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showPivotChartFilter="1"/>
  <bookViews>
    <workbookView xWindow="-120" yWindow="-120" windowWidth="29040" windowHeight="15840" tabRatio="605"/>
  </bookViews>
  <sheets>
    <sheet name="基本情報" sheetId="13" r:id="rId1"/>
    <sheet name="総括申込書" sheetId="10" r:id="rId2"/>
    <sheet name="男子名簿" sheetId="3" r:id="rId3"/>
    <sheet name="チームエントリー" sheetId="24" state="hidden" r:id="rId4"/>
    <sheet name="女子名簿" sheetId="9" r:id="rId5"/>
    <sheet name="チームエントリー " sheetId="25" r:id="rId6"/>
    <sheet name="トレーナー誓約書(必要な大学のみ)" sheetId="22" r:id="rId7"/>
    <sheet name="学校名" sheetId="1" state="hidden" r:id="rId8"/>
    <sheet name="入力見本" sheetId="11" state="hidden" r:id="rId9"/>
    <sheet name="団体コード" sheetId="15" r:id="rId10"/>
    <sheet name="種目別申込表" sheetId="23" state="hidden" r:id="rId11"/>
    <sheet name="種目名" sheetId="2" state="hidden" r:id="rId12"/>
    <sheet name="管理者入力" sheetId="17" state="hidden" r:id="rId13"/>
    <sheet name="久米さんチェック" sheetId="26" state="hidden" r:id="rId14"/>
    <sheet name="Sheet1" sheetId="5" state="hidden" r:id="rId15"/>
    <sheet name="Sheet2" sheetId="12" state="hidden" r:id="rId16"/>
    <sheet name="Sheet3" sheetId="18" state="hidden" r:id="rId17"/>
    <sheet name="県名" sheetId="20" state="hidden" r:id="rId18"/>
    <sheet name="学連登録" sheetId="19" state="hidden" r:id="rId19"/>
  </sheets>
  <externalReferences>
    <externalReference r:id="rId20"/>
  </externalReferences>
  <definedNames>
    <definedName name="_xlnm._FilterDatabase" localSheetId="18" hidden="1">学連登録!$G$1:$G$1638</definedName>
    <definedName name="_xlnm._FilterDatabase" localSheetId="2" hidden="1">男子名簿!$DX$11:$DX$12</definedName>
    <definedName name="_xlnm.Print_Area" localSheetId="5">'チームエントリー '!$A$1:$I$52</definedName>
    <definedName name="_xlnm.Print_Area" localSheetId="6">'トレーナー誓約書(必要な大学のみ)'!$A$1:$O$60</definedName>
    <definedName name="_xlnm.Print_Area" localSheetId="0">基本情報!$A$1:$X$103</definedName>
    <definedName name="_xlnm.Print_Area" localSheetId="4">女子名簿!$A$1:$DX$577</definedName>
    <definedName name="_xlnm.Print_Area" localSheetId="1">総括申込書!$A$1:$L$129</definedName>
    <definedName name="_xlnm.Print_Area" localSheetId="9">団体コード!$A$1:$H$19</definedName>
    <definedName name="_xlnm.Print_Area" localSheetId="2">男子名簿!$A$1:$DY$524</definedName>
    <definedName name="_xlnm.Print_Titles" localSheetId="2">男子名簿!$A:$E,男子名簿!$1:$11</definedName>
    <definedName name="学校名" localSheetId="6">[1]学校名!$C$8:$C$1417</definedName>
    <definedName name="学校名">学校名!$C$8:$C$1417</definedName>
    <definedName name="元の位置に戻る" localSheetId="5">#REF!</definedName>
    <definedName name="元の位置に戻る">#REF!</definedName>
    <definedName name="女子種目">種目名!$F$5:$F$104</definedName>
    <definedName name="男子種目">種目名!$C$5:$C$104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6" i="3" l="1"/>
  <c r="F16" i="3"/>
  <c r="E16" i="3"/>
  <c r="D16" i="3"/>
  <c r="C16" i="3"/>
  <c r="G16" i="3" s="1"/>
  <c r="F18" i="9" l="1"/>
  <c r="E18" i="9"/>
  <c r="C18" i="9"/>
  <c r="D18" i="9"/>
  <c r="V18" i="9" l="1"/>
  <c r="V17" i="9" l="1"/>
  <c r="DP19" i="3" l="1"/>
  <c r="DP18" i="3"/>
  <c r="DP17" i="3"/>
  <c r="DP16" i="3"/>
  <c r="DP17" i="9"/>
  <c r="F17" i="9"/>
  <c r="E17" i="9"/>
  <c r="D17" i="9"/>
  <c r="C17" i="9"/>
  <c r="DP18" i="9"/>
  <c r="DP19" i="9"/>
  <c r="CU521" i="3"/>
  <c r="CU522" i="3"/>
  <c r="CU555" i="3"/>
  <c r="CU556" i="3"/>
  <c r="CU557" i="3"/>
  <c r="CU558" i="3"/>
  <c r="CU559" i="3"/>
  <c r="CU560" i="3"/>
  <c r="CU561" i="3"/>
  <c r="CU562" i="3"/>
  <c r="CU563" i="3"/>
  <c r="CU564" i="3"/>
  <c r="CU565" i="3"/>
  <c r="CU566" i="3"/>
  <c r="CU567" i="3"/>
  <c r="CU568" i="3"/>
  <c r="CU569" i="3"/>
  <c r="CU570" i="3"/>
  <c r="CU571" i="3"/>
  <c r="CU572" i="3"/>
  <c r="CU573" i="3"/>
  <c r="CU574" i="3"/>
  <c r="CU575" i="3"/>
  <c r="CU576" i="3"/>
  <c r="CU577" i="3"/>
  <c r="CU578" i="3"/>
  <c r="CU579" i="3"/>
  <c r="CU580" i="3"/>
  <c r="A1" i="9" l="1"/>
  <c r="DS13" i="9" l="1"/>
  <c r="DS14" i="9"/>
  <c r="DS15" i="9"/>
  <c r="DS16" i="9"/>
  <c r="DS17" i="9"/>
  <c r="DS18" i="9"/>
  <c r="DS19" i="9"/>
  <c r="DS12" i="9"/>
  <c r="C15" i="25" l="1"/>
  <c r="DT11" i="9" l="1"/>
  <c r="DT11" i="3" l="1"/>
  <c r="J41" i="25" l="1"/>
  <c r="J39" i="25"/>
  <c r="J37" i="25"/>
  <c r="J35" i="25"/>
  <c r="J33" i="25"/>
  <c r="J31" i="25"/>
  <c r="J29" i="25"/>
  <c r="J27" i="25"/>
  <c r="D19" i="9"/>
  <c r="CU19" i="9" s="1"/>
  <c r="F41" i="25"/>
  <c r="DX521" i="3"/>
  <c r="DX522" i="3"/>
  <c r="DX523" i="3"/>
  <c r="DX524" i="3"/>
  <c r="DX525" i="3"/>
  <c r="DX526" i="3"/>
  <c r="DX527" i="3"/>
  <c r="DX528" i="3"/>
  <c r="DX529" i="3"/>
  <c r="DX530" i="3"/>
  <c r="DX531" i="3"/>
  <c r="DX532" i="3"/>
  <c r="DX533" i="3"/>
  <c r="DX534" i="3"/>
  <c r="DX535" i="3"/>
  <c r="DX536" i="3"/>
  <c r="DX537" i="3"/>
  <c r="DX538" i="3"/>
  <c r="DX539" i="3"/>
  <c r="DX540" i="3"/>
  <c r="DX541" i="3"/>
  <c r="DX542" i="3"/>
  <c r="DX543" i="3"/>
  <c r="DX544" i="3"/>
  <c r="DX545" i="3"/>
  <c r="DX546" i="3"/>
  <c r="DX547" i="3"/>
  <c r="DX548" i="3"/>
  <c r="DX549" i="3"/>
  <c r="DX550" i="3"/>
  <c r="DX551" i="3"/>
  <c r="DX552" i="3"/>
  <c r="DX553" i="3"/>
  <c r="DX554" i="3"/>
  <c r="DX555" i="3"/>
  <c r="DX556" i="3"/>
  <c r="DX557" i="3"/>
  <c r="DX558" i="3"/>
  <c r="DX559" i="3"/>
  <c r="DX560" i="3"/>
  <c r="DX561" i="3"/>
  <c r="DX562" i="3"/>
  <c r="DX563" i="3"/>
  <c r="DX564" i="3"/>
  <c r="DX565" i="3"/>
  <c r="DX566" i="3"/>
  <c r="DX567" i="3"/>
  <c r="DX568" i="3"/>
  <c r="DX569" i="3"/>
  <c r="DX570" i="3"/>
  <c r="DX571" i="3"/>
  <c r="DX572" i="3"/>
  <c r="DX573" i="3"/>
  <c r="DX574" i="3"/>
  <c r="DX575" i="3"/>
  <c r="DX576" i="3"/>
  <c r="DX577" i="3"/>
  <c r="DX578" i="3"/>
  <c r="DX579" i="3"/>
  <c r="DX580" i="3"/>
  <c r="A1" i="10"/>
  <c r="J1" i="10"/>
  <c r="A33" i="10" l="1"/>
  <c r="DS13" i="3" l="1"/>
  <c r="DS14" i="3"/>
  <c r="DS15" i="3"/>
  <c r="DS16" i="3"/>
  <c r="DS17" i="3"/>
  <c r="DS18" i="3"/>
  <c r="DS19" i="3"/>
  <c r="DS20" i="3"/>
  <c r="DS21" i="3"/>
  <c r="DS22" i="3"/>
  <c r="DT18" i="3"/>
  <c r="G50" i="22"/>
  <c r="E50" i="22"/>
  <c r="H39" i="22"/>
  <c r="C12" i="24"/>
  <c r="E20" i="10"/>
  <c r="C15" i="24"/>
  <c r="CV521" i="3"/>
  <c r="F47" i="24"/>
  <c r="F45" i="24"/>
  <c r="F43" i="24"/>
  <c r="F41" i="24"/>
  <c r="F39" i="24"/>
  <c r="F37" i="24"/>
  <c r="DV22" i="9" l="1"/>
  <c r="DU22" i="9"/>
  <c r="DT22" i="9"/>
  <c r="DS22" i="9"/>
  <c r="DV21" i="9"/>
  <c r="DU21" i="9"/>
  <c r="DT21" i="9"/>
  <c r="DS21" i="9"/>
  <c r="DV20" i="9"/>
  <c r="DU20" i="9"/>
  <c r="DT20" i="9"/>
  <c r="DS20" i="9"/>
  <c r="DU19" i="9"/>
  <c r="DT19" i="9"/>
  <c r="DU18" i="9"/>
  <c r="DT18" i="9"/>
  <c r="DU17" i="9"/>
  <c r="DT17" i="9"/>
  <c r="DU16" i="9"/>
  <c r="DT16" i="9"/>
  <c r="DU15" i="9"/>
  <c r="DT15" i="9"/>
  <c r="DU14" i="9"/>
  <c r="DT14" i="9"/>
  <c r="DU13" i="9"/>
  <c r="DT13" i="9"/>
  <c r="DU12" i="9"/>
  <c r="DT12" i="9"/>
  <c r="DS11" i="9"/>
  <c r="G48" i="25"/>
  <c r="G47" i="25"/>
  <c r="F47" i="25"/>
  <c r="G46" i="25"/>
  <c r="G45" i="25"/>
  <c r="F45" i="25"/>
  <c r="G44" i="25"/>
  <c r="G43" i="25"/>
  <c r="F43" i="25"/>
  <c r="G42" i="25"/>
  <c r="G41" i="25"/>
  <c r="G40" i="25"/>
  <c r="G39" i="25"/>
  <c r="G38" i="25"/>
  <c r="G37" i="25"/>
  <c r="G36" i="25"/>
  <c r="G35" i="25"/>
  <c r="G34" i="25"/>
  <c r="G33" i="25"/>
  <c r="G32" i="25"/>
  <c r="G31" i="25"/>
  <c r="G30" i="25"/>
  <c r="G29" i="25"/>
  <c r="G28" i="25"/>
  <c r="G27" i="25"/>
  <c r="C12" i="25"/>
  <c r="C9" i="25"/>
  <c r="C9" i="24"/>
  <c r="A20" i="10"/>
  <c r="G47" i="24"/>
  <c r="G45" i="24"/>
  <c r="G43" i="24"/>
  <c r="G41" i="24"/>
  <c r="G39" i="24"/>
  <c r="G38" i="24"/>
  <c r="G37" i="24"/>
  <c r="G36" i="24"/>
  <c r="G35" i="24"/>
  <c r="G33" i="24"/>
  <c r="G31" i="24"/>
  <c r="G48" i="24"/>
  <c r="G46" i="24"/>
  <c r="G44" i="24"/>
  <c r="G42" i="24"/>
  <c r="G40" i="24"/>
  <c r="G34" i="24"/>
  <c r="G32" i="24"/>
  <c r="G30" i="24"/>
  <c r="G29" i="24"/>
  <c r="G28" i="24"/>
  <c r="G27" i="24"/>
  <c r="DU8" i="9" l="1"/>
  <c r="DT8" i="9"/>
  <c r="DS8" i="9"/>
  <c r="C19" i="3" l="1"/>
  <c r="C12" i="3"/>
  <c r="G12" i="3" s="1"/>
  <c r="C13" i="3"/>
  <c r="G13" i="3" s="1"/>
  <c r="C14" i="3"/>
  <c r="C15" i="3"/>
  <c r="C17" i="3"/>
  <c r="G17" i="3" s="1"/>
  <c r="C18" i="3"/>
  <c r="G18" i="3" s="1"/>
  <c r="C20" i="3"/>
  <c r="C21" i="3"/>
  <c r="C2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124" i="3"/>
  <c r="DU125" i="3"/>
  <c r="DU126" i="3"/>
  <c r="DU127" i="3"/>
  <c r="DU128" i="3"/>
  <c r="DU129" i="3"/>
  <c r="DU130" i="3"/>
  <c r="DU131" i="3"/>
  <c r="DU132" i="3"/>
  <c r="DU133" i="3"/>
  <c r="DU134" i="3"/>
  <c r="DU135" i="3"/>
  <c r="DU136" i="3"/>
  <c r="DU137" i="3"/>
  <c r="DU138" i="3"/>
  <c r="DU139" i="3"/>
  <c r="DU140" i="3"/>
  <c r="DU141" i="3"/>
  <c r="DU142" i="3"/>
  <c r="DU143" i="3"/>
  <c r="DU144" i="3"/>
  <c r="DU145" i="3"/>
  <c r="DU146" i="3"/>
  <c r="DU147" i="3"/>
  <c r="DU148" i="3"/>
  <c r="DU149" i="3"/>
  <c r="DU150" i="3"/>
  <c r="DU151" i="3"/>
  <c r="DU152" i="3"/>
  <c r="DU153" i="3"/>
  <c r="DU154" i="3"/>
  <c r="DU155" i="3"/>
  <c r="DU156" i="3"/>
  <c r="DU157" i="3"/>
  <c r="DU158" i="3"/>
  <c r="DU159" i="3"/>
  <c r="DU160" i="3"/>
  <c r="DU161" i="3"/>
  <c r="DU162" i="3"/>
  <c r="DU163" i="3"/>
  <c r="DU164" i="3"/>
  <c r="DU165" i="3"/>
  <c r="DU166" i="3"/>
  <c r="DU167" i="3"/>
  <c r="DU168" i="3"/>
  <c r="DU169" i="3"/>
  <c r="DU170" i="3"/>
  <c r="DU171" i="3"/>
  <c r="DU172" i="3"/>
  <c r="DU173" i="3"/>
  <c r="DU174" i="3"/>
  <c r="DU175" i="3"/>
  <c r="DU176" i="3"/>
  <c r="DU177" i="3"/>
  <c r="DU178" i="3"/>
  <c r="DU179" i="3"/>
  <c r="DU180" i="3"/>
  <c r="DU181" i="3"/>
  <c r="DU182" i="3"/>
  <c r="DU183" i="3"/>
  <c r="DU184" i="3"/>
  <c r="DU185" i="3"/>
  <c r="DU186" i="3"/>
  <c r="DU187" i="3"/>
  <c r="DU188" i="3"/>
  <c r="DU189" i="3"/>
  <c r="DU190" i="3"/>
  <c r="DU191" i="3"/>
  <c r="DU192" i="3"/>
  <c r="DU193" i="3"/>
  <c r="DU194" i="3"/>
  <c r="DU195" i="3"/>
  <c r="DU196" i="3"/>
  <c r="DU197" i="3"/>
  <c r="DU198" i="3"/>
  <c r="DU199" i="3"/>
  <c r="DU200" i="3"/>
  <c r="DU201" i="3"/>
  <c r="DU202" i="3"/>
  <c r="DU203" i="3"/>
  <c r="DU204" i="3"/>
  <c r="DU205" i="3"/>
  <c r="DU206" i="3"/>
  <c r="DU207" i="3"/>
  <c r="DU208" i="3"/>
  <c r="DU209" i="3"/>
  <c r="DU210" i="3"/>
  <c r="DU211" i="3"/>
  <c r="DU212" i="3"/>
  <c r="DU213" i="3"/>
  <c r="DU214" i="3"/>
  <c r="DU215" i="3"/>
  <c r="DU216" i="3"/>
  <c r="DU217" i="3"/>
  <c r="DU218" i="3"/>
  <c r="DU219" i="3"/>
  <c r="DU220" i="3"/>
  <c r="DU221" i="3"/>
  <c r="DU222" i="3"/>
  <c r="DU223" i="3"/>
  <c r="DU224" i="3"/>
  <c r="DU225" i="3"/>
  <c r="DU226" i="3"/>
  <c r="DU227" i="3"/>
  <c r="DU228" i="3"/>
  <c r="DU229" i="3"/>
  <c r="DU230" i="3"/>
  <c r="DU231" i="3"/>
  <c r="DU232" i="3"/>
  <c r="DU233" i="3"/>
  <c r="DU234" i="3"/>
  <c r="DU235" i="3"/>
  <c r="DU236" i="3"/>
  <c r="DU237" i="3"/>
  <c r="DU238" i="3"/>
  <c r="DU239" i="3"/>
  <c r="DU240" i="3"/>
  <c r="DU241" i="3"/>
  <c r="DU242" i="3"/>
  <c r="DU243" i="3"/>
  <c r="DU244" i="3"/>
  <c r="DU245" i="3"/>
  <c r="DU246" i="3"/>
  <c r="DU247" i="3"/>
  <c r="DU248" i="3"/>
  <c r="DU249" i="3"/>
  <c r="DU250" i="3"/>
  <c r="DU251" i="3"/>
  <c r="DU252" i="3"/>
  <c r="DU253" i="3"/>
  <c r="DU254" i="3"/>
  <c r="DU255" i="3"/>
  <c r="DU256" i="3"/>
  <c r="DU257" i="3"/>
  <c r="DU258" i="3"/>
  <c r="DU259" i="3"/>
  <c r="DU260" i="3"/>
  <c r="DU261" i="3"/>
  <c r="DU262" i="3"/>
  <c r="DU263" i="3"/>
  <c r="DU264" i="3"/>
  <c r="DU265" i="3"/>
  <c r="DU266" i="3"/>
  <c r="DU267" i="3"/>
  <c r="DU268" i="3"/>
  <c r="DU269" i="3"/>
  <c r="DU270" i="3"/>
  <c r="DU271" i="3"/>
  <c r="DU272" i="3"/>
  <c r="DU273" i="3"/>
  <c r="DU274" i="3"/>
  <c r="DU275" i="3"/>
  <c r="DU276" i="3"/>
  <c r="DU277" i="3"/>
  <c r="DU278" i="3"/>
  <c r="DU279" i="3"/>
  <c r="DU280" i="3"/>
  <c r="DU281" i="3"/>
  <c r="DU282" i="3"/>
  <c r="DU283" i="3"/>
  <c r="DU284" i="3"/>
  <c r="DU285" i="3"/>
  <c r="DU286" i="3"/>
  <c r="DU287" i="3"/>
  <c r="DU288" i="3"/>
  <c r="DU289" i="3"/>
  <c r="DU290" i="3"/>
  <c r="DU291" i="3"/>
  <c r="DU292" i="3"/>
  <c r="DU293" i="3"/>
  <c r="DU294" i="3"/>
  <c r="DU295" i="3"/>
  <c r="DU296" i="3"/>
  <c r="DU297" i="3"/>
  <c r="DU298" i="3"/>
  <c r="DU299" i="3"/>
  <c r="DU300" i="3"/>
  <c r="DU301" i="3"/>
  <c r="DU302" i="3"/>
  <c r="DU303" i="3"/>
  <c r="DU304" i="3"/>
  <c r="DU305" i="3"/>
  <c r="DU306" i="3"/>
  <c r="DU307" i="3"/>
  <c r="DU308" i="3"/>
  <c r="DU309" i="3"/>
  <c r="DU310" i="3"/>
  <c r="DU311" i="3"/>
  <c r="DU312" i="3"/>
  <c r="DU313" i="3"/>
  <c r="DU314" i="3"/>
  <c r="DU315" i="3"/>
  <c r="DU316" i="3"/>
  <c r="DU317" i="3"/>
  <c r="DU318" i="3"/>
  <c r="DU319" i="3"/>
  <c r="DU320" i="3"/>
  <c r="DU321" i="3"/>
  <c r="DU322" i="3"/>
  <c r="DU323" i="3"/>
  <c r="DU324" i="3"/>
  <c r="DU325" i="3"/>
  <c r="DU326" i="3"/>
  <c r="DU327" i="3"/>
  <c r="DU328" i="3"/>
  <c r="DU329" i="3"/>
  <c r="DU330" i="3"/>
  <c r="DU331" i="3"/>
  <c r="DU332" i="3"/>
  <c r="DU333" i="3"/>
  <c r="DU334" i="3"/>
  <c r="DU335" i="3"/>
  <c r="DU336" i="3"/>
  <c r="DU337" i="3"/>
  <c r="DU338" i="3"/>
  <c r="DU339" i="3"/>
  <c r="DU340" i="3"/>
  <c r="DU341" i="3"/>
  <c r="DU342" i="3"/>
  <c r="DU343" i="3"/>
  <c r="DU344" i="3"/>
  <c r="DU345" i="3"/>
  <c r="DU346" i="3"/>
  <c r="DU347" i="3"/>
  <c r="DU348" i="3"/>
  <c r="DU349" i="3"/>
  <c r="DU350" i="3"/>
  <c r="DU351" i="3"/>
  <c r="DU352" i="3"/>
  <c r="DU353" i="3"/>
  <c r="DU354" i="3"/>
  <c r="DU355" i="3"/>
  <c r="DU356" i="3"/>
  <c r="DU357" i="3"/>
  <c r="DU358" i="3"/>
  <c r="DU359" i="3"/>
  <c r="DU360" i="3"/>
  <c r="DU361" i="3"/>
  <c r="DU362" i="3"/>
  <c r="DU363" i="3"/>
  <c r="DU364" i="3"/>
  <c r="DU365" i="3"/>
  <c r="DU366" i="3"/>
  <c r="DU367" i="3"/>
  <c r="DU368" i="3"/>
  <c r="DU369" i="3"/>
  <c r="DU370" i="3"/>
  <c r="DU371" i="3"/>
  <c r="DU372" i="3"/>
  <c r="DU373" i="3"/>
  <c r="DU374" i="3"/>
  <c r="DU375" i="3"/>
  <c r="DU376" i="3"/>
  <c r="DU377" i="3"/>
  <c r="DU378" i="3"/>
  <c r="DU379" i="3"/>
  <c r="DU380" i="3"/>
  <c r="DU381" i="3"/>
  <c r="DU382" i="3"/>
  <c r="DU383" i="3"/>
  <c r="DU384" i="3"/>
  <c r="DU385" i="3"/>
  <c r="DU386" i="3"/>
  <c r="DU387" i="3"/>
  <c r="DU388" i="3"/>
  <c r="DU389" i="3"/>
  <c r="DU390" i="3"/>
  <c r="DU391" i="3"/>
  <c r="DU392" i="3"/>
  <c r="DU393" i="3"/>
  <c r="DU394" i="3"/>
  <c r="DU395" i="3"/>
  <c r="DU396" i="3"/>
  <c r="DU397" i="3"/>
  <c r="DU398" i="3"/>
  <c r="DU399" i="3"/>
  <c r="DU400" i="3"/>
  <c r="DU401" i="3"/>
  <c r="DU402" i="3"/>
  <c r="DU403" i="3"/>
  <c r="DU404" i="3"/>
  <c r="DU405" i="3"/>
  <c r="DU406" i="3"/>
  <c r="DU407" i="3"/>
  <c r="DU408" i="3"/>
  <c r="DU409" i="3"/>
  <c r="DU410" i="3"/>
  <c r="DU411" i="3"/>
  <c r="DU412" i="3"/>
  <c r="DU413" i="3"/>
  <c r="DU414" i="3"/>
  <c r="DU415" i="3"/>
  <c r="DU416" i="3"/>
  <c r="DU417" i="3"/>
  <c r="DU418" i="3"/>
  <c r="DU419" i="3"/>
  <c r="DU420" i="3"/>
  <c r="DU421" i="3"/>
  <c r="DU422" i="3"/>
  <c r="DU423" i="3"/>
  <c r="DU424" i="3"/>
  <c r="DU425" i="3"/>
  <c r="DU426" i="3"/>
  <c r="DU427" i="3"/>
  <c r="DU428" i="3"/>
  <c r="DU429" i="3"/>
  <c r="DU430" i="3"/>
  <c r="DU431" i="3"/>
  <c r="DU432" i="3"/>
  <c r="DU433" i="3"/>
  <c r="DU434" i="3"/>
  <c r="DU435" i="3"/>
  <c r="DU436" i="3"/>
  <c r="DU437" i="3"/>
  <c r="DU438" i="3"/>
  <c r="DU439" i="3"/>
  <c r="DU440" i="3"/>
  <c r="DU441" i="3"/>
  <c r="DU442" i="3"/>
  <c r="DU443" i="3"/>
  <c r="DU444" i="3"/>
  <c r="DU445" i="3"/>
  <c r="DU446" i="3"/>
  <c r="DU447" i="3"/>
  <c r="DU448" i="3"/>
  <c r="DU449" i="3"/>
  <c r="DU450" i="3"/>
  <c r="DU451" i="3"/>
  <c r="DU452" i="3"/>
  <c r="DU453" i="3"/>
  <c r="DU454" i="3"/>
  <c r="DU455" i="3"/>
  <c r="DU456" i="3"/>
  <c r="DU457" i="3"/>
  <c r="DU458" i="3"/>
  <c r="DU459" i="3"/>
  <c r="DU460" i="3"/>
  <c r="DU461" i="3"/>
  <c r="DU462" i="3"/>
  <c r="DU463" i="3"/>
  <c r="DU464" i="3"/>
  <c r="DU465" i="3"/>
  <c r="DU466" i="3"/>
  <c r="DU467" i="3"/>
  <c r="DU468" i="3"/>
  <c r="DU469" i="3"/>
  <c r="DU470" i="3"/>
  <c r="DU471" i="3"/>
  <c r="DU472" i="3"/>
  <c r="DU473" i="3"/>
  <c r="DU474" i="3"/>
  <c r="DU475" i="3"/>
  <c r="DU476" i="3"/>
  <c r="DU477" i="3"/>
  <c r="DU478" i="3"/>
  <c r="DU479" i="3"/>
  <c r="DU480" i="3"/>
  <c r="DU481" i="3"/>
  <c r="DU482" i="3"/>
  <c r="DU483" i="3"/>
  <c r="DU484" i="3"/>
  <c r="DU485" i="3"/>
  <c r="DU486" i="3"/>
  <c r="DU487" i="3"/>
  <c r="DU488" i="3"/>
  <c r="DU489" i="3"/>
  <c r="DU490" i="3"/>
  <c r="DU491" i="3"/>
  <c r="DU492" i="3"/>
  <c r="DU493" i="3"/>
  <c r="DU494" i="3"/>
  <c r="DU495" i="3"/>
  <c r="DU496" i="3"/>
  <c r="DU497" i="3"/>
  <c r="DU498" i="3"/>
  <c r="DU499" i="3"/>
  <c r="DU500" i="3"/>
  <c r="DU501" i="3"/>
  <c r="DU502" i="3"/>
  <c r="DU503" i="3"/>
  <c r="DU504" i="3"/>
  <c r="DU505" i="3"/>
  <c r="DU506" i="3"/>
  <c r="DU507" i="3"/>
  <c r="DU508" i="3"/>
  <c r="DU509" i="3"/>
  <c r="DU510" i="3"/>
  <c r="DU511" i="3"/>
  <c r="DU512" i="3"/>
  <c r="DU513" i="3"/>
  <c r="DU514" i="3"/>
  <c r="DU515" i="3"/>
  <c r="DU516" i="3"/>
  <c r="DU517" i="3"/>
  <c r="DU518" i="3"/>
  <c r="DU519" i="3"/>
  <c r="DU520" i="3"/>
  <c r="DU521" i="3"/>
  <c r="DU522" i="3"/>
  <c r="DU523" i="3"/>
  <c r="DU524" i="3"/>
  <c r="DU525" i="3"/>
  <c r="DU526" i="3"/>
  <c r="DU527" i="3"/>
  <c r="DU528" i="3"/>
  <c r="DU529" i="3"/>
  <c r="DU530" i="3"/>
  <c r="DU531" i="3"/>
  <c r="DU532" i="3"/>
  <c r="DU533" i="3"/>
  <c r="DU534" i="3"/>
  <c r="DU535" i="3"/>
  <c r="DU536" i="3"/>
  <c r="DU537" i="3"/>
  <c r="DU538" i="3"/>
  <c r="DU539" i="3"/>
  <c r="DU540" i="3"/>
  <c r="DU541" i="3"/>
  <c r="DU542" i="3"/>
  <c r="DU543" i="3"/>
  <c r="DU544" i="3"/>
  <c r="DU545" i="3"/>
  <c r="DU546" i="3"/>
  <c r="DU547" i="3"/>
  <c r="DU548" i="3"/>
  <c r="DU549" i="3"/>
  <c r="DU550" i="3"/>
  <c r="DU551" i="3"/>
  <c r="DU552" i="3"/>
  <c r="DU553" i="3"/>
  <c r="DU554" i="3"/>
  <c r="DU555" i="3"/>
  <c r="DU556" i="3"/>
  <c r="DU557" i="3"/>
  <c r="DU558" i="3"/>
  <c r="DU559" i="3"/>
  <c r="DU560" i="3"/>
  <c r="DU561" i="3"/>
  <c r="DU562" i="3"/>
  <c r="DU563" i="3"/>
  <c r="DU564" i="3"/>
  <c r="DU565" i="3"/>
  <c r="DU566" i="3"/>
  <c r="DU567" i="3"/>
  <c r="DU568" i="3"/>
  <c r="DU569" i="3"/>
  <c r="DU570" i="3"/>
  <c r="DU571" i="3"/>
  <c r="DU572" i="3"/>
  <c r="DU573" i="3"/>
  <c r="DU574" i="3"/>
  <c r="DU575" i="3"/>
  <c r="DU576" i="3"/>
  <c r="DU577" i="3"/>
  <c r="DU578" i="3"/>
  <c r="DU579" i="3"/>
  <c r="DU580" i="3"/>
  <c r="DU12" i="3"/>
  <c r="DT13" i="3"/>
  <c r="DT14" i="3"/>
  <c r="DT15" i="3"/>
  <c r="DT16" i="3"/>
  <c r="DT17" i="3"/>
  <c r="DT19" i="3"/>
  <c r="DT20" i="3"/>
  <c r="DT21" i="3"/>
  <c r="DT22" i="3"/>
  <c r="DT12" i="3"/>
  <c r="DT461" i="3"/>
  <c r="DT460" i="3"/>
  <c r="DT459" i="3"/>
  <c r="DT458" i="3"/>
  <c r="DT457" i="3"/>
  <c r="DT456" i="3"/>
  <c r="DT455" i="3"/>
  <c r="DT454" i="3"/>
  <c r="DT453" i="3"/>
  <c r="DT452" i="3"/>
  <c r="DT451" i="3"/>
  <c r="DT450" i="3"/>
  <c r="DT449" i="3"/>
  <c r="DT448" i="3"/>
  <c r="DT447" i="3"/>
  <c r="DT446" i="3"/>
  <c r="DT445" i="3"/>
  <c r="DT444" i="3"/>
  <c r="DT443" i="3"/>
  <c r="DT442" i="3"/>
  <c r="DT441" i="3"/>
  <c r="DT440" i="3"/>
  <c r="DT439" i="3"/>
  <c r="DT438" i="3"/>
  <c r="DT437" i="3"/>
  <c r="DT436" i="3"/>
  <c r="DT435" i="3"/>
  <c r="DT434" i="3"/>
  <c r="DT433" i="3"/>
  <c r="DT432" i="3"/>
  <c r="DT431" i="3"/>
  <c r="DT430" i="3"/>
  <c r="DT429" i="3"/>
  <c r="DT428" i="3"/>
  <c r="DT427" i="3"/>
  <c r="DT426" i="3"/>
  <c r="DT425" i="3"/>
  <c r="DT424" i="3"/>
  <c r="DT423" i="3"/>
  <c r="DT422" i="3"/>
  <c r="DT421" i="3"/>
  <c r="DT420" i="3"/>
  <c r="DT419" i="3"/>
  <c r="DT418" i="3"/>
  <c r="DT417" i="3"/>
  <c r="DT416" i="3"/>
  <c r="DT415" i="3"/>
  <c r="DT414" i="3"/>
  <c r="DT413" i="3"/>
  <c r="DT412" i="3"/>
  <c r="DT411" i="3"/>
  <c r="DT410" i="3"/>
  <c r="DT409" i="3"/>
  <c r="DT408" i="3"/>
  <c r="DT407" i="3"/>
  <c r="DT406" i="3"/>
  <c r="DT405" i="3"/>
  <c r="DT404" i="3"/>
  <c r="DT403" i="3"/>
  <c r="DT402" i="3"/>
  <c r="DT401" i="3"/>
  <c r="DT400" i="3"/>
  <c r="DT399" i="3"/>
  <c r="DT398" i="3"/>
  <c r="DT397" i="3"/>
  <c r="DT396" i="3"/>
  <c r="DT395" i="3"/>
  <c r="DT394" i="3"/>
  <c r="DT393" i="3"/>
  <c r="DT392" i="3"/>
  <c r="DT391" i="3"/>
  <c r="DT390" i="3"/>
  <c r="DT389" i="3"/>
  <c r="DT388" i="3"/>
  <c r="DT387" i="3"/>
  <c r="DT386" i="3"/>
  <c r="DT385" i="3"/>
  <c r="DT384" i="3"/>
  <c r="DT383" i="3"/>
  <c r="DT382" i="3"/>
  <c r="DT381" i="3"/>
  <c r="DT380" i="3"/>
  <c r="DT379" i="3"/>
  <c r="DT378" i="3"/>
  <c r="DT377" i="3"/>
  <c r="DT376" i="3"/>
  <c r="DT375" i="3"/>
  <c r="DT374" i="3"/>
  <c r="DT373" i="3"/>
  <c r="DT372" i="3"/>
  <c r="DT371" i="3"/>
  <c r="DT370" i="3"/>
  <c r="DT369" i="3"/>
  <c r="DT368" i="3"/>
  <c r="DT367" i="3"/>
  <c r="DT366" i="3"/>
  <c r="DT365" i="3"/>
  <c r="DT364" i="3"/>
  <c r="DT363" i="3"/>
  <c r="DT362" i="3"/>
  <c r="DT361" i="3"/>
  <c r="DT360" i="3"/>
  <c r="DT359" i="3"/>
  <c r="DT358" i="3"/>
  <c r="DT357" i="3"/>
  <c r="DT356" i="3"/>
  <c r="DT355" i="3"/>
  <c r="DT354" i="3"/>
  <c r="DT353" i="3"/>
  <c r="DT352" i="3"/>
  <c r="DT351" i="3"/>
  <c r="DT350" i="3"/>
  <c r="DT349" i="3"/>
  <c r="DT348" i="3"/>
  <c r="DT347" i="3"/>
  <c r="DT346" i="3"/>
  <c r="DT345" i="3"/>
  <c r="DT344" i="3"/>
  <c r="DT343" i="3"/>
  <c r="DT342" i="3"/>
  <c r="DT341" i="3"/>
  <c r="DT340" i="3"/>
  <c r="DT339" i="3"/>
  <c r="DT338" i="3"/>
  <c r="DT337" i="3"/>
  <c r="DT336" i="3"/>
  <c r="DT335" i="3"/>
  <c r="DT334" i="3"/>
  <c r="DT333" i="3"/>
  <c r="DT332" i="3"/>
  <c r="DT331" i="3"/>
  <c r="DT330" i="3"/>
  <c r="DT329" i="3"/>
  <c r="DT328" i="3"/>
  <c r="DT327" i="3"/>
  <c r="DT326" i="3"/>
  <c r="DT325" i="3"/>
  <c r="DT324" i="3"/>
  <c r="DT323" i="3"/>
  <c r="DT322" i="3"/>
  <c r="DT321" i="3"/>
  <c r="DT320" i="3"/>
  <c r="DT319" i="3"/>
  <c r="DT318" i="3"/>
  <c r="DT317" i="3"/>
  <c r="DT316" i="3"/>
  <c r="DT315" i="3"/>
  <c r="DT314" i="3"/>
  <c r="DT313" i="3"/>
  <c r="DT312" i="3"/>
  <c r="DT311" i="3"/>
  <c r="DT310" i="3"/>
  <c r="DT309" i="3"/>
  <c r="DT308" i="3"/>
  <c r="DT307" i="3"/>
  <c r="DT306" i="3"/>
  <c r="DT305" i="3"/>
  <c r="DT304" i="3"/>
  <c r="DT303" i="3"/>
  <c r="DT302" i="3"/>
  <c r="DT301" i="3"/>
  <c r="DT300" i="3"/>
  <c r="DT299" i="3"/>
  <c r="DT298" i="3"/>
  <c r="DT297" i="3"/>
  <c r="DT296" i="3"/>
  <c r="DT295" i="3"/>
  <c r="DT294" i="3"/>
  <c r="DT293" i="3"/>
  <c r="DT292" i="3"/>
  <c r="DT291" i="3"/>
  <c r="DT290" i="3"/>
  <c r="DT289" i="3"/>
  <c r="DT288" i="3"/>
  <c r="DT287" i="3"/>
  <c r="DT286" i="3"/>
  <c r="DT285" i="3"/>
  <c r="DT284" i="3"/>
  <c r="DT283" i="3"/>
  <c r="DT282" i="3"/>
  <c r="DT281" i="3"/>
  <c r="DT280" i="3"/>
  <c r="DT279" i="3"/>
  <c r="DT278" i="3"/>
  <c r="DT277" i="3"/>
  <c r="DT276" i="3"/>
  <c r="DT275" i="3"/>
  <c r="DT274" i="3"/>
  <c r="DT273" i="3"/>
  <c r="DT272" i="3"/>
  <c r="DT271" i="3"/>
  <c r="DT270" i="3"/>
  <c r="DT269" i="3"/>
  <c r="DT268" i="3"/>
  <c r="DT267" i="3"/>
  <c r="DT266" i="3"/>
  <c r="DT265" i="3"/>
  <c r="DT264" i="3"/>
  <c r="DT263" i="3"/>
  <c r="DT262" i="3"/>
  <c r="DT261" i="3"/>
  <c r="DT260" i="3"/>
  <c r="DT259" i="3"/>
  <c r="DT258" i="3"/>
  <c r="DT257" i="3"/>
  <c r="DT256" i="3"/>
  <c r="DT255" i="3"/>
  <c r="DT254" i="3"/>
  <c r="DT253" i="3"/>
  <c r="DT252" i="3"/>
  <c r="DT251" i="3"/>
  <c r="DT250" i="3"/>
  <c r="DT249" i="3"/>
  <c r="DT248" i="3"/>
  <c r="DT247" i="3"/>
  <c r="DT246" i="3"/>
  <c r="DT245" i="3"/>
  <c r="DT244" i="3"/>
  <c r="DT243" i="3"/>
  <c r="DT242" i="3"/>
  <c r="DT241" i="3"/>
  <c r="DT240" i="3"/>
  <c r="DT239" i="3"/>
  <c r="DT238" i="3"/>
  <c r="DT237" i="3"/>
  <c r="DT236" i="3"/>
  <c r="DT235" i="3"/>
  <c r="DT234" i="3"/>
  <c r="DT233" i="3"/>
  <c r="DT232" i="3"/>
  <c r="DT231" i="3"/>
  <c r="DT230" i="3"/>
  <c r="DT229" i="3"/>
  <c r="DT228" i="3"/>
  <c r="DT227" i="3"/>
  <c r="DT226" i="3"/>
  <c r="DT225" i="3"/>
  <c r="DT224" i="3"/>
  <c r="DT223" i="3"/>
  <c r="DT222" i="3"/>
  <c r="DT221" i="3"/>
  <c r="DT220" i="3"/>
  <c r="DT219" i="3"/>
  <c r="DT218" i="3"/>
  <c r="DT217" i="3"/>
  <c r="DT216" i="3"/>
  <c r="DT215" i="3"/>
  <c r="DT214" i="3"/>
  <c r="DT213" i="3"/>
  <c r="DT212" i="3"/>
  <c r="DT211" i="3"/>
  <c r="DT210" i="3"/>
  <c r="DT209" i="3"/>
  <c r="DT208" i="3"/>
  <c r="DT207" i="3"/>
  <c r="DT206" i="3"/>
  <c r="DT205" i="3"/>
  <c r="DT204" i="3"/>
  <c r="DT203" i="3"/>
  <c r="DT202" i="3"/>
  <c r="DT201" i="3"/>
  <c r="DT200" i="3"/>
  <c r="DT199" i="3"/>
  <c r="DT198" i="3"/>
  <c r="DT197" i="3"/>
  <c r="DT196" i="3"/>
  <c r="DT195" i="3"/>
  <c r="DT194" i="3"/>
  <c r="DT193" i="3"/>
  <c r="DT192" i="3"/>
  <c r="DT191" i="3"/>
  <c r="DT190" i="3"/>
  <c r="DT189" i="3"/>
  <c r="DT188" i="3"/>
  <c r="DT187" i="3"/>
  <c r="DT186" i="3"/>
  <c r="DT185" i="3"/>
  <c r="DT184" i="3"/>
  <c r="DT183" i="3"/>
  <c r="DT182" i="3"/>
  <c r="DT181" i="3"/>
  <c r="DT180" i="3"/>
  <c r="DT179" i="3"/>
  <c r="DT178" i="3"/>
  <c r="DT177" i="3"/>
  <c r="DT176" i="3"/>
  <c r="DT175" i="3"/>
  <c r="DT174" i="3"/>
  <c r="DT173" i="3"/>
  <c r="DT172" i="3"/>
  <c r="DT171" i="3"/>
  <c r="DT170" i="3"/>
  <c r="DT169" i="3"/>
  <c r="DT168" i="3"/>
  <c r="DT167" i="3"/>
  <c r="DT166" i="3"/>
  <c r="DT165" i="3"/>
  <c r="DT164" i="3"/>
  <c r="DT163" i="3"/>
  <c r="DT162" i="3"/>
  <c r="DT161" i="3"/>
  <c r="DT160" i="3"/>
  <c r="DT159" i="3"/>
  <c r="DT158" i="3"/>
  <c r="DT157" i="3"/>
  <c r="DT156" i="3"/>
  <c r="DT155" i="3"/>
  <c r="DT154" i="3"/>
  <c r="DT153" i="3"/>
  <c r="DT152" i="3"/>
  <c r="DT151" i="3"/>
  <c r="DT150" i="3"/>
  <c r="DT149" i="3"/>
  <c r="DT148" i="3"/>
  <c r="DT147" i="3"/>
  <c r="DT146" i="3"/>
  <c r="DT145" i="3"/>
  <c r="DT144" i="3"/>
  <c r="DT143" i="3"/>
  <c r="DT142" i="3"/>
  <c r="DT141" i="3"/>
  <c r="DT140" i="3"/>
  <c r="DT139" i="3"/>
  <c r="DT138" i="3"/>
  <c r="DT137" i="3"/>
  <c r="DT136" i="3"/>
  <c r="DT135" i="3"/>
  <c r="DT134" i="3"/>
  <c r="DT133" i="3"/>
  <c r="DT132" i="3"/>
  <c r="DT131" i="3"/>
  <c r="DT130" i="3"/>
  <c r="DT129" i="3"/>
  <c r="DT128" i="3"/>
  <c r="DT127" i="3"/>
  <c r="DT126" i="3"/>
  <c r="DT125" i="3"/>
  <c r="DT124" i="3"/>
  <c r="DT123" i="3"/>
  <c r="DT122" i="3"/>
  <c r="DT121" i="3"/>
  <c r="DT120" i="3"/>
  <c r="DT119" i="3"/>
  <c r="DT118" i="3"/>
  <c r="DT117" i="3"/>
  <c r="DT116" i="3"/>
  <c r="DT115" i="3"/>
  <c r="DT114" i="3"/>
  <c r="DT113" i="3"/>
  <c r="DT112" i="3"/>
  <c r="DT111" i="3"/>
  <c r="DT110" i="3"/>
  <c r="DT109" i="3"/>
  <c r="DT108" i="3"/>
  <c r="DT107" i="3"/>
  <c r="DT106" i="3"/>
  <c r="DT105" i="3"/>
  <c r="DT104" i="3"/>
  <c r="DT103" i="3"/>
  <c r="DT102" i="3"/>
  <c r="DT101" i="3"/>
  <c r="DT100" i="3"/>
  <c r="DT99" i="3"/>
  <c r="DT98" i="3"/>
  <c r="DT97" i="3"/>
  <c r="DT96" i="3"/>
  <c r="DT95" i="3"/>
  <c r="DT94" i="3"/>
  <c r="DT93" i="3"/>
  <c r="DT92" i="3"/>
  <c r="DT91" i="3"/>
  <c r="DT90" i="3"/>
  <c r="DT89" i="3"/>
  <c r="DT88" i="3"/>
  <c r="DT87" i="3"/>
  <c r="DT86" i="3"/>
  <c r="DT85" i="3"/>
  <c r="DT84" i="3"/>
  <c r="DT83" i="3"/>
  <c r="DT82" i="3"/>
  <c r="DT81" i="3"/>
  <c r="DT80" i="3"/>
  <c r="DT79" i="3"/>
  <c r="DT78" i="3"/>
  <c r="DT77" i="3"/>
  <c r="DT76" i="3"/>
  <c r="DT75" i="3"/>
  <c r="DT74" i="3"/>
  <c r="DT73" i="3"/>
  <c r="DT72" i="3"/>
  <c r="DT71" i="3"/>
  <c r="DT70" i="3"/>
  <c r="DT69" i="3"/>
  <c r="DT68" i="3"/>
  <c r="DT67" i="3"/>
  <c r="DT66" i="3"/>
  <c r="DT65" i="3"/>
  <c r="DT64" i="3"/>
  <c r="DT63" i="3"/>
  <c r="DT62" i="3"/>
  <c r="DT61" i="3"/>
  <c r="DT60" i="3"/>
  <c r="DT59" i="3"/>
  <c r="DT58" i="3"/>
  <c r="DT57" i="3"/>
  <c r="DT56" i="3"/>
  <c r="DT55" i="3"/>
  <c r="DT54" i="3"/>
  <c r="DT53" i="3"/>
  <c r="DT52" i="3"/>
  <c r="DT51" i="3"/>
  <c r="DT50" i="3"/>
  <c r="DT49" i="3"/>
  <c r="DT48" i="3"/>
  <c r="DT47" i="3"/>
  <c r="DT46" i="3"/>
  <c r="DT45" i="3"/>
  <c r="DT44" i="3"/>
  <c r="DT43" i="3"/>
  <c r="DT42" i="3"/>
  <c r="DT41" i="3"/>
  <c r="DT40" i="3"/>
  <c r="DT39" i="3"/>
  <c r="DT38" i="3"/>
  <c r="DT37" i="3"/>
  <c r="DT36" i="3"/>
  <c r="DT35" i="3"/>
  <c r="DT34" i="3"/>
  <c r="DT33" i="3"/>
  <c r="DT32" i="3"/>
  <c r="DT31" i="3"/>
  <c r="DT30" i="3"/>
  <c r="DT29" i="3"/>
  <c r="DT28" i="3"/>
  <c r="DT27" i="3"/>
  <c r="DT26" i="3"/>
  <c r="DT25" i="3"/>
  <c r="DT24" i="3"/>
  <c r="DT23" i="3"/>
  <c r="DS11" i="3"/>
  <c r="DS12" i="3" s="1"/>
  <c r="F12" i="3"/>
  <c r="F13" i="3"/>
  <c r="F14" i="3"/>
  <c r="F15"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G15" i="3" l="1"/>
  <c r="G14" i="3"/>
  <c r="B48" i="24"/>
  <c r="G22" i="3"/>
  <c r="DV22" i="3" s="1"/>
  <c r="B46" i="24"/>
  <c r="G21" i="3"/>
  <c r="DV21" i="3" s="1"/>
  <c r="B44" i="24"/>
  <c r="G20" i="3"/>
  <c r="B42" i="24"/>
  <c r="G19" i="3"/>
  <c r="B30" i="24"/>
  <c r="DW8" i="3"/>
  <c r="B36" i="24"/>
  <c r="B28" i="24"/>
  <c r="AX15" i="3"/>
  <c r="AW21" i="3"/>
  <c r="AX22" i="3"/>
  <c r="AW22" i="3"/>
  <c r="AY21" i="3"/>
  <c r="AX21" i="3"/>
  <c r="AU21" i="3"/>
  <c r="AV22" i="3"/>
  <c r="AY22" i="3"/>
  <c r="AU22" i="3"/>
  <c r="AV21" i="3"/>
  <c r="AY20" i="3"/>
  <c r="AW16" i="3"/>
  <c r="DT8" i="3"/>
  <c r="AX20" i="3"/>
  <c r="AW20" i="3"/>
  <c r="AV20" i="3"/>
  <c r="AX18" i="3"/>
  <c r="AY16" i="3"/>
  <c r="AX16" i="3"/>
  <c r="AX14" i="3"/>
  <c r="B32" i="24"/>
  <c r="AX17" i="3"/>
  <c r="B38" i="24"/>
  <c r="AW18" i="3"/>
  <c r="B40" i="24"/>
  <c r="AY18" i="3"/>
  <c r="B34" i="24"/>
  <c r="AY17" i="3"/>
  <c r="AW17" i="3"/>
  <c r="AV17" i="3"/>
  <c r="AX19" i="3"/>
  <c r="AV18" i="3"/>
  <c r="AW19" i="3"/>
  <c r="AW15" i="3"/>
  <c r="AV19" i="3"/>
  <c r="AV15" i="3"/>
  <c r="AY19" i="3"/>
  <c r="AY15" i="3"/>
  <c r="AW14" i="3"/>
  <c r="AV14" i="3"/>
  <c r="AY14" i="3"/>
  <c r="DU8" i="3"/>
  <c r="S2" i="5" l="1"/>
  <c r="F19" i="15"/>
  <c r="D19" i="15"/>
  <c r="B19" i="15"/>
  <c r="F18" i="15"/>
  <c r="D18" i="15"/>
  <c r="B18" i="15"/>
  <c r="F17" i="15"/>
  <c r="D17" i="15"/>
  <c r="B17" i="15"/>
  <c r="F16" i="15"/>
  <c r="D16" i="15"/>
  <c r="B16" i="15"/>
  <c r="F15" i="15"/>
  <c r="D15" i="15"/>
  <c r="B15" i="15"/>
  <c r="F14" i="15"/>
  <c r="D14" i="15"/>
  <c r="B14" i="15"/>
  <c r="F13" i="15"/>
  <c r="D13" i="15"/>
  <c r="B13" i="15"/>
  <c r="F12" i="15"/>
  <c r="D12" i="15"/>
  <c r="B12" i="15"/>
  <c r="F11" i="15"/>
  <c r="D11" i="15"/>
  <c r="B11" i="15"/>
  <c r="F10" i="15"/>
  <c r="D10" i="15"/>
  <c r="B10" i="15"/>
  <c r="F9" i="15"/>
  <c r="D9" i="15"/>
  <c r="B9" i="15"/>
  <c r="F8" i="15"/>
  <c r="D8" i="15"/>
  <c r="B8" i="15"/>
  <c r="H7" i="15"/>
  <c r="F7" i="15"/>
  <c r="D7" i="15"/>
  <c r="B7" i="15"/>
  <c r="H6" i="15"/>
  <c r="F6" i="15"/>
  <c r="D6" i="15"/>
  <c r="B6" i="15"/>
  <c r="H5" i="15"/>
  <c r="F5" i="15"/>
  <c r="D5" i="15"/>
  <c r="B5" i="15"/>
  <c r="G521" i="3" l="1"/>
  <c r="M521" i="3"/>
  <c r="CW521" i="3" s="1"/>
  <c r="P521" i="3"/>
  <c r="CX521" i="3" s="1"/>
  <c r="S521" i="3"/>
  <c r="CY521" i="3" s="1"/>
  <c r="AI521" i="3"/>
  <c r="AN521" i="3"/>
  <c r="BN521" i="3"/>
  <c r="J522" i="3"/>
  <c r="CV522" i="3" s="1"/>
  <c r="M522" i="3"/>
  <c r="CW522" i="3" s="1"/>
  <c r="AN522" i="3"/>
  <c r="BN522" i="3"/>
  <c r="B523" i="3"/>
  <c r="AN523" i="3" s="1"/>
  <c r="BN523" i="3"/>
  <c r="B524" i="3"/>
  <c r="BN524" i="3"/>
  <c r="B525" i="3"/>
  <c r="BN525" i="3"/>
  <c r="B526" i="3"/>
  <c r="BN526" i="3"/>
  <c r="B527" i="3"/>
  <c r="BN527" i="3"/>
  <c r="B528" i="3"/>
  <c r="BN528" i="3"/>
  <c r="B529" i="3"/>
  <c r="BN529" i="3"/>
  <c r="B530" i="3"/>
  <c r="BN530" i="3"/>
  <c r="B531" i="3"/>
  <c r="BN531" i="3"/>
  <c r="B532" i="3"/>
  <c r="BN532" i="3"/>
  <c r="B533" i="3"/>
  <c r="BN533" i="3"/>
  <c r="B534" i="3"/>
  <c r="BN534" i="3"/>
  <c r="B535" i="3"/>
  <c r="BN535" i="3"/>
  <c r="B536" i="3"/>
  <c r="BN536" i="3"/>
  <c r="B537" i="3"/>
  <c r="BN537" i="3"/>
  <c r="B538" i="3"/>
  <c r="BN538" i="3"/>
  <c r="B539" i="3"/>
  <c r="BN539" i="3"/>
  <c r="B540" i="3"/>
  <c r="BN540" i="3"/>
  <c r="B541" i="3"/>
  <c r="BN541" i="3"/>
  <c r="B542" i="3"/>
  <c r="BN542" i="3"/>
  <c r="B543" i="3"/>
  <c r="BN543" i="3"/>
  <c r="B544" i="3"/>
  <c r="BN544" i="3"/>
  <c r="B545" i="3"/>
  <c r="BN545" i="3"/>
  <c r="B546" i="3"/>
  <c r="BN546" i="3"/>
  <c r="B547" i="3"/>
  <c r="BN547" i="3"/>
  <c r="B548" i="3"/>
  <c r="BN548" i="3"/>
  <c r="B549" i="3"/>
  <c r="P549" i="3"/>
  <c r="Q549" i="3" s="1"/>
  <c r="S549" i="3"/>
  <c r="T549" i="3" s="1"/>
  <c r="BN549" i="3"/>
  <c r="B550" i="3"/>
  <c r="P550" i="3"/>
  <c r="Q550" i="3" s="1"/>
  <c r="S550" i="3"/>
  <c r="T550" i="3" s="1"/>
  <c r="BN550" i="3"/>
  <c r="B551" i="3"/>
  <c r="C551" i="3"/>
  <c r="D551" i="3" s="1"/>
  <c r="CU551" i="3" s="1"/>
  <c r="G551" i="3"/>
  <c r="J551" i="3"/>
  <c r="M551" i="3"/>
  <c r="P551" i="3"/>
  <c r="Q551" i="3" s="1"/>
  <c r="S551" i="3"/>
  <c r="T551" i="3" s="1"/>
  <c r="BN551" i="3"/>
  <c r="P552" i="3"/>
  <c r="Q552" i="3" s="1"/>
  <c r="S552" i="3"/>
  <c r="T552" i="3" s="1"/>
  <c r="BN552" i="3"/>
  <c r="P553" i="3"/>
  <c r="Q553" i="3" s="1"/>
  <c r="S553" i="3"/>
  <c r="T553" i="3" s="1"/>
  <c r="BN553" i="3"/>
  <c r="B554" i="3"/>
  <c r="D554" i="3" s="1"/>
  <c r="CU554" i="3" s="1"/>
  <c r="P554" i="3"/>
  <c r="Q554" i="3" s="1"/>
  <c r="S554" i="3"/>
  <c r="T554" i="3" s="1"/>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M2002" i="19"/>
  <c r="M2003" i="19"/>
  <c r="M2004" i="19"/>
  <c r="M2005" i="19"/>
  <c r="M2006" i="19"/>
  <c r="M2007" i="19"/>
  <c r="M2008" i="19"/>
  <c r="M2009" i="19"/>
  <c r="M2010" i="19"/>
  <c r="M2011" i="19"/>
  <c r="M2012" i="19"/>
  <c r="M2013" i="19"/>
  <c r="M2014" i="19"/>
  <c r="M2015" i="19"/>
  <c r="M2016" i="19"/>
  <c r="M2017" i="19"/>
  <c r="M2018" i="19"/>
  <c r="M2019" i="19"/>
  <c r="M2020" i="19"/>
  <c r="M2021" i="19"/>
  <c r="M2022" i="19"/>
  <c r="M2023" i="19"/>
  <c r="M2024" i="19"/>
  <c r="M2025" i="19"/>
  <c r="M2026" i="19"/>
  <c r="M2027" i="19"/>
  <c r="M2028" i="19"/>
  <c r="M2029" i="19"/>
  <c r="M2030" i="19"/>
  <c r="M2031" i="19"/>
  <c r="M2032" i="19"/>
  <c r="M2033" i="19"/>
  <c r="M2034" i="19"/>
  <c r="M2035" i="19"/>
  <c r="M2036" i="19"/>
  <c r="M2037" i="19"/>
  <c r="M2038" i="19"/>
  <c r="M2039" i="19"/>
  <c r="M2040" i="19"/>
  <c r="M2041" i="19"/>
  <c r="M2042" i="19"/>
  <c r="M2043" i="19"/>
  <c r="M2044" i="19"/>
  <c r="M2045" i="19"/>
  <c r="M2046" i="19"/>
  <c r="M2047" i="19"/>
  <c r="M2048" i="19"/>
  <c r="M2049" i="19"/>
  <c r="M2050" i="19"/>
  <c r="M2051" i="19"/>
  <c r="M2052" i="19"/>
  <c r="M2053" i="19"/>
  <c r="M2054" i="19"/>
  <c r="M2055" i="19"/>
  <c r="M2056" i="19"/>
  <c r="M2057" i="19"/>
  <c r="M2058" i="19"/>
  <c r="M2059" i="19"/>
  <c r="M2060" i="19"/>
  <c r="M2061" i="19"/>
  <c r="M2062" i="19"/>
  <c r="M2063" i="19"/>
  <c r="M2064" i="19"/>
  <c r="M2065" i="19"/>
  <c r="M2066" i="19"/>
  <c r="M2067" i="19"/>
  <c r="M2068" i="19"/>
  <c r="M2069" i="19"/>
  <c r="M2070" i="19"/>
  <c r="M2071" i="19"/>
  <c r="M2072" i="19"/>
  <c r="M2073" i="19"/>
  <c r="M2074" i="19"/>
  <c r="M2075" i="19"/>
  <c r="M2076" i="19"/>
  <c r="M2077" i="19"/>
  <c r="M2078" i="19"/>
  <c r="M2079" i="19"/>
  <c r="M2080" i="19"/>
  <c r="M2081" i="19"/>
  <c r="M2082" i="19"/>
  <c r="M2083" i="19"/>
  <c r="M2084" i="19"/>
  <c r="M2085" i="19"/>
  <c r="M2086" i="19"/>
  <c r="M2087" i="19"/>
  <c r="M2088" i="19"/>
  <c r="M2089" i="19"/>
  <c r="M2090" i="19"/>
  <c r="M2091" i="19"/>
  <c r="M2092" i="19"/>
  <c r="M2093" i="19"/>
  <c r="M2094" i="19"/>
  <c r="M2095" i="19"/>
  <c r="M2096" i="19"/>
  <c r="M2097" i="19"/>
  <c r="M2098" i="19"/>
  <c r="M2099" i="19"/>
  <c r="M2100" i="19"/>
  <c r="M2101" i="19"/>
  <c r="M2102" i="19"/>
  <c r="M2103" i="19"/>
  <c r="M2104" i="19"/>
  <c r="M2105" i="19"/>
  <c r="M2106" i="19"/>
  <c r="M2107" i="19"/>
  <c r="M2108" i="19"/>
  <c r="M2109" i="19"/>
  <c r="M2110" i="19"/>
  <c r="M2111" i="19"/>
  <c r="M2112" i="19"/>
  <c r="M2113" i="19"/>
  <c r="M2114" i="19"/>
  <c r="M2115" i="19"/>
  <c r="M2116" i="19"/>
  <c r="M2117" i="19"/>
  <c r="M2118" i="19"/>
  <c r="M2119" i="19"/>
  <c r="M2120" i="19"/>
  <c r="M2121" i="19"/>
  <c r="M2122" i="19"/>
  <c r="M2123" i="19"/>
  <c r="M2124" i="19"/>
  <c r="M2125" i="19"/>
  <c r="M2126" i="19"/>
  <c r="M2127" i="19"/>
  <c r="M2128" i="19"/>
  <c r="M2129" i="19"/>
  <c r="M2130" i="19"/>
  <c r="M2131" i="19"/>
  <c r="M2132" i="19"/>
  <c r="M2133" i="19"/>
  <c r="M2134" i="19"/>
  <c r="M2135" i="19"/>
  <c r="M2136" i="19"/>
  <c r="M2137" i="19"/>
  <c r="M2138" i="19"/>
  <c r="M2139" i="19"/>
  <c r="M2140" i="19"/>
  <c r="M2141" i="19"/>
  <c r="M2142" i="19"/>
  <c r="M2143" i="19"/>
  <c r="M2144" i="19"/>
  <c r="M2145" i="19"/>
  <c r="M2146" i="19"/>
  <c r="M2147" i="19"/>
  <c r="M2148" i="19"/>
  <c r="M2149" i="19"/>
  <c r="M2150" i="19"/>
  <c r="M2151" i="19"/>
  <c r="M2152" i="19"/>
  <c r="M2153" i="19"/>
  <c r="M2154" i="19"/>
  <c r="M2155" i="19"/>
  <c r="M2156" i="19"/>
  <c r="M2157" i="19"/>
  <c r="M2158" i="19"/>
  <c r="M2159" i="19"/>
  <c r="M2160" i="19"/>
  <c r="M2161" i="19"/>
  <c r="M2162" i="19"/>
  <c r="M2163" i="19"/>
  <c r="M2164" i="19"/>
  <c r="M2165" i="19"/>
  <c r="M2166" i="19"/>
  <c r="M2167" i="19"/>
  <c r="M2168" i="19"/>
  <c r="M2169" i="19"/>
  <c r="M2170" i="19"/>
  <c r="M2171" i="19"/>
  <c r="M2172" i="19"/>
  <c r="M2173" i="19"/>
  <c r="M2174" i="19"/>
  <c r="M2175" i="19"/>
  <c r="M2176" i="19"/>
  <c r="M2177" i="19"/>
  <c r="M2178" i="19"/>
  <c r="M2179" i="19"/>
  <c r="M2180" i="19"/>
  <c r="M2181" i="19"/>
  <c r="M2182" i="19"/>
  <c r="M2183" i="19"/>
  <c r="M2184" i="19"/>
  <c r="M2185" i="19"/>
  <c r="M2186" i="19"/>
  <c r="M2187" i="19"/>
  <c r="M2188" i="19"/>
  <c r="M2189" i="19"/>
  <c r="M2190" i="19"/>
  <c r="M2191" i="19"/>
  <c r="M2192" i="19"/>
  <c r="M2193" i="19"/>
  <c r="M2194" i="19"/>
  <c r="M2195" i="19"/>
  <c r="M2196" i="19"/>
  <c r="M2197" i="19"/>
  <c r="M2198" i="19"/>
  <c r="M2199" i="19"/>
  <c r="M2200" i="19"/>
  <c r="M2201" i="19"/>
  <c r="M2202" i="19"/>
  <c r="M2203" i="19"/>
  <c r="M2204" i="19"/>
  <c r="M2205" i="19"/>
  <c r="M2206" i="19"/>
  <c r="M2207" i="19"/>
  <c r="M2208" i="19"/>
  <c r="M2209" i="19"/>
  <c r="M2210" i="19"/>
  <c r="M2211" i="19"/>
  <c r="M2212" i="19"/>
  <c r="M2213" i="19"/>
  <c r="M2214" i="19"/>
  <c r="M2215" i="19"/>
  <c r="M2216" i="19"/>
  <c r="M2217" i="19"/>
  <c r="M2218" i="19"/>
  <c r="M2219" i="19"/>
  <c r="M2220" i="19"/>
  <c r="M2221" i="19"/>
  <c r="M2222" i="19"/>
  <c r="M2223" i="19"/>
  <c r="M2224" i="19"/>
  <c r="M2225" i="19"/>
  <c r="M2226" i="19"/>
  <c r="M2227" i="19"/>
  <c r="M2228" i="19"/>
  <c r="M2229" i="19"/>
  <c r="M2230" i="19"/>
  <c r="M2231" i="19"/>
  <c r="M2232" i="19"/>
  <c r="M2233" i="19"/>
  <c r="M2234" i="19"/>
  <c r="M2235" i="19"/>
  <c r="M2236" i="19"/>
  <c r="M2237" i="19"/>
  <c r="M2238" i="19"/>
  <c r="M2239" i="19"/>
  <c r="M2240" i="19"/>
  <c r="M2241" i="19"/>
  <c r="M2242" i="19"/>
  <c r="M2243" i="19"/>
  <c r="M2244" i="19"/>
  <c r="M2245" i="19"/>
  <c r="M2246" i="19"/>
  <c r="M2247" i="19"/>
  <c r="M2248" i="19"/>
  <c r="M2249" i="19"/>
  <c r="M2250" i="19"/>
  <c r="M2251" i="19"/>
  <c r="M2252" i="19"/>
  <c r="M2253" i="19"/>
  <c r="M2254" i="19"/>
  <c r="M2255" i="19"/>
  <c r="M2256" i="19"/>
  <c r="M2257" i="19"/>
  <c r="M2258" i="19"/>
  <c r="M2259" i="19"/>
  <c r="M2260" i="19"/>
  <c r="M2261" i="19"/>
  <c r="M2262" i="19"/>
  <c r="M2263" i="19"/>
  <c r="M2264" i="19"/>
  <c r="M2265" i="19"/>
  <c r="M2266" i="19"/>
  <c r="M2267" i="19"/>
  <c r="M2268" i="19"/>
  <c r="M2269" i="19"/>
  <c r="M2270" i="19"/>
  <c r="M2271" i="19"/>
  <c r="M2272" i="19"/>
  <c r="M2273" i="19"/>
  <c r="M2274" i="19"/>
  <c r="M2275" i="19"/>
  <c r="M2276" i="19"/>
  <c r="M2277" i="19"/>
  <c r="M2278" i="19"/>
  <c r="M2279" i="19"/>
  <c r="M2280" i="19"/>
  <c r="M2281" i="19"/>
  <c r="M2282" i="19"/>
  <c r="M2283" i="19"/>
  <c r="M2284" i="19"/>
  <c r="M2285" i="19"/>
  <c r="M2286" i="19"/>
  <c r="M2287" i="19"/>
  <c r="M2288" i="19"/>
  <c r="M2289" i="19"/>
  <c r="M2290" i="19"/>
  <c r="M2291" i="19"/>
  <c r="M2292" i="19"/>
  <c r="M2293" i="19"/>
  <c r="M2294" i="19"/>
  <c r="M2295" i="19"/>
  <c r="M2296" i="19"/>
  <c r="M2297" i="19"/>
  <c r="M2298" i="19"/>
  <c r="M2299" i="19"/>
  <c r="M2300" i="19"/>
  <c r="M2301" i="19"/>
  <c r="M2302" i="19"/>
  <c r="M2303" i="19"/>
  <c r="M2304" i="19"/>
  <c r="M2305" i="19"/>
  <c r="M2306" i="19"/>
  <c r="M2307" i="19"/>
  <c r="M2308" i="19"/>
  <c r="M2309" i="19"/>
  <c r="M2310" i="19"/>
  <c r="M2311" i="19"/>
  <c r="M2312" i="19"/>
  <c r="M2313" i="19"/>
  <c r="M2314" i="19"/>
  <c r="M2315" i="19"/>
  <c r="M2316" i="19"/>
  <c r="M2317" i="19"/>
  <c r="M2318" i="19"/>
  <c r="M2319" i="19"/>
  <c r="M2320" i="19"/>
  <c r="M2321" i="19"/>
  <c r="M2322" i="19"/>
  <c r="M2323" i="19"/>
  <c r="M2324" i="19"/>
  <c r="M2325" i="19"/>
  <c r="M2326" i="19"/>
  <c r="M2327" i="19"/>
  <c r="M2328" i="19"/>
  <c r="M2329" i="19"/>
  <c r="M2330" i="19"/>
  <c r="M2331" i="19"/>
  <c r="M2332" i="19"/>
  <c r="M2333" i="19"/>
  <c r="M2334" i="19"/>
  <c r="M2335" i="19"/>
  <c r="M2336" i="19"/>
  <c r="M2337" i="19"/>
  <c r="M2338" i="19"/>
  <c r="M2339" i="19"/>
  <c r="M2340" i="19"/>
  <c r="M2341" i="19"/>
  <c r="M2342" i="19"/>
  <c r="M2343" i="19"/>
  <c r="M2344" i="19"/>
  <c r="M2345" i="19"/>
  <c r="M2346" i="19"/>
  <c r="M2347" i="19"/>
  <c r="M2348" i="19"/>
  <c r="M2349" i="19"/>
  <c r="M2350" i="19"/>
  <c r="M2351" i="19"/>
  <c r="M2352" i="19"/>
  <c r="M2353" i="19"/>
  <c r="M2354" i="19"/>
  <c r="M2355" i="19"/>
  <c r="M2356" i="19"/>
  <c r="M2357" i="19"/>
  <c r="M2358" i="19"/>
  <c r="M2359" i="19"/>
  <c r="M2360" i="19"/>
  <c r="M2361" i="19"/>
  <c r="M2362" i="19"/>
  <c r="M2363" i="19"/>
  <c r="M2364" i="19"/>
  <c r="M2365" i="19"/>
  <c r="M2366" i="19"/>
  <c r="M2367" i="19"/>
  <c r="M2368" i="19"/>
  <c r="M2369" i="19"/>
  <c r="M2370" i="19"/>
  <c r="M2371" i="19"/>
  <c r="M2372" i="19"/>
  <c r="M2373" i="19"/>
  <c r="M2374" i="19"/>
  <c r="M2375" i="19"/>
  <c r="M2376" i="19"/>
  <c r="M2377" i="19"/>
  <c r="M2378" i="19"/>
  <c r="M2379" i="19"/>
  <c r="M2380" i="19"/>
  <c r="M2381" i="19"/>
  <c r="M2382" i="19"/>
  <c r="M2383" i="19"/>
  <c r="M2384" i="19"/>
  <c r="M2385" i="19"/>
  <c r="M2386" i="19"/>
  <c r="M2387" i="19"/>
  <c r="M2388" i="19"/>
  <c r="M2389" i="19"/>
  <c r="M2390" i="19"/>
  <c r="M2391" i="19"/>
  <c r="M2392" i="19"/>
  <c r="M2393" i="19"/>
  <c r="M2394" i="19"/>
  <c r="M2395" i="19"/>
  <c r="M2396" i="19"/>
  <c r="M2397" i="19"/>
  <c r="M2398" i="19"/>
  <c r="M2399" i="19"/>
  <c r="M2400" i="19"/>
  <c r="M2401" i="19"/>
  <c r="M2402" i="19"/>
  <c r="M2403" i="19"/>
  <c r="M2404" i="19"/>
  <c r="M2405" i="19"/>
  <c r="M2406" i="19"/>
  <c r="M2407" i="19"/>
  <c r="M2408" i="19"/>
  <c r="M2409" i="19"/>
  <c r="M2410" i="19"/>
  <c r="M2411" i="19"/>
  <c r="M2412" i="19"/>
  <c r="M2413" i="19"/>
  <c r="M2414" i="19"/>
  <c r="M2415" i="19"/>
  <c r="M2416" i="19"/>
  <c r="M2417" i="19"/>
  <c r="M2418" i="19"/>
  <c r="M2419" i="19"/>
  <c r="M2420" i="19"/>
  <c r="M2421" i="19"/>
  <c r="M2422" i="19"/>
  <c r="M2423" i="19"/>
  <c r="M2424" i="19"/>
  <c r="M2425" i="19"/>
  <c r="M2426" i="19"/>
  <c r="M2427" i="19"/>
  <c r="M2428" i="19"/>
  <c r="M2429" i="19"/>
  <c r="M2430" i="19"/>
  <c r="M2431" i="19"/>
  <c r="M2432" i="19"/>
  <c r="M2433" i="19"/>
  <c r="M2434" i="19"/>
  <c r="M2435" i="19"/>
  <c r="M2436" i="19"/>
  <c r="M2437" i="19"/>
  <c r="M2438" i="19"/>
  <c r="M2439" i="19"/>
  <c r="M2440" i="19"/>
  <c r="M2441" i="19"/>
  <c r="M2442" i="19"/>
  <c r="M2443" i="19"/>
  <c r="M2444" i="19"/>
  <c r="M2445" i="19"/>
  <c r="M2446" i="19"/>
  <c r="M2447" i="19"/>
  <c r="M2448" i="19"/>
  <c r="M2449" i="19"/>
  <c r="M2450" i="19"/>
  <c r="M2451" i="19"/>
  <c r="M2452" i="19"/>
  <c r="M2453" i="19"/>
  <c r="M2454" i="19"/>
  <c r="M2455" i="19"/>
  <c r="M2456" i="19"/>
  <c r="M2457" i="19"/>
  <c r="M2458" i="19"/>
  <c r="M2459" i="19"/>
  <c r="M2460" i="19"/>
  <c r="M2461" i="19"/>
  <c r="M2462" i="19"/>
  <c r="M2463" i="19"/>
  <c r="M2464" i="19"/>
  <c r="M2465" i="19"/>
  <c r="M2466" i="19"/>
  <c r="M2467" i="19"/>
  <c r="M2468" i="19"/>
  <c r="M2469" i="19"/>
  <c r="M2470" i="19"/>
  <c r="M2471" i="19"/>
  <c r="M2472" i="19"/>
  <c r="M2473" i="19"/>
  <c r="M2474" i="19"/>
  <c r="M2475" i="19"/>
  <c r="M2476" i="19"/>
  <c r="M2477" i="19"/>
  <c r="M2478" i="19"/>
  <c r="M2479" i="19"/>
  <c r="M2480" i="19"/>
  <c r="M2481" i="19"/>
  <c r="M2482" i="19"/>
  <c r="M2483" i="19"/>
  <c r="M2484" i="19"/>
  <c r="M2485" i="19"/>
  <c r="M2486" i="19"/>
  <c r="M2487" i="19"/>
  <c r="M2488" i="19"/>
  <c r="M2489" i="19"/>
  <c r="M2490" i="19"/>
  <c r="M2491" i="19"/>
  <c r="M2492" i="19"/>
  <c r="M2493" i="19"/>
  <c r="M2494" i="19"/>
  <c r="M2495" i="19"/>
  <c r="M2496" i="19"/>
  <c r="M2497" i="19"/>
  <c r="M2498" i="19"/>
  <c r="M2499" i="19"/>
  <c r="M2500" i="19"/>
  <c r="M2501" i="19"/>
  <c r="M2502" i="19"/>
  <c r="M2503" i="19"/>
  <c r="M2504" i="19"/>
  <c r="M2505" i="19"/>
  <c r="M2506" i="19"/>
  <c r="M2507" i="19"/>
  <c r="M2508" i="19"/>
  <c r="M2509" i="19"/>
  <c r="M2510" i="19"/>
  <c r="M2511" i="19"/>
  <c r="M2512" i="19"/>
  <c r="M2513" i="19"/>
  <c r="M2514" i="19"/>
  <c r="M2515" i="19"/>
  <c r="M2516" i="19"/>
  <c r="M2517" i="19"/>
  <c r="M2518" i="19"/>
  <c r="M2519" i="19"/>
  <c r="M2520" i="19"/>
  <c r="M2521" i="19"/>
  <c r="M2522" i="19"/>
  <c r="M2523" i="19"/>
  <c r="M2524" i="19"/>
  <c r="M2525" i="19"/>
  <c r="M2526" i="19"/>
  <c r="M2527" i="19"/>
  <c r="M2528" i="19"/>
  <c r="M2529" i="19"/>
  <c r="M2530" i="19"/>
  <c r="M2531" i="19"/>
  <c r="M2532" i="19"/>
  <c r="M2533" i="19"/>
  <c r="M2534" i="19"/>
  <c r="M2535" i="19"/>
  <c r="M2536" i="19"/>
  <c r="M2537" i="19"/>
  <c r="M2538" i="19"/>
  <c r="M2539" i="19"/>
  <c r="M2540" i="19"/>
  <c r="M2541" i="19"/>
  <c r="M2542" i="19"/>
  <c r="M2543" i="19"/>
  <c r="M2544" i="19"/>
  <c r="M2545" i="19"/>
  <c r="M2546" i="19"/>
  <c r="M2547" i="19"/>
  <c r="M2548" i="19"/>
  <c r="M2549" i="19"/>
  <c r="M2550" i="19"/>
  <c r="M2551" i="19"/>
  <c r="M2552" i="19"/>
  <c r="M2553" i="19"/>
  <c r="M2554" i="19"/>
  <c r="M2555" i="19"/>
  <c r="M2556" i="19"/>
  <c r="M2557" i="19"/>
  <c r="M2558" i="19"/>
  <c r="M2559" i="19"/>
  <c r="M2560" i="19"/>
  <c r="M2561" i="19"/>
  <c r="M2562" i="19"/>
  <c r="M2563" i="19"/>
  <c r="M2564" i="19"/>
  <c r="M2565" i="19"/>
  <c r="M2566" i="19"/>
  <c r="M2567" i="19"/>
  <c r="M2568" i="19"/>
  <c r="M2569" i="19"/>
  <c r="M2570" i="19"/>
  <c r="M2571" i="19"/>
  <c r="M2572" i="19"/>
  <c r="M2573" i="19"/>
  <c r="M2574" i="19"/>
  <c r="M2575" i="19"/>
  <c r="M2576" i="19"/>
  <c r="M2577" i="19"/>
  <c r="M2578" i="19"/>
  <c r="M2579" i="19"/>
  <c r="M2580" i="19"/>
  <c r="M2581" i="19"/>
  <c r="M2582" i="19"/>
  <c r="M2583" i="19"/>
  <c r="M2584" i="19"/>
  <c r="M2585" i="19"/>
  <c r="M2586" i="19"/>
  <c r="M2587" i="19"/>
  <c r="M2588" i="19"/>
  <c r="M2589" i="19"/>
  <c r="M2590" i="19"/>
  <c r="M2591" i="19"/>
  <c r="M2592" i="19"/>
  <c r="M2593" i="19"/>
  <c r="M2594" i="19"/>
  <c r="M2595" i="19"/>
  <c r="M2596" i="19"/>
  <c r="M2597" i="19"/>
  <c r="M2598" i="19"/>
  <c r="M2599" i="19"/>
  <c r="M2600" i="19"/>
  <c r="M2601" i="19"/>
  <c r="M2602" i="19"/>
  <c r="M2603" i="19"/>
  <c r="M2604" i="19"/>
  <c r="M2605" i="19"/>
  <c r="M2606" i="19"/>
  <c r="M2607" i="19"/>
  <c r="M2608" i="19"/>
  <c r="M2609" i="19"/>
  <c r="M2610" i="19"/>
  <c r="M2611" i="19"/>
  <c r="M2612" i="19"/>
  <c r="M2613" i="19"/>
  <c r="M2614" i="19"/>
  <c r="M2615" i="19"/>
  <c r="M2616" i="19"/>
  <c r="M2617" i="19"/>
  <c r="M2618" i="19"/>
  <c r="M2619" i="19"/>
  <c r="M2620" i="19"/>
  <c r="M2621" i="19"/>
  <c r="M2622" i="19"/>
  <c r="M2623" i="19"/>
  <c r="M2624" i="19"/>
  <c r="M2625" i="19"/>
  <c r="M2626" i="19"/>
  <c r="M2627" i="19"/>
  <c r="M2628" i="19"/>
  <c r="M2629" i="19"/>
  <c r="M2630" i="19"/>
  <c r="M2631" i="19"/>
  <c r="M2632" i="19"/>
  <c r="M2633" i="19"/>
  <c r="M2634" i="19"/>
  <c r="M2635" i="19"/>
  <c r="M2636" i="19"/>
  <c r="M2637" i="19"/>
  <c r="M2638" i="19"/>
  <c r="M2639" i="19"/>
  <c r="M2640" i="19"/>
  <c r="M2641" i="19"/>
  <c r="M2642" i="19"/>
  <c r="M2643" i="19"/>
  <c r="M2644" i="19"/>
  <c r="M2645" i="19"/>
  <c r="M2646" i="19"/>
  <c r="M2647" i="19"/>
  <c r="M2648" i="19"/>
  <c r="M2649" i="19"/>
  <c r="M2650" i="19"/>
  <c r="M2651" i="19"/>
  <c r="M2652" i="19"/>
  <c r="M2653" i="19"/>
  <c r="M2654" i="19"/>
  <c r="M2655" i="19"/>
  <c r="M2656" i="19"/>
  <c r="M2657" i="19"/>
  <c r="M2658" i="19"/>
  <c r="M2659" i="19"/>
  <c r="M2660" i="19"/>
  <c r="M2661" i="19"/>
  <c r="M2662" i="19"/>
  <c r="M2663" i="19"/>
  <c r="M2664" i="19"/>
  <c r="M2665" i="19"/>
  <c r="M2666" i="19"/>
  <c r="M2667" i="19"/>
  <c r="M2668" i="19"/>
  <c r="M2669" i="19"/>
  <c r="M2670" i="19"/>
  <c r="M2671" i="19"/>
  <c r="M2672" i="19"/>
  <c r="M2673" i="19"/>
  <c r="M2674" i="19"/>
  <c r="M2675" i="19"/>
  <c r="M2676" i="19"/>
  <c r="M2677" i="19"/>
  <c r="M2678" i="19"/>
  <c r="M2679" i="19"/>
  <c r="M2680" i="19"/>
  <c r="M2681" i="19"/>
  <c r="M2682" i="19"/>
  <c r="M2683" i="19"/>
  <c r="M2684" i="19"/>
  <c r="M2685" i="19"/>
  <c r="M2686" i="19"/>
  <c r="M2687" i="19"/>
  <c r="M2688" i="19"/>
  <c r="M2689" i="19"/>
  <c r="M2690" i="19"/>
  <c r="M2691" i="19"/>
  <c r="M2692" i="19"/>
  <c r="M2693" i="19"/>
  <c r="M2694" i="19"/>
  <c r="M2695" i="19"/>
  <c r="M2696" i="19"/>
  <c r="M2697" i="19"/>
  <c r="M2698" i="19"/>
  <c r="M2699" i="19"/>
  <c r="M2700" i="19"/>
  <c r="M2701" i="19"/>
  <c r="M2702" i="19"/>
  <c r="M2703" i="19"/>
  <c r="M2704" i="19"/>
  <c r="M2705" i="19"/>
  <c r="M2706" i="19"/>
  <c r="M2707" i="19"/>
  <c r="M2708" i="19"/>
  <c r="M2709" i="19"/>
  <c r="M2710" i="19"/>
  <c r="M2711" i="19"/>
  <c r="M2712" i="19"/>
  <c r="M2713" i="19"/>
  <c r="M2714" i="19"/>
  <c r="M2715" i="19"/>
  <c r="M2716" i="19"/>
  <c r="M2717" i="19"/>
  <c r="M2718" i="19"/>
  <c r="M2719" i="19"/>
  <c r="M2720" i="19"/>
  <c r="M2721" i="19"/>
  <c r="M2722" i="19"/>
  <c r="M2723" i="19"/>
  <c r="M2724" i="19"/>
  <c r="M2725" i="19"/>
  <c r="M2726" i="19"/>
  <c r="M2727" i="19"/>
  <c r="M2728" i="19"/>
  <c r="M2729" i="19"/>
  <c r="M2730" i="19"/>
  <c r="M2731" i="19"/>
  <c r="M2732" i="19"/>
  <c r="M2733" i="19"/>
  <c r="M2734" i="19"/>
  <c r="M2735" i="19"/>
  <c r="M2736" i="19"/>
  <c r="M2737" i="19"/>
  <c r="M2738" i="19"/>
  <c r="M2739" i="19"/>
  <c r="M2740" i="19"/>
  <c r="M2741" i="19"/>
  <c r="M2742" i="19"/>
  <c r="M2743" i="19"/>
  <c r="M2744" i="19"/>
  <c r="M2745" i="19"/>
  <c r="M2746" i="19"/>
  <c r="M2747" i="19"/>
  <c r="M2748" i="19"/>
  <c r="M2749" i="19"/>
  <c r="M2750" i="19"/>
  <c r="M2751" i="19"/>
  <c r="M2752" i="19"/>
  <c r="M2753" i="19"/>
  <c r="M2754" i="19"/>
  <c r="M2755" i="19"/>
  <c r="M2756" i="19"/>
  <c r="M2757" i="19"/>
  <c r="M2758" i="19"/>
  <c r="M2759" i="19"/>
  <c r="M2760" i="19"/>
  <c r="M2761" i="19"/>
  <c r="M2762" i="19"/>
  <c r="M2763" i="19"/>
  <c r="M2764" i="19"/>
  <c r="M2765" i="19"/>
  <c r="M2766" i="19"/>
  <c r="M2767" i="19"/>
  <c r="M2768" i="19"/>
  <c r="M2769" i="19"/>
  <c r="M2770" i="19"/>
  <c r="M2771" i="19"/>
  <c r="M2772" i="19"/>
  <c r="M2773" i="19"/>
  <c r="M2774" i="19"/>
  <c r="M2775" i="19"/>
  <c r="M2776" i="19"/>
  <c r="M2777" i="19"/>
  <c r="M2778" i="19"/>
  <c r="M2779" i="19"/>
  <c r="M2780" i="19"/>
  <c r="M2781" i="19"/>
  <c r="M2782" i="19"/>
  <c r="M2783" i="19"/>
  <c r="M2784" i="19"/>
  <c r="M2785" i="19"/>
  <c r="M2786" i="19"/>
  <c r="M2787" i="19"/>
  <c r="M2788" i="19"/>
  <c r="M2789" i="19"/>
  <c r="M2790" i="19"/>
  <c r="M2791" i="19"/>
  <c r="M2792" i="19"/>
  <c r="M2793" i="19"/>
  <c r="M2794" i="19"/>
  <c r="M2795" i="19"/>
  <c r="M2796" i="19"/>
  <c r="M2797" i="19"/>
  <c r="M2798" i="19"/>
  <c r="M2799" i="19"/>
  <c r="M2800" i="19"/>
  <c r="M2801" i="19"/>
  <c r="M2802" i="19"/>
  <c r="M2803" i="19"/>
  <c r="M2804" i="19"/>
  <c r="M2805" i="19"/>
  <c r="M2806" i="19"/>
  <c r="M2807" i="19"/>
  <c r="M2808" i="19"/>
  <c r="M2809" i="19"/>
  <c r="M2810" i="19"/>
  <c r="M2811" i="19"/>
  <c r="M2812" i="19"/>
  <c r="M2813" i="19"/>
  <c r="M2814" i="19"/>
  <c r="M2815" i="19"/>
  <c r="M2816" i="19"/>
  <c r="M2817" i="19"/>
  <c r="M2818" i="19"/>
  <c r="M2819" i="19"/>
  <c r="M2820" i="19"/>
  <c r="M2821" i="19"/>
  <c r="M2822" i="19"/>
  <c r="M2823" i="19"/>
  <c r="M2824" i="19"/>
  <c r="M2825" i="19"/>
  <c r="M2826" i="19"/>
  <c r="M2827" i="19"/>
  <c r="M2828" i="19"/>
  <c r="M2829" i="19"/>
  <c r="M2830" i="19"/>
  <c r="M2831" i="19"/>
  <c r="M2832" i="19"/>
  <c r="M2833" i="19"/>
  <c r="M2834" i="19"/>
  <c r="M2835" i="19"/>
  <c r="M2836" i="19"/>
  <c r="M2837" i="19"/>
  <c r="M2838" i="19"/>
  <c r="M2839" i="19"/>
  <c r="M2840" i="19"/>
  <c r="M2841" i="19"/>
  <c r="M2842" i="19"/>
  <c r="M2843" i="19"/>
  <c r="M2844" i="19"/>
  <c r="M2845" i="19"/>
  <c r="M2846" i="19"/>
  <c r="M2847" i="19"/>
  <c r="M2848" i="19"/>
  <c r="M2849" i="19"/>
  <c r="M2850" i="19"/>
  <c r="M2851" i="19"/>
  <c r="M2852" i="19"/>
  <c r="M2853" i="19"/>
  <c r="M2854" i="19"/>
  <c r="M2855" i="19"/>
  <c r="M2856" i="19"/>
  <c r="M2857" i="19"/>
  <c r="M2858" i="19"/>
  <c r="M2859" i="19"/>
  <c r="M2860" i="19"/>
  <c r="M2861" i="19"/>
  <c r="M2862" i="19"/>
  <c r="M2863" i="19"/>
  <c r="M2864" i="19"/>
  <c r="M2865" i="19"/>
  <c r="M2866" i="19"/>
  <c r="M2867" i="19"/>
  <c r="M2868" i="19"/>
  <c r="M2869" i="19"/>
  <c r="M2870" i="19"/>
  <c r="M2871" i="19"/>
  <c r="M2872" i="19"/>
  <c r="M2873" i="19"/>
  <c r="M2874" i="19"/>
  <c r="M2875" i="19"/>
  <c r="M2876" i="19"/>
  <c r="M2877" i="19"/>
  <c r="M2878" i="19"/>
  <c r="M2879" i="19"/>
  <c r="M2880" i="19"/>
  <c r="M2881" i="19"/>
  <c r="M2882" i="19"/>
  <c r="M2883" i="19"/>
  <c r="M2884" i="19"/>
  <c r="M2885" i="19"/>
  <c r="M2886" i="19"/>
  <c r="M2887" i="19"/>
  <c r="M2888" i="19"/>
  <c r="M2889" i="19"/>
  <c r="M2890" i="19"/>
  <c r="M2891" i="19"/>
  <c r="M2892" i="19"/>
  <c r="M2893" i="19"/>
  <c r="M2894" i="19"/>
  <c r="M2895" i="19"/>
  <c r="M2896" i="19"/>
  <c r="M2897" i="19"/>
  <c r="M2898" i="19"/>
  <c r="M2899" i="19"/>
  <c r="M2900" i="19"/>
  <c r="M2901" i="19"/>
  <c r="M2902" i="19"/>
  <c r="M2903" i="19"/>
  <c r="M2904" i="19"/>
  <c r="M2905" i="19"/>
  <c r="M2906" i="19"/>
  <c r="M2907" i="19"/>
  <c r="M2908" i="19"/>
  <c r="M2909" i="19"/>
  <c r="M2910" i="19"/>
  <c r="M2911" i="19"/>
  <c r="M2912" i="19"/>
  <c r="M2913" i="19"/>
  <c r="M2914" i="19"/>
  <c r="M2915" i="19"/>
  <c r="M2916" i="19"/>
  <c r="M2917" i="19"/>
  <c r="M2918" i="19"/>
  <c r="M2919" i="19"/>
  <c r="M2920" i="19"/>
  <c r="M2921" i="19"/>
  <c r="M2922" i="19"/>
  <c r="M2923" i="19"/>
  <c r="M2924" i="19"/>
  <c r="M2925" i="19"/>
  <c r="M2926" i="19"/>
  <c r="M2927" i="19"/>
  <c r="M2928" i="19"/>
  <c r="M2929" i="19"/>
  <c r="M2930" i="19"/>
  <c r="M2931" i="19"/>
  <c r="M2932" i="19"/>
  <c r="M2933" i="19"/>
  <c r="M2934" i="19"/>
  <c r="M2935" i="19"/>
  <c r="M2936" i="19"/>
  <c r="M2937" i="19"/>
  <c r="M2938" i="19"/>
  <c r="M2939" i="19"/>
  <c r="M2940" i="19"/>
  <c r="M2941" i="19"/>
  <c r="M2942" i="19"/>
  <c r="M2943" i="19"/>
  <c r="M2944" i="19"/>
  <c r="M2945" i="19"/>
  <c r="M2946" i="19"/>
  <c r="M2947" i="19"/>
  <c r="M2948" i="19"/>
  <c r="M2949" i="19"/>
  <c r="M2950" i="19"/>
  <c r="M2951" i="19"/>
  <c r="M2952" i="19"/>
  <c r="M2953" i="19"/>
  <c r="M2954" i="19"/>
  <c r="M2955" i="19"/>
  <c r="M2956" i="19"/>
  <c r="M2957" i="19"/>
  <c r="M2958" i="19"/>
  <c r="M2959" i="19"/>
  <c r="M2960" i="19"/>
  <c r="M2961" i="19"/>
  <c r="M2962" i="19"/>
  <c r="M2963" i="19"/>
  <c r="M2964" i="19"/>
  <c r="M2965" i="19"/>
  <c r="M2966" i="19"/>
  <c r="M2967" i="19"/>
  <c r="M2968" i="19"/>
  <c r="M2969" i="19"/>
  <c r="M2970" i="19"/>
  <c r="M2971" i="19"/>
  <c r="M2972" i="19"/>
  <c r="M2973" i="19"/>
  <c r="M2974" i="19"/>
  <c r="M2975" i="19"/>
  <c r="M2976" i="19"/>
  <c r="M2977" i="19"/>
  <c r="M2978" i="19"/>
  <c r="M2979" i="19"/>
  <c r="M2980" i="19"/>
  <c r="M2981" i="19"/>
  <c r="M2982" i="19"/>
  <c r="M2983" i="19"/>
  <c r="M2984" i="19"/>
  <c r="M2985" i="19"/>
  <c r="M2986" i="19"/>
  <c r="M2987" i="19"/>
  <c r="M2988" i="19"/>
  <c r="M2989" i="19"/>
  <c r="M2990" i="19"/>
  <c r="M2991" i="19"/>
  <c r="M2992" i="19"/>
  <c r="M2993" i="19"/>
  <c r="M2994" i="19"/>
  <c r="M2995" i="19"/>
  <c r="M2996" i="19"/>
  <c r="M2997" i="19"/>
  <c r="M2998" i="19"/>
  <c r="M2999" i="19"/>
  <c r="M3000" i="19"/>
  <c r="M3001" i="19"/>
  <c r="M3002" i="19"/>
  <c r="M3003" i="19"/>
  <c r="M3004" i="19"/>
  <c r="M3005" i="19"/>
  <c r="M3006" i="19"/>
  <c r="M3007" i="19"/>
  <c r="M3008" i="19"/>
  <c r="M3009" i="19"/>
  <c r="M3010" i="19"/>
  <c r="M3011" i="19"/>
  <c r="M3012" i="19"/>
  <c r="M3013" i="19"/>
  <c r="M3014" i="19"/>
  <c r="M3015" i="19"/>
  <c r="M3016" i="19"/>
  <c r="M3017" i="19"/>
  <c r="M3018" i="19"/>
  <c r="M3019" i="19"/>
  <c r="M3020" i="19"/>
  <c r="M3021" i="19"/>
  <c r="M3022" i="19"/>
  <c r="M3023" i="19"/>
  <c r="M3024" i="19"/>
  <c r="M3025" i="19"/>
  <c r="M3026" i="19"/>
  <c r="M3027" i="19"/>
  <c r="M3028" i="19"/>
  <c r="M3029" i="19"/>
  <c r="M3030" i="19"/>
  <c r="M3031" i="19"/>
  <c r="M3032" i="19"/>
  <c r="M3033" i="19"/>
  <c r="M3034" i="19"/>
  <c r="M3035" i="19"/>
  <c r="M3036" i="19"/>
  <c r="M3037" i="19"/>
  <c r="M3038" i="19"/>
  <c r="M3039" i="19"/>
  <c r="M3040" i="19"/>
  <c r="M3041" i="19"/>
  <c r="M3042" i="19"/>
  <c r="M3043" i="19"/>
  <c r="M3044" i="19"/>
  <c r="M3045" i="19"/>
  <c r="M3046" i="19"/>
  <c r="M3047" i="19"/>
  <c r="M3048" i="19"/>
  <c r="M3049" i="19"/>
  <c r="M3050" i="19"/>
  <c r="M3051" i="19"/>
  <c r="M3052" i="19"/>
  <c r="M3053" i="19"/>
  <c r="M3054" i="19"/>
  <c r="M3055" i="19"/>
  <c r="M3056" i="19"/>
  <c r="M3057" i="19"/>
  <c r="M3058" i="19"/>
  <c r="M3059" i="19"/>
  <c r="M3060" i="19"/>
  <c r="M3061" i="19"/>
  <c r="M3062" i="19"/>
  <c r="M3063" i="19"/>
  <c r="M3064" i="19"/>
  <c r="M3065" i="19"/>
  <c r="M3066" i="19"/>
  <c r="M3067" i="19"/>
  <c r="M3068" i="19"/>
  <c r="M3069" i="19"/>
  <c r="M3070" i="19"/>
  <c r="M3071" i="19"/>
  <c r="M3072" i="19"/>
  <c r="M3073" i="19"/>
  <c r="M3074" i="19"/>
  <c r="M3075" i="19"/>
  <c r="M3076" i="19"/>
  <c r="M3077" i="19"/>
  <c r="M3078" i="19"/>
  <c r="M3079" i="19"/>
  <c r="M3080" i="19"/>
  <c r="M3081" i="19"/>
  <c r="M3082" i="19"/>
  <c r="M3083" i="19"/>
  <c r="M3084" i="19"/>
  <c r="M3085" i="19"/>
  <c r="M3086" i="19"/>
  <c r="M3087" i="19"/>
  <c r="M3088" i="19"/>
  <c r="M3089" i="19"/>
  <c r="M3090" i="19"/>
  <c r="M3091" i="19"/>
  <c r="M3092" i="19"/>
  <c r="M3093" i="19"/>
  <c r="M3094" i="19"/>
  <c r="M3095" i="19"/>
  <c r="M3096" i="19"/>
  <c r="M3097" i="19"/>
  <c r="M3098" i="19"/>
  <c r="M3099" i="19"/>
  <c r="M3100" i="19"/>
  <c r="M3101" i="19"/>
  <c r="M3102" i="19"/>
  <c r="M3103" i="19"/>
  <c r="M3104" i="19"/>
  <c r="M3105" i="19"/>
  <c r="M3106" i="19"/>
  <c r="M3107" i="19"/>
  <c r="M3108" i="19"/>
  <c r="M3109" i="19"/>
  <c r="M3110" i="19"/>
  <c r="M3111" i="19"/>
  <c r="M3112" i="19"/>
  <c r="M3113" i="19"/>
  <c r="M3114" i="19"/>
  <c r="M3115" i="19"/>
  <c r="M3116" i="19"/>
  <c r="M3117" i="19"/>
  <c r="M3118" i="19"/>
  <c r="M3119" i="19"/>
  <c r="M3120" i="19"/>
  <c r="M3121" i="19"/>
  <c r="M3122" i="19"/>
  <c r="M3123" i="19"/>
  <c r="M3124" i="19"/>
  <c r="M3125" i="19"/>
  <c r="M3126" i="19"/>
  <c r="M3127" i="19"/>
  <c r="M3128" i="19"/>
  <c r="M3129" i="19"/>
  <c r="M3130" i="19"/>
  <c r="M3131" i="19"/>
  <c r="M3132" i="19"/>
  <c r="M3133" i="19"/>
  <c r="M3134" i="19"/>
  <c r="M3135" i="19"/>
  <c r="M3136" i="19"/>
  <c r="M3137" i="19"/>
  <c r="M3138" i="19"/>
  <c r="M3139" i="19"/>
  <c r="M3140" i="19"/>
  <c r="M3141" i="19"/>
  <c r="M3142" i="19"/>
  <c r="M3143" i="19"/>
  <c r="M3144" i="19"/>
  <c r="M3145" i="19"/>
  <c r="M3146" i="19"/>
  <c r="M3147" i="19"/>
  <c r="M3148" i="19"/>
  <c r="M3149" i="19"/>
  <c r="M3150" i="19"/>
  <c r="M3151" i="19"/>
  <c r="M3152" i="19"/>
  <c r="M3153" i="19"/>
  <c r="M3154" i="19"/>
  <c r="M3155" i="19"/>
  <c r="M3156" i="19"/>
  <c r="M3157" i="19"/>
  <c r="M3158" i="19"/>
  <c r="M3159" i="19"/>
  <c r="M3160" i="19"/>
  <c r="M3161" i="19"/>
  <c r="M3162" i="19"/>
  <c r="M3163" i="19"/>
  <c r="M3164" i="19"/>
  <c r="M3165" i="19"/>
  <c r="M3166" i="19"/>
  <c r="M3167" i="19"/>
  <c r="M3168" i="19"/>
  <c r="M3169" i="19"/>
  <c r="M3170" i="19"/>
  <c r="M3171" i="19"/>
  <c r="M3172" i="19"/>
  <c r="M3173" i="19"/>
  <c r="M3174" i="19"/>
  <c r="M3175" i="19"/>
  <c r="M3176" i="19"/>
  <c r="M3177" i="19"/>
  <c r="M3178" i="19"/>
  <c r="M3179" i="19"/>
  <c r="M3180" i="19"/>
  <c r="M3181" i="19"/>
  <c r="M3182" i="19"/>
  <c r="M3183" i="19"/>
  <c r="M3184" i="19"/>
  <c r="M3185" i="19"/>
  <c r="M3186" i="19"/>
  <c r="M3187" i="19"/>
  <c r="M3188" i="19"/>
  <c r="M3189" i="19"/>
  <c r="M3190" i="19"/>
  <c r="M3191" i="19"/>
  <c r="M3192" i="19"/>
  <c r="M3193" i="19"/>
  <c r="M3194" i="19"/>
  <c r="M3195" i="19"/>
  <c r="M3196" i="19"/>
  <c r="M3197" i="19"/>
  <c r="M3198" i="19"/>
  <c r="M3199" i="19"/>
  <c r="M3200" i="19"/>
  <c r="M3201" i="19"/>
  <c r="M3202" i="19"/>
  <c r="M3203" i="19"/>
  <c r="M3204" i="19"/>
  <c r="M3205" i="19"/>
  <c r="M3206" i="19"/>
  <c r="M3207" i="19"/>
  <c r="M3208" i="19"/>
  <c r="M3209" i="19"/>
  <c r="M3210" i="19"/>
  <c r="M3211" i="19"/>
  <c r="M3212" i="19"/>
  <c r="M3213" i="19"/>
  <c r="M3214" i="19"/>
  <c r="M3215" i="19"/>
  <c r="M3216" i="19"/>
  <c r="M3217" i="19"/>
  <c r="M3218" i="19"/>
  <c r="M3219" i="19"/>
  <c r="M3220" i="19"/>
  <c r="M3221" i="19"/>
  <c r="M3222" i="19"/>
  <c r="M3223" i="19"/>
  <c r="M3224" i="19"/>
  <c r="M3225" i="19"/>
  <c r="M3226" i="19"/>
  <c r="M3227" i="19"/>
  <c r="M3228" i="19"/>
  <c r="M3229" i="19"/>
  <c r="M3230" i="19"/>
  <c r="M3231" i="19"/>
  <c r="M3232" i="19"/>
  <c r="M3233" i="19"/>
  <c r="M3234" i="19"/>
  <c r="M3235" i="19"/>
  <c r="M3236" i="19"/>
  <c r="M3237" i="19"/>
  <c r="M3238" i="19"/>
  <c r="M3239" i="19"/>
  <c r="M3240" i="19"/>
  <c r="M3241" i="19"/>
  <c r="M3242" i="19"/>
  <c r="M3243" i="19"/>
  <c r="M3244" i="19"/>
  <c r="M3245" i="19"/>
  <c r="M3246" i="19"/>
  <c r="M3247" i="19"/>
  <c r="M3248" i="19"/>
  <c r="M3249" i="19"/>
  <c r="M3250" i="19"/>
  <c r="M3251" i="19"/>
  <c r="M3252" i="19"/>
  <c r="M3253" i="19"/>
  <c r="M3254" i="19"/>
  <c r="M3255" i="19"/>
  <c r="M3256" i="19"/>
  <c r="M3257" i="19"/>
  <c r="M3258" i="19"/>
  <c r="M3259" i="19"/>
  <c r="M3260" i="19"/>
  <c r="M3261" i="19"/>
  <c r="M3262" i="19"/>
  <c r="M3263" i="19"/>
  <c r="M3264" i="19"/>
  <c r="M3265" i="19"/>
  <c r="M3266" i="19"/>
  <c r="M3267" i="19"/>
  <c r="M3268" i="19"/>
  <c r="M3269" i="19"/>
  <c r="M3270" i="19"/>
  <c r="M3271" i="19"/>
  <c r="M3272" i="19"/>
  <c r="M3273" i="19"/>
  <c r="M3274" i="19"/>
  <c r="M3275" i="19"/>
  <c r="M3276" i="19"/>
  <c r="M3277" i="19"/>
  <c r="M3278" i="19"/>
  <c r="M3279" i="19"/>
  <c r="M3280" i="19"/>
  <c r="M3281" i="19"/>
  <c r="M3282" i="19"/>
  <c r="M3283" i="19"/>
  <c r="M3284" i="19"/>
  <c r="M3285" i="19"/>
  <c r="M3286" i="19"/>
  <c r="M3287" i="19"/>
  <c r="M3288" i="19"/>
  <c r="M3289" i="19"/>
  <c r="M3290" i="19"/>
  <c r="M3291" i="19"/>
  <c r="M3292" i="19"/>
  <c r="M3293" i="19"/>
  <c r="M3294" i="19"/>
  <c r="M3295" i="19"/>
  <c r="M3296" i="19"/>
  <c r="M3297" i="19"/>
  <c r="M3298" i="19"/>
  <c r="M3299" i="19"/>
  <c r="M3300" i="19"/>
  <c r="M3301" i="19"/>
  <c r="M3302" i="19"/>
  <c r="M3303" i="19"/>
  <c r="M3304" i="19"/>
  <c r="M3305" i="19"/>
  <c r="M3306" i="19"/>
  <c r="M3307" i="19"/>
  <c r="M3308" i="19"/>
  <c r="M3309" i="19"/>
  <c r="M3310" i="19"/>
  <c r="M3311" i="19"/>
  <c r="M3312" i="19"/>
  <c r="M3313" i="19"/>
  <c r="M3314" i="19"/>
  <c r="M3315" i="19"/>
  <c r="M3316" i="19"/>
  <c r="M3317" i="19"/>
  <c r="M3318" i="19"/>
  <c r="M3319" i="19"/>
  <c r="M3320" i="19"/>
  <c r="M3321" i="19"/>
  <c r="M3322" i="19"/>
  <c r="M3323" i="19"/>
  <c r="M3324" i="19"/>
  <c r="M3325" i="19"/>
  <c r="M3326" i="19"/>
  <c r="M3327" i="19"/>
  <c r="M3328" i="19"/>
  <c r="M3329" i="19"/>
  <c r="M3330" i="19"/>
  <c r="M3331" i="19"/>
  <c r="M3332" i="19"/>
  <c r="M3333" i="19"/>
  <c r="M3334" i="19"/>
  <c r="M3335" i="19"/>
  <c r="M3336" i="19"/>
  <c r="M3337" i="19"/>
  <c r="M3338" i="19"/>
  <c r="M3339" i="19"/>
  <c r="M3340" i="19"/>
  <c r="M3341" i="19"/>
  <c r="M3342" i="19"/>
  <c r="M3343" i="19"/>
  <c r="M3344" i="19"/>
  <c r="M3345" i="19"/>
  <c r="M3346" i="19"/>
  <c r="M3347" i="19"/>
  <c r="M3348" i="19"/>
  <c r="M3349" i="19"/>
  <c r="M3350" i="19"/>
  <c r="M3351" i="19"/>
  <c r="M3352" i="19"/>
  <c r="M3353" i="19"/>
  <c r="M3354" i="19"/>
  <c r="M3355" i="19"/>
  <c r="M3356" i="19"/>
  <c r="M3357" i="19"/>
  <c r="M3358" i="19"/>
  <c r="M3359" i="19"/>
  <c r="M3360" i="19"/>
  <c r="M3361" i="19"/>
  <c r="M3362" i="19"/>
  <c r="M3363" i="19"/>
  <c r="M3364" i="19"/>
  <c r="M3365" i="19"/>
  <c r="M3366" i="19"/>
  <c r="M3367" i="19"/>
  <c r="M3368" i="19"/>
  <c r="M3369" i="19"/>
  <c r="M3370" i="19"/>
  <c r="M3371" i="19"/>
  <c r="M3372" i="19"/>
  <c r="M3373" i="19"/>
  <c r="M3374" i="19"/>
  <c r="M3375" i="19"/>
  <c r="M3376" i="19"/>
  <c r="M3377" i="19"/>
  <c r="M3378" i="19"/>
  <c r="M3379" i="19"/>
  <c r="M3380" i="19"/>
  <c r="M3381" i="19"/>
  <c r="M3382" i="19"/>
  <c r="M3383" i="19"/>
  <c r="M3384" i="19"/>
  <c r="M3385" i="19"/>
  <c r="M3386" i="19"/>
  <c r="M3387" i="19"/>
  <c r="M3388" i="19"/>
  <c r="M3389" i="19"/>
  <c r="M3390" i="19"/>
  <c r="M3391" i="19"/>
  <c r="M3392" i="19"/>
  <c r="M3393" i="19"/>
  <c r="M3394" i="19"/>
  <c r="M3395" i="19"/>
  <c r="M3396" i="19"/>
  <c r="M3397" i="19"/>
  <c r="M3398" i="19"/>
  <c r="M3399" i="19"/>
  <c r="M3400" i="19"/>
  <c r="M3401" i="19"/>
  <c r="M3402" i="19"/>
  <c r="M3403" i="19"/>
  <c r="M3404" i="19"/>
  <c r="M3405" i="19"/>
  <c r="M3406" i="19"/>
  <c r="M3407" i="19"/>
  <c r="M3408" i="19"/>
  <c r="M3409" i="19"/>
  <c r="M3410" i="19"/>
  <c r="M3411" i="19"/>
  <c r="M3412" i="19"/>
  <c r="M3413" i="19"/>
  <c r="M3414" i="19"/>
  <c r="M3415" i="19"/>
  <c r="M3416" i="19"/>
  <c r="M3417" i="19"/>
  <c r="M3418" i="19"/>
  <c r="M3419" i="19"/>
  <c r="M3420" i="19"/>
  <c r="M3421" i="19"/>
  <c r="M3422" i="19"/>
  <c r="M3423" i="19"/>
  <c r="M3424" i="19"/>
  <c r="M3425" i="19"/>
  <c r="M3426" i="19"/>
  <c r="M3427" i="19"/>
  <c r="M3428" i="19"/>
  <c r="M3429" i="19"/>
  <c r="M3430" i="19"/>
  <c r="M3431" i="19"/>
  <c r="M3432" i="19"/>
  <c r="M3433" i="19"/>
  <c r="M3434" i="19"/>
  <c r="M3435" i="19"/>
  <c r="M3436" i="19"/>
  <c r="M3437" i="19"/>
  <c r="M3438" i="19"/>
  <c r="M3439" i="19"/>
  <c r="M3440" i="19"/>
  <c r="M3441" i="19"/>
  <c r="M3442" i="19"/>
  <c r="M3443" i="19"/>
  <c r="M3444" i="19"/>
  <c r="M3445" i="19"/>
  <c r="M3446" i="19"/>
  <c r="M3447" i="19"/>
  <c r="M3448" i="19"/>
  <c r="M3449" i="19"/>
  <c r="M3450" i="19"/>
  <c r="M3451" i="19"/>
  <c r="M3452" i="19"/>
  <c r="M3453" i="19"/>
  <c r="M3454" i="19"/>
  <c r="M3455" i="19"/>
  <c r="M3456" i="19"/>
  <c r="M3457" i="19"/>
  <c r="M3458" i="19"/>
  <c r="M3459" i="19"/>
  <c r="M3460" i="19"/>
  <c r="M3461" i="19"/>
  <c r="M3462" i="19"/>
  <c r="M3463" i="19"/>
  <c r="M3464" i="19"/>
  <c r="M3465" i="19"/>
  <c r="M3466" i="19"/>
  <c r="M3467" i="19"/>
  <c r="M3468" i="19"/>
  <c r="M3469" i="19"/>
  <c r="M3470" i="19"/>
  <c r="M3471" i="19"/>
  <c r="M3472" i="19"/>
  <c r="M3473" i="19"/>
  <c r="M3474" i="19"/>
  <c r="M3475" i="19"/>
  <c r="M3476" i="19"/>
  <c r="M3477" i="19"/>
  <c r="M3478" i="19"/>
  <c r="M3479" i="19"/>
  <c r="M3480" i="19"/>
  <c r="M3481" i="19"/>
  <c r="M3482" i="19"/>
  <c r="M3483" i="19"/>
  <c r="M3484" i="19"/>
  <c r="M3485" i="19"/>
  <c r="M3486" i="19"/>
  <c r="M3487" i="19"/>
  <c r="M3488" i="19"/>
  <c r="M3489" i="19"/>
  <c r="M3490" i="19"/>
  <c r="M3491" i="19"/>
  <c r="M3492" i="19"/>
  <c r="M3493" i="19"/>
  <c r="M3494" i="19"/>
  <c r="M3495" i="19"/>
  <c r="M3496" i="19"/>
  <c r="M3497" i="19"/>
  <c r="M3498" i="19"/>
  <c r="M3499" i="19"/>
  <c r="M3500" i="19"/>
  <c r="M3501" i="19"/>
  <c r="M3502" i="19"/>
  <c r="M3503" i="19"/>
  <c r="M3504" i="19"/>
  <c r="M3505" i="19"/>
  <c r="M3506" i="19"/>
  <c r="M3507" i="19"/>
  <c r="M3508" i="19"/>
  <c r="M3509" i="19"/>
  <c r="M3510" i="19"/>
  <c r="M3511" i="19"/>
  <c r="M3512" i="19"/>
  <c r="M3513" i="19"/>
  <c r="M3514" i="19"/>
  <c r="M3515" i="19"/>
  <c r="M3516" i="19"/>
  <c r="M3517" i="19"/>
  <c r="M3518" i="19"/>
  <c r="M3519" i="19"/>
  <c r="M3520" i="19"/>
  <c r="M3521" i="19"/>
  <c r="M3522" i="19"/>
  <c r="M3523" i="19"/>
  <c r="M3524" i="19"/>
  <c r="M3525" i="19"/>
  <c r="M3526" i="19"/>
  <c r="M3527" i="19"/>
  <c r="M3528" i="19"/>
  <c r="M3529" i="19"/>
  <c r="M3530" i="19"/>
  <c r="M3531" i="19"/>
  <c r="M3532" i="19"/>
  <c r="M3533" i="19"/>
  <c r="M3534" i="19"/>
  <c r="M3535" i="19"/>
  <c r="M3536" i="19"/>
  <c r="M3537" i="19"/>
  <c r="M3538" i="19"/>
  <c r="M3539" i="19"/>
  <c r="M3540" i="19"/>
  <c r="M3541" i="19"/>
  <c r="M3542" i="19"/>
  <c r="M3543" i="19"/>
  <c r="M3544" i="19"/>
  <c r="M3545" i="19"/>
  <c r="M3546" i="19"/>
  <c r="M3547" i="19"/>
  <c r="M3548" i="19"/>
  <c r="M3549" i="19"/>
  <c r="M3550" i="19"/>
  <c r="M3551" i="19"/>
  <c r="M3552" i="19"/>
  <c r="M3553" i="19"/>
  <c r="M3554" i="19"/>
  <c r="M3555" i="19"/>
  <c r="M3556" i="19"/>
  <c r="M3557" i="19"/>
  <c r="M3558" i="19"/>
  <c r="M3559" i="19"/>
  <c r="M3560" i="19"/>
  <c r="M3561" i="19"/>
  <c r="M3562" i="19"/>
  <c r="M3563" i="19"/>
  <c r="M3564" i="19"/>
  <c r="M3565" i="19"/>
  <c r="M3566" i="19"/>
  <c r="M3567" i="19"/>
  <c r="M3568" i="19"/>
  <c r="M3569" i="19"/>
  <c r="M3570" i="19"/>
  <c r="M3571" i="19"/>
  <c r="M3572" i="19"/>
  <c r="M3573" i="19"/>
  <c r="M3574" i="19"/>
  <c r="M3575" i="19"/>
  <c r="M3576" i="19"/>
  <c r="M3577" i="19"/>
  <c r="M3578" i="19"/>
  <c r="M3579" i="19"/>
  <c r="M3580" i="19"/>
  <c r="M3581" i="19"/>
  <c r="M3582" i="19"/>
  <c r="M3583" i="19"/>
  <c r="M3584" i="19"/>
  <c r="M3585" i="19"/>
  <c r="M3586" i="19"/>
  <c r="M3587" i="19"/>
  <c r="M3588" i="19"/>
  <c r="M3589" i="19"/>
  <c r="M3590" i="19"/>
  <c r="M3591" i="19"/>
  <c r="M3592" i="19"/>
  <c r="M3593" i="19"/>
  <c r="M3594" i="19"/>
  <c r="M3595" i="19"/>
  <c r="M3596" i="19"/>
  <c r="M3597" i="19"/>
  <c r="M3598" i="19"/>
  <c r="M3599" i="19"/>
  <c r="M3600" i="19"/>
  <c r="M3601" i="19"/>
  <c r="M3602" i="19"/>
  <c r="M3603" i="19"/>
  <c r="M3604" i="19"/>
  <c r="M3605" i="19"/>
  <c r="M3606" i="19"/>
  <c r="M3607" i="19"/>
  <c r="M3608" i="19"/>
  <c r="M3609" i="19"/>
  <c r="M3610" i="19"/>
  <c r="M3611" i="19"/>
  <c r="M3612" i="19"/>
  <c r="M3613" i="19"/>
  <c r="M3614" i="19"/>
  <c r="M3615" i="19"/>
  <c r="M3616" i="19"/>
  <c r="M3617" i="19"/>
  <c r="M3618" i="19"/>
  <c r="M3619" i="19"/>
  <c r="M3620" i="19"/>
  <c r="M3621" i="19"/>
  <c r="M3622" i="19"/>
  <c r="M3623" i="19"/>
  <c r="M3624" i="19"/>
  <c r="M3625" i="19"/>
  <c r="M3626" i="19"/>
  <c r="M3627" i="19"/>
  <c r="M3628" i="19"/>
  <c r="M3629" i="19"/>
  <c r="M3630" i="19"/>
  <c r="M3631" i="19"/>
  <c r="M3632" i="19"/>
  <c r="M3633" i="19"/>
  <c r="M3634" i="19"/>
  <c r="M3635" i="19"/>
  <c r="M3636" i="19"/>
  <c r="M3637" i="19"/>
  <c r="M3638" i="19"/>
  <c r="M3639" i="19"/>
  <c r="M3640" i="19"/>
  <c r="M3641" i="19"/>
  <c r="M3642" i="19"/>
  <c r="M3643" i="19"/>
  <c r="M3644" i="19"/>
  <c r="M3645" i="19"/>
  <c r="M3646" i="19"/>
  <c r="M3647" i="19"/>
  <c r="M3648" i="19"/>
  <c r="M3649" i="19"/>
  <c r="M3650" i="19"/>
  <c r="M3651" i="19"/>
  <c r="M3652" i="19"/>
  <c r="M3653" i="19"/>
  <c r="M3654" i="19"/>
  <c r="M3655" i="19"/>
  <c r="M3656" i="19"/>
  <c r="M3657" i="19"/>
  <c r="M3658" i="19"/>
  <c r="M3659" i="19"/>
  <c r="M3660" i="19"/>
  <c r="M3661" i="19"/>
  <c r="M3662" i="19"/>
  <c r="M3663" i="19"/>
  <c r="M3664" i="19"/>
  <c r="M3665" i="19"/>
  <c r="M3666" i="19"/>
  <c r="M3667" i="19"/>
  <c r="M3668" i="19"/>
  <c r="M3669" i="19"/>
  <c r="M3670" i="19"/>
  <c r="M3671" i="19"/>
  <c r="M3672" i="19"/>
  <c r="M3673" i="19"/>
  <c r="M3674" i="19"/>
  <c r="M3675" i="19"/>
  <c r="M3676" i="19"/>
  <c r="M3677" i="19"/>
  <c r="M3678" i="19"/>
  <c r="M3679" i="19"/>
  <c r="M3680" i="19"/>
  <c r="M3681" i="19"/>
  <c r="M3682" i="19"/>
  <c r="M3683" i="19"/>
  <c r="M3684" i="19"/>
  <c r="M3685" i="19"/>
  <c r="M3686" i="19"/>
  <c r="M3687" i="19"/>
  <c r="M3688" i="19"/>
  <c r="M3689" i="19"/>
  <c r="M3690" i="19"/>
  <c r="M3691" i="19"/>
  <c r="M3692" i="19"/>
  <c r="M3693" i="19"/>
  <c r="M3694" i="19"/>
  <c r="M3695" i="19"/>
  <c r="M3696" i="19"/>
  <c r="M3697" i="19"/>
  <c r="M3698" i="19"/>
  <c r="M3699" i="19"/>
  <c r="M3700" i="19"/>
  <c r="M3701" i="19"/>
  <c r="M3702" i="19"/>
  <c r="M3703" i="19"/>
  <c r="M3704" i="19"/>
  <c r="M3705" i="19"/>
  <c r="M3706" i="19"/>
  <c r="M3707" i="19"/>
  <c r="M3708" i="19"/>
  <c r="M3709" i="19"/>
  <c r="M3710" i="19"/>
  <c r="M3711" i="19"/>
  <c r="M3712" i="19"/>
  <c r="M3713" i="19"/>
  <c r="M3714" i="19"/>
  <c r="M3715" i="19"/>
  <c r="M3716" i="19"/>
  <c r="M3717" i="19"/>
  <c r="M3718" i="19"/>
  <c r="M3719" i="19"/>
  <c r="M3720" i="19"/>
  <c r="M3721" i="19"/>
  <c r="M3722" i="19"/>
  <c r="M3723" i="19"/>
  <c r="M3724" i="19"/>
  <c r="M3725" i="19"/>
  <c r="M3726" i="19"/>
  <c r="M3727" i="19"/>
  <c r="M3728" i="19"/>
  <c r="M3729" i="19"/>
  <c r="M3730" i="19"/>
  <c r="M3731" i="19"/>
  <c r="M3732" i="19"/>
  <c r="M3733" i="19"/>
  <c r="M3734" i="19"/>
  <c r="M3735" i="19"/>
  <c r="M3736" i="19"/>
  <c r="M3737" i="19"/>
  <c r="M3738" i="19"/>
  <c r="M3739" i="19"/>
  <c r="M3740" i="19"/>
  <c r="M3741" i="19"/>
  <c r="M3742" i="19"/>
  <c r="M3743" i="19"/>
  <c r="M3744" i="19"/>
  <c r="M3745" i="19"/>
  <c r="M3746" i="19"/>
  <c r="M3747" i="19"/>
  <c r="M3748" i="19"/>
  <c r="M3749" i="19"/>
  <c r="M3750" i="19"/>
  <c r="M3751" i="19"/>
  <c r="M3752" i="19"/>
  <c r="M3753" i="19"/>
  <c r="M3754" i="19"/>
  <c r="M3755" i="19"/>
  <c r="M3756" i="19"/>
  <c r="M3757" i="19"/>
  <c r="M3758" i="19"/>
  <c r="M3759" i="19"/>
  <c r="M3760" i="19"/>
  <c r="M3761" i="19"/>
  <c r="M3762" i="19"/>
  <c r="M3763" i="19"/>
  <c r="M3764" i="19"/>
  <c r="M3765" i="19"/>
  <c r="M3766" i="19"/>
  <c r="M3767" i="19"/>
  <c r="M3768" i="19"/>
  <c r="M3769" i="19"/>
  <c r="M3770" i="19"/>
  <c r="M3771" i="19"/>
  <c r="M3772" i="19"/>
  <c r="M3773" i="19"/>
  <c r="M3774" i="19"/>
  <c r="M3775" i="19"/>
  <c r="M3776" i="19"/>
  <c r="M3777" i="19"/>
  <c r="M3778" i="19"/>
  <c r="M3779" i="19"/>
  <c r="M3780" i="19"/>
  <c r="M3781" i="19"/>
  <c r="M3782" i="19"/>
  <c r="M3783" i="19"/>
  <c r="M3784" i="19"/>
  <c r="M3785" i="19"/>
  <c r="M3786" i="19"/>
  <c r="M3787" i="19"/>
  <c r="M3788" i="19"/>
  <c r="M3789" i="19"/>
  <c r="M3790" i="19"/>
  <c r="M3791" i="19"/>
  <c r="M3792" i="19"/>
  <c r="M3793" i="19"/>
  <c r="M3794" i="19"/>
  <c r="M3795" i="19"/>
  <c r="M3796" i="19"/>
  <c r="M3797" i="19"/>
  <c r="M3798" i="19"/>
  <c r="M3799" i="19"/>
  <c r="M3800" i="19"/>
  <c r="M3801" i="19"/>
  <c r="M3802" i="19"/>
  <c r="M3803" i="19"/>
  <c r="M3804" i="19"/>
  <c r="M3805" i="19"/>
  <c r="M3806" i="19"/>
  <c r="M3807" i="19"/>
  <c r="M3808" i="19"/>
  <c r="M3809" i="19"/>
  <c r="M3810" i="19"/>
  <c r="M3811" i="19"/>
  <c r="M3812" i="19"/>
  <c r="M3813" i="19"/>
  <c r="M3814" i="19"/>
  <c r="M3815" i="19"/>
  <c r="M3816" i="19"/>
  <c r="M3817" i="19"/>
  <c r="M3818" i="19"/>
  <c r="M3819" i="19"/>
  <c r="M3820" i="19"/>
  <c r="M3821" i="19"/>
  <c r="M3822" i="19"/>
  <c r="M3823" i="19"/>
  <c r="M3824" i="19"/>
  <c r="M3825" i="19"/>
  <c r="M3826" i="19"/>
  <c r="M3827" i="19"/>
  <c r="M3828" i="19"/>
  <c r="M3829" i="19"/>
  <c r="M3830" i="19"/>
  <c r="M3831" i="19"/>
  <c r="M3832" i="19"/>
  <c r="M3833" i="19"/>
  <c r="M3834" i="19"/>
  <c r="M3835" i="19"/>
  <c r="M3836" i="19"/>
  <c r="M3837" i="19"/>
  <c r="M3838" i="19"/>
  <c r="M3839" i="19"/>
  <c r="M3840" i="19"/>
  <c r="M3841" i="19"/>
  <c r="M3842" i="19"/>
  <c r="M3843" i="19"/>
  <c r="M3844" i="19"/>
  <c r="M3845" i="19"/>
  <c r="M3846" i="19"/>
  <c r="M3847" i="19"/>
  <c r="M3848" i="19"/>
  <c r="M3849" i="19"/>
  <c r="M3850" i="19"/>
  <c r="M3851" i="19"/>
  <c r="M3852" i="19"/>
  <c r="M3853" i="19"/>
  <c r="M3854" i="19"/>
  <c r="M3855" i="19"/>
  <c r="M3856" i="19"/>
  <c r="M3857" i="19"/>
  <c r="M3858" i="19"/>
  <c r="M3859" i="19"/>
  <c r="M3860" i="19"/>
  <c r="M3861" i="19"/>
  <c r="M3862" i="19"/>
  <c r="M3863" i="19"/>
  <c r="M3864" i="19"/>
  <c r="M3865" i="19"/>
  <c r="M3866" i="19"/>
  <c r="M3867" i="19"/>
  <c r="M3868" i="19"/>
  <c r="M3869" i="19"/>
  <c r="M3870" i="19"/>
  <c r="M3871" i="19"/>
  <c r="M3872" i="19"/>
  <c r="M3873" i="19"/>
  <c r="M3874" i="19"/>
  <c r="M3875" i="19"/>
  <c r="M3876" i="19"/>
  <c r="M3877" i="19"/>
  <c r="M3878" i="19"/>
  <c r="M3879" i="19"/>
  <c r="M3880" i="19"/>
  <c r="M3881" i="19"/>
  <c r="M3882" i="19"/>
  <c r="M3883" i="19"/>
  <c r="M3884" i="19"/>
  <c r="M3885" i="19"/>
  <c r="M3886" i="19"/>
  <c r="M3887" i="19"/>
  <c r="M3888" i="19"/>
  <c r="M3889" i="19"/>
  <c r="M3890" i="19"/>
  <c r="M3891" i="19"/>
  <c r="M3892" i="19"/>
  <c r="M3893" i="19"/>
  <c r="M3894" i="19"/>
  <c r="M3895" i="19"/>
  <c r="M3896" i="19"/>
  <c r="M3897" i="19"/>
  <c r="M3898" i="19"/>
  <c r="M3899" i="19"/>
  <c r="M3900" i="19"/>
  <c r="M3901" i="19"/>
  <c r="M3902" i="19"/>
  <c r="M3903" i="19"/>
  <c r="M3904" i="19"/>
  <c r="M3905" i="19"/>
  <c r="M3906" i="19"/>
  <c r="M3907" i="19"/>
  <c r="M3908" i="19"/>
  <c r="M3909" i="19"/>
  <c r="M3910" i="19"/>
  <c r="M3911" i="19"/>
  <c r="M3912" i="19"/>
  <c r="M3913" i="19"/>
  <c r="M3914" i="19"/>
  <c r="M3915" i="19"/>
  <c r="M3916" i="19"/>
  <c r="M3917" i="19"/>
  <c r="M3918" i="19"/>
  <c r="M3919" i="19"/>
  <c r="M3920" i="19"/>
  <c r="M3921" i="19"/>
  <c r="M3922" i="19"/>
  <c r="M3923" i="19"/>
  <c r="M3924" i="19"/>
  <c r="M3925" i="19"/>
  <c r="M3926" i="19"/>
  <c r="M3927" i="19"/>
  <c r="M3928" i="19"/>
  <c r="M3929" i="19"/>
  <c r="M3930" i="19"/>
  <c r="M3931" i="19"/>
  <c r="M3932" i="19"/>
  <c r="M3933" i="19"/>
  <c r="M3934" i="19"/>
  <c r="M3935" i="19"/>
  <c r="M3936" i="19"/>
  <c r="M3937" i="19"/>
  <c r="M3938" i="19"/>
  <c r="M3939" i="19"/>
  <c r="M3940" i="19"/>
  <c r="M3941" i="19"/>
  <c r="M3942" i="19"/>
  <c r="M3943" i="19"/>
  <c r="M3944" i="19"/>
  <c r="M3945" i="19"/>
  <c r="M3946" i="19"/>
  <c r="M3947" i="19"/>
  <c r="M3948" i="19"/>
  <c r="M3949" i="19"/>
  <c r="M3950" i="19"/>
  <c r="M3951" i="19"/>
  <c r="M3952" i="19"/>
  <c r="M3953" i="19"/>
  <c r="M3954" i="19"/>
  <c r="M3955" i="19"/>
  <c r="M3956" i="19"/>
  <c r="M3957" i="19"/>
  <c r="M3958" i="19"/>
  <c r="M3959" i="19"/>
  <c r="M3960" i="19"/>
  <c r="M3961" i="19"/>
  <c r="M3962" i="19"/>
  <c r="M3963" i="19"/>
  <c r="M3964" i="19"/>
  <c r="M3965" i="19"/>
  <c r="M3966" i="19"/>
  <c r="M3967" i="19"/>
  <c r="M3968" i="19"/>
  <c r="M3969" i="19"/>
  <c r="M3970" i="19"/>
  <c r="M3971" i="19"/>
  <c r="M3972" i="19"/>
  <c r="M3973" i="19"/>
  <c r="M3974" i="19"/>
  <c r="M3975" i="19"/>
  <c r="M3976" i="19"/>
  <c r="M3977" i="19"/>
  <c r="M3978" i="19"/>
  <c r="M3979" i="19"/>
  <c r="M3980" i="19"/>
  <c r="M3981" i="19"/>
  <c r="M3982" i="19"/>
  <c r="M3983" i="19"/>
  <c r="M3984" i="19"/>
  <c r="M3985" i="19"/>
  <c r="M3986" i="19"/>
  <c r="M3987" i="19"/>
  <c r="M3988" i="19"/>
  <c r="M3989" i="19"/>
  <c r="M3990" i="19"/>
  <c r="M3991" i="19"/>
  <c r="M3992" i="19"/>
  <c r="M3993" i="19"/>
  <c r="M3994" i="19"/>
  <c r="M3995" i="19"/>
  <c r="M3996" i="19"/>
  <c r="M3997" i="19"/>
  <c r="M3998" i="19"/>
  <c r="M3999" i="19"/>
  <c r="M4000" i="19"/>
  <c r="M4001" i="19"/>
  <c r="M4002" i="19"/>
  <c r="M4003" i="19"/>
  <c r="M4004" i="19"/>
  <c r="M4005" i="19"/>
  <c r="M4006" i="19"/>
  <c r="M4007" i="19"/>
  <c r="M4008" i="19"/>
  <c r="M4009" i="19"/>
  <c r="M4010" i="19"/>
  <c r="M4011" i="19"/>
  <c r="M4012" i="19"/>
  <c r="M4013" i="19"/>
  <c r="M4014" i="19"/>
  <c r="M4015" i="19"/>
  <c r="M4016" i="19"/>
  <c r="M4017" i="19"/>
  <c r="M4018" i="19"/>
  <c r="M4019" i="19"/>
  <c r="M4020" i="19"/>
  <c r="M4021" i="19"/>
  <c r="M4022" i="19"/>
  <c r="M4023" i="19"/>
  <c r="M4024" i="19"/>
  <c r="M4025" i="19"/>
  <c r="M4026" i="19"/>
  <c r="M4027" i="19"/>
  <c r="M4028" i="19"/>
  <c r="M4029" i="19"/>
  <c r="M4030" i="19"/>
  <c r="M4031" i="19"/>
  <c r="M4032" i="19"/>
  <c r="M4033" i="19"/>
  <c r="M4034" i="19"/>
  <c r="M4035" i="19"/>
  <c r="M4036" i="19"/>
  <c r="M4037" i="19"/>
  <c r="M4038" i="19"/>
  <c r="M4039" i="19"/>
  <c r="M4040" i="19"/>
  <c r="M4041" i="19"/>
  <c r="M4042" i="19"/>
  <c r="M4043" i="19"/>
  <c r="M4044" i="19"/>
  <c r="M4045" i="19"/>
  <c r="M4046" i="19"/>
  <c r="M4047" i="19"/>
  <c r="M4048" i="19"/>
  <c r="M4049" i="19"/>
  <c r="M4050" i="19"/>
  <c r="M4051" i="19"/>
  <c r="M4052" i="19"/>
  <c r="M4053" i="19"/>
  <c r="M4054" i="19"/>
  <c r="M4055" i="19"/>
  <c r="M4056" i="19"/>
  <c r="M4057" i="19"/>
  <c r="M4058" i="19"/>
  <c r="M4059" i="19"/>
  <c r="M4060" i="19"/>
  <c r="M4061" i="19"/>
  <c r="M4062" i="19"/>
  <c r="M4063" i="19"/>
  <c r="M4064" i="19"/>
  <c r="M4065" i="19"/>
  <c r="M4066" i="19"/>
  <c r="M4067" i="19"/>
  <c r="M4068" i="19"/>
  <c r="M4069" i="19"/>
  <c r="M4070" i="19"/>
  <c r="M4071" i="19"/>
  <c r="M4072" i="19"/>
  <c r="M4073" i="19"/>
  <c r="M4074" i="19"/>
  <c r="M4075" i="19"/>
  <c r="M4076" i="19"/>
  <c r="M4077" i="19"/>
  <c r="M4078" i="19"/>
  <c r="M4079" i="19"/>
  <c r="M4080" i="19"/>
  <c r="M4081" i="19"/>
  <c r="M4082" i="19"/>
  <c r="M4083" i="19"/>
  <c r="M4084" i="19"/>
  <c r="M4085" i="19"/>
  <c r="M4086" i="19"/>
  <c r="M4087" i="19"/>
  <c r="M4088" i="19"/>
  <c r="M4089" i="19"/>
  <c r="M4090" i="19"/>
  <c r="M4091" i="19"/>
  <c r="M4092" i="19"/>
  <c r="M4093" i="19"/>
  <c r="M4094" i="19"/>
  <c r="M4095" i="19"/>
  <c r="M4096" i="19"/>
  <c r="M4097" i="19"/>
  <c r="M4098" i="19"/>
  <c r="M4099" i="19"/>
  <c r="M4100" i="19"/>
  <c r="M4101" i="19"/>
  <c r="M4102" i="19"/>
  <c r="M4103" i="19"/>
  <c r="M4104" i="19"/>
  <c r="M4105" i="19"/>
  <c r="M4106" i="19"/>
  <c r="M4107" i="19"/>
  <c r="M4108" i="19"/>
  <c r="M4109" i="19"/>
  <c r="M4110" i="19"/>
  <c r="M4111" i="19"/>
  <c r="M4112" i="19"/>
  <c r="M4113" i="19"/>
  <c r="M4114" i="19"/>
  <c r="M4115" i="19"/>
  <c r="M4116" i="19"/>
  <c r="M4117" i="19"/>
  <c r="M4118" i="19"/>
  <c r="M4119" i="19"/>
  <c r="M4120" i="19"/>
  <c r="M4121" i="19"/>
  <c r="M4122" i="19"/>
  <c r="M4123" i="19"/>
  <c r="M4124" i="19"/>
  <c r="M4125" i="19"/>
  <c r="M4126" i="19"/>
  <c r="M4127" i="19"/>
  <c r="M4128" i="19"/>
  <c r="M4129" i="19"/>
  <c r="M4130" i="19"/>
  <c r="M4131" i="19"/>
  <c r="M4132" i="19"/>
  <c r="M4133" i="19"/>
  <c r="M4134" i="19"/>
  <c r="M4135" i="19"/>
  <c r="M4136" i="19"/>
  <c r="M4137" i="19"/>
  <c r="M4138" i="19"/>
  <c r="M4139" i="19"/>
  <c r="M4140" i="19"/>
  <c r="M4141" i="19"/>
  <c r="M4142" i="19"/>
  <c r="M4143" i="19"/>
  <c r="M4144" i="19"/>
  <c r="M4145" i="19"/>
  <c r="M4146" i="19"/>
  <c r="M4147" i="19"/>
  <c r="M4148" i="19"/>
  <c r="M4149" i="19"/>
  <c r="M4150" i="19"/>
  <c r="M4151" i="19"/>
  <c r="M4152" i="19"/>
  <c r="M4153" i="19"/>
  <c r="M4154" i="19"/>
  <c r="M4155" i="19"/>
  <c r="M4156" i="19"/>
  <c r="M4157" i="19"/>
  <c r="M4158" i="19"/>
  <c r="M4159" i="19"/>
  <c r="M4160" i="19"/>
  <c r="M4161" i="19"/>
  <c r="M4162" i="19"/>
  <c r="M4163" i="19"/>
  <c r="M4164" i="19"/>
  <c r="M4165" i="19"/>
  <c r="M4166" i="19"/>
  <c r="M4167" i="19"/>
  <c r="M4168" i="19"/>
  <c r="M4169" i="19"/>
  <c r="M4170" i="19"/>
  <c r="M4171" i="19"/>
  <c r="M4172" i="19"/>
  <c r="M4173" i="19"/>
  <c r="M4174" i="19"/>
  <c r="M4175" i="19"/>
  <c r="M4176" i="19"/>
  <c r="M4177" i="19"/>
  <c r="M4178" i="19"/>
  <c r="M4179" i="19"/>
  <c r="M4180" i="19"/>
  <c r="M4181" i="19"/>
  <c r="M4182" i="19"/>
  <c r="M4183" i="19"/>
  <c r="M4184" i="19"/>
  <c r="M4185" i="19"/>
  <c r="M4186" i="19"/>
  <c r="M4187" i="19"/>
  <c r="M4188" i="19"/>
  <c r="M4189" i="19"/>
  <c r="M4190" i="19"/>
  <c r="M4191" i="19"/>
  <c r="M4192" i="19"/>
  <c r="M4193" i="19"/>
  <c r="M4194" i="19"/>
  <c r="M4195" i="19"/>
  <c r="M4196" i="19"/>
  <c r="M4197" i="19"/>
  <c r="M4198" i="19"/>
  <c r="M4199" i="19"/>
  <c r="M4200" i="19"/>
  <c r="M4201" i="19"/>
  <c r="M4202" i="19"/>
  <c r="M4203" i="19"/>
  <c r="M4204" i="19"/>
  <c r="M4205" i="19"/>
  <c r="M4206" i="19"/>
  <c r="M4207" i="19"/>
  <c r="M4208" i="19"/>
  <c r="M4209" i="19"/>
  <c r="M4210" i="19"/>
  <c r="M4211" i="19"/>
  <c r="M4212" i="19"/>
  <c r="M4213" i="19"/>
  <c r="M4214" i="19"/>
  <c r="M4215" i="19"/>
  <c r="M4216" i="19"/>
  <c r="M4217" i="19"/>
  <c r="M4218" i="19"/>
  <c r="M4219" i="19"/>
  <c r="M4220" i="19"/>
  <c r="M4221" i="19"/>
  <c r="M4222" i="19"/>
  <c r="M4223" i="19"/>
  <c r="M4224" i="19"/>
  <c r="M4225" i="19"/>
  <c r="M4226" i="19"/>
  <c r="M4227" i="19"/>
  <c r="M4228" i="19"/>
  <c r="M4229" i="19"/>
  <c r="M4230" i="19"/>
  <c r="M4231" i="19"/>
  <c r="M4232" i="19"/>
  <c r="M4233" i="19"/>
  <c r="M4234" i="19"/>
  <c r="M4235" i="19"/>
  <c r="M4236" i="19"/>
  <c r="M4237" i="19"/>
  <c r="M4238" i="19"/>
  <c r="M4239" i="19"/>
  <c r="M4240" i="19"/>
  <c r="M4241" i="19"/>
  <c r="M4242" i="19"/>
  <c r="M4243" i="19"/>
  <c r="M4244" i="19"/>
  <c r="M4245" i="19"/>
  <c r="M4246" i="19"/>
  <c r="M4247" i="19"/>
  <c r="M4248" i="19"/>
  <c r="M4249" i="19"/>
  <c r="M4250" i="19"/>
  <c r="M4251" i="19"/>
  <c r="M4252" i="19"/>
  <c r="M4253" i="19"/>
  <c r="M4254" i="19"/>
  <c r="M4255" i="19"/>
  <c r="M4256" i="19"/>
  <c r="M4257" i="19"/>
  <c r="M4258" i="19"/>
  <c r="M4259" i="19"/>
  <c r="M4260" i="19"/>
  <c r="M4261" i="19"/>
  <c r="M4262" i="19"/>
  <c r="M4263" i="19"/>
  <c r="M4264" i="19"/>
  <c r="M4265" i="19"/>
  <c r="M4266" i="19"/>
  <c r="M4267" i="19"/>
  <c r="M4268" i="19"/>
  <c r="M4269" i="19"/>
  <c r="M4270" i="19"/>
  <c r="M4271" i="19"/>
  <c r="M4272" i="19"/>
  <c r="M4273" i="19"/>
  <c r="M4274" i="19"/>
  <c r="M4275" i="19"/>
  <c r="M4276" i="19"/>
  <c r="M4277" i="19"/>
  <c r="M4278" i="19"/>
  <c r="M4279" i="19"/>
  <c r="M4280" i="19"/>
  <c r="M4281" i="19"/>
  <c r="M4282" i="19"/>
  <c r="M4283" i="19"/>
  <c r="M4284" i="19"/>
  <c r="M4285" i="19"/>
  <c r="M4286" i="19"/>
  <c r="M4287" i="19"/>
  <c r="M4288" i="19"/>
  <c r="M4289" i="19"/>
  <c r="M4290" i="19"/>
  <c r="M4291" i="19"/>
  <c r="M4292" i="19"/>
  <c r="M4293"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1078" i="19"/>
  <c r="M1079" i="19"/>
  <c r="M1080" i="19"/>
  <c r="M1081" i="19"/>
  <c r="M1082" i="19"/>
  <c r="M1083" i="19"/>
  <c r="M1084" i="19"/>
  <c r="M1085" i="19"/>
  <c r="M1086" i="19"/>
  <c r="M1087" i="19"/>
  <c r="M1088" i="19"/>
  <c r="M1089" i="19"/>
  <c r="M1090" i="19"/>
  <c r="M1091" i="19"/>
  <c r="M1092" i="19"/>
  <c r="M1093" i="19"/>
  <c r="M1094" i="19"/>
  <c r="M1095" i="19"/>
  <c r="M1096" i="19"/>
  <c r="M1097" i="19"/>
  <c r="M1098" i="19"/>
  <c r="M1099" i="19"/>
  <c r="M1100" i="19"/>
  <c r="M1101" i="19"/>
  <c r="M1102" i="19"/>
  <c r="M1103" i="19"/>
  <c r="M1104" i="19"/>
  <c r="M1105" i="19"/>
  <c r="M1106" i="19"/>
  <c r="M1107" i="19"/>
  <c r="M1108" i="19"/>
  <c r="M1109" i="19"/>
  <c r="M1110" i="19"/>
  <c r="M1111" i="19"/>
  <c r="M1112" i="19"/>
  <c r="M1113" i="19"/>
  <c r="M1114" i="19"/>
  <c r="M1115" i="19"/>
  <c r="M1116" i="19"/>
  <c r="M1117" i="19"/>
  <c r="M1118" i="19"/>
  <c r="M1119" i="19"/>
  <c r="M1120" i="19"/>
  <c r="M1121" i="19"/>
  <c r="M1122" i="19"/>
  <c r="M1123" i="19"/>
  <c r="M1124" i="19"/>
  <c r="M1125" i="19"/>
  <c r="M1126" i="19"/>
  <c r="M1127" i="19"/>
  <c r="M1128" i="19"/>
  <c r="M1129" i="19"/>
  <c r="M1130" i="19"/>
  <c r="M1131" i="19"/>
  <c r="M1132" i="19"/>
  <c r="M1133" i="19"/>
  <c r="M1134" i="19"/>
  <c r="M1135" i="19"/>
  <c r="M1136" i="19"/>
  <c r="M1137" i="19"/>
  <c r="M1138" i="19"/>
  <c r="M1139" i="19"/>
  <c r="M1140" i="19"/>
  <c r="M1141" i="19"/>
  <c r="M1142" i="19"/>
  <c r="M1143" i="19"/>
  <c r="M1144" i="19"/>
  <c r="M1145" i="19"/>
  <c r="M1146" i="19"/>
  <c r="M1147" i="19"/>
  <c r="M1148" i="19"/>
  <c r="M1149" i="19"/>
  <c r="M1150" i="19"/>
  <c r="M1151" i="19"/>
  <c r="M1152" i="19"/>
  <c r="M1153" i="19"/>
  <c r="M1154" i="19"/>
  <c r="M1155" i="19"/>
  <c r="M1156" i="19"/>
  <c r="M1157" i="19"/>
  <c r="M1158" i="19"/>
  <c r="M1159" i="19"/>
  <c r="M1160" i="19"/>
  <c r="M1161" i="19"/>
  <c r="M1162" i="19"/>
  <c r="M1163" i="19"/>
  <c r="M1164" i="19"/>
  <c r="M1165" i="19"/>
  <c r="M1166" i="19"/>
  <c r="M1167" i="19"/>
  <c r="M1168" i="19"/>
  <c r="M1169" i="19"/>
  <c r="M1170" i="19"/>
  <c r="M1171" i="19"/>
  <c r="M1172" i="19"/>
  <c r="M1173" i="19"/>
  <c r="M1174" i="19"/>
  <c r="M1175" i="19"/>
  <c r="M1176" i="19"/>
  <c r="M1177" i="19"/>
  <c r="M1178" i="19"/>
  <c r="M1179" i="19"/>
  <c r="M1180" i="19"/>
  <c r="M1181" i="19"/>
  <c r="M1182" i="19"/>
  <c r="M1183" i="19"/>
  <c r="M1184" i="19"/>
  <c r="M1185" i="19"/>
  <c r="M1186" i="19"/>
  <c r="M1187" i="19"/>
  <c r="M1188" i="19"/>
  <c r="M1189" i="19"/>
  <c r="M1190" i="19"/>
  <c r="M1191" i="19"/>
  <c r="M1192" i="19"/>
  <c r="M1193" i="19"/>
  <c r="M1194" i="19"/>
  <c r="M1195" i="19"/>
  <c r="M1196" i="19"/>
  <c r="M1197" i="19"/>
  <c r="M1198" i="19"/>
  <c r="M1199" i="19"/>
  <c r="M1200" i="19"/>
  <c r="M1201" i="19"/>
  <c r="M1202" i="19"/>
  <c r="M1203" i="19"/>
  <c r="M1204" i="19"/>
  <c r="M1205" i="19"/>
  <c r="M1206" i="19"/>
  <c r="M1207" i="19"/>
  <c r="M1208" i="19"/>
  <c r="M1209" i="19"/>
  <c r="M1210" i="19"/>
  <c r="M1211" i="19"/>
  <c r="M1212" i="19"/>
  <c r="M1213" i="19"/>
  <c r="M1214" i="19"/>
  <c r="M1215" i="19"/>
  <c r="M1216" i="19"/>
  <c r="M1217" i="19"/>
  <c r="M1218" i="19"/>
  <c r="M1219" i="19"/>
  <c r="M1220" i="19"/>
  <c r="M1221" i="19"/>
  <c r="M1222" i="19"/>
  <c r="M1223" i="19"/>
  <c r="M1224" i="19"/>
  <c r="M1225" i="19"/>
  <c r="M1226" i="19"/>
  <c r="M1227" i="19"/>
  <c r="M1228" i="19"/>
  <c r="M1229" i="19"/>
  <c r="M1230" i="19"/>
  <c r="M1231" i="19"/>
  <c r="M1232" i="19"/>
  <c r="M1233" i="19"/>
  <c r="M1234" i="19"/>
  <c r="M1235" i="19"/>
  <c r="M1236" i="19"/>
  <c r="M1237" i="19"/>
  <c r="M1238" i="19"/>
  <c r="M1239" i="19"/>
  <c r="M1240" i="19"/>
  <c r="M1241" i="19"/>
  <c r="M1242" i="19"/>
  <c r="M1243" i="19"/>
  <c r="M1244" i="19"/>
  <c r="M1245" i="19"/>
  <c r="M1246" i="19"/>
  <c r="M1247" i="19"/>
  <c r="M1248" i="19"/>
  <c r="M1249" i="19"/>
  <c r="M1250" i="19"/>
  <c r="M1251" i="19"/>
  <c r="M1252" i="19"/>
  <c r="M1253" i="19"/>
  <c r="M1254" i="19"/>
  <c r="M1255" i="19"/>
  <c r="M1256" i="19"/>
  <c r="M1257" i="19"/>
  <c r="M1258" i="19"/>
  <c r="M1259" i="19"/>
  <c r="M1260" i="19"/>
  <c r="M1261" i="19"/>
  <c r="M1262" i="19"/>
  <c r="M1263" i="19"/>
  <c r="M1264" i="19"/>
  <c r="M1265" i="19"/>
  <c r="M1266" i="19"/>
  <c r="M1267" i="19"/>
  <c r="M1268" i="19"/>
  <c r="M1269" i="19"/>
  <c r="M1270" i="19"/>
  <c r="M1271" i="19"/>
  <c r="M1272" i="19"/>
  <c r="M1273" i="19"/>
  <c r="M1274" i="19"/>
  <c r="M1275" i="19"/>
  <c r="M1276" i="19"/>
  <c r="M1277" i="19"/>
  <c r="M1278" i="19"/>
  <c r="M1279" i="19"/>
  <c r="M1280" i="19"/>
  <c r="M1281" i="19"/>
  <c r="M1282" i="19"/>
  <c r="M1283" i="19"/>
  <c r="M1284" i="19"/>
  <c r="M1285" i="19"/>
  <c r="M1286" i="19"/>
  <c r="M1287" i="19"/>
  <c r="M1288" i="19"/>
  <c r="M1289" i="19"/>
  <c r="M1290" i="19"/>
  <c r="M1291" i="19"/>
  <c r="M1292" i="19"/>
  <c r="M1293" i="19"/>
  <c r="M1294" i="19"/>
  <c r="M1295" i="19"/>
  <c r="M1296" i="19"/>
  <c r="M1297" i="19"/>
  <c r="M1298" i="19"/>
  <c r="M1299" i="19"/>
  <c r="M1300" i="19"/>
  <c r="M1301" i="19"/>
  <c r="M1302" i="19"/>
  <c r="M1303" i="19"/>
  <c r="M1304" i="19"/>
  <c r="M1305" i="19"/>
  <c r="M1306" i="19"/>
  <c r="M1307" i="19"/>
  <c r="M1308" i="19"/>
  <c r="M1309" i="19"/>
  <c r="M1310" i="19"/>
  <c r="M1311" i="19"/>
  <c r="M1312" i="19"/>
  <c r="M1313" i="19"/>
  <c r="M1314" i="19"/>
  <c r="M1315" i="19"/>
  <c r="M1316" i="19"/>
  <c r="M1317" i="19"/>
  <c r="M1318" i="19"/>
  <c r="M1319" i="19"/>
  <c r="M1320" i="19"/>
  <c r="M1321" i="19"/>
  <c r="M1322" i="19"/>
  <c r="M1323" i="19"/>
  <c r="M1324" i="19"/>
  <c r="M1325" i="19"/>
  <c r="M1326" i="19"/>
  <c r="M1327" i="19"/>
  <c r="M1328" i="19"/>
  <c r="M1329" i="19"/>
  <c r="M1330" i="19"/>
  <c r="M1331" i="19"/>
  <c r="M1332" i="19"/>
  <c r="M1333" i="19"/>
  <c r="M1334" i="19"/>
  <c r="M1335" i="19"/>
  <c r="M1336" i="19"/>
  <c r="M1337" i="19"/>
  <c r="M1338" i="19"/>
  <c r="M1339" i="19"/>
  <c r="M1340" i="19"/>
  <c r="M1341" i="19"/>
  <c r="M1342" i="19"/>
  <c r="M1343" i="19"/>
  <c r="M1344" i="19"/>
  <c r="M1345" i="19"/>
  <c r="M1346" i="19"/>
  <c r="M1347" i="19"/>
  <c r="M1348" i="19"/>
  <c r="M1349" i="19"/>
  <c r="M1350" i="19"/>
  <c r="M1351" i="19"/>
  <c r="M1352" i="19"/>
  <c r="M1353" i="19"/>
  <c r="M1354" i="19"/>
  <c r="M1355" i="19"/>
  <c r="M1356" i="19"/>
  <c r="M1357" i="19"/>
  <c r="M1358" i="19"/>
  <c r="M1359" i="19"/>
  <c r="M1360" i="19"/>
  <c r="M1361" i="19"/>
  <c r="M1362" i="19"/>
  <c r="M1363" i="19"/>
  <c r="M1364" i="19"/>
  <c r="M1365" i="19"/>
  <c r="M1366" i="19"/>
  <c r="M1367" i="19"/>
  <c r="M1368" i="19"/>
  <c r="M1369" i="19"/>
  <c r="M1370" i="19"/>
  <c r="M1371" i="19"/>
  <c r="M1372" i="19"/>
  <c r="M1373" i="19"/>
  <c r="M1374" i="19"/>
  <c r="M1375" i="19"/>
  <c r="M1376" i="19"/>
  <c r="M1377" i="19"/>
  <c r="M1378" i="19"/>
  <c r="M1379" i="19"/>
  <c r="M1380" i="19"/>
  <c r="M1381" i="19"/>
  <c r="M1382" i="19"/>
  <c r="M1383" i="19"/>
  <c r="M1384" i="19"/>
  <c r="M1385" i="19"/>
  <c r="M1386" i="19"/>
  <c r="M1387" i="19"/>
  <c r="M1388" i="19"/>
  <c r="M1389" i="19"/>
  <c r="M1390" i="19"/>
  <c r="M1391" i="19"/>
  <c r="M1392" i="19"/>
  <c r="M1393" i="19"/>
  <c r="M1394" i="19"/>
  <c r="M1395" i="19"/>
  <c r="M1396" i="19"/>
  <c r="M1397" i="19"/>
  <c r="M1398" i="19"/>
  <c r="M1399" i="19"/>
  <c r="M1400" i="19"/>
  <c r="M1401" i="19"/>
  <c r="M1402" i="19"/>
  <c r="M1403" i="19"/>
  <c r="M1404" i="19"/>
  <c r="M1405" i="19"/>
  <c r="M1406" i="19"/>
  <c r="M1407" i="19"/>
  <c r="M1408" i="19"/>
  <c r="M1409" i="19"/>
  <c r="M1410" i="19"/>
  <c r="M1411" i="19"/>
  <c r="M1412" i="19"/>
  <c r="M1413" i="19"/>
  <c r="M1414" i="19"/>
  <c r="M1415" i="19"/>
  <c r="M1416" i="19"/>
  <c r="M1417" i="19"/>
  <c r="M1418" i="19"/>
  <c r="M1419" i="19"/>
  <c r="M1420" i="19"/>
  <c r="M1421" i="19"/>
  <c r="M1422" i="19"/>
  <c r="M1423" i="19"/>
  <c r="M1424" i="19"/>
  <c r="M1425" i="19"/>
  <c r="M1426" i="19"/>
  <c r="M1427" i="19"/>
  <c r="M1428" i="19"/>
  <c r="M1429" i="19"/>
  <c r="M1430" i="19"/>
  <c r="M1431" i="19"/>
  <c r="M1432" i="19"/>
  <c r="M1433" i="19"/>
  <c r="M1434" i="19"/>
  <c r="M1435" i="19"/>
  <c r="M1436" i="19"/>
  <c r="M1437" i="19"/>
  <c r="M1438" i="19"/>
  <c r="M1439" i="19"/>
  <c r="M1440" i="19"/>
  <c r="M1441" i="19"/>
  <c r="M1442" i="19"/>
  <c r="M1443" i="19"/>
  <c r="M1444" i="19"/>
  <c r="M1445" i="19"/>
  <c r="M1446" i="19"/>
  <c r="M1447" i="19"/>
  <c r="M1448" i="19"/>
  <c r="M1449" i="19"/>
  <c r="M1450" i="19"/>
  <c r="M1451" i="19"/>
  <c r="M1452" i="19"/>
  <c r="M1453" i="19"/>
  <c r="M1454" i="19"/>
  <c r="M1455" i="19"/>
  <c r="M1456" i="19"/>
  <c r="M1457" i="19"/>
  <c r="M1458" i="19"/>
  <c r="M1459" i="19"/>
  <c r="M1460" i="19"/>
  <c r="M1461" i="19"/>
  <c r="M1462" i="19"/>
  <c r="M1463" i="19"/>
  <c r="M1464" i="19"/>
  <c r="M1465" i="19"/>
  <c r="M1466" i="19"/>
  <c r="M1467" i="19"/>
  <c r="M1468" i="19"/>
  <c r="M1469" i="19"/>
  <c r="M1470" i="19"/>
  <c r="M1471" i="19"/>
  <c r="M1472" i="19"/>
  <c r="M1473" i="19"/>
  <c r="M1474" i="19"/>
  <c r="M1475" i="19"/>
  <c r="M1476" i="19"/>
  <c r="M1477" i="19"/>
  <c r="M1478" i="19"/>
  <c r="M1479" i="19"/>
  <c r="M1480" i="19"/>
  <c r="M1481" i="19"/>
  <c r="M1482" i="19"/>
  <c r="M1483" i="19"/>
  <c r="M1484" i="19"/>
  <c r="M1485" i="19"/>
  <c r="M1486" i="19"/>
  <c r="M1487" i="19"/>
  <c r="M1488" i="19"/>
  <c r="M1489" i="19"/>
  <c r="M1490" i="19"/>
  <c r="M1491" i="19"/>
  <c r="M1492" i="19"/>
  <c r="M1493" i="19"/>
  <c r="M1494" i="19"/>
  <c r="M1495" i="19"/>
  <c r="M1496" i="19"/>
  <c r="M1497" i="19"/>
  <c r="M1498" i="19"/>
  <c r="M1499" i="19"/>
  <c r="M1500" i="19"/>
  <c r="M1501" i="19"/>
  <c r="M1502" i="19"/>
  <c r="M1503" i="19"/>
  <c r="M1504" i="19"/>
  <c r="M1505" i="19"/>
  <c r="M1506" i="19"/>
  <c r="M1507" i="19"/>
  <c r="M1508" i="19"/>
  <c r="M1509" i="19"/>
  <c r="M1510" i="19"/>
  <c r="M1511" i="19"/>
  <c r="M1512" i="19"/>
  <c r="M1513" i="19"/>
  <c r="M1514" i="19"/>
  <c r="M1515" i="19"/>
  <c r="M1516" i="19"/>
  <c r="M1517" i="19"/>
  <c r="M1518" i="19"/>
  <c r="M1519" i="19"/>
  <c r="M1520" i="19"/>
  <c r="M1521" i="19"/>
  <c r="M1522" i="19"/>
  <c r="M1523" i="19"/>
  <c r="M1524" i="19"/>
  <c r="M1525" i="19"/>
  <c r="M1526" i="19"/>
  <c r="M1527" i="19"/>
  <c r="M1528" i="19"/>
  <c r="M1529" i="19"/>
  <c r="M1530" i="19"/>
  <c r="M1531" i="19"/>
  <c r="M1532" i="19"/>
  <c r="M1533" i="19"/>
  <c r="M1534" i="19"/>
  <c r="M1535" i="19"/>
  <c r="M1536" i="19"/>
  <c r="M1537" i="19"/>
  <c r="M1538" i="19"/>
  <c r="M1539" i="19"/>
  <c r="M1540" i="19"/>
  <c r="M1541" i="19"/>
  <c r="M1542" i="19"/>
  <c r="M1543" i="19"/>
  <c r="M1544" i="19"/>
  <c r="M1545" i="19"/>
  <c r="M1546" i="19"/>
  <c r="M1547" i="19"/>
  <c r="M1548" i="19"/>
  <c r="M1549" i="19"/>
  <c r="M1550" i="19"/>
  <c r="M1551" i="19"/>
  <c r="M1552" i="19"/>
  <c r="M1553" i="19"/>
  <c r="M1554" i="19"/>
  <c r="M1555" i="19"/>
  <c r="M1556" i="19"/>
  <c r="M1557" i="19"/>
  <c r="M1558" i="19"/>
  <c r="M1559" i="19"/>
  <c r="M1560" i="19"/>
  <c r="M1561" i="19"/>
  <c r="M1562" i="19"/>
  <c r="M1563" i="19"/>
  <c r="M1564" i="19"/>
  <c r="M1565" i="19"/>
  <c r="M1566" i="19"/>
  <c r="M1567" i="19"/>
  <c r="M1568" i="19"/>
  <c r="M1569" i="19"/>
  <c r="M1570" i="19"/>
  <c r="M1571" i="19"/>
  <c r="M1572" i="19"/>
  <c r="M1573" i="19"/>
  <c r="M1574" i="19"/>
  <c r="M1575" i="19"/>
  <c r="M1576" i="19"/>
  <c r="M1577" i="19"/>
  <c r="M1578" i="19"/>
  <c r="M1579" i="19"/>
  <c r="M1580" i="19"/>
  <c r="M1581" i="19"/>
  <c r="M1582" i="19"/>
  <c r="M1583" i="19"/>
  <c r="M1584" i="19"/>
  <c r="M1585" i="19"/>
  <c r="M1586" i="19"/>
  <c r="M1587" i="19"/>
  <c r="M1588" i="19"/>
  <c r="M1589" i="19"/>
  <c r="M1590" i="19"/>
  <c r="M1591" i="19"/>
  <c r="M1592" i="19"/>
  <c r="M1593" i="19"/>
  <c r="M1594" i="19"/>
  <c r="M1595" i="19"/>
  <c r="M1596" i="19"/>
  <c r="M1597" i="19"/>
  <c r="M1598" i="19"/>
  <c r="M1599" i="19"/>
  <c r="M1600" i="19"/>
  <c r="M1601" i="19"/>
  <c r="M1602" i="19"/>
  <c r="M1603" i="19"/>
  <c r="M1604" i="19"/>
  <c r="M1605" i="19"/>
  <c r="M1606" i="19"/>
  <c r="M1607" i="19"/>
  <c r="M1608" i="19"/>
  <c r="M1609" i="19"/>
  <c r="M1610" i="19"/>
  <c r="M1611" i="19"/>
  <c r="M1612" i="19"/>
  <c r="M1613" i="19"/>
  <c r="M1614" i="19"/>
  <c r="M1615" i="19"/>
  <c r="M1616" i="19"/>
  <c r="M1617" i="19"/>
  <c r="M1618" i="19"/>
  <c r="M1619" i="19"/>
  <c r="M1620" i="19"/>
  <c r="M1621" i="19"/>
  <c r="M1622" i="19"/>
  <c r="M1623" i="19"/>
  <c r="M1624" i="19"/>
  <c r="M1625" i="19"/>
  <c r="M1626" i="19"/>
  <c r="M1627" i="19"/>
  <c r="M1628" i="19"/>
  <c r="M1629" i="19"/>
  <c r="M1630" i="19"/>
  <c r="M1631" i="19"/>
  <c r="M1632" i="19"/>
  <c r="M1633" i="19"/>
  <c r="M1634" i="19"/>
  <c r="M1635" i="19"/>
  <c r="M1636" i="19"/>
  <c r="M1637" i="19"/>
  <c r="M1638" i="19"/>
  <c r="M1639" i="19"/>
  <c r="M1640" i="19"/>
  <c r="M1641" i="19"/>
  <c r="M1642" i="19"/>
  <c r="M1643" i="19"/>
  <c r="M1644" i="19"/>
  <c r="M1645" i="19"/>
  <c r="M1646" i="19"/>
  <c r="M1647" i="19"/>
  <c r="M1648" i="19"/>
  <c r="M1649" i="19"/>
  <c r="M1650" i="19"/>
  <c r="M1651" i="19"/>
  <c r="M1652" i="19"/>
  <c r="M1653" i="19"/>
  <c r="M1654" i="19"/>
  <c r="M1655" i="19"/>
  <c r="M1656" i="19"/>
  <c r="M1657" i="19"/>
  <c r="M1658" i="19"/>
  <c r="M1659" i="19"/>
  <c r="M1660" i="19"/>
  <c r="M1661" i="19"/>
  <c r="M1662" i="19"/>
  <c r="M1663" i="19"/>
  <c r="M1664" i="19"/>
  <c r="M1665" i="19"/>
  <c r="M1666" i="19"/>
  <c r="M1667" i="19"/>
  <c r="M1668" i="19"/>
  <c r="M1669" i="19"/>
  <c r="M1670" i="19"/>
  <c r="M1671" i="19"/>
  <c r="M1672" i="19"/>
  <c r="M1673" i="19"/>
  <c r="M1674" i="19"/>
  <c r="M1675" i="19"/>
  <c r="M1676" i="19"/>
  <c r="M1677" i="19"/>
  <c r="M1678" i="19"/>
  <c r="M1679" i="19"/>
  <c r="M1680" i="19"/>
  <c r="M1681" i="19"/>
  <c r="M1682" i="19"/>
  <c r="M1683" i="19"/>
  <c r="M1684" i="19"/>
  <c r="M1685" i="19"/>
  <c r="M1686" i="19"/>
  <c r="M1687" i="19"/>
  <c r="M1688" i="19"/>
  <c r="M1689" i="19"/>
  <c r="M1690" i="19"/>
  <c r="M1691" i="19"/>
  <c r="M1692" i="19"/>
  <c r="M1693" i="19"/>
  <c r="M1694" i="19"/>
  <c r="M1695" i="19"/>
  <c r="M1696" i="19"/>
  <c r="M1697" i="19"/>
  <c r="M1698" i="19"/>
  <c r="M1699" i="19"/>
  <c r="M1700" i="19"/>
  <c r="M1701" i="19"/>
  <c r="M1702" i="19"/>
  <c r="M1703" i="19"/>
  <c r="M1704" i="19"/>
  <c r="M1705" i="19"/>
  <c r="M1706" i="19"/>
  <c r="M1707" i="19"/>
  <c r="M1708" i="19"/>
  <c r="M1709" i="19"/>
  <c r="M1710" i="19"/>
  <c r="M1711" i="19"/>
  <c r="M1712" i="19"/>
  <c r="M1713" i="19"/>
  <c r="M1714" i="19"/>
  <c r="M1715" i="19"/>
  <c r="M1716" i="19"/>
  <c r="M1717" i="19"/>
  <c r="M1718" i="19"/>
  <c r="M1719" i="19"/>
  <c r="M1720" i="19"/>
  <c r="M1721" i="19"/>
  <c r="M1722" i="19"/>
  <c r="M1723" i="19"/>
  <c r="M1724" i="19"/>
  <c r="M1725" i="19"/>
  <c r="M1726" i="19"/>
  <c r="M1727" i="19"/>
  <c r="M1728" i="19"/>
  <c r="M1729" i="19"/>
  <c r="M1730" i="19"/>
  <c r="M1731" i="19"/>
  <c r="M1732" i="19"/>
  <c r="M1733" i="19"/>
  <c r="M1734" i="19"/>
  <c r="M1735" i="19"/>
  <c r="M1736" i="19"/>
  <c r="M1737" i="19"/>
  <c r="M1738" i="19"/>
  <c r="M1739" i="19"/>
  <c r="M1740" i="19"/>
  <c r="M1741" i="19"/>
  <c r="M1742" i="19"/>
  <c r="M1743" i="19"/>
  <c r="M1744" i="19"/>
  <c r="M1745" i="19"/>
  <c r="M1746" i="19"/>
  <c r="M1747" i="19"/>
  <c r="M1748" i="19"/>
  <c r="M1749" i="19"/>
  <c r="M1750" i="19"/>
  <c r="M1751" i="19"/>
  <c r="M1752" i="19"/>
  <c r="M1753" i="19"/>
  <c r="M1754" i="19"/>
  <c r="M1755" i="19"/>
  <c r="M1756" i="19"/>
  <c r="M1757" i="19"/>
  <c r="M1758" i="19"/>
  <c r="M1759" i="19"/>
  <c r="M1760" i="19"/>
  <c r="M1761" i="19"/>
  <c r="M1762" i="19"/>
  <c r="M1763" i="19"/>
  <c r="M1764" i="19"/>
  <c r="M1765" i="19"/>
  <c r="M1766" i="19"/>
  <c r="M1767" i="19"/>
  <c r="M1768" i="19"/>
  <c r="M1769" i="19"/>
  <c r="M1770" i="19"/>
  <c r="M1771" i="19"/>
  <c r="M1772" i="19"/>
  <c r="M1773" i="19"/>
  <c r="M1774" i="19"/>
  <c r="M1775" i="19"/>
  <c r="M1776" i="19"/>
  <c r="M1777" i="19"/>
  <c r="M1778" i="19"/>
  <c r="M1779" i="19"/>
  <c r="M1780" i="19"/>
  <c r="M1781" i="19"/>
  <c r="M1782" i="19"/>
  <c r="M1783" i="19"/>
  <c r="M1784" i="19"/>
  <c r="M1785" i="19"/>
  <c r="M1786" i="19"/>
  <c r="M1787" i="19"/>
  <c r="M1788" i="19"/>
  <c r="M1789" i="19"/>
  <c r="M1790" i="19"/>
  <c r="M1791" i="19"/>
  <c r="M1792" i="19"/>
  <c r="M1793" i="19"/>
  <c r="M1794" i="19"/>
  <c r="M1795" i="19"/>
  <c r="M1796" i="19"/>
  <c r="M1797" i="19"/>
  <c r="M1798" i="19"/>
  <c r="M1799" i="19"/>
  <c r="M1800" i="19"/>
  <c r="M1801" i="19"/>
  <c r="M1802" i="19"/>
  <c r="M1803" i="19"/>
  <c r="M1804" i="19"/>
  <c r="M1805" i="19"/>
  <c r="M1806" i="19"/>
  <c r="M1807" i="19"/>
  <c r="M1808" i="19"/>
  <c r="M1809" i="19"/>
  <c r="M1810" i="19"/>
  <c r="M1811" i="19"/>
  <c r="M1812" i="19"/>
  <c r="M1813" i="19"/>
  <c r="M1814" i="19"/>
  <c r="M1815" i="19"/>
  <c r="M1816" i="19"/>
  <c r="M1817" i="19"/>
  <c r="M1818" i="19"/>
  <c r="M1819" i="19"/>
  <c r="M1820" i="19"/>
  <c r="M1821" i="19"/>
  <c r="M1822" i="19"/>
  <c r="M1823" i="19"/>
  <c r="M1824" i="19"/>
  <c r="M1825" i="19"/>
  <c r="M1826" i="19"/>
  <c r="M1827" i="19"/>
  <c r="M1828" i="19"/>
  <c r="M1829" i="19"/>
  <c r="M1830" i="19"/>
  <c r="M1831" i="19"/>
  <c r="M1832" i="19"/>
  <c r="M1833" i="19"/>
  <c r="M1834" i="19"/>
  <c r="M1835" i="19"/>
  <c r="M1836" i="19"/>
  <c r="M1837" i="19"/>
  <c r="M1838" i="19"/>
  <c r="M1839" i="19"/>
  <c r="M1840" i="19"/>
  <c r="M1841" i="19"/>
  <c r="M1842" i="19"/>
  <c r="M1843" i="19"/>
  <c r="M1844" i="19"/>
  <c r="M1845" i="19"/>
  <c r="M1846" i="19"/>
  <c r="M1847" i="19"/>
  <c r="M1848" i="19"/>
  <c r="M1849" i="19"/>
  <c r="M1850" i="19"/>
  <c r="M1851" i="19"/>
  <c r="M1852" i="19"/>
  <c r="M1853" i="19"/>
  <c r="M1854" i="19"/>
  <c r="M1855" i="19"/>
  <c r="M1856" i="19"/>
  <c r="M1857" i="19"/>
  <c r="M1858" i="19"/>
  <c r="M1859" i="19"/>
  <c r="M1860" i="19"/>
  <c r="M1861" i="19"/>
  <c r="M1862" i="19"/>
  <c r="M1863" i="19"/>
  <c r="M1864" i="19"/>
  <c r="M1865" i="19"/>
  <c r="M1866" i="19"/>
  <c r="M1867" i="19"/>
  <c r="M1868" i="19"/>
  <c r="M1869" i="19"/>
  <c r="M1870" i="19"/>
  <c r="M1871" i="19"/>
  <c r="M1872" i="19"/>
  <c r="M1873" i="19"/>
  <c r="M1874" i="19"/>
  <c r="M1875" i="19"/>
  <c r="M1876" i="19"/>
  <c r="M1877" i="19"/>
  <c r="M1878" i="19"/>
  <c r="M1879" i="19"/>
  <c r="M1880" i="19"/>
  <c r="M1881" i="19"/>
  <c r="M1882" i="19"/>
  <c r="M1883" i="19"/>
  <c r="M1884" i="19"/>
  <c r="M1885" i="19"/>
  <c r="M1886" i="19"/>
  <c r="M1887" i="19"/>
  <c r="M1888" i="19"/>
  <c r="M1889" i="19"/>
  <c r="M1890" i="19"/>
  <c r="M1891" i="19"/>
  <c r="M1892" i="19"/>
  <c r="M1893" i="19"/>
  <c r="M1894" i="19"/>
  <c r="M1895" i="19"/>
  <c r="M1896" i="19"/>
  <c r="M1897" i="19"/>
  <c r="M1898" i="19"/>
  <c r="M1899" i="19"/>
  <c r="M1900" i="19"/>
  <c r="M1901" i="19"/>
  <c r="M1902" i="19"/>
  <c r="M1903" i="19"/>
  <c r="M1904" i="19"/>
  <c r="M1905" i="19"/>
  <c r="M1906" i="19"/>
  <c r="M1907" i="19"/>
  <c r="M1908" i="19"/>
  <c r="M1909" i="19"/>
  <c r="M1910" i="19"/>
  <c r="M1911" i="19"/>
  <c r="M1912" i="19"/>
  <c r="M1913" i="19"/>
  <c r="M1914" i="19"/>
  <c r="M1915" i="19"/>
  <c r="M1916" i="19"/>
  <c r="M1917" i="19"/>
  <c r="M1918" i="19"/>
  <c r="M1919" i="19"/>
  <c r="M1920" i="19"/>
  <c r="M1921" i="19"/>
  <c r="M1922" i="19"/>
  <c r="M1923" i="19"/>
  <c r="M1924" i="19"/>
  <c r="M1925" i="19"/>
  <c r="M1926" i="19"/>
  <c r="M1927" i="19"/>
  <c r="M1928" i="19"/>
  <c r="M1929" i="19"/>
  <c r="M1930" i="19"/>
  <c r="M1931" i="19"/>
  <c r="M1932" i="19"/>
  <c r="M1933" i="19"/>
  <c r="M1934" i="19"/>
  <c r="M1935" i="19"/>
  <c r="M1936" i="19"/>
  <c r="M1937" i="19"/>
  <c r="M1938" i="19"/>
  <c r="M1939" i="19"/>
  <c r="M1940" i="19"/>
  <c r="M1941" i="19"/>
  <c r="M1942" i="19"/>
  <c r="M1943" i="19"/>
  <c r="M1944" i="19"/>
  <c r="M1945" i="19"/>
  <c r="M1946" i="19"/>
  <c r="M1947" i="19"/>
  <c r="M1948" i="19"/>
  <c r="M1949" i="19"/>
  <c r="M1950" i="19"/>
  <c r="M1951" i="19"/>
  <c r="M1952" i="19"/>
  <c r="M1953" i="19"/>
  <c r="M1954" i="19"/>
  <c r="M1955" i="19"/>
  <c r="M1956" i="19"/>
  <c r="M1957" i="19"/>
  <c r="M1958" i="19"/>
  <c r="M1959" i="19"/>
  <c r="M1960" i="19"/>
  <c r="M1961" i="19"/>
  <c r="M1962" i="19"/>
  <c r="M1963" i="19"/>
  <c r="M1964" i="19"/>
  <c r="M1965" i="19"/>
  <c r="M1966" i="19"/>
  <c r="M1967" i="19"/>
  <c r="M1968" i="19"/>
  <c r="M1969" i="19"/>
  <c r="M1970" i="19"/>
  <c r="M1971" i="19"/>
  <c r="M1972" i="19"/>
  <c r="M1973" i="19"/>
  <c r="M1974" i="19"/>
  <c r="M1975" i="19"/>
  <c r="M1976" i="19"/>
  <c r="M1977" i="19"/>
  <c r="M1978" i="19"/>
  <c r="M1979" i="19"/>
  <c r="M1980" i="19"/>
  <c r="M1981" i="19"/>
  <c r="M1982" i="19"/>
  <c r="M1983" i="19"/>
  <c r="M1984" i="19"/>
  <c r="M1985" i="19"/>
  <c r="M1986" i="19"/>
  <c r="M1987" i="19"/>
  <c r="M1988" i="19"/>
  <c r="M1989" i="19"/>
  <c r="M1990" i="19"/>
  <c r="M1991" i="19"/>
  <c r="M1992" i="19"/>
  <c r="M1993" i="19"/>
  <c r="M1994" i="19"/>
  <c r="M1995" i="19"/>
  <c r="M1996" i="19"/>
  <c r="M1997" i="19"/>
  <c r="M1998" i="19"/>
  <c r="M1999" i="19"/>
  <c r="M2000" i="19"/>
  <c r="M2001" i="19"/>
  <c r="M2" i="19"/>
  <c r="AN574" i="3" l="1"/>
  <c r="AN576" i="3"/>
  <c r="AN568" i="3"/>
  <c r="AN526" i="3"/>
  <c r="AN578" i="3"/>
  <c r="AN570" i="3"/>
  <c r="AN580" i="3"/>
  <c r="AN572" i="3"/>
  <c r="AN525" i="3"/>
  <c r="CY551" i="3"/>
  <c r="CV551" i="3"/>
  <c r="CW551" i="3"/>
  <c r="CX551" i="3"/>
  <c r="CX554" i="3"/>
  <c r="CY554" i="3"/>
  <c r="G522" i="3"/>
  <c r="R551" i="3"/>
  <c r="AN579" i="3"/>
  <c r="AN573" i="3"/>
  <c r="AN567" i="3"/>
  <c r="AN563" i="3"/>
  <c r="AN561" i="3"/>
  <c r="AN557" i="3"/>
  <c r="AN555" i="3"/>
  <c r="AN527" i="3"/>
  <c r="AN577" i="3"/>
  <c r="AN575" i="3"/>
  <c r="AN571" i="3"/>
  <c r="AN569" i="3"/>
  <c r="AN565" i="3"/>
  <c r="AN559" i="3"/>
  <c r="AN566" i="3"/>
  <c r="AN564" i="3"/>
  <c r="AN562" i="3"/>
  <c r="AN560" i="3"/>
  <c r="AN558" i="3"/>
  <c r="AN556" i="3"/>
  <c r="AN554" i="3"/>
  <c r="AN553" i="3"/>
  <c r="AN550" i="3"/>
  <c r="AN548" i="3"/>
  <c r="AN546" i="3"/>
  <c r="AN544" i="3"/>
  <c r="AN542" i="3"/>
  <c r="AN540" i="3"/>
  <c r="AN538" i="3"/>
  <c r="AN536" i="3"/>
  <c r="AN534" i="3"/>
  <c r="AN532" i="3"/>
  <c r="AN530" i="3"/>
  <c r="AN528" i="3"/>
  <c r="U551" i="3"/>
  <c r="AN552" i="3"/>
  <c r="AN524" i="3"/>
  <c r="AN551" i="3"/>
  <c r="AN549" i="3"/>
  <c r="AN547" i="3"/>
  <c r="AN545" i="3"/>
  <c r="AN543" i="3"/>
  <c r="AN541" i="3"/>
  <c r="AN539" i="3"/>
  <c r="AN537" i="3"/>
  <c r="AN535" i="3"/>
  <c r="AN533" i="3"/>
  <c r="AN531" i="3"/>
  <c r="AN529" i="3"/>
  <c r="BF12" i="3"/>
  <c r="H19" i="10"/>
  <c r="E48" i="22"/>
  <c r="A1" i="3"/>
  <c r="DH520" i="9"/>
  <c r="DG520" i="9"/>
  <c r="DH519" i="9"/>
  <c r="DG519" i="9"/>
  <c r="DH518" i="9"/>
  <c r="DG518" i="9"/>
  <c r="DH517" i="9"/>
  <c r="DG517" i="9"/>
  <c r="DH516" i="9"/>
  <c r="DG516" i="9"/>
  <c r="DH515" i="9"/>
  <c r="DG515" i="9"/>
  <c r="DH514" i="9"/>
  <c r="DG514" i="9"/>
  <c r="DH513" i="9"/>
  <c r="DG513" i="9"/>
  <c r="DH512" i="9"/>
  <c r="DG512" i="9"/>
  <c r="DH511" i="9"/>
  <c r="DG511" i="9"/>
  <c r="DH510" i="9"/>
  <c r="DG510" i="9"/>
  <c r="DH509" i="9"/>
  <c r="DG509" i="9"/>
  <c r="DH508" i="9"/>
  <c r="DG508" i="9"/>
  <c r="DH507" i="9"/>
  <c r="DG507" i="9"/>
  <c r="DH506" i="9"/>
  <c r="DG506" i="9"/>
  <c r="DH505" i="9"/>
  <c r="DG505" i="9"/>
  <c r="DH504" i="9"/>
  <c r="DG504" i="9"/>
  <c r="DH503" i="9"/>
  <c r="DG503" i="9"/>
  <c r="DH502" i="9"/>
  <c r="DG502" i="9"/>
  <c r="DH501" i="9"/>
  <c r="DG501" i="9"/>
  <c r="DH500" i="9"/>
  <c r="DG500" i="9"/>
  <c r="DH499" i="9"/>
  <c r="DG499" i="9"/>
  <c r="DH498" i="9"/>
  <c r="DG498" i="9"/>
  <c r="DH497" i="9"/>
  <c r="DG497" i="9"/>
  <c r="DH496" i="9"/>
  <c r="DG496" i="9"/>
  <c r="DH495" i="9"/>
  <c r="DG495" i="9"/>
  <c r="DH494" i="9"/>
  <c r="DG494" i="9"/>
  <c r="DH493" i="9"/>
  <c r="DG493" i="9"/>
  <c r="DH492" i="9"/>
  <c r="DG492" i="9"/>
  <c r="DH491" i="9"/>
  <c r="DG491" i="9"/>
  <c r="DH490" i="9"/>
  <c r="DG490" i="9"/>
  <c r="DH489" i="9"/>
  <c r="DG489" i="9"/>
  <c r="DH488" i="9"/>
  <c r="DG488" i="9"/>
  <c r="DH487" i="9"/>
  <c r="DG487" i="9"/>
  <c r="DH486" i="9"/>
  <c r="DG486" i="9"/>
  <c r="DH485" i="9"/>
  <c r="DG485" i="9"/>
  <c r="DH484" i="9"/>
  <c r="DG484" i="9"/>
  <c r="DH483" i="9"/>
  <c r="DG483" i="9"/>
  <c r="DH482" i="9"/>
  <c r="DG482" i="9"/>
  <c r="DH481" i="9"/>
  <c r="DG481" i="9"/>
  <c r="DH480" i="9"/>
  <c r="DG480" i="9"/>
  <c r="DH479" i="9"/>
  <c r="DG479" i="9"/>
  <c r="DH478" i="9"/>
  <c r="DG478" i="9"/>
  <c r="DH477" i="9"/>
  <c r="DG477" i="9"/>
  <c r="DH476" i="9"/>
  <c r="DG476" i="9"/>
  <c r="DH475" i="9"/>
  <c r="DG475" i="9"/>
  <c r="DH474" i="9"/>
  <c r="DG474" i="9"/>
  <c r="DH473" i="9"/>
  <c r="DG473" i="9"/>
  <c r="DH472" i="9"/>
  <c r="DG472" i="9"/>
  <c r="DH471" i="9"/>
  <c r="DG471" i="9"/>
  <c r="DH470" i="9"/>
  <c r="DG470" i="9"/>
  <c r="DH469" i="9"/>
  <c r="DG469" i="9"/>
  <c r="DH468" i="9"/>
  <c r="DG468" i="9"/>
  <c r="DH467" i="9"/>
  <c r="DG467" i="9"/>
  <c r="DH466" i="9"/>
  <c r="DG466" i="9"/>
  <c r="DH465" i="9"/>
  <c r="DG465" i="9"/>
  <c r="DH464" i="9"/>
  <c r="DG464" i="9"/>
  <c r="DH463" i="9"/>
  <c r="DG463" i="9"/>
  <c r="DH462" i="9"/>
  <c r="DG462" i="9"/>
  <c r="DH461" i="9"/>
  <c r="DG461" i="9"/>
  <c r="DH460" i="9"/>
  <c r="DG460" i="9"/>
  <c r="DH459" i="9"/>
  <c r="DG459" i="9"/>
  <c r="DH458" i="9"/>
  <c r="DG458" i="9"/>
  <c r="DH457" i="9"/>
  <c r="DG457" i="9"/>
  <c r="DH456" i="9"/>
  <c r="DG456" i="9"/>
  <c r="DH455" i="9"/>
  <c r="DG455" i="9"/>
  <c r="DH454" i="9"/>
  <c r="DG454" i="9"/>
  <c r="DH453" i="9"/>
  <c r="DG453" i="9"/>
  <c r="DH452" i="9"/>
  <c r="DG452" i="9"/>
  <c r="DH451" i="9"/>
  <c r="DG451" i="9"/>
  <c r="DH450" i="9"/>
  <c r="DG450" i="9"/>
  <c r="DH449" i="9"/>
  <c r="DG449" i="9"/>
  <c r="DH448" i="9"/>
  <c r="DG448" i="9"/>
  <c r="DH447" i="9"/>
  <c r="DG447" i="9"/>
  <c r="DH446" i="9"/>
  <c r="DG446" i="9"/>
  <c r="DH445" i="9"/>
  <c r="DG445" i="9"/>
  <c r="DH444" i="9"/>
  <c r="DG444" i="9"/>
  <c r="DH443" i="9"/>
  <c r="DG443" i="9"/>
  <c r="DH442" i="9"/>
  <c r="DG442" i="9"/>
  <c r="DH441" i="9"/>
  <c r="DG441" i="9"/>
  <c r="DH440" i="9"/>
  <c r="DG440" i="9"/>
  <c r="DH439" i="9"/>
  <c r="DG439" i="9"/>
  <c r="DH438" i="9"/>
  <c r="DG438" i="9"/>
  <c r="DH437" i="9"/>
  <c r="DG437" i="9"/>
  <c r="DH436" i="9"/>
  <c r="DG436" i="9"/>
  <c r="DH435" i="9"/>
  <c r="DG435" i="9"/>
  <c r="DH434" i="9"/>
  <c r="DG434" i="9"/>
  <c r="DH433" i="9"/>
  <c r="DG433" i="9"/>
  <c r="DH432" i="9"/>
  <c r="DG432" i="9"/>
  <c r="DH431" i="9"/>
  <c r="DG431" i="9"/>
  <c r="DH430" i="9"/>
  <c r="DG430" i="9"/>
  <c r="DH429" i="9"/>
  <c r="DG429" i="9"/>
  <c r="DH428" i="9"/>
  <c r="DG428" i="9"/>
  <c r="DH427" i="9"/>
  <c r="DG427" i="9"/>
  <c r="DH426" i="9"/>
  <c r="DG426" i="9"/>
  <c r="DH425" i="9"/>
  <c r="DG425" i="9"/>
  <c r="DH424" i="9"/>
  <c r="DG424" i="9"/>
  <c r="DH423" i="9"/>
  <c r="DG423" i="9"/>
  <c r="DH422" i="9"/>
  <c r="DG422" i="9"/>
  <c r="DH421" i="9"/>
  <c r="DG421" i="9"/>
  <c r="DH420" i="9"/>
  <c r="DG420" i="9"/>
  <c r="DH419" i="9"/>
  <c r="DG419" i="9"/>
  <c r="DH418" i="9"/>
  <c r="DG418" i="9"/>
  <c r="DH417" i="9"/>
  <c r="DG417" i="9"/>
  <c r="DH416" i="9"/>
  <c r="DG416" i="9"/>
  <c r="DH415" i="9"/>
  <c r="DG415" i="9"/>
  <c r="DH414" i="9"/>
  <c r="DG414" i="9"/>
  <c r="DH413" i="9"/>
  <c r="DG413" i="9"/>
  <c r="DH412" i="9"/>
  <c r="DG412" i="9"/>
  <c r="DH411" i="9"/>
  <c r="DG411" i="9"/>
  <c r="DH410" i="9"/>
  <c r="DG410" i="9"/>
  <c r="DH409" i="9"/>
  <c r="DG409" i="9"/>
  <c r="DH408" i="9"/>
  <c r="DG408" i="9"/>
  <c r="DH407" i="9"/>
  <c r="DG407" i="9"/>
  <c r="DH406" i="9"/>
  <c r="DG406" i="9"/>
  <c r="DH405" i="9"/>
  <c r="DG405" i="9"/>
  <c r="DH404" i="9"/>
  <c r="DG404" i="9"/>
  <c r="DH403" i="9"/>
  <c r="DG403" i="9"/>
  <c r="DH402" i="9"/>
  <c r="DG402" i="9"/>
  <c r="DH401" i="9"/>
  <c r="DG401" i="9"/>
  <c r="DH400" i="9"/>
  <c r="DG400" i="9"/>
  <c r="DH399" i="9"/>
  <c r="DG399" i="9"/>
  <c r="DH398" i="9"/>
  <c r="DG398" i="9"/>
  <c r="DH397" i="9"/>
  <c r="DG397" i="9"/>
  <c r="DH396" i="9"/>
  <c r="DG396" i="9"/>
  <c r="DH395" i="9"/>
  <c r="DG395" i="9"/>
  <c r="DH394" i="9"/>
  <c r="DG394" i="9"/>
  <c r="DH393" i="9"/>
  <c r="DG393" i="9"/>
  <c r="DH392" i="9"/>
  <c r="DG392" i="9"/>
  <c r="DH391" i="9"/>
  <c r="DG391" i="9"/>
  <c r="DH390" i="9"/>
  <c r="DG390" i="9"/>
  <c r="DH389" i="9"/>
  <c r="DG389" i="9"/>
  <c r="DH388" i="9"/>
  <c r="DG388" i="9"/>
  <c r="DH387" i="9"/>
  <c r="DG387" i="9"/>
  <c r="DH386" i="9"/>
  <c r="DG386" i="9"/>
  <c r="DH385" i="9"/>
  <c r="DG385" i="9"/>
  <c r="DH384" i="9"/>
  <c r="DG384" i="9"/>
  <c r="DH383" i="9"/>
  <c r="DG383" i="9"/>
  <c r="DH382" i="9"/>
  <c r="DG382" i="9"/>
  <c r="DH381" i="9"/>
  <c r="DG381" i="9"/>
  <c r="DH380" i="9"/>
  <c r="DG380" i="9"/>
  <c r="DH379" i="9"/>
  <c r="DG379" i="9"/>
  <c r="DH378" i="9"/>
  <c r="DG378" i="9"/>
  <c r="DH377" i="9"/>
  <c r="DG377" i="9"/>
  <c r="DH376" i="9"/>
  <c r="DG376" i="9"/>
  <c r="DH375" i="9"/>
  <c r="DG375" i="9"/>
  <c r="DH374" i="9"/>
  <c r="DG374" i="9"/>
  <c r="DH373" i="9"/>
  <c r="DG373" i="9"/>
  <c r="DH372" i="9"/>
  <c r="DG372" i="9"/>
  <c r="DH371" i="9"/>
  <c r="DG371" i="9"/>
  <c r="DH370" i="9"/>
  <c r="DG370" i="9"/>
  <c r="DH369" i="9"/>
  <c r="DG369" i="9"/>
  <c r="DH368" i="9"/>
  <c r="DG368" i="9"/>
  <c r="DH367" i="9"/>
  <c r="DG367" i="9"/>
  <c r="DH366" i="9"/>
  <c r="DG366" i="9"/>
  <c r="DH365" i="9"/>
  <c r="DG365" i="9"/>
  <c r="DH364" i="9"/>
  <c r="DG364" i="9"/>
  <c r="DH363" i="9"/>
  <c r="DG363" i="9"/>
  <c r="DH362" i="9"/>
  <c r="DG362" i="9"/>
  <c r="DH361" i="9"/>
  <c r="DG361" i="9"/>
  <c r="DH360" i="9"/>
  <c r="DG360" i="9"/>
  <c r="DH359" i="9"/>
  <c r="DG359" i="9"/>
  <c r="DH358" i="9"/>
  <c r="DG358" i="9"/>
  <c r="DH357" i="9"/>
  <c r="DG357" i="9"/>
  <c r="DH356" i="9"/>
  <c r="DG356" i="9"/>
  <c r="DH355" i="9"/>
  <c r="DG355" i="9"/>
  <c r="DH354" i="9"/>
  <c r="DG354" i="9"/>
  <c r="DH353" i="9"/>
  <c r="DG353" i="9"/>
  <c r="DH352" i="9"/>
  <c r="DG352" i="9"/>
  <c r="DH351" i="9"/>
  <c r="DG351" i="9"/>
  <c r="DH350" i="9"/>
  <c r="DG350" i="9"/>
  <c r="DH349" i="9"/>
  <c r="DG349" i="9"/>
  <c r="DH348" i="9"/>
  <c r="DG348" i="9"/>
  <c r="DH347" i="9"/>
  <c r="DG347" i="9"/>
  <c r="DH346" i="9"/>
  <c r="DG346" i="9"/>
  <c r="DH345" i="9"/>
  <c r="DG345" i="9"/>
  <c r="DH344" i="9"/>
  <c r="DG344" i="9"/>
  <c r="DH343" i="9"/>
  <c r="DG343" i="9"/>
  <c r="DH342" i="9"/>
  <c r="DG342" i="9"/>
  <c r="DH341" i="9"/>
  <c r="DG341" i="9"/>
  <c r="DH340" i="9"/>
  <c r="DG340" i="9"/>
  <c r="DH339" i="9"/>
  <c r="DG339" i="9"/>
  <c r="DH338" i="9"/>
  <c r="DG338" i="9"/>
  <c r="DH337" i="9"/>
  <c r="DG337" i="9"/>
  <c r="DH336" i="9"/>
  <c r="DG336" i="9"/>
  <c r="DH335" i="9"/>
  <c r="DG335" i="9"/>
  <c r="DH334" i="9"/>
  <c r="DG334" i="9"/>
  <c r="DH333" i="9"/>
  <c r="DG333" i="9"/>
  <c r="DH332" i="9"/>
  <c r="DG332" i="9"/>
  <c r="DH331" i="9"/>
  <c r="DG331" i="9"/>
  <c r="DH330" i="9"/>
  <c r="DG330" i="9"/>
  <c r="DH329" i="9"/>
  <c r="DG329" i="9"/>
  <c r="DH328" i="9"/>
  <c r="DG328" i="9"/>
  <c r="DH327" i="9"/>
  <c r="DG327" i="9"/>
  <c r="DH326" i="9"/>
  <c r="DG326" i="9"/>
  <c r="DH325" i="9"/>
  <c r="DG325" i="9"/>
  <c r="DH324" i="9"/>
  <c r="DG324" i="9"/>
  <c r="DH323" i="9"/>
  <c r="DG323" i="9"/>
  <c r="DH322" i="9"/>
  <c r="DG322" i="9"/>
  <c r="DH321" i="9"/>
  <c r="DG321" i="9"/>
  <c r="DH320" i="9"/>
  <c r="DG320" i="9"/>
  <c r="DH319" i="9"/>
  <c r="DG319" i="9"/>
  <c r="DH318" i="9"/>
  <c r="DG318" i="9"/>
  <c r="DH317" i="9"/>
  <c r="DG317" i="9"/>
  <c r="DH316" i="9"/>
  <c r="DG316" i="9"/>
  <c r="DH315" i="9"/>
  <c r="DG315" i="9"/>
  <c r="DH314" i="9"/>
  <c r="DG314" i="9"/>
  <c r="DH313" i="9"/>
  <c r="DG313" i="9"/>
  <c r="DH312" i="9"/>
  <c r="DG312" i="9"/>
  <c r="DH311" i="9"/>
  <c r="DG311" i="9"/>
  <c r="DH310" i="9"/>
  <c r="DG310" i="9"/>
  <c r="DH309" i="9"/>
  <c r="DG309" i="9"/>
  <c r="DH308" i="9"/>
  <c r="DG308" i="9"/>
  <c r="DH307" i="9"/>
  <c r="DG307" i="9"/>
  <c r="DH306" i="9"/>
  <c r="DG306" i="9"/>
  <c r="DH305" i="9"/>
  <c r="DG305" i="9"/>
  <c r="DH304" i="9"/>
  <c r="DG304" i="9"/>
  <c r="DH303" i="9"/>
  <c r="DG303" i="9"/>
  <c r="DH302" i="9"/>
  <c r="DG302" i="9"/>
  <c r="DH301" i="9"/>
  <c r="DG301" i="9"/>
  <c r="DH300" i="9"/>
  <c r="DG300" i="9"/>
  <c r="DH299" i="9"/>
  <c r="DG299" i="9"/>
  <c r="DH298" i="9"/>
  <c r="DG298" i="9"/>
  <c r="DH297" i="9"/>
  <c r="DG297" i="9"/>
  <c r="DH296" i="9"/>
  <c r="DG296" i="9"/>
  <c r="DH295" i="9"/>
  <c r="DG295" i="9"/>
  <c r="DH294" i="9"/>
  <c r="DG294" i="9"/>
  <c r="DH293" i="9"/>
  <c r="DG293" i="9"/>
  <c r="DH292" i="9"/>
  <c r="DG292" i="9"/>
  <c r="DH291" i="9"/>
  <c r="DG291" i="9"/>
  <c r="DH290" i="9"/>
  <c r="DG290" i="9"/>
  <c r="DH289" i="9"/>
  <c r="DG289" i="9"/>
  <c r="DH288" i="9"/>
  <c r="DG288" i="9"/>
  <c r="DH287" i="9"/>
  <c r="DG287" i="9"/>
  <c r="DH286" i="9"/>
  <c r="DG286" i="9"/>
  <c r="DH285" i="9"/>
  <c r="DG285" i="9"/>
  <c r="DH284" i="9"/>
  <c r="DG284" i="9"/>
  <c r="DH283" i="9"/>
  <c r="DG283" i="9"/>
  <c r="DH282" i="9"/>
  <c r="DG282" i="9"/>
  <c r="DH281" i="9"/>
  <c r="DG281" i="9"/>
  <c r="DH280" i="9"/>
  <c r="DG280" i="9"/>
  <c r="DH279" i="9"/>
  <c r="DG279" i="9"/>
  <c r="DH278" i="9"/>
  <c r="DG278" i="9"/>
  <c r="DH277" i="9"/>
  <c r="DG277" i="9"/>
  <c r="DH276" i="9"/>
  <c r="DG276" i="9"/>
  <c r="DH275" i="9"/>
  <c r="DG275" i="9"/>
  <c r="DH274" i="9"/>
  <c r="DG274" i="9"/>
  <c r="DH273" i="9"/>
  <c r="DG273" i="9"/>
  <c r="DH272" i="9"/>
  <c r="DG272" i="9"/>
  <c r="DH271" i="9"/>
  <c r="DG271" i="9"/>
  <c r="DH270" i="9"/>
  <c r="DG270" i="9"/>
  <c r="DH269" i="9"/>
  <c r="DG269" i="9"/>
  <c r="DH268" i="9"/>
  <c r="DG268" i="9"/>
  <c r="DH267" i="9"/>
  <c r="DG267" i="9"/>
  <c r="DH266" i="9"/>
  <c r="DG266" i="9"/>
  <c r="DH265" i="9"/>
  <c r="DG265" i="9"/>
  <c r="DH264" i="9"/>
  <c r="DG264" i="9"/>
  <c r="DH263" i="9"/>
  <c r="DG263" i="9"/>
  <c r="DH262" i="9"/>
  <c r="DG262" i="9"/>
  <c r="DH261" i="9"/>
  <c r="DG261" i="9"/>
  <c r="DH260" i="9"/>
  <c r="DG260" i="9"/>
  <c r="DH259" i="9"/>
  <c r="DG259" i="9"/>
  <c r="DH258" i="9"/>
  <c r="DG258" i="9"/>
  <c r="DH257" i="9"/>
  <c r="DG257" i="9"/>
  <c r="DH256" i="9"/>
  <c r="DG256" i="9"/>
  <c r="DH255" i="9"/>
  <c r="DG255" i="9"/>
  <c r="DH254" i="9"/>
  <c r="DG254" i="9"/>
  <c r="DH253" i="9"/>
  <c r="DG253" i="9"/>
  <c r="DH252" i="9"/>
  <c r="DG252" i="9"/>
  <c r="DH251" i="9"/>
  <c r="DG251" i="9"/>
  <c r="DH250" i="9"/>
  <c r="DG250" i="9"/>
  <c r="DH249" i="9"/>
  <c r="DG249" i="9"/>
  <c r="DH248" i="9"/>
  <c r="DG248" i="9"/>
  <c r="DH247" i="9"/>
  <c r="DG247" i="9"/>
  <c r="DH246" i="9"/>
  <c r="DG246" i="9"/>
  <c r="DH245" i="9"/>
  <c r="DG245" i="9"/>
  <c r="DH244" i="9"/>
  <c r="DG244" i="9"/>
  <c r="DH243" i="9"/>
  <c r="DG243" i="9"/>
  <c r="DH242" i="9"/>
  <c r="DG242" i="9"/>
  <c r="DH241" i="9"/>
  <c r="DG241" i="9"/>
  <c r="DH240" i="9"/>
  <c r="DG240" i="9"/>
  <c r="DH239" i="9"/>
  <c r="DG239" i="9"/>
  <c r="DH238" i="9"/>
  <c r="DG238" i="9"/>
  <c r="DH237" i="9"/>
  <c r="DG237" i="9"/>
  <c r="DH236" i="9"/>
  <c r="DG236" i="9"/>
  <c r="DH235" i="9"/>
  <c r="DG235" i="9"/>
  <c r="DH234" i="9"/>
  <c r="DG234" i="9"/>
  <c r="DH233" i="9"/>
  <c r="DG233" i="9"/>
  <c r="DH232" i="9"/>
  <c r="DG232" i="9"/>
  <c r="DH231" i="9"/>
  <c r="DG231" i="9"/>
  <c r="DH230" i="9"/>
  <c r="DG230" i="9"/>
  <c r="DH229" i="9"/>
  <c r="DG229" i="9"/>
  <c r="DH228" i="9"/>
  <c r="DG228" i="9"/>
  <c r="DH227" i="9"/>
  <c r="DG227" i="9"/>
  <c r="DH226" i="9"/>
  <c r="DG226" i="9"/>
  <c r="DH225" i="9"/>
  <c r="DG225" i="9"/>
  <c r="DH224" i="9"/>
  <c r="DG224" i="9"/>
  <c r="DH223" i="9"/>
  <c r="DG223" i="9"/>
  <c r="DH222" i="9"/>
  <c r="DG222" i="9"/>
  <c r="DH221" i="9"/>
  <c r="DG221" i="9"/>
  <c r="DH220" i="9"/>
  <c r="DG220" i="9"/>
  <c r="DH219" i="9"/>
  <c r="DG219" i="9"/>
  <c r="DH218" i="9"/>
  <c r="DG218" i="9"/>
  <c r="DH217" i="9"/>
  <c r="DG217" i="9"/>
  <c r="DH216" i="9"/>
  <c r="DG216" i="9"/>
  <c r="DH215" i="9"/>
  <c r="DG215" i="9"/>
  <c r="DH214" i="9"/>
  <c r="DG214" i="9"/>
  <c r="DH213" i="9"/>
  <c r="DG213" i="9"/>
  <c r="DH212" i="9"/>
  <c r="DG212" i="9"/>
  <c r="DH211" i="9"/>
  <c r="DG211" i="9"/>
  <c r="DH210" i="9"/>
  <c r="DG210" i="9"/>
  <c r="DH209" i="9"/>
  <c r="DG209" i="9"/>
  <c r="DH208" i="9"/>
  <c r="DG208" i="9"/>
  <c r="DH207" i="9"/>
  <c r="DG207" i="9"/>
  <c r="DH206" i="9"/>
  <c r="DG206" i="9"/>
  <c r="DH205" i="9"/>
  <c r="DG205" i="9"/>
  <c r="DH204" i="9"/>
  <c r="DG204" i="9"/>
  <c r="DH203" i="9"/>
  <c r="DG203" i="9"/>
  <c r="DH202" i="9"/>
  <c r="DG202" i="9"/>
  <c r="DH201" i="9"/>
  <c r="DG201" i="9"/>
  <c r="DH200" i="9"/>
  <c r="DG200" i="9"/>
  <c r="DH199" i="9"/>
  <c r="DG199" i="9"/>
  <c r="DH198" i="9"/>
  <c r="DG198" i="9"/>
  <c r="DH197" i="9"/>
  <c r="DG197" i="9"/>
  <c r="DH196" i="9"/>
  <c r="DG196" i="9"/>
  <c r="DH195" i="9"/>
  <c r="DG195" i="9"/>
  <c r="DH194" i="9"/>
  <c r="DG194" i="9"/>
  <c r="DH193" i="9"/>
  <c r="DG193" i="9"/>
  <c r="DH192" i="9"/>
  <c r="DG192" i="9"/>
  <c r="DH191" i="9"/>
  <c r="DG191" i="9"/>
  <c r="DH190" i="9"/>
  <c r="DG190" i="9"/>
  <c r="DH189" i="9"/>
  <c r="DG189" i="9"/>
  <c r="DH188" i="9"/>
  <c r="DG188" i="9"/>
  <c r="DH187" i="9"/>
  <c r="DG187" i="9"/>
  <c r="DH186" i="9"/>
  <c r="DG186" i="9"/>
  <c r="DH185" i="9"/>
  <c r="DG185" i="9"/>
  <c r="DH184" i="9"/>
  <c r="DG184" i="9"/>
  <c r="DH183" i="9"/>
  <c r="DG183" i="9"/>
  <c r="DH182" i="9"/>
  <c r="DG182" i="9"/>
  <c r="DH181" i="9"/>
  <c r="DG181" i="9"/>
  <c r="DH180" i="9"/>
  <c r="DG180" i="9"/>
  <c r="DH179" i="9"/>
  <c r="DG179" i="9"/>
  <c r="DH178" i="9"/>
  <c r="DG178" i="9"/>
  <c r="DH177" i="9"/>
  <c r="DG177" i="9"/>
  <c r="DH176" i="9"/>
  <c r="DG176" i="9"/>
  <c r="DH175" i="9"/>
  <c r="DG175" i="9"/>
  <c r="DH174" i="9"/>
  <c r="DG174" i="9"/>
  <c r="DH173" i="9"/>
  <c r="DG173" i="9"/>
  <c r="DH172" i="9"/>
  <c r="DG172" i="9"/>
  <c r="DH171" i="9"/>
  <c r="DG171" i="9"/>
  <c r="DH170" i="9"/>
  <c r="DG170" i="9"/>
  <c r="DH169" i="9"/>
  <c r="DG169" i="9"/>
  <c r="DH168" i="9"/>
  <c r="DG168" i="9"/>
  <c r="DH167" i="9"/>
  <c r="DG167" i="9"/>
  <c r="DH166" i="9"/>
  <c r="DG166" i="9"/>
  <c r="DH165" i="9"/>
  <c r="DG165" i="9"/>
  <c r="DH164" i="9"/>
  <c r="DG164" i="9"/>
  <c r="DH163" i="9"/>
  <c r="DG163" i="9"/>
  <c r="DH162" i="9"/>
  <c r="DG162" i="9"/>
  <c r="DH161" i="9"/>
  <c r="DG161" i="9"/>
  <c r="DH160" i="9"/>
  <c r="DG160" i="9"/>
  <c r="DH159" i="9"/>
  <c r="DG159" i="9"/>
  <c r="DH158" i="9"/>
  <c r="DG158" i="9"/>
  <c r="DH157" i="9"/>
  <c r="DG157" i="9"/>
  <c r="DH156" i="9"/>
  <c r="DG156" i="9"/>
  <c r="DH155" i="9"/>
  <c r="DG155" i="9"/>
  <c r="DH154" i="9"/>
  <c r="DG154" i="9"/>
  <c r="DH153" i="9"/>
  <c r="DG153" i="9"/>
  <c r="DH152" i="9"/>
  <c r="DG152" i="9"/>
  <c r="DH151" i="9"/>
  <c r="DG151" i="9"/>
  <c r="DH150" i="9"/>
  <c r="DG150" i="9"/>
  <c r="DH149" i="9"/>
  <c r="DG149" i="9"/>
  <c r="DH148" i="9"/>
  <c r="DG148" i="9"/>
  <c r="DH147" i="9"/>
  <c r="DG147" i="9"/>
  <c r="DH146" i="9"/>
  <c r="DG146" i="9"/>
  <c r="DH145" i="9"/>
  <c r="DG145" i="9"/>
  <c r="DH144" i="9"/>
  <c r="DG144" i="9"/>
  <c r="DH143" i="9"/>
  <c r="DG143" i="9"/>
  <c r="DH142" i="9"/>
  <c r="DG142" i="9"/>
  <c r="DH141" i="9"/>
  <c r="DG141" i="9"/>
  <c r="DH140" i="9"/>
  <c r="DG140" i="9"/>
  <c r="DH139" i="9"/>
  <c r="DG139" i="9"/>
  <c r="DH138" i="9"/>
  <c r="DG138" i="9"/>
  <c r="DH137" i="9"/>
  <c r="DG137" i="9"/>
  <c r="DH136" i="9"/>
  <c r="DG136" i="9"/>
  <c r="DH135" i="9"/>
  <c r="DG135" i="9"/>
  <c r="DH134" i="9"/>
  <c r="DG134" i="9"/>
  <c r="DH133" i="9"/>
  <c r="DG133" i="9"/>
  <c r="DH132" i="9"/>
  <c r="DG132" i="9"/>
  <c r="DH131" i="9"/>
  <c r="DG131" i="9"/>
  <c r="DH130" i="9"/>
  <c r="DG130" i="9"/>
  <c r="DH129" i="9"/>
  <c r="DG129" i="9"/>
  <c r="DH128" i="9"/>
  <c r="DG128" i="9"/>
  <c r="DH127" i="9"/>
  <c r="DG127" i="9"/>
  <c r="DH126" i="9"/>
  <c r="DG126" i="9"/>
  <c r="DH125" i="9"/>
  <c r="DG125" i="9"/>
  <c r="DH124" i="9"/>
  <c r="DG124" i="9"/>
  <c r="DH123" i="9"/>
  <c r="DG123" i="9"/>
  <c r="DH122" i="9"/>
  <c r="DG122" i="9"/>
  <c r="DH121" i="9"/>
  <c r="DG121" i="9"/>
  <c r="DH120" i="9"/>
  <c r="DG120" i="9"/>
  <c r="DH119" i="9"/>
  <c r="DG119" i="9"/>
  <c r="DH118" i="9"/>
  <c r="DG118" i="9"/>
  <c r="DH117" i="9"/>
  <c r="DG117" i="9"/>
  <c r="DH116" i="9"/>
  <c r="DG116" i="9"/>
  <c r="DH115" i="9"/>
  <c r="DG115" i="9"/>
  <c r="DH114" i="9"/>
  <c r="DG114" i="9"/>
  <c r="DH113" i="9"/>
  <c r="DG113" i="9"/>
  <c r="DH112" i="9"/>
  <c r="DG112" i="9"/>
  <c r="DH111" i="9"/>
  <c r="DG111" i="9"/>
  <c r="DH110" i="9"/>
  <c r="DG110" i="9"/>
  <c r="DH109" i="9"/>
  <c r="DG109" i="9"/>
  <c r="DH108" i="9"/>
  <c r="DG108" i="9"/>
  <c r="DH107" i="9"/>
  <c r="DG107" i="9"/>
  <c r="DH106" i="9"/>
  <c r="DG106" i="9"/>
  <c r="DH105" i="9"/>
  <c r="DG105" i="9"/>
  <c r="DH104" i="9"/>
  <c r="DG104" i="9"/>
  <c r="DH103" i="9"/>
  <c r="DG103" i="9"/>
  <c r="DH102" i="9"/>
  <c r="DG102" i="9"/>
  <c r="DH101" i="9"/>
  <c r="DG101" i="9"/>
  <c r="DH100" i="9"/>
  <c r="DG100" i="9"/>
  <c r="DH99" i="9"/>
  <c r="DG99" i="9"/>
  <c r="DH98" i="9"/>
  <c r="DG98" i="9"/>
  <c r="DH97" i="9"/>
  <c r="DG97" i="9"/>
  <c r="DH96" i="9"/>
  <c r="DG96" i="9"/>
  <c r="DH95" i="9"/>
  <c r="DG95" i="9"/>
  <c r="DH94" i="9"/>
  <c r="DG94" i="9"/>
  <c r="DH93" i="9"/>
  <c r="DG93" i="9"/>
  <c r="DH92" i="9"/>
  <c r="DG92" i="9"/>
  <c r="DH91" i="9"/>
  <c r="DG91" i="9"/>
  <c r="DH90" i="9"/>
  <c r="DG90" i="9"/>
  <c r="DH89" i="9"/>
  <c r="DG89" i="9"/>
  <c r="DH88" i="9"/>
  <c r="DG88" i="9"/>
  <c r="DH87" i="9"/>
  <c r="DG87" i="9"/>
  <c r="DH86" i="9"/>
  <c r="DG86" i="9"/>
  <c r="DH85" i="9"/>
  <c r="DG85" i="9"/>
  <c r="DH84" i="9"/>
  <c r="DG84" i="9"/>
  <c r="DH83" i="9"/>
  <c r="DG83" i="9"/>
  <c r="DH82" i="9"/>
  <c r="DG82" i="9"/>
  <c r="DH81" i="9"/>
  <c r="DG81" i="9"/>
  <c r="DH80" i="9"/>
  <c r="DG80" i="9"/>
  <c r="DH79" i="9"/>
  <c r="DG79" i="9"/>
  <c r="DH78" i="9"/>
  <c r="DG78" i="9"/>
  <c r="DH77" i="9"/>
  <c r="DG77" i="9"/>
  <c r="DH76" i="9"/>
  <c r="DG76" i="9"/>
  <c r="DH75" i="9"/>
  <c r="DG75" i="9"/>
  <c r="DH74" i="9"/>
  <c r="DG74" i="9"/>
  <c r="DH73" i="9"/>
  <c r="DG73" i="9"/>
  <c r="DH72" i="9"/>
  <c r="DG72" i="9"/>
  <c r="DH71" i="9"/>
  <c r="DG71" i="9"/>
  <c r="DH70" i="9"/>
  <c r="DG70" i="9"/>
  <c r="DH69" i="9"/>
  <c r="DG69" i="9"/>
  <c r="DH68" i="9"/>
  <c r="DG68" i="9"/>
  <c r="DH67" i="9"/>
  <c r="DG67" i="9"/>
  <c r="DH66" i="9"/>
  <c r="DG66" i="9"/>
  <c r="DH65" i="9"/>
  <c r="DG65" i="9"/>
  <c r="DH64" i="9"/>
  <c r="DG64" i="9"/>
  <c r="DH63" i="9"/>
  <c r="DG63" i="9"/>
  <c r="DH62" i="9"/>
  <c r="DG62" i="9"/>
  <c r="DH61" i="9"/>
  <c r="DG61" i="9"/>
  <c r="DH60" i="9"/>
  <c r="DG60" i="9"/>
  <c r="DH59" i="9"/>
  <c r="DG59" i="9"/>
  <c r="DH58" i="9"/>
  <c r="DG58" i="9"/>
  <c r="DH57" i="9"/>
  <c r="DG57" i="9"/>
  <c r="DH56" i="9"/>
  <c r="DG56" i="9"/>
  <c r="DH55" i="9"/>
  <c r="DG55" i="9"/>
  <c r="DH54" i="9"/>
  <c r="DG54" i="9"/>
  <c r="DH53" i="9"/>
  <c r="DG53" i="9"/>
  <c r="DH52" i="9"/>
  <c r="DG52" i="9"/>
  <c r="DH51" i="9"/>
  <c r="DG51" i="9"/>
  <c r="DH50" i="9"/>
  <c r="DG50" i="9"/>
  <c r="DH49" i="9"/>
  <c r="DG49" i="9"/>
  <c r="DH48" i="9"/>
  <c r="DG48" i="9"/>
  <c r="DH47" i="9"/>
  <c r="DG47" i="9"/>
  <c r="DH46" i="9"/>
  <c r="DG46" i="9"/>
  <c r="DH45" i="9"/>
  <c r="DG45" i="9"/>
  <c r="DH44" i="9"/>
  <c r="DG44" i="9"/>
  <c r="DH43" i="9"/>
  <c r="DG43" i="9"/>
  <c r="DH42" i="9"/>
  <c r="DG42" i="9"/>
  <c r="DH41" i="9"/>
  <c r="DG41" i="9"/>
  <c r="DH40" i="9"/>
  <c r="DG40" i="9"/>
  <c r="DH39" i="9"/>
  <c r="DG39" i="9"/>
  <c r="DH38" i="9"/>
  <c r="DG38" i="9"/>
  <c r="DH37" i="9"/>
  <c r="DG37" i="9"/>
  <c r="DH36" i="9"/>
  <c r="DG36" i="9"/>
  <c r="DH35" i="9"/>
  <c r="DG35" i="9"/>
  <c r="DH34" i="9"/>
  <c r="DG34" i="9"/>
  <c r="DH33" i="9"/>
  <c r="DG33" i="9"/>
  <c r="DH32" i="9"/>
  <c r="DG32" i="9"/>
  <c r="DH31" i="9"/>
  <c r="DG31" i="9"/>
  <c r="DH30" i="9"/>
  <c r="DG30" i="9"/>
  <c r="DH29" i="9"/>
  <c r="DG29" i="9"/>
  <c r="DH28" i="9"/>
  <c r="DG28" i="9"/>
  <c r="DH27" i="9"/>
  <c r="DG27" i="9"/>
  <c r="DH26" i="9"/>
  <c r="DG26" i="9"/>
  <c r="DH25" i="9"/>
  <c r="DG25" i="9"/>
  <c r="DH24" i="9"/>
  <c r="DG24" i="9"/>
  <c r="DH23" i="9"/>
  <c r="DG23" i="9"/>
  <c r="DH22" i="9"/>
  <c r="DG22" i="9"/>
  <c r="DH21" i="9"/>
  <c r="DG21" i="9"/>
  <c r="DH20" i="9"/>
  <c r="DG20" i="9"/>
  <c r="DH19" i="9"/>
  <c r="DG19" i="9"/>
  <c r="DH18" i="9"/>
  <c r="DG18" i="9"/>
  <c r="DH17" i="9"/>
  <c r="DG17" i="9"/>
  <c r="DH16" i="9"/>
  <c r="DG16" i="9"/>
  <c r="DH15" i="9"/>
  <c r="DG15" i="9"/>
  <c r="DH14" i="9"/>
  <c r="DG14" i="9"/>
  <c r="DH13" i="9"/>
  <c r="DG13" i="9"/>
  <c r="DH12" i="9"/>
  <c r="DG12" i="9"/>
  <c r="DH10" i="9"/>
  <c r="DG10" i="9"/>
  <c r="DH8" i="9"/>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0" i="3"/>
  <c r="DG10" i="3"/>
  <c r="DG520" i="3"/>
  <c r="DG519" i="3"/>
  <c r="DG518" i="3"/>
  <c r="DG517" i="3"/>
  <c r="DG516" i="3"/>
  <c r="DG515" i="3"/>
  <c r="DG514" i="3"/>
  <c r="DG513" i="3"/>
  <c r="DG512" i="3"/>
  <c r="DG511" i="3"/>
  <c r="DG510" i="3"/>
  <c r="DG509" i="3"/>
  <c r="DG508" i="3"/>
  <c r="DG507" i="3"/>
  <c r="DG506" i="3"/>
  <c r="DG505" i="3"/>
  <c r="DG504" i="3"/>
  <c r="DG503" i="3"/>
  <c r="DG502" i="3"/>
  <c r="DG501" i="3"/>
  <c r="DG500" i="3"/>
  <c r="DG499" i="3"/>
  <c r="DG498" i="3"/>
  <c r="DG497" i="3"/>
  <c r="DG496" i="3"/>
  <c r="DG495" i="3"/>
  <c r="DG494" i="3"/>
  <c r="DG493" i="3"/>
  <c r="DG492" i="3"/>
  <c r="DG491" i="3"/>
  <c r="DG490" i="3"/>
  <c r="DG489" i="3"/>
  <c r="DG488" i="3"/>
  <c r="DG487" i="3"/>
  <c r="DG486" i="3"/>
  <c r="DG485" i="3"/>
  <c r="DG484" i="3"/>
  <c r="DG483" i="3"/>
  <c r="DG482" i="3"/>
  <c r="DG481" i="3"/>
  <c r="DG480" i="3"/>
  <c r="DG479" i="3"/>
  <c r="DG478" i="3"/>
  <c r="DG477" i="3"/>
  <c r="DG476" i="3"/>
  <c r="DG475" i="3"/>
  <c r="DG474" i="3"/>
  <c r="DG473" i="3"/>
  <c r="DG472" i="3"/>
  <c r="DG471" i="3"/>
  <c r="DG470" i="3"/>
  <c r="DG469" i="3"/>
  <c r="DG468" i="3"/>
  <c r="DG467" i="3"/>
  <c r="DG466" i="3"/>
  <c r="DG465" i="3"/>
  <c r="DG464" i="3"/>
  <c r="DG463" i="3"/>
  <c r="DG462" i="3"/>
  <c r="DG461" i="3"/>
  <c r="DG460" i="3"/>
  <c r="DG459" i="3"/>
  <c r="DG458" i="3"/>
  <c r="DG457" i="3"/>
  <c r="DG456" i="3"/>
  <c r="DG455" i="3"/>
  <c r="DG454" i="3"/>
  <c r="DG453" i="3"/>
  <c r="DG452" i="3"/>
  <c r="DG451" i="3"/>
  <c r="DG450" i="3"/>
  <c r="DG449" i="3"/>
  <c r="DG448" i="3"/>
  <c r="DG447" i="3"/>
  <c r="DG446" i="3"/>
  <c r="DG445" i="3"/>
  <c r="DG444" i="3"/>
  <c r="DG443" i="3"/>
  <c r="DG442" i="3"/>
  <c r="DG441" i="3"/>
  <c r="DG440" i="3"/>
  <c r="DG439" i="3"/>
  <c r="DG438" i="3"/>
  <c r="DG437" i="3"/>
  <c r="DG436" i="3"/>
  <c r="DG435" i="3"/>
  <c r="DG434" i="3"/>
  <c r="DG433" i="3"/>
  <c r="DG432" i="3"/>
  <c r="DG431" i="3"/>
  <c r="DG430" i="3"/>
  <c r="DG429" i="3"/>
  <c r="DG428" i="3"/>
  <c r="DG427" i="3"/>
  <c r="DG426" i="3"/>
  <c r="DG425" i="3"/>
  <c r="DG424" i="3"/>
  <c r="DG423" i="3"/>
  <c r="DG422" i="3"/>
  <c r="DG421" i="3"/>
  <c r="DG420" i="3"/>
  <c r="DG419" i="3"/>
  <c r="DG418" i="3"/>
  <c r="DG417" i="3"/>
  <c r="DG416" i="3"/>
  <c r="DG415" i="3"/>
  <c r="DG414" i="3"/>
  <c r="DG413" i="3"/>
  <c r="DG412" i="3"/>
  <c r="DG411" i="3"/>
  <c r="DG410" i="3"/>
  <c r="DG409" i="3"/>
  <c r="DG408" i="3"/>
  <c r="DG407" i="3"/>
  <c r="DG406" i="3"/>
  <c r="DG405" i="3"/>
  <c r="DG404" i="3"/>
  <c r="DG403" i="3"/>
  <c r="DG402" i="3"/>
  <c r="DG401" i="3"/>
  <c r="DG400" i="3"/>
  <c r="DG399" i="3"/>
  <c r="DG398" i="3"/>
  <c r="DG397" i="3"/>
  <c r="DG396" i="3"/>
  <c r="DG395" i="3"/>
  <c r="DG394" i="3"/>
  <c r="DG393" i="3"/>
  <c r="DG392" i="3"/>
  <c r="DG391" i="3"/>
  <c r="DG390" i="3"/>
  <c r="DG389" i="3"/>
  <c r="DG388" i="3"/>
  <c r="DG387" i="3"/>
  <c r="DG386" i="3"/>
  <c r="DG385" i="3"/>
  <c r="DG384" i="3"/>
  <c r="DG383" i="3"/>
  <c r="DG382" i="3"/>
  <c r="DG381" i="3"/>
  <c r="DG380" i="3"/>
  <c r="DG379" i="3"/>
  <c r="DG378" i="3"/>
  <c r="DG377" i="3"/>
  <c r="DG376" i="3"/>
  <c r="DG375" i="3"/>
  <c r="DG374" i="3"/>
  <c r="DG373" i="3"/>
  <c r="DG372" i="3"/>
  <c r="DG371" i="3"/>
  <c r="DG370" i="3"/>
  <c r="DG369" i="3"/>
  <c r="DG368" i="3"/>
  <c r="DG367" i="3"/>
  <c r="DG366" i="3"/>
  <c r="DG365" i="3"/>
  <c r="DG364" i="3"/>
  <c r="DG363" i="3"/>
  <c r="DG362" i="3"/>
  <c r="DG361" i="3"/>
  <c r="DG360" i="3"/>
  <c r="DG359" i="3"/>
  <c r="DG358" i="3"/>
  <c r="DG357" i="3"/>
  <c r="DG356" i="3"/>
  <c r="DG355" i="3"/>
  <c r="DG354" i="3"/>
  <c r="DG353" i="3"/>
  <c r="DG352" i="3"/>
  <c r="DG351" i="3"/>
  <c r="DG350" i="3"/>
  <c r="DG349" i="3"/>
  <c r="DG348" i="3"/>
  <c r="DG347" i="3"/>
  <c r="DG346" i="3"/>
  <c r="DG345" i="3"/>
  <c r="DG344" i="3"/>
  <c r="DG343" i="3"/>
  <c r="DG342" i="3"/>
  <c r="DG341" i="3"/>
  <c r="DG340" i="3"/>
  <c r="DG339" i="3"/>
  <c r="DG338" i="3"/>
  <c r="DG337" i="3"/>
  <c r="DG336" i="3"/>
  <c r="DG335" i="3"/>
  <c r="DG334" i="3"/>
  <c r="DG333" i="3"/>
  <c r="DG332" i="3"/>
  <c r="DG331" i="3"/>
  <c r="DG330" i="3"/>
  <c r="DG329" i="3"/>
  <c r="DG328" i="3"/>
  <c r="DG327" i="3"/>
  <c r="DG326" i="3"/>
  <c r="DG325" i="3"/>
  <c r="DG324" i="3"/>
  <c r="DG323" i="3"/>
  <c r="DG322" i="3"/>
  <c r="DG321" i="3"/>
  <c r="DG320" i="3"/>
  <c r="DG319" i="3"/>
  <c r="DG318" i="3"/>
  <c r="DG317" i="3"/>
  <c r="DG316" i="3"/>
  <c r="DG315" i="3"/>
  <c r="DG314" i="3"/>
  <c r="DG313" i="3"/>
  <c r="DG312" i="3"/>
  <c r="DG311" i="3"/>
  <c r="DG310" i="3"/>
  <c r="DG309" i="3"/>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DG11" i="9" l="1"/>
  <c r="DG8" i="9" s="1"/>
  <c r="DH11" i="9"/>
  <c r="DH11" i="3"/>
  <c r="DH8" i="3" s="1"/>
  <c r="DG11" i="3"/>
  <c r="DG8" i="3" s="1"/>
  <c r="I3043" i="19"/>
  <c r="I3042" i="19"/>
  <c r="I3041" i="19"/>
  <c r="I3040" i="19"/>
  <c r="I3039" i="19"/>
  <c r="I3038" i="19"/>
  <c r="I3037" i="19"/>
  <c r="I3036" i="19"/>
  <c r="I3035" i="19"/>
  <c r="I3034" i="19"/>
  <c r="I3033" i="19"/>
  <c r="I3032" i="19"/>
  <c r="I3031" i="19"/>
  <c r="I3030" i="19"/>
  <c r="I3029" i="19"/>
  <c r="I3028" i="19"/>
  <c r="I3027" i="19"/>
  <c r="I3026" i="19"/>
  <c r="I3025" i="19"/>
  <c r="I3024" i="19"/>
  <c r="I3023" i="19"/>
  <c r="I3022" i="19"/>
  <c r="I3021" i="19"/>
  <c r="I3020" i="19"/>
  <c r="I3019" i="19"/>
  <c r="I3018" i="19"/>
  <c r="I3017" i="19"/>
  <c r="I3016" i="19"/>
  <c r="I3015" i="19"/>
  <c r="I3014" i="19"/>
  <c r="I3013" i="19"/>
  <c r="I3012" i="19"/>
  <c r="I3011" i="19"/>
  <c r="I3010" i="19"/>
  <c r="I3009" i="19"/>
  <c r="I3008" i="19"/>
  <c r="I3007" i="19"/>
  <c r="I3006" i="19"/>
  <c r="I3005" i="19"/>
  <c r="I3004" i="19"/>
  <c r="I3003" i="19"/>
  <c r="I3002" i="19"/>
  <c r="I3001" i="19"/>
  <c r="I3000" i="19"/>
  <c r="I2999" i="19"/>
  <c r="I2998" i="19"/>
  <c r="I2997" i="19"/>
  <c r="I2996" i="19"/>
  <c r="I2995" i="19"/>
  <c r="I2994" i="19"/>
  <c r="I2993" i="19"/>
  <c r="I2992" i="19"/>
  <c r="I2991" i="19"/>
  <c r="I2990" i="19"/>
  <c r="I2989" i="19"/>
  <c r="I2988" i="19"/>
  <c r="I2987" i="19"/>
  <c r="I2986" i="19"/>
  <c r="I2985" i="19"/>
  <c r="I2984" i="19"/>
  <c r="I2983" i="19"/>
  <c r="I2982" i="19"/>
  <c r="I2981" i="19"/>
  <c r="I2980" i="19"/>
  <c r="I2979" i="19"/>
  <c r="I2978" i="19"/>
  <c r="I2977" i="19"/>
  <c r="I2976" i="19"/>
  <c r="I2975" i="19"/>
  <c r="I2974" i="19"/>
  <c r="I2973" i="19"/>
  <c r="I2972" i="19"/>
  <c r="I2971" i="19"/>
  <c r="I2970" i="19"/>
  <c r="I2969" i="19"/>
  <c r="I2968" i="19"/>
  <c r="I2967" i="19"/>
  <c r="I2966" i="19"/>
  <c r="I2965" i="19"/>
  <c r="I2964" i="19"/>
  <c r="I2963" i="19"/>
  <c r="I2962" i="19"/>
  <c r="I2961" i="19"/>
  <c r="I2960" i="19"/>
  <c r="I2959" i="19"/>
  <c r="I2958" i="19"/>
  <c r="I2957" i="19"/>
  <c r="I2956" i="19"/>
  <c r="I2955" i="19"/>
  <c r="I2954" i="19"/>
  <c r="I2953" i="19"/>
  <c r="I2952" i="19"/>
  <c r="I2951" i="19"/>
  <c r="I2950" i="19"/>
  <c r="I2949" i="19"/>
  <c r="I2948" i="19"/>
  <c r="I2947" i="19"/>
  <c r="I2946" i="19"/>
  <c r="I2945" i="19"/>
  <c r="I2944" i="19"/>
  <c r="I2943" i="19"/>
  <c r="I2942" i="19"/>
  <c r="I2941" i="19"/>
  <c r="I2940" i="19"/>
  <c r="I2939" i="19"/>
  <c r="I2938" i="19"/>
  <c r="I2937" i="19"/>
  <c r="I2936" i="19"/>
  <c r="I2935" i="19"/>
  <c r="I2934" i="19"/>
  <c r="I2933" i="19"/>
  <c r="I2932" i="19"/>
  <c r="I2931" i="19"/>
  <c r="I2930" i="19"/>
  <c r="I2929" i="19"/>
  <c r="I2928" i="19"/>
  <c r="I2927" i="19"/>
  <c r="I2926" i="19"/>
  <c r="I2925" i="19"/>
  <c r="I2924" i="19"/>
  <c r="I2923" i="19"/>
  <c r="I2922" i="19"/>
  <c r="I2921" i="19"/>
  <c r="I2920" i="19"/>
  <c r="I2919" i="19"/>
  <c r="I2918" i="19"/>
  <c r="I2917" i="19"/>
  <c r="I2916" i="19"/>
  <c r="I2915" i="19"/>
  <c r="I2914" i="19"/>
  <c r="I2913" i="19"/>
  <c r="I2912" i="19"/>
  <c r="I2911" i="19"/>
  <c r="I2910" i="19"/>
  <c r="I2909" i="19"/>
  <c r="I2908" i="19"/>
  <c r="I2907" i="19"/>
  <c r="I2906" i="19"/>
  <c r="I2905" i="19"/>
  <c r="I2904" i="19"/>
  <c r="I2903" i="19"/>
  <c r="I2902" i="19"/>
  <c r="I2901" i="19"/>
  <c r="I2900" i="19"/>
  <c r="I2899" i="19"/>
  <c r="I2898" i="19"/>
  <c r="I2897" i="19"/>
  <c r="I2896" i="19"/>
  <c r="I2895" i="19"/>
  <c r="I2894" i="19"/>
  <c r="I2893" i="19"/>
  <c r="I2892" i="19"/>
  <c r="I2891" i="19"/>
  <c r="I2890" i="19"/>
  <c r="I2889" i="19"/>
  <c r="I2888" i="19"/>
  <c r="I2887" i="19"/>
  <c r="I2886" i="19"/>
  <c r="I2885" i="19"/>
  <c r="I2884" i="19"/>
  <c r="I2883" i="19"/>
  <c r="I2882" i="19"/>
  <c r="I2881" i="19"/>
  <c r="I2880" i="19"/>
  <c r="I2879" i="19"/>
  <c r="I2878" i="19"/>
  <c r="I2877" i="19"/>
  <c r="I2876" i="19"/>
  <c r="I2875" i="19"/>
  <c r="I2874" i="19"/>
  <c r="I2873" i="19"/>
  <c r="I2872" i="19"/>
  <c r="I2871" i="19"/>
  <c r="I2870" i="19"/>
  <c r="I2869" i="19"/>
  <c r="I2868" i="19"/>
  <c r="I2867" i="19"/>
  <c r="I2866" i="19"/>
  <c r="I2865" i="19"/>
  <c r="I2864" i="19"/>
  <c r="I2863" i="19"/>
  <c r="I2862" i="19"/>
  <c r="I2861" i="19"/>
  <c r="I2860" i="19"/>
  <c r="I2859" i="19"/>
  <c r="I2858" i="19"/>
  <c r="I2857" i="19"/>
  <c r="I2856" i="19"/>
  <c r="I2855" i="19"/>
  <c r="I2854" i="19"/>
  <c r="I2853" i="19"/>
  <c r="I2852" i="19"/>
  <c r="I2851" i="19"/>
  <c r="I2850" i="19"/>
  <c r="I2849" i="19"/>
  <c r="I2848" i="19"/>
  <c r="I2847" i="19"/>
  <c r="I2846" i="19"/>
  <c r="I2845" i="19"/>
  <c r="I2844" i="19"/>
  <c r="I2843" i="19"/>
  <c r="I2842" i="19"/>
  <c r="I2841" i="19"/>
  <c r="I2840" i="19"/>
  <c r="I2839" i="19"/>
  <c r="I2838" i="19"/>
  <c r="I2837" i="19"/>
  <c r="I2836" i="19"/>
  <c r="I2835" i="19"/>
  <c r="I2834" i="19"/>
  <c r="I2833" i="19"/>
  <c r="I2832" i="19"/>
  <c r="I2831" i="19"/>
  <c r="I2830" i="19"/>
  <c r="I2829" i="19"/>
  <c r="I2828" i="19"/>
  <c r="I2827" i="19"/>
  <c r="I2826" i="19"/>
  <c r="I2825" i="19"/>
  <c r="I2824" i="19"/>
  <c r="I2823" i="19"/>
  <c r="I2822" i="19"/>
  <c r="I2821" i="19"/>
  <c r="I2820" i="19"/>
  <c r="I2819" i="19"/>
  <c r="I2818" i="19"/>
  <c r="I2817" i="19"/>
  <c r="I2816" i="19"/>
  <c r="I2815" i="19"/>
  <c r="I2814" i="19"/>
  <c r="I2813" i="19"/>
  <c r="I2812" i="19"/>
  <c r="I2811" i="19"/>
  <c r="I2810" i="19"/>
  <c r="I2809" i="19"/>
  <c r="I2808" i="19"/>
  <c r="I2807" i="19"/>
  <c r="I2806" i="19"/>
  <c r="I2805" i="19"/>
  <c r="I2804" i="19"/>
  <c r="I2803" i="19"/>
  <c r="I2802" i="19"/>
  <c r="I2801" i="19"/>
  <c r="I2800" i="19"/>
  <c r="I2799" i="19"/>
  <c r="I2798" i="19"/>
  <c r="I2797" i="19"/>
  <c r="I2796" i="19"/>
  <c r="I2795" i="19"/>
  <c r="I2794" i="19"/>
  <c r="I2793" i="19"/>
  <c r="I2792" i="19"/>
  <c r="I2791" i="19"/>
  <c r="I2790" i="19"/>
  <c r="I2789" i="19"/>
  <c r="I2788" i="19"/>
  <c r="I2787" i="19"/>
  <c r="I2786" i="19"/>
  <c r="I2785" i="19"/>
  <c r="I2784" i="19"/>
  <c r="I2783" i="19"/>
  <c r="I2782" i="19"/>
  <c r="I2781" i="19"/>
  <c r="I2780" i="19"/>
  <c r="I2779" i="19"/>
  <c r="I2778" i="19"/>
  <c r="I2777" i="19"/>
  <c r="I2776" i="19"/>
  <c r="I2775" i="19"/>
  <c r="I2774" i="19"/>
  <c r="I2773" i="19"/>
  <c r="I2772" i="19"/>
  <c r="I2771" i="19"/>
  <c r="I2770" i="19"/>
  <c r="I2769" i="19"/>
  <c r="I2768" i="19"/>
  <c r="I2767" i="19"/>
  <c r="I2766" i="19"/>
  <c r="I2765" i="19"/>
  <c r="I2764" i="19"/>
  <c r="I2763" i="19"/>
  <c r="I2762" i="19"/>
  <c r="I2761" i="19"/>
  <c r="I2760" i="19"/>
  <c r="I2759" i="19"/>
  <c r="I2758" i="19"/>
  <c r="I2757" i="19"/>
  <c r="I2756" i="19"/>
  <c r="I2755" i="19"/>
  <c r="I2754" i="19"/>
  <c r="I2753" i="19"/>
  <c r="I2752" i="19"/>
  <c r="I2751" i="19"/>
  <c r="I2750" i="19"/>
  <c r="I2749" i="19"/>
  <c r="I2748" i="19"/>
  <c r="I2747" i="19"/>
  <c r="I2746" i="19"/>
  <c r="I2745" i="19"/>
  <c r="I2744" i="19"/>
  <c r="I2743" i="19"/>
  <c r="I2742" i="19"/>
  <c r="I2741" i="19"/>
  <c r="I2740" i="19"/>
  <c r="I2739" i="19"/>
  <c r="I2738" i="19"/>
  <c r="I2737" i="19"/>
  <c r="I2736" i="19"/>
  <c r="I2735" i="19"/>
  <c r="I2734" i="19"/>
  <c r="I2733" i="19"/>
  <c r="I2732" i="19"/>
  <c r="I2731" i="19"/>
  <c r="I2730" i="19"/>
  <c r="I2729" i="19"/>
  <c r="I2728" i="19"/>
  <c r="I2727" i="19"/>
  <c r="I2726" i="19"/>
  <c r="I2725" i="19"/>
  <c r="I2724" i="19"/>
  <c r="I2723" i="19"/>
  <c r="I2722" i="19"/>
  <c r="I2721" i="19"/>
  <c r="I2720" i="19"/>
  <c r="I2719" i="19"/>
  <c r="I2718" i="19"/>
  <c r="I2717" i="19"/>
  <c r="I2716" i="19"/>
  <c r="I2715" i="19"/>
  <c r="I2714" i="19"/>
  <c r="I2713" i="19"/>
  <c r="I2712" i="19"/>
  <c r="I2711" i="19"/>
  <c r="I2710" i="19"/>
  <c r="I2709" i="19"/>
  <c r="I2708" i="19"/>
  <c r="I2707" i="19"/>
  <c r="I2706" i="19"/>
  <c r="I2705" i="19"/>
  <c r="I2704" i="19"/>
  <c r="I2703" i="19"/>
  <c r="I2702" i="19"/>
  <c r="I2701" i="19"/>
  <c r="I2700" i="19"/>
  <c r="I2699" i="19"/>
  <c r="I2698" i="19"/>
  <c r="I2697" i="19"/>
  <c r="I2696" i="19"/>
  <c r="I2695" i="19"/>
  <c r="I2694" i="19"/>
  <c r="I2693" i="19"/>
  <c r="I2692" i="19"/>
  <c r="I2691" i="19"/>
  <c r="I2690" i="19"/>
  <c r="I2689" i="19"/>
  <c r="I2688" i="19"/>
  <c r="I2687" i="19"/>
  <c r="I2686" i="19"/>
  <c r="I2685" i="19"/>
  <c r="I2684" i="19"/>
  <c r="I2683" i="19"/>
  <c r="I2682" i="19"/>
  <c r="I2681" i="19"/>
  <c r="I2680" i="19"/>
  <c r="I2679" i="19"/>
  <c r="I2678" i="19"/>
  <c r="I2677" i="19"/>
  <c r="I2676" i="19"/>
  <c r="I2675" i="19"/>
  <c r="I2674" i="19"/>
  <c r="I2673" i="19"/>
  <c r="I2672" i="19"/>
  <c r="I2671" i="19"/>
  <c r="I2670" i="19"/>
  <c r="I2669" i="19"/>
  <c r="I2668" i="19"/>
  <c r="I2667" i="19"/>
  <c r="I2666" i="19"/>
  <c r="I2665" i="19"/>
  <c r="I2664" i="19"/>
  <c r="I2663" i="19"/>
  <c r="I2662" i="19"/>
  <c r="I2661" i="19"/>
  <c r="I2660" i="19"/>
  <c r="I2659" i="19"/>
  <c r="I2658" i="19"/>
  <c r="I2657" i="19"/>
  <c r="I2656" i="19"/>
  <c r="I2655" i="19"/>
  <c r="I2654" i="19"/>
  <c r="I2653" i="19"/>
  <c r="I2652" i="19"/>
  <c r="I2651" i="19"/>
  <c r="I2650" i="19"/>
  <c r="I2649" i="19"/>
  <c r="I2648" i="19"/>
  <c r="I2647" i="19"/>
  <c r="I2646" i="19"/>
  <c r="I2645" i="19"/>
  <c r="I2644" i="19"/>
  <c r="I2643" i="19"/>
  <c r="I2642" i="19"/>
  <c r="I2641" i="19"/>
  <c r="I2640" i="19"/>
  <c r="I2639" i="19"/>
  <c r="I2638" i="19"/>
  <c r="I2637" i="19"/>
  <c r="I2636" i="19"/>
  <c r="I2635" i="19"/>
  <c r="I2634" i="19"/>
  <c r="I2633" i="19"/>
  <c r="I2632" i="19"/>
  <c r="I2631" i="19"/>
  <c r="I2630" i="19"/>
  <c r="I2629" i="19"/>
  <c r="I2628" i="19"/>
  <c r="I2627" i="19"/>
  <c r="I2626" i="19"/>
  <c r="I2625" i="19"/>
  <c r="I2624" i="19"/>
  <c r="I2623" i="19"/>
  <c r="I2622" i="19"/>
  <c r="I2621" i="19"/>
  <c r="I2620" i="19"/>
  <c r="I2619" i="19"/>
  <c r="I2618" i="19"/>
  <c r="I2617" i="19"/>
  <c r="I2616" i="19"/>
  <c r="I2615" i="19"/>
  <c r="I2614" i="19"/>
  <c r="I2613" i="19"/>
  <c r="I2612" i="19"/>
  <c r="I2611" i="19"/>
  <c r="I2610" i="19"/>
  <c r="I2609" i="19"/>
  <c r="I2608" i="19"/>
  <c r="I2607" i="19"/>
  <c r="I2606" i="19"/>
  <c r="I2605" i="19"/>
  <c r="I2604" i="19"/>
  <c r="I2603" i="19"/>
  <c r="I2602" i="19"/>
  <c r="I2601" i="19"/>
  <c r="I2600" i="19"/>
  <c r="I2599" i="19"/>
  <c r="I2598" i="19"/>
  <c r="I2597" i="19"/>
  <c r="I2596" i="19"/>
  <c r="I2595" i="19"/>
  <c r="I2594" i="19"/>
  <c r="I2593" i="19"/>
  <c r="I2592" i="19"/>
  <c r="I2591" i="19"/>
  <c r="I2590" i="19"/>
  <c r="I2589" i="19"/>
  <c r="I2588" i="19"/>
  <c r="I2587" i="19"/>
  <c r="I2586" i="19"/>
  <c r="I2585" i="19"/>
  <c r="I2584" i="19"/>
  <c r="I2583" i="19"/>
  <c r="I2582" i="19"/>
  <c r="I2581" i="19"/>
  <c r="I2580" i="19"/>
  <c r="I2579" i="19"/>
  <c r="I2578" i="19"/>
  <c r="I2577" i="19"/>
  <c r="I2576" i="19"/>
  <c r="I2575" i="19"/>
  <c r="I2574" i="19"/>
  <c r="I2573" i="19"/>
  <c r="I2572" i="19"/>
  <c r="I2571" i="19"/>
  <c r="I2570" i="19"/>
  <c r="I2569" i="19"/>
  <c r="I2568" i="19"/>
  <c r="I2567" i="19"/>
  <c r="I2566" i="19"/>
  <c r="I2565" i="19"/>
  <c r="I2564" i="19"/>
  <c r="I2563" i="19"/>
  <c r="I2562" i="19"/>
  <c r="I2561" i="19"/>
  <c r="I2560" i="19"/>
  <c r="I2559" i="19"/>
  <c r="I2558" i="19"/>
  <c r="I2557" i="19"/>
  <c r="I2556" i="19"/>
  <c r="I2555" i="19"/>
  <c r="I2554" i="19"/>
  <c r="I2553" i="19"/>
  <c r="I2552" i="19"/>
  <c r="I2551" i="19"/>
  <c r="I2550" i="19"/>
  <c r="I2549" i="19"/>
  <c r="I2548" i="19"/>
  <c r="I2547" i="19"/>
  <c r="I2546" i="19"/>
  <c r="I2545" i="19"/>
  <c r="I2544" i="19"/>
  <c r="I2543" i="19"/>
  <c r="I2542" i="19"/>
  <c r="I2541" i="19"/>
  <c r="I2540" i="19"/>
  <c r="I2539" i="19"/>
  <c r="I2538" i="19"/>
  <c r="I2537" i="19"/>
  <c r="I2536" i="19"/>
  <c r="I2535" i="19"/>
  <c r="I2534" i="19"/>
  <c r="I2533" i="19"/>
  <c r="I2532" i="19"/>
  <c r="I2531" i="19"/>
  <c r="I2530" i="19"/>
  <c r="I2529" i="19"/>
  <c r="I2528" i="19"/>
  <c r="I2527" i="19"/>
  <c r="I2526" i="19"/>
  <c r="I2525" i="19"/>
  <c r="I2524" i="19"/>
  <c r="I2523" i="19"/>
  <c r="I2522" i="19"/>
  <c r="I2521" i="19"/>
  <c r="I2520" i="19"/>
  <c r="I2519" i="19"/>
  <c r="I2518" i="19"/>
  <c r="I2517" i="19"/>
  <c r="I2516" i="19"/>
  <c r="I2515" i="19"/>
  <c r="I2514" i="19"/>
  <c r="I2513" i="19"/>
  <c r="I2512" i="19"/>
  <c r="I2511" i="19"/>
  <c r="I2510" i="19"/>
  <c r="I2509" i="19"/>
  <c r="I2508" i="19"/>
  <c r="I2507" i="19"/>
  <c r="I2506" i="19"/>
  <c r="I2505" i="19"/>
  <c r="I2504" i="19"/>
  <c r="I2503" i="19"/>
  <c r="I2502" i="19"/>
  <c r="I2501" i="19"/>
  <c r="I2500" i="19"/>
  <c r="I2499" i="19"/>
  <c r="I2498" i="19"/>
  <c r="I2497" i="19"/>
  <c r="I2496" i="19"/>
  <c r="I2495" i="19"/>
  <c r="I2494" i="19"/>
  <c r="I2493" i="19"/>
  <c r="I2492" i="19"/>
  <c r="I2491" i="19"/>
  <c r="I2490" i="19"/>
  <c r="I2489" i="19"/>
  <c r="I2488" i="19"/>
  <c r="I2487" i="19"/>
  <c r="I2486" i="19"/>
  <c r="I2485" i="19"/>
  <c r="I2484" i="19"/>
  <c r="I2483" i="19"/>
  <c r="I2482" i="19"/>
  <c r="I2481" i="19"/>
  <c r="I2480" i="19"/>
  <c r="I2479" i="19"/>
  <c r="I2478" i="19"/>
  <c r="I2477" i="19"/>
  <c r="I2476" i="19"/>
  <c r="I2475" i="19"/>
  <c r="I2474" i="19"/>
  <c r="I2473" i="19"/>
  <c r="I2472" i="19"/>
  <c r="I2471" i="19"/>
  <c r="I2470" i="19"/>
  <c r="I2469" i="19"/>
  <c r="I2468" i="19"/>
  <c r="I2467" i="19"/>
  <c r="I2466" i="19"/>
  <c r="I2465" i="19"/>
  <c r="I2464" i="19"/>
  <c r="I2463" i="19"/>
  <c r="I2462" i="19"/>
  <c r="I2461" i="19"/>
  <c r="I2460" i="19"/>
  <c r="I2459" i="19"/>
  <c r="I2458" i="19"/>
  <c r="I2457" i="19"/>
  <c r="I2456" i="19"/>
  <c r="I2455" i="19"/>
  <c r="I2454" i="19"/>
  <c r="I2453" i="19"/>
  <c r="I2452" i="19"/>
  <c r="I2451" i="19"/>
  <c r="I2450" i="19"/>
  <c r="I2449" i="19"/>
  <c r="I2448" i="19"/>
  <c r="I2447" i="19"/>
  <c r="I2446" i="19"/>
  <c r="I2445" i="19"/>
  <c r="I2444" i="19"/>
  <c r="I2443" i="19"/>
  <c r="I2442" i="19"/>
  <c r="I2441" i="19"/>
  <c r="I2440" i="19"/>
  <c r="I2439" i="19"/>
  <c r="I2438" i="19"/>
  <c r="I2437" i="19"/>
  <c r="I2436" i="19"/>
  <c r="I2435" i="19"/>
  <c r="I2434" i="19"/>
  <c r="I2433" i="19"/>
  <c r="I2432" i="19"/>
  <c r="I2431" i="19"/>
  <c r="I2430" i="19"/>
  <c r="I2429" i="19"/>
  <c r="I2428" i="19"/>
  <c r="I2427" i="19"/>
  <c r="I2426" i="19"/>
  <c r="I2425" i="19"/>
  <c r="I2424" i="19"/>
  <c r="I2423" i="19"/>
  <c r="I2422" i="19"/>
  <c r="I2421" i="19"/>
  <c r="I2420" i="19"/>
  <c r="I2419" i="19"/>
  <c r="I2418" i="19"/>
  <c r="I2417" i="19"/>
  <c r="I2416" i="19"/>
  <c r="I2415" i="19"/>
  <c r="I2414" i="19"/>
  <c r="I2413" i="19"/>
  <c r="I2412" i="19"/>
  <c r="I2411" i="19"/>
  <c r="I2410" i="19"/>
  <c r="I2409" i="19"/>
  <c r="I2408" i="19"/>
  <c r="I2407" i="19"/>
  <c r="I2406" i="19"/>
  <c r="I2405" i="19"/>
  <c r="I2404" i="19"/>
  <c r="I2403" i="19"/>
  <c r="I2402" i="19"/>
  <c r="I2401" i="19"/>
  <c r="I2400" i="19"/>
  <c r="I2399" i="19"/>
  <c r="I2398" i="19"/>
  <c r="I2397" i="19"/>
  <c r="I2396" i="19"/>
  <c r="I2395" i="19"/>
  <c r="I2394" i="19"/>
  <c r="I2393" i="19"/>
  <c r="I2392" i="19"/>
  <c r="I2391" i="19"/>
  <c r="I2390" i="19"/>
  <c r="I2389" i="19"/>
  <c r="I2388" i="19"/>
  <c r="I2387" i="19"/>
  <c r="I2386" i="19"/>
  <c r="I2385" i="19"/>
  <c r="I2384" i="19"/>
  <c r="I2383" i="19"/>
  <c r="I2382" i="19"/>
  <c r="I2381" i="19"/>
  <c r="I2380" i="19"/>
  <c r="I2379" i="19"/>
  <c r="I2378" i="19"/>
  <c r="I2377" i="19"/>
  <c r="I2376" i="19"/>
  <c r="I2375" i="19"/>
  <c r="I2374" i="19"/>
  <c r="I2373" i="19"/>
  <c r="I2372" i="19"/>
  <c r="I2371" i="19"/>
  <c r="I2370" i="19"/>
  <c r="I2369" i="19"/>
  <c r="I2368" i="19"/>
  <c r="I2367" i="19"/>
  <c r="I2366" i="19"/>
  <c r="I2365" i="19"/>
  <c r="I2364" i="19"/>
  <c r="I2363" i="19"/>
  <c r="I2362" i="19"/>
  <c r="I2361" i="19"/>
  <c r="I2360" i="19"/>
  <c r="I2359" i="19"/>
  <c r="I2358" i="19"/>
  <c r="I2357" i="19"/>
  <c r="I2356" i="19"/>
  <c r="I2355" i="19"/>
  <c r="I2354" i="19"/>
  <c r="I2353" i="19"/>
  <c r="I2352" i="19"/>
  <c r="I2351" i="19"/>
  <c r="I2350" i="19"/>
  <c r="I2349" i="19"/>
  <c r="I2348" i="19"/>
  <c r="I2347" i="19"/>
  <c r="I2346" i="19"/>
  <c r="I2345" i="19"/>
  <c r="I2344" i="19"/>
  <c r="I2343" i="19"/>
  <c r="I2342" i="19"/>
  <c r="I2341" i="19"/>
  <c r="I2340" i="19"/>
  <c r="I2339" i="19"/>
  <c r="I2338" i="19"/>
  <c r="I2337" i="19"/>
  <c r="I2336" i="19"/>
  <c r="I2335" i="19"/>
  <c r="I2334" i="19"/>
  <c r="I2333" i="19"/>
  <c r="I2332" i="19"/>
  <c r="I2331" i="19"/>
  <c r="I2330" i="19"/>
  <c r="I2329" i="19"/>
  <c r="I2328" i="19"/>
  <c r="I2327" i="19"/>
  <c r="I2326" i="19"/>
  <c r="I2325" i="19"/>
  <c r="I2324" i="19"/>
  <c r="I2323" i="19"/>
  <c r="I2322" i="19"/>
  <c r="I2321" i="19"/>
  <c r="I2320" i="19"/>
  <c r="I2319" i="19"/>
  <c r="I2318" i="19"/>
  <c r="I2317" i="19"/>
  <c r="I2316" i="19"/>
  <c r="I2315" i="19"/>
  <c r="I2314" i="19"/>
  <c r="I2313" i="19"/>
  <c r="I2312" i="19"/>
  <c r="I2311" i="19"/>
  <c r="I2310" i="19"/>
  <c r="I2309" i="19"/>
  <c r="I2308" i="19"/>
  <c r="I2307" i="19"/>
  <c r="I2306" i="19"/>
  <c r="I2305" i="19"/>
  <c r="I2304" i="19"/>
  <c r="I2303" i="19"/>
  <c r="I2302" i="19"/>
  <c r="I2301" i="19"/>
  <c r="I2300" i="19"/>
  <c r="I2299" i="19"/>
  <c r="I2298" i="19"/>
  <c r="I2297" i="19"/>
  <c r="I2296" i="19"/>
  <c r="I2295" i="19"/>
  <c r="I2294" i="19"/>
  <c r="I2293" i="19"/>
  <c r="I2292" i="19"/>
  <c r="I2291" i="19"/>
  <c r="I2290" i="19"/>
  <c r="I2289" i="19"/>
  <c r="I2288" i="19"/>
  <c r="I2287" i="19"/>
  <c r="I2286" i="19"/>
  <c r="I2285" i="19"/>
  <c r="I2284" i="19"/>
  <c r="I2283" i="19"/>
  <c r="I2282" i="19"/>
  <c r="I2281" i="19"/>
  <c r="I2280" i="19"/>
  <c r="I2279" i="19"/>
  <c r="I2278" i="19"/>
  <c r="I2277" i="19"/>
  <c r="I2276" i="19"/>
  <c r="I2275" i="19"/>
  <c r="I2274" i="19"/>
  <c r="I2273" i="19"/>
  <c r="I2272" i="19"/>
  <c r="I2271" i="19"/>
  <c r="I2270" i="19"/>
  <c r="I2269" i="19"/>
  <c r="I2268" i="19"/>
  <c r="I2267" i="19"/>
  <c r="I2266" i="19"/>
  <c r="I2265" i="19"/>
  <c r="I2264" i="19"/>
  <c r="I2263" i="19"/>
  <c r="I2262" i="19"/>
  <c r="I2261" i="19"/>
  <c r="I2260" i="19"/>
  <c r="I2259" i="19"/>
  <c r="I2258" i="19"/>
  <c r="I2257" i="19"/>
  <c r="I2256" i="19"/>
  <c r="I2255" i="19"/>
  <c r="I2254" i="19"/>
  <c r="I2253" i="19"/>
  <c r="I2252" i="19"/>
  <c r="I2251" i="19"/>
  <c r="I2250" i="19"/>
  <c r="I2249" i="19"/>
  <c r="I2248" i="19"/>
  <c r="I2247" i="19"/>
  <c r="I2246" i="19"/>
  <c r="I2245" i="19"/>
  <c r="I2244" i="19"/>
  <c r="I2243" i="19"/>
  <c r="I2242" i="19"/>
  <c r="I2241" i="19"/>
  <c r="I2240" i="19"/>
  <c r="I2239" i="19"/>
  <c r="I2238" i="19"/>
  <c r="I2237" i="19"/>
  <c r="I2236" i="19"/>
  <c r="I2235" i="19"/>
  <c r="I2234" i="19"/>
  <c r="I2233" i="19"/>
  <c r="I2232" i="19"/>
  <c r="I2231" i="19"/>
  <c r="I2230" i="19"/>
  <c r="I2229" i="19"/>
  <c r="I2228" i="19"/>
  <c r="I2227" i="19"/>
  <c r="I2226" i="19"/>
  <c r="I2225" i="19"/>
  <c r="I2224" i="19"/>
  <c r="I2223" i="19"/>
  <c r="I2222" i="19"/>
  <c r="I2221" i="19"/>
  <c r="I2220" i="19"/>
  <c r="I2219" i="19"/>
  <c r="I2218" i="19"/>
  <c r="I2217" i="19"/>
  <c r="I2216" i="19"/>
  <c r="I2215" i="19"/>
  <c r="I2214" i="19"/>
  <c r="I2213" i="19"/>
  <c r="I2212" i="19"/>
  <c r="I2211" i="19"/>
  <c r="I2210" i="19"/>
  <c r="I2209" i="19"/>
  <c r="I2208" i="19"/>
  <c r="I2207" i="19"/>
  <c r="I2206" i="19"/>
  <c r="I2205" i="19"/>
  <c r="I2204" i="19"/>
  <c r="I2203" i="19"/>
  <c r="I2202" i="19"/>
  <c r="I2201" i="19"/>
  <c r="I2200" i="19"/>
  <c r="I2199" i="19"/>
  <c r="I2198" i="19"/>
  <c r="I2197" i="19"/>
  <c r="I2196" i="19"/>
  <c r="I2195" i="19"/>
  <c r="I2194" i="19"/>
  <c r="I2193" i="19"/>
  <c r="I2192" i="19"/>
  <c r="I2191" i="19"/>
  <c r="I2190" i="19"/>
  <c r="I2189" i="19"/>
  <c r="I2188" i="19"/>
  <c r="I2187" i="19"/>
  <c r="I2186" i="19"/>
  <c r="I2185" i="19"/>
  <c r="I2184" i="19"/>
  <c r="I2183" i="19"/>
  <c r="I2182" i="19"/>
  <c r="I2181" i="19"/>
  <c r="I2180" i="19"/>
  <c r="I2179" i="19"/>
  <c r="I2178" i="19"/>
  <c r="I2177" i="19"/>
  <c r="I2176" i="19"/>
  <c r="I2175" i="19"/>
  <c r="I2174" i="19"/>
  <c r="I2173" i="19"/>
  <c r="I2172" i="19"/>
  <c r="I2171" i="19"/>
  <c r="I2170" i="19"/>
  <c r="I2169" i="19"/>
  <c r="I2168" i="19"/>
  <c r="I2167" i="19"/>
  <c r="I2166" i="19"/>
  <c r="I2165" i="19"/>
  <c r="I2164" i="19"/>
  <c r="I2163" i="19"/>
  <c r="I2162" i="19"/>
  <c r="I2161" i="19"/>
  <c r="I2160" i="19"/>
  <c r="I2159" i="19"/>
  <c r="I2158" i="19"/>
  <c r="I2157" i="19"/>
  <c r="I2156" i="19"/>
  <c r="I2155" i="19"/>
  <c r="I2154" i="19"/>
  <c r="I2153" i="19"/>
  <c r="I2152" i="19"/>
  <c r="I2151" i="19"/>
  <c r="I2150" i="19"/>
  <c r="I2149" i="19"/>
  <c r="I2148" i="19"/>
  <c r="I2147" i="19"/>
  <c r="I2146" i="19"/>
  <c r="I2145" i="19"/>
  <c r="I2144" i="19"/>
  <c r="I2143" i="19"/>
  <c r="I2142" i="19"/>
  <c r="I2141" i="19"/>
  <c r="I2140" i="19"/>
  <c r="I2139" i="19"/>
  <c r="I2138" i="19"/>
  <c r="I2137" i="19"/>
  <c r="I2136" i="19"/>
  <c r="I2135" i="19"/>
  <c r="I2134" i="19"/>
  <c r="I2133" i="19"/>
  <c r="I2132" i="19"/>
  <c r="I2131" i="19"/>
  <c r="I2130" i="19"/>
  <c r="I2129" i="19"/>
  <c r="I2128" i="19"/>
  <c r="I2127" i="19"/>
  <c r="I2126" i="19"/>
  <c r="I2125" i="19"/>
  <c r="I2124" i="19"/>
  <c r="I2123" i="19"/>
  <c r="I2122" i="19"/>
  <c r="I2121" i="19"/>
  <c r="I2120" i="19"/>
  <c r="I2119" i="19"/>
  <c r="I2118" i="19"/>
  <c r="I2117" i="19"/>
  <c r="I2116" i="19"/>
  <c r="I2115" i="19"/>
  <c r="I2114" i="19"/>
  <c r="I2113" i="19"/>
  <c r="I2112" i="19"/>
  <c r="I2111" i="19"/>
  <c r="I2110" i="19"/>
  <c r="I2109" i="19"/>
  <c r="I2108" i="19"/>
  <c r="I2107" i="19"/>
  <c r="I2106" i="19"/>
  <c r="I2105" i="19"/>
  <c r="I2104" i="19"/>
  <c r="I2103" i="19"/>
  <c r="I2102" i="19"/>
  <c r="I2101" i="19"/>
  <c r="I2100" i="19"/>
  <c r="I2099" i="19"/>
  <c r="I2098" i="19"/>
  <c r="I2097" i="19"/>
  <c r="I2096" i="19"/>
  <c r="I2095" i="19"/>
  <c r="I2094" i="19"/>
  <c r="I2093" i="19"/>
  <c r="I2092" i="19"/>
  <c r="I2091" i="19"/>
  <c r="I2090" i="19"/>
  <c r="I2089" i="19"/>
  <c r="I2088" i="19"/>
  <c r="I2087" i="19"/>
  <c r="I2086" i="19"/>
  <c r="I2085" i="19"/>
  <c r="I2084" i="19"/>
  <c r="I2083" i="19"/>
  <c r="I2082" i="19"/>
  <c r="I2081" i="19"/>
  <c r="I2080" i="19"/>
  <c r="I2079" i="19"/>
  <c r="I2078" i="19"/>
  <c r="I2077" i="19"/>
  <c r="I2076" i="19"/>
  <c r="I2075" i="19"/>
  <c r="I2074" i="19"/>
  <c r="I2073" i="19"/>
  <c r="I2072" i="19"/>
  <c r="I2071" i="19"/>
  <c r="I2070" i="19"/>
  <c r="I2069" i="19"/>
  <c r="I2068" i="19"/>
  <c r="I2067" i="19"/>
  <c r="I2066" i="19"/>
  <c r="I2065" i="19"/>
  <c r="I2064" i="19"/>
  <c r="I2063" i="19"/>
  <c r="I2062" i="19"/>
  <c r="I2061" i="19"/>
  <c r="I2060" i="19"/>
  <c r="I2059" i="19"/>
  <c r="I2058" i="19"/>
  <c r="I2057" i="19"/>
  <c r="I2056" i="19"/>
  <c r="I2055" i="19"/>
  <c r="I2054" i="19"/>
  <c r="I2053" i="19"/>
  <c r="I2052" i="19"/>
  <c r="I2051" i="19"/>
  <c r="I2050" i="19"/>
  <c r="I2049" i="19"/>
  <c r="I2048" i="19"/>
  <c r="I2047" i="19"/>
  <c r="I2046" i="19"/>
  <c r="I2045" i="19"/>
  <c r="I2044" i="19"/>
  <c r="I2043" i="19"/>
  <c r="I2042" i="19"/>
  <c r="I2041" i="19"/>
  <c r="I2040" i="19"/>
  <c r="I2039" i="19"/>
  <c r="I2038" i="19"/>
  <c r="I2037" i="19"/>
  <c r="I2036" i="19"/>
  <c r="I2035" i="19"/>
  <c r="I2034" i="19"/>
  <c r="I2033" i="19"/>
  <c r="I2032" i="19"/>
  <c r="I2031" i="19"/>
  <c r="I2030" i="19"/>
  <c r="I2029" i="19"/>
  <c r="I2028" i="19"/>
  <c r="I2027" i="19"/>
  <c r="I2026" i="19"/>
  <c r="I2025" i="19"/>
  <c r="I2024" i="19"/>
  <c r="I2023" i="19"/>
  <c r="I2022" i="19"/>
  <c r="I2021" i="19"/>
  <c r="I2020" i="19"/>
  <c r="I2019" i="19"/>
  <c r="I2018" i="19"/>
  <c r="I2017" i="19"/>
  <c r="I2016" i="19"/>
  <c r="I2015" i="19"/>
  <c r="I2014" i="19"/>
  <c r="I2013" i="19"/>
  <c r="I2012" i="19"/>
  <c r="I2011" i="19"/>
  <c r="I2010" i="19"/>
  <c r="I2009" i="19"/>
  <c r="I2008" i="19"/>
  <c r="I2007" i="19"/>
  <c r="I2006" i="19"/>
  <c r="I2005" i="19"/>
  <c r="I2004" i="19"/>
  <c r="I2003" i="19"/>
  <c r="I2002" i="19"/>
  <c r="I2001" i="19"/>
  <c r="I2000" i="19"/>
  <c r="I1999" i="19"/>
  <c r="I1998" i="19"/>
  <c r="I1997" i="19"/>
  <c r="I1996" i="19"/>
  <c r="I1995" i="19"/>
  <c r="I1994" i="19"/>
  <c r="I1993" i="19"/>
  <c r="I1992" i="19"/>
  <c r="I1991" i="19"/>
  <c r="I1990" i="19"/>
  <c r="I1989" i="19"/>
  <c r="I1988" i="19"/>
  <c r="I1987" i="19"/>
  <c r="I1986" i="19"/>
  <c r="I1985" i="19"/>
  <c r="I1984" i="19"/>
  <c r="I1983" i="19"/>
  <c r="I1982" i="19"/>
  <c r="I1981" i="19"/>
  <c r="I1980" i="19"/>
  <c r="I1979" i="19"/>
  <c r="I1978" i="19"/>
  <c r="I1977" i="19"/>
  <c r="I1976" i="19"/>
  <c r="I1975" i="19"/>
  <c r="I1974" i="19"/>
  <c r="I1973" i="19"/>
  <c r="I1972" i="19"/>
  <c r="I1971" i="19"/>
  <c r="I1970" i="19"/>
  <c r="I1969" i="19"/>
  <c r="I1968" i="19"/>
  <c r="I1967" i="19"/>
  <c r="I1966" i="19"/>
  <c r="I1965" i="19"/>
  <c r="I1964" i="19"/>
  <c r="I1963" i="19"/>
  <c r="I1962" i="19"/>
  <c r="I1961" i="19"/>
  <c r="I1960" i="19"/>
  <c r="I1959" i="19"/>
  <c r="I1958" i="19"/>
  <c r="I1957" i="19"/>
  <c r="I1956" i="19"/>
  <c r="I1955" i="19"/>
  <c r="I1954" i="19"/>
  <c r="I1953" i="19"/>
  <c r="I1952" i="19"/>
  <c r="I1951" i="19"/>
  <c r="I1950" i="19"/>
  <c r="I1949" i="19"/>
  <c r="I1948" i="19"/>
  <c r="I1947" i="19"/>
  <c r="I1946" i="19"/>
  <c r="I1945" i="19"/>
  <c r="I1944" i="19"/>
  <c r="I1943" i="19"/>
  <c r="I1942" i="19"/>
  <c r="I1941" i="19"/>
  <c r="I1940" i="19"/>
  <c r="I1939" i="19"/>
  <c r="I1938" i="19"/>
  <c r="I1937" i="19"/>
  <c r="I1936" i="19"/>
  <c r="I1935" i="19"/>
  <c r="I1934" i="19"/>
  <c r="I1933" i="19"/>
  <c r="I1932" i="19"/>
  <c r="I1931" i="19"/>
  <c r="I1930" i="19"/>
  <c r="I1929" i="19"/>
  <c r="I1928" i="19"/>
  <c r="I1927" i="19"/>
  <c r="I1926" i="19"/>
  <c r="I1925" i="19"/>
  <c r="I1924" i="19"/>
  <c r="I1923" i="19"/>
  <c r="I1922" i="19"/>
  <c r="I1921" i="19"/>
  <c r="I1920" i="19"/>
  <c r="I1919" i="19"/>
  <c r="I1918" i="19"/>
  <c r="I1917" i="19"/>
  <c r="I1916" i="19"/>
  <c r="I1915" i="19"/>
  <c r="I1914" i="19"/>
  <c r="I1913" i="19"/>
  <c r="I1912" i="19"/>
  <c r="I1911" i="19"/>
  <c r="I1910" i="19"/>
  <c r="I1909" i="19"/>
  <c r="I1908" i="19"/>
  <c r="I1907" i="19"/>
  <c r="I1906" i="19"/>
  <c r="I1905" i="19"/>
  <c r="I1904" i="19"/>
  <c r="I1903" i="19"/>
  <c r="I1902" i="19"/>
  <c r="I1901" i="19"/>
  <c r="I1900" i="19"/>
  <c r="I1899" i="19"/>
  <c r="I1898" i="19"/>
  <c r="I1897" i="19"/>
  <c r="I1896" i="19"/>
  <c r="I1895" i="19"/>
  <c r="I1894" i="19"/>
  <c r="I1893" i="19"/>
  <c r="I1892" i="19"/>
  <c r="I1891" i="19"/>
  <c r="I1890" i="19"/>
  <c r="I1889" i="19"/>
  <c r="I1888" i="19"/>
  <c r="I1887" i="19"/>
  <c r="I1886" i="19"/>
  <c r="I1885" i="19"/>
  <c r="I1884" i="19"/>
  <c r="I1883" i="19"/>
  <c r="I1882" i="19"/>
  <c r="I1881" i="19"/>
  <c r="I1880" i="19"/>
  <c r="I1879" i="19"/>
  <c r="I1878" i="19"/>
  <c r="I1877" i="19"/>
  <c r="I1876" i="19"/>
  <c r="I1875" i="19"/>
  <c r="I1874" i="19"/>
  <c r="I1873" i="19"/>
  <c r="I1872" i="19"/>
  <c r="I1871" i="19"/>
  <c r="I1870" i="19"/>
  <c r="I1869" i="19"/>
  <c r="I1868" i="19"/>
  <c r="I1867" i="19"/>
  <c r="I1866" i="19"/>
  <c r="I1865" i="19"/>
  <c r="I1864" i="19"/>
  <c r="I1863" i="19"/>
  <c r="I1862" i="19"/>
  <c r="I1861" i="19"/>
  <c r="I1860" i="19"/>
  <c r="I1859" i="19"/>
  <c r="I1858" i="19"/>
  <c r="I1857" i="19"/>
  <c r="I1856" i="19"/>
  <c r="I1855" i="19"/>
  <c r="I1854" i="19"/>
  <c r="I1853" i="19"/>
  <c r="I1852" i="19"/>
  <c r="I1851" i="19"/>
  <c r="I1850" i="19"/>
  <c r="I1849" i="19"/>
  <c r="I1848" i="19"/>
  <c r="I1847" i="19"/>
  <c r="I1846" i="19"/>
  <c r="I1845" i="19"/>
  <c r="I1844" i="19"/>
  <c r="I1843" i="19"/>
  <c r="I1842" i="19"/>
  <c r="I1841" i="19"/>
  <c r="I1840" i="19"/>
  <c r="I1839" i="19"/>
  <c r="I1838" i="19"/>
  <c r="I1837" i="19"/>
  <c r="I1836" i="19"/>
  <c r="I1835" i="19"/>
  <c r="I1834" i="19"/>
  <c r="I1833" i="19"/>
  <c r="I1832" i="19"/>
  <c r="I1831" i="19"/>
  <c r="I1830" i="19"/>
  <c r="I1829" i="19"/>
  <c r="I1828" i="19"/>
  <c r="I1827" i="19"/>
  <c r="I1826" i="19"/>
  <c r="I1825" i="19"/>
  <c r="I1824" i="19"/>
  <c r="I1823" i="19"/>
  <c r="I1822" i="19"/>
  <c r="I1821" i="19"/>
  <c r="I1820" i="19"/>
  <c r="I1819" i="19"/>
  <c r="I1818" i="19"/>
  <c r="I1817" i="19"/>
  <c r="I1816" i="19"/>
  <c r="I1815" i="19"/>
  <c r="I1814" i="19"/>
  <c r="I1813" i="19"/>
  <c r="I1812" i="19"/>
  <c r="I1811" i="19"/>
  <c r="I1810" i="19"/>
  <c r="I1809" i="19"/>
  <c r="I1808" i="19"/>
  <c r="I1807" i="19"/>
  <c r="I1806" i="19"/>
  <c r="I1805" i="19"/>
  <c r="I1804" i="19"/>
  <c r="I1803" i="19"/>
  <c r="I1802" i="19"/>
  <c r="I1801" i="19"/>
  <c r="I1800" i="19"/>
  <c r="I1799" i="19"/>
  <c r="I1798" i="19"/>
  <c r="I1797" i="19"/>
  <c r="I1796" i="19"/>
  <c r="I1795" i="19"/>
  <c r="I1794" i="19"/>
  <c r="I1793" i="19"/>
  <c r="I1792" i="19"/>
  <c r="I1791" i="19"/>
  <c r="I1790" i="19"/>
  <c r="I1789" i="19"/>
  <c r="I1788" i="19"/>
  <c r="I1787" i="19"/>
  <c r="I1786" i="19"/>
  <c r="I1785" i="19"/>
  <c r="I1784" i="19"/>
  <c r="I1783" i="19"/>
  <c r="I1782" i="19"/>
  <c r="I1781" i="19"/>
  <c r="I1780" i="19"/>
  <c r="I1779" i="19"/>
  <c r="I1778" i="19"/>
  <c r="I1777" i="19"/>
  <c r="I1776" i="19"/>
  <c r="I1775" i="19"/>
  <c r="I1774" i="19"/>
  <c r="I1773" i="19"/>
  <c r="I1772" i="19"/>
  <c r="I1771" i="19"/>
  <c r="I1770" i="19"/>
  <c r="I1769" i="19"/>
  <c r="I1768" i="19"/>
  <c r="I1767" i="19"/>
  <c r="I1766" i="19"/>
  <c r="I1765" i="19"/>
  <c r="I1764" i="19"/>
  <c r="I1763" i="19"/>
  <c r="I1762" i="19"/>
  <c r="I1761" i="19"/>
  <c r="I1760" i="19"/>
  <c r="I1759" i="19"/>
  <c r="I1758" i="19"/>
  <c r="I1757" i="19"/>
  <c r="I1756" i="19"/>
  <c r="I1755" i="19"/>
  <c r="I1754" i="19"/>
  <c r="I1753" i="19"/>
  <c r="I1752" i="19"/>
  <c r="I1751" i="19"/>
  <c r="I1750" i="19"/>
  <c r="I1749" i="19"/>
  <c r="I1748" i="19"/>
  <c r="I1747" i="19"/>
  <c r="I1746" i="19"/>
  <c r="I1745" i="19"/>
  <c r="I1744" i="19"/>
  <c r="I1743" i="19"/>
  <c r="I1742" i="19"/>
  <c r="I1741" i="19"/>
  <c r="I1740" i="19"/>
  <c r="I1739" i="19"/>
  <c r="I1738" i="19"/>
  <c r="I1737" i="19"/>
  <c r="I1736" i="19"/>
  <c r="I1735" i="19"/>
  <c r="I1734" i="19"/>
  <c r="I1733" i="19"/>
  <c r="I1732" i="19"/>
  <c r="I1731" i="19"/>
  <c r="I1730" i="19"/>
  <c r="I1729" i="19"/>
  <c r="I1728" i="19"/>
  <c r="I1727" i="19"/>
  <c r="I1726" i="19"/>
  <c r="I1725" i="19"/>
  <c r="I1724" i="19"/>
  <c r="I1723" i="19"/>
  <c r="I1722" i="19"/>
  <c r="I1721" i="19"/>
  <c r="I1720" i="19"/>
  <c r="I1719" i="19"/>
  <c r="I1718" i="19"/>
  <c r="I1717" i="19"/>
  <c r="I1716" i="19"/>
  <c r="I1715" i="19"/>
  <c r="I1714" i="19"/>
  <c r="I1713" i="19"/>
  <c r="I1712" i="19"/>
  <c r="I1711" i="19"/>
  <c r="I1710" i="19"/>
  <c r="I1709" i="19"/>
  <c r="I1708" i="19"/>
  <c r="I1707" i="19"/>
  <c r="I1706" i="19"/>
  <c r="I1705" i="19"/>
  <c r="I1704" i="19"/>
  <c r="I1703" i="19"/>
  <c r="I1702" i="19"/>
  <c r="I1701" i="19"/>
  <c r="I1700" i="19"/>
  <c r="I1699" i="19"/>
  <c r="I1698" i="19"/>
  <c r="I1697" i="19"/>
  <c r="I1696" i="19"/>
  <c r="I1695" i="19"/>
  <c r="I1694" i="19"/>
  <c r="I1693" i="19"/>
  <c r="I1692" i="19"/>
  <c r="I1691" i="19"/>
  <c r="I1690" i="19"/>
  <c r="I1689" i="19"/>
  <c r="I1688" i="19"/>
  <c r="I1687" i="19"/>
  <c r="I1686" i="19"/>
  <c r="I1685" i="19"/>
  <c r="I1684" i="19"/>
  <c r="I1683" i="19"/>
  <c r="I1682" i="19"/>
  <c r="I1681" i="19"/>
  <c r="I1680" i="19"/>
  <c r="I1679" i="19"/>
  <c r="I1678" i="19"/>
  <c r="I1677" i="19"/>
  <c r="I1676" i="19"/>
  <c r="I1675" i="19"/>
  <c r="I1674" i="19"/>
  <c r="I1673" i="19"/>
  <c r="I1672" i="19"/>
  <c r="I1671" i="19"/>
  <c r="I1670" i="19"/>
  <c r="I1669" i="19"/>
  <c r="I1668" i="19"/>
  <c r="I1667" i="19"/>
  <c r="I1666" i="19"/>
  <c r="I1665" i="19"/>
  <c r="I1664" i="19"/>
  <c r="I1663" i="19"/>
  <c r="I1662" i="19"/>
  <c r="I1661" i="19"/>
  <c r="I1660" i="19"/>
  <c r="I1659" i="19"/>
  <c r="I1658" i="19"/>
  <c r="I1657" i="19"/>
  <c r="I1656" i="19"/>
  <c r="I1655" i="19"/>
  <c r="I1654" i="19"/>
  <c r="I1653" i="19"/>
  <c r="I1652" i="19"/>
  <c r="I1651" i="19"/>
  <c r="I1650" i="19"/>
  <c r="I1649" i="19"/>
  <c r="I1648" i="19"/>
  <c r="I1647" i="19"/>
  <c r="I1646" i="19"/>
  <c r="I1645" i="19"/>
  <c r="I1644" i="19"/>
  <c r="I1643" i="19"/>
  <c r="I1642" i="19"/>
  <c r="I1641" i="19"/>
  <c r="I1640" i="19"/>
  <c r="I1639" i="19"/>
  <c r="I1638" i="19"/>
  <c r="I1637" i="19"/>
  <c r="I1636" i="19"/>
  <c r="I1635" i="19"/>
  <c r="I1634" i="19"/>
  <c r="I1633" i="19"/>
  <c r="I1632" i="19"/>
  <c r="I1631" i="19"/>
  <c r="I1630" i="19"/>
  <c r="I1629" i="19"/>
  <c r="I1628" i="19"/>
  <c r="I1627" i="19"/>
  <c r="I1626" i="19"/>
  <c r="I1625" i="19"/>
  <c r="I1624" i="19"/>
  <c r="I1623" i="19"/>
  <c r="I1622" i="19"/>
  <c r="I1621" i="19"/>
  <c r="I1620" i="19"/>
  <c r="I1619" i="19"/>
  <c r="I1618" i="19"/>
  <c r="I1617" i="19"/>
  <c r="I1616" i="19"/>
  <c r="I1615" i="19"/>
  <c r="I1614" i="19"/>
  <c r="I1613" i="19"/>
  <c r="I1612" i="19"/>
  <c r="I1611" i="19"/>
  <c r="I1610" i="19"/>
  <c r="I1609" i="19"/>
  <c r="I1608" i="19"/>
  <c r="I1607" i="19"/>
  <c r="I1606" i="19"/>
  <c r="I1605" i="19"/>
  <c r="I1604" i="19"/>
  <c r="I1603" i="19"/>
  <c r="I1602" i="19"/>
  <c r="I1601" i="19"/>
  <c r="I1600" i="19"/>
  <c r="I1599" i="19"/>
  <c r="I1598" i="19"/>
  <c r="I1597" i="19"/>
  <c r="I1596" i="19"/>
  <c r="I1595" i="19"/>
  <c r="I1594" i="19"/>
  <c r="I1593" i="19"/>
  <c r="I1592" i="19"/>
  <c r="I1591" i="19"/>
  <c r="I1590" i="19"/>
  <c r="I1589" i="19"/>
  <c r="I1588" i="19"/>
  <c r="I1587" i="19"/>
  <c r="I1586" i="19"/>
  <c r="I1585" i="19"/>
  <c r="I1584" i="19"/>
  <c r="I1583" i="19"/>
  <c r="I1582" i="19"/>
  <c r="I1581" i="19"/>
  <c r="I1580" i="19"/>
  <c r="I1579" i="19"/>
  <c r="I1578" i="19"/>
  <c r="I1577" i="19"/>
  <c r="I1576" i="19"/>
  <c r="I1575" i="19"/>
  <c r="I1574" i="19"/>
  <c r="I1573" i="19"/>
  <c r="I1572" i="19"/>
  <c r="I1571" i="19"/>
  <c r="I1570" i="19"/>
  <c r="I1569" i="19"/>
  <c r="I1568" i="19"/>
  <c r="I1567" i="19"/>
  <c r="I1566" i="19"/>
  <c r="I1565" i="19"/>
  <c r="I1564" i="19"/>
  <c r="I1563" i="19"/>
  <c r="I1562" i="19"/>
  <c r="I1561" i="19"/>
  <c r="I1560" i="19"/>
  <c r="I1559" i="19"/>
  <c r="I1558" i="19"/>
  <c r="I1557" i="19"/>
  <c r="I1556" i="19"/>
  <c r="I1555" i="19"/>
  <c r="I1554" i="19"/>
  <c r="I1553" i="19"/>
  <c r="I1552" i="19"/>
  <c r="I1551" i="19"/>
  <c r="I1550" i="19"/>
  <c r="I1549" i="19"/>
  <c r="I1548" i="19"/>
  <c r="I1547" i="19"/>
  <c r="I1546" i="19"/>
  <c r="I1545" i="19"/>
  <c r="I1544" i="19"/>
  <c r="I1543" i="19"/>
  <c r="I1542" i="19"/>
  <c r="I1541" i="19"/>
  <c r="I1540" i="19"/>
  <c r="I1539" i="19"/>
  <c r="I1538" i="19"/>
  <c r="I1537" i="19"/>
  <c r="I1536" i="19"/>
  <c r="I1535" i="19"/>
  <c r="I1534" i="19"/>
  <c r="I1533" i="19"/>
  <c r="I1532" i="19"/>
  <c r="I1531" i="19"/>
  <c r="I1530" i="19"/>
  <c r="I1529" i="19"/>
  <c r="I1528" i="19"/>
  <c r="I1527" i="19"/>
  <c r="I1526" i="19"/>
  <c r="I1525" i="19"/>
  <c r="I1524" i="19"/>
  <c r="I1523" i="19"/>
  <c r="I1522" i="19"/>
  <c r="I1521" i="19"/>
  <c r="I1520" i="19"/>
  <c r="I1519" i="19"/>
  <c r="I1518" i="19"/>
  <c r="I1517" i="19"/>
  <c r="I1516" i="19"/>
  <c r="I1515" i="19"/>
  <c r="I1514" i="19"/>
  <c r="I1513" i="19"/>
  <c r="I1512" i="19"/>
  <c r="I1511" i="19"/>
  <c r="I1510" i="19"/>
  <c r="I1509" i="19"/>
  <c r="I1508" i="19"/>
  <c r="I1507" i="19"/>
  <c r="I1506" i="19"/>
  <c r="I1505" i="19"/>
  <c r="I1504" i="19"/>
  <c r="I1503" i="19"/>
  <c r="I1502" i="19"/>
  <c r="I1501" i="19"/>
  <c r="I1500" i="19"/>
  <c r="I1499" i="19"/>
  <c r="I1498" i="19"/>
  <c r="I1497" i="19"/>
  <c r="I1496" i="19"/>
  <c r="I1495" i="19"/>
  <c r="I1494" i="19"/>
  <c r="I1493" i="19"/>
  <c r="I1492" i="19"/>
  <c r="I1491" i="19"/>
  <c r="I1490" i="19"/>
  <c r="I1489" i="19"/>
  <c r="I1488" i="19"/>
  <c r="I1487" i="19"/>
  <c r="I1486" i="19"/>
  <c r="I1485" i="19"/>
  <c r="I1484" i="19"/>
  <c r="I1483" i="19"/>
  <c r="I1482" i="19"/>
  <c r="I1481" i="19"/>
  <c r="I1480" i="19"/>
  <c r="I1479" i="19"/>
  <c r="I1478" i="19"/>
  <c r="I1477" i="19"/>
  <c r="I1476" i="19"/>
  <c r="I1475" i="19"/>
  <c r="I1474" i="19"/>
  <c r="I1473" i="19"/>
  <c r="I1472" i="19"/>
  <c r="I1471" i="19"/>
  <c r="I1470" i="19"/>
  <c r="I1469" i="19"/>
  <c r="I1468" i="19"/>
  <c r="I1467" i="19"/>
  <c r="I1466" i="19"/>
  <c r="I1465" i="19"/>
  <c r="I1464" i="19"/>
  <c r="I1463" i="19"/>
  <c r="I1462" i="19"/>
  <c r="I1461" i="19"/>
  <c r="I1460" i="19"/>
  <c r="I1459" i="19"/>
  <c r="I1458" i="19"/>
  <c r="I1457" i="19"/>
  <c r="I1456" i="19"/>
  <c r="I1455" i="19"/>
  <c r="I1454" i="19"/>
  <c r="I1453" i="19"/>
  <c r="I1452" i="19"/>
  <c r="I1451" i="19"/>
  <c r="I1450" i="19"/>
  <c r="I1449" i="19"/>
  <c r="I1448" i="19"/>
  <c r="I1447" i="19"/>
  <c r="I1446" i="19"/>
  <c r="I1445" i="19"/>
  <c r="I1444" i="19"/>
  <c r="I1443" i="19"/>
  <c r="I1442" i="19"/>
  <c r="I1441" i="19"/>
  <c r="I1440" i="19"/>
  <c r="I1439" i="19"/>
  <c r="I1438" i="19"/>
  <c r="I1437" i="19"/>
  <c r="I1436" i="19"/>
  <c r="I1435" i="19"/>
  <c r="I1434" i="19"/>
  <c r="I1433" i="19"/>
  <c r="I1432" i="19"/>
  <c r="I1431" i="19"/>
  <c r="I1430" i="19"/>
  <c r="I1429" i="19"/>
  <c r="I1428" i="19"/>
  <c r="I1427" i="19"/>
  <c r="I1426" i="19"/>
  <c r="I1425" i="19"/>
  <c r="I1424" i="19"/>
  <c r="I1423" i="19"/>
  <c r="I1422" i="19"/>
  <c r="I1421" i="19"/>
  <c r="I1420" i="19"/>
  <c r="I1419" i="19"/>
  <c r="I1418" i="19"/>
  <c r="I1417" i="19"/>
  <c r="I1416" i="19"/>
  <c r="I1415" i="19"/>
  <c r="I1414" i="19"/>
  <c r="I1413" i="19"/>
  <c r="I1412" i="19"/>
  <c r="I1411" i="19"/>
  <c r="I1410" i="19"/>
  <c r="I1409" i="19"/>
  <c r="I1408" i="19"/>
  <c r="I1407" i="19"/>
  <c r="I1406" i="19"/>
  <c r="I1405" i="19"/>
  <c r="I1404" i="19"/>
  <c r="I1403" i="19"/>
  <c r="I1402" i="19"/>
  <c r="I1401" i="19"/>
  <c r="I1400" i="19"/>
  <c r="I1399" i="19"/>
  <c r="I1398" i="19"/>
  <c r="I1397" i="19"/>
  <c r="I1396" i="19"/>
  <c r="I1395" i="19"/>
  <c r="I1394" i="19"/>
  <c r="I1393" i="19"/>
  <c r="I1392" i="19"/>
  <c r="I1391" i="19"/>
  <c r="I1390" i="19"/>
  <c r="I1389" i="19"/>
  <c r="I1388" i="19"/>
  <c r="I1387" i="19"/>
  <c r="I1386" i="19"/>
  <c r="I1385" i="19"/>
  <c r="I1384" i="19"/>
  <c r="I1383" i="19"/>
  <c r="I1382" i="19"/>
  <c r="I1381" i="19"/>
  <c r="I1380" i="19"/>
  <c r="I1379" i="19"/>
  <c r="I1378" i="19"/>
  <c r="I1377" i="19"/>
  <c r="I1376" i="19"/>
  <c r="I1375" i="19"/>
  <c r="I1374" i="19"/>
  <c r="I1373" i="19"/>
  <c r="I1372" i="19"/>
  <c r="I1371" i="19"/>
  <c r="I1370" i="19"/>
  <c r="I1369" i="19"/>
  <c r="I1368" i="19"/>
  <c r="I1367" i="19"/>
  <c r="I1366" i="19"/>
  <c r="I1365" i="19"/>
  <c r="I1364" i="19"/>
  <c r="I1363" i="19"/>
  <c r="I1362" i="19"/>
  <c r="I1361" i="19"/>
  <c r="I1360" i="19"/>
  <c r="I1359" i="19"/>
  <c r="I1358" i="19"/>
  <c r="I1357" i="19"/>
  <c r="I1356" i="19"/>
  <c r="I1355" i="19"/>
  <c r="I1354" i="19"/>
  <c r="I1353" i="19"/>
  <c r="I1352" i="19"/>
  <c r="I1351" i="19"/>
  <c r="I1350" i="19"/>
  <c r="I1349" i="19"/>
  <c r="I1348" i="19"/>
  <c r="I1347" i="19"/>
  <c r="I1346" i="19"/>
  <c r="I1345" i="19"/>
  <c r="I1344" i="19"/>
  <c r="I1343" i="19"/>
  <c r="I1342" i="19"/>
  <c r="I1341" i="19"/>
  <c r="I1340" i="19"/>
  <c r="I1339" i="19"/>
  <c r="I1338" i="19"/>
  <c r="I1337" i="19"/>
  <c r="I1336" i="19"/>
  <c r="I1335" i="19"/>
  <c r="I1334" i="19"/>
  <c r="I1333" i="19"/>
  <c r="I1332" i="19"/>
  <c r="I1331" i="19"/>
  <c r="I1330" i="19"/>
  <c r="I1329" i="19"/>
  <c r="I1328" i="19"/>
  <c r="I1327" i="19"/>
  <c r="I1326" i="19"/>
  <c r="I1325" i="19"/>
  <c r="I1324" i="19"/>
  <c r="I1323" i="19"/>
  <c r="I1322" i="19"/>
  <c r="I1321" i="19"/>
  <c r="I1320" i="19"/>
  <c r="I1319" i="19"/>
  <c r="I1318" i="19"/>
  <c r="I1317" i="19"/>
  <c r="I1316" i="19"/>
  <c r="I1315" i="19"/>
  <c r="I1314" i="19"/>
  <c r="I1313" i="19"/>
  <c r="I1312" i="19"/>
  <c r="I1311" i="19"/>
  <c r="I1310" i="19"/>
  <c r="I1309" i="19"/>
  <c r="I1308" i="19"/>
  <c r="I1307" i="19"/>
  <c r="I1306" i="19"/>
  <c r="I1305" i="19"/>
  <c r="I1304" i="19"/>
  <c r="I1303" i="19"/>
  <c r="I1302" i="19"/>
  <c r="I1301" i="19"/>
  <c r="I1300" i="19"/>
  <c r="I1299" i="19"/>
  <c r="I1298" i="19"/>
  <c r="I1297" i="19"/>
  <c r="I1296" i="19"/>
  <c r="I1295" i="19"/>
  <c r="I1294" i="19"/>
  <c r="I1293" i="19"/>
  <c r="I1292" i="19"/>
  <c r="I1291" i="19"/>
  <c r="I1290" i="19"/>
  <c r="I1289" i="19"/>
  <c r="I1288" i="19"/>
  <c r="I1287" i="19"/>
  <c r="I1286" i="19"/>
  <c r="I1285" i="19"/>
  <c r="I1284" i="19"/>
  <c r="I1283" i="19"/>
  <c r="I1282" i="19"/>
  <c r="I1281" i="19"/>
  <c r="I1280" i="19"/>
  <c r="I1279" i="19"/>
  <c r="I1278" i="19"/>
  <c r="I1277" i="19"/>
  <c r="I1276" i="19"/>
  <c r="I1275" i="19"/>
  <c r="I1274" i="19"/>
  <c r="I1273" i="19"/>
  <c r="I1272" i="19"/>
  <c r="I1271" i="19"/>
  <c r="I1270" i="19"/>
  <c r="I1269" i="19"/>
  <c r="I1268" i="19"/>
  <c r="I1267" i="19"/>
  <c r="I1266" i="19"/>
  <c r="I1265" i="19"/>
  <c r="I1264" i="19"/>
  <c r="I1263" i="19"/>
  <c r="I1262" i="19"/>
  <c r="I1261" i="19"/>
  <c r="I1260" i="19"/>
  <c r="I1259" i="19"/>
  <c r="I1258" i="19"/>
  <c r="I1257" i="19"/>
  <c r="I1256" i="19"/>
  <c r="I1255" i="19"/>
  <c r="I1254" i="19"/>
  <c r="I1253" i="19"/>
  <c r="I1252" i="19"/>
  <c r="I1251" i="19"/>
  <c r="I1250" i="19"/>
  <c r="I1249" i="19"/>
  <c r="I1248" i="19"/>
  <c r="I1247" i="19"/>
  <c r="I1246" i="19"/>
  <c r="I1245" i="19"/>
  <c r="I1244" i="19"/>
  <c r="I1243" i="19"/>
  <c r="I1242" i="19"/>
  <c r="I1241" i="19"/>
  <c r="I1240" i="19"/>
  <c r="I1239" i="19"/>
  <c r="I1238" i="19"/>
  <c r="I1237" i="19"/>
  <c r="I1236" i="19"/>
  <c r="I1235" i="19"/>
  <c r="I1234" i="19"/>
  <c r="I1233" i="19"/>
  <c r="I1232" i="19"/>
  <c r="I1231" i="19"/>
  <c r="I1230" i="19"/>
  <c r="I1229" i="19"/>
  <c r="I1228" i="19"/>
  <c r="I1227" i="19"/>
  <c r="I1226" i="19"/>
  <c r="I1225" i="19"/>
  <c r="I1224" i="19"/>
  <c r="I1223" i="19"/>
  <c r="I1222" i="19"/>
  <c r="I1221" i="19"/>
  <c r="I1220" i="19"/>
  <c r="I1219" i="19"/>
  <c r="I1218" i="19"/>
  <c r="I1217" i="19"/>
  <c r="I1216" i="19"/>
  <c r="I1215" i="19"/>
  <c r="I1214" i="19"/>
  <c r="I1213" i="19"/>
  <c r="I1212" i="19"/>
  <c r="I1211" i="19"/>
  <c r="I1210" i="19"/>
  <c r="I1209" i="19"/>
  <c r="I1208" i="19"/>
  <c r="I1207" i="19"/>
  <c r="I1206" i="19"/>
  <c r="I1205" i="19"/>
  <c r="I1204" i="19"/>
  <c r="I1203" i="19"/>
  <c r="I1202" i="19"/>
  <c r="I1201" i="19"/>
  <c r="I1200" i="19"/>
  <c r="I1199" i="19"/>
  <c r="I1198" i="19"/>
  <c r="I1197" i="19"/>
  <c r="I1196" i="19"/>
  <c r="I1195" i="19"/>
  <c r="I1194" i="19"/>
  <c r="I1193" i="19"/>
  <c r="I1192" i="19"/>
  <c r="I1191" i="19"/>
  <c r="I1190" i="19"/>
  <c r="I1189" i="19"/>
  <c r="I1188" i="19"/>
  <c r="I1187" i="19"/>
  <c r="I1186" i="19"/>
  <c r="I1185" i="19"/>
  <c r="I1184" i="19"/>
  <c r="I1183" i="19"/>
  <c r="I1182" i="19"/>
  <c r="I1181" i="19"/>
  <c r="I1180" i="19"/>
  <c r="I1179" i="19"/>
  <c r="I1178" i="19"/>
  <c r="I1177" i="19"/>
  <c r="I1176" i="19"/>
  <c r="I1175" i="19"/>
  <c r="I1174" i="19"/>
  <c r="I1173" i="19"/>
  <c r="I1172" i="19"/>
  <c r="I1171" i="19"/>
  <c r="I1170" i="19"/>
  <c r="I1169" i="19"/>
  <c r="I1168" i="19"/>
  <c r="I1167" i="19"/>
  <c r="I1166" i="19"/>
  <c r="I1165" i="19"/>
  <c r="I1164" i="19"/>
  <c r="I1163" i="19"/>
  <c r="I1162" i="19"/>
  <c r="I1161" i="19"/>
  <c r="I1160" i="19"/>
  <c r="I1159" i="19"/>
  <c r="I1158" i="19"/>
  <c r="I1157" i="19"/>
  <c r="I1156" i="19"/>
  <c r="I1155" i="19"/>
  <c r="I1154" i="19"/>
  <c r="I1153" i="19"/>
  <c r="I1152" i="19"/>
  <c r="I1151" i="19"/>
  <c r="I1150" i="19"/>
  <c r="I1149" i="19"/>
  <c r="I1148" i="19"/>
  <c r="I1147" i="19"/>
  <c r="I1146" i="19"/>
  <c r="I1145" i="19"/>
  <c r="I1144" i="19"/>
  <c r="I1143" i="19"/>
  <c r="I1142" i="19"/>
  <c r="I1141" i="19"/>
  <c r="I1140" i="19"/>
  <c r="I1139" i="19"/>
  <c r="I1138" i="19"/>
  <c r="I1137" i="19"/>
  <c r="I1136" i="19"/>
  <c r="I1135" i="19"/>
  <c r="I1134" i="19"/>
  <c r="I1133" i="19"/>
  <c r="I1132" i="19"/>
  <c r="I1131" i="19"/>
  <c r="I1130" i="19"/>
  <c r="I1129" i="19"/>
  <c r="I1128" i="19"/>
  <c r="I1127" i="19"/>
  <c r="I1126" i="19"/>
  <c r="I1125" i="19"/>
  <c r="I1124" i="19"/>
  <c r="I1123" i="19"/>
  <c r="I1122" i="19"/>
  <c r="I1121" i="19"/>
  <c r="I1120" i="19"/>
  <c r="I1119" i="19"/>
  <c r="I1118" i="19"/>
  <c r="I1117" i="19"/>
  <c r="I1116" i="19"/>
  <c r="I1115" i="19"/>
  <c r="I1114" i="19"/>
  <c r="I1113" i="19"/>
  <c r="I1112" i="19"/>
  <c r="I1111" i="19"/>
  <c r="I1110" i="19"/>
  <c r="I1109" i="19"/>
  <c r="I1108" i="19"/>
  <c r="I1107" i="19"/>
  <c r="I1106" i="19"/>
  <c r="I1105" i="19"/>
  <c r="I1104" i="19"/>
  <c r="I1103" i="19"/>
  <c r="I1102" i="19"/>
  <c r="I1101" i="19"/>
  <c r="I1100" i="19"/>
  <c r="I1099" i="19"/>
  <c r="I1098" i="19"/>
  <c r="I1097" i="19"/>
  <c r="I1096" i="19"/>
  <c r="I1095" i="19"/>
  <c r="I1094" i="19"/>
  <c r="I1093" i="19"/>
  <c r="I1092" i="19"/>
  <c r="I1091" i="19"/>
  <c r="I1090" i="19"/>
  <c r="I1089" i="19"/>
  <c r="I1088" i="19"/>
  <c r="I1087" i="19"/>
  <c r="I1086" i="19"/>
  <c r="I1085" i="19"/>
  <c r="I1084" i="19"/>
  <c r="I1083" i="19"/>
  <c r="I1082" i="19"/>
  <c r="I1081" i="19"/>
  <c r="I1080" i="19"/>
  <c r="I1079" i="19"/>
  <c r="I1078" i="19"/>
  <c r="I1077" i="19"/>
  <c r="I1076" i="19"/>
  <c r="I1075" i="19"/>
  <c r="I1074" i="19"/>
  <c r="I1073" i="19"/>
  <c r="I1072" i="19"/>
  <c r="I1071" i="19"/>
  <c r="I1070" i="19"/>
  <c r="I1069" i="19"/>
  <c r="I1068" i="19"/>
  <c r="I1067" i="19"/>
  <c r="I1066" i="19"/>
  <c r="I1065" i="19"/>
  <c r="I1064" i="19"/>
  <c r="I1063" i="19"/>
  <c r="I1062" i="19"/>
  <c r="I1061" i="19"/>
  <c r="I1060" i="19"/>
  <c r="I1059" i="19"/>
  <c r="I1058" i="19"/>
  <c r="I1057" i="19"/>
  <c r="I1056" i="19"/>
  <c r="I1055" i="19"/>
  <c r="I1054" i="19"/>
  <c r="I1053" i="19"/>
  <c r="I1052" i="19"/>
  <c r="I1051" i="19"/>
  <c r="I1050" i="19"/>
  <c r="I1049" i="19"/>
  <c r="I1048" i="19"/>
  <c r="I1047" i="19"/>
  <c r="I1046" i="19"/>
  <c r="I1045" i="19"/>
  <c r="I1044" i="19"/>
  <c r="I1043" i="19"/>
  <c r="I1042" i="19"/>
  <c r="I1041" i="19"/>
  <c r="I1040" i="19"/>
  <c r="I1039" i="19"/>
  <c r="I1038" i="19"/>
  <c r="I1037" i="19"/>
  <c r="I1036" i="19"/>
  <c r="I1035" i="19"/>
  <c r="I1034" i="19"/>
  <c r="I1033" i="19"/>
  <c r="I1032" i="19"/>
  <c r="I1031" i="19"/>
  <c r="I1030" i="19"/>
  <c r="I1029" i="19"/>
  <c r="I1028" i="19"/>
  <c r="I1027" i="19"/>
  <c r="I1026" i="19"/>
  <c r="I1025" i="19"/>
  <c r="I1024" i="19"/>
  <c r="I1023" i="19"/>
  <c r="I1022" i="19"/>
  <c r="I1021" i="19"/>
  <c r="I1020" i="19"/>
  <c r="I1019" i="19"/>
  <c r="I1018" i="19"/>
  <c r="I1017" i="19"/>
  <c r="I1016" i="19"/>
  <c r="I1015" i="19"/>
  <c r="I1014" i="19"/>
  <c r="I1013" i="19"/>
  <c r="I1012" i="19"/>
  <c r="I1011" i="19"/>
  <c r="I1010" i="19"/>
  <c r="I1009" i="19"/>
  <c r="I1008" i="19"/>
  <c r="I1007" i="19"/>
  <c r="I1006" i="19"/>
  <c r="I1005" i="19"/>
  <c r="I1004" i="19"/>
  <c r="I1003" i="19"/>
  <c r="I1002" i="19"/>
  <c r="I1001" i="19"/>
  <c r="I1000" i="19"/>
  <c r="I999" i="19"/>
  <c r="I998" i="19"/>
  <c r="I997" i="19"/>
  <c r="I996" i="19"/>
  <c r="I995" i="19"/>
  <c r="I994" i="19"/>
  <c r="I993" i="19"/>
  <c r="I992" i="19"/>
  <c r="I991" i="19"/>
  <c r="I990" i="19"/>
  <c r="I989" i="19"/>
  <c r="I988" i="19"/>
  <c r="I987" i="19"/>
  <c r="I986" i="19"/>
  <c r="I985" i="19"/>
  <c r="I984" i="19"/>
  <c r="I983" i="19"/>
  <c r="I982" i="19"/>
  <c r="I981" i="19"/>
  <c r="I980" i="19"/>
  <c r="I979" i="19"/>
  <c r="I978" i="19"/>
  <c r="I977" i="19"/>
  <c r="I976" i="19"/>
  <c r="I975" i="19"/>
  <c r="I974" i="19"/>
  <c r="I973" i="19"/>
  <c r="I972" i="19"/>
  <c r="I971" i="19"/>
  <c r="I970" i="19"/>
  <c r="I969" i="19"/>
  <c r="I968" i="19"/>
  <c r="I967" i="19"/>
  <c r="I966" i="19"/>
  <c r="I965" i="19"/>
  <c r="I964" i="19"/>
  <c r="I963" i="19"/>
  <c r="I962" i="19"/>
  <c r="I961" i="19"/>
  <c r="I960" i="19"/>
  <c r="I959" i="19"/>
  <c r="I958" i="19"/>
  <c r="I957" i="19"/>
  <c r="I956" i="19"/>
  <c r="I955" i="19"/>
  <c r="I954" i="19"/>
  <c r="I953" i="19"/>
  <c r="I952" i="19"/>
  <c r="I951" i="19"/>
  <c r="I950" i="19"/>
  <c r="I949" i="19"/>
  <c r="I948" i="19"/>
  <c r="I947" i="19"/>
  <c r="I946" i="19"/>
  <c r="I945" i="19"/>
  <c r="I944" i="19"/>
  <c r="I943" i="19"/>
  <c r="I942" i="19"/>
  <c r="I941" i="19"/>
  <c r="I940" i="19"/>
  <c r="I939" i="19"/>
  <c r="I938" i="19"/>
  <c r="I937" i="19"/>
  <c r="I936" i="19"/>
  <c r="I935" i="19"/>
  <c r="I934" i="19"/>
  <c r="I933" i="19"/>
  <c r="I932" i="19"/>
  <c r="I931" i="19"/>
  <c r="I930" i="19"/>
  <c r="I929" i="19"/>
  <c r="I928" i="19"/>
  <c r="I927" i="19"/>
  <c r="I926" i="19"/>
  <c r="I925" i="19"/>
  <c r="I924" i="19"/>
  <c r="I923" i="19"/>
  <c r="I922" i="19"/>
  <c r="I921" i="19"/>
  <c r="I920" i="19"/>
  <c r="I919" i="19"/>
  <c r="I918" i="19"/>
  <c r="I917" i="19"/>
  <c r="I916" i="19"/>
  <c r="I915" i="19"/>
  <c r="I914" i="19"/>
  <c r="I913" i="19"/>
  <c r="I912" i="19"/>
  <c r="I911" i="19"/>
  <c r="I910" i="19"/>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12" i="19"/>
  <c r="I611" i="19"/>
  <c r="I610" i="19"/>
  <c r="I609" i="19"/>
  <c r="I608"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I2" i="19"/>
  <c r="C12" i="9" l="1"/>
  <c r="C13" i="9"/>
  <c r="C14" i="9"/>
  <c r="C15" i="9"/>
  <c r="C16" i="9"/>
  <c r="C19" i="9"/>
  <c r="AU19" i="9" s="1"/>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AL19" i="9"/>
  <c r="AL18" i="9"/>
  <c r="AL17" i="9"/>
  <c r="AL16" i="9"/>
  <c r="AL15" i="9"/>
  <c r="AL14" i="9"/>
  <c r="AL13" i="9"/>
  <c r="AL12" i="9"/>
  <c r="BN580" i="9"/>
  <c r="BN579" i="9"/>
  <c r="BN578" i="9"/>
  <c r="BN577" i="9"/>
  <c r="BN576" i="9"/>
  <c r="BN575" i="9"/>
  <c r="BN574" i="9"/>
  <c r="BN573" i="9"/>
  <c r="BN572" i="9"/>
  <c r="BN571" i="9"/>
  <c r="BN570" i="9"/>
  <c r="BN569" i="9"/>
  <c r="BN568" i="9"/>
  <c r="BN567" i="9"/>
  <c r="BN566" i="9"/>
  <c r="BN565" i="9"/>
  <c r="BN564" i="9"/>
  <c r="BN563" i="9"/>
  <c r="BN562" i="9"/>
  <c r="BN561" i="9"/>
  <c r="BN560" i="9"/>
  <c r="BN559" i="9"/>
  <c r="BN558" i="9"/>
  <c r="BN557" i="9"/>
  <c r="BN556" i="9"/>
  <c r="BN555" i="9"/>
  <c r="BN554" i="9"/>
  <c r="BN553" i="9"/>
  <c r="BN552" i="9"/>
  <c r="BN551" i="9"/>
  <c r="BN550" i="9"/>
  <c r="BN549" i="9"/>
  <c r="BN548" i="9"/>
  <c r="BN547" i="9"/>
  <c r="BN546" i="9"/>
  <c r="BN545" i="9"/>
  <c r="BN544" i="9"/>
  <c r="BN543" i="9"/>
  <c r="BN542" i="9"/>
  <c r="BN541" i="9"/>
  <c r="BN540" i="9"/>
  <c r="BN539" i="9"/>
  <c r="BN538" i="9"/>
  <c r="BN537" i="9"/>
  <c r="BN536" i="9"/>
  <c r="BN535" i="9"/>
  <c r="BN534" i="9"/>
  <c r="BN533" i="9"/>
  <c r="BN532" i="9"/>
  <c r="BN531" i="9"/>
  <c r="BN530" i="9"/>
  <c r="BN529" i="9"/>
  <c r="BN528" i="9"/>
  <c r="BN527" i="9"/>
  <c r="BN526" i="9"/>
  <c r="BN525" i="9"/>
  <c r="BN524" i="9"/>
  <c r="BN523" i="9"/>
  <c r="BN522" i="9"/>
  <c r="AN522" i="9"/>
  <c r="BN521" i="9"/>
  <c r="AN521" i="9"/>
  <c r="DO520" i="9"/>
  <c r="DN520" i="9"/>
  <c r="DM520" i="9"/>
  <c r="DL520" i="9"/>
  <c r="DK520" i="9"/>
  <c r="DJ520" i="9"/>
  <c r="DI520" i="9"/>
  <c r="DD520" i="9"/>
  <c r="DC520" i="9"/>
  <c r="DB520" i="9"/>
  <c r="DA520" i="9"/>
  <c r="CZ520" i="9"/>
  <c r="CN520" i="9"/>
  <c r="CO520" i="9" s="1"/>
  <c r="CQ520" i="9" s="1"/>
  <c r="CS520" i="9" s="1"/>
  <c r="CM520" i="9"/>
  <c r="CF520" i="9"/>
  <c r="CG520" i="9" s="1"/>
  <c r="CI520" i="9" s="1"/>
  <c r="CK520" i="9" s="1"/>
  <c r="CE520" i="9"/>
  <c r="BX520" i="9"/>
  <c r="BY520" i="9" s="1"/>
  <c r="BZ520" i="9" s="1"/>
  <c r="BW520" i="9"/>
  <c r="BP520" i="9"/>
  <c r="BQ520" i="9" s="1"/>
  <c r="BS520" i="9" s="1"/>
  <c r="BU520" i="9" s="1"/>
  <c r="BO520" i="9"/>
  <c r="BH520" i="9"/>
  <c r="BI520" i="9" s="1"/>
  <c r="BG520" i="9"/>
  <c r="AY520" i="9"/>
  <c r="BD520" i="9" s="1"/>
  <c r="AX520" i="9"/>
  <c r="BC520" i="9" s="1"/>
  <c r="AW520" i="9"/>
  <c r="BB520" i="9" s="1"/>
  <c r="AV520" i="9"/>
  <c r="BA520" i="9" s="1"/>
  <c r="AU520" i="9"/>
  <c r="AZ520" i="9" s="1"/>
  <c r="AS520" i="9"/>
  <c r="AR520" i="9"/>
  <c r="AQ520" i="9"/>
  <c r="AP520" i="9"/>
  <c r="AN520" i="9"/>
  <c r="AM520" i="9"/>
  <c r="DO519" i="9"/>
  <c r="DN519" i="9"/>
  <c r="DM519" i="9"/>
  <c r="DL519" i="9"/>
  <c r="DK519" i="9"/>
  <c r="DJ519" i="9"/>
  <c r="DI519" i="9"/>
  <c r="DD519" i="9"/>
  <c r="DC519" i="9"/>
  <c r="DB519" i="9"/>
  <c r="DA519" i="9"/>
  <c r="CZ519" i="9"/>
  <c r="CN519" i="9"/>
  <c r="CO519" i="9" s="1"/>
  <c r="CM519" i="9"/>
  <c r="CF519" i="9"/>
  <c r="CG519" i="9" s="1"/>
  <c r="CE519" i="9"/>
  <c r="BX519" i="9"/>
  <c r="BY519" i="9" s="1"/>
  <c r="BW519" i="9"/>
  <c r="BP519" i="9"/>
  <c r="BQ519" i="9" s="1"/>
  <c r="BO519" i="9"/>
  <c r="BH519" i="9"/>
  <c r="BI519" i="9" s="1"/>
  <c r="BG519" i="9"/>
  <c r="AY519" i="9"/>
  <c r="BD519" i="9" s="1"/>
  <c r="AX519" i="9"/>
  <c r="BC519" i="9" s="1"/>
  <c r="AW519" i="9"/>
  <c r="BB519" i="9" s="1"/>
  <c r="AV519" i="9"/>
  <c r="BA519" i="9" s="1"/>
  <c r="AU519" i="9"/>
  <c r="AZ519" i="9" s="1"/>
  <c r="AS519" i="9"/>
  <c r="AR519" i="9"/>
  <c r="AQ519" i="9"/>
  <c r="AP519" i="9"/>
  <c r="AN519" i="9"/>
  <c r="AM519" i="9"/>
  <c r="DO518" i="9"/>
  <c r="DN518" i="9"/>
  <c r="DM518" i="9"/>
  <c r="DL518" i="9"/>
  <c r="DK518" i="9"/>
  <c r="DJ518" i="9"/>
  <c r="DI518" i="9"/>
  <c r="DD518" i="9"/>
  <c r="DC518" i="9"/>
  <c r="DB518" i="9"/>
  <c r="DA518" i="9"/>
  <c r="CZ518" i="9"/>
  <c r="CN518" i="9"/>
  <c r="CO518" i="9" s="1"/>
  <c r="CQ518" i="9" s="1"/>
  <c r="CS518" i="9" s="1"/>
  <c r="CM518" i="9"/>
  <c r="CF518" i="9"/>
  <c r="CG518" i="9" s="1"/>
  <c r="CH518" i="9" s="1"/>
  <c r="CE518" i="9"/>
  <c r="BX518" i="9"/>
  <c r="BY518" i="9" s="1"/>
  <c r="CA518" i="9" s="1"/>
  <c r="CC518" i="9" s="1"/>
  <c r="BW518" i="9"/>
  <c r="BP518" i="9"/>
  <c r="BQ518" i="9" s="1"/>
  <c r="BO518" i="9"/>
  <c r="BH518" i="9"/>
  <c r="BI518" i="9" s="1"/>
  <c r="BG518" i="9"/>
  <c r="AY518" i="9"/>
  <c r="BD518" i="9" s="1"/>
  <c r="AX518" i="9"/>
  <c r="BC518" i="9" s="1"/>
  <c r="AW518" i="9"/>
  <c r="BB518" i="9" s="1"/>
  <c r="AV518" i="9"/>
  <c r="BA518" i="9" s="1"/>
  <c r="AU518" i="9"/>
  <c r="AZ518" i="9" s="1"/>
  <c r="AS518" i="9"/>
  <c r="AR518" i="9"/>
  <c r="AQ518" i="9"/>
  <c r="AP518" i="9"/>
  <c r="AN518" i="9"/>
  <c r="AM518" i="9"/>
  <c r="DO517" i="9"/>
  <c r="DN517" i="9"/>
  <c r="DM517" i="9"/>
  <c r="DL517" i="9"/>
  <c r="DK517" i="9"/>
  <c r="DJ517" i="9"/>
  <c r="DI517" i="9"/>
  <c r="DD517" i="9"/>
  <c r="DC517" i="9"/>
  <c r="DB517" i="9"/>
  <c r="DA517" i="9"/>
  <c r="CZ517" i="9"/>
  <c r="CN517" i="9"/>
  <c r="CO517" i="9" s="1"/>
  <c r="CP517" i="9" s="1"/>
  <c r="CM517" i="9"/>
  <c r="CF517" i="9"/>
  <c r="CG517" i="9" s="1"/>
  <c r="CE517" i="9"/>
  <c r="BX517" i="9"/>
  <c r="BY517" i="9" s="1"/>
  <c r="BW517" i="9"/>
  <c r="BP517" i="9"/>
  <c r="BQ517" i="9" s="1"/>
  <c r="BO517" i="9"/>
  <c r="BH517" i="9"/>
  <c r="BI517" i="9" s="1"/>
  <c r="BJ517" i="9" s="1"/>
  <c r="BG517" i="9"/>
  <c r="AY517" i="9"/>
  <c r="BD517" i="9" s="1"/>
  <c r="AX517" i="9"/>
  <c r="BC517" i="9" s="1"/>
  <c r="AW517" i="9"/>
  <c r="BB517" i="9" s="1"/>
  <c r="AV517" i="9"/>
  <c r="BA517" i="9" s="1"/>
  <c r="AU517" i="9"/>
  <c r="AZ517" i="9" s="1"/>
  <c r="AS517" i="9"/>
  <c r="AR517" i="9"/>
  <c r="AQ517" i="9"/>
  <c r="AP517" i="9"/>
  <c r="AN517" i="9"/>
  <c r="AM517" i="9"/>
  <c r="DO516" i="9"/>
  <c r="DN516" i="9"/>
  <c r="DM516" i="9"/>
  <c r="DL516" i="9"/>
  <c r="DK516" i="9"/>
  <c r="DJ516" i="9"/>
  <c r="DI516" i="9"/>
  <c r="DD516" i="9"/>
  <c r="DC516" i="9"/>
  <c r="DB516" i="9"/>
  <c r="DA516" i="9"/>
  <c r="CZ516" i="9"/>
  <c r="CN516" i="9"/>
  <c r="CO516" i="9" s="1"/>
  <c r="CR516" i="9" s="1"/>
  <c r="CM516" i="9"/>
  <c r="CF516" i="9"/>
  <c r="CG516" i="9" s="1"/>
  <c r="CI516" i="9" s="1"/>
  <c r="CK516" i="9" s="1"/>
  <c r="CE516" i="9"/>
  <c r="BX516" i="9"/>
  <c r="BY516" i="9" s="1"/>
  <c r="BZ516" i="9" s="1"/>
  <c r="BW516" i="9"/>
  <c r="BP516" i="9"/>
  <c r="BQ516" i="9" s="1"/>
  <c r="BS516" i="9" s="1"/>
  <c r="BU516" i="9" s="1"/>
  <c r="BO516" i="9"/>
  <c r="BH516" i="9"/>
  <c r="BI516" i="9" s="1"/>
  <c r="BG516" i="9"/>
  <c r="AY516" i="9"/>
  <c r="BD516" i="9" s="1"/>
  <c r="AX516" i="9"/>
  <c r="BC516" i="9" s="1"/>
  <c r="AW516" i="9"/>
  <c r="BB516" i="9" s="1"/>
  <c r="AV516" i="9"/>
  <c r="BA516" i="9" s="1"/>
  <c r="AU516" i="9"/>
  <c r="AZ516" i="9" s="1"/>
  <c r="AS516" i="9"/>
  <c r="AR516" i="9"/>
  <c r="AQ516" i="9"/>
  <c r="AP516" i="9"/>
  <c r="AN516" i="9"/>
  <c r="AM516" i="9"/>
  <c r="DO515" i="9"/>
  <c r="DN515" i="9"/>
  <c r="DM515" i="9"/>
  <c r="DL515" i="9"/>
  <c r="DK515" i="9"/>
  <c r="DJ515" i="9"/>
  <c r="DI515" i="9"/>
  <c r="DD515" i="9"/>
  <c r="DC515" i="9"/>
  <c r="DB515" i="9"/>
  <c r="DA515" i="9"/>
  <c r="CZ515" i="9"/>
  <c r="CN515" i="9"/>
  <c r="CO515" i="9" s="1"/>
  <c r="CM515" i="9"/>
  <c r="CF515" i="9"/>
  <c r="CG515" i="9" s="1"/>
  <c r="CE515" i="9"/>
  <c r="BX515" i="9"/>
  <c r="BY515" i="9" s="1"/>
  <c r="BW515" i="9"/>
  <c r="BP515" i="9"/>
  <c r="BQ515" i="9" s="1"/>
  <c r="BO515" i="9"/>
  <c r="BH515" i="9"/>
  <c r="BI515" i="9" s="1"/>
  <c r="BG515" i="9"/>
  <c r="AY515" i="9"/>
  <c r="BD515" i="9" s="1"/>
  <c r="AX515" i="9"/>
  <c r="BC515" i="9" s="1"/>
  <c r="AW515" i="9"/>
  <c r="BB515" i="9" s="1"/>
  <c r="AV515" i="9"/>
  <c r="BA515" i="9" s="1"/>
  <c r="AU515" i="9"/>
  <c r="AZ515" i="9" s="1"/>
  <c r="AS515" i="9"/>
  <c r="AR515" i="9"/>
  <c r="AQ515" i="9"/>
  <c r="AP515" i="9"/>
  <c r="AN515" i="9"/>
  <c r="AM515" i="9"/>
  <c r="DO514" i="9"/>
  <c r="DN514" i="9"/>
  <c r="DM514" i="9"/>
  <c r="DL514" i="9"/>
  <c r="DK514" i="9"/>
  <c r="DJ514" i="9"/>
  <c r="DI514" i="9"/>
  <c r="DD514" i="9"/>
  <c r="DC514" i="9"/>
  <c r="DB514" i="9"/>
  <c r="DA514" i="9"/>
  <c r="CZ514" i="9"/>
  <c r="CN514" i="9"/>
  <c r="CO514" i="9" s="1"/>
  <c r="CQ514" i="9" s="1"/>
  <c r="CS514" i="9" s="1"/>
  <c r="CM514" i="9"/>
  <c r="CF514" i="9"/>
  <c r="CG514" i="9" s="1"/>
  <c r="CH514" i="9" s="1"/>
  <c r="CE514" i="9"/>
  <c r="BX514" i="9"/>
  <c r="BY514" i="9" s="1"/>
  <c r="CA514" i="9" s="1"/>
  <c r="CC514" i="9" s="1"/>
  <c r="BW514" i="9"/>
  <c r="BP514" i="9"/>
  <c r="BQ514" i="9" s="1"/>
  <c r="BO514" i="9"/>
  <c r="BH514" i="9"/>
  <c r="BI514" i="9" s="1"/>
  <c r="BG514" i="9"/>
  <c r="AY514" i="9"/>
  <c r="BD514" i="9" s="1"/>
  <c r="AX514" i="9"/>
  <c r="BC514" i="9" s="1"/>
  <c r="AW514" i="9"/>
  <c r="BB514" i="9" s="1"/>
  <c r="AV514" i="9"/>
  <c r="BA514" i="9" s="1"/>
  <c r="AU514" i="9"/>
  <c r="AZ514" i="9" s="1"/>
  <c r="AS514" i="9"/>
  <c r="AR514" i="9"/>
  <c r="AQ514" i="9"/>
  <c r="AP514" i="9"/>
  <c r="AN514" i="9"/>
  <c r="AM514" i="9"/>
  <c r="DO513" i="9"/>
  <c r="DN513" i="9"/>
  <c r="DM513" i="9"/>
  <c r="DL513" i="9"/>
  <c r="DK513" i="9"/>
  <c r="DJ513" i="9"/>
  <c r="DI513" i="9"/>
  <c r="DD513" i="9"/>
  <c r="DC513" i="9"/>
  <c r="DB513" i="9"/>
  <c r="DA513" i="9"/>
  <c r="CZ513" i="9"/>
  <c r="CN513" i="9"/>
  <c r="CO513" i="9" s="1"/>
  <c r="CM513" i="9"/>
  <c r="CF513" i="9"/>
  <c r="CG513" i="9" s="1"/>
  <c r="CE513" i="9"/>
  <c r="BX513" i="9"/>
  <c r="BY513" i="9" s="1"/>
  <c r="BW513" i="9"/>
  <c r="BP513" i="9"/>
  <c r="BQ513" i="9" s="1"/>
  <c r="BO513" i="9"/>
  <c r="BH513" i="9"/>
  <c r="BI513" i="9" s="1"/>
  <c r="BG513" i="9"/>
  <c r="AY513" i="9"/>
  <c r="BD513" i="9" s="1"/>
  <c r="AX513" i="9"/>
  <c r="BC513" i="9" s="1"/>
  <c r="AW513" i="9"/>
  <c r="BB513" i="9" s="1"/>
  <c r="AV513" i="9"/>
  <c r="BA513" i="9" s="1"/>
  <c r="AU513" i="9"/>
  <c r="AZ513" i="9" s="1"/>
  <c r="AS513" i="9"/>
  <c r="AR513" i="9"/>
  <c r="AQ513" i="9"/>
  <c r="AP513" i="9"/>
  <c r="AN513" i="9"/>
  <c r="AM513" i="9"/>
  <c r="DO512" i="9"/>
  <c r="DN512" i="9"/>
  <c r="DM512" i="9"/>
  <c r="DL512" i="9"/>
  <c r="DK512" i="9"/>
  <c r="DJ512" i="9"/>
  <c r="DI512" i="9"/>
  <c r="DD512" i="9"/>
  <c r="DC512" i="9"/>
  <c r="DB512" i="9"/>
  <c r="DA512" i="9"/>
  <c r="CZ512" i="9"/>
  <c r="CN512" i="9"/>
  <c r="CO512" i="9" s="1"/>
  <c r="CM512" i="9"/>
  <c r="CF512" i="9"/>
  <c r="CG512" i="9" s="1"/>
  <c r="CE512" i="9"/>
  <c r="BX512" i="9"/>
  <c r="BY512" i="9" s="1"/>
  <c r="BW512" i="9"/>
  <c r="BP512" i="9"/>
  <c r="BQ512" i="9" s="1"/>
  <c r="BS512" i="9" s="1"/>
  <c r="BU512" i="9" s="1"/>
  <c r="BO512" i="9"/>
  <c r="BH512" i="9"/>
  <c r="BI512" i="9" s="1"/>
  <c r="BG512" i="9"/>
  <c r="AY512" i="9"/>
  <c r="BD512" i="9" s="1"/>
  <c r="AX512" i="9"/>
  <c r="BC512" i="9" s="1"/>
  <c r="AW512" i="9"/>
  <c r="BB512" i="9" s="1"/>
  <c r="AV512" i="9"/>
  <c r="BA512" i="9" s="1"/>
  <c r="AU512" i="9"/>
  <c r="AZ512" i="9" s="1"/>
  <c r="AS512" i="9"/>
  <c r="AR512" i="9"/>
  <c r="AQ512" i="9"/>
  <c r="AP512" i="9"/>
  <c r="AN512" i="9"/>
  <c r="AM512" i="9"/>
  <c r="DO511" i="9"/>
  <c r="DN511" i="9"/>
  <c r="DM511" i="9"/>
  <c r="DL511" i="9"/>
  <c r="DK511" i="9"/>
  <c r="DJ511" i="9"/>
  <c r="DI511" i="9"/>
  <c r="DD511" i="9"/>
  <c r="DC511" i="9"/>
  <c r="DB511" i="9"/>
  <c r="DA511" i="9"/>
  <c r="CZ511" i="9"/>
  <c r="CN511" i="9"/>
  <c r="CO511" i="9" s="1"/>
  <c r="CM511" i="9"/>
  <c r="CF511" i="9"/>
  <c r="CG511" i="9" s="1"/>
  <c r="CE511" i="9"/>
  <c r="BX511" i="9"/>
  <c r="BY511" i="9" s="1"/>
  <c r="BW511" i="9"/>
  <c r="BP511" i="9"/>
  <c r="BQ511" i="9" s="1"/>
  <c r="BO511" i="9"/>
  <c r="BH511" i="9"/>
  <c r="BI511" i="9" s="1"/>
  <c r="BG511" i="9"/>
  <c r="AY511" i="9"/>
  <c r="BD511" i="9" s="1"/>
  <c r="AX511" i="9"/>
  <c r="BC511" i="9" s="1"/>
  <c r="AW511" i="9"/>
  <c r="BB511" i="9" s="1"/>
  <c r="AV511" i="9"/>
  <c r="BA511" i="9" s="1"/>
  <c r="AU511" i="9"/>
  <c r="AZ511" i="9" s="1"/>
  <c r="AS511" i="9"/>
  <c r="AR511" i="9"/>
  <c r="AQ511" i="9"/>
  <c r="AP511" i="9"/>
  <c r="AN511" i="9"/>
  <c r="AM511" i="9"/>
  <c r="DO510" i="9"/>
  <c r="DN510" i="9"/>
  <c r="DM510" i="9"/>
  <c r="DL510" i="9"/>
  <c r="DK510" i="9"/>
  <c r="DJ510" i="9"/>
  <c r="DI510" i="9"/>
  <c r="DD510" i="9"/>
  <c r="DC510" i="9"/>
  <c r="DB510" i="9"/>
  <c r="DA510" i="9"/>
  <c r="CZ510" i="9"/>
  <c r="CN510" i="9"/>
  <c r="CO510" i="9" s="1"/>
  <c r="CM510" i="9"/>
  <c r="CF510" i="9"/>
  <c r="CG510" i="9" s="1"/>
  <c r="CE510" i="9"/>
  <c r="BX510" i="9"/>
  <c r="BY510" i="9" s="1"/>
  <c r="BW510" i="9"/>
  <c r="BP510" i="9"/>
  <c r="BQ510" i="9" s="1"/>
  <c r="BO510" i="9"/>
  <c r="BH510" i="9"/>
  <c r="BI510" i="9" s="1"/>
  <c r="BG510" i="9"/>
  <c r="AY510" i="9"/>
  <c r="BD510" i="9" s="1"/>
  <c r="AX510" i="9"/>
  <c r="BC510" i="9" s="1"/>
  <c r="AW510" i="9"/>
  <c r="BB510" i="9" s="1"/>
  <c r="AV510" i="9"/>
  <c r="BA510" i="9" s="1"/>
  <c r="AU510" i="9"/>
  <c r="AZ510" i="9" s="1"/>
  <c r="AS510" i="9"/>
  <c r="AR510" i="9"/>
  <c r="AQ510" i="9"/>
  <c r="AP510" i="9"/>
  <c r="AN510" i="9"/>
  <c r="AM510" i="9"/>
  <c r="DO509" i="9"/>
  <c r="DN509" i="9"/>
  <c r="DM509" i="9"/>
  <c r="DL509" i="9"/>
  <c r="DK509" i="9"/>
  <c r="DJ509" i="9"/>
  <c r="DI509" i="9"/>
  <c r="DD509" i="9"/>
  <c r="DC509" i="9"/>
  <c r="DB509" i="9"/>
  <c r="DA509" i="9"/>
  <c r="CZ509" i="9"/>
  <c r="CN509" i="9"/>
  <c r="CO509" i="9" s="1"/>
  <c r="CM509" i="9"/>
  <c r="CF509" i="9"/>
  <c r="CG509" i="9" s="1"/>
  <c r="CE509" i="9"/>
  <c r="BX509" i="9"/>
  <c r="BY509" i="9" s="1"/>
  <c r="BW509" i="9"/>
  <c r="BP509" i="9"/>
  <c r="BQ509" i="9" s="1"/>
  <c r="BO509" i="9"/>
  <c r="BH509" i="9"/>
  <c r="BI509" i="9" s="1"/>
  <c r="BG509" i="9"/>
  <c r="AY509" i="9"/>
  <c r="BD509" i="9" s="1"/>
  <c r="AX509" i="9"/>
  <c r="BC509" i="9" s="1"/>
  <c r="AW509" i="9"/>
  <c r="BB509" i="9" s="1"/>
  <c r="AV509" i="9"/>
  <c r="BA509" i="9" s="1"/>
  <c r="AU509" i="9"/>
  <c r="AZ509" i="9" s="1"/>
  <c r="AS509" i="9"/>
  <c r="AR509" i="9"/>
  <c r="AQ509" i="9"/>
  <c r="AP509" i="9"/>
  <c r="AN509" i="9"/>
  <c r="AM509" i="9"/>
  <c r="DO508" i="9"/>
  <c r="DN508" i="9"/>
  <c r="DM508" i="9"/>
  <c r="DL508" i="9"/>
  <c r="DK508" i="9"/>
  <c r="DJ508" i="9"/>
  <c r="DI508" i="9"/>
  <c r="DD508" i="9"/>
  <c r="DC508" i="9"/>
  <c r="DB508" i="9"/>
  <c r="DA508" i="9"/>
  <c r="CZ508" i="9"/>
  <c r="CN508" i="9"/>
  <c r="CO508" i="9" s="1"/>
  <c r="CP508" i="9" s="1"/>
  <c r="CM508" i="9"/>
  <c r="CF508" i="9"/>
  <c r="CG508" i="9" s="1"/>
  <c r="CH508" i="9" s="1"/>
  <c r="CE508" i="9"/>
  <c r="BX508" i="9"/>
  <c r="BY508" i="9" s="1"/>
  <c r="BW508" i="9"/>
  <c r="BP508" i="9"/>
  <c r="BQ508" i="9" s="1"/>
  <c r="BR508" i="9" s="1"/>
  <c r="BO508" i="9"/>
  <c r="BH508" i="9"/>
  <c r="BI508" i="9" s="1"/>
  <c r="BJ508" i="9" s="1"/>
  <c r="BG508" i="9"/>
  <c r="AY508" i="9"/>
  <c r="BD508" i="9" s="1"/>
  <c r="AX508" i="9"/>
  <c r="BC508" i="9" s="1"/>
  <c r="AW508" i="9"/>
  <c r="BB508" i="9" s="1"/>
  <c r="AV508" i="9"/>
  <c r="BA508" i="9" s="1"/>
  <c r="AU508" i="9"/>
  <c r="AZ508" i="9" s="1"/>
  <c r="AS508" i="9"/>
  <c r="AR508" i="9"/>
  <c r="AQ508" i="9"/>
  <c r="AP508" i="9"/>
  <c r="AN508" i="9"/>
  <c r="AM508" i="9"/>
  <c r="DO507" i="9"/>
  <c r="DN507" i="9"/>
  <c r="DM507" i="9"/>
  <c r="DL507" i="9"/>
  <c r="DK507" i="9"/>
  <c r="DJ507" i="9"/>
  <c r="DI507" i="9"/>
  <c r="DD507" i="9"/>
  <c r="DC507" i="9"/>
  <c r="DB507" i="9"/>
  <c r="DA507" i="9"/>
  <c r="CZ507" i="9"/>
  <c r="CN507" i="9"/>
  <c r="CO507" i="9" s="1"/>
  <c r="CM507" i="9"/>
  <c r="CF507" i="9"/>
  <c r="CG507" i="9" s="1"/>
  <c r="CE507" i="9"/>
  <c r="BX507" i="9"/>
  <c r="BY507" i="9" s="1"/>
  <c r="BW507" i="9"/>
  <c r="BP507" i="9"/>
  <c r="BQ507" i="9" s="1"/>
  <c r="BO507" i="9"/>
  <c r="BH507" i="9"/>
  <c r="BI507" i="9" s="1"/>
  <c r="BG507" i="9"/>
  <c r="AY507" i="9"/>
  <c r="BD507" i="9" s="1"/>
  <c r="AX507" i="9"/>
  <c r="BC507" i="9" s="1"/>
  <c r="AW507" i="9"/>
  <c r="BB507" i="9" s="1"/>
  <c r="AV507" i="9"/>
  <c r="BA507" i="9" s="1"/>
  <c r="AU507" i="9"/>
  <c r="AZ507" i="9" s="1"/>
  <c r="AS507" i="9"/>
  <c r="AR507" i="9"/>
  <c r="AQ507" i="9"/>
  <c r="AP507" i="9"/>
  <c r="AN507" i="9"/>
  <c r="AM507" i="9"/>
  <c r="DO506" i="9"/>
  <c r="DN506" i="9"/>
  <c r="DM506" i="9"/>
  <c r="DL506" i="9"/>
  <c r="DK506" i="9"/>
  <c r="DJ506" i="9"/>
  <c r="DI506" i="9"/>
  <c r="DD506" i="9"/>
  <c r="DC506" i="9"/>
  <c r="DB506" i="9"/>
  <c r="DA506" i="9"/>
  <c r="CZ506" i="9"/>
  <c r="CN506" i="9"/>
  <c r="CO506" i="9" s="1"/>
  <c r="CP506" i="9" s="1"/>
  <c r="CM506" i="9"/>
  <c r="CF506" i="9"/>
  <c r="CG506" i="9" s="1"/>
  <c r="CH506" i="9" s="1"/>
  <c r="CE506" i="9"/>
  <c r="BX506" i="9"/>
  <c r="BY506" i="9" s="1"/>
  <c r="BZ506" i="9" s="1"/>
  <c r="BW506" i="9"/>
  <c r="BP506" i="9"/>
  <c r="BQ506" i="9" s="1"/>
  <c r="BR506" i="9" s="1"/>
  <c r="BO506" i="9"/>
  <c r="BH506" i="9"/>
  <c r="BI506" i="9" s="1"/>
  <c r="BJ506" i="9" s="1"/>
  <c r="BG506" i="9"/>
  <c r="AY506" i="9"/>
  <c r="BD506" i="9" s="1"/>
  <c r="AX506" i="9"/>
  <c r="BC506" i="9" s="1"/>
  <c r="AW506" i="9"/>
  <c r="BB506" i="9" s="1"/>
  <c r="AV506" i="9"/>
  <c r="BA506" i="9" s="1"/>
  <c r="AU506" i="9"/>
  <c r="AZ506" i="9" s="1"/>
  <c r="AS506" i="9"/>
  <c r="AR506" i="9"/>
  <c r="AQ506" i="9"/>
  <c r="AP506" i="9"/>
  <c r="AN506" i="9"/>
  <c r="AM506" i="9"/>
  <c r="DO505" i="9"/>
  <c r="DN505" i="9"/>
  <c r="DM505" i="9"/>
  <c r="DL505" i="9"/>
  <c r="DK505" i="9"/>
  <c r="DJ505" i="9"/>
  <c r="DI505" i="9"/>
  <c r="DD505" i="9"/>
  <c r="DC505" i="9"/>
  <c r="DB505" i="9"/>
  <c r="DA505" i="9"/>
  <c r="CZ505" i="9"/>
  <c r="CN505" i="9"/>
  <c r="CO505" i="9" s="1"/>
  <c r="CM505" i="9"/>
  <c r="CF505" i="9"/>
  <c r="CG505" i="9" s="1"/>
  <c r="CE505" i="9"/>
  <c r="BX505" i="9"/>
  <c r="BY505" i="9" s="1"/>
  <c r="BW505" i="9"/>
  <c r="BP505" i="9"/>
  <c r="BQ505" i="9" s="1"/>
  <c r="BO505" i="9"/>
  <c r="BH505" i="9"/>
  <c r="BI505" i="9" s="1"/>
  <c r="BG505" i="9"/>
  <c r="AY505" i="9"/>
  <c r="BD505" i="9" s="1"/>
  <c r="AX505" i="9"/>
  <c r="BC505" i="9" s="1"/>
  <c r="AW505" i="9"/>
  <c r="BB505" i="9" s="1"/>
  <c r="AV505" i="9"/>
  <c r="BA505" i="9" s="1"/>
  <c r="AU505" i="9"/>
  <c r="AZ505" i="9" s="1"/>
  <c r="AS505" i="9"/>
  <c r="AR505" i="9"/>
  <c r="AQ505" i="9"/>
  <c r="AP505" i="9"/>
  <c r="AN505" i="9"/>
  <c r="AM505" i="9"/>
  <c r="DO504" i="9"/>
  <c r="DN504" i="9"/>
  <c r="DM504" i="9"/>
  <c r="DL504" i="9"/>
  <c r="DK504" i="9"/>
  <c r="DJ504" i="9"/>
  <c r="DI504" i="9"/>
  <c r="DD504" i="9"/>
  <c r="DC504" i="9"/>
  <c r="DB504" i="9"/>
  <c r="DA504" i="9"/>
  <c r="CZ504" i="9"/>
  <c r="CN504" i="9"/>
  <c r="CO504" i="9" s="1"/>
  <c r="CQ504" i="9" s="1"/>
  <c r="CS504" i="9" s="1"/>
  <c r="CM504" i="9"/>
  <c r="CF504" i="9"/>
  <c r="CG504" i="9" s="1"/>
  <c r="CE504" i="9"/>
  <c r="BX504" i="9"/>
  <c r="BY504" i="9" s="1"/>
  <c r="BW504" i="9"/>
  <c r="BP504" i="9"/>
  <c r="BQ504" i="9" s="1"/>
  <c r="BR504" i="9" s="1"/>
  <c r="BO504" i="9"/>
  <c r="BH504" i="9"/>
  <c r="BI504" i="9" s="1"/>
  <c r="BL504" i="9" s="1"/>
  <c r="BG504" i="9"/>
  <c r="AY504" i="9"/>
  <c r="BD504" i="9" s="1"/>
  <c r="AX504" i="9"/>
  <c r="BC504" i="9" s="1"/>
  <c r="AW504" i="9"/>
  <c r="BB504" i="9" s="1"/>
  <c r="AV504" i="9"/>
  <c r="BA504" i="9" s="1"/>
  <c r="AU504" i="9"/>
  <c r="AZ504" i="9" s="1"/>
  <c r="AS504" i="9"/>
  <c r="AR504" i="9"/>
  <c r="AQ504" i="9"/>
  <c r="AP504" i="9"/>
  <c r="AN504" i="9"/>
  <c r="AM504" i="9"/>
  <c r="DO503" i="9"/>
  <c r="DN503" i="9"/>
  <c r="DM503" i="9"/>
  <c r="DL503" i="9"/>
  <c r="DK503" i="9"/>
  <c r="DJ503" i="9"/>
  <c r="DI503" i="9"/>
  <c r="DD503" i="9"/>
  <c r="DC503" i="9"/>
  <c r="DB503" i="9"/>
  <c r="DA503" i="9"/>
  <c r="CZ503" i="9"/>
  <c r="CN503" i="9"/>
  <c r="CO503" i="9" s="1"/>
  <c r="CQ503" i="9" s="1"/>
  <c r="CS503" i="9" s="1"/>
  <c r="CM503" i="9"/>
  <c r="CF503" i="9"/>
  <c r="CG503" i="9" s="1"/>
  <c r="CE503" i="9"/>
  <c r="BX503" i="9"/>
  <c r="BY503" i="9" s="1"/>
  <c r="BW503" i="9"/>
  <c r="BP503" i="9"/>
  <c r="BQ503" i="9" s="1"/>
  <c r="BO503" i="9"/>
  <c r="BH503" i="9"/>
  <c r="BI503" i="9" s="1"/>
  <c r="BG503" i="9"/>
  <c r="AY503" i="9"/>
  <c r="BD503" i="9" s="1"/>
  <c r="AX503" i="9"/>
  <c r="BC503" i="9" s="1"/>
  <c r="AW503" i="9"/>
  <c r="BB503" i="9" s="1"/>
  <c r="AV503" i="9"/>
  <c r="BA503" i="9" s="1"/>
  <c r="AU503" i="9"/>
  <c r="AZ503" i="9" s="1"/>
  <c r="AS503" i="9"/>
  <c r="AR503" i="9"/>
  <c r="AQ503" i="9"/>
  <c r="AP503" i="9"/>
  <c r="AN503" i="9"/>
  <c r="AM503" i="9"/>
  <c r="DO502" i="9"/>
  <c r="DN502" i="9"/>
  <c r="DM502" i="9"/>
  <c r="DL502" i="9"/>
  <c r="DK502" i="9"/>
  <c r="DJ502" i="9"/>
  <c r="DI502" i="9"/>
  <c r="DD502" i="9"/>
  <c r="DC502" i="9"/>
  <c r="DB502" i="9"/>
  <c r="DA502" i="9"/>
  <c r="CZ502" i="9"/>
  <c r="CN502" i="9"/>
  <c r="CO502" i="9" s="1"/>
  <c r="CR502" i="9" s="1"/>
  <c r="CM502" i="9"/>
  <c r="CF502" i="9"/>
  <c r="CG502" i="9" s="1"/>
  <c r="CJ502" i="9" s="1"/>
  <c r="CE502" i="9"/>
  <c r="BX502" i="9"/>
  <c r="BY502" i="9" s="1"/>
  <c r="CB502" i="9" s="1"/>
  <c r="BW502" i="9"/>
  <c r="BP502" i="9"/>
  <c r="BQ502" i="9" s="1"/>
  <c r="BT502" i="9" s="1"/>
  <c r="BO502" i="9"/>
  <c r="BH502" i="9"/>
  <c r="BI502" i="9" s="1"/>
  <c r="BL502" i="9" s="1"/>
  <c r="BG502" i="9"/>
  <c r="AY502" i="9"/>
  <c r="BD502" i="9" s="1"/>
  <c r="AX502" i="9"/>
  <c r="BC502" i="9" s="1"/>
  <c r="AW502" i="9"/>
  <c r="BB502" i="9" s="1"/>
  <c r="AV502" i="9"/>
  <c r="BA502" i="9" s="1"/>
  <c r="AU502" i="9"/>
  <c r="AZ502" i="9" s="1"/>
  <c r="AS502" i="9"/>
  <c r="AR502" i="9"/>
  <c r="AQ502" i="9"/>
  <c r="AP502" i="9"/>
  <c r="AN502" i="9"/>
  <c r="AM502" i="9"/>
  <c r="DO501" i="9"/>
  <c r="DN501" i="9"/>
  <c r="DM501" i="9"/>
  <c r="DL501" i="9"/>
  <c r="DK501" i="9"/>
  <c r="DJ501" i="9"/>
  <c r="DI501" i="9"/>
  <c r="DD501" i="9"/>
  <c r="DC501" i="9"/>
  <c r="DB501" i="9"/>
  <c r="DA501" i="9"/>
  <c r="CZ501" i="9"/>
  <c r="CN501" i="9"/>
  <c r="CO501" i="9" s="1"/>
  <c r="CM501" i="9"/>
  <c r="CF501" i="9"/>
  <c r="CG501" i="9" s="1"/>
  <c r="CE501" i="9"/>
  <c r="BX501" i="9"/>
  <c r="BY501" i="9" s="1"/>
  <c r="BW501" i="9"/>
  <c r="BP501" i="9"/>
  <c r="BQ501" i="9" s="1"/>
  <c r="BO501" i="9"/>
  <c r="BH501" i="9"/>
  <c r="BI501" i="9" s="1"/>
  <c r="BG501" i="9"/>
  <c r="AY501" i="9"/>
  <c r="BD501" i="9" s="1"/>
  <c r="AX501" i="9"/>
  <c r="BC501" i="9" s="1"/>
  <c r="AW501" i="9"/>
  <c r="BB501" i="9" s="1"/>
  <c r="AV501" i="9"/>
  <c r="BA501" i="9" s="1"/>
  <c r="AU501" i="9"/>
  <c r="AZ501" i="9" s="1"/>
  <c r="AS501" i="9"/>
  <c r="AR501" i="9"/>
  <c r="AQ501" i="9"/>
  <c r="AP501" i="9"/>
  <c r="AN501" i="9"/>
  <c r="AM501" i="9"/>
  <c r="DO500" i="9"/>
  <c r="DN500" i="9"/>
  <c r="DM500" i="9"/>
  <c r="DL500" i="9"/>
  <c r="DK500" i="9"/>
  <c r="DJ500" i="9"/>
  <c r="DI500" i="9"/>
  <c r="DD500" i="9"/>
  <c r="DC500" i="9"/>
  <c r="DB500" i="9"/>
  <c r="DA500" i="9"/>
  <c r="CZ500" i="9"/>
  <c r="CN500" i="9"/>
  <c r="CO500" i="9" s="1"/>
  <c r="CM500" i="9"/>
  <c r="CF500" i="9"/>
  <c r="CG500" i="9" s="1"/>
  <c r="CE500" i="9"/>
  <c r="BX500" i="9"/>
  <c r="BY500" i="9" s="1"/>
  <c r="BW500" i="9"/>
  <c r="BP500" i="9"/>
  <c r="BQ500" i="9" s="1"/>
  <c r="BO500" i="9"/>
  <c r="BH500" i="9"/>
  <c r="BI500" i="9" s="1"/>
  <c r="BG500" i="9"/>
  <c r="AY500" i="9"/>
  <c r="BD500" i="9" s="1"/>
  <c r="AX500" i="9"/>
  <c r="BC500" i="9" s="1"/>
  <c r="AW500" i="9"/>
  <c r="BB500" i="9" s="1"/>
  <c r="AV500" i="9"/>
  <c r="BA500" i="9" s="1"/>
  <c r="AU500" i="9"/>
  <c r="AZ500" i="9" s="1"/>
  <c r="AS500" i="9"/>
  <c r="AR500" i="9"/>
  <c r="AQ500" i="9"/>
  <c r="AP500" i="9"/>
  <c r="AN500" i="9"/>
  <c r="AM500" i="9"/>
  <c r="DO499" i="9"/>
  <c r="DN499" i="9"/>
  <c r="DM499" i="9"/>
  <c r="DL499" i="9"/>
  <c r="DK499" i="9"/>
  <c r="DJ499" i="9"/>
  <c r="DI499" i="9"/>
  <c r="DD499" i="9"/>
  <c r="DC499" i="9"/>
  <c r="DB499" i="9"/>
  <c r="DA499" i="9"/>
  <c r="CZ499" i="9"/>
  <c r="CN499" i="9"/>
  <c r="CO499" i="9" s="1"/>
  <c r="CQ499" i="9" s="1"/>
  <c r="CS499" i="9" s="1"/>
  <c r="CM499" i="9"/>
  <c r="CF499" i="9"/>
  <c r="CG499" i="9" s="1"/>
  <c r="CI499" i="9" s="1"/>
  <c r="CK499" i="9" s="1"/>
  <c r="CE499" i="9"/>
  <c r="BX499" i="9"/>
  <c r="BY499" i="9" s="1"/>
  <c r="CA499" i="9" s="1"/>
  <c r="CC499" i="9" s="1"/>
  <c r="BW499" i="9"/>
  <c r="BP499" i="9"/>
  <c r="BQ499" i="9" s="1"/>
  <c r="BO499" i="9"/>
  <c r="BH499" i="9"/>
  <c r="BI499" i="9" s="1"/>
  <c r="BK499" i="9" s="1"/>
  <c r="BM499" i="9" s="1"/>
  <c r="BG499" i="9"/>
  <c r="AY499" i="9"/>
  <c r="BD499" i="9" s="1"/>
  <c r="AX499" i="9"/>
  <c r="BC499" i="9" s="1"/>
  <c r="AW499" i="9"/>
  <c r="BB499" i="9" s="1"/>
  <c r="AV499" i="9"/>
  <c r="BA499" i="9" s="1"/>
  <c r="AU499" i="9"/>
  <c r="AZ499" i="9" s="1"/>
  <c r="AS499" i="9"/>
  <c r="AR499" i="9"/>
  <c r="AQ499" i="9"/>
  <c r="AP499" i="9"/>
  <c r="AN499" i="9"/>
  <c r="AM499" i="9"/>
  <c r="DO498" i="9"/>
  <c r="DN498" i="9"/>
  <c r="DM498" i="9"/>
  <c r="DL498" i="9"/>
  <c r="DK498" i="9"/>
  <c r="DJ498" i="9"/>
  <c r="DI498" i="9"/>
  <c r="DD498" i="9"/>
  <c r="DC498" i="9"/>
  <c r="DB498" i="9"/>
  <c r="DA498" i="9"/>
  <c r="CZ498" i="9"/>
  <c r="CN498" i="9"/>
  <c r="CO498" i="9" s="1"/>
  <c r="CM498" i="9"/>
  <c r="CF498" i="9"/>
  <c r="CG498" i="9" s="1"/>
  <c r="CE498" i="9"/>
  <c r="BX498" i="9"/>
  <c r="BY498" i="9" s="1"/>
  <c r="BW498" i="9"/>
  <c r="BP498" i="9"/>
  <c r="BQ498" i="9" s="1"/>
  <c r="BO498" i="9"/>
  <c r="BH498" i="9"/>
  <c r="BI498" i="9" s="1"/>
  <c r="BG498" i="9"/>
  <c r="AY498" i="9"/>
  <c r="BD498" i="9" s="1"/>
  <c r="AX498" i="9"/>
  <c r="BC498" i="9" s="1"/>
  <c r="AW498" i="9"/>
  <c r="BB498" i="9" s="1"/>
  <c r="AV498" i="9"/>
  <c r="BA498" i="9" s="1"/>
  <c r="AU498" i="9"/>
  <c r="AZ498" i="9" s="1"/>
  <c r="AS498" i="9"/>
  <c r="AR498" i="9"/>
  <c r="AQ498" i="9"/>
  <c r="AP498" i="9"/>
  <c r="AN498" i="9"/>
  <c r="AM498" i="9"/>
  <c r="DO497" i="9"/>
  <c r="DN497" i="9"/>
  <c r="DM497" i="9"/>
  <c r="DL497" i="9"/>
  <c r="DK497" i="9"/>
  <c r="DJ497" i="9"/>
  <c r="DI497" i="9"/>
  <c r="DD497" i="9"/>
  <c r="DC497" i="9"/>
  <c r="DB497" i="9"/>
  <c r="DA497" i="9"/>
  <c r="CZ497" i="9"/>
  <c r="CN497" i="9"/>
  <c r="CO497" i="9" s="1"/>
  <c r="CQ497" i="9" s="1"/>
  <c r="CS497" i="9" s="1"/>
  <c r="CM497" i="9"/>
  <c r="CF497" i="9"/>
  <c r="CG497" i="9" s="1"/>
  <c r="CI497" i="9" s="1"/>
  <c r="CK497" i="9" s="1"/>
  <c r="CE497" i="9"/>
  <c r="BX497" i="9"/>
  <c r="BY497" i="9" s="1"/>
  <c r="CA497" i="9" s="1"/>
  <c r="CC497" i="9" s="1"/>
  <c r="BW497" i="9"/>
  <c r="BP497" i="9"/>
  <c r="BQ497" i="9" s="1"/>
  <c r="BO497" i="9"/>
  <c r="BH497" i="9"/>
  <c r="BI497" i="9" s="1"/>
  <c r="BK497" i="9" s="1"/>
  <c r="BM497" i="9" s="1"/>
  <c r="BG497" i="9"/>
  <c r="AY497" i="9"/>
  <c r="BD497" i="9" s="1"/>
  <c r="AX497" i="9"/>
  <c r="BC497" i="9" s="1"/>
  <c r="AW497" i="9"/>
  <c r="BB497" i="9" s="1"/>
  <c r="AV497" i="9"/>
  <c r="BA497" i="9" s="1"/>
  <c r="AU497" i="9"/>
  <c r="AZ497" i="9" s="1"/>
  <c r="AS497" i="9"/>
  <c r="AR497" i="9"/>
  <c r="AQ497" i="9"/>
  <c r="AP497" i="9"/>
  <c r="AN497" i="9"/>
  <c r="AM497" i="9"/>
  <c r="DO496" i="9"/>
  <c r="DN496" i="9"/>
  <c r="DM496" i="9"/>
  <c r="DL496" i="9"/>
  <c r="DK496" i="9"/>
  <c r="DJ496" i="9"/>
  <c r="DI496" i="9"/>
  <c r="DD496" i="9"/>
  <c r="DC496" i="9"/>
  <c r="DB496" i="9"/>
  <c r="DA496" i="9"/>
  <c r="CZ496" i="9"/>
  <c r="CN496" i="9"/>
  <c r="CO496" i="9" s="1"/>
  <c r="CM496" i="9"/>
  <c r="CF496" i="9"/>
  <c r="CG496" i="9" s="1"/>
  <c r="CE496" i="9"/>
  <c r="BX496" i="9"/>
  <c r="BY496" i="9" s="1"/>
  <c r="BW496" i="9"/>
  <c r="BP496" i="9"/>
  <c r="BQ496" i="9" s="1"/>
  <c r="BO496" i="9"/>
  <c r="BH496" i="9"/>
  <c r="BI496" i="9" s="1"/>
  <c r="BG496" i="9"/>
  <c r="AY496" i="9"/>
  <c r="BD496" i="9" s="1"/>
  <c r="AX496" i="9"/>
  <c r="BC496" i="9" s="1"/>
  <c r="AW496" i="9"/>
  <c r="BB496" i="9" s="1"/>
  <c r="AV496" i="9"/>
  <c r="BA496" i="9" s="1"/>
  <c r="AU496" i="9"/>
  <c r="AZ496" i="9" s="1"/>
  <c r="AS496" i="9"/>
  <c r="AR496" i="9"/>
  <c r="AQ496" i="9"/>
  <c r="AP496" i="9"/>
  <c r="AN496" i="9"/>
  <c r="AM496" i="9"/>
  <c r="DO495" i="9"/>
  <c r="DN495" i="9"/>
  <c r="DM495" i="9"/>
  <c r="DL495" i="9"/>
  <c r="DK495" i="9"/>
  <c r="DJ495" i="9"/>
  <c r="DI495" i="9"/>
  <c r="DD495" i="9"/>
  <c r="DC495" i="9"/>
  <c r="DB495" i="9"/>
  <c r="DA495" i="9"/>
  <c r="CZ495" i="9"/>
  <c r="CN495" i="9"/>
  <c r="CO495" i="9" s="1"/>
  <c r="CR495" i="9" s="1"/>
  <c r="CM495" i="9"/>
  <c r="CF495" i="9"/>
  <c r="CG495" i="9" s="1"/>
  <c r="CI495" i="9" s="1"/>
  <c r="CK495" i="9" s="1"/>
  <c r="CE495" i="9"/>
  <c r="BX495" i="9"/>
  <c r="BY495" i="9" s="1"/>
  <c r="CB495" i="9" s="1"/>
  <c r="BW495" i="9"/>
  <c r="BP495" i="9"/>
  <c r="BQ495" i="9" s="1"/>
  <c r="BS495" i="9" s="1"/>
  <c r="BU495" i="9" s="1"/>
  <c r="BO495" i="9"/>
  <c r="BH495" i="9"/>
  <c r="BI495" i="9" s="1"/>
  <c r="BG495" i="9"/>
  <c r="AY495" i="9"/>
  <c r="BD495" i="9" s="1"/>
  <c r="AX495" i="9"/>
  <c r="BC495" i="9" s="1"/>
  <c r="AW495" i="9"/>
  <c r="BB495" i="9" s="1"/>
  <c r="AV495" i="9"/>
  <c r="BA495" i="9" s="1"/>
  <c r="AU495" i="9"/>
  <c r="AZ495" i="9" s="1"/>
  <c r="AS495" i="9"/>
  <c r="AR495" i="9"/>
  <c r="AQ495" i="9"/>
  <c r="AP495" i="9"/>
  <c r="AN495" i="9"/>
  <c r="AM495" i="9"/>
  <c r="DO494" i="9"/>
  <c r="DN494" i="9"/>
  <c r="DM494" i="9"/>
  <c r="DL494" i="9"/>
  <c r="DK494" i="9"/>
  <c r="DJ494" i="9"/>
  <c r="DI494" i="9"/>
  <c r="DD494" i="9"/>
  <c r="DC494" i="9"/>
  <c r="DB494" i="9"/>
  <c r="DA494" i="9"/>
  <c r="CZ494" i="9"/>
  <c r="CN494" i="9"/>
  <c r="CO494" i="9" s="1"/>
  <c r="CM494" i="9"/>
  <c r="CF494" i="9"/>
  <c r="CG494" i="9" s="1"/>
  <c r="CH494" i="9" s="1"/>
  <c r="CE494" i="9"/>
  <c r="BX494" i="9"/>
  <c r="BY494" i="9" s="1"/>
  <c r="BW494" i="9"/>
  <c r="BP494" i="9"/>
  <c r="BQ494" i="9" s="1"/>
  <c r="BO494" i="9"/>
  <c r="BH494" i="9"/>
  <c r="BI494" i="9" s="1"/>
  <c r="BK494" i="9" s="1"/>
  <c r="BM494" i="9" s="1"/>
  <c r="BG494" i="9"/>
  <c r="AY494" i="9"/>
  <c r="BD494" i="9" s="1"/>
  <c r="AX494" i="9"/>
  <c r="BC494" i="9" s="1"/>
  <c r="AW494" i="9"/>
  <c r="BB494" i="9" s="1"/>
  <c r="AV494" i="9"/>
  <c r="BA494" i="9" s="1"/>
  <c r="AU494" i="9"/>
  <c r="AZ494" i="9" s="1"/>
  <c r="AS494" i="9"/>
  <c r="AR494" i="9"/>
  <c r="AQ494" i="9"/>
  <c r="AP494" i="9"/>
  <c r="AN494" i="9"/>
  <c r="AM494" i="9"/>
  <c r="DO493" i="9"/>
  <c r="DN493" i="9"/>
  <c r="DM493" i="9"/>
  <c r="DL493" i="9"/>
  <c r="DK493" i="9"/>
  <c r="DJ493" i="9"/>
  <c r="DI493" i="9"/>
  <c r="DD493" i="9"/>
  <c r="DC493" i="9"/>
  <c r="DB493" i="9"/>
  <c r="DA493" i="9"/>
  <c r="CZ493" i="9"/>
  <c r="CN493" i="9"/>
  <c r="CO493" i="9" s="1"/>
  <c r="CM493" i="9"/>
  <c r="CF493" i="9"/>
  <c r="CG493" i="9" s="1"/>
  <c r="CJ493" i="9" s="1"/>
  <c r="CE493" i="9"/>
  <c r="BX493" i="9"/>
  <c r="BY493" i="9" s="1"/>
  <c r="BW493" i="9"/>
  <c r="BP493" i="9"/>
  <c r="BQ493" i="9" s="1"/>
  <c r="BT493" i="9" s="1"/>
  <c r="BO493" i="9"/>
  <c r="BH493" i="9"/>
  <c r="BI493" i="9" s="1"/>
  <c r="BG493" i="9"/>
  <c r="AY493" i="9"/>
  <c r="BD493" i="9" s="1"/>
  <c r="AX493" i="9"/>
  <c r="BC493" i="9" s="1"/>
  <c r="AW493" i="9"/>
  <c r="BB493" i="9" s="1"/>
  <c r="AV493" i="9"/>
  <c r="BA493" i="9" s="1"/>
  <c r="AU493" i="9"/>
  <c r="AZ493" i="9" s="1"/>
  <c r="AS493" i="9"/>
  <c r="AR493" i="9"/>
  <c r="AQ493" i="9"/>
  <c r="AP493" i="9"/>
  <c r="AN493" i="9"/>
  <c r="AM493" i="9"/>
  <c r="DO492" i="9"/>
  <c r="DN492" i="9"/>
  <c r="DM492" i="9"/>
  <c r="DL492" i="9"/>
  <c r="DK492" i="9"/>
  <c r="DJ492" i="9"/>
  <c r="DI492" i="9"/>
  <c r="DD492" i="9"/>
  <c r="DC492" i="9"/>
  <c r="DB492" i="9"/>
  <c r="DA492" i="9"/>
  <c r="CZ492" i="9"/>
  <c r="CN492" i="9"/>
  <c r="CO492" i="9" s="1"/>
  <c r="CM492" i="9"/>
  <c r="CF492" i="9"/>
  <c r="CG492" i="9" s="1"/>
  <c r="CE492" i="9"/>
  <c r="BX492" i="9"/>
  <c r="BY492" i="9" s="1"/>
  <c r="BW492" i="9"/>
  <c r="BP492" i="9"/>
  <c r="BQ492" i="9" s="1"/>
  <c r="BO492" i="9"/>
  <c r="BH492" i="9"/>
  <c r="BI492" i="9" s="1"/>
  <c r="BG492" i="9"/>
  <c r="AY492" i="9"/>
  <c r="BD492" i="9" s="1"/>
  <c r="AX492" i="9"/>
  <c r="BC492" i="9" s="1"/>
  <c r="AW492" i="9"/>
  <c r="BB492" i="9" s="1"/>
  <c r="AV492" i="9"/>
  <c r="BA492" i="9" s="1"/>
  <c r="AU492" i="9"/>
  <c r="AZ492" i="9" s="1"/>
  <c r="AS492" i="9"/>
  <c r="AR492" i="9"/>
  <c r="AQ492" i="9"/>
  <c r="AP492" i="9"/>
  <c r="AN492" i="9"/>
  <c r="AM492" i="9"/>
  <c r="DO491" i="9"/>
  <c r="DN491" i="9"/>
  <c r="DM491" i="9"/>
  <c r="DL491" i="9"/>
  <c r="DK491" i="9"/>
  <c r="DJ491" i="9"/>
  <c r="DI491" i="9"/>
  <c r="DD491" i="9"/>
  <c r="DC491" i="9"/>
  <c r="DB491" i="9"/>
  <c r="DA491" i="9"/>
  <c r="CZ491" i="9"/>
  <c r="CN491" i="9"/>
  <c r="CO491" i="9" s="1"/>
  <c r="CM491" i="9"/>
  <c r="CF491" i="9"/>
  <c r="CG491" i="9" s="1"/>
  <c r="CE491" i="9"/>
  <c r="BX491" i="9"/>
  <c r="BY491" i="9" s="1"/>
  <c r="CB491" i="9" s="1"/>
  <c r="BW491" i="9"/>
  <c r="BP491" i="9"/>
  <c r="BQ491" i="9" s="1"/>
  <c r="BO491" i="9"/>
  <c r="BH491" i="9"/>
  <c r="BI491" i="9" s="1"/>
  <c r="BL491" i="9" s="1"/>
  <c r="BG491" i="9"/>
  <c r="AY491" i="9"/>
  <c r="BD491" i="9" s="1"/>
  <c r="AX491" i="9"/>
  <c r="BC491" i="9" s="1"/>
  <c r="AW491" i="9"/>
  <c r="BB491" i="9" s="1"/>
  <c r="AV491" i="9"/>
  <c r="BA491" i="9" s="1"/>
  <c r="AU491" i="9"/>
  <c r="AZ491" i="9" s="1"/>
  <c r="AS491" i="9"/>
  <c r="AR491" i="9"/>
  <c r="AQ491" i="9"/>
  <c r="AP491" i="9"/>
  <c r="AN491" i="9"/>
  <c r="AM491" i="9"/>
  <c r="DO490" i="9"/>
  <c r="DN490" i="9"/>
  <c r="DM490" i="9"/>
  <c r="DL490" i="9"/>
  <c r="DK490" i="9"/>
  <c r="DJ490" i="9"/>
  <c r="DI490" i="9"/>
  <c r="DD490" i="9"/>
  <c r="DC490" i="9"/>
  <c r="DB490" i="9"/>
  <c r="DA490" i="9"/>
  <c r="CZ490" i="9"/>
  <c r="CN490" i="9"/>
  <c r="CO490" i="9" s="1"/>
  <c r="CM490" i="9"/>
  <c r="CF490" i="9"/>
  <c r="CG490" i="9" s="1"/>
  <c r="CH490" i="9" s="1"/>
  <c r="CE490" i="9"/>
  <c r="BX490" i="9"/>
  <c r="BY490" i="9" s="1"/>
  <c r="BW490" i="9"/>
  <c r="BP490" i="9"/>
  <c r="BQ490" i="9" s="1"/>
  <c r="BO490" i="9"/>
  <c r="BH490" i="9"/>
  <c r="BI490" i="9" s="1"/>
  <c r="BG490" i="9"/>
  <c r="AY490" i="9"/>
  <c r="BD490" i="9" s="1"/>
  <c r="AX490" i="9"/>
  <c r="BC490" i="9" s="1"/>
  <c r="AW490" i="9"/>
  <c r="BB490" i="9" s="1"/>
  <c r="AV490" i="9"/>
  <c r="BA490" i="9" s="1"/>
  <c r="AU490" i="9"/>
  <c r="AZ490" i="9" s="1"/>
  <c r="AS490" i="9"/>
  <c r="AR490" i="9"/>
  <c r="AQ490" i="9"/>
  <c r="AP490" i="9"/>
  <c r="AN490" i="9"/>
  <c r="AM490" i="9"/>
  <c r="DO489" i="9"/>
  <c r="DN489" i="9"/>
  <c r="DM489" i="9"/>
  <c r="DL489" i="9"/>
  <c r="DK489" i="9"/>
  <c r="DJ489" i="9"/>
  <c r="DI489" i="9"/>
  <c r="DD489" i="9"/>
  <c r="DC489" i="9"/>
  <c r="DB489" i="9"/>
  <c r="DA489" i="9"/>
  <c r="CZ489" i="9"/>
  <c r="CN489" i="9"/>
  <c r="CO489" i="9" s="1"/>
  <c r="CQ489" i="9" s="1"/>
  <c r="CS489" i="9" s="1"/>
  <c r="CM489" i="9"/>
  <c r="CF489" i="9"/>
  <c r="CG489" i="9" s="1"/>
  <c r="CE489" i="9"/>
  <c r="BX489" i="9"/>
  <c r="BY489" i="9" s="1"/>
  <c r="CA489" i="9" s="1"/>
  <c r="CC489" i="9" s="1"/>
  <c r="BW489" i="9"/>
  <c r="BP489" i="9"/>
  <c r="BQ489" i="9" s="1"/>
  <c r="BS489" i="9" s="1"/>
  <c r="BU489" i="9" s="1"/>
  <c r="BO489" i="9"/>
  <c r="BH489" i="9"/>
  <c r="BI489" i="9" s="1"/>
  <c r="BK489" i="9" s="1"/>
  <c r="BM489" i="9" s="1"/>
  <c r="BG489" i="9"/>
  <c r="AY489" i="9"/>
  <c r="BD489" i="9" s="1"/>
  <c r="AX489" i="9"/>
  <c r="BC489" i="9" s="1"/>
  <c r="AW489" i="9"/>
  <c r="BB489" i="9" s="1"/>
  <c r="AV489" i="9"/>
  <c r="BA489" i="9" s="1"/>
  <c r="AU489" i="9"/>
  <c r="AZ489" i="9" s="1"/>
  <c r="AS489" i="9"/>
  <c r="AR489" i="9"/>
  <c r="AQ489" i="9"/>
  <c r="AP489" i="9"/>
  <c r="AN489" i="9"/>
  <c r="AM489" i="9"/>
  <c r="DO488" i="9"/>
  <c r="DN488" i="9"/>
  <c r="DM488" i="9"/>
  <c r="DL488" i="9"/>
  <c r="DK488" i="9"/>
  <c r="DJ488" i="9"/>
  <c r="DI488" i="9"/>
  <c r="DD488" i="9"/>
  <c r="DC488" i="9"/>
  <c r="DB488" i="9"/>
  <c r="DA488" i="9"/>
  <c r="CZ488" i="9"/>
  <c r="CN488" i="9"/>
  <c r="CO488" i="9" s="1"/>
  <c r="CM488" i="9"/>
  <c r="CF488" i="9"/>
  <c r="CG488" i="9" s="1"/>
  <c r="CI488" i="9" s="1"/>
  <c r="CK488" i="9" s="1"/>
  <c r="CE488" i="9"/>
  <c r="BX488" i="9"/>
  <c r="BY488" i="9" s="1"/>
  <c r="CA488" i="9" s="1"/>
  <c r="CC488" i="9" s="1"/>
  <c r="BW488" i="9"/>
  <c r="BP488" i="9"/>
  <c r="BQ488" i="9" s="1"/>
  <c r="BS488" i="9" s="1"/>
  <c r="BU488" i="9" s="1"/>
  <c r="BO488" i="9"/>
  <c r="BH488" i="9"/>
  <c r="BI488" i="9" s="1"/>
  <c r="BK488" i="9" s="1"/>
  <c r="BM488" i="9" s="1"/>
  <c r="BG488" i="9"/>
  <c r="AY488" i="9"/>
  <c r="BD488" i="9" s="1"/>
  <c r="AX488" i="9"/>
  <c r="BC488" i="9" s="1"/>
  <c r="AW488" i="9"/>
  <c r="BB488" i="9" s="1"/>
  <c r="AV488" i="9"/>
  <c r="BA488" i="9" s="1"/>
  <c r="AU488" i="9"/>
  <c r="AZ488" i="9" s="1"/>
  <c r="AS488" i="9"/>
  <c r="AR488" i="9"/>
  <c r="AQ488" i="9"/>
  <c r="AP488" i="9"/>
  <c r="AN488" i="9"/>
  <c r="AM488" i="9"/>
  <c r="DO487" i="9"/>
  <c r="DN487" i="9"/>
  <c r="DM487" i="9"/>
  <c r="DL487" i="9"/>
  <c r="DK487" i="9"/>
  <c r="DJ487" i="9"/>
  <c r="DI487" i="9"/>
  <c r="DD487" i="9"/>
  <c r="DC487" i="9"/>
  <c r="DB487" i="9"/>
  <c r="DA487" i="9"/>
  <c r="CZ487" i="9"/>
  <c r="CN487" i="9"/>
  <c r="CO487" i="9" s="1"/>
  <c r="CQ487" i="9" s="1"/>
  <c r="CS487" i="9" s="1"/>
  <c r="CM487" i="9"/>
  <c r="CF487" i="9"/>
  <c r="CG487" i="9" s="1"/>
  <c r="CE487" i="9"/>
  <c r="BX487" i="9"/>
  <c r="BY487" i="9" s="1"/>
  <c r="BW487" i="9"/>
  <c r="BP487" i="9"/>
  <c r="BQ487" i="9" s="1"/>
  <c r="BO487" i="9"/>
  <c r="BH487" i="9"/>
  <c r="BI487" i="9" s="1"/>
  <c r="BK487" i="9" s="1"/>
  <c r="BM487" i="9" s="1"/>
  <c r="BG487" i="9"/>
  <c r="AY487" i="9"/>
  <c r="BD487" i="9" s="1"/>
  <c r="AX487" i="9"/>
  <c r="BC487" i="9" s="1"/>
  <c r="AW487" i="9"/>
  <c r="BB487" i="9" s="1"/>
  <c r="AV487" i="9"/>
  <c r="BA487" i="9" s="1"/>
  <c r="AU487" i="9"/>
  <c r="AZ487" i="9" s="1"/>
  <c r="AS487" i="9"/>
  <c r="AR487" i="9"/>
  <c r="AQ487" i="9"/>
  <c r="AP487" i="9"/>
  <c r="AN487" i="9"/>
  <c r="AM487" i="9"/>
  <c r="DO486" i="9"/>
  <c r="DN486" i="9"/>
  <c r="DM486" i="9"/>
  <c r="DL486" i="9"/>
  <c r="DK486" i="9"/>
  <c r="DJ486" i="9"/>
  <c r="DI486" i="9"/>
  <c r="DD486" i="9"/>
  <c r="DC486" i="9"/>
  <c r="DB486" i="9"/>
  <c r="DA486" i="9"/>
  <c r="CZ486" i="9"/>
  <c r="CN486" i="9"/>
  <c r="CO486" i="9" s="1"/>
  <c r="CM486" i="9"/>
  <c r="CF486" i="9"/>
  <c r="CG486" i="9" s="1"/>
  <c r="CE486" i="9"/>
  <c r="BX486" i="9"/>
  <c r="BY486" i="9" s="1"/>
  <c r="BW486" i="9"/>
  <c r="BP486" i="9"/>
  <c r="BQ486" i="9" s="1"/>
  <c r="BO486" i="9"/>
  <c r="BH486" i="9"/>
  <c r="BI486" i="9" s="1"/>
  <c r="BG486" i="9"/>
  <c r="AY486" i="9"/>
  <c r="BD486" i="9" s="1"/>
  <c r="AX486" i="9"/>
  <c r="BC486" i="9" s="1"/>
  <c r="AW486" i="9"/>
  <c r="BB486" i="9" s="1"/>
  <c r="AV486" i="9"/>
  <c r="BA486" i="9" s="1"/>
  <c r="AU486" i="9"/>
  <c r="AZ486" i="9" s="1"/>
  <c r="AS486" i="9"/>
  <c r="AR486" i="9"/>
  <c r="AQ486" i="9"/>
  <c r="AP486" i="9"/>
  <c r="AN486" i="9"/>
  <c r="AM486" i="9"/>
  <c r="DO485" i="9"/>
  <c r="DN485" i="9"/>
  <c r="DM485" i="9"/>
  <c r="DL485" i="9"/>
  <c r="DK485" i="9"/>
  <c r="DJ485" i="9"/>
  <c r="DI485" i="9"/>
  <c r="DD485" i="9"/>
  <c r="DC485" i="9"/>
  <c r="DB485" i="9"/>
  <c r="DA485" i="9"/>
  <c r="CZ485" i="9"/>
  <c r="CN485" i="9"/>
  <c r="CO485" i="9" s="1"/>
  <c r="CM485" i="9"/>
  <c r="CF485" i="9"/>
  <c r="CG485" i="9" s="1"/>
  <c r="CE485" i="9"/>
  <c r="BX485" i="9"/>
  <c r="BY485" i="9" s="1"/>
  <c r="BW485" i="9"/>
  <c r="BP485" i="9"/>
  <c r="BQ485" i="9" s="1"/>
  <c r="BO485" i="9"/>
  <c r="BH485" i="9"/>
  <c r="BI485" i="9" s="1"/>
  <c r="BG485" i="9"/>
  <c r="AY485" i="9"/>
  <c r="BD485" i="9" s="1"/>
  <c r="AX485" i="9"/>
  <c r="BC485" i="9" s="1"/>
  <c r="AW485" i="9"/>
  <c r="BB485" i="9" s="1"/>
  <c r="AV485" i="9"/>
  <c r="BA485" i="9" s="1"/>
  <c r="AU485" i="9"/>
  <c r="AZ485" i="9" s="1"/>
  <c r="AS485" i="9"/>
  <c r="AR485" i="9"/>
  <c r="AQ485" i="9"/>
  <c r="AP485" i="9"/>
  <c r="AN485" i="9"/>
  <c r="AM485" i="9"/>
  <c r="DO484" i="9"/>
  <c r="DN484" i="9"/>
  <c r="DM484" i="9"/>
  <c r="DL484" i="9"/>
  <c r="DK484" i="9"/>
  <c r="DJ484" i="9"/>
  <c r="DI484" i="9"/>
  <c r="DD484" i="9"/>
  <c r="DC484" i="9"/>
  <c r="DB484" i="9"/>
  <c r="DA484" i="9"/>
  <c r="CZ484" i="9"/>
  <c r="CN484" i="9"/>
  <c r="CO484" i="9" s="1"/>
  <c r="CM484" i="9"/>
  <c r="CF484" i="9"/>
  <c r="CG484" i="9" s="1"/>
  <c r="CE484" i="9"/>
  <c r="BX484" i="9"/>
  <c r="BY484" i="9" s="1"/>
  <c r="BW484" i="9"/>
  <c r="BP484" i="9"/>
  <c r="BQ484" i="9" s="1"/>
  <c r="BO484" i="9"/>
  <c r="BH484" i="9"/>
  <c r="BI484" i="9" s="1"/>
  <c r="BG484" i="9"/>
  <c r="AY484" i="9"/>
  <c r="BD484" i="9" s="1"/>
  <c r="AX484" i="9"/>
  <c r="BC484" i="9" s="1"/>
  <c r="AW484" i="9"/>
  <c r="BB484" i="9" s="1"/>
  <c r="AV484" i="9"/>
  <c r="BA484" i="9" s="1"/>
  <c r="AU484" i="9"/>
  <c r="AZ484" i="9" s="1"/>
  <c r="AS484" i="9"/>
  <c r="AR484" i="9"/>
  <c r="AQ484" i="9"/>
  <c r="AP484" i="9"/>
  <c r="AN484" i="9"/>
  <c r="AM484" i="9"/>
  <c r="DO483" i="9"/>
  <c r="DN483" i="9"/>
  <c r="DM483" i="9"/>
  <c r="DL483" i="9"/>
  <c r="DK483" i="9"/>
  <c r="DJ483" i="9"/>
  <c r="DI483" i="9"/>
  <c r="DD483" i="9"/>
  <c r="DC483" i="9"/>
  <c r="DB483" i="9"/>
  <c r="DA483" i="9"/>
  <c r="CZ483" i="9"/>
  <c r="CN483" i="9"/>
  <c r="CO483" i="9" s="1"/>
  <c r="CM483" i="9"/>
  <c r="CF483" i="9"/>
  <c r="CG483" i="9" s="1"/>
  <c r="CE483" i="9"/>
  <c r="BX483" i="9"/>
  <c r="BY483" i="9" s="1"/>
  <c r="BW483" i="9"/>
  <c r="BP483" i="9"/>
  <c r="BQ483" i="9" s="1"/>
  <c r="BO483" i="9"/>
  <c r="BH483" i="9"/>
  <c r="BI483" i="9" s="1"/>
  <c r="BG483" i="9"/>
  <c r="AY483" i="9"/>
  <c r="BD483" i="9" s="1"/>
  <c r="AX483" i="9"/>
  <c r="BC483" i="9" s="1"/>
  <c r="AW483" i="9"/>
  <c r="BB483" i="9" s="1"/>
  <c r="AV483" i="9"/>
  <c r="BA483" i="9" s="1"/>
  <c r="AU483" i="9"/>
  <c r="AZ483" i="9" s="1"/>
  <c r="AS483" i="9"/>
  <c r="AR483" i="9"/>
  <c r="AQ483" i="9"/>
  <c r="AP483" i="9"/>
  <c r="AN483" i="9"/>
  <c r="AM483" i="9"/>
  <c r="DO482" i="9"/>
  <c r="DN482" i="9"/>
  <c r="DM482" i="9"/>
  <c r="DL482" i="9"/>
  <c r="DK482" i="9"/>
  <c r="DJ482" i="9"/>
  <c r="DI482" i="9"/>
  <c r="DD482" i="9"/>
  <c r="DC482" i="9"/>
  <c r="DB482" i="9"/>
  <c r="DA482" i="9"/>
  <c r="CZ482" i="9"/>
  <c r="CN482" i="9"/>
  <c r="CO482" i="9" s="1"/>
  <c r="CM482" i="9"/>
  <c r="CF482" i="9"/>
  <c r="CG482" i="9" s="1"/>
  <c r="CE482" i="9"/>
  <c r="BX482" i="9"/>
  <c r="BY482" i="9" s="1"/>
  <c r="BW482" i="9"/>
  <c r="BP482" i="9"/>
  <c r="BQ482" i="9" s="1"/>
  <c r="BO482" i="9"/>
  <c r="BH482" i="9"/>
  <c r="BI482" i="9" s="1"/>
  <c r="BG482" i="9"/>
  <c r="AY482" i="9"/>
  <c r="BD482" i="9" s="1"/>
  <c r="AX482" i="9"/>
  <c r="BC482" i="9" s="1"/>
  <c r="AW482" i="9"/>
  <c r="BB482" i="9" s="1"/>
  <c r="AV482" i="9"/>
  <c r="BA482" i="9" s="1"/>
  <c r="AU482" i="9"/>
  <c r="AZ482" i="9" s="1"/>
  <c r="AS482" i="9"/>
  <c r="AR482" i="9"/>
  <c r="AQ482" i="9"/>
  <c r="AP482" i="9"/>
  <c r="AN482" i="9"/>
  <c r="AM482" i="9"/>
  <c r="DO481" i="9"/>
  <c r="DN481" i="9"/>
  <c r="DM481" i="9"/>
  <c r="DL481" i="9"/>
  <c r="DK481" i="9"/>
  <c r="DJ481" i="9"/>
  <c r="DI481" i="9"/>
  <c r="DD481" i="9"/>
  <c r="DC481" i="9"/>
  <c r="DB481" i="9"/>
  <c r="DA481" i="9"/>
  <c r="CZ481" i="9"/>
  <c r="CN481" i="9"/>
  <c r="CO481" i="9" s="1"/>
  <c r="CM481" i="9"/>
  <c r="CF481" i="9"/>
  <c r="CG481" i="9" s="1"/>
  <c r="CJ481" i="9" s="1"/>
  <c r="CE481" i="9"/>
  <c r="BX481" i="9"/>
  <c r="BY481" i="9" s="1"/>
  <c r="BW481" i="9"/>
  <c r="BP481" i="9"/>
  <c r="BQ481" i="9" s="1"/>
  <c r="BT481" i="9" s="1"/>
  <c r="BO481" i="9"/>
  <c r="BH481" i="9"/>
  <c r="BI481" i="9" s="1"/>
  <c r="BG481" i="9"/>
  <c r="AY481" i="9"/>
  <c r="BD481" i="9" s="1"/>
  <c r="AX481" i="9"/>
  <c r="BC481" i="9" s="1"/>
  <c r="AW481" i="9"/>
  <c r="BB481" i="9" s="1"/>
  <c r="AV481" i="9"/>
  <c r="BA481" i="9" s="1"/>
  <c r="AU481" i="9"/>
  <c r="AZ481" i="9" s="1"/>
  <c r="AS481" i="9"/>
  <c r="AR481" i="9"/>
  <c r="AQ481" i="9"/>
  <c r="AP481" i="9"/>
  <c r="AN481" i="9"/>
  <c r="AM481" i="9"/>
  <c r="DO480" i="9"/>
  <c r="DN480" i="9"/>
  <c r="DM480" i="9"/>
  <c r="DL480" i="9"/>
  <c r="DK480" i="9"/>
  <c r="DJ480" i="9"/>
  <c r="DI480" i="9"/>
  <c r="DD480" i="9"/>
  <c r="DC480" i="9"/>
  <c r="DB480" i="9"/>
  <c r="DA480" i="9"/>
  <c r="CZ480" i="9"/>
  <c r="CN480" i="9"/>
  <c r="CO480" i="9" s="1"/>
  <c r="CP480" i="9" s="1"/>
  <c r="CM480" i="9"/>
  <c r="CF480" i="9"/>
  <c r="CG480" i="9" s="1"/>
  <c r="CH480" i="9" s="1"/>
  <c r="CE480" i="9"/>
  <c r="BX480" i="9"/>
  <c r="BY480" i="9" s="1"/>
  <c r="BZ480" i="9" s="1"/>
  <c r="BW480" i="9"/>
  <c r="BP480" i="9"/>
  <c r="BQ480" i="9" s="1"/>
  <c r="BR480" i="9" s="1"/>
  <c r="BO480" i="9"/>
  <c r="BH480" i="9"/>
  <c r="BI480" i="9" s="1"/>
  <c r="BJ480" i="9" s="1"/>
  <c r="BG480" i="9"/>
  <c r="AY480" i="9"/>
  <c r="BD480" i="9" s="1"/>
  <c r="AX480" i="9"/>
  <c r="BC480" i="9" s="1"/>
  <c r="AW480" i="9"/>
  <c r="BB480" i="9" s="1"/>
  <c r="AV480" i="9"/>
  <c r="BA480" i="9" s="1"/>
  <c r="AU480" i="9"/>
  <c r="AZ480" i="9" s="1"/>
  <c r="AS480" i="9"/>
  <c r="AR480" i="9"/>
  <c r="AQ480" i="9"/>
  <c r="AP480" i="9"/>
  <c r="AN480" i="9"/>
  <c r="AM480" i="9"/>
  <c r="DO479" i="9"/>
  <c r="DN479" i="9"/>
  <c r="DM479" i="9"/>
  <c r="DL479" i="9"/>
  <c r="DK479" i="9"/>
  <c r="DJ479" i="9"/>
  <c r="DI479" i="9"/>
  <c r="DD479" i="9"/>
  <c r="DC479" i="9"/>
  <c r="DB479" i="9"/>
  <c r="DA479" i="9"/>
  <c r="CZ479" i="9"/>
  <c r="CN479" i="9"/>
  <c r="CO479" i="9" s="1"/>
  <c r="CQ479" i="9" s="1"/>
  <c r="CS479" i="9" s="1"/>
  <c r="CM479" i="9"/>
  <c r="CF479" i="9"/>
  <c r="CG479" i="9" s="1"/>
  <c r="CI479" i="9" s="1"/>
  <c r="CK479" i="9" s="1"/>
  <c r="CE479" i="9"/>
  <c r="BX479" i="9"/>
  <c r="BY479" i="9" s="1"/>
  <c r="CA479" i="9" s="1"/>
  <c r="CC479" i="9" s="1"/>
  <c r="BW479" i="9"/>
  <c r="BP479" i="9"/>
  <c r="BQ479" i="9" s="1"/>
  <c r="BO479" i="9"/>
  <c r="BH479" i="9"/>
  <c r="BI479" i="9" s="1"/>
  <c r="BG479" i="9"/>
  <c r="AY479" i="9"/>
  <c r="BD479" i="9" s="1"/>
  <c r="AX479" i="9"/>
  <c r="BC479" i="9" s="1"/>
  <c r="AW479" i="9"/>
  <c r="BB479" i="9" s="1"/>
  <c r="AV479" i="9"/>
  <c r="BA479" i="9" s="1"/>
  <c r="AU479" i="9"/>
  <c r="AZ479" i="9" s="1"/>
  <c r="AS479" i="9"/>
  <c r="AR479" i="9"/>
  <c r="AQ479" i="9"/>
  <c r="AP479" i="9"/>
  <c r="AN479" i="9"/>
  <c r="AM479" i="9"/>
  <c r="DO478" i="9"/>
  <c r="DN478" i="9"/>
  <c r="DM478" i="9"/>
  <c r="DL478" i="9"/>
  <c r="DK478" i="9"/>
  <c r="DJ478" i="9"/>
  <c r="DI478" i="9"/>
  <c r="DD478" i="9"/>
  <c r="DC478" i="9"/>
  <c r="DB478" i="9"/>
  <c r="DA478" i="9"/>
  <c r="CZ478" i="9"/>
  <c r="CN478" i="9"/>
  <c r="CO478" i="9" s="1"/>
  <c r="CQ478" i="9" s="1"/>
  <c r="CS478" i="9" s="1"/>
  <c r="CM478" i="9"/>
  <c r="CF478" i="9"/>
  <c r="CG478" i="9" s="1"/>
  <c r="CI478" i="9" s="1"/>
  <c r="CK478" i="9" s="1"/>
  <c r="CE478" i="9"/>
  <c r="BX478" i="9"/>
  <c r="BY478" i="9" s="1"/>
  <c r="CA478" i="9" s="1"/>
  <c r="CC478" i="9" s="1"/>
  <c r="BW478" i="9"/>
  <c r="BP478" i="9"/>
  <c r="BQ478" i="9" s="1"/>
  <c r="BO478" i="9"/>
  <c r="BH478" i="9"/>
  <c r="BI478" i="9" s="1"/>
  <c r="BK478" i="9" s="1"/>
  <c r="BM478" i="9" s="1"/>
  <c r="BG478" i="9"/>
  <c r="AY478" i="9"/>
  <c r="BD478" i="9" s="1"/>
  <c r="AX478" i="9"/>
  <c r="BC478" i="9" s="1"/>
  <c r="AW478" i="9"/>
  <c r="BB478" i="9" s="1"/>
  <c r="AV478" i="9"/>
  <c r="BA478" i="9" s="1"/>
  <c r="AU478" i="9"/>
  <c r="AZ478" i="9" s="1"/>
  <c r="AS478" i="9"/>
  <c r="AR478" i="9"/>
  <c r="AQ478" i="9"/>
  <c r="AP478" i="9"/>
  <c r="AN478" i="9"/>
  <c r="AM478" i="9"/>
  <c r="DO477" i="9"/>
  <c r="DN477" i="9"/>
  <c r="DM477" i="9"/>
  <c r="DL477" i="9"/>
  <c r="DK477" i="9"/>
  <c r="DJ477" i="9"/>
  <c r="DI477" i="9"/>
  <c r="DD477" i="9"/>
  <c r="DC477" i="9"/>
  <c r="DB477" i="9"/>
  <c r="DA477" i="9"/>
  <c r="CZ477" i="9"/>
  <c r="CN477" i="9"/>
  <c r="CO477" i="9" s="1"/>
  <c r="CQ477" i="9" s="1"/>
  <c r="CS477" i="9" s="1"/>
  <c r="CM477" i="9"/>
  <c r="CF477" i="9"/>
  <c r="CG477" i="9" s="1"/>
  <c r="CI477" i="9" s="1"/>
  <c r="CK477" i="9" s="1"/>
  <c r="CE477" i="9"/>
  <c r="BX477" i="9"/>
  <c r="BY477" i="9" s="1"/>
  <c r="CA477" i="9" s="1"/>
  <c r="CC477" i="9" s="1"/>
  <c r="BW477" i="9"/>
  <c r="BP477" i="9"/>
  <c r="BQ477" i="9" s="1"/>
  <c r="BS477" i="9" s="1"/>
  <c r="BU477" i="9" s="1"/>
  <c r="BO477" i="9"/>
  <c r="BH477" i="9"/>
  <c r="BI477" i="9" s="1"/>
  <c r="BK477" i="9" s="1"/>
  <c r="BM477" i="9" s="1"/>
  <c r="BG477" i="9"/>
  <c r="AY477" i="9"/>
  <c r="BD477" i="9" s="1"/>
  <c r="AX477" i="9"/>
  <c r="BC477" i="9" s="1"/>
  <c r="AW477" i="9"/>
  <c r="BB477" i="9" s="1"/>
  <c r="AV477" i="9"/>
  <c r="BA477" i="9" s="1"/>
  <c r="AU477" i="9"/>
  <c r="AZ477" i="9" s="1"/>
  <c r="AS477" i="9"/>
  <c r="AR477" i="9"/>
  <c r="AQ477" i="9"/>
  <c r="AP477" i="9"/>
  <c r="AN477" i="9"/>
  <c r="AM477" i="9"/>
  <c r="DO476" i="9"/>
  <c r="DN476" i="9"/>
  <c r="DM476" i="9"/>
  <c r="DL476" i="9"/>
  <c r="DK476" i="9"/>
  <c r="DJ476" i="9"/>
  <c r="DI476" i="9"/>
  <c r="DD476" i="9"/>
  <c r="DC476" i="9"/>
  <c r="DB476" i="9"/>
  <c r="DA476" i="9"/>
  <c r="CZ476" i="9"/>
  <c r="CN476" i="9"/>
  <c r="CO476" i="9" s="1"/>
  <c r="CM476" i="9"/>
  <c r="CF476" i="9"/>
  <c r="CG476" i="9" s="1"/>
  <c r="CI476" i="9" s="1"/>
  <c r="CK476" i="9" s="1"/>
  <c r="CE476" i="9"/>
  <c r="BX476" i="9"/>
  <c r="BY476" i="9" s="1"/>
  <c r="CA476" i="9" s="1"/>
  <c r="CC476" i="9" s="1"/>
  <c r="BW476" i="9"/>
  <c r="BP476" i="9"/>
  <c r="BQ476" i="9" s="1"/>
  <c r="BS476" i="9" s="1"/>
  <c r="BU476" i="9" s="1"/>
  <c r="BO476" i="9"/>
  <c r="BH476" i="9"/>
  <c r="BI476" i="9" s="1"/>
  <c r="BK476" i="9" s="1"/>
  <c r="BM476" i="9" s="1"/>
  <c r="BG476" i="9"/>
  <c r="AY476" i="9"/>
  <c r="BD476" i="9" s="1"/>
  <c r="AX476" i="9"/>
  <c r="BC476" i="9" s="1"/>
  <c r="AW476" i="9"/>
  <c r="BB476" i="9" s="1"/>
  <c r="AV476" i="9"/>
  <c r="BA476" i="9" s="1"/>
  <c r="AU476" i="9"/>
  <c r="AZ476" i="9" s="1"/>
  <c r="AS476" i="9"/>
  <c r="AR476" i="9"/>
  <c r="AQ476" i="9"/>
  <c r="AP476" i="9"/>
  <c r="AN476" i="9"/>
  <c r="AM476" i="9"/>
  <c r="DO475" i="9"/>
  <c r="DN475" i="9"/>
  <c r="DM475" i="9"/>
  <c r="DL475" i="9"/>
  <c r="DK475" i="9"/>
  <c r="DJ475" i="9"/>
  <c r="DI475" i="9"/>
  <c r="DD475" i="9"/>
  <c r="DC475" i="9"/>
  <c r="DB475" i="9"/>
  <c r="DA475" i="9"/>
  <c r="CZ475" i="9"/>
  <c r="CN475" i="9"/>
  <c r="CO475" i="9" s="1"/>
  <c r="CQ475" i="9" s="1"/>
  <c r="CS475" i="9" s="1"/>
  <c r="CM475" i="9"/>
  <c r="CF475" i="9"/>
  <c r="CG475" i="9" s="1"/>
  <c r="CI475" i="9" s="1"/>
  <c r="CK475" i="9" s="1"/>
  <c r="CE475" i="9"/>
  <c r="BX475" i="9"/>
  <c r="BY475" i="9" s="1"/>
  <c r="CA475" i="9" s="1"/>
  <c r="CC475" i="9" s="1"/>
  <c r="BW475" i="9"/>
  <c r="BP475" i="9"/>
  <c r="BQ475" i="9" s="1"/>
  <c r="BS475" i="9" s="1"/>
  <c r="BU475" i="9" s="1"/>
  <c r="BO475" i="9"/>
  <c r="BH475" i="9"/>
  <c r="BI475" i="9" s="1"/>
  <c r="BK475" i="9" s="1"/>
  <c r="BM475" i="9" s="1"/>
  <c r="BG475" i="9"/>
  <c r="AY475" i="9"/>
  <c r="BD475" i="9" s="1"/>
  <c r="AX475" i="9"/>
  <c r="BC475" i="9" s="1"/>
  <c r="AW475" i="9"/>
  <c r="BB475" i="9" s="1"/>
  <c r="AV475" i="9"/>
  <c r="BA475" i="9" s="1"/>
  <c r="AU475" i="9"/>
  <c r="AZ475" i="9" s="1"/>
  <c r="AS475" i="9"/>
  <c r="AR475" i="9"/>
  <c r="AQ475" i="9"/>
  <c r="AP475" i="9"/>
  <c r="AN475" i="9"/>
  <c r="AM475" i="9"/>
  <c r="DO474" i="9"/>
  <c r="DN474" i="9"/>
  <c r="DM474" i="9"/>
  <c r="DL474" i="9"/>
  <c r="DK474" i="9"/>
  <c r="DJ474" i="9"/>
  <c r="DI474" i="9"/>
  <c r="DD474" i="9"/>
  <c r="DC474" i="9"/>
  <c r="DB474" i="9"/>
  <c r="DA474" i="9"/>
  <c r="CZ474" i="9"/>
  <c r="CN474" i="9"/>
  <c r="CO474" i="9" s="1"/>
  <c r="CQ474" i="9" s="1"/>
  <c r="CS474" i="9" s="1"/>
  <c r="CM474" i="9"/>
  <c r="CF474" i="9"/>
  <c r="CG474" i="9" s="1"/>
  <c r="CH474" i="9" s="1"/>
  <c r="CE474" i="9"/>
  <c r="BX474" i="9"/>
  <c r="BY474" i="9" s="1"/>
  <c r="CA474" i="9" s="1"/>
  <c r="CC474" i="9" s="1"/>
  <c r="BW474" i="9"/>
  <c r="BP474" i="9"/>
  <c r="BQ474" i="9" s="1"/>
  <c r="BO474" i="9"/>
  <c r="BH474" i="9"/>
  <c r="BI474" i="9" s="1"/>
  <c r="BG474" i="9"/>
  <c r="AY474" i="9"/>
  <c r="BD474" i="9" s="1"/>
  <c r="AX474" i="9"/>
  <c r="BC474" i="9" s="1"/>
  <c r="AW474" i="9"/>
  <c r="BB474" i="9" s="1"/>
  <c r="AV474" i="9"/>
  <c r="BA474" i="9" s="1"/>
  <c r="AU474" i="9"/>
  <c r="AZ474" i="9" s="1"/>
  <c r="AS474" i="9"/>
  <c r="AR474" i="9"/>
  <c r="AQ474" i="9"/>
  <c r="AP474" i="9"/>
  <c r="AN474" i="9"/>
  <c r="AM474" i="9"/>
  <c r="DO473" i="9"/>
  <c r="DN473" i="9"/>
  <c r="DM473" i="9"/>
  <c r="DL473" i="9"/>
  <c r="DK473" i="9"/>
  <c r="DJ473" i="9"/>
  <c r="DI473" i="9"/>
  <c r="DD473" i="9"/>
  <c r="DC473" i="9"/>
  <c r="DB473" i="9"/>
  <c r="DA473" i="9"/>
  <c r="CZ473" i="9"/>
  <c r="CN473" i="9"/>
  <c r="CO473" i="9" s="1"/>
  <c r="CM473" i="9"/>
  <c r="CF473" i="9"/>
  <c r="CG473" i="9" s="1"/>
  <c r="CE473" i="9"/>
  <c r="BX473" i="9"/>
  <c r="BY473" i="9" s="1"/>
  <c r="BW473" i="9"/>
  <c r="BP473" i="9"/>
  <c r="BQ473" i="9" s="1"/>
  <c r="BO473" i="9"/>
  <c r="BH473" i="9"/>
  <c r="BI473" i="9" s="1"/>
  <c r="BG473" i="9"/>
  <c r="AY473" i="9"/>
  <c r="BD473" i="9" s="1"/>
  <c r="AX473" i="9"/>
  <c r="BC473" i="9" s="1"/>
  <c r="AW473" i="9"/>
  <c r="BB473" i="9" s="1"/>
  <c r="AV473" i="9"/>
  <c r="BA473" i="9" s="1"/>
  <c r="AU473" i="9"/>
  <c r="AZ473" i="9" s="1"/>
  <c r="AS473" i="9"/>
  <c r="AR473" i="9"/>
  <c r="AQ473" i="9"/>
  <c r="AP473" i="9"/>
  <c r="AN473" i="9"/>
  <c r="AM473" i="9"/>
  <c r="DO472" i="9"/>
  <c r="DN472" i="9"/>
  <c r="DM472" i="9"/>
  <c r="DL472" i="9"/>
  <c r="DK472" i="9"/>
  <c r="DJ472" i="9"/>
  <c r="DI472" i="9"/>
  <c r="DD472" i="9"/>
  <c r="DC472" i="9"/>
  <c r="DB472" i="9"/>
  <c r="DA472" i="9"/>
  <c r="CZ472" i="9"/>
  <c r="CN472" i="9"/>
  <c r="CO472" i="9" s="1"/>
  <c r="CM472" i="9"/>
  <c r="CF472" i="9"/>
  <c r="CG472" i="9" s="1"/>
  <c r="CE472" i="9"/>
  <c r="BX472" i="9"/>
  <c r="BY472" i="9" s="1"/>
  <c r="BW472" i="9"/>
  <c r="BP472" i="9"/>
  <c r="BQ472" i="9" s="1"/>
  <c r="BO472" i="9"/>
  <c r="BH472" i="9"/>
  <c r="BI472" i="9" s="1"/>
  <c r="BG472" i="9"/>
  <c r="AY472" i="9"/>
  <c r="BD472" i="9" s="1"/>
  <c r="AX472" i="9"/>
  <c r="BC472" i="9" s="1"/>
  <c r="AW472" i="9"/>
  <c r="BB472" i="9" s="1"/>
  <c r="AV472" i="9"/>
  <c r="BA472" i="9" s="1"/>
  <c r="AU472" i="9"/>
  <c r="AZ472" i="9" s="1"/>
  <c r="AS472" i="9"/>
  <c r="AR472" i="9"/>
  <c r="AQ472" i="9"/>
  <c r="AP472" i="9"/>
  <c r="AN472" i="9"/>
  <c r="AM472" i="9"/>
  <c r="DO471" i="9"/>
  <c r="DN471" i="9"/>
  <c r="DM471" i="9"/>
  <c r="DL471" i="9"/>
  <c r="DK471" i="9"/>
  <c r="DJ471" i="9"/>
  <c r="DI471" i="9"/>
  <c r="DD471" i="9"/>
  <c r="DC471" i="9"/>
  <c r="DB471" i="9"/>
  <c r="DA471" i="9"/>
  <c r="CZ471" i="9"/>
  <c r="CN471" i="9"/>
  <c r="CO471" i="9" s="1"/>
  <c r="CM471" i="9"/>
  <c r="CF471" i="9"/>
  <c r="CG471" i="9" s="1"/>
  <c r="CE471" i="9"/>
  <c r="BX471" i="9"/>
  <c r="BY471" i="9" s="1"/>
  <c r="BW471" i="9"/>
  <c r="BP471" i="9"/>
  <c r="BQ471" i="9" s="1"/>
  <c r="BO471" i="9"/>
  <c r="BH471" i="9"/>
  <c r="BI471" i="9" s="1"/>
  <c r="BG471" i="9"/>
  <c r="AY471" i="9"/>
  <c r="BD471" i="9" s="1"/>
  <c r="AX471" i="9"/>
  <c r="BC471" i="9" s="1"/>
  <c r="AW471" i="9"/>
  <c r="BB471" i="9" s="1"/>
  <c r="AV471" i="9"/>
  <c r="BA471" i="9" s="1"/>
  <c r="AU471" i="9"/>
  <c r="AZ471" i="9" s="1"/>
  <c r="AS471" i="9"/>
  <c r="AR471" i="9"/>
  <c r="AQ471" i="9"/>
  <c r="AP471" i="9"/>
  <c r="AN471" i="9"/>
  <c r="AM471" i="9"/>
  <c r="DO470" i="9"/>
  <c r="DN470" i="9"/>
  <c r="DM470" i="9"/>
  <c r="DL470" i="9"/>
  <c r="DK470" i="9"/>
  <c r="DJ470" i="9"/>
  <c r="DI470" i="9"/>
  <c r="DD470" i="9"/>
  <c r="DC470" i="9"/>
  <c r="DB470" i="9"/>
  <c r="DA470" i="9"/>
  <c r="CZ470" i="9"/>
  <c r="CN470" i="9"/>
  <c r="CO470" i="9" s="1"/>
  <c r="CM470" i="9"/>
  <c r="CF470" i="9"/>
  <c r="CG470" i="9" s="1"/>
  <c r="CE470" i="9"/>
  <c r="BX470" i="9"/>
  <c r="BY470" i="9" s="1"/>
  <c r="BW470" i="9"/>
  <c r="BP470" i="9"/>
  <c r="BQ470" i="9" s="1"/>
  <c r="BO470" i="9"/>
  <c r="BH470" i="9"/>
  <c r="BI470" i="9" s="1"/>
  <c r="BG470" i="9"/>
  <c r="AY470" i="9"/>
  <c r="BD470" i="9" s="1"/>
  <c r="AX470" i="9"/>
  <c r="BC470" i="9" s="1"/>
  <c r="AW470" i="9"/>
  <c r="BB470" i="9" s="1"/>
  <c r="AV470" i="9"/>
  <c r="BA470" i="9" s="1"/>
  <c r="AU470" i="9"/>
  <c r="AZ470" i="9" s="1"/>
  <c r="AS470" i="9"/>
  <c r="AR470" i="9"/>
  <c r="AQ470" i="9"/>
  <c r="AP470" i="9"/>
  <c r="AN470" i="9"/>
  <c r="AM470" i="9"/>
  <c r="DO469" i="9"/>
  <c r="DN469" i="9"/>
  <c r="DM469" i="9"/>
  <c r="DL469" i="9"/>
  <c r="DK469" i="9"/>
  <c r="DJ469" i="9"/>
  <c r="DI469" i="9"/>
  <c r="DD469" i="9"/>
  <c r="DC469" i="9"/>
  <c r="DB469" i="9"/>
  <c r="DA469" i="9"/>
  <c r="CZ469" i="9"/>
  <c r="CN469" i="9"/>
  <c r="CO469" i="9" s="1"/>
  <c r="CM469" i="9"/>
  <c r="CF469" i="9"/>
  <c r="CG469" i="9" s="1"/>
  <c r="CE469" i="9"/>
  <c r="BX469" i="9"/>
  <c r="BY469" i="9" s="1"/>
  <c r="BW469" i="9"/>
  <c r="BP469" i="9"/>
  <c r="BQ469" i="9" s="1"/>
  <c r="BO469" i="9"/>
  <c r="BH469" i="9"/>
  <c r="BI469" i="9" s="1"/>
  <c r="BG469" i="9"/>
  <c r="AY469" i="9"/>
  <c r="BD469" i="9" s="1"/>
  <c r="AX469" i="9"/>
  <c r="BC469" i="9" s="1"/>
  <c r="AW469" i="9"/>
  <c r="BB469" i="9" s="1"/>
  <c r="AV469" i="9"/>
  <c r="BA469" i="9" s="1"/>
  <c r="AU469" i="9"/>
  <c r="AZ469" i="9" s="1"/>
  <c r="AS469" i="9"/>
  <c r="AR469" i="9"/>
  <c r="AQ469" i="9"/>
  <c r="AP469" i="9"/>
  <c r="AN469" i="9"/>
  <c r="AM469" i="9"/>
  <c r="DO468" i="9"/>
  <c r="DN468" i="9"/>
  <c r="DM468" i="9"/>
  <c r="DL468" i="9"/>
  <c r="DK468" i="9"/>
  <c r="DJ468" i="9"/>
  <c r="DI468" i="9"/>
  <c r="DD468" i="9"/>
  <c r="DC468" i="9"/>
  <c r="DB468" i="9"/>
  <c r="DA468" i="9"/>
  <c r="CZ468" i="9"/>
  <c r="CN468" i="9"/>
  <c r="CO468" i="9" s="1"/>
  <c r="CM468" i="9"/>
  <c r="CF468" i="9"/>
  <c r="CG468" i="9" s="1"/>
  <c r="CE468" i="9"/>
  <c r="BX468" i="9"/>
  <c r="BY468" i="9" s="1"/>
  <c r="BW468" i="9"/>
  <c r="BP468" i="9"/>
  <c r="BQ468" i="9" s="1"/>
  <c r="BO468" i="9"/>
  <c r="BH468" i="9"/>
  <c r="BI468" i="9" s="1"/>
  <c r="BG468" i="9"/>
  <c r="AY468" i="9"/>
  <c r="BD468" i="9" s="1"/>
  <c r="AX468" i="9"/>
  <c r="BC468" i="9" s="1"/>
  <c r="AW468" i="9"/>
  <c r="BB468" i="9" s="1"/>
  <c r="AV468" i="9"/>
  <c r="BA468" i="9" s="1"/>
  <c r="AU468" i="9"/>
  <c r="AZ468" i="9" s="1"/>
  <c r="AS468" i="9"/>
  <c r="AR468" i="9"/>
  <c r="AQ468" i="9"/>
  <c r="AP468" i="9"/>
  <c r="AN468" i="9"/>
  <c r="AM468" i="9"/>
  <c r="DO467" i="9"/>
  <c r="DN467" i="9"/>
  <c r="DM467" i="9"/>
  <c r="DL467" i="9"/>
  <c r="DK467" i="9"/>
  <c r="DJ467" i="9"/>
  <c r="DI467" i="9"/>
  <c r="DD467" i="9"/>
  <c r="DC467" i="9"/>
  <c r="DB467" i="9"/>
  <c r="DA467" i="9"/>
  <c r="CZ467" i="9"/>
  <c r="CN467" i="9"/>
  <c r="CO467" i="9" s="1"/>
  <c r="CM467" i="9"/>
  <c r="CF467" i="9"/>
  <c r="CG467" i="9" s="1"/>
  <c r="CE467" i="9"/>
  <c r="BX467" i="9"/>
  <c r="BY467" i="9" s="1"/>
  <c r="BW467" i="9"/>
  <c r="BP467" i="9"/>
  <c r="BQ467" i="9" s="1"/>
  <c r="BO467" i="9"/>
  <c r="BH467" i="9"/>
  <c r="BI467" i="9" s="1"/>
  <c r="BG467" i="9"/>
  <c r="AY467" i="9"/>
  <c r="BD467" i="9" s="1"/>
  <c r="AX467" i="9"/>
  <c r="BC467" i="9" s="1"/>
  <c r="AW467" i="9"/>
  <c r="BB467" i="9" s="1"/>
  <c r="AV467" i="9"/>
  <c r="BA467" i="9" s="1"/>
  <c r="AU467" i="9"/>
  <c r="AZ467" i="9" s="1"/>
  <c r="AS467" i="9"/>
  <c r="AR467" i="9"/>
  <c r="AQ467" i="9"/>
  <c r="AP467" i="9"/>
  <c r="AN467" i="9"/>
  <c r="AM467" i="9"/>
  <c r="DO466" i="9"/>
  <c r="DN466" i="9"/>
  <c r="DM466" i="9"/>
  <c r="DL466" i="9"/>
  <c r="DK466" i="9"/>
  <c r="DJ466" i="9"/>
  <c r="DI466" i="9"/>
  <c r="DD466" i="9"/>
  <c r="DC466" i="9"/>
  <c r="DB466" i="9"/>
  <c r="DA466" i="9"/>
  <c r="CZ466" i="9"/>
  <c r="CN466" i="9"/>
  <c r="CO466" i="9" s="1"/>
  <c r="CM466" i="9"/>
  <c r="CF466" i="9"/>
  <c r="CG466" i="9" s="1"/>
  <c r="CE466" i="9"/>
  <c r="BX466" i="9"/>
  <c r="BY466" i="9" s="1"/>
  <c r="CA466" i="9" s="1"/>
  <c r="CC466" i="9" s="1"/>
  <c r="BW466" i="9"/>
  <c r="BP466" i="9"/>
  <c r="BQ466" i="9" s="1"/>
  <c r="BS466" i="9" s="1"/>
  <c r="BU466" i="9" s="1"/>
  <c r="BO466" i="9"/>
  <c r="BH466" i="9"/>
  <c r="BI466" i="9" s="1"/>
  <c r="BG466" i="9"/>
  <c r="AY466" i="9"/>
  <c r="BD466" i="9" s="1"/>
  <c r="AX466" i="9"/>
  <c r="BC466" i="9" s="1"/>
  <c r="AW466" i="9"/>
  <c r="BB466" i="9" s="1"/>
  <c r="AV466" i="9"/>
  <c r="BA466" i="9" s="1"/>
  <c r="AU466" i="9"/>
  <c r="AZ466" i="9" s="1"/>
  <c r="AS466" i="9"/>
  <c r="AR466" i="9"/>
  <c r="AQ466" i="9"/>
  <c r="AP466" i="9"/>
  <c r="AN466" i="9"/>
  <c r="AM466" i="9"/>
  <c r="DO465" i="9"/>
  <c r="DN465" i="9"/>
  <c r="DM465" i="9"/>
  <c r="DL465" i="9"/>
  <c r="DK465" i="9"/>
  <c r="DJ465" i="9"/>
  <c r="DI465" i="9"/>
  <c r="DD465" i="9"/>
  <c r="DC465" i="9"/>
  <c r="DB465" i="9"/>
  <c r="DA465" i="9"/>
  <c r="CZ465" i="9"/>
  <c r="CN465" i="9"/>
  <c r="CO465" i="9" s="1"/>
  <c r="CM465" i="9"/>
  <c r="CF465" i="9"/>
  <c r="CG465" i="9" s="1"/>
  <c r="CE465" i="9"/>
  <c r="BX465" i="9"/>
  <c r="BY465" i="9" s="1"/>
  <c r="BW465" i="9"/>
  <c r="BP465" i="9"/>
  <c r="BQ465" i="9" s="1"/>
  <c r="BO465" i="9"/>
  <c r="BH465" i="9"/>
  <c r="BI465" i="9" s="1"/>
  <c r="BG465" i="9"/>
  <c r="AY465" i="9"/>
  <c r="BD465" i="9" s="1"/>
  <c r="AX465" i="9"/>
  <c r="BC465" i="9" s="1"/>
  <c r="AW465" i="9"/>
  <c r="BB465" i="9" s="1"/>
  <c r="AV465" i="9"/>
  <c r="BA465" i="9" s="1"/>
  <c r="AU465" i="9"/>
  <c r="AZ465" i="9" s="1"/>
  <c r="AS465" i="9"/>
  <c r="AR465" i="9"/>
  <c r="AQ465" i="9"/>
  <c r="AP465" i="9"/>
  <c r="AN465" i="9"/>
  <c r="AM465" i="9"/>
  <c r="DO464" i="9"/>
  <c r="DN464" i="9"/>
  <c r="DM464" i="9"/>
  <c r="DL464" i="9"/>
  <c r="DK464" i="9"/>
  <c r="DJ464" i="9"/>
  <c r="DI464" i="9"/>
  <c r="DD464" i="9"/>
  <c r="DC464" i="9"/>
  <c r="DB464" i="9"/>
  <c r="DA464" i="9"/>
  <c r="CZ464" i="9"/>
  <c r="CN464" i="9"/>
  <c r="CO464" i="9" s="1"/>
  <c r="CM464" i="9"/>
  <c r="CF464" i="9"/>
  <c r="CG464" i="9" s="1"/>
  <c r="CE464" i="9"/>
  <c r="BX464" i="9"/>
  <c r="BY464" i="9" s="1"/>
  <c r="CA464" i="9" s="1"/>
  <c r="CC464" i="9" s="1"/>
  <c r="BW464" i="9"/>
  <c r="BP464" i="9"/>
  <c r="BQ464" i="9" s="1"/>
  <c r="BS464" i="9" s="1"/>
  <c r="BU464" i="9" s="1"/>
  <c r="BO464" i="9"/>
  <c r="BH464" i="9"/>
  <c r="BI464" i="9" s="1"/>
  <c r="BG464" i="9"/>
  <c r="AY464" i="9"/>
  <c r="BD464" i="9" s="1"/>
  <c r="AX464" i="9"/>
  <c r="BC464" i="9" s="1"/>
  <c r="AW464" i="9"/>
  <c r="BB464" i="9" s="1"/>
  <c r="AV464" i="9"/>
  <c r="BA464" i="9" s="1"/>
  <c r="AU464" i="9"/>
  <c r="AZ464" i="9" s="1"/>
  <c r="AS464" i="9"/>
  <c r="AR464" i="9"/>
  <c r="AQ464" i="9"/>
  <c r="AP464" i="9"/>
  <c r="AN464" i="9"/>
  <c r="AM464" i="9"/>
  <c r="DO463" i="9"/>
  <c r="DN463" i="9"/>
  <c r="DM463" i="9"/>
  <c r="DL463" i="9"/>
  <c r="DK463" i="9"/>
  <c r="DJ463" i="9"/>
  <c r="DI463" i="9"/>
  <c r="DD463" i="9"/>
  <c r="DC463" i="9"/>
  <c r="DB463" i="9"/>
  <c r="DA463" i="9"/>
  <c r="CZ463" i="9"/>
  <c r="CN463" i="9"/>
  <c r="CO463" i="9" s="1"/>
  <c r="CM463" i="9"/>
  <c r="CF463" i="9"/>
  <c r="CG463" i="9" s="1"/>
  <c r="CE463" i="9"/>
  <c r="BX463" i="9"/>
  <c r="BY463" i="9" s="1"/>
  <c r="BW463" i="9"/>
  <c r="BP463" i="9"/>
  <c r="BQ463" i="9" s="1"/>
  <c r="BO463" i="9"/>
  <c r="BH463" i="9"/>
  <c r="BI463" i="9" s="1"/>
  <c r="BG463" i="9"/>
  <c r="AY463" i="9"/>
  <c r="BD463" i="9" s="1"/>
  <c r="AX463" i="9"/>
  <c r="BC463" i="9" s="1"/>
  <c r="AW463" i="9"/>
  <c r="BB463" i="9" s="1"/>
  <c r="AV463" i="9"/>
  <c r="BA463" i="9" s="1"/>
  <c r="AU463" i="9"/>
  <c r="AZ463" i="9" s="1"/>
  <c r="AS463" i="9"/>
  <c r="AR463" i="9"/>
  <c r="AQ463" i="9"/>
  <c r="AP463" i="9"/>
  <c r="AN463" i="9"/>
  <c r="AM463" i="9"/>
  <c r="DO462" i="9"/>
  <c r="DN462" i="9"/>
  <c r="DM462" i="9"/>
  <c r="DL462" i="9"/>
  <c r="DK462" i="9"/>
  <c r="DJ462" i="9"/>
  <c r="DI462" i="9"/>
  <c r="DD462" i="9"/>
  <c r="DC462" i="9"/>
  <c r="DB462" i="9"/>
  <c r="DA462" i="9"/>
  <c r="CZ462" i="9"/>
  <c r="CN462" i="9"/>
  <c r="CO462" i="9" s="1"/>
  <c r="CM462" i="9"/>
  <c r="CF462" i="9"/>
  <c r="CG462" i="9" s="1"/>
  <c r="CE462" i="9"/>
  <c r="BX462" i="9"/>
  <c r="BY462" i="9" s="1"/>
  <c r="CA462" i="9" s="1"/>
  <c r="CC462" i="9" s="1"/>
  <c r="BW462" i="9"/>
  <c r="BP462" i="9"/>
  <c r="BQ462" i="9" s="1"/>
  <c r="BS462" i="9" s="1"/>
  <c r="BU462" i="9" s="1"/>
  <c r="BO462" i="9"/>
  <c r="BH462" i="9"/>
  <c r="BI462" i="9" s="1"/>
  <c r="BG462" i="9"/>
  <c r="AY462" i="9"/>
  <c r="BD462" i="9" s="1"/>
  <c r="AX462" i="9"/>
  <c r="BC462" i="9" s="1"/>
  <c r="AW462" i="9"/>
  <c r="BB462" i="9" s="1"/>
  <c r="AV462" i="9"/>
  <c r="BA462" i="9" s="1"/>
  <c r="AU462" i="9"/>
  <c r="AZ462" i="9" s="1"/>
  <c r="AS462" i="9"/>
  <c r="AR462" i="9"/>
  <c r="AQ462" i="9"/>
  <c r="AP462" i="9"/>
  <c r="AN462" i="9"/>
  <c r="AM462" i="9"/>
  <c r="DO461" i="9"/>
  <c r="DN461" i="9"/>
  <c r="DM461" i="9"/>
  <c r="DL461" i="9"/>
  <c r="DK461" i="9"/>
  <c r="DJ461" i="9"/>
  <c r="DI461" i="9"/>
  <c r="DD461" i="9"/>
  <c r="DC461" i="9"/>
  <c r="DB461" i="9"/>
  <c r="DA461" i="9"/>
  <c r="CZ461" i="9"/>
  <c r="CN461" i="9"/>
  <c r="CO461" i="9" s="1"/>
  <c r="CM461" i="9"/>
  <c r="CF461" i="9"/>
  <c r="CG461" i="9" s="1"/>
  <c r="CE461" i="9"/>
  <c r="BX461" i="9"/>
  <c r="BY461" i="9" s="1"/>
  <c r="BW461" i="9"/>
  <c r="BP461" i="9"/>
  <c r="BQ461" i="9" s="1"/>
  <c r="BO461" i="9"/>
  <c r="BH461" i="9"/>
  <c r="BI461" i="9" s="1"/>
  <c r="BG461" i="9"/>
  <c r="AY461" i="9"/>
  <c r="BD461" i="9" s="1"/>
  <c r="AX461" i="9"/>
  <c r="BC461" i="9" s="1"/>
  <c r="AW461" i="9"/>
  <c r="BB461" i="9" s="1"/>
  <c r="AV461" i="9"/>
  <c r="BA461" i="9" s="1"/>
  <c r="AU461" i="9"/>
  <c r="AZ461" i="9" s="1"/>
  <c r="AS461" i="9"/>
  <c r="AR461" i="9"/>
  <c r="AQ461" i="9"/>
  <c r="AP461" i="9"/>
  <c r="AN461" i="9"/>
  <c r="AM461" i="9"/>
  <c r="DO460" i="9"/>
  <c r="DN460" i="9"/>
  <c r="DM460" i="9"/>
  <c r="DL460" i="9"/>
  <c r="DK460" i="9"/>
  <c r="DJ460" i="9"/>
  <c r="DI460" i="9"/>
  <c r="DD460" i="9"/>
  <c r="DC460" i="9"/>
  <c r="DB460" i="9"/>
  <c r="DA460" i="9"/>
  <c r="CZ460" i="9"/>
  <c r="CN460" i="9"/>
  <c r="CO460" i="9" s="1"/>
  <c r="CM460" i="9"/>
  <c r="CF460" i="9"/>
  <c r="CG460" i="9" s="1"/>
  <c r="CE460" i="9"/>
  <c r="BX460" i="9"/>
  <c r="BY460" i="9" s="1"/>
  <c r="CA460" i="9" s="1"/>
  <c r="CC460" i="9" s="1"/>
  <c r="BW460" i="9"/>
  <c r="BP460" i="9"/>
  <c r="BQ460" i="9" s="1"/>
  <c r="BS460" i="9" s="1"/>
  <c r="BU460" i="9" s="1"/>
  <c r="BO460" i="9"/>
  <c r="BH460" i="9"/>
  <c r="BI460" i="9" s="1"/>
  <c r="BG460" i="9"/>
  <c r="AY460" i="9"/>
  <c r="BD460" i="9" s="1"/>
  <c r="AX460" i="9"/>
  <c r="BC460" i="9" s="1"/>
  <c r="AW460" i="9"/>
  <c r="BB460" i="9" s="1"/>
  <c r="AV460" i="9"/>
  <c r="BA460" i="9" s="1"/>
  <c r="AU460" i="9"/>
  <c r="AZ460" i="9" s="1"/>
  <c r="AS460" i="9"/>
  <c r="AR460" i="9"/>
  <c r="AQ460" i="9"/>
  <c r="AP460" i="9"/>
  <c r="AN460" i="9"/>
  <c r="AM460" i="9"/>
  <c r="DO459" i="9"/>
  <c r="DN459" i="9"/>
  <c r="DM459" i="9"/>
  <c r="DL459" i="9"/>
  <c r="DK459" i="9"/>
  <c r="DJ459" i="9"/>
  <c r="DI459" i="9"/>
  <c r="DD459" i="9"/>
  <c r="DC459" i="9"/>
  <c r="DB459" i="9"/>
  <c r="DA459" i="9"/>
  <c r="CZ459" i="9"/>
  <c r="CN459" i="9"/>
  <c r="CO459" i="9" s="1"/>
  <c r="CM459" i="9"/>
  <c r="CF459" i="9"/>
  <c r="CG459" i="9" s="1"/>
  <c r="CH459" i="9" s="1"/>
  <c r="CE459" i="9"/>
  <c r="BX459" i="9"/>
  <c r="BY459" i="9" s="1"/>
  <c r="BW459" i="9"/>
  <c r="BP459" i="9"/>
  <c r="BQ459" i="9" s="1"/>
  <c r="BR459" i="9" s="1"/>
  <c r="BO459" i="9"/>
  <c r="BH459" i="9"/>
  <c r="BI459" i="9" s="1"/>
  <c r="BG459" i="9"/>
  <c r="AY459" i="9"/>
  <c r="BD459" i="9" s="1"/>
  <c r="AX459" i="9"/>
  <c r="BC459" i="9" s="1"/>
  <c r="AW459" i="9"/>
  <c r="BB459" i="9" s="1"/>
  <c r="AV459" i="9"/>
  <c r="BA459" i="9" s="1"/>
  <c r="AU459" i="9"/>
  <c r="AZ459" i="9" s="1"/>
  <c r="AS459" i="9"/>
  <c r="AR459" i="9"/>
  <c r="AQ459" i="9"/>
  <c r="AP459" i="9"/>
  <c r="AN459" i="9"/>
  <c r="AM459" i="9"/>
  <c r="DO458" i="9"/>
  <c r="DN458" i="9"/>
  <c r="DM458" i="9"/>
  <c r="DL458" i="9"/>
  <c r="DK458" i="9"/>
  <c r="DJ458" i="9"/>
  <c r="DI458" i="9"/>
  <c r="DD458" i="9"/>
  <c r="DC458" i="9"/>
  <c r="DB458" i="9"/>
  <c r="DA458" i="9"/>
  <c r="CZ458" i="9"/>
  <c r="CN458" i="9"/>
  <c r="CO458" i="9" s="1"/>
  <c r="CM458" i="9"/>
  <c r="CF458" i="9"/>
  <c r="CG458" i="9" s="1"/>
  <c r="CH458" i="9" s="1"/>
  <c r="CE458" i="9"/>
  <c r="BX458" i="9"/>
  <c r="BY458" i="9" s="1"/>
  <c r="BW458" i="9"/>
  <c r="BP458" i="9"/>
  <c r="BQ458" i="9" s="1"/>
  <c r="BR458" i="9" s="1"/>
  <c r="BO458" i="9"/>
  <c r="BH458" i="9"/>
  <c r="BI458" i="9" s="1"/>
  <c r="BG458" i="9"/>
  <c r="AY458" i="9"/>
  <c r="BD458" i="9" s="1"/>
  <c r="AX458" i="9"/>
  <c r="BC458" i="9" s="1"/>
  <c r="AW458" i="9"/>
  <c r="BB458" i="9" s="1"/>
  <c r="AV458" i="9"/>
  <c r="BA458" i="9" s="1"/>
  <c r="AU458" i="9"/>
  <c r="AZ458" i="9" s="1"/>
  <c r="AS458" i="9"/>
  <c r="AR458" i="9"/>
  <c r="AQ458" i="9"/>
  <c r="AP458" i="9"/>
  <c r="AN458" i="9"/>
  <c r="AM458" i="9"/>
  <c r="DO457" i="9"/>
  <c r="DN457" i="9"/>
  <c r="DM457" i="9"/>
  <c r="DL457" i="9"/>
  <c r="DK457" i="9"/>
  <c r="DJ457" i="9"/>
  <c r="DI457" i="9"/>
  <c r="DD457" i="9"/>
  <c r="DC457" i="9"/>
  <c r="DB457" i="9"/>
  <c r="DA457" i="9"/>
  <c r="CZ457" i="9"/>
  <c r="CN457" i="9"/>
  <c r="CO457" i="9" s="1"/>
  <c r="CM457" i="9"/>
  <c r="CF457" i="9"/>
  <c r="CG457" i="9" s="1"/>
  <c r="CE457" i="9"/>
  <c r="BX457" i="9"/>
  <c r="BY457" i="9" s="1"/>
  <c r="BW457" i="9"/>
  <c r="BP457" i="9"/>
  <c r="BQ457" i="9" s="1"/>
  <c r="BO457" i="9"/>
  <c r="BH457" i="9"/>
  <c r="BI457" i="9" s="1"/>
  <c r="BG457" i="9"/>
  <c r="AY457" i="9"/>
  <c r="BD457" i="9" s="1"/>
  <c r="AX457" i="9"/>
  <c r="BC457" i="9" s="1"/>
  <c r="AW457" i="9"/>
  <c r="BB457" i="9" s="1"/>
  <c r="AV457" i="9"/>
  <c r="BA457" i="9" s="1"/>
  <c r="AU457" i="9"/>
  <c r="AZ457" i="9" s="1"/>
  <c r="AS457" i="9"/>
  <c r="AR457" i="9"/>
  <c r="AQ457" i="9"/>
  <c r="AP457" i="9"/>
  <c r="AN457" i="9"/>
  <c r="AM457" i="9"/>
  <c r="DO456" i="9"/>
  <c r="DN456" i="9"/>
  <c r="DM456" i="9"/>
  <c r="DL456" i="9"/>
  <c r="DK456" i="9"/>
  <c r="DJ456" i="9"/>
  <c r="DI456" i="9"/>
  <c r="DD456" i="9"/>
  <c r="DC456" i="9"/>
  <c r="DB456" i="9"/>
  <c r="DA456" i="9"/>
  <c r="CZ456" i="9"/>
  <c r="CN456" i="9"/>
  <c r="CO456" i="9" s="1"/>
  <c r="CR456" i="9" s="1"/>
  <c r="CM456" i="9"/>
  <c r="CF456" i="9"/>
  <c r="CG456" i="9" s="1"/>
  <c r="CI456" i="9" s="1"/>
  <c r="CK456" i="9" s="1"/>
  <c r="CE456" i="9"/>
  <c r="BX456" i="9"/>
  <c r="BY456" i="9" s="1"/>
  <c r="CB456" i="9" s="1"/>
  <c r="BW456" i="9"/>
  <c r="BP456" i="9"/>
  <c r="BQ456" i="9" s="1"/>
  <c r="BO456" i="9"/>
  <c r="BH456" i="9"/>
  <c r="BI456" i="9" s="1"/>
  <c r="BL456" i="9" s="1"/>
  <c r="BG456" i="9"/>
  <c r="AY456" i="9"/>
  <c r="BD456" i="9" s="1"/>
  <c r="AX456" i="9"/>
  <c r="BC456" i="9" s="1"/>
  <c r="AW456" i="9"/>
  <c r="BB456" i="9" s="1"/>
  <c r="AV456" i="9"/>
  <c r="BA456" i="9" s="1"/>
  <c r="AU456" i="9"/>
  <c r="AZ456" i="9" s="1"/>
  <c r="AS456" i="9"/>
  <c r="AR456" i="9"/>
  <c r="AQ456" i="9"/>
  <c r="AP456" i="9"/>
  <c r="AN456" i="9"/>
  <c r="AM456" i="9"/>
  <c r="DO455" i="9"/>
  <c r="DN455" i="9"/>
  <c r="DM455" i="9"/>
  <c r="DL455" i="9"/>
  <c r="DK455" i="9"/>
  <c r="DJ455" i="9"/>
  <c r="DI455" i="9"/>
  <c r="DD455" i="9"/>
  <c r="DC455" i="9"/>
  <c r="DB455" i="9"/>
  <c r="DA455" i="9"/>
  <c r="CZ455" i="9"/>
  <c r="CN455" i="9"/>
  <c r="CO455" i="9" s="1"/>
  <c r="CQ455" i="9" s="1"/>
  <c r="CS455" i="9" s="1"/>
  <c r="CM455" i="9"/>
  <c r="CF455" i="9"/>
  <c r="CG455" i="9" s="1"/>
  <c r="CE455" i="9"/>
  <c r="BX455" i="9"/>
  <c r="BY455" i="9" s="1"/>
  <c r="BW455" i="9"/>
  <c r="BP455" i="9"/>
  <c r="BQ455" i="9" s="1"/>
  <c r="BT455" i="9" s="1"/>
  <c r="BO455" i="9"/>
  <c r="BH455" i="9"/>
  <c r="BI455" i="9" s="1"/>
  <c r="BK455" i="9" s="1"/>
  <c r="BM455" i="9" s="1"/>
  <c r="BG455" i="9"/>
  <c r="AY455" i="9"/>
  <c r="BD455" i="9" s="1"/>
  <c r="AX455" i="9"/>
  <c r="BC455" i="9" s="1"/>
  <c r="AW455" i="9"/>
  <c r="BB455" i="9" s="1"/>
  <c r="AV455" i="9"/>
  <c r="BA455" i="9" s="1"/>
  <c r="AU455" i="9"/>
  <c r="AZ455" i="9" s="1"/>
  <c r="AS455" i="9"/>
  <c r="AR455" i="9"/>
  <c r="AQ455" i="9"/>
  <c r="AP455" i="9"/>
  <c r="AN455" i="9"/>
  <c r="AM455" i="9"/>
  <c r="DO454" i="9"/>
  <c r="DN454" i="9"/>
  <c r="DM454" i="9"/>
  <c r="DL454" i="9"/>
  <c r="DK454" i="9"/>
  <c r="DJ454" i="9"/>
  <c r="DI454" i="9"/>
  <c r="DD454" i="9"/>
  <c r="DC454" i="9"/>
  <c r="DB454" i="9"/>
  <c r="DA454" i="9"/>
  <c r="CZ454" i="9"/>
  <c r="CN454" i="9"/>
  <c r="CO454" i="9" s="1"/>
  <c r="CP454" i="9" s="1"/>
  <c r="CM454" i="9"/>
  <c r="CF454" i="9"/>
  <c r="CG454" i="9" s="1"/>
  <c r="CE454" i="9"/>
  <c r="BX454" i="9"/>
  <c r="BY454" i="9" s="1"/>
  <c r="BW454" i="9"/>
  <c r="BP454" i="9"/>
  <c r="BQ454" i="9" s="1"/>
  <c r="BT454" i="9" s="1"/>
  <c r="BO454" i="9"/>
  <c r="BH454" i="9"/>
  <c r="BI454" i="9" s="1"/>
  <c r="BJ454" i="9" s="1"/>
  <c r="BG454" i="9"/>
  <c r="AY454" i="9"/>
  <c r="BD454" i="9" s="1"/>
  <c r="AX454" i="9"/>
  <c r="BC454" i="9" s="1"/>
  <c r="AW454" i="9"/>
  <c r="BB454" i="9" s="1"/>
  <c r="AV454" i="9"/>
  <c r="BA454" i="9" s="1"/>
  <c r="AU454" i="9"/>
  <c r="AZ454" i="9" s="1"/>
  <c r="AS454" i="9"/>
  <c r="AR454" i="9"/>
  <c r="AQ454" i="9"/>
  <c r="AP454" i="9"/>
  <c r="AN454" i="9"/>
  <c r="AM454" i="9"/>
  <c r="DO453" i="9"/>
  <c r="DN453" i="9"/>
  <c r="DM453" i="9"/>
  <c r="DL453" i="9"/>
  <c r="DK453" i="9"/>
  <c r="DJ453" i="9"/>
  <c r="DI453" i="9"/>
  <c r="DD453" i="9"/>
  <c r="DC453" i="9"/>
  <c r="DB453" i="9"/>
  <c r="DA453" i="9"/>
  <c r="CZ453" i="9"/>
  <c r="CN453" i="9"/>
  <c r="CO453" i="9" s="1"/>
  <c r="CM453" i="9"/>
  <c r="CF453" i="9"/>
  <c r="CG453" i="9" s="1"/>
  <c r="CE453" i="9"/>
  <c r="BX453" i="9"/>
  <c r="BY453" i="9" s="1"/>
  <c r="BZ453" i="9" s="1"/>
  <c r="BW453" i="9"/>
  <c r="BP453" i="9"/>
  <c r="BQ453" i="9" s="1"/>
  <c r="BT453" i="9" s="1"/>
  <c r="BO453" i="9"/>
  <c r="BH453" i="9"/>
  <c r="BI453" i="9" s="1"/>
  <c r="BJ453" i="9" s="1"/>
  <c r="BG453" i="9"/>
  <c r="AY453" i="9"/>
  <c r="BD453" i="9" s="1"/>
  <c r="AX453" i="9"/>
  <c r="BC453" i="9" s="1"/>
  <c r="AW453" i="9"/>
  <c r="BB453" i="9" s="1"/>
  <c r="AV453" i="9"/>
  <c r="BA453" i="9" s="1"/>
  <c r="AU453" i="9"/>
  <c r="AZ453" i="9" s="1"/>
  <c r="AS453" i="9"/>
  <c r="AR453" i="9"/>
  <c r="AQ453" i="9"/>
  <c r="AP453" i="9"/>
  <c r="AN453" i="9"/>
  <c r="AM453" i="9"/>
  <c r="DO452" i="9"/>
  <c r="DN452" i="9"/>
  <c r="DM452" i="9"/>
  <c r="DL452" i="9"/>
  <c r="DK452" i="9"/>
  <c r="DJ452" i="9"/>
  <c r="DI452" i="9"/>
  <c r="DD452" i="9"/>
  <c r="DC452" i="9"/>
  <c r="DB452" i="9"/>
  <c r="DA452" i="9"/>
  <c r="CZ452" i="9"/>
  <c r="CN452" i="9"/>
  <c r="CO452" i="9" s="1"/>
  <c r="CQ452" i="9" s="1"/>
  <c r="CS452" i="9" s="1"/>
  <c r="CM452" i="9"/>
  <c r="CF452" i="9"/>
  <c r="CG452" i="9" s="1"/>
  <c r="CE452" i="9"/>
  <c r="BX452" i="9"/>
  <c r="BY452" i="9" s="1"/>
  <c r="BW452" i="9"/>
  <c r="BP452" i="9"/>
  <c r="BQ452" i="9" s="1"/>
  <c r="BR452" i="9" s="1"/>
  <c r="BO452" i="9"/>
  <c r="BH452" i="9"/>
  <c r="BI452" i="9" s="1"/>
  <c r="BK452" i="9" s="1"/>
  <c r="BM452" i="9" s="1"/>
  <c r="BG452" i="9"/>
  <c r="AY452" i="9"/>
  <c r="BD452" i="9" s="1"/>
  <c r="AX452" i="9"/>
  <c r="BC452" i="9" s="1"/>
  <c r="AW452" i="9"/>
  <c r="BB452" i="9" s="1"/>
  <c r="AV452" i="9"/>
  <c r="BA452" i="9" s="1"/>
  <c r="AU452" i="9"/>
  <c r="AZ452" i="9" s="1"/>
  <c r="AS452" i="9"/>
  <c r="AR452" i="9"/>
  <c r="AQ452" i="9"/>
  <c r="AP452" i="9"/>
  <c r="AN452" i="9"/>
  <c r="AM452" i="9"/>
  <c r="DO451" i="9"/>
  <c r="DN451" i="9"/>
  <c r="DM451" i="9"/>
  <c r="DL451" i="9"/>
  <c r="DK451" i="9"/>
  <c r="DJ451" i="9"/>
  <c r="DI451" i="9"/>
  <c r="DD451" i="9"/>
  <c r="DC451" i="9"/>
  <c r="DB451" i="9"/>
  <c r="DA451" i="9"/>
  <c r="CZ451" i="9"/>
  <c r="CN451" i="9"/>
  <c r="CO451" i="9" s="1"/>
  <c r="CM451" i="9"/>
  <c r="CF451" i="9"/>
  <c r="CG451" i="9" s="1"/>
  <c r="CJ451" i="9" s="1"/>
  <c r="CE451" i="9"/>
  <c r="BX451" i="9"/>
  <c r="BY451" i="9" s="1"/>
  <c r="CB451" i="9" s="1"/>
  <c r="BW451" i="9"/>
  <c r="BP451" i="9"/>
  <c r="BQ451" i="9" s="1"/>
  <c r="BS451" i="9" s="1"/>
  <c r="BU451" i="9" s="1"/>
  <c r="BO451" i="9"/>
  <c r="BH451" i="9"/>
  <c r="BI451" i="9" s="1"/>
  <c r="BJ451" i="9" s="1"/>
  <c r="BG451" i="9"/>
  <c r="AY451" i="9"/>
  <c r="BD451" i="9" s="1"/>
  <c r="AX451" i="9"/>
  <c r="BC451" i="9" s="1"/>
  <c r="AW451" i="9"/>
  <c r="BB451" i="9" s="1"/>
  <c r="AV451" i="9"/>
  <c r="BA451" i="9" s="1"/>
  <c r="AU451" i="9"/>
  <c r="AZ451" i="9" s="1"/>
  <c r="AS451" i="9"/>
  <c r="AR451" i="9"/>
  <c r="AQ451" i="9"/>
  <c r="AP451" i="9"/>
  <c r="AN451" i="9"/>
  <c r="AM451" i="9"/>
  <c r="DO450" i="9"/>
  <c r="DN450" i="9"/>
  <c r="DM450" i="9"/>
  <c r="DL450" i="9"/>
  <c r="DK450" i="9"/>
  <c r="DJ450" i="9"/>
  <c r="DI450" i="9"/>
  <c r="DD450" i="9"/>
  <c r="DC450" i="9"/>
  <c r="DB450" i="9"/>
  <c r="DA450" i="9"/>
  <c r="CZ450" i="9"/>
  <c r="CN450" i="9"/>
  <c r="CO450" i="9" s="1"/>
  <c r="CM450" i="9"/>
  <c r="CF450" i="9"/>
  <c r="CG450" i="9" s="1"/>
  <c r="CE450" i="9"/>
  <c r="BX450" i="9"/>
  <c r="BY450" i="9" s="1"/>
  <c r="CA450" i="9" s="1"/>
  <c r="CC450" i="9" s="1"/>
  <c r="BW450" i="9"/>
  <c r="BP450" i="9"/>
  <c r="BQ450" i="9" s="1"/>
  <c r="BO450" i="9"/>
  <c r="BH450" i="9"/>
  <c r="BI450" i="9" s="1"/>
  <c r="BG450" i="9"/>
  <c r="AY450" i="9"/>
  <c r="BD450" i="9" s="1"/>
  <c r="AX450" i="9"/>
  <c r="BC450" i="9" s="1"/>
  <c r="AW450" i="9"/>
  <c r="BB450" i="9" s="1"/>
  <c r="AV450" i="9"/>
  <c r="BA450" i="9" s="1"/>
  <c r="AU450" i="9"/>
  <c r="AZ450" i="9" s="1"/>
  <c r="AS450" i="9"/>
  <c r="AR450" i="9"/>
  <c r="AQ450" i="9"/>
  <c r="AP450" i="9"/>
  <c r="AN450" i="9"/>
  <c r="AM450" i="9"/>
  <c r="DO449" i="9"/>
  <c r="DN449" i="9"/>
  <c r="DM449" i="9"/>
  <c r="DL449" i="9"/>
  <c r="DK449" i="9"/>
  <c r="DJ449" i="9"/>
  <c r="DI449" i="9"/>
  <c r="DD449" i="9"/>
  <c r="DC449" i="9"/>
  <c r="DB449" i="9"/>
  <c r="DA449" i="9"/>
  <c r="CZ449" i="9"/>
  <c r="CN449" i="9"/>
  <c r="CO449" i="9" s="1"/>
  <c r="CR449" i="9" s="1"/>
  <c r="CM449" i="9"/>
  <c r="CF449" i="9"/>
  <c r="CG449" i="9" s="1"/>
  <c r="CJ449" i="9" s="1"/>
  <c r="CE449" i="9"/>
  <c r="BX449" i="9"/>
  <c r="BY449" i="9" s="1"/>
  <c r="CB449" i="9" s="1"/>
  <c r="BW449" i="9"/>
  <c r="BP449" i="9"/>
  <c r="BQ449" i="9" s="1"/>
  <c r="BT449" i="9" s="1"/>
  <c r="BO449" i="9"/>
  <c r="BH449" i="9"/>
  <c r="BI449" i="9" s="1"/>
  <c r="BL449" i="9" s="1"/>
  <c r="BG449" i="9"/>
  <c r="AY449" i="9"/>
  <c r="BD449" i="9" s="1"/>
  <c r="AX449" i="9"/>
  <c r="BC449" i="9" s="1"/>
  <c r="AW449" i="9"/>
  <c r="BB449" i="9" s="1"/>
  <c r="AV449" i="9"/>
  <c r="BA449" i="9" s="1"/>
  <c r="AU449" i="9"/>
  <c r="AZ449" i="9" s="1"/>
  <c r="AS449" i="9"/>
  <c r="AR449" i="9"/>
  <c r="AQ449" i="9"/>
  <c r="AP449" i="9"/>
  <c r="AN449" i="9"/>
  <c r="AM449" i="9"/>
  <c r="DO448" i="9"/>
  <c r="DN448" i="9"/>
  <c r="DM448" i="9"/>
  <c r="DL448" i="9"/>
  <c r="DK448" i="9"/>
  <c r="DJ448" i="9"/>
  <c r="DI448" i="9"/>
  <c r="DD448" i="9"/>
  <c r="DC448" i="9"/>
  <c r="DB448" i="9"/>
  <c r="DA448" i="9"/>
  <c r="CZ448" i="9"/>
  <c r="CN448" i="9"/>
  <c r="CO448" i="9" s="1"/>
  <c r="CQ448" i="9" s="1"/>
  <c r="CS448" i="9" s="1"/>
  <c r="CM448" i="9"/>
  <c r="CF448" i="9"/>
  <c r="CG448" i="9" s="1"/>
  <c r="CE448" i="9"/>
  <c r="BX448" i="9"/>
  <c r="BY448" i="9" s="1"/>
  <c r="BW448" i="9"/>
  <c r="BP448" i="9"/>
  <c r="BQ448" i="9" s="1"/>
  <c r="BO448" i="9"/>
  <c r="BH448" i="9"/>
  <c r="BI448" i="9" s="1"/>
  <c r="BK448" i="9" s="1"/>
  <c r="BM448" i="9" s="1"/>
  <c r="BG448" i="9"/>
  <c r="AY448" i="9"/>
  <c r="BD448" i="9" s="1"/>
  <c r="AX448" i="9"/>
  <c r="BC448" i="9" s="1"/>
  <c r="AW448" i="9"/>
  <c r="BB448" i="9" s="1"/>
  <c r="AV448" i="9"/>
  <c r="BA448" i="9" s="1"/>
  <c r="AU448" i="9"/>
  <c r="AZ448" i="9" s="1"/>
  <c r="AS448" i="9"/>
  <c r="AR448" i="9"/>
  <c r="AQ448" i="9"/>
  <c r="AP448" i="9"/>
  <c r="AN448" i="9"/>
  <c r="AM448" i="9"/>
  <c r="DO447" i="9"/>
  <c r="DN447" i="9"/>
  <c r="DM447" i="9"/>
  <c r="DL447" i="9"/>
  <c r="DK447" i="9"/>
  <c r="DJ447" i="9"/>
  <c r="DI447" i="9"/>
  <c r="DD447" i="9"/>
  <c r="DC447" i="9"/>
  <c r="DB447" i="9"/>
  <c r="DA447" i="9"/>
  <c r="CZ447" i="9"/>
  <c r="CN447" i="9"/>
  <c r="CO447" i="9" s="1"/>
  <c r="CM447" i="9"/>
  <c r="CF447" i="9"/>
  <c r="CG447" i="9" s="1"/>
  <c r="CJ447" i="9" s="1"/>
  <c r="CE447" i="9"/>
  <c r="BX447" i="9"/>
  <c r="BY447" i="9" s="1"/>
  <c r="CA447" i="9" s="1"/>
  <c r="CC447" i="9" s="1"/>
  <c r="BW447" i="9"/>
  <c r="BP447" i="9"/>
  <c r="BQ447" i="9" s="1"/>
  <c r="BT447" i="9" s="1"/>
  <c r="BO447" i="9"/>
  <c r="BH447" i="9"/>
  <c r="BI447" i="9" s="1"/>
  <c r="BK447" i="9" s="1"/>
  <c r="BM447" i="9" s="1"/>
  <c r="BG447" i="9"/>
  <c r="AY447" i="9"/>
  <c r="BD447" i="9" s="1"/>
  <c r="AX447" i="9"/>
  <c r="BC447" i="9" s="1"/>
  <c r="AW447" i="9"/>
  <c r="BB447" i="9" s="1"/>
  <c r="AV447" i="9"/>
  <c r="BA447" i="9" s="1"/>
  <c r="AU447" i="9"/>
  <c r="AZ447" i="9" s="1"/>
  <c r="AS447" i="9"/>
  <c r="AR447" i="9"/>
  <c r="AQ447" i="9"/>
  <c r="AP447" i="9"/>
  <c r="AN447" i="9"/>
  <c r="AM447" i="9"/>
  <c r="DO446" i="9"/>
  <c r="DN446" i="9"/>
  <c r="DM446" i="9"/>
  <c r="DL446" i="9"/>
  <c r="DK446" i="9"/>
  <c r="DJ446" i="9"/>
  <c r="DI446" i="9"/>
  <c r="DD446" i="9"/>
  <c r="DC446" i="9"/>
  <c r="DB446" i="9"/>
  <c r="DA446" i="9"/>
  <c r="CZ446" i="9"/>
  <c r="CN446" i="9"/>
  <c r="CO446" i="9" s="1"/>
  <c r="CM446" i="9"/>
  <c r="CF446" i="9"/>
  <c r="CG446" i="9" s="1"/>
  <c r="CE446" i="9"/>
  <c r="BX446" i="9"/>
  <c r="BY446" i="9" s="1"/>
  <c r="CA446" i="9" s="1"/>
  <c r="CC446" i="9" s="1"/>
  <c r="BW446" i="9"/>
  <c r="BP446" i="9"/>
  <c r="BQ446" i="9" s="1"/>
  <c r="BO446" i="9"/>
  <c r="BH446" i="9"/>
  <c r="BI446" i="9" s="1"/>
  <c r="BG446" i="9"/>
  <c r="AY446" i="9"/>
  <c r="BD446" i="9" s="1"/>
  <c r="AX446" i="9"/>
  <c r="BC446" i="9" s="1"/>
  <c r="AW446" i="9"/>
  <c r="BB446" i="9" s="1"/>
  <c r="AV446" i="9"/>
  <c r="BA446" i="9" s="1"/>
  <c r="AU446" i="9"/>
  <c r="AZ446" i="9" s="1"/>
  <c r="AS446" i="9"/>
  <c r="AR446" i="9"/>
  <c r="AQ446" i="9"/>
  <c r="AP446" i="9"/>
  <c r="AN446" i="9"/>
  <c r="AM446" i="9"/>
  <c r="DO445" i="9"/>
  <c r="DN445" i="9"/>
  <c r="DM445" i="9"/>
  <c r="DL445" i="9"/>
  <c r="DK445" i="9"/>
  <c r="DJ445" i="9"/>
  <c r="DI445" i="9"/>
  <c r="DD445" i="9"/>
  <c r="DC445" i="9"/>
  <c r="DB445" i="9"/>
  <c r="DA445" i="9"/>
  <c r="CZ445" i="9"/>
  <c r="CN445" i="9"/>
  <c r="CO445" i="9" s="1"/>
  <c r="CR445" i="9" s="1"/>
  <c r="CM445" i="9"/>
  <c r="CF445" i="9"/>
  <c r="CG445" i="9" s="1"/>
  <c r="CE445" i="9"/>
  <c r="BX445" i="9"/>
  <c r="BY445" i="9" s="1"/>
  <c r="CB445" i="9" s="1"/>
  <c r="BW445" i="9"/>
  <c r="BP445" i="9"/>
  <c r="BQ445" i="9" s="1"/>
  <c r="BS445" i="9" s="1"/>
  <c r="BU445" i="9" s="1"/>
  <c r="BO445" i="9"/>
  <c r="BH445" i="9"/>
  <c r="BI445" i="9" s="1"/>
  <c r="BL445" i="9" s="1"/>
  <c r="BG445" i="9"/>
  <c r="AY445" i="9"/>
  <c r="BD445" i="9" s="1"/>
  <c r="AX445" i="9"/>
  <c r="BC445" i="9" s="1"/>
  <c r="AW445" i="9"/>
  <c r="BB445" i="9" s="1"/>
  <c r="AV445" i="9"/>
  <c r="BA445" i="9" s="1"/>
  <c r="AU445" i="9"/>
  <c r="AZ445" i="9" s="1"/>
  <c r="AS445" i="9"/>
  <c r="AR445" i="9"/>
  <c r="AQ445" i="9"/>
  <c r="AP445" i="9"/>
  <c r="AN445" i="9"/>
  <c r="AM445" i="9"/>
  <c r="DO444" i="9"/>
  <c r="DN444" i="9"/>
  <c r="DM444" i="9"/>
  <c r="DL444" i="9"/>
  <c r="DK444" i="9"/>
  <c r="DJ444" i="9"/>
  <c r="DI444" i="9"/>
  <c r="DD444" i="9"/>
  <c r="DC444" i="9"/>
  <c r="DB444" i="9"/>
  <c r="DA444" i="9"/>
  <c r="CZ444" i="9"/>
  <c r="CN444" i="9"/>
  <c r="CO444" i="9" s="1"/>
  <c r="CQ444" i="9" s="1"/>
  <c r="CS444" i="9" s="1"/>
  <c r="CM444" i="9"/>
  <c r="CF444" i="9"/>
  <c r="CG444" i="9" s="1"/>
  <c r="CE444" i="9"/>
  <c r="BX444" i="9"/>
  <c r="BY444" i="9" s="1"/>
  <c r="BW444" i="9"/>
  <c r="BP444" i="9"/>
  <c r="BQ444" i="9" s="1"/>
  <c r="BO444" i="9"/>
  <c r="BH444" i="9"/>
  <c r="BI444" i="9" s="1"/>
  <c r="BK444" i="9" s="1"/>
  <c r="BM444" i="9" s="1"/>
  <c r="BG444" i="9"/>
  <c r="AY444" i="9"/>
  <c r="BD444" i="9" s="1"/>
  <c r="AX444" i="9"/>
  <c r="BC444" i="9" s="1"/>
  <c r="AW444" i="9"/>
  <c r="BB444" i="9" s="1"/>
  <c r="AV444" i="9"/>
  <c r="BA444" i="9" s="1"/>
  <c r="AU444" i="9"/>
  <c r="AZ444" i="9" s="1"/>
  <c r="AS444" i="9"/>
  <c r="AR444" i="9"/>
  <c r="AQ444" i="9"/>
  <c r="AP444" i="9"/>
  <c r="AN444" i="9"/>
  <c r="AM444" i="9"/>
  <c r="DO443" i="9"/>
  <c r="DN443" i="9"/>
  <c r="DM443" i="9"/>
  <c r="DL443" i="9"/>
  <c r="DK443" i="9"/>
  <c r="DJ443" i="9"/>
  <c r="DI443" i="9"/>
  <c r="DD443" i="9"/>
  <c r="DC443" i="9"/>
  <c r="DB443" i="9"/>
  <c r="DA443" i="9"/>
  <c r="CZ443" i="9"/>
  <c r="CN443" i="9"/>
  <c r="CO443" i="9" s="1"/>
  <c r="CM443" i="9"/>
  <c r="CF443" i="9"/>
  <c r="CG443" i="9" s="1"/>
  <c r="CJ443" i="9" s="1"/>
  <c r="CE443" i="9"/>
  <c r="BX443" i="9"/>
  <c r="BY443" i="9" s="1"/>
  <c r="CA443" i="9" s="1"/>
  <c r="CC443" i="9" s="1"/>
  <c r="BW443" i="9"/>
  <c r="BP443" i="9"/>
  <c r="BQ443" i="9" s="1"/>
  <c r="BT443" i="9" s="1"/>
  <c r="BO443" i="9"/>
  <c r="BH443" i="9"/>
  <c r="BI443" i="9" s="1"/>
  <c r="BG443" i="9"/>
  <c r="AY443" i="9"/>
  <c r="BD443" i="9" s="1"/>
  <c r="AX443" i="9"/>
  <c r="BC443" i="9" s="1"/>
  <c r="AW443" i="9"/>
  <c r="BB443" i="9" s="1"/>
  <c r="AV443" i="9"/>
  <c r="BA443" i="9" s="1"/>
  <c r="AU443" i="9"/>
  <c r="AZ443" i="9" s="1"/>
  <c r="AS443" i="9"/>
  <c r="AR443" i="9"/>
  <c r="AQ443" i="9"/>
  <c r="AP443" i="9"/>
  <c r="AN443" i="9"/>
  <c r="AM443" i="9"/>
  <c r="DO442" i="9"/>
  <c r="DN442" i="9"/>
  <c r="DM442" i="9"/>
  <c r="DL442" i="9"/>
  <c r="DK442" i="9"/>
  <c r="DJ442" i="9"/>
  <c r="DI442" i="9"/>
  <c r="DD442" i="9"/>
  <c r="DC442" i="9"/>
  <c r="DB442" i="9"/>
  <c r="DA442" i="9"/>
  <c r="CZ442" i="9"/>
  <c r="CN442" i="9"/>
  <c r="CO442" i="9" s="1"/>
  <c r="CM442" i="9"/>
  <c r="CF442" i="9"/>
  <c r="CG442" i="9" s="1"/>
  <c r="CE442" i="9"/>
  <c r="BX442" i="9"/>
  <c r="BY442" i="9" s="1"/>
  <c r="BW442" i="9"/>
  <c r="BP442" i="9"/>
  <c r="BQ442" i="9" s="1"/>
  <c r="BO442" i="9"/>
  <c r="BH442" i="9"/>
  <c r="BI442" i="9" s="1"/>
  <c r="BG442" i="9"/>
  <c r="AY442" i="9"/>
  <c r="BD442" i="9" s="1"/>
  <c r="AX442" i="9"/>
  <c r="BC442" i="9" s="1"/>
  <c r="AW442" i="9"/>
  <c r="BB442" i="9" s="1"/>
  <c r="AV442" i="9"/>
  <c r="BA442" i="9" s="1"/>
  <c r="AU442" i="9"/>
  <c r="AZ442" i="9" s="1"/>
  <c r="AS442" i="9"/>
  <c r="AR442" i="9"/>
  <c r="AQ442" i="9"/>
  <c r="AP442" i="9"/>
  <c r="AN442" i="9"/>
  <c r="AM442" i="9"/>
  <c r="DO441" i="9"/>
  <c r="DN441" i="9"/>
  <c r="DM441" i="9"/>
  <c r="DL441" i="9"/>
  <c r="DK441" i="9"/>
  <c r="DJ441" i="9"/>
  <c r="DI441" i="9"/>
  <c r="DD441" i="9"/>
  <c r="DC441" i="9"/>
  <c r="DB441" i="9"/>
  <c r="DA441" i="9"/>
  <c r="CZ441" i="9"/>
  <c r="CN441" i="9"/>
  <c r="CO441" i="9" s="1"/>
  <c r="CM441" i="9"/>
  <c r="CF441" i="9"/>
  <c r="CG441" i="9" s="1"/>
  <c r="CI441" i="9" s="1"/>
  <c r="CK441" i="9" s="1"/>
  <c r="CE441" i="9"/>
  <c r="BX441" i="9"/>
  <c r="BY441" i="9" s="1"/>
  <c r="BW441" i="9"/>
  <c r="BP441" i="9"/>
  <c r="BQ441" i="9" s="1"/>
  <c r="BO441" i="9"/>
  <c r="BH441" i="9"/>
  <c r="BI441" i="9" s="1"/>
  <c r="BG441" i="9"/>
  <c r="AY441" i="9"/>
  <c r="BD441" i="9" s="1"/>
  <c r="AX441" i="9"/>
  <c r="BC441" i="9" s="1"/>
  <c r="AW441" i="9"/>
  <c r="BB441" i="9" s="1"/>
  <c r="AV441" i="9"/>
  <c r="BA441" i="9" s="1"/>
  <c r="AU441" i="9"/>
  <c r="AZ441" i="9" s="1"/>
  <c r="AS441" i="9"/>
  <c r="AR441" i="9"/>
  <c r="AQ441" i="9"/>
  <c r="AP441" i="9"/>
  <c r="AN441" i="9"/>
  <c r="AM441" i="9"/>
  <c r="DO440" i="9"/>
  <c r="DN440" i="9"/>
  <c r="DM440" i="9"/>
  <c r="DL440" i="9"/>
  <c r="DK440" i="9"/>
  <c r="DJ440" i="9"/>
  <c r="DI440" i="9"/>
  <c r="DD440" i="9"/>
  <c r="DC440" i="9"/>
  <c r="DB440" i="9"/>
  <c r="DA440" i="9"/>
  <c r="CZ440" i="9"/>
  <c r="CN440" i="9"/>
  <c r="CO440" i="9" s="1"/>
  <c r="CM440" i="9"/>
  <c r="CF440" i="9"/>
  <c r="CG440" i="9" s="1"/>
  <c r="CE440" i="9"/>
  <c r="BX440" i="9"/>
  <c r="BY440" i="9" s="1"/>
  <c r="CB440" i="9" s="1"/>
  <c r="BW440" i="9"/>
  <c r="BP440" i="9"/>
  <c r="BQ440" i="9" s="1"/>
  <c r="BT440" i="9" s="1"/>
  <c r="BO440" i="9"/>
  <c r="BH440" i="9"/>
  <c r="BI440" i="9" s="1"/>
  <c r="BG440" i="9"/>
  <c r="AY440" i="9"/>
  <c r="BD440" i="9" s="1"/>
  <c r="AX440" i="9"/>
  <c r="BC440" i="9" s="1"/>
  <c r="AW440" i="9"/>
  <c r="BB440" i="9" s="1"/>
  <c r="AV440" i="9"/>
  <c r="BA440" i="9" s="1"/>
  <c r="AU440" i="9"/>
  <c r="AZ440" i="9" s="1"/>
  <c r="AS440" i="9"/>
  <c r="AR440" i="9"/>
  <c r="AQ440" i="9"/>
  <c r="AP440" i="9"/>
  <c r="AN440" i="9"/>
  <c r="AM440" i="9"/>
  <c r="DO439" i="9"/>
  <c r="DN439" i="9"/>
  <c r="DM439" i="9"/>
  <c r="DL439" i="9"/>
  <c r="DK439" i="9"/>
  <c r="DJ439" i="9"/>
  <c r="DI439" i="9"/>
  <c r="DD439" i="9"/>
  <c r="DC439" i="9"/>
  <c r="DB439" i="9"/>
  <c r="DA439" i="9"/>
  <c r="CZ439" i="9"/>
  <c r="CN439" i="9"/>
  <c r="CO439" i="9" s="1"/>
  <c r="CM439" i="9"/>
  <c r="CF439" i="9"/>
  <c r="CG439" i="9" s="1"/>
  <c r="CE439" i="9"/>
  <c r="BX439" i="9"/>
  <c r="BY439" i="9" s="1"/>
  <c r="BW439" i="9"/>
  <c r="BP439" i="9"/>
  <c r="BQ439" i="9" s="1"/>
  <c r="BT439" i="9" s="1"/>
  <c r="BO439" i="9"/>
  <c r="BH439" i="9"/>
  <c r="BI439" i="9" s="1"/>
  <c r="BJ439" i="9" s="1"/>
  <c r="BG439" i="9"/>
  <c r="AY439" i="9"/>
  <c r="BD439" i="9" s="1"/>
  <c r="AX439" i="9"/>
  <c r="BC439" i="9" s="1"/>
  <c r="AW439" i="9"/>
  <c r="BB439" i="9" s="1"/>
  <c r="AV439" i="9"/>
  <c r="BA439" i="9" s="1"/>
  <c r="AU439" i="9"/>
  <c r="AZ439" i="9" s="1"/>
  <c r="AS439" i="9"/>
  <c r="AR439" i="9"/>
  <c r="AQ439" i="9"/>
  <c r="AP439" i="9"/>
  <c r="AN439" i="9"/>
  <c r="AM439" i="9"/>
  <c r="DO438" i="9"/>
  <c r="DN438" i="9"/>
  <c r="DM438" i="9"/>
  <c r="DL438" i="9"/>
  <c r="DK438" i="9"/>
  <c r="DJ438" i="9"/>
  <c r="DI438" i="9"/>
  <c r="DD438" i="9"/>
  <c r="DC438" i="9"/>
  <c r="DB438" i="9"/>
  <c r="DA438" i="9"/>
  <c r="CZ438" i="9"/>
  <c r="CN438" i="9"/>
  <c r="CO438" i="9" s="1"/>
  <c r="CR438" i="9" s="1"/>
  <c r="CM438" i="9"/>
  <c r="CF438" i="9"/>
  <c r="CG438" i="9" s="1"/>
  <c r="CE438" i="9"/>
  <c r="BX438" i="9"/>
  <c r="BY438" i="9" s="1"/>
  <c r="BW438" i="9"/>
  <c r="BP438" i="9"/>
  <c r="BQ438" i="9" s="1"/>
  <c r="BO438" i="9"/>
  <c r="BH438" i="9"/>
  <c r="BI438" i="9" s="1"/>
  <c r="BL438" i="9" s="1"/>
  <c r="BG438" i="9"/>
  <c r="AY438" i="9"/>
  <c r="BD438" i="9" s="1"/>
  <c r="AX438" i="9"/>
  <c r="BC438" i="9" s="1"/>
  <c r="AW438" i="9"/>
  <c r="BB438" i="9" s="1"/>
  <c r="AV438" i="9"/>
  <c r="BA438" i="9" s="1"/>
  <c r="AU438" i="9"/>
  <c r="AZ438" i="9" s="1"/>
  <c r="AS438" i="9"/>
  <c r="AR438" i="9"/>
  <c r="AQ438" i="9"/>
  <c r="AP438" i="9"/>
  <c r="AN438" i="9"/>
  <c r="AM438" i="9"/>
  <c r="DO437" i="9"/>
  <c r="DN437" i="9"/>
  <c r="DM437" i="9"/>
  <c r="DL437" i="9"/>
  <c r="DK437" i="9"/>
  <c r="DJ437" i="9"/>
  <c r="DI437" i="9"/>
  <c r="DD437" i="9"/>
  <c r="DC437" i="9"/>
  <c r="DB437" i="9"/>
  <c r="DA437" i="9"/>
  <c r="CZ437" i="9"/>
  <c r="CN437" i="9"/>
  <c r="CO437" i="9" s="1"/>
  <c r="CR437" i="9" s="1"/>
  <c r="CM437" i="9"/>
  <c r="CF437" i="9"/>
  <c r="CG437" i="9" s="1"/>
  <c r="CJ437" i="9" s="1"/>
  <c r="CE437" i="9"/>
  <c r="BX437" i="9"/>
  <c r="BY437" i="9" s="1"/>
  <c r="BW437" i="9"/>
  <c r="BP437" i="9"/>
  <c r="BQ437" i="9" s="1"/>
  <c r="BT437" i="9" s="1"/>
  <c r="BO437" i="9"/>
  <c r="BH437" i="9"/>
  <c r="BI437" i="9" s="1"/>
  <c r="BG437" i="9"/>
  <c r="AY437" i="9"/>
  <c r="BD437" i="9" s="1"/>
  <c r="AX437" i="9"/>
  <c r="BC437" i="9" s="1"/>
  <c r="AW437" i="9"/>
  <c r="BB437" i="9" s="1"/>
  <c r="AV437" i="9"/>
  <c r="BA437" i="9" s="1"/>
  <c r="AU437" i="9"/>
  <c r="AZ437" i="9" s="1"/>
  <c r="AS437" i="9"/>
  <c r="AR437" i="9"/>
  <c r="AQ437" i="9"/>
  <c r="AP437" i="9"/>
  <c r="AN437" i="9"/>
  <c r="AM437" i="9"/>
  <c r="DO436" i="9"/>
  <c r="DN436" i="9"/>
  <c r="DM436" i="9"/>
  <c r="DL436" i="9"/>
  <c r="DK436" i="9"/>
  <c r="DJ436" i="9"/>
  <c r="DI436" i="9"/>
  <c r="DD436" i="9"/>
  <c r="DC436" i="9"/>
  <c r="DB436" i="9"/>
  <c r="DA436" i="9"/>
  <c r="CZ436" i="9"/>
  <c r="CN436" i="9"/>
  <c r="CO436" i="9" s="1"/>
  <c r="CR436" i="9" s="1"/>
  <c r="CM436" i="9"/>
  <c r="CF436" i="9"/>
  <c r="CG436" i="9" s="1"/>
  <c r="CJ436" i="9" s="1"/>
  <c r="CE436" i="9"/>
  <c r="BX436" i="9"/>
  <c r="BY436" i="9" s="1"/>
  <c r="BW436" i="9"/>
  <c r="BP436" i="9"/>
  <c r="BQ436" i="9" s="1"/>
  <c r="BO436" i="9"/>
  <c r="BH436" i="9"/>
  <c r="BI436" i="9" s="1"/>
  <c r="BL436" i="9" s="1"/>
  <c r="BG436" i="9"/>
  <c r="AY436" i="9"/>
  <c r="BD436" i="9" s="1"/>
  <c r="AX436" i="9"/>
  <c r="BC436" i="9" s="1"/>
  <c r="AW436" i="9"/>
  <c r="BB436" i="9" s="1"/>
  <c r="AV436" i="9"/>
  <c r="BA436" i="9" s="1"/>
  <c r="AU436" i="9"/>
  <c r="AZ436" i="9" s="1"/>
  <c r="AS436" i="9"/>
  <c r="AR436" i="9"/>
  <c r="AQ436" i="9"/>
  <c r="AP436" i="9"/>
  <c r="AN436" i="9"/>
  <c r="AM436" i="9"/>
  <c r="DO435" i="9"/>
  <c r="DN435" i="9"/>
  <c r="DM435" i="9"/>
  <c r="DL435" i="9"/>
  <c r="DK435" i="9"/>
  <c r="DJ435" i="9"/>
  <c r="DI435" i="9"/>
  <c r="DD435" i="9"/>
  <c r="DC435" i="9"/>
  <c r="DB435" i="9"/>
  <c r="DA435" i="9"/>
  <c r="CZ435" i="9"/>
  <c r="CN435" i="9"/>
  <c r="CO435" i="9" s="1"/>
  <c r="CM435" i="9"/>
  <c r="CF435" i="9"/>
  <c r="CG435" i="9" s="1"/>
  <c r="CE435" i="9"/>
  <c r="BX435" i="9"/>
  <c r="BY435" i="9" s="1"/>
  <c r="BW435" i="9"/>
  <c r="BP435" i="9"/>
  <c r="BQ435" i="9" s="1"/>
  <c r="BO435" i="9"/>
  <c r="BH435" i="9"/>
  <c r="BI435" i="9" s="1"/>
  <c r="BG435" i="9"/>
  <c r="AY435" i="9"/>
  <c r="BD435" i="9" s="1"/>
  <c r="AX435" i="9"/>
  <c r="BC435" i="9" s="1"/>
  <c r="AW435" i="9"/>
  <c r="BB435" i="9" s="1"/>
  <c r="AV435" i="9"/>
  <c r="BA435" i="9" s="1"/>
  <c r="AU435" i="9"/>
  <c r="AZ435" i="9" s="1"/>
  <c r="AS435" i="9"/>
  <c r="AR435" i="9"/>
  <c r="AQ435" i="9"/>
  <c r="AP435" i="9"/>
  <c r="AN435" i="9"/>
  <c r="AM435" i="9"/>
  <c r="DO434" i="9"/>
  <c r="DN434" i="9"/>
  <c r="DM434" i="9"/>
  <c r="DL434" i="9"/>
  <c r="DK434" i="9"/>
  <c r="DJ434" i="9"/>
  <c r="DI434" i="9"/>
  <c r="DD434" i="9"/>
  <c r="DC434" i="9"/>
  <c r="DB434" i="9"/>
  <c r="DA434" i="9"/>
  <c r="CZ434" i="9"/>
  <c r="CN434" i="9"/>
  <c r="CO434" i="9" s="1"/>
  <c r="CM434" i="9"/>
  <c r="CF434" i="9"/>
  <c r="CG434" i="9" s="1"/>
  <c r="CJ434" i="9" s="1"/>
  <c r="CE434" i="9"/>
  <c r="BX434" i="9"/>
  <c r="BY434" i="9" s="1"/>
  <c r="CB434" i="9" s="1"/>
  <c r="BW434" i="9"/>
  <c r="BP434" i="9"/>
  <c r="BQ434" i="9" s="1"/>
  <c r="BO434" i="9"/>
  <c r="BH434" i="9"/>
  <c r="BI434" i="9" s="1"/>
  <c r="BG434" i="9"/>
  <c r="AY434" i="9"/>
  <c r="BD434" i="9" s="1"/>
  <c r="AX434" i="9"/>
  <c r="BC434" i="9" s="1"/>
  <c r="AW434" i="9"/>
  <c r="BB434" i="9" s="1"/>
  <c r="AV434" i="9"/>
  <c r="BA434" i="9" s="1"/>
  <c r="AU434" i="9"/>
  <c r="AZ434" i="9" s="1"/>
  <c r="AS434" i="9"/>
  <c r="AR434" i="9"/>
  <c r="AQ434" i="9"/>
  <c r="AP434" i="9"/>
  <c r="AN434" i="9"/>
  <c r="AM434" i="9"/>
  <c r="DO433" i="9"/>
  <c r="DN433" i="9"/>
  <c r="DM433" i="9"/>
  <c r="DL433" i="9"/>
  <c r="DK433" i="9"/>
  <c r="DJ433" i="9"/>
  <c r="DI433" i="9"/>
  <c r="DD433" i="9"/>
  <c r="DC433" i="9"/>
  <c r="DB433" i="9"/>
  <c r="DA433" i="9"/>
  <c r="CZ433" i="9"/>
  <c r="CN433" i="9"/>
  <c r="CO433" i="9" s="1"/>
  <c r="CM433" i="9"/>
  <c r="CF433" i="9"/>
  <c r="CG433" i="9" s="1"/>
  <c r="CE433" i="9"/>
  <c r="BX433" i="9"/>
  <c r="BY433" i="9" s="1"/>
  <c r="BW433" i="9"/>
  <c r="BP433" i="9"/>
  <c r="BQ433" i="9" s="1"/>
  <c r="BO433" i="9"/>
  <c r="BH433" i="9"/>
  <c r="BI433" i="9" s="1"/>
  <c r="BG433" i="9"/>
  <c r="AY433" i="9"/>
  <c r="BD433" i="9" s="1"/>
  <c r="AX433" i="9"/>
  <c r="BC433" i="9" s="1"/>
  <c r="AW433" i="9"/>
  <c r="BB433" i="9" s="1"/>
  <c r="AV433" i="9"/>
  <c r="BA433" i="9" s="1"/>
  <c r="AU433" i="9"/>
  <c r="AZ433" i="9" s="1"/>
  <c r="AS433" i="9"/>
  <c r="AR433" i="9"/>
  <c r="AQ433" i="9"/>
  <c r="AP433" i="9"/>
  <c r="AN433" i="9"/>
  <c r="AM433" i="9"/>
  <c r="DO432" i="9"/>
  <c r="DN432" i="9"/>
  <c r="DM432" i="9"/>
  <c r="DL432" i="9"/>
  <c r="DK432" i="9"/>
  <c r="DJ432" i="9"/>
  <c r="DI432" i="9"/>
  <c r="DD432" i="9"/>
  <c r="DC432" i="9"/>
  <c r="DB432" i="9"/>
  <c r="DA432" i="9"/>
  <c r="CZ432" i="9"/>
  <c r="CN432" i="9"/>
  <c r="CO432" i="9" s="1"/>
  <c r="CM432" i="9"/>
  <c r="CF432" i="9"/>
  <c r="CG432" i="9" s="1"/>
  <c r="CE432" i="9"/>
  <c r="BX432" i="9"/>
  <c r="BY432" i="9" s="1"/>
  <c r="CB432" i="9" s="1"/>
  <c r="BW432" i="9"/>
  <c r="BP432" i="9"/>
  <c r="BQ432" i="9" s="1"/>
  <c r="BT432" i="9" s="1"/>
  <c r="BO432" i="9"/>
  <c r="BH432" i="9"/>
  <c r="BI432" i="9" s="1"/>
  <c r="BG432" i="9"/>
  <c r="AY432" i="9"/>
  <c r="BD432" i="9" s="1"/>
  <c r="AX432" i="9"/>
  <c r="BC432" i="9" s="1"/>
  <c r="AW432" i="9"/>
  <c r="BB432" i="9" s="1"/>
  <c r="AV432" i="9"/>
  <c r="BA432" i="9" s="1"/>
  <c r="AU432" i="9"/>
  <c r="AZ432" i="9" s="1"/>
  <c r="AS432" i="9"/>
  <c r="AR432" i="9"/>
  <c r="AQ432" i="9"/>
  <c r="AP432" i="9"/>
  <c r="AN432" i="9"/>
  <c r="AM432" i="9"/>
  <c r="DO431" i="9"/>
  <c r="DN431" i="9"/>
  <c r="DM431" i="9"/>
  <c r="DL431" i="9"/>
  <c r="DK431" i="9"/>
  <c r="DJ431" i="9"/>
  <c r="DI431" i="9"/>
  <c r="DD431" i="9"/>
  <c r="DC431" i="9"/>
  <c r="DB431" i="9"/>
  <c r="DA431" i="9"/>
  <c r="CZ431" i="9"/>
  <c r="CN431" i="9"/>
  <c r="CO431" i="9" s="1"/>
  <c r="CP431" i="9" s="1"/>
  <c r="CM431" i="9"/>
  <c r="CF431" i="9"/>
  <c r="CG431" i="9" s="1"/>
  <c r="CH431" i="9" s="1"/>
  <c r="CE431" i="9"/>
  <c r="BX431" i="9"/>
  <c r="BY431" i="9" s="1"/>
  <c r="BZ431" i="9" s="1"/>
  <c r="BW431" i="9"/>
  <c r="BP431" i="9"/>
  <c r="BQ431" i="9" s="1"/>
  <c r="BR431" i="9" s="1"/>
  <c r="BO431" i="9"/>
  <c r="BH431" i="9"/>
  <c r="BI431" i="9" s="1"/>
  <c r="BJ431" i="9" s="1"/>
  <c r="BG431" i="9"/>
  <c r="AY431" i="9"/>
  <c r="BD431" i="9" s="1"/>
  <c r="AX431" i="9"/>
  <c r="BC431" i="9" s="1"/>
  <c r="AW431" i="9"/>
  <c r="BB431" i="9" s="1"/>
  <c r="AV431" i="9"/>
  <c r="BA431" i="9" s="1"/>
  <c r="AU431" i="9"/>
  <c r="AZ431" i="9" s="1"/>
  <c r="AS431" i="9"/>
  <c r="AR431" i="9"/>
  <c r="AQ431" i="9"/>
  <c r="AP431" i="9"/>
  <c r="AN431" i="9"/>
  <c r="AM431" i="9"/>
  <c r="DO430" i="9"/>
  <c r="DN430" i="9"/>
  <c r="DM430" i="9"/>
  <c r="DL430" i="9"/>
  <c r="DK430" i="9"/>
  <c r="DJ430" i="9"/>
  <c r="DI430" i="9"/>
  <c r="DD430" i="9"/>
  <c r="DC430" i="9"/>
  <c r="DB430" i="9"/>
  <c r="DA430" i="9"/>
  <c r="CZ430" i="9"/>
  <c r="CN430" i="9"/>
  <c r="CO430" i="9" s="1"/>
  <c r="CR430" i="9" s="1"/>
  <c r="CM430" i="9"/>
  <c r="CF430" i="9"/>
  <c r="CG430" i="9" s="1"/>
  <c r="CJ430" i="9" s="1"/>
  <c r="CE430" i="9"/>
  <c r="BX430" i="9"/>
  <c r="BY430" i="9" s="1"/>
  <c r="BW430" i="9"/>
  <c r="BP430" i="9"/>
  <c r="BQ430" i="9" s="1"/>
  <c r="BO430" i="9"/>
  <c r="BH430" i="9"/>
  <c r="BI430" i="9" s="1"/>
  <c r="BL430" i="9" s="1"/>
  <c r="BG430" i="9"/>
  <c r="AY430" i="9"/>
  <c r="BD430" i="9" s="1"/>
  <c r="AX430" i="9"/>
  <c r="BC430" i="9" s="1"/>
  <c r="AW430" i="9"/>
  <c r="BB430" i="9" s="1"/>
  <c r="AV430" i="9"/>
  <c r="BA430" i="9" s="1"/>
  <c r="AU430" i="9"/>
  <c r="AZ430" i="9" s="1"/>
  <c r="AS430" i="9"/>
  <c r="AR430" i="9"/>
  <c r="AQ430" i="9"/>
  <c r="AP430" i="9"/>
  <c r="AN430" i="9"/>
  <c r="AM430" i="9"/>
  <c r="DO429" i="9"/>
  <c r="DN429" i="9"/>
  <c r="DM429" i="9"/>
  <c r="DL429" i="9"/>
  <c r="DK429" i="9"/>
  <c r="DJ429" i="9"/>
  <c r="DI429" i="9"/>
  <c r="DD429" i="9"/>
  <c r="DC429" i="9"/>
  <c r="DB429" i="9"/>
  <c r="DA429" i="9"/>
  <c r="CZ429" i="9"/>
  <c r="CN429" i="9"/>
  <c r="CO429" i="9" s="1"/>
  <c r="CM429" i="9"/>
  <c r="CF429" i="9"/>
  <c r="CG429" i="9" s="1"/>
  <c r="CE429" i="9"/>
  <c r="BX429" i="9"/>
  <c r="BY429" i="9" s="1"/>
  <c r="BW429" i="9"/>
  <c r="BP429" i="9"/>
  <c r="BQ429" i="9" s="1"/>
  <c r="BO429" i="9"/>
  <c r="BH429" i="9"/>
  <c r="BI429" i="9" s="1"/>
  <c r="BG429" i="9"/>
  <c r="AY429" i="9"/>
  <c r="BD429" i="9" s="1"/>
  <c r="AX429" i="9"/>
  <c r="BC429" i="9" s="1"/>
  <c r="AW429" i="9"/>
  <c r="BB429" i="9" s="1"/>
  <c r="AV429" i="9"/>
  <c r="BA429" i="9" s="1"/>
  <c r="AU429" i="9"/>
  <c r="AZ429" i="9" s="1"/>
  <c r="AS429" i="9"/>
  <c r="AR429" i="9"/>
  <c r="AQ429" i="9"/>
  <c r="AP429" i="9"/>
  <c r="AN429" i="9"/>
  <c r="AM429" i="9"/>
  <c r="DO428" i="9"/>
  <c r="DN428" i="9"/>
  <c r="DM428" i="9"/>
  <c r="DL428" i="9"/>
  <c r="DK428" i="9"/>
  <c r="DJ428" i="9"/>
  <c r="DI428" i="9"/>
  <c r="DD428" i="9"/>
  <c r="DC428" i="9"/>
  <c r="DB428" i="9"/>
  <c r="DA428" i="9"/>
  <c r="CZ428" i="9"/>
  <c r="CN428" i="9"/>
  <c r="CO428" i="9" s="1"/>
  <c r="CM428" i="9"/>
  <c r="CF428" i="9"/>
  <c r="CG428" i="9" s="1"/>
  <c r="CE428" i="9"/>
  <c r="BX428" i="9"/>
  <c r="BY428" i="9" s="1"/>
  <c r="CB428" i="9" s="1"/>
  <c r="BW428" i="9"/>
  <c r="BP428" i="9"/>
  <c r="BQ428" i="9" s="1"/>
  <c r="BT428" i="9" s="1"/>
  <c r="BO428" i="9"/>
  <c r="BH428" i="9"/>
  <c r="BI428" i="9" s="1"/>
  <c r="BG428" i="9"/>
  <c r="AY428" i="9"/>
  <c r="BD428" i="9" s="1"/>
  <c r="AX428" i="9"/>
  <c r="BC428" i="9" s="1"/>
  <c r="AW428" i="9"/>
  <c r="BB428" i="9" s="1"/>
  <c r="AV428" i="9"/>
  <c r="BA428" i="9" s="1"/>
  <c r="AU428" i="9"/>
  <c r="AZ428" i="9" s="1"/>
  <c r="AS428" i="9"/>
  <c r="AR428" i="9"/>
  <c r="AQ428" i="9"/>
  <c r="AP428" i="9"/>
  <c r="AN428" i="9"/>
  <c r="AM428" i="9"/>
  <c r="DO427" i="9"/>
  <c r="DN427" i="9"/>
  <c r="DM427" i="9"/>
  <c r="DL427" i="9"/>
  <c r="DK427" i="9"/>
  <c r="DJ427" i="9"/>
  <c r="DI427" i="9"/>
  <c r="DD427" i="9"/>
  <c r="DC427" i="9"/>
  <c r="DB427" i="9"/>
  <c r="DA427" i="9"/>
  <c r="CZ427" i="9"/>
  <c r="CN427" i="9"/>
  <c r="CO427" i="9" s="1"/>
  <c r="CP427" i="9" s="1"/>
  <c r="CM427" i="9"/>
  <c r="CF427" i="9"/>
  <c r="CG427" i="9" s="1"/>
  <c r="CH427" i="9" s="1"/>
  <c r="CE427" i="9"/>
  <c r="BX427" i="9"/>
  <c r="BY427" i="9" s="1"/>
  <c r="BZ427" i="9" s="1"/>
  <c r="BW427" i="9"/>
  <c r="BP427" i="9"/>
  <c r="BQ427" i="9" s="1"/>
  <c r="BR427" i="9" s="1"/>
  <c r="BO427" i="9"/>
  <c r="BH427" i="9"/>
  <c r="BI427" i="9" s="1"/>
  <c r="BJ427" i="9" s="1"/>
  <c r="BG427" i="9"/>
  <c r="AY427" i="9"/>
  <c r="BD427" i="9" s="1"/>
  <c r="AX427" i="9"/>
  <c r="BC427" i="9" s="1"/>
  <c r="AW427" i="9"/>
  <c r="BB427" i="9" s="1"/>
  <c r="AV427" i="9"/>
  <c r="BA427" i="9" s="1"/>
  <c r="AU427" i="9"/>
  <c r="AZ427" i="9" s="1"/>
  <c r="AS427" i="9"/>
  <c r="AR427" i="9"/>
  <c r="AQ427" i="9"/>
  <c r="AP427" i="9"/>
  <c r="AN427" i="9"/>
  <c r="AM427" i="9"/>
  <c r="DO426" i="9"/>
  <c r="DN426" i="9"/>
  <c r="DM426" i="9"/>
  <c r="DL426" i="9"/>
  <c r="DK426" i="9"/>
  <c r="DJ426" i="9"/>
  <c r="DI426" i="9"/>
  <c r="DD426" i="9"/>
  <c r="DC426" i="9"/>
  <c r="DB426" i="9"/>
  <c r="DA426" i="9"/>
  <c r="CZ426" i="9"/>
  <c r="CN426" i="9"/>
  <c r="CO426" i="9" s="1"/>
  <c r="CQ426" i="9" s="1"/>
  <c r="CS426" i="9" s="1"/>
  <c r="CM426" i="9"/>
  <c r="CF426" i="9"/>
  <c r="CG426" i="9" s="1"/>
  <c r="CI426" i="9" s="1"/>
  <c r="CK426" i="9" s="1"/>
  <c r="CE426" i="9"/>
  <c r="BX426" i="9"/>
  <c r="BY426" i="9" s="1"/>
  <c r="CA426" i="9" s="1"/>
  <c r="CC426" i="9" s="1"/>
  <c r="BW426" i="9"/>
  <c r="BP426" i="9"/>
  <c r="BQ426" i="9" s="1"/>
  <c r="BS426" i="9" s="1"/>
  <c r="BU426" i="9" s="1"/>
  <c r="BO426" i="9"/>
  <c r="BH426" i="9"/>
  <c r="BI426" i="9" s="1"/>
  <c r="BG426" i="9"/>
  <c r="AY426" i="9"/>
  <c r="BD426" i="9" s="1"/>
  <c r="AX426" i="9"/>
  <c r="BC426" i="9" s="1"/>
  <c r="AW426" i="9"/>
  <c r="BB426" i="9" s="1"/>
  <c r="AV426" i="9"/>
  <c r="BA426" i="9" s="1"/>
  <c r="AU426" i="9"/>
  <c r="AZ426" i="9" s="1"/>
  <c r="AS426" i="9"/>
  <c r="AR426" i="9"/>
  <c r="AQ426" i="9"/>
  <c r="AP426" i="9"/>
  <c r="AN426" i="9"/>
  <c r="AM426" i="9"/>
  <c r="DO425" i="9"/>
  <c r="DN425" i="9"/>
  <c r="DM425" i="9"/>
  <c r="DL425" i="9"/>
  <c r="DK425" i="9"/>
  <c r="DJ425" i="9"/>
  <c r="DI425" i="9"/>
  <c r="DD425" i="9"/>
  <c r="DC425" i="9"/>
  <c r="DB425" i="9"/>
  <c r="DA425" i="9"/>
  <c r="CZ425" i="9"/>
  <c r="CN425" i="9"/>
  <c r="CO425" i="9" s="1"/>
  <c r="CQ425" i="9" s="1"/>
  <c r="CS425" i="9" s="1"/>
  <c r="CM425" i="9"/>
  <c r="CF425" i="9"/>
  <c r="CG425" i="9" s="1"/>
  <c r="CI425" i="9" s="1"/>
  <c r="CK425" i="9" s="1"/>
  <c r="CE425" i="9"/>
  <c r="BX425" i="9"/>
  <c r="BY425" i="9" s="1"/>
  <c r="CA425" i="9" s="1"/>
  <c r="CC425" i="9" s="1"/>
  <c r="BW425" i="9"/>
  <c r="BP425" i="9"/>
  <c r="BQ425" i="9" s="1"/>
  <c r="BS425" i="9" s="1"/>
  <c r="BU425" i="9" s="1"/>
  <c r="BO425" i="9"/>
  <c r="BH425" i="9"/>
  <c r="BI425" i="9" s="1"/>
  <c r="BK425" i="9" s="1"/>
  <c r="BM425" i="9" s="1"/>
  <c r="BG425" i="9"/>
  <c r="AY425" i="9"/>
  <c r="BD425" i="9" s="1"/>
  <c r="AX425" i="9"/>
  <c r="BC425" i="9" s="1"/>
  <c r="AW425" i="9"/>
  <c r="BB425" i="9" s="1"/>
  <c r="AV425" i="9"/>
  <c r="BA425" i="9" s="1"/>
  <c r="AU425" i="9"/>
  <c r="AZ425" i="9" s="1"/>
  <c r="AS425" i="9"/>
  <c r="AR425" i="9"/>
  <c r="AQ425" i="9"/>
  <c r="AP425" i="9"/>
  <c r="AN425" i="9"/>
  <c r="AM425" i="9"/>
  <c r="DO424" i="9"/>
  <c r="DN424" i="9"/>
  <c r="DM424" i="9"/>
  <c r="DL424" i="9"/>
  <c r="DK424" i="9"/>
  <c r="DJ424" i="9"/>
  <c r="DI424" i="9"/>
  <c r="DD424" i="9"/>
  <c r="DC424" i="9"/>
  <c r="DB424" i="9"/>
  <c r="DA424" i="9"/>
  <c r="CZ424" i="9"/>
  <c r="CN424" i="9"/>
  <c r="CO424" i="9" s="1"/>
  <c r="CQ424" i="9" s="1"/>
  <c r="CS424" i="9" s="1"/>
  <c r="CM424" i="9"/>
  <c r="CF424" i="9"/>
  <c r="CG424" i="9" s="1"/>
  <c r="CI424" i="9" s="1"/>
  <c r="CK424" i="9" s="1"/>
  <c r="CE424" i="9"/>
  <c r="BX424" i="9"/>
  <c r="BY424" i="9" s="1"/>
  <c r="CA424" i="9" s="1"/>
  <c r="CC424" i="9" s="1"/>
  <c r="BW424" i="9"/>
  <c r="BP424" i="9"/>
  <c r="BQ424" i="9" s="1"/>
  <c r="BS424" i="9" s="1"/>
  <c r="BU424" i="9" s="1"/>
  <c r="BO424" i="9"/>
  <c r="BH424" i="9"/>
  <c r="BI424" i="9" s="1"/>
  <c r="BK424" i="9" s="1"/>
  <c r="BM424" i="9" s="1"/>
  <c r="BG424" i="9"/>
  <c r="AY424" i="9"/>
  <c r="BD424" i="9" s="1"/>
  <c r="AX424" i="9"/>
  <c r="BC424" i="9" s="1"/>
  <c r="AW424" i="9"/>
  <c r="BB424" i="9" s="1"/>
  <c r="AV424" i="9"/>
  <c r="BA424" i="9" s="1"/>
  <c r="AU424" i="9"/>
  <c r="AZ424" i="9" s="1"/>
  <c r="AS424" i="9"/>
  <c r="AR424" i="9"/>
  <c r="AQ424" i="9"/>
  <c r="AP424" i="9"/>
  <c r="AN424" i="9"/>
  <c r="AM424" i="9"/>
  <c r="DO423" i="9"/>
  <c r="DN423" i="9"/>
  <c r="DM423" i="9"/>
  <c r="DL423" i="9"/>
  <c r="DK423" i="9"/>
  <c r="DJ423" i="9"/>
  <c r="DI423" i="9"/>
  <c r="DD423" i="9"/>
  <c r="DC423" i="9"/>
  <c r="DB423" i="9"/>
  <c r="DA423" i="9"/>
  <c r="CZ423" i="9"/>
  <c r="CN423" i="9"/>
  <c r="CO423" i="9" s="1"/>
  <c r="CM423" i="9"/>
  <c r="CF423" i="9"/>
  <c r="CG423" i="9" s="1"/>
  <c r="CJ423" i="9" s="1"/>
  <c r="CE423" i="9"/>
  <c r="BX423" i="9"/>
  <c r="BY423" i="9" s="1"/>
  <c r="BW423" i="9"/>
  <c r="BP423" i="9"/>
  <c r="BQ423" i="9" s="1"/>
  <c r="BS423" i="9" s="1"/>
  <c r="BU423" i="9" s="1"/>
  <c r="BO423" i="9"/>
  <c r="BH423" i="9"/>
  <c r="BI423" i="9" s="1"/>
  <c r="BK423" i="9" s="1"/>
  <c r="BM423" i="9" s="1"/>
  <c r="BG423" i="9"/>
  <c r="AY423" i="9"/>
  <c r="BD423" i="9" s="1"/>
  <c r="AX423" i="9"/>
  <c r="BC423" i="9" s="1"/>
  <c r="AW423" i="9"/>
  <c r="BB423" i="9" s="1"/>
  <c r="AV423" i="9"/>
  <c r="BA423" i="9" s="1"/>
  <c r="AU423" i="9"/>
  <c r="AZ423" i="9" s="1"/>
  <c r="AS423" i="9"/>
  <c r="AR423" i="9"/>
  <c r="AQ423" i="9"/>
  <c r="AP423" i="9"/>
  <c r="AN423" i="9"/>
  <c r="AM423" i="9"/>
  <c r="DO422" i="9"/>
  <c r="DN422" i="9"/>
  <c r="DM422" i="9"/>
  <c r="DL422" i="9"/>
  <c r="DK422" i="9"/>
  <c r="DJ422" i="9"/>
  <c r="DI422" i="9"/>
  <c r="DD422" i="9"/>
  <c r="DC422" i="9"/>
  <c r="DB422" i="9"/>
  <c r="DA422" i="9"/>
  <c r="CZ422" i="9"/>
  <c r="CN422" i="9"/>
  <c r="CO422" i="9" s="1"/>
  <c r="CQ422" i="9" s="1"/>
  <c r="CS422" i="9" s="1"/>
  <c r="CM422" i="9"/>
  <c r="CF422" i="9"/>
  <c r="CG422" i="9" s="1"/>
  <c r="CI422" i="9" s="1"/>
  <c r="CK422" i="9" s="1"/>
  <c r="CE422" i="9"/>
  <c r="BX422" i="9"/>
  <c r="BY422" i="9" s="1"/>
  <c r="CA422" i="9" s="1"/>
  <c r="CC422" i="9" s="1"/>
  <c r="BW422" i="9"/>
  <c r="BP422" i="9"/>
  <c r="BQ422" i="9" s="1"/>
  <c r="BS422" i="9" s="1"/>
  <c r="BU422" i="9" s="1"/>
  <c r="BO422" i="9"/>
  <c r="BH422" i="9"/>
  <c r="BI422" i="9" s="1"/>
  <c r="BG422" i="9"/>
  <c r="AY422" i="9"/>
  <c r="BD422" i="9" s="1"/>
  <c r="AX422" i="9"/>
  <c r="BC422" i="9" s="1"/>
  <c r="AW422" i="9"/>
  <c r="BB422" i="9" s="1"/>
  <c r="AV422" i="9"/>
  <c r="BA422" i="9" s="1"/>
  <c r="AU422" i="9"/>
  <c r="AZ422" i="9" s="1"/>
  <c r="AS422" i="9"/>
  <c r="AR422" i="9"/>
  <c r="AQ422" i="9"/>
  <c r="AP422" i="9"/>
  <c r="AN422" i="9"/>
  <c r="AM422" i="9"/>
  <c r="DO421" i="9"/>
  <c r="DN421" i="9"/>
  <c r="DM421" i="9"/>
  <c r="DL421" i="9"/>
  <c r="DK421" i="9"/>
  <c r="DJ421" i="9"/>
  <c r="DI421" i="9"/>
  <c r="DD421" i="9"/>
  <c r="DC421" i="9"/>
  <c r="DB421" i="9"/>
  <c r="DA421" i="9"/>
  <c r="CZ421" i="9"/>
  <c r="CN421" i="9"/>
  <c r="CO421" i="9" s="1"/>
  <c r="CM421" i="9"/>
  <c r="CF421" i="9"/>
  <c r="CG421" i="9" s="1"/>
  <c r="CJ421" i="9" s="1"/>
  <c r="CE421" i="9"/>
  <c r="BX421" i="9"/>
  <c r="BY421" i="9" s="1"/>
  <c r="BW421" i="9"/>
  <c r="BP421" i="9"/>
  <c r="BQ421" i="9" s="1"/>
  <c r="BS421" i="9" s="1"/>
  <c r="BU421" i="9" s="1"/>
  <c r="BO421" i="9"/>
  <c r="BH421" i="9"/>
  <c r="BI421" i="9" s="1"/>
  <c r="BK421" i="9" s="1"/>
  <c r="BM421" i="9" s="1"/>
  <c r="BG421" i="9"/>
  <c r="AY421" i="9"/>
  <c r="BD421" i="9" s="1"/>
  <c r="AX421" i="9"/>
  <c r="BC421" i="9" s="1"/>
  <c r="AW421" i="9"/>
  <c r="BB421" i="9" s="1"/>
  <c r="AV421" i="9"/>
  <c r="BA421" i="9" s="1"/>
  <c r="AU421" i="9"/>
  <c r="AZ421" i="9" s="1"/>
  <c r="AS421" i="9"/>
  <c r="AR421" i="9"/>
  <c r="AQ421" i="9"/>
  <c r="AP421" i="9"/>
  <c r="AN421" i="9"/>
  <c r="AM421" i="9"/>
  <c r="DO420" i="9"/>
  <c r="DN420" i="9"/>
  <c r="DM420" i="9"/>
  <c r="DL420" i="9"/>
  <c r="DK420" i="9"/>
  <c r="DJ420" i="9"/>
  <c r="DI420" i="9"/>
  <c r="DD420" i="9"/>
  <c r="DC420" i="9"/>
  <c r="DB420" i="9"/>
  <c r="DA420" i="9"/>
  <c r="CZ420" i="9"/>
  <c r="CN420" i="9"/>
  <c r="CO420" i="9" s="1"/>
  <c r="CQ420" i="9" s="1"/>
  <c r="CS420" i="9" s="1"/>
  <c r="CM420" i="9"/>
  <c r="CF420" i="9"/>
  <c r="CG420" i="9" s="1"/>
  <c r="CJ420" i="9" s="1"/>
  <c r="CE420" i="9"/>
  <c r="BX420" i="9"/>
  <c r="BY420" i="9" s="1"/>
  <c r="CA420" i="9" s="1"/>
  <c r="CC420" i="9" s="1"/>
  <c r="BW420" i="9"/>
  <c r="BP420" i="9"/>
  <c r="BQ420" i="9" s="1"/>
  <c r="BS420" i="9" s="1"/>
  <c r="BU420" i="9" s="1"/>
  <c r="BO420" i="9"/>
  <c r="BH420" i="9"/>
  <c r="BI420" i="9" s="1"/>
  <c r="BK420" i="9" s="1"/>
  <c r="BM420" i="9" s="1"/>
  <c r="BG420" i="9"/>
  <c r="AY420" i="9"/>
  <c r="BD420" i="9" s="1"/>
  <c r="AX420" i="9"/>
  <c r="BC420" i="9" s="1"/>
  <c r="AW420" i="9"/>
  <c r="BB420" i="9" s="1"/>
  <c r="AV420" i="9"/>
  <c r="BA420" i="9" s="1"/>
  <c r="AU420" i="9"/>
  <c r="AZ420" i="9" s="1"/>
  <c r="AS420" i="9"/>
  <c r="AR420" i="9"/>
  <c r="AQ420" i="9"/>
  <c r="AP420" i="9"/>
  <c r="AN420" i="9"/>
  <c r="AM420" i="9"/>
  <c r="DO419" i="9"/>
  <c r="DN419" i="9"/>
  <c r="DM419" i="9"/>
  <c r="DL419" i="9"/>
  <c r="DK419" i="9"/>
  <c r="DJ419" i="9"/>
  <c r="DI419" i="9"/>
  <c r="DD419" i="9"/>
  <c r="DC419" i="9"/>
  <c r="DB419" i="9"/>
  <c r="DA419" i="9"/>
  <c r="CZ419" i="9"/>
  <c r="CN419" i="9"/>
  <c r="CO419" i="9" s="1"/>
  <c r="CQ419" i="9" s="1"/>
  <c r="CS419" i="9" s="1"/>
  <c r="CM419" i="9"/>
  <c r="CF419" i="9"/>
  <c r="CG419" i="9" s="1"/>
  <c r="CJ419" i="9" s="1"/>
  <c r="CE419" i="9"/>
  <c r="BX419" i="9"/>
  <c r="BY419" i="9" s="1"/>
  <c r="CA419" i="9" s="1"/>
  <c r="CC419" i="9" s="1"/>
  <c r="BW419" i="9"/>
  <c r="BP419" i="9"/>
  <c r="BQ419" i="9" s="1"/>
  <c r="BS419" i="9" s="1"/>
  <c r="BU419" i="9" s="1"/>
  <c r="BO419" i="9"/>
  <c r="BH419" i="9"/>
  <c r="BI419" i="9" s="1"/>
  <c r="BK419" i="9" s="1"/>
  <c r="BM419" i="9" s="1"/>
  <c r="BG419" i="9"/>
  <c r="AY419" i="9"/>
  <c r="BD419" i="9" s="1"/>
  <c r="AX419" i="9"/>
  <c r="BC419" i="9" s="1"/>
  <c r="AW419" i="9"/>
  <c r="BB419" i="9" s="1"/>
  <c r="AV419" i="9"/>
  <c r="BA419" i="9" s="1"/>
  <c r="AU419" i="9"/>
  <c r="AZ419" i="9" s="1"/>
  <c r="AS419" i="9"/>
  <c r="AR419" i="9"/>
  <c r="AQ419" i="9"/>
  <c r="AP419" i="9"/>
  <c r="AN419" i="9"/>
  <c r="AM419" i="9"/>
  <c r="DO418" i="9"/>
  <c r="DN418" i="9"/>
  <c r="DM418" i="9"/>
  <c r="DL418" i="9"/>
  <c r="DK418" i="9"/>
  <c r="DJ418" i="9"/>
  <c r="DI418" i="9"/>
  <c r="DD418" i="9"/>
  <c r="DC418" i="9"/>
  <c r="DB418" i="9"/>
  <c r="DA418" i="9"/>
  <c r="CZ418" i="9"/>
  <c r="CN418" i="9"/>
  <c r="CO418" i="9" s="1"/>
  <c r="CM418" i="9"/>
  <c r="CF418" i="9"/>
  <c r="CG418" i="9" s="1"/>
  <c r="CJ418" i="9" s="1"/>
  <c r="CE418" i="9"/>
  <c r="BX418" i="9"/>
  <c r="BY418" i="9" s="1"/>
  <c r="CA418" i="9" s="1"/>
  <c r="CC418" i="9" s="1"/>
  <c r="BW418" i="9"/>
  <c r="BP418" i="9"/>
  <c r="BQ418" i="9" s="1"/>
  <c r="BS418" i="9" s="1"/>
  <c r="BU418" i="9" s="1"/>
  <c r="BO418" i="9"/>
  <c r="BH418" i="9"/>
  <c r="BI418" i="9" s="1"/>
  <c r="BG418" i="9"/>
  <c r="AY418" i="9"/>
  <c r="BD418" i="9" s="1"/>
  <c r="AX418" i="9"/>
  <c r="BC418" i="9" s="1"/>
  <c r="AW418" i="9"/>
  <c r="BB418" i="9" s="1"/>
  <c r="AV418" i="9"/>
  <c r="BA418" i="9" s="1"/>
  <c r="AU418" i="9"/>
  <c r="AZ418" i="9" s="1"/>
  <c r="AS418" i="9"/>
  <c r="AR418" i="9"/>
  <c r="AQ418" i="9"/>
  <c r="AP418" i="9"/>
  <c r="AN418" i="9"/>
  <c r="AM418" i="9"/>
  <c r="DO417" i="9"/>
  <c r="DN417" i="9"/>
  <c r="DM417" i="9"/>
  <c r="DL417" i="9"/>
  <c r="DK417" i="9"/>
  <c r="DJ417" i="9"/>
  <c r="DI417" i="9"/>
  <c r="DD417" i="9"/>
  <c r="DC417" i="9"/>
  <c r="DB417" i="9"/>
  <c r="DA417" i="9"/>
  <c r="CZ417" i="9"/>
  <c r="CN417" i="9"/>
  <c r="CO417" i="9" s="1"/>
  <c r="CQ417" i="9" s="1"/>
  <c r="CS417" i="9" s="1"/>
  <c r="CM417" i="9"/>
  <c r="CF417" i="9"/>
  <c r="CG417" i="9" s="1"/>
  <c r="CI417" i="9" s="1"/>
  <c r="CK417" i="9" s="1"/>
  <c r="CE417" i="9"/>
  <c r="BX417" i="9"/>
  <c r="BY417" i="9" s="1"/>
  <c r="CA417" i="9" s="1"/>
  <c r="CC417" i="9" s="1"/>
  <c r="BW417" i="9"/>
  <c r="BP417" i="9"/>
  <c r="BQ417" i="9" s="1"/>
  <c r="BO417" i="9"/>
  <c r="BH417" i="9"/>
  <c r="BI417" i="9" s="1"/>
  <c r="BK417" i="9" s="1"/>
  <c r="BM417" i="9" s="1"/>
  <c r="BG417" i="9"/>
  <c r="AY417" i="9"/>
  <c r="BD417" i="9" s="1"/>
  <c r="AX417" i="9"/>
  <c r="BC417" i="9" s="1"/>
  <c r="AW417" i="9"/>
  <c r="BB417" i="9" s="1"/>
  <c r="AV417" i="9"/>
  <c r="BA417" i="9" s="1"/>
  <c r="AU417" i="9"/>
  <c r="AZ417" i="9" s="1"/>
  <c r="AS417" i="9"/>
  <c r="AR417" i="9"/>
  <c r="AQ417" i="9"/>
  <c r="AP417" i="9"/>
  <c r="AN417" i="9"/>
  <c r="AM417" i="9"/>
  <c r="DO416" i="9"/>
  <c r="DN416" i="9"/>
  <c r="DM416" i="9"/>
  <c r="DL416" i="9"/>
  <c r="DK416" i="9"/>
  <c r="DJ416" i="9"/>
  <c r="DI416" i="9"/>
  <c r="DD416" i="9"/>
  <c r="DC416" i="9"/>
  <c r="DB416" i="9"/>
  <c r="DA416" i="9"/>
  <c r="CZ416" i="9"/>
  <c r="CN416" i="9"/>
  <c r="CO416" i="9" s="1"/>
  <c r="CM416" i="9"/>
  <c r="CF416" i="9"/>
  <c r="CG416" i="9" s="1"/>
  <c r="CJ416" i="9" s="1"/>
  <c r="CE416" i="9"/>
  <c r="BX416" i="9"/>
  <c r="BY416" i="9" s="1"/>
  <c r="BZ416" i="9" s="1"/>
  <c r="BW416" i="9"/>
  <c r="BP416" i="9"/>
  <c r="BQ416" i="9" s="1"/>
  <c r="BO416" i="9"/>
  <c r="BH416" i="9"/>
  <c r="BI416" i="9" s="1"/>
  <c r="BG416" i="9"/>
  <c r="AY416" i="9"/>
  <c r="BD416" i="9" s="1"/>
  <c r="AX416" i="9"/>
  <c r="BC416" i="9" s="1"/>
  <c r="AW416" i="9"/>
  <c r="BB416" i="9" s="1"/>
  <c r="AV416" i="9"/>
  <c r="BA416" i="9" s="1"/>
  <c r="AU416" i="9"/>
  <c r="AZ416" i="9" s="1"/>
  <c r="AS416" i="9"/>
  <c r="AR416" i="9"/>
  <c r="AQ416" i="9"/>
  <c r="AP416" i="9"/>
  <c r="AN416" i="9"/>
  <c r="AM416" i="9"/>
  <c r="DO415" i="9"/>
  <c r="DN415" i="9"/>
  <c r="DM415" i="9"/>
  <c r="DL415" i="9"/>
  <c r="DK415" i="9"/>
  <c r="DJ415" i="9"/>
  <c r="DI415" i="9"/>
  <c r="DD415" i="9"/>
  <c r="DC415" i="9"/>
  <c r="DB415" i="9"/>
  <c r="DA415" i="9"/>
  <c r="CZ415" i="9"/>
  <c r="CN415" i="9"/>
  <c r="CO415" i="9" s="1"/>
  <c r="CQ415" i="9" s="1"/>
  <c r="CS415" i="9" s="1"/>
  <c r="CM415" i="9"/>
  <c r="CF415" i="9"/>
  <c r="CG415" i="9" s="1"/>
  <c r="CE415" i="9"/>
  <c r="BX415" i="9"/>
  <c r="BY415" i="9" s="1"/>
  <c r="CA415" i="9" s="1"/>
  <c r="CC415" i="9" s="1"/>
  <c r="BW415" i="9"/>
  <c r="BP415" i="9"/>
  <c r="BQ415" i="9" s="1"/>
  <c r="BO415" i="9"/>
  <c r="BH415" i="9"/>
  <c r="BI415" i="9" s="1"/>
  <c r="BK415" i="9" s="1"/>
  <c r="BM415" i="9" s="1"/>
  <c r="BG415" i="9"/>
  <c r="AY415" i="9"/>
  <c r="BD415" i="9" s="1"/>
  <c r="AX415" i="9"/>
  <c r="BC415" i="9" s="1"/>
  <c r="AW415" i="9"/>
  <c r="BB415" i="9" s="1"/>
  <c r="AV415" i="9"/>
  <c r="BA415" i="9" s="1"/>
  <c r="AU415" i="9"/>
  <c r="AZ415" i="9" s="1"/>
  <c r="AS415" i="9"/>
  <c r="AR415" i="9"/>
  <c r="AQ415" i="9"/>
  <c r="AP415" i="9"/>
  <c r="AN415" i="9"/>
  <c r="AM415" i="9"/>
  <c r="DO414" i="9"/>
  <c r="DN414" i="9"/>
  <c r="DM414" i="9"/>
  <c r="DL414" i="9"/>
  <c r="DK414" i="9"/>
  <c r="DJ414" i="9"/>
  <c r="DI414" i="9"/>
  <c r="DD414" i="9"/>
  <c r="DC414" i="9"/>
  <c r="DB414" i="9"/>
  <c r="DA414" i="9"/>
  <c r="CZ414" i="9"/>
  <c r="CN414" i="9"/>
  <c r="CO414" i="9" s="1"/>
  <c r="CP414" i="9" s="1"/>
  <c r="CM414" i="9"/>
  <c r="CF414" i="9"/>
  <c r="CG414" i="9" s="1"/>
  <c r="CE414" i="9"/>
  <c r="BX414" i="9"/>
  <c r="BY414" i="9" s="1"/>
  <c r="BZ414" i="9" s="1"/>
  <c r="BW414" i="9"/>
  <c r="BP414" i="9"/>
  <c r="BQ414" i="9" s="1"/>
  <c r="BO414" i="9"/>
  <c r="BH414" i="9"/>
  <c r="BI414" i="9" s="1"/>
  <c r="BJ414" i="9" s="1"/>
  <c r="BG414" i="9"/>
  <c r="AY414" i="9"/>
  <c r="BD414" i="9" s="1"/>
  <c r="AX414" i="9"/>
  <c r="BC414" i="9" s="1"/>
  <c r="AW414" i="9"/>
  <c r="BB414" i="9" s="1"/>
  <c r="AV414" i="9"/>
  <c r="BA414" i="9" s="1"/>
  <c r="AU414" i="9"/>
  <c r="AZ414" i="9" s="1"/>
  <c r="AS414" i="9"/>
  <c r="AR414" i="9"/>
  <c r="AQ414" i="9"/>
  <c r="AP414" i="9"/>
  <c r="AN414" i="9"/>
  <c r="AM414" i="9"/>
  <c r="DO413" i="9"/>
  <c r="DN413" i="9"/>
  <c r="DM413" i="9"/>
  <c r="DL413" i="9"/>
  <c r="DK413" i="9"/>
  <c r="DJ413" i="9"/>
  <c r="DI413" i="9"/>
  <c r="DD413" i="9"/>
  <c r="DC413" i="9"/>
  <c r="DB413" i="9"/>
  <c r="DA413" i="9"/>
  <c r="CZ413" i="9"/>
  <c r="CN413" i="9"/>
  <c r="CO413" i="9" s="1"/>
  <c r="CM413" i="9"/>
  <c r="CF413" i="9"/>
  <c r="CG413" i="9" s="1"/>
  <c r="CH413" i="9" s="1"/>
  <c r="CE413" i="9"/>
  <c r="BX413" i="9"/>
  <c r="BY413" i="9" s="1"/>
  <c r="BW413" i="9"/>
  <c r="BP413" i="9"/>
  <c r="BQ413" i="9" s="1"/>
  <c r="BR413" i="9" s="1"/>
  <c r="BO413" i="9"/>
  <c r="BH413" i="9"/>
  <c r="BI413" i="9" s="1"/>
  <c r="BG413" i="9"/>
  <c r="AY413" i="9"/>
  <c r="BD413" i="9" s="1"/>
  <c r="AX413" i="9"/>
  <c r="BC413" i="9" s="1"/>
  <c r="AW413" i="9"/>
  <c r="BB413" i="9" s="1"/>
  <c r="AV413" i="9"/>
  <c r="BA413" i="9" s="1"/>
  <c r="AU413" i="9"/>
  <c r="AZ413" i="9" s="1"/>
  <c r="AS413" i="9"/>
  <c r="AR413" i="9"/>
  <c r="AQ413" i="9"/>
  <c r="AP413" i="9"/>
  <c r="AN413" i="9"/>
  <c r="AM413" i="9"/>
  <c r="DO412" i="9"/>
  <c r="DN412" i="9"/>
  <c r="DM412" i="9"/>
  <c r="DL412" i="9"/>
  <c r="DK412" i="9"/>
  <c r="DJ412" i="9"/>
  <c r="DI412" i="9"/>
  <c r="DD412" i="9"/>
  <c r="DC412" i="9"/>
  <c r="DB412" i="9"/>
  <c r="DA412" i="9"/>
  <c r="CZ412" i="9"/>
  <c r="CN412" i="9"/>
  <c r="CO412" i="9" s="1"/>
  <c r="CR412" i="9" s="1"/>
  <c r="CM412" i="9"/>
  <c r="CF412" i="9"/>
  <c r="CG412" i="9" s="1"/>
  <c r="CJ412" i="9" s="1"/>
  <c r="CE412" i="9"/>
  <c r="BX412" i="9"/>
  <c r="BY412" i="9" s="1"/>
  <c r="CB412" i="9" s="1"/>
  <c r="BW412" i="9"/>
  <c r="BP412" i="9"/>
  <c r="BQ412" i="9" s="1"/>
  <c r="BT412" i="9" s="1"/>
  <c r="BO412" i="9"/>
  <c r="BH412" i="9"/>
  <c r="BI412" i="9" s="1"/>
  <c r="BL412" i="9" s="1"/>
  <c r="BG412" i="9"/>
  <c r="AY412" i="9"/>
  <c r="BD412" i="9" s="1"/>
  <c r="AX412" i="9"/>
  <c r="BC412" i="9" s="1"/>
  <c r="AW412" i="9"/>
  <c r="BB412" i="9" s="1"/>
  <c r="AV412" i="9"/>
  <c r="BA412" i="9" s="1"/>
  <c r="AU412" i="9"/>
  <c r="AZ412" i="9" s="1"/>
  <c r="AS412" i="9"/>
  <c r="AR412" i="9"/>
  <c r="AQ412" i="9"/>
  <c r="AP412" i="9"/>
  <c r="AN412" i="9"/>
  <c r="AM412" i="9"/>
  <c r="DO411" i="9"/>
  <c r="DN411" i="9"/>
  <c r="DM411" i="9"/>
  <c r="DL411" i="9"/>
  <c r="DK411" i="9"/>
  <c r="DJ411" i="9"/>
  <c r="DI411" i="9"/>
  <c r="DD411" i="9"/>
  <c r="DC411" i="9"/>
  <c r="DB411" i="9"/>
  <c r="DA411" i="9"/>
  <c r="CZ411" i="9"/>
  <c r="CN411" i="9"/>
  <c r="CO411" i="9" s="1"/>
  <c r="CP411" i="9" s="1"/>
  <c r="CM411" i="9"/>
  <c r="CF411" i="9"/>
  <c r="CG411" i="9" s="1"/>
  <c r="CE411" i="9"/>
  <c r="BX411" i="9"/>
  <c r="BY411" i="9" s="1"/>
  <c r="BZ411" i="9" s="1"/>
  <c r="BW411" i="9"/>
  <c r="BP411" i="9"/>
  <c r="BQ411" i="9" s="1"/>
  <c r="BO411" i="9"/>
  <c r="BH411" i="9"/>
  <c r="BI411" i="9" s="1"/>
  <c r="BJ411" i="9" s="1"/>
  <c r="BG411" i="9"/>
  <c r="AY411" i="9"/>
  <c r="BD411" i="9" s="1"/>
  <c r="AX411" i="9"/>
  <c r="BC411" i="9" s="1"/>
  <c r="AW411" i="9"/>
  <c r="BB411" i="9" s="1"/>
  <c r="AV411" i="9"/>
  <c r="BA411" i="9" s="1"/>
  <c r="AU411" i="9"/>
  <c r="AZ411" i="9" s="1"/>
  <c r="AS411" i="9"/>
  <c r="AR411" i="9"/>
  <c r="AQ411" i="9"/>
  <c r="AP411" i="9"/>
  <c r="AN411" i="9"/>
  <c r="AM411" i="9"/>
  <c r="DO410" i="9"/>
  <c r="DN410" i="9"/>
  <c r="DM410" i="9"/>
  <c r="DL410" i="9"/>
  <c r="DK410" i="9"/>
  <c r="DJ410" i="9"/>
  <c r="DI410" i="9"/>
  <c r="DD410" i="9"/>
  <c r="DC410" i="9"/>
  <c r="DB410" i="9"/>
  <c r="DA410" i="9"/>
  <c r="CZ410" i="9"/>
  <c r="CN410" i="9"/>
  <c r="CO410" i="9" s="1"/>
  <c r="CP410" i="9" s="1"/>
  <c r="CM410" i="9"/>
  <c r="CF410" i="9"/>
  <c r="CG410" i="9" s="1"/>
  <c r="CH410" i="9" s="1"/>
  <c r="CE410" i="9"/>
  <c r="BX410" i="9"/>
  <c r="BY410" i="9" s="1"/>
  <c r="BZ410" i="9" s="1"/>
  <c r="BW410" i="9"/>
  <c r="BP410" i="9"/>
  <c r="BQ410" i="9" s="1"/>
  <c r="BR410" i="9" s="1"/>
  <c r="BO410" i="9"/>
  <c r="BH410" i="9"/>
  <c r="BI410" i="9" s="1"/>
  <c r="BJ410" i="9" s="1"/>
  <c r="BG410" i="9"/>
  <c r="AY410" i="9"/>
  <c r="BD410" i="9" s="1"/>
  <c r="AX410" i="9"/>
  <c r="BC410" i="9" s="1"/>
  <c r="AW410" i="9"/>
  <c r="BB410" i="9" s="1"/>
  <c r="AV410" i="9"/>
  <c r="BA410" i="9" s="1"/>
  <c r="AU410" i="9"/>
  <c r="AZ410" i="9" s="1"/>
  <c r="AS410" i="9"/>
  <c r="AR410" i="9"/>
  <c r="AQ410" i="9"/>
  <c r="AP410" i="9"/>
  <c r="AN410" i="9"/>
  <c r="AM410" i="9"/>
  <c r="DO409" i="9"/>
  <c r="DN409" i="9"/>
  <c r="DM409" i="9"/>
  <c r="DL409" i="9"/>
  <c r="DK409" i="9"/>
  <c r="DJ409" i="9"/>
  <c r="DI409" i="9"/>
  <c r="DD409" i="9"/>
  <c r="DC409" i="9"/>
  <c r="DB409" i="9"/>
  <c r="DA409" i="9"/>
  <c r="CZ409" i="9"/>
  <c r="CN409" i="9"/>
  <c r="CO409" i="9" s="1"/>
  <c r="CM409" i="9"/>
  <c r="CF409" i="9"/>
  <c r="CG409" i="9" s="1"/>
  <c r="CH409" i="9" s="1"/>
  <c r="CE409" i="9"/>
  <c r="BX409" i="9"/>
  <c r="BY409" i="9" s="1"/>
  <c r="BW409" i="9"/>
  <c r="BP409" i="9"/>
  <c r="BQ409" i="9" s="1"/>
  <c r="BO409" i="9"/>
  <c r="BH409" i="9"/>
  <c r="BI409" i="9" s="1"/>
  <c r="BG409" i="9"/>
  <c r="AY409" i="9"/>
  <c r="BD409" i="9" s="1"/>
  <c r="AX409" i="9"/>
  <c r="BC409" i="9" s="1"/>
  <c r="AW409" i="9"/>
  <c r="BB409" i="9" s="1"/>
  <c r="AV409" i="9"/>
  <c r="BA409" i="9" s="1"/>
  <c r="AU409" i="9"/>
  <c r="AZ409" i="9" s="1"/>
  <c r="AS409" i="9"/>
  <c r="AR409" i="9"/>
  <c r="AQ409" i="9"/>
  <c r="AP409" i="9"/>
  <c r="AN409" i="9"/>
  <c r="AM409" i="9"/>
  <c r="DO408" i="9"/>
  <c r="DN408" i="9"/>
  <c r="DM408" i="9"/>
  <c r="DL408" i="9"/>
  <c r="DK408" i="9"/>
  <c r="DJ408" i="9"/>
  <c r="DI408" i="9"/>
  <c r="DD408" i="9"/>
  <c r="DC408" i="9"/>
  <c r="DB408" i="9"/>
  <c r="DA408" i="9"/>
  <c r="CZ408" i="9"/>
  <c r="CN408" i="9"/>
  <c r="CO408" i="9" s="1"/>
  <c r="CR408" i="9" s="1"/>
  <c r="CM408" i="9"/>
  <c r="CF408" i="9"/>
  <c r="CG408" i="9" s="1"/>
  <c r="CE408" i="9"/>
  <c r="BX408" i="9"/>
  <c r="BY408" i="9" s="1"/>
  <c r="CB408" i="9" s="1"/>
  <c r="BW408" i="9"/>
  <c r="BP408" i="9"/>
  <c r="BQ408" i="9" s="1"/>
  <c r="BT408" i="9" s="1"/>
  <c r="BO408" i="9"/>
  <c r="BH408" i="9"/>
  <c r="BI408" i="9" s="1"/>
  <c r="BJ408" i="9" s="1"/>
  <c r="BG408" i="9"/>
  <c r="AY408" i="9"/>
  <c r="BD408" i="9" s="1"/>
  <c r="AX408" i="9"/>
  <c r="BC408" i="9" s="1"/>
  <c r="AW408" i="9"/>
  <c r="BB408" i="9" s="1"/>
  <c r="AV408" i="9"/>
  <c r="BA408" i="9" s="1"/>
  <c r="AU408" i="9"/>
  <c r="AZ408" i="9" s="1"/>
  <c r="AS408" i="9"/>
  <c r="AR408" i="9"/>
  <c r="AQ408" i="9"/>
  <c r="AP408" i="9"/>
  <c r="AN408" i="9"/>
  <c r="AM408" i="9"/>
  <c r="DO407" i="9"/>
  <c r="DN407" i="9"/>
  <c r="DM407" i="9"/>
  <c r="DL407" i="9"/>
  <c r="DK407" i="9"/>
  <c r="DJ407" i="9"/>
  <c r="DI407" i="9"/>
  <c r="DD407" i="9"/>
  <c r="DC407" i="9"/>
  <c r="DB407" i="9"/>
  <c r="DA407" i="9"/>
  <c r="CZ407" i="9"/>
  <c r="CN407" i="9"/>
  <c r="CO407" i="9" s="1"/>
  <c r="CM407" i="9"/>
  <c r="CF407" i="9"/>
  <c r="CG407" i="9" s="1"/>
  <c r="CE407" i="9"/>
  <c r="BX407" i="9"/>
  <c r="BY407" i="9" s="1"/>
  <c r="BW407" i="9"/>
  <c r="BP407" i="9"/>
  <c r="BQ407" i="9" s="1"/>
  <c r="BO407" i="9"/>
  <c r="BH407" i="9"/>
  <c r="BI407" i="9" s="1"/>
  <c r="BG407" i="9"/>
  <c r="AY407" i="9"/>
  <c r="BD407" i="9" s="1"/>
  <c r="AX407" i="9"/>
  <c r="BC407" i="9" s="1"/>
  <c r="AW407" i="9"/>
  <c r="BB407" i="9" s="1"/>
  <c r="AV407" i="9"/>
  <c r="BA407" i="9" s="1"/>
  <c r="AU407" i="9"/>
  <c r="AZ407" i="9" s="1"/>
  <c r="AS407" i="9"/>
  <c r="AR407" i="9"/>
  <c r="AQ407" i="9"/>
  <c r="AP407" i="9"/>
  <c r="AN407" i="9"/>
  <c r="AM407" i="9"/>
  <c r="DO406" i="9"/>
  <c r="DN406" i="9"/>
  <c r="DM406" i="9"/>
  <c r="DL406" i="9"/>
  <c r="DK406" i="9"/>
  <c r="DJ406" i="9"/>
  <c r="DI406" i="9"/>
  <c r="DD406" i="9"/>
  <c r="DC406" i="9"/>
  <c r="DB406" i="9"/>
  <c r="DA406" i="9"/>
  <c r="CZ406" i="9"/>
  <c r="CN406" i="9"/>
  <c r="CO406" i="9" s="1"/>
  <c r="CP406" i="9" s="1"/>
  <c r="CM406" i="9"/>
  <c r="CF406" i="9"/>
  <c r="CG406" i="9" s="1"/>
  <c r="CH406" i="9" s="1"/>
  <c r="CE406" i="9"/>
  <c r="BX406" i="9"/>
  <c r="BY406" i="9" s="1"/>
  <c r="BZ406" i="9" s="1"/>
  <c r="BW406" i="9"/>
  <c r="BP406" i="9"/>
  <c r="BQ406" i="9" s="1"/>
  <c r="BR406" i="9" s="1"/>
  <c r="BO406" i="9"/>
  <c r="BH406" i="9"/>
  <c r="BI406" i="9" s="1"/>
  <c r="BJ406" i="9" s="1"/>
  <c r="BG406" i="9"/>
  <c r="AY406" i="9"/>
  <c r="BD406" i="9" s="1"/>
  <c r="AX406" i="9"/>
  <c r="BC406" i="9" s="1"/>
  <c r="AW406" i="9"/>
  <c r="BB406" i="9" s="1"/>
  <c r="AV406" i="9"/>
  <c r="BA406" i="9" s="1"/>
  <c r="AU406" i="9"/>
  <c r="AZ406" i="9" s="1"/>
  <c r="AS406" i="9"/>
  <c r="AR406" i="9"/>
  <c r="AQ406" i="9"/>
  <c r="AP406" i="9"/>
  <c r="AN406" i="9"/>
  <c r="AM406" i="9"/>
  <c r="DO405" i="9"/>
  <c r="DN405" i="9"/>
  <c r="DM405" i="9"/>
  <c r="DL405" i="9"/>
  <c r="DK405" i="9"/>
  <c r="DJ405" i="9"/>
  <c r="DI405" i="9"/>
  <c r="DD405" i="9"/>
  <c r="DC405" i="9"/>
  <c r="DB405" i="9"/>
  <c r="DA405" i="9"/>
  <c r="CZ405" i="9"/>
  <c r="CN405" i="9"/>
  <c r="CO405" i="9" s="1"/>
  <c r="CM405" i="9"/>
  <c r="CF405" i="9"/>
  <c r="CG405" i="9" s="1"/>
  <c r="CE405" i="9"/>
  <c r="BX405" i="9"/>
  <c r="BY405" i="9" s="1"/>
  <c r="BW405" i="9"/>
  <c r="BP405" i="9"/>
  <c r="BQ405" i="9" s="1"/>
  <c r="BO405" i="9"/>
  <c r="BH405" i="9"/>
  <c r="BI405" i="9" s="1"/>
  <c r="BG405" i="9"/>
  <c r="AY405" i="9"/>
  <c r="BD405" i="9" s="1"/>
  <c r="AX405" i="9"/>
  <c r="BC405" i="9" s="1"/>
  <c r="AW405" i="9"/>
  <c r="BB405" i="9" s="1"/>
  <c r="AV405" i="9"/>
  <c r="BA405" i="9" s="1"/>
  <c r="AU405" i="9"/>
  <c r="AZ405" i="9" s="1"/>
  <c r="AS405" i="9"/>
  <c r="AR405" i="9"/>
  <c r="AQ405" i="9"/>
  <c r="AP405" i="9"/>
  <c r="AN405" i="9"/>
  <c r="AM405" i="9"/>
  <c r="DO404" i="9"/>
  <c r="DN404" i="9"/>
  <c r="DM404" i="9"/>
  <c r="DL404" i="9"/>
  <c r="DK404" i="9"/>
  <c r="DJ404" i="9"/>
  <c r="DI404" i="9"/>
  <c r="DD404" i="9"/>
  <c r="DC404" i="9"/>
  <c r="DB404" i="9"/>
  <c r="DA404" i="9"/>
  <c r="CZ404" i="9"/>
  <c r="CN404" i="9"/>
  <c r="CO404" i="9" s="1"/>
  <c r="CM404" i="9"/>
  <c r="CF404" i="9"/>
  <c r="CG404" i="9" s="1"/>
  <c r="CH404" i="9" s="1"/>
  <c r="CE404" i="9"/>
  <c r="BX404" i="9"/>
  <c r="BY404" i="9" s="1"/>
  <c r="BW404" i="9"/>
  <c r="BP404" i="9"/>
  <c r="BQ404" i="9" s="1"/>
  <c r="BR404" i="9" s="1"/>
  <c r="BO404" i="9"/>
  <c r="BH404" i="9"/>
  <c r="BI404" i="9" s="1"/>
  <c r="BG404" i="9"/>
  <c r="AY404" i="9"/>
  <c r="BD404" i="9" s="1"/>
  <c r="AX404" i="9"/>
  <c r="BC404" i="9" s="1"/>
  <c r="AW404" i="9"/>
  <c r="BB404" i="9" s="1"/>
  <c r="AV404" i="9"/>
  <c r="BA404" i="9" s="1"/>
  <c r="AU404" i="9"/>
  <c r="AZ404" i="9" s="1"/>
  <c r="AS404" i="9"/>
  <c r="AR404" i="9"/>
  <c r="AQ404" i="9"/>
  <c r="AP404" i="9"/>
  <c r="AN404" i="9"/>
  <c r="AM404" i="9"/>
  <c r="DO403" i="9"/>
  <c r="DN403" i="9"/>
  <c r="DM403" i="9"/>
  <c r="DL403" i="9"/>
  <c r="DK403" i="9"/>
  <c r="DJ403" i="9"/>
  <c r="DI403" i="9"/>
  <c r="DD403" i="9"/>
  <c r="DC403" i="9"/>
  <c r="DB403" i="9"/>
  <c r="DA403" i="9"/>
  <c r="CZ403" i="9"/>
  <c r="CN403" i="9"/>
  <c r="CO403" i="9" s="1"/>
  <c r="CM403" i="9"/>
  <c r="CF403" i="9"/>
  <c r="CG403" i="9" s="1"/>
  <c r="CE403" i="9"/>
  <c r="BX403" i="9"/>
  <c r="BY403" i="9" s="1"/>
  <c r="BW403" i="9"/>
  <c r="BP403" i="9"/>
  <c r="BQ403" i="9" s="1"/>
  <c r="BO403" i="9"/>
  <c r="BH403" i="9"/>
  <c r="BI403" i="9" s="1"/>
  <c r="BG403" i="9"/>
  <c r="AY403" i="9"/>
  <c r="BD403" i="9" s="1"/>
  <c r="AX403" i="9"/>
  <c r="BC403" i="9" s="1"/>
  <c r="AW403" i="9"/>
  <c r="BB403" i="9" s="1"/>
  <c r="AV403" i="9"/>
  <c r="BA403" i="9" s="1"/>
  <c r="AU403" i="9"/>
  <c r="AZ403" i="9" s="1"/>
  <c r="AS403" i="9"/>
  <c r="AR403" i="9"/>
  <c r="AQ403" i="9"/>
  <c r="AP403" i="9"/>
  <c r="AN403" i="9"/>
  <c r="AM403" i="9"/>
  <c r="DO402" i="9"/>
  <c r="DN402" i="9"/>
  <c r="DM402" i="9"/>
  <c r="DL402" i="9"/>
  <c r="DK402" i="9"/>
  <c r="DJ402" i="9"/>
  <c r="DI402" i="9"/>
  <c r="DD402" i="9"/>
  <c r="DC402" i="9"/>
  <c r="DB402" i="9"/>
  <c r="DA402" i="9"/>
  <c r="CZ402" i="9"/>
  <c r="CN402" i="9"/>
  <c r="CO402" i="9" s="1"/>
  <c r="CP402" i="9" s="1"/>
  <c r="CM402" i="9"/>
  <c r="CF402" i="9"/>
  <c r="CG402" i="9" s="1"/>
  <c r="CH402" i="9" s="1"/>
  <c r="CE402" i="9"/>
  <c r="BX402" i="9"/>
  <c r="BY402" i="9" s="1"/>
  <c r="BW402" i="9"/>
  <c r="BP402" i="9"/>
  <c r="BQ402" i="9" s="1"/>
  <c r="BO402" i="9"/>
  <c r="BH402" i="9"/>
  <c r="BI402" i="9" s="1"/>
  <c r="BG402" i="9"/>
  <c r="AY402" i="9"/>
  <c r="BD402" i="9" s="1"/>
  <c r="AX402" i="9"/>
  <c r="BC402" i="9" s="1"/>
  <c r="AW402" i="9"/>
  <c r="BB402" i="9" s="1"/>
  <c r="AV402" i="9"/>
  <c r="BA402" i="9" s="1"/>
  <c r="AU402" i="9"/>
  <c r="AZ402" i="9" s="1"/>
  <c r="AS402" i="9"/>
  <c r="AR402" i="9"/>
  <c r="AQ402" i="9"/>
  <c r="AP402" i="9"/>
  <c r="AN402" i="9"/>
  <c r="AM402" i="9"/>
  <c r="DO401" i="9"/>
  <c r="DN401" i="9"/>
  <c r="DM401" i="9"/>
  <c r="DL401" i="9"/>
  <c r="DK401" i="9"/>
  <c r="DJ401" i="9"/>
  <c r="DI401" i="9"/>
  <c r="DD401" i="9"/>
  <c r="DC401" i="9"/>
  <c r="DB401" i="9"/>
  <c r="DA401" i="9"/>
  <c r="CZ401" i="9"/>
  <c r="CN401" i="9"/>
  <c r="CO401" i="9" s="1"/>
  <c r="CM401" i="9"/>
  <c r="CF401" i="9"/>
  <c r="CG401" i="9" s="1"/>
  <c r="CE401" i="9"/>
  <c r="BX401" i="9"/>
  <c r="BY401" i="9" s="1"/>
  <c r="CA401" i="9" s="1"/>
  <c r="CC401" i="9" s="1"/>
  <c r="BW401" i="9"/>
  <c r="BP401" i="9"/>
  <c r="BQ401" i="9" s="1"/>
  <c r="BT401" i="9" s="1"/>
  <c r="BO401" i="9"/>
  <c r="BH401" i="9"/>
  <c r="BI401" i="9" s="1"/>
  <c r="BL401" i="9" s="1"/>
  <c r="BG401" i="9"/>
  <c r="AY401" i="9"/>
  <c r="BD401" i="9" s="1"/>
  <c r="AX401" i="9"/>
  <c r="BC401" i="9" s="1"/>
  <c r="AW401" i="9"/>
  <c r="BB401" i="9" s="1"/>
  <c r="AV401" i="9"/>
  <c r="BA401" i="9" s="1"/>
  <c r="AU401" i="9"/>
  <c r="AZ401" i="9" s="1"/>
  <c r="AS401" i="9"/>
  <c r="AR401" i="9"/>
  <c r="AQ401" i="9"/>
  <c r="AP401" i="9"/>
  <c r="AN401" i="9"/>
  <c r="AM401" i="9"/>
  <c r="DO400" i="9"/>
  <c r="DN400" i="9"/>
  <c r="DM400" i="9"/>
  <c r="DL400" i="9"/>
  <c r="DK400" i="9"/>
  <c r="DJ400" i="9"/>
  <c r="DI400" i="9"/>
  <c r="DD400" i="9"/>
  <c r="DC400" i="9"/>
  <c r="DB400" i="9"/>
  <c r="DA400" i="9"/>
  <c r="CZ400" i="9"/>
  <c r="CN400" i="9"/>
  <c r="CO400" i="9" s="1"/>
  <c r="CM400" i="9"/>
  <c r="CF400" i="9"/>
  <c r="CG400" i="9" s="1"/>
  <c r="CE400" i="9"/>
  <c r="BX400" i="9"/>
  <c r="BY400" i="9" s="1"/>
  <c r="BW400" i="9"/>
  <c r="BP400" i="9"/>
  <c r="BQ400" i="9" s="1"/>
  <c r="BO400" i="9"/>
  <c r="BH400" i="9"/>
  <c r="BI400" i="9" s="1"/>
  <c r="BG400" i="9"/>
  <c r="AY400" i="9"/>
  <c r="BD400" i="9" s="1"/>
  <c r="AX400" i="9"/>
  <c r="BC400" i="9" s="1"/>
  <c r="AW400" i="9"/>
  <c r="BB400" i="9" s="1"/>
  <c r="AV400" i="9"/>
  <c r="BA400" i="9" s="1"/>
  <c r="AU400" i="9"/>
  <c r="AZ400" i="9" s="1"/>
  <c r="AS400" i="9"/>
  <c r="AR400" i="9"/>
  <c r="AQ400" i="9"/>
  <c r="AP400" i="9"/>
  <c r="AN400" i="9"/>
  <c r="AM400" i="9"/>
  <c r="DO399" i="9"/>
  <c r="DN399" i="9"/>
  <c r="DM399" i="9"/>
  <c r="DL399" i="9"/>
  <c r="DK399" i="9"/>
  <c r="DJ399" i="9"/>
  <c r="DI399" i="9"/>
  <c r="DD399" i="9"/>
  <c r="DC399" i="9"/>
  <c r="DB399" i="9"/>
  <c r="DA399" i="9"/>
  <c r="CZ399" i="9"/>
  <c r="CN399" i="9"/>
  <c r="CO399" i="9" s="1"/>
  <c r="CR399" i="9" s="1"/>
  <c r="CM399" i="9"/>
  <c r="CF399" i="9"/>
  <c r="CG399" i="9" s="1"/>
  <c r="CJ399" i="9" s="1"/>
  <c r="CE399" i="9"/>
  <c r="BX399" i="9"/>
  <c r="BY399" i="9" s="1"/>
  <c r="BW399" i="9"/>
  <c r="BP399" i="9"/>
  <c r="BQ399" i="9" s="1"/>
  <c r="BT399" i="9" s="1"/>
  <c r="BO399" i="9"/>
  <c r="BH399" i="9"/>
  <c r="BI399" i="9" s="1"/>
  <c r="BG399" i="9"/>
  <c r="AY399" i="9"/>
  <c r="BD399" i="9" s="1"/>
  <c r="AX399" i="9"/>
  <c r="BC399" i="9" s="1"/>
  <c r="AW399" i="9"/>
  <c r="BB399" i="9" s="1"/>
  <c r="AV399" i="9"/>
  <c r="BA399" i="9" s="1"/>
  <c r="AU399" i="9"/>
  <c r="AZ399" i="9" s="1"/>
  <c r="AS399" i="9"/>
  <c r="AR399" i="9"/>
  <c r="AQ399" i="9"/>
  <c r="AP399" i="9"/>
  <c r="AN399" i="9"/>
  <c r="AM399" i="9"/>
  <c r="DO398" i="9"/>
  <c r="DN398" i="9"/>
  <c r="DM398" i="9"/>
  <c r="DL398" i="9"/>
  <c r="DK398" i="9"/>
  <c r="DJ398" i="9"/>
  <c r="DI398" i="9"/>
  <c r="DD398" i="9"/>
  <c r="DC398" i="9"/>
  <c r="DB398" i="9"/>
  <c r="DA398" i="9"/>
  <c r="CZ398" i="9"/>
  <c r="CN398" i="9"/>
  <c r="CO398" i="9" s="1"/>
  <c r="CM398" i="9"/>
  <c r="CF398" i="9"/>
  <c r="CG398" i="9" s="1"/>
  <c r="CE398" i="9"/>
  <c r="BX398" i="9"/>
  <c r="BY398" i="9" s="1"/>
  <c r="BW398" i="9"/>
  <c r="BP398" i="9"/>
  <c r="BQ398" i="9" s="1"/>
  <c r="BO398" i="9"/>
  <c r="BH398" i="9"/>
  <c r="BI398" i="9" s="1"/>
  <c r="BG398" i="9"/>
  <c r="AY398" i="9"/>
  <c r="BD398" i="9" s="1"/>
  <c r="AX398" i="9"/>
  <c r="BC398" i="9" s="1"/>
  <c r="AW398" i="9"/>
  <c r="BB398" i="9" s="1"/>
  <c r="AV398" i="9"/>
  <c r="BA398" i="9" s="1"/>
  <c r="AU398" i="9"/>
  <c r="AZ398" i="9" s="1"/>
  <c r="AS398" i="9"/>
  <c r="AR398" i="9"/>
  <c r="AQ398" i="9"/>
  <c r="AP398" i="9"/>
  <c r="AN398" i="9"/>
  <c r="AM398" i="9"/>
  <c r="DO397" i="9"/>
  <c r="DN397" i="9"/>
  <c r="DM397" i="9"/>
  <c r="DL397" i="9"/>
  <c r="DK397" i="9"/>
  <c r="DJ397" i="9"/>
  <c r="DI397" i="9"/>
  <c r="DD397" i="9"/>
  <c r="DC397" i="9"/>
  <c r="DB397" i="9"/>
  <c r="DA397" i="9"/>
  <c r="CZ397" i="9"/>
  <c r="CN397" i="9"/>
  <c r="CO397" i="9" s="1"/>
  <c r="CM397" i="9"/>
  <c r="CF397" i="9"/>
  <c r="CG397" i="9" s="1"/>
  <c r="CE397" i="9"/>
  <c r="BX397" i="9"/>
  <c r="BY397" i="9" s="1"/>
  <c r="BW397" i="9"/>
  <c r="BP397" i="9"/>
  <c r="BQ397" i="9" s="1"/>
  <c r="BT397" i="9" s="1"/>
  <c r="BO397" i="9"/>
  <c r="BH397" i="9"/>
  <c r="BI397" i="9" s="1"/>
  <c r="BJ397" i="9" s="1"/>
  <c r="BG397" i="9"/>
  <c r="AY397" i="9"/>
  <c r="BD397" i="9" s="1"/>
  <c r="AX397" i="9"/>
  <c r="BC397" i="9" s="1"/>
  <c r="AW397" i="9"/>
  <c r="BB397" i="9" s="1"/>
  <c r="AV397" i="9"/>
  <c r="BA397" i="9" s="1"/>
  <c r="AU397" i="9"/>
  <c r="AZ397" i="9" s="1"/>
  <c r="AS397" i="9"/>
  <c r="AR397" i="9"/>
  <c r="AQ397" i="9"/>
  <c r="AP397" i="9"/>
  <c r="AN397" i="9"/>
  <c r="AM397" i="9"/>
  <c r="DO396" i="9"/>
  <c r="DN396" i="9"/>
  <c r="DM396" i="9"/>
  <c r="DL396" i="9"/>
  <c r="DK396" i="9"/>
  <c r="DJ396" i="9"/>
  <c r="DI396" i="9"/>
  <c r="DD396" i="9"/>
  <c r="DC396" i="9"/>
  <c r="DB396" i="9"/>
  <c r="DA396" i="9"/>
  <c r="CZ396" i="9"/>
  <c r="CN396" i="9"/>
  <c r="CO396" i="9" s="1"/>
  <c r="CP396" i="9" s="1"/>
  <c r="CM396" i="9"/>
  <c r="CF396" i="9"/>
  <c r="CG396" i="9" s="1"/>
  <c r="CE396" i="9"/>
  <c r="BX396" i="9"/>
  <c r="BY396" i="9" s="1"/>
  <c r="BZ396" i="9" s="1"/>
  <c r="BW396" i="9"/>
  <c r="BP396" i="9"/>
  <c r="BQ396" i="9" s="1"/>
  <c r="BO396" i="9"/>
  <c r="BH396" i="9"/>
  <c r="BI396" i="9" s="1"/>
  <c r="BJ396" i="9" s="1"/>
  <c r="BG396" i="9"/>
  <c r="AY396" i="9"/>
  <c r="BD396" i="9" s="1"/>
  <c r="AX396" i="9"/>
  <c r="BC396" i="9" s="1"/>
  <c r="AW396" i="9"/>
  <c r="BB396" i="9" s="1"/>
  <c r="AV396" i="9"/>
  <c r="BA396" i="9" s="1"/>
  <c r="AU396" i="9"/>
  <c r="AZ396" i="9" s="1"/>
  <c r="AS396" i="9"/>
  <c r="AR396" i="9"/>
  <c r="AQ396" i="9"/>
  <c r="AP396" i="9"/>
  <c r="AN396" i="9"/>
  <c r="AM396" i="9"/>
  <c r="DO395" i="9"/>
  <c r="DN395" i="9"/>
  <c r="DM395" i="9"/>
  <c r="DL395" i="9"/>
  <c r="DK395" i="9"/>
  <c r="DJ395" i="9"/>
  <c r="DI395" i="9"/>
  <c r="DD395" i="9"/>
  <c r="DC395" i="9"/>
  <c r="DB395" i="9"/>
  <c r="DA395" i="9"/>
  <c r="CZ395" i="9"/>
  <c r="CN395" i="9"/>
  <c r="CO395" i="9" s="1"/>
  <c r="CP395" i="9" s="1"/>
  <c r="CM395" i="9"/>
  <c r="CF395" i="9"/>
  <c r="CG395" i="9" s="1"/>
  <c r="CE395" i="9"/>
  <c r="BX395" i="9"/>
  <c r="BY395" i="9" s="1"/>
  <c r="BW395" i="9"/>
  <c r="BP395" i="9"/>
  <c r="BQ395" i="9" s="1"/>
  <c r="BT395" i="9" s="1"/>
  <c r="BO395" i="9"/>
  <c r="BH395" i="9"/>
  <c r="BI395" i="9" s="1"/>
  <c r="BG395" i="9"/>
  <c r="AY395" i="9"/>
  <c r="BD395" i="9" s="1"/>
  <c r="AX395" i="9"/>
  <c r="BC395" i="9" s="1"/>
  <c r="AW395" i="9"/>
  <c r="BB395" i="9" s="1"/>
  <c r="AV395" i="9"/>
  <c r="BA395" i="9" s="1"/>
  <c r="AU395" i="9"/>
  <c r="AZ395" i="9" s="1"/>
  <c r="AS395" i="9"/>
  <c r="AR395" i="9"/>
  <c r="AQ395" i="9"/>
  <c r="AP395" i="9"/>
  <c r="AN395" i="9"/>
  <c r="AM395" i="9"/>
  <c r="DO394" i="9"/>
  <c r="DN394" i="9"/>
  <c r="DM394" i="9"/>
  <c r="DL394" i="9"/>
  <c r="DK394" i="9"/>
  <c r="DJ394" i="9"/>
  <c r="DI394" i="9"/>
  <c r="DD394" i="9"/>
  <c r="DC394" i="9"/>
  <c r="DB394" i="9"/>
  <c r="DA394" i="9"/>
  <c r="CZ394" i="9"/>
  <c r="CN394" i="9"/>
  <c r="CO394" i="9" s="1"/>
  <c r="CM394" i="9"/>
  <c r="CF394" i="9"/>
  <c r="CG394" i="9" s="1"/>
  <c r="CE394" i="9"/>
  <c r="BX394" i="9"/>
  <c r="BY394" i="9" s="1"/>
  <c r="BW394" i="9"/>
  <c r="BP394" i="9"/>
  <c r="BQ394" i="9" s="1"/>
  <c r="BO394" i="9"/>
  <c r="BH394" i="9"/>
  <c r="BI394" i="9" s="1"/>
  <c r="BG394" i="9"/>
  <c r="AY394" i="9"/>
  <c r="BD394" i="9" s="1"/>
  <c r="AX394" i="9"/>
  <c r="BC394" i="9" s="1"/>
  <c r="AW394" i="9"/>
  <c r="BB394" i="9" s="1"/>
  <c r="AV394" i="9"/>
  <c r="BA394" i="9" s="1"/>
  <c r="AU394" i="9"/>
  <c r="AZ394" i="9" s="1"/>
  <c r="AS394" i="9"/>
  <c r="AR394" i="9"/>
  <c r="AQ394" i="9"/>
  <c r="AP394" i="9"/>
  <c r="AN394" i="9"/>
  <c r="AM394" i="9"/>
  <c r="DO393" i="9"/>
  <c r="DN393" i="9"/>
  <c r="DM393" i="9"/>
  <c r="DL393" i="9"/>
  <c r="DK393" i="9"/>
  <c r="DJ393" i="9"/>
  <c r="DI393" i="9"/>
  <c r="DD393" i="9"/>
  <c r="DC393" i="9"/>
  <c r="DB393" i="9"/>
  <c r="DA393" i="9"/>
  <c r="CZ393" i="9"/>
  <c r="CN393" i="9"/>
  <c r="CO393" i="9" s="1"/>
  <c r="CM393" i="9"/>
  <c r="CF393" i="9"/>
  <c r="CG393" i="9" s="1"/>
  <c r="CE393" i="9"/>
  <c r="BX393" i="9"/>
  <c r="BY393" i="9" s="1"/>
  <c r="CB393" i="9" s="1"/>
  <c r="BW393" i="9"/>
  <c r="BP393" i="9"/>
  <c r="BQ393" i="9" s="1"/>
  <c r="BT393" i="9" s="1"/>
  <c r="BO393" i="9"/>
  <c r="BH393" i="9"/>
  <c r="BI393" i="9" s="1"/>
  <c r="BK393" i="9" s="1"/>
  <c r="BM393" i="9" s="1"/>
  <c r="BG393" i="9"/>
  <c r="AY393" i="9"/>
  <c r="BD393" i="9" s="1"/>
  <c r="AX393" i="9"/>
  <c r="BC393" i="9" s="1"/>
  <c r="AW393" i="9"/>
  <c r="BB393" i="9" s="1"/>
  <c r="AV393" i="9"/>
  <c r="BA393" i="9" s="1"/>
  <c r="AU393" i="9"/>
  <c r="AZ393" i="9" s="1"/>
  <c r="AS393" i="9"/>
  <c r="AR393" i="9"/>
  <c r="AQ393" i="9"/>
  <c r="AP393" i="9"/>
  <c r="AN393" i="9"/>
  <c r="AM393" i="9"/>
  <c r="DO392" i="9"/>
  <c r="DN392" i="9"/>
  <c r="DM392" i="9"/>
  <c r="DL392" i="9"/>
  <c r="DK392" i="9"/>
  <c r="DJ392" i="9"/>
  <c r="DI392" i="9"/>
  <c r="DD392" i="9"/>
  <c r="DC392" i="9"/>
  <c r="DB392" i="9"/>
  <c r="DA392" i="9"/>
  <c r="CZ392" i="9"/>
  <c r="CN392" i="9"/>
  <c r="CO392" i="9" s="1"/>
  <c r="CP392" i="9" s="1"/>
  <c r="CM392" i="9"/>
  <c r="CF392" i="9"/>
  <c r="CG392" i="9" s="1"/>
  <c r="CE392" i="9"/>
  <c r="BX392" i="9"/>
  <c r="BY392" i="9" s="1"/>
  <c r="BZ392" i="9" s="1"/>
  <c r="BW392" i="9"/>
  <c r="BP392" i="9"/>
  <c r="BQ392" i="9" s="1"/>
  <c r="BS392" i="9" s="1"/>
  <c r="BU392" i="9" s="1"/>
  <c r="BO392" i="9"/>
  <c r="BH392" i="9"/>
  <c r="BI392" i="9" s="1"/>
  <c r="BK392" i="9" s="1"/>
  <c r="BM392" i="9" s="1"/>
  <c r="BG392" i="9"/>
  <c r="AY392" i="9"/>
  <c r="BD392" i="9" s="1"/>
  <c r="AX392" i="9"/>
  <c r="BC392" i="9" s="1"/>
  <c r="AW392" i="9"/>
  <c r="BB392" i="9" s="1"/>
  <c r="AV392" i="9"/>
  <c r="BA392" i="9" s="1"/>
  <c r="AU392" i="9"/>
  <c r="AZ392" i="9" s="1"/>
  <c r="AS392" i="9"/>
  <c r="AR392" i="9"/>
  <c r="AQ392" i="9"/>
  <c r="AP392" i="9"/>
  <c r="AN392" i="9"/>
  <c r="AM392" i="9"/>
  <c r="DO391" i="9"/>
  <c r="DN391" i="9"/>
  <c r="DM391" i="9"/>
  <c r="DL391" i="9"/>
  <c r="DK391" i="9"/>
  <c r="DJ391" i="9"/>
  <c r="DI391" i="9"/>
  <c r="DD391" i="9"/>
  <c r="DC391" i="9"/>
  <c r="DB391" i="9"/>
  <c r="DA391" i="9"/>
  <c r="CZ391" i="9"/>
  <c r="CN391" i="9"/>
  <c r="CO391" i="9" s="1"/>
  <c r="CM391" i="9"/>
  <c r="CF391" i="9"/>
  <c r="CG391" i="9" s="1"/>
  <c r="CE391" i="9"/>
  <c r="BX391" i="9"/>
  <c r="BY391" i="9" s="1"/>
  <c r="BW391" i="9"/>
  <c r="BP391" i="9"/>
  <c r="BQ391" i="9" s="1"/>
  <c r="BO391" i="9"/>
  <c r="BH391" i="9"/>
  <c r="BI391" i="9" s="1"/>
  <c r="BG391" i="9"/>
  <c r="AY391" i="9"/>
  <c r="BD391" i="9" s="1"/>
  <c r="AX391" i="9"/>
  <c r="BC391" i="9" s="1"/>
  <c r="AW391" i="9"/>
  <c r="BB391" i="9" s="1"/>
  <c r="AV391" i="9"/>
  <c r="BA391" i="9" s="1"/>
  <c r="AU391" i="9"/>
  <c r="AZ391" i="9" s="1"/>
  <c r="AS391" i="9"/>
  <c r="AR391" i="9"/>
  <c r="AQ391" i="9"/>
  <c r="AP391" i="9"/>
  <c r="AN391" i="9"/>
  <c r="AM391" i="9"/>
  <c r="DO390" i="9"/>
  <c r="DN390" i="9"/>
  <c r="DM390" i="9"/>
  <c r="DL390" i="9"/>
  <c r="DK390" i="9"/>
  <c r="DJ390" i="9"/>
  <c r="DI390" i="9"/>
  <c r="DD390" i="9"/>
  <c r="DC390" i="9"/>
  <c r="DB390" i="9"/>
  <c r="DA390" i="9"/>
  <c r="CZ390" i="9"/>
  <c r="CN390" i="9"/>
  <c r="CO390" i="9" s="1"/>
  <c r="CM390" i="9"/>
  <c r="CF390" i="9"/>
  <c r="CG390" i="9" s="1"/>
  <c r="CE390" i="9"/>
  <c r="BX390" i="9"/>
  <c r="BY390" i="9" s="1"/>
  <c r="BW390" i="9"/>
  <c r="BP390" i="9"/>
  <c r="BQ390" i="9" s="1"/>
  <c r="BO390" i="9"/>
  <c r="BH390" i="9"/>
  <c r="BI390" i="9" s="1"/>
  <c r="BG390" i="9"/>
  <c r="AY390" i="9"/>
  <c r="BD390" i="9" s="1"/>
  <c r="AX390" i="9"/>
  <c r="BC390" i="9" s="1"/>
  <c r="AW390" i="9"/>
  <c r="BB390" i="9" s="1"/>
  <c r="AV390" i="9"/>
  <c r="BA390" i="9" s="1"/>
  <c r="AU390" i="9"/>
  <c r="AZ390" i="9" s="1"/>
  <c r="AS390" i="9"/>
  <c r="AR390" i="9"/>
  <c r="AQ390" i="9"/>
  <c r="AP390" i="9"/>
  <c r="AN390" i="9"/>
  <c r="AM390" i="9"/>
  <c r="DO389" i="9"/>
  <c r="DN389" i="9"/>
  <c r="DM389" i="9"/>
  <c r="DL389" i="9"/>
  <c r="DK389" i="9"/>
  <c r="DJ389" i="9"/>
  <c r="DI389" i="9"/>
  <c r="DD389" i="9"/>
  <c r="DC389" i="9"/>
  <c r="DB389" i="9"/>
  <c r="DA389" i="9"/>
  <c r="CZ389" i="9"/>
  <c r="CN389" i="9"/>
  <c r="CO389" i="9" s="1"/>
  <c r="CM389" i="9"/>
  <c r="CF389" i="9"/>
  <c r="CG389" i="9" s="1"/>
  <c r="CE389" i="9"/>
  <c r="BX389" i="9"/>
  <c r="BY389" i="9" s="1"/>
  <c r="BW389" i="9"/>
  <c r="BP389" i="9"/>
  <c r="BQ389" i="9" s="1"/>
  <c r="BO389" i="9"/>
  <c r="BH389" i="9"/>
  <c r="BI389" i="9" s="1"/>
  <c r="BG389" i="9"/>
  <c r="AY389" i="9"/>
  <c r="BD389" i="9" s="1"/>
  <c r="AX389" i="9"/>
  <c r="BC389" i="9" s="1"/>
  <c r="AW389" i="9"/>
  <c r="BB389" i="9" s="1"/>
  <c r="AV389" i="9"/>
  <c r="BA389" i="9" s="1"/>
  <c r="AU389" i="9"/>
  <c r="AZ389" i="9" s="1"/>
  <c r="AS389" i="9"/>
  <c r="AR389" i="9"/>
  <c r="AQ389" i="9"/>
  <c r="AP389" i="9"/>
  <c r="AN389" i="9"/>
  <c r="AM389" i="9"/>
  <c r="DO388" i="9"/>
  <c r="DN388" i="9"/>
  <c r="DM388" i="9"/>
  <c r="DL388" i="9"/>
  <c r="DK388" i="9"/>
  <c r="DJ388" i="9"/>
  <c r="DI388" i="9"/>
  <c r="DD388" i="9"/>
  <c r="DC388" i="9"/>
  <c r="DB388" i="9"/>
  <c r="DA388" i="9"/>
  <c r="CZ388" i="9"/>
  <c r="CN388" i="9"/>
  <c r="CO388" i="9" s="1"/>
  <c r="CQ388" i="9" s="1"/>
  <c r="CS388" i="9" s="1"/>
  <c r="CM388" i="9"/>
  <c r="CF388" i="9"/>
  <c r="CG388" i="9" s="1"/>
  <c r="CE388" i="9"/>
  <c r="BX388" i="9"/>
  <c r="BY388" i="9" s="1"/>
  <c r="CA388" i="9" s="1"/>
  <c r="CC388" i="9" s="1"/>
  <c r="BW388" i="9"/>
  <c r="BP388" i="9"/>
  <c r="BQ388" i="9" s="1"/>
  <c r="BS388" i="9" s="1"/>
  <c r="BU388" i="9" s="1"/>
  <c r="BO388" i="9"/>
  <c r="BH388" i="9"/>
  <c r="BI388" i="9" s="1"/>
  <c r="BK388" i="9" s="1"/>
  <c r="BM388" i="9" s="1"/>
  <c r="BG388" i="9"/>
  <c r="AY388" i="9"/>
  <c r="BD388" i="9" s="1"/>
  <c r="AX388" i="9"/>
  <c r="BC388" i="9" s="1"/>
  <c r="AW388" i="9"/>
  <c r="BB388" i="9" s="1"/>
  <c r="AV388" i="9"/>
  <c r="BA388" i="9" s="1"/>
  <c r="AU388" i="9"/>
  <c r="AZ388" i="9" s="1"/>
  <c r="AS388" i="9"/>
  <c r="AR388" i="9"/>
  <c r="AQ388" i="9"/>
  <c r="AP388" i="9"/>
  <c r="AN388" i="9"/>
  <c r="AM388" i="9"/>
  <c r="DO387" i="9"/>
  <c r="DN387" i="9"/>
  <c r="DM387" i="9"/>
  <c r="DL387" i="9"/>
  <c r="DK387" i="9"/>
  <c r="DJ387" i="9"/>
  <c r="DI387" i="9"/>
  <c r="DD387" i="9"/>
  <c r="DC387" i="9"/>
  <c r="DB387" i="9"/>
  <c r="DA387" i="9"/>
  <c r="CZ387" i="9"/>
  <c r="CN387" i="9"/>
  <c r="CO387" i="9" s="1"/>
  <c r="CM387" i="9"/>
  <c r="CF387" i="9"/>
  <c r="CG387" i="9" s="1"/>
  <c r="CE387" i="9"/>
  <c r="BX387" i="9"/>
  <c r="BY387" i="9" s="1"/>
  <c r="BW387" i="9"/>
  <c r="BP387" i="9"/>
  <c r="BQ387" i="9" s="1"/>
  <c r="BO387" i="9"/>
  <c r="BH387" i="9"/>
  <c r="BI387" i="9" s="1"/>
  <c r="BG387" i="9"/>
  <c r="AY387" i="9"/>
  <c r="BD387" i="9" s="1"/>
  <c r="AX387" i="9"/>
  <c r="BC387" i="9" s="1"/>
  <c r="AW387" i="9"/>
  <c r="BB387" i="9" s="1"/>
  <c r="AV387" i="9"/>
  <c r="BA387" i="9" s="1"/>
  <c r="AU387" i="9"/>
  <c r="AZ387" i="9" s="1"/>
  <c r="AS387" i="9"/>
  <c r="AR387" i="9"/>
  <c r="AQ387" i="9"/>
  <c r="AP387" i="9"/>
  <c r="AN387" i="9"/>
  <c r="AM387" i="9"/>
  <c r="DO386" i="9"/>
  <c r="DN386" i="9"/>
  <c r="DM386" i="9"/>
  <c r="DL386" i="9"/>
  <c r="DK386" i="9"/>
  <c r="DJ386" i="9"/>
  <c r="DI386" i="9"/>
  <c r="DD386" i="9"/>
  <c r="DC386" i="9"/>
  <c r="DB386" i="9"/>
  <c r="DA386" i="9"/>
  <c r="CZ386" i="9"/>
  <c r="CN386" i="9"/>
  <c r="CO386" i="9" s="1"/>
  <c r="CM386" i="9"/>
  <c r="CF386" i="9"/>
  <c r="CG386" i="9" s="1"/>
  <c r="CE386" i="9"/>
  <c r="BX386" i="9"/>
  <c r="BY386" i="9" s="1"/>
  <c r="BW386" i="9"/>
  <c r="BP386" i="9"/>
  <c r="BQ386" i="9" s="1"/>
  <c r="BO386" i="9"/>
  <c r="BH386" i="9"/>
  <c r="BI386" i="9" s="1"/>
  <c r="BG386" i="9"/>
  <c r="AY386" i="9"/>
  <c r="BD386" i="9" s="1"/>
  <c r="AX386" i="9"/>
  <c r="BC386" i="9" s="1"/>
  <c r="AW386" i="9"/>
  <c r="BB386" i="9" s="1"/>
  <c r="AV386" i="9"/>
  <c r="BA386" i="9" s="1"/>
  <c r="AU386" i="9"/>
  <c r="AZ386" i="9" s="1"/>
  <c r="AS386" i="9"/>
  <c r="AR386" i="9"/>
  <c r="AQ386" i="9"/>
  <c r="AP386" i="9"/>
  <c r="AN386" i="9"/>
  <c r="AM386" i="9"/>
  <c r="DO385" i="9"/>
  <c r="DN385" i="9"/>
  <c r="DM385" i="9"/>
  <c r="DL385" i="9"/>
  <c r="DK385" i="9"/>
  <c r="DJ385" i="9"/>
  <c r="DI385" i="9"/>
  <c r="DD385" i="9"/>
  <c r="DC385" i="9"/>
  <c r="DB385" i="9"/>
  <c r="DA385" i="9"/>
  <c r="CZ385" i="9"/>
  <c r="CN385" i="9"/>
  <c r="CO385" i="9" s="1"/>
  <c r="CM385" i="9"/>
  <c r="CF385" i="9"/>
  <c r="CG385" i="9" s="1"/>
  <c r="CE385" i="9"/>
  <c r="BX385" i="9"/>
  <c r="BY385" i="9" s="1"/>
  <c r="BW385" i="9"/>
  <c r="BP385" i="9"/>
  <c r="BQ385" i="9" s="1"/>
  <c r="BO385" i="9"/>
  <c r="BH385" i="9"/>
  <c r="BI385" i="9" s="1"/>
  <c r="BG385" i="9"/>
  <c r="AY385" i="9"/>
  <c r="BD385" i="9" s="1"/>
  <c r="AX385" i="9"/>
  <c r="BC385" i="9" s="1"/>
  <c r="AW385" i="9"/>
  <c r="BB385" i="9" s="1"/>
  <c r="AV385" i="9"/>
  <c r="BA385" i="9" s="1"/>
  <c r="AU385" i="9"/>
  <c r="AZ385" i="9" s="1"/>
  <c r="AS385" i="9"/>
  <c r="AR385" i="9"/>
  <c r="AQ385" i="9"/>
  <c r="AP385" i="9"/>
  <c r="AN385" i="9"/>
  <c r="AM385" i="9"/>
  <c r="DO384" i="9"/>
  <c r="DN384" i="9"/>
  <c r="DM384" i="9"/>
  <c r="DL384" i="9"/>
  <c r="DK384" i="9"/>
  <c r="DJ384" i="9"/>
  <c r="DI384" i="9"/>
  <c r="DD384" i="9"/>
  <c r="DC384" i="9"/>
  <c r="DB384" i="9"/>
  <c r="DA384" i="9"/>
  <c r="CZ384" i="9"/>
  <c r="CN384" i="9"/>
  <c r="CO384" i="9" s="1"/>
  <c r="CQ384" i="9" s="1"/>
  <c r="CS384" i="9" s="1"/>
  <c r="CM384" i="9"/>
  <c r="CF384" i="9"/>
  <c r="CG384" i="9" s="1"/>
  <c r="CI384" i="9" s="1"/>
  <c r="CK384" i="9" s="1"/>
  <c r="CE384" i="9"/>
  <c r="BX384" i="9"/>
  <c r="BY384" i="9" s="1"/>
  <c r="BW384" i="9"/>
  <c r="BP384" i="9"/>
  <c r="BQ384" i="9" s="1"/>
  <c r="BS384" i="9" s="1"/>
  <c r="BU384" i="9" s="1"/>
  <c r="BO384" i="9"/>
  <c r="BH384" i="9"/>
  <c r="BI384" i="9" s="1"/>
  <c r="BK384" i="9" s="1"/>
  <c r="BM384" i="9" s="1"/>
  <c r="BG384" i="9"/>
  <c r="AY384" i="9"/>
  <c r="BD384" i="9" s="1"/>
  <c r="AX384" i="9"/>
  <c r="BC384" i="9" s="1"/>
  <c r="AW384" i="9"/>
  <c r="BB384" i="9" s="1"/>
  <c r="AV384" i="9"/>
  <c r="BA384" i="9" s="1"/>
  <c r="AU384" i="9"/>
  <c r="AZ384" i="9" s="1"/>
  <c r="AS384" i="9"/>
  <c r="AR384" i="9"/>
  <c r="AQ384" i="9"/>
  <c r="AP384" i="9"/>
  <c r="AN384" i="9"/>
  <c r="AM384" i="9"/>
  <c r="DO383" i="9"/>
  <c r="DN383" i="9"/>
  <c r="DM383" i="9"/>
  <c r="DL383" i="9"/>
  <c r="DK383" i="9"/>
  <c r="DJ383" i="9"/>
  <c r="DI383" i="9"/>
  <c r="DD383" i="9"/>
  <c r="DC383" i="9"/>
  <c r="DB383" i="9"/>
  <c r="DA383" i="9"/>
  <c r="CZ383" i="9"/>
  <c r="CN383" i="9"/>
  <c r="CO383" i="9" s="1"/>
  <c r="CM383" i="9"/>
  <c r="CF383" i="9"/>
  <c r="CG383" i="9" s="1"/>
  <c r="CE383" i="9"/>
  <c r="BX383" i="9"/>
  <c r="BY383" i="9" s="1"/>
  <c r="BW383" i="9"/>
  <c r="BP383" i="9"/>
  <c r="BQ383" i="9" s="1"/>
  <c r="BO383" i="9"/>
  <c r="BH383" i="9"/>
  <c r="BI383" i="9" s="1"/>
  <c r="BG383" i="9"/>
  <c r="AY383" i="9"/>
  <c r="BD383" i="9" s="1"/>
  <c r="AX383" i="9"/>
  <c r="BC383" i="9" s="1"/>
  <c r="AW383" i="9"/>
  <c r="BB383" i="9" s="1"/>
  <c r="AV383" i="9"/>
  <c r="BA383" i="9" s="1"/>
  <c r="AU383" i="9"/>
  <c r="AZ383" i="9" s="1"/>
  <c r="AS383" i="9"/>
  <c r="AR383" i="9"/>
  <c r="AQ383" i="9"/>
  <c r="AP383" i="9"/>
  <c r="AN383" i="9"/>
  <c r="AM383" i="9"/>
  <c r="DO382" i="9"/>
  <c r="DN382" i="9"/>
  <c r="DM382" i="9"/>
  <c r="DL382" i="9"/>
  <c r="DK382" i="9"/>
  <c r="DJ382" i="9"/>
  <c r="DI382" i="9"/>
  <c r="DD382" i="9"/>
  <c r="DC382" i="9"/>
  <c r="DB382" i="9"/>
  <c r="DA382" i="9"/>
  <c r="CZ382" i="9"/>
  <c r="CN382" i="9"/>
  <c r="CO382" i="9" s="1"/>
  <c r="CM382" i="9"/>
  <c r="CF382" i="9"/>
  <c r="CG382" i="9" s="1"/>
  <c r="CE382" i="9"/>
  <c r="BX382" i="9"/>
  <c r="BY382" i="9" s="1"/>
  <c r="BW382" i="9"/>
  <c r="BP382" i="9"/>
  <c r="BQ382" i="9" s="1"/>
  <c r="BO382" i="9"/>
  <c r="BH382" i="9"/>
  <c r="BI382" i="9" s="1"/>
  <c r="BG382" i="9"/>
  <c r="AY382" i="9"/>
  <c r="BD382" i="9" s="1"/>
  <c r="AX382" i="9"/>
  <c r="BC382" i="9" s="1"/>
  <c r="AW382" i="9"/>
  <c r="BB382" i="9" s="1"/>
  <c r="AV382" i="9"/>
  <c r="BA382" i="9" s="1"/>
  <c r="AU382" i="9"/>
  <c r="AZ382" i="9" s="1"/>
  <c r="AS382" i="9"/>
  <c r="AR382" i="9"/>
  <c r="AQ382" i="9"/>
  <c r="AP382" i="9"/>
  <c r="AN382" i="9"/>
  <c r="AM382" i="9"/>
  <c r="DO381" i="9"/>
  <c r="DN381" i="9"/>
  <c r="DM381" i="9"/>
  <c r="DL381" i="9"/>
  <c r="DK381" i="9"/>
  <c r="DJ381" i="9"/>
  <c r="DI381" i="9"/>
  <c r="DD381" i="9"/>
  <c r="DC381" i="9"/>
  <c r="DB381" i="9"/>
  <c r="DA381" i="9"/>
  <c r="CZ381" i="9"/>
  <c r="CN381" i="9"/>
  <c r="CO381" i="9" s="1"/>
  <c r="CM381" i="9"/>
  <c r="CF381" i="9"/>
  <c r="CG381" i="9" s="1"/>
  <c r="CE381" i="9"/>
  <c r="BX381" i="9"/>
  <c r="BY381" i="9" s="1"/>
  <c r="BW381" i="9"/>
  <c r="BP381" i="9"/>
  <c r="BQ381" i="9" s="1"/>
  <c r="BO381" i="9"/>
  <c r="BH381" i="9"/>
  <c r="BI381" i="9" s="1"/>
  <c r="BG381" i="9"/>
  <c r="AY381" i="9"/>
  <c r="BD381" i="9" s="1"/>
  <c r="AX381" i="9"/>
  <c r="BC381" i="9" s="1"/>
  <c r="AW381" i="9"/>
  <c r="BB381" i="9" s="1"/>
  <c r="AV381" i="9"/>
  <c r="BA381" i="9" s="1"/>
  <c r="AU381" i="9"/>
  <c r="AZ381" i="9" s="1"/>
  <c r="AS381" i="9"/>
  <c r="AR381" i="9"/>
  <c r="AQ381" i="9"/>
  <c r="AP381" i="9"/>
  <c r="AN381" i="9"/>
  <c r="AM381" i="9"/>
  <c r="DO380" i="9"/>
  <c r="DN380" i="9"/>
  <c r="DM380" i="9"/>
  <c r="DL380" i="9"/>
  <c r="DK380" i="9"/>
  <c r="DJ380" i="9"/>
  <c r="DI380" i="9"/>
  <c r="DD380" i="9"/>
  <c r="DC380" i="9"/>
  <c r="DB380" i="9"/>
  <c r="DA380" i="9"/>
  <c r="CZ380" i="9"/>
  <c r="CN380" i="9"/>
  <c r="CO380" i="9" s="1"/>
  <c r="CQ380" i="9" s="1"/>
  <c r="CS380" i="9" s="1"/>
  <c r="CM380" i="9"/>
  <c r="CF380" i="9"/>
  <c r="CG380" i="9" s="1"/>
  <c r="CI380" i="9" s="1"/>
  <c r="CK380" i="9" s="1"/>
  <c r="CE380" i="9"/>
  <c r="BX380" i="9"/>
  <c r="BY380" i="9" s="1"/>
  <c r="CA380" i="9" s="1"/>
  <c r="CC380" i="9" s="1"/>
  <c r="BW380" i="9"/>
  <c r="BP380" i="9"/>
  <c r="BQ380" i="9" s="1"/>
  <c r="BO380" i="9"/>
  <c r="BH380" i="9"/>
  <c r="BI380" i="9" s="1"/>
  <c r="BK380" i="9" s="1"/>
  <c r="BM380" i="9" s="1"/>
  <c r="BG380" i="9"/>
  <c r="AY380" i="9"/>
  <c r="BD380" i="9" s="1"/>
  <c r="AX380" i="9"/>
  <c r="BC380" i="9" s="1"/>
  <c r="AW380" i="9"/>
  <c r="BB380" i="9" s="1"/>
  <c r="AV380" i="9"/>
  <c r="BA380" i="9" s="1"/>
  <c r="AU380" i="9"/>
  <c r="AZ380" i="9" s="1"/>
  <c r="AS380" i="9"/>
  <c r="AR380" i="9"/>
  <c r="AQ380" i="9"/>
  <c r="AP380" i="9"/>
  <c r="AN380" i="9"/>
  <c r="AM380" i="9"/>
  <c r="DO379" i="9"/>
  <c r="DN379" i="9"/>
  <c r="DM379" i="9"/>
  <c r="DL379" i="9"/>
  <c r="DK379" i="9"/>
  <c r="DJ379" i="9"/>
  <c r="DI379" i="9"/>
  <c r="DD379" i="9"/>
  <c r="DC379" i="9"/>
  <c r="DB379" i="9"/>
  <c r="DA379" i="9"/>
  <c r="CZ379" i="9"/>
  <c r="CN379" i="9"/>
  <c r="CO379" i="9" s="1"/>
  <c r="CM379" i="9"/>
  <c r="CF379" i="9"/>
  <c r="CG379" i="9" s="1"/>
  <c r="CE379" i="9"/>
  <c r="BX379" i="9"/>
  <c r="BY379" i="9" s="1"/>
  <c r="BW379" i="9"/>
  <c r="BP379" i="9"/>
  <c r="BQ379" i="9" s="1"/>
  <c r="BO379" i="9"/>
  <c r="BH379" i="9"/>
  <c r="BI379" i="9" s="1"/>
  <c r="BG379" i="9"/>
  <c r="AY379" i="9"/>
  <c r="BD379" i="9" s="1"/>
  <c r="AX379" i="9"/>
  <c r="BC379" i="9" s="1"/>
  <c r="AW379" i="9"/>
  <c r="BB379" i="9" s="1"/>
  <c r="AV379" i="9"/>
  <c r="BA379" i="9" s="1"/>
  <c r="AU379" i="9"/>
  <c r="AZ379" i="9" s="1"/>
  <c r="AS379" i="9"/>
  <c r="AR379" i="9"/>
  <c r="AQ379" i="9"/>
  <c r="AP379" i="9"/>
  <c r="AN379" i="9"/>
  <c r="AM379" i="9"/>
  <c r="DO378" i="9"/>
  <c r="DN378" i="9"/>
  <c r="DM378" i="9"/>
  <c r="DL378" i="9"/>
  <c r="DK378" i="9"/>
  <c r="DJ378" i="9"/>
  <c r="DI378" i="9"/>
  <c r="DD378" i="9"/>
  <c r="DC378" i="9"/>
  <c r="DB378" i="9"/>
  <c r="DA378" i="9"/>
  <c r="CZ378" i="9"/>
  <c r="CN378" i="9"/>
  <c r="CO378" i="9" s="1"/>
  <c r="CM378" i="9"/>
  <c r="CF378" i="9"/>
  <c r="CG378" i="9" s="1"/>
  <c r="CE378" i="9"/>
  <c r="BX378" i="9"/>
  <c r="BY378" i="9" s="1"/>
  <c r="BW378" i="9"/>
  <c r="BP378" i="9"/>
  <c r="BQ378" i="9" s="1"/>
  <c r="BO378" i="9"/>
  <c r="BH378" i="9"/>
  <c r="BI378" i="9" s="1"/>
  <c r="BG378" i="9"/>
  <c r="AY378" i="9"/>
  <c r="BD378" i="9" s="1"/>
  <c r="AX378" i="9"/>
  <c r="BC378" i="9" s="1"/>
  <c r="AW378" i="9"/>
  <c r="BB378" i="9" s="1"/>
  <c r="AV378" i="9"/>
  <c r="BA378" i="9" s="1"/>
  <c r="AU378" i="9"/>
  <c r="AZ378" i="9" s="1"/>
  <c r="AS378" i="9"/>
  <c r="AR378" i="9"/>
  <c r="AQ378" i="9"/>
  <c r="AP378" i="9"/>
  <c r="AN378" i="9"/>
  <c r="AM378" i="9"/>
  <c r="DO377" i="9"/>
  <c r="DN377" i="9"/>
  <c r="DM377" i="9"/>
  <c r="DL377" i="9"/>
  <c r="DK377" i="9"/>
  <c r="DJ377" i="9"/>
  <c r="DI377" i="9"/>
  <c r="DD377" i="9"/>
  <c r="DC377" i="9"/>
  <c r="DB377" i="9"/>
  <c r="DA377" i="9"/>
  <c r="CZ377" i="9"/>
  <c r="CN377" i="9"/>
  <c r="CO377" i="9" s="1"/>
  <c r="CM377" i="9"/>
  <c r="CF377" i="9"/>
  <c r="CG377" i="9" s="1"/>
  <c r="CJ377" i="9" s="1"/>
  <c r="CE377" i="9"/>
  <c r="BX377" i="9"/>
  <c r="BY377" i="9" s="1"/>
  <c r="CB377" i="9" s="1"/>
  <c r="BW377" i="9"/>
  <c r="BP377" i="9"/>
  <c r="BQ377" i="9" s="1"/>
  <c r="BT377" i="9" s="1"/>
  <c r="BO377" i="9"/>
  <c r="BH377" i="9"/>
  <c r="BI377" i="9" s="1"/>
  <c r="BG377" i="9"/>
  <c r="AY377" i="9"/>
  <c r="BD377" i="9" s="1"/>
  <c r="AX377" i="9"/>
  <c r="BC377" i="9" s="1"/>
  <c r="AW377" i="9"/>
  <c r="BB377" i="9" s="1"/>
  <c r="AV377" i="9"/>
  <c r="BA377" i="9" s="1"/>
  <c r="AU377" i="9"/>
  <c r="AZ377" i="9" s="1"/>
  <c r="AS377" i="9"/>
  <c r="AR377" i="9"/>
  <c r="AQ377" i="9"/>
  <c r="AP377" i="9"/>
  <c r="AN377" i="9"/>
  <c r="AM377" i="9"/>
  <c r="DO376" i="9"/>
  <c r="DN376" i="9"/>
  <c r="DM376" i="9"/>
  <c r="DL376" i="9"/>
  <c r="DK376" i="9"/>
  <c r="DJ376" i="9"/>
  <c r="DI376" i="9"/>
  <c r="DD376" i="9"/>
  <c r="DC376" i="9"/>
  <c r="DB376" i="9"/>
  <c r="DA376" i="9"/>
  <c r="CZ376" i="9"/>
  <c r="CN376" i="9"/>
  <c r="CO376" i="9" s="1"/>
  <c r="CP376" i="9" s="1"/>
  <c r="CM376" i="9"/>
  <c r="CF376" i="9"/>
  <c r="CG376" i="9" s="1"/>
  <c r="CI376" i="9" s="1"/>
  <c r="CK376" i="9" s="1"/>
  <c r="CE376" i="9"/>
  <c r="BX376" i="9"/>
  <c r="BY376" i="9" s="1"/>
  <c r="CA376" i="9" s="1"/>
  <c r="CC376" i="9" s="1"/>
  <c r="BW376" i="9"/>
  <c r="BP376" i="9"/>
  <c r="BQ376" i="9" s="1"/>
  <c r="BO376" i="9"/>
  <c r="BH376" i="9"/>
  <c r="BI376" i="9" s="1"/>
  <c r="BK376" i="9" s="1"/>
  <c r="BM376" i="9" s="1"/>
  <c r="BG376" i="9"/>
  <c r="AY376" i="9"/>
  <c r="BD376" i="9" s="1"/>
  <c r="AX376" i="9"/>
  <c r="BC376" i="9" s="1"/>
  <c r="AW376" i="9"/>
  <c r="BB376" i="9" s="1"/>
  <c r="AV376" i="9"/>
  <c r="BA376" i="9" s="1"/>
  <c r="AU376" i="9"/>
  <c r="AZ376" i="9" s="1"/>
  <c r="AS376" i="9"/>
  <c r="AR376" i="9"/>
  <c r="AQ376" i="9"/>
  <c r="AP376" i="9"/>
  <c r="AN376" i="9"/>
  <c r="AM376" i="9"/>
  <c r="DO375" i="9"/>
  <c r="DN375" i="9"/>
  <c r="DM375" i="9"/>
  <c r="DL375" i="9"/>
  <c r="DK375" i="9"/>
  <c r="DJ375" i="9"/>
  <c r="DI375" i="9"/>
  <c r="DD375" i="9"/>
  <c r="DC375" i="9"/>
  <c r="DB375" i="9"/>
  <c r="DA375" i="9"/>
  <c r="CZ375" i="9"/>
  <c r="CN375" i="9"/>
  <c r="CO375" i="9" s="1"/>
  <c r="CR375" i="9" s="1"/>
  <c r="CM375" i="9"/>
  <c r="CF375" i="9"/>
  <c r="CG375" i="9" s="1"/>
  <c r="CE375" i="9"/>
  <c r="BX375" i="9"/>
  <c r="BY375" i="9" s="1"/>
  <c r="CB375" i="9" s="1"/>
  <c r="BW375" i="9"/>
  <c r="BP375" i="9"/>
  <c r="BQ375" i="9" s="1"/>
  <c r="BT375" i="9" s="1"/>
  <c r="BO375" i="9"/>
  <c r="BH375" i="9"/>
  <c r="BI375" i="9" s="1"/>
  <c r="BL375" i="9" s="1"/>
  <c r="BG375" i="9"/>
  <c r="AY375" i="9"/>
  <c r="BD375" i="9" s="1"/>
  <c r="AX375" i="9"/>
  <c r="BC375" i="9" s="1"/>
  <c r="AW375" i="9"/>
  <c r="BB375" i="9" s="1"/>
  <c r="AV375" i="9"/>
  <c r="BA375" i="9" s="1"/>
  <c r="AU375" i="9"/>
  <c r="AZ375" i="9" s="1"/>
  <c r="AS375" i="9"/>
  <c r="AR375" i="9"/>
  <c r="AQ375" i="9"/>
  <c r="AP375" i="9"/>
  <c r="AN375" i="9"/>
  <c r="AM375" i="9"/>
  <c r="DO374" i="9"/>
  <c r="DN374" i="9"/>
  <c r="DM374" i="9"/>
  <c r="DL374" i="9"/>
  <c r="DK374" i="9"/>
  <c r="DJ374" i="9"/>
  <c r="DI374" i="9"/>
  <c r="DD374" i="9"/>
  <c r="DC374" i="9"/>
  <c r="DB374" i="9"/>
  <c r="DA374" i="9"/>
  <c r="CZ374" i="9"/>
  <c r="CN374" i="9"/>
  <c r="CO374" i="9" s="1"/>
  <c r="CP374" i="9" s="1"/>
  <c r="CM374" i="9"/>
  <c r="CF374" i="9"/>
  <c r="CG374" i="9" s="1"/>
  <c r="CH374" i="9" s="1"/>
  <c r="CE374" i="9"/>
  <c r="BX374" i="9"/>
  <c r="BY374" i="9" s="1"/>
  <c r="BZ374" i="9" s="1"/>
  <c r="BW374" i="9"/>
  <c r="BP374" i="9"/>
  <c r="BQ374" i="9" s="1"/>
  <c r="BO374" i="9"/>
  <c r="BH374" i="9"/>
  <c r="BI374" i="9" s="1"/>
  <c r="BG374" i="9"/>
  <c r="AY374" i="9"/>
  <c r="BD374" i="9" s="1"/>
  <c r="AX374" i="9"/>
  <c r="BC374" i="9" s="1"/>
  <c r="AW374" i="9"/>
  <c r="BB374" i="9" s="1"/>
  <c r="AV374" i="9"/>
  <c r="BA374" i="9" s="1"/>
  <c r="AU374" i="9"/>
  <c r="AZ374" i="9" s="1"/>
  <c r="AS374" i="9"/>
  <c r="AR374" i="9"/>
  <c r="AQ374" i="9"/>
  <c r="AP374" i="9"/>
  <c r="AN374" i="9"/>
  <c r="AM374" i="9"/>
  <c r="DO373" i="9"/>
  <c r="DN373" i="9"/>
  <c r="DM373" i="9"/>
  <c r="DL373" i="9"/>
  <c r="DK373" i="9"/>
  <c r="DJ373" i="9"/>
  <c r="DI373" i="9"/>
  <c r="DD373" i="9"/>
  <c r="DC373" i="9"/>
  <c r="DB373" i="9"/>
  <c r="DA373" i="9"/>
  <c r="CZ373" i="9"/>
  <c r="CN373" i="9"/>
  <c r="CO373" i="9" s="1"/>
  <c r="CR373" i="9" s="1"/>
  <c r="CM373" i="9"/>
  <c r="CF373" i="9"/>
  <c r="CG373" i="9" s="1"/>
  <c r="CE373" i="9"/>
  <c r="BX373" i="9"/>
  <c r="BY373" i="9" s="1"/>
  <c r="CB373" i="9" s="1"/>
  <c r="BW373" i="9"/>
  <c r="BP373" i="9"/>
  <c r="BQ373" i="9" s="1"/>
  <c r="BO373" i="9"/>
  <c r="BH373" i="9"/>
  <c r="BI373" i="9" s="1"/>
  <c r="BL373" i="9" s="1"/>
  <c r="BG373" i="9"/>
  <c r="AY373" i="9"/>
  <c r="BD373" i="9" s="1"/>
  <c r="AX373" i="9"/>
  <c r="BC373" i="9" s="1"/>
  <c r="AW373" i="9"/>
  <c r="BB373" i="9" s="1"/>
  <c r="AV373" i="9"/>
  <c r="BA373" i="9" s="1"/>
  <c r="AU373" i="9"/>
  <c r="AZ373" i="9" s="1"/>
  <c r="AS373" i="9"/>
  <c r="AR373" i="9"/>
  <c r="AQ373" i="9"/>
  <c r="AP373" i="9"/>
  <c r="AN373" i="9"/>
  <c r="AM373" i="9"/>
  <c r="DO372" i="9"/>
  <c r="DN372" i="9"/>
  <c r="DM372" i="9"/>
  <c r="DL372" i="9"/>
  <c r="DK372" i="9"/>
  <c r="DJ372" i="9"/>
  <c r="DI372" i="9"/>
  <c r="DD372" i="9"/>
  <c r="DC372" i="9"/>
  <c r="DB372" i="9"/>
  <c r="DA372" i="9"/>
  <c r="CZ372" i="9"/>
  <c r="CN372" i="9"/>
  <c r="CO372" i="9" s="1"/>
  <c r="CM372" i="9"/>
  <c r="CF372" i="9"/>
  <c r="CG372" i="9" s="1"/>
  <c r="CE372" i="9"/>
  <c r="BX372" i="9"/>
  <c r="BY372" i="9" s="1"/>
  <c r="BW372" i="9"/>
  <c r="BP372" i="9"/>
  <c r="BQ372" i="9" s="1"/>
  <c r="BO372" i="9"/>
  <c r="BH372" i="9"/>
  <c r="BI372" i="9" s="1"/>
  <c r="BG372" i="9"/>
  <c r="AY372" i="9"/>
  <c r="BD372" i="9" s="1"/>
  <c r="AX372" i="9"/>
  <c r="BC372" i="9" s="1"/>
  <c r="AW372" i="9"/>
  <c r="BB372" i="9" s="1"/>
  <c r="AV372" i="9"/>
  <c r="BA372" i="9" s="1"/>
  <c r="AU372" i="9"/>
  <c r="AZ372" i="9" s="1"/>
  <c r="AS372" i="9"/>
  <c r="AR372" i="9"/>
  <c r="AQ372" i="9"/>
  <c r="AP372" i="9"/>
  <c r="AN372" i="9"/>
  <c r="AM372" i="9"/>
  <c r="DO371" i="9"/>
  <c r="DN371" i="9"/>
  <c r="DM371" i="9"/>
  <c r="DL371" i="9"/>
  <c r="DK371" i="9"/>
  <c r="DJ371" i="9"/>
  <c r="DI371" i="9"/>
  <c r="DD371" i="9"/>
  <c r="DC371" i="9"/>
  <c r="DB371" i="9"/>
  <c r="DA371" i="9"/>
  <c r="CZ371" i="9"/>
  <c r="CN371" i="9"/>
  <c r="CO371" i="9" s="1"/>
  <c r="CR371" i="9" s="1"/>
  <c r="CM371" i="9"/>
  <c r="CF371" i="9"/>
  <c r="CG371" i="9" s="1"/>
  <c r="CE371" i="9"/>
  <c r="BX371" i="9"/>
  <c r="BY371" i="9" s="1"/>
  <c r="CB371" i="9" s="1"/>
  <c r="BW371" i="9"/>
  <c r="BP371" i="9"/>
  <c r="BQ371" i="9" s="1"/>
  <c r="BO371" i="9"/>
  <c r="BH371" i="9"/>
  <c r="BI371" i="9" s="1"/>
  <c r="BL371" i="9" s="1"/>
  <c r="BG371" i="9"/>
  <c r="AY371" i="9"/>
  <c r="BD371" i="9" s="1"/>
  <c r="AX371" i="9"/>
  <c r="BC371" i="9" s="1"/>
  <c r="AW371" i="9"/>
  <c r="BB371" i="9" s="1"/>
  <c r="AV371" i="9"/>
  <c r="BA371" i="9" s="1"/>
  <c r="AU371" i="9"/>
  <c r="AZ371" i="9" s="1"/>
  <c r="AS371" i="9"/>
  <c r="AR371" i="9"/>
  <c r="AQ371" i="9"/>
  <c r="AP371" i="9"/>
  <c r="AN371" i="9"/>
  <c r="AM371" i="9"/>
  <c r="DO370" i="9"/>
  <c r="DN370" i="9"/>
  <c r="DM370" i="9"/>
  <c r="DL370" i="9"/>
  <c r="DK370" i="9"/>
  <c r="DJ370" i="9"/>
  <c r="DI370" i="9"/>
  <c r="DD370" i="9"/>
  <c r="DC370" i="9"/>
  <c r="DB370" i="9"/>
  <c r="DA370" i="9"/>
  <c r="CZ370" i="9"/>
  <c r="CN370" i="9"/>
  <c r="CO370" i="9" s="1"/>
  <c r="CM370" i="9"/>
  <c r="CF370" i="9"/>
  <c r="CG370" i="9" s="1"/>
  <c r="CE370" i="9"/>
  <c r="BX370" i="9"/>
  <c r="BY370" i="9" s="1"/>
  <c r="BW370" i="9"/>
  <c r="BP370" i="9"/>
  <c r="BQ370" i="9" s="1"/>
  <c r="BO370" i="9"/>
  <c r="BH370" i="9"/>
  <c r="BI370" i="9" s="1"/>
  <c r="BG370" i="9"/>
  <c r="AY370" i="9"/>
  <c r="BD370" i="9" s="1"/>
  <c r="AX370" i="9"/>
  <c r="BC370" i="9" s="1"/>
  <c r="AW370" i="9"/>
  <c r="BB370" i="9" s="1"/>
  <c r="AV370" i="9"/>
  <c r="BA370" i="9" s="1"/>
  <c r="AU370" i="9"/>
  <c r="AZ370" i="9" s="1"/>
  <c r="AS370" i="9"/>
  <c r="AR370" i="9"/>
  <c r="AQ370" i="9"/>
  <c r="AP370" i="9"/>
  <c r="AN370" i="9"/>
  <c r="AM370" i="9"/>
  <c r="DO369" i="9"/>
  <c r="DN369" i="9"/>
  <c r="DM369" i="9"/>
  <c r="DL369" i="9"/>
  <c r="DK369" i="9"/>
  <c r="DJ369" i="9"/>
  <c r="DI369" i="9"/>
  <c r="DD369" i="9"/>
  <c r="DC369" i="9"/>
  <c r="DB369" i="9"/>
  <c r="DA369" i="9"/>
  <c r="CZ369" i="9"/>
  <c r="CN369" i="9"/>
  <c r="CO369" i="9" s="1"/>
  <c r="CR369" i="9" s="1"/>
  <c r="CM369" i="9"/>
  <c r="CF369" i="9"/>
  <c r="CG369" i="9" s="1"/>
  <c r="CE369" i="9"/>
  <c r="BX369" i="9"/>
  <c r="BY369" i="9" s="1"/>
  <c r="CB369" i="9" s="1"/>
  <c r="BW369" i="9"/>
  <c r="BP369" i="9"/>
  <c r="BQ369" i="9" s="1"/>
  <c r="BO369" i="9"/>
  <c r="BH369" i="9"/>
  <c r="BI369" i="9" s="1"/>
  <c r="BL369" i="9" s="1"/>
  <c r="BG369" i="9"/>
  <c r="AY369" i="9"/>
  <c r="BD369" i="9" s="1"/>
  <c r="AX369" i="9"/>
  <c r="BC369" i="9" s="1"/>
  <c r="AW369" i="9"/>
  <c r="BB369" i="9" s="1"/>
  <c r="AV369" i="9"/>
  <c r="BA369" i="9" s="1"/>
  <c r="AU369" i="9"/>
  <c r="AZ369" i="9" s="1"/>
  <c r="AS369" i="9"/>
  <c r="AR369" i="9"/>
  <c r="AQ369" i="9"/>
  <c r="AP369" i="9"/>
  <c r="AN369" i="9"/>
  <c r="AM369" i="9"/>
  <c r="DO368" i="9"/>
  <c r="DN368" i="9"/>
  <c r="DM368" i="9"/>
  <c r="DL368" i="9"/>
  <c r="DK368" i="9"/>
  <c r="DJ368" i="9"/>
  <c r="DI368" i="9"/>
  <c r="DD368" i="9"/>
  <c r="DC368" i="9"/>
  <c r="DB368" i="9"/>
  <c r="DA368" i="9"/>
  <c r="CZ368" i="9"/>
  <c r="CN368" i="9"/>
  <c r="CO368" i="9" s="1"/>
  <c r="CM368" i="9"/>
  <c r="CF368" i="9"/>
  <c r="CG368" i="9" s="1"/>
  <c r="CE368" i="9"/>
  <c r="BX368" i="9"/>
  <c r="BY368" i="9" s="1"/>
  <c r="BW368" i="9"/>
  <c r="BP368" i="9"/>
  <c r="BQ368" i="9" s="1"/>
  <c r="BO368" i="9"/>
  <c r="BH368" i="9"/>
  <c r="BI368" i="9" s="1"/>
  <c r="BG368" i="9"/>
  <c r="AY368" i="9"/>
  <c r="BD368" i="9" s="1"/>
  <c r="AX368" i="9"/>
  <c r="BC368" i="9" s="1"/>
  <c r="AW368" i="9"/>
  <c r="BB368" i="9" s="1"/>
  <c r="AV368" i="9"/>
  <c r="BA368" i="9" s="1"/>
  <c r="AU368" i="9"/>
  <c r="AZ368" i="9" s="1"/>
  <c r="AS368" i="9"/>
  <c r="AR368" i="9"/>
  <c r="AQ368" i="9"/>
  <c r="AP368" i="9"/>
  <c r="AN368" i="9"/>
  <c r="AM368" i="9"/>
  <c r="DO367" i="9"/>
  <c r="DN367" i="9"/>
  <c r="DM367" i="9"/>
  <c r="DL367" i="9"/>
  <c r="DK367" i="9"/>
  <c r="DJ367" i="9"/>
  <c r="DI367" i="9"/>
  <c r="DD367" i="9"/>
  <c r="DC367" i="9"/>
  <c r="DB367" i="9"/>
  <c r="DA367" i="9"/>
  <c r="CZ367" i="9"/>
  <c r="CN367" i="9"/>
  <c r="CO367" i="9" s="1"/>
  <c r="CQ367" i="9" s="1"/>
  <c r="CS367" i="9" s="1"/>
  <c r="CM367" i="9"/>
  <c r="CF367" i="9"/>
  <c r="CG367" i="9" s="1"/>
  <c r="CE367" i="9"/>
  <c r="BX367" i="9"/>
  <c r="BY367" i="9" s="1"/>
  <c r="CA367" i="9" s="1"/>
  <c r="CC367" i="9" s="1"/>
  <c r="BW367" i="9"/>
  <c r="BP367" i="9"/>
  <c r="BQ367" i="9" s="1"/>
  <c r="BT367" i="9" s="1"/>
  <c r="BO367" i="9"/>
  <c r="BH367" i="9"/>
  <c r="BI367" i="9" s="1"/>
  <c r="BK367" i="9" s="1"/>
  <c r="BM367" i="9" s="1"/>
  <c r="BG367" i="9"/>
  <c r="AY367" i="9"/>
  <c r="BD367" i="9" s="1"/>
  <c r="AX367" i="9"/>
  <c r="BC367" i="9" s="1"/>
  <c r="AW367" i="9"/>
  <c r="BB367" i="9" s="1"/>
  <c r="AV367" i="9"/>
  <c r="BA367" i="9" s="1"/>
  <c r="AU367" i="9"/>
  <c r="AZ367" i="9" s="1"/>
  <c r="AS367" i="9"/>
  <c r="AR367" i="9"/>
  <c r="AQ367" i="9"/>
  <c r="AP367" i="9"/>
  <c r="AN367" i="9"/>
  <c r="AM367" i="9"/>
  <c r="DO366" i="9"/>
  <c r="DN366" i="9"/>
  <c r="DM366" i="9"/>
  <c r="DL366" i="9"/>
  <c r="DK366" i="9"/>
  <c r="DJ366" i="9"/>
  <c r="DI366" i="9"/>
  <c r="DD366" i="9"/>
  <c r="DC366" i="9"/>
  <c r="DB366" i="9"/>
  <c r="DA366" i="9"/>
  <c r="CZ366" i="9"/>
  <c r="CN366" i="9"/>
  <c r="CO366" i="9" s="1"/>
  <c r="CQ366" i="9" s="1"/>
  <c r="CS366" i="9" s="1"/>
  <c r="CM366" i="9"/>
  <c r="CF366" i="9"/>
  <c r="CG366" i="9" s="1"/>
  <c r="CE366" i="9"/>
  <c r="BX366" i="9"/>
  <c r="BY366" i="9" s="1"/>
  <c r="BW366" i="9"/>
  <c r="BP366" i="9"/>
  <c r="BQ366" i="9" s="1"/>
  <c r="BS366" i="9" s="1"/>
  <c r="BU366" i="9" s="1"/>
  <c r="BO366" i="9"/>
  <c r="BH366" i="9"/>
  <c r="BI366" i="9" s="1"/>
  <c r="BK366" i="9" s="1"/>
  <c r="BM366" i="9" s="1"/>
  <c r="BG366" i="9"/>
  <c r="AY366" i="9"/>
  <c r="BD366" i="9" s="1"/>
  <c r="AX366" i="9"/>
  <c r="BC366" i="9" s="1"/>
  <c r="AW366" i="9"/>
  <c r="BB366" i="9" s="1"/>
  <c r="AV366" i="9"/>
  <c r="BA366" i="9" s="1"/>
  <c r="AU366" i="9"/>
  <c r="AZ366" i="9" s="1"/>
  <c r="AS366" i="9"/>
  <c r="AR366" i="9"/>
  <c r="AQ366" i="9"/>
  <c r="AP366" i="9"/>
  <c r="AN366" i="9"/>
  <c r="AM366" i="9"/>
  <c r="DO365" i="9"/>
  <c r="DN365" i="9"/>
  <c r="DM365" i="9"/>
  <c r="DL365" i="9"/>
  <c r="DK365" i="9"/>
  <c r="DJ365" i="9"/>
  <c r="DI365" i="9"/>
  <c r="DD365" i="9"/>
  <c r="DC365" i="9"/>
  <c r="DB365" i="9"/>
  <c r="DA365" i="9"/>
  <c r="CZ365" i="9"/>
  <c r="CN365" i="9"/>
  <c r="CO365" i="9" s="1"/>
  <c r="CP365" i="9" s="1"/>
  <c r="CM365" i="9"/>
  <c r="CF365" i="9"/>
  <c r="CG365" i="9" s="1"/>
  <c r="CJ365" i="9" s="1"/>
  <c r="CE365" i="9"/>
  <c r="BX365" i="9"/>
  <c r="BY365" i="9" s="1"/>
  <c r="BZ365" i="9" s="1"/>
  <c r="BW365" i="9"/>
  <c r="BP365" i="9"/>
  <c r="BQ365" i="9" s="1"/>
  <c r="BO365" i="9"/>
  <c r="BH365" i="9"/>
  <c r="BI365" i="9" s="1"/>
  <c r="BJ365" i="9" s="1"/>
  <c r="BG365" i="9"/>
  <c r="AY365" i="9"/>
  <c r="BD365" i="9" s="1"/>
  <c r="AX365" i="9"/>
  <c r="BC365" i="9" s="1"/>
  <c r="AW365" i="9"/>
  <c r="BB365" i="9" s="1"/>
  <c r="AV365" i="9"/>
  <c r="BA365" i="9" s="1"/>
  <c r="AU365" i="9"/>
  <c r="AZ365" i="9" s="1"/>
  <c r="AS365" i="9"/>
  <c r="AR365" i="9"/>
  <c r="AQ365" i="9"/>
  <c r="AP365" i="9"/>
  <c r="AN365" i="9"/>
  <c r="AM365" i="9"/>
  <c r="DO364" i="9"/>
  <c r="DN364" i="9"/>
  <c r="DM364" i="9"/>
  <c r="DL364" i="9"/>
  <c r="DK364" i="9"/>
  <c r="DJ364" i="9"/>
  <c r="DI364" i="9"/>
  <c r="DD364" i="9"/>
  <c r="DC364" i="9"/>
  <c r="DB364" i="9"/>
  <c r="DA364" i="9"/>
  <c r="CZ364" i="9"/>
  <c r="CN364" i="9"/>
  <c r="CO364" i="9" s="1"/>
  <c r="CQ364" i="9" s="1"/>
  <c r="CS364" i="9" s="1"/>
  <c r="CM364" i="9"/>
  <c r="CF364" i="9"/>
  <c r="CG364" i="9" s="1"/>
  <c r="CE364" i="9"/>
  <c r="BX364" i="9"/>
  <c r="BY364" i="9" s="1"/>
  <c r="BW364" i="9"/>
  <c r="BP364" i="9"/>
  <c r="BQ364" i="9" s="1"/>
  <c r="BO364" i="9"/>
  <c r="BH364" i="9"/>
  <c r="BI364" i="9" s="1"/>
  <c r="BK364" i="9" s="1"/>
  <c r="BM364" i="9" s="1"/>
  <c r="BG364" i="9"/>
  <c r="AY364" i="9"/>
  <c r="BD364" i="9" s="1"/>
  <c r="AX364" i="9"/>
  <c r="BC364" i="9" s="1"/>
  <c r="AW364" i="9"/>
  <c r="BB364" i="9" s="1"/>
  <c r="AV364" i="9"/>
  <c r="BA364" i="9" s="1"/>
  <c r="AU364" i="9"/>
  <c r="AZ364" i="9" s="1"/>
  <c r="AS364" i="9"/>
  <c r="AR364" i="9"/>
  <c r="AQ364" i="9"/>
  <c r="AP364" i="9"/>
  <c r="AN364" i="9"/>
  <c r="AM364" i="9"/>
  <c r="DO363" i="9"/>
  <c r="DN363" i="9"/>
  <c r="DM363" i="9"/>
  <c r="DL363" i="9"/>
  <c r="DK363" i="9"/>
  <c r="DJ363" i="9"/>
  <c r="DI363" i="9"/>
  <c r="DD363" i="9"/>
  <c r="DC363" i="9"/>
  <c r="DB363" i="9"/>
  <c r="DA363" i="9"/>
  <c r="CZ363" i="9"/>
  <c r="CN363" i="9"/>
  <c r="CO363" i="9" s="1"/>
  <c r="CM363" i="9"/>
  <c r="CF363" i="9"/>
  <c r="CG363" i="9" s="1"/>
  <c r="CH363" i="9" s="1"/>
  <c r="CE363" i="9"/>
  <c r="BX363" i="9"/>
  <c r="BY363" i="9" s="1"/>
  <c r="CB363" i="9" s="1"/>
  <c r="BW363" i="9"/>
  <c r="BP363" i="9"/>
  <c r="BQ363" i="9" s="1"/>
  <c r="BR363" i="9" s="1"/>
  <c r="BO363" i="9"/>
  <c r="BH363" i="9"/>
  <c r="BI363" i="9" s="1"/>
  <c r="BL363" i="9" s="1"/>
  <c r="BG363" i="9"/>
  <c r="AY363" i="9"/>
  <c r="BD363" i="9" s="1"/>
  <c r="AX363" i="9"/>
  <c r="BC363" i="9" s="1"/>
  <c r="AW363" i="9"/>
  <c r="BB363" i="9" s="1"/>
  <c r="AV363" i="9"/>
  <c r="BA363" i="9" s="1"/>
  <c r="AU363" i="9"/>
  <c r="AZ363" i="9" s="1"/>
  <c r="AS363" i="9"/>
  <c r="AR363" i="9"/>
  <c r="AQ363" i="9"/>
  <c r="AP363" i="9"/>
  <c r="AN363" i="9"/>
  <c r="AM363" i="9"/>
  <c r="DO362" i="9"/>
  <c r="DN362" i="9"/>
  <c r="DM362" i="9"/>
  <c r="DL362" i="9"/>
  <c r="DK362" i="9"/>
  <c r="DJ362" i="9"/>
  <c r="DI362" i="9"/>
  <c r="DD362" i="9"/>
  <c r="DC362" i="9"/>
  <c r="DB362" i="9"/>
  <c r="DA362" i="9"/>
  <c r="CZ362" i="9"/>
  <c r="CN362" i="9"/>
  <c r="CO362" i="9" s="1"/>
  <c r="CM362" i="9"/>
  <c r="CF362" i="9"/>
  <c r="CG362" i="9" s="1"/>
  <c r="CE362" i="9"/>
  <c r="BX362" i="9"/>
  <c r="BY362" i="9" s="1"/>
  <c r="CA362" i="9" s="1"/>
  <c r="CC362" i="9" s="1"/>
  <c r="BW362" i="9"/>
  <c r="BP362" i="9"/>
  <c r="BQ362" i="9" s="1"/>
  <c r="BO362" i="9"/>
  <c r="BH362" i="9"/>
  <c r="BI362" i="9" s="1"/>
  <c r="BK362" i="9" s="1"/>
  <c r="BM362" i="9" s="1"/>
  <c r="BG362" i="9"/>
  <c r="AY362" i="9"/>
  <c r="BD362" i="9" s="1"/>
  <c r="AX362" i="9"/>
  <c r="BC362" i="9" s="1"/>
  <c r="AW362" i="9"/>
  <c r="BB362" i="9" s="1"/>
  <c r="AV362" i="9"/>
  <c r="BA362" i="9" s="1"/>
  <c r="AU362" i="9"/>
  <c r="AZ362" i="9" s="1"/>
  <c r="AS362" i="9"/>
  <c r="AR362" i="9"/>
  <c r="AQ362" i="9"/>
  <c r="AP362" i="9"/>
  <c r="AN362" i="9"/>
  <c r="AM362" i="9"/>
  <c r="DO361" i="9"/>
  <c r="DN361" i="9"/>
  <c r="DM361" i="9"/>
  <c r="DL361" i="9"/>
  <c r="DK361" i="9"/>
  <c r="DJ361" i="9"/>
  <c r="DI361" i="9"/>
  <c r="DD361" i="9"/>
  <c r="DC361" i="9"/>
  <c r="DB361" i="9"/>
  <c r="DA361" i="9"/>
  <c r="CZ361" i="9"/>
  <c r="CN361" i="9"/>
  <c r="CO361" i="9" s="1"/>
  <c r="CM361" i="9"/>
  <c r="CF361" i="9"/>
  <c r="CG361" i="9" s="1"/>
  <c r="CE361" i="9"/>
  <c r="BX361" i="9"/>
  <c r="BY361" i="9" s="1"/>
  <c r="BW361" i="9"/>
  <c r="BP361" i="9"/>
  <c r="BQ361" i="9" s="1"/>
  <c r="BO361" i="9"/>
  <c r="BH361" i="9"/>
  <c r="BI361" i="9" s="1"/>
  <c r="BG361" i="9"/>
  <c r="AY361" i="9"/>
  <c r="BD361" i="9" s="1"/>
  <c r="AX361" i="9"/>
  <c r="BC361" i="9" s="1"/>
  <c r="AW361" i="9"/>
  <c r="BB361" i="9" s="1"/>
  <c r="AV361" i="9"/>
  <c r="BA361" i="9" s="1"/>
  <c r="AU361" i="9"/>
  <c r="AZ361" i="9" s="1"/>
  <c r="AS361" i="9"/>
  <c r="AR361" i="9"/>
  <c r="AQ361" i="9"/>
  <c r="AP361" i="9"/>
  <c r="AN361" i="9"/>
  <c r="AM361" i="9"/>
  <c r="DO360" i="9"/>
  <c r="DN360" i="9"/>
  <c r="DM360" i="9"/>
  <c r="DL360" i="9"/>
  <c r="DK360" i="9"/>
  <c r="DJ360" i="9"/>
  <c r="DI360" i="9"/>
  <c r="DD360" i="9"/>
  <c r="DC360" i="9"/>
  <c r="DB360" i="9"/>
  <c r="DA360" i="9"/>
  <c r="CZ360" i="9"/>
  <c r="CN360" i="9"/>
  <c r="CO360" i="9" s="1"/>
  <c r="CP360" i="9" s="1"/>
  <c r="CM360" i="9"/>
  <c r="CF360" i="9"/>
  <c r="CG360" i="9" s="1"/>
  <c r="CH360" i="9" s="1"/>
  <c r="CE360" i="9"/>
  <c r="BX360" i="9"/>
  <c r="BY360" i="9" s="1"/>
  <c r="BZ360" i="9" s="1"/>
  <c r="BW360" i="9"/>
  <c r="BP360" i="9"/>
  <c r="BQ360" i="9" s="1"/>
  <c r="BR360" i="9" s="1"/>
  <c r="BO360" i="9"/>
  <c r="BH360" i="9"/>
  <c r="BI360" i="9" s="1"/>
  <c r="BJ360" i="9" s="1"/>
  <c r="BG360" i="9"/>
  <c r="AY360" i="9"/>
  <c r="BD360" i="9" s="1"/>
  <c r="AX360" i="9"/>
  <c r="BC360" i="9" s="1"/>
  <c r="AW360" i="9"/>
  <c r="BB360" i="9" s="1"/>
  <c r="AV360" i="9"/>
  <c r="BA360" i="9" s="1"/>
  <c r="AU360" i="9"/>
  <c r="AZ360" i="9" s="1"/>
  <c r="AS360" i="9"/>
  <c r="AR360" i="9"/>
  <c r="AQ360" i="9"/>
  <c r="AP360" i="9"/>
  <c r="AN360" i="9"/>
  <c r="AM360" i="9"/>
  <c r="DO359" i="9"/>
  <c r="DN359" i="9"/>
  <c r="DM359" i="9"/>
  <c r="DL359" i="9"/>
  <c r="DK359" i="9"/>
  <c r="DJ359" i="9"/>
  <c r="DI359" i="9"/>
  <c r="DD359" i="9"/>
  <c r="DC359" i="9"/>
  <c r="DB359" i="9"/>
  <c r="DA359" i="9"/>
  <c r="CZ359" i="9"/>
  <c r="CN359" i="9"/>
  <c r="CO359" i="9" s="1"/>
  <c r="CM359" i="9"/>
  <c r="CF359" i="9"/>
  <c r="CG359" i="9" s="1"/>
  <c r="CE359" i="9"/>
  <c r="BX359" i="9"/>
  <c r="BY359" i="9" s="1"/>
  <c r="BW359" i="9"/>
  <c r="BP359" i="9"/>
  <c r="BQ359" i="9" s="1"/>
  <c r="BO359" i="9"/>
  <c r="BH359" i="9"/>
  <c r="BI359" i="9" s="1"/>
  <c r="BG359" i="9"/>
  <c r="AY359" i="9"/>
  <c r="BD359" i="9" s="1"/>
  <c r="AX359" i="9"/>
  <c r="BC359" i="9" s="1"/>
  <c r="AW359" i="9"/>
  <c r="BB359" i="9" s="1"/>
  <c r="AV359" i="9"/>
  <c r="BA359" i="9" s="1"/>
  <c r="AU359" i="9"/>
  <c r="AZ359" i="9" s="1"/>
  <c r="AS359" i="9"/>
  <c r="AR359" i="9"/>
  <c r="AQ359" i="9"/>
  <c r="AP359" i="9"/>
  <c r="AN359" i="9"/>
  <c r="AM359" i="9"/>
  <c r="DO358" i="9"/>
  <c r="DN358" i="9"/>
  <c r="DM358" i="9"/>
  <c r="DL358" i="9"/>
  <c r="DK358" i="9"/>
  <c r="DJ358" i="9"/>
  <c r="DI358" i="9"/>
  <c r="DD358" i="9"/>
  <c r="DC358" i="9"/>
  <c r="DB358" i="9"/>
  <c r="DA358" i="9"/>
  <c r="CZ358" i="9"/>
  <c r="CN358" i="9"/>
  <c r="CO358" i="9" s="1"/>
  <c r="CP358" i="9" s="1"/>
  <c r="CM358" i="9"/>
  <c r="CF358" i="9"/>
  <c r="CG358" i="9" s="1"/>
  <c r="CH358" i="9" s="1"/>
  <c r="CE358" i="9"/>
  <c r="BX358" i="9"/>
  <c r="BY358" i="9" s="1"/>
  <c r="BZ358" i="9" s="1"/>
  <c r="BW358" i="9"/>
  <c r="BP358" i="9"/>
  <c r="BQ358" i="9" s="1"/>
  <c r="BR358" i="9" s="1"/>
  <c r="BO358" i="9"/>
  <c r="BH358" i="9"/>
  <c r="BI358" i="9" s="1"/>
  <c r="BJ358" i="9" s="1"/>
  <c r="BG358" i="9"/>
  <c r="AY358" i="9"/>
  <c r="BD358" i="9" s="1"/>
  <c r="AX358" i="9"/>
  <c r="BC358" i="9" s="1"/>
  <c r="AW358" i="9"/>
  <c r="BB358" i="9" s="1"/>
  <c r="AV358" i="9"/>
  <c r="BA358" i="9" s="1"/>
  <c r="AU358" i="9"/>
  <c r="AZ358" i="9" s="1"/>
  <c r="AS358" i="9"/>
  <c r="AR358" i="9"/>
  <c r="AQ358" i="9"/>
  <c r="AP358" i="9"/>
  <c r="AN358" i="9"/>
  <c r="AM358" i="9"/>
  <c r="DO357" i="9"/>
  <c r="DN357" i="9"/>
  <c r="DM357" i="9"/>
  <c r="DL357" i="9"/>
  <c r="DK357" i="9"/>
  <c r="DJ357" i="9"/>
  <c r="DI357" i="9"/>
  <c r="DD357" i="9"/>
  <c r="DC357" i="9"/>
  <c r="DB357" i="9"/>
  <c r="DA357" i="9"/>
  <c r="CZ357" i="9"/>
  <c r="CN357" i="9"/>
  <c r="CO357" i="9" s="1"/>
  <c r="CM357" i="9"/>
  <c r="CF357" i="9"/>
  <c r="CG357" i="9" s="1"/>
  <c r="CE357" i="9"/>
  <c r="BX357" i="9"/>
  <c r="BY357" i="9" s="1"/>
  <c r="BW357" i="9"/>
  <c r="BP357" i="9"/>
  <c r="BQ357" i="9" s="1"/>
  <c r="BO357" i="9"/>
  <c r="BH357" i="9"/>
  <c r="BI357" i="9" s="1"/>
  <c r="BG357" i="9"/>
  <c r="AY357" i="9"/>
  <c r="BD357" i="9" s="1"/>
  <c r="AX357" i="9"/>
  <c r="BC357" i="9" s="1"/>
  <c r="AW357" i="9"/>
  <c r="BB357" i="9" s="1"/>
  <c r="AV357" i="9"/>
  <c r="BA357" i="9" s="1"/>
  <c r="AU357" i="9"/>
  <c r="AZ357" i="9" s="1"/>
  <c r="AS357" i="9"/>
  <c r="AR357" i="9"/>
  <c r="AQ357" i="9"/>
  <c r="AP357" i="9"/>
  <c r="AN357" i="9"/>
  <c r="AM357" i="9"/>
  <c r="DO356" i="9"/>
  <c r="DN356" i="9"/>
  <c r="DM356" i="9"/>
  <c r="DL356" i="9"/>
  <c r="DK356" i="9"/>
  <c r="DJ356" i="9"/>
  <c r="DI356" i="9"/>
  <c r="DD356" i="9"/>
  <c r="DC356" i="9"/>
  <c r="DB356" i="9"/>
  <c r="DA356" i="9"/>
  <c r="CZ356" i="9"/>
  <c r="CN356" i="9"/>
  <c r="CO356" i="9" s="1"/>
  <c r="CP356" i="9" s="1"/>
  <c r="CM356" i="9"/>
  <c r="CF356" i="9"/>
  <c r="CG356" i="9" s="1"/>
  <c r="CH356" i="9" s="1"/>
  <c r="CE356" i="9"/>
  <c r="BX356" i="9"/>
  <c r="BY356" i="9" s="1"/>
  <c r="BZ356" i="9" s="1"/>
  <c r="BW356" i="9"/>
  <c r="BP356" i="9"/>
  <c r="BQ356" i="9" s="1"/>
  <c r="BR356" i="9" s="1"/>
  <c r="BO356" i="9"/>
  <c r="BH356" i="9"/>
  <c r="BI356" i="9" s="1"/>
  <c r="BJ356" i="9" s="1"/>
  <c r="BG356" i="9"/>
  <c r="AY356" i="9"/>
  <c r="BD356" i="9" s="1"/>
  <c r="AX356" i="9"/>
  <c r="BC356" i="9" s="1"/>
  <c r="AW356" i="9"/>
  <c r="BB356" i="9" s="1"/>
  <c r="AV356" i="9"/>
  <c r="BA356" i="9" s="1"/>
  <c r="AU356" i="9"/>
  <c r="AZ356" i="9" s="1"/>
  <c r="AS356" i="9"/>
  <c r="AR356" i="9"/>
  <c r="AQ356" i="9"/>
  <c r="AP356" i="9"/>
  <c r="AN356" i="9"/>
  <c r="AM356" i="9"/>
  <c r="DO355" i="9"/>
  <c r="DN355" i="9"/>
  <c r="DM355" i="9"/>
  <c r="DL355" i="9"/>
  <c r="DK355" i="9"/>
  <c r="DJ355" i="9"/>
  <c r="DI355" i="9"/>
  <c r="DD355" i="9"/>
  <c r="DC355" i="9"/>
  <c r="DB355" i="9"/>
  <c r="DA355" i="9"/>
  <c r="CZ355" i="9"/>
  <c r="CN355" i="9"/>
  <c r="CO355" i="9" s="1"/>
  <c r="CR355" i="9" s="1"/>
  <c r="CM355" i="9"/>
  <c r="CF355" i="9"/>
  <c r="CG355" i="9" s="1"/>
  <c r="CJ355" i="9" s="1"/>
  <c r="CE355" i="9"/>
  <c r="BX355" i="9"/>
  <c r="BY355" i="9" s="1"/>
  <c r="CB355" i="9" s="1"/>
  <c r="BW355" i="9"/>
  <c r="BP355" i="9"/>
  <c r="BQ355" i="9" s="1"/>
  <c r="BT355" i="9" s="1"/>
  <c r="BO355" i="9"/>
  <c r="BH355" i="9"/>
  <c r="BI355" i="9" s="1"/>
  <c r="BL355" i="9" s="1"/>
  <c r="BG355" i="9"/>
  <c r="AY355" i="9"/>
  <c r="BD355" i="9" s="1"/>
  <c r="AX355" i="9"/>
  <c r="BC355" i="9" s="1"/>
  <c r="AW355" i="9"/>
  <c r="BB355" i="9" s="1"/>
  <c r="AV355" i="9"/>
  <c r="BA355" i="9" s="1"/>
  <c r="AU355" i="9"/>
  <c r="AZ355" i="9" s="1"/>
  <c r="AS355" i="9"/>
  <c r="AR355" i="9"/>
  <c r="AQ355" i="9"/>
  <c r="AP355" i="9"/>
  <c r="AN355" i="9"/>
  <c r="AM355" i="9"/>
  <c r="DO354" i="9"/>
  <c r="DN354" i="9"/>
  <c r="DM354" i="9"/>
  <c r="DL354" i="9"/>
  <c r="DK354" i="9"/>
  <c r="DJ354" i="9"/>
  <c r="DI354" i="9"/>
  <c r="DD354" i="9"/>
  <c r="DC354" i="9"/>
  <c r="DB354" i="9"/>
  <c r="DA354" i="9"/>
  <c r="CZ354" i="9"/>
  <c r="CN354" i="9"/>
  <c r="CO354" i="9" s="1"/>
  <c r="CP354" i="9" s="1"/>
  <c r="CM354" i="9"/>
  <c r="CF354" i="9"/>
  <c r="CG354" i="9" s="1"/>
  <c r="CH354" i="9" s="1"/>
  <c r="CE354" i="9"/>
  <c r="BX354" i="9"/>
  <c r="BY354" i="9" s="1"/>
  <c r="BZ354" i="9" s="1"/>
  <c r="BW354" i="9"/>
  <c r="BP354" i="9"/>
  <c r="BQ354" i="9" s="1"/>
  <c r="BR354" i="9" s="1"/>
  <c r="BO354" i="9"/>
  <c r="BH354" i="9"/>
  <c r="BI354" i="9" s="1"/>
  <c r="BJ354" i="9" s="1"/>
  <c r="BG354" i="9"/>
  <c r="AY354" i="9"/>
  <c r="BD354" i="9" s="1"/>
  <c r="AX354" i="9"/>
  <c r="BC354" i="9" s="1"/>
  <c r="AW354" i="9"/>
  <c r="BB354" i="9" s="1"/>
  <c r="AV354" i="9"/>
  <c r="BA354" i="9" s="1"/>
  <c r="AU354" i="9"/>
  <c r="AZ354" i="9" s="1"/>
  <c r="AS354" i="9"/>
  <c r="AR354" i="9"/>
  <c r="AQ354" i="9"/>
  <c r="AP354" i="9"/>
  <c r="AN354" i="9"/>
  <c r="AM354" i="9"/>
  <c r="DO353" i="9"/>
  <c r="DN353" i="9"/>
  <c r="DM353" i="9"/>
  <c r="DL353" i="9"/>
  <c r="DK353" i="9"/>
  <c r="DJ353" i="9"/>
  <c r="DI353" i="9"/>
  <c r="DD353" i="9"/>
  <c r="DC353" i="9"/>
  <c r="DB353" i="9"/>
  <c r="DA353" i="9"/>
  <c r="CZ353" i="9"/>
  <c r="CN353" i="9"/>
  <c r="CO353" i="9" s="1"/>
  <c r="CR353" i="9" s="1"/>
  <c r="CM353" i="9"/>
  <c r="CF353" i="9"/>
  <c r="CG353" i="9" s="1"/>
  <c r="CJ353" i="9" s="1"/>
  <c r="CE353" i="9"/>
  <c r="BX353" i="9"/>
  <c r="BY353" i="9" s="1"/>
  <c r="CB353" i="9" s="1"/>
  <c r="BW353" i="9"/>
  <c r="BP353" i="9"/>
  <c r="BQ353" i="9" s="1"/>
  <c r="BT353" i="9" s="1"/>
  <c r="BO353" i="9"/>
  <c r="BH353" i="9"/>
  <c r="BI353" i="9" s="1"/>
  <c r="BL353" i="9" s="1"/>
  <c r="BG353" i="9"/>
  <c r="AY353" i="9"/>
  <c r="BD353" i="9" s="1"/>
  <c r="AX353" i="9"/>
  <c r="BC353" i="9" s="1"/>
  <c r="AW353" i="9"/>
  <c r="BB353" i="9" s="1"/>
  <c r="AV353" i="9"/>
  <c r="BA353" i="9" s="1"/>
  <c r="AU353" i="9"/>
  <c r="AZ353" i="9" s="1"/>
  <c r="AS353" i="9"/>
  <c r="AR353" i="9"/>
  <c r="AQ353" i="9"/>
  <c r="AP353" i="9"/>
  <c r="AN353" i="9"/>
  <c r="AM353" i="9"/>
  <c r="DO352" i="9"/>
  <c r="DN352" i="9"/>
  <c r="DM352" i="9"/>
  <c r="DL352" i="9"/>
  <c r="DK352" i="9"/>
  <c r="DJ352" i="9"/>
  <c r="DI352" i="9"/>
  <c r="DD352" i="9"/>
  <c r="DC352" i="9"/>
  <c r="DB352" i="9"/>
  <c r="DA352" i="9"/>
  <c r="CZ352" i="9"/>
  <c r="CN352" i="9"/>
  <c r="CO352" i="9" s="1"/>
  <c r="CP352" i="9" s="1"/>
  <c r="CM352" i="9"/>
  <c r="CF352" i="9"/>
  <c r="CG352" i="9" s="1"/>
  <c r="CH352" i="9" s="1"/>
  <c r="CE352" i="9"/>
  <c r="BX352" i="9"/>
  <c r="BY352" i="9" s="1"/>
  <c r="BZ352" i="9" s="1"/>
  <c r="BW352" i="9"/>
  <c r="BP352" i="9"/>
  <c r="BQ352" i="9" s="1"/>
  <c r="BR352" i="9" s="1"/>
  <c r="BO352" i="9"/>
  <c r="BH352" i="9"/>
  <c r="BI352" i="9" s="1"/>
  <c r="BJ352" i="9" s="1"/>
  <c r="BG352" i="9"/>
  <c r="AY352" i="9"/>
  <c r="BD352" i="9" s="1"/>
  <c r="AX352" i="9"/>
  <c r="BC352" i="9" s="1"/>
  <c r="AW352" i="9"/>
  <c r="BB352" i="9" s="1"/>
  <c r="AV352" i="9"/>
  <c r="BA352" i="9" s="1"/>
  <c r="AU352" i="9"/>
  <c r="AZ352" i="9" s="1"/>
  <c r="AS352" i="9"/>
  <c r="AR352" i="9"/>
  <c r="AQ352" i="9"/>
  <c r="AP352" i="9"/>
  <c r="AN352" i="9"/>
  <c r="AM352" i="9"/>
  <c r="DO351" i="9"/>
  <c r="DN351" i="9"/>
  <c r="DM351" i="9"/>
  <c r="DL351" i="9"/>
  <c r="DK351" i="9"/>
  <c r="DJ351" i="9"/>
  <c r="DI351" i="9"/>
  <c r="DD351" i="9"/>
  <c r="DC351" i="9"/>
  <c r="DB351" i="9"/>
  <c r="DA351" i="9"/>
  <c r="CZ351" i="9"/>
  <c r="CN351" i="9"/>
  <c r="CO351" i="9" s="1"/>
  <c r="CM351" i="9"/>
  <c r="CF351" i="9"/>
  <c r="CG351" i="9" s="1"/>
  <c r="CE351" i="9"/>
  <c r="BX351" i="9"/>
  <c r="BY351" i="9" s="1"/>
  <c r="BW351" i="9"/>
  <c r="BP351" i="9"/>
  <c r="BQ351" i="9" s="1"/>
  <c r="BO351" i="9"/>
  <c r="BH351" i="9"/>
  <c r="BI351" i="9" s="1"/>
  <c r="BG351" i="9"/>
  <c r="AY351" i="9"/>
  <c r="BD351" i="9" s="1"/>
  <c r="AX351" i="9"/>
  <c r="BC351" i="9" s="1"/>
  <c r="AW351" i="9"/>
  <c r="BB351" i="9" s="1"/>
  <c r="AV351" i="9"/>
  <c r="BA351" i="9" s="1"/>
  <c r="AU351" i="9"/>
  <c r="AZ351" i="9" s="1"/>
  <c r="AS351" i="9"/>
  <c r="AR351" i="9"/>
  <c r="AQ351" i="9"/>
  <c r="AP351" i="9"/>
  <c r="AN351" i="9"/>
  <c r="AM351" i="9"/>
  <c r="DO350" i="9"/>
  <c r="DN350" i="9"/>
  <c r="DM350" i="9"/>
  <c r="DL350" i="9"/>
  <c r="DK350" i="9"/>
  <c r="DJ350" i="9"/>
  <c r="DI350" i="9"/>
  <c r="DD350" i="9"/>
  <c r="DC350" i="9"/>
  <c r="DB350" i="9"/>
  <c r="DA350" i="9"/>
  <c r="CZ350" i="9"/>
  <c r="CN350" i="9"/>
  <c r="CO350" i="9" s="1"/>
  <c r="CP350" i="9" s="1"/>
  <c r="CM350" i="9"/>
  <c r="CF350" i="9"/>
  <c r="CG350" i="9" s="1"/>
  <c r="CH350" i="9" s="1"/>
  <c r="CE350" i="9"/>
  <c r="BX350" i="9"/>
  <c r="BY350" i="9" s="1"/>
  <c r="BZ350" i="9" s="1"/>
  <c r="BW350" i="9"/>
  <c r="BP350" i="9"/>
  <c r="BQ350" i="9" s="1"/>
  <c r="BR350" i="9" s="1"/>
  <c r="BO350" i="9"/>
  <c r="BH350" i="9"/>
  <c r="BI350" i="9" s="1"/>
  <c r="BJ350" i="9" s="1"/>
  <c r="BG350" i="9"/>
  <c r="AY350" i="9"/>
  <c r="BD350" i="9" s="1"/>
  <c r="AX350" i="9"/>
  <c r="BC350" i="9" s="1"/>
  <c r="AW350" i="9"/>
  <c r="BB350" i="9" s="1"/>
  <c r="AV350" i="9"/>
  <c r="BA350" i="9" s="1"/>
  <c r="AU350" i="9"/>
  <c r="AZ350" i="9" s="1"/>
  <c r="AS350" i="9"/>
  <c r="AR350" i="9"/>
  <c r="AQ350" i="9"/>
  <c r="AP350" i="9"/>
  <c r="AN350" i="9"/>
  <c r="AM350" i="9"/>
  <c r="DO349" i="9"/>
  <c r="DN349" i="9"/>
  <c r="DM349" i="9"/>
  <c r="DL349" i="9"/>
  <c r="DK349" i="9"/>
  <c r="DJ349" i="9"/>
  <c r="DI349" i="9"/>
  <c r="DD349" i="9"/>
  <c r="DC349" i="9"/>
  <c r="DB349" i="9"/>
  <c r="DA349" i="9"/>
  <c r="CZ349" i="9"/>
  <c r="CN349" i="9"/>
  <c r="CO349" i="9" s="1"/>
  <c r="CM349" i="9"/>
  <c r="CF349" i="9"/>
  <c r="CG349" i="9" s="1"/>
  <c r="CE349" i="9"/>
  <c r="BX349" i="9"/>
  <c r="BY349" i="9" s="1"/>
  <c r="BW349" i="9"/>
  <c r="BP349" i="9"/>
  <c r="BQ349" i="9" s="1"/>
  <c r="BO349" i="9"/>
  <c r="BH349" i="9"/>
  <c r="BI349" i="9" s="1"/>
  <c r="BG349" i="9"/>
  <c r="AY349" i="9"/>
  <c r="BD349" i="9" s="1"/>
  <c r="AX349" i="9"/>
  <c r="BC349" i="9" s="1"/>
  <c r="AW349" i="9"/>
  <c r="BB349" i="9" s="1"/>
  <c r="AV349" i="9"/>
  <c r="BA349" i="9" s="1"/>
  <c r="AU349" i="9"/>
  <c r="AZ349" i="9" s="1"/>
  <c r="AS349" i="9"/>
  <c r="AR349" i="9"/>
  <c r="AQ349" i="9"/>
  <c r="AP349" i="9"/>
  <c r="AN349" i="9"/>
  <c r="AM349" i="9"/>
  <c r="DO348" i="9"/>
  <c r="DN348" i="9"/>
  <c r="DM348" i="9"/>
  <c r="DL348" i="9"/>
  <c r="DK348" i="9"/>
  <c r="DJ348" i="9"/>
  <c r="DI348" i="9"/>
  <c r="DD348" i="9"/>
  <c r="DC348" i="9"/>
  <c r="DB348" i="9"/>
  <c r="DA348" i="9"/>
  <c r="CZ348" i="9"/>
  <c r="CN348" i="9"/>
  <c r="CO348" i="9" s="1"/>
  <c r="CP348" i="9" s="1"/>
  <c r="CM348" i="9"/>
  <c r="CF348" i="9"/>
  <c r="CG348" i="9" s="1"/>
  <c r="CH348" i="9" s="1"/>
  <c r="CE348" i="9"/>
  <c r="BX348" i="9"/>
  <c r="BY348" i="9" s="1"/>
  <c r="BZ348" i="9" s="1"/>
  <c r="BW348" i="9"/>
  <c r="BP348" i="9"/>
  <c r="BQ348" i="9" s="1"/>
  <c r="BR348" i="9" s="1"/>
  <c r="BO348" i="9"/>
  <c r="BH348" i="9"/>
  <c r="BI348" i="9" s="1"/>
  <c r="BJ348" i="9" s="1"/>
  <c r="BG348" i="9"/>
  <c r="AY348" i="9"/>
  <c r="BD348" i="9" s="1"/>
  <c r="AX348" i="9"/>
  <c r="BC348" i="9" s="1"/>
  <c r="AW348" i="9"/>
  <c r="BB348" i="9" s="1"/>
  <c r="AV348" i="9"/>
  <c r="BA348" i="9" s="1"/>
  <c r="AU348" i="9"/>
  <c r="AZ348" i="9" s="1"/>
  <c r="AS348" i="9"/>
  <c r="AR348" i="9"/>
  <c r="AQ348" i="9"/>
  <c r="AP348" i="9"/>
  <c r="AN348" i="9"/>
  <c r="AM348" i="9"/>
  <c r="DO347" i="9"/>
  <c r="DN347" i="9"/>
  <c r="DM347" i="9"/>
  <c r="DL347" i="9"/>
  <c r="DK347" i="9"/>
  <c r="DJ347" i="9"/>
  <c r="DI347" i="9"/>
  <c r="DD347" i="9"/>
  <c r="DC347" i="9"/>
  <c r="DB347" i="9"/>
  <c r="DA347" i="9"/>
  <c r="CZ347" i="9"/>
  <c r="CN347" i="9"/>
  <c r="CO347" i="9" s="1"/>
  <c r="CR347" i="9" s="1"/>
  <c r="CM347" i="9"/>
  <c r="CF347" i="9"/>
  <c r="CG347" i="9" s="1"/>
  <c r="CJ347" i="9" s="1"/>
  <c r="CE347" i="9"/>
  <c r="BX347" i="9"/>
  <c r="BY347" i="9" s="1"/>
  <c r="CB347" i="9" s="1"/>
  <c r="BW347" i="9"/>
  <c r="BP347" i="9"/>
  <c r="BQ347" i="9" s="1"/>
  <c r="BT347" i="9" s="1"/>
  <c r="BO347" i="9"/>
  <c r="BH347" i="9"/>
  <c r="BI347" i="9" s="1"/>
  <c r="BL347" i="9" s="1"/>
  <c r="BG347" i="9"/>
  <c r="AY347" i="9"/>
  <c r="BD347" i="9" s="1"/>
  <c r="AX347" i="9"/>
  <c r="BC347" i="9" s="1"/>
  <c r="AW347" i="9"/>
  <c r="BB347" i="9" s="1"/>
  <c r="AV347" i="9"/>
  <c r="BA347" i="9" s="1"/>
  <c r="AU347" i="9"/>
  <c r="AZ347" i="9" s="1"/>
  <c r="AS347" i="9"/>
  <c r="AR347" i="9"/>
  <c r="AQ347" i="9"/>
  <c r="AP347" i="9"/>
  <c r="AN347" i="9"/>
  <c r="AM347" i="9"/>
  <c r="DO346" i="9"/>
  <c r="DN346" i="9"/>
  <c r="DM346" i="9"/>
  <c r="DL346" i="9"/>
  <c r="DK346" i="9"/>
  <c r="DJ346" i="9"/>
  <c r="DI346" i="9"/>
  <c r="DD346" i="9"/>
  <c r="DC346" i="9"/>
  <c r="DB346" i="9"/>
  <c r="DA346" i="9"/>
  <c r="CZ346" i="9"/>
  <c r="CN346" i="9"/>
  <c r="CO346" i="9" s="1"/>
  <c r="CP346" i="9" s="1"/>
  <c r="CM346" i="9"/>
  <c r="CF346" i="9"/>
  <c r="CG346" i="9" s="1"/>
  <c r="CH346" i="9" s="1"/>
  <c r="CE346" i="9"/>
  <c r="BX346" i="9"/>
  <c r="BY346" i="9" s="1"/>
  <c r="BZ346" i="9" s="1"/>
  <c r="BW346" i="9"/>
  <c r="BP346" i="9"/>
  <c r="BQ346" i="9" s="1"/>
  <c r="BR346" i="9" s="1"/>
  <c r="BO346" i="9"/>
  <c r="BH346" i="9"/>
  <c r="BI346" i="9" s="1"/>
  <c r="BJ346" i="9" s="1"/>
  <c r="BG346" i="9"/>
  <c r="AY346" i="9"/>
  <c r="BD346" i="9" s="1"/>
  <c r="AX346" i="9"/>
  <c r="BC346" i="9" s="1"/>
  <c r="AW346" i="9"/>
  <c r="BB346" i="9" s="1"/>
  <c r="AV346" i="9"/>
  <c r="BA346" i="9" s="1"/>
  <c r="AU346" i="9"/>
  <c r="AZ346" i="9" s="1"/>
  <c r="AS346" i="9"/>
  <c r="AR346" i="9"/>
  <c r="AQ346" i="9"/>
  <c r="AP346" i="9"/>
  <c r="AN346" i="9"/>
  <c r="AM346" i="9"/>
  <c r="DO345" i="9"/>
  <c r="DN345" i="9"/>
  <c r="DM345" i="9"/>
  <c r="DL345" i="9"/>
  <c r="DK345" i="9"/>
  <c r="DJ345" i="9"/>
  <c r="DI345" i="9"/>
  <c r="DD345" i="9"/>
  <c r="DC345" i="9"/>
  <c r="DB345" i="9"/>
  <c r="DA345" i="9"/>
  <c r="CZ345" i="9"/>
  <c r="CN345" i="9"/>
  <c r="CO345" i="9" s="1"/>
  <c r="CM345" i="9"/>
  <c r="CF345" i="9"/>
  <c r="CG345" i="9" s="1"/>
  <c r="CE345" i="9"/>
  <c r="BX345" i="9"/>
  <c r="BY345" i="9" s="1"/>
  <c r="BW345" i="9"/>
  <c r="BP345" i="9"/>
  <c r="BQ345" i="9" s="1"/>
  <c r="BO345" i="9"/>
  <c r="BH345" i="9"/>
  <c r="BI345" i="9" s="1"/>
  <c r="BG345" i="9"/>
  <c r="AY345" i="9"/>
  <c r="BD345" i="9" s="1"/>
  <c r="AX345" i="9"/>
  <c r="BC345" i="9" s="1"/>
  <c r="AW345" i="9"/>
  <c r="BB345" i="9" s="1"/>
  <c r="AV345" i="9"/>
  <c r="BA345" i="9" s="1"/>
  <c r="AU345" i="9"/>
  <c r="AZ345" i="9" s="1"/>
  <c r="AS345" i="9"/>
  <c r="AR345" i="9"/>
  <c r="AQ345" i="9"/>
  <c r="AP345" i="9"/>
  <c r="AN345" i="9"/>
  <c r="AM345" i="9"/>
  <c r="DO344" i="9"/>
  <c r="DN344" i="9"/>
  <c r="DM344" i="9"/>
  <c r="DL344" i="9"/>
  <c r="DK344" i="9"/>
  <c r="DJ344" i="9"/>
  <c r="DI344" i="9"/>
  <c r="DD344" i="9"/>
  <c r="DC344" i="9"/>
  <c r="DB344" i="9"/>
  <c r="DA344" i="9"/>
  <c r="CZ344" i="9"/>
  <c r="CN344" i="9"/>
  <c r="CO344" i="9" s="1"/>
  <c r="CP344" i="9" s="1"/>
  <c r="CM344" i="9"/>
  <c r="CF344" i="9"/>
  <c r="CG344" i="9" s="1"/>
  <c r="CH344" i="9" s="1"/>
  <c r="CE344" i="9"/>
  <c r="BX344" i="9"/>
  <c r="BY344" i="9" s="1"/>
  <c r="BZ344" i="9" s="1"/>
  <c r="BW344" i="9"/>
  <c r="BP344" i="9"/>
  <c r="BQ344" i="9" s="1"/>
  <c r="BR344" i="9" s="1"/>
  <c r="BO344" i="9"/>
  <c r="BH344" i="9"/>
  <c r="BI344" i="9" s="1"/>
  <c r="BJ344" i="9" s="1"/>
  <c r="BG344" i="9"/>
  <c r="AY344" i="9"/>
  <c r="BD344" i="9" s="1"/>
  <c r="AX344" i="9"/>
  <c r="BC344" i="9" s="1"/>
  <c r="AW344" i="9"/>
  <c r="BB344" i="9" s="1"/>
  <c r="AV344" i="9"/>
  <c r="BA344" i="9" s="1"/>
  <c r="AU344" i="9"/>
  <c r="AZ344" i="9" s="1"/>
  <c r="AS344" i="9"/>
  <c r="AR344" i="9"/>
  <c r="AQ344" i="9"/>
  <c r="AP344" i="9"/>
  <c r="AN344" i="9"/>
  <c r="AM344" i="9"/>
  <c r="DO343" i="9"/>
  <c r="DN343" i="9"/>
  <c r="DM343" i="9"/>
  <c r="DL343" i="9"/>
  <c r="DK343" i="9"/>
  <c r="DJ343" i="9"/>
  <c r="DI343" i="9"/>
  <c r="DD343" i="9"/>
  <c r="DC343" i="9"/>
  <c r="DB343" i="9"/>
  <c r="DA343" i="9"/>
  <c r="CZ343" i="9"/>
  <c r="CN343" i="9"/>
  <c r="CO343" i="9" s="1"/>
  <c r="CM343" i="9"/>
  <c r="CF343" i="9"/>
  <c r="CG343" i="9" s="1"/>
  <c r="CE343" i="9"/>
  <c r="BX343" i="9"/>
  <c r="BY343" i="9" s="1"/>
  <c r="BW343" i="9"/>
  <c r="BP343" i="9"/>
  <c r="BQ343" i="9" s="1"/>
  <c r="BO343" i="9"/>
  <c r="BH343" i="9"/>
  <c r="BI343" i="9" s="1"/>
  <c r="BG343" i="9"/>
  <c r="AY343" i="9"/>
  <c r="BD343" i="9" s="1"/>
  <c r="AX343" i="9"/>
  <c r="BC343" i="9" s="1"/>
  <c r="AW343" i="9"/>
  <c r="BB343" i="9" s="1"/>
  <c r="AV343" i="9"/>
  <c r="BA343" i="9" s="1"/>
  <c r="AU343" i="9"/>
  <c r="AZ343" i="9" s="1"/>
  <c r="AS343" i="9"/>
  <c r="AR343" i="9"/>
  <c r="AQ343" i="9"/>
  <c r="AP343" i="9"/>
  <c r="AN343" i="9"/>
  <c r="AM343" i="9"/>
  <c r="DO342" i="9"/>
  <c r="DN342" i="9"/>
  <c r="DM342" i="9"/>
  <c r="DL342" i="9"/>
  <c r="DK342" i="9"/>
  <c r="DJ342" i="9"/>
  <c r="DI342" i="9"/>
  <c r="DD342" i="9"/>
  <c r="DC342" i="9"/>
  <c r="DB342" i="9"/>
  <c r="DA342" i="9"/>
  <c r="CZ342" i="9"/>
  <c r="CN342" i="9"/>
  <c r="CO342" i="9" s="1"/>
  <c r="CP342" i="9" s="1"/>
  <c r="CM342" i="9"/>
  <c r="CF342" i="9"/>
  <c r="CG342" i="9" s="1"/>
  <c r="CH342" i="9" s="1"/>
  <c r="CE342" i="9"/>
  <c r="BX342" i="9"/>
  <c r="BY342" i="9" s="1"/>
  <c r="BZ342" i="9" s="1"/>
  <c r="BW342" i="9"/>
  <c r="BP342" i="9"/>
  <c r="BQ342" i="9" s="1"/>
  <c r="BR342" i="9" s="1"/>
  <c r="BO342" i="9"/>
  <c r="BH342" i="9"/>
  <c r="BI342" i="9" s="1"/>
  <c r="BJ342" i="9" s="1"/>
  <c r="BG342" i="9"/>
  <c r="AY342" i="9"/>
  <c r="BD342" i="9" s="1"/>
  <c r="AX342" i="9"/>
  <c r="BC342" i="9" s="1"/>
  <c r="AW342" i="9"/>
  <c r="BB342" i="9" s="1"/>
  <c r="AV342" i="9"/>
  <c r="BA342" i="9" s="1"/>
  <c r="AU342" i="9"/>
  <c r="AZ342" i="9" s="1"/>
  <c r="AS342" i="9"/>
  <c r="AR342" i="9"/>
  <c r="AQ342" i="9"/>
  <c r="AP342" i="9"/>
  <c r="AN342" i="9"/>
  <c r="AM342" i="9"/>
  <c r="DO341" i="9"/>
  <c r="DN341" i="9"/>
  <c r="DM341" i="9"/>
  <c r="DL341" i="9"/>
  <c r="DK341" i="9"/>
  <c r="DJ341" i="9"/>
  <c r="DI341" i="9"/>
  <c r="DD341" i="9"/>
  <c r="DC341" i="9"/>
  <c r="DB341" i="9"/>
  <c r="DA341" i="9"/>
  <c r="CZ341" i="9"/>
  <c r="CN341" i="9"/>
  <c r="CO341" i="9" s="1"/>
  <c r="CM341" i="9"/>
  <c r="CF341" i="9"/>
  <c r="CG341" i="9" s="1"/>
  <c r="CE341" i="9"/>
  <c r="BX341" i="9"/>
  <c r="BY341" i="9" s="1"/>
  <c r="BW341" i="9"/>
  <c r="BP341" i="9"/>
  <c r="BQ341" i="9" s="1"/>
  <c r="BO341" i="9"/>
  <c r="BH341" i="9"/>
  <c r="BI341" i="9" s="1"/>
  <c r="BG341" i="9"/>
  <c r="AY341" i="9"/>
  <c r="BD341" i="9" s="1"/>
  <c r="AX341" i="9"/>
  <c r="BC341" i="9" s="1"/>
  <c r="AW341" i="9"/>
  <c r="BB341" i="9" s="1"/>
  <c r="AV341" i="9"/>
  <c r="BA341" i="9" s="1"/>
  <c r="AU341" i="9"/>
  <c r="AZ341" i="9" s="1"/>
  <c r="AS341" i="9"/>
  <c r="AR341" i="9"/>
  <c r="AQ341" i="9"/>
  <c r="AP341" i="9"/>
  <c r="AN341" i="9"/>
  <c r="AM341" i="9"/>
  <c r="DO340" i="9"/>
  <c r="DN340" i="9"/>
  <c r="DM340" i="9"/>
  <c r="DL340" i="9"/>
  <c r="DK340" i="9"/>
  <c r="DJ340" i="9"/>
  <c r="DI340" i="9"/>
  <c r="DD340" i="9"/>
  <c r="DC340" i="9"/>
  <c r="DB340" i="9"/>
  <c r="DA340" i="9"/>
  <c r="CZ340" i="9"/>
  <c r="CN340" i="9"/>
  <c r="CO340" i="9" s="1"/>
  <c r="CP340" i="9" s="1"/>
  <c r="CM340" i="9"/>
  <c r="CF340" i="9"/>
  <c r="CG340" i="9" s="1"/>
  <c r="CH340" i="9" s="1"/>
  <c r="CE340" i="9"/>
  <c r="BX340" i="9"/>
  <c r="BY340" i="9" s="1"/>
  <c r="BZ340" i="9" s="1"/>
  <c r="BW340" i="9"/>
  <c r="BP340" i="9"/>
  <c r="BQ340" i="9" s="1"/>
  <c r="BR340" i="9" s="1"/>
  <c r="BO340" i="9"/>
  <c r="BH340" i="9"/>
  <c r="BI340" i="9" s="1"/>
  <c r="BJ340" i="9" s="1"/>
  <c r="BG340" i="9"/>
  <c r="AY340" i="9"/>
  <c r="BD340" i="9" s="1"/>
  <c r="AX340" i="9"/>
  <c r="BC340" i="9" s="1"/>
  <c r="AW340" i="9"/>
  <c r="BB340" i="9" s="1"/>
  <c r="AV340" i="9"/>
  <c r="BA340" i="9" s="1"/>
  <c r="AU340" i="9"/>
  <c r="AZ340" i="9" s="1"/>
  <c r="AS340" i="9"/>
  <c r="AR340" i="9"/>
  <c r="AQ340" i="9"/>
  <c r="AP340" i="9"/>
  <c r="AN340" i="9"/>
  <c r="AM340" i="9"/>
  <c r="DO339" i="9"/>
  <c r="DN339" i="9"/>
  <c r="DM339" i="9"/>
  <c r="DL339" i="9"/>
  <c r="DK339" i="9"/>
  <c r="DJ339" i="9"/>
  <c r="DI339" i="9"/>
  <c r="DD339" i="9"/>
  <c r="DC339" i="9"/>
  <c r="DB339" i="9"/>
  <c r="DA339" i="9"/>
  <c r="CZ339" i="9"/>
  <c r="CN339" i="9"/>
  <c r="CO339" i="9" s="1"/>
  <c r="CR339" i="9" s="1"/>
  <c r="CM339" i="9"/>
  <c r="CF339" i="9"/>
  <c r="CG339" i="9" s="1"/>
  <c r="CJ339" i="9" s="1"/>
  <c r="CE339" i="9"/>
  <c r="BX339" i="9"/>
  <c r="BY339" i="9" s="1"/>
  <c r="CB339" i="9" s="1"/>
  <c r="BW339" i="9"/>
  <c r="BP339" i="9"/>
  <c r="BQ339" i="9" s="1"/>
  <c r="BT339" i="9" s="1"/>
  <c r="BO339" i="9"/>
  <c r="BH339" i="9"/>
  <c r="BI339" i="9" s="1"/>
  <c r="BL339" i="9" s="1"/>
  <c r="BG339" i="9"/>
  <c r="AY339" i="9"/>
  <c r="BD339" i="9" s="1"/>
  <c r="AX339" i="9"/>
  <c r="BC339" i="9" s="1"/>
  <c r="AW339" i="9"/>
  <c r="BB339" i="9" s="1"/>
  <c r="AV339" i="9"/>
  <c r="BA339" i="9" s="1"/>
  <c r="AU339" i="9"/>
  <c r="AZ339" i="9" s="1"/>
  <c r="AS339" i="9"/>
  <c r="AR339" i="9"/>
  <c r="AQ339" i="9"/>
  <c r="AP339" i="9"/>
  <c r="AN339" i="9"/>
  <c r="AM339" i="9"/>
  <c r="DO338" i="9"/>
  <c r="DN338" i="9"/>
  <c r="DM338" i="9"/>
  <c r="DL338" i="9"/>
  <c r="DK338" i="9"/>
  <c r="DJ338" i="9"/>
  <c r="DI338" i="9"/>
  <c r="DD338" i="9"/>
  <c r="DC338" i="9"/>
  <c r="DB338" i="9"/>
  <c r="DA338" i="9"/>
  <c r="CZ338" i="9"/>
  <c r="CN338" i="9"/>
  <c r="CO338" i="9" s="1"/>
  <c r="CP338" i="9" s="1"/>
  <c r="CM338" i="9"/>
  <c r="CF338" i="9"/>
  <c r="CG338" i="9" s="1"/>
  <c r="CH338" i="9" s="1"/>
  <c r="CE338" i="9"/>
  <c r="BX338" i="9"/>
  <c r="BY338" i="9" s="1"/>
  <c r="BZ338" i="9" s="1"/>
  <c r="BW338" i="9"/>
  <c r="BP338" i="9"/>
  <c r="BQ338" i="9" s="1"/>
  <c r="BR338" i="9" s="1"/>
  <c r="BO338" i="9"/>
  <c r="BH338" i="9"/>
  <c r="BI338" i="9" s="1"/>
  <c r="BJ338" i="9" s="1"/>
  <c r="BG338" i="9"/>
  <c r="AY338" i="9"/>
  <c r="BD338" i="9" s="1"/>
  <c r="AX338" i="9"/>
  <c r="BC338" i="9" s="1"/>
  <c r="AW338" i="9"/>
  <c r="BB338" i="9" s="1"/>
  <c r="AV338" i="9"/>
  <c r="BA338" i="9" s="1"/>
  <c r="AU338" i="9"/>
  <c r="AZ338" i="9" s="1"/>
  <c r="AS338" i="9"/>
  <c r="AR338" i="9"/>
  <c r="AQ338" i="9"/>
  <c r="AP338" i="9"/>
  <c r="AN338" i="9"/>
  <c r="AM338" i="9"/>
  <c r="DO337" i="9"/>
  <c r="DN337" i="9"/>
  <c r="DM337" i="9"/>
  <c r="DL337" i="9"/>
  <c r="DK337" i="9"/>
  <c r="DJ337" i="9"/>
  <c r="DI337" i="9"/>
  <c r="DD337" i="9"/>
  <c r="DC337" i="9"/>
  <c r="DB337" i="9"/>
  <c r="DA337" i="9"/>
  <c r="CZ337" i="9"/>
  <c r="CN337" i="9"/>
  <c r="CO337" i="9" s="1"/>
  <c r="CM337" i="9"/>
  <c r="CF337" i="9"/>
  <c r="CG337" i="9" s="1"/>
  <c r="CE337" i="9"/>
  <c r="BX337" i="9"/>
  <c r="BY337" i="9" s="1"/>
  <c r="BW337" i="9"/>
  <c r="BP337" i="9"/>
  <c r="BQ337" i="9" s="1"/>
  <c r="BO337" i="9"/>
  <c r="BH337" i="9"/>
  <c r="BI337" i="9" s="1"/>
  <c r="BG337" i="9"/>
  <c r="AY337" i="9"/>
  <c r="BD337" i="9" s="1"/>
  <c r="AX337" i="9"/>
  <c r="BC337" i="9" s="1"/>
  <c r="AW337" i="9"/>
  <c r="BB337" i="9" s="1"/>
  <c r="AV337" i="9"/>
  <c r="BA337" i="9" s="1"/>
  <c r="AU337" i="9"/>
  <c r="AZ337" i="9" s="1"/>
  <c r="AS337" i="9"/>
  <c r="AR337" i="9"/>
  <c r="AQ337" i="9"/>
  <c r="AP337" i="9"/>
  <c r="AN337" i="9"/>
  <c r="AM337" i="9"/>
  <c r="DO336" i="9"/>
  <c r="DN336" i="9"/>
  <c r="DM336" i="9"/>
  <c r="DL336" i="9"/>
  <c r="DK336" i="9"/>
  <c r="DJ336" i="9"/>
  <c r="DI336" i="9"/>
  <c r="DD336" i="9"/>
  <c r="DC336" i="9"/>
  <c r="DB336" i="9"/>
  <c r="DA336" i="9"/>
  <c r="CZ336" i="9"/>
  <c r="CN336" i="9"/>
  <c r="CO336" i="9" s="1"/>
  <c r="CP336" i="9" s="1"/>
  <c r="CM336" i="9"/>
  <c r="CF336" i="9"/>
  <c r="CG336" i="9" s="1"/>
  <c r="CH336" i="9" s="1"/>
  <c r="CE336" i="9"/>
  <c r="BX336" i="9"/>
  <c r="BY336" i="9" s="1"/>
  <c r="BZ336" i="9" s="1"/>
  <c r="BW336" i="9"/>
  <c r="BP336" i="9"/>
  <c r="BQ336" i="9" s="1"/>
  <c r="BR336" i="9" s="1"/>
  <c r="BO336" i="9"/>
  <c r="BH336" i="9"/>
  <c r="BI336" i="9" s="1"/>
  <c r="BJ336" i="9" s="1"/>
  <c r="BG336" i="9"/>
  <c r="AY336" i="9"/>
  <c r="BD336" i="9" s="1"/>
  <c r="AX336" i="9"/>
  <c r="BC336" i="9" s="1"/>
  <c r="AW336" i="9"/>
  <c r="BB336" i="9" s="1"/>
  <c r="AV336" i="9"/>
  <c r="BA336" i="9" s="1"/>
  <c r="AU336" i="9"/>
  <c r="AZ336" i="9" s="1"/>
  <c r="AS336" i="9"/>
  <c r="AR336" i="9"/>
  <c r="AQ336" i="9"/>
  <c r="AP336" i="9"/>
  <c r="AN336" i="9"/>
  <c r="AM336" i="9"/>
  <c r="DO335" i="9"/>
  <c r="DN335" i="9"/>
  <c r="DM335" i="9"/>
  <c r="DL335" i="9"/>
  <c r="DK335" i="9"/>
  <c r="DJ335" i="9"/>
  <c r="DI335" i="9"/>
  <c r="DD335" i="9"/>
  <c r="DC335" i="9"/>
  <c r="DB335" i="9"/>
  <c r="DA335" i="9"/>
  <c r="CZ335" i="9"/>
  <c r="CN335" i="9"/>
  <c r="CO335" i="9" s="1"/>
  <c r="CM335" i="9"/>
  <c r="CF335" i="9"/>
  <c r="CG335" i="9" s="1"/>
  <c r="CE335" i="9"/>
  <c r="BX335" i="9"/>
  <c r="BY335" i="9" s="1"/>
  <c r="BW335" i="9"/>
  <c r="BP335" i="9"/>
  <c r="BQ335" i="9" s="1"/>
  <c r="BO335" i="9"/>
  <c r="BH335" i="9"/>
  <c r="BI335" i="9" s="1"/>
  <c r="BG335" i="9"/>
  <c r="AY335" i="9"/>
  <c r="BD335" i="9" s="1"/>
  <c r="AX335" i="9"/>
  <c r="BC335" i="9" s="1"/>
  <c r="AW335" i="9"/>
  <c r="BB335" i="9" s="1"/>
  <c r="AV335" i="9"/>
  <c r="BA335" i="9" s="1"/>
  <c r="AU335" i="9"/>
  <c r="AZ335" i="9" s="1"/>
  <c r="AS335" i="9"/>
  <c r="AR335" i="9"/>
  <c r="AQ335" i="9"/>
  <c r="AP335" i="9"/>
  <c r="AN335" i="9"/>
  <c r="AM335" i="9"/>
  <c r="DO334" i="9"/>
  <c r="DN334" i="9"/>
  <c r="DM334" i="9"/>
  <c r="DL334" i="9"/>
  <c r="DK334" i="9"/>
  <c r="DJ334" i="9"/>
  <c r="DI334" i="9"/>
  <c r="DD334" i="9"/>
  <c r="DC334" i="9"/>
  <c r="DB334" i="9"/>
  <c r="DA334" i="9"/>
  <c r="CZ334" i="9"/>
  <c r="CN334" i="9"/>
  <c r="CO334" i="9" s="1"/>
  <c r="CP334" i="9" s="1"/>
  <c r="CM334" i="9"/>
  <c r="CF334" i="9"/>
  <c r="CG334" i="9" s="1"/>
  <c r="CH334" i="9" s="1"/>
  <c r="CE334" i="9"/>
  <c r="BX334" i="9"/>
  <c r="BY334" i="9" s="1"/>
  <c r="BZ334" i="9" s="1"/>
  <c r="BW334" i="9"/>
  <c r="BP334" i="9"/>
  <c r="BQ334" i="9" s="1"/>
  <c r="BR334" i="9" s="1"/>
  <c r="BO334" i="9"/>
  <c r="BH334" i="9"/>
  <c r="BI334" i="9" s="1"/>
  <c r="BJ334" i="9" s="1"/>
  <c r="BG334" i="9"/>
  <c r="AY334" i="9"/>
  <c r="BD334" i="9" s="1"/>
  <c r="AX334" i="9"/>
  <c r="BC334" i="9" s="1"/>
  <c r="AW334" i="9"/>
  <c r="BB334" i="9" s="1"/>
  <c r="AV334" i="9"/>
  <c r="BA334" i="9" s="1"/>
  <c r="AU334" i="9"/>
  <c r="AZ334" i="9" s="1"/>
  <c r="AS334" i="9"/>
  <c r="AR334" i="9"/>
  <c r="AQ334" i="9"/>
  <c r="AP334" i="9"/>
  <c r="AN334" i="9"/>
  <c r="AM334" i="9"/>
  <c r="DO333" i="9"/>
  <c r="DN333" i="9"/>
  <c r="DM333" i="9"/>
  <c r="DL333" i="9"/>
  <c r="DK333" i="9"/>
  <c r="DJ333" i="9"/>
  <c r="DI333" i="9"/>
  <c r="DD333" i="9"/>
  <c r="DC333" i="9"/>
  <c r="DB333" i="9"/>
  <c r="DA333" i="9"/>
  <c r="CZ333" i="9"/>
  <c r="CN333" i="9"/>
  <c r="CO333" i="9" s="1"/>
  <c r="CR333" i="9" s="1"/>
  <c r="CM333" i="9"/>
  <c r="CF333" i="9"/>
  <c r="CG333" i="9" s="1"/>
  <c r="CJ333" i="9" s="1"/>
  <c r="CE333" i="9"/>
  <c r="BX333" i="9"/>
  <c r="BY333" i="9" s="1"/>
  <c r="CB333" i="9" s="1"/>
  <c r="BW333" i="9"/>
  <c r="BP333" i="9"/>
  <c r="BQ333" i="9" s="1"/>
  <c r="BT333" i="9" s="1"/>
  <c r="BO333" i="9"/>
  <c r="BH333" i="9"/>
  <c r="BI333" i="9" s="1"/>
  <c r="BL333" i="9" s="1"/>
  <c r="BG333" i="9"/>
  <c r="AY333" i="9"/>
  <c r="BD333" i="9" s="1"/>
  <c r="AX333" i="9"/>
  <c r="BC333" i="9" s="1"/>
  <c r="AW333" i="9"/>
  <c r="BB333" i="9" s="1"/>
  <c r="AV333" i="9"/>
  <c r="BA333" i="9" s="1"/>
  <c r="AU333" i="9"/>
  <c r="AZ333" i="9" s="1"/>
  <c r="AS333" i="9"/>
  <c r="AR333" i="9"/>
  <c r="AQ333" i="9"/>
  <c r="AP333" i="9"/>
  <c r="AN333" i="9"/>
  <c r="AM333" i="9"/>
  <c r="DO332" i="9"/>
  <c r="DN332" i="9"/>
  <c r="DM332" i="9"/>
  <c r="DL332" i="9"/>
  <c r="DK332" i="9"/>
  <c r="DJ332" i="9"/>
  <c r="DI332" i="9"/>
  <c r="DD332" i="9"/>
  <c r="DC332" i="9"/>
  <c r="DB332" i="9"/>
  <c r="DA332" i="9"/>
  <c r="CZ332" i="9"/>
  <c r="CN332" i="9"/>
  <c r="CO332" i="9" s="1"/>
  <c r="CP332" i="9" s="1"/>
  <c r="CM332" i="9"/>
  <c r="CF332" i="9"/>
  <c r="CG332" i="9" s="1"/>
  <c r="CH332" i="9" s="1"/>
  <c r="CE332" i="9"/>
  <c r="BX332" i="9"/>
  <c r="BY332" i="9" s="1"/>
  <c r="BZ332" i="9" s="1"/>
  <c r="BW332" i="9"/>
  <c r="BP332" i="9"/>
  <c r="BQ332" i="9" s="1"/>
  <c r="BR332" i="9" s="1"/>
  <c r="BO332" i="9"/>
  <c r="BH332" i="9"/>
  <c r="BI332" i="9" s="1"/>
  <c r="BJ332" i="9" s="1"/>
  <c r="BG332" i="9"/>
  <c r="AY332" i="9"/>
  <c r="BD332" i="9" s="1"/>
  <c r="AX332" i="9"/>
  <c r="BC332" i="9" s="1"/>
  <c r="AW332" i="9"/>
  <c r="BB332" i="9" s="1"/>
  <c r="AV332" i="9"/>
  <c r="BA332" i="9" s="1"/>
  <c r="AU332" i="9"/>
  <c r="AZ332" i="9" s="1"/>
  <c r="AS332" i="9"/>
  <c r="AR332" i="9"/>
  <c r="AQ332" i="9"/>
  <c r="AP332" i="9"/>
  <c r="AN332" i="9"/>
  <c r="AM332" i="9"/>
  <c r="DO331" i="9"/>
  <c r="DN331" i="9"/>
  <c r="DM331" i="9"/>
  <c r="DL331" i="9"/>
  <c r="DK331" i="9"/>
  <c r="DJ331" i="9"/>
  <c r="DI331" i="9"/>
  <c r="DD331" i="9"/>
  <c r="DC331" i="9"/>
  <c r="DB331" i="9"/>
  <c r="DA331" i="9"/>
  <c r="CZ331" i="9"/>
  <c r="CN331" i="9"/>
  <c r="CO331" i="9" s="1"/>
  <c r="CR331" i="9" s="1"/>
  <c r="CM331" i="9"/>
  <c r="CF331" i="9"/>
  <c r="CG331" i="9" s="1"/>
  <c r="CE331" i="9"/>
  <c r="BX331" i="9"/>
  <c r="BY331" i="9" s="1"/>
  <c r="BW331" i="9"/>
  <c r="BP331" i="9"/>
  <c r="BQ331" i="9" s="1"/>
  <c r="BT331" i="9" s="1"/>
  <c r="BO331" i="9"/>
  <c r="BH331" i="9"/>
  <c r="BI331" i="9" s="1"/>
  <c r="BL331" i="9" s="1"/>
  <c r="BG331" i="9"/>
  <c r="AY331" i="9"/>
  <c r="BD331" i="9" s="1"/>
  <c r="AX331" i="9"/>
  <c r="BC331" i="9" s="1"/>
  <c r="AW331" i="9"/>
  <c r="BB331" i="9" s="1"/>
  <c r="AV331" i="9"/>
  <c r="BA331" i="9" s="1"/>
  <c r="AU331" i="9"/>
  <c r="AZ331" i="9" s="1"/>
  <c r="AS331" i="9"/>
  <c r="AR331" i="9"/>
  <c r="AQ331" i="9"/>
  <c r="AP331" i="9"/>
  <c r="AN331" i="9"/>
  <c r="AM331" i="9"/>
  <c r="DO330" i="9"/>
  <c r="DN330" i="9"/>
  <c r="DM330" i="9"/>
  <c r="DL330" i="9"/>
  <c r="DK330" i="9"/>
  <c r="DJ330" i="9"/>
  <c r="DI330" i="9"/>
  <c r="DD330" i="9"/>
  <c r="DC330" i="9"/>
  <c r="DB330" i="9"/>
  <c r="DA330" i="9"/>
  <c r="CZ330" i="9"/>
  <c r="CN330" i="9"/>
  <c r="CO330" i="9" s="1"/>
  <c r="CP330" i="9" s="1"/>
  <c r="CM330" i="9"/>
  <c r="CF330" i="9"/>
  <c r="CG330" i="9" s="1"/>
  <c r="CH330" i="9" s="1"/>
  <c r="CE330" i="9"/>
  <c r="BX330" i="9"/>
  <c r="BY330" i="9" s="1"/>
  <c r="BZ330" i="9" s="1"/>
  <c r="BW330" i="9"/>
  <c r="BP330" i="9"/>
  <c r="BQ330" i="9" s="1"/>
  <c r="BR330" i="9" s="1"/>
  <c r="BO330" i="9"/>
  <c r="BH330" i="9"/>
  <c r="BI330" i="9" s="1"/>
  <c r="BJ330" i="9" s="1"/>
  <c r="BG330" i="9"/>
  <c r="AY330" i="9"/>
  <c r="BD330" i="9" s="1"/>
  <c r="AX330" i="9"/>
  <c r="BC330" i="9" s="1"/>
  <c r="AW330" i="9"/>
  <c r="BB330" i="9" s="1"/>
  <c r="AV330" i="9"/>
  <c r="BA330" i="9" s="1"/>
  <c r="AU330" i="9"/>
  <c r="AZ330" i="9" s="1"/>
  <c r="AS330" i="9"/>
  <c r="AR330" i="9"/>
  <c r="AQ330" i="9"/>
  <c r="AP330" i="9"/>
  <c r="AN330" i="9"/>
  <c r="AM330" i="9"/>
  <c r="DO329" i="9"/>
  <c r="DN329" i="9"/>
  <c r="DM329" i="9"/>
  <c r="DL329" i="9"/>
  <c r="DK329" i="9"/>
  <c r="DJ329" i="9"/>
  <c r="DI329" i="9"/>
  <c r="DD329" i="9"/>
  <c r="DC329" i="9"/>
  <c r="DB329" i="9"/>
  <c r="DA329" i="9"/>
  <c r="CZ329" i="9"/>
  <c r="CN329" i="9"/>
  <c r="CO329" i="9" s="1"/>
  <c r="CR329" i="9" s="1"/>
  <c r="CM329" i="9"/>
  <c r="CF329" i="9"/>
  <c r="CG329" i="9" s="1"/>
  <c r="CJ329" i="9" s="1"/>
  <c r="CE329" i="9"/>
  <c r="BX329" i="9"/>
  <c r="BY329" i="9" s="1"/>
  <c r="BW329" i="9"/>
  <c r="BP329" i="9"/>
  <c r="BQ329" i="9" s="1"/>
  <c r="BO329" i="9"/>
  <c r="BH329" i="9"/>
  <c r="BI329" i="9" s="1"/>
  <c r="BL329" i="9" s="1"/>
  <c r="BG329" i="9"/>
  <c r="AY329" i="9"/>
  <c r="BD329" i="9" s="1"/>
  <c r="AX329" i="9"/>
  <c r="BC329" i="9" s="1"/>
  <c r="AW329" i="9"/>
  <c r="BB329" i="9" s="1"/>
  <c r="AV329" i="9"/>
  <c r="BA329" i="9" s="1"/>
  <c r="AU329" i="9"/>
  <c r="AZ329" i="9" s="1"/>
  <c r="AS329" i="9"/>
  <c r="AR329" i="9"/>
  <c r="AQ329" i="9"/>
  <c r="AP329" i="9"/>
  <c r="AN329" i="9"/>
  <c r="AM329" i="9"/>
  <c r="DO328" i="9"/>
  <c r="DN328" i="9"/>
  <c r="DM328" i="9"/>
  <c r="DL328" i="9"/>
  <c r="DK328" i="9"/>
  <c r="DJ328" i="9"/>
  <c r="DI328" i="9"/>
  <c r="DD328" i="9"/>
  <c r="DC328" i="9"/>
  <c r="DB328" i="9"/>
  <c r="DA328" i="9"/>
  <c r="CZ328" i="9"/>
  <c r="CN328" i="9"/>
  <c r="CO328" i="9" s="1"/>
  <c r="CM328" i="9"/>
  <c r="CF328" i="9"/>
  <c r="CG328" i="9" s="1"/>
  <c r="CE328" i="9"/>
  <c r="BX328" i="9"/>
  <c r="BY328" i="9" s="1"/>
  <c r="BW328" i="9"/>
  <c r="BP328" i="9"/>
  <c r="BQ328" i="9" s="1"/>
  <c r="BO328" i="9"/>
  <c r="BH328" i="9"/>
  <c r="BI328" i="9" s="1"/>
  <c r="BG328" i="9"/>
  <c r="AY328" i="9"/>
  <c r="BD328" i="9" s="1"/>
  <c r="AX328" i="9"/>
  <c r="BC328" i="9" s="1"/>
  <c r="AW328" i="9"/>
  <c r="BB328" i="9" s="1"/>
  <c r="AV328" i="9"/>
  <c r="BA328" i="9" s="1"/>
  <c r="AU328" i="9"/>
  <c r="AZ328" i="9" s="1"/>
  <c r="AS328" i="9"/>
  <c r="AR328" i="9"/>
  <c r="AQ328" i="9"/>
  <c r="AP328" i="9"/>
  <c r="AN328" i="9"/>
  <c r="AM328" i="9"/>
  <c r="DO327" i="9"/>
  <c r="DN327" i="9"/>
  <c r="DM327" i="9"/>
  <c r="DL327" i="9"/>
  <c r="DK327" i="9"/>
  <c r="DJ327" i="9"/>
  <c r="DI327" i="9"/>
  <c r="DD327" i="9"/>
  <c r="DC327" i="9"/>
  <c r="DB327" i="9"/>
  <c r="DA327" i="9"/>
  <c r="CZ327" i="9"/>
  <c r="CN327" i="9"/>
  <c r="CO327" i="9" s="1"/>
  <c r="CQ327" i="9" s="1"/>
  <c r="CS327" i="9" s="1"/>
  <c r="CM327" i="9"/>
  <c r="CF327" i="9"/>
  <c r="CG327" i="9" s="1"/>
  <c r="CE327" i="9"/>
  <c r="BX327" i="9"/>
  <c r="BY327" i="9" s="1"/>
  <c r="CA327" i="9" s="1"/>
  <c r="CC327" i="9" s="1"/>
  <c r="BW327" i="9"/>
  <c r="BP327" i="9"/>
  <c r="BQ327" i="9" s="1"/>
  <c r="BO327" i="9"/>
  <c r="BH327" i="9"/>
  <c r="BI327" i="9" s="1"/>
  <c r="BK327" i="9" s="1"/>
  <c r="BM327" i="9" s="1"/>
  <c r="BG327" i="9"/>
  <c r="AY327" i="9"/>
  <c r="BD327" i="9" s="1"/>
  <c r="AX327" i="9"/>
  <c r="BC327" i="9" s="1"/>
  <c r="AW327" i="9"/>
  <c r="BB327" i="9" s="1"/>
  <c r="AV327" i="9"/>
  <c r="BA327" i="9" s="1"/>
  <c r="AU327" i="9"/>
  <c r="AZ327" i="9" s="1"/>
  <c r="AS327" i="9"/>
  <c r="AR327" i="9"/>
  <c r="AQ327" i="9"/>
  <c r="AP327" i="9"/>
  <c r="AN327" i="9"/>
  <c r="AM327" i="9"/>
  <c r="DO326" i="9"/>
  <c r="DN326" i="9"/>
  <c r="DM326" i="9"/>
  <c r="DL326" i="9"/>
  <c r="DK326" i="9"/>
  <c r="DJ326" i="9"/>
  <c r="DI326" i="9"/>
  <c r="DD326" i="9"/>
  <c r="DC326" i="9"/>
  <c r="DB326" i="9"/>
  <c r="DA326" i="9"/>
  <c r="CZ326" i="9"/>
  <c r="CN326" i="9"/>
  <c r="CO326" i="9" s="1"/>
  <c r="CM326" i="9"/>
  <c r="CF326" i="9"/>
  <c r="CG326" i="9" s="1"/>
  <c r="CE326" i="9"/>
  <c r="BX326" i="9"/>
  <c r="BY326" i="9" s="1"/>
  <c r="BW326" i="9"/>
  <c r="BP326" i="9"/>
  <c r="BQ326" i="9" s="1"/>
  <c r="BO326" i="9"/>
  <c r="BH326" i="9"/>
  <c r="BI326" i="9" s="1"/>
  <c r="BG326" i="9"/>
  <c r="AY326" i="9"/>
  <c r="BD326" i="9" s="1"/>
  <c r="AX326" i="9"/>
  <c r="BC326" i="9" s="1"/>
  <c r="AW326" i="9"/>
  <c r="BB326" i="9" s="1"/>
  <c r="AV326" i="9"/>
  <c r="BA326" i="9" s="1"/>
  <c r="AU326" i="9"/>
  <c r="AZ326" i="9" s="1"/>
  <c r="AS326" i="9"/>
  <c r="AR326" i="9"/>
  <c r="AQ326" i="9"/>
  <c r="AP326" i="9"/>
  <c r="AN326" i="9"/>
  <c r="AM326" i="9"/>
  <c r="DO325" i="9"/>
  <c r="DN325" i="9"/>
  <c r="DM325" i="9"/>
  <c r="DL325" i="9"/>
  <c r="DK325" i="9"/>
  <c r="DJ325" i="9"/>
  <c r="DI325" i="9"/>
  <c r="DD325" i="9"/>
  <c r="DC325" i="9"/>
  <c r="DB325" i="9"/>
  <c r="DA325" i="9"/>
  <c r="CZ325" i="9"/>
  <c r="CN325" i="9"/>
  <c r="CO325" i="9" s="1"/>
  <c r="CR325" i="9" s="1"/>
  <c r="CM325" i="9"/>
  <c r="CF325" i="9"/>
  <c r="CG325" i="9" s="1"/>
  <c r="CJ325" i="9" s="1"/>
  <c r="CE325" i="9"/>
  <c r="BX325" i="9"/>
  <c r="BY325" i="9" s="1"/>
  <c r="CB325" i="9" s="1"/>
  <c r="BW325" i="9"/>
  <c r="BP325" i="9"/>
  <c r="BQ325" i="9" s="1"/>
  <c r="BT325" i="9" s="1"/>
  <c r="BO325" i="9"/>
  <c r="BH325" i="9"/>
  <c r="BI325" i="9" s="1"/>
  <c r="BG325" i="9"/>
  <c r="AY325" i="9"/>
  <c r="BD325" i="9" s="1"/>
  <c r="AX325" i="9"/>
  <c r="BC325" i="9" s="1"/>
  <c r="AW325" i="9"/>
  <c r="BB325" i="9" s="1"/>
  <c r="AV325" i="9"/>
  <c r="BA325" i="9" s="1"/>
  <c r="AU325" i="9"/>
  <c r="AZ325" i="9" s="1"/>
  <c r="AS325" i="9"/>
  <c r="AR325" i="9"/>
  <c r="AQ325" i="9"/>
  <c r="AP325" i="9"/>
  <c r="AN325" i="9"/>
  <c r="AM325" i="9"/>
  <c r="DO324" i="9"/>
  <c r="DN324" i="9"/>
  <c r="DM324" i="9"/>
  <c r="DL324" i="9"/>
  <c r="DK324" i="9"/>
  <c r="DJ324" i="9"/>
  <c r="DI324" i="9"/>
  <c r="DD324" i="9"/>
  <c r="DC324" i="9"/>
  <c r="DB324" i="9"/>
  <c r="DA324" i="9"/>
  <c r="CZ324" i="9"/>
  <c r="CN324" i="9"/>
  <c r="CO324" i="9" s="1"/>
  <c r="CM324" i="9"/>
  <c r="CF324" i="9"/>
  <c r="CG324" i="9" s="1"/>
  <c r="CE324" i="9"/>
  <c r="BX324" i="9"/>
  <c r="BY324" i="9" s="1"/>
  <c r="BW324" i="9"/>
  <c r="BP324" i="9"/>
  <c r="BQ324" i="9" s="1"/>
  <c r="BO324" i="9"/>
  <c r="BH324" i="9"/>
  <c r="BI324" i="9" s="1"/>
  <c r="BG324" i="9"/>
  <c r="AY324" i="9"/>
  <c r="BD324" i="9" s="1"/>
  <c r="AX324" i="9"/>
  <c r="BC324" i="9" s="1"/>
  <c r="AW324" i="9"/>
  <c r="BB324" i="9" s="1"/>
  <c r="AV324" i="9"/>
  <c r="BA324" i="9" s="1"/>
  <c r="AU324" i="9"/>
  <c r="AZ324" i="9" s="1"/>
  <c r="AS324" i="9"/>
  <c r="AR324" i="9"/>
  <c r="AQ324" i="9"/>
  <c r="AP324" i="9"/>
  <c r="AN324" i="9"/>
  <c r="AM324" i="9"/>
  <c r="DO323" i="9"/>
  <c r="DN323" i="9"/>
  <c r="DM323" i="9"/>
  <c r="DL323" i="9"/>
  <c r="DK323" i="9"/>
  <c r="DJ323" i="9"/>
  <c r="DI323" i="9"/>
  <c r="DD323" i="9"/>
  <c r="DC323" i="9"/>
  <c r="DB323" i="9"/>
  <c r="DA323" i="9"/>
  <c r="CZ323" i="9"/>
  <c r="CN323" i="9"/>
  <c r="CO323" i="9" s="1"/>
  <c r="CM323" i="9"/>
  <c r="CF323" i="9"/>
  <c r="CG323" i="9" s="1"/>
  <c r="CE323" i="9"/>
  <c r="BX323" i="9"/>
  <c r="BY323" i="9" s="1"/>
  <c r="BW323" i="9"/>
  <c r="BP323" i="9"/>
  <c r="BQ323" i="9" s="1"/>
  <c r="BO323" i="9"/>
  <c r="BH323" i="9"/>
  <c r="BI323" i="9" s="1"/>
  <c r="BG323" i="9"/>
  <c r="AY323" i="9"/>
  <c r="BD323" i="9" s="1"/>
  <c r="AX323" i="9"/>
  <c r="BC323" i="9" s="1"/>
  <c r="AW323" i="9"/>
  <c r="BB323" i="9" s="1"/>
  <c r="AV323" i="9"/>
  <c r="BA323" i="9" s="1"/>
  <c r="AU323" i="9"/>
  <c r="AZ323" i="9" s="1"/>
  <c r="AS323" i="9"/>
  <c r="AR323" i="9"/>
  <c r="AQ323" i="9"/>
  <c r="AP323" i="9"/>
  <c r="AN323" i="9"/>
  <c r="AM323" i="9"/>
  <c r="DO322" i="9"/>
  <c r="DN322" i="9"/>
  <c r="DM322" i="9"/>
  <c r="DL322" i="9"/>
  <c r="DK322" i="9"/>
  <c r="DJ322" i="9"/>
  <c r="DI322" i="9"/>
  <c r="DD322" i="9"/>
  <c r="DC322" i="9"/>
  <c r="DB322" i="9"/>
  <c r="DA322" i="9"/>
  <c r="CZ322" i="9"/>
  <c r="CN322" i="9"/>
  <c r="CO322" i="9" s="1"/>
  <c r="CM322" i="9"/>
  <c r="CF322" i="9"/>
  <c r="CG322" i="9" s="1"/>
  <c r="CE322" i="9"/>
  <c r="BX322" i="9"/>
  <c r="BY322" i="9" s="1"/>
  <c r="BW322" i="9"/>
  <c r="BP322" i="9"/>
  <c r="BQ322" i="9" s="1"/>
  <c r="BO322" i="9"/>
  <c r="BH322" i="9"/>
  <c r="BI322" i="9" s="1"/>
  <c r="BG322" i="9"/>
  <c r="AY322" i="9"/>
  <c r="BD322" i="9" s="1"/>
  <c r="AX322" i="9"/>
  <c r="BC322" i="9" s="1"/>
  <c r="AW322" i="9"/>
  <c r="BB322" i="9" s="1"/>
  <c r="AV322" i="9"/>
  <c r="BA322" i="9" s="1"/>
  <c r="AU322" i="9"/>
  <c r="AZ322" i="9" s="1"/>
  <c r="AS322" i="9"/>
  <c r="AR322" i="9"/>
  <c r="AQ322" i="9"/>
  <c r="AP322" i="9"/>
  <c r="AN322" i="9"/>
  <c r="AM322" i="9"/>
  <c r="DO321" i="9"/>
  <c r="DN321" i="9"/>
  <c r="DM321" i="9"/>
  <c r="DL321" i="9"/>
  <c r="DK321" i="9"/>
  <c r="DJ321" i="9"/>
  <c r="DI321" i="9"/>
  <c r="DD321" i="9"/>
  <c r="DC321" i="9"/>
  <c r="DB321" i="9"/>
  <c r="DA321" i="9"/>
  <c r="CZ321" i="9"/>
  <c r="CN321" i="9"/>
  <c r="CO321" i="9" s="1"/>
  <c r="CM321" i="9"/>
  <c r="CF321" i="9"/>
  <c r="CG321" i="9" s="1"/>
  <c r="CE321" i="9"/>
  <c r="BX321" i="9"/>
  <c r="BY321" i="9" s="1"/>
  <c r="BW321" i="9"/>
  <c r="BP321" i="9"/>
  <c r="BQ321" i="9" s="1"/>
  <c r="BO321" i="9"/>
  <c r="BH321" i="9"/>
  <c r="BI321" i="9" s="1"/>
  <c r="BG321" i="9"/>
  <c r="AY321" i="9"/>
  <c r="BD321" i="9" s="1"/>
  <c r="AX321" i="9"/>
  <c r="BC321" i="9" s="1"/>
  <c r="AW321" i="9"/>
  <c r="BB321" i="9" s="1"/>
  <c r="AV321" i="9"/>
  <c r="BA321" i="9" s="1"/>
  <c r="AU321" i="9"/>
  <c r="AZ321" i="9" s="1"/>
  <c r="AS321" i="9"/>
  <c r="AR321" i="9"/>
  <c r="AQ321" i="9"/>
  <c r="AP321" i="9"/>
  <c r="AN321" i="9"/>
  <c r="AM321" i="9"/>
  <c r="DO320" i="9"/>
  <c r="DN320" i="9"/>
  <c r="DM320" i="9"/>
  <c r="DL320" i="9"/>
  <c r="DK320" i="9"/>
  <c r="DJ320" i="9"/>
  <c r="DI320" i="9"/>
  <c r="DD320" i="9"/>
  <c r="DC320" i="9"/>
  <c r="DB320" i="9"/>
  <c r="DA320" i="9"/>
  <c r="CZ320" i="9"/>
  <c r="CN320" i="9"/>
  <c r="CO320" i="9" s="1"/>
  <c r="CM320" i="9"/>
  <c r="CF320" i="9"/>
  <c r="CG320" i="9" s="1"/>
  <c r="CE320" i="9"/>
  <c r="BX320" i="9"/>
  <c r="BY320" i="9" s="1"/>
  <c r="BW320" i="9"/>
  <c r="BP320" i="9"/>
  <c r="BQ320" i="9" s="1"/>
  <c r="BO320" i="9"/>
  <c r="BH320" i="9"/>
  <c r="BI320" i="9" s="1"/>
  <c r="BG320" i="9"/>
  <c r="AY320" i="9"/>
  <c r="BD320" i="9" s="1"/>
  <c r="AX320" i="9"/>
  <c r="BC320" i="9" s="1"/>
  <c r="AW320" i="9"/>
  <c r="BB320" i="9" s="1"/>
  <c r="AV320" i="9"/>
  <c r="BA320" i="9" s="1"/>
  <c r="AU320" i="9"/>
  <c r="AZ320" i="9" s="1"/>
  <c r="AS320" i="9"/>
  <c r="AR320" i="9"/>
  <c r="AQ320" i="9"/>
  <c r="AP320" i="9"/>
  <c r="AN320" i="9"/>
  <c r="AM320" i="9"/>
  <c r="DO319" i="9"/>
  <c r="DN319" i="9"/>
  <c r="DM319" i="9"/>
  <c r="DL319" i="9"/>
  <c r="DK319" i="9"/>
  <c r="DJ319" i="9"/>
  <c r="DI319" i="9"/>
  <c r="DD319" i="9"/>
  <c r="DC319" i="9"/>
  <c r="DB319" i="9"/>
  <c r="DA319" i="9"/>
  <c r="CZ319" i="9"/>
  <c r="CN319" i="9"/>
  <c r="CO319" i="9" s="1"/>
  <c r="CM319" i="9"/>
  <c r="CF319" i="9"/>
  <c r="CG319" i="9" s="1"/>
  <c r="CE319" i="9"/>
  <c r="BX319" i="9"/>
  <c r="BY319" i="9" s="1"/>
  <c r="BW319" i="9"/>
  <c r="BP319" i="9"/>
  <c r="BQ319" i="9" s="1"/>
  <c r="BO319" i="9"/>
  <c r="BH319" i="9"/>
  <c r="BI319" i="9" s="1"/>
  <c r="BG319" i="9"/>
  <c r="AY319" i="9"/>
  <c r="BD319" i="9" s="1"/>
  <c r="AX319" i="9"/>
  <c r="BC319" i="9" s="1"/>
  <c r="AW319" i="9"/>
  <c r="BB319" i="9" s="1"/>
  <c r="AV319" i="9"/>
  <c r="BA319" i="9" s="1"/>
  <c r="AU319" i="9"/>
  <c r="AZ319" i="9" s="1"/>
  <c r="AS319" i="9"/>
  <c r="AR319" i="9"/>
  <c r="AQ319" i="9"/>
  <c r="AP319" i="9"/>
  <c r="AN319" i="9"/>
  <c r="AM319" i="9"/>
  <c r="DO318" i="9"/>
  <c r="DN318" i="9"/>
  <c r="DM318" i="9"/>
  <c r="DL318" i="9"/>
  <c r="DK318" i="9"/>
  <c r="DJ318" i="9"/>
  <c r="DI318" i="9"/>
  <c r="DD318" i="9"/>
  <c r="DC318" i="9"/>
  <c r="DB318" i="9"/>
  <c r="DA318" i="9"/>
  <c r="CZ318" i="9"/>
  <c r="CN318" i="9"/>
  <c r="CO318" i="9" s="1"/>
  <c r="CM318" i="9"/>
  <c r="CF318" i="9"/>
  <c r="CG318" i="9" s="1"/>
  <c r="CE318" i="9"/>
  <c r="BX318" i="9"/>
  <c r="BY318" i="9" s="1"/>
  <c r="BW318" i="9"/>
  <c r="BP318" i="9"/>
  <c r="BQ318" i="9" s="1"/>
  <c r="BO318" i="9"/>
  <c r="BH318" i="9"/>
  <c r="BI318" i="9" s="1"/>
  <c r="BG318" i="9"/>
  <c r="AY318" i="9"/>
  <c r="BD318" i="9" s="1"/>
  <c r="AX318" i="9"/>
  <c r="BC318" i="9" s="1"/>
  <c r="AW318" i="9"/>
  <c r="BB318" i="9" s="1"/>
  <c r="AV318" i="9"/>
  <c r="BA318" i="9" s="1"/>
  <c r="AU318" i="9"/>
  <c r="AZ318" i="9" s="1"/>
  <c r="AS318" i="9"/>
  <c r="AR318" i="9"/>
  <c r="AQ318" i="9"/>
  <c r="AP318" i="9"/>
  <c r="AN318" i="9"/>
  <c r="AM318" i="9"/>
  <c r="DO317" i="9"/>
  <c r="DN317" i="9"/>
  <c r="DM317" i="9"/>
  <c r="DL317" i="9"/>
  <c r="DK317" i="9"/>
  <c r="DJ317" i="9"/>
  <c r="DI317" i="9"/>
  <c r="DD317" i="9"/>
  <c r="DC317" i="9"/>
  <c r="DB317" i="9"/>
  <c r="DA317" i="9"/>
  <c r="CZ317" i="9"/>
  <c r="CN317" i="9"/>
  <c r="CO317" i="9" s="1"/>
  <c r="CM317" i="9"/>
  <c r="CF317" i="9"/>
  <c r="CG317" i="9" s="1"/>
  <c r="CE317" i="9"/>
  <c r="BX317" i="9"/>
  <c r="BY317" i="9" s="1"/>
  <c r="BW317" i="9"/>
  <c r="BP317" i="9"/>
  <c r="BQ317" i="9" s="1"/>
  <c r="BO317" i="9"/>
  <c r="BH317" i="9"/>
  <c r="BI317" i="9" s="1"/>
  <c r="BG317" i="9"/>
  <c r="AY317" i="9"/>
  <c r="BD317" i="9" s="1"/>
  <c r="AX317" i="9"/>
  <c r="BC317" i="9" s="1"/>
  <c r="AW317" i="9"/>
  <c r="BB317" i="9" s="1"/>
  <c r="AV317" i="9"/>
  <c r="BA317" i="9" s="1"/>
  <c r="AU317" i="9"/>
  <c r="AZ317" i="9" s="1"/>
  <c r="AS317" i="9"/>
  <c r="AR317" i="9"/>
  <c r="AQ317" i="9"/>
  <c r="AP317" i="9"/>
  <c r="AN317" i="9"/>
  <c r="AM317" i="9"/>
  <c r="DO316" i="9"/>
  <c r="DN316" i="9"/>
  <c r="DM316" i="9"/>
  <c r="DL316" i="9"/>
  <c r="DK316" i="9"/>
  <c r="DJ316" i="9"/>
  <c r="DI316" i="9"/>
  <c r="DD316" i="9"/>
  <c r="DC316" i="9"/>
  <c r="DB316" i="9"/>
  <c r="DA316" i="9"/>
  <c r="CZ316" i="9"/>
  <c r="CN316" i="9"/>
  <c r="CO316" i="9" s="1"/>
  <c r="CM316" i="9"/>
  <c r="CF316" i="9"/>
  <c r="CG316" i="9" s="1"/>
  <c r="CE316" i="9"/>
  <c r="BX316" i="9"/>
  <c r="BY316" i="9" s="1"/>
  <c r="BW316" i="9"/>
  <c r="BP316" i="9"/>
  <c r="BQ316" i="9" s="1"/>
  <c r="BO316" i="9"/>
  <c r="BH316" i="9"/>
  <c r="BI316" i="9" s="1"/>
  <c r="BG316" i="9"/>
  <c r="AY316" i="9"/>
  <c r="BD316" i="9" s="1"/>
  <c r="AX316" i="9"/>
  <c r="BC316" i="9" s="1"/>
  <c r="AW316" i="9"/>
  <c r="BB316" i="9" s="1"/>
  <c r="AV316" i="9"/>
  <c r="BA316" i="9" s="1"/>
  <c r="AU316" i="9"/>
  <c r="AZ316" i="9" s="1"/>
  <c r="AS316" i="9"/>
  <c r="AR316" i="9"/>
  <c r="AQ316" i="9"/>
  <c r="AP316" i="9"/>
  <c r="AN316" i="9"/>
  <c r="AM316" i="9"/>
  <c r="DO315" i="9"/>
  <c r="DN315" i="9"/>
  <c r="DM315" i="9"/>
  <c r="DL315" i="9"/>
  <c r="DK315" i="9"/>
  <c r="DJ315" i="9"/>
  <c r="DI315" i="9"/>
  <c r="DD315" i="9"/>
  <c r="DC315" i="9"/>
  <c r="DB315" i="9"/>
  <c r="DA315" i="9"/>
  <c r="CZ315" i="9"/>
  <c r="CN315" i="9"/>
  <c r="CO315" i="9" s="1"/>
  <c r="CM315" i="9"/>
  <c r="CF315" i="9"/>
  <c r="CG315" i="9" s="1"/>
  <c r="CE315" i="9"/>
  <c r="BX315" i="9"/>
  <c r="BY315" i="9" s="1"/>
  <c r="BW315" i="9"/>
  <c r="BP315" i="9"/>
  <c r="BQ315" i="9" s="1"/>
  <c r="BO315" i="9"/>
  <c r="BH315" i="9"/>
  <c r="BI315" i="9" s="1"/>
  <c r="BG315" i="9"/>
  <c r="AY315" i="9"/>
  <c r="BD315" i="9" s="1"/>
  <c r="AX315" i="9"/>
  <c r="BC315" i="9" s="1"/>
  <c r="AW315" i="9"/>
  <c r="BB315" i="9" s="1"/>
  <c r="AV315" i="9"/>
  <c r="BA315" i="9" s="1"/>
  <c r="AU315" i="9"/>
  <c r="AZ315" i="9" s="1"/>
  <c r="AS315" i="9"/>
  <c r="AR315" i="9"/>
  <c r="AQ315" i="9"/>
  <c r="AP315" i="9"/>
  <c r="AN315" i="9"/>
  <c r="AM315" i="9"/>
  <c r="DO314" i="9"/>
  <c r="DN314" i="9"/>
  <c r="DM314" i="9"/>
  <c r="DL314" i="9"/>
  <c r="DK314" i="9"/>
  <c r="DJ314" i="9"/>
  <c r="DI314" i="9"/>
  <c r="DD314" i="9"/>
  <c r="DC314" i="9"/>
  <c r="DB314" i="9"/>
  <c r="DA314" i="9"/>
  <c r="CZ314" i="9"/>
  <c r="CN314" i="9"/>
  <c r="CO314" i="9" s="1"/>
  <c r="CM314" i="9"/>
  <c r="CF314" i="9"/>
  <c r="CG314" i="9" s="1"/>
  <c r="CE314" i="9"/>
  <c r="BX314" i="9"/>
  <c r="BY314" i="9" s="1"/>
  <c r="BW314" i="9"/>
  <c r="BP314" i="9"/>
  <c r="BQ314" i="9" s="1"/>
  <c r="BO314" i="9"/>
  <c r="BH314" i="9"/>
  <c r="BI314" i="9" s="1"/>
  <c r="BG314" i="9"/>
  <c r="AY314" i="9"/>
  <c r="BD314" i="9" s="1"/>
  <c r="AX314" i="9"/>
  <c r="BC314" i="9" s="1"/>
  <c r="AW314" i="9"/>
  <c r="BB314" i="9" s="1"/>
  <c r="AV314" i="9"/>
  <c r="BA314" i="9" s="1"/>
  <c r="AU314" i="9"/>
  <c r="AZ314" i="9" s="1"/>
  <c r="AS314" i="9"/>
  <c r="AR314" i="9"/>
  <c r="AQ314" i="9"/>
  <c r="AP314" i="9"/>
  <c r="AN314" i="9"/>
  <c r="AM314" i="9"/>
  <c r="DO313" i="9"/>
  <c r="DN313" i="9"/>
  <c r="DM313" i="9"/>
  <c r="DL313" i="9"/>
  <c r="DK313" i="9"/>
  <c r="DJ313" i="9"/>
  <c r="DI313" i="9"/>
  <c r="DD313" i="9"/>
  <c r="DC313" i="9"/>
  <c r="DB313" i="9"/>
  <c r="DA313" i="9"/>
  <c r="CZ313" i="9"/>
  <c r="CN313" i="9"/>
  <c r="CO313" i="9" s="1"/>
  <c r="CM313" i="9"/>
  <c r="CF313" i="9"/>
  <c r="CG313" i="9" s="1"/>
  <c r="CE313" i="9"/>
  <c r="BX313" i="9"/>
  <c r="BY313" i="9" s="1"/>
  <c r="BW313" i="9"/>
  <c r="BP313" i="9"/>
  <c r="BQ313" i="9" s="1"/>
  <c r="BO313" i="9"/>
  <c r="BH313" i="9"/>
  <c r="BI313" i="9" s="1"/>
  <c r="BG313" i="9"/>
  <c r="AY313" i="9"/>
  <c r="BD313" i="9" s="1"/>
  <c r="AX313" i="9"/>
  <c r="BC313" i="9" s="1"/>
  <c r="AW313" i="9"/>
  <c r="BB313" i="9" s="1"/>
  <c r="AV313" i="9"/>
  <c r="BA313" i="9" s="1"/>
  <c r="AU313" i="9"/>
  <c r="AZ313" i="9" s="1"/>
  <c r="AS313" i="9"/>
  <c r="AR313" i="9"/>
  <c r="AQ313" i="9"/>
  <c r="AP313" i="9"/>
  <c r="AN313" i="9"/>
  <c r="AM313" i="9"/>
  <c r="DO312" i="9"/>
  <c r="DN312" i="9"/>
  <c r="DM312" i="9"/>
  <c r="DL312" i="9"/>
  <c r="DK312" i="9"/>
  <c r="DJ312" i="9"/>
  <c r="DI312" i="9"/>
  <c r="DD312" i="9"/>
  <c r="DC312" i="9"/>
  <c r="DB312" i="9"/>
  <c r="DA312" i="9"/>
  <c r="CZ312" i="9"/>
  <c r="CN312" i="9"/>
  <c r="CO312" i="9" s="1"/>
  <c r="CM312" i="9"/>
  <c r="CF312" i="9"/>
  <c r="CG312" i="9" s="1"/>
  <c r="CE312" i="9"/>
  <c r="BX312" i="9"/>
  <c r="BY312" i="9" s="1"/>
  <c r="BW312" i="9"/>
  <c r="BP312" i="9"/>
  <c r="BQ312" i="9" s="1"/>
  <c r="BO312" i="9"/>
  <c r="BH312" i="9"/>
  <c r="BI312" i="9" s="1"/>
  <c r="BG312" i="9"/>
  <c r="AY312" i="9"/>
  <c r="BD312" i="9" s="1"/>
  <c r="AX312" i="9"/>
  <c r="BC312" i="9" s="1"/>
  <c r="AW312" i="9"/>
  <c r="BB312" i="9" s="1"/>
  <c r="AV312" i="9"/>
  <c r="BA312" i="9" s="1"/>
  <c r="AU312" i="9"/>
  <c r="AZ312" i="9" s="1"/>
  <c r="AS312" i="9"/>
  <c r="AR312" i="9"/>
  <c r="AQ312" i="9"/>
  <c r="AP312" i="9"/>
  <c r="AN312" i="9"/>
  <c r="AM312" i="9"/>
  <c r="DO311" i="9"/>
  <c r="DN311" i="9"/>
  <c r="DM311" i="9"/>
  <c r="DL311" i="9"/>
  <c r="DK311" i="9"/>
  <c r="DJ311" i="9"/>
  <c r="DI311" i="9"/>
  <c r="DD311" i="9"/>
  <c r="DC311" i="9"/>
  <c r="DB311" i="9"/>
  <c r="DA311" i="9"/>
  <c r="CZ311" i="9"/>
  <c r="CN311" i="9"/>
  <c r="CO311" i="9" s="1"/>
  <c r="CM311" i="9"/>
  <c r="CF311" i="9"/>
  <c r="CG311" i="9" s="1"/>
  <c r="CE311" i="9"/>
  <c r="BX311" i="9"/>
  <c r="BY311" i="9" s="1"/>
  <c r="BW311" i="9"/>
  <c r="BP311" i="9"/>
  <c r="BQ311" i="9" s="1"/>
  <c r="BO311" i="9"/>
  <c r="BH311" i="9"/>
  <c r="BI311" i="9" s="1"/>
  <c r="BG311" i="9"/>
  <c r="AY311" i="9"/>
  <c r="BD311" i="9" s="1"/>
  <c r="AX311" i="9"/>
  <c r="BC311" i="9" s="1"/>
  <c r="AW311" i="9"/>
  <c r="BB311" i="9" s="1"/>
  <c r="AV311" i="9"/>
  <c r="BA311" i="9" s="1"/>
  <c r="AU311" i="9"/>
  <c r="AZ311" i="9" s="1"/>
  <c r="AS311" i="9"/>
  <c r="AR311" i="9"/>
  <c r="AQ311" i="9"/>
  <c r="AP311" i="9"/>
  <c r="AN311" i="9"/>
  <c r="AM311" i="9"/>
  <c r="DO310" i="9"/>
  <c r="DN310" i="9"/>
  <c r="DM310" i="9"/>
  <c r="DL310" i="9"/>
  <c r="DK310" i="9"/>
  <c r="DJ310" i="9"/>
  <c r="DI310" i="9"/>
  <c r="DD310" i="9"/>
  <c r="DC310" i="9"/>
  <c r="DB310" i="9"/>
  <c r="DA310" i="9"/>
  <c r="CZ310" i="9"/>
  <c r="CN310" i="9"/>
  <c r="CO310" i="9" s="1"/>
  <c r="CM310" i="9"/>
  <c r="CF310" i="9"/>
  <c r="CG310" i="9" s="1"/>
  <c r="CE310" i="9"/>
  <c r="BX310" i="9"/>
  <c r="BY310" i="9" s="1"/>
  <c r="BW310" i="9"/>
  <c r="BP310" i="9"/>
  <c r="BQ310" i="9" s="1"/>
  <c r="BO310" i="9"/>
  <c r="BH310" i="9"/>
  <c r="BI310" i="9" s="1"/>
  <c r="BG310" i="9"/>
  <c r="AY310" i="9"/>
  <c r="BD310" i="9" s="1"/>
  <c r="AX310" i="9"/>
  <c r="BC310" i="9" s="1"/>
  <c r="AW310" i="9"/>
  <c r="BB310" i="9" s="1"/>
  <c r="AV310" i="9"/>
  <c r="BA310" i="9" s="1"/>
  <c r="AU310" i="9"/>
  <c r="AZ310" i="9" s="1"/>
  <c r="AS310" i="9"/>
  <c r="AR310" i="9"/>
  <c r="AQ310" i="9"/>
  <c r="AP310" i="9"/>
  <c r="AN310" i="9"/>
  <c r="AM310" i="9"/>
  <c r="DO309" i="9"/>
  <c r="DN309" i="9"/>
  <c r="DM309" i="9"/>
  <c r="DL309" i="9"/>
  <c r="DK309" i="9"/>
  <c r="DJ309" i="9"/>
  <c r="DI309" i="9"/>
  <c r="DD309" i="9"/>
  <c r="DC309" i="9"/>
  <c r="DB309" i="9"/>
  <c r="DA309" i="9"/>
  <c r="CZ309" i="9"/>
  <c r="CN309" i="9"/>
  <c r="CO309" i="9" s="1"/>
  <c r="CM309" i="9"/>
  <c r="CF309" i="9"/>
  <c r="CG309" i="9" s="1"/>
  <c r="CE309" i="9"/>
  <c r="BX309" i="9"/>
  <c r="BY309" i="9" s="1"/>
  <c r="BW309" i="9"/>
  <c r="BP309" i="9"/>
  <c r="BQ309" i="9" s="1"/>
  <c r="BO309" i="9"/>
  <c r="BH309" i="9"/>
  <c r="BI309" i="9" s="1"/>
  <c r="BG309" i="9"/>
  <c r="AY309" i="9"/>
  <c r="BD309" i="9" s="1"/>
  <c r="AX309" i="9"/>
  <c r="BC309" i="9" s="1"/>
  <c r="AW309" i="9"/>
  <c r="BB309" i="9" s="1"/>
  <c r="AV309" i="9"/>
  <c r="BA309" i="9" s="1"/>
  <c r="AU309" i="9"/>
  <c r="AZ309" i="9" s="1"/>
  <c r="AS309" i="9"/>
  <c r="AR309" i="9"/>
  <c r="AQ309" i="9"/>
  <c r="AP309" i="9"/>
  <c r="AN309" i="9"/>
  <c r="AM309" i="9"/>
  <c r="DO308" i="9"/>
  <c r="DN308" i="9"/>
  <c r="DM308" i="9"/>
  <c r="DL308" i="9"/>
  <c r="DK308" i="9"/>
  <c r="DJ308" i="9"/>
  <c r="DI308" i="9"/>
  <c r="DD308" i="9"/>
  <c r="DC308" i="9"/>
  <c r="DB308" i="9"/>
  <c r="DA308" i="9"/>
  <c r="CZ308" i="9"/>
  <c r="CN308" i="9"/>
  <c r="CO308" i="9" s="1"/>
  <c r="CM308" i="9"/>
  <c r="CF308" i="9"/>
  <c r="CG308" i="9" s="1"/>
  <c r="CE308" i="9"/>
  <c r="BX308" i="9"/>
  <c r="BY308" i="9" s="1"/>
  <c r="BW308" i="9"/>
  <c r="BP308" i="9"/>
  <c r="BQ308" i="9" s="1"/>
  <c r="BO308" i="9"/>
  <c r="BH308" i="9"/>
  <c r="BI308" i="9" s="1"/>
  <c r="BG308" i="9"/>
  <c r="AY308" i="9"/>
  <c r="BD308" i="9" s="1"/>
  <c r="AX308" i="9"/>
  <c r="BC308" i="9" s="1"/>
  <c r="AW308" i="9"/>
  <c r="BB308" i="9" s="1"/>
  <c r="AV308" i="9"/>
  <c r="BA308" i="9" s="1"/>
  <c r="AU308" i="9"/>
  <c r="AZ308" i="9" s="1"/>
  <c r="AS308" i="9"/>
  <c r="AR308" i="9"/>
  <c r="AQ308" i="9"/>
  <c r="AP308" i="9"/>
  <c r="AN308" i="9"/>
  <c r="AM308" i="9"/>
  <c r="DO307" i="9"/>
  <c r="DN307" i="9"/>
  <c r="DM307" i="9"/>
  <c r="DL307" i="9"/>
  <c r="DK307" i="9"/>
  <c r="DJ307" i="9"/>
  <c r="DI307" i="9"/>
  <c r="DD307" i="9"/>
  <c r="DC307" i="9"/>
  <c r="DB307" i="9"/>
  <c r="DA307" i="9"/>
  <c r="CZ307" i="9"/>
  <c r="CN307" i="9"/>
  <c r="CO307" i="9" s="1"/>
  <c r="CM307" i="9"/>
  <c r="CF307" i="9"/>
  <c r="CG307" i="9" s="1"/>
  <c r="CE307" i="9"/>
  <c r="BX307" i="9"/>
  <c r="BY307" i="9" s="1"/>
  <c r="BW307" i="9"/>
  <c r="BP307" i="9"/>
  <c r="BQ307" i="9" s="1"/>
  <c r="BO307" i="9"/>
  <c r="BH307" i="9"/>
  <c r="BI307" i="9" s="1"/>
  <c r="BG307" i="9"/>
  <c r="AY307" i="9"/>
  <c r="BD307" i="9" s="1"/>
  <c r="AX307" i="9"/>
  <c r="BC307" i="9" s="1"/>
  <c r="AW307" i="9"/>
  <c r="BB307" i="9" s="1"/>
  <c r="AV307" i="9"/>
  <c r="BA307" i="9" s="1"/>
  <c r="AU307" i="9"/>
  <c r="AZ307" i="9" s="1"/>
  <c r="AS307" i="9"/>
  <c r="AR307" i="9"/>
  <c r="AQ307" i="9"/>
  <c r="AP307" i="9"/>
  <c r="AN307" i="9"/>
  <c r="AM307" i="9"/>
  <c r="DO306" i="9"/>
  <c r="DN306" i="9"/>
  <c r="DM306" i="9"/>
  <c r="DL306" i="9"/>
  <c r="DK306" i="9"/>
  <c r="DJ306" i="9"/>
  <c r="DI306" i="9"/>
  <c r="DD306" i="9"/>
  <c r="DC306" i="9"/>
  <c r="DB306" i="9"/>
  <c r="DA306" i="9"/>
  <c r="CZ306" i="9"/>
  <c r="CN306" i="9"/>
  <c r="CO306" i="9" s="1"/>
  <c r="CM306" i="9"/>
  <c r="CF306" i="9"/>
  <c r="CG306" i="9" s="1"/>
  <c r="CE306" i="9"/>
  <c r="BX306" i="9"/>
  <c r="BY306" i="9" s="1"/>
  <c r="BW306" i="9"/>
  <c r="BP306" i="9"/>
  <c r="BQ306" i="9" s="1"/>
  <c r="BO306" i="9"/>
  <c r="BH306" i="9"/>
  <c r="BI306" i="9" s="1"/>
  <c r="BG306" i="9"/>
  <c r="AY306" i="9"/>
  <c r="BD306" i="9" s="1"/>
  <c r="AX306" i="9"/>
  <c r="BC306" i="9" s="1"/>
  <c r="AW306" i="9"/>
  <c r="BB306" i="9" s="1"/>
  <c r="AV306" i="9"/>
  <c r="BA306" i="9" s="1"/>
  <c r="AU306" i="9"/>
  <c r="AZ306" i="9" s="1"/>
  <c r="AS306" i="9"/>
  <c r="AR306" i="9"/>
  <c r="AQ306" i="9"/>
  <c r="AP306" i="9"/>
  <c r="AN306" i="9"/>
  <c r="AM306" i="9"/>
  <c r="DO305" i="9"/>
  <c r="DN305" i="9"/>
  <c r="DM305" i="9"/>
  <c r="DL305" i="9"/>
  <c r="DK305" i="9"/>
  <c r="DJ305" i="9"/>
  <c r="DI305" i="9"/>
  <c r="DD305" i="9"/>
  <c r="DC305" i="9"/>
  <c r="DB305" i="9"/>
  <c r="DA305" i="9"/>
  <c r="CZ305" i="9"/>
  <c r="CN305" i="9"/>
  <c r="CO305" i="9" s="1"/>
  <c r="CM305" i="9"/>
  <c r="CF305" i="9"/>
  <c r="CG305" i="9" s="1"/>
  <c r="CE305" i="9"/>
  <c r="BX305" i="9"/>
  <c r="BY305" i="9" s="1"/>
  <c r="BW305" i="9"/>
  <c r="BP305" i="9"/>
  <c r="BQ305" i="9" s="1"/>
  <c r="BO305" i="9"/>
  <c r="BH305" i="9"/>
  <c r="BI305" i="9" s="1"/>
  <c r="BG305" i="9"/>
  <c r="AY305" i="9"/>
  <c r="BD305" i="9" s="1"/>
  <c r="AX305" i="9"/>
  <c r="BC305" i="9" s="1"/>
  <c r="AW305" i="9"/>
  <c r="BB305" i="9" s="1"/>
  <c r="AV305" i="9"/>
  <c r="BA305" i="9" s="1"/>
  <c r="AU305" i="9"/>
  <c r="AZ305" i="9" s="1"/>
  <c r="AS305" i="9"/>
  <c r="AR305" i="9"/>
  <c r="AQ305" i="9"/>
  <c r="AP305" i="9"/>
  <c r="AN305" i="9"/>
  <c r="AM305" i="9"/>
  <c r="DO304" i="9"/>
  <c r="DN304" i="9"/>
  <c r="DM304" i="9"/>
  <c r="DL304" i="9"/>
  <c r="DK304" i="9"/>
  <c r="DJ304" i="9"/>
  <c r="DI304" i="9"/>
  <c r="DD304" i="9"/>
  <c r="DC304" i="9"/>
  <c r="DB304" i="9"/>
  <c r="DA304" i="9"/>
  <c r="CZ304" i="9"/>
  <c r="CN304" i="9"/>
  <c r="CO304" i="9" s="1"/>
  <c r="CM304" i="9"/>
  <c r="CF304" i="9"/>
  <c r="CG304" i="9" s="1"/>
  <c r="CE304" i="9"/>
  <c r="BX304" i="9"/>
  <c r="BY304" i="9" s="1"/>
  <c r="BW304" i="9"/>
  <c r="BP304" i="9"/>
  <c r="BQ304" i="9" s="1"/>
  <c r="BO304" i="9"/>
  <c r="BH304" i="9"/>
  <c r="BI304" i="9" s="1"/>
  <c r="BG304" i="9"/>
  <c r="AY304" i="9"/>
  <c r="BD304" i="9" s="1"/>
  <c r="AX304" i="9"/>
  <c r="BC304" i="9" s="1"/>
  <c r="AW304" i="9"/>
  <c r="BB304" i="9" s="1"/>
  <c r="AV304" i="9"/>
  <c r="BA304" i="9" s="1"/>
  <c r="AU304" i="9"/>
  <c r="AZ304" i="9" s="1"/>
  <c r="AS304" i="9"/>
  <c r="AR304" i="9"/>
  <c r="AQ304" i="9"/>
  <c r="AP304" i="9"/>
  <c r="AN304" i="9"/>
  <c r="AM304" i="9"/>
  <c r="DO303" i="9"/>
  <c r="DN303" i="9"/>
  <c r="DM303" i="9"/>
  <c r="DL303" i="9"/>
  <c r="DK303" i="9"/>
  <c r="DJ303" i="9"/>
  <c r="DI303" i="9"/>
  <c r="DD303" i="9"/>
  <c r="DC303" i="9"/>
  <c r="DB303" i="9"/>
  <c r="DA303" i="9"/>
  <c r="CZ303" i="9"/>
  <c r="CN303" i="9"/>
  <c r="CO303" i="9" s="1"/>
  <c r="CM303" i="9"/>
  <c r="CF303" i="9"/>
  <c r="CG303" i="9" s="1"/>
  <c r="CE303" i="9"/>
  <c r="BX303" i="9"/>
  <c r="BY303" i="9" s="1"/>
  <c r="BW303" i="9"/>
  <c r="BP303" i="9"/>
  <c r="BQ303" i="9" s="1"/>
  <c r="BO303" i="9"/>
  <c r="BH303" i="9"/>
  <c r="BI303" i="9" s="1"/>
  <c r="BG303" i="9"/>
  <c r="AY303" i="9"/>
  <c r="BD303" i="9" s="1"/>
  <c r="AX303" i="9"/>
  <c r="BC303" i="9" s="1"/>
  <c r="AW303" i="9"/>
  <c r="BB303" i="9" s="1"/>
  <c r="AV303" i="9"/>
  <c r="BA303" i="9" s="1"/>
  <c r="AU303" i="9"/>
  <c r="AZ303" i="9" s="1"/>
  <c r="AS303" i="9"/>
  <c r="AR303" i="9"/>
  <c r="AQ303" i="9"/>
  <c r="AP303" i="9"/>
  <c r="AN303" i="9"/>
  <c r="AM303" i="9"/>
  <c r="DO302" i="9"/>
  <c r="DN302" i="9"/>
  <c r="DM302" i="9"/>
  <c r="DL302" i="9"/>
  <c r="DK302" i="9"/>
  <c r="DJ302" i="9"/>
  <c r="DI302" i="9"/>
  <c r="DD302" i="9"/>
  <c r="DC302" i="9"/>
  <c r="DB302" i="9"/>
  <c r="DA302" i="9"/>
  <c r="CZ302" i="9"/>
  <c r="CN302" i="9"/>
  <c r="CO302" i="9" s="1"/>
  <c r="CM302" i="9"/>
  <c r="CF302" i="9"/>
  <c r="CG302" i="9" s="1"/>
  <c r="CE302" i="9"/>
  <c r="BX302" i="9"/>
  <c r="BY302" i="9" s="1"/>
  <c r="BW302" i="9"/>
  <c r="BP302" i="9"/>
  <c r="BQ302" i="9" s="1"/>
  <c r="BO302" i="9"/>
  <c r="BH302" i="9"/>
  <c r="BI302" i="9" s="1"/>
  <c r="BG302" i="9"/>
  <c r="AY302" i="9"/>
  <c r="BD302" i="9" s="1"/>
  <c r="AX302" i="9"/>
  <c r="BC302" i="9" s="1"/>
  <c r="AW302" i="9"/>
  <c r="BB302" i="9" s="1"/>
  <c r="AV302" i="9"/>
  <c r="BA302" i="9" s="1"/>
  <c r="AU302" i="9"/>
  <c r="AZ302" i="9" s="1"/>
  <c r="AS302" i="9"/>
  <c r="AR302" i="9"/>
  <c r="AQ302" i="9"/>
  <c r="AP302" i="9"/>
  <c r="AN302" i="9"/>
  <c r="AM302" i="9"/>
  <c r="DO301" i="9"/>
  <c r="DN301" i="9"/>
  <c r="DM301" i="9"/>
  <c r="DL301" i="9"/>
  <c r="DK301" i="9"/>
  <c r="DJ301" i="9"/>
  <c r="DI301" i="9"/>
  <c r="DD301" i="9"/>
  <c r="DC301" i="9"/>
  <c r="DB301" i="9"/>
  <c r="DA301" i="9"/>
  <c r="CZ301" i="9"/>
  <c r="CN301" i="9"/>
  <c r="CO301" i="9" s="1"/>
  <c r="CM301" i="9"/>
  <c r="CF301" i="9"/>
  <c r="CG301" i="9" s="1"/>
  <c r="CE301" i="9"/>
  <c r="BX301" i="9"/>
  <c r="BY301" i="9" s="1"/>
  <c r="BW301" i="9"/>
  <c r="BP301" i="9"/>
  <c r="BQ301" i="9" s="1"/>
  <c r="BO301" i="9"/>
  <c r="BH301" i="9"/>
  <c r="BI301" i="9" s="1"/>
  <c r="BG301" i="9"/>
  <c r="AY301" i="9"/>
  <c r="BD301" i="9" s="1"/>
  <c r="AX301" i="9"/>
  <c r="BC301" i="9" s="1"/>
  <c r="AW301" i="9"/>
  <c r="BB301" i="9" s="1"/>
  <c r="AV301" i="9"/>
  <c r="BA301" i="9" s="1"/>
  <c r="AU301" i="9"/>
  <c r="AZ301" i="9" s="1"/>
  <c r="AS301" i="9"/>
  <c r="AR301" i="9"/>
  <c r="AQ301" i="9"/>
  <c r="AP301" i="9"/>
  <c r="AN301" i="9"/>
  <c r="AM301" i="9"/>
  <c r="DO300" i="9"/>
  <c r="DN300" i="9"/>
  <c r="DM300" i="9"/>
  <c r="DL300" i="9"/>
  <c r="DK300" i="9"/>
  <c r="DJ300" i="9"/>
  <c r="DI300" i="9"/>
  <c r="DD300" i="9"/>
  <c r="DC300" i="9"/>
  <c r="DB300" i="9"/>
  <c r="DA300" i="9"/>
  <c r="CZ300" i="9"/>
  <c r="CN300" i="9"/>
  <c r="CO300" i="9" s="1"/>
  <c r="CM300" i="9"/>
  <c r="CF300" i="9"/>
  <c r="CG300" i="9" s="1"/>
  <c r="CE300" i="9"/>
  <c r="BX300" i="9"/>
  <c r="BY300" i="9" s="1"/>
  <c r="BW300" i="9"/>
  <c r="BP300" i="9"/>
  <c r="BQ300" i="9" s="1"/>
  <c r="BO300" i="9"/>
  <c r="BH300" i="9"/>
  <c r="BI300" i="9" s="1"/>
  <c r="BG300" i="9"/>
  <c r="AY300" i="9"/>
  <c r="BD300" i="9" s="1"/>
  <c r="AX300" i="9"/>
  <c r="BC300" i="9" s="1"/>
  <c r="AW300" i="9"/>
  <c r="BB300" i="9" s="1"/>
  <c r="AV300" i="9"/>
  <c r="BA300" i="9" s="1"/>
  <c r="AU300" i="9"/>
  <c r="AZ300" i="9" s="1"/>
  <c r="AS300" i="9"/>
  <c r="AR300" i="9"/>
  <c r="AQ300" i="9"/>
  <c r="AP300" i="9"/>
  <c r="AN300" i="9"/>
  <c r="AM300" i="9"/>
  <c r="DO299" i="9"/>
  <c r="DN299" i="9"/>
  <c r="DM299" i="9"/>
  <c r="DL299" i="9"/>
  <c r="DK299" i="9"/>
  <c r="DJ299" i="9"/>
  <c r="DI299" i="9"/>
  <c r="DD299" i="9"/>
  <c r="DC299" i="9"/>
  <c r="DB299" i="9"/>
  <c r="DA299" i="9"/>
  <c r="CZ299" i="9"/>
  <c r="CN299" i="9"/>
  <c r="CO299" i="9" s="1"/>
  <c r="CM299" i="9"/>
  <c r="CF299" i="9"/>
  <c r="CG299" i="9" s="1"/>
  <c r="CE299" i="9"/>
  <c r="BX299" i="9"/>
  <c r="BY299" i="9" s="1"/>
  <c r="BW299" i="9"/>
  <c r="BP299" i="9"/>
  <c r="BQ299" i="9" s="1"/>
  <c r="BO299" i="9"/>
  <c r="BH299" i="9"/>
  <c r="BI299" i="9" s="1"/>
  <c r="BG299" i="9"/>
  <c r="AY299" i="9"/>
  <c r="BD299" i="9" s="1"/>
  <c r="AX299" i="9"/>
  <c r="BC299" i="9" s="1"/>
  <c r="AW299" i="9"/>
  <c r="BB299" i="9" s="1"/>
  <c r="AV299" i="9"/>
  <c r="BA299" i="9" s="1"/>
  <c r="AU299" i="9"/>
  <c r="AZ299" i="9" s="1"/>
  <c r="AS299" i="9"/>
  <c r="AR299" i="9"/>
  <c r="AQ299" i="9"/>
  <c r="AP299" i="9"/>
  <c r="AN299" i="9"/>
  <c r="AM299" i="9"/>
  <c r="DO298" i="9"/>
  <c r="DN298" i="9"/>
  <c r="DM298" i="9"/>
  <c r="DL298" i="9"/>
  <c r="DK298" i="9"/>
  <c r="DJ298" i="9"/>
  <c r="DI298" i="9"/>
  <c r="DD298" i="9"/>
  <c r="DC298" i="9"/>
  <c r="DB298" i="9"/>
  <c r="DA298" i="9"/>
  <c r="CZ298" i="9"/>
  <c r="CN298" i="9"/>
  <c r="CO298" i="9" s="1"/>
  <c r="CM298" i="9"/>
  <c r="CF298" i="9"/>
  <c r="CG298" i="9" s="1"/>
  <c r="CE298" i="9"/>
  <c r="BX298" i="9"/>
  <c r="BY298" i="9" s="1"/>
  <c r="BW298" i="9"/>
  <c r="BP298" i="9"/>
  <c r="BQ298" i="9" s="1"/>
  <c r="BO298" i="9"/>
  <c r="BH298" i="9"/>
  <c r="BI298" i="9" s="1"/>
  <c r="BG298" i="9"/>
  <c r="AY298" i="9"/>
  <c r="BD298" i="9" s="1"/>
  <c r="AX298" i="9"/>
  <c r="BC298" i="9" s="1"/>
  <c r="AW298" i="9"/>
  <c r="BB298" i="9" s="1"/>
  <c r="AV298" i="9"/>
  <c r="BA298" i="9" s="1"/>
  <c r="AU298" i="9"/>
  <c r="AZ298" i="9" s="1"/>
  <c r="AS298" i="9"/>
  <c r="AR298" i="9"/>
  <c r="AQ298" i="9"/>
  <c r="AP298" i="9"/>
  <c r="AN298" i="9"/>
  <c r="AM298" i="9"/>
  <c r="DO297" i="9"/>
  <c r="DN297" i="9"/>
  <c r="DM297" i="9"/>
  <c r="DL297" i="9"/>
  <c r="DK297" i="9"/>
  <c r="DJ297" i="9"/>
  <c r="DI297" i="9"/>
  <c r="DD297" i="9"/>
  <c r="DC297" i="9"/>
  <c r="DB297" i="9"/>
  <c r="DA297" i="9"/>
  <c r="CZ297" i="9"/>
  <c r="CN297" i="9"/>
  <c r="CO297" i="9" s="1"/>
  <c r="CM297" i="9"/>
  <c r="CF297" i="9"/>
  <c r="CG297" i="9" s="1"/>
  <c r="CE297" i="9"/>
  <c r="BX297" i="9"/>
  <c r="BY297" i="9" s="1"/>
  <c r="BW297" i="9"/>
  <c r="BP297" i="9"/>
  <c r="BQ297" i="9" s="1"/>
  <c r="BO297" i="9"/>
  <c r="BH297" i="9"/>
  <c r="BI297" i="9" s="1"/>
  <c r="BG297" i="9"/>
  <c r="AY297" i="9"/>
  <c r="BD297" i="9" s="1"/>
  <c r="AX297" i="9"/>
  <c r="BC297" i="9" s="1"/>
  <c r="AW297" i="9"/>
  <c r="BB297" i="9" s="1"/>
  <c r="AV297" i="9"/>
  <c r="BA297" i="9" s="1"/>
  <c r="AU297" i="9"/>
  <c r="AZ297" i="9" s="1"/>
  <c r="AS297" i="9"/>
  <c r="AR297" i="9"/>
  <c r="AQ297" i="9"/>
  <c r="AP297" i="9"/>
  <c r="AN297" i="9"/>
  <c r="AM297" i="9"/>
  <c r="DO296" i="9"/>
  <c r="DN296" i="9"/>
  <c r="DM296" i="9"/>
  <c r="DL296" i="9"/>
  <c r="DK296" i="9"/>
  <c r="DJ296" i="9"/>
  <c r="DI296" i="9"/>
  <c r="DD296" i="9"/>
  <c r="DC296" i="9"/>
  <c r="DB296" i="9"/>
  <c r="DA296" i="9"/>
  <c r="CZ296" i="9"/>
  <c r="CN296" i="9"/>
  <c r="CO296" i="9" s="1"/>
  <c r="CM296" i="9"/>
  <c r="CF296" i="9"/>
  <c r="CG296" i="9" s="1"/>
  <c r="CE296" i="9"/>
  <c r="BX296" i="9"/>
  <c r="BY296" i="9" s="1"/>
  <c r="BW296" i="9"/>
  <c r="BP296" i="9"/>
  <c r="BQ296" i="9" s="1"/>
  <c r="BO296" i="9"/>
  <c r="BH296" i="9"/>
  <c r="BI296" i="9" s="1"/>
  <c r="BG296" i="9"/>
  <c r="AY296" i="9"/>
  <c r="BD296" i="9" s="1"/>
  <c r="AX296" i="9"/>
  <c r="BC296" i="9" s="1"/>
  <c r="AW296" i="9"/>
  <c r="BB296" i="9" s="1"/>
  <c r="AV296" i="9"/>
  <c r="BA296" i="9" s="1"/>
  <c r="AU296" i="9"/>
  <c r="AZ296" i="9" s="1"/>
  <c r="AS296" i="9"/>
  <c r="AR296" i="9"/>
  <c r="AQ296" i="9"/>
  <c r="AP296" i="9"/>
  <c r="AN296" i="9"/>
  <c r="AM296" i="9"/>
  <c r="DO295" i="9"/>
  <c r="DN295" i="9"/>
  <c r="DM295" i="9"/>
  <c r="DL295" i="9"/>
  <c r="DK295" i="9"/>
  <c r="DJ295" i="9"/>
  <c r="DI295" i="9"/>
  <c r="DD295" i="9"/>
  <c r="DC295" i="9"/>
  <c r="DB295" i="9"/>
  <c r="DA295" i="9"/>
  <c r="CZ295" i="9"/>
  <c r="CN295" i="9"/>
  <c r="CO295" i="9" s="1"/>
  <c r="CM295" i="9"/>
  <c r="CF295" i="9"/>
  <c r="CG295" i="9" s="1"/>
  <c r="CE295" i="9"/>
  <c r="BX295" i="9"/>
  <c r="BY295" i="9" s="1"/>
  <c r="BW295" i="9"/>
  <c r="BP295" i="9"/>
  <c r="BQ295" i="9" s="1"/>
  <c r="BO295" i="9"/>
  <c r="BH295" i="9"/>
  <c r="BI295" i="9" s="1"/>
  <c r="BG295" i="9"/>
  <c r="AY295" i="9"/>
  <c r="BD295" i="9" s="1"/>
  <c r="AX295" i="9"/>
  <c r="BC295" i="9" s="1"/>
  <c r="AW295" i="9"/>
  <c r="BB295" i="9" s="1"/>
  <c r="AV295" i="9"/>
  <c r="BA295" i="9" s="1"/>
  <c r="AU295" i="9"/>
  <c r="AZ295" i="9" s="1"/>
  <c r="AS295" i="9"/>
  <c r="AR295" i="9"/>
  <c r="AQ295" i="9"/>
  <c r="AP295" i="9"/>
  <c r="AN295" i="9"/>
  <c r="AM295" i="9"/>
  <c r="DO294" i="9"/>
  <c r="DN294" i="9"/>
  <c r="DM294" i="9"/>
  <c r="DL294" i="9"/>
  <c r="DK294" i="9"/>
  <c r="DJ294" i="9"/>
  <c r="DI294" i="9"/>
  <c r="DD294" i="9"/>
  <c r="DC294" i="9"/>
  <c r="DB294" i="9"/>
  <c r="DA294" i="9"/>
  <c r="CZ294" i="9"/>
  <c r="CN294" i="9"/>
  <c r="CO294" i="9" s="1"/>
  <c r="CM294" i="9"/>
  <c r="CF294" i="9"/>
  <c r="CG294" i="9" s="1"/>
  <c r="CE294" i="9"/>
  <c r="BX294" i="9"/>
  <c r="BY294" i="9" s="1"/>
  <c r="BW294" i="9"/>
  <c r="BP294" i="9"/>
  <c r="BQ294" i="9" s="1"/>
  <c r="BO294" i="9"/>
  <c r="BH294" i="9"/>
  <c r="BI294" i="9" s="1"/>
  <c r="BG294" i="9"/>
  <c r="AY294" i="9"/>
  <c r="BD294" i="9" s="1"/>
  <c r="AX294" i="9"/>
  <c r="BC294" i="9" s="1"/>
  <c r="AW294" i="9"/>
  <c r="BB294" i="9" s="1"/>
  <c r="AV294" i="9"/>
  <c r="BA294" i="9" s="1"/>
  <c r="AU294" i="9"/>
  <c r="AZ294" i="9" s="1"/>
  <c r="AS294" i="9"/>
  <c r="AR294" i="9"/>
  <c r="AQ294" i="9"/>
  <c r="AP294" i="9"/>
  <c r="AN294" i="9"/>
  <c r="AM294" i="9"/>
  <c r="DO293" i="9"/>
  <c r="DN293" i="9"/>
  <c r="DM293" i="9"/>
  <c r="DL293" i="9"/>
  <c r="DK293" i="9"/>
  <c r="DJ293" i="9"/>
  <c r="DI293" i="9"/>
  <c r="DD293" i="9"/>
  <c r="DC293" i="9"/>
  <c r="DB293" i="9"/>
  <c r="DA293" i="9"/>
  <c r="CZ293" i="9"/>
  <c r="CN293" i="9"/>
  <c r="CO293" i="9" s="1"/>
  <c r="CM293" i="9"/>
  <c r="CF293" i="9"/>
  <c r="CG293" i="9" s="1"/>
  <c r="CE293" i="9"/>
  <c r="BX293" i="9"/>
  <c r="BY293" i="9" s="1"/>
  <c r="BW293" i="9"/>
  <c r="BP293" i="9"/>
  <c r="BQ293" i="9" s="1"/>
  <c r="BO293" i="9"/>
  <c r="BH293" i="9"/>
  <c r="BI293" i="9" s="1"/>
  <c r="BG293" i="9"/>
  <c r="AY293" i="9"/>
  <c r="BD293" i="9" s="1"/>
  <c r="AX293" i="9"/>
  <c r="BC293" i="9" s="1"/>
  <c r="AW293" i="9"/>
  <c r="BB293" i="9" s="1"/>
  <c r="AV293" i="9"/>
  <c r="BA293" i="9" s="1"/>
  <c r="AU293" i="9"/>
  <c r="AZ293" i="9" s="1"/>
  <c r="AS293" i="9"/>
  <c r="AR293" i="9"/>
  <c r="AQ293" i="9"/>
  <c r="AP293" i="9"/>
  <c r="AN293" i="9"/>
  <c r="AM293" i="9"/>
  <c r="DO292" i="9"/>
  <c r="DN292" i="9"/>
  <c r="DM292" i="9"/>
  <c r="DL292" i="9"/>
  <c r="DK292" i="9"/>
  <c r="DJ292" i="9"/>
  <c r="DI292" i="9"/>
  <c r="DD292" i="9"/>
  <c r="DC292" i="9"/>
  <c r="DB292" i="9"/>
  <c r="DA292" i="9"/>
  <c r="CZ292" i="9"/>
  <c r="CN292" i="9"/>
  <c r="CO292" i="9" s="1"/>
  <c r="CM292" i="9"/>
  <c r="CF292" i="9"/>
  <c r="CG292" i="9" s="1"/>
  <c r="CE292" i="9"/>
  <c r="BX292" i="9"/>
  <c r="BY292" i="9" s="1"/>
  <c r="BW292" i="9"/>
  <c r="BP292" i="9"/>
  <c r="BQ292" i="9" s="1"/>
  <c r="BO292" i="9"/>
  <c r="BH292" i="9"/>
  <c r="BI292" i="9" s="1"/>
  <c r="BG292" i="9"/>
  <c r="AY292" i="9"/>
  <c r="BD292" i="9" s="1"/>
  <c r="AX292" i="9"/>
  <c r="BC292" i="9" s="1"/>
  <c r="AW292" i="9"/>
  <c r="BB292" i="9" s="1"/>
  <c r="AV292" i="9"/>
  <c r="BA292" i="9" s="1"/>
  <c r="AU292" i="9"/>
  <c r="AZ292" i="9" s="1"/>
  <c r="AS292" i="9"/>
  <c r="AR292" i="9"/>
  <c r="AQ292" i="9"/>
  <c r="AP292" i="9"/>
  <c r="AN292" i="9"/>
  <c r="AM292" i="9"/>
  <c r="DO291" i="9"/>
  <c r="DN291" i="9"/>
  <c r="DM291" i="9"/>
  <c r="DL291" i="9"/>
  <c r="DK291" i="9"/>
  <c r="DJ291" i="9"/>
  <c r="DI291" i="9"/>
  <c r="DD291" i="9"/>
  <c r="DC291" i="9"/>
  <c r="DB291" i="9"/>
  <c r="DA291" i="9"/>
  <c r="CZ291" i="9"/>
  <c r="CN291" i="9"/>
  <c r="CO291" i="9" s="1"/>
  <c r="CM291" i="9"/>
  <c r="CF291" i="9"/>
  <c r="CG291" i="9" s="1"/>
  <c r="CE291" i="9"/>
  <c r="BX291" i="9"/>
  <c r="BY291" i="9" s="1"/>
  <c r="BW291" i="9"/>
  <c r="BP291" i="9"/>
  <c r="BQ291" i="9" s="1"/>
  <c r="BO291" i="9"/>
  <c r="BH291" i="9"/>
  <c r="BI291" i="9" s="1"/>
  <c r="BG291" i="9"/>
  <c r="AY291" i="9"/>
  <c r="BD291" i="9" s="1"/>
  <c r="AX291" i="9"/>
  <c r="BC291" i="9" s="1"/>
  <c r="AW291" i="9"/>
  <c r="BB291" i="9" s="1"/>
  <c r="AV291" i="9"/>
  <c r="BA291" i="9" s="1"/>
  <c r="AU291" i="9"/>
  <c r="AZ291" i="9" s="1"/>
  <c r="AS291" i="9"/>
  <c r="AR291" i="9"/>
  <c r="AQ291" i="9"/>
  <c r="AP291" i="9"/>
  <c r="AN291" i="9"/>
  <c r="AM291" i="9"/>
  <c r="DO290" i="9"/>
  <c r="DN290" i="9"/>
  <c r="DM290" i="9"/>
  <c r="DL290" i="9"/>
  <c r="DK290" i="9"/>
  <c r="DJ290" i="9"/>
  <c r="DI290" i="9"/>
  <c r="DD290" i="9"/>
  <c r="DC290" i="9"/>
  <c r="DB290" i="9"/>
  <c r="DA290" i="9"/>
  <c r="CZ290" i="9"/>
  <c r="CN290" i="9"/>
  <c r="CO290" i="9" s="1"/>
  <c r="CM290" i="9"/>
  <c r="CF290" i="9"/>
  <c r="CG290" i="9" s="1"/>
  <c r="CE290" i="9"/>
  <c r="BX290" i="9"/>
  <c r="BY290" i="9" s="1"/>
  <c r="BW290" i="9"/>
  <c r="BP290" i="9"/>
  <c r="BQ290" i="9" s="1"/>
  <c r="BO290" i="9"/>
  <c r="BH290" i="9"/>
  <c r="BI290" i="9" s="1"/>
  <c r="BG290" i="9"/>
  <c r="AY290" i="9"/>
  <c r="BD290" i="9" s="1"/>
  <c r="AX290" i="9"/>
  <c r="BC290" i="9" s="1"/>
  <c r="AW290" i="9"/>
  <c r="BB290" i="9" s="1"/>
  <c r="AV290" i="9"/>
  <c r="BA290" i="9" s="1"/>
  <c r="AU290" i="9"/>
  <c r="AZ290" i="9" s="1"/>
  <c r="AS290" i="9"/>
  <c r="AR290" i="9"/>
  <c r="AQ290" i="9"/>
  <c r="AP290" i="9"/>
  <c r="AN290" i="9"/>
  <c r="AM290" i="9"/>
  <c r="DO289" i="9"/>
  <c r="DN289" i="9"/>
  <c r="DM289" i="9"/>
  <c r="DL289" i="9"/>
  <c r="DK289" i="9"/>
  <c r="DJ289" i="9"/>
  <c r="DI289" i="9"/>
  <c r="DD289" i="9"/>
  <c r="DC289" i="9"/>
  <c r="DB289" i="9"/>
  <c r="DA289" i="9"/>
  <c r="CZ289" i="9"/>
  <c r="CN289" i="9"/>
  <c r="CO289" i="9" s="1"/>
  <c r="CM289" i="9"/>
  <c r="CF289" i="9"/>
  <c r="CG289" i="9" s="1"/>
  <c r="CE289" i="9"/>
  <c r="BX289" i="9"/>
  <c r="BY289" i="9" s="1"/>
  <c r="BW289" i="9"/>
  <c r="BP289" i="9"/>
  <c r="BQ289" i="9" s="1"/>
  <c r="BO289" i="9"/>
  <c r="BH289" i="9"/>
  <c r="BI289" i="9" s="1"/>
  <c r="BG289" i="9"/>
  <c r="AY289" i="9"/>
  <c r="BD289" i="9" s="1"/>
  <c r="AX289" i="9"/>
  <c r="BC289" i="9" s="1"/>
  <c r="AW289" i="9"/>
  <c r="BB289" i="9" s="1"/>
  <c r="AV289" i="9"/>
  <c r="BA289" i="9" s="1"/>
  <c r="AU289" i="9"/>
  <c r="AZ289" i="9" s="1"/>
  <c r="AS289" i="9"/>
  <c r="AR289" i="9"/>
  <c r="AQ289" i="9"/>
  <c r="AP289" i="9"/>
  <c r="AN289" i="9"/>
  <c r="AM289" i="9"/>
  <c r="DO288" i="9"/>
  <c r="DN288" i="9"/>
  <c r="DM288" i="9"/>
  <c r="DL288" i="9"/>
  <c r="DK288" i="9"/>
  <c r="DJ288" i="9"/>
  <c r="DI288" i="9"/>
  <c r="DD288" i="9"/>
  <c r="DC288" i="9"/>
  <c r="DB288" i="9"/>
  <c r="DA288" i="9"/>
  <c r="CZ288" i="9"/>
  <c r="CN288" i="9"/>
  <c r="CO288" i="9" s="1"/>
  <c r="CM288" i="9"/>
  <c r="CF288" i="9"/>
  <c r="CG288" i="9" s="1"/>
  <c r="CE288" i="9"/>
  <c r="BX288" i="9"/>
  <c r="BY288" i="9" s="1"/>
  <c r="BW288" i="9"/>
  <c r="BP288" i="9"/>
  <c r="BQ288" i="9" s="1"/>
  <c r="BO288" i="9"/>
  <c r="BH288" i="9"/>
  <c r="BI288" i="9" s="1"/>
  <c r="BG288" i="9"/>
  <c r="AY288" i="9"/>
  <c r="BD288" i="9" s="1"/>
  <c r="AX288" i="9"/>
  <c r="BC288" i="9" s="1"/>
  <c r="AW288" i="9"/>
  <c r="BB288" i="9" s="1"/>
  <c r="AV288" i="9"/>
  <c r="BA288" i="9" s="1"/>
  <c r="AU288" i="9"/>
  <c r="AZ288" i="9" s="1"/>
  <c r="AS288" i="9"/>
  <c r="AR288" i="9"/>
  <c r="AQ288" i="9"/>
  <c r="AP288" i="9"/>
  <c r="AN288" i="9"/>
  <c r="AM288" i="9"/>
  <c r="DO287" i="9"/>
  <c r="DN287" i="9"/>
  <c r="DM287" i="9"/>
  <c r="DL287" i="9"/>
  <c r="DK287" i="9"/>
  <c r="DJ287" i="9"/>
  <c r="DI287" i="9"/>
  <c r="DD287" i="9"/>
  <c r="DC287" i="9"/>
  <c r="DB287" i="9"/>
  <c r="DA287" i="9"/>
  <c r="CZ287" i="9"/>
  <c r="CN287" i="9"/>
  <c r="CO287" i="9" s="1"/>
  <c r="CM287" i="9"/>
  <c r="CF287" i="9"/>
  <c r="CG287" i="9" s="1"/>
  <c r="CE287" i="9"/>
  <c r="BX287" i="9"/>
  <c r="BY287" i="9" s="1"/>
  <c r="BW287" i="9"/>
  <c r="BP287" i="9"/>
  <c r="BQ287" i="9" s="1"/>
  <c r="BO287" i="9"/>
  <c r="BH287" i="9"/>
  <c r="BI287" i="9" s="1"/>
  <c r="BG287" i="9"/>
  <c r="AY287" i="9"/>
  <c r="BD287" i="9" s="1"/>
  <c r="AX287" i="9"/>
  <c r="BC287" i="9" s="1"/>
  <c r="AW287" i="9"/>
  <c r="BB287" i="9" s="1"/>
  <c r="AV287" i="9"/>
  <c r="BA287" i="9" s="1"/>
  <c r="AU287" i="9"/>
  <c r="AZ287" i="9" s="1"/>
  <c r="AS287" i="9"/>
  <c r="AR287" i="9"/>
  <c r="AQ287" i="9"/>
  <c r="AP287" i="9"/>
  <c r="AN287" i="9"/>
  <c r="AM287" i="9"/>
  <c r="DO286" i="9"/>
  <c r="DN286" i="9"/>
  <c r="DM286" i="9"/>
  <c r="DL286" i="9"/>
  <c r="DK286" i="9"/>
  <c r="DJ286" i="9"/>
  <c r="DI286" i="9"/>
  <c r="DD286" i="9"/>
  <c r="DC286" i="9"/>
  <c r="DB286" i="9"/>
  <c r="DA286" i="9"/>
  <c r="CZ286" i="9"/>
  <c r="CN286" i="9"/>
  <c r="CO286" i="9" s="1"/>
  <c r="CM286" i="9"/>
  <c r="CF286" i="9"/>
  <c r="CG286" i="9" s="1"/>
  <c r="CE286" i="9"/>
  <c r="BX286" i="9"/>
  <c r="BY286" i="9" s="1"/>
  <c r="BW286" i="9"/>
  <c r="BP286" i="9"/>
  <c r="BQ286" i="9" s="1"/>
  <c r="BO286" i="9"/>
  <c r="BH286" i="9"/>
  <c r="BI286" i="9" s="1"/>
  <c r="BG286" i="9"/>
  <c r="AY286" i="9"/>
  <c r="BD286" i="9" s="1"/>
  <c r="AX286" i="9"/>
  <c r="BC286" i="9" s="1"/>
  <c r="AW286" i="9"/>
  <c r="BB286" i="9" s="1"/>
  <c r="AV286" i="9"/>
  <c r="BA286" i="9" s="1"/>
  <c r="AU286" i="9"/>
  <c r="AZ286" i="9" s="1"/>
  <c r="AS286" i="9"/>
  <c r="AR286" i="9"/>
  <c r="AQ286" i="9"/>
  <c r="AP286" i="9"/>
  <c r="AN286" i="9"/>
  <c r="AM286" i="9"/>
  <c r="DO285" i="9"/>
  <c r="DN285" i="9"/>
  <c r="DM285" i="9"/>
  <c r="DL285" i="9"/>
  <c r="DK285" i="9"/>
  <c r="DJ285" i="9"/>
  <c r="DI285" i="9"/>
  <c r="DD285" i="9"/>
  <c r="DC285" i="9"/>
  <c r="DB285" i="9"/>
  <c r="DA285" i="9"/>
  <c r="CZ285" i="9"/>
  <c r="CN285" i="9"/>
  <c r="CO285" i="9" s="1"/>
  <c r="CM285" i="9"/>
  <c r="CF285" i="9"/>
  <c r="CG285" i="9" s="1"/>
  <c r="CE285" i="9"/>
  <c r="BX285" i="9"/>
  <c r="BY285" i="9" s="1"/>
  <c r="BW285" i="9"/>
  <c r="BP285" i="9"/>
  <c r="BQ285" i="9" s="1"/>
  <c r="BO285" i="9"/>
  <c r="BH285" i="9"/>
  <c r="BI285" i="9" s="1"/>
  <c r="BG285" i="9"/>
  <c r="AY285" i="9"/>
  <c r="BD285" i="9" s="1"/>
  <c r="AX285" i="9"/>
  <c r="BC285" i="9" s="1"/>
  <c r="AW285" i="9"/>
  <c r="BB285" i="9" s="1"/>
  <c r="AV285" i="9"/>
  <c r="BA285" i="9" s="1"/>
  <c r="AU285" i="9"/>
  <c r="AZ285" i="9" s="1"/>
  <c r="AS285" i="9"/>
  <c r="AR285" i="9"/>
  <c r="AQ285" i="9"/>
  <c r="AP285" i="9"/>
  <c r="AN285" i="9"/>
  <c r="AM285" i="9"/>
  <c r="DO284" i="9"/>
  <c r="DN284" i="9"/>
  <c r="DM284" i="9"/>
  <c r="DL284" i="9"/>
  <c r="DK284" i="9"/>
  <c r="DJ284" i="9"/>
  <c r="DI284" i="9"/>
  <c r="DD284" i="9"/>
  <c r="DC284" i="9"/>
  <c r="DB284" i="9"/>
  <c r="DA284" i="9"/>
  <c r="CZ284" i="9"/>
  <c r="CN284" i="9"/>
  <c r="CO284" i="9" s="1"/>
  <c r="CM284" i="9"/>
  <c r="CF284" i="9"/>
  <c r="CG284" i="9" s="1"/>
  <c r="CE284" i="9"/>
  <c r="BX284" i="9"/>
  <c r="BY284" i="9" s="1"/>
  <c r="BW284" i="9"/>
  <c r="BP284" i="9"/>
  <c r="BQ284" i="9" s="1"/>
  <c r="BO284" i="9"/>
  <c r="BH284" i="9"/>
  <c r="BI284" i="9" s="1"/>
  <c r="BG284" i="9"/>
  <c r="AY284" i="9"/>
  <c r="BD284" i="9" s="1"/>
  <c r="AX284" i="9"/>
  <c r="BC284" i="9" s="1"/>
  <c r="AW284" i="9"/>
  <c r="BB284" i="9" s="1"/>
  <c r="AV284" i="9"/>
  <c r="BA284" i="9" s="1"/>
  <c r="AU284" i="9"/>
  <c r="AZ284" i="9" s="1"/>
  <c r="AS284" i="9"/>
  <c r="AR284" i="9"/>
  <c r="AQ284" i="9"/>
  <c r="AP284" i="9"/>
  <c r="AN284" i="9"/>
  <c r="AM284" i="9"/>
  <c r="DO283" i="9"/>
  <c r="DN283" i="9"/>
  <c r="DM283" i="9"/>
  <c r="DL283" i="9"/>
  <c r="DK283" i="9"/>
  <c r="DJ283" i="9"/>
  <c r="DI283" i="9"/>
  <c r="DD283" i="9"/>
  <c r="DC283" i="9"/>
  <c r="DB283" i="9"/>
  <c r="DA283" i="9"/>
  <c r="CZ283" i="9"/>
  <c r="CN283" i="9"/>
  <c r="CO283" i="9" s="1"/>
  <c r="CM283" i="9"/>
  <c r="CF283" i="9"/>
  <c r="CG283" i="9" s="1"/>
  <c r="CE283" i="9"/>
  <c r="BX283" i="9"/>
  <c r="BY283" i="9" s="1"/>
  <c r="BW283" i="9"/>
  <c r="BP283" i="9"/>
  <c r="BQ283" i="9" s="1"/>
  <c r="BO283" i="9"/>
  <c r="BH283" i="9"/>
  <c r="BI283" i="9" s="1"/>
  <c r="BG283" i="9"/>
  <c r="AY283" i="9"/>
  <c r="BD283" i="9" s="1"/>
  <c r="AX283" i="9"/>
  <c r="BC283" i="9" s="1"/>
  <c r="AW283" i="9"/>
  <c r="BB283" i="9" s="1"/>
  <c r="AV283" i="9"/>
  <c r="BA283" i="9" s="1"/>
  <c r="AU283" i="9"/>
  <c r="AZ283" i="9" s="1"/>
  <c r="AS283" i="9"/>
  <c r="AR283" i="9"/>
  <c r="AQ283" i="9"/>
  <c r="AP283" i="9"/>
  <c r="AN283" i="9"/>
  <c r="AM283" i="9"/>
  <c r="DO282" i="9"/>
  <c r="DN282" i="9"/>
  <c r="DM282" i="9"/>
  <c r="DL282" i="9"/>
  <c r="DK282" i="9"/>
  <c r="DJ282" i="9"/>
  <c r="DI282" i="9"/>
  <c r="DD282" i="9"/>
  <c r="DC282" i="9"/>
  <c r="DB282" i="9"/>
  <c r="DA282" i="9"/>
  <c r="CZ282" i="9"/>
  <c r="CN282" i="9"/>
  <c r="CO282" i="9" s="1"/>
  <c r="CM282" i="9"/>
  <c r="CF282" i="9"/>
  <c r="CG282" i="9" s="1"/>
  <c r="CE282" i="9"/>
  <c r="BX282" i="9"/>
  <c r="BY282" i="9" s="1"/>
  <c r="BW282" i="9"/>
  <c r="BP282" i="9"/>
  <c r="BQ282" i="9" s="1"/>
  <c r="BO282" i="9"/>
  <c r="BH282" i="9"/>
  <c r="BI282" i="9" s="1"/>
  <c r="BG282" i="9"/>
  <c r="AY282" i="9"/>
  <c r="BD282" i="9" s="1"/>
  <c r="AX282" i="9"/>
  <c r="BC282" i="9" s="1"/>
  <c r="AW282" i="9"/>
  <c r="BB282" i="9" s="1"/>
  <c r="AV282" i="9"/>
  <c r="BA282" i="9" s="1"/>
  <c r="AU282" i="9"/>
  <c r="AZ282" i="9" s="1"/>
  <c r="AS282" i="9"/>
  <c r="AR282" i="9"/>
  <c r="AQ282" i="9"/>
  <c r="AP282" i="9"/>
  <c r="AN282" i="9"/>
  <c r="AM282" i="9"/>
  <c r="DO281" i="9"/>
  <c r="DN281" i="9"/>
  <c r="DM281" i="9"/>
  <c r="DL281" i="9"/>
  <c r="DK281" i="9"/>
  <c r="DJ281" i="9"/>
  <c r="DI281" i="9"/>
  <c r="DD281" i="9"/>
  <c r="DC281" i="9"/>
  <c r="DB281" i="9"/>
  <c r="DA281" i="9"/>
  <c r="CZ281" i="9"/>
  <c r="CN281" i="9"/>
  <c r="CO281" i="9" s="1"/>
  <c r="CM281" i="9"/>
  <c r="CF281" i="9"/>
  <c r="CG281" i="9" s="1"/>
  <c r="CE281" i="9"/>
  <c r="BX281" i="9"/>
  <c r="BY281" i="9" s="1"/>
  <c r="BW281" i="9"/>
  <c r="BP281" i="9"/>
  <c r="BQ281" i="9" s="1"/>
  <c r="BO281" i="9"/>
  <c r="BH281" i="9"/>
  <c r="BI281" i="9" s="1"/>
  <c r="BG281" i="9"/>
  <c r="AY281" i="9"/>
  <c r="BD281" i="9" s="1"/>
  <c r="AX281" i="9"/>
  <c r="BC281" i="9" s="1"/>
  <c r="AW281" i="9"/>
  <c r="BB281" i="9" s="1"/>
  <c r="AV281" i="9"/>
  <c r="BA281" i="9" s="1"/>
  <c r="AU281" i="9"/>
  <c r="AZ281" i="9" s="1"/>
  <c r="AS281" i="9"/>
  <c r="AR281" i="9"/>
  <c r="AQ281" i="9"/>
  <c r="AP281" i="9"/>
  <c r="AN281" i="9"/>
  <c r="AM281" i="9"/>
  <c r="DO280" i="9"/>
  <c r="DN280" i="9"/>
  <c r="DM280" i="9"/>
  <c r="DL280" i="9"/>
  <c r="DK280" i="9"/>
  <c r="DJ280" i="9"/>
  <c r="DI280" i="9"/>
  <c r="DD280" i="9"/>
  <c r="DC280" i="9"/>
  <c r="DB280" i="9"/>
  <c r="DA280" i="9"/>
  <c r="CZ280" i="9"/>
  <c r="CN280" i="9"/>
  <c r="CO280" i="9" s="1"/>
  <c r="CM280" i="9"/>
  <c r="CF280" i="9"/>
  <c r="CG280" i="9" s="1"/>
  <c r="CE280" i="9"/>
  <c r="BX280" i="9"/>
  <c r="BY280" i="9" s="1"/>
  <c r="BW280" i="9"/>
  <c r="BP280" i="9"/>
  <c r="BQ280" i="9" s="1"/>
  <c r="BO280" i="9"/>
  <c r="BH280" i="9"/>
  <c r="BI280" i="9" s="1"/>
  <c r="BG280" i="9"/>
  <c r="AY280" i="9"/>
  <c r="BD280" i="9" s="1"/>
  <c r="AX280" i="9"/>
  <c r="BC280" i="9" s="1"/>
  <c r="AW280" i="9"/>
  <c r="BB280" i="9" s="1"/>
  <c r="AV280" i="9"/>
  <c r="BA280" i="9" s="1"/>
  <c r="AU280" i="9"/>
  <c r="AZ280" i="9" s="1"/>
  <c r="AS280" i="9"/>
  <c r="AR280" i="9"/>
  <c r="AQ280" i="9"/>
  <c r="AP280" i="9"/>
  <c r="AN280" i="9"/>
  <c r="AM280" i="9"/>
  <c r="DO279" i="9"/>
  <c r="DN279" i="9"/>
  <c r="DM279" i="9"/>
  <c r="DL279" i="9"/>
  <c r="DK279" i="9"/>
  <c r="DJ279" i="9"/>
  <c r="DI279" i="9"/>
  <c r="DD279" i="9"/>
  <c r="DC279" i="9"/>
  <c r="DB279" i="9"/>
  <c r="DA279" i="9"/>
  <c r="CZ279" i="9"/>
  <c r="CN279" i="9"/>
  <c r="CO279" i="9" s="1"/>
  <c r="CM279" i="9"/>
  <c r="CF279" i="9"/>
  <c r="CG279" i="9" s="1"/>
  <c r="CE279" i="9"/>
  <c r="BX279" i="9"/>
  <c r="BY279" i="9" s="1"/>
  <c r="BW279" i="9"/>
  <c r="BP279" i="9"/>
  <c r="BQ279" i="9" s="1"/>
  <c r="BO279" i="9"/>
  <c r="BH279" i="9"/>
  <c r="BI279" i="9" s="1"/>
  <c r="BG279" i="9"/>
  <c r="AY279" i="9"/>
  <c r="BD279" i="9" s="1"/>
  <c r="AX279" i="9"/>
  <c r="BC279" i="9" s="1"/>
  <c r="AW279" i="9"/>
  <c r="BB279" i="9" s="1"/>
  <c r="AV279" i="9"/>
  <c r="BA279" i="9" s="1"/>
  <c r="AU279" i="9"/>
  <c r="AZ279" i="9" s="1"/>
  <c r="AS279" i="9"/>
  <c r="AR279" i="9"/>
  <c r="AQ279" i="9"/>
  <c r="AP279" i="9"/>
  <c r="AN279" i="9"/>
  <c r="AM279" i="9"/>
  <c r="DO278" i="9"/>
  <c r="DN278" i="9"/>
  <c r="DM278" i="9"/>
  <c r="DL278" i="9"/>
  <c r="DK278" i="9"/>
  <c r="DJ278" i="9"/>
  <c r="DI278" i="9"/>
  <c r="DD278" i="9"/>
  <c r="DC278" i="9"/>
  <c r="DB278" i="9"/>
  <c r="DA278" i="9"/>
  <c r="CZ278" i="9"/>
  <c r="CN278" i="9"/>
  <c r="CO278" i="9" s="1"/>
  <c r="CM278" i="9"/>
  <c r="CF278" i="9"/>
  <c r="CG278" i="9" s="1"/>
  <c r="CE278" i="9"/>
  <c r="BX278" i="9"/>
  <c r="BY278" i="9" s="1"/>
  <c r="BW278" i="9"/>
  <c r="BP278" i="9"/>
  <c r="BQ278" i="9" s="1"/>
  <c r="BO278" i="9"/>
  <c r="BH278" i="9"/>
  <c r="BI278" i="9" s="1"/>
  <c r="BG278" i="9"/>
  <c r="AY278" i="9"/>
  <c r="BD278" i="9" s="1"/>
  <c r="AX278" i="9"/>
  <c r="BC278" i="9" s="1"/>
  <c r="AW278" i="9"/>
  <c r="BB278" i="9" s="1"/>
  <c r="AV278" i="9"/>
  <c r="BA278" i="9" s="1"/>
  <c r="AU278" i="9"/>
  <c r="AZ278" i="9" s="1"/>
  <c r="AS278" i="9"/>
  <c r="AR278" i="9"/>
  <c r="AQ278" i="9"/>
  <c r="AP278" i="9"/>
  <c r="AN278" i="9"/>
  <c r="AM278" i="9"/>
  <c r="DO277" i="9"/>
  <c r="DN277" i="9"/>
  <c r="DM277" i="9"/>
  <c r="DL277" i="9"/>
  <c r="DK277" i="9"/>
  <c r="DJ277" i="9"/>
  <c r="DI277" i="9"/>
  <c r="DD277" i="9"/>
  <c r="DC277" i="9"/>
  <c r="DB277" i="9"/>
  <c r="DA277" i="9"/>
  <c r="CZ277" i="9"/>
  <c r="CN277" i="9"/>
  <c r="CO277" i="9" s="1"/>
  <c r="CM277" i="9"/>
  <c r="CF277" i="9"/>
  <c r="CG277" i="9" s="1"/>
  <c r="CE277" i="9"/>
  <c r="BX277" i="9"/>
  <c r="BY277" i="9" s="1"/>
  <c r="BW277" i="9"/>
  <c r="BP277" i="9"/>
  <c r="BQ277" i="9" s="1"/>
  <c r="BO277" i="9"/>
  <c r="BH277" i="9"/>
  <c r="BI277" i="9" s="1"/>
  <c r="BG277" i="9"/>
  <c r="AY277" i="9"/>
  <c r="BD277" i="9" s="1"/>
  <c r="AX277" i="9"/>
  <c r="BC277" i="9" s="1"/>
  <c r="AW277" i="9"/>
  <c r="BB277" i="9" s="1"/>
  <c r="AV277" i="9"/>
  <c r="BA277" i="9" s="1"/>
  <c r="AU277" i="9"/>
  <c r="AZ277" i="9" s="1"/>
  <c r="AS277" i="9"/>
  <c r="AR277" i="9"/>
  <c r="AQ277" i="9"/>
  <c r="AP277" i="9"/>
  <c r="AN277" i="9"/>
  <c r="AM277" i="9"/>
  <c r="DO276" i="9"/>
  <c r="DN276" i="9"/>
  <c r="DM276" i="9"/>
  <c r="DL276" i="9"/>
  <c r="DK276" i="9"/>
  <c r="DJ276" i="9"/>
  <c r="DI276" i="9"/>
  <c r="DD276" i="9"/>
  <c r="DC276" i="9"/>
  <c r="DB276" i="9"/>
  <c r="DA276" i="9"/>
  <c r="CZ276" i="9"/>
  <c r="CN276" i="9"/>
  <c r="CO276" i="9" s="1"/>
  <c r="CP276" i="9" s="1"/>
  <c r="CM276" i="9"/>
  <c r="CF276" i="9"/>
  <c r="CG276" i="9" s="1"/>
  <c r="CH276" i="9" s="1"/>
  <c r="CE276" i="9"/>
  <c r="BX276" i="9"/>
  <c r="BY276" i="9" s="1"/>
  <c r="BZ276" i="9" s="1"/>
  <c r="BW276" i="9"/>
  <c r="BP276" i="9"/>
  <c r="BQ276" i="9" s="1"/>
  <c r="BR276" i="9" s="1"/>
  <c r="BO276" i="9"/>
  <c r="BH276" i="9"/>
  <c r="BI276" i="9" s="1"/>
  <c r="BJ276" i="9" s="1"/>
  <c r="BG276" i="9"/>
  <c r="AY276" i="9"/>
  <c r="BD276" i="9" s="1"/>
  <c r="AX276" i="9"/>
  <c r="BC276" i="9" s="1"/>
  <c r="AW276" i="9"/>
  <c r="BB276" i="9" s="1"/>
  <c r="AV276" i="9"/>
  <c r="BA276" i="9" s="1"/>
  <c r="AU276" i="9"/>
  <c r="AZ276" i="9" s="1"/>
  <c r="AS276" i="9"/>
  <c r="AR276" i="9"/>
  <c r="AQ276" i="9"/>
  <c r="AP276" i="9"/>
  <c r="AN276" i="9"/>
  <c r="AM276" i="9"/>
  <c r="DO275" i="9"/>
  <c r="DN275" i="9"/>
  <c r="DM275" i="9"/>
  <c r="DL275" i="9"/>
  <c r="DK275" i="9"/>
  <c r="DJ275" i="9"/>
  <c r="DI275" i="9"/>
  <c r="DD275" i="9"/>
  <c r="DC275" i="9"/>
  <c r="DB275" i="9"/>
  <c r="DA275" i="9"/>
  <c r="CZ275" i="9"/>
  <c r="CN275" i="9"/>
  <c r="CO275" i="9" s="1"/>
  <c r="CQ275" i="9" s="1"/>
  <c r="CS275" i="9" s="1"/>
  <c r="CM275" i="9"/>
  <c r="CF275" i="9"/>
  <c r="CG275" i="9" s="1"/>
  <c r="CI275" i="9" s="1"/>
  <c r="CK275" i="9" s="1"/>
  <c r="CE275" i="9"/>
  <c r="BX275" i="9"/>
  <c r="BY275" i="9" s="1"/>
  <c r="CA275" i="9" s="1"/>
  <c r="CC275" i="9" s="1"/>
  <c r="BW275" i="9"/>
  <c r="BP275" i="9"/>
  <c r="BQ275" i="9" s="1"/>
  <c r="BS275" i="9" s="1"/>
  <c r="BU275" i="9" s="1"/>
  <c r="BO275" i="9"/>
  <c r="BH275" i="9"/>
  <c r="BI275" i="9" s="1"/>
  <c r="BK275" i="9" s="1"/>
  <c r="BM275" i="9" s="1"/>
  <c r="BG275" i="9"/>
  <c r="AY275" i="9"/>
  <c r="BD275" i="9" s="1"/>
  <c r="AX275" i="9"/>
  <c r="BC275" i="9" s="1"/>
  <c r="AW275" i="9"/>
  <c r="BB275" i="9" s="1"/>
  <c r="AV275" i="9"/>
  <c r="BA275" i="9" s="1"/>
  <c r="AU275" i="9"/>
  <c r="AZ275" i="9" s="1"/>
  <c r="AS275" i="9"/>
  <c r="AR275" i="9"/>
  <c r="AQ275" i="9"/>
  <c r="AP275" i="9"/>
  <c r="AN275" i="9"/>
  <c r="AM275" i="9"/>
  <c r="DO274" i="9"/>
  <c r="DN274" i="9"/>
  <c r="DM274" i="9"/>
  <c r="DL274" i="9"/>
  <c r="DK274" i="9"/>
  <c r="DJ274" i="9"/>
  <c r="DI274" i="9"/>
  <c r="DD274" i="9"/>
  <c r="DC274" i="9"/>
  <c r="DB274" i="9"/>
  <c r="DA274" i="9"/>
  <c r="CZ274" i="9"/>
  <c r="CN274" i="9"/>
  <c r="CO274" i="9" s="1"/>
  <c r="CQ274" i="9" s="1"/>
  <c r="CS274" i="9" s="1"/>
  <c r="CM274" i="9"/>
  <c r="CF274" i="9"/>
  <c r="CG274" i="9" s="1"/>
  <c r="CI274" i="9" s="1"/>
  <c r="CK274" i="9" s="1"/>
  <c r="CE274" i="9"/>
  <c r="BX274" i="9"/>
  <c r="BY274" i="9" s="1"/>
  <c r="CA274" i="9" s="1"/>
  <c r="CC274" i="9" s="1"/>
  <c r="BW274" i="9"/>
  <c r="BP274" i="9"/>
  <c r="BQ274" i="9" s="1"/>
  <c r="BS274" i="9" s="1"/>
  <c r="BU274" i="9" s="1"/>
  <c r="BO274" i="9"/>
  <c r="BH274" i="9"/>
  <c r="BI274" i="9" s="1"/>
  <c r="BK274" i="9" s="1"/>
  <c r="BM274" i="9" s="1"/>
  <c r="BG274" i="9"/>
  <c r="AY274" i="9"/>
  <c r="BD274" i="9" s="1"/>
  <c r="AX274" i="9"/>
  <c r="BC274" i="9" s="1"/>
  <c r="AW274" i="9"/>
  <c r="BB274" i="9" s="1"/>
  <c r="AV274" i="9"/>
  <c r="BA274" i="9" s="1"/>
  <c r="AU274" i="9"/>
  <c r="AZ274" i="9" s="1"/>
  <c r="AS274" i="9"/>
  <c r="AR274" i="9"/>
  <c r="AQ274" i="9"/>
  <c r="AP274" i="9"/>
  <c r="AN274" i="9"/>
  <c r="AM274" i="9"/>
  <c r="DO273" i="9"/>
  <c r="DN273" i="9"/>
  <c r="DM273" i="9"/>
  <c r="DL273" i="9"/>
  <c r="DK273" i="9"/>
  <c r="DJ273" i="9"/>
  <c r="DI273" i="9"/>
  <c r="DD273" i="9"/>
  <c r="DC273" i="9"/>
  <c r="DB273" i="9"/>
  <c r="DA273" i="9"/>
  <c r="CZ273" i="9"/>
  <c r="CN273" i="9"/>
  <c r="CO273" i="9" s="1"/>
  <c r="CQ273" i="9" s="1"/>
  <c r="CS273" i="9" s="1"/>
  <c r="CM273" i="9"/>
  <c r="CF273" i="9"/>
  <c r="CG273" i="9" s="1"/>
  <c r="CI273" i="9" s="1"/>
  <c r="CK273" i="9" s="1"/>
  <c r="CE273" i="9"/>
  <c r="BX273" i="9"/>
  <c r="BY273" i="9" s="1"/>
  <c r="CA273" i="9" s="1"/>
  <c r="CC273" i="9" s="1"/>
  <c r="BW273" i="9"/>
  <c r="BP273" i="9"/>
  <c r="BQ273" i="9" s="1"/>
  <c r="BS273" i="9" s="1"/>
  <c r="BU273" i="9" s="1"/>
  <c r="BO273" i="9"/>
  <c r="BH273" i="9"/>
  <c r="BI273" i="9" s="1"/>
  <c r="BK273" i="9" s="1"/>
  <c r="BM273" i="9" s="1"/>
  <c r="BG273" i="9"/>
  <c r="AY273" i="9"/>
  <c r="BD273" i="9" s="1"/>
  <c r="AX273" i="9"/>
  <c r="BC273" i="9" s="1"/>
  <c r="AW273" i="9"/>
  <c r="BB273" i="9" s="1"/>
  <c r="AV273" i="9"/>
  <c r="BA273" i="9" s="1"/>
  <c r="AU273" i="9"/>
  <c r="AZ273" i="9" s="1"/>
  <c r="AS273" i="9"/>
  <c r="AR273" i="9"/>
  <c r="AQ273" i="9"/>
  <c r="AP273" i="9"/>
  <c r="AN273" i="9"/>
  <c r="AM273" i="9"/>
  <c r="DO272" i="9"/>
  <c r="DN272" i="9"/>
  <c r="DM272" i="9"/>
  <c r="DL272" i="9"/>
  <c r="DK272" i="9"/>
  <c r="DJ272" i="9"/>
  <c r="DI272" i="9"/>
  <c r="DD272" i="9"/>
  <c r="DC272" i="9"/>
  <c r="DB272" i="9"/>
  <c r="DA272" i="9"/>
  <c r="CZ272" i="9"/>
  <c r="CN272" i="9"/>
  <c r="CO272" i="9" s="1"/>
  <c r="CQ272" i="9" s="1"/>
  <c r="CS272" i="9" s="1"/>
  <c r="CM272" i="9"/>
  <c r="CF272" i="9"/>
  <c r="CG272" i="9" s="1"/>
  <c r="CI272" i="9" s="1"/>
  <c r="CK272" i="9" s="1"/>
  <c r="CE272" i="9"/>
  <c r="BX272" i="9"/>
  <c r="BY272" i="9" s="1"/>
  <c r="CA272" i="9" s="1"/>
  <c r="CC272" i="9" s="1"/>
  <c r="BW272" i="9"/>
  <c r="BP272" i="9"/>
  <c r="BQ272" i="9" s="1"/>
  <c r="BS272" i="9" s="1"/>
  <c r="BU272" i="9" s="1"/>
  <c r="BO272" i="9"/>
  <c r="BH272" i="9"/>
  <c r="BI272" i="9" s="1"/>
  <c r="BK272" i="9" s="1"/>
  <c r="BM272" i="9" s="1"/>
  <c r="BG272" i="9"/>
  <c r="AY272" i="9"/>
  <c r="BD272" i="9" s="1"/>
  <c r="AX272" i="9"/>
  <c r="BC272" i="9" s="1"/>
  <c r="AW272" i="9"/>
  <c r="BB272" i="9" s="1"/>
  <c r="AV272" i="9"/>
  <c r="BA272" i="9" s="1"/>
  <c r="AU272" i="9"/>
  <c r="AZ272" i="9" s="1"/>
  <c r="AS272" i="9"/>
  <c r="AR272" i="9"/>
  <c r="AQ272" i="9"/>
  <c r="AP272" i="9"/>
  <c r="AN272" i="9"/>
  <c r="AM272" i="9"/>
  <c r="DO271" i="9"/>
  <c r="DN271" i="9"/>
  <c r="DM271" i="9"/>
  <c r="DL271" i="9"/>
  <c r="DK271" i="9"/>
  <c r="DJ271" i="9"/>
  <c r="DI271" i="9"/>
  <c r="DD271" i="9"/>
  <c r="DC271" i="9"/>
  <c r="DB271" i="9"/>
  <c r="DA271" i="9"/>
  <c r="CZ271" i="9"/>
  <c r="CN271" i="9"/>
  <c r="CO271" i="9" s="1"/>
  <c r="CQ271" i="9" s="1"/>
  <c r="CS271" i="9" s="1"/>
  <c r="CM271" i="9"/>
  <c r="CF271" i="9"/>
  <c r="CG271" i="9" s="1"/>
  <c r="CI271" i="9" s="1"/>
  <c r="CK271" i="9" s="1"/>
  <c r="CE271" i="9"/>
  <c r="BX271" i="9"/>
  <c r="BY271" i="9" s="1"/>
  <c r="CA271" i="9" s="1"/>
  <c r="CC271" i="9" s="1"/>
  <c r="BW271" i="9"/>
  <c r="BP271" i="9"/>
  <c r="BQ271" i="9" s="1"/>
  <c r="BS271" i="9" s="1"/>
  <c r="BU271" i="9" s="1"/>
  <c r="BO271" i="9"/>
  <c r="BH271" i="9"/>
  <c r="BI271" i="9" s="1"/>
  <c r="BK271" i="9" s="1"/>
  <c r="BM271" i="9" s="1"/>
  <c r="BG271" i="9"/>
  <c r="AY271" i="9"/>
  <c r="BD271" i="9" s="1"/>
  <c r="AX271" i="9"/>
  <c r="BC271" i="9" s="1"/>
  <c r="AW271" i="9"/>
  <c r="BB271" i="9" s="1"/>
  <c r="AV271" i="9"/>
  <c r="BA271" i="9" s="1"/>
  <c r="AU271" i="9"/>
  <c r="AZ271" i="9" s="1"/>
  <c r="AS271" i="9"/>
  <c r="AR271" i="9"/>
  <c r="AQ271" i="9"/>
  <c r="AP271" i="9"/>
  <c r="AN271" i="9"/>
  <c r="AM271" i="9"/>
  <c r="DO270" i="9"/>
  <c r="DN270" i="9"/>
  <c r="DM270" i="9"/>
  <c r="DL270" i="9"/>
  <c r="DK270" i="9"/>
  <c r="DJ270" i="9"/>
  <c r="DI270" i="9"/>
  <c r="DD270" i="9"/>
  <c r="DC270" i="9"/>
  <c r="DB270" i="9"/>
  <c r="DA270" i="9"/>
  <c r="CZ270" i="9"/>
  <c r="CN270" i="9"/>
  <c r="CO270" i="9" s="1"/>
  <c r="CQ270" i="9" s="1"/>
  <c r="CS270" i="9" s="1"/>
  <c r="CM270" i="9"/>
  <c r="CF270" i="9"/>
  <c r="CG270" i="9" s="1"/>
  <c r="CI270" i="9" s="1"/>
  <c r="CK270" i="9" s="1"/>
  <c r="CE270" i="9"/>
  <c r="BX270" i="9"/>
  <c r="BY270" i="9" s="1"/>
  <c r="CA270" i="9" s="1"/>
  <c r="CC270" i="9" s="1"/>
  <c r="BW270" i="9"/>
  <c r="BP270" i="9"/>
  <c r="BQ270" i="9" s="1"/>
  <c r="BS270" i="9" s="1"/>
  <c r="BU270" i="9" s="1"/>
  <c r="BO270" i="9"/>
  <c r="BH270" i="9"/>
  <c r="BI270" i="9" s="1"/>
  <c r="BK270" i="9" s="1"/>
  <c r="BM270" i="9" s="1"/>
  <c r="BG270" i="9"/>
  <c r="AY270" i="9"/>
  <c r="BD270" i="9" s="1"/>
  <c r="AX270" i="9"/>
  <c r="BC270" i="9" s="1"/>
  <c r="AW270" i="9"/>
  <c r="BB270" i="9" s="1"/>
  <c r="AV270" i="9"/>
  <c r="BA270" i="9" s="1"/>
  <c r="AU270" i="9"/>
  <c r="AZ270" i="9" s="1"/>
  <c r="AS270" i="9"/>
  <c r="AR270" i="9"/>
  <c r="AQ270" i="9"/>
  <c r="AP270" i="9"/>
  <c r="AN270" i="9"/>
  <c r="AM270" i="9"/>
  <c r="DO269" i="9"/>
  <c r="DN269" i="9"/>
  <c r="DM269" i="9"/>
  <c r="DL269" i="9"/>
  <c r="DK269" i="9"/>
  <c r="DJ269" i="9"/>
  <c r="DI269" i="9"/>
  <c r="DD269" i="9"/>
  <c r="DC269" i="9"/>
  <c r="DB269" i="9"/>
  <c r="DA269" i="9"/>
  <c r="CZ269" i="9"/>
  <c r="CN269" i="9"/>
  <c r="CO269" i="9" s="1"/>
  <c r="CQ269" i="9" s="1"/>
  <c r="CS269" i="9" s="1"/>
  <c r="CM269" i="9"/>
  <c r="CF269" i="9"/>
  <c r="CG269" i="9" s="1"/>
  <c r="CI269" i="9" s="1"/>
  <c r="CK269" i="9" s="1"/>
  <c r="CE269" i="9"/>
  <c r="BX269" i="9"/>
  <c r="BY269" i="9" s="1"/>
  <c r="CA269" i="9" s="1"/>
  <c r="CC269" i="9" s="1"/>
  <c r="BW269" i="9"/>
  <c r="BP269" i="9"/>
  <c r="BQ269" i="9" s="1"/>
  <c r="BS269" i="9" s="1"/>
  <c r="BU269" i="9" s="1"/>
  <c r="BO269" i="9"/>
  <c r="BH269" i="9"/>
  <c r="BI269" i="9" s="1"/>
  <c r="BK269" i="9" s="1"/>
  <c r="BM269" i="9" s="1"/>
  <c r="BG269" i="9"/>
  <c r="AY269" i="9"/>
  <c r="BD269" i="9" s="1"/>
  <c r="AX269" i="9"/>
  <c r="BC269" i="9" s="1"/>
  <c r="AW269" i="9"/>
  <c r="BB269" i="9" s="1"/>
  <c r="AV269" i="9"/>
  <c r="BA269" i="9" s="1"/>
  <c r="AU269" i="9"/>
  <c r="AZ269" i="9" s="1"/>
  <c r="AS269" i="9"/>
  <c r="AR269" i="9"/>
  <c r="AQ269" i="9"/>
  <c r="AP269" i="9"/>
  <c r="AN269" i="9"/>
  <c r="AM269" i="9"/>
  <c r="DO268" i="9"/>
  <c r="DN268" i="9"/>
  <c r="DM268" i="9"/>
  <c r="DL268" i="9"/>
  <c r="DK268" i="9"/>
  <c r="DJ268" i="9"/>
  <c r="DI268" i="9"/>
  <c r="DD268" i="9"/>
  <c r="DC268" i="9"/>
  <c r="DB268" i="9"/>
  <c r="DA268" i="9"/>
  <c r="CZ268" i="9"/>
  <c r="CN268" i="9"/>
  <c r="CO268" i="9" s="1"/>
  <c r="CQ268" i="9" s="1"/>
  <c r="CS268" i="9" s="1"/>
  <c r="CM268" i="9"/>
  <c r="CF268" i="9"/>
  <c r="CG268" i="9" s="1"/>
  <c r="CI268" i="9" s="1"/>
  <c r="CK268" i="9" s="1"/>
  <c r="CE268" i="9"/>
  <c r="BX268" i="9"/>
  <c r="BY268" i="9" s="1"/>
  <c r="CA268" i="9" s="1"/>
  <c r="CC268" i="9" s="1"/>
  <c r="BW268" i="9"/>
  <c r="BP268" i="9"/>
  <c r="BQ268" i="9" s="1"/>
  <c r="BS268" i="9" s="1"/>
  <c r="BU268" i="9" s="1"/>
  <c r="BO268" i="9"/>
  <c r="BH268" i="9"/>
  <c r="BI268" i="9" s="1"/>
  <c r="BK268" i="9" s="1"/>
  <c r="BM268" i="9" s="1"/>
  <c r="BG268" i="9"/>
  <c r="AY268" i="9"/>
  <c r="BD268" i="9" s="1"/>
  <c r="AX268" i="9"/>
  <c r="BC268" i="9" s="1"/>
  <c r="AW268" i="9"/>
  <c r="BB268" i="9" s="1"/>
  <c r="AV268" i="9"/>
  <c r="BA268" i="9" s="1"/>
  <c r="AU268" i="9"/>
  <c r="AZ268" i="9" s="1"/>
  <c r="AS268" i="9"/>
  <c r="AR268" i="9"/>
  <c r="AQ268" i="9"/>
  <c r="AP268" i="9"/>
  <c r="AN268" i="9"/>
  <c r="AM268" i="9"/>
  <c r="DO267" i="9"/>
  <c r="DN267" i="9"/>
  <c r="DM267" i="9"/>
  <c r="DL267" i="9"/>
  <c r="DK267" i="9"/>
  <c r="DJ267" i="9"/>
  <c r="DI267" i="9"/>
  <c r="DD267" i="9"/>
  <c r="DC267" i="9"/>
  <c r="DB267" i="9"/>
  <c r="DA267" i="9"/>
  <c r="CZ267" i="9"/>
  <c r="CN267" i="9"/>
  <c r="CO267" i="9" s="1"/>
  <c r="CQ267" i="9" s="1"/>
  <c r="CS267" i="9" s="1"/>
  <c r="CM267" i="9"/>
  <c r="CF267" i="9"/>
  <c r="CG267" i="9" s="1"/>
  <c r="CI267" i="9" s="1"/>
  <c r="CK267" i="9" s="1"/>
  <c r="CE267" i="9"/>
  <c r="BX267" i="9"/>
  <c r="BY267" i="9" s="1"/>
  <c r="CA267" i="9" s="1"/>
  <c r="CC267" i="9" s="1"/>
  <c r="BW267" i="9"/>
  <c r="BP267" i="9"/>
  <c r="BQ267" i="9" s="1"/>
  <c r="BS267" i="9" s="1"/>
  <c r="BU267" i="9" s="1"/>
  <c r="BO267" i="9"/>
  <c r="BH267" i="9"/>
  <c r="BI267" i="9" s="1"/>
  <c r="BK267" i="9" s="1"/>
  <c r="BM267" i="9" s="1"/>
  <c r="BG267" i="9"/>
  <c r="AY267" i="9"/>
  <c r="BD267" i="9" s="1"/>
  <c r="AX267" i="9"/>
  <c r="BC267" i="9" s="1"/>
  <c r="AW267" i="9"/>
  <c r="BB267" i="9" s="1"/>
  <c r="AV267" i="9"/>
  <c r="BA267" i="9" s="1"/>
  <c r="AU267" i="9"/>
  <c r="AZ267" i="9" s="1"/>
  <c r="AS267" i="9"/>
  <c r="AR267" i="9"/>
  <c r="AQ267" i="9"/>
  <c r="AP267" i="9"/>
  <c r="AN267" i="9"/>
  <c r="AM267" i="9"/>
  <c r="DO266" i="9"/>
  <c r="DN266" i="9"/>
  <c r="DM266" i="9"/>
  <c r="DL266" i="9"/>
  <c r="DK266" i="9"/>
  <c r="DJ266" i="9"/>
  <c r="DI266" i="9"/>
  <c r="DD266" i="9"/>
  <c r="DC266" i="9"/>
  <c r="DB266" i="9"/>
  <c r="DA266" i="9"/>
  <c r="CZ266" i="9"/>
  <c r="CN266" i="9"/>
  <c r="CO266" i="9" s="1"/>
  <c r="CR266" i="9" s="1"/>
  <c r="CM266" i="9"/>
  <c r="CF266" i="9"/>
  <c r="CG266" i="9" s="1"/>
  <c r="CJ266" i="9" s="1"/>
  <c r="CE266" i="9"/>
  <c r="BX266" i="9"/>
  <c r="BY266" i="9" s="1"/>
  <c r="CB266" i="9" s="1"/>
  <c r="BW266" i="9"/>
  <c r="BP266" i="9"/>
  <c r="BQ266" i="9" s="1"/>
  <c r="BT266" i="9" s="1"/>
  <c r="BO266" i="9"/>
  <c r="BH266" i="9"/>
  <c r="BI266" i="9" s="1"/>
  <c r="BL266" i="9" s="1"/>
  <c r="BG266" i="9"/>
  <c r="AY266" i="9"/>
  <c r="BD266" i="9" s="1"/>
  <c r="AX266" i="9"/>
  <c r="BC266" i="9" s="1"/>
  <c r="AW266" i="9"/>
  <c r="BB266" i="9" s="1"/>
  <c r="AV266" i="9"/>
  <c r="BA266" i="9" s="1"/>
  <c r="AU266" i="9"/>
  <c r="AZ266" i="9" s="1"/>
  <c r="AS266" i="9"/>
  <c r="AR266" i="9"/>
  <c r="AQ266" i="9"/>
  <c r="AP266" i="9"/>
  <c r="AN266" i="9"/>
  <c r="AM266" i="9"/>
  <c r="DO265" i="9"/>
  <c r="DN265" i="9"/>
  <c r="DM265" i="9"/>
  <c r="DL265" i="9"/>
  <c r="DK265" i="9"/>
  <c r="DJ265" i="9"/>
  <c r="DI265" i="9"/>
  <c r="DD265" i="9"/>
  <c r="DC265" i="9"/>
  <c r="DB265" i="9"/>
  <c r="DA265" i="9"/>
  <c r="CZ265" i="9"/>
  <c r="CN265" i="9"/>
  <c r="CO265" i="9" s="1"/>
  <c r="CR265" i="9" s="1"/>
  <c r="CM265" i="9"/>
  <c r="CF265" i="9"/>
  <c r="CG265" i="9" s="1"/>
  <c r="CJ265" i="9" s="1"/>
  <c r="CE265" i="9"/>
  <c r="BX265" i="9"/>
  <c r="BY265" i="9" s="1"/>
  <c r="CB265" i="9" s="1"/>
  <c r="BW265" i="9"/>
  <c r="BP265" i="9"/>
  <c r="BQ265" i="9" s="1"/>
  <c r="BT265" i="9" s="1"/>
  <c r="BO265" i="9"/>
  <c r="BH265" i="9"/>
  <c r="BI265" i="9" s="1"/>
  <c r="BL265" i="9" s="1"/>
  <c r="BG265" i="9"/>
  <c r="AY265" i="9"/>
  <c r="BD265" i="9" s="1"/>
  <c r="AX265" i="9"/>
  <c r="BC265" i="9" s="1"/>
  <c r="AW265" i="9"/>
  <c r="BB265" i="9" s="1"/>
  <c r="AV265" i="9"/>
  <c r="BA265" i="9" s="1"/>
  <c r="AU265" i="9"/>
  <c r="AZ265" i="9" s="1"/>
  <c r="AS265" i="9"/>
  <c r="AR265" i="9"/>
  <c r="AQ265" i="9"/>
  <c r="AP265" i="9"/>
  <c r="AN265" i="9"/>
  <c r="AM265" i="9"/>
  <c r="DO264" i="9"/>
  <c r="DN264" i="9"/>
  <c r="DM264" i="9"/>
  <c r="DL264" i="9"/>
  <c r="DK264" i="9"/>
  <c r="DJ264" i="9"/>
  <c r="DI264" i="9"/>
  <c r="DD264" i="9"/>
  <c r="DC264" i="9"/>
  <c r="DB264" i="9"/>
  <c r="DA264" i="9"/>
  <c r="CZ264" i="9"/>
  <c r="CN264" i="9"/>
  <c r="CO264" i="9" s="1"/>
  <c r="CM264" i="9"/>
  <c r="CF264" i="9"/>
  <c r="CG264" i="9" s="1"/>
  <c r="CE264" i="9"/>
  <c r="BX264" i="9"/>
  <c r="BY264" i="9" s="1"/>
  <c r="BW264" i="9"/>
  <c r="BP264" i="9"/>
  <c r="BQ264" i="9" s="1"/>
  <c r="BT264" i="9" s="1"/>
  <c r="BO264" i="9"/>
  <c r="BH264" i="9"/>
  <c r="BI264" i="9" s="1"/>
  <c r="BG264" i="9"/>
  <c r="AY264" i="9"/>
  <c r="BD264" i="9" s="1"/>
  <c r="AX264" i="9"/>
  <c r="BC264" i="9" s="1"/>
  <c r="AW264" i="9"/>
  <c r="BB264" i="9" s="1"/>
  <c r="AV264" i="9"/>
  <c r="BA264" i="9" s="1"/>
  <c r="AU264" i="9"/>
  <c r="AZ264" i="9" s="1"/>
  <c r="AS264" i="9"/>
  <c r="AR264" i="9"/>
  <c r="AQ264" i="9"/>
  <c r="AP264" i="9"/>
  <c r="AN264" i="9"/>
  <c r="AM264" i="9"/>
  <c r="DO263" i="9"/>
  <c r="DN263" i="9"/>
  <c r="DM263" i="9"/>
  <c r="DL263" i="9"/>
  <c r="DK263" i="9"/>
  <c r="DJ263" i="9"/>
  <c r="DI263" i="9"/>
  <c r="DD263" i="9"/>
  <c r="DC263" i="9"/>
  <c r="DB263" i="9"/>
  <c r="DA263" i="9"/>
  <c r="CZ263" i="9"/>
  <c r="CN263" i="9"/>
  <c r="CO263" i="9" s="1"/>
  <c r="CR263" i="9" s="1"/>
  <c r="CM263" i="9"/>
  <c r="CF263" i="9"/>
  <c r="CG263" i="9" s="1"/>
  <c r="CJ263" i="9" s="1"/>
  <c r="CE263" i="9"/>
  <c r="BX263" i="9"/>
  <c r="BY263" i="9" s="1"/>
  <c r="CB263" i="9" s="1"/>
  <c r="BW263" i="9"/>
  <c r="BP263" i="9"/>
  <c r="BQ263" i="9" s="1"/>
  <c r="BT263" i="9" s="1"/>
  <c r="BO263" i="9"/>
  <c r="BH263" i="9"/>
  <c r="BI263" i="9" s="1"/>
  <c r="BL263" i="9" s="1"/>
  <c r="BG263" i="9"/>
  <c r="AY263" i="9"/>
  <c r="BD263" i="9" s="1"/>
  <c r="AX263" i="9"/>
  <c r="BC263" i="9" s="1"/>
  <c r="AW263" i="9"/>
  <c r="BB263" i="9" s="1"/>
  <c r="AV263" i="9"/>
  <c r="BA263" i="9" s="1"/>
  <c r="AU263" i="9"/>
  <c r="AZ263" i="9" s="1"/>
  <c r="AS263" i="9"/>
  <c r="AR263" i="9"/>
  <c r="AQ263" i="9"/>
  <c r="AP263" i="9"/>
  <c r="AN263" i="9"/>
  <c r="AM263" i="9"/>
  <c r="DO262" i="9"/>
  <c r="DN262" i="9"/>
  <c r="DM262" i="9"/>
  <c r="DL262" i="9"/>
  <c r="DK262" i="9"/>
  <c r="DJ262" i="9"/>
  <c r="DI262" i="9"/>
  <c r="DD262" i="9"/>
  <c r="DC262" i="9"/>
  <c r="DB262" i="9"/>
  <c r="DA262" i="9"/>
  <c r="CZ262" i="9"/>
  <c r="CN262" i="9"/>
  <c r="CO262" i="9" s="1"/>
  <c r="CM262" i="9"/>
  <c r="CF262" i="9"/>
  <c r="CG262" i="9" s="1"/>
  <c r="CJ262" i="9" s="1"/>
  <c r="CE262" i="9"/>
  <c r="BX262" i="9"/>
  <c r="BY262" i="9" s="1"/>
  <c r="BW262" i="9"/>
  <c r="BP262" i="9"/>
  <c r="BQ262" i="9" s="1"/>
  <c r="BO262" i="9"/>
  <c r="BH262" i="9"/>
  <c r="BI262" i="9" s="1"/>
  <c r="BG262" i="9"/>
  <c r="AY262" i="9"/>
  <c r="BD262" i="9" s="1"/>
  <c r="AX262" i="9"/>
  <c r="BC262" i="9" s="1"/>
  <c r="AW262" i="9"/>
  <c r="BB262" i="9" s="1"/>
  <c r="AV262" i="9"/>
  <c r="BA262" i="9" s="1"/>
  <c r="AU262" i="9"/>
  <c r="AZ262" i="9" s="1"/>
  <c r="AS262" i="9"/>
  <c r="AR262" i="9"/>
  <c r="AQ262" i="9"/>
  <c r="AP262" i="9"/>
  <c r="AN262" i="9"/>
  <c r="AM262" i="9"/>
  <c r="DO261" i="9"/>
  <c r="DN261" i="9"/>
  <c r="DM261" i="9"/>
  <c r="DL261" i="9"/>
  <c r="DK261" i="9"/>
  <c r="DJ261" i="9"/>
  <c r="DI261" i="9"/>
  <c r="DD261" i="9"/>
  <c r="DC261" i="9"/>
  <c r="DB261" i="9"/>
  <c r="DA261" i="9"/>
  <c r="CZ261" i="9"/>
  <c r="CN261" i="9"/>
  <c r="CO261" i="9" s="1"/>
  <c r="CR261" i="9" s="1"/>
  <c r="CM261" i="9"/>
  <c r="CF261" i="9"/>
  <c r="CG261" i="9" s="1"/>
  <c r="CJ261" i="9" s="1"/>
  <c r="CE261" i="9"/>
  <c r="BX261" i="9"/>
  <c r="BY261" i="9" s="1"/>
  <c r="CB261" i="9" s="1"/>
  <c r="BW261" i="9"/>
  <c r="BP261" i="9"/>
  <c r="BQ261" i="9" s="1"/>
  <c r="BT261" i="9" s="1"/>
  <c r="BO261" i="9"/>
  <c r="BH261" i="9"/>
  <c r="BI261" i="9" s="1"/>
  <c r="BL261" i="9" s="1"/>
  <c r="BG261" i="9"/>
  <c r="AY261" i="9"/>
  <c r="BD261" i="9" s="1"/>
  <c r="AX261" i="9"/>
  <c r="BC261" i="9" s="1"/>
  <c r="AW261" i="9"/>
  <c r="BB261" i="9" s="1"/>
  <c r="AV261" i="9"/>
  <c r="BA261" i="9" s="1"/>
  <c r="AU261" i="9"/>
  <c r="AZ261" i="9" s="1"/>
  <c r="AS261" i="9"/>
  <c r="AR261" i="9"/>
  <c r="AQ261" i="9"/>
  <c r="AP261" i="9"/>
  <c r="AN261" i="9"/>
  <c r="AM261" i="9"/>
  <c r="DO260" i="9"/>
  <c r="DN260" i="9"/>
  <c r="DM260" i="9"/>
  <c r="DL260" i="9"/>
  <c r="DK260" i="9"/>
  <c r="DJ260" i="9"/>
  <c r="DI260" i="9"/>
  <c r="DD260" i="9"/>
  <c r="DC260" i="9"/>
  <c r="DB260" i="9"/>
  <c r="DA260" i="9"/>
  <c r="CZ260" i="9"/>
  <c r="CN260" i="9"/>
  <c r="CO260" i="9" s="1"/>
  <c r="CR260" i="9" s="1"/>
  <c r="CM260" i="9"/>
  <c r="CF260" i="9"/>
  <c r="CG260" i="9" s="1"/>
  <c r="CE260" i="9"/>
  <c r="BX260" i="9"/>
  <c r="BY260" i="9" s="1"/>
  <c r="BW260" i="9"/>
  <c r="BP260" i="9"/>
  <c r="BQ260" i="9" s="1"/>
  <c r="BO260" i="9"/>
  <c r="BH260" i="9"/>
  <c r="BI260" i="9" s="1"/>
  <c r="BL260" i="9" s="1"/>
  <c r="BG260" i="9"/>
  <c r="AY260" i="9"/>
  <c r="BD260" i="9" s="1"/>
  <c r="AX260" i="9"/>
  <c r="BC260" i="9" s="1"/>
  <c r="AW260" i="9"/>
  <c r="BB260" i="9" s="1"/>
  <c r="AV260" i="9"/>
  <c r="BA260" i="9" s="1"/>
  <c r="AU260" i="9"/>
  <c r="AZ260" i="9" s="1"/>
  <c r="AS260" i="9"/>
  <c r="AR260" i="9"/>
  <c r="AQ260" i="9"/>
  <c r="AP260" i="9"/>
  <c r="AN260" i="9"/>
  <c r="AM260" i="9"/>
  <c r="DO259" i="9"/>
  <c r="DN259" i="9"/>
  <c r="DM259" i="9"/>
  <c r="DL259" i="9"/>
  <c r="DK259" i="9"/>
  <c r="DJ259" i="9"/>
  <c r="DI259" i="9"/>
  <c r="DD259" i="9"/>
  <c r="DC259" i="9"/>
  <c r="DB259" i="9"/>
  <c r="DA259" i="9"/>
  <c r="CZ259" i="9"/>
  <c r="CN259" i="9"/>
  <c r="CO259" i="9" s="1"/>
  <c r="CM259" i="9"/>
  <c r="CF259" i="9"/>
  <c r="CG259" i="9" s="1"/>
  <c r="CE259" i="9"/>
  <c r="BX259" i="9"/>
  <c r="BY259" i="9" s="1"/>
  <c r="CB259" i="9" s="1"/>
  <c r="BW259" i="9"/>
  <c r="BP259" i="9"/>
  <c r="BQ259" i="9" s="1"/>
  <c r="BT259" i="9" s="1"/>
  <c r="BO259" i="9"/>
  <c r="BH259" i="9"/>
  <c r="BI259" i="9" s="1"/>
  <c r="BL259" i="9" s="1"/>
  <c r="BG259" i="9"/>
  <c r="AY259" i="9"/>
  <c r="BD259" i="9" s="1"/>
  <c r="AX259" i="9"/>
  <c r="BC259" i="9" s="1"/>
  <c r="AW259" i="9"/>
  <c r="BB259" i="9" s="1"/>
  <c r="AV259" i="9"/>
  <c r="BA259" i="9" s="1"/>
  <c r="AU259" i="9"/>
  <c r="AZ259" i="9" s="1"/>
  <c r="AS259" i="9"/>
  <c r="AR259" i="9"/>
  <c r="AQ259" i="9"/>
  <c r="AP259" i="9"/>
  <c r="AN259" i="9"/>
  <c r="AM259" i="9"/>
  <c r="DO258" i="9"/>
  <c r="DN258" i="9"/>
  <c r="DM258" i="9"/>
  <c r="DL258" i="9"/>
  <c r="DK258" i="9"/>
  <c r="DJ258" i="9"/>
  <c r="DI258" i="9"/>
  <c r="DD258" i="9"/>
  <c r="DC258" i="9"/>
  <c r="DB258" i="9"/>
  <c r="DA258" i="9"/>
  <c r="CZ258" i="9"/>
  <c r="CN258" i="9"/>
  <c r="CO258" i="9" s="1"/>
  <c r="CM258" i="9"/>
  <c r="CF258" i="9"/>
  <c r="CG258" i="9" s="1"/>
  <c r="CJ258" i="9" s="1"/>
  <c r="CE258" i="9"/>
  <c r="BX258" i="9"/>
  <c r="BY258" i="9" s="1"/>
  <c r="BW258" i="9"/>
  <c r="BP258" i="9"/>
  <c r="BQ258" i="9" s="1"/>
  <c r="BO258" i="9"/>
  <c r="BH258" i="9"/>
  <c r="BI258" i="9" s="1"/>
  <c r="BG258" i="9"/>
  <c r="AY258" i="9"/>
  <c r="BD258" i="9" s="1"/>
  <c r="AX258" i="9"/>
  <c r="BC258" i="9" s="1"/>
  <c r="AW258" i="9"/>
  <c r="BB258" i="9" s="1"/>
  <c r="AV258" i="9"/>
  <c r="BA258" i="9" s="1"/>
  <c r="AU258" i="9"/>
  <c r="AZ258" i="9" s="1"/>
  <c r="AS258" i="9"/>
  <c r="AR258" i="9"/>
  <c r="AQ258" i="9"/>
  <c r="AP258" i="9"/>
  <c r="AN258" i="9"/>
  <c r="AM258" i="9"/>
  <c r="DO257" i="9"/>
  <c r="DN257" i="9"/>
  <c r="DM257" i="9"/>
  <c r="DL257" i="9"/>
  <c r="DK257" i="9"/>
  <c r="DJ257" i="9"/>
  <c r="DI257" i="9"/>
  <c r="DD257" i="9"/>
  <c r="DC257" i="9"/>
  <c r="DB257" i="9"/>
  <c r="DA257" i="9"/>
  <c r="CZ257" i="9"/>
  <c r="CN257" i="9"/>
  <c r="CO257" i="9" s="1"/>
  <c r="CM257" i="9"/>
  <c r="CF257" i="9"/>
  <c r="CG257" i="9" s="1"/>
  <c r="CE257" i="9"/>
  <c r="BX257" i="9"/>
  <c r="BY257" i="9" s="1"/>
  <c r="BW257" i="9"/>
  <c r="BP257" i="9"/>
  <c r="BQ257" i="9" s="1"/>
  <c r="BT257" i="9" s="1"/>
  <c r="BO257" i="9"/>
  <c r="BH257" i="9"/>
  <c r="BI257" i="9" s="1"/>
  <c r="BL257" i="9" s="1"/>
  <c r="BG257" i="9"/>
  <c r="AY257" i="9"/>
  <c r="BD257" i="9" s="1"/>
  <c r="AX257" i="9"/>
  <c r="BC257" i="9" s="1"/>
  <c r="AW257" i="9"/>
  <c r="BB257" i="9" s="1"/>
  <c r="AV257" i="9"/>
  <c r="BA257" i="9" s="1"/>
  <c r="AU257" i="9"/>
  <c r="AZ257" i="9" s="1"/>
  <c r="AS257" i="9"/>
  <c r="AR257" i="9"/>
  <c r="AQ257" i="9"/>
  <c r="AP257" i="9"/>
  <c r="AN257" i="9"/>
  <c r="AM257" i="9"/>
  <c r="DO256" i="9"/>
  <c r="DN256" i="9"/>
  <c r="DM256" i="9"/>
  <c r="DL256" i="9"/>
  <c r="DK256" i="9"/>
  <c r="DJ256" i="9"/>
  <c r="DI256" i="9"/>
  <c r="DD256" i="9"/>
  <c r="DC256" i="9"/>
  <c r="DB256" i="9"/>
  <c r="DA256" i="9"/>
  <c r="CZ256" i="9"/>
  <c r="CN256" i="9"/>
  <c r="CO256" i="9" s="1"/>
  <c r="CM256" i="9"/>
  <c r="CF256" i="9"/>
  <c r="CG256" i="9" s="1"/>
  <c r="CE256" i="9"/>
  <c r="BX256" i="9"/>
  <c r="BY256" i="9" s="1"/>
  <c r="BW256" i="9"/>
  <c r="BP256" i="9"/>
  <c r="BQ256" i="9" s="1"/>
  <c r="BT256" i="9" s="1"/>
  <c r="BO256" i="9"/>
  <c r="BH256" i="9"/>
  <c r="BI256" i="9" s="1"/>
  <c r="BG256" i="9"/>
  <c r="AY256" i="9"/>
  <c r="BD256" i="9" s="1"/>
  <c r="AX256" i="9"/>
  <c r="BC256" i="9" s="1"/>
  <c r="AW256" i="9"/>
  <c r="BB256" i="9" s="1"/>
  <c r="AV256" i="9"/>
  <c r="BA256" i="9" s="1"/>
  <c r="AU256" i="9"/>
  <c r="AZ256" i="9" s="1"/>
  <c r="AS256" i="9"/>
  <c r="AR256" i="9"/>
  <c r="AQ256" i="9"/>
  <c r="AP256" i="9"/>
  <c r="AN256" i="9"/>
  <c r="AM256" i="9"/>
  <c r="DO255" i="9"/>
  <c r="DN255" i="9"/>
  <c r="DM255" i="9"/>
  <c r="DL255" i="9"/>
  <c r="DK255" i="9"/>
  <c r="DJ255" i="9"/>
  <c r="DI255" i="9"/>
  <c r="DD255" i="9"/>
  <c r="DC255" i="9"/>
  <c r="DB255" i="9"/>
  <c r="DA255" i="9"/>
  <c r="CZ255" i="9"/>
  <c r="CN255" i="9"/>
  <c r="CO255" i="9" s="1"/>
  <c r="CM255" i="9"/>
  <c r="CF255" i="9"/>
  <c r="CG255" i="9" s="1"/>
  <c r="CE255" i="9"/>
  <c r="BX255" i="9"/>
  <c r="BY255" i="9" s="1"/>
  <c r="BW255" i="9"/>
  <c r="BP255" i="9"/>
  <c r="BQ255" i="9" s="1"/>
  <c r="BO255" i="9"/>
  <c r="BH255" i="9"/>
  <c r="BI255" i="9" s="1"/>
  <c r="BG255" i="9"/>
  <c r="AY255" i="9"/>
  <c r="BD255" i="9" s="1"/>
  <c r="AX255" i="9"/>
  <c r="BC255" i="9" s="1"/>
  <c r="AW255" i="9"/>
  <c r="BB255" i="9" s="1"/>
  <c r="AV255" i="9"/>
  <c r="BA255" i="9" s="1"/>
  <c r="AU255" i="9"/>
  <c r="AZ255" i="9" s="1"/>
  <c r="AS255" i="9"/>
  <c r="AR255" i="9"/>
  <c r="AQ255" i="9"/>
  <c r="AP255" i="9"/>
  <c r="AN255" i="9"/>
  <c r="AM255" i="9"/>
  <c r="DO254" i="9"/>
  <c r="DN254" i="9"/>
  <c r="DM254" i="9"/>
  <c r="DL254" i="9"/>
  <c r="DK254" i="9"/>
  <c r="DJ254" i="9"/>
  <c r="DI254" i="9"/>
  <c r="DD254" i="9"/>
  <c r="DC254" i="9"/>
  <c r="DB254" i="9"/>
  <c r="DA254" i="9"/>
  <c r="CZ254" i="9"/>
  <c r="CN254" i="9"/>
  <c r="CO254" i="9" s="1"/>
  <c r="CM254" i="9"/>
  <c r="CF254" i="9"/>
  <c r="CG254" i="9" s="1"/>
  <c r="CE254" i="9"/>
  <c r="BX254" i="9"/>
  <c r="BY254" i="9" s="1"/>
  <c r="BZ254" i="9" s="1"/>
  <c r="BW254" i="9"/>
  <c r="BP254" i="9"/>
  <c r="BQ254" i="9" s="1"/>
  <c r="BS254" i="9" s="1"/>
  <c r="BU254" i="9" s="1"/>
  <c r="BO254" i="9"/>
  <c r="BH254" i="9"/>
  <c r="BI254" i="9" s="1"/>
  <c r="BG254" i="9"/>
  <c r="AY254" i="9"/>
  <c r="BD254" i="9" s="1"/>
  <c r="AX254" i="9"/>
  <c r="BC254" i="9" s="1"/>
  <c r="AW254" i="9"/>
  <c r="BB254" i="9" s="1"/>
  <c r="AV254" i="9"/>
  <c r="BA254" i="9" s="1"/>
  <c r="AU254" i="9"/>
  <c r="AZ254" i="9" s="1"/>
  <c r="AS254" i="9"/>
  <c r="AR254" i="9"/>
  <c r="AQ254" i="9"/>
  <c r="AP254" i="9"/>
  <c r="AN254" i="9"/>
  <c r="AM254" i="9"/>
  <c r="DO253" i="9"/>
  <c r="DN253" i="9"/>
  <c r="DM253" i="9"/>
  <c r="DL253" i="9"/>
  <c r="DK253" i="9"/>
  <c r="DJ253" i="9"/>
  <c r="DI253" i="9"/>
  <c r="DD253" i="9"/>
  <c r="DC253" i="9"/>
  <c r="DB253" i="9"/>
  <c r="DA253" i="9"/>
  <c r="CZ253" i="9"/>
  <c r="CN253" i="9"/>
  <c r="CO253" i="9" s="1"/>
  <c r="CR253" i="9" s="1"/>
  <c r="CM253" i="9"/>
  <c r="CF253" i="9"/>
  <c r="CG253" i="9" s="1"/>
  <c r="CJ253" i="9" s="1"/>
  <c r="CE253" i="9"/>
  <c r="BX253" i="9"/>
  <c r="BY253" i="9" s="1"/>
  <c r="CB253" i="9" s="1"/>
  <c r="BW253" i="9"/>
  <c r="BP253" i="9"/>
  <c r="BQ253" i="9" s="1"/>
  <c r="BT253" i="9" s="1"/>
  <c r="BO253" i="9"/>
  <c r="BH253" i="9"/>
  <c r="BI253" i="9" s="1"/>
  <c r="BL253" i="9" s="1"/>
  <c r="BG253" i="9"/>
  <c r="AY253" i="9"/>
  <c r="BD253" i="9" s="1"/>
  <c r="AX253" i="9"/>
  <c r="BC253" i="9" s="1"/>
  <c r="AW253" i="9"/>
  <c r="BB253" i="9" s="1"/>
  <c r="AV253" i="9"/>
  <c r="BA253" i="9" s="1"/>
  <c r="AU253" i="9"/>
  <c r="AZ253" i="9" s="1"/>
  <c r="AS253" i="9"/>
  <c r="AR253" i="9"/>
  <c r="AQ253" i="9"/>
  <c r="AP253" i="9"/>
  <c r="AN253" i="9"/>
  <c r="AM253" i="9"/>
  <c r="DO252" i="9"/>
  <c r="DN252" i="9"/>
  <c r="DM252" i="9"/>
  <c r="DL252" i="9"/>
  <c r="DK252" i="9"/>
  <c r="DJ252" i="9"/>
  <c r="DI252" i="9"/>
  <c r="DD252" i="9"/>
  <c r="DC252" i="9"/>
  <c r="DB252" i="9"/>
  <c r="DA252" i="9"/>
  <c r="CZ252" i="9"/>
  <c r="CN252" i="9"/>
  <c r="CO252" i="9" s="1"/>
  <c r="CM252" i="9"/>
  <c r="CF252" i="9"/>
  <c r="CG252" i="9" s="1"/>
  <c r="CH252" i="9" s="1"/>
  <c r="CE252" i="9"/>
  <c r="BX252" i="9"/>
  <c r="BY252" i="9" s="1"/>
  <c r="BW252" i="9"/>
  <c r="BP252" i="9"/>
  <c r="BQ252" i="9" s="1"/>
  <c r="BO252" i="9"/>
  <c r="BH252" i="9"/>
  <c r="BI252" i="9" s="1"/>
  <c r="BJ252" i="9" s="1"/>
  <c r="BG252" i="9"/>
  <c r="AY252" i="9"/>
  <c r="BD252" i="9" s="1"/>
  <c r="AX252" i="9"/>
  <c r="BC252" i="9" s="1"/>
  <c r="AW252" i="9"/>
  <c r="BB252" i="9" s="1"/>
  <c r="AV252" i="9"/>
  <c r="BA252" i="9" s="1"/>
  <c r="AU252" i="9"/>
  <c r="AZ252" i="9" s="1"/>
  <c r="AS252" i="9"/>
  <c r="AR252" i="9"/>
  <c r="AQ252" i="9"/>
  <c r="AP252" i="9"/>
  <c r="AN252" i="9"/>
  <c r="AM252" i="9"/>
  <c r="DO251" i="9"/>
  <c r="DN251" i="9"/>
  <c r="DM251" i="9"/>
  <c r="DL251" i="9"/>
  <c r="DK251" i="9"/>
  <c r="DJ251" i="9"/>
  <c r="DI251" i="9"/>
  <c r="DD251" i="9"/>
  <c r="DC251" i="9"/>
  <c r="DB251" i="9"/>
  <c r="DA251" i="9"/>
  <c r="CZ251" i="9"/>
  <c r="CN251" i="9"/>
  <c r="CO251" i="9" s="1"/>
  <c r="CM251" i="9"/>
  <c r="CF251" i="9"/>
  <c r="CG251" i="9" s="1"/>
  <c r="CE251" i="9"/>
  <c r="BX251" i="9"/>
  <c r="BY251" i="9" s="1"/>
  <c r="BW251" i="9"/>
  <c r="BP251" i="9"/>
  <c r="BQ251" i="9" s="1"/>
  <c r="BT251" i="9" s="1"/>
  <c r="BO251" i="9"/>
  <c r="BH251" i="9"/>
  <c r="BI251" i="9" s="1"/>
  <c r="BL251" i="9" s="1"/>
  <c r="BG251" i="9"/>
  <c r="AY251" i="9"/>
  <c r="BD251" i="9" s="1"/>
  <c r="AX251" i="9"/>
  <c r="BC251" i="9" s="1"/>
  <c r="AW251" i="9"/>
  <c r="BB251" i="9" s="1"/>
  <c r="AV251" i="9"/>
  <c r="BA251" i="9" s="1"/>
  <c r="AU251" i="9"/>
  <c r="AZ251" i="9" s="1"/>
  <c r="AS251" i="9"/>
  <c r="AR251" i="9"/>
  <c r="AQ251" i="9"/>
  <c r="AP251" i="9"/>
  <c r="AN251" i="9"/>
  <c r="AM251" i="9"/>
  <c r="DO250" i="9"/>
  <c r="DN250" i="9"/>
  <c r="DM250" i="9"/>
  <c r="DL250" i="9"/>
  <c r="DK250" i="9"/>
  <c r="DJ250" i="9"/>
  <c r="DI250" i="9"/>
  <c r="DD250" i="9"/>
  <c r="DC250" i="9"/>
  <c r="DB250" i="9"/>
  <c r="DA250" i="9"/>
  <c r="CZ250" i="9"/>
  <c r="CN250" i="9"/>
  <c r="CO250" i="9" s="1"/>
  <c r="CM250" i="9"/>
  <c r="CF250" i="9"/>
  <c r="CG250" i="9" s="1"/>
  <c r="CE250" i="9"/>
  <c r="BX250" i="9"/>
  <c r="BY250" i="9" s="1"/>
  <c r="CB250" i="9" s="1"/>
  <c r="BW250" i="9"/>
  <c r="BP250" i="9"/>
  <c r="BQ250" i="9" s="1"/>
  <c r="BT250" i="9" s="1"/>
  <c r="BO250" i="9"/>
  <c r="BH250" i="9"/>
  <c r="BI250" i="9" s="1"/>
  <c r="BG250" i="9"/>
  <c r="AY250" i="9"/>
  <c r="BD250" i="9" s="1"/>
  <c r="AX250" i="9"/>
  <c r="BC250" i="9" s="1"/>
  <c r="AW250" i="9"/>
  <c r="BB250" i="9" s="1"/>
  <c r="AV250" i="9"/>
  <c r="BA250" i="9" s="1"/>
  <c r="AU250" i="9"/>
  <c r="AZ250" i="9" s="1"/>
  <c r="AS250" i="9"/>
  <c r="AR250" i="9"/>
  <c r="AQ250" i="9"/>
  <c r="AP250" i="9"/>
  <c r="AN250" i="9"/>
  <c r="AM250" i="9"/>
  <c r="DO249" i="9"/>
  <c r="DN249" i="9"/>
  <c r="DM249" i="9"/>
  <c r="DL249" i="9"/>
  <c r="DK249" i="9"/>
  <c r="DJ249" i="9"/>
  <c r="DI249" i="9"/>
  <c r="DD249" i="9"/>
  <c r="DC249" i="9"/>
  <c r="DB249" i="9"/>
  <c r="DA249" i="9"/>
  <c r="CZ249" i="9"/>
  <c r="CN249" i="9"/>
  <c r="CO249" i="9" s="1"/>
  <c r="CM249" i="9"/>
  <c r="CF249" i="9"/>
  <c r="CG249" i="9" s="1"/>
  <c r="CE249" i="9"/>
  <c r="BX249" i="9"/>
  <c r="BY249" i="9" s="1"/>
  <c r="BW249" i="9"/>
  <c r="BP249" i="9"/>
  <c r="BQ249" i="9" s="1"/>
  <c r="BO249" i="9"/>
  <c r="BH249" i="9"/>
  <c r="BI249" i="9" s="1"/>
  <c r="BG249" i="9"/>
  <c r="AY249" i="9"/>
  <c r="BD249" i="9" s="1"/>
  <c r="AX249" i="9"/>
  <c r="BC249" i="9" s="1"/>
  <c r="AW249" i="9"/>
  <c r="BB249" i="9" s="1"/>
  <c r="AV249" i="9"/>
  <c r="BA249" i="9" s="1"/>
  <c r="AU249" i="9"/>
  <c r="AZ249" i="9" s="1"/>
  <c r="AS249" i="9"/>
  <c r="AR249" i="9"/>
  <c r="AQ249" i="9"/>
  <c r="AP249" i="9"/>
  <c r="AN249" i="9"/>
  <c r="AM249" i="9"/>
  <c r="DO248" i="9"/>
  <c r="DN248" i="9"/>
  <c r="DM248" i="9"/>
  <c r="DL248" i="9"/>
  <c r="DK248" i="9"/>
  <c r="DJ248" i="9"/>
  <c r="DI248" i="9"/>
  <c r="DD248" i="9"/>
  <c r="DC248" i="9"/>
  <c r="DB248" i="9"/>
  <c r="DA248" i="9"/>
  <c r="CZ248" i="9"/>
  <c r="CN248" i="9"/>
  <c r="CO248" i="9" s="1"/>
  <c r="CR248" i="9" s="1"/>
  <c r="CM248" i="9"/>
  <c r="CF248" i="9"/>
  <c r="CG248" i="9" s="1"/>
  <c r="CE248" i="9"/>
  <c r="BX248" i="9"/>
  <c r="BY248" i="9" s="1"/>
  <c r="BW248" i="9"/>
  <c r="BP248" i="9"/>
  <c r="BQ248" i="9" s="1"/>
  <c r="BO248" i="9"/>
  <c r="BH248" i="9"/>
  <c r="BI248" i="9" s="1"/>
  <c r="BL248" i="9" s="1"/>
  <c r="BG248" i="9"/>
  <c r="AY248" i="9"/>
  <c r="BD248" i="9" s="1"/>
  <c r="AX248" i="9"/>
  <c r="BC248" i="9" s="1"/>
  <c r="AW248" i="9"/>
  <c r="BB248" i="9" s="1"/>
  <c r="AV248" i="9"/>
  <c r="BA248" i="9" s="1"/>
  <c r="AU248" i="9"/>
  <c r="AZ248" i="9" s="1"/>
  <c r="AS248" i="9"/>
  <c r="AR248" i="9"/>
  <c r="AQ248" i="9"/>
  <c r="AP248" i="9"/>
  <c r="AN248" i="9"/>
  <c r="AM248" i="9"/>
  <c r="DO247" i="9"/>
  <c r="DN247" i="9"/>
  <c r="DM247" i="9"/>
  <c r="DL247" i="9"/>
  <c r="DK247" i="9"/>
  <c r="DJ247" i="9"/>
  <c r="DI247" i="9"/>
  <c r="DD247" i="9"/>
  <c r="DC247" i="9"/>
  <c r="DB247" i="9"/>
  <c r="DA247" i="9"/>
  <c r="CZ247" i="9"/>
  <c r="CN247" i="9"/>
  <c r="CO247" i="9" s="1"/>
  <c r="CM247" i="9"/>
  <c r="CF247" i="9"/>
  <c r="CG247" i="9" s="1"/>
  <c r="CE247" i="9"/>
  <c r="BX247" i="9"/>
  <c r="BY247" i="9" s="1"/>
  <c r="BW247" i="9"/>
  <c r="BP247" i="9"/>
  <c r="BQ247" i="9" s="1"/>
  <c r="BO247" i="9"/>
  <c r="BH247" i="9"/>
  <c r="BI247" i="9" s="1"/>
  <c r="BG247" i="9"/>
  <c r="AY247" i="9"/>
  <c r="BD247" i="9" s="1"/>
  <c r="AX247" i="9"/>
  <c r="BC247" i="9" s="1"/>
  <c r="AW247" i="9"/>
  <c r="BB247" i="9" s="1"/>
  <c r="AV247" i="9"/>
  <c r="BA247" i="9" s="1"/>
  <c r="AU247" i="9"/>
  <c r="AZ247" i="9" s="1"/>
  <c r="AS247" i="9"/>
  <c r="AR247" i="9"/>
  <c r="AQ247" i="9"/>
  <c r="AP247" i="9"/>
  <c r="AN247" i="9"/>
  <c r="AM247" i="9"/>
  <c r="DO246" i="9"/>
  <c r="DN246" i="9"/>
  <c r="DM246" i="9"/>
  <c r="DL246" i="9"/>
  <c r="DK246" i="9"/>
  <c r="DJ246" i="9"/>
  <c r="DI246" i="9"/>
  <c r="DD246" i="9"/>
  <c r="DC246" i="9"/>
  <c r="DB246" i="9"/>
  <c r="DA246" i="9"/>
  <c r="CZ246" i="9"/>
  <c r="CN246" i="9"/>
  <c r="CO246" i="9" s="1"/>
  <c r="CM246" i="9"/>
  <c r="CF246" i="9"/>
  <c r="CG246" i="9" s="1"/>
  <c r="CE246" i="9"/>
  <c r="BX246" i="9"/>
  <c r="BY246" i="9" s="1"/>
  <c r="CB246" i="9" s="1"/>
  <c r="BW246" i="9"/>
  <c r="BP246" i="9"/>
  <c r="BQ246" i="9" s="1"/>
  <c r="BO246" i="9"/>
  <c r="BH246" i="9"/>
  <c r="BI246" i="9" s="1"/>
  <c r="BG246" i="9"/>
  <c r="AY246" i="9"/>
  <c r="BD246" i="9" s="1"/>
  <c r="AX246" i="9"/>
  <c r="BC246" i="9" s="1"/>
  <c r="AW246" i="9"/>
  <c r="BB246" i="9" s="1"/>
  <c r="AV246" i="9"/>
  <c r="BA246" i="9" s="1"/>
  <c r="AU246" i="9"/>
  <c r="AZ246" i="9" s="1"/>
  <c r="AS246" i="9"/>
  <c r="AR246" i="9"/>
  <c r="AQ246" i="9"/>
  <c r="AP246" i="9"/>
  <c r="AN246" i="9"/>
  <c r="AM246" i="9"/>
  <c r="DO245" i="9"/>
  <c r="DN245" i="9"/>
  <c r="DM245" i="9"/>
  <c r="DL245" i="9"/>
  <c r="DK245" i="9"/>
  <c r="DJ245" i="9"/>
  <c r="DI245" i="9"/>
  <c r="DD245" i="9"/>
  <c r="DC245" i="9"/>
  <c r="DB245" i="9"/>
  <c r="DA245" i="9"/>
  <c r="CZ245" i="9"/>
  <c r="CN245" i="9"/>
  <c r="CO245" i="9" s="1"/>
  <c r="CM245" i="9"/>
  <c r="CF245" i="9"/>
  <c r="CG245" i="9" s="1"/>
  <c r="CE245" i="9"/>
  <c r="BX245" i="9"/>
  <c r="BY245" i="9" s="1"/>
  <c r="BW245" i="9"/>
  <c r="BP245" i="9"/>
  <c r="BQ245" i="9" s="1"/>
  <c r="BO245" i="9"/>
  <c r="BH245" i="9"/>
  <c r="BI245" i="9" s="1"/>
  <c r="BG245" i="9"/>
  <c r="AY245" i="9"/>
  <c r="BD245" i="9" s="1"/>
  <c r="AX245" i="9"/>
  <c r="BC245" i="9" s="1"/>
  <c r="AW245" i="9"/>
  <c r="BB245" i="9" s="1"/>
  <c r="AV245" i="9"/>
  <c r="BA245" i="9" s="1"/>
  <c r="AU245" i="9"/>
  <c r="AZ245" i="9" s="1"/>
  <c r="AS245" i="9"/>
  <c r="AR245" i="9"/>
  <c r="AQ245" i="9"/>
  <c r="AP245" i="9"/>
  <c r="AN245" i="9"/>
  <c r="AM245" i="9"/>
  <c r="DO244" i="9"/>
  <c r="DN244" i="9"/>
  <c r="DM244" i="9"/>
  <c r="DL244" i="9"/>
  <c r="DK244" i="9"/>
  <c r="DJ244" i="9"/>
  <c r="DI244" i="9"/>
  <c r="DD244" i="9"/>
  <c r="DC244" i="9"/>
  <c r="DB244" i="9"/>
  <c r="DA244" i="9"/>
  <c r="CZ244" i="9"/>
  <c r="CN244" i="9"/>
  <c r="CO244" i="9" s="1"/>
  <c r="CR244" i="9" s="1"/>
  <c r="CM244" i="9"/>
  <c r="CF244" i="9"/>
  <c r="CG244" i="9" s="1"/>
  <c r="CJ244" i="9" s="1"/>
  <c r="CE244" i="9"/>
  <c r="BX244" i="9"/>
  <c r="BY244" i="9" s="1"/>
  <c r="BW244" i="9"/>
  <c r="BP244" i="9"/>
  <c r="BQ244" i="9" s="1"/>
  <c r="BO244" i="9"/>
  <c r="BH244" i="9"/>
  <c r="BI244" i="9" s="1"/>
  <c r="BL244" i="9" s="1"/>
  <c r="BG244" i="9"/>
  <c r="AY244" i="9"/>
  <c r="BD244" i="9" s="1"/>
  <c r="AX244" i="9"/>
  <c r="BC244" i="9" s="1"/>
  <c r="AW244" i="9"/>
  <c r="BB244" i="9" s="1"/>
  <c r="AV244" i="9"/>
  <c r="BA244" i="9" s="1"/>
  <c r="AU244" i="9"/>
  <c r="AZ244" i="9" s="1"/>
  <c r="AS244" i="9"/>
  <c r="AR244" i="9"/>
  <c r="AQ244" i="9"/>
  <c r="AP244" i="9"/>
  <c r="AN244" i="9"/>
  <c r="AM244" i="9"/>
  <c r="DO243" i="9"/>
  <c r="DN243" i="9"/>
  <c r="DM243" i="9"/>
  <c r="DL243" i="9"/>
  <c r="DK243" i="9"/>
  <c r="DJ243" i="9"/>
  <c r="DI243" i="9"/>
  <c r="DD243" i="9"/>
  <c r="DC243" i="9"/>
  <c r="DB243" i="9"/>
  <c r="DA243" i="9"/>
  <c r="CZ243" i="9"/>
  <c r="CN243" i="9"/>
  <c r="CO243" i="9" s="1"/>
  <c r="CM243" i="9"/>
  <c r="CF243" i="9"/>
  <c r="CG243" i="9" s="1"/>
  <c r="CE243" i="9"/>
  <c r="BX243" i="9"/>
  <c r="BY243" i="9" s="1"/>
  <c r="BW243" i="9"/>
  <c r="BP243" i="9"/>
  <c r="BQ243" i="9" s="1"/>
  <c r="BO243" i="9"/>
  <c r="BH243" i="9"/>
  <c r="BI243" i="9" s="1"/>
  <c r="BG243" i="9"/>
  <c r="AY243" i="9"/>
  <c r="BD243" i="9" s="1"/>
  <c r="AX243" i="9"/>
  <c r="BC243" i="9" s="1"/>
  <c r="AW243" i="9"/>
  <c r="BB243" i="9" s="1"/>
  <c r="AV243" i="9"/>
  <c r="BA243" i="9" s="1"/>
  <c r="AU243" i="9"/>
  <c r="AZ243" i="9" s="1"/>
  <c r="AS243" i="9"/>
  <c r="AR243" i="9"/>
  <c r="AQ243" i="9"/>
  <c r="AP243" i="9"/>
  <c r="AN243" i="9"/>
  <c r="AM243" i="9"/>
  <c r="DO242" i="9"/>
  <c r="DN242" i="9"/>
  <c r="DM242" i="9"/>
  <c r="DL242" i="9"/>
  <c r="DK242" i="9"/>
  <c r="DJ242" i="9"/>
  <c r="DI242" i="9"/>
  <c r="DD242" i="9"/>
  <c r="DC242" i="9"/>
  <c r="DB242" i="9"/>
  <c r="DA242" i="9"/>
  <c r="CZ242" i="9"/>
  <c r="CN242" i="9"/>
  <c r="CO242" i="9" s="1"/>
  <c r="CM242" i="9"/>
  <c r="CF242" i="9"/>
  <c r="CG242" i="9" s="1"/>
  <c r="CE242" i="9"/>
  <c r="BX242" i="9"/>
  <c r="BY242" i="9" s="1"/>
  <c r="CB242" i="9" s="1"/>
  <c r="BW242" i="9"/>
  <c r="BP242" i="9"/>
  <c r="BQ242" i="9" s="1"/>
  <c r="BO242" i="9"/>
  <c r="BH242" i="9"/>
  <c r="BI242" i="9" s="1"/>
  <c r="BG242" i="9"/>
  <c r="AY242" i="9"/>
  <c r="BD242" i="9" s="1"/>
  <c r="AX242" i="9"/>
  <c r="BC242" i="9" s="1"/>
  <c r="AW242" i="9"/>
  <c r="BB242" i="9" s="1"/>
  <c r="AV242" i="9"/>
  <c r="BA242" i="9" s="1"/>
  <c r="AU242" i="9"/>
  <c r="AZ242" i="9" s="1"/>
  <c r="AS242" i="9"/>
  <c r="AR242" i="9"/>
  <c r="AQ242" i="9"/>
  <c r="AP242" i="9"/>
  <c r="AN242" i="9"/>
  <c r="AM242" i="9"/>
  <c r="DO241" i="9"/>
  <c r="DN241" i="9"/>
  <c r="DM241" i="9"/>
  <c r="DL241" i="9"/>
  <c r="DK241" i="9"/>
  <c r="DJ241" i="9"/>
  <c r="DI241" i="9"/>
  <c r="DD241" i="9"/>
  <c r="DC241" i="9"/>
  <c r="DB241" i="9"/>
  <c r="DA241" i="9"/>
  <c r="CZ241" i="9"/>
  <c r="CN241" i="9"/>
  <c r="CO241" i="9" s="1"/>
  <c r="CM241" i="9"/>
  <c r="CF241" i="9"/>
  <c r="CG241" i="9" s="1"/>
  <c r="CE241" i="9"/>
  <c r="BX241" i="9"/>
  <c r="BY241" i="9" s="1"/>
  <c r="BW241" i="9"/>
  <c r="BP241" i="9"/>
  <c r="BQ241" i="9" s="1"/>
  <c r="BO241" i="9"/>
  <c r="BH241" i="9"/>
  <c r="BI241" i="9" s="1"/>
  <c r="BG241" i="9"/>
  <c r="AY241" i="9"/>
  <c r="BD241" i="9" s="1"/>
  <c r="AX241" i="9"/>
  <c r="BC241" i="9" s="1"/>
  <c r="AW241" i="9"/>
  <c r="BB241" i="9" s="1"/>
  <c r="AV241" i="9"/>
  <c r="BA241" i="9" s="1"/>
  <c r="AU241" i="9"/>
  <c r="AZ241" i="9" s="1"/>
  <c r="AS241" i="9"/>
  <c r="AR241" i="9"/>
  <c r="AQ241" i="9"/>
  <c r="AP241" i="9"/>
  <c r="AN241" i="9"/>
  <c r="AM241" i="9"/>
  <c r="DO240" i="9"/>
  <c r="DN240" i="9"/>
  <c r="DM240" i="9"/>
  <c r="DL240" i="9"/>
  <c r="DK240" i="9"/>
  <c r="DJ240" i="9"/>
  <c r="DI240" i="9"/>
  <c r="DD240" i="9"/>
  <c r="DC240" i="9"/>
  <c r="DB240" i="9"/>
  <c r="DA240" i="9"/>
  <c r="CZ240" i="9"/>
  <c r="CN240" i="9"/>
  <c r="CO240" i="9" s="1"/>
  <c r="CR240" i="9" s="1"/>
  <c r="CM240" i="9"/>
  <c r="CF240" i="9"/>
  <c r="CG240" i="9" s="1"/>
  <c r="CE240" i="9"/>
  <c r="BX240" i="9"/>
  <c r="BY240" i="9" s="1"/>
  <c r="BW240" i="9"/>
  <c r="BP240" i="9"/>
  <c r="BQ240" i="9" s="1"/>
  <c r="BO240" i="9"/>
  <c r="BH240" i="9"/>
  <c r="BI240" i="9" s="1"/>
  <c r="BL240" i="9" s="1"/>
  <c r="BG240" i="9"/>
  <c r="AY240" i="9"/>
  <c r="BD240" i="9" s="1"/>
  <c r="AX240" i="9"/>
  <c r="BC240" i="9" s="1"/>
  <c r="AW240" i="9"/>
  <c r="BB240" i="9" s="1"/>
  <c r="AV240" i="9"/>
  <c r="BA240" i="9" s="1"/>
  <c r="AU240" i="9"/>
  <c r="AZ240" i="9" s="1"/>
  <c r="AN240" i="9"/>
  <c r="DO239" i="9"/>
  <c r="DN239" i="9"/>
  <c r="DM239" i="9"/>
  <c r="DL239" i="9"/>
  <c r="DK239" i="9"/>
  <c r="DJ239" i="9"/>
  <c r="DI239" i="9"/>
  <c r="DD239" i="9"/>
  <c r="DC239" i="9"/>
  <c r="DB239" i="9"/>
  <c r="DA239" i="9"/>
  <c r="CZ239" i="9"/>
  <c r="CN239" i="9"/>
  <c r="CO239" i="9" s="1"/>
  <c r="CM239" i="9"/>
  <c r="CF239" i="9"/>
  <c r="CG239" i="9" s="1"/>
  <c r="CE239" i="9"/>
  <c r="BX239" i="9"/>
  <c r="BY239" i="9" s="1"/>
  <c r="BW239" i="9"/>
  <c r="BP239" i="9"/>
  <c r="BQ239" i="9" s="1"/>
  <c r="BO239" i="9"/>
  <c r="BH239" i="9"/>
  <c r="BI239" i="9" s="1"/>
  <c r="BG239" i="9"/>
  <c r="AY239" i="9"/>
  <c r="BD239" i="9" s="1"/>
  <c r="AX239" i="9"/>
  <c r="BC239" i="9" s="1"/>
  <c r="AW239" i="9"/>
  <c r="BB239" i="9" s="1"/>
  <c r="AV239" i="9"/>
  <c r="BA239" i="9" s="1"/>
  <c r="AU239" i="9"/>
  <c r="AZ239" i="9" s="1"/>
  <c r="AN239" i="9"/>
  <c r="DO238" i="9"/>
  <c r="DN238" i="9"/>
  <c r="DM238" i="9"/>
  <c r="DL238" i="9"/>
  <c r="DK238" i="9"/>
  <c r="DJ238" i="9"/>
  <c r="DI238" i="9"/>
  <c r="DD238" i="9"/>
  <c r="DC238" i="9"/>
  <c r="DB238" i="9"/>
  <c r="DA238" i="9"/>
  <c r="CZ238" i="9"/>
  <c r="CN238" i="9"/>
  <c r="CO238" i="9" s="1"/>
  <c r="CM238" i="9"/>
  <c r="CF238" i="9"/>
  <c r="CG238" i="9" s="1"/>
  <c r="CJ238" i="9" s="1"/>
  <c r="CE238" i="9"/>
  <c r="BX238" i="9"/>
  <c r="BY238" i="9" s="1"/>
  <c r="CB238" i="9" s="1"/>
  <c r="BW238" i="9"/>
  <c r="BP238" i="9"/>
  <c r="BQ238" i="9" s="1"/>
  <c r="BO238" i="9"/>
  <c r="BH238" i="9"/>
  <c r="BI238" i="9" s="1"/>
  <c r="BG238" i="9"/>
  <c r="AY238" i="9"/>
  <c r="BD238" i="9" s="1"/>
  <c r="AX238" i="9"/>
  <c r="BC238" i="9" s="1"/>
  <c r="AW238" i="9"/>
  <c r="BB238" i="9" s="1"/>
  <c r="AV238" i="9"/>
  <c r="BA238" i="9" s="1"/>
  <c r="AU238" i="9"/>
  <c r="AZ238" i="9" s="1"/>
  <c r="AN238" i="9"/>
  <c r="DO237" i="9"/>
  <c r="DN237" i="9"/>
  <c r="DM237" i="9"/>
  <c r="DL237" i="9"/>
  <c r="DK237" i="9"/>
  <c r="DJ237" i="9"/>
  <c r="DI237" i="9"/>
  <c r="DD237" i="9"/>
  <c r="DC237" i="9"/>
  <c r="DB237" i="9"/>
  <c r="DA237" i="9"/>
  <c r="CZ237" i="9"/>
  <c r="CN237" i="9"/>
  <c r="CO237" i="9" s="1"/>
  <c r="CM237" i="9"/>
  <c r="CF237" i="9"/>
  <c r="CG237" i="9" s="1"/>
  <c r="CE237" i="9"/>
  <c r="BX237" i="9"/>
  <c r="BY237" i="9" s="1"/>
  <c r="BW237" i="9"/>
  <c r="BP237" i="9"/>
  <c r="BQ237" i="9" s="1"/>
  <c r="BO237" i="9"/>
  <c r="BH237" i="9"/>
  <c r="BI237" i="9" s="1"/>
  <c r="BG237" i="9"/>
  <c r="AY237" i="9"/>
  <c r="BD237" i="9" s="1"/>
  <c r="AX237" i="9"/>
  <c r="BC237" i="9" s="1"/>
  <c r="AW237" i="9"/>
  <c r="BB237" i="9" s="1"/>
  <c r="AV237" i="9"/>
  <c r="BA237" i="9" s="1"/>
  <c r="AU237" i="9"/>
  <c r="AZ237" i="9" s="1"/>
  <c r="AN237" i="9"/>
  <c r="DO236" i="9"/>
  <c r="DN236" i="9"/>
  <c r="DM236" i="9"/>
  <c r="DL236" i="9"/>
  <c r="DK236" i="9"/>
  <c r="DJ236" i="9"/>
  <c r="DI236" i="9"/>
  <c r="DD236" i="9"/>
  <c r="DC236" i="9"/>
  <c r="DB236" i="9"/>
  <c r="DA236" i="9"/>
  <c r="CZ236" i="9"/>
  <c r="CN236" i="9"/>
  <c r="CO236" i="9" s="1"/>
  <c r="CM236" i="9"/>
  <c r="CF236" i="9"/>
  <c r="CG236" i="9" s="1"/>
  <c r="CJ236" i="9" s="1"/>
  <c r="CE236" i="9"/>
  <c r="BX236" i="9"/>
  <c r="BY236" i="9" s="1"/>
  <c r="BW236" i="9"/>
  <c r="BP236" i="9"/>
  <c r="BQ236" i="9" s="1"/>
  <c r="BT236" i="9" s="1"/>
  <c r="BO236" i="9"/>
  <c r="BH236" i="9"/>
  <c r="BI236" i="9" s="1"/>
  <c r="BG236" i="9"/>
  <c r="AY236" i="9"/>
  <c r="BD236" i="9" s="1"/>
  <c r="AX236" i="9"/>
  <c r="BC236" i="9" s="1"/>
  <c r="AW236" i="9"/>
  <c r="BB236" i="9" s="1"/>
  <c r="AV236" i="9"/>
  <c r="BA236" i="9" s="1"/>
  <c r="AU236" i="9"/>
  <c r="AZ236" i="9" s="1"/>
  <c r="AN236" i="9"/>
  <c r="DO235" i="9"/>
  <c r="DN235" i="9"/>
  <c r="DM235" i="9"/>
  <c r="DL235" i="9"/>
  <c r="DK235" i="9"/>
  <c r="DJ235" i="9"/>
  <c r="DI235" i="9"/>
  <c r="DD235" i="9"/>
  <c r="DC235" i="9"/>
  <c r="DB235" i="9"/>
  <c r="DA235" i="9"/>
  <c r="CZ235" i="9"/>
  <c r="CN235" i="9"/>
  <c r="CO235" i="9" s="1"/>
  <c r="CM235" i="9"/>
  <c r="CF235" i="9"/>
  <c r="CG235" i="9" s="1"/>
  <c r="CE235" i="9"/>
  <c r="BX235" i="9"/>
  <c r="BY235" i="9" s="1"/>
  <c r="BW235" i="9"/>
  <c r="BP235" i="9"/>
  <c r="BQ235" i="9" s="1"/>
  <c r="BO235" i="9"/>
  <c r="BH235" i="9"/>
  <c r="BI235" i="9" s="1"/>
  <c r="BG235" i="9"/>
  <c r="AY235" i="9"/>
  <c r="BD235" i="9" s="1"/>
  <c r="AX235" i="9"/>
  <c r="BC235" i="9" s="1"/>
  <c r="AW235" i="9"/>
  <c r="BB235" i="9" s="1"/>
  <c r="AV235" i="9"/>
  <c r="BA235" i="9" s="1"/>
  <c r="AU235" i="9"/>
  <c r="AZ235" i="9" s="1"/>
  <c r="AN235" i="9"/>
  <c r="DO234" i="9"/>
  <c r="DN234" i="9"/>
  <c r="DM234" i="9"/>
  <c r="DL234" i="9"/>
  <c r="DK234" i="9"/>
  <c r="DJ234" i="9"/>
  <c r="DI234" i="9"/>
  <c r="DD234" i="9"/>
  <c r="DC234" i="9"/>
  <c r="DB234" i="9"/>
  <c r="DA234" i="9"/>
  <c r="CZ234" i="9"/>
  <c r="CN234" i="9"/>
  <c r="CO234" i="9" s="1"/>
  <c r="CM234" i="9"/>
  <c r="CF234" i="9"/>
  <c r="CG234" i="9" s="1"/>
  <c r="CJ234" i="9" s="1"/>
  <c r="CE234" i="9"/>
  <c r="BX234" i="9"/>
  <c r="BY234" i="9" s="1"/>
  <c r="CB234" i="9" s="1"/>
  <c r="BW234" i="9"/>
  <c r="BP234" i="9"/>
  <c r="BQ234" i="9" s="1"/>
  <c r="BO234" i="9"/>
  <c r="BH234" i="9"/>
  <c r="BI234" i="9" s="1"/>
  <c r="BG234" i="9"/>
  <c r="AY234" i="9"/>
  <c r="BD234" i="9" s="1"/>
  <c r="AX234" i="9"/>
  <c r="BC234" i="9" s="1"/>
  <c r="AW234" i="9"/>
  <c r="BB234" i="9" s="1"/>
  <c r="AV234" i="9"/>
  <c r="BA234" i="9" s="1"/>
  <c r="AU234" i="9"/>
  <c r="AZ234" i="9" s="1"/>
  <c r="AN234" i="9"/>
  <c r="DO233" i="9"/>
  <c r="DN233" i="9"/>
  <c r="DM233" i="9"/>
  <c r="DL233" i="9"/>
  <c r="DK233" i="9"/>
  <c r="DJ233" i="9"/>
  <c r="DI233" i="9"/>
  <c r="DD233" i="9"/>
  <c r="DC233" i="9"/>
  <c r="DB233" i="9"/>
  <c r="DA233" i="9"/>
  <c r="CZ233" i="9"/>
  <c r="CN233" i="9"/>
  <c r="CO233" i="9" s="1"/>
  <c r="CM233" i="9"/>
  <c r="CF233" i="9"/>
  <c r="CG233" i="9" s="1"/>
  <c r="CE233" i="9"/>
  <c r="BX233" i="9"/>
  <c r="BY233" i="9" s="1"/>
  <c r="BW233" i="9"/>
  <c r="BP233" i="9"/>
  <c r="BQ233" i="9" s="1"/>
  <c r="BO233" i="9"/>
  <c r="BH233" i="9"/>
  <c r="BI233" i="9" s="1"/>
  <c r="BG233" i="9"/>
  <c r="AY233" i="9"/>
  <c r="BD233" i="9" s="1"/>
  <c r="AX233" i="9"/>
  <c r="BC233" i="9" s="1"/>
  <c r="AW233" i="9"/>
  <c r="BB233" i="9" s="1"/>
  <c r="AV233" i="9"/>
  <c r="BA233" i="9" s="1"/>
  <c r="AU233" i="9"/>
  <c r="AZ233" i="9" s="1"/>
  <c r="AN233" i="9"/>
  <c r="DO232" i="9"/>
  <c r="DN232" i="9"/>
  <c r="DM232" i="9"/>
  <c r="DL232" i="9"/>
  <c r="DK232" i="9"/>
  <c r="DJ232" i="9"/>
  <c r="DI232" i="9"/>
  <c r="DD232" i="9"/>
  <c r="DC232" i="9"/>
  <c r="DB232" i="9"/>
  <c r="DA232" i="9"/>
  <c r="CZ232" i="9"/>
  <c r="CN232" i="9"/>
  <c r="CO232" i="9" s="1"/>
  <c r="CM232" i="9"/>
  <c r="CF232" i="9"/>
  <c r="CG232" i="9" s="1"/>
  <c r="CJ232" i="9" s="1"/>
  <c r="CE232" i="9"/>
  <c r="BX232" i="9"/>
  <c r="BY232" i="9" s="1"/>
  <c r="BW232" i="9"/>
  <c r="BP232" i="9"/>
  <c r="BQ232" i="9" s="1"/>
  <c r="BT232" i="9" s="1"/>
  <c r="BO232" i="9"/>
  <c r="BH232" i="9"/>
  <c r="BI232" i="9" s="1"/>
  <c r="BG232" i="9"/>
  <c r="AY232" i="9"/>
  <c r="BD232" i="9" s="1"/>
  <c r="AX232" i="9"/>
  <c r="BC232" i="9" s="1"/>
  <c r="AW232" i="9"/>
  <c r="BB232" i="9" s="1"/>
  <c r="AV232" i="9"/>
  <c r="BA232" i="9" s="1"/>
  <c r="AU232" i="9"/>
  <c r="AZ232" i="9" s="1"/>
  <c r="AN232" i="9"/>
  <c r="DO231" i="9"/>
  <c r="DN231" i="9"/>
  <c r="DM231" i="9"/>
  <c r="DL231" i="9"/>
  <c r="DK231" i="9"/>
  <c r="DJ231" i="9"/>
  <c r="DI231" i="9"/>
  <c r="DD231" i="9"/>
  <c r="DC231" i="9"/>
  <c r="DB231" i="9"/>
  <c r="DA231" i="9"/>
  <c r="CZ231" i="9"/>
  <c r="CN231" i="9"/>
  <c r="CO231" i="9" s="1"/>
  <c r="CM231" i="9"/>
  <c r="CF231" i="9"/>
  <c r="CG231" i="9" s="1"/>
  <c r="CE231" i="9"/>
  <c r="BX231" i="9"/>
  <c r="BY231" i="9" s="1"/>
  <c r="BW231" i="9"/>
  <c r="BP231" i="9"/>
  <c r="BQ231" i="9" s="1"/>
  <c r="BO231" i="9"/>
  <c r="BH231" i="9"/>
  <c r="BI231" i="9" s="1"/>
  <c r="BG231" i="9"/>
  <c r="AY231" i="9"/>
  <c r="BD231" i="9" s="1"/>
  <c r="AX231" i="9"/>
  <c r="BC231" i="9" s="1"/>
  <c r="AW231" i="9"/>
  <c r="BB231" i="9" s="1"/>
  <c r="AV231" i="9"/>
  <c r="BA231" i="9" s="1"/>
  <c r="AU231" i="9"/>
  <c r="AZ231" i="9" s="1"/>
  <c r="AN231" i="9"/>
  <c r="DO230" i="9"/>
  <c r="DN230" i="9"/>
  <c r="DM230" i="9"/>
  <c r="DL230" i="9"/>
  <c r="DK230" i="9"/>
  <c r="DJ230" i="9"/>
  <c r="DI230" i="9"/>
  <c r="DD230" i="9"/>
  <c r="DC230" i="9"/>
  <c r="DB230" i="9"/>
  <c r="DA230" i="9"/>
  <c r="CZ230" i="9"/>
  <c r="CN230" i="9"/>
  <c r="CO230" i="9" s="1"/>
  <c r="CM230" i="9"/>
  <c r="CF230" i="9"/>
  <c r="CG230" i="9" s="1"/>
  <c r="CE230" i="9"/>
  <c r="BX230" i="9"/>
  <c r="BY230" i="9" s="1"/>
  <c r="CB230" i="9" s="1"/>
  <c r="BW230" i="9"/>
  <c r="BP230" i="9"/>
  <c r="BQ230" i="9" s="1"/>
  <c r="BO230" i="9"/>
  <c r="BH230" i="9"/>
  <c r="BI230" i="9" s="1"/>
  <c r="BG230" i="9"/>
  <c r="AY230" i="9"/>
  <c r="BD230" i="9" s="1"/>
  <c r="AX230" i="9"/>
  <c r="BC230" i="9" s="1"/>
  <c r="AW230" i="9"/>
  <c r="BB230" i="9" s="1"/>
  <c r="AV230" i="9"/>
  <c r="BA230" i="9" s="1"/>
  <c r="AU230" i="9"/>
  <c r="AZ230" i="9" s="1"/>
  <c r="AN230" i="9"/>
  <c r="DO229" i="9"/>
  <c r="DN229" i="9"/>
  <c r="DM229" i="9"/>
  <c r="DL229" i="9"/>
  <c r="DK229" i="9"/>
  <c r="DJ229" i="9"/>
  <c r="DI229" i="9"/>
  <c r="DD229" i="9"/>
  <c r="DC229" i="9"/>
  <c r="DB229" i="9"/>
  <c r="DA229" i="9"/>
  <c r="CZ229" i="9"/>
  <c r="CN229" i="9"/>
  <c r="CO229" i="9" s="1"/>
  <c r="CM229" i="9"/>
  <c r="CF229" i="9"/>
  <c r="CG229" i="9" s="1"/>
  <c r="CE229" i="9"/>
  <c r="BX229" i="9"/>
  <c r="BY229" i="9" s="1"/>
  <c r="BW229" i="9"/>
  <c r="BP229" i="9"/>
  <c r="BQ229" i="9" s="1"/>
  <c r="BO229" i="9"/>
  <c r="BH229" i="9"/>
  <c r="BI229" i="9" s="1"/>
  <c r="BG229" i="9"/>
  <c r="AY229" i="9"/>
  <c r="BD229" i="9" s="1"/>
  <c r="AX229" i="9"/>
  <c r="BC229" i="9" s="1"/>
  <c r="AW229" i="9"/>
  <c r="BB229" i="9" s="1"/>
  <c r="AV229" i="9"/>
  <c r="BA229" i="9" s="1"/>
  <c r="AU229" i="9"/>
  <c r="AZ229" i="9" s="1"/>
  <c r="AN229" i="9"/>
  <c r="DO228" i="9"/>
  <c r="DN228" i="9"/>
  <c r="DM228" i="9"/>
  <c r="DL228" i="9"/>
  <c r="DK228" i="9"/>
  <c r="DJ228" i="9"/>
  <c r="DI228" i="9"/>
  <c r="DD228" i="9"/>
  <c r="DC228" i="9"/>
  <c r="DB228" i="9"/>
  <c r="DA228" i="9"/>
  <c r="CZ228" i="9"/>
  <c r="CN228" i="9"/>
  <c r="CO228" i="9" s="1"/>
  <c r="CM228" i="9"/>
  <c r="CF228" i="9"/>
  <c r="CG228" i="9" s="1"/>
  <c r="CE228" i="9"/>
  <c r="BX228" i="9"/>
  <c r="BY228" i="9" s="1"/>
  <c r="CA228" i="9" s="1"/>
  <c r="CC228" i="9" s="1"/>
  <c r="BW228" i="9"/>
  <c r="BP228" i="9"/>
  <c r="BQ228" i="9" s="1"/>
  <c r="BO228" i="9"/>
  <c r="BH228" i="9"/>
  <c r="BI228" i="9" s="1"/>
  <c r="BG228" i="9"/>
  <c r="AY228" i="9"/>
  <c r="BD228" i="9" s="1"/>
  <c r="AX228" i="9"/>
  <c r="BC228" i="9" s="1"/>
  <c r="AW228" i="9"/>
  <c r="BB228" i="9" s="1"/>
  <c r="AV228" i="9"/>
  <c r="BA228" i="9" s="1"/>
  <c r="AU228" i="9"/>
  <c r="AZ228" i="9" s="1"/>
  <c r="AN228" i="9"/>
  <c r="DO227" i="9"/>
  <c r="DN227" i="9"/>
  <c r="DM227" i="9"/>
  <c r="DL227" i="9"/>
  <c r="DK227" i="9"/>
  <c r="DJ227" i="9"/>
  <c r="DI227" i="9"/>
  <c r="DD227" i="9"/>
  <c r="DC227" i="9"/>
  <c r="DB227" i="9"/>
  <c r="DA227" i="9"/>
  <c r="CZ227" i="9"/>
  <c r="CN227" i="9"/>
  <c r="CO227" i="9" s="1"/>
  <c r="CM227" i="9"/>
  <c r="CF227" i="9"/>
  <c r="CG227" i="9" s="1"/>
  <c r="CE227" i="9"/>
  <c r="BX227" i="9"/>
  <c r="BY227" i="9" s="1"/>
  <c r="BW227" i="9"/>
  <c r="BP227" i="9"/>
  <c r="BQ227" i="9" s="1"/>
  <c r="BO227" i="9"/>
  <c r="BH227" i="9"/>
  <c r="BI227" i="9" s="1"/>
  <c r="BG227" i="9"/>
  <c r="AY227" i="9"/>
  <c r="BD227" i="9" s="1"/>
  <c r="AX227" i="9"/>
  <c r="BC227" i="9" s="1"/>
  <c r="AW227" i="9"/>
  <c r="BB227" i="9" s="1"/>
  <c r="AV227" i="9"/>
  <c r="BA227" i="9" s="1"/>
  <c r="AU227" i="9"/>
  <c r="AZ227" i="9" s="1"/>
  <c r="AN227" i="9"/>
  <c r="DO226" i="9"/>
  <c r="DN226" i="9"/>
  <c r="DM226" i="9"/>
  <c r="DL226" i="9"/>
  <c r="DK226" i="9"/>
  <c r="DJ226" i="9"/>
  <c r="DI226" i="9"/>
  <c r="DD226" i="9"/>
  <c r="DC226" i="9"/>
  <c r="DB226" i="9"/>
  <c r="DA226" i="9"/>
  <c r="CZ226" i="9"/>
  <c r="CN226" i="9"/>
  <c r="CO226" i="9" s="1"/>
  <c r="CQ226" i="9" s="1"/>
  <c r="CS226" i="9" s="1"/>
  <c r="CM226" i="9"/>
  <c r="CF226" i="9"/>
  <c r="CG226" i="9" s="1"/>
  <c r="CE226" i="9"/>
  <c r="BX226" i="9"/>
  <c r="BY226" i="9" s="1"/>
  <c r="BW226" i="9"/>
  <c r="BP226" i="9"/>
  <c r="BQ226" i="9" s="1"/>
  <c r="BO226" i="9"/>
  <c r="BH226" i="9"/>
  <c r="BI226" i="9" s="1"/>
  <c r="BK226" i="9" s="1"/>
  <c r="BM226" i="9" s="1"/>
  <c r="BG226" i="9"/>
  <c r="AY226" i="9"/>
  <c r="BD226" i="9" s="1"/>
  <c r="AX226" i="9"/>
  <c r="BC226" i="9" s="1"/>
  <c r="AW226" i="9"/>
  <c r="BB226" i="9" s="1"/>
  <c r="AV226" i="9"/>
  <c r="BA226" i="9" s="1"/>
  <c r="AU226" i="9"/>
  <c r="AZ226" i="9" s="1"/>
  <c r="AN226" i="9"/>
  <c r="DO225" i="9"/>
  <c r="DN225" i="9"/>
  <c r="DM225" i="9"/>
  <c r="DL225" i="9"/>
  <c r="DK225" i="9"/>
  <c r="DJ225" i="9"/>
  <c r="DI225" i="9"/>
  <c r="DD225" i="9"/>
  <c r="DC225" i="9"/>
  <c r="DB225" i="9"/>
  <c r="DA225" i="9"/>
  <c r="CZ225" i="9"/>
  <c r="CN225" i="9"/>
  <c r="CO225" i="9" s="1"/>
  <c r="CM225" i="9"/>
  <c r="CF225" i="9"/>
  <c r="CG225" i="9" s="1"/>
  <c r="CE225" i="9"/>
  <c r="BX225" i="9"/>
  <c r="BY225" i="9" s="1"/>
  <c r="BW225" i="9"/>
  <c r="BP225" i="9"/>
  <c r="BQ225" i="9" s="1"/>
  <c r="BO225" i="9"/>
  <c r="BH225" i="9"/>
  <c r="BI225" i="9" s="1"/>
  <c r="BG225" i="9"/>
  <c r="AY225" i="9"/>
  <c r="BD225" i="9" s="1"/>
  <c r="AX225" i="9"/>
  <c r="BC225" i="9" s="1"/>
  <c r="AW225" i="9"/>
  <c r="BB225" i="9" s="1"/>
  <c r="AV225" i="9"/>
  <c r="BA225" i="9" s="1"/>
  <c r="AU225" i="9"/>
  <c r="AZ225" i="9" s="1"/>
  <c r="AN225" i="9"/>
  <c r="DO224" i="9"/>
  <c r="DN224" i="9"/>
  <c r="DM224" i="9"/>
  <c r="DL224" i="9"/>
  <c r="DK224" i="9"/>
  <c r="DJ224" i="9"/>
  <c r="DI224" i="9"/>
  <c r="DD224" i="9"/>
  <c r="DC224" i="9"/>
  <c r="DB224" i="9"/>
  <c r="DA224" i="9"/>
  <c r="CZ224" i="9"/>
  <c r="CN224" i="9"/>
  <c r="CO224" i="9" s="1"/>
  <c r="CM224" i="9"/>
  <c r="CF224" i="9"/>
  <c r="CG224" i="9" s="1"/>
  <c r="CJ224" i="9" s="1"/>
  <c r="CE224" i="9"/>
  <c r="BX224" i="9"/>
  <c r="BY224" i="9" s="1"/>
  <c r="CB224" i="9" s="1"/>
  <c r="BW224" i="9"/>
  <c r="BP224" i="9"/>
  <c r="BQ224" i="9" s="1"/>
  <c r="BO224" i="9"/>
  <c r="BH224" i="9"/>
  <c r="BI224" i="9" s="1"/>
  <c r="BG224" i="9"/>
  <c r="AY224" i="9"/>
  <c r="BD224" i="9" s="1"/>
  <c r="AX224" i="9"/>
  <c r="BC224" i="9" s="1"/>
  <c r="AW224" i="9"/>
  <c r="BB224" i="9" s="1"/>
  <c r="AV224" i="9"/>
  <c r="BA224" i="9" s="1"/>
  <c r="AU224" i="9"/>
  <c r="AZ224" i="9" s="1"/>
  <c r="AN224" i="9"/>
  <c r="DO223" i="9"/>
  <c r="DN223" i="9"/>
  <c r="DM223" i="9"/>
  <c r="DL223" i="9"/>
  <c r="DK223" i="9"/>
  <c r="DJ223" i="9"/>
  <c r="DI223" i="9"/>
  <c r="DD223" i="9"/>
  <c r="DC223" i="9"/>
  <c r="DB223" i="9"/>
  <c r="DA223" i="9"/>
  <c r="CZ223" i="9"/>
  <c r="CN223" i="9"/>
  <c r="CO223" i="9" s="1"/>
  <c r="CM223" i="9"/>
  <c r="CF223" i="9"/>
  <c r="CG223" i="9" s="1"/>
  <c r="CE223" i="9"/>
  <c r="BX223" i="9"/>
  <c r="BY223" i="9" s="1"/>
  <c r="BW223" i="9"/>
  <c r="BP223" i="9"/>
  <c r="BQ223" i="9" s="1"/>
  <c r="BO223" i="9"/>
  <c r="BH223" i="9"/>
  <c r="BI223" i="9" s="1"/>
  <c r="BG223" i="9"/>
  <c r="AY223" i="9"/>
  <c r="BD223" i="9" s="1"/>
  <c r="AX223" i="9"/>
  <c r="BC223" i="9" s="1"/>
  <c r="AW223" i="9"/>
  <c r="BB223" i="9" s="1"/>
  <c r="AV223" i="9"/>
  <c r="BA223" i="9" s="1"/>
  <c r="AU223" i="9"/>
  <c r="AZ223" i="9" s="1"/>
  <c r="AN223" i="9"/>
  <c r="DO222" i="9"/>
  <c r="DN222" i="9"/>
  <c r="DM222" i="9"/>
  <c r="DL222" i="9"/>
  <c r="DK222" i="9"/>
  <c r="DJ222" i="9"/>
  <c r="DI222" i="9"/>
  <c r="DD222" i="9"/>
  <c r="DC222" i="9"/>
  <c r="DB222" i="9"/>
  <c r="DA222" i="9"/>
  <c r="CZ222" i="9"/>
  <c r="CN222" i="9"/>
  <c r="CO222" i="9" s="1"/>
  <c r="CR222" i="9" s="1"/>
  <c r="CM222" i="9"/>
  <c r="CF222" i="9"/>
  <c r="CG222" i="9" s="1"/>
  <c r="CE222" i="9"/>
  <c r="BX222" i="9"/>
  <c r="BY222" i="9" s="1"/>
  <c r="BW222" i="9"/>
  <c r="BP222" i="9"/>
  <c r="BQ222" i="9" s="1"/>
  <c r="BO222" i="9"/>
  <c r="BH222" i="9"/>
  <c r="BI222" i="9" s="1"/>
  <c r="BL222" i="9" s="1"/>
  <c r="BG222" i="9"/>
  <c r="AY222" i="9"/>
  <c r="BD222" i="9" s="1"/>
  <c r="AX222" i="9"/>
  <c r="BC222" i="9" s="1"/>
  <c r="AW222" i="9"/>
  <c r="BB222" i="9" s="1"/>
  <c r="AV222" i="9"/>
  <c r="BA222" i="9" s="1"/>
  <c r="AU222" i="9"/>
  <c r="AZ222" i="9" s="1"/>
  <c r="AN222" i="9"/>
  <c r="DO221" i="9"/>
  <c r="DN221" i="9"/>
  <c r="DM221" i="9"/>
  <c r="DL221" i="9"/>
  <c r="DK221" i="9"/>
  <c r="DJ221" i="9"/>
  <c r="DI221" i="9"/>
  <c r="DD221" i="9"/>
  <c r="DC221" i="9"/>
  <c r="DB221" i="9"/>
  <c r="DA221" i="9"/>
  <c r="CZ221" i="9"/>
  <c r="CN221" i="9"/>
  <c r="CO221" i="9" s="1"/>
  <c r="CM221" i="9"/>
  <c r="CF221" i="9"/>
  <c r="CG221" i="9" s="1"/>
  <c r="CE221" i="9"/>
  <c r="BX221" i="9"/>
  <c r="BY221" i="9" s="1"/>
  <c r="BW221" i="9"/>
  <c r="BP221" i="9"/>
  <c r="BQ221" i="9" s="1"/>
  <c r="BO221" i="9"/>
  <c r="BH221" i="9"/>
  <c r="BI221" i="9" s="1"/>
  <c r="BG221" i="9"/>
  <c r="AY221" i="9"/>
  <c r="BD221" i="9" s="1"/>
  <c r="AX221" i="9"/>
  <c r="BC221" i="9" s="1"/>
  <c r="AW221" i="9"/>
  <c r="BB221" i="9" s="1"/>
  <c r="AV221" i="9"/>
  <c r="BA221" i="9" s="1"/>
  <c r="AU221" i="9"/>
  <c r="AZ221" i="9" s="1"/>
  <c r="AN221" i="9"/>
  <c r="DO220" i="9"/>
  <c r="DN220" i="9"/>
  <c r="DM220" i="9"/>
  <c r="DL220" i="9"/>
  <c r="DK220" i="9"/>
  <c r="DJ220" i="9"/>
  <c r="DI220" i="9"/>
  <c r="DD220" i="9"/>
  <c r="DC220" i="9"/>
  <c r="DB220" i="9"/>
  <c r="DA220" i="9"/>
  <c r="CZ220" i="9"/>
  <c r="CN220" i="9"/>
  <c r="CO220" i="9" s="1"/>
  <c r="CM220" i="9"/>
  <c r="CF220" i="9"/>
  <c r="CG220" i="9" s="1"/>
  <c r="CE220" i="9"/>
  <c r="BX220" i="9"/>
  <c r="BY220" i="9" s="1"/>
  <c r="CB220" i="9" s="1"/>
  <c r="BW220" i="9"/>
  <c r="BP220" i="9"/>
  <c r="BQ220" i="9" s="1"/>
  <c r="BT220" i="9" s="1"/>
  <c r="BO220" i="9"/>
  <c r="BH220" i="9"/>
  <c r="BI220" i="9" s="1"/>
  <c r="BG220" i="9"/>
  <c r="AY220" i="9"/>
  <c r="BD220" i="9" s="1"/>
  <c r="AX220" i="9"/>
  <c r="BC220" i="9" s="1"/>
  <c r="AW220" i="9"/>
  <c r="BB220" i="9" s="1"/>
  <c r="AV220" i="9"/>
  <c r="BA220" i="9" s="1"/>
  <c r="AU220" i="9"/>
  <c r="AZ220" i="9" s="1"/>
  <c r="AN220" i="9"/>
  <c r="DO219" i="9"/>
  <c r="DN219" i="9"/>
  <c r="DM219" i="9"/>
  <c r="DL219" i="9"/>
  <c r="DK219" i="9"/>
  <c r="DJ219" i="9"/>
  <c r="DI219" i="9"/>
  <c r="DD219" i="9"/>
  <c r="DC219" i="9"/>
  <c r="DB219" i="9"/>
  <c r="DA219" i="9"/>
  <c r="CZ219" i="9"/>
  <c r="CN219" i="9"/>
  <c r="CO219" i="9" s="1"/>
  <c r="CM219" i="9"/>
  <c r="CF219" i="9"/>
  <c r="CG219" i="9" s="1"/>
  <c r="CE219" i="9"/>
  <c r="BX219" i="9"/>
  <c r="BY219" i="9" s="1"/>
  <c r="BW219" i="9"/>
  <c r="BP219" i="9"/>
  <c r="BQ219" i="9" s="1"/>
  <c r="BO219" i="9"/>
  <c r="BH219" i="9"/>
  <c r="BI219" i="9" s="1"/>
  <c r="BG219" i="9"/>
  <c r="AY219" i="9"/>
  <c r="BD219" i="9" s="1"/>
  <c r="AX219" i="9"/>
  <c r="BC219" i="9" s="1"/>
  <c r="AW219" i="9"/>
  <c r="BB219" i="9" s="1"/>
  <c r="AV219" i="9"/>
  <c r="BA219" i="9" s="1"/>
  <c r="AU219" i="9"/>
  <c r="AZ219" i="9" s="1"/>
  <c r="AN219" i="9"/>
  <c r="DO218" i="9"/>
  <c r="DN218" i="9"/>
  <c r="DM218" i="9"/>
  <c r="DL218" i="9"/>
  <c r="DK218" i="9"/>
  <c r="DJ218" i="9"/>
  <c r="DI218" i="9"/>
  <c r="DD218" i="9"/>
  <c r="DC218" i="9"/>
  <c r="DB218" i="9"/>
  <c r="DA218" i="9"/>
  <c r="CZ218" i="9"/>
  <c r="CN218" i="9"/>
  <c r="CO218" i="9" s="1"/>
  <c r="CR218" i="9" s="1"/>
  <c r="CM218" i="9"/>
  <c r="CF218" i="9"/>
  <c r="CG218" i="9" s="1"/>
  <c r="CE218" i="9"/>
  <c r="BX218" i="9"/>
  <c r="BY218" i="9" s="1"/>
  <c r="BW218" i="9"/>
  <c r="BP218" i="9"/>
  <c r="BQ218" i="9" s="1"/>
  <c r="BO218" i="9"/>
  <c r="BH218" i="9"/>
  <c r="BI218" i="9" s="1"/>
  <c r="BL218" i="9" s="1"/>
  <c r="BG218" i="9"/>
  <c r="AY218" i="9"/>
  <c r="BD218" i="9" s="1"/>
  <c r="AX218" i="9"/>
  <c r="BC218" i="9" s="1"/>
  <c r="AW218" i="9"/>
  <c r="BB218" i="9" s="1"/>
  <c r="AV218" i="9"/>
  <c r="BA218" i="9" s="1"/>
  <c r="AU218" i="9"/>
  <c r="AZ218" i="9" s="1"/>
  <c r="AN218" i="9"/>
  <c r="DO217" i="9"/>
  <c r="DN217" i="9"/>
  <c r="DM217" i="9"/>
  <c r="DL217" i="9"/>
  <c r="DK217" i="9"/>
  <c r="DJ217" i="9"/>
  <c r="DI217" i="9"/>
  <c r="DD217" i="9"/>
  <c r="DC217" i="9"/>
  <c r="DB217" i="9"/>
  <c r="DA217" i="9"/>
  <c r="CZ217" i="9"/>
  <c r="CN217" i="9"/>
  <c r="CO217" i="9" s="1"/>
  <c r="CM217" i="9"/>
  <c r="CF217" i="9"/>
  <c r="CG217" i="9" s="1"/>
  <c r="CE217" i="9"/>
  <c r="BX217" i="9"/>
  <c r="BY217" i="9" s="1"/>
  <c r="BW217" i="9"/>
  <c r="BP217" i="9"/>
  <c r="BQ217" i="9" s="1"/>
  <c r="BO217" i="9"/>
  <c r="BH217" i="9"/>
  <c r="BI217" i="9" s="1"/>
  <c r="BG217" i="9"/>
  <c r="AY217" i="9"/>
  <c r="BD217" i="9" s="1"/>
  <c r="AX217" i="9"/>
  <c r="BC217" i="9" s="1"/>
  <c r="AW217" i="9"/>
  <c r="BB217" i="9" s="1"/>
  <c r="AV217" i="9"/>
  <c r="BA217" i="9" s="1"/>
  <c r="AU217" i="9"/>
  <c r="AZ217" i="9" s="1"/>
  <c r="AN217" i="9"/>
  <c r="DO216" i="9"/>
  <c r="DN216" i="9"/>
  <c r="DM216" i="9"/>
  <c r="DL216" i="9"/>
  <c r="DK216" i="9"/>
  <c r="DJ216" i="9"/>
  <c r="DI216" i="9"/>
  <c r="DD216" i="9"/>
  <c r="DC216" i="9"/>
  <c r="DB216" i="9"/>
  <c r="DA216" i="9"/>
  <c r="CZ216" i="9"/>
  <c r="CN216" i="9"/>
  <c r="CO216" i="9" s="1"/>
  <c r="CR216" i="9" s="1"/>
  <c r="CM216" i="9"/>
  <c r="CF216" i="9"/>
  <c r="CG216" i="9" s="1"/>
  <c r="CE216" i="9"/>
  <c r="BX216" i="9"/>
  <c r="BY216" i="9" s="1"/>
  <c r="BW216" i="9"/>
  <c r="BP216" i="9"/>
  <c r="BQ216" i="9" s="1"/>
  <c r="BT216" i="9" s="1"/>
  <c r="BO216" i="9"/>
  <c r="BH216" i="9"/>
  <c r="BI216" i="9" s="1"/>
  <c r="BG216" i="9"/>
  <c r="AY216" i="9"/>
  <c r="BD216" i="9" s="1"/>
  <c r="AX216" i="9"/>
  <c r="BC216" i="9" s="1"/>
  <c r="AW216" i="9"/>
  <c r="BB216" i="9" s="1"/>
  <c r="AV216" i="9"/>
  <c r="BA216" i="9" s="1"/>
  <c r="AU216" i="9"/>
  <c r="AZ216" i="9" s="1"/>
  <c r="AN216" i="9"/>
  <c r="DO215" i="9"/>
  <c r="DN215" i="9"/>
  <c r="DM215" i="9"/>
  <c r="DL215" i="9"/>
  <c r="DK215" i="9"/>
  <c r="DJ215" i="9"/>
  <c r="DI215" i="9"/>
  <c r="DD215" i="9"/>
  <c r="DC215" i="9"/>
  <c r="DB215" i="9"/>
  <c r="DA215" i="9"/>
  <c r="CZ215" i="9"/>
  <c r="CN215" i="9"/>
  <c r="CO215" i="9" s="1"/>
  <c r="CM215" i="9"/>
  <c r="CF215" i="9"/>
  <c r="CG215" i="9" s="1"/>
  <c r="CE215" i="9"/>
  <c r="BX215" i="9"/>
  <c r="BY215" i="9" s="1"/>
  <c r="BW215" i="9"/>
  <c r="BP215" i="9"/>
  <c r="BQ215" i="9" s="1"/>
  <c r="BO215" i="9"/>
  <c r="BH215" i="9"/>
  <c r="BI215" i="9" s="1"/>
  <c r="BG215" i="9"/>
  <c r="AY215" i="9"/>
  <c r="BD215" i="9" s="1"/>
  <c r="AX215" i="9"/>
  <c r="BC215" i="9" s="1"/>
  <c r="AW215" i="9"/>
  <c r="BB215" i="9" s="1"/>
  <c r="AV215" i="9"/>
  <c r="BA215" i="9" s="1"/>
  <c r="AU215" i="9"/>
  <c r="AZ215" i="9" s="1"/>
  <c r="AN215" i="9"/>
  <c r="DO214" i="9"/>
  <c r="DN214" i="9"/>
  <c r="DM214" i="9"/>
  <c r="DL214" i="9"/>
  <c r="DK214" i="9"/>
  <c r="DJ214" i="9"/>
  <c r="DI214" i="9"/>
  <c r="DD214" i="9"/>
  <c r="DC214" i="9"/>
  <c r="DB214" i="9"/>
  <c r="DA214" i="9"/>
  <c r="CZ214" i="9"/>
  <c r="CN214" i="9"/>
  <c r="CO214" i="9" s="1"/>
  <c r="CM214" i="9"/>
  <c r="CF214" i="9"/>
  <c r="CG214" i="9" s="1"/>
  <c r="CE214" i="9"/>
  <c r="BX214" i="9"/>
  <c r="BY214" i="9" s="1"/>
  <c r="BW214" i="9"/>
  <c r="BP214" i="9"/>
  <c r="BQ214" i="9" s="1"/>
  <c r="BO214" i="9"/>
  <c r="BH214" i="9"/>
  <c r="BI214" i="9" s="1"/>
  <c r="BG214" i="9"/>
  <c r="AY214" i="9"/>
  <c r="BD214" i="9" s="1"/>
  <c r="AX214" i="9"/>
  <c r="BC214" i="9" s="1"/>
  <c r="AW214" i="9"/>
  <c r="BB214" i="9" s="1"/>
  <c r="AV214" i="9"/>
  <c r="BA214" i="9" s="1"/>
  <c r="AU214" i="9"/>
  <c r="AZ214" i="9" s="1"/>
  <c r="AN214" i="9"/>
  <c r="DO213" i="9"/>
  <c r="DN213" i="9"/>
  <c r="DM213" i="9"/>
  <c r="DL213" i="9"/>
  <c r="DK213" i="9"/>
  <c r="DJ213" i="9"/>
  <c r="DI213" i="9"/>
  <c r="DD213" i="9"/>
  <c r="DC213" i="9"/>
  <c r="DB213" i="9"/>
  <c r="DA213" i="9"/>
  <c r="CZ213" i="9"/>
  <c r="CN213" i="9"/>
  <c r="CO213" i="9" s="1"/>
  <c r="CM213" i="9"/>
  <c r="CF213" i="9"/>
  <c r="CG213" i="9" s="1"/>
  <c r="CE213" i="9"/>
  <c r="BX213" i="9"/>
  <c r="BY213" i="9" s="1"/>
  <c r="BW213" i="9"/>
  <c r="BP213" i="9"/>
  <c r="BQ213" i="9" s="1"/>
  <c r="BO213" i="9"/>
  <c r="BH213" i="9"/>
  <c r="BI213" i="9" s="1"/>
  <c r="BG213" i="9"/>
  <c r="AY213" i="9"/>
  <c r="BD213" i="9" s="1"/>
  <c r="AX213" i="9"/>
  <c r="BC213" i="9" s="1"/>
  <c r="AW213" i="9"/>
  <c r="BB213" i="9" s="1"/>
  <c r="AV213" i="9"/>
  <c r="BA213" i="9" s="1"/>
  <c r="AU213" i="9"/>
  <c r="AZ213" i="9" s="1"/>
  <c r="AN213" i="9"/>
  <c r="DO212" i="9"/>
  <c r="DN212" i="9"/>
  <c r="DM212" i="9"/>
  <c r="DL212" i="9"/>
  <c r="DK212" i="9"/>
  <c r="DJ212" i="9"/>
  <c r="DI212" i="9"/>
  <c r="DD212" i="9"/>
  <c r="DC212" i="9"/>
  <c r="DB212" i="9"/>
  <c r="DA212" i="9"/>
  <c r="CZ212" i="9"/>
  <c r="CN212" i="9"/>
  <c r="CO212" i="9" s="1"/>
  <c r="CM212" i="9"/>
  <c r="CF212" i="9"/>
  <c r="CG212" i="9" s="1"/>
  <c r="CE212" i="9"/>
  <c r="BX212" i="9"/>
  <c r="BY212" i="9" s="1"/>
  <c r="BW212" i="9"/>
  <c r="BP212" i="9"/>
  <c r="BQ212" i="9" s="1"/>
  <c r="BO212" i="9"/>
  <c r="BH212" i="9"/>
  <c r="BI212" i="9" s="1"/>
  <c r="BG212" i="9"/>
  <c r="AY212" i="9"/>
  <c r="BD212" i="9" s="1"/>
  <c r="AX212" i="9"/>
  <c r="BC212" i="9" s="1"/>
  <c r="AW212" i="9"/>
  <c r="BB212" i="9" s="1"/>
  <c r="AV212" i="9"/>
  <c r="BA212" i="9" s="1"/>
  <c r="AU212" i="9"/>
  <c r="AZ212" i="9" s="1"/>
  <c r="AN212" i="9"/>
  <c r="DO211" i="9"/>
  <c r="DN211" i="9"/>
  <c r="DM211" i="9"/>
  <c r="DL211" i="9"/>
  <c r="DK211" i="9"/>
  <c r="DJ211" i="9"/>
  <c r="DI211" i="9"/>
  <c r="DD211" i="9"/>
  <c r="DC211" i="9"/>
  <c r="DB211" i="9"/>
  <c r="DA211" i="9"/>
  <c r="CZ211" i="9"/>
  <c r="CN211" i="9"/>
  <c r="CO211" i="9" s="1"/>
  <c r="CM211" i="9"/>
  <c r="CF211" i="9"/>
  <c r="CG211" i="9" s="1"/>
  <c r="CE211" i="9"/>
  <c r="BX211" i="9"/>
  <c r="BY211" i="9" s="1"/>
  <c r="BW211" i="9"/>
  <c r="BP211" i="9"/>
  <c r="BQ211" i="9" s="1"/>
  <c r="BO211" i="9"/>
  <c r="BH211" i="9"/>
  <c r="BI211" i="9" s="1"/>
  <c r="BG211" i="9"/>
  <c r="AY211" i="9"/>
  <c r="BD211" i="9" s="1"/>
  <c r="AX211" i="9"/>
  <c r="BC211" i="9" s="1"/>
  <c r="AW211" i="9"/>
  <c r="BB211" i="9" s="1"/>
  <c r="AV211" i="9"/>
  <c r="BA211" i="9" s="1"/>
  <c r="AU211" i="9"/>
  <c r="AZ211" i="9" s="1"/>
  <c r="AN211" i="9"/>
  <c r="DO210" i="9"/>
  <c r="DN210" i="9"/>
  <c r="DM210" i="9"/>
  <c r="DL210" i="9"/>
  <c r="DK210" i="9"/>
  <c r="DJ210" i="9"/>
  <c r="DI210" i="9"/>
  <c r="DD210" i="9"/>
  <c r="DC210" i="9"/>
  <c r="DB210" i="9"/>
  <c r="DA210" i="9"/>
  <c r="CZ210" i="9"/>
  <c r="CN210" i="9"/>
  <c r="CO210" i="9" s="1"/>
  <c r="CM210" i="9"/>
  <c r="CF210" i="9"/>
  <c r="CG210" i="9" s="1"/>
  <c r="CE210" i="9"/>
  <c r="BX210" i="9"/>
  <c r="BY210" i="9" s="1"/>
  <c r="BW210" i="9"/>
  <c r="BP210" i="9"/>
  <c r="BQ210" i="9" s="1"/>
  <c r="BO210" i="9"/>
  <c r="BH210" i="9"/>
  <c r="BI210" i="9" s="1"/>
  <c r="BG210" i="9"/>
  <c r="AY210" i="9"/>
  <c r="BD210" i="9" s="1"/>
  <c r="AX210" i="9"/>
  <c r="BC210" i="9" s="1"/>
  <c r="AW210" i="9"/>
  <c r="BB210" i="9" s="1"/>
  <c r="AV210" i="9"/>
  <c r="BA210" i="9" s="1"/>
  <c r="AU210" i="9"/>
  <c r="AZ210" i="9" s="1"/>
  <c r="AN210" i="9"/>
  <c r="DO209" i="9"/>
  <c r="DN209" i="9"/>
  <c r="DM209" i="9"/>
  <c r="DL209" i="9"/>
  <c r="DK209" i="9"/>
  <c r="DJ209" i="9"/>
  <c r="DI209" i="9"/>
  <c r="DD209" i="9"/>
  <c r="DC209" i="9"/>
  <c r="DB209" i="9"/>
  <c r="DA209" i="9"/>
  <c r="CZ209" i="9"/>
  <c r="CN209" i="9"/>
  <c r="CO209" i="9" s="1"/>
  <c r="CM209" i="9"/>
  <c r="CF209" i="9"/>
  <c r="CG209" i="9" s="1"/>
  <c r="CJ209" i="9" s="1"/>
  <c r="CE209" i="9"/>
  <c r="BX209" i="9"/>
  <c r="BY209" i="9" s="1"/>
  <c r="CB209" i="9" s="1"/>
  <c r="BW209" i="9"/>
  <c r="BP209" i="9"/>
  <c r="BQ209" i="9" s="1"/>
  <c r="BT209" i="9" s="1"/>
  <c r="BO209" i="9"/>
  <c r="BH209" i="9"/>
  <c r="BI209" i="9" s="1"/>
  <c r="BG209" i="9"/>
  <c r="AY209" i="9"/>
  <c r="BD209" i="9" s="1"/>
  <c r="AX209" i="9"/>
  <c r="BC209" i="9" s="1"/>
  <c r="AW209" i="9"/>
  <c r="BB209" i="9" s="1"/>
  <c r="AV209" i="9"/>
  <c r="BA209" i="9" s="1"/>
  <c r="AU209" i="9"/>
  <c r="AZ209" i="9" s="1"/>
  <c r="AN209" i="9"/>
  <c r="DO208" i="9"/>
  <c r="DN208" i="9"/>
  <c r="DM208" i="9"/>
  <c r="DL208" i="9"/>
  <c r="DK208" i="9"/>
  <c r="DJ208" i="9"/>
  <c r="DI208" i="9"/>
  <c r="DD208" i="9"/>
  <c r="DC208" i="9"/>
  <c r="DB208" i="9"/>
  <c r="DA208" i="9"/>
  <c r="CZ208" i="9"/>
  <c r="CN208" i="9"/>
  <c r="CO208" i="9" s="1"/>
  <c r="CM208" i="9"/>
  <c r="CF208" i="9"/>
  <c r="CG208" i="9" s="1"/>
  <c r="CJ208" i="9" s="1"/>
  <c r="CE208" i="9"/>
  <c r="BX208" i="9"/>
  <c r="BY208" i="9" s="1"/>
  <c r="BW208" i="9"/>
  <c r="BP208" i="9"/>
  <c r="BQ208" i="9" s="1"/>
  <c r="BT208" i="9" s="1"/>
  <c r="BO208" i="9"/>
  <c r="BH208" i="9"/>
  <c r="BI208" i="9" s="1"/>
  <c r="BG208" i="9"/>
  <c r="AY208" i="9"/>
  <c r="BD208" i="9" s="1"/>
  <c r="AX208" i="9"/>
  <c r="BC208" i="9" s="1"/>
  <c r="AW208" i="9"/>
  <c r="BB208" i="9" s="1"/>
  <c r="AV208" i="9"/>
  <c r="BA208" i="9" s="1"/>
  <c r="AU208" i="9"/>
  <c r="AZ208" i="9" s="1"/>
  <c r="AN208" i="9"/>
  <c r="DO207" i="9"/>
  <c r="DN207" i="9"/>
  <c r="DM207" i="9"/>
  <c r="DL207" i="9"/>
  <c r="DK207" i="9"/>
  <c r="DJ207" i="9"/>
  <c r="DI207" i="9"/>
  <c r="DD207" i="9"/>
  <c r="DC207" i="9"/>
  <c r="DB207" i="9"/>
  <c r="DA207" i="9"/>
  <c r="CZ207" i="9"/>
  <c r="CN207" i="9"/>
  <c r="CO207" i="9" s="1"/>
  <c r="CR207" i="9" s="1"/>
  <c r="CM207" i="9"/>
  <c r="CF207" i="9"/>
  <c r="CG207" i="9" s="1"/>
  <c r="CE207" i="9"/>
  <c r="BX207" i="9"/>
  <c r="BY207" i="9" s="1"/>
  <c r="BW207" i="9"/>
  <c r="BP207" i="9"/>
  <c r="BQ207" i="9" s="1"/>
  <c r="BO207" i="9"/>
  <c r="BH207" i="9"/>
  <c r="BI207" i="9" s="1"/>
  <c r="BL207" i="9" s="1"/>
  <c r="BG207" i="9"/>
  <c r="AY207" i="9"/>
  <c r="BD207" i="9" s="1"/>
  <c r="AX207" i="9"/>
  <c r="BC207" i="9" s="1"/>
  <c r="AW207" i="9"/>
  <c r="BB207" i="9" s="1"/>
  <c r="AV207" i="9"/>
  <c r="BA207" i="9" s="1"/>
  <c r="AU207" i="9"/>
  <c r="AZ207" i="9" s="1"/>
  <c r="AN207" i="9"/>
  <c r="DO206" i="9"/>
  <c r="DN206" i="9"/>
  <c r="DM206" i="9"/>
  <c r="DL206" i="9"/>
  <c r="DK206" i="9"/>
  <c r="DJ206" i="9"/>
  <c r="DI206" i="9"/>
  <c r="DD206" i="9"/>
  <c r="DC206" i="9"/>
  <c r="DB206" i="9"/>
  <c r="DA206" i="9"/>
  <c r="CZ206" i="9"/>
  <c r="CN206" i="9"/>
  <c r="CO206" i="9" s="1"/>
  <c r="CM206" i="9"/>
  <c r="CF206" i="9"/>
  <c r="CG206" i="9" s="1"/>
  <c r="CE206" i="9"/>
  <c r="BX206" i="9"/>
  <c r="BY206" i="9" s="1"/>
  <c r="CB206" i="9" s="1"/>
  <c r="BW206" i="9"/>
  <c r="BP206" i="9"/>
  <c r="BQ206" i="9" s="1"/>
  <c r="BO206" i="9"/>
  <c r="BH206" i="9"/>
  <c r="BI206" i="9" s="1"/>
  <c r="BG206" i="9"/>
  <c r="AY206" i="9"/>
  <c r="BD206" i="9" s="1"/>
  <c r="AX206" i="9"/>
  <c r="BC206" i="9" s="1"/>
  <c r="AW206" i="9"/>
  <c r="BB206" i="9" s="1"/>
  <c r="AV206" i="9"/>
  <c r="BA206" i="9" s="1"/>
  <c r="AU206" i="9"/>
  <c r="AZ206" i="9" s="1"/>
  <c r="AN206" i="9"/>
  <c r="DO205" i="9"/>
  <c r="DN205" i="9"/>
  <c r="DM205" i="9"/>
  <c r="DL205" i="9"/>
  <c r="DK205" i="9"/>
  <c r="DJ205" i="9"/>
  <c r="DI205" i="9"/>
  <c r="DD205" i="9"/>
  <c r="DC205" i="9"/>
  <c r="DB205" i="9"/>
  <c r="DA205" i="9"/>
  <c r="CZ205" i="9"/>
  <c r="CN205" i="9"/>
  <c r="CO205" i="9" s="1"/>
  <c r="CM205" i="9"/>
  <c r="CF205" i="9"/>
  <c r="CG205" i="9" s="1"/>
  <c r="CE205" i="9"/>
  <c r="BX205" i="9"/>
  <c r="BY205" i="9" s="1"/>
  <c r="BW205" i="9"/>
  <c r="BP205" i="9"/>
  <c r="BQ205" i="9" s="1"/>
  <c r="BT205" i="9" s="1"/>
  <c r="BO205" i="9"/>
  <c r="BH205" i="9"/>
  <c r="BI205" i="9" s="1"/>
  <c r="BG205" i="9"/>
  <c r="AY205" i="9"/>
  <c r="BD205" i="9" s="1"/>
  <c r="AX205" i="9"/>
  <c r="BC205" i="9" s="1"/>
  <c r="AW205" i="9"/>
  <c r="BB205" i="9" s="1"/>
  <c r="AV205" i="9"/>
  <c r="BA205" i="9" s="1"/>
  <c r="AU205" i="9"/>
  <c r="AZ205" i="9" s="1"/>
  <c r="AN205" i="9"/>
  <c r="DO204" i="9"/>
  <c r="DN204" i="9"/>
  <c r="DM204" i="9"/>
  <c r="DL204" i="9"/>
  <c r="DK204" i="9"/>
  <c r="DJ204" i="9"/>
  <c r="DI204" i="9"/>
  <c r="DD204" i="9"/>
  <c r="DC204" i="9"/>
  <c r="DB204" i="9"/>
  <c r="DA204" i="9"/>
  <c r="CZ204" i="9"/>
  <c r="CN204" i="9"/>
  <c r="CO204" i="9" s="1"/>
  <c r="CR204" i="9" s="1"/>
  <c r="CM204" i="9"/>
  <c r="CF204" i="9"/>
  <c r="CG204" i="9" s="1"/>
  <c r="CJ204" i="9" s="1"/>
  <c r="CE204" i="9"/>
  <c r="BX204" i="9"/>
  <c r="BY204" i="9" s="1"/>
  <c r="CB204" i="9" s="1"/>
  <c r="BW204" i="9"/>
  <c r="BP204" i="9"/>
  <c r="BQ204" i="9" s="1"/>
  <c r="BO204" i="9"/>
  <c r="BH204" i="9"/>
  <c r="BI204" i="9" s="1"/>
  <c r="BG204" i="9"/>
  <c r="AY204" i="9"/>
  <c r="BD204" i="9" s="1"/>
  <c r="AX204" i="9"/>
  <c r="BC204" i="9" s="1"/>
  <c r="AW204" i="9"/>
  <c r="BB204" i="9" s="1"/>
  <c r="AV204" i="9"/>
  <c r="BA204" i="9" s="1"/>
  <c r="AU204" i="9"/>
  <c r="AZ204" i="9" s="1"/>
  <c r="AN204" i="9"/>
  <c r="DO203" i="9"/>
  <c r="DN203" i="9"/>
  <c r="DM203" i="9"/>
  <c r="DL203" i="9"/>
  <c r="DK203" i="9"/>
  <c r="DJ203" i="9"/>
  <c r="DI203" i="9"/>
  <c r="DD203" i="9"/>
  <c r="DC203" i="9"/>
  <c r="DB203" i="9"/>
  <c r="DA203" i="9"/>
  <c r="CZ203" i="9"/>
  <c r="CN203" i="9"/>
  <c r="CO203" i="9" s="1"/>
  <c r="CM203" i="9"/>
  <c r="CF203" i="9"/>
  <c r="CG203" i="9" s="1"/>
  <c r="CE203" i="9"/>
  <c r="BX203" i="9"/>
  <c r="BY203" i="9" s="1"/>
  <c r="BW203" i="9"/>
  <c r="BP203" i="9"/>
  <c r="BQ203" i="9" s="1"/>
  <c r="BO203" i="9"/>
  <c r="BH203" i="9"/>
  <c r="BI203" i="9" s="1"/>
  <c r="BK203" i="9" s="1"/>
  <c r="BM203" i="9" s="1"/>
  <c r="BG203" i="9"/>
  <c r="AY203" i="9"/>
  <c r="BD203" i="9" s="1"/>
  <c r="AX203" i="9"/>
  <c r="BC203" i="9" s="1"/>
  <c r="AW203" i="9"/>
  <c r="BB203" i="9" s="1"/>
  <c r="AV203" i="9"/>
  <c r="BA203" i="9" s="1"/>
  <c r="AU203" i="9"/>
  <c r="AZ203" i="9" s="1"/>
  <c r="AN203" i="9"/>
  <c r="DO202" i="9"/>
  <c r="DN202" i="9"/>
  <c r="DM202" i="9"/>
  <c r="DL202" i="9"/>
  <c r="DK202" i="9"/>
  <c r="DJ202" i="9"/>
  <c r="DI202" i="9"/>
  <c r="DD202" i="9"/>
  <c r="DC202" i="9"/>
  <c r="DB202" i="9"/>
  <c r="DA202" i="9"/>
  <c r="CZ202" i="9"/>
  <c r="CN202" i="9"/>
  <c r="CO202" i="9" s="1"/>
  <c r="CQ202" i="9" s="1"/>
  <c r="CS202" i="9" s="1"/>
  <c r="CM202" i="9"/>
  <c r="CF202" i="9"/>
  <c r="CG202" i="9" s="1"/>
  <c r="CI202" i="9" s="1"/>
  <c r="CK202" i="9" s="1"/>
  <c r="CE202" i="9"/>
  <c r="BX202" i="9"/>
  <c r="BY202" i="9" s="1"/>
  <c r="CA202" i="9" s="1"/>
  <c r="CC202" i="9" s="1"/>
  <c r="BW202" i="9"/>
  <c r="BP202" i="9"/>
  <c r="BQ202" i="9" s="1"/>
  <c r="BS202" i="9" s="1"/>
  <c r="BU202" i="9" s="1"/>
  <c r="BO202" i="9"/>
  <c r="BH202" i="9"/>
  <c r="BI202" i="9" s="1"/>
  <c r="BK202" i="9" s="1"/>
  <c r="BM202" i="9" s="1"/>
  <c r="BG202" i="9"/>
  <c r="AY202" i="9"/>
  <c r="BD202" i="9" s="1"/>
  <c r="AX202" i="9"/>
  <c r="BC202" i="9" s="1"/>
  <c r="AW202" i="9"/>
  <c r="BB202" i="9" s="1"/>
  <c r="AV202" i="9"/>
  <c r="BA202" i="9" s="1"/>
  <c r="AU202" i="9"/>
  <c r="AZ202" i="9" s="1"/>
  <c r="AN202" i="9"/>
  <c r="DO201" i="9"/>
  <c r="DN201" i="9"/>
  <c r="DM201" i="9"/>
  <c r="DL201" i="9"/>
  <c r="DK201" i="9"/>
  <c r="DJ201" i="9"/>
  <c r="DI201" i="9"/>
  <c r="DD201" i="9"/>
  <c r="DC201" i="9"/>
  <c r="DB201" i="9"/>
  <c r="DA201" i="9"/>
  <c r="CZ201" i="9"/>
  <c r="CN201" i="9"/>
  <c r="CO201" i="9" s="1"/>
  <c r="CM201" i="9"/>
  <c r="CF201" i="9"/>
  <c r="CG201" i="9" s="1"/>
  <c r="CE201" i="9"/>
  <c r="BX201" i="9"/>
  <c r="BY201" i="9" s="1"/>
  <c r="BW201" i="9"/>
  <c r="BP201" i="9"/>
  <c r="BQ201" i="9" s="1"/>
  <c r="BO201" i="9"/>
  <c r="BH201" i="9"/>
  <c r="BI201" i="9" s="1"/>
  <c r="BG201" i="9"/>
  <c r="AY201" i="9"/>
  <c r="BD201" i="9" s="1"/>
  <c r="AX201" i="9"/>
  <c r="BC201" i="9" s="1"/>
  <c r="AW201" i="9"/>
  <c r="BB201" i="9" s="1"/>
  <c r="AV201" i="9"/>
  <c r="BA201" i="9" s="1"/>
  <c r="AU201" i="9"/>
  <c r="AZ201" i="9" s="1"/>
  <c r="AN201" i="9"/>
  <c r="DO200" i="9"/>
  <c r="DN200" i="9"/>
  <c r="DM200" i="9"/>
  <c r="DL200" i="9"/>
  <c r="DK200" i="9"/>
  <c r="DJ200" i="9"/>
  <c r="DI200" i="9"/>
  <c r="DD200" i="9"/>
  <c r="DC200" i="9"/>
  <c r="DB200" i="9"/>
  <c r="DA200" i="9"/>
  <c r="CZ200" i="9"/>
  <c r="CN200" i="9"/>
  <c r="CO200" i="9" s="1"/>
  <c r="CQ200" i="9" s="1"/>
  <c r="CS200" i="9" s="1"/>
  <c r="CM200" i="9"/>
  <c r="CF200" i="9"/>
  <c r="CG200" i="9" s="1"/>
  <c r="CI200" i="9" s="1"/>
  <c r="CK200" i="9" s="1"/>
  <c r="CE200" i="9"/>
  <c r="BX200" i="9"/>
  <c r="BY200" i="9" s="1"/>
  <c r="CA200" i="9" s="1"/>
  <c r="CC200" i="9" s="1"/>
  <c r="BW200" i="9"/>
  <c r="BP200" i="9"/>
  <c r="BQ200" i="9" s="1"/>
  <c r="BS200" i="9" s="1"/>
  <c r="BU200" i="9" s="1"/>
  <c r="BO200" i="9"/>
  <c r="BH200" i="9"/>
  <c r="BI200" i="9" s="1"/>
  <c r="BK200" i="9" s="1"/>
  <c r="BM200" i="9" s="1"/>
  <c r="BG200" i="9"/>
  <c r="AY200" i="9"/>
  <c r="BD200" i="9" s="1"/>
  <c r="AX200" i="9"/>
  <c r="BC200" i="9" s="1"/>
  <c r="AW200" i="9"/>
  <c r="BB200" i="9" s="1"/>
  <c r="AV200" i="9"/>
  <c r="BA200" i="9" s="1"/>
  <c r="AU200" i="9"/>
  <c r="AZ200" i="9" s="1"/>
  <c r="AN200" i="9"/>
  <c r="DO199" i="9"/>
  <c r="DN199" i="9"/>
  <c r="DM199" i="9"/>
  <c r="DL199" i="9"/>
  <c r="DK199" i="9"/>
  <c r="DJ199" i="9"/>
  <c r="DI199" i="9"/>
  <c r="DD199" i="9"/>
  <c r="DC199" i="9"/>
  <c r="DB199" i="9"/>
  <c r="DA199" i="9"/>
  <c r="CZ199" i="9"/>
  <c r="CN199" i="9"/>
  <c r="CO199" i="9" s="1"/>
  <c r="CM199" i="9"/>
  <c r="CF199" i="9"/>
  <c r="CG199" i="9" s="1"/>
  <c r="CE199" i="9"/>
  <c r="BX199" i="9"/>
  <c r="BY199" i="9" s="1"/>
  <c r="BW199" i="9"/>
  <c r="BP199" i="9"/>
  <c r="BQ199" i="9" s="1"/>
  <c r="BO199" i="9"/>
  <c r="BH199" i="9"/>
  <c r="BI199" i="9" s="1"/>
  <c r="BG199" i="9"/>
  <c r="AY199" i="9"/>
  <c r="BD199" i="9" s="1"/>
  <c r="AX199" i="9"/>
  <c r="BC199" i="9" s="1"/>
  <c r="AW199" i="9"/>
  <c r="BB199" i="9" s="1"/>
  <c r="AV199" i="9"/>
  <c r="BA199" i="9" s="1"/>
  <c r="AU199" i="9"/>
  <c r="AZ199" i="9" s="1"/>
  <c r="AN199" i="9"/>
  <c r="DO198" i="9"/>
  <c r="DN198" i="9"/>
  <c r="DM198" i="9"/>
  <c r="DL198" i="9"/>
  <c r="DK198" i="9"/>
  <c r="DJ198" i="9"/>
  <c r="DI198" i="9"/>
  <c r="DD198" i="9"/>
  <c r="DC198" i="9"/>
  <c r="DB198" i="9"/>
  <c r="DA198" i="9"/>
  <c r="CZ198" i="9"/>
  <c r="CN198" i="9"/>
  <c r="CO198" i="9" s="1"/>
  <c r="CQ198" i="9" s="1"/>
  <c r="CS198" i="9" s="1"/>
  <c r="CM198" i="9"/>
  <c r="CF198" i="9"/>
  <c r="CG198" i="9" s="1"/>
  <c r="CI198" i="9" s="1"/>
  <c r="CK198" i="9" s="1"/>
  <c r="CE198" i="9"/>
  <c r="BX198" i="9"/>
  <c r="BY198" i="9" s="1"/>
  <c r="CA198" i="9" s="1"/>
  <c r="CC198" i="9" s="1"/>
  <c r="BW198" i="9"/>
  <c r="BP198" i="9"/>
  <c r="BQ198" i="9" s="1"/>
  <c r="BS198" i="9" s="1"/>
  <c r="BU198" i="9" s="1"/>
  <c r="BO198" i="9"/>
  <c r="BH198" i="9"/>
  <c r="BI198" i="9" s="1"/>
  <c r="BK198" i="9" s="1"/>
  <c r="BM198" i="9" s="1"/>
  <c r="BG198" i="9"/>
  <c r="AY198" i="9"/>
  <c r="BD198" i="9" s="1"/>
  <c r="AX198" i="9"/>
  <c r="BC198" i="9" s="1"/>
  <c r="AW198" i="9"/>
  <c r="BB198" i="9" s="1"/>
  <c r="AV198" i="9"/>
  <c r="BA198" i="9" s="1"/>
  <c r="AU198" i="9"/>
  <c r="AZ198" i="9" s="1"/>
  <c r="AN198" i="9"/>
  <c r="DO197" i="9"/>
  <c r="DN197" i="9"/>
  <c r="DM197" i="9"/>
  <c r="DL197" i="9"/>
  <c r="DK197" i="9"/>
  <c r="DJ197" i="9"/>
  <c r="DI197" i="9"/>
  <c r="DD197" i="9"/>
  <c r="DC197" i="9"/>
  <c r="DB197" i="9"/>
  <c r="DA197" i="9"/>
  <c r="CZ197" i="9"/>
  <c r="CN197" i="9"/>
  <c r="CO197" i="9" s="1"/>
  <c r="CR197" i="9" s="1"/>
  <c r="CM197" i="9"/>
  <c r="CF197" i="9"/>
  <c r="CG197" i="9" s="1"/>
  <c r="CJ197" i="9" s="1"/>
  <c r="CE197" i="9"/>
  <c r="BX197" i="9"/>
  <c r="BY197" i="9" s="1"/>
  <c r="CB197" i="9" s="1"/>
  <c r="BW197" i="9"/>
  <c r="BP197" i="9"/>
  <c r="BQ197" i="9" s="1"/>
  <c r="BT197" i="9" s="1"/>
  <c r="BO197" i="9"/>
  <c r="BH197" i="9"/>
  <c r="BI197" i="9" s="1"/>
  <c r="BL197" i="9" s="1"/>
  <c r="BG197" i="9"/>
  <c r="AY197" i="9"/>
  <c r="BD197" i="9" s="1"/>
  <c r="AX197" i="9"/>
  <c r="BC197" i="9" s="1"/>
  <c r="AW197" i="9"/>
  <c r="BB197" i="9" s="1"/>
  <c r="AV197" i="9"/>
  <c r="BA197" i="9" s="1"/>
  <c r="AU197" i="9"/>
  <c r="AZ197" i="9" s="1"/>
  <c r="AN197" i="9"/>
  <c r="DO196" i="9"/>
  <c r="DN196" i="9"/>
  <c r="DM196" i="9"/>
  <c r="DL196" i="9"/>
  <c r="DK196" i="9"/>
  <c r="DJ196" i="9"/>
  <c r="DI196" i="9"/>
  <c r="DD196" i="9"/>
  <c r="DC196" i="9"/>
  <c r="DB196" i="9"/>
  <c r="DA196" i="9"/>
  <c r="CZ196" i="9"/>
  <c r="CN196" i="9"/>
  <c r="CO196" i="9" s="1"/>
  <c r="CQ196" i="9" s="1"/>
  <c r="CS196" i="9" s="1"/>
  <c r="CM196" i="9"/>
  <c r="CF196" i="9"/>
  <c r="CG196" i="9" s="1"/>
  <c r="CI196" i="9" s="1"/>
  <c r="CK196" i="9" s="1"/>
  <c r="CE196" i="9"/>
  <c r="BX196" i="9"/>
  <c r="BY196" i="9" s="1"/>
  <c r="CA196" i="9" s="1"/>
  <c r="CC196" i="9" s="1"/>
  <c r="BW196" i="9"/>
  <c r="BP196" i="9"/>
  <c r="BQ196" i="9" s="1"/>
  <c r="BS196" i="9" s="1"/>
  <c r="BU196" i="9" s="1"/>
  <c r="BO196" i="9"/>
  <c r="BH196" i="9"/>
  <c r="BI196" i="9" s="1"/>
  <c r="BK196" i="9" s="1"/>
  <c r="BM196" i="9" s="1"/>
  <c r="BG196" i="9"/>
  <c r="AY196" i="9"/>
  <c r="BD196" i="9" s="1"/>
  <c r="AX196" i="9"/>
  <c r="BC196" i="9" s="1"/>
  <c r="AW196" i="9"/>
  <c r="BB196" i="9" s="1"/>
  <c r="AV196" i="9"/>
  <c r="BA196" i="9" s="1"/>
  <c r="AU196" i="9"/>
  <c r="AZ196" i="9" s="1"/>
  <c r="AN196" i="9"/>
  <c r="DO195" i="9"/>
  <c r="DN195" i="9"/>
  <c r="DM195" i="9"/>
  <c r="DL195" i="9"/>
  <c r="DK195" i="9"/>
  <c r="DJ195" i="9"/>
  <c r="DI195" i="9"/>
  <c r="DD195" i="9"/>
  <c r="DC195" i="9"/>
  <c r="DB195" i="9"/>
  <c r="DA195" i="9"/>
  <c r="CZ195" i="9"/>
  <c r="CN195" i="9"/>
  <c r="CO195" i="9" s="1"/>
  <c r="CM195" i="9"/>
  <c r="CF195" i="9"/>
  <c r="CG195" i="9" s="1"/>
  <c r="CE195" i="9"/>
  <c r="BX195" i="9"/>
  <c r="BY195" i="9" s="1"/>
  <c r="BW195" i="9"/>
  <c r="BP195" i="9"/>
  <c r="BQ195" i="9" s="1"/>
  <c r="BO195" i="9"/>
  <c r="BH195" i="9"/>
  <c r="BI195" i="9" s="1"/>
  <c r="BG195" i="9"/>
  <c r="AY195" i="9"/>
  <c r="BD195" i="9" s="1"/>
  <c r="AX195" i="9"/>
  <c r="BC195" i="9" s="1"/>
  <c r="AW195" i="9"/>
  <c r="BB195" i="9" s="1"/>
  <c r="AV195" i="9"/>
  <c r="BA195" i="9" s="1"/>
  <c r="AU195" i="9"/>
  <c r="AZ195" i="9" s="1"/>
  <c r="AN195" i="9"/>
  <c r="DO194" i="9"/>
  <c r="DN194" i="9"/>
  <c r="DM194" i="9"/>
  <c r="DL194" i="9"/>
  <c r="DK194" i="9"/>
  <c r="DJ194" i="9"/>
  <c r="DI194" i="9"/>
  <c r="DD194" i="9"/>
  <c r="DC194" i="9"/>
  <c r="DB194" i="9"/>
  <c r="DA194" i="9"/>
  <c r="CZ194" i="9"/>
  <c r="CN194" i="9"/>
  <c r="CO194" i="9" s="1"/>
  <c r="CQ194" i="9" s="1"/>
  <c r="CS194" i="9" s="1"/>
  <c r="CM194" i="9"/>
  <c r="CF194" i="9"/>
  <c r="CG194" i="9" s="1"/>
  <c r="CI194" i="9" s="1"/>
  <c r="CK194" i="9" s="1"/>
  <c r="CE194" i="9"/>
  <c r="BX194" i="9"/>
  <c r="BY194" i="9" s="1"/>
  <c r="CA194" i="9" s="1"/>
  <c r="CC194" i="9" s="1"/>
  <c r="BW194" i="9"/>
  <c r="BP194" i="9"/>
  <c r="BQ194" i="9" s="1"/>
  <c r="BS194" i="9" s="1"/>
  <c r="BU194" i="9" s="1"/>
  <c r="BO194" i="9"/>
  <c r="BH194" i="9"/>
  <c r="BI194" i="9" s="1"/>
  <c r="BK194" i="9" s="1"/>
  <c r="BM194" i="9" s="1"/>
  <c r="BG194" i="9"/>
  <c r="AY194" i="9"/>
  <c r="BD194" i="9" s="1"/>
  <c r="AX194" i="9"/>
  <c r="BC194" i="9" s="1"/>
  <c r="AW194" i="9"/>
  <c r="BB194" i="9" s="1"/>
  <c r="AV194" i="9"/>
  <c r="BA194" i="9" s="1"/>
  <c r="AU194" i="9"/>
  <c r="AZ194" i="9" s="1"/>
  <c r="AN194" i="9"/>
  <c r="DO193" i="9"/>
  <c r="DN193" i="9"/>
  <c r="DM193" i="9"/>
  <c r="DL193" i="9"/>
  <c r="DK193" i="9"/>
  <c r="DJ193" i="9"/>
  <c r="DI193" i="9"/>
  <c r="DD193" i="9"/>
  <c r="DC193" i="9"/>
  <c r="DB193" i="9"/>
  <c r="DA193" i="9"/>
  <c r="CZ193" i="9"/>
  <c r="CN193" i="9"/>
  <c r="CO193" i="9" s="1"/>
  <c r="CR193" i="9" s="1"/>
  <c r="CM193" i="9"/>
  <c r="CF193" i="9"/>
  <c r="CG193" i="9" s="1"/>
  <c r="CJ193" i="9" s="1"/>
  <c r="CE193" i="9"/>
  <c r="BX193" i="9"/>
  <c r="BY193" i="9" s="1"/>
  <c r="CB193" i="9" s="1"/>
  <c r="BW193" i="9"/>
  <c r="BP193" i="9"/>
  <c r="BQ193" i="9" s="1"/>
  <c r="BT193" i="9" s="1"/>
  <c r="BO193" i="9"/>
  <c r="BH193" i="9"/>
  <c r="BI193" i="9" s="1"/>
  <c r="BL193" i="9" s="1"/>
  <c r="BG193" i="9"/>
  <c r="AY193" i="9"/>
  <c r="BD193" i="9" s="1"/>
  <c r="AX193" i="9"/>
  <c r="BC193" i="9" s="1"/>
  <c r="AW193" i="9"/>
  <c r="BB193" i="9" s="1"/>
  <c r="AV193" i="9"/>
  <c r="BA193" i="9" s="1"/>
  <c r="AU193" i="9"/>
  <c r="AZ193" i="9" s="1"/>
  <c r="AN193" i="9"/>
  <c r="DO192" i="9"/>
  <c r="DN192" i="9"/>
  <c r="DM192" i="9"/>
  <c r="DL192" i="9"/>
  <c r="DK192" i="9"/>
  <c r="DJ192" i="9"/>
  <c r="DI192" i="9"/>
  <c r="DD192" i="9"/>
  <c r="DC192" i="9"/>
  <c r="DB192" i="9"/>
  <c r="DA192" i="9"/>
  <c r="CZ192" i="9"/>
  <c r="CN192" i="9"/>
  <c r="CO192" i="9" s="1"/>
  <c r="CQ192" i="9" s="1"/>
  <c r="CS192" i="9" s="1"/>
  <c r="CM192" i="9"/>
  <c r="CF192" i="9"/>
  <c r="CG192" i="9" s="1"/>
  <c r="CI192" i="9" s="1"/>
  <c r="CK192" i="9" s="1"/>
  <c r="CE192" i="9"/>
  <c r="BX192" i="9"/>
  <c r="BY192" i="9" s="1"/>
  <c r="CA192" i="9" s="1"/>
  <c r="CC192" i="9" s="1"/>
  <c r="BW192" i="9"/>
  <c r="BP192" i="9"/>
  <c r="BQ192" i="9" s="1"/>
  <c r="BS192" i="9" s="1"/>
  <c r="BU192" i="9" s="1"/>
  <c r="BO192" i="9"/>
  <c r="BH192" i="9"/>
  <c r="BI192" i="9" s="1"/>
  <c r="BK192" i="9" s="1"/>
  <c r="BM192" i="9" s="1"/>
  <c r="BG192" i="9"/>
  <c r="AY192" i="9"/>
  <c r="BD192" i="9" s="1"/>
  <c r="AX192" i="9"/>
  <c r="BC192" i="9" s="1"/>
  <c r="AW192" i="9"/>
  <c r="BB192" i="9" s="1"/>
  <c r="AV192" i="9"/>
  <c r="BA192" i="9" s="1"/>
  <c r="AU192" i="9"/>
  <c r="AZ192" i="9" s="1"/>
  <c r="AN192" i="9"/>
  <c r="DO191" i="9"/>
  <c r="DN191" i="9"/>
  <c r="DM191" i="9"/>
  <c r="DL191" i="9"/>
  <c r="DK191" i="9"/>
  <c r="DJ191" i="9"/>
  <c r="DI191" i="9"/>
  <c r="DD191" i="9"/>
  <c r="DC191" i="9"/>
  <c r="DB191" i="9"/>
  <c r="DA191" i="9"/>
  <c r="CZ191" i="9"/>
  <c r="CN191" i="9"/>
  <c r="CO191" i="9" s="1"/>
  <c r="CM191" i="9"/>
  <c r="CF191" i="9"/>
  <c r="CG191" i="9" s="1"/>
  <c r="CE191" i="9"/>
  <c r="BX191" i="9"/>
  <c r="BY191" i="9" s="1"/>
  <c r="BW191" i="9"/>
  <c r="BP191" i="9"/>
  <c r="BQ191" i="9" s="1"/>
  <c r="BO191" i="9"/>
  <c r="BH191" i="9"/>
  <c r="BI191" i="9" s="1"/>
  <c r="BG191" i="9"/>
  <c r="AY191" i="9"/>
  <c r="BD191" i="9" s="1"/>
  <c r="AX191" i="9"/>
  <c r="BC191" i="9" s="1"/>
  <c r="AW191" i="9"/>
  <c r="BB191" i="9" s="1"/>
  <c r="AV191" i="9"/>
  <c r="BA191" i="9" s="1"/>
  <c r="AU191" i="9"/>
  <c r="AZ191" i="9" s="1"/>
  <c r="AN191" i="9"/>
  <c r="DO190" i="9"/>
  <c r="DN190" i="9"/>
  <c r="DM190" i="9"/>
  <c r="DL190" i="9"/>
  <c r="DK190" i="9"/>
  <c r="DJ190" i="9"/>
  <c r="DI190" i="9"/>
  <c r="DD190" i="9"/>
  <c r="DC190" i="9"/>
  <c r="DB190" i="9"/>
  <c r="DA190" i="9"/>
  <c r="CZ190" i="9"/>
  <c r="CN190" i="9"/>
  <c r="CO190" i="9" s="1"/>
  <c r="CQ190" i="9" s="1"/>
  <c r="CS190" i="9" s="1"/>
  <c r="CM190" i="9"/>
  <c r="CF190" i="9"/>
  <c r="CG190" i="9" s="1"/>
  <c r="CI190" i="9" s="1"/>
  <c r="CK190" i="9" s="1"/>
  <c r="CE190" i="9"/>
  <c r="BX190" i="9"/>
  <c r="BY190" i="9" s="1"/>
  <c r="CA190" i="9" s="1"/>
  <c r="CC190" i="9" s="1"/>
  <c r="BW190" i="9"/>
  <c r="BP190" i="9"/>
  <c r="BQ190" i="9" s="1"/>
  <c r="BS190" i="9" s="1"/>
  <c r="BU190" i="9" s="1"/>
  <c r="BO190" i="9"/>
  <c r="BH190" i="9"/>
  <c r="BI190" i="9" s="1"/>
  <c r="BK190" i="9" s="1"/>
  <c r="BM190" i="9" s="1"/>
  <c r="BG190" i="9"/>
  <c r="AY190" i="9"/>
  <c r="BD190" i="9" s="1"/>
  <c r="AX190" i="9"/>
  <c r="BC190" i="9" s="1"/>
  <c r="AW190" i="9"/>
  <c r="BB190" i="9" s="1"/>
  <c r="AV190" i="9"/>
  <c r="BA190" i="9" s="1"/>
  <c r="AU190" i="9"/>
  <c r="AZ190" i="9" s="1"/>
  <c r="AN190" i="9"/>
  <c r="DO189" i="9"/>
  <c r="DN189" i="9"/>
  <c r="DM189" i="9"/>
  <c r="DL189" i="9"/>
  <c r="DK189" i="9"/>
  <c r="DJ189" i="9"/>
  <c r="DI189" i="9"/>
  <c r="DD189" i="9"/>
  <c r="DC189" i="9"/>
  <c r="DB189" i="9"/>
  <c r="DA189" i="9"/>
  <c r="CZ189" i="9"/>
  <c r="CN189" i="9"/>
  <c r="CO189" i="9" s="1"/>
  <c r="CM189" i="9"/>
  <c r="CF189" i="9"/>
  <c r="CG189" i="9" s="1"/>
  <c r="CE189" i="9"/>
  <c r="BX189" i="9"/>
  <c r="BY189" i="9" s="1"/>
  <c r="BW189" i="9"/>
  <c r="BP189" i="9"/>
  <c r="BQ189" i="9" s="1"/>
  <c r="BO189" i="9"/>
  <c r="BH189" i="9"/>
  <c r="BI189" i="9" s="1"/>
  <c r="BG189" i="9"/>
  <c r="AY189" i="9"/>
  <c r="BD189" i="9" s="1"/>
  <c r="AX189" i="9"/>
  <c r="BC189" i="9" s="1"/>
  <c r="AW189" i="9"/>
  <c r="BB189" i="9" s="1"/>
  <c r="AV189" i="9"/>
  <c r="BA189" i="9" s="1"/>
  <c r="AU189" i="9"/>
  <c r="AZ189" i="9" s="1"/>
  <c r="AN189" i="9"/>
  <c r="DO188" i="9"/>
  <c r="DN188" i="9"/>
  <c r="DM188" i="9"/>
  <c r="DL188" i="9"/>
  <c r="DK188" i="9"/>
  <c r="DJ188" i="9"/>
  <c r="DI188" i="9"/>
  <c r="DD188" i="9"/>
  <c r="DC188" i="9"/>
  <c r="DB188" i="9"/>
  <c r="DA188" i="9"/>
  <c r="CZ188" i="9"/>
  <c r="CN188" i="9"/>
  <c r="CO188" i="9" s="1"/>
  <c r="CQ188" i="9" s="1"/>
  <c r="CS188" i="9" s="1"/>
  <c r="CM188" i="9"/>
  <c r="CF188" i="9"/>
  <c r="CG188" i="9" s="1"/>
  <c r="CI188" i="9" s="1"/>
  <c r="CK188" i="9" s="1"/>
  <c r="CE188" i="9"/>
  <c r="BX188" i="9"/>
  <c r="BY188" i="9" s="1"/>
  <c r="CA188" i="9" s="1"/>
  <c r="CC188" i="9" s="1"/>
  <c r="BW188" i="9"/>
  <c r="BP188" i="9"/>
  <c r="BQ188" i="9" s="1"/>
  <c r="BS188" i="9" s="1"/>
  <c r="BU188" i="9" s="1"/>
  <c r="BO188" i="9"/>
  <c r="BH188" i="9"/>
  <c r="BI188" i="9" s="1"/>
  <c r="BK188" i="9" s="1"/>
  <c r="BM188" i="9" s="1"/>
  <c r="BG188" i="9"/>
  <c r="AY188" i="9"/>
  <c r="BD188" i="9" s="1"/>
  <c r="AX188" i="9"/>
  <c r="BC188" i="9" s="1"/>
  <c r="AW188" i="9"/>
  <c r="BB188" i="9" s="1"/>
  <c r="AV188" i="9"/>
  <c r="BA188" i="9" s="1"/>
  <c r="AU188" i="9"/>
  <c r="AZ188" i="9" s="1"/>
  <c r="AN188" i="9"/>
  <c r="DO187" i="9"/>
  <c r="DN187" i="9"/>
  <c r="DM187" i="9"/>
  <c r="DL187" i="9"/>
  <c r="DK187" i="9"/>
  <c r="DJ187" i="9"/>
  <c r="DI187" i="9"/>
  <c r="DD187" i="9"/>
  <c r="DC187" i="9"/>
  <c r="DB187" i="9"/>
  <c r="DA187" i="9"/>
  <c r="CZ187" i="9"/>
  <c r="CN187" i="9"/>
  <c r="CO187" i="9" s="1"/>
  <c r="CM187" i="9"/>
  <c r="CF187" i="9"/>
  <c r="CG187" i="9" s="1"/>
  <c r="CE187" i="9"/>
  <c r="BX187" i="9"/>
  <c r="BY187" i="9" s="1"/>
  <c r="BW187" i="9"/>
  <c r="BP187" i="9"/>
  <c r="BQ187" i="9" s="1"/>
  <c r="BO187" i="9"/>
  <c r="BH187" i="9"/>
  <c r="BI187" i="9" s="1"/>
  <c r="BG187" i="9"/>
  <c r="AY187" i="9"/>
  <c r="BD187" i="9" s="1"/>
  <c r="AX187" i="9"/>
  <c r="BC187" i="9" s="1"/>
  <c r="AW187" i="9"/>
  <c r="BB187" i="9" s="1"/>
  <c r="AV187" i="9"/>
  <c r="BA187" i="9" s="1"/>
  <c r="AU187" i="9"/>
  <c r="AZ187" i="9" s="1"/>
  <c r="AN187" i="9"/>
  <c r="DO186" i="9"/>
  <c r="DN186" i="9"/>
  <c r="DM186" i="9"/>
  <c r="DL186" i="9"/>
  <c r="DK186" i="9"/>
  <c r="DJ186" i="9"/>
  <c r="DI186" i="9"/>
  <c r="DD186" i="9"/>
  <c r="DC186" i="9"/>
  <c r="DB186" i="9"/>
  <c r="DA186" i="9"/>
  <c r="CZ186" i="9"/>
  <c r="CN186" i="9"/>
  <c r="CO186" i="9" s="1"/>
  <c r="CQ186" i="9" s="1"/>
  <c r="CS186" i="9" s="1"/>
  <c r="CM186" i="9"/>
  <c r="CF186" i="9"/>
  <c r="CG186" i="9" s="1"/>
  <c r="CI186" i="9" s="1"/>
  <c r="CK186" i="9" s="1"/>
  <c r="CE186" i="9"/>
  <c r="BX186" i="9"/>
  <c r="BY186" i="9" s="1"/>
  <c r="CA186" i="9" s="1"/>
  <c r="CC186" i="9" s="1"/>
  <c r="BW186" i="9"/>
  <c r="BP186" i="9"/>
  <c r="BQ186" i="9" s="1"/>
  <c r="BS186" i="9" s="1"/>
  <c r="BU186" i="9" s="1"/>
  <c r="BO186" i="9"/>
  <c r="BH186" i="9"/>
  <c r="BI186" i="9" s="1"/>
  <c r="BK186" i="9" s="1"/>
  <c r="BM186" i="9" s="1"/>
  <c r="BG186" i="9"/>
  <c r="AY186" i="9"/>
  <c r="BD186" i="9" s="1"/>
  <c r="AX186" i="9"/>
  <c r="BC186" i="9" s="1"/>
  <c r="AW186" i="9"/>
  <c r="BB186" i="9" s="1"/>
  <c r="AV186" i="9"/>
  <c r="BA186" i="9" s="1"/>
  <c r="AU186" i="9"/>
  <c r="AZ186" i="9" s="1"/>
  <c r="AN186" i="9"/>
  <c r="DO185" i="9"/>
  <c r="DN185" i="9"/>
  <c r="DM185" i="9"/>
  <c r="DL185" i="9"/>
  <c r="DK185" i="9"/>
  <c r="DJ185" i="9"/>
  <c r="DI185" i="9"/>
  <c r="DD185" i="9"/>
  <c r="DC185" i="9"/>
  <c r="DB185" i="9"/>
  <c r="DA185" i="9"/>
  <c r="CZ185" i="9"/>
  <c r="CN185" i="9"/>
  <c r="CO185" i="9" s="1"/>
  <c r="CR185" i="9" s="1"/>
  <c r="CM185" i="9"/>
  <c r="CF185" i="9"/>
  <c r="CG185" i="9" s="1"/>
  <c r="CJ185" i="9" s="1"/>
  <c r="CE185" i="9"/>
  <c r="BX185" i="9"/>
  <c r="BY185" i="9" s="1"/>
  <c r="CB185" i="9" s="1"/>
  <c r="BW185" i="9"/>
  <c r="BP185" i="9"/>
  <c r="BQ185" i="9" s="1"/>
  <c r="BT185" i="9" s="1"/>
  <c r="BO185" i="9"/>
  <c r="BH185" i="9"/>
  <c r="BI185" i="9" s="1"/>
  <c r="BL185" i="9" s="1"/>
  <c r="BG185" i="9"/>
  <c r="AY185" i="9"/>
  <c r="BD185" i="9" s="1"/>
  <c r="AX185" i="9"/>
  <c r="BC185" i="9" s="1"/>
  <c r="AW185" i="9"/>
  <c r="BB185" i="9" s="1"/>
  <c r="AV185" i="9"/>
  <c r="BA185" i="9" s="1"/>
  <c r="AU185" i="9"/>
  <c r="AZ185" i="9" s="1"/>
  <c r="AN185" i="9"/>
  <c r="DO184" i="9"/>
  <c r="DN184" i="9"/>
  <c r="DM184" i="9"/>
  <c r="DL184" i="9"/>
  <c r="DK184" i="9"/>
  <c r="DJ184" i="9"/>
  <c r="DI184" i="9"/>
  <c r="DD184" i="9"/>
  <c r="DC184" i="9"/>
  <c r="DB184" i="9"/>
  <c r="DA184" i="9"/>
  <c r="CZ184" i="9"/>
  <c r="CN184" i="9"/>
  <c r="CO184" i="9" s="1"/>
  <c r="CQ184" i="9" s="1"/>
  <c r="CS184" i="9" s="1"/>
  <c r="CM184" i="9"/>
  <c r="CF184" i="9"/>
  <c r="CG184" i="9" s="1"/>
  <c r="CI184" i="9" s="1"/>
  <c r="CK184" i="9" s="1"/>
  <c r="CE184" i="9"/>
  <c r="BX184" i="9"/>
  <c r="BY184" i="9" s="1"/>
  <c r="CA184" i="9" s="1"/>
  <c r="CC184" i="9" s="1"/>
  <c r="BW184" i="9"/>
  <c r="BP184" i="9"/>
  <c r="BQ184" i="9" s="1"/>
  <c r="BS184" i="9" s="1"/>
  <c r="BU184" i="9" s="1"/>
  <c r="BO184" i="9"/>
  <c r="BH184" i="9"/>
  <c r="BI184" i="9" s="1"/>
  <c r="BK184" i="9" s="1"/>
  <c r="BM184" i="9" s="1"/>
  <c r="BG184" i="9"/>
  <c r="AY184" i="9"/>
  <c r="BD184" i="9" s="1"/>
  <c r="AX184" i="9"/>
  <c r="BC184" i="9" s="1"/>
  <c r="AW184" i="9"/>
  <c r="BB184" i="9" s="1"/>
  <c r="AV184" i="9"/>
  <c r="BA184" i="9" s="1"/>
  <c r="AU184" i="9"/>
  <c r="AZ184" i="9" s="1"/>
  <c r="AN184" i="9"/>
  <c r="DO183" i="9"/>
  <c r="DN183" i="9"/>
  <c r="DM183" i="9"/>
  <c r="DL183" i="9"/>
  <c r="DK183" i="9"/>
  <c r="DJ183" i="9"/>
  <c r="DI183" i="9"/>
  <c r="DD183" i="9"/>
  <c r="DC183" i="9"/>
  <c r="DB183" i="9"/>
  <c r="DA183" i="9"/>
  <c r="CZ183" i="9"/>
  <c r="CN183" i="9"/>
  <c r="CO183" i="9" s="1"/>
  <c r="CM183" i="9"/>
  <c r="CF183" i="9"/>
  <c r="CG183" i="9" s="1"/>
  <c r="CE183" i="9"/>
  <c r="BX183" i="9"/>
  <c r="BY183" i="9" s="1"/>
  <c r="BW183" i="9"/>
  <c r="BP183" i="9"/>
  <c r="BQ183" i="9" s="1"/>
  <c r="BO183" i="9"/>
  <c r="BH183" i="9"/>
  <c r="BI183" i="9" s="1"/>
  <c r="BG183" i="9"/>
  <c r="AY183" i="9"/>
  <c r="BD183" i="9" s="1"/>
  <c r="AX183" i="9"/>
  <c r="BC183" i="9" s="1"/>
  <c r="AW183" i="9"/>
  <c r="BB183" i="9" s="1"/>
  <c r="AV183" i="9"/>
  <c r="BA183" i="9" s="1"/>
  <c r="AU183" i="9"/>
  <c r="AZ183" i="9" s="1"/>
  <c r="AN183" i="9"/>
  <c r="DO182" i="9"/>
  <c r="DN182" i="9"/>
  <c r="DM182" i="9"/>
  <c r="DL182" i="9"/>
  <c r="DK182" i="9"/>
  <c r="DJ182" i="9"/>
  <c r="DI182" i="9"/>
  <c r="DD182" i="9"/>
  <c r="DC182" i="9"/>
  <c r="DB182" i="9"/>
  <c r="DA182" i="9"/>
  <c r="CZ182" i="9"/>
  <c r="CN182" i="9"/>
  <c r="CO182" i="9" s="1"/>
  <c r="CQ182" i="9" s="1"/>
  <c r="CS182" i="9" s="1"/>
  <c r="CM182" i="9"/>
  <c r="CF182" i="9"/>
  <c r="CG182" i="9" s="1"/>
  <c r="CI182" i="9" s="1"/>
  <c r="CK182" i="9" s="1"/>
  <c r="CE182" i="9"/>
  <c r="BX182" i="9"/>
  <c r="BY182" i="9" s="1"/>
  <c r="CA182" i="9" s="1"/>
  <c r="CC182" i="9" s="1"/>
  <c r="BW182" i="9"/>
  <c r="BP182" i="9"/>
  <c r="BQ182" i="9" s="1"/>
  <c r="BS182" i="9" s="1"/>
  <c r="BU182" i="9" s="1"/>
  <c r="BO182" i="9"/>
  <c r="BH182" i="9"/>
  <c r="BI182" i="9" s="1"/>
  <c r="BK182" i="9" s="1"/>
  <c r="BM182" i="9" s="1"/>
  <c r="BG182" i="9"/>
  <c r="AY182" i="9"/>
  <c r="BD182" i="9" s="1"/>
  <c r="AX182" i="9"/>
  <c r="BC182" i="9" s="1"/>
  <c r="AW182" i="9"/>
  <c r="BB182" i="9" s="1"/>
  <c r="AV182" i="9"/>
  <c r="BA182" i="9" s="1"/>
  <c r="AU182" i="9"/>
  <c r="AZ182" i="9" s="1"/>
  <c r="AN182" i="9"/>
  <c r="DO181" i="9"/>
  <c r="DN181" i="9"/>
  <c r="DM181" i="9"/>
  <c r="DL181" i="9"/>
  <c r="DK181" i="9"/>
  <c r="DJ181" i="9"/>
  <c r="DI181" i="9"/>
  <c r="DD181" i="9"/>
  <c r="DC181" i="9"/>
  <c r="DB181" i="9"/>
  <c r="DA181" i="9"/>
  <c r="CZ181" i="9"/>
  <c r="CN181" i="9"/>
  <c r="CO181" i="9" s="1"/>
  <c r="CM181" i="9"/>
  <c r="CF181" i="9"/>
  <c r="CG181" i="9" s="1"/>
  <c r="CE181" i="9"/>
  <c r="BX181" i="9"/>
  <c r="BY181" i="9" s="1"/>
  <c r="BW181" i="9"/>
  <c r="BP181" i="9"/>
  <c r="BQ181" i="9" s="1"/>
  <c r="BO181" i="9"/>
  <c r="BH181" i="9"/>
  <c r="BI181" i="9" s="1"/>
  <c r="BG181" i="9"/>
  <c r="AY181" i="9"/>
  <c r="BD181" i="9" s="1"/>
  <c r="AX181" i="9"/>
  <c r="BC181" i="9" s="1"/>
  <c r="AW181" i="9"/>
  <c r="BB181" i="9" s="1"/>
  <c r="AV181" i="9"/>
  <c r="BA181" i="9" s="1"/>
  <c r="AU181" i="9"/>
  <c r="AZ181" i="9" s="1"/>
  <c r="AN181" i="9"/>
  <c r="DO180" i="9"/>
  <c r="DN180" i="9"/>
  <c r="DM180" i="9"/>
  <c r="DL180" i="9"/>
  <c r="DK180" i="9"/>
  <c r="DJ180" i="9"/>
  <c r="DI180" i="9"/>
  <c r="DD180" i="9"/>
  <c r="DC180" i="9"/>
  <c r="DB180" i="9"/>
  <c r="DA180" i="9"/>
  <c r="CZ180" i="9"/>
  <c r="CN180" i="9"/>
  <c r="CO180" i="9" s="1"/>
  <c r="CQ180" i="9" s="1"/>
  <c r="CS180" i="9" s="1"/>
  <c r="CM180" i="9"/>
  <c r="CF180" i="9"/>
  <c r="CG180" i="9" s="1"/>
  <c r="CI180" i="9" s="1"/>
  <c r="CK180" i="9" s="1"/>
  <c r="CE180" i="9"/>
  <c r="BX180" i="9"/>
  <c r="BY180" i="9" s="1"/>
  <c r="CA180" i="9" s="1"/>
  <c r="CC180" i="9" s="1"/>
  <c r="BW180" i="9"/>
  <c r="BP180" i="9"/>
  <c r="BQ180" i="9" s="1"/>
  <c r="BS180" i="9" s="1"/>
  <c r="BU180" i="9" s="1"/>
  <c r="BO180" i="9"/>
  <c r="BH180" i="9"/>
  <c r="BI180" i="9" s="1"/>
  <c r="BK180" i="9" s="1"/>
  <c r="BM180" i="9" s="1"/>
  <c r="BG180" i="9"/>
  <c r="AY180" i="9"/>
  <c r="BD180" i="9" s="1"/>
  <c r="AX180" i="9"/>
  <c r="BC180" i="9" s="1"/>
  <c r="AW180" i="9"/>
  <c r="BB180" i="9" s="1"/>
  <c r="AV180" i="9"/>
  <c r="BA180" i="9" s="1"/>
  <c r="AU180" i="9"/>
  <c r="AZ180" i="9" s="1"/>
  <c r="AN180" i="9"/>
  <c r="DO179" i="9"/>
  <c r="DN179" i="9"/>
  <c r="DM179" i="9"/>
  <c r="DL179" i="9"/>
  <c r="DK179" i="9"/>
  <c r="DJ179" i="9"/>
  <c r="DI179" i="9"/>
  <c r="DD179" i="9"/>
  <c r="DC179" i="9"/>
  <c r="DB179" i="9"/>
  <c r="DA179" i="9"/>
  <c r="CZ179" i="9"/>
  <c r="CN179" i="9"/>
  <c r="CO179" i="9" s="1"/>
  <c r="CM179" i="9"/>
  <c r="CF179" i="9"/>
  <c r="CG179" i="9" s="1"/>
  <c r="CE179" i="9"/>
  <c r="BX179" i="9"/>
  <c r="BY179" i="9" s="1"/>
  <c r="BW179" i="9"/>
  <c r="BP179" i="9"/>
  <c r="BQ179" i="9" s="1"/>
  <c r="BO179" i="9"/>
  <c r="BH179" i="9"/>
  <c r="BI179" i="9" s="1"/>
  <c r="BG179" i="9"/>
  <c r="AY179" i="9"/>
  <c r="BD179" i="9" s="1"/>
  <c r="AX179" i="9"/>
  <c r="BC179" i="9" s="1"/>
  <c r="AW179" i="9"/>
  <c r="BB179" i="9" s="1"/>
  <c r="AV179" i="9"/>
  <c r="BA179" i="9" s="1"/>
  <c r="AU179" i="9"/>
  <c r="AZ179" i="9" s="1"/>
  <c r="AN179" i="9"/>
  <c r="DO178" i="9"/>
  <c r="DN178" i="9"/>
  <c r="DM178" i="9"/>
  <c r="DL178" i="9"/>
  <c r="DK178" i="9"/>
  <c r="DJ178" i="9"/>
  <c r="DI178" i="9"/>
  <c r="DD178" i="9"/>
  <c r="DC178" i="9"/>
  <c r="DB178" i="9"/>
  <c r="DA178" i="9"/>
  <c r="CZ178" i="9"/>
  <c r="CN178" i="9"/>
  <c r="CO178" i="9" s="1"/>
  <c r="CQ178" i="9" s="1"/>
  <c r="CS178" i="9" s="1"/>
  <c r="CM178" i="9"/>
  <c r="CF178" i="9"/>
  <c r="CG178" i="9" s="1"/>
  <c r="CI178" i="9" s="1"/>
  <c r="CK178" i="9" s="1"/>
  <c r="CE178" i="9"/>
  <c r="BX178" i="9"/>
  <c r="BY178" i="9" s="1"/>
  <c r="CA178" i="9" s="1"/>
  <c r="CC178" i="9" s="1"/>
  <c r="BW178" i="9"/>
  <c r="BP178" i="9"/>
  <c r="BQ178" i="9" s="1"/>
  <c r="BS178" i="9" s="1"/>
  <c r="BU178" i="9" s="1"/>
  <c r="BO178" i="9"/>
  <c r="BH178" i="9"/>
  <c r="BI178" i="9" s="1"/>
  <c r="BK178" i="9" s="1"/>
  <c r="BM178" i="9" s="1"/>
  <c r="BG178" i="9"/>
  <c r="AY178" i="9"/>
  <c r="BD178" i="9" s="1"/>
  <c r="AX178" i="9"/>
  <c r="BC178" i="9" s="1"/>
  <c r="AW178" i="9"/>
  <c r="BB178" i="9" s="1"/>
  <c r="AV178" i="9"/>
  <c r="BA178" i="9" s="1"/>
  <c r="AU178" i="9"/>
  <c r="AZ178" i="9" s="1"/>
  <c r="AN178" i="9"/>
  <c r="DO177" i="9"/>
  <c r="DN177" i="9"/>
  <c r="DM177" i="9"/>
  <c r="DL177" i="9"/>
  <c r="DK177" i="9"/>
  <c r="DJ177" i="9"/>
  <c r="DI177" i="9"/>
  <c r="DD177" i="9"/>
  <c r="DC177" i="9"/>
  <c r="DB177" i="9"/>
  <c r="DA177" i="9"/>
  <c r="CZ177" i="9"/>
  <c r="CN177" i="9"/>
  <c r="CO177" i="9" s="1"/>
  <c r="CM177" i="9"/>
  <c r="CF177" i="9"/>
  <c r="CG177" i="9" s="1"/>
  <c r="CE177" i="9"/>
  <c r="BX177" i="9"/>
  <c r="BY177" i="9" s="1"/>
  <c r="BW177" i="9"/>
  <c r="BP177" i="9"/>
  <c r="BQ177" i="9" s="1"/>
  <c r="BO177" i="9"/>
  <c r="BH177" i="9"/>
  <c r="BI177" i="9" s="1"/>
  <c r="BG177" i="9"/>
  <c r="AY177" i="9"/>
  <c r="BD177" i="9" s="1"/>
  <c r="AX177" i="9"/>
  <c r="BC177" i="9" s="1"/>
  <c r="AW177" i="9"/>
  <c r="BB177" i="9" s="1"/>
  <c r="AV177" i="9"/>
  <c r="BA177" i="9" s="1"/>
  <c r="AU177" i="9"/>
  <c r="AZ177" i="9" s="1"/>
  <c r="AN177" i="9"/>
  <c r="DO176" i="9"/>
  <c r="DN176" i="9"/>
  <c r="DM176" i="9"/>
  <c r="DL176" i="9"/>
  <c r="DK176" i="9"/>
  <c r="DJ176" i="9"/>
  <c r="DI176" i="9"/>
  <c r="DD176" i="9"/>
  <c r="DC176" i="9"/>
  <c r="DB176" i="9"/>
  <c r="DA176" i="9"/>
  <c r="CZ176" i="9"/>
  <c r="CN176" i="9"/>
  <c r="CO176" i="9" s="1"/>
  <c r="CQ176" i="9" s="1"/>
  <c r="CS176" i="9" s="1"/>
  <c r="CM176" i="9"/>
  <c r="CF176" i="9"/>
  <c r="CG176" i="9" s="1"/>
  <c r="CI176" i="9" s="1"/>
  <c r="CK176" i="9" s="1"/>
  <c r="CE176" i="9"/>
  <c r="BX176" i="9"/>
  <c r="BY176" i="9" s="1"/>
  <c r="CA176" i="9" s="1"/>
  <c r="CC176" i="9" s="1"/>
  <c r="BW176" i="9"/>
  <c r="BP176" i="9"/>
  <c r="BQ176" i="9" s="1"/>
  <c r="BS176" i="9" s="1"/>
  <c r="BU176" i="9" s="1"/>
  <c r="BO176" i="9"/>
  <c r="BH176" i="9"/>
  <c r="BI176" i="9" s="1"/>
  <c r="BK176" i="9" s="1"/>
  <c r="BM176" i="9" s="1"/>
  <c r="BG176" i="9"/>
  <c r="AY176" i="9"/>
  <c r="BD176" i="9" s="1"/>
  <c r="AX176" i="9"/>
  <c r="BC176" i="9" s="1"/>
  <c r="AW176" i="9"/>
  <c r="BB176" i="9" s="1"/>
  <c r="AV176" i="9"/>
  <c r="BA176" i="9" s="1"/>
  <c r="AU176" i="9"/>
  <c r="AZ176" i="9" s="1"/>
  <c r="AN176" i="9"/>
  <c r="DO175" i="9"/>
  <c r="DN175" i="9"/>
  <c r="DM175" i="9"/>
  <c r="DL175" i="9"/>
  <c r="DK175" i="9"/>
  <c r="DJ175" i="9"/>
  <c r="DI175" i="9"/>
  <c r="DD175" i="9"/>
  <c r="DC175" i="9"/>
  <c r="DB175" i="9"/>
  <c r="DA175" i="9"/>
  <c r="CZ175" i="9"/>
  <c r="CN175" i="9"/>
  <c r="CO175" i="9" s="1"/>
  <c r="CM175" i="9"/>
  <c r="CF175" i="9"/>
  <c r="CG175" i="9" s="1"/>
  <c r="CE175" i="9"/>
  <c r="BX175" i="9"/>
  <c r="BY175" i="9" s="1"/>
  <c r="BW175" i="9"/>
  <c r="BP175" i="9"/>
  <c r="BQ175" i="9" s="1"/>
  <c r="BO175" i="9"/>
  <c r="BH175" i="9"/>
  <c r="BI175" i="9" s="1"/>
  <c r="BG175" i="9"/>
  <c r="AY175" i="9"/>
  <c r="BD175" i="9" s="1"/>
  <c r="AX175" i="9"/>
  <c r="BC175" i="9" s="1"/>
  <c r="AW175" i="9"/>
  <c r="BB175" i="9" s="1"/>
  <c r="AV175" i="9"/>
  <c r="BA175" i="9" s="1"/>
  <c r="AU175" i="9"/>
  <c r="AZ175" i="9" s="1"/>
  <c r="AN175" i="9"/>
  <c r="DO174" i="9"/>
  <c r="DN174" i="9"/>
  <c r="DM174" i="9"/>
  <c r="DL174" i="9"/>
  <c r="DK174" i="9"/>
  <c r="DJ174" i="9"/>
  <c r="DI174" i="9"/>
  <c r="DD174" i="9"/>
  <c r="DC174" i="9"/>
  <c r="DB174" i="9"/>
  <c r="DA174" i="9"/>
  <c r="CZ174" i="9"/>
  <c r="CN174" i="9"/>
  <c r="CO174" i="9" s="1"/>
  <c r="CQ174" i="9" s="1"/>
  <c r="CS174" i="9" s="1"/>
  <c r="CM174" i="9"/>
  <c r="CF174" i="9"/>
  <c r="CG174" i="9" s="1"/>
  <c r="CI174" i="9" s="1"/>
  <c r="CK174" i="9" s="1"/>
  <c r="CE174" i="9"/>
  <c r="BX174" i="9"/>
  <c r="BY174" i="9" s="1"/>
  <c r="CA174" i="9" s="1"/>
  <c r="CC174" i="9" s="1"/>
  <c r="BW174" i="9"/>
  <c r="BP174" i="9"/>
  <c r="BQ174" i="9" s="1"/>
  <c r="BS174" i="9" s="1"/>
  <c r="BU174" i="9" s="1"/>
  <c r="BO174" i="9"/>
  <c r="BH174" i="9"/>
  <c r="BI174" i="9" s="1"/>
  <c r="BK174" i="9" s="1"/>
  <c r="BM174" i="9" s="1"/>
  <c r="BG174" i="9"/>
  <c r="AY174" i="9"/>
  <c r="BD174" i="9" s="1"/>
  <c r="AX174" i="9"/>
  <c r="BC174" i="9" s="1"/>
  <c r="AW174" i="9"/>
  <c r="BB174" i="9" s="1"/>
  <c r="AV174" i="9"/>
  <c r="BA174" i="9" s="1"/>
  <c r="AU174" i="9"/>
  <c r="AZ174" i="9" s="1"/>
  <c r="AN174" i="9"/>
  <c r="DO173" i="9"/>
  <c r="DN173" i="9"/>
  <c r="DM173" i="9"/>
  <c r="DL173" i="9"/>
  <c r="DK173" i="9"/>
  <c r="DJ173" i="9"/>
  <c r="DI173" i="9"/>
  <c r="DD173" i="9"/>
  <c r="DC173" i="9"/>
  <c r="DB173" i="9"/>
  <c r="DA173" i="9"/>
  <c r="CZ173" i="9"/>
  <c r="CN173" i="9"/>
  <c r="CO173" i="9" s="1"/>
  <c r="CM173" i="9"/>
  <c r="CF173" i="9"/>
  <c r="CG173" i="9" s="1"/>
  <c r="CE173" i="9"/>
  <c r="BX173" i="9"/>
  <c r="BY173" i="9" s="1"/>
  <c r="BW173" i="9"/>
  <c r="BP173" i="9"/>
  <c r="BQ173" i="9" s="1"/>
  <c r="BO173" i="9"/>
  <c r="BH173" i="9"/>
  <c r="BI173" i="9" s="1"/>
  <c r="BG173" i="9"/>
  <c r="AY173" i="9"/>
  <c r="BD173" i="9" s="1"/>
  <c r="AX173" i="9"/>
  <c r="BC173" i="9" s="1"/>
  <c r="AW173" i="9"/>
  <c r="BB173" i="9" s="1"/>
  <c r="AV173" i="9"/>
  <c r="BA173" i="9" s="1"/>
  <c r="AU173" i="9"/>
  <c r="AZ173" i="9" s="1"/>
  <c r="AN173" i="9"/>
  <c r="DO172" i="9"/>
  <c r="DN172" i="9"/>
  <c r="DM172" i="9"/>
  <c r="DL172" i="9"/>
  <c r="DK172" i="9"/>
  <c r="DJ172" i="9"/>
  <c r="DI172" i="9"/>
  <c r="DD172" i="9"/>
  <c r="DC172" i="9"/>
  <c r="DB172" i="9"/>
  <c r="DA172" i="9"/>
  <c r="CZ172" i="9"/>
  <c r="CN172" i="9"/>
  <c r="CO172" i="9" s="1"/>
  <c r="CQ172" i="9" s="1"/>
  <c r="CS172" i="9" s="1"/>
  <c r="CM172" i="9"/>
  <c r="CF172" i="9"/>
  <c r="CG172" i="9" s="1"/>
  <c r="CI172" i="9" s="1"/>
  <c r="CK172" i="9" s="1"/>
  <c r="CE172" i="9"/>
  <c r="BX172" i="9"/>
  <c r="BY172" i="9" s="1"/>
  <c r="CA172" i="9" s="1"/>
  <c r="CC172" i="9" s="1"/>
  <c r="BW172" i="9"/>
  <c r="BP172" i="9"/>
  <c r="BQ172" i="9" s="1"/>
  <c r="BS172" i="9" s="1"/>
  <c r="BU172" i="9" s="1"/>
  <c r="BO172" i="9"/>
  <c r="BH172" i="9"/>
  <c r="BI172" i="9" s="1"/>
  <c r="BK172" i="9" s="1"/>
  <c r="BM172" i="9" s="1"/>
  <c r="BG172" i="9"/>
  <c r="AY172" i="9"/>
  <c r="BD172" i="9" s="1"/>
  <c r="AX172" i="9"/>
  <c r="BC172" i="9" s="1"/>
  <c r="AW172" i="9"/>
  <c r="BB172" i="9" s="1"/>
  <c r="AV172" i="9"/>
  <c r="BA172" i="9" s="1"/>
  <c r="AU172" i="9"/>
  <c r="AZ172" i="9" s="1"/>
  <c r="AN172" i="9"/>
  <c r="DO171" i="9"/>
  <c r="DN171" i="9"/>
  <c r="DM171" i="9"/>
  <c r="DL171" i="9"/>
  <c r="DK171" i="9"/>
  <c r="DJ171" i="9"/>
  <c r="DI171" i="9"/>
  <c r="DD171" i="9"/>
  <c r="DC171" i="9"/>
  <c r="DB171" i="9"/>
  <c r="DA171" i="9"/>
  <c r="CZ171" i="9"/>
  <c r="CN171" i="9"/>
  <c r="CO171" i="9" s="1"/>
  <c r="CM171" i="9"/>
  <c r="CF171" i="9"/>
  <c r="CG171" i="9" s="1"/>
  <c r="CE171" i="9"/>
  <c r="BX171" i="9"/>
  <c r="BY171" i="9" s="1"/>
  <c r="BW171" i="9"/>
  <c r="BP171" i="9"/>
  <c r="BQ171" i="9" s="1"/>
  <c r="BO171" i="9"/>
  <c r="BH171" i="9"/>
  <c r="BI171" i="9" s="1"/>
  <c r="BG171" i="9"/>
  <c r="AY171" i="9"/>
  <c r="BD171" i="9" s="1"/>
  <c r="AX171" i="9"/>
  <c r="BC171" i="9" s="1"/>
  <c r="AW171" i="9"/>
  <c r="BB171" i="9" s="1"/>
  <c r="AV171" i="9"/>
  <c r="BA171" i="9" s="1"/>
  <c r="AU171" i="9"/>
  <c r="AZ171" i="9" s="1"/>
  <c r="AN171" i="9"/>
  <c r="DO170" i="9"/>
  <c r="DN170" i="9"/>
  <c r="DM170" i="9"/>
  <c r="DL170" i="9"/>
  <c r="DK170" i="9"/>
  <c r="DJ170" i="9"/>
  <c r="DI170" i="9"/>
  <c r="DD170" i="9"/>
  <c r="DC170" i="9"/>
  <c r="DB170" i="9"/>
  <c r="DA170" i="9"/>
  <c r="CZ170" i="9"/>
  <c r="CN170" i="9"/>
  <c r="CO170" i="9" s="1"/>
  <c r="CQ170" i="9" s="1"/>
  <c r="CS170" i="9" s="1"/>
  <c r="CM170" i="9"/>
  <c r="CF170" i="9"/>
  <c r="CG170" i="9" s="1"/>
  <c r="CI170" i="9" s="1"/>
  <c r="CK170" i="9" s="1"/>
  <c r="CE170" i="9"/>
  <c r="BX170" i="9"/>
  <c r="BY170" i="9" s="1"/>
  <c r="CA170" i="9" s="1"/>
  <c r="CC170" i="9" s="1"/>
  <c r="BW170" i="9"/>
  <c r="BP170" i="9"/>
  <c r="BQ170" i="9" s="1"/>
  <c r="BS170" i="9" s="1"/>
  <c r="BU170" i="9" s="1"/>
  <c r="BO170" i="9"/>
  <c r="BH170" i="9"/>
  <c r="BI170" i="9" s="1"/>
  <c r="BK170" i="9" s="1"/>
  <c r="BM170" i="9" s="1"/>
  <c r="BG170" i="9"/>
  <c r="AY170" i="9"/>
  <c r="BD170" i="9" s="1"/>
  <c r="AX170" i="9"/>
  <c r="BC170" i="9" s="1"/>
  <c r="AW170" i="9"/>
  <c r="BB170" i="9" s="1"/>
  <c r="AV170" i="9"/>
  <c r="BA170" i="9" s="1"/>
  <c r="AU170" i="9"/>
  <c r="AZ170" i="9" s="1"/>
  <c r="AN170" i="9"/>
  <c r="DO169" i="9"/>
  <c r="DN169" i="9"/>
  <c r="DM169" i="9"/>
  <c r="DL169" i="9"/>
  <c r="DK169" i="9"/>
  <c r="DJ169" i="9"/>
  <c r="DI169" i="9"/>
  <c r="DD169" i="9"/>
  <c r="DC169" i="9"/>
  <c r="DB169" i="9"/>
  <c r="DA169" i="9"/>
  <c r="CZ169" i="9"/>
  <c r="CN169" i="9"/>
  <c r="CO169" i="9" s="1"/>
  <c r="CM169" i="9"/>
  <c r="CF169" i="9"/>
  <c r="CG169" i="9" s="1"/>
  <c r="CE169" i="9"/>
  <c r="BX169" i="9"/>
  <c r="BY169" i="9" s="1"/>
  <c r="BW169" i="9"/>
  <c r="BP169" i="9"/>
  <c r="BQ169" i="9" s="1"/>
  <c r="BO169" i="9"/>
  <c r="BH169" i="9"/>
  <c r="BI169" i="9" s="1"/>
  <c r="BG169" i="9"/>
  <c r="AY169" i="9"/>
  <c r="BD169" i="9" s="1"/>
  <c r="AX169" i="9"/>
  <c r="BC169" i="9" s="1"/>
  <c r="AW169" i="9"/>
  <c r="BB169" i="9" s="1"/>
  <c r="AV169" i="9"/>
  <c r="BA169" i="9" s="1"/>
  <c r="AU169" i="9"/>
  <c r="AZ169" i="9" s="1"/>
  <c r="AN169" i="9"/>
  <c r="DO168" i="9"/>
  <c r="DN168" i="9"/>
  <c r="DM168" i="9"/>
  <c r="DL168" i="9"/>
  <c r="DK168" i="9"/>
  <c r="DJ168" i="9"/>
  <c r="DI168" i="9"/>
  <c r="DD168" i="9"/>
  <c r="DC168" i="9"/>
  <c r="DB168" i="9"/>
  <c r="DA168" i="9"/>
  <c r="CZ168" i="9"/>
  <c r="CN168" i="9"/>
  <c r="CO168" i="9" s="1"/>
  <c r="CQ168" i="9" s="1"/>
  <c r="CS168" i="9" s="1"/>
  <c r="CM168" i="9"/>
  <c r="CF168" i="9"/>
  <c r="CG168" i="9" s="1"/>
  <c r="CI168" i="9" s="1"/>
  <c r="CK168" i="9" s="1"/>
  <c r="CE168" i="9"/>
  <c r="BX168" i="9"/>
  <c r="BY168" i="9" s="1"/>
  <c r="CA168" i="9" s="1"/>
  <c r="CC168" i="9" s="1"/>
  <c r="BW168" i="9"/>
  <c r="BP168" i="9"/>
  <c r="BQ168" i="9" s="1"/>
  <c r="BS168" i="9" s="1"/>
  <c r="BU168" i="9" s="1"/>
  <c r="BO168" i="9"/>
  <c r="BH168" i="9"/>
  <c r="BI168" i="9" s="1"/>
  <c r="BK168" i="9" s="1"/>
  <c r="BM168" i="9" s="1"/>
  <c r="BG168" i="9"/>
  <c r="AY168" i="9"/>
  <c r="BD168" i="9" s="1"/>
  <c r="AX168" i="9"/>
  <c r="BC168" i="9" s="1"/>
  <c r="AW168" i="9"/>
  <c r="BB168" i="9" s="1"/>
  <c r="AV168" i="9"/>
  <c r="BA168" i="9" s="1"/>
  <c r="AU168" i="9"/>
  <c r="AZ168" i="9" s="1"/>
  <c r="AN168" i="9"/>
  <c r="DO167" i="9"/>
  <c r="DN167" i="9"/>
  <c r="DM167" i="9"/>
  <c r="DL167" i="9"/>
  <c r="DK167" i="9"/>
  <c r="DJ167" i="9"/>
  <c r="DI167" i="9"/>
  <c r="DD167" i="9"/>
  <c r="DC167" i="9"/>
  <c r="DB167" i="9"/>
  <c r="DA167" i="9"/>
  <c r="CZ167" i="9"/>
  <c r="CN167" i="9"/>
  <c r="CO167" i="9" s="1"/>
  <c r="CM167" i="9"/>
  <c r="CF167" i="9"/>
  <c r="CG167" i="9" s="1"/>
  <c r="CE167" i="9"/>
  <c r="BX167" i="9"/>
  <c r="BY167" i="9" s="1"/>
  <c r="BW167" i="9"/>
  <c r="BP167" i="9"/>
  <c r="BQ167" i="9" s="1"/>
  <c r="BO167" i="9"/>
  <c r="BH167" i="9"/>
  <c r="BI167" i="9" s="1"/>
  <c r="BG167" i="9"/>
  <c r="AY167" i="9"/>
  <c r="BD167" i="9" s="1"/>
  <c r="AX167" i="9"/>
  <c r="BC167" i="9" s="1"/>
  <c r="AW167" i="9"/>
  <c r="BB167" i="9" s="1"/>
  <c r="AV167" i="9"/>
  <c r="BA167" i="9" s="1"/>
  <c r="AU167" i="9"/>
  <c r="AZ167" i="9" s="1"/>
  <c r="AN167" i="9"/>
  <c r="DO166" i="9"/>
  <c r="DN166" i="9"/>
  <c r="DM166" i="9"/>
  <c r="DL166" i="9"/>
  <c r="DK166" i="9"/>
  <c r="DJ166" i="9"/>
  <c r="DI166" i="9"/>
  <c r="DD166" i="9"/>
  <c r="DC166" i="9"/>
  <c r="DB166" i="9"/>
  <c r="DA166" i="9"/>
  <c r="CZ166" i="9"/>
  <c r="CN166" i="9"/>
  <c r="CO166" i="9" s="1"/>
  <c r="CQ166" i="9" s="1"/>
  <c r="CS166" i="9" s="1"/>
  <c r="CM166" i="9"/>
  <c r="CF166" i="9"/>
  <c r="CG166" i="9" s="1"/>
  <c r="CI166" i="9" s="1"/>
  <c r="CK166" i="9" s="1"/>
  <c r="CE166" i="9"/>
  <c r="BX166" i="9"/>
  <c r="BY166" i="9" s="1"/>
  <c r="CA166" i="9" s="1"/>
  <c r="CC166" i="9" s="1"/>
  <c r="BW166" i="9"/>
  <c r="BP166" i="9"/>
  <c r="BQ166" i="9" s="1"/>
  <c r="BS166" i="9" s="1"/>
  <c r="BU166" i="9" s="1"/>
  <c r="BO166" i="9"/>
  <c r="BH166" i="9"/>
  <c r="BI166" i="9" s="1"/>
  <c r="BK166" i="9" s="1"/>
  <c r="BM166" i="9" s="1"/>
  <c r="BG166" i="9"/>
  <c r="AY166" i="9"/>
  <c r="BD166" i="9" s="1"/>
  <c r="AX166" i="9"/>
  <c r="BC166" i="9" s="1"/>
  <c r="AW166" i="9"/>
  <c r="BB166" i="9" s="1"/>
  <c r="AV166" i="9"/>
  <c r="BA166" i="9" s="1"/>
  <c r="AU166" i="9"/>
  <c r="AZ166" i="9" s="1"/>
  <c r="AN166" i="9"/>
  <c r="DO165" i="9"/>
  <c r="DN165" i="9"/>
  <c r="DM165" i="9"/>
  <c r="DL165" i="9"/>
  <c r="DK165" i="9"/>
  <c r="DJ165" i="9"/>
  <c r="DI165" i="9"/>
  <c r="DD165" i="9"/>
  <c r="DC165" i="9"/>
  <c r="DB165" i="9"/>
  <c r="DA165" i="9"/>
  <c r="CZ165" i="9"/>
  <c r="CN165" i="9"/>
  <c r="CO165" i="9" s="1"/>
  <c r="CM165" i="9"/>
  <c r="CF165" i="9"/>
  <c r="CG165" i="9" s="1"/>
  <c r="CE165" i="9"/>
  <c r="BX165" i="9"/>
  <c r="BY165" i="9" s="1"/>
  <c r="BW165" i="9"/>
  <c r="BP165" i="9"/>
  <c r="BQ165" i="9" s="1"/>
  <c r="BO165" i="9"/>
  <c r="BH165" i="9"/>
  <c r="BI165" i="9" s="1"/>
  <c r="BG165" i="9"/>
  <c r="AY165" i="9"/>
  <c r="BD165" i="9" s="1"/>
  <c r="AX165" i="9"/>
  <c r="BC165" i="9" s="1"/>
  <c r="AW165" i="9"/>
  <c r="BB165" i="9" s="1"/>
  <c r="AV165" i="9"/>
  <c r="BA165" i="9" s="1"/>
  <c r="AU165" i="9"/>
  <c r="AZ165" i="9" s="1"/>
  <c r="AN165" i="9"/>
  <c r="DO164" i="9"/>
  <c r="DN164" i="9"/>
  <c r="DM164" i="9"/>
  <c r="DL164" i="9"/>
  <c r="DK164" i="9"/>
  <c r="DJ164" i="9"/>
  <c r="DI164" i="9"/>
  <c r="DD164" i="9"/>
  <c r="DC164" i="9"/>
  <c r="DB164" i="9"/>
  <c r="DA164" i="9"/>
  <c r="CZ164" i="9"/>
  <c r="CN164" i="9"/>
  <c r="CO164" i="9" s="1"/>
  <c r="CQ164" i="9" s="1"/>
  <c r="CS164" i="9" s="1"/>
  <c r="CM164" i="9"/>
  <c r="CF164" i="9"/>
  <c r="CG164" i="9" s="1"/>
  <c r="CI164" i="9" s="1"/>
  <c r="CK164" i="9" s="1"/>
  <c r="CE164" i="9"/>
  <c r="BY164" i="9"/>
  <c r="CA164" i="9" s="1"/>
  <c r="CC164" i="9" s="1"/>
  <c r="BX164" i="9"/>
  <c r="BW164" i="9"/>
  <c r="BP164" i="9"/>
  <c r="BQ164" i="9" s="1"/>
  <c r="BS164" i="9" s="1"/>
  <c r="BU164" i="9" s="1"/>
  <c r="BO164" i="9"/>
  <c r="BH164" i="9"/>
  <c r="BI164" i="9" s="1"/>
  <c r="BK164" i="9" s="1"/>
  <c r="BM164" i="9" s="1"/>
  <c r="BG164" i="9"/>
  <c r="AY164" i="9"/>
  <c r="BD164" i="9" s="1"/>
  <c r="AX164" i="9"/>
  <c r="BC164" i="9" s="1"/>
  <c r="AW164" i="9"/>
  <c r="BB164" i="9" s="1"/>
  <c r="AV164" i="9"/>
  <c r="BA164" i="9" s="1"/>
  <c r="AU164" i="9"/>
  <c r="AZ164" i="9" s="1"/>
  <c r="AN164" i="9"/>
  <c r="DO163" i="9"/>
  <c r="DN163" i="9"/>
  <c r="DM163" i="9"/>
  <c r="DL163" i="9"/>
  <c r="DK163" i="9"/>
  <c r="DJ163" i="9"/>
  <c r="DI163" i="9"/>
  <c r="DD163" i="9"/>
  <c r="DC163" i="9"/>
  <c r="DB163" i="9"/>
  <c r="DA163" i="9"/>
  <c r="CZ163" i="9"/>
  <c r="CN163" i="9"/>
  <c r="CO163" i="9" s="1"/>
  <c r="CM163" i="9"/>
  <c r="CF163" i="9"/>
  <c r="CG163" i="9" s="1"/>
  <c r="CE163" i="9"/>
  <c r="BX163" i="9"/>
  <c r="BY163" i="9" s="1"/>
  <c r="BW163" i="9"/>
  <c r="BP163" i="9"/>
  <c r="BQ163" i="9" s="1"/>
  <c r="BO163" i="9"/>
  <c r="BH163" i="9"/>
  <c r="BI163" i="9" s="1"/>
  <c r="BG163" i="9"/>
  <c r="AY163" i="9"/>
  <c r="BD163" i="9" s="1"/>
  <c r="AX163" i="9"/>
  <c r="BC163" i="9" s="1"/>
  <c r="AW163" i="9"/>
  <c r="BB163" i="9" s="1"/>
  <c r="AV163" i="9"/>
  <c r="BA163" i="9" s="1"/>
  <c r="AU163" i="9"/>
  <c r="AZ163" i="9" s="1"/>
  <c r="AN163" i="9"/>
  <c r="DO162" i="9"/>
  <c r="DN162" i="9"/>
  <c r="DM162" i="9"/>
  <c r="DL162" i="9"/>
  <c r="DK162" i="9"/>
  <c r="DJ162" i="9"/>
  <c r="DI162" i="9"/>
  <c r="DD162" i="9"/>
  <c r="DC162" i="9"/>
  <c r="DB162" i="9"/>
  <c r="DA162" i="9"/>
  <c r="CZ162" i="9"/>
  <c r="CN162" i="9"/>
  <c r="CO162" i="9" s="1"/>
  <c r="CQ162" i="9" s="1"/>
  <c r="CS162" i="9" s="1"/>
  <c r="CM162" i="9"/>
  <c r="CF162" i="9"/>
  <c r="CG162" i="9" s="1"/>
  <c r="CI162" i="9" s="1"/>
  <c r="CK162" i="9" s="1"/>
  <c r="CE162" i="9"/>
  <c r="BX162" i="9"/>
  <c r="BY162" i="9" s="1"/>
  <c r="CA162" i="9" s="1"/>
  <c r="CC162" i="9" s="1"/>
  <c r="BW162" i="9"/>
  <c r="BP162" i="9"/>
  <c r="BQ162" i="9" s="1"/>
  <c r="BS162" i="9" s="1"/>
  <c r="BU162" i="9" s="1"/>
  <c r="BO162" i="9"/>
  <c r="BH162" i="9"/>
  <c r="BI162" i="9" s="1"/>
  <c r="BK162" i="9" s="1"/>
  <c r="BM162" i="9" s="1"/>
  <c r="BG162" i="9"/>
  <c r="AY162" i="9"/>
  <c r="BD162" i="9" s="1"/>
  <c r="AX162" i="9"/>
  <c r="BC162" i="9" s="1"/>
  <c r="AW162" i="9"/>
  <c r="BB162" i="9" s="1"/>
  <c r="AV162" i="9"/>
  <c r="BA162" i="9" s="1"/>
  <c r="AU162" i="9"/>
  <c r="AZ162" i="9" s="1"/>
  <c r="AN162" i="9"/>
  <c r="DO161" i="9"/>
  <c r="DN161" i="9"/>
  <c r="DM161" i="9"/>
  <c r="DL161" i="9"/>
  <c r="DK161" i="9"/>
  <c r="DJ161" i="9"/>
  <c r="DI161" i="9"/>
  <c r="DD161" i="9"/>
  <c r="DC161" i="9"/>
  <c r="DB161" i="9"/>
  <c r="DA161" i="9"/>
  <c r="CZ161" i="9"/>
  <c r="CN161" i="9"/>
  <c r="CO161" i="9" s="1"/>
  <c r="CM161" i="9"/>
  <c r="CF161" i="9"/>
  <c r="CG161" i="9" s="1"/>
  <c r="CE161" i="9"/>
  <c r="BX161" i="9"/>
  <c r="BY161" i="9" s="1"/>
  <c r="BW161" i="9"/>
  <c r="BP161" i="9"/>
  <c r="BQ161" i="9" s="1"/>
  <c r="BO161" i="9"/>
  <c r="BH161" i="9"/>
  <c r="BI161" i="9" s="1"/>
  <c r="BG161" i="9"/>
  <c r="AY161" i="9"/>
  <c r="BD161" i="9" s="1"/>
  <c r="AX161" i="9"/>
  <c r="BC161" i="9" s="1"/>
  <c r="AW161" i="9"/>
  <c r="BB161" i="9" s="1"/>
  <c r="AV161" i="9"/>
  <c r="BA161" i="9" s="1"/>
  <c r="AU161" i="9"/>
  <c r="AZ161" i="9" s="1"/>
  <c r="AN161" i="9"/>
  <c r="DO160" i="9"/>
  <c r="DN160" i="9"/>
  <c r="DM160" i="9"/>
  <c r="DL160" i="9"/>
  <c r="DK160" i="9"/>
  <c r="DJ160" i="9"/>
  <c r="DI160" i="9"/>
  <c r="DD160" i="9"/>
  <c r="DC160" i="9"/>
  <c r="DB160" i="9"/>
  <c r="DA160" i="9"/>
  <c r="CZ160" i="9"/>
  <c r="CN160" i="9"/>
  <c r="CO160" i="9" s="1"/>
  <c r="CQ160" i="9" s="1"/>
  <c r="CS160" i="9" s="1"/>
  <c r="CM160" i="9"/>
  <c r="CF160" i="9"/>
  <c r="CG160" i="9" s="1"/>
  <c r="CI160" i="9" s="1"/>
  <c r="CK160" i="9" s="1"/>
  <c r="CE160" i="9"/>
  <c r="BX160" i="9"/>
  <c r="BY160" i="9" s="1"/>
  <c r="CA160" i="9" s="1"/>
  <c r="CC160" i="9" s="1"/>
  <c r="BW160" i="9"/>
  <c r="BP160" i="9"/>
  <c r="BQ160" i="9" s="1"/>
  <c r="BS160" i="9" s="1"/>
  <c r="BU160" i="9" s="1"/>
  <c r="BO160" i="9"/>
  <c r="BH160" i="9"/>
  <c r="BI160" i="9" s="1"/>
  <c r="BK160" i="9" s="1"/>
  <c r="BM160" i="9" s="1"/>
  <c r="BG160" i="9"/>
  <c r="AY160" i="9"/>
  <c r="BD160" i="9" s="1"/>
  <c r="AX160" i="9"/>
  <c r="BC160" i="9" s="1"/>
  <c r="AW160" i="9"/>
  <c r="BB160" i="9" s="1"/>
  <c r="AV160" i="9"/>
  <c r="BA160" i="9" s="1"/>
  <c r="AU160" i="9"/>
  <c r="AZ160" i="9" s="1"/>
  <c r="AN160" i="9"/>
  <c r="DO159" i="9"/>
  <c r="DN159" i="9"/>
  <c r="DM159" i="9"/>
  <c r="DL159" i="9"/>
  <c r="DK159" i="9"/>
  <c r="DJ159" i="9"/>
  <c r="DI159" i="9"/>
  <c r="DD159" i="9"/>
  <c r="DC159" i="9"/>
  <c r="DB159" i="9"/>
  <c r="DA159" i="9"/>
  <c r="CZ159" i="9"/>
  <c r="CN159" i="9"/>
  <c r="CO159" i="9" s="1"/>
  <c r="CM159" i="9"/>
  <c r="CF159" i="9"/>
  <c r="CG159" i="9" s="1"/>
  <c r="CE159" i="9"/>
  <c r="BX159" i="9"/>
  <c r="BY159" i="9" s="1"/>
  <c r="BW159" i="9"/>
  <c r="BP159" i="9"/>
  <c r="BQ159" i="9" s="1"/>
  <c r="BO159" i="9"/>
  <c r="BH159" i="9"/>
  <c r="BI159" i="9" s="1"/>
  <c r="BG159" i="9"/>
  <c r="AY159" i="9"/>
  <c r="BD159" i="9" s="1"/>
  <c r="AX159" i="9"/>
  <c r="BC159" i="9" s="1"/>
  <c r="AW159" i="9"/>
  <c r="BB159" i="9" s="1"/>
  <c r="AV159" i="9"/>
  <c r="BA159" i="9" s="1"/>
  <c r="AU159" i="9"/>
  <c r="AZ159" i="9" s="1"/>
  <c r="AN159" i="9"/>
  <c r="DO158" i="9"/>
  <c r="DN158" i="9"/>
  <c r="DM158" i="9"/>
  <c r="DL158" i="9"/>
  <c r="DK158" i="9"/>
  <c r="DJ158" i="9"/>
  <c r="DI158" i="9"/>
  <c r="DD158" i="9"/>
  <c r="DC158" i="9"/>
  <c r="DB158" i="9"/>
  <c r="DA158" i="9"/>
  <c r="CZ158" i="9"/>
  <c r="CN158" i="9"/>
  <c r="CO158" i="9" s="1"/>
  <c r="CQ158" i="9" s="1"/>
  <c r="CS158" i="9" s="1"/>
  <c r="CM158" i="9"/>
  <c r="CF158" i="9"/>
  <c r="CG158" i="9" s="1"/>
  <c r="CI158" i="9" s="1"/>
  <c r="CK158" i="9" s="1"/>
  <c r="CE158" i="9"/>
  <c r="BX158" i="9"/>
  <c r="BY158" i="9" s="1"/>
  <c r="CA158" i="9" s="1"/>
  <c r="CC158" i="9" s="1"/>
  <c r="BW158" i="9"/>
  <c r="BP158" i="9"/>
  <c r="BQ158" i="9" s="1"/>
  <c r="BS158" i="9" s="1"/>
  <c r="BU158" i="9" s="1"/>
  <c r="BO158" i="9"/>
  <c r="BH158" i="9"/>
  <c r="BI158" i="9" s="1"/>
  <c r="BK158" i="9" s="1"/>
  <c r="BM158" i="9" s="1"/>
  <c r="BG158" i="9"/>
  <c r="AY158" i="9"/>
  <c r="BD158" i="9" s="1"/>
  <c r="AX158" i="9"/>
  <c r="BC158" i="9" s="1"/>
  <c r="AW158" i="9"/>
  <c r="BB158" i="9" s="1"/>
  <c r="AV158" i="9"/>
  <c r="BA158" i="9" s="1"/>
  <c r="AU158" i="9"/>
  <c r="AZ158" i="9" s="1"/>
  <c r="AN158" i="9"/>
  <c r="DO157" i="9"/>
  <c r="DN157" i="9"/>
  <c r="DM157" i="9"/>
  <c r="DL157" i="9"/>
  <c r="DK157" i="9"/>
  <c r="DJ157" i="9"/>
  <c r="DI157" i="9"/>
  <c r="DD157" i="9"/>
  <c r="DC157" i="9"/>
  <c r="DB157" i="9"/>
  <c r="DA157" i="9"/>
  <c r="CZ157" i="9"/>
  <c r="CN157" i="9"/>
  <c r="CO157" i="9" s="1"/>
  <c r="CM157" i="9"/>
  <c r="CF157" i="9"/>
  <c r="CG157" i="9" s="1"/>
  <c r="CE157" i="9"/>
  <c r="BX157" i="9"/>
  <c r="BY157" i="9" s="1"/>
  <c r="BW157" i="9"/>
  <c r="BP157" i="9"/>
  <c r="BQ157" i="9" s="1"/>
  <c r="BO157" i="9"/>
  <c r="BH157" i="9"/>
  <c r="BI157" i="9" s="1"/>
  <c r="BG157" i="9"/>
  <c r="AY157" i="9"/>
  <c r="BD157" i="9" s="1"/>
  <c r="AX157" i="9"/>
  <c r="BC157" i="9" s="1"/>
  <c r="AW157" i="9"/>
  <c r="BB157" i="9" s="1"/>
  <c r="AV157" i="9"/>
  <c r="BA157" i="9" s="1"/>
  <c r="AU157" i="9"/>
  <c r="AZ157" i="9" s="1"/>
  <c r="AN157" i="9"/>
  <c r="DO156" i="9"/>
  <c r="DN156" i="9"/>
  <c r="DM156" i="9"/>
  <c r="DL156" i="9"/>
  <c r="DK156" i="9"/>
  <c r="DJ156" i="9"/>
  <c r="DI156" i="9"/>
  <c r="DD156" i="9"/>
  <c r="DC156" i="9"/>
  <c r="DB156" i="9"/>
  <c r="DA156" i="9"/>
  <c r="CZ156" i="9"/>
  <c r="CN156" i="9"/>
  <c r="CO156" i="9" s="1"/>
  <c r="CM156" i="9"/>
  <c r="CF156" i="9"/>
  <c r="CG156" i="9" s="1"/>
  <c r="CE156" i="9"/>
  <c r="BX156" i="9"/>
  <c r="BY156" i="9" s="1"/>
  <c r="BW156" i="9"/>
  <c r="BP156" i="9"/>
  <c r="BQ156" i="9" s="1"/>
  <c r="BO156" i="9"/>
  <c r="BH156" i="9"/>
  <c r="BI156" i="9" s="1"/>
  <c r="BG156" i="9"/>
  <c r="AY156" i="9"/>
  <c r="BD156" i="9" s="1"/>
  <c r="AX156" i="9"/>
  <c r="BC156" i="9" s="1"/>
  <c r="AW156" i="9"/>
  <c r="BB156" i="9" s="1"/>
  <c r="AV156" i="9"/>
  <c r="BA156" i="9" s="1"/>
  <c r="AU156" i="9"/>
  <c r="AZ156" i="9" s="1"/>
  <c r="AN156" i="9"/>
  <c r="DO155" i="9"/>
  <c r="DN155" i="9"/>
  <c r="DM155" i="9"/>
  <c r="DL155" i="9"/>
  <c r="DK155" i="9"/>
  <c r="DJ155" i="9"/>
  <c r="DI155" i="9"/>
  <c r="DD155" i="9"/>
  <c r="DC155" i="9"/>
  <c r="DB155" i="9"/>
  <c r="DA155" i="9"/>
  <c r="CZ155" i="9"/>
  <c r="CN155" i="9"/>
  <c r="CO155" i="9" s="1"/>
  <c r="CM155" i="9"/>
  <c r="CF155" i="9"/>
  <c r="CG155" i="9" s="1"/>
  <c r="CE155" i="9"/>
  <c r="BX155" i="9"/>
  <c r="BY155" i="9" s="1"/>
  <c r="BW155" i="9"/>
  <c r="BP155" i="9"/>
  <c r="BQ155" i="9" s="1"/>
  <c r="BO155" i="9"/>
  <c r="BH155" i="9"/>
  <c r="BI155" i="9" s="1"/>
  <c r="BG155" i="9"/>
  <c r="AY155" i="9"/>
  <c r="BD155" i="9" s="1"/>
  <c r="AX155" i="9"/>
  <c r="BC155" i="9" s="1"/>
  <c r="AW155" i="9"/>
  <c r="BB155" i="9" s="1"/>
  <c r="AV155" i="9"/>
  <c r="BA155" i="9" s="1"/>
  <c r="AU155" i="9"/>
  <c r="AZ155" i="9" s="1"/>
  <c r="AN155" i="9"/>
  <c r="DO154" i="9"/>
  <c r="DN154" i="9"/>
  <c r="DM154" i="9"/>
  <c r="DL154" i="9"/>
  <c r="DK154" i="9"/>
  <c r="DJ154" i="9"/>
  <c r="DI154" i="9"/>
  <c r="DD154" i="9"/>
  <c r="DC154" i="9"/>
  <c r="DB154" i="9"/>
  <c r="DA154" i="9"/>
  <c r="CZ154" i="9"/>
  <c r="CN154" i="9"/>
  <c r="CO154" i="9" s="1"/>
  <c r="CM154" i="9"/>
  <c r="CF154" i="9"/>
  <c r="CG154" i="9" s="1"/>
  <c r="CE154" i="9"/>
  <c r="BX154" i="9"/>
  <c r="BY154" i="9" s="1"/>
  <c r="BW154" i="9"/>
  <c r="BP154" i="9"/>
  <c r="BQ154" i="9" s="1"/>
  <c r="BO154" i="9"/>
  <c r="BH154" i="9"/>
  <c r="BI154" i="9" s="1"/>
  <c r="BG154" i="9"/>
  <c r="AY154" i="9"/>
  <c r="BD154" i="9" s="1"/>
  <c r="AX154" i="9"/>
  <c r="BC154" i="9" s="1"/>
  <c r="AW154" i="9"/>
  <c r="BB154" i="9" s="1"/>
  <c r="AV154" i="9"/>
  <c r="BA154" i="9" s="1"/>
  <c r="AU154" i="9"/>
  <c r="AZ154" i="9" s="1"/>
  <c r="AN154" i="9"/>
  <c r="DO153" i="9"/>
  <c r="DN153" i="9"/>
  <c r="DM153" i="9"/>
  <c r="DL153" i="9"/>
  <c r="DK153" i="9"/>
  <c r="DJ153" i="9"/>
  <c r="DI153" i="9"/>
  <c r="DD153" i="9"/>
  <c r="DC153" i="9"/>
  <c r="DB153" i="9"/>
  <c r="DA153" i="9"/>
  <c r="CZ153" i="9"/>
  <c r="CN153" i="9"/>
  <c r="CO153" i="9" s="1"/>
  <c r="CM153" i="9"/>
  <c r="CF153" i="9"/>
  <c r="CG153" i="9" s="1"/>
  <c r="CE153" i="9"/>
  <c r="BX153" i="9"/>
  <c r="BY153" i="9" s="1"/>
  <c r="BW153" i="9"/>
  <c r="BP153" i="9"/>
  <c r="BQ153" i="9" s="1"/>
  <c r="BO153" i="9"/>
  <c r="BH153" i="9"/>
  <c r="BI153" i="9" s="1"/>
  <c r="BG153" i="9"/>
  <c r="AY153" i="9"/>
  <c r="BD153" i="9" s="1"/>
  <c r="AX153" i="9"/>
  <c r="BC153" i="9" s="1"/>
  <c r="AW153" i="9"/>
  <c r="BB153" i="9" s="1"/>
  <c r="AV153" i="9"/>
  <c r="BA153" i="9" s="1"/>
  <c r="AU153" i="9"/>
  <c r="AZ153" i="9" s="1"/>
  <c r="AN153" i="9"/>
  <c r="DO152" i="9"/>
  <c r="DN152" i="9"/>
  <c r="DM152" i="9"/>
  <c r="DL152" i="9"/>
  <c r="DK152" i="9"/>
  <c r="DJ152" i="9"/>
  <c r="DI152" i="9"/>
  <c r="DD152" i="9"/>
  <c r="DC152" i="9"/>
  <c r="DB152" i="9"/>
  <c r="DA152" i="9"/>
  <c r="CZ152" i="9"/>
  <c r="CN152" i="9"/>
  <c r="CO152" i="9" s="1"/>
  <c r="CQ152" i="9" s="1"/>
  <c r="CS152" i="9" s="1"/>
  <c r="CM152" i="9"/>
  <c r="CF152" i="9"/>
  <c r="CG152" i="9" s="1"/>
  <c r="CI152" i="9" s="1"/>
  <c r="CK152" i="9" s="1"/>
  <c r="CE152" i="9"/>
  <c r="BX152" i="9"/>
  <c r="BY152" i="9" s="1"/>
  <c r="CA152" i="9" s="1"/>
  <c r="CC152" i="9" s="1"/>
  <c r="BW152" i="9"/>
  <c r="BP152" i="9"/>
  <c r="BQ152" i="9" s="1"/>
  <c r="BS152" i="9" s="1"/>
  <c r="BU152" i="9" s="1"/>
  <c r="BO152" i="9"/>
  <c r="BH152" i="9"/>
  <c r="BI152" i="9" s="1"/>
  <c r="BK152" i="9" s="1"/>
  <c r="BM152" i="9" s="1"/>
  <c r="BG152" i="9"/>
  <c r="AY152" i="9"/>
  <c r="BD152" i="9" s="1"/>
  <c r="AX152" i="9"/>
  <c r="BC152" i="9" s="1"/>
  <c r="AW152" i="9"/>
  <c r="BB152" i="9" s="1"/>
  <c r="AV152" i="9"/>
  <c r="BA152" i="9" s="1"/>
  <c r="AU152" i="9"/>
  <c r="AZ152" i="9" s="1"/>
  <c r="AN152" i="9"/>
  <c r="DO151" i="9"/>
  <c r="DN151" i="9"/>
  <c r="DM151" i="9"/>
  <c r="DL151" i="9"/>
  <c r="DK151" i="9"/>
  <c r="DJ151" i="9"/>
  <c r="DI151" i="9"/>
  <c r="DD151" i="9"/>
  <c r="DC151" i="9"/>
  <c r="DB151" i="9"/>
  <c r="DA151" i="9"/>
  <c r="CZ151" i="9"/>
  <c r="CN151" i="9"/>
  <c r="CO151" i="9" s="1"/>
  <c r="CM151" i="9"/>
  <c r="CF151" i="9"/>
  <c r="CG151" i="9" s="1"/>
  <c r="CE151" i="9"/>
  <c r="BX151" i="9"/>
  <c r="BY151" i="9" s="1"/>
  <c r="BW151" i="9"/>
  <c r="BP151" i="9"/>
  <c r="BQ151" i="9" s="1"/>
  <c r="BO151" i="9"/>
  <c r="BH151" i="9"/>
  <c r="BI151" i="9" s="1"/>
  <c r="BG151" i="9"/>
  <c r="AY151" i="9"/>
  <c r="BD151" i="9" s="1"/>
  <c r="AX151" i="9"/>
  <c r="BC151" i="9" s="1"/>
  <c r="AW151" i="9"/>
  <c r="BB151" i="9" s="1"/>
  <c r="AV151" i="9"/>
  <c r="BA151" i="9" s="1"/>
  <c r="AU151" i="9"/>
  <c r="AZ151" i="9" s="1"/>
  <c r="AN151" i="9"/>
  <c r="DO150" i="9"/>
  <c r="DN150" i="9"/>
  <c r="DM150" i="9"/>
  <c r="DL150" i="9"/>
  <c r="DK150" i="9"/>
  <c r="DJ150" i="9"/>
  <c r="DI150" i="9"/>
  <c r="DD150" i="9"/>
  <c r="DC150" i="9"/>
  <c r="DB150" i="9"/>
  <c r="DA150" i="9"/>
  <c r="CZ150" i="9"/>
  <c r="CN150" i="9"/>
  <c r="CO150" i="9" s="1"/>
  <c r="CQ150" i="9" s="1"/>
  <c r="CS150" i="9" s="1"/>
  <c r="CM150" i="9"/>
  <c r="CF150" i="9"/>
  <c r="CG150" i="9" s="1"/>
  <c r="CI150" i="9" s="1"/>
  <c r="CK150" i="9" s="1"/>
  <c r="CE150" i="9"/>
  <c r="BX150" i="9"/>
  <c r="BY150" i="9" s="1"/>
  <c r="CA150" i="9" s="1"/>
  <c r="CC150" i="9" s="1"/>
  <c r="BW150" i="9"/>
  <c r="BP150" i="9"/>
  <c r="BQ150" i="9" s="1"/>
  <c r="BS150" i="9" s="1"/>
  <c r="BU150" i="9" s="1"/>
  <c r="BO150" i="9"/>
  <c r="BH150" i="9"/>
  <c r="BI150" i="9" s="1"/>
  <c r="BK150" i="9" s="1"/>
  <c r="BM150" i="9" s="1"/>
  <c r="BG150" i="9"/>
  <c r="AY150" i="9"/>
  <c r="BD150" i="9" s="1"/>
  <c r="AX150" i="9"/>
  <c r="BC150" i="9" s="1"/>
  <c r="AW150" i="9"/>
  <c r="BB150" i="9" s="1"/>
  <c r="AV150" i="9"/>
  <c r="BA150" i="9" s="1"/>
  <c r="AU150" i="9"/>
  <c r="AZ150" i="9" s="1"/>
  <c r="AN150" i="9"/>
  <c r="DO149" i="9"/>
  <c r="DN149" i="9"/>
  <c r="DM149" i="9"/>
  <c r="DL149" i="9"/>
  <c r="DK149" i="9"/>
  <c r="DJ149" i="9"/>
  <c r="DI149" i="9"/>
  <c r="DD149" i="9"/>
  <c r="DC149" i="9"/>
  <c r="DB149" i="9"/>
  <c r="DA149" i="9"/>
  <c r="CZ149" i="9"/>
  <c r="CN149" i="9"/>
  <c r="CO149" i="9" s="1"/>
  <c r="CM149" i="9"/>
  <c r="CF149" i="9"/>
  <c r="CG149" i="9" s="1"/>
  <c r="CE149" i="9"/>
  <c r="BX149" i="9"/>
  <c r="BY149" i="9" s="1"/>
  <c r="BW149" i="9"/>
  <c r="BP149" i="9"/>
  <c r="BQ149" i="9" s="1"/>
  <c r="BO149" i="9"/>
  <c r="BH149" i="9"/>
  <c r="BI149" i="9" s="1"/>
  <c r="BG149" i="9"/>
  <c r="AY149" i="9"/>
  <c r="BD149" i="9" s="1"/>
  <c r="AX149" i="9"/>
  <c r="BC149" i="9" s="1"/>
  <c r="AW149" i="9"/>
  <c r="BB149" i="9" s="1"/>
  <c r="AV149" i="9"/>
  <c r="BA149" i="9" s="1"/>
  <c r="AU149" i="9"/>
  <c r="AZ149" i="9" s="1"/>
  <c r="AN149" i="9"/>
  <c r="DO148" i="9"/>
  <c r="DN148" i="9"/>
  <c r="DM148" i="9"/>
  <c r="DL148" i="9"/>
  <c r="DK148" i="9"/>
  <c r="DJ148" i="9"/>
  <c r="DI148" i="9"/>
  <c r="DD148" i="9"/>
  <c r="DC148" i="9"/>
  <c r="DB148" i="9"/>
  <c r="DA148" i="9"/>
  <c r="CZ148" i="9"/>
  <c r="CN148" i="9"/>
  <c r="CO148" i="9" s="1"/>
  <c r="CM148" i="9"/>
  <c r="CF148" i="9"/>
  <c r="CG148" i="9" s="1"/>
  <c r="CE148" i="9"/>
  <c r="BX148" i="9"/>
  <c r="BY148" i="9" s="1"/>
  <c r="BW148" i="9"/>
  <c r="BP148" i="9"/>
  <c r="BQ148" i="9" s="1"/>
  <c r="BO148" i="9"/>
  <c r="BH148" i="9"/>
  <c r="BI148" i="9" s="1"/>
  <c r="BG148" i="9"/>
  <c r="AY148" i="9"/>
  <c r="BD148" i="9" s="1"/>
  <c r="AX148" i="9"/>
  <c r="BC148" i="9" s="1"/>
  <c r="AW148" i="9"/>
  <c r="BB148" i="9" s="1"/>
  <c r="AV148" i="9"/>
  <c r="BA148" i="9" s="1"/>
  <c r="AU148" i="9"/>
  <c r="AZ148" i="9" s="1"/>
  <c r="AN148" i="9"/>
  <c r="DO147" i="9"/>
  <c r="DN147" i="9"/>
  <c r="DM147" i="9"/>
  <c r="DL147" i="9"/>
  <c r="DK147" i="9"/>
  <c r="DJ147" i="9"/>
  <c r="DI147" i="9"/>
  <c r="DD147" i="9"/>
  <c r="DC147" i="9"/>
  <c r="DB147" i="9"/>
  <c r="DA147" i="9"/>
  <c r="CZ147" i="9"/>
  <c r="CN147" i="9"/>
  <c r="CO147" i="9" s="1"/>
  <c r="CM147" i="9"/>
  <c r="CF147" i="9"/>
  <c r="CG147" i="9" s="1"/>
  <c r="CE147" i="9"/>
  <c r="BX147" i="9"/>
  <c r="BY147" i="9" s="1"/>
  <c r="BW147" i="9"/>
  <c r="BP147" i="9"/>
  <c r="BQ147" i="9" s="1"/>
  <c r="BO147" i="9"/>
  <c r="BH147" i="9"/>
  <c r="BI147" i="9" s="1"/>
  <c r="BG147" i="9"/>
  <c r="AY147" i="9"/>
  <c r="BD147" i="9" s="1"/>
  <c r="AX147" i="9"/>
  <c r="BC147" i="9" s="1"/>
  <c r="AW147" i="9"/>
  <c r="BB147" i="9" s="1"/>
  <c r="AV147" i="9"/>
  <c r="BA147" i="9" s="1"/>
  <c r="AU147" i="9"/>
  <c r="AZ147" i="9" s="1"/>
  <c r="AN147" i="9"/>
  <c r="DO146" i="9"/>
  <c r="DN146" i="9"/>
  <c r="DM146" i="9"/>
  <c r="DL146" i="9"/>
  <c r="DK146" i="9"/>
  <c r="DJ146" i="9"/>
  <c r="DI146" i="9"/>
  <c r="DD146" i="9"/>
  <c r="DC146" i="9"/>
  <c r="DB146" i="9"/>
  <c r="DA146" i="9"/>
  <c r="CZ146" i="9"/>
  <c r="CN146" i="9"/>
  <c r="CO146" i="9" s="1"/>
  <c r="CQ146" i="9" s="1"/>
  <c r="CS146" i="9" s="1"/>
  <c r="CM146" i="9"/>
  <c r="CF146" i="9"/>
  <c r="CG146" i="9" s="1"/>
  <c r="CI146" i="9" s="1"/>
  <c r="CK146" i="9" s="1"/>
  <c r="CE146" i="9"/>
  <c r="BX146" i="9"/>
  <c r="BY146" i="9" s="1"/>
  <c r="CA146" i="9" s="1"/>
  <c r="CC146" i="9" s="1"/>
  <c r="BW146" i="9"/>
  <c r="BP146" i="9"/>
  <c r="BQ146" i="9" s="1"/>
  <c r="BS146" i="9" s="1"/>
  <c r="BU146" i="9" s="1"/>
  <c r="BO146" i="9"/>
  <c r="BH146" i="9"/>
  <c r="BI146" i="9" s="1"/>
  <c r="BK146" i="9" s="1"/>
  <c r="BM146" i="9" s="1"/>
  <c r="BG146" i="9"/>
  <c r="AY146" i="9"/>
  <c r="BD146" i="9" s="1"/>
  <c r="AX146" i="9"/>
  <c r="BC146" i="9" s="1"/>
  <c r="AW146" i="9"/>
  <c r="BB146" i="9" s="1"/>
  <c r="AV146" i="9"/>
  <c r="BA146" i="9" s="1"/>
  <c r="AU146" i="9"/>
  <c r="AZ146" i="9" s="1"/>
  <c r="AN146" i="9"/>
  <c r="DO145" i="9"/>
  <c r="DN145" i="9"/>
  <c r="DM145" i="9"/>
  <c r="DL145" i="9"/>
  <c r="DK145" i="9"/>
  <c r="DJ145" i="9"/>
  <c r="DI145" i="9"/>
  <c r="DD145" i="9"/>
  <c r="DC145" i="9"/>
  <c r="DB145" i="9"/>
  <c r="DA145" i="9"/>
  <c r="CZ145" i="9"/>
  <c r="CN145" i="9"/>
  <c r="CO145" i="9" s="1"/>
  <c r="CM145" i="9"/>
  <c r="CF145" i="9"/>
  <c r="CG145" i="9" s="1"/>
  <c r="CJ145" i="9" s="1"/>
  <c r="CE145" i="9"/>
  <c r="BX145" i="9"/>
  <c r="BY145" i="9" s="1"/>
  <c r="BW145" i="9"/>
  <c r="BP145" i="9"/>
  <c r="BQ145" i="9" s="1"/>
  <c r="BT145" i="9" s="1"/>
  <c r="BO145" i="9"/>
  <c r="BH145" i="9"/>
  <c r="BI145" i="9" s="1"/>
  <c r="BG145" i="9"/>
  <c r="AY145" i="9"/>
  <c r="BD145" i="9" s="1"/>
  <c r="AX145" i="9"/>
  <c r="BC145" i="9" s="1"/>
  <c r="AW145" i="9"/>
  <c r="BB145" i="9" s="1"/>
  <c r="AV145" i="9"/>
  <c r="BA145" i="9" s="1"/>
  <c r="AU145" i="9"/>
  <c r="AZ145" i="9" s="1"/>
  <c r="AN145" i="9"/>
  <c r="DO144" i="9"/>
  <c r="DN144" i="9"/>
  <c r="DM144" i="9"/>
  <c r="DL144" i="9"/>
  <c r="DK144" i="9"/>
  <c r="DJ144" i="9"/>
  <c r="DI144" i="9"/>
  <c r="DD144" i="9"/>
  <c r="DC144" i="9"/>
  <c r="DB144" i="9"/>
  <c r="DA144" i="9"/>
  <c r="CZ144" i="9"/>
  <c r="CN144" i="9"/>
  <c r="CO144" i="9" s="1"/>
  <c r="CM144" i="9"/>
  <c r="CF144" i="9"/>
  <c r="CG144" i="9" s="1"/>
  <c r="CE144" i="9"/>
  <c r="BX144" i="9"/>
  <c r="BY144" i="9" s="1"/>
  <c r="BW144" i="9"/>
  <c r="BP144" i="9"/>
  <c r="BQ144" i="9" s="1"/>
  <c r="BO144" i="9"/>
  <c r="BH144" i="9"/>
  <c r="BI144" i="9" s="1"/>
  <c r="BG144" i="9"/>
  <c r="AY144" i="9"/>
  <c r="BD144" i="9" s="1"/>
  <c r="AX144" i="9"/>
  <c r="BC144" i="9" s="1"/>
  <c r="AW144" i="9"/>
  <c r="BB144" i="9" s="1"/>
  <c r="AV144" i="9"/>
  <c r="BA144" i="9" s="1"/>
  <c r="AU144" i="9"/>
  <c r="AZ144" i="9" s="1"/>
  <c r="AN144" i="9"/>
  <c r="DO143" i="9"/>
  <c r="DN143" i="9"/>
  <c r="DM143" i="9"/>
  <c r="DL143" i="9"/>
  <c r="DK143" i="9"/>
  <c r="DJ143" i="9"/>
  <c r="DI143" i="9"/>
  <c r="DD143" i="9"/>
  <c r="DC143" i="9"/>
  <c r="DB143" i="9"/>
  <c r="DA143" i="9"/>
  <c r="CZ143" i="9"/>
  <c r="CN143" i="9"/>
  <c r="CO143" i="9" s="1"/>
  <c r="CM143" i="9"/>
  <c r="CF143" i="9"/>
  <c r="CG143" i="9" s="1"/>
  <c r="CJ143" i="9" s="1"/>
  <c r="CE143" i="9"/>
  <c r="BX143" i="9"/>
  <c r="BY143" i="9" s="1"/>
  <c r="BW143" i="9"/>
  <c r="BP143" i="9"/>
  <c r="BQ143" i="9" s="1"/>
  <c r="BT143" i="9" s="1"/>
  <c r="BO143" i="9"/>
  <c r="BH143" i="9"/>
  <c r="BI143" i="9" s="1"/>
  <c r="BG143" i="9"/>
  <c r="AY143" i="9"/>
  <c r="BD143" i="9" s="1"/>
  <c r="AX143" i="9"/>
  <c r="BC143" i="9" s="1"/>
  <c r="AW143" i="9"/>
  <c r="BB143" i="9" s="1"/>
  <c r="AV143" i="9"/>
  <c r="BA143" i="9" s="1"/>
  <c r="AU143" i="9"/>
  <c r="AZ143" i="9" s="1"/>
  <c r="AN143" i="9"/>
  <c r="DO142" i="9"/>
  <c r="DN142" i="9"/>
  <c r="DM142" i="9"/>
  <c r="DL142" i="9"/>
  <c r="DK142" i="9"/>
  <c r="DJ142" i="9"/>
  <c r="DI142" i="9"/>
  <c r="DD142" i="9"/>
  <c r="DC142" i="9"/>
  <c r="DB142" i="9"/>
  <c r="DA142" i="9"/>
  <c r="CZ142" i="9"/>
  <c r="CN142" i="9"/>
  <c r="CO142" i="9" s="1"/>
  <c r="CQ142" i="9" s="1"/>
  <c r="CS142" i="9" s="1"/>
  <c r="CM142" i="9"/>
  <c r="CF142" i="9"/>
  <c r="CG142" i="9" s="1"/>
  <c r="CI142" i="9" s="1"/>
  <c r="CK142" i="9" s="1"/>
  <c r="CE142" i="9"/>
  <c r="BX142" i="9"/>
  <c r="BY142" i="9" s="1"/>
  <c r="CA142" i="9" s="1"/>
  <c r="CC142" i="9" s="1"/>
  <c r="BW142" i="9"/>
  <c r="BP142" i="9"/>
  <c r="BQ142" i="9" s="1"/>
  <c r="BS142" i="9" s="1"/>
  <c r="BU142" i="9" s="1"/>
  <c r="BO142" i="9"/>
  <c r="BH142" i="9"/>
  <c r="BI142" i="9" s="1"/>
  <c r="BK142" i="9" s="1"/>
  <c r="BM142" i="9" s="1"/>
  <c r="BG142" i="9"/>
  <c r="AY142" i="9"/>
  <c r="BD142" i="9" s="1"/>
  <c r="AX142" i="9"/>
  <c r="BC142" i="9" s="1"/>
  <c r="AW142" i="9"/>
  <c r="BB142" i="9" s="1"/>
  <c r="AV142" i="9"/>
  <c r="BA142" i="9" s="1"/>
  <c r="AU142" i="9"/>
  <c r="AZ142" i="9" s="1"/>
  <c r="AN142" i="9"/>
  <c r="DO141" i="9"/>
  <c r="DN141" i="9"/>
  <c r="DM141" i="9"/>
  <c r="DL141" i="9"/>
  <c r="DK141" i="9"/>
  <c r="DJ141" i="9"/>
  <c r="DI141" i="9"/>
  <c r="DD141" i="9"/>
  <c r="DC141" i="9"/>
  <c r="DB141" i="9"/>
  <c r="DA141" i="9"/>
  <c r="CZ141" i="9"/>
  <c r="CN141" i="9"/>
  <c r="CO141" i="9" s="1"/>
  <c r="CM141" i="9"/>
  <c r="CF141" i="9"/>
  <c r="CG141" i="9" s="1"/>
  <c r="CJ141" i="9" s="1"/>
  <c r="CE141" i="9"/>
  <c r="BX141" i="9"/>
  <c r="BY141" i="9" s="1"/>
  <c r="BW141" i="9"/>
  <c r="BP141" i="9"/>
  <c r="BQ141" i="9" s="1"/>
  <c r="BT141" i="9" s="1"/>
  <c r="BO141" i="9"/>
  <c r="BH141" i="9"/>
  <c r="BI141" i="9" s="1"/>
  <c r="BG141" i="9"/>
  <c r="AY141" i="9"/>
  <c r="BD141" i="9" s="1"/>
  <c r="AX141" i="9"/>
  <c r="BC141" i="9" s="1"/>
  <c r="AW141" i="9"/>
  <c r="BB141" i="9" s="1"/>
  <c r="AV141" i="9"/>
  <c r="BA141" i="9" s="1"/>
  <c r="AU141" i="9"/>
  <c r="AZ141" i="9" s="1"/>
  <c r="AN141" i="9"/>
  <c r="DO140" i="9"/>
  <c r="DN140" i="9"/>
  <c r="DM140" i="9"/>
  <c r="DL140" i="9"/>
  <c r="DK140" i="9"/>
  <c r="DJ140" i="9"/>
  <c r="DI140" i="9"/>
  <c r="DD140" i="9"/>
  <c r="DC140" i="9"/>
  <c r="DB140" i="9"/>
  <c r="DA140" i="9"/>
  <c r="CZ140" i="9"/>
  <c r="CN140" i="9"/>
  <c r="CO140" i="9" s="1"/>
  <c r="CP140" i="9" s="1"/>
  <c r="CM140" i="9"/>
  <c r="CF140" i="9"/>
  <c r="CG140" i="9" s="1"/>
  <c r="CH140" i="9" s="1"/>
  <c r="CE140" i="9"/>
  <c r="BX140" i="9"/>
  <c r="BY140" i="9" s="1"/>
  <c r="BZ140" i="9" s="1"/>
  <c r="BW140" i="9"/>
  <c r="BP140" i="9"/>
  <c r="BQ140" i="9" s="1"/>
  <c r="BR140" i="9" s="1"/>
  <c r="BO140" i="9"/>
  <c r="BH140" i="9"/>
  <c r="BI140" i="9" s="1"/>
  <c r="BJ140" i="9" s="1"/>
  <c r="BG140" i="9"/>
  <c r="AY140" i="9"/>
  <c r="BD140" i="9" s="1"/>
  <c r="AX140" i="9"/>
  <c r="BC140" i="9" s="1"/>
  <c r="AW140" i="9"/>
  <c r="BB140" i="9" s="1"/>
  <c r="AV140" i="9"/>
  <c r="BA140" i="9" s="1"/>
  <c r="AU140" i="9"/>
  <c r="AZ140" i="9" s="1"/>
  <c r="AN140" i="9"/>
  <c r="DO139" i="9"/>
  <c r="DN139" i="9"/>
  <c r="DM139" i="9"/>
  <c r="DL139" i="9"/>
  <c r="DK139" i="9"/>
  <c r="DJ139" i="9"/>
  <c r="DI139" i="9"/>
  <c r="DD139" i="9"/>
  <c r="DC139" i="9"/>
  <c r="DB139" i="9"/>
  <c r="DA139" i="9"/>
  <c r="CZ139" i="9"/>
  <c r="CN139" i="9"/>
  <c r="CO139" i="9" s="1"/>
  <c r="CP139" i="9" s="1"/>
  <c r="CM139" i="9"/>
  <c r="CF139" i="9"/>
  <c r="CG139" i="9" s="1"/>
  <c r="CH139" i="9" s="1"/>
  <c r="CE139" i="9"/>
  <c r="BX139" i="9"/>
  <c r="BY139" i="9" s="1"/>
  <c r="BZ139" i="9" s="1"/>
  <c r="BW139" i="9"/>
  <c r="BP139" i="9"/>
  <c r="BQ139" i="9" s="1"/>
  <c r="BR139" i="9" s="1"/>
  <c r="BO139" i="9"/>
  <c r="BH139" i="9"/>
  <c r="BI139" i="9" s="1"/>
  <c r="BJ139" i="9" s="1"/>
  <c r="BG139" i="9"/>
  <c r="AY139" i="9"/>
  <c r="BD139" i="9" s="1"/>
  <c r="AX139" i="9"/>
  <c r="BC139" i="9" s="1"/>
  <c r="AW139" i="9"/>
  <c r="BB139" i="9" s="1"/>
  <c r="AV139" i="9"/>
  <c r="BA139" i="9" s="1"/>
  <c r="AU139" i="9"/>
  <c r="AZ139" i="9" s="1"/>
  <c r="AN139" i="9"/>
  <c r="DO138" i="9"/>
  <c r="DN138" i="9"/>
  <c r="DM138" i="9"/>
  <c r="DL138" i="9"/>
  <c r="DK138" i="9"/>
  <c r="DJ138" i="9"/>
  <c r="DI138" i="9"/>
  <c r="DD138" i="9"/>
  <c r="DC138" i="9"/>
  <c r="DB138" i="9"/>
  <c r="DA138" i="9"/>
  <c r="CZ138" i="9"/>
  <c r="CN138" i="9"/>
  <c r="CO138" i="9" s="1"/>
  <c r="CM138" i="9"/>
  <c r="CF138" i="9"/>
  <c r="CG138" i="9" s="1"/>
  <c r="CH138" i="9" s="1"/>
  <c r="CE138" i="9"/>
  <c r="BX138" i="9"/>
  <c r="BY138" i="9" s="1"/>
  <c r="BW138" i="9"/>
  <c r="BP138" i="9"/>
  <c r="BQ138" i="9" s="1"/>
  <c r="BR138" i="9" s="1"/>
  <c r="BO138" i="9"/>
  <c r="BH138" i="9"/>
  <c r="BI138" i="9" s="1"/>
  <c r="BG138" i="9"/>
  <c r="AY138" i="9"/>
  <c r="BD138" i="9" s="1"/>
  <c r="AX138" i="9"/>
  <c r="BC138" i="9" s="1"/>
  <c r="AW138" i="9"/>
  <c r="BB138" i="9" s="1"/>
  <c r="AV138" i="9"/>
  <c r="BA138" i="9" s="1"/>
  <c r="AU138" i="9"/>
  <c r="AZ138" i="9" s="1"/>
  <c r="AN138" i="9"/>
  <c r="DO137" i="9"/>
  <c r="DN137" i="9"/>
  <c r="DM137" i="9"/>
  <c r="DL137" i="9"/>
  <c r="DK137" i="9"/>
  <c r="DJ137" i="9"/>
  <c r="DI137" i="9"/>
  <c r="DD137" i="9"/>
  <c r="DC137" i="9"/>
  <c r="DB137" i="9"/>
  <c r="DA137" i="9"/>
  <c r="CZ137" i="9"/>
  <c r="CN137" i="9"/>
  <c r="CO137" i="9" s="1"/>
  <c r="CP137" i="9" s="1"/>
  <c r="CM137" i="9"/>
  <c r="CF137" i="9"/>
  <c r="CG137" i="9" s="1"/>
  <c r="CH137" i="9" s="1"/>
  <c r="CE137" i="9"/>
  <c r="BX137" i="9"/>
  <c r="BY137" i="9" s="1"/>
  <c r="BZ137" i="9" s="1"/>
  <c r="BW137" i="9"/>
  <c r="BP137" i="9"/>
  <c r="BQ137" i="9" s="1"/>
  <c r="BR137" i="9" s="1"/>
  <c r="BO137" i="9"/>
  <c r="BH137" i="9"/>
  <c r="BI137" i="9" s="1"/>
  <c r="BJ137" i="9" s="1"/>
  <c r="BG137" i="9"/>
  <c r="AY137" i="9"/>
  <c r="BD137" i="9" s="1"/>
  <c r="AX137" i="9"/>
  <c r="BC137" i="9" s="1"/>
  <c r="AW137" i="9"/>
  <c r="BB137" i="9" s="1"/>
  <c r="AV137" i="9"/>
  <c r="BA137" i="9" s="1"/>
  <c r="AU137" i="9"/>
  <c r="AZ137" i="9" s="1"/>
  <c r="AN137" i="9"/>
  <c r="DO136" i="9"/>
  <c r="DN136" i="9"/>
  <c r="DM136" i="9"/>
  <c r="DL136" i="9"/>
  <c r="DK136" i="9"/>
  <c r="DJ136" i="9"/>
  <c r="DI136" i="9"/>
  <c r="DD136" i="9"/>
  <c r="DC136" i="9"/>
  <c r="DB136" i="9"/>
  <c r="DA136" i="9"/>
  <c r="CZ136" i="9"/>
  <c r="CN136" i="9"/>
  <c r="CO136" i="9" s="1"/>
  <c r="CM136" i="9"/>
  <c r="CF136" i="9"/>
  <c r="CG136" i="9" s="1"/>
  <c r="CE136" i="9"/>
  <c r="BX136" i="9"/>
  <c r="BY136" i="9" s="1"/>
  <c r="BW136" i="9"/>
  <c r="BP136" i="9"/>
  <c r="BQ136" i="9" s="1"/>
  <c r="BO136" i="9"/>
  <c r="BH136" i="9"/>
  <c r="BI136" i="9" s="1"/>
  <c r="BG136" i="9"/>
  <c r="AY136" i="9"/>
  <c r="BD136" i="9" s="1"/>
  <c r="AX136" i="9"/>
  <c r="BC136" i="9" s="1"/>
  <c r="AW136" i="9"/>
  <c r="BB136" i="9" s="1"/>
  <c r="AV136" i="9"/>
  <c r="BA136" i="9" s="1"/>
  <c r="AU136" i="9"/>
  <c r="AZ136" i="9" s="1"/>
  <c r="AN136" i="9"/>
  <c r="DO135" i="9"/>
  <c r="DN135" i="9"/>
  <c r="DM135" i="9"/>
  <c r="DL135" i="9"/>
  <c r="DK135" i="9"/>
  <c r="DJ135" i="9"/>
  <c r="DI135" i="9"/>
  <c r="DD135" i="9"/>
  <c r="DC135" i="9"/>
  <c r="DB135" i="9"/>
  <c r="DA135" i="9"/>
  <c r="CZ135" i="9"/>
  <c r="CN135" i="9"/>
  <c r="CO135" i="9" s="1"/>
  <c r="CM135" i="9"/>
  <c r="CF135" i="9"/>
  <c r="CG135" i="9" s="1"/>
  <c r="CE135" i="9"/>
  <c r="BX135" i="9"/>
  <c r="BY135" i="9" s="1"/>
  <c r="BW135" i="9"/>
  <c r="BP135" i="9"/>
  <c r="BQ135" i="9" s="1"/>
  <c r="BO135" i="9"/>
  <c r="BH135" i="9"/>
  <c r="BI135" i="9" s="1"/>
  <c r="BG135" i="9"/>
  <c r="AY135" i="9"/>
  <c r="BD135" i="9" s="1"/>
  <c r="AX135" i="9"/>
  <c r="BC135" i="9" s="1"/>
  <c r="AW135" i="9"/>
  <c r="BB135" i="9" s="1"/>
  <c r="AV135" i="9"/>
  <c r="BA135" i="9" s="1"/>
  <c r="AU135" i="9"/>
  <c r="AZ135" i="9" s="1"/>
  <c r="AN135" i="9"/>
  <c r="DO134" i="9"/>
  <c r="DN134" i="9"/>
  <c r="DM134" i="9"/>
  <c r="DL134" i="9"/>
  <c r="DK134" i="9"/>
  <c r="DJ134" i="9"/>
  <c r="DI134" i="9"/>
  <c r="DD134" i="9"/>
  <c r="DC134" i="9"/>
  <c r="DB134" i="9"/>
  <c r="DA134" i="9"/>
  <c r="CZ134" i="9"/>
  <c r="CN134" i="9"/>
  <c r="CO134" i="9" s="1"/>
  <c r="CM134" i="9"/>
  <c r="CF134" i="9"/>
  <c r="CG134" i="9" s="1"/>
  <c r="CE134" i="9"/>
  <c r="BX134" i="9"/>
  <c r="BY134" i="9" s="1"/>
  <c r="BW134" i="9"/>
  <c r="BP134" i="9"/>
  <c r="BQ134" i="9" s="1"/>
  <c r="BO134" i="9"/>
  <c r="BH134" i="9"/>
  <c r="BI134" i="9" s="1"/>
  <c r="BG134" i="9"/>
  <c r="AY134" i="9"/>
  <c r="BD134" i="9" s="1"/>
  <c r="AX134" i="9"/>
  <c r="BC134" i="9" s="1"/>
  <c r="AW134" i="9"/>
  <c r="BB134" i="9" s="1"/>
  <c r="AV134" i="9"/>
  <c r="BA134" i="9" s="1"/>
  <c r="AU134" i="9"/>
  <c r="AZ134" i="9" s="1"/>
  <c r="AN134" i="9"/>
  <c r="DO133" i="9"/>
  <c r="DN133" i="9"/>
  <c r="DM133" i="9"/>
  <c r="DL133" i="9"/>
  <c r="DK133" i="9"/>
  <c r="DJ133" i="9"/>
  <c r="DI133" i="9"/>
  <c r="DD133" i="9"/>
  <c r="DC133" i="9"/>
  <c r="DB133" i="9"/>
  <c r="DA133" i="9"/>
  <c r="CZ133" i="9"/>
  <c r="CN133" i="9"/>
  <c r="CO133" i="9" s="1"/>
  <c r="CR133" i="9" s="1"/>
  <c r="CM133" i="9"/>
  <c r="CF133" i="9"/>
  <c r="CG133" i="9" s="1"/>
  <c r="CJ133" i="9" s="1"/>
  <c r="CE133" i="9"/>
  <c r="BX133" i="9"/>
  <c r="BY133" i="9" s="1"/>
  <c r="CB133" i="9" s="1"/>
  <c r="BW133" i="9"/>
  <c r="BP133" i="9"/>
  <c r="BQ133" i="9" s="1"/>
  <c r="BT133" i="9" s="1"/>
  <c r="BO133" i="9"/>
  <c r="BH133" i="9"/>
  <c r="BI133" i="9" s="1"/>
  <c r="BL133" i="9" s="1"/>
  <c r="BG133" i="9"/>
  <c r="AY133" i="9"/>
  <c r="BD133" i="9" s="1"/>
  <c r="AX133" i="9"/>
  <c r="BC133" i="9" s="1"/>
  <c r="AW133" i="9"/>
  <c r="BB133" i="9" s="1"/>
  <c r="AV133" i="9"/>
  <c r="BA133" i="9" s="1"/>
  <c r="AU133" i="9"/>
  <c r="AZ133" i="9" s="1"/>
  <c r="AN133" i="9"/>
  <c r="DO132" i="9"/>
  <c r="DN132" i="9"/>
  <c r="DM132" i="9"/>
  <c r="DL132" i="9"/>
  <c r="DK132" i="9"/>
  <c r="DJ132" i="9"/>
  <c r="DI132" i="9"/>
  <c r="DD132" i="9"/>
  <c r="DC132" i="9"/>
  <c r="DB132" i="9"/>
  <c r="DA132" i="9"/>
  <c r="CZ132" i="9"/>
  <c r="CN132" i="9"/>
  <c r="CO132" i="9" s="1"/>
  <c r="CM132" i="9"/>
  <c r="CF132" i="9"/>
  <c r="CG132" i="9" s="1"/>
  <c r="CE132" i="9"/>
  <c r="BX132" i="9"/>
  <c r="BY132" i="9" s="1"/>
  <c r="BW132" i="9"/>
  <c r="BP132" i="9"/>
  <c r="BQ132" i="9" s="1"/>
  <c r="BO132" i="9"/>
  <c r="BH132" i="9"/>
  <c r="BI132" i="9" s="1"/>
  <c r="BG132" i="9"/>
  <c r="AY132" i="9"/>
  <c r="BD132" i="9" s="1"/>
  <c r="AX132" i="9"/>
  <c r="BC132" i="9" s="1"/>
  <c r="AW132" i="9"/>
  <c r="BB132" i="9" s="1"/>
  <c r="AV132" i="9"/>
  <c r="BA132" i="9" s="1"/>
  <c r="AU132" i="9"/>
  <c r="AZ132" i="9" s="1"/>
  <c r="AN132" i="9"/>
  <c r="DO131" i="9"/>
  <c r="DN131" i="9"/>
  <c r="DM131" i="9"/>
  <c r="DL131" i="9"/>
  <c r="DK131" i="9"/>
  <c r="DJ131" i="9"/>
  <c r="DI131" i="9"/>
  <c r="DD131" i="9"/>
  <c r="DC131" i="9"/>
  <c r="DB131" i="9"/>
  <c r="DA131" i="9"/>
  <c r="CZ131" i="9"/>
  <c r="CN131" i="9"/>
  <c r="CO131" i="9" s="1"/>
  <c r="CR131" i="9" s="1"/>
  <c r="CM131" i="9"/>
  <c r="CF131" i="9"/>
  <c r="CG131" i="9" s="1"/>
  <c r="CJ131" i="9" s="1"/>
  <c r="CE131" i="9"/>
  <c r="BX131" i="9"/>
  <c r="BY131" i="9" s="1"/>
  <c r="CB131" i="9" s="1"/>
  <c r="BW131" i="9"/>
  <c r="BP131" i="9"/>
  <c r="BQ131" i="9" s="1"/>
  <c r="BT131" i="9" s="1"/>
  <c r="BO131" i="9"/>
  <c r="BH131" i="9"/>
  <c r="BI131" i="9" s="1"/>
  <c r="BL131" i="9" s="1"/>
  <c r="BG131" i="9"/>
  <c r="AY131" i="9"/>
  <c r="BD131" i="9" s="1"/>
  <c r="AX131" i="9"/>
  <c r="BC131" i="9" s="1"/>
  <c r="AW131" i="9"/>
  <c r="BB131" i="9" s="1"/>
  <c r="AV131" i="9"/>
  <c r="BA131" i="9" s="1"/>
  <c r="AU131" i="9"/>
  <c r="AZ131" i="9" s="1"/>
  <c r="AN131" i="9"/>
  <c r="DO130" i="9"/>
  <c r="DN130" i="9"/>
  <c r="DM130" i="9"/>
  <c r="DL130" i="9"/>
  <c r="DK130" i="9"/>
  <c r="DJ130" i="9"/>
  <c r="DI130" i="9"/>
  <c r="DD130" i="9"/>
  <c r="DC130" i="9"/>
  <c r="DB130" i="9"/>
  <c r="DA130" i="9"/>
  <c r="CZ130" i="9"/>
  <c r="CN130" i="9"/>
  <c r="CO130" i="9" s="1"/>
  <c r="CM130" i="9"/>
  <c r="CF130" i="9"/>
  <c r="CG130" i="9" s="1"/>
  <c r="CE130" i="9"/>
  <c r="BX130" i="9"/>
  <c r="BY130" i="9" s="1"/>
  <c r="BW130" i="9"/>
  <c r="BP130" i="9"/>
  <c r="BQ130" i="9" s="1"/>
  <c r="BO130" i="9"/>
  <c r="BH130" i="9"/>
  <c r="BI130" i="9" s="1"/>
  <c r="BG130" i="9"/>
  <c r="AY130" i="9"/>
  <c r="BD130" i="9" s="1"/>
  <c r="AX130" i="9"/>
  <c r="BC130" i="9" s="1"/>
  <c r="AW130" i="9"/>
  <c r="BB130" i="9" s="1"/>
  <c r="AV130" i="9"/>
  <c r="BA130" i="9" s="1"/>
  <c r="AU130" i="9"/>
  <c r="AZ130" i="9" s="1"/>
  <c r="AN130" i="9"/>
  <c r="DO129" i="9"/>
  <c r="DN129" i="9"/>
  <c r="DM129" i="9"/>
  <c r="DL129" i="9"/>
  <c r="DK129" i="9"/>
  <c r="DJ129" i="9"/>
  <c r="DI129" i="9"/>
  <c r="DD129" i="9"/>
  <c r="DC129" i="9"/>
  <c r="DB129" i="9"/>
  <c r="DA129" i="9"/>
  <c r="CZ129" i="9"/>
  <c r="CN129" i="9"/>
  <c r="CO129" i="9" s="1"/>
  <c r="CR129" i="9" s="1"/>
  <c r="CM129" i="9"/>
  <c r="CF129" i="9"/>
  <c r="CG129" i="9" s="1"/>
  <c r="CJ129" i="9" s="1"/>
  <c r="CE129" i="9"/>
  <c r="BX129" i="9"/>
  <c r="BY129" i="9" s="1"/>
  <c r="CB129" i="9" s="1"/>
  <c r="BW129" i="9"/>
  <c r="BP129" i="9"/>
  <c r="BQ129" i="9" s="1"/>
  <c r="BT129" i="9" s="1"/>
  <c r="BO129" i="9"/>
  <c r="BH129" i="9"/>
  <c r="BI129" i="9" s="1"/>
  <c r="BL129" i="9" s="1"/>
  <c r="BG129" i="9"/>
  <c r="AY129" i="9"/>
  <c r="BD129" i="9" s="1"/>
  <c r="AX129" i="9"/>
  <c r="BC129" i="9" s="1"/>
  <c r="AW129" i="9"/>
  <c r="BB129" i="9" s="1"/>
  <c r="AV129" i="9"/>
  <c r="BA129" i="9" s="1"/>
  <c r="AU129" i="9"/>
  <c r="AZ129" i="9" s="1"/>
  <c r="AN129" i="9"/>
  <c r="DO128" i="9"/>
  <c r="DN128" i="9"/>
  <c r="DM128" i="9"/>
  <c r="DL128" i="9"/>
  <c r="DK128" i="9"/>
  <c r="DJ128" i="9"/>
  <c r="DI128" i="9"/>
  <c r="DD128" i="9"/>
  <c r="DC128" i="9"/>
  <c r="DB128" i="9"/>
  <c r="DA128" i="9"/>
  <c r="CZ128" i="9"/>
  <c r="CN128" i="9"/>
  <c r="CO128" i="9" s="1"/>
  <c r="CM128" i="9"/>
  <c r="CF128" i="9"/>
  <c r="CG128" i="9" s="1"/>
  <c r="CE128" i="9"/>
  <c r="BX128" i="9"/>
  <c r="BY128" i="9" s="1"/>
  <c r="BW128" i="9"/>
  <c r="BP128" i="9"/>
  <c r="BQ128" i="9" s="1"/>
  <c r="BO128" i="9"/>
  <c r="BH128" i="9"/>
  <c r="BI128" i="9" s="1"/>
  <c r="BG128" i="9"/>
  <c r="AY128" i="9"/>
  <c r="BD128" i="9" s="1"/>
  <c r="AX128" i="9"/>
  <c r="BC128" i="9" s="1"/>
  <c r="AW128" i="9"/>
  <c r="BB128" i="9" s="1"/>
  <c r="AV128" i="9"/>
  <c r="BA128" i="9" s="1"/>
  <c r="AU128" i="9"/>
  <c r="AZ128" i="9" s="1"/>
  <c r="AN128" i="9"/>
  <c r="DO127" i="9"/>
  <c r="DN127" i="9"/>
  <c r="DM127" i="9"/>
  <c r="DL127" i="9"/>
  <c r="DK127" i="9"/>
  <c r="DJ127" i="9"/>
  <c r="DI127" i="9"/>
  <c r="DD127" i="9"/>
  <c r="DC127" i="9"/>
  <c r="DB127" i="9"/>
  <c r="DA127" i="9"/>
  <c r="CZ127" i="9"/>
  <c r="CN127" i="9"/>
  <c r="CO127" i="9" s="1"/>
  <c r="CM127" i="9"/>
  <c r="CF127" i="9"/>
  <c r="CG127" i="9" s="1"/>
  <c r="CE127" i="9"/>
  <c r="BX127" i="9"/>
  <c r="BY127" i="9" s="1"/>
  <c r="BW127" i="9"/>
  <c r="BP127" i="9"/>
  <c r="BQ127" i="9" s="1"/>
  <c r="BO127" i="9"/>
  <c r="BH127" i="9"/>
  <c r="BI127" i="9" s="1"/>
  <c r="BG127" i="9"/>
  <c r="AY127" i="9"/>
  <c r="BD127" i="9" s="1"/>
  <c r="AX127" i="9"/>
  <c r="BC127" i="9" s="1"/>
  <c r="AW127" i="9"/>
  <c r="BB127" i="9" s="1"/>
  <c r="AV127" i="9"/>
  <c r="BA127" i="9" s="1"/>
  <c r="AU127" i="9"/>
  <c r="AZ127" i="9" s="1"/>
  <c r="AN127" i="9"/>
  <c r="DO126" i="9"/>
  <c r="DN126" i="9"/>
  <c r="DM126" i="9"/>
  <c r="DL126" i="9"/>
  <c r="DK126" i="9"/>
  <c r="DJ126" i="9"/>
  <c r="DI126" i="9"/>
  <c r="DD126" i="9"/>
  <c r="DC126" i="9"/>
  <c r="DB126" i="9"/>
  <c r="DA126" i="9"/>
  <c r="CZ126" i="9"/>
  <c r="CN126" i="9"/>
  <c r="CO126" i="9" s="1"/>
  <c r="CM126" i="9"/>
  <c r="CF126" i="9"/>
  <c r="CG126" i="9" s="1"/>
  <c r="CE126" i="9"/>
  <c r="BX126" i="9"/>
  <c r="BY126" i="9" s="1"/>
  <c r="BW126" i="9"/>
  <c r="BP126" i="9"/>
  <c r="BQ126" i="9" s="1"/>
  <c r="BO126" i="9"/>
  <c r="BH126" i="9"/>
  <c r="BI126" i="9" s="1"/>
  <c r="BG126" i="9"/>
  <c r="AY126" i="9"/>
  <c r="BD126" i="9" s="1"/>
  <c r="AX126" i="9"/>
  <c r="BC126" i="9" s="1"/>
  <c r="AW126" i="9"/>
  <c r="BB126" i="9" s="1"/>
  <c r="AV126" i="9"/>
  <c r="BA126" i="9" s="1"/>
  <c r="AU126" i="9"/>
  <c r="AZ126" i="9" s="1"/>
  <c r="AN126" i="9"/>
  <c r="DO125" i="9"/>
  <c r="DN125" i="9"/>
  <c r="DM125" i="9"/>
  <c r="DL125" i="9"/>
  <c r="DK125" i="9"/>
  <c r="DJ125" i="9"/>
  <c r="DI125" i="9"/>
  <c r="DD125" i="9"/>
  <c r="DC125" i="9"/>
  <c r="DB125" i="9"/>
  <c r="DA125" i="9"/>
  <c r="CZ125" i="9"/>
  <c r="CN125" i="9"/>
  <c r="CO125" i="9" s="1"/>
  <c r="CR125" i="9" s="1"/>
  <c r="CM125" i="9"/>
  <c r="CF125" i="9"/>
  <c r="CG125" i="9" s="1"/>
  <c r="CJ125" i="9" s="1"/>
  <c r="CE125" i="9"/>
  <c r="BX125" i="9"/>
  <c r="BY125" i="9" s="1"/>
  <c r="CB125" i="9" s="1"/>
  <c r="BW125" i="9"/>
  <c r="BP125" i="9"/>
  <c r="BQ125" i="9" s="1"/>
  <c r="BT125" i="9" s="1"/>
  <c r="BO125" i="9"/>
  <c r="BH125" i="9"/>
  <c r="BI125" i="9" s="1"/>
  <c r="BL125" i="9" s="1"/>
  <c r="BG125" i="9"/>
  <c r="AY125" i="9"/>
  <c r="BD125" i="9" s="1"/>
  <c r="AX125" i="9"/>
  <c r="BC125" i="9" s="1"/>
  <c r="AW125" i="9"/>
  <c r="BB125" i="9" s="1"/>
  <c r="AV125" i="9"/>
  <c r="BA125" i="9" s="1"/>
  <c r="AU125" i="9"/>
  <c r="AZ125" i="9" s="1"/>
  <c r="AN125" i="9"/>
  <c r="DO124" i="9"/>
  <c r="DN124" i="9"/>
  <c r="DM124" i="9"/>
  <c r="DL124" i="9"/>
  <c r="DK124" i="9"/>
  <c r="DJ124" i="9"/>
  <c r="DI124" i="9"/>
  <c r="DD124" i="9"/>
  <c r="DC124" i="9"/>
  <c r="DB124" i="9"/>
  <c r="DA124" i="9"/>
  <c r="CZ124" i="9"/>
  <c r="CN124" i="9"/>
  <c r="CO124" i="9" s="1"/>
  <c r="CM124" i="9"/>
  <c r="CF124" i="9"/>
  <c r="CG124" i="9" s="1"/>
  <c r="CE124" i="9"/>
  <c r="BX124" i="9"/>
  <c r="BY124" i="9" s="1"/>
  <c r="BW124" i="9"/>
  <c r="BP124" i="9"/>
  <c r="BQ124" i="9" s="1"/>
  <c r="BO124" i="9"/>
  <c r="BH124" i="9"/>
  <c r="BI124" i="9" s="1"/>
  <c r="BG124" i="9"/>
  <c r="AY124" i="9"/>
  <c r="BD124" i="9" s="1"/>
  <c r="AX124" i="9"/>
  <c r="BC124" i="9" s="1"/>
  <c r="AW124" i="9"/>
  <c r="BB124" i="9" s="1"/>
  <c r="AV124" i="9"/>
  <c r="BA124" i="9" s="1"/>
  <c r="AU124" i="9"/>
  <c r="AZ124" i="9" s="1"/>
  <c r="AN124" i="9"/>
  <c r="DO123" i="9"/>
  <c r="DN123" i="9"/>
  <c r="DM123" i="9"/>
  <c r="DL123" i="9"/>
  <c r="DK123" i="9"/>
  <c r="DJ123" i="9"/>
  <c r="DI123" i="9"/>
  <c r="DD123" i="9"/>
  <c r="DC123" i="9"/>
  <c r="DB123" i="9"/>
  <c r="DA123" i="9"/>
  <c r="CZ123" i="9"/>
  <c r="CN123" i="9"/>
  <c r="CO123" i="9" s="1"/>
  <c r="CM123" i="9"/>
  <c r="CF123" i="9"/>
  <c r="CG123" i="9" s="1"/>
  <c r="CE123" i="9"/>
  <c r="BX123" i="9"/>
  <c r="BY123" i="9" s="1"/>
  <c r="BW123" i="9"/>
  <c r="BP123" i="9"/>
  <c r="BQ123" i="9" s="1"/>
  <c r="BO123" i="9"/>
  <c r="BH123" i="9"/>
  <c r="BI123" i="9" s="1"/>
  <c r="BG123" i="9"/>
  <c r="AY123" i="9"/>
  <c r="BD123" i="9" s="1"/>
  <c r="AX123" i="9"/>
  <c r="BC123" i="9" s="1"/>
  <c r="AW123" i="9"/>
  <c r="BB123" i="9" s="1"/>
  <c r="AV123" i="9"/>
  <c r="BA123" i="9" s="1"/>
  <c r="AU123" i="9"/>
  <c r="AZ123" i="9" s="1"/>
  <c r="AN123" i="9"/>
  <c r="DO122" i="9"/>
  <c r="DN122" i="9"/>
  <c r="DM122" i="9"/>
  <c r="DL122" i="9"/>
  <c r="DK122" i="9"/>
  <c r="DJ122" i="9"/>
  <c r="DI122" i="9"/>
  <c r="DD122" i="9"/>
  <c r="DC122" i="9"/>
  <c r="DB122" i="9"/>
  <c r="DA122" i="9"/>
  <c r="CZ122" i="9"/>
  <c r="CN122" i="9"/>
  <c r="CO122" i="9" s="1"/>
  <c r="CM122" i="9"/>
  <c r="CF122" i="9"/>
  <c r="CG122" i="9" s="1"/>
  <c r="CE122" i="9"/>
  <c r="BX122" i="9"/>
  <c r="BY122" i="9" s="1"/>
  <c r="BW122" i="9"/>
  <c r="BP122" i="9"/>
  <c r="BQ122" i="9" s="1"/>
  <c r="BO122" i="9"/>
  <c r="BH122" i="9"/>
  <c r="BI122" i="9" s="1"/>
  <c r="BG122" i="9"/>
  <c r="AY122" i="9"/>
  <c r="BD122" i="9" s="1"/>
  <c r="AX122" i="9"/>
  <c r="BC122" i="9" s="1"/>
  <c r="AW122" i="9"/>
  <c r="BB122" i="9" s="1"/>
  <c r="AV122" i="9"/>
  <c r="BA122" i="9" s="1"/>
  <c r="AU122" i="9"/>
  <c r="AZ122" i="9" s="1"/>
  <c r="AN122" i="9"/>
  <c r="DO121" i="9"/>
  <c r="DN121" i="9"/>
  <c r="DM121" i="9"/>
  <c r="DL121" i="9"/>
  <c r="DK121" i="9"/>
  <c r="DJ121" i="9"/>
  <c r="DI121" i="9"/>
  <c r="DD121" i="9"/>
  <c r="DC121" i="9"/>
  <c r="DB121" i="9"/>
  <c r="DA121" i="9"/>
  <c r="CZ121" i="9"/>
  <c r="CN121" i="9"/>
  <c r="CO121" i="9" s="1"/>
  <c r="CM121" i="9"/>
  <c r="CF121" i="9"/>
  <c r="CG121" i="9" s="1"/>
  <c r="CE121" i="9"/>
  <c r="BX121" i="9"/>
  <c r="BY121" i="9" s="1"/>
  <c r="BW121" i="9"/>
  <c r="BP121" i="9"/>
  <c r="BQ121" i="9" s="1"/>
  <c r="BO121" i="9"/>
  <c r="BH121" i="9"/>
  <c r="BI121" i="9" s="1"/>
  <c r="BG121" i="9"/>
  <c r="AY121" i="9"/>
  <c r="BD121" i="9" s="1"/>
  <c r="AX121" i="9"/>
  <c r="BC121" i="9" s="1"/>
  <c r="AW121" i="9"/>
  <c r="BB121" i="9" s="1"/>
  <c r="AV121" i="9"/>
  <c r="BA121" i="9" s="1"/>
  <c r="AU121" i="9"/>
  <c r="AZ121" i="9" s="1"/>
  <c r="AN121" i="9"/>
  <c r="DO120" i="9"/>
  <c r="DN120" i="9"/>
  <c r="DM120" i="9"/>
  <c r="DL120" i="9"/>
  <c r="DK120" i="9"/>
  <c r="DJ120" i="9"/>
  <c r="DI120" i="9"/>
  <c r="DD120" i="9"/>
  <c r="DC120" i="9"/>
  <c r="DB120" i="9"/>
  <c r="DA120" i="9"/>
  <c r="CZ120" i="9"/>
  <c r="CN120" i="9"/>
  <c r="CO120" i="9" s="1"/>
  <c r="CM120" i="9"/>
  <c r="CF120" i="9"/>
  <c r="CG120" i="9" s="1"/>
  <c r="CE120" i="9"/>
  <c r="BX120" i="9"/>
  <c r="BY120" i="9" s="1"/>
  <c r="BW120" i="9"/>
  <c r="BP120" i="9"/>
  <c r="BQ120" i="9" s="1"/>
  <c r="BO120" i="9"/>
  <c r="BH120" i="9"/>
  <c r="BI120" i="9" s="1"/>
  <c r="BG120" i="9"/>
  <c r="AY120" i="9"/>
  <c r="BD120" i="9" s="1"/>
  <c r="AX120" i="9"/>
  <c r="BC120" i="9" s="1"/>
  <c r="AW120" i="9"/>
  <c r="BB120" i="9" s="1"/>
  <c r="AV120" i="9"/>
  <c r="BA120" i="9" s="1"/>
  <c r="AU120" i="9"/>
  <c r="AZ120" i="9" s="1"/>
  <c r="AN120" i="9"/>
  <c r="DO119" i="9"/>
  <c r="DN119" i="9"/>
  <c r="DM119" i="9"/>
  <c r="DL119" i="9"/>
  <c r="DK119" i="9"/>
  <c r="DJ119" i="9"/>
  <c r="DI119" i="9"/>
  <c r="DD119" i="9"/>
  <c r="DC119" i="9"/>
  <c r="DB119" i="9"/>
  <c r="DA119" i="9"/>
  <c r="CZ119" i="9"/>
  <c r="CN119" i="9"/>
  <c r="CO119" i="9" s="1"/>
  <c r="CR119" i="9" s="1"/>
  <c r="CM119" i="9"/>
  <c r="CF119" i="9"/>
  <c r="CG119" i="9" s="1"/>
  <c r="CJ119" i="9" s="1"/>
  <c r="CE119" i="9"/>
  <c r="BX119" i="9"/>
  <c r="BY119" i="9" s="1"/>
  <c r="CB119" i="9" s="1"/>
  <c r="BW119" i="9"/>
  <c r="BP119" i="9"/>
  <c r="BQ119" i="9" s="1"/>
  <c r="BT119" i="9" s="1"/>
  <c r="BO119" i="9"/>
  <c r="BH119" i="9"/>
  <c r="BI119" i="9" s="1"/>
  <c r="BL119" i="9" s="1"/>
  <c r="BG119" i="9"/>
  <c r="AY119" i="9"/>
  <c r="BD119" i="9" s="1"/>
  <c r="AX119" i="9"/>
  <c r="BC119" i="9" s="1"/>
  <c r="AW119" i="9"/>
  <c r="BB119" i="9" s="1"/>
  <c r="AV119" i="9"/>
  <c r="BA119" i="9" s="1"/>
  <c r="AU119" i="9"/>
  <c r="AZ119" i="9" s="1"/>
  <c r="AN119" i="9"/>
  <c r="DO118" i="9"/>
  <c r="DN118" i="9"/>
  <c r="DM118" i="9"/>
  <c r="DL118" i="9"/>
  <c r="DK118" i="9"/>
  <c r="DJ118" i="9"/>
  <c r="DI118" i="9"/>
  <c r="DD118" i="9"/>
  <c r="DC118" i="9"/>
  <c r="DB118" i="9"/>
  <c r="DA118" i="9"/>
  <c r="CZ118" i="9"/>
  <c r="CN118" i="9"/>
  <c r="CO118" i="9" s="1"/>
  <c r="CM118" i="9"/>
  <c r="CF118" i="9"/>
  <c r="CG118" i="9" s="1"/>
  <c r="CE118" i="9"/>
  <c r="BX118" i="9"/>
  <c r="BY118" i="9" s="1"/>
  <c r="BW118" i="9"/>
  <c r="BP118" i="9"/>
  <c r="BQ118" i="9" s="1"/>
  <c r="BO118" i="9"/>
  <c r="BH118" i="9"/>
  <c r="BI118" i="9" s="1"/>
  <c r="BG118" i="9"/>
  <c r="AY118" i="9"/>
  <c r="BD118" i="9" s="1"/>
  <c r="AX118" i="9"/>
  <c r="BC118" i="9" s="1"/>
  <c r="AW118" i="9"/>
  <c r="BB118" i="9" s="1"/>
  <c r="AV118" i="9"/>
  <c r="BA118" i="9" s="1"/>
  <c r="AU118" i="9"/>
  <c r="AZ118" i="9" s="1"/>
  <c r="AN118" i="9"/>
  <c r="DO117" i="9"/>
  <c r="DN117" i="9"/>
  <c r="DM117" i="9"/>
  <c r="DL117" i="9"/>
  <c r="DK117" i="9"/>
  <c r="DJ117" i="9"/>
  <c r="DI117" i="9"/>
  <c r="DD117" i="9"/>
  <c r="DC117" i="9"/>
  <c r="DB117" i="9"/>
  <c r="DA117" i="9"/>
  <c r="CZ117" i="9"/>
  <c r="CN117" i="9"/>
  <c r="CO117" i="9" s="1"/>
  <c r="CM117" i="9"/>
  <c r="CF117" i="9"/>
  <c r="CG117" i="9" s="1"/>
  <c r="CE117" i="9"/>
  <c r="BX117" i="9"/>
  <c r="BY117" i="9" s="1"/>
  <c r="BW117" i="9"/>
  <c r="BP117" i="9"/>
  <c r="BQ117" i="9" s="1"/>
  <c r="BT117" i="9" s="1"/>
  <c r="BO117" i="9"/>
  <c r="BH117" i="9"/>
  <c r="BI117" i="9" s="1"/>
  <c r="BL117" i="9" s="1"/>
  <c r="BG117" i="9"/>
  <c r="AY117" i="9"/>
  <c r="BD117" i="9" s="1"/>
  <c r="AX117" i="9"/>
  <c r="BC117" i="9" s="1"/>
  <c r="AW117" i="9"/>
  <c r="BB117" i="9" s="1"/>
  <c r="AV117" i="9"/>
  <c r="BA117" i="9" s="1"/>
  <c r="AU117" i="9"/>
  <c r="AZ117" i="9" s="1"/>
  <c r="AN117" i="9"/>
  <c r="DO116" i="9"/>
  <c r="DN116" i="9"/>
  <c r="DM116" i="9"/>
  <c r="DL116" i="9"/>
  <c r="DK116" i="9"/>
  <c r="DJ116" i="9"/>
  <c r="DI116" i="9"/>
  <c r="DD116" i="9"/>
  <c r="DC116" i="9"/>
  <c r="DB116" i="9"/>
  <c r="DA116" i="9"/>
  <c r="CZ116" i="9"/>
  <c r="CN116" i="9"/>
  <c r="CO116" i="9" s="1"/>
  <c r="CM116" i="9"/>
  <c r="CF116" i="9"/>
  <c r="CG116" i="9" s="1"/>
  <c r="CE116" i="9"/>
  <c r="BX116" i="9"/>
  <c r="BY116" i="9" s="1"/>
  <c r="BW116" i="9"/>
  <c r="BP116" i="9"/>
  <c r="BQ116" i="9" s="1"/>
  <c r="BO116" i="9"/>
  <c r="BH116" i="9"/>
  <c r="BI116" i="9" s="1"/>
  <c r="BG116" i="9"/>
  <c r="AY116" i="9"/>
  <c r="BD116" i="9" s="1"/>
  <c r="AX116" i="9"/>
  <c r="BC116" i="9" s="1"/>
  <c r="AW116" i="9"/>
  <c r="BB116" i="9" s="1"/>
  <c r="AV116" i="9"/>
  <c r="BA116" i="9" s="1"/>
  <c r="AU116" i="9"/>
  <c r="AZ116" i="9" s="1"/>
  <c r="AN116" i="9"/>
  <c r="DO115" i="9"/>
  <c r="DN115" i="9"/>
  <c r="DM115" i="9"/>
  <c r="DL115" i="9"/>
  <c r="DK115" i="9"/>
  <c r="DJ115" i="9"/>
  <c r="DI115" i="9"/>
  <c r="DD115" i="9"/>
  <c r="DC115" i="9"/>
  <c r="DB115" i="9"/>
  <c r="DA115" i="9"/>
  <c r="CZ115" i="9"/>
  <c r="CN115" i="9"/>
  <c r="CO115" i="9" s="1"/>
  <c r="CM115" i="9"/>
  <c r="CF115" i="9"/>
  <c r="CG115" i="9" s="1"/>
  <c r="CE115" i="9"/>
  <c r="BX115" i="9"/>
  <c r="BY115" i="9" s="1"/>
  <c r="BW115" i="9"/>
  <c r="BP115" i="9"/>
  <c r="BQ115" i="9" s="1"/>
  <c r="BO115" i="9"/>
  <c r="BH115" i="9"/>
  <c r="BI115" i="9" s="1"/>
  <c r="BG115" i="9"/>
  <c r="AY115" i="9"/>
  <c r="BD115" i="9" s="1"/>
  <c r="AX115" i="9"/>
  <c r="BC115" i="9" s="1"/>
  <c r="AW115" i="9"/>
  <c r="BB115" i="9" s="1"/>
  <c r="AV115" i="9"/>
  <c r="BA115" i="9" s="1"/>
  <c r="AU115" i="9"/>
  <c r="AZ115" i="9" s="1"/>
  <c r="AN115" i="9"/>
  <c r="DO114" i="9"/>
  <c r="DN114" i="9"/>
  <c r="DM114" i="9"/>
  <c r="DL114" i="9"/>
  <c r="DK114" i="9"/>
  <c r="DJ114" i="9"/>
  <c r="DI114" i="9"/>
  <c r="DD114" i="9"/>
  <c r="DC114" i="9"/>
  <c r="DB114" i="9"/>
  <c r="DA114" i="9"/>
  <c r="CZ114" i="9"/>
  <c r="CN114" i="9"/>
  <c r="CO114" i="9" s="1"/>
  <c r="CM114" i="9"/>
  <c r="CF114" i="9"/>
  <c r="CG114" i="9" s="1"/>
  <c r="CE114" i="9"/>
  <c r="BX114" i="9"/>
  <c r="BY114" i="9" s="1"/>
  <c r="BW114" i="9"/>
  <c r="BP114" i="9"/>
  <c r="BQ114" i="9" s="1"/>
  <c r="BO114" i="9"/>
  <c r="BH114" i="9"/>
  <c r="BI114" i="9" s="1"/>
  <c r="BG114" i="9"/>
  <c r="AY114" i="9"/>
  <c r="BD114" i="9" s="1"/>
  <c r="AX114" i="9"/>
  <c r="BC114" i="9" s="1"/>
  <c r="AW114" i="9"/>
  <c r="BB114" i="9" s="1"/>
  <c r="AV114" i="9"/>
  <c r="BA114" i="9" s="1"/>
  <c r="AU114" i="9"/>
  <c r="AZ114" i="9" s="1"/>
  <c r="AN114" i="9"/>
  <c r="DO113" i="9"/>
  <c r="DN113" i="9"/>
  <c r="DM113" i="9"/>
  <c r="DL113" i="9"/>
  <c r="DK113" i="9"/>
  <c r="DJ113" i="9"/>
  <c r="DI113" i="9"/>
  <c r="DD113" i="9"/>
  <c r="DC113" i="9"/>
  <c r="DB113" i="9"/>
  <c r="DA113" i="9"/>
  <c r="CZ113" i="9"/>
  <c r="CN113" i="9"/>
  <c r="CO113" i="9" s="1"/>
  <c r="CM113" i="9"/>
  <c r="CF113" i="9"/>
  <c r="CG113" i="9" s="1"/>
  <c r="CE113" i="9"/>
  <c r="BX113" i="9"/>
  <c r="BY113" i="9" s="1"/>
  <c r="BW113" i="9"/>
  <c r="BP113" i="9"/>
  <c r="BQ113" i="9" s="1"/>
  <c r="BO113" i="9"/>
  <c r="BH113" i="9"/>
  <c r="BI113" i="9" s="1"/>
  <c r="BG113" i="9"/>
  <c r="AY113" i="9"/>
  <c r="BD113" i="9" s="1"/>
  <c r="AX113" i="9"/>
  <c r="BC113" i="9" s="1"/>
  <c r="AW113" i="9"/>
  <c r="BB113" i="9" s="1"/>
  <c r="AV113" i="9"/>
  <c r="BA113" i="9" s="1"/>
  <c r="AU113" i="9"/>
  <c r="AZ113" i="9" s="1"/>
  <c r="AN113" i="9"/>
  <c r="DO112" i="9"/>
  <c r="DN112" i="9"/>
  <c r="DM112" i="9"/>
  <c r="DL112" i="9"/>
  <c r="DK112" i="9"/>
  <c r="DJ112" i="9"/>
  <c r="DI112" i="9"/>
  <c r="DD112" i="9"/>
  <c r="DC112" i="9"/>
  <c r="DB112" i="9"/>
  <c r="DA112" i="9"/>
  <c r="CZ112" i="9"/>
  <c r="CN112" i="9"/>
  <c r="CO112" i="9" s="1"/>
  <c r="CM112" i="9"/>
  <c r="CF112" i="9"/>
  <c r="CG112" i="9" s="1"/>
  <c r="CE112" i="9"/>
  <c r="BX112" i="9"/>
  <c r="BY112" i="9" s="1"/>
  <c r="BW112" i="9"/>
  <c r="BP112" i="9"/>
  <c r="BQ112" i="9" s="1"/>
  <c r="BO112" i="9"/>
  <c r="BH112" i="9"/>
  <c r="BI112" i="9" s="1"/>
  <c r="BG112" i="9"/>
  <c r="AY112" i="9"/>
  <c r="BD112" i="9" s="1"/>
  <c r="AX112" i="9"/>
  <c r="BC112" i="9" s="1"/>
  <c r="AW112" i="9"/>
  <c r="BB112" i="9" s="1"/>
  <c r="AV112" i="9"/>
  <c r="BA112" i="9" s="1"/>
  <c r="AU112" i="9"/>
  <c r="AZ112" i="9" s="1"/>
  <c r="AN112" i="9"/>
  <c r="DO111" i="9"/>
  <c r="DN111" i="9"/>
  <c r="DM111" i="9"/>
  <c r="DL111" i="9"/>
  <c r="DK111" i="9"/>
  <c r="DJ111" i="9"/>
  <c r="DI111" i="9"/>
  <c r="DD111" i="9"/>
  <c r="DC111" i="9"/>
  <c r="DB111" i="9"/>
  <c r="DA111" i="9"/>
  <c r="CZ111" i="9"/>
  <c r="CN111" i="9"/>
  <c r="CO111" i="9" s="1"/>
  <c r="CM111" i="9"/>
  <c r="CF111" i="9"/>
  <c r="CG111" i="9" s="1"/>
  <c r="CE111" i="9"/>
  <c r="BX111" i="9"/>
  <c r="BY111" i="9" s="1"/>
  <c r="BW111" i="9"/>
  <c r="BP111" i="9"/>
  <c r="BQ111" i="9" s="1"/>
  <c r="BO111" i="9"/>
  <c r="BH111" i="9"/>
  <c r="BI111" i="9" s="1"/>
  <c r="BG111" i="9"/>
  <c r="AY111" i="9"/>
  <c r="BD111" i="9" s="1"/>
  <c r="AX111" i="9"/>
  <c r="BC111" i="9" s="1"/>
  <c r="AW111" i="9"/>
  <c r="BB111" i="9" s="1"/>
  <c r="AV111" i="9"/>
  <c r="BA111" i="9" s="1"/>
  <c r="AU111" i="9"/>
  <c r="AZ111" i="9" s="1"/>
  <c r="AN111" i="9"/>
  <c r="DO110" i="9"/>
  <c r="DN110" i="9"/>
  <c r="DM110" i="9"/>
  <c r="DL110" i="9"/>
  <c r="DK110" i="9"/>
  <c r="DJ110" i="9"/>
  <c r="DI110" i="9"/>
  <c r="DD110" i="9"/>
  <c r="DC110" i="9"/>
  <c r="DB110" i="9"/>
  <c r="DA110" i="9"/>
  <c r="CZ110" i="9"/>
  <c r="CN110" i="9"/>
  <c r="CO110" i="9" s="1"/>
  <c r="CM110" i="9"/>
  <c r="CF110" i="9"/>
  <c r="CG110" i="9" s="1"/>
  <c r="CE110" i="9"/>
  <c r="BX110" i="9"/>
  <c r="BY110" i="9" s="1"/>
  <c r="BW110" i="9"/>
  <c r="BP110" i="9"/>
  <c r="BQ110" i="9" s="1"/>
  <c r="BO110" i="9"/>
  <c r="BH110" i="9"/>
  <c r="BI110" i="9" s="1"/>
  <c r="BG110" i="9"/>
  <c r="AY110" i="9"/>
  <c r="BD110" i="9" s="1"/>
  <c r="AX110" i="9"/>
  <c r="BC110" i="9" s="1"/>
  <c r="AW110" i="9"/>
  <c r="BB110" i="9" s="1"/>
  <c r="AV110" i="9"/>
  <c r="BA110" i="9" s="1"/>
  <c r="AU110" i="9"/>
  <c r="AZ110" i="9" s="1"/>
  <c r="AN110" i="9"/>
  <c r="DO109" i="9"/>
  <c r="DN109" i="9"/>
  <c r="DM109" i="9"/>
  <c r="DL109" i="9"/>
  <c r="DK109" i="9"/>
  <c r="DJ109" i="9"/>
  <c r="DI109" i="9"/>
  <c r="DD109" i="9"/>
  <c r="DC109" i="9"/>
  <c r="DB109" i="9"/>
  <c r="DA109" i="9"/>
  <c r="CZ109" i="9"/>
  <c r="CN109" i="9"/>
  <c r="CO109" i="9" s="1"/>
  <c r="CM109" i="9"/>
  <c r="CF109" i="9"/>
  <c r="CG109" i="9" s="1"/>
  <c r="CE109" i="9"/>
  <c r="BX109" i="9"/>
  <c r="BY109" i="9" s="1"/>
  <c r="BW109" i="9"/>
  <c r="BP109" i="9"/>
  <c r="BQ109" i="9" s="1"/>
  <c r="BO109" i="9"/>
  <c r="BH109" i="9"/>
  <c r="BI109" i="9" s="1"/>
  <c r="BG109" i="9"/>
  <c r="AY109" i="9"/>
  <c r="BD109" i="9" s="1"/>
  <c r="AX109" i="9"/>
  <c r="BC109" i="9" s="1"/>
  <c r="AW109" i="9"/>
  <c r="BB109" i="9" s="1"/>
  <c r="AV109" i="9"/>
  <c r="BA109" i="9" s="1"/>
  <c r="AU109" i="9"/>
  <c r="AZ109" i="9" s="1"/>
  <c r="AN109" i="9"/>
  <c r="DO108" i="9"/>
  <c r="DN108" i="9"/>
  <c r="DM108" i="9"/>
  <c r="DL108" i="9"/>
  <c r="DK108" i="9"/>
  <c r="DJ108" i="9"/>
  <c r="DI108" i="9"/>
  <c r="DD108" i="9"/>
  <c r="DC108" i="9"/>
  <c r="DB108" i="9"/>
  <c r="DA108" i="9"/>
  <c r="CZ108" i="9"/>
  <c r="CN108" i="9"/>
  <c r="CO108" i="9" s="1"/>
  <c r="CM108" i="9"/>
  <c r="CF108" i="9"/>
  <c r="CG108" i="9" s="1"/>
  <c r="CE108" i="9"/>
  <c r="BX108" i="9"/>
  <c r="BY108" i="9" s="1"/>
  <c r="BW108" i="9"/>
  <c r="BP108" i="9"/>
  <c r="BQ108" i="9" s="1"/>
  <c r="BO108" i="9"/>
  <c r="BH108" i="9"/>
  <c r="BI108" i="9" s="1"/>
  <c r="BG108" i="9"/>
  <c r="AY108" i="9"/>
  <c r="BD108" i="9" s="1"/>
  <c r="AX108" i="9"/>
  <c r="BC108" i="9" s="1"/>
  <c r="AW108" i="9"/>
  <c r="BB108" i="9" s="1"/>
  <c r="AV108" i="9"/>
  <c r="BA108" i="9" s="1"/>
  <c r="AU108" i="9"/>
  <c r="AZ108" i="9" s="1"/>
  <c r="AN108" i="9"/>
  <c r="DO107" i="9"/>
  <c r="DN107" i="9"/>
  <c r="DM107" i="9"/>
  <c r="DL107" i="9"/>
  <c r="DK107" i="9"/>
  <c r="DJ107" i="9"/>
  <c r="DI107" i="9"/>
  <c r="DD107" i="9"/>
  <c r="DC107" i="9"/>
  <c r="DB107" i="9"/>
  <c r="DA107" i="9"/>
  <c r="CZ107" i="9"/>
  <c r="CN107" i="9"/>
  <c r="CO107" i="9" s="1"/>
  <c r="CM107" i="9"/>
  <c r="CF107" i="9"/>
  <c r="CG107" i="9" s="1"/>
  <c r="CE107" i="9"/>
  <c r="BX107" i="9"/>
  <c r="BY107" i="9" s="1"/>
  <c r="BW107" i="9"/>
  <c r="BP107" i="9"/>
  <c r="BQ107" i="9" s="1"/>
  <c r="BO107" i="9"/>
  <c r="BH107" i="9"/>
  <c r="BI107" i="9" s="1"/>
  <c r="BG107" i="9"/>
  <c r="AY107" i="9"/>
  <c r="BD107" i="9" s="1"/>
  <c r="AX107" i="9"/>
  <c r="BC107" i="9" s="1"/>
  <c r="AW107" i="9"/>
  <c r="BB107" i="9" s="1"/>
  <c r="AV107" i="9"/>
  <c r="BA107" i="9" s="1"/>
  <c r="AU107" i="9"/>
  <c r="AZ107" i="9" s="1"/>
  <c r="AN107" i="9"/>
  <c r="DO106" i="9"/>
  <c r="DN106" i="9"/>
  <c r="DM106" i="9"/>
  <c r="DL106" i="9"/>
  <c r="DK106" i="9"/>
  <c r="DJ106" i="9"/>
  <c r="DI106" i="9"/>
  <c r="DD106" i="9"/>
  <c r="DC106" i="9"/>
  <c r="DB106" i="9"/>
  <c r="DA106" i="9"/>
  <c r="CZ106" i="9"/>
  <c r="CN106" i="9"/>
  <c r="CO106" i="9" s="1"/>
  <c r="CM106" i="9"/>
  <c r="CF106" i="9"/>
  <c r="CG106" i="9" s="1"/>
  <c r="CE106" i="9"/>
  <c r="BX106" i="9"/>
  <c r="BY106" i="9" s="1"/>
  <c r="BW106" i="9"/>
  <c r="BP106" i="9"/>
  <c r="BQ106" i="9" s="1"/>
  <c r="BO106" i="9"/>
  <c r="BH106" i="9"/>
  <c r="BI106" i="9" s="1"/>
  <c r="BG106" i="9"/>
  <c r="AY106" i="9"/>
  <c r="BD106" i="9" s="1"/>
  <c r="AX106" i="9"/>
  <c r="BC106" i="9" s="1"/>
  <c r="AW106" i="9"/>
  <c r="BB106" i="9" s="1"/>
  <c r="AV106" i="9"/>
  <c r="BA106" i="9" s="1"/>
  <c r="AU106" i="9"/>
  <c r="AZ106" i="9" s="1"/>
  <c r="AN106" i="9"/>
  <c r="DO105" i="9"/>
  <c r="DN105" i="9"/>
  <c r="DM105" i="9"/>
  <c r="DL105" i="9"/>
  <c r="DK105" i="9"/>
  <c r="DJ105" i="9"/>
  <c r="DI105" i="9"/>
  <c r="DD105" i="9"/>
  <c r="DC105" i="9"/>
  <c r="DB105" i="9"/>
  <c r="DA105" i="9"/>
  <c r="CZ105" i="9"/>
  <c r="CN105" i="9"/>
  <c r="CO105" i="9" s="1"/>
  <c r="CM105" i="9"/>
  <c r="CF105" i="9"/>
  <c r="CG105" i="9" s="1"/>
  <c r="CE105" i="9"/>
  <c r="BX105" i="9"/>
  <c r="BY105" i="9" s="1"/>
  <c r="BW105" i="9"/>
  <c r="BP105" i="9"/>
  <c r="BQ105" i="9" s="1"/>
  <c r="BO105" i="9"/>
  <c r="BH105" i="9"/>
  <c r="BI105" i="9" s="1"/>
  <c r="BG105" i="9"/>
  <c r="AY105" i="9"/>
  <c r="BD105" i="9" s="1"/>
  <c r="AX105" i="9"/>
  <c r="BC105" i="9" s="1"/>
  <c r="AW105" i="9"/>
  <c r="BB105" i="9" s="1"/>
  <c r="AV105" i="9"/>
  <c r="BA105" i="9" s="1"/>
  <c r="AU105" i="9"/>
  <c r="AZ105" i="9" s="1"/>
  <c r="AN105" i="9"/>
  <c r="DO104" i="9"/>
  <c r="DN104" i="9"/>
  <c r="DM104" i="9"/>
  <c r="DL104" i="9"/>
  <c r="DK104" i="9"/>
  <c r="DJ104" i="9"/>
  <c r="DI104" i="9"/>
  <c r="DD104" i="9"/>
  <c r="DC104" i="9"/>
  <c r="DB104" i="9"/>
  <c r="DA104" i="9"/>
  <c r="CZ104" i="9"/>
  <c r="CN104" i="9"/>
  <c r="CO104" i="9" s="1"/>
  <c r="CM104" i="9"/>
  <c r="CF104" i="9"/>
  <c r="CG104" i="9" s="1"/>
  <c r="CE104" i="9"/>
  <c r="BX104" i="9"/>
  <c r="BY104" i="9" s="1"/>
  <c r="BW104" i="9"/>
  <c r="BP104" i="9"/>
  <c r="BQ104" i="9" s="1"/>
  <c r="BO104" i="9"/>
  <c r="BH104" i="9"/>
  <c r="BI104" i="9" s="1"/>
  <c r="BG104" i="9"/>
  <c r="AY104" i="9"/>
  <c r="BD104" i="9" s="1"/>
  <c r="AX104" i="9"/>
  <c r="BC104" i="9" s="1"/>
  <c r="AW104" i="9"/>
  <c r="BB104" i="9" s="1"/>
  <c r="AV104" i="9"/>
  <c r="BA104" i="9" s="1"/>
  <c r="AU104" i="9"/>
  <c r="AZ104" i="9" s="1"/>
  <c r="AN104" i="9"/>
  <c r="DO103" i="9"/>
  <c r="DN103" i="9"/>
  <c r="DM103" i="9"/>
  <c r="DL103" i="9"/>
  <c r="DK103" i="9"/>
  <c r="DJ103" i="9"/>
  <c r="DI103" i="9"/>
  <c r="DD103" i="9"/>
  <c r="DC103" i="9"/>
  <c r="DB103" i="9"/>
  <c r="DA103" i="9"/>
  <c r="CZ103" i="9"/>
  <c r="CN103" i="9"/>
  <c r="CO103" i="9" s="1"/>
  <c r="CM103" i="9"/>
  <c r="CF103" i="9"/>
  <c r="CG103" i="9" s="1"/>
  <c r="CE103" i="9"/>
  <c r="BX103" i="9"/>
  <c r="BY103" i="9" s="1"/>
  <c r="BW103" i="9"/>
  <c r="BP103" i="9"/>
  <c r="BQ103" i="9" s="1"/>
  <c r="BO103" i="9"/>
  <c r="BH103" i="9"/>
  <c r="BI103" i="9" s="1"/>
  <c r="BG103" i="9"/>
  <c r="AY103" i="9"/>
  <c r="BD103" i="9" s="1"/>
  <c r="AX103" i="9"/>
  <c r="BC103" i="9" s="1"/>
  <c r="AW103" i="9"/>
  <c r="BB103" i="9" s="1"/>
  <c r="AV103" i="9"/>
  <c r="BA103" i="9" s="1"/>
  <c r="AU103" i="9"/>
  <c r="AZ103" i="9" s="1"/>
  <c r="AN103" i="9"/>
  <c r="DO102" i="9"/>
  <c r="DN102" i="9"/>
  <c r="DM102" i="9"/>
  <c r="DL102" i="9"/>
  <c r="DK102" i="9"/>
  <c r="DJ102" i="9"/>
  <c r="DI102" i="9"/>
  <c r="DD102" i="9"/>
  <c r="DC102" i="9"/>
  <c r="DB102" i="9"/>
  <c r="DA102" i="9"/>
  <c r="CZ102" i="9"/>
  <c r="CN102" i="9"/>
  <c r="CO102" i="9" s="1"/>
  <c r="CM102" i="9"/>
  <c r="CF102" i="9"/>
  <c r="CG102" i="9" s="1"/>
  <c r="CE102" i="9"/>
  <c r="BX102" i="9"/>
  <c r="BY102" i="9" s="1"/>
  <c r="BW102" i="9"/>
  <c r="BP102" i="9"/>
  <c r="BQ102" i="9" s="1"/>
  <c r="BO102" i="9"/>
  <c r="BH102" i="9"/>
  <c r="BI102" i="9" s="1"/>
  <c r="BG102" i="9"/>
  <c r="AY102" i="9"/>
  <c r="BD102" i="9" s="1"/>
  <c r="AX102" i="9"/>
  <c r="BC102" i="9" s="1"/>
  <c r="AW102" i="9"/>
  <c r="BB102" i="9" s="1"/>
  <c r="AV102" i="9"/>
  <c r="BA102" i="9" s="1"/>
  <c r="AU102" i="9"/>
  <c r="AZ102" i="9" s="1"/>
  <c r="AN102" i="9"/>
  <c r="DO101" i="9"/>
  <c r="DN101" i="9"/>
  <c r="DM101" i="9"/>
  <c r="DL101" i="9"/>
  <c r="DK101" i="9"/>
  <c r="DJ101" i="9"/>
  <c r="DI101" i="9"/>
  <c r="DD101" i="9"/>
  <c r="DC101" i="9"/>
  <c r="DB101" i="9"/>
  <c r="DA101" i="9"/>
  <c r="CZ101" i="9"/>
  <c r="CN101" i="9"/>
  <c r="CO101" i="9" s="1"/>
  <c r="CM101" i="9"/>
  <c r="CF101" i="9"/>
  <c r="CG101" i="9" s="1"/>
  <c r="CE101" i="9"/>
  <c r="BX101" i="9"/>
  <c r="BY101" i="9" s="1"/>
  <c r="BW101" i="9"/>
  <c r="BP101" i="9"/>
  <c r="BQ101" i="9" s="1"/>
  <c r="BO101" i="9"/>
  <c r="BH101" i="9"/>
  <c r="BI101" i="9" s="1"/>
  <c r="BG101" i="9"/>
  <c r="AY101" i="9"/>
  <c r="BD101" i="9" s="1"/>
  <c r="AX101" i="9"/>
  <c r="BC101" i="9" s="1"/>
  <c r="AW101" i="9"/>
  <c r="BB101" i="9" s="1"/>
  <c r="AV101" i="9"/>
  <c r="BA101" i="9" s="1"/>
  <c r="AU101" i="9"/>
  <c r="AZ101" i="9" s="1"/>
  <c r="AN101" i="9"/>
  <c r="DO100" i="9"/>
  <c r="DN100" i="9"/>
  <c r="DM100" i="9"/>
  <c r="DL100" i="9"/>
  <c r="DK100" i="9"/>
  <c r="DJ100" i="9"/>
  <c r="DI100" i="9"/>
  <c r="DD100" i="9"/>
  <c r="DC100" i="9"/>
  <c r="DB100" i="9"/>
  <c r="DA100" i="9"/>
  <c r="CZ100" i="9"/>
  <c r="CN100" i="9"/>
  <c r="CO100" i="9" s="1"/>
  <c r="CM100" i="9"/>
  <c r="CF100" i="9"/>
  <c r="CG100" i="9" s="1"/>
  <c r="CE100" i="9"/>
  <c r="BX100" i="9"/>
  <c r="BY100" i="9" s="1"/>
  <c r="BW100" i="9"/>
  <c r="BP100" i="9"/>
  <c r="BQ100" i="9" s="1"/>
  <c r="BO100" i="9"/>
  <c r="BH100" i="9"/>
  <c r="BI100" i="9" s="1"/>
  <c r="BG100" i="9"/>
  <c r="AY100" i="9"/>
  <c r="BD100" i="9" s="1"/>
  <c r="AX100" i="9"/>
  <c r="BC100" i="9" s="1"/>
  <c r="AW100" i="9"/>
  <c r="BB100" i="9" s="1"/>
  <c r="AV100" i="9"/>
  <c r="BA100" i="9" s="1"/>
  <c r="AU100" i="9"/>
  <c r="AZ100" i="9" s="1"/>
  <c r="AN100" i="9"/>
  <c r="DO99" i="9"/>
  <c r="DN99" i="9"/>
  <c r="DM99" i="9"/>
  <c r="DL99" i="9"/>
  <c r="DK99" i="9"/>
  <c r="DJ99" i="9"/>
  <c r="DI99" i="9"/>
  <c r="DD99" i="9"/>
  <c r="DC99" i="9"/>
  <c r="DB99" i="9"/>
  <c r="DA99" i="9"/>
  <c r="CZ99" i="9"/>
  <c r="CN99" i="9"/>
  <c r="CO99" i="9" s="1"/>
  <c r="CM99" i="9"/>
  <c r="CF99" i="9"/>
  <c r="CG99" i="9" s="1"/>
  <c r="CE99" i="9"/>
  <c r="BX99" i="9"/>
  <c r="BY99" i="9" s="1"/>
  <c r="BW99" i="9"/>
  <c r="BP99" i="9"/>
  <c r="BQ99" i="9" s="1"/>
  <c r="BO99" i="9"/>
  <c r="BH99" i="9"/>
  <c r="BI99" i="9" s="1"/>
  <c r="BG99" i="9"/>
  <c r="AY99" i="9"/>
  <c r="BD99" i="9" s="1"/>
  <c r="AX99" i="9"/>
  <c r="BC99" i="9" s="1"/>
  <c r="AW99" i="9"/>
  <c r="BB99" i="9" s="1"/>
  <c r="AV99" i="9"/>
  <c r="BA99" i="9" s="1"/>
  <c r="AU99" i="9"/>
  <c r="AZ99" i="9" s="1"/>
  <c r="AN99" i="9"/>
  <c r="DO98" i="9"/>
  <c r="DN98" i="9"/>
  <c r="DM98" i="9"/>
  <c r="DL98" i="9"/>
  <c r="DK98" i="9"/>
  <c r="DJ98" i="9"/>
  <c r="DI98" i="9"/>
  <c r="DD98" i="9"/>
  <c r="DC98" i="9"/>
  <c r="DB98" i="9"/>
  <c r="DA98" i="9"/>
  <c r="CZ98" i="9"/>
  <c r="CN98" i="9"/>
  <c r="CO98" i="9" s="1"/>
  <c r="CM98" i="9"/>
  <c r="CF98" i="9"/>
  <c r="CG98" i="9" s="1"/>
  <c r="CE98" i="9"/>
  <c r="BX98" i="9"/>
  <c r="BY98" i="9" s="1"/>
  <c r="BW98" i="9"/>
  <c r="BP98" i="9"/>
  <c r="BQ98" i="9" s="1"/>
  <c r="BO98" i="9"/>
  <c r="BH98" i="9"/>
  <c r="BI98" i="9" s="1"/>
  <c r="BG98" i="9"/>
  <c r="AY98" i="9"/>
  <c r="BD98" i="9" s="1"/>
  <c r="AX98" i="9"/>
  <c r="BC98" i="9" s="1"/>
  <c r="AW98" i="9"/>
  <c r="BB98" i="9" s="1"/>
  <c r="AV98" i="9"/>
  <c r="BA98" i="9" s="1"/>
  <c r="AU98" i="9"/>
  <c r="AZ98" i="9" s="1"/>
  <c r="AN98" i="9"/>
  <c r="DO97" i="9"/>
  <c r="DN97" i="9"/>
  <c r="DM97" i="9"/>
  <c r="DL97" i="9"/>
  <c r="DK97" i="9"/>
  <c r="DJ97" i="9"/>
  <c r="DI97" i="9"/>
  <c r="DD97" i="9"/>
  <c r="DC97" i="9"/>
  <c r="DB97" i="9"/>
  <c r="DA97" i="9"/>
  <c r="CZ97" i="9"/>
  <c r="CN97" i="9"/>
  <c r="CO97" i="9" s="1"/>
  <c r="CM97" i="9"/>
  <c r="CF97" i="9"/>
  <c r="CG97" i="9" s="1"/>
  <c r="CE97" i="9"/>
  <c r="BX97" i="9"/>
  <c r="BY97" i="9" s="1"/>
  <c r="BW97" i="9"/>
  <c r="BP97" i="9"/>
  <c r="BQ97" i="9" s="1"/>
  <c r="BO97" i="9"/>
  <c r="BH97" i="9"/>
  <c r="BI97" i="9" s="1"/>
  <c r="BG97" i="9"/>
  <c r="AY97" i="9"/>
  <c r="BD97" i="9" s="1"/>
  <c r="AX97" i="9"/>
  <c r="BC97" i="9" s="1"/>
  <c r="AW97" i="9"/>
  <c r="BB97" i="9" s="1"/>
  <c r="AV97" i="9"/>
  <c r="BA97" i="9" s="1"/>
  <c r="AU97" i="9"/>
  <c r="AZ97" i="9" s="1"/>
  <c r="AN97" i="9"/>
  <c r="DO96" i="9"/>
  <c r="DN96" i="9"/>
  <c r="DM96" i="9"/>
  <c r="DL96" i="9"/>
  <c r="DK96" i="9"/>
  <c r="DJ96" i="9"/>
  <c r="DI96" i="9"/>
  <c r="DD96" i="9"/>
  <c r="DC96" i="9"/>
  <c r="DB96" i="9"/>
  <c r="DA96" i="9"/>
  <c r="CZ96" i="9"/>
  <c r="CN96" i="9"/>
  <c r="CO96" i="9" s="1"/>
  <c r="CM96" i="9"/>
  <c r="CF96" i="9"/>
  <c r="CG96" i="9" s="1"/>
  <c r="CE96" i="9"/>
  <c r="BX96" i="9"/>
  <c r="BY96" i="9" s="1"/>
  <c r="BW96" i="9"/>
  <c r="BP96" i="9"/>
  <c r="BQ96" i="9" s="1"/>
  <c r="BO96" i="9"/>
  <c r="BH96" i="9"/>
  <c r="BI96" i="9" s="1"/>
  <c r="BG96" i="9"/>
  <c r="AY96" i="9"/>
  <c r="BD96" i="9" s="1"/>
  <c r="AX96" i="9"/>
  <c r="BC96" i="9" s="1"/>
  <c r="AW96" i="9"/>
  <c r="BB96" i="9" s="1"/>
  <c r="AV96" i="9"/>
  <c r="BA96" i="9" s="1"/>
  <c r="AU96" i="9"/>
  <c r="AZ96" i="9" s="1"/>
  <c r="AN96" i="9"/>
  <c r="DO95" i="9"/>
  <c r="DN95" i="9"/>
  <c r="DM95" i="9"/>
  <c r="DL95" i="9"/>
  <c r="DK95" i="9"/>
  <c r="DJ95" i="9"/>
  <c r="DI95" i="9"/>
  <c r="DD95" i="9"/>
  <c r="DC95" i="9"/>
  <c r="DB95" i="9"/>
  <c r="DA95" i="9"/>
  <c r="CZ95" i="9"/>
  <c r="CN95" i="9"/>
  <c r="CO95" i="9" s="1"/>
  <c r="CM95" i="9"/>
  <c r="CF95" i="9"/>
  <c r="CG95" i="9" s="1"/>
  <c r="CE95" i="9"/>
  <c r="BX95" i="9"/>
  <c r="BY95" i="9" s="1"/>
  <c r="BW95" i="9"/>
  <c r="BP95" i="9"/>
  <c r="BQ95" i="9" s="1"/>
  <c r="BO95" i="9"/>
  <c r="BH95" i="9"/>
  <c r="BI95" i="9" s="1"/>
  <c r="BG95" i="9"/>
  <c r="AY95" i="9"/>
  <c r="BD95" i="9" s="1"/>
  <c r="AX95" i="9"/>
  <c r="BC95" i="9" s="1"/>
  <c r="AW95" i="9"/>
  <c r="BB95" i="9" s="1"/>
  <c r="AV95" i="9"/>
  <c r="BA95" i="9" s="1"/>
  <c r="AU95" i="9"/>
  <c r="AZ95" i="9" s="1"/>
  <c r="AN95" i="9"/>
  <c r="DO94" i="9"/>
  <c r="DN94" i="9"/>
  <c r="DM94" i="9"/>
  <c r="DL94" i="9"/>
  <c r="DK94" i="9"/>
  <c r="DJ94" i="9"/>
  <c r="DI94" i="9"/>
  <c r="DD94" i="9"/>
  <c r="DC94" i="9"/>
  <c r="DB94" i="9"/>
  <c r="DA94" i="9"/>
  <c r="CZ94" i="9"/>
  <c r="CN94" i="9"/>
  <c r="CO94" i="9" s="1"/>
  <c r="CM94" i="9"/>
  <c r="CF94" i="9"/>
  <c r="CG94" i="9" s="1"/>
  <c r="CE94" i="9"/>
  <c r="BX94" i="9"/>
  <c r="BY94" i="9" s="1"/>
  <c r="BW94" i="9"/>
  <c r="BP94" i="9"/>
  <c r="BQ94" i="9" s="1"/>
  <c r="BO94" i="9"/>
  <c r="BH94" i="9"/>
  <c r="BI94" i="9" s="1"/>
  <c r="BG94" i="9"/>
  <c r="AY94" i="9"/>
  <c r="BD94" i="9" s="1"/>
  <c r="AX94" i="9"/>
  <c r="BC94" i="9" s="1"/>
  <c r="AW94" i="9"/>
  <c r="BB94" i="9" s="1"/>
  <c r="AV94" i="9"/>
  <c r="BA94" i="9" s="1"/>
  <c r="AU94" i="9"/>
  <c r="AZ94" i="9" s="1"/>
  <c r="AN94" i="9"/>
  <c r="DO93" i="9"/>
  <c r="DN93" i="9"/>
  <c r="DM93" i="9"/>
  <c r="DL93" i="9"/>
  <c r="DK93" i="9"/>
  <c r="DJ93" i="9"/>
  <c r="DI93" i="9"/>
  <c r="DD93" i="9"/>
  <c r="DC93" i="9"/>
  <c r="DB93" i="9"/>
  <c r="DA93" i="9"/>
  <c r="CZ93" i="9"/>
  <c r="CN93" i="9"/>
  <c r="CO93" i="9" s="1"/>
  <c r="CM93" i="9"/>
  <c r="CF93" i="9"/>
  <c r="CG93" i="9" s="1"/>
  <c r="CE93" i="9"/>
  <c r="BX93" i="9"/>
  <c r="BY93" i="9" s="1"/>
  <c r="BW93" i="9"/>
  <c r="BP93" i="9"/>
  <c r="BQ93" i="9" s="1"/>
  <c r="BO93" i="9"/>
  <c r="BH93" i="9"/>
  <c r="BI93" i="9" s="1"/>
  <c r="BG93" i="9"/>
  <c r="AY93" i="9"/>
  <c r="BD93" i="9" s="1"/>
  <c r="AX93" i="9"/>
  <c r="BC93" i="9" s="1"/>
  <c r="AW93" i="9"/>
  <c r="BB93" i="9" s="1"/>
  <c r="AV93" i="9"/>
  <c r="BA93" i="9" s="1"/>
  <c r="AU93" i="9"/>
  <c r="AZ93" i="9" s="1"/>
  <c r="AN93" i="9"/>
  <c r="DO92" i="9"/>
  <c r="DN92" i="9"/>
  <c r="DM92" i="9"/>
  <c r="DL92" i="9"/>
  <c r="DK92" i="9"/>
  <c r="DJ92" i="9"/>
  <c r="DI92" i="9"/>
  <c r="DD92" i="9"/>
  <c r="DC92" i="9"/>
  <c r="DB92" i="9"/>
  <c r="DA92" i="9"/>
  <c r="CZ92" i="9"/>
  <c r="CN92" i="9"/>
  <c r="CO92" i="9" s="1"/>
  <c r="CM92" i="9"/>
  <c r="CF92" i="9"/>
  <c r="CG92" i="9" s="1"/>
  <c r="CE92" i="9"/>
  <c r="BX92" i="9"/>
  <c r="BY92" i="9" s="1"/>
  <c r="BW92" i="9"/>
  <c r="BP92" i="9"/>
  <c r="BQ92" i="9" s="1"/>
  <c r="BO92" i="9"/>
  <c r="BH92" i="9"/>
  <c r="BI92" i="9" s="1"/>
  <c r="BG92" i="9"/>
  <c r="AY92" i="9"/>
  <c r="BD92" i="9" s="1"/>
  <c r="AX92" i="9"/>
  <c r="BC92" i="9" s="1"/>
  <c r="AW92" i="9"/>
  <c r="BB92" i="9" s="1"/>
  <c r="AV92" i="9"/>
  <c r="BA92" i="9" s="1"/>
  <c r="AU92" i="9"/>
  <c r="AZ92" i="9" s="1"/>
  <c r="AN92" i="9"/>
  <c r="DO91" i="9"/>
  <c r="DN91" i="9"/>
  <c r="DM91" i="9"/>
  <c r="DL91" i="9"/>
  <c r="DK91" i="9"/>
  <c r="DJ91" i="9"/>
  <c r="DI91" i="9"/>
  <c r="DD91" i="9"/>
  <c r="DC91" i="9"/>
  <c r="DB91" i="9"/>
  <c r="DA91" i="9"/>
  <c r="CZ91" i="9"/>
  <c r="CN91" i="9"/>
  <c r="CO91" i="9" s="1"/>
  <c r="CM91" i="9"/>
  <c r="CF91" i="9"/>
  <c r="CG91" i="9" s="1"/>
  <c r="CE91" i="9"/>
  <c r="BX91" i="9"/>
  <c r="BY91" i="9" s="1"/>
  <c r="BW91" i="9"/>
  <c r="BP91" i="9"/>
  <c r="BQ91" i="9" s="1"/>
  <c r="BO91" i="9"/>
  <c r="BH91" i="9"/>
  <c r="BI91" i="9" s="1"/>
  <c r="BG91" i="9"/>
  <c r="AY91" i="9"/>
  <c r="BD91" i="9" s="1"/>
  <c r="AX91" i="9"/>
  <c r="BC91" i="9" s="1"/>
  <c r="AW91" i="9"/>
  <c r="BB91" i="9" s="1"/>
  <c r="AV91" i="9"/>
  <c r="BA91" i="9" s="1"/>
  <c r="AU91" i="9"/>
  <c r="AZ91" i="9" s="1"/>
  <c r="AN91" i="9"/>
  <c r="DO90" i="9"/>
  <c r="DN90" i="9"/>
  <c r="DM90" i="9"/>
  <c r="DL90" i="9"/>
  <c r="DK90" i="9"/>
  <c r="DJ90" i="9"/>
  <c r="DI90" i="9"/>
  <c r="DD90" i="9"/>
  <c r="DC90" i="9"/>
  <c r="DB90" i="9"/>
  <c r="DA90" i="9"/>
  <c r="CZ90" i="9"/>
  <c r="CN90" i="9"/>
  <c r="CO90" i="9" s="1"/>
  <c r="CM90" i="9"/>
  <c r="CF90" i="9"/>
  <c r="CG90" i="9" s="1"/>
  <c r="CE90" i="9"/>
  <c r="BX90" i="9"/>
  <c r="BY90" i="9" s="1"/>
  <c r="BW90" i="9"/>
  <c r="BP90" i="9"/>
  <c r="BQ90" i="9" s="1"/>
  <c r="BO90" i="9"/>
  <c r="BH90" i="9"/>
  <c r="BI90" i="9" s="1"/>
  <c r="BG90" i="9"/>
  <c r="AY90" i="9"/>
  <c r="BD90" i="9" s="1"/>
  <c r="AX90" i="9"/>
  <c r="BC90" i="9" s="1"/>
  <c r="AW90" i="9"/>
  <c r="BB90" i="9" s="1"/>
  <c r="AV90" i="9"/>
  <c r="BA90" i="9" s="1"/>
  <c r="AU90" i="9"/>
  <c r="AZ90" i="9" s="1"/>
  <c r="AN90" i="9"/>
  <c r="DO89" i="9"/>
  <c r="DN89" i="9"/>
  <c r="DM89" i="9"/>
  <c r="DL89" i="9"/>
  <c r="DK89" i="9"/>
  <c r="DJ89" i="9"/>
  <c r="DI89" i="9"/>
  <c r="DD89" i="9"/>
  <c r="DC89" i="9"/>
  <c r="DB89" i="9"/>
  <c r="DA89" i="9"/>
  <c r="CZ89" i="9"/>
  <c r="CN89" i="9"/>
  <c r="CO89" i="9" s="1"/>
  <c r="CM89" i="9"/>
  <c r="CF89" i="9"/>
  <c r="CG89" i="9" s="1"/>
  <c r="CE89" i="9"/>
  <c r="BX89" i="9"/>
  <c r="BY89" i="9" s="1"/>
  <c r="BW89" i="9"/>
  <c r="BP89" i="9"/>
  <c r="BQ89" i="9" s="1"/>
  <c r="BO89" i="9"/>
  <c r="BH89" i="9"/>
  <c r="BI89" i="9" s="1"/>
  <c r="BG89" i="9"/>
  <c r="AY89" i="9"/>
  <c r="BD89" i="9" s="1"/>
  <c r="AX89" i="9"/>
  <c r="BC89" i="9" s="1"/>
  <c r="AW89" i="9"/>
  <c r="BB89" i="9" s="1"/>
  <c r="AV89" i="9"/>
  <c r="BA89" i="9" s="1"/>
  <c r="AU89" i="9"/>
  <c r="AZ89" i="9" s="1"/>
  <c r="AN89" i="9"/>
  <c r="DO88" i="9"/>
  <c r="DN88" i="9"/>
  <c r="DM88" i="9"/>
  <c r="DL88" i="9"/>
  <c r="DK88" i="9"/>
  <c r="DJ88" i="9"/>
  <c r="DI88" i="9"/>
  <c r="DD88" i="9"/>
  <c r="DC88" i="9"/>
  <c r="DB88" i="9"/>
  <c r="DA88" i="9"/>
  <c r="CZ88" i="9"/>
  <c r="CN88" i="9"/>
  <c r="CO88" i="9" s="1"/>
  <c r="CM88" i="9"/>
  <c r="CF88" i="9"/>
  <c r="CG88" i="9" s="1"/>
  <c r="CE88" i="9"/>
  <c r="BX88" i="9"/>
  <c r="BY88" i="9" s="1"/>
  <c r="BW88" i="9"/>
  <c r="BP88" i="9"/>
  <c r="BQ88" i="9" s="1"/>
  <c r="BO88" i="9"/>
  <c r="BH88" i="9"/>
  <c r="BI88" i="9" s="1"/>
  <c r="BG88" i="9"/>
  <c r="AY88" i="9"/>
  <c r="BD88" i="9" s="1"/>
  <c r="AX88" i="9"/>
  <c r="BC88" i="9" s="1"/>
  <c r="AW88" i="9"/>
  <c r="BB88" i="9" s="1"/>
  <c r="AV88" i="9"/>
  <c r="BA88" i="9" s="1"/>
  <c r="AU88" i="9"/>
  <c r="AZ88" i="9" s="1"/>
  <c r="AN88" i="9"/>
  <c r="DO87" i="9"/>
  <c r="DN87" i="9"/>
  <c r="DM87" i="9"/>
  <c r="DL87" i="9"/>
  <c r="DK87" i="9"/>
  <c r="DJ87" i="9"/>
  <c r="DI87" i="9"/>
  <c r="DD87" i="9"/>
  <c r="DC87" i="9"/>
  <c r="DB87" i="9"/>
  <c r="DA87" i="9"/>
  <c r="CZ87" i="9"/>
  <c r="CN87" i="9"/>
  <c r="CO87" i="9" s="1"/>
  <c r="CM87" i="9"/>
  <c r="CF87" i="9"/>
  <c r="CG87" i="9" s="1"/>
  <c r="CE87" i="9"/>
  <c r="BX87" i="9"/>
  <c r="BY87" i="9" s="1"/>
  <c r="BW87" i="9"/>
  <c r="BP87" i="9"/>
  <c r="BQ87" i="9" s="1"/>
  <c r="BO87" i="9"/>
  <c r="BH87" i="9"/>
  <c r="BI87" i="9" s="1"/>
  <c r="BG87" i="9"/>
  <c r="AY87" i="9"/>
  <c r="BD87" i="9" s="1"/>
  <c r="AX87" i="9"/>
  <c r="BC87" i="9" s="1"/>
  <c r="AW87" i="9"/>
  <c r="BB87" i="9" s="1"/>
  <c r="AV87" i="9"/>
  <c r="BA87" i="9" s="1"/>
  <c r="AU87" i="9"/>
  <c r="AZ87" i="9" s="1"/>
  <c r="AN87" i="9"/>
  <c r="DO86" i="9"/>
  <c r="DN86" i="9"/>
  <c r="DM86" i="9"/>
  <c r="DL86" i="9"/>
  <c r="DK86" i="9"/>
  <c r="DJ86" i="9"/>
  <c r="DI86" i="9"/>
  <c r="DD86" i="9"/>
  <c r="DC86" i="9"/>
  <c r="DB86" i="9"/>
  <c r="DA86" i="9"/>
  <c r="CZ86" i="9"/>
  <c r="CN86" i="9"/>
  <c r="CO86" i="9" s="1"/>
  <c r="CM86" i="9"/>
  <c r="CF86" i="9"/>
  <c r="CG86" i="9" s="1"/>
  <c r="CE86" i="9"/>
  <c r="BX86" i="9"/>
  <c r="BY86" i="9" s="1"/>
  <c r="BW86" i="9"/>
  <c r="BP86" i="9"/>
  <c r="BQ86" i="9" s="1"/>
  <c r="BO86" i="9"/>
  <c r="BH86" i="9"/>
  <c r="BI86" i="9" s="1"/>
  <c r="BG86" i="9"/>
  <c r="AY86" i="9"/>
  <c r="BD86" i="9" s="1"/>
  <c r="AX86" i="9"/>
  <c r="BC86" i="9" s="1"/>
  <c r="AW86" i="9"/>
  <c r="BB86" i="9" s="1"/>
  <c r="AV86" i="9"/>
  <c r="BA86" i="9" s="1"/>
  <c r="AU86" i="9"/>
  <c r="AZ86" i="9" s="1"/>
  <c r="AN86" i="9"/>
  <c r="DO85" i="9"/>
  <c r="DN85" i="9"/>
  <c r="DM85" i="9"/>
  <c r="DL85" i="9"/>
  <c r="DK85" i="9"/>
  <c r="DJ85" i="9"/>
  <c r="DI85" i="9"/>
  <c r="DD85" i="9"/>
  <c r="DC85" i="9"/>
  <c r="DB85" i="9"/>
  <c r="DA85" i="9"/>
  <c r="CZ85" i="9"/>
  <c r="CN85" i="9"/>
  <c r="CO85" i="9" s="1"/>
  <c r="CM85" i="9"/>
  <c r="CF85" i="9"/>
  <c r="CG85" i="9" s="1"/>
  <c r="CE85" i="9"/>
  <c r="BX85" i="9"/>
  <c r="BY85" i="9" s="1"/>
  <c r="BW85" i="9"/>
  <c r="BP85" i="9"/>
  <c r="BQ85" i="9" s="1"/>
  <c r="BO85" i="9"/>
  <c r="BH85" i="9"/>
  <c r="BI85" i="9" s="1"/>
  <c r="BG85" i="9"/>
  <c r="AY85" i="9"/>
  <c r="BD85" i="9" s="1"/>
  <c r="AX85" i="9"/>
  <c r="BC85" i="9" s="1"/>
  <c r="AW85" i="9"/>
  <c r="BB85" i="9" s="1"/>
  <c r="AV85" i="9"/>
  <c r="BA85" i="9" s="1"/>
  <c r="AU85" i="9"/>
  <c r="AZ85" i="9" s="1"/>
  <c r="AN85" i="9"/>
  <c r="DO84" i="9"/>
  <c r="DN84" i="9"/>
  <c r="DM84" i="9"/>
  <c r="DL84" i="9"/>
  <c r="DK84" i="9"/>
  <c r="DJ84" i="9"/>
  <c r="DI84" i="9"/>
  <c r="DD84" i="9"/>
  <c r="DC84" i="9"/>
  <c r="DB84" i="9"/>
  <c r="DA84" i="9"/>
  <c r="CZ84" i="9"/>
  <c r="CN84" i="9"/>
  <c r="CO84" i="9" s="1"/>
  <c r="CM84" i="9"/>
  <c r="CF84" i="9"/>
  <c r="CG84" i="9" s="1"/>
  <c r="CE84" i="9"/>
  <c r="BX84" i="9"/>
  <c r="BY84" i="9" s="1"/>
  <c r="BW84" i="9"/>
  <c r="BP84" i="9"/>
  <c r="BQ84" i="9" s="1"/>
  <c r="BO84" i="9"/>
  <c r="BH84" i="9"/>
  <c r="BI84" i="9" s="1"/>
  <c r="BG84" i="9"/>
  <c r="AY84" i="9"/>
  <c r="BD84" i="9" s="1"/>
  <c r="AX84" i="9"/>
  <c r="BC84" i="9" s="1"/>
  <c r="AW84" i="9"/>
  <c r="BB84" i="9" s="1"/>
  <c r="AV84" i="9"/>
  <c r="BA84" i="9" s="1"/>
  <c r="AU84" i="9"/>
  <c r="AZ84" i="9" s="1"/>
  <c r="AN84" i="9"/>
  <c r="DO83" i="9"/>
  <c r="DN83" i="9"/>
  <c r="DM83" i="9"/>
  <c r="DL83" i="9"/>
  <c r="DK83" i="9"/>
  <c r="DJ83" i="9"/>
  <c r="DI83" i="9"/>
  <c r="DD83" i="9"/>
  <c r="DC83" i="9"/>
  <c r="DB83" i="9"/>
  <c r="DA83" i="9"/>
  <c r="CZ83" i="9"/>
  <c r="CN83" i="9"/>
  <c r="CO83" i="9" s="1"/>
  <c r="CM83" i="9"/>
  <c r="CF83" i="9"/>
  <c r="CG83" i="9" s="1"/>
  <c r="CE83" i="9"/>
  <c r="BX83" i="9"/>
  <c r="BY83" i="9" s="1"/>
  <c r="BW83" i="9"/>
  <c r="BP83" i="9"/>
  <c r="BQ83" i="9" s="1"/>
  <c r="BO83" i="9"/>
  <c r="BH83" i="9"/>
  <c r="BI83" i="9" s="1"/>
  <c r="BG83" i="9"/>
  <c r="AY83" i="9"/>
  <c r="BD83" i="9" s="1"/>
  <c r="AX83" i="9"/>
  <c r="BC83" i="9" s="1"/>
  <c r="AW83" i="9"/>
  <c r="BB83" i="9" s="1"/>
  <c r="AV83" i="9"/>
  <c r="BA83" i="9" s="1"/>
  <c r="AU83" i="9"/>
  <c r="AZ83" i="9" s="1"/>
  <c r="AN83" i="9"/>
  <c r="DO82" i="9"/>
  <c r="DN82" i="9"/>
  <c r="DM82" i="9"/>
  <c r="DL82" i="9"/>
  <c r="DK82" i="9"/>
  <c r="DJ82" i="9"/>
  <c r="DI82" i="9"/>
  <c r="DD82" i="9"/>
  <c r="DC82" i="9"/>
  <c r="DB82" i="9"/>
  <c r="DA82" i="9"/>
  <c r="CZ82" i="9"/>
  <c r="CN82" i="9"/>
  <c r="CO82" i="9" s="1"/>
  <c r="CM82" i="9"/>
  <c r="CF82" i="9"/>
  <c r="CG82" i="9" s="1"/>
  <c r="CE82" i="9"/>
  <c r="BX82" i="9"/>
  <c r="BY82" i="9" s="1"/>
  <c r="BW82" i="9"/>
  <c r="BP82" i="9"/>
  <c r="BQ82" i="9" s="1"/>
  <c r="BO82" i="9"/>
  <c r="BH82" i="9"/>
  <c r="BI82" i="9" s="1"/>
  <c r="BG82" i="9"/>
  <c r="AY82" i="9"/>
  <c r="BD82" i="9" s="1"/>
  <c r="AX82" i="9"/>
  <c r="BC82" i="9" s="1"/>
  <c r="AW82" i="9"/>
  <c r="BB82" i="9" s="1"/>
  <c r="AV82" i="9"/>
  <c r="BA82" i="9" s="1"/>
  <c r="AU82" i="9"/>
  <c r="AZ82" i="9" s="1"/>
  <c r="AN82" i="9"/>
  <c r="DO81" i="9"/>
  <c r="DN81" i="9"/>
  <c r="DM81" i="9"/>
  <c r="DL81" i="9"/>
  <c r="DK81" i="9"/>
  <c r="DJ81" i="9"/>
  <c r="DI81" i="9"/>
  <c r="DD81" i="9"/>
  <c r="DC81" i="9"/>
  <c r="DB81" i="9"/>
  <c r="DA81" i="9"/>
  <c r="CZ81" i="9"/>
  <c r="CN81" i="9"/>
  <c r="CO81" i="9" s="1"/>
  <c r="CM81" i="9"/>
  <c r="CF81" i="9"/>
  <c r="CG81" i="9" s="1"/>
  <c r="CE81" i="9"/>
  <c r="BX81" i="9"/>
  <c r="BY81" i="9" s="1"/>
  <c r="BW81" i="9"/>
  <c r="BP81" i="9"/>
  <c r="BQ81" i="9" s="1"/>
  <c r="BO81" i="9"/>
  <c r="BH81" i="9"/>
  <c r="BI81" i="9" s="1"/>
  <c r="BG81" i="9"/>
  <c r="AY81" i="9"/>
  <c r="BD81" i="9" s="1"/>
  <c r="AX81" i="9"/>
  <c r="BC81" i="9" s="1"/>
  <c r="AW81" i="9"/>
  <c r="BB81" i="9" s="1"/>
  <c r="AV81" i="9"/>
  <c r="BA81" i="9" s="1"/>
  <c r="AU81" i="9"/>
  <c r="AZ81" i="9" s="1"/>
  <c r="AN81" i="9"/>
  <c r="DO80" i="9"/>
  <c r="DN80" i="9"/>
  <c r="DM80" i="9"/>
  <c r="DL80" i="9"/>
  <c r="DK80" i="9"/>
  <c r="DJ80" i="9"/>
  <c r="DI80" i="9"/>
  <c r="DD80" i="9"/>
  <c r="DC80" i="9"/>
  <c r="DB80" i="9"/>
  <c r="DA80" i="9"/>
  <c r="CZ80" i="9"/>
  <c r="CN80" i="9"/>
  <c r="CO80" i="9" s="1"/>
  <c r="CM80" i="9"/>
  <c r="CF80" i="9"/>
  <c r="CG80" i="9" s="1"/>
  <c r="CE80" i="9"/>
  <c r="BX80" i="9"/>
  <c r="BY80" i="9" s="1"/>
  <c r="BW80" i="9"/>
  <c r="BP80" i="9"/>
  <c r="BQ80" i="9" s="1"/>
  <c r="BO80" i="9"/>
  <c r="BH80" i="9"/>
  <c r="BI80" i="9" s="1"/>
  <c r="BG80" i="9"/>
  <c r="AY80" i="9"/>
  <c r="BD80" i="9" s="1"/>
  <c r="AX80" i="9"/>
  <c r="BC80" i="9" s="1"/>
  <c r="AW80" i="9"/>
  <c r="BB80" i="9" s="1"/>
  <c r="AV80" i="9"/>
  <c r="BA80" i="9" s="1"/>
  <c r="AU80" i="9"/>
  <c r="AZ80" i="9" s="1"/>
  <c r="AN80" i="9"/>
  <c r="DO79" i="9"/>
  <c r="DN79" i="9"/>
  <c r="DM79" i="9"/>
  <c r="DL79" i="9"/>
  <c r="DK79" i="9"/>
  <c r="DJ79" i="9"/>
  <c r="DI79" i="9"/>
  <c r="DD79" i="9"/>
  <c r="DC79" i="9"/>
  <c r="DB79" i="9"/>
  <c r="DA79" i="9"/>
  <c r="CZ79" i="9"/>
  <c r="CN79" i="9"/>
  <c r="CO79" i="9" s="1"/>
  <c r="CM79" i="9"/>
  <c r="CF79" i="9"/>
  <c r="CG79" i="9" s="1"/>
  <c r="CE79" i="9"/>
  <c r="BX79" i="9"/>
  <c r="BY79" i="9" s="1"/>
  <c r="BW79" i="9"/>
  <c r="BP79" i="9"/>
  <c r="BQ79" i="9" s="1"/>
  <c r="BO79" i="9"/>
  <c r="BH79" i="9"/>
  <c r="BI79" i="9" s="1"/>
  <c r="BG79" i="9"/>
  <c r="AY79" i="9"/>
  <c r="BD79" i="9" s="1"/>
  <c r="AX79" i="9"/>
  <c r="BC79" i="9" s="1"/>
  <c r="AW79" i="9"/>
  <c r="BB79" i="9" s="1"/>
  <c r="AV79" i="9"/>
  <c r="BA79" i="9" s="1"/>
  <c r="AU79" i="9"/>
  <c r="AZ79" i="9" s="1"/>
  <c r="AN79" i="9"/>
  <c r="DO78" i="9"/>
  <c r="DN78" i="9"/>
  <c r="DM78" i="9"/>
  <c r="DL78" i="9"/>
  <c r="DK78" i="9"/>
  <c r="DJ78" i="9"/>
  <c r="DI78" i="9"/>
  <c r="DD78" i="9"/>
  <c r="DC78" i="9"/>
  <c r="DB78" i="9"/>
  <c r="DA78" i="9"/>
  <c r="CZ78" i="9"/>
  <c r="CN78" i="9"/>
  <c r="CO78" i="9" s="1"/>
  <c r="CM78" i="9"/>
  <c r="CF78" i="9"/>
  <c r="CG78" i="9" s="1"/>
  <c r="CE78" i="9"/>
  <c r="BX78" i="9"/>
  <c r="BY78" i="9" s="1"/>
  <c r="BW78" i="9"/>
  <c r="BP78" i="9"/>
  <c r="BQ78" i="9" s="1"/>
  <c r="BO78" i="9"/>
  <c r="BH78" i="9"/>
  <c r="BI78" i="9" s="1"/>
  <c r="BG78" i="9"/>
  <c r="AY78" i="9"/>
  <c r="BD78" i="9" s="1"/>
  <c r="AX78" i="9"/>
  <c r="BC78" i="9" s="1"/>
  <c r="AW78" i="9"/>
  <c r="BB78" i="9" s="1"/>
  <c r="AV78" i="9"/>
  <c r="BA78" i="9" s="1"/>
  <c r="AU78" i="9"/>
  <c r="AZ78" i="9" s="1"/>
  <c r="AN78" i="9"/>
  <c r="DO77" i="9"/>
  <c r="DN77" i="9"/>
  <c r="DM77" i="9"/>
  <c r="DL77" i="9"/>
  <c r="DK77" i="9"/>
  <c r="DJ77" i="9"/>
  <c r="DI77" i="9"/>
  <c r="DD77" i="9"/>
  <c r="DC77" i="9"/>
  <c r="DB77" i="9"/>
  <c r="DA77" i="9"/>
  <c r="CZ77" i="9"/>
  <c r="CN77" i="9"/>
  <c r="CO77" i="9" s="1"/>
  <c r="CM77" i="9"/>
  <c r="CF77" i="9"/>
  <c r="CG77" i="9" s="1"/>
  <c r="CE77" i="9"/>
  <c r="BX77" i="9"/>
  <c r="BY77" i="9" s="1"/>
  <c r="BW77" i="9"/>
  <c r="BP77" i="9"/>
  <c r="BQ77" i="9" s="1"/>
  <c r="BO77" i="9"/>
  <c r="BH77" i="9"/>
  <c r="BI77" i="9" s="1"/>
  <c r="BG77" i="9"/>
  <c r="AY77" i="9"/>
  <c r="BD77" i="9" s="1"/>
  <c r="AX77" i="9"/>
  <c r="BC77" i="9" s="1"/>
  <c r="AW77" i="9"/>
  <c r="BB77" i="9" s="1"/>
  <c r="AV77" i="9"/>
  <c r="BA77" i="9" s="1"/>
  <c r="AU77" i="9"/>
  <c r="AZ77" i="9" s="1"/>
  <c r="AN77" i="9"/>
  <c r="DO76" i="9"/>
  <c r="DN76" i="9"/>
  <c r="DM76" i="9"/>
  <c r="DL76" i="9"/>
  <c r="DK76" i="9"/>
  <c r="DJ76" i="9"/>
  <c r="DI76" i="9"/>
  <c r="DD76" i="9"/>
  <c r="DC76" i="9"/>
  <c r="DB76" i="9"/>
  <c r="DA76" i="9"/>
  <c r="CZ76" i="9"/>
  <c r="CN76" i="9"/>
  <c r="CO76" i="9" s="1"/>
  <c r="CM76" i="9"/>
  <c r="CF76" i="9"/>
  <c r="CG76" i="9" s="1"/>
  <c r="CE76" i="9"/>
  <c r="BX76" i="9"/>
  <c r="BY76" i="9" s="1"/>
  <c r="BW76" i="9"/>
  <c r="BP76" i="9"/>
  <c r="BQ76" i="9" s="1"/>
  <c r="BO76" i="9"/>
  <c r="BH76" i="9"/>
  <c r="BI76" i="9" s="1"/>
  <c r="BG76" i="9"/>
  <c r="AY76" i="9"/>
  <c r="BD76" i="9" s="1"/>
  <c r="AX76" i="9"/>
  <c r="BC76" i="9" s="1"/>
  <c r="AW76" i="9"/>
  <c r="BB76" i="9" s="1"/>
  <c r="AV76" i="9"/>
  <c r="BA76" i="9" s="1"/>
  <c r="AU76" i="9"/>
  <c r="AZ76" i="9" s="1"/>
  <c r="AN76" i="9"/>
  <c r="DO75" i="9"/>
  <c r="DN75" i="9"/>
  <c r="DM75" i="9"/>
  <c r="DL75" i="9"/>
  <c r="DK75" i="9"/>
  <c r="DJ75" i="9"/>
  <c r="DI75" i="9"/>
  <c r="DD75" i="9"/>
  <c r="DC75" i="9"/>
  <c r="DB75" i="9"/>
  <c r="DA75" i="9"/>
  <c r="CZ75" i="9"/>
  <c r="CN75" i="9"/>
  <c r="CO75" i="9" s="1"/>
  <c r="CM75" i="9"/>
  <c r="CF75" i="9"/>
  <c r="CG75" i="9" s="1"/>
  <c r="CE75" i="9"/>
  <c r="BX75" i="9"/>
  <c r="BY75" i="9" s="1"/>
  <c r="BW75" i="9"/>
  <c r="BP75" i="9"/>
  <c r="BQ75" i="9" s="1"/>
  <c r="BO75" i="9"/>
  <c r="BH75" i="9"/>
  <c r="BI75" i="9" s="1"/>
  <c r="BG75" i="9"/>
  <c r="AY75" i="9"/>
  <c r="BD75" i="9" s="1"/>
  <c r="AX75" i="9"/>
  <c r="BC75" i="9" s="1"/>
  <c r="AW75" i="9"/>
  <c r="BB75" i="9" s="1"/>
  <c r="AV75" i="9"/>
  <c r="BA75" i="9" s="1"/>
  <c r="AU75" i="9"/>
  <c r="AZ75" i="9" s="1"/>
  <c r="AN75" i="9"/>
  <c r="DO74" i="9"/>
  <c r="DN74" i="9"/>
  <c r="DM74" i="9"/>
  <c r="DL74" i="9"/>
  <c r="DK74" i="9"/>
  <c r="DJ74" i="9"/>
  <c r="DI74" i="9"/>
  <c r="DD74" i="9"/>
  <c r="DC74" i="9"/>
  <c r="DB74" i="9"/>
  <c r="DA74" i="9"/>
  <c r="CZ74" i="9"/>
  <c r="CN74" i="9"/>
  <c r="CO74" i="9" s="1"/>
  <c r="CM74" i="9"/>
  <c r="CF74" i="9"/>
  <c r="CG74" i="9" s="1"/>
  <c r="CE74" i="9"/>
  <c r="BX74" i="9"/>
  <c r="BY74" i="9" s="1"/>
  <c r="BW74" i="9"/>
  <c r="BP74" i="9"/>
  <c r="BQ74" i="9" s="1"/>
  <c r="BO74" i="9"/>
  <c r="BH74" i="9"/>
  <c r="BI74" i="9" s="1"/>
  <c r="BG74" i="9"/>
  <c r="AY74" i="9"/>
  <c r="BD74" i="9" s="1"/>
  <c r="AX74" i="9"/>
  <c r="BC74" i="9" s="1"/>
  <c r="AW74" i="9"/>
  <c r="BB74" i="9" s="1"/>
  <c r="AV74" i="9"/>
  <c r="BA74" i="9" s="1"/>
  <c r="AU74" i="9"/>
  <c r="AZ74" i="9" s="1"/>
  <c r="AN74" i="9"/>
  <c r="DO73" i="9"/>
  <c r="DN73" i="9"/>
  <c r="DM73" i="9"/>
  <c r="DL73" i="9"/>
  <c r="DK73" i="9"/>
  <c r="DJ73" i="9"/>
  <c r="DI73" i="9"/>
  <c r="DD73" i="9"/>
  <c r="DC73" i="9"/>
  <c r="DB73" i="9"/>
  <c r="DA73" i="9"/>
  <c r="CZ73" i="9"/>
  <c r="CN73" i="9"/>
  <c r="CO73" i="9" s="1"/>
  <c r="CM73" i="9"/>
  <c r="CF73" i="9"/>
  <c r="CG73" i="9" s="1"/>
  <c r="CE73" i="9"/>
  <c r="BX73" i="9"/>
  <c r="BY73" i="9" s="1"/>
  <c r="BW73" i="9"/>
  <c r="BP73" i="9"/>
  <c r="BQ73" i="9" s="1"/>
  <c r="BO73" i="9"/>
  <c r="BH73" i="9"/>
  <c r="BI73" i="9" s="1"/>
  <c r="BG73" i="9"/>
  <c r="AY73" i="9"/>
  <c r="BD73" i="9" s="1"/>
  <c r="AX73" i="9"/>
  <c r="BC73" i="9" s="1"/>
  <c r="AW73" i="9"/>
  <c r="BB73" i="9" s="1"/>
  <c r="AV73" i="9"/>
  <c r="BA73" i="9" s="1"/>
  <c r="AU73" i="9"/>
  <c r="AZ73" i="9" s="1"/>
  <c r="AN73" i="9"/>
  <c r="DO72" i="9"/>
  <c r="DN72" i="9"/>
  <c r="DM72" i="9"/>
  <c r="DL72" i="9"/>
  <c r="DK72" i="9"/>
  <c r="DJ72" i="9"/>
  <c r="DI72" i="9"/>
  <c r="DD72" i="9"/>
  <c r="DC72" i="9"/>
  <c r="DB72" i="9"/>
  <c r="DA72" i="9"/>
  <c r="CZ72" i="9"/>
  <c r="CN72" i="9"/>
  <c r="CO72" i="9" s="1"/>
  <c r="CM72" i="9"/>
  <c r="CF72" i="9"/>
  <c r="CG72" i="9" s="1"/>
  <c r="CE72" i="9"/>
  <c r="BX72" i="9"/>
  <c r="BY72" i="9" s="1"/>
  <c r="BW72" i="9"/>
  <c r="BP72" i="9"/>
  <c r="BQ72" i="9" s="1"/>
  <c r="BO72" i="9"/>
  <c r="BH72" i="9"/>
  <c r="BI72" i="9" s="1"/>
  <c r="BG72" i="9"/>
  <c r="AY72" i="9"/>
  <c r="BD72" i="9" s="1"/>
  <c r="AX72" i="9"/>
  <c r="BC72" i="9" s="1"/>
  <c r="AW72" i="9"/>
  <c r="BB72" i="9" s="1"/>
  <c r="AV72" i="9"/>
  <c r="BA72" i="9" s="1"/>
  <c r="AU72" i="9"/>
  <c r="AZ72" i="9" s="1"/>
  <c r="AN72" i="9"/>
  <c r="DO71" i="9"/>
  <c r="DN71" i="9"/>
  <c r="DM71" i="9"/>
  <c r="DL71" i="9"/>
  <c r="DK71" i="9"/>
  <c r="DJ71" i="9"/>
  <c r="DI71" i="9"/>
  <c r="DD71" i="9"/>
  <c r="DC71" i="9"/>
  <c r="DB71" i="9"/>
  <c r="DA71" i="9"/>
  <c r="CZ71" i="9"/>
  <c r="CN71" i="9"/>
  <c r="CO71" i="9" s="1"/>
  <c r="CM71" i="9"/>
  <c r="CF71" i="9"/>
  <c r="CG71" i="9" s="1"/>
  <c r="CE71" i="9"/>
  <c r="BX71" i="9"/>
  <c r="BY71" i="9" s="1"/>
  <c r="BW71" i="9"/>
  <c r="BP71" i="9"/>
  <c r="BQ71" i="9" s="1"/>
  <c r="BO71" i="9"/>
  <c r="BH71" i="9"/>
  <c r="BI71" i="9" s="1"/>
  <c r="BG71" i="9"/>
  <c r="AY71" i="9"/>
  <c r="BD71" i="9" s="1"/>
  <c r="AX71" i="9"/>
  <c r="BC71" i="9" s="1"/>
  <c r="AW71" i="9"/>
  <c r="BB71" i="9" s="1"/>
  <c r="AV71" i="9"/>
  <c r="BA71" i="9" s="1"/>
  <c r="AU71" i="9"/>
  <c r="AZ71" i="9" s="1"/>
  <c r="AN71" i="9"/>
  <c r="DO70" i="9"/>
  <c r="DN70" i="9"/>
  <c r="DM70" i="9"/>
  <c r="DL70" i="9"/>
  <c r="DK70" i="9"/>
  <c r="DJ70" i="9"/>
  <c r="DI70" i="9"/>
  <c r="DD70" i="9"/>
  <c r="DC70" i="9"/>
  <c r="DB70" i="9"/>
  <c r="DA70" i="9"/>
  <c r="CZ70" i="9"/>
  <c r="CN70" i="9"/>
  <c r="CO70" i="9" s="1"/>
  <c r="CM70" i="9"/>
  <c r="CF70" i="9"/>
  <c r="CG70" i="9" s="1"/>
  <c r="CE70" i="9"/>
  <c r="BX70" i="9"/>
  <c r="BY70" i="9" s="1"/>
  <c r="BW70" i="9"/>
  <c r="BP70" i="9"/>
  <c r="BQ70" i="9" s="1"/>
  <c r="BO70" i="9"/>
  <c r="BH70" i="9"/>
  <c r="BI70" i="9" s="1"/>
  <c r="BG70" i="9"/>
  <c r="AY70" i="9"/>
  <c r="BD70" i="9" s="1"/>
  <c r="AX70" i="9"/>
  <c r="BC70" i="9" s="1"/>
  <c r="AW70" i="9"/>
  <c r="BB70" i="9" s="1"/>
  <c r="AV70" i="9"/>
  <c r="BA70" i="9" s="1"/>
  <c r="AU70" i="9"/>
  <c r="AZ70" i="9" s="1"/>
  <c r="AN70" i="9"/>
  <c r="DO69" i="9"/>
  <c r="DN69" i="9"/>
  <c r="DM69" i="9"/>
  <c r="DL69" i="9"/>
  <c r="DK69" i="9"/>
  <c r="DJ69" i="9"/>
  <c r="DI69" i="9"/>
  <c r="DD69" i="9"/>
  <c r="DC69" i="9"/>
  <c r="DB69" i="9"/>
  <c r="DA69" i="9"/>
  <c r="CZ69" i="9"/>
  <c r="CN69" i="9"/>
  <c r="CO69" i="9" s="1"/>
  <c r="CM69" i="9"/>
  <c r="CF69" i="9"/>
  <c r="CG69" i="9" s="1"/>
  <c r="CE69" i="9"/>
  <c r="BX69" i="9"/>
  <c r="BY69" i="9" s="1"/>
  <c r="BW69" i="9"/>
  <c r="BP69" i="9"/>
  <c r="BQ69" i="9" s="1"/>
  <c r="BO69" i="9"/>
  <c r="BH69" i="9"/>
  <c r="BI69" i="9" s="1"/>
  <c r="BG69" i="9"/>
  <c r="AY69" i="9"/>
  <c r="BD69" i="9" s="1"/>
  <c r="AX69" i="9"/>
  <c r="BC69" i="9" s="1"/>
  <c r="AW69" i="9"/>
  <c r="BB69" i="9" s="1"/>
  <c r="AV69" i="9"/>
  <c r="BA69" i="9" s="1"/>
  <c r="AU69" i="9"/>
  <c r="AZ69" i="9" s="1"/>
  <c r="AN69" i="9"/>
  <c r="DO68" i="9"/>
  <c r="DN68" i="9"/>
  <c r="DM68" i="9"/>
  <c r="DL68" i="9"/>
  <c r="DK68" i="9"/>
  <c r="DJ68" i="9"/>
  <c r="DI68" i="9"/>
  <c r="DD68" i="9"/>
  <c r="DC68" i="9"/>
  <c r="DB68" i="9"/>
  <c r="DA68" i="9"/>
  <c r="CZ68" i="9"/>
  <c r="CN68" i="9"/>
  <c r="CO68" i="9" s="1"/>
  <c r="CM68" i="9"/>
  <c r="CF68" i="9"/>
  <c r="CG68" i="9" s="1"/>
  <c r="CE68" i="9"/>
  <c r="BX68" i="9"/>
  <c r="BY68" i="9" s="1"/>
  <c r="BW68" i="9"/>
  <c r="BP68" i="9"/>
  <c r="BQ68" i="9" s="1"/>
  <c r="BO68" i="9"/>
  <c r="BH68" i="9"/>
  <c r="BI68" i="9" s="1"/>
  <c r="BG68" i="9"/>
  <c r="AY68" i="9"/>
  <c r="BD68" i="9" s="1"/>
  <c r="AX68" i="9"/>
  <c r="BC68" i="9" s="1"/>
  <c r="AW68" i="9"/>
  <c r="BB68" i="9" s="1"/>
  <c r="AV68" i="9"/>
  <c r="BA68" i="9" s="1"/>
  <c r="AU68" i="9"/>
  <c r="AZ68" i="9" s="1"/>
  <c r="AN68" i="9"/>
  <c r="DO67" i="9"/>
  <c r="DN67" i="9"/>
  <c r="DM67" i="9"/>
  <c r="DL67" i="9"/>
  <c r="DK67" i="9"/>
  <c r="DJ67" i="9"/>
  <c r="DI67" i="9"/>
  <c r="DD67" i="9"/>
  <c r="DC67" i="9"/>
  <c r="DB67" i="9"/>
  <c r="DA67" i="9"/>
  <c r="CZ67" i="9"/>
  <c r="CN67" i="9"/>
  <c r="CO67" i="9" s="1"/>
  <c r="CQ67" i="9" s="1"/>
  <c r="CS67" i="9" s="1"/>
  <c r="CM67" i="9"/>
  <c r="CF67" i="9"/>
  <c r="CG67" i="9" s="1"/>
  <c r="CI67" i="9" s="1"/>
  <c r="CK67" i="9" s="1"/>
  <c r="CE67" i="9"/>
  <c r="BX67" i="9"/>
  <c r="BY67" i="9" s="1"/>
  <c r="CA67" i="9" s="1"/>
  <c r="CC67" i="9" s="1"/>
  <c r="BW67" i="9"/>
  <c r="BP67" i="9"/>
  <c r="BQ67" i="9" s="1"/>
  <c r="BS67" i="9" s="1"/>
  <c r="BU67" i="9" s="1"/>
  <c r="BO67" i="9"/>
  <c r="BH67" i="9"/>
  <c r="BI67" i="9" s="1"/>
  <c r="BK67" i="9" s="1"/>
  <c r="BM67" i="9" s="1"/>
  <c r="BG67" i="9"/>
  <c r="AY67" i="9"/>
  <c r="BD67" i="9" s="1"/>
  <c r="AX67" i="9"/>
  <c r="BC67" i="9" s="1"/>
  <c r="AW67" i="9"/>
  <c r="BB67" i="9" s="1"/>
  <c r="AV67" i="9"/>
  <c r="BA67" i="9" s="1"/>
  <c r="AU67" i="9"/>
  <c r="AZ67" i="9" s="1"/>
  <c r="AN67" i="9"/>
  <c r="DO66" i="9"/>
  <c r="DN66" i="9"/>
  <c r="DM66" i="9"/>
  <c r="DL66" i="9"/>
  <c r="DK66" i="9"/>
  <c r="DJ66" i="9"/>
  <c r="DI66" i="9"/>
  <c r="DD66" i="9"/>
  <c r="DC66" i="9"/>
  <c r="DB66" i="9"/>
  <c r="DA66" i="9"/>
  <c r="CZ66" i="9"/>
  <c r="CN66" i="9"/>
  <c r="CO66" i="9" s="1"/>
  <c r="CQ66" i="9" s="1"/>
  <c r="CS66" i="9" s="1"/>
  <c r="CM66" i="9"/>
  <c r="CF66" i="9"/>
  <c r="CG66" i="9" s="1"/>
  <c r="CI66" i="9" s="1"/>
  <c r="CK66" i="9" s="1"/>
  <c r="CE66" i="9"/>
  <c r="BX66" i="9"/>
  <c r="BY66" i="9" s="1"/>
  <c r="CA66" i="9" s="1"/>
  <c r="CC66" i="9" s="1"/>
  <c r="BW66" i="9"/>
  <c r="BP66" i="9"/>
  <c r="BQ66" i="9" s="1"/>
  <c r="BS66" i="9" s="1"/>
  <c r="BU66" i="9" s="1"/>
  <c r="BO66" i="9"/>
  <c r="BH66" i="9"/>
  <c r="BI66" i="9" s="1"/>
  <c r="BK66" i="9" s="1"/>
  <c r="BM66" i="9" s="1"/>
  <c r="BG66" i="9"/>
  <c r="AY66" i="9"/>
  <c r="BD66" i="9" s="1"/>
  <c r="AX66" i="9"/>
  <c r="BC66" i="9" s="1"/>
  <c r="AW66" i="9"/>
  <c r="BB66" i="9" s="1"/>
  <c r="AV66" i="9"/>
  <c r="BA66" i="9" s="1"/>
  <c r="AU66" i="9"/>
  <c r="AZ66" i="9" s="1"/>
  <c r="AN66" i="9"/>
  <c r="DO65" i="9"/>
  <c r="DN65" i="9"/>
  <c r="DM65" i="9"/>
  <c r="DL65" i="9"/>
  <c r="DK65" i="9"/>
  <c r="DJ65" i="9"/>
  <c r="DI65" i="9"/>
  <c r="DD65" i="9"/>
  <c r="DC65" i="9"/>
  <c r="DB65" i="9"/>
  <c r="DA65" i="9"/>
  <c r="CZ65" i="9"/>
  <c r="CN65" i="9"/>
  <c r="CO65" i="9" s="1"/>
  <c r="CQ65" i="9" s="1"/>
  <c r="CS65" i="9" s="1"/>
  <c r="CM65" i="9"/>
  <c r="CF65" i="9"/>
  <c r="CG65" i="9" s="1"/>
  <c r="CI65" i="9" s="1"/>
  <c r="CK65" i="9" s="1"/>
  <c r="CE65" i="9"/>
  <c r="BX65" i="9"/>
  <c r="BY65" i="9" s="1"/>
  <c r="CA65" i="9" s="1"/>
  <c r="CC65" i="9" s="1"/>
  <c r="BW65" i="9"/>
  <c r="BP65" i="9"/>
  <c r="BQ65" i="9" s="1"/>
  <c r="BS65" i="9" s="1"/>
  <c r="BU65" i="9" s="1"/>
  <c r="BO65" i="9"/>
  <c r="BH65" i="9"/>
  <c r="BI65" i="9" s="1"/>
  <c r="BK65" i="9" s="1"/>
  <c r="BM65" i="9" s="1"/>
  <c r="BG65" i="9"/>
  <c r="AY65" i="9"/>
  <c r="BD65" i="9" s="1"/>
  <c r="AX65" i="9"/>
  <c r="BC65" i="9" s="1"/>
  <c r="AW65" i="9"/>
  <c r="BB65" i="9" s="1"/>
  <c r="AV65" i="9"/>
  <c r="BA65" i="9" s="1"/>
  <c r="AU65" i="9"/>
  <c r="AZ65" i="9" s="1"/>
  <c r="AN65" i="9"/>
  <c r="DO64" i="9"/>
  <c r="DN64" i="9"/>
  <c r="DM64" i="9"/>
  <c r="DL64" i="9"/>
  <c r="DK64" i="9"/>
  <c r="DJ64" i="9"/>
  <c r="DI64" i="9"/>
  <c r="DD64" i="9"/>
  <c r="DC64" i="9"/>
  <c r="DB64" i="9"/>
  <c r="DA64" i="9"/>
  <c r="CZ64" i="9"/>
  <c r="CN64" i="9"/>
  <c r="CO64" i="9" s="1"/>
  <c r="CQ64" i="9" s="1"/>
  <c r="CS64" i="9" s="1"/>
  <c r="CM64" i="9"/>
  <c r="CF64" i="9"/>
  <c r="CG64" i="9" s="1"/>
  <c r="CI64" i="9" s="1"/>
  <c r="CK64" i="9" s="1"/>
  <c r="CE64" i="9"/>
  <c r="BX64" i="9"/>
  <c r="BY64" i="9" s="1"/>
  <c r="CA64" i="9" s="1"/>
  <c r="CC64" i="9" s="1"/>
  <c r="BW64" i="9"/>
  <c r="BP64" i="9"/>
  <c r="BQ64" i="9" s="1"/>
  <c r="BS64" i="9" s="1"/>
  <c r="BU64" i="9" s="1"/>
  <c r="BO64" i="9"/>
  <c r="BH64" i="9"/>
  <c r="BI64" i="9" s="1"/>
  <c r="BK64" i="9" s="1"/>
  <c r="BM64" i="9" s="1"/>
  <c r="BG64" i="9"/>
  <c r="AY64" i="9"/>
  <c r="BD64" i="9" s="1"/>
  <c r="AX64" i="9"/>
  <c r="BC64" i="9" s="1"/>
  <c r="AW64" i="9"/>
  <c r="BB64" i="9" s="1"/>
  <c r="AV64" i="9"/>
  <c r="BA64" i="9" s="1"/>
  <c r="AU64" i="9"/>
  <c r="AZ64" i="9" s="1"/>
  <c r="AN64" i="9"/>
  <c r="DO63" i="9"/>
  <c r="DN63" i="9"/>
  <c r="DM63" i="9"/>
  <c r="DL63" i="9"/>
  <c r="DK63" i="9"/>
  <c r="DJ63" i="9"/>
  <c r="DI63" i="9"/>
  <c r="DD63" i="9"/>
  <c r="DC63" i="9"/>
  <c r="DB63" i="9"/>
  <c r="DA63" i="9"/>
  <c r="CZ63" i="9"/>
  <c r="CN63" i="9"/>
  <c r="CO63" i="9" s="1"/>
  <c r="CQ63" i="9" s="1"/>
  <c r="CS63" i="9" s="1"/>
  <c r="CM63" i="9"/>
  <c r="CF63" i="9"/>
  <c r="CG63" i="9" s="1"/>
  <c r="CI63" i="9" s="1"/>
  <c r="CK63" i="9" s="1"/>
  <c r="CE63" i="9"/>
  <c r="BX63" i="9"/>
  <c r="BY63" i="9" s="1"/>
  <c r="CA63" i="9" s="1"/>
  <c r="CC63" i="9" s="1"/>
  <c r="BW63" i="9"/>
  <c r="BP63" i="9"/>
  <c r="BQ63" i="9" s="1"/>
  <c r="BS63" i="9" s="1"/>
  <c r="BU63" i="9" s="1"/>
  <c r="BO63" i="9"/>
  <c r="BH63" i="9"/>
  <c r="BI63" i="9" s="1"/>
  <c r="BK63" i="9" s="1"/>
  <c r="BM63" i="9" s="1"/>
  <c r="BG63" i="9"/>
  <c r="AY63" i="9"/>
  <c r="BD63" i="9" s="1"/>
  <c r="AX63" i="9"/>
  <c r="BC63" i="9" s="1"/>
  <c r="AW63" i="9"/>
  <c r="BB63" i="9" s="1"/>
  <c r="AV63" i="9"/>
  <c r="BA63" i="9" s="1"/>
  <c r="AU63" i="9"/>
  <c r="AZ63" i="9" s="1"/>
  <c r="AN63" i="9"/>
  <c r="DO62" i="9"/>
  <c r="DN62" i="9"/>
  <c r="DM62" i="9"/>
  <c r="DL62" i="9"/>
  <c r="DK62" i="9"/>
  <c r="DJ62" i="9"/>
  <c r="DI62" i="9"/>
  <c r="DD62" i="9"/>
  <c r="DC62" i="9"/>
  <c r="DB62" i="9"/>
  <c r="DA62" i="9"/>
  <c r="CZ62" i="9"/>
  <c r="CN62" i="9"/>
  <c r="CO62" i="9" s="1"/>
  <c r="CQ62" i="9" s="1"/>
  <c r="CS62" i="9" s="1"/>
  <c r="CM62" i="9"/>
  <c r="CF62" i="9"/>
  <c r="CG62" i="9" s="1"/>
  <c r="CI62" i="9" s="1"/>
  <c r="CK62" i="9" s="1"/>
  <c r="CE62" i="9"/>
  <c r="BX62" i="9"/>
  <c r="BY62" i="9" s="1"/>
  <c r="CA62" i="9" s="1"/>
  <c r="CC62" i="9" s="1"/>
  <c r="BW62" i="9"/>
  <c r="BP62" i="9"/>
  <c r="BQ62" i="9" s="1"/>
  <c r="BS62" i="9" s="1"/>
  <c r="BU62" i="9" s="1"/>
  <c r="BO62" i="9"/>
  <c r="BH62" i="9"/>
  <c r="BI62" i="9" s="1"/>
  <c r="BK62" i="9" s="1"/>
  <c r="BM62" i="9" s="1"/>
  <c r="BG62" i="9"/>
  <c r="AY62" i="9"/>
  <c r="BD62" i="9" s="1"/>
  <c r="AX62" i="9"/>
  <c r="BC62" i="9" s="1"/>
  <c r="AW62" i="9"/>
  <c r="BB62" i="9" s="1"/>
  <c r="AV62" i="9"/>
  <c r="BA62" i="9" s="1"/>
  <c r="AU62" i="9"/>
  <c r="AZ62" i="9" s="1"/>
  <c r="AN62" i="9"/>
  <c r="DO61" i="9"/>
  <c r="DN61" i="9"/>
  <c r="DM61" i="9"/>
  <c r="DL61" i="9"/>
  <c r="DK61" i="9"/>
  <c r="DJ61" i="9"/>
  <c r="DI61" i="9"/>
  <c r="DD61" i="9"/>
  <c r="DC61" i="9"/>
  <c r="DB61" i="9"/>
  <c r="DA61" i="9"/>
  <c r="CZ61" i="9"/>
  <c r="CN61" i="9"/>
  <c r="CO61" i="9" s="1"/>
  <c r="CQ61" i="9" s="1"/>
  <c r="CS61" i="9" s="1"/>
  <c r="CM61" i="9"/>
  <c r="CF61" i="9"/>
  <c r="CG61" i="9" s="1"/>
  <c r="CI61" i="9" s="1"/>
  <c r="CK61" i="9" s="1"/>
  <c r="CE61" i="9"/>
  <c r="BX61" i="9"/>
  <c r="BY61" i="9" s="1"/>
  <c r="CA61" i="9" s="1"/>
  <c r="CC61" i="9" s="1"/>
  <c r="BW61" i="9"/>
  <c r="BP61" i="9"/>
  <c r="BQ61" i="9" s="1"/>
  <c r="BS61" i="9" s="1"/>
  <c r="BU61" i="9" s="1"/>
  <c r="BO61" i="9"/>
  <c r="BH61" i="9"/>
  <c r="BI61" i="9" s="1"/>
  <c r="BK61" i="9" s="1"/>
  <c r="BM61" i="9" s="1"/>
  <c r="BG61" i="9"/>
  <c r="AY61" i="9"/>
  <c r="BD61" i="9" s="1"/>
  <c r="AX61" i="9"/>
  <c r="BC61" i="9" s="1"/>
  <c r="AW61" i="9"/>
  <c r="BB61" i="9" s="1"/>
  <c r="AV61" i="9"/>
  <c r="BA61" i="9" s="1"/>
  <c r="AU61" i="9"/>
  <c r="AZ61" i="9" s="1"/>
  <c r="AN61" i="9"/>
  <c r="DO60" i="9"/>
  <c r="DN60" i="9"/>
  <c r="DM60" i="9"/>
  <c r="DL60" i="9"/>
  <c r="DK60" i="9"/>
  <c r="DJ60" i="9"/>
  <c r="DI60" i="9"/>
  <c r="DD60" i="9"/>
  <c r="DC60" i="9"/>
  <c r="DB60" i="9"/>
  <c r="DA60" i="9"/>
  <c r="CZ60" i="9"/>
  <c r="CN60" i="9"/>
  <c r="CO60" i="9" s="1"/>
  <c r="CQ60" i="9" s="1"/>
  <c r="CS60" i="9" s="1"/>
  <c r="CM60" i="9"/>
  <c r="CF60" i="9"/>
  <c r="CG60" i="9" s="1"/>
  <c r="CI60" i="9" s="1"/>
  <c r="CK60" i="9" s="1"/>
  <c r="CE60" i="9"/>
  <c r="BX60" i="9"/>
  <c r="BY60" i="9" s="1"/>
  <c r="CA60" i="9" s="1"/>
  <c r="CC60" i="9" s="1"/>
  <c r="BW60" i="9"/>
  <c r="BP60" i="9"/>
  <c r="BQ60" i="9" s="1"/>
  <c r="BS60" i="9" s="1"/>
  <c r="BU60" i="9" s="1"/>
  <c r="BO60" i="9"/>
  <c r="BH60" i="9"/>
  <c r="BI60" i="9" s="1"/>
  <c r="BK60" i="9" s="1"/>
  <c r="BM60" i="9" s="1"/>
  <c r="BG60" i="9"/>
  <c r="AY60" i="9"/>
  <c r="BD60" i="9" s="1"/>
  <c r="AX60" i="9"/>
  <c r="BC60" i="9" s="1"/>
  <c r="AW60" i="9"/>
  <c r="BB60" i="9" s="1"/>
  <c r="AV60" i="9"/>
  <c r="BA60" i="9" s="1"/>
  <c r="AU60" i="9"/>
  <c r="AZ60" i="9" s="1"/>
  <c r="AN60" i="9"/>
  <c r="DO59" i="9"/>
  <c r="DN59" i="9"/>
  <c r="DM59" i="9"/>
  <c r="DL59" i="9"/>
  <c r="DK59" i="9"/>
  <c r="DJ59" i="9"/>
  <c r="DI59" i="9"/>
  <c r="DD59" i="9"/>
  <c r="DC59" i="9"/>
  <c r="DB59" i="9"/>
  <c r="DA59" i="9"/>
  <c r="CZ59" i="9"/>
  <c r="CN59" i="9"/>
  <c r="CO59" i="9" s="1"/>
  <c r="CQ59" i="9" s="1"/>
  <c r="CS59" i="9" s="1"/>
  <c r="CM59" i="9"/>
  <c r="CF59" i="9"/>
  <c r="CG59" i="9" s="1"/>
  <c r="CI59" i="9" s="1"/>
  <c r="CK59" i="9" s="1"/>
  <c r="CE59" i="9"/>
  <c r="BX59" i="9"/>
  <c r="BY59" i="9" s="1"/>
  <c r="BW59" i="9"/>
  <c r="BP59" i="9"/>
  <c r="BQ59" i="9" s="1"/>
  <c r="BS59" i="9" s="1"/>
  <c r="BU59" i="9" s="1"/>
  <c r="BO59" i="9"/>
  <c r="BH59" i="9"/>
  <c r="BI59" i="9" s="1"/>
  <c r="BG59" i="9"/>
  <c r="AY59" i="9"/>
  <c r="BD59" i="9" s="1"/>
  <c r="AX59" i="9"/>
  <c r="BC59" i="9" s="1"/>
  <c r="AW59" i="9"/>
  <c r="BB59" i="9" s="1"/>
  <c r="AV59" i="9"/>
  <c r="BA59" i="9" s="1"/>
  <c r="AU59" i="9"/>
  <c r="AZ59" i="9" s="1"/>
  <c r="AN59" i="9"/>
  <c r="DO58" i="9"/>
  <c r="DN58" i="9"/>
  <c r="DM58" i="9"/>
  <c r="DL58" i="9"/>
  <c r="DK58" i="9"/>
  <c r="DJ58" i="9"/>
  <c r="DI58" i="9"/>
  <c r="DD58" i="9"/>
  <c r="DC58" i="9"/>
  <c r="DB58" i="9"/>
  <c r="DA58" i="9"/>
  <c r="CZ58" i="9"/>
  <c r="CN58" i="9"/>
  <c r="CO58" i="9" s="1"/>
  <c r="CM58" i="9"/>
  <c r="CF58" i="9"/>
  <c r="CG58" i="9" s="1"/>
  <c r="CE58" i="9"/>
  <c r="BX58" i="9"/>
  <c r="BY58" i="9" s="1"/>
  <c r="BW58" i="9"/>
  <c r="BP58" i="9"/>
  <c r="BQ58" i="9" s="1"/>
  <c r="BO58" i="9"/>
  <c r="BH58" i="9"/>
  <c r="BI58" i="9" s="1"/>
  <c r="BG58" i="9"/>
  <c r="AY58" i="9"/>
  <c r="BD58" i="9" s="1"/>
  <c r="AX58" i="9"/>
  <c r="BC58" i="9" s="1"/>
  <c r="AW58" i="9"/>
  <c r="BB58" i="9" s="1"/>
  <c r="AV58" i="9"/>
  <c r="BA58" i="9" s="1"/>
  <c r="AU58" i="9"/>
  <c r="AZ58" i="9" s="1"/>
  <c r="AN58" i="9"/>
  <c r="DO57" i="9"/>
  <c r="DN57" i="9"/>
  <c r="DM57" i="9"/>
  <c r="DL57" i="9"/>
  <c r="DK57" i="9"/>
  <c r="DJ57" i="9"/>
  <c r="DI57" i="9"/>
  <c r="DD57" i="9"/>
  <c r="DC57" i="9"/>
  <c r="DB57" i="9"/>
  <c r="DA57" i="9"/>
  <c r="CZ57" i="9"/>
  <c r="CN57" i="9"/>
  <c r="CO57" i="9" s="1"/>
  <c r="CM57" i="9"/>
  <c r="CF57" i="9"/>
  <c r="CG57" i="9" s="1"/>
  <c r="CE57" i="9"/>
  <c r="BX57" i="9"/>
  <c r="BY57" i="9" s="1"/>
  <c r="BW57" i="9"/>
  <c r="BP57" i="9"/>
  <c r="BQ57" i="9" s="1"/>
  <c r="BO57" i="9"/>
  <c r="BH57" i="9"/>
  <c r="BI57" i="9" s="1"/>
  <c r="BG57" i="9"/>
  <c r="AY57" i="9"/>
  <c r="BD57" i="9" s="1"/>
  <c r="AX57" i="9"/>
  <c r="BC57" i="9" s="1"/>
  <c r="AW57" i="9"/>
  <c r="BB57" i="9" s="1"/>
  <c r="AV57" i="9"/>
  <c r="BA57" i="9" s="1"/>
  <c r="AU57" i="9"/>
  <c r="AZ57" i="9" s="1"/>
  <c r="AN57" i="9"/>
  <c r="DO56" i="9"/>
  <c r="DN56" i="9"/>
  <c r="DM56" i="9"/>
  <c r="DL56" i="9"/>
  <c r="DK56" i="9"/>
  <c r="DJ56" i="9"/>
  <c r="DI56" i="9"/>
  <c r="DD56" i="9"/>
  <c r="DC56" i="9"/>
  <c r="DB56" i="9"/>
  <c r="DA56" i="9"/>
  <c r="CZ56" i="9"/>
  <c r="CN56" i="9"/>
  <c r="CO56" i="9" s="1"/>
  <c r="CM56" i="9"/>
  <c r="CF56" i="9"/>
  <c r="CG56" i="9" s="1"/>
  <c r="CE56" i="9"/>
  <c r="BX56" i="9"/>
  <c r="BY56" i="9" s="1"/>
  <c r="BW56" i="9"/>
  <c r="BP56" i="9"/>
  <c r="BQ56" i="9" s="1"/>
  <c r="BO56" i="9"/>
  <c r="BH56" i="9"/>
  <c r="BI56" i="9" s="1"/>
  <c r="BG56" i="9"/>
  <c r="AY56" i="9"/>
  <c r="BD56" i="9" s="1"/>
  <c r="AX56" i="9"/>
  <c r="BC56" i="9" s="1"/>
  <c r="AW56" i="9"/>
  <c r="BB56" i="9" s="1"/>
  <c r="AV56" i="9"/>
  <c r="BA56" i="9" s="1"/>
  <c r="AU56" i="9"/>
  <c r="AZ56" i="9" s="1"/>
  <c r="AN56" i="9"/>
  <c r="DO55" i="9"/>
  <c r="DN55" i="9"/>
  <c r="DM55" i="9"/>
  <c r="DL55" i="9"/>
  <c r="DK55" i="9"/>
  <c r="DJ55" i="9"/>
  <c r="DI55" i="9"/>
  <c r="DD55" i="9"/>
  <c r="DC55" i="9"/>
  <c r="DB55" i="9"/>
  <c r="DA55" i="9"/>
  <c r="CZ55" i="9"/>
  <c r="CN55" i="9"/>
  <c r="CO55" i="9" s="1"/>
  <c r="CM55" i="9"/>
  <c r="CF55" i="9"/>
  <c r="CG55" i="9" s="1"/>
  <c r="CE55" i="9"/>
  <c r="BX55" i="9"/>
  <c r="BY55" i="9" s="1"/>
  <c r="BW55" i="9"/>
  <c r="BP55" i="9"/>
  <c r="BQ55" i="9" s="1"/>
  <c r="BO55" i="9"/>
  <c r="BH55" i="9"/>
  <c r="BI55" i="9" s="1"/>
  <c r="BG55" i="9"/>
  <c r="AY55" i="9"/>
  <c r="BD55" i="9" s="1"/>
  <c r="AX55" i="9"/>
  <c r="BC55" i="9" s="1"/>
  <c r="AW55" i="9"/>
  <c r="BB55" i="9" s="1"/>
  <c r="AV55" i="9"/>
  <c r="BA55" i="9" s="1"/>
  <c r="AU55" i="9"/>
  <c r="AZ55" i="9" s="1"/>
  <c r="AN55" i="9"/>
  <c r="DO54" i="9"/>
  <c r="DN54" i="9"/>
  <c r="DM54" i="9"/>
  <c r="DL54" i="9"/>
  <c r="DK54" i="9"/>
  <c r="DJ54" i="9"/>
  <c r="DI54" i="9"/>
  <c r="DD54" i="9"/>
  <c r="DC54" i="9"/>
  <c r="DB54" i="9"/>
  <c r="DA54" i="9"/>
  <c r="CZ54" i="9"/>
  <c r="CN54" i="9"/>
  <c r="CO54" i="9" s="1"/>
  <c r="CM54" i="9"/>
  <c r="CF54" i="9"/>
  <c r="CG54" i="9" s="1"/>
  <c r="CE54" i="9"/>
  <c r="BX54" i="9"/>
  <c r="BY54" i="9" s="1"/>
  <c r="BW54" i="9"/>
  <c r="BP54" i="9"/>
  <c r="BQ54" i="9" s="1"/>
  <c r="BO54" i="9"/>
  <c r="BH54" i="9"/>
  <c r="BI54" i="9" s="1"/>
  <c r="BG54" i="9"/>
  <c r="AY54" i="9"/>
  <c r="BD54" i="9" s="1"/>
  <c r="AX54" i="9"/>
  <c r="BC54" i="9" s="1"/>
  <c r="AW54" i="9"/>
  <c r="BB54" i="9" s="1"/>
  <c r="AV54" i="9"/>
  <c r="BA54" i="9" s="1"/>
  <c r="AU54" i="9"/>
  <c r="AZ54" i="9" s="1"/>
  <c r="AN54" i="9"/>
  <c r="DO53" i="9"/>
  <c r="DN53" i="9"/>
  <c r="DM53" i="9"/>
  <c r="DL53" i="9"/>
  <c r="DK53" i="9"/>
  <c r="DJ53" i="9"/>
  <c r="DI53" i="9"/>
  <c r="DD53" i="9"/>
  <c r="DC53" i="9"/>
  <c r="DB53" i="9"/>
  <c r="DA53" i="9"/>
  <c r="CZ53" i="9"/>
  <c r="CN53" i="9"/>
  <c r="CO53" i="9" s="1"/>
  <c r="CM53" i="9"/>
  <c r="CF53" i="9"/>
  <c r="CG53" i="9" s="1"/>
  <c r="CE53" i="9"/>
  <c r="BX53" i="9"/>
  <c r="BY53" i="9" s="1"/>
  <c r="BW53" i="9"/>
  <c r="BP53" i="9"/>
  <c r="BQ53" i="9" s="1"/>
  <c r="BO53" i="9"/>
  <c r="BH53" i="9"/>
  <c r="BI53" i="9" s="1"/>
  <c r="BG53" i="9"/>
  <c r="AY53" i="9"/>
  <c r="BD53" i="9" s="1"/>
  <c r="AX53" i="9"/>
  <c r="BC53" i="9" s="1"/>
  <c r="AW53" i="9"/>
  <c r="BB53" i="9" s="1"/>
  <c r="AV53" i="9"/>
  <c r="BA53" i="9" s="1"/>
  <c r="AU53" i="9"/>
  <c r="AZ53" i="9" s="1"/>
  <c r="AN53" i="9"/>
  <c r="DO52" i="9"/>
  <c r="DN52" i="9"/>
  <c r="DM52" i="9"/>
  <c r="DL52" i="9"/>
  <c r="DK52" i="9"/>
  <c r="DJ52" i="9"/>
  <c r="DI52" i="9"/>
  <c r="DD52" i="9"/>
  <c r="DC52" i="9"/>
  <c r="DB52" i="9"/>
  <c r="DA52" i="9"/>
  <c r="CZ52" i="9"/>
  <c r="CN52" i="9"/>
  <c r="CO52" i="9" s="1"/>
  <c r="CM52" i="9"/>
  <c r="CF52" i="9"/>
  <c r="CG52" i="9" s="1"/>
  <c r="CE52" i="9"/>
  <c r="BX52" i="9"/>
  <c r="BY52" i="9" s="1"/>
  <c r="BW52" i="9"/>
  <c r="BP52" i="9"/>
  <c r="BQ52" i="9" s="1"/>
  <c r="BO52" i="9"/>
  <c r="BH52" i="9"/>
  <c r="BI52" i="9" s="1"/>
  <c r="BG52" i="9"/>
  <c r="AY52" i="9"/>
  <c r="BD52" i="9" s="1"/>
  <c r="AX52" i="9"/>
  <c r="BC52" i="9" s="1"/>
  <c r="AW52" i="9"/>
  <c r="BB52" i="9" s="1"/>
  <c r="AV52" i="9"/>
  <c r="BA52" i="9" s="1"/>
  <c r="AU52" i="9"/>
  <c r="AZ52" i="9" s="1"/>
  <c r="AN52" i="9"/>
  <c r="DO51" i="9"/>
  <c r="DN51" i="9"/>
  <c r="DM51" i="9"/>
  <c r="DL51" i="9"/>
  <c r="DK51" i="9"/>
  <c r="DJ51" i="9"/>
  <c r="DI51" i="9"/>
  <c r="DD51" i="9"/>
  <c r="DC51" i="9"/>
  <c r="DB51" i="9"/>
  <c r="DA51" i="9"/>
  <c r="CZ51" i="9"/>
  <c r="CN51" i="9"/>
  <c r="CO51" i="9" s="1"/>
  <c r="CM51" i="9"/>
  <c r="CF51" i="9"/>
  <c r="CG51" i="9" s="1"/>
  <c r="CE51" i="9"/>
  <c r="BX51" i="9"/>
  <c r="BY51" i="9" s="1"/>
  <c r="BW51" i="9"/>
  <c r="BP51" i="9"/>
  <c r="BQ51" i="9" s="1"/>
  <c r="BO51" i="9"/>
  <c r="BH51" i="9"/>
  <c r="BI51" i="9" s="1"/>
  <c r="BG51" i="9"/>
  <c r="AY51" i="9"/>
  <c r="BD51" i="9" s="1"/>
  <c r="AX51" i="9"/>
  <c r="BC51" i="9" s="1"/>
  <c r="AW51" i="9"/>
  <c r="BB51" i="9" s="1"/>
  <c r="AV51" i="9"/>
  <c r="BA51" i="9" s="1"/>
  <c r="AU51" i="9"/>
  <c r="AZ51" i="9" s="1"/>
  <c r="AN51" i="9"/>
  <c r="DO50" i="9"/>
  <c r="DN50" i="9"/>
  <c r="DM50" i="9"/>
  <c r="DL50" i="9"/>
  <c r="DK50" i="9"/>
  <c r="DJ50" i="9"/>
  <c r="DI50" i="9"/>
  <c r="DD50" i="9"/>
  <c r="DC50" i="9"/>
  <c r="DB50" i="9"/>
  <c r="DA50" i="9"/>
  <c r="CZ50" i="9"/>
  <c r="CN50" i="9"/>
  <c r="CO50" i="9" s="1"/>
  <c r="CM50" i="9"/>
  <c r="CF50" i="9"/>
  <c r="CG50" i="9" s="1"/>
  <c r="CE50" i="9"/>
  <c r="BX50" i="9"/>
  <c r="BY50" i="9" s="1"/>
  <c r="BW50" i="9"/>
  <c r="BP50" i="9"/>
  <c r="BQ50" i="9" s="1"/>
  <c r="BO50" i="9"/>
  <c r="BH50" i="9"/>
  <c r="BI50" i="9" s="1"/>
  <c r="BG50" i="9"/>
  <c r="AY50" i="9"/>
  <c r="BD50" i="9" s="1"/>
  <c r="AX50" i="9"/>
  <c r="BC50" i="9" s="1"/>
  <c r="AW50" i="9"/>
  <c r="BB50" i="9" s="1"/>
  <c r="AV50" i="9"/>
  <c r="BA50" i="9" s="1"/>
  <c r="AU50" i="9"/>
  <c r="AZ50" i="9" s="1"/>
  <c r="AN50" i="9"/>
  <c r="DO49" i="9"/>
  <c r="DN49" i="9"/>
  <c r="DM49" i="9"/>
  <c r="DL49" i="9"/>
  <c r="DK49" i="9"/>
  <c r="DJ49" i="9"/>
  <c r="DI49" i="9"/>
  <c r="DD49" i="9"/>
  <c r="DC49" i="9"/>
  <c r="DB49" i="9"/>
  <c r="DA49" i="9"/>
  <c r="CZ49" i="9"/>
  <c r="CN49" i="9"/>
  <c r="CO49" i="9" s="1"/>
  <c r="CM49" i="9"/>
  <c r="CF49" i="9"/>
  <c r="CG49" i="9" s="1"/>
  <c r="CE49" i="9"/>
  <c r="BX49" i="9"/>
  <c r="BY49" i="9" s="1"/>
  <c r="BW49" i="9"/>
  <c r="BP49" i="9"/>
  <c r="BQ49" i="9" s="1"/>
  <c r="BO49" i="9"/>
  <c r="BH49" i="9"/>
  <c r="BI49" i="9" s="1"/>
  <c r="BG49" i="9"/>
  <c r="AY49" i="9"/>
  <c r="BD49" i="9" s="1"/>
  <c r="AX49" i="9"/>
  <c r="BC49" i="9" s="1"/>
  <c r="AW49" i="9"/>
  <c r="BB49" i="9" s="1"/>
  <c r="AV49" i="9"/>
  <c r="BA49" i="9" s="1"/>
  <c r="AU49" i="9"/>
  <c r="AZ49" i="9" s="1"/>
  <c r="AN49" i="9"/>
  <c r="DO48" i="9"/>
  <c r="DN48" i="9"/>
  <c r="DM48" i="9"/>
  <c r="DL48" i="9"/>
  <c r="DK48" i="9"/>
  <c r="DJ48" i="9"/>
  <c r="DI48" i="9"/>
  <c r="DD48" i="9"/>
  <c r="DC48" i="9"/>
  <c r="DB48" i="9"/>
  <c r="DA48" i="9"/>
  <c r="CZ48" i="9"/>
  <c r="CN48" i="9"/>
  <c r="CO48" i="9" s="1"/>
  <c r="CM48" i="9"/>
  <c r="CF48" i="9"/>
  <c r="CG48" i="9" s="1"/>
  <c r="CE48" i="9"/>
  <c r="BX48" i="9"/>
  <c r="BY48" i="9" s="1"/>
  <c r="BW48" i="9"/>
  <c r="BP48" i="9"/>
  <c r="BQ48" i="9" s="1"/>
  <c r="BO48" i="9"/>
  <c r="BH48" i="9"/>
  <c r="BI48" i="9" s="1"/>
  <c r="BG48" i="9"/>
  <c r="AY48" i="9"/>
  <c r="BD48" i="9" s="1"/>
  <c r="AX48" i="9"/>
  <c r="BC48" i="9" s="1"/>
  <c r="AW48" i="9"/>
  <c r="BB48" i="9" s="1"/>
  <c r="AV48" i="9"/>
  <c r="BA48" i="9" s="1"/>
  <c r="AU48" i="9"/>
  <c r="AZ48" i="9" s="1"/>
  <c r="AN48" i="9"/>
  <c r="DO47" i="9"/>
  <c r="DN47" i="9"/>
  <c r="DM47" i="9"/>
  <c r="DL47" i="9"/>
  <c r="DK47" i="9"/>
  <c r="DJ47" i="9"/>
  <c r="DI47" i="9"/>
  <c r="DD47" i="9"/>
  <c r="DC47" i="9"/>
  <c r="DB47" i="9"/>
  <c r="DA47" i="9"/>
  <c r="CZ47" i="9"/>
  <c r="CN47" i="9"/>
  <c r="CO47" i="9" s="1"/>
  <c r="CM47" i="9"/>
  <c r="CF47" i="9"/>
  <c r="CG47" i="9" s="1"/>
  <c r="CE47" i="9"/>
  <c r="BX47" i="9"/>
  <c r="BY47" i="9" s="1"/>
  <c r="BW47" i="9"/>
  <c r="BP47" i="9"/>
  <c r="BQ47" i="9" s="1"/>
  <c r="BO47" i="9"/>
  <c r="BH47" i="9"/>
  <c r="BI47" i="9" s="1"/>
  <c r="BG47" i="9"/>
  <c r="AY47" i="9"/>
  <c r="BD47" i="9" s="1"/>
  <c r="AX47" i="9"/>
  <c r="BC47" i="9" s="1"/>
  <c r="AW47" i="9"/>
  <c r="BB47" i="9" s="1"/>
  <c r="AV47" i="9"/>
  <c r="BA47" i="9" s="1"/>
  <c r="AU47" i="9"/>
  <c r="AZ47" i="9" s="1"/>
  <c r="AN47" i="9"/>
  <c r="DO46" i="9"/>
  <c r="DN46" i="9"/>
  <c r="DM46" i="9"/>
  <c r="DL46" i="9"/>
  <c r="DK46" i="9"/>
  <c r="DJ46" i="9"/>
  <c r="DI46" i="9"/>
  <c r="DD46" i="9"/>
  <c r="DC46" i="9"/>
  <c r="DB46" i="9"/>
  <c r="DA46" i="9"/>
  <c r="CZ46" i="9"/>
  <c r="CN46" i="9"/>
  <c r="CO46" i="9" s="1"/>
  <c r="CM46" i="9"/>
  <c r="CF46" i="9"/>
  <c r="CG46" i="9" s="1"/>
  <c r="CE46" i="9"/>
  <c r="BX46" i="9"/>
  <c r="BY46" i="9" s="1"/>
  <c r="BW46" i="9"/>
  <c r="BP46" i="9"/>
  <c r="BQ46" i="9" s="1"/>
  <c r="BO46" i="9"/>
  <c r="BH46" i="9"/>
  <c r="BI46" i="9" s="1"/>
  <c r="BG46" i="9"/>
  <c r="AY46" i="9"/>
  <c r="BD46" i="9" s="1"/>
  <c r="AX46" i="9"/>
  <c r="BC46" i="9" s="1"/>
  <c r="AW46" i="9"/>
  <c r="BB46" i="9" s="1"/>
  <c r="AV46" i="9"/>
  <c r="BA46" i="9" s="1"/>
  <c r="AU46" i="9"/>
  <c r="AZ46" i="9" s="1"/>
  <c r="AN46" i="9"/>
  <c r="DO45" i="9"/>
  <c r="DN45" i="9"/>
  <c r="DM45" i="9"/>
  <c r="DL45" i="9"/>
  <c r="DK45" i="9"/>
  <c r="DJ45" i="9"/>
  <c r="DI45" i="9"/>
  <c r="DD45" i="9"/>
  <c r="DC45" i="9"/>
  <c r="DB45" i="9"/>
  <c r="DA45" i="9"/>
  <c r="CZ45" i="9"/>
  <c r="CN45" i="9"/>
  <c r="CO45" i="9" s="1"/>
  <c r="CM45" i="9"/>
  <c r="CF45" i="9"/>
  <c r="CG45" i="9" s="1"/>
  <c r="CE45" i="9"/>
  <c r="BX45" i="9"/>
  <c r="BY45" i="9" s="1"/>
  <c r="BW45" i="9"/>
  <c r="BP45" i="9"/>
  <c r="BQ45" i="9" s="1"/>
  <c r="BO45" i="9"/>
  <c r="BH45" i="9"/>
  <c r="BI45" i="9" s="1"/>
  <c r="BG45" i="9"/>
  <c r="AY45" i="9"/>
  <c r="BD45" i="9" s="1"/>
  <c r="AX45" i="9"/>
  <c r="BC45" i="9" s="1"/>
  <c r="AW45" i="9"/>
  <c r="BB45" i="9" s="1"/>
  <c r="AV45" i="9"/>
  <c r="BA45" i="9" s="1"/>
  <c r="AU45" i="9"/>
  <c r="AZ45" i="9" s="1"/>
  <c r="AN45" i="9"/>
  <c r="DO44" i="9"/>
  <c r="DN44" i="9"/>
  <c r="DM44" i="9"/>
  <c r="DL44" i="9"/>
  <c r="DK44" i="9"/>
  <c r="DJ44" i="9"/>
  <c r="DI44" i="9"/>
  <c r="DD44" i="9"/>
  <c r="DC44" i="9"/>
  <c r="DB44" i="9"/>
  <c r="DA44" i="9"/>
  <c r="CZ44" i="9"/>
  <c r="CN44" i="9"/>
  <c r="CO44" i="9" s="1"/>
  <c r="CM44" i="9"/>
  <c r="CF44" i="9"/>
  <c r="CG44" i="9" s="1"/>
  <c r="CE44" i="9"/>
  <c r="BX44" i="9"/>
  <c r="BY44" i="9" s="1"/>
  <c r="BW44" i="9"/>
  <c r="BP44" i="9"/>
  <c r="BQ44" i="9" s="1"/>
  <c r="BO44" i="9"/>
  <c r="BH44" i="9"/>
  <c r="BI44" i="9" s="1"/>
  <c r="BG44" i="9"/>
  <c r="AY44" i="9"/>
  <c r="BD44" i="9" s="1"/>
  <c r="AX44" i="9"/>
  <c r="BC44" i="9" s="1"/>
  <c r="AW44" i="9"/>
  <c r="BB44" i="9" s="1"/>
  <c r="AV44" i="9"/>
  <c r="BA44" i="9" s="1"/>
  <c r="AU44" i="9"/>
  <c r="AZ44" i="9" s="1"/>
  <c r="AN44" i="9"/>
  <c r="DO43" i="9"/>
  <c r="DN43" i="9"/>
  <c r="DM43" i="9"/>
  <c r="DL43" i="9"/>
  <c r="DK43" i="9"/>
  <c r="DJ43" i="9"/>
  <c r="DI43" i="9"/>
  <c r="DD43" i="9"/>
  <c r="DC43" i="9"/>
  <c r="DB43" i="9"/>
  <c r="DA43" i="9"/>
  <c r="CZ43" i="9"/>
  <c r="CN43" i="9"/>
  <c r="CO43" i="9" s="1"/>
  <c r="CM43" i="9"/>
  <c r="CF43" i="9"/>
  <c r="CG43" i="9" s="1"/>
  <c r="CE43" i="9"/>
  <c r="BX43" i="9"/>
  <c r="BY43" i="9" s="1"/>
  <c r="BW43" i="9"/>
  <c r="BP43" i="9"/>
  <c r="BQ43" i="9" s="1"/>
  <c r="BO43" i="9"/>
  <c r="BH43" i="9"/>
  <c r="BI43" i="9" s="1"/>
  <c r="BG43" i="9"/>
  <c r="AY43" i="9"/>
  <c r="BD43" i="9" s="1"/>
  <c r="AX43" i="9"/>
  <c r="BC43" i="9" s="1"/>
  <c r="AW43" i="9"/>
  <c r="BB43" i="9" s="1"/>
  <c r="AV43" i="9"/>
  <c r="BA43" i="9" s="1"/>
  <c r="AU43" i="9"/>
  <c r="AZ43" i="9" s="1"/>
  <c r="AN43" i="9"/>
  <c r="DO42" i="9"/>
  <c r="DN42" i="9"/>
  <c r="DM42" i="9"/>
  <c r="DL42" i="9"/>
  <c r="DK42" i="9"/>
  <c r="DJ42" i="9"/>
  <c r="DI42" i="9"/>
  <c r="DD42" i="9"/>
  <c r="DC42" i="9"/>
  <c r="DB42" i="9"/>
  <c r="DA42" i="9"/>
  <c r="CZ42" i="9"/>
  <c r="CN42" i="9"/>
  <c r="CO42" i="9" s="1"/>
  <c r="CM42" i="9"/>
  <c r="CF42" i="9"/>
  <c r="CG42" i="9" s="1"/>
  <c r="CE42" i="9"/>
  <c r="BX42" i="9"/>
  <c r="BY42" i="9" s="1"/>
  <c r="BW42" i="9"/>
  <c r="BP42" i="9"/>
  <c r="BQ42" i="9" s="1"/>
  <c r="BO42" i="9"/>
  <c r="BH42" i="9"/>
  <c r="BI42" i="9" s="1"/>
  <c r="BG42" i="9"/>
  <c r="AY42" i="9"/>
  <c r="BD42" i="9" s="1"/>
  <c r="AX42" i="9"/>
  <c r="BC42" i="9" s="1"/>
  <c r="AW42" i="9"/>
  <c r="BB42" i="9" s="1"/>
  <c r="AV42" i="9"/>
  <c r="BA42" i="9" s="1"/>
  <c r="AU42" i="9"/>
  <c r="AZ42" i="9" s="1"/>
  <c r="AN42" i="9"/>
  <c r="DO41" i="9"/>
  <c r="DN41" i="9"/>
  <c r="DM41" i="9"/>
  <c r="DL41" i="9"/>
  <c r="DK41" i="9"/>
  <c r="DJ41" i="9"/>
  <c r="DI41" i="9"/>
  <c r="DD41" i="9"/>
  <c r="DC41" i="9"/>
  <c r="DB41" i="9"/>
  <c r="DA41" i="9"/>
  <c r="CZ41" i="9"/>
  <c r="CN41" i="9"/>
  <c r="CO41" i="9" s="1"/>
  <c r="CM41" i="9"/>
  <c r="CF41" i="9"/>
  <c r="CG41" i="9" s="1"/>
  <c r="CE41" i="9"/>
  <c r="BX41" i="9"/>
  <c r="BY41" i="9" s="1"/>
  <c r="BW41" i="9"/>
  <c r="BP41" i="9"/>
  <c r="BQ41" i="9" s="1"/>
  <c r="BO41" i="9"/>
  <c r="BH41" i="9"/>
  <c r="BI41" i="9" s="1"/>
  <c r="BG41" i="9"/>
  <c r="AY41" i="9"/>
  <c r="BD41" i="9" s="1"/>
  <c r="AX41" i="9"/>
  <c r="BC41" i="9" s="1"/>
  <c r="AW41" i="9"/>
  <c r="BB41" i="9" s="1"/>
  <c r="AV41" i="9"/>
  <c r="BA41" i="9" s="1"/>
  <c r="AU41" i="9"/>
  <c r="AZ41" i="9" s="1"/>
  <c r="AN41" i="9"/>
  <c r="DO40" i="9"/>
  <c r="DN40" i="9"/>
  <c r="DM40" i="9"/>
  <c r="DL40" i="9"/>
  <c r="DK40" i="9"/>
  <c r="DJ40" i="9"/>
  <c r="DI40" i="9"/>
  <c r="DD40" i="9"/>
  <c r="DC40" i="9"/>
  <c r="DB40" i="9"/>
  <c r="DA40" i="9"/>
  <c r="CZ40" i="9"/>
  <c r="CN40" i="9"/>
  <c r="CO40" i="9" s="1"/>
  <c r="CM40" i="9"/>
  <c r="CF40" i="9"/>
  <c r="CG40" i="9" s="1"/>
  <c r="CE40" i="9"/>
  <c r="BX40" i="9"/>
  <c r="BY40" i="9" s="1"/>
  <c r="BW40" i="9"/>
  <c r="BP40" i="9"/>
  <c r="BQ40" i="9" s="1"/>
  <c r="BO40" i="9"/>
  <c r="BH40" i="9"/>
  <c r="BI40" i="9" s="1"/>
  <c r="BG40" i="9"/>
  <c r="AY40" i="9"/>
  <c r="BD40" i="9" s="1"/>
  <c r="AX40" i="9"/>
  <c r="BC40" i="9" s="1"/>
  <c r="AW40" i="9"/>
  <c r="BB40" i="9" s="1"/>
  <c r="AV40" i="9"/>
  <c r="BA40" i="9" s="1"/>
  <c r="AU40" i="9"/>
  <c r="AZ40" i="9" s="1"/>
  <c r="AN40" i="9"/>
  <c r="DO39" i="9"/>
  <c r="DN39" i="9"/>
  <c r="DM39" i="9"/>
  <c r="DL39" i="9"/>
  <c r="DK39" i="9"/>
  <c r="DJ39" i="9"/>
  <c r="DI39" i="9"/>
  <c r="DD39" i="9"/>
  <c r="DC39" i="9"/>
  <c r="DB39" i="9"/>
  <c r="DA39" i="9"/>
  <c r="CZ39" i="9"/>
  <c r="CN39" i="9"/>
  <c r="CO39" i="9" s="1"/>
  <c r="CM39" i="9"/>
  <c r="CF39" i="9"/>
  <c r="CG39" i="9" s="1"/>
  <c r="CE39" i="9"/>
  <c r="BX39" i="9"/>
  <c r="BY39" i="9" s="1"/>
  <c r="BW39" i="9"/>
  <c r="BP39" i="9"/>
  <c r="BQ39" i="9" s="1"/>
  <c r="BO39" i="9"/>
  <c r="BH39" i="9"/>
  <c r="BI39" i="9" s="1"/>
  <c r="BG39" i="9"/>
  <c r="AY39" i="9"/>
  <c r="BD39" i="9" s="1"/>
  <c r="AX39" i="9"/>
  <c r="BC39" i="9" s="1"/>
  <c r="AW39" i="9"/>
  <c r="BB39" i="9" s="1"/>
  <c r="AV39" i="9"/>
  <c r="BA39" i="9" s="1"/>
  <c r="AU39" i="9"/>
  <c r="AZ39" i="9" s="1"/>
  <c r="AN39" i="9"/>
  <c r="DO38" i="9"/>
  <c r="DN38" i="9"/>
  <c r="DM38" i="9"/>
  <c r="DL38" i="9"/>
  <c r="DK38" i="9"/>
  <c r="DJ38" i="9"/>
  <c r="DI38" i="9"/>
  <c r="DD38" i="9"/>
  <c r="DC38" i="9"/>
  <c r="DB38" i="9"/>
  <c r="DA38" i="9"/>
  <c r="CZ38" i="9"/>
  <c r="CN38" i="9"/>
  <c r="CO38" i="9" s="1"/>
  <c r="CM38" i="9"/>
  <c r="CF38" i="9"/>
  <c r="CG38" i="9" s="1"/>
  <c r="CE38" i="9"/>
  <c r="BX38" i="9"/>
  <c r="BY38" i="9" s="1"/>
  <c r="BW38" i="9"/>
  <c r="BP38" i="9"/>
  <c r="BQ38" i="9" s="1"/>
  <c r="BO38" i="9"/>
  <c r="BH38" i="9"/>
  <c r="BI38" i="9" s="1"/>
  <c r="BG38" i="9"/>
  <c r="AY38" i="9"/>
  <c r="BD38" i="9" s="1"/>
  <c r="AX38" i="9"/>
  <c r="BC38" i="9" s="1"/>
  <c r="AW38" i="9"/>
  <c r="BB38" i="9" s="1"/>
  <c r="AV38" i="9"/>
  <c r="BA38" i="9" s="1"/>
  <c r="AU38" i="9"/>
  <c r="AZ38" i="9" s="1"/>
  <c r="AN38" i="9"/>
  <c r="DO37" i="9"/>
  <c r="DN37" i="9"/>
  <c r="DM37" i="9"/>
  <c r="DL37" i="9"/>
  <c r="DK37" i="9"/>
  <c r="DJ37" i="9"/>
  <c r="DI37" i="9"/>
  <c r="DD37" i="9"/>
  <c r="DC37" i="9"/>
  <c r="DB37" i="9"/>
  <c r="DA37" i="9"/>
  <c r="CZ37" i="9"/>
  <c r="CN37" i="9"/>
  <c r="CO37" i="9" s="1"/>
  <c r="CM37" i="9"/>
  <c r="CF37" i="9"/>
  <c r="CG37" i="9" s="1"/>
  <c r="CE37" i="9"/>
  <c r="BX37" i="9"/>
  <c r="BY37" i="9" s="1"/>
  <c r="BW37" i="9"/>
  <c r="BP37" i="9"/>
  <c r="BQ37" i="9" s="1"/>
  <c r="BO37" i="9"/>
  <c r="BH37" i="9"/>
  <c r="BI37" i="9" s="1"/>
  <c r="BG37" i="9"/>
  <c r="AY37" i="9"/>
  <c r="BD37" i="9" s="1"/>
  <c r="AX37" i="9"/>
  <c r="BC37" i="9" s="1"/>
  <c r="AW37" i="9"/>
  <c r="BB37" i="9" s="1"/>
  <c r="AV37" i="9"/>
  <c r="BA37" i="9" s="1"/>
  <c r="AU37" i="9"/>
  <c r="AZ37" i="9" s="1"/>
  <c r="AN37" i="9"/>
  <c r="DO36" i="9"/>
  <c r="DN36" i="9"/>
  <c r="DM36" i="9"/>
  <c r="DL36" i="9"/>
  <c r="DK36" i="9"/>
  <c r="DJ36" i="9"/>
  <c r="DI36" i="9"/>
  <c r="DD36" i="9"/>
  <c r="DC36" i="9"/>
  <c r="DB36" i="9"/>
  <c r="DA36" i="9"/>
  <c r="CZ36" i="9"/>
  <c r="CN36" i="9"/>
  <c r="CO36" i="9" s="1"/>
  <c r="CM36" i="9"/>
  <c r="CF36" i="9"/>
  <c r="CG36" i="9" s="1"/>
  <c r="CE36" i="9"/>
  <c r="BX36" i="9"/>
  <c r="BY36" i="9" s="1"/>
  <c r="BW36" i="9"/>
  <c r="BP36" i="9"/>
  <c r="BQ36" i="9" s="1"/>
  <c r="BO36" i="9"/>
  <c r="BH36" i="9"/>
  <c r="BI36" i="9" s="1"/>
  <c r="BG36" i="9"/>
  <c r="AY36" i="9"/>
  <c r="BD36" i="9" s="1"/>
  <c r="AX36" i="9"/>
  <c r="BC36" i="9" s="1"/>
  <c r="AW36" i="9"/>
  <c r="BB36" i="9" s="1"/>
  <c r="AV36" i="9"/>
  <c r="BA36" i="9" s="1"/>
  <c r="AU36" i="9"/>
  <c r="AZ36" i="9" s="1"/>
  <c r="AN36" i="9"/>
  <c r="DO35" i="9"/>
  <c r="DN35" i="9"/>
  <c r="DM35" i="9"/>
  <c r="DL35" i="9"/>
  <c r="DK35" i="9"/>
  <c r="DJ35" i="9"/>
  <c r="DI35" i="9"/>
  <c r="DD35" i="9"/>
  <c r="DC35" i="9"/>
  <c r="DB35" i="9"/>
  <c r="DA35" i="9"/>
  <c r="CZ35" i="9"/>
  <c r="CN35" i="9"/>
  <c r="CO35" i="9" s="1"/>
  <c r="CM35" i="9"/>
  <c r="CF35" i="9"/>
  <c r="CG35" i="9" s="1"/>
  <c r="CE35" i="9"/>
  <c r="BX35" i="9"/>
  <c r="BY35" i="9" s="1"/>
  <c r="BW35" i="9"/>
  <c r="BP35" i="9"/>
  <c r="BQ35" i="9" s="1"/>
  <c r="BO35" i="9"/>
  <c r="BH35" i="9"/>
  <c r="BI35" i="9" s="1"/>
  <c r="BG35" i="9"/>
  <c r="AY35" i="9"/>
  <c r="BD35" i="9" s="1"/>
  <c r="AX35" i="9"/>
  <c r="BC35" i="9" s="1"/>
  <c r="AW35" i="9"/>
  <c r="BB35" i="9" s="1"/>
  <c r="AV35" i="9"/>
  <c r="BA35" i="9" s="1"/>
  <c r="AU35" i="9"/>
  <c r="AZ35" i="9" s="1"/>
  <c r="AN35" i="9"/>
  <c r="DO34" i="9"/>
  <c r="DN34" i="9"/>
  <c r="DM34" i="9"/>
  <c r="DL34" i="9"/>
  <c r="DK34" i="9"/>
  <c r="DJ34" i="9"/>
  <c r="DI34" i="9"/>
  <c r="DD34" i="9"/>
  <c r="DC34" i="9"/>
  <c r="DB34" i="9"/>
  <c r="DA34" i="9"/>
  <c r="CZ34" i="9"/>
  <c r="CN34" i="9"/>
  <c r="CO34" i="9" s="1"/>
  <c r="CM34" i="9"/>
  <c r="CF34" i="9"/>
  <c r="CG34" i="9" s="1"/>
  <c r="CE34" i="9"/>
  <c r="BX34" i="9"/>
  <c r="BY34" i="9" s="1"/>
  <c r="BW34" i="9"/>
  <c r="BP34" i="9"/>
  <c r="BQ34" i="9" s="1"/>
  <c r="BO34" i="9"/>
  <c r="BH34" i="9"/>
  <c r="BI34" i="9" s="1"/>
  <c r="BG34" i="9"/>
  <c r="AY34" i="9"/>
  <c r="BD34" i="9" s="1"/>
  <c r="AX34" i="9"/>
  <c r="BC34" i="9" s="1"/>
  <c r="AW34" i="9"/>
  <c r="BB34" i="9" s="1"/>
  <c r="AV34" i="9"/>
  <c r="BA34" i="9" s="1"/>
  <c r="AU34" i="9"/>
  <c r="AZ34" i="9" s="1"/>
  <c r="AN34" i="9"/>
  <c r="DO33" i="9"/>
  <c r="DN33" i="9"/>
  <c r="DM33" i="9"/>
  <c r="DL33" i="9"/>
  <c r="DK33" i="9"/>
  <c r="DJ33" i="9"/>
  <c r="DI33" i="9"/>
  <c r="DD33" i="9"/>
  <c r="DC33" i="9"/>
  <c r="DB33" i="9"/>
  <c r="DA33" i="9"/>
  <c r="CZ33" i="9"/>
  <c r="CN33" i="9"/>
  <c r="CO33" i="9" s="1"/>
  <c r="CM33" i="9"/>
  <c r="CF33" i="9"/>
  <c r="CG33" i="9" s="1"/>
  <c r="CE33" i="9"/>
  <c r="BX33" i="9"/>
  <c r="BY33" i="9" s="1"/>
  <c r="BW33" i="9"/>
  <c r="BP33" i="9"/>
  <c r="BQ33" i="9" s="1"/>
  <c r="BO33" i="9"/>
  <c r="BH33" i="9"/>
  <c r="BI33" i="9" s="1"/>
  <c r="BG33" i="9"/>
  <c r="AY33" i="9"/>
  <c r="BD33" i="9" s="1"/>
  <c r="AX33" i="9"/>
  <c r="BC33" i="9" s="1"/>
  <c r="AW33" i="9"/>
  <c r="BB33" i="9" s="1"/>
  <c r="AV33" i="9"/>
  <c r="BA33" i="9" s="1"/>
  <c r="AU33" i="9"/>
  <c r="AZ33" i="9" s="1"/>
  <c r="AN33" i="9"/>
  <c r="DO32" i="9"/>
  <c r="DN32" i="9"/>
  <c r="DM32" i="9"/>
  <c r="DL32" i="9"/>
  <c r="DK32" i="9"/>
  <c r="DJ32" i="9"/>
  <c r="DI32" i="9"/>
  <c r="DD32" i="9"/>
  <c r="DC32" i="9"/>
  <c r="DB32" i="9"/>
  <c r="DA32" i="9"/>
  <c r="CZ32" i="9"/>
  <c r="CN32" i="9"/>
  <c r="CO32" i="9" s="1"/>
  <c r="CM32" i="9"/>
  <c r="CF32" i="9"/>
  <c r="CG32" i="9" s="1"/>
  <c r="CE32" i="9"/>
  <c r="BX32" i="9"/>
  <c r="BY32" i="9" s="1"/>
  <c r="BW32" i="9"/>
  <c r="BP32" i="9"/>
  <c r="BQ32" i="9" s="1"/>
  <c r="BO32" i="9"/>
  <c r="BH32" i="9"/>
  <c r="BI32" i="9" s="1"/>
  <c r="BG32" i="9"/>
  <c r="AY32" i="9"/>
  <c r="BD32" i="9" s="1"/>
  <c r="AX32" i="9"/>
  <c r="BC32" i="9" s="1"/>
  <c r="AW32" i="9"/>
  <c r="BB32" i="9" s="1"/>
  <c r="AV32" i="9"/>
  <c r="BA32" i="9" s="1"/>
  <c r="AU32" i="9"/>
  <c r="AZ32" i="9" s="1"/>
  <c r="AN32" i="9"/>
  <c r="DO31" i="9"/>
  <c r="DN31" i="9"/>
  <c r="DM31" i="9"/>
  <c r="DL31" i="9"/>
  <c r="DK31" i="9"/>
  <c r="DJ31" i="9"/>
  <c r="DI31" i="9"/>
  <c r="DD31" i="9"/>
  <c r="DC31" i="9"/>
  <c r="DB31" i="9"/>
  <c r="DA31" i="9"/>
  <c r="CZ31" i="9"/>
  <c r="CN31" i="9"/>
  <c r="CO31" i="9" s="1"/>
  <c r="CM31" i="9"/>
  <c r="CF31" i="9"/>
  <c r="CG31" i="9" s="1"/>
  <c r="CE31" i="9"/>
  <c r="BX31" i="9"/>
  <c r="BY31" i="9" s="1"/>
  <c r="BW31" i="9"/>
  <c r="BP31" i="9"/>
  <c r="BQ31" i="9" s="1"/>
  <c r="BO31" i="9"/>
  <c r="BH31" i="9"/>
  <c r="BI31" i="9" s="1"/>
  <c r="BG31" i="9"/>
  <c r="AY31" i="9"/>
  <c r="BD31" i="9" s="1"/>
  <c r="AX31" i="9"/>
  <c r="BC31" i="9" s="1"/>
  <c r="AW31" i="9"/>
  <c r="BB31" i="9" s="1"/>
  <c r="AV31" i="9"/>
  <c r="BA31" i="9" s="1"/>
  <c r="AU31" i="9"/>
  <c r="AZ31" i="9" s="1"/>
  <c r="AN31" i="9"/>
  <c r="DO30" i="9"/>
  <c r="DN30" i="9"/>
  <c r="DM30" i="9"/>
  <c r="DL30" i="9"/>
  <c r="DK30" i="9"/>
  <c r="DJ30" i="9"/>
  <c r="DI30" i="9"/>
  <c r="DD30" i="9"/>
  <c r="DC30" i="9"/>
  <c r="DB30" i="9"/>
  <c r="DA30" i="9"/>
  <c r="CZ30" i="9"/>
  <c r="CN30" i="9"/>
  <c r="CO30" i="9" s="1"/>
  <c r="CM30" i="9"/>
  <c r="CF30" i="9"/>
  <c r="CG30" i="9" s="1"/>
  <c r="CE30" i="9"/>
  <c r="BX30" i="9"/>
  <c r="BY30" i="9" s="1"/>
  <c r="BW30" i="9"/>
  <c r="BP30" i="9"/>
  <c r="BQ30" i="9" s="1"/>
  <c r="BO30" i="9"/>
  <c r="BH30" i="9"/>
  <c r="BI30" i="9" s="1"/>
  <c r="BG30" i="9"/>
  <c r="AY30" i="9"/>
  <c r="BD30" i="9" s="1"/>
  <c r="AX30" i="9"/>
  <c r="BC30" i="9" s="1"/>
  <c r="AW30" i="9"/>
  <c r="BB30" i="9" s="1"/>
  <c r="AV30" i="9"/>
  <c r="BA30" i="9" s="1"/>
  <c r="AU30" i="9"/>
  <c r="AZ30" i="9" s="1"/>
  <c r="AN30" i="9"/>
  <c r="DO29" i="9"/>
  <c r="DN29" i="9"/>
  <c r="DM29" i="9"/>
  <c r="DL29" i="9"/>
  <c r="DK29" i="9"/>
  <c r="DJ29" i="9"/>
  <c r="DI29" i="9"/>
  <c r="DD29" i="9"/>
  <c r="DC29" i="9"/>
  <c r="DB29" i="9"/>
  <c r="DA29" i="9"/>
  <c r="CZ29" i="9"/>
  <c r="CN29" i="9"/>
  <c r="CO29" i="9" s="1"/>
  <c r="CM29" i="9"/>
  <c r="CF29" i="9"/>
  <c r="CG29" i="9" s="1"/>
  <c r="CE29" i="9"/>
  <c r="BX29" i="9"/>
  <c r="BY29" i="9" s="1"/>
  <c r="BW29" i="9"/>
  <c r="BP29" i="9"/>
  <c r="BQ29" i="9" s="1"/>
  <c r="BO29" i="9"/>
  <c r="BH29" i="9"/>
  <c r="BI29" i="9" s="1"/>
  <c r="BG29" i="9"/>
  <c r="AY29" i="9"/>
  <c r="BD29" i="9" s="1"/>
  <c r="AX29" i="9"/>
  <c r="BC29" i="9" s="1"/>
  <c r="AW29" i="9"/>
  <c r="BB29" i="9" s="1"/>
  <c r="AV29" i="9"/>
  <c r="BA29" i="9" s="1"/>
  <c r="AU29" i="9"/>
  <c r="AZ29" i="9" s="1"/>
  <c r="AN29" i="9"/>
  <c r="DO28" i="9"/>
  <c r="DN28" i="9"/>
  <c r="DM28" i="9"/>
  <c r="DL28" i="9"/>
  <c r="DK28" i="9"/>
  <c r="DJ28" i="9"/>
  <c r="DI28" i="9"/>
  <c r="DD28" i="9"/>
  <c r="DC28" i="9"/>
  <c r="DB28" i="9"/>
  <c r="DA28" i="9"/>
  <c r="CZ28" i="9"/>
  <c r="CN28" i="9"/>
  <c r="CO28" i="9" s="1"/>
  <c r="CM28" i="9"/>
  <c r="CF28" i="9"/>
  <c r="CG28" i="9" s="1"/>
  <c r="CE28" i="9"/>
  <c r="BX28" i="9"/>
  <c r="BY28" i="9" s="1"/>
  <c r="BW28" i="9"/>
  <c r="BP28" i="9"/>
  <c r="BQ28" i="9" s="1"/>
  <c r="BO28" i="9"/>
  <c r="BH28" i="9"/>
  <c r="BI28" i="9" s="1"/>
  <c r="BG28" i="9"/>
  <c r="AY28" i="9"/>
  <c r="BD28" i="9" s="1"/>
  <c r="AX28" i="9"/>
  <c r="BC28" i="9" s="1"/>
  <c r="AW28" i="9"/>
  <c r="BB28" i="9" s="1"/>
  <c r="AV28" i="9"/>
  <c r="BA28" i="9" s="1"/>
  <c r="AU28" i="9"/>
  <c r="AZ28" i="9" s="1"/>
  <c r="AN28" i="9"/>
  <c r="DO27" i="9"/>
  <c r="DN27" i="9"/>
  <c r="DM27" i="9"/>
  <c r="DL27" i="9"/>
  <c r="DK27" i="9"/>
  <c r="DJ27" i="9"/>
  <c r="DI27" i="9"/>
  <c r="DD27" i="9"/>
  <c r="DC27" i="9"/>
  <c r="DB27" i="9"/>
  <c r="DA27" i="9"/>
  <c r="CZ27" i="9"/>
  <c r="CN27" i="9"/>
  <c r="CO27" i="9" s="1"/>
  <c r="CM27" i="9"/>
  <c r="CF27" i="9"/>
  <c r="CG27" i="9" s="1"/>
  <c r="CE27" i="9"/>
  <c r="BX27" i="9"/>
  <c r="BY27" i="9" s="1"/>
  <c r="BW27" i="9"/>
  <c r="BP27" i="9"/>
  <c r="BQ27" i="9" s="1"/>
  <c r="BO27" i="9"/>
  <c r="BH27" i="9"/>
  <c r="BI27" i="9" s="1"/>
  <c r="BG27" i="9"/>
  <c r="AY27" i="9"/>
  <c r="BD27" i="9" s="1"/>
  <c r="AX27" i="9"/>
  <c r="BC27" i="9" s="1"/>
  <c r="AW27" i="9"/>
  <c r="BB27" i="9" s="1"/>
  <c r="AV27" i="9"/>
  <c r="BA27" i="9" s="1"/>
  <c r="AU27" i="9"/>
  <c r="AZ27" i="9" s="1"/>
  <c r="AN27" i="9"/>
  <c r="DO26" i="9"/>
  <c r="DN26" i="9"/>
  <c r="DM26" i="9"/>
  <c r="DL26" i="9"/>
  <c r="DK26" i="9"/>
  <c r="DJ26" i="9"/>
  <c r="DI26" i="9"/>
  <c r="DD26" i="9"/>
  <c r="DC26" i="9"/>
  <c r="DB26" i="9"/>
  <c r="DA26" i="9"/>
  <c r="CZ26" i="9"/>
  <c r="CN26" i="9"/>
  <c r="CO26" i="9" s="1"/>
  <c r="CM26" i="9"/>
  <c r="CF26" i="9"/>
  <c r="CG26" i="9" s="1"/>
  <c r="CE26" i="9"/>
  <c r="BX26" i="9"/>
  <c r="BY26" i="9" s="1"/>
  <c r="BW26" i="9"/>
  <c r="BP26" i="9"/>
  <c r="BQ26" i="9" s="1"/>
  <c r="BO26" i="9"/>
  <c r="BH26" i="9"/>
  <c r="BI26" i="9" s="1"/>
  <c r="BG26" i="9"/>
  <c r="AY26" i="9"/>
  <c r="BD26" i="9" s="1"/>
  <c r="AX26" i="9"/>
  <c r="BC26" i="9" s="1"/>
  <c r="AW26" i="9"/>
  <c r="BB26" i="9" s="1"/>
  <c r="AV26" i="9"/>
  <c r="BA26" i="9" s="1"/>
  <c r="AU26" i="9"/>
  <c r="AZ26" i="9" s="1"/>
  <c r="AN26" i="9"/>
  <c r="DO25" i="9"/>
  <c r="DN25" i="9"/>
  <c r="DM25" i="9"/>
  <c r="DL25" i="9"/>
  <c r="DK25" i="9"/>
  <c r="DJ25" i="9"/>
  <c r="DI25" i="9"/>
  <c r="DD25" i="9"/>
  <c r="DC25" i="9"/>
  <c r="DB25" i="9"/>
  <c r="DA25" i="9"/>
  <c r="CZ25" i="9"/>
  <c r="CN25" i="9"/>
  <c r="CO25" i="9" s="1"/>
  <c r="CM25" i="9"/>
  <c r="CF25" i="9"/>
  <c r="CG25" i="9" s="1"/>
  <c r="CE25" i="9"/>
  <c r="BX25" i="9"/>
  <c r="BY25" i="9" s="1"/>
  <c r="BW25" i="9"/>
  <c r="BP25" i="9"/>
  <c r="BQ25" i="9" s="1"/>
  <c r="BO25" i="9"/>
  <c r="BH25" i="9"/>
  <c r="BI25" i="9" s="1"/>
  <c r="BG25" i="9"/>
  <c r="AY25" i="9"/>
  <c r="BD25" i="9" s="1"/>
  <c r="AX25" i="9"/>
  <c r="BC25" i="9" s="1"/>
  <c r="AW25" i="9"/>
  <c r="BB25" i="9" s="1"/>
  <c r="AV25" i="9"/>
  <c r="BA25" i="9" s="1"/>
  <c r="AU25" i="9"/>
  <c r="AZ25" i="9" s="1"/>
  <c r="AN25" i="9"/>
  <c r="DO24" i="9"/>
  <c r="DN24" i="9"/>
  <c r="DM24" i="9"/>
  <c r="DL24" i="9"/>
  <c r="DK24" i="9"/>
  <c r="DJ24" i="9"/>
  <c r="DI24" i="9"/>
  <c r="DD24" i="9"/>
  <c r="DC24" i="9"/>
  <c r="DB24" i="9"/>
  <c r="DA24" i="9"/>
  <c r="CZ24" i="9"/>
  <c r="CN24" i="9"/>
  <c r="CO24" i="9" s="1"/>
  <c r="CM24" i="9"/>
  <c r="CF24" i="9"/>
  <c r="CG24" i="9" s="1"/>
  <c r="CE24" i="9"/>
  <c r="BX24" i="9"/>
  <c r="BY24" i="9" s="1"/>
  <c r="BW24" i="9"/>
  <c r="BP24" i="9"/>
  <c r="BQ24" i="9" s="1"/>
  <c r="BO24" i="9"/>
  <c r="BH24" i="9"/>
  <c r="BI24" i="9" s="1"/>
  <c r="BG24" i="9"/>
  <c r="AY24" i="9"/>
  <c r="BD24" i="9" s="1"/>
  <c r="AX24" i="9"/>
  <c r="BC24" i="9" s="1"/>
  <c r="AW24" i="9"/>
  <c r="BB24" i="9" s="1"/>
  <c r="AV24" i="9"/>
  <c r="BA24" i="9" s="1"/>
  <c r="AU24" i="9"/>
  <c r="AZ24" i="9" s="1"/>
  <c r="AN24" i="9"/>
  <c r="DO23" i="9"/>
  <c r="DN23" i="9"/>
  <c r="DM23" i="9"/>
  <c r="DL23" i="9"/>
  <c r="DK23" i="9"/>
  <c r="DJ23" i="9"/>
  <c r="DI23" i="9"/>
  <c r="DD23" i="9"/>
  <c r="DC23" i="9"/>
  <c r="DB23" i="9"/>
  <c r="DA23" i="9"/>
  <c r="CZ23" i="9"/>
  <c r="CN23" i="9"/>
  <c r="CO23" i="9" s="1"/>
  <c r="CM23" i="9"/>
  <c r="CF23" i="9"/>
  <c r="CG23" i="9" s="1"/>
  <c r="CE23" i="9"/>
  <c r="BX23" i="9"/>
  <c r="BY23" i="9" s="1"/>
  <c r="BW23" i="9"/>
  <c r="BP23" i="9"/>
  <c r="BQ23" i="9" s="1"/>
  <c r="BO23" i="9"/>
  <c r="BH23" i="9"/>
  <c r="BI23" i="9" s="1"/>
  <c r="BG23" i="9"/>
  <c r="AY23" i="9"/>
  <c r="BD23" i="9" s="1"/>
  <c r="AX23" i="9"/>
  <c r="BC23" i="9" s="1"/>
  <c r="AW23" i="9"/>
  <c r="BB23" i="9" s="1"/>
  <c r="AV23" i="9"/>
  <c r="BA23" i="9" s="1"/>
  <c r="AU23" i="9"/>
  <c r="AZ23" i="9" s="1"/>
  <c r="AN23" i="9"/>
  <c r="DO22" i="9"/>
  <c r="DN22" i="9"/>
  <c r="DM22" i="9"/>
  <c r="DL22" i="9"/>
  <c r="DK22" i="9"/>
  <c r="DJ22" i="9"/>
  <c r="DI22" i="9"/>
  <c r="DD22" i="9"/>
  <c r="DC22" i="9"/>
  <c r="DB22" i="9"/>
  <c r="DA22" i="9"/>
  <c r="CZ22" i="9"/>
  <c r="CN22" i="9"/>
  <c r="CO22" i="9" s="1"/>
  <c r="CM22" i="9"/>
  <c r="CF22" i="9"/>
  <c r="CG22" i="9" s="1"/>
  <c r="CE22" i="9"/>
  <c r="BX22" i="9"/>
  <c r="BY22" i="9" s="1"/>
  <c r="BW22" i="9"/>
  <c r="BP22" i="9"/>
  <c r="BQ22" i="9" s="1"/>
  <c r="BO22" i="9"/>
  <c r="BH22" i="9"/>
  <c r="BI22" i="9" s="1"/>
  <c r="BG22" i="9"/>
  <c r="AY22" i="9"/>
  <c r="BD22" i="9" s="1"/>
  <c r="AX22" i="9"/>
  <c r="BC22" i="9" s="1"/>
  <c r="AW22" i="9"/>
  <c r="BB22" i="9" s="1"/>
  <c r="AV22" i="9"/>
  <c r="BA22" i="9" s="1"/>
  <c r="AU22" i="9"/>
  <c r="AZ22" i="9" s="1"/>
  <c r="AN22" i="9"/>
  <c r="DO21" i="9"/>
  <c r="DN21" i="9"/>
  <c r="DM21" i="9"/>
  <c r="DL21" i="9"/>
  <c r="DK21" i="9"/>
  <c r="DJ21" i="9"/>
  <c r="DI21" i="9"/>
  <c r="DD21" i="9"/>
  <c r="DC21" i="9"/>
  <c r="DB21" i="9"/>
  <c r="DA21" i="9"/>
  <c r="CZ21" i="9"/>
  <c r="CN21" i="9"/>
  <c r="CO21" i="9" s="1"/>
  <c r="CM21" i="9"/>
  <c r="CF21" i="9"/>
  <c r="CG21" i="9" s="1"/>
  <c r="CE21" i="9"/>
  <c r="BX21" i="9"/>
  <c r="BY21" i="9" s="1"/>
  <c r="BW21" i="9"/>
  <c r="BP21" i="9"/>
  <c r="BQ21" i="9" s="1"/>
  <c r="BO21" i="9"/>
  <c r="BH21" i="9"/>
  <c r="BI21" i="9" s="1"/>
  <c r="BG21" i="9"/>
  <c r="AY21" i="9"/>
  <c r="BD21" i="9" s="1"/>
  <c r="AX21" i="9"/>
  <c r="BC21" i="9" s="1"/>
  <c r="AW21" i="9"/>
  <c r="BB21" i="9" s="1"/>
  <c r="AV21" i="9"/>
  <c r="BA21" i="9" s="1"/>
  <c r="AU21" i="9"/>
  <c r="AZ21" i="9" s="1"/>
  <c r="AN21" i="9"/>
  <c r="DO20" i="9"/>
  <c r="DN20" i="9"/>
  <c r="DM20" i="9"/>
  <c r="DL20" i="9"/>
  <c r="DK20" i="9"/>
  <c r="DJ20" i="9"/>
  <c r="DI20" i="9"/>
  <c r="DD20" i="9"/>
  <c r="DC20" i="9"/>
  <c r="DB20" i="9"/>
  <c r="DA20" i="9"/>
  <c r="CZ20" i="9"/>
  <c r="CN20" i="9"/>
  <c r="CO20" i="9" s="1"/>
  <c r="CM20" i="9"/>
  <c r="CF20" i="9"/>
  <c r="CG20" i="9" s="1"/>
  <c r="CE20" i="9"/>
  <c r="BX20" i="9"/>
  <c r="BY20" i="9" s="1"/>
  <c r="BW20" i="9"/>
  <c r="BP20" i="9"/>
  <c r="BQ20" i="9" s="1"/>
  <c r="BO20" i="9"/>
  <c r="BH20" i="9"/>
  <c r="BI20" i="9" s="1"/>
  <c r="BG20" i="9"/>
  <c r="AY20" i="9"/>
  <c r="BD20" i="9" s="1"/>
  <c r="AX20" i="9"/>
  <c r="BC20" i="9" s="1"/>
  <c r="AW20" i="9"/>
  <c r="BB20" i="9" s="1"/>
  <c r="AV20" i="9"/>
  <c r="BA20" i="9" s="1"/>
  <c r="AU20" i="9"/>
  <c r="AZ20" i="9" s="1"/>
  <c r="AN20" i="9"/>
  <c r="DO19" i="9"/>
  <c r="DN19" i="9"/>
  <c r="DL19" i="9"/>
  <c r="DK19" i="9"/>
  <c r="DD19" i="9"/>
  <c r="DC19" i="9"/>
  <c r="DB19" i="9"/>
  <c r="DA19" i="9"/>
  <c r="CN19" i="9"/>
  <c r="CO19" i="9" s="1"/>
  <c r="CM19" i="9"/>
  <c r="CF19" i="9"/>
  <c r="CG19" i="9" s="1"/>
  <c r="CE19" i="9"/>
  <c r="BX19" i="9"/>
  <c r="BY19" i="9" s="1"/>
  <c r="BW19" i="9"/>
  <c r="BP19" i="9"/>
  <c r="BQ19" i="9" s="1"/>
  <c r="BO19" i="9"/>
  <c r="BH19" i="9"/>
  <c r="BI19" i="9" s="1"/>
  <c r="BG19" i="9"/>
  <c r="AY19" i="9"/>
  <c r="BD19" i="9" s="1"/>
  <c r="AX19" i="9"/>
  <c r="BC19" i="9" s="1"/>
  <c r="AW19" i="9"/>
  <c r="BB19" i="9" s="1"/>
  <c r="AV19" i="9"/>
  <c r="BA19" i="9" s="1"/>
  <c r="AN19" i="9"/>
  <c r="DO18" i="9"/>
  <c r="DN18" i="9"/>
  <c r="DL18" i="9"/>
  <c r="DK18" i="9"/>
  <c r="DD18" i="9"/>
  <c r="DC18" i="9"/>
  <c r="DB18" i="9"/>
  <c r="DA18" i="9"/>
  <c r="CN18" i="9"/>
  <c r="CO18" i="9" s="1"/>
  <c r="CM18" i="9"/>
  <c r="CF18" i="9"/>
  <c r="CG18" i="9" s="1"/>
  <c r="CE18" i="9"/>
  <c r="BX18" i="9"/>
  <c r="BY18" i="9" s="1"/>
  <c r="BW18" i="9"/>
  <c r="BP18" i="9"/>
  <c r="BQ18" i="9" s="1"/>
  <c r="BO18" i="9"/>
  <c r="BH18" i="9"/>
  <c r="BI18" i="9" s="1"/>
  <c r="BG18" i="9"/>
  <c r="AY18" i="9"/>
  <c r="BD18" i="9" s="1"/>
  <c r="AX18" i="9"/>
  <c r="BC18" i="9" s="1"/>
  <c r="AW18" i="9"/>
  <c r="BB18" i="9" s="1"/>
  <c r="AV18" i="9"/>
  <c r="BA18" i="9" s="1"/>
  <c r="AN18" i="9"/>
  <c r="DO17" i="9"/>
  <c r="DN17" i="9"/>
  <c r="DL17" i="9"/>
  <c r="DK17" i="9"/>
  <c r="DD17" i="9"/>
  <c r="DC17" i="9"/>
  <c r="DB17" i="9"/>
  <c r="DA17" i="9"/>
  <c r="CN17" i="9"/>
  <c r="CO17" i="9" s="1"/>
  <c r="CM17" i="9"/>
  <c r="CF17" i="9"/>
  <c r="CG17" i="9" s="1"/>
  <c r="CE17" i="9"/>
  <c r="BX17" i="9"/>
  <c r="BY17" i="9" s="1"/>
  <c r="BW17" i="9"/>
  <c r="BP17" i="9"/>
  <c r="BQ17" i="9" s="1"/>
  <c r="BO17" i="9"/>
  <c r="BH17" i="9"/>
  <c r="BI17" i="9" s="1"/>
  <c r="BG17" i="9"/>
  <c r="AY17" i="9"/>
  <c r="BD17" i="9" s="1"/>
  <c r="AX17" i="9"/>
  <c r="BC17" i="9" s="1"/>
  <c r="AW17" i="9"/>
  <c r="BB17" i="9" s="1"/>
  <c r="AV17" i="9"/>
  <c r="BA17" i="9" s="1"/>
  <c r="AN17" i="9"/>
  <c r="DO16" i="9"/>
  <c r="DN16" i="9"/>
  <c r="DL16" i="9"/>
  <c r="DK16" i="9"/>
  <c r="DD16" i="9"/>
  <c r="DC16" i="9"/>
  <c r="DB16" i="9"/>
  <c r="DA16" i="9"/>
  <c r="CN16" i="9"/>
  <c r="CO16" i="9" s="1"/>
  <c r="CM16" i="9"/>
  <c r="CF16" i="9"/>
  <c r="CG16" i="9" s="1"/>
  <c r="CE16" i="9"/>
  <c r="BX16" i="9"/>
  <c r="BY16" i="9" s="1"/>
  <c r="BW16" i="9"/>
  <c r="BP16" i="9"/>
  <c r="BQ16" i="9" s="1"/>
  <c r="BO16" i="9"/>
  <c r="BH16" i="9"/>
  <c r="BG16" i="9"/>
  <c r="AY16" i="9"/>
  <c r="BD16" i="9" s="1"/>
  <c r="AX16" i="9"/>
  <c r="BC16" i="9" s="1"/>
  <c r="AW16" i="9"/>
  <c r="BB16" i="9" s="1"/>
  <c r="AV16" i="9"/>
  <c r="BA16" i="9" s="1"/>
  <c r="AN16" i="9"/>
  <c r="DO15" i="9"/>
  <c r="DN15" i="9"/>
  <c r="DL15" i="9"/>
  <c r="DK15" i="9"/>
  <c r="DD15" i="9"/>
  <c r="DC15" i="9"/>
  <c r="DB15" i="9"/>
  <c r="DA15" i="9"/>
  <c r="CN15" i="9"/>
  <c r="CO15" i="9" s="1"/>
  <c r="CM15" i="9"/>
  <c r="CF15" i="9"/>
  <c r="CG15" i="9" s="1"/>
  <c r="CE15" i="9"/>
  <c r="BX15" i="9"/>
  <c r="BY15" i="9" s="1"/>
  <c r="BW15" i="9"/>
  <c r="BP15" i="9"/>
  <c r="BQ15" i="9" s="1"/>
  <c r="BO15" i="9"/>
  <c r="BH15" i="9"/>
  <c r="BI15" i="9" s="1"/>
  <c r="BG15" i="9"/>
  <c r="AY15" i="9"/>
  <c r="BD15" i="9" s="1"/>
  <c r="AX15" i="9"/>
  <c r="BC15" i="9" s="1"/>
  <c r="AW15" i="9"/>
  <c r="BB15" i="9" s="1"/>
  <c r="AV15" i="9"/>
  <c r="BA15" i="9" s="1"/>
  <c r="AN15" i="9"/>
  <c r="DO14" i="9"/>
  <c r="DN14" i="9"/>
  <c r="DL14" i="9"/>
  <c r="DK14" i="9"/>
  <c r="DD14" i="9"/>
  <c r="DC14" i="9"/>
  <c r="DB14" i="9"/>
  <c r="DA14" i="9"/>
  <c r="CN14" i="9"/>
  <c r="CO14" i="9" s="1"/>
  <c r="CM14" i="9"/>
  <c r="CF14" i="9"/>
  <c r="CG14" i="9" s="1"/>
  <c r="CE14" i="9"/>
  <c r="BX14" i="9"/>
  <c r="BY14" i="9" s="1"/>
  <c r="BW14" i="9"/>
  <c r="BP14" i="9"/>
  <c r="BO14" i="9"/>
  <c r="BH14" i="9"/>
  <c r="BG14" i="9"/>
  <c r="BI14" i="9" s="1"/>
  <c r="AY14" i="9"/>
  <c r="BD14" i="9" s="1"/>
  <c r="AX14" i="9"/>
  <c r="BC14" i="9" s="1"/>
  <c r="AW14" i="9"/>
  <c r="BB14" i="9" s="1"/>
  <c r="AP14" i="9"/>
  <c r="AN14" i="9"/>
  <c r="DO13" i="9"/>
  <c r="DN13" i="9"/>
  <c r="DL13" i="9"/>
  <c r="DK13" i="9"/>
  <c r="DD13" i="9"/>
  <c r="DC13" i="9"/>
  <c r="DB13" i="9"/>
  <c r="DA13" i="9"/>
  <c r="CW13" i="9"/>
  <c r="CV13" i="9"/>
  <c r="CN13" i="9"/>
  <c r="CO13" i="9" s="1"/>
  <c r="CM13" i="9"/>
  <c r="CF13" i="9"/>
  <c r="CG13" i="9" s="1"/>
  <c r="CE13" i="9"/>
  <c r="BX13" i="9"/>
  <c r="BY13" i="9" s="1"/>
  <c r="BW13" i="9"/>
  <c r="BP13" i="9"/>
  <c r="BO13" i="9"/>
  <c r="BH13" i="9"/>
  <c r="BI13" i="9" s="1"/>
  <c r="BG13" i="9"/>
  <c r="AY13" i="9"/>
  <c r="BD13" i="9" s="1"/>
  <c r="AX13" i="9"/>
  <c r="BC13" i="9" s="1"/>
  <c r="AW13" i="9"/>
  <c r="BB13" i="9" s="1"/>
  <c r="AV13" i="9"/>
  <c r="BA13" i="9" s="1"/>
  <c r="AP13" i="9"/>
  <c r="AN13" i="9"/>
  <c r="DO12" i="9"/>
  <c r="DN12" i="9"/>
  <c r="DL12" i="9"/>
  <c r="DK12" i="9"/>
  <c r="DD12" i="9"/>
  <c r="DC12" i="9"/>
  <c r="DB12" i="9"/>
  <c r="DA12" i="9"/>
  <c r="CY12" i="9"/>
  <c r="CX12" i="9"/>
  <c r="CW12" i="9"/>
  <c r="CV12" i="9"/>
  <c r="CN12" i="9"/>
  <c r="CO12" i="9" s="1"/>
  <c r="CM12" i="9"/>
  <c r="CF12" i="9"/>
  <c r="CG12" i="9" s="1"/>
  <c r="CE12" i="9"/>
  <c r="BX12" i="9"/>
  <c r="BY12" i="9" s="1"/>
  <c r="BW12" i="9"/>
  <c r="BP12" i="9"/>
  <c r="BO12" i="9"/>
  <c r="BH12" i="9"/>
  <c r="BG12" i="9"/>
  <c r="AP12" i="9"/>
  <c r="AN12" i="9"/>
  <c r="DF8" i="9"/>
  <c r="DE8" i="9"/>
  <c r="G19" i="9" l="1"/>
  <c r="DX18" i="9"/>
  <c r="F39" i="25" s="1"/>
  <c r="G18" i="9"/>
  <c r="G17" i="9"/>
  <c r="G16" i="9"/>
  <c r="G15" i="9"/>
  <c r="G14" i="9"/>
  <c r="G13" i="9"/>
  <c r="G12" i="9"/>
  <c r="DX19" i="9"/>
  <c r="CJ475" i="9"/>
  <c r="DX15" i="9"/>
  <c r="F33" i="25" s="1"/>
  <c r="DX14" i="9"/>
  <c r="F31" i="25" s="1"/>
  <c r="DX17" i="9"/>
  <c r="F37" i="25" s="1"/>
  <c r="DX12" i="9"/>
  <c r="F27" i="25" s="1"/>
  <c r="B30" i="25"/>
  <c r="DX13" i="9"/>
  <c r="F29" i="25" s="1"/>
  <c r="B36" i="25"/>
  <c r="DX16" i="9"/>
  <c r="F35" i="25" s="1"/>
  <c r="B38" i="25"/>
  <c r="B40" i="25"/>
  <c r="CP275" i="9"/>
  <c r="CB516" i="9"/>
  <c r="CH152" i="9"/>
  <c r="BK504" i="9"/>
  <c r="BM504" i="9" s="1"/>
  <c r="CH325" i="9"/>
  <c r="CP388" i="9"/>
  <c r="BR488" i="9"/>
  <c r="BT488" i="9"/>
  <c r="BV488" i="9" s="1"/>
  <c r="BJ425" i="9"/>
  <c r="CH426" i="9"/>
  <c r="BS439" i="9"/>
  <c r="BU439" i="9" s="1"/>
  <c r="BT489" i="9"/>
  <c r="BV489" i="9" s="1"/>
  <c r="CY13" i="9"/>
  <c r="CX13" i="9"/>
  <c r="DC8" i="9"/>
  <c r="CJ63" i="9"/>
  <c r="BI16" i="9"/>
  <c r="CB62" i="9"/>
  <c r="BS139" i="9"/>
  <c r="BU139" i="9" s="1"/>
  <c r="AP19" i="9"/>
  <c r="B42" i="25"/>
  <c r="CX15" i="9"/>
  <c r="B34" i="25"/>
  <c r="DA8" i="9"/>
  <c r="BK185" i="9"/>
  <c r="BM185" i="9" s="1"/>
  <c r="CP452" i="9"/>
  <c r="BL454" i="9"/>
  <c r="CR477" i="9"/>
  <c r="CV14" i="9"/>
  <c r="B32" i="25"/>
  <c r="CP384" i="9"/>
  <c r="CH380" i="9"/>
  <c r="CJ248" i="9"/>
  <c r="CL248" i="9" s="1"/>
  <c r="CI248" i="9"/>
  <c r="CK248" i="9" s="1"/>
  <c r="BJ268" i="9"/>
  <c r="BK396" i="9"/>
  <c r="BM396" i="9" s="1"/>
  <c r="BL415" i="9"/>
  <c r="CB417" i="9"/>
  <c r="CB419" i="9"/>
  <c r="CD419" i="9" s="1"/>
  <c r="BJ421" i="9"/>
  <c r="CH422" i="9"/>
  <c r="BR445" i="9"/>
  <c r="CP456" i="9"/>
  <c r="BL489" i="9"/>
  <c r="CP415" i="9"/>
  <c r="CP424" i="9"/>
  <c r="CI449" i="9"/>
  <c r="CK449" i="9" s="1"/>
  <c r="CJ478" i="9"/>
  <c r="CP479" i="9"/>
  <c r="BT516" i="9"/>
  <c r="CQ185" i="9"/>
  <c r="CS185" i="9" s="1"/>
  <c r="BZ224" i="9"/>
  <c r="CP269" i="9"/>
  <c r="CJ270" i="9"/>
  <c r="BZ271" i="9"/>
  <c r="CJ272" i="9"/>
  <c r="BZ273" i="9"/>
  <c r="BK414" i="9"/>
  <c r="BM414" i="9" s="1"/>
  <c r="CB443" i="9"/>
  <c r="BT458" i="9"/>
  <c r="BR475" i="9"/>
  <c r="BR477" i="9"/>
  <c r="CA224" i="9"/>
  <c r="CC224" i="9" s="1"/>
  <c r="CQ494" i="9"/>
  <c r="CS494" i="9" s="1"/>
  <c r="CR494" i="9"/>
  <c r="BT226" i="9"/>
  <c r="BS226" i="9"/>
  <c r="BU226" i="9" s="1"/>
  <c r="CJ61" i="9"/>
  <c r="BK363" i="9"/>
  <c r="BM363" i="9" s="1"/>
  <c r="BJ384" i="9"/>
  <c r="BJ388" i="9"/>
  <c r="CA392" i="9"/>
  <c r="CC392" i="9" s="1"/>
  <c r="BJ415" i="9"/>
  <c r="CR415" i="9"/>
  <c r="CQ437" i="9"/>
  <c r="CS437" i="9" s="1"/>
  <c r="BR449" i="9"/>
  <c r="CQ454" i="9"/>
  <c r="CS454" i="9" s="1"/>
  <c r="BZ456" i="9"/>
  <c r="BL478" i="9"/>
  <c r="CA491" i="9"/>
  <c r="CC491" i="9" s="1"/>
  <c r="CQ516" i="9"/>
  <c r="CS516" i="9" s="1"/>
  <c r="BS220" i="9"/>
  <c r="BU220" i="9" s="1"/>
  <c r="CP222" i="9"/>
  <c r="CI232" i="9"/>
  <c r="CK232" i="9" s="1"/>
  <c r="CH266" i="9"/>
  <c r="BJ270" i="9"/>
  <c r="CH476" i="9"/>
  <c r="CI508" i="9"/>
  <c r="CK508" i="9" s="1"/>
  <c r="CB514" i="9"/>
  <c r="CJ516" i="9"/>
  <c r="CP518" i="9"/>
  <c r="CB61" i="9"/>
  <c r="BR60" i="9"/>
  <c r="CH63" i="9"/>
  <c r="CI139" i="9"/>
  <c r="CK139" i="9" s="1"/>
  <c r="CA193" i="9"/>
  <c r="CC193" i="9" s="1"/>
  <c r="CQ222" i="9"/>
  <c r="CS222" i="9" s="1"/>
  <c r="CI266" i="9"/>
  <c r="CK266" i="9" s="1"/>
  <c r="CP267" i="9"/>
  <c r="CB269" i="9"/>
  <c r="CB274" i="9"/>
  <c r="CD274" i="9" s="1"/>
  <c r="CQ347" i="9"/>
  <c r="BS355" i="9"/>
  <c r="CB367" i="9"/>
  <c r="CH376" i="9"/>
  <c r="BJ401" i="9"/>
  <c r="CJ404" i="9"/>
  <c r="CQ414" i="9"/>
  <c r="CS414" i="9" s="1"/>
  <c r="BZ415" i="9"/>
  <c r="CH424" i="9"/>
  <c r="BZ447" i="9"/>
  <c r="BJ455" i="9"/>
  <c r="CR474" i="9"/>
  <c r="CI518" i="9"/>
  <c r="CK518" i="9" s="1"/>
  <c r="BT121" i="9"/>
  <c r="BR121" i="9"/>
  <c r="CJ121" i="9"/>
  <c r="CH121" i="9"/>
  <c r="BL216" i="9"/>
  <c r="BJ216" i="9"/>
  <c r="CJ218" i="9"/>
  <c r="CH218" i="9"/>
  <c r="CR232" i="9"/>
  <c r="CP232" i="9"/>
  <c r="BT341" i="9"/>
  <c r="BS341" i="9"/>
  <c r="CJ341" i="9"/>
  <c r="CI341" i="9"/>
  <c r="BL361" i="9"/>
  <c r="BK361" i="9"/>
  <c r="BM361" i="9" s="1"/>
  <c r="CB361" i="9"/>
  <c r="CA361" i="9"/>
  <c r="CC361" i="9" s="1"/>
  <c r="CR361" i="9"/>
  <c r="CQ361" i="9"/>
  <c r="CS361" i="9" s="1"/>
  <c r="BL121" i="9"/>
  <c r="BJ121" i="9"/>
  <c r="BL199" i="9"/>
  <c r="BK199" i="9"/>
  <c r="BM199" i="9" s="1"/>
  <c r="CB199" i="9"/>
  <c r="CA199" i="9"/>
  <c r="CC199" i="9" s="1"/>
  <c r="CR199" i="9"/>
  <c r="CQ199" i="9"/>
  <c r="CS199" i="9" s="1"/>
  <c r="CJ228" i="9"/>
  <c r="CI228" i="9"/>
  <c r="CK228" i="9" s="1"/>
  <c r="CH228" i="9"/>
  <c r="BT238" i="9"/>
  <c r="BS238" i="9"/>
  <c r="BU238" i="9" s="1"/>
  <c r="BR238" i="9"/>
  <c r="CB441" i="9"/>
  <c r="CA441" i="9"/>
  <c r="CC441" i="9" s="1"/>
  <c r="CB121" i="9"/>
  <c r="BZ121" i="9"/>
  <c r="CR121" i="9"/>
  <c r="CP121" i="9"/>
  <c r="BT230" i="9"/>
  <c r="BS230" i="9"/>
  <c r="BU230" i="9" s="1"/>
  <c r="BR230" i="9"/>
  <c r="BL232" i="9"/>
  <c r="BJ232" i="9"/>
  <c r="BT234" i="9"/>
  <c r="BS234" i="9"/>
  <c r="BU234" i="9" s="1"/>
  <c r="BR234" i="9"/>
  <c r="BL236" i="9"/>
  <c r="BJ236" i="9"/>
  <c r="BT242" i="9"/>
  <c r="BS242" i="9"/>
  <c r="BU242" i="9" s="1"/>
  <c r="BR242" i="9"/>
  <c r="BL341" i="9"/>
  <c r="BK341" i="9"/>
  <c r="CB341" i="9"/>
  <c r="CA341" i="9"/>
  <c r="CR341" i="9"/>
  <c r="CQ341" i="9"/>
  <c r="BT361" i="9"/>
  <c r="BS361" i="9"/>
  <c r="BU361" i="9" s="1"/>
  <c r="CJ361" i="9"/>
  <c r="CI361" i="9"/>
  <c r="CK361" i="9" s="1"/>
  <c r="BT199" i="9"/>
  <c r="BS199" i="9"/>
  <c r="BU199" i="9" s="1"/>
  <c r="CJ199" i="9"/>
  <c r="CI199" i="9"/>
  <c r="CK199" i="9" s="1"/>
  <c r="BT206" i="9"/>
  <c r="BS206" i="9"/>
  <c r="BU206" i="9" s="1"/>
  <c r="BR206" i="9"/>
  <c r="CJ222" i="9"/>
  <c r="CI222" i="9"/>
  <c r="CK222" i="9" s="1"/>
  <c r="CH222" i="9"/>
  <c r="CR236" i="9"/>
  <c r="CP236" i="9"/>
  <c r="CJ240" i="9"/>
  <c r="CI240" i="9"/>
  <c r="CK240" i="9" s="1"/>
  <c r="CH240" i="9"/>
  <c r="CT347" i="9"/>
  <c r="CS347" i="9"/>
  <c r="BL452" i="9"/>
  <c r="BS452" i="9"/>
  <c r="BU452" i="9" s="1"/>
  <c r="CB474" i="9"/>
  <c r="CI474" i="9"/>
  <c r="CK474" i="9" s="1"/>
  <c r="CI493" i="9"/>
  <c r="CK493" i="9" s="1"/>
  <c r="CJ514" i="9"/>
  <c r="CR514" i="9"/>
  <c r="BR62" i="9"/>
  <c r="CB63" i="9"/>
  <c r="CB64" i="9"/>
  <c r="CH65" i="9"/>
  <c r="BJ129" i="9"/>
  <c r="BR129" i="9"/>
  <c r="BZ129" i="9"/>
  <c r="CH129" i="9"/>
  <c r="CP129" i="9"/>
  <c r="BK139" i="9"/>
  <c r="BM139" i="9" s="1"/>
  <c r="CQ139" i="9"/>
  <c r="CS139" i="9" s="1"/>
  <c r="BR152" i="9"/>
  <c r="CQ193" i="9"/>
  <c r="CS193" i="9" s="1"/>
  <c r="BZ204" i="9"/>
  <c r="BZ234" i="9"/>
  <c r="CH236" i="9"/>
  <c r="CH244" i="9"/>
  <c r="BZ267" i="9"/>
  <c r="CD269" i="9"/>
  <c r="CB270" i="9"/>
  <c r="CD270" i="9" s="1"/>
  <c r="CP271" i="9"/>
  <c r="BJ274" i="9"/>
  <c r="CJ274" i="9"/>
  <c r="BZ275" i="9"/>
  <c r="CH329" i="9"/>
  <c r="CP331" i="9"/>
  <c r="BK333" i="9"/>
  <c r="BS333" i="9"/>
  <c r="CA333" i="9"/>
  <c r="CI333" i="9"/>
  <c r="CQ333" i="9"/>
  <c r="CA355" i="9"/>
  <c r="BL362" i="9"/>
  <c r="CA363" i="9"/>
  <c r="CC363" i="9" s="1"/>
  <c r="CI365" i="9"/>
  <c r="CK365" i="9" s="1"/>
  <c r="CH384" i="9"/>
  <c r="BR388" i="9"/>
  <c r="BL408" i="9"/>
  <c r="CB415" i="9"/>
  <c r="CR417" i="9"/>
  <c r="CB420" i="9"/>
  <c r="CD420" i="9" s="1"/>
  <c r="CP422" i="9"/>
  <c r="CB424" i="9"/>
  <c r="CD424" i="9" s="1"/>
  <c r="CJ424" i="9"/>
  <c r="CL424" i="9" s="1"/>
  <c r="CJ425" i="9"/>
  <c r="CL425" i="9" s="1"/>
  <c r="CB426" i="9"/>
  <c r="CI437" i="9"/>
  <c r="CK437" i="9" s="1"/>
  <c r="CP437" i="9"/>
  <c r="BR439" i="9"/>
  <c r="BT445" i="9"/>
  <c r="CB447" i="9"/>
  <c r="CH449" i="9"/>
  <c r="BT452" i="9"/>
  <c r="BK454" i="9"/>
  <c r="BM454" i="9" s="1"/>
  <c r="BR454" i="9"/>
  <c r="BJ456" i="9"/>
  <c r="CJ474" i="9"/>
  <c r="CH475" i="9"/>
  <c r="CJ477" i="9"/>
  <c r="CH478" i="9"/>
  <c r="CJ479" i="9"/>
  <c r="CL479" i="9" s="1"/>
  <c r="CR479" i="9"/>
  <c r="CT479" i="9" s="1"/>
  <c r="CR489" i="9"/>
  <c r="BK491" i="9"/>
  <c r="BM491" i="9" s="1"/>
  <c r="CQ495" i="9"/>
  <c r="CS495" i="9" s="1"/>
  <c r="CA516" i="9"/>
  <c r="CC516" i="9" s="1"/>
  <c r="CH516" i="9"/>
  <c r="CP516" i="9"/>
  <c r="CB518" i="9"/>
  <c r="CJ518" i="9"/>
  <c r="CR518" i="9"/>
  <c r="BR64" i="9"/>
  <c r="CB65" i="9"/>
  <c r="CJ65" i="9"/>
  <c r="CB66" i="9"/>
  <c r="CH67" i="9"/>
  <c r="CI236" i="9"/>
  <c r="CK236" i="9" s="1"/>
  <c r="CI244" i="9"/>
  <c r="CK244" i="9" s="1"/>
  <c r="CI329" i="9"/>
  <c r="CK329" i="9" s="1"/>
  <c r="CQ331" i="9"/>
  <c r="CS331" i="9" s="1"/>
  <c r="BV355" i="9"/>
  <c r="BU355" i="9"/>
  <c r="CB60" i="9"/>
  <c r="CH61" i="9"/>
  <c r="BR66" i="9"/>
  <c r="CB67" i="9"/>
  <c r="CJ67" i="9"/>
  <c r="BJ131" i="9"/>
  <c r="BR131" i="9"/>
  <c r="BZ131" i="9"/>
  <c r="CH131" i="9"/>
  <c r="CP131" i="9"/>
  <c r="CA139" i="9"/>
  <c r="CC139" i="9" s="1"/>
  <c r="CA185" i="9"/>
  <c r="CC185" i="9" s="1"/>
  <c r="BK193" i="9"/>
  <c r="BM193" i="9" s="1"/>
  <c r="CP216" i="9"/>
  <c r="BR220" i="9"/>
  <c r="BR226" i="9"/>
  <c r="BZ230" i="9"/>
  <c r="CH232" i="9"/>
  <c r="CH248" i="9"/>
  <c r="CJ268" i="9"/>
  <c r="BZ269" i="9"/>
  <c r="BJ272" i="9"/>
  <c r="CP273" i="9"/>
  <c r="BS325" i="9"/>
  <c r="BU325" i="9" s="1"/>
  <c r="BK353" i="9"/>
  <c r="BM353" i="9" s="1"/>
  <c r="BS353" i="9"/>
  <c r="BU353" i="9" s="1"/>
  <c r="CA353" i="9"/>
  <c r="CC353" i="9" s="1"/>
  <c r="CI353" i="9"/>
  <c r="CK353" i="9" s="1"/>
  <c r="CQ353" i="9"/>
  <c r="CS353" i="9" s="1"/>
  <c r="BR366" i="9"/>
  <c r="BZ376" i="9"/>
  <c r="BZ380" i="9"/>
  <c r="BT404" i="9"/>
  <c r="CA414" i="9"/>
  <c r="CC414" i="9" s="1"/>
  <c r="BL417" i="9"/>
  <c r="CB418" i="9"/>
  <c r="CD418" i="9" s="1"/>
  <c r="CB422" i="9"/>
  <c r="BJ423" i="9"/>
  <c r="CP426" i="9"/>
  <c r="BR437" i="9"/>
  <c r="BJ452" i="9"/>
  <c r="CJ458" i="9"/>
  <c r="BZ474" i="9"/>
  <c r="CL475" i="9"/>
  <c r="BL476" i="9"/>
  <c r="CL478" i="9"/>
  <c r="CI514" i="9"/>
  <c r="CK514" i="9" s="1"/>
  <c r="CP514" i="9"/>
  <c r="AV12" i="9"/>
  <c r="AW12" i="9"/>
  <c r="BB12" i="9" s="1"/>
  <c r="AX12" i="9"/>
  <c r="BC12" i="9" s="1"/>
  <c r="AY12" i="9"/>
  <c r="BD12" i="9" s="1"/>
  <c r="B28" i="25"/>
  <c r="DO8" i="9"/>
  <c r="BQ13" i="9"/>
  <c r="BQ12" i="9"/>
  <c r="CW14" i="9"/>
  <c r="CX14" i="9"/>
  <c r="CY14" i="9"/>
  <c r="AT395" i="9"/>
  <c r="AT445" i="9"/>
  <c r="BI12" i="9"/>
  <c r="AT242" i="9"/>
  <c r="AT454" i="9"/>
  <c r="AT267" i="9"/>
  <c r="AT414" i="9"/>
  <c r="AT312" i="9"/>
  <c r="AT473" i="9"/>
  <c r="AT518" i="9"/>
  <c r="AT308" i="9"/>
  <c r="AT350" i="9"/>
  <c r="AT358" i="9"/>
  <c r="AT264" i="9"/>
  <c r="AT280" i="9"/>
  <c r="AT343" i="9"/>
  <c r="AT357" i="9"/>
  <c r="AT443" i="9"/>
  <c r="AT469" i="9"/>
  <c r="AT487" i="9"/>
  <c r="AT296" i="9"/>
  <c r="AT391" i="9"/>
  <c r="AT246" i="9"/>
  <c r="AT275" i="9"/>
  <c r="AT284" i="9"/>
  <c r="AT336" i="9"/>
  <c r="AT255" i="9"/>
  <c r="AT259" i="9"/>
  <c r="AT271" i="9"/>
  <c r="AT292" i="9"/>
  <c r="AT300" i="9"/>
  <c r="AT316" i="9"/>
  <c r="AT335" i="9"/>
  <c r="AT344" i="9"/>
  <c r="AT402" i="9"/>
  <c r="AT412" i="9"/>
  <c r="AT502" i="9"/>
  <c r="AT505" i="9"/>
  <c r="AT514" i="9"/>
  <c r="AT250" i="9"/>
  <c r="AT251" i="9"/>
  <c r="AT263" i="9"/>
  <c r="AT349" i="9"/>
  <c r="AT399" i="9"/>
  <c r="AT459" i="9"/>
  <c r="AT288" i="9"/>
  <c r="AT304" i="9"/>
  <c r="AT320" i="9"/>
  <c r="AT387" i="9"/>
  <c r="AT388" i="9"/>
  <c r="AT392" i="9"/>
  <c r="AT429" i="9"/>
  <c r="AT448" i="9"/>
  <c r="AT467" i="9"/>
  <c r="AT509" i="9"/>
  <c r="CA520" i="9"/>
  <c r="CC520" i="9" s="1"/>
  <c r="CH520" i="9"/>
  <c r="CP520" i="9"/>
  <c r="BT520" i="9"/>
  <c r="CB520" i="9"/>
  <c r="CJ520" i="9"/>
  <c r="CR520" i="9"/>
  <c r="CR127" i="9"/>
  <c r="CP127" i="9"/>
  <c r="BT135" i="9"/>
  <c r="BR135" i="9"/>
  <c r="CQ154" i="9"/>
  <c r="CS154" i="9" s="1"/>
  <c r="CP154" i="9"/>
  <c r="CQ156" i="9"/>
  <c r="CS156" i="9" s="1"/>
  <c r="CP156" i="9"/>
  <c r="BT123" i="9"/>
  <c r="BR123" i="9"/>
  <c r="CJ123" i="9"/>
  <c r="CH123" i="9"/>
  <c r="BK144" i="9"/>
  <c r="BM144" i="9" s="1"/>
  <c r="BJ144" i="9"/>
  <c r="CA144" i="9"/>
  <c r="CC144" i="9" s="1"/>
  <c r="BZ144" i="9"/>
  <c r="BS148" i="9"/>
  <c r="BU148" i="9" s="1"/>
  <c r="BR148" i="9"/>
  <c r="BL127" i="9"/>
  <c r="BJ127" i="9"/>
  <c r="CB127" i="9"/>
  <c r="BZ127" i="9"/>
  <c r="CJ135" i="9"/>
  <c r="CH135" i="9"/>
  <c r="BK156" i="9"/>
  <c r="BM156" i="9" s="1"/>
  <c r="BJ156" i="9"/>
  <c r="CA156" i="9"/>
  <c r="CC156" i="9" s="1"/>
  <c r="BZ156" i="9"/>
  <c r="BT127" i="9"/>
  <c r="BR127" i="9"/>
  <c r="CJ127" i="9"/>
  <c r="CH127" i="9"/>
  <c r="BL135" i="9"/>
  <c r="BJ135" i="9"/>
  <c r="CB135" i="9"/>
  <c r="BZ135" i="9"/>
  <c r="CR135" i="9"/>
  <c r="CP135" i="9"/>
  <c r="CQ144" i="9"/>
  <c r="CS144" i="9" s="1"/>
  <c r="CP144" i="9"/>
  <c r="CI148" i="9"/>
  <c r="CK148" i="9" s="1"/>
  <c r="CH148" i="9"/>
  <c r="BK154" i="9"/>
  <c r="BM154" i="9" s="1"/>
  <c r="BJ154" i="9"/>
  <c r="BS156" i="9"/>
  <c r="BU156" i="9" s="1"/>
  <c r="BR156" i="9"/>
  <c r="CI156" i="9"/>
  <c r="CK156" i="9" s="1"/>
  <c r="CH156" i="9"/>
  <c r="BL123" i="9"/>
  <c r="BJ123" i="9"/>
  <c r="CB123" i="9"/>
  <c r="BZ123" i="9"/>
  <c r="CR123" i="9"/>
  <c r="CP123" i="9"/>
  <c r="BS144" i="9"/>
  <c r="BU144" i="9" s="1"/>
  <c r="BR144" i="9"/>
  <c r="CA154" i="9"/>
  <c r="CC154" i="9" s="1"/>
  <c r="BZ154" i="9"/>
  <c r="DL8" i="9"/>
  <c r="CA148" i="9"/>
  <c r="CC148" i="9" s="1"/>
  <c r="BZ148" i="9"/>
  <c r="CI154" i="9"/>
  <c r="CK154" i="9" s="1"/>
  <c r="CH154" i="9"/>
  <c r="BL181" i="9"/>
  <c r="BK181" i="9"/>
  <c r="BM181" i="9" s="1"/>
  <c r="BS185" i="9"/>
  <c r="BU185" i="9" s="1"/>
  <c r="BT189" i="9"/>
  <c r="BS189" i="9"/>
  <c r="BU189" i="9" s="1"/>
  <c r="CJ189" i="9"/>
  <c r="CI189" i="9"/>
  <c r="CK189" i="9" s="1"/>
  <c r="CB191" i="9"/>
  <c r="CA191" i="9"/>
  <c r="CC191" i="9" s="1"/>
  <c r="BT195" i="9"/>
  <c r="BS195" i="9"/>
  <c r="BU195" i="9" s="1"/>
  <c r="CJ195" i="9"/>
  <c r="CI195" i="9"/>
  <c r="CK195" i="9" s="1"/>
  <c r="BT201" i="9"/>
  <c r="BS201" i="9"/>
  <c r="BU201" i="9" s="1"/>
  <c r="CJ201" i="9"/>
  <c r="CI201" i="9"/>
  <c r="CK201" i="9" s="1"/>
  <c r="CA203" i="9"/>
  <c r="CC203" i="9" s="1"/>
  <c r="CB203" i="9"/>
  <c r="BL204" i="9"/>
  <c r="BK204" i="9"/>
  <c r="BM204" i="9" s="1"/>
  <c r="BJ204" i="9"/>
  <c r="BL206" i="9"/>
  <c r="BJ206" i="9"/>
  <c r="BK206" i="9"/>
  <c r="BM206" i="9" s="1"/>
  <c r="CR206" i="9"/>
  <c r="CP206" i="9"/>
  <c r="CQ206" i="9"/>
  <c r="CS206" i="9" s="1"/>
  <c r="CB208" i="9"/>
  <c r="BZ208" i="9"/>
  <c r="CA208" i="9"/>
  <c r="CC208" i="9" s="1"/>
  <c r="BL214" i="9"/>
  <c r="BJ214" i="9"/>
  <c r="BK214" i="9"/>
  <c r="BM214" i="9" s="1"/>
  <c r="CB218" i="9"/>
  <c r="BZ218" i="9"/>
  <c r="CA218" i="9"/>
  <c r="CC218" i="9" s="1"/>
  <c r="CR224" i="9"/>
  <c r="CQ224" i="9"/>
  <c r="CS224" i="9" s="1"/>
  <c r="CP224" i="9"/>
  <c r="DD8" i="9"/>
  <c r="DN8" i="9"/>
  <c r="CJ59" i="9"/>
  <c r="CH60" i="9"/>
  <c r="BR61" i="9"/>
  <c r="CL61" i="9"/>
  <c r="CH62" i="9"/>
  <c r="BR63" i="9"/>
  <c r="CL63" i="9"/>
  <c r="CH64" i="9"/>
  <c r="BR65" i="9"/>
  <c r="CL65" i="9"/>
  <c r="CH66" i="9"/>
  <c r="BR67" i="9"/>
  <c r="CL67" i="9"/>
  <c r="BJ117" i="9"/>
  <c r="BR117" i="9"/>
  <c r="BJ119" i="9"/>
  <c r="BR119" i="9"/>
  <c r="BZ119" i="9"/>
  <c r="CH119" i="9"/>
  <c r="CP119" i="9"/>
  <c r="BJ125" i="9"/>
  <c r="BR125" i="9"/>
  <c r="BZ125" i="9"/>
  <c r="CH125" i="9"/>
  <c r="CP125" i="9"/>
  <c r="BJ133" i="9"/>
  <c r="BR133" i="9"/>
  <c r="BZ133" i="9"/>
  <c r="CH133" i="9"/>
  <c r="CP133" i="9"/>
  <c r="BK137" i="9"/>
  <c r="BM137" i="9" s="1"/>
  <c r="BS137" i="9"/>
  <c r="BU137" i="9" s="1"/>
  <c r="CA137" i="9"/>
  <c r="CC137" i="9" s="1"/>
  <c r="CI137" i="9"/>
  <c r="CK137" i="9" s="1"/>
  <c r="CQ137" i="9"/>
  <c r="CS137" i="9" s="1"/>
  <c r="BL139" i="9"/>
  <c r="BT139" i="9"/>
  <c r="CB139" i="9"/>
  <c r="CJ139" i="9"/>
  <c r="CR139" i="9"/>
  <c r="BJ142" i="9"/>
  <c r="BR142" i="9"/>
  <c r="BZ142" i="9"/>
  <c r="CH142" i="9"/>
  <c r="CP142" i="9"/>
  <c r="BZ152" i="9"/>
  <c r="BL183" i="9"/>
  <c r="BK183" i="9"/>
  <c r="BM183" i="9" s="1"/>
  <c r="CB183" i="9"/>
  <c r="CA183" i="9"/>
  <c r="CC183" i="9" s="1"/>
  <c r="CR183" i="9"/>
  <c r="CQ183" i="9"/>
  <c r="CS183" i="9" s="1"/>
  <c r="BL187" i="9"/>
  <c r="BK187" i="9"/>
  <c r="BM187" i="9" s="1"/>
  <c r="CB187" i="9"/>
  <c r="CA187" i="9"/>
  <c r="CC187" i="9" s="1"/>
  <c r="CR187" i="9"/>
  <c r="CQ187" i="9"/>
  <c r="CS187" i="9" s="1"/>
  <c r="BT191" i="9"/>
  <c r="BS191" i="9"/>
  <c r="BU191" i="9" s="1"/>
  <c r="BS193" i="9"/>
  <c r="BU193" i="9" s="1"/>
  <c r="CR208" i="9"/>
  <c r="CP208" i="9"/>
  <c r="CQ208" i="9"/>
  <c r="CS208" i="9" s="1"/>
  <c r="CJ216" i="9"/>
  <c r="CH216" i="9"/>
  <c r="CI216" i="9"/>
  <c r="CK216" i="9" s="1"/>
  <c r="CJ220" i="9"/>
  <c r="CI220" i="9"/>
  <c r="CK220" i="9" s="1"/>
  <c r="CH220" i="9"/>
  <c r="CB222" i="9"/>
  <c r="BZ222" i="9"/>
  <c r="CA222" i="9"/>
  <c r="CC222" i="9" s="1"/>
  <c r="CJ60" i="9"/>
  <c r="CL60" i="9" s="1"/>
  <c r="CJ62" i="9"/>
  <c r="CL62" i="9" s="1"/>
  <c r="CJ64" i="9"/>
  <c r="CL64" i="9" s="1"/>
  <c r="CJ66" i="9"/>
  <c r="CL66" i="9" s="1"/>
  <c r="BL137" i="9"/>
  <c r="BT137" i="9"/>
  <c r="CB137" i="9"/>
  <c r="CJ137" i="9"/>
  <c r="CR137" i="9"/>
  <c r="CI144" i="9"/>
  <c r="CK144" i="9" s="1"/>
  <c r="CH144" i="9"/>
  <c r="BK148" i="9"/>
  <c r="BM148" i="9" s="1"/>
  <c r="BJ148" i="9"/>
  <c r="CQ148" i="9"/>
  <c r="CS148" i="9" s="1"/>
  <c r="CP148" i="9"/>
  <c r="BS154" i="9"/>
  <c r="BU154" i="9" s="1"/>
  <c r="BR154" i="9"/>
  <c r="BT181" i="9"/>
  <c r="BS181" i="9"/>
  <c r="BU181" i="9" s="1"/>
  <c r="CI185" i="9"/>
  <c r="CK185" i="9" s="1"/>
  <c r="BL189" i="9"/>
  <c r="BK189" i="9"/>
  <c r="BM189" i="9" s="1"/>
  <c r="CB189" i="9"/>
  <c r="CA189" i="9"/>
  <c r="CC189" i="9" s="1"/>
  <c r="CR189" i="9"/>
  <c r="CQ189" i="9"/>
  <c r="CS189" i="9" s="1"/>
  <c r="BL191" i="9"/>
  <c r="BK191" i="9"/>
  <c r="BM191" i="9" s="1"/>
  <c r="CR191" i="9"/>
  <c r="CQ191" i="9"/>
  <c r="CS191" i="9" s="1"/>
  <c r="BL195" i="9"/>
  <c r="BK195" i="9"/>
  <c r="BM195" i="9" s="1"/>
  <c r="CB195" i="9"/>
  <c r="CA195" i="9"/>
  <c r="CC195" i="9" s="1"/>
  <c r="CR195" i="9"/>
  <c r="CQ195" i="9"/>
  <c r="CS195" i="9" s="1"/>
  <c r="BL201" i="9"/>
  <c r="BK201" i="9"/>
  <c r="BM201" i="9" s="1"/>
  <c r="CB201" i="9"/>
  <c r="CA201" i="9"/>
  <c r="CC201" i="9" s="1"/>
  <c r="CR201" i="9"/>
  <c r="CQ201" i="9"/>
  <c r="CS201" i="9" s="1"/>
  <c r="BT204" i="9"/>
  <c r="BR204" i="9"/>
  <c r="BS204" i="9"/>
  <c r="BU204" i="9" s="1"/>
  <c r="CJ206" i="9"/>
  <c r="CI206" i="9"/>
  <c r="CK206" i="9" s="1"/>
  <c r="CH206" i="9"/>
  <c r="BT218" i="9"/>
  <c r="BS218" i="9"/>
  <c r="BU218" i="9" s="1"/>
  <c r="BR218" i="9"/>
  <c r="DB8" i="9"/>
  <c r="BJ146" i="9"/>
  <c r="BR146" i="9"/>
  <c r="BZ146" i="9"/>
  <c r="CH146" i="9"/>
  <c r="CP146" i="9"/>
  <c r="BJ150" i="9"/>
  <c r="BR150" i="9"/>
  <c r="BZ150" i="9"/>
  <c r="CH150" i="9"/>
  <c r="CP150" i="9"/>
  <c r="BJ152" i="9"/>
  <c r="CP152" i="9"/>
  <c r="BT183" i="9"/>
  <c r="BS183" i="9"/>
  <c r="BU183" i="9" s="1"/>
  <c r="CJ183" i="9"/>
  <c r="CI183" i="9"/>
  <c r="CK183" i="9" s="1"/>
  <c r="BT187" i="9"/>
  <c r="BS187" i="9"/>
  <c r="BU187" i="9" s="1"/>
  <c r="CJ187" i="9"/>
  <c r="CI187" i="9"/>
  <c r="CK187" i="9" s="1"/>
  <c r="CJ191" i="9"/>
  <c r="CI191" i="9"/>
  <c r="CK191" i="9" s="1"/>
  <c r="CI193" i="9"/>
  <c r="CK193" i="9" s="1"/>
  <c r="BL208" i="9"/>
  <c r="BJ208" i="9"/>
  <c r="BK208" i="9"/>
  <c r="BM208" i="9" s="1"/>
  <c r="CB216" i="9"/>
  <c r="CA216" i="9"/>
  <c r="CC216" i="9" s="1"/>
  <c r="BZ216" i="9"/>
  <c r="BL220" i="9"/>
  <c r="BJ220" i="9"/>
  <c r="BK220" i="9"/>
  <c r="BM220" i="9" s="1"/>
  <c r="CR220" i="9"/>
  <c r="CP220" i="9"/>
  <c r="CQ220" i="9"/>
  <c r="CS220" i="9" s="1"/>
  <c r="BT222" i="9"/>
  <c r="BS222" i="9"/>
  <c r="BU222" i="9" s="1"/>
  <c r="BR222" i="9"/>
  <c r="BT228" i="9"/>
  <c r="BS228" i="9"/>
  <c r="BU228" i="9" s="1"/>
  <c r="BR228" i="9"/>
  <c r="BL224" i="9"/>
  <c r="BK224" i="9"/>
  <c r="BM224" i="9" s="1"/>
  <c r="BT224" i="9"/>
  <c r="BR224" i="9"/>
  <c r="CB226" i="9"/>
  <c r="CA226" i="9"/>
  <c r="CC226" i="9" s="1"/>
  <c r="CJ226" i="9"/>
  <c r="CI226" i="9"/>
  <c r="CK226" i="9" s="1"/>
  <c r="CH226" i="9"/>
  <c r="CR228" i="9"/>
  <c r="CQ228" i="9"/>
  <c r="CS228" i="9" s="1"/>
  <c r="BL234" i="9"/>
  <c r="BJ234" i="9"/>
  <c r="BK234" i="9"/>
  <c r="BM234" i="9" s="1"/>
  <c r="BL242" i="9"/>
  <c r="BJ242" i="9"/>
  <c r="BK242" i="9"/>
  <c r="BM242" i="9" s="1"/>
  <c r="CR242" i="9"/>
  <c r="CP242" i="9"/>
  <c r="CQ242" i="9"/>
  <c r="CS242" i="9" s="1"/>
  <c r="BT244" i="9"/>
  <c r="BS244" i="9"/>
  <c r="BU244" i="9" s="1"/>
  <c r="BR244" i="9"/>
  <c r="BT246" i="9"/>
  <c r="BS246" i="9"/>
  <c r="BU246" i="9" s="1"/>
  <c r="BR246" i="9"/>
  <c r="CB248" i="9"/>
  <c r="BZ248" i="9"/>
  <c r="CA248" i="9"/>
  <c r="CC248" i="9" s="1"/>
  <c r="BL250" i="9"/>
  <c r="BJ250" i="9"/>
  <c r="BK250" i="9"/>
  <c r="BM250" i="9" s="1"/>
  <c r="BK197" i="9"/>
  <c r="BM197" i="9" s="1"/>
  <c r="BS197" i="9"/>
  <c r="BU197" i="9" s="1"/>
  <c r="CA197" i="9"/>
  <c r="CC197" i="9" s="1"/>
  <c r="CI197" i="9"/>
  <c r="CK197" i="9" s="1"/>
  <c r="CQ197" i="9"/>
  <c r="CS197" i="9" s="1"/>
  <c r="CP204" i="9"/>
  <c r="BZ206" i="9"/>
  <c r="BR208" i="9"/>
  <c r="CH208" i="9"/>
  <c r="BK216" i="9"/>
  <c r="BM216" i="9" s="1"/>
  <c r="BR216" i="9"/>
  <c r="CQ216" i="9"/>
  <c r="CS216" i="9" s="1"/>
  <c r="BJ218" i="9"/>
  <c r="CI218" i="9"/>
  <c r="CK218" i="9" s="1"/>
  <c r="CP218" i="9"/>
  <c r="BZ220" i="9"/>
  <c r="BJ222" i="9"/>
  <c r="BJ224" i="9"/>
  <c r="BS224" i="9"/>
  <c r="BU224" i="9" s="1"/>
  <c r="CH224" i="9"/>
  <c r="BZ226" i="9"/>
  <c r="BL228" i="9"/>
  <c r="BK228" i="9"/>
  <c r="BM228" i="9" s="1"/>
  <c r="CP228" i="9"/>
  <c r="BL230" i="9"/>
  <c r="BJ230" i="9"/>
  <c r="BK230" i="9"/>
  <c r="BM230" i="9" s="1"/>
  <c r="CJ230" i="9"/>
  <c r="CI230" i="9"/>
  <c r="CK230" i="9" s="1"/>
  <c r="CH230" i="9"/>
  <c r="CB240" i="9"/>
  <c r="BZ240" i="9"/>
  <c r="CA240" i="9"/>
  <c r="CC240" i="9" s="1"/>
  <c r="CJ246" i="9"/>
  <c r="CI246" i="9"/>
  <c r="CK246" i="9" s="1"/>
  <c r="CH246" i="9"/>
  <c r="CR250" i="9"/>
  <c r="CP250" i="9"/>
  <c r="CQ250" i="9"/>
  <c r="CS250" i="9" s="1"/>
  <c r="CI204" i="9"/>
  <c r="CK204" i="9" s="1"/>
  <c r="CQ204" i="9"/>
  <c r="CS204" i="9" s="1"/>
  <c r="CA206" i="9"/>
  <c r="CC206" i="9" s="1"/>
  <c r="BS208" i="9"/>
  <c r="BU208" i="9" s="1"/>
  <c r="CI208" i="9"/>
  <c r="CK208" i="9" s="1"/>
  <c r="BS216" i="9"/>
  <c r="BU216" i="9" s="1"/>
  <c r="BK218" i="9"/>
  <c r="BM218" i="9" s="1"/>
  <c r="CQ218" i="9"/>
  <c r="CS218" i="9" s="1"/>
  <c r="CA220" i="9"/>
  <c r="CC220" i="9" s="1"/>
  <c r="BK222" i="9"/>
  <c r="BM222" i="9" s="1"/>
  <c r="CI224" i="9"/>
  <c r="CK224" i="9" s="1"/>
  <c r="CR226" i="9"/>
  <c r="CT226" i="9" s="1"/>
  <c r="CP226" i="9"/>
  <c r="BJ228" i="9"/>
  <c r="CR234" i="9"/>
  <c r="CP234" i="9"/>
  <c r="CQ234" i="9"/>
  <c r="CS234" i="9" s="1"/>
  <c r="CB236" i="9"/>
  <c r="BZ236" i="9"/>
  <c r="CA236" i="9"/>
  <c r="CC236" i="9" s="1"/>
  <c r="BL238" i="9"/>
  <c r="BJ238" i="9"/>
  <c r="BK238" i="9"/>
  <c r="BM238" i="9" s="1"/>
  <c r="CJ242" i="9"/>
  <c r="CI242" i="9"/>
  <c r="CK242" i="9" s="1"/>
  <c r="CH242" i="9"/>
  <c r="CB244" i="9"/>
  <c r="BZ244" i="9"/>
  <c r="CA244" i="9"/>
  <c r="CC244" i="9" s="1"/>
  <c r="BL246" i="9"/>
  <c r="BJ246" i="9"/>
  <c r="BK246" i="9"/>
  <c r="BM246" i="9" s="1"/>
  <c r="BT248" i="9"/>
  <c r="BS248" i="9"/>
  <c r="BU248" i="9" s="1"/>
  <c r="BR248" i="9"/>
  <c r="BV220" i="9"/>
  <c r="CL222" i="9"/>
  <c r="CD224" i="9"/>
  <c r="BL226" i="9"/>
  <c r="BN226" i="9" s="1"/>
  <c r="BJ226" i="9"/>
  <c r="CB228" i="9"/>
  <c r="CD228" i="9" s="1"/>
  <c r="BZ228" i="9"/>
  <c r="CR230" i="9"/>
  <c r="CP230" i="9"/>
  <c r="CQ230" i="9"/>
  <c r="CS230" i="9" s="1"/>
  <c r="CB232" i="9"/>
  <c r="BZ232" i="9"/>
  <c r="CA232" i="9"/>
  <c r="CC232" i="9" s="1"/>
  <c r="CR238" i="9"/>
  <c r="CP238" i="9"/>
  <c r="CQ238" i="9"/>
  <c r="CS238" i="9" s="1"/>
  <c r="BT240" i="9"/>
  <c r="BS240" i="9"/>
  <c r="BU240" i="9" s="1"/>
  <c r="BR240" i="9"/>
  <c r="CR246" i="9"/>
  <c r="CP246" i="9"/>
  <c r="CQ246" i="9"/>
  <c r="CS246" i="9" s="1"/>
  <c r="CJ250" i="9"/>
  <c r="CI250" i="9"/>
  <c r="CK250" i="9" s="1"/>
  <c r="CH250" i="9"/>
  <c r="CB252" i="9"/>
  <c r="BZ252" i="9"/>
  <c r="CR254" i="9"/>
  <c r="CQ254" i="9"/>
  <c r="CS254" i="9" s="1"/>
  <c r="CP254" i="9"/>
  <c r="CJ256" i="9"/>
  <c r="CI256" i="9"/>
  <c r="CK256" i="9" s="1"/>
  <c r="CH256" i="9"/>
  <c r="CR258" i="9"/>
  <c r="CQ258" i="9"/>
  <c r="CS258" i="9" s="1"/>
  <c r="CP258" i="9"/>
  <c r="BL262" i="9"/>
  <c r="BK262" i="9"/>
  <c r="BM262" i="9" s="1"/>
  <c r="BJ262" i="9"/>
  <c r="CB262" i="9"/>
  <c r="CA262" i="9"/>
  <c r="CC262" i="9" s="1"/>
  <c r="BZ262" i="9"/>
  <c r="BL264" i="9"/>
  <c r="BK264" i="9"/>
  <c r="BJ264" i="9"/>
  <c r="BL323" i="9"/>
  <c r="BJ323" i="9"/>
  <c r="CB323" i="9"/>
  <c r="BZ323" i="9"/>
  <c r="BL325" i="9"/>
  <c r="BJ325" i="9"/>
  <c r="BT329" i="9"/>
  <c r="BS329" i="9"/>
  <c r="BU329" i="9" s="1"/>
  <c r="BR329" i="9"/>
  <c r="CB331" i="9"/>
  <c r="CA331" i="9"/>
  <c r="BZ331" i="9"/>
  <c r="BL337" i="9"/>
  <c r="BK337" i="9"/>
  <c r="BM337" i="9" s="1"/>
  <c r="CB337" i="9"/>
  <c r="CA337" i="9"/>
  <c r="CC337" i="9" s="1"/>
  <c r="CR337" i="9"/>
  <c r="CQ337" i="9"/>
  <c r="CS337" i="9" s="1"/>
  <c r="BL343" i="9"/>
  <c r="BK343" i="9"/>
  <c r="BM343" i="9" s="1"/>
  <c r="CB343" i="9"/>
  <c r="CA343" i="9"/>
  <c r="CC343" i="9" s="1"/>
  <c r="CR343" i="9"/>
  <c r="CQ343" i="9"/>
  <c r="CS343" i="9" s="1"/>
  <c r="BZ238" i="9"/>
  <c r="BJ240" i="9"/>
  <c r="CP240" i="9"/>
  <c r="BZ242" i="9"/>
  <c r="AT243" i="9"/>
  <c r="BJ244" i="9"/>
  <c r="CP244" i="9"/>
  <c r="BZ246" i="9"/>
  <c r="AT247" i="9"/>
  <c r="BJ248" i="9"/>
  <c r="CP248" i="9"/>
  <c r="BR250" i="9"/>
  <c r="CA252" i="9"/>
  <c r="CC252" i="9" s="1"/>
  <c r="BL254" i="9"/>
  <c r="BK254" i="9"/>
  <c r="BM254" i="9" s="1"/>
  <c r="BJ254" i="9"/>
  <c r="BL256" i="9"/>
  <c r="BK256" i="9"/>
  <c r="BM256" i="9" s="1"/>
  <c r="BJ256" i="9"/>
  <c r="BT258" i="9"/>
  <c r="BS258" i="9"/>
  <c r="BU258" i="9" s="1"/>
  <c r="BR258" i="9"/>
  <c r="CB260" i="9"/>
  <c r="CA260" i="9"/>
  <c r="CC260" i="9" s="1"/>
  <c r="BZ260" i="9"/>
  <c r="CR262" i="9"/>
  <c r="CQ262" i="9"/>
  <c r="CS262" i="9" s="1"/>
  <c r="CP262" i="9"/>
  <c r="CB264" i="9"/>
  <c r="CA264" i="9"/>
  <c r="CC264" i="9" s="1"/>
  <c r="BZ264" i="9"/>
  <c r="CR264" i="9"/>
  <c r="CQ264" i="9"/>
  <c r="CP264" i="9"/>
  <c r="BT335" i="9"/>
  <c r="BS335" i="9"/>
  <c r="BU335" i="9" s="1"/>
  <c r="CJ335" i="9"/>
  <c r="CI335" i="9"/>
  <c r="CK335" i="9" s="1"/>
  <c r="BL345" i="9"/>
  <c r="BK345" i="9"/>
  <c r="BM345" i="9" s="1"/>
  <c r="CB345" i="9"/>
  <c r="CA345" i="9"/>
  <c r="CC345" i="9" s="1"/>
  <c r="CR345" i="9"/>
  <c r="CQ345" i="9"/>
  <c r="CS345" i="9" s="1"/>
  <c r="CJ351" i="9"/>
  <c r="CI351" i="9"/>
  <c r="CK351" i="9" s="1"/>
  <c r="CB359" i="9"/>
  <c r="CA359" i="9"/>
  <c r="CC359" i="9" s="1"/>
  <c r="CA230" i="9"/>
  <c r="CC230" i="9" s="1"/>
  <c r="BK232" i="9"/>
  <c r="BM232" i="9" s="1"/>
  <c r="BR232" i="9"/>
  <c r="CQ232" i="9"/>
  <c r="CS232" i="9" s="1"/>
  <c r="CA234" i="9"/>
  <c r="CC234" i="9" s="1"/>
  <c r="CH234" i="9"/>
  <c r="BK236" i="9"/>
  <c r="BM236" i="9" s="1"/>
  <c r="BR236" i="9"/>
  <c r="CQ236" i="9"/>
  <c r="CS236" i="9" s="1"/>
  <c r="CA238" i="9"/>
  <c r="CC238" i="9" s="1"/>
  <c r="CH238" i="9"/>
  <c r="BK240" i="9"/>
  <c r="BM240" i="9" s="1"/>
  <c r="CQ240" i="9"/>
  <c r="CS240" i="9" s="1"/>
  <c r="CA242" i="9"/>
  <c r="CC242" i="9" s="1"/>
  <c r="AT244" i="9"/>
  <c r="BK244" i="9"/>
  <c r="BM244" i="9" s="1"/>
  <c r="CQ244" i="9"/>
  <c r="CS244" i="9" s="1"/>
  <c r="CA246" i="9"/>
  <c r="CC246" i="9" s="1"/>
  <c r="AT248" i="9"/>
  <c r="BK248" i="9"/>
  <c r="BM248" i="9" s="1"/>
  <c r="CQ248" i="9"/>
  <c r="CS248" i="9" s="1"/>
  <c r="BS250" i="9"/>
  <c r="BU250" i="9" s="1"/>
  <c r="BZ250" i="9"/>
  <c r="BT252" i="9"/>
  <c r="BS252" i="9"/>
  <c r="BU252" i="9" s="1"/>
  <c r="BR252" i="9"/>
  <c r="CB254" i="9"/>
  <c r="CA254" i="9"/>
  <c r="CC254" i="9" s="1"/>
  <c r="CJ254" i="9"/>
  <c r="CH254" i="9"/>
  <c r="CI254" i="9"/>
  <c r="CK254" i="9" s="1"/>
  <c r="CB256" i="9"/>
  <c r="CA256" i="9"/>
  <c r="CC256" i="9" s="1"/>
  <c r="BZ256" i="9"/>
  <c r="CR256" i="9"/>
  <c r="CQ256" i="9"/>
  <c r="CS256" i="9" s="1"/>
  <c r="CP256" i="9"/>
  <c r="BT262" i="9"/>
  <c r="BS262" i="9"/>
  <c r="BU262" i="9" s="1"/>
  <c r="BR262" i="9"/>
  <c r="BT323" i="9"/>
  <c r="BR323" i="9"/>
  <c r="CJ323" i="9"/>
  <c r="CH323" i="9"/>
  <c r="CB329" i="9"/>
  <c r="CA329" i="9"/>
  <c r="CC329" i="9" s="1"/>
  <c r="BZ329" i="9"/>
  <c r="CJ331" i="9"/>
  <c r="CI331" i="9"/>
  <c r="CK331" i="9" s="1"/>
  <c r="CH331" i="9"/>
  <c r="BT337" i="9"/>
  <c r="BS337" i="9"/>
  <c r="BU337" i="9" s="1"/>
  <c r="CJ337" i="9"/>
  <c r="CI337" i="9"/>
  <c r="CK337" i="9" s="1"/>
  <c r="BT343" i="9"/>
  <c r="BS343" i="9"/>
  <c r="BU343" i="9" s="1"/>
  <c r="CJ343" i="9"/>
  <c r="CI343" i="9"/>
  <c r="CK343" i="9" s="1"/>
  <c r="BV226" i="9"/>
  <c r="CL228" i="9"/>
  <c r="BV230" i="9"/>
  <c r="BS232" i="9"/>
  <c r="BU232" i="9" s="1"/>
  <c r="CL232" i="9"/>
  <c r="BV234" i="9"/>
  <c r="CI234" i="9"/>
  <c r="CK234" i="9" s="1"/>
  <c r="BS236" i="9"/>
  <c r="BU236" i="9" s="1"/>
  <c r="CL236" i="9"/>
  <c r="BV238" i="9"/>
  <c r="CI238" i="9"/>
  <c r="CK238" i="9" s="1"/>
  <c r="CL240" i="9"/>
  <c r="AT241" i="9"/>
  <c r="BV242" i="9"/>
  <c r="CL244" i="9"/>
  <c r="AT245" i="9"/>
  <c r="AT249" i="9"/>
  <c r="CA250" i="9"/>
  <c r="CC250" i="9" s="1"/>
  <c r="BL252" i="9"/>
  <c r="BK252" i="9"/>
  <c r="BM252" i="9" s="1"/>
  <c r="CJ252" i="9"/>
  <c r="CI252" i="9"/>
  <c r="CK252" i="9" s="1"/>
  <c r="CR252" i="9"/>
  <c r="CP252" i="9"/>
  <c r="CQ252" i="9"/>
  <c r="CS252" i="9" s="1"/>
  <c r="BT254" i="9"/>
  <c r="BV254" i="9" s="1"/>
  <c r="BR254" i="9"/>
  <c r="BL258" i="9"/>
  <c r="BK258" i="9"/>
  <c r="BM258" i="9" s="1"/>
  <c r="BJ258" i="9"/>
  <c r="CB258" i="9"/>
  <c r="CA258" i="9"/>
  <c r="CC258" i="9" s="1"/>
  <c r="BZ258" i="9"/>
  <c r="BT260" i="9"/>
  <c r="BS260" i="9"/>
  <c r="BU260" i="9" s="1"/>
  <c r="BR260" i="9"/>
  <c r="CJ260" i="9"/>
  <c r="CI260" i="9"/>
  <c r="CK260" i="9" s="1"/>
  <c r="CH260" i="9"/>
  <c r="CJ264" i="9"/>
  <c r="CI264" i="9"/>
  <c r="CK264" i="9" s="1"/>
  <c r="CH264" i="9"/>
  <c r="BL335" i="9"/>
  <c r="BK335" i="9"/>
  <c r="BM335" i="9" s="1"/>
  <c r="CB335" i="9"/>
  <c r="CA335" i="9"/>
  <c r="CC335" i="9" s="1"/>
  <c r="CR335" i="9"/>
  <c r="CQ335" i="9"/>
  <c r="CS335" i="9" s="1"/>
  <c r="BT345" i="9"/>
  <c r="BS345" i="9"/>
  <c r="BU345" i="9" s="1"/>
  <c r="CJ345" i="9"/>
  <c r="CI345" i="9"/>
  <c r="CK345" i="9" s="1"/>
  <c r="CB351" i="9"/>
  <c r="CA351" i="9"/>
  <c r="CC351" i="9" s="1"/>
  <c r="BT359" i="9"/>
  <c r="BS359" i="9"/>
  <c r="BU359" i="9" s="1"/>
  <c r="AT252" i="9"/>
  <c r="BS256" i="9"/>
  <c r="BU256" i="9" s="1"/>
  <c r="AT257" i="9"/>
  <c r="CI258" i="9"/>
  <c r="CK258" i="9" s="1"/>
  <c r="AT260" i="9"/>
  <c r="BK260" i="9"/>
  <c r="BM260" i="9" s="1"/>
  <c r="CQ260" i="9"/>
  <c r="CS260" i="9" s="1"/>
  <c r="CI262" i="9"/>
  <c r="CK262" i="9" s="1"/>
  <c r="BS264" i="9"/>
  <c r="BU264" i="9" s="1"/>
  <c r="AT265" i="9"/>
  <c r="AT266" i="9"/>
  <c r="BR266" i="9"/>
  <c r="CB268" i="9"/>
  <c r="AT269" i="9"/>
  <c r="CB272" i="9"/>
  <c r="CD272" i="9" s="1"/>
  <c r="AT273" i="9"/>
  <c r="AT278" i="9"/>
  <c r="AT282" i="9"/>
  <c r="AT286" i="9"/>
  <c r="AT290" i="9"/>
  <c r="AT294" i="9"/>
  <c r="AT298" i="9"/>
  <c r="AT302" i="9"/>
  <c r="AT306" i="9"/>
  <c r="AT310" i="9"/>
  <c r="AT314" i="9"/>
  <c r="AT318" i="9"/>
  <c r="AT322" i="9"/>
  <c r="AT324" i="9"/>
  <c r="BR325" i="9"/>
  <c r="AT328" i="9"/>
  <c r="BK329" i="9"/>
  <c r="BM329" i="9" s="1"/>
  <c r="CQ329" i="9"/>
  <c r="CS329" i="9" s="1"/>
  <c r="AT331" i="9"/>
  <c r="BS331" i="9"/>
  <c r="AT332" i="9"/>
  <c r="AT339" i="9"/>
  <c r="AT340" i="9"/>
  <c r="AT347" i="9"/>
  <c r="CI355" i="9"/>
  <c r="AT356" i="9"/>
  <c r="BS376" i="9"/>
  <c r="BU376" i="9" s="1"/>
  <c r="BR376" i="9"/>
  <c r="CA384" i="9"/>
  <c r="CC384" i="9" s="1"/>
  <c r="BZ384" i="9"/>
  <c r="CA386" i="9"/>
  <c r="CC386" i="9" s="1"/>
  <c r="BZ386" i="9"/>
  <c r="AT253" i="9"/>
  <c r="AT254" i="9"/>
  <c r="AT258" i="9"/>
  <c r="AT261" i="9"/>
  <c r="AT262" i="9"/>
  <c r="BS266" i="9"/>
  <c r="BU266" i="9" s="1"/>
  <c r="CB267" i="9"/>
  <c r="CD267" i="9" s="1"/>
  <c r="CJ267" i="9"/>
  <c r="AT268" i="9"/>
  <c r="CD268" i="9"/>
  <c r="BJ269" i="9"/>
  <c r="BZ270" i="9"/>
  <c r="CP270" i="9"/>
  <c r="CB271" i="9"/>
  <c r="CD271" i="9" s="1"/>
  <c r="CJ271" i="9"/>
  <c r="AT272" i="9"/>
  <c r="BJ273" i="9"/>
  <c r="BZ274" i="9"/>
  <c r="CP274" i="9"/>
  <c r="CB275" i="9"/>
  <c r="CD275" i="9" s="1"/>
  <c r="CJ275" i="9"/>
  <c r="AT276" i="9"/>
  <c r="AT279" i="9"/>
  <c r="AT283" i="9"/>
  <c r="AT287" i="9"/>
  <c r="AT291" i="9"/>
  <c r="AT295" i="9"/>
  <c r="AT299" i="9"/>
  <c r="AT303" i="9"/>
  <c r="AT307" i="9"/>
  <c r="AT311" i="9"/>
  <c r="AT315" i="9"/>
  <c r="AT319" i="9"/>
  <c r="AT323" i="9"/>
  <c r="AT325" i="9"/>
  <c r="AT327" i="9"/>
  <c r="AT330" i="9"/>
  <c r="AT337" i="9"/>
  <c r="AT338" i="9"/>
  <c r="AT345" i="9"/>
  <c r="AT346" i="9"/>
  <c r="BL349" i="9"/>
  <c r="BK349" i="9"/>
  <c r="BM349" i="9" s="1"/>
  <c r="CB349" i="9"/>
  <c r="CA349" i="9"/>
  <c r="CC349" i="9" s="1"/>
  <c r="CR349" i="9"/>
  <c r="CQ349" i="9"/>
  <c r="CS349" i="9" s="1"/>
  <c r="BT351" i="9"/>
  <c r="BS351" i="9"/>
  <c r="BU351" i="9" s="1"/>
  <c r="BL357" i="9"/>
  <c r="BK357" i="9"/>
  <c r="BM357" i="9" s="1"/>
  <c r="CB357" i="9"/>
  <c r="CA357" i="9"/>
  <c r="CC357" i="9" s="1"/>
  <c r="CR357" i="9"/>
  <c r="CQ357" i="9"/>
  <c r="CS357" i="9" s="1"/>
  <c r="BL359" i="9"/>
  <c r="BK359" i="9"/>
  <c r="BM359" i="9" s="1"/>
  <c r="CR359" i="9"/>
  <c r="CQ359" i="9"/>
  <c r="CS359" i="9" s="1"/>
  <c r="CR363" i="9"/>
  <c r="CQ363" i="9"/>
  <c r="CS363" i="9" s="1"/>
  <c r="CA366" i="9"/>
  <c r="CC366" i="9" s="1"/>
  <c r="CB366" i="9"/>
  <c r="BS380" i="9"/>
  <c r="BU380" i="9" s="1"/>
  <c r="BR380" i="9"/>
  <c r="BL351" i="9"/>
  <c r="BK351" i="9"/>
  <c r="BM351" i="9" s="1"/>
  <c r="CR351" i="9"/>
  <c r="CQ351" i="9"/>
  <c r="CS351" i="9" s="1"/>
  <c r="CJ359" i="9"/>
  <c r="CI359" i="9"/>
  <c r="CK359" i="9" s="1"/>
  <c r="BT365" i="9"/>
  <c r="BS365" i="9"/>
  <c r="BU365" i="9" s="1"/>
  <c r="BS382" i="9"/>
  <c r="BU382" i="9" s="1"/>
  <c r="BR382" i="9"/>
  <c r="CI388" i="9"/>
  <c r="CK388" i="9" s="1"/>
  <c r="CH388" i="9"/>
  <c r="AT256" i="9"/>
  <c r="BR256" i="9"/>
  <c r="CH258" i="9"/>
  <c r="BJ260" i="9"/>
  <c r="CP260" i="9"/>
  <c r="CH262" i="9"/>
  <c r="BR264" i="9"/>
  <c r="BJ267" i="9"/>
  <c r="BZ268" i="9"/>
  <c r="CP268" i="9"/>
  <c r="CJ269" i="9"/>
  <c r="AT270" i="9"/>
  <c r="BJ271" i="9"/>
  <c r="BZ272" i="9"/>
  <c r="CP272" i="9"/>
  <c r="CB273" i="9"/>
  <c r="CD273" i="9" s="1"/>
  <c r="CJ273" i="9"/>
  <c r="AT274" i="9"/>
  <c r="BJ275" i="9"/>
  <c r="AT277" i="9"/>
  <c r="AT281" i="9"/>
  <c r="AT285" i="9"/>
  <c r="AT289" i="9"/>
  <c r="AT293" i="9"/>
  <c r="AT297" i="9"/>
  <c r="AT301" i="9"/>
  <c r="AT305" i="9"/>
  <c r="AT309" i="9"/>
  <c r="AT313" i="9"/>
  <c r="AT317" i="9"/>
  <c r="AT321" i="9"/>
  <c r="CI325" i="9"/>
  <c r="CK325" i="9" s="1"/>
  <c r="AT329" i="9"/>
  <c r="BJ329" i="9"/>
  <c r="CP329" i="9"/>
  <c r="BK331" i="9"/>
  <c r="BR331" i="9"/>
  <c r="AT333" i="9"/>
  <c r="AT334" i="9"/>
  <c r="BK339" i="9"/>
  <c r="BS339" i="9"/>
  <c r="CA339" i="9"/>
  <c r="CI339" i="9"/>
  <c r="CQ339" i="9"/>
  <c r="AT341" i="9"/>
  <c r="AT342" i="9"/>
  <c r="BK347" i="9"/>
  <c r="BS347" i="9"/>
  <c r="CA347" i="9"/>
  <c r="CI347" i="9"/>
  <c r="AT348" i="9"/>
  <c r="BT349" i="9"/>
  <c r="BS349" i="9"/>
  <c r="CJ349" i="9"/>
  <c r="CI349" i="9"/>
  <c r="AT355" i="9"/>
  <c r="BK355" i="9"/>
  <c r="CQ355" i="9"/>
  <c r="BT357" i="9"/>
  <c r="BS357" i="9"/>
  <c r="BU357" i="9" s="1"/>
  <c r="CJ357" i="9"/>
  <c r="CI357" i="9"/>
  <c r="CK357" i="9" s="1"/>
  <c r="CQ362" i="9"/>
  <c r="CS362" i="9" s="1"/>
  <c r="CR362" i="9"/>
  <c r="CA364" i="9"/>
  <c r="CC364" i="9" s="1"/>
  <c r="CB364" i="9"/>
  <c r="BK378" i="9"/>
  <c r="BM378" i="9" s="1"/>
  <c r="BJ378" i="9"/>
  <c r="CQ378" i="9"/>
  <c r="CS378" i="9" s="1"/>
  <c r="CP378" i="9"/>
  <c r="AT353" i="9"/>
  <c r="AT354" i="9"/>
  <c r="AT361" i="9"/>
  <c r="BT366" i="9"/>
  <c r="BV366" i="9" s="1"/>
  <c r="CI367" i="9"/>
  <c r="CK367" i="9" s="1"/>
  <c r="CH367" i="9"/>
  <c r="AT376" i="9"/>
  <c r="CI378" i="9"/>
  <c r="CK378" i="9" s="1"/>
  <c r="CH378" i="9"/>
  <c r="AT379" i="9"/>
  <c r="AT380" i="9"/>
  <c r="BK382" i="9"/>
  <c r="BM382" i="9" s="1"/>
  <c r="BJ382" i="9"/>
  <c r="CQ382" i="9"/>
  <c r="CS382" i="9" s="1"/>
  <c r="CP382" i="9"/>
  <c r="BS386" i="9"/>
  <c r="BU386" i="9" s="1"/>
  <c r="BR386" i="9"/>
  <c r="CA390" i="9"/>
  <c r="CC390" i="9" s="1"/>
  <c r="BZ390" i="9"/>
  <c r="BJ392" i="9"/>
  <c r="BZ393" i="9"/>
  <c r="AT394" i="9"/>
  <c r="BZ394" i="9"/>
  <c r="CA394" i="9"/>
  <c r="CC394" i="9" s="1"/>
  <c r="CJ395" i="9"/>
  <c r="CH395" i="9"/>
  <c r="CQ396" i="9"/>
  <c r="CS396" i="9" s="1"/>
  <c r="CB397" i="9"/>
  <c r="BZ397" i="9"/>
  <c r="AT398" i="9"/>
  <c r="CB399" i="9"/>
  <c r="CA399" i="9"/>
  <c r="CC399" i="9" s="1"/>
  <c r="CP399" i="9"/>
  <c r="AT404" i="9"/>
  <c r="BZ404" i="9"/>
  <c r="CB404" i="9"/>
  <c r="AT406" i="9"/>
  <c r="CH408" i="9"/>
  <c r="CI408" i="9"/>
  <c r="CK408" i="9" s="1"/>
  <c r="BR412" i="9"/>
  <c r="BS412" i="9"/>
  <c r="BU412" i="9" s="1"/>
  <c r="BR414" i="9"/>
  <c r="BS414" i="9"/>
  <c r="BU414" i="9" s="1"/>
  <c r="BS415" i="9"/>
  <c r="BU415" i="9" s="1"/>
  <c r="BT415" i="9"/>
  <c r="AT417" i="9"/>
  <c r="CI419" i="9"/>
  <c r="CK419" i="9" s="1"/>
  <c r="CH419" i="9"/>
  <c r="CQ421" i="9"/>
  <c r="CS421" i="9" s="1"/>
  <c r="CP421" i="9"/>
  <c r="BK422" i="9"/>
  <c r="BM422" i="9" s="1"/>
  <c r="BJ422" i="9"/>
  <c r="CA423" i="9"/>
  <c r="CC423" i="9" s="1"/>
  <c r="CB423" i="9"/>
  <c r="BK426" i="9"/>
  <c r="BM426" i="9" s="1"/>
  <c r="BJ426" i="9"/>
  <c r="CR443" i="9"/>
  <c r="CP443" i="9"/>
  <c r="CQ443" i="9"/>
  <c r="CS443" i="9" s="1"/>
  <c r="CQ450" i="9"/>
  <c r="CP450" i="9"/>
  <c r="CR450" i="9"/>
  <c r="CA457" i="9"/>
  <c r="CC457" i="9" s="1"/>
  <c r="BZ457" i="9"/>
  <c r="CB504" i="9"/>
  <c r="CA504" i="9"/>
  <c r="CC504" i="9" s="1"/>
  <c r="BZ504" i="9"/>
  <c r="CQ513" i="9"/>
  <c r="CS513" i="9" s="1"/>
  <c r="CP513" i="9"/>
  <c r="AT351" i="9"/>
  <c r="AT352" i="9"/>
  <c r="AT359" i="9"/>
  <c r="AT360" i="9"/>
  <c r="AT364" i="9"/>
  <c r="BJ376" i="9"/>
  <c r="AT377" i="9"/>
  <c r="CA378" i="9"/>
  <c r="CC378" i="9" s="1"/>
  <c r="BZ378" i="9"/>
  <c r="BJ380" i="9"/>
  <c r="CP380" i="9"/>
  <c r="CI382" i="9"/>
  <c r="CK382" i="9" s="1"/>
  <c r="CH382" i="9"/>
  <c r="AT383" i="9"/>
  <c r="AT384" i="9"/>
  <c r="BR384" i="9"/>
  <c r="BK386" i="9"/>
  <c r="BM386" i="9" s="1"/>
  <c r="BJ386" i="9"/>
  <c r="CQ386" i="9"/>
  <c r="CS386" i="9" s="1"/>
  <c r="CP386" i="9"/>
  <c r="BZ388" i="9"/>
  <c r="BS390" i="9"/>
  <c r="BU390" i="9" s="1"/>
  <c r="BR390" i="9"/>
  <c r="BL393" i="9"/>
  <c r="BN393" i="9" s="1"/>
  <c r="BJ393" i="9"/>
  <c r="CP394" i="9"/>
  <c r="CQ394" i="9"/>
  <c r="CS394" i="9" s="1"/>
  <c r="CB395" i="9"/>
  <c r="BZ395" i="9"/>
  <c r="CI395" i="9"/>
  <c r="CK395" i="9" s="1"/>
  <c r="BL397" i="9"/>
  <c r="BK397" i="9"/>
  <c r="BM397" i="9" s="1"/>
  <c r="BZ399" i="9"/>
  <c r="CI399" i="9"/>
  <c r="CK399" i="9" s="1"/>
  <c r="CP404" i="9"/>
  <c r="CR404" i="9"/>
  <c r="BZ408" i="9"/>
  <c r="CA408" i="9"/>
  <c r="CC408" i="9" s="1"/>
  <c r="CJ408" i="9"/>
  <c r="AT410" i="9"/>
  <c r="BJ412" i="9"/>
  <c r="BK412" i="9"/>
  <c r="BM412" i="9" s="1"/>
  <c r="CP412" i="9"/>
  <c r="CQ412" i="9"/>
  <c r="CS412" i="9" s="1"/>
  <c r="CH414" i="9"/>
  <c r="CI414" i="9"/>
  <c r="CK414" i="9" s="1"/>
  <c r="BR417" i="9"/>
  <c r="BT417" i="9"/>
  <c r="CL419" i="9"/>
  <c r="CI421" i="9"/>
  <c r="CK421" i="9" s="1"/>
  <c r="CH421" i="9"/>
  <c r="BL439" i="9"/>
  <c r="BK439" i="9"/>
  <c r="BM439" i="9" s="1"/>
  <c r="CB439" i="9"/>
  <c r="CA439" i="9"/>
  <c r="CC439" i="9" s="1"/>
  <c r="BZ439" i="9"/>
  <c r="CR439" i="9"/>
  <c r="CQ439" i="9"/>
  <c r="CS439" i="9" s="1"/>
  <c r="CP439" i="9"/>
  <c r="BT441" i="9"/>
  <c r="BR441" i="9"/>
  <c r="BS441" i="9"/>
  <c r="BU441" i="9" s="1"/>
  <c r="CI446" i="9"/>
  <c r="CK446" i="9" s="1"/>
  <c r="CH446" i="9"/>
  <c r="CI453" i="9"/>
  <c r="CJ453" i="9"/>
  <c r="CH453" i="9"/>
  <c r="CA487" i="9"/>
  <c r="CC487" i="9" s="1"/>
  <c r="CB487" i="9"/>
  <c r="AT363" i="9"/>
  <c r="AT365" i="9"/>
  <c r="CI366" i="9"/>
  <c r="CK366" i="9" s="1"/>
  <c r="CH366" i="9"/>
  <c r="BS367" i="9"/>
  <c r="BU367" i="9" s="1"/>
  <c r="BR367" i="9"/>
  <c r="BS378" i="9"/>
  <c r="BU378" i="9" s="1"/>
  <c r="BR378" i="9"/>
  <c r="CA382" i="9"/>
  <c r="CC382" i="9" s="1"/>
  <c r="BZ382" i="9"/>
  <c r="CI386" i="9"/>
  <c r="CK386" i="9" s="1"/>
  <c r="CH386" i="9"/>
  <c r="BK390" i="9"/>
  <c r="BM390" i="9" s="1"/>
  <c r="BJ390" i="9"/>
  <c r="CQ390" i="9"/>
  <c r="CS390" i="9" s="1"/>
  <c r="CP390" i="9"/>
  <c r="CJ393" i="9"/>
  <c r="CI393" i="9"/>
  <c r="CK393" i="9" s="1"/>
  <c r="CR393" i="9"/>
  <c r="CP393" i="9"/>
  <c r="BL395" i="9"/>
  <c r="BK395" i="9"/>
  <c r="BM395" i="9" s="1"/>
  <c r="CR397" i="9"/>
  <c r="CP397" i="9"/>
  <c r="CR401" i="9"/>
  <c r="CP401" i="9"/>
  <c r="BR408" i="9"/>
  <c r="BS408" i="9"/>
  <c r="BU408" i="9" s="1"/>
  <c r="CH412" i="9"/>
  <c r="CI412" i="9"/>
  <c r="CK412" i="9" s="1"/>
  <c r="CI415" i="9"/>
  <c r="CK415" i="9" s="1"/>
  <c r="CJ415" i="9"/>
  <c r="BS417" i="9"/>
  <c r="BU417" i="9" s="1"/>
  <c r="CI418" i="9"/>
  <c r="CK418" i="9" s="1"/>
  <c r="CH418" i="9"/>
  <c r="CI420" i="9"/>
  <c r="CK420" i="9" s="1"/>
  <c r="CH420" i="9"/>
  <c r="CA421" i="9"/>
  <c r="CC421" i="9" s="1"/>
  <c r="CB421" i="9"/>
  <c r="CQ423" i="9"/>
  <c r="CS423" i="9" s="1"/>
  <c r="CP423" i="9"/>
  <c r="CJ452" i="9"/>
  <c r="CH452" i="9"/>
  <c r="CI452" i="9"/>
  <c r="CK452" i="9" s="1"/>
  <c r="CI390" i="9"/>
  <c r="CK390" i="9" s="1"/>
  <c r="CH390" i="9"/>
  <c r="BR392" i="9"/>
  <c r="CQ392" i="9"/>
  <c r="CS392" i="9" s="1"/>
  <c r="CH393" i="9"/>
  <c r="CQ393" i="9"/>
  <c r="CS393" i="9" s="1"/>
  <c r="BJ394" i="9"/>
  <c r="BK394" i="9"/>
  <c r="BM394" i="9" s="1"/>
  <c r="BJ395" i="9"/>
  <c r="CR395" i="9"/>
  <c r="CQ395" i="9"/>
  <c r="CS395" i="9" s="1"/>
  <c r="CA396" i="9"/>
  <c r="CC396" i="9" s="1"/>
  <c r="CJ397" i="9"/>
  <c r="CI397" i="9"/>
  <c r="CK397" i="9" s="1"/>
  <c r="CQ397" i="9"/>
  <c r="CS397" i="9" s="1"/>
  <c r="BL399" i="9"/>
  <c r="BJ399" i="9"/>
  <c r="CB401" i="9"/>
  <c r="CD401" i="9" s="1"/>
  <c r="BZ401" i="9"/>
  <c r="CJ401" i="9"/>
  <c r="CI401" i="9"/>
  <c r="CK401" i="9" s="1"/>
  <c r="BJ404" i="9"/>
  <c r="BL404" i="9"/>
  <c r="CP408" i="9"/>
  <c r="CQ408" i="9"/>
  <c r="CS408" i="9" s="1"/>
  <c r="BZ412" i="9"/>
  <c r="CA412" i="9"/>
  <c r="CC412" i="9" s="1"/>
  <c r="CH417" i="9"/>
  <c r="CJ417" i="9"/>
  <c r="CI423" i="9"/>
  <c r="CK423" i="9" s="1"/>
  <c r="CH423" i="9"/>
  <c r="BL437" i="9"/>
  <c r="BJ437" i="9"/>
  <c r="BK437" i="9"/>
  <c r="BM437" i="9" s="1"/>
  <c r="CJ439" i="9"/>
  <c r="CH439" i="9"/>
  <c r="CI439" i="9"/>
  <c r="CK439" i="9" s="1"/>
  <c r="BL441" i="9"/>
  <c r="BK441" i="9"/>
  <c r="BM441" i="9" s="1"/>
  <c r="BJ441" i="9"/>
  <c r="CJ441" i="9"/>
  <c r="CL441" i="9" s="1"/>
  <c r="CH441" i="9"/>
  <c r="CR441" i="9"/>
  <c r="CQ441" i="9"/>
  <c r="CS441" i="9" s="1"/>
  <c r="CP441" i="9"/>
  <c r="BJ443" i="9"/>
  <c r="BL443" i="9"/>
  <c r="BK443" i="9"/>
  <c r="BM443" i="9" s="1"/>
  <c r="BS444" i="9"/>
  <c r="BU444" i="9" s="1"/>
  <c r="BR444" i="9"/>
  <c r="CJ454" i="9"/>
  <c r="CH454" i="9"/>
  <c r="BS518" i="9"/>
  <c r="BU518" i="9" s="1"/>
  <c r="BR518" i="9"/>
  <c r="BT518" i="9"/>
  <c r="AT378" i="9"/>
  <c r="AT381" i="9"/>
  <c r="AT386" i="9"/>
  <c r="AT389" i="9"/>
  <c r="AT393" i="9"/>
  <c r="AT396" i="9"/>
  <c r="AT408" i="9"/>
  <c r="AT428" i="9"/>
  <c r="CT437" i="9"/>
  <c r="CA448" i="9"/>
  <c r="BZ448" i="9"/>
  <c r="BK450" i="9"/>
  <c r="BM450" i="9" s="1"/>
  <c r="BJ450" i="9"/>
  <c r="CI450" i="9"/>
  <c r="CK450" i="9" s="1"/>
  <c r="CH450" i="9"/>
  <c r="CA452" i="9"/>
  <c r="CC452" i="9" s="1"/>
  <c r="BZ452" i="9"/>
  <c r="BZ454" i="9"/>
  <c r="CA454" i="9"/>
  <c r="CC454" i="9" s="1"/>
  <c r="BR456" i="9"/>
  <c r="BT456" i="9"/>
  <c r="BJ458" i="9"/>
  <c r="BL458" i="9"/>
  <c r="CQ476" i="9"/>
  <c r="CS476" i="9" s="1"/>
  <c r="CR476" i="9"/>
  <c r="BS479" i="9"/>
  <c r="BU479" i="9" s="1"/>
  <c r="BR479" i="9"/>
  <c r="BZ508" i="9"/>
  <c r="CA508" i="9"/>
  <c r="CC508" i="9" s="1"/>
  <c r="AT433" i="9"/>
  <c r="CB437" i="9"/>
  <c r="CA437" i="9"/>
  <c r="CC437" i="9" s="1"/>
  <c r="CL437" i="9"/>
  <c r="AT444" i="9"/>
  <c r="CJ445" i="9"/>
  <c r="CH445" i="9"/>
  <c r="CR447" i="9"/>
  <c r="CP447" i="9"/>
  <c r="BS448" i="9"/>
  <c r="BU448" i="9" s="1"/>
  <c r="BR448" i="9"/>
  <c r="CB448" i="9"/>
  <c r="BL450" i="9"/>
  <c r="AT452" i="9"/>
  <c r="CB452" i="9"/>
  <c r="CB454" i="9"/>
  <c r="CP455" i="9"/>
  <c r="BS456" i="9"/>
  <c r="BU456" i="9" s="1"/>
  <c r="AT458" i="9"/>
  <c r="BZ458" i="9"/>
  <c r="CB458" i="9"/>
  <c r="BS478" i="9"/>
  <c r="BU478" i="9" s="1"/>
  <c r="BR478" i="9"/>
  <c r="BT511" i="9"/>
  <c r="BS511" i="9"/>
  <c r="BU511" i="9" s="1"/>
  <c r="AT382" i="9"/>
  <c r="AT385" i="9"/>
  <c r="AT390" i="9"/>
  <c r="AT397" i="9"/>
  <c r="AT400" i="9"/>
  <c r="AT401" i="9"/>
  <c r="CD422" i="9"/>
  <c r="CJ422" i="9"/>
  <c r="CL422" i="9" s="1"/>
  <c r="BJ424" i="9"/>
  <c r="CB425" i="9"/>
  <c r="CD425" i="9" s="1"/>
  <c r="CH425" i="9"/>
  <c r="CP425" i="9"/>
  <c r="CD426" i="9"/>
  <c r="CJ426" i="9"/>
  <c r="CL426" i="9" s="1"/>
  <c r="AT432" i="9"/>
  <c r="BS437" i="9"/>
  <c r="BU437" i="9" s="1"/>
  <c r="BZ437" i="9"/>
  <c r="CH437" i="9"/>
  <c r="BV439" i="9"/>
  <c r="AT441" i="9"/>
  <c r="BZ441" i="9"/>
  <c r="AT442" i="9"/>
  <c r="BZ443" i="9"/>
  <c r="CI445" i="9"/>
  <c r="CK445" i="9" s="1"/>
  <c r="BJ447" i="9"/>
  <c r="BL447" i="9"/>
  <c r="CQ447" i="9"/>
  <c r="CS447" i="9" s="1"/>
  <c r="AT449" i="9"/>
  <c r="CA451" i="9"/>
  <c r="CC451" i="9" s="1"/>
  <c r="BZ451" i="9"/>
  <c r="CH456" i="9"/>
  <c r="CJ456" i="9"/>
  <c r="CP458" i="9"/>
  <c r="CR458" i="9"/>
  <c r="BK479" i="9"/>
  <c r="BM479" i="9" s="1"/>
  <c r="BL479" i="9"/>
  <c r="BJ479" i="9"/>
  <c r="CR491" i="9"/>
  <c r="CQ491" i="9"/>
  <c r="CS491" i="9" s="1"/>
  <c r="AT460" i="9"/>
  <c r="AT464" i="9"/>
  <c r="AT470" i="9"/>
  <c r="AT474" i="9"/>
  <c r="CJ476" i="9"/>
  <c r="CL476" i="9" s="1"/>
  <c r="CL477" i="9"/>
  <c r="AT482" i="9"/>
  <c r="CQ488" i="9"/>
  <c r="CS488" i="9" s="1"/>
  <c r="CR488" i="9"/>
  <c r="BK490" i="9"/>
  <c r="BM490" i="9" s="1"/>
  <c r="BL490" i="9"/>
  <c r="AT493" i="9"/>
  <c r="BL495" i="9"/>
  <c r="BK495" i="9"/>
  <c r="BM495" i="9" s="1"/>
  <c r="AT499" i="9"/>
  <c r="CJ504" i="9"/>
  <c r="CH504" i="9"/>
  <c r="BJ510" i="9"/>
  <c r="BK510" i="9"/>
  <c r="BM510" i="9" s="1"/>
  <c r="BZ510" i="9"/>
  <c r="CA510" i="9"/>
  <c r="CC510" i="9" s="1"/>
  <c r="CP510" i="9"/>
  <c r="CQ510" i="9"/>
  <c r="CS510" i="9" s="1"/>
  <c r="BS513" i="9"/>
  <c r="BU513" i="9" s="1"/>
  <c r="BT513" i="9"/>
  <c r="BR513" i="9"/>
  <c r="BS514" i="9"/>
  <c r="BU514" i="9" s="1"/>
  <c r="BR514" i="9"/>
  <c r="BT514" i="9"/>
  <c r="CI519" i="9"/>
  <c r="CK519" i="9" s="1"/>
  <c r="CJ519" i="9"/>
  <c r="AT471" i="9"/>
  <c r="AT481" i="9"/>
  <c r="AT483" i="9"/>
  <c r="CQ490" i="9"/>
  <c r="CS490" i="9" s="1"/>
  <c r="CR490" i="9"/>
  <c r="CI504" i="9"/>
  <c r="CK504" i="9" s="1"/>
  <c r="BK506" i="9"/>
  <c r="BM506" i="9" s="1"/>
  <c r="BS506" i="9"/>
  <c r="BU506" i="9" s="1"/>
  <c r="CA506" i="9"/>
  <c r="CC506" i="9" s="1"/>
  <c r="CI506" i="9"/>
  <c r="CK506" i="9" s="1"/>
  <c r="CQ506" i="9"/>
  <c r="CS506" i="9" s="1"/>
  <c r="BS508" i="9"/>
  <c r="BU508" i="9" s="1"/>
  <c r="BL511" i="9"/>
  <c r="BK511" i="9"/>
  <c r="BM511" i="9" s="1"/>
  <c r="BJ511" i="9"/>
  <c r="CB511" i="9"/>
  <c r="BZ511" i="9"/>
  <c r="CR511" i="9"/>
  <c r="CP511" i="9"/>
  <c r="CQ511" i="9"/>
  <c r="CS511" i="9" s="1"/>
  <c r="BJ513" i="9"/>
  <c r="BK513" i="9"/>
  <c r="BM513" i="9" s="1"/>
  <c r="CI515" i="9"/>
  <c r="CK515" i="9" s="1"/>
  <c r="CJ515" i="9"/>
  <c r="BK518" i="9"/>
  <c r="BM518" i="9" s="1"/>
  <c r="BL518" i="9"/>
  <c r="BJ518" i="9"/>
  <c r="BK520" i="9"/>
  <c r="BM520" i="9" s="1"/>
  <c r="BJ520" i="9"/>
  <c r="BL520" i="9"/>
  <c r="AT439" i="9"/>
  <c r="AT440" i="9"/>
  <c r="AT447" i="9"/>
  <c r="BS449" i="9"/>
  <c r="BU449" i="9" s="1"/>
  <c r="CR452" i="9"/>
  <c r="CR454" i="9"/>
  <c r="AT456" i="9"/>
  <c r="AT462" i="9"/>
  <c r="AT466" i="9"/>
  <c r="AT468" i="9"/>
  <c r="AT472" i="9"/>
  <c r="CP474" i="9"/>
  <c r="CB475" i="9"/>
  <c r="BR476" i="9"/>
  <c r="BL477" i="9"/>
  <c r="CH477" i="9"/>
  <c r="CR478" i="9"/>
  <c r="AT484" i="9"/>
  <c r="AT485" i="9"/>
  <c r="BL488" i="9"/>
  <c r="CI489" i="9"/>
  <c r="CK489" i="9" s="1"/>
  <c r="CH489" i="9"/>
  <c r="CA492" i="9"/>
  <c r="CC492" i="9" s="1"/>
  <c r="CB492" i="9"/>
  <c r="BL494" i="9"/>
  <c r="AT496" i="9"/>
  <c r="AT497" i="9"/>
  <c r="AT504" i="9"/>
  <c r="BJ504" i="9"/>
  <c r="BT504" i="9"/>
  <c r="BS504" i="9"/>
  <c r="BU504" i="9" s="1"/>
  <c r="AT508" i="9"/>
  <c r="BK508" i="9"/>
  <c r="BM508" i="9" s="1"/>
  <c r="CQ508" i="9"/>
  <c r="CS508" i="9" s="1"/>
  <c r="BR510" i="9"/>
  <c r="BS510" i="9"/>
  <c r="BU510" i="9" s="1"/>
  <c r="CH510" i="9"/>
  <c r="CI510" i="9"/>
  <c r="CK510" i="9" s="1"/>
  <c r="BK514" i="9"/>
  <c r="BM514" i="9" s="1"/>
  <c r="BL514" i="9"/>
  <c r="BJ514" i="9"/>
  <c r="BK516" i="9"/>
  <c r="BM516" i="9" s="1"/>
  <c r="BJ516" i="9"/>
  <c r="BL516" i="9"/>
  <c r="BS517" i="9"/>
  <c r="BU517" i="9" s="1"/>
  <c r="BT517" i="9"/>
  <c r="AT510" i="9"/>
  <c r="AT495" i="9"/>
  <c r="AT506" i="9"/>
  <c r="AT512" i="9"/>
  <c r="AT516" i="9"/>
  <c r="AT520" i="9"/>
  <c r="AT486" i="9"/>
  <c r="CH488" i="9"/>
  <c r="BR489" i="9"/>
  <c r="AT492" i="9"/>
  <c r="BS493" i="9"/>
  <c r="BU493" i="9" s="1"/>
  <c r="CA495" i="9"/>
  <c r="CC495" i="9" s="1"/>
  <c r="AT501" i="9"/>
  <c r="AT503" i="9"/>
  <c r="AT513" i="9"/>
  <c r="BZ514" i="9"/>
  <c r="BR516" i="9"/>
  <c r="BZ518" i="9"/>
  <c r="BR520" i="9"/>
  <c r="BK13" i="9"/>
  <c r="BM13" i="9" s="1"/>
  <c r="BJ13" i="9"/>
  <c r="BL13" i="9"/>
  <c r="BK17" i="9"/>
  <c r="BM17" i="9" s="1"/>
  <c r="BL17" i="9"/>
  <c r="BJ17" i="9"/>
  <c r="BK15" i="9"/>
  <c r="BM15" i="9" s="1"/>
  <c r="BL15" i="9"/>
  <c r="BJ15" i="9"/>
  <c r="DK8" i="9"/>
  <c r="CY15" i="9"/>
  <c r="BE475" i="9"/>
  <c r="BE476" i="9"/>
  <c r="BE512" i="9"/>
  <c r="AL8" i="9"/>
  <c r="BE208" i="9"/>
  <c r="BE478" i="9"/>
  <c r="BE488" i="9"/>
  <c r="BQ14" i="9"/>
  <c r="BS14" i="9" s="1"/>
  <c r="BU14" i="9" s="1"/>
  <c r="CV15" i="9"/>
  <c r="AP15" i="9"/>
  <c r="CW15" i="9"/>
  <c r="BE477" i="9"/>
  <c r="BE480" i="9"/>
  <c r="BE453" i="9"/>
  <c r="BE479" i="9"/>
  <c r="BE489" i="9"/>
  <c r="BE140" i="9"/>
  <c r="BE370" i="9"/>
  <c r="BE376" i="9"/>
  <c r="BE424" i="9"/>
  <c r="BE511" i="9"/>
  <c r="BE21" i="9"/>
  <c r="BE25" i="9"/>
  <c r="BE29" i="9"/>
  <c r="BE33" i="9"/>
  <c r="BE37" i="9"/>
  <c r="BE41" i="9"/>
  <c r="BE45" i="9"/>
  <c r="BE49" i="9"/>
  <c r="BE53" i="9"/>
  <c r="BE57" i="9"/>
  <c r="BE153" i="9"/>
  <c r="BE219" i="9"/>
  <c r="BE223" i="9"/>
  <c r="BE227" i="9"/>
  <c r="BE231" i="9"/>
  <c r="BE235" i="9"/>
  <c r="BE239" i="9"/>
  <c r="BE243" i="9"/>
  <c r="BE270" i="9"/>
  <c r="BE274" i="9"/>
  <c r="BE277" i="9"/>
  <c r="BE281" i="9"/>
  <c r="BE285" i="9"/>
  <c r="BE289" i="9"/>
  <c r="BE293" i="9"/>
  <c r="BE297" i="9"/>
  <c r="BE301" i="9"/>
  <c r="BE305" i="9"/>
  <c r="BE363" i="9"/>
  <c r="BE371" i="9"/>
  <c r="BE446" i="9"/>
  <c r="BE467" i="9"/>
  <c r="BE471" i="9"/>
  <c r="BE71" i="9"/>
  <c r="BE75" i="9"/>
  <c r="BE79" i="9"/>
  <c r="BE83" i="9"/>
  <c r="BE87" i="9"/>
  <c r="BE91" i="9"/>
  <c r="BE290" i="9"/>
  <c r="BE294" i="9"/>
  <c r="BE298" i="9"/>
  <c r="BE302" i="9"/>
  <c r="BE306" i="9"/>
  <c r="BE310" i="9"/>
  <c r="BE314" i="9"/>
  <c r="BE318" i="9"/>
  <c r="BE322" i="9"/>
  <c r="BE324" i="9"/>
  <c r="BE374" i="9"/>
  <c r="BE381" i="9"/>
  <c r="BE389" i="9"/>
  <c r="BE395" i="9"/>
  <c r="BE396" i="9"/>
  <c r="BE422" i="9"/>
  <c r="BE426" i="9"/>
  <c r="BE428" i="9"/>
  <c r="BE441" i="9"/>
  <c r="BE120" i="9"/>
  <c r="BE416" i="9"/>
  <c r="BE517" i="9"/>
  <c r="BE247" i="9"/>
  <c r="BE61" i="9"/>
  <c r="BE63" i="9"/>
  <c r="BE65" i="9"/>
  <c r="BE67" i="9"/>
  <c r="BE95" i="9"/>
  <c r="BE99" i="9"/>
  <c r="BE103" i="9"/>
  <c r="BE107" i="9"/>
  <c r="BE111" i="9"/>
  <c r="BE115" i="9"/>
  <c r="BE124" i="9"/>
  <c r="BE128" i="9"/>
  <c r="BE136" i="9"/>
  <c r="BE144" i="9"/>
  <c r="BE151" i="9"/>
  <c r="BE207" i="9"/>
  <c r="BE210" i="9"/>
  <c r="BE264" i="9"/>
  <c r="BE269" i="9"/>
  <c r="BE273" i="9"/>
  <c r="BE367" i="9"/>
  <c r="BE377" i="9"/>
  <c r="BE379" i="9"/>
  <c r="BE387" i="9"/>
  <c r="BE393" i="9"/>
  <c r="BE394" i="9"/>
  <c r="BE398" i="9"/>
  <c r="BE406" i="9"/>
  <c r="BE410" i="9"/>
  <c r="BE413" i="9"/>
  <c r="BE418" i="9"/>
  <c r="BE419" i="9"/>
  <c r="BE420" i="9"/>
  <c r="BE421" i="9"/>
  <c r="BE425" i="9"/>
  <c r="BE431" i="9"/>
  <c r="BE433" i="9"/>
  <c r="BE439" i="9"/>
  <c r="BE442" i="9"/>
  <c r="BE445" i="9"/>
  <c r="BE448" i="9"/>
  <c r="BE449" i="9"/>
  <c r="BE456" i="9"/>
  <c r="BE462" i="9"/>
  <c r="BE466" i="9"/>
  <c r="BE481" i="9"/>
  <c r="BE483" i="9"/>
  <c r="BE491" i="9"/>
  <c r="BE496" i="9"/>
  <c r="BE23" i="9"/>
  <c r="BE27" i="9"/>
  <c r="BE31" i="9"/>
  <c r="BE35" i="9"/>
  <c r="BE39" i="9"/>
  <c r="BE43" i="9"/>
  <c r="BE47" i="9"/>
  <c r="BE51" i="9"/>
  <c r="BE55" i="9"/>
  <c r="BE118" i="9"/>
  <c r="BE122" i="9"/>
  <c r="BE130" i="9"/>
  <c r="BE138" i="9"/>
  <c r="BE142" i="9"/>
  <c r="BE221" i="9"/>
  <c r="BE225" i="9"/>
  <c r="BE229" i="9"/>
  <c r="BE233" i="9"/>
  <c r="BE237" i="9"/>
  <c r="BE241" i="9"/>
  <c r="BE245" i="9"/>
  <c r="BE249" i="9"/>
  <c r="BE266" i="9"/>
  <c r="BE268" i="9"/>
  <c r="BE272" i="9"/>
  <c r="BE276" i="9"/>
  <c r="BE279" i="9"/>
  <c r="BE283" i="9"/>
  <c r="BE287" i="9"/>
  <c r="BE291" i="9"/>
  <c r="BE295" i="9"/>
  <c r="BE299" i="9"/>
  <c r="BE303" i="9"/>
  <c r="BE329" i="9"/>
  <c r="BE362" i="9"/>
  <c r="BE366" i="9"/>
  <c r="BE372" i="9"/>
  <c r="BE378" i="9"/>
  <c r="BE385" i="9"/>
  <c r="BE432" i="9"/>
  <c r="BE435" i="9"/>
  <c r="BE437" i="9"/>
  <c r="BE454" i="9"/>
  <c r="BE469" i="9"/>
  <c r="BE473" i="9"/>
  <c r="BE494" i="9"/>
  <c r="BE501" i="9"/>
  <c r="BE503" i="9"/>
  <c r="BE60" i="9"/>
  <c r="BE62" i="9"/>
  <c r="BE64" i="9"/>
  <c r="BE66" i="9"/>
  <c r="BE68" i="9"/>
  <c r="BE69" i="9"/>
  <c r="BE73" i="9"/>
  <c r="BE77" i="9"/>
  <c r="BE81" i="9"/>
  <c r="BE85" i="9"/>
  <c r="BE89" i="9"/>
  <c r="BE93" i="9"/>
  <c r="BE97" i="9"/>
  <c r="BE101" i="9"/>
  <c r="BE105" i="9"/>
  <c r="BE109" i="9"/>
  <c r="BE113" i="9"/>
  <c r="BE132" i="9"/>
  <c r="BE149" i="9"/>
  <c r="BE155" i="9"/>
  <c r="BE203" i="9"/>
  <c r="BE267" i="9"/>
  <c r="BE271" i="9"/>
  <c r="BE275" i="9"/>
  <c r="BE288" i="9"/>
  <c r="BE292" i="9"/>
  <c r="BE296" i="9"/>
  <c r="BE300" i="9"/>
  <c r="BE304" i="9"/>
  <c r="BE308" i="9"/>
  <c r="BE312" i="9"/>
  <c r="BE316" i="9"/>
  <c r="BE320" i="9"/>
  <c r="BE364" i="9"/>
  <c r="BE368" i="9"/>
  <c r="BE375" i="9"/>
  <c r="BE383" i="9"/>
  <c r="BE391" i="9"/>
  <c r="BE409" i="9"/>
  <c r="BE417" i="9"/>
  <c r="BE423" i="9"/>
  <c r="BE427" i="9"/>
  <c r="BE429" i="9"/>
  <c r="BE440" i="9"/>
  <c r="BE455" i="9"/>
  <c r="BE457" i="9"/>
  <c r="BE460" i="9"/>
  <c r="BE464" i="9"/>
  <c r="BE485" i="9"/>
  <c r="CQ13" i="9"/>
  <c r="CS13" i="9" s="1"/>
  <c r="CP13" i="9"/>
  <c r="CR13" i="9"/>
  <c r="CR14" i="9"/>
  <c r="CQ14" i="9"/>
  <c r="CS14" i="9" s="1"/>
  <c r="CP14" i="9"/>
  <c r="BT16" i="9"/>
  <c r="BS16" i="9"/>
  <c r="BU16" i="9" s="1"/>
  <c r="BR16" i="9"/>
  <c r="CA59" i="9"/>
  <c r="CC59" i="9" s="1"/>
  <c r="CB59" i="9"/>
  <c r="BZ59" i="9"/>
  <c r="BS12" i="9"/>
  <c r="BU12" i="9" s="1"/>
  <c r="BT12" i="9"/>
  <c r="BR12" i="9"/>
  <c r="CA15" i="9"/>
  <c r="CC15" i="9" s="1"/>
  <c r="BZ15" i="9"/>
  <c r="CB15" i="9"/>
  <c r="BL16" i="9"/>
  <c r="BK16" i="9"/>
  <c r="BM16" i="9" s="1"/>
  <c r="BJ16" i="9"/>
  <c r="BL18" i="9"/>
  <c r="BK18" i="9"/>
  <c r="BM18" i="9" s="1"/>
  <c r="BJ18" i="9"/>
  <c r="CB18" i="9"/>
  <c r="CA18" i="9"/>
  <c r="CC18" i="9" s="1"/>
  <c r="BZ18" i="9"/>
  <c r="BS19" i="9"/>
  <c r="BU19" i="9" s="1"/>
  <c r="BR19" i="9"/>
  <c r="BT19" i="9"/>
  <c r="BL20" i="9"/>
  <c r="BK20" i="9"/>
  <c r="BM20" i="9" s="1"/>
  <c r="BJ20" i="9"/>
  <c r="CB20" i="9"/>
  <c r="CA20" i="9"/>
  <c r="CC20" i="9" s="1"/>
  <c r="BZ20" i="9"/>
  <c r="BS21" i="9"/>
  <c r="BU21" i="9" s="1"/>
  <c r="BR21" i="9"/>
  <c r="BT21" i="9"/>
  <c r="BL22" i="9"/>
  <c r="BK22" i="9"/>
  <c r="BM22" i="9" s="1"/>
  <c r="BJ22" i="9"/>
  <c r="CR22" i="9"/>
  <c r="CQ22" i="9"/>
  <c r="CS22" i="9" s="1"/>
  <c r="CP22" i="9"/>
  <c r="BS23" i="9"/>
  <c r="BU23" i="9" s="1"/>
  <c r="BR23" i="9"/>
  <c r="BT23" i="9"/>
  <c r="BL24" i="9"/>
  <c r="BK24" i="9"/>
  <c r="BM24" i="9" s="1"/>
  <c r="BJ24" i="9"/>
  <c r="CR24" i="9"/>
  <c r="CQ24" i="9"/>
  <c r="CS24" i="9" s="1"/>
  <c r="CP24" i="9"/>
  <c r="BS25" i="9"/>
  <c r="BU25" i="9" s="1"/>
  <c r="BR25" i="9"/>
  <c r="BT25" i="9"/>
  <c r="BL26" i="9"/>
  <c r="BK26" i="9"/>
  <c r="BM26" i="9" s="1"/>
  <c r="BJ26" i="9"/>
  <c r="CR26" i="9"/>
  <c r="CQ26" i="9"/>
  <c r="CS26" i="9" s="1"/>
  <c r="CP26" i="9"/>
  <c r="BS27" i="9"/>
  <c r="BU27" i="9" s="1"/>
  <c r="BR27" i="9"/>
  <c r="BT27" i="9"/>
  <c r="BL28" i="9"/>
  <c r="BK28" i="9"/>
  <c r="BM28" i="9" s="1"/>
  <c r="BJ28" i="9"/>
  <c r="CR28" i="9"/>
  <c r="CQ28" i="9"/>
  <c r="CS28" i="9" s="1"/>
  <c r="CP28" i="9"/>
  <c r="BS29" i="9"/>
  <c r="BU29" i="9" s="1"/>
  <c r="BR29" i="9"/>
  <c r="BT29" i="9"/>
  <c r="BL30" i="9"/>
  <c r="BK30" i="9"/>
  <c r="BM30" i="9" s="1"/>
  <c r="BJ30" i="9"/>
  <c r="CR30" i="9"/>
  <c r="CQ30" i="9"/>
  <c r="CS30" i="9" s="1"/>
  <c r="CP30" i="9"/>
  <c r="BS31" i="9"/>
  <c r="BU31" i="9" s="1"/>
  <c r="BR31" i="9"/>
  <c r="BT31" i="9"/>
  <c r="BL32" i="9"/>
  <c r="BK32" i="9"/>
  <c r="BM32" i="9" s="1"/>
  <c r="BJ32" i="9"/>
  <c r="CR32" i="9"/>
  <c r="CQ32" i="9"/>
  <c r="CS32" i="9" s="1"/>
  <c r="CP32" i="9"/>
  <c r="BS33" i="9"/>
  <c r="BU33" i="9" s="1"/>
  <c r="BR33" i="9"/>
  <c r="BT33" i="9"/>
  <c r="BL34" i="9"/>
  <c r="BK34" i="9"/>
  <c r="BM34" i="9" s="1"/>
  <c r="BJ34" i="9"/>
  <c r="CR34" i="9"/>
  <c r="CQ34" i="9"/>
  <c r="CS34" i="9" s="1"/>
  <c r="CP34" i="9"/>
  <c r="CI35" i="9"/>
  <c r="CK35" i="9" s="1"/>
  <c r="CH35" i="9"/>
  <c r="CJ35" i="9"/>
  <c r="BE36" i="9"/>
  <c r="BL36" i="9"/>
  <c r="BK36" i="9"/>
  <c r="BM36" i="9" s="1"/>
  <c r="BJ36" i="9"/>
  <c r="CR36" i="9"/>
  <c r="CQ36" i="9"/>
  <c r="CS36" i="9" s="1"/>
  <c r="CP36" i="9"/>
  <c r="CI37" i="9"/>
  <c r="CK37" i="9" s="1"/>
  <c r="CH37" i="9"/>
  <c r="CJ37" i="9"/>
  <c r="BE38" i="9"/>
  <c r="BL38" i="9"/>
  <c r="BK38" i="9"/>
  <c r="BM38" i="9" s="1"/>
  <c r="BJ38" i="9"/>
  <c r="CR38" i="9"/>
  <c r="CQ38" i="9"/>
  <c r="CS38" i="9" s="1"/>
  <c r="CP38" i="9"/>
  <c r="BS39" i="9"/>
  <c r="BU39" i="9" s="1"/>
  <c r="BR39" i="9"/>
  <c r="BT39" i="9"/>
  <c r="CI39" i="9"/>
  <c r="CK39" i="9" s="1"/>
  <c r="CH39" i="9"/>
  <c r="CJ39" i="9"/>
  <c r="BE40" i="9"/>
  <c r="BL40" i="9"/>
  <c r="BK40" i="9"/>
  <c r="BM40" i="9" s="1"/>
  <c r="BJ40" i="9"/>
  <c r="CB40" i="9"/>
  <c r="CA40" i="9"/>
  <c r="CC40" i="9" s="1"/>
  <c r="BZ40" i="9"/>
  <c r="CR40" i="9"/>
  <c r="CQ40" i="9"/>
  <c r="CS40" i="9" s="1"/>
  <c r="CP40" i="9"/>
  <c r="BS41" i="9"/>
  <c r="BU41" i="9" s="1"/>
  <c r="BR41" i="9"/>
  <c r="BT41" i="9"/>
  <c r="CI41" i="9"/>
  <c r="CK41" i="9" s="1"/>
  <c r="CH41" i="9"/>
  <c r="CJ41" i="9"/>
  <c r="BE42" i="9"/>
  <c r="BL42" i="9"/>
  <c r="BK42" i="9"/>
  <c r="BM42" i="9" s="1"/>
  <c r="BJ42" i="9"/>
  <c r="CB42" i="9"/>
  <c r="CA42" i="9"/>
  <c r="CC42" i="9" s="1"/>
  <c r="BZ42" i="9"/>
  <c r="CR42" i="9"/>
  <c r="CQ42" i="9"/>
  <c r="CS42" i="9" s="1"/>
  <c r="CP42" i="9"/>
  <c r="BS43" i="9"/>
  <c r="BU43" i="9" s="1"/>
  <c r="BR43" i="9"/>
  <c r="BT43" i="9"/>
  <c r="CI43" i="9"/>
  <c r="CK43" i="9" s="1"/>
  <c r="CH43" i="9"/>
  <c r="CJ43" i="9"/>
  <c r="BE44" i="9"/>
  <c r="BL44" i="9"/>
  <c r="BK44" i="9"/>
  <c r="BM44" i="9" s="1"/>
  <c r="BJ44" i="9"/>
  <c r="CB44" i="9"/>
  <c r="CA44" i="9"/>
  <c r="CC44" i="9" s="1"/>
  <c r="BZ44" i="9"/>
  <c r="CR44" i="9"/>
  <c r="CQ44" i="9"/>
  <c r="CS44" i="9" s="1"/>
  <c r="CP44" i="9"/>
  <c r="BS45" i="9"/>
  <c r="BU45" i="9" s="1"/>
  <c r="BR45" i="9"/>
  <c r="BT45" i="9"/>
  <c r="CI45" i="9"/>
  <c r="CK45" i="9" s="1"/>
  <c r="CH45" i="9"/>
  <c r="CJ45" i="9"/>
  <c r="BE46" i="9"/>
  <c r="BL46" i="9"/>
  <c r="BK46" i="9"/>
  <c r="BM46" i="9" s="1"/>
  <c r="BJ46" i="9"/>
  <c r="CB46" i="9"/>
  <c r="CA46" i="9"/>
  <c r="CC46" i="9" s="1"/>
  <c r="BZ46" i="9"/>
  <c r="CR46" i="9"/>
  <c r="CQ46" i="9"/>
  <c r="CS46" i="9" s="1"/>
  <c r="CP46" i="9"/>
  <c r="BS47" i="9"/>
  <c r="BU47" i="9" s="1"/>
  <c r="BR47" i="9"/>
  <c r="BT47" i="9"/>
  <c r="CI47" i="9"/>
  <c r="CK47" i="9" s="1"/>
  <c r="CH47" i="9"/>
  <c r="CJ47" i="9"/>
  <c r="BE48" i="9"/>
  <c r="BL48" i="9"/>
  <c r="BK48" i="9"/>
  <c r="BM48" i="9" s="1"/>
  <c r="BJ48" i="9"/>
  <c r="CB48" i="9"/>
  <c r="CA48" i="9"/>
  <c r="CC48" i="9" s="1"/>
  <c r="BZ48" i="9"/>
  <c r="CR48" i="9"/>
  <c r="CQ48" i="9"/>
  <c r="CS48" i="9" s="1"/>
  <c r="CP48" i="9"/>
  <c r="BS49" i="9"/>
  <c r="BU49" i="9" s="1"/>
  <c r="BR49" i="9"/>
  <c r="BT49" i="9"/>
  <c r="CI49" i="9"/>
  <c r="CK49" i="9" s="1"/>
  <c r="CH49" i="9"/>
  <c r="CJ49" i="9"/>
  <c r="BE50" i="9"/>
  <c r="BL50" i="9"/>
  <c r="BK50" i="9"/>
  <c r="BM50" i="9" s="1"/>
  <c r="BJ50" i="9"/>
  <c r="CB50" i="9"/>
  <c r="CA50" i="9"/>
  <c r="CC50" i="9" s="1"/>
  <c r="BZ50" i="9"/>
  <c r="CR50" i="9"/>
  <c r="CQ50" i="9"/>
  <c r="CS50" i="9" s="1"/>
  <c r="CP50" i="9"/>
  <c r="BS51" i="9"/>
  <c r="BU51" i="9" s="1"/>
  <c r="BR51" i="9"/>
  <c r="BT51" i="9"/>
  <c r="CI51" i="9"/>
  <c r="CK51" i="9" s="1"/>
  <c r="CH51" i="9"/>
  <c r="CJ51" i="9"/>
  <c r="BE52" i="9"/>
  <c r="BL52" i="9"/>
  <c r="BK52" i="9"/>
  <c r="BM52" i="9" s="1"/>
  <c r="BJ52" i="9"/>
  <c r="CB52" i="9"/>
  <c r="CA52" i="9"/>
  <c r="CC52" i="9" s="1"/>
  <c r="BZ52" i="9"/>
  <c r="CR52" i="9"/>
  <c r="CQ52" i="9"/>
  <c r="CS52" i="9" s="1"/>
  <c r="CP52" i="9"/>
  <c r="BS53" i="9"/>
  <c r="BU53" i="9" s="1"/>
  <c r="BR53" i="9"/>
  <c r="BT53" i="9"/>
  <c r="CI53" i="9"/>
  <c r="CK53" i="9" s="1"/>
  <c r="CH53" i="9"/>
  <c r="CJ53" i="9"/>
  <c r="BE54" i="9"/>
  <c r="BL54" i="9"/>
  <c r="BK54" i="9"/>
  <c r="BM54" i="9" s="1"/>
  <c r="BJ54" i="9"/>
  <c r="CB54" i="9"/>
  <c r="CA54" i="9"/>
  <c r="CC54" i="9" s="1"/>
  <c r="BZ54" i="9"/>
  <c r="CR54" i="9"/>
  <c r="CQ54" i="9"/>
  <c r="CS54" i="9" s="1"/>
  <c r="CP54" i="9"/>
  <c r="BS55" i="9"/>
  <c r="BU55" i="9" s="1"/>
  <c r="BR55" i="9"/>
  <c r="BT55" i="9"/>
  <c r="CI55" i="9"/>
  <c r="CK55" i="9" s="1"/>
  <c r="CH55" i="9"/>
  <c r="CJ55" i="9"/>
  <c r="BE56" i="9"/>
  <c r="BL56" i="9"/>
  <c r="BK56" i="9"/>
  <c r="BM56" i="9" s="1"/>
  <c r="BJ56" i="9"/>
  <c r="CB56" i="9"/>
  <c r="CA56" i="9"/>
  <c r="CC56" i="9" s="1"/>
  <c r="BZ56" i="9"/>
  <c r="CR56" i="9"/>
  <c r="CQ56" i="9"/>
  <c r="CS56" i="9" s="1"/>
  <c r="CP56" i="9"/>
  <c r="BS57" i="9"/>
  <c r="BU57" i="9" s="1"/>
  <c r="BR57" i="9"/>
  <c r="BT57" i="9"/>
  <c r="CI57" i="9"/>
  <c r="CK57" i="9" s="1"/>
  <c r="CH57" i="9"/>
  <c r="CJ57" i="9"/>
  <c r="BE58" i="9"/>
  <c r="BL58" i="9"/>
  <c r="BK58" i="9"/>
  <c r="BM58" i="9" s="1"/>
  <c r="BJ58" i="9"/>
  <c r="CB58" i="9"/>
  <c r="CA58" i="9"/>
  <c r="CC58" i="9" s="1"/>
  <c r="BZ58" i="9"/>
  <c r="CR58" i="9"/>
  <c r="CQ58" i="9"/>
  <c r="CS58" i="9" s="1"/>
  <c r="CP58" i="9"/>
  <c r="CA13" i="9"/>
  <c r="CC13" i="9" s="1"/>
  <c r="BZ13" i="9"/>
  <c r="CB13" i="9"/>
  <c r="CB14" i="9"/>
  <c r="CA14" i="9"/>
  <c r="CC14" i="9" s="1"/>
  <c r="BZ14" i="9"/>
  <c r="CJ16" i="9"/>
  <c r="CI16" i="9"/>
  <c r="CK16" i="9" s="1"/>
  <c r="CH16" i="9"/>
  <c r="BE59" i="9"/>
  <c r="CI12" i="9"/>
  <c r="CK12" i="9" s="1"/>
  <c r="CJ12" i="9"/>
  <c r="CH12" i="9"/>
  <c r="CQ15" i="9"/>
  <c r="CS15" i="9" s="1"/>
  <c r="CP15" i="9"/>
  <c r="CR15" i="9"/>
  <c r="CA17" i="9"/>
  <c r="CC17" i="9" s="1"/>
  <c r="BZ17" i="9"/>
  <c r="CB17" i="9"/>
  <c r="CQ17" i="9"/>
  <c r="CS17" i="9" s="1"/>
  <c r="CP17" i="9"/>
  <c r="CR17" i="9"/>
  <c r="CR18" i="9"/>
  <c r="CQ18" i="9"/>
  <c r="CS18" i="9" s="1"/>
  <c r="CP18" i="9"/>
  <c r="CI19" i="9"/>
  <c r="CK19" i="9" s="1"/>
  <c r="CH19" i="9"/>
  <c r="CJ19" i="9"/>
  <c r="BE20" i="9"/>
  <c r="CR20" i="9"/>
  <c r="CQ20" i="9"/>
  <c r="CS20" i="9" s="1"/>
  <c r="CP20" i="9"/>
  <c r="CI21" i="9"/>
  <c r="CK21" i="9" s="1"/>
  <c r="CH21" i="9"/>
  <c r="CJ21" i="9"/>
  <c r="BE22" i="9"/>
  <c r="CB22" i="9"/>
  <c r="CA22" i="9"/>
  <c r="CC22" i="9" s="1"/>
  <c r="BZ22" i="9"/>
  <c r="CI23" i="9"/>
  <c r="CK23" i="9" s="1"/>
  <c r="CH23" i="9"/>
  <c r="CJ23" i="9"/>
  <c r="BE24" i="9"/>
  <c r="CB24" i="9"/>
  <c r="CA24" i="9"/>
  <c r="CC24" i="9" s="1"/>
  <c r="BZ24" i="9"/>
  <c r="CI25" i="9"/>
  <c r="CK25" i="9" s="1"/>
  <c r="CH25" i="9"/>
  <c r="CJ25" i="9"/>
  <c r="BE26" i="9"/>
  <c r="CB26" i="9"/>
  <c r="CA26" i="9"/>
  <c r="CC26" i="9" s="1"/>
  <c r="BZ26" i="9"/>
  <c r="CI27" i="9"/>
  <c r="CK27" i="9" s="1"/>
  <c r="CH27" i="9"/>
  <c r="CJ27" i="9"/>
  <c r="BE28" i="9"/>
  <c r="CB28" i="9"/>
  <c r="CA28" i="9"/>
  <c r="CC28" i="9" s="1"/>
  <c r="BZ28" i="9"/>
  <c r="CI29" i="9"/>
  <c r="CK29" i="9" s="1"/>
  <c r="CH29" i="9"/>
  <c r="CJ29" i="9"/>
  <c r="BE30" i="9"/>
  <c r="CB30" i="9"/>
  <c r="CA30" i="9"/>
  <c r="CC30" i="9" s="1"/>
  <c r="BZ30" i="9"/>
  <c r="CI31" i="9"/>
  <c r="CK31" i="9" s="1"/>
  <c r="CH31" i="9"/>
  <c r="CJ31" i="9"/>
  <c r="BE32" i="9"/>
  <c r="CB32" i="9"/>
  <c r="CA32" i="9"/>
  <c r="CC32" i="9" s="1"/>
  <c r="BZ32" i="9"/>
  <c r="CI33" i="9"/>
  <c r="CK33" i="9" s="1"/>
  <c r="CH33" i="9"/>
  <c r="CJ33" i="9"/>
  <c r="BE34" i="9"/>
  <c r="CB34" i="9"/>
  <c r="CA34" i="9"/>
  <c r="CC34" i="9" s="1"/>
  <c r="BZ34" i="9"/>
  <c r="BS35" i="9"/>
  <c r="BU35" i="9" s="1"/>
  <c r="BR35" i="9"/>
  <c r="BT35" i="9"/>
  <c r="CB36" i="9"/>
  <c r="CA36" i="9"/>
  <c r="CC36" i="9" s="1"/>
  <c r="BZ36" i="9"/>
  <c r="BS37" i="9"/>
  <c r="BU37" i="9" s="1"/>
  <c r="BR37" i="9"/>
  <c r="BT37" i="9"/>
  <c r="CB38" i="9"/>
  <c r="CA38" i="9"/>
  <c r="CC38" i="9" s="1"/>
  <c r="BZ38" i="9"/>
  <c r="BK12" i="9"/>
  <c r="BM12" i="9" s="1"/>
  <c r="BL12" i="9"/>
  <c r="BJ12" i="9"/>
  <c r="BS13" i="9"/>
  <c r="BU13" i="9" s="1"/>
  <c r="BR13" i="9"/>
  <c r="BT13" i="9"/>
  <c r="CI13" i="9"/>
  <c r="CK13" i="9" s="1"/>
  <c r="CH13" i="9"/>
  <c r="CJ13" i="9"/>
  <c r="CJ14" i="9"/>
  <c r="CI14" i="9"/>
  <c r="CK14" i="9" s="1"/>
  <c r="CH14" i="9"/>
  <c r="CB16" i="9"/>
  <c r="CA16" i="9"/>
  <c r="CC16" i="9" s="1"/>
  <c r="BZ16" i="9"/>
  <c r="CR16" i="9"/>
  <c r="CQ16" i="9"/>
  <c r="CS16" i="9" s="1"/>
  <c r="CP16" i="9"/>
  <c r="CB12" i="9"/>
  <c r="CA12" i="9"/>
  <c r="CC12" i="9" s="1"/>
  <c r="BZ12" i="9"/>
  <c r="CQ12" i="9"/>
  <c r="CS12" i="9" s="1"/>
  <c r="CR12" i="9"/>
  <c r="CP12" i="9"/>
  <c r="BL14" i="9"/>
  <c r="BK14" i="9"/>
  <c r="BM14" i="9" s="1"/>
  <c r="BJ14" i="9"/>
  <c r="BS15" i="9"/>
  <c r="BU15" i="9" s="1"/>
  <c r="BR15" i="9"/>
  <c r="BT15" i="9"/>
  <c r="CI15" i="9"/>
  <c r="CK15" i="9" s="1"/>
  <c r="CH15" i="9"/>
  <c r="CJ15" i="9"/>
  <c r="BS17" i="9"/>
  <c r="BU17" i="9" s="1"/>
  <c r="BR17" i="9"/>
  <c r="BT17" i="9"/>
  <c r="CI17" i="9"/>
  <c r="CK17" i="9" s="1"/>
  <c r="CH17" i="9"/>
  <c r="CJ17" i="9"/>
  <c r="BT18" i="9"/>
  <c r="BS18" i="9"/>
  <c r="BU18" i="9" s="1"/>
  <c r="BR18" i="9"/>
  <c r="CJ18" i="9"/>
  <c r="CI18" i="9"/>
  <c r="CK18" i="9" s="1"/>
  <c r="CH18" i="9"/>
  <c r="BK19" i="9"/>
  <c r="BM19" i="9" s="1"/>
  <c r="BJ19" i="9"/>
  <c r="BL19" i="9"/>
  <c r="CA19" i="9"/>
  <c r="CC19" i="9" s="1"/>
  <c r="BZ19" i="9"/>
  <c r="CB19" i="9"/>
  <c r="CQ19" i="9"/>
  <c r="CS19" i="9" s="1"/>
  <c r="CP19" i="9"/>
  <c r="CR19" i="9"/>
  <c r="BT20" i="9"/>
  <c r="BS20" i="9"/>
  <c r="BU20" i="9" s="1"/>
  <c r="BR20" i="9"/>
  <c r="CJ20" i="9"/>
  <c r="CI20" i="9"/>
  <c r="CK20" i="9" s="1"/>
  <c r="CH20" i="9"/>
  <c r="BK21" i="9"/>
  <c r="BM21" i="9" s="1"/>
  <c r="BJ21" i="9"/>
  <c r="BL21" i="9"/>
  <c r="CA21" i="9"/>
  <c r="CC21" i="9" s="1"/>
  <c r="BZ21" i="9"/>
  <c r="CB21" i="9"/>
  <c r="CQ21" i="9"/>
  <c r="CS21" i="9" s="1"/>
  <c r="CP21" i="9"/>
  <c r="CR21" i="9"/>
  <c r="BT22" i="9"/>
  <c r="BS22" i="9"/>
  <c r="BU22" i="9" s="1"/>
  <c r="BR22" i="9"/>
  <c r="CJ22" i="9"/>
  <c r="CI22" i="9"/>
  <c r="CK22" i="9" s="1"/>
  <c r="CH22" i="9"/>
  <c r="BK23" i="9"/>
  <c r="BM23" i="9" s="1"/>
  <c r="BJ23" i="9"/>
  <c r="BL23" i="9"/>
  <c r="CA23" i="9"/>
  <c r="CC23" i="9" s="1"/>
  <c r="BZ23" i="9"/>
  <c r="CB23" i="9"/>
  <c r="CQ23" i="9"/>
  <c r="CS23" i="9" s="1"/>
  <c r="CP23" i="9"/>
  <c r="CR23" i="9"/>
  <c r="BT24" i="9"/>
  <c r="BS24" i="9"/>
  <c r="BU24" i="9" s="1"/>
  <c r="BR24" i="9"/>
  <c r="CJ24" i="9"/>
  <c r="CI24" i="9"/>
  <c r="CK24" i="9" s="1"/>
  <c r="CH24" i="9"/>
  <c r="BK25" i="9"/>
  <c r="BM25" i="9" s="1"/>
  <c r="BJ25" i="9"/>
  <c r="BL25" i="9"/>
  <c r="CA25" i="9"/>
  <c r="CC25" i="9" s="1"/>
  <c r="BZ25" i="9"/>
  <c r="CB25" i="9"/>
  <c r="CQ25" i="9"/>
  <c r="CS25" i="9" s="1"/>
  <c r="CP25" i="9"/>
  <c r="CR25" i="9"/>
  <c r="BT26" i="9"/>
  <c r="BS26" i="9"/>
  <c r="BU26" i="9" s="1"/>
  <c r="BR26" i="9"/>
  <c r="CJ26" i="9"/>
  <c r="CI26" i="9"/>
  <c r="CK26" i="9" s="1"/>
  <c r="CH26" i="9"/>
  <c r="BK27" i="9"/>
  <c r="BM27" i="9" s="1"/>
  <c r="BJ27" i="9"/>
  <c r="BL27" i="9"/>
  <c r="CA27" i="9"/>
  <c r="CC27" i="9" s="1"/>
  <c r="BZ27" i="9"/>
  <c r="CB27" i="9"/>
  <c r="CQ27" i="9"/>
  <c r="CS27" i="9" s="1"/>
  <c r="CP27" i="9"/>
  <c r="CR27" i="9"/>
  <c r="BT28" i="9"/>
  <c r="BS28" i="9"/>
  <c r="BU28" i="9" s="1"/>
  <c r="BR28" i="9"/>
  <c r="CJ28" i="9"/>
  <c r="CI28" i="9"/>
  <c r="CK28" i="9" s="1"/>
  <c r="CH28" i="9"/>
  <c r="BK29" i="9"/>
  <c r="BM29" i="9" s="1"/>
  <c r="BJ29" i="9"/>
  <c r="BL29" i="9"/>
  <c r="CA29" i="9"/>
  <c r="CC29" i="9" s="1"/>
  <c r="BZ29" i="9"/>
  <c r="CB29" i="9"/>
  <c r="CQ29" i="9"/>
  <c r="CS29" i="9" s="1"/>
  <c r="CP29" i="9"/>
  <c r="CR29" i="9"/>
  <c r="BT30" i="9"/>
  <c r="BS30" i="9"/>
  <c r="BU30" i="9" s="1"/>
  <c r="BR30" i="9"/>
  <c r="CJ30" i="9"/>
  <c r="CI30" i="9"/>
  <c r="CK30" i="9" s="1"/>
  <c r="CH30" i="9"/>
  <c r="BK31" i="9"/>
  <c r="BM31" i="9" s="1"/>
  <c r="BJ31" i="9"/>
  <c r="BL31" i="9"/>
  <c r="CA31" i="9"/>
  <c r="CC31" i="9" s="1"/>
  <c r="BZ31" i="9"/>
  <c r="CB31" i="9"/>
  <c r="CQ31" i="9"/>
  <c r="CS31" i="9" s="1"/>
  <c r="CP31" i="9"/>
  <c r="CR31" i="9"/>
  <c r="BT32" i="9"/>
  <c r="BS32" i="9"/>
  <c r="BU32" i="9" s="1"/>
  <c r="BR32" i="9"/>
  <c r="CJ32" i="9"/>
  <c r="CI32" i="9"/>
  <c r="CK32" i="9" s="1"/>
  <c r="CH32" i="9"/>
  <c r="BK33" i="9"/>
  <c r="BM33" i="9" s="1"/>
  <c r="BJ33" i="9"/>
  <c r="BL33" i="9"/>
  <c r="CA33" i="9"/>
  <c r="CC33" i="9" s="1"/>
  <c r="BZ33" i="9"/>
  <c r="CB33" i="9"/>
  <c r="CQ33" i="9"/>
  <c r="CS33" i="9" s="1"/>
  <c r="CP33" i="9"/>
  <c r="CR33" i="9"/>
  <c r="BT34" i="9"/>
  <c r="BS34" i="9"/>
  <c r="BU34" i="9" s="1"/>
  <c r="BR34" i="9"/>
  <c r="CJ34" i="9"/>
  <c r="CI34" i="9"/>
  <c r="CK34" i="9" s="1"/>
  <c r="CH34" i="9"/>
  <c r="BK35" i="9"/>
  <c r="BM35" i="9" s="1"/>
  <c r="BJ35" i="9"/>
  <c r="BL35" i="9"/>
  <c r="CA35" i="9"/>
  <c r="CC35" i="9" s="1"/>
  <c r="BZ35" i="9"/>
  <c r="CB35" i="9"/>
  <c r="CQ35" i="9"/>
  <c r="CS35" i="9" s="1"/>
  <c r="CP35" i="9"/>
  <c r="CR35" i="9"/>
  <c r="BT36" i="9"/>
  <c r="BS36" i="9"/>
  <c r="BU36" i="9" s="1"/>
  <c r="BR36" i="9"/>
  <c r="CJ36" i="9"/>
  <c r="CI36" i="9"/>
  <c r="CK36" i="9" s="1"/>
  <c r="CH36" i="9"/>
  <c r="BK37" i="9"/>
  <c r="BM37" i="9" s="1"/>
  <c r="BJ37" i="9"/>
  <c r="BL37" i="9"/>
  <c r="CA37" i="9"/>
  <c r="CC37" i="9" s="1"/>
  <c r="BZ37" i="9"/>
  <c r="CB37" i="9"/>
  <c r="CQ37" i="9"/>
  <c r="CS37" i="9" s="1"/>
  <c r="CP37" i="9"/>
  <c r="CR37" i="9"/>
  <c r="BT38" i="9"/>
  <c r="BS38" i="9"/>
  <c r="BU38" i="9" s="1"/>
  <c r="BR38" i="9"/>
  <c r="CJ38" i="9"/>
  <c r="CI38" i="9"/>
  <c r="CK38" i="9" s="1"/>
  <c r="CH38" i="9"/>
  <c r="BK39" i="9"/>
  <c r="BM39" i="9" s="1"/>
  <c r="BJ39" i="9"/>
  <c r="BL39" i="9"/>
  <c r="CA39" i="9"/>
  <c r="CC39" i="9" s="1"/>
  <c r="BZ39" i="9"/>
  <c r="CB39" i="9"/>
  <c r="CQ39" i="9"/>
  <c r="CS39" i="9" s="1"/>
  <c r="CP39" i="9"/>
  <c r="CR39" i="9"/>
  <c r="BT40" i="9"/>
  <c r="BS40" i="9"/>
  <c r="BU40" i="9" s="1"/>
  <c r="BR40" i="9"/>
  <c r="CJ40" i="9"/>
  <c r="CI40" i="9"/>
  <c r="CK40" i="9" s="1"/>
  <c r="CH40" i="9"/>
  <c r="BK41" i="9"/>
  <c r="BM41" i="9" s="1"/>
  <c r="BJ41" i="9"/>
  <c r="BL41" i="9"/>
  <c r="CA41" i="9"/>
  <c r="CC41" i="9" s="1"/>
  <c r="BZ41" i="9"/>
  <c r="CB41" i="9"/>
  <c r="CQ41" i="9"/>
  <c r="CS41" i="9" s="1"/>
  <c r="CP41" i="9"/>
  <c r="CR41" i="9"/>
  <c r="BT42" i="9"/>
  <c r="BS42" i="9"/>
  <c r="BU42" i="9" s="1"/>
  <c r="BR42" i="9"/>
  <c r="CJ42" i="9"/>
  <c r="CI42" i="9"/>
  <c r="CK42" i="9" s="1"/>
  <c r="CH42" i="9"/>
  <c r="BK43" i="9"/>
  <c r="BM43" i="9" s="1"/>
  <c r="BJ43" i="9"/>
  <c r="BL43" i="9"/>
  <c r="CA43" i="9"/>
  <c r="CC43" i="9" s="1"/>
  <c r="BZ43" i="9"/>
  <c r="CB43" i="9"/>
  <c r="CQ43" i="9"/>
  <c r="CS43" i="9" s="1"/>
  <c r="CP43" i="9"/>
  <c r="CR43" i="9"/>
  <c r="BT44" i="9"/>
  <c r="BS44" i="9"/>
  <c r="BU44" i="9" s="1"/>
  <c r="BR44" i="9"/>
  <c r="CJ44" i="9"/>
  <c r="CI44" i="9"/>
  <c r="CK44" i="9" s="1"/>
  <c r="CH44" i="9"/>
  <c r="BK45" i="9"/>
  <c r="BM45" i="9" s="1"/>
  <c r="BJ45" i="9"/>
  <c r="BL45" i="9"/>
  <c r="CA45" i="9"/>
  <c r="CC45" i="9" s="1"/>
  <c r="BZ45" i="9"/>
  <c r="CB45" i="9"/>
  <c r="CQ45" i="9"/>
  <c r="CS45" i="9" s="1"/>
  <c r="CP45" i="9"/>
  <c r="CR45" i="9"/>
  <c r="BT46" i="9"/>
  <c r="BS46" i="9"/>
  <c r="BU46" i="9" s="1"/>
  <c r="BR46" i="9"/>
  <c r="CJ46" i="9"/>
  <c r="CI46" i="9"/>
  <c r="CK46" i="9" s="1"/>
  <c r="CH46" i="9"/>
  <c r="BK47" i="9"/>
  <c r="BM47" i="9" s="1"/>
  <c r="BJ47" i="9"/>
  <c r="BL47" i="9"/>
  <c r="CA47" i="9"/>
  <c r="CC47" i="9" s="1"/>
  <c r="BZ47" i="9"/>
  <c r="CB47" i="9"/>
  <c r="CQ47" i="9"/>
  <c r="CS47" i="9" s="1"/>
  <c r="CP47" i="9"/>
  <c r="CR47" i="9"/>
  <c r="BT48" i="9"/>
  <c r="BS48" i="9"/>
  <c r="BU48" i="9" s="1"/>
  <c r="BR48" i="9"/>
  <c r="CJ48" i="9"/>
  <c r="CI48" i="9"/>
  <c r="CK48" i="9" s="1"/>
  <c r="CH48" i="9"/>
  <c r="BK49" i="9"/>
  <c r="BM49" i="9" s="1"/>
  <c r="BJ49" i="9"/>
  <c r="BL49" i="9"/>
  <c r="CA49" i="9"/>
  <c r="CC49" i="9" s="1"/>
  <c r="BZ49" i="9"/>
  <c r="CB49" i="9"/>
  <c r="CQ49" i="9"/>
  <c r="CS49" i="9" s="1"/>
  <c r="CP49" i="9"/>
  <c r="CR49" i="9"/>
  <c r="BT50" i="9"/>
  <c r="BS50" i="9"/>
  <c r="BU50" i="9" s="1"/>
  <c r="BR50" i="9"/>
  <c r="CJ50" i="9"/>
  <c r="CI50" i="9"/>
  <c r="CK50" i="9" s="1"/>
  <c r="CH50" i="9"/>
  <c r="BK51" i="9"/>
  <c r="BM51" i="9" s="1"/>
  <c r="BJ51" i="9"/>
  <c r="BL51" i="9"/>
  <c r="CA51" i="9"/>
  <c r="CC51" i="9" s="1"/>
  <c r="BZ51" i="9"/>
  <c r="CB51" i="9"/>
  <c r="CQ51" i="9"/>
  <c r="CS51" i="9" s="1"/>
  <c r="CP51" i="9"/>
  <c r="CR51" i="9"/>
  <c r="BT52" i="9"/>
  <c r="BS52" i="9"/>
  <c r="BU52" i="9" s="1"/>
  <c r="BR52" i="9"/>
  <c r="CJ52" i="9"/>
  <c r="CI52" i="9"/>
  <c r="CK52" i="9" s="1"/>
  <c r="CH52" i="9"/>
  <c r="BK53" i="9"/>
  <c r="BM53" i="9" s="1"/>
  <c r="BJ53" i="9"/>
  <c r="BL53" i="9"/>
  <c r="CA53" i="9"/>
  <c r="CC53" i="9" s="1"/>
  <c r="BZ53" i="9"/>
  <c r="CB53" i="9"/>
  <c r="CQ53" i="9"/>
  <c r="CS53" i="9" s="1"/>
  <c r="CP53" i="9"/>
  <c r="CR53" i="9"/>
  <c r="BT54" i="9"/>
  <c r="BS54" i="9"/>
  <c r="BU54" i="9" s="1"/>
  <c r="BR54" i="9"/>
  <c r="CJ54" i="9"/>
  <c r="CI54" i="9"/>
  <c r="CK54" i="9" s="1"/>
  <c r="CH54" i="9"/>
  <c r="BK55" i="9"/>
  <c r="BM55" i="9" s="1"/>
  <c r="BJ55" i="9"/>
  <c r="BL55" i="9"/>
  <c r="CA55" i="9"/>
  <c r="CC55" i="9" s="1"/>
  <c r="BZ55" i="9"/>
  <c r="CB55" i="9"/>
  <c r="CQ55" i="9"/>
  <c r="CS55" i="9" s="1"/>
  <c r="CP55" i="9"/>
  <c r="CR55" i="9"/>
  <c r="BT56" i="9"/>
  <c r="BS56" i="9"/>
  <c r="BU56" i="9" s="1"/>
  <c r="BR56" i="9"/>
  <c r="CJ56" i="9"/>
  <c r="CI56" i="9"/>
  <c r="CK56" i="9" s="1"/>
  <c r="CH56" i="9"/>
  <c r="BK57" i="9"/>
  <c r="BM57" i="9" s="1"/>
  <c r="BJ57" i="9"/>
  <c r="BL57" i="9"/>
  <c r="CA57" i="9"/>
  <c r="CC57" i="9" s="1"/>
  <c r="BZ57" i="9"/>
  <c r="CB57" i="9"/>
  <c r="CQ57" i="9"/>
  <c r="CS57" i="9" s="1"/>
  <c r="CP57" i="9"/>
  <c r="CR57" i="9"/>
  <c r="BT58" i="9"/>
  <c r="BS58" i="9"/>
  <c r="BU58" i="9" s="1"/>
  <c r="BR58" i="9"/>
  <c r="CJ58" i="9"/>
  <c r="CI58" i="9"/>
  <c r="CK58" i="9" s="1"/>
  <c r="CH58" i="9"/>
  <c r="BK59" i="9"/>
  <c r="BM59" i="9" s="1"/>
  <c r="BL59" i="9"/>
  <c r="BJ59" i="9"/>
  <c r="BT59" i="9"/>
  <c r="BV59" i="9" s="1"/>
  <c r="CL59" i="9"/>
  <c r="CR59" i="9"/>
  <c r="CT59" i="9" s="1"/>
  <c r="BL60" i="9"/>
  <c r="BN60" i="9" s="1"/>
  <c r="CR60" i="9"/>
  <c r="CT60" i="9" s="1"/>
  <c r="BL61" i="9"/>
  <c r="CR61" i="9"/>
  <c r="CT61" i="9" s="1"/>
  <c r="BL62" i="9"/>
  <c r="BN62" i="9" s="1"/>
  <c r="CR62" i="9"/>
  <c r="BL63" i="9"/>
  <c r="BN63" i="9" s="1"/>
  <c r="CR63" i="9"/>
  <c r="CT63" i="9" s="1"/>
  <c r="BL64" i="9"/>
  <c r="BN64" i="9" s="1"/>
  <c r="CR64" i="9"/>
  <c r="CT64" i="9" s="1"/>
  <c r="BL65" i="9"/>
  <c r="BN65" i="9" s="1"/>
  <c r="CR65" i="9"/>
  <c r="CT65" i="9" s="1"/>
  <c r="BL66" i="9"/>
  <c r="BN66" i="9" s="1"/>
  <c r="CR66" i="9"/>
  <c r="CT66" i="9" s="1"/>
  <c r="BL67" i="9"/>
  <c r="BN67" i="9" s="1"/>
  <c r="CR67" i="9"/>
  <c r="CT67" i="9" s="1"/>
  <c r="CA68" i="9"/>
  <c r="CC68" i="9" s="1"/>
  <c r="BZ68" i="9"/>
  <c r="CB68" i="9"/>
  <c r="CQ68" i="9"/>
  <c r="CS68" i="9" s="1"/>
  <c r="CP68" i="9"/>
  <c r="CR68" i="9"/>
  <c r="BT69" i="9"/>
  <c r="BS69" i="9"/>
  <c r="BU69" i="9" s="1"/>
  <c r="BR69" i="9"/>
  <c r="CJ69" i="9"/>
  <c r="CI69" i="9"/>
  <c r="CK69" i="9" s="1"/>
  <c r="CH69" i="9"/>
  <c r="BE70" i="9"/>
  <c r="BK70" i="9"/>
  <c r="BM70" i="9" s="1"/>
  <c r="BJ70" i="9"/>
  <c r="BL70" i="9"/>
  <c r="CA70" i="9"/>
  <c r="CC70" i="9" s="1"/>
  <c r="BZ70" i="9"/>
  <c r="CB70" i="9"/>
  <c r="CQ70" i="9"/>
  <c r="CS70" i="9" s="1"/>
  <c r="CP70" i="9"/>
  <c r="CR70" i="9"/>
  <c r="BT71" i="9"/>
  <c r="BS71" i="9"/>
  <c r="BU71" i="9" s="1"/>
  <c r="BR71" i="9"/>
  <c r="CJ71" i="9"/>
  <c r="CI71" i="9"/>
  <c r="CK71" i="9" s="1"/>
  <c r="CH71" i="9"/>
  <c r="BE72" i="9"/>
  <c r="BK72" i="9"/>
  <c r="BM72" i="9" s="1"/>
  <c r="BJ72" i="9"/>
  <c r="BL72" i="9"/>
  <c r="CA72" i="9"/>
  <c r="CC72" i="9" s="1"/>
  <c r="BZ72" i="9"/>
  <c r="CB72" i="9"/>
  <c r="CQ72" i="9"/>
  <c r="CS72" i="9" s="1"/>
  <c r="CP72" i="9"/>
  <c r="CR72" i="9"/>
  <c r="BT73" i="9"/>
  <c r="BS73" i="9"/>
  <c r="BU73" i="9" s="1"/>
  <c r="BR73" i="9"/>
  <c r="CJ73" i="9"/>
  <c r="CI73" i="9"/>
  <c r="CK73" i="9" s="1"/>
  <c r="CH73" i="9"/>
  <c r="BE74" i="9"/>
  <c r="BK74" i="9"/>
  <c r="BM74" i="9" s="1"/>
  <c r="BJ74" i="9"/>
  <c r="BL74" i="9"/>
  <c r="CA74" i="9"/>
  <c r="CC74" i="9" s="1"/>
  <c r="BZ74" i="9"/>
  <c r="CB74" i="9"/>
  <c r="CQ74" i="9"/>
  <c r="CS74" i="9" s="1"/>
  <c r="CP74" i="9"/>
  <c r="CR74" i="9"/>
  <c r="BT75" i="9"/>
  <c r="BS75" i="9"/>
  <c r="BU75" i="9" s="1"/>
  <c r="BR75" i="9"/>
  <c r="CJ75" i="9"/>
  <c r="CI75" i="9"/>
  <c r="CK75" i="9" s="1"/>
  <c r="CH75" i="9"/>
  <c r="BE76" i="9"/>
  <c r="BK76" i="9"/>
  <c r="BM76" i="9" s="1"/>
  <c r="BJ76" i="9"/>
  <c r="BL76" i="9"/>
  <c r="CA76" i="9"/>
  <c r="CC76" i="9" s="1"/>
  <c r="BZ76" i="9"/>
  <c r="CB76" i="9"/>
  <c r="CQ76" i="9"/>
  <c r="CS76" i="9" s="1"/>
  <c r="CP76" i="9"/>
  <c r="CR76" i="9"/>
  <c r="BT77" i="9"/>
  <c r="BS77" i="9"/>
  <c r="BU77" i="9" s="1"/>
  <c r="BR77" i="9"/>
  <c r="CJ77" i="9"/>
  <c r="CI77" i="9"/>
  <c r="CK77" i="9" s="1"/>
  <c r="CH77" i="9"/>
  <c r="BE78" i="9"/>
  <c r="BK78" i="9"/>
  <c r="BM78" i="9" s="1"/>
  <c r="BJ78" i="9"/>
  <c r="BL78" i="9"/>
  <c r="CA78" i="9"/>
  <c r="CC78" i="9" s="1"/>
  <c r="BZ78" i="9"/>
  <c r="CB78" i="9"/>
  <c r="CQ78" i="9"/>
  <c r="CS78" i="9" s="1"/>
  <c r="CP78" i="9"/>
  <c r="CR78" i="9"/>
  <c r="BT79" i="9"/>
  <c r="BS79" i="9"/>
  <c r="BU79" i="9" s="1"/>
  <c r="BR79" i="9"/>
  <c r="CJ79" i="9"/>
  <c r="CI79" i="9"/>
  <c r="CK79" i="9" s="1"/>
  <c r="CH79" i="9"/>
  <c r="BE80" i="9"/>
  <c r="BK80" i="9"/>
  <c r="BM80" i="9" s="1"/>
  <c r="BJ80" i="9"/>
  <c r="BL80" i="9"/>
  <c r="CA80" i="9"/>
  <c r="CC80" i="9" s="1"/>
  <c r="BZ80" i="9"/>
  <c r="CB80" i="9"/>
  <c r="CQ80" i="9"/>
  <c r="CS80" i="9" s="1"/>
  <c r="CP80" i="9"/>
  <c r="CR80" i="9"/>
  <c r="BT81" i="9"/>
  <c r="BS81" i="9"/>
  <c r="BU81" i="9" s="1"/>
  <c r="BR81" i="9"/>
  <c r="CJ81" i="9"/>
  <c r="CI81" i="9"/>
  <c r="CK81" i="9" s="1"/>
  <c r="CH81" i="9"/>
  <c r="BE82" i="9"/>
  <c r="BK82" i="9"/>
  <c r="BM82" i="9" s="1"/>
  <c r="BJ82" i="9"/>
  <c r="BL82" i="9"/>
  <c r="CA82" i="9"/>
  <c r="CC82" i="9" s="1"/>
  <c r="BZ82" i="9"/>
  <c r="CB82" i="9"/>
  <c r="CQ82" i="9"/>
  <c r="CS82" i="9" s="1"/>
  <c r="CP82" i="9"/>
  <c r="CR82" i="9"/>
  <c r="BT83" i="9"/>
  <c r="BS83" i="9"/>
  <c r="BU83" i="9" s="1"/>
  <c r="BR83" i="9"/>
  <c r="CJ83" i="9"/>
  <c r="CI83" i="9"/>
  <c r="CK83" i="9" s="1"/>
  <c r="CH83" i="9"/>
  <c r="BE84" i="9"/>
  <c r="BK84" i="9"/>
  <c r="BM84" i="9" s="1"/>
  <c r="BJ84" i="9"/>
  <c r="BL84" i="9"/>
  <c r="CA84" i="9"/>
  <c r="CC84" i="9" s="1"/>
  <c r="BZ84" i="9"/>
  <c r="CB84" i="9"/>
  <c r="CQ84" i="9"/>
  <c r="CS84" i="9" s="1"/>
  <c r="CP84" i="9"/>
  <c r="CR84" i="9"/>
  <c r="BT85" i="9"/>
  <c r="BS85" i="9"/>
  <c r="BU85" i="9" s="1"/>
  <c r="BR85" i="9"/>
  <c r="CJ85" i="9"/>
  <c r="CI85" i="9"/>
  <c r="CK85" i="9" s="1"/>
  <c r="CH85" i="9"/>
  <c r="BE86" i="9"/>
  <c r="BK86" i="9"/>
  <c r="BM86" i="9" s="1"/>
  <c r="BJ86" i="9"/>
  <c r="BL86" i="9"/>
  <c r="CA86" i="9"/>
  <c r="CC86" i="9" s="1"/>
  <c r="BZ86" i="9"/>
  <c r="CB86" i="9"/>
  <c r="CQ86" i="9"/>
  <c r="CS86" i="9" s="1"/>
  <c r="CP86" i="9"/>
  <c r="CR86" i="9"/>
  <c r="BT87" i="9"/>
  <c r="BS87" i="9"/>
  <c r="BU87" i="9" s="1"/>
  <c r="BR87" i="9"/>
  <c r="CJ87" i="9"/>
  <c r="CI87" i="9"/>
  <c r="CK87" i="9" s="1"/>
  <c r="CH87" i="9"/>
  <c r="BE88" i="9"/>
  <c r="BK88" i="9"/>
  <c r="BM88" i="9" s="1"/>
  <c r="BJ88" i="9"/>
  <c r="BL88" i="9"/>
  <c r="CA88" i="9"/>
  <c r="CC88" i="9" s="1"/>
  <c r="BZ88" i="9"/>
  <c r="CB88" i="9"/>
  <c r="CQ88" i="9"/>
  <c r="CS88" i="9" s="1"/>
  <c r="CP88" i="9"/>
  <c r="CR88" i="9"/>
  <c r="BT89" i="9"/>
  <c r="BS89" i="9"/>
  <c r="BU89" i="9" s="1"/>
  <c r="BR89" i="9"/>
  <c r="CJ89" i="9"/>
  <c r="CI89" i="9"/>
  <c r="CK89" i="9" s="1"/>
  <c r="CH89" i="9"/>
  <c r="BE90" i="9"/>
  <c r="BK90" i="9"/>
  <c r="BM90" i="9" s="1"/>
  <c r="BJ90" i="9"/>
  <c r="BL90" i="9"/>
  <c r="CA90" i="9"/>
  <c r="CC90" i="9" s="1"/>
  <c r="BZ90" i="9"/>
  <c r="CB90" i="9"/>
  <c r="CQ90" i="9"/>
  <c r="CS90" i="9" s="1"/>
  <c r="CP90" i="9"/>
  <c r="CR90" i="9"/>
  <c r="BT91" i="9"/>
  <c r="BS91" i="9"/>
  <c r="BU91" i="9" s="1"/>
  <c r="BR91" i="9"/>
  <c r="CJ91" i="9"/>
  <c r="CI91" i="9"/>
  <c r="CK91" i="9" s="1"/>
  <c r="CH91" i="9"/>
  <c r="BE92" i="9"/>
  <c r="BK92" i="9"/>
  <c r="BM92" i="9" s="1"/>
  <c r="BJ92" i="9"/>
  <c r="BL92" i="9"/>
  <c r="CA92" i="9"/>
  <c r="CC92" i="9" s="1"/>
  <c r="BZ92" i="9"/>
  <c r="CB92" i="9"/>
  <c r="CQ92" i="9"/>
  <c r="CS92" i="9" s="1"/>
  <c r="CP92" i="9"/>
  <c r="CR92" i="9"/>
  <c r="BT93" i="9"/>
  <c r="BS93" i="9"/>
  <c r="BU93" i="9" s="1"/>
  <c r="BR93" i="9"/>
  <c r="CJ93" i="9"/>
  <c r="CI93" i="9"/>
  <c r="CK93" i="9" s="1"/>
  <c r="CH93" i="9"/>
  <c r="BE94" i="9"/>
  <c r="BK94" i="9"/>
  <c r="BM94" i="9" s="1"/>
  <c r="BJ94" i="9"/>
  <c r="BL94" i="9"/>
  <c r="CA94" i="9"/>
  <c r="CC94" i="9" s="1"/>
  <c r="BZ94" i="9"/>
  <c r="CB94" i="9"/>
  <c r="CQ94" i="9"/>
  <c r="CS94" i="9" s="1"/>
  <c r="CP94" i="9"/>
  <c r="CR94" i="9"/>
  <c r="BT95" i="9"/>
  <c r="BS95" i="9"/>
  <c r="BU95" i="9" s="1"/>
  <c r="BR95" i="9"/>
  <c r="CJ95" i="9"/>
  <c r="CI95" i="9"/>
  <c r="CK95" i="9" s="1"/>
  <c r="CH95" i="9"/>
  <c r="BE96" i="9"/>
  <c r="BK96" i="9"/>
  <c r="BM96" i="9" s="1"/>
  <c r="BJ96" i="9"/>
  <c r="BL96" i="9"/>
  <c r="CA96" i="9"/>
  <c r="CC96" i="9" s="1"/>
  <c r="BZ96" i="9"/>
  <c r="CB96" i="9"/>
  <c r="CQ96" i="9"/>
  <c r="CS96" i="9" s="1"/>
  <c r="CP96" i="9"/>
  <c r="CR96" i="9"/>
  <c r="BT97" i="9"/>
  <c r="BS97" i="9"/>
  <c r="BU97" i="9" s="1"/>
  <c r="BR97" i="9"/>
  <c r="CJ97" i="9"/>
  <c r="CI97" i="9"/>
  <c r="CK97" i="9" s="1"/>
  <c r="CH97" i="9"/>
  <c r="BE98" i="9"/>
  <c r="BK98" i="9"/>
  <c r="BM98" i="9" s="1"/>
  <c r="BJ98" i="9"/>
  <c r="BL98" i="9"/>
  <c r="CA98" i="9"/>
  <c r="CC98" i="9" s="1"/>
  <c r="BZ98" i="9"/>
  <c r="CB98" i="9"/>
  <c r="CQ98" i="9"/>
  <c r="CS98" i="9" s="1"/>
  <c r="CP98" i="9"/>
  <c r="CR98" i="9"/>
  <c r="BT99" i="9"/>
  <c r="BS99" i="9"/>
  <c r="BU99" i="9" s="1"/>
  <c r="BR99" i="9"/>
  <c r="CJ99" i="9"/>
  <c r="CI99" i="9"/>
  <c r="CK99" i="9" s="1"/>
  <c r="CH99" i="9"/>
  <c r="BE100" i="9"/>
  <c r="BK100" i="9"/>
  <c r="BM100" i="9" s="1"/>
  <c r="BJ100" i="9"/>
  <c r="BL100" i="9"/>
  <c r="CA100" i="9"/>
  <c r="CC100" i="9" s="1"/>
  <c r="BZ100" i="9"/>
  <c r="CB100" i="9"/>
  <c r="CQ100" i="9"/>
  <c r="CS100" i="9" s="1"/>
  <c r="CP100" i="9"/>
  <c r="CR100" i="9"/>
  <c r="BT101" i="9"/>
  <c r="BS101" i="9"/>
  <c r="BU101" i="9" s="1"/>
  <c r="BR101" i="9"/>
  <c r="CJ101" i="9"/>
  <c r="CI101" i="9"/>
  <c r="CK101" i="9" s="1"/>
  <c r="CH101" i="9"/>
  <c r="BE102" i="9"/>
  <c r="BK102" i="9"/>
  <c r="BM102" i="9" s="1"/>
  <c r="BJ102" i="9"/>
  <c r="BL102" i="9"/>
  <c r="CA102" i="9"/>
  <c r="CC102" i="9" s="1"/>
  <c r="BZ102" i="9"/>
  <c r="CB102" i="9"/>
  <c r="CQ102" i="9"/>
  <c r="CS102" i="9" s="1"/>
  <c r="CP102" i="9"/>
  <c r="CR102" i="9"/>
  <c r="BT103" i="9"/>
  <c r="BS103" i="9"/>
  <c r="BU103" i="9" s="1"/>
  <c r="BR103" i="9"/>
  <c r="CJ103" i="9"/>
  <c r="CI103" i="9"/>
  <c r="CK103" i="9" s="1"/>
  <c r="CH103" i="9"/>
  <c r="BE104" i="9"/>
  <c r="BK104" i="9"/>
  <c r="BM104" i="9" s="1"/>
  <c r="BJ104" i="9"/>
  <c r="BL104" i="9"/>
  <c r="CA104" i="9"/>
  <c r="CC104" i="9" s="1"/>
  <c r="BZ104" i="9"/>
  <c r="CB104" i="9"/>
  <c r="CQ104" i="9"/>
  <c r="CS104" i="9" s="1"/>
  <c r="CP104" i="9"/>
  <c r="CR104" i="9"/>
  <c r="BT105" i="9"/>
  <c r="BS105" i="9"/>
  <c r="BU105" i="9" s="1"/>
  <c r="BR105" i="9"/>
  <c r="CJ105" i="9"/>
  <c r="CI105" i="9"/>
  <c r="CK105" i="9" s="1"/>
  <c r="CH105" i="9"/>
  <c r="BE106" i="9"/>
  <c r="BK106" i="9"/>
  <c r="BM106" i="9" s="1"/>
  <c r="BJ106" i="9"/>
  <c r="BL106" i="9"/>
  <c r="CA106" i="9"/>
  <c r="CC106" i="9" s="1"/>
  <c r="BZ106" i="9"/>
  <c r="CB106" i="9"/>
  <c r="CQ106" i="9"/>
  <c r="CS106" i="9" s="1"/>
  <c r="CP106" i="9"/>
  <c r="CR106" i="9"/>
  <c r="BT107" i="9"/>
  <c r="BS107" i="9"/>
  <c r="BU107" i="9" s="1"/>
  <c r="BR107" i="9"/>
  <c r="CJ107" i="9"/>
  <c r="CI107" i="9"/>
  <c r="CK107" i="9" s="1"/>
  <c r="CH107" i="9"/>
  <c r="BE108" i="9"/>
  <c r="BK108" i="9"/>
  <c r="BM108" i="9" s="1"/>
  <c r="BJ108" i="9"/>
  <c r="BL108" i="9"/>
  <c r="CA108" i="9"/>
  <c r="CC108" i="9" s="1"/>
  <c r="BZ108" i="9"/>
  <c r="CB108" i="9"/>
  <c r="CQ108" i="9"/>
  <c r="CS108" i="9" s="1"/>
  <c r="CP108" i="9"/>
  <c r="CR108" i="9"/>
  <c r="BT109" i="9"/>
  <c r="BS109" i="9"/>
  <c r="BU109" i="9" s="1"/>
  <c r="BR109" i="9"/>
  <c r="CJ109" i="9"/>
  <c r="CI109" i="9"/>
  <c r="CK109" i="9" s="1"/>
  <c r="CH109" i="9"/>
  <c r="BE110" i="9"/>
  <c r="BK110" i="9"/>
  <c r="BM110" i="9" s="1"/>
  <c r="BJ110" i="9"/>
  <c r="BL110" i="9"/>
  <c r="CA110" i="9"/>
  <c r="CC110" i="9" s="1"/>
  <c r="BZ110" i="9"/>
  <c r="CB110" i="9"/>
  <c r="CQ110" i="9"/>
  <c r="CS110" i="9" s="1"/>
  <c r="CP110" i="9"/>
  <c r="CR110" i="9"/>
  <c r="BT111" i="9"/>
  <c r="BS111" i="9"/>
  <c r="BU111" i="9" s="1"/>
  <c r="BR111" i="9"/>
  <c r="CJ111" i="9"/>
  <c r="CI111" i="9"/>
  <c r="CK111" i="9" s="1"/>
  <c r="CH111" i="9"/>
  <c r="BE112" i="9"/>
  <c r="BK112" i="9"/>
  <c r="BM112" i="9" s="1"/>
  <c r="BJ112" i="9"/>
  <c r="BL112" i="9"/>
  <c r="CA112" i="9"/>
  <c r="CC112" i="9" s="1"/>
  <c r="BZ112" i="9"/>
  <c r="CB112" i="9"/>
  <c r="CQ112" i="9"/>
  <c r="CS112" i="9" s="1"/>
  <c r="CP112" i="9"/>
  <c r="CR112" i="9"/>
  <c r="BT113" i="9"/>
  <c r="BS113" i="9"/>
  <c r="BU113" i="9" s="1"/>
  <c r="BR113" i="9"/>
  <c r="CJ113" i="9"/>
  <c r="CI113" i="9"/>
  <c r="CK113" i="9" s="1"/>
  <c r="CH113" i="9"/>
  <c r="BE114" i="9"/>
  <c r="BK114" i="9"/>
  <c r="BM114" i="9" s="1"/>
  <c r="BJ114" i="9"/>
  <c r="BL114" i="9"/>
  <c r="CA114" i="9"/>
  <c r="CC114" i="9" s="1"/>
  <c r="BZ114" i="9"/>
  <c r="CB114" i="9"/>
  <c r="CQ114" i="9"/>
  <c r="CS114" i="9" s="1"/>
  <c r="CP114" i="9"/>
  <c r="CR114" i="9"/>
  <c r="BT115" i="9"/>
  <c r="BS115" i="9"/>
  <c r="BU115" i="9" s="1"/>
  <c r="BR115" i="9"/>
  <c r="CJ115" i="9"/>
  <c r="CI115" i="9"/>
  <c r="CK115" i="9" s="1"/>
  <c r="CH115" i="9"/>
  <c r="BE116" i="9"/>
  <c r="BK116" i="9"/>
  <c r="BM116" i="9" s="1"/>
  <c r="BJ116" i="9"/>
  <c r="BL116" i="9"/>
  <c r="CA116" i="9"/>
  <c r="CC116" i="9" s="1"/>
  <c r="BZ116" i="9"/>
  <c r="CB116" i="9"/>
  <c r="CQ116" i="9"/>
  <c r="CS116" i="9" s="1"/>
  <c r="CP116" i="9"/>
  <c r="CR116" i="9"/>
  <c r="BE117" i="9"/>
  <c r="CB117" i="9"/>
  <c r="CA117" i="9"/>
  <c r="CC117" i="9" s="1"/>
  <c r="BZ117" i="9"/>
  <c r="CR117" i="9"/>
  <c r="CQ117" i="9"/>
  <c r="CS117" i="9" s="1"/>
  <c r="CP117" i="9"/>
  <c r="BS118" i="9"/>
  <c r="BU118" i="9" s="1"/>
  <c r="BR118" i="9"/>
  <c r="BT118" i="9"/>
  <c r="CI118" i="9"/>
  <c r="CK118" i="9" s="1"/>
  <c r="CH118" i="9"/>
  <c r="CJ118" i="9"/>
  <c r="BS120" i="9"/>
  <c r="BU120" i="9" s="1"/>
  <c r="BR120" i="9"/>
  <c r="BT120" i="9"/>
  <c r="CI120" i="9"/>
  <c r="CK120" i="9" s="1"/>
  <c r="CH120" i="9"/>
  <c r="CJ120" i="9"/>
  <c r="BK124" i="9"/>
  <c r="BM124" i="9" s="1"/>
  <c r="BJ124" i="9"/>
  <c r="BL124" i="9"/>
  <c r="CA124" i="9"/>
  <c r="CC124" i="9" s="1"/>
  <c r="BZ124" i="9"/>
  <c r="CB124" i="9"/>
  <c r="CQ124" i="9"/>
  <c r="CS124" i="9" s="1"/>
  <c r="CP124" i="9"/>
  <c r="CR124" i="9"/>
  <c r="BE125" i="9"/>
  <c r="BE126" i="9"/>
  <c r="BK126" i="9"/>
  <c r="BM126" i="9" s="1"/>
  <c r="BJ126" i="9"/>
  <c r="BL126" i="9"/>
  <c r="CA126" i="9"/>
  <c r="CC126" i="9" s="1"/>
  <c r="BZ126" i="9"/>
  <c r="CB126" i="9"/>
  <c r="CQ126" i="9"/>
  <c r="CS126" i="9" s="1"/>
  <c r="CP126" i="9"/>
  <c r="CR126" i="9"/>
  <c r="BE127" i="9"/>
  <c r="BS130" i="9"/>
  <c r="BU130" i="9" s="1"/>
  <c r="BR130" i="9"/>
  <c r="BT130" i="9"/>
  <c r="CI130" i="9"/>
  <c r="CK130" i="9" s="1"/>
  <c r="CH130" i="9"/>
  <c r="CJ130" i="9"/>
  <c r="BE134" i="9"/>
  <c r="BK134" i="9"/>
  <c r="BM134" i="9" s="1"/>
  <c r="BJ134" i="9"/>
  <c r="BL134" i="9"/>
  <c r="CA134" i="9"/>
  <c r="CC134" i="9" s="1"/>
  <c r="BZ134" i="9"/>
  <c r="CB134" i="9"/>
  <c r="CQ134" i="9"/>
  <c r="CS134" i="9" s="1"/>
  <c r="CP134" i="9"/>
  <c r="CR134" i="9"/>
  <c r="BE135" i="9"/>
  <c r="CH59" i="9"/>
  <c r="BT60" i="9"/>
  <c r="BV60" i="9" s="1"/>
  <c r="BZ60" i="9"/>
  <c r="BN61" i="9"/>
  <c r="BT61" i="9"/>
  <c r="BV61" i="9" s="1"/>
  <c r="BZ61" i="9"/>
  <c r="BT62" i="9"/>
  <c r="BV62" i="9" s="1"/>
  <c r="BZ62" i="9"/>
  <c r="CT62" i="9"/>
  <c r="BT63" i="9"/>
  <c r="BV63" i="9" s="1"/>
  <c r="BZ63" i="9"/>
  <c r="BT64" i="9"/>
  <c r="BV64" i="9" s="1"/>
  <c r="BZ64" i="9"/>
  <c r="BT65" i="9"/>
  <c r="BV65" i="9" s="1"/>
  <c r="BZ65" i="9"/>
  <c r="BT66" i="9"/>
  <c r="BV66" i="9" s="1"/>
  <c r="BZ66" i="9"/>
  <c r="BT67" i="9"/>
  <c r="BV67" i="9" s="1"/>
  <c r="BZ67" i="9"/>
  <c r="BS122" i="9"/>
  <c r="BU122" i="9" s="1"/>
  <c r="BR122" i="9"/>
  <c r="BT122" i="9"/>
  <c r="CI122" i="9"/>
  <c r="CK122" i="9" s="1"/>
  <c r="CH122" i="9"/>
  <c r="CJ122" i="9"/>
  <c r="BS128" i="9"/>
  <c r="BU128" i="9" s="1"/>
  <c r="BR128" i="9"/>
  <c r="BT128" i="9"/>
  <c r="CI128" i="9"/>
  <c r="CK128" i="9" s="1"/>
  <c r="CH128" i="9"/>
  <c r="CJ128" i="9"/>
  <c r="BK132" i="9"/>
  <c r="BM132" i="9" s="1"/>
  <c r="BJ132" i="9"/>
  <c r="BL132" i="9"/>
  <c r="CA132" i="9"/>
  <c r="CC132" i="9" s="1"/>
  <c r="BZ132" i="9"/>
  <c r="CB132" i="9"/>
  <c r="CQ132" i="9"/>
  <c r="CS132" i="9" s="1"/>
  <c r="CP132" i="9"/>
  <c r="CR132" i="9"/>
  <c r="BE133" i="9"/>
  <c r="BS136" i="9"/>
  <c r="BU136" i="9" s="1"/>
  <c r="BR136" i="9"/>
  <c r="BT136" i="9"/>
  <c r="CI136" i="9"/>
  <c r="CK136" i="9" s="1"/>
  <c r="CH136" i="9"/>
  <c r="CJ136" i="9"/>
  <c r="BK68" i="9"/>
  <c r="BM68" i="9" s="1"/>
  <c r="BL68" i="9"/>
  <c r="BS68" i="9"/>
  <c r="BU68" i="9" s="1"/>
  <c r="BR68" i="9"/>
  <c r="BT68" i="9"/>
  <c r="CI68" i="9"/>
  <c r="CK68" i="9" s="1"/>
  <c r="CH68" i="9"/>
  <c r="CJ68" i="9"/>
  <c r="BL69" i="9"/>
  <c r="BK69" i="9"/>
  <c r="BM69" i="9" s="1"/>
  <c r="BJ69" i="9"/>
  <c r="CB69" i="9"/>
  <c r="CA69" i="9"/>
  <c r="CC69" i="9" s="1"/>
  <c r="BZ69" i="9"/>
  <c r="CR69" i="9"/>
  <c r="CQ69" i="9"/>
  <c r="CS69" i="9" s="1"/>
  <c r="CP69" i="9"/>
  <c r="BS70" i="9"/>
  <c r="BU70" i="9" s="1"/>
  <c r="BR70" i="9"/>
  <c r="BT70" i="9"/>
  <c r="CI70" i="9"/>
  <c r="CK70" i="9" s="1"/>
  <c r="CH70" i="9"/>
  <c r="CJ70" i="9"/>
  <c r="BL71" i="9"/>
  <c r="BK71" i="9"/>
  <c r="BM71" i="9" s="1"/>
  <c r="BJ71" i="9"/>
  <c r="CB71" i="9"/>
  <c r="CA71" i="9"/>
  <c r="CC71" i="9" s="1"/>
  <c r="BZ71" i="9"/>
  <c r="CR71" i="9"/>
  <c r="CQ71" i="9"/>
  <c r="CS71" i="9" s="1"/>
  <c r="CP71" i="9"/>
  <c r="BS72" i="9"/>
  <c r="BU72" i="9" s="1"/>
  <c r="BR72" i="9"/>
  <c r="BT72" i="9"/>
  <c r="CI72" i="9"/>
  <c r="CK72" i="9" s="1"/>
  <c r="CH72" i="9"/>
  <c r="CJ72" i="9"/>
  <c r="BL73" i="9"/>
  <c r="BK73" i="9"/>
  <c r="BM73" i="9" s="1"/>
  <c r="BJ73" i="9"/>
  <c r="CB73" i="9"/>
  <c r="CA73" i="9"/>
  <c r="CC73" i="9" s="1"/>
  <c r="BZ73" i="9"/>
  <c r="CR73" i="9"/>
  <c r="CQ73" i="9"/>
  <c r="CS73" i="9" s="1"/>
  <c r="CP73" i="9"/>
  <c r="BS74" i="9"/>
  <c r="BU74" i="9" s="1"/>
  <c r="BR74" i="9"/>
  <c r="BT74" i="9"/>
  <c r="CI74" i="9"/>
  <c r="CK74" i="9" s="1"/>
  <c r="CH74" i="9"/>
  <c r="CJ74" i="9"/>
  <c r="BL75" i="9"/>
  <c r="BK75" i="9"/>
  <c r="BM75" i="9" s="1"/>
  <c r="BJ75" i="9"/>
  <c r="CB75" i="9"/>
  <c r="CA75" i="9"/>
  <c r="CC75" i="9" s="1"/>
  <c r="BZ75" i="9"/>
  <c r="CR75" i="9"/>
  <c r="CQ75" i="9"/>
  <c r="CS75" i="9" s="1"/>
  <c r="CP75" i="9"/>
  <c r="BS76" i="9"/>
  <c r="BU76" i="9" s="1"/>
  <c r="BR76" i="9"/>
  <c r="BT76" i="9"/>
  <c r="CI76" i="9"/>
  <c r="CK76" i="9" s="1"/>
  <c r="CH76" i="9"/>
  <c r="CJ76" i="9"/>
  <c r="BL77" i="9"/>
  <c r="BK77" i="9"/>
  <c r="BM77" i="9" s="1"/>
  <c r="BJ77" i="9"/>
  <c r="CB77" i="9"/>
  <c r="CA77" i="9"/>
  <c r="CC77" i="9" s="1"/>
  <c r="BZ77" i="9"/>
  <c r="CR77" i="9"/>
  <c r="CQ77" i="9"/>
  <c r="CS77" i="9" s="1"/>
  <c r="CP77" i="9"/>
  <c r="BS78" i="9"/>
  <c r="BU78" i="9" s="1"/>
  <c r="BR78" i="9"/>
  <c r="BT78" i="9"/>
  <c r="CI78" i="9"/>
  <c r="CK78" i="9" s="1"/>
  <c r="CH78" i="9"/>
  <c r="CJ78" i="9"/>
  <c r="BL79" i="9"/>
  <c r="BK79" i="9"/>
  <c r="BM79" i="9" s="1"/>
  <c r="BJ79" i="9"/>
  <c r="CB79" i="9"/>
  <c r="CA79" i="9"/>
  <c r="CC79" i="9" s="1"/>
  <c r="BZ79" i="9"/>
  <c r="CR79" i="9"/>
  <c r="CQ79" i="9"/>
  <c r="CS79" i="9" s="1"/>
  <c r="CP79" i="9"/>
  <c r="BS80" i="9"/>
  <c r="BU80" i="9" s="1"/>
  <c r="BR80" i="9"/>
  <c r="BT80" i="9"/>
  <c r="CI80" i="9"/>
  <c r="CK80" i="9" s="1"/>
  <c r="CH80" i="9"/>
  <c r="CJ80" i="9"/>
  <c r="BL81" i="9"/>
  <c r="BK81" i="9"/>
  <c r="BM81" i="9" s="1"/>
  <c r="BJ81" i="9"/>
  <c r="CB81" i="9"/>
  <c r="CA81" i="9"/>
  <c r="CC81" i="9" s="1"/>
  <c r="BZ81" i="9"/>
  <c r="CR81" i="9"/>
  <c r="CQ81" i="9"/>
  <c r="CS81" i="9" s="1"/>
  <c r="CP81" i="9"/>
  <c r="BS82" i="9"/>
  <c r="BU82" i="9" s="1"/>
  <c r="BR82" i="9"/>
  <c r="BT82" i="9"/>
  <c r="CI82" i="9"/>
  <c r="CK82" i="9" s="1"/>
  <c r="CH82" i="9"/>
  <c r="CJ82" i="9"/>
  <c r="BL83" i="9"/>
  <c r="BK83" i="9"/>
  <c r="BM83" i="9" s="1"/>
  <c r="BJ83" i="9"/>
  <c r="CB83" i="9"/>
  <c r="CA83" i="9"/>
  <c r="CC83" i="9" s="1"/>
  <c r="BZ83" i="9"/>
  <c r="CR83" i="9"/>
  <c r="CQ83" i="9"/>
  <c r="CS83" i="9" s="1"/>
  <c r="CP83" i="9"/>
  <c r="BS84" i="9"/>
  <c r="BU84" i="9" s="1"/>
  <c r="BR84" i="9"/>
  <c r="BT84" i="9"/>
  <c r="CI84" i="9"/>
  <c r="CK84" i="9" s="1"/>
  <c r="CH84" i="9"/>
  <c r="CJ84" i="9"/>
  <c r="BL85" i="9"/>
  <c r="BK85" i="9"/>
  <c r="BM85" i="9" s="1"/>
  <c r="BJ85" i="9"/>
  <c r="CB85" i="9"/>
  <c r="CA85" i="9"/>
  <c r="CC85" i="9" s="1"/>
  <c r="BZ85" i="9"/>
  <c r="CR85" i="9"/>
  <c r="CQ85" i="9"/>
  <c r="CS85" i="9" s="1"/>
  <c r="CP85" i="9"/>
  <c r="BS86" i="9"/>
  <c r="BU86" i="9" s="1"/>
  <c r="BR86" i="9"/>
  <c r="BT86" i="9"/>
  <c r="CI86" i="9"/>
  <c r="CK86" i="9" s="1"/>
  <c r="CH86" i="9"/>
  <c r="CJ86" i="9"/>
  <c r="BL87" i="9"/>
  <c r="BK87" i="9"/>
  <c r="BM87" i="9" s="1"/>
  <c r="BJ87" i="9"/>
  <c r="CB87" i="9"/>
  <c r="CA87" i="9"/>
  <c r="CC87" i="9" s="1"/>
  <c r="BZ87" i="9"/>
  <c r="CR87" i="9"/>
  <c r="CQ87" i="9"/>
  <c r="CS87" i="9" s="1"/>
  <c r="CP87" i="9"/>
  <c r="BS88" i="9"/>
  <c r="BU88" i="9" s="1"/>
  <c r="BR88" i="9"/>
  <c r="BT88" i="9"/>
  <c r="CI88" i="9"/>
  <c r="CK88" i="9" s="1"/>
  <c r="CH88" i="9"/>
  <c r="CJ88" i="9"/>
  <c r="BL89" i="9"/>
  <c r="BK89" i="9"/>
  <c r="BM89" i="9" s="1"/>
  <c r="BJ89" i="9"/>
  <c r="CB89" i="9"/>
  <c r="CA89" i="9"/>
  <c r="CC89" i="9" s="1"/>
  <c r="BZ89" i="9"/>
  <c r="CR89" i="9"/>
  <c r="CQ89" i="9"/>
  <c r="CS89" i="9" s="1"/>
  <c r="CP89" i="9"/>
  <c r="BS90" i="9"/>
  <c r="BU90" i="9" s="1"/>
  <c r="BR90" i="9"/>
  <c r="BT90" i="9"/>
  <c r="CI90" i="9"/>
  <c r="CK90" i="9" s="1"/>
  <c r="CH90" i="9"/>
  <c r="CJ90" i="9"/>
  <c r="BL91" i="9"/>
  <c r="BK91" i="9"/>
  <c r="BM91" i="9" s="1"/>
  <c r="BJ91" i="9"/>
  <c r="CB91" i="9"/>
  <c r="CA91" i="9"/>
  <c r="CC91" i="9" s="1"/>
  <c r="BZ91" i="9"/>
  <c r="CR91" i="9"/>
  <c r="CQ91" i="9"/>
  <c r="CS91" i="9" s="1"/>
  <c r="CP91" i="9"/>
  <c r="BS92" i="9"/>
  <c r="BU92" i="9" s="1"/>
  <c r="BR92" i="9"/>
  <c r="BT92" i="9"/>
  <c r="CI92" i="9"/>
  <c r="CK92" i="9" s="1"/>
  <c r="CH92" i="9"/>
  <c r="CJ92" i="9"/>
  <c r="BL93" i="9"/>
  <c r="BK93" i="9"/>
  <c r="BM93" i="9" s="1"/>
  <c r="BJ93" i="9"/>
  <c r="CB93" i="9"/>
  <c r="CA93" i="9"/>
  <c r="CC93" i="9" s="1"/>
  <c r="BZ93" i="9"/>
  <c r="CR93" i="9"/>
  <c r="CQ93" i="9"/>
  <c r="CS93" i="9" s="1"/>
  <c r="CP93" i="9"/>
  <c r="BS94" i="9"/>
  <c r="BU94" i="9" s="1"/>
  <c r="BR94" i="9"/>
  <c r="BT94" i="9"/>
  <c r="CI94" i="9"/>
  <c r="CK94" i="9" s="1"/>
  <c r="CH94" i="9"/>
  <c r="CJ94" i="9"/>
  <c r="BL95" i="9"/>
  <c r="BK95" i="9"/>
  <c r="BM95" i="9" s="1"/>
  <c r="BJ95" i="9"/>
  <c r="CB95" i="9"/>
  <c r="CA95" i="9"/>
  <c r="CC95" i="9" s="1"/>
  <c r="BZ95" i="9"/>
  <c r="CR95" i="9"/>
  <c r="CQ95" i="9"/>
  <c r="CS95" i="9" s="1"/>
  <c r="CP95" i="9"/>
  <c r="BS96" i="9"/>
  <c r="BU96" i="9" s="1"/>
  <c r="BR96" i="9"/>
  <c r="BT96" i="9"/>
  <c r="CI96" i="9"/>
  <c r="CK96" i="9" s="1"/>
  <c r="CH96" i="9"/>
  <c r="CJ96" i="9"/>
  <c r="BL97" i="9"/>
  <c r="BK97" i="9"/>
  <c r="BM97" i="9" s="1"/>
  <c r="BJ97" i="9"/>
  <c r="CB97" i="9"/>
  <c r="CA97" i="9"/>
  <c r="CC97" i="9" s="1"/>
  <c r="BZ97" i="9"/>
  <c r="CR97" i="9"/>
  <c r="CQ97" i="9"/>
  <c r="CS97" i="9" s="1"/>
  <c r="CP97" i="9"/>
  <c r="BS98" i="9"/>
  <c r="BU98" i="9" s="1"/>
  <c r="BR98" i="9"/>
  <c r="BT98" i="9"/>
  <c r="CI98" i="9"/>
  <c r="CK98" i="9" s="1"/>
  <c r="CH98" i="9"/>
  <c r="CJ98" i="9"/>
  <c r="BL99" i="9"/>
  <c r="BK99" i="9"/>
  <c r="BM99" i="9" s="1"/>
  <c r="BJ99" i="9"/>
  <c r="CB99" i="9"/>
  <c r="CA99" i="9"/>
  <c r="CC99" i="9" s="1"/>
  <c r="BZ99" i="9"/>
  <c r="CR99" i="9"/>
  <c r="CQ99" i="9"/>
  <c r="CS99" i="9" s="1"/>
  <c r="CP99" i="9"/>
  <c r="BS100" i="9"/>
  <c r="BU100" i="9" s="1"/>
  <c r="BR100" i="9"/>
  <c r="BT100" i="9"/>
  <c r="CI100" i="9"/>
  <c r="CK100" i="9" s="1"/>
  <c r="CH100" i="9"/>
  <c r="CJ100" i="9"/>
  <c r="BL101" i="9"/>
  <c r="BK101" i="9"/>
  <c r="BM101" i="9" s="1"/>
  <c r="BJ101" i="9"/>
  <c r="CB101" i="9"/>
  <c r="CA101" i="9"/>
  <c r="CC101" i="9" s="1"/>
  <c r="BZ101" i="9"/>
  <c r="CR101" i="9"/>
  <c r="CQ101" i="9"/>
  <c r="CS101" i="9" s="1"/>
  <c r="CP101" i="9"/>
  <c r="BS102" i="9"/>
  <c r="BU102" i="9" s="1"/>
  <c r="BR102" i="9"/>
  <c r="BT102" i="9"/>
  <c r="CI102" i="9"/>
  <c r="CK102" i="9" s="1"/>
  <c r="CH102" i="9"/>
  <c r="CJ102" i="9"/>
  <c r="BL103" i="9"/>
  <c r="BK103" i="9"/>
  <c r="BM103" i="9" s="1"/>
  <c r="BJ103" i="9"/>
  <c r="CB103" i="9"/>
  <c r="CA103" i="9"/>
  <c r="CC103" i="9" s="1"/>
  <c r="BZ103" i="9"/>
  <c r="CR103" i="9"/>
  <c r="CQ103" i="9"/>
  <c r="CS103" i="9" s="1"/>
  <c r="CP103" i="9"/>
  <c r="BS104" i="9"/>
  <c r="BU104" i="9" s="1"/>
  <c r="BR104" i="9"/>
  <c r="BT104" i="9"/>
  <c r="CI104" i="9"/>
  <c r="CK104" i="9" s="1"/>
  <c r="CH104" i="9"/>
  <c r="CJ104" i="9"/>
  <c r="BL105" i="9"/>
  <c r="BK105" i="9"/>
  <c r="BM105" i="9" s="1"/>
  <c r="BJ105" i="9"/>
  <c r="CB105" i="9"/>
  <c r="CA105" i="9"/>
  <c r="CC105" i="9" s="1"/>
  <c r="BZ105" i="9"/>
  <c r="CR105" i="9"/>
  <c r="CQ105" i="9"/>
  <c r="CS105" i="9" s="1"/>
  <c r="CP105" i="9"/>
  <c r="BS106" i="9"/>
  <c r="BU106" i="9" s="1"/>
  <c r="BR106" i="9"/>
  <c r="BT106" i="9"/>
  <c r="CI106" i="9"/>
  <c r="CK106" i="9" s="1"/>
  <c r="CH106" i="9"/>
  <c r="CJ106" i="9"/>
  <c r="BL107" i="9"/>
  <c r="BK107" i="9"/>
  <c r="BM107" i="9" s="1"/>
  <c r="BJ107" i="9"/>
  <c r="CB107" i="9"/>
  <c r="CA107" i="9"/>
  <c r="CC107" i="9" s="1"/>
  <c r="BZ107" i="9"/>
  <c r="CR107" i="9"/>
  <c r="CQ107" i="9"/>
  <c r="CS107" i="9" s="1"/>
  <c r="CP107" i="9"/>
  <c r="BS108" i="9"/>
  <c r="BU108" i="9" s="1"/>
  <c r="BR108" i="9"/>
  <c r="BT108" i="9"/>
  <c r="CI108" i="9"/>
  <c r="CK108" i="9" s="1"/>
  <c r="CH108" i="9"/>
  <c r="CJ108" i="9"/>
  <c r="BL109" i="9"/>
  <c r="BK109" i="9"/>
  <c r="BM109" i="9" s="1"/>
  <c r="BJ109" i="9"/>
  <c r="CB109" i="9"/>
  <c r="CA109" i="9"/>
  <c r="CC109" i="9" s="1"/>
  <c r="BZ109" i="9"/>
  <c r="CR109" i="9"/>
  <c r="CQ109" i="9"/>
  <c r="CS109" i="9" s="1"/>
  <c r="CP109" i="9"/>
  <c r="BS110" i="9"/>
  <c r="BU110" i="9" s="1"/>
  <c r="BR110" i="9"/>
  <c r="BT110" i="9"/>
  <c r="CI110" i="9"/>
  <c r="CK110" i="9" s="1"/>
  <c r="CH110" i="9"/>
  <c r="CJ110" i="9"/>
  <c r="BL111" i="9"/>
  <c r="BK111" i="9"/>
  <c r="BM111" i="9" s="1"/>
  <c r="BJ111" i="9"/>
  <c r="CB111" i="9"/>
  <c r="CA111" i="9"/>
  <c r="CC111" i="9" s="1"/>
  <c r="BZ111" i="9"/>
  <c r="CR111" i="9"/>
  <c r="CQ111" i="9"/>
  <c r="CS111" i="9" s="1"/>
  <c r="CP111" i="9"/>
  <c r="BS112" i="9"/>
  <c r="BU112" i="9" s="1"/>
  <c r="BR112" i="9"/>
  <c r="BT112" i="9"/>
  <c r="CI112" i="9"/>
  <c r="CK112" i="9" s="1"/>
  <c r="CH112" i="9"/>
  <c r="CJ112" i="9"/>
  <c r="BL113" i="9"/>
  <c r="BK113" i="9"/>
  <c r="BM113" i="9" s="1"/>
  <c r="BJ113" i="9"/>
  <c r="CB113" i="9"/>
  <c r="CA113" i="9"/>
  <c r="CC113" i="9" s="1"/>
  <c r="BZ113" i="9"/>
  <c r="CR113" i="9"/>
  <c r="CQ113" i="9"/>
  <c r="CS113" i="9" s="1"/>
  <c r="CP113" i="9"/>
  <c r="BS114" i="9"/>
  <c r="BU114" i="9" s="1"/>
  <c r="BR114" i="9"/>
  <c r="BT114" i="9"/>
  <c r="CI114" i="9"/>
  <c r="CK114" i="9" s="1"/>
  <c r="CH114" i="9"/>
  <c r="CJ114" i="9"/>
  <c r="BL115" i="9"/>
  <c r="BK115" i="9"/>
  <c r="BM115" i="9" s="1"/>
  <c r="BJ115" i="9"/>
  <c r="CB115" i="9"/>
  <c r="CA115" i="9"/>
  <c r="CC115" i="9" s="1"/>
  <c r="BZ115" i="9"/>
  <c r="CR115" i="9"/>
  <c r="CQ115" i="9"/>
  <c r="CS115" i="9" s="1"/>
  <c r="CP115" i="9"/>
  <c r="BS116" i="9"/>
  <c r="BU116" i="9" s="1"/>
  <c r="BR116" i="9"/>
  <c r="BT116" i="9"/>
  <c r="CI116" i="9"/>
  <c r="CK116" i="9" s="1"/>
  <c r="CH116" i="9"/>
  <c r="CJ116" i="9"/>
  <c r="CJ117" i="9"/>
  <c r="CI117" i="9"/>
  <c r="CK117" i="9" s="1"/>
  <c r="CH117" i="9"/>
  <c r="BK118" i="9"/>
  <c r="BM118" i="9" s="1"/>
  <c r="BJ118" i="9"/>
  <c r="BL118" i="9"/>
  <c r="CA118" i="9"/>
  <c r="CC118" i="9" s="1"/>
  <c r="BZ118" i="9"/>
  <c r="CB118" i="9"/>
  <c r="CQ118" i="9"/>
  <c r="CS118" i="9" s="1"/>
  <c r="CP118" i="9"/>
  <c r="CR118" i="9"/>
  <c r="BE119" i="9"/>
  <c r="BK120" i="9"/>
  <c r="BM120" i="9" s="1"/>
  <c r="BJ120" i="9"/>
  <c r="BL120" i="9"/>
  <c r="CA120" i="9"/>
  <c r="CC120" i="9" s="1"/>
  <c r="BZ120" i="9"/>
  <c r="CB120" i="9"/>
  <c r="CQ120" i="9"/>
  <c r="CS120" i="9" s="1"/>
  <c r="CP120" i="9"/>
  <c r="CR120" i="9"/>
  <c r="BE121" i="9"/>
  <c r="BS124" i="9"/>
  <c r="BU124" i="9" s="1"/>
  <c r="BR124" i="9"/>
  <c r="BT124" i="9"/>
  <c r="CI124" i="9"/>
  <c r="CK124" i="9" s="1"/>
  <c r="CH124" i="9"/>
  <c r="CJ124" i="9"/>
  <c r="BS126" i="9"/>
  <c r="BU126" i="9" s="1"/>
  <c r="BR126" i="9"/>
  <c r="BT126" i="9"/>
  <c r="CI126" i="9"/>
  <c r="CK126" i="9" s="1"/>
  <c r="CH126" i="9"/>
  <c r="CJ126" i="9"/>
  <c r="BK130" i="9"/>
  <c r="BM130" i="9" s="1"/>
  <c r="BJ130" i="9"/>
  <c r="BL130" i="9"/>
  <c r="CA130" i="9"/>
  <c r="CC130" i="9" s="1"/>
  <c r="BZ130" i="9"/>
  <c r="CB130" i="9"/>
  <c r="CQ130" i="9"/>
  <c r="CS130" i="9" s="1"/>
  <c r="CP130" i="9"/>
  <c r="CR130" i="9"/>
  <c r="BE131" i="9"/>
  <c r="BS134" i="9"/>
  <c r="BU134" i="9" s="1"/>
  <c r="BR134" i="9"/>
  <c r="BT134" i="9"/>
  <c r="CI134" i="9"/>
  <c r="CK134" i="9" s="1"/>
  <c r="CH134" i="9"/>
  <c r="CJ134" i="9"/>
  <c r="BR59" i="9"/>
  <c r="CP59" i="9"/>
  <c r="BJ60" i="9"/>
  <c r="CD60" i="9"/>
  <c r="CP60" i="9"/>
  <c r="BJ61" i="9"/>
  <c r="CD61" i="9"/>
  <c r="CP61" i="9"/>
  <c r="BJ62" i="9"/>
  <c r="CD62" i="9"/>
  <c r="CP62" i="9"/>
  <c r="BJ63" i="9"/>
  <c r="CD63" i="9"/>
  <c r="CP63" i="9"/>
  <c r="BJ64" i="9"/>
  <c r="CD64" i="9"/>
  <c r="CP64" i="9"/>
  <c r="BJ65" i="9"/>
  <c r="CD65" i="9"/>
  <c r="CP65" i="9"/>
  <c r="BJ66" i="9"/>
  <c r="CD66" i="9"/>
  <c r="CP66" i="9"/>
  <c r="BJ67" i="9"/>
  <c r="CD67" i="9"/>
  <c r="CP67" i="9"/>
  <c r="BJ68" i="9"/>
  <c r="BK122" i="9"/>
  <c r="BM122" i="9" s="1"/>
  <c r="BJ122" i="9"/>
  <c r="BL122" i="9"/>
  <c r="CA122" i="9"/>
  <c r="CC122" i="9" s="1"/>
  <c r="BZ122" i="9"/>
  <c r="CB122" i="9"/>
  <c r="CQ122" i="9"/>
  <c r="CS122" i="9" s="1"/>
  <c r="CP122" i="9"/>
  <c r="CR122" i="9"/>
  <c r="BE123" i="9"/>
  <c r="BK128" i="9"/>
  <c r="BM128" i="9" s="1"/>
  <c r="BJ128" i="9"/>
  <c r="BL128" i="9"/>
  <c r="CA128" i="9"/>
  <c r="CC128" i="9" s="1"/>
  <c r="BZ128" i="9"/>
  <c r="CB128" i="9"/>
  <c r="CQ128" i="9"/>
  <c r="CS128" i="9" s="1"/>
  <c r="CP128" i="9"/>
  <c r="CR128" i="9"/>
  <c r="BE129" i="9"/>
  <c r="BS132" i="9"/>
  <c r="BU132" i="9" s="1"/>
  <c r="BR132" i="9"/>
  <c r="BT132" i="9"/>
  <c r="CI132" i="9"/>
  <c r="CK132" i="9" s="1"/>
  <c r="CH132" i="9"/>
  <c r="CJ132" i="9"/>
  <c r="BK136" i="9"/>
  <c r="BM136" i="9" s="1"/>
  <c r="BJ136" i="9"/>
  <c r="BL136" i="9"/>
  <c r="CA136" i="9"/>
  <c r="CC136" i="9" s="1"/>
  <c r="BZ136" i="9"/>
  <c r="CB136" i="9"/>
  <c r="CQ136" i="9"/>
  <c r="CS136" i="9" s="1"/>
  <c r="CP136" i="9"/>
  <c r="CR136" i="9"/>
  <c r="CA141" i="9"/>
  <c r="CC141" i="9" s="1"/>
  <c r="BZ141" i="9"/>
  <c r="CA143" i="9"/>
  <c r="CC143" i="9" s="1"/>
  <c r="BZ143" i="9"/>
  <c r="CA145" i="9"/>
  <c r="CC145" i="9" s="1"/>
  <c r="BZ145" i="9"/>
  <c r="BE146" i="9"/>
  <c r="BT149" i="9"/>
  <c r="BS149" i="9"/>
  <c r="BU149" i="9" s="1"/>
  <c r="BR149" i="9"/>
  <c r="CJ149" i="9"/>
  <c r="CI149" i="9"/>
  <c r="CK149" i="9" s="1"/>
  <c r="CH149" i="9"/>
  <c r="BL153" i="9"/>
  <c r="BK153" i="9"/>
  <c r="BM153" i="9" s="1"/>
  <c r="BJ153" i="9"/>
  <c r="CB153" i="9"/>
  <c r="CA153" i="9"/>
  <c r="CC153" i="9" s="1"/>
  <c r="BZ153" i="9"/>
  <c r="CR153" i="9"/>
  <c r="CQ153" i="9"/>
  <c r="CS153" i="9" s="1"/>
  <c r="CP153" i="9"/>
  <c r="BE154" i="9"/>
  <c r="BL157" i="9"/>
  <c r="BK157" i="9"/>
  <c r="BM157" i="9" s="1"/>
  <c r="BJ157" i="9"/>
  <c r="CB157" i="9"/>
  <c r="CA157" i="9"/>
  <c r="CC157" i="9" s="1"/>
  <c r="BZ157" i="9"/>
  <c r="CR157" i="9"/>
  <c r="CQ157" i="9"/>
  <c r="CS157" i="9" s="1"/>
  <c r="CP157" i="9"/>
  <c r="BL159" i="9"/>
  <c r="BK159" i="9"/>
  <c r="BM159" i="9" s="1"/>
  <c r="BJ159" i="9"/>
  <c r="CB159" i="9"/>
  <c r="CA159" i="9"/>
  <c r="CC159" i="9" s="1"/>
  <c r="BZ159" i="9"/>
  <c r="CR159" i="9"/>
  <c r="CQ159" i="9"/>
  <c r="CS159" i="9" s="1"/>
  <c r="CP159" i="9"/>
  <c r="BL161" i="9"/>
  <c r="BK161" i="9"/>
  <c r="BM161" i="9" s="1"/>
  <c r="BJ161" i="9"/>
  <c r="CB161" i="9"/>
  <c r="CA161" i="9"/>
  <c r="CC161" i="9" s="1"/>
  <c r="BZ161" i="9"/>
  <c r="CR161" i="9"/>
  <c r="CQ161" i="9"/>
  <c r="CS161" i="9" s="1"/>
  <c r="CP161" i="9"/>
  <c r="BL163" i="9"/>
  <c r="BK163" i="9"/>
  <c r="BM163" i="9" s="1"/>
  <c r="BJ163" i="9"/>
  <c r="CB163" i="9"/>
  <c r="CA163" i="9"/>
  <c r="CC163" i="9" s="1"/>
  <c r="BZ163" i="9"/>
  <c r="CR163" i="9"/>
  <c r="CQ163" i="9"/>
  <c r="CS163" i="9" s="1"/>
  <c r="CP163" i="9"/>
  <c r="BL165" i="9"/>
  <c r="BK165" i="9"/>
  <c r="BM165" i="9" s="1"/>
  <c r="BJ165" i="9"/>
  <c r="CB165" i="9"/>
  <c r="CA165" i="9"/>
  <c r="CC165" i="9" s="1"/>
  <c r="BZ165" i="9"/>
  <c r="CR165" i="9"/>
  <c r="CQ165" i="9"/>
  <c r="CS165" i="9" s="1"/>
  <c r="CP165" i="9"/>
  <c r="BL167" i="9"/>
  <c r="BK167" i="9"/>
  <c r="BM167" i="9" s="1"/>
  <c r="BJ167" i="9"/>
  <c r="CB167" i="9"/>
  <c r="CA167" i="9"/>
  <c r="CC167" i="9" s="1"/>
  <c r="BZ167" i="9"/>
  <c r="CR167" i="9"/>
  <c r="CQ167" i="9"/>
  <c r="CS167" i="9" s="1"/>
  <c r="CP167" i="9"/>
  <c r="BL169" i="9"/>
  <c r="BK169" i="9"/>
  <c r="BM169" i="9" s="1"/>
  <c r="BJ169" i="9"/>
  <c r="CB169" i="9"/>
  <c r="CA169" i="9"/>
  <c r="CC169" i="9" s="1"/>
  <c r="BZ169" i="9"/>
  <c r="CR169" i="9"/>
  <c r="CQ169" i="9"/>
  <c r="CS169" i="9" s="1"/>
  <c r="CP169" i="9"/>
  <c r="BL171" i="9"/>
  <c r="BK171" i="9"/>
  <c r="BM171" i="9" s="1"/>
  <c r="BJ171" i="9"/>
  <c r="CB171" i="9"/>
  <c r="CA171" i="9"/>
  <c r="CC171" i="9" s="1"/>
  <c r="BZ171" i="9"/>
  <c r="CR171" i="9"/>
  <c r="CQ171" i="9"/>
  <c r="CS171" i="9" s="1"/>
  <c r="CP171" i="9"/>
  <c r="BL173" i="9"/>
  <c r="BK173" i="9"/>
  <c r="BM173" i="9" s="1"/>
  <c r="BJ173" i="9"/>
  <c r="CB173" i="9"/>
  <c r="CA173" i="9"/>
  <c r="CC173" i="9" s="1"/>
  <c r="BZ173" i="9"/>
  <c r="CR173" i="9"/>
  <c r="CQ173" i="9"/>
  <c r="CS173" i="9" s="1"/>
  <c r="CP173" i="9"/>
  <c r="BL175" i="9"/>
  <c r="BK175" i="9"/>
  <c r="BM175" i="9" s="1"/>
  <c r="BJ175" i="9"/>
  <c r="CB175" i="9"/>
  <c r="CA175" i="9"/>
  <c r="CC175" i="9" s="1"/>
  <c r="BZ175" i="9"/>
  <c r="CR175" i="9"/>
  <c r="CQ175" i="9"/>
  <c r="CS175" i="9" s="1"/>
  <c r="CP175" i="9"/>
  <c r="BL177" i="9"/>
  <c r="BK177" i="9"/>
  <c r="BM177" i="9" s="1"/>
  <c r="BJ177" i="9"/>
  <c r="CB177" i="9"/>
  <c r="CA177" i="9"/>
  <c r="CC177" i="9" s="1"/>
  <c r="BZ177" i="9"/>
  <c r="CR177" i="9"/>
  <c r="CQ177" i="9"/>
  <c r="CS177" i="9" s="1"/>
  <c r="CP177" i="9"/>
  <c r="BL179" i="9"/>
  <c r="BK179" i="9"/>
  <c r="BM179" i="9" s="1"/>
  <c r="BJ179" i="9"/>
  <c r="CB179" i="9"/>
  <c r="CA179" i="9"/>
  <c r="CC179" i="9" s="1"/>
  <c r="BZ179" i="9"/>
  <c r="CR179" i="9"/>
  <c r="CQ179" i="9"/>
  <c r="CS179" i="9" s="1"/>
  <c r="CP179" i="9"/>
  <c r="CJ181" i="9"/>
  <c r="CI181" i="9"/>
  <c r="CK181" i="9" s="1"/>
  <c r="CH181" i="9"/>
  <c r="BE183" i="9"/>
  <c r="BE185" i="9"/>
  <c r="BE192" i="9"/>
  <c r="BE193" i="9"/>
  <c r="BE200" i="9"/>
  <c r="BE201" i="9"/>
  <c r="BK205" i="9"/>
  <c r="BM205" i="9" s="1"/>
  <c r="BJ205" i="9"/>
  <c r="BL205" i="9"/>
  <c r="BS207" i="9"/>
  <c r="BU207" i="9" s="1"/>
  <c r="BR207" i="9"/>
  <c r="BT207" i="9"/>
  <c r="BK117" i="9"/>
  <c r="BM117" i="9" s="1"/>
  <c r="BS117" i="9"/>
  <c r="BU117" i="9" s="1"/>
  <c r="BK119" i="9"/>
  <c r="BM119" i="9" s="1"/>
  <c r="BS119" i="9"/>
  <c r="BU119" i="9" s="1"/>
  <c r="CA119" i="9"/>
  <c r="CC119" i="9" s="1"/>
  <c r="CI119" i="9"/>
  <c r="CK119" i="9" s="1"/>
  <c r="CQ119" i="9"/>
  <c r="CS119" i="9" s="1"/>
  <c r="BK121" i="9"/>
  <c r="BM121" i="9" s="1"/>
  <c r="BS121" i="9"/>
  <c r="BU121" i="9" s="1"/>
  <c r="CA121" i="9"/>
  <c r="CC121" i="9" s="1"/>
  <c r="CI121" i="9"/>
  <c r="CK121" i="9" s="1"/>
  <c r="CQ121" i="9"/>
  <c r="CS121" i="9" s="1"/>
  <c r="BK123" i="9"/>
  <c r="BM123" i="9" s="1"/>
  <c r="BS123" i="9"/>
  <c r="BU123" i="9" s="1"/>
  <c r="CA123" i="9"/>
  <c r="CC123" i="9" s="1"/>
  <c r="CI123" i="9"/>
  <c r="CK123" i="9" s="1"/>
  <c r="CQ123" i="9"/>
  <c r="CS123" i="9" s="1"/>
  <c r="BK125" i="9"/>
  <c r="BM125" i="9" s="1"/>
  <c r="BS125" i="9"/>
  <c r="BU125" i="9" s="1"/>
  <c r="CA125" i="9"/>
  <c r="CC125" i="9" s="1"/>
  <c r="CI125" i="9"/>
  <c r="CK125" i="9" s="1"/>
  <c r="CQ125" i="9"/>
  <c r="CS125" i="9" s="1"/>
  <c r="BK127" i="9"/>
  <c r="BM127" i="9" s="1"/>
  <c r="BS127" i="9"/>
  <c r="BU127" i="9" s="1"/>
  <c r="CA127" i="9"/>
  <c r="CC127" i="9" s="1"/>
  <c r="CI127" i="9"/>
  <c r="CK127" i="9" s="1"/>
  <c r="CQ127" i="9"/>
  <c r="CS127" i="9" s="1"/>
  <c r="BK129" i="9"/>
  <c r="BM129" i="9" s="1"/>
  <c r="BS129" i="9"/>
  <c r="BU129" i="9" s="1"/>
  <c r="CA129" i="9"/>
  <c r="CC129" i="9" s="1"/>
  <c r="CI129" i="9"/>
  <c r="CK129" i="9" s="1"/>
  <c r="CQ129" i="9"/>
  <c r="CS129" i="9" s="1"/>
  <c r="BK131" i="9"/>
  <c r="BM131" i="9" s="1"/>
  <c r="BS131" i="9"/>
  <c r="BU131" i="9" s="1"/>
  <c r="CA131" i="9"/>
  <c r="CC131" i="9" s="1"/>
  <c r="CI131" i="9"/>
  <c r="CK131" i="9" s="1"/>
  <c r="CQ131" i="9"/>
  <c r="CS131" i="9" s="1"/>
  <c r="BK133" i="9"/>
  <c r="BM133" i="9" s="1"/>
  <c r="BS133" i="9"/>
  <c r="BU133" i="9" s="1"/>
  <c r="CA133" i="9"/>
  <c r="CC133" i="9" s="1"/>
  <c r="CI133" i="9"/>
  <c r="CK133" i="9" s="1"/>
  <c r="CQ133" i="9"/>
  <c r="CS133" i="9" s="1"/>
  <c r="BK135" i="9"/>
  <c r="BM135" i="9" s="1"/>
  <c r="BS135" i="9"/>
  <c r="BU135" i="9" s="1"/>
  <c r="CA135" i="9"/>
  <c r="CC135" i="9" s="1"/>
  <c r="CI135" i="9"/>
  <c r="CK135" i="9" s="1"/>
  <c r="CQ135" i="9"/>
  <c r="CS135" i="9" s="1"/>
  <c r="BE137" i="9"/>
  <c r="BK138" i="9"/>
  <c r="BM138" i="9" s="1"/>
  <c r="BL138" i="9"/>
  <c r="CA138" i="9"/>
  <c r="CC138" i="9" s="1"/>
  <c r="CB138" i="9"/>
  <c r="CQ138" i="9"/>
  <c r="CS138" i="9" s="1"/>
  <c r="CR138" i="9"/>
  <c r="BE139" i="9"/>
  <c r="BS140" i="9"/>
  <c r="BU140" i="9" s="1"/>
  <c r="BT140" i="9"/>
  <c r="CI140" i="9"/>
  <c r="CK140" i="9" s="1"/>
  <c r="CJ140" i="9"/>
  <c r="BS141" i="9"/>
  <c r="BU141" i="9" s="1"/>
  <c r="BR141" i="9"/>
  <c r="CB141" i="9"/>
  <c r="BS143" i="9"/>
  <c r="BU143" i="9" s="1"/>
  <c r="BR143" i="9"/>
  <c r="CB143" i="9"/>
  <c r="BS145" i="9"/>
  <c r="BU145" i="9" s="1"/>
  <c r="BR145" i="9"/>
  <c r="CB145" i="9"/>
  <c r="BT147" i="9"/>
  <c r="BS147" i="9"/>
  <c r="BU147" i="9" s="1"/>
  <c r="BR147" i="9"/>
  <c r="CJ147" i="9"/>
  <c r="CI147" i="9"/>
  <c r="CK147" i="9" s="1"/>
  <c r="CH147" i="9"/>
  <c r="BT151" i="9"/>
  <c r="BS151" i="9"/>
  <c r="BU151" i="9" s="1"/>
  <c r="BR151" i="9"/>
  <c r="CJ151" i="9"/>
  <c r="CI151" i="9"/>
  <c r="CK151" i="9" s="1"/>
  <c r="CH151" i="9"/>
  <c r="BL155" i="9"/>
  <c r="BK155" i="9"/>
  <c r="BM155" i="9" s="1"/>
  <c r="BJ155" i="9"/>
  <c r="CB155" i="9"/>
  <c r="CA155" i="9"/>
  <c r="CC155" i="9" s="1"/>
  <c r="BZ155" i="9"/>
  <c r="CR155" i="9"/>
  <c r="CQ155" i="9"/>
  <c r="CS155" i="9" s="1"/>
  <c r="CP155" i="9"/>
  <c r="BE156" i="9"/>
  <c r="BE157" i="9"/>
  <c r="BE159" i="9"/>
  <c r="BE161" i="9"/>
  <c r="BE163" i="9"/>
  <c r="BE165" i="9"/>
  <c r="BE167" i="9"/>
  <c r="BE169" i="9"/>
  <c r="BE171" i="9"/>
  <c r="BE173" i="9"/>
  <c r="BE175" i="9"/>
  <c r="BE177" i="9"/>
  <c r="BE179" i="9"/>
  <c r="BE182" i="9"/>
  <c r="BE184" i="9"/>
  <c r="BE186" i="9"/>
  <c r="BE187" i="9"/>
  <c r="BE194" i="9"/>
  <c r="BE195" i="9"/>
  <c r="BE202" i="9"/>
  <c r="CI203" i="9"/>
  <c r="CK203" i="9" s="1"/>
  <c r="CH203" i="9"/>
  <c r="CJ203" i="9"/>
  <c r="CA205" i="9"/>
  <c r="CC205" i="9" s="1"/>
  <c r="BZ205" i="9"/>
  <c r="CB205" i="9"/>
  <c r="CI207" i="9"/>
  <c r="CK207" i="9" s="1"/>
  <c r="CH207" i="9"/>
  <c r="CJ207" i="9"/>
  <c r="BJ138" i="9"/>
  <c r="BZ138" i="9"/>
  <c r="CP138" i="9"/>
  <c r="BN139" i="9"/>
  <c r="BV139" i="9"/>
  <c r="CD139" i="9"/>
  <c r="CL139" i="9"/>
  <c r="CT139" i="9"/>
  <c r="BE141" i="9"/>
  <c r="BK141" i="9"/>
  <c r="BM141" i="9" s="1"/>
  <c r="BJ141" i="9"/>
  <c r="CQ141" i="9"/>
  <c r="CS141" i="9" s="1"/>
  <c r="CP141" i="9"/>
  <c r="BE143" i="9"/>
  <c r="BK143" i="9"/>
  <c r="BM143" i="9" s="1"/>
  <c r="BJ143" i="9"/>
  <c r="CQ143" i="9"/>
  <c r="CS143" i="9" s="1"/>
  <c r="CP143" i="9"/>
  <c r="BE145" i="9"/>
  <c r="BK145" i="9"/>
  <c r="BM145" i="9" s="1"/>
  <c r="BJ145" i="9"/>
  <c r="CQ145" i="9"/>
  <c r="CS145" i="9" s="1"/>
  <c r="CP145" i="9"/>
  <c r="BL149" i="9"/>
  <c r="BK149" i="9"/>
  <c r="BM149" i="9" s="1"/>
  <c r="BJ149" i="9"/>
  <c r="CB149" i="9"/>
  <c r="CA149" i="9"/>
  <c r="CC149" i="9" s="1"/>
  <c r="BZ149" i="9"/>
  <c r="CR149" i="9"/>
  <c r="CQ149" i="9"/>
  <c r="CS149" i="9" s="1"/>
  <c r="CP149" i="9"/>
  <c r="BE150" i="9"/>
  <c r="BT153" i="9"/>
  <c r="BS153" i="9"/>
  <c r="BU153" i="9" s="1"/>
  <c r="BR153" i="9"/>
  <c r="CJ153" i="9"/>
  <c r="CI153" i="9"/>
  <c r="CK153" i="9" s="1"/>
  <c r="CH153" i="9"/>
  <c r="BT157" i="9"/>
  <c r="BS157" i="9"/>
  <c r="BU157" i="9" s="1"/>
  <c r="BR157" i="9"/>
  <c r="CJ157" i="9"/>
  <c r="CI157" i="9"/>
  <c r="CK157" i="9" s="1"/>
  <c r="CH157" i="9"/>
  <c r="BT159" i="9"/>
  <c r="BS159" i="9"/>
  <c r="BU159" i="9" s="1"/>
  <c r="BR159" i="9"/>
  <c r="CJ159" i="9"/>
  <c r="CI159" i="9"/>
  <c r="CK159" i="9" s="1"/>
  <c r="CH159" i="9"/>
  <c r="BT161" i="9"/>
  <c r="BS161" i="9"/>
  <c r="BU161" i="9" s="1"/>
  <c r="BR161" i="9"/>
  <c r="CJ161" i="9"/>
  <c r="CI161" i="9"/>
  <c r="CK161" i="9" s="1"/>
  <c r="CH161" i="9"/>
  <c r="BT163" i="9"/>
  <c r="BS163" i="9"/>
  <c r="BU163" i="9" s="1"/>
  <c r="BR163" i="9"/>
  <c r="CJ163" i="9"/>
  <c r="CI163" i="9"/>
  <c r="CK163" i="9" s="1"/>
  <c r="CH163" i="9"/>
  <c r="BT165" i="9"/>
  <c r="BS165" i="9"/>
  <c r="BU165" i="9" s="1"/>
  <c r="BR165" i="9"/>
  <c r="CJ165" i="9"/>
  <c r="CI165" i="9"/>
  <c r="CK165" i="9" s="1"/>
  <c r="CH165" i="9"/>
  <c r="BT167" i="9"/>
  <c r="BS167" i="9"/>
  <c r="BU167" i="9" s="1"/>
  <c r="BR167" i="9"/>
  <c r="CJ167" i="9"/>
  <c r="CI167" i="9"/>
  <c r="CK167" i="9" s="1"/>
  <c r="CH167" i="9"/>
  <c r="BT169" i="9"/>
  <c r="BS169" i="9"/>
  <c r="BU169" i="9" s="1"/>
  <c r="BR169" i="9"/>
  <c r="CJ169" i="9"/>
  <c r="CI169" i="9"/>
  <c r="CK169" i="9" s="1"/>
  <c r="CH169" i="9"/>
  <c r="BT171" i="9"/>
  <c r="BS171" i="9"/>
  <c r="BU171" i="9" s="1"/>
  <c r="BR171" i="9"/>
  <c r="CJ171" i="9"/>
  <c r="CI171" i="9"/>
  <c r="CK171" i="9" s="1"/>
  <c r="CH171" i="9"/>
  <c r="BT173" i="9"/>
  <c r="BS173" i="9"/>
  <c r="BU173" i="9" s="1"/>
  <c r="BR173" i="9"/>
  <c r="CJ173" i="9"/>
  <c r="CI173" i="9"/>
  <c r="CK173" i="9" s="1"/>
  <c r="CH173" i="9"/>
  <c r="BT175" i="9"/>
  <c r="BS175" i="9"/>
  <c r="BU175" i="9" s="1"/>
  <c r="BR175" i="9"/>
  <c r="CJ175" i="9"/>
  <c r="CI175" i="9"/>
  <c r="CK175" i="9" s="1"/>
  <c r="CH175" i="9"/>
  <c r="BT177" i="9"/>
  <c r="BS177" i="9"/>
  <c r="BU177" i="9" s="1"/>
  <c r="BR177" i="9"/>
  <c r="CJ177" i="9"/>
  <c r="CI177" i="9"/>
  <c r="CK177" i="9" s="1"/>
  <c r="CH177" i="9"/>
  <c r="BT179" i="9"/>
  <c r="BS179" i="9"/>
  <c r="BU179" i="9" s="1"/>
  <c r="BR179" i="9"/>
  <c r="CJ179" i="9"/>
  <c r="CI179" i="9"/>
  <c r="CK179" i="9" s="1"/>
  <c r="CH179" i="9"/>
  <c r="BE181" i="9"/>
  <c r="CB181" i="9"/>
  <c r="CA181" i="9"/>
  <c r="CC181" i="9" s="1"/>
  <c r="BZ181" i="9"/>
  <c r="CR181" i="9"/>
  <c r="CQ181" i="9"/>
  <c r="CS181" i="9" s="1"/>
  <c r="CP181" i="9"/>
  <c r="BE188" i="9"/>
  <c r="BE189" i="9"/>
  <c r="BE196" i="9"/>
  <c r="BE197" i="9"/>
  <c r="CQ205" i="9"/>
  <c r="CS205" i="9" s="1"/>
  <c r="CP205" i="9"/>
  <c r="CR205" i="9"/>
  <c r="BE206" i="9"/>
  <c r="BN137" i="9"/>
  <c r="BV137" i="9"/>
  <c r="CD137" i="9"/>
  <c r="CL137" i="9"/>
  <c r="CT137" i="9"/>
  <c r="BS138" i="9"/>
  <c r="BU138" i="9" s="1"/>
  <c r="BT138" i="9"/>
  <c r="CI138" i="9"/>
  <c r="CK138" i="9" s="1"/>
  <c r="CJ138" i="9"/>
  <c r="BK140" i="9"/>
  <c r="BM140" i="9" s="1"/>
  <c r="BL140" i="9"/>
  <c r="CA140" i="9"/>
  <c r="CC140" i="9" s="1"/>
  <c r="CB140" i="9"/>
  <c r="CQ140" i="9"/>
  <c r="CS140" i="9" s="1"/>
  <c r="CR140" i="9"/>
  <c r="BL141" i="9"/>
  <c r="CI141" i="9"/>
  <c r="CK141" i="9" s="1"/>
  <c r="CH141" i="9"/>
  <c r="CR141" i="9"/>
  <c r="BL143" i="9"/>
  <c r="CI143" i="9"/>
  <c r="CK143" i="9" s="1"/>
  <c r="CH143" i="9"/>
  <c r="CR143" i="9"/>
  <c r="BL145" i="9"/>
  <c r="CI145" i="9"/>
  <c r="CK145" i="9" s="1"/>
  <c r="CH145" i="9"/>
  <c r="CR145" i="9"/>
  <c r="BE147" i="9"/>
  <c r="BL147" i="9"/>
  <c r="BK147" i="9"/>
  <c r="BM147" i="9" s="1"/>
  <c r="BJ147" i="9"/>
  <c r="CB147" i="9"/>
  <c r="CA147" i="9"/>
  <c r="CC147" i="9" s="1"/>
  <c r="BZ147" i="9"/>
  <c r="CR147" i="9"/>
  <c r="CQ147" i="9"/>
  <c r="CS147" i="9" s="1"/>
  <c r="CP147" i="9"/>
  <c r="BE148" i="9"/>
  <c r="BL151" i="9"/>
  <c r="BK151" i="9"/>
  <c r="BM151" i="9" s="1"/>
  <c r="BJ151" i="9"/>
  <c r="CB151" i="9"/>
  <c r="CA151" i="9"/>
  <c r="CC151" i="9" s="1"/>
  <c r="BZ151" i="9"/>
  <c r="CR151" i="9"/>
  <c r="CQ151" i="9"/>
  <c r="CS151" i="9" s="1"/>
  <c r="CP151" i="9"/>
  <c r="BE152" i="9"/>
  <c r="BT155" i="9"/>
  <c r="BS155" i="9"/>
  <c r="BU155" i="9" s="1"/>
  <c r="BR155" i="9"/>
  <c r="CJ155" i="9"/>
  <c r="CI155" i="9"/>
  <c r="CK155" i="9" s="1"/>
  <c r="CH155" i="9"/>
  <c r="BE158" i="9"/>
  <c r="BE160" i="9"/>
  <c r="BE162" i="9"/>
  <c r="BE164" i="9"/>
  <c r="BE166" i="9"/>
  <c r="BE168" i="9"/>
  <c r="BE170" i="9"/>
  <c r="BE172" i="9"/>
  <c r="BE174" i="9"/>
  <c r="BE176" i="9"/>
  <c r="BE178" i="9"/>
  <c r="BE180" i="9"/>
  <c r="BE190" i="9"/>
  <c r="BE191" i="9"/>
  <c r="BE198" i="9"/>
  <c r="BE199" i="9"/>
  <c r="BS203" i="9"/>
  <c r="BU203" i="9" s="1"/>
  <c r="BT203" i="9"/>
  <c r="BR203" i="9"/>
  <c r="CQ203" i="9"/>
  <c r="CS203" i="9" s="1"/>
  <c r="CP203" i="9"/>
  <c r="CR203" i="9"/>
  <c r="BE204" i="9"/>
  <c r="BL142" i="9"/>
  <c r="BN142" i="9" s="1"/>
  <c r="BT142" i="9"/>
  <c r="BV142" i="9" s="1"/>
  <c r="CB142" i="9"/>
  <c r="CD142" i="9" s="1"/>
  <c r="CJ142" i="9"/>
  <c r="CL142" i="9" s="1"/>
  <c r="CR142" i="9"/>
  <c r="CT142" i="9" s="1"/>
  <c r="BL144" i="9"/>
  <c r="BN144" i="9" s="1"/>
  <c r="BT144" i="9"/>
  <c r="BV144" i="9" s="1"/>
  <c r="CB144" i="9"/>
  <c r="CD144" i="9" s="1"/>
  <c r="CJ144" i="9"/>
  <c r="CL144" i="9" s="1"/>
  <c r="CR144" i="9"/>
  <c r="CT144" i="9" s="1"/>
  <c r="BL146" i="9"/>
  <c r="BN146" i="9" s="1"/>
  <c r="BT146" i="9"/>
  <c r="BV146" i="9" s="1"/>
  <c r="CB146" i="9"/>
  <c r="CD146" i="9" s="1"/>
  <c r="CJ146" i="9"/>
  <c r="CL146" i="9" s="1"/>
  <c r="CR146" i="9"/>
  <c r="CT146" i="9" s="1"/>
  <c r="BL148" i="9"/>
  <c r="BN148" i="9" s="1"/>
  <c r="BT148" i="9"/>
  <c r="BV148" i="9" s="1"/>
  <c r="CB148" i="9"/>
  <c r="CD148" i="9" s="1"/>
  <c r="CJ148" i="9"/>
  <c r="CL148" i="9" s="1"/>
  <c r="CR148" i="9"/>
  <c r="CT148" i="9" s="1"/>
  <c r="BL150" i="9"/>
  <c r="BN150" i="9" s="1"/>
  <c r="BT150" i="9"/>
  <c r="BV150" i="9" s="1"/>
  <c r="CB150" i="9"/>
  <c r="CD150" i="9" s="1"/>
  <c r="CJ150" i="9"/>
  <c r="CL150" i="9" s="1"/>
  <c r="CR150" i="9"/>
  <c r="CT150" i="9" s="1"/>
  <c r="BL152" i="9"/>
  <c r="BN152" i="9" s="1"/>
  <c r="BT152" i="9"/>
  <c r="BV152" i="9" s="1"/>
  <c r="CB152" i="9"/>
  <c r="CD152" i="9" s="1"/>
  <c r="CJ152" i="9"/>
  <c r="CL152" i="9" s="1"/>
  <c r="CR152" i="9"/>
  <c r="CT152" i="9" s="1"/>
  <c r="BL154" i="9"/>
  <c r="BN154" i="9" s="1"/>
  <c r="BT154" i="9"/>
  <c r="BV154" i="9" s="1"/>
  <c r="CB154" i="9"/>
  <c r="CD154" i="9" s="1"/>
  <c r="CJ154" i="9"/>
  <c r="CL154" i="9" s="1"/>
  <c r="CR154" i="9"/>
  <c r="CT154" i="9" s="1"/>
  <c r="BL156" i="9"/>
  <c r="BN156" i="9" s="1"/>
  <c r="BT156" i="9"/>
  <c r="BV156" i="9" s="1"/>
  <c r="CB156" i="9"/>
  <c r="CD156" i="9" s="1"/>
  <c r="CJ156" i="9"/>
  <c r="CL156" i="9" s="1"/>
  <c r="CR156" i="9"/>
  <c r="CT156" i="9" s="1"/>
  <c r="BL158" i="9"/>
  <c r="BN158" i="9" s="1"/>
  <c r="BT158" i="9"/>
  <c r="BV158" i="9" s="1"/>
  <c r="CB158" i="9"/>
  <c r="CD158" i="9" s="1"/>
  <c r="CJ158" i="9"/>
  <c r="CL158" i="9" s="1"/>
  <c r="CR158" i="9"/>
  <c r="CT158" i="9" s="1"/>
  <c r="BL160" i="9"/>
  <c r="BN160" i="9" s="1"/>
  <c r="BT160" i="9"/>
  <c r="BV160" i="9" s="1"/>
  <c r="CB160" i="9"/>
  <c r="CD160" i="9" s="1"/>
  <c r="CJ160" i="9"/>
  <c r="CL160" i="9" s="1"/>
  <c r="CR160" i="9"/>
  <c r="CT160" i="9" s="1"/>
  <c r="BL162" i="9"/>
  <c r="BN162" i="9" s="1"/>
  <c r="BT162" i="9"/>
  <c r="BV162" i="9" s="1"/>
  <c r="CB162" i="9"/>
  <c r="CD162" i="9" s="1"/>
  <c r="CJ162" i="9"/>
  <c r="CL162" i="9" s="1"/>
  <c r="CR162" i="9"/>
  <c r="CT162" i="9" s="1"/>
  <c r="BL164" i="9"/>
  <c r="BN164" i="9" s="1"/>
  <c r="BT164" i="9"/>
  <c r="BV164" i="9" s="1"/>
  <c r="CB164" i="9"/>
  <c r="CD164" i="9" s="1"/>
  <c r="CJ164" i="9"/>
  <c r="CL164" i="9" s="1"/>
  <c r="CR164" i="9"/>
  <c r="CT164" i="9" s="1"/>
  <c r="BL166" i="9"/>
  <c r="BN166" i="9" s="1"/>
  <c r="BT166" i="9"/>
  <c r="BV166" i="9" s="1"/>
  <c r="CB166" i="9"/>
  <c r="CD166" i="9" s="1"/>
  <c r="CJ166" i="9"/>
  <c r="CL166" i="9" s="1"/>
  <c r="CR166" i="9"/>
  <c r="CT166" i="9" s="1"/>
  <c r="BL168" i="9"/>
  <c r="BN168" i="9" s="1"/>
  <c r="BT168" i="9"/>
  <c r="BV168" i="9" s="1"/>
  <c r="CB168" i="9"/>
  <c r="CD168" i="9" s="1"/>
  <c r="CJ168" i="9"/>
  <c r="CL168" i="9" s="1"/>
  <c r="CR168" i="9"/>
  <c r="CT168" i="9" s="1"/>
  <c r="BL170" i="9"/>
  <c r="BN170" i="9" s="1"/>
  <c r="BT170" i="9"/>
  <c r="BV170" i="9" s="1"/>
  <c r="CB170" i="9"/>
  <c r="CD170" i="9" s="1"/>
  <c r="CJ170" i="9"/>
  <c r="CL170" i="9" s="1"/>
  <c r="CR170" i="9"/>
  <c r="CT170" i="9" s="1"/>
  <c r="BL172" i="9"/>
  <c r="BN172" i="9" s="1"/>
  <c r="BT172" i="9"/>
  <c r="BV172" i="9" s="1"/>
  <c r="CB172" i="9"/>
  <c r="CD172" i="9" s="1"/>
  <c r="CJ172" i="9"/>
  <c r="CL172" i="9" s="1"/>
  <c r="CR172" i="9"/>
  <c r="CT172" i="9" s="1"/>
  <c r="BL174" i="9"/>
  <c r="BN174" i="9" s="1"/>
  <c r="BT174" i="9"/>
  <c r="BV174" i="9" s="1"/>
  <c r="CB174" i="9"/>
  <c r="CD174" i="9" s="1"/>
  <c r="CJ174" i="9"/>
  <c r="CL174" i="9" s="1"/>
  <c r="CR174" i="9"/>
  <c r="CT174" i="9" s="1"/>
  <c r="BL176" i="9"/>
  <c r="BN176" i="9" s="1"/>
  <c r="BT176" i="9"/>
  <c r="BV176" i="9" s="1"/>
  <c r="CB176" i="9"/>
  <c r="CD176" i="9" s="1"/>
  <c r="CJ176" i="9"/>
  <c r="CL176" i="9" s="1"/>
  <c r="CR176" i="9"/>
  <c r="CT176" i="9" s="1"/>
  <c r="BL178" i="9"/>
  <c r="BN178" i="9" s="1"/>
  <c r="BT178" i="9"/>
  <c r="BV178" i="9" s="1"/>
  <c r="CB178" i="9"/>
  <c r="CD178" i="9" s="1"/>
  <c r="CJ178" i="9"/>
  <c r="CL178" i="9" s="1"/>
  <c r="CR178" i="9"/>
  <c r="CT178" i="9" s="1"/>
  <c r="BL180" i="9"/>
  <c r="BN180" i="9" s="1"/>
  <c r="BT180" i="9"/>
  <c r="BV180" i="9" s="1"/>
  <c r="CB180" i="9"/>
  <c r="CD180" i="9" s="1"/>
  <c r="CJ180" i="9"/>
  <c r="CL180" i="9" s="1"/>
  <c r="CR180" i="9"/>
  <c r="CT180" i="9" s="1"/>
  <c r="BJ181" i="9"/>
  <c r="BN181" i="9"/>
  <c r="BR181" i="9"/>
  <c r="BV181" i="9"/>
  <c r="BL182" i="9"/>
  <c r="BN182" i="9" s="1"/>
  <c r="BT182" i="9"/>
  <c r="BV182" i="9" s="1"/>
  <c r="CB182" i="9"/>
  <c r="CD182" i="9" s="1"/>
  <c r="CJ182" i="9"/>
  <c r="CL182" i="9" s="1"/>
  <c r="CR182" i="9"/>
  <c r="CT182" i="9" s="1"/>
  <c r="BJ183" i="9"/>
  <c r="BN183" i="9"/>
  <c r="BR183" i="9"/>
  <c r="BV183" i="9"/>
  <c r="BZ183" i="9"/>
  <c r="CD183" i="9"/>
  <c r="CH183" i="9"/>
  <c r="CL183" i="9"/>
  <c r="CP183" i="9"/>
  <c r="CT183" i="9"/>
  <c r="BL184" i="9"/>
  <c r="BN184" i="9" s="1"/>
  <c r="BT184" i="9"/>
  <c r="BV184" i="9" s="1"/>
  <c r="CB184" i="9"/>
  <c r="CD184" i="9" s="1"/>
  <c r="CJ184" i="9"/>
  <c r="CL184" i="9" s="1"/>
  <c r="CR184" i="9"/>
  <c r="CT184" i="9" s="1"/>
  <c r="BJ185" i="9"/>
  <c r="BN185" i="9"/>
  <c r="BR185" i="9"/>
  <c r="BV185" i="9"/>
  <c r="BZ185" i="9"/>
  <c r="CD185" i="9"/>
  <c r="CH185" i="9"/>
  <c r="CL185" i="9"/>
  <c r="CP185" i="9"/>
  <c r="CT185" i="9"/>
  <c r="BL186" i="9"/>
  <c r="BN186" i="9" s="1"/>
  <c r="BT186" i="9"/>
  <c r="BV186" i="9" s="1"/>
  <c r="CB186" i="9"/>
  <c r="CD186" i="9" s="1"/>
  <c r="CJ186" i="9"/>
  <c r="CL186" i="9" s="1"/>
  <c r="CR186" i="9"/>
  <c r="CT186" i="9" s="1"/>
  <c r="BJ187" i="9"/>
  <c r="BN187" i="9"/>
  <c r="BR187" i="9"/>
  <c r="BV187" i="9"/>
  <c r="BZ187" i="9"/>
  <c r="CD187" i="9"/>
  <c r="CH187" i="9"/>
  <c r="CL187" i="9"/>
  <c r="CP187" i="9"/>
  <c r="CT187" i="9"/>
  <c r="BL188" i="9"/>
  <c r="BN188" i="9" s="1"/>
  <c r="BT188" i="9"/>
  <c r="BV188" i="9" s="1"/>
  <c r="CB188" i="9"/>
  <c r="CD188" i="9" s="1"/>
  <c r="CJ188" i="9"/>
  <c r="CL188" i="9" s="1"/>
  <c r="CR188" i="9"/>
  <c r="CT188" i="9" s="1"/>
  <c r="BJ189" i="9"/>
  <c r="BN189" i="9"/>
  <c r="BR189" i="9"/>
  <c r="BV189" i="9"/>
  <c r="BZ189" i="9"/>
  <c r="CD189" i="9"/>
  <c r="CH189" i="9"/>
  <c r="CL189" i="9"/>
  <c r="CP189" i="9"/>
  <c r="CT189" i="9"/>
  <c r="BL190" i="9"/>
  <c r="BN190" i="9" s="1"/>
  <c r="BT190" i="9"/>
  <c r="BV190" i="9" s="1"/>
  <c r="CB190" i="9"/>
  <c r="CD190" i="9" s="1"/>
  <c r="CJ190" i="9"/>
  <c r="CL190" i="9" s="1"/>
  <c r="CR190" i="9"/>
  <c r="CT190" i="9" s="1"/>
  <c r="BJ191" i="9"/>
  <c r="BN191" i="9"/>
  <c r="BR191" i="9"/>
  <c r="BV191" i="9"/>
  <c r="BZ191" i="9"/>
  <c r="CD191" i="9"/>
  <c r="CH191" i="9"/>
  <c r="CL191" i="9"/>
  <c r="CP191" i="9"/>
  <c r="CT191" i="9"/>
  <c r="BL192" i="9"/>
  <c r="BN192" i="9" s="1"/>
  <c r="BT192" i="9"/>
  <c r="BV192" i="9" s="1"/>
  <c r="CB192" i="9"/>
  <c r="CD192" i="9" s="1"/>
  <c r="CJ192" i="9"/>
  <c r="CL192" i="9" s="1"/>
  <c r="CR192" i="9"/>
  <c r="CT192" i="9" s="1"/>
  <c r="BJ193" i="9"/>
  <c r="BN193" i="9"/>
  <c r="BR193" i="9"/>
  <c r="BV193" i="9"/>
  <c r="BZ193" i="9"/>
  <c r="CD193" i="9"/>
  <c r="CH193" i="9"/>
  <c r="CL193" i="9"/>
  <c r="CP193" i="9"/>
  <c r="CT193" i="9"/>
  <c r="BL194" i="9"/>
  <c r="BN194" i="9" s="1"/>
  <c r="BT194" i="9"/>
  <c r="BV194" i="9" s="1"/>
  <c r="CB194" i="9"/>
  <c r="CD194" i="9" s="1"/>
  <c r="CJ194" i="9"/>
  <c r="CL194" i="9" s="1"/>
  <c r="CR194" i="9"/>
  <c r="CT194" i="9" s="1"/>
  <c r="BJ195" i="9"/>
  <c r="BN195" i="9"/>
  <c r="BR195" i="9"/>
  <c r="BV195" i="9"/>
  <c r="BZ195" i="9"/>
  <c r="CD195" i="9"/>
  <c r="CH195" i="9"/>
  <c r="CL195" i="9"/>
  <c r="CP195" i="9"/>
  <c r="CT195" i="9"/>
  <c r="BL196" i="9"/>
  <c r="BN196" i="9" s="1"/>
  <c r="BT196" i="9"/>
  <c r="BV196" i="9" s="1"/>
  <c r="CB196" i="9"/>
  <c r="CD196" i="9" s="1"/>
  <c r="CJ196" i="9"/>
  <c r="CL196" i="9" s="1"/>
  <c r="CR196" i="9"/>
  <c r="CT196" i="9" s="1"/>
  <c r="BJ197" i="9"/>
  <c r="BN197" i="9"/>
  <c r="BR197" i="9"/>
  <c r="BV197" i="9"/>
  <c r="BZ197" i="9"/>
  <c r="CD197" i="9"/>
  <c r="CH197" i="9"/>
  <c r="CL197" i="9"/>
  <c r="CP197" i="9"/>
  <c r="CT197" i="9"/>
  <c r="BL198" i="9"/>
  <c r="BN198" i="9" s="1"/>
  <c r="BT198" i="9"/>
  <c r="BV198" i="9" s="1"/>
  <c r="CB198" i="9"/>
  <c r="CD198" i="9" s="1"/>
  <c r="CJ198" i="9"/>
  <c r="CL198" i="9" s="1"/>
  <c r="CR198" i="9"/>
  <c r="CT198" i="9" s="1"/>
  <c r="BJ199" i="9"/>
  <c r="BN199" i="9"/>
  <c r="BR199" i="9"/>
  <c r="BV199" i="9"/>
  <c r="BZ199" i="9"/>
  <c r="CD199" i="9"/>
  <c r="CH199" i="9"/>
  <c r="CL199" i="9"/>
  <c r="CP199" i="9"/>
  <c r="CT199" i="9"/>
  <c r="BL200" i="9"/>
  <c r="BN200" i="9" s="1"/>
  <c r="BT200" i="9"/>
  <c r="BV200" i="9" s="1"/>
  <c r="CB200" i="9"/>
  <c r="CD200" i="9" s="1"/>
  <c r="CJ200" i="9"/>
  <c r="CL200" i="9" s="1"/>
  <c r="CR200" i="9"/>
  <c r="CT200" i="9" s="1"/>
  <c r="BJ201" i="9"/>
  <c r="BN201" i="9"/>
  <c r="BR201" i="9"/>
  <c r="BV201" i="9"/>
  <c r="BZ201" i="9"/>
  <c r="CD201" i="9"/>
  <c r="CH201" i="9"/>
  <c r="CL201" i="9"/>
  <c r="CP201" i="9"/>
  <c r="CT201" i="9"/>
  <c r="BL202" i="9"/>
  <c r="BN202" i="9" s="1"/>
  <c r="BT202" i="9"/>
  <c r="BV202" i="9" s="1"/>
  <c r="CB202" i="9"/>
  <c r="CD202" i="9" s="1"/>
  <c r="CJ202" i="9"/>
  <c r="CL202" i="9" s="1"/>
  <c r="CR202" i="9"/>
  <c r="CT202" i="9" s="1"/>
  <c r="BZ203" i="9"/>
  <c r="BV204" i="9"/>
  <c r="CA204" i="9"/>
  <c r="CC204" i="9" s="1"/>
  <c r="CH204" i="9"/>
  <c r="BN206" i="9"/>
  <c r="CD206" i="9"/>
  <c r="CT206" i="9"/>
  <c r="BS209" i="9"/>
  <c r="BU209" i="9" s="1"/>
  <c r="BR209" i="9"/>
  <c r="BS212" i="9"/>
  <c r="BU212" i="9" s="1"/>
  <c r="BR212" i="9"/>
  <c r="BT212" i="9"/>
  <c r="CI212" i="9"/>
  <c r="CK212" i="9" s="1"/>
  <c r="CH212" i="9"/>
  <c r="CJ212" i="9"/>
  <c r="BE213" i="9"/>
  <c r="BT215" i="9"/>
  <c r="BS215" i="9"/>
  <c r="BU215" i="9" s="1"/>
  <c r="BR215" i="9"/>
  <c r="CJ215" i="9"/>
  <c r="CI215" i="9"/>
  <c r="CK215" i="9" s="1"/>
  <c r="CH215" i="9"/>
  <c r="BE254" i="9"/>
  <c r="BE255" i="9"/>
  <c r="BL255" i="9"/>
  <c r="BK255" i="9"/>
  <c r="BM255" i="9" s="1"/>
  <c r="BJ255" i="9"/>
  <c r="CB255" i="9"/>
  <c r="CA255" i="9"/>
  <c r="CC255" i="9" s="1"/>
  <c r="BZ255" i="9"/>
  <c r="CR255" i="9"/>
  <c r="CQ255" i="9"/>
  <c r="CS255" i="9" s="1"/>
  <c r="CP255" i="9"/>
  <c r="BE256" i="9"/>
  <c r="CB257" i="9"/>
  <c r="CA257" i="9"/>
  <c r="CC257" i="9" s="1"/>
  <c r="BZ257" i="9"/>
  <c r="CR257" i="9"/>
  <c r="CQ257" i="9"/>
  <c r="CS257" i="9" s="1"/>
  <c r="CP257" i="9"/>
  <c r="BE258" i="9"/>
  <c r="BE262" i="9"/>
  <c r="CD264" i="9"/>
  <c r="BE205" i="9"/>
  <c r="CI205" i="9"/>
  <c r="CK205" i="9" s="1"/>
  <c r="CH205" i="9"/>
  <c r="CA207" i="9"/>
  <c r="CC207" i="9" s="1"/>
  <c r="BZ207" i="9"/>
  <c r="BK209" i="9"/>
  <c r="BM209" i="9" s="1"/>
  <c r="BJ209" i="9"/>
  <c r="CQ209" i="9"/>
  <c r="CS209" i="9" s="1"/>
  <c r="CP209" i="9"/>
  <c r="BK210" i="9"/>
  <c r="BM210" i="9" s="1"/>
  <c r="BL210" i="9"/>
  <c r="BS210" i="9"/>
  <c r="BU210" i="9" s="1"/>
  <c r="BT210" i="9"/>
  <c r="CA210" i="9"/>
  <c r="CC210" i="9" s="1"/>
  <c r="CB210" i="9"/>
  <c r="CI210" i="9"/>
  <c r="CK210" i="9" s="1"/>
  <c r="CJ210" i="9"/>
  <c r="CQ210" i="9"/>
  <c r="CS210" i="9" s="1"/>
  <c r="CR210" i="9"/>
  <c r="BL211" i="9"/>
  <c r="BK211" i="9"/>
  <c r="BM211" i="9" s="1"/>
  <c r="BJ211" i="9"/>
  <c r="CB211" i="9"/>
  <c r="CA211" i="9"/>
  <c r="CC211" i="9" s="1"/>
  <c r="BZ211" i="9"/>
  <c r="CR211" i="9"/>
  <c r="CQ211" i="9"/>
  <c r="CS211" i="9" s="1"/>
  <c r="CP211" i="9"/>
  <c r="BT213" i="9"/>
  <c r="BS213" i="9"/>
  <c r="BU213" i="9" s="1"/>
  <c r="BR213" i="9"/>
  <c r="CJ213" i="9"/>
  <c r="CI213" i="9"/>
  <c r="CK213" i="9" s="1"/>
  <c r="CH213" i="9"/>
  <c r="CA214" i="9"/>
  <c r="CC214" i="9" s="1"/>
  <c r="BZ214" i="9"/>
  <c r="CB214" i="9"/>
  <c r="CQ214" i="9"/>
  <c r="CS214" i="9" s="1"/>
  <c r="CP214" i="9"/>
  <c r="CR214" i="9"/>
  <c r="BL217" i="9"/>
  <c r="BK217" i="9"/>
  <c r="BM217" i="9" s="1"/>
  <c r="BJ217" i="9"/>
  <c r="CB217" i="9"/>
  <c r="CA217" i="9"/>
  <c r="CC217" i="9" s="1"/>
  <c r="BZ217" i="9"/>
  <c r="CR217" i="9"/>
  <c r="CQ217" i="9"/>
  <c r="CS217" i="9" s="1"/>
  <c r="CP217" i="9"/>
  <c r="BE218" i="9"/>
  <c r="BL219" i="9"/>
  <c r="BK219" i="9"/>
  <c r="BM219" i="9" s="1"/>
  <c r="BJ219" i="9"/>
  <c r="CB219" i="9"/>
  <c r="CA219" i="9"/>
  <c r="CC219" i="9" s="1"/>
  <c r="BZ219" i="9"/>
  <c r="CR219" i="9"/>
  <c r="CQ219" i="9"/>
  <c r="CS219" i="9" s="1"/>
  <c r="CP219" i="9"/>
  <c r="BE220" i="9"/>
  <c r="BL221" i="9"/>
  <c r="BK221" i="9"/>
  <c r="BM221" i="9" s="1"/>
  <c r="BJ221" i="9"/>
  <c r="CB221" i="9"/>
  <c r="CA221" i="9"/>
  <c r="CC221" i="9" s="1"/>
  <c r="BZ221" i="9"/>
  <c r="CR221" i="9"/>
  <c r="CQ221" i="9"/>
  <c r="CS221" i="9" s="1"/>
  <c r="CP221" i="9"/>
  <c r="BE222" i="9"/>
  <c r="BL223" i="9"/>
  <c r="BK223" i="9"/>
  <c r="BM223" i="9" s="1"/>
  <c r="BJ223" i="9"/>
  <c r="CB223" i="9"/>
  <c r="CA223" i="9"/>
  <c r="CC223" i="9" s="1"/>
  <c r="BZ223" i="9"/>
  <c r="CR223" i="9"/>
  <c r="CQ223" i="9"/>
  <c r="CS223" i="9" s="1"/>
  <c r="CP223" i="9"/>
  <c r="BE224" i="9"/>
  <c r="BL225" i="9"/>
  <c r="BK225" i="9"/>
  <c r="BM225" i="9" s="1"/>
  <c r="BJ225" i="9"/>
  <c r="CB225" i="9"/>
  <c r="CA225" i="9"/>
  <c r="CC225" i="9" s="1"/>
  <c r="BZ225" i="9"/>
  <c r="CR225" i="9"/>
  <c r="CQ225" i="9"/>
  <c r="CS225" i="9" s="1"/>
  <c r="CP225" i="9"/>
  <c r="BE226" i="9"/>
  <c r="BL227" i="9"/>
  <c r="BK227" i="9"/>
  <c r="BM227" i="9" s="1"/>
  <c r="BJ227" i="9"/>
  <c r="CB227" i="9"/>
  <c r="CA227" i="9"/>
  <c r="CC227" i="9" s="1"/>
  <c r="BZ227" i="9"/>
  <c r="CR227" i="9"/>
  <c r="CQ227" i="9"/>
  <c r="CS227" i="9" s="1"/>
  <c r="CP227" i="9"/>
  <c r="BE228" i="9"/>
  <c r="BL229" i="9"/>
  <c r="BK229" i="9"/>
  <c r="BM229" i="9" s="1"/>
  <c r="BJ229" i="9"/>
  <c r="CB229" i="9"/>
  <c r="CA229" i="9"/>
  <c r="CC229" i="9" s="1"/>
  <c r="BZ229" i="9"/>
  <c r="CR229" i="9"/>
  <c r="CQ229" i="9"/>
  <c r="CS229" i="9" s="1"/>
  <c r="CP229" i="9"/>
  <c r="BE230" i="9"/>
  <c r="BL231" i="9"/>
  <c r="BK231" i="9"/>
  <c r="BM231" i="9" s="1"/>
  <c r="BJ231" i="9"/>
  <c r="CB231" i="9"/>
  <c r="CA231" i="9"/>
  <c r="CC231" i="9" s="1"/>
  <c r="BZ231" i="9"/>
  <c r="CR231" i="9"/>
  <c r="CQ231" i="9"/>
  <c r="CS231" i="9" s="1"/>
  <c r="CP231" i="9"/>
  <c r="BE232" i="9"/>
  <c r="BL233" i="9"/>
  <c r="BK233" i="9"/>
  <c r="BM233" i="9" s="1"/>
  <c r="BJ233" i="9"/>
  <c r="CB233" i="9"/>
  <c r="CA233" i="9"/>
  <c r="CC233" i="9" s="1"/>
  <c r="BZ233" i="9"/>
  <c r="CR233" i="9"/>
  <c r="CQ233" i="9"/>
  <c r="CS233" i="9" s="1"/>
  <c r="CP233" i="9"/>
  <c r="BE234" i="9"/>
  <c r="BL235" i="9"/>
  <c r="BK235" i="9"/>
  <c r="BM235" i="9" s="1"/>
  <c r="BJ235" i="9"/>
  <c r="CB235" i="9"/>
  <c r="CA235" i="9"/>
  <c r="CC235" i="9" s="1"/>
  <c r="BZ235" i="9"/>
  <c r="CR235" i="9"/>
  <c r="CQ235" i="9"/>
  <c r="CS235" i="9" s="1"/>
  <c r="CP235" i="9"/>
  <c r="BE236" i="9"/>
  <c r="BL237" i="9"/>
  <c r="BK237" i="9"/>
  <c r="BM237" i="9" s="1"/>
  <c r="BJ237" i="9"/>
  <c r="CB237" i="9"/>
  <c r="CA237" i="9"/>
  <c r="CC237" i="9" s="1"/>
  <c r="BZ237" i="9"/>
  <c r="CR237" i="9"/>
  <c r="CQ237" i="9"/>
  <c r="CS237" i="9" s="1"/>
  <c r="CP237" i="9"/>
  <c r="BE238" i="9"/>
  <c r="BL239" i="9"/>
  <c r="BK239" i="9"/>
  <c r="BM239" i="9" s="1"/>
  <c r="BJ239" i="9"/>
  <c r="CB239" i="9"/>
  <c r="CA239" i="9"/>
  <c r="CC239" i="9" s="1"/>
  <c r="BZ239" i="9"/>
  <c r="CR239" i="9"/>
  <c r="CQ239" i="9"/>
  <c r="CS239" i="9" s="1"/>
  <c r="CP239" i="9"/>
  <c r="BE240" i="9"/>
  <c r="BL241" i="9"/>
  <c r="BK241" i="9"/>
  <c r="BM241" i="9" s="1"/>
  <c r="BJ241" i="9"/>
  <c r="CB241" i="9"/>
  <c r="CA241" i="9"/>
  <c r="CC241" i="9" s="1"/>
  <c r="BZ241" i="9"/>
  <c r="CR241" i="9"/>
  <c r="CQ241" i="9"/>
  <c r="CS241" i="9" s="1"/>
  <c r="CP241" i="9"/>
  <c r="BE242" i="9"/>
  <c r="BL243" i="9"/>
  <c r="BK243" i="9"/>
  <c r="BM243" i="9" s="1"/>
  <c r="BJ243" i="9"/>
  <c r="CB243" i="9"/>
  <c r="CA243" i="9"/>
  <c r="CC243" i="9" s="1"/>
  <c r="BZ243" i="9"/>
  <c r="CR243" i="9"/>
  <c r="CQ243" i="9"/>
  <c r="CS243" i="9" s="1"/>
  <c r="CP243" i="9"/>
  <c r="BE244" i="9"/>
  <c r="BL245" i="9"/>
  <c r="BK245" i="9"/>
  <c r="BM245" i="9" s="1"/>
  <c r="BJ245" i="9"/>
  <c r="CB245" i="9"/>
  <c r="CA245" i="9"/>
  <c r="CC245" i="9" s="1"/>
  <c r="BZ245" i="9"/>
  <c r="CR245" i="9"/>
  <c r="CQ245" i="9"/>
  <c r="CS245" i="9" s="1"/>
  <c r="CP245" i="9"/>
  <c r="BE246" i="9"/>
  <c r="BL247" i="9"/>
  <c r="BK247" i="9"/>
  <c r="BM247" i="9" s="1"/>
  <c r="BJ247" i="9"/>
  <c r="CB247" i="9"/>
  <c r="CA247" i="9"/>
  <c r="CC247" i="9" s="1"/>
  <c r="BZ247" i="9"/>
  <c r="CR247" i="9"/>
  <c r="CQ247" i="9"/>
  <c r="CS247" i="9" s="1"/>
  <c r="CP247" i="9"/>
  <c r="BE248" i="9"/>
  <c r="BL249" i="9"/>
  <c r="BK249" i="9"/>
  <c r="BM249" i="9" s="1"/>
  <c r="BJ249" i="9"/>
  <c r="CB249" i="9"/>
  <c r="CA249" i="9"/>
  <c r="CC249" i="9" s="1"/>
  <c r="BZ249" i="9"/>
  <c r="CR249" i="9"/>
  <c r="CQ249" i="9"/>
  <c r="CS249" i="9" s="1"/>
  <c r="CP249" i="9"/>
  <c r="BE250" i="9"/>
  <c r="CB251" i="9"/>
  <c r="CA251" i="9"/>
  <c r="CC251" i="9" s="1"/>
  <c r="BZ251" i="9"/>
  <c r="CR251" i="9"/>
  <c r="CQ251" i="9"/>
  <c r="CS251" i="9" s="1"/>
  <c r="CP251" i="9"/>
  <c r="BE252" i="9"/>
  <c r="BE257" i="9"/>
  <c r="BE259" i="9"/>
  <c r="CR259" i="9"/>
  <c r="CQ259" i="9"/>
  <c r="CS259" i="9" s="1"/>
  <c r="CP259" i="9"/>
  <c r="BE260" i="9"/>
  <c r="BE263" i="9"/>
  <c r="BE265" i="9"/>
  <c r="BJ158" i="9"/>
  <c r="BR158" i="9"/>
  <c r="BZ158" i="9"/>
  <c r="CH158" i="9"/>
  <c r="CP158" i="9"/>
  <c r="BJ160" i="9"/>
  <c r="BR160" i="9"/>
  <c r="BZ160" i="9"/>
  <c r="CH160" i="9"/>
  <c r="CP160" i="9"/>
  <c r="BJ162" i="9"/>
  <c r="BR162" i="9"/>
  <c r="BZ162" i="9"/>
  <c r="CH162" i="9"/>
  <c r="CP162" i="9"/>
  <c r="BJ164" i="9"/>
  <c r="BR164" i="9"/>
  <c r="BZ164" i="9"/>
  <c r="CH164" i="9"/>
  <c r="CP164" i="9"/>
  <c r="BJ166" i="9"/>
  <c r="BR166" i="9"/>
  <c r="BZ166" i="9"/>
  <c r="CH166" i="9"/>
  <c r="CP166" i="9"/>
  <c r="BJ168" i="9"/>
  <c r="BR168" i="9"/>
  <c r="BZ168" i="9"/>
  <c r="CH168" i="9"/>
  <c r="CP168" i="9"/>
  <c r="BJ170" i="9"/>
  <c r="BR170" i="9"/>
  <c r="BZ170" i="9"/>
  <c r="CH170" i="9"/>
  <c r="CP170" i="9"/>
  <c r="BJ172" i="9"/>
  <c r="BR172" i="9"/>
  <c r="BZ172" i="9"/>
  <c r="CH172" i="9"/>
  <c r="CP172" i="9"/>
  <c r="BJ174" i="9"/>
  <c r="BR174" i="9"/>
  <c r="BZ174" i="9"/>
  <c r="CH174" i="9"/>
  <c r="CP174" i="9"/>
  <c r="BJ176" i="9"/>
  <c r="BR176" i="9"/>
  <c r="BZ176" i="9"/>
  <c r="CH176" i="9"/>
  <c r="CP176" i="9"/>
  <c r="BJ178" i="9"/>
  <c r="BR178" i="9"/>
  <c r="BZ178" i="9"/>
  <c r="CH178" i="9"/>
  <c r="CP178" i="9"/>
  <c r="BJ180" i="9"/>
  <c r="BR180" i="9"/>
  <c r="BZ180" i="9"/>
  <c r="CH180" i="9"/>
  <c r="CP180" i="9"/>
  <c r="BJ182" i="9"/>
  <c r="BR182" i="9"/>
  <c r="BZ182" i="9"/>
  <c r="CH182" i="9"/>
  <c r="CP182" i="9"/>
  <c r="BJ184" i="9"/>
  <c r="BR184" i="9"/>
  <c r="BZ184" i="9"/>
  <c r="CH184" i="9"/>
  <c r="CP184" i="9"/>
  <c r="BJ186" i="9"/>
  <c r="BR186" i="9"/>
  <c r="BZ186" i="9"/>
  <c r="CH186" i="9"/>
  <c r="CP186" i="9"/>
  <c r="BJ188" i="9"/>
  <c r="BR188" i="9"/>
  <c r="BZ188" i="9"/>
  <c r="CH188" i="9"/>
  <c r="CP188" i="9"/>
  <c r="BJ190" i="9"/>
  <c r="BR190" i="9"/>
  <c r="BZ190" i="9"/>
  <c r="CH190" i="9"/>
  <c r="CP190" i="9"/>
  <c r="BJ192" i="9"/>
  <c r="BR192" i="9"/>
  <c r="BZ192" i="9"/>
  <c r="CH192" i="9"/>
  <c r="CP192" i="9"/>
  <c r="BJ194" i="9"/>
  <c r="BR194" i="9"/>
  <c r="BZ194" i="9"/>
  <c r="CH194" i="9"/>
  <c r="CP194" i="9"/>
  <c r="BJ196" i="9"/>
  <c r="BR196" i="9"/>
  <c r="BZ196" i="9"/>
  <c r="CH196" i="9"/>
  <c r="CP196" i="9"/>
  <c r="BJ198" i="9"/>
  <c r="BR198" i="9"/>
  <c r="BZ198" i="9"/>
  <c r="CH198" i="9"/>
  <c r="CP198" i="9"/>
  <c r="BJ200" i="9"/>
  <c r="BR200" i="9"/>
  <c r="BZ200" i="9"/>
  <c r="CH200" i="9"/>
  <c r="CP200" i="9"/>
  <c r="BJ202" i="9"/>
  <c r="BR202" i="9"/>
  <c r="BZ202" i="9"/>
  <c r="CH202" i="9"/>
  <c r="CP202" i="9"/>
  <c r="BJ203" i="9"/>
  <c r="BN204" i="9"/>
  <c r="CL204" i="9"/>
  <c r="CJ205" i="9"/>
  <c r="BV206" i="9"/>
  <c r="CL206" i="9"/>
  <c r="CB207" i="9"/>
  <c r="BE209" i="9"/>
  <c r="BL209" i="9"/>
  <c r="CI209" i="9"/>
  <c r="CK209" i="9" s="1"/>
  <c r="CH209" i="9"/>
  <c r="CR209" i="9"/>
  <c r="BJ210" i="9"/>
  <c r="BR210" i="9"/>
  <c r="BZ210" i="9"/>
  <c r="CH210" i="9"/>
  <c r="CP210" i="9"/>
  <c r="BE211" i="9"/>
  <c r="BK212" i="9"/>
  <c r="BM212" i="9" s="1"/>
  <c r="BJ212" i="9"/>
  <c r="BL212" i="9"/>
  <c r="CA212" i="9"/>
  <c r="CC212" i="9" s="1"/>
  <c r="BZ212" i="9"/>
  <c r="CB212" i="9"/>
  <c r="CQ212" i="9"/>
  <c r="CS212" i="9" s="1"/>
  <c r="CP212" i="9"/>
  <c r="CR212" i="9"/>
  <c r="BL215" i="9"/>
  <c r="BK215" i="9"/>
  <c r="BM215" i="9" s="1"/>
  <c r="BJ215" i="9"/>
  <c r="CB215" i="9"/>
  <c r="CA215" i="9"/>
  <c r="CC215" i="9" s="1"/>
  <c r="BZ215" i="9"/>
  <c r="CR215" i="9"/>
  <c r="CQ215" i="9"/>
  <c r="CS215" i="9" s="1"/>
  <c r="CP215" i="9"/>
  <c r="BE216" i="9"/>
  <c r="BE217" i="9"/>
  <c r="BE251" i="9"/>
  <c r="BE253" i="9"/>
  <c r="BT255" i="9"/>
  <c r="BS255" i="9"/>
  <c r="BU255" i="9" s="1"/>
  <c r="BR255" i="9"/>
  <c r="CJ255" i="9"/>
  <c r="CI255" i="9"/>
  <c r="CK255" i="9" s="1"/>
  <c r="CH255" i="9"/>
  <c r="CJ257" i="9"/>
  <c r="CI257" i="9"/>
  <c r="CK257" i="9" s="1"/>
  <c r="CH257" i="9"/>
  <c r="BE261" i="9"/>
  <c r="BL203" i="9"/>
  <c r="BN203" i="9" s="1"/>
  <c r="BS205" i="9"/>
  <c r="BU205" i="9" s="1"/>
  <c r="BR205" i="9"/>
  <c r="BK207" i="9"/>
  <c r="BM207" i="9" s="1"/>
  <c r="BJ207" i="9"/>
  <c r="CQ207" i="9"/>
  <c r="CS207" i="9" s="1"/>
  <c r="CP207" i="9"/>
  <c r="CA209" i="9"/>
  <c r="CC209" i="9" s="1"/>
  <c r="BZ209" i="9"/>
  <c r="BT211" i="9"/>
  <c r="BS211" i="9"/>
  <c r="BU211" i="9" s="1"/>
  <c r="BR211" i="9"/>
  <c r="CJ211" i="9"/>
  <c r="CI211" i="9"/>
  <c r="CK211" i="9" s="1"/>
  <c r="CH211" i="9"/>
  <c r="BE212" i="9"/>
  <c r="BL213" i="9"/>
  <c r="BK213" i="9"/>
  <c r="BM213" i="9" s="1"/>
  <c r="BJ213" i="9"/>
  <c r="CB213" i="9"/>
  <c r="CA213" i="9"/>
  <c r="CC213" i="9" s="1"/>
  <c r="BZ213" i="9"/>
  <c r="CR213" i="9"/>
  <c r="CQ213" i="9"/>
  <c r="CS213" i="9" s="1"/>
  <c r="CP213" i="9"/>
  <c r="BE214" i="9"/>
  <c r="BS214" i="9"/>
  <c r="BU214" i="9" s="1"/>
  <c r="BR214" i="9"/>
  <c r="BT214" i="9"/>
  <c r="CI214" i="9"/>
  <c r="CK214" i="9" s="1"/>
  <c r="CH214" i="9"/>
  <c r="CJ214" i="9"/>
  <c r="BE215" i="9"/>
  <c r="BT217" i="9"/>
  <c r="BS217" i="9"/>
  <c r="BU217" i="9" s="1"/>
  <c r="BR217" i="9"/>
  <c r="CJ217" i="9"/>
  <c r="CI217" i="9"/>
  <c r="CK217" i="9" s="1"/>
  <c r="CH217" i="9"/>
  <c r="BT219" i="9"/>
  <c r="BS219" i="9"/>
  <c r="BU219" i="9" s="1"/>
  <c r="BR219" i="9"/>
  <c r="CJ219" i="9"/>
  <c r="CI219" i="9"/>
  <c r="CK219" i="9" s="1"/>
  <c r="CH219" i="9"/>
  <c r="BT221" i="9"/>
  <c r="BS221" i="9"/>
  <c r="BU221" i="9" s="1"/>
  <c r="BR221" i="9"/>
  <c r="CJ221" i="9"/>
  <c r="CI221" i="9"/>
  <c r="CK221" i="9" s="1"/>
  <c r="CH221" i="9"/>
  <c r="BT223" i="9"/>
  <c r="BS223" i="9"/>
  <c r="BU223" i="9" s="1"/>
  <c r="BR223" i="9"/>
  <c r="CJ223" i="9"/>
  <c r="CI223" i="9"/>
  <c r="CK223" i="9" s="1"/>
  <c r="CH223" i="9"/>
  <c r="BT225" i="9"/>
  <c r="BS225" i="9"/>
  <c r="BU225" i="9" s="1"/>
  <c r="BR225" i="9"/>
  <c r="CJ225" i="9"/>
  <c r="CI225" i="9"/>
  <c r="CK225" i="9" s="1"/>
  <c r="CH225" i="9"/>
  <c r="BT227" i="9"/>
  <c r="BS227" i="9"/>
  <c r="BU227" i="9" s="1"/>
  <c r="BR227" i="9"/>
  <c r="CJ227" i="9"/>
  <c r="CI227" i="9"/>
  <c r="CK227" i="9" s="1"/>
  <c r="CH227" i="9"/>
  <c r="BT229" i="9"/>
  <c r="BS229" i="9"/>
  <c r="BU229" i="9" s="1"/>
  <c r="BR229" i="9"/>
  <c r="CJ229" i="9"/>
  <c r="CI229" i="9"/>
  <c r="CK229" i="9" s="1"/>
  <c r="CH229" i="9"/>
  <c r="BT231" i="9"/>
  <c r="BS231" i="9"/>
  <c r="BU231" i="9" s="1"/>
  <c r="BR231" i="9"/>
  <c r="CJ231" i="9"/>
  <c r="CI231" i="9"/>
  <c r="CK231" i="9" s="1"/>
  <c r="CH231" i="9"/>
  <c r="BT233" i="9"/>
  <c r="BS233" i="9"/>
  <c r="BU233" i="9" s="1"/>
  <c r="BR233" i="9"/>
  <c r="CJ233" i="9"/>
  <c r="CI233" i="9"/>
  <c r="CK233" i="9" s="1"/>
  <c r="CH233" i="9"/>
  <c r="BT235" i="9"/>
  <c r="BS235" i="9"/>
  <c r="BU235" i="9" s="1"/>
  <c r="BR235" i="9"/>
  <c r="CJ235" i="9"/>
  <c r="CI235" i="9"/>
  <c r="CK235" i="9" s="1"/>
  <c r="CH235" i="9"/>
  <c r="BT237" i="9"/>
  <c r="BS237" i="9"/>
  <c r="BU237" i="9" s="1"/>
  <c r="BR237" i="9"/>
  <c r="CJ237" i="9"/>
  <c r="CI237" i="9"/>
  <c r="CK237" i="9" s="1"/>
  <c r="CH237" i="9"/>
  <c r="BT239" i="9"/>
  <c r="BS239" i="9"/>
  <c r="BU239" i="9" s="1"/>
  <c r="BR239" i="9"/>
  <c r="CJ239" i="9"/>
  <c r="CI239" i="9"/>
  <c r="CK239" i="9" s="1"/>
  <c r="CH239" i="9"/>
  <c r="BT241" i="9"/>
  <c r="BS241" i="9"/>
  <c r="BU241" i="9" s="1"/>
  <c r="BR241" i="9"/>
  <c r="CJ241" i="9"/>
  <c r="CI241" i="9"/>
  <c r="CK241" i="9" s="1"/>
  <c r="CH241" i="9"/>
  <c r="BT243" i="9"/>
  <c r="BS243" i="9"/>
  <c r="BU243" i="9" s="1"/>
  <c r="BR243" i="9"/>
  <c r="CJ243" i="9"/>
  <c r="CI243" i="9"/>
  <c r="CK243" i="9" s="1"/>
  <c r="CH243" i="9"/>
  <c r="BT245" i="9"/>
  <c r="BS245" i="9"/>
  <c r="BU245" i="9" s="1"/>
  <c r="BR245" i="9"/>
  <c r="CJ245" i="9"/>
  <c r="CI245" i="9"/>
  <c r="CK245" i="9" s="1"/>
  <c r="CH245" i="9"/>
  <c r="BT247" i="9"/>
  <c r="BS247" i="9"/>
  <c r="BU247" i="9" s="1"/>
  <c r="BR247" i="9"/>
  <c r="CJ247" i="9"/>
  <c r="CI247" i="9"/>
  <c r="CK247" i="9" s="1"/>
  <c r="CH247" i="9"/>
  <c r="BT249" i="9"/>
  <c r="BS249" i="9"/>
  <c r="BU249" i="9" s="1"/>
  <c r="BR249" i="9"/>
  <c r="CJ249" i="9"/>
  <c r="CI249" i="9"/>
  <c r="CK249" i="9" s="1"/>
  <c r="CH249" i="9"/>
  <c r="CJ251" i="9"/>
  <c r="CI251" i="9"/>
  <c r="CK251" i="9" s="1"/>
  <c r="CH251" i="9"/>
  <c r="CJ259" i="9"/>
  <c r="CI259" i="9"/>
  <c r="CK259" i="9" s="1"/>
  <c r="CH259" i="9"/>
  <c r="BV264" i="9"/>
  <c r="BJ251" i="9"/>
  <c r="BR251" i="9"/>
  <c r="BJ253" i="9"/>
  <c r="BR253" i="9"/>
  <c r="BZ253" i="9"/>
  <c r="CH253" i="9"/>
  <c r="CP253" i="9"/>
  <c r="BJ257" i="9"/>
  <c r="BR257" i="9"/>
  <c r="BJ259" i="9"/>
  <c r="BR259" i="9"/>
  <c r="BZ259" i="9"/>
  <c r="BJ261" i="9"/>
  <c r="BR261" i="9"/>
  <c r="BZ261" i="9"/>
  <c r="CH261" i="9"/>
  <c r="CP261" i="9"/>
  <c r="BJ263" i="9"/>
  <c r="BR263" i="9"/>
  <c r="BZ263" i="9"/>
  <c r="CH263" i="9"/>
  <c r="CP263" i="9"/>
  <c r="BJ265" i="9"/>
  <c r="BR265" i="9"/>
  <c r="BZ265" i="9"/>
  <c r="CH265" i="9"/>
  <c r="CP265" i="9"/>
  <c r="BJ266" i="9"/>
  <c r="BZ266" i="9"/>
  <c r="CP266" i="9"/>
  <c r="BL267" i="9"/>
  <c r="BN267" i="9" s="1"/>
  <c r="BR267" i="9"/>
  <c r="CL267" i="9"/>
  <c r="CR267" i="9"/>
  <c r="CT267" i="9" s="1"/>
  <c r="BL268" i="9"/>
  <c r="BN268" i="9" s="1"/>
  <c r="BR268" i="9"/>
  <c r="CL268" i="9"/>
  <c r="CR268" i="9"/>
  <c r="CT268" i="9" s="1"/>
  <c r="BL269" i="9"/>
  <c r="BN269" i="9" s="1"/>
  <c r="BR269" i="9"/>
  <c r="CL269" i="9"/>
  <c r="CR269" i="9"/>
  <c r="CT269" i="9" s="1"/>
  <c r="BL270" i="9"/>
  <c r="BN270" i="9" s="1"/>
  <c r="BR270" i="9"/>
  <c r="CL270" i="9"/>
  <c r="CR270" i="9"/>
  <c r="CT270" i="9" s="1"/>
  <c r="BL271" i="9"/>
  <c r="BN271" i="9" s="1"/>
  <c r="BR271" i="9"/>
  <c r="CL271" i="9"/>
  <c r="CR271" i="9"/>
  <c r="CT271" i="9" s="1"/>
  <c r="BL272" i="9"/>
  <c r="BN272" i="9" s="1"/>
  <c r="BR272" i="9"/>
  <c r="CL272" i="9"/>
  <c r="CR272" i="9"/>
  <c r="CT272" i="9" s="1"/>
  <c r="BL273" i="9"/>
  <c r="BN273" i="9" s="1"/>
  <c r="BR273" i="9"/>
  <c r="CL273" i="9"/>
  <c r="CR273" i="9"/>
  <c r="CT273" i="9" s="1"/>
  <c r="BL274" i="9"/>
  <c r="BN274" i="9" s="1"/>
  <c r="BR274" i="9"/>
  <c r="CL274" i="9"/>
  <c r="CR274" i="9"/>
  <c r="CT274" i="9" s="1"/>
  <c r="BL275" i="9"/>
  <c r="BN275" i="9" s="1"/>
  <c r="BR275" i="9"/>
  <c r="CL275" i="9"/>
  <c r="CR275" i="9"/>
  <c r="CT275" i="9" s="1"/>
  <c r="BK251" i="9"/>
  <c r="BM251" i="9" s="1"/>
  <c r="BS251" i="9"/>
  <c r="BU251" i="9" s="1"/>
  <c r="BK253" i="9"/>
  <c r="BM253" i="9" s="1"/>
  <c r="BS253" i="9"/>
  <c r="BU253" i="9" s="1"/>
  <c r="CA253" i="9"/>
  <c r="CC253" i="9" s="1"/>
  <c r="CI253" i="9"/>
  <c r="CK253" i="9" s="1"/>
  <c r="CQ253" i="9"/>
  <c r="CS253" i="9" s="1"/>
  <c r="BK257" i="9"/>
  <c r="BM257" i="9" s="1"/>
  <c r="BS257" i="9"/>
  <c r="BU257" i="9" s="1"/>
  <c r="BK259" i="9"/>
  <c r="BM259" i="9" s="1"/>
  <c r="BS259" i="9"/>
  <c r="BU259" i="9" s="1"/>
  <c r="CA259" i="9"/>
  <c r="CC259" i="9" s="1"/>
  <c r="BK261" i="9"/>
  <c r="BM261" i="9" s="1"/>
  <c r="BS261" i="9"/>
  <c r="BU261" i="9" s="1"/>
  <c r="CA261" i="9"/>
  <c r="CC261" i="9" s="1"/>
  <c r="CI261" i="9"/>
  <c r="CK261" i="9" s="1"/>
  <c r="CQ261" i="9"/>
  <c r="CS261" i="9" s="1"/>
  <c r="BK263" i="9"/>
  <c r="BM263" i="9" s="1"/>
  <c r="BS263" i="9"/>
  <c r="BU263" i="9" s="1"/>
  <c r="CA263" i="9"/>
  <c r="CC263" i="9" s="1"/>
  <c r="CI263" i="9"/>
  <c r="CK263" i="9" s="1"/>
  <c r="CQ263" i="9"/>
  <c r="CS263" i="9" s="1"/>
  <c r="BK265" i="9"/>
  <c r="BM265" i="9" s="1"/>
  <c r="BS265" i="9"/>
  <c r="BU265" i="9" s="1"/>
  <c r="CA265" i="9"/>
  <c r="CC265" i="9" s="1"/>
  <c r="CI265" i="9"/>
  <c r="CK265" i="9" s="1"/>
  <c r="CQ265" i="9"/>
  <c r="CS265" i="9" s="1"/>
  <c r="BK266" i="9"/>
  <c r="BM266" i="9" s="1"/>
  <c r="BV266" i="9"/>
  <c r="CA266" i="9"/>
  <c r="CC266" i="9" s="1"/>
  <c r="CL266" i="9"/>
  <c r="CQ266" i="9"/>
  <c r="CS266" i="9" s="1"/>
  <c r="BT267" i="9"/>
  <c r="BT268" i="9"/>
  <c r="BV268" i="9" s="1"/>
  <c r="BT269" i="9"/>
  <c r="BV269" i="9" s="1"/>
  <c r="BT270" i="9"/>
  <c r="BV270" i="9" s="1"/>
  <c r="BT271" i="9"/>
  <c r="BT272" i="9"/>
  <c r="BV272" i="9" s="1"/>
  <c r="BT273" i="9"/>
  <c r="BV273" i="9" s="1"/>
  <c r="BT274" i="9"/>
  <c r="BV274" i="9" s="1"/>
  <c r="BT275" i="9"/>
  <c r="BT277" i="9"/>
  <c r="BS277" i="9"/>
  <c r="BU277" i="9" s="1"/>
  <c r="BR277" i="9"/>
  <c r="CJ277" i="9"/>
  <c r="CI277" i="9"/>
  <c r="CK277" i="9" s="1"/>
  <c r="CH277" i="9"/>
  <c r="BE278" i="9"/>
  <c r="BK278" i="9"/>
  <c r="BM278" i="9" s="1"/>
  <c r="BJ278" i="9"/>
  <c r="BL278" i="9"/>
  <c r="CA278" i="9"/>
  <c r="CC278" i="9" s="1"/>
  <c r="BZ278" i="9"/>
  <c r="CB278" i="9"/>
  <c r="CQ278" i="9"/>
  <c r="CS278" i="9" s="1"/>
  <c r="CP278" i="9"/>
  <c r="CR278" i="9"/>
  <c r="BT279" i="9"/>
  <c r="BS279" i="9"/>
  <c r="BU279" i="9" s="1"/>
  <c r="BR279" i="9"/>
  <c r="CJ279" i="9"/>
  <c r="CI279" i="9"/>
  <c r="CK279" i="9" s="1"/>
  <c r="CH279" i="9"/>
  <c r="BE280" i="9"/>
  <c r="BK280" i="9"/>
  <c r="BM280" i="9" s="1"/>
  <c r="BJ280" i="9"/>
  <c r="BL280" i="9"/>
  <c r="CA280" i="9"/>
  <c r="CC280" i="9" s="1"/>
  <c r="BZ280" i="9"/>
  <c r="CB280" i="9"/>
  <c r="CQ280" i="9"/>
  <c r="CS280" i="9" s="1"/>
  <c r="CP280" i="9"/>
  <c r="CR280" i="9"/>
  <c r="BT281" i="9"/>
  <c r="BS281" i="9"/>
  <c r="BU281" i="9" s="1"/>
  <c r="BR281" i="9"/>
  <c r="CJ281" i="9"/>
  <c r="CI281" i="9"/>
  <c r="CK281" i="9" s="1"/>
  <c r="CH281" i="9"/>
  <c r="BE282" i="9"/>
  <c r="BK282" i="9"/>
  <c r="BM282" i="9" s="1"/>
  <c r="BJ282" i="9"/>
  <c r="BL282" i="9"/>
  <c r="CA282" i="9"/>
  <c r="CC282" i="9" s="1"/>
  <c r="BZ282" i="9"/>
  <c r="CB282" i="9"/>
  <c r="CQ282" i="9"/>
  <c r="CS282" i="9" s="1"/>
  <c r="CP282" i="9"/>
  <c r="CR282" i="9"/>
  <c r="BT283" i="9"/>
  <c r="BS283" i="9"/>
  <c r="BU283" i="9" s="1"/>
  <c r="BR283" i="9"/>
  <c r="CJ283" i="9"/>
  <c r="CI283" i="9"/>
  <c r="CK283" i="9" s="1"/>
  <c r="CH283" i="9"/>
  <c r="BE284" i="9"/>
  <c r="BK284" i="9"/>
  <c r="BM284" i="9" s="1"/>
  <c r="BJ284" i="9"/>
  <c r="BL284" i="9"/>
  <c r="CA284" i="9"/>
  <c r="CC284" i="9" s="1"/>
  <c r="BZ284" i="9"/>
  <c r="CB284" i="9"/>
  <c r="CQ284" i="9"/>
  <c r="CS284" i="9" s="1"/>
  <c r="CP284" i="9"/>
  <c r="CR284" i="9"/>
  <c r="BT285" i="9"/>
  <c r="BS285" i="9"/>
  <c r="BU285" i="9" s="1"/>
  <c r="BR285" i="9"/>
  <c r="CJ285" i="9"/>
  <c r="CI285" i="9"/>
  <c r="CK285" i="9" s="1"/>
  <c r="CH285" i="9"/>
  <c r="BE286" i="9"/>
  <c r="BK286" i="9"/>
  <c r="BM286" i="9" s="1"/>
  <c r="BJ286" i="9"/>
  <c r="BL286" i="9"/>
  <c r="CA286" i="9"/>
  <c r="CC286" i="9" s="1"/>
  <c r="BZ286" i="9"/>
  <c r="CB286" i="9"/>
  <c r="CQ286" i="9"/>
  <c r="CS286" i="9" s="1"/>
  <c r="CP286" i="9"/>
  <c r="CR286" i="9"/>
  <c r="BT287" i="9"/>
  <c r="BS287" i="9"/>
  <c r="BU287" i="9" s="1"/>
  <c r="BR287" i="9"/>
  <c r="CJ287" i="9"/>
  <c r="CI287" i="9"/>
  <c r="CK287" i="9" s="1"/>
  <c r="CH287" i="9"/>
  <c r="BK288" i="9"/>
  <c r="BM288" i="9" s="1"/>
  <c r="BJ288" i="9"/>
  <c r="BL288" i="9"/>
  <c r="CA288" i="9"/>
  <c r="CC288" i="9" s="1"/>
  <c r="BZ288" i="9"/>
  <c r="CB288" i="9"/>
  <c r="CQ288" i="9"/>
  <c r="CS288" i="9" s="1"/>
  <c r="CP288" i="9"/>
  <c r="CR288" i="9"/>
  <c r="BT289" i="9"/>
  <c r="BS289" i="9"/>
  <c r="BU289" i="9" s="1"/>
  <c r="BR289" i="9"/>
  <c r="CJ289" i="9"/>
  <c r="CI289" i="9"/>
  <c r="CK289" i="9" s="1"/>
  <c r="CH289" i="9"/>
  <c r="BK290" i="9"/>
  <c r="BM290" i="9" s="1"/>
  <c r="BJ290" i="9"/>
  <c r="BL290" i="9"/>
  <c r="CA290" i="9"/>
  <c r="CC290" i="9" s="1"/>
  <c r="BZ290" i="9"/>
  <c r="CB290" i="9"/>
  <c r="CQ290" i="9"/>
  <c r="CS290" i="9" s="1"/>
  <c r="CP290" i="9"/>
  <c r="CR290" i="9"/>
  <c r="BT291" i="9"/>
  <c r="BS291" i="9"/>
  <c r="BU291" i="9" s="1"/>
  <c r="BR291" i="9"/>
  <c r="CJ291" i="9"/>
  <c r="CI291" i="9"/>
  <c r="CK291" i="9" s="1"/>
  <c r="CH291" i="9"/>
  <c r="BK292" i="9"/>
  <c r="BM292" i="9" s="1"/>
  <c r="BJ292" i="9"/>
  <c r="BL292" i="9"/>
  <c r="CA292" i="9"/>
  <c r="CC292" i="9" s="1"/>
  <c r="BZ292" i="9"/>
  <c r="CB292" i="9"/>
  <c r="CQ292" i="9"/>
  <c r="CS292" i="9" s="1"/>
  <c r="CP292" i="9"/>
  <c r="CR292" i="9"/>
  <c r="BT293" i="9"/>
  <c r="BS293" i="9"/>
  <c r="BU293" i="9" s="1"/>
  <c r="BR293" i="9"/>
  <c r="CJ293" i="9"/>
  <c r="CI293" i="9"/>
  <c r="CK293" i="9" s="1"/>
  <c r="CH293" i="9"/>
  <c r="BK294" i="9"/>
  <c r="BM294" i="9" s="1"/>
  <c r="BJ294" i="9"/>
  <c r="BL294" i="9"/>
  <c r="CA294" i="9"/>
  <c r="CC294" i="9" s="1"/>
  <c r="BZ294" i="9"/>
  <c r="CB294" i="9"/>
  <c r="CQ294" i="9"/>
  <c r="CS294" i="9" s="1"/>
  <c r="CP294" i="9"/>
  <c r="CR294" i="9"/>
  <c r="BT295" i="9"/>
  <c r="BS295" i="9"/>
  <c r="BU295" i="9" s="1"/>
  <c r="BR295" i="9"/>
  <c r="CJ295" i="9"/>
  <c r="CI295" i="9"/>
  <c r="CK295" i="9" s="1"/>
  <c r="CH295" i="9"/>
  <c r="BK296" i="9"/>
  <c r="BM296" i="9" s="1"/>
  <c r="BJ296" i="9"/>
  <c r="BL296" i="9"/>
  <c r="CA296" i="9"/>
  <c r="CC296" i="9" s="1"/>
  <c r="BZ296" i="9"/>
  <c r="CB296" i="9"/>
  <c r="CQ296" i="9"/>
  <c r="CS296" i="9" s="1"/>
  <c r="CP296" i="9"/>
  <c r="CR296" i="9"/>
  <c r="BT297" i="9"/>
  <c r="BS297" i="9"/>
  <c r="BU297" i="9" s="1"/>
  <c r="BR297" i="9"/>
  <c r="CJ297" i="9"/>
  <c r="CI297" i="9"/>
  <c r="CK297" i="9" s="1"/>
  <c r="CH297" i="9"/>
  <c r="BK298" i="9"/>
  <c r="BM298" i="9" s="1"/>
  <c r="BJ298" i="9"/>
  <c r="BL298" i="9"/>
  <c r="CA298" i="9"/>
  <c r="CC298" i="9" s="1"/>
  <c r="BZ298" i="9"/>
  <c r="CB298" i="9"/>
  <c r="CQ298" i="9"/>
  <c r="CS298" i="9" s="1"/>
  <c r="CP298" i="9"/>
  <c r="CR298" i="9"/>
  <c r="BT299" i="9"/>
  <c r="BS299" i="9"/>
  <c r="BU299" i="9" s="1"/>
  <c r="BR299" i="9"/>
  <c r="CJ299" i="9"/>
  <c r="CI299" i="9"/>
  <c r="CK299" i="9" s="1"/>
  <c r="CH299" i="9"/>
  <c r="BK300" i="9"/>
  <c r="BM300" i="9" s="1"/>
  <c r="BJ300" i="9"/>
  <c r="BL300" i="9"/>
  <c r="CA300" i="9"/>
  <c r="CC300" i="9" s="1"/>
  <c r="BZ300" i="9"/>
  <c r="CB300" i="9"/>
  <c r="CQ300" i="9"/>
  <c r="CS300" i="9" s="1"/>
  <c r="CP300" i="9"/>
  <c r="CR300" i="9"/>
  <c r="BT301" i="9"/>
  <c r="BS301" i="9"/>
  <c r="BU301" i="9" s="1"/>
  <c r="BR301" i="9"/>
  <c r="CJ301" i="9"/>
  <c r="CI301" i="9"/>
  <c r="CK301" i="9" s="1"/>
  <c r="CH301" i="9"/>
  <c r="BK302" i="9"/>
  <c r="BM302" i="9" s="1"/>
  <c r="BJ302" i="9"/>
  <c r="BL302" i="9"/>
  <c r="CA302" i="9"/>
  <c r="CC302" i="9" s="1"/>
  <c r="BZ302" i="9"/>
  <c r="CB302" i="9"/>
  <c r="CQ302" i="9"/>
  <c r="CS302" i="9" s="1"/>
  <c r="CP302" i="9"/>
  <c r="CR302" i="9"/>
  <c r="BT303" i="9"/>
  <c r="BS303" i="9"/>
  <c r="BU303" i="9" s="1"/>
  <c r="BR303" i="9"/>
  <c r="CJ303" i="9"/>
  <c r="CI303" i="9"/>
  <c r="CK303" i="9" s="1"/>
  <c r="CH303" i="9"/>
  <c r="BK304" i="9"/>
  <c r="BM304" i="9" s="1"/>
  <c r="BJ304" i="9"/>
  <c r="BL304" i="9"/>
  <c r="CA304" i="9"/>
  <c r="CC304" i="9" s="1"/>
  <c r="BZ304" i="9"/>
  <c r="CB304" i="9"/>
  <c r="CQ304" i="9"/>
  <c r="CS304" i="9" s="1"/>
  <c r="CP304" i="9"/>
  <c r="CR304" i="9"/>
  <c r="BT305" i="9"/>
  <c r="BS305" i="9"/>
  <c r="BU305" i="9" s="1"/>
  <c r="BR305" i="9"/>
  <c r="CJ305" i="9"/>
  <c r="CI305" i="9"/>
  <c r="CK305" i="9" s="1"/>
  <c r="CH305" i="9"/>
  <c r="BK306" i="9"/>
  <c r="BM306" i="9" s="1"/>
  <c r="BJ306" i="9"/>
  <c r="BL306" i="9"/>
  <c r="CA306" i="9"/>
  <c r="CC306" i="9" s="1"/>
  <c r="BZ306" i="9"/>
  <c r="CB306" i="9"/>
  <c r="CQ306" i="9"/>
  <c r="CS306" i="9" s="1"/>
  <c r="CP306" i="9"/>
  <c r="CR306" i="9"/>
  <c r="BT307" i="9"/>
  <c r="BS307" i="9"/>
  <c r="BU307" i="9" s="1"/>
  <c r="BR307" i="9"/>
  <c r="CJ307" i="9"/>
  <c r="CI307" i="9"/>
  <c r="CK307" i="9" s="1"/>
  <c r="CH307" i="9"/>
  <c r="BK308" i="9"/>
  <c r="BM308" i="9" s="1"/>
  <c r="BJ308" i="9"/>
  <c r="BL308" i="9"/>
  <c r="CA308" i="9"/>
  <c r="CC308" i="9" s="1"/>
  <c r="BZ308" i="9"/>
  <c r="CB308" i="9"/>
  <c r="CQ308" i="9"/>
  <c r="CS308" i="9" s="1"/>
  <c r="CP308" i="9"/>
  <c r="CR308" i="9"/>
  <c r="BT309" i="9"/>
  <c r="BS309" i="9"/>
  <c r="BU309" i="9" s="1"/>
  <c r="BR309" i="9"/>
  <c r="CJ309" i="9"/>
  <c r="CI309" i="9"/>
  <c r="CK309" i="9" s="1"/>
  <c r="CH309" i="9"/>
  <c r="BK310" i="9"/>
  <c r="BM310" i="9" s="1"/>
  <c r="BJ310" i="9"/>
  <c r="BL310" i="9"/>
  <c r="CA310" i="9"/>
  <c r="CC310" i="9" s="1"/>
  <c r="BZ310" i="9"/>
  <c r="CB310" i="9"/>
  <c r="CQ310" i="9"/>
  <c r="CS310" i="9" s="1"/>
  <c r="CP310" i="9"/>
  <c r="CR310" i="9"/>
  <c r="BT311" i="9"/>
  <c r="BS311" i="9"/>
  <c r="BU311" i="9" s="1"/>
  <c r="BR311" i="9"/>
  <c r="CJ311" i="9"/>
  <c r="CI311" i="9"/>
  <c r="CK311" i="9" s="1"/>
  <c r="CH311" i="9"/>
  <c r="BK312" i="9"/>
  <c r="BM312" i="9" s="1"/>
  <c r="BJ312" i="9"/>
  <c r="BL312" i="9"/>
  <c r="CA312" i="9"/>
  <c r="CC312" i="9" s="1"/>
  <c r="BZ312" i="9"/>
  <c r="CB312" i="9"/>
  <c r="CQ312" i="9"/>
  <c r="CS312" i="9" s="1"/>
  <c r="CP312" i="9"/>
  <c r="CR312" i="9"/>
  <c r="BT313" i="9"/>
  <c r="BS313" i="9"/>
  <c r="BU313" i="9" s="1"/>
  <c r="BR313" i="9"/>
  <c r="CJ313" i="9"/>
  <c r="CI313" i="9"/>
  <c r="CK313" i="9" s="1"/>
  <c r="CH313" i="9"/>
  <c r="BK314" i="9"/>
  <c r="BM314" i="9" s="1"/>
  <c r="BJ314" i="9"/>
  <c r="BL314" i="9"/>
  <c r="CA314" i="9"/>
  <c r="CC314" i="9" s="1"/>
  <c r="BZ314" i="9"/>
  <c r="CB314" i="9"/>
  <c r="CQ314" i="9"/>
  <c r="CS314" i="9" s="1"/>
  <c r="CP314" i="9"/>
  <c r="CR314" i="9"/>
  <c r="BT315" i="9"/>
  <c r="BS315" i="9"/>
  <c r="BU315" i="9" s="1"/>
  <c r="BR315" i="9"/>
  <c r="CJ315" i="9"/>
  <c r="CI315" i="9"/>
  <c r="CK315" i="9" s="1"/>
  <c r="CH315" i="9"/>
  <c r="BK316" i="9"/>
  <c r="BM316" i="9" s="1"/>
  <c r="BJ316" i="9"/>
  <c r="BL316" i="9"/>
  <c r="CA316" i="9"/>
  <c r="CC316" i="9" s="1"/>
  <c r="BZ316" i="9"/>
  <c r="CB316" i="9"/>
  <c r="CQ316" i="9"/>
  <c r="CS316" i="9" s="1"/>
  <c r="CP316" i="9"/>
  <c r="CR316" i="9"/>
  <c r="BT317" i="9"/>
  <c r="BS317" i="9"/>
  <c r="BU317" i="9" s="1"/>
  <c r="BR317" i="9"/>
  <c r="CJ317" i="9"/>
  <c r="CI317" i="9"/>
  <c r="CK317" i="9" s="1"/>
  <c r="CH317" i="9"/>
  <c r="BK318" i="9"/>
  <c r="BM318" i="9" s="1"/>
  <c r="BJ318" i="9"/>
  <c r="BL318" i="9"/>
  <c r="CA318" i="9"/>
  <c r="CC318" i="9" s="1"/>
  <c r="BZ318" i="9"/>
  <c r="CB318" i="9"/>
  <c r="CQ318" i="9"/>
  <c r="CS318" i="9" s="1"/>
  <c r="CP318" i="9"/>
  <c r="CR318" i="9"/>
  <c r="BT319" i="9"/>
  <c r="BS319" i="9"/>
  <c r="BU319" i="9" s="1"/>
  <c r="BR319" i="9"/>
  <c r="CJ319" i="9"/>
  <c r="CI319" i="9"/>
  <c r="CK319" i="9" s="1"/>
  <c r="CH319" i="9"/>
  <c r="BK320" i="9"/>
  <c r="BM320" i="9" s="1"/>
  <c r="BJ320" i="9"/>
  <c r="BL320" i="9"/>
  <c r="CA320" i="9"/>
  <c r="CC320" i="9" s="1"/>
  <c r="BZ320" i="9"/>
  <c r="CB320" i="9"/>
  <c r="CQ320" i="9"/>
  <c r="CS320" i="9" s="1"/>
  <c r="CP320" i="9"/>
  <c r="CR320" i="9"/>
  <c r="BT321" i="9"/>
  <c r="BS321" i="9"/>
  <c r="BU321" i="9" s="1"/>
  <c r="BR321" i="9"/>
  <c r="CJ321" i="9"/>
  <c r="CI321" i="9"/>
  <c r="CK321" i="9" s="1"/>
  <c r="CH321" i="9"/>
  <c r="BK322" i="9"/>
  <c r="BM322" i="9" s="1"/>
  <c r="BJ322" i="9"/>
  <c r="BL322" i="9"/>
  <c r="CA322" i="9"/>
  <c r="CC322" i="9" s="1"/>
  <c r="BZ322" i="9"/>
  <c r="CB322" i="9"/>
  <c r="CQ322" i="9"/>
  <c r="CS322" i="9" s="1"/>
  <c r="CP322" i="9"/>
  <c r="CR322" i="9"/>
  <c r="BE323" i="9"/>
  <c r="CR323" i="9"/>
  <c r="CQ323" i="9"/>
  <c r="CS323" i="9" s="1"/>
  <c r="CP323" i="9"/>
  <c r="BS324" i="9"/>
  <c r="BU324" i="9" s="1"/>
  <c r="BR324" i="9"/>
  <c r="BT324" i="9"/>
  <c r="CI324" i="9"/>
  <c r="CK324" i="9" s="1"/>
  <c r="CH324" i="9"/>
  <c r="CJ324" i="9"/>
  <c r="BV267" i="9"/>
  <c r="CH267" i="9"/>
  <c r="CH268" i="9"/>
  <c r="CH269" i="9"/>
  <c r="CH270" i="9"/>
  <c r="BV271" i="9"/>
  <c r="CH271" i="9"/>
  <c r="CH272" i="9"/>
  <c r="CH273" i="9"/>
  <c r="CH274" i="9"/>
  <c r="BV275" i="9"/>
  <c r="CH275" i="9"/>
  <c r="BK276" i="9"/>
  <c r="BM276" i="9" s="1"/>
  <c r="BL276" i="9"/>
  <c r="BS276" i="9"/>
  <c r="BU276" i="9" s="1"/>
  <c r="BT276" i="9"/>
  <c r="CA276" i="9"/>
  <c r="CC276" i="9" s="1"/>
  <c r="CB276" i="9"/>
  <c r="CI276" i="9"/>
  <c r="CK276" i="9" s="1"/>
  <c r="CJ276" i="9"/>
  <c r="CQ276" i="9"/>
  <c r="CS276" i="9" s="1"/>
  <c r="CR276" i="9"/>
  <c r="BL277" i="9"/>
  <c r="BK277" i="9"/>
  <c r="BM277" i="9" s="1"/>
  <c r="BJ277" i="9"/>
  <c r="CB277" i="9"/>
  <c r="CA277" i="9"/>
  <c r="CC277" i="9" s="1"/>
  <c r="BZ277" i="9"/>
  <c r="CR277" i="9"/>
  <c r="CQ277" i="9"/>
  <c r="CS277" i="9" s="1"/>
  <c r="CP277" i="9"/>
  <c r="BS278" i="9"/>
  <c r="BU278" i="9" s="1"/>
  <c r="BR278" i="9"/>
  <c r="BT278" i="9"/>
  <c r="CI278" i="9"/>
  <c r="CK278" i="9" s="1"/>
  <c r="CH278" i="9"/>
  <c r="CJ278" i="9"/>
  <c r="BL279" i="9"/>
  <c r="BK279" i="9"/>
  <c r="BM279" i="9" s="1"/>
  <c r="BJ279" i="9"/>
  <c r="CB279" i="9"/>
  <c r="CA279" i="9"/>
  <c r="CC279" i="9" s="1"/>
  <c r="BZ279" i="9"/>
  <c r="CR279" i="9"/>
  <c r="CQ279" i="9"/>
  <c r="CS279" i="9" s="1"/>
  <c r="CP279" i="9"/>
  <c r="BS280" i="9"/>
  <c r="BU280" i="9" s="1"/>
  <c r="BR280" i="9"/>
  <c r="BT280" i="9"/>
  <c r="CI280" i="9"/>
  <c r="CK280" i="9" s="1"/>
  <c r="CH280" i="9"/>
  <c r="CJ280" i="9"/>
  <c r="BL281" i="9"/>
  <c r="BK281" i="9"/>
  <c r="BM281" i="9" s="1"/>
  <c r="BJ281" i="9"/>
  <c r="CB281" i="9"/>
  <c r="CA281" i="9"/>
  <c r="CC281" i="9" s="1"/>
  <c r="BZ281" i="9"/>
  <c r="CR281" i="9"/>
  <c r="CQ281" i="9"/>
  <c r="CS281" i="9" s="1"/>
  <c r="CP281" i="9"/>
  <c r="BS282" i="9"/>
  <c r="BU282" i="9" s="1"/>
  <c r="BR282" i="9"/>
  <c r="BT282" i="9"/>
  <c r="CI282" i="9"/>
  <c r="CK282" i="9" s="1"/>
  <c r="CH282" i="9"/>
  <c r="CJ282" i="9"/>
  <c r="BL283" i="9"/>
  <c r="BK283" i="9"/>
  <c r="BM283" i="9" s="1"/>
  <c r="BJ283" i="9"/>
  <c r="CB283" i="9"/>
  <c r="CA283" i="9"/>
  <c r="CC283" i="9" s="1"/>
  <c r="BZ283" i="9"/>
  <c r="CR283" i="9"/>
  <c r="CQ283" i="9"/>
  <c r="CS283" i="9" s="1"/>
  <c r="CP283" i="9"/>
  <c r="BS284" i="9"/>
  <c r="BU284" i="9" s="1"/>
  <c r="BR284" i="9"/>
  <c r="BT284" i="9"/>
  <c r="CI284" i="9"/>
  <c r="CK284" i="9" s="1"/>
  <c r="CH284" i="9"/>
  <c r="CJ284" i="9"/>
  <c r="BL285" i="9"/>
  <c r="BK285" i="9"/>
  <c r="BM285" i="9" s="1"/>
  <c r="BJ285" i="9"/>
  <c r="CB285" i="9"/>
  <c r="CA285" i="9"/>
  <c r="CC285" i="9" s="1"/>
  <c r="BZ285" i="9"/>
  <c r="CR285" i="9"/>
  <c r="CQ285" i="9"/>
  <c r="CS285" i="9" s="1"/>
  <c r="CP285" i="9"/>
  <c r="BS286" i="9"/>
  <c r="BU286" i="9" s="1"/>
  <c r="BR286" i="9"/>
  <c r="BT286" i="9"/>
  <c r="CI286" i="9"/>
  <c r="CK286" i="9" s="1"/>
  <c r="CH286" i="9"/>
  <c r="CJ286" i="9"/>
  <c r="BL287" i="9"/>
  <c r="BK287" i="9"/>
  <c r="BM287" i="9" s="1"/>
  <c r="BJ287" i="9"/>
  <c r="CB287" i="9"/>
  <c r="CA287" i="9"/>
  <c r="CC287" i="9" s="1"/>
  <c r="BZ287" i="9"/>
  <c r="CR287" i="9"/>
  <c r="CQ287" i="9"/>
  <c r="CS287" i="9" s="1"/>
  <c r="CP287" i="9"/>
  <c r="BS288" i="9"/>
  <c r="BU288" i="9" s="1"/>
  <c r="BR288" i="9"/>
  <c r="BT288" i="9"/>
  <c r="CI288" i="9"/>
  <c r="CK288" i="9" s="1"/>
  <c r="CH288" i="9"/>
  <c r="CJ288" i="9"/>
  <c r="BL289" i="9"/>
  <c r="BK289" i="9"/>
  <c r="BM289" i="9" s="1"/>
  <c r="BJ289" i="9"/>
  <c r="CB289" i="9"/>
  <c r="CA289" i="9"/>
  <c r="CC289" i="9" s="1"/>
  <c r="BZ289" i="9"/>
  <c r="CR289" i="9"/>
  <c r="CQ289" i="9"/>
  <c r="CS289" i="9" s="1"/>
  <c r="CP289" i="9"/>
  <c r="BS290" i="9"/>
  <c r="BU290" i="9" s="1"/>
  <c r="BR290" i="9"/>
  <c r="BT290" i="9"/>
  <c r="CI290" i="9"/>
  <c r="CK290" i="9" s="1"/>
  <c r="CH290" i="9"/>
  <c r="CJ290" i="9"/>
  <c r="BL291" i="9"/>
  <c r="BK291" i="9"/>
  <c r="BM291" i="9" s="1"/>
  <c r="BJ291" i="9"/>
  <c r="CB291" i="9"/>
  <c r="CA291" i="9"/>
  <c r="CC291" i="9" s="1"/>
  <c r="BZ291" i="9"/>
  <c r="CR291" i="9"/>
  <c r="CQ291" i="9"/>
  <c r="CS291" i="9" s="1"/>
  <c r="CP291" i="9"/>
  <c r="BS292" i="9"/>
  <c r="BU292" i="9" s="1"/>
  <c r="BR292" i="9"/>
  <c r="BT292" i="9"/>
  <c r="CI292" i="9"/>
  <c r="CK292" i="9" s="1"/>
  <c r="CH292" i="9"/>
  <c r="CJ292" i="9"/>
  <c r="BL293" i="9"/>
  <c r="BK293" i="9"/>
  <c r="BM293" i="9" s="1"/>
  <c r="BJ293" i="9"/>
  <c r="CB293" i="9"/>
  <c r="CA293" i="9"/>
  <c r="CC293" i="9" s="1"/>
  <c r="BZ293" i="9"/>
  <c r="CR293" i="9"/>
  <c r="CQ293" i="9"/>
  <c r="CS293" i="9" s="1"/>
  <c r="CP293" i="9"/>
  <c r="BS294" i="9"/>
  <c r="BU294" i="9" s="1"/>
  <c r="BR294" i="9"/>
  <c r="BT294" i="9"/>
  <c r="CI294" i="9"/>
  <c r="CK294" i="9" s="1"/>
  <c r="CH294" i="9"/>
  <c r="CJ294" i="9"/>
  <c r="BL295" i="9"/>
  <c r="BK295" i="9"/>
  <c r="BM295" i="9" s="1"/>
  <c r="BJ295" i="9"/>
  <c r="CB295" i="9"/>
  <c r="CA295" i="9"/>
  <c r="CC295" i="9" s="1"/>
  <c r="BZ295" i="9"/>
  <c r="CR295" i="9"/>
  <c r="CQ295" i="9"/>
  <c r="CS295" i="9" s="1"/>
  <c r="CP295" i="9"/>
  <c r="BS296" i="9"/>
  <c r="BU296" i="9" s="1"/>
  <c r="BR296" i="9"/>
  <c r="BT296" i="9"/>
  <c r="CI296" i="9"/>
  <c r="CK296" i="9" s="1"/>
  <c r="CH296" i="9"/>
  <c r="CJ296" i="9"/>
  <c r="BL297" i="9"/>
  <c r="BK297" i="9"/>
  <c r="BM297" i="9" s="1"/>
  <c r="BJ297" i="9"/>
  <c r="CB297" i="9"/>
  <c r="CA297" i="9"/>
  <c r="CC297" i="9" s="1"/>
  <c r="BZ297" i="9"/>
  <c r="CR297" i="9"/>
  <c r="CQ297" i="9"/>
  <c r="CS297" i="9" s="1"/>
  <c r="CP297" i="9"/>
  <c r="BS298" i="9"/>
  <c r="BU298" i="9" s="1"/>
  <c r="BR298" i="9"/>
  <c r="BT298" i="9"/>
  <c r="CI298" i="9"/>
  <c r="CK298" i="9" s="1"/>
  <c r="CH298" i="9"/>
  <c r="CJ298" i="9"/>
  <c r="BL299" i="9"/>
  <c r="BK299" i="9"/>
  <c r="BM299" i="9" s="1"/>
  <c r="BJ299" i="9"/>
  <c r="CB299" i="9"/>
  <c r="CA299" i="9"/>
  <c r="CC299" i="9" s="1"/>
  <c r="BZ299" i="9"/>
  <c r="CR299" i="9"/>
  <c r="CQ299" i="9"/>
  <c r="CS299" i="9" s="1"/>
  <c r="CP299" i="9"/>
  <c r="BS300" i="9"/>
  <c r="BU300" i="9" s="1"/>
  <c r="BR300" i="9"/>
  <c r="BT300" i="9"/>
  <c r="CI300" i="9"/>
  <c r="CK300" i="9" s="1"/>
  <c r="CH300" i="9"/>
  <c r="CJ300" i="9"/>
  <c r="BL301" i="9"/>
  <c r="BK301" i="9"/>
  <c r="BM301" i="9" s="1"/>
  <c r="BJ301" i="9"/>
  <c r="CB301" i="9"/>
  <c r="CA301" i="9"/>
  <c r="CC301" i="9" s="1"/>
  <c r="BZ301" i="9"/>
  <c r="CR301" i="9"/>
  <c r="CQ301" i="9"/>
  <c r="CS301" i="9" s="1"/>
  <c r="CP301" i="9"/>
  <c r="BS302" i="9"/>
  <c r="BU302" i="9" s="1"/>
  <c r="BR302" i="9"/>
  <c r="BT302" i="9"/>
  <c r="CI302" i="9"/>
  <c r="CK302" i="9" s="1"/>
  <c r="CH302" i="9"/>
  <c r="CJ302" i="9"/>
  <c r="BL303" i="9"/>
  <c r="BK303" i="9"/>
  <c r="BM303" i="9" s="1"/>
  <c r="BJ303" i="9"/>
  <c r="CB303" i="9"/>
  <c r="CA303" i="9"/>
  <c r="CC303" i="9" s="1"/>
  <c r="BZ303" i="9"/>
  <c r="CR303" i="9"/>
  <c r="CQ303" i="9"/>
  <c r="CS303" i="9" s="1"/>
  <c r="CP303" i="9"/>
  <c r="BS304" i="9"/>
  <c r="BU304" i="9" s="1"/>
  <c r="BR304" i="9"/>
  <c r="BT304" i="9"/>
  <c r="CI304" i="9"/>
  <c r="CK304" i="9" s="1"/>
  <c r="CH304" i="9"/>
  <c r="CJ304" i="9"/>
  <c r="BL305" i="9"/>
  <c r="BK305" i="9"/>
  <c r="BM305" i="9" s="1"/>
  <c r="BJ305" i="9"/>
  <c r="CB305" i="9"/>
  <c r="CA305" i="9"/>
  <c r="CC305" i="9" s="1"/>
  <c r="BZ305" i="9"/>
  <c r="CR305" i="9"/>
  <c r="CQ305" i="9"/>
  <c r="CS305" i="9" s="1"/>
  <c r="CP305" i="9"/>
  <c r="BS306" i="9"/>
  <c r="BU306" i="9" s="1"/>
  <c r="BR306" i="9"/>
  <c r="BT306" i="9"/>
  <c r="CI306" i="9"/>
  <c r="CK306" i="9" s="1"/>
  <c r="CH306" i="9"/>
  <c r="CJ306" i="9"/>
  <c r="BE307" i="9"/>
  <c r="BL307" i="9"/>
  <c r="BK307" i="9"/>
  <c r="BM307" i="9" s="1"/>
  <c r="BJ307" i="9"/>
  <c r="CB307" i="9"/>
  <c r="CA307" i="9"/>
  <c r="CC307" i="9" s="1"/>
  <c r="BZ307" i="9"/>
  <c r="CR307" i="9"/>
  <c r="CQ307" i="9"/>
  <c r="CS307" i="9" s="1"/>
  <c r="CP307" i="9"/>
  <c r="BS308" i="9"/>
  <c r="BU308" i="9" s="1"/>
  <c r="BR308" i="9"/>
  <c r="BT308" i="9"/>
  <c r="CI308" i="9"/>
  <c r="CK308" i="9" s="1"/>
  <c r="CH308" i="9"/>
  <c r="CJ308" i="9"/>
  <c r="BE309" i="9"/>
  <c r="BL309" i="9"/>
  <c r="BK309" i="9"/>
  <c r="BM309" i="9" s="1"/>
  <c r="BJ309" i="9"/>
  <c r="CB309" i="9"/>
  <c r="CA309" i="9"/>
  <c r="CC309" i="9" s="1"/>
  <c r="BZ309" i="9"/>
  <c r="CR309" i="9"/>
  <c r="CQ309" i="9"/>
  <c r="CS309" i="9" s="1"/>
  <c r="CP309" i="9"/>
  <c r="BS310" i="9"/>
  <c r="BU310" i="9" s="1"/>
  <c r="BR310" i="9"/>
  <c r="BT310" i="9"/>
  <c r="CI310" i="9"/>
  <c r="CK310" i="9" s="1"/>
  <c r="CH310" i="9"/>
  <c r="CJ310" i="9"/>
  <c r="BE311" i="9"/>
  <c r="BL311" i="9"/>
  <c r="BK311" i="9"/>
  <c r="BM311" i="9" s="1"/>
  <c r="BJ311" i="9"/>
  <c r="CB311" i="9"/>
  <c r="CA311" i="9"/>
  <c r="CC311" i="9" s="1"/>
  <c r="BZ311" i="9"/>
  <c r="CR311" i="9"/>
  <c r="CQ311" i="9"/>
  <c r="CS311" i="9" s="1"/>
  <c r="CP311" i="9"/>
  <c r="BS312" i="9"/>
  <c r="BU312" i="9" s="1"/>
  <c r="BR312" i="9"/>
  <c r="BT312" i="9"/>
  <c r="CI312" i="9"/>
  <c r="CK312" i="9" s="1"/>
  <c r="CH312" i="9"/>
  <c r="CJ312" i="9"/>
  <c r="BE313" i="9"/>
  <c r="BL313" i="9"/>
  <c r="BK313" i="9"/>
  <c r="BM313" i="9" s="1"/>
  <c r="BJ313" i="9"/>
  <c r="CB313" i="9"/>
  <c r="CA313" i="9"/>
  <c r="CC313" i="9" s="1"/>
  <c r="BZ313" i="9"/>
  <c r="CR313" i="9"/>
  <c r="CQ313" i="9"/>
  <c r="CS313" i="9" s="1"/>
  <c r="CP313" i="9"/>
  <c r="BS314" i="9"/>
  <c r="BU314" i="9" s="1"/>
  <c r="BR314" i="9"/>
  <c r="BT314" i="9"/>
  <c r="CI314" i="9"/>
  <c r="CK314" i="9" s="1"/>
  <c r="CH314" i="9"/>
  <c r="CJ314" i="9"/>
  <c r="BE315" i="9"/>
  <c r="BL315" i="9"/>
  <c r="BK315" i="9"/>
  <c r="BM315" i="9" s="1"/>
  <c r="BJ315" i="9"/>
  <c r="CB315" i="9"/>
  <c r="CA315" i="9"/>
  <c r="CC315" i="9" s="1"/>
  <c r="BZ315" i="9"/>
  <c r="CR315" i="9"/>
  <c r="CQ315" i="9"/>
  <c r="CS315" i="9" s="1"/>
  <c r="CP315" i="9"/>
  <c r="BS316" i="9"/>
  <c r="BU316" i="9" s="1"/>
  <c r="BR316" i="9"/>
  <c r="BT316" i="9"/>
  <c r="CI316" i="9"/>
  <c r="CK316" i="9" s="1"/>
  <c r="CH316" i="9"/>
  <c r="CJ316" i="9"/>
  <c r="BE317" i="9"/>
  <c r="BL317" i="9"/>
  <c r="BK317" i="9"/>
  <c r="BM317" i="9" s="1"/>
  <c r="BJ317" i="9"/>
  <c r="CB317" i="9"/>
  <c r="CA317" i="9"/>
  <c r="CC317" i="9" s="1"/>
  <c r="BZ317" i="9"/>
  <c r="CR317" i="9"/>
  <c r="CQ317" i="9"/>
  <c r="CS317" i="9" s="1"/>
  <c r="CP317" i="9"/>
  <c r="BS318" i="9"/>
  <c r="BU318" i="9" s="1"/>
  <c r="BR318" i="9"/>
  <c r="BT318" i="9"/>
  <c r="CI318" i="9"/>
  <c r="CK318" i="9" s="1"/>
  <c r="CH318" i="9"/>
  <c r="CJ318" i="9"/>
  <c r="BE319" i="9"/>
  <c r="BL319" i="9"/>
  <c r="BK319" i="9"/>
  <c r="BM319" i="9" s="1"/>
  <c r="BJ319" i="9"/>
  <c r="CB319" i="9"/>
  <c r="CA319" i="9"/>
  <c r="CC319" i="9" s="1"/>
  <c r="BZ319" i="9"/>
  <c r="CR319" i="9"/>
  <c r="CQ319" i="9"/>
  <c r="CS319" i="9" s="1"/>
  <c r="CP319" i="9"/>
  <c r="BS320" i="9"/>
  <c r="BU320" i="9" s="1"/>
  <c r="BR320" i="9"/>
  <c r="BT320" i="9"/>
  <c r="CI320" i="9"/>
  <c r="CK320" i="9" s="1"/>
  <c r="CH320" i="9"/>
  <c r="CJ320" i="9"/>
  <c r="BE321" i="9"/>
  <c r="BL321" i="9"/>
  <c r="BK321" i="9"/>
  <c r="BM321" i="9" s="1"/>
  <c r="BJ321" i="9"/>
  <c r="CB321" i="9"/>
  <c r="CA321" i="9"/>
  <c r="CC321" i="9" s="1"/>
  <c r="BZ321" i="9"/>
  <c r="CR321" i="9"/>
  <c r="CQ321" i="9"/>
  <c r="CS321" i="9" s="1"/>
  <c r="CP321" i="9"/>
  <c r="BS322" i="9"/>
  <c r="BU322" i="9" s="1"/>
  <c r="BR322" i="9"/>
  <c r="BT322" i="9"/>
  <c r="CI322" i="9"/>
  <c r="CK322" i="9" s="1"/>
  <c r="CH322" i="9"/>
  <c r="CJ322" i="9"/>
  <c r="BK324" i="9"/>
  <c r="BM324" i="9" s="1"/>
  <c r="BJ324" i="9"/>
  <c r="BL324" i="9"/>
  <c r="CA324" i="9"/>
  <c r="CC324" i="9" s="1"/>
  <c r="BZ324" i="9"/>
  <c r="CB324" i="9"/>
  <c r="CQ324" i="9"/>
  <c r="CS324" i="9" s="1"/>
  <c r="CP324" i="9"/>
  <c r="CR324" i="9"/>
  <c r="BE325" i="9"/>
  <c r="BJ326" i="9"/>
  <c r="BL326" i="9"/>
  <c r="BK326" i="9"/>
  <c r="BM326" i="9" s="1"/>
  <c r="BR326" i="9"/>
  <c r="BT326" i="9"/>
  <c r="BS326" i="9"/>
  <c r="BU326" i="9" s="1"/>
  <c r="BZ326" i="9"/>
  <c r="CB326" i="9"/>
  <c r="CA326" i="9"/>
  <c r="CC326" i="9" s="1"/>
  <c r="CH326" i="9"/>
  <c r="CJ326" i="9"/>
  <c r="CI326" i="9"/>
  <c r="CK326" i="9" s="1"/>
  <c r="CP326" i="9"/>
  <c r="CR326" i="9"/>
  <c r="CQ326" i="9"/>
  <c r="CS326" i="9" s="1"/>
  <c r="BT327" i="9"/>
  <c r="BR327" i="9"/>
  <c r="BJ328" i="9"/>
  <c r="BL328" i="9"/>
  <c r="BK328" i="9"/>
  <c r="BM328" i="9" s="1"/>
  <c r="BR328" i="9"/>
  <c r="BT328" i="9"/>
  <c r="BS328" i="9"/>
  <c r="BU328" i="9" s="1"/>
  <c r="BZ328" i="9"/>
  <c r="CB328" i="9"/>
  <c r="CA328" i="9"/>
  <c r="CC328" i="9" s="1"/>
  <c r="CH328" i="9"/>
  <c r="CJ328" i="9"/>
  <c r="CI328" i="9"/>
  <c r="CK328" i="9" s="1"/>
  <c r="CP328" i="9"/>
  <c r="CR328" i="9"/>
  <c r="CQ328" i="9"/>
  <c r="CS328" i="9" s="1"/>
  <c r="CD329" i="9"/>
  <c r="CL331" i="9"/>
  <c r="BE332" i="9"/>
  <c r="BE333" i="9"/>
  <c r="BN337" i="9"/>
  <c r="BV337" i="9"/>
  <c r="CD337" i="9"/>
  <c r="CL337" i="9"/>
  <c r="CT337" i="9"/>
  <c r="BE340" i="9"/>
  <c r="BE341" i="9"/>
  <c r="BN345" i="9"/>
  <c r="BV345" i="9"/>
  <c r="CD345" i="9"/>
  <c r="CL345" i="9"/>
  <c r="CT345" i="9"/>
  <c r="BE348" i="9"/>
  <c r="BE349" i="9"/>
  <c r="BN353" i="9"/>
  <c r="BV353" i="9"/>
  <c r="CD353" i="9"/>
  <c r="CL353" i="9"/>
  <c r="CT353" i="9"/>
  <c r="BE356" i="9"/>
  <c r="BE357" i="9"/>
  <c r="BN361" i="9"/>
  <c r="BV361" i="9"/>
  <c r="CD361" i="9"/>
  <c r="CL361" i="9"/>
  <c r="CT361" i="9"/>
  <c r="BS364" i="9"/>
  <c r="BU364" i="9" s="1"/>
  <c r="BT364" i="9"/>
  <c r="BR364" i="9"/>
  <c r="BK323" i="9"/>
  <c r="BM323" i="9" s="1"/>
  <c r="BS323" i="9"/>
  <c r="BU323" i="9" s="1"/>
  <c r="CA323" i="9"/>
  <c r="CC323" i="9" s="1"/>
  <c r="CI323" i="9"/>
  <c r="CK323" i="9" s="1"/>
  <c r="BK325" i="9"/>
  <c r="BM325" i="9" s="1"/>
  <c r="BZ325" i="9"/>
  <c r="CP325" i="9"/>
  <c r="BE327" i="9"/>
  <c r="BL327" i="9"/>
  <c r="BN327" i="9" s="1"/>
  <c r="BJ327" i="9"/>
  <c r="BS327" i="9"/>
  <c r="BU327" i="9" s="1"/>
  <c r="CR327" i="9"/>
  <c r="CT327" i="9" s="1"/>
  <c r="CP327" i="9"/>
  <c r="CL329" i="9"/>
  <c r="CT331" i="9"/>
  <c r="BE334" i="9"/>
  <c r="BE335" i="9"/>
  <c r="BE342" i="9"/>
  <c r="BE343" i="9"/>
  <c r="BE350" i="9"/>
  <c r="BE351" i="9"/>
  <c r="BE358" i="9"/>
  <c r="BE359" i="9"/>
  <c r="BV325" i="9"/>
  <c r="CA325" i="9"/>
  <c r="CC325" i="9" s="1"/>
  <c r="CL325" i="9"/>
  <c r="CQ325" i="9"/>
  <c r="CS325" i="9" s="1"/>
  <c r="AT326" i="9"/>
  <c r="CJ327" i="9"/>
  <c r="CH327" i="9"/>
  <c r="BN329" i="9"/>
  <c r="CT329" i="9"/>
  <c r="BE336" i="9"/>
  <c r="BE337" i="9"/>
  <c r="BE344" i="9"/>
  <c r="BE345" i="9"/>
  <c r="BE352" i="9"/>
  <c r="BE353" i="9"/>
  <c r="BE360" i="9"/>
  <c r="BE361" i="9"/>
  <c r="BS362" i="9"/>
  <c r="BU362" i="9" s="1"/>
  <c r="BT362" i="9"/>
  <c r="BR362" i="9"/>
  <c r="CI364" i="9"/>
  <c r="CK364" i="9" s="1"/>
  <c r="CJ364" i="9"/>
  <c r="CH364" i="9"/>
  <c r="BE326" i="9"/>
  <c r="CB327" i="9"/>
  <c r="CD327" i="9" s="1"/>
  <c r="BZ327" i="9"/>
  <c r="CI327" i="9"/>
  <c r="CK327" i="9" s="1"/>
  <c r="BE328" i="9"/>
  <c r="BV329" i="9"/>
  <c r="BE330" i="9"/>
  <c r="BE331" i="9"/>
  <c r="BN335" i="9"/>
  <c r="BV335" i="9"/>
  <c r="CD335" i="9"/>
  <c r="CL335" i="9"/>
  <c r="CT335" i="9"/>
  <c r="BE338" i="9"/>
  <c r="BE339" i="9"/>
  <c r="BN343" i="9"/>
  <c r="BV343" i="9"/>
  <c r="CD343" i="9"/>
  <c r="CL343" i="9"/>
  <c r="CT343" i="9"/>
  <c r="BE346" i="9"/>
  <c r="BE347" i="9"/>
  <c r="BN351" i="9"/>
  <c r="BV351" i="9"/>
  <c r="CD351" i="9"/>
  <c r="CL351" i="9"/>
  <c r="CT351" i="9"/>
  <c r="BE354" i="9"/>
  <c r="BE355" i="9"/>
  <c r="BN359" i="9"/>
  <c r="BV359" i="9"/>
  <c r="CD359" i="9"/>
  <c r="CL359" i="9"/>
  <c r="CT359" i="9"/>
  <c r="CI362" i="9"/>
  <c r="CK362" i="9" s="1"/>
  <c r="CJ362" i="9"/>
  <c r="CH362" i="9"/>
  <c r="BE365" i="9"/>
  <c r="BK330" i="9"/>
  <c r="BM330" i="9" s="1"/>
  <c r="BS330" i="9"/>
  <c r="BU330" i="9" s="1"/>
  <c r="CA330" i="9"/>
  <c r="CC330" i="9" s="1"/>
  <c r="CI330" i="9"/>
  <c r="CK330" i="9" s="1"/>
  <c r="CQ330" i="9"/>
  <c r="CS330" i="9" s="1"/>
  <c r="BK332" i="9"/>
  <c r="BM332" i="9" s="1"/>
  <c r="BS332" i="9"/>
  <c r="BU332" i="9" s="1"/>
  <c r="CA332" i="9"/>
  <c r="CC332" i="9" s="1"/>
  <c r="CI332" i="9"/>
  <c r="CK332" i="9" s="1"/>
  <c r="CQ332" i="9"/>
  <c r="CS332" i="9" s="1"/>
  <c r="BK334" i="9"/>
  <c r="BM334" i="9" s="1"/>
  <c r="BS334" i="9"/>
  <c r="BU334" i="9" s="1"/>
  <c r="CA334" i="9"/>
  <c r="CC334" i="9" s="1"/>
  <c r="CI334" i="9"/>
  <c r="CK334" i="9" s="1"/>
  <c r="CQ334" i="9"/>
  <c r="CS334" i="9" s="1"/>
  <c r="BK336" i="9"/>
  <c r="BM336" i="9" s="1"/>
  <c r="BS336" i="9"/>
  <c r="BU336" i="9" s="1"/>
  <c r="CA336" i="9"/>
  <c r="CC336" i="9" s="1"/>
  <c r="CI336" i="9"/>
  <c r="CK336" i="9" s="1"/>
  <c r="CQ336" i="9"/>
  <c r="CS336" i="9" s="1"/>
  <c r="BK338" i="9"/>
  <c r="BM338" i="9" s="1"/>
  <c r="BS338" i="9"/>
  <c r="BU338" i="9" s="1"/>
  <c r="CA338" i="9"/>
  <c r="CC338" i="9" s="1"/>
  <c r="CI338" i="9"/>
  <c r="CK338" i="9" s="1"/>
  <c r="CQ338" i="9"/>
  <c r="CS338" i="9" s="1"/>
  <c r="BK340" i="9"/>
  <c r="BM340" i="9" s="1"/>
  <c r="BS340" i="9"/>
  <c r="BU340" i="9" s="1"/>
  <c r="CA340" i="9"/>
  <c r="CC340" i="9" s="1"/>
  <c r="CI340" i="9"/>
  <c r="CK340" i="9" s="1"/>
  <c r="CQ340" i="9"/>
  <c r="CS340" i="9" s="1"/>
  <c r="BK342" i="9"/>
  <c r="BM342" i="9" s="1"/>
  <c r="BS342" i="9"/>
  <c r="BU342" i="9" s="1"/>
  <c r="CA342" i="9"/>
  <c r="CC342" i="9" s="1"/>
  <c r="CI342" i="9"/>
  <c r="CK342" i="9" s="1"/>
  <c r="CQ342" i="9"/>
  <c r="CS342" i="9" s="1"/>
  <c r="BK344" i="9"/>
  <c r="BM344" i="9" s="1"/>
  <c r="BS344" i="9"/>
  <c r="BU344" i="9" s="1"/>
  <c r="CA344" i="9"/>
  <c r="CC344" i="9" s="1"/>
  <c r="CI344" i="9"/>
  <c r="CK344" i="9" s="1"/>
  <c r="CQ344" i="9"/>
  <c r="CS344" i="9" s="1"/>
  <c r="BK346" i="9"/>
  <c r="BM346" i="9" s="1"/>
  <c r="BS346" i="9"/>
  <c r="BU346" i="9" s="1"/>
  <c r="CA346" i="9"/>
  <c r="CC346" i="9" s="1"/>
  <c r="CI346" i="9"/>
  <c r="CK346" i="9" s="1"/>
  <c r="CQ346" i="9"/>
  <c r="CS346" i="9" s="1"/>
  <c r="BK348" i="9"/>
  <c r="BM348" i="9" s="1"/>
  <c r="BS348" i="9"/>
  <c r="BU348" i="9" s="1"/>
  <c r="CA348" i="9"/>
  <c r="CC348" i="9" s="1"/>
  <c r="CI348" i="9"/>
  <c r="CK348" i="9" s="1"/>
  <c r="CQ348" i="9"/>
  <c r="CS348" i="9" s="1"/>
  <c r="BK350" i="9"/>
  <c r="BM350" i="9" s="1"/>
  <c r="BS350" i="9"/>
  <c r="BU350" i="9" s="1"/>
  <c r="CA350" i="9"/>
  <c r="CC350" i="9" s="1"/>
  <c r="CI350" i="9"/>
  <c r="CK350" i="9" s="1"/>
  <c r="CQ350" i="9"/>
  <c r="CS350" i="9" s="1"/>
  <c r="BK352" i="9"/>
  <c r="BM352" i="9" s="1"/>
  <c r="BS352" i="9"/>
  <c r="BU352" i="9" s="1"/>
  <c r="CA352" i="9"/>
  <c r="CC352" i="9" s="1"/>
  <c r="CI352" i="9"/>
  <c r="CK352" i="9" s="1"/>
  <c r="CQ352" i="9"/>
  <c r="CS352" i="9" s="1"/>
  <c r="BK354" i="9"/>
  <c r="BM354" i="9" s="1"/>
  <c r="BS354" i="9"/>
  <c r="BU354" i="9" s="1"/>
  <c r="CA354" i="9"/>
  <c r="CC354" i="9" s="1"/>
  <c r="CI354" i="9"/>
  <c r="CK354" i="9" s="1"/>
  <c r="CQ354" i="9"/>
  <c r="CS354" i="9" s="1"/>
  <c r="BK356" i="9"/>
  <c r="BM356" i="9" s="1"/>
  <c r="BS356" i="9"/>
  <c r="BU356" i="9" s="1"/>
  <c r="CA356" i="9"/>
  <c r="CC356" i="9" s="1"/>
  <c r="CI356" i="9"/>
  <c r="CK356" i="9" s="1"/>
  <c r="CQ356" i="9"/>
  <c r="CS356" i="9" s="1"/>
  <c r="BK358" i="9"/>
  <c r="BM358" i="9" s="1"/>
  <c r="BS358" i="9"/>
  <c r="BU358" i="9" s="1"/>
  <c r="CA358" i="9"/>
  <c r="CC358" i="9" s="1"/>
  <c r="CI358" i="9"/>
  <c r="CK358" i="9" s="1"/>
  <c r="CQ358" i="9"/>
  <c r="CS358" i="9" s="1"/>
  <c r="BK360" i="9"/>
  <c r="BM360" i="9" s="1"/>
  <c r="BS360" i="9"/>
  <c r="BU360" i="9" s="1"/>
  <c r="CA360" i="9"/>
  <c r="CC360" i="9" s="1"/>
  <c r="CI360" i="9"/>
  <c r="CK360" i="9" s="1"/>
  <c r="CQ360" i="9"/>
  <c r="CS360" i="9" s="1"/>
  <c r="AT362" i="9"/>
  <c r="BN362" i="9"/>
  <c r="CB362" i="9"/>
  <c r="CD362" i="9" s="1"/>
  <c r="CT362" i="9"/>
  <c r="BN363" i="9"/>
  <c r="BS363" i="9"/>
  <c r="BU363" i="9" s="1"/>
  <c r="CD363" i="9"/>
  <c r="CI363" i="9"/>
  <c r="CK363" i="9" s="1"/>
  <c r="CT363" i="9"/>
  <c r="BL364" i="9"/>
  <c r="BN364" i="9" s="1"/>
  <c r="CD364" i="9"/>
  <c r="CR364" i="9"/>
  <c r="CT364" i="9" s="1"/>
  <c r="BK365" i="9"/>
  <c r="BM365" i="9" s="1"/>
  <c r="BV365" i="9"/>
  <c r="CA365" i="9"/>
  <c r="CC365" i="9" s="1"/>
  <c r="CL365" i="9"/>
  <c r="CQ365" i="9"/>
  <c r="CS365" i="9" s="1"/>
  <c r="AT366" i="9"/>
  <c r="BL366" i="9"/>
  <c r="BN366" i="9" s="1"/>
  <c r="CR366" i="9"/>
  <c r="BL367" i="9"/>
  <c r="BN367" i="9" s="1"/>
  <c r="CR367" i="9"/>
  <c r="CT367" i="9" s="1"/>
  <c r="CI369" i="9"/>
  <c r="CK369" i="9" s="1"/>
  <c r="CH369" i="9"/>
  <c r="BK370" i="9"/>
  <c r="BM370" i="9" s="1"/>
  <c r="BL370" i="9"/>
  <c r="BS370" i="9"/>
  <c r="BU370" i="9" s="1"/>
  <c r="BT370" i="9"/>
  <c r="CA370" i="9"/>
  <c r="CC370" i="9" s="1"/>
  <c r="CB370" i="9"/>
  <c r="CI370" i="9"/>
  <c r="CK370" i="9" s="1"/>
  <c r="CJ370" i="9"/>
  <c r="CQ370" i="9"/>
  <c r="CS370" i="9" s="1"/>
  <c r="CR370" i="9"/>
  <c r="BS371" i="9"/>
  <c r="BU371" i="9" s="1"/>
  <c r="BR371" i="9"/>
  <c r="CI373" i="9"/>
  <c r="CK373" i="9" s="1"/>
  <c r="CH373" i="9"/>
  <c r="BK374" i="9"/>
  <c r="BM374" i="9" s="1"/>
  <c r="BL374" i="9"/>
  <c r="BS374" i="9"/>
  <c r="BU374" i="9" s="1"/>
  <c r="BT374" i="9"/>
  <c r="CA374" i="9"/>
  <c r="CC374" i="9" s="1"/>
  <c r="CB374" i="9"/>
  <c r="CI374" i="9"/>
  <c r="CK374" i="9" s="1"/>
  <c r="CJ374" i="9"/>
  <c r="CQ374" i="9"/>
  <c r="CS374" i="9" s="1"/>
  <c r="CR374" i="9"/>
  <c r="BS375" i="9"/>
  <c r="BU375" i="9" s="1"/>
  <c r="BR375" i="9"/>
  <c r="CQ376" i="9"/>
  <c r="CS376" i="9" s="1"/>
  <c r="CR376" i="9"/>
  <c r="BS377" i="9"/>
  <c r="BU377" i="9" s="1"/>
  <c r="BR377" i="9"/>
  <c r="BL381" i="9"/>
  <c r="BK381" i="9"/>
  <c r="BM381" i="9" s="1"/>
  <c r="BJ381" i="9"/>
  <c r="CB381" i="9"/>
  <c r="CA381" i="9"/>
  <c r="CC381" i="9" s="1"/>
  <c r="BZ381" i="9"/>
  <c r="CR381" i="9"/>
  <c r="CQ381" i="9"/>
  <c r="CS381" i="9" s="1"/>
  <c r="CP381" i="9"/>
  <c r="BE382" i="9"/>
  <c r="BT385" i="9"/>
  <c r="BS385" i="9"/>
  <c r="BU385" i="9" s="1"/>
  <c r="BR385" i="9"/>
  <c r="CJ385" i="9"/>
  <c r="CI385" i="9"/>
  <c r="CK385" i="9" s="1"/>
  <c r="CH385" i="9"/>
  <c r="BL389" i="9"/>
  <c r="BK389" i="9"/>
  <c r="BM389" i="9" s="1"/>
  <c r="BJ389" i="9"/>
  <c r="CB389" i="9"/>
  <c r="CA389" i="9"/>
  <c r="CC389" i="9" s="1"/>
  <c r="BZ389" i="9"/>
  <c r="CR389" i="9"/>
  <c r="CQ389" i="9"/>
  <c r="CS389" i="9" s="1"/>
  <c r="CP389" i="9"/>
  <c r="BE390" i="9"/>
  <c r="BR394" i="9"/>
  <c r="BT394" i="9"/>
  <c r="BS394" i="9"/>
  <c r="BU394" i="9" s="1"/>
  <c r="BJ398" i="9"/>
  <c r="BL398" i="9"/>
  <c r="BK398" i="9"/>
  <c r="BM398" i="9" s="1"/>
  <c r="BZ398" i="9"/>
  <c r="CB398" i="9"/>
  <c r="CA398" i="9"/>
  <c r="CC398" i="9" s="1"/>
  <c r="CP398" i="9"/>
  <c r="CR398" i="9"/>
  <c r="CQ398" i="9"/>
  <c r="CS398" i="9" s="1"/>
  <c r="BE400" i="9"/>
  <c r="BR402" i="9"/>
  <c r="BT402" i="9"/>
  <c r="BS402" i="9"/>
  <c r="BU402" i="9" s="1"/>
  <c r="BE407" i="9"/>
  <c r="BE411" i="9"/>
  <c r="BL330" i="9"/>
  <c r="BT330" i="9"/>
  <c r="CB330" i="9"/>
  <c r="CJ330" i="9"/>
  <c r="CR330" i="9"/>
  <c r="BJ331" i="9"/>
  <c r="BL332" i="9"/>
  <c r="BT332" i="9"/>
  <c r="CB332" i="9"/>
  <c r="CJ332" i="9"/>
  <c r="CR332" i="9"/>
  <c r="BJ333" i="9"/>
  <c r="BR333" i="9"/>
  <c r="BZ333" i="9"/>
  <c r="CH333" i="9"/>
  <c r="CP333" i="9"/>
  <c r="BL334" i="9"/>
  <c r="BT334" i="9"/>
  <c r="CB334" i="9"/>
  <c r="CJ334" i="9"/>
  <c r="CR334" i="9"/>
  <c r="BJ335" i="9"/>
  <c r="BR335" i="9"/>
  <c r="BZ335" i="9"/>
  <c r="CH335" i="9"/>
  <c r="CP335" i="9"/>
  <c r="BL336" i="9"/>
  <c r="BT336" i="9"/>
  <c r="CB336" i="9"/>
  <c r="CJ336" i="9"/>
  <c r="CR336" i="9"/>
  <c r="BJ337" i="9"/>
  <c r="BR337" i="9"/>
  <c r="BZ337" i="9"/>
  <c r="CH337" i="9"/>
  <c r="CP337" i="9"/>
  <c r="BL338" i="9"/>
  <c r="BT338" i="9"/>
  <c r="CB338" i="9"/>
  <c r="CJ338" i="9"/>
  <c r="CR338" i="9"/>
  <c r="BJ339" i="9"/>
  <c r="BR339" i="9"/>
  <c r="BZ339" i="9"/>
  <c r="CH339" i="9"/>
  <c r="CP339" i="9"/>
  <c r="BL340" i="9"/>
  <c r="BT340" i="9"/>
  <c r="CB340" i="9"/>
  <c r="CJ340" i="9"/>
  <c r="CR340" i="9"/>
  <c r="BJ341" i="9"/>
  <c r="BR341" i="9"/>
  <c r="BZ341" i="9"/>
  <c r="CH341" i="9"/>
  <c r="CP341" i="9"/>
  <c r="BL342" i="9"/>
  <c r="BT342" i="9"/>
  <c r="CB342" i="9"/>
  <c r="CJ342" i="9"/>
  <c r="CR342" i="9"/>
  <c r="BJ343" i="9"/>
  <c r="BR343" i="9"/>
  <c r="BZ343" i="9"/>
  <c r="CH343" i="9"/>
  <c r="CP343" i="9"/>
  <c r="BL344" i="9"/>
  <c r="BT344" i="9"/>
  <c r="CB344" i="9"/>
  <c r="CJ344" i="9"/>
  <c r="CR344" i="9"/>
  <c r="BJ345" i="9"/>
  <c r="BR345" i="9"/>
  <c r="BZ345" i="9"/>
  <c r="CH345" i="9"/>
  <c r="CP345" i="9"/>
  <c r="BL346" i="9"/>
  <c r="BT346" i="9"/>
  <c r="CB346" i="9"/>
  <c r="CJ346" i="9"/>
  <c r="CR346" i="9"/>
  <c r="BJ347" i="9"/>
  <c r="BR347" i="9"/>
  <c r="BZ347" i="9"/>
  <c r="CH347" i="9"/>
  <c r="CP347" i="9"/>
  <c r="BL348" i="9"/>
  <c r="BT348" i="9"/>
  <c r="CB348" i="9"/>
  <c r="CJ348" i="9"/>
  <c r="CR348" i="9"/>
  <c r="BJ349" i="9"/>
  <c r="BR349" i="9"/>
  <c r="BZ349" i="9"/>
  <c r="CH349" i="9"/>
  <c r="CP349" i="9"/>
  <c r="BL350" i="9"/>
  <c r="BT350" i="9"/>
  <c r="CB350" i="9"/>
  <c r="CJ350" i="9"/>
  <c r="CR350" i="9"/>
  <c r="BJ351" i="9"/>
  <c r="BR351" i="9"/>
  <c r="BZ351" i="9"/>
  <c r="CH351" i="9"/>
  <c r="CP351" i="9"/>
  <c r="BL352" i="9"/>
  <c r="BT352" i="9"/>
  <c r="CB352" i="9"/>
  <c r="CJ352" i="9"/>
  <c r="CR352" i="9"/>
  <c r="BJ353" i="9"/>
  <c r="BR353" i="9"/>
  <c r="BZ353" i="9"/>
  <c r="CH353" i="9"/>
  <c r="CP353" i="9"/>
  <c r="BL354" i="9"/>
  <c r="BT354" i="9"/>
  <c r="CB354" i="9"/>
  <c r="CJ354" i="9"/>
  <c r="CR354" i="9"/>
  <c r="BJ355" i="9"/>
  <c r="BR355" i="9"/>
  <c r="BZ355" i="9"/>
  <c r="CH355" i="9"/>
  <c r="CP355" i="9"/>
  <c r="BL356" i="9"/>
  <c r="BT356" i="9"/>
  <c r="CB356" i="9"/>
  <c r="CJ356" i="9"/>
  <c r="CR356" i="9"/>
  <c r="BJ357" i="9"/>
  <c r="BR357" i="9"/>
  <c r="BZ357" i="9"/>
  <c r="CH357" i="9"/>
  <c r="CP357" i="9"/>
  <c r="BL358" i="9"/>
  <c r="BT358" i="9"/>
  <c r="CB358" i="9"/>
  <c r="CJ358" i="9"/>
  <c r="CR358" i="9"/>
  <c r="BJ359" i="9"/>
  <c r="BR359" i="9"/>
  <c r="BZ359" i="9"/>
  <c r="CH359" i="9"/>
  <c r="CP359" i="9"/>
  <c r="BL360" i="9"/>
  <c r="BT360" i="9"/>
  <c r="CB360" i="9"/>
  <c r="CJ360" i="9"/>
  <c r="CR360" i="9"/>
  <c r="BJ361" i="9"/>
  <c r="BR361" i="9"/>
  <c r="BZ361" i="9"/>
  <c r="CH361" i="9"/>
  <c r="CP361" i="9"/>
  <c r="BJ362" i="9"/>
  <c r="CP362" i="9"/>
  <c r="BJ363" i="9"/>
  <c r="BT363" i="9"/>
  <c r="BZ363" i="9"/>
  <c r="CJ363" i="9"/>
  <c r="CP363" i="9"/>
  <c r="BZ364" i="9"/>
  <c r="BL365" i="9"/>
  <c r="BR365" i="9"/>
  <c r="CB365" i="9"/>
  <c r="CH365" i="9"/>
  <c r="CR365" i="9"/>
  <c r="BZ366" i="9"/>
  <c r="CT366" i="9"/>
  <c r="AT367" i="9"/>
  <c r="BZ367" i="9"/>
  <c r="AT368" i="9"/>
  <c r="CA369" i="9"/>
  <c r="CC369" i="9" s="1"/>
  <c r="BZ369" i="9"/>
  <c r="CJ369" i="9"/>
  <c r="BJ370" i="9"/>
  <c r="BR370" i="9"/>
  <c r="BZ370" i="9"/>
  <c r="CH370" i="9"/>
  <c r="CP370" i="9"/>
  <c r="AT371" i="9"/>
  <c r="BK371" i="9"/>
  <c r="BM371" i="9" s="1"/>
  <c r="BJ371" i="9"/>
  <c r="BT371" i="9"/>
  <c r="CQ371" i="9"/>
  <c r="CS371" i="9" s="1"/>
  <c r="CP371" i="9"/>
  <c r="AT372" i="9"/>
  <c r="CA373" i="9"/>
  <c r="CC373" i="9" s="1"/>
  <c r="BZ373" i="9"/>
  <c r="CJ373" i="9"/>
  <c r="BJ374" i="9"/>
  <c r="BR374" i="9"/>
  <c r="AT375" i="9"/>
  <c r="BK375" i="9"/>
  <c r="BM375" i="9" s="1"/>
  <c r="BJ375" i="9"/>
  <c r="CQ375" i="9"/>
  <c r="CS375" i="9" s="1"/>
  <c r="CP375" i="9"/>
  <c r="BK377" i="9"/>
  <c r="BM377" i="9" s="1"/>
  <c r="BJ377" i="9"/>
  <c r="CQ377" i="9"/>
  <c r="CS377" i="9" s="1"/>
  <c r="CP377" i="9"/>
  <c r="BT379" i="9"/>
  <c r="BS379" i="9"/>
  <c r="BU379" i="9" s="1"/>
  <c r="BR379" i="9"/>
  <c r="CJ379" i="9"/>
  <c r="CI379" i="9"/>
  <c r="CK379" i="9" s="1"/>
  <c r="CH379" i="9"/>
  <c r="BL383" i="9"/>
  <c r="BK383" i="9"/>
  <c r="BM383" i="9" s="1"/>
  <c r="BJ383" i="9"/>
  <c r="CB383" i="9"/>
  <c r="CA383" i="9"/>
  <c r="CC383" i="9" s="1"/>
  <c r="BZ383" i="9"/>
  <c r="CR383" i="9"/>
  <c r="CQ383" i="9"/>
  <c r="CS383" i="9" s="1"/>
  <c r="CP383" i="9"/>
  <c r="BE384" i="9"/>
  <c r="BT387" i="9"/>
  <c r="BS387" i="9"/>
  <c r="BU387" i="9" s="1"/>
  <c r="BR387" i="9"/>
  <c r="CJ387" i="9"/>
  <c r="CI387" i="9"/>
  <c r="CK387" i="9" s="1"/>
  <c r="CH387" i="9"/>
  <c r="BL391" i="9"/>
  <c r="BK391" i="9"/>
  <c r="BM391" i="9" s="1"/>
  <c r="BJ391" i="9"/>
  <c r="CB391" i="9"/>
  <c r="CA391" i="9"/>
  <c r="CC391" i="9" s="1"/>
  <c r="BZ391" i="9"/>
  <c r="CR391" i="9"/>
  <c r="CQ391" i="9"/>
  <c r="CS391" i="9" s="1"/>
  <c r="CP391" i="9"/>
  <c r="BE392" i="9"/>
  <c r="CH392" i="9"/>
  <c r="CJ392" i="9"/>
  <c r="CI392" i="9"/>
  <c r="CK392" i="9" s="1"/>
  <c r="BR396" i="9"/>
  <c r="BT396" i="9"/>
  <c r="BS396" i="9"/>
  <c r="BU396" i="9" s="1"/>
  <c r="BR400" i="9"/>
  <c r="BT400" i="9"/>
  <c r="BS400" i="9"/>
  <c r="BU400" i="9" s="1"/>
  <c r="CH400" i="9"/>
  <c r="CJ400" i="9"/>
  <c r="CI400" i="9"/>
  <c r="CK400" i="9" s="1"/>
  <c r="BE403" i="9"/>
  <c r="BK368" i="9"/>
  <c r="BM368" i="9" s="1"/>
  <c r="BL368" i="9"/>
  <c r="BS368" i="9"/>
  <c r="BU368" i="9" s="1"/>
  <c r="BT368" i="9"/>
  <c r="CA368" i="9"/>
  <c r="CC368" i="9" s="1"/>
  <c r="CB368" i="9"/>
  <c r="CI368" i="9"/>
  <c r="CK368" i="9" s="1"/>
  <c r="CJ368" i="9"/>
  <c r="CQ368" i="9"/>
  <c r="CS368" i="9" s="1"/>
  <c r="CR368" i="9"/>
  <c r="BS369" i="9"/>
  <c r="BU369" i="9" s="1"/>
  <c r="BR369" i="9"/>
  <c r="CI371" i="9"/>
  <c r="CK371" i="9" s="1"/>
  <c r="CH371" i="9"/>
  <c r="BK372" i="9"/>
  <c r="BM372" i="9" s="1"/>
  <c r="BL372" i="9"/>
  <c r="BS372" i="9"/>
  <c r="BU372" i="9" s="1"/>
  <c r="BT372" i="9"/>
  <c r="CA372" i="9"/>
  <c r="CC372" i="9" s="1"/>
  <c r="CB372" i="9"/>
  <c r="CI372" i="9"/>
  <c r="CK372" i="9" s="1"/>
  <c r="CJ372" i="9"/>
  <c r="CQ372" i="9"/>
  <c r="CS372" i="9" s="1"/>
  <c r="CR372" i="9"/>
  <c r="BS373" i="9"/>
  <c r="BU373" i="9" s="1"/>
  <c r="BR373" i="9"/>
  <c r="CI375" i="9"/>
  <c r="CK375" i="9" s="1"/>
  <c r="CH375" i="9"/>
  <c r="BL377" i="9"/>
  <c r="CI377" i="9"/>
  <c r="CK377" i="9" s="1"/>
  <c r="CH377" i="9"/>
  <c r="CR377" i="9"/>
  <c r="BT381" i="9"/>
  <c r="BS381" i="9"/>
  <c r="BU381" i="9" s="1"/>
  <c r="BR381" i="9"/>
  <c r="CJ381" i="9"/>
  <c r="CI381" i="9"/>
  <c r="CK381" i="9" s="1"/>
  <c r="CH381" i="9"/>
  <c r="BL385" i="9"/>
  <c r="BK385" i="9"/>
  <c r="BM385" i="9" s="1"/>
  <c r="BJ385" i="9"/>
  <c r="CB385" i="9"/>
  <c r="CA385" i="9"/>
  <c r="CC385" i="9" s="1"/>
  <c r="BZ385" i="9"/>
  <c r="CR385" i="9"/>
  <c r="CQ385" i="9"/>
  <c r="CS385" i="9" s="1"/>
  <c r="CP385" i="9"/>
  <c r="BE386" i="9"/>
  <c r="BT389" i="9"/>
  <c r="BS389" i="9"/>
  <c r="BU389" i="9" s="1"/>
  <c r="BR389" i="9"/>
  <c r="CJ389" i="9"/>
  <c r="CI389" i="9"/>
  <c r="CK389" i="9" s="1"/>
  <c r="CH389" i="9"/>
  <c r="CH394" i="9"/>
  <c r="CJ394" i="9"/>
  <c r="CI394" i="9"/>
  <c r="CK394" i="9" s="1"/>
  <c r="BE397" i="9"/>
  <c r="BR398" i="9"/>
  <c r="BT398" i="9"/>
  <c r="BS398" i="9"/>
  <c r="BU398" i="9" s="1"/>
  <c r="CH398" i="9"/>
  <c r="CJ398" i="9"/>
  <c r="CI398" i="9"/>
  <c r="CK398" i="9" s="1"/>
  <c r="BE401" i="9"/>
  <c r="BJ402" i="9"/>
  <c r="BL402" i="9"/>
  <c r="BK402" i="9"/>
  <c r="BM402" i="9" s="1"/>
  <c r="BZ402" i="9"/>
  <c r="CB402" i="9"/>
  <c r="CA402" i="9"/>
  <c r="CC402" i="9" s="1"/>
  <c r="BZ362" i="9"/>
  <c r="BJ364" i="9"/>
  <c r="CP364" i="9"/>
  <c r="BJ366" i="9"/>
  <c r="CD366" i="9"/>
  <c r="CJ366" i="9"/>
  <c r="CL366" i="9" s="1"/>
  <c r="CP366" i="9"/>
  <c r="BJ367" i="9"/>
  <c r="CD367" i="9"/>
  <c r="CJ367" i="9"/>
  <c r="CL367" i="9" s="1"/>
  <c r="CP367" i="9"/>
  <c r="BJ368" i="9"/>
  <c r="BR368" i="9"/>
  <c r="BZ368" i="9"/>
  <c r="CH368" i="9"/>
  <c r="CP368" i="9"/>
  <c r="AT369" i="9"/>
  <c r="BE369" i="9"/>
  <c r="BK369" i="9"/>
  <c r="BM369" i="9" s="1"/>
  <c r="BJ369" i="9"/>
  <c r="BT369" i="9"/>
  <c r="CQ369" i="9"/>
  <c r="CS369" i="9" s="1"/>
  <c r="CP369" i="9"/>
  <c r="AT370" i="9"/>
  <c r="CA371" i="9"/>
  <c r="CC371" i="9" s="1"/>
  <c r="BZ371" i="9"/>
  <c r="CJ371" i="9"/>
  <c r="BJ372" i="9"/>
  <c r="BR372" i="9"/>
  <c r="BZ372" i="9"/>
  <c r="CH372" i="9"/>
  <c r="CP372" i="9"/>
  <c r="AT373" i="9"/>
  <c r="BE373" i="9"/>
  <c r="BK373" i="9"/>
  <c r="BM373" i="9" s="1"/>
  <c r="BJ373" i="9"/>
  <c r="BT373" i="9"/>
  <c r="CQ373" i="9"/>
  <c r="CS373" i="9" s="1"/>
  <c r="CP373" i="9"/>
  <c r="AT374" i="9"/>
  <c r="CA375" i="9"/>
  <c r="CC375" i="9" s="1"/>
  <c r="BZ375" i="9"/>
  <c r="CJ375" i="9"/>
  <c r="CA377" i="9"/>
  <c r="CC377" i="9" s="1"/>
  <c r="BZ377" i="9"/>
  <c r="BL379" i="9"/>
  <c r="BK379" i="9"/>
  <c r="BM379" i="9" s="1"/>
  <c r="BJ379" i="9"/>
  <c r="CB379" i="9"/>
  <c r="CA379" i="9"/>
  <c r="CC379" i="9" s="1"/>
  <c r="BZ379" i="9"/>
  <c r="CR379" i="9"/>
  <c r="CQ379" i="9"/>
  <c r="CS379" i="9" s="1"/>
  <c r="CP379" i="9"/>
  <c r="BE380" i="9"/>
  <c r="BT383" i="9"/>
  <c r="BS383" i="9"/>
  <c r="BU383" i="9" s="1"/>
  <c r="BR383" i="9"/>
  <c r="CJ383" i="9"/>
  <c r="CI383" i="9"/>
  <c r="CK383" i="9" s="1"/>
  <c r="CH383" i="9"/>
  <c r="BL387" i="9"/>
  <c r="BK387" i="9"/>
  <c r="BM387" i="9" s="1"/>
  <c r="BJ387" i="9"/>
  <c r="CB387" i="9"/>
  <c r="CA387" i="9"/>
  <c r="CC387" i="9" s="1"/>
  <c r="BZ387" i="9"/>
  <c r="CR387" i="9"/>
  <c r="CQ387" i="9"/>
  <c r="CS387" i="9" s="1"/>
  <c r="CP387" i="9"/>
  <c r="BE388" i="9"/>
  <c r="BT391" i="9"/>
  <c r="BS391" i="9"/>
  <c r="BU391" i="9" s="1"/>
  <c r="BR391" i="9"/>
  <c r="CJ391" i="9"/>
  <c r="CI391" i="9"/>
  <c r="CK391" i="9" s="1"/>
  <c r="CH391" i="9"/>
  <c r="CH396" i="9"/>
  <c r="CJ396" i="9"/>
  <c r="CI396" i="9"/>
  <c r="CK396" i="9" s="1"/>
  <c r="BE399" i="9"/>
  <c r="BJ400" i="9"/>
  <c r="BL400" i="9"/>
  <c r="BK400" i="9"/>
  <c r="BM400" i="9" s="1"/>
  <c r="BZ400" i="9"/>
  <c r="CB400" i="9"/>
  <c r="CA400" i="9"/>
  <c r="CC400" i="9" s="1"/>
  <c r="CP400" i="9"/>
  <c r="CR400" i="9"/>
  <c r="CQ400" i="9"/>
  <c r="CS400" i="9" s="1"/>
  <c r="BE402" i="9"/>
  <c r="BE405" i="9"/>
  <c r="BL376" i="9"/>
  <c r="BN376" i="9" s="1"/>
  <c r="BT376" i="9"/>
  <c r="BV376" i="9" s="1"/>
  <c r="CB376" i="9"/>
  <c r="CD376" i="9" s="1"/>
  <c r="CJ376" i="9"/>
  <c r="CL376" i="9" s="1"/>
  <c r="BL378" i="9"/>
  <c r="BN378" i="9" s="1"/>
  <c r="BT378" i="9"/>
  <c r="BV378" i="9" s="1"/>
  <c r="CB378" i="9"/>
  <c r="CD378" i="9" s="1"/>
  <c r="CJ378" i="9"/>
  <c r="CL378" i="9" s="1"/>
  <c r="CR378" i="9"/>
  <c r="CT378" i="9" s="1"/>
  <c r="BL380" i="9"/>
  <c r="BN380" i="9" s="1"/>
  <c r="BT380" i="9"/>
  <c r="BV380" i="9" s="1"/>
  <c r="CB380" i="9"/>
  <c r="CD380" i="9" s="1"/>
  <c r="CJ380" i="9"/>
  <c r="CL380" i="9" s="1"/>
  <c r="CR380" i="9"/>
  <c r="CT380" i="9" s="1"/>
  <c r="BL382" i="9"/>
  <c r="BN382" i="9" s="1"/>
  <c r="BT382" i="9"/>
  <c r="BV382" i="9" s="1"/>
  <c r="CB382" i="9"/>
  <c r="CD382" i="9" s="1"/>
  <c r="CJ382" i="9"/>
  <c r="CL382" i="9" s="1"/>
  <c r="CR382" i="9"/>
  <c r="CT382" i="9" s="1"/>
  <c r="BL384" i="9"/>
  <c r="BN384" i="9" s="1"/>
  <c r="BT384" i="9"/>
  <c r="BV384" i="9" s="1"/>
  <c r="CB384" i="9"/>
  <c r="CD384" i="9" s="1"/>
  <c r="CJ384" i="9"/>
  <c r="CL384" i="9" s="1"/>
  <c r="CR384" i="9"/>
  <c r="CT384" i="9" s="1"/>
  <c r="BL386" i="9"/>
  <c r="BN386" i="9" s="1"/>
  <c r="BT386" i="9"/>
  <c r="BV386" i="9" s="1"/>
  <c r="CB386" i="9"/>
  <c r="CD386" i="9" s="1"/>
  <c r="CJ386" i="9"/>
  <c r="CL386" i="9" s="1"/>
  <c r="CR386" i="9"/>
  <c r="CT386" i="9" s="1"/>
  <c r="BL388" i="9"/>
  <c r="BN388" i="9" s="1"/>
  <c r="BT388" i="9"/>
  <c r="BV388" i="9" s="1"/>
  <c r="CB388" i="9"/>
  <c r="CD388" i="9" s="1"/>
  <c r="CJ388" i="9"/>
  <c r="CL388" i="9" s="1"/>
  <c r="CR388" i="9"/>
  <c r="CT388" i="9" s="1"/>
  <c r="BL390" i="9"/>
  <c r="BN390" i="9" s="1"/>
  <c r="BT390" i="9"/>
  <c r="BV390" i="9" s="1"/>
  <c r="CB390" i="9"/>
  <c r="CD390" i="9" s="1"/>
  <c r="CJ390" i="9"/>
  <c r="CL390" i="9" s="1"/>
  <c r="CR390" i="9"/>
  <c r="CT390" i="9" s="1"/>
  <c r="BL392" i="9"/>
  <c r="BN392" i="9" s="1"/>
  <c r="BT392" i="9"/>
  <c r="BV392" i="9" s="1"/>
  <c r="BS393" i="9"/>
  <c r="BU393" i="9" s="1"/>
  <c r="CL393" i="9"/>
  <c r="BS395" i="9"/>
  <c r="BU395" i="9" s="1"/>
  <c r="CL395" i="9"/>
  <c r="BS397" i="9"/>
  <c r="BU397" i="9" s="1"/>
  <c r="CL397" i="9"/>
  <c r="BS399" i="9"/>
  <c r="BU399" i="9" s="1"/>
  <c r="CL399" i="9"/>
  <c r="BS401" i="9"/>
  <c r="BU401" i="9" s="1"/>
  <c r="CL401" i="9"/>
  <c r="CJ402" i="9"/>
  <c r="CR402" i="9"/>
  <c r="BL403" i="9"/>
  <c r="BK403" i="9"/>
  <c r="BM403" i="9" s="1"/>
  <c r="CB403" i="9"/>
  <c r="CA403" i="9"/>
  <c r="CC403" i="9" s="1"/>
  <c r="CR403" i="9"/>
  <c r="CQ403" i="9"/>
  <c r="CS403" i="9" s="1"/>
  <c r="BE404" i="9"/>
  <c r="BT405" i="9"/>
  <c r="BS405" i="9"/>
  <c r="BU405" i="9" s="1"/>
  <c r="CJ405" i="9"/>
  <c r="CI405" i="9"/>
  <c r="CK405" i="9" s="1"/>
  <c r="BL406" i="9"/>
  <c r="BT406" i="9"/>
  <c r="CB406" i="9"/>
  <c r="CJ406" i="9"/>
  <c r="CR406" i="9"/>
  <c r="BL407" i="9"/>
  <c r="BK407" i="9"/>
  <c r="BM407" i="9" s="1"/>
  <c r="CB407" i="9"/>
  <c r="CA407" i="9"/>
  <c r="CC407" i="9" s="1"/>
  <c r="CR407" i="9"/>
  <c r="CQ407" i="9"/>
  <c r="CS407" i="9" s="1"/>
  <c r="BE408" i="9"/>
  <c r="BT409" i="9"/>
  <c r="BS409" i="9"/>
  <c r="BU409" i="9" s="1"/>
  <c r="CJ409" i="9"/>
  <c r="CI409" i="9"/>
  <c r="CK409" i="9" s="1"/>
  <c r="BL410" i="9"/>
  <c r="BT410" i="9"/>
  <c r="CB410" i="9"/>
  <c r="CJ410" i="9"/>
  <c r="CR410" i="9"/>
  <c r="BL411" i="9"/>
  <c r="BK411" i="9"/>
  <c r="BM411" i="9" s="1"/>
  <c r="CB411" i="9"/>
  <c r="CA411" i="9"/>
  <c r="CC411" i="9" s="1"/>
  <c r="CR411" i="9"/>
  <c r="CQ411" i="9"/>
  <c r="CS411" i="9" s="1"/>
  <c r="BE412" i="9"/>
  <c r="BT413" i="9"/>
  <c r="BS413" i="9"/>
  <c r="BU413" i="9" s="1"/>
  <c r="CJ413" i="9"/>
  <c r="CI413" i="9"/>
  <c r="CK413" i="9" s="1"/>
  <c r="BL414" i="9"/>
  <c r="BN414" i="9" s="1"/>
  <c r="BT414" i="9"/>
  <c r="BV414" i="9" s="1"/>
  <c r="CB414" i="9"/>
  <c r="CD414" i="9" s="1"/>
  <c r="CJ414" i="9"/>
  <c r="CL414" i="9" s="1"/>
  <c r="CR414" i="9"/>
  <c r="CT414" i="9" s="1"/>
  <c r="CI416" i="9"/>
  <c r="CK416" i="9" s="1"/>
  <c r="CH416" i="9"/>
  <c r="CH397" i="9"/>
  <c r="BK399" i="9"/>
  <c r="BM399" i="9" s="1"/>
  <c r="CH399" i="9"/>
  <c r="CQ399" i="9"/>
  <c r="CS399" i="9" s="1"/>
  <c r="BK401" i="9"/>
  <c r="BM401" i="9" s="1"/>
  <c r="CH401" i="9"/>
  <c r="CQ401" i="9"/>
  <c r="CS401" i="9" s="1"/>
  <c r="AT403" i="9"/>
  <c r="BJ403" i="9"/>
  <c r="BZ403" i="9"/>
  <c r="CP403" i="9"/>
  <c r="BK404" i="9"/>
  <c r="BM404" i="9" s="1"/>
  <c r="BS404" i="9"/>
  <c r="BU404" i="9" s="1"/>
  <c r="CA404" i="9"/>
  <c r="CC404" i="9" s="1"/>
  <c r="CI404" i="9"/>
  <c r="CK404" i="9" s="1"/>
  <c r="CQ404" i="9"/>
  <c r="CS404" i="9" s="1"/>
  <c r="BR405" i="9"/>
  <c r="CH405" i="9"/>
  <c r="AT407" i="9"/>
  <c r="BJ407" i="9"/>
  <c r="BZ407" i="9"/>
  <c r="CP407" i="9"/>
  <c r="BK408" i="9"/>
  <c r="BM408" i="9" s="1"/>
  <c r="BV408" i="9"/>
  <c r="CD408" i="9"/>
  <c r="CL408" i="9"/>
  <c r="CT408" i="9"/>
  <c r="BR409" i="9"/>
  <c r="AT411" i="9"/>
  <c r="BN412" i="9"/>
  <c r="BV412" i="9"/>
  <c r="CD412" i="9"/>
  <c r="CL412" i="9"/>
  <c r="CT412" i="9"/>
  <c r="AT415" i="9"/>
  <c r="CA416" i="9"/>
  <c r="CC416" i="9" s="1"/>
  <c r="CB416" i="9"/>
  <c r="BT403" i="9"/>
  <c r="BS403" i="9"/>
  <c r="BU403" i="9" s="1"/>
  <c r="CJ403" i="9"/>
  <c r="CI403" i="9"/>
  <c r="CK403" i="9" s="1"/>
  <c r="BL405" i="9"/>
  <c r="BK405" i="9"/>
  <c r="BM405" i="9" s="1"/>
  <c r="CB405" i="9"/>
  <c r="CA405" i="9"/>
  <c r="CC405" i="9" s="1"/>
  <c r="CR405" i="9"/>
  <c r="CQ405" i="9"/>
  <c r="CS405" i="9" s="1"/>
  <c r="BT407" i="9"/>
  <c r="BS407" i="9"/>
  <c r="BU407" i="9" s="1"/>
  <c r="CJ407" i="9"/>
  <c r="CI407" i="9"/>
  <c r="CK407" i="9" s="1"/>
  <c r="BL409" i="9"/>
  <c r="BK409" i="9"/>
  <c r="BM409" i="9" s="1"/>
  <c r="CB409" i="9"/>
  <c r="CA409" i="9"/>
  <c r="CC409" i="9" s="1"/>
  <c r="CR409" i="9"/>
  <c r="CQ409" i="9"/>
  <c r="CS409" i="9" s="1"/>
  <c r="BT411" i="9"/>
  <c r="BS411" i="9"/>
  <c r="BU411" i="9" s="1"/>
  <c r="CJ411" i="9"/>
  <c r="CI411" i="9"/>
  <c r="CK411" i="9" s="1"/>
  <c r="BL413" i="9"/>
  <c r="BK413" i="9"/>
  <c r="BM413" i="9" s="1"/>
  <c r="CB413" i="9"/>
  <c r="CA413" i="9"/>
  <c r="CC413" i="9" s="1"/>
  <c r="CR413" i="9"/>
  <c r="CQ413" i="9"/>
  <c r="CS413" i="9" s="1"/>
  <c r="BE414" i="9"/>
  <c r="BE415" i="9"/>
  <c r="BV415" i="9"/>
  <c r="CL415" i="9"/>
  <c r="BK416" i="9"/>
  <c r="BM416" i="9" s="1"/>
  <c r="BL416" i="9"/>
  <c r="BJ416" i="9"/>
  <c r="BS416" i="9"/>
  <c r="BU416" i="9" s="1"/>
  <c r="BT416" i="9"/>
  <c r="BR416" i="9"/>
  <c r="BN417" i="9"/>
  <c r="CD417" i="9"/>
  <c r="CT417" i="9"/>
  <c r="BK418" i="9"/>
  <c r="BM418" i="9" s="1"/>
  <c r="BL418" i="9"/>
  <c r="BJ418" i="9"/>
  <c r="CQ418" i="9"/>
  <c r="CS418" i="9" s="1"/>
  <c r="CR418" i="9"/>
  <c r="CP418" i="9"/>
  <c r="CB392" i="9"/>
  <c r="CD392" i="9" s="1"/>
  <c r="CR392" i="9"/>
  <c r="CT392" i="9" s="1"/>
  <c r="BR393" i="9"/>
  <c r="CA393" i="9"/>
  <c r="CC393" i="9" s="1"/>
  <c r="BL394" i="9"/>
  <c r="BN394" i="9" s="1"/>
  <c r="CB394" i="9"/>
  <c r="CD394" i="9" s="1"/>
  <c r="CR394" i="9"/>
  <c r="CT394" i="9" s="1"/>
  <c r="BR395" i="9"/>
  <c r="CA395" i="9"/>
  <c r="CC395" i="9" s="1"/>
  <c r="BL396" i="9"/>
  <c r="BN396" i="9" s="1"/>
  <c r="CB396" i="9"/>
  <c r="CD396" i="9" s="1"/>
  <c r="CR396" i="9"/>
  <c r="CT396" i="9" s="1"/>
  <c r="BR397" i="9"/>
  <c r="CA397" i="9"/>
  <c r="CC397" i="9" s="1"/>
  <c r="BR399" i="9"/>
  <c r="BR401" i="9"/>
  <c r="CI402" i="9"/>
  <c r="CK402" i="9" s="1"/>
  <c r="CQ402" i="9"/>
  <c r="CS402" i="9" s="1"/>
  <c r="BR403" i="9"/>
  <c r="CH403" i="9"/>
  <c r="AT405" i="9"/>
  <c r="BJ405" i="9"/>
  <c r="BZ405" i="9"/>
  <c r="CP405" i="9"/>
  <c r="BK406" i="9"/>
  <c r="BM406" i="9" s="1"/>
  <c r="BS406" i="9"/>
  <c r="BU406" i="9" s="1"/>
  <c r="CA406" i="9"/>
  <c r="CC406" i="9" s="1"/>
  <c r="CI406" i="9"/>
  <c r="CK406" i="9" s="1"/>
  <c r="CQ406" i="9"/>
  <c r="CS406" i="9" s="1"/>
  <c r="BR407" i="9"/>
  <c r="CH407" i="9"/>
  <c r="AT409" i="9"/>
  <c r="BJ409" i="9"/>
  <c r="BZ409" i="9"/>
  <c r="CP409" i="9"/>
  <c r="BK410" i="9"/>
  <c r="BM410" i="9" s="1"/>
  <c r="BS410" i="9"/>
  <c r="BU410" i="9" s="1"/>
  <c r="CA410" i="9"/>
  <c r="CC410" i="9" s="1"/>
  <c r="CI410" i="9"/>
  <c r="CK410" i="9" s="1"/>
  <c r="CQ410" i="9"/>
  <c r="CS410" i="9" s="1"/>
  <c r="BR411" i="9"/>
  <c r="CH411" i="9"/>
  <c r="AT413" i="9"/>
  <c r="BJ413" i="9"/>
  <c r="BZ413" i="9"/>
  <c r="CP413" i="9"/>
  <c r="CQ416" i="9"/>
  <c r="CS416" i="9" s="1"/>
  <c r="CR416" i="9"/>
  <c r="CP416" i="9"/>
  <c r="AT416" i="9"/>
  <c r="BJ419" i="9"/>
  <c r="CP419" i="9"/>
  <c r="BJ420" i="9"/>
  <c r="CP420" i="9"/>
  <c r="BK428" i="9"/>
  <c r="BM428" i="9" s="1"/>
  <c r="BJ428" i="9"/>
  <c r="CQ428" i="9"/>
  <c r="CS428" i="9" s="1"/>
  <c r="CP428" i="9"/>
  <c r="CA430" i="9"/>
  <c r="CC430" i="9" s="1"/>
  <c r="BZ430" i="9"/>
  <c r="BK432" i="9"/>
  <c r="BM432" i="9" s="1"/>
  <c r="BJ432" i="9"/>
  <c r="CQ432" i="9"/>
  <c r="CS432" i="9" s="1"/>
  <c r="CP432" i="9"/>
  <c r="BS434" i="9"/>
  <c r="BU434" i="9" s="1"/>
  <c r="BR434" i="9"/>
  <c r="CA436" i="9"/>
  <c r="CC436" i="9" s="1"/>
  <c r="BZ436" i="9"/>
  <c r="CI438" i="9"/>
  <c r="CK438" i="9" s="1"/>
  <c r="CH438" i="9"/>
  <c r="BK440" i="9"/>
  <c r="BM440" i="9" s="1"/>
  <c r="BJ440" i="9"/>
  <c r="CQ440" i="9"/>
  <c r="CS440" i="9" s="1"/>
  <c r="CP440" i="9"/>
  <c r="BK446" i="9"/>
  <c r="BM446" i="9" s="1"/>
  <c r="BJ446" i="9"/>
  <c r="BL446" i="9"/>
  <c r="BR415" i="9"/>
  <c r="CH415" i="9"/>
  <c r="BJ417" i="9"/>
  <c r="BZ417" i="9"/>
  <c r="CP417" i="9"/>
  <c r="BR418" i="9"/>
  <c r="BL419" i="9"/>
  <c r="BN419" i="9" s="1"/>
  <c r="BR419" i="9"/>
  <c r="CR419" i="9"/>
  <c r="BL420" i="9"/>
  <c r="BN420" i="9" s="1"/>
  <c r="BR420" i="9"/>
  <c r="CR420" i="9"/>
  <c r="CT420" i="9" s="1"/>
  <c r="BL421" i="9"/>
  <c r="BN421" i="9" s="1"/>
  <c r="BR421" i="9"/>
  <c r="CR421" i="9"/>
  <c r="CT421" i="9" s="1"/>
  <c r="BL422" i="9"/>
  <c r="BN422" i="9" s="1"/>
  <c r="BR422" i="9"/>
  <c r="CR422" i="9"/>
  <c r="CT422" i="9" s="1"/>
  <c r="BL423" i="9"/>
  <c r="BN423" i="9" s="1"/>
  <c r="BR423" i="9"/>
  <c r="CR423" i="9"/>
  <c r="CT423" i="9" s="1"/>
  <c r="BL424" i="9"/>
  <c r="BN424" i="9" s="1"/>
  <c r="BR424" i="9"/>
  <c r="CR424" i="9"/>
  <c r="CT424" i="9" s="1"/>
  <c r="BL425" i="9"/>
  <c r="BN425" i="9" s="1"/>
  <c r="BR425" i="9"/>
  <c r="CR425" i="9"/>
  <c r="CT425" i="9" s="1"/>
  <c r="BL426" i="9"/>
  <c r="BN426" i="9" s="1"/>
  <c r="BR426" i="9"/>
  <c r="CR426" i="9"/>
  <c r="CT426" i="9" s="1"/>
  <c r="BL428" i="9"/>
  <c r="CI428" i="9"/>
  <c r="CK428" i="9" s="1"/>
  <c r="CH428" i="9"/>
  <c r="CR428" i="9"/>
  <c r="BL429" i="9"/>
  <c r="BK429" i="9"/>
  <c r="BM429" i="9" s="1"/>
  <c r="BT429" i="9"/>
  <c r="BS429" i="9"/>
  <c r="BU429" i="9" s="1"/>
  <c r="CB429" i="9"/>
  <c r="CA429" i="9"/>
  <c r="CC429" i="9" s="1"/>
  <c r="CJ429" i="9"/>
  <c r="CI429" i="9"/>
  <c r="CK429" i="9" s="1"/>
  <c r="CR429" i="9"/>
  <c r="CQ429" i="9"/>
  <c r="CS429" i="9" s="1"/>
  <c r="BS430" i="9"/>
  <c r="BU430" i="9" s="1"/>
  <c r="BR430" i="9"/>
  <c r="CB430" i="9"/>
  <c r="BL432" i="9"/>
  <c r="CI432" i="9"/>
  <c r="CK432" i="9" s="1"/>
  <c r="CH432" i="9"/>
  <c r="CR432" i="9"/>
  <c r="BL433" i="9"/>
  <c r="BK433" i="9"/>
  <c r="BM433" i="9" s="1"/>
  <c r="BT433" i="9"/>
  <c r="BS433" i="9"/>
  <c r="BU433" i="9" s="1"/>
  <c r="CB433" i="9"/>
  <c r="CA433" i="9"/>
  <c r="CC433" i="9" s="1"/>
  <c r="CJ433" i="9"/>
  <c r="CI433" i="9"/>
  <c r="CK433" i="9" s="1"/>
  <c r="CR433" i="9"/>
  <c r="CQ433" i="9"/>
  <c r="CS433" i="9" s="1"/>
  <c r="BK434" i="9"/>
  <c r="BM434" i="9" s="1"/>
  <c r="BJ434" i="9"/>
  <c r="BT434" i="9"/>
  <c r="CQ434" i="9"/>
  <c r="CS434" i="9" s="1"/>
  <c r="CP434" i="9"/>
  <c r="AT435" i="9"/>
  <c r="BL435" i="9"/>
  <c r="BK435" i="9"/>
  <c r="BM435" i="9" s="1"/>
  <c r="BT435" i="9"/>
  <c r="BS435" i="9"/>
  <c r="BU435" i="9" s="1"/>
  <c r="CB435" i="9"/>
  <c r="CA435" i="9"/>
  <c r="CC435" i="9" s="1"/>
  <c r="CJ435" i="9"/>
  <c r="CI435" i="9"/>
  <c r="CK435" i="9" s="1"/>
  <c r="CR435" i="9"/>
  <c r="CQ435" i="9"/>
  <c r="CS435" i="9" s="1"/>
  <c r="BS436" i="9"/>
  <c r="BU436" i="9" s="1"/>
  <c r="BR436" i="9"/>
  <c r="CB436" i="9"/>
  <c r="CA438" i="9"/>
  <c r="CC438" i="9" s="1"/>
  <c r="BZ438" i="9"/>
  <c r="CJ438" i="9"/>
  <c r="BL440" i="9"/>
  <c r="CI440" i="9"/>
  <c r="CK440" i="9" s="1"/>
  <c r="CH440" i="9"/>
  <c r="CR440" i="9"/>
  <c r="BK442" i="9"/>
  <c r="BM442" i="9" s="1"/>
  <c r="BJ442" i="9"/>
  <c r="BL442" i="9"/>
  <c r="CA442" i="9"/>
  <c r="CC442" i="9" s="1"/>
  <c r="BZ442" i="9"/>
  <c r="CB442" i="9"/>
  <c r="CQ442" i="9"/>
  <c r="CS442" i="9" s="1"/>
  <c r="CP442" i="9"/>
  <c r="CR442" i="9"/>
  <c r="BE443" i="9"/>
  <c r="CA444" i="9"/>
  <c r="CC444" i="9" s="1"/>
  <c r="BZ444" i="9"/>
  <c r="CB444" i="9"/>
  <c r="BE447" i="9"/>
  <c r="CQ451" i="9"/>
  <c r="CS451" i="9" s="1"/>
  <c r="CR451" i="9"/>
  <c r="CP451" i="9"/>
  <c r="BN415" i="9"/>
  <c r="CD415" i="9"/>
  <c r="CT415" i="9"/>
  <c r="BV417" i="9"/>
  <c r="CL417" i="9"/>
  <c r="AT418" i="9"/>
  <c r="BT418" i="9"/>
  <c r="BV418" i="9" s="1"/>
  <c r="BZ418" i="9"/>
  <c r="AT419" i="9"/>
  <c r="BT419" i="9"/>
  <c r="BV419" i="9" s="1"/>
  <c r="BZ419" i="9"/>
  <c r="CT419" i="9"/>
  <c r="AT420" i="9"/>
  <c r="BT420" i="9"/>
  <c r="BV420" i="9" s="1"/>
  <c r="BZ420" i="9"/>
  <c r="AT421" i="9"/>
  <c r="BT421" i="9"/>
  <c r="BV421" i="9" s="1"/>
  <c r="BZ421" i="9"/>
  <c r="AT422" i="9"/>
  <c r="BT422" i="9"/>
  <c r="BV422" i="9" s="1"/>
  <c r="BZ422" i="9"/>
  <c r="AT423" i="9"/>
  <c r="BT423" i="9"/>
  <c r="BV423" i="9" s="1"/>
  <c r="BZ423" i="9"/>
  <c r="AT424" i="9"/>
  <c r="BT424" i="9"/>
  <c r="BV424" i="9" s="1"/>
  <c r="BZ424" i="9"/>
  <c r="AT425" i="9"/>
  <c r="BT425" i="9"/>
  <c r="BV425" i="9" s="1"/>
  <c r="BZ425" i="9"/>
  <c r="AT426" i="9"/>
  <c r="BT426" i="9"/>
  <c r="BV426" i="9" s="1"/>
  <c r="BZ426" i="9"/>
  <c r="AT427" i="9"/>
  <c r="CA428" i="9"/>
  <c r="CC428" i="9" s="1"/>
  <c r="BZ428" i="9"/>
  <c r="CJ428" i="9"/>
  <c r="BJ429" i="9"/>
  <c r="BR429" i="9"/>
  <c r="BZ429" i="9"/>
  <c r="CH429" i="9"/>
  <c r="CP429" i="9"/>
  <c r="AT430" i="9"/>
  <c r="BE430" i="9"/>
  <c r="BK430" i="9"/>
  <c r="BM430" i="9" s="1"/>
  <c r="BJ430" i="9"/>
  <c r="BT430" i="9"/>
  <c r="CQ430" i="9"/>
  <c r="CS430" i="9" s="1"/>
  <c r="CP430" i="9"/>
  <c r="AT431" i="9"/>
  <c r="CA432" i="9"/>
  <c r="CC432" i="9" s="1"/>
  <c r="BZ432" i="9"/>
  <c r="CJ432" i="9"/>
  <c r="BJ433" i="9"/>
  <c r="BR433" i="9"/>
  <c r="BZ433" i="9"/>
  <c r="CH433" i="9"/>
  <c r="CP433" i="9"/>
  <c r="AT434" i="9"/>
  <c r="BE434" i="9"/>
  <c r="BL434" i="9"/>
  <c r="CI434" i="9"/>
  <c r="CK434" i="9" s="1"/>
  <c r="CH434" i="9"/>
  <c r="CR434" i="9"/>
  <c r="BJ435" i="9"/>
  <c r="BR435" i="9"/>
  <c r="BZ435" i="9"/>
  <c r="CH435" i="9"/>
  <c r="CP435" i="9"/>
  <c r="AT436" i="9"/>
  <c r="BE436" i="9"/>
  <c r="BK436" i="9"/>
  <c r="BM436" i="9" s="1"/>
  <c r="BJ436" i="9"/>
  <c r="BT436" i="9"/>
  <c r="CQ436" i="9"/>
  <c r="CS436" i="9" s="1"/>
  <c r="CP436" i="9"/>
  <c r="AT437" i="9"/>
  <c r="BS438" i="9"/>
  <c r="BU438" i="9" s="1"/>
  <c r="BR438" i="9"/>
  <c r="CB438" i="9"/>
  <c r="CA440" i="9"/>
  <c r="CC440" i="9" s="1"/>
  <c r="BZ440" i="9"/>
  <c r="CJ440" i="9"/>
  <c r="BS446" i="9"/>
  <c r="BU446" i="9" s="1"/>
  <c r="BT446" i="9"/>
  <c r="BR446" i="9"/>
  <c r="BE450" i="9"/>
  <c r="BE451" i="9"/>
  <c r="BL427" i="9"/>
  <c r="BK427" i="9"/>
  <c r="BM427" i="9" s="1"/>
  <c r="BT427" i="9"/>
  <c r="BS427" i="9"/>
  <c r="BU427" i="9" s="1"/>
  <c r="CB427" i="9"/>
  <c r="CA427" i="9"/>
  <c r="CC427" i="9" s="1"/>
  <c r="CJ427" i="9"/>
  <c r="CI427" i="9"/>
  <c r="CK427" i="9" s="1"/>
  <c r="CR427" i="9"/>
  <c r="CQ427" i="9"/>
  <c r="CS427" i="9" s="1"/>
  <c r="BS428" i="9"/>
  <c r="BU428" i="9" s="1"/>
  <c r="BR428" i="9"/>
  <c r="CI430" i="9"/>
  <c r="CK430" i="9" s="1"/>
  <c r="CH430" i="9"/>
  <c r="BL431" i="9"/>
  <c r="BK431" i="9"/>
  <c r="BM431" i="9" s="1"/>
  <c r="BT431" i="9"/>
  <c r="BS431" i="9"/>
  <c r="BU431" i="9" s="1"/>
  <c r="CB431" i="9"/>
  <c r="CA431" i="9"/>
  <c r="CC431" i="9" s="1"/>
  <c r="CJ431" i="9"/>
  <c r="CI431" i="9"/>
  <c r="CK431" i="9" s="1"/>
  <c r="CR431" i="9"/>
  <c r="CQ431" i="9"/>
  <c r="CS431" i="9" s="1"/>
  <c r="BS432" i="9"/>
  <c r="BU432" i="9" s="1"/>
  <c r="BR432" i="9"/>
  <c r="CA434" i="9"/>
  <c r="CC434" i="9" s="1"/>
  <c r="BZ434" i="9"/>
  <c r="CI436" i="9"/>
  <c r="CK436" i="9" s="1"/>
  <c r="CH436" i="9"/>
  <c r="AT438" i="9"/>
  <c r="BE438" i="9"/>
  <c r="BK438" i="9"/>
  <c r="BM438" i="9" s="1"/>
  <c r="BJ438" i="9"/>
  <c r="BT438" i="9"/>
  <c r="CQ438" i="9"/>
  <c r="CS438" i="9" s="1"/>
  <c r="CP438" i="9"/>
  <c r="BS440" i="9"/>
  <c r="BU440" i="9" s="1"/>
  <c r="BR440" i="9"/>
  <c r="BS442" i="9"/>
  <c r="BU442" i="9" s="1"/>
  <c r="BR442" i="9"/>
  <c r="BT442" i="9"/>
  <c r="CI442" i="9"/>
  <c r="CK442" i="9" s="1"/>
  <c r="CH442" i="9"/>
  <c r="CJ442" i="9"/>
  <c r="BE444" i="9"/>
  <c r="CI444" i="9"/>
  <c r="CK444" i="9" s="1"/>
  <c r="CJ444" i="9"/>
  <c r="CH444" i="9"/>
  <c r="CQ446" i="9"/>
  <c r="CS446" i="9" s="1"/>
  <c r="CP446" i="9"/>
  <c r="CR446" i="9"/>
  <c r="CI448" i="9"/>
  <c r="CK448" i="9" s="1"/>
  <c r="CJ448" i="9"/>
  <c r="CH448" i="9"/>
  <c r="BS450" i="9"/>
  <c r="BU450" i="9" s="1"/>
  <c r="BT450" i="9"/>
  <c r="BR450" i="9"/>
  <c r="CQ453" i="9"/>
  <c r="CS453" i="9" s="1"/>
  <c r="CR453" i="9"/>
  <c r="CP453" i="9"/>
  <c r="CP460" i="9"/>
  <c r="CR460" i="9"/>
  <c r="CQ460" i="9"/>
  <c r="CS460" i="9" s="1"/>
  <c r="BJ464" i="9"/>
  <c r="BL464" i="9"/>
  <c r="BK464" i="9"/>
  <c r="BM464" i="9" s="1"/>
  <c r="CT474" i="9"/>
  <c r="BR443" i="9"/>
  <c r="CH443" i="9"/>
  <c r="BJ444" i="9"/>
  <c r="BT444" i="9"/>
  <c r="BV444" i="9" s="1"/>
  <c r="CP444" i="9"/>
  <c r="BJ445" i="9"/>
  <c r="BZ445" i="9"/>
  <c r="CP445" i="9"/>
  <c r="BZ446" i="9"/>
  <c r="CJ446" i="9"/>
  <c r="CL446" i="9" s="1"/>
  <c r="BR447" i="9"/>
  <c r="CH447" i="9"/>
  <c r="BJ448" i="9"/>
  <c r="BT448" i="9"/>
  <c r="BV448" i="9" s="1"/>
  <c r="CP448" i="9"/>
  <c r="BJ449" i="9"/>
  <c r="BZ449" i="9"/>
  <c r="CP449" i="9"/>
  <c r="BZ450" i="9"/>
  <c r="CJ450" i="9"/>
  <c r="CL450" i="9" s="1"/>
  <c r="BR451" i="9"/>
  <c r="CD451" i="9"/>
  <c r="BE452" i="9"/>
  <c r="BN452" i="9"/>
  <c r="BE458" i="9"/>
  <c r="CP462" i="9"/>
  <c r="CR462" i="9"/>
  <c r="CQ462" i="9"/>
  <c r="CS462" i="9" s="1"/>
  <c r="BJ466" i="9"/>
  <c r="BL466" i="9"/>
  <c r="BK466" i="9"/>
  <c r="BM466" i="9" s="1"/>
  <c r="BN443" i="9"/>
  <c r="BS443" i="9"/>
  <c r="BU443" i="9" s="1"/>
  <c r="CD443" i="9"/>
  <c r="CI443" i="9"/>
  <c r="CK443" i="9" s="1"/>
  <c r="CT443" i="9"/>
  <c r="BL444" i="9"/>
  <c r="BN444" i="9" s="1"/>
  <c r="CR444" i="9"/>
  <c r="CT444" i="9" s="1"/>
  <c r="BK445" i="9"/>
  <c r="BM445" i="9" s="1"/>
  <c r="BV445" i="9"/>
  <c r="CA445" i="9"/>
  <c r="CC445" i="9" s="1"/>
  <c r="CL445" i="9"/>
  <c r="CQ445" i="9"/>
  <c r="CS445" i="9" s="1"/>
  <c r="AT446" i="9"/>
  <c r="CB446" i="9"/>
  <c r="CD446" i="9" s="1"/>
  <c r="BN447" i="9"/>
  <c r="BS447" i="9"/>
  <c r="BU447" i="9" s="1"/>
  <c r="CD447" i="9"/>
  <c r="CI447" i="9"/>
  <c r="CK447" i="9" s="1"/>
  <c r="CT447" i="9"/>
  <c r="BL448" i="9"/>
  <c r="BN448" i="9" s="1"/>
  <c r="CR448" i="9"/>
  <c r="CT448" i="9" s="1"/>
  <c r="BK449" i="9"/>
  <c r="BM449" i="9" s="1"/>
  <c r="BV449" i="9"/>
  <c r="CA449" i="9"/>
  <c r="CC449" i="9" s="1"/>
  <c r="CL449" i="9"/>
  <c r="CQ449" i="9"/>
  <c r="CS449" i="9" s="1"/>
  <c r="AT450" i="9"/>
  <c r="CB450" i="9"/>
  <c r="CD450" i="9" s="1"/>
  <c r="BK451" i="9"/>
  <c r="BM451" i="9" s="1"/>
  <c r="BL451" i="9"/>
  <c r="BT451" i="9"/>
  <c r="CD452" i="9"/>
  <c r="BK453" i="9"/>
  <c r="BM453" i="9" s="1"/>
  <c r="BL453" i="9"/>
  <c r="CA455" i="9"/>
  <c r="CC455" i="9" s="1"/>
  <c r="CB455" i="9"/>
  <c r="BZ455" i="9"/>
  <c r="CI455" i="9"/>
  <c r="CK455" i="9" s="1"/>
  <c r="CJ455" i="9"/>
  <c r="CH455" i="9"/>
  <c r="CJ457" i="9"/>
  <c r="CI457" i="9"/>
  <c r="CK457" i="9" s="1"/>
  <c r="CH457" i="9"/>
  <c r="CR457" i="9"/>
  <c r="CQ457" i="9"/>
  <c r="CS457" i="9" s="1"/>
  <c r="CP457" i="9"/>
  <c r="BE459" i="9"/>
  <c r="BJ460" i="9"/>
  <c r="BL460" i="9"/>
  <c r="BK460" i="9"/>
  <c r="BM460" i="9" s="1"/>
  <c r="CP464" i="9"/>
  <c r="CR464" i="9"/>
  <c r="CQ464" i="9"/>
  <c r="CS464" i="9" s="1"/>
  <c r="AT451" i="9"/>
  <c r="BV451" i="9"/>
  <c r="CI451" i="9"/>
  <c r="CK451" i="9" s="1"/>
  <c r="CH451" i="9"/>
  <c r="CT452" i="9"/>
  <c r="BS453" i="9"/>
  <c r="BU453" i="9" s="1"/>
  <c r="BR453" i="9"/>
  <c r="CA453" i="9"/>
  <c r="CC453" i="9" s="1"/>
  <c r="CB453" i="9"/>
  <c r="BS455" i="9"/>
  <c r="BU455" i="9" s="1"/>
  <c r="BR455" i="9"/>
  <c r="BK457" i="9"/>
  <c r="BM457" i="9" s="1"/>
  <c r="BL457" i="9"/>
  <c r="BJ457" i="9"/>
  <c r="BS457" i="9"/>
  <c r="BU457" i="9" s="1"/>
  <c r="BT457" i="9"/>
  <c r="BR457" i="9"/>
  <c r="BL459" i="9"/>
  <c r="BK459" i="9"/>
  <c r="BM459" i="9" s="1"/>
  <c r="BJ459" i="9"/>
  <c r="CB459" i="9"/>
  <c r="CA459" i="9"/>
  <c r="CC459" i="9" s="1"/>
  <c r="BZ459" i="9"/>
  <c r="CR459" i="9"/>
  <c r="CQ459" i="9"/>
  <c r="CS459" i="9" s="1"/>
  <c r="CP459" i="9"/>
  <c r="BJ462" i="9"/>
  <c r="BL462" i="9"/>
  <c r="BK462" i="9"/>
  <c r="BM462" i="9" s="1"/>
  <c r="CP466" i="9"/>
  <c r="CR466" i="9"/>
  <c r="CQ466" i="9"/>
  <c r="CS466" i="9" s="1"/>
  <c r="BV452" i="9"/>
  <c r="CL452" i="9"/>
  <c r="AT453" i="9"/>
  <c r="BN454" i="9"/>
  <c r="BS454" i="9"/>
  <c r="BU454" i="9" s="1"/>
  <c r="CD454" i="9"/>
  <c r="CI454" i="9"/>
  <c r="CK454" i="9" s="1"/>
  <c r="CT454" i="9"/>
  <c r="BL455" i="9"/>
  <c r="BN455" i="9" s="1"/>
  <c r="CR455" i="9"/>
  <c r="CT455" i="9" s="1"/>
  <c r="BK456" i="9"/>
  <c r="BM456" i="9" s="1"/>
  <c r="BV456" i="9"/>
  <c r="CA456" i="9"/>
  <c r="CC456" i="9" s="1"/>
  <c r="CL456" i="9"/>
  <c r="CQ456" i="9"/>
  <c r="CS456" i="9" s="1"/>
  <c r="AT457" i="9"/>
  <c r="CB457" i="9"/>
  <c r="CD457" i="9" s="1"/>
  <c r="CH460" i="9"/>
  <c r="CJ460" i="9"/>
  <c r="AT461" i="9"/>
  <c r="CH462" i="9"/>
  <c r="CJ462" i="9"/>
  <c r="AT463" i="9"/>
  <c r="CH464" i="9"/>
  <c r="CJ464" i="9"/>
  <c r="AT465" i="9"/>
  <c r="CH466" i="9"/>
  <c r="CJ466" i="9"/>
  <c r="BL467" i="9"/>
  <c r="BK467" i="9"/>
  <c r="BM467" i="9" s="1"/>
  <c r="BJ467" i="9"/>
  <c r="CB467" i="9"/>
  <c r="CA467" i="9"/>
  <c r="CC467" i="9" s="1"/>
  <c r="BZ467" i="9"/>
  <c r="CR467" i="9"/>
  <c r="CQ467" i="9"/>
  <c r="CS467" i="9" s="1"/>
  <c r="CP467" i="9"/>
  <c r="BR468" i="9"/>
  <c r="BT468" i="9"/>
  <c r="BS468" i="9"/>
  <c r="BU468" i="9" s="1"/>
  <c r="CH468" i="9"/>
  <c r="CJ468" i="9"/>
  <c r="CI468" i="9"/>
  <c r="CK468" i="9" s="1"/>
  <c r="BL469" i="9"/>
  <c r="BK469" i="9"/>
  <c r="BM469" i="9" s="1"/>
  <c r="BJ469" i="9"/>
  <c r="CB469" i="9"/>
  <c r="CA469" i="9"/>
  <c r="CC469" i="9" s="1"/>
  <c r="BZ469" i="9"/>
  <c r="CR469" i="9"/>
  <c r="CQ469" i="9"/>
  <c r="CS469" i="9" s="1"/>
  <c r="CP469" i="9"/>
  <c r="BR470" i="9"/>
  <c r="BT470" i="9"/>
  <c r="BS470" i="9"/>
  <c r="BU470" i="9" s="1"/>
  <c r="CH470" i="9"/>
  <c r="CJ470" i="9"/>
  <c r="CI470" i="9"/>
  <c r="CK470" i="9" s="1"/>
  <c r="BL471" i="9"/>
  <c r="BK471" i="9"/>
  <c r="BM471" i="9" s="1"/>
  <c r="BJ471" i="9"/>
  <c r="CB471" i="9"/>
  <c r="CA471" i="9"/>
  <c r="CC471" i="9" s="1"/>
  <c r="BZ471" i="9"/>
  <c r="CR471" i="9"/>
  <c r="CQ471" i="9"/>
  <c r="CS471" i="9" s="1"/>
  <c r="CP471" i="9"/>
  <c r="BR472" i="9"/>
  <c r="BT472" i="9"/>
  <c r="BS472" i="9"/>
  <c r="BU472" i="9" s="1"/>
  <c r="CH472" i="9"/>
  <c r="CJ472" i="9"/>
  <c r="CI472" i="9"/>
  <c r="CK472" i="9" s="1"/>
  <c r="BL473" i="9"/>
  <c r="BK473" i="9"/>
  <c r="BM473" i="9" s="1"/>
  <c r="BJ473" i="9"/>
  <c r="CB473" i="9"/>
  <c r="CA473" i="9"/>
  <c r="CC473" i="9" s="1"/>
  <c r="BZ473" i="9"/>
  <c r="CR473" i="9"/>
  <c r="CQ473" i="9"/>
  <c r="CS473" i="9" s="1"/>
  <c r="CP473" i="9"/>
  <c r="BR474" i="9"/>
  <c r="BT474" i="9"/>
  <c r="BS474" i="9"/>
  <c r="BU474" i="9" s="1"/>
  <c r="BK458" i="9"/>
  <c r="BM458" i="9" s="1"/>
  <c r="BS458" i="9"/>
  <c r="BU458" i="9" s="1"/>
  <c r="CA458" i="9"/>
  <c r="CC458" i="9" s="1"/>
  <c r="CI458" i="9"/>
  <c r="CK458" i="9" s="1"/>
  <c r="CQ458" i="9"/>
  <c r="CS458" i="9" s="1"/>
  <c r="BT459" i="9"/>
  <c r="BS459" i="9"/>
  <c r="BU459" i="9" s="1"/>
  <c r="CJ459" i="9"/>
  <c r="CI459" i="9"/>
  <c r="CK459" i="9" s="1"/>
  <c r="BZ460" i="9"/>
  <c r="CB460" i="9"/>
  <c r="CD460" i="9" s="1"/>
  <c r="CI460" i="9"/>
  <c r="CK460" i="9" s="1"/>
  <c r="BE461" i="9"/>
  <c r="BZ462" i="9"/>
  <c r="CB462" i="9"/>
  <c r="CD462" i="9" s="1"/>
  <c r="CI462" i="9"/>
  <c r="CK462" i="9" s="1"/>
  <c r="BE463" i="9"/>
  <c r="BZ464" i="9"/>
  <c r="CB464" i="9"/>
  <c r="CD464" i="9" s="1"/>
  <c r="CI464" i="9"/>
  <c r="CK464" i="9" s="1"/>
  <c r="BE465" i="9"/>
  <c r="BZ466" i="9"/>
  <c r="CB466" i="9"/>
  <c r="CD466" i="9" s="1"/>
  <c r="CI466" i="9"/>
  <c r="CK466" i="9" s="1"/>
  <c r="AT455" i="9"/>
  <c r="BR460" i="9"/>
  <c r="BT460" i="9"/>
  <c r="BV460" i="9" s="1"/>
  <c r="BL461" i="9"/>
  <c r="BK461" i="9"/>
  <c r="BM461" i="9" s="1"/>
  <c r="BJ461" i="9"/>
  <c r="BT461" i="9"/>
  <c r="BS461" i="9"/>
  <c r="BU461" i="9" s="1"/>
  <c r="BR461" i="9"/>
  <c r="CB461" i="9"/>
  <c r="CA461" i="9"/>
  <c r="CC461" i="9" s="1"/>
  <c r="BZ461" i="9"/>
  <c r="CJ461" i="9"/>
  <c r="CI461" i="9"/>
  <c r="CK461" i="9" s="1"/>
  <c r="CH461" i="9"/>
  <c r="CR461" i="9"/>
  <c r="CQ461" i="9"/>
  <c r="CS461" i="9" s="1"/>
  <c r="CP461" i="9"/>
  <c r="BR462" i="9"/>
  <c r="BT462" i="9"/>
  <c r="BV462" i="9" s="1"/>
  <c r="BL463" i="9"/>
  <c r="BK463" i="9"/>
  <c r="BM463" i="9" s="1"/>
  <c r="BJ463" i="9"/>
  <c r="BT463" i="9"/>
  <c r="BS463" i="9"/>
  <c r="BU463" i="9" s="1"/>
  <c r="BR463" i="9"/>
  <c r="CB463" i="9"/>
  <c r="CA463" i="9"/>
  <c r="CC463" i="9" s="1"/>
  <c r="BZ463" i="9"/>
  <c r="CJ463" i="9"/>
  <c r="CI463" i="9"/>
  <c r="CK463" i="9" s="1"/>
  <c r="CH463" i="9"/>
  <c r="CR463" i="9"/>
  <c r="CQ463" i="9"/>
  <c r="CS463" i="9" s="1"/>
  <c r="CP463" i="9"/>
  <c r="BR464" i="9"/>
  <c r="BT464" i="9"/>
  <c r="BV464" i="9" s="1"/>
  <c r="BL465" i="9"/>
  <c r="BK465" i="9"/>
  <c r="BM465" i="9" s="1"/>
  <c r="BJ465" i="9"/>
  <c r="BT465" i="9"/>
  <c r="BS465" i="9"/>
  <c r="BU465" i="9" s="1"/>
  <c r="BR465" i="9"/>
  <c r="CB465" i="9"/>
  <c r="CA465" i="9"/>
  <c r="CC465" i="9" s="1"/>
  <c r="BZ465" i="9"/>
  <c r="CJ465" i="9"/>
  <c r="CI465" i="9"/>
  <c r="CK465" i="9" s="1"/>
  <c r="CH465" i="9"/>
  <c r="CR465" i="9"/>
  <c r="CQ465" i="9"/>
  <c r="CS465" i="9" s="1"/>
  <c r="CP465" i="9"/>
  <c r="BR466" i="9"/>
  <c r="BT466" i="9"/>
  <c r="BV466" i="9" s="1"/>
  <c r="BT467" i="9"/>
  <c r="BS467" i="9"/>
  <c r="BU467" i="9" s="1"/>
  <c r="BR467" i="9"/>
  <c r="CJ467" i="9"/>
  <c r="CI467" i="9"/>
  <c r="CK467" i="9" s="1"/>
  <c r="CH467" i="9"/>
  <c r="BE468" i="9"/>
  <c r="BJ468" i="9"/>
  <c r="BL468" i="9"/>
  <c r="BK468" i="9"/>
  <c r="BM468" i="9" s="1"/>
  <c r="BZ468" i="9"/>
  <c r="CB468" i="9"/>
  <c r="CA468" i="9"/>
  <c r="CC468" i="9" s="1"/>
  <c r="CP468" i="9"/>
  <c r="CR468" i="9"/>
  <c r="CQ468" i="9"/>
  <c r="CS468" i="9" s="1"/>
  <c r="BT469" i="9"/>
  <c r="BS469" i="9"/>
  <c r="BU469" i="9" s="1"/>
  <c r="BR469" i="9"/>
  <c r="CJ469" i="9"/>
  <c r="CI469" i="9"/>
  <c r="CK469" i="9" s="1"/>
  <c r="CH469" i="9"/>
  <c r="BE470" i="9"/>
  <c r="BJ470" i="9"/>
  <c r="BL470" i="9"/>
  <c r="BK470" i="9"/>
  <c r="BM470" i="9" s="1"/>
  <c r="BZ470" i="9"/>
  <c r="CB470" i="9"/>
  <c r="CA470" i="9"/>
  <c r="CC470" i="9" s="1"/>
  <c r="CP470" i="9"/>
  <c r="CR470" i="9"/>
  <c r="CQ470" i="9"/>
  <c r="CS470" i="9" s="1"/>
  <c r="BT471" i="9"/>
  <c r="BS471" i="9"/>
  <c r="BU471" i="9" s="1"/>
  <c r="BR471" i="9"/>
  <c r="CJ471" i="9"/>
  <c r="CI471" i="9"/>
  <c r="CK471" i="9" s="1"/>
  <c r="CH471" i="9"/>
  <c r="BE472" i="9"/>
  <c r="BJ472" i="9"/>
  <c r="BL472" i="9"/>
  <c r="BK472" i="9"/>
  <c r="BM472" i="9" s="1"/>
  <c r="BZ472" i="9"/>
  <c r="CB472" i="9"/>
  <c r="CA472" i="9"/>
  <c r="CC472" i="9" s="1"/>
  <c r="CP472" i="9"/>
  <c r="CR472" i="9"/>
  <c r="CQ472" i="9"/>
  <c r="CS472" i="9" s="1"/>
  <c r="BT473" i="9"/>
  <c r="BS473" i="9"/>
  <c r="BU473" i="9" s="1"/>
  <c r="BR473" i="9"/>
  <c r="CJ473" i="9"/>
  <c r="CI473" i="9"/>
  <c r="CK473" i="9" s="1"/>
  <c r="CH473" i="9"/>
  <c r="BE474" i="9"/>
  <c r="BJ474" i="9"/>
  <c r="BL474" i="9"/>
  <c r="BK474" i="9"/>
  <c r="BM474" i="9" s="1"/>
  <c r="CD474" i="9"/>
  <c r="BJ475" i="9"/>
  <c r="CD475" i="9"/>
  <c r="CP475" i="9"/>
  <c r="BJ476" i="9"/>
  <c r="CP476" i="9"/>
  <c r="BJ477" i="9"/>
  <c r="CP477" i="9"/>
  <c r="BJ478" i="9"/>
  <c r="CP478" i="9"/>
  <c r="BJ481" i="9"/>
  <c r="BK481" i="9"/>
  <c r="BM481" i="9" s="1"/>
  <c r="CP481" i="9"/>
  <c r="CQ481" i="9"/>
  <c r="CS481" i="9" s="1"/>
  <c r="BE482" i="9"/>
  <c r="BL482" i="9"/>
  <c r="BK482" i="9"/>
  <c r="BM482" i="9" s="1"/>
  <c r="BJ482" i="9"/>
  <c r="CB482" i="9"/>
  <c r="CA482" i="9"/>
  <c r="CC482" i="9" s="1"/>
  <c r="BZ482" i="9"/>
  <c r="CR482" i="9"/>
  <c r="CQ482" i="9"/>
  <c r="CS482" i="9" s="1"/>
  <c r="CP482" i="9"/>
  <c r="BR483" i="9"/>
  <c r="BT483" i="9"/>
  <c r="BS483" i="9"/>
  <c r="BU483" i="9" s="1"/>
  <c r="CH483" i="9"/>
  <c r="CJ483" i="9"/>
  <c r="CI483" i="9"/>
  <c r="CK483" i="9" s="1"/>
  <c r="BE484" i="9"/>
  <c r="BL484" i="9"/>
  <c r="BK484" i="9"/>
  <c r="BM484" i="9" s="1"/>
  <c r="BJ484" i="9"/>
  <c r="CB484" i="9"/>
  <c r="CA484" i="9"/>
  <c r="CC484" i="9" s="1"/>
  <c r="BZ484" i="9"/>
  <c r="CR484" i="9"/>
  <c r="CQ484" i="9"/>
  <c r="CS484" i="9" s="1"/>
  <c r="CP484" i="9"/>
  <c r="BR485" i="9"/>
  <c r="BT485" i="9"/>
  <c r="BS485" i="9"/>
  <c r="BU485" i="9" s="1"/>
  <c r="CH485" i="9"/>
  <c r="CJ485" i="9"/>
  <c r="CI485" i="9"/>
  <c r="CK485" i="9" s="1"/>
  <c r="BE486" i="9"/>
  <c r="BL486" i="9"/>
  <c r="BK486" i="9"/>
  <c r="BM486" i="9" s="1"/>
  <c r="BJ486" i="9"/>
  <c r="CB486" i="9"/>
  <c r="CA486" i="9"/>
  <c r="CC486" i="9" s="1"/>
  <c r="BZ486" i="9"/>
  <c r="CR486" i="9"/>
  <c r="CQ486" i="9"/>
  <c r="CS486" i="9" s="1"/>
  <c r="CP486" i="9"/>
  <c r="BS487" i="9"/>
  <c r="BU487" i="9" s="1"/>
  <c r="BT487" i="9"/>
  <c r="BR487" i="9"/>
  <c r="BL475" i="9"/>
  <c r="CR475" i="9"/>
  <c r="CT475" i="9" s="1"/>
  <c r="BL481" i="9"/>
  <c r="CH481" i="9"/>
  <c r="CI481" i="9"/>
  <c r="CK481" i="9" s="1"/>
  <c r="CR481" i="9"/>
  <c r="CL474" i="9"/>
  <c r="AT475" i="9"/>
  <c r="BN475" i="9"/>
  <c r="BT475" i="9"/>
  <c r="BV475" i="9" s="1"/>
  <c r="BZ475" i="9"/>
  <c r="AT476" i="9"/>
  <c r="BN476" i="9"/>
  <c r="BT476" i="9"/>
  <c r="BV476" i="9" s="1"/>
  <c r="BZ476" i="9"/>
  <c r="CT476" i="9"/>
  <c r="AT477" i="9"/>
  <c r="BN477" i="9"/>
  <c r="BT477" i="9"/>
  <c r="BV477" i="9" s="1"/>
  <c r="BZ477" i="9"/>
  <c r="CT477" i="9"/>
  <c r="AT478" i="9"/>
  <c r="BN478" i="9"/>
  <c r="BT478" i="9"/>
  <c r="BV478" i="9" s="1"/>
  <c r="BZ478" i="9"/>
  <c r="CT478" i="9"/>
  <c r="AT479" i="9"/>
  <c r="BT479" i="9"/>
  <c r="BV479" i="9" s="1"/>
  <c r="BZ479" i="9"/>
  <c r="AT480" i="9"/>
  <c r="BZ481" i="9"/>
  <c r="CA481" i="9"/>
  <c r="CC481" i="9" s="1"/>
  <c r="BT482" i="9"/>
  <c r="BS482" i="9"/>
  <c r="BU482" i="9" s="1"/>
  <c r="BR482" i="9"/>
  <c r="CJ482" i="9"/>
  <c r="CI482" i="9"/>
  <c r="CK482" i="9" s="1"/>
  <c r="CH482" i="9"/>
  <c r="BJ483" i="9"/>
  <c r="BL483" i="9"/>
  <c r="BK483" i="9"/>
  <c r="BM483" i="9" s="1"/>
  <c r="BZ483" i="9"/>
  <c r="CB483" i="9"/>
  <c r="CA483" i="9"/>
  <c r="CC483" i="9" s="1"/>
  <c r="CP483" i="9"/>
  <c r="CR483" i="9"/>
  <c r="CQ483" i="9"/>
  <c r="CS483" i="9" s="1"/>
  <c r="BT484" i="9"/>
  <c r="BS484" i="9"/>
  <c r="BU484" i="9" s="1"/>
  <c r="BR484" i="9"/>
  <c r="CJ484" i="9"/>
  <c r="CI484" i="9"/>
  <c r="CK484" i="9" s="1"/>
  <c r="CH484" i="9"/>
  <c r="BJ485" i="9"/>
  <c r="BL485" i="9"/>
  <c r="BK485" i="9"/>
  <c r="BM485" i="9" s="1"/>
  <c r="BZ485" i="9"/>
  <c r="CB485" i="9"/>
  <c r="CA485" i="9"/>
  <c r="CC485" i="9" s="1"/>
  <c r="CP485" i="9"/>
  <c r="CR485" i="9"/>
  <c r="CQ485" i="9"/>
  <c r="CS485" i="9" s="1"/>
  <c r="BT486" i="9"/>
  <c r="BS486" i="9"/>
  <c r="BU486" i="9" s="1"/>
  <c r="BR486" i="9"/>
  <c r="CJ486" i="9"/>
  <c r="CI486" i="9"/>
  <c r="CK486" i="9" s="1"/>
  <c r="CH486" i="9"/>
  <c r="BE487" i="9"/>
  <c r="CI487" i="9"/>
  <c r="CK487" i="9" s="1"/>
  <c r="CH487" i="9"/>
  <c r="CJ487" i="9"/>
  <c r="CB476" i="9"/>
  <c r="CD476" i="9" s="1"/>
  <c r="CB477" i="9"/>
  <c r="CD477" i="9" s="1"/>
  <c r="CB478" i="9"/>
  <c r="CD478" i="9" s="1"/>
  <c r="CB479" i="9"/>
  <c r="CD479" i="9" s="1"/>
  <c r="CH479" i="9"/>
  <c r="BL480" i="9"/>
  <c r="BK480" i="9"/>
  <c r="BM480" i="9" s="1"/>
  <c r="BT480" i="9"/>
  <c r="BS480" i="9"/>
  <c r="BU480" i="9" s="1"/>
  <c r="CB480" i="9"/>
  <c r="CA480" i="9"/>
  <c r="CC480" i="9" s="1"/>
  <c r="CJ480" i="9"/>
  <c r="CI480" i="9"/>
  <c r="CK480" i="9" s="1"/>
  <c r="CR480" i="9"/>
  <c r="CQ480" i="9"/>
  <c r="CS480" i="9" s="1"/>
  <c r="BR481" i="9"/>
  <c r="BS481" i="9"/>
  <c r="BU481" i="9" s="1"/>
  <c r="CB481" i="9"/>
  <c r="BZ487" i="9"/>
  <c r="BJ488" i="9"/>
  <c r="CJ488" i="9"/>
  <c r="CL488" i="9" s="1"/>
  <c r="CP488" i="9"/>
  <c r="BJ489" i="9"/>
  <c r="CJ489" i="9"/>
  <c r="CL489" i="9" s="1"/>
  <c r="CP489" i="9"/>
  <c r="CI490" i="9"/>
  <c r="CK490" i="9" s="1"/>
  <c r="CJ490" i="9"/>
  <c r="CT490" i="9"/>
  <c r="AT491" i="9"/>
  <c r="BE492" i="9"/>
  <c r="CI492" i="9"/>
  <c r="CK492" i="9" s="1"/>
  <c r="CH492" i="9"/>
  <c r="CJ492" i="9"/>
  <c r="CQ492" i="9"/>
  <c r="CS492" i="9" s="1"/>
  <c r="CR492" i="9"/>
  <c r="CP492" i="9"/>
  <c r="BN494" i="9"/>
  <c r="BS490" i="9"/>
  <c r="BU490" i="9" s="1"/>
  <c r="BR490" i="9"/>
  <c r="BT490" i="9"/>
  <c r="CA490" i="9"/>
  <c r="CC490" i="9" s="1"/>
  <c r="CB490" i="9"/>
  <c r="BZ490" i="9"/>
  <c r="BN491" i="9"/>
  <c r="CI491" i="9"/>
  <c r="CK491" i="9" s="1"/>
  <c r="CH491" i="9"/>
  <c r="CJ491" i="9"/>
  <c r="CT491" i="9"/>
  <c r="BS492" i="9"/>
  <c r="BU492" i="9" s="1"/>
  <c r="BT492" i="9"/>
  <c r="CA493" i="9"/>
  <c r="CC493" i="9" s="1"/>
  <c r="BZ493" i="9"/>
  <c r="CB493" i="9"/>
  <c r="CL493" i="9"/>
  <c r="BJ487" i="9"/>
  <c r="CP487" i="9"/>
  <c r="AT488" i="9"/>
  <c r="BN488" i="9"/>
  <c r="BZ488" i="9"/>
  <c r="CT488" i="9"/>
  <c r="AT489" i="9"/>
  <c r="BN489" i="9"/>
  <c r="BZ489" i="9"/>
  <c r="CT489" i="9"/>
  <c r="AT490" i="9"/>
  <c r="BE490" i="9"/>
  <c r="BN490" i="9"/>
  <c r="BK492" i="9"/>
  <c r="BM492" i="9" s="1"/>
  <c r="BL492" i="9"/>
  <c r="BJ492" i="9"/>
  <c r="BR492" i="9"/>
  <c r="CI494" i="9"/>
  <c r="CK494" i="9" s="1"/>
  <c r="CJ494" i="9"/>
  <c r="CT494" i="9"/>
  <c r="BE495" i="9"/>
  <c r="BL487" i="9"/>
  <c r="BN487" i="9" s="1"/>
  <c r="CR487" i="9"/>
  <c r="CT487" i="9" s="1"/>
  <c r="CB488" i="9"/>
  <c r="CD488" i="9" s="1"/>
  <c r="CB489" i="9"/>
  <c r="CD489" i="9" s="1"/>
  <c r="BS491" i="9"/>
  <c r="BU491" i="9" s="1"/>
  <c r="BR491" i="9"/>
  <c r="BT491" i="9"/>
  <c r="CD491" i="9"/>
  <c r="BE493" i="9"/>
  <c r="BK493" i="9"/>
  <c r="BM493" i="9" s="1"/>
  <c r="BJ493" i="9"/>
  <c r="BL493" i="9"/>
  <c r="BV493" i="9"/>
  <c r="CQ493" i="9"/>
  <c r="CS493" i="9" s="1"/>
  <c r="CP493" i="9"/>
  <c r="CR493" i="9"/>
  <c r="BS494" i="9"/>
  <c r="BU494" i="9" s="1"/>
  <c r="BR494" i="9"/>
  <c r="BT494" i="9"/>
  <c r="CA494" i="9"/>
  <c r="CC494" i="9" s="1"/>
  <c r="CB494" i="9"/>
  <c r="BZ494" i="9"/>
  <c r="BJ490" i="9"/>
  <c r="CP490" i="9"/>
  <c r="BJ491" i="9"/>
  <c r="BZ491" i="9"/>
  <c r="CP491" i="9"/>
  <c r="BZ492" i="9"/>
  <c r="BR493" i="9"/>
  <c r="CH493" i="9"/>
  <c r="BJ494" i="9"/>
  <c r="CP494" i="9"/>
  <c r="BJ495" i="9"/>
  <c r="BT495" i="9"/>
  <c r="BV495" i="9" s="1"/>
  <c r="BZ495" i="9"/>
  <c r="CJ495" i="9"/>
  <c r="CL495" i="9" s="1"/>
  <c r="CP495" i="9"/>
  <c r="BZ497" i="9"/>
  <c r="CB497" i="9"/>
  <c r="CD497" i="9" s="1"/>
  <c r="BE498" i="9"/>
  <c r="BZ499" i="9"/>
  <c r="CB499" i="9"/>
  <c r="CD499" i="9" s="1"/>
  <c r="BE500" i="9"/>
  <c r="BE502" i="9"/>
  <c r="BL496" i="9"/>
  <c r="BK496" i="9"/>
  <c r="BM496" i="9" s="1"/>
  <c r="BJ496" i="9"/>
  <c r="BT496" i="9"/>
  <c r="BS496" i="9"/>
  <c r="BU496" i="9" s="1"/>
  <c r="BR496" i="9"/>
  <c r="CB496" i="9"/>
  <c r="CA496" i="9"/>
  <c r="CC496" i="9" s="1"/>
  <c r="BZ496" i="9"/>
  <c r="CJ496" i="9"/>
  <c r="CI496" i="9"/>
  <c r="CK496" i="9" s="1"/>
  <c r="CH496" i="9"/>
  <c r="CR496" i="9"/>
  <c r="CQ496" i="9"/>
  <c r="CS496" i="9" s="1"/>
  <c r="CP496" i="9"/>
  <c r="BR497" i="9"/>
  <c r="BT497" i="9"/>
  <c r="BL498" i="9"/>
  <c r="BK498" i="9"/>
  <c r="BM498" i="9" s="1"/>
  <c r="BJ498" i="9"/>
  <c r="BT498" i="9"/>
  <c r="BS498" i="9"/>
  <c r="BU498" i="9" s="1"/>
  <c r="BR498" i="9"/>
  <c r="CB498" i="9"/>
  <c r="CA498" i="9"/>
  <c r="CC498" i="9" s="1"/>
  <c r="BZ498" i="9"/>
  <c r="CJ498" i="9"/>
  <c r="CI498" i="9"/>
  <c r="CK498" i="9" s="1"/>
  <c r="CH498" i="9"/>
  <c r="CR498" i="9"/>
  <c r="CQ498" i="9"/>
  <c r="CS498" i="9" s="1"/>
  <c r="CP498" i="9"/>
  <c r="BR499" i="9"/>
  <c r="BT499" i="9"/>
  <c r="BL500" i="9"/>
  <c r="BK500" i="9"/>
  <c r="BM500" i="9" s="1"/>
  <c r="BJ500" i="9"/>
  <c r="BT500" i="9"/>
  <c r="BS500" i="9"/>
  <c r="BU500" i="9" s="1"/>
  <c r="BR500" i="9"/>
  <c r="CB500" i="9"/>
  <c r="CA500" i="9"/>
  <c r="CC500" i="9" s="1"/>
  <c r="BZ500" i="9"/>
  <c r="CJ500" i="9"/>
  <c r="CI500" i="9"/>
  <c r="CK500" i="9" s="1"/>
  <c r="CH500" i="9"/>
  <c r="CR500" i="9"/>
  <c r="CQ500" i="9"/>
  <c r="CS500" i="9" s="1"/>
  <c r="CP500" i="9"/>
  <c r="BJ501" i="9"/>
  <c r="BL501" i="9"/>
  <c r="BK501" i="9"/>
  <c r="BM501" i="9" s="1"/>
  <c r="BZ501" i="9"/>
  <c r="CB501" i="9"/>
  <c r="CA501" i="9"/>
  <c r="CC501" i="9" s="1"/>
  <c r="CP501" i="9"/>
  <c r="CR501" i="9"/>
  <c r="CQ501" i="9"/>
  <c r="CS501" i="9" s="1"/>
  <c r="BR503" i="9"/>
  <c r="BT503" i="9"/>
  <c r="BS503" i="9"/>
  <c r="BU503" i="9" s="1"/>
  <c r="CI503" i="9"/>
  <c r="CK503" i="9" s="1"/>
  <c r="CJ503" i="9"/>
  <c r="CH503" i="9"/>
  <c r="BR495" i="9"/>
  <c r="CH495" i="9"/>
  <c r="BE497" i="9"/>
  <c r="BJ497" i="9"/>
  <c r="BL497" i="9"/>
  <c r="BN497" i="9" s="1"/>
  <c r="BS497" i="9"/>
  <c r="BU497" i="9" s="1"/>
  <c r="CP497" i="9"/>
  <c r="CR497" i="9"/>
  <c r="CT497" i="9" s="1"/>
  <c r="BE499" i="9"/>
  <c r="BJ499" i="9"/>
  <c r="BL499" i="9"/>
  <c r="BN499" i="9" s="1"/>
  <c r="BS499" i="9"/>
  <c r="BU499" i="9" s="1"/>
  <c r="CP499" i="9"/>
  <c r="CR499" i="9"/>
  <c r="CT499" i="9" s="1"/>
  <c r="AT494" i="9"/>
  <c r="BN495" i="9"/>
  <c r="CD495" i="9"/>
  <c r="CT495" i="9"/>
  <c r="CH497" i="9"/>
  <c r="CJ497" i="9"/>
  <c r="CL497" i="9" s="1"/>
  <c r="AT498" i="9"/>
  <c r="CH499" i="9"/>
  <c r="CJ499" i="9"/>
  <c r="CL499" i="9" s="1"/>
  <c r="AT500" i="9"/>
  <c r="BR501" i="9"/>
  <c r="BT501" i="9"/>
  <c r="BS501" i="9"/>
  <c r="BU501" i="9" s="1"/>
  <c r="CH501" i="9"/>
  <c r="CJ501" i="9"/>
  <c r="CI501" i="9"/>
  <c r="CK501" i="9" s="1"/>
  <c r="BJ503" i="9"/>
  <c r="BL503" i="9"/>
  <c r="BK503" i="9"/>
  <c r="BM503" i="9" s="1"/>
  <c r="CA503" i="9"/>
  <c r="CC503" i="9" s="1"/>
  <c r="BZ503" i="9"/>
  <c r="CB503" i="9"/>
  <c r="CD504" i="9"/>
  <c r="BE509" i="9"/>
  <c r="CH512" i="9"/>
  <c r="CJ512" i="9"/>
  <c r="BE513" i="9"/>
  <c r="CT514" i="9"/>
  <c r="BJ502" i="9"/>
  <c r="BR502" i="9"/>
  <c r="BZ502" i="9"/>
  <c r="CH502" i="9"/>
  <c r="CP502" i="9"/>
  <c r="CP503" i="9"/>
  <c r="CL504" i="9"/>
  <c r="BE505" i="9"/>
  <c r="BL505" i="9"/>
  <c r="BK505" i="9"/>
  <c r="BM505" i="9" s="1"/>
  <c r="BJ505" i="9"/>
  <c r="BT505" i="9"/>
  <c r="BS505" i="9"/>
  <c r="BU505" i="9" s="1"/>
  <c r="BR505" i="9"/>
  <c r="CB505" i="9"/>
  <c r="CA505" i="9"/>
  <c r="CC505" i="9" s="1"/>
  <c r="BZ505" i="9"/>
  <c r="CJ505" i="9"/>
  <c r="CI505" i="9"/>
  <c r="CK505" i="9" s="1"/>
  <c r="CH505" i="9"/>
  <c r="CR505" i="9"/>
  <c r="CQ505" i="9"/>
  <c r="CS505" i="9" s="1"/>
  <c r="CP505" i="9"/>
  <c r="AT507" i="9"/>
  <c r="BE508" i="9"/>
  <c r="BL509" i="9"/>
  <c r="BK509" i="9"/>
  <c r="BM509" i="9" s="1"/>
  <c r="BJ509" i="9"/>
  <c r="BT509" i="9"/>
  <c r="BS509" i="9"/>
  <c r="BU509" i="9" s="1"/>
  <c r="BR509" i="9"/>
  <c r="CB509" i="9"/>
  <c r="CA509" i="9"/>
  <c r="CC509" i="9" s="1"/>
  <c r="BZ509" i="9"/>
  <c r="CJ509" i="9"/>
  <c r="CI509" i="9"/>
  <c r="CK509" i="9" s="1"/>
  <c r="CH509" i="9"/>
  <c r="CR509" i="9"/>
  <c r="CQ509" i="9"/>
  <c r="CS509" i="9" s="1"/>
  <c r="CP509" i="9"/>
  <c r="AT511" i="9"/>
  <c r="BZ512" i="9"/>
  <c r="CB512" i="9"/>
  <c r="CA512" i="9"/>
  <c r="CC512" i="9" s="1"/>
  <c r="CI512" i="9"/>
  <c r="CK512" i="9" s="1"/>
  <c r="CA515" i="9"/>
  <c r="CC515" i="9" s="1"/>
  <c r="CB515" i="9"/>
  <c r="BZ515" i="9"/>
  <c r="CL520" i="9"/>
  <c r="CT520" i="9"/>
  <c r="BK502" i="9"/>
  <c r="BM502" i="9" s="1"/>
  <c r="BS502" i="9"/>
  <c r="BU502" i="9" s="1"/>
  <c r="CA502" i="9"/>
  <c r="CC502" i="9" s="1"/>
  <c r="CI502" i="9"/>
  <c r="CK502" i="9" s="1"/>
  <c r="CQ502" i="9"/>
  <c r="CS502" i="9" s="1"/>
  <c r="CR503" i="9"/>
  <c r="CT503" i="9" s="1"/>
  <c r="BN504" i="9"/>
  <c r="BE507" i="9"/>
  <c r="BV511" i="9"/>
  <c r="CJ511" i="9"/>
  <c r="CI511" i="9"/>
  <c r="CK511" i="9" s="1"/>
  <c r="CH511" i="9"/>
  <c r="BR512" i="9"/>
  <c r="BT512" i="9"/>
  <c r="BV512" i="9" s="1"/>
  <c r="CT518" i="9"/>
  <c r="BE504" i="9"/>
  <c r="BV504" i="9"/>
  <c r="CP504" i="9"/>
  <c r="CR504" i="9"/>
  <c r="CT504" i="9" s="1"/>
  <c r="BE506" i="9"/>
  <c r="BL507" i="9"/>
  <c r="BK507" i="9"/>
  <c r="BM507" i="9" s="1"/>
  <c r="BJ507" i="9"/>
  <c r="BT507" i="9"/>
  <c r="BS507" i="9"/>
  <c r="BU507" i="9" s="1"/>
  <c r="BR507" i="9"/>
  <c r="CB507" i="9"/>
  <c r="CA507" i="9"/>
  <c r="CC507" i="9" s="1"/>
  <c r="BZ507" i="9"/>
  <c r="CJ507" i="9"/>
  <c r="CI507" i="9"/>
  <c r="CK507" i="9" s="1"/>
  <c r="CH507" i="9"/>
  <c r="CR507" i="9"/>
  <c r="CQ507" i="9"/>
  <c r="CS507" i="9" s="1"/>
  <c r="CP507" i="9"/>
  <c r="BE510" i="9"/>
  <c r="BJ512" i="9"/>
  <c r="BL512" i="9"/>
  <c r="BK512" i="9"/>
  <c r="BM512" i="9" s="1"/>
  <c r="CP512" i="9"/>
  <c r="CR512" i="9"/>
  <c r="CQ512" i="9"/>
  <c r="CS512" i="9" s="1"/>
  <c r="CL516" i="9"/>
  <c r="CA519" i="9"/>
  <c r="CC519" i="9" s="1"/>
  <c r="CB519" i="9"/>
  <c r="BZ519" i="9"/>
  <c r="BL506" i="9"/>
  <c r="BN506" i="9" s="1"/>
  <c r="BT506" i="9"/>
  <c r="BV506" i="9" s="1"/>
  <c r="CB506" i="9"/>
  <c r="CD506" i="9" s="1"/>
  <c r="CJ506" i="9"/>
  <c r="CL506" i="9" s="1"/>
  <c r="CR506" i="9"/>
  <c r="CT506" i="9" s="1"/>
  <c r="BL508" i="9"/>
  <c r="BN508" i="9" s="1"/>
  <c r="BT508" i="9"/>
  <c r="BV508" i="9" s="1"/>
  <c r="CB508" i="9"/>
  <c r="CD508" i="9" s="1"/>
  <c r="CJ508" i="9"/>
  <c r="CL508" i="9" s="1"/>
  <c r="CR508" i="9"/>
  <c r="CT508" i="9" s="1"/>
  <c r="BL510" i="9"/>
  <c r="BN510" i="9" s="1"/>
  <c r="BT510" i="9"/>
  <c r="BV510" i="9" s="1"/>
  <c r="CB510" i="9"/>
  <c r="CD510" i="9" s="1"/>
  <c r="CJ510" i="9"/>
  <c r="CL510" i="9" s="1"/>
  <c r="CR510" i="9"/>
  <c r="CT510" i="9" s="1"/>
  <c r="BV513" i="9"/>
  <c r="CA513" i="9"/>
  <c r="CC513" i="9" s="1"/>
  <c r="CB513" i="9"/>
  <c r="BZ513" i="9"/>
  <c r="CI513" i="9"/>
  <c r="CK513" i="9" s="1"/>
  <c r="CJ513" i="9"/>
  <c r="CH513" i="9"/>
  <c r="BK515" i="9"/>
  <c r="BM515" i="9" s="1"/>
  <c r="BL515" i="9"/>
  <c r="BJ515" i="9"/>
  <c r="BS515" i="9"/>
  <c r="BU515" i="9" s="1"/>
  <c r="BT515" i="9"/>
  <c r="BR515" i="9"/>
  <c r="CQ517" i="9"/>
  <c r="CS517" i="9" s="1"/>
  <c r="CR517" i="9"/>
  <c r="BK519" i="9"/>
  <c r="BM519" i="9" s="1"/>
  <c r="BL519" i="9"/>
  <c r="BJ519" i="9"/>
  <c r="BS519" i="9"/>
  <c r="BU519" i="9" s="1"/>
  <c r="BT519" i="9"/>
  <c r="BR519" i="9"/>
  <c r="BE514" i="9"/>
  <c r="BN514" i="9"/>
  <c r="BE515" i="9"/>
  <c r="CA517" i="9"/>
  <c r="CC517" i="9" s="1"/>
  <c r="CB517" i="9"/>
  <c r="BZ517" i="9"/>
  <c r="CI517" i="9"/>
  <c r="CK517" i="9" s="1"/>
  <c r="CJ517" i="9"/>
  <c r="CH517" i="9"/>
  <c r="BE518" i="9"/>
  <c r="BN518" i="9"/>
  <c r="BE519" i="9"/>
  <c r="BR511" i="9"/>
  <c r="CA511" i="9"/>
  <c r="CC511" i="9" s="1"/>
  <c r="CD514" i="9"/>
  <c r="CQ515" i="9"/>
  <c r="CS515" i="9" s="1"/>
  <c r="CR515" i="9"/>
  <c r="CP515" i="9"/>
  <c r="BE516" i="9"/>
  <c r="BV516" i="9"/>
  <c r="BK517" i="9"/>
  <c r="BM517" i="9" s="1"/>
  <c r="BL517" i="9"/>
  <c r="BV517" i="9"/>
  <c r="CD518" i="9"/>
  <c r="CQ519" i="9"/>
  <c r="CS519" i="9" s="1"/>
  <c r="CR519" i="9"/>
  <c r="CP519" i="9"/>
  <c r="BE520" i="9"/>
  <c r="BV520" i="9"/>
  <c r="BL513" i="9"/>
  <c r="BN513" i="9" s="1"/>
  <c r="CR513" i="9"/>
  <c r="CT513" i="9" s="1"/>
  <c r="BV514" i="9"/>
  <c r="CL514" i="9"/>
  <c r="AT515" i="9"/>
  <c r="BN516" i="9"/>
  <c r="CD516" i="9"/>
  <c r="CT516" i="9"/>
  <c r="BV518" i="9"/>
  <c r="CL518" i="9"/>
  <c r="AT519" i="9"/>
  <c r="BN520" i="9"/>
  <c r="CD520" i="9"/>
  <c r="CH515" i="9"/>
  <c r="AT517" i="9"/>
  <c r="BR517" i="9"/>
  <c r="CH519" i="9"/>
  <c r="DJ13" i="3"/>
  <c r="DK13" i="3"/>
  <c r="DL13" i="3"/>
  <c r="DM13" i="3"/>
  <c r="DN13" i="3"/>
  <c r="DO13" i="3"/>
  <c r="DJ14" i="3"/>
  <c r="DK14" i="3"/>
  <c r="DL14" i="3"/>
  <c r="DM14" i="3"/>
  <c r="DN14" i="3"/>
  <c r="DO14" i="3"/>
  <c r="DJ15" i="3"/>
  <c r="DK15" i="3"/>
  <c r="DL15" i="3"/>
  <c r="DM15" i="3"/>
  <c r="DN15" i="3"/>
  <c r="DO15" i="3"/>
  <c r="DJ16" i="3"/>
  <c r="DK16" i="3"/>
  <c r="DL16" i="3"/>
  <c r="DM16" i="3"/>
  <c r="DN16" i="3"/>
  <c r="DO16" i="3"/>
  <c r="DJ17" i="3"/>
  <c r="DK17" i="3"/>
  <c r="DL17" i="3"/>
  <c r="DM17" i="3"/>
  <c r="DN17" i="3"/>
  <c r="DO17" i="3"/>
  <c r="DJ18" i="3"/>
  <c r="DK18" i="3"/>
  <c r="DL18" i="3"/>
  <c r="DM18" i="3"/>
  <c r="DN18" i="3"/>
  <c r="DO18" i="3"/>
  <c r="DJ19" i="3"/>
  <c r="DK19" i="3"/>
  <c r="DL19" i="3"/>
  <c r="DM19" i="3"/>
  <c r="DN19" i="3"/>
  <c r="DO19" i="3"/>
  <c r="DJ20" i="3"/>
  <c r="DK20" i="3"/>
  <c r="DL20" i="3"/>
  <c r="DM20" i="3"/>
  <c r="DN20" i="3"/>
  <c r="DO20" i="3"/>
  <c r="DJ21" i="3"/>
  <c r="DK21" i="3"/>
  <c r="DL21" i="3"/>
  <c r="DM21" i="3"/>
  <c r="DN21" i="3"/>
  <c r="DO21" i="3"/>
  <c r="DJ22" i="3"/>
  <c r="DK22" i="3"/>
  <c r="DL22" i="3"/>
  <c r="DM22" i="3"/>
  <c r="DN22" i="3"/>
  <c r="DO22" i="3"/>
  <c r="DJ23" i="3"/>
  <c r="DK23" i="3"/>
  <c r="DL23" i="3"/>
  <c r="DM23" i="3"/>
  <c r="DN23" i="3"/>
  <c r="DO23" i="3"/>
  <c r="DJ24" i="3"/>
  <c r="DK24" i="3"/>
  <c r="DL24" i="3"/>
  <c r="DM24" i="3"/>
  <c r="DN24" i="3"/>
  <c r="DO24" i="3"/>
  <c r="DJ25" i="3"/>
  <c r="DK25" i="3"/>
  <c r="DL25" i="3"/>
  <c r="DM25" i="3"/>
  <c r="DN25" i="3"/>
  <c r="DO25" i="3"/>
  <c r="DJ26" i="3"/>
  <c r="DK26" i="3"/>
  <c r="DL26" i="3"/>
  <c r="DM26" i="3"/>
  <c r="DN26" i="3"/>
  <c r="DO26" i="3"/>
  <c r="DJ27" i="3"/>
  <c r="DK27" i="3"/>
  <c r="DL27" i="3"/>
  <c r="DM27" i="3"/>
  <c r="DN27" i="3"/>
  <c r="DO27" i="3"/>
  <c r="DJ28" i="3"/>
  <c r="DK28" i="3"/>
  <c r="DL28" i="3"/>
  <c r="DM28" i="3"/>
  <c r="DN28" i="3"/>
  <c r="DO28" i="3"/>
  <c r="DJ29" i="3"/>
  <c r="DK29" i="3"/>
  <c r="DL29" i="3"/>
  <c r="DM29" i="3"/>
  <c r="DN29" i="3"/>
  <c r="DO29" i="3"/>
  <c r="DJ30" i="3"/>
  <c r="DK30" i="3"/>
  <c r="DL30" i="3"/>
  <c r="DM30" i="3"/>
  <c r="DN30" i="3"/>
  <c r="DO30" i="3"/>
  <c r="DJ31" i="3"/>
  <c r="DK31" i="3"/>
  <c r="DL31" i="3"/>
  <c r="DM31" i="3"/>
  <c r="DN31" i="3"/>
  <c r="DO31" i="3"/>
  <c r="DJ32" i="3"/>
  <c r="DK32" i="3"/>
  <c r="DL32" i="3"/>
  <c r="DM32" i="3"/>
  <c r="DN32" i="3"/>
  <c r="DO32" i="3"/>
  <c r="DJ33" i="3"/>
  <c r="DK33" i="3"/>
  <c r="DL33" i="3"/>
  <c r="DM33" i="3"/>
  <c r="DN33" i="3"/>
  <c r="DO33" i="3"/>
  <c r="DJ34" i="3"/>
  <c r="DK34" i="3"/>
  <c r="DL34" i="3"/>
  <c r="DM34" i="3"/>
  <c r="DN34" i="3"/>
  <c r="DO34" i="3"/>
  <c r="DJ35" i="3"/>
  <c r="DK35" i="3"/>
  <c r="DL35" i="3"/>
  <c r="DM35" i="3"/>
  <c r="DN35" i="3"/>
  <c r="DO35" i="3"/>
  <c r="DJ36" i="3"/>
  <c r="DK36" i="3"/>
  <c r="DL36" i="3"/>
  <c r="DM36" i="3"/>
  <c r="DN36" i="3"/>
  <c r="DO36" i="3"/>
  <c r="DJ37" i="3"/>
  <c r="DK37" i="3"/>
  <c r="DL37" i="3"/>
  <c r="DM37" i="3"/>
  <c r="DN37" i="3"/>
  <c r="DO37" i="3"/>
  <c r="DJ38" i="3"/>
  <c r="DK38" i="3"/>
  <c r="DL38" i="3"/>
  <c r="DM38" i="3"/>
  <c r="DN38" i="3"/>
  <c r="DO38" i="3"/>
  <c r="DJ39" i="3"/>
  <c r="DK39" i="3"/>
  <c r="DL39" i="3"/>
  <c r="DM39" i="3"/>
  <c r="DN39" i="3"/>
  <c r="DO39" i="3"/>
  <c r="DJ40" i="3"/>
  <c r="DK40" i="3"/>
  <c r="DL40" i="3"/>
  <c r="DM40" i="3"/>
  <c r="DN40" i="3"/>
  <c r="DO40" i="3"/>
  <c r="DJ41" i="3"/>
  <c r="DK41" i="3"/>
  <c r="DL41" i="3"/>
  <c r="DM41" i="3"/>
  <c r="DN41" i="3"/>
  <c r="DO41" i="3"/>
  <c r="DJ42" i="3"/>
  <c r="DK42" i="3"/>
  <c r="DL42" i="3"/>
  <c r="DM42" i="3"/>
  <c r="DN42" i="3"/>
  <c r="DO42" i="3"/>
  <c r="DJ43" i="3"/>
  <c r="DK43" i="3"/>
  <c r="DL43" i="3"/>
  <c r="DM43" i="3"/>
  <c r="DN43" i="3"/>
  <c r="DO43" i="3"/>
  <c r="DJ44" i="3"/>
  <c r="DK44" i="3"/>
  <c r="DL44" i="3"/>
  <c r="DM44" i="3"/>
  <c r="DN44" i="3"/>
  <c r="DO44" i="3"/>
  <c r="DJ45" i="3"/>
  <c r="DK45" i="3"/>
  <c r="DL45" i="3"/>
  <c r="DM45" i="3"/>
  <c r="DN45" i="3"/>
  <c r="DO45" i="3"/>
  <c r="DJ46" i="3"/>
  <c r="DK46" i="3"/>
  <c r="DL46" i="3"/>
  <c r="DM46" i="3"/>
  <c r="DN46" i="3"/>
  <c r="DO46" i="3"/>
  <c r="DJ47" i="3"/>
  <c r="DK47" i="3"/>
  <c r="DL47" i="3"/>
  <c r="DM47" i="3"/>
  <c r="DN47" i="3"/>
  <c r="DO47" i="3"/>
  <c r="DJ48" i="3"/>
  <c r="DK48" i="3"/>
  <c r="DL48" i="3"/>
  <c r="DM48" i="3"/>
  <c r="DN48" i="3"/>
  <c r="DO48" i="3"/>
  <c r="DJ49" i="3"/>
  <c r="DK49" i="3"/>
  <c r="DL49" i="3"/>
  <c r="DM49" i="3"/>
  <c r="DN49" i="3"/>
  <c r="DO49" i="3"/>
  <c r="DJ50" i="3"/>
  <c r="DK50" i="3"/>
  <c r="DL50" i="3"/>
  <c r="DM50" i="3"/>
  <c r="DN50" i="3"/>
  <c r="DO50" i="3"/>
  <c r="DJ51" i="3"/>
  <c r="DK51" i="3"/>
  <c r="DL51" i="3"/>
  <c r="DM51" i="3"/>
  <c r="DN51" i="3"/>
  <c r="DO51" i="3"/>
  <c r="DJ52" i="3"/>
  <c r="DK52" i="3"/>
  <c r="DL52" i="3"/>
  <c r="DM52" i="3"/>
  <c r="DN52" i="3"/>
  <c r="DO52" i="3"/>
  <c r="DJ53" i="3"/>
  <c r="DK53" i="3"/>
  <c r="DL53" i="3"/>
  <c r="DM53" i="3"/>
  <c r="DN53" i="3"/>
  <c r="DO53" i="3"/>
  <c r="DJ54" i="3"/>
  <c r="DK54" i="3"/>
  <c r="DL54" i="3"/>
  <c r="DM54" i="3"/>
  <c r="DN54" i="3"/>
  <c r="DO54" i="3"/>
  <c r="DJ55" i="3"/>
  <c r="DK55" i="3"/>
  <c r="DL55" i="3"/>
  <c r="DM55" i="3"/>
  <c r="DN55" i="3"/>
  <c r="DO55" i="3"/>
  <c r="DJ56" i="3"/>
  <c r="DK56" i="3"/>
  <c r="DL56" i="3"/>
  <c r="DM56" i="3"/>
  <c r="DN56" i="3"/>
  <c r="DO56" i="3"/>
  <c r="DJ57" i="3"/>
  <c r="DK57" i="3"/>
  <c r="DL57" i="3"/>
  <c r="DM57" i="3"/>
  <c r="DN57" i="3"/>
  <c r="DO57" i="3"/>
  <c r="DJ58" i="3"/>
  <c r="DK58" i="3"/>
  <c r="DL58" i="3"/>
  <c r="DM58" i="3"/>
  <c r="DN58" i="3"/>
  <c r="DO58" i="3"/>
  <c r="DJ59" i="3"/>
  <c r="DK59" i="3"/>
  <c r="DL59" i="3"/>
  <c r="DM59" i="3"/>
  <c r="DN59" i="3"/>
  <c r="DO59" i="3"/>
  <c r="DJ60" i="3"/>
  <c r="DK60" i="3"/>
  <c r="DL60" i="3"/>
  <c r="DM60" i="3"/>
  <c r="DN60" i="3"/>
  <c r="DO60" i="3"/>
  <c r="DJ61" i="3"/>
  <c r="DK61" i="3"/>
  <c r="DL61" i="3"/>
  <c r="DM61" i="3"/>
  <c r="DN61" i="3"/>
  <c r="DO61" i="3"/>
  <c r="DJ62" i="3"/>
  <c r="DK62" i="3"/>
  <c r="DL62" i="3"/>
  <c r="DM62" i="3"/>
  <c r="DN62" i="3"/>
  <c r="DO62" i="3"/>
  <c r="DJ63" i="3"/>
  <c r="DK63" i="3"/>
  <c r="DL63" i="3"/>
  <c r="DM63" i="3"/>
  <c r="DN63" i="3"/>
  <c r="DO63" i="3"/>
  <c r="DJ64" i="3"/>
  <c r="DK64" i="3"/>
  <c r="DL64" i="3"/>
  <c r="DM64" i="3"/>
  <c r="DN64" i="3"/>
  <c r="DO64" i="3"/>
  <c r="DJ65" i="3"/>
  <c r="DK65" i="3"/>
  <c r="DL65" i="3"/>
  <c r="DM65" i="3"/>
  <c r="DN65" i="3"/>
  <c r="DO65" i="3"/>
  <c r="DJ66" i="3"/>
  <c r="DK66" i="3"/>
  <c r="DL66" i="3"/>
  <c r="DM66" i="3"/>
  <c r="DN66" i="3"/>
  <c r="DO66" i="3"/>
  <c r="DJ67" i="3"/>
  <c r="DK67" i="3"/>
  <c r="DL67" i="3"/>
  <c r="DM67" i="3"/>
  <c r="DN67" i="3"/>
  <c r="DO67" i="3"/>
  <c r="DJ68" i="3"/>
  <c r="DK68" i="3"/>
  <c r="DL68" i="3"/>
  <c r="DM68" i="3"/>
  <c r="DN68" i="3"/>
  <c r="DO68" i="3"/>
  <c r="DJ69" i="3"/>
  <c r="DK69" i="3"/>
  <c r="DL69" i="3"/>
  <c r="DM69" i="3"/>
  <c r="DN69" i="3"/>
  <c r="DO69" i="3"/>
  <c r="DJ70" i="3"/>
  <c r="DK70" i="3"/>
  <c r="DL70" i="3"/>
  <c r="DM70" i="3"/>
  <c r="DN70" i="3"/>
  <c r="DO70" i="3"/>
  <c r="DJ71" i="3"/>
  <c r="DK71" i="3"/>
  <c r="DL71" i="3"/>
  <c r="DM71" i="3"/>
  <c r="DN71" i="3"/>
  <c r="DO71" i="3"/>
  <c r="DJ72" i="3"/>
  <c r="DK72" i="3"/>
  <c r="DL72" i="3"/>
  <c r="DM72" i="3"/>
  <c r="DN72" i="3"/>
  <c r="DO72" i="3"/>
  <c r="DJ73" i="3"/>
  <c r="DK73" i="3"/>
  <c r="DL73" i="3"/>
  <c r="DM73" i="3"/>
  <c r="DN73" i="3"/>
  <c r="DO73" i="3"/>
  <c r="DJ74" i="3"/>
  <c r="DK74" i="3"/>
  <c r="DL74" i="3"/>
  <c r="DM74" i="3"/>
  <c r="DN74" i="3"/>
  <c r="DO74" i="3"/>
  <c r="DJ75" i="3"/>
  <c r="DK75" i="3"/>
  <c r="DL75" i="3"/>
  <c r="DM75" i="3"/>
  <c r="DN75" i="3"/>
  <c r="DO75" i="3"/>
  <c r="DJ76" i="3"/>
  <c r="DK76" i="3"/>
  <c r="DL76" i="3"/>
  <c r="DM76" i="3"/>
  <c r="DN76" i="3"/>
  <c r="DO76" i="3"/>
  <c r="DJ77" i="3"/>
  <c r="DK77" i="3"/>
  <c r="DL77" i="3"/>
  <c r="DM77" i="3"/>
  <c r="DN77" i="3"/>
  <c r="DO77" i="3"/>
  <c r="DJ78" i="3"/>
  <c r="DK78" i="3"/>
  <c r="DL78" i="3"/>
  <c r="DM78" i="3"/>
  <c r="DN78" i="3"/>
  <c r="DO78" i="3"/>
  <c r="DJ79" i="3"/>
  <c r="DK79" i="3"/>
  <c r="DL79" i="3"/>
  <c r="DM79" i="3"/>
  <c r="DN79" i="3"/>
  <c r="DO79" i="3"/>
  <c r="DJ80" i="3"/>
  <c r="DK80" i="3"/>
  <c r="DL80" i="3"/>
  <c r="DM80" i="3"/>
  <c r="DN80" i="3"/>
  <c r="DO80" i="3"/>
  <c r="DJ81" i="3"/>
  <c r="DK81" i="3"/>
  <c r="DL81" i="3"/>
  <c r="DM81" i="3"/>
  <c r="DN81" i="3"/>
  <c r="DO81" i="3"/>
  <c r="DJ82" i="3"/>
  <c r="DK82" i="3"/>
  <c r="DL82" i="3"/>
  <c r="DM82" i="3"/>
  <c r="DN82" i="3"/>
  <c r="DO82" i="3"/>
  <c r="DJ83" i="3"/>
  <c r="DK83" i="3"/>
  <c r="DL83" i="3"/>
  <c r="DM83" i="3"/>
  <c r="DN83" i="3"/>
  <c r="DO83" i="3"/>
  <c r="DJ84" i="3"/>
  <c r="DK84" i="3"/>
  <c r="DL84" i="3"/>
  <c r="DM84" i="3"/>
  <c r="DN84" i="3"/>
  <c r="DO84" i="3"/>
  <c r="DJ85" i="3"/>
  <c r="DK85" i="3"/>
  <c r="DL85" i="3"/>
  <c r="DM85" i="3"/>
  <c r="DN85" i="3"/>
  <c r="DO85" i="3"/>
  <c r="DJ86" i="3"/>
  <c r="DK86" i="3"/>
  <c r="DL86" i="3"/>
  <c r="DM86" i="3"/>
  <c r="DN86" i="3"/>
  <c r="DO86" i="3"/>
  <c r="DJ87" i="3"/>
  <c r="DK87" i="3"/>
  <c r="DL87" i="3"/>
  <c r="DM87" i="3"/>
  <c r="DN87" i="3"/>
  <c r="DO87" i="3"/>
  <c r="DJ88" i="3"/>
  <c r="DK88" i="3"/>
  <c r="DL88" i="3"/>
  <c r="DM88" i="3"/>
  <c r="DN88" i="3"/>
  <c r="DO88" i="3"/>
  <c r="DJ89" i="3"/>
  <c r="DK89" i="3"/>
  <c r="DL89" i="3"/>
  <c r="DM89" i="3"/>
  <c r="DN89" i="3"/>
  <c r="DO89" i="3"/>
  <c r="DJ90" i="3"/>
  <c r="DK90" i="3"/>
  <c r="DL90" i="3"/>
  <c r="DM90" i="3"/>
  <c r="DN90" i="3"/>
  <c r="DO90" i="3"/>
  <c r="DJ91" i="3"/>
  <c r="DK91" i="3"/>
  <c r="DL91" i="3"/>
  <c r="DM91" i="3"/>
  <c r="DN91" i="3"/>
  <c r="DO91" i="3"/>
  <c r="DJ92" i="3"/>
  <c r="DK92" i="3"/>
  <c r="DL92" i="3"/>
  <c r="DM92" i="3"/>
  <c r="DN92" i="3"/>
  <c r="DO92" i="3"/>
  <c r="DJ93" i="3"/>
  <c r="DK93" i="3"/>
  <c r="DL93" i="3"/>
  <c r="DM93" i="3"/>
  <c r="DN93" i="3"/>
  <c r="DO93" i="3"/>
  <c r="DJ94" i="3"/>
  <c r="DK94" i="3"/>
  <c r="DL94" i="3"/>
  <c r="DM94" i="3"/>
  <c r="DN94" i="3"/>
  <c r="DO94" i="3"/>
  <c r="DJ95" i="3"/>
  <c r="DK95" i="3"/>
  <c r="DL95" i="3"/>
  <c r="DM95" i="3"/>
  <c r="DN95" i="3"/>
  <c r="DO95" i="3"/>
  <c r="DJ96" i="3"/>
  <c r="DK96" i="3"/>
  <c r="DL96" i="3"/>
  <c r="DM96" i="3"/>
  <c r="DN96" i="3"/>
  <c r="DO96" i="3"/>
  <c r="DJ97" i="3"/>
  <c r="DK97" i="3"/>
  <c r="DL97" i="3"/>
  <c r="DM97" i="3"/>
  <c r="DN97" i="3"/>
  <c r="DO97" i="3"/>
  <c r="DJ98" i="3"/>
  <c r="DK98" i="3"/>
  <c r="DL98" i="3"/>
  <c r="DM98" i="3"/>
  <c r="DN98" i="3"/>
  <c r="DO98" i="3"/>
  <c r="DJ99" i="3"/>
  <c r="DK99" i="3"/>
  <c r="DL99" i="3"/>
  <c r="DM99" i="3"/>
  <c r="DN99" i="3"/>
  <c r="DO99" i="3"/>
  <c r="DJ100" i="3"/>
  <c r="DK100" i="3"/>
  <c r="DL100" i="3"/>
  <c r="DM100" i="3"/>
  <c r="DN100" i="3"/>
  <c r="DO100" i="3"/>
  <c r="DJ101" i="3"/>
  <c r="DK101" i="3"/>
  <c r="DL101" i="3"/>
  <c r="DM101" i="3"/>
  <c r="DN101" i="3"/>
  <c r="DO101" i="3"/>
  <c r="DJ102" i="3"/>
  <c r="DK102" i="3"/>
  <c r="DL102" i="3"/>
  <c r="DM102" i="3"/>
  <c r="DN102" i="3"/>
  <c r="DO102" i="3"/>
  <c r="DJ103" i="3"/>
  <c r="DK103" i="3"/>
  <c r="DL103" i="3"/>
  <c r="DM103" i="3"/>
  <c r="DN103" i="3"/>
  <c r="DO103" i="3"/>
  <c r="DJ104" i="3"/>
  <c r="DK104" i="3"/>
  <c r="DL104" i="3"/>
  <c r="DM104" i="3"/>
  <c r="DN104" i="3"/>
  <c r="DO104" i="3"/>
  <c r="DJ105" i="3"/>
  <c r="DK105" i="3"/>
  <c r="DL105" i="3"/>
  <c r="DM105" i="3"/>
  <c r="DN105" i="3"/>
  <c r="DO105" i="3"/>
  <c r="DJ106" i="3"/>
  <c r="DK106" i="3"/>
  <c r="DL106" i="3"/>
  <c r="DM106" i="3"/>
  <c r="DN106" i="3"/>
  <c r="DO106" i="3"/>
  <c r="DJ107" i="3"/>
  <c r="DK107" i="3"/>
  <c r="DL107" i="3"/>
  <c r="DM107" i="3"/>
  <c r="DN107" i="3"/>
  <c r="DO107" i="3"/>
  <c r="DJ108" i="3"/>
  <c r="DK108" i="3"/>
  <c r="DL108" i="3"/>
  <c r="DM108" i="3"/>
  <c r="DN108" i="3"/>
  <c r="DO108" i="3"/>
  <c r="DJ109" i="3"/>
  <c r="DK109" i="3"/>
  <c r="DL109" i="3"/>
  <c r="DM109" i="3"/>
  <c r="DN109" i="3"/>
  <c r="DO109" i="3"/>
  <c r="DJ110" i="3"/>
  <c r="DK110" i="3"/>
  <c r="DL110" i="3"/>
  <c r="DM110" i="3"/>
  <c r="DN110" i="3"/>
  <c r="DO110" i="3"/>
  <c r="DJ111" i="3"/>
  <c r="DK111" i="3"/>
  <c r="DL111" i="3"/>
  <c r="DM111" i="3"/>
  <c r="DN111" i="3"/>
  <c r="DO111" i="3"/>
  <c r="DJ112" i="3"/>
  <c r="DK112" i="3"/>
  <c r="DL112" i="3"/>
  <c r="DM112" i="3"/>
  <c r="DN112" i="3"/>
  <c r="DO112" i="3"/>
  <c r="DJ113" i="3"/>
  <c r="DK113" i="3"/>
  <c r="DL113" i="3"/>
  <c r="DM113" i="3"/>
  <c r="DN113" i="3"/>
  <c r="DO113" i="3"/>
  <c r="DJ114" i="3"/>
  <c r="DK114" i="3"/>
  <c r="DL114" i="3"/>
  <c r="DM114" i="3"/>
  <c r="DN114" i="3"/>
  <c r="DO114" i="3"/>
  <c r="DJ115" i="3"/>
  <c r="DK115" i="3"/>
  <c r="DL115" i="3"/>
  <c r="DM115" i="3"/>
  <c r="DN115" i="3"/>
  <c r="DO115" i="3"/>
  <c r="DJ116" i="3"/>
  <c r="DK116" i="3"/>
  <c r="DL116" i="3"/>
  <c r="DM116" i="3"/>
  <c r="DN116" i="3"/>
  <c r="DO116" i="3"/>
  <c r="DJ117" i="3"/>
  <c r="DK117" i="3"/>
  <c r="DL117" i="3"/>
  <c r="DM117" i="3"/>
  <c r="DN117" i="3"/>
  <c r="DO117" i="3"/>
  <c r="DJ118" i="3"/>
  <c r="DK118" i="3"/>
  <c r="DL118" i="3"/>
  <c r="DM118" i="3"/>
  <c r="DN118" i="3"/>
  <c r="DO118" i="3"/>
  <c r="DJ119" i="3"/>
  <c r="DK119" i="3"/>
  <c r="DL119" i="3"/>
  <c r="DM119" i="3"/>
  <c r="DN119" i="3"/>
  <c r="DO119" i="3"/>
  <c r="DJ120" i="3"/>
  <c r="DK120" i="3"/>
  <c r="DL120" i="3"/>
  <c r="DM120" i="3"/>
  <c r="DN120" i="3"/>
  <c r="DO120" i="3"/>
  <c r="DJ121" i="3"/>
  <c r="DK121" i="3"/>
  <c r="DL121" i="3"/>
  <c r="DM121" i="3"/>
  <c r="DN121" i="3"/>
  <c r="DO121" i="3"/>
  <c r="DJ122" i="3"/>
  <c r="DK122" i="3"/>
  <c r="DL122" i="3"/>
  <c r="DM122" i="3"/>
  <c r="DN122" i="3"/>
  <c r="DO122" i="3"/>
  <c r="DJ123" i="3"/>
  <c r="DK123" i="3"/>
  <c r="DL123" i="3"/>
  <c r="DM123" i="3"/>
  <c r="DN123" i="3"/>
  <c r="DO123" i="3"/>
  <c r="DJ124" i="3"/>
  <c r="DK124" i="3"/>
  <c r="DL124" i="3"/>
  <c r="DM124" i="3"/>
  <c r="DN124" i="3"/>
  <c r="DO124" i="3"/>
  <c r="DJ125" i="3"/>
  <c r="DK125" i="3"/>
  <c r="DL125" i="3"/>
  <c r="DM125" i="3"/>
  <c r="DN125" i="3"/>
  <c r="DO125" i="3"/>
  <c r="DJ126" i="3"/>
  <c r="DK126" i="3"/>
  <c r="DL126" i="3"/>
  <c r="DM126" i="3"/>
  <c r="DN126" i="3"/>
  <c r="DO126" i="3"/>
  <c r="DJ127" i="3"/>
  <c r="DK127" i="3"/>
  <c r="DL127" i="3"/>
  <c r="DM127" i="3"/>
  <c r="DN127" i="3"/>
  <c r="DO127" i="3"/>
  <c r="DJ128" i="3"/>
  <c r="DK128" i="3"/>
  <c r="DL128" i="3"/>
  <c r="DM128" i="3"/>
  <c r="DN128" i="3"/>
  <c r="DO128" i="3"/>
  <c r="DJ129" i="3"/>
  <c r="DK129" i="3"/>
  <c r="DL129" i="3"/>
  <c r="DM129" i="3"/>
  <c r="DN129" i="3"/>
  <c r="DO129" i="3"/>
  <c r="DJ130" i="3"/>
  <c r="DK130" i="3"/>
  <c r="DL130" i="3"/>
  <c r="DM130" i="3"/>
  <c r="DN130" i="3"/>
  <c r="DO130" i="3"/>
  <c r="DJ131" i="3"/>
  <c r="DK131" i="3"/>
  <c r="DL131" i="3"/>
  <c r="DM131" i="3"/>
  <c r="DN131" i="3"/>
  <c r="DO131" i="3"/>
  <c r="DJ132" i="3"/>
  <c r="DK132" i="3"/>
  <c r="DL132" i="3"/>
  <c r="DM132" i="3"/>
  <c r="DN132" i="3"/>
  <c r="DO132" i="3"/>
  <c r="DJ133" i="3"/>
  <c r="DK133" i="3"/>
  <c r="DL133" i="3"/>
  <c r="DM133" i="3"/>
  <c r="DN133" i="3"/>
  <c r="DO133" i="3"/>
  <c r="DJ134" i="3"/>
  <c r="DK134" i="3"/>
  <c r="DL134" i="3"/>
  <c r="DM134" i="3"/>
  <c r="DN134" i="3"/>
  <c r="DO134" i="3"/>
  <c r="DJ135" i="3"/>
  <c r="DK135" i="3"/>
  <c r="DL135" i="3"/>
  <c r="DM135" i="3"/>
  <c r="DN135" i="3"/>
  <c r="DO135" i="3"/>
  <c r="DJ136" i="3"/>
  <c r="DK136" i="3"/>
  <c r="DL136" i="3"/>
  <c r="DM136" i="3"/>
  <c r="DN136" i="3"/>
  <c r="DO136" i="3"/>
  <c r="DJ137" i="3"/>
  <c r="DK137" i="3"/>
  <c r="DL137" i="3"/>
  <c r="DM137" i="3"/>
  <c r="DN137" i="3"/>
  <c r="DO137" i="3"/>
  <c r="DJ138" i="3"/>
  <c r="DK138" i="3"/>
  <c r="DL138" i="3"/>
  <c r="DM138" i="3"/>
  <c r="DN138" i="3"/>
  <c r="DO138" i="3"/>
  <c r="DJ139" i="3"/>
  <c r="DK139" i="3"/>
  <c r="DL139" i="3"/>
  <c r="DM139" i="3"/>
  <c r="DN139" i="3"/>
  <c r="DO139" i="3"/>
  <c r="DJ140" i="3"/>
  <c r="DK140" i="3"/>
  <c r="DL140" i="3"/>
  <c r="DM140" i="3"/>
  <c r="DN140" i="3"/>
  <c r="DO140" i="3"/>
  <c r="DJ141" i="3"/>
  <c r="DK141" i="3"/>
  <c r="DL141" i="3"/>
  <c r="DM141" i="3"/>
  <c r="DN141" i="3"/>
  <c r="DO141" i="3"/>
  <c r="DJ142" i="3"/>
  <c r="DK142" i="3"/>
  <c r="DL142" i="3"/>
  <c r="DM142" i="3"/>
  <c r="DN142" i="3"/>
  <c r="DO142" i="3"/>
  <c r="DJ143" i="3"/>
  <c r="DK143" i="3"/>
  <c r="DL143" i="3"/>
  <c r="DM143" i="3"/>
  <c r="DN143" i="3"/>
  <c r="DO143" i="3"/>
  <c r="DJ144" i="3"/>
  <c r="DK144" i="3"/>
  <c r="DL144" i="3"/>
  <c r="DM144" i="3"/>
  <c r="DN144" i="3"/>
  <c r="DO144" i="3"/>
  <c r="DJ145" i="3"/>
  <c r="DK145" i="3"/>
  <c r="DL145" i="3"/>
  <c r="DM145" i="3"/>
  <c r="DN145" i="3"/>
  <c r="DO145" i="3"/>
  <c r="DJ146" i="3"/>
  <c r="DK146" i="3"/>
  <c r="DL146" i="3"/>
  <c r="DM146" i="3"/>
  <c r="DN146" i="3"/>
  <c r="DO146" i="3"/>
  <c r="DJ147" i="3"/>
  <c r="DK147" i="3"/>
  <c r="DL147" i="3"/>
  <c r="DM147" i="3"/>
  <c r="DN147" i="3"/>
  <c r="DO147" i="3"/>
  <c r="DJ148" i="3"/>
  <c r="DK148" i="3"/>
  <c r="DL148" i="3"/>
  <c r="DM148" i="3"/>
  <c r="DN148" i="3"/>
  <c r="DO148" i="3"/>
  <c r="DJ149" i="3"/>
  <c r="DK149" i="3"/>
  <c r="DL149" i="3"/>
  <c r="DM149" i="3"/>
  <c r="DN149" i="3"/>
  <c r="DO149" i="3"/>
  <c r="DJ150" i="3"/>
  <c r="DK150" i="3"/>
  <c r="DL150" i="3"/>
  <c r="DM150" i="3"/>
  <c r="DN150" i="3"/>
  <c r="DO150" i="3"/>
  <c r="DJ151" i="3"/>
  <c r="DK151" i="3"/>
  <c r="DL151" i="3"/>
  <c r="DM151" i="3"/>
  <c r="DN151" i="3"/>
  <c r="DO151" i="3"/>
  <c r="DJ152" i="3"/>
  <c r="DK152" i="3"/>
  <c r="DL152" i="3"/>
  <c r="DM152" i="3"/>
  <c r="DN152" i="3"/>
  <c r="DO152" i="3"/>
  <c r="DJ153" i="3"/>
  <c r="DK153" i="3"/>
  <c r="DL153" i="3"/>
  <c r="DM153" i="3"/>
  <c r="DN153" i="3"/>
  <c r="DO153" i="3"/>
  <c r="DJ154" i="3"/>
  <c r="DK154" i="3"/>
  <c r="DL154" i="3"/>
  <c r="DM154" i="3"/>
  <c r="DN154" i="3"/>
  <c r="DO154" i="3"/>
  <c r="DJ155" i="3"/>
  <c r="DK155" i="3"/>
  <c r="DL155" i="3"/>
  <c r="DM155" i="3"/>
  <c r="DN155" i="3"/>
  <c r="DO155" i="3"/>
  <c r="DJ156" i="3"/>
  <c r="DK156" i="3"/>
  <c r="DL156" i="3"/>
  <c r="DM156" i="3"/>
  <c r="DN156" i="3"/>
  <c r="DO156" i="3"/>
  <c r="DJ157" i="3"/>
  <c r="DK157" i="3"/>
  <c r="DL157" i="3"/>
  <c r="DM157" i="3"/>
  <c r="DN157" i="3"/>
  <c r="DO157" i="3"/>
  <c r="DJ158" i="3"/>
  <c r="DK158" i="3"/>
  <c r="DL158" i="3"/>
  <c r="DM158" i="3"/>
  <c r="DN158" i="3"/>
  <c r="DO158" i="3"/>
  <c r="DJ159" i="3"/>
  <c r="DK159" i="3"/>
  <c r="DL159" i="3"/>
  <c r="DM159" i="3"/>
  <c r="DN159" i="3"/>
  <c r="DO159" i="3"/>
  <c r="DJ160" i="3"/>
  <c r="DK160" i="3"/>
  <c r="DL160" i="3"/>
  <c r="DM160" i="3"/>
  <c r="DN160" i="3"/>
  <c r="DO160" i="3"/>
  <c r="DJ161" i="3"/>
  <c r="DK161" i="3"/>
  <c r="DL161" i="3"/>
  <c r="DM161" i="3"/>
  <c r="DN161" i="3"/>
  <c r="DO161" i="3"/>
  <c r="DJ162" i="3"/>
  <c r="DK162" i="3"/>
  <c r="DL162" i="3"/>
  <c r="DM162" i="3"/>
  <c r="DN162" i="3"/>
  <c r="DO162" i="3"/>
  <c r="DJ163" i="3"/>
  <c r="DK163" i="3"/>
  <c r="DL163" i="3"/>
  <c r="DM163" i="3"/>
  <c r="DN163" i="3"/>
  <c r="DO163" i="3"/>
  <c r="DJ164" i="3"/>
  <c r="DK164" i="3"/>
  <c r="DL164" i="3"/>
  <c r="DM164" i="3"/>
  <c r="DN164" i="3"/>
  <c r="DO164" i="3"/>
  <c r="DJ165" i="3"/>
  <c r="DK165" i="3"/>
  <c r="DL165" i="3"/>
  <c r="DM165" i="3"/>
  <c r="DN165" i="3"/>
  <c r="DO165" i="3"/>
  <c r="DJ166" i="3"/>
  <c r="DK166" i="3"/>
  <c r="DL166" i="3"/>
  <c r="DM166" i="3"/>
  <c r="DN166" i="3"/>
  <c r="DO166" i="3"/>
  <c r="DJ167" i="3"/>
  <c r="DK167" i="3"/>
  <c r="DL167" i="3"/>
  <c r="DM167" i="3"/>
  <c r="DN167" i="3"/>
  <c r="DO167" i="3"/>
  <c r="DJ168" i="3"/>
  <c r="DK168" i="3"/>
  <c r="DL168" i="3"/>
  <c r="DM168" i="3"/>
  <c r="DN168" i="3"/>
  <c r="DO168" i="3"/>
  <c r="DJ169" i="3"/>
  <c r="DK169" i="3"/>
  <c r="DL169" i="3"/>
  <c r="DM169" i="3"/>
  <c r="DN169" i="3"/>
  <c r="DO169" i="3"/>
  <c r="DJ170" i="3"/>
  <c r="DK170" i="3"/>
  <c r="DL170" i="3"/>
  <c r="DM170" i="3"/>
  <c r="DN170" i="3"/>
  <c r="DO170" i="3"/>
  <c r="DJ171" i="3"/>
  <c r="DK171" i="3"/>
  <c r="DL171" i="3"/>
  <c r="DM171" i="3"/>
  <c r="DN171" i="3"/>
  <c r="DO171" i="3"/>
  <c r="DJ172" i="3"/>
  <c r="DK172" i="3"/>
  <c r="DL172" i="3"/>
  <c r="DM172" i="3"/>
  <c r="DN172" i="3"/>
  <c r="DO172" i="3"/>
  <c r="DJ173" i="3"/>
  <c r="DK173" i="3"/>
  <c r="DL173" i="3"/>
  <c r="DM173" i="3"/>
  <c r="DN173" i="3"/>
  <c r="DO173" i="3"/>
  <c r="DJ174" i="3"/>
  <c r="DK174" i="3"/>
  <c r="DL174" i="3"/>
  <c r="DM174" i="3"/>
  <c r="DN174" i="3"/>
  <c r="DO174" i="3"/>
  <c r="DJ175" i="3"/>
  <c r="DK175" i="3"/>
  <c r="DL175" i="3"/>
  <c r="DM175" i="3"/>
  <c r="DN175" i="3"/>
  <c r="DO175" i="3"/>
  <c r="DJ176" i="3"/>
  <c r="DK176" i="3"/>
  <c r="DL176" i="3"/>
  <c r="DM176" i="3"/>
  <c r="DN176" i="3"/>
  <c r="DO176" i="3"/>
  <c r="DJ177" i="3"/>
  <c r="DK177" i="3"/>
  <c r="DL177" i="3"/>
  <c r="DM177" i="3"/>
  <c r="DN177" i="3"/>
  <c r="DO177" i="3"/>
  <c r="DJ178" i="3"/>
  <c r="DK178" i="3"/>
  <c r="DL178" i="3"/>
  <c r="DM178" i="3"/>
  <c r="DN178" i="3"/>
  <c r="DO178" i="3"/>
  <c r="DJ179" i="3"/>
  <c r="DK179" i="3"/>
  <c r="DL179" i="3"/>
  <c r="DM179" i="3"/>
  <c r="DN179" i="3"/>
  <c r="DO179" i="3"/>
  <c r="DJ180" i="3"/>
  <c r="DK180" i="3"/>
  <c r="DL180" i="3"/>
  <c r="DM180" i="3"/>
  <c r="DN180" i="3"/>
  <c r="DO180" i="3"/>
  <c r="DJ181" i="3"/>
  <c r="DK181" i="3"/>
  <c r="DL181" i="3"/>
  <c r="DM181" i="3"/>
  <c r="DN181" i="3"/>
  <c r="DO181" i="3"/>
  <c r="DJ182" i="3"/>
  <c r="DK182" i="3"/>
  <c r="DL182" i="3"/>
  <c r="DM182" i="3"/>
  <c r="DN182" i="3"/>
  <c r="DO182" i="3"/>
  <c r="DJ183" i="3"/>
  <c r="DK183" i="3"/>
  <c r="DL183" i="3"/>
  <c r="DM183" i="3"/>
  <c r="DN183" i="3"/>
  <c r="DO183" i="3"/>
  <c r="DJ184" i="3"/>
  <c r="DK184" i="3"/>
  <c r="DL184" i="3"/>
  <c r="DM184" i="3"/>
  <c r="DN184" i="3"/>
  <c r="DO184" i="3"/>
  <c r="DJ185" i="3"/>
  <c r="DK185" i="3"/>
  <c r="DL185" i="3"/>
  <c r="DM185" i="3"/>
  <c r="DN185" i="3"/>
  <c r="DO185" i="3"/>
  <c r="DJ186" i="3"/>
  <c r="DK186" i="3"/>
  <c r="DL186" i="3"/>
  <c r="DM186" i="3"/>
  <c r="DN186" i="3"/>
  <c r="DO186" i="3"/>
  <c r="DJ187" i="3"/>
  <c r="DK187" i="3"/>
  <c r="DL187" i="3"/>
  <c r="DM187" i="3"/>
  <c r="DN187" i="3"/>
  <c r="DO187" i="3"/>
  <c r="DJ188" i="3"/>
  <c r="DK188" i="3"/>
  <c r="DL188" i="3"/>
  <c r="DM188" i="3"/>
  <c r="DN188" i="3"/>
  <c r="DO188" i="3"/>
  <c r="DJ189" i="3"/>
  <c r="DK189" i="3"/>
  <c r="DL189" i="3"/>
  <c r="DM189" i="3"/>
  <c r="DN189" i="3"/>
  <c r="DO189" i="3"/>
  <c r="DJ190" i="3"/>
  <c r="DK190" i="3"/>
  <c r="DL190" i="3"/>
  <c r="DM190" i="3"/>
  <c r="DN190" i="3"/>
  <c r="DO190" i="3"/>
  <c r="DJ191" i="3"/>
  <c r="DK191" i="3"/>
  <c r="DL191" i="3"/>
  <c r="DM191" i="3"/>
  <c r="DN191" i="3"/>
  <c r="DO191" i="3"/>
  <c r="DJ192" i="3"/>
  <c r="DK192" i="3"/>
  <c r="DL192" i="3"/>
  <c r="DM192" i="3"/>
  <c r="DN192" i="3"/>
  <c r="DO192" i="3"/>
  <c r="DJ193" i="3"/>
  <c r="DK193" i="3"/>
  <c r="DL193" i="3"/>
  <c r="DM193" i="3"/>
  <c r="DN193" i="3"/>
  <c r="DO193" i="3"/>
  <c r="DJ194" i="3"/>
  <c r="DK194" i="3"/>
  <c r="DL194" i="3"/>
  <c r="DM194" i="3"/>
  <c r="DN194" i="3"/>
  <c r="DO194" i="3"/>
  <c r="DJ195" i="3"/>
  <c r="DK195" i="3"/>
  <c r="DL195" i="3"/>
  <c r="DM195" i="3"/>
  <c r="DN195" i="3"/>
  <c r="DO195" i="3"/>
  <c r="DJ196" i="3"/>
  <c r="DK196" i="3"/>
  <c r="DL196" i="3"/>
  <c r="DM196" i="3"/>
  <c r="DN196" i="3"/>
  <c r="DO196" i="3"/>
  <c r="DJ197" i="3"/>
  <c r="DK197" i="3"/>
  <c r="DL197" i="3"/>
  <c r="DM197" i="3"/>
  <c r="DN197" i="3"/>
  <c r="DO197" i="3"/>
  <c r="DJ198" i="3"/>
  <c r="DK198" i="3"/>
  <c r="DL198" i="3"/>
  <c r="DM198" i="3"/>
  <c r="DN198" i="3"/>
  <c r="DO198" i="3"/>
  <c r="DJ199" i="3"/>
  <c r="DK199" i="3"/>
  <c r="DL199" i="3"/>
  <c r="DM199" i="3"/>
  <c r="DN199" i="3"/>
  <c r="DO199" i="3"/>
  <c r="DJ200" i="3"/>
  <c r="DK200" i="3"/>
  <c r="DL200" i="3"/>
  <c r="DM200" i="3"/>
  <c r="DN200" i="3"/>
  <c r="DO200" i="3"/>
  <c r="DJ201" i="3"/>
  <c r="DK201" i="3"/>
  <c r="DL201" i="3"/>
  <c r="DM201" i="3"/>
  <c r="DN201" i="3"/>
  <c r="DO201" i="3"/>
  <c r="DJ202" i="3"/>
  <c r="DK202" i="3"/>
  <c r="DL202" i="3"/>
  <c r="DM202" i="3"/>
  <c r="DN202" i="3"/>
  <c r="DO202" i="3"/>
  <c r="DJ203" i="3"/>
  <c r="DK203" i="3"/>
  <c r="DL203" i="3"/>
  <c r="DM203" i="3"/>
  <c r="DN203" i="3"/>
  <c r="DO203" i="3"/>
  <c r="DJ204" i="3"/>
  <c r="DK204" i="3"/>
  <c r="DL204" i="3"/>
  <c r="DM204" i="3"/>
  <c r="DN204" i="3"/>
  <c r="DO204" i="3"/>
  <c r="DJ205" i="3"/>
  <c r="DK205" i="3"/>
  <c r="DL205" i="3"/>
  <c r="DM205" i="3"/>
  <c r="DN205" i="3"/>
  <c r="DO205" i="3"/>
  <c r="DJ206" i="3"/>
  <c r="DK206" i="3"/>
  <c r="DL206" i="3"/>
  <c r="DM206" i="3"/>
  <c r="DN206" i="3"/>
  <c r="DO206" i="3"/>
  <c r="DJ207" i="3"/>
  <c r="DK207" i="3"/>
  <c r="DL207" i="3"/>
  <c r="DM207" i="3"/>
  <c r="DN207" i="3"/>
  <c r="DO207" i="3"/>
  <c r="DJ208" i="3"/>
  <c r="DK208" i="3"/>
  <c r="DL208" i="3"/>
  <c r="DM208" i="3"/>
  <c r="DN208" i="3"/>
  <c r="DO208" i="3"/>
  <c r="DJ209" i="3"/>
  <c r="DK209" i="3"/>
  <c r="DL209" i="3"/>
  <c r="DM209" i="3"/>
  <c r="DN209" i="3"/>
  <c r="DO209" i="3"/>
  <c r="DJ210" i="3"/>
  <c r="DK210" i="3"/>
  <c r="DL210" i="3"/>
  <c r="DM210" i="3"/>
  <c r="DN210" i="3"/>
  <c r="DO210" i="3"/>
  <c r="DJ211" i="3"/>
  <c r="DK211" i="3"/>
  <c r="DL211" i="3"/>
  <c r="DM211" i="3"/>
  <c r="DN211" i="3"/>
  <c r="DO211" i="3"/>
  <c r="DJ212" i="3"/>
  <c r="DK212" i="3"/>
  <c r="DL212" i="3"/>
  <c r="DM212" i="3"/>
  <c r="DN212" i="3"/>
  <c r="DO212" i="3"/>
  <c r="DJ213" i="3"/>
  <c r="DK213" i="3"/>
  <c r="DL213" i="3"/>
  <c r="DM213" i="3"/>
  <c r="DN213" i="3"/>
  <c r="DO213" i="3"/>
  <c r="DJ214" i="3"/>
  <c r="DK214" i="3"/>
  <c r="DL214" i="3"/>
  <c r="DM214" i="3"/>
  <c r="DN214" i="3"/>
  <c r="DO214" i="3"/>
  <c r="DJ215" i="3"/>
  <c r="DK215" i="3"/>
  <c r="DL215" i="3"/>
  <c r="DM215" i="3"/>
  <c r="DN215" i="3"/>
  <c r="DO215" i="3"/>
  <c r="DJ216" i="3"/>
  <c r="DK216" i="3"/>
  <c r="DL216" i="3"/>
  <c r="DM216" i="3"/>
  <c r="DN216" i="3"/>
  <c r="DO216" i="3"/>
  <c r="DJ217" i="3"/>
  <c r="DK217" i="3"/>
  <c r="DL217" i="3"/>
  <c r="DM217" i="3"/>
  <c r="DN217" i="3"/>
  <c r="DO217" i="3"/>
  <c r="DJ218" i="3"/>
  <c r="DK218" i="3"/>
  <c r="DL218" i="3"/>
  <c r="DM218" i="3"/>
  <c r="DN218" i="3"/>
  <c r="DO218" i="3"/>
  <c r="DJ219" i="3"/>
  <c r="DK219" i="3"/>
  <c r="DL219" i="3"/>
  <c r="DM219" i="3"/>
  <c r="DN219" i="3"/>
  <c r="DO219" i="3"/>
  <c r="DJ220" i="3"/>
  <c r="DK220" i="3"/>
  <c r="DL220" i="3"/>
  <c r="DM220" i="3"/>
  <c r="DN220" i="3"/>
  <c r="DO220" i="3"/>
  <c r="DJ221" i="3"/>
  <c r="DK221" i="3"/>
  <c r="DL221" i="3"/>
  <c r="DM221" i="3"/>
  <c r="DN221" i="3"/>
  <c r="DO221" i="3"/>
  <c r="DJ222" i="3"/>
  <c r="DK222" i="3"/>
  <c r="DL222" i="3"/>
  <c r="DM222" i="3"/>
  <c r="DN222" i="3"/>
  <c r="DO222" i="3"/>
  <c r="DJ223" i="3"/>
  <c r="DK223" i="3"/>
  <c r="DL223" i="3"/>
  <c r="DM223" i="3"/>
  <c r="DN223" i="3"/>
  <c r="DO223" i="3"/>
  <c r="DJ224" i="3"/>
  <c r="DK224" i="3"/>
  <c r="DL224" i="3"/>
  <c r="DM224" i="3"/>
  <c r="DN224" i="3"/>
  <c r="DO224" i="3"/>
  <c r="DJ225" i="3"/>
  <c r="DK225" i="3"/>
  <c r="DL225" i="3"/>
  <c r="DM225" i="3"/>
  <c r="DN225" i="3"/>
  <c r="DO225" i="3"/>
  <c r="DJ226" i="3"/>
  <c r="DK226" i="3"/>
  <c r="DL226" i="3"/>
  <c r="DM226" i="3"/>
  <c r="DN226" i="3"/>
  <c r="DO226" i="3"/>
  <c r="DJ227" i="3"/>
  <c r="DK227" i="3"/>
  <c r="DL227" i="3"/>
  <c r="DM227" i="3"/>
  <c r="DN227" i="3"/>
  <c r="DO227" i="3"/>
  <c r="DJ228" i="3"/>
  <c r="DK228" i="3"/>
  <c r="DL228" i="3"/>
  <c r="DM228" i="3"/>
  <c r="DN228" i="3"/>
  <c r="DO228" i="3"/>
  <c r="DJ229" i="3"/>
  <c r="DK229" i="3"/>
  <c r="DL229" i="3"/>
  <c r="DM229" i="3"/>
  <c r="DN229" i="3"/>
  <c r="DO229" i="3"/>
  <c r="DJ230" i="3"/>
  <c r="DK230" i="3"/>
  <c r="DL230" i="3"/>
  <c r="DM230" i="3"/>
  <c r="DN230" i="3"/>
  <c r="DO230" i="3"/>
  <c r="DJ231" i="3"/>
  <c r="DK231" i="3"/>
  <c r="DL231" i="3"/>
  <c r="DM231" i="3"/>
  <c r="DN231" i="3"/>
  <c r="DO231" i="3"/>
  <c r="DJ232" i="3"/>
  <c r="DK232" i="3"/>
  <c r="DL232" i="3"/>
  <c r="DM232" i="3"/>
  <c r="DN232" i="3"/>
  <c r="DO232" i="3"/>
  <c r="DJ233" i="3"/>
  <c r="DK233" i="3"/>
  <c r="DL233" i="3"/>
  <c r="DM233" i="3"/>
  <c r="DN233" i="3"/>
  <c r="DO233" i="3"/>
  <c r="DJ234" i="3"/>
  <c r="DK234" i="3"/>
  <c r="DL234" i="3"/>
  <c r="DM234" i="3"/>
  <c r="DN234" i="3"/>
  <c r="DO234" i="3"/>
  <c r="DJ235" i="3"/>
  <c r="DK235" i="3"/>
  <c r="DL235" i="3"/>
  <c r="DM235" i="3"/>
  <c r="DN235" i="3"/>
  <c r="DO235" i="3"/>
  <c r="DJ236" i="3"/>
  <c r="DK236" i="3"/>
  <c r="DL236" i="3"/>
  <c r="DM236" i="3"/>
  <c r="DN236" i="3"/>
  <c r="DO236" i="3"/>
  <c r="DJ237" i="3"/>
  <c r="DK237" i="3"/>
  <c r="DL237" i="3"/>
  <c r="DM237" i="3"/>
  <c r="DN237" i="3"/>
  <c r="DO237" i="3"/>
  <c r="DJ238" i="3"/>
  <c r="DK238" i="3"/>
  <c r="DL238" i="3"/>
  <c r="DM238" i="3"/>
  <c r="DN238" i="3"/>
  <c r="DO238" i="3"/>
  <c r="DJ239" i="3"/>
  <c r="DK239" i="3"/>
  <c r="DL239" i="3"/>
  <c r="DM239" i="3"/>
  <c r="DN239" i="3"/>
  <c r="DO239" i="3"/>
  <c r="DJ240" i="3"/>
  <c r="DK240" i="3"/>
  <c r="DL240" i="3"/>
  <c r="DM240" i="3"/>
  <c r="DN240" i="3"/>
  <c r="DO240" i="3"/>
  <c r="DJ241" i="3"/>
  <c r="DK241" i="3"/>
  <c r="DL241" i="3"/>
  <c r="DM241" i="3"/>
  <c r="DN241" i="3"/>
  <c r="DO241" i="3"/>
  <c r="DJ242" i="3"/>
  <c r="DK242" i="3"/>
  <c r="DL242" i="3"/>
  <c r="DM242" i="3"/>
  <c r="DN242" i="3"/>
  <c r="DO242" i="3"/>
  <c r="DJ243" i="3"/>
  <c r="DK243" i="3"/>
  <c r="DL243" i="3"/>
  <c r="DM243" i="3"/>
  <c r="DN243" i="3"/>
  <c r="DO243" i="3"/>
  <c r="DJ244" i="3"/>
  <c r="DK244" i="3"/>
  <c r="DL244" i="3"/>
  <c r="DM244" i="3"/>
  <c r="DN244" i="3"/>
  <c r="DO244" i="3"/>
  <c r="DJ245" i="3"/>
  <c r="DK245" i="3"/>
  <c r="DL245" i="3"/>
  <c r="DM245" i="3"/>
  <c r="DN245" i="3"/>
  <c r="DO245" i="3"/>
  <c r="DJ246" i="3"/>
  <c r="DK246" i="3"/>
  <c r="DL246" i="3"/>
  <c r="DM246" i="3"/>
  <c r="DN246" i="3"/>
  <c r="DO246" i="3"/>
  <c r="DJ247" i="3"/>
  <c r="DK247" i="3"/>
  <c r="DL247" i="3"/>
  <c r="DM247" i="3"/>
  <c r="DN247" i="3"/>
  <c r="DO247" i="3"/>
  <c r="DJ248" i="3"/>
  <c r="DK248" i="3"/>
  <c r="DL248" i="3"/>
  <c r="DM248" i="3"/>
  <c r="DN248" i="3"/>
  <c r="DO248" i="3"/>
  <c r="DJ249" i="3"/>
  <c r="DK249" i="3"/>
  <c r="DL249" i="3"/>
  <c r="DM249" i="3"/>
  <c r="DN249" i="3"/>
  <c r="DO249" i="3"/>
  <c r="DJ250" i="3"/>
  <c r="DK250" i="3"/>
  <c r="DL250" i="3"/>
  <c r="DM250" i="3"/>
  <c r="DN250" i="3"/>
  <c r="DO250" i="3"/>
  <c r="DJ251" i="3"/>
  <c r="DK251" i="3"/>
  <c r="DL251" i="3"/>
  <c r="DM251" i="3"/>
  <c r="DN251" i="3"/>
  <c r="DO251" i="3"/>
  <c r="DJ252" i="3"/>
  <c r="DK252" i="3"/>
  <c r="DL252" i="3"/>
  <c r="DM252" i="3"/>
  <c r="DN252" i="3"/>
  <c r="DO252" i="3"/>
  <c r="DJ253" i="3"/>
  <c r="DK253" i="3"/>
  <c r="DL253" i="3"/>
  <c r="DM253" i="3"/>
  <c r="DN253" i="3"/>
  <c r="DO253" i="3"/>
  <c r="DJ254" i="3"/>
  <c r="DK254" i="3"/>
  <c r="DL254" i="3"/>
  <c r="DM254" i="3"/>
  <c r="DN254" i="3"/>
  <c r="DO254" i="3"/>
  <c r="DJ255" i="3"/>
  <c r="DK255" i="3"/>
  <c r="DL255" i="3"/>
  <c r="DM255" i="3"/>
  <c r="DN255" i="3"/>
  <c r="DO255" i="3"/>
  <c r="DJ256" i="3"/>
  <c r="DK256" i="3"/>
  <c r="DL256" i="3"/>
  <c r="DM256" i="3"/>
  <c r="DN256" i="3"/>
  <c r="DO256" i="3"/>
  <c r="DJ257" i="3"/>
  <c r="DK257" i="3"/>
  <c r="DL257" i="3"/>
  <c r="DM257" i="3"/>
  <c r="DN257" i="3"/>
  <c r="DO257" i="3"/>
  <c r="DJ258" i="3"/>
  <c r="DK258" i="3"/>
  <c r="DL258" i="3"/>
  <c r="DM258" i="3"/>
  <c r="DN258" i="3"/>
  <c r="DO258" i="3"/>
  <c r="DJ259" i="3"/>
  <c r="DK259" i="3"/>
  <c r="DL259" i="3"/>
  <c r="DM259" i="3"/>
  <c r="DN259" i="3"/>
  <c r="DO259" i="3"/>
  <c r="DJ260" i="3"/>
  <c r="DK260" i="3"/>
  <c r="DL260" i="3"/>
  <c r="DM260" i="3"/>
  <c r="DN260" i="3"/>
  <c r="DO260" i="3"/>
  <c r="DJ261" i="3"/>
  <c r="DK261" i="3"/>
  <c r="DL261" i="3"/>
  <c r="DM261" i="3"/>
  <c r="DN261" i="3"/>
  <c r="DO261" i="3"/>
  <c r="DJ262" i="3"/>
  <c r="DK262" i="3"/>
  <c r="DL262" i="3"/>
  <c r="DM262" i="3"/>
  <c r="DN262" i="3"/>
  <c r="DO262" i="3"/>
  <c r="DJ263" i="3"/>
  <c r="DK263" i="3"/>
  <c r="DL263" i="3"/>
  <c r="DM263" i="3"/>
  <c r="DN263" i="3"/>
  <c r="DO263" i="3"/>
  <c r="DJ264" i="3"/>
  <c r="DK264" i="3"/>
  <c r="DL264" i="3"/>
  <c r="DM264" i="3"/>
  <c r="DN264" i="3"/>
  <c r="DO264" i="3"/>
  <c r="DJ265" i="3"/>
  <c r="DK265" i="3"/>
  <c r="DL265" i="3"/>
  <c r="DM265" i="3"/>
  <c r="DN265" i="3"/>
  <c r="DO265" i="3"/>
  <c r="DJ266" i="3"/>
  <c r="DK266" i="3"/>
  <c r="DL266" i="3"/>
  <c r="DM266" i="3"/>
  <c r="DN266" i="3"/>
  <c r="DO266" i="3"/>
  <c r="DJ267" i="3"/>
  <c r="DK267" i="3"/>
  <c r="DL267" i="3"/>
  <c r="DM267" i="3"/>
  <c r="DN267" i="3"/>
  <c r="DO267" i="3"/>
  <c r="DJ268" i="3"/>
  <c r="DK268" i="3"/>
  <c r="DL268" i="3"/>
  <c r="DM268" i="3"/>
  <c r="DN268" i="3"/>
  <c r="DO268" i="3"/>
  <c r="DJ269" i="3"/>
  <c r="DK269" i="3"/>
  <c r="DL269" i="3"/>
  <c r="DM269" i="3"/>
  <c r="DN269" i="3"/>
  <c r="DO269" i="3"/>
  <c r="DJ270" i="3"/>
  <c r="DK270" i="3"/>
  <c r="DL270" i="3"/>
  <c r="DM270" i="3"/>
  <c r="DN270" i="3"/>
  <c r="DO270" i="3"/>
  <c r="DJ271" i="3"/>
  <c r="DK271" i="3"/>
  <c r="DL271" i="3"/>
  <c r="DM271" i="3"/>
  <c r="DN271" i="3"/>
  <c r="DO271" i="3"/>
  <c r="DJ272" i="3"/>
  <c r="DK272" i="3"/>
  <c r="DL272" i="3"/>
  <c r="DM272" i="3"/>
  <c r="DN272" i="3"/>
  <c r="DO272" i="3"/>
  <c r="DJ273" i="3"/>
  <c r="DK273" i="3"/>
  <c r="DL273" i="3"/>
  <c r="DM273" i="3"/>
  <c r="DN273" i="3"/>
  <c r="DO273" i="3"/>
  <c r="DJ274" i="3"/>
  <c r="DK274" i="3"/>
  <c r="DL274" i="3"/>
  <c r="DM274" i="3"/>
  <c r="DN274" i="3"/>
  <c r="DO274" i="3"/>
  <c r="DJ275" i="3"/>
  <c r="DK275" i="3"/>
  <c r="DL275" i="3"/>
  <c r="DM275" i="3"/>
  <c r="DN275" i="3"/>
  <c r="DO275" i="3"/>
  <c r="DJ276" i="3"/>
  <c r="DK276" i="3"/>
  <c r="DL276" i="3"/>
  <c r="DM276" i="3"/>
  <c r="DN276" i="3"/>
  <c r="DO276" i="3"/>
  <c r="DJ277" i="3"/>
  <c r="DK277" i="3"/>
  <c r="DL277" i="3"/>
  <c r="DM277" i="3"/>
  <c r="DN277" i="3"/>
  <c r="DO277" i="3"/>
  <c r="DJ278" i="3"/>
  <c r="DK278" i="3"/>
  <c r="DL278" i="3"/>
  <c r="DM278" i="3"/>
  <c r="DN278" i="3"/>
  <c r="DO278" i="3"/>
  <c r="DJ279" i="3"/>
  <c r="DK279" i="3"/>
  <c r="DL279" i="3"/>
  <c r="DM279" i="3"/>
  <c r="DN279" i="3"/>
  <c r="DO279" i="3"/>
  <c r="DJ280" i="3"/>
  <c r="DK280" i="3"/>
  <c r="DL280" i="3"/>
  <c r="DM280" i="3"/>
  <c r="DN280" i="3"/>
  <c r="DO280" i="3"/>
  <c r="DJ281" i="3"/>
  <c r="DK281" i="3"/>
  <c r="DL281" i="3"/>
  <c r="DM281" i="3"/>
  <c r="DN281" i="3"/>
  <c r="DO281" i="3"/>
  <c r="DJ282" i="3"/>
  <c r="DK282" i="3"/>
  <c r="DL282" i="3"/>
  <c r="DM282" i="3"/>
  <c r="DN282" i="3"/>
  <c r="DO282" i="3"/>
  <c r="DJ283" i="3"/>
  <c r="DK283" i="3"/>
  <c r="DL283" i="3"/>
  <c r="DM283" i="3"/>
  <c r="DN283" i="3"/>
  <c r="DO283" i="3"/>
  <c r="DJ284" i="3"/>
  <c r="DK284" i="3"/>
  <c r="DL284" i="3"/>
  <c r="DM284" i="3"/>
  <c r="DN284" i="3"/>
  <c r="DO284" i="3"/>
  <c r="DJ285" i="3"/>
  <c r="DK285" i="3"/>
  <c r="DL285" i="3"/>
  <c r="DM285" i="3"/>
  <c r="DN285" i="3"/>
  <c r="DO285" i="3"/>
  <c r="DJ286" i="3"/>
  <c r="DK286" i="3"/>
  <c r="DL286" i="3"/>
  <c r="DM286" i="3"/>
  <c r="DN286" i="3"/>
  <c r="DO286" i="3"/>
  <c r="DJ287" i="3"/>
  <c r="DK287" i="3"/>
  <c r="DL287" i="3"/>
  <c r="DM287" i="3"/>
  <c r="DN287" i="3"/>
  <c r="DO287" i="3"/>
  <c r="DJ288" i="3"/>
  <c r="DK288" i="3"/>
  <c r="DL288" i="3"/>
  <c r="DM288" i="3"/>
  <c r="DN288" i="3"/>
  <c r="DO288" i="3"/>
  <c r="DJ289" i="3"/>
  <c r="DK289" i="3"/>
  <c r="DL289" i="3"/>
  <c r="DM289" i="3"/>
  <c r="DN289" i="3"/>
  <c r="DO289" i="3"/>
  <c r="DJ290" i="3"/>
  <c r="DK290" i="3"/>
  <c r="DL290" i="3"/>
  <c r="DM290" i="3"/>
  <c r="DN290" i="3"/>
  <c r="DO290" i="3"/>
  <c r="DJ291" i="3"/>
  <c r="DK291" i="3"/>
  <c r="DL291" i="3"/>
  <c r="DM291" i="3"/>
  <c r="DN291" i="3"/>
  <c r="DO291" i="3"/>
  <c r="DJ292" i="3"/>
  <c r="DK292" i="3"/>
  <c r="DL292" i="3"/>
  <c r="DM292" i="3"/>
  <c r="DN292" i="3"/>
  <c r="DO292" i="3"/>
  <c r="DJ293" i="3"/>
  <c r="DK293" i="3"/>
  <c r="DL293" i="3"/>
  <c r="DM293" i="3"/>
  <c r="DN293" i="3"/>
  <c r="DO293" i="3"/>
  <c r="DJ294" i="3"/>
  <c r="DK294" i="3"/>
  <c r="DL294" i="3"/>
  <c r="DM294" i="3"/>
  <c r="DN294" i="3"/>
  <c r="DO294" i="3"/>
  <c r="DJ295" i="3"/>
  <c r="DK295" i="3"/>
  <c r="DL295" i="3"/>
  <c r="DM295" i="3"/>
  <c r="DN295" i="3"/>
  <c r="DO295" i="3"/>
  <c r="DJ296" i="3"/>
  <c r="DK296" i="3"/>
  <c r="DL296" i="3"/>
  <c r="DM296" i="3"/>
  <c r="DN296" i="3"/>
  <c r="DO296" i="3"/>
  <c r="DJ297" i="3"/>
  <c r="DK297" i="3"/>
  <c r="DL297" i="3"/>
  <c r="DM297" i="3"/>
  <c r="DN297" i="3"/>
  <c r="DO297" i="3"/>
  <c r="DJ298" i="3"/>
  <c r="DK298" i="3"/>
  <c r="DL298" i="3"/>
  <c r="DM298" i="3"/>
  <c r="DN298" i="3"/>
  <c r="DO298" i="3"/>
  <c r="DJ299" i="3"/>
  <c r="DK299" i="3"/>
  <c r="DL299" i="3"/>
  <c r="DM299" i="3"/>
  <c r="DN299" i="3"/>
  <c r="DO299" i="3"/>
  <c r="DJ300" i="3"/>
  <c r="DK300" i="3"/>
  <c r="DL300" i="3"/>
  <c r="DM300" i="3"/>
  <c r="DN300" i="3"/>
  <c r="DO300" i="3"/>
  <c r="DJ301" i="3"/>
  <c r="DK301" i="3"/>
  <c r="DL301" i="3"/>
  <c r="DM301" i="3"/>
  <c r="DN301" i="3"/>
  <c r="DO301" i="3"/>
  <c r="DJ302" i="3"/>
  <c r="DK302" i="3"/>
  <c r="DL302" i="3"/>
  <c r="DM302" i="3"/>
  <c r="DN302" i="3"/>
  <c r="DO302" i="3"/>
  <c r="DJ303" i="3"/>
  <c r="DK303" i="3"/>
  <c r="DL303" i="3"/>
  <c r="DM303" i="3"/>
  <c r="DN303" i="3"/>
  <c r="DO303" i="3"/>
  <c r="DJ304" i="3"/>
  <c r="DK304" i="3"/>
  <c r="DL304" i="3"/>
  <c r="DM304" i="3"/>
  <c r="DN304" i="3"/>
  <c r="DO304" i="3"/>
  <c r="DJ305" i="3"/>
  <c r="DK305" i="3"/>
  <c r="DL305" i="3"/>
  <c r="DM305" i="3"/>
  <c r="DN305" i="3"/>
  <c r="DO305" i="3"/>
  <c r="DJ306" i="3"/>
  <c r="DK306" i="3"/>
  <c r="DL306" i="3"/>
  <c r="DM306" i="3"/>
  <c r="DN306" i="3"/>
  <c r="DO306" i="3"/>
  <c r="DJ307" i="3"/>
  <c r="DK307" i="3"/>
  <c r="DL307" i="3"/>
  <c r="DM307" i="3"/>
  <c r="DN307" i="3"/>
  <c r="DO307" i="3"/>
  <c r="DJ308" i="3"/>
  <c r="DK308" i="3"/>
  <c r="DL308" i="3"/>
  <c r="DM308" i="3"/>
  <c r="DN308" i="3"/>
  <c r="DO308" i="3"/>
  <c r="DJ309" i="3"/>
  <c r="DK309" i="3"/>
  <c r="DL309" i="3"/>
  <c r="DM309" i="3"/>
  <c r="DN309" i="3"/>
  <c r="DO309" i="3"/>
  <c r="DJ310" i="3"/>
  <c r="DK310" i="3"/>
  <c r="DL310" i="3"/>
  <c r="DM310" i="3"/>
  <c r="DN310" i="3"/>
  <c r="DO310" i="3"/>
  <c r="DJ311" i="3"/>
  <c r="DK311" i="3"/>
  <c r="DL311" i="3"/>
  <c r="DM311" i="3"/>
  <c r="DN311" i="3"/>
  <c r="DO311" i="3"/>
  <c r="DJ312" i="3"/>
  <c r="DK312" i="3"/>
  <c r="DL312" i="3"/>
  <c r="DM312" i="3"/>
  <c r="DN312" i="3"/>
  <c r="DO312" i="3"/>
  <c r="DJ313" i="3"/>
  <c r="DK313" i="3"/>
  <c r="DL313" i="3"/>
  <c r="DM313" i="3"/>
  <c r="DN313" i="3"/>
  <c r="DO313" i="3"/>
  <c r="DJ314" i="3"/>
  <c r="DK314" i="3"/>
  <c r="DL314" i="3"/>
  <c r="DM314" i="3"/>
  <c r="DN314" i="3"/>
  <c r="DO314" i="3"/>
  <c r="DJ315" i="3"/>
  <c r="DK315" i="3"/>
  <c r="DL315" i="3"/>
  <c r="DM315" i="3"/>
  <c r="DN315" i="3"/>
  <c r="DO315" i="3"/>
  <c r="DJ316" i="3"/>
  <c r="DK316" i="3"/>
  <c r="DL316" i="3"/>
  <c r="DM316" i="3"/>
  <c r="DN316" i="3"/>
  <c r="DO316" i="3"/>
  <c r="DJ317" i="3"/>
  <c r="DK317" i="3"/>
  <c r="DL317" i="3"/>
  <c r="DM317" i="3"/>
  <c r="DN317" i="3"/>
  <c r="DO317" i="3"/>
  <c r="DJ318" i="3"/>
  <c r="DK318" i="3"/>
  <c r="DL318" i="3"/>
  <c r="DM318" i="3"/>
  <c r="DN318" i="3"/>
  <c r="DO318" i="3"/>
  <c r="DJ319" i="3"/>
  <c r="DK319" i="3"/>
  <c r="DL319" i="3"/>
  <c r="DM319" i="3"/>
  <c r="DN319" i="3"/>
  <c r="DO319" i="3"/>
  <c r="DJ320" i="3"/>
  <c r="DK320" i="3"/>
  <c r="DL320" i="3"/>
  <c r="DM320" i="3"/>
  <c r="DN320" i="3"/>
  <c r="DO320" i="3"/>
  <c r="DJ321" i="3"/>
  <c r="DK321" i="3"/>
  <c r="DL321" i="3"/>
  <c r="DM321" i="3"/>
  <c r="DN321" i="3"/>
  <c r="DO321" i="3"/>
  <c r="DJ322" i="3"/>
  <c r="DK322" i="3"/>
  <c r="DL322" i="3"/>
  <c r="DM322" i="3"/>
  <c r="DN322" i="3"/>
  <c r="DO322" i="3"/>
  <c r="DJ323" i="3"/>
  <c r="DK323" i="3"/>
  <c r="DL323" i="3"/>
  <c r="DM323" i="3"/>
  <c r="DN323" i="3"/>
  <c r="DO323" i="3"/>
  <c r="DJ324" i="3"/>
  <c r="DK324" i="3"/>
  <c r="DL324" i="3"/>
  <c r="DM324" i="3"/>
  <c r="DN324" i="3"/>
  <c r="DO324" i="3"/>
  <c r="DJ325" i="3"/>
  <c r="DK325" i="3"/>
  <c r="DL325" i="3"/>
  <c r="DM325" i="3"/>
  <c r="DN325" i="3"/>
  <c r="DO325" i="3"/>
  <c r="DJ326" i="3"/>
  <c r="DK326" i="3"/>
  <c r="DL326" i="3"/>
  <c r="DM326" i="3"/>
  <c r="DN326" i="3"/>
  <c r="DO326" i="3"/>
  <c r="DJ327" i="3"/>
  <c r="DK327" i="3"/>
  <c r="DL327" i="3"/>
  <c r="DM327" i="3"/>
  <c r="DN327" i="3"/>
  <c r="DO327" i="3"/>
  <c r="DJ328" i="3"/>
  <c r="DK328" i="3"/>
  <c r="DL328" i="3"/>
  <c r="DM328" i="3"/>
  <c r="DN328" i="3"/>
  <c r="DO328" i="3"/>
  <c r="DJ329" i="3"/>
  <c r="DK329" i="3"/>
  <c r="DL329" i="3"/>
  <c r="DM329" i="3"/>
  <c r="DN329" i="3"/>
  <c r="DO329" i="3"/>
  <c r="DJ330" i="3"/>
  <c r="DK330" i="3"/>
  <c r="DL330" i="3"/>
  <c r="DM330" i="3"/>
  <c r="DN330" i="3"/>
  <c r="DO330" i="3"/>
  <c r="DJ331" i="3"/>
  <c r="DK331" i="3"/>
  <c r="DL331" i="3"/>
  <c r="DM331" i="3"/>
  <c r="DN331" i="3"/>
  <c r="DO331" i="3"/>
  <c r="DJ332" i="3"/>
  <c r="DK332" i="3"/>
  <c r="DL332" i="3"/>
  <c r="DM332" i="3"/>
  <c r="DN332" i="3"/>
  <c r="DO332" i="3"/>
  <c r="DJ333" i="3"/>
  <c r="DK333" i="3"/>
  <c r="DL333" i="3"/>
  <c r="DM333" i="3"/>
  <c r="DN333" i="3"/>
  <c r="DO333" i="3"/>
  <c r="DJ334" i="3"/>
  <c r="DK334" i="3"/>
  <c r="DL334" i="3"/>
  <c r="DM334" i="3"/>
  <c r="DN334" i="3"/>
  <c r="DO334" i="3"/>
  <c r="DJ335" i="3"/>
  <c r="DK335" i="3"/>
  <c r="DL335" i="3"/>
  <c r="DM335" i="3"/>
  <c r="DN335" i="3"/>
  <c r="DO335" i="3"/>
  <c r="DJ336" i="3"/>
  <c r="DK336" i="3"/>
  <c r="DL336" i="3"/>
  <c r="DM336" i="3"/>
  <c r="DN336" i="3"/>
  <c r="DO336" i="3"/>
  <c r="DJ337" i="3"/>
  <c r="DK337" i="3"/>
  <c r="DL337" i="3"/>
  <c r="DM337" i="3"/>
  <c r="DN337" i="3"/>
  <c r="DO337" i="3"/>
  <c r="DJ338" i="3"/>
  <c r="DK338" i="3"/>
  <c r="DL338" i="3"/>
  <c r="DM338" i="3"/>
  <c r="DN338" i="3"/>
  <c r="DO338" i="3"/>
  <c r="DJ339" i="3"/>
  <c r="DK339" i="3"/>
  <c r="DL339" i="3"/>
  <c r="DM339" i="3"/>
  <c r="DN339" i="3"/>
  <c r="DO339" i="3"/>
  <c r="DJ340" i="3"/>
  <c r="DK340" i="3"/>
  <c r="DL340" i="3"/>
  <c r="DM340" i="3"/>
  <c r="DN340" i="3"/>
  <c r="DO340" i="3"/>
  <c r="DJ341" i="3"/>
  <c r="DK341" i="3"/>
  <c r="DL341" i="3"/>
  <c r="DM341" i="3"/>
  <c r="DN341" i="3"/>
  <c r="DO341" i="3"/>
  <c r="DJ342" i="3"/>
  <c r="DK342" i="3"/>
  <c r="DL342" i="3"/>
  <c r="DM342" i="3"/>
  <c r="DN342" i="3"/>
  <c r="DO342" i="3"/>
  <c r="DJ343" i="3"/>
  <c r="DK343" i="3"/>
  <c r="DL343" i="3"/>
  <c r="DM343" i="3"/>
  <c r="DN343" i="3"/>
  <c r="DO343" i="3"/>
  <c r="DJ344" i="3"/>
  <c r="DK344" i="3"/>
  <c r="DL344" i="3"/>
  <c r="DM344" i="3"/>
  <c r="DN344" i="3"/>
  <c r="DO344" i="3"/>
  <c r="DJ345" i="3"/>
  <c r="DK345" i="3"/>
  <c r="DL345" i="3"/>
  <c r="DM345" i="3"/>
  <c r="DN345" i="3"/>
  <c r="DO345" i="3"/>
  <c r="DJ346" i="3"/>
  <c r="DK346" i="3"/>
  <c r="DL346" i="3"/>
  <c r="DM346" i="3"/>
  <c r="DN346" i="3"/>
  <c r="DO346" i="3"/>
  <c r="DJ347" i="3"/>
  <c r="DK347" i="3"/>
  <c r="DL347" i="3"/>
  <c r="DM347" i="3"/>
  <c r="DN347" i="3"/>
  <c r="DO347" i="3"/>
  <c r="DJ348" i="3"/>
  <c r="DK348" i="3"/>
  <c r="DL348" i="3"/>
  <c r="DM348" i="3"/>
  <c r="DN348" i="3"/>
  <c r="DO348" i="3"/>
  <c r="DJ349" i="3"/>
  <c r="DK349" i="3"/>
  <c r="DL349" i="3"/>
  <c r="DM349" i="3"/>
  <c r="DN349" i="3"/>
  <c r="DO349" i="3"/>
  <c r="DJ350" i="3"/>
  <c r="DK350" i="3"/>
  <c r="DL350" i="3"/>
  <c r="DM350" i="3"/>
  <c r="DN350" i="3"/>
  <c r="DO350" i="3"/>
  <c r="DJ351" i="3"/>
  <c r="DK351" i="3"/>
  <c r="DL351" i="3"/>
  <c r="DM351" i="3"/>
  <c r="DN351" i="3"/>
  <c r="DO351" i="3"/>
  <c r="DJ352" i="3"/>
  <c r="DK352" i="3"/>
  <c r="DL352" i="3"/>
  <c r="DM352" i="3"/>
  <c r="DN352" i="3"/>
  <c r="DO352" i="3"/>
  <c r="DJ353" i="3"/>
  <c r="DK353" i="3"/>
  <c r="DL353" i="3"/>
  <c r="DM353" i="3"/>
  <c r="DN353" i="3"/>
  <c r="DO353" i="3"/>
  <c r="DJ354" i="3"/>
  <c r="DK354" i="3"/>
  <c r="DL354" i="3"/>
  <c r="DM354" i="3"/>
  <c r="DN354" i="3"/>
  <c r="DO354" i="3"/>
  <c r="DJ355" i="3"/>
  <c r="DK355" i="3"/>
  <c r="DL355" i="3"/>
  <c r="DM355" i="3"/>
  <c r="DN355" i="3"/>
  <c r="DO355" i="3"/>
  <c r="DJ356" i="3"/>
  <c r="DK356" i="3"/>
  <c r="DL356" i="3"/>
  <c r="DM356" i="3"/>
  <c r="DN356" i="3"/>
  <c r="DO356" i="3"/>
  <c r="DJ357" i="3"/>
  <c r="DK357" i="3"/>
  <c r="DL357" i="3"/>
  <c r="DM357" i="3"/>
  <c r="DN357" i="3"/>
  <c r="DO357" i="3"/>
  <c r="DJ358" i="3"/>
  <c r="DK358" i="3"/>
  <c r="DL358" i="3"/>
  <c r="DM358" i="3"/>
  <c r="DN358" i="3"/>
  <c r="DO358" i="3"/>
  <c r="DJ359" i="3"/>
  <c r="DK359" i="3"/>
  <c r="DL359" i="3"/>
  <c r="DM359" i="3"/>
  <c r="DN359" i="3"/>
  <c r="DO359" i="3"/>
  <c r="DJ360" i="3"/>
  <c r="DK360" i="3"/>
  <c r="DL360" i="3"/>
  <c r="DM360" i="3"/>
  <c r="DN360" i="3"/>
  <c r="DO360" i="3"/>
  <c r="DJ361" i="3"/>
  <c r="DK361" i="3"/>
  <c r="DL361" i="3"/>
  <c r="DM361" i="3"/>
  <c r="DN361" i="3"/>
  <c r="DO361" i="3"/>
  <c r="DJ362" i="3"/>
  <c r="DK362" i="3"/>
  <c r="DL362" i="3"/>
  <c r="DM362" i="3"/>
  <c r="DN362" i="3"/>
  <c r="DO362" i="3"/>
  <c r="DJ363" i="3"/>
  <c r="DK363" i="3"/>
  <c r="DL363" i="3"/>
  <c r="DM363" i="3"/>
  <c r="DN363" i="3"/>
  <c r="DO363" i="3"/>
  <c r="DJ364" i="3"/>
  <c r="DK364" i="3"/>
  <c r="DL364" i="3"/>
  <c r="DM364" i="3"/>
  <c r="DN364" i="3"/>
  <c r="DO364" i="3"/>
  <c r="DJ365" i="3"/>
  <c r="DK365" i="3"/>
  <c r="DL365" i="3"/>
  <c r="DM365" i="3"/>
  <c r="DN365" i="3"/>
  <c r="DO365" i="3"/>
  <c r="DJ366" i="3"/>
  <c r="DK366" i="3"/>
  <c r="DL366" i="3"/>
  <c r="DM366" i="3"/>
  <c r="DN366" i="3"/>
  <c r="DO366" i="3"/>
  <c r="DJ367" i="3"/>
  <c r="DK367" i="3"/>
  <c r="DL367" i="3"/>
  <c r="DM367" i="3"/>
  <c r="DN367" i="3"/>
  <c r="DO367" i="3"/>
  <c r="DJ368" i="3"/>
  <c r="DK368" i="3"/>
  <c r="DL368" i="3"/>
  <c r="DM368" i="3"/>
  <c r="DN368" i="3"/>
  <c r="DO368" i="3"/>
  <c r="DJ369" i="3"/>
  <c r="DK369" i="3"/>
  <c r="DL369" i="3"/>
  <c r="DM369" i="3"/>
  <c r="DN369" i="3"/>
  <c r="DO369" i="3"/>
  <c r="DJ370" i="3"/>
  <c r="DK370" i="3"/>
  <c r="DL370" i="3"/>
  <c r="DM370" i="3"/>
  <c r="DN370" i="3"/>
  <c r="DO370" i="3"/>
  <c r="DJ371" i="3"/>
  <c r="DK371" i="3"/>
  <c r="DL371" i="3"/>
  <c r="DM371" i="3"/>
  <c r="DN371" i="3"/>
  <c r="DO371" i="3"/>
  <c r="DJ372" i="3"/>
  <c r="DK372" i="3"/>
  <c r="DL372" i="3"/>
  <c r="DM372" i="3"/>
  <c r="DN372" i="3"/>
  <c r="DO372" i="3"/>
  <c r="DJ373" i="3"/>
  <c r="DK373" i="3"/>
  <c r="DL373" i="3"/>
  <c r="DM373" i="3"/>
  <c r="DN373" i="3"/>
  <c r="DO373" i="3"/>
  <c r="DJ374" i="3"/>
  <c r="DK374" i="3"/>
  <c r="DL374" i="3"/>
  <c r="DM374" i="3"/>
  <c r="DN374" i="3"/>
  <c r="DO374" i="3"/>
  <c r="DJ375" i="3"/>
  <c r="DK375" i="3"/>
  <c r="DL375" i="3"/>
  <c r="DM375" i="3"/>
  <c r="DN375" i="3"/>
  <c r="DO375" i="3"/>
  <c r="DJ376" i="3"/>
  <c r="DK376" i="3"/>
  <c r="DL376" i="3"/>
  <c r="DM376" i="3"/>
  <c r="DN376" i="3"/>
  <c r="DO376" i="3"/>
  <c r="DJ377" i="3"/>
  <c r="DK377" i="3"/>
  <c r="DL377" i="3"/>
  <c r="DM377" i="3"/>
  <c r="DN377" i="3"/>
  <c r="DO377" i="3"/>
  <c r="DJ378" i="3"/>
  <c r="DK378" i="3"/>
  <c r="DL378" i="3"/>
  <c r="DM378" i="3"/>
  <c r="DN378" i="3"/>
  <c r="DO378" i="3"/>
  <c r="DJ379" i="3"/>
  <c r="DK379" i="3"/>
  <c r="DL379" i="3"/>
  <c r="DM379" i="3"/>
  <c r="DN379" i="3"/>
  <c r="DO379" i="3"/>
  <c r="DJ380" i="3"/>
  <c r="DK380" i="3"/>
  <c r="DL380" i="3"/>
  <c r="DM380" i="3"/>
  <c r="DN380" i="3"/>
  <c r="DO380" i="3"/>
  <c r="DJ381" i="3"/>
  <c r="DK381" i="3"/>
  <c r="DL381" i="3"/>
  <c r="DM381" i="3"/>
  <c r="DN381" i="3"/>
  <c r="DO381" i="3"/>
  <c r="DJ382" i="3"/>
  <c r="DK382" i="3"/>
  <c r="DL382" i="3"/>
  <c r="DM382" i="3"/>
  <c r="DN382" i="3"/>
  <c r="DO382" i="3"/>
  <c r="DJ383" i="3"/>
  <c r="DK383" i="3"/>
  <c r="DL383" i="3"/>
  <c r="DM383" i="3"/>
  <c r="DN383" i="3"/>
  <c r="DO383" i="3"/>
  <c r="DJ384" i="3"/>
  <c r="DK384" i="3"/>
  <c r="DL384" i="3"/>
  <c r="DM384" i="3"/>
  <c r="DN384" i="3"/>
  <c r="DO384" i="3"/>
  <c r="DJ385" i="3"/>
  <c r="DK385" i="3"/>
  <c r="DL385" i="3"/>
  <c r="DM385" i="3"/>
  <c r="DN385" i="3"/>
  <c r="DO385" i="3"/>
  <c r="DJ386" i="3"/>
  <c r="DK386" i="3"/>
  <c r="DL386" i="3"/>
  <c r="DM386" i="3"/>
  <c r="DN386" i="3"/>
  <c r="DO386" i="3"/>
  <c r="DJ387" i="3"/>
  <c r="DK387" i="3"/>
  <c r="DL387" i="3"/>
  <c r="DM387" i="3"/>
  <c r="DN387" i="3"/>
  <c r="DO387" i="3"/>
  <c r="DJ388" i="3"/>
  <c r="DK388" i="3"/>
  <c r="DL388" i="3"/>
  <c r="DM388" i="3"/>
  <c r="DN388" i="3"/>
  <c r="DO388" i="3"/>
  <c r="DJ389" i="3"/>
  <c r="DK389" i="3"/>
  <c r="DL389" i="3"/>
  <c r="DM389" i="3"/>
  <c r="DN389" i="3"/>
  <c r="DO389" i="3"/>
  <c r="DJ390" i="3"/>
  <c r="DK390" i="3"/>
  <c r="DL390" i="3"/>
  <c r="DM390" i="3"/>
  <c r="DN390" i="3"/>
  <c r="DO390" i="3"/>
  <c r="DJ391" i="3"/>
  <c r="DK391" i="3"/>
  <c r="DL391" i="3"/>
  <c r="DM391" i="3"/>
  <c r="DN391" i="3"/>
  <c r="DO391" i="3"/>
  <c r="DJ392" i="3"/>
  <c r="DK392" i="3"/>
  <c r="DL392" i="3"/>
  <c r="DM392" i="3"/>
  <c r="DN392" i="3"/>
  <c r="DO392" i="3"/>
  <c r="DJ393" i="3"/>
  <c r="DK393" i="3"/>
  <c r="DL393" i="3"/>
  <c r="DM393" i="3"/>
  <c r="DN393" i="3"/>
  <c r="DO393" i="3"/>
  <c r="DJ394" i="3"/>
  <c r="DK394" i="3"/>
  <c r="DL394" i="3"/>
  <c r="DM394" i="3"/>
  <c r="DN394" i="3"/>
  <c r="DO394" i="3"/>
  <c r="DJ395" i="3"/>
  <c r="DK395" i="3"/>
  <c r="DL395" i="3"/>
  <c r="DM395" i="3"/>
  <c r="DN395" i="3"/>
  <c r="DO395" i="3"/>
  <c r="DJ396" i="3"/>
  <c r="DK396" i="3"/>
  <c r="DL396" i="3"/>
  <c r="DM396" i="3"/>
  <c r="DN396" i="3"/>
  <c r="DO396" i="3"/>
  <c r="DJ397" i="3"/>
  <c r="DK397" i="3"/>
  <c r="DL397" i="3"/>
  <c r="DM397" i="3"/>
  <c r="DN397" i="3"/>
  <c r="DO397" i="3"/>
  <c r="DJ398" i="3"/>
  <c r="DK398" i="3"/>
  <c r="DL398" i="3"/>
  <c r="DM398" i="3"/>
  <c r="DN398" i="3"/>
  <c r="DO398" i="3"/>
  <c r="DJ399" i="3"/>
  <c r="DK399" i="3"/>
  <c r="DL399" i="3"/>
  <c r="DM399" i="3"/>
  <c r="DN399" i="3"/>
  <c r="DO399" i="3"/>
  <c r="DJ400" i="3"/>
  <c r="DK400" i="3"/>
  <c r="DL400" i="3"/>
  <c r="DM400" i="3"/>
  <c r="DN400" i="3"/>
  <c r="DO400" i="3"/>
  <c r="DJ401" i="3"/>
  <c r="DK401" i="3"/>
  <c r="DL401" i="3"/>
  <c r="DM401" i="3"/>
  <c r="DN401" i="3"/>
  <c r="DO401" i="3"/>
  <c r="DJ402" i="3"/>
  <c r="DK402" i="3"/>
  <c r="DL402" i="3"/>
  <c r="DM402" i="3"/>
  <c r="DN402" i="3"/>
  <c r="DO402" i="3"/>
  <c r="DJ403" i="3"/>
  <c r="DK403" i="3"/>
  <c r="DL403" i="3"/>
  <c r="DM403" i="3"/>
  <c r="DN403" i="3"/>
  <c r="DO403" i="3"/>
  <c r="DJ404" i="3"/>
  <c r="DK404" i="3"/>
  <c r="DL404" i="3"/>
  <c r="DM404" i="3"/>
  <c r="DN404" i="3"/>
  <c r="DO404" i="3"/>
  <c r="DJ405" i="3"/>
  <c r="DK405" i="3"/>
  <c r="DL405" i="3"/>
  <c r="DM405" i="3"/>
  <c r="DN405" i="3"/>
  <c r="DO405" i="3"/>
  <c r="DJ406" i="3"/>
  <c r="DK406" i="3"/>
  <c r="DL406" i="3"/>
  <c r="DM406" i="3"/>
  <c r="DN406" i="3"/>
  <c r="DO406" i="3"/>
  <c r="DJ407" i="3"/>
  <c r="DK407" i="3"/>
  <c r="DL407" i="3"/>
  <c r="DM407" i="3"/>
  <c r="DN407" i="3"/>
  <c r="DO407" i="3"/>
  <c r="DJ408" i="3"/>
  <c r="DK408" i="3"/>
  <c r="DL408" i="3"/>
  <c r="DM408" i="3"/>
  <c r="DN408" i="3"/>
  <c r="DO408" i="3"/>
  <c r="DJ409" i="3"/>
  <c r="DK409" i="3"/>
  <c r="DL409" i="3"/>
  <c r="DM409" i="3"/>
  <c r="DN409" i="3"/>
  <c r="DO409" i="3"/>
  <c r="DJ410" i="3"/>
  <c r="DK410" i="3"/>
  <c r="DL410" i="3"/>
  <c r="DM410" i="3"/>
  <c r="DN410" i="3"/>
  <c r="DO410" i="3"/>
  <c r="DJ411" i="3"/>
  <c r="DK411" i="3"/>
  <c r="DL411" i="3"/>
  <c r="DM411" i="3"/>
  <c r="DN411" i="3"/>
  <c r="DO411" i="3"/>
  <c r="DJ412" i="3"/>
  <c r="DK412" i="3"/>
  <c r="DL412" i="3"/>
  <c r="DM412" i="3"/>
  <c r="DN412" i="3"/>
  <c r="DO412" i="3"/>
  <c r="DJ413" i="3"/>
  <c r="DK413" i="3"/>
  <c r="DL413" i="3"/>
  <c r="DM413" i="3"/>
  <c r="DN413" i="3"/>
  <c r="DO413" i="3"/>
  <c r="DJ414" i="3"/>
  <c r="DK414" i="3"/>
  <c r="DL414" i="3"/>
  <c r="DM414" i="3"/>
  <c r="DN414" i="3"/>
  <c r="DO414" i="3"/>
  <c r="DJ415" i="3"/>
  <c r="DK415" i="3"/>
  <c r="DL415" i="3"/>
  <c r="DM415" i="3"/>
  <c r="DN415" i="3"/>
  <c r="DO415" i="3"/>
  <c r="DJ416" i="3"/>
  <c r="DK416" i="3"/>
  <c r="DL416" i="3"/>
  <c r="DM416" i="3"/>
  <c r="DN416" i="3"/>
  <c r="DO416" i="3"/>
  <c r="DJ417" i="3"/>
  <c r="DK417" i="3"/>
  <c r="DL417" i="3"/>
  <c r="DM417" i="3"/>
  <c r="DN417" i="3"/>
  <c r="DO417" i="3"/>
  <c r="DJ418" i="3"/>
  <c r="DK418" i="3"/>
  <c r="DL418" i="3"/>
  <c r="DM418" i="3"/>
  <c r="DN418" i="3"/>
  <c r="DO418" i="3"/>
  <c r="DJ419" i="3"/>
  <c r="DK419" i="3"/>
  <c r="DL419" i="3"/>
  <c r="DM419" i="3"/>
  <c r="DN419" i="3"/>
  <c r="DO419" i="3"/>
  <c r="DJ420" i="3"/>
  <c r="DK420" i="3"/>
  <c r="DL420" i="3"/>
  <c r="DM420" i="3"/>
  <c r="DN420" i="3"/>
  <c r="DO420" i="3"/>
  <c r="DJ421" i="3"/>
  <c r="DK421" i="3"/>
  <c r="DL421" i="3"/>
  <c r="DM421" i="3"/>
  <c r="DN421" i="3"/>
  <c r="DO421" i="3"/>
  <c r="DJ422" i="3"/>
  <c r="DK422" i="3"/>
  <c r="DL422" i="3"/>
  <c r="DM422" i="3"/>
  <c r="DN422" i="3"/>
  <c r="DO422" i="3"/>
  <c r="DJ423" i="3"/>
  <c r="DK423" i="3"/>
  <c r="DL423" i="3"/>
  <c r="DM423" i="3"/>
  <c r="DN423" i="3"/>
  <c r="DO423" i="3"/>
  <c r="DJ424" i="3"/>
  <c r="DK424" i="3"/>
  <c r="DL424" i="3"/>
  <c r="DM424" i="3"/>
  <c r="DN424" i="3"/>
  <c r="DO424" i="3"/>
  <c r="DJ425" i="3"/>
  <c r="DK425" i="3"/>
  <c r="DL425" i="3"/>
  <c r="DM425" i="3"/>
  <c r="DN425" i="3"/>
  <c r="DO425" i="3"/>
  <c r="DJ426" i="3"/>
  <c r="DK426" i="3"/>
  <c r="DL426" i="3"/>
  <c r="DM426" i="3"/>
  <c r="DN426" i="3"/>
  <c r="DO426" i="3"/>
  <c r="DJ427" i="3"/>
  <c r="DK427" i="3"/>
  <c r="DL427" i="3"/>
  <c r="DM427" i="3"/>
  <c r="DN427" i="3"/>
  <c r="DO427" i="3"/>
  <c r="DJ428" i="3"/>
  <c r="DK428" i="3"/>
  <c r="DL428" i="3"/>
  <c r="DM428" i="3"/>
  <c r="DN428" i="3"/>
  <c r="DO428" i="3"/>
  <c r="DJ429" i="3"/>
  <c r="DK429" i="3"/>
  <c r="DL429" i="3"/>
  <c r="DM429" i="3"/>
  <c r="DN429" i="3"/>
  <c r="DO429" i="3"/>
  <c r="DJ430" i="3"/>
  <c r="DK430" i="3"/>
  <c r="DL430" i="3"/>
  <c r="DM430" i="3"/>
  <c r="DN430" i="3"/>
  <c r="DO430" i="3"/>
  <c r="DJ431" i="3"/>
  <c r="DK431" i="3"/>
  <c r="DL431" i="3"/>
  <c r="DM431" i="3"/>
  <c r="DN431" i="3"/>
  <c r="DO431" i="3"/>
  <c r="DJ432" i="3"/>
  <c r="DK432" i="3"/>
  <c r="DL432" i="3"/>
  <c r="DM432" i="3"/>
  <c r="DN432" i="3"/>
  <c r="DO432" i="3"/>
  <c r="DJ433" i="3"/>
  <c r="DK433" i="3"/>
  <c r="DL433" i="3"/>
  <c r="DM433" i="3"/>
  <c r="DN433" i="3"/>
  <c r="DO433" i="3"/>
  <c r="DJ434" i="3"/>
  <c r="DK434" i="3"/>
  <c r="DL434" i="3"/>
  <c r="DM434" i="3"/>
  <c r="DN434" i="3"/>
  <c r="DO434" i="3"/>
  <c r="DJ435" i="3"/>
  <c r="DK435" i="3"/>
  <c r="DL435" i="3"/>
  <c r="DM435" i="3"/>
  <c r="DN435" i="3"/>
  <c r="DO435" i="3"/>
  <c r="DJ436" i="3"/>
  <c r="DK436" i="3"/>
  <c r="DL436" i="3"/>
  <c r="DM436" i="3"/>
  <c r="DN436" i="3"/>
  <c r="DO436" i="3"/>
  <c r="DJ437" i="3"/>
  <c r="DK437" i="3"/>
  <c r="DL437" i="3"/>
  <c r="DM437" i="3"/>
  <c r="DN437" i="3"/>
  <c r="DO437" i="3"/>
  <c r="DJ438" i="3"/>
  <c r="DK438" i="3"/>
  <c r="DL438" i="3"/>
  <c r="DM438" i="3"/>
  <c r="DN438" i="3"/>
  <c r="DO438" i="3"/>
  <c r="DJ439" i="3"/>
  <c r="DK439" i="3"/>
  <c r="DL439" i="3"/>
  <c r="DM439" i="3"/>
  <c r="DN439" i="3"/>
  <c r="DO439" i="3"/>
  <c r="DJ440" i="3"/>
  <c r="DK440" i="3"/>
  <c r="DL440" i="3"/>
  <c r="DM440" i="3"/>
  <c r="DN440" i="3"/>
  <c r="DO440" i="3"/>
  <c r="DJ441" i="3"/>
  <c r="DK441" i="3"/>
  <c r="DL441" i="3"/>
  <c r="DM441" i="3"/>
  <c r="DN441" i="3"/>
  <c r="DO441" i="3"/>
  <c r="DJ442" i="3"/>
  <c r="DK442" i="3"/>
  <c r="DL442" i="3"/>
  <c r="DM442" i="3"/>
  <c r="DN442" i="3"/>
  <c r="DO442" i="3"/>
  <c r="DJ443" i="3"/>
  <c r="DK443" i="3"/>
  <c r="DL443" i="3"/>
  <c r="DM443" i="3"/>
  <c r="DN443" i="3"/>
  <c r="DO443" i="3"/>
  <c r="DJ444" i="3"/>
  <c r="DK444" i="3"/>
  <c r="DL444" i="3"/>
  <c r="DM444" i="3"/>
  <c r="DN444" i="3"/>
  <c r="DO444" i="3"/>
  <c r="DJ445" i="3"/>
  <c r="DK445" i="3"/>
  <c r="DL445" i="3"/>
  <c r="DM445" i="3"/>
  <c r="DN445" i="3"/>
  <c r="DO445" i="3"/>
  <c r="DJ446" i="3"/>
  <c r="DK446" i="3"/>
  <c r="DL446" i="3"/>
  <c r="DM446" i="3"/>
  <c r="DN446" i="3"/>
  <c r="DO446" i="3"/>
  <c r="DJ447" i="3"/>
  <c r="DK447" i="3"/>
  <c r="DL447" i="3"/>
  <c r="DM447" i="3"/>
  <c r="DN447" i="3"/>
  <c r="DO447" i="3"/>
  <c r="DJ448" i="3"/>
  <c r="DK448" i="3"/>
  <c r="DL448" i="3"/>
  <c r="DM448" i="3"/>
  <c r="DN448" i="3"/>
  <c r="DO448" i="3"/>
  <c r="DJ449" i="3"/>
  <c r="DK449" i="3"/>
  <c r="DL449" i="3"/>
  <c r="DM449" i="3"/>
  <c r="DN449" i="3"/>
  <c r="DO449" i="3"/>
  <c r="DJ450" i="3"/>
  <c r="DK450" i="3"/>
  <c r="DL450" i="3"/>
  <c r="DM450" i="3"/>
  <c r="DN450" i="3"/>
  <c r="DO450" i="3"/>
  <c r="DJ451" i="3"/>
  <c r="DK451" i="3"/>
  <c r="DL451" i="3"/>
  <c r="DM451" i="3"/>
  <c r="DN451" i="3"/>
  <c r="DO451" i="3"/>
  <c r="DJ452" i="3"/>
  <c r="DK452" i="3"/>
  <c r="DL452" i="3"/>
  <c r="DM452" i="3"/>
  <c r="DN452" i="3"/>
  <c r="DO452" i="3"/>
  <c r="DJ453" i="3"/>
  <c r="DK453" i="3"/>
  <c r="DL453" i="3"/>
  <c r="DM453" i="3"/>
  <c r="DN453" i="3"/>
  <c r="DO453" i="3"/>
  <c r="DJ454" i="3"/>
  <c r="DK454" i="3"/>
  <c r="DL454" i="3"/>
  <c r="DM454" i="3"/>
  <c r="DN454" i="3"/>
  <c r="DO454" i="3"/>
  <c r="DJ455" i="3"/>
  <c r="DK455" i="3"/>
  <c r="DL455" i="3"/>
  <c r="DM455" i="3"/>
  <c r="DN455" i="3"/>
  <c r="DO455" i="3"/>
  <c r="DJ456" i="3"/>
  <c r="DK456" i="3"/>
  <c r="DL456" i="3"/>
  <c r="DM456" i="3"/>
  <c r="DN456" i="3"/>
  <c r="DO456" i="3"/>
  <c r="DJ457" i="3"/>
  <c r="DK457" i="3"/>
  <c r="DL457" i="3"/>
  <c r="DM457" i="3"/>
  <c r="DN457" i="3"/>
  <c r="DO457" i="3"/>
  <c r="DJ458" i="3"/>
  <c r="DK458" i="3"/>
  <c r="DL458" i="3"/>
  <c r="DM458" i="3"/>
  <c r="DN458" i="3"/>
  <c r="DO458" i="3"/>
  <c r="DJ459" i="3"/>
  <c r="DK459" i="3"/>
  <c r="DL459" i="3"/>
  <c r="DM459" i="3"/>
  <c r="DN459" i="3"/>
  <c r="DO459" i="3"/>
  <c r="DJ460" i="3"/>
  <c r="DK460" i="3"/>
  <c r="DL460" i="3"/>
  <c r="DM460" i="3"/>
  <c r="DN460" i="3"/>
  <c r="DO460" i="3"/>
  <c r="DJ461" i="3"/>
  <c r="DK461" i="3"/>
  <c r="DL461" i="3"/>
  <c r="DM461" i="3"/>
  <c r="DN461" i="3"/>
  <c r="DO461" i="3"/>
  <c r="DJ462" i="3"/>
  <c r="DK462" i="3"/>
  <c r="DL462" i="3"/>
  <c r="DM462" i="3"/>
  <c r="DN462" i="3"/>
  <c r="DO462" i="3"/>
  <c r="DJ463" i="3"/>
  <c r="DK463" i="3"/>
  <c r="DL463" i="3"/>
  <c r="DM463" i="3"/>
  <c r="DN463" i="3"/>
  <c r="DO463" i="3"/>
  <c r="DJ464" i="3"/>
  <c r="DK464" i="3"/>
  <c r="DL464" i="3"/>
  <c r="DM464" i="3"/>
  <c r="DN464" i="3"/>
  <c r="DO464" i="3"/>
  <c r="DJ465" i="3"/>
  <c r="DK465" i="3"/>
  <c r="DL465" i="3"/>
  <c r="DM465" i="3"/>
  <c r="DN465" i="3"/>
  <c r="DO465" i="3"/>
  <c r="DJ466" i="3"/>
  <c r="DK466" i="3"/>
  <c r="DL466" i="3"/>
  <c r="DM466" i="3"/>
  <c r="DN466" i="3"/>
  <c r="DO466" i="3"/>
  <c r="DJ467" i="3"/>
  <c r="DK467" i="3"/>
  <c r="DL467" i="3"/>
  <c r="DM467" i="3"/>
  <c r="DN467" i="3"/>
  <c r="DO467" i="3"/>
  <c r="DJ468" i="3"/>
  <c r="DK468" i="3"/>
  <c r="DL468" i="3"/>
  <c r="DM468" i="3"/>
  <c r="DN468" i="3"/>
  <c r="DO468" i="3"/>
  <c r="DJ469" i="3"/>
  <c r="DK469" i="3"/>
  <c r="DL469" i="3"/>
  <c r="DM469" i="3"/>
  <c r="DN469" i="3"/>
  <c r="DO469" i="3"/>
  <c r="DJ470" i="3"/>
  <c r="DK470" i="3"/>
  <c r="DL470" i="3"/>
  <c r="DM470" i="3"/>
  <c r="DN470" i="3"/>
  <c r="DO470" i="3"/>
  <c r="DJ471" i="3"/>
  <c r="DK471" i="3"/>
  <c r="DL471" i="3"/>
  <c r="DM471" i="3"/>
  <c r="DN471" i="3"/>
  <c r="DO471" i="3"/>
  <c r="DJ472" i="3"/>
  <c r="DK472" i="3"/>
  <c r="DL472" i="3"/>
  <c r="DM472" i="3"/>
  <c r="DN472" i="3"/>
  <c r="DO472" i="3"/>
  <c r="DJ473" i="3"/>
  <c r="DK473" i="3"/>
  <c r="DL473" i="3"/>
  <c r="DM473" i="3"/>
  <c r="DN473" i="3"/>
  <c r="DO473" i="3"/>
  <c r="DJ474" i="3"/>
  <c r="DK474" i="3"/>
  <c r="DL474" i="3"/>
  <c r="DM474" i="3"/>
  <c r="DN474" i="3"/>
  <c r="DO474" i="3"/>
  <c r="DJ475" i="3"/>
  <c r="DK475" i="3"/>
  <c r="DL475" i="3"/>
  <c r="DM475" i="3"/>
  <c r="DN475" i="3"/>
  <c r="DO475" i="3"/>
  <c r="DJ476" i="3"/>
  <c r="DK476" i="3"/>
  <c r="DL476" i="3"/>
  <c r="DM476" i="3"/>
  <c r="DN476" i="3"/>
  <c r="DO476" i="3"/>
  <c r="DJ477" i="3"/>
  <c r="DK477" i="3"/>
  <c r="DL477" i="3"/>
  <c r="DM477" i="3"/>
  <c r="DN477" i="3"/>
  <c r="DO477" i="3"/>
  <c r="DJ478" i="3"/>
  <c r="DK478" i="3"/>
  <c r="DL478" i="3"/>
  <c r="DM478" i="3"/>
  <c r="DN478" i="3"/>
  <c r="DO478" i="3"/>
  <c r="DJ479" i="3"/>
  <c r="DK479" i="3"/>
  <c r="DL479" i="3"/>
  <c r="DM479" i="3"/>
  <c r="DN479" i="3"/>
  <c r="DO479" i="3"/>
  <c r="DJ480" i="3"/>
  <c r="DK480" i="3"/>
  <c r="DL480" i="3"/>
  <c r="DM480" i="3"/>
  <c r="DN480" i="3"/>
  <c r="DO480" i="3"/>
  <c r="DJ481" i="3"/>
  <c r="DK481" i="3"/>
  <c r="DL481" i="3"/>
  <c r="DM481" i="3"/>
  <c r="DN481" i="3"/>
  <c r="DO481" i="3"/>
  <c r="DJ482" i="3"/>
  <c r="DK482" i="3"/>
  <c r="DL482" i="3"/>
  <c r="DM482" i="3"/>
  <c r="DN482" i="3"/>
  <c r="DO482" i="3"/>
  <c r="DJ483" i="3"/>
  <c r="DK483" i="3"/>
  <c r="DL483" i="3"/>
  <c r="DM483" i="3"/>
  <c r="DN483" i="3"/>
  <c r="DO483" i="3"/>
  <c r="DJ484" i="3"/>
  <c r="DK484" i="3"/>
  <c r="DL484" i="3"/>
  <c r="DM484" i="3"/>
  <c r="DN484" i="3"/>
  <c r="DO484" i="3"/>
  <c r="DJ485" i="3"/>
  <c r="DK485" i="3"/>
  <c r="DL485" i="3"/>
  <c r="DM485" i="3"/>
  <c r="DN485" i="3"/>
  <c r="DO485" i="3"/>
  <c r="DJ486" i="3"/>
  <c r="DK486" i="3"/>
  <c r="DL486" i="3"/>
  <c r="DM486" i="3"/>
  <c r="DN486" i="3"/>
  <c r="DO486" i="3"/>
  <c r="DJ487" i="3"/>
  <c r="DK487" i="3"/>
  <c r="DL487" i="3"/>
  <c r="DM487" i="3"/>
  <c r="DN487" i="3"/>
  <c r="DO487" i="3"/>
  <c r="DJ488" i="3"/>
  <c r="DK488" i="3"/>
  <c r="DL488" i="3"/>
  <c r="DM488" i="3"/>
  <c r="DN488" i="3"/>
  <c r="DO488" i="3"/>
  <c r="DJ489" i="3"/>
  <c r="DK489" i="3"/>
  <c r="DL489" i="3"/>
  <c r="DM489" i="3"/>
  <c r="DN489" i="3"/>
  <c r="DO489" i="3"/>
  <c r="DJ490" i="3"/>
  <c r="DK490" i="3"/>
  <c r="DL490" i="3"/>
  <c r="DM490" i="3"/>
  <c r="DN490" i="3"/>
  <c r="DO490" i="3"/>
  <c r="DJ491" i="3"/>
  <c r="DK491" i="3"/>
  <c r="DL491" i="3"/>
  <c r="DM491" i="3"/>
  <c r="DN491" i="3"/>
  <c r="DO491" i="3"/>
  <c r="DJ492" i="3"/>
  <c r="DK492" i="3"/>
  <c r="DL492" i="3"/>
  <c r="DM492" i="3"/>
  <c r="DN492" i="3"/>
  <c r="DO492" i="3"/>
  <c r="DJ493" i="3"/>
  <c r="DK493" i="3"/>
  <c r="DL493" i="3"/>
  <c r="DM493" i="3"/>
  <c r="DN493" i="3"/>
  <c r="DO493" i="3"/>
  <c r="DJ494" i="3"/>
  <c r="DK494" i="3"/>
  <c r="DL494" i="3"/>
  <c r="DM494" i="3"/>
  <c r="DN494" i="3"/>
  <c r="DO494" i="3"/>
  <c r="DJ495" i="3"/>
  <c r="DK495" i="3"/>
  <c r="DL495" i="3"/>
  <c r="DM495" i="3"/>
  <c r="DN495" i="3"/>
  <c r="DO495" i="3"/>
  <c r="DJ496" i="3"/>
  <c r="DK496" i="3"/>
  <c r="DL496" i="3"/>
  <c r="DM496" i="3"/>
  <c r="DN496" i="3"/>
  <c r="DO496" i="3"/>
  <c r="DJ497" i="3"/>
  <c r="DK497" i="3"/>
  <c r="DL497" i="3"/>
  <c r="DM497" i="3"/>
  <c r="DN497" i="3"/>
  <c r="DO497" i="3"/>
  <c r="DJ498" i="3"/>
  <c r="DK498" i="3"/>
  <c r="DL498" i="3"/>
  <c r="DM498" i="3"/>
  <c r="DN498" i="3"/>
  <c r="DO498" i="3"/>
  <c r="DJ499" i="3"/>
  <c r="DK499" i="3"/>
  <c r="DL499" i="3"/>
  <c r="DM499" i="3"/>
  <c r="DN499" i="3"/>
  <c r="DO499" i="3"/>
  <c r="DJ500" i="3"/>
  <c r="DK500" i="3"/>
  <c r="DL500" i="3"/>
  <c r="DM500" i="3"/>
  <c r="DN500" i="3"/>
  <c r="DO500" i="3"/>
  <c r="DJ501" i="3"/>
  <c r="DK501" i="3"/>
  <c r="DL501" i="3"/>
  <c r="DM501" i="3"/>
  <c r="DN501" i="3"/>
  <c r="DO501" i="3"/>
  <c r="DJ502" i="3"/>
  <c r="DK502" i="3"/>
  <c r="DL502" i="3"/>
  <c r="DM502" i="3"/>
  <c r="DN502" i="3"/>
  <c r="DO502" i="3"/>
  <c r="DJ503" i="3"/>
  <c r="DK503" i="3"/>
  <c r="DL503" i="3"/>
  <c r="DM503" i="3"/>
  <c r="DN503" i="3"/>
  <c r="DO503" i="3"/>
  <c r="DJ504" i="3"/>
  <c r="DK504" i="3"/>
  <c r="DL504" i="3"/>
  <c r="DM504" i="3"/>
  <c r="DN504" i="3"/>
  <c r="DO504" i="3"/>
  <c r="DJ505" i="3"/>
  <c r="DK505" i="3"/>
  <c r="DL505" i="3"/>
  <c r="DM505" i="3"/>
  <c r="DN505" i="3"/>
  <c r="DO505" i="3"/>
  <c r="DJ506" i="3"/>
  <c r="DK506" i="3"/>
  <c r="DL506" i="3"/>
  <c r="DM506" i="3"/>
  <c r="DN506" i="3"/>
  <c r="DO506" i="3"/>
  <c r="DJ507" i="3"/>
  <c r="DK507" i="3"/>
  <c r="DL507" i="3"/>
  <c r="DM507" i="3"/>
  <c r="DN507" i="3"/>
  <c r="DO507" i="3"/>
  <c r="DJ508" i="3"/>
  <c r="DK508" i="3"/>
  <c r="DL508" i="3"/>
  <c r="DM508" i="3"/>
  <c r="DN508" i="3"/>
  <c r="DO508" i="3"/>
  <c r="DJ509" i="3"/>
  <c r="DK509" i="3"/>
  <c r="DL509" i="3"/>
  <c r="DM509" i="3"/>
  <c r="DN509" i="3"/>
  <c r="DO509" i="3"/>
  <c r="DJ510" i="3"/>
  <c r="DK510" i="3"/>
  <c r="DL510" i="3"/>
  <c r="DM510" i="3"/>
  <c r="DN510" i="3"/>
  <c r="DO510" i="3"/>
  <c r="DJ511" i="3"/>
  <c r="DK511" i="3"/>
  <c r="DL511" i="3"/>
  <c r="DM511" i="3"/>
  <c r="DN511" i="3"/>
  <c r="DO511" i="3"/>
  <c r="DJ512" i="3"/>
  <c r="DK512" i="3"/>
  <c r="DL512" i="3"/>
  <c r="DM512" i="3"/>
  <c r="DN512" i="3"/>
  <c r="DO512" i="3"/>
  <c r="DJ513" i="3"/>
  <c r="DK513" i="3"/>
  <c r="DL513" i="3"/>
  <c r="DM513" i="3"/>
  <c r="DN513" i="3"/>
  <c r="DO513" i="3"/>
  <c r="DJ514" i="3"/>
  <c r="DK514" i="3"/>
  <c r="DL514" i="3"/>
  <c r="DM514" i="3"/>
  <c r="DN514" i="3"/>
  <c r="DO514" i="3"/>
  <c r="DJ515" i="3"/>
  <c r="DK515" i="3"/>
  <c r="DL515" i="3"/>
  <c r="DM515" i="3"/>
  <c r="DN515" i="3"/>
  <c r="DO515" i="3"/>
  <c r="DJ516" i="3"/>
  <c r="DK516" i="3"/>
  <c r="DL516" i="3"/>
  <c r="DM516" i="3"/>
  <c r="DN516" i="3"/>
  <c r="DO516" i="3"/>
  <c r="DJ517" i="3"/>
  <c r="DK517" i="3"/>
  <c r="DL517" i="3"/>
  <c r="DM517" i="3"/>
  <c r="DN517" i="3"/>
  <c r="DO517" i="3"/>
  <c r="DJ518" i="3"/>
  <c r="DK518" i="3"/>
  <c r="DL518" i="3"/>
  <c r="DM518" i="3"/>
  <c r="DN518" i="3"/>
  <c r="DO518" i="3"/>
  <c r="DJ519" i="3"/>
  <c r="DK519" i="3"/>
  <c r="DL519" i="3"/>
  <c r="DM519" i="3"/>
  <c r="DN519" i="3"/>
  <c r="DO519" i="3"/>
  <c r="DJ520" i="3"/>
  <c r="DK520" i="3"/>
  <c r="DL520" i="3"/>
  <c r="DM520" i="3"/>
  <c r="DN520" i="3"/>
  <c r="DO520" i="3"/>
  <c r="DO12" i="3"/>
  <c r="DN12" i="3"/>
  <c r="DM12" i="3"/>
  <c r="DL12" i="3"/>
  <c r="DK12" i="3"/>
  <c r="DJ12" i="3"/>
  <c r="BT14" i="9" l="1"/>
  <c r="CL262" i="9"/>
  <c r="BF12" i="9"/>
  <c r="BF8" i="9" s="1"/>
  <c r="DN8" i="3"/>
  <c r="DJ19" i="9"/>
  <c r="DI19" i="9"/>
  <c r="CZ19" i="9"/>
  <c r="DM19" i="9"/>
  <c r="DM18" i="9"/>
  <c r="CZ18" i="9"/>
  <c r="DJ18" i="9"/>
  <c r="DI18" i="9"/>
  <c r="DM17" i="9"/>
  <c r="CZ17" i="9"/>
  <c r="DJ17" i="9"/>
  <c r="DI17" i="9"/>
  <c r="DJ16" i="9"/>
  <c r="DI16" i="9"/>
  <c r="DM16" i="9"/>
  <c r="CZ16" i="9"/>
  <c r="CZ15" i="9"/>
  <c r="DM15" i="9"/>
  <c r="DJ15" i="9"/>
  <c r="DI15" i="9"/>
  <c r="DI14" i="9"/>
  <c r="DM14" i="9"/>
  <c r="CZ14" i="9"/>
  <c r="DJ14" i="9"/>
  <c r="CZ13" i="9"/>
  <c r="DI13" i="9"/>
  <c r="DM13" i="9"/>
  <c r="DJ13" i="9"/>
  <c r="DI12" i="9"/>
  <c r="DM12" i="9"/>
  <c r="CZ12" i="9"/>
  <c r="DJ12" i="9"/>
  <c r="DW8" i="9"/>
  <c r="BN15" i="9"/>
  <c r="BN260" i="9"/>
  <c r="CD441" i="9"/>
  <c r="CT222" i="9"/>
  <c r="CL420" i="9"/>
  <c r="BV256" i="9"/>
  <c r="CD260" i="9"/>
  <c r="CD262" i="9"/>
  <c r="CT254" i="9"/>
  <c r="CT230" i="9"/>
  <c r="CT258" i="9"/>
  <c r="CT250" i="9"/>
  <c r="BN230" i="9"/>
  <c r="BV244" i="9"/>
  <c r="BN479" i="9"/>
  <c r="BN17" i="9"/>
  <c r="CL439" i="9"/>
  <c r="BV262" i="9"/>
  <c r="BN234" i="9"/>
  <c r="CL224" i="9"/>
  <c r="BN224" i="9"/>
  <c r="CD252" i="9"/>
  <c r="CT246" i="9"/>
  <c r="CT220" i="9"/>
  <c r="CD256" i="9"/>
  <c r="BV252" i="9"/>
  <c r="CT248" i="9"/>
  <c r="BV222" i="9"/>
  <c r="CT240" i="9"/>
  <c r="BN355" i="9"/>
  <c r="BM355" i="9"/>
  <c r="BV349" i="9"/>
  <c r="BU349" i="9"/>
  <c r="CD347" i="9"/>
  <c r="CC347" i="9"/>
  <c r="BV339" i="9"/>
  <c r="BU339" i="9"/>
  <c r="CT260" i="9"/>
  <c r="CL355" i="9"/>
  <c r="CK355" i="9"/>
  <c r="BN258" i="9"/>
  <c r="CD333" i="9"/>
  <c r="CC333" i="9"/>
  <c r="BV341" i="9"/>
  <c r="BU341" i="9"/>
  <c r="BV347" i="9"/>
  <c r="BU347" i="9"/>
  <c r="CT339" i="9"/>
  <c r="CS339" i="9"/>
  <c r="BN339" i="9"/>
  <c r="BM339" i="9"/>
  <c r="BN331" i="9"/>
  <c r="BM331" i="9"/>
  <c r="BV331" i="9"/>
  <c r="BU331" i="9"/>
  <c r="CD331" i="9"/>
  <c r="CC331" i="9"/>
  <c r="BN264" i="9"/>
  <c r="BM264" i="9"/>
  <c r="CL220" i="9"/>
  <c r="BN214" i="9"/>
  <c r="CD355" i="9"/>
  <c r="CC355" i="9"/>
  <c r="BV333" i="9"/>
  <c r="BU333" i="9"/>
  <c r="CT341" i="9"/>
  <c r="CS341" i="9"/>
  <c r="BN341" i="9"/>
  <c r="BM341" i="9"/>
  <c r="CL421" i="9"/>
  <c r="CL349" i="9"/>
  <c r="CK349" i="9"/>
  <c r="BN347" i="9"/>
  <c r="BM347" i="9"/>
  <c r="CL339" i="9"/>
  <c r="CK339" i="9"/>
  <c r="BV260" i="9"/>
  <c r="CL254" i="9"/>
  <c r="CT264" i="9"/>
  <c r="CS264" i="9"/>
  <c r="BN256" i="9"/>
  <c r="CD238" i="9"/>
  <c r="CD232" i="9"/>
  <c r="CT216" i="9"/>
  <c r="CL242" i="9"/>
  <c r="CD220" i="9"/>
  <c r="CD222" i="9"/>
  <c r="CD218" i="9"/>
  <c r="CT333" i="9"/>
  <c r="CS333" i="9"/>
  <c r="BN333" i="9"/>
  <c r="BM333" i="9"/>
  <c r="CL341" i="9"/>
  <c r="CK341" i="9"/>
  <c r="BN13" i="9"/>
  <c r="CD448" i="9"/>
  <c r="CC448" i="9"/>
  <c r="CL453" i="9"/>
  <c r="CK453" i="9"/>
  <c r="CT450" i="9"/>
  <c r="CS450" i="9"/>
  <c r="CT355" i="9"/>
  <c r="CS355" i="9"/>
  <c r="CL347" i="9"/>
  <c r="CK347" i="9"/>
  <c r="CD339" i="9"/>
  <c r="CC339" i="9"/>
  <c r="BV232" i="9"/>
  <c r="BN232" i="9"/>
  <c r="CD244" i="9"/>
  <c r="CT234" i="9"/>
  <c r="BV224" i="9"/>
  <c r="BN218" i="9"/>
  <c r="BN220" i="9"/>
  <c r="CL333" i="9"/>
  <c r="CK333" i="9"/>
  <c r="CD341" i="9"/>
  <c r="CC341" i="9"/>
  <c r="DL8" i="3"/>
  <c r="CD492" i="9"/>
  <c r="BN437" i="9"/>
  <c r="CD487" i="9"/>
  <c r="BV441" i="9"/>
  <c r="CT439" i="9"/>
  <c r="CD399" i="9"/>
  <c r="CL357" i="9"/>
  <c r="CL423" i="9"/>
  <c r="CT357" i="9"/>
  <c r="BN357" i="9"/>
  <c r="CT349" i="9"/>
  <c r="BN349" i="9"/>
  <c r="CD258" i="9"/>
  <c r="CT252" i="9"/>
  <c r="BN252" i="9"/>
  <c r="CT262" i="9"/>
  <c r="BN254" i="9"/>
  <c r="BN262" i="9"/>
  <c r="BV250" i="9"/>
  <c r="CT244" i="9"/>
  <c r="BN240" i="9"/>
  <c r="CD234" i="9"/>
  <c r="CD230" i="9"/>
  <c r="CL250" i="9"/>
  <c r="BN216" i="9"/>
  <c r="CL230" i="9"/>
  <c r="BV246" i="9"/>
  <c r="CD226" i="9"/>
  <c r="CT218" i="9"/>
  <c r="BV218" i="9"/>
  <c r="CL216" i="9"/>
  <c r="DK8" i="3"/>
  <c r="DO8" i="3"/>
  <c r="CT511" i="9"/>
  <c r="CD437" i="9"/>
  <c r="BN450" i="9"/>
  <c r="CT397" i="9"/>
  <c r="CT395" i="9"/>
  <c r="BN439" i="9"/>
  <c r="BV236" i="9"/>
  <c r="BN244" i="9"/>
  <c r="CT238" i="9"/>
  <c r="BN246" i="9"/>
  <c r="CD236" i="9"/>
  <c r="CT204" i="9"/>
  <c r="CD240" i="9"/>
  <c r="CD248" i="9"/>
  <c r="BN242" i="9"/>
  <c r="CT208" i="9"/>
  <c r="CD208" i="9"/>
  <c r="CL515" i="9"/>
  <c r="CL519" i="9"/>
  <c r="BV437" i="9"/>
  <c r="CT441" i="9"/>
  <c r="CL418" i="9"/>
  <c r="CT393" i="9"/>
  <c r="BV367" i="9"/>
  <c r="BN397" i="9"/>
  <c r="BV357" i="9"/>
  <c r="CL258" i="9"/>
  <c r="CD357" i="9"/>
  <c r="CD349" i="9"/>
  <c r="CL264" i="9"/>
  <c r="CL260" i="9"/>
  <c r="CL252" i="9"/>
  <c r="CT256" i="9"/>
  <c r="CD254" i="9"/>
  <c r="BV258" i="9"/>
  <c r="CD250" i="9"/>
  <c r="CL234" i="9"/>
  <c r="CL256" i="9"/>
  <c r="BN248" i="9"/>
  <c r="CD242" i="9"/>
  <c r="CT236" i="9"/>
  <c r="CT232" i="9"/>
  <c r="BV240" i="9"/>
  <c r="CL218" i="9"/>
  <c r="BV248" i="9"/>
  <c r="BN238" i="9"/>
  <c r="CL208" i="9"/>
  <c r="CL246" i="9"/>
  <c r="BN228" i="9"/>
  <c r="BN250" i="9"/>
  <c r="CT242" i="9"/>
  <c r="CT228" i="9"/>
  <c r="CL226" i="9"/>
  <c r="BN222" i="9"/>
  <c r="BV216" i="9"/>
  <c r="BV228" i="9"/>
  <c r="CD216" i="9"/>
  <c r="CT224" i="9"/>
  <c r="CD203" i="9"/>
  <c r="BN511" i="9"/>
  <c r="BN441" i="9"/>
  <c r="CD421" i="9"/>
  <c r="BN395" i="9"/>
  <c r="CD439" i="9"/>
  <c r="CD423" i="9"/>
  <c r="CL238" i="9"/>
  <c r="CD246" i="9"/>
  <c r="BN236" i="9"/>
  <c r="BV208" i="9"/>
  <c r="BN208" i="9"/>
  <c r="BR14" i="9"/>
  <c r="CD512" i="9"/>
  <c r="CL500" i="9"/>
  <c r="CL494" i="9"/>
  <c r="CL491" i="9"/>
  <c r="CT492" i="9"/>
  <c r="BV486" i="9"/>
  <c r="BV487" i="9"/>
  <c r="BN484" i="9"/>
  <c r="CD473" i="9"/>
  <c r="CT471" i="9"/>
  <c r="BN462" i="9"/>
  <c r="CT459" i="9"/>
  <c r="BV455" i="9"/>
  <c r="BV453" i="9"/>
  <c r="CL451" i="9"/>
  <c r="BN460" i="9"/>
  <c r="CL457" i="9"/>
  <c r="CD455" i="9"/>
  <c r="CL447" i="9"/>
  <c r="BN466" i="9"/>
  <c r="CT460" i="9"/>
  <c r="BV442" i="9"/>
  <c r="CT438" i="9"/>
  <c r="CT431" i="9"/>
  <c r="CD431" i="9"/>
  <c r="BN431" i="9"/>
  <c r="CL427" i="9"/>
  <c r="BV427" i="9"/>
  <c r="CT436" i="9"/>
  <c r="CD432" i="9"/>
  <c r="CD428" i="9"/>
  <c r="CT440" i="9"/>
  <c r="CT428" i="9"/>
  <c r="CL416" i="9"/>
  <c r="BV401" i="9"/>
  <c r="BN369" i="9"/>
  <c r="BN371" i="9"/>
  <c r="BV358" i="9"/>
  <c r="BV330" i="9"/>
  <c r="BN325" i="9"/>
  <c r="CT315" i="9"/>
  <c r="CT305" i="9"/>
  <c r="CD299" i="9"/>
  <c r="CL284" i="9"/>
  <c r="CD320" i="9"/>
  <c r="CT310" i="9"/>
  <c r="CT302" i="9"/>
  <c r="CD296" i="9"/>
  <c r="CD288" i="9"/>
  <c r="BV281" i="9"/>
  <c r="CT278" i="9"/>
  <c r="CD259" i="9"/>
  <c r="CL249" i="9"/>
  <c r="CL245" i="9"/>
  <c r="CL241" i="9"/>
  <c r="CL233" i="9"/>
  <c r="CL229" i="9"/>
  <c r="CL225" i="9"/>
  <c r="CL221" i="9"/>
  <c r="CL217" i="9"/>
  <c r="CL214" i="9"/>
  <c r="BN213" i="9"/>
  <c r="CL211" i="9"/>
  <c r="CT207" i="9"/>
  <c r="BV205" i="9"/>
  <c r="CL257" i="9"/>
  <c r="CD215" i="9"/>
  <c r="BN249" i="9"/>
  <c r="CT247" i="9"/>
  <c r="BN245" i="9"/>
  <c r="CT243" i="9"/>
  <c r="BN241" i="9"/>
  <c r="CT239" i="9"/>
  <c r="BN237" i="9"/>
  <c r="CT235" i="9"/>
  <c r="BN233" i="9"/>
  <c r="CT231" i="9"/>
  <c r="BN229" i="9"/>
  <c r="CT227" i="9"/>
  <c r="BN225" i="9"/>
  <c r="CT223" i="9"/>
  <c r="BN221" i="9"/>
  <c r="CT219" i="9"/>
  <c r="BN217" i="9"/>
  <c r="CT214" i="9"/>
  <c r="BV213" i="9"/>
  <c r="CT210" i="9"/>
  <c r="CD210" i="9"/>
  <c r="BN210" i="9"/>
  <c r="BN209" i="9"/>
  <c r="CL205" i="9"/>
  <c r="CD255" i="9"/>
  <c r="CL215" i="9"/>
  <c r="CL212" i="9"/>
  <c r="BV203" i="9"/>
  <c r="CL155" i="9"/>
  <c r="CD147" i="9"/>
  <c r="CL145" i="9"/>
  <c r="CL143" i="9"/>
  <c r="CL141" i="9"/>
  <c r="CL179" i="9"/>
  <c r="CL177" i="9"/>
  <c r="CL175" i="9"/>
  <c r="CL173" i="9"/>
  <c r="CL171" i="9"/>
  <c r="CL169" i="9"/>
  <c r="CL167" i="9"/>
  <c r="CL165" i="9"/>
  <c r="CL163" i="9"/>
  <c r="CL161" i="9"/>
  <c r="CL159" i="9"/>
  <c r="CL157" i="9"/>
  <c r="CL153" i="9"/>
  <c r="CT145" i="9"/>
  <c r="BN143" i="9"/>
  <c r="CT141" i="9"/>
  <c r="BN155" i="9"/>
  <c r="BV151" i="9"/>
  <c r="CL140" i="9"/>
  <c r="CT135" i="9"/>
  <c r="BN135" i="9"/>
  <c r="BV133" i="9"/>
  <c r="CD131" i="9"/>
  <c r="CL129" i="9"/>
  <c r="CT127" i="9"/>
  <c r="BN127" i="9"/>
  <c r="BV125" i="9"/>
  <c r="CD123" i="9"/>
  <c r="CL121" i="9"/>
  <c r="CT119" i="9"/>
  <c r="BN119" i="9"/>
  <c r="BN205" i="9"/>
  <c r="BN177" i="9"/>
  <c r="CD175" i="9"/>
  <c r="CT173" i="9"/>
  <c r="BN169" i="9"/>
  <c r="CD167" i="9"/>
  <c r="CT165" i="9"/>
  <c r="BN161" i="9"/>
  <c r="CD159" i="9"/>
  <c r="CT157" i="9"/>
  <c r="BN153" i="9"/>
  <c r="BV149" i="9"/>
  <c r="CD143" i="9"/>
  <c r="BN136" i="9"/>
  <c r="BN128" i="9"/>
  <c r="CT122" i="9"/>
  <c r="BV134" i="9"/>
  <c r="CT130" i="9"/>
  <c r="BV126" i="9"/>
  <c r="BN120" i="9"/>
  <c r="CT118" i="9"/>
  <c r="CL117" i="9"/>
  <c r="CL116" i="9"/>
  <c r="CD115" i="9"/>
  <c r="CT113" i="9"/>
  <c r="BV110" i="9"/>
  <c r="BN109" i="9"/>
  <c r="CL108" i="9"/>
  <c r="CD107" i="9"/>
  <c r="CT105" i="9"/>
  <c r="BV102" i="9"/>
  <c r="BN101" i="9"/>
  <c r="CL100" i="9"/>
  <c r="CD99" i="9"/>
  <c r="CT97" i="9"/>
  <c r="BV94" i="9"/>
  <c r="BN93" i="9"/>
  <c r="CL92" i="9"/>
  <c r="CD91" i="9"/>
  <c r="CT89" i="9"/>
  <c r="BV86" i="9"/>
  <c r="BN85" i="9"/>
  <c r="CL84" i="9"/>
  <c r="CD83" i="9"/>
  <c r="CT81" i="9"/>
  <c r="BV78" i="9"/>
  <c r="BN77" i="9"/>
  <c r="CL76" i="9"/>
  <c r="CD75" i="9"/>
  <c r="CT73" i="9"/>
  <c r="BV70" i="9"/>
  <c r="BN69" i="9"/>
  <c r="CL68" i="9"/>
  <c r="CL136" i="9"/>
  <c r="CL128" i="9"/>
  <c r="CD134" i="9"/>
  <c r="BN126" i="9"/>
  <c r="CD124" i="9"/>
  <c r="CL118" i="9"/>
  <c r="CD117"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L58" i="9"/>
  <c r="BN55" i="9"/>
  <c r="CD53" i="9"/>
  <c r="BV52" i="9"/>
  <c r="CT51" i="9"/>
  <c r="CL50" i="9"/>
  <c r="BN47" i="9"/>
  <c r="CD45" i="9"/>
  <c r="BV44" i="9"/>
  <c r="CT43" i="9"/>
  <c r="CL42" i="9"/>
  <c r="BN39" i="9"/>
  <c r="CD37" i="9"/>
  <c r="BV36" i="9"/>
  <c r="CT35" i="9"/>
  <c r="CL34" i="9"/>
  <c r="BN31" i="9"/>
  <c r="CD29" i="9"/>
  <c r="BV28" i="9"/>
  <c r="CT27" i="9"/>
  <c r="CL26" i="9"/>
  <c r="BN23" i="9"/>
  <c r="CD21" i="9"/>
  <c r="BV20" i="9"/>
  <c r="CT19" i="9"/>
  <c r="CL18" i="9"/>
  <c r="CD16" i="9"/>
  <c r="CL14" i="9"/>
  <c r="BV13" i="9"/>
  <c r="CD38" i="9"/>
  <c r="BV37" i="9"/>
  <c r="CD34" i="9"/>
  <c r="CL31" i="9"/>
  <c r="CD26" i="9"/>
  <c r="CL23" i="9"/>
  <c r="CT18" i="9"/>
  <c r="CT17" i="9"/>
  <c r="BV14" i="9"/>
  <c r="CL16" i="9"/>
  <c r="CD58" i="9"/>
  <c r="CL57" i="9"/>
  <c r="CD56" i="9"/>
  <c r="CL55" i="9"/>
  <c r="CD54" i="9"/>
  <c r="CL53" i="9"/>
  <c r="CD52" i="9"/>
  <c r="CL51" i="9"/>
  <c r="CD50" i="9"/>
  <c r="CL49" i="9"/>
  <c r="CD48" i="9"/>
  <c r="CL47" i="9"/>
  <c r="CD46" i="9"/>
  <c r="CL45" i="9"/>
  <c r="CD44" i="9"/>
  <c r="CL43" i="9"/>
  <c r="CD42" i="9"/>
  <c r="CL41" i="9"/>
  <c r="CD40" i="9"/>
  <c r="CL39" i="9"/>
  <c r="BN38" i="9"/>
  <c r="BN34" i="9"/>
  <c r="BV33" i="9"/>
  <c r="CT28" i="9"/>
  <c r="BN26" i="9"/>
  <c r="BV25" i="9"/>
  <c r="CD20" i="9"/>
  <c r="BN18" i="9"/>
  <c r="BV16" i="9"/>
  <c r="CD507" i="9"/>
  <c r="CL502" i="9"/>
  <c r="BV509" i="9"/>
  <c r="BV503" i="9"/>
  <c r="BV496" i="9"/>
  <c r="BV490" i="9"/>
  <c r="CL490" i="9"/>
  <c r="CD483" i="9"/>
  <c r="CD481" i="9"/>
  <c r="BN482" i="9"/>
  <c r="CT472" i="9"/>
  <c r="BN463" i="9"/>
  <c r="BV458" i="9"/>
  <c r="CT451" i="9"/>
  <c r="CL435" i="9"/>
  <c r="CL433" i="9"/>
  <c r="BV434" i="9"/>
  <c r="CL410" i="9"/>
  <c r="BN418" i="9"/>
  <c r="BN408" i="9"/>
  <c r="CD387" i="9"/>
  <c r="CL379" i="9"/>
  <c r="BN375" i="9"/>
  <c r="CT398" i="9"/>
  <c r="BN389" i="9"/>
  <c r="CL360" i="9"/>
  <c r="CL356" i="9"/>
  <c r="CL352" i="9"/>
  <c r="CL348" i="9"/>
  <c r="CL344" i="9"/>
  <c r="CL340" i="9"/>
  <c r="CL336" i="9"/>
  <c r="CL332" i="9"/>
  <c r="BN323" i="9"/>
  <c r="BV328" i="9"/>
  <c r="BN326" i="9"/>
  <c r="CT317" i="9"/>
  <c r="CT311" i="9"/>
  <c r="CT309" i="9"/>
  <c r="CL300" i="9"/>
  <c r="BN293" i="9"/>
  <c r="BN285" i="9"/>
  <c r="CT281" i="9"/>
  <c r="BV278" i="9"/>
  <c r="BN322" i="9"/>
  <c r="CT318" i="9"/>
  <c r="BN314" i="9"/>
  <c r="BN298" i="9"/>
  <c r="BV295" i="9"/>
  <c r="BV287" i="9"/>
  <c r="CT284" i="9"/>
  <c r="CT282" i="9"/>
  <c r="CL261" i="9"/>
  <c r="BN517" i="9"/>
  <c r="CD517" i="9"/>
  <c r="BN519" i="9"/>
  <c r="BN515" i="9"/>
  <c r="CL507" i="9"/>
  <c r="CD502" i="9"/>
  <c r="CD509" i="9"/>
  <c r="CL505" i="9"/>
  <c r="BN501" i="9"/>
  <c r="CD493" i="9"/>
  <c r="CL480" i="9"/>
  <c r="BV480" i="9"/>
  <c r="CL486" i="9"/>
  <c r="CD485" i="9"/>
  <c r="CT483" i="9"/>
  <c r="CL481" i="9"/>
  <c r="CD486" i="9"/>
  <c r="CD484" i="9"/>
  <c r="CD482" i="9"/>
  <c r="BN481" i="9"/>
  <c r="CT465" i="9"/>
  <c r="BN465" i="9"/>
  <c r="BV463" i="9"/>
  <c r="CD461" i="9"/>
  <c r="CL459" i="9"/>
  <c r="CT458" i="9"/>
  <c r="BN458" i="9"/>
  <c r="BV474" i="9"/>
  <c r="CT473" i="9"/>
  <c r="CL472" i="9"/>
  <c r="BN469" i="9"/>
  <c r="CD467" i="9"/>
  <c r="CD456" i="9"/>
  <c r="BV454" i="9"/>
  <c r="CT457" i="9"/>
  <c r="CL455" i="9"/>
  <c r="CD449" i="9"/>
  <c r="CD445" i="9"/>
  <c r="BN464" i="9"/>
  <c r="CL444" i="9"/>
  <c r="CL442" i="9"/>
  <c r="CD434" i="9"/>
  <c r="BV428" i="9"/>
  <c r="BV438" i="9"/>
  <c r="CL434" i="9"/>
  <c r="CD444" i="9"/>
  <c r="CT442" i="9"/>
  <c r="BV436" i="9"/>
  <c r="BN434" i="9"/>
  <c r="CL429" i="9"/>
  <c r="BV429" i="9"/>
  <c r="CD410" i="9"/>
  <c r="BV406" i="9"/>
  <c r="CT402" i="9"/>
  <c r="CD397" i="9"/>
  <c r="CT418" i="9"/>
  <c r="BV416" i="9"/>
  <c r="CD413" i="9"/>
  <c r="CL411" i="9"/>
  <c r="CT409" i="9"/>
  <c r="BN409" i="9"/>
  <c r="BV407" i="9"/>
  <c r="CD405" i="9"/>
  <c r="CL403" i="9"/>
  <c r="CD404" i="9"/>
  <c r="BN399" i="9"/>
  <c r="CD411" i="9"/>
  <c r="CD407" i="9"/>
  <c r="CD403" i="9"/>
  <c r="BV391" i="9"/>
  <c r="CT387" i="9"/>
  <c r="BN379" i="9"/>
  <c r="CT373" i="9"/>
  <c r="CT369" i="9"/>
  <c r="BV398" i="9"/>
  <c r="CL394" i="9"/>
  <c r="CL389" i="9"/>
  <c r="CL375" i="9"/>
  <c r="CT372" i="9"/>
  <c r="CD372" i="9"/>
  <c r="BN372" i="9"/>
  <c r="BV369" i="9"/>
  <c r="CL368" i="9"/>
  <c r="BV368" i="9"/>
  <c r="CL400" i="9"/>
  <c r="BN391" i="9"/>
  <c r="BV387" i="9"/>
  <c r="CT383" i="9"/>
  <c r="CT371" i="9"/>
  <c r="CD369" i="9"/>
  <c r="BV394" i="9"/>
  <c r="CD389" i="9"/>
  <c r="CL385" i="9"/>
  <c r="BV375" i="9"/>
  <c r="CL374" i="9"/>
  <c r="BV374" i="9"/>
  <c r="CL373" i="9"/>
  <c r="CT370" i="9"/>
  <c r="CD370" i="9"/>
  <c r="BN370" i="9"/>
  <c r="CT365" i="9"/>
  <c r="BN365" i="9"/>
  <c r="CD360" i="9"/>
  <c r="CT358" i="9"/>
  <c r="BN358" i="9"/>
  <c r="CD356" i="9"/>
  <c r="CT354" i="9"/>
  <c r="BN354" i="9"/>
  <c r="CD352" i="9"/>
  <c r="CT350" i="9"/>
  <c r="BN350" i="9"/>
  <c r="CD348" i="9"/>
  <c r="CT346" i="9"/>
  <c r="BN346" i="9"/>
  <c r="CD344" i="9"/>
  <c r="CT342" i="9"/>
  <c r="BN342" i="9"/>
  <c r="CD340" i="9"/>
  <c r="CT338" i="9"/>
  <c r="BN338" i="9"/>
  <c r="CD336" i="9"/>
  <c r="CT334" i="9"/>
  <c r="BN334" i="9"/>
  <c r="CD332" i="9"/>
  <c r="CT330" i="9"/>
  <c r="BN330" i="9"/>
  <c r="CL362" i="9"/>
  <c r="CL327" i="9"/>
  <c r="CD325" i="9"/>
  <c r="CL323" i="9"/>
  <c r="CD328" i="9"/>
  <c r="BV326" i="9"/>
  <c r="CD324" i="9"/>
  <c r="BV304" i="9"/>
  <c r="BN303" i="9"/>
  <c r="CL302" i="9"/>
  <c r="CD301" i="9"/>
  <c r="CT299" i="9"/>
  <c r="BV296" i="9"/>
  <c r="BN295" i="9"/>
  <c r="CL294" i="9"/>
  <c r="CD293" i="9"/>
  <c r="CT291" i="9"/>
  <c r="BV288" i="9"/>
  <c r="BN287" i="9"/>
  <c r="CL286" i="9"/>
  <c r="CD285" i="9"/>
  <c r="CT283" i="9"/>
  <c r="BV280" i="9"/>
  <c r="BN279" i="9"/>
  <c r="CL278" i="9"/>
  <c r="CD277" i="9"/>
  <c r="CL276" i="9"/>
  <c r="BV276" i="9"/>
  <c r="CT323" i="9"/>
  <c r="CD322" i="9"/>
  <c r="BV321" i="9"/>
  <c r="CT320" i="9"/>
  <c r="CL319" i="9"/>
  <c r="BN316" i="9"/>
  <c r="CD314" i="9"/>
  <c r="BV313" i="9"/>
  <c r="CT312" i="9"/>
  <c r="CL311" i="9"/>
  <c r="BN308" i="9"/>
  <c r="CD306" i="9"/>
  <c r="BV305" i="9"/>
  <c r="CT304" i="9"/>
  <c r="CL303" i="9"/>
  <c r="BN300" i="9"/>
  <c r="CD298" i="9"/>
  <c r="BV297" i="9"/>
  <c r="CT296" i="9"/>
  <c r="CL295" i="9"/>
  <c r="BN292" i="9"/>
  <c r="CD290" i="9"/>
  <c r="BV289" i="9"/>
  <c r="CT288" i="9"/>
  <c r="CL287" i="9"/>
  <c r="CL285" i="9"/>
  <c r="CL283" i="9"/>
  <c r="CL281" i="9"/>
  <c r="CL279" i="9"/>
  <c r="CL277" i="9"/>
  <c r="CD266" i="9"/>
  <c r="CL265" i="9"/>
  <c r="BV263" i="9"/>
  <c r="CD261" i="9"/>
  <c r="BV259" i="9"/>
  <c r="CT253" i="9"/>
  <c r="BN253" i="9"/>
  <c r="CL251" i="9"/>
  <c r="BV247" i="9"/>
  <c r="BV243" i="9"/>
  <c r="BV239" i="9"/>
  <c r="BV235" i="9"/>
  <c r="BV231" i="9"/>
  <c r="BV227" i="9"/>
  <c r="BV223" i="9"/>
  <c r="BV219" i="9"/>
  <c r="CD213" i="9"/>
  <c r="CT215" i="9"/>
  <c r="BN212" i="9"/>
  <c r="CT259" i="9"/>
  <c r="CD249" i="9"/>
  <c r="CD245" i="9"/>
  <c r="CD241" i="9"/>
  <c r="CD237" i="9"/>
  <c r="CD233" i="9"/>
  <c r="CD229" i="9"/>
  <c r="CD225" i="9"/>
  <c r="CD221" i="9"/>
  <c r="CD217" i="9"/>
  <c r="CL213" i="9"/>
  <c r="BN211" i="9"/>
  <c r="CD257" i="9"/>
  <c r="CT255" i="9"/>
  <c r="BV209" i="9"/>
  <c r="CT203" i="9"/>
  <c r="BN151" i="9"/>
  <c r="CT147" i="9"/>
  <c r="CD140" i="9"/>
  <c r="CL138" i="9"/>
  <c r="CT205" i="9"/>
  <c r="BN149" i="9"/>
  <c r="CL203" i="9"/>
  <c r="CD155" i="9"/>
  <c r="CL151" i="9"/>
  <c r="CT138" i="9"/>
  <c r="BN138" i="9"/>
  <c r="CL135" i="9"/>
  <c r="CT133" i="9"/>
  <c r="BN133" i="9"/>
  <c r="BV131" i="9"/>
  <c r="CD129" i="9"/>
  <c r="CL127" i="9"/>
  <c r="CT125" i="9"/>
  <c r="BN125" i="9"/>
  <c r="BV123" i="9"/>
  <c r="CD121" i="9"/>
  <c r="CL119" i="9"/>
  <c r="BV117" i="9"/>
  <c r="BV207" i="9"/>
  <c r="BN179" i="9"/>
  <c r="CD177" i="9"/>
  <c r="CT175" i="9"/>
  <c r="BN171" i="9"/>
  <c r="CD169" i="9"/>
  <c r="CT167" i="9"/>
  <c r="BN163" i="9"/>
  <c r="CD161" i="9"/>
  <c r="CT159" i="9"/>
  <c r="CD153" i="9"/>
  <c r="CL149" i="9"/>
  <c r="CD136" i="9"/>
  <c r="CD128" i="9"/>
  <c r="CL134" i="9"/>
  <c r="CL126" i="9"/>
  <c r="CD120" i="9"/>
  <c r="CT115" i="9"/>
  <c r="BV112" i="9"/>
  <c r="BN111" i="9"/>
  <c r="CL110" i="9"/>
  <c r="CD109" i="9"/>
  <c r="CT107" i="9"/>
  <c r="BV104" i="9"/>
  <c r="BN103" i="9"/>
  <c r="CL102" i="9"/>
  <c r="CD101" i="9"/>
  <c r="CT99" i="9"/>
  <c r="BV96" i="9"/>
  <c r="BN95" i="9"/>
  <c r="CL94" i="9"/>
  <c r="CD93" i="9"/>
  <c r="CT91" i="9"/>
  <c r="BV88" i="9"/>
  <c r="BN87" i="9"/>
  <c r="CL86" i="9"/>
  <c r="CD85" i="9"/>
  <c r="CT83" i="9"/>
  <c r="BV80" i="9"/>
  <c r="BN79" i="9"/>
  <c r="CL78" i="9"/>
  <c r="CD77" i="9"/>
  <c r="CT75" i="9"/>
  <c r="BV72" i="9"/>
  <c r="BN71" i="9"/>
  <c r="CL70" i="9"/>
  <c r="CD69" i="9"/>
  <c r="BN68" i="9"/>
  <c r="BN132" i="9"/>
  <c r="BV122" i="9"/>
  <c r="CT134" i="9"/>
  <c r="CD126" i="9"/>
  <c r="CT124" i="9"/>
  <c r="BV120" i="9"/>
  <c r="CT117" i="9"/>
  <c r="CT116" i="9"/>
  <c r="BV115" i="9"/>
  <c r="CT114" i="9"/>
  <c r="BV113" i="9"/>
  <c r="CT112" i="9"/>
  <c r="BV111" i="9"/>
  <c r="CT110" i="9"/>
  <c r="BV109" i="9"/>
  <c r="CT108" i="9"/>
  <c r="BV107" i="9"/>
  <c r="CT106" i="9"/>
  <c r="BV105" i="9"/>
  <c r="CT104" i="9"/>
  <c r="BV103" i="9"/>
  <c r="CT102" i="9"/>
  <c r="BV101" i="9"/>
  <c r="CT100" i="9"/>
  <c r="BV99" i="9"/>
  <c r="CT98" i="9"/>
  <c r="BV97" i="9"/>
  <c r="CT96" i="9"/>
  <c r="BV95" i="9"/>
  <c r="CT94" i="9"/>
  <c r="BV93" i="9"/>
  <c r="CT92" i="9"/>
  <c r="BV91" i="9"/>
  <c r="CT90" i="9"/>
  <c r="BV89" i="9"/>
  <c r="CT88" i="9"/>
  <c r="BV87" i="9"/>
  <c r="CT86" i="9"/>
  <c r="BV85" i="9"/>
  <c r="CT84" i="9"/>
  <c r="BV83" i="9"/>
  <c r="CT82" i="9"/>
  <c r="BV81" i="9"/>
  <c r="CT80" i="9"/>
  <c r="BV79" i="9"/>
  <c r="CT78" i="9"/>
  <c r="BV77" i="9"/>
  <c r="CT76" i="9"/>
  <c r="BV75" i="9"/>
  <c r="CT74" i="9"/>
  <c r="BV73" i="9"/>
  <c r="CT72" i="9"/>
  <c r="BV71" i="9"/>
  <c r="CT70" i="9"/>
  <c r="BV69" i="9"/>
  <c r="CT68" i="9"/>
  <c r="BN57" i="9"/>
  <c r="CD55" i="9"/>
  <c r="BV54" i="9"/>
  <c r="CT53" i="9"/>
  <c r="CL52" i="9"/>
  <c r="BN49" i="9"/>
  <c r="CD47" i="9"/>
  <c r="BV46" i="9"/>
  <c r="CT45" i="9"/>
  <c r="CL44" i="9"/>
  <c r="BN41" i="9"/>
  <c r="CD39" i="9"/>
  <c r="BV38" i="9"/>
  <c r="CT37" i="9"/>
  <c r="CL36" i="9"/>
  <c r="BN33" i="9"/>
  <c r="CD31" i="9"/>
  <c r="BV30" i="9"/>
  <c r="CT29" i="9"/>
  <c r="CL28" i="9"/>
  <c r="BN25" i="9"/>
  <c r="CD23" i="9"/>
  <c r="BV22" i="9"/>
  <c r="CT21" i="9"/>
  <c r="CL20" i="9"/>
  <c r="CD12" i="9"/>
  <c r="CT16" i="9"/>
  <c r="CL13" i="9"/>
  <c r="BN12" i="9"/>
  <c r="CL33" i="9"/>
  <c r="CD28" i="9"/>
  <c r="CL25" i="9"/>
  <c r="CT20" i="9"/>
  <c r="CL12" i="9"/>
  <c r="CT58" i="9"/>
  <c r="CT56" i="9"/>
  <c r="CT54" i="9"/>
  <c r="CT52" i="9"/>
  <c r="CT50" i="9"/>
  <c r="CT48" i="9"/>
  <c r="CT46" i="9"/>
  <c r="CT44" i="9"/>
  <c r="CT42" i="9"/>
  <c r="CT40" i="9"/>
  <c r="CT38" i="9"/>
  <c r="CL37" i="9"/>
  <c r="CT34" i="9"/>
  <c r="BN32" i="9"/>
  <c r="BV31" i="9"/>
  <c r="CT26" i="9"/>
  <c r="BN24" i="9"/>
  <c r="BV23" i="9"/>
  <c r="CD18" i="9"/>
  <c r="CT519" i="9"/>
  <c r="CD513" i="9"/>
  <c r="CD505" i="9"/>
  <c r="CT498" i="9"/>
  <c r="BN492" i="9"/>
  <c r="CL484" i="9"/>
  <c r="CL465" i="9"/>
  <c r="CT463" i="9"/>
  <c r="BV461" i="9"/>
  <c r="CL470" i="9"/>
  <c r="BN467" i="9"/>
  <c r="CD442" i="9"/>
  <c r="BV435" i="9"/>
  <c r="BN432" i="9"/>
  <c r="CD406" i="9"/>
  <c r="CL404" i="9"/>
  <c r="BV393" i="9"/>
  <c r="CT400" i="9"/>
  <c r="BN373" i="9"/>
  <c r="CT385" i="9"/>
  <c r="BV400" i="9"/>
  <c r="CD383" i="9"/>
  <c r="BN377" i="9"/>
  <c r="BV402" i="9"/>
  <c r="BV385" i="9"/>
  <c r="BV354" i="9"/>
  <c r="BV346" i="9"/>
  <c r="BV342" i="9"/>
  <c r="BV338" i="9"/>
  <c r="CT321" i="9"/>
  <c r="CT319" i="9"/>
  <c r="BN301" i="9"/>
  <c r="CT297" i="9"/>
  <c r="BV294" i="9"/>
  <c r="CD291" i="9"/>
  <c r="BV286" i="9"/>
  <c r="CD283" i="9"/>
  <c r="CL317" i="9"/>
  <c r="CD312" i="9"/>
  <c r="CL309" i="9"/>
  <c r="CD304" i="9"/>
  <c r="CL293" i="9"/>
  <c r="CT286" i="9"/>
  <c r="BV279" i="9"/>
  <c r="BV277" i="9"/>
  <c r="CT265" i="9"/>
  <c r="CD263" i="9"/>
  <c r="BV253" i="9"/>
  <c r="CL237" i="9"/>
  <c r="CT493" i="9"/>
  <c r="CD511" i="9"/>
  <c r="CL517" i="9"/>
  <c r="BV519" i="9"/>
  <c r="BV515" i="9"/>
  <c r="CT512" i="9"/>
  <c r="CT507" i="9"/>
  <c r="BN507" i="9"/>
  <c r="BV502" i="9"/>
  <c r="CD515" i="9"/>
  <c r="CL509" i="9"/>
  <c r="CT505" i="9"/>
  <c r="BN505" i="9"/>
  <c r="CD503" i="9"/>
  <c r="CL501" i="9"/>
  <c r="BV497" i="9"/>
  <c r="CD501" i="9"/>
  <c r="BV500" i="9"/>
  <c r="CD498" i="9"/>
  <c r="CL496" i="9"/>
  <c r="BV494" i="9"/>
  <c r="BN493" i="9"/>
  <c r="CT485" i="9"/>
  <c r="BV482" i="9"/>
  <c r="CT486" i="9"/>
  <c r="BV485" i="9"/>
  <c r="CT484" i="9"/>
  <c r="BV483" i="9"/>
  <c r="CT482" i="9"/>
  <c r="BN474" i="9"/>
  <c r="BV473" i="9"/>
  <c r="BN472" i="9"/>
  <c r="BV471" i="9"/>
  <c r="BN470" i="9"/>
  <c r="BV469" i="9"/>
  <c r="BN468" i="9"/>
  <c r="BV467" i="9"/>
  <c r="BV465" i="9"/>
  <c r="CD463" i="9"/>
  <c r="CL461" i="9"/>
  <c r="CL466" i="9"/>
  <c r="CL464" i="9"/>
  <c r="CL462" i="9"/>
  <c r="CL460" i="9"/>
  <c r="CL458" i="9"/>
  <c r="BN471" i="9"/>
  <c r="CD469" i="9"/>
  <c r="BV468" i="9"/>
  <c r="CT467" i="9"/>
  <c r="BN459" i="9"/>
  <c r="BN457" i="9"/>
  <c r="CD453" i="9"/>
  <c r="BN453" i="9"/>
  <c r="BV447" i="9"/>
  <c r="BV443" i="9"/>
  <c r="CT453" i="9"/>
  <c r="CL448" i="9"/>
  <c r="CT446" i="9"/>
  <c r="BV440" i="9"/>
  <c r="CL431" i="9"/>
  <c r="BV431" i="9"/>
  <c r="CT427" i="9"/>
  <c r="CD427" i="9"/>
  <c r="BN427" i="9"/>
  <c r="BV446" i="9"/>
  <c r="CD440" i="9"/>
  <c r="BN430" i="9"/>
  <c r="CL440" i="9"/>
  <c r="CD438" i="9"/>
  <c r="CT435" i="9"/>
  <c r="CD435" i="9"/>
  <c r="BN435" i="9"/>
  <c r="CT434" i="9"/>
  <c r="CT433" i="9"/>
  <c r="CD433" i="9"/>
  <c r="BN433" i="9"/>
  <c r="CL432" i="9"/>
  <c r="BV430" i="9"/>
  <c r="BN446" i="9"/>
  <c r="BN440" i="9"/>
  <c r="CD436" i="9"/>
  <c r="CT432" i="9"/>
  <c r="CD430" i="9"/>
  <c r="BN428" i="9"/>
  <c r="CT416" i="9"/>
  <c r="BV410" i="9"/>
  <c r="CT406" i="9"/>
  <c r="BN406" i="9"/>
  <c r="CL402" i="9"/>
  <c r="CD395" i="9"/>
  <c r="CD416" i="9"/>
  <c r="BV404" i="9"/>
  <c r="BN401" i="9"/>
  <c r="CL413" i="9"/>
  <c r="CL409" i="9"/>
  <c r="CL405" i="9"/>
  <c r="BV399" i="9"/>
  <c r="BV395" i="9"/>
  <c r="BN400" i="9"/>
  <c r="CL396" i="9"/>
  <c r="CL391" i="9"/>
  <c r="CD379" i="9"/>
  <c r="CD377" i="9"/>
  <c r="CD375" i="9"/>
  <c r="CD371" i="9"/>
  <c r="BN402" i="9"/>
  <c r="CL398" i="9"/>
  <c r="BN385" i="9"/>
  <c r="BV381" i="9"/>
  <c r="CL377" i="9"/>
  <c r="CL392" i="9"/>
  <c r="CD391" i="9"/>
  <c r="CL387" i="9"/>
  <c r="CT377" i="9"/>
  <c r="CT375" i="9"/>
  <c r="CD373" i="9"/>
  <c r="BN398" i="9"/>
  <c r="CT389" i="9"/>
  <c r="BN381" i="9"/>
  <c r="CT376" i="9"/>
  <c r="CL363" i="9"/>
  <c r="BV360" i="9"/>
  <c r="CL358" i="9"/>
  <c r="BV356" i="9"/>
  <c r="CL354" i="9"/>
  <c r="BV352" i="9"/>
  <c r="CL350" i="9"/>
  <c r="BV348" i="9"/>
  <c r="CL346" i="9"/>
  <c r="BV344" i="9"/>
  <c r="CL342" i="9"/>
  <c r="BV340" i="9"/>
  <c r="CL338" i="9"/>
  <c r="BV336" i="9"/>
  <c r="CL334" i="9"/>
  <c r="BV332" i="9"/>
  <c r="CL330" i="9"/>
  <c r="BV327" i="9"/>
  <c r="CD323" i="9"/>
  <c r="CL328" i="9"/>
  <c r="CD326" i="9"/>
  <c r="CT324" i="9"/>
  <c r="BV322" i="9"/>
  <c r="BN321" i="9"/>
  <c r="BV320" i="9"/>
  <c r="BN319" i="9"/>
  <c r="BV318" i="9"/>
  <c r="BN317" i="9"/>
  <c r="BV316" i="9"/>
  <c r="BN315" i="9"/>
  <c r="BV314" i="9"/>
  <c r="BN313" i="9"/>
  <c r="BV312" i="9"/>
  <c r="BN311" i="9"/>
  <c r="BV310" i="9"/>
  <c r="BN309" i="9"/>
  <c r="BV308" i="9"/>
  <c r="BN307" i="9"/>
  <c r="BV306" i="9"/>
  <c r="BN305" i="9"/>
  <c r="CL304" i="9"/>
  <c r="CD303" i="9"/>
  <c r="CT301" i="9"/>
  <c r="BV298" i="9"/>
  <c r="BN297" i="9"/>
  <c r="CL296" i="9"/>
  <c r="CD295" i="9"/>
  <c r="CT293" i="9"/>
  <c r="BV290" i="9"/>
  <c r="BN289" i="9"/>
  <c r="CL288" i="9"/>
  <c r="CD287" i="9"/>
  <c r="CT285" i="9"/>
  <c r="BV282" i="9"/>
  <c r="BN281" i="9"/>
  <c r="CL280" i="9"/>
  <c r="CD279" i="9"/>
  <c r="CT277" i="9"/>
  <c r="CT322" i="9"/>
  <c r="CL321" i="9"/>
  <c r="BN318" i="9"/>
  <c r="CD316" i="9"/>
  <c r="BV315" i="9"/>
  <c r="CT314" i="9"/>
  <c r="CL313" i="9"/>
  <c r="BN310" i="9"/>
  <c r="CD308" i="9"/>
  <c r="BV307" i="9"/>
  <c r="CT306" i="9"/>
  <c r="CL305" i="9"/>
  <c r="BN302" i="9"/>
  <c r="CD300" i="9"/>
  <c r="BV299" i="9"/>
  <c r="CT298" i="9"/>
  <c r="CL297" i="9"/>
  <c r="BN294" i="9"/>
  <c r="CD292" i="9"/>
  <c r="BV291" i="9"/>
  <c r="CT290" i="9"/>
  <c r="CL289" i="9"/>
  <c r="BN286" i="9"/>
  <c r="BN284" i="9"/>
  <c r="BN282" i="9"/>
  <c r="BN280" i="9"/>
  <c r="BN278" i="9"/>
  <c r="CD265" i="9"/>
  <c r="CT263" i="9"/>
  <c r="BN263" i="9"/>
  <c r="BV261" i="9"/>
  <c r="BN259" i="9"/>
  <c r="CL253" i="9"/>
  <c r="BV251" i="9"/>
  <c r="CL259" i="9"/>
  <c r="CL247" i="9"/>
  <c r="CL243" i="9"/>
  <c r="CL239" i="9"/>
  <c r="CL235" i="9"/>
  <c r="CL231" i="9"/>
  <c r="CL227" i="9"/>
  <c r="CL223" i="9"/>
  <c r="CL219" i="9"/>
  <c r="CT213" i="9"/>
  <c r="CD209" i="9"/>
  <c r="BN207" i="9"/>
  <c r="BV255" i="9"/>
  <c r="CD212" i="9"/>
  <c r="CL209" i="9"/>
  <c r="CD251" i="9"/>
  <c r="CT249" i="9"/>
  <c r="BN247" i="9"/>
  <c r="CT245" i="9"/>
  <c r="BN243" i="9"/>
  <c r="CT241" i="9"/>
  <c r="BN239" i="9"/>
  <c r="CT237" i="9"/>
  <c r="BN235" i="9"/>
  <c r="CT233" i="9"/>
  <c r="BN231" i="9"/>
  <c r="CT229" i="9"/>
  <c r="BN227" i="9"/>
  <c r="CT225" i="9"/>
  <c r="BN223" i="9"/>
  <c r="CT221" i="9"/>
  <c r="BN219" i="9"/>
  <c r="CT217" i="9"/>
  <c r="CD211" i="9"/>
  <c r="CL210" i="9"/>
  <c r="BV210" i="9"/>
  <c r="CT209" i="9"/>
  <c r="CD207" i="9"/>
  <c r="CT257" i="9"/>
  <c r="CD151" i="9"/>
  <c r="CD181" i="9"/>
  <c r="CD149" i="9"/>
  <c r="BN145" i="9"/>
  <c r="CT143" i="9"/>
  <c r="BN141" i="9"/>
  <c r="CD205" i="9"/>
  <c r="CT155" i="9"/>
  <c r="BV147" i="9"/>
  <c r="BV145" i="9"/>
  <c r="BV143" i="9"/>
  <c r="BV141" i="9"/>
  <c r="BV140" i="9"/>
  <c r="CD135" i="9"/>
  <c r="CL133" i="9"/>
  <c r="CT131" i="9"/>
  <c r="BN131" i="9"/>
  <c r="BV129" i="9"/>
  <c r="CD127" i="9"/>
  <c r="CL125" i="9"/>
  <c r="CT123" i="9"/>
  <c r="BN123" i="9"/>
  <c r="BV121" i="9"/>
  <c r="CD119" i="9"/>
  <c r="BN117" i="9"/>
  <c r="CL181" i="9"/>
  <c r="CD179" i="9"/>
  <c r="CT177" i="9"/>
  <c r="BN173" i="9"/>
  <c r="CD171" i="9"/>
  <c r="CT169" i="9"/>
  <c r="BN165" i="9"/>
  <c r="CD163" i="9"/>
  <c r="CT161" i="9"/>
  <c r="BN157" i="9"/>
  <c r="CT153" i="9"/>
  <c r="CD145" i="9"/>
  <c r="CD141" i="9"/>
  <c r="CT136" i="9"/>
  <c r="BV132" i="9"/>
  <c r="CT128" i="9"/>
  <c r="BN122" i="9"/>
  <c r="BN130" i="9"/>
  <c r="BV124" i="9"/>
  <c r="CT120" i="9"/>
  <c r="BN118" i="9"/>
  <c r="BV114" i="9"/>
  <c r="BN113" i="9"/>
  <c r="CL112" i="9"/>
  <c r="CD111" i="9"/>
  <c r="CT109" i="9"/>
  <c r="BV106" i="9"/>
  <c r="BN105" i="9"/>
  <c r="CL104" i="9"/>
  <c r="CD103" i="9"/>
  <c r="CT101" i="9"/>
  <c r="BV98" i="9"/>
  <c r="BN97" i="9"/>
  <c r="CL96" i="9"/>
  <c r="CD95" i="9"/>
  <c r="CT93" i="9"/>
  <c r="BV90" i="9"/>
  <c r="BN89" i="9"/>
  <c r="CL88" i="9"/>
  <c r="CD87" i="9"/>
  <c r="CT85" i="9"/>
  <c r="BV82" i="9"/>
  <c r="BN81" i="9"/>
  <c r="CL80" i="9"/>
  <c r="CD79" i="9"/>
  <c r="CT77" i="9"/>
  <c r="BV74" i="9"/>
  <c r="BN73" i="9"/>
  <c r="CL72" i="9"/>
  <c r="CD71" i="9"/>
  <c r="CT69" i="9"/>
  <c r="CD132" i="9"/>
  <c r="CL122" i="9"/>
  <c r="BV130" i="9"/>
  <c r="CT126" i="9"/>
  <c r="CL120" i="9"/>
  <c r="CL115" i="9"/>
  <c r="CL113" i="9"/>
  <c r="CL111" i="9"/>
  <c r="CL109" i="9"/>
  <c r="CL107" i="9"/>
  <c r="CL105" i="9"/>
  <c r="CL103" i="9"/>
  <c r="CL101" i="9"/>
  <c r="CL99" i="9"/>
  <c r="CL97" i="9"/>
  <c r="CL95" i="9"/>
  <c r="CL93" i="9"/>
  <c r="CL91" i="9"/>
  <c r="CL89" i="9"/>
  <c r="CL87" i="9"/>
  <c r="CL85" i="9"/>
  <c r="CL83" i="9"/>
  <c r="CL81" i="9"/>
  <c r="CL79" i="9"/>
  <c r="CL77" i="9"/>
  <c r="CL75" i="9"/>
  <c r="CL73" i="9"/>
  <c r="CL71" i="9"/>
  <c r="CL69" i="9"/>
  <c r="BN59" i="9"/>
  <c r="CD57" i="9"/>
  <c r="BV56" i="9"/>
  <c r="CT55" i="9"/>
  <c r="CL54" i="9"/>
  <c r="BN51" i="9"/>
  <c r="CD49" i="9"/>
  <c r="BV48" i="9"/>
  <c r="CT47" i="9"/>
  <c r="CL46" i="9"/>
  <c r="BN43" i="9"/>
  <c r="CD41" i="9"/>
  <c r="BV40" i="9"/>
  <c r="CT39" i="9"/>
  <c r="CL38" i="9"/>
  <c r="BN35" i="9"/>
  <c r="CD33" i="9"/>
  <c r="BV32" i="9"/>
  <c r="CT31" i="9"/>
  <c r="CL30" i="9"/>
  <c r="BN27" i="9"/>
  <c r="CD25" i="9"/>
  <c r="BV24" i="9"/>
  <c r="CT23" i="9"/>
  <c r="CL22" i="9"/>
  <c r="BN19" i="9"/>
  <c r="BV17" i="9"/>
  <c r="BV15" i="9"/>
  <c r="BN14" i="9"/>
  <c r="CD36" i="9"/>
  <c r="BV35" i="9"/>
  <c r="CD30" i="9"/>
  <c r="CL27" i="9"/>
  <c r="CD22" i="9"/>
  <c r="CL19" i="9"/>
  <c r="CT15" i="9"/>
  <c r="BN36" i="9"/>
  <c r="CT32" i="9"/>
  <c r="BN30" i="9"/>
  <c r="BV29" i="9"/>
  <c r="CT24" i="9"/>
  <c r="BN22" i="9"/>
  <c r="BV21" i="9"/>
  <c r="CD59" i="9"/>
  <c r="BV499" i="9"/>
  <c r="BN498" i="9"/>
  <c r="BV491" i="9"/>
  <c r="BN485" i="9"/>
  <c r="BN486" i="9"/>
  <c r="CT470" i="9"/>
  <c r="CT468" i="9"/>
  <c r="BV472" i="9"/>
  <c r="CL443" i="9"/>
  <c r="BV433" i="9"/>
  <c r="CL438" i="9"/>
  <c r="BN416" i="9"/>
  <c r="CT401" i="9"/>
  <c r="BV413" i="9"/>
  <c r="BV409" i="9"/>
  <c r="BV405" i="9"/>
  <c r="BV397" i="9"/>
  <c r="CL383" i="9"/>
  <c r="BV389" i="9"/>
  <c r="CT381" i="9"/>
  <c r="BV377" i="9"/>
  <c r="BV363" i="9"/>
  <c r="BV350" i="9"/>
  <c r="BV334" i="9"/>
  <c r="CT326" i="9"/>
  <c r="BN324" i="9"/>
  <c r="CT313" i="9"/>
  <c r="CT307" i="9"/>
  <c r="BV302" i="9"/>
  <c r="CL292" i="9"/>
  <c r="CT289" i="9"/>
  <c r="BN277" i="9"/>
  <c r="CL324" i="9"/>
  <c r="BV319" i="9"/>
  <c r="BV311" i="9"/>
  <c r="BN306" i="9"/>
  <c r="BV303" i="9"/>
  <c r="CL301" i="9"/>
  <c r="CT294" i="9"/>
  <c r="BN290" i="9"/>
  <c r="BV285" i="9"/>
  <c r="BV283" i="9"/>
  <c r="CT280" i="9"/>
  <c r="BN265" i="9"/>
  <c r="BN257" i="9"/>
  <c r="CL513" i="9"/>
  <c r="BV501" i="9"/>
  <c r="CT500" i="9"/>
  <c r="BN500" i="9"/>
  <c r="BV498" i="9"/>
  <c r="CD496" i="9"/>
  <c r="CD490" i="9"/>
  <c r="BV481" i="9"/>
  <c r="CL487" i="9"/>
  <c r="CT515" i="9"/>
  <c r="CT517" i="9"/>
  <c r="CD519" i="9"/>
  <c r="BN512" i="9"/>
  <c r="BV507" i="9"/>
  <c r="CL511" i="9"/>
  <c r="CT502" i="9"/>
  <c r="BN502" i="9"/>
  <c r="CL512" i="9"/>
  <c r="CT509" i="9"/>
  <c r="BN509" i="9"/>
  <c r="BV505" i="9"/>
  <c r="BN503" i="9"/>
  <c r="CL503" i="9"/>
  <c r="CT501" i="9"/>
  <c r="CD500" i="9"/>
  <c r="CL498" i="9"/>
  <c r="CT496" i="9"/>
  <c r="BN496" i="9"/>
  <c r="CD494" i="9"/>
  <c r="BV492" i="9"/>
  <c r="CL492" i="9"/>
  <c r="CT480" i="9"/>
  <c r="CD480" i="9"/>
  <c r="BN480" i="9"/>
  <c r="BV484" i="9"/>
  <c r="BN483" i="9"/>
  <c r="CL482" i="9"/>
  <c r="CL485" i="9"/>
  <c r="CL483" i="9"/>
  <c r="CT481" i="9"/>
  <c r="CL473" i="9"/>
  <c r="CD472" i="9"/>
  <c r="CL471" i="9"/>
  <c r="CD470" i="9"/>
  <c r="CL469" i="9"/>
  <c r="CD468" i="9"/>
  <c r="CL467" i="9"/>
  <c r="CD465" i="9"/>
  <c r="CL463" i="9"/>
  <c r="CT461" i="9"/>
  <c r="BN461" i="9"/>
  <c r="BV459" i="9"/>
  <c r="CD458" i="9"/>
  <c r="BN473" i="9"/>
  <c r="CD471" i="9"/>
  <c r="BV470" i="9"/>
  <c r="CT469" i="9"/>
  <c r="CL468" i="9"/>
  <c r="CT456" i="9"/>
  <c r="BN456" i="9"/>
  <c r="CL454" i="9"/>
  <c r="CT466" i="9"/>
  <c r="CD459" i="9"/>
  <c r="BV457" i="9"/>
  <c r="CT464" i="9"/>
  <c r="BN451" i="9"/>
  <c r="CT449" i="9"/>
  <c r="BN449" i="9"/>
  <c r="CT445" i="9"/>
  <c r="BN445" i="9"/>
  <c r="CT462" i="9"/>
  <c r="BV450" i="9"/>
  <c r="BN438" i="9"/>
  <c r="CL436" i="9"/>
  <c r="BV432" i="9"/>
  <c r="CL430" i="9"/>
  <c r="BN436" i="9"/>
  <c r="CT430" i="9"/>
  <c r="BN442" i="9"/>
  <c r="CT429" i="9"/>
  <c r="CD429" i="9"/>
  <c r="BN429" i="9"/>
  <c r="CL428" i="9"/>
  <c r="CT410" i="9"/>
  <c r="BN410" i="9"/>
  <c r="CL406" i="9"/>
  <c r="CD393" i="9"/>
  <c r="CT413" i="9"/>
  <c r="BN413" i="9"/>
  <c r="BV411" i="9"/>
  <c r="CD409" i="9"/>
  <c r="CL407" i="9"/>
  <c r="CT405" i="9"/>
  <c r="BN405" i="9"/>
  <c r="BV403" i="9"/>
  <c r="CT404" i="9"/>
  <c r="BN404" i="9"/>
  <c r="CT399" i="9"/>
  <c r="CT411" i="9"/>
  <c r="BN411" i="9"/>
  <c r="CT407" i="9"/>
  <c r="BN407" i="9"/>
  <c r="CT403" i="9"/>
  <c r="BN403" i="9"/>
  <c r="CD400" i="9"/>
  <c r="BN387" i="9"/>
  <c r="BV383" i="9"/>
  <c r="CT379" i="9"/>
  <c r="CD402" i="9"/>
  <c r="CD385" i="9"/>
  <c r="CL381" i="9"/>
  <c r="BV373" i="9"/>
  <c r="CL372" i="9"/>
  <c r="BV372" i="9"/>
  <c r="CL371" i="9"/>
  <c r="CT368" i="9"/>
  <c r="CD368" i="9"/>
  <c r="BN368" i="9"/>
  <c r="BV396" i="9"/>
  <c r="CT391" i="9"/>
  <c r="BN383" i="9"/>
  <c r="BV379" i="9"/>
  <c r="CD398" i="9"/>
  <c r="CD381" i="9"/>
  <c r="CT374" i="9"/>
  <c r="CD374" i="9"/>
  <c r="BN374" i="9"/>
  <c r="BV371" i="9"/>
  <c r="CL370" i="9"/>
  <c r="BV370" i="9"/>
  <c r="CL369" i="9"/>
  <c r="CD365" i="9"/>
  <c r="CT360" i="9"/>
  <c r="BN360" i="9"/>
  <c r="CD358" i="9"/>
  <c r="CT356" i="9"/>
  <c r="BN356" i="9"/>
  <c r="CD354" i="9"/>
  <c r="CT352" i="9"/>
  <c r="BN352" i="9"/>
  <c r="CD350" i="9"/>
  <c r="CT348" i="9"/>
  <c r="BN348" i="9"/>
  <c r="CD346" i="9"/>
  <c r="CT344" i="9"/>
  <c r="BN344" i="9"/>
  <c r="CD342" i="9"/>
  <c r="CT340" i="9"/>
  <c r="BN340" i="9"/>
  <c r="CD338" i="9"/>
  <c r="CT336" i="9"/>
  <c r="BN336" i="9"/>
  <c r="CD334" i="9"/>
  <c r="CT332" i="9"/>
  <c r="BN332" i="9"/>
  <c r="CD330" i="9"/>
  <c r="CL364" i="9"/>
  <c r="BV362" i="9"/>
  <c r="CT325" i="9"/>
  <c r="BV323" i="9"/>
  <c r="BV364" i="9"/>
  <c r="CT328" i="9"/>
  <c r="BN328" i="9"/>
  <c r="CL326" i="9"/>
  <c r="CL322" i="9"/>
  <c r="CD321" i="9"/>
  <c r="CL320" i="9"/>
  <c r="CD319" i="9"/>
  <c r="CL318" i="9"/>
  <c r="CD317" i="9"/>
  <c r="CL316" i="9"/>
  <c r="CD315" i="9"/>
  <c r="CL314" i="9"/>
  <c r="CD313" i="9"/>
  <c r="CL312" i="9"/>
  <c r="CD311" i="9"/>
  <c r="CL310" i="9"/>
  <c r="CD309" i="9"/>
  <c r="CL308" i="9"/>
  <c r="CD307" i="9"/>
  <c r="CL306" i="9"/>
  <c r="CD305" i="9"/>
  <c r="CT303" i="9"/>
  <c r="BV300" i="9"/>
  <c r="BN299" i="9"/>
  <c r="CL298" i="9"/>
  <c r="CD297" i="9"/>
  <c r="CT295" i="9"/>
  <c r="BV292" i="9"/>
  <c r="BN291" i="9"/>
  <c r="CL290" i="9"/>
  <c r="CD289" i="9"/>
  <c r="CT287" i="9"/>
  <c r="BV284" i="9"/>
  <c r="BN283" i="9"/>
  <c r="CL282" i="9"/>
  <c r="CD281" i="9"/>
  <c r="CT279" i="9"/>
  <c r="CT276" i="9"/>
  <c r="CD276" i="9"/>
  <c r="BN276" i="9"/>
  <c r="BV324" i="9"/>
  <c r="BN320" i="9"/>
  <c r="CD318" i="9"/>
  <c r="BV317" i="9"/>
  <c r="CT316" i="9"/>
  <c r="CL315" i="9"/>
  <c r="BN312" i="9"/>
  <c r="CD310" i="9"/>
  <c r="BV309" i="9"/>
  <c r="CT308" i="9"/>
  <c r="CL307" i="9"/>
  <c r="BN304" i="9"/>
  <c r="CD302" i="9"/>
  <c r="BV301" i="9"/>
  <c r="CT300" i="9"/>
  <c r="CL299" i="9"/>
  <c r="BN296" i="9"/>
  <c r="CD294" i="9"/>
  <c r="BV293" i="9"/>
  <c r="CT292" i="9"/>
  <c r="CL291" i="9"/>
  <c r="BN288" i="9"/>
  <c r="CD286" i="9"/>
  <c r="CD284" i="9"/>
  <c r="CD282" i="9"/>
  <c r="CD280" i="9"/>
  <c r="CD278" i="9"/>
  <c r="CT266" i="9"/>
  <c r="BN266" i="9"/>
  <c r="BV265" i="9"/>
  <c r="CL263" i="9"/>
  <c r="CT261" i="9"/>
  <c r="BN261" i="9"/>
  <c r="BV257" i="9"/>
  <c r="CD253" i="9"/>
  <c r="BN251" i="9"/>
  <c r="BV249" i="9"/>
  <c r="BV245" i="9"/>
  <c r="BV241" i="9"/>
  <c r="BV237" i="9"/>
  <c r="BV233" i="9"/>
  <c r="BV229" i="9"/>
  <c r="BV225" i="9"/>
  <c r="BV221" i="9"/>
  <c r="BV217" i="9"/>
  <c r="BV214" i="9"/>
  <c r="BV211" i="9"/>
  <c r="CL255" i="9"/>
  <c r="BN215" i="9"/>
  <c r="CT212" i="9"/>
  <c r="CT251" i="9"/>
  <c r="CD247" i="9"/>
  <c r="CD243" i="9"/>
  <c r="CD239" i="9"/>
  <c r="CD235" i="9"/>
  <c r="CD231" i="9"/>
  <c r="CD227" i="9"/>
  <c r="CD223" i="9"/>
  <c r="CD219" i="9"/>
  <c r="CD214" i="9"/>
  <c r="CT211" i="9"/>
  <c r="BN255" i="9"/>
  <c r="BV215" i="9"/>
  <c r="BV212" i="9"/>
  <c r="CD204" i="9"/>
  <c r="BV155" i="9"/>
  <c r="CT151" i="9"/>
  <c r="BN147" i="9"/>
  <c r="CT140" i="9"/>
  <c r="BN140" i="9"/>
  <c r="BV138" i="9"/>
  <c r="CT181" i="9"/>
  <c r="BV179" i="9"/>
  <c r="BV177" i="9"/>
  <c r="BV175" i="9"/>
  <c r="BV173" i="9"/>
  <c r="BV171" i="9"/>
  <c r="BV169" i="9"/>
  <c r="BV167" i="9"/>
  <c r="BV165" i="9"/>
  <c r="BV163" i="9"/>
  <c r="BV161" i="9"/>
  <c r="BV159" i="9"/>
  <c r="BV157" i="9"/>
  <c r="BV153" i="9"/>
  <c r="CT149" i="9"/>
  <c r="CL207" i="9"/>
  <c r="CL147" i="9"/>
  <c r="CD138" i="9"/>
  <c r="BV135" i="9"/>
  <c r="CD133" i="9"/>
  <c r="CL131" i="9"/>
  <c r="CT129" i="9"/>
  <c r="BN129" i="9"/>
  <c r="BV127" i="9"/>
  <c r="CD125" i="9"/>
  <c r="CL123" i="9"/>
  <c r="CT121" i="9"/>
  <c r="BN121" i="9"/>
  <c r="BV119" i="9"/>
  <c r="CT179" i="9"/>
  <c r="BN175" i="9"/>
  <c r="CD173" i="9"/>
  <c r="CT171" i="9"/>
  <c r="BN167" i="9"/>
  <c r="CD165" i="9"/>
  <c r="CT163" i="9"/>
  <c r="BN159" i="9"/>
  <c r="CD157" i="9"/>
  <c r="CL132" i="9"/>
  <c r="CD122" i="9"/>
  <c r="CD130" i="9"/>
  <c r="CL124" i="9"/>
  <c r="CD118" i="9"/>
  <c r="BV116" i="9"/>
  <c r="BN115" i="9"/>
  <c r="CL114" i="9"/>
  <c r="CD113" i="9"/>
  <c r="CT111" i="9"/>
  <c r="BV108" i="9"/>
  <c r="BN107" i="9"/>
  <c r="CL106" i="9"/>
  <c r="CD105" i="9"/>
  <c r="CT103" i="9"/>
  <c r="BV100" i="9"/>
  <c r="BN99" i="9"/>
  <c r="CL98" i="9"/>
  <c r="CD97" i="9"/>
  <c r="CT95" i="9"/>
  <c r="BV92" i="9"/>
  <c r="BN91" i="9"/>
  <c r="CL90" i="9"/>
  <c r="CD89" i="9"/>
  <c r="CT87" i="9"/>
  <c r="BV84" i="9"/>
  <c r="BN83" i="9"/>
  <c r="CL82" i="9"/>
  <c r="CD81" i="9"/>
  <c r="CT79" i="9"/>
  <c r="BV76" i="9"/>
  <c r="BN75" i="9"/>
  <c r="CL74" i="9"/>
  <c r="CD73" i="9"/>
  <c r="CT71" i="9"/>
  <c r="BV68" i="9"/>
  <c r="BV136" i="9"/>
  <c r="CT132" i="9"/>
  <c r="BV128" i="9"/>
  <c r="BN134" i="9"/>
  <c r="CL130" i="9"/>
  <c r="BN124" i="9"/>
  <c r="BV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V58" i="9"/>
  <c r="CT57" i="9"/>
  <c r="CL56" i="9"/>
  <c r="BN53" i="9"/>
  <c r="CD51" i="9"/>
  <c r="BV50" i="9"/>
  <c r="CT49" i="9"/>
  <c r="CL48" i="9"/>
  <c r="BN45" i="9"/>
  <c r="CD43" i="9"/>
  <c r="BV42" i="9"/>
  <c r="CT41" i="9"/>
  <c r="CL40" i="9"/>
  <c r="BN37" i="9"/>
  <c r="CD35" i="9"/>
  <c r="BV34" i="9"/>
  <c r="CT33" i="9"/>
  <c r="CL32" i="9"/>
  <c r="BN29" i="9"/>
  <c r="CD27" i="9"/>
  <c r="BV26" i="9"/>
  <c r="CT25" i="9"/>
  <c r="CL24" i="9"/>
  <c r="BN21" i="9"/>
  <c r="CD19" i="9"/>
  <c r="BV18" i="9"/>
  <c r="CL17" i="9"/>
  <c r="CL15" i="9"/>
  <c r="CT12" i="9"/>
  <c r="CD32" i="9"/>
  <c r="CL29" i="9"/>
  <c r="CD24" i="9"/>
  <c r="CL21" i="9"/>
  <c r="CD17" i="9"/>
  <c r="CD14" i="9"/>
  <c r="CD13" i="9"/>
  <c r="BN58" i="9"/>
  <c r="BV57" i="9"/>
  <c r="BN56" i="9"/>
  <c r="BV55" i="9"/>
  <c r="BN54" i="9"/>
  <c r="BV53" i="9"/>
  <c r="BN52" i="9"/>
  <c r="BV51" i="9"/>
  <c r="BN50" i="9"/>
  <c r="BV49" i="9"/>
  <c r="BN48" i="9"/>
  <c r="BV47" i="9"/>
  <c r="BN46" i="9"/>
  <c r="BV45" i="9"/>
  <c r="BN44" i="9"/>
  <c r="BV43" i="9"/>
  <c r="BN42" i="9"/>
  <c r="BV41" i="9"/>
  <c r="BN40" i="9"/>
  <c r="BV39" i="9"/>
  <c r="CT36" i="9"/>
  <c r="CL35" i="9"/>
  <c r="CT30" i="9"/>
  <c r="BN28" i="9"/>
  <c r="BV27" i="9"/>
  <c r="CT22" i="9"/>
  <c r="BN20" i="9"/>
  <c r="BV19" i="9"/>
  <c r="BN16" i="9"/>
  <c r="CD15" i="9"/>
  <c r="BU8" i="9"/>
  <c r="BV12" i="9"/>
  <c r="CT14" i="9"/>
  <c r="CT13" i="9"/>
  <c r="DM8" i="3"/>
  <c r="DJ8"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12" i="3"/>
  <c r="DI13" i="3"/>
  <c r="DI14" i="3"/>
  <c r="DI15" i="3"/>
  <c r="DI16" i="3"/>
  <c r="DI17" i="3"/>
  <c r="DI18" i="3"/>
  <c r="DI19" i="3"/>
  <c r="DI20" i="3"/>
  <c r="DI21" i="3"/>
  <c r="DI22" i="3"/>
  <c r="DI23" i="3"/>
  <c r="DI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12" i="3"/>
  <c r="DI8" i="9" l="1"/>
  <c r="DJ8" i="9"/>
  <c r="CZ8" i="9"/>
  <c r="DM8" i="9"/>
  <c r="AO8" i="3"/>
  <c r="CS8" i="9"/>
  <c r="BM8" i="9"/>
  <c r="CK8" i="9"/>
  <c r="CC8" i="9"/>
  <c r="DI8" i="3"/>
  <c r="DF8" i="3"/>
  <c r="DE8" i="3"/>
  <c r="DD520" i="3" l="1"/>
  <c r="DC520" i="3"/>
  <c r="DB520" i="3"/>
  <c r="DA520" i="3"/>
  <c r="CZ520" i="3"/>
  <c r="DD519" i="3"/>
  <c r="DC519" i="3"/>
  <c r="DB519" i="3"/>
  <c r="DA519" i="3"/>
  <c r="CZ519" i="3"/>
  <c r="DD518" i="3"/>
  <c r="DC518" i="3"/>
  <c r="DB518" i="3"/>
  <c r="DA518" i="3"/>
  <c r="CZ518" i="3"/>
  <c r="DD517" i="3"/>
  <c r="DC517" i="3"/>
  <c r="DB517" i="3"/>
  <c r="DA517" i="3"/>
  <c r="CZ517" i="3"/>
  <c r="DD516" i="3"/>
  <c r="DC516" i="3"/>
  <c r="DB516" i="3"/>
  <c r="DA516" i="3"/>
  <c r="CZ516" i="3"/>
  <c r="DD515" i="3"/>
  <c r="DC515" i="3"/>
  <c r="DB515" i="3"/>
  <c r="DA515" i="3"/>
  <c r="CZ515" i="3"/>
  <c r="DD514" i="3"/>
  <c r="DC514" i="3"/>
  <c r="DB514" i="3"/>
  <c r="DA514" i="3"/>
  <c r="CZ514" i="3"/>
  <c r="DD513" i="3"/>
  <c r="DC513" i="3"/>
  <c r="DB513" i="3"/>
  <c r="DA513" i="3"/>
  <c r="CZ513" i="3"/>
  <c r="DD512" i="3"/>
  <c r="DC512" i="3"/>
  <c r="DB512" i="3"/>
  <c r="DA512" i="3"/>
  <c r="CZ512" i="3"/>
  <c r="DD511" i="3"/>
  <c r="DC511" i="3"/>
  <c r="DB511" i="3"/>
  <c r="DA511" i="3"/>
  <c r="CZ511" i="3"/>
  <c r="DD510" i="3"/>
  <c r="DC510" i="3"/>
  <c r="DB510" i="3"/>
  <c r="DA510" i="3"/>
  <c r="CZ510" i="3"/>
  <c r="DD509" i="3"/>
  <c r="DC509" i="3"/>
  <c r="DB509" i="3"/>
  <c r="DA509" i="3"/>
  <c r="CZ509" i="3"/>
  <c r="DD508" i="3"/>
  <c r="DC508" i="3"/>
  <c r="DB508" i="3"/>
  <c r="DA508" i="3"/>
  <c r="CZ508" i="3"/>
  <c r="DD507" i="3"/>
  <c r="DC507" i="3"/>
  <c r="DB507" i="3"/>
  <c r="DA507" i="3"/>
  <c r="CZ507" i="3"/>
  <c r="DD506" i="3"/>
  <c r="DC506" i="3"/>
  <c r="DB506" i="3"/>
  <c r="DA506" i="3"/>
  <c r="CZ506" i="3"/>
  <c r="DD505" i="3"/>
  <c r="DC505" i="3"/>
  <c r="DB505" i="3"/>
  <c r="DA505" i="3"/>
  <c r="CZ505" i="3"/>
  <c r="DD504" i="3"/>
  <c r="DC504" i="3"/>
  <c r="DB504" i="3"/>
  <c r="DA504" i="3"/>
  <c r="CZ504" i="3"/>
  <c r="DD503" i="3"/>
  <c r="DC503" i="3"/>
  <c r="DB503" i="3"/>
  <c r="DA503" i="3"/>
  <c r="CZ503" i="3"/>
  <c r="DD502" i="3"/>
  <c r="DC502" i="3"/>
  <c r="DB502" i="3"/>
  <c r="DA502" i="3"/>
  <c r="CZ502" i="3"/>
  <c r="DD501" i="3"/>
  <c r="DC501" i="3"/>
  <c r="DB501" i="3"/>
  <c r="DA501" i="3"/>
  <c r="CZ501" i="3"/>
  <c r="DD500" i="3"/>
  <c r="DC500" i="3"/>
  <c r="DB500" i="3"/>
  <c r="DA500" i="3"/>
  <c r="CZ500" i="3"/>
  <c r="DD499" i="3"/>
  <c r="DC499" i="3"/>
  <c r="DB499" i="3"/>
  <c r="DA499" i="3"/>
  <c r="CZ499" i="3"/>
  <c r="DD498" i="3"/>
  <c r="DC498" i="3"/>
  <c r="DB498" i="3"/>
  <c r="DA498" i="3"/>
  <c r="CZ498" i="3"/>
  <c r="DD497" i="3"/>
  <c r="DC497" i="3"/>
  <c r="DB497" i="3"/>
  <c r="DA497" i="3"/>
  <c r="CZ497" i="3"/>
  <c r="DD496" i="3"/>
  <c r="DC496" i="3"/>
  <c r="DB496" i="3"/>
  <c r="DA496" i="3"/>
  <c r="CZ496" i="3"/>
  <c r="DD495" i="3"/>
  <c r="DC495" i="3"/>
  <c r="DB495" i="3"/>
  <c r="DA495" i="3"/>
  <c r="CZ495" i="3"/>
  <c r="DD494" i="3"/>
  <c r="DC494" i="3"/>
  <c r="DB494" i="3"/>
  <c r="DA494" i="3"/>
  <c r="CZ494" i="3"/>
  <c r="DD493" i="3"/>
  <c r="DC493" i="3"/>
  <c r="DB493" i="3"/>
  <c r="DA493" i="3"/>
  <c r="CZ493" i="3"/>
  <c r="DD492" i="3"/>
  <c r="DC492" i="3"/>
  <c r="DB492" i="3"/>
  <c r="DA492" i="3"/>
  <c r="CZ492" i="3"/>
  <c r="DD491" i="3"/>
  <c r="DC491" i="3"/>
  <c r="DB491" i="3"/>
  <c r="DA491" i="3"/>
  <c r="CZ491" i="3"/>
  <c r="DD490" i="3"/>
  <c r="DC490" i="3"/>
  <c r="DB490" i="3"/>
  <c r="DA490" i="3"/>
  <c r="CZ490" i="3"/>
  <c r="DD489" i="3"/>
  <c r="DC489" i="3"/>
  <c r="DB489" i="3"/>
  <c r="DA489" i="3"/>
  <c r="CZ489" i="3"/>
  <c r="DD488" i="3"/>
  <c r="DC488" i="3"/>
  <c r="DB488" i="3"/>
  <c r="DA488" i="3"/>
  <c r="CZ488" i="3"/>
  <c r="DD487" i="3"/>
  <c r="DC487" i="3"/>
  <c r="DB487" i="3"/>
  <c r="DA487" i="3"/>
  <c r="CZ487" i="3"/>
  <c r="DD486" i="3"/>
  <c r="DC486" i="3"/>
  <c r="DB486" i="3"/>
  <c r="DA486" i="3"/>
  <c r="CZ486" i="3"/>
  <c r="DD485" i="3"/>
  <c r="DC485" i="3"/>
  <c r="DB485" i="3"/>
  <c r="DA485" i="3"/>
  <c r="CZ485" i="3"/>
  <c r="DD484" i="3"/>
  <c r="DC484" i="3"/>
  <c r="DB484" i="3"/>
  <c r="DA484" i="3"/>
  <c r="CZ484" i="3"/>
  <c r="DD483" i="3"/>
  <c r="DC483" i="3"/>
  <c r="DB483" i="3"/>
  <c r="DA483" i="3"/>
  <c r="CZ483" i="3"/>
  <c r="DD482" i="3"/>
  <c r="DC482" i="3"/>
  <c r="DB482" i="3"/>
  <c r="DA482" i="3"/>
  <c r="CZ482" i="3"/>
  <c r="DD481" i="3"/>
  <c r="DC481" i="3"/>
  <c r="DB481" i="3"/>
  <c r="DA481" i="3"/>
  <c r="CZ481" i="3"/>
  <c r="DD480" i="3"/>
  <c r="DC480" i="3"/>
  <c r="DB480" i="3"/>
  <c r="DA480" i="3"/>
  <c r="CZ480" i="3"/>
  <c r="DD479" i="3"/>
  <c r="DC479" i="3"/>
  <c r="DB479" i="3"/>
  <c r="DA479" i="3"/>
  <c r="CZ479" i="3"/>
  <c r="DD478" i="3"/>
  <c r="DC478" i="3"/>
  <c r="DB478" i="3"/>
  <c r="DA478" i="3"/>
  <c r="CZ478" i="3"/>
  <c r="DD477" i="3"/>
  <c r="DC477" i="3"/>
  <c r="DB477" i="3"/>
  <c r="DA477" i="3"/>
  <c r="CZ477" i="3"/>
  <c r="DD476" i="3"/>
  <c r="DC476" i="3"/>
  <c r="DB476" i="3"/>
  <c r="DA476" i="3"/>
  <c r="CZ476" i="3"/>
  <c r="DD475" i="3"/>
  <c r="DC475" i="3"/>
  <c r="DB475" i="3"/>
  <c r="DA475" i="3"/>
  <c r="CZ475" i="3"/>
  <c r="DD474" i="3"/>
  <c r="DC474" i="3"/>
  <c r="DB474" i="3"/>
  <c r="DA474" i="3"/>
  <c r="CZ474" i="3"/>
  <c r="DD473" i="3"/>
  <c r="DC473" i="3"/>
  <c r="DB473" i="3"/>
  <c r="DA473" i="3"/>
  <c r="CZ473" i="3"/>
  <c r="DD472" i="3"/>
  <c r="DC472" i="3"/>
  <c r="DB472" i="3"/>
  <c r="DA472" i="3"/>
  <c r="CZ472" i="3"/>
  <c r="DD471" i="3"/>
  <c r="DC471" i="3"/>
  <c r="DB471" i="3"/>
  <c r="DA471" i="3"/>
  <c r="CZ471" i="3"/>
  <c r="DD470" i="3"/>
  <c r="DC470" i="3"/>
  <c r="DB470" i="3"/>
  <c r="DA470" i="3"/>
  <c r="CZ470" i="3"/>
  <c r="DD469" i="3"/>
  <c r="DC469" i="3"/>
  <c r="DB469" i="3"/>
  <c r="DA469" i="3"/>
  <c r="CZ469" i="3"/>
  <c r="DD468" i="3"/>
  <c r="DC468" i="3"/>
  <c r="DB468" i="3"/>
  <c r="DA468" i="3"/>
  <c r="CZ468" i="3"/>
  <c r="DD467" i="3"/>
  <c r="DC467" i="3"/>
  <c r="DB467" i="3"/>
  <c r="DA467" i="3"/>
  <c r="CZ467" i="3"/>
  <c r="DD466" i="3"/>
  <c r="DC466" i="3"/>
  <c r="DB466" i="3"/>
  <c r="DA466" i="3"/>
  <c r="CZ466" i="3"/>
  <c r="DD465" i="3"/>
  <c r="DC465" i="3"/>
  <c r="DB465" i="3"/>
  <c r="DA465" i="3"/>
  <c r="CZ465" i="3"/>
  <c r="DD464" i="3"/>
  <c r="DC464" i="3"/>
  <c r="DB464" i="3"/>
  <c r="DA464" i="3"/>
  <c r="CZ464" i="3"/>
  <c r="DD463" i="3"/>
  <c r="DC463" i="3"/>
  <c r="DB463" i="3"/>
  <c r="DA463" i="3"/>
  <c r="CZ463" i="3"/>
  <c r="DD462" i="3"/>
  <c r="DC462" i="3"/>
  <c r="DB462" i="3"/>
  <c r="DA462" i="3"/>
  <c r="CZ462" i="3"/>
  <c r="DD461" i="3"/>
  <c r="DC461" i="3"/>
  <c r="DB461" i="3"/>
  <c r="DA461" i="3"/>
  <c r="CZ461" i="3"/>
  <c r="DD460" i="3"/>
  <c r="DC460" i="3"/>
  <c r="DB460" i="3"/>
  <c r="DA460" i="3"/>
  <c r="CZ460" i="3"/>
  <c r="DD459" i="3"/>
  <c r="DC459" i="3"/>
  <c r="DB459" i="3"/>
  <c r="DA459" i="3"/>
  <c r="CZ459" i="3"/>
  <c r="DD458" i="3"/>
  <c r="DC458" i="3"/>
  <c r="DB458" i="3"/>
  <c r="DA458" i="3"/>
  <c r="CZ458" i="3"/>
  <c r="DD457" i="3"/>
  <c r="DC457" i="3"/>
  <c r="DB457" i="3"/>
  <c r="DA457" i="3"/>
  <c r="CZ457" i="3"/>
  <c r="DD456" i="3"/>
  <c r="DC456" i="3"/>
  <c r="DB456" i="3"/>
  <c r="DA456" i="3"/>
  <c r="CZ456" i="3"/>
  <c r="DD455" i="3"/>
  <c r="DC455" i="3"/>
  <c r="DB455" i="3"/>
  <c r="DA455" i="3"/>
  <c r="CZ455" i="3"/>
  <c r="DD454" i="3"/>
  <c r="DC454" i="3"/>
  <c r="DB454" i="3"/>
  <c r="DA454" i="3"/>
  <c r="CZ454" i="3"/>
  <c r="DD453" i="3"/>
  <c r="DC453" i="3"/>
  <c r="DB453" i="3"/>
  <c r="DA453" i="3"/>
  <c r="CZ453" i="3"/>
  <c r="DD452" i="3"/>
  <c r="DC452" i="3"/>
  <c r="DB452" i="3"/>
  <c r="DA452" i="3"/>
  <c r="CZ452" i="3"/>
  <c r="DD451" i="3"/>
  <c r="DC451" i="3"/>
  <c r="DB451" i="3"/>
  <c r="DA451" i="3"/>
  <c r="CZ451" i="3"/>
  <c r="DD450" i="3"/>
  <c r="DC450" i="3"/>
  <c r="DB450" i="3"/>
  <c r="DA450" i="3"/>
  <c r="CZ450" i="3"/>
  <c r="DD449" i="3"/>
  <c r="DC449" i="3"/>
  <c r="DB449" i="3"/>
  <c r="DA449" i="3"/>
  <c r="CZ449" i="3"/>
  <c r="DD448" i="3"/>
  <c r="DC448" i="3"/>
  <c r="DB448" i="3"/>
  <c r="DA448" i="3"/>
  <c r="CZ448" i="3"/>
  <c r="DD447" i="3"/>
  <c r="DC447" i="3"/>
  <c r="DB447" i="3"/>
  <c r="DA447" i="3"/>
  <c r="CZ447" i="3"/>
  <c r="DD446" i="3"/>
  <c r="DC446" i="3"/>
  <c r="DB446" i="3"/>
  <c r="DA446" i="3"/>
  <c r="CZ446" i="3"/>
  <c r="DD445" i="3"/>
  <c r="DC445" i="3"/>
  <c r="DB445" i="3"/>
  <c r="DA445" i="3"/>
  <c r="CZ445" i="3"/>
  <c r="DD444" i="3"/>
  <c r="DC444" i="3"/>
  <c r="DB444" i="3"/>
  <c r="DA444" i="3"/>
  <c r="CZ444" i="3"/>
  <c r="DD443" i="3"/>
  <c r="DC443" i="3"/>
  <c r="DB443" i="3"/>
  <c r="DA443" i="3"/>
  <c r="CZ443" i="3"/>
  <c r="DD442" i="3"/>
  <c r="DC442" i="3"/>
  <c r="DB442" i="3"/>
  <c r="DA442" i="3"/>
  <c r="CZ442" i="3"/>
  <c r="DD441" i="3"/>
  <c r="DC441" i="3"/>
  <c r="DB441" i="3"/>
  <c r="DA441" i="3"/>
  <c r="CZ441" i="3"/>
  <c r="DD440" i="3"/>
  <c r="DC440" i="3"/>
  <c r="DB440" i="3"/>
  <c r="DA440" i="3"/>
  <c r="CZ440" i="3"/>
  <c r="DD439" i="3"/>
  <c r="DC439" i="3"/>
  <c r="DB439" i="3"/>
  <c r="DA439" i="3"/>
  <c r="CZ439" i="3"/>
  <c r="DD438" i="3"/>
  <c r="DC438" i="3"/>
  <c r="DB438" i="3"/>
  <c r="DA438" i="3"/>
  <c r="CZ438" i="3"/>
  <c r="DD437" i="3"/>
  <c r="DC437" i="3"/>
  <c r="DB437" i="3"/>
  <c r="DA437" i="3"/>
  <c r="CZ437" i="3"/>
  <c r="DD436" i="3"/>
  <c r="DC436" i="3"/>
  <c r="DB436" i="3"/>
  <c r="DA436" i="3"/>
  <c r="CZ436" i="3"/>
  <c r="DD435" i="3"/>
  <c r="DC435" i="3"/>
  <c r="DB435" i="3"/>
  <c r="DA435" i="3"/>
  <c r="CZ435" i="3"/>
  <c r="DD434" i="3"/>
  <c r="DC434" i="3"/>
  <c r="DB434" i="3"/>
  <c r="DA434" i="3"/>
  <c r="CZ434" i="3"/>
  <c r="DD433" i="3"/>
  <c r="DC433" i="3"/>
  <c r="DB433" i="3"/>
  <c r="DA433" i="3"/>
  <c r="CZ433" i="3"/>
  <c r="DD432" i="3"/>
  <c r="DC432" i="3"/>
  <c r="DB432" i="3"/>
  <c r="DA432" i="3"/>
  <c r="CZ432" i="3"/>
  <c r="DD431" i="3"/>
  <c r="DC431" i="3"/>
  <c r="DB431" i="3"/>
  <c r="DA431" i="3"/>
  <c r="CZ431" i="3"/>
  <c r="DD430" i="3"/>
  <c r="DC430" i="3"/>
  <c r="DB430" i="3"/>
  <c r="DA430" i="3"/>
  <c r="CZ430" i="3"/>
  <c r="DD429" i="3"/>
  <c r="DC429" i="3"/>
  <c r="DB429" i="3"/>
  <c r="DA429" i="3"/>
  <c r="CZ429" i="3"/>
  <c r="DD428" i="3"/>
  <c r="DC428" i="3"/>
  <c r="DB428" i="3"/>
  <c r="DA428" i="3"/>
  <c r="CZ428" i="3"/>
  <c r="DD427" i="3"/>
  <c r="DC427" i="3"/>
  <c r="DB427" i="3"/>
  <c r="DA427" i="3"/>
  <c r="CZ427" i="3"/>
  <c r="DD426" i="3"/>
  <c r="DC426" i="3"/>
  <c r="DB426" i="3"/>
  <c r="DA426" i="3"/>
  <c r="CZ426" i="3"/>
  <c r="DD425" i="3"/>
  <c r="DC425" i="3"/>
  <c r="DB425" i="3"/>
  <c r="DA425" i="3"/>
  <c r="CZ425" i="3"/>
  <c r="DD424" i="3"/>
  <c r="DC424" i="3"/>
  <c r="DB424" i="3"/>
  <c r="DA424" i="3"/>
  <c r="CZ424" i="3"/>
  <c r="DD423" i="3"/>
  <c r="DC423" i="3"/>
  <c r="DB423" i="3"/>
  <c r="DA423" i="3"/>
  <c r="CZ423" i="3"/>
  <c r="DD422" i="3"/>
  <c r="DC422" i="3"/>
  <c r="DB422" i="3"/>
  <c r="DA422" i="3"/>
  <c r="CZ422" i="3"/>
  <c r="DD421" i="3"/>
  <c r="DC421" i="3"/>
  <c r="DB421" i="3"/>
  <c r="DA421" i="3"/>
  <c r="CZ421" i="3"/>
  <c r="DD420" i="3"/>
  <c r="DC420" i="3"/>
  <c r="DB420" i="3"/>
  <c r="DA420" i="3"/>
  <c r="CZ420" i="3"/>
  <c r="DD419" i="3"/>
  <c r="DC419" i="3"/>
  <c r="DB419" i="3"/>
  <c r="DA419" i="3"/>
  <c r="CZ419" i="3"/>
  <c r="DD418" i="3"/>
  <c r="DC418" i="3"/>
  <c r="DB418" i="3"/>
  <c r="DA418" i="3"/>
  <c r="CZ418" i="3"/>
  <c r="DD417" i="3"/>
  <c r="DC417" i="3"/>
  <c r="DB417" i="3"/>
  <c r="DA417" i="3"/>
  <c r="CZ417" i="3"/>
  <c r="DD416" i="3"/>
  <c r="DC416" i="3"/>
  <c r="DB416" i="3"/>
  <c r="DA416" i="3"/>
  <c r="CZ416" i="3"/>
  <c r="DD415" i="3"/>
  <c r="DC415" i="3"/>
  <c r="DB415" i="3"/>
  <c r="DA415" i="3"/>
  <c r="CZ415" i="3"/>
  <c r="DD414" i="3"/>
  <c r="DC414" i="3"/>
  <c r="DB414" i="3"/>
  <c r="DA414" i="3"/>
  <c r="CZ414" i="3"/>
  <c r="DD413" i="3"/>
  <c r="DC413" i="3"/>
  <c r="DB413" i="3"/>
  <c r="DA413" i="3"/>
  <c r="CZ413" i="3"/>
  <c r="DD412" i="3"/>
  <c r="DC412" i="3"/>
  <c r="DB412" i="3"/>
  <c r="DA412" i="3"/>
  <c r="CZ412" i="3"/>
  <c r="DD411" i="3"/>
  <c r="DC411" i="3"/>
  <c r="DB411" i="3"/>
  <c r="DA411" i="3"/>
  <c r="CZ411" i="3"/>
  <c r="DD410" i="3"/>
  <c r="DC410" i="3"/>
  <c r="DB410" i="3"/>
  <c r="DA410" i="3"/>
  <c r="CZ410" i="3"/>
  <c r="DD409" i="3"/>
  <c r="DC409" i="3"/>
  <c r="DB409" i="3"/>
  <c r="DA409" i="3"/>
  <c r="CZ409" i="3"/>
  <c r="DD408" i="3"/>
  <c r="DC408" i="3"/>
  <c r="DB408" i="3"/>
  <c r="DA408" i="3"/>
  <c r="CZ408" i="3"/>
  <c r="DD407" i="3"/>
  <c r="DC407" i="3"/>
  <c r="DB407" i="3"/>
  <c r="DA407" i="3"/>
  <c r="CZ407" i="3"/>
  <c r="DD406" i="3"/>
  <c r="DC406" i="3"/>
  <c r="DB406" i="3"/>
  <c r="DA406" i="3"/>
  <c r="CZ406" i="3"/>
  <c r="DD405" i="3"/>
  <c r="DC405" i="3"/>
  <c r="DB405" i="3"/>
  <c r="DA405" i="3"/>
  <c r="CZ405" i="3"/>
  <c r="DD404" i="3"/>
  <c r="DC404" i="3"/>
  <c r="DB404" i="3"/>
  <c r="DA404" i="3"/>
  <c r="CZ404" i="3"/>
  <c r="DD403" i="3"/>
  <c r="DC403" i="3"/>
  <c r="DB403" i="3"/>
  <c r="DA403" i="3"/>
  <c r="CZ403" i="3"/>
  <c r="DD402" i="3"/>
  <c r="DC402" i="3"/>
  <c r="DB402" i="3"/>
  <c r="DA402" i="3"/>
  <c r="CZ402" i="3"/>
  <c r="DD401" i="3"/>
  <c r="DC401" i="3"/>
  <c r="DB401" i="3"/>
  <c r="DA401" i="3"/>
  <c r="CZ401" i="3"/>
  <c r="DD400" i="3"/>
  <c r="DC400" i="3"/>
  <c r="DB400" i="3"/>
  <c r="DA400" i="3"/>
  <c r="CZ400" i="3"/>
  <c r="DD399" i="3"/>
  <c r="DC399" i="3"/>
  <c r="DB399" i="3"/>
  <c r="DA399" i="3"/>
  <c r="CZ399" i="3"/>
  <c r="DD398" i="3"/>
  <c r="DC398" i="3"/>
  <c r="DB398" i="3"/>
  <c r="DA398" i="3"/>
  <c r="CZ398" i="3"/>
  <c r="DD397" i="3"/>
  <c r="DC397" i="3"/>
  <c r="DB397" i="3"/>
  <c r="DA397" i="3"/>
  <c r="CZ397" i="3"/>
  <c r="DD396" i="3"/>
  <c r="DC396" i="3"/>
  <c r="DB396" i="3"/>
  <c r="DA396" i="3"/>
  <c r="CZ396" i="3"/>
  <c r="DD395" i="3"/>
  <c r="DC395" i="3"/>
  <c r="DB395" i="3"/>
  <c r="DA395" i="3"/>
  <c r="CZ395" i="3"/>
  <c r="DD394" i="3"/>
  <c r="DC394" i="3"/>
  <c r="DB394" i="3"/>
  <c r="DA394" i="3"/>
  <c r="CZ394" i="3"/>
  <c r="DD393" i="3"/>
  <c r="DC393" i="3"/>
  <c r="DB393" i="3"/>
  <c r="DA393" i="3"/>
  <c r="CZ393" i="3"/>
  <c r="DD392" i="3"/>
  <c r="DC392" i="3"/>
  <c r="DB392" i="3"/>
  <c r="DA392" i="3"/>
  <c r="CZ392" i="3"/>
  <c r="DD391" i="3"/>
  <c r="DC391" i="3"/>
  <c r="DB391" i="3"/>
  <c r="DA391" i="3"/>
  <c r="CZ391" i="3"/>
  <c r="DD390" i="3"/>
  <c r="DC390" i="3"/>
  <c r="DB390" i="3"/>
  <c r="DA390" i="3"/>
  <c r="CZ390" i="3"/>
  <c r="DD389" i="3"/>
  <c r="DC389" i="3"/>
  <c r="DB389" i="3"/>
  <c r="DA389" i="3"/>
  <c r="CZ389" i="3"/>
  <c r="DD388" i="3"/>
  <c r="DC388" i="3"/>
  <c r="DB388" i="3"/>
  <c r="DA388" i="3"/>
  <c r="CZ388" i="3"/>
  <c r="DD387" i="3"/>
  <c r="DC387" i="3"/>
  <c r="DB387" i="3"/>
  <c r="DA387" i="3"/>
  <c r="CZ387" i="3"/>
  <c r="DD386" i="3"/>
  <c r="DC386" i="3"/>
  <c r="DB386" i="3"/>
  <c r="DA386" i="3"/>
  <c r="CZ386" i="3"/>
  <c r="DD385" i="3"/>
  <c r="DC385" i="3"/>
  <c r="DB385" i="3"/>
  <c r="DA385" i="3"/>
  <c r="CZ385" i="3"/>
  <c r="DD384" i="3"/>
  <c r="DC384" i="3"/>
  <c r="DB384" i="3"/>
  <c r="DA384" i="3"/>
  <c r="CZ384" i="3"/>
  <c r="DD383" i="3"/>
  <c r="DC383" i="3"/>
  <c r="DB383" i="3"/>
  <c r="DA383" i="3"/>
  <c r="CZ383" i="3"/>
  <c r="DD382" i="3"/>
  <c r="DC382" i="3"/>
  <c r="DB382" i="3"/>
  <c r="DA382" i="3"/>
  <c r="CZ382" i="3"/>
  <c r="DD381" i="3"/>
  <c r="DC381" i="3"/>
  <c r="DB381" i="3"/>
  <c r="DA381" i="3"/>
  <c r="CZ381" i="3"/>
  <c r="DD380" i="3"/>
  <c r="DC380" i="3"/>
  <c r="DB380" i="3"/>
  <c r="DA380" i="3"/>
  <c r="CZ380" i="3"/>
  <c r="DD379" i="3"/>
  <c r="DC379" i="3"/>
  <c r="DB379" i="3"/>
  <c r="DA379" i="3"/>
  <c r="CZ379" i="3"/>
  <c r="DD378" i="3"/>
  <c r="DC378" i="3"/>
  <c r="DB378" i="3"/>
  <c r="DA378" i="3"/>
  <c r="CZ378" i="3"/>
  <c r="DD377" i="3"/>
  <c r="DC377" i="3"/>
  <c r="DB377" i="3"/>
  <c r="DA377" i="3"/>
  <c r="CZ377" i="3"/>
  <c r="DD376" i="3"/>
  <c r="DC376" i="3"/>
  <c r="DB376" i="3"/>
  <c r="DA376" i="3"/>
  <c r="CZ376" i="3"/>
  <c r="DD375" i="3"/>
  <c r="DC375" i="3"/>
  <c r="DB375" i="3"/>
  <c r="DA375" i="3"/>
  <c r="CZ375" i="3"/>
  <c r="DD374" i="3"/>
  <c r="DC374" i="3"/>
  <c r="DB374" i="3"/>
  <c r="DA374" i="3"/>
  <c r="CZ374" i="3"/>
  <c r="DD373" i="3"/>
  <c r="DC373" i="3"/>
  <c r="DB373" i="3"/>
  <c r="DA373" i="3"/>
  <c r="CZ373" i="3"/>
  <c r="DD372" i="3"/>
  <c r="DC372" i="3"/>
  <c r="DB372" i="3"/>
  <c r="DA372" i="3"/>
  <c r="CZ372" i="3"/>
  <c r="DD371" i="3"/>
  <c r="DC371" i="3"/>
  <c r="DB371" i="3"/>
  <c r="DA371" i="3"/>
  <c r="CZ371" i="3"/>
  <c r="DD370" i="3"/>
  <c r="DC370" i="3"/>
  <c r="DB370" i="3"/>
  <c r="DA370" i="3"/>
  <c r="CZ370" i="3"/>
  <c r="DD369" i="3"/>
  <c r="DC369" i="3"/>
  <c r="DB369" i="3"/>
  <c r="DA369" i="3"/>
  <c r="CZ369" i="3"/>
  <c r="DD368" i="3"/>
  <c r="DC368" i="3"/>
  <c r="DB368" i="3"/>
  <c r="DA368" i="3"/>
  <c r="CZ368" i="3"/>
  <c r="DD367" i="3"/>
  <c r="DC367" i="3"/>
  <c r="DB367" i="3"/>
  <c r="DA367" i="3"/>
  <c r="CZ367" i="3"/>
  <c r="DD366" i="3"/>
  <c r="DC366" i="3"/>
  <c r="DB366" i="3"/>
  <c r="DA366" i="3"/>
  <c r="CZ366" i="3"/>
  <c r="DD365" i="3"/>
  <c r="DC365" i="3"/>
  <c r="DB365" i="3"/>
  <c r="DA365" i="3"/>
  <c r="CZ365" i="3"/>
  <c r="DD364" i="3"/>
  <c r="DC364" i="3"/>
  <c r="DB364" i="3"/>
  <c r="DA364" i="3"/>
  <c r="CZ364" i="3"/>
  <c r="DD363" i="3"/>
  <c r="DC363" i="3"/>
  <c r="DB363" i="3"/>
  <c r="DA363" i="3"/>
  <c r="CZ363" i="3"/>
  <c r="DD362" i="3"/>
  <c r="DC362" i="3"/>
  <c r="DB362" i="3"/>
  <c r="DA362" i="3"/>
  <c r="CZ362" i="3"/>
  <c r="DD361" i="3"/>
  <c r="DC361" i="3"/>
  <c r="DB361" i="3"/>
  <c r="DA361" i="3"/>
  <c r="CZ361" i="3"/>
  <c r="DD360" i="3"/>
  <c r="DC360" i="3"/>
  <c r="DB360" i="3"/>
  <c r="DA360" i="3"/>
  <c r="CZ360" i="3"/>
  <c r="DD359" i="3"/>
  <c r="DC359" i="3"/>
  <c r="DB359" i="3"/>
  <c r="DA359" i="3"/>
  <c r="CZ359" i="3"/>
  <c r="DD358" i="3"/>
  <c r="DC358" i="3"/>
  <c r="DB358" i="3"/>
  <c r="DA358" i="3"/>
  <c r="CZ358" i="3"/>
  <c r="DD357" i="3"/>
  <c r="DC357" i="3"/>
  <c r="DB357" i="3"/>
  <c r="DA357" i="3"/>
  <c r="CZ357" i="3"/>
  <c r="DD356" i="3"/>
  <c r="DC356" i="3"/>
  <c r="DB356" i="3"/>
  <c r="DA356" i="3"/>
  <c r="CZ356" i="3"/>
  <c r="DD355" i="3"/>
  <c r="DC355" i="3"/>
  <c r="DB355" i="3"/>
  <c r="DA355" i="3"/>
  <c r="CZ355" i="3"/>
  <c r="DD354" i="3"/>
  <c r="DC354" i="3"/>
  <c r="DB354" i="3"/>
  <c r="DA354" i="3"/>
  <c r="CZ354" i="3"/>
  <c r="DD353" i="3"/>
  <c r="DC353" i="3"/>
  <c r="DB353" i="3"/>
  <c r="DA353" i="3"/>
  <c r="CZ353" i="3"/>
  <c r="DD352" i="3"/>
  <c r="DC352" i="3"/>
  <c r="DB352" i="3"/>
  <c r="DA352" i="3"/>
  <c r="CZ352" i="3"/>
  <c r="DD351" i="3"/>
  <c r="DC351" i="3"/>
  <c r="DB351" i="3"/>
  <c r="DA351" i="3"/>
  <c r="CZ351" i="3"/>
  <c r="DD350" i="3"/>
  <c r="DC350" i="3"/>
  <c r="DB350" i="3"/>
  <c r="DA350" i="3"/>
  <c r="CZ350" i="3"/>
  <c r="DD349" i="3"/>
  <c r="DC349" i="3"/>
  <c r="DB349" i="3"/>
  <c r="DA349" i="3"/>
  <c r="CZ349" i="3"/>
  <c r="DD348" i="3"/>
  <c r="DC348" i="3"/>
  <c r="DB348" i="3"/>
  <c r="DA348" i="3"/>
  <c r="CZ348" i="3"/>
  <c r="DD347" i="3"/>
  <c r="DC347" i="3"/>
  <c r="DB347" i="3"/>
  <c r="DA347" i="3"/>
  <c r="CZ347" i="3"/>
  <c r="DD346" i="3"/>
  <c r="DC346" i="3"/>
  <c r="DB346" i="3"/>
  <c r="DA346" i="3"/>
  <c r="CZ346" i="3"/>
  <c r="DD345" i="3"/>
  <c r="DC345" i="3"/>
  <c r="DB345" i="3"/>
  <c r="DA345" i="3"/>
  <c r="CZ345" i="3"/>
  <c r="DD344" i="3"/>
  <c r="DC344" i="3"/>
  <c r="DB344" i="3"/>
  <c r="DA344" i="3"/>
  <c r="CZ344" i="3"/>
  <c r="DD343" i="3"/>
  <c r="DC343" i="3"/>
  <c r="DB343" i="3"/>
  <c r="DA343" i="3"/>
  <c r="CZ343" i="3"/>
  <c r="DD342" i="3"/>
  <c r="DC342" i="3"/>
  <c r="DB342" i="3"/>
  <c r="DA342" i="3"/>
  <c r="CZ342" i="3"/>
  <c r="DD341" i="3"/>
  <c r="DC341" i="3"/>
  <c r="DB341" i="3"/>
  <c r="DA341" i="3"/>
  <c r="CZ341" i="3"/>
  <c r="DD340" i="3"/>
  <c r="DC340" i="3"/>
  <c r="DB340" i="3"/>
  <c r="DA340" i="3"/>
  <c r="CZ340" i="3"/>
  <c r="DD339" i="3"/>
  <c r="DC339" i="3"/>
  <c r="DB339" i="3"/>
  <c r="DA339" i="3"/>
  <c r="CZ339" i="3"/>
  <c r="DD338" i="3"/>
  <c r="DC338" i="3"/>
  <c r="DB338" i="3"/>
  <c r="DA338" i="3"/>
  <c r="CZ338" i="3"/>
  <c r="DD337" i="3"/>
  <c r="DC337" i="3"/>
  <c r="DB337" i="3"/>
  <c r="DA337" i="3"/>
  <c r="CZ337" i="3"/>
  <c r="DD336" i="3"/>
  <c r="DC336" i="3"/>
  <c r="DB336" i="3"/>
  <c r="DA336" i="3"/>
  <c r="CZ336" i="3"/>
  <c r="DD335" i="3"/>
  <c r="DC335" i="3"/>
  <c r="DB335" i="3"/>
  <c r="DA335" i="3"/>
  <c r="CZ335" i="3"/>
  <c r="DD334" i="3"/>
  <c r="DC334" i="3"/>
  <c r="DB334" i="3"/>
  <c r="DA334" i="3"/>
  <c r="CZ334" i="3"/>
  <c r="DD333" i="3"/>
  <c r="DC333" i="3"/>
  <c r="DB333" i="3"/>
  <c r="DA333" i="3"/>
  <c r="CZ333" i="3"/>
  <c r="DD332" i="3"/>
  <c r="DC332" i="3"/>
  <c r="DB332" i="3"/>
  <c r="DA332" i="3"/>
  <c r="CZ332" i="3"/>
  <c r="DD331" i="3"/>
  <c r="DC331" i="3"/>
  <c r="DB331" i="3"/>
  <c r="DA331" i="3"/>
  <c r="CZ331" i="3"/>
  <c r="DD330" i="3"/>
  <c r="DC330" i="3"/>
  <c r="DB330" i="3"/>
  <c r="DA330" i="3"/>
  <c r="CZ330" i="3"/>
  <c r="DD329" i="3"/>
  <c r="DC329" i="3"/>
  <c r="DB329" i="3"/>
  <c r="DA329" i="3"/>
  <c r="CZ329" i="3"/>
  <c r="DD328" i="3"/>
  <c r="DC328" i="3"/>
  <c r="DB328" i="3"/>
  <c r="DA328" i="3"/>
  <c r="CZ328" i="3"/>
  <c r="DD327" i="3"/>
  <c r="DC327" i="3"/>
  <c r="DB327" i="3"/>
  <c r="DA327" i="3"/>
  <c r="CZ327" i="3"/>
  <c r="DD326" i="3"/>
  <c r="DC326" i="3"/>
  <c r="DB326" i="3"/>
  <c r="DA326" i="3"/>
  <c r="CZ326" i="3"/>
  <c r="DD325" i="3"/>
  <c r="DC325" i="3"/>
  <c r="DB325" i="3"/>
  <c r="DA325" i="3"/>
  <c r="CZ325" i="3"/>
  <c r="DD324" i="3"/>
  <c r="DC324" i="3"/>
  <c r="DB324" i="3"/>
  <c r="DA324" i="3"/>
  <c r="CZ324" i="3"/>
  <c r="DD323" i="3"/>
  <c r="DC323" i="3"/>
  <c r="DB323" i="3"/>
  <c r="DA323" i="3"/>
  <c r="CZ323" i="3"/>
  <c r="DD322" i="3"/>
  <c r="DC322" i="3"/>
  <c r="DB322" i="3"/>
  <c r="DA322" i="3"/>
  <c r="CZ322" i="3"/>
  <c r="DD321" i="3"/>
  <c r="DC321" i="3"/>
  <c r="DB321" i="3"/>
  <c r="DA321" i="3"/>
  <c r="CZ321" i="3"/>
  <c r="DD320" i="3"/>
  <c r="DC320" i="3"/>
  <c r="DB320" i="3"/>
  <c r="DA320" i="3"/>
  <c r="CZ320" i="3"/>
  <c r="DD319" i="3"/>
  <c r="DC319" i="3"/>
  <c r="DB319" i="3"/>
  <c r="DA319" i="3"/>
  <c r="CZ319" i="3"/>
  <c r="DD318" i="3"/>
  <c r="DC318" i="3"/>
  <c r="DB318" i="3"/>
  <c r="DA318" i="3"/>
  <c r="CZ318" i="3"/>
  <c r="DD317" i="3"/>
  <c r="DC317" i="3"/>
  <c r="DB317" i="3"/>
  <c r="DA317" i="3"/>
  <c r="CZ317" i="3"/>
  <c r="DD316" i="3"/>
  <c r="DC316" i="3"/>
  <c r="DB316" i="3"/>
  <c r="DA316" i="3"/>
  <c r="CZ316" i="3"/>
  <c r="DD315" i="3"/>
  <c r="DC315" i="3"/>
  <c r="DB315" i="3"/>
  <c r="DA315" i="3"/>
  <c r="CZ315" i="3"/>
  <c r="DD314" i="3"/>
  <c r="DC314" i="3"/>
  <c r="DB314" i="3"/>
  <c r="DA314" i="3"/>
  <c r="CZ314" i="3"/>
  <c r="DD313" i="3"/>
  <c r="DC313" i="3"/>
  <c r="DB313" i="3"/>
  <c r="DA313" i="3"/>
  <c r="CZ313" i="3"/>
  <c r="DD312" i="3"/>
  <c r="DC312" i="3"/>
  <c r="DB312" i="3"/>
  <c r="DA312" i="3"/>
  <c r="CZ312" i="3"/>
  <c r="DD311" i="3"/>
  <c r="DC311" i="3"/>
  <c r="DB311" i="3"/>
  <c r="DA311" i="3"/>
  <c r="CZ311" i="3"/>
  <c r="DD310" i="3"/>
  <c r="DC310" i="3"/>
  <c r="DB310" i="3"/>
  <c r="DA310" i="3"/>
  <c r="CZ310" i="3"/>
  <c r="DD309" i="3"/>
  <c r="DC309" i="3"/>
  <c r="DB309" i="3"/>
  <c r="DA309" i="3"/>
  <c r="CZ309" i="3"/>
  <c r="DD308" i="3"/>
  <c r="DC308" i="3"/>
  <c r="DB308" i="3"/>
  <c r="DA308" i="3"/>
  <c r="CZ308" i="3"/>
  <c r="DD307" i="3"/>
  <c r="DC307" i="3"/>
  <c r="DB307" i="3"/>
  <c r="DA307" i="3"/>
  <c r="CZ307" i="3"/>
  <c r="DD306" i="3"/>
  <c r="DC306" i="3"/>
  <c r="DB306" i="3"/>
  <c r="DA306" i="3"/>
  <c r="CZ306" i="3"/>
  <c r="DD305" i="3"/>
  <c r="DC305" i="3"/>
  <c r="DB305" i="3"/>
  <c r="DA305" i="3"/>
  <c r="CZ305" i="3"/>
  <c r="DD304" i="3"/>
  <c r="DC304" i="3"/>
  <c r="DB304" i="3"/>
  <c r="DA304" i="3"/>
  <c r="CZ304" i="3"/>
  <c r="DD303" i="3"/>
  <c r="DC303" i="3"/>
  <c r="DB303" i="3"/>
  <c r="DA303" i="3"/>
  <c r="CZ303" i="3"/>
  <c r="DD302" i="3"/>
  <c r="DC302" i="3"/>
  <c r="DB302" i="3"/>
  <c r="DA302" i="3"/>
  <c r="CZ302" i="3"/>
  <c r="DD301" i="3"/>
  <c r="DC301" i="3"/>
  <c r="DB301" i="3"/>
  <c r="DA301" i="3"/>
  <c r="CZ301" i="3"/>
  <c r="DD300" i="3"/>
  <c r="DC300" i="3"/>
  <c r="DB300" i="3"/>
  <c r="DA300" i="3"/>
  <c r="CZ300" i="3"/>
  <c r="DD299" i="3"/>
  <c r="DC299" i="3"/>
  <c r="DB299" i="3"/>
  <c r="DA299" i="3"/>
  <c r="CZ299" i="3"/>
  <c r="DD298" i="3"/>
  <c r="DC298" i="3"/>
  <c r="DB298" i="3"/>
  <c r="DA298" i="3"/>
  <c r="CZ298" i="3"/>
  <c r="DD297" i="3"/>
  <c r="DC297" i="3"/>
  <c r="DB297" i="3"/>
  <c r="DA297" i="3"/>
  <c r="CZ297" i="3"/>
  <c r="DD296" i="3"/>
  <c r="DC296" i="3"/>
  <c r="DB296" i="3"/>
  <c r="DA296" i="3"/>
  <c r="CZ296" i="3"/>
  <c r="DD295" i="3"/>
  <c r="DC295" i="3"/>
  <c r="DB295" i="3"/>
  <c r="DA295" i="3"/>
  <c r="CZ295" i="3"/>
  <c r="DD294" i="3"/>
  <c r="DC294" i="3"/>
  <c r="DB294" i="3"/>
  <c r="DA294" i="3"/>
  <c r="CZ294" i="3"/>
  <c r="DD293" i="3"/>
  <c r="DC293" i="3"/>
  <c r="DB293" i="3"/>
  <c r="DA293" i="3"/>
  <c r="CZ293" i="3"/>
  <c r="DD292" i="3"/>
  <c r="DC292" i="3"/>
  <c r="DB292" i="3"/>
  <c r="DA292" i="3"/>
  <c r="CZ292" i="3"/>
  <c r="DD291" i="3"/>
  <c r="DC291" i="3"/>
  <c r="DB291" i="3"/>
  <c r="DA291" i="3"/>
  <c r="CZ291" i="3"/>
  <c r="DD290" i="3"/>
  <c r="DC290" i="3"/>
  <c r="DB290" i="3"/>
  <c r="DA290" i="3"/>
  <c r="CZ290" i="3"/>
  <c r="DD289" i="3"/>
  <c r="DC289" i="3"/>
  <c r="DB289" i="3"/>
  <c r="DA289" i="3"/>
  <c r="CZ289" i="3"/>
  <c r="DD288" i="3"/>
  <c r="DC288" i="3"/>
  <c r="DB288" i="3"/>
  <c r="DA288" i="3"/>
  <c r="CZ288" i="3"/>
  <c r="DD287" i="3"/>
  <c r="DC287" i="3"/>
  <c r="DB287" i="3"/>
  <c r="DA287" i="3"/>
  <c r="CZ287" i="3"/>
  <c r="DD286" i="3"/>
  <c r="DC286" i="3"/>
  <c r="DB286" i="3"/>
  <c r="DA286" i="3"/>
  <c r="CZ286" i="3"/>
  <c r="DD285" i="3"/>
  <c r="DC285" i="3"/>
  <c r="DB285" i="3"/>
  <c r="DA285" i="3"/>
  <c r="CZ285" i="3"/>
  <c r="DD284" i="3"/>
  <c r="DC284" i="3"/>
  <c r="DB284" i="3"/>
  <c r="DA284" i="3"/>
  <c r="CZ284" i="3"/>
  <c r="DD283" i="3"/>
  <c r="DC283" i="3"/>
  <c r="DB283" i="3"/>
  <c r="DA283" i="3"/>
  <c r="CZ283" i="3"/>
  <c r="DD282" i="3"/>
  <c r="DC282" i="3"/>
  <c r="DB282" i="3"/>
  <c r="DA282" i="3"/>
  <c r="CZ282" i="3"/>
  <c r="DD281" i="3"/>
  <c r="DC281" i="3"/>
  <c r="DB281" i="3"/>
  <c r="DA281" i="3"/>
  <c r="CZ281" i="3"/>
  <c r="DD280" i="3"/>
  <c r="DC280" i="3"/>
  <c r="DB280" i="3"/>
  <c r="DA280" i="3"/>
  <c r="CZ280" i="3"/>
  <c r="DD279" i="3"/>
  <c r="DC279" i="3"/>
  <c r="DB279" i="3"/>
  <c r="DA279" i="3"/>
  <c r="CZ279" i="3"/>
  <c r="DD278" i="3"/>
  <c r="DC278" i="3"/>
  <c r="DB278" i="3"/>
  <c r="DA278" i="3"/>
  <c r="CZ278" i="3"/>
  <c r="DD277" i="3"/>
  <c r="DC277" i="3"/>
  <c r="DB277" i="3"/>
  <c r="DA277" i="3"/>
  <c r="CZ277" i="3"/>
  <c r="DD276" i="3"/>
  <c r="DC276" i="3"/>
  <c r="DB276" i="3"/>
  <c r="DA276" i="3"/>
  <c r="CZ276" i="3"/>
  <c r="DD275" i="3"/>
  <c r="DC275" i="3"/>
  <c r="DB275" i="3"/>
  <c r="DA275" i="3"/>
  <c r="CZ275" i="3"/>
  <c r="DD274" i="3"/>
  <c r="DC274" i="3"/>
  <c r="DB274" i="3"/>
  <c r="DA274" i="3"/>
  <c r="CZ274" i="3"/>
  <c r="DD273" i="3"/>
  <c r="DC273" i="3"/>
  <c r="DB273" i="3"/>
  <c r="DA273" i="3"/>
  <c r="CZ273" i="3"/>
  <c r="DD272" i="3"/>
  <c r="DC272" i="3"/>
  <c r="DB272" i="3"/>
  <c r="DA272" i="3"/>
  <c r="CZ272" i="3"/>
  <c r="DD271" i="3"/>
  <c r="DC271" i="3"/>
  <c r="DB271" i="3"/>
  <c r="DA271" i="3"/>
  <c r="CZ271" i="3"/>
  <c r="DD270" i="3"/>
  <c r="DC270" i="3"/>
  <c r="DB270" i="3"/>
  <c r="DA270" i="3"/>
  <c r="CZ270" i="3"/>
  <c r="DD269" i="3"/>
  <c r="DC269" i="3"/>
  <c r="DB269" i="3"/>
  <c r="DA269" i="3"/>
  <c r="CZ269" i="3"/>
  <c r="DD268" i="3"/>
  <c r="DC268" i="3"/>
  <c r="DB268" i="3"/>
  <c r="DA268" i="3"/>
  <c r="CZ268" i="3"/>
  <c r="DD267" i="3"/>
  <c r="DC267" i="3"/>
  <c r="DB267" i="3"/>
  <c r="DA267" i="3"/>
  <c r="CZ267" i="3"/>
  <c r="DD266" i="3"/>
  <c r="DC266" i="3"/>
  <c r="DB266" i="3"/>
  <c r="DA266" i="3"/>
  <c r="CZ266" i="3"/>
  <c r="DD265" i="3"/>
  <c r="DC265" i="3"/>
  <c r="DB265" i="3"/>
  <c r="DA265" i="3"/>
  <c r="CZ265" i="3"/>
  <c r="DD264" i="3"/>
  <c r="DC264" i="3"/>
  <c r="DB264" i="3"/>
  <c r="DA264" i="3"/>
  <c r="CZ264" i="3"/>
  <c r="DD263" i="3"/>
  <c r="DC263" i="3"/>
  <c r="DB263" i="3"/>
  <c r="DA263" i="3"/>
  <c r="CZ263" i="3"/>
  <c r="DD262" i="3"/>
  <c r="DC262" i="3"/>
  <c r="DB262" i="3"/>
  <c r="DA262" i="3"/>
  <c r="CZ262" i="3"/>
  <c r="DD261" i="3"/>
  <c r="DC261" i="3"/>
  <c r="DB261" i="3"/>
  <c r="DA261" i="3"/>
  <c r="CZ261" i="3"/>
  <c r="DD260" i="3"/>
  <c r="DC260" i="3"/>
  <c r="DB260" i="3"/>
  <c r="DA260" i="3"/>
  <c r="CZ260" i="3"/>
  <c r="DD259" i="3"/>
  <c r="DC259" i="3"/>
  <c r="DB259" i="3"/>
  <c r="DA259" i="3"/>
  <c r="CZ259" i="3"/>
  <c r="DD258" i="3"/>
  <c r="DC258" i="3"/>
  <c r="DB258" i="3"/>
  <c r="DA258" i="3"/>
  <c r="CZ258" i="3"/>
  <c r="DD257" i="3"/>
  <c r="DC257" i="3"/>
  <c r="DB257" i="3"/>
  <c r="DA257" i="3"/>
  <c r="CZ257" i="3"/>
  <c r="DD256" i="3"/>
  <c r="DC256" i="3"/>
  <c r="DB256" i="3"/>
  <c r="DA256" i="3"/>
  <c r="CZ256" i="3"/>
  <c r="DD255" i="3"/>
  <c r="DC255" i="3"/>
  <c r="DB255" i="3"/>
  <c r="DA255" i="3"/>
  <c r="CZ255" i="3"/>
  <c r="DD254" i="3"/>
  <c r="DC254" i="3"/>
  <c r="DB254" i="3"/>
  <c r="DA254" i="3"/>
  <c r="CZ254" i="3"/>
  <c r="DD253" i="3"/>
  <c r="DC253" i="3"/>
  <c r="DB253" i="3"/>
  <c r="DA253" i="3"/>
  <c r="CZ253" i="3"/>
  <c r="DD252" i="3"/>
  <c r="DC252" i="3"/>
  <c r="DB252" i="3"/>
  <c r="DA252" i="3"/>
  <c r="CZ252" i="3"/>
  <c r="DD251" i="3"/>
  <c r="DC251" i="3"/>
  <c r="DB251" i="3"/>
  <c r="DA251" i="3"/>
  <c r="CZ251" i="3"/>
  <c r="DD250" i="3"/>
  <c r="DC250" i="3"/>
  <c r="DB250" i="3"/>
  <c r="DA250" i="3"/>
  <c r="CZ250" i="3"/>
  <c r="DD249" i="3"/>
  <c r="DC249" i="3"/>
  <c r="DB249" i="3"/>
  <c r="DA249" i="3"/>
  <c r="CZ249" i="3"/>
  <c r="DD248" i="3"/>
  <c r="DC248" i="3"/>
  <c r="DB248" i="3"/>
  <c r="DA248" i="3"/>
  <c r="CZ248" i="3"/>
  <c r="DD247" i="3"/>
  <c r="DC247" i="3"/>
  <c r="DB247" i="3"/>
  <c r="DA247" i="3"/>
  <c r="CZ247" i="3"/>
  <c r="DD246" i="3"/>
  <c r="DC246" i="3"/>
  <c r="DB246" i="3"/>
  <c r="DA246" i="3"/>
  <c r="CZ246" i="3"/>
  <c r="DD245" i="3"/>
  <c r="DC245" i="3"/>
  <c r="DB245" i="3"/>
  <c r="DA245" i="3"/>
  <c r="CZ245" i="3"/>
  <c r="DD244" i="3"/>
  <c r="DC244" i="3"/>
  <c r="DB244" i="3"/>
  <c r="DA244" i="3"/>
  <c r="CZ244" i="3"/>
  <c r="DD243" i="3"/>
  <c r="DC243" i="3"/>
  <c r="DB243" i="3"/>
  <c r="DA243" i="3"/>
  <c r="CZ243" i="3"/>
  <c r="DD242" i="3"/>
  <c r="DC242" i="3"/>
  <c r="DB242" i="3"/>
  <c r="DA242" i="3"/>
  <c r="CZ242" i="3"/>
  <c r="DD241" i="3"/>
  <c r="DC241" i="3"/>
  <c r="DB241" i="3"/>
  <c r="DA241" i="3"/>
  <c r="CZ241" i="3"/>
  <c r="DD240" i="3"/>
  <c r="DC240" i="3"/>
  <c r="DB240" i="3"/>
  <c r="DA240" i="3"/>
  <c r="CZ240" i="3"/>
  <c r="DD239" i="3"/>
  <c r="DC239" i="3"/>
  <c r="DB239" i="3"/>
  <c r="DA239" i="3"/>
  <c r="CZ239" i="3"/>
  <c r="DD238" i="3"/>
  <c r="DC238" i="3"/>
  <c r="DB238" i="3"/>
  <c r="DA238" i="3"/>
  <c r="CZ238" i="3"/>
  <c r="DD237" i="3"/>
  <c r="DC237" i="3"/>
  <c r="DB237" i="3"/>
  <c r="DA237" i="3"/>
  <c r="CZ237" i="3"/>
  <c r="DD236" i="3"/>
  <c r="DC236" i="3"/>
  <c r="DB236" i="3"/>
  <c r="DA236" i="3"/>
  <c r="CZ236" i="3"/>
  <c r="DD235" i="3"/>
  <c r="DC235" i="3"/>
  <c r="DB235" i="3"/>
  <c r="DA235" i="3"/>
  <c r="CZ235" i="3"/>
  <c r="DD234" i="3"/>
  <c r="DC234" i="3"/>
  <c r="DB234" i="3"/>
  <c r="DA234" i="3"/>
  <c r="CZ234" i="3"/>
  <c r="DD233" i="3"/>
  <c r="DC233" i="3"/>
  <c r="DB233" i="3"/>
  <c r="DA233" i="3"/>
  <c r="CZ233" i="3"/>
  <c r="DD232" i="3"/>
  <c r="DC232" i="3"/>
  <c r="DB232" i="3"/>
  <c r="DA232" i="3"/>
  <c r="CZ232" i="3"/>
  <c r="DD231" i="3"/>
  <c r="DC231" i="3"/>
  <c r="DB231" i="3"/>
  <c r="DA231" i="3"/>
  <c r="CZ231" i="3"/>
  <c r="DD230" i="3"/>
  <c r="DC230" i="3"/>
  <c r="DB230" i="3"/>
  <c r="DA230" i="3"/>
  <c r="CZ230" i="3"/>
  <c r="DD229" i="3"/>
  <c r="DC229" i="3"/>
  <c r="DB229" i="3"/>
  <c r="DA229" i="3"/>
  <c r="CZ229" i="3"/>
  <c r="DD228" i="3"/>
  <c r="DC228" i="3"/>
  <c r="DB228" i="3"/>
  <c r="DA228" i="3"/>
  <c r="CZ228" i="3"/>
  <c r="DD227" i="3"/>
  <c r="DC227" i="3"/>
  <c r="DB227" i="3"/>
  <c r="DA227" i="3"/>
  <c r="CZ227" i="3"/>
  <c r="DD226" i="3"/>
  <c r="DC226" i="3"/>
  <c r="DB226" i="3"/>
  <c r="DA226" i="3"/>
  <c r="CZ226" i="3"/>
  <c r="DD225" i="3"/>
  <c r="DC225" i="3"/>
  <c r="DB225" i="3"/>
  <c r="DA225" i="3"/>
  <c r="CZ225" i="3"/>
  <c r="DD224" i="3"/>
  <c r="DC224" i="3"/>
  <c r="DB224" i="3"/>
  <c r="DA224" i="3"/>
  <c r="CZ224" i="3"/>
  <c r="DD223" i="3"/>
  <c r="DC223" i="3"/>
  <c r="DB223" i="3"/>
  <c r="DA223" i="3"/>
  <c r="CZ223" i="3"/>
  <c r="DD222" i="3"/>
  <c r="DC222" i="3"/>
  <c r="DB222" i="3"/>
  <c r="DA222" i="3"/>
  <c r="CZ222" i="3"/>
  <c r="DD221" i="3"/>
  <c r="DC221" i="3"/>
  <c r="DB221" i="3"/>
  <c r="DA221" i="3"/>
  <c r="CZ221" i="3"/>
  <c r="DD220" i="3"/>
  <c r="DC220" i="3"/>
  <c r="DB220" i="3"/>
  <c r="DA220" i="3"/>
  <c r="CZ220" i="3"/>
  <c r="DD219" i="3"/>
  <c r="DC219" i="3"/>
  <c r="DB219" i="3"/>
  <c r="DA219" i="3"/>
  <c r="CZ219" i="3"/>
  <c r="DD218" i="3"/>
  <c r="DC218" i="3"/>
  <c r="DB218" i="3"/>
  <c r="DA218" i="3"/>
  <c r="CZ218" i="3"/>
  <c r="DD217" i="3"/>
  <c r="DC217" i="3"/>
  <c r="DB217" i="3"/>
  <c r="DA217" i="3"/>
  <c r="CZ217" i="3"/>
  <c r="DD216" i="3"/>
  <c r="DC216" i="3"/>
  <c r="DB216" i="3"/>
  <c r="DA216" i="3"/>
  <c r="CZ216" i="3"/>
  <c r="DD215" i="3"/>
  <c r="DC215" i="3"/>
  <c r="DB215" i="3"/>
  <c r="DA215" i="3"/>
  <c r="CZ215" i="3"/>
  <c r="DD214" i="3"/>
  <c r="DC214" i="3"/>
  <c r="DB214" i="3"/>
  <c r="DA214" i="3"/>
  <c r="CZ214" i="3"/>
  <c r="DD213" i="3"/>
  <c r="DC213" i="3"/>
  <c r="DB213" i="3"/>
  <c r="DA213" i="3"/>
  <c r="CZ213" i="3"/>
  <c r="DD212" i="3"/>
  <c r="DC212" i="3"/>
  <c r="DB212" i="3"/>
  <c r="DA212" i="3"/>
  <c r="CZ212" i="3"/>
  <c r="DD211" i="3"/>
  <c r="DC211" i="3"/>
  <c r="DB211" i="3"/>
  <c r="DA211" i="3"/>
  <c r="CZ211" i="3"/>
  <c r="DD210" i="3"/>
  <c r="DC210" i="3"/>
  <c r="DB210" i="3"/>
  <c r="DA210" i="3"/>
  <c r="CZ210" i="3"/>
  <c r="DD209" i="3"/>
  <c r="DC209" i="3"/>
  <c r="DB209" i="3"/>
  <c r="DA209" i="3"/>
  <c r="CZ209" i="3"/>
  <c r="DD208" i="3"/>
  <c r="DC208" i="3"/>
  <c r="DB208" i="3"/>
  <c r="DA208" i="3"/>
  <c r="CZ208" i="3"/>
  <c r="DD207" i="3"/>
  <c r="DC207" i="3"/>
  <c r="DB207" i="3"/>
  <c r="DA207" i="3"/>
  <c r="CZ207" i="3"/>
  <c r="DD206" i="3"/>
  <c r="DC206" i="3"/>
  <c r="DB206" i="3"/>
  <c r="DA206" i="3"/>
  <c r="CZ206" i="3"/>
  <c r="DD205" i="3"/>
  <c r="DC205" i="3"/>
  <c r="DB205" i="3"/>
  <c r="DA205" i="3"/>
  <c r="CZ205" i="3"/>
  <c r="DD204" i="3"/>
  <c r="DC204" i="3"/>
  <c r="DB204" i="3"/>
  <c r="DA204" i="3"/>
  <c r="CZ204" i="3"/>
  <c r="DD203" i="3"/>
  <c r="DC203" i="3"/>
  <c r="DB203" i="3"/>
  <c r="DA203" i="3"/>
  <c r="CZ203" i="3"/>
  <c r="DD202" i="3"/>
  <c r="DC202" i="3"/>
  <c r="DB202" i="3"/>
  <c r="DA202" i="3"/>
  <c r="CZ202" i="3"/>
  <c r="DD201" i="3"/>
  <c r="DC201" i="3"/>
  <c r="DB201" i="3"/>
  <c r="DA201" i="3"/>
  <c r="CZ201" i="3"/>
  <c r="DD200" i="3"/>
  <c r="DC200" i="3"/>
  <c r="DB200" i="3"/>
  <c r="DA200" i="3"/>
  <c r="CZ200" i="3"/>
  <c r="DD199" i="3"/>
  <c r="DC199" i="3"/>
  <c r="DB199" i="3"/>
  <c r="DA199" i="3"/>
  <c r="CZ199" i="3"/>
  <c r="DD198" i="3"/>
  <c r="DC198" i="3"/>
  <c r="DB198" i="3"/>
  <c r="DA198" i="3"/>
  <c r="CZ198" i="3"/>
  <c r="DD197" i="3"/>
  <c r="DC197" i="3"/>
  <c r="DB197" i="3"/>
  <c r="DA197" i="3"/>
  <c r="CZ197" i="3"/>
  <c r="DD196" i="3"/>
  <c r="DC196" i="3"/>
  <c r="DB196" i="3"/>
  <c r="DA196" i="3"/>
  <c r="CZ196" i="3"/>
  <c r="DD195" i="3"/>
  <c r="DC195" i="3"/>
  <c r="DB195" i="3"/>
  <c r="DA195" i="3"/>
  <c r="CZ195" i="3"/>
  <c r="DD194" i="3"/>
  <c r="DC194" i="3"/>
  <c r="DB194" i="3"/>
  <c r="DA194" i="3"/>
  <c r="CZ194" i="3"/>
  <c r="DD193" i="3"/>
  <c r="DC193" i="3"/>
  <c r="DB193" i="3"/>
  <c r="DA193" i="3"/>
  <c r="CZ193" i="3"/>
  <c r="DD192" i="3"/>
  <c r="DC192" i="3"/>
  <c r="DB192" i="3"/>
  <c r="DA192" i="3"/>
  <c r="CZ192" i="3"/>
  <c r="DD191" i="3"/>
  <c r="DC191" i="3"/>
  <c r="DB191" i="3"/>
  <c r="DA191" i="3"/>
  <c r="CZ191" i="3"/>
  <c r="DD190" i="3"/>
  <c r="DC190" i="3"/>
  <c r="DB190" i="3"/>
  <c r="DA190" i="3"/>
  <c r="CZ190" i="3"/>
  <c r="DD189" i="3"/>
  <c r="DC189" i="3"/>
  <c r="DB189" i="3"/>
  <c r="DA189" i="3"/>
  <c r="CZ189" i="3"/>
  <c r="DD188" i="3"/>
  <c r="DC188" i="3"/>
  <c r="DB188" i="3"/>
  <c r="DA188" i="3"/>
  <c r="CZ188" i="3"/>
  <c r="DD187" i="3"/>
  <c r="DC187" i="3"/>
  <c r="DB187" i="3"/>
  <c r="DA187" i="3"/>
  <c r="CZ187" i="3"/>
  <c r="DD186" i="3"/>
  <c r="DC186" i="3"/>
  <c r="DB186" i="3"/>
  <c r="DA186" i="3"/>
  <c r="CZ186" i="3"/>
  <c r="DD185" i="3"/>
  <c r="DC185" i="3"/>
  <c r="DB185" i="3"/>
  <c r="DA185" i="3"/>
  <c r="CZ185" i="3"/>
  <c r="DD184" i="3"/>
  <c r="DC184" i="3"/>
  <c r="DB184" i="3"/>
  <c r="DA184" i="3"/>
  <c r="CZ184" i="3"/>
  <c r="DD183" i="3"/>
  <c r="DC183" i="3"/>
  <c r="DB183" i="3"/>
  <c r="DA183" i="3"/>
  <c r="CZ183" i="3"/>
  <c r="DD182" i="3"/>
  <c r="DC182" i="3"/>
  <c r="DB182" i="3"/>
  <c r="DA182" i="3"/>
  <c r="CZ182" i="3"/>
  <c r="DD181" i="3"/>
  <c r="DC181" i="3"/>
  <c r="DB181" i="3"/>
  <c r="DA181" i="3"/>
  <c r="CZ181" i="3"/>
  <c r="DD180" i="3"/>
  <c r="DC180" i="3"/>
  <c r="DB180" i="3"/>
  <c r="DA180" i="3"/>
  <c r="CZ180" i="3"/>
  <c r="DD179" i="3"/>
  <c r="DC179" i="3"/>
  <c r="DB179" i="3"/>
  <c r="DA179" i="3"/>
  <c r="CZ179" i="3"/>
  <c r="DD178" i="3"/>
  <c r="DC178" i="3"/>
  <c r="DB178" i="3"/>
  <c r="DA178" i="3"/>
  <c r="CZ178" i="3"/>
  <c r="DD177" i="3"/>
  <c r="DC177" i="3"/>
  <c r="DB177" i="3"/>
  <c r="DA177" i="3"/>
  <c r="CZ177" i="3"/>
  <c r="DD176" i="3"/>
  <c r="DC176" i="3"/>
  <c r="DB176" i="3"/>
  <c r="DA176" i="3"/>
  <c r="CZ176" i="3"/>
  <c r="DD175" i="3"/>
  <c r="DC175" i="3"/>
  <c r="DB175" i="3"/>
  <c r="DA175" i="3"/>
  <c r="CZ175" i="3"/>
  <c r="DD174" i="3"/>
  <c r="DC174" i="3"/>
  <c r="DB174" i="3"/>
  <c r="DA174" i="3"/>
  <c r="CZ174" i="3"/>
  <c r="DD173" i="3"/>
  <c r="DC173" i="3"/>
  <c r="DB173" i="3"/>
  <c r="DA173" i="3"/>
  <c r="CZ173" i="3"/>
  <c r="DD172" i="3"/>
  <c r="DC172" i="3"/>
  <c r="DB172" i="3"/>
  <c r="DA172" i="3"/>
  <c r="CZ172" i="3"/>
  <c r="DD171" i="3"/>
  <c r="DC171" i="3"/>
  <c r="DB171" i="3"/>
  <c r="DA171" i="3"/>
  <c r="CZ171" i="3"/>
  <c r="DD170" i="3"/>
  <c r="DC170" i="3"/>
  <c r="DB170" i="3"/>
  <c r="DA170" i="3"/>
  <c r="CZ170" i="3"/>
  <c r="DD169" i="3"/>
  <c r="DC169" i="3"/>
  <c r="DB169" i="3"/>
  <c r="DA169" i="3"/>
  <c r="CZ169" i="3"/>
  <c r="DD168" i="3"/>
  <c r="DC168" i="3"/>
  <c r="DB168" i="3"/>
  <c r="DA168" i="3"/>
  <c r="CZ168" i="3"/>
  <c r="DD167" i="3"/>
  <c r="DC167" i="3"/>
  <c r="DB167" i="3"/>
  <c r="DA167" i="3"/>
  <c r="CZ167" i="3"/>
  <c r="DD166" i="3"/>
  <c r="DC166" i="3"/>
  <c r="DB166" i="3"/>
  <c r="DA166" i="3"/>
  <c r="CZ166" i="3"/>
  <c r="DD165" i="3"/>
  <c r="DC165" i="3"/>
  <c r="DB165" i="3"/>
  <c r="DA165" i="3"/>
  <c r="CZ165" i="3"/>
  <c r="DD164" i="3"/>
  <c r="DC164" i="3"/>
  <c r="DB164" i="3"/>
  <c r="DA164" i="3"/>
  <c r="CZ164" i="3"/>
  <c r="DD163" i="3"/>
  <c r="DC163" i="3"/>
  <c r="DB163" i="3"/>
  <c r="DA163" i="3"/>
  <c r="CZ163" i="3"/>
  <c r="DD162" i="3"/>
  <c r="DC162" i="3"/>
  <c r="DB162" i="3"/>
  <c r="DA162" i="3"/>
  <c r="CZ162" i="3"/>
  <c r="DD161" i="3"/>
  <c r="DC161" i="3"/>
  <c r="DB161" i="3"/>
  <c r="DA161" i="3"/>
  <c r="CZ161" i="3"/>
  <c r="DD160" i="3"/>
  <c r="DC160" i="3"/>
  <c r="DB160" i="3"/>
  <c r="DA160" i="3"/>
  <c r="CZ160" i="3"/>
  <c r="DD159" i="3"/>
  <c r="DC159" i="3"/>
  <c r="DB159" i="3"/>
  <c r="DA159" i="3"/>
  <c r="CZ159" i="3"/>
  <c r="DD158" i="3"/>
  <c r="DC158" i="3"/>
  <c r="DB158" i="3"/>
  <c r="DA158" i="3"/>
  <c r="CZ158" i="3"/>
  <c r="DD157" i="3"/>
  <c r="DC157" i="3"/>
  <c r="DB157" i="3"/>
  <c r="DA157" i="3"/>
  <c r="CZ157" i="3"/>
  <c r="DD156" i="3"/>
  <c r="DC156" i="3"/>
  <c r="DB156" i="3"/>
  <c r="DA156" i="3"/>
  <c r="CZ156" i="3"/>
  <c r="DD155" i="3"/>
  <c r="DC155" i="3"/>
  <c r="DB155" i="3"/>
  <c r="DA155" i="3"/>
  <c r="CZ155" i="3"/>
  <c r="DD154" i="3"/>
  <c r="DC154" i="3"/>
  <c r="DB154" i="3"/>
  <c r="DA154" i="3"/>
  <c r="CZ154" i="3"/>
  <c r="DD153" i="3"/>
  <c r="DC153" i="3"/>
  <c r="DB153" i="3"/>
  <c r="DA153" i="3"/>
  <c r="CZ153" i="3"/>
  <c r="DD152" i="3"/>
  <c r="DC152" i="3"/>
  <c r="DB152" i="3"/>
  <c r="DA152" i="3"/>
  <c r="CZ152" i="3"/>
  <c r="DD151" i="3"/>
  <c r="DC151" i="3"/>
  <c r="DB151" i="3"/>
  <c r="DA151" i="3"/>
  <c r="CZ151" i="3"/>
  <c r="DD150" i="3"/>
  <c r="DC150" i="3"/>
  <c r="DB150" i="3"/>
  <c r="DA150" i="3"/>
  <c r="CZ150" i="3"/>
  <c r="DD149" i="3"/>
  <c r="DC149" i="3"/>
  <c r="DB149" i="3"/>
  <c r="DA149" i="3"/>
  <c r="CZ149" i="3"/>
  <c r="DD148" i="3"/>
  <c r="DC148" i="3"/>
  <c r="DB148" i="3"/>
  <c r="DA148" i="3"/>
  <c r="CZ148" i="3"/>
  <c r="DD147" i="3"/>
  <c r="DC147" i="3"/>
  <c r="DB147" i="3"/>
  <c r="DA147" i="3"/>
  <c r="CZ147" i="3"/>
  <c r="DD146" i="3"/>
  <c r="DC146" i="3"/>
  <c r="DB146" i="3"/>
  <c r="DA146" i="3"/>
  <c r="CZ146" i="3"/>
  <c r="DD145" i="3"/>
  <c r="DC145" i="3"/>
  <c r="DB145" i="3"/>
  <c r="DA145" i="3"/>
  <c r="CZ145" i="3"/>
  <c r="DD144" i="3"/>
  <c r="DC144" i="3"/>
  <c r="DB144" i="3"/>
  <c r="DA144" i="3"/>
  <c r="CZ144" i="3"/>
  <c r="DD143" i="3"/>
  <c r="DC143" i="3"/>
  <c r="DB143" i="3"/>
  <c r="DA143" i="3"/>
  <c r="CZ143" i="3"/>
  <c r="DD142" i="3"/>
  <c r="DC142" i="3"/>
  <c r="DB142" i="3"/>
  <c r="DA142" i="3"/>
  <c r="CZ142" i="3"/>
  <c r="DD141" i="3"/>
  <c r="DC141" i="3"/>
  <c r="DB141" i="3"/>
  <c r="DA141" i="3"/>
  <c r="CZ141" i="3"/>
  <c r="DD140" i="3"/>
  <c r="DC140" i="3"/>
  <c r="DB140" i="3"/>
  <c r="DA140" i="3"/>
  <c r="CZ140" i="3"/>
  <c r="DD139" i="3"/>
  <c r="DC139" i="3"/>
  <c r="DB139" i="3"/>
  <c r="DA139" i="3"/>
  <c r="CZ139" i="3"/>
  <c r="DD138" i="3"/>
  <c r="DC138" i="3"/>
  <c r="DB138" i="3"/>
  <c r="DA138" i="3"/>
  <c r="CZ138" i="3"/>
  <c r="DD137" i="3"/>
  <c r="DC137" i="3"/>
  <c r="DB137" i="3"/>
  <c r="DA137" i="3"/>
  <c r="CZ137" i="3"/>
  <c r="DD136" i="3"/>
  <c r="DC136" i="3"/>
  <c r="DB136" i="3"/>
  <c r="DA136" i="3"/>
  <c r="CZ136" i="3"/>
  <c r="DD135" i="3"/>
  <c r="DC135" i="3"/>
  <c r="DB135" i="3"/>
  <c r="DA135" i="3"/>
  <c r="CZ135" i="3"/>
  <c r="DD134" i="3"/>
  <c r="DC134" i="3"/>
  <c r="DB134" i="3"/>
  <c r="DA134" i="3"/>
  <c r="CZ134" i="3"/>
  <c r="DD133" i="3"/>
  <c r="DC133" i="3"/>
  <c r="DB133" i="3"/>
  <c r="DA133" i="3"/>
  <c r="CZ133" i="3"/>
  <c r="DD132" i="3"/>
  <c r="DC132" i="3"/>
  <c r="DB132" i="3"/>
  <c r="DA132" i="3"/>
  <c r="CZ132" i="3"/>
  <c r="DD131" i="3"/>
  <c r="DC131" i="3"/>
  <c r="DB131" i="3"/>
  <c r="DA131" i="3"/>
  <c r="CZ131" i="3"/>
  <c r="DD130" i="3"/>
  <c r="DC130" i="3"/>
  <c r="DB130" i="3"/>
  <c r="DA130" i="3"/>
  <c r="CZ130" i="3"/>
  <c r="DD129" i="3"/>
  <c r="DC129" i="3"/>
  <c r="DB129" i="3"/>
  <c r="DA129" i="3"/>
  <c r="CZ129" i="3"/>
  <c r="DD128" i="3"/>
  <c r="DC128" i="3"/>
  <c r="DB128" i="3"/>
  <c r="DA128" i="3"/>
  <c r="CZ128" i="3"/>
  <c r="DD127" i="3"/>
  <c r="DC127" i="3"/>
  <c r="DB127" i="3"/>
  <c r="DA127" i="3"/>
  <c r="CZ127" i="3"/>
  <c r="DD126" i="3"/>
  <c r="DC126" i="3"/>
  <c r="DB126" i="3"/>
  <c r="DA126" i="3"/>
  <c r="CZ126" i="3"/>
  <c r="DD125" i="3"/>
  <c r="DC125" i="3"/>
  <c r="DB125" i="3"/>
  <c r="DA125" i="3"/>
  <c r="CZ125" i="3"/>
  <c r="DD124" i="3"/>
  <c r="DC124" i="3"/>
  <c r="DB124" i="3"/>
  <c r="DA124" i="3"/>
  <c r="CZ124" i="3"/>
  <c r="DD123" i="3"/>
  <c r="DC123" i="3"/>
  <c r="DB123" i="3"/>
  <c r="DA123" i="3"/>
  <c r="CZ123" i="3"/>
  <c r="DD122" i="3"/>
  <c r="DC122" i="3"/>
  <c r="DB122" i="3"/>
  <c r="DA122" i="3"/>
  <c r="CZ122" i="3"/>
  <c r="DD121" i="3"/>
  <c r="DC121" i="3"/>
  <c r="DB121" i="3"/>
  <c r="DA121" i="3"/>
  <c r="CZ121" i="3"/>
  <c r="DD120" i="3"/>
  <c r="DC120" i="3"/>
  <c r="DB120" i="3"/>
  <c r="DA120" i="3"/>
  <c r="CZ120" i="3"/>
  <c r="DD119" i="3"/>
  <c r="DC119" i="3"/>
  <c r="DB119" i="3"/>
  <c r="DA119" i="3"/>
  <c r="CZ119" i="3"/>
  <c r="DD118" i="3"/>
  <c r="DC118" i="3"/>
  <c r="DB118" i="3"/>
  <c r="DA118" i="3"/>
  <c r="CZ118" i="3"/>
  <c r="DD117" i="3"/>
  <c r="DC117" i="3"/>
  <c r="DB117" i="3"/>
  <c r="DA117" i="3"/>
  <c r="CZ117" i="3"/>
  <c r="DD116" i="3"/>
  <c r="DC116" i="3"/>
  <c r="DB116" i="3"/>
  <c r="DA116" i="3"/>
  <c r="CZ116" i="3"/>
  <c r="DD115" i="3"/>
  <c r="DC115" i="3"/>
  <c r="DB115" i="3"/>
  <c r="DA115" i="3"/>
  <c r="CZ115" i="3"/>
  <c r="DD114" i="3"/>
  <c r="DC114" i="3"/>
  <c r="DB114" i="3"/>
  <c r="DA114" i="3"/>
  <c r="CZ114" i="3"/>
  <c r="DD113" i="3"/>
  <c r="DC113" i="3"/>
  <c r="DB113" i="3"/>
  <c r="DA113" i="3"/>
  <c r="CZ113" i="3"/>
  <c r="DD112" i="3"/>
  <c r="DC112" i="3"/>
  <c r="DB112" i="3"/>
  <c r="DA112" i="3"/>
  <c r="CZ112" i="3"/>
  <c r="DD111" i="3"/>
  <c r="DC111" i="3"/>
  <c r="DB111" i="3"/>
  <c r="DA111" i="3"/>
  <c r="CZ111" i="3"/>
  <c r="DD110" i="3"/>
  <c r="DC110" i="3"/>
  <c r="DB110" i="3"/>
  <c r="DA110" i="3"/>
  <c r="CZ110" i="3"/>
  <c r="DD109" i="3"/>
  <c r="DC109" i="3"/>
  <c r="DB109" i="3"/>
  <c r="DA109" i="3"/>
  <c r="CZ109" i="3"/>
  <c r="DD108" i="3"/>
  <c r="DC108" i="3"/>
  <c r="DB108" i="3"/>
  <c r="DA108" i="3"/>
  <c r="CZ108" i="3"/>
  <c r="DD107" i="3"/>
  <c r="DC107" i="3"/>
  <c r="DB107" i="3"/>
  <c r="DA107" i="3"/>
  <c r="CZ107" i="3"/>
  <c r="DD106" i="3"/>
  <c r="DC106" i="3"/>
  <c r="DB106" i="3"/>
  <c r="DA106" i="3"/>
  <c r="CZ106" i="3"/>
  <c r="DD105" i="3"/>
  <c r="DC105" i="3"/>
  <c r="DB105" i="3"/>
  <c r="DA105" i="3"/>
  <c r="CZ105" i="3"/>
  <c r="DD104" i="3"/>
  <c r="DC104" i="3"/>
  <c r="DB104" i="3"/>
  <c r="DA104" i="3"/>
  <c r="CZ104" i="3"/>
  <c r="DD103" i="3"/>
  <c r="DC103" i="3"/>
  <c r="DB103" i="3"/>
  <c r="DA103" i="3"/>
  <c r="CZ103" i="3"/>
  <c r="DD102" i="3"/>
  <c r="DC102" i="3"/>
  <c r="DB102" i="3"/>
  <c r="DA102" i="3"/>
  <c r="CZ102" i="3"/>
  <c r="DD101" i="3"/>
  <c r="DC101" i="3"/>
  <c r="DB101" i="3"/>
  <c r="DA101" i="3"/>
  <c r="CZ101" i="3"/>
  <c r="DD100" i="3"/>
  <c r="DC100" i="3"/>
  <c r="DB100" i="3"/>
  <c r="DA100" i="3"/>
  <c r="CZ100" i="3"/>
  <c r="DD99" i="3"/>
  <c r="DC99" i="3"/>
  <c r="DB99" i="3"/>
  <c r="DA99" i="3"/>
  <c r="CZ99" i="3"/>
  <c r="DD98" i="3"/>
  <c r="DC98" i="3"/>
  <c r="DB98" i="3"/>
  <c r="DA98" i="3"/>
  <c r="CZ98" i="3"/>
  <c r="DD97" i="3"/>
  <c r="DC97" i="3"/>
  <c r="DB97" i="3"/>
  <c r="DA97" i="3"/>
  <c r="CZ97" i="3"/>
  <c r="DD96" i="3"/>
  <c r="DC96" i="3"/>
  <c r="DB96" i="3"/>
  <c r="DA96" i="3"/>
  <c r="CZ96" i="3"/>
  <c r="DD95" i="3"/>
  <c r="DC95" i="3"/>
  <c r="DB95" i="3"/>
  <c r="DA95" i="3"/>
  <c r="CZ95" i="3"/>
  <c r="DD94" i="3"/>
  <c r="DC94" i="3"/>
  <c r="DB94" i="3"/>
  <c r="DA94" i="3"/>
  <c r="CZ94" i="3"/>
  <c r="DD93" i="3"/>
  <c r="DC93" i="3"/>
  <c r="DB93" i="3"/>
  <c r="DA93" i="3"/>
  <c r="CZ93" i="3"/>
  <c r="DD92" i="3"/>
  <c r="DC92" i="3"/>
  <c r="DB92" i="3"/>
  <c r="DA92" i="3"/>
  <c r="CZ92" i="3"/>
  <c r="DD91" i="3"/>
  <c r="DC91" i="3"/>
  <c r="DB91" i="3"/>
  <c r="DA91" i="3"/>
  <c r="CZ91" i="3"/>
  <c r="DD90" i="3"/>
  <c r="DC90" i="3"/>
  <c r="DB90" i="3"/>
  <c r="DA90" i="3"/>
  <c r="CZ90" i="3"/>
  <c r="DD89" i="3"/>
  <c r="DC89" i="3"/>
  <c r="DB89" i="3"/>
  <c r="DA89" i="3"/>
  <c r="CZ89" i="3"/>
  <c r="DD88" i="3"/>
  <c r="DC88" i="3"/>
  <c r="DB88" i="3"/>
  <c r="DA88" i="3"/>
  <c r="CZ88" i="3"/>
  <c r="DD87" i="3"/>
  <c r="DC87" i="3"/>
  <c r="DB87" i="3"/>
  <c r="DA87" i="3"/>
  <c r="CZ87" i="3"/>
  <c r="DD86" i="3"/>
  <c r="DC86" i="3"/>
  <c r="DB86" i="3"/>
  <c r="DA86" i="3"/>
  <c r="CZ86" i="3"/>
  <c r="DD85" i="3"/>
  <c r="DC85" i="3"/>
  <c r="DB85" i="3"/>
  <c r="DA85" i="3"/>
  <c r="CZ85" i="3"/>
  <c r="DD84" i="3"/>
  <c r="DC84" i="3"/>
  <c r="DB84" i="3"/>
  <c r="DA84" i="3"/>
  <c r="CZ84" i="3"/>
  <c r="DD83" i="3"/>
  <c r="DC83" i="3"/>
  <c r="DB83" i="3"/>
  <c r="DA83" i="3"/>
  <c r="CZ83" i="3"/>
  <c r="DD82" i="3"/>
  <c r="DC82" i="3"/>
  <c r="DB82" i="3"/>
  <c r="DA82" i="3"/>
  <c r="CZ82" i="3"/>
  <c r="DD81" i="3"/>
  <c r="DC81" i="3"/>
  <c r="DB81" i="3"/>
  <c r="DA81" i="3"/>
  <c r="CZ81" i="3"/>
  <c r="DD80" i="3"/>
  <c r="DC80" i="3"/>
  <c r="DB80" i="3"/>
  <c r="DA80" i="3"/>
  <c r="CZ80" i="3"/>
  <c r="DD79" i="3"/>
  <c r="DC79" i="3"/>
  <c r="DB79" i="3"/>
  <c r="DA79" i="3"/>
  <c r="CZ79" i="3"/>
  <c r="DD78" i="3"/>
  <c r="DC78" i="3"/>
  <c r="DB78" i="3"/>
  <c r="DA78" i="3"/>
  <c r="CZ78" i="3"/>
  <c r="DD77" i="3"/>
  <c r="DC77" i="3"/>
  <c r="DB77" i="3"/>
  <c r="DA77" i="3"/>
  <c r="CZ77" i="3"/>
  <c r="DD76" i="3"/>
  <c r="DC76" i="3"/>
  <c r="DB76" i="3"/>
  <c r="DA76" i="3"/>
  <c r="CZ76" i="3"/>
  <c r="DD75" i="3"/>
  <c r="DC75" i="3"/>
  <c r="DB75" i="3"/>
  <c r="DA75" i="3"/>
  <c r="CZ75" i="3"/>
  <c r="DD74" i="3"/>
  <c r="DC74" i="3"/>
  <c r="DB74" i="3"/>
  <c r="DA74" i="3"/>
  <c r="CZ74" i="3"/>
  <c r="DD73" i="3"/>
  <c r="DC73" i="3"/>
  <c r="DB73" i="3"/>
  <c r="DA73" i="3"/>
  <c r="CZ73" i="3"/>
  <c r="DD72" i="3"/>
  <c r="DC72" i="3"/>
  <c r="DB72" i="3"/>
  <c r="DA72" i="3"/>
  <c r="CZ72" i="3"/>
  <c r="DD71" i="3"/>
  <c r="DC71" i="3"/>
  <c r="DB71" i="3"/>
  <c r="DA71" i="3"/>
  <c r="CZ71" i="3"/>
  <c r="DD70" i="3"/>
  <c r="DC70" i="3"/>
  <c r="DB70" i="3"/>
  <c r="DA70" i="3"/>
  <c r="CZ70" i="3"/>
  <c r="DD69" i="3"/>
  <c r="DC69" i="3"/>
  <c r="DB69" i="3"/>
  <c r="DA69" i="3"/>
  <c r="CZ69" i="3"/>
  <c r="DD68" i="3"/>
  <c r="DC68" i="3"/>
  <c r="DB68" i="3"/>
  <c r="DA68" i="3"/>
  <c r="CZ68" i="3"/>
  <c r="DD67" i="3"/>
  <c r="DC67" i="3"/>
  <c r="DB67" i="3"/>
  <c r="DA67" i="3"/>
  <c r="CZ67" i="3"/>
  <c r="DD66" i="3"/>
  <c r="DC66" i="3"/>
  <c r="DB66" i="3"/>
  <c r="DA66" i="3"/>
  <c r="CZ66" i="3"/>
  <c r="DD65" i="3"/>
  <c r="DC65" i="3"/>
  <c r="DB65" i="3"/>
  <c r="DA65" i="3"/>
  <c r="CZ65" i="3"/>
  <c r="DD64" i="3"/>
  <c r="DC64" i="3"/>
  <c r="DB64" i="3"/>
  <c r="DA64" i="3"/>
  <c r="CZ64" i="3"/>
  <c r="DD63" i="3"/>
  <c r="DC63" i="3"/>
  <c r="DB63" i="3"/>
  <c r="DA63" i="3"/>
  <c r="CZ63" i="3"/>
  <c r="DD62" i="3"/>
  <c r="DC62" i="3"/>
  <c r="DB62" i="3"/>
  <c r="DA62" i="3"/>
  <c r="CZ62" i="3"/>
  <c r="DD61" i="3"/>
  <c r="DC61" i="3"/>
  <c r="DB61" i="3"/>
  <c r="DA61" i="3"/>
  <c r="CZ61" i="3"/>
  <c r="DD60" i="3"/>
  <c r="DC60" i="3"/>
  <c r="DB60" i="3"/>
  <c r="DA60" i="3"/>
  <c r="CZ60" i="3"/>
  <c r="DD59" i="3"/>
  <c r="DC59" i="3"/>
  <c r="DB59" i="3"/>
  <c r="DA59" i="3"/>
  <c r="CZ59" i="3"/>
  <c r="DD58" i="3"/>
  <c r="DC58" i="3"/>
  <c r="DB58" i="3"/>
  <c r="DA58" i="3"/>
  <c r="CZ58" i="3"/>
  <c r="DD57" i="3"/>
  <c r="DC57" i="3"/>
  <c r="DB57" i="3"/>
  <c r="DA57" i="3"/>
  <c r="CZ57" i="3"/>
  <c r="DD56" i="3"/>
  <c r="DC56" i="3"/>
  <c r="DB56" i="3"/>
  <c r="DA56" i="3"/>
  <c r="CZ56" i="3"/>
  <c r="DD55" i="3"/>
  <c r="DC55" i="3"/>
  <c r="DB55" i="3"/>
  <c r="DA55" i="3"/>
  <c r="CZ55" i="3"/>
  <c r="DD54" i="3"/>
  <c r="DC54" i="3"/>
  <c r="DB54" i="3"/>
  <c r="DA54" i="3"/>
  <c r="CZ54" i="3"/>
  <c r="DD53" i="3"/>
  <c r="DC53" i="3"/>
  <c r="DB53" i="3"/>
  <c r="DA53" i="3"/>
  <c r="CZ53" i="3"/>
  <c r="DD52" i="3"/>
  <c r="DC52" i="3"/>
  <c r="DB52" i="3"/>
  <c r="DA52" i="3"/>
  <c r="CZ52" i="3"/>
  <c r="DD51" i="3"/>
  <c r="DC51" i="3"/>
  <c r="DB51" i="3"/>
  <c r="DA51" i="3"/>
  <c r="CZ51" i="3"/>
  <c r="DD50" i="3"/>
  <c r="DC50" i="3"/>
  <c r="DB50" i="3"/>
  <c r="DA50" i="3"/>
  <c r="CZ50" i="3"/>
  <c r="DD49" i="3"/>
  <c r="DC49" i="3"/>
  <c r="DB49" i="3"/>
  <c r="DA49" i="3"/>
  <c r="CZ49" i="3"/>
  <c r="DD48" i="3"/>
  <c r="DC48" i="3"/>
  <c r="DB48" i="3"/>
  <c r="DA48" i="3"/>
  <c r="CZ48" i="3"/>
  <c r="DD47" i="3"/>
  <c r="DC47" i="3"/>
  <c r="DB47" i="3"/>
  <c r="DA47" i="3"/>
  <c r="CZ47" i="3"/>
  <c r="DD46" i="3"/>
  <c r="DC46" i="3"/>
  <c r="DB46" i="3"/>
  <c r="DA46" i="3"/>
  <c r="CZ46" i="3"/>
  <c r="DD45" i="3"/>
  <c r="DC45" i="3"/>
  <c r="DB45" i="3"/>
  <c r="DA45" i="3"/>
  <c r="CZ45" i="3"/>
  <c r="DD44" i="3"/>
  <c r="DC44" i="3"/>
  <c r="DB44" i="3"/>
  <c r="DA44" i="3"/>
  <c r="CZ44" i="3"/>
  <c r="DD43" i="3"/>
  <c r="DC43" i="3"/>
  <c r="DB43" i="3"/>
  <c r="DA43" i="3"/>
  <c r="CZ43" i="3"/>
  <c r="DD42" i="3"/>
  <c r="DC42" i="3"/>
  <c r="DB42" i="3"/>
  <c r="DA42" i="3"/>
  <c r="CZ42" i="3"/>
  <c r="DD41" i="3"/>
  <c r="DC41" i="3"/>
  <c r="DB41" i="3"/>
  <c r="DA41" i="3"/>
  <c r="CZ41" i="3"/>
  <c r="DD40" i="3"/>
  <c r="DC40" i="3"/>
  <c r="DB40" i="3"/>
  <c r="DA40" i="3"/>
  <c r="CZ40" i="3"/>
  <c r="DD39" i="3"/>
  <c r="DC39" i="3"/>
  <c r="DB39" i="3"/>
  <c r="DA39" i="3"/>
  <c r="CZ39" i="3"/>
  <c r="DD38" i="3"/>
  <c r="DC38" i="3"/>
  <c r="DB38" i="3"/>
  <c r="DA38" i="3"/>
  <c r="CZ38" i="3"/>
  <c r="DD37" i="3"/>
  <c r="DC37" i="3"/>
  <c r="DB37" i="3"/>
  <c r="DA37" i="3"/>
  <c r="CZ37" i="3"/>
  <c r="DD36" i="3"/>
  <c r="DC36" i="3"/>
  <c r="DB36" i="3"/>
  <c r="DA36" i="3"/>
  <c r="CZ36" i="3"/>
  <c r="DD35" i="3"/>
  <c r="DC35" i="3"/>
  <c r="DB35" i="3"/>
  <c r="DA35" i="3"/>
  <c r="CZ35" i="3"/>
  <c r="DD34" i="3"/>
  <c r="DC34" i="3"/>
  <c r="DB34" i="3"/>
  <c r="DA34" i="3"/>
  <c r="CZ34" i="3"/>
  <c r="DD33" i="3"/>
  <c r="DC33" i="3"/>
  <c r="DB33" i="3"/>
  <c r="DA33" i="3"/>
  <c r="CZ33" i="3"/>
  <c r="DD32" i="3"/>
  <c r="DC32" i="3"/>
  <c r="DB32" i="3"/>
  <c r="DA32" i="3"/>
  <c r="CZ32" i="3"/>
  <c r="DD31" i="3"/>
  <c r="DC31" i="3"/>
  <c r="DB31" i="3"/>
  <c r="DA31" i="3"/>
  <c r="CZ31" i="3"/>
  <c r="DD30" i="3"/>
  <c r="DC30" i="3"/>
  <c r="DB30" i="3"/>
  <c r="DA30" i="3"/>
  <c r="CZ30" i="3"/>
  <c r="DD29" i="3"/>
  <c r="DC29" i="3"/>
  <c r="DB29" i="3"/>
  <c r="DA29" i="3"/>
  <c r="CZ29" i="3"/>
  <c r="DD28" i="3"/>
  <c r="DC28" i="3"/>
  <c r="DB28" i="3"/>
  <c r="DA28" i="3"/>
  <c r="CZ28" i="3"/>
  <c r="DD27" i="3"/>
  <c r="DC27" i="3"/>
  <c r="DB27" i="3"/>
  <c r="DA27" i="3"/>
  <c r="CZ27" i="3"/>
  <c r="DD26" i="3"/>
  <c r="DC26" i="3"/>
  <c r="DB26" i="3"/>
  <c r="DA26" i="3"/>
  <c r="CZ26" i="3"/>
  <c r="DD25" i="3"/>
  <c r="DC25" i="3"/>
  <c r="DB25" i="3"/>
  <c r="DA25" i="3"/>
  <c r="CZ25" i="3"/>
  <c r="DD24" i="3"/>
  <c r="DC24" i="3"/>
  <c r="DB24" i="3"/>
  <c r="DA24" i="3"/>
  <c r="CZ24" i="3"/>
  <c r="DD23" i="3"/>
  <c r="DC23" i="3"/>
  <c r="DB23" i="3"/>
  <c r="DA23" i="3"/>
  <c r="CZ23" i="3"/>
  <c r="DD22" i="3"/>
  <c r="DC22" i="3"/>
  <c r="DB22" i="3"/>
  <c r="DA22" i="3"/>
  <c r="CZ22" i="3"/>
  <c r="DD21" i="3"/>
  <c r="DC21" i="3"/>
  <c r="DB21" i="3"/>
  <c r="DA21" i="3"/>
  <c r="CZ21" i="3"/>
  <c r="DD20" i="3"/>
  <c r="DC20" i="3"/>
  <c r="DB20" i="3"/>
  <c r="DA20" i="3"/>
  <c r="CZ20" i="3"/>
  <c r="DD19" i="3"/>
  <c r="DC19" i="3"/>
  <c r="DB19" i="3"/>
  <c r="DA19" i="3"/>
  <c r="CZ19" i="3"/>
  <c r="DD18" i="3"/>
  <c r="DC18" i="3"/>
  <c r="DB18" i="3"/>
  <c r="DA18" i="3"/>
  <c r="CZ18" i="3"/>
  <c r="DD17" i="3"/>
  <c r="DC17" i="3"/>
  <c r="DB17" i="3"/>
  <c r="DA17" i="3"/>
  <c r="CZ17" i="3"/>
  <c r="DD16" i="3"/>
  <c r="DC16" i="3"/>
  <c r="DB16" i="3"/>
  <c r="DA16" i="3"/>
  <c r="CZ16" i="3"/>
  <c r="DD15" i="3"/>
  <c r="DC15" i="3"/>
  <c r="DB15" i="3"/>
  <c r="DA15" i="3"/>
  <c r="CZ15" i="3"/>
  <c r="DD14" i="3"/>
  <c r="DC14" i="3"/>
  <c r="DB14" i="3"/>
  <c r="DA14" i="3"/>
  <c r="CZ14" i="3"/>
  <c r="DD13" i="3"/>
  <c r="DC13" i="3"/>
  <c r="DB13" i="3"/>
  <c r="DA13" i="3"/>
  <c r="CZ13" i="3"/>
  <c r="DD12" i="3"/>
  <c r="DC12" i="3"/>
  <c r="DB12" i="3"/>
  <c r="DA12" i="3"/>
  <c r="CZ12" i="3"/>
  <c r="D14" i="3"/>
  <c r="CU14" i="3" s="1"/>
  <c r="B31" i="24" l="1"/>
  <c r="CW14" i="3"/>
  <c r="CX14" i="3"/>
  <c r="CY14" i="3"/>
  <c r="CV14" i="3"/>
  <c r="DA8" i="3"/>
  <c r="DD8" i="3"/>
  <c r="CZ8" i="3"/>
  <c r="DB8" i="3"/>
  <c r="DC8" i="3"/>
  <c r="AP14" i="3"/>
  <c r="AP19" i="3"/>
  <c r="AS14" i="3"/>
  <c r="AQ14" i="3"/>
  <c r="V48" i="3"/>
  <c r="V49" i="3"/>
  <c r="V50" i="3"/>
  <c r="CN520" i="3" l="1"/>
  <c r="CO520" i="3" s="1"/>
  <c r="CM520" i="3"/>
  <c r="CN519" i="3"/>
  <c r="CO519" i="3" s="1"/>
  <c r="CM519" i="3"/>
  <c r="CN518" i="3"/>
  <c r="CO518" i="3" s="1"/>
  <c r="CR518" i="3" s="1"/>
  <c r="CM518" i="3"/>
  <c r="CN517" i="3"/>
  <c r="CO517" i="3" s="1"/>
  <c r="CM517" i="3"/>
  <c r="CN516" i="3"/>
  <c r="CO516" i="3" s="1"/>
  <c r="CQ516" i="3" s="1"/>
  <c r="CS516" i="3" s="1"/>
  <c r="CM516" i="3"/>
  <c r="CN515" i="3"/>
  <c r="CO515" i="3" s="1"/>
  <c r="CR515" i="3" s="1"/>
  <c r="CM515" i="3"/>
  <c r="CN514" i="3"/>
  <c r="CO514" i="3" s="1"/>
  <c r="CM514" i="3"/>
  <c r="CN513" i="3"/>
  <c r="CO513" i="3" s="1"/>
  <c r="CM513" i="3"/>
  <c r="CN512" i="3"/>
  <c r="CO512" i="3" s="1"/>
  <c r="CM512" i="3"/>
  <c r="CN511" i="3"/>
  <c r="CO511" i="3" s="1"/>
  <c r="CM511" i="3"/>
  <c r="CN510" i="3"/>
  <c r="CO510" i="3" s="1"/>
  <c r="CM510" i="3"/>
  <c r="CN509" i="3"/>
  <c r="CO509" i="3" s="1"/>
  <c r="CM509" i="3"/>
  <c r="CN508" i="3"/>
  <c r="CO508" i="3" s="1"/>
  <c r="CQ508" i="3" s="1"/>
  <c r="CS508" i="3" s="1"/>
  <c r="CM508" i="3"/>
  <c r="CN507" i="3"/>
  <c r="CO507" i="3" s="1"/>
  <c r="CR507" i="3" s="1"/>
  <c r="CM507" i="3"/>
  <c r="CN506" i="3"/>
  <c r="CO506" i="3" s="1"/>
  <c r="CM506" i="3"/>
  <c r="CN505" i="3"/>
  <c r="CO505" i="3" s="1"/>
  <c r="CM505" i="3"/>
  <c r="CN504" i="3"/>
  <c r="CO504" i="3" s="1"/>
  <c r="CM504" i="3"/>
  <c r="CN503" i="3"/>
  <c r="CO503" i="3" s="1"/>
  <c r="CR503" i="3" s="1"/>
  <c r="CM503" i="3"/>
  <c r="CN502" i="3"/>
  <c r="CO502" i="3" s="1"/>
  <c r="CM502" i="3"/>
  <c r="CN501" i="3"/>
  <c r="CO501" i="3" s="1"/>
  <c r="CM501" i="3"/>
  <c r="CN500" i="3"/>
  <c r="CO500" i="3" s="1"/>
  <c r="CM500" i="3"/>
  <c r="CN499" i="3"/>
  <c r="CO499" i="3" s="1"/>
  <c r="CR499" i="3" s="1"/>
  <c r="CM499" i="3"/>
  <c r="CN498" i="3"/>
  <c r="CO498" i="3" s="1"/>
  <c r="CM498" i="3"/>
  <c r="CN497" i="3"/>
  <c r="CO497" i="3" s="1"/>
  <c r="CM497" i="3"/>
  <c r="CN496" i="3"/>
  <c r="CO496" i="3" s="1"/>
  <c r="CM496" i="3"/>
  <c r="CN495" i="3"/>
  <c r="CO495" i="3" s="1"/>
  <c r="CM495" i="3"/>
  <c r="CN494" i="3"/>
  <c r="CO494" i="3" s="1"/>
  <c r="CM494" i="3"/>
  <c r="CN493" i="3"/>
  <c r="CO493" i="3" s="1"/>
  <c r="CM493" i="3"/>
  <c r="CN492" i="3"/>
  <c r="CO492" i="3" s="1"/>
  <c r="CM492" i="3"/>
  <c r="CN491" i="3"/>
  <c r="CO491" i="3" s="1"/>
  <c r="CR491" i="3" s="1"/>
  <c r="CM491" i="3"/>
  <c r="CN490" i="3"/>
  <c r="CO490" i="3" s="1"/>
  <c r="CQ490" i="3" s="1"/>
  <c r="CS490" i="3" s="1"/>
  <c r="CM490" i="3"/>
  <c r="CN489" i="3"/>
  <c r="CO489" i="3" s="1"/>
  <c r="CM489" i="3"/>
  <c r="CN488" i="3"/>
  <c r="CO488" i="3" s="1"/>
  <c r="CM488" i="3"/>
  <c r="CN487" i="3"/>
  <c r="CO487" i="3" s="1"/>
  <c r="CM487" i="3"/>
  <c r="CN486" i="3"/>
  <c r="CO486" i="3" s="1"/>
  <c r="CR486" i="3" s="1"/>
  <c r="CM486" i="3"/>
  <c r="CN485" i="3"/>
  <c r="CO485" i="3" s="1"/>
  <c r="CM485" i="3"/>
  <c r="CN484" i="3"/>
  <c r="CO484" i="3" s="1"/>
  <c r="CM484" i="3"/>
  <c r="CN483" i="3"/>
  <c r="CO483" i="3" s="1"/>
  <c r="CR483" i="3" s="1"/>
  <c r="CM483" i="3"/>
  <c r="CN482" i="3"/>
  <c r="CO482" i="3" s="1"/>
  <c r="CM482" i="3"/>
  <c r="CN481" i="3"/>
  <c r="CO481" i="3" s="1"/>
  <c r="CM481" i="3"/>
  <c r="CN480" i="3"/>
  <c r="CO480" i="3" s="1"/>
  <c r="CM480" i="3"/>
  <c r="CN479" i="3"/>
  <c r="CO479" i="3" s="1"/>
  <c r="CM479" i="3"/>
  <c r="CN478" i="3"/>
  <c r="CO478" i="3" s="1"/>
  <c r="CP478" i="3" s="1"/>
  <c r="CM478" i="3"/>
  <c r="CN477" i="3"/>
  <c r="CO477" i="3" s="1"/>
  <c r="CR477" i="3" s="1"/>
  <c r="CM477" i="3"/>
  <c r="CN476" i="3"/>
  <c r="CO476" i="3" s="1"/>
  <c r="CM476" i="3"/>
  <c r="CN475" i="3"/>
  <c r="CO475" i="3" s="1"/>
  <c r="CM475" i="3"/>
  <c r="CN474" i="3"/>
  <c r="CO474" i="3" s="1"/>
  <c r="CP474" i="3" s="1"/>
  <c r="CM474" i="3"/>
  <c r="CN473" i="3"/>
  <c r="CO473" i="3" s="1"/>
  <c r="CR473" i="3" s="1"/>
  <c r="CM473" i="3"/>
  <c r="CN472" i="3"/>
  <c r="CO472" i="3" s="1"/>
  <c r="CM472" i="3"/>
  <c r="CN471" i="3"/>
  <c r="CO471" i="3" s="1"/>
  <c r="CM471" i="3"/>
  <c r="CN470" i="3"/>
  <c r="CO470" i="3" s="1"/>
  <c r="CM470" i="3"/>
  <c r="CN469" i="3"/>
  <c r="CO469" i="3" s="1"/>
  <c r="CM469" i="3"/>
  <c r="CN468" i="3"/>
  <c r="CO468" i="3" s="1"/>
  <c r="CM468" i="3"/>
  <c r="CN467" i="3"/>
  <c r="CO467" i="3" s="1"/>
  <c r="CM467" i="3"/>
  <c r="CN466" i="3"/>
  <c r="CO466" i="3" s="1"/>
  <c r="CQ466" i="3" s="1"/>
  <c r="CS466" i="3" s="1"/>
  <c r="CM466" i="3"/>
  <c r="CN465" i="3"/>
  <c r="CO465" i="3" s="1"/>
  <c r="CM465" i="3"/>
  <c r="CN464" i="3"/>
  <c r="CO464" i="3" s="1"/>
  <c r="CR464" i="3" s="1"/>
  <c r="CM464" i="3"/>
  <c r="CN463" i="3"/>
  <c r="CO463" i="3" s="1"/>
  <c r="CP463" i="3" s="1"/>
  <c r="CM463" i="3"/>
  <c r="CN462" i="3"/>
  <c r="CO462" i="3" s="1"/>
  <c r="CP462" i="3" s="1"/>
  <c r="CM462" i="3"/>
  <c r="CN461" i="3"/>
  <c r="CO461" i="3" s="1"/>
  <c r="CR461" i="3" s="1"/>
  <c r="CM461" i="3"/>
  <c r="CN460" i="3"/>
  <c r="CO460" i="3" s="1"/>
  <c r="CM460" i="3"/>
  <c r="CN459" i="3"/>
  <c r="CO459" i="3" s="1"/>
  <c r="CM459" i="3"/>
  <c r="CN458" i="3"/>
  <c r="CO458" i="3" s="1"/>
  <c r="CM458" i="3"/>
  <c r="CN457" i="3"/>
  <c r="CO457" i="3" s="1"/>
  <c r="CR457" i="3" s="1"/>
  <c r="CM457" i="3"/>
  <c r="CN456" i="3"/>
  <c r="CO456" i="3" s="1"/>
  <c r="CM456" i="3"/>
  <c r="CN455" i="3"/>
  <c r="CO455" i="3" s="1"/>
  <c r="CM455" i="3"/>
  <c r="CN454" i="3"/>
  <c r="CO454" i="3" s="1"/>
  <c r="CM454" i="3"/>
  <c r="CN453" i="3"/>
  <c r="CO453" i="3" s="1"/>
  <c r="CM453" i="3"/>
  <c r="CN452" i="3"/>
  <c r="CO452" i="3" s="1"/>
  <c r="CR452" i="3" s="1"/>
  <c r="CM452" i="3"/>
  <c r="CN451" i="3"/>
  <c r="CO451" i="3" s="1"/>
  <c r="CM451" i="3"/>
  <c r="CN450" i="3"/>
  <c r="CO450" i="3" s="1"/>
  <c r="CM450" i="3"/>
  <c r="CN449" i="3"/>
  <c r="CO449" i="3" s="1"/>
  <c r="CR449" i="3" s="1"/>
  <c r="CM449" i="3"/>
  <c r="CN448" i="3"/>
  <c r="CO448" i="3" s="1"/>
  <c r="CR448" i="3" s="1"/>
  <c r="CM448" i="3"/>
  <c r="CN447" i="3"/>
  <c r="CO447" i="3" s="1"/>
  <c r="CP447" i="3" s="1"/>
  <c r="CM447" i="3"/>
  <c r="CN446" i="3"/>
  <c r="CO446" i="3" s="1"/>
  <c r="CM446" i="3"/>
  <c r="CN445" i="3"/>
  <c r="CO445" i="3" s="1"/>
  <c r="CP445" i="3" s="1"/>
  <c r="CM445" i="3"/>
  <c r="CN444" i="3"/>
  <c r="CO444" i="3" s="1"/>
  <c r="CM444" i="3"/>
  <c r="CN443" i="3"/>
  <c r="CO443" i="3" s="1"/>
  <c r="CM443" i="3"/>
  <c r="CN442" i="3"/>
  <c r="CO442" i="3" s="1"/>
  <c r="CM442" i="3"/>
  <c r="CN441" i="3"/>
  <c r="CO441" i="3" s="1"/>
  <c r="CM441" i="3"/>
  <c r="CN440" i="3"/>
  <c r="CO440" i="3" s="1"/>
  <c r="CM440" i="3"/>
  <c r="CN439" i="3"/>
  <c r="CO439" i="3" s="1"/>
  <c r="CM439" i="3"/>
  <c r="CN438" i="3"/>
  <c r="CO438" i="3" s="1"/>
  <c r="CM438" i="3"/>
  <c r="CN437" i="3"/>
  <c r="CO437" i="3" s="1"/>
  <c r="CR437" i="3" s="1"/>
  <c r="CM437" i="3"/>
  <c r="CN436" i="3"/>
  <c r="CO436" i="3" s="1"/>
  <c r="CM436" i="3"/>
  <c r="CN435" i="3"/>
  <c r="CO435" i="3" s="1"/>
  <c r="CM435" i="3"/>
  <c r="CN434" i="3"/>
  <c r="CO434" i="3" s="1"/>
  <c r="CQ434" i="3" s="1"/>
  <c r="CS434" i="3" s="1"/>
  <c r="CM434" i="3"/>
  <c r="CN433" i="3"/>
  <c r="CO433" i="3" s="1"/>
  <c r="CR433" i="3" s="1"/>
  <c r="CM433" i="3"/>
  <c r="CN432" i="3"/>
  <c r="CO432" i="3" s="1"/>
  <c r="CR432" i="3" s="1"/>
  <c r="CM432" i="3"/>
  <c r="CN431" i="3"/>
  <c r="CO431" i="3" s="1"/>
  <c r="CP431" i="3" s="1"/>
  <c r="CM431" i="3"/>
  <c r="CN430" i="3"/>
  <c r="CO430" i="3" s="1"/>
  <c r="CM430" i="3"/>
  <c r="CN429" i="3"/>
  <c r="CO429" i="3" s="1"/>
  <c r="CM429" i="3"/>
  <c r="CN428" i="3"/>
  <c r="CO428" i="3" s="1"/>
  <c r="CM428" i="3"/>
  <c r="CN427" i="3"/>
  <c r="CO427" i="3" s="1"/>
  <c r="CM427" i="3"/>
  <c r="CN426" i="3"/>
  <c r="CO426" i="3" s="1"/>
  <c r="CP426" i="3" s="1"/>
  <c r="CM426" i="3"/>
  <c r="CN425" i="3"/>
  <c r="CO425" i="3" s="1"/>
  <c r="CM425" i="3"/>
  <c r="CN424" i="3"/>
  <c r="CO424" i="3" s="1"/>
  <c r="CM424" i="3"/>
  <c r="CN423" i="3"/>
  <c r="CO423" i="3" s="1"/>
  <c r="CM423" i="3"/>
  <c r="CN422" i="3"/>
  <c r="CO422" i="3" s="1"/>
  <c r="CM422" i="3"/>
  <c r="CN421" i="3"/>
  <c r="CO421" i="3" s="1"/>
  <c r="CR421" i="3" s="1"/>
  <c r="CM421" i="3"/>
  <c r="CN420" i="3"/>
  <c r="CO420" i="3" s="1"/>
  <c r="CR420" i="3" s="1"/>
  <c r="CM420" i="3"/>
  <c r="CN419" i="3"/>
  <c r="CO419" i="3" s="1"/>
  <c r="CM419" i="3"/>
  <c r="CN418" i="3"/>
  <c r="CO418" i="3" s="1"/>
  <c r="CM418" i="3"/>
  <c r="CP417" i="3"/>
  <c r="CN417" i="3"/>
  <c r="CO417" i="3" s="1"/>
  <c r="CM417" i="3"/>
  <c r="CN416" i="3"/>
  <c r="CO416" i="3" s="1"/>
  <c r="CR416" i="3" s="1"/>
  <c r="CM416" i="3"/>
  <c r="CN415" i="3"/>
  <c r="CO415" i="3" s="1"/>
  <c r="CP415" i="3" s="1"/>
  <c r="CM415" i="3"/>
  <c r="CN414" i="3"/>
  <c r="CO414" i="3" s="1"/>
  <c r="CQ414" i="3" s="1"/>
  <c r="CS414" i="3" s="1"/>
  <c r="CM414" i="3"/>
  <c r="CN413" i="3"/>
  <c r="CO413" i="3" s="1"/>
  <c r="CM413" i="3"/>
  <c r="CN412" i="3"/>
  <c r="CO412" i="3" s="1"/>
  <c r="CM412" i="3"/>
  <c r="CN411" i="3"/>
  <c r="CO411" i="3" s="1"/>
  <c r="CM411" i="3"/>
  <c r="CN410" i="3"/>
  <c r="CO410" i="3" s="1"/>
  <c r="CQ410" i="3" s="1"/>
  <c r="CS410" i="3" s="1"/>
  <c r="CM410" i="3"/>
  <c r="CN409" i="3"/>
  <c r="CO409" i="3" s="1"/>
  <c r="CQ409" i="3" s="1"/>
  <c r="CS409" i="3" s="1"/>
  <c r="CM409" i="3"/>
  <c r="CN408" i="3"/>
  <c r="CO408" i="3" s="1"/>
  <c r="CM408" i="3"/>
  <c r="CN407" i="3"/>
  <c r="CO407" i="3" s="1"/>
  <c r="CM407" i="3"/>
  <c r="CN406" i="3"/>
  <c r="CO406" i="3" s="1"/>
  <c r="CM406" i="3"/>
  <c r="CN405" i="3"/>
  <c r="CO405" i="3" s="1"/>
  <c r="CM405" i="3"/>
  <c r="CN404" i="3"/>
  <c r="CO404" i="3" s="1"/>
  <c r="CM404" i="3"/>
  <c r="CN403" i="3"/>
  <c r="CO403" i="3" s="1"/>
  <c r="CR403" i="3" s="1"/>
  <c r="CM403" i="3"/>
  <c r="CN402" i="3"/>
  <c r="CO402" i="3" s="1"/>
  <c r="CM402" i="3"/>
  <c r="CN401" i="3"/>
  <c r="CO401" i="3" s="1"/>
  <c r="CM401" i="3"/>
  <c r="CN400" i="3"/>
  <c r="CO400" i="3" s="1"/>
  <c r="CM400" i="3"/>
  <c r="CN399" i="3"/>
  <c r="CO399" i="3" s="1"/>
  <c r="CM399" i="3"/>
  <c r="CN398" i="3"/>
  <c r="CO398" i="3" s="1"/>
  <c r="CQ398" i="3" s="1"/>
  <c r="CS398" i="3" s="1"/>
  <c r="CM398" i="3"/>
  <c r="CN397" i="3"/>
  <c r="CO397" i="3" s="1"/>
  <c r="CM397" i="3"/>
  <c r="CN396" i="3"/>
  <c r="CO396" i="3" s="1"/>
  <c r="CM396" i="3"/>
  <c r="CN395" i="3"/>
  <c r="CO395" i="3" s="1"/>
  <c r="CM395" i="3"/>
  <c r="CN394" i="3"/>
  <c r="CO394" i="3" s="1"/>
  <c r="CQ394" i="3" s="1"/>
  <c r="CS394" i="3" s="1"/>
  <c r="CM394" i="3"/>
  <c r="CN393" i="3"/>
  <c r="CO393" i="3" s="1"/>
  <c r="CM393" i="3"/>
  <c r="CN392" i="3"/>
  <c r="CO392" i="3" s="1"/>
  <c r="CP392" i="3" s="1"/>
  <c r="CM392" i="3"/>
  <c r="CN391" i="3"/>
  <c r="CO391" i="3" s="1"/>
  <c r="CM391" i="3"/>
  <c r="CN390" i="3"/>
  <c r="CO390" i="3" s="1"/>
  <c r="CP390" i="3" s="1"/>
  <c r="CM390" i="3"/>
  <c r="CN389" i="3"/>
  <c r="CO389" i="3" s="1"/>
  <c r="CM389" i="3"/>
  <c r="CN388" i="3"/>
  <c r="CO388" i="3" s="1"/>
  <c r="CM388" i="3"/>
  <c r="CN387" i="3"/>
  <c r="CO387" i="3" s="1"/>
  <c r="CM387" i="3"/>
  <c r="CN386" i="3"/>
  <c r="CO386" i="3" s="1"/>
  <c r="CM386" i="3"/>
  <c r="CN385" i="3"/>
  <c r="CO385" i="3" s="1"/>
  <c r="CM385" i="3"/>
  <c r="CN384" i="3"/>
  <c r="CO384" i="3" s="1"/>
  <c r="CM384" i="3"/>
  <c r="CN383" i="3"/>
  <c r="CO383" i="3" s="1"/>
  <c r="CM383" i="3"/>
  <c r="CN382" i="3"/>
  <c r="CO382" i="3" s="1"/>
  <c r="CQ382" i="3" s="1"/>
  <c r="CS382" i="3" s="1"/>
  <c r="CM382" i="3"/>
  <c r="CN381" i="3"/>
  <c r="CO381" i="3" s="1"/>
  <c r="CM381" i="3"/>
  <c r="CN380" i="3"/>
  <c r="CO380" i="3" s="1"/>
  <c r="CP380" i="3" s="1"/>
  <c r="CM380" i="3"/>
  <c r="CN379" i="3"/>
  <c r="CO379" i="3" s="1"/>
  <c r="CM379" i="3"/>
  <c r="CN378" i="3"/>
  <c r="CO378" i="3" s="1"/>
  <c r="CP378" i="3" s="1"/>
  <c r="CM378" i="3"/>
  <c r="CN377" i="3"/>
  <c r="CO377" i="3" s="1"/>
  <c r="CQ377" i="3" s="1"/>
  <c r="CS377" i="3" s="1"/>
  <c r="CM377" i="3"/>
  <c r="CN376" i="3"/>
  <c r="CO376" i="3" s="1"/>
  <c r="CM376" i="3"/>
  <c r="CN375" i="3"/>
  <c r="CO375" i="3" s="1"/>
  <c r="CM375" i="3"/>
  <c r="CN374" i="3"/>
  <c r="CO374" i="3" s="1"/>
  <c r="CM374" i="3"/>
  <c r="CN373" i="3"/>
  <c r="CO373" i="3" s="1"/>
  <c r="CP373" i="3" s="1"/>
  <c r="CM373" i="3"/>
  <c r="CN372" i="3"/>
  <c r="CO372" i="3" s="1"/>
  <c r="CM372" i="3"/>
  <c r="CN371" i="3"/>
  <c r="CO371" i="3" s="1"/>
  <c r="CM371" i="3"/>
  <c r="CN370" i="3"/>
  <c r="CO370" i="3" s="1"/>
  <c r="CM370" i="3"/>
  <c r="CN369" i="3"/>
  <c r="CO369" i="3" s="1"/>
  <c r="CP369" i="3" s="1"/>
  <c r="CM369" i="3"/>
  <c r="CN368" i="3"/>
  <c r="CO368" i="3" s="1"/>
  <c r="CM368" i="3"/>
  <c r="CN367" i="3"/>
  <c r="CO367" i="3" s="1"/>
  <c r="CR367" i="3" s="1"/>
  <c r="CM367" i="3"/>
  <c r="CN366" i="3"/>
  <c r="CO366" i="3" s="1"/>
  <c r="CQ366" i="3" s="1"/>
  <c r="CS366" i="3" s="1"/>
  <c r="CM366" i="3"/>
  <c r="CN365" i="3"/>
  <c r="CO365" i="3" s="1"/>
  <c r="CM365" i="3"/>
  <c r="CN364" i="3"/>
  <c r="CO364" i="3" s="1"/>
  <c r="CM364" i="3"/>
  <c r="CN363" i="3"/>
  <c r="CO363" i="3" s="1"/>
  <c r="CM363" i="3"/>
  <c r="CN362" i="3"/>
  <c r="CO362" i="3" s="1"/>
  <c r="CQ362" i="3" s="1"/>
  <c r="CS362" i="3" s="1"/>
  <c r="CM362" i="3"/>
  <c r="CN361" i="3"/>
  <c r="CO361" i="3" s="1"/>
  <c r="CQ361" i="3" s="1"/>
  <c r="CS361" i="3" s="1"/>
  <c r="CM361" i="3"/>
  <c r="CN360" i="3"/>
  <c r="CO360" i="3" s="1"/>
  <c r="CM360" i="3"/>
  <c r="CN359" i="3"/>
  <c r="CO359" i="3" s="1"/>
  <c r="CM359" i="3"/>
  <c r="CN358" i="3"/>
  <c r="CO358" i="3" s="1"/>
  <c r="CM358" i="3"/>
  <c r="CN357" i="3"/>
  <c r="CO357" i="3" s="1"/>
  <c r="CM357" i="3"/>
  <c r="CN356" i="3"/>
  <c r="CO356" i="3" s="1"/>
  <c r="CM356" i="3"/>
  <c r="CN355" i="3"/>
  <c r="CO355" i="3" s="1"/>
  <c r="CR355" i="3" s="1"/>
  <c r="CM355" i="3"/>
  <c r="CN354" i="3"/>
  <c r="CO354" i="3" s="1"/>
  <c r="CP354" i="3" s="1"/>
  <c r="CM354" i="3"/>
  <c r="CN353" i="3"/>
  <c r="CO353" i="3" s="1"/>
  <c r="CM353" i="3"/>
  <c r="CN352" i="3"/>
  <c r="CO352" i="3" s="1"/>
  <c r="CM352" i="3"/>
  <c r="CN351" i="3"/>
  <c r="CO351" i="3" s="1"/>
  <c r="CM351" i="3"/>
  <c r="CN350" i="3"/>
  <c r="CO350" i="3" s="1"/>
  <c r="CM350" i="3"/>
  <c r="CN349" i="3"/>
  <c r="CO349" i="3" s="1"/>
  <c r="CM349" i="3"/>
  <c r="CN348" i="3"/>
  <c r="CO348" i="3" s="1"/>
  <c r="CM348" i="3"/>
  <c r="CN347" i="3"/>
  <c r="CO347" i="3" s="1"/>
  <c r="CM347" i="3"/>
  <c r="CN346" i="3"/>
  <c r="CO346" i="3" s="1"/>
  <c r="CP346" i="3" s="1"/>
  <c r="CM346" i="3"/>
  <c r="CN345" i="3"/>
  <c r="CO345" i="3" s="1"/>
  <c r="CM345" i="3"/>
  <c r="CN344" i="3"/>
  <c r="CO344" i="3" s="1"/>
  <c r="CP344" i="3" s="1"/>
  <c r="CM344" i="3"/>
  <c r="CN343" i="3"/>
  <c r="CO343" i="3" s="1"/>
  <c r="CM343" i="3"/>
  <c r="CN342" i="3"/>
  <c r="CO342" i="3" s="1"/>
  <c r="CQ342" i="3" s="1"/>
  <c r="CS342" i="3" s="1"/>
  <c r="CM342" i="3"/>
  <c r="CN341" i="3"/>
  <c r="CO341" i="3" s="1"/>
  <c r="CM341" i="3"/>
  <c r="CN340" i="3"/>
  <c r="CO340" i="3" s="1"/>
  <c r="CM340" i="3"/>
  <c r="CN339" i="3"/>
  <c r="CO339" i="3" s="1"/>
  <c r="CM339" i="3"/>
  <c r="CN338" i="3"/>
  <c r="CO338" i="3" s="1"/>
  <c r="CM338" i="3"/>
  <c r="CN337" i="3"/>
  <c r="CO337" i="3" s="1"/>
  <c r="CQ337" i="3" s="1"/>
  <c r="CS337" i="3" s="1"/>
  <c r="CM337" i="3"/>
  <c r="CN336" i="3"/>
  <c r="CO336" i="3" s="1"/>
  <c r="CM336" i="3"/>
  <c r="CN335" i="3"/>
  <c r="CO335" i="3" s="1"/>
  <c r="CR335" i="3" s="1"/>
  <c r="CM335" i="3"/>
  <c r="CN334" i="3"/>
  <c r="CO334" i="3" s="1"/>
  <c r="CM334" i="3"/>
  <c r="CN333" i="3"/>
  <c r="CO333" i="3" s="1"/>
  <c r="CM333" i="3"/>
  <c r="CN332" i="3"/>
  <c r="CO332" i="3" s="1"/>
  <c r="CM332" i="3"/>
  <c r="CN331" i="3"/>
  <c r="CO331" i="3" s="1"/>
  <c r="CM331" i="3"/>
  <c r="CN330" i="3"/>
  <c r="CO330" i="3" s="1"/>
  <c r="CM330" i="3"/>
  <c r="CN329" i="3"/>
  <c r="CO329" i="3" s="1"/>
  <c r="CM329" i="3"/>
  <c r="CN328" i="3"/>
  <c r="CO328" i="3" s="1"/>
  <c r="CM328" i="3"/>
  <c r="CN327" i="3"/>
  <c r="CO327" i="3" s="1"/>
  <c r="CM327" i="3"/>
  <c r="CN326" i="3"/>
  <c r="CO326" i="3" s="1"/>
  <c r="CP326" i="3" s="1"/>
  <c r="CM326" i="3"/>
  <c r="CN325" i="3"/>
  <c r="CO325" i="3" s="1"/>
  <c r="CP325" i="3" s="1"/>
  <c r="CM325" i="3"/>
  <c r="CN324" i="3"/>
  <c r="CO324" i="3" s="1"/>
  <c r="CM324" i="3"/>
  <c r="CN323" i="3"/>
  <c r="CO323" i="3" s="1"/>
  <c r="CR323" i="3" s="1"/>
  <c r="CM323" i="3"/>
  <c r="CN322" i="3"/>
  <c r="CO322" i="3" s="1"/>
  <c r="CP322" i="3" s="1"/>
  <c r="CM322" i="3"/>
  <c r="CN321" i="3"/>
  <c r="CO321" i="3" s="1"/>
  <c r="CQ321" i="3" s="1"/>
  <c r="CS321" i="3" s="1"/>
  <c r="CM321" i="3"/>
  <c r="CN320" i="3"/>
  <c r="CO320" i="3" s="1"/>
  <c r="CM320" i="3"/>
  <c r="CN319" i="3"/>
  <c r="CO319" i="3" s="1"/>
  <c r="CM319" i="3"/>
  <c r="CN318" i="3"/>
  <c r="CO318" i="3" s="1"/>
  <c r="CM318" i="3"/>
  <c r="CN317" i="3"/>
  <c r="CO317" i="3" s="1"/>
  <c r="CM317" i="3"/>
  <c r="CN316" i="3"/>
  <c r="CO316" i="3" s="1"/>
  <c r="CM316" i="3"/>
  <c r="CN315" i="3"/>
  <c r="CO315" i="3" s="1"/>
  <c r="CM315" i="3"/>
  <c r="CN314" i="3"/>
  <c r="CO314" i="3" s="1"/>
  <c r="CQ314" i="3" s="1"/>
  <c r="CS314" i="3" s="1"/>
  <c r="CM314" i="3"/>
  <c r="CN313" i="3"/>
  <c r="CO313" i="3" s="1"/>
  <c r="CM313" i="3"/>
  <c r="CN312" i="3"/>
  <c r="CO312" i="3" s="1"/>
  <c r="CP312" i="3" s="1"/>
  <c r="CM312" i="3"/>
  <c r="CN311" i="3"/>
  <c r="CO311" i="3" s="1"/>
  <c r="CM311" i="3"/>
  <c r="CN310" i="3"/>
  <c r="CO310" i="3" s="1"/>
  <c r="CQ310" i="3" s="1"/>
  <c r="CS310" i="3" s="1"/>
  <c r="CM310" i="3"/>
  <c r="CN309" i="3"/>
  <c r="CO309" i="3" s="1"/>
  <c r="CM309" i="3"/>
  <c r="CN308" i="3"/>
  <c r="CO308" i="3" s="1"/>
  <c r="CM308" i="3"/>
  <c r="CN307" i="3"/>
  <c r="CO307" i="3" s="1"/>
  <c r="CM307" i="3"/>
  <c r="CN306" i="3"/>
  <c r="CO306" i="3" s="1"/>
  <c r="CM306" i="3"/>
  <c r="CN305" i="3"/>
  <c r="CO305" i="3" s="1"/>
  <c r="CQ305" i="3" s="1"/>
  <c r="CS305" i="3" s="1"/>
  <c r="CM305" i="3"/>
  <c r="CN304" i="3"/>
  <c r="CO304" i="3" s="1"/>
  <c r="CM304" i="3"/>
  <c r="CN303" i="3"/>
  <c r="CO303" i="3" s="1"/>
  <c r="CR303" i="3" s="1"/>
  <c r="CM303" i="3"/>
  <c r="CN302" i="3"/>
  <c r="CO302" i="3" s="1"/>
  <c r="CM302" i="3"/>
  <c r="CN301" i="3"/>
  <c r="CO301" i="3" s="1"/>
  <c r="CM301" i="3"/>
  <c r="CN300" i="3"/>
  <c r="CO300" i="3" s="1"/>
  <c r="CM300" i="3"/>
  <c r="CN299" i="3"/>
  <c r="CO299" i="3" s="1"/>
  <c r="CM299" i="3"/>
  <c r="CN298" i="3"/>
  <c r="CO298" i="3" s="1"/>
  <c r="CP298" i="3" s="1"/>
  <c r="CM298" i="3"/>
  <c r="CN297" i="3"/>
  <c r="CO297" i="3" s="1"/>
  <c r="CM297" i="3"/>
  <c r="CN296" i="3"/>
  <c r="CO296" i="3" s="1"/>
  <c r="CM296" i="3"/>
  <c r="CN295" i="3"/>
  <c r="CO295" i="3" s="1"/>
  <c r="CM295" i="3"/>
  <c r="CN294" i="3"/>
  <c r="CO294" i="3" s="1"/>
  <c r="CQ294" i="3" s="1"/>
  <c r="CS294" i="3" s="1"/>
  <c r="CM294" i="3"/>
  <c r="CN293" i="3"/>
  <c r="CO293" i="3" s="1"/>
  <c r="CM293" i="3"/>
  <c r="CN292" i="3"/>
  <c r="CO292" i="3" s="1"/>
  <c r="CM292" i="3"/>
  <c r="CN291" i="3"/>
  <c r="CO291" i="3" s="1"/>
  <c r="CR291" i="3" s="1"/>
  <c r="CM291" i="3"/>
  <c r="CN290" i="3"/>
  <c r="CO290" i="3" s="1"/>
  <c r="CP290" i="3" s="1"/>
  <c r="CM290" i="3"/>
  <c r="CN289" i="3"/>
  <c r="CO289" i="3" s="1"/>
  <c r="CM289" i="3"/>
  <c r="CN288" i="3"/>
  <c r="CO288" i="3" s="1"/>
  <c r="CM288" i="3"/>
  <c r="CN287" i="3"/>
  <c r="CO287" i="3" s="1"/>
  <c r="CM287" i="3"/>
  <c r="CN286" i="3"/>
  <c r="CO286" i="3" s="1"/>
  <c r="CM286" i="3"/>
  <c r="CN285" i="3"/>
  <c r="CO285" i="3" s="1"/>
  <c r="CM285" i="3"/>
  <c r="CN284" i="3"/>
  <c r="CO284" i="3" s="1"/>
  <c r="CM284" i="3"/>
  <c r="CN283" i="3"/>
  <c r="CO283" i="3" s="1"/>
  <c r="CM283" i="3"/>
  <c r="CN282" i="3"/>
  <c r="CO282" i="3" s="1"/>
  <c r="CQ282" i="3" s="1"/>
  <c r="CS282" i="3" s="1"/>
  <c r="CM282" i="3"/>
  <c r="CN281" i="3"/>
  <c r="CO281" i="3" s="1"/>
  <c r="CM281" i="3"/>
  <c r="CN280" i="3"/>
  <c r="CO280" i="3" s="1"/>
  <c r="CP280" i="3" s="1"/>
  <c r="CM280" i="3"/>
  <c r="CN279" i="3"/>
  <c r="CO279" i="3" s="1"/>
  <c r="CM279" i="3"/>
  <c r="CN278" i="3"/>
  <c r="CO278" i="3" s="1"/>
  <c r="CQ278" i="3" s="1"/>
  <c r="CS278" i="3" s="1"/>
  <c r="CM278" i="3"/>
  <c r="CN277" i="3"/>
  <c r="CO277" i="3" s="1"/>
  <c r="CM277" i="3"/>
  <c r="CN276" i="3"/>
  <c r="CO276" i="3" s="1"/>
  <c r="CM276" i="3"/>
  <c r="CN275" i="3"/>
  <c r="CO275" i="3" s="1"/>
  <c r="CM275" i="3"/>
  <c r="CN274" i="3"/>
  <c r="CO274" i="3" s="1"/>
  <c r="CM274" i="3"/>
  <c r="CN273" i="3"/>
  <c r="CO273" i="3" s="1"/>
  <c r="CQ273" i="3" s="1"/>
  <c r="CS273" i="3" s="1"/>
  <c r="CM273" i="3"/>
  <c r="CN272" i="3"/>
  <c r="CO272" i="3" s="1"/>
  <c r="CM272" i="3"/>
  <c r="CN271" i="3"/>
  <c r="CO271" i="3" s="1"/>
  <c r="CR271" i="3" s="1"/>
  <c r="CM271" i="3"/>
  <c r="CN270" i="3"/>
  <c r="CO270" i="3" s="1"/>
  <c r="CM270" i="3"/>
  <c r="CN269" i="3"/>
  <c r="CO269" i="3" s="1"/>
  <c r="CM269" i="3"/>
  <c r="CN268" i="3"/>
  <c r="CO268" i="3" s="1"/>
  <c r="CM268" i="3"/>
  <c r="CN267" i="3"/>
  <c r="CO267" i="3" s="1"/>
  <c r="CM267" i="3"/>
  <c r="CN266" i="3"/>
  <c r="CO266" i="3" s="1"/>
  <c r="CQ266" i="3" s="1"/>
  <c r="CS266" i="3" s="1"/>
  <c r="CM266" i="3"/>
  <c r="CN265" i="3"/>
  <c r="CO265" i="3" s="1"/>
  <c r="CM265" i="3"/>
  <c r="CN264" i="3"/>
  <c r="CO264" i="3" s="1"/>
  <c r="CM264" i="3"/>
  <c r="CN263" i="3"/>
  <c r="CO263" i="3" s="1"/>
  <c r="CM263" i="3"/>
  <c r="CN262" i="3"/>
  <c r="CO262" i="3" s="1"/>
  <c r="CQ262" i="3" s="1"/>
  <c r="CS262" i="3" s="1"/>
  <c r="CM262" i="3"/>
  <c r="CN261" i="3"/>
  <c r="CO261" i="3" s="1"/>
  <c r="CR261" i="3" s="1"/>
  <c r="CM261" i="3"/>
  <c r="CN260" i="3"/>
  <c r="CO260" i="3" s="1"/>
  <c r="CM260" i="3"/>
  <c r="CN259" i="3"/>
  <c r="CO259" i="3" s="1"/>
  <c r="CR259" i="3" s="1"/>
  <c r="CM259" i="3"/>
  <c r="CN258" i="3"/>
  <c r="CO258" i="3" s="1"/>
  <c r="CP258" i="3" s="1"/>
  <c r="CM258" i="3"/>
  <c r="CN257" i="3"/>
  <c r="CO257" i="3" s="1"/>
  <c r="CM257" i="3"/>
  <c r="CN256" i="3"/>
  <c r="CO256" i="3" s="1"/>
  <c r="CM256" i="3"/>
  <c r="CN255" i="3"/>
  <c r="CO255" i="3" s="1"/>
  <c r="CM255" i="3"/>
  <c r="CN254" i="3"/>
  <c r="CO254" i="3" s="1"/>
  <c r="CM254" i="3"/>
  <c r="CN253" i="3"/>
  <c r="CO253" i="3" s="1"/>
  <c r="CM253" i="3"/>
  <c r="CN252" i="3"/>
  <c r="CO252" i="3" s="1"/>
  <c r="CM252" i="3"/>
  <c r="CN251" i="3"/>
  <c r="CO251" i="3" s="1"/>
  <c r="CM251" i="3"/>
  <c r="CN250" i="3"/>
  <c r="CO250" i="3" s="1"/>
  <c r="CM250" i="3"/>
  <c r="CN249" i="3"/>
  <c r="CO249" i="3" s="1"/>
  <c r="CM249" i="3"/>
  <c r="CN248" i="3"/>
  <c r="CO248" i="3" s="1"/>
  <c r="CP248" i="3" s="1"/>
  <c r="CM248" i="3"/>
  <c r="CN247" i="3"/>
  <c r="CO247" i="3" s="1"/>
  <c r="CM247" i="3"/>
  <c r="CN246" i="3"/>
  <c r="CO246" i="3" s="1"/>
  <c r="CQ246" i="3" s="1"/>
  <c r="CS246" i="3" s="1"/>
  <c r="CM246" i="3"/>
  <c r="CN245" i="3"/>
  <c r="CO245" i="3" s="1"/>
  <c r="CR245" i="3" s="1"/>
  <c r="CM245" i="3"/>
  <c r="CN244" i="3"/>
  <c r="CO244" i="3" s="1"/>
  <c r="CM244" i="3"/>
  <c r="CN243" i="3"/>
  <c r="CO243" i="3" s="1"/>
  <c r="CM243" i="3"/>
  <c r="CN242" i="3"/>
  <c r="CO242" i="3" s="1"/>
  <c r="CM242" i="3"/>
  <c r="CN241" i="3"/>
  <c r="CO241" i="3" s="1"/>
  <c r="CQ241" i="3" s="1"/>
  <c r="CS241" i="3" s="1"/>
  <c r="CM241" i="3"/>
  <c r="CN240" i="3"/>
  <c r="CO240" i="3" s="1"/>
  <c r="CM240" i="3"/>
  <c r="CN239" i="3"/>
  <c r="CO239" i="3" s="1"/>
  <c r="CR239" i="3" s="1"/>
  <c r="CM239" i="3"/>
  <c r="CN238" i="3"/>
  <c r="CO238" i="3" s="1"/>
  <c r="CM238" i="3"/>
  <c r="CN237" i="3"/>
  <c r="CO237" i="3" s="1"/>
  <c r="CM237" i="3"/>
  <c r="CN236" i="3"/>
  <c r="CO236" i="3" s="1"/>
  <c r="CM236" i="3"/>
  <c r="CN235" i="3"/>
  <c r="CO235" i="3" s="1"/>
  <c r="CM235" i="3"/>
  <c r="CN234" i="3"/>
  <c r="CO234" i="3" s="1"/>
  <c r="CQ234" i="3" s="1"/>
  <c r="CS234" i="3" s="1"/>
  <c r="CM234" i="3"/>
  <c r="CN233" i="3"/>
  <c r="CO233" i="3" s="1"/>
  <c r="CM233" i="3"/>
  <c r="CN232" i="3"/>
  <c r="CO232" i="3" s="1"/>
  <c r="CM232" i="3"/>
  <c r="CN231" i="3"/>
  <c r="CO231" i="3" s="1"/>
  <c r="CM231" i="3"/>
  <c r="CN230" i="3"/>
  <c r="CO230" i="3" s="1"/>
  <c r="CM230" i="3"/>
  <c r="CN229" i="3"/>
  <c r="CO229" i="3" s="1"/>
  <c r="CM229" i="3"/>
  <c r="CN228" i="3"/>
  <c r="CO228" i="3" s="1"/>
  <c r="CM228" i="3"/>
  <c r="CN227" i="3"/>
  <c r="CO227" i="3" s="1"/>
  <c r="CR227" i="3" s="1"/>
  <c r="CM227" i="3"/>
  <c r="CN226" i="3"/>
  <c r="CO226" i="3" s="1"/>
  <c r="CP226" i="3" s="1"/>
  <c r="CM226" i="3"/>
  <c r="CN225" i="3"/>
  <c r="CO225" i="3" s="1"/>
  <c r="CP225" i="3" s="1"/>
  <c r="CM225" i="3"/>
  <c r="CN224" i="3"/>
  <c r="CO224" i="3" s="1"/>
  <c r="CM224" i="3"/>
  <c r="CN223" i="3"/>
  <c r="CO223" i="3" s="1"/>
  <c r="CM223" i="3"/>
  <c r="CN222" i="3"/>
  <c r="CO222" i="3" s="1"/>
  <c r="CM222" i="3"/>
  <c r="CN221" i="3"/>
  <c r="CO221" i="3" s="1"/>
  <c r="CM221" i="3"/>
  <c r="CN220" i="3"/>
  <c r="CO220" i="3" s="1"/>
  <c r="CM220" i="3"/>
  <c r="CN219" i="3"/>
  <c r="CO219" i="3" s="1"/>
  <c r="CM219" i="3"/>
  <c r="CN218" i="3"/>
  <c r="CO218" i="3" s="1"/>
  <c r="CM218" i="3"/>
  <c r="CN217" i="3"/>
  <c r="CO217" i="3" s="1"/>
  <c r="CM217" i="3"/>
  <c r="CN216" i="3"/>
  <c r="CO216" i="3" s="1"/>
  <c r="CP216" i="3" s="1"/>
  <c r="CM216" i="3"/>
  <c r="CN215" i="3"/>
  <c r="CO215" i="3" s="1"/>
  <c r="CM215" i="3"/>
  <c r="CN214" i="3"/>
  <c r="CO214" i="3" s="1"/>
  <c r="CQ214" i="3" s="1"/>
  <c r="CS214" i="3" s="1"/>
  <c r="CM214" i="3"/>
  <c r="CN213" i="3"/>
  <c r="CO213" i="3" s="1"/>
  <c r="CM213" i="3"/>
  <c r="CN212" i="3"/>
  <c r="CO212" i="3" s="1"/>
  <c r="CM212" i="3"/>
  <c r="CN211" i="3"/>
  <c r="CO211" i="3" s="1"/>
  <c r="CM211" i="3"/>
  <c r="CN210" i="3"/>
  <c r="CO210" i="3" s="1"/>
  <c r="CM210" i="3"/>
  <c r="CN209" i="3"/>
  <c r="CO209" i="3" s="1"/>
  <c r="CQ209" i="3" s="1"/>
  <c r="CS209" i="3" s="1"/>
  <c r="CM209" i="3"/>
  <c r="CN208" i="3"/>
  <c r="CO208" i="3" s="1"/>
  <c r="CM208" i="3"/>
  <c r="CN207" i="3"/>
  <c r="CO207" i="3" s="1"/>
  <c r="CR207" i="3" s="1"/>
  <c r="CM207" i="3"/>
  <c r="CN206" i="3"/>
  <c r="CO206" i="3" s="1"/>
  <c r="CM206" i="3"/>
  <c r="CN205" i="3"/>
  <c r="CO205" i="3" s="1"/>
  <c r="CM205" i="3"/>
  <c r="CN204" i="3"/>
  <c r="CO204" i="3" s="1"/>
  <c r="CM204" i="3"/>
  <c r="CN203" i="3"/>
  <c r="CO203" i="3" s="1"/>
  <c r="CM203" i="3"/>
  <c r="CN202" i="3"/>
  <c r="CO202" i="3" s="1"/>
  <c r="CM202" i="3"/>
  <c r="CN201" i="3"/>
  <c r="CO201" i="3" s="1"/>
  <c r="CM201" i="3"/>
  <c r="CN200" i="3"/>
  <c r="CO200" i="3" s="1"/>
  <c r="CM200" i="3"/>
  <c r="CN199" i="3"/>
  <c r="CO199" i="3" s="1"/>
  <c r="CM199" i="3"/>
  <c r="CN198" i="3"/>
  <c r="CO198" i="3" s="1"/>
  <c r="CP198" i="3" s="1"/>
  <c r="CM198" i="3"/>
  <c r="CN197" i="3"/>
  <c r="CO197" i="3" s="1"/>
  <c r="CM197" i="3"/>
  <c r="CN196" i="3"/>
  <c r="CO196" i="3" s="1"/>
  <c r="CM196" i="3"/>
  <c r="CN195" i="3"/>
  <c r="CO195" i="3" s="1"/>
  <c r="CR195" i="3" s="1"/>
  <c r="CM195" i="3"/>
  <c r="CN194" i="3"/>
  <c r="CO194" i="3" s="1"/>
  <c r="CP194" i="3" s="1"/>
  <c r="CM194" i="3"/>
  <c r="CN193" i="3"/>
  <c r="CO193" i="3" s="1"/>
  <c r="CR193" i="3" s="1"/>
  <c r="CM193" i="3"/>
  <c r="CN192" i="3"/>
  <c r="CO192" i="3" s="1"/>
  <c r="CM192" i="3"/>
  <c r="CN191" i="3"/>
  <c r="CO191" i="3" s="1"/>
  <c r="CM191" i="3"/>
  <c r="CN190" i="3"/>
  <c r="CO190" i="3" s="1"/>
  <c r="CM190" i="3"/>
  <c r="CN189" i="3"/>
  <c r="CO189" i="3" s="1"/>
  <c r="CM189" i="3"/>
  <c r="CN188" i="3"/>
  <c r="CO188" i="3" s="1"/>
  <c r="CM188" i="3"/>
  <c r="CN187" i="3"/>
  <c r="CO187" i="3" s="1"/>
  <c r="CM187" i="3"/>
  <c r="CN186" i="3"/>
  <c r="CO186" i="3" s="1"/>
  <c r="CQ186" i="3" s="1"/>
  <c r="CS186" i="3" s="1"/>
  <c r="CM186" i="3"/>
  <c r="CN185" i="3"/>
  <c r="CO185" i="3" s="1"/>
  <c r="CM185" i="3"/>
  <c r="CN184" i="3"/>
  <c r="CO184" i="3" s="1"/>
  <c r="CP184" i="3" s="1"/>
  <c r="CM184" i="3"/>
  <c r="CN183" i="3"/>
  <c r="CO183" i="3" s="1"/>
  <c r="CM183" i="3"/>
  <c r="CN182" i="3"/>
  <c r="CO182" i="3" s="1"/>
  <c r="CQ182" i="3" s="1"/>
  <c r="CS182" i="3" s="1"/>
  <c r="CM182" i="3"/>
  <c r="CN181" i="3"/>
  <c r="CO181" i="3" s="1"/>
  <c r="CQ181" i="3" s="1"/>
  <c r="CS181" i="3" s="1"/>
  <c r="CM181" i="3"/>
  <c r="CN180" i="3"/>
  <c r="CO180" i="3" s="1"/>
  <c r="CM180" i="3"/>
  <c r="CN179" i="3"/>
  <c r="CO179" i="3" s="1"/>
  <c r="CM179" i="3"/>
  <c r="CN178" i="3"/>
  <c r="CO178" i="3" s="1"/>
  <c r="CM178" i="3"/>
  <c r="CN177" i="3"/>
  <c r="CO177" i="3" s="1"/>
  <c r="CQ177" i="3" s="1"/>
  <c r="CS177" i="3" s="1"/>
  <c r="CM177" i="3"/>
  <c r="CN176" i="3"/>
  <c r="CO176" i="3" s="1"/>
  <c r="CM176" i="3"/>
  <c r="CN175" i="3"/>
  <c r="CO175" i="3" s="1"/>
  <c r="CR175" i="3" s="1"/>
  <c r="CM175" i="3"/>
  <c r="CN174" i="3"/>
  <c r="CO174" i="3" s="1"/>
  <c r="CM174" i="3"/>
  <c r="CN173" i="3"/>
  <c r="CO173" i="3" s="1"/>
  <c r="CM173" i="3"/>
  <c r="CN172" i="3"/>
  <c r="CO172" i="3" s="1"/>
  <c r="CM172" i="3"/>
  <c r="CN171" i="3"/>
  <c r="CO171" i="3" s="1"/>
  <c r="CM171" i="3"/>
  <c r="CN170" i="3"/>
  <c r="CO170" i="3" s="1"/>
  <c r="CQ170" i="3" s="1"/>
  <c r="CS170" i="3" s="1"/>
  <c r="CM170" i="3"/>
  <c r="CN169" i="3"/>
  <c r="CO169" i="3" s="1"/>
  <c r="CM169" i="3"/>
  <c r="CN168" i="3"/>
  <c r="CO168" i="3" s="1"/>
  <c r="CM168" i="3"/>
  <c r="CN167" i="3"/>
  <c r="CO167" i="3" s="1"/>
  <c r="CM167" i="3"/>
  <c r="CN166" i="3"/>
  <c r="CO166" i="3" s="1"/>
  <c r="CQ166" i="3" s="1"/>
  <c r="CS166" i="3" s="1"/>
  <c r="CM166" i="3"/>
  <c r="CN165" i="3"/>
  <c r="CO165" i="3" s="1"/>
  <c r="CR165" i="3" s="1"/>
  <c r="CM165" i="3"/>
  <c r="CN164" i="3"/>
  <c r="CO164" i="3" s="1"/>
  <c r="CM164" i="3"/>
  <c r="CN163" i="3"/>
  <c r="CO163" i="3" s="1"/>
  <c r="CR163" i="3" s="1"/>
  <c r="CM163" i="3"/>
  <c r="CN162" i="3"/>
  <c r="CO162" i="3" s="1"/>
  <c r="CP162" i="3" s="1"/>
  <c r="CM162" i="3"/>
  <c r="CN161" i="3"/>
  <c r="CO161" i="3" s="1"/>
  <c r="CM161" i="3"/>
  <c r="CN160" i="3"/>
  <c r="CO160" i="3" s="1"/>
  <c r="CM160" i="3"/>
  <c r="CN159" i="3"/>
  <c r="CO159" i="3" s="1"/>
  <c r="CM159" i="3"/>
  <c r="CN158" i="3"/>
  <c r="CO158" i="3" s="1"/>
  <c r="CM158" i="3"/>
  <c r="CN157" i="3"/>
  <c r="CO157" i="3" s="1"/>
  <c r="CM157" i="3"/>
  <c r="CN156" i="3"/>
  <c r="CO156" i="3" s="1"/>
  <c r="CM156" i="3"/>
  <c r="CN155" i="3"/>
  <c r="CO155" i="3" s="1"/>
  <c r="CP155" i="3" s="1"/>
  <c r="CM155" i="3"/>
  <c r="CN154" i="3"/>
  <c r="CO154" i="3" s="1"/>
  <c r="CM154" i="3"/>
  <c r="CN153" i="3"/>
  <c r="CO153" i="3" s="1"/>
  <c r="CM153" i="3"/>
  <c r="CN152" i="3"/>
  <c r="CO152" i="3" s="1"/>
  <c r="CM152" i="3"/>
  <c r="CN151" i="3"/>
  <c r="CO151" i="3" s="1"/>
  <c r="CP151" i="3" s="1"/>
  <c r="CM151" i="3"/>
  <c r="CN150" i="3"/>
  <c r="CO150" i="3" s="1"/>
  <c r="CM150" i="3"/>
  <c r="CN149" i="3"/>
  <c r="CO149" i="3" s="1"/>
  <c r="CM149" i="3"/>
  <c r="CN148" i="3"/>
  <c r="CO148" i="3" s="1"/>
  <c r="CM148" i="3"/>
  <c r="CN147" i="3"/>
  <c r="CO147" i="3" s="1"/>
  <c r="CP147" i="3" s="1"/>
  <c r="CM147" i="3"/>
  <c r="CN146" i="3"/>
  <c r="CO146" i="3" s="1"/>
  <c r="CM146" i="3"/>
  <c r="CN145" i="3"/>
  <c r="CO145" i="3" s="1"/>
  <c r="CM145" i="3"/>
  <c r="CN144" i="3"/>
  <c r="CO144" i="3" s="1"/>
  <c r="CM144" i="3"/>
  <c r="CN143" i="3"/>
  <c r="CO143" i="3" s="1"/>
  <c r="CP143" i="3" s="1"/>
  <c r="CM143" i="3"/>
  <c r="CN142" i="3"/>
  <c r="CO142" i="3" s="1"/>
  <c r="CM142" i="3"/>
  <c r="CN141" i="3"/>
  <c r="CO141" i="3" s="1"/>
  <c r="CQ141" i="3" s="1"/>
  <c r="CS141" i="3" s="1"/>
  <c r="CM141" i="3"/>
  <c r="CN140" i="3"/>
  <c r="CO140" i="3" s="1"/>
  <c r="CM140" i="3"/>
  <c r="CN139" i="3"/>
  <c r="CO139" i="3" s="1"/>
  <c r="CP139" i="3" s="1"/>
  <c r="CM139" i="3"/>
  <c r="CN138" i="3"/>
  <c r="CO138" i="3" s="1"/>
  <c r="CM138" i="3"/>
  <c r="CN137" i="3"/>
  <c r="CO137" i="3" s="1"/>
  <c r="CP137" i="3" s="1"/>
  <c r="CM137" i="3"/>
  <c r="CN136" i="3"/>
  <c r="CO136" i="3" s="1"/>
  <c r="CM136" i="3"/>
  <c r="CN135" i="3"/>
  <c r="CO135" i="3" s="1"/>
  <c r="CP135" i="3" s="1"/>
  <c r="CM135" i="3"/>
  <c r="CN134" i="3"/>
  <c r="CO134" i="3" s="1"/>
  <c r="CM134" i="3"/>
  <c r="CN133" i="3"/>
  <c r="CO133" i="3" s="1"/>
  <c r="CR133" i="3" s="1"/>
  <c r="CM133" i="3"/>
  <c r="CN132" i="3"/>
  <c r="CO132" i="3" s="1"/>
  <c r="CM132" i="3"/>
  <c r="CN131" i="3"/>
  <c r="CO131" i="3" s="1"/>
  <c r="CP131" i="3" s="1"/>
  <c r="CM131" i="3"/>
  <c r="CN130" i="3"/>
  <c r="CO130" i="3" s="1"/>
  <c r="CM130" i="3"/>
  <c r="CN129" i="3"/>
  <c r="CO129" i="3" s="1"/>
  <c r="CM129" i="3"/>
  <c r="CN128" i="3"/>
  <c r="CO128" i="3" s="1"/>
  <c r="CM128" i="3"/>
  <c r="CN127" i="3"/>
  <c r="CO127" i="3" s="1"/>
  <c r="CP127" i="3" s="1"/>
  <c r="CM127" i="3"/>
  <c r="CN126" i="3"/>
  <c r="CO126" i="3" s="1"/>
  <c r="CM126" i="3"/>
  <c r="CN125" i="3"/>
  <c r="CO125" i="3" s="1"/>
  <c r="CM125" i="3"/>
  <c r="CN124" i="3"/>
  <c r="CO124" i="3" s="1"/>
  <c r="CM124" i="3"/>
  <c r="CN123" i="3"/>
  <c r="CO123" i="3" s="1"/>
  <c r="CP123" i="3" s="1"/>
  <c r="CM123" i="3"/>
  <c r="CN122" i="3"/>
  <c r="CO122" i="3" s="1"/>
  <c r="CM122" i="3"/>
  <c r="CN121" i="3"/>
  <c r="CO121" i="3" s="1"/>
  <c r="CM121" i="3"/>
  <c r="CN120" i="3"/>
  <c r="CO120" i="3" s="1"/>
  <c r="CM120" i="3"/>
  <c r="CN119" i="3"/>
  <c r="CO119" i="3" s="1"/>
  <c r="CP119" i="3" s="1"/>
  <c r="CM119" i="3"/>
  <c r="CN118" i="3"/>
  <c r="CO118" i="3" s="1"/>
  <c r="CM118" i="3"/>
  <c r="CN117" i="3"/>
  <c r="CO117" i="3" s="1"/>
  <c r="CM117" i="3"/>
  <c r="CN116" i="3"/>
  <c r="CO116" i="3" s="1"/>
  <c r="CM116" i="3"/>
  <c r="CN115" i="3"/>
  <c r="CO115" i="3" s="1"/>
  <c r="CP115" i="3" s="1"/>
  <c r="CM115" i="3"/>
  <c r="CN114" i="3"/>
  <c r="CO114" i="3" s="1"/>
  <c r="CM114" i="3"/>
  <c r="CN113" i="3"/>
  <c r="CO113" i="3" s="1"/>
  <c r="CM113" i="3"/>
  <c r="CN112" i="3"/>
  <c r="CO112" i="3" s="1"/>
  <c r="CM112" i="3"/>
  <c r="CN111" i="3"/>
  <c r="CO111" i="3" s="1"/>
  <c r="CP111" i="3" s="1"/>
  <c r="CM111" i="3"/>
  <c r="CN110" i="3"/>
  <c r="CO110" i="3" s="1"/>
  <c r="CM110" i="3"/>
  <c r="CN109" i="3"/>
  <c r="CO109" i="3" s="1"/>
  <c r="CQ109" i="3" s="1"/>
  <c r="CS109" i="3" s="1"/>
  <c r="CM109" i="3"/>
  <c r="CN108" i="3"/>
  <c r="CO108" i="3" s="1"/>
  <c r="CM108" i="3"/>
  <c r="CN107" i="3"/>
  <c r="CO107" i="3" s="1"/>
  <c r="CP107" i="3" s="1"/>
  <c r="CM107" i="3"/>
  <c r="CN106" i="3"/>
  <c r="CO106" i="3" s="1"/>
  <c r="CM106" i="3"/>
  <c r="CN105" i="3"/>
  <c r="CO105" i="3" s="1"/>
  <c r="CP105" i="3" s="1"/>
  <c r="CM105" i="3"/>
  <c r="CN104" i="3"/>
  <c r="CO104" i="3" s="1"/>
  <c r="CM104" i="3"/>
  <c r="CN103" i="3"/>
  <c r="CO103" i="3" s="1"/>
  <c r="CP103" i="3" s="1"/>
  <c r="CM103" i="3"/>
  <c r="CN102" i="3"/>
  <c r="CO102" i="3" s="1"/>
  <c r="CM102" i="3"/>
  <c r="CN101" i="3"/>
  <c r="CO101" i="3" s="1"/>
  <c r="CR101" i="3" s="1"/>
  <c r="CM101" i="3"/>
  <c r="CN100" i="3"/>
  <c r="CO100" i="3" s="1"/>
  <c r="CM100" i="3"/>
  <c r="CN99" i="3"/>
  <c r="CO99" i="3" s="1"/>
  <c r="CP99" i="3" s="1"/>
  <c r="CM99" i="3"/>
  <c r="CN98" i="3"/>
  <c r="CO98" i="3" s="1"/>
  <c r="CM98" i="3"/>
  <c r="CN97" i="3"/>
  <c r="CO97" i="3" s="1"/>
  <c r="CM97" i="3"/>
  <c r="CN96" i="3"/>
  <c r="CO96" i="3" s="1"/>
  <c r="CM96" i="3"/>
  <c r="CN95" i="3"/>
  <c r="CO95" i="3" s="1"/>
  <c r="CP95" i="3" s="1"/>
  <c r="CM95" i="3"/>
  <c r="CN94" i="3"/>
  <c r="CO94" i="3" s="1"/>
  <c r="CM94" i="3"/>
  <c r="CN93" i="3"/>
  <c r="CO93" i="3" s="1"/>
  <c r="CM93" i="3"/>
  <c r="CN92" i="3"/>
  <c r="CO92" i="3" s="1"/>
  <c r="CM92" i="3"/>
  <c r="CN91" i="3"/>
  <c r="CO91" i="3" s="1"/>
  <c r="CP91" i="3" s="1"/>
  <c r="CM91" i="3"/>
  <c r="CN90" i="3"/>
  <c r="CO90" i="3" s="1"/>
  <c r="CM90" i="3"/>
  <c r="CN89" i="3"/>
  <c r="CO89" i="3" s="1"/>
  <c r="CM89" i="3"/>
  <c r="CN88" i="3"/>
  <c r="CO88" i="3" s="1"/>
  <c r="CM88" i="3"/>
  <c r="CN87" i="3"/>
  <c r="CO87" i="3" s="1"/>
  <c r="CP87" i="3" s="1"/>
  <c r="CM87" i="3"/>
  <c r="CN86" i="3"/>
  <c r="CO86" i="3" s="1"/>
  <c r="CM86" i="3"/>
  <c r="CN85" i="3"/>
  <c r="CO85" i="3" s="1"/>
  <c r="CM85" i="3"/>
  <c r="CN84" i="3"/>
  <c r="CO84" i="3" s="1"/>
  <c r="CM84" i="3"/>
  <c r="CN83" i="3"/>
  <c r="CO83" i="3" s="1"/>
  <c r="CP83" i="3" s="1"/>
  <c r="CM83" i="3"/>
  <c r="CN82" i="3"/>
  <c r="CO82" i="3" s="1"/>
  <c r="CM82" i="3"/>
  <c r="CN81" i="3"/>
  <c r="CO81" i="3" s="1"/>
  <c r="CM81" i="3"/>
  <c r="CN80" i="3"/>
  <c r="CO80" i="3" s="1"/>
  <c r="CM80" i="3"/>
  <c r="CN79" i="3"/>
  <c r="CO79" i="3" s="1"/>
  <c r="CP79" i="3" s="1"/>
  <c r="CM79" i="3"/>
  <c r="CN78" i="3"/>
  <c r="CO78" i="3" s="1"/>
  <c r="CM78" i="3"/>
  <c r="CN77" i="3"/>
  <c r="CO77" i="3" s="1"/>
  <c r="CQ77" i="3" s="1"/>
  <c r="CS77" i="3" s="1"/>
  <c r="CM77" i="3"/>
  <c r="CN76" i="3"/>
  <c r="CO76" i="3" s="1"/>
  <c r="CM76" i="3"/>
  <c r="CN75" i="3"/>
  <c r="CO75" i="3" s="1"/>
  <c r="CP75" i="3" s="1"/>
  <c r="CM75" i="3"/>
  <c r="CN74" i="3"/>
  <c r="CO74" i="3" s="1"/>
  <c r="CM74" i="3"/>
  <c r="CN73" i="3"/>
  <c r="CO73" i="3" s="1"/>
  <c r="CP73" i="3" s="1"/>
  <c r="CM73" i="3"/>
  <c r="CN72" i="3"/>
  <c r="CO72" i="3" s="1"/>
  <c r="CM72" i="3"/>
  <c r="CN71" i="3"/>
  <c r="CO71" i="3" s="1"/>
  <c r="CP71" i="3" s="1"/>
  <c r="CM71" i="3"/>
  <c r="CN70" i="3"/>
  <c r="CO70" i="3" s="1"/>
  <c r="CR70" i="3" s="1"/>
  <c r="CM70" i="3"/>
  <c r="CN69" i="3"/>
  <c r="CO69" i="3" s="1"/>
  <c r="CR69" i="3" s="1"/>
  <c r="CM69" i="3"/>
  <c r="CN68" i="3"/>
  <c r="CO68" i="3" s="1"/>
  <c r="CM68" i="3"/>
  <c r="CN67" i="3"/>
  <c r="CO67" i="3" s="1"/>
  <c r="CP67" i="3" s="1"/>
  <c r="CM67" i="3"/>
  <c r="CN66" i="3"/>
  <c r="CO66" i="3" s="1"/>
  <c r="CM66" i="3"/>
  <c r="CN65" i="3"/>
  <c r="CO65" i="3" s="1"/>
  <c r="CM65" i="3"/>
  <c r="CN64" i="3"/>
  <c r="CO64" i="3" s="1"/>
  <c r="CM64" i="3"/>
  <c r="CN63" i="3"/>
  <c r="CO63" i="3" s="1"/>
  <c r="CP63" i="3" s="1"/>
  <c r="CM63" i="3"/>
  <c r="CN62" i="3"/>
  <c r="CO62" i="3" s="1"/>
  <c r="CM62" i="3"/>
  <c r="CN61" i="3"/>
  <c r="CO61" i="3" s="1"/>
  <c r="CM61" i="3"/>
  <c r="CN60" i="3"/>
  <c r="CO60" i="3" s="1"/>
  <c r="CM60" i="3"/>
  <c r="CN59" i="3"/>
  <c r="CO59" i="3" s="1"/>
  <c r="CP59" i="3" s="1"/>
  <c r="CM59" i="3"/>
  <c r="CN58" i="3"/>
  <c r="CO58" i="3" s="1"/>
  <c r="CM58" i="3"/>
  <c r="CN57" i="3"/>
  <c r="CO57" i="3" s="1"/>
  <c r="CM57" i="3"/>
  <c r="CN56" i="3"/>
  <c r="CO56" i="3" s="1"/>
  <c r="CM56" i="3"/>
  <c r="CN55" i="3"/>
  <c r="CO55" i="3" s="1"/>
  <c r="CP55" i="3" s="1"/>
  <c r="CM55" i="3"/>
  <c r="CN54" i="3"/>
  <c r="CO54" i="3" s="1"/>
  <c r="CM54" i="3"/>
  <c r="CN53" i="3"/>
  <c r="CO53" i="3" s="1"/>
  <c r="CM53" i="3"/>
  <c r="CN52" i="3"/>
  <c r="CO52" i="3" s="1"/>
  <c r="CM52" i="3"/>
  <c r="CN51" i="3"/>
  <c r="CO51" i="3" s="1"/>
  <c r="CP51" i="3" s="1"/>
  <c r="CM51" i="3"/>
  <c r="CN50" i="3"/>
  <c r="CO50" i="3" s="1"/>
  <c r="CM50" i="3"/>
  <c r="CN49" i="3"/>
  <c r="CO49" i="3" s="1"/>
  <c r="CM49" i="3"/>
  <c r="CN48" i="3"/>
  <c r="CO48" i="3" s="1"/>
  <c r="CM48" i="3"/>
  <c r="CN47" i="3"/>
  <c r="CO47" i="3" s="1"/>
  <c r="CP47" i="3" s="1"/>
  <c r="CM47" i="3"/>
  <c r="CN46" i="3"/>
  <c r="CO46" i="3" s="1"/>
  <c r="CR46" i="3" s="1"/>
  <c r="CM46" i="3"/>
  <c r="CN45" i="3"/>
  <c r="CO45" i="3" s="1"/>
  <c r="CQ45" i="3" s="1"/>
  <c r="CS45" i="3" s="1"/>
  <c r="CM45" i="3"/>
  <c r="CN44" i="3"/>
  <c r="CO44" i="3" s="1"/>
  <c r="CM44" i="3"/>
  <c r="CN43" i="3"/>
  <c r="CO43" i="3" s="1"/>
  <c r="CP43" i="3" s="1"/>
  <c r="CM43" i="3"/>
  <c r="CN42" i="3"/>
  <c r="CO42" i="3" s="1"/>
  <c r="CM42" i="3"/>
  <c r="CN41" i="3"/>
  <c r="CO41" i="3" s="1"/>
  <c r="CP41" i="3" s="1"/>
  <c r="CM41" i="3"/>
  <c r="CN40" i="3"/>
  <c r="CO40" i="3" s="1"/>
  <c r="CM40" i="3"/>
  <c r="CN39" i="3"/>
  <c r="CO39" i="3" s="1"/>
  <c r="CP39" i="3" s="1"/>
  <c r="CM39" i="3"/>
  <c r="CN38" i="3"/>
  <c r="CO38" i="3" s="1"/>
  <c r="CM38" i="3"/>
  <c r="CN37" i="3"/>
  <c r="CO37" i="3" s="1"/>
  <c r="CR37" i="3" s="1"/>
  <c r="CM37" i="3"/>
  <c r="CN36" i="3"/>
  <c r="CO36" i="3" s="1"/>
  <c r="CM36" i="3"/>
  <c r="CN35" i="3"/>
  <c r="CO35" i="3" s="1"/>
  <c r="CP35" i="3" s="1"/>
  <c r="CM35" i="3"/>
  <c r="CN34" i="3"/>
  <c r="CO34" i="3" s="1"/>
  <c r="CM34" i="3"/>
  <c r="CN33" i="3"/>
  <c r="CO33" i="3" s="1"/>
  <c r="CM33" i="3"/>
  <c r="CN32" i="3"/>
  <c r="CO32" i="3" s="1"/>
  <c r="CM32" i="3"/>
  <c r="CN31" i="3"/>
  <c r="CO31" i="3" s="1"/>
  <c r="CP31" i="3" s="1"/>
  <c r="CM31" i="3"/>
  <c r="CN30" i="3"/>
  <c r="CO30" i="3" s="1"/>
  <c r="CM30" i="3"/>
  <c r="CN29" i="3"/>
  <c r="CO29" i="3" s="1"/>
  <c r="CM29" i="3"/>
  <c r="CN28" i="3"/>
  <c r="CO28" i="3" s="1"/>
  <c r="CM28" i="3"/>
  <c r="CN27" i="3"/>
  <c r="CO27" i="3" s="1"/>
  <c r="CP27" i="3" s="1"/>
  <c r="CM27" i="3"/>
  <c r="CN26" i="3"/>
  <c r="CO26" i="3" s="1"/>
  <c r="CM26" i="3"/>
  <c r="CN25" i="3"/>
  <c r="CO25" i="3" s="1"/>
  <c r="CM25" i="3"/>
  <c r="CN24" i="3"/>
  <c r="CO24" i="3" s="1"/>
  <c r="CM24" i="3"/>
  <c r="CN23" i="3"/>
  <c r="CO23" i="3" s="1"/>
  <c r="CP23" i="3" s="1"/>
  <c r="CM23" i="3"/>
  <c r="CN22" i="3"/>
  <c r="CO22" i="3" s="1"/>
  <c r="CM22" i="3"/>
  <c r="CN21" i="3"/>
  <c r="CO21" i="3" s="1"/>
  <c r="CM21" i="3"/>
  <c r="CN20" i="3"/>
  <c r="CO20" i="3" s="1"/>
  <c r="CM20" i="3"/>
  <c r="CN19" i="3"/>
  <c r="CO19" i="3" s="1"/>
  <c r="CP19" i="3" s="1"/>
  <c r="CM19" i="3"/>
  <c r="CN18" i="3"/>
  <c r="CO18" i="3" s="1"/>
  <c r="CM18" i="3"/>
  <c r="CN17" i="3"/>
  <c r="CO17" i="3" s="1"/>
  <c r="CM17" i="3"/>
  <c r="CN16" i="3"/>
  <c r="CO16" i="3" s="1"/>
  <c r="CM16" i="3"/>
  <c r="CN15" i="3"/>
  <c r="CO15" i="3" s="1"/>
  <c r="CP15" i="3" s="1"/>
  <c r="CM15" i="3"/>
  <c r="CN14" i="3"/>
  <c r="CO14" i="3" s="1"/>
  <c r="CM14" i="3"/>
  <c r="CN13" i="3"/>
  <c r="CO13" i="3" s="1"/>
  <c r="CM13" i="3"/>
  <c r="CN12" i="3"/>
  <c r="CO12" i="3" s="1"/>
  <c r="CQ12" i="3" s="1"/>
  <c r="CS12" i="3" s="1"/>
  <c r="CM12" i="3"/>
  <c r="CF520" i="3"/>
  <c r="CG520" i="3" s="1"/>
  <c r="CE520" i="3"/>
  <c r="CF519" i="3"/>
  <c r="CG519" i="3" s="1"/>
  <c r="CE519" i="3"/>
  <c r="CF518" i="3"/>
  <c r="CG518" i="3" s="1"/>
  <c r="CH518" i="3" s="1"/>
  <c r="CE518" i="3"/>
  <c r="CF517" i="3"/>
  <c r="CG517" i="3" s="1"/>
  <c r="CE517" i="3"/>
  <c r="CF516" i="3"/>
  <c r="CG516" i="3" s="1"/>
  <c r="CI516" i="3" s="1"/>
  <c r="CK516" i="3" s="1"/>
  <c r="CE516" i="3"/>
  <c r="CF515" i="3"/>
  <c r="CG515" i="3" s="1"/>
  <c r="CJ515" i="3" s="1"/>
  <c r="CE515" i="3"/>
  <c r="CF514" i="3"/>
  <c r="CG514" i="3" s="1"/>
  <c r="CE514" i="3"/>
  <c r="CF513" i="3"/>
  <c r="CG513" i="3" s="1"/>
  <c r="CE513" i="3"/>
  <c r="CF512" i="3"/>
  <c r="CG512" i="3" s="1"/>
  <c r="CE512" i="3"/>
  <c r="CF511" i="3"/>
  <c r="CG511" i="3" s="1"/>
  <c r="CE511" i="3"/>
  <c r="CF510" i="3"/>
  <c r="CG510" i="3" s="1"/>
  <c r="CE510" i="3"/>
  <c r="CF509" i="3"/>
  <c r="CG509" i="3" s="1"/>
  <c r="CE509" i="3"/>
  <c r="CF508" i="3"/>
  <c r="CG508" i="3" s="1"/>
  <c r="CI508" i="3" s="1"/>
  <c r="CK508" i="3" s="1"/>
  <c r="CE508" i="3"/>
  <c r="CF507" i="3"/>
  <c r="CG507" i="3" s="1"/>
  <c r="CJ507" i="3" s="1"/>
  <c r="CE507" i="3"/>
  <c r="CF506" i="3"/>
  <c r="CG506" i="3" s="1"/>
  <c r="CE506" i="3"/>
  <c r="CF505" i="3"/>
  <c r="CG505" i="3" s="1"/>
  <c r="CE505" i="3"/>
  <c r="CF504" i="3"/>
  <c r="CG504" i="3" s="1"/>
  <c r="CE504" i="3"/>
  <c r="CF503" i="3"/>
  <c r="CG503" i="3" s="1"/>
  <c r="CJ503" i="3" s="1"/>
  <c r="CE503" i="3"/>
  <c r="CF502" i="3"/>
  <c r="CG502" i="3" s="1"/>
  <c r="CE502" i="3"/>
  <c r="CF501" i="3"/>
  <c r="CG501" i="3" s="1"/>
  <c r="CE501" i="3"/>
  <c r="CF500" i="3"/>
  <c r="CG500" i="3" s="1"/>
  <c r="CE500" i="3"/>
  <c r="CF499" i="3"/>
  <c r="CG499" i="3" s="1"/>
  <c r="CJ499" i="3" s="1"/>
  <c r="CE499" i="3"/>
  <c r="CF498" i="3"/>
  <c r="CG498" i="3" s="1"/>
  <c r="CE498" i="3"/>
  <c r="CF497" i="3"/>
  <c r="CG497" i="3" s="1"/>
  <c r="CE497" i="3"/>
  <c r="CF496" i="3"/>
  <c r="CG496" i="3" s="1"/>
  <c r="CE496" i="3"/>
  <c r="CF495" i="3"/>
  <c r="CG495" i="3" s="1"/>
  <c r="CE495" i="3"/>
  <c r="CF494" i="3"/>
  <c r="CG494" i="3" s="1"/>
  <c r="CE494" i="3"/>
  <c r="CF493" i="3"/>
  <c r="CG493" i="3" s="1"/>
  <c r="CE493" i="3"/>
  <c r="CF492" i="3"/>
  <c r="CG492" i="3" s="1"/>
  <c r="CE492" i="3"/>
  <c r="CF491" i="3"/>
  <c r="CG491" i="3" s="1"/>
  <c r="CJ491" i="3" s="1"/>
  <c r="CE491" i="3"/>
  <c r="CF490" i="3"/>
  <c r="CG490" i="3" s="1"/>
  <c r="CE490" i="3"/>
  <c r="CF489" i="3"/>
  <c r="CG489" i="3" s="1"/>
  <c r="CE489" i="3"/>
  <c r="CF488" i="3"/>
  <c r="CG488" i="3" s="1"/>
  <c r="CE488" i="3"/>
  <c r="CF487" i="3"/>
  <c r="CG487" i="3" s="1"/>
  <c r="CE487" i="3"/>
  <c r="CF486" i="3"/>
  <c r="CG486" i="3" s="1"/>
  <c r="CH486" i="3" s="1"/>
  <c r="CE486" i="3"/>
  <c r="CF485" i="3"/>
  <c r="CG485" i="3" s="1"/>
  <c r="CE485" i="3"/>
  <c r="CF484" i="3"/>
  <c r="CG484" i="3" s="1"/>
  <c r="CE484" i="3"/>
  <c r="CF483" i="3"/>
  <c r="CG483" i="3" s="1"/>
  <c r="CJ483" i="3" s="1"/>
  <c r="CE483" i="3"/>
  <c r="CG482" i="3"/>
  <c r="CI482" i="3" s="1"/>
  <c r="CK482" i="3" s="1"/>
  <c r="CF482" i="3"/>
  <c r="CE482" i="3"/>
  <c r="CF481" i="3"/>
  <c r="CG481" i="3" s="1"/>
  <c r="CE481" i="3"/>
  <c r="CF480" i="3"/>
  <c r="CG480" i="3" s="1"/>
  <c r="CE480" i="3"/>
  <c r="CF479" i="3"/>
  <c r="CG479" i="3" s="1"/>
  <c r="CJ479" i="3" s="1"/>
  <c r="CE479" i="3"/>
  <c r="CF478" i="3"/>
  <c r="CG478" i="3" s="1"/>
  <c r="CH478" i="3" s="1"/>
  <c r="CE478" i="3"/>
  <c r="CF477" i="3"/>
  <c r="CG477" i="3" s="1"/>
  <c r="CE477" i="3"/>
  <c r="CF476" i="3"/>
  <c r="CG476" i="3" s="1"/>
  <c r="CE476" i="3"/>
  <c r="CF475" i="3"/>
  <c r="CG475" i="3" s="1"/>
  <c r="CE475" i="3"/>
  <c r="CF474" i="3"/>
  <c r="CG474" i="3" s="1"/>
  <c r="CH474" i="3" s="1"/>
  <c r="CE474" i="3"/>
  <c r="CF473" i="3"/>
  <c r="CG473" i="3" s="1"/>
  <c r="CE473" i="3"/>
  <c r="CF472" i="3"/>
  <c r="CG472" i="3" s="1"/>
  <c r="CE472" i="3"/>
  <c r="CF471" i="3"/>
  <c r="CG471" i="3" s="1"/>
  <c r="CE471" i="3"/>
  <c r="CF470" i="3"/>
  <c r="CG470" i="3" s="1"/>
  <c r="CE470" i="3"/>
  <c r="CF469" i="3"/>
  <c r="CG469" i="3" s="1"/>
  <c r="CJ469" i="3" s="1"/>
  <c r="CE469" i="3"/>
  <c r="CF468" i="3"/>
  <c r="CG468" i="3" s="1"/>
  <c r="CE468" i="3"/>
  <c r="CF467" i="3"/>
  <c r="CG467" i="3" s="1"/>
  <c r="CH467" i="3" s="1"/>
  <c r="CE467" i="3"/>
  <c r="CF466" i="3"/>
  <c r="CG466" i="3" s="1"/>
  <c r="CE466" i="3"/>
  <c r="CF465" i="3"/>
  <c r="CG465" i="3" s="1"/>
  <c r="CE465" i="3"/>
  <c r="CF464" i="3"/>
  <c r="CG464" i="3" s="1"/>
  <c r="CJ464" i="3" s="1"/>
  <c r="CE464" i="3"/>
  <c r="CF463" i="3"/>
  <c r="CG463" i="3" s="1"/>
  <c r="CH463" i="3" s="1"/>
  <c r="CE463" i="3"/>
  <c r="CF462" i="3"/>
  <c r="CG462" i="3" s="1"/>
  <c r="CH462" i="3" s="1"/>
  <c r="CE462" i="3"/>
  <c r="CF461" i="3"/>
  <c r="CG461" i="3" s="1"/>
  <c r="CJ461" i="3" s="1"/>
  <c r="CE461" i="3"/>
  <c r="CF460" i="3"/>
  <c r="CG460" i="3" s="1"/>
  <c r="CE460" i="3"/>
  <c r="CF459" i="3"/>
  <c r="CG459" i="3" s="1"/>
  <c r="CE459" i="3"/>
  <c r="CF458" i="3"/>
  <c r="CG458" i="3" s="1"/>
  <c r="CH458" i="3" s="1"/>
  <c r="CE458" i="3"/>
  <c r="CF457" i="3"/>
  <c r="CG457" i="3" s="1"/>
  <c r="CJ457" i="3" s="1"/>
  <c r="CE457" i="3"/>
  <c r="CF456" i="3"/>
  <c r="CG456" i="3" s="1"/>
  <c r="CE456" i="3"/>
  <c r="CF455" i="3"/>
  <c r="CG455" i="3" s="1"/>
  <c r="CE455" i="3"/>
  <c r="CF454" i="3"/>
  <c r="CG454" i="3" s="1"/>
  <c r="CE454" i="3"/>
  <c r="CF453" i="3"/>
  <c r="CG453" i="3" s="1"/>
  <c r="CH453" i="3" s="1"/>
  <c r="CE453" i="3"/>
  <c r="CF452" i="3"/>
  <c r="CG452" i="3" s="1"/>
  <c r="CE452" i="3"/>
  <c r="CF451" i="3"/>
  <c r="CG451" i="3" s="1"/>
  <c r="CE451" i="3"/>
  <c r="CF450" i="3"/>
  <c r="CG450" i="3" s="1"/>
  <c r="CE450" i="3"/>
  <c r="CF449" i="3"/>
  <c r="CG449" i="3" s="1"/>
  <c r="CJ449" i="3" s="1"/>
  <c r="CE449" i="3"/>
  <c r="CF448" i="3"/>
  <c r="CG448" i="3" s="1"/>
  <c r="CJ448" i="3" s="1"/>
  <c r="CE448" i="3"/>
  <c r="CF447" i="3"/>
  <c r="CG447" i="3" s="1"/>
  <c r="CH447" i="3" s="1"/>
  <c r="CE447" i="3"/>
  <c r="CF446" i="3"/>
  <c r="CG446" i="3" s="1"/>
  <c r="CE446" i="3"/>
  <c r="CF445" i="3"/>
  <c r="CG445" i="3" s="1"/>
  <c r="CJ445" i="3" s="1"/>
  <c r="CE445" i="3"/>
  <c r="CF444" i="3"/>
  <c r="CG444" i="3" s="1"/>
  <c r="CE444" i="3"/>
  <c r="CF443" i="3"/>
  <c r="CG443" i="3" s="1"/>
  <c r="CE443" i="3"/>
  <c r="CF442" i="3"/>
  <c r="CG442" i="3" s="1"/>
  <c r="CE442" i="3"/>
  <c r="CF441" i="3"/>
  <c r="CG441" i="3" s="1"/>
  <c r="CJ441" i="3" s="1"/>
  <c r="CE441" i="3"/>
  <c r="CF440" i="3"/>
  <c r="CG440" i="3" s="1"/>
  <c r="CE440" i="3"/>
  <c r="CF439" i="3"/>
  <c r="CG439" i="3" s="1"/>
  <c r="CE439" i="3"/>
  <c r="CF438" i="3"/>
  <c r="CG438" i="3" s="1"/>
  <c r="CE438" i="3"/>
  <c r="CF437" i="3"/>
  <c r="CG437" i="3" s="1"/>
  <c r="CE437" i="3"/>
  <c r="CF436" i="3"/>
  <c r="CG436" i="3" s="1"/>
  <c r="CE436" i="3"/>
  <c r="CF435" i="3"/>
  <c r="CG435" i="3" s="1"/>
  <c r="CH435" i="3" s="1"/>
  <c r="CE435" i="3"/>
  <c r="CF434" i="3"/>
  <c r="CG434" i="3" s="1"/>
  <c r="CI434" i="3" s="1"/>
  <c r="CK434" i="3" s="1"/>
  <c r="CE434" i="3"/>
  <c r="CF433" i="3"/>
  <c r="CG433" i="3" s="1"/>
  <c r="CE433" i="3"/>
  <c r="CF432" i="3"/>
  <c r="CG432" i="3" s="1"/>
  <c r="CJ432" i="3" s="1"/>
  <c r="CE432" i="3"/>
  <c r="CF431" i="3"/>
  <c r="CG431" i="3" s="1"/>
  <c r="CH431" i="3" s="1"/>
  <c r="CE431" i="3"/>
  <c r="CF430" i="3"/>
  <c r="CG430" i="3" s="1"/>
  <c r="CH430" i="3" s="1"/>
  <c r="CE430" i="3"/>
  <c r="CF429" i="3"/>
  <c r="CG429" i="3" s="1"/>
  <c r="CJ429" i="3" s="1"/>
  <c r="CE429" i="3"/>
  <c r="CF428" i="3"/>
  <c r="CG428" i="3" s="1"/>
  <c r="CE428" i="3"/>
  <c r="CF427" i="3"/>
  <c r="CG427" i="3" s="1"/>
  <c r="CE427" i="3"/>
  <c r="CF426" i="3"/>
  <c r="CG426" i="3" s="1"/>
  <c r="CH426" i="3" s="1"/>
  <c r="CE426" i="3"/>
  <c r="CF425" i="3"/>
  <c r="CG425" i="3" s="1"/>
  <c r="CJ425" i="3" s="1"/>
  <c r="CE425" i="3"/>
  <c r="CF424" i="3"/>
  <c r="CG424" i="3" s="1"/>
  <c r="CE424" i="3"/>
  <c r="CF423" i="3"/>
  <c r="CG423" i="3" s="1"/>
  <c r="CE423" i="3"/>
  <c r="CF422" i="3"/>
  <c r="CG422" i="3" s="1"/>
  <c r="CE422" i="3"/>
  <c r="CF421" i="3"/>
  <c r="CG421" i="3" s="1"/>
  <c r="CE421" i="3"/>
  <c r="CF420" i="3"/>
  <c r="CG420" i="3" s="1"/>
  <c r="CJ420" i="3" s="1"/>
  <c r="CE420" i="3"/>
  <c r="CF419" i="3"/>
  <c r="CG419" i="3" s="1"/>
  <c r="CE419" i="3"/>
  <c r="CF418" i="3"/>
  <c r="CG418" i="3" s="1"/>
  <c r="CE418" i="3"/>
  <c r="CF417" i="3"/>
  <c r="CG417" i="3" s="1"/>
  <c r="CJ417" i="3" s="1"/>
  <c r="CE417" i="3"/>
  <c r="CF416" i="3"/>
  <c r="CG416" i="3" s="1"/>
  <c r="CJ416" i="3" s="1"/>
  <c r="CE416" i="3"/>
  <c r="CF415" i="3"/>
  <c r="CG415" i="3" s="1"/>
  <c r="CH415" i="3" s="1"/>
  <c r="CE415" i="3"/>
  <c r="CF414" i="3"/>
  <c r="CG414" i="3" s="1"/>
  <c r="CI414" i="3" s="1"/>
  <c r="CK414" i="3" s="1"/>
  <c r="CE414" i="3"/>
  <c r="CF413" i="3"/>
  <c r="CG413" i="3" s="1"/>
  <c r="CE413" i="3"/>
  <c r="CF412" i="3"/>
  <c r="CG412" i="3" s="1"/>
  <c r="CE412" i="3"/>
  <c r="CF411" i="3"/>
  <c r="CG411" i="3" s="1"/>
  <c r="CE411" i="3"/>
  <c r="CF410" i="3"/>
  <c r="CG410" i="3" s="1"/>
  <c r="CE410" i="3"/>
  <c r="CF409" i="3"/>
  <c r="CG409" i="3" s="1"/>
  <c r="CE409" i="3"/>
  <c r="CF408" i="3"/>
  <c r="CG408" i="3" s="1"/>
  <c r="CE408" i="3"/>
  <c r="CF407" i="3"/>
  <c r="CG407" i="3" s="1"/>
  <c r="CE407" i="3"/>
  <c r="CF406" i="3"/>
  <c r="CG406" i="3" s="1"/>
  <c r="CE406" i="3"/>
  <c r="CF405" i="3"/>
  <c r="CG405" i="3" s="1"/>
  <c r="CE405" i="3"/>
  <c r="CF404" i="3"/>
  <c r="CG404" i="3" s="1"/>
  <c r="CE404" i="3"/>
  <c r="CF403" i="3"/>
  <c r="CG403" i="3" s="1"/>
  <c r="CJ403" i="3" s="1"/>
  <c r="CE403" i="3"/>
  <c r="CF402" i="3"/>
  <c r="CG402" i="3" s="1"/>
  <c r="CE402" i="3"/>
  <c r="CF401" i="3"/>
  <c r="CG401" i="3" s="1"/>
  <c r="CE401" i="3"/>
  <c r="CF400" i="3"/>
  <c r="CG400" i="3" s="1"/>
  <c r="CE400" i="3"/>
  <c r="CF399" i="3"/>
  <c r="CG399" i="3" s="1"/>
  <c r="CE399" i="3"/>
  <c r="CF398" i="3"/>
  <c r="CG398" i="3" s="1"/>
  <c r="CE398" i="3"/>
  <c r="CF397" i="3"/>
  <c r="CG397" i="3" s="1"/>
  <c r="CE397" i="3"/>
  <c r="CF396" i="3"/>
  <c r="CG396" i="3" s="1"/>
  <c r="CE396" i="3"/>
  <c r="CF395" i="3"/>
  <c r="CG395" i="3" s="1"/>
  <c r="CE395" i="3"/>
  <c r="CF394" i="3"/>
  <c r="CG394" i="3" s="1"/>
  <c r="CI394" i="3" s="1"/>
  <c r="CK394" i="3" s="1"/>
  <c r="CE394" i="3"/>
  <c r="CF393" i="3"/>
  <c r="CG393" i="3" s="1"/>
  <c r="CE393" i="3"/>
  <c r="CF392" i="3"/>
  <c r="CG392" i="3" s="1"/>
  <c r="CE392" i="3"/>
  <c r="CF391" i="3"/>
  <c r="CG391" i="3" s="1"/>
  <c r="CE391" i="3"/>
  <c r="CF390" i="3"/>
  <c r="CG390" i="3" s="1"/>
  <c r="CE390" i="3"/>
  <c r="CF389" i="3"/>
  <c r="CG389" i="3" s="1"/>
  <c r="CE389" i="3"/>
  <c r="CF388" i="3"/>
  <c r="CG388" i="3" s="1"/>
  <c r="CE388" i="3"/>
  <c r="CF387" i="3"/>
  <c r="CG387" i="3" s="1"/>
  <c r="CJ387" i="3" s="1"/>
  <c r="CE387" i="3"/>
  <c r="CF386" i="3"/>
  <c r="CG386" i="3" s="1"/>
  <c r="CE386" i="3"/>
  <c r="CF385" i="3"/>
  <c r="CG385" i="3" s="1"/>
  <c r="CH385" i="3" s="1"/>
  <c r="CE385" i="3"/>
  <c r="CF384" i="3"/>
  <c r="CG384" i="3" s="1"/>
  <c r="CE384" i="3"/>
  <c r="CF383" i="3"/>
  <c r="CG383" i="3" s="1"/>
  <c r="CJ383" i="3" s="1"/>
  <c r="CE383" i="3"/>
  <c r="CF382" i="3"/>
  <c r="CG382" i="3" s="1"/>
  <c r="CE382" i="3"/>
  <c r="CF381" i="3"/>
  <c r="CG381" i="3" s="1"/>
  <c r="CE381" i="3"/>
  <c r="CF380" i="3"/>
  <c r="CG380" i="3" s="1"/>
  <c r="CE380" i="3"/>
  <c r="CF379" i="3"/>
  <c r="CG379" i="3" s="1"/>
  <c r="CE379" i="3"/>
  <c r="CF378" i="3"/>
  <c r="CG378" i="3" s="1"/>
  <c r="CH378" i="3" s="1"/>
  <c r="CE378" i="3"/>
  <c r="CF377" i="3"/>
  <c r="CG377" i="3" s="1"/>
  <c r="CE377" i="3"/>
  <c r="CF376" i="3"/>
  <c r="CG376" i="3" s="1"/>
  <c r="CH376" i="3" s="1"/>
  <c r="CE376" i="3"/>
  <c r="CF375" i="3"/>
  <c r="CG375" i="3" s="1"/>
  <c r="CE375" i="3"/>
  <c r="CF374" i="3"/>
  <c r="CG374" i="3" s="1"/>
  <c r="CH374" i="3" s="1"/>
  <c r="CE374" i="3"/>
  <c r="CF373" i="3"/>
  <c r="CG373" i="3" s="1"/>
  <c r="CE373" i="3"/>
  <c r="CF372" i="3"/>
  <c r="CG372" i="3" s="1"/>
  <c r="CE372" i="3"/>
  <c r="CF371" i="3"/>
  <c r="CG371" i="3" s="1"/>
  <c r="CE371" i="3"/>
  <c r="CF370" i="3"/>
  <c r="CG370" i="3" s="1"/>
  <c r="CE370" i="3"/>
  <c r="CF369" i="3"/>
  <c r="CG369" i="3" s="1"/>
  <c r="CE369" i="3"/>
  <c r="CF368" i="3"/>
  <c r="CG368" i="3" s="1"/>
  <c r="CE368" i="3"/>
  <c r="CF367" i="3"/>
  <c r="CG367" i="3" s="1"/>
  <c r="CE367" i="3"/>
  <c r="CF366" i="3"/>
  <c r="CG366" i="3" s="1"/>
  <c r="CI366" i="3" s="1"/>
  <c r="CK366" i="3" s="1"/>
  <c r="CE366" i="3"/>
  <c r="CF365" i="3"/>
  <c r="CG365" i="3" s="1"/>
  <c r="CE365" i="3"/>
  <c r="CF364" i="3"/>
  <c r="CG364" i="3" s="1"/>
  <c r="CH364" i="3" s="1"/>
  <c r="CE364" i="3"/>
  <c r="CF363" i="3"/>
  <c r="CG363" i="3" s="1"/>
  <c r="CE363" i="3"/>
  <c r="CF362" i="3"/>
  <c r="CG362" i="3" s="1"/>
  <c r="CI362" i="3" s="1"/>
  <c r="CK362" i="3" s="1"/>
  <c r="CE362" i="3"/>
  <c r="CF361" i="3"/>
  <c r="CG361" i="3" s="1"/>
  <c r="CE361" i="3"/>
  <c r="CF360" i="3"/>
  <c r="CG360" i="3" s="1"/>
  <c r="CE360" i="3"/>
  <c r="CF359" i="3"/>
  <c r="CG359" i="3" s="1"/>
  <c r="CE359" i="3"/>
  <c r="CF358" i="3"/>
  <c r="CG358" i="3" s="1"/>
  <c r="CE358" i="3"/>
  <c r="CF357" i="3"/>
  <c r="CG357" i="3" s="1"/>
  <c r="CE357" i="3"/>
  <c r="CF356" i="3"/>
  <c r="CG356" i="3" s="1"/>
  <c r="CE356" i="3"/>
  <c r="CF355" i="3"/>
  <c r="CG355" i="3" s="1"/>
  <c r="CJ355" i="3" s="1"/>
  <c r="CE355" i="3"/>
  <c r="CF354" i="3"/>
  <c r="CG354" i="3" s="1"/>
  <c r="CE354" i="3"/>
  <c r="CF353" i="3"/>
  <c r="CG353" i="3" s="1"/>
  <c r="CH353" i="3" s="1"/>
  <c r="CE353" i="3"/>
  <c r="CF352" i="3"/>
  <c r="CG352" i="3" s="1"/>
  <c r="CE352" i="3"/>
  <c r="CF351" i="3"/>
  <c r="CG351" i="3" s="1"/>
  <c r="CJ351" i="3" s="1"/>
  <c r="CE351" i="3"/>
  <c r="CF350" i="3"/>
  <c r="CG350" i="3" s="1"/>
  <c r="CI350" i="3" s="1"/>
  <c r="CK350" i="3" s="1"/>
  <c r="CE350" i="3"/>
  <c r="CF349" i="3"/>
  <c r="CG349" i="3" s="1"/>
  <c r="CE349" i="3"/>
  <c r="CF348" i="3"/>
  <c r="CG348" i="3" s="1"/>
  <c r="CE348" i="3"/>
  <c r="CF347" i="3"/>
  <c r="CG347" i="3" s="1"/>
  <c r="CE347" i="3"/>
  <c r="CF346" i="3"/>
  <c r="CG346" i="3" s="1"/>
  <c r="CE346" i="3"/>
  <c r="CF345" i="3"/>
  <c r="CG345" i="3" s="1"/>
  <c r="CE345" i="3"/>
  <c r="CF344" i="3"/>
  <c r="CG344" i="3" s="1"/>
  <c r="CH344" i="3" s="1"/>
  <c r="CE344" i="3"/>
  <c r="CF343" i="3"/>
  <c r="CG343" i="3" s="1"/>
  <c r="CE343" i="3"/>
  <c r="CF342" i="3"/>
  <c r="CG342" i="3" s="1"/>
  <c r="CH342" i="3" s="1"/>
  <c r="CE342" i="3"/>
  <c r="CF341" i="3"/>
  <c r="CG341" i="3" s="1"/>
  <c r="CE341" i="3"/>
  <c r="CF340" i="3"/>
  <c r="CG340" i="3" s="1"/>
  <c r="CE340" i="3"/>
  <c r="CF339" i="3"/>
  <c r="CG339" i="3" s="1"/>
  <c r="CJ339" i="3" s="1"/>
  <c r="CE339" i="3"/>
  <c r="CF338" i="3"/>
  <c r="CG338" i="3" s="1"/>
  <c r="CE338" i="3"/>
  <c r="CF337" i="3"/>
  <c r="CG337" i="3" s="1"/>
  <c r="CE337" i="3"/>
  <c r="CF336" i="3"/>
  <c r="CG336" i="3" s="1"/>
  <c r="CE336" i="3"/>
  <c r="CF335" i="3"/>
  <c r="CG335" i="3" s="1"/>
  <c r="CE335" i="3"/>
  <c r="CF334" i="3"/>
  <c r="CG334" i="3" s="1"/>
  <c r="CI334" i="3" s="1"/>
  <c r="CK334" i="3" s="1"/>
  <c r="CE334" i="3"/>
  <c r="CF333" i="3"/>
  <c r="CG333" i="3" s="1"/>
  <c r="CE333" i="3"/>
  <c r="CF332" i="3"/>
  <c r="CG332" i="3" s="1"/>
  <c r="CE332" i="3"/>
  <c r="CF331" i="3"/>
  <c r="CG331" i="3" s="1"/>
  <c r="CE331" i="3"/>
  <c r="CF330" i="3"/>
  <c r="CG330" i="3" s="1"/>
  <c r="CE330" i="3"/>
  <c r="CF329" i="3"/>
  <c r="CG329" i="3" s="1"/>
  <c r="CE329" i="3"/>
  <c r="CF328" i="3"/>
  <c r="CG328" i="3" s="1"/>
  <c r="CE328" i="3"/>
  <c r="CF327" i="3"/>
  <c r="CG327" i="3" s="1"/>
  <c r="CE327" i="3"/>
  <c r="CF326" i="3"/>
  <c r="CG326" i="3" s="1"/>
  <c r="CE326" i="3"/>
  <c r="CF325" i="3"/>
  <c r="CG325" i="3" s="1"/>
  <c r="CE325" i="3"/>
  <c r="CF324" i="3"/>
  <c r="CG324" i="3" s="1"/>
  <c r="CE324" i="3"/>
  <c r="CF323" i="3"/>
  <c r="CG323" i="3" s="1"/>
  <c r="CJ323" i="3" s="1"/>
  <c r="CE323" i="3"/>
  <c r="CF322" i="3"/>
  <c r="CG322" i="3" s="1"/>
  <c r="CE322" i="3"/>
  <c r="CF321" i="3"/>
  <c r="CG321" i="3" s="1"/>
  <c r="CE321" i="3"/>
  <c r="CF320" i="3"/>
  <c r="CG320" i="3" s="1"/>
  <c r="CE320" i="3"/>
  <c r="CF319" i="3"/>
  <c r="CG319" i="3" s="1"/>
  <c r="CE319" i="3"/>
  <c r="CF318" i="3"/>
  <c r="CG318" i="3" s="1"/>
  <c r="CI318" i="3" s="1"/>
  <c r="CK318" i="3" s="1"/>
  <c r="CE318" i="3"/>
  <c r="CF317" i="3"/>
  <c r="CG317" i="3" s="1"/>
  <c r="CE317" i="3"/>
  <c r="CF316" i="3"/>
  <c r="CG316" i="3" s="1"/>
  <c r="CE316" i="3"/>
  <c r="CF315" i="3"/>
  <c r="CG315" i="3" s="1"/>
  <c r="CE315" i="3"/>
  <c r="CF314" i="3"/>
  <c r="CG314" i="3" s="1"/>
  <c r="CI314" i="3" s="1"/>
  <c r="CK314" i="3" s="1"/>
  <c r="CE314" i="3"/>
  <c r="CF313" i="3"/>
  <c r="CG313" i="3" s="1"/>
  <c r="CE313" i="3"/>
  <c r="CF312" i="3"/>
  <c r="CG312" i="3" s="1"/>
  <c r="CH312" i="3" s="1"/>
  <c r="CE312" i="3"/>
  <c r="CF311" i="3"/>
  <c r="CG311" i="3" s="1"/>
  <c r="CE311" i="3"/>
  <c r="CF310" i="3"/>
  <c r="CG310" i="3" s="1"/>
  <c r="CH310" i="3" s="1"/>
  <c r="CE310" i="3"/>
  <c r="CF309" i="3"/>
  <c r="CG309" i="3" s="1"/>
  <c r="CE309" i="3"/>
  <c r="CF308" i="3"/>
  <c r="CG308" i="3" s="1"/>
  <c r="CE308" i="3"/>
  <c r="CF307" i="3"/>
  <c r="CG307" i="3" s="1"/>
  <c r="CE307" i="3"/>
  <c r="CF306" i="3"/>
  <c r="CG306" i="3" s="1"/>
  <c r="CE306" i="3"/>
  <c r="CF305" i="3"/>
  <c r="CG305" i="3" s="1"/>
  <c r="CH305" i="3" s="1"/>
  <c r="CE305" i="3"/>
  <c r="CF304" i="3"/>
  <c r="CG304" i="3" s="1"/>
  <c r="CE304" i="3"/>
  <c r="CF303" i="3"/>
  <c r="CG303" i="3" s="1"/>
  <c r="CJ303" i="3" s="1"/>
  <c r="CE303" i="3"/>
  <c r="CF302" i="3"/>
  <c r="CG302" i="3" s="1"/>
  <c r="CI302" i="3" s="1"/>
  <c r="CK302" i="3" s="1"/>
  <c r="CE302" i="3"/>
  <c r="CF301" i="3"/>
  <c r="CG301" i="3" s="1"/>
  <c r="CE301" i="3"/>
  <c r="CF300" i="3"/>
  <c r="CG300" i="3" s="1"/>
  <c r="CH300" i="3" s="1"/>
  <c r="CE300" i="3"/>
  <c r="CF299" i="3"/>
  <c r="CG299" i="3" s="1"/>
  <c r="CE299" i="3"/>
  <c r="CF298" i="3"/>
  <c r="CG298" i="3" s="1"/>
  <c r="CH298" i="3" s="1"/>
  <c r="CE298" i="3"/>
  <c r="CF297" i="3"/>
  <c r="CG297" i="3" s="1"/>
  <c r="CE297" i="3"/>
  <c r="CF296" i="3"/>
  <c r="CG296" i="3" s="1"/>
  <c r="CE296" i="3"/>
  <c r="CF295" i="3"/>
  <c r="CG295" i="3" s="1"/>
  <c r="CE295" i="3"/>
  <c r="CF294" i="3"/>
  <c r="CG294" i="3" s="1"/>
  <c r="CE294" i="3"/>
  <c r="CF293" i="3"/>
  <c r="CG293" i="3" s="1"/>
  <c r="CH293" i="3" s="1"/>
  <c r="CE293" i="3"/>
  <c r="CF292" i="3"/>
  <c r="CG292" i="3" s="1"/>
  <c r="CE292" i="3"/>
  <c r="CF291" i="3"/>
  <c r="CG291" i="3" s="1"/>
  <c r="CE291" i="3"/>
  <c r="CF290" i="3"/>
  <c r="CG290" i="3" s="1"/>
  <c r="CE290" i="3"/>
  <c r="CF289" i="3"/>
  <c r="CG289" i="3" s="1"/>
  <c r="CH289" i="3" s="1"/>
  <c r="CE289" i="3"/>
  <c r="CF288" i="3"/>
  <c r="CG288" i="3" s="1"/>
  <c r="CE288" i="3"/>
  <c r="CF287" i="3"/>
  <c r="CG287" i="3" s="1"/>
  <c r="CJ287" i="3" s="1"/>
  <c r="CE287" i="3"/>
  <c r="CF286" i="3"/>
  <c r="CG286" i="3" s="1"/>
  <c r="CI286" i="3" s="1"/>
  <c r="CK286" i="3" s="1"/>
  <c r="CE286" i="3"/>
  <c r="CF285" i="3"/>
  <c r="CG285" i="3" s="1"/>
  <c r="CE285" i="3"/>
  <c r="CF284" i="3"/>
  <c r="CG284" i="3" s="1"/>
  <c r="CE284" i="3"/>
  <c r="CF283" i="3"/>
  <c r="CG283" i="3" s="1"/>
  <c r="CE283" i="3"/>
  <c r="CF282" i="3"/>
  <c r="CG282" i="3" s="1"/>
  <c r="CE282" i="3"/>
  <c r="CF281" i="3"/>
  <c r="CG281" i="3" s="1"/>
  <c r="CE281" i="3"/>
  <c r="CF280" i="3"/>
  <c r="CG280" i="3" s="1"/>
  <c r="CH280" i="3" s="1"/>
  <c r="CE280" i="3"/>
  <c r="CF279" i="3"/>
  <c r="CG279" i="3" s="1"/>
  <c r="CE279" i="3"/>
  <c r="CF278" i="3"/>
  <c r="CG278" i="3" s="1"/>
  <c r="CH278" i="3" s="1"/>
  <c r="CE278" i="3"/>
  <c r="CF277" i="3"/>
  <c r="CG277" i="3" s="1"/>
  <c r="CJ277" i="3" s="1"/>
  <c r="CE277" i="3"/>
  <c r="CF276" i="3"/>
  <c r="CG276" i="3" s="1"/>
  <c r="CE276" i="3"/>
  <c r="CF275" i="3"/>
  <c r="CG275" i="3" s="1"/>
  <c r="CE275" i="3"/>
  <c r="CF274" i="3"/>
  <c r="CG274" i="3" s="1"/>
  <c r="CE274" i="3"/>
  <c r="CF273" i="3"/>
  <c r="CG273" i="3" s="1"/>
  <c r="CE273" i="3"/>
  <c r="CF272" i="3"/>
  <c r="CG272" i="3" s="1"/>
  <c r="CE272" i="3"/>
  <c r="CF271" i="3"/>
  <c r="CG271" i="3" s="1"/>
  <c r="CE271" i="3"/>
  <c r="CF270" i="3"/>
  <c r="CG270" i="3" s="1"/>
  <c r="CI270" i="3" s="1"/>
  <c r="CK270" i="3" s="1"/>
  <c r="CE270" i="3"/>
  <c r="CF269" i="3"/>
  <c r="CG269" i="3" s="1"/>
  <c r="CE269" i="3"/>
  <c r="CF268" i="3"/>
  <c r="CG268" i="3" s="1"/>
  <c r="CH268" i="3" s="1"/>
  <c r="CE268" i="3"/>
  <c r="CF267" i="3"/>
  <c r="CG267" i="3" s="1"/>
  <c r="CE267" i="3"/>
  <c r="CF266" i="3"/>
  <c r="CG266" i="3" s="1"/>
  <c r="CI266" i="3" s="1"/>
  <c r="CK266" i="3" s="1"/>
  <c r="CE266" i="3"/>
  <c r="CF265" i="3"/>
  <c r="CG265" i="3" s="1"/>
  <c r="CE265" i="3"/>
  <c r="CF264" i="3"/>
  <c r="CG264" i="3" s="1"/>
  <c r="CH264" i="3" s="1"/>
  <c r="CE264" i="3"/>
  <c r="CF263" i="3"/>
  <c r="CG263" i="3" s="1"/>
  <c r="CE263" i="3"/>
  <c r="CF262" i="3"/>
  <c r="CG262" i="3" s="1"/>
  <c r="CH262" i="3" s="1"/>
  <c r="CE262" i="3"/>
  <c r="CF261" i="3"/>
  <c r="CG261" i="3" s="1"/>
  <c r="CE261" i="3"/>
  <c r="CF260" i="3"/>
  <c r="CG260" i="3" s="1"/>
  <c r="CE260" i="3"/>
  <c r="CF259" i="3"/>
  <c r="CG259" i="3" s="1"/>
  <c r="CJ259" i="3" s="1"/>
  <c r="CE259" i="3"/>
  <c r="CF258" i="3"/>
  <c r="CG258" i="3" s="1"/>
  <c r="CE258" i="3"/>
  <c r="CF257" i="3"/>
  <c r="CG257" i="3" s="1"/>
  <c r="CH257" i="3" s="1"/>
  <c r="CE257" i="3"/>
  <c r="CF256" i="3"/>
  <c r="CG256" i="3" s="1"/>
  <c r="CE256" i="3"/>
  <c r="CF255" i="3"/>
  <c r="CG255" i="3" s="1"/>
  <c r="CE255" i="3"/>
  <c r="CF254" i="3"/>
  <c r="CG254" i="3" s="1"/>
  <c r="CE254" i="3"/>
  <c r="CF253" i="3"/>
  <c r="CG253" i="3" s="1"/>
  <c r="CE253" i="3"/>
  <c r="CF252" i="3"/>
  <c r="CG252" i="3" s="1"/>
  <c r="CH252" i="3" s="1"/>
  <c r="CE252" i="3"/>
  <c r="CF251" i="3"/>
  <c r="CG251" i="3" s="1"/>
  <c r="CE251" i="3"/>
  <c r="CF250" i="3"/>
  <c r="CG250" i="3" s="1"/>
  <c r="CI250" i="3" s="1"/>
  <c r="CK250" i="3" s="1"/>
  <c r="CE250" i="3"/>
  <c r="CF249" i="3"/>
  <c r="CG249" i="3" s="1"/>
  <c r="CE249" i="3"/>
  <c r="CF248" i="3"/>
  <c r="CG248" i="3" s="1"/>
  <c r="CH248" i="3" s="1"/>
  <c r="CE248" i="3"/>
  <c r="CF247" i="3"/>
  <c r="CG247" i="3" s="1"/>
  <c r="CE247" i="3"/>
  <c r="CF246" i="3"/>
  <c r="CG246" i="3" s="1"/>
  <c r="CH246" i="3" s="1"/>
  <c r="CE246" i="3"/>
  <c r="CF245" i="3"/>
  <c r="CG245" i="3" s="1"/>
  <c r="CH245" i="3" s="1"/>
  <c r="CE245" i="3"/>
  <c r="CF244" i="3"/>
  <c r="CG244" i="3" s="1"/>
  <c r="CE244" i="3"/>
  <c r="CF243" i="3"/>
  <c r="CG243" i="3" s="1"/>
  <c r="CE243" i="3"/>
  <c r="CF242" i="3"/>
  <c r="CG242" i="3" s="1"/>
  <c r="CE242" i="3"/>
  <c r="CF241" i="3"/>
  <c r="CG241" i="3" s="1"/>
  <c r="CH241" i="3" s="1"/>
  <c r="CE241" i="3"/>
  <c r="CF240" i="3"/>
  <c r="CG240" i="3" s="1"/>
  <c r="CE240" i="3"/>
  <c r="CF239" i="3"/>
  <c r="CG239" i="3" s="1"/>
  <c r="CJ239" i="3" s="1"/>
  <c r="CE239" i="3"/>
  <c r="CF238" i="3"/>
  <c r="CG238" i="3" s="1"/>
  <c r="CE238" i="3"/>
  <c r="CF237" i="3"/>
  <c r="CG237" i="3" s="1"/>
  <c r="CE237" i="3"/>
  <c r="CF236" i="3"/>
  <c r="CG236" i="3" s="1"/>
  <c r="CE236" i="3"/>
  <c r="CF235" i="3"/>
  <c r="CG235" i="3" s="1"/>
  <c r="CE235" i="3"/>
  <c r="CF234" i="3"/>
  <c r="CG234" i="3" s="1"/>
  <c r="CE234" i="3"/>
  <c r="CF233" i="3"/>
  <c r="CG233" i="3" s="1"/>
  <c r="CE233" i="3"/>
  <c r="CF232" i="3"/>
  <c r="CG232" i="3" s="1"/>
  <c r="CH232" i="3" s="1"/>
  <c r="CE232" i="3"/>
  <c r="CF231" i="3"/>
  <c r="CG231" i="3" s="1"/>
  <c r="CE231" i="3"/>
  <c r="CF230" i="3"/>
  <c r="CG230" i="3" s="1"/>
  <c r="CI230" i="3" s="1"/>
  <c r="CK230" i="3" s="1"/>
  <c r="CE230" i="3"/>
  <c r="CF229" i="3"/>
  <c r="CG229" i="3" s="1"/>
  <c r="CE229" i="3"/>
  <c r="CF228" i="3"/>
  <c r="CG228" i="3" s="1"/>
  <c r="CE228" i="3"/>
  <c r="CF227" i="3"/>
  <c r="CG227" i="3" s="1"/>
  <c r="CJ227" i="3" s="1"/>
  <c r="CE227" i="3"/>
  <c r="CF226" i="3"/>
  <c r="CG226" i="3" s="1"/>
  <c r="CH226" i="3" s="1"/>
  <c r="CE226" i="3"/>
  <c r="CF225" i="3"/>
  <c r="CG225" i="3" s="1"/>
  <c r="CE225" i="3"/>
  <c r="CF224" i="3"/>
  <c r="CG224" i="3" s="1"/>
  <c r="CE224" i="3"/>
  <c r="CF223" i="3"/>
  <c r="CG223" i="3" s="1"/>
  <c r="CJ223" i="3" s="1"/>
  <c r="CE223" i="3"/>
  <c r="CF222" i="3"/>
  <c r="CG222" i="3" s="1"/>
  <c r="CJ222" i="3" s="1"/>
  <c r="CE222" i="3"/>
  <c r="CF221" i="3"/>
  <c r="CG221" i="3" s="1"/>
  <c r="CH221" i="3" s="1"/>
  <c r="CE221" i="3"/>
  <c r="CF220" i="3"/>
  <c r="CG220" i="3" s="1"/>
  <c r="CE220" i="3"/>
  <c r="CF219" i="3"/>
  <c r="CG219" i="3" s="1"/>
  <c r="CE219" i="3"/>
  <c r="CF218" i="3"/>
  <c r="CG218" i="3" s="1"/>
  <c r="CE218" i="3"/>
  <c r="CF217" i="3"/>
  <c r="CG217" i="3" s="1"/>
  <c r="CE217" i="3"/>
  <c r="CF216" i="3"/>
  <c r="CG216" i="3" s="1"/>
  <c r="CH216" i="3" s="1"/>
  <c r="CE216" i="3"/>
  <c r="CF215" i="3"/>
  <c r="CG215" i="3" s="1"/>
  <c r="CE215" i="3"/>
  <c r="CF214" i="3"/>
  <c r="CG214" i="3" s="1"/>
  <c r="CH214" i="3" s="1"/>
  <c r="CE214" i="3"/>
  <c r="CF213" i="3"/>
  <c r="CG213" i="3" s="1"/>
  <c r="CH213" i="3" s="1"/>
  <c r="CE213" i="3"/>
  <c r="CF212" i="3"/>
  <c r="CG212" i="3" s="1"/>
  <c r="CH212" i="3" s="1"/>
  <c r="CE212" i="3"/>
  <c r="CF211" i="3"/>
  <c r="CG211" i="3" s="1"/>
  <c r="CJ211" i="3" s="1"/>
  <c r="CE211" i="3"/>
  <c r="CF210" i="3"/>
  <c r="CG210" i="3" s="1"/>
  <c r="CH210" i="3" s="1"/>
  <c r="CE210" i="3"/>
  <c r="CF209" i="3"/>
  <c r="CG209" i="3" s="1"/>
  <c r="CH209" i="3" s="1"/>
  <c r="CE209" i="3"/>
  <c r="CF208" i="3"/>
  <c r="CG208" i="3" s="1"/>
  <c r="CE208" i="3"/>
  <c r="CF207" i="3"/>
  <c r="CG207" i="3" s="1"/>
  <c r="CJ207" i="3" s="1"/>
  <c r="CE207" i="3"/>
  <c r="CF206" i="3"/>
  <c r="CG206" i="3" s="1"/>
  <c r="CE206" i="3"/>
  <c r="CF205" i="3"/>
  <c r="CG205" i="3" s="1"/>
  <c r="CE205" i="3"/>
  <c r="CF204" i="3"/>
  <c r="CG204" i="3" s="1"/>
  <c r="CH204" i="3" s="1"/>
  <c r="CE204" i="3"/>
  <c r="CF203" i="3"/>
  <c r="CG203" i="3" s="1"/>
  <c r="CJ203" i="3" s="1"/>
  <c r="CE203" i="3"/>
  <c r="CF202" i="3"/>
  <c r="CG202" i="3" s="1"/>
  <c r="CI202" i="3" s="1"/>
  <c r="CK202" i="3" s="1"/>
  <c r="CE202" i="3"/>
  <c r="CF201" i="3"/>
  <c r="CG201" i="3" s="1"/>
  <c r="CE201" i="3"/>
  <c r="CF200" i="3"/>
  <c r="CG200" i="3" s="1"/>
  <c r="CE200" i="3"/>
  <c r="CF199" i="3"/>
  <c r="CG199" i="3" s="1"/>
  <c r="CE199" i="3"/>
  <c r="CF198" i="3"/>
  <c r="CG198" i="3" s="1"/>
  <c r="CI198" i="3" s="1"/>
  <c r="CK198" i="3" s="1"/>
  <c r="CE198" i="3"/>
  <c r="CF197" i="3"/>
  <c r="CG197" i="3" s="1"/>
  <c r="CJ197" i="3" s="1"/>
  <c r="CE197" i="3"/>
  <c r="CF196" i="3"/>
  <c r="CG196" i="3" s="1"/>
  <c r="CE196" i="3"/>
  <c r="CF195" i="3"/>
  <c r="CG195" i="3" s="1"/>
  <c r="CJ195" i="3" s="1"/>
  <c r="CE195" i="3"/>
  <c r="CF194" i="3"/>
  <c r="CG194" i="3" s="1"/>
  <c r="CH194" i="3" s="1"/>
  <c r="CE194" i="3"/>
  <c r="CF193" i="3"/>
  <c r="CG193" i="3" s="1"/>
  <c r="CE193" i="3"/>
  <c r="CF192" i="3"/>
  <c r="CG192" i="3" s="1"/>
  <c r="CE192" i="3"/>
  <c r="CF191" i="3"/>
  <c r="CG191" i="3" s="1"/>
  <c r="CJ191" i="3" s="1"/>
  <c r="CE191" i="3"/>
  <c r="CF190" i="3"/>
  <c r="CG190" i="3" s="1"/>
  <c r="CJ190" i="3" s="1"/>
  <c r="CE190" i="3"/>
  <c r="CF189" i="3"/>
  <c r="CG189" i="3" s="1"/>
  <c r="CH189" i="3" s="1"/>
  <c r="CE189" i="3"/>
  <c r="CF188" i="3"/>
  <c r="CG188" i="3" s="1"/>
  <c r="CE188" i="3"/>
  <c r="CF187" i="3"/>
  <c r="CG187" i="3" s="1"/>
  <c r="CE187" i="3"/>
  <c r="CF186" i="3"/>
  <c r="CG186" i="3" s="1"/>
  <c r="CE186" i="3"/>
  <c r="CF185" i="3"/>
  <c r="CG185" i="3" s="1"/>
  <c r="CE185" i="3"/>
  <c r="CF184" i="3"/>
  <c r="CG184" i="3" s="1"/>
  <c r="CH184" i="3" s="1"/>
  <c r="CE184" i="3"/>
  <c r="CF183" i="3"/>
  <c r="CG183" i="3" s="1"/>
  <c r="CE183" i="3"/>
  <c r="CF182" i="3"/>
  <c r="CG182" i="3" s="1"/>
  <c r="CE182" i="3"/>
  <c r="CF181" i="3"/>
  <c r="CG181" i="3" s="1"/>
  <c r="CE181" i="3"/>
  <c r="CF180" i="3"/>
  <c r="CG180" i="3" s="1"/>
  <c r="CH180" i="3" s="1"/>
  <c r="CE180" i="3"/>
  <c r="CF179" i="3"/>
  <c r="CG179" i="3" s="1"/>
  <c r="CJ179" i="3" s="1"/>
  <c r="CE179" i="3"/>
  <c r="CF178" i="3"/>
  <c r="CG178" i="3" s="1"/>
  <c r="CE178" i="3"/>
  <c r="CF177" i="3"/>
  <c r="CG177" i="3" s="1"/>
  <c r="CE177" i="3"/>
  <c r="CF176" i="3"/>
  <c r="CG176" i="3" s="1"/>
  <c r="CE176" i="3"/>
  <c r="CF175" i="3"/>
  <c r="CG175" i="3" s="1"/>
  <c r="CJ175" i="3" s="1"/>
  <c r="CE175" i="3"/>
  <c r="CF174" i="3"/>
  <c r="CG174" i="3" s="1"/>
  <c r="CE174" i="3"/>
  <c r="CF173" i="3"/>
  <c r="CG173" i="3" s="1"/>
  <c r="CE173" i="3"/>
  <c r="CF172" i="3"/>
  <c r="CG172" i="3" s="1"/>
  <c r="CH172" i="3" s="1"/>
  <c r="CE172" i="3"/>
  <c r="CF171" i="3"/>
  <c r="CG171" i="3" s="1"/>
  <c r="CJ171" i="3" s="1"/>
  <c r="CE171" i="3"/>
  <c r="CF170" i="3"/>
  <c r="CG170" i="3" s="1"/>
  <c r="CE170" i="3"/>
  <c r="CF169" i="3"/>
  <c r="CG169" i="3" s="1"/>
  <c r="CE169" i="3"/>
  <c r="CF168" i="3"/>
  <c r="CG168" i="3" s="1"/>
  <c r="CH168" i="3" s="1"/>
  <c r="CE168" i="3"/>
  <c r="CF167" i="3"/>
  <c r="CG167" i="3" s="1"/>
  <c r="CE167" i="3"/>
  <c r="CF166" i="3"/>
  <c r="CG166" i="3" s="1"/>
  <c r="CI166" i="3" s="1"/>
  <c r="CK166" i="3" s="1"/>
  <c r="CE166" i="3"/>
  <c r="CF165" i="3"/>
  <c r="CG165" i="3" s="1"/>
  <c r="CE165" i="3"/>
  <c r="CF164" i="3"/>
  <c r="CG164" i="3" s="1"/>
  <c r="CH164" i="3" s="1"/>
  <c r="CE164" i="3"/>
  <c r="CF163" i="3"/>
  <c r="CG163" i="3" s="1"/>
  <c r="CJ163" i="3" s="1"/>
  <c r="CE163" i="3"/>
  <c r="CF162" i="3"/>
  <c r="CG162" i="3" s="1"/>
  <c r="CH162" i="3" s="1"/>
  <c r="CE162" i="3"/>
  <c r="CF161" i="3"/>
  <c r="CG161" i="3" s="1"/>
  <c r="CE161" i="3"/>
  <c r="CF160" i="3"/>
  <c r="CG160" i="3" s="1"/>
  <c r="CE160" i="3"/>
  <c r="CF159" i="3"/>
  <c r="CG159" i="3" s="1"/>
  <c r="CE159" i="3"/>
  <c r="CF158" i="3"/>
  <c r="CG158" i="3" s="1"/>
  <c r="CE158" i="3"/>
  <c r="CF157" i="3"/>
  <c r="CG157" i="3" s="1"/>
  <c r="CE157" i="3"/>
  <c r="CF156" i="3"/>
  <c r="CG156" i="3" s="1"/>
  <c r="CE156" i="3"/>
  <c r="CF155" i="3"/>
  <c r="CG155" i="3" s="1"/>
  <c r="CI155" i="3" s="1"/>
  <c r="CK155" i="3" s="1"/>
  <c r="CE155" i="3"/>
  <c r="CF154" i="3"/>
  <c r="CG154" i="3" s="1"/>
  <c r="CJ154" i="3" s="1"/>
  <c r="CE154" i="3"/>
  <c r="CF153" i="3"/>
  <c r="CG153" i="3" s="1"/>
  <c r="CH153" i="3" s="1"/>
  <c r="CE153" i="3"/>
  <c r="CF152" i="3"/>
  <c r="CG152" i="3" s="1"/>
  <c r="CE152" i="3"/>
  <c r="CF151" i="3"/>
  <c r="CG151" i="3" s="1"/>
  <c r="CE151" i="3"/>
  <c r="CF150" i="3"/>
  <c r="CG150" i="3" s="1"/>
  <c r="CE150" i="3"/>
  <c r="CF149" i="3"/>
  <c r="CG149" i="3" s="1"/>
  <c r="CE149" i="3"/>
  <c r="CF148" i="3"/>
  <c r="CG148" i="3" s="1"/>
  <c r="CE148" i="3"/>
  <c r="CF147" i="3"/>
  <c r="CG147" i="3" s="1"/>
  <c r="CI147" i="3" s="1"/>
  <c r="CK147" i="3" s="1"/>
  <c r="CE147" i="3"/>
  <c r="CF146" i="3"/>
  <c r="CG146" i="3" s="1"/>
  <c r="CJ146" i="3" s="1"/>
  <c r="CE146" i="3"/>
  <c r="CF145" i="3"/>
  <c r="CG145" i="3" s="1"/>
  <c r="CJ145" i="3" s="1"/>
  <c r="CE145" i="3"/>
  <c r="CF144" i="3"/>
  <c r="CG144" i="3" s="1"/>
  <c r="CE144" i="3"/>
  <c r="CF143" i="3"/>
  <c r="CG143" i="3" s="1"/>
  <c r="CE143" i="3"/>
  <c r="CF142" i="3"/>
  <c r="CG142" i="3" s="1"/>
  <c r="CE142" i="3"/>
  <c r="CF141" i="3"/>
  <c r="CG141" i="3" s="1"/>
  <c r="CE141" i="3"/>
  <c r="CF140" i="3"/>
  <c r="CG140" i="3" s="1"/>
  <c r="CE140" i="3"/>
  <c r="CF139" i="3"/>
  <c r="CG139" i="3" s="1"/>
  <c r="CI139" i="3" s="1"/>
  <c r="CK139" i="3" s="1"/>
  <c r="CE139" i="3"/>
  <c r="CF138" i="3"/>
  <c r="CG138" i="3" s="1"/>
  <c r="CJ138" i="3" s="1"/>
  <c r="CE138" i="3"/>
  <c r="CF137" i="3"/>
  <c r="CG137" i="3" s="1"/>
  <c r="CE137" i="3"/>
  <c r="CF136" i="3"/>
  <c r="CG136" i="3" s="1"/>
  <c r="CE136" i="3"/>
  <c r="CF135" i="3"/>
  <c r="CG135" i="3" s="1"/>
  <c r="CE135" i="3"/>
  <c r="CF134" i="3"/>
  <c r="CG134" i="3" s="1"/>
  <c r="CE134" i="3"/>
  <c r="CF133" i="3"/>
  <c r="CG133" i="3" s="1"/>
  <c r="CI133" i="3" s="1"/>
  <c r="CK133" i="3" s="1"/>
  <c r="CE133" i="3"/>
  <c r="CF132" i="3"/>
  <c r="CG132" i="3" s="1"/>
  <c r="CE132" i="3"/>
  <c r="CF131" i="3"/>
  <c r="CG131" i="3" s="1"/>
  <c r="CI131" i="3" s="1"/>
  <c r="CK131" i="3" s="1"/>
  <c r="CE131" i="3"/>
  <c r="CF130" i="3"/>
  <c r="CG130" i="3" s="1"/>
  <c r="CJ130" i="3" s="1"/>
  <c r="CE130" i="3"/>
  <c r="CF129" i="3"/>
  <c r="CG129" i="3" s="1"/>
  <c r="CI129" i="3" s="1"/>
  <c r="CK129" i="3" s="1"/>
  <c r="CE129" i="3"/>
  <c r="CF128" i="3"/>
  <c r="CG128" i="3" s="1"/>
  <c r="CE128" i="3"/>
  <c r="CF127" i="3"/>
  <c r="CG127" i="3" s="1"/>
  <c r="CE127" i="3"/>
  <c r="CF126" i="3"/>
  <c r="CG126" i="3" s="1"/>
  <c r="CE126" i="3"/>
  <c r="CF125" i="3"/>
  <c r="CG125" i="3" s="1"/>
  <c r="CH125" i="3" s="1"/>
  <c r="CE125" i="3"/>
  <c r="CF124" i="3"/>
  <c r="CG124" i="3" s="1"/>
  <c r="CE124" i="3"/>
  <c r="CF123" i="3"/>
  <c r="CG123" i="3" s="1"/>
  <c r="CI123" i="3" s="1"/>
  <c r="CK123" i="3" s="1"/>
  <c r="CE123" i="3"/>
  <c r="CF122" i="3"/>
  <c r="CG122" i="3" s="1"/>
  <c r="CJ122" i="3" s="1"/>
  <c r="CE122" i="3"/>
  <c r="CF121" i="3"/>
  <c r="CG121" i="3" s="1"/>
  <c r="CE121" i="3"/>
  <c r="CF120" i="3"/>
  <c r="CG120" i="3" s="1"/>
  <c r="CE120" i="3"/>
  <c r="CF119" i="3"/>
  <c r="CG119" i="3" s="1"/>
  <c r="CE119" i="3"/>
  <c r="CF118" i="3"/>
  <c r="CG118" i="3" s="1"/>
  <c r="CE118" i="3"/>
  <c r="CF117" i="3"/>
  <c r="CG117" i="3" s="1"/>
  <c r="CH117" i="3" s="1"/>
  <c r="CE117" i="3"/>
  <c r="CF116" i="3"/>
  <c r="CG116" i="3" s="1"/>
  <c r="CE116" i="3"/>
  <c r="CF115" i="3"/>
  <c r="CG115" i="3" s="1"/>
  <c r="CI115" i="3" s="1"/>
  <c r="CK115" i="3" s="1"/>
  <c r="CE115" i="3"/>
  <c r="CF114" i="3"/>
  <c r="CG114" i="3" s="1"/>
  <c r="CJ114" i="3" s="1"/>
  <c r="CE114" i="3"/>
  <c r="CF113" i="3"/>
  <c r="CG113" i="3" s="1"/>
  <c r="CE113" i="3"/>
  <c r="CF112" i="3"/>
  <c r="CG112" i="3" s="1"/>
  <c r="CE112" i="3"/>
  <c r="CF111" i="3"/>
  <c r="CG111" i="3" s="1"/>
  <c r="CE111" i="3"/>
  <c r="CF110" i="3"/>
  <c r="CG110" i="3" s="1"/>
  <c r="CE110" i="3"/>
  <c r="CF109" i="3"/>
  <c r="CG109" i="3" s="1"/>
  <c r="CE109" i="3"/>
  <c r="CF108" i="3"/>
  <c r="CG108" i="3" s="1"/>
  <c r="CE108" i="3"/>
  <c r="CF107" i="3"/>
  <c r="CG107" i="3" s="1"/>
  <c r="CI107" i="3" s="1"/>
  <c r="CK107" i="3" s="1"/>
  <c r="CE107" i="3"/>
  <c r="CF106" i="3"/>
  <c r="CG106" i="3" s="1"/>
  <c r="CJ106" i="3" s="1"/>
  <c r="CE106" i="3"/>
  <c r="CF105" i="3"/>
  <c r="CG105" i="3" s="1"/>
  <c r="CE105" i="3"/>
  <c r="CF104" i="3"/>
  <c r="CG104" i="3" s="1"/>
  <c r="CE104" i="3"/>
  <c r="CF103" i="3"/>
  <c r="CG103" i="3" s="1"/>
  <c r="CE103" i="3"/>
  <c r="CF102" i="3"/>
  <c r="CG102" i="3" s="1"/>
  <c r="CE102" i="3"/>
  <c r="CF101" i="3"/>
  <c r="CG101" i="3" s="1"/>
  <c r="CE101" i="3"/>
  <c r="CF100" i="3"/>
  <c r="CG100" i="3" s="1"/>
  <c r="CE100" i="3"/>
  <c r="CF99" i="3"/>
  <c r="CG99" i="3" s="1"/>
  <c r="CI99" i="3" s="1"/>
  <c r="CK99" i="3" s="1"/>
  <c r="CE99" i="3"/>
  <c r="CF98" i="3"/>
  <c r="CG98" i="3" s="1"/>
  <c r="CJ98" i="3" s="1"/>
  <c r="CE98" i="3"/>
  <c r="CF97" i="3"/>
  <c r="CG97" i="3" s="1"/>
  <c r="CI97" i="3" s="1"/>
  <c r="CK97" i="3" s="1"/>
  <c r="CE97" i="3"/>
  <c r="CF96" i="3"/>
  <c r="CG96" i="3" s="1"/>
  <c r="CE96" i="3"/>
  <c r="CF95" i="3"/>
  <c r="CG95" i="3" s="1"/>
  <c r="CE95" i="3"/>
  <c r="CF94" i="3"/>
  <c r="CG94" i="3" s="1"/>
  <c r="CE94" i="3"/>
  <c r="CF93" i="3"/>
  <c r="CG93" i="3" s="1"/>
  <c r="CE93" i="3"/>
  <c r="CF92" i="3"/>
  <c r="CG92" i="3" s="1"/>
  <c r="CE92" i="3"/>
  <c r="CF91" i="3"/>
  <c r="CG91" i="3" s="1"/>
  <c r="CI91" i="3" s="1"/>
  <c r="CK91" i="3" s="1"/>
  <c r="CE91" i="3"/>
  <c r="CF90" i="3"/>
  <c r="CG90" i="3" s="1"/>
  <c r="CJ90" i="3" s="1"/>
  <c r="CE90" i="3"/>
  <c r="CF89" i="3"/>
  <c r="CG89" i="3" s="1"/>
  <c r="CE89" i="3"/>
  <c r="CF88" i="3"/>
  <c r="CG88" i="3" s="1"/>
  <c r="CE88" i="3"/>
  <c r="CF87" i="3"/>
  <c r="CG87" i="3" s="1"/>
  <c r="CE87" i="3"/>
  <c r="CF86" i="3"/>
  <c r="CG86" i="3" s="1"/>
  <c r="CE86" i="3"/>
  <c r="CF85" i="3"/>
  <c r="CG85" i="3" s="1"/>
  <c r="CH85" i="3" s="1"/>
  <c r="CE85" i="3"/>
  <c r="CF84" i="3"/>
  <c r="CG84" i="3" s="1"/>
  <c r="CE84" i="3"/>
  <c r="CF83" i="3"/>
  <c r="CG83" i="3" s="1"/>
  <c r="CI83" i="3" s="1"/>
  <c r="CK83" i="3" s="1"/>
  <c r="CE83" i="3"/>
  <c r="CF82" i="3"/>
  <c r="CG82" i="3" s="1"/>
  <c r="CJ82" i="3" s="1"/>
  <c r="CE82" i="3"/>
  <c r="CF81" i="3"/>
  <c r="CG81" i="3" s="1"/>
  <c r="CI81" i="3" s="1"/>
  <c r="CK81" i="3" s="1"/>
  <c r="CE81" i="3"/>
  <c r="CF80" i="3"/>
  <c r="CG80" i="3" s="1"/>
  <c r="CE80" i="3"/>
  <c r="CF79" i="3"/>
  <c r="CG79" i="3" s="1"/>
  <c r="CE79" i="3"/>
  <c r="CF78" i="3"/>
  <c r="CG78" i="3" s="1"/>
  <c r="CE78" i="3"/>
  <c r="CF77" i="3"/>
  <c r="CG77" i="3" s="1"/>
  <c r="CE77" i="3"/>
  <c r="CF76" i="3"/>
  <c r="CG76" i="3" s="1"/>
  <c r="CE76" i="3"/>
  <c r="CF75" i="3"/>
  <c r="CG75" i="3" s="1"/>
  <c r="CI75" i="3" s="1"/>
  <c r="CK75" i="3" s="1"/>
  <c r="CE75" i="3"/>
  <c r="CF74" i="3"/>
  <c r="CG74" i="3" s="1"/>
  <c r="CJ74" i="3" s="1"/>
  <c r="CE74" i="3"/>
  <c r="CF73" i="3"/>
  <c r="CG73" i="3" s="1"/>
  <c r="CJ73" i="3" s="1"/>
  <c r="CE73" i="3"/>
  <c r="CF72" i="3"/>
  <c r="CG72" i="3" s="1"/>
  <c r="CE72" i="3"/>
  <c r="CF71" i="3"/>
  <c r="CG71" i="3" s="1"/>
  <c r="CE71" i="3"/>
  <c r="CF70" i="3"/>
  <c r="CG70" i="3" s="1"/>
  <c r="CE70" i="3"/>
  <c r="CF69" i="3"/>
  <c r="CG69" i="3" s="1"/>
  <c r="CE69" i="3"/>
  <c r="CF68" i="3"/>
  <c r="CG68" i="3" s="1"/>
  <c r="CE68" i="3"/>
  <c r="CF67" i="3"/>
  <c r="CG67" i="3" s="1"/>
  <c r="CI67" i="3" s="1"/>
  <c r="CK67" i="3" s="1"/>
  <c r="CE67" i="3"/>
  <c r="CF66" i="3"/>
  <c r="CG66" i="3" s="1"/>
  <c r="CJ66" i="3" s="1"/>
  <c r="CE66" i="3"/>
  <c r="CF65" i="3"/>
  <c r="CG65" i="3" s="1"/>
  <c r="CE65" i="3"/>
  <c r="CF64" i="3"/>
  <c r="CG64" i="3" s="1"/>
  <c r="CE64" i="3"/>
  <c r="CF63" i="3"/>
  <c r="CG63" i="3" s="1"/>
  <c r="CE63" i="3"/>
  <c r="CF62" i="3"/>
  <c r="CG62" i="3" s="1"/>
  <c r="CE62" i="3"/>
  <c r="CF61" i="3"/>
  <c r="CG61" i="3" s="1"/>
  <c r="CE61" i="3"/>
  <c r="CF60" i="3"/>
  <c r="CG60" i="3" s="1"/>
  <c r="CE60" i="3"/>
  <c r="CF59" i="3"/>
  <c r="CG59" i="3" s="1"/>
  <c r="CI59" i="3" s="1"/>
  <c r="CK59" i="3" s="1"/>
  <c r="CE59" i="3"/>
  <c r="CF58" i="3"/>
  <c r="CG58" i="3" s="1"/>
  <c r="CE58" i="3"/>
  <c r="CF57" i="3"/>
  <c r="CG57" i="3" s="1"/>
  <c r="CE57" i="3"/>
  <c r="CF56" i="3"/>
  <c r="CG56" i="3" s="1"/>
  <c r="CJ56" i="3" s="1"/>
  <c r="CE56" i="3"/>
  <c r="CF55" i="3"/>
  <c r="CG55" i="3" s="1"/>
  <c r="CE55" i="3"/>
  <c r="CF54" i="3"/>
  <c r="CG54" i="3" s="1"/>
  <c r="CE54" i="3"/>
  <c r="CF53" i="3"/>
  <c r="CG53" i="3" s="1"/>
  <c r="CE53" i="3"/>
  <c r="CF52" i="3"/>
  <c r="CG52" i="3" s="1"/>
  <c r="CJ52" i="3" s="1"/>
  <c r="CE52" i="3"/>
  <c r="CF51" i="3"/>
  <c r="CG51" i="3" s="1"/>
  <c r="CE51" i="3"/>
  <c r="CF50" i="3"/>
  <c r="CG50" i="3" s="1"/>
  <c r="CE50" i="3"/>
  <c r="CF49" i="3"/>
  <c r="CG49" i="3" s="1"/>
  <c r="CE49" i="3"/>
  <c r="CF48" i="3"/>
  <c r="CG48" i="3" s="1"/>
  <c r="CJ48" i="3" s="1"/>
  <c r="CE48" i="3"/>
  <c r="CF47" i="3"/>
  <c r="CG47" i="3" s="1"/>
  <c r="CJ47" i="3" s="1"/>
  <c r="CE47" i="3"/>
  <c r="CF46" i="3"/>
  <c r="CG46" i="3" s="1"/>
  <c r="CE46" i="3"/>
  <c r="CF45" i="3"/>
  <c r="CG45" i="3" s="1"/>
  <c r="CE45" i="3"/>
  <c r="CF44" i="3"/>
  <c r="CG44" i="3" s="1"/>
  <c r="CJ44" i="3" s="1"/>
  <c r="CE44" i="3"/>
  <c r="CF43" i="3"/>
  <c r="CG43" i="3" s="1"/>
  <c r="CE43" i="3"/>
  <c r="CF42" i="3"/>
  <c r="CG42" i="3" s="1"/>
  <c r="CE42" i="3"/>
  <c r="CF41" i="3"/>
  <c r="CG41" i="3" s="1"/>
  <c r="CE41" i="3"/>
  <c r="CF40" i="3"/>
  <c r="CG40" i="3" s="1"/>
  <c r="CJ40" i="3" s="1"/>
  <c r="CE40" i="3"/>
  <c r="CF39" i="3"/>
  <c r="CG39" i="3" s="1"/>
  <c r="CJ39" i="3" s="1"/>
  <c r="CE39" i="3"/>
  <c r="CF38" i="3"/>
  <c r="CG38" i="3" s="1"/>
  <c r="CE38" i="3"/>
  <c r="CF37" i="3"/>
  <c r="CG37" i="3" s="1"/>
  <c r="CE37" i="3"/>
  <c r="CF36" i="3"/>
  <c r="CG36" i="3" s="1"/>
  <c r="CJ36" i="3" s="1"/>
  <c r="CE36" i="3"/>
  <c r="CF35" i="3"/>
  <c r="CG35" i="3" s="1"/>
  <c r="CJ35" i="3" s="1"/>
  <c r="CE35" i="3"/>
  <c r="CF34" i="3"/>
  <c r="CG34" i="3" s="1"/>
  <c r="CE34" i="3"/>
  <c r="CF33" i="3"/>
  <c r="CG33" i="3" s="1"/>
  <c r="CE33" i="3"/>
  <c r="CF32" i="3"/>
  <c r="CG32" i="3" s="1"/>
  <c r="CJ32" i="3" s="1"/>
  <c r="CE32" i="3"/>
  <c r="CF31" i="3"/>
  <c r="CG31" i="3" s="1"/>
  <c r="CE31" i="3"/>
  <c r="CF30" i="3"/>
  <c r="CG30" i="3" s="1"/>
  <c r="CE30" i="3"/>
  <c r="CF29" i="3"/>
  <c r="CG29" i="3" s="1"/>
  <c r="CE29" i="3"/>
  <c r="CF28" i="3"/>
  <c r="CG28" i="3" s="1"/>
  <c r="CJ28" i="3" s="1"/>
  <c r="CE28" i="3"/>
  <c r="CF27" i="3"/>
  <c r="CG27" i="3" s="1"/>
  <c r="CI27" i="3" s="1"/>
  <c r="CK27" i="3" s="1"/>
  <c r="CE27" i="3"/>
  <c r="CF26" i="3"/>
  <c r="CG26" i="3" s="1"/>
  <c r="CE26" i="3"/>
  <c r="CF25" i="3"/>
  <c r="CG25" i="3" s="1"/>
  <c r="CE25" i="3"/>
  <c r="CF24" i="3"/>
  <c r="CG24" i="3" s="1"/>
  <c r="CJ24" i="3" s="1"/>
  <c r="CE24" i="3"/>
  <c r="CF23" i="3"/>
  <c r="CG23" i="3" s="1"/>
  <c r="CE23" i="3"/>
  <c r="CF22" i="3"/>
  <c r="CG22" i="3" s="1"/>
  <c r="CE22" i="3"/>
  <c r="CF21" i="3"/>
  <c r="CG21" i="3" s="1"/>
  <c r="CE21" i="3"/>
  <c r="CF20" i="3"/>
  <c r="CG20" i="3" s="1"/>
  <c r="CJ20" i="3" s="1"/>
  <c r="CE20" i="3"/>
  <c r="CF19" i="3"/>
  <c r="CG19" i="3" s="1"/>
  <c r="CE19" i="3"/>
  <c r="CF18" i="3"/>
  <c r="CG18" i="3" s="1"/>
  <c r="CE18" i="3"/>
  <c r="CF17" i="3"/>
  <c r="CG17" i="3" s="1"/>
  <c r="CE17" i="3"/>
  <c r="CF16" i="3"/>
  <c r="CG16" i="3" s="1"/>
  <c r="CJ16" i="3" s="1"/>
  <c r="CE16" i="3"/>
  <c r="CF15" i="3"/>
  <c r="CG15" i="3" s="1"/>
  <c r="CJ15" i="3" s="1"/>
  <c r="CE15" i="3"/>
  <c r="CF14" i="3"/>
  <c r="CG14" i="3" s="1"/>
  <c r="CE14" i="3"/>
  <c r="CF13" i="3"/>
  <c r="CG13" i="3" s="1"/>
  <c r="CE13" i="3"/>
  <c r="CF12" i="3"/>
  <c r="CG12" i="3" s="1"/>
  <c r="CI12" i="3" s="1"/>
  <c r="CK12" i="3" s="1"/>
  <c r="CE12" i="3"/>
  <c r="BX520" i="3"/>
  <c r="BY520" i="3" s="1"/>
  <c r="BW520" i="3"/>
  <c r="BX519" i="3"/>
  <c r="BY519" i="3" s="1"/>
  <c r="BW519" i="3"/>
  <c r="BX518" i="3"/>
  <c r="BY518" i="3" s="1"/>
  <c r="BW518" i="3"/>
  <c r="BX517" i="3"/>
  <c r="BY517" i="3" s="1"/>
  <c r="BW517" i="3"/>
  <c r="BX516" i="3"/>
  <c r="BY516" i="3" s="1"/>
  <c r="CA516" i="3" s="1"/>
  <c r="CC516" i="3" s="1"/>
  <c r="BW516" i="3"/>
  <c r="BX515" i="3"/>
  <c r="BY515" i="3" s="1"/>
  <c r="CB515" i="3" s="1"/>
  <c r="BW515" i="3"/>
  <c r="BX514" i="3"/>
  <c r="BY514" i="3" s="1"/>
  <c r="BW514" i="3"/>
  <c r="BX513" i="3"/>
  <c r="BY513" i="3" s="1"/>
  <c r="BW513" i="3"/>
  <c r="BX512" i="3"/>
  <c r="BY512" i="3" s="1"/>
  <c r="BW512" i="3"/>
  <c r="BX511" i="3"/>
  <c r="BY511" i="3" s="1"/>
  <c r="CB511" i="3" s="1"/>
  <c r="BW511" i="3"/>
  <c r="BX510" i="3"/>
  <c r="BY510" i="3" s="1"/>
  <c r="CB510" i="3" s="1"/>
  <c r="BW510" i="3"/>
  <c r="BX509" i="3"/>
  <c r="BY509" i="3" s="1"/>
  <c r="BW509" i="3"/>
  <c r="BX508" i="3"/>
  <c r="BY508" i="3" s="1"/>
  <c r="CA508" i="3" s="1"/>
  <c r="CC508" i="3" s="1"/>
  <c r="BW508" i="3"/>
  <c r="BX507" i="3"/>
  <c r="BY507" i="3" s="1"/>
  <c r="CB507" i="3" s="1"/>
  <c r="BW507" i="3"/>
  <c r="BX506" i="3"/>
  <c r="BY506" i="3" s="1"/>
  <c r="CB506" i="3" s="1"/>
  <c r="BW506" i="3"/>
  <c r="BX505" i="3"/>
  <c r="BY505" i="3" s="1"/>
  <c r="BW505" i="3"/>
  <c r="BX504" i="3"/>
  <c r="BY504" i="3" s="1"/>
  <c r="BW504" i="3"/>
  <c r="BX503" i="3"/>
  <c r="BY503" i="3" s="1"/>
  <c r="CB503" i="3" s="1"/>
  <c r="BW503" i="3"/>
  <c r="BX502" i="3"/>
  <c r="BY502" i="3" s="1"/>
  <c r="BW502" i="3"/>
  <c r="BX501" i="3"/>
  <c r="BY501" i="3" s="1"/>
  <c r="BW501" i="3"/>
  <c r="BX500" i="3"/>
  <c r="BY500" i="3" s="1"/>
  <c r="BW500" i="3"/>
  <c r="BX499" i="3"/>
  <c r="BY499" i="3" s="1"/>
  <c r="CB499" i="3" s="1"/>
  <c r="BW499" i="3"/>
  <c r="BX498" i="3"/>
  <c r="BY498" i="3" s="1"/>
  <c r="BW498" i="3"/>
  <c r="BX497" i="3"/>
  <c r="BY497" i="3" s="1"/>
  <c r="BW497" i="3"/>
  <c r="BX496" i="3"/>
  <c r="BY496" i="3" s="1"/>
  <c r="BW496" i="3"/>
  <c r="BX495" i="3"/>
  <c r="BY495" i="3" s="1"/>
  <c r="BW495" i="3"/>
  <c r="BX494" i="3"/>
  <c r="BY494" i="3" s="1"/>
  <c r="BW494" i="3"/>
  <c r="BX493" i="3"/>
  <c r="BY493" i="3" s="1"/>
  <c r="BW493" i="3"/>
  <c r="BX492" i="3"/>
  <c r="BY492" i="3" s="1"/>
  <c r="BW492" i="3"/>
  <c r="BX491" i="3"/>
  <c r="BY491" i="3" s="1"/>
  <c r="CB491" i="3" s="1"/>
  <c r="BW491" i="3"/>
  <c r="BX490" i="3"/>
  <c r="BY490" i="3" s="1"/>
  <c r="BW490" i="3"/>
  <c r="BX489" i="3"/>
  <c r="BY489" i="3" s="1"/>
  <c r="BW489" i="3"/>
  <c r="BX488" i="3"/>
  <c r="BY488" i="3" s="1"/>
  <c r="BW488" i="3"/>
  <c r="BX487" i="3"/>
  <c r="BY487" i="3" s="1"/>
  <c r="BW487" i="3"/>
  <c r="BX486" i="3"/>
  <c r="BY486" i="3" s="1"/>
  <c r="BW486" i="3"/>
  <c r="BX485" i="3"/>
  <c r="BY485" i="3" s="1"/>
  <c r="BW485" i="3"/>
  <c r="BX484" i="3"/>
  <c r="BY484" i="3" s="1"/>
  <c r="BW484" i="3"/>
  <c r="BX483" i="3"/>
  <c r="BY483" i="3" s="1"/>
  <c r="CB483" i="3" s="1"/>
  <c r="BW483" i="3"/>
  <c r="BX482" i="3"/>
  <c r="BY482" i="3" s="1"/>
  <c r="BW482" i="3"/>
  <c r="BX481" i="3"/>
  <c r="BY481" i="3" s="1"/>
  <c r="BW481" i="3"/>
  <c r="BX480" i="3"/>
  <c r="BY480" i="3" s="1"/>
  <c r="BW480" i="3"/>
  <c r="BX479" i="3"/>
  <c r="BY479" i="3" s="1"/>
  <c r="BW479" i="3"/>
  <c r="BX478" i="3"/>
  <c r="BY478" i="3" s="1"/>
  <c r="BW478" i="3"/>
  <c r="BX477" i="3"/>
  <c r="BY477" i="3" s="1"/>
  <c r="CA477" i="3" s="1"/>
  <c r="CC477" i="3" s="1"/>
  <c r="BW477" i="3"/>
  <c r="BX476" i="3"/>
  <c r="BY476" i="3" s="1"/>
  <c r="BW476" i="3"/>
  <c r="BX475" i="3"/>
  <c r="BY475" i="3" s="1"/>
  <c r="BW475" i="3"/>
  <c r="BX474" i="3"/>
  <c r="BY474" i="3" s="1"/>
  <c r="BW474" i="3"/>
  <c r="BX473" i="3"/>
  <c r="BY473" i="3" s="1"/>
  <c r="BW473" i="3"/>
  <c r="BX472" i="3"/>
  <c r="BY472" i="3" s="1"/>
  <c r="BW472" i="3"/>
  <c r="BX471" i="3"/>
  <c r="BY471" i="3" s="1"/>
  <c r="BW471" i="3"/>
  <c r="BX470" i="3"/>
  <c r="BY470" i="3" s="1"/>
  <c r="BW470" i="3"/>
  <c r="BX469" i="3"/>
  <c r="BY469" i="3" s="1"/>
  <c r="BW469" i="3"/>
  <c r="BX468" i="3"/>
  <c r="BY468" i="3" s="1"/>
  <c r="BW468" i="3"/>
  <c r="BX467" i="3"/>
  <c r="BY467" i="3" s="1"/>
  <c r="BW467" i="3"/>
  <c r="BX466" i="3"/>
  <c r="BY466" i="3" s="1"/>
  <c r="CA466" i="3" s="1"/>
  <c r="CC466" i="3" s="1"/>
  <c r="BW466" i="3"/>
  <c r="BX465" i="3"/>
  <c r="BY465" i="3" s="1"/>
  <c r="BZ465" i="3" s="1"/>
  <c r="BW465" i="3"/>
  <c r="BX464" i="3"/>
  <c r="BY464" i="3" s="1"/>
  <c r="CB464" i="3" s="1"/>
  <c r="BW464" i="3"/>
  <c r="BX463" i="3"/>
  <c r="BY463" i="3" s="1"/>
  <c r="BZ463" i="3" s="1"/>
  <c r="BW463" i="3"/>
  <c r="BX462" i="3"/>
  <c r="BY462" i="3" s="1"/>
  <c r="BW462" i="3"/>
  <c r="BX461" i="3"/>
  <c r="BY461" i="3" s="1"/>
  <c r="BW461" i="3"/>
  <c r="BX460" i="3"/>
  <c r="BY460" i="3" s="1"/>
  <c r="BW460" i="3"/>
  <c r="BX459" i="3"/>
  <c r="BY459" i="3" s="1"/>
  <c r="BW459" i="3"/>
  <c r="BX458" i="3"/>
  <c r="BY458" i="3" s="1"/>
  <c r="BZ458" i="3" s="1"/>
  <c r="BW458" i="3"/>
  <c r="BX457" i="3"/>
  <c r="BY457" i="3" s="1"/>
  <c r="BW457" i="3"/>
  <c r="BX456" i="3"/>
  <c r="BY456" i="3" s="1"/>
  <c r="BW456" i="3"/>
  <c r="BX455" i="3"/>
  <c r="BY455" i="3" s="1"/>
  <c r="BW455" i="3"/>
  <c r="BX454" i="3"/>
  <c r="BY454" i="3" s="1"/>
  <c r="BW454" i="3"/>
  <c r="BX453" i="3"/>
  <c r="BY453" i="3" s="1"/>
  <c r="BW453" i="3"/>
  <c r="BX452" i="3"/>
  <c r="BY452" i="3" s="1"/>
  <c r="CB452" i="3" s="1"/>
  <c r="BW452" i="3"/>
  <c r="BX451" i="3"/>
  <c r="BY451" i="3" s="1"/>
  <c r="BW451" i="3"/>
  <c r="BX450" i="3"/>
  <c r="BY450" i="3" s="1"/>
  <c r="BW450" i="3"/>
  <c r="BX449" i="3"/>
  <c r="BY449" i="3" s="1"/>
  <c r="BW449" i="3"/>
  <c r="BX448" i="3"/>
  <c r="BY448" i="3" s="1"/>
  <c r="CB448" i="3" s="1"/>
  <c r="BW448" i="3"/>
  <c r="BX447" i="3"/>
  <c r="BY447" i="3" s="1"/>
  <c r="BZ447" i="3" s="1"/>
  <c r="BW447" i="3"/>
  <c r="BX446" i="3"/>
  <c r="BY446" i="3" s="1"/>
  <c r="BZ446" i="3" s="1"/>
  <c r="BW446" i="3"/>
  <c r="BX445" i="3"/>
  <c r="BY445" i="3" s="1"/>
  <c r="CB445" i="3" s="1"/>
  <c r="BW445" i="3"/>
  <c r="BX444" i="3"/>
  <c r="BY444" i="3" s="1"/>
  <c r="BW444" i="3"/>
  <c r="BX443" i="3"/>
  <c r="BY443" i="3" s="1"/>
  <c r="BW443" i="3"/>
  <c r="BX442" i="3"/>
  <c r="BY442" i="3" s="1"/>
  <c r="BZ442" i="3" s="1"/>
  <c r="BW442" i="3"/>
  <c r="BX441" i="3"/>
  <c r="BY441" i="3" s="1"/>
  <c r="BW441" i="3"/>
  <c r="BX440" i="3"/>
  <c r="BY440" i="3" s="1"/>
  <c r="BW440" i="3"/>
  <c r="BX439" i="3"/>
  <c r="BY439" i="3" s="1"/>
  <c r="BW439" i="3"/>
  <c r="BX438" i="3"/>
  <c r="BY438" i="3" s="1"/>
  <c r="BW438" i="3"/>
  <c r="BX437" i="3"/>
  <c r="BY437" i="3" s="1"/>
  <c r="CA437" i="3" s="1"/>
  <c r="CC437" i="3" s="1"/>
  <c r="BW437" i="3"/>
  <c r="BX436" i="3"/>
  <c r="BY436" i="3" s="1"/>
  <c r="BW436" i="3"/>
  <c r="BX435" i="3"/>
  <c r="BY435" i="3" s="1"/>
  <c r="BW435" i="3"/>
  <c r="BX434" i="3"/>
  <c r="BY434" i="3" s="1"/>
  <c r="CA434" i="3" s="1"/>
  <c r="CC434" i="3" s="1"/>
  <c r="BW434" i="3"/>
  <c r="BX433" i="3"/>
  <c r="BY433" i="3" s="1"/>
  <c r="BW433" i="3"/>
  <c r="BX432" i="3"/>
  <c r="BY432" i="3" s="1"/>
  <c r="CB432" i="3" s="1"/>
  <c r="BW432" i="3"/>
  <c r="BX431" i="3"/>
  <c r="BY431" i="3" s="1"/>
  <c r="BZ431" i="3" s="1"/>
  <c r="BW431" i="3"/>
  <c r="BX430" i="3"/>
  <c r="BY430" i="3" s="1"/>
  <c r="CA430" i="3" s="1"/>
  <c r="CC430" i="3" s="1"/>
  <c r="BW430" i="3"/>
  <c r="BX429" i="3"/>
  <c r="BY429" i="3" s="1"/>
  <c r="BW429" i="3"/>
  <c r="BX428" i="3"/>
  <c r="BY428" i="3" s="1"/>
  <c r="BW428" i="3"/>
  <c r="BX427" i="3"/>
  <c r="BY427" i="3" s="1"/>
  <c r="BW427" i="3"/>
  <c r="BX426" i="3"/>
  <c r="BY426" i="3" s="1"/>
  <c r="BW426" i="3"/>
  <c r="BX425" i="3"/>
  <c r="BY425" i="3" s="1"/>
  <c r="BZ425" i="3" s="1"/>
  <c r="BW425" i="3"/>
  <c r="BX424" i="3"/>
  <c r="BY424" i="3" s="1"/>
  <c r="BW424" i="3"/>
  <c r="BX423" i="3"/>
  <c r="BY423" i="3" s="1"/>
  <c r="BW423" i="3"/>
  <c r="BX422" i="3"/>
  <c r="BY422" i="3" s="1"/>
  <c r="BW422" i="3"/>
  <c r="BX421" i="3"/>
  <c r="BY421" i="3" s="1"/>
  <c r="CB421" i="3" s="1"/>
  <c r="BW421" i="3"/>
  <c r="BX420" i="3"/>
  <c r="BY420" i="3" s="1"/>
  <c r="CB420" i="3" s="1"/>
  <c r="BW420" i="3"/>
  <c r="BX419" i="3"/>
  <c r="BY419" i="3" s="1"/>
  <c r="BW419" i="3"/>
  <c r="BX418" i="3"/>
  <c r="BY418" i="3" s="1"/>
  <c r="BW418" i="3"/>
  <c r="BX417" i="3"/>
  <c r="BY417" i="3" s="1"/>
  <c r="CB417" i="3" s="1"/>
  <c r="BW417" i="3"/>
  <c r="BX416" i="3"/>
  <c r="BY416" i="3" s="1"/>
  <c r="CB416" i="3" s="1"/>
  <c r="BW416" i="3"/>
  <c r="BX415" i="3"/>
  <c r="BY415" i="3" s="1"/>
  <c r="BZ415" i="3" s="1"/>
  <c r="BW415" i="3"/>
  <c r="BX414" i="3"/>
  <c r="BY414" i="3" s="1"/>
  <c r="BW414" i="3"/>
  <c r="BX413" i="3"/>
  <c r="BY413" i="3" s="1"/>
  <c r="BW413" i="3"/>
  <c r="BX412" i="3"/>
  <c r="BY412" i="3" s="1"/>
  <c r="BW412" i="3"/>
  <c r="BX411" i="3"/>
  <c r="BY411" i="3" s="1"/>
  <c r="BW411" i="3"/>
  <c r="BX410" i="3"/>
  <c r="BY410" i="3" s="1"/>
  <c r="CB410" i="3" s="1"/>
  <c r="BW410" i="3"/>
  <c r="BX409" i="3"/>
  <c r="BY409" i="3" s="1"/>
  <c r="CA409" i="3" s="1"/>
  <c r="CC409" i="3" s="1"/>
  <c r="BW409" i="3"/>
  <c r="BX408" i="3"/>
  <c r="BY408" i="3" s="1"/>
  <c r="BW408" i="3"/>
  <c r="BX407" i="3"/>
  <c r="BY407" i="3" s="1"/>
  <c r="BW407" i="3"/>
  <c r="BX406" i="3"/>
  <c r="BY406" i="3" s="1"/>
  <c r="BW406" i="3"/>
  <c r="BX405" i="3"/>
  <c r="BY405" i="3" s="1"/>
  <c r="BW405" i="3"/>
  <c r="BX404" i="3"/>
  <c r="BY404" i="3" s="1"/>
  <c r="BW404" i="3"/>
  <c r="BX403" i="3"/>
  <c r="BY403" i="3" s="1"/>
  <c r="CB403" i="3" s="1"/>
  <c r="BW403" i="3"/>
  <c r="BX402" i="3"/>
  <c r="BY402" i="3" s="1"/>
  <c r="BW402" i="3"/>
  <c r="BX401" i="3"/>
  <c r="BY401" i="3" s="1"/>
  <c r="BW401" i="3"/>
  <c r="BX400" i="3"/>
  <c r="BY400" i="3" s="1"/>
  <c r="BW400" i="3"/>
  <c r="BX399" i="3"/>
  <c r="BY399" i="3" s="1"/>
  <c r="BW399" i="3"/>
  <c r="BX398" i="3"/>
  <c r="BY398" i="3" s="1"/>
  <c r="BW398" i="3"/>
  <c r="BX397" i="3"/>
  <c r="BY397" i="3" s="1"/>
  <c r="BW397" i="3"/>
  <c r="BX396" i="3"/>
  <c r="BY396" i="3" s="1"/>
  <c r="BZ396" i="3" s="1"/>
  <c r="BW396" i="3"/>
  <c r="BX395" i="3"/>
  <c r="BY395" i="3" s="1"/>
  <c r="BW395" i="3"/>
  <c r="BX394" i="3"/>
  <c r="BY394" i="3" s="1"/>
  <c r="BZ394" i="3" s="1"/>
  <c r="BW394" i="3"/>
  <c r="BX393" i="3"/>
  <c r="BY393" i="3" s="1"/>
  <c r="BW393" i="3"/>
  <c r="BX392" i="3"/>
  <c r="BY392" i="3" s="1"/>
  <c r="BZ392" i="3" s="1"/>
  <c r="BW392" i="3"/>
  <c r="BX391" i="3"/>
  <c r="BY391" i="3" s="1"/>
  <c r="BW391" i="3"/>
  <c r="BX390" i="3"/>
  <c r="BY390" i="3" s="1"/>
  <c r="BZ390" i="3" s="1"/>
  <c r="BW390" i="3"/>
  <c r="BX389" i="3"/>
  <c r="BY389" i="3" s="1"/>
  <c r="BW389" i="3"/>
  <c r="BX388" i="3"/>
  <c r="BY388" i="3" s="1"/>
  <c r="BW388" i="3"/>
  <c r="BX387" i="3"/>
  <c r="BY387" i="3" s="1"/>
  <c r="BW387" i="3"/>
  <c r="BX386" i="3"/>
  <c r="BY386" i="3" s="1"/>
  <c r="BW386" i="3"/>
  <c r="BX385" i="3"/>
  <c r="BY385" i="3" s="1"/>
  <c r="BZ385" i="3" s="1"/>
  <c r="BW385" i="3"/>
  <c r="BX384" i="3"/>
  <c r="BY384" i="3" s="1"/>
  <c r="BW384" i="3"/>
  <c r="BX383" i="3"/>
  <c r="BY383" i="3" s="1"/>
  <c r="CB383" i="3" s="1"/>
  <c r="BW383" i="3"/>
  <c r="BX382" i="3"/>
  <c r="BY382" i="3" s="1"/>
  <c r="BW382" i="3"/>
  <c r="BX381" i="3"/>
  <c r="BY381" i="3" s="1"/>
  <c r="BW381" i="3"/>
  <c r="BX380" i="3"/>
  <c r="BY380" i="3" s="1"/>
  <c r="BZ380" i="3" s="1"/>
  <c r="BW380" i="3"/>
  <c r="BX379" i="3"/>
  <c r="BY379" i="3" s="1"/>
  <c r="BW379" i="3"/>
  <c r="BX378" i="3"/>
  <c r="BY378" i="3" s="1"/>
  <c r="BW378" i="3"/>
  <c r="BX377" i="3"/>
  <c r="BY377" i="3" s="1"/>
  <c r="BW377" i="3"/>
  <c r="BX376" i="3"/>
  <c r="BY376" i="3" s="1"/>
  <c r="BW376" i="3"/>
  <c r="BX375" i="3"/>
  <c r="BY375" i="3" s="1"/>
  <c r="BW375" i="3"/>
  <c r="BX374" i="3"/>
  <c r="BY374" i="3" s="1"/>
  <c r="BW374" i="3"/>
  <c r="BX373" i="3"/>
  <c r="BY373" i="3" s="1"/>
  <c r="CB373" i="3" s="1"/>
  <c r="BW373" i="3"/>
  <c r="BX372" i="3"/>
  <c r="BY372" i="3" s="1"/>
  <c r="BW372" i="3"/>
  <c r="BX371" i="3"/>
  <c r="BY371" i="3" s="1"/>
  <c r="BW371" i="3"/>
  <c r="BX370" i="3"/>
  <c r="BY370" i="3" s="1"/>
  <c r="BW370" i="3"/>
  <c r="BX369" i="3"/>
  <c r="BY369" i="3" s="1"/>
  <c r="BZ369" i="3" s="1"/>
  <c r="BW369" i="3"/>
  <c r="BX368" i="3"/>
  <c r="BY368" i="3" s="1"/>
  <c r="BW368" i="3"/>
  <c r="BX367" i="3"/>
  <c r="BY367" i="3" s="1"/>
  <c r="CB367" i="3" s="1"/>
  <c r="BW367" i="3"/>
  <c r="BX366" i="3"/>
  <c r="BY366" i="3" s="1"/>
  <c r="BW366" i="3"/>
  <c r="BX365" i="3"/>
  <c r="BY365" i="3" s="1"/>
  <c r="BW365" i="3"/>
  <c r="BX364" i="3"/>
  <c r="BY364" i="3" s="1"/>
  <c r="BW364" i="3"/>
  <c r="BX363" i="3"/>
  <c r="BY363" i="3" s="1"/>
  <c r="BW363" i="3"/>
  <c r="BX362" i="3"/>
  <c r="BY362" i="3" s="1"/>
  <c r="BZ362" i="3" s="1"/>
  <c r="BW362" i="3"/>
  <c r="BX361" i="3"/>
  <c r="BY361" i="3" s="1"/>
  <c r="BW361" i="3"/>
  <c r="BX360" i="3"/>
  <c r="BY360" i="3" s="1"/>
  <c r="BW360" i="3"/>
  <c r="BX359" i="3"/>
  <c r="BY359" i="3" s="1"/>
  <c r="BW359" i="3"/>
  <c r="BX358" i="3"/>
  <c r="BY358" i="3" s="1"/>
  <c r="BW358" i="3"/>
  <c r="BX357" i="3"/>
  <c r="BY357" i="3" s="1"/>
  <c r="BW357" i="3"/>
  <c r="BX356" i="3"/>
  <c r="BY356" i="3" s="1"/>
  <c r="BW356" i="3"/>
  <c r="BX355" i="3"/>
  <c r="BY355" i="3" s="1"/>
  <c r="CB355" i="3" s="1"/>
  <c r="BW355" i="3"/>
  <c r="BX354" i="3"/>
  <c r="BY354" i="3" s="1"/>
  <c r="BW354" i="3"/>
  <c r="BX353" i="3"/>
  <c r="BY353" i="3" s="1"/>
  <c r="BW353" i="3"/>
  <c r="BX352" i="3"/>
  <c r="BY352" i="3" s="1"/>
  <c r="BW352" i="3"/>
  <c r="BX351" i="3"/>
  <c r="BY351" i="3" s="1"/>
  <c r="BW351" i="3"/>
  <c r="BX350" i="3"/>
  <c r="BY350" i="3" s="1"/>
  <c r="BW350" i="3"/>
  <c r="BX349" i="3"/>
  <c r="BY349" i="3" s="1"/>
  <c r="BW349" i="3"/>
  <c r="BX348" i="3"/>
  <c r="BY348" i="3" s="1"/>
  <c r="BW348" i="3"/>
  <c r="BX347" i="3"/>
  <c r="BY347" i="3" s="1"/>
  <c r="BW347" i="3"/>
  <c r="BX346" i="3"/>
  <c r="BY346" i="3" s="1"/>
  <c r="BZ346" i="3" s="1"/>
  <c r="BW346" i="3"/>
  <c r="BX345" i="3"/>
  <c r="BY345" i="3" s="1"/>
  <c r="BW345" i="3"/>
  <c r="BX344" i="3"/>
  <c r="BY344" i="3" s="1"/>
  <c r="BZ344" i="3" s="1"/>
  <c r="BW344" i="3"/>
  <c r="BX343" i="3"/>
  <c r="BY343" i="3" s="1"/>
  <c r="BW343" i="3"/>
  <c r="BX342" i="3"/>
  <c r="BY342" i="3" s="1"/>
  <c r="BZ342" i="3" s="1"/>
  <c r="BW342" i="3"/>
  <c r="BX341" i="3"/>
  <c r="BY341" i="3" s="1"/>
  <c r="BW341" i="3"/>
  <c r="BX340" i="3"/>
  <c r="BY340" i="3" s="1"/>
  <c r="BW340" i="3"/>
  <c r="BX339" i="3"/>
  <c r="BY339" i="3" s="1"/>
  <c r="CB339" i="3" s="1"/>
  <c r="BW339" i="3"/>
  <c r="BX338" i="3"/>
  <c r="BY338" i="3" s="1"/>
  <c r="BW338" i="3"/>
  <c r="BX337" i="3"/>
  <c r="BY337" i="3" s="1"/>
  <c r="BW337" i="3"/>
  <c r="BX336" i="3"/>
  <c r="BY336" i="3" s="1"/>
  <c r="BW336" i="3"/>
  <c r="BX335" i="3"/>
  <c r="BY335" i="3" s="1"/>
  <c r="BW335" i="3"/>
  <c r="BX334" i="3"/>
  <c r="BY334" i="3" s="1"/>
  <c r="CA334" i="3" s="1"/>
  <c r="CC334" i="3" s="1"/>
  <c r="BW334" i="3"/>
  <c r="BX333" i="3"/>
  <c r="BY333" i="3" s="1"/>
  <c r="BW333" i="3"/>
  <c r="BX332" i="3"/>
  <c r="BY332" i="3" s="1"/>
  <c r="BW332" i="3"/>
  <c r="BX331" i="3"/>
  <c r="BY331" i="3" s="1"/>
  <c r="BW331" i="3"/>
  <c r="BX330" i="3"/>
  <c r="BY330" i="3" s="1"/>
  <c r="CA330" i="3" s="1"/>
  <c r="CC330" i="3" s="1"/>
  <c r="BW330" i="3"/>
  <c r="BX329" i="3"/>
  <c r="BY329" i="3" s="1"/>
  <c r="CA329" i="3" s="1"/>
  <c r="CC329" i="3" s="1"/>
  <c r="BW329" i="3"/>
  <c r="BX328" i="3"/>
  <c r="BY328" i="3" s="1"/>
  <c r="BZ328" i="3" s="1"/>
  <c r="BW328" i="3"/>
  <c r="BX327" i="3"/>
  <c r="BY327" i="3" s="1"/>
  <c r="BW327" i="3"/>
  <c r="BX326" i="3"/>
  <c r="BY326" i="3" s="1"/>
  <c r="BZ326" i="3" s="1"/>
  <c r="BW326" i="3"/>
  <c r="BX325" i="3"/>
  <c r="BY325" i="3" s="1"/>
  <c r="CB325" i="3" s="1"/>
  <c r="BW325" i="3"/>
  <c r="BX324" i="3"/>
  <c r="BY324" i="3" s="1"/>
  <c r="BW324" i="3"/>
  <c r="BX323" i="3"/>
  <c r="BY323" i="3" s="1"/>
  <c r="BW323" i="3"/>
  <c r="BX322" i="3"/>
  <c r="BY322" i="3" s="1"/>
  <c r="BW322" i="3"/>
  <c r="BX321" i="3"/>
  <c r="BY321" i="3" s="1"/>
  <c r="BW321" i="3"/>
  <c r="BX320" i="3"/>
  <c r="BY320" i="3" s="1"/>
  <c r="BW320" i="3"/>
  <c r="BX319" i="3"/>
  <c r="BY319" i="3" s="1"/>
  <c r="BW319" i="3"/>
  <c r="BX318" i="3"/>
  <c r="BY318" i="3" s="1"/>
  <c r="CA318" i="3" s="1"/>
  <c r="CC318" i="3" s="1"/>
  <c r="BW318" i="3"/>
  <c r="BX317" i="3"/>
  <c r="BY317" i="3" s="1"/>
  <c r="BW317" i="3"/>
  <c r="BX316" i="3"/>
  <c r="BY316" i="3" s="1"/>
  <c r="BZ316" i="3" s="1"/>
  <c r="BW316" i="3"/>
  <c r="BX315" i="3"/>
  <c r="BY315" i="3" s="1"/>
  <c r="BW315" i="3"/>
  <c r="BX314" i="3"/>
  <c r="BY314" i="3" s="1"/>
  <c r="BW314" i="3"/>
  <c r="BX313" i="3"/>
  <c r="BY313" i="3" s="1"/>
  <c r="BW313" i="3"/>
  <c r="BX312" i="3"/>
  <c r="BY312" i="3" s="1"/>
  <c r="BW312" i="3"/>
  <c r="BX311" i="3"/>
  <c r="BY311" i="3" s="1"/>
  <c r="BW311" i="3"/>
  <c r="BX310" i="3"/>
  <c r="BY310" i="3" s="1"/>
  <c r="BW310" i="3"/>
  <c r="BX309" i="3"/>
  <c r="BY309" i="3" s="1"/>
  <c r="BW309" i="3"/>
  <c r="BX308" i="3"/>
  <c r="BY308" i="3" s="1"/>
  <c r="BW308" i="3"/>
  <c r="BX307" i="3"/>
  <c r="BY307" i="3" s="1"/>
  <c r="BW307" i="3"/>
  <c r="BX306" i="3"/>
  <c r="BY306" i="3" s="1"/>
  <c r="BW306" i="3"/>
  <c r="BX305" i="3"/>
  <c r="BY305" i="3" s="1"/>
  <c r="BZ305" i="3" s="1"/>
  <c r="BW305" i="3"/>
  <c r="BX304" i="3"/>
  <c r="BY304" i="3" s="1"/>
  <c r="BW304" i="3"/>
  <c r="BX303" i="3"/>
  <c r="BY303" i="3" s="1"/>
  <c r="CB303" i="3" s="1"/>
  <c r="BW303" i="3"/>
  <c r="BX302" i="3"/>
  <c r="BY302" i="3" s="1"/>
  <c r="BW302" i="3"/>
  <c r="BX301" i="3"/>
  <c r="BY301" i="3" s="1"/>
  <c r="BW301" i="3"/>
  <c r="BX300" i="3"/>
  <c r="BY300" i="3" s="1"/>
  <c r="BW300" i="3"/>
  <c r="BX299" i="3"/>
  <c r="BY299" i="3" s="1"/>
  <c r="BW299" i="3"/>
  <c r="BX298" i="3"/>
  <c r="BY298" i="3" s="1"/>
  <c r="CA298" i="3" s="1"/>
  <c r="CC298" i="3" s="1"/>
  <c r="BW298" i="3"/>
  <c r="BX297" i="3"/>
  <c r="BY297" i="3" s="1"/>
  <c r="BW297" i="3"/>
  <c r="BX296" i="3"/>
  <c r="BY296" i="3" s="1"/>
  <c r="BW296" i="3"/>
  <c r="BX295" i="3"/>
  <c r="BY295" i="3" s="1"/>
  <c r="BW295" i="3"/>
  <c r="BX294" i="3"/>
  <c r="BY294" i="3" s="1"/>
  <c r="BW294" i="3"/>
  <c r="BX293" i="3"/>
  <c r="BY293" i="3" s="1"/>
  <c r="BW293" i="3"/>
  <c r="BX292" i="3"/>
  <c r="BY292" i="3" s="1"/>
  <c r="BW292" i="3"/>
  <c r="BX291" i="3"/>
  <c r="BY291" i="3" s="1"/>
  <c r="CB291" i="3" s="1"/>
  <c r="BW291" i="3"/>
  <c r="BX290" i="3"/>
  <c r="BY290" i="3" s="1"/>
  <c r="BW290" i="3"/>
  <c r="BX289" i="3"/>
  <c r="BY289" i="3" s="1"/>
  <c r="BW289" i="3"/>
  <c r="BX288" i="3"/>
  <c r="BY288" i="3" s="1"/>
  <c r="BW288" i="3"/>
  <c r="BX287" i="3"/>
  <c r="BY287" i="3" s="1"/>
  <c r="BW287" i="3"/>
  <c r="BX286" i="3"/>
  <c r="BY286" i="3" s="1"/>
  <c r="BW286" i="3"/>
  <c r="BX285" i="3"/>
  <c r="BY285" i="3" s="1"/>
  <c r="BW285" i="3"/>
  <c r="BX284" i="3"/>
  <c r="BY284" i="3" s="1"/>
  <c r="BW284" i="3"/>
  <c r="BX283" i="3"/>
  <c r="BY283" i="3" s="1"/>
  <c r="BW283" i="3"/>
  <c r="BX282" i="3"/>
  <c r="BY282" i="3" s="1"/>
  <c r="CB282" i="3" s="1"/>
  <c r="BW282" i="3"/>
  <c r="BX281" i="3"/>
  <c r="BY281" i="3" s="1"/>
  <c r="CA281" i="3" s="1"/>
  <c r="CC281" i="3" s="1"/>
  <c r="BW281" i="3"/>
  <c r="BX280" i="3"/>
  <c r="BY280" i="3" s="1"/>
  <c r="BW280" i="3"/>
  <c r="BX279" i="3"/>
  <c r="BY279" i="3" s="1"/>
  <c r="BW279" i="3"/>
  <c r="BX278" i="3"/>
  <c r="BY278" i="3" s="1"/>
  <c r="BW278" i="3"/>
  <c r="BX277" i="3"/>
  <c r="BY277" i="3" s="1"/>
  <c r="BW277" i="3"/>
  <c r="BX276" i="3"/>
  <c r="BY276" i="3" s="1"/>
  <c r="BW276" i="3"/>
  <c r="BX275" i="3"/>
  <c r="BY275" i="3" s="1"/>
  <c r="CB275" i="3" s="1"/>
  <c r="BW275" i="3"/>
  <c r="BX274" i="3"/>
  <c r="BY274" i="3" s="1"/>
  <c r="BW274" i="3"/>
  <c r="BX273" i="3"/>
  <c r="BY273" i="3" s="1"/>
  <c r="BW273" i="3"/>
  <c r="BX272" i="3"/>
  <c r="BY272" i="3" s="1"/>
  <c r="BW272" i="3"/>
  <c r="BX271" i="3"/>
  <c r="BY271" i="3" s="1"/>
  <c r="BW271" i="3"/>
  <c r="BX270" i="3"/>
  <c r="BY270" i="3" s="1"/>
  <c r="BW270" i="3"/>
  <c r="BX269" i="3"/>
  <c r="BY269" i="3" s="1"/>
  <c r="BZ269" i="3" s="1"/>
  <c r="BW269" i="3"/>
  <c r="BX268" i="3"/>
  <c r="BY268" i="3" s="1"/>
  <c r="BW268" i="3"/>
  <c r="BX267" i="3"/>
  <c r="BY267" i="3" s="1"/>
  <c r="BW267" i="3"/>
  <c r="BX266" i="3"/>
  <c r="BY266" i="3" s="1"/>
  <c r="CA266" i="3" s="1"/>
  <c r="CC266" i="3" s="1"/>
  <c r="BW266" i="3"/>
  <c r="BX265" i="3"/>
  <c r="BY265" i="3" s="1"/>
  <c r="CB265" i="3" s="1"/>
  <c r="BW265" i="3"/>
  <c r="BX264" i="3"/>
  <c r="BY264" i="3" s="1"/>
  <c r="BZ264" i="3" s="1"/>
  <c r="BW264" i="3"/>
  <c r="BX263" i="3"/>
  <c r="BY263" i="3" s="1"/>
  <c r="BW263" i="3"/>
  <c r="BX262" i="3"/>
  <c r="BY262" i="3" s="1"/>
  <c r="BW262" i="3"/>
  <c r="BX261" i="3"/>
  <c r="BY261" i="3" s="1"/>
  <c r="BW261" i="3"/>
  <c r="BX260" i="3"/>
  <c r="BY260" i="3" s="1"/>
  <c r="BZ260" i="3" s="1"/>
  <c r="BW260" i="3"/>
  <c r="BX259" i="3"/>
  <c r="BY259" i="3" s="1"/>
  <c r="BW259" i="3"/>
  <c r="BX258" i="3"/>
  <c r="BY258" i="3" s="1"/>
  <c r="BW258" i="3"/>
  <c r="BX257" i="3"/>
  <c r="BY257" i="3" s="1"/>
  <c r="BW257" i="3"/>
  <c r="BX256" i="3"/>
  <c r="BY256" i="3" s="1"/>
  <c r="BW256" i="3"/>
  <c r="BX255" i="3"/>
  <c r="BY255" i="3" s="1"/>
  <c r="CB255" i="3" s="1"/>
  <c r="BW255" i="3"/>
  <c r="BX254" i="3"/>
  <c r="BY254" i="3" s="1"/>
  <c r="BW254" i="3"/>
  <c r="BX253" i="3"/>
  <c r="BY253" i="3" s="1"/>
  <c r="BW253" i="3"/>
  <c r="BX252" i="3"/>
  <c r="BY252" i="3" s="1"/>
  <c r="BZ252" i="3" s="1"/>
  <c r="BW252" i="3"/>
  <c r="BX251" i="3"/>
  <c r="BY251" i="3" s="1"/>
  <c r="BW251" i="3"/>
  <c r="BX250" i="3"/>
  <c r="BY250" i="3" s="1"/>
  <c r="BW250" i="3"/>
  <c r="BX249" i="3"/>
  <c r="BY249" i="3" s="1"/>
  <c r="BW249" i="3"/>
  <c r="BX248" i="3"/>
  <c r="BY248" i="3" s="1"/>
  <c r="BW248" i="3"/>
  <c r="BX247" i="3"/>
  <c r="BY247" i="3" s="1"/>
  <c r="BW247" i="3"/>
  <c r="BX246" i="3"/>
  <c r="BY246" i="3" s="1"/>
  <c r="BW246" i="3"/>
  <c r="BX245" i="3"/>
  <c r="BY245" i="3" s="1"/>
  <c r="BW245" i="3"/>
  <c r="BX244" i="3"/>
  <c r="BY244" i="3" s="1"/>
  <c r="BW244" i="3"/>
  <c r="BX243" i="3"/>
  <c r="BY243" i="3" s="1"/>
  <c r="CB243" i="3" s="1"/>
  <c r="BW243" i="3"/>
  <c r="BX242" i="3"/>
  <c r="BY242" i="3" s="1"/>
  <c r="BZ242" i="3" s="1"/>
  <c r="BW242" i="3"/>
  <c r="BX241" i="3"/>
  <c r="BY241" i="3" s="1"/>
  <c r="BW241" i="3"/>
  <c r="BX240" i="3"/>
  <c r="BY240" i="3" s="1"/>
  <c r="BW240" i="3"/>
  <c r="BX239" i="3"/>
  <c r="BY239" i="3" s="1"/>
  <c r="BW239" i="3"/>
  <c r="BX238" i="3"/>
  <c r="BY238" i="3" s="1"/>
  <c r="BW238" i="3"/>
  <c r="BX237" i="3"/>
  <c r="BY237" i="3" s="1"/>
  <c r="BW237" i="3"/>
  <c r="BX236" i="3"/>
  <c r="BY236" i="3" s="1"/>
  <c r="BW236" i="3"/>
  <c r="BX235" i="3"/>
  <c r="BY235" i="3" s="1"/>
  <c r="BW235" i="3"/>
  <c r="BX234" i="3"/>
  <c r="BY234" i="3" s="1"/>
  <c r="CB234" i="3" s="1"/>
  <c r="BW234" i="3"/>
  <c r="BX233" i="3"/>
  <c r="BY233" i="3" s="1"/>
  <c r="BW233" i="3"/>
  <c r="BX232" i="3"/>
  <c r="BY232" i="3" s="1"/>
  <c r="BZ232" i="3" s="1"/>
  <c r="BW232" i="3"/>
  <c r="BX231" i="3"/>
  <c r="BY231" i="3" s="1"/>
  <c r="BW231" i="3"/>
  <c r="BX230" i="3"/>
  <c r="BY230" i="3" s="1"/>
  <c r="BW230" i="3"/>
  <c r="BX229" i="3"/>
  <c r="BY229" i="3" s="1"/>
  <c r="BW229" i="3"/>
  <c r="BX228" i="3"/>
  <c r="BY228" i="3" s="1"/>
  <c r="BW228" i="3"/>
  <c r="BX227" i="3"/>
  <c r="BY227" i="3" s="1"/>
  <c r="BW227" i="3"/>
  <c r="BX226" i="3"/>
  <c r="BY226" i="3" s="1"/>
  <c r="BW226" i="3"/>
  <c r="BX225" i="3"/>
  <c r="BY225" i="3" s="1"/>
  <c r="BW225" i="3"/>
  <c r="BX224" i="3"/>
  <c r="BY224" i="3" s="1"/>
  <c r="BW224" i="3"/>
  <c r="BX223" i="3"/>
  <c r="BY223" i="3" s="1"/>
  <c r="CB223" i="3" s="1"/>
  <c r="BW223" i="3"/>
  <c r="BX222" i="3"/>
  <c r="BY222" i="3" s="1"/>
  <c r="BW222" i="3"/>
  <c r="BX221" i="3"/>
  <c r="BY221" i="3" s="1"/>
  <c r="BW221" i="3"/>
  <c r="BX220" i="3"/>
  <c r="BY220" i="3" s="1"/>
  <c r="BZ220" i="3" s="1"/>
  <c r="BW220" i="3"/>
  <c r="BX219" i="3"/>
  <c r="BY219" i="3" s="1"/>
  <c r="CB219" i="3" s="1"/>
  <c r="BW219" i="3"/>
  <c r="BX218" i="3"/>
  <c r="BY218" i="3" s="1"/>
  <c r="BW218" i="3"/>
  <c r="BX217" i="3"/>
  <c r="BY217" i="3" s="1"/>
  <c r="BW217" i="3"/>
  <c r="BX216" i="3"/>
  <c r="BY216" i="3" s="1"/>
  <c r="BW216" i="3"/>
  <c r="BX215" i="3"/>
  <c r="BY215" i="3" s="1"/>
  <c r="BW215" i="3"/>
  <c r="BX214" i="3"/>
  <c r="BY214" i="3" s="1"/>
  <c r="BW214" i="3"/>
  <c r="BX213" i="3"/>
  <c r="BY213" i="3" s="1"/>
  <c r="CA213" i="3" s="1"/>
  <c r="CC213" i="3" s="1"/>
  <c r="BW213" i="3"/>
  <c r="BX212" i="3"/>
  <c r="BY212" i="3" s="1"/>
  <c r="BW212" i="3"/>
  <c r="BX211" i="3"/>
  <c r="BY211" i="3" s="1"/>
  <c r="CB211" i="3" s="1"/>
  <c r="BW211" i="3"/>
  <c r="BX210" i="3"/>
  <c r="BY210" i="3" s="1"/>
  <c r="BZ210" i="3" s="1"/>
  <c r="BW210" i="3"/>
  <c r="BX209" i="3"/>
  <c r="BY209" i="3" s="1"/>
  <c r="CA209" i="3" s="1"/>
  <c r="CC209" i="3" s="1"/>
  <c r="BW209" i="3"/>
  <c r="BX208" i="3"/>
  <c r="BY208" i="3" s="1"/>
  <c r="BW208" i="3"/>
  <c r="BX207" i="3"/>
  <c r="BY207" i="3" s="1"/>
  <c r="BW207" i="3"/>
  <c r="BX206" i="3"/>
  <c r="BY206" i="3" s="1"/>
  <c r="CB206" i="3" s="1"/>
  <c r="BW206" i="3"/>
  <c r="BX205" i="3"/>
  <c r="BY205" i="3" s="1"/>
  <c r="BW205" i="3"/>
  <c r="BX204" i="3"/>
  <c r="BY204" i="3" s="1"/>
  <c r="BW204" i="3"/>
  <c r="BX203" i="3"/>
  <c r="BY203" i="3" s="1"/>
  <c r="BW203" i="3"/>
  <c r="BX202" i="3"/>
  <c r="BY202" i="3" s="1"/>
  <c r="CB202" i="3" s="1"/>
  <c r="BW202" i="3"/>
  <c r="BX201" i="3"/>
  <c r="BY201" i="3" s="1"/>
  <c r="BW201" i="3"/>
  <c r="BX200" i="3"/>
  <c r="BY200" i="3" s="1"/>
  <c r="BZ200" i="3" s="1"/>
  <c r="BW200" i="3"/>
  <c r="BX199" i="3"/>
  <c r="BY199" i="3" s="1"/>
  <c r="BW199" i="3"/>
  <c r="BX198" i="3"/>
  <c r="BY198" i="3" s="1"/>
  <c r="BW198" i="3"/>
  <c r="BX197" i="3"/>
  <c r="BY197" i="3" s="1"/>
  <c r="BW197" i="3"/>
  <c r="BX196" i="3"/>
  <c r="BY196" i="3" s="1"/>
  <c r="BZ196" i="3" s="1"/>
  <c r="BW196" i="3"/>
  <c r="BX195" i="3"/>
  <c r="BY195" i="3" s="1"/>
  <c r="BW195" i="3"/>
  <c r="BX194" i="3"/>
  <c r="BY194" i="3" s="1"/>
  <c r="BW194" i="3"/>
  <c r="BX193" i="3"/>
  <c r="BY193" i="3" s="1"/>
  <c r="BW193" i="3"/>
  <c r="BX192" i="3"/>
  <c r="BY192" i="3" s="1"/>
  <c r="BW192" i="3"/>
  <c r="BX191" i="3"/>
  <c r="BY191" i="3" s="1"/>
  <c r="CB191" i="3" s="1"/>
  <c r="BW191" i="3"/>
  <c r="BX190" i="3"/>
  <c r="BY190" i="3" s="1"/>
  <c r="BW190" i="3"/>
  <c r="BX189" i="3"/>
  <c r="BY189" i="3" s="1"/>
  <c r="BW189" i="3"/>
  <c r="BX188" i="3"/>
  <c r="BY188" i="3" s="1"/>
  <c r="BW188" i="3"/>
  <c r="BX187" i="3"/>
  <c r="BY187" i="3" s="1"/>
  <c r="CB187" i="3" s="1"/>
  <c r="BW187" i="3"/>
  <c r="BX186" i="3"/>
  <c r="BY186" i="3" s="1"/>
  <c r="CB186" i="3" s="1"/>
  <c r="BW186" i="3"/>
  <c r="BX185" i="3"/>
  <c r="BY185" i="3" s="1"/>
  <c r="BW185" i="3"/>
  <c r="BX184" i="3"/>
  <c r="BY184" i="3" s="1"/>
  <c r="BW184" i="3"/>
  <c r="BX183" i="3"/>
  <c r="BY183" i="3" s="1"/>
  <c r="BW183" i="3"/>
  <c r="BX182" i="3"/>
  <c r="BY182" i="3" s="1"/>
  <c r="BZ182" i="3" s="1"/>
  <c r="BW182" i="3"/>
  <c r="BX181" i="3"/>
  <c r="BY181" i="3" s="1"/>
  <c r="BZ181" i="3" s="1"/>
  <c r="BW181" i="3"/>
  <c r="BX180" i="3"/>
  <c r="BY180" i="3" s="1"/>
  <c r="BW180" i="3"/>
  <c r="BX179" i="3"/>
  <c r="BY179" i="3" s="1"/>
  <c r="CB179" i="3" s="1"/>
  <c r="BW179" i="3"/>
  <c r="BX178" i="3"/>
  <c r="BY178" i="3" s="1"/>
  <c r="BZ178" i="3" s="1"/>
  <c r="BW178" i="3"/>
  <c r="BX177" i="3"/>
  <c r="BY177" i="3" s="1"/>
  <c r="BW177" i="3"/>
  <c r="BX176" i="3"/>
  <c r="BY176" i="3" s="1"/>
  <c r="BW176" i="3"/>
  <c r="BX175" i="3"/>
  <c r="BY175" i="3" s="1"/>
  <c r="BW175" i="3"/>
  <c r="BX174" i="3"/>
  <c r="BY174" i="3" s="1"/>
  <c r="CB174" i="3" s="1"/>
  <c r="BW174" i="3"/>
  <c r="BX173" i="3"/>
  <c r="BY173" i="3" s="1"/>
  <c r="BZ173" i="3" s="1"/>
  <c r="BW173" i="3"/>
  <c r="BX172" i="3"/>
  <c r="BY172" i="3" s="1"/>
  <c r="BW172" i="3"/>
  <c r="BX171" i="3"/>
  <c r="BY171" i="3" s="1"/>
  <c r="BW171" i="3"/>
  <c r="BX170" i="3"/>
  <c r="BY170" i="3" s="1"/>
  <c r="CB170" i="3" s="1"/>
  <c r="BW170" i="3"/>
  <c r="BX169" i="3"/>
  <c r="BY169" i="3" s="1"/>
  <c r="CB169" i="3" s="1"/>
  <c r="BW169" i="3"/>
  <c r="BX168" i="3"/>
  <c r="BY168" i="3" s="1"/>
  <c r="BZ168" i="3" s="1"/>
  <c r="BW168" i="3"/>
  <c r="BX167" i="3"/>
  <c r="BY167" i="3" s="1"/>
  <c r="BW167" i="3"/>
  <c r="BX166" i="3"/>
  <c r="BY166" i="3" s="1"/>
  <c r="BW166" i="3"/>
  <c r="BX165" i="3"/>
  <c r="BY165" i="3" s="1"/>
  <c r="BW165" i="3"/>
  <c r="BX164" i="3"/>
  <c r="BY164" i="3" s="1"/>
  <c r="BZ164" i="3" s="1"/>
  <c r="BW164" i="3"/>
  <c r="BX163" i="3"/>
  <c r="BY163" i="3" s="1"/>
  <c r="BW163" i="3"/>
  <c r="BX162" i="3"/>
  <c r="BY162" i="3" s="1"/>
  <c r="BW162" i="3"/>
  <c r="BX161" i="3"/>
  <c r="BY161" i="3" s="1"/>
  <c r="BW161" i="3"/>
  <c r="BX160" i="3"/>
  <c r="BY160" i="3" s="1"/>
  <c r="BW160" i="3"/>
  <c r="BX159" i="3"/>
  <c r="BY159" i="3" s="1"/>
  <c r="CB159" i="3" s="1"/>
  <c r="BW159" i="3"/>
  <c r="BX158" i="3"/>
  <c r="BY158" i="3" s="1"/>
  <c r="BW158" i="3"/>
  <c r="BX157" i="3"/>
  <c r="BY157" i="3" s="1"/>
  <c r="BW157" i="3"/>
  <c r="BX156" i="3"/>
  <c r="BY156" i="3" s="1"/>
  <c r="BW156" i="3"/>
  <c r="BX155" i="3"/>
  <c r="BY155" i="3" s="1"/>
  <c r="CA155" i="3" s="1"/>
  <c r="CC155" i="3" s="1"/>
  <c r="BW155" i="3"/>
  <c r="BX154" i="3"/>
  <c r="BY154" i="3" s="1"/>
  <c r="BW154" i="3"/>
  <c r="BX153" i="3"/>
  <c r="BY153" i="3" s="1"/>
  <c r="BW153" i="3"/>
  <c r="BX152" i="3"/>
  <c r="BY152" i="3" s="1"/>
  <c r="CB152" i="3" s="1"/>
  <c r="BW152" i="3"/>
  <c r="BX151" i="3"/>
  <c r="BY151" i="3" s="1"/>
  <c r="BW151" i="3"/>
  <c r="BX150" i="3"/>
  <c r="BY150" i="3" s="1"/>
  <c r="BW150" i="3"/>
  <c r="BX149" i="3"/>
  <c r="BY149" i="3" s="1"/>
  <c r="BW149" i="3"/>
  <c r="BX148" i="3"/>
  <c r="BY148" i="3" s="1"/>
  <c r="CB148" i="3" s="1"/>
  <c r="BW148" i="3"/>
  <c r="BX147" i="3"/>
  <c r="BY147" i="3" s="1"/>
  <c r="CB147" i="3" s="1"/>
  <c r="BW147" i="3"/>
  <c r="BX146" i="3"/>
  <c r="BY146" i="3" s="1"/>
  <c r="BW146" i="3"/>
  <c r="BX145" i="3"/>
  <c r="BY145" i="3" s="1"/>
  <c r="BW145" i="3"/>
  <c r="BX144" i="3"/>
  <c r="BY144" i="3" s="1"/>
  <c r="BW144" i="3"/>
  <c r="BX143" i="3"/>
  <c r="BY143" i="3" s="1"/>
  <c r="CA143" i="3" s="1"/>
  <c r="CC143" i="3" s="1"/>
  <c r="BW143" i="3"/>
  <c r="BX142" i="3"/>
  <c r="BY142" i="3" s="1"/>
  <c r="BW142" i="3"/>
  <c r="BX141" i="3"/>
  <c r="BY141" i="3" s="1"/>
  <c r="BW141" i="3"/>
  <c r="BX140" i="3"/>
  <c r="BY140" i="3" s="1"/>
  <c r="BW140" i="3"/>
  <c r="BX139" i="3"/>
  <c r="BY139" i="3" s="1"/>
  <c r="BW139" i="3"/>
  <c r="BX138" i="3"/>
  <c r="BY138" i="3" s="1"/>
  <c r="BW138" i="3"/>
  <c r="BX137" i="3"/>
  <c r="BY137" i="3" s="1"/>
  <c r="BW137" i="3"/>
  <c r="BX136" i="3"/>
  <c r="BY136" i="3" s="1"/>
  <c r="CB136" i="3" s="1"/>
  <c r="BW136" i="3"/>
  <c r="BX135" i="3"/>
  <c r="BY135" i="3" s="1"/>
  <c r="CB135" i="3" s="1"/>
  <c r="BW135" i="3"/>
  <c r="BX134" i="3"/>
  <c r="BY134" i="3" s="1"/>
  <c r="BW134" i="3"/>
  <c r="BX133" i="3"/>
  <c r="BY133" i="3" s="1"/>
  <c r="BW133" i="3"/>
  <c r="BX132" i="3"/>
  <c r="BY132" i="3" s="1"/>
  <c r="CB132" i="3" s="1"/>
  <c r="BW132" i="3"/>
  <c r="BX131" i="3"/>
  <c r="BY131" i="3" s="1"/>
  <c r="CA131" i="3" s="1"/>
  <c r="CC131" i="3" s="1"/>
  <c r="BW131" i="3"/>
  <c r="BX130" i="3"/>
  <c r="BY130" i="3" s="1"/>
  <c r="BW130" i="3"/>
  <c r="BX129" i="3"/>
  <c r="BY129" i="3" s="1"/>
  <c r="BW129" i="3"/>
  <c r="BX128" i="3"/>
  <c r="BY128" i="3" s="1"/>
  <c r="BW128" i="3"/>
  <c r="BX127" i="3"/>
  <c r="BY127" i="3" s="1"/>
  <c r="BZ127" i="3" s="1"/>
  <c r="BW127" i="3"/>
  <c r="BX126" i="3"/>
  <c r="BY126" i="3" s="1"/>
  <c r="BW126" i="3"/>
  <c r="BX125" i="3"/>
  <c r="BY125" i="3" s="1"/>
  <c r="BW125" i="3"/>
  <c r="BX124" i="3"/>
  <c r="BY124" i="3" s="1"/>
  <c r="BW124" i="3"/>
  <c r="BX123" i="3"/>
  <c r="BY123" i="3" s="1"/>
  <c r="BZ123" i="3" s="1"/>
  <c r="BW123" i="3"/>
  <c r="BX122" i="3"/>
  <c r="BY122" i="3" s="1"/>
  <c r="BW122" i="3"/>
  <c r="BX121" i="3"/>
  <c r="BY121" i="3" s="1"/>
  <c r="BW121" i="3"/>
  <c r="BX120" i="3"/>
  <c r="BY120" i="3" s="1"/>
  <c r="CB120" i="3" s="1"/>
  <c r="BW120" i="3"/>
  <c r="BX119" i="3"/>
  <c r="BY119" i="3" s="1"/>
  <c r="BW119" i="3"/>
  <c r="BX118" i="3"/>
  <c r="BY118" i="3" s="1"/>
  <c r="BW118" i="3"/>
  <c r="BX117" i="3"/>
  <c r="BY117" i="3" s="1"/>
  <c r="BW117" i="3"/>
  <c r="BX116" i="3"/>
  <c r="BY116" i="3" s="1"/>
  <c r="CB116" i="3" s="1"/>
  <c r="BW116" i="3"/>
  <c r="BX115" i="3"/>
  <c r="BY115" i="3" s="1"/>
  <c r="BW115" i="3"/>
  <c r="BX114" i="3"/>
  <c r="BY114" i="3" s="1"/>
  <c r="BW114" i="3"/>
  <c r="BX113" i="3"/>
  <c r="BY113" i="3" s="1"/>
  <c r="BW113" i="3"/>
  <c r="BX112" i="3"/>
  <c r="BY112" i="3" s="1"/>
  <c r="BW112" i="3"/>
  <c r="BX111" i="3"/>
  <c r="BY111" i="3" s="1"/>
  <c r="CA111" i="3" s="1"/>
  <c r="CC111" i="3" s="1"/>
  <c r="BW111" i="3"/>
  <c r="BX110" i="3"/>
  <c r="BY110" i="3" s="1"/>
  <c r="BW110" i="3"/>
  <c r="BX109" i="3"/>
  <c r="BY109" i="3" s="1"/>
  <c r="BW109" i="3"/>
  <c r="BX108" i="3"/>
  <c r="BY108" i="3" s="1"/>
  <c r="CB108" i="3" s="1"/>
  <c r="BW108" i="3"/>
  <c r="BX107" i="3"/>
  <c r="BY107" i="3" s="1"/>
  <c r="CA107" i="3" s="1"/>
  <c r="CC107" i="3" s="1"/>
  <c r="BW107" i="3"/>
  <c r="BX106" i="3"/>
  <c r="BY106" i="3" s="1"/>
  <c r="BW106" i="3"/>
  <c r="BX105" i="3"/>
  <c r="BY105" i="3" s="1"/>
  <c r="CA105" i="3" s="1"/>
  <c r="CC105" i="3" s="1"/>
  <c r="BW105" i="3"/>
  <c r="BX104" i="3"/>
  <c r="BY104" i="3" s="1"/>
  <c r="BW104" i="3"/>
  <c r="BX103" i="3"/>
  <c r="BY103" i="3" s="1"/>
  <c r="BW103" i="3"/>
  <c r="BX102" i="3"/>
  <c r="BY102" i="3" s="1"/>
  <c r="BW102" i="3"/>
  <c r="BX101" i="3"/>
  <c r="BY101" i="3" s="1"/>
  <c r="BW101" i="3"/>
  <c r="BX100" i="3"/>
  <c r="BY100" i="3" s="1"/>
  <c r="CB100" i="3" s="1"/>
  <c r="BW100" i="3"/>
  <c r="BX99" i="3"/>
  <c r="BY99" i="3" s="1"/>
  <c r="BW99" i="3"/>
  <c r="BX98" i="3"/>
  <c r="BY98" i="3" s="1"/>
  <c r="BW98" i="3"/>
  <c r="BX97" i="3"/>
  <c r="BY97" i="3" s="1"/>
  <c r="BW97" i="3"/>
  <c r="BX96" i="3"/>
  <c r="BY96" i="3" s="1"/>
  <c r="BW96" i="3"/>
  <c r="BX95" i="3"/>
  <c r="BY95" i="3" s="1"/>
  <c r="BW95" i="3"/>
  <c r="BX94" i="3"/>
  <c r="BY94" i="3" s="1"/>
  <c r="BW94" i="3"/>
  <c r="BX93" i="3"/>
  <c r="BY93" i="3" s="1"/>
  <c r="BW93" i="3"/>
  <c r="BX92" i="3"/>
  <c r="BY92" i="3" s="1"/>
  <c r="CB92" i="3" s="1"/>
  <c r="BW92" i="3"/>
  <c r="BX91" i="3"/>
  <c r="BY91" i="3" s="1"/>
  <c r="CA91" i="3" s="1"/>
  <c r="CC91" i="3" s="1"/>
  <c r="BW91" i="3"/>
  <c r="BX90" i="3"/>
  <c r="BY90" i="3" s="1"/>
  <c r="BW90" i="3"/>
  <c r="BX89" i="3"/>
  <c r="BY89" i="3" s="1"/>
  <c r="BW89" i="3"/>
  <c r="BX88" i="3"/>
  <c r="BY88" i="3" s="1"/>
  <c r="BW88" i="3"/>
  <c r="BX87" i="3"/>
  <c r="BY87" i="3" s="1"/>
  <c r="CB87" i="3" s="1"/>
  <c r="BW87" i="3"/>
  <c r="BX86" i="3"/>
  <c r="BY86" i="3" s="1"/>
  <c r="BW86" i="3"/>
  <c r="BX85" i="3"/>
  <c r="BY85" i="3" s="1"/>
  <c r="BW85" i="3"/>
  <c r="BX84" i="3"/>
  <c r="BY84" i="3" s="1"/>
  <c r="CB84" i="3" s="1"/>
  <c r="BW84" i="3"/>
  <c r="BX83" i="3"/>
  <c r="BY83" i="3" s="1"/>
  <c r="BW83" i="3"/>
  <c r="BX82" i="3"/>
  <c r="BY82" i="3" s="1"/>
  <c r="BW82" i="3"/>
  <c r="BX81" i="3"/>
  <c r="BY81" i="3" s="1"/>
  <c r="BW81" i="3"/>
  <c r="BX80" i="3"/>
  <c r="BY80" i="3" s="1"/>
  <c r="BW80" i="3"/>
  <c r="BX79" i="3"/>
  <c r="BY79" i="3" s="1"/>
  <c r="BW79" i="3"/>
  <c r="BX78" i="3"/>
  <c r="BY78" i="3" s="1"/>
  <c r="BW78" i="3"/>
  <c r="BX77" i="3"/>
  <c r="BY77" i="3" s="1"/>
  <c r="CA77" i="3" s="1"/>
  <c r="CC77" i="3" s="1"/>
  <c r="BW77" i="3"/>
  <c r="BX76" i="3"/>
  <c r="BY76" i="3" s="1"/>
  <c r="CB76" i="3" s="1"/>
  <c r="BW76" i="3"/>
  <c r="BX75" i="3"/>
  <c r="BY75" i="3" s="1"/>
  <c r="BZ75" i="3" s="1"/>
  <c r="BW75" i="3"/>
  <c r="BX74" i="3"/>
  <c r="BY74" i="3" s="1"/>
  <c r="BW74" i="3"/>
  <c r="BX73" i="3"/>
  <c r="BY73" i="3" s="1"/>
  <c r="BW73" i="3"/>
  <c r="BX72" i="3"/>
  <c r="BY72" i="3" s="1"/>
  <c r="CB72" i="3" s="1"/>
  <c r="BW72" i="3"/>
  <c r="BX71" i="3"/>
  <c r="BY71" i="3" s="1"/>
  <c r="BW71" i="3"/>
  <c r="BX70" i="3"/>
  <c r="BY70" i="3" s="1"/>
  <c r="BW70" i="3"/>
  <c r="BX69" i="3"/>
  <c r="BY69" i="3" s="1"/>
  <c r="BW69" i="3"/>
  <c r="BX68" i="3"/>
  <c r="BY68" i="3" s="1"/>
  <c r="CB68" i="3" s="1"/>
  <c r="BW68" i="3"/>
  <c r="BX67" i="3"/>
  <c r="BY67" i="3" s="1"/>
  <c r="BW67" i="3"/>
  <c r="BX66" i="3"/>
  <c r="BY66" i="3" s="1"/>
  <c r="BW66" i="3"/>
  <c r="BX65" i="3"/>
  <c r="BY65" i="3" s="1"/>
  <c r="BW65" i="3"/>
  <c r="BX64" i="3"/>
  <c r="BY64" i="3" s="1"/>
  <c r="CB64" i="3" s="1"/>
  <c r="BW64" i="3"/>
  <c r="BX63" i="3"/>
  <c r="BY63" i="3" s="1"/>
  <c r="BW63" i="3"/>
  <c r="BX62" i="3"/>
  <c r="BY62" i="3" s="1"/>
  <c r="BW62" i="3"/>
  <c r="BX61" i="3"/>
  <c r="BY61" i="3" s="1"/>
  <c r="BW61" i="3"/>
  <c r="BX60" i="3"/>
  <c r="BY60" i="3" s="1"/>
  <c r="BW60" i="3"/>
  <c r="BX59" i="3"/>
  <c r="BY59" i="3" s="1"/>
  <c r="BW59" i="3"/>
  <c r="BX58" i="3"/>
  <c r="BY58" i="3" s="1"/>
  <c r="BW58" i="3"/>
  <c r="BX57" i="3"/>
  <c r="BY57" i="3" s="1"/>
  <c r="BW57" i="3"/>
  <c r="BX56" i="3"/>
  <c r="BY56" i="3" s="1"/>
  <c r="CB56" i="3" s="1"/>
  <c r="BW56" i="3"/>
  <c r="BX55" i="3"/>
  <c r="BY55" i="3" s="1"/>
  <c r="BW55" i="3"/>
  <c r="BX54" i="3"/>
  <c r="BY54" i="3" s="1"/>
  <c r="BW54" i="3"/>
  <c r="BX53" i="3"/>
  <c r="BY53" i="3" s="1"/>
  <c r="BW53" i="3"/>
  <c r="BX52" i="3"/>
  <c r="BY52" i="3" s="1"/>
  <c r="BW52" i="3"/>
  <c r="BX51" i="3"/>
  <c r="BY51" i="3" s="1"/>
  <c r="BW51" i="3"/>
  <c r="BX50" i="3"/>
  <c r="BY50" i="3" s="1"/>
  <c r="BW50" i="3"/>
  <c r="BX49" i="3"/>
  <c r="BY49" i="3" s="1"/>
  <c r="BW49" i="3"/>
  <c r="BX48" i="3"/>
  <c r="BY48" i="3" s="1"/>
  <c r="CB48" i="3" s="1"/>
  <c r="BW48" i="3"/>
  <c r="BX47" i="3"/>
  <c r="BY47" i="3" s="1"/>
  <c r="BW47" i="3"/>
  <c r="BX46" i="3"/>
  <c r="BY46" i="3" s="1"/>
  <c r="BW46" i="3"/>
  <c r="BX45" i="3"/>
  <c r="BY45" i="3" s="1"/>
  <c r="BW45" i="3"/>
  <c r="BX44" i="3"/>
  <c r="BY44" i="3" s="1"/>
  <c r="BW44" i="3"/>
  <c r="BX43" i="3"/>
  <c r="BY43" i="3" s="1"/>
  <c r="BW43" i="3"/>
  <c r="BX42" i="3"/>
  <c r="BY42" i="3" s="1"/>
  <c r="BW42" i="3"/>
  <c r="BX41" i="3"/>
  <c r="BY41" i="3" s="1"/>
  <c r="BW41" i="3"/>
  <c r="BX40" i="3"/>
  <c r="BY40" i="3" s="1"/>
  <c r="CB40" i="3" s="1"/>
  <c r="BW40" i="3"/>
  <c r="BX39" i="3"/>
  <c r="BY39" i="3" s="1"/>
  <c r="BW39" i="3"/>
  <c r="BX38" i="3"/>
  <c r="BY38" i="3" s="1"/>
  <c r="BW38" i="3"/>
  <c r="BX37" i="3"/>
  <c r="BY37" i="3" s="1"/>
  <c r="BW37" i="3"/>
  <c r="BX36" i="3"/>
  <c r="BY36" i="3" s="1"/>
  <c r="BW36" i="3"/>
  <c r="BX35" i="3"/>
  <c r="BY35" i="3" s="1"/>
  <c r="BW35" i="3"/>
  <c r="BX34" i="3"/>
  <c r="BY34" i="3" s="1"/>
  <c r="BW34" i="3"/>
  <c r="BY33" i="3"/>
  <c r="BX33" i="3"/>
  <c r="BW33" i="3"/>
  <c r="BX32" i="3"/>
  <c r="BY32" i="3" s="1"/>
  <c r="CB32" i="3" s="1"/>
  <c r="BW32" i="3"/>
  <c r="BX31" i="3"/>
  <c r="BY31" i="3" s="1"/>
  <c r="BW31" i="3"/>
  <c r="BX30" i="3"/>
  <c r="BY30" i="3" s="1"/>
  <c r="BW30" i="3"/>
  <c r="BX29" i="3"/>
  <c r="BY29" i="3" s="1"/>
  <c r="BW29" i="3"/>
  <c r="BX28" i="3"/>
  <c r="BY28" i="3" s="1"/>
  <c r="BW28" i="3"/>
  <c r="BX27" i="3"/>
  <c r="BY27" i="3" s="1"/>
  <c r="BW27" i="3"/>
  <c r="BX26" i="3"/>
  <c r="BY26" i="3" s="1"/>
  <c r="BW26" i="3"/>
  <c r="BX25" i="3"/>
  <c r="BY25" i="3" s="1"/>
  <c r="BW25" i="3"/>
  <c r="BX24" i="3"/>
  <c r="BY24" i="3" s="1"/>
  <c r="BW24" i="3"/>
  <c r="BX23" i="3"/>
  <c r="BY23" i="3" s="1"/>
  <c r="BZ23" i="3" s="1"/>
  <c r="BW23" i="3"/>
  <c r="BX22" i="3"/>
  <c r="BY22" i="3" s="1"/>
  <c r="BW22" i="3"/>
  <c r="BX21" i="3"/>
  <c r="BY21" i="3" s="1"/>
  <c r="BW21" i="3"/>
  <c r="BX20" i="3"/>
  <c r="BY20" i="3" s="1"/>
  <c r="BW20" i="3"/>
  <c r="BX19" i="3"/>
  <c r="BY19" i="3" s="1"/>
  <c r="BZ19" i="3" s="1"/>
  <c r="BW19" i="3"/>
  <c r="BX18" i="3"/>
  <c r="BY18" i="3" s="1"/>
  <c r="BW18" i="3"/>
  <c r="BX17" i="3"/>
  <c r="BY17" i="3" s="1"/>
  <c r="BZ17" i="3" s="1"/>
  <c r="BW17" i="3"/>
  <c r="BX16" i="3"/>
  <c r="BY16" i="3" s="1"/>
  <c r="BW16" i="3"/>
  <c r="BX15" i="3"/>
  <c r="BY15" i="3" s="1"/>
  <c r="BZ15" i="3" s="1"/>
  <c r="BW15" i="3"/>
  <c r="BX14" i="3"/>
  <c r="BY14" i="3" s="1"/>
  <c r="BW14" i="3"/>
  <c r="BX13" i="3"/>
  <c r="BY13" i="3" s="1"/>
  <c r="BZ13" i="3" s="1"/>
  <c r="BW13" i="3"/>
  <c r="BX12" i="3"/>
  <c r="BY12" i="3" s="1"/>
  <c r="BW12" i="3"/>
  <c r="BP520" i="3"/>
  <c r="BQ520" i="3" s="1"/>
  <c r="BO520" i="3"/>
  <c r="BP519" i="3"/>
  <c r="BQ519" i="3" s="1"/>
  <c r="BS519" i="3" s="1"/>
  <c r="BU519" i="3" s="1"/>
  <c r="BO519" i="3"/>
  <c r="BP518" i="3"/>
  <c r="BQ518" i="3" s="1"/>
  <c r="BO518" i="3"/>
  <c r="BP517" i="3"/>
  <c r="BQ517" i="3" s="1"/>
  <c r="BR517" i="3" s="1"/>
  <c r="BO517" i="3"/>
  <c r="BP516" i="3"/>
  <c r="BQ516" i="3" s="1"/>
  <c r="BO516" i="3"/>
  <c r="BP515" i="3"/>
  <c r="BQ515" i="3" s="1"/>
  <c r="BS515" i="3" s="1"/>
  <c r="BU515" i="3" s="1"/>
  <c r="BO515" i="3"/>
  <c r="BP514" i="3"/>
  <c r="BQ514" i="3" s="1"/>
  <c r="BO514" i="3"/>
  <c r="BP513" i="3"/>
  <c r="BQ513" i="3" s="1"/>
  <c r="BO513" i="3"/>
  <c r="BP512" i="3"/>
  <c r="BQ512" i="3" s="1"/>
  <c r="BO512" i="3"/>
  <c r="BP511" i="3"/>
  <c r="BQ511" i="3" s="1"/>
  <c r="BS511" i="3" s="1"/>
  <c r="BU511" i="3" s="1"/>
  <c r="BO511" i="3"/>
  <c r="BP510" i="3"/>
  <c r="BQ510" i="3" s="1"/>
  <c r="BO510" i="3"/>
  <c r="BP509" i="3"/>
  <c r="BQ509" i="3" s="1"/>
  <c r="BO509" i="3"/>
  <c r="BP508" i="3"/>
  <c r="BQ508" i="3" s="1"/>
  <c r="BO508" i="3"/>
  <c r="BP507" i="3"/>
  <c r="BQ507" i="3" s="1"/>
  <c r="BR507" i="3" s="1"/>
  <c r="BO507" i="3"/>
  <c r="BP506" i="3"/>
  <c r="BQ506" i="3" s="1"/>
  <c r="BO506" i="3"/>
  <c r="BP505" i="3"/>
  <c r="BQ505" i="3" s="1"/>
  <c r="BT505" i="3" s="1"/>
  <c r="BO505" i="3"/>
  <c r="BP504" i="3"/>
  <c r="BQ504" i="3" s="1"/>
  <c r="BO504" i="3"/>
  <c r="BP503" i="3"/>
  <c r="BQ503" i="3" s="1"/>
  <c r="BS503" i="3" s="1"/>
  <c r="BU503" i="3" s="1"/>
  <c r="BO503" i="3"/>
  <c r="BP502" i="3"/>
  <c r="BQ502" i="3" s="1"/>
  <c r="BO502" i="3"/>
  <c r="BP501" i="3"/>
  <c r="BQ501" i="3" s="1"/>
  <c r="BR501" i="3" s="1"/>
  <c r="BO501" i="3"/>
  <c r="BP500" i="3"/>
  <c r="BQ500" i="3" s="1"/>
  <c r="BO500" i="3"/>
  <c r="BP499" i="3"/>
  <c r="BQ499" i="3" s="1"/>
  <c r="BT499" i="3" s="1"/>
  <c r="BO499" i="3"/>
  <c r="BP498" i="3"/>
  <c r="BQ498" i="3" s="1"/>
  <c r="BS498" i="3" s="1"/>
  <c r="BU498" i="3" s="1"/>
  <c r="BO498" i="3"/>
  <c r="BP497" i="3"/>
  <c r="BQ497" i="3" s="1"/>
  <c r="BT497" i="3" s="1"/>
  <c r="BO497" i="3"/>
  <c r="BP496" i="3"/>
  <c r="BQ496" i="3" s="1"/>
  <c r="BO496" i="3"/>
  <c r="BP495" i="3"/>
  <c r="BQ495" i="3" s="1"/>
  <c r="BT495" i="3" s="1"/>
  <c r="BO495" i="3"/>
  <c r="BP494" i="3"/>
  <c r="BQ494" i="3" s="1"/>
  <c r="BS494" i="3" s="1"/>
  <c r="BU494" i="3" s="1"/>
  <c r="BO494" i="3"/>
  <c r="BP493" i="3"/>
  <c r="BQ493" i="3" s="1"/>
  <c r="BT493" i="3" s="1"/>
  <c r="BO493" i="3"/>
  <c r="BP492" i="3"/>
  <c r="BQ492" i="3" s="1"/>
  <c r="BO492" i="3"/>
  <c r="BP491" i="3"/>
  <c r="BQ491" i="3" s="1"/>
  <c r="BS491" i="3" s="1"/>
  <c r="BU491" i="3" s="1"/>
  <c r="BO491" i="3"/>
  <c r="BP490" i="3"/>
  <c r="BQ490" i="3" s="1"/>
  <c r="BO490" i="3"/>
  <c r="BP489" i="3"/>
  <c r="BQ489" i="3" s="1"/>
  <c r="BS489" i="3" s="1"/>
  <c r="BU489" i="3" s="1"/>
  <c r="BO489" i="3"/>
  <c r="BP488" i="3"/>
  <c r="BQ488" i="3" s="1"/>
  <c r="BO488" i="3"/>
  <c r="BP487" i="3"/>
  <c r="BQ487" i="3" s="1"/>
  <c r="BR487" i="3" s="1"/>
  <c r="BO487" i="3"/>
  <c r="BP486" i="3"/>
  <c r="BQ486" i="3" s="1"/>
  <c r="BS486" i="3" s="1"/>
  <c r="BU486" i="3" s="1"/>
  <c r="BO486" i="3"/>
  <c r="BP485" i="3"/>
  <c r="BQ485" i="3" s="1"/>
  <c r="BR485" i="3" s="1"/>
  <c r="BO485" i="3"/>
  <c r="BP484" i="3"/>
  <c r="BQ484" i="3" s="1"/>
  <c r="BO484" i="3"/>
  <c r="BP483" i="3"/>
  <c r="BQ483" i="3" s="1"/>
  <c r="BT483" i="3" s="1"/>
  <c r="BO483" i="3"/>
  <c r="BP482" i="3"/>
  <c r="BQ482" i="3" s="1"/>
  <c r="BS482" i="3" s="1"/>
  <c r="BU482" i="3" s="1"/>
  <c r="BO482" i="3"/>
  <c r="BP481" i="3"/>
  <c r="BQ481" i="3" s="1"/>
  <c r="BR481" i="3" s="1"/>
  <c r="BO481" i="3"/>
  <c r="BP480" i="3"/>
  <c r="BQ480" i="3" s="1"/>
  <c r="BO480" i="3"/>
  <c r="BP479" i="3"/>
  <c r="BQ479" i="3" s="1"/>
  <c r="BT479" i="3" s="1"/>
  <c r="BO479" i="3"/>
  <c r="BP478" i="3"/>
  <c r="BQ478" i="3" s="1"/>
  <c r="BS478" i="3" s="1"/>
  <c r="BU478" i="3" s="1"/>
  <c r="BO478" i="3"/>
  <c r="BP477" i="3"/>
  <c r="BQ477" i="3" s="1"/>
  <c r="BR477" i="3" s="1"/>
  <c r="BO477" i="3"/>
  <c r="BP476" i="3"/>
  <c r="BQ476" i="3" s="1"/>
  <c r="BT476" i="3" s="1"/>
  <c r="BO476" i="3"/>
  <c r="BP475" i="3"/>
  <c r="BQ475" i="3" s="1"/>
  <c r="BO475" i="3"/>
  <c r="BP474" i="3"/>
  <c r="BQ474" i="3" s="1"/>
  <c r="BT474" i="3" s="1"/>
  <c r="BO474" i="3"/>
  <c r="BP473" i="3"/>
  <c r="BQ473" i="3" s="1"/>
  <c r="BO473" i="3"/>
  <c r="BP472" i="3"/>
  <c r="BQ472" i="3" s="1"/>
  <c r="BO472" i="3"/>
  <c r="BP471" i="3"/>
  <c r="BQ471" i="3" s="1"/>
  <c r="BT471" i="3" s="1"/>
  <c r="BO471" i="3"/>
  <c r="BP470" i="3"/>
  <c r="BQ470" i="3" s="1"/>
  <c r="BO470" i="3"/>
  <c r="BP469" i="3"/>
  <c r="BQ469" i="3" s="1"/>
  <c r="BO469" i="3"/>
  <c r="BP468" i="3"/>
  <c r="BQ468" i="3" s="1"/>
  <c r="BT468" i="3" s="1"/>
  <c r="BO468" i="3"/>
  <c r="BP467" i="3"/>
  <c r="BQ467" i="3" s="1"/>
  <c r="BS467" i="3" s="1"/>
  <c r="BU467" i="3" s="1"/>
  <c r="BO467" i="3"/>
  <c r="BP466" i="3"/>
  <c r="BQ466" i="3" s="1"/>
  <c r="BT466" i="3" s="1"/>
  <c r="BO466" i="3"/>
  <c r="BP465" i="3"/>
  <c r="BQ465" i="3" s="1"/>
  <c r="BO465" i="3"/>
  <c r="BP464" i="3"/>
  <c r="BQ464" i="3" s="1"/>
  <c r="BO464" i="3"/>
  <c r="BP463" i="3"/>
  <c r="BQ463" i="3" s="1"/>
  <c r="BT463" i="3" s="1"/>
  <c r="BO463" i="3"/>
  <c r="BP462" i="3"/>
  <c r="BQ462" i="3" s="1"/>
  <c r="BS462" i="3" s="1"/>
  <c r="BU462" i="3" s="1"/>
  <c r="BO462" i="3"/>
  <c r="BP461" i="3"/>
  <c r="BQ461" i="3" s="1"/>
  <c r="BR461" i="3" s="1"/>
  <c r="BO461" i="3"/>
  <c r="BP460" i="3"/>
  <c r="BQ460" i="3" s="1"/>
  <c r="BT460" i="3" s="1"/>
  <c r="BO460" i="3"/>
  <c r="BP459" i="3"/>
  <c r="BQ459" i="3" s="1"/>
  <c r="BS459" i="3" s="1"/>
  <c r="BU459" i="3" s="1"/>
  <c r="BO459" i="3"/>
  <c r="BP458" i="3"/>
  <c r="BQ458" i="3" s="1"/>
  <c r="BT458" i="3" s="1"/>
  <c r="BO458" i="3"/>
  <c r="BP457" i="3"/>
  <c r="BQ457" i="3" s="1"/>
  <c r="BO457" i="3"/>
  <c r="BP456" i="3"/>
  <c r="BQ456" i="3" s="1"/>
  <c r="BO456" i="3"/>
  <c r="BP455" i="3"/>
  <c r="BQ455" i="3" s="1"/>
  <c r="BT455" i="3" s="1"/>
  <c r="BO455" i="3"/>
  <c r="BP454" i="3"/>
  <c r="BQ454" i="3" s="1"/>
  <c r="BS454" i="3" s="1"/>
  <c r="BU454" i="3" s="1"/>
  <c r="BO454" i="3"/>
  <c r="BP453" i="3"/>
  <c r="BQ453" i="3" s="1"/>
  <c r="BR453" i="3" s="1"/>
  <c r="BO453" i="3"/>
  <c r="BP452" i="3"/>
  <c r="BQ452" i="3" s="1"/>
  <c r="BT452" i="3" s="1"/>
  <c r="BO452" i="3"/>
  <c r="BP451" i="3"/>
  <c r="BQ451" i="3" s="1"/>
  <c r="BO451" i="3"/>
  <c r="BP450" i="3"/>
  <c r="BQ450" i="3" s="1"/>
  <c r="BT450" i="3" s="1"/>
  <c r="BO450" i="3"/>
  <c r="BP449" i="3"/>
  <c r="BQ449" i="3" s="1"/>
  <c r="BO449" i="3"/>
  <c r="BP448" i="3"/>
  <c r="BQ448" i="3" s="1"/>
  <c r="BO448" i="3"/>
  <c r="BP447" i="3"/>
  <c r="BQ447" i="3" s="1"/>
  <c r="BT447" i="3" s="1"/>
  <c r="BO447" i="3"/>
  <c r="BP446" i="3"/>
  <c r="BQ446" i="3" s="1"/>
  <c r="BO446" i="3"/>
  <c r="BP445" i="3"/>
  <c r="BQ445" i="3" s="1"/>
  <c r="BO445" i="3"/>
  <c r="BP444" i="3"/>
  <c r="BQ444" i="3" s="1"/>
  <c r="BO444" i="3"/>
  <c r="BP443" i="3"/>
  <c r="BQ443" i="3" s="1"/>
  <c r="BO443" i="3"/>
  <c r="BP442" i="3"/>
  <c r="BQ442" i="3" s="1"/>
  <c r="BO442" i="3"/>
  <c r="BP441" i="3"/>
  <c r="BQ441" i="3" s="1"/>
  <c r="BO441" i="3"/>
  <c r="BP440" i="3"/>
  <c r="BQ440" i="3" s="1"/>
  <c r="BO440" i="3"/>
  <c r="BP439" i="3"/>
  <c r="BQ439" i="3" s="1"/>
  <c r="BO439" i="3"/>
  <c r="BP438" i="3"/>
  <c r="BQ438" i="3" s="1"/>
  <c r="BS438" i="3" s="1"/>
  <c r="BU438" i="3" s="1"/>
  <c r="BO438" i="3"/>
  <c r="BP437" i="3"/>
  <c r="BQ437" i="3" s="1"/>
  <c r="BO437" i="3"/>
  <c r="BP436" i="3"/>
  <c r="BQ436" i="3" s="1"/>
  <c r="BT436" i="3" s="1"/>
  <c r="BO436" i="3"/>
  <c r="BP435" i="3"/>
  <c r="BQ435" i="3" s="1"/>
  <c r="BO435" i="3"/>
  <c r="BP434" i="3"/>
  <c r="BQ434" i="3" s="1"/>
  <c r="BS434" i="3" s="1"/>
  <c r="BU434" i="3" s="1"/>
  <c r="BO434" i="3"/>
  <c r="BP433" i="3"/>
  <c r="BQ433" i="3" s="1"/>
  <c r="BO433" i="3"/>
  <c r="BP432" i="3"/>
  <c r="BQ432" i="3" s="1"/>
  <c r="BS432" i="3" s="1"/>
  <c r="BU432" i="3" s="1"/>
  <c r="BO432" i="3"/>
  <c r="BP431" i="3"/>
  <c r="BQ431" i="3" s="1"/>
  <c r="BO431" i="3"/>
  <c r="BP430" i="3"/>
  <c r="BQ430" i="3" s="1"/>
  <c r="BS430" i="3" s="1"/>
  <c r="BU430" i="3" s="1"/>
  <c r="BO430" i="3"/>
  <c r="BP429" i="3"/>
  <c r="BQ429" i="3" s="1"/>
  <c r="BO429" i="3"/>
  <c r="BP428" i="3"/>
  <c r="BQ428" i="3" s="1"/>
  <c r="BS428" i="3" s="1"/>
  <c r="BU428" i="3" s="1"/>
  <c r="BO428" i="3"/>
  <c r="BP427" i="3"/>
  <c r="BQ427" i="3" s="1"/>
  <c r="BO427" i="3"/>
  <c r="BP426" i="3"/>
  <c r="BQ426" i="3" s="1"/>
  <c r="BS426" i="3" s="1"/>
  <c r="BU426" i="3" s="1"/>
  <c r="BO426" i="3"/>
  <c r="BP425" i="3"/>
  <c r="BQ425" i="3" s="1"/>
  <c r="BO425" i="3"/>
  <c r="BP424" i="3"/>
  <c r="BQ424" i="3" s="1"/>
  <c r="BS424" i="3" s="1"/>
  <c r="BU424" i="3" s="1"/>
  <c r="BO424" i="3"/>
  <c r="BP423" i="3"/>
  <c r="BQ423" i="3" s="1"/>
  <c r="BO423" i="3"/>
  <c r="BP422" i="3"/>
  <c r="BQ422" i="3" s="1"/>
  <c r="BS422" i="3" s="1"/>
  <c r="BU422" i="3" s="1"/>
  <c r="BO422" i="3"/>
  <c r="BP421" i="3"/>
  <c r="BQ421" i="3" s="1"/>
  <c r="BO421" i="3"/>
  <c r="BP420" i="3"/>
  <c r="BQ420" i="3" s="1"/>
  <c r="BS420" i="3" s="1"/>
  <c r="BU420" i="3" s="1"/>
  <c r="BO420" i="3"/>
  <c r="BP419" i="3"/>
  <c r="BQ419" i="3" s="1"/>
  <c r="BO419" i="3"/>
  <c r="BP418" i="3"/>
  <c r="BQ418" i="3" s="1"/>
  <c r="BS418" i="3" s="1"/>
  <c r="BU418" i="3" s="1"/>
  <c r="BO418" i="3"/>
  <c r="BP417" i="3"/>
  <c r="BQ417" i="3" s="1"/>
  <c r="BO417" i="3"/>
  <c r="BP416" i="3"/>
  <c r="BQ416" i="3" s="1"/>
  <c r="BS416" i="3" s="1"/>
  <c r="BU416" i="3" s="1"/>
  <c r="BO416" i="3"/>
  <c r="BP415" i="3"/>
  <c r="BQ415" i="3" s="1"/>
  <c r="BO415" i="3"/>
  <c r="BP414" i="3"/>
  <c r="BQ414" i="3" s="1"/>
  <c r="BS414" i="3" s="1"/>
  <c r="BU414" i="3" s="1"/>
  <c r="BO414" i="3"/>
  <c r="BP413" i="3"/>
  <c r="BQ413" i="3" s="1"/>
  <c r="BO413" i="3"/>
  <c r="BP412" i="3"/>
  <c r="BQ412" i="3" s="1"/>
  <c r="BS412" i="3" s="1"/>
  <c r="BU412" i="3" s="1"/>
  <c r="BO412" i="3"/>
  <c r="BP411" i="3"/>
  <c r="BQ411" i="3" s="1"/>
  <c r="BO411" i="3"/>
  <c r="BP410" i="3"/>
  <c r="BQ410" i="3" s="1"/>
  <c r="BS410" i="3" s="1"/>
  <c r="BU410" i="3" s="1"/>
  <c r="BO410" i="3"/>
  <c r="BP409" i="3"/>
  <c r="BQ409" i="3" s="1"/>
  <c r="BO409" i="3"/>
  <c r="BP408" i="3"/>
  <c r="BQ408" i="3" s="1"/>
  <c r="BS408" i="3" s="1"/>
  <c r="BU408" i="3" s="1"/>
  <c r="BO408" i="3"/>
  <c r="BP407" i="3"/>
  <c r="BQ407" i="3" s="1"/>
  <c r="BO407" i="3"/>
  <c r="BP406" i="3"/>
  <c r="BQ406" i="3" s="1"/>
  <c r="BS406" i="3" s="1"/>
  <c r="BU406" i="3" s="1"/>
  <c r="BO406" i="3"/>
  <c r="BP405" i="3"/>
  <c r="BQ405" i="3" s="1"/>
  <c r="BO405" i="3"/>
  <c r="BP404" i="3"/>
  <c r="BQ404" i="3" s="1"/>
  <c r="BS404" i="3" s="1"/>
  <c r="BU404" i="3" s="1"/>
  <c r="BO404" i="3"/>
  <c r="BP403" i="3"/>
  <c r="BQ403" i="3" s="1"/>
  <c r="BO403" i="3"/>
  <c r="BP402" i="3"/>
  <c r="BQ402" i="3" s="1"/>
  <c r="BR402" i="3" s="1"/>
  <c r="BO402" i="3"/>
  <c r="BP401" i="3"/>
  <c r="BQ401" i="3" s="1"/>
  <c r="BO401" i="3"/>
  <c r="BP400" i="3"/>
  <c r="BQ400" i="3" s="1"/>
  <c r="BS400" i="3" s="1"/>
  <c r="BU400" i="3" s="1"/>
  <c r="BO400" i="3"/>
  <c r="BP399" i="3"/>
  <c r="BQ399" i="3" s="1"/>
  <c r="BO399" i="3"/>
  <c r="BP398" i="3"/>
  <c r="BQ398" i="3" s="1"/>
  <c r="BS398" i="3" s="1"/>
  <c r="BU398" i="3" s="1"/>
  <c r="BO398" i="3"/>
  <c r="BP397" i="3"/>
  <c r="BQ397" i="3" s="1"/>
  <c r="BO397" i="3"/>
  <c r="BP396" i="3"/>
  <c r="BQ396" i="3" s="1"/>
  <c r="BS396" i="3" s="1"/>
  <c r="BU396" i="3" s="1"/>
  <c r="BO396" i="3"/>
  <c r="BP395" i="3"/>
  <c r="BQ395" i="3" s="1"/>
  <c r="BO395" i="3"/>
  <c r="BP394" i="3"/>
  <c r="BQ394" i="3" s="1"/>
  <c r="BO394" i="3"/>
  <c r="BP393" i="3"/>
  <c r="BQ393" i="3" s="1"/>
  <c r="BO393" i="3"/>
  <c r="BP392" i="3"/>
  <c r="BQ392" i="3" s="1"/>
  <c r="BT392" i="3" s="1"/>
  <c r="BO392" i="3"/>
  <c r="BP391" i="3"/>
  <c r="BQ391" i="3" s="1"/>
  <c r="BT391" i="3" s="1"/>
  <c r="BO391" i="3"/>
  <c r="BP390" i="3"/>
  <c r="BQ390" i="3" s="1"/>
  <c r="BT390" i="3" s="1"/>
  <c r="BO390" i="3"/>
  <c r="BP389" i="3"/>
  <c r="BQ389" i="3" s="1"/>
  <c r="BT389" i="3" s="1"/>
  <c r="BO389" i="3"/>
  <c r="BP388" i="3"/>
  <c r="BQ388" i="3" s="1"/>
  <c r="BR388" i="3" s="1"/>
  <c r="BO388" i="3"/>
  <c r="BP387" i="3"/>
  <c r="BQ387" i="3" s="1"/>
  <c r="BT387" i="3" s="1"/>
  <c r="BO387" i="3"/>
  <c r="BP386" i="3"/>
  <c r="BQ386" i="3" s="1"/>
  <c r="BO386" i="3"/>
  <c r="BP385" i="3"/>
  <c r="BQ385" i="3" s="1"/>
  <c r="BO385" i="3"/>
  <c r="BP384" i="3"/>
  <c r="BQ384" i="3" s="1"/>
  <c r="BR384" i="3" s="1"/>
  <c r="BO384" i="3"/>
  <c r="BP383" i="3"/>
  <c r="BQ383" i="3" s="1"/>
  <c r="BT383" i="3" s="1"/>
  <c r="BO383" i="3"/>
  <c r="BP382" i="3"/>
  <c r="BQ382" i="3" s="1"/>
  <c r="BR382" i="3" s="1"/>
  <c r="BO382" i="3"/>
  <c r="BP381" i="3"/>
  <c r="BQ381" i="3" s="1"/>
  <c r="BT381" i="3" s="1"/>
  <c r="BO381" i="3"/>
  <c r="BP380" i="3"/>
  <c r="BQ380" i="3" s="1"/>
  <c r="BR380" i="3" s="1"/>
  <c r="BO380" i="3"/>
  <c r="BP379" i="3"/>
  <c r="BQ379" i="3" s="1"/>
  <c r="BT379" i="3" s="1"/>
  <c r="BO379" i="3"/>
  <c r="BP378" i="3"/>
  <c r="BQ378" i="3" s="1"/>
  <c r="BO378" i="3"/>
  <c r="BP377" i="3"/>
  <c r="BQ377" i="3" s="1"/>
  <c r="BO377" i="3"/>
  <c r="BP376" i="3"/>
  <c r="BQ376" i="3" s="1"/>
  <c r="BR376" i="3" s="1"/>
  <c r="BO376" i="3"/>
  <c r="BP375" i="3"/>
  <c r="BQ375" i="3" s="1"/>
  <c r="BT375" i="3" s="1"/>
  <c r="BO375" i="3"/>
  <c r="BP374" i="3"/>
  <c r="BQ374" i="3" s="1"/>
  <c r="BR374" i="3" s="1"/>
  <c r="BO374" i="3"/>
  <c r="BP373" i="3"/>
  <c r="BQ373" i="3" s="1"/>
  <c r="BT373" i="3" s="1"/>
  <c r="BO373" i="3"/>
  <c r="BP372" i="3"/>
  <c r="BQ372" i="3" s="1"/>
  <c r="BR372" i="3" s="1"/>
  <c r="BO372" i="3"/>
  <c r="BP371" i="3"/>
  <c r="BQ371" i="3" s="1"/>
  <c r="BT371" i="3" s="1"/>
  <c r="BO371" i="3"/>
  <c r="BP370" i="3"/>
  <c r="BQ370" i="3" s="1"/>
  <c r="BO370" i="3"/>
  <c r="BP369" i="3"/>
  <c r="BQ369" i="3" s="1"/>
  <c r="BO369" i="3"/>
  <c r="BP368" i="3"/>
  <c r="BQ368" i="3" s="1"/>
  <c r="BR368" i="3" s="1"/>
  <c r="BO368" i="3"/>
  <c r="BP367" i="3"/>
  <c r="BQ367" i="3" s="1"/>
  <c r="BT367" i="3" s="1"/>
  <c r="BO367" i="3"/>
  <c r="BP366" i="3"/>
  <c r="BQ366" i="3" s="1"/>
  <c r="BR366" i="3" s="1"/>
  <c r="BO366" i="3"/>
  <c r="BP365" i="3"/>
  <c r="BQ365" i="3" s="1"/>
  <c r="BT365" i="3" s="1"/>
  <c r="BO365" i="3"/>
  <c r="BP364" i="3"/>
  <c r="BQ364" i="3" s="1"/>
  <c r="BR364" i="3" s="1"/>
  <c r="BO364" i="3"/>
  <c r="BP363" i="3"/>
  <c r="BQ363" i="3" s="1"/>
  <c r="BT363" i="3" s="1"/>
  <c r="BO363" i="3"/>
  <c r="BP362" i="3"/>
  <c r="BQ362" i="3" s="1"/>
  <c r="BO362" i="3"/>
  <c r="BP361" i="3"/>
  <c r="BQ361" i="3" s="1"/>
  <c r="BO361" i="3"/>
  <c r="BP360" i="3"/>
  <c r="BQ360" i="3" s="1"/>
  <c r="BR360" i="3" s="1"/>
  <c r="BO360" i="3"/>
  <c r="BP359" i="3"/>
  <c r="BQ359" i="3" s="1"/>
  <c r="BT359" i="3" s="1"/>
  <c r="BO359" i="3"/>
  <c r="BP358" i="3"/>
  <c r="BQ358" i="3" s="1"/>
  <c r="BR358" i="3" s="1"/>
  <c r="BO358" i="3"/>
  <c r="BP357" i="3"/>
  <c r="BQ357" i="3" s="1"/>
  <c r="BT357" i="3" s="1"/>
  <c r="BO357" i="3"/>
  <c r="BP356" i="3"/>
  <c r="BQ356" i="3" s="1"/>
  <c r="BR356" i="3" s="1"/>
  <c r="BO356" i="3"/>
  <c r="BP355" i="3"/>
  <c r="BQ355" i="3" s="1"/>
  <c r="BT355" i="3" s="1"/>
  <c r="BO355" i="3"/>
  <c r="BP354" i="3"/>
  <c r="BQ354" i="3" s="1"/>
  <c r="BO354" i="3"/>
  <c r="BP353" i="3"/>
  <c r="BQ353" i="3" s="1"/>
  <c r="BO353" i="3"/>
  <c r="BP352" i="3"/>
  <c r="BQ352" i="3" s="1"/>
  <c r="BR352" i="3" s="1"/>
  <c r="BO352" i="3"/>
  <c r="BP351" i="3"/>
  <c r="BQ351" i="3" s="1"/>
  <c r="BT351" i="3" s="1"/>
  <c r="BO351" i="3"/>
  <c r="BP350" i="3"/>
  <c r="BQ350" i="3" s="1"/>
  <c r="BR350" i="3" s="1"/>
  <c r="BO350" i="3"/>
  <c r="BP349" i="3"/>
  <c r="BQ349" i="3" s="1"/>
  <c r="BT349" i="3" s="1"/>
  <c r="BO349" i="3"/>
  <c r="BP348" i="3"/>
  <c r="BQ348" i="3" s="1"/>
  <c r="BR348" i="3" s="1"/>
  <c r="BO348" i="3"/>
  <c r="BP347" i="3"/>
  <c r="BQ347" i="3" s="1"/>
  <c r="BT347" i="3" s="1"/>
  <c r="BO347" i="3"/>
  <c r="BP346" i="3"/>
  <c r="BQ346" i="3" s="1"/>
  <c r="BO346" i="3"/>
  <c r="BP345" i="3"/>
  <c r="BQ345" i="3" s="1"/>
  <c r="BO345" i="3"/>
  <c r="BP344" i="3"/>
  <c r="BQ344" i="3" s="1"/>
  <c r="BR344" i="3" s="1"/>
  <c r="BO344" i="3"/>
  <c r="BP343" i="3"/>
  <c r="BQ343" i="3" s="1"/>
  <c r="BT343" i="3" s="1"/>
  <c r="BO343" i="3"/>
  <c r="BP342" i="3"/>
  <c r="BQ342" i="3" s="1"/>
  <c r="BR342" i="3" s="1"/>
  <c r="BO342" i="3"/>
  <c r="BP341" i="3"/>
  <c r="BQ341" i="3" s="1"/>
  <c r="BT341" i="3" s="1"/>
  <c r="BO341" i="3"/>
  <c r="BP340" i="3"/>
  <c r="BQ340" i="3" s="1"/>
  <c r="BR340" i="3" s="1"/>
  <c r="BO340" i="3"/>
  <c r="BP339" i="3"/>
  <c r="BQ339" i="3" s="1"/>
  <c r="BT339" i="3" s="1"/>
  <c r="BO339" i="3"/>
  <c r="BP338" i="3"/>
  <c r="BQ338" i="3" s="1"/>
  <c r="BO338" i="3"/>
  <c r="BP337" i="3"/>
  <c r="BQ337" i="3" s="1"/>
  <c r="BO337" i="3"/>
  <c r="BP336" i="3"/>
  <c r="BQ336" i="3" s="1"/>
  <c r="BR336" i="3" s="1"/>
  <c r="BO336" i="3"/>
  <c r="BP335" i="3"/>
  <c r="BQ335" i="3" s="1"/>
  <c r="BT335" i="3" s="1"/>
  <c r="BO335" i="3"/>
  <c r="BP334" i="3"/>
  <c r="BQ334" i="3" s="1"/>
  <c r="BS334" i="3" s="1"/>
  <c r="BU334" i="3" s="1"/>
  <c r="BO334" i="3"/>
  <c r="BP333" i="3"/>
  <c r="BQ333" i="3" s="1"/>
  <c r="BS333" i="3" s="1"/>
  <c r="BU333" i="3" s="1"/>
  <c r="BO333" i="3"/>
  <c r="BP332" i="3"/>
  <c r="BQ332" i="3" s="1"/>
  <c r="BO332" i="3"/>
  <c r="BP331" i="3"/>
  <c r="BQ331" i="3" s="1"/>
  <c r="BS331" i="3" s="1"/>
  <c r="BU331" i="3" s="1"/>
  <c r="BO331" i="3"/>
  <c r="BP330" i="3"/>
  <c r="BQ330" i="3" s="1"/>
  <c r="BS330" i="3" s="1"/>
  <c r="BU330" i="3" s="1"/>
  <c r="BO330" i="3"/>
  <c r="BP329" i="3"/>
  <c r="BQ329" i="3" s="1"/>
  <c r="BS329" i="3" s="1"/>
  <c r="BU329" i="3" s="1"/>
  <c r="BO329" i="3"/>
  <c r="BP328" i="3"/>
  <c r="BQ328" i="3" s="1"/>
  <c r="BO328" i="3"/>
  <c r="BP327" i="3"/>
  <c r="BQ327" i="3" s="1"/>
  <c r="BS327" i="3" s="1"/>
  <c r="BU327" i="3" s="1"/>
  <c r="BO327" i="3"/>
  <c r="BP326" i="3"/>
  <c r="BQ326" i="3" s="1"/>
  <c r="BS326" i="3" s="1"/>
  <c r="BU326" i="3" s="1"/>
  <c r="BO326" i="3"/>
  <c r="BP325" i="3"/>
  <c r="BQ325" i="3" s="1"/>
  <c r="BS325" i="3" s="1"/>
  <c r="BU325" i="3" s="1"/>
  <c r="BO325" i="3"/>
  <c r="BP324" i="3"/>
  <c r="BQ324" i="3" s="1"/>
  <c r="BO324" i="3"/>
  <c r="BP323" i="3"/>
  <c r="BQ323" i="3" s="1"/>
  <c r="BS323" i="3" s="1"/>
  <c r="BU323" i="3" s="1"/>
  <c r="BO323" i="3"/>
  <c r="BP322" i="3"/>
  <c r="BQ322" i="3" s="1"/>
  <c r="BS322" i="3" s="1"/>
  <c r="BU322" i="3" s="1"/>
  <c r="BO322" i="3"/>
  <c r="BP321" i="3"/>
  <c r="BQ321" i="3" s="1"/>
  <c r="BS321" i="3" s="1"/>
  <c r="BU321" i="3" s="1"/>
  <c r="BO321" i="3"/>
  <c r="BP320" i="3"/>
  <c r="BQ320" i="3" s="1"/>
  <c r="BO320" i="3"/>
  <c r="BP319" i="3"/>
  <c r="BQ319" i="3" s="1"/>
  <c r="BS319" i="3" s="1"/>
  <c r="BU319" i="3" s="1"/>
  <c r="BO319" i="3"/>
  <c r="BP318" i="3"/>
  <c r="BQ318" i="3" s="1"/>
  <c r="BS318" i="3" s="1"/>
  <c r="BU318" i="3" s="1"/>
  <c r="BO318" i="3"/>
  <c r="BP317" i="3"/>
  <c r="BQ317" i="3" s="1"/>
  <c r="BS317" i="3" s="1"/>
  <c r="BU317" i="3" s="1"/>
  <c r="BO317" i="3"/>
  <c r="BP316" i="3"/>
  <c r="BQ316" i="3" s="1"/>
  <c r="BO316" i="3"/>
  <c r="BP315" i="3"/>
  <c r="BQ315" i="3" s="1"/>
  <c r="BS315" i="3" s="1"/>
  <c r="BU315" i="3" s="1"/>
  <c r="BO315" i="3"/>
  <c r="BP314" i="3"/>
  <c r="BQ314" i="3" s="1"/>
  <c r="BS314" i="3" s="1"/>
  <c r="BU314" i="3" s="1"/>
  <c r="BO314" i="3"/>
  <c r="BP313" i="3"/>
  <c r="BQ313" i="3" s="1"/>
  <c r="BS313" i="3" s="1"/>
  <c r="BU313" i="3" s="1"/>
  <c r="BO313" i="3"/>
  <c r="BP312" i="3"/>
  <c r="BQ312" i="3" s="1"/>
  <c r="BO312" i="3"/>
  <c r="BP311" i="3"/>
  <c r="BQ311" i="3" s="1"/>
  <c r="BS311" i="3" s="1"/>
  <c r="BU311" i="3" s="1"/>
  <c r="BO311" i="3"/>
  <c r="BP310" i="3"/>
  <c r="BQ310" i="3" s="1"/>
  <c r="BS310" i="3" s="1"/>
  <c r="BU310" i="3" s="1"/>
  <c r="BO310" i="3"/>
  <c r="BP309" i="3"/>
  <c r="BQ309" i="3" s="1"/>
  <c r="BS309" i="3" s="1"/>
  <c r="BU309" i="3" s="1"/>
  <c r="BO309" i="3"/>
  <c r="BP308" i="3"/>
  <c r="BQ308" i="3" s="1"/>
  <c r="BO308" i="3"/>
  <c r="BP307" i="3"/>
  <c r="BQ307" i="3" s="1"/>
  <c r="BS307" i="3" s="1"/>
  <c r="BU307" i="3" s="1"/>
  <c r="BO307" i="3"/>
  <c r="BP306" i="3"/>
  <c r="BQ306" i="3" s="1"/>
  <c r="BS306" i="3" s="1"/>
  <c r="BU306" i="3" s="1"/>
  <c r="BO306" i="3"/>
  <c r="BP305" i="3"/>
  <c r="BQ305" i="3" s="1"/>
  <c r="BS305" i="3" s="1"/>
  <c r="BU305" i="3" s="1"/>
  <c r="BO305" i="3"/>
  <c r="BP304" i="3"/>
  <c r="BQ304" i="3" s="1"/>
  <c r="BO304" i="3"/>
  <c r="BP303" i="3"/>
  <c r="BQ303" i="3" s="1"/>
  <c r="BS303" i="3" s="1"/>
  <c r="BU303" i="3" s="1"/>
  <c r="BO303" i="3"/>
  <c r="BP302" i="3"/>
  <c r="BQ302" i="3" s="1"/>
  <c r="BT302" i="3" s="1"/>
  <c r="BO302" i="3"/>
  <c r="BP301" i="3"/>
  <c r="BQ301" i="3" s="1"/>
  <c r="BO301" i="3"/>
  <c r="BP300" i="3"/>
  <c r="BQ300" i="3" s="1"/>
  <c r="BO300" i="3"/>
  <c r="BP299" i="3"/>
  <c r="BQ299" i="3" s="1"/>
  <c r="BO299" i="3"/>
  <c r="BP298" i="3"/>
  <c r="BQ298" i="3" s="1"/>
  <c r="BT298" i="3" s="1"/>
  <c r="BO298" i="3"/>
  <c r="BP297" i="3"/>
  <c r="BQ297" i="3" s="1"/>
  <c r="BS297" i="3" s="1"/>
  <c r="BU297" i="3" s="1"/>
  <c r="BO297" i="3"/>
  <c r="BP296" i="3"/>
  <c r="BQ296" i="3" s="1"/>
  <c r="BO296" i="3"/>
  <c r="BP295" i="3"/>
  <c r="BQ295" i="3" s="1"/>
  <c r="BO295" i="3"/>
  <c r="BP294" i="3"/>
  <c r="BQ294" i="3" s="1"/>
  <c r="BT294" i="3" s="1"/>
  <c r="BO294" i="3"/>
  <c r="BP293" i="3"/>
  <c r="BQ293" i="3" s="1"/>
  <c r="BO293" i="3"/>
  <c r="BP292" i="3"/>
  <c r="BQ292" i="3" s="1"/>
  <c r="BR292" i="3" s="1"/>
  <c r="BO292" i="3"/>
  <c r="BP291" i="3"/>
  <c r="BQ291" i="3" s="1"/>
  <c r="BO291" i="3"/>
  <c r="BP290" i="3"/>
  <c r="BQ290" i="3" s="1"/>
  <c r="BO290" i="3"/>
  <c r="BP289" i="3"/>
  <c r="BQ289" i="3" s="1"/>
  <c r="BO289" i="3"/>
  <c r="BP288" i="3"/>
  <c r="BQ288" i="3" s="1"/>
  <c r="BR288" i="3" s="1"/>
  <c r="BO288" i="3"/>
  <c r="BP287" i="3"/>
  <c r="BQ287" i="3" s="1"/>
  <c r="BO287" i="3"/>
  <c r="BP286" i="3"/>
  <c r="BQ286" i="3" s="1"/>
  <c r="BO286" i="3"/>
  <c r="BP285" i="3"/>
  <c r="BQ285" i="3" s="1"/>
  <c r="BO285" i="3"/>
  <c r="BP284" i="3"/>
  <c r="BQ284" i="3" s="1"/>
  <c r="BO284" i="3"/>
  <c r="BP283" i="3"/>
  <c r="BQ283" i="3" s="1"/>
  <c r="BO283" i="3"/>
  <c r="BP282" i="3"/>
  <c r="BQ282" i="3" s="1"/>
  <c r="BO282" i="3"/>
  <c r="BP281" i="3"/>
  <c r="BQ281" i="3" s="1"/>
  <c r="BR281" i="3" s="1"/>
  <c r="BO281" i="3"/>
  <c r="BP280" i="3"/>
  <c r="BQ280" i="3" s="1"/>
  <c r="BO280" i="3"/>
  <c r="BP279" i="3"/>
  <c r="BQ279" i="3" s="1"/>
  <c r="BO279" i="3"/>
  <c r="BP278" i="3"/>
  <c r="BQ278" i="3" s="1"/>
  <c r="BO278" i="3"/>
  <c r="BP277" i="3"/>
  <c r="BQ277" i="3" s="1"/>
  <c r="BO277" i="3"/>
  <c r="BP276" i="3"/>
  <c r="BQ276" i="3" s="1"/>
  <c r="BR276" i="3" s="1"/>
  <c r="BO276" i="3"/>
  <c r="BP275" i="3"/>
  <c r="BQ275" i="3" s="1"/>
  <c r="BO275" i="3"/>
  <c r="BP274" i="3"/>
  <c r="BQ274" i="3" s="1"/>
  <c r="BO274" i="3"/>
  <c r="BP273" i="3"/>
  <c r="BQ273" i="3" s="1"/>
  <c r="BO273" i="3"/>
  <c r="BP272" i="3"/>
  <c r="BQ272" i="3" s="1"/>
  <c r="BR272" i="3" s="1"/>
  <c r="BO272" i="3"/>
  <c r="BP271" i="3"/>
  <c r="BQ271" i="3" s="1"/>
  <c r="BO271" i="3"/>
  <c r="BP270" i="3"/>
  <c r="BQ270" i="3" s="1"/>
  <c r="BO270" i="3"/>
  <c r="BP269" i="3"/>
  <c r="BQ269" i="3" s="1"/>
  <c r="BT269" i="3" s="1"/>
  <c r="BO269" i="3"/>
  <c r="BP268" i="3"/>
  <c r="BQ268" i="3" s="1"/>
  <c r="BR268" i="3" s="1"/>
  <c r="BO268" i="3"/>
  <c r="BP267" i="3"/>
  <c r="BQ267" i="3" s="1"/>
  <c r="BO267" i="3"/>
  <c r="BP266" i="3"/>
  <c r="BQ266" i="3" s="1"/>
  <c r="BO266" i="3"/>
  <c r="BP265" i="3"/>
  <c r="BQ265" i="3" s="1"/>
  <c r="BT265" i="3" s="1"/>
  <c r="BO265" i="3"/>
  <c r="BP264" i="3"/>
  <c r="BQ264" i="3" s="1"/>
  <c r="BO264" i="3"/>
  <c r="BP263" i="3"/>
  <c r="BQ263" i="3" s="1"/>
  <c r="BO263" i="3"/>
  <c r="BP262" i="3"/>
  <c r="BQ262" i="3" s="1"/>
  <c r="BO262" i="3"/>
  <c r="BP261" i="3"/>
  <c r="BQ261" i="3" s="1"/>
  <c r="BO261" i="3"/>
  <c r="BP260" i="3"/>
  <c r="BQ260" i="3" s="1"/>
  <c r="BR260" i="3" s="1"/>
  <c r="BO260" i="3"/>
  <c r="BP259" i="3"/>
  <c r="BQ259" i="3" s="1"/>
  <c r="BO259" i="3"/>
  <c r="BP258" i="3"/>
  <c r="BQ258" i="3" s="1"/>
  <c r="BO258" i="3"/>
  <c r="BP257" i="3"/>
  <c r="BQ257" i="3" s="1"/>
  <c r="BO257" i="3"/>
  <c r="BP256" i="3"/>
  <c r="BQ256" i="3" s="1"/>
  <c r="BR256" i="3" s="1"/>
  <c r="BO256" i="3"/>
  <c r="BP255" i="3"/>
  <c r="BQ255" i="3" s="1"/>
  <c r="BO255" i="3"/>
  <c r="BP254" i="3"/>
  <c r="BQ254" i="3" s="1"/>
  <c r="BO254" i="3"/>
  <c r="BP253" i="3"/>
  <c r="BQ253" i="3" s="1"/>
  <c r="BO253" i="3"/>
  <c r="BP252" i="3"/>
  <c r="BQ252" i="3" s="1"/>
  <c r="BR252" i="3" s="1"/>
  <c r="BO252" i="3"/>
  <c r="BP251" i="3"/>
  <c r="BQ251" i="3" s="1"/>
  <c r="BO251" i="3"/>
  <c r="BP250" i="3"/>
  <c r="BQ250" i="3" s="1"/>
  <c r="BS250" i="3" s="1"/>
  <c r="BU250" i="3" s="1"/>
  <c r="BO250" i="3"/>
  <c r="BP249" i="3"/>
  <c r="BQ249" i="3" s="1"/>
  <c r="BO249" i="3"/>
  <c r="BP248" i="3"/>
  <c r="BQ248" i="3" s="1"/>
  <c r="BO248" i="3"/>
  <c r="BP247" i="3"/>
  <c r="BQ247" i="3" s="1"/>
  <c r="BO247" i="3"/>
  <c r="BP246" i="3"/>
  <c r="BQ246" i="3" s="1"/>
  <c r="BO246" i="3"/>
  <c r="BP245" i="3"/>
  <c r="BQ245" i="3" s="1"/>
  <c r="BT245" i="3" s="1"/>
  <c r="BO245" i="3"/>
  <c r="BP244" i="3"/>
  <c r="BQ244" i="3" s="1"/>
  <c r="BO244" i="3"/>
  <c r="BP243" i="3"/>
  <c r="BQ243" i="3" s="1"/>
  <c r="BO243" i="3"/>
  <c r="BP242" i="3"/>
  <c r="BQ242" i="3" s="1"/>
  <c r="BO242" i="3"/>
  <c r="BP241" i="3"/>
  <c r="BQ241" i="3" s="1"/>
  <c r="BO241" i="3"/>
  <c r="BP240" i="3"/>
  <c r="BQ240" i="3" s="1"/>
  <c r="BT240" i="3" s="1"/>
  <c r="BO240" i="3"/>
  <c r="BP239" i="3"/>
  <c r="BQ239" i="3" s="1"/>
  <c r="BR239" i="3" s="1"/>
  <c r="BO239" i="3"/>
  <c r="BP238" i="3"/>
  <c r="BQ238" i="3" s="1"/>
  <c r="BT238" i="3" s="1"/>
  <c r="BO238" i="3"/>
  <c r="BP237" i="3"/>
  <c r="BQ237" i="3" s="1"/>
  <c r="BT237" i="3" s="1"/>
  <c r="BO237" i="3"/>
  <c r="BP236" i="3"/>
  <c r="BQ236" i="3" s="1"/>
  <c r="BO236" i="3"/>
  <c r="BP235" i="3"/>
  <c r="BQ235" i="3" s="1"/>
  <c r="BO235" i="3"/>
  <c r="BP234" i="3"/>
  <c r="BQ234" i="3" s="1"/>
  <c r="BT234" i="3" s="1"/>
  <c r="BO234" i="3"/>
  <c r="BP233" i="3"/>
  <c r="BQ233" i="3" s="1"/>
  <c r="BO233" i="3"/>
  <c r="BP232" i="3"/>
  <c r="BQ232" i="3" s="1"/>
  <c r="BO232" i="3"/>
  <c r="BP231" i="3"/>
  <c r="BQ231" i="3" s="1"/>
  <c r="BO231" i="3"/>
  <c r="BP230" i="3"/>
  <c r="BQ230" i="3" s="1"/>
  <c r="BT230" i="3" s="1"/>
  <c r="BO230" i="3"/>
  <c r="BP229" i="3"/>
  <c r="BQ229" i="3" s="1"/>
  <c r="BO229" i="3"/>
  <c r="BP228" i="3"/>
  <c r="BQ228" i="3" s="1"/>
  <c r="BO228" i="3"/>
  <c r="BP227" i="3"/>
  <c r="BQ227" i="3" s="1"/>
  <c r="BO227" i="3"/>
  <c r="BP226" i="3"/>
  <c r="BQ226" i="3" s="1"/>
  <c r="BT226" i="3" s="1"/>
  <c r="BO226" i="3"/>
  <c r="BP225" i="3"/>
  <c r="BQ225" i="3" s="1"/>
  <c r="BS225" i="3" s="1"/>
  <c r="BU225" i="3" s="1"/>
  <c r="BO225" i="3"/>
  <c r="BP224" i="3"/>
  <c r="BQ224" i="3" s="1"/>
  <c r="BR224" i="3" s="1"/>
  <c r="BO224" i="3"/>
  <c r="BP223" i="3"/>
  <c r="BQ223" i="3" s="1"/>
  <c r="BT223" i="3" s="1"/>
  <c r="BO223" i="3"/>
  <c r="BP222" i="3"/>
  <c r="BQ222" i="3" s="1"/>
  <c r="BO222" i="3"/>
  <c r="BP221" i="3"/>
  <c r="BQ221" i="3" s="1"/>
  <c r="BO221" i="3"/>
  <c r="BP220" i="3"/>
  <c r="BQ220" i="3" s="1"/>
  <c r="BT220" i="3" s="1"/>
  <c r="BO220" i="3"/>
  <c r="BP219" i="3"/>
  <c r="BQ219" i="3" s="1"/>
  <c r="BO219" i="3"/>
  <c r="BP218" i="3"/>
  <c r="BQ218" i="3" s="1"/>
  <c r="BO218" i="3"/>
  <c r="BP217" i="3"/>
  <c r="BQ217" i="3" s="1"/>
  <c r="BO217" i="3"/>
  <c r="BP216" i="3"/>
  <c r="BQ216" i="3" s="1"/>
  <c r="BO216" i="3"/>
  <c r="BP215" i="3"/>
  <c r="BQ215" i="3" s="1"/>
  <c r="BO215" i="3"/>
  <c r="BP214" i="3"/>
  <c r="BQ214" i="3" s="1"/>
  <c r="BO214" i="3"/>
  <c r="BP213" i="3"/>
  <c r="BQ213" i="3" s="1"/>
  <c r="BT213" i="3" s="1"/>
  <c r="BO213" i="3"/>
  <c r="BP212" i="3"/>
  <c r="BQ212" i="3" s="1"/>
  <c r="BR212" i="3" s="1"/>
  <c r="BO212" i="3"/>
  <c r="BP211" i="3"/>
  <c r="BQ211" i="3" s="1"/>
  <c r="BO211" i="3"/>
  <c r="BP210" i="3"/>
  <c r="BQ210" i="3" s="1"/>
  <c r="BO210" i="3"/>
  <c r="BP209" i="3"/>
  <c r="BQ209" i="3" s="1"/>
  <c r="BR209" i="3" s="1"/>
  <c r="BO209" i="3"/>
  <c r="BP208" i="3"/>
  <c r="BQ208" i="3" s="1"/>
  <c r="BO208" i="3"/>
  <c r="BP207" i="3"/>
  <c r="BQ207" i="3" s="1"/>
  <c r="BO207" i="3"/>
  <c r="BP206" i="3"/>
  <c r="BQ206" i="3" s="1"/>
  <c r="BT206" i="3" s="1"/>
  <c r="BO206" i="3"/>
  <c r="BP205" i="3"/>
  <c r="BQ205" i="3" s="1"/>
  <c r="BO205" i="3"/>
  <c r="BP204" i="3"/>
  <c r="BQ204" i="3" s="1"/>
  <c r="BR204" i="3" s="1"/>
  <c r="BO204" i="3"/>
  <c r="BP203" i="3"/>
  <c r="BQ203" i="3" s="1"/>
  <c r="BO203" i="3"/>
  <c r="BP202" i="3"/>
  <c r="BQ202" i="3" s="1"/>
  <c r="BT202" i="3" s="1"/>
  <c r="BO202" i="3"/>
  <c r="BP201" i="3"/>
  <c r="BQ201" i="3" s="1"/>
  <c r="BS201" i="3" s="1"/>
  <c r="BU201" i="3" s="1"/>
  <c r="BO201" i="3"/>
  <c r="BP200" i="3"/>
  <c r="BQ200" i="3" s="1"/>
  <c r="BR200" i="3" s="1"/>
  <c r="BO200" i="3"/>
  <c r="BP199" i="3"/>
  <c r="BQ199" i="3" s="1"/>
  <c r="BO199" i="3"/>
  <c r="BP198" i="3"/>
  <c r="BQ198" i="3" s="1"/>
  <c r="BO198" i="3"/>
  <c r="BP197" i="3"/>
  <c r="BQ197" i="3" s="1"/>
  <c r="BO197" i="3"/>
  <c r="BP196" i="3"/>
  <c r="BQ196" i="3" s="1"/>
  <c r="BR196" i="3" s="1"/>
  <c r="BO196" i="3"/>
  <c r="BP195" i="3"/>
  <c r="BQ195" i="3" s="1"/>
  <c r="BO195" i="3"/>
  <c r="BP194" i="3"/>
  <c r="BQ194" i="3" s="1"/>
  <c r="BO194" i="3"/>
  <c r="BP193" i="3"/>
  <c r="BQ193" i="3" s="1"/>
  <c r="BO193" i="3"/>
  <c r="BP192" i="3"/>
  <c r="BQ192" i="3" s="1"/>
  <c r="BO192" i="3"/>
  <c r="BP191" i="3"/>
  <c r="BQ191" i="3" s="1"/>
  <c r="BO191" i="3"/>
  <c r="BP190" i="3"/>
  <c r="BQ190" i="3" s="1"/>
  <c r="BS190" i="3" s="1"/>
  <c r="BU190" i="3" s="1"/>
  <c r="BO190" i="3"/>
  <c r="BP189" i="3"/>
  <c r="BQ189" i="3" s="1"/>
  <c r="BO189" i="3"/>
  <c r="BP188" i="3"/>
  <c r="BQ188" i="3" s="1"/>
  <c r="BO188" i="3"/>
  <c r="BP187" i="3"/>
  <c r="BQ187" i="3" s="1"/>
  <c r="BO187" i="3"/>
  <c r="BP186" i="3"/>
  <c r="BQ186" i="3" s="1"/>
  <c r="BO186" i="3"/>
  <c r="BP185" i="3"/>
  <c r="BQ185" i="3" s="1"/>
  <c r="BO185" i="3"/>
  <c r="BP184" i="3"/>
  <c r="BQ184" i="3" s="1"/>
  <c r="BR184" i="3" s="1"/>
  <c r="BO184" i="3"/>
  <c r="BP183" i="3"/>
  <c r="BQ183" i="3" s="1"/>
  <c r="BO183" i="3"/>
  <c r="BP182" i="3"/>
  <c r="BQ182" i="3" s="1"/>
  <c r="BO182" i="3"/>
  <c r="BP181" i="3"/>
  <c r="BQ181" i="3" s="1"/>
  <c r="BO181" i="3"/>
  <c r="BP180" i="3"/>
  <c r="BQ180" i="3" s="1"/>
  <c r="BR180" i="3" s="1"/>
  <c r="BO180" i="3"/>
  <c r="BP179" i="3"/>
  <c r="BQ179" i="3" s="1"/>
  <c r="BO179" i="3"/>
  <c r="BP178" i="3"/>
  <c r="BQ178" i="3" s="1"/>
  <c r="BO178" i="3"/>
  <c r="BP177" i="3"/>
  <c r="BQ177" i="3" s="1"/>
  <c r="BO177" i="3"/>
  <c r="BP176" i="3"/>
  <c r="BQ176" i="3" s="1"/>
  <c r="BO176" i="3"/>
  <c r="BP175" i="3"/>
  <c r="BQ175" i="3" s="1"/>
  <c r="BO175" i="3"/>
  <c r="BP174" i="3"/>
  <c r="BQ174" i="3" s="1"/>
  <c r="BT174" i="3" s="1"/>
  <c r="BO174" i="3"/>
  <c r="BP173" i="3"/>
  <c r="BQ173" i="3" s="1"/>
  <c r="BT173" i="3" s="1"/>
  <c r="BO173" i="3"/>
  <c r="BP172" i="3"/>
  <c r="BQ172" i="3" s="1"/>
  <c r="BO172" i="3"/>
  <c r="BP171" i="3"/>
  <c r="BQ171" i="3" s="1"/>
  <c r="BO171" i="3"/>
  <c r="BP170" i="3"/>
  <c r="BQ170" i="3" s="1"/>
  <c r="BT170" i="3" s="1"/>
  <c r="BO170" i="3"/>
  <c r="BP169" i="3"/>
  <c r="BQ169" i="3" s="1"/>
  <c r="BO169" i="3"/>
  <c r="BP168" i="3"/>
  <c r="BQ168" i="3" s="1"/>
  <c r="BR168" i="3" s="1"/>
  <c r="BO168" i="3"/>
  <c r="BP167" i="3"/>
  <c r="BQ167" i="3" s="1"/>
  <c r="BO167" i="3"/>
  <c r="BP166" i="3"/>
  <c r="BQ166" i="3" s="1"/>
  <c r="BS166" i="3" s="1"/>
  <c r="BU166" i="3" s="1"/>
  <c r="BO166" i="3"/>
  <c r="BP165" i="3"/>
  <c r="BQ165" i="3" s="1"/>
  <c r="BR165" i="3" s="1"/>
  <c r="BO165" i="3"/>
  <c r="BP164" i="3"/>
  <c r="BQ164" i="3" s="1"/>
  <c r="BR164" i="3" s="1"/>
  <c r="BO164" i="3"/>
  <c r="BP163" i="3"/>
  <c r="BQ163" i="3" s="1"/>
  <c r="BO163" i="3"/>
  <c r="BP162" i="3"/>
  <c r="BQ162" i="3" s="1"/>
  <c r="BO162" i="3"/>
  <c r="BP161" i="3"/>
  <c r="BQ161" i="3" s="1"/>
  <c r="BO161" i="3"/>
  <c r="BP160" i="3"/>
  <c r="BQ160" i="3" s="1"/>
  <c r="BO160" i="3"/>
  <c r="BP159" i="3"/>
  <c r="BQ159" i="3" s="1"/>
  <c r="BO159" i="3"/>
  <c r="BP158" i="3"/>
  <c r="BQ158" i="3" s="1"/>
  <c r="BO158" i="3"/>
  <c r="BP157" i="3"/>
  <c r="BQ157" i="3" s="1"/>
  <c r="BO157" i="3"/>
  <c r="BP156" i="3"/>
  <c r="BQ156" i="3" s="1"/>
  <c r="BO156" i="3"/>
  <c r="BP155" i="3"/>
  <c r="BQ155" i="3" s="1"/>
  <c r="BO155" i="3"/>
  <c r="BP154" i="3"/>
  <c r="BQ154" i="3" s="1"/>
  <c r="BO154" i="3"/>
  <c r="BP153" i="3"/>
  <c r="BQ153" i="3" s="1"/>
  <c r="BO153" i="3"/>
  <c r="BP152" i="3"/>
  <c r="BQ152" i="3" s="1"/>
  <c r="BR152" i="3" s="1"/>
  <c r="BO152" i="3"/>
  <c r="BP151" i="3"/>
  <c r="BQ151" i="3" s="1"/>
  <c r="BO151" i="3"/>
  <c r="BP150" i="3"/>
  <c r="BQ150" i="3" s="1"/>
  <c r="BO150" i="3"/>
  <c r="BP149" i="3"/>
  <c r="BQ149" i="3" s="1"/>
  <c r="BO149" i="3"/>
  <c r="BP148" i="3"/>
  <c r="BQ148" i="3" s="1"/>
  <c r="BR148" i="3" s="1"/>
  <c r="BO148" i="3"/>
  <c r="BP147" i="3"/>
  <c r="BQ147" i="3" s="1"/>
  <c r="BO147" i="3"/>
  <c r="BP146" i="3"/>
  <c r="BQ146" i="3" s="1"/>
  <c r="BS146" i="3" s="1"/>
  <c r="BU146" i="3" s="1"/>
  <c r="BO146" i="3"/>
  <c r="BP145" i="3"/>
  <c r="BQ145" i="3" s="1"/>
  <c r="BO145" i="3"/>
  <c r="BP144" i="3"/>
  <c r="BQ144" i="3" s="1"/>
  <c r="BO144" i="3"/>
  <c r="BP143" i="3"/>
  <c r="BQ143" i="3" s="1"/>
  <c r="BO143" i="3"/>
  <c r="BP142" i="3"/>
  <c r="BQ142" i="3" s="1"/>
  <c r="BS142" i="3" s="1"/>
  <c r="BU142" i="3" s="1"/>
  <c r="BO142" i="3"/>
  <c r="BP141" i="3"/>
  <c r="BQ141" i="3" s="1"/>
  <c r="BO141" i="3"/>
  <c r="BP140" i="3"/>
  <c r="BQ140" i="3" s="1"/>
  <c r="BR140" i="3" s="1"/>
  <c r="BO140" i="3"/>
  <c r="BP139" i="3"/>
  <c r="BQ139" i="3" s="1"/>
  <c r="BO139" i="3"/>
  <c r="BP138" i="3"/>
  <c r="BQ138" i="3" s="1"/>
  <c r="BO138" i="3"/>
  <c r="BP137" i="3"/>
  <c r="BQ137" i="3" s="1"/>
  <c r="BO137" i="3"/>
  <c r="BP136" i="3"/>
  <c r="BQ136" i="3" s="1"/>
  <c r="BR136" i="3" s="1"/>
  <c r="BO136" i="3"/>
  <c r="BP135" i="3"/>
  <c r="BQ135" i="3" s="1"/>
  <c r="BO135" i="3"/>
  <c r="BP134" i="3"/>
  <c r="BQ134" i="3" s="1"/>
  <c r="BO134" i="3"/>
  <c r="BP133" i="3"/>
  <c r="BQ133" i="3" s="1"/>
  <c r="BT133" i="3" s="1"/>
  <c r="BO133" i="3"/>
  <c r="BP132" i="3"/>
  <c r="BQ132" i="3" s="1"/>
  <c r="BR132" i="3" s="1"/>
  <c r="BO132" i="3"/>
  <c r="BP131" i="3"/>
  <c r="BQ131" i="3" s="1"/>
  <c r="BO131" i="3"/>
  <c r="BP130" i="3"/>
  <c r="BQ130" i="3" s="1"/>
  <c r="BO130" i="3"/>
  <c r="BP129" i="3"/>
  <c r="BQ129" i="3" s="1"/>
  <c r="BT129" i="3" s="1"/>
  <c r="BO129" i="3"/>
  <c r="BP128" i="3"/>
  <c r="BQ128" i="3" s="1"/>
  <c r="BO128" i="3"/>
  <c r="BP127" i="3"/>
  <c r="BQ127" i="3" s="1"/>
  <c r="BO127" i="3"/>
  <c r="BP126" i="3"/>
  <c r="BQ126" i="3" s="1"/>
  <c r="BR126" i="3" s="1"/>
  <c r="BO126" i="3"/>
  <c r="BP125" i="3"/>
  <c r="BQ125" i="3" s="1"/>
  <c r="BO125" i="3"/>
  <c r="BP124" i="3"/>
  <c r="BQ124" i="3" s="1"/>
  <c r="BR124" i="3" s="1"/>
  <c r="BO124" i="3"/>
  <c r="BP123" i="3"/>
  <c r="BQ123" i="3" s="1"/>
  <c r="BO123" i="3"/>
  <c r="BP122" i="3"/>
  <c r="BQ122" i="3" s="1"/>
  <c r="BO122" i="3"/>
  <c r="BP121" i="3"/>
  <c r="BQ121" i="3" s="1"/>
  <c r="BS121" i="3" s="1"/>
  <c r="BU121" i="3" s="1"/>
  <c r="BO121" i="3"/>
  <c r="BP120" i="3"/>
  <c r="BQ120" i="3" s="1"/>
  <c r="BR120" i="3" s="1"/>
  <c r="BO120" i="3"/>
  <c r="BP119" i="3"/>
  <c r="BQ119" i="3" s="1"/>
  <c r="BO119" i="3"/>
  <c r="BP118" i="3"/>
  <c r="BQ118" i="3" s="1"/>
  <c r="BS118" i="3" s="1"/>
  <c r="BU118" i="3" s="1"/>
  <c r="BO118" i="3"/>
  <c r="BP117" i="3"/>
  <c r="BQ117" i="3" s="1"/>
  <c r="BO117" i="3"/>
  <c r="BP116" i="3"/>
  <c r="BQ116" i="3" s="1"/>
  <c r="BR116" i="3" s="1"/>
  <c r="BO116" i="3"/>
  <c r="BP115" i="3"/>
  <c r="BQ115" i="3" s="1"/>
  <c r="BO115" i="3"/>
  <c r="BP114" i="3"/>
  <c r="BQ114" i="3" s="1"/>
  <c r="BO114" i="3"/>
  <c r="BP113" i="3"/>
  <c r="BQ113" i="3" s="1"/>
  <c r="BO113" i="3"/>
  <c r="BP112" i="3"/>
  <c r="BQ112" i="3" s="1"/>
  <c r="BO112" i="3"/>
  <c r="BP111" i="3"/>
  <c r="BQ111" i="3" s="1"/>
  <c r="BO111" i="3"/>
  <c r="BP110" i="3"/>
  <c r="BQ110" i="3" s="1"/>
  <c r="BO110" i="3"/>
  <c r="BP109" i="3"/>
  <c r="BQ109" i="3" s="1"/>
  <c r="BO109" i="3"/>
  <c r="BP108" i="3"/>
  <c r="BQ108" i="3" s="1"/>
  <c r="BO108" i="3"/>
  <c r="BP107" i="3"/>
  <c r="BQ107" i="3" s="1"/>
  <c r="BO107" i="3"/>
  <c r="BP106" i="3"/>
  <c r="BQ106" i="3" s="1"/>
  <c r="BO106" i="3"/>
  <c r="BP105" i="3"/>
  <c r="BQ105" i="3" s="1"/>
  <c r="BR105" i="3" s="1"/>
  <c r="BO105" i="3"/>
  <c r="BP104" i="3"/>
  <c r="BQ104" i="3" s="1"/>
  <c r="BR104" i="3" s="1"/>
  <c r="BO104" i="3"/>
  <c r="BP103" i="3"/>
  <c r="BQ103" i="3" s="1"/>
  <c r="BO103" i="3"/>
  <c r="BP102" i="3"/>
  <c r="BQ102" i="3" s="1"/>
  <c r="BR102" i="3" s="1"/>
  <c r="BO102" i="3"/>
  <c r="BP101" i="3"/>
  <c r="BQ101" i="3" s="1"/>
  <c r="BT101" i="3" s="1"/>
  <c r="BO101" i="3"/>
  <c r="BP100" i="3"/>
  <c r="BQ100" i="3" s="1"/>
  <c r="BR100" i="3" s="1"/>
  <c r="BO100" i="3"/>
  <c r="BP99" i="3"/>
  <c r="BQ99" i="3" s="1"/>
  <c r="BO99" i="3"/>
  <c r="BP98" i="3"/>
  <c r="BQ98" i="3" s="1"/>
  <c r="BO98" i="3"/>
  <c r="BP97" i="3"/>
  <c r="BQ97" i="3" s="1"/>
  <c r="BO97" i="3"/>
  <c r="BP96" i="3"/>
  <c r="BQ96" i="3" s="1"/>
  <c r="BO96" i="3"/>
  <c r="BP95" i="3"/>
  <c r="BQ95" i="3" s="1"/>
  <c r="BO95" i="3"/>
  <c r="BP94" i="3"/>
  <c r="BQ94" i="3" s="1"/>
  <c r="BO94" i="3"/>
  <c r="BP93" i="3"/>
  <c r="BQ93" i="3" s="1"/>
  <c r="BO93" i="3"/>
  <c r="BP92" i="3"/>
  <c r="BQ92" i="3" s="1"/>
  <c r="BO92" i="3"/>
  <c r="BP91" i="3"/>
  <c r="BQ91" i="3" s="1"/>
  <c r="BO91" i="3"/>
  <c r="BP90" i="3"/>
  <c r="BQ90" i="3" s="1"/>
  <c r="BO90" i="3"/>
  <c r="BP89" i="3"/>
  <c r="BQ89" i="3" s="1"/>
  <c r="BO89" i="3"/>
  <c r="BP88" i="3"/>
  <c r="BQ88" i="3" s="1"/>
  <c r="BR88" i="3" s="1"/>
  <c r="BO88" i="3"/>
  <c r="BP87" i="3"/>
  <c r="BQ87" i="3" s="1"/>
  <c r="BO87" i="3"/>
  <c r="BP86" i="3"/>
  <c r="BQ86" i="3" s="1"/>
  <c r="BO86" i="3"/>
  <c r="BP85" i="3"/>
  <c r="BQ85" i="3" s="1"/>
  <c r="BO85" i="3"/>
  <c r="BP84" i="3"/>
  <c r="BQ84" i="3" s="1"/>
  <c r="BR84" i="3" s="1"/>
  <c r="BO84" i="3"/>
  <c r="BP83" i="3"/>
  <c r="BQ83" i="3" s="1"/>
  <c r="BO83" i="3"/>
  <c r="BP82" i="3"/>
  <c r="BQ82" i="3" s="1"/>
  <c r="BS82" i="3" s="1"/>
  <c r="BU82" i="3" s="1"/>
  <c r="BO82" i="3"/>
  <c r="BP81" i="3"/>
  <c r="BQ81" i="3" s="1"/>
  <c r="BO81" i="3"/>
  <c r="BP80" i="3"/>
  <c r="BQ80" i="3" s="1"/>
  <c r="BO80" i="3"/>
  <c r="BP79" i="3"/>
  <c r="BQ79" i="3" s="1"/>
  <c r="BO79" i="3"/>
  <c r="BP78" i="3"/>
  <c r="BQ78" i="3" s="1"/>
  <c r="BS78" i="3" s="1"/>
  <c r="BU78" i="3" s="1"/>
  <c r="BO78" i="3"/>
  <c r="BP77" i="3"/>
  <c r="BQ77" i="3" s="1"/>
  <c r="BO77" i="3"/>
  <c r="BP76" i="3"/>
  <c r="BQ76" i="3" s="1"/>
  <c r="BR76" i="3" s="1"/>
  <c r="BO76" i="3"/>
  <c r="BP75" i="3"/>
  <c r="BQ75" i="3" s="1"/>
  <c r="BO75" i="3"/>
  <c r="BP74" i="3"/>
  <c r="BQ74" i="3" s="1"/>
  <c r="BO74" i="3"/>
  <c r="BP73" i="3"/>
  <c r="BQ73" i="3" s="1"/>
  <c r="BT73" i="3" s="1"/>
  <c r="BO73" i="3"/>
  <c r="BP72" i="3"/>
  <c r="BQ72" i="3" s="1"/>
  <c r="BR72" i="3" s="1"/>
  <c r="BO72" i="3"/>
  <c r="BP71" i="3"/>
  <c r="BQ71" i="3" s="1"/>
  <c r="BS71" i="3" s="1"/>
  <c r="BU71" i="3" s="1"/>
  <c r="BO71" i="3"/>
  <c r="BP70" i="3"/>
  <c r="BQ70" i="3" s="1"/>
  <c r="BO70" i="3"/>
  <c r="BP69" i="3"/>
  <c r="BQ69" i="3" s="1"/>
  <c r="BT69" i="3" s="1"/>
  <c r="BO69" i="3"/>
  <c r="BP68" i="3"/>
  <c r="BQ68" i="3" s="1"/>
  <c r="BR68" i="3" s="1"/>
  <c r="BO68" i="3"/>
  <c r="BP67" i="3"/>
  <c r="BQ67" i="3" s="1"/>
  <c r="BS67" i="3" s="1"/>
  <c r="BU67" i="3" s="1"/>
  <c r="BO67" i="3"/>
  <c r="BP66" i="3"/>
  <c r="BQ66" i="3" s="1"/>
  <c r="BO66" i="3"/>
  <c r="BP65" i="3"/>
  <c r="BQ65" i="3" s="1"/>
  <c r="BT65" i="3" s="1"/>
  <c r="BO65" i="3"/>
  <c r="BP64" i="3"/>
  <c r="BQ64" i="3" s="1"/>
  <c r="BR64" i="3" s="1"/>
  <c r="BO64" i="3"/>
  <c r="BP63" i="3"/>
  <c r="BQ63" i="3" s="1"/>
  <c r="BS63" i="3" s="1"/>
  <c r="BU63" i="3" s="1"/>
  <c r="BO63" i="3"/>
  <c r="BP62" i="3"/>
  <c r="BO62" i="3"/>
  <c r="BP61" i="3"/>
  <c r="BQ61" i="3" s="1"/>
  <c r="BT61" i="3" s="1"/>
  <c r="BO61" i="3"/>
  <c r="BP60" i="3"/>
  <c r="BO60" i="3"/>
  <c r="BP59" i="3"/>
  <c r="BQ59" i="3" s="1"/>
  <c r="BS59" i="3" s="1"/>
  <c r="BU59" i="3" s="1"/>
  <c r="BO59" i="3"/>
  <c r="BP58" i="3"/>
  <c r="BQ58" i="3" s="1"/>
  <c r="BO58" i="3"/>
  <c r="BP57" i="3"/>
  <c r="BO57" i="3"/>
  <c r="BP56" i="3"/>
  <c r="BQ56" i="3" s="1"/>
  <c r="BR56" i="3" s="1"/>
  <c r="BO56" i="3"/>
  <c r="BP55" i="3"/>
  <c r="BQ55" i="3" s="1"/>
  <c r="BS55" i="3" s="1"/>
  <c r="BU55" i="3" s="1"/>
  <c r="BO55" i="3"/>
  <c r="BP54" i="3"/>
  <c r="BQ54" i="3" s="1"/>
  <c r="BT54" i="3" s="1"/>
  <c r="BO54" i="3"/>
  <c r="BP53" i="3"/>
  <c r="BQ53" i="3" s="1"/>
  <c r="BT53" i="3" s="1"/>
  <c r="BO53" i="3"/>
  <c r="BP52" i="3"/>
  <c r="BO52" i="3"/>
  <c r="BP51" i="3"/>
  <c r="BQ51" i="3" s="1"/>
  <c r="BO51" i="3"/>
  <c r="BP50" i="3"/>
  <c r="BO50" i="3"/>
  <c r="BP49" i="3"/>
  <c r="BQ49" i="3" s="1"/>
  <c r="BT49" i="3" s="1"/>
  <c r="BO49" i="3"/>
  <c r="BP48" i="3"/>
  <c r="BQ48" i="3" s="1"/>
  <c r="BR48" i="3" s="1"/>
  <c r="BO48" i="3"/>
  <c r="BP47" i="3"/>
  <c r="BO47" i="3"/>
  <c r="BP46" i="3"/>
  <c r="BQ46" i="3" s="1"/>
  <c r="BT46" i="3" s="1"/>
  <c r="BO46" i="3"/>
  <c r="BP45" i="3"/>
  <c r="BO45" i="3"/>
  <c r="BP44" i="3"/>
  <c r="BO44" i="3"/>
  <c r="BP43" i="3"/>
  <c r="BO43" i="3"/>
  <c r="BP42" i="3"/>
  <c r="BO42" i="3"/>
  <c r="BP41" i="3"/>
  <c r="BQ41" i="3" s="1"/>
  <c r="BT41" i="3" s="1"/>
  <c r="BO41" i="3"/>
  <c r="BP40" i="3"/>
  <c r="BO40" i="3"/>
  <c r="BP39" i="3"/>
  <c r="BO39" i="3"/>
  <c r="BP38" i="3"/>
  <c r="BO38" i="3"/>
  <c r="BP37" i="3"/>
  <c r="BO37" i="3"/>
  <c r="BP36" i="3"/>
  <c r="BQ36" i="3" s="1"/>
  <c r="BR36" i="3" s="1"/>
  <c r="BO36" i="3"/>
  <c r="BP35" i="3"/>
  <c r="BO35" i="3"/>
  <c r="BP34" i="3"/>
  <c r="BQ34" i="3" s="1"/>
  <c r="BO34" i="3"/>
  <c r="BP33" i="3"/>
  <c r="BO33" i="3"/>
  <c r="BP32" i="3"/>
  <c r="BO32" i="3"/>
  <c r="BP31" i="3"/>
  <c r="BQ31" i="3" s="1"/>
  <c r="BO31" i="3"/>
  <c r="BP30" i="3"/>
  <c r="BO30" i="3"/>
  <c r="BP29" i="3"/>
  <c r="BQ29" i="3" s="1"/>
  <c r="BT29" i="3" s="1"/>
  <c r="BO29" i="3"/>
  <c r="BP28" i="3"/>
  <c r="BO28" i="3"/>
  <c r="BP27" i="3"/>
  <c r="BQ27" i="3" s="1"/>
  <c r="BS27" i="3" s="1"/>
  <c r="BU27" i="3" s="1"/>
  <c r="BO27" i="3"/>
  <c r="BP26" i="3"/>
  <c r="BQ26" i="3" s="1"/>
  <c r="BO26" i="3"/>
  <c r="BP25" i="3"/>
  <c r="BO25" i="3"/>
  <c r="BP24" i="3"/>
  <c r="BQ24" i="3" s="1"/>
  <c r="BT24" i="3" s="1"/>
  <c r="BO24" i="3"/>
  <c r="BP23" i="3"/>
  <c r="BO23" i="3"/>
  <c r="BP22" i="3"/>
  <c r="BQ22" i="3" s="1"/>
  <c r="BO22" i="3"/>
  <c r="BP21" i="3"/>
  <c r="BO21" i="3"/>
  <c r="BP20" i="3"/>
  <c r="BQ20" i="3" s="1"/>
  <c r="BO20" i="3"/>
  <c r="BP19" i="3"/>
  <c r="BO19" i="3"/>
  <c r="BP18" i="3"/>
  <c r="BQ18" i="3" s="1"/>
  <c r="BO18" i="3"/>
  <c r="BP17" i="3"/>
  <c r="BO17" i="3"/>
  <c r="BP16" i="3"/>
  <c r="BQ16" i="3" s="1"/>
  <c r="BO16" i="3"/>
  <c r="BP15" i="3"/>
  <c r="BO15" i="3"/>
  <c r="BP14" i="3"/>
  <c r="BO14" i="3"/>
  <c r="BP13" i="3"/>
  <c r="BO13" i="3"/>
  <c r="BP12" i="3"/>
  <c r="BO12" i="3"/>
  <c r="BR230" i="3" l="1"/>
  <c r="BR515" i="3"/>
  <c r="BT515" i="3"/>
  <c r="CA123" i="3"/>
  <c r="CC123" i="3" s="1"/>
  <c r="CB458" i="3"/>
  <c r="BQ62" i="3"/>
  <c r="BR479" i="3"/>
  <c r="CJ414" i="3"/>
  <c r="CP170" i="3"/>
  <c r="CB409" i="3"/>
  <c r="CD409" i="3" s="1"/>
  <c r="CP461" i="3"/>
  <c r="BS507" i="3"/>
  <c r="BU507" i="3" s="1"/>
  <c r="CP477" i="3"/>
  <c r="BR493" i="3"/>
  <c r="BZ445" i="3"/>
  <c r="CA446" i="3"/>
  <c r="CC446" i="3" s="1"/>
  <c r="BR497" i="3"/>
  <c r="CA445" i="3"/>
  <c r="CC445" i="3" s="1"/>
  <c r="CB446" i="3"/>
  <c r="CP234" i="3"/>
  <c r="CB123" i="3"/>
  <c r="BZ330" i="3"/>
  <c r="CR170" i="3"/>
  <c r="BS170" i="3"/>
  <c r="BU170" i="3" s="1"/>
  <c r="BR202" i="3"/>
  <c r="BT485" i="3"/>
  <c r="BR494" i="3"/>
  <c r="BT501" i="3"/>
  <c r="BZ266" i="3"/>
  <c r="CH314" i="3"/>
  <c r="CJ350" i="3"/>
  <c r="CJ394" i="3"/>
  <c r="CI469" i="3"/>
  <c r="CK469" i="3" s="1"/>
  <c r="CQ437" i="3"/>
  <c r="CS437" i="3" s="1"/>
  <c r="CB266" i="3"/>
  <c r="BZ298" i="3"/>
  <c r="CB334" i="3"/>
  <c r="CD334" i="3" s="1"/>
  <c r="BZ421" i="3"/>
  <c r="CJ318" i="3"/>
  <c r="CI462" i="3"/>
  <c r="CK462" i="3" s="1"/>
  <c r="CR105" i="3"/>
  <c r="CQ449" i="3"/>
  <c r="CS449" i="3" s="1"/>
  <c r="BT507" i="3"/>
  <c r="CB298" i="3"/>
  <c r="CJ166" i="3"/>
  <c r="CL166" i="3" s="1"/>
  <c r="CJ270" i="3"/>
  <c r="CI445" i="3"/>
  <c r="CK445" i="3" s="1"/>
  <c r="CH461" i="3"/>
  <c r="CA341" i="3"/>
  <c r="CC341" i="3" s="1"/>
  <c r="BZ341" i="3"/>
  <c r="CB341" i="3"/>
  <c r="BT154" i="3"/>
  <c r="BR154" i="3"/>
  <c r="BQ37" i="3"/>
  <c r="BT37" i="3" s="1"/>
  <c r="BQ39" i="3"/>
  <c r="BQ45" i="3"/>
  <c r="BT45" i="3" s="1"/>
  <c r="BQ47" i="3"/>
  <c r="BT47" i="3" s="1"/>
  <c r="BR173" i="3"/>
  <c r="BS298" i="3"/>
  <c r="BT402" i="3"/>
  <c r="BS481" i="3"/>
  <c r="BR482" i="3"/>
  <c r="BR483" i="3"/>
  <c r="BZ474" i="3"/>
  <c r="CB474" i="3"/>
  <c r="CI165" i="3"/>
  <c r="CK165" i="3" s="1"/>
  <c r="CH165" i="3"/>
  <c r="CJ165" i="3"/>
  <c r="CI265" i="3"/>
  <c r="CK265" i="3" s="1"/>
  <c r="CJ265" i="3"/>
  <c r="BR467" i="3"/>
  <c r="BT481" i="3"/>
  <c r="BT482" i="3"/>
  <c r="BV482" i="3" s="1"/>
  <c r="BS483" i="3"/>
  <c r="BU483" i="3" s="1"/>
  <c r="BS493" i="3"/>
  <c r="BU493" i="3" s="1"/>
  <c r="BR499" i="3"/>
  <c r="BR505" i="3"/>
  <c r="CB330" i="3"/>
  <c r="CB433" i="3"/>
  <c r="BZ433" i="3"/>
  <c r="BZ494" i="3"/>
  <c r="CB494" i="3"/>
  <c r="CA494" i="3"/>
  <c r="CC494" i="3" s="1"/>
  <c r="CI373" i="3"/>
  <c r="CK373" i="3" s="1"/>
  <c r="CH373" i="3"/>
  <c r="BQ30" i="3"/>
  <c r="BQ50" i="3"/>
  <c r="BS213" i="3"/>
  <c r="BU213" i="3" s="1"/>
  <c r="BS302" i="3"/>
  <c r="BU302" i="3" s="1"/>
  <c r="BR459" i="3"/>
  <c r="BS499" i="3"/>
  <c r="BU499" i="3" s="1"/>
  <c r="CB281" i="3"/>
  <c r="CD281" i="3" s="1"/>
  <c r="CB318" i="3"/>
  <c r="CD318" i="3" s="1"/>
  <c r="CB442" i="3"/>
  <c r="CQ405" i="3"/>
  <c r="CS405" i="3" s="1"/>
  <c r="CR405" i="3"/>
  <c r="BS495" i="3"/>
  <c r="BT519" i="3"/>
  <c r="CB441" i="3"/>
  <c r="BZ441" i="3"/>
  <c r="CH121" i="3"/>
  <c r="CI121" i="3"/>
  <c r="CK121" i="3" s="1"/>
  <c r="CI117" i="3"/>
  <c r="CK117" i="3" s="1"/>
  <c r="CI125" i="3"/>
  <c r="CK125" i="3" s="1"/>
  <c r="CI153" i="3"/>
  <c r="CK153" i="3" s="1"/>
  <c r="CJ198" i="3"/>
  <c r="CJ230" i="3"/>
  <c r="CJ286" i="3"/>
  <c r="CJ362" i="3"/>
  <c r="CL362" i="3" s="1"/>
  <c r="CJ366" i="3"/>
  <c r="CI425" i="3"/>
  <c r="CK425" i="3" s="1"/>
  <c r="CI518" i="3"/>
  <c r="CK518" i="3" s="1"/>
  <c r="CQ73" i="3"/>
  <c r="CS73" i="3" s="1"/>
  <c r="CP181" i="3"/>
  <c r="CP266" i="3"/>
  <c r="CP294" i="3"/>
  <c r="CP362" i="3"/>
  <c r="CR410" i="3"/>
  <c r="CI85" i="3"/>
  <c r="CK85" i="3" s="1"/>
  <c r="CH266" i="3"/>
  <c r="CJ302" i="3"/>
  <c r="CL302" i="3" s="1"/>
  <c r="CJ334" i="3"/>
  <c r="CH417" i="3"/>
  <c r="CI449" i="3"/>
  <c r="CK449" i="3" s="1"/>
  <c r="CI478" i="3"/>
  <c r="CK478" i="3" s="1"/>
  <c r="CJ518" i="3"/>
  <c r="CR73" i="3"/>
  <c r="CR186" i="3"/>
  <c r="CR234" i="3"/>
  <c r="CT234" i="3" s="1"/>
  <c r="CR282" i="3"/>
  <c r="CR362" i="3"/>
  <c r="CQ421" i="3"/>
  <c r="CS421" i="3" s="1"/>
  <c r="CP457" i="3"/>
  <c r="CQ478" i="3"/>
  <c r="CS478" i="3" s="1"/>
  <c r="CJ85" i="3"/>
  <c r="CH166" i="3"/>
  <c r="CJ202" i="3"/>
  <c r="CL202" i="3" s="1"/>
  <c r="CH250" i="3"/>
  <c r="CJ266" i="3"/>
  <c r="CI417" i="3"/>
  <c r="CK417" i="3" s="1"/>
  <c r="CJ478" i="3"/>
  <c r="CP262" i="3"/>
  <c r="CR314" i="3"/>
  <c r="CR382" i="3"/>
  <c r="CR394" i="3"/>
  <c r="CT394" i="3" s="1"/>
  <c r="CQ457" i="3"/>
  <c r="CS457" i="3" s="1"/>
  <c r="CQ462" i="3"/>
  <c r="CS462" i="3" s="1"/>
  <c r="BT93" i="3"/>
  <c r="BS93" i="3"/>
  <c r="BU93" i="3" s="1"/>
  <c r="BR93" i="3"/>
  <c r="BT157" i="3"/>
  <c r="BS157" i="3"/>
  <c r="BU157" i="3" s="1"/>
  <c r="BR157" i="3"/>
  <c r="BT261" i="3"/>
  <c r="BR261" i="3"/>
  <c r="BS261" i="3"/>
  <c r="BU261" i="3" s="1"/>
  <c r="BT178" i="3"/>
  <c r="BS178" i="3"/>
  <c r="BU178" i="3" s="1"/>
  <c r="BR178" i="3"/>
  <c r="BT227" i="3"/>
  <c r="BS227" i="3"/>
  <c r="BU227" i="3" s="1"/>
  <c r="BR227" i="3"/>
  <c r="BZ151" i="3"/>
  <c r="CB151" i="3"/>
  <c r="CA151" i="3"/>
  <c r="CC151" i="3" s="1"/>
  <c r="BT97" i="3"/>
  <c r="BS97" i="3"/>
  <c r="BU97" i="3" s="1"/>
  <c r="BR97" i="3"/>
  <c r="BT266" i="3"/>
  <c r="BS266" i="3"/>
  <c r="BU266" i="3" s="1"/>
  <c r="BT90" i="3"/>
  <c r="BR90" i="3"/>
  <c r="BS90" i="3"/>
  <c r="BT125" i="3"/>
  <c r="BS125" i="3"/>
  <c r="BU125" i="3" s="1"/>
  <c r="BR125" i="3"/>
  <c r="BZ115" i="3"/>
  <c r="CB115" i="3"/>
  <c r="CA115" i="3"/>
  <c r="CC115" i="3" s="1"/>
  <c r="BT70" i="3"/>
  <c r="BR70" i="3"/>
  <c r="BS70" i="3"/>
  <c r="BU70" i="3" s="1"/>
  <c r="BT122" i="3"/>
  <c r="BR122" i="3"/>
  <c r="BS122" i="3"/>
  <c r="BT248" i="3"/>
  <c r="BS248" i="3"/>
  <c r="BU248" i="3" s="1"/>
  <c r="BR248" i="3"/>
  <c r="BR101" i="3"/>
  <c r="BZ103" i="3"/>
  <c r="CA103" i="3"/>
  <c r="CC103" i="3" s="1"/>
  <c r="BZ139" i="3"/>
  <c r="CA139" i="3"/>
  <c r="CC139" i="3" s="1"/>
  <c r="CA177" i="3"/>
  <c r="CC177" i="3" s="1"/>
  <c r="CB177" i="3"/>
  <c r="CA246" i="3"/>
  <c r="CC246" i="3" s="1"/>
  <c r="CB246" i="3"/>
  <c r="BZ246" i="3"/>
  <c r="CA389" i="3"/>
  <c r="CC389" i="3" s="1"/>
  <c r="CB389" i="3"/>
  <c r="BZ389" i="3"/>
  <c r="BZ462" i="3"/>
  <c r="CB462" i="3"/>
  <c r="CA462" i="3"/>
  <c r="CC462" i="3" s="1"/>
  <c r="BZ514" i="3"/>
  <c r="CB514" i="3"/>
  <c r="CA514" i="3"/>
  <c r="CC514" i="3" s="1"/>
  <c r="CH51" i="3"/>
  <c r="CJ51" i="3"/>
  <c r="CI51" i="3"/>
  <c r="CK51" i="3" s="1"/>
  <c r="CH89" i="3"/>
  <c r="CJ89" i="3"/>
  <c r="CI89" i="3"/>
  <c r="CK89" i="3" s="1"/>
  <c r="CH113" i="3"/>
  <c r="CJ113" i="3"/>
  <c r="CI113" i="3"/>
  <c r="CK113" i="3" s="1"/>
  <c r="CH157" i="3"/>
  <c r="CJ157" i="3"/>
  <c r="CI157" i="3"/>
  <c r="CK157" i="3" s="1"/>
  <c r="CI254" i="3"/>
  <c r="CK254" i="3" s="1"/>
  <c r="CJ254" i="3"/>
  <c r="CI282" i="3"/>
  <c r="CK282" i="3" s="1"/>
  <c r="CJ282" i="3"/>
  <c r="CH282" i="3"/>
  <c r="CI389" i="3"/>
  <c r="CK389" i="3" s="1"/>
  <c r="CJ389" i="3"/>
  <c r="CH389" i="3"/>
  <c r="CI393" i="3"/>
  <c r="CK393" i="3" s="1"/>
  <c r="CJ393" i="3"/>
  <c r="CQ393" i="3"/>
  <c r="CS393" i="3" s="1"/>
  <c r="CR393" i="3"/>
  <c r="CP494" i="3"/>
  <c r="CR494" i="3"/>
  <c r="CQ494" i="3"/>
  <c r="CS494" i="3" s="1"/>
  <c r="BS101" i="3"/>
  <c r="BU101" i="3" s="1"/>
  <c r="BS129" i="3"/>
  <c r="BU129" i="3" s="1"/>
  <c r="BR133" i="3"/>
  <c r="BS154" i="3"/>
  <c r="BU154" i="3" s="1"/>
  <c r="BS173" i="3"/>
  <c r="BU173" i="3" s="1"/>
  <c r="BR174" i="3"/>
  <c r="BS202" i="3"/>
  <c r="BR206" i="3"/>
  <c r="BR226" i="3"/>
  <c r="BS230" i="3"/>
  <c r="BU230" i="3" s="1"/>
  <c r="BR238" i="3"/>
  <c r="BR240" i="3"/>
  <c r="BR265" i="3"/>
  <c r="BR438" i="3"/>
  <c r="BT459" i="3"/>
  <c r="BT467" i="3"/>
  <c r="BS479" i="3"/>
  <c r="BU479" i="3" s="1"/>
  <c r="BR489" i="3"/>
  <c r="BS497" i="3"/>
  <c r="BU497" i="3" s="1"/>
  <c r="BS505" i="3"/>
  <c r="BU505" i="3" s="1"/>
  <c r="BR511" i="3"/>
  <c r="CB103" i="3"/>
  <c r="CA127" i="3"/>
  <c r="CC127" i="3" s="1"/>
  <c r="CB139" i="3"/>
  <c r="CA165" i="3"/>
  <c r="CC165" i="3" s="1"/>
  <c r="BZ165" i="3"/>
  <c r="BZ177" i="3"/>
  <c r="CA250" i="3"/>
  <c r="CC250" i="3" s="1"/>
  <c r="CB250" i="3"/>
  <c r="BZ250" i="3"/>
  <c r="CB329" i="3"/>
  <c r="CD329" i="3" s="1"/>
  <c r="CB457" i="3"/>
  <c r="CA457" i="3"/>
  <c r="CC457" i="3" s="1"/>
  <c r="BZ457" i="3"/>
  <c r="BZ518" i="3"/>
  <c r="CB518" i="3"/>
  <c r="CA518" i="3"/>
  <c r="CC518" i="3" s="1"/>
  <c r="CH93" i="3"/>
  <c r="CJ93" i="3"/>
  <c r="CI93" i="3"/>
  <c r="CK93" i="3" s="1"/>
  <c r="CI330" i="3"/>
  <c r="CK330" i="3" s="1"/>
  <c r="CJ330" i="3"/>
  <c r="CH330" i="3"/>
  <c r="CQ277" i="3"/>
  <c r="CS277" i="3" s="1"/>
  <c r="CR277" i="3"/>
  <c r="CP277" i="3"/>
  <c r="BR129" i="3"/>
  <c r="BQ25" i="3"/>
  <c r="BR25" i="3" s="1"/>
  <c r="BQ32" i="3"/>
  <c r="BR32" i="3" s="1"/>
  <c r="BQ38" i="3"/>
  <c r="BT38" i="3" s="1"/>
  <c r="BQ40" i="3"/>
  <c r="BR40" i="3" s="1"/>
  <c r="BQ42" i="3"/>
  <c r="BR42" i="3" s="1"/>
  <c r="BS133" i="3"/>
  <c r="BU133" i="3" s="1"/>
  <c r="BR170" i="3"/>
  <c r="BS174" i="3"/>
  <c r="BS206" i="3"/>
  <c r="BR213" i="3"/>
  <c r="BS226" i="3"/>
  <c r="BU226" i="3" s="1"/>
  <c r="BS238" i="3"/>
  <c r="BU238" i="3" s="1"/>
  <c r="BS240" i="3"/>
  <c r="BU240" i="3" s="1"/>
  <c r="BS265" i="3"/>
  <c r="BU265" i="3" s="1"/>
  <c r="BS402" i="3"/>
  <c r="BU402" i="3" s="1"/>
  <c r="BR462" i="3"/>
  <c r="BS485" i="3"/>
  <c r="BU485" i="3" s="1"/>
  <c r="BR486" i="3"/>
  <c r="BT489" i="3"/>
  <c r="BR495" i="3"/>
  <c r="BS501" i="3"/>
  <c r="BU501" i="3" s="1"/>
  <c r="BT511" i="3"/>
  <c r="BR519" i="3"/>
  <c r="BZ87" i="3"/>
  <c r="CA87" i="3"/>
  <c r="CC87" i="3" s="1"/>
  <c r="CB127" i="3"/>
  <c r="BZ135" i="3"/>
  <c r="CA135" i="3"/>
  <c r="CC135" i="3" s="1"/>
  <c r="CB165" i="3"/>
  <c r="CD165" i="3" s="1"/>
  <c r="CA170" i="3"/>
  <c r="CC170" i="3" s="1"/>
  <c r="BZ170" i="3"/>
  <c r="CA245" i="3"/>
  <c r="CC245" i="3" s="1"/>
  <c r="CB245" i="3"/>
  <c r="CD245" i="3" s="1"/>
  <c r="BZ245" i="3"/>
  <c r="CA277" i="3"/>
  <c r="CC277" i="3" s="1"/>
  <c r="CB277" i="3"/>
  <c r="BZ277" i="3"/>
  <c r="CA302" i="3"/>
  <c r="CC302" i="3" s="1"/>
  <c r="CB302" i="3"/>
  <c r="CB461" i="3"/>
  <c r="CA461" i="3"/>
  <c r="CC461" i="3" s="1"/>
  <c r="BZ461" i="3"/>
  <c r="CQ293" i="3"/>
  <c r="CS293" i="3" s="1"/>
  <c r="CR293" i="3"/>
  <c r="CP293" i="3"/>
  <c r="BZ111" i="3"/>
  <c r="CB111" i="3"/>
  <c r="CD111" i="3" s="1"/>
  <c r="CA229" i="3"/>
  <c r="CC229" i="3" s="1"/>
  <c r="CB229" i="3"/>
  <c r="CD229" i="3" s="1"/>
  <c r="BZ229" i="3"/>
  <c r="CH43" i="3"/>
  <c r="CJ43" i="3"/>
  <c r="CI43" i="3"/>
  <c r="CK43" i="3" s="1"/>
  <c r="CP13" i="3"/>
  <c r="CR13" i="3"/>
  <c r="CQ13" i="3"/>
  <c r="CS13" i="3" s="1"/>
  <c r="CP482" i="3"/>
  <c r="CR482" i="3"/>
  <c r="CQ482" i="3"/>
  <c r="CA421" i="3"/>
  <c r="CC421" i="3" s="1"/>
  <c r="CA433" i="3"/>
  <c r="CC433" i="3" s="1"/>
  <c r="CA441" i="3"/>
  <c r="CC441" i="3" s="1"/>
  <c r="CJ117" i="3"/>
  <c r="CL117" i="3" s="1"/>
  <c r="CJ121" i="3"/>
  <c r="CJ125" i="3"/>
  <c r="CJ153" i="3"/>
  <c r="CJ250" i="3"/>
  <c r="CL250" i="3" s="1"/>
  <c r="CJ314" i="3"/>
  <c r="CJ373" i="3"/>
  <c r="CL373" i="3" s="1"/>
  <c r="CP282" i="3"/>
  <c r="CP314" i="3"/>
  <c r="CR361" i="3"/>
  <c r="CT361" i="3" s="1"/>
  <c r="CP394" i="3"/>
  <c r="CR398" i="3"/>
  <c r="CP405" i="3"/>
  <c r="CP421" i="3"/>
  <c r="CP449" i="3"/>
  <c r="CH198" i="3"/>
  <c r="CH202" i="3"/>
  <c r="CH230" i="3"/>
  <c r="CH362" i="3"/>
  <c r="CH394" i="3"/>
  <c r="CH441" i="3"/>
  <c r="CH429" i="3"/>
  <c r="CI430" i="3"/>
  <c r="CK430" i="3" s="1"/>
  <c r="CI441" i="3"/>
  <c r="CK441" i="3" s="1"/>
  <c r="CH457" i="3"/>
  <c r="CJ458" i="3"/>
  <c r="CI461" i="3"/>
  <c r="CK461" i="3" s="1"/>
  <c r="CJ462" i="3"/>
  <c r="CI486" i="3"/>
  <c r="CQ137" i="3"/>
  <c r="CS137" i="3" s="1"/>
  <c r="CR181" i="3"/>
  <c r="CT181" i="3" s="1"/>
  <c r="CR262" i="3"/>
  <c r="CR266" i="3"/>
  <c r="CT266" i="3" s="1"/>
  <c r="CR294" i="3"/>
  <c r="CP321" i="3"/>
  <c r="CR366" i="3"/>
  <c r="CR377" i="3"/>
  <c r="CP433" i="3"/>
  <c r="CQ461" i="3"/>
  <c r="CS461" i="3" s="1"/>
  <c r="CR462" i="3"/>
  <c r="CQ473" i="3"/>
  <c r="CS473" i="3" s="1"/>
  <c r="CR474" i="3"/>
  <c r="CQ477" i="3"/>
  <c r="CS477" i="3" s="1"/>
  <c r="CR478" i="3"/>
  <c r="CH425" i="3"/>
  <c r="CJ426" i="3"/>
  <c r="CI429" i="3"/>
  <c r="CK429" i="3" s="1"/>
  <c r="CJ430" i="3"/>
  <c r="CH445" i="3"/>
  <c r="CH449" i="3"/>
  <c r="CI457" i="3"/>
  <c r="CK457" i="3" s="1"/>
  <c r="CH469" i="3"/>
  <c r="CJ474" i="3"/>
  <c r="CJ486" i="3"/>
  <c r="CQ105" i="3"/>
  <c r="CS105" i="3" s="1"/>
  <c r="CR137" i="3"/>
  <c r="CR166" i="3"/>
  <c r="CT166" i="3" s="1"/>
  <c r="CR321" i="3"/>
  <c r="CQ433" i="3"/>
  <c r="CS433" i="3" s="1"/>
  <c r="BQ12" i="3"/>
  <c r="BS12" i="3" s="1"/>
  <c r="BU12" i="3" s="1"/>
  <c r="CQ41" i="3"/>
  <c r="CS41" i="3" s="1"/>
  <c r="CR41" i="3"/>
  <c r="CH19" i="3"/>
  <c r="CJ19" i="3"/>
  <c r="CI19" i="3"/>
  <c r="CK19" i="3" s="1"/>
  <c r="CA17" i="3"/>
  <c r="CC17" i="3" s="1"/>
  <c r="CB17" i="3"/>
  <c r="CA13" i="3"/>
  <c r="CC13" i="3" s="1"/>
  <c r="CB13" i="3"/>
  <c r="BT62" i="3"/>
  <c r="BS62" i="3"/>
  <c r="BU62" i="3" s="1"/>
  <c r="BR62" i="3"/>
  <c r="BR54" i="3"/>
  <c r="BQ60" i="3"/>
  <c r="BR60" i="3" s="1"/>
  <c r="BR46" i="3"/>
  <c r="BQ52" i="3"/>
  <c r="BR52" i="3" s="1"/>
  <c r="BS54" i="3"/>
  <c r="BQ57" i="3"/>
  <c r="BT57" i="3" s="1"/>
  <c r="BS46" i="3"/>
  <c r="BR38" i="3"/>
  <c r="BQ43" i="3"/>
  <c r="BS43" i="3" s="1"/>
  <c r="BU43" i="3" s="1"/>
  <c r="BQ35" i="3"/>
  <c r="BQ44" i="3"/>
  <c r="BR44" i="3" s="1"/>
  <c r="BT30" i="3"/>
  <c r="BS30" i="3"/>
  <c r="BU30" i="3" s="1"/>
  <c r="BR30" i="3"/>
  <c r="BQ33" i="3"/>
  <c r="BT33" i="3" s="1"/>
  <c r="BQ28" i="3"/>
  <c r="BR28" i="3" s="1"/>
  <c r="BQ23" i="3"/>
  <c r="BR23" i="3" s="1"/>
  <c r="BQ21" i="3"/>
  <c r="BQ19" i="3"/>
  <c r="BR19" i="3" s="1"/>
  <c r="BQ17" i="3"/>
  <c r="BR17" i="3" s="1"/>
  <c r="BQ15" i="3"/>
  <c r="BR15" i="3" s="1"/>
  <c r="BQ14" i="3"/>
  <c r="BR14" i="3" s="1"/>
  <c r="BQ13" i="3"/>
  <c r="BR13" i="3" s="1"/>
  <c r="BT85" i="3"/>
  <c r="BS85" i="3"/>
  <c r="BU85" i="3" s="1"/>
  <c r="BR85" i="3"/>
  <c r="BT109" i="3"/>
  <c r="BS109" i="3"/>
  <c r="BU109" i="3" s="1"/>
  <c r="BR109" i="3"/>
  <c r="BT106" i="3"/>
  <c r="BS106" i="3"/>
  <c r="BU106" i="3" s="1"/>
  <c r="BR106" i="3"/>
  <c r="BT113" i="3"/>
  <c r="BS113" i="3"/>
  <c r="BU113" i="3" s="1"/>
  <c r="BR113" i="3"/>
  <c r="BT141" i="3"/>
  <c r="BS141" i="3"/>
  <c r="BU141" i="3" s="1"/>
  <c r="BR141" i="3"/>
  <c r="BT117" i="3"/>
  <c r="BS117" i="3"/>
  <c r="BU117" i="3" s="1"/>
  <c r="BR117" i="3"/>
  <c r="BT77" i="3"/>
  <c r="BS77" i="3"/>
  <c r="BU77" i="3" s="1"/>
  <c r="BR77" i="3"/>
  <c r="BT149" i="3"/>
  <c r="BS149" i="3"/>
  <c r="BU149" i="3" s="1"/>
  <c r="BR149" i="3"/>
  <c r="BT194" i="3"/>
  <c r="BR194" i="3"/>
  <c r="BS194" i="3"/>
  <c r="BU194" i="3" s="1"/>
  <c r="BT26" i="3"/>
  <c r="BS26" i="3"/>
  <c r="BU26" i="3" s="1"/>
  <c r="BR26" i="3"/>
  <c r="BT58" i="3"/>
  <c r="BS58" i="3"/>
  <c r="BU58" i="3" s="1"/>
  <c r="BR58" i="3"/>
  <c r="BT74" i="3"/>
  <c r="BS74" i="3"/>
  <c r="BU74" i="3" s="1"/>
  <c r="BR74" i="3"/>
  <c r="BT81" i="3"/>
  <c r="BS81" i="3"/>
  <c r="BU81" i="3" s="1"/>
  <c r="BR81" i="3"/>
  <c r="BT114" i="3"/>
  <c r="BR114" i="3"/>
  <c r="BT138" i="3"/>
  <c r="BS138" i="3"/>
  <c r="BU138" i="3" s="1"/>
  <c r="BR138" i="3"/>
  <c r="BT169" i="3"/>
  <c r="BR169" i="3"/>
  <c r="BT177" i="3"/>
  <c r="BS177" i="3"/>
  <c r="BU177" i="3" s="1"/>
  <c r="BR177" i="3"/>
  <c r="BT189" i="3"/>
  <c r="BS189" i="3"/>
  <c r="BU189" i="3" s="1"/>
  <c r="BT198" i="3"/>
  <c r="BR198" i="3"/>
  <c r="BS198" i="3"/>
  <c r="BU198" i="3" s="1"/>
  <c r="BT218" i="3"/>
  <c r="BR218" i="3"/>
  <c r="BS218" i="3"/>
  <c r="BU218" i="3" s="1"/>
  <c r="BT232" i="3"/>
  <c r="BR232" i="3"/>
  <c r="BS232" i="3"/>
  <c r="BU232" i="3" s="1"/>
  <c r="BT285" i="3"/>
  <c r="BS285" i="3"/>
  <c r="BU285" i="3" s="1"/>
  <c r="BR285" i="3"/>
  <c r="BS443" i="3"/>
  <c r="BU443" i="3" s="1"/>
  <c r="BT443" i="3"/>
  <c r="BR443" i="3"/>
  <c r="BZ35" i="3"/>
  <c r="CA35" i="3"/>
  <c r="CC35" i="3" s="1"/>
  <c r="CB35" i="3"/>
  <c r="BZ47" i="3"/>
  <c r="CB47" i="3"/>
  <c r="CA47" i="3"/>
  <c r="CC47" i="3" s="1"/>
  <c r="BZ83" i="3"/>
  <c r="CB83" i="3"/>
  <c r="CA83" i="3"/>
  <c r="CC83" i="3" s="1"/>
  <c r="CA313" i="3"/>
  <c r="CC313" i="3" s="1"/>
  <c r="CB313" i="3"/>
  <c r="CA357" i="3"/>
  <c r="CC357" i="3" s="1"/>
  <c r="BZ357" i="3"/>
  <c r="CB357" i="3"/>
  <c r="BZ486" i="3"/>
  <c r="CA486" i="3"/>
  <c r="CC486" i="3" s="1"/>
  <c r="CB486" i="3"/>
  <c r="CH65" i="3"/>
  <c r="CJ65" i="3"/>
  <c r="CI65" i="3"/>
  <c r="CK65" i="3" s="1"/>
  <c r="CI225" i="3"/>
  <c r="CK225" i="3" s="1"/>
  <c r="CJ225" i="3"/>
  <c r="CH225" i="3"/>
  <c r="BT89" i="3"/>
  <c r="BR89" i="3"/>
  <c r="BT94" i="3"/>
  <c r="BS94" i="3"/>
  <c r="BU94" i="3" s="1"/>
  <c r="BT110" i="3"/>
  <c r="BR110" i="3"/>
  <c r="BS114" i="3"/>
  <c r="BU114" i="3" s="1"/>
  <c r="BT134" i="3"/>
  <c r="BS134" i="3"/>
  <c r="BU134" i="3" s="1"/>
  <c r="BT150" i="3"/>
  <c r="BR150" i="3"/>
  <c r="BT161" i="3"/>
  <c r="BS161" i="3"/>
  <c r="BU161" i="3" s="1"/>
  <c r="BR161" i="3"/>
  <c r="BS169" i="3"/>
  <c r="BU169" i="3" s="1"/>
  <c r="BT182" i="3"/>
  <c r="BS182" i="3"/>
  <c r="BU182" i="3" s="1"/>
  <c r="BR182" i="3"/>
  <c r="BR189" i="3"/>
  <c r="BT236" i="3"/>
  <c r="BR236" i="3"/>
  <c r="BS236" i="3"/>
  <c r="BU236" i="3" s="1"/>
  <c r="BT244" i="3"/>
  <c r="BS244" i="3"/>
  <c r="BU244" i="3" s="1"/>
  <c r="BR244" i="3"/>
  <c r="BT258" i="3"/>
  <c r="BS258" i="3"/>
  <c r="BU258" i="3" s="1"/>
  <c r="BS470" i="3"/>
  <c r="BU470" i="3" s="1"/>
  <c r="BR470" i="3"/>
  <c r="BT470" i="3"/>
  <c r="BZ25" i="3"/>
  <c r="CA25" i="3"/>
  <c r="CC25" i="3" s="1"/>
  <c r="CB25" i="3"/>
  <c r="BZ59" i="3"/>
  <c r="CA59" i="3"/>
  <c r="CC59" i="3" s="1"/>
  <c r="CB59" i="3"/>
  <c r="BZ71" i="3"/>
  <c r="CB71" i="3"/>
  <c r="CA71" i="3"/>
  <c r="BZ95" i="3"/>
  <c r="CB95" i="3"/>
  <c r="CA95" i="3"/>
  <c r="CC95" i="3" s="1"/>
  <c r="CA286" i="3"/>
  <c r="CC286" i="3" s="1"/>
  <c r="CB286" i="3"/>
  <c r="CA378" i="3"/>
  <c r="CC378" i="3" s="1"/>
  <c r="BZ378" i="3"/>
  <c r="CB378" i="3"/>
  <c r="CB469" i="3"/>
  <c r="BZ469" i="3"/>
  <c r="CA469" i="3"/>
  <c r="CC469" i="3" s="1"/>
  <c r="CH77" i="3"/>
  <c r="CI77" i="3"/>
  <c r="CK77" i="3" s="1"/>
  <c r="CJ77" i="3"/>
  <c r="CI261" i="3"/>
  <c r="CK261" i="3" s="1"/>
  <c r="CJ261" i="3"/>
  <c r="CH261" i="3"/>
  <c r="CI377" i="3"/>
  <c r="CK377" i="3" s="1"/>
  <c r="CJ377" i="3"/>
  <c r="CQ230" i="3"/>
  <c r="CS230" i="3" s="1"/>
  <c r="CR230" i="3"/>
  <c r="CP230" i="3"/>
  <c r="BR94" i="3"/>
  <c r="BS110" i="3"/>
  <c r="BT130" i="3"/>
  <c r="BS130" i="3"/>
  <c r="BU130" i="3" s="1"/>
  <c r="BT205" i="3"/>
  <c r="BS205" i="3"/>
  <c r="BU205" i="3" s="1"/>
  <c r="BR205" i="3"/>
  <c r="BT78" i="3"/>
  <c r="BV78" i="3" s="1"/>
  <c r="BR78" i="3"/>
  <c r="BT102" i="3"/>
  <c r="BS102" i="3"/>
  <c r="BU102" i="3" s="1"/>
  <c r="BT118" i="3"/>
  <c r="BV118" i="3" s="1"/>
  <c r="BR118" i="3"/>
  <c r="BT121" i="3"/>
  <c r="BR121" i="3"/>
  <c r="BT126" i="3"/>
  <c r="BS126" i="3"/>
  <c r="BU126" i="3" s="1"/>
  <c r="BR130" i="3"/>
  <c r="BT142" i="3"/>
  <c r="BV142" i="3" s="1"/>
  <c r="BR142" i="3"/>
  <c r="BV154" i="3"/>
  <c r="BT162" i="3"/>
  <c r="BR162" i="3"/>
  <c r="BS162" i="3"/>
  <c r="BU162" i="3" s="1"/>
  <c r="BT186" i="3"/>
  <c r="BS186" i="3"/>
  <c r="BU186" i="3" s="1"/>
  <c r="BR186" i="3"/>
  <c r="BT209" i="3"/>
  <c r="BS209" i="3"/>
  <c r="BU209" i="3" s="1"/>
  <c r="BT210" i="3"/>
  <c r="BS210" i="3"/>
  <c r="BU210" i="3" s="1"/>
  <c r="BR210" i="3"/>
  <c r="BT214" i="3"/>
  <c r="BS214" i="3"/>
  <c r="BU214" i="3" s="1"/>
  <c r="BR214" i="3"/>
  <c r="BT221" i="3"/>
  <c r="BS221" i="3"/>
  <c r="BU221" i="3" s="1"/>
  <c r="BR221" i="3"/>
  <c r="BT229" i="3"/>
  <c r="BR229" i="3"/>
  <c r="BS229" i="3"/>
  <c r="BU229" i="3" s="1"/>
  <c r="BT235" i="3"/>
  <c r="BS235" i="3"/>
  <c r="BU235" i="3" s="1"/>
  <c r="BR235" i="3"/>
  <c r="BT241" i="3"/>
  <c r="BR241" i="3"/>
  <c r="BS241" i="3"/>
  <c r="BU241" i="3" s="1"/>
  <c r="BT243" i="3"/>
  <c r="BR243" i="3"/>
  <c r="BS243" i="3"/>
  <c r="BU243" i="3" s="1"/>
  <c r="BT254" i="3"/>
  <c r="BS254" i="3"/>
  <c r="BU254" i="3" s="1"/>
  <c r="BT257" i="3"/>
  <c r="BR257" i="3"/>
  <c r="BS257" i="3"/>
  <c r="BU257" i="3" s="1"/>
  <c r="BT270" i="3"/>
  <c r="BS270" i="3"/>
  <c r="BU270" i="3" s="1"/>
  <c r="BT274" i="3"/>
  <c r="BS274" i="3"/>
  <c r="BU274" i="3" s="1"/>
  <c r="BT286" i="3"/>
  <c r="BS286" i="3"/>
  <c r="BU286" i="3" s="1"/>
  <c r="BT290" i="3"/>
  <c r="BS290" i="3"/>
  <c r="BU290" i="3" s="1"/>
  <c r="BZ43" i="3"/>
  <c r="CA43" i="3"/>
  <c r="CC43" i="3" s="1"/>
  <c r="CB43" i="3"/>
  <c r="BZ55" i="3"/>
  <c r="CA55" i="3"/>
  <c r="CC55" i="3" s="1"/>
  <c r="CB55" i="3"/>
  <c r="CA197" i="3"/>
  <c r="CC197" i="3" s="1"/>
  <c r="BZ197" i="3"/>
  <c r="CB197" i="3"/>
  <c r="CA377" i="3"/>
  <c r="CC377" i="3" s="1"/>
  <c r="CB377" i="3"/>
  <c r="BZ502" i="3"/>
  <c r="CA502" i="3"/>
  <c r="CC502" i="3" s="1"/>
  <c r="CB502" i="3"/>
  <c r="CH55" i="3"/>
  <c r="CI55" i="3"/>
  <c r="CK55" i="3" s="1"/>
  <c r="CJ55" i="3"/>
  <c r="CH69" i="3"/>
  <c r="CJ69" i="3"/>
  <c r="CI69" i="3"/>
  <c r="CK69" i="3" s="1"/>
  <c r="CH109" i="3"/>
  <c r="CI109" i="3"/>
  <c r="CK109" i="3" s="1"/>
  <c r="CJ109" i="3"/>
  <c r="CI297" i="3"/>
  <c r="CK297" i="3" s="1"/>
  <c r="CJ297" i="3"/>
  <c r="CH514" i="3"/>
  <c r="CJ514" i="3"/>
  <c r="CI514" i="3"/>
  <c r="CK514" i="3" s="1"/>
  <c r="CP442" i="3"/>
  <c r="CR442" i="3"/>
  <c r="CP446" i="3"/>
  <c r="CR446" i="3"/>
  <c r="CQ446" i="3"/>
  <c r="CS446" i="3" s="1"/>
  <c r="BT25" i="3"/>
  <c r="BS25" i="3"/>
  <c r="BU25" i="3" s="1"/>
  <c r="BT34" i="3"/>
  <c r="BS34" i="3"/>
  <c r="BU34" i="3" s="1"/>
  <c r="BR34" i="3"/>
  <c r="BT50" i="3"/>
  <c r="BS50" i="3"/>
  <c r="BU50" i="3" s="1"/>
  <c r="BR50" i="3"/>
  <c r="BT66" i="3"/>
  <c r="BS66" i="3"/>
  <c r="BU66" i="3" s="1"/>
  <c r="BR66" i="3"/>
  <c r="BT98" i="3"/>
  <c r="BS98" i="3"/>
  <c r="BU98" i="3" s="1"/>
  <c r="BT137" i="3"/>
  <c r="BS137" i="3"/>
  <c r="BU137" i="3" s="1"/>
  <c r="BT145" i="3"/>
  <c r="BS145" i="3"/>
  <c r="BU145" i="3" s="1"/>
  <c r="BR145" i="3"/>
  <c r="BT190" i="3"/>
  <c r="BV190" i="3" s="1"/>
  <c r="BR190" i="3"/>
  <c r="BT193" i="3"/>
  <c r="BS193" i="3"/>
  <c r="BU193" i="3" s="1"/>
  <c r="BR193" i="3"/>
  <c r="BT216" i="3"/>
  <c r="BR216" i="3"/>
  <c r="BS216" i="3"/>
  <c r="BU216" i="3" s="1"/>
  <c r="BT228" i="3"/>
  <c r="BS228" i="3"/>
  <c r="BU228" i="3" s="1"/>
  <c r="BR228" i="3"/>
  <c r="BT247" i="3"/>
  <c r="BR247" i="3"/>
  <c r="BS247" i="3"/>
  <c r="BU247" i="3" s="1"/>
  <c r="BT251" i="3"/>
  <c r="BR251" i="3"/>
  <c r="BS251" i="3"/>
  <c r="BU251" i="3" s="1"/>
  <c r="BT278" i="3"/>
  <c r="BS278" i="3"/>
  <c r="BU278" i="3" s="1"/>
  <c r="BR509" i="3"/>
  <c r="BS509" i="3"/>
  <c r="BU509" i="3" s="1"/>
  <c r="BT509" i="3"/>
  <c r="BZ67" i="3"/>
  <c r="CA67" i="3"/>
  <c r="CC67" i="3" s="1"/>
  <c r="CB67" i="3"/>
  <c r="CA293" i="3"/>
  <c r="CC293" i="3" s="1"/>
  <c r="CB293" i="3"/>
  <c r="BZ293" i="3"/>
  <c r="CA309" i="3"/>
  <c r="CC309" i="3" s="1"/>
  <c r="CB309" i="3"/>
  <c r="BZ309" i="3"/>
  <c r="CA345" i="3"/>
  <c r="CC345" i="3" s="1"/>
  <c r="CB345" i="3"/>
  <c r="CA350" i="3"/>
  <c r="CC350" i="3" s="1"/>
  <c r="CB350" i="3"/>
  <c r="CB429" i="3"/>
  <c r="CA429" i="3"/>
  <c r="CC429" i="3" s="1"/>
  <c r="BZ429" i="3"/>
  <c r="BZ498" i="3"/>
  <c r="CB498" i="3"/>
  <c r="CA498" i="3"/>
  <c r="CC498" i="3" s="1"/>
  <c r="CI309" i="3"/>
  <c r="CK309" i="3" s="1"/>
  <c r="CH309" i="3"/>
  <c r="CJ309" i="3"/>
  <c r="BT86" i="3"/>
  <c r="BR86" i="3"/>
  <c r="BR98" i="3"/>
  <c r="BR137" i="3"/>
  <c r="BT153" i="3"/>
  <c r="BR153" i="3"/>
  <c r="BT158" i="3"/>
  <c r="BS158" i="3"/>
  <c r="BU158" i="3" s="1"/>
  <c r="BV170" i="3"/>
  <c r="BT181" i="3"/>
  <c r="BS181" i="3"/>
  <c r="BU181" i="3" s="1"/>
  <c r="BT185" i="3"/>
  <c r="BS185" i="3"/>
  <c r="BU185" i="3" s="1"/>
  <c r="BR185" i="3"/>
  <c r="BT222" i="3"/>
  <c r="BR222" i="3"/>
  <c r="BS222" i="3"/>
  <c r="BU222" i="3" s="1"/>
  <c r="BT242" i="3"/>
  <c r="BS242" i="3"/>
  <c r="BU242" i="3" s="1"/>
  <c r="BR242" i="3"/>
  <c r="BV266" i="3"/>
  <c r="BT273" i="3"/>
  <c r="BS273" i="3"/>
  <c r="BU273" i="3" s="1"/>
  <c r="BR273" i="3"/>
  <c r="BT289" i="3"/>
  <c r="BR289" i="3"/>
  <c r="BS289" i="3"/>
  <c r="BU289" i="3" s="1"/>
  <c r="BT301" i="3"/>
  <c r="BR301" i="3"/>
  <c r="BS301" i="3"/>
  <c r="BU301" i="3" s="1"/>
  <c r="BZ27" i="3"/>
  <c r="CA27" i="3"/>
  <c r="CC27" i="3" s="1"/>
  <c r="CB27" i="3"/>
  <c r="BZ39" i="3"/>
  <c r="CA39" i="3"/>
  <c r="CC39" i="3" s="1"/>
  <c r="CB39" i="3"/>
  <c r="CA261" i="3"/>
  <c r="CC261" i="3" s="1"/>
  <c r="CB261" i="3"/>
  <c r="BZ261" i="3"/>
  <c r="CA297" i="3"/>
  <c r="CC297" i="3" s="1"/>
  <c r="CB297" i="3"/>
  <c r="CA361" i="3"/>
  <c r="CC361" i="3" s="1"/>
  <c r="CB361" i="3"/>
  <c r="CA366" i="3"/>
  <c r="CC366" i="3" s="1"/>
  <c r="CB366" i="3"/>
  <c r="CA393" i="3"/>
  <c r="CC393" i="3" s="1"/>
  <c r="CB393" i="3"/>
  <c r="CH446" i="3"/>
  <c r="CJ446" i="3"/>
  <c r="CI446" i="3"/>
  <c r="CK446" i="3" s="1"/>
  <c r="BT82" i="3"/>
  <c r="BV82" i="3" s="1"/>
  <c r="BR82" i="3"/>
  <c r="BS86" i="3"/>
  <c r="BU86" i="3" s="1"/>
  <c r="BS89" i="3"/>
  <c r="BT105" i="3"/>
  <c r="BS105" i="3"/>
  <c r="BU105" i="3" s="1"/>
  <c r="BR134" i="3"/>
  <c r="BT146" i="3"/>
  <c r="BV146" i="3" s="1"/>
  <c r="BR146" i="3"/>
  <c r="BS150" i="3"/>
  <c r="BS153" i="3"/>
  <c r="BU153" i="3" s="1"/>
  <c r="BR158" i="3"/>
  <c r="BR181" i="3"/>
  <c r="BT197" i="3"/>
  <c r="BS197" i="3"/>
  <c r="BU197" i="3" s="1"/>
  <c r="BR197" i="3"/>
  <c r="BT217" i="3"/>
  <c r="BS217" i="3"/>
  <c r="BU217" i="3" s="1"/>
  <c r="BR217" i="3"/>
  <c r="BT219" i="3"/>
  <c r="BR219" i="3"/>
  <c r="BS219" i="3"/>
  <c r="BU219" i="3" s="1"/>
  <c r="BT231" i="3"/>
  <c r="BS231" i="3"/>
  <c r="BU231" i="3" s="1"/>
  <c r="BR231" i="3"/>
  <c r="BT233" i="3"/>
  <c r="BR233" i="3"/>
  <c r="BS233" i="3"/>
  <c r="BU233" i="3" s="1"/>
  <c r="BT246" i="3"/>
  <c r="BS246" i="3"/>
  <c r="BU246" i="3" s="1"/>
  <c r="BR246" i="3"/>
  <c r="BT262" i="3"/>
  <c r="BS262" i="3"/>
  <c r="BU262" i="3" s="1"/>
  <c r="BT277" i="3"/>
  <c r="BS277" i="3"/>
  <c r="BU277" i="3" s="1"/>
  <c r="BR277" i="3"/>
  <c r="BT293" i="3"/>
  <c r="BR293" i="3"/>
  <c r="BS293" i="3"/>
  <c r="BU293" i="3" s="1"/>
  <c r="BS446" i="3"/>
  <c r="BU446" i="3" s="1"/>
  <c r="BR446" i="3"/>
  <c r="BS475" i="3"/>
  <c r="BU475" i="3" s="1"/>
  <c r="BR475" i="3"/>
  <c r="BT475" i="3"/>
  <c r="BT513" i="3"/>
  <c r="BR513" i="3"/>
  <c r="BS513" i="3"/>
  <c r="BU513" i="3" s="1"/>
  <c r="BZ21" i="3"/>
  <c r="CB21" i="3"/>
  <c r="CA21" i="3"/>
  <c r="CC21" i="3" s="1"/>
  <c r="BZ31" i="3"/>
  <c r="CB31" i="3"/>
  <c r="CA31" i="3"/>
  <c r="CC31" i="3" s="1"/>
  <c r="BZ51" i="3"/>
  <c r="CA51" i="3"/>
  <c r="CC51" i="3" s="1"/>
  <c r="CB51" i="3"/>
  <c r="BZ63" i="3"/>
  <c r="CB63" i="3"/>
  <c r="CA63" i="3"/>
  <c r="CC63" i="3" s="1"/>
  <c r="BZ79" i="3"/>
  <c r="CA79" i="3"/>
  <c r="CC79" i="3" s="1"/>
  <c r="CB79" i="3"/>
  <c r="BZ99" i="3"/>
  <c r="CB99" i="3"/>
  <c r="CA99" i="3"/>
  <c r="CC99" i="3" s="1"/>
  <c r="BZ119" i="3"/>
  <c r="CA119" i="3"/>
  <c r="CC119" i="3" s="1"/>
  <c r="CB119" i="3"/>
  <c r="CA241" i="3"/>
  <c r="CC241" i="3" s="1"/>
  <c r="BZ241" i="3"/>
  <c r="CB241" i="3"/>
  <c r="CA314" i="3"/>
  <c r="CC314" i="3" s="1"/>
  <c r="CB314" i="3"/>
  <c r="BZ314" i="3"/>
  <c r="CA382" i="3"/>
  <c r="CC382" i="3" s="1"/>
  <c r="CB382" i="3"/>
  <c r="CA405" i="3"/>
  <c r="CC405" i="3" s="1"/>
  <c r="CB405" i="3"/>
  <c r="BZ405" i="3"/>
  <c r="CB449" i="3"/>
  <c r="BZ449" i="3"/>
  <c r="CA449" i="3"/>
  <c r="CC449" i="3" s="1"/>
  <c r="BZ482" i="3"/>
  <c r="CA482" i="3"/>
  <c r="CC482" i="3" s="1"/>
  <c r="CB482" i="3"/>
  <c r="BZ490" i="3"/>
  <c r="CA490" i="3"/>
  <c r="CC490" i="3" s="1"/>
  <c r="CB490" i="3"/>
  <c r="CH23" i="3"/>
  <c r="CI23" i="3"/>
  <c r="CK23" i="3" s="1"/>
  <c r="CJ23" i="3"/>
  <c r="CH105" i="3"/>
  <c r="CI105" i="3"/>
  <c r="CK105" i="3" s="1"/>
  <c r="CJ105" i="3"/>
  <c r="CH137" i="3"/>
  <c r="CJ137" i="3"/>
  <c r="CI137" i="3"/>
  <c r="CK137" i="3" s="1"/>
  <c r="CI181" i="3"/>
  <c r="CK181" i="3" s="1"/>
  <c r="CJ181" i="3"/>
  <c r="CH181" i="3"/>
  <c r="CI193" i="3"/>
  <c r="CK193" i="3" s="1"/>
  <c r="CJ193" i="3"/>
  <c r="CH193" i="3"/>
  <c r="CI313" i="3"/>
  <c r="CK313" i="3" s="1"/>
  <c r="CJ313" i="3"/>
  <c r="CI325" i="3"/>
  <c r="CK325" i="3" s="1"/>
  <c r="CJ325" i="3"/>
  <c r="CH325" i="3"/>
  <c r="CI346" i="3"/>
  <c r="CK346" i="3" s="1"/>
  <c r="CJ346" i="3"/>
  <c r="CH346" i="3"/>
  <c r="CP21" i="3"/>
  <c r="CQ21" i="3"/>
  <c r="CS21" i="3" s="1"/>
  <c r="CR21" i="3"/>
  <c r="CP93" i="3"/>
  <c r="CR93" i="3"/>
  <c r="CQ93" i="3"/>
  <c r="CS93" i="3" s="1"/>
  <c r="CP149" i="3"/>
  <c r="CQ149" i="3"/>
  <c r="CS149" i="3" s="1"/>
  <c r="CR149" i="3"/>
  <c r="CQ197" i="3"/>
  <c r="CS197" i="3" s="1"/>
  <c r="CR197" i="3"/>
  <c r="CP197" i="3"/>
  <c r="BS451" i="3"/>
  <c r="BU451" i="3" s="1"/>
  <c r="BT451" i="3"/>
  <c r="CA214" i="3"/>
  <c r="CC214" i="3" s="1"/>
  <c r="CB214" i="3"/>
  <c r="CA218" i="3"/>
  <c r="CC218" i="3" s="1"/>
  <c r="BZ218" i="3"/>
  <c r="CD441" i="3"/>
  <c r="CB453" i="3"/>
  <c r="CA453" i="3"/>
  <c r="CC453" i="3" s="1"/>
  <c r="BZ453" i="3"/>
  <c r="CB473" i="3"/>
  <c r="BZ473" i="3"/>
  <c r="CH31" i="3"/>
  <c r="CI31" i="3"/>
  <c r="CK31" i="3" s="1"/>
  <c r="CH61" i="3"/>
  <c r="CJ61" i="3"/>
  <c r="CH149" i="3"/>
  <c r="CI149" i="3"/>
  <c r="CK149" i="3" s="1"/>
  <c r="CI161" i="3"/>
  <c r="CK161" i="3" s="1"/>
  <c r="CJ161" i="3"/>
  <c r="CI170" i="3"/>
  <c r="CK170" i="3" s="1"/>
  <c r="CJ170" i="3"/>
  <c r="CH170" i="3"/>
  <c r="CI234" i="3"/>
  <c r="CK234" i="3" s="1"/>
  <c r="CJ234" i="3"/>
  <c r="CH234" i="3"/>
  <c r="CI329" i="3"/>
  <c r="CK329" i="3" s="1"/>
  <c r="CJ329" i="3"/>
  <c r="CI341" i="3"/>
  <c r="CK341" i="3" s="1"/>
  <c r="CJ341" i="3"/>
  <c r="CH341" i="3"/>
  <c r="CH494" i="3"/>
  <c r="CJ494" i="3"/>
  <c r="CH498" i="3"/>
  <c r="CI498" i="3"/>
  <c r="CK498" i="3" s="1"/>
  <c r="CJ498" i="3"/>
  <c r="CP17" i="3"/>
  <c r="CR17" i="3"/>
  <c r="CQ17" i="3"/>
  <c r="CS17" i="3" s="1"/>
  <c r="CP61" i="3"/>
  <c r="CR61" i="3"/>
  <c r="CQ61" i="3"/>
  <c r="CS61" i="3" s="1"/>
  <c r="CP117" i="3"/>
  <c r="CQ117" i="3"/>
  <c r="CS117" i="3" s="1"/>
  <c r="CR117" i="3"/>
  <c r="CQ218" i="3"/>
  <c r="CS218" i="3" s="1"/>
  <c r="CR218" i="3"/>
  <c r="CP218" i="3"/>
  <c r="BR220" i="3"/>
  <c r="BR223" i="3"/>
  <c r="BR234" i="3"/>
  <c r="BR237" i="3"/>
  <c r="BV238" i="3"/>
  <c r="BR245" i="3"/>
  <c r="BR269" i="3"/>
  <c r="BS294" i="3"/>
  <c r="BU294" i="3" s="1"/>
  <c r="BR451" i="3"/>
  <c r="BR454" i="3"/>
  <c r="BR478" i="3"/>
  <c r="BS487" i="3"/>
  <c r="BU487" i="3" s="1"/>
  <c r="BR491" i="3"/>
  <c r="BR498" i="3"/>
  <c r="BR503" i="3"/>
  <c r="BS517" i="3"/>
  <c r="BU517" i="3" s="1"/>
  <c r="CA75" i="3"/>
  <c r="CC75" i="3" s="1"/>
  <c r="CA182" i="3"/>
  <c r="CC182" i="3" s="1"/>
  <c r="CB182" i="3"/>
  <c r="CA186" i="3"/>
  <c r="CC186" i="3" s="1"/>
  <c r="BZ186" i="3"/>
  <c r="BZ209" i="3"/>
  <c r="BZ213" i="3"/>
  <c r="BZ214" i="3"/>
  <c r="CB218" i="3"/>
  <c r="CA346" i="3"/>
  <c r="CC346" i="3" s="1"/>
  <c r="CB346" i="3"/>
  <c r="CA362" i="3"/>
  <c r="CC362" i="3" s="1"/>
  <c r="CB362" i="3"/>
  <c r="CA398" i="3"/>
  <c r="CC398" i="3" s="1"/>
  <c r="CB398" i="3"/>
  <c r="CA410" i="3"/>
  <c r="CC410" i="3" s="1"/>
  <c r="BZ410" i="3"/>
  <c r="BZ417" i="3"/>
  <c r="CB425" i="3"/>
  <c r="CA425" i="3"/>
  <c r="CC425" i="3" s="1"/>
  <c r="BZ426" i="3"/>
  <c r="CB426" i="3"/>
  <c r="CB465" i="3"/>
  <c r="CA465" i="3"/>
  <c r="CC465" i="3" s="1"/>
  <c r="CA473" i="3"/>
  <c r="CC473" i="3" s="1"/>
  <c r="BZ510" i="3"/>
  <c r="CA510" i="3"/>
  <c r="CH27" i="3"/>
  <c r="CJ27" i="3"/>
  <c r="CJ31" i="3"/>
  <c r="CH39" i="3"/>
  <c r="CI39" i="3"/>
  <c r="CK39" i="3" s="1"/>
  <c r="CH59" i="3"/>
  <c r="CJ59" i="3"/>
  <c r="CL59" i="3" s="1"/>
  <c r="CI61" i="3"/>
  <c r="CK61" i="3" s="1"/>
  <c r="CH73" i="3"/>
  <c r="CI73" i="3"/>
  <c r="CH81" i="3"/>
  <c r="CJ81" i="3"/>
  <c r="CL81" i="3" s="1"/>
  <c r="CH129" i="3"/>
  <c r="CJ129" i="3"/>
  <c r="CL129" i="3" s="1"/>
  <c r="CH133" i="3"/>
  <c r="CJ133" i="3"/>
  <c r="CL133" i="3" s="1"/>
  <c r="CJ149" i="3"/>
  <c r="CH161" i="3"/>
  <c r="CI186" i="3"/>
  <c r="CK186" i="3" s="1"/>
  <c r="CJ186" i="3"/>
  <c r="CH186" i="3"/>
  <c r="CI229" i="3"/>
  <c r="CK229" i="3" s="1"/>
  <c r="CH229" i="3"/>
  <c r="CJ229" i="3"/>
  <c r="CI277" i="3"/>
  <c r="CK277" i="3" s="1"/>
  <c r="CH277" i="3"/>
  <c r="CI281" i="3"/>
  <c r="CK281" i="3" s="1"/>
  <c r="CJ281" i="3"/>
  <c r="CI298" i="3"/>
  <c r="CK298" i="3" s="1"/>
  <c r="CJ298" i="3"/>
  <c r="CI345" i="3"/>
  <c r="CK345" i="3" s="1"/>
  <c r="CJ345" i="3"/>
  <c r="CJ473" i="3"/>
  <c r="CH473" i="3"/>
  <c r="CI473" i="3"/>
  <c r="CK473" i="3" s="1"/>
  <c r="CI494" i="3"/>
  <c r="CK494" i="3" s="1"/>
  <c r="BT250" i="3"/>
  <c r="BR250" i="3"/>
  <c r="CA234" i="3"/>
  <c r="CC234" i="3" s="1"/>
  <c r="BZ234" i="3"/>
  <c r="CA282" i="3"/>
  <c r="CC282" i="3" s="1"/>
  <c r="BZ282" i="3"/>
  <c r="CA414" i="3"/>
  <c r="CC414" i="3" s="1"/>
  <c r="CB414" i="3"/>
  <c r="BT165" i="3"/>
  <c r="BS165" i="3"/>
  <c r="BU165" i="3" s="1"/>
  <c r="BT166" i="3"/>
  <c r="BV166" i="3" s="1"/>
  <c r="BR166" i="3"/>
  <c r="BT201" i="3"/>
  <c r="BR201" i="3"/>
  <c r="BS220" i="3"/>
  <c r="BU220" i="3" s="1"/>
  <c r="BS223" i="3"/>
  <c r="BU223" i="3" s="1"/>
  <c r="BT224" i="3"/>
  <c r="BS224" i="3"/>
  <c r="BU224" i="3" s="1"/>
  <c r="BT225" i="3"/>
  <c r="BR225" i="3"/>
  <c r="BV230" i="3"/>
  <c r="BS234" i="3"/>
  <c r="BU234" i="3" s="1"/>
  <c r="BS237" i="3"/>
  <c r="BU237" i="3" s="1"/>
  <c r="BT239" i="3"/>
  <c r="BS239" i="3"/>
  <c r="BU239" i="3" s="1"/>
  <c r="BV240" i="3"/>
  <c r="BS245" i="3"/>
  <c r="BU245" i="3" s="1"/>
  <c r="BV248" i="3"/>
  <c r="BS269" i="3"/>
  <c r="BU269" i="3" s="1"/>
  <c r="BT281" i="3"/>
  <c r="BS281" i="3"/>
  <c r="BU281" i="3" s="1"/>
  <c r="BT282" i="3"/>
  <c r="BS282" i="3"/>
  <c r="BU282" i="3" s="1"/>
  <c r="BT297" i="3"/>
  <c r="BR297" i="3"/>
  <c r="BT487" i="3"/>
  <c r="BS490" i="3"/>
  <c r="BU490" i="3" s="1"/>
  <c r="BR490" i="3"/>
  <c r="BT491" i="3"/>
  <c r="BT503" i="3"/>
  <c r="BT517" i="3"/>
  <c r="BV517" i="3" s="1"/>
  <c r="CB75" i="3"/>
  <c r="BZ91" i="3"/>
  <c r="CB91" i="3"/>
  <c r="BZ107" i="3"/>
  <c r="CB107" i="3"/>
  <c r="BZ131" i="3"/>
  <c r="CB131" i="3"/>
  <c r="BZ143" i="3"/>
  <c r="CB143" i="3"/>
  <c r="BZ147" i="3"/>
  <c r="CA147" i="3"/>
  <c r="BZ155" i="3"/>
  <c r="CB155" i="3"/>
  <c r="CA181" i="3"/>
  <c r="CC181" i="3" s="1"/>
  <c r="CB181" i="3"/>
  <c r="CA202" i="3"/>
  <c r="CC202" i="3" s="1"/>
  <c r="BZ202" i="3"/>
  <c r="CB209" i="3"/>
  <c r="CB213" i="3"/>
  <c r="CD213" i="3" s="1"/>
  <c r="CA325" i="3"/>
  <c r="CC325" i="3" s="1"/>
  <c r="BZ325" i="3"/>
  <c r="CA373" i="3"/>
  <c r="CC373" i="3" s="1"/>
  <c r="BZ373" i="3"/>
  <c r="CA394" i="3"/>
  <c r="CC394" i="3" s="1"/>
  <c r="CB394" i="3"/>
  <c r="CA417" i="3"/>
  <c r="CC417" i="3" s="1"/>
  <c r="BZ478" i="3"/>
  <c r="CA478" i="3"/>
  <c r="CC478" i="3" s="1"/>
  <c r="CB478" i="3"/>
  <c r="BZ506" i="3"/>
  <c r="CA506" i="3"/>
  <c r="CH15" i="3"/>
  <c r="CI15" i="3"/>
  <c r="CH35" i="3"/>
  <c r="CI35" i="3"/>
  <c r="CH47" i="3"/>
  <c r="CI47" i="3"/>
  <c r="CK47" i="3" s="1"/>
  <c r="CH97" i="3"/>
  <c r="CJ97" i="3"/>
  <c r="CH101" i="3"/>
  <c r="CJ101" i="3"/>
  <c r="CI101" i="3"/>
  <c r="CH141" i="3"/>
  <c r="CJ141" i="3"/>
  <c r="CI141" i="3"/>
  <c r="CK141" i="3" s="1"/>
  <c r="CI245" i="3"/>
  <c r="CK245" i="3" s="1"/>
  <c r="CJ245" i="3"/>
  <c r="CI409" i="3"/>
  <c r="CK409" i="3" s="1"/>
  <c r="CJ409" i="3"/>
  <c r="CJ465" i="3"/>
  <c r="CI465" i="3"/>
  <c r="CK465" i="3" s="1"/>
  <c r="CH465" i="3"/>
  <c r="BZ430" i="3"/>
  <c r="CB430" i="3"/>
  <c r="CD430" i="3" s="1"/>
  <c r="CB437" i="3"/>
  <c r="BZ437" i="3"/>
  <c r="CB477" i="3"/>
  <c r="BZ477" i="3"/>
  <c r="CH145" i="3"/>
  <c r="CI145" i="3"/>
  <c r="CK145" i="3" s="1"/>
  <c r="CI197" i="3"/>
  <c r="CK197" i="3" s="1"/>
  <c r="CH197" i="3"/>
  <c r="CI213" i="3"/>
  <c r="CK213" i="3" s="1"/>
  <c r="CJ213" i="3"/>
  <c r="CI218" i="3"/>
  <c r="CK218" i="3" s="1"/>
  <c r="CJ218" i="3"/>
  <c r="CH218" i="3"/>
  <c r="CI249" i="3"/>
  <c r="CK249" i="3" s="1"/>
  <c r="CJ249" i="3"/>
  <c r="CI293" i="3"/>
  <c r="CK293" i="3" s="1"/>
  <c r="CJ293" i="3"/>
  <c r="CI357" i="3"/>
  <c r="CK357" i="3" s="1"/>
  <c r="CJ357" i="3"/>
  <c r="CH357" i="3"/>
  <c r="CI378" i="3"/>
  <c r="CK378" i="3" s="1"/>
  <c r="CJ378" i="3"/>
  <c r="CI398" i="3"/>
  <c r="CK398" i="3" s="1"/>
  <c r="CJ398" i="3"/>
  <c r="CJ433" i="3"/>
  <c r="CH433" i="3"/>
  <c r="CI433" i="3"/>
  <c r="CK433" i="3" s="1"/>
  <c r="CH482" i="3"/>
  <c r="CJ482" i="3"/>
  <c r="CL482" i="3" s="1"/>
  <c r="CH490" i="3"/>
  <c r="CI490" i="3"/>
  <c r="CK490" i="3" s="1"/>
  <c r="CJ490" i="3"/>
  <c r="CH506" i="3"/>
  <c r="CI506" i="3"/>
  <c r="CK506" i="3" s="1"/>
  <c r="CJ506" i="3"/>
  <c r="CP29" i="3"/>
  <c r="CR29" i="3"/>
  <c r="CQ29" i="3"/>
  <c r="CS29" i="3" s="1"/>
  <c r="CP85" i="3"/>
  <c r="CQ85" i="3"/>
  <c r="CS85" i="3" s="1"/>
  <c r="CR85" i="3"/>
  <c r="CP157" i="3"/>
  <c r="CR157" i="3"/>
  <c r="CQ157" i="3"/>
  <c r="CS157" i="3" s="1"/>
  <c r="CI361" i="3"/>
  <c r="CK361" i="3" s="1"/>
  <c r="CJ361" i="3"/>
  <c r="CI382" i="3"/>
  <c r="CK382" i="3" s="1"/>
  <c r="CJ382" i="3"/>
  <c r="CL425" i="3"/>
  <c r="CJ437" i="3"/>
  <c r="CH437" i="3"/>
  <c r="CI437" i="3"/>
  <c r="CK437" i="3" s="1"/>
  <c r="CH442" i="3"/>
  <c r="CJ442" i="3"/>
  <c r="CP53" i="3"/>
  <c r="CQ53" i="3"/>
  <c r="CS53" i="3" s="1"/>
  <c r="CR53" i="3"/>
  <c r="CP125" i="3"/>
  <c r="CR125" i="3"/>
  <c r="CQ125" i="3"/>
  <c r="CS125" i="3" s="1"/>
  <c r="CI410" i="3"/>
  <c r="CK410" i="3" s="1"/>
  <c r="CJ410" i="3"/>
  <c r="CL445" i="3"/>
  <c r="CH502" i="3"/>
  <c r="CJ502" i="3"/>
  <c r="CP25" i="3"/>
  <c r="CQ25" i="3"/>
  <c r="CS25" i="3" s="1"/>
  <c r="CR25" i="3"/>
  <c r="CP57" i="3"/>
  <c r="CQ57" i="3"/>
  <c r="CS57" i="3" s="1"/>
  <c r="CR57" i="3"/>
  <c r="CP89" i="3"/>
  <c r="CQ89" i="3"/>
  <c r="CS89" i="3" s="1"/>
  <c r="CR89" i="3"/>
  <c r="CP121" i="3"/>
  <c r="CQ121" i="3"/>
  <c r="CS121" i="3" s="1"/>
  <c r="CR121" i="3"/>
  <c r="CP153" i="3"/>
  <c r="CQ153" i="3"/>
  <c r="CS153" i="3" s="1"/>
  <c r="CR153" i="3"/>
  <c r="CQ325" i="3"/>
  <c r="CS325" i="3" s="1"/>
  <c r="CR325" i="3"/>
  <c r="CQ346" i="3"/>
  <c r="CS346" i="3" s="1"/>
  <c r="CR346" i="3"/>
  <c r="CQ357" i="3"/>
  <c r="CS357" i="3" s="1"/>
  <c r="CR357" i="3"/>
  <c r="CP357" i="3"/>
  <c r="CQ389" i="3"/>
  <c r="CS389" i="3" s="1"/>
  <c r="CR389" i="3"/>
  <c r="CP389" i="3"/>
  <c r="CP506" i="3"/>
  <c r="CR506" i="3"/>
  <c r="CQ506" i="3"/>
  <c r="CS506" i="3" s="1"/>
  <c r="CI405" i="3"/>
  <c r="CK405" i="3" s="1"/>
  <c r="CH405" i="3"/>
  <c r="CJ405" i="3"/>
  <c r="CH410" i="3"/>
  <c r="CJ421" i="3"/>
  <c r="CH421" i="3"/>
  <c r="CI421" i="3"/>
  <c r="CK421" i="3" s="1"/>
  <c r="CL441" i="3"/>
  <c r="CJ453" i="3"/>
  <c r="CI453" i="3"/>
  <c r="CK453" i="3" s="1"/>
  <c r="CL457" i="3"/>
  <c r="CJ477" i="3"/>
  <c r="CH477" i="3"/>
  <c r="CI477" i="3"/>
  <c r="CK477" i="3" s="1"/>
  <c r="CI502" i="3"/>
  <c r="CH510" i="3"/>
  <c r="CI510" i="3"/>
  <c r="CK510" i="3" s="1"/>
  <c r="CJ510" i="3"/>
  <c r="CP33" i="3"/>
  <c r="CQ33" i="3"/>
  <c r="CS33" i="3" s="1"/>
  <c r="CR33" i="3"/>
  <c r="CP65" i="3"/>
  <c r="CQ65" i="3"/>
  <c r="CS65" i="3" s="1"/>
  <c r="CR65" i="3"/>
  <c r="CP97" i="3"/>
  <c r="CQ97" i="3"/>
  <c r="CS97" i="3" s="1"/>
  <c r="CR97" i="3"/>
  <c r="CP129" i="3"/>
  <c r="CQ129" i="3"/>
  <c r="CS129" i="3" s="1"/>
  <c r="CR129" i="3"/>
  <c r="CQ161" i="3"/>
  <c r="CS161" i="3" s="1"/>
  <c r="CP161" i="3"/>
  <c r="CR161" i="3"/>
  <c r="CQ289" i="3"/>
  <c r="CS289" i="3" s="1"/>
  <c r="CP289" i="3"/>
  <c r="CR289" i="3"/>
  <c r="CQ353" i="3"/>
  <c r="CS353" i="3" s="1"/>
  <c r="CR353" i="3"/>
  <c r="CP353" i="3"/>
  <c r="CR453" i="3"/>
  <c r="CQ453" i="3"/>
  <c r="CS453" i="3" s="1"/>
  <c r="CP453" i="3"/>
  <c r="CP458" i="3"/>
  <c r="CR458" i="3"/>
  <c r="CP510" i="3"/>
  <c r="CR510" i="3"/>
  <c r="CQ510" i="3"/>
  <c r="CS510" i="3" s="1"/>
  <c r="CP45" i="3"/>
  <c r="CR45" i="3"/>
  <c r="CP49" i="3"/>
  <c r="CQ49" i="3"/>
  <c r="CS49" i="3" s="1"/>
  <c r="CR49" i="3"/>
  <c r="CP77" i="3"/>
  <c r="CR77" i="3"/>
  <c r="CP81" i="3"/>
  <c r="CQ81" i="3"/>
  <c r="CS81" i="3" s="1"/>
  <c r="CR81" i="3"/>
  <c r="CP109" i="3"/>
  <c r="CR109" i="3"/>
  <c r="CT109" i="3" s="1"/>
  <c r="CP113" i="3"/>
  <c r="CQ113" i="3"/>
  <c r="CS113" i="3" s="1"/>
  <c r="CR113" i="3"/>
  <c r="CP141" i="3"/>
  <c r="CR141" i="3"/>
  <c r="CP145" i="3"/>
  <c r="CQ145" i="3"/>
  <c r="CS145" i="3" s="1"/>
  <c r="CR145" i="3"/>
  <c r="CQ193" i="3"/>
  <c r="CS193" i="3" s="1"/>
  <c r="CP193" i="3"/>
  <c r="CQ213" i="3"/>
  <c r="CS213" i="3" s="1"/>
  <c r="CR213" i="3"/>
  <c r="CP213" i="3"/>
  <c r="CQ257" i="3"/>
  <c r="CS257" i="3" s="1"/>
  <c r="CR257" i="3"/>
  <c r="CP257" i="3"/>
  <c r="CR429" i="3"/>
  <c r="CQ429" i="3"/>
  <c r="CS429" i="3" s="1"/>
  <c r="CP429" i="3"/>
  <c r="CR441" i="3"/>
  <c r="CQ441" i="3"/>
  <c r="CS441" i="3" s="1"/>
  <c r="CP441" i="3"/>
  <c r="CR465" i="3"/>
  <c r="CQ465" i="3"/>
  <c r="CS465" i="3" s="1"/>
  <c r="CP465" i="3"/>
  <c r="CR469" i="3"/>
  <c r="CQ469" i="3"/>
  <c r="CS469" i="3" s="1"/>
  <c r="CP469" i="3"/>
  <c r="CP498" i="3"/>
  <c r="CR498" i="3"/>
  <c r="CQ498" i="3"/>
  <c r="CS498" i="3" s="1"/>
  <c r="CP37" i="3"/>
  <c r="CQ37" i="3"/>
  <c r="CS37" i="3" s="1"/>
  <c r="CP69" i="3"/>
  <c r="CQ69" i="3"/>
  <c r="CP101" i="3"/>
  <c r="CQ101" i="3"/>
  <c r="CS101" i="3" s="1"/>
  <c r="CP133" i="3"/>
  <c r="CQ133" i="3"/>
  <c r="CS133" i="3" s="1"/>
  <c r="CQ165" i="3"/>
  <c r="CS165" i="3" s="1"/>
  <c r="CP165" i="3"/>
  <c r="CQ229" i="3"/>
  <c r="CS229" i="3" s="1"/>
  <c r="CR229" i="3"/>
  <c r="CP229" i="3"/>
  <c r="CQ250" i="3"/>
  <c r="CS250" i="3" s="1"/>
  <c r="CR250" i="3"/>
  <c r="CP250" i="3"/>
  <c r="CQ298" i="3"/>
  <c r="CS298" i="3" s="1"/>
  <c r="CR298" i="3"/>
  <c r="CQ309" i="3"/>
  <c r="CS309" i="3" s="1"/>
  <c r="CR309" i="3"/>
  <c r="CP309" i="3"/>
  <c r="CQ341" i="3"/>
  <c r="CS341" i="3" s="1"/>
  <c r="CR341" i="3"/>
  <c r="CP341" i="3"/>
  <c r="CQ373" i="3"/>
  <c r="CS373" i="3" s="1"/>
  <c r="CR373" i="3"/>
  <c r="CP502" i="3"/>
  <c r="CQ502" i="3"/>
  <c r="CS502" i="3" s="1"/>
  <c r="CR502" i="3"/>
  <c r="CP514" i="3"/>
  <c r="CQ514" i="3"/>
  <c r="CS514" i="3" s="1"/>
  <c r="CR514" i="3"/>
  <c r="CP166" i="3"/>
  <c r="CP186" i="3"/>
  <c r="CQ261" i="3"/>
  <c r="CS261" i="3" s="1"/>
  <c r="CP261" i="3"/>
  <c r="CQ326" i="3"/>
  <c r="CR326" i="3"/>
  <c r="CQ358" i="3"/>
  <c r="CS358" i="3" s="1"/>
  <c r="CR358" i="3"/>
  <c r="CP358" i="3"/>
  <c r="CT377" i="3"/>
  <c r="CR409" i="3"/>
  <c r="CT409" i="3" s="1"/>
  <c r="CR417" i="3"/>
  <c r="CQ417" i="3"/>
  <c r="CS417" i="3" s="1"/>
  <c r="CR425" i="3"/>
  <c r="CQ425" i="3"/>
  <c r="CS425" i="3" s="1"/>
  <c r="CP425" i="3"/>
  <c r="CT457" i="3"/>
  <c r="CP486" i="3"/>
  <c r="CQ486" i="3"/>
  <c r="CS486" i="3" s="1"/>
  <c r="CP490" i="3"/>
  <c r="CR490" i="3"/>
  <c r="CT490" i="3" s="1"/>
  <c r="CP518" i="3"/>
  <c r="CQ518" i="3"/>
  <c r="CS518" i="3" s="1"/>
  <c r="CQ198" i="3"/>
  <c r="CS198" i="3" s="1"/>
  <c r="CR198" i="3"/>
  <c r="CQ202" i="3"/>
  <c r="CS202" i="3" s="1"/>
  <c r="CR202" i="3"/>
  <c r="CP202" i="3"/>
  <c r="CQ225" i="3"/>
  <c r="CS225" i="3" s="1"/>
  <c r="CR225" i="3"/>
  <c r="CQ245" i="3"/>
  <c r="CS245" i="3" s="1"/>
  <c r="CP245" i="3"/>
  <c r="CQ330" i="3"/>
  <c r="CS330" i="3" s="1"/>
  <c r="CR330" i="3"/>
  <c r="CP330" i="3"/>
  <c r="CQ378" i="3"/>
  <c r="CS378" i="3" s="1"/>
  <c r="CR378" i="3"/>
  <c r="CP430" i="3"/>
  <c r="CR430" i="3"/>
  <c r="CQ430" i="3"/>
  <c r="CS430" i="3" s="1"/>
  <c r="CR445" i="3"/>
  <c r="CQ445" i="3"/>
  <c r="CS445" i="3" s="1"/>
  <c r="CP410" i="3"/>
  <c r="CR414" i="3"/>
  <c r="CR426" i="3"/>
  <c r="CP437" i="3"/>
  <c r="CP473" i="3"/>
  <c r="CP16" i="3"/>
  <c r="CQ16" i="3"/>
  <c r="CS16" i="3" s="1"/>
  <c r="CR16" i="3"/>
  <c r="CP32" i="3"/>
  <c r="CQ32" i="3"/>
  <c r="CS32" i="3" s="1"/>
  <c r="CR32" i="3"/>
  <c r="CP64" i="3"/>
  <c r="CQ64" i="3"/>
  <c r="CS64" i="3" s="1"/>
  <c r="CR64" i="3"/>
  <c r="CP80" i="3"/>
  <c r="CQ80" i="3"/>
  <c r="CS80" i="3" s="1"/>
  <c r="CR80" i="3"/>
  <c r="CP96" i="3"/>
  <c r="CQ96" i="3"/>
  <c r="CS96" i="3" s="1"/>
  <c r="CR96" i="3"/>
  <c r="CP112" i="3"/>
  <c r="CQ112" i="3"/>
  <c r="CS112" i="3" s="1"/>
  <c r="CR112" i="3"/>
  <c r="CP144" i="3"/>
  <c r="CQ144" i="3"/>
  <c r="CS144" i="3" s="1"/>
  <c r="CR144" i="3"/>
  <c r="CQ160" i="3"/>
  <c r="CS160" i="3" s="1"/>
  <c r="CR160" i="3"/>
  <c r="CP160" i="3"/>
  <c r="CQ215" i="3"/>
  <c r="CS215" i="3" s="1"/>
  <c r="CP215" i="3"/>
  <c r="CR215" i="3"/>
  <c r="CQ244" i="3"/>
  <c r="CS244" i="3" s="1"/>
  <c r="CR244" i="3"/>
  <c r="CP244" i="3"/>
  <c r="CQ260" i="3"/>
  <c r="CS260" i="3" s="1"/>
  <c r="CR260" i="3"/>
  <c r="CP260" i="3"/>
  <c r="CQ283" i="3"/>
  <c r="CS283" i="3" s="1"/>
  <c r="CP283" i="3"/>
  <c r="CR283" i="3"/>
  <c r="CQ288" i="3"/>
  <c r="CS288" i="3" s="1"/>
  <c r="CR288" i="3"/>
  <c r="CP288" i="3"/>
  <c r="CQ343" i="3"/>
  <c r="CS343" i="3" s="1"/>
  <c r="CP343" i="3"/>
  <c r="CR343" i="3"/>
  <c r="CQ395" i="3"/>
  <c r="CS395" i="3" s="1"/>
  <c r="CP395" i="3"/>
  <c r="CR395" i="3"/>
  <c r="CQ411" i="3"/>
  <c r="CS411" i="3" s="1"/>
  <c r="CP411" i="3"/>
  <c r="CR411" i="3"/>
  <c r="CP20" i="3"/>
  <c r="CQ20" i="3"/>
  <c r="CS20" i="3" s="1"/>
  <c r="CR20" i="3"/>
  <c r="CP36" i="3"/>
  <c r="CQ36" i="3"/>
  <c r="CS36" i="3" s="1"/>
  <c r="CR36" i="3"/>
  <c r="CP52" i="3"/>
  <c r="CQ52" i="3"/>
  <c r="CS52" i="3" s="1"/>
  <c r="CR52" i="3"/>
  <c r="CP68" i="3"/>
  <c r="CQ68" i="3"/>
  <c r="CS68" i="3" s="1"/>
  <c r="CR68" i="3"/>
  <c r="CP84" i="3"/>
  <c r="CQ84" i="3"/>
  <c r="CS84" i="3" s="1"/>
  <c r="CR84" i="3"/>
  <c r="CP100" i="3"/>
  <c r="CQ100" i="3"/>
  <c r="CS100" i="3" s="1"/>
  <c r="CR100" i="3"/>
  <c r="CP116" i="3"/>
  <c r="CQ116" i="3"/>
  <c r="CS116" i="3" s="1"/>
  <c r="CR116" i="3"/>
  <c r="CP132" i="3"/>
  <c r="CQ132" i="3"/>
  <c r="CS132" i="3" s="1"/>
  <c r="CR132" i="3"/>
  <c r="CP148" i="3"/>
  <c r="CQ148" i="3"/>
  <c r="CS148" i="3" s="1"/>
  <c r="CR148" i="3"/>
  <c r="CQ164" i="3"/>
  <c r="CS164" i="3" s="1"/>
  <c r="CR164" i="3"/>
  <c r="CP164" i="3"/>
  <c r="CQ187" i="3"/>
  <c r="CS187" i="3" s="1"/>
  <c r="CP187" i="3"/>
  <c r="CR187" i="3"/>
  <c r="CQ192" i="3"/>
  <c r="CS192" i="3" s="1"/>
  <c r="CR192" i="3"/>
  <c r="CP192" i="3"/>
  <c r="CQ247" i="3"/>
  <c r="CS247" i="3" s="1"/>
  <c r="CP247" i="3"/>
  <c r="CR247" i="3"/>
  <c r="CQ276" i="3"/>
  <c r="CS276" i="3" s="1"/>
  <c r="CR276" i="3"/>
  <c r="CP276" i="3"/>
  <c r="CQ292" i="3"/>
  <c r="CS292" i="3" s="1"/>
  <c r="CR292" i="3"/>
  <c r="CP292" i="3"/>
  <c r="CQ315" i="3"/>
  <c r="CS315" i="3" s="1"/>
  <c r="CP315" i="3"/>
  <c r="CR315" i="3"/>
  <c r="CQ320" i="3"/>
  <c r="CS320" i="3" s="1"/>
  <c r="CR320" i="3"/>
  <c r="CP320" i="3"/>
  <c r="CQ363" i="3"/>
  <c r="CS363" i="3" s="1"/>
  <c r="CP363" i="3"/>
  <c r="CR363" i="3"/>
  <c r="CP48" i="3"/>
  <c r="CQ48" i="3"/>
  <c r="CS48" i="3" s="1"/>
  <c r="CR48" i="3"/>
  <c r="CP128" i="3"/>
  <c r="CQ128" i="3"/>
  <c r="CS128" i="3" s="1"/>
  <c r="CR128" i="3"/>
  <c r="CP24" i="3"/>
  <c r="CQ24" i="3"/>
  <c r="CS24" i="3" s="1"/>
  <c r="CR24" i="3"/>
  <c r="CP40" i="3"/>
  <c r="CQ40" i="3"/>
  <c r="CS40" i="3" s="1"/>
  <c r="CR40" i="3"/>
  <c r="CP56" i="3"/>
  <c r="CQ56" i="3"/>
  <c r="CS56" i="3" s="1"/>
  <c r="CR56" i="3"/>
  <c r="CP72" i="3"/>
  <c r="CQ72" i="3"/>
  <c r="CS72" i="3" s="1"/>
  <c r="CR72" i="3"/>
  <c r="CP88" i="3"/>
  <c r="CQ88" i="3"/>
  <c r="CS88" i="3" s="1"/>
  <c r="CR88" i="3"/>
  <c r="CP104" i="3"/>
  <c r="CQ104" i="3"/>
  <c r="CS104" i="3" s="1"/>
  <c r="CR104" i="3"/>
  <c r="CP120" i="3"/>
  <c r="CQ120" i="3"/>
  <c r="CS120" i="3" s="1"/>
  <c r="CR120" i="3"/>
  <c r="CP136" i="3"/>
  <c r="CQ136" i="3"/>
  <c r="CS136" i="3" s="1"/>
  <c r="CR136" i="3"/>
  <c r="CP152" i="3"/>
  <c r="CQ152" i="3"/>
  <c r="CS152" i="3" s="1"/>
  <c r="CR152" i="3"/>
  <c r="CQ180" i="3"/>
  <c r="CS180" i="3" s="1"/>
  <c r="CR180" i="3"/>
  <c r="CP180" i="3"/>
  <c r="CQ196" i="3"/>
  <c r="CS196" i="3" s="1"/>
  <c r="CR196" i="3"/>
  <c r="CP196" i="3"/>
  <c r="CQ219" i="3"/>
  <c r="CS219" i="3" s="1"/>
  <c r="CP219" i="3"/>
  <c r="CR219" i="3"/>
  <c r="CQ224" i="3"/>
  <c r="CS224" i="3" s="1"/>
  <c r="CR224" i="3"/>
  <c r="CP224" i="3"/>
  <c r="CQ279" i="3"/>
  <c r="CS279" i="3" s="1"/>
  <c r="CP279" i="3"/>
  <c r="CR279" i="3"/>
  <c r="CQ308" i="3"/>
  <c r="CS308" i="3" s="1"/>
  <c r="CR308" i="3"/>
  <c r="CP308" i="3"/>
  <c r="CQ324" i="3"/>
  <c r="CS324" i="3" s="1"/>
  <c r="CR324" i="3"/>
  <c r="CP324" i="3"/>
  <c r="CQ347" i="3"/>
  <c r="CS347" i="3" s="1"/>
  <c r="CP347" i="3"/>
  <c r="CR347" i="3"/>
  <c r="CQ352" i="3"/>
  <c r="CS352" i="3" s="1"/>
  <c r="CR352" i="3"/>
  <c r="CP352" i="3"/>
  <c r="CQ372" i="3"/>
  <c r="CS372" i="3" s="1"/>
  <c r="CR372" i="3"/>
  <c r="CP372" i="3"/>
  <c r="CP497" i="3"/>
  <c r="CQ497" i="3"/>
  <c r="CS497" i="3" s="1"/>
  <c r="CR497" i="3"/>
  <c r="CP28" i="3"/>
  <c r="CQ28" i="3"/>
  <c r="CS28" i="3" s="1"/>
  <c r="CR28" i="3"/>
  <c r="CP44" i="3"/>
  <c r="CQ44" i="3"/>
  <c r="CS44" i="3" s="1"/>
  <c r="CR44" i="3"/>
  <c r="CP60" i="3"/>
  <c r="CQ60" i="3"/>
  <c r="CS60" i="3" s="1"/>
  <c r="CR60" i="3"/>
  <c r="CP76" i="3"/>
  <c r="CQ76" i="3"/>
  <c r="CS76" i="3" s="1"/>
  <c r="CR76" i="3"/>
  <c r="CP92" i="3"/>
  <c r="CQ92" i="3"/>
  <c r="CS92" i="3" s="1"/>
  <c r="CR92" i="3"/>
  <c r="CP108" i="3"/>
  <c r="CQ108" i="3"/>
  <c r="CS108" i="3" s="1"/>
  <c r="CR108" i="3"/>
  <c r="CP124" i="3"/>
  <c r="CQ124" i="3"/>
  <c r="CS124" i="3" s="1"/>
  <c r="CR124" i="3"/>
  <c r="CP140" i="3"/>
  <c r="CQ140" i="3"/>
  <c r="CS140" i="3" s="1"/>
  <c r="CR140" i="3"/>
  <c r="CP156" i="3"/>
  <c r="CQ156" i="3"/>
  <c r="CS156" i="3" s="1"/>
  <c r="CR156" i="3"/>
  <c r="CQ183" i="3"/>
  <c r="CS183" i="3" s="1"/>
  <c r="CP183" i="3"/>
  <c r="CR183" i="3"/>
  <c r="CQ212" i="3"/>
  <c r="CS212" i="3" s="1"/>
  <c r="CR212" i="3"/>
  <c r="CP212" i="3"/>
  <c r="CQ228" i="3"/>
  <c r="CS228" i="3" s="1"/>
  <c r="CR228" i="3"/>
  <c r="CP228" i="3"/>
  <c r="CQ251" i="3"/>
  <c r="CS251" i="3" s="1"/>
  <c r="CP251" i="3"/>
  <c r="CR251" i="3"/>
  <c r="CQ256" i="3"/>
  <c r="CS256" i="3" s="1"/>
  <c r="CR256" i="3"/>
  <c r="CP256" i="3"/>
  <c r="CQ311" i="3"/>
  <c r="CS311" i="3" s="1"/>
  <c r="CP311" i="3"/>
  <c r="CR311" i="3"/>
  <c r="CQ340" i="3"/>
  <c r="CS340" i="3" s="1"/>
  <c r="CR340" i="3"/>
  <c r="CP340" i="3"/>
  <c r="CQ356" i="3"/>
  <c r="CS356" i="3" s="1"/>
  <c r="CR356" i="3"/>
  <c r="CP356" i="3"/>
  <c r="CQ388" i="3"/>
  <c r="CS388" i="3" s="1"/>
  <c r="CR388" i="3"/>
  <c r="CP388" i="3"/>
  <c r="CP18" i="3"/>
  <c r="CQ18" i="3"/>
  <c r="CS18" i="3" s="1"/>
  <c r="CP38" i="3"/>
  <c r="CQ38" i="3"/>
  <c r="CS38" i="3" s="1"/>
  <c r="CT45" i="3"/>
  <c r="CP58" i="3"/>
  <c r="CQ58" i="3"/>
  <c r="CS58" i="3" s="1"/>
  <c r="CP78" i="3"/>
  <c r="CQ78" i="3"/>
  <c r="CS78" i="3" s="1"/>
  <c r="CT81" i="3"/>
  <c r="CP94" i="3"/>
  <c r="CQ94" i="3"/>
  <c r="CS94" i="3" s="1"/>
  <c r="CT101" i="3"/>
  <c r="CT105" i="3"/>
  <c r="CP114" i="3"/>
  <c r="CQ114" i="3"/>
  <c r="CS114" i="3" s="1"/>
  <c r="CP126" i="3"/>
  <c r="CQ126" i="3"/>
  <c r="CS126" i="3" s="1"/>
  <c r="CP142" i="3"/>
  <c r="CQ142" i="3"/>
  <c r="CS142" i="3" s="1"/>
  <c r="CT149" i="3"/>
  <c r="CQ167" i="3"/>
  <c r="CS167" i="3" s="1"/>
  <c r="CP167" i="3"/>
  <c r="CR167" i="3"/>
  <c r="CQ185" i="3"/>
  <c r="CS185" i="3" s="1"/>
  <c r="CP185" i="3"/>
  <c r="CQ199" i="3"/>
  <c r="CS199" i="3" s="1"/>
  <c r="CP199" i="3"/>
  <c r="CR199" i="3"/>
  <c r="CQ221" i="3"/>
  <c r="CS221" i="3" s="1"/>
  <c r="CR221" i="3"/>
  <c r="CQ254" i="3"/>
  <c r="CS254" i="3" s="1"/>
  <c r="CP254" i="3"/>
  <c r="CQ285" i="3"/>
  <c r="CS285" i="3" s="1"/>
  <c r="CR285" i="3"/>
  <c r="CQ317" i="3"/>
  <c r="CS317" i="3" s="1"/>
  <c r="CR317" i="3"/>
  <c r="CQ350" i="3"/>
  <c r="CS350" i="3" s="1"/>
  <c r="CP350" i="3"/>
  <c r="CQ383" i="3"/>
  <c r="CS383" i="3" s="1"/>
  <c r="CP383" i="3"/>
  <c r="CQ406" i="3"/>
  <c r="CS406" i="3" s="1"/>
  <c r="CR406" i="3"/>
  <c r="CR423" i="3"/>
  <c r="CQ423" i="3"/>
  <c r="CS423" i="3" s="1"/>
  <c r="CP423" i="3"/>
  <c r="CR451" i="3"/>
  <c r="CQ451" i="3"/>
  <c r="CS451" i="3" s="1"/>
  <c r="CP492" i="3"/>
  <c r="CR492" i="3"/>
  <c r="CQ492" i="3"/>
  <c r="CS492" i="3" s="1"/>
  <c r="CP22" i="3"/>
  <c r="CQ22" i="3"/>
  <c r="CS22" i="3" s="1"/>
  <c r="CP26" i="3"/>
  <c r="CQ26" i="3"/>
  <c r="CS26" i="3" s="1"/>
  <c r="CP34" i="3"/>
  <c r="CQ34" i="3"/>
  <c r="CS34" i="3" s="1"/>
  <c r="CT37" i="3"/>
  <c r="CP42" i="3"/>
  <c r="CQ42" i="3"/>
  <c r="CS42" i="3" s="1"/>
  <c r="CP50" i="3"/>
  <c r="CQ50" i="3"/>
  <c r="CS50" i="3" s="1"/>
  <c r="CP54" i="3"/>
  <c r="CQ54" i="3"/>
  <c r="CS54" i="3" s="1"/>
  <c r="CP62" i="3"/>
  <c r="CQ62" i="3"/>
  <c r="CS62" i="3" s="1"/>
  <c r="CP66" i="3"/>
  <c r="CQ66" i="3"/>
  <c r="CS66" i="3" s="1"/>
  <c r="CP74" i="3"/>
  <c r="CQ74" i="3"/>
  <c r="CS74" i="3" s="1"/>
  <c r="CT77" i="3"/>
  <c r="CP82" i="3"/>
  <c r="CQ82" i="3"/>
  <c r="CS82" i="3" s="1"/>
  <c r="CP90" i="3"/>
  <c r="CQ90" i="3"/>
  <c r="CS90" i="3" s="1"/>
  <c r="CP98" i="3"/>
  <c r="CQ98" i="3"/>
  <c r="CS98" i="3" s="1"/>
  <c r="CP106" i="3"/>
  <c r="CQ106" i="3"/>
  <c r="CS106" i="3" s="1"/>
  <c r="CP110" i="3"/>
  <c r="CQ110" i="3"/>
  <c r="CS110" i="3" s="1"/>
  <c r="CP122" i="3"/>
  <c r="CQ122" i="3"/>
  <c r="CS122" i="3" s="1"/>
  <c r="CP130" i="3"/>
  <c r="CQ130" i="3"/>
  <c r="CS130" i="3" s="1"/>
  <c r="CP134" i="3"/>
  <c r="CQ134" i="3"/>
  <c r="CS134" i="3" s="1"/>
  <c r="CT137" i="3"/>
  <c r="CT141" i="3"/>
  <c r="CP146" i="3"/>
  <c r="CQ146" i="3"/>
  <c r="CS146" i="3" s="1"/>
  <c r="CP150" i="3"/>
  <c r="CQ150" i="3"/>
  <c r="CS150" i="3" s="1"/>
  <c r="CP158" i="3"/>
  <c r="CQ158" i="3"/>
  <c r="CS158" i="3" s="1"/>
  <c r="CQ172" i="3"/>
  <c r="CS172" i="3" s="1"/>
  <c r="CR172" i="3"/>
  <c r="CQ176" i="3"/>
  <c r="CS176" i="3" s="1"/>
  <c r="CR176" i="3"/>
  <c r="CP176" i="3"/>
  <c r="CQ190" i="3"/>
  <c r="CS190" i="3" s="1"/>
  <c r="CP190" i="3"/>
  <c r="CQ204" i="3"/>
  <c r="CS204" i="3" s="1"/>
  <c r="CR204" i="3"/>
  <c r="CQ208" i="3"/>
  <c r="CS208" i="3" s="1"/>
  <c r="CR208" i="3"/>
  <c r="CP208" i="3"/>
  <c r="CQ222" i="3"/>
  <c r="CS222" i="3" s="1"/>
  <c r="CP222" i="3"/>
  <c r="CQ231" i="3"/>
  <c r="CS231" i="3" s="1"/>
  <c r="CP231" i="3"/>
  <c r="CR231" i="3"/>
  <c r="CQ236" i="3"/>
  <c r="CS236" i="3" s="1"/>
  <c r="CR236" i="3"/>
  <c r="CQ240" i="3"/>
  <c r="CS240" i="3" s="1"/>
  <c r="CR240" i="3"/>
  <c r="CP240" i="3"/>
  <c r="CQ253" i="3"/>
  <c r="CS253" i="3" s="1"/>
  <c r="CR253" i="3"/>
  <c r="CQ263" i="3"/>
  <c r="CS263" i="3" s="1"/>
  <c r="CP263" i="3"/>
  <c r="CR263" i="3"/>
  <c r="CQ268" i="3"/>
  <c r="CS268" i="3" s="1"/>
  <c r="CR268" i="3"/>
  <c r="CQ272" i="3"/>
  <c r="CS272" i="3" s="1"/>
  <c r="CR272" i="3"/>
  <c r="CP272" i="3"/>
  <c r="CQ286" i="3"/>
  <c r="CS286" i="3" s="1"/>
  <c r="CP286" i="3"/>
  <c r="CQ295" i="3"/>
  <c r="CS295" i="3" s="1"/>
  <c r="CP295" i="3"/>
  <c r="CR295" i="3"/>
  <c r="CQ300" i="3"/>
  <c r="CS300" i="3" s="1"/>
  <c r="CR300" i="3"/>
  <c r="CQ304" i="3"/>
  <c r="CS304" i="3" s="1"/>
  <c r="CR304" i="3"/>
  <c r="CP304" i="3"/>
  <c r="CQ318" i="3"/>
  <c r="CS318" i="3" s="1"/>
  <c r="CP318" i="3"/>
  <c r="CQ327" i="3"/>
  <c r="CS327" i="3" s="1"/>
  <c r="CP327" i="3"/>
  <c r="CR327" i="3"/>
  <c r="CQ332" i="3"/>
  <c r="CS332" i="3" s="1"/>
  <c r="CR332" i="3"/>
  <c r="CQ336" i="3"/>
  <c r="CS336" i="3" s="1"/>
  <c r="CR336" i="3"/>
  <c r="CP336" i="3"/>
  <c r="CQ349" i="3"/>
  <c r="CS349" i="3" s="1"/>
  <c r="CR349" i="3"/>
  <c r="CQ359" i="3"/>
  <c r="CS359" i="3" s="1"/>
  <c r="CP359" i="3"/>
  <c r="CR359" i="3"/>
  <c r="CQ379" i="3"/>
  <c r="CS379" i="3" s="1"/>
  <c r="CP379" i="3"/>
  <c r="CR379" i="3"/>
  <c r="CQ385" i="3"/>
  <c r="CS385" i="3" s="1"/>
  <c r="CR385" i="3"/>
  <c r="CQ396" i="3"/>
  <c r="CS396" i="3" s="1"/>
  <c r="CR396" i="3"/>
  <c r="CQ402" i="3"/>
  <c r="CS402" i="3" s="1"/>
  <c r="CR402" i="3"/>
  <c r="CP402" i="3"/>
  <c r="CQ404" i="3"/>
  <c r="CS404" i="3" s="1"/>
  <c r="CR404" i="3"/>
  <c r="CP404" i="3"/>
  <c r="CR419" i="3"/>
  <c r="CQ419" i="3"/>
  <c r="CS419" i="3" s="1"/>
  <c r="CP438" i="3"/>
  <c r="CR438" i="3"/>
  <c r="CQ438" i="3"/>
  <c r="CS438" i="3" s="1"/>
  <c r="CR455" i="3"/>
  <c r="CQ455" i="3"/>
  <c r="CS455" i="3" s="1"/>
  <c r="CP455" i="3"/>
  <c r="CT462" i="3"/>
  <c r="CP472" i="3"/>
  <c r="CQ472" i="3"/>
  <c r="CS472" i="3" s="1"/>
  <c r="CR472" i="3"/>
  <c r="CP481" i="3"/>
  <c r="CQ481" i="3"/>
  <c r="CS481" i="3" s="1"/>
  <c r="CR481" i="3"/>
  <c r="CP489" i="3"/>
  <c r="CQ489" i="3"/>
  <c r="CS489" i="3" s="1"/>
  <c r="CR489" i="3"/>
  <c r="CP519" i="3"/>
  <c r="CQ519" i="3"/>
  <c r="CS519" i="3" s="1"/>
  <c r="CR519" i="3"/>
  <c r="CR22" i="3"/>
  <c r="CR26" i="3"/>
  <c r="CR34" i="3"/>
  <c r="CR42" i="3"/>
  <c r="CR62" i="3"/>
  <c r="CR74" i="3"/>
  <c r="CR82" i="3"/>
  <c r="CT461" i="3"/>
  <c r="CP14" i="3"/>
  <c r="CQ14" i="3"/>
  <c r="CS14" i="3" s="1"/>
  <c r="CP30" i="3"/>
  <c r="CQ30" i="3"/>
  <c r="CS30" i="3" s="1"/>
  <c r="CP46" i="3"/>
  <c r="CQ46" i="3"/>
  <c r="CS46" i="3" s="1"/>
  <c r="CP70" i="3"/>
  <c r="CQ70" i="3"/>
  <c r="CS70" i="3" s="1"/>
  <c r="CP86" i="3"/>
  <c r="CQ86" i="3"/>
  <c r="CS86" i="3" s="1"/>
  <c r="CP102" i="3"/>
  <c r="CQ102" i="3"/>
  <c r="CS102" i="3" s="1"/>
  <c r="CP118" i="3"/>
  <c r="CQ118" i="3"/>
  <c r="CS118" i="3" s="1"/>
  <c r="CT125" i="3"/>
  <c r="CP138" i="3"/>
  <c r="CQ138" i="3"/>
  <c r="CS138" i="3" s="1"/>
  <c r="CP154" i="3"/>
  <c r="CQ154" i="3"/>
  <c r="CS154" i="3" s="1"/>
  <c r="CQ171" i="3"/>
  <c r="CS171" i="3" s="1"/>
  <c r="CP171" i="3"/>
  <c r="CQ189" i="3"/>
  <c r="CS189" i="3" s="1"/>
  <c r="CR189" i="3"/>
  <c r="CQ203" i="3"/>
  <c r="CS203" i="3" s="1"/>
  <c r="CP203" i="3"/>
  <c r="CQ217" i="3"/>
  <c r="CS217" i="3" s="1"/>
  <c r="CP217" i="3"/>
  <c r="CQ235" i="3"/>
  <c r="CS235" i="3" s="1"/>
  <c r="CP235" i="3"/>
  <c r="CQ249" i="3"/>
  <c r="CS249" i="3" s="1"/>
  <c r="CP249" i="3"/>
  <c r="CQ267" i="3"/>
  <c r="CS267" i="3" s="1"/>
  <c r="CP267" i="3"/>
  <c r="CQ281" i="3"/>
  <c r="CS281" i="3" s="1"/>
  <c r="CP281" i="3"/>
  <c r="CQ299" i="3"/>
  <c r="CS299" i="3" s="1"/>
  <c r="CP299" i="3"/>
  <c r="CQ313" i="3"/>
  <c r="CS313" i="3" s="1"/>
  <c r="CP313" i="3"/>
  <c r="CQ331" i="3"/>
  <c r="CS331" i="3" s="1"/>
  <c r="CP331" i="3"/>
  <c r="CQ345" i="3"/>
  <c r="CS345" i="3" s="1"/>
  <c r="CP345" i="3"/>
  <c r="CQ381" i="3"/>
  <c r="CS381" i="3" s="1"/>
  <c r="CR381" i="3"/>
  <c r="CP381" i="3"/>
  <c r="CQ400" i="3"/>
  <c r="CS400" i="3" s="1"/>
  <c r="CR400" i="3"/>
  <c r="CP400" i="3"/>
  <c r="CQ408" i="3"/>
  <c r="CS408" i="3" s="1"/>
  <c r="CR408" i="3"/>
  <c r="CP440" i="3"/>
  <c r="CQ440" i="3"/>
  <c r="CS440" i="3" s="1"/>
  <c r="CR440" i="3"/>
  <c r="CP470" i="3"/>
  <c r="CR470" i="3"/>
  <c r="CQ470" i="3"/>
  <c r="CS470" i="3" s="1"/>
  <c r="CP511" i="3"/>
  <c r="CQ511" i="3"/>
  <c r="CS511" i="3" s="1"/>
  <c r="CR14" i="3"/>
  <c r="CR18" i="3"/>
  <c r="CR30" i="3"/>
  <c r="CR38" i="3"/>
  <c r="CR50" i="3"/>
  <c r="CR54" i="3"/>
  <c r="CR58" i="3"/>
  <c r="CR66" i="3"/>
  <c r="CR78" i="3"/>
  <c r="CR86" i="3"/>
  <c r="CR90" i="3"/>
  <c r="CR94" i="3"/>
  <c r="CR98" i="3"/>
  <c r="CR102" i="3"/>
  <c r="CR106" i="3"/>
  <c r="CR110" i="3"/>
  <c r="CR114" i="3"/>
  <c r="CR118" i="3"/>
  <c r="CR122" i="3"/>
  <c r="CR126" i="3"/>
  <c r="CR130" i="3"/>
  <c r="CR134" i="3"/>
  <c r="CR138" i="3"/>
  <c r="CR142" i="3"/>
  <c r="CR146" i="3"/>
  <c r="CR150" i="3"/>
  <c r="CR154" i="3"/>
  <c r="CR158" i="3"/>
  <c r="CQ159" i="3"/>
  <c r="CS159" i="3" s="1"/>
  <c r="CP159" i="3"/>
  <c r="CQ168" i="3"/>
  <c r="CS168" i="3" s="1"/>
  <c r="CR168" i="3"/>
  <c r="CR171" i="3"/>
  <c r="CP172" i="3"/>
  <c r="CQ178" i="3"/>
  <c r="CS178" i="3" s="1"/>
  <c r="CR178" i="3"/>
  <c r="CQ179" i="3"/>
  <c r="CS179" i="3" s="1"/>
  <c r="CP179" i="3"/>
  <c r="CR185" i="3"/>
  <c r="CP189" i="3"/>
  <c r="CR190" i="3"/>
  <c r="CQ191" i="3"/>
  <c r="CS191" i="3" s="1"/>
  <c r="CP191" i="3"/>
  <c r="CQ200" i="3"/>
  <c r="CS200" i="3" s="1"/>
  <c r="CR200" i="3"/>
  <c r="CR203" i="3"/>
  <c r="CP204" i="3"/>
  <c r="CQ210" i="3"/>
  <c r="CS210" i="3" s="1"/>
  <c r="CR210" i="3"/>
  <c r="CQ211" i="3"/>
  <c r="CS211" i="3" s="1"/>
  <c r="CP211" i="3"/>
  <c r="CR217" i="3"/>
  <c r="CP221" i="3"/>
  <c r="CR222" i="3"/>
  <c r="CQ223" i="3"/>
  <c r="CS223" i="3" s="1"/>
  <c r="CP223" i="3"/>
  <c r="CQ232" i="3"/>
  <c r="CS232" i="3" s="1"/>
  <c r="CR232" i="3"/>
  <c r="CR235" i="3"/>
  <c r="CP236" i="3"/>
  <c r="CQ242" i="3"/>
  <c r="CS242" i="3" s="1"/>
  <c r="CR242" i="3"/>
  <c r="CQ243" i="3"/>
  <c r="CS243" i="3" s="1"/>
  <c r="CP243" i="3"/>
  <c r="CR249" i="3"/>
  <c r="CP253" i="3"/>
  <c r="CR254" i="3"/>
  <c r="CQ255" i="3"/>
  <c r="CS255" i="3" s="1"/>
  <c r="CP255" i="3"/>
  <c r="CQ264" i="3"/>
  <c r="CS264" i="3" s="1"/>
  <c r="CR264" i="3"/>
  <c r="CR267" i="3"/>
  <c r="CP268" i="3"/>
  <c r="CQ274" i="3"/>
  <c r="CS274" i="3" s="1"/>
  <c r="CR274" i="3"/>
  <c r="CQ275" i="3"/>
  <c r="CS275" i="3" s="1"/>
  <c r="CP275" i="3"/>
  <c r="CR281" i="3"/>
  <c r="CP285" i="3"/>
  <c r="CR286" i="3"/>
  <c r="CQ287" i="3"/>
  <c r="CS287" i="3" s="1"/>
  <c r="CP287" i="3"/>
  <c r="CQ296" i="3"/>
  <c r="CS296" i="3" s="1"/>
  <c r="CR296" i="3"/>
  <c r="CR299" i="3"/>
  <c r="CP300" i="3"/>
  <c r="CQ306" i="3"/>
  <c r="CS306" i="3" s="1"/>
  <c r="CR306" i="3"/>
  <c r="CQ307" i="3"/>
  <c r="CS307" i="3" s="1"/>
  <c r="CP307" i="3"/>
  <c r="CR313" i="3"/>
  <c r="CP317" i="3"/>
  <c r="CR318" i="3"/>
  <c r="CQ319" i="3"/>
  <c r="CS319" i="3" s="1"/>
  <c r="CP319" i="3"/>
  <c r="CQ328" i="3"/>
  <c r="CS328" i="3" s="1"/>
  <c r="CR328" i="3"/>
  <c r="CR331" i="3"/>
  <c r="CP332" i="3"/>
  <c r="CQ338" i="3"/>
  <c r="CS338" i="3" s="1"/>
  <c r="CR338" i="3"/>
  <c r="CQ339" i="3"/>
  <c r="CS339" i="3" s="1"/>
  <c r="CP339" i="3"/>
  <c r="CR345" i="3"/>
  <c r="CP349" i="3"/>
  <c r="CR350" i="3"/>
  <c r="CQ351" i="3"/>
  <c r="CS351" i="3" s="1"/>
  <c r="CP351" i="3"/>
  <c r="CQ360" i="3"/>
  <c r="CS360" i="3" s="1"/>
  <c r="CR360" i="3"/>
  <c r="CQ371" i="3"/>
  <c r="CS371" i="3" s="1"/>
  <c r="CP371" i="3"/>
  <c r="CQ375" i="3"/>
  <c r="CS375" i="3" s="1"/>
  <c r="CP375" i="3"/>
  <c r="CR375" i="3"/>
  <c r="CR383" i="3"/>
  <c r="CP385" i="3"/>
  <c r="CP396" i="3"/>
  <c r="CQ397" i="3"/>
  <c r="CS397" i="3" s="1"/>
  <c r="CR397" i="3"/>
  <c r="CP397" i="3"/>
  <c r="CQ399" i="3"/>
  <c r="CS399" i="3" s="1"/>
  <c r="CP399" i="3"/>
  <c r="CQ401" i="3"/>
  <c r="CS401" i="3" s="1"/>
  <c r="CR401" i="3"/>
  <c r="CP406" i="3"/>
  <c r="CP408" i="3"/>
  <c r="CQ412" i="3"/>
  <c r="CS412" i="3" s="1"/>
  <c r="CR412" i="3"/>
  <c r="CP418" i="3"/>
  <c r="CR418" i="3"/>
  <c r="CP419" i="3"/>
  <c r="CT433" i="3"/>
  <c r="CP436" i="3"/>
  <c r="CQ436" i="3"/>
  <c r="CS436" i="3" s="1"/>
  <c r="CP450" i="3"/>
  <c r="CR450" i="3"/>
  <c r="CP451" i="3"/>
  <c r="CP468" i="3"/>
  <c r="CQ468" i="3"/>
  <c r="CS468" i="3" s="1"/>
  <c r="CP484" i="3"/>
  <c r="CR484" i="3"/>
  <c r="CP485" i="3"/>
  <c r="CQ485" i="3"/>
  <c r="CS485" i="3" s="1"/>
  <c r="CR485" i="3"/>
  <c r="CP488" i="3"/>
  <c r="CR488" i="3"/>
  <c r="CQ488" i="3"/>
  <c r="CS488" i="3" s="1"/>
  <c r="CR511" i="3"/>
  <c r="CQ15" i="3"/>
  <c r="CS15" i="3" s="1"/>
  <c r="CQ19" i="3"/>
  <c r="CS19" i="3" s="1"/>
  <c r="CQ23" i="3"/>
  <c r="CS23" i="3" s="1"/>
  <c r="CQ27" i="3"/>
  <c r="CS27" i="3" s="1"/>
  <c r="CQ31" i="3"/>
  <c r="CS31" i="3" s="1"/>
  <c r="CQ35" i="3"/>
  <c r="CS35" i="3" s="1"/>
  <c r="CQ39" i="3"/>
  <c r="CS39" i="3" s="1"/>
  <c r="CQ43" i="3"/>
  <c r="CS43" i="3" s="1"/>
  <c r="CQ47" i="3"/>
  <c r="CS47" i="3" s="1"/>
  <c r="CQ51" i="3"/>
  <c r="CS51" i="3" s="1"/>
  <c r="CQ55" i="3"/>
  <c r="CS55" i="3" s="1"/>
  <c r="CQ59" i="3"/>
  <c r="CS59" i="3" s="1"/>
  <c r="CQ63" i="3"/>
  <c r="CS63" i="3" s="1"/>
  <c r="CQ67" i="3"/>
  <c r="CS67" i="3" s="1"/>
  <c r="CQ71" i="3"/>
  <c r="CS71" i="3" s="1"/>
  <c r="CQ75" i="3"/>
  <c r="CS75" i="3" s="1"/>
  <c r="CQ79" i="3"/>
  <c r="CS79" i="3" s="1"/>
  <c r="CQ83" i="3"/>
  <c r="CS83" i="3" s="1"/>
  <c r="CQ87" i="3"/>
  <c r="CS87" i="3" s="1"/>
  <c r="CQ91" i="3"/>
  <c r="CS91" i="3" s="1"/>
  <c r="CQ95" i="3"/>
  <c r="CS95" i="3" s="1"/>
  <c r="CQ99" i="3"/>
  <c r="CS99" i="3" s="1"/>
  <c r="CQ103" i="3"/>
  <c r="CS103" i="3" s="1"/>
  <c r="CQ107" i="3"/>
  <c r="CS107" i="3" s="1"/>
  <c r="CQ111" i="3"/>
  <c r="CS111" i="3" s="1"/>
  <c r="CQ115" i="3"/>
  <c r="CS115" i="3" s="1"/>
  <c r="CQ119" i="3"/>
  <c r="CS119" i="3" s="1"/>
  <c r="CQ123" i="3"/>
  <c r="CS123" i="3" s="1"/>
  <c r="CQ127" i="3"/>
  <c r="CS127" i="3" s="1"/>
  <c r="CQ131" i="3"/>
  <c r="CS131" i="3" s="1"/>
  <c r="CQ135" i="3"/>
  <c r="CS135" i="3" s="1"/>
  <c r="CQ139" i="3"/>
  <c r="CS139" i="3" s="1"/>
  <c r="CQ143" i="3"/>
  <c r="CS143" i="3" s="1"/>
  <c r="CQ147" i="3"/>
  <c r="CS147" i="3" s="1"/>
  <c r="CQ151" i="3"/>
  <c r="CS151" i="3" s="1"/>
  <c r="CQ155" i="3"/>
  <c r="CS155" i="3" s="1"/>
  <c r="CR159" i="3"/>
  <c r="CP168" i="3"/>
  <c r="CQ169" i="3"/>
  <c r="CS169" i="3" s="1"/>
  <c r="CP169" i="3"/>
  <c r="CQ173" i="3"/>
  <c r="CS173" i="3" s="1"/>
  <c r="CR173" i="3"/>
  <c r="CQ174" i="3"/>
  <c r="CS174" i="3" s="1"/>
  <c r="CP174" i="3"/>
  <c r="CP177" i="3"/>
  <c r="CP178" i="3"/>
  <c r="CR179" i="3"/>
  <c r="CP182" i="3"/>
  <c r="CQ188" i="3"/>
  <c r="CS188" i="3" s="1"/>
  <c r="CR188" i="3"/>
  <c r="CR191" i="3"/>
  <c r="CP200" i="3"/>
  <c r="CQ201" i="3"/>
  <c r="CS201" i="3" s="1"/>
  <c r="CP201" i="3"/>
  <c r="CQ205" i="3"/>
  <c r="CS205" i="3" s="1"/>
  <c r="CR205" i="3"/>
  <c r="CQ206" i="3"/>
  <c r="CS206" i="3" s="1"/>
  <c r="CP206" i="3"/>
  <c r="CP209" i="3"/>
  <c r="CP210" i="3"/>
  <c r="CR211" i="3"/>
  <c r="CP214" i="3"/>
  <c r="CQ220" i="3"/>
  <c r="CS220" i="3" s="1"/>
  <c r="CR220" i="3"/>
  <c r="CR223" i="3"/>
  <c r="CP232" i="3"/>
  <c r="CQ233" i="3"/>
  <c r="CS233" i="3" s="1"/>
  <c r="CP233" i="3"/>
  <c r="CQ237" i="3"/>
  <c r="CS237" i="3" s="1"/>
  <c r="CR237" i="3"/>
  <c r="CQ238" i="3"/>
  <c r="CS238" i="3" s="1"/>
  <c r="CP238" i="3"/>
  <c r="CP241" i="3"/>
  <c r="CP242" i="3"/>
  <c r="CR243" i="3"/>
  <c r="CP246" i="3"/>
  <c r="CQ252" i="3"/>
  <c r="CS252" i="3" s="1"/>
  <c r="CR252" i="3"/>
  <c r="CR255" i="3"/>
  <c r="CP264" i="3"/>
  <c r="CQ265" i="3"/>
  <c r="CS265" i="3" s="1"/>
  <c r="CP265" i="3"/>
  <c r="CQ269" i="3"/>
  <c r="CS269" i="3" s="1"/>
  <c r="CR269" i="3"/>
  <c r="CQ270" i="3"/>
  <c r="CS270" i="3" s="1"/>
  <c r="CP270" i="3"/>
  <c r="CP273" i="3"/>
  <c r="CP274" i="3"/>
  <c r="CR275" i="3"/>
  <c r="CP278" i="3"/>
  <c r="CQ284" i="3"/>
  <c r="CS284" i="3" s="1"/>
  <c r="CR284" i="3"/>
  <c r="CR287" i="3"/>
  <c r="CP296" i="3"/>
  <c r="CQ297" i="3"/>
  <c r="CS297" i="3" s="1"/>
  <c r="CP297" i="3"/>
  <c r="CQ301" i="3"/>
  <c r="CS301" i="3" s="1"/>
  <c r="CR301" i="3"/>
  <c r="CQ302" i="3"/>
  <c r="CS302" i="3" s="1"/>
  <c r="CP302" i="3"/>
  <c r="CP305" i="3"/>
  <c r="CP306" i="3"/>
  <c r="CR307" i="3"/>
  <c r="CP310" i="3"/>
  <c r="CQ316" i="3"/>
  <c r="CS316" i="3" s="1"/>
  <c r="CR316" i="3"/>
  <c r="CR319" i="3"/>
  <c r="CP328" i="3"/>
  <c r="CQ329" i="3"/>
  <c r="CS329" i="3" s="1"/>
  <c r="CP329" i="3"/>
  <c r="CQ333" i="3"/>
  <c r="CS333" i="3" s="1"/>
  <c r="CR333" i="3"/>
  <c r="CQ334" i="3"/>
  <c r="CS334" i="3" s="1"/>
  <c r="CP334" i="3"/>
  <c r="CP337" i="3"/>
  <c r="CP338" i="3"/>
  <c r="CR339" i="3"/>
  <c r="CP342" i="3"/>
  <c r="CQ348" i="3"/>
  <c r="CS348" i="3" s="1"/>
  <c r="CR348" i="3"/>
  <c r="CR351" i="3"/>
  <c r="CP360" i="3"/>
  <c r="CQ364" i="3"/>
  <c r="CS364" i="3" s="1"/>
  <c r="CR364" i="3"/>
  <c r="CQ368" i="3"/>
  <c r="CS368" i="3" s="1"/>
  <c r="CR368" i="3"/>
  <c r="CP368" i="3"/>
  <c r="CQ370" i="3"/>
  <c r="CS370" i="3" s="1"/>
  <c r="CR370" i="3"/>
  <c r="CP370" i="3"/>
  <c r="CR371" i="3"/>
  <c r="CQ374" i="3"/>
  <c r="CS374" i="3" s="1"/>
  <c r="CR374" i="3"/>
  <c r="CQ376" i="3"/>
  <c r="CS376" i="3" s="1"/>
  <c r="CR376" i="3"/>
  <c r="CQ387" i="3"/>
  <c r="CS387" i="3" s="1"/>
  <c r="CP387" i="3"/>
  <c r="CQ391" i="3"/>
  <c r="CS391" i="3" s="1"/>
  <c r="CP391" i="3"/>
  <c r="CR391" i="3"/>
  <c r="CR399" i="3"/>
  <c r="CP401" i="3"/>
  <c r="CP412" i="3"/>
  <c r="CQ413" i="3"/>
  <c r="CS413" i="3" s="1"/>
  <c r="CR413" i="3"/>
  <c r="CP413" i="3"/>
  <c r="CQ418" i="3"/>
  <c r="CS418" i="3" s="1"/>
  <c r="CP422" i="3"/>
  <c r="CR422" i="3"/>
  <c r="CQ422" i="3"/>
  <c r="CS422" i="3" s="1"/>
  <c r="CP424" i="3"/>
  <c r="CQ424" i="3"/>
  <c r="CS424" i="3" s="1"/>
  <c r="CR424" i="3"/>
  <c r="CR435" i="3"/>
  <c r="CQ435" i="3"/>
  <c r="CS435" i="3" s="1"/>
  <c r="CR436" i="3"/>
  <c r="CR439" i="3"/>
  <c r="CQ439" i="3"/>
  <c r="CS439" i="3" s="1"/>
  <c r="CP439" i="3"/>
  <c r="CQ450" i="3"/>
  <c r="CS450" i="3" s="1"/>
  <c r="CP454" i="3"/>
  <c r="CR454" i="3"/>
  <c r="CQ454" i="3"/>
  <c r="CS454" i="3" s="1"/>
  <c r="CP456" i="3"/>
  <c r="CQ456" i="3"/>
  <c r="CS456" i="3" s="1"/>
  <c r="CR456" i="3"/>
  <c r="CR467" i="3"/>
  <c r="CQ467" i="3"/>
  <c r="CS467" i="3" s="1"/>
  <c r="CR468" i="3"/>
  <c r="CR471" i="3"/>
  <c r="CQ471" i="3"/>
  <c r="CS471" i="3" s="1"/>
  <c r="CP471" i="3"/>
  <c r="CT478" i="3"/>
  <c r="CP479" i="3"/>
  <c r="CQ479" i="3"/>
  <c r="CS479" i="3" s="1"/>
  <c r="CP480" i="3"/>
  <c r="CR480" i="3"/>
  <c r="CQ480" i="3"/>
  <c r="CS480" i="3" s="1"/>
  <c r="CQ484" i="3"/>
  <c r="CS484" i="3" s="1"/>
  <c r="CT486" i="3"/>
  <c r="CP487" i="3"/>
  <c r="CQ487" i="3"/>
  <c r="CS487" i="3" s="1"/>
  <c r="CR487" i="3"/>
  <c r="CP505" i="3"/>
  <c r="CQ505" i="3"/>
  <c r="CS505" i="3" s="1"/>
  <c r="CR505" i="3"/>
  <c r="CR15" i="3"/>
  <c r="CR19" i="3"/>
  <c r="CR23" i="3"/>
  <c r="CR27" i="3"/>
  <c r="CR31" i="3"/>
  <c r="CR35" i="3"/>
  <c r="CR39" i="3"/>
  <c r="CR43" i="3"/>
  <c r="CR47" i="3"/>
  <c r="CR51" i="3"/>
  <c r="CR55" i="3"/>
  <c r="CR59" i="3"/>
  <c r="CR63" i="3"/>
  <c r="CR67" i="3"/>
  <c r="CR71" i="3"/>
  <c r="CR75" i="3"/>
  <c r="CR79" i="3"/>
  <c r="CR83" i="3"/>
  <c r="CR87" i="3"/>
  <c r="CR91" i="3"/>
  <c r="CR95" i="3"/>
  <c r="CR99" i="3"/>
  <c r="CR103" i="3"/>
  <c r="CR107" i="3"/>
  <c r="CR111" i="3"/>
  <c r="CR115" i="3"/>
  <c r="CR119" i="3"/>
  <c r="CR123" i="3"/>
  <c r="CR127" i="3"/>
  <c r="CR131" i="3"/>
  <c r="CR135" i="3"/>
  <c r="CR139" i="3"/>
  <c r="CR143" i="3"/>
  <c r="CR147" i="3"/>
  <c r="CR151" i="3"/>
  <c r="CR155" i="3"/>
  <c r="CT161" i="3"/>
  <c r="CQ162" i="3"/>
  <c r="CS162" i="3" s="1"/>
  <c r="CR162" i="3"/>
  <c r="CQ163" i="3"/>
  <c r="CS163" i="3" s="1"/>
  <c r="CP163" i="3"/>
  <c r="CR169" i="3"/>
  <c r="CP173" i="3"/>
  <c r="CR174" i="3"/>
  <c r="CQ175" i="3"/>
  <c r="CS175" i="3" s="1"/>
  <c r="CP175" i="3"/>
  <c r="CR177" i="3"/>
  <c r="CT177" i="3" s="1"/>
  <c r="CR182" i="3"/>
  <c r="CT182" i="3" s="1"/>
  <c r="CQ184" i="3"/>
  <c r="CS184" i="3" s="1"/>
  <c r="CR184" i="3"/>
  <c r="CP188" i="3"/>
  <c r="CT193" i="3"/>
  <c r="CQ194" i="3"/>
  <c r="CS194" i="3" s="1"/>
  <c r="CR194" i="3"/>
  <c r="CQ195" i="3"/>
  <c r="CS195" i="3" s="1"/>
  <c r="CP195" i="3"/>
  <c r="CR201" i="3"/>
  <c r="CP205" i="3"/>
  <c r="CR206" i="3"/>
  <c r="CQ207" i="3"/>
  <c r="CS207" i="3" s="1"/>
  <c r="CP207" i="3"/>
  <c r="CR209" i="3"/>
  <c r="CT209" i="3" s="1"/>
  <c r="CR214" i="3"/>
  <c r="CT214" i="3" s="1"/>
  <c r="CQ216" i="3"/>
  <c r="CS216" i="3" s="1"/>
  <c r="CR216" i="3"/>
  <c r="CP220" i="3"/>
  <c r="CQ226" i="3"/>
  <c r="CS226" i="3" s="1"/>
  <c r="CR226" i="3"/>
  <c r="CQ227" i="3"/>
  <c r="CS227" i="3" s="1"/>
  <c r="CP227" i="3"/>
  <c r="CR233" i="3"/>
  <c r="CP237" i="3"/>
  <c r="CR238" i="3"/>
  <c r="CQ239" i="3"/>
  <c r="CS239" i="3" s="1"/>
  <c r="CP239" i="3"/>
  <c r="CR241" i="3"/>
  <c r="CT241" i="3" s="1"/>
  <c r="CR246" i="3"/>
  <c r="CT246" i="3" s="1"/>
  <c r="CQ248" i="3"/>
  <c r="CS248" i="3" s="1"/>
  <c r="CR248" i="3"/>
  <c r="CP252" i="3"/>
  <c r="CQ258" i="3"/>
  <c r="CS258" i="3" s="1"/>
  <c r="CR258" i="3"/>
  <c r="CQ259" i="3"/>
  <c r="CS259" i="3" s="1"/>
  <c r="CP259" i="3"/>
  <c r="CT262" i="3"/>
  <c r="CR265" i="3"/>
  <c r="CP269" i="3"/>
  <c r="CR270" i="3"/>
  <c r="CQ271" i="3"/>
  <c r="CS271" i="3" s="1"/>
  <c r="CP271" i="3"/>
  <c r="CR273" i="3"/>
  <c r="CT273" i="3" s="1"/>
  <c r="CR278" i="3"/>
  <c r="CT278" i="3" s="1"/>
  <c r="CQ280" i="3"/>
  <c r="CS280" i="3" s="1"/>
  <c r="CR280" i="3"/>
  <c r="CP284" i="3"/>
  <c r="CT289" i="3"/>
  <c r="CQ290" i="3"/>
  <c r="CS290" i="3" s="1"/>
  <c r="CR290" i="3"/>
  <c r="CQ291" i="3"/>
  <c r="CS291" i="3" s="1"/>
  <c r="CP291" i="3"/>
  <c r="CT294" i="3"/>
  <c r="CR297" i="3"/>
  <c r="CP301" i="3"/>
  <c r="CR302" i="3"/>
  <c r="CQ303" i="3"/>
  <c r="CS303" i="3" s="1"/>
  <c r="CP303" i="3"/>
  <c r="CR305" i="3"/>
  <c r="CT305" i="3" s="1"/>
  <c r="CR310" i="3"/>
  <c r="CT310" i="3" s="1"/>
  <c r="CQ312" i="3"/>
  <c r="CS312" i="3" s="1"/>
  <c r="CR312" i="3"/>
  <c r="CP316" i="3"/>
  <c r="CT321" i="3"/>
  <c r="CQ322" i="3"/>
  <c r="CS322" i="3" s="1"/>
  <c r="CR322" i="3"/>
  <c r="CQ323" i="3"/>
  <c r="CS323" i="3" s="1"/>
  <c r="CP323" i="3"/>
  <c r="CR329" i="3"/>
  <c r="CP333" i="3"/>
  <c r="CR334" i="3"/>
  <c r="CQ335" i="3"/>
  <c r="CS335" i="3" s="1"/>
  <c r="CP335" i="3"/>
  <c r="CR337" i="3"/>
  <c r="CT337" i="3" s="1"/>
  <c r="CR342" i="3"/>
  <c r="CT342" i="3" s="1"/>
  <c r="CQ344" i="3"/>
  <c r="CS344" i="3" s="1"/>
  <c r="CR344" i="3"/>
  <c r="CP348" i="3"/>
  <c r="CQ354" i="3"/>
  <c r="CS354" i="3" s="1"/>
  <c r="CR354" i="3"/>
  <c r="CQ355" i="3"/>
  <c r="CS355" i="3" s="1"/>
  <c r="CP355" i="3"/>
  <c r="CP364" i="3"/>
  <c r="CQ365" i="3"/>
  <c r="CS365" i="3" s="1"/>
  <c r="CR365" i="3"/>
  <c r="CP365" i="3"/>
  <c r="CQ367" i="3"/>
  <c r="CS367" i="3" s="1"/>
  <c r="CP367" i="3"/>
  <c r="CQ369" i="3"/>
  <c r="CS369" i="3" s="1"/>
  <c r="CR369" i="3"/>
  <c r="CP374" i="3"/>
  <c r="CP376" i="3"/>
  <c r="CQ380" i="3"/>
  <c r="CS380" i="3" s="1"/>
  <c r="CR380" i="3"/>
  <c r="CQ384" i="3"/>
  <c r="CS384" i="3" s="1"/>
  <c r="CR384" i="3"/>
  <c r="CP384" i="3"/>
  <c r="CQ386" i="3"/>
  <c r="CS386" i="3" s="1"/>
  <c r="CR386" i="3"/>
  <c r="CP386" i="3"/>
  <c r="CR387" i="3"/>
  <c r="CQ390" i="3"/>
  <c r="CS390" i="3" s="1"/>
  <c r="CR390" i="3"/>
  <c r="CQ392" i="3"/>
  <c r="CS392" i="3" s="1"/>
  <c r="CR392" i="3"/>
  <c r="CQ403" i="3"/>
  <c r="CS403" i="3" s="1"/>
  <c r="CP403" i="3"/>
  <c r="CQ407" i="3"/>
  <c r="CS407" i="3" s="1"/>
  <c r="CP407" i="3"/>
  <c r="CR407" i="3"/>
  <c r="CT417" i="3"/>
  <c r="CP420" i="3"/>
  <c r="CQ420" i="3"/>
  <c r="CS420" i="3" s="1"/>
  <c r="CP434" i="3"/>
  <c r="CR434" i="3"/>
  <c r="CT434" i="3" s="1"/>
  <c r="CP435" i="3"/>
  <c r="CT449" i="3"/>
  <c r="CP452" i="3"/>
  <c r="CQ452" i="3"/>
  <c r="CS452" i="3" s="1"/>
  <c r="CP466" i="3"/>
  <c r="CR466" i="3"/>
  <c r="CT466" i="3" s="1"/>
  <c r="CP467" i="3"/>
  <c r="CT477" i="3"/>
  <c r="CR479" i="3"/>
  <c r="CP493" i="3"/>
  <c r="CQ493" i="3"/>
  <c r="CS493" i="3" s="1"/>
  <c r="CR493" i="3"/>
  <c r="CT366" i="3"/>
  <c r="CT382" i="3"/>
  <c r="CT398" i="3"/>
  <c r="CT414" i="3"/>
  <c r="CR427" i="3"/>
  <c r="CQ427" i="3"/>
  <c r="CS427" i="3" s="1"/>
  <c r="CP428" i="3"/>
  <c r="CQ428" i="3"/>
  <c r="CS428" i="3" s="1"/>
  <c r="CR443" i="3"/>
  <c r="CQ443" i="3"/>
  <c r="CS443" i="3" s="1"/>
  <c r="CP444" i="3"/>
  <c r="CQ444" i="3"/>
  <c r="CS444" i="3" s="1"/>
  <c r="CR459" i="3"/>
  <c r="CQ459" i="3"/>
  <c r="CS459" i="3" s="1"/>
  <c r="CP460" i="3"/>
  <c r="CQ460" i="3"/>
  <c r="CS460" i="3" s="1"/>
  <c r="CR475" i="3"/>
  <c r="CQ475" i="3"/>
  <c r="CS475" i="3" s="1"/>
  <c r="CP476" i="3"/>
  <c r="CQ476" i="3"/>
  <c r="CS476" i="3" s="1"/>
  <c r="CP495" i="3"/>
  <c r="CQ495" i="3"/>
  <c r="CS495" i="3" s="1"/>
  <c r="CP496" i="3"/>
  <c r="CR496" i="3"/>
  <c r="CQ496" i="3"/>
  <c r="CS496" i="3" s="1"/>
  <c r="CP500" i="3"/>
  <c r="CR500" i="3"/>
  <c r="CP501" i="3"/>
  <c r="CQ501" i="3"/>
  <c r="CS501" i="3" s="1"/>
  <c r="CR501" i="3"/>
  <c r="CP513" i="3"/>
  <c r="CQ513" i="3"/>
  <c r="CS513" i="3" s="1"/>
  <c r="CR513" i="3"/>
  <c r="CT170" i="3"/>
  <c r="CT186" i="3"/>
  <c r="CT282" i="3"/>
  <c r="CT298" i="3"/>
  <c r="CT314" i="3"/>
  <c r="CP361" i="3"/>
  <c r="CT362" i="3"/>
  <c r="CP366" i="3"/>
  <c r="CP377" i="3"/>
  <c r="CP382" i="3"/>
  <c r="CP393" i="3"/>
  <c r="CP398" i="3"/>
  <c r="CP409" i="3"/>
  <c r="CT410" i="3"/>
  <c r="CP414" i="3"/>
  <c r="CR415" i="3"/>
  <c r="CQ415" i="3"/>
  <c r="CS415" i="3" s="1"/>
  <c r="CP416" i="3"/>
  <c r="CQ416" i="3"/>
  <c r="CS416" i="3" s="1"/>
  <c r="CT421" i="3"/>
  <c r="CQ426" i="3"/>
  <c r="CS426" i="3" s="1"/>
  <c r="CP427" i="3"/>
  <c r="CR428" i="3"/>
  <c r="CR431" i="3"/>
  <c r="CQ431" i="3"/>
  <c r="CS431" i="3" s="1"/>
  <c r="CP432" i="3"/>
  <c r="CQ432" i="3"/>
  <c r="CS432" i="3" s="1"/>
  <c r="CT437" i="3"/>
  <c r="CQ442" i="3"/>
  <c r="CS442" i="3" s="1"/>
  <c r="CP443" i="3"/>
  <c r="CR444" i="3"/>
  <c r="CR447" i="3"/>
  <c r="CQ447" i="3"/>
  <c r="CS447" i="3" s="1"/>
  <c r="CP448" i="3"/>
  <c r="CQ448" i="3"/>
  <c r="CS448" i="3" s="1"/>
  <c r="CQ458" i="3"/>
  <c r="CS458" i="3" s="1"/>
  <c r="CP459" i="3"/>
  <c r="CR460" i="3"/>
  <c r="CR463" i="3"/>
  <c r="CQ463" i="3"/>
  <c r="CS463" i="3" s="1"/>
  <c r="CP464" i="3"/>
  <c r="CQ464" i="3"/>
  <c r="CS464" i="3" s="1"/>
  <c r="CQ474" i="3"/>
  <c r="CS474" i="3" s="1"/>
  <c r="CP475" i="3"/>
  <c r="CR476" i="3"/>
  <c r="CR495" i="3"/>
  <c r="CQ500" i="3"/>
  <c r="CS500" i="3" s="1"/>
  <c r="CP503" i="3"/>
  <c r="CQ503" i="3"/>
  <c r="CS503" i="3" s="1"/>
  <c r="CP504" i="3"/>
  <c r="CR504" i="3"/>
  <c r="CQ504" i="3"/>
  <c r="CS504" i="3" s="1"/>
  <c r="CP508" i="3"/>
  <c r="CR508" i="3"/>
  <c r="CT508" i="3" s="1"/>
  <c r="CP509" i="3"/>
  <c r="CQ509" i="3"/>
  <c r="CS509" i="3" s="1"/>
  <c r="CR509" i="3"/>
  <c r="CP516" i="3"/>
  <c r="CR516" i="3"/>
  <c r="CT516" i="3" s="1"/>
  <c r="CP517" i="3"/>
  <c r="CQ517" i="3"/>
  <c r="CS517" i="3" s="1"/>
  <c r="CR517" i="3"/>
  <c r="CP512" i="3"/>
  <c r="CR512" i="3"/>
  <c r="CP520" i="3"/>
  <c r="CR520" i="3"/>
  <c r="CP483" i="3"/>
  <c r="CQ483" i="3"/>
  <c r="CS483" i="3" s="1"/>
  <c r="CP491" i="3"/>
  <c r="CQ491" i="3"/>
  <c r="CS491" i="3" s="1"/>
  <c r="CP499" i="3"/>
  <c r="CQ499" i="3"/>
  <c r="CS499" i="3" s="1"/>
  <c r="CT506" i="3"/>
  <c r="CP507" i="3"/>
  <c r="CQ507" i="3"/>
  <c r="CS507" i="3" s="1"/>
  <c r="CQ512" i="3"/>
  <c r="CS512" i="3" s="1"/>
  <c r="CP515" i="3"/>
  <c r="CQ515" i="3"/>
  <c r="CS515" i="3" s="1"/>
  <c r="CQ520" i="3"/>
  <c r="CS520" i="3" s="1"/>
  <c r="CR12" i="3"/>
  <c r="CT12" i="3" s="1"/>
  <c r="CP12" i="3"/>
  <c r="CH62" i="3"/>
  <c r="CI62" i="3"/>
  <c r="CK62" i="3" s="1"/>
  <c r="CJ62" i="3"/>
  <c r="CH72" i="3"/>
  <c r="CI72" i="3"/>
  <c r="CK72" i="3" s="1"/>
  <c r="CJ72" i="3"/>
  <c r="CL93" i="3"/>
  <c r="CH94" i="3"/>
  <c r="CI94" i="3"/>
  <c r="CK94" i="3" s="1"/>
  <c r="CJ94" i="3"/>
  <c r="CH104" i="3"/>
  <c r="CI104" i="3"/>
  <c r="CK104" i="3" s="1"/>
  <c r="CJ104" i="3"/>
  <c r="CL125" i="3"/>
  <c r="CH126" i="3"/>
  <c r="CI126" i="3"/>
  <c r="CK126" i="3" s="1"/>
  <c r="CJ126" i="3"/>
  <c r="CH136" i="3"/>
  <c r="CI136" i="3"/>
  <c r="CK136" i="3" s="1"/>
  <c r="CJ136" i="3"/>
  <c r="CL157" i="3"/>
  <c r="CH158" i="3"/>
  <c r="CI158" i="3"/>
  <c r="CK158" i="3" s="1"/>
  <c r="CJ158" i="3"/>
  <c r="CI219" i="3"/>
  <c r="CK219" i="3" s="1"/>
  <c r="CH219" i="3"/>
  <c r="CJ219" i="3"/>
  <c r="CH14" i="3"/>
  <c r="CI14" i="3"/>
  <c r="CK14" i="3" s="1"/>
  <c r="CJ14" i="3"/>
  <c r="CH17" i="3"/>
  <c r="CJ17" i="3"/>
  <c r="CI17" i="3"/>
  <c r="CK17" i="3" s="1"/>
  <c r="CH22" i="3"/>
  <c r="CI22" i="3"/>
  <c r="CK22" i="3" s="1"/>
  <c r="CJ22" i="3"/>
  <c r="CH25" i="3"/>
  <c r="CJ25" i="3"/>
  <c r="CI25" i="3"/>
  <c r="CK25" i="3" s="1"/>
  <c r="CH30" i="3"/>
  <c r="CI30" i="3"/>
  <c r="CK30" i="3" s="1"/>
  <c r="CJ30" i="3"/>
  <c r="CH33" i="3"/>
  <c r="CJ33" i="3"/>
  <c r="CI33" i="3"/>
  <c r="CK33" i="3" s="1"/>
  <c r="CH38" i="3"/>
  <c r="CI38" i="3"/>
  <c r="CK38" i="3" s="1"/>
  <c r="CJ38" i="3"/>
  <c r="CH41" i="3"/>
  <c r="CJ41" i="3"/>
  <c r="CI41" i="3"/>
  <c r="CK41" i="3" s="1"/>
  <c r="CH46" i="3"/>
  <c r="CI46" i="3"/>
  <c r="CK46" i="3" s="1"/>
  <c r="CJ46" i="3"/>
  <c r="CH49" i="3"/>
  <c r="CJ49" i="3"/>
  <c r="CI49" i="3"/>
  <c r="CK49" i="3" s="1"/>
  <c r="CH54" i="3"/>
  <c r="CI54" i="3"/>
  <c r="CK54" i="3" s="1"/>
  <c r="CJ54" i="3"/>
  <c r="CH57" i="3"/>
  <c r="CJ57" i="3"/>
  <c r="CI57" i="3"/>
  <c r="CK57" i="3" s="1"/>
  <c r="CH64" i="3"/>
  <c r="CI64" i="3"/>
  <c r="CK64" i="3" s="1"/>
  <c r="CJ64" i="3"/>
  <c r="CL85" i="3"/>
  <c r="CH86" i="3"/>
  <c r="CI86" i="3"/>
  <c r="CK86" i="3" s="1"/>
  <c r="CJ86" i="3"/>
  <c r="CH96" i="3"/>
  <c r="CI96" i="3"/>
  <c r="CK96" i="3" s="1"/>
  <c r="CJ96" i="3"/>
  <c r="CH118" i="3"/>
  <c r="CI118" i="3"/>
  <c r="CK118" i="3" s="1"/>
  <c r="CJ118" i="3"/>
  <c r="CH128" i="3"/>
  <c r="CI128" i="3"/>
  <c r="CK128" i="3" s="1"/>
  <c r="CJ128" i="3"/>
  <c r="CH150" i="3"/>
  <c r="CI150" i="3"/>
  <c r="CK150" i="3" s="1"/>
  <c r="CJ150" i="3"/>
  <c r="CI160" i="3"/>
  <c r="CK160" i="3" s="1"/>
  <c r="CJ160" i="3"/>
  <c r="CH160" i="3"/>
  <c r="CI176" i="3"/>
  <c r="CK176" i="3" s="1"/>
  <c r="CJ176" i="3"/>
  <c r="CH176" i="3"/>
  <c r="CI196" i="3"/>
  <c r="CK196" i="3" s="1"/>
  <c r="CJ196" i="3"/>
  <c r="CH196" i="3"/>
  <c r="CI228" i="3"/>
  <c r="CK228" i="3" s="1"/>
  <c r="CJ228" i="3"/>
  <c r="CH228" i="3"/>
  <c r="CI267" i="3"/>
  <c r="CK267" i="3" s="1"/>
  <c r="CH267" i="3"/>
  <c r="CJ267" i="3"/>
  <c r="CI276" i="3"/>
  <c r="CK276" i="3" s="1"/>
  <c r="CJ276" i="3"/>
  <c r="CH276" i="3"/>
  <c r="CI379" i="3"/>
  <c r="CK379" i="3" s="1"/>
  <c r="CH379" i="3"/>
  <c r="CJ379" i="3"/>
  <c r="CH78" i="3"/>
  <c r="CI78" i="3"/>
  <c r="CK78" i="3" s="1"/>
  <c r="CJ78" i="3"/>
  <c r="CH88" i="3"/>
  <c r="CI88" i="3"/>
  <c r="CK88" i="3" s="1"/>
  <c r="CJ88" i="3"/>
  <c r="CH110" i="3"/>
  <c r="CI110" i="3"/>
  <c r="CK110" i="3" s="1"/>
  <c r="CJ110" i="3"/>
  <c r="CH120" i="3"/>
  <c r="CI120" i="3"/>
  <c r="CK120" i="3" s="1"/>
  <c r="CJ120" i="3"/>
  <c r="CH142" i="3"/>
  <c r="CI142" i="3"/>
  <c r="CK142" i="3" s="1"/>
  <c r="CJ142" i="3"/>
  <c r="CH152" i="3"/>
  <c r="CI152" i="3"/>
  <c r="CK152" i="3" s="1"/>
  <c r="CJ152" i="3"/>
  <c r="CI178" i="3"/>
  <c r="CK178" i="3" s="1"/>
  <c r="CJ178" i="3"/>
  <c r="CH178" i="3"/>
  <c r="CH497" i="3"/>
  <c r="CI497" i="3"/>
  <c r="CK497" i="3" s="1"/>
  <c r="CJ497" i="3"/>
  <c r="CH13" i="3"/>
  <c r="CJ13" i="3"/>
  <c r="CI13" i="3"/>
  <c r="CK13" i="3" s="1"/>
  <c r="CH18" i="3"/>
  <c r="CI18" i="3"/>
  <c r="CK18" i="3" s="1"/>
  <c r="CJ18" i="3"/>
  <c r="CH21" i="3"/>
  <c r="CJ21" i="3"/>
  <c r="CI21" i="3"/>
  <c r="CK21" i="3" s="1"/>
  <c r="CH26" i="3"/>
  <c r="CI26" i="3"/>
  <c r="CK26" i="3" s="1"/>
  <c r="CJ26" i="3"/>
  <c r="CH29" i="3"/>
  <c r="CJ29" i="3"/>
  <c r="CI29" i="3"/>
  <c r="CK29" i="3" s="1"/>
  <c r="CH34" i="3"/>
  <c r="CI34" i="3"/>
  <c r="CK34" i="3" s="1"/>
  <c r="CJ34" i="3"/>
  <c r="CH37" i="3"/>
  <c r="CJ37" i="3"/>
  <c r="CI37" i="3"/>
  <c r="CK37" i="3" s="1"/>
  <c r="CH42" i="3"/>
  <c r="CI42" i="3"/>
  <c r="CK42" i="3" s="1"/>
  <c r="CJ42" i="3"/>
  <c r="CH45" i="3"/>
  <c r="CJ45" i="3"/>
  <c r="CI45" i="3"/>
  <c r="CK45" i="3" s="1"/>
  <c r="CH50" i="3"/>
  <c r="CI50" i="3"/>
  <c r="CK50" i="3" s="1"/>
  <c r="CJ50" i="3"/>
  <c r="CH53" i="3"/>
  <c r="CJ53" i="3"/>
  <c r="CI53" i="3"/>
  <c r="CK53" i="3" s="1"/>
  <c r="CH58" i="3"/>
  <c r="CI58" i="3"/>
  <c r="CK58" i="3" s="1"/>
  <c r="CJ58" i="3"/>
  <c r="CH70" i="3"/>
  <c r="CI70" i="3"/>
  <c r="CK70" i="3" s="1"/>
  <c r="CJ70" i="3"/>
  <c r="CH80" i="3"/>
  <c r="CI80" i="3"/>
  <c r="CK80" i="3" s="1"/>
  <c r="CJ80" i="3"/>
  <c r="CH102" i="3"/>
  <c r="CI102" i="3"/>
  <c r="CK102" i="3" s="1"/>
  <c r="CJ102" i="3"/>
  <c r="CH112" i="3"/>
  <c r="CI112" i="3"/>
  <c r="CK112" i="3" s="1"/>
  <c r="CJ112" i="3"/>
  <c r="CH134" i="3"/>
  <c r="CI134" i="3"/>
  <c r="CK134" i="3" s="1"/>
  <c r="CJ134" i="3"/>
  <c r="CH144" i="3"/>
  <c r="CI144" i="3"/>
  <c r="CK144" i="3" s="1"/>
  <c r="CJ144" i="3"/>
  <c r="CI173" i="3"/>
  <c r="CK173" i="3" s="1"/>
  <c r="CJ173" i="3"/>
  <c r="CH173" i="3"/>
  <c r="CI292" i="3"/>
  <c r="CK292" i="3" s="1"/>
  <c r="CJ292" i="3"/>
  <c r="CH292" i="3"/>
  <c r="CI315" i="3"/>
  <c r="CK315" i="3" s="1"/>
  <c r="CH315" i="3"/>
  <c r="CJ315" i="3"/>
  <c r="CI331" i="3"/>
  <c r="CK331" i="3" s="1"/>
  <c r="CH331" i="3"/>
  <c r="CJ331" i="3"/>
  <c r="CI356" i="3"/>
  <c r="CK356" i="3" s="1"/>
  <c r="CJ356" i="3"/>
  <c r="CH356" i="3"/>
  <c r="CI182" i="3"/>
  <c r="CK182" i="3" s="1"/>
  <c r="CJ182" i="3"/>
  <c r="CI192" i="3"/>
  <c r="CK192" i="3" s="1"/>
  <c r="CJ192" i="3"/>
  <c r="CH192" i="3"/>
  <c r="CI199" i="3"/>
  <c r="CK199" i="3" s="1"/>
  <c r="CH199" i="3"/>
  <c r="CJ199" i="3"/>
  <c r="CI217" i="3"/>
  <c r="CK217" i="3" s="1"/>
  <c r="CH217" i="3"/>
  <c r="CI233" i="3"/>
  <c r="CK233" i="3" s="1"/>
  <c r="CH233" i="3"/>
  <c r="CJ233" i="3"/>
  <c r="CI253" i="3"/>
  <c r="CK253" i="3" s="1"/>
  <c r="CJ253" i="3"/>
  <c r="CH253" i="3"/>
  <c r="CI255" i="3"/>
  <c r="CK255" i="3" s="1"/>
  <c r="CH255" i="3"/>
  <c r="CI273" i="3"/>
  <c r="CK273" i="3" s="1"/>
  <c r="CJ273" i="3"/>
  <c r="CH273" i="3"/>
  <c r="CI288" i="3"/>
  <c r="CK288" i="3" s="1"/>
  <c r="CJ288" i="3"/>
  <c r="CH288" i="3"/>
  <c r="CI308" i="3"/>
  <c r="CK308" i="3" s="1"/>
  <c r="CJ308" i="3"/>
  <c r="CH308" i="3"/>
  <c r="CI316" i="3"/>
  <c r="CK316" i="3" s="1"/>
  <c r="CJ316" i="3"/>
  <c r="CI322" i="3"/>
  <c r="CK322" i="3" s="1"/>
  <c r="CJ322" i="3"/>
  <c r="CH322" i="3"/>
  <c r="CI324" i="3"/>
  <c r="CK324" i="3" s="1"/>
  <c r="CJ324" i="3"/>
  <c r="CH324" i="3"/>
  <c r="CI326" i="3"/>
  <c r="CK326" i="3" s="1"/>
  <c r="CJ326" i="3"/>
  <c r="CI328" i="3"/>
  <c r="CK328" i="3" s="1"/>
  <c r="CJ328" i="3"/>
  <c r="CI332" i="3"/>
  <c r="CK332" i="3" s="1"/>
  <c r="CJ332" i="3"/>
  <c r="CI354" i="3"/>
  <c r="CK354" i="3" s="1"/>
  <c r="CJ354" i="3"/>
  <c r="CH354" i="3"/>
  <c r="CI363" i="3"/>
  <c r="CK363" i="3" s="1"/>
  <c r="CH363" i="3"/>
  <c r="CJ363" i="3"/>
  <c r="CI365" i="3"/>
  <c r="CK365" i="3" s="1"/>
  <c r="CJ365" i="3"/>
  <c r="CH365" i="3"/>
  <c r="CI367" i="3"/>
  <c r="CK367" i="3" s="1"/>
  <c r="CH367" i="3"/>
  <c r="CI369" i="3"/>
  <c r="CK369" i="3" s="1"/>
  <c r="CJ369" i="3"/>
  <c r="CI375" i="3"/>
  <c r="CK375" i="3" s="1"/>
  <c r="CH375" i="3"/>
  <c r="CJ375" i="3"/>
  <c r="CI399" i="3"/>
  <c r="CK399" i="3" s="1"/>
  <c r="CH399" i="3"/>
  <c r="CJ399" i="3"/>
  <c r="CI402" i="3"/>
  <c r="CK402" i="3" s="1"/>
  <c r="CJ402" i="3"/>
  <c r="CH402" i="3"/>
  <c r="CI404" i="3"/>
  <c r="CK404" i="3" s="1"/>
  <c r="CJ404" i="3"/>
  <c r="CH404" i="3"/>
  <c r="CI406" i="3"/>
  <c r="CK406" i="3" s="1"/>
  <c r="CJ406" i="3"/>
  <c r="CI408" i="3"/>
  <c r="CK408" i="3" s="1"/>
  <c r="CJ408" i="3"/>
  <c r="CI411" i="3"/>
  <c r="CK411" i="3" s="1"/>
  <c r="CH411" i="3"/>
  <c r="CJ411" i="3"/>
  <c r="CL417" i="3"/>
  <c r="CJ419" i="3"/>
  <c r="CI419" i="3"/>
  <c r="CK419" i="3" s="1"/>
  <c r="CJ423" i="3"/>
  <c r="CI423" i="3"/>
  <c r="CK423" i="3" s="1"/>
  <c r="CH423" i="3"/>
  <c r="CL430" i="3"/>
  <c r="CH452" i="3"/>
  <c r="CI452" i="3"/>
  <c r="CK452" i="3" s="1"/>
  <c r="CH466" i="3"/>
  <c r="CJ466" i="3"/>
  <c r="CH470" i="3"/>
  <c r="CJ470" i="3"/>
  <c r="CI470" i="3"/>
  <c r="CK470" i="3" s="1"/>
  <c r="CH472" i="3"/>
  <c r="CI472" i="3"/>
  <c r="CK472" i="3" s="1"/>
  <c r="CJ472" i="3"/>
  <c r="CH489" i="3"/>
  <c r="CI489" i="3"/>
  <c r="CK489" i="3" s="1"/>
  <c r="CJ489" i="3"/>
  <c r="CH492" i="3"/>
  <c r="CJ492" i="3"/>
  <c r="CI492" i="3"/>
  <c r="CK492" i="3" s="1"/>
  <c r="CL510" i="3"/>
  <c r="CH511" i="3"/>
  <c r="CI511" i="3"/>
  <c r="CK511" i="3" s="1"/>
  <c r="CH519" i="3"/>
  <c r="CI519" i="3"/>
  <c r="CK519" i="3" s="1"/>
  <c r="CJ519" i="3"/>
  <c r="CH63" i="3"/>
  <c r="CJ63" i="3"/>
  <c r="CH71" i="3"/>
  <c r="CJ71" i="3"/>
  <c r="CH79" i="3"/>
  <c r="CJ79" i="3"/>
  <c r="CH87" i="3"/>
  <c r="CJ87" i="3"/>
  <c r="CH95" i="3"/>
  <c r="CJ95" i="3"/>
  <c r="CH103" i="3"/>
  <c r="CJ103" i="3"/>
  <c r="CH111" i="3"/>
  <c r="CJ111" i="3"/>
  <c r="CH119" i="3"/>
  <c r="CJ119" i="3"/>
  <c r="CH127" i="3"/>
  <c r="CJ127" i="3"/>
  <c r="CH135" i="3"/>
  <c r="CJ135" i="3"/>
  <c r="CH143" i="3"/>
  <c r="CJ143" i="3"/>
  <c r="CH151" i="3"/>
  <c r="CJ151" i="3"/>
  <c r="CI159" i="3"/>
  <c r="CK159" i="3" s="1"/>
  <c r="CH159" i="3"/>
  <c r="CI167" i="3"/>
  <c r="CK167" i="3" s="1"/>
  <c r="CH167" i="3"/>
  <c r="CJ167" i="3"/>
  <c r="CI177" i="3"/>
  <c r="CK177" i="3" s="1"/>
  <c r="CJ177" i="3"/>
  <c r="CH182" i="3"/>
  <c r="CI185" i="3"/>
  <c r="CK185" i="3" s="1"/>
  <c r="CH185" i="3"/>
  <c r="CI200" i="3"/>
  <c r="CK200" i="3" s="1"/>
  <c r="CJ200" i="3"/>
  <c r="CI201" i="3"/>
  <c r="CK201" i="3" s="1"/>
  <c r="CH201" i="3"/>
  <c r="CJ201" i="3"/>
  <c r="CJ217" i="3"/>
  <c r="CI220" i="3"/>
  <c r="CK220" i="3" s="1"/>
  <c r="CJ220" i="3"/>
  <c r="CH220" i="3"/>
  <c r="CI235" i="3"/>
  <c r="CK235" i="3" s="1"/>
  <c r="CH235" i="3"/>
  <c r="CI236" i="3"/>
  <c r="CK236" i="3" s="1"/>
  <c r="CJ236" i="3"/>
  <c r="CI238" i="3"/>
  <c r="CK238" i="3" s="1"/>
  <c r="CH238" i="3"/>
  <c r="CJ238" i="3"/>
  <c r="CJ255" i="3"/>
  <c r="CI275" i="3"/>
  <c r="CK275" i="3" s="1"/>
  <c r="CH275" i="3"/>
  <c r="CI279" i="3"/>
  <c r="CK279" i="3" s="1"/>
  <c r="CH279" i="3"/>
  <c r="CJ279" i="3"/>
  <c r="CI284" i="3"/>
  <c r="CK284" i="3" s="1"/>
  <c r="CJ284" i="3"/>
  <c r="CH284" i="3"/>
  <c r="CI291" i="3"/>
  <c r="CK291" i="3" s="1"/>
  <c r="CH291" i="3"/>
  <c r="CI307" i="3"/>
  <c r="CK307" i="3" s="1"/>
  <c r="CH307" i="3"/>
  <c r="CJ307" i="3"/>
  <c r="CH316" i="3"/>
  <c r="CI317" i="3"/>
  <c r="CK317" i="3" s="1"/>
  <c r="CJ317" i="3"/>
  <c r="CH317" i="3"/>
  <c r="CI319" i="3"/>
  <c r="CK319" i="3" s="1"/>
  <c r="CH319" i="3"/>
  <c r="CI321" i="3"/>
  <c r="CK321" i="3" s="1"/>
  <c r="CJ321" i="3"/>
  <c r="CH326" i="3"/>
  <c r="CH328" i="3"/>
  <c r="CH332" i="3"/>
  <c r="CI336" i="3"/>
  <c r="CK336" i="3" s="1"/>
  <c r="CJ336" i="3"/>
  <c r="CH336" i="3"/>
  <c r="CI337" i="3"/>
  <c r="CK337" i="3" s="1"/>
  <c r="CJ337" i="3"/>
  <c r="CH337" i="3"/>
  <c r="CI352" i="3"/>
  <c r="CK352" i="3" s="1"/>
  <c r="CJ352" i="3"/>
  <c r="CH352" i="3"/>
  <c r="CI358" i="3"/>
  <c r="CK358" i="3" s="1"/>
  <c r="CJ358" i="3"/>
  <c r="CH358" i="3"/>
  <c r="CJ367" i="3"/>
  <c r="CH369" i="3"/>
  <c r="CI372" i="3"/>
  <c r="CK372" i="3" s="1"/>
  <c r="CJ372" i="3"/>
  <c r="CH372" i="3"/>
  <c r="CI380" i="3"/>
  <c r="CK380" i="3" s="1"/>
  <c r="CJ380" i="3"/>
  <c r="CI384" i="3"/>
  <c r="CK384" i="3" s="1"/>
  <c r="CJ384" i="3"/>
  <c r="CH384" i="3"/>
  <c r="CI386" i="3"/>
  <c r="CK386" i="3" s="1"/>
  <c r="CJ386" i="3"/>
  <c r="CH386" i="3"/>
  <c r="CI388" i="3"/>
  <c r="CK388" i="3" s="1"/>
  <c r="CJ388" i="3"/>
  <c r="CH388" i="3"/>
  <c r="CI390" i="3"/>
  <c r="CK390" i="3" s="1"/>
  <c r="CJ390" i="3"/>
  <c r="CI392" i="3"/>
  <c r="CK392" i="3" s="1"/>
  <c r="CJ392" i="3"/>
  <c r="CI396" i="3"/>
  <c r="CK396" i="3" s="1"/>
  <c r="CJ396" i="3"/>
  <c r="CI397" i="3"/>
  <c r="CK397" i="3" s="1"/>
  <c r="CJ397" i="3"/>
  <c r="CH397" i="3"/>
  <c r="CH406" i="3"/>
  <c r="CH408" i="3"/>
  <c r="CH419" i="3"/>
  <c r="CL429" i="3"/>
  <c r="CH436" i="3"/>
  <c r="CI436" i="3"/>
  <c r="CK436" i="3" s="1"/>
  <c r="CJ436" i="3"/>
  <c r="CL449" i="3"/>
  <c r="CJ451" i="3"/>
  <c r="CI451" i="3"/>
  <c r="CK451" i="3" s="1"/>
  <c r="CJ452" i="3"/>
  <c r="CJ455" i="3"/>
  <c r="CI455" i="3"/>
  <c r="CK455" i="3" s="1"/>
  <c r="CH455" i="3"/>
  <c r="CL462" i="3"/>
  <c r="CI466" i="3"/>
  <c r="CK466" i="3" s="1"/>
  <c r="CH488" i="3"/>
  <c r="CJ488" i="3"/>
  <c r="CI488" i="3"/>
  <c r="CK488" i="3" s="1"/>
  <c r="CJ511" i="3"/>
  <c r="CI63" i="3"/>
  <c r="CK63" i="3" s="1"/>
  <c r="CL65" i="3"/>
  <c r="CH66" i="3"/>
  <c r="CI66" i="3"/>
  <c r="CK66" i="3" s="1"/>
  <c r="CI71" i="3"/>
  <c r="CK71" i="3" s="1"/>
  <c r="CH74" i="3"/>
  <c r="CI74" i="3"/>
  <c r="CK74" i="3" s="1"/>
  <c r="CI79" i="3"/>
  <c r="CK79" i="3" s="1"/>
  <c r="CH82" i="3"/>
  <c r="CI82" i="3"/>
  <c r="CK82" i="3" s="1"/>
  <c r="CI87" i="3"/>
  <c r="CK87" i="3" s="1"/>
  <c r="CH90" i="3"/>
  <c r="CI90" i="3"/>
  <c r="CK90" i="3" s="1"/>
  <c r="CI95" i="3"/>
  <c r="CK95" i="3" s="1"/>
  <c r="CL97" i="3"/>
  <c r="CH98" i="3"/>
  <c r="CI98" i="3"/>
  <c r="CK98" i="3" s="1"/>
  <c r="CI103" i="3"/>
  <c r="CK103" i="3" s="1"/>
  <c r="CL105" i="3"/>
  <c r="CH106" i="3"/>
  <c r="CI106" i="3"/>
  <c r="CK106" i="3" s="1"/>
  <c r="CI111" i="3"/>
  <c r="CK111" i="3" s="1"/>
  <c r="CL113" i="3"/>
  <c r="CH114" i="3"/>
  <c r="CI114" i="3"/>
  <c r="CK114" i="3" s="1"/>
  <c r="CI119" i="3"/>
  <c r="CK119" i="3" s="1"/>
  <c r="CL121" i="3"/>
  <c r="CH122" i="3"/>
  <c r="CI122" i="3"/>
  <c r="CK122" i="3" s="1"/>
  <c r="CI127" i="3"/>
  <c r="CK127" i="3" s="1"/>
  <c r="CH130" i="3"/>
  <c r="CI130" i="3"/>
  <c r="CK130" i="3" s="1"/>
  <c r="CI135" i="3"/>
  <c r="CK135" i="3" s="1"/>
  <c r="CH138" i="3"/>
  <c r="CI138" i="3"/>
  <c r="CK138" i="3" s="1"/>
  <c r="CI143" i="3"/>
  <c r="CK143" i="3" s="1"/>
  <c r="CL145" i="3"/>
  <c r="CH146" i="3"/>
  <c r="CI146" i="3"/>
  <c r="CK146" i="3" s="1"/>
  <c r="CI151" i="3"/>
  <c r="CK151" i="3" s="1"/>
  <c r="CH154" i="3"/>
  <c r="CI154" i="3"/>
  <c r="CK154" i="3" s="1"/>
  <c r="CJ159" i="3"/>
  <c r="CI168" i="3"/>
  <c r="CK168" i="3" s="1"/>
  <c r="CJ168" i="3"/>
  <c r="CI169" i="3"/>
  <c r="CK169" i="3" s="1"/>
  <c r="CH169" i="3"/>
  <c r="CJ169" i="3"/>
  <c r="CH177" i="3"/>
  <c r="CJ185" i="3"/>
  <c r="CI188" i="3"/>
  <c r="CK188" i="3" s="1"/>
  <c r="CJ188" i="3"/>
  <c r="CH188" i="3"/>
  <c r="CH200" i="3"/>
  <c r="CI203" i="3"/>
  <c r="CK203" i="3" s="1"/>
  <c r="CH203" i="3"/>
  <c r="CI204" i="3"/>
  <c r="CK204" i="3" s="1"/>
  <c r="CJ204" i="3"/>
  <c r="CI206" i="3"/>
  <c r="CK206" i="3" s="1"/>
  <c r="CH206" i="3"/>
  <c r="CJ206" i="3"/>
  <c r="CI211" i="3"/>
  <c r="CK211" i="3" s="1"/>
  <c r="CH211" i="3"/>
  <c r="CI212" i="3"/>
  <c r="CK212" i="3" s="1"/>
  <c r="CJ212" i="3"/>
  <c r="CI221" i="3"/>
  <c r="CK221" i="3" s="1"/>
  <c r="CJ221" i="3"/>
  <c r="CI222" i="3"/>
  <c r="CK222" i="3" s="1"/>
  <c r="CH222" i="3"/>
  <c r="CJ235" i="3"/>
  <c r="CH236" i="3"/>
  <c r="CI237" i="3"/>
  <c r="CK237" i="3" s="1"/>
  <c r="CJ237" i="3"/>
  <c r="CH237" i="3"/>
  <c r="CI241" i="3"/>
  <c r="CK241" i="3" s="1"/>
  <c r="CJ241" i="3"/>
  <c r="CI247" i="3"/>
  <c r="CK247" i="3" s="1"/>
  <c r="CH247" i="3"/>
  <c r="CJ247" i="3"/>
  <c r="CI271" i="3"/>
  <c r="CK271" i="3" s="1"/>
  <c r="CH271" i="3"/>
  <c r="CJ271" i="3"/>
  <c r="CI274" i="3"/>
  <c r="CK274" i="3" s="1"/>
  <c r="CJ274" i="3"/>
  <c r="CH274" i="3"/>
  <c r="CJ275" i="3"/>
  <c r="CI278" i="3"/>
  <c r="CK278" i="3" s="1"/>
  <c r="CJ278" i="3"/>
  <c r="CI280" i="3"/>
  <c r="CK280" i="3" s="1"/>
  <c r="CJ280" i="3"/>
  <c r="CI283" i="3"/>
  <c r="CK283" i="3" s="1"/>
  <c r="CH283" i="3"/>
  <c r="CJ283" i="3"/>
  <c r="CJ291" i="3"/>
  <c r="CI295" i="3"/>
  <c r="CK295" i="3" s="1"/>
  <c r="CH295" i="3"/>
  <c r="CJ295" i="3"/>
  <c r="CI296" i="3"/>
  <c r="CK296" i="3" s="1"/>
  <c r="CJ296" i="3"/>
  <c r="CH296" i="3"/>
  <c r="CJ319" i="3"/>
  <c r="CH321" i="3"/>
  <c r="CI339" i="3"/>
  <c r="CK339" i="3" s="1"/>
  <c r="CH339" i="3"/>
  <c r="CI343" i="3"/>
  <c r="CK343" i="3" s="1"/>
  <c r="CH343" i="3"/>
  <c r="CJ343" i="3"/>
  <c r="CI348" i="3"/>
  <c r="CK348" i="3" s="1"/>
  <c r="CJ348" i="3"/>
  <c r="CH348" i="3"/>
  <c r="CI355" i="3"/>
  <c r="CK355" i="3" s="1"/>
  <c r="CH355" i="3"/>
  <c r="CI371" i="3"/>
  <c r="CK371" i="3" s="1"/>
  <c r="CH371" i="3"/>
  <c r="CJ371" i="3"/>
  <c r="CH380" i="3"/>
  <c r="CI381" i="3"/>
  <c r="CK381" i="3" s="1"/>
  <c r="CJ381" i="3"/>
  <c r="CH381" i="3"/>
  <c r="CI383" i="3"/>
  <c r="CK383" i="3" s="1"/>
  <c r="CH383" i="3"/>
  <c r="CI385" i="3"/>
  <c r="CK385" i="3" s="1"/>
  <c r="CJ385" i="3"/>
  <c r="CH390" i="3"/>
  <c r="CH392" i="3"/>
  <c r="CH396" i="3"/>
  <c r="CI400" i="3"/>
  <c r="CK400" i="3" s="1"/>
  <c r="CJ400" i="3"/>
  <c r="CH400" i="3"/>
  <c r="CI401" i="3"/>
  <c r="CK401" i="3" s="1"/>
  <c r="CJ401" i="3"/>
  <c r="CH401" i="3"/>
  <c r="CH418" i="3"/>
  <c r="CJ418" i="3"/>
  <c r="CI418" i="3"/>
  <c r="CK418" i="3" s="1"/>
  <c r="CH451" i="3"/>
  <c r="CL461" i="3"/>
  <c r="CH468" i="3"/>
  <c r="CI468" i="3"/>
  <c r="CK468" i="3" s="1"/>
  <c r="CJ468" i="3"/>
  <c r="CH485" i="3"/>
  <c r="CI485" i="3"/>
  <c r="CK485" i="3" s="1"/>
  <c r="CJ485" i="3"/>
  <c r="CI183" i="3"/>
  <c r="CK183" i="3" s="1"/>
  <c r="CH183" i="3"/>
  <c r="CJ183" i="3"/>
  <c r="CI191" i="3"/>
  <c r="CK191" i="3" s="1"/>
  <c r="CH191" i="3"/>
  <c r="CI209" i="3"/>
  <c r="CK209" i="3" s="1"/>
  <c r="CJ209" i="3"/>
  <c r="CI232" i="3"/>
  <c r="CK232" i="3" s="1"/>
  <c r="CJ232" i="3"/>
  <c r="CI243" i="3"/>
  <c r="CK243" i="3" s="1"/>
  <c r="CH243" i="3"/>
  <c r="CJ243" i="3"/>
  <c r="CI251" i="3"/>
  <c r="CK251" i="3" s="1"/>
  <c r="CH251" i="3"/>
  <c r="CJ251" i="3"/>
  <c r="CI257" i="3"/>
  <c r="CK257" i="3" s="1"/>
  <c r="CJ257" i="3"/>
  <c r="CI272" i="3"/>
  <c r="CK272" i="3" s="1"/>
  <c r="CJ272" i="3"/>
  <c r="CH272" i="3"/>
  <c r="CI294" i="3"/>
  <c r="CK294" i="3" s="1"/>
  <c r="CJ294" i="3"/>
  <c r="CH294" i="3"/>
  <c r="CI320" i="3"/>
  <c r="CK320" i="3" s="1"/>
  <c r="CJ320" i="3"/>
  <c r="CH320" i="3"/>
  <c r="CI333" i="3"/>
  <c r="CK333" i="3" s="1"/>
  <c r="CJ333" i="3"/>
  <c r="CH333" i="3"/>
  <c r="CL518" i="3"/>
  <c r="CH16" i="3"/>
  <c r="CI16" i="3"/>
  <c r="CK16" i="3" s="1"/>
  <c r="CH20" i="3"/>
  <c r="CI20" i="3"/>
  <c r="CK20" i="3" s="1"/>
  <c r="CH24" i="3"/>
  <c r="CI24" i="3"/>
  <c r="CK24" i="3" s="1"/>
  <c r="CL27" i="3"/>
  <c r="CH28" i="3"/>
  <c r="CI28" i="3"/>
  <c r="CK28" i="3" s="1"/>
  <c r="CH32" i="3"/>
  <c r="CI32" i="3"/>
  <c r="CK32" i="3" s="1"/>
  <c r="CH36" i="3"/>
  <c r="CI36" i="3"/>
  <c r="CK36" i="3" s="1"/>
  <c r="CL39" i="3"/>
  <c r="CH40" i="3"/>
  <c r="CI40" i="3"/>
  <c r="CK40" i="3" s="1"/>
  <c r="CL43" i="3"/>
  <c r="CH44" i="3"/>
  <c r="CI44" i="3"/>
  <c r="CK44" i="3" s="1"/>
  <c r="CL47" i="3"/>
  <c r="CH48" i="3"/>
  <c r="CI48" i="3"/>
  <c r="CK48" i="3" s="1"/>
  <c r="CL51" i="3"/>
  <c r="CH52" i="3"/>
  <c r="CI52" i="3"/>
  <c r="CK52" i="3" s="1"/>
  <c r="CL55" i="3"/>
  <c r="CH56" i="3"/>
  <c r="CI56" i="3"/>
  <c r="CK56" i="3" s="1"/>
  <c r="CH60" i="3"/>
  <c r="CI60" i="3"/>
  <c r="CK60" i="3" s="1"/>
  <c r="CJ60" i="3"/>
  <c r="CH67" i="3"/>
  <c r="CJ67" i="3"/>
  <c r="CL67" i="3" s="1"/>
  <c r="CH68" i="3"/>
  <c r="CI68" i="3"/>
  <c r="CK68" i="3" s="1"/>
  <c r="CJ68" i="3"/>
  <c r="CH75" i="3"/>
  <c r="CJ75" i="3"/>
  <c r="CL75" i="3" s="1"/>
  <c r="CH76" i="3"/>
  <c r="CI76" i="3"/>
  <c r="CK76" i="3" s="1"/>
  <c r="CJ76" i="3"/>
  <c r="CH83" i="3"/>
  <c r="CJ83" i="3"/>
  <c r="CL83" i="3" s="1"/>
  <c r="CH84" i="3"/>
  <c r="CI84" i="3"/>
  <c r="CK84" i="3" s="1"/>
  <c r="CJ84" i="3"/>
  <c r="CH91" i="3"/>
  <c r="CJ91" i="3"/>
  <c r="CL91" i="3" s="1"/>
  <c r="CH92" i="3"/>
  <c r="CI92" i="3"/>
  <c r="CK92" i="3" s="1"/>
  <c r="CJ92" i="3"/>
  <c r="CH99" i="3"/>
  <c r="CJ99" i="3"/>
  <c r="CL99" i="3" s="1"/>
  <c r="CH100" i="3"/>
  <c r="CI100" i="3"/>
  <c r="CK100" i="3" s="1"/>
  <c r="CJ100" i="3"/>
  <c r="CH107" i="3"/>
  <c r="CJ107" i="3"/>
  <c r="CL107" i="3" s="1"/>
  <c r="CH108" i="3"/>
  <c r="CI108" i="3"/>
  <c r="CK108" i="3" s="1"/>
  <c r="CJ108" i="3"/>
  <c r="CH115" i="3"/>
  <c r="CJ115" i="3"/>
  <c r="CL115" i="3" s="1"/>
  <c r="CH116" i="3"/>
  <c r="CI116" i="3"/>
  <c r="CK116" i="3" s="1"/>
  <c r="CJ116" i="3"/>
  <c r="CH123" i="3"/>
  <c r="CJ123" i="3"/>
  <c r="CL123" i="3" s="1"/>
  <c r="CH124" i="3"/>
  <c r="CI124" i="3"/>
  <c r="CK124" i="3" s="1"/>
  <c r="CJ124" i="3"/>
  <c r="CH131" i="3"/>
  <c r="CJ131" i="3"/>
  <c r="CL131" i="3" s="1"/>
  <c r="CH132" i="3"/>
  <c r="CI132" i="3"/>
  <c r="CK132" i="3" s="1"/>
  <c r="CJ132" i="3"/>
  <c r="CH139" i="3"/>
  <c r="CJ139" i="3"/>
  <c r="CL139" i="3" s="1"/>
  <c r="CH140" i="3"/>
  <c r="CI140" i="3"/>
  <c r="CK140" i="3" s="1"/>
  <c r="CJ140" i="3"/>
  <c r="CH147" i="3"/>
  <c r="CJ147" i="3"/>
  <c r="CL147" i="3" s="1"/>
  <c r="CH148" i="3"/>
  <c r="CI148" i="3"/>
  <c r="CK148" i="3" s="1"/>
  <c r="CJ148" i="3"/>
  <c r="CH155" i="3"/>
  <c r="CJ155" i="3"/>
  <c r="CL155" i="3" s="1"/>
  <c r="CH156" i="3"/>
  <c r="CI156" i="3"/>
  <c r="CK156" i="3" s="1"/>
  <c r="CJ156" i="3"/>
  <c r="CI164" i="3"/>
  <c r="CK164" i="3" s="1"/>
  <c r="CJ164" i="3"/>
  <c r="CI171" i="3"/>
  <c r="CK171" i="3" s="1"/>
  <c r="CH171" i="3"/>
  <c r="CI172" i="3"/>
  <c r="CK172" i="3" s="1"/>
  <c r="CJ172" i="3"/>
  <c r="CI174" i="3"/>
  <c r="CK174" i="3" s="1"/>
  <c r="CH174" i="3"/>
  <c r="CJ174" i="3"/>
  <c r="CI179" i="3"/>
  <c r="CK179" i="3" s="1"/>
  <c r="CH179" i="3"/>
  <c r="CI180" i="3"/>
  <c r="CK180" i="3" s="1"/>
  <c r="CJ180" i="3"/>
  <c r="CI187" i="3"/>
  <c r="CK187" i="3" s="1"/>
  <c r="CH187" i="3"/>
  <c r="CJ187" i="3"/>
  <c r="CI189" i="3"/>
  <c r="CK189" i="3" s="1"/>
  <c r="CJ189" i="3"/>
  <c r="CI190" i="3"/>
  <c r="CK190" i="3" s="1"/>
  <c r="CH190" i="3"/>
  <c r="CI205" i="3"/>
  <c r="CK205" i="3" s="1"/>
  <c r="CJ205" i="3"/>
  <c r="CH205" i="3"/>
  <c r="CI208" i="3"/>
  <c r="CK208" i="3" s="1"/>
  <c r="CJ208" i="3"/>
  <c r="CH208" i="3"/>
  <c r="CI210" i="3"/>
  <c r="CK210" i="3" s="1"/>
  <c r="CJ210" i="3"/>
  <c r="CI214" i="3"/>
  <c r="CK214" i="3" s="1"/>
  <c r="CJ214" i="3"/>
  <c r="CI215" i="3"/>
  <c r="CK215" i="3" s="1"/>
  <c r="CH215" i="3"/>
  <c r="CJ215" i="3"/>
  <c r="CI223" i="3"/>
  <c r="CK223" i="3" s="1"/>
  <c r="CH223" i="3"/>
  <c r="CI224" i="3"/>
  <c r="CK224" i="3" s="1"/>
  <c r="CJ224" i="3"/>
  <c r="CH224" i="3"/>
  <c r="CI231" i="3"/>
  <c r="CK231" i="3" s="1"/>
  <c r="CH231" i="3"/>
  <c r="CJ231" i="3"/>
  <c r="CI244" i="3"/>
  <c r="CK244" i="3" s="1"/>
  <c r="CJ244" i="3"/>
  <c r="CH244" i="3"/>
  <c r="CI252" i="3"/>
  <c r="CK252" i="3" s="1"/>
  <c r="CJ252" i="3"/>
  <c r="CI256" i="3"/>
  <c r="CK256" i="3" s="1"/>
  <c r="CJ256" i="3"/>
  <c r="CH256" i="3"/>
  <c r="CI258" i="3"/>
  <c r="CK258" i="3" s="1"/>
  <c r="CJ258" i="3"/>
  <c r="CH258" i="3"/>
  <c r="CI260" i="3"/>
  <c r="CK260" i="3" s="1"/>
  <c r="CJ260" i="3"/>
  <c r="CH260" i="3"/>
  <c r="CI262" i="3"/>
  <c r="CK262" i="3" s="1"/>
  <c r="CJ262" i="3"/>
  <c r="CI264" i="3"/>
  <c r="CK264" i="3" s="1"/>
  <c r="CJ264" i="3"/>
  <c r="CI268" i="3"/>
  <c r="CK268" i="3" s="1"/>
  <c r="CJ268" i="3"/>
  <c r="CI269" i="3"/>
  <c r="CK269" i="3" s="1"/>
  <c r="CJ269" i="3"/>
  <c r="CH269" i="3"/>
  <c r="CI290" i="3"/>
  <c r="CK290" i="3" s="1"/>
  <c r="CJ290" i="3"/>
  <c r="CH290" i="3"/>
  <c r="CI299" i="3"/>
  <c r="CK299" i="3" s="1"/>
  <c r="CH299" i="3"/>
  <c r="CJ299" i="3"/>
  <c r="CI301" i="3"/>
  <c r="CK301" i="3" s="1"/>
  <c r="CJ301" i="3"/>
  <c r="CH301" i="3"/>
  <c r="CI303" i="3"/>
  <c r="CK303" i="3" s="1"/>
  <c r="CH303" i="3"/>
  <c r="CI305" i="3"/>
  <c r="CK305" i="3" s="1"/>
  <c r="CJ305" i="3"/>
  <c r="CI311" i="3"/>
  <c r="CK311" i="3" s="1"/>
  <c r="CH311" i="3"/>
  <c r="CJ311" i="3"/>
  <c r="CI335" i="3"/>
  <c r="CK335" i="3" s="1"/>
  <c r="CH335" i="3"/>
  <c r="CJ335" i="3"/>
  <c r="CI338" i="3"/>
  <c r="CK338" i="3" s="1"/>
  <c r="CJ338" i="3"/>
  <c r="CH338" i="3"/>
  <c r="CI340" i="3"/>
  <c r="CK340" i="3" s="1"/>
  <c r="CJ340" i="3"/>
  <c r="CH340" i="3"/>
  <c r="CI342" i="3"/>
  <c r="CK342" i="3" s="1"/>
  <c r="CJ342" i="3"/>
  <c r="CI344" i="3"/>
  <c r="CK344" i="3" s="1"/>
  <c r="CJ344" i="3"/>
  <c r="CI347" i="3"/>
  <c r="CK347" i="3" s="1"/>
  <c r="CH347" i="3"/>
  <c r="CJ347" i="3"/>
  <c r="CI359" i="3"/>
  <c r="CK359" i="3" s="1"/>
  <c r="CH359" i="3"/>
  <c r="CJ359" i="3"/>
  <c r="CI360" i="3"/>
  <c r="CK360" i="3" s="1"/>
  <c r="CJ360" i="3"/>
  <c r="CH360" i="3"/>
  <c r="CI395" i="3"/>
  <c r="CK395" i="3" s="1"/>
  <c r="CH395" i="3"/>
  <c r="CJ395" i="3"/>
  <c r="CI403" i="3"/>
  <c r="CK403" i="3" s="1"/>
  <c r="CH403" i="3"/>
  <c r="CI407" i="3"/>
  <c r="CK407" i="3" s="1"/>
  <c r="CH407" i="3"/>
  <c r="CJ407" i="3"/>
  <c r="CI412" i="3"/>
  <c r="CK412" i="3" s="1"/>
  <c r="CJ412" i="3"/>
  <c r="CH412" i="3"/>
  <c r="CH420" i="3"/>
  <c r="CI420" i="3"/>
  <c r="CK420" i="3" s="1"/>
  <c r="CH434" i="3"/>
  <c r="CJ434" i="3"/>
  <c r="CL434" i="3" s="1"/>
  <c r="CH438" i="3"/>
  <c r="CJ438" i="3"/>
  <c r="CI438" i="3"/>
  <c r="CK438" i="3" s="1"/>
  <c r="CH440" i="3"/>
  <c r="CI440" i="3"/>
  <c r="CK440" i="3" s="1"/>
  <c r="CJ440" i="3"/>
  <c r="CH450" i="3"/>
  <c r="CJ450" i="3"/>
  <c r="CI450" i="3"/>
  <c r="CK450" i="3" s="1"/>
  <c r="CH481" i="3"/>
  <c r="CI481" i="3"/>
  <c r="CK481" i="3" s="1"/>
  <c r="CJ481" i="3"/>
  <c r="CH484" i="3"/>
  <c r="CJ484" i="3"/>
  <c r="CI484" i="3"/>
  <c r="CK484" i="3" s="1"/>
  <c r="CH493" i="3"/>
  <c r="CI493" i="3"/>
  <c r="CK493" i="3" s="1"/>
  <c r="CJ493" i="3"/>
  <c r="CL161" i="3"/>
  <c r="CI162" i="3"/>
  <c r="CK162" i="3" s="1"/>
  <c r="CJ162" i="3"/>
  <c r="CI163" i="3"/>
  <c r="CK163" i="3" s="1"/>
  <c r="CH163" i="3"/>
  <c r="CI175" i="3"/>
  <c r="CK175" i="3" s="1"/>
  <c r="CH175" i="3"/>
  <c r="CI184" i="3"/>
  <c r="CK184" i="3" s="1"/>
  <c r="CJ184" i="3"/>
  <c r="CL193" i="3"/>
  <c r="CI194" i="3"/>
  <c r="CK194" i="3" s="1"/>
  <c r="CJ194" i="3"/>
  <c r="CI195" i="3"/>
  <c r="CK195" i="3" s="1"/>
  <c r="CH195" i="3"/>
  <c r="CL198" i="3"/>
  <c r="CI207" i="3"/>
  <c r="CK207" i="3" s="1"/>
  <c r="CH207" i="3"/>
  <c r="CI216" i="3"/>
  <c r="CK216" i="3" s="1"/>
  <c r="CJ216" i="3"/>
  <c r="CI226" i="3"/>
  <c r="CK226" i="3" s="1"/>
  <c r="CJ226" i="3"/>
  <c r="CI227" i="3"/>
  <c r="CK227" i="3" s="1"/>
  <c r="CH227" i="3"/>
  <c r="CL230" i="3"/>
  <c r="CI239" i="3"/>
  <c r="CK239" i="3" s="1"/>
  <c r="CH239" i="3"/>
  <c r="CI240" i="3"/>
  <c r="CK240" i="3" s="1"/>
  <c r="CJ240" i="3"/>
  <c r="CH240" i="3"/>
  <c r="CI242" i="3"/>
  <c r="CK242" i="3" s="1"/>
  <c r="CJ242" i="3"/>
  <c r="CH242" i="3"/>
  <c r="CI246" i="3"/>
  <c r="CK246" i="3" s="1"/>
  <c r="CJ246" i="3"/>
  <c r="CI248" i="3"/>
  <c r="CK248" i="3" s="1"/>
  <c r="CJ248" i="3"/>
  <c r="CI259" i="3"/>
  <c r="CK259" i="3" s="1"/>
  <c r="CH259" i="3"/>
  <c r="CI263" i="3"/>
  <c r="CK263" i="3" s="1"/>
  <c r="CH263" i="3"/>
  <c r="CJ263" i="3"/>
  <c r="CI285" i="3"/>
  <c r="CK285" i="3" s="1"/>
  <c r="CJ285" i="3"/>
  <c r="CH285" i="3"/>
  <c r="CI287" i="3"/>
  <c r="CK287" i="3" s="1"/>
  <c r="CH287" i="3"/>
  <c r="CI289" i="3"/>
  <c r="CK289" i="3" s="1"/>
  <c r="CJ289" i="3"/>
  <c r="CI300" i="3"/>
  <c r="CK300" i="3" s="1"/>
  <c r="CJ300" i="3"/>
  <c r="CI304" i="3"/>
  <c r="CK304" i="3" s="1"/>
  <c r="CJ304" i="3"/>
  <c r="CH304" i="3"/>
  <c r="CI306" i="3"/>
  <c r="CK306" i="3" s="1"/>
  <c r="CJ306" i="3"/>
  <c r="CH306" i="3"/>
  <c r="CI310" i="3"/>
  <c r="CK310" i="3" s="1"/>
  <c r="CJ310" i="3"/>
  <c r="CI312" i="3"/>
  <c r="CK312" i="3" s="1"/>
  <c r="CJ312" i="3"/>
  <c r="CI323" i="3"/>
  <c r="CK323" i="3" s="1"/>
  <c r="CH323" i="3"/>
  <c r="CI327" i="3"/>
  <c r="CK327" i="3" s="1"/>
  <c r="CH327" i="3"/>
  <c r="CJ327" i="3"/>
  <c r="CI349" i="3"/>
  <c r="CK349" i="3" s="1"/>
  <c r="CJ349" i="3"/>
  <c r="CH349" i="3"/>
  <c r="CI351" i="3"/>
  <c r="CK351" i="3" s="1"/>
  <c r="CH351" i="3"/>
  <c r="CI353" i="3"/>
  <c r="CK353" i="3" s="1"/>
  <c r="CJ353" i="3"/>
  <c r="CI364" i="3"/>
  <c r="CK364" i="3" s="1"/>
  <c r="CJ364" i="3"/>
  <c r="CI368" i="3"/>
  <c r="CK368" i="3" s="1"/>
  <c r="CJ368" i="3"/>
  <c r="CH368" i="3"/>
  <c r="CI370" i="3"/>
  <c r="CK370" i="3" s="1"/>
  <c r="CJ370" i="3"/>
  <c r="CH370" i="3"/>
  <c r="CI374" i="3"/>
  <c r="CK374" i="3" s="1"/>
  <c r="CJ374" i="3"/>
  <c r="CI376" i="3"/>
  <c r="CK376" i="3" s="1"/>
  <c r="CJ376" i="3"/>
  <c r="CI387" i="3"/>
  <c r="CK387" i="3" s="1"/>
  <c r="CH387" i="3"/>
  <c r="CI391" i="3"/>
  <c r="CK391" i="3" s="1"/>
  <c r="CH391" i="3"/>
  <c r="CJ391" i="3"/>
  <c r="CI413" i="3"/>
  <c r="CK413" i="3" s="1"/>
  <c r="CJ413" i="3"/>
  <c r="CH413" i="3"/>
  <c r="CH422" i="3"/>
  <c r="CJ422" i="3"/>
  <c r="CI422" i="3"/>
  <c r="CK422" i="3" s="1"/>
  <c r="CH424" i="3"/>
  <c r="CI424" i="3"/>
  <c r="CK424" i="3" s="1"/>
  <c r="CJ424" i="3"/>
  <c r="CJ435" i="3"/>
  <c r="CI435" i="3"/>
  <c r="CK435" i="3" s="1"/>
  <c r="CJ439" i="3"/>
  <c r="CI439" i="3"/>
  <c r="CK439" i="3" s="1"/>
  <c r="CH439" i="3"/>
  <c r="CH454" i="3"/>
  <c r="CJ454" i="3"/>
  <c r="CI454" i="3"/>
  <c r="CK454" i="3" s="1"/>
  <c r="CH456" i="3"/>
  <c r="CI456" i="3"/>
  <c r="CK456" i="3" s="1"/>
  <c r="CJ456" i="3"/>
  <c r="CJ467" i="3"/>
  <c r="CI467" i="3"/>
  <c r="CK467" i="3" s="1"/>
  <c r="CJ471" i="3"/>
  <c r="CI471" i="3"/>
  <c r="CK471" i="3" s="1"/>
  <c r="CH471" i="3"/>
  <c r="CL478" i="3"/>
  <c r="CH479" i="3"/>
  <c r="CI479" i="3"/>
  <c r="CK479" i="3" s="1"/>
  <c r="CH480" i="3"/>
  <c r="CJ480" i="3"/>
  <c r="CI480" i="3"/>
  <c r="CK480" i="3" s="1"/>
  <c r="CH487" i="3"/>
  <c r="CI487" i="3"/>
  <c r="CK487" i="3" s="1"/>
  <c r="CJ487" i="3"/>
  <c r="CH505" i="3"/>
  <c r="CI505" i="3"/>
  <c r="CK505" i="3" s="1"/>
  <c r="CJ505" i="3"/>
  <c r="CL270" i="3"/>
  <c r="CL286" i="3"/>
  <c r="CL350" i="3"/>
  <c r="CL318" i="3"/>
  <c r="CL334" i="3"/>
  <c r="CL366" i="3"/>
  <c r="CL382" i="3"/>
  <c r="CL414" i="3"/>
  <c r="CJ427" i="3"/>
  <c r="CI427" i="3"/>
  <c r="CK427" i="3" s="1"/>
  <c r="CH428" i="3"/>
  <c r="CI428" i="3"/>
  <c r="CK428" i="3" s="1"/>
  <c r="CJ443" i="3"/>
  <c r="CI443" i="3"/>
  <c r="CK443" i="3" s="1"/>
  <c r="CH444" i="3"/>
  <c r="CI444" i="3"/>
  <c r="CK444" i="3" s="1"/>
  <c r="CJ459" i="3"/>
  <c r="CI459" i="3"/>
  <c r="CK459" i="3" s="1"/>
  <c r="CH460" i="3"/>
  <c r="CI460" i="3"/>
  <c r="CK460" i="3" s="1"/>
  <c r="CJ475" i="3"/>
  <c r="CI475" i="3"/>
  <c r="CK475" i="3" s="1"/>
  <c r="CH476" i="3"/>
  <c r="CI476" i="3"/>
  <c r="CK476" i="3" s="1"/>
  <c r="CL494" i="3"/>
  <c r="CH495" i="3"/>
  <c r="CI495" i="3"/>
  <c r="CK495" i="3" s="1"/>
  <c r="CH496" i="3"/>
  <c r="CJ496" i="3"/>
  <c r="CI496" i="3"/>
  <c r="CK496" i="3" s="1"/>
  <c r="CH500" i="3"/>
  <c r="CJ500" i="3"/>
  <c r="CH501" i="3"/>
  <c r="CI501" i="3"/>
  <c r="CK501" i="3" s="1"/>
  <c r="CJ501" i="3"/>
  <c r="CH513" i="3"/>
  <c r="CI513" i="3"/>
  <c r="CK513" i="3" s="1"/>
  <c r="CJ513" i="3"/>
  <c r="CH249" i="3"/>
  <c r="CH254" i="3"/>
  <c r="CH265" i="3"/>
  <c r="CL266" i="3"/>
  <c r="CH270" i="3"/>
  <c r="CH281" i="3"/>
  <c r="CL282" i="3"/>
  <c r="CH286" i="3"/>
  <c r="CH297" i="3"/>
  <c r="CH302" i="3"/>
  <c r="CH313" i="3"/>
  <c r="CL314" i="3"/>
  <c r="CH318" i="3"/>
  <c r="CH329" i="3"/>
  <c r="CH334" i="3"/>
  <c r="CH345" i="3"/>
  <c r="CH350" i="3"/>
  <c r="CH361" i="3"/>
  <c r="CH366" i="3"/>
  <c r="CH377" i="3"/>
  <c r="CL378" i="3"/>
  <c r="CH382" i="3"/>
  <c r="CH393" i="3"/>
  <c r="CL394" i="3"/>
  <c r="CH398" i="3"/>
  <c r="CH409" i="3"/>
  <c r="CH414" i="3"/>
  <c r="CJ415" i="3"/>
  <c r="CI415" i="3"/>
  <c r="CK415" i="3" s="1"/>
  <c r="CH416" i="3"/>
  <c r="CI416" i="3"/>
  <c r="CK416" i="3" s="1"/>
  <c r="CL421" i="3"/>
  <c r="CI426" i="3"/>
  <c r="CK426" i="3" s="1"/>
  <c r="CH427" i="3"/>
  <c r="CJ428" i="3"/>
  <c r="CJ431" i="3"/>
  <c r="CI431" i="3"/>
  <c r="CK431" i="3" s="1"/>
  <c r="CH432" i="3"/>
  <c r="CI432" i="3"/>
  <c r="CK432" i="3" s="1"/>
  <c r="CI442" i="3"/>
  <c r="CK442" i="3" s="1"/>
  <c r="CH443" i="3"/>
  <c r="CJ444" i="3"/>
  <c r="CJ447" i="3"/>
  <c r="CI447" i="3"/>
  <c r="CK447" i="3" s="1"/>
  <c r="CH448" i="3"/>
  <c r="CI448" i="3"/>
  <c r="CK448" i="3" s="1"/>
  <c r="CI458" i="3"/>
  <c r="CK458" i="3" s="1"/>
  <c r="CH459" i="3"/>
  <c r="CJ460" i="3"/>
  <c r="CJ463" i="3"/>
  <c r="CI463" i="3"/>
  <c r="CK463" i="3" s="1"/>
  <c r="CH464" i="3"/>
  <c r="CI464" i="3"/>
  <c r="CK464" i="3" s="1"/>
  <c r="CI474" i="3"/>
  <c r="CK474" i="3" s="1"/>
  <c r="CH475" i="3"/>
  <c r="CJ476" i="3"/>
  <c r="CJ495" i="3"/>
  <c r="CI500" i="3"/>
  <c r="CK500" i="3" s="1"/>
  <c r="CH503" i="3"/>
  <c r="CI503" i="3"/>
  <c r="CK503" i="3" s="1"/>
  <c r="CH504" i="3"/>
  <c r="CJ504" i="3"/>
  <c r="CI504" i="3"/>
  <c r="CK504" i="3" s="1"/>
  <c r="CH508" i="3"/>
  <c r="CJ508" i="3"/>
  <c r="CL508" i="3" s="1"/>
  <c r="CH509" i="3"/>
  <c r="CI509" i="3"/>
  <c r="CK509" i="3" s="1"/>
  <c r="CJ509" i="3"/>
  <c r="CH516" i="3"/>
  <c r="CJ516" i="3"/>
  <c r="CL516" i="3" s="1"/>
  <c r="CH517" i="3"/>
  <c r="CI517" i="3"/>
  <c r="CK517" i="3" s="1"/>
  <c r="CJ517" i="3"/>
  <c r="CH512" i="3"/>
  <c r="CJ512" i="3"/>
  <c r="CH520" i="3"/>
  <c r="CJ520" i="3"/>
  <c r="CH483" i="3"/>
  <c r="CI483" i="3"/>
  <c r="CK483" i="3" s="1"/>
  <c r="CH491" i="3"/>
  <c r="CI491" i="3"/>
  <c r="CK491" i="3" s="1"/>
  <c r="CL498" i="3"/>
  <c r="CH499" i="3"/>
  <c r="CI499" i="3"/>
  <c r="CK499" i="3" s="1"/>
  <c r="CL506" i="3"/>
  <c r="CH507" i="3"/>
  <c r="CI507" i="3"/>
  <c r="CK507" i="3" s="1"/>
  <c r="CI512" i="3"/>
  <c r="CK512" i="3" s="1"/>
  <c r="CL514" i="3"/>
  <c r="CH515" i="3"/>
  <c r="CI515" i="3"/>
  <c r="CK515" i="3" s="1"/>
  <c r="CI520" i="3"/>
  <c r="CK520" i="3" s="1"/>
  <c r="CJ12" i="3"/>
  <c r="CL12" i="3" s="1"/>
  <c r="CH12" i="3"/>
  <c r="BZ16" i="3"/>
  <c r="CA16" i="3"/>
  <c r="CC16" i="3" s="1"/>
  <c r="CB16" i="3"/>
  <c r="BZ82" i="3"/>
  <c r="CA82" i="3"/>
  <c r="CC82" i="3" s="1"/>
  <c r="CB82" i="3"/>
  <c r="BZ20" i="3"/>
  <c r="CA20" i="3"/>
  <c r="CC20" i="3" s="1"/>
  <c r="CB20" i="3"/>
  <c r="BZ98" i="3"/>
  <c r="CA98" i="3"/>
  <c r="CC98" i="3" s="1"/>
  <c r="CB98" i="3"/>
  <c r="CA180" i="3"/>
  <c r="CC180" i="3" s="1"/>
  <c r="CB180" i="3"/>
  <c r="BZ180" i="3"/>
  <c r="BZ24" i="3"/>
  <c r="CA24" i="3"/>
  <c r="CC24" i="3" s="1"/>
  <c r="CB24" i="3"/>
  <c r="BZ30" i="3"/>
  <c r="CA30" i="3"/>
  <c r="CC30" i="3" s="1"/>
  <c r="CB30" i="3"/>
  <c r="BZ38" i="3"/>
  <c r="CA38" i="3"/>
  <c r="CC38" i="3" s="1"/>
  <c r="CB38" i="3"/>
  <c r="BZ46" i="3"/>
  <c r="CA46" i="3"/>
  <c r="CC46" i="3" s="1"/>
  <c r="CB46" i="3"/>
  <c r="BZ54" i="3"/>
  <c r="CA54" i="3"/>
  <c r="CC54" i="3" s="1"/>
  <c r="CB54" i="3"/>
  <c r="BZ62" i="3"/>
  <c r="CA62" i="3"/>
  <c r="CC62" i="3" s="1"/>
  <c r="CB62" i="3"/>
  <c r="BZ74" i="3"/>
  <c r="CA74" i="3"/>
  <c r="CC74" i="3" s="1"/>
  <c r="CB74" i="3"/>
  <c r="BZ14" i="3"/>
  <c r="CA14" i="3"/>
  <c r="CC14" i="3" s="1"/>
  <c r="BZ18" i="3"/>
  <c r="CA18" i="3"/>
  <c r="CC18" i="3" s="1"/>
  <c r="BZ22" i="3"/>
  <c r="CA22" i="3"/>
  <c r="CC22" i="3" s="1"/>
  <c r="BZ26" i="3"/>
  <c r="CA26" i="3"/>
  <c r="CC26" i="3" s="1"/>
  <c r="CB26" i="3"/>
  <c r="BZ33" i="3"/>
  <c r="CB33" i="3"/>
  <c r="BZ34" i="3"/>
  <c r="CA34" i="3"/>
  <c r="CC34" i="3" s="1"/>
  <c r="CB34" i="3"/>
  <c r="BZ41" i="3"/>
  <c r="CB41" i="3"/>
  <c r="BZ42" i="3"/>
  <c r="CA42" i="3"/>
  <c r="CC42" i="3" s="1"/>
  <c r="CB42" i="3"/>
  <c r="BZ49" i="3"/>
  <c r="CB49" i="3"/>
  <c r="BZ50" i="3"/>
  <c r="CA50" i="3"/>
  <c r="CC50" i="3" s="1"/>
  <c r="CB50" i="3"/>
  <c r="BZ57" i="3"/>
  <c r="CB57" i="3"/>
  <c r="BZ58" i="3"/>
  <c r="CA58" i="3"/>
  <c r="CC58" i="3" s="1"/>
  <c r="CB58" i="3"/>
  <c r="BZ65" i="3"/>
  <c r="CB65" i="3"/>
  <c r="BZ66" i="3"/>
  <c r="CA66" i="3"/>
  <c r="CC66" i="3" s="1"/>
  <c r="CB66" i="3"/>
  <c r="BZ80" i="3"/>
  <c r="CA80" i="3"/>
  <c r="CC80" i="3" s="1"/>
  <c r="BZ81" i="3"/>
  <c r="CB81" i="3"/>
  <c r="CA81" i="3"/>
  <c r="CC81" i="3" s="1"/>
  <c r="BZ85" i="3"/>
  <c r="CB85" i="3"/>
  <c r="BZ86" i="3"/>
  <c r="CA86" i="3"/>
  <c r="CC86" i="3" s="1"/>
  <c r="CB86" i="3"/>
  <c r="BZ90" i="3"/>
  <c r="CA90" i="3"/>
  <c r="CC90" i="3" s="1"/>
  <c r="CB90" i="3"/>
  <c r="BZ106" i="3"/>
  <c r="CA106" i="3"/>
  <c r="CC106" i="3" s="1"/>
  <c r="CB106" i="3"/>
  <c r="CA212" i="3"/>
  <c r="CC212" i="3" s="1"/>
  <c r="CB212" i="3"/>
  <c r="BZ212" i="3"/>
  <c r="CA226" i="3"/>
  <c r="CC226" i="3" s="1"/>
  <c r="CB226" i="3"/>
  <c r="BZ226" i="3"/>
  <c r="CA228" i="3"/>
  <c r="CC228" i="3" s="1"/>
  <c r="CB228" i="3"/>
  <c r="BZ228" i="3"/>
  <c r="CA235" i="3"/>
  <c r="CC235" i="3" s="1"/>
  <c r="BZ235" i="3"/>
  <c r="CB235" i="3"/>
  <c r="CA238" i="3"/>
  <c r="CC238" i="3" s="1"/>
  <c r="BZ238" i="3"/>
  <c r="CA239" i="3"/>
  <c r="CC239" i="3" s="1"/>
  <c r="BZ239" i="3"/>
  <c r="CB239" i="3"/>
  <c r="CA280" i="3"/>
  <c r="CC280" i="3" s="1"/>
  <c r="CB280" i="3"/>
  <c r="BZ280" i="3"/>
  <c r="CA348" i="3"/>
  <c r="CC348" i="3" s="1"/>
  <c r="CB348" i="3"/>
  <c r="BZ348" i="3"/>
  <c r="CA352" i="3"/>
  <c r="CC352" i="3" s="1"/>
  <c r="CB352" i="3"/>
  <c r="BZ352" i="3"/>
  <c r="CA359" i="3"/>
  <c r="CC359" i="3" s="1"/>
  <c r="BZ359" i="3"/>
  <c r="CB359" i="3"/>
  <c r="CA395" i="3"/>
  <c r="CC395" i="3" s="1"/>
  <c r="BZ395" i="3"/>
  <c r="CB395" i="3"/>
  <c r="CA399" i="3"/>
  <c r="CC399" i="3" s="1"/>
  <c r="BZ399" i="3"/>
  <c r="CB399" i="3"/>
  <c r="CA402" i="3"/>
  <c r="CC402" i="3" s="1"/>
  <c r="CB402" i="3"/>
  <c r="BZ402" i="3"/>
  <c r="CB14" i="3"/>
  <c r="CB22" i="3"/>
  <c r="BZ28" i="3"/>
  <c r="CA28" i="3"/>
  <c r="CC28" i="3" s="1"/>
  <c r="CA33" i="3"/>
  <c r="CC33" i="3" s="1"/>
  <c r="BZ36" i="3"/>
  <c r="CA36" i="3"/>
  <c r="CC36" i="3" s="1"/>
  <c r="CA41" i="3"/>
  <c r="CC41" i="3" s="1"/>
  <c r="BZ44" i="3"/>
  <c r="CA44" i="3"/>
  <c r="CC44" i="3" s="1"/>
  <c r="CA49" i="3"/>
  <c r="CC49" i="3" s="1"/>
  <c r="BZ52" i="3"/>
  <c r="CA52" i="3"/>
  <c r="CC52" i="3" s="1"/>
  <c r="CA57" i="3"/>
  <c r="CC57" i="3" s="1"/>
  <c r="BZ60" i="3"/>
  <c r="CA60" i="3"/>
  <c r="CC60" i="3" s="1"/>
  <c r="CA65" i="3"/>
  <c r="CC65" i="3" s="1"/>
  <c r="CB80" i="3"/>
  <c r="CA85" i="3"/>
  <c r="CC85" i="3" s="1"/>
  <c r="CD87" i="3"/>
  <c r="BZ88" i="3"/>
  <c r="CA88" i="3"/>
  <c r="CC88" i="3" s="1"/>
  <c r="BZ89" i="3"/>
  <c r="CB89" i="3"/>
  <c r="CA89" i="3"/>
  <c r="CC89" i="3" s="1"/>
  <c r="BZ93" i="3"/>
  <c r="CB93" i="3"/>
  <c r="BZ94" i="3"/>
  <c r="CA94" i="3"/>
  <c r="CC94" i="3" s="1"/>
  <c r="CB94" i="3"/>
  <c r="BZ109" i="3"/>
  <c r="CB109" i="3"/>
  <c r="BZ112" i="3"/>
  <c r="CA112" i="3"/>
  <c r="CC112" i="3" s="1"/>
  <c r="BZ113" i="3"/>
  <c r="CB113" i="3"/>
  <c r="CA113" i="3"/>
  <c r="CC113" i="3" s="1"/>
  <c r="BZ118" i="3"/>
  <c r="CA118" i="3"/>
  <c r="CC118" i="3" s="1"/>
  <c r="CB118" i="3"/>
  <c r="CD127" i="3"/>
  <c r="BZ128" i="3"/>
  <c r="CA128" i="3"/>
  <c r="CC128" i="3" s="1"/>
  <c r="BZ129" i="3"/>
  <c r="CB129" i="3"/>
  <c r="CA129" i="3"/>
  <c r="CC129" i="3" s="1"/>
  <c r="BZ134" i="3"/>
  <c r="CA134" i="3"/>
  <c r="CC134" i="3" s="1"/>
  <c r="CB134" i="3"/>
  <c r="CD143" i="3"/>
  <c r="BZ144" i="3"/>
  <c r="CA144" i="3"/>
  <c r="CC144" i="3" s="1"/>
  <c r="BZ145" i="3"/>
  <c r="CB145" i="3"/>
  <c r="CA145" i="3"/>
  <c r="CC145" i="3" s="1"/>
  <c r="BZ150" i="3"/>
  <c r="CA150" i="3"/>
  <c r="CC150" i="3" s="1"/>
  <c r="CB150" i="3"/>
  <c r="CA160" i="3"/>
  <c r="CC160" i="3" s="1"/>
  <c r="CB160" i="3"/>
  <c r="BZ160" i="3"/>
  <c r="CA161" i="3"/>
  <c r="CC161" i="3" s="1"/>
  <c r="CB161" i="3"/>
  <c r="BZ161" i="3"/>
  <c r="CA163" i="3"/>
  <c r="CC163" i="3" s="1"/>
  <c r="BZ163" i="3"/>
  <c r="CB163" i="3"/>
  <c r="CA166" i="3"/>
  <c r="CC166" i="3" s="1"/>
  <c r="CB166" i="3"/>
  <c r="BZ166" i="3"/>
  <c r="CA188" i="3"/>
  <c r="CC188" i="3" s="1"/>
  <c r="CB188" i="3"/>
  <c r="BZ188" i="3"/>
  <c r="CA193" i="3"/>
  <c r="CC193" i="3" s="1"/>
  <c r="CB193" i="3"/>
  <c r="BZ193" i="3"/>
  <c r="CA195" i="3"/>
  <c r="CC195" i="3" s="1"/>
  <c r="BZ195" i="3"/>
  <c r="CB195" i="3"/>
  <c r="CA231" i="3"/>
  <c r="CC231" i="3" s="1"/>
  <c r="BZ231" i="3"/>
  <c r="CB231" i="3"/>
  <c r="CA233" i="3"/>
  <c r="CC233" i="3" s="1"/>
  <c r="BZ233" i="3"/>
  <c r="CB233" i="3"/>
  <c r="CB238" i="3"/>
  <c r="CA244" i="3"/>
  <c r="CC244" i="3" s="1"/>
  <c r="CB244" i="3"/>
  <c r="BZ244" i="3"/>
  <c r="CA263" i="3"/>
  <c r="CC263" i="3" s="1"/>
  <c r="BZ263" i="3"/>
  <c r="CB263" i="3"/>
  <c r="CA271" i="3"/>
  <c r="CC271" i="3" s="1"/>
  <c r="BZ271" i="3"/>
  <c r="CB271" i="3"/>
  <c r="CA274" i="3"/>
  <c r="CC274" i="3" s="1"/>
  <c r="CB274" i="3"/>
  <c r="BZ274" i="3"/>
  <c r="CA294" i="3"/>
  <c r="CC294" i="3" s="1"/>
  <c r="CB294" i="3"/>
  <c r="BZ294" i="3"/>
  <c r="CA311" i="3"/>
  <c r="CC311" i="3" s="1"/>
  <c r="BZ311" i="3"/>
  <c r="CB311" i="3"/>
  <c r="CA315" i="3"/>
  <c r="CC315" i="3" s="1"/>
  <c r="BZ315" i="3"/>
  <c r="CB315" i="3"/>
  <c r="CA317" i="3"/>
  <c r="CC317" i="3" s="1"/>
  <c r="CB317" i="3"/>
  <c r="BZ317" i="3"/>
  <c r="CA319" i="3"/>
  <c r="CC319" i="3" s="1"/>
  <c r="BZ319" i="3"/>
  <c r="CA321" i="3"/>
  <c r="CC321" i="3" s="1"/>
  <c r="CB321" i="3"/>
  <c r="CA324" i="3"/>
  <c r="CC324" i="3" s="1"/>
  <c r="CB324" i="3"/>
  <c r="BZ324" i="3"/>
  <c r="CA332" i="3"/>
  <c r="CC332" i="3" s="1"/>
  <c r="CB332" i="3"/>
  <c r="CA333" i="3"/>
  <c r="CC333" i="3" s="1"/>
  <c r="CB333" i="3"/>
  <c r="BZ333" i="3"/>
  <c r="CA337" i="3"/>
  <c r="CC337" i="3" s="1"/>
  <c r="CB337" i="3"/>
  <c r="BZ337" i="3"/>
  <c r="CA406" i="3"/>
  <c r="CC406" i="3" s="1"/>
  <c r="CB406" i="3"/>
  <c r="BZ406" i="3"/>
  <c r="CB419" i="3"/>
  <c r="CA419" i="3"/>
  <c r="CC419" i="3" s="1"/>
  <c r="CB423" i="3"/>
  <c r="CA423" i="3"/>
  <c r="CC423" i="3" s="1"/>
  <c r="BZ423" i="3"/>
  <c r="BZ436" i="3"/>
  <c r="CA436" i="3"/>
  <c r="CC436" i="3" s="1"/>
  <c r="CB436" i="3"/>
  <c r="CB451" i="3"/>
  <c r="CA451" i="3"/>
  <c r="CC451" i="3" s="1"/>
  <c r="CB455" i="3"/>
  <c r="CA455" i="3"/>
  <c r="CC455" i="3" s="1"/>
  <c r="BZ455" i="3"/>
  <c r="CD462" i="3"/>
  <c r="BZ468" i="3"/>
  <c r="CA468" i="3"/>
  <c r="CC468" i="3" s="1"/>
  <c r="CB468" i="3"/>
  <c r="BZ488" i="3"/>
  <c r="CB488" i="3"/>
  <c r="CA488" i="3"/>
  <c r="CC488" i="3" s="1"/>
  <c r="BZ497" i="3"/>
  <c r="CA497" i="3"/>
  <c r="CC497" i="3" s="1"/>
  <c r="CB497" i="3"/>
  <c r="CA15" i="3"/>
  <c r="CC15" i="3" s="1"/>
  <c r="CA19" i="3"/>
  <c r="CC19" i="3" s="1"/>
  <c r="CA23" i="3"/>
  <c r="CC23" i="3" s="1"/>
  <c r="CB28" i="3"/>
  <c r="BZ29" i="3"/>
  <c r="CB29" i="3"/>
  <c r="CB36" i="3"/>
  <c r="BZ37" i="3"/>
  <c r="CB37" i="3"/>
  <c r="CB44" i="3"/>
  <c r="BZ45" i="3"/>
  <c r="CB45" i="3"/>
  <c r="CB52" i="3"/>
  <c r="BZ53" i="3"/>
  <c r="CB53" i="3"/>
  <c r="CB60" i="3"/>
  <c r="BZ61" i="3"/>
  <c r="CB61" i="3"/>
  <c r="BZ69" i="3"/>
  <c r="CB69" i="3"/>
  <c r="BZ70" i="3"/>
  <c r="CA70" i="3"/>
  <c r="CC70" i="3" s="1"/>
  <c r="CB70" i="3"/>
  <c r="CB88" i="3"/>
  <c r="CA93" i="3"/>
  <c r="CC93" i="3" s="1"/>
  <c r="BZ96" i="3"/>
  <c r="CA96" i="3"/>
  <c r="CC96" i="3" s="1"/>
  <c r="BZ97" i="3"/>
  <c r="CB97" i="3"/>
  <c r="CA97" i="3"/>
  <c r="CC97" i="3" s="1"/>
  <c r="BZ101" i="3"/>
  <c r="CB101" i="3"/>
  <c r="BZ102" i="3"/>
  <c r="CA102" i="3"/>
  <c r="CC102" i="3" s="1"/>
  <c r="CB102" i="3"/>
  <c r="CA109" i="3"/>
  <c r="CC109" i="3" s="1"/>
  <c r="CB112" i="3"/>
  <c r="BZ122" i="3"/>
  <c r="CA122" i="3"/>
  <c r="CC122" i="3" s="1"/>
  <c r="CB122" i="3"/>
  <c r="BZ125" i="3"/>
  <c r="CB125" i="3"/>
  <c r="CA125" i="3"/>
  <c r="CC125" i="3" s="1"/>
  <c r="CB128" i="3"/>
  <c r="BZ138" i="3"/>
  <c r="CA138" i="3"/>
  <c r="CC138" i="3" s="1"/>
  <c r="CB138" i="3"/>
  <c r="BZ141" i="3"/>
  <c r="CB141" i="3"/>
  <c r="CA141" i="3"/>
  <c r="CC141" i="3" s="1"/>
  <c r="CB144" i="3"/>
  <c r="BZ154" i="3"/>
  <c r="CA154" i="3"/>
  <c r="CC154" i="3" s="1"/>
  <c r="CB154" i="3"/>
  <c r="BZ157" i="3"/>
  <c r="CB157" i="3"/>
  <c r="CA157" i="3"/>
  <c r="CC157" i="3" s="1"/>
  <c r="CA176" i="3"/>
  <c r="CC176" i="3" s="1"/>
  <c r="CB176" i="3"/>
  <c r="BZ176" i="3"/>
  <c r="CA192" i="3"/>
  <c r="CC192" i="3" s="1"/>
  <c r="CB192" i="3"/>
  <c r="BZ192" i="3"/>
  <c r="CA201" i="3"/>
  <c r="CC201" i="3" s="1"/>
  <c r="BZ201" i="3"/>
  <c r="CA203" i="3"/>
  <c r="CC203" i="3" s="1"/>
  <c r="BZ203" i="3"/>
  <c r="CB203" i="3"/>
  <c r="CA205" i="3"/>
  <c r="CC205" i="3" s="1"/>
  <c r="CB205" i="3"/>
  <c r="CA237" i="3"/>
  <c r="CC237" i="3" s="1"/>
  <c r="CB237" i="3"/>
  <c r="BZ237" i="3"/>
  <c r="CA247" i="3"/>
  <c r="CC247" i="3" s="1"/>
  <c r="BZ247" i="3"/>
  <c r="CB247" i="3"/>
  <c r="CA248" i="3"/>
  <c r="CC248" i="3" s="1"/>
  <c r="CB248" i="3"/>
  <c r="BZ248" i="3"/>
  <c r="CA251" i="3"/>
  <c r="CC251" i="3" s="1"/>
  <c r="BZ251" i="3"/>
  <c r="CA258" i="3"/>
  <c r="CC258" i="3" s="1"/>
  <c r="CB258" i="3"/>
  <c r="BZ258" i="3"/>
  <c r="CA270" i="3"/>
  <c r="CC270" i="3" s="1"/>
  <c r="BZ270" i="3"/>
  <c r="CB270" i="3"/>
  <c r="CA278" i="3"/>
  <c r="CC278" i="3" s="1"/>
  <c r="CB278" i="3"/>
  <c r="BZ278" i="3"/>
  <c r="CA290" i="3"/>
  <c r="CC290" i="3" s="1"/>
  <c r="CB290" i="3"/>
  <c r="BZ290" i="3"/>
  <c r="CA292" i="3"/>
  <c r="CC292" i="3" s="1"/>
  <c r="CB292" i="3"/>
  <c r="BZ292" i="3"/>
  <c r="CA307" i="3"/>
  <c r="CC307" i="3" s="1"/>
  <c r="BZ307" i="3"/>
  <c r="CB307" i="3"/>
  <c r="CB319" i="3"/>
  <c r="BZ321" i="3"/>
  <c r="BZ332" i="3"/>
  <c r="CA336" i="3"/>
  <c r="CC336" i="3" s="1"/>
  <c r="CB336" i="3"/>
  <c r="BZ336" i="3"/>
  <c r="CA363" i="3"/>
  <c r="CC363" i="3" s="1"/>
  <c r="BZ363" i="3"/>
  <c r="CB363" i="3"/>
  <c r="CA372" i="3"/>
  <c r="CC372" i="3" s="1"/>
  <c r="CB372" i="3"/>
  <c r="BZ372" i="3"/>
  <c r="CA404" i="3"/>
  <c r="CC404" i="3" s="1"/>
  <c r="CB404" i="3"/>
  <c r="BZ404" i="3"/>
  <c r="CA411" i="3"/>
  <c r="CC411" i="3" s="1"/>
  <c r="BZ411" i="3"/>
  <c r="CB411" i="3"/>
  <c r="BZ419" i="3"/>
  <c r="CD433" i="3"/>
  <c r="BZ451" i="3"/>
  <c r="CD461" i="3"/>
  <c r="CD465" i="3"/>
  <c r="BZ485" i="3"/>
  <c r="CA485" i="3"/>
  <c r="CC485" i="3" s="1"/>
  <c r="CB485" i="3"/>
  <c r="CB18" i="3"/>
  <c r="CB15" i="3"/>
  <c r="CB19" i="3"/>
  <c r="CB23" i="3"/>
  <c r="CA29" i="3"/>
  <c r="CC29" i="3" s="1"/>
  <c r="BZ32" i="3"/>
  <c r="CA32" i="3"/>
  <c r="CC32" i="3" s="1"/>
  <c r="CA37" i="3"/>
  <c r="CC37" i="3" s="1"/>
  <c r="BZ40" i="3"/>
  <c r="CA40" i="3"/>
  <c r="CC40" i="3" s="1"/>
  <c r="CA45" i="3"/>
  <c r="CC45" i="3" s="1"/>
  <c r="BZ48" i="3"/>
  <c r="CA48" i="3"/>
  <c r="CC48" i="3" s="1"/>
  <c r="CA53" i="3"/>
  <c r="CC53" i="3" s="1"/>
  <c r="BZ56" i="3"/>
  <c r="CA56" i="3"/>
  <c r="CC56" i="3" s="1"/>
  <c r="CA61" i="3"/>
  <c r="CC61" i="3" s="1"/>
  <c r="BZ64" i="3"/>
  <c r="CA64" i="3"/>
  <c r="CC64" i="3" s="1"/>
  <c r="CA69" i="3"/>
  <c r="CC69" i="3" s="1"/>
  <c r="BZ72" i="3"/>
  <c r="CA72" i="3"/>
  <c r="CC72" i="3" s="1"/>
  <c r="BZ73" i="3"/>
  <c r="CB73" i="3"/>
  <c r="CA73" i="3"/>
  <c r="CC73" i="3" s="1"/>
  <c r="BZ77" i="3"/>
  <c r="CB77" i="3"/>
  <c r="CD77" i="3" s="1"/>
  <c r="BZ78" i="3"/>
  <c r="CA78" i="3"/>
  <c r="CC78" i="3" s="1"/>
  <c r="CB78" i="3"/>
  <c r="CB96" i="3"/>
  <c r="CA101" i="3"/>
  <c r="CC101" i="3" s="1"/>
  <c r="BZ104" i="3"/>
  <c r="CA104" i="3"/>
  <c r="CC104" i="3" s="1"/>
  <c r="CB104" i="3"/>
  <c r="CD123" i="3"/>
  <c r="BZ124" i="3"/>
  <c r="CA124" i="3"/>
  <c r="CC124" i="3" s="1"/>
  <c r="CB124" i="3"/>
  <c r="BZ140" i="3"/>
  <c r="CA140" i="3"/>
  <c r="CC140" i="3" s="1"/>
  <c r="CB140" i="3"/>
  <c r="CD155" i="3"/>
  <c r="BZ156" i="3"/>
  <c r="CA156" i="3"/>
  <c r="CC156" i="3" s="1"/>
  <c r="CB156" i="3"/>
  <c r="CA196" i="3"/>
  <c r="CC196" i="3" s="1"/>
  <c r="CB196" i="3"/>
  <c r="CA198" i="3"/>
  <c r="CC198" i="3" s="1"/>
  <c r="CB198" i="3"/>
  <c r="BZ198" i="3"/>
  <c r="CB201" i="3"/>
  <c r="BZ205" i="3"/>
  <c r="CA208" i="3"/>
  <c r="CC208" i="3" s="1"/>
  <c r="CB208" i="3"/>
  <c r="BZ208" i="3"/>
  <c r="CB251" i="3"/>
  <c r="CA276" i="3"/>
  <c r="CC276" i="3" s="1"/>
  <c r="CB276" i="3"/>
  <c r="BZ276" i="3"/>
  <c r="CA283" i="3"/>
  <c r="CC283" i="3" s="1"/>
  <c r="BZ283" i="3"/>
  <c r="CB283" i="3"/>
  <c r="CA331" i="3"/>
  <c r="CC331" i="3" s="1"/>
  <c r="BZ331" i="3"/>
  <c r="CB331" i="3"/>
  <c r="CA355" i="3"/>
  <c r="CC355" i="3" s="1"/>
  <c r="BZ355" i="3"/>
  <c r="CA356" i="3"/>
  <c r="CC356" i="3" s="1"/>
  <c r="CB356" i="3"/>
  <c r="BZ356" i="3"/>
  <c r="CA360" i="3"/>
  <c r="CC360" i="3" s="1"/>
  <c r="CB360" i="3"/>
  <c r="BZ360" i="3"/>
  <c r="CA408" i="3"/>
  <c r="CC408" i="3" s="1"/>
  <c r="CB408" i="3"/>
  <c r="BZ408" i="3"/>
  <c r="BZ68" i="3"/>
  <c r="CA68" i="3"/>
  <c r="CC68" i="3" s="1"/>
  <c r="BZ76" i="3"/>
  <c r="CA76" i="3"/>
  <c r="CC76" i="3" s="1"/>
  <c r="BZ84" i="3"/>
  <c r="CA84" i="3"/>
  <c r="CC84" i="3" s="1"/>
  <c r="CD91" i="3"/>
  <c r="BZ92" i="3"/>
  <c r="CA92" i="3"/>
  <c r="CC92" i="3" s="1"/>
  <c r="BZ100" i="3"/>
  <c r="CA100" i="3"/>
  <c r="CC100" i="3" s="1"/>
  <c r="CD107" i="3"/>
  <c r="BZ108" i="3"/>
  <c r="CA108" i="3"/>
  <c r="CC108" i="3" s="1"/>
  <c r="BZ110" i="3"/>
  <c r="CA110" i="3"/>
  <c r="CC110" i="3" s="1"/>
  <c r="CB110" i="3"/>
  <c r="CD115" i="3"/>
  <c r="BZ116" i="3"/>
  <c r="CA116" i="3"/>
  <c r="CC116" i="3" s="1"/>
  <c r="BZ117" i="3"/>
  <c r="CB117" i="3"/>
  <c r="CA117" i="3"/>
  <c r="CC117" i="3" s="1"/>
  <c r="BZ126" i="3"/>
  <c r="CA126" i="3"/>
  <c r="CC126" i="3" s="1"/>
  <c r="CB126" i="3"/>
  <c r="CD131" i="3"/>
  <c r="BZ132" i="3"/>
  <c r="CA132" i="3"/>
  <c r="CC132" i="3" s="1"/>
  <c r="BZ133" i="3"/>
  <c r="CB133" i="3"/>
  <c r="CA133" i="3"/>
  <c r="CC133" i="3" s="1"/>
  <c r="BZ142" i="3"/>
  <c r="CA142" i="3"/>
  <c r="CC142" i="3" s="1"/>
  <c r="CB142" i="3"/>
  <c r="BZ148" i="3"/>
  <c r="CA148" i="3"/>
  <c r="CC148" i="3" s="1"/>
  <c r="BZ149" i="3"/>
  <c r="CB149" i="3"/>
  <c r="CA149" i="3"/>
  <c r="CC149" i="3" s="1"/>
  <c r="BZ158" i="3"/>
  <c r="CA158" i="3"/>
  <c r="CC158" i="3" s="1"/>
  <c r="CB158" i="3"/>
  <c r="CA164" i="3"/>
  <c r="CC164" i="3" s="1"/>
  <c r="CB164" i="3"/>
  <c r="CA169" i="3"/>
  <c r="CC169" i="3" s="1"/>
  <c r="BZ169" i="3"/>
  <c r="CA171" i="3"/>
  <c r="CC171" i="3" s="1"/>
  <c r="BZ171" i="3"/>
  <c r="CB171" i="3"/>
  <c r="CA173" i="3"/>
  <c r="CC173" i="3" s="1"/>
  <c r="CB173" i="3"/>
  <c r="CA194" i="3"/>
  <c r="CC194" i="3" s="1"/>
  <c r="CB194" i="3"/>
  <c r="BZ194" i="3"/>
  <c r="CA199" i="3"/>
  <c r="CC199" i="3" s="1"/>
  <c r="BZ199" i="3"/>
  <c r="CB199" i="3"/>
  <c r="CA206" i="3"/>
  <c r="CC206" i="3" s="1"/>
  <c r="BZ206" i="3"/>
  <c r="CA207" i="3"/>
  <c r="CC207" i="3" s="1"/>
  <c r="BZ207" i="3"/>
  <c r="CB207" i="3"/>
  <c r="CA215" i="3"/>
  <c r="CC215" i="3" s="1"/>
  <c r="BZ215" i="3"/>
  <c r="CB215" i="3"/>
  <c r="CA216" i="3"/>
  <c r="CC216" i="3" s="1"/>
  <c r="CB216" i="3"/>
  <c r="BZ216" i="3"/>
  <c r="CA219" i="3"/>
  <c r="CC219" i="3" s="1"/>
  <c r="BZ219" i="3"/>
  <c r="CA252" i="3"/>
  <c r="CC252" i="3" s="1"/>
  <c r="CB252" i="3"/>
  <c r="CA256" i="3"/>
  <c r="CC256" i="3" s="1"/>
  <c r="CB256" i="3"/>
  <c r="BZ256" i="3"/>
  <c r="CA257" i="3"/>
  <c r="CC257" i="3" s="1"/>
  <c r="CB257" i="3"/>
  <c r="BZ257" i="3"/>
  <c r="CA259" i="3"/>
  <c r="CC259" i="3" s="1"/>
  <c r="BZ259" i="3"/>
  <c r="CB259" i="3"/>
  <c r="CA262" i="3"/>
  <c r="CC262" i="3" s="1"/>
  <c r="CB262" i="3"/>
  <c r="BZ262" i="3"/>
  <c r="CA272" i="3"/>
  <c r="CC272" i="3" s="1"/>
  <c r="CB272" i="3"/>
  <c r="BZ272" i="3"/>
  <c r="CA273" i="3"/>
  <c r="CC273" i="3" s="1"/>
  <c r="CB273" i="3"/>
  <c r="BZ273" i="3"/>
  <c r="CA284" i="3"/>
  <c r="CC284" i="3" s="1"/>
  <c r="CB284" i="3"/>
  <c r="BZ284" i="3"/>
  <c r="CA288" i="3"/>
  <c r="CC288" i="3" s="1"/>
  <c r="CB288" i="3"/>
  <c r="BZ288" i="3"/>
  <c r="CA295" i="3"/>
  <c r="CC295" i="3" s="1"/>
  <c r="BZ295" i="3"/>
  <c r="CB295" i="3"/>
  <c r="CA296" i="3"/>
  <c r="CC296" i="3" s="1"/>
  <c r="CB296" i="3"/>
  <c r="BZ296" i="3"/>
  <c r="CA308" i="3"/>
  <c r="CC308" i="3" s="1"/>
  <c r="CB308" i="3"/>
  <c r="BZ308" i="3"/>
  <c r="CA335" i="3"/>
  <c r="CC335" i="3" s="1"/>
  <c r="BZ335" i="3"/>
  <c r="CB335" i="3"/>
  <c r="CA338" i="3"/>
  <c r="CC338" i="3" s="1"/>
  <c r="CB338" i="3"/>
  <c r="BZ338" i="3"/>
  <c r="CA340" i="3"/>
  <c r="CC340" i="3" s="1"/>
  <c r="CB340" i="3"/>
  <c r="BZ340" i="3"/>
  <c r="CA342" i="3"/>
  <c r="CC342" i="3" s="1"/>
  <c r="CB342" i="3"/>
  <c r="CA344" i="3"/>
  <c r="CC344" i="3" s="1"/>
  <c r="CB344" i="3"/>
  <c r="CA347" i="3"/>
  <c r="CC347" i="3" s="1"/>
  <c r="BZ347" i="3"/>
  <c r="CB347" i="3"/>
  <c r="CA358" i="3"/>
  <c r="CC358" i="3" s="1"/>
  <c r="CB358" i="3"/>
  <c r="BZ358" i="3"/>
  <c r="CA371" i="3"/>
  <c r="CC371" i="3" s="1"/>
  <c r="BZ371" i="3"/>
  <c r="CB371" i="3"/>
  <c r="CA388" i="3"/>
  <c r="CC388" i="3" s="1"/>
  <c r="CB388" i="3"/>
  <c r="BZ388" i="3"/>
  <c r="CA400" i="3"/>
  <c r="CC400" i="3" s="1"/>
  <c r="CB400" i="3"/>
  <c r="BZ400" i="3"/>
  <c r="CA401" i="3"/>
  <c r="CC401" i="3" s="1"/>
  <c r="CB401" i="3"/>
  <c r="BZ401" i="3"/>
  <c r="CA412" i="3"/>
  <c r="CC412" i="3" s="1"/>
  <c r="CB412" i="3"/>
  <c r="BZ412" i="3"/>
  <c r="BZ489" i="3"/>
  <c r="CA489" i="3"/>
  <c r="CC489" i="3" s="1"/>
  <c r="CB489" i="3"/>
  <c r="BZ492" i="3"/>
  <c r="CB492" i="3"/>
  <c r="CA492" i="3"/>
  <c r="CC492" i="3" s="1"/>
  <c r="BZ511" i="3"/>
  <c r="CA511" i="3"/>
  <c r="CC511" i="3" s="1"/>
  <c r="CD518" i="3"/>
  <c r="BZ519" i="3"/>
  <c r="CA519" i="3"/>
  <c r="CC519" i="3" s="1"/>
  <c r="CB519" i="3"/>
  <c r="BZ105" i="3"/>
  <c r="CB105" i="3"/>
  <c r="CD105" i="3" s="1"/>
  <c r="BZ114" i="3"/>
  <c r="CA114" i="3"/>
  <c r="CC114" i="3" s="1"/>
  <c r="CB114" i="3"/>
  <c r="CD119" i="3"/>
  <c r="BZ120" i="3"/>
  <c r="CA120" i="3"/>
  <c r="CC120" i="3" s="1"/>
  <c r="BZ121" i="3"/>
  <c r="CB121" i="3"/>
  <c r="CA121" i="3"/>
  <c r="CC121" i="3" s="1"/>
  <c r="BZ130" i="3"/>
  <c r="CA130" i="3"/>
  <c r="CC130" i="3" s="1"/>
  <c r="CB130" i="3"/>
  <c r="CD135" i="3"/>
  <c r="BZ136" i="3"/>
  <c r="CA136" i="3"/>
  <c r="CC136" i="3" s="1"/>
  <c r="BZ137" i="3"/>
  <c r="CB137" i="3"/>
  <c r="CA137" i="3"/>
  <c r="CC137" i="3" s="1"/>
  <c r="BZ146" i="3"/>
  <c r="CA146" i="3"/>
  <c r="CC146" i="3" s="1"/>
  <c r="CB146" i="3"/>
  <c r="CD151" i="3"/>
  <c r="BZ152" i="3"/>
  <c r="CA152" i="3"/>
  <c r="CC152" i="3" s="1"/>
  <c r="BZ153" i="3"/>
  <c r="CB153" i="3"/>
  <c r="CA153" i="3"/>
  <c r="CC153" i="3" s="1"/>
  <c r="CA162" i="3"/>
  <c r="CC162" i="3" s="1"/>
  <c r="CB162" i="3"/>
  <c r="BZ162" i="3"/>
  <c r="CA167" i="3"/>
  <c r="CC167" i="3" s="1"/>
  <c r="BZ167" i="3"/>
  <c r="CB167" i="3"/>
  <c r="CA174" i="3"/>
  <c r="CC174" i="3" s="1"/>
  <c r="BZ174" i="3"/>
  <c r="CA175" i="3"/>
  <c r="CC175" i="3" s="1"/>
  <c r="BZ175" i="3"/>
  <c r="CB175" i="3"/>
  <c r="CA183" i="3"/>
  <c r="CC183" i="3" s="1"/>
  <c r="BZ183" i="3"/>
  <c r="CB183" i="3"/>
  <c r="CA184" i="3"/>
  <c r="CC184" i="3" s="1"/>
  <c r="CB184" i="3"/>
  <c r="BZ184" i="3"/>
  <c r="CA187" i="3"/>
  <c r="CC187" i="3" s="1"/>
  <c r="BZ187" i="3"/>
  <c r="CA220" i="3"/>
  <c r="CC220" i="3" s="1"/>
  <c r="CB220" i="3"/>
  <c r="CA224" i="3"/>
  <c r="CC224" i="3" s="1"/>
  <c r="CB224" i="3"/>
  <c r="BZ224" i="3"/>
  <c r="CA225" i="3"/>
  <c r="CC225" i="3" s="1"/>
  <c r="CB225" i="3"/>
  <c r="BZ225" i="3"/>
  <c r="CA227" i="3"/>
  <c r="CC227" i="3" s="1"/>
  <c r="BZ227" i="3"/>
  <c r="CB227" i="3"/>
  <c r="CA230" i="3"/>
  <c r="CC230" i="3" s="1"/>
  <c r="CB230" i="3"/>
  <c r="BZ230" i="3"/>
  <c r="CA240" i="3"/>
  <c r="CC240" i="3" s="1"/>
  <c r="CB240" i="3"/>
  <c r="BZ240" i="3"/>
  <c r="CA260" i="3"/>
  <c r="CC260" i="3" s="1"/>
  <c r="CB260" i="3"/>
  <c r="CA265" i="3"/>
  <c r="CC265" i="3" s="1"/>
  <c r="BZ265" i="3"/>
  <c r="CA267" i="3"/>
  <c r="CC267" i="3" s="1"/>
  <c r="BZ267" i="3"/>
  <c r="CB267" i="3"/>
  <c r="CA269" i="3"/>
  <c r="CC269" i="3" s="1"/>
  <c r="CB269" i="3"/>
  <c r="CA291" i="3"/>
  <c r="CC291" i="3" s="1"/>
  <c r="BZ291" i="3"/>
  <c r="CA299" i="3"/>
  <c r="CC299" i="3" s="1"/>
  <c r="BZ299" i="3"/>
  <c r="CB299" i="3"/>
  <c r="CA354" i="3"/>
  <c r="CC354" i="3" s="1"/>
  <c r="CB354" i="3"/>
  <c r="BZ354" i="3"/>
  <c r="CA375" i="3"/>
  <c r="CC375" i="3" s="1"/>
  <c r="BZ375" i="3"/>
  <c r="CB375" i="3"/>
  <c r="CA379" i="3"/>
  <c r="CC379" i="3" s="1"/>
  <c r="BZ379" i="3"/>
  <c r="CB379" i="3"/>
  <c r="CA381" i="3"/>
  <c r="CC381" i="3" s="1"/>
  <c r="CB381" i="3"/>
  <c r="BZ381" i="3"/>
  <c r="CA383" i="3"/>
  <c r="CC383" i="3" s="1"/>
  <c r="BZ383" i="3"/>
  <c r="CA385" i="3"/>
  <c r="CC385" i="3" s="1"/>
  <c r="CB385" i="3"/>
  <c r="CA396" i="3"/>
  <c r="CC396" i="3" s="1"/>
  <c r="CB396" i="3"/>
  <c r="CA397" i="3"/>
  <c r="CC397" i="3" s="1"/>
  <c r="CB397" i="3"/>
  <c r="BZ397" i="3"/>
  <c r="BZ418" i="3"/>
  <c r="CB418" i="3"/>
  <c r="CA418" i="3"/>
  <c r="CC418" i="3" s="1"/>
  <c r="BZ438" i="3"/>
  <c r="CB438" i="3"/>
  <c r="CA438" i="3"/>
  <c r="CC438" i="3" s="1"/>
  <c r="BZ440" i="3"/>
  <c r="CA440" i="3"/>
  <c r="CC440" i="3" s="1"/>
  <c r="CB440" i="3"/>
  <c r="BZ450" i="3"/>
  <c r="CB450" i="3"/>
  <c r="CA450" i="3"/>
  <c r="CC450" i="3" s="1"/>
  <c r="BZ470" i="3"/>
  <c r="CB470" i="3"/>
  <c r="CA470" i="3"/>
  <c r="CC470" i="3" s="1"/>
  <c r="BZ472" i="3"/>
  <c r="CA472" i="3"/>
  <c r="CC472" i="3" s="1"/>
  <c r="CB472" i="3"/>
  <c r="BZ481" i="3"/>
  <c r="CA481" i="3"/>
  <c r="CC481" i="3" s="1"/>
  <c r="CB481" i="3"/>
  <c r="BZ484" i="3"/>
  <c r="CB484" i="3"/>
  <c r="CA484" i="3"/>
  <c r="CC484" i="3" s="1"/>
  <c r="CA172" i="3"/>
  <c r="CC172" i="3" s="1"/>
  <c r="CB172" i="3"/>
  <c r="CA185" i="3"/>
  <c r="CC185" i="3" s="1"/>
  <c r="BZ185" i="3"/>
  <c r="CA189" i="3"/>
  <c r="CC189" i="3" s="1"/>
  <c r="CB189" i="3"/>
  <c r="CA190" i="3"/>
  <c r="CC190" i="3" s="1"/>
  <c r="BZ190" i="3"/>
  <c r="CA204" i="3"/>
  <c r="CC204" i="3" s="1"/>
  <c r="CB204" i="3"/>
  <c r="CA217" i="3"/>
  <c r="CC217" i="3" s="1"/>
  <c r="BZ217" i="3"/>
  <c r="CA221" i="3"/>
  <c r="CC221" i="3" s="1"/>
  <c r="CB221" i="3"/>
  <c r="CA222" i="3"/>
  <c r="CC222" i="3" s="1"/>
  <c r="BZ222" i="3"/>
  <c r="CA236" i="3"/>
  <c r="CC236" i="3" s="1"/>
  <c r="CB236" i="3"/>
  <c r="CA249" i="3"/>
  <c r="CC249" i="3" s="1"/>
  <c r="BZ249" i="3"/>
  <c r="CA253" i="3"/>
  <c r="CC253" i="3" s="1"/>
  <c r="CB253" i="3"/>
  <c r="CA254" i="3"/>
  <c r="CC254" i="3" s="1"/>
  <c r="BZ254" i="3"/>
  <c r="CA268" i="3"/>
  <c r="CC268" i="3" s="1"/>
  <c r="CB268" i="3"/>
  <c r="CA285" i="3"/>
  <c r="CC285" i="3" s="1"/>
  <c r="CB285" i="3"/>
  <c r="BZ285" i="3"/>
  <c r="CA287" i="3"/>
  <c r="CC287" i="3" s="1"/>
  <c r="BZ287" i="3"/>
  <c r="CA289" i="3"/>
  <c r="CC289" i="3" s="1"/>
  <c r="CB289" i="3"/>
  <c r="CA300" i="3"/>
  <c r="CC300" i="3" s="1"/>
  <c r="CB300" i="3"/>
  <c r="CA304" i="3"/>
  <c r="CC304" i="3" s="1"/>
  <c r="CB304" i="3"/>
  <c r="BZ304" i="3"/>
  <c r="CA306" i="3"/>
  <c r="CC306" i="3" s="1"/>
  <c r="CB306" i="3"/>
  <c r="BZ306" i="3"/>
  <c r="CA310" i="3"/>
  <c r="CC310" i="3" s="1"/>
  <c r="CB310" i="3"/>
  <c r="CA312" i="3"/>
  <c r="CC312" i="3" s="1"/>
  <c r="CB312" i="3"/>
  <c r="CA323" i="3"/>
  <c r="CC323" i="3" s="1"/>
  <c r="BZ323" i="3"/>
  <c r="CA327" i="3"/>
  <c r="CC327" i="3" s="1"/>
  <c r="BZ327" i="3"/>
  <c r="CB327" i="3"/>
  <c r="CA349" i="3"/>
  <c r="CC349" i="3" s="1"/>
  <c r="CB349" i="3"/>
  <c r="BZ349" i="3"/>
  <c r="CA351" i="3"/>
  <c r="CC351" i="3" s="1"/>
  <c r="BZ351" i="3"/>
  <c r="CA353" i="3"/>
  <c r="CC353" i="3" s="1"/>
  <c r="CB353" i="3"/>
  <c r="CA364" i="3"/>
  <c r="CC364" i="3" s="1"/>
  <c r="CB364" i="3"/>
  <c r="CA368" i="3"/>
  <c r="CC368" i="3" s="1"/>
  <c r="CB368" i="3"/>
  <c r="BZ368" i="3"/>
  <c r="CA370" i="3"/>
  <c r="CC370" i="3" s="1"/>
  <c r="CB370" i="3"/>
  <c r="BZ370" i="3"/>
  <c r="CA374" i="3"/>
  <c r="CC374" i="3" s="1"/>
  <c r="CB374" i="3"/>
  <c r="CA376" i="3"/>
  <c r="CC376" i="3" s="1"/>
  <c r="CB376" i="3"/>
  <c r="CA387" i="3"/>
  <c r="CC387" i="3" s="1"/>
  <c r="BZ387" i="3"/>
  <c r="CA391" i="3"/>
  <c r="CC391" i="3" s="1"/>
  <c r="BZ391" i="3"/>
  <c r="CB391" i="3"/>
  <c r="CA413" i="3"/>
  <c r="CC413" i="3" s="1"/>
  <c r="CB413" i="3"/>
  <c r="BZ413" i="3"/>
  <c r="BZ422" i="3"/>
  <c r="CB422" i="3"/>
  <c r="CA422" i="3"/>
  <c r="CC422" i="3" s="1"/>
  <c r="BZ424" i="3"/>
  <c r="CA424" i="3"/>
  <c r="CC424" i="3" s="1"/>
  <c r="CB424" i="3"/>
  <c r="CB435" i="3"/>
  <c r="CA435" i="3"/>
  <c r="CC435" i="3" s="1"/>
  <c r="CB439" i="3"/>
  <c r="CA439" i="3"/>
  <c r="CC439" i="3" s="1"/>
  <c r="BZ439" i="3"/>
  <c r="CD446" i="3"/>
  <c r="BZ454" i="3"/>
  <c r="CB454" i="3"/>
  <c r="CA454" i="3"/>
  <c r="CC454" i="3" s="1"/>
  <c r="BZ456" i="3"/>
  <c r="CA456" i="3"/>
  <c r="CC456" i="3" s="1"/>
  <c r="CB456" i="3"/>
  <c r="CB467" i="3"/>
  <c r="CA467" i="3"/>
  <c r="CC467" i="3" s="1"/>
  <c r="CB471" i="3"/>
  <c r="CA471" i="3"/>
  <c r="CC471" i="3" s="1"/>
  <c r="BZ471" i="3"/>
  <c r="BZ479" i="3"/>
  <c r="CA479" i="3"/>
  <c r="CC479" i="3" s="1"/>
  <c r="BZ480" i="3"/>
  <c r="CB480" i="3"/>
  <c r="CA480" i="3"/>
  <c r="CC480" i="3" s="1"/>
  <c r="BZ487" i="3"/>
  <c r="CA487" i="3"/>
  <c r="CC487" i="3" s="1"/>
  <c r="CB487" i="3"/>
  <c r="BZ505" i="3"/>
  <c r="CA505" i="3"/>
  <c r="CC505" i="3" s="1"/>
  <c r="CB505" i="3"/>
  <c r="CA159" i="3"/>
  <c r="CC159" i="3" s="1"/>
  <c r="BZ159" i="3"/>
  <c r="CA168" i="3"/>
  <c r="CC168" i="3" s="1"/>
  <c r="CB168" i="3"/>
  <c r="BZ172" i="3"/>
  <c r="CD177" i="3"/>
  <c r="CA178" i="3"/>
  <c r="CC178" i="3" s="1"/>
  <c r="CB178" i="3"/>
  <c r="CA179" i="3"/>
  <c r="CC179" i="3" s="1"/>
  <c r="BZ179" i="3"/>
  <c r="CB185" i="3"/>
  <c r="BZ189" i="3"/>
  <c r="CB190" i="3"/>
  <c r="CA191" i="3"/>
  <c r="CC191" i="3" s="1"/>
  <c r="BZ191" i="3"/>
  <c r="CA200" i="3"/>
  <c r="CC200" i="3" s="1"/>
  <c r="CB200" i="3"/>
  <c r="BZ204" i="3"/>
  <c r="CD209" i="3"/>
  <c r="CA210" i="3"/>
  <c r="CC210" i="3" s="1"/>
  <c r="CB210" i="3"/>
  <c r="CA211" i="3"/>
  <c r="CC211" i="3" s="1"/>
  <c r="BZ211" i="3"/>
  <c r="CB217" i="3"/>
  <c r="BZ221" i="3"/>
  <c r="CB222" i="3"/>
  <c r="CA223" i="3"/>
  <c r="CC223" i="3" s="1"/>
  <c r="BZ223" i="3"/>
  <c r="CA232" i="3"/>
  <c r="CC232" i="3" s="1"/>
  <c r="CB232" i="3"/>
  <c r="BZ236" i="3"/>
  <c r="CD241" i="3"/>
  <c r="CA242" i="3"/>
  <c r="CC242" i="3" s="1"/>
  <c r="CB242" i="3"/>
  <c r="CA243" i="3"/>
  <c r="CC243" i="3" s="1"/>
  <c r="BZ243" i="3"/>
  <c r="CB249" i="3"/>
  <c r="BZ253" i="3"/>
  <c r="CB254" i="3"/>
  <c r="CA255" i="3"/>
  <c r="CC255" i="3" s="1"/>
  <c r="BZ255" i="3"/>
  <c r="CA264" i="3"/>
  <c r="CC264" i="3" s="1"/>
  <c r="CB264" i="3"/>
  <c r="BZ268" i="3"/>
  <c r="CA275" i="3"/>
  <c r="CC275" i="3" s="1"/>
  <c r="BZ275" i="3"/>
  <c r="CA279" i="3"/>
  <c r="CC279" i="3" s="1"/>
  <c r="BZ279" i="3"/>
  <c r="CB279" i="3"/>
  <c r="CB287" i="3"/>
  <c r="BZ289" i="3"/>
  <c r="BZ300" i="3"/>
  <c r="CA301" i="3"/>
  <c r="CC301" i="3" s="1"/>
  <c r="CB301" i="3"/>
  <c r="BZ301" i="3"/>
  <c r="CA303" i="3"/>
  <c r="CC303" i="3" s="1"/>
  <c r="BZ303" i="3"/>
  <c r="CA305" i="3"/>
  <c r="CC305" i="3" s="1"/>
  <c r="CB305" i="3"/>
  <c r="BZ310" i="3"/>
  <c r="BZ312" i="3"/>
  <c r="CA316" i="3"/>
  <c r="CC316" i="3" s="1"/>
  <c r="CB316" i="3"/>
  <c r="CA320" i="3"/>
  <c r="CC320" i="3" s="1"/>
  <c r="CB320" i="3"/>
  <c r="BZ320" i="3"/>
  <c r="CA322" i="3"/>
  <c r="CC322" i="3" s="1"/>
  <c r="CB322" i="3"/>
  <c r="BZ322" i="3"/>
  <c r="CB323" i="3"/>
  <c r="CA326" i="3"/>
  <c r="CC326" i="3" s="1"/>
  <c r="CB326" i="3"/>
  <c r="CA328" i="3"/>
  <c r="CC328" i="3" s="1"/>
  <c r="CB328" i="3"/>
  <c r="CA339" i="3"/>
  <c r="CC339" i="3" s="1"/>
  <c r="BZ339" i="3"/>
  <c r="CA343" i="3"/>
  <c r="CC343" i="3" s="1"/>
  <c r="BZ343" i="3"/>
  <c r="CB343" i="3"/>
  <c r="CB351" i="3"/>
  <c r="BZ353" i="3"/>
  <c r="BZ364" i="3"/>
  <c r="CA365" i="3"/>
  <c r="CC365" i="3" s="1"/>
  <c r="CB365" i="3"/>
  <c r="BZ365" i="3"/>
  <c r="CA367" i="3"/>
  <c r="CC367" i="3" s="1"/>
  <c r="BZ367" i="3"/>
  <c r="CA369" i="3"/>
  <c r="CC369" i="3" s="1"/>
  <c r="CB369" i="3"/>
  <c r="BZ374" i="3"/>
  <c r="BZ376" i="3"/>
  <c r="CA380" i="3"/>
  <c r="CC380" i="3" s="1"/>
  <c r="CB380" i="3"/>
  <c r="CA384" i="3"/>
  <c r="CC384" i="3" s="1"/>
  <c r="CB384" i="3"/>
  <c r="BZ384" i="3"/>
  <c r="CA386" i="3"/>
  <c r="CC386" i="3" s="1"/>
  <c r="CB386" i="3"/>
  <c r="BZ386" i="3"/>
  <c r="CB387" i="3"/>
  <c r="CA390" i="3"/>
  <c r="CC390" i="3" s="1"/>
  <c r="CB390" i="3"/>
  <c r="CA392" i="3"/>
  <c r="CC392" i="3" s="1"/>
  <c r="CB392" i="3"/>
  <c r="CA403" i="3"/>
  <c r="CC403" i="3" s="1"/>
  <c r="BZ403" i="3"/>
  <c r="CA407" i="3"/>
  <c r="CC407" i="3" s="1"/>
  <c r="BZ407" i="3"/>
  <c r="CB407" i="3"/>
  <c r="CD417" i="3"/>
  <c r="BZ420" i="3"/>
  <c r="CA420" i="3"/>
  <c r="CC420" i="3" s="1"/>
  <c r="BZ434" i="3"/>
  <c r="CB434" i="3"/>
  <c r="CD434" i="3" s="1"/>
  <c r="BZ435" i="3"/>
  <c r="CD445" i="3"/>
  <c r="BZ452" i="3"/>
  <c r="CA452" i="3"/>
  <c r="CC452" i="3" s="1"/>
  <c r="BZ466" i="3"/>
  <c r="CB466" i="3"/>
  <c r="CD466" i="3" s="1"/>
  <c r="BZ467" i="3"/>
  <c r="CD477" i="3"/>
  <c r="CB479" i="3"/>
  <c r="BZ493" i="3"/>
  <c r="CA493" i="3"/>
  <c r="CC493" i="3" s="1"/>
  <c r="CB493" i="3"/>
  <c r="CD302" i="3"/>
  <c r="CD398" i="3"/>
  <c r="CB427" i="3"/>
  <c r="CA427" i="3"/>
  <c r="CC427" i="3" s="1"/>
  <c r="CB443" i="3"/>
  <c r="CA443" i="3"/>
  <c r="CC443" i="3" s="1"/>
  <c r="CB459" i="3"/>
  <c r="CA459" i="3"/>
  <c r="CC459" i="3" s="1"/>
  <c r="BZ476" i="3"/>
  <c r="CA476" i="3"/>
  <c r="CC476" i="3" s="1"/>
  <c r="CD494" i="3"/>
  <c r="BZ495" i="3"/>
  <c r="CA495" i="3"/>
  <c r="CC495" i="3" s="1"/>
  <c r="BZ500" i="3"/>
  <c r="CB500" i="3"/>
  <c r="BZ501" i="3"/>
  <c r="CA501" i="3"/>
  <c r="CC501" i="3" s="1"/>
  <c r="CB501" i="3"/>
  <c r="BZ513" i="3"/>
  <c r="CA513" i="3"/>
  <c r="CC513" i="3" s="1"/>
  <c r="CB513" i="3"/>
  <c r="CD414" i="3"/>
  <c r="BZ428" i="3"/>
  <c r="CA428" i="3"/>
  <c r="CC428" i="3" s="1"/>
  <c r="BZ444" i="3"/>
  <c r="CA444" i="3"/>
  <c r="CC444" i="3" s="1"/>
  <c r="BZ460" i="3"/>
  <c r="CA460" i="3"/>
  <c r="CC460" i="3" s="1"/>
  <c r="CB475" i="3"/>
  <c r="CA475" i="3"/>
  <c r="CC475" i="3" s="1"/>
  <c r="BZ496" i="3"/>
  <c r="CB496" i="3"/>
  <c r="CA496" i="3"/>
  <c r="CC496" i="3" s="1"/>
  <c r="CD170" i="3"/>
  <c r="CD186" i="3"/>
  <c r="CD218" i="3"/>
  <c r="CD234" i="3"/>
  <c r="CD250" i="3"/>
  <c r="CD266" i="3"/>
  <c r="BZ281" i="3"/>
  <c r="BZ286" i="3"/>
  <c r="BZ297" i="3"/>
  <c r="CD298" i="3"/>
  <c r="BZ302" i="3"/>
  <c r="BZ313" i="3"/>
  <c r="BZ318" i="3"/>
  <c r="BZ329" i="3"/>
  <c r="CD330" i="3"/>
  <c r="BZ334" i="3"/>
  <c r="BZ345" i="3"/>
  <c r="CD346" i="3"/>
  <c r="BZ350" i="3"/>
  <c r="BZ361" i="3"/>
  <c r="BZ366" i="3"/>
  <c r="BZ377" i="3"/>
  <c r="BZ382" i="3"/>
  <c r="BZ393" i="3"/>
  <c r="BZ398" i="3"/>
  <c r="BZ409" i="3"/>
  <c r="CD410" i="3"/>
  <c r="BZ414" i="3"/>
  <c r="CB415" i="3"/>
  <c r="CA415" i="3"/>
  <c r="CC415" i="3" s="1"/>
  <c r="BZ416" i="3"/>
  <c r="CA416" i="3"/>
  <c r="CC416" i="3" s="1"/>
  <c r="CD421" i="3"/>
  <c r="CA426" i="3"/>
  <c r="CC426" i="3" s="1"/>
  <c r="BZ427" i="3"/>
  <c r="CB428" i="3"/>
  <c r="CB431" i="3"/>
  <c r="CA431" i="3"/>
  <c r="CC431" i="3" s="1"/>
  <c r="BZ432" i="3"/>
  <c r="CA432" i="3"/>
  <c r="CC432" i="3" s="1"/>
  <c r="CD437" i="3"/>
  <c r="CA442" i="3"/>
  <c r="CC442" i="3" s="1"/>
  <c r="BZ443" i="3"/>
  <c r="CB444" i="3"/>
  <c r="CB447" i="3"/>
  <c r="CA447" i="3"/>
  <c r="CC447" i="3" s="1"/>
  <c r="BZ448" i="3"/>
  <c r="CA448" i="3"/>
  <c r="CC448" i="3" s="1"/>
  <c r="CA458" i="3"/>
  <c r="CC458" i="3" s="1"/>
  <c r="BZ459" i="3"/>
  <c r="CB460" i="3"/>
  <c r="CB463" i="3"/>
  <c r="CA463" i="3"/>
  <c r="CC463" i="3" s="1"/>
  <c r="BZ464" i="3"/>
  <c r="CA464" i="3"/>
  <c r="CC464" i="3" s="1"/>
  <c r="CA474" i="3"/>
  <c r="CC474" i="3" s="1"/>
  <c r="BZ475" i="3"/>
  <c r="CB476" i="3"/>
  <c r="CB495" i="3"/>
  <c r="CA500" i="3"/>
  <c r="CC500" i="3" s="1"/>
  <c r="CD502" i="3"/>
  <c r="BZ503" i="3"/>
  <c r="CA503" i="3"/>
  <c r="CC503" i="3" s="1"/>
  <c r="BZ504" i="3"/>
  <c r="CB504" i="3"/>
  <c r="CA504" i="3"/>
  <c r="CC504" i="3" s="1"/>
  <c r="BZ508" i="3"/>
  <c r="CB508" i="3"/>
  <c r="CD508" i="3" s="1"/>
  <c r="BZ509" i="3"/>
  <c r="CA509" i="3"/>
  <c r="CC509" i="3" s="1"/>
  <c r="CB509" i="3"/>
  <c r="BZ516" i="3"/>
  <c r="CB516" i="3"/>
  <c r="CD516" i="3" s="1"/>
  <c r="BZ517" i="3"/>
  <c r="CA517" i="3"/>
  <c r="CC517" i="3" s="1"/>
  <c r="CB517" i="3"/>
  <c r="BZ512" i="3"/>
  <c r="CB512" i="3"/>
  <c r="BZ520" i="3"/>
  <c r="CB520" i="3"/>
  <c r="BZ483" i="3"/>
  <c r="CA483" i="3"/>
  <c r="CC483" i="3" s="1"/>
  <c r="BZ491" i="3"/>
  <c r="CA491" i="3"/>
  <c r="CC491" i="3" s="1"/>
  <c r="BZ499" i="3"/>
  <c r="CA499" i="3"/>
  <c r="CC499" i="3" s="1"/>
  <c r="BZ507" i="3"/>
  <c r="CA507" i="3"/>
  <c r="CC507" i="3" s="1"/>
  <c r="CA512" i="3"/>
  <c r="CC512" i="3" s="1"/>
  <c r="CD514" i="3"/>
  <c r="BZ515" i="3"/>
  <c r="CA515" i="3"/>
  <c r="CC515" i="3" s="1"/>
  <c r="CA520" i="3"/>
  <c r="CC520" i="3" s="1"/>
  <c r="BZ12" i="3"/>
  <c r="CB12" i="3"/>
  <c r="CA12" i="3"/>
  <c r="CC12" i="3" s="1"/>
  <c r="BT19" i="3"/>
  <c r="BR21" i="3"/>
  <c r="BT21" i="3"/>
  <c r="BS21" i="3"/>
  <c r="BU21" i="3" s="1"/>
  <c r="BS14" i="3"/>
  <c r="BU14" i="3" s="1"/>
  <c r="BR16" i="3"/>
  <c r="BT16" i="3"/>
  <c r="BS16" i="3"/>
  <c r="BU16" i="3" s="1"/>
  <c r="BR18" i="3"/>
  <c r="BT18" i="3"/>
  <c r="BS18" i="3"/>
  <c r="BU18" i="3" s="1"/>
  <c r="BR20" i="3"/>
  <c r="BT20" i="3"/>
  <c r="BS20" i="3"/>
  <c r="BU20" i="3" s="1"/>
  <c r="BR22" i="3"/>
  <c r="BT22" i="3"/>
  <c r="BS22" i="3"/>
  <c r="BU22" i="3" s="1"/>
  <c r="BR29" i="3"/>
  <c r="BR37" i="3"/>
  <c r="BR53" i="3"/>
  <c r="BR61" i="3"/>
  <c r="BR65" i="3"/>
  <c r="BR69" i="3"/>
  <c r="BR73" i="3"/>
  <c r="BT83" i="3"/>
  <c r="BR83" i="3"/>
  <c r="BS83" i="3"/>
  <c r="BU83" i="3" s="1"/>
  <c r="BT96" i="3"/>
  <c r="BS96" i="3"/>
  <c r="BU96" i="3" s="1"/>
  <c r="BT112" i="3"/>
  <c r="BS112" i="3"/>
  <c r="BU112" i="3" s="1"/>
  <c r="BT131" i="3"/>
  <c r="BR131" i="3"/>
  <c r="BS131" i="3"/>
  <c r="BU131" i="3" s="1"/>
  <c r="BV133" i="3"/>
  <c r="BT147" i="3"/>
  <c r="BR147" i="3"/>
  <c r="BS147" i="3"/>
  <c r="BU147" i="3" s="1"/>
  <c r="BT160" i="3"/>
  <c r="BS160" i="3"/>
  <c r="BU160" i="3" s="1"/>
  <c r="BT176" i="3"/>
  <c r="BS176" i="3"/>
  <c r="BU176" i="3" s="1"/>
  <c r="BT192" i="3"/>
  <c r="BS192" i="3"/>
  <c r="BU192" i="3" s="1"/>
  <c r="BT211" i="3"/>
  <c r="BR211" i="3"/>
  <c r="BS211" i="3"/>
  <c r="BU211" i="3" s="1"/>
  <c r="BV250" i="3"/>
  <c r="BV251" i="3"/>
  <c r="BT296" i="3"/>
  <c r="BS296" i="3"/>
  <c r="BU296" i="3" s="1"/>
  <c r="BR411" i="3"/>
  <c r="BT411" i="3"/>
  <c r="BS411" i="3"/>
  <c r="BU411" i="3" s="1"/>
  <c r="BR427" i="3"/>
  <c r="BT427" i="3"/>
  <c r="BS427" i="3"/>
  <c r="BU427" i="3" s="1"/>
  <c r="BR435" i="3"/>
  <c r="BT435" i="3"/>
  <c r="BS435" i="3"/>
  <c r="BU435" i="3" s="1"/>
  <c r="BV489" i="3"/>
  <c r="BV497" i="3"/>
  <c r="BS514" i="3"/>
  <c r="BU514" i="3" s="1"/>
  <c r="BR514" i="3"/>
  <c r="BT514" i="3"/>
  <c r="BT75" i="3"/>
  <c r="BR75" i="3"/>
  <c r="BS75" i="3"/>
  <c r="BU75" i="3" s="1"/>
  <c r="BT88" i="3"/>
  <c r="BS88" i="3"/>
  <c r="BU88" i="3" s="1"/>
  <c r="BT91" i="3"/>
  <c r="BR91" i="3"/>
  <c r="BS91" i="3"/>
  <c r="BU91" i="3" s="1"/>
  <c r="BT104" i="3"/>
  <c r="BS104" i="3"/>
  <c r="BU104" i="3" s="1"/>
  <c r="BT107" i="3"/>
  <c r="BR107" i="3"/>
  <c r="BS107" i="3"/>
  <c r="BU107" i="3" s="1"/>
  <c r="BT120" i="3"/>
  <c r="BS120" i="3"/>
  <c r="BU120" i="3" s="1"/>
  <c r="BT123" i="3"/>
  <c r="BR123" i="3"/>
  <c r="BS123" i="3"/>
  <c r="BU123" i="3" s="1"/>
  <c r="BV125" i="3"/>
  <c r="BT136" i="3"/>
  <c r="BS136" i="3"/>
  <c r="BU136" i="3" s="1"/>
  <c r="BT139" i="3"/>
  <c r="BR139" i="3"/>
  <c r="BS139" i="3"/>
  <c r="BU139" i="3" s="1"/>
  <c r="BT152" i="3"/>
  <c r="BS152" i="3"/>
  <c r="BU152" i="3" s="1"/>
  <c r="BT155" i="3"/>
  <c r="BR155" i="3"/>
  <c r="BS155" i="3"/>
  <c r="BU155" i="3" s="1"/>
  <c r="BV157" i="3"/>
  <c r="BT168" i="3"/>
  <c r="BS168" i="3"/>
  <c r="BU168" i="3" s="1"/>
  <c r="BT171" i="3"/>
  <c r="BR171" i="3"/>
  <c r="BS171" i="3"/>
  <c r="BU171" i="3" s="1"/>
  <c r="BV173" i="3"/>
  <c r="BT184" i="3"/>
  <c r="BS184" i="3"/>
  <c r="BU184" i="3" s="1"/>
  <c r="BT187" i="3"/>
  <c r="BR187" i="3"/>
  <c r="BS187" i="3"/>
  <c r="BU187" i="3" s="1"/>
  <c r="BT200" i="3"/>
  <c r="BS200" i="3"/>
  <c r="BU200" i="3" s="1"/>
  <c r="BT203" i="3"/>
  <c r="BR203" i="3"/>
  <c r="BS203" i="3"/>
  <c r="BU203" i="3" s="1"/>
  <c r="BV225" i="3"/>
  <c r="BT249" i="3"/>
  <c r="BR249" i="3"/>
  <c r="BS249" i="3"/>
  <c r="BU249" i="3" s="1"/>
  <c r="BT252" i="3"/>
  <c r="BS252" i="3"/>
  <c r="BU252" i="3" s="1"/>
  <c r="BT256" i="3"/>
  <c r="BS256" i="3"/>
  <c r="BU256" i="3" s="1"/>
  <c r="BT272" i="3"/>
  <c r="BS272" i="3"/>
  <c r="BU272" i="3" s="1"/>
  <c r="BT288" i="3"/>
  <c r="BS288" i="3"/>
  <c r="BU288" i="3" s="1"/>
  <c r="BT31" i="3"/>
  <c r="BR31" i="3"/>
  <c r="BR47" i="3"/>
  <c r="BT55" i="3"/>
  <c r="BV55" i="3" s="1"/>
  <c r="BR55" i="3"/>
  <c r="BT67" i="3"/>
  <c r="BV67" i="3" s="1"/>
  <c r="BR67" i="3"/>
  <c r="BT76" i="3"/>
  <c r="BS76" i="3"/>
  <c r="BU76" i="3" s="1"/>
  <c r="BT79" i="3"/>
  <c r="BR79" i="3"/>
  <c r="BS79" i="3"/>
  <c r="BU79" i="3" s="1"/>
  <c r="BT92" i="3"/>
  <c r="BS92" i="3"/>
  <c r="BU92" i="3" s="1"/>
  <c r="BT95" i="3"/>
  <c r="BR95" i="3"/>
  <c r="BS95" i="3"/>
  <c r="BU95" i="3" s="1"/>
  <c r="BV97" i="3"/>
  <c r="BT108" i="3"/>
  <c r="BS108" i="3"/>
  <c r="BU108" i="3" s="1"/>
  <c r="BT111" i="3"/>
  <c r="BR111" i="3"/>
  <c r="BS111" i="3"/>
  <c r="BU111" i="3" s="1"/>
  <c r="BV113" i="3"/>
  <c r="BT124" i="3"/>
  <c r="BS124" i="3"/>
  <c r="BU124" i="3" s="1"/>
  <c r="BT127" i="3"/>
  <c r="BR127" i="3"/>
  <c r="BS127" i="3"/>
  <c r="BU127" i="3" s="1"/>
  <c r="BV129" i="3"/>
  <c r="BT140" i="3"/>
  <c r="BS140" i="3"/>
  <c r="BU140" i="3" s="1"/>
  <c r="BT27" i="3"/>
  <c r="BV27" i="3" s="1"/>
  <c r="BR27" i="3"/>
  <c r="BT35" i="3"/>
  <c r="BR35" i="3"/>
  <c r="BT39" i="3"/>
  <c r="BR39" i="3"/>
  <c r="BT51" i="3"/>
  <c r="BR51" i="3"/>
  <c r="BT59" i="3"/>
  <c r="BV59" i="3" s="1"/>
  <c r="BR59" i="3"/>
  <c r="BT63" i="3"/>
  <c r="BV63" i="3" s="1"/>
  <c r="BR63" i="3"/>
  <c r="BT71" i="3"/>
  <c r="BV71" i="3" s="1"/>
  <c r="BR71" i="3"/>
  <c r="BT143" i="3"/>
  <c r="BR143" i="3"/>
  <c r="BS143" i="3"/>
  <c r="BU143" i="3" s="1"/>
  <c r="BT156" i="3"/>
  <c r="BS156" i="3"/>
  <c r="BU156" i="3" s="1"/>
  <c r="BT159" i="3"/>
  <c r="BR159" i="3"/>
  <c r="BS159" i="3"/>
  <c r="BU159" i="3" s="1"/>
  <c r="BT172" i="3"/>
  <c r="BS172" i="3"/>
  <c r="BU172" i="3" s="1"/>
  <c r="BT175" i="3"/>
  <c r="BR175" i="3"/>
  <c r="BS175" i="3"/>
  <c r="BU175" i="3" s="1"/>
  <c r="BV177" i="3"/>
  <c r="BT188" i="3"/>
  <c r="BS188" i="3"/>
  <c r="BU188" i="3" s="1"/>
  <c r="BT191" i="3"/>
  <c r="BR191" i="3"/>
  <c r="BS191" i="3"/>
  <c r="BU191" i="3" s="1"/>
  <c r="BV193" i="3"/>
  <c r="BT204" i="3"/>
  <c r="BS204" i="3"/>
  <c r="BU204" i="3" s="1"/>
  <c r="BT207" i="3"/>
  <c r="BR207" i="3"/>
  <c r="BS207" i="3"/>
  <c r="BU207" i="3" s="1"/>
  <c r="BT268" i="3"/>
  <c r="BS268" i="3"/>
  <c r="BU268" i="3" s="1"/>
  <c r="BT284" i="3"/>
  <c r="BS284" i="3"/>
  <c r="BU284" i="3" s="1"/>
  <c r="BT300" i="3"/>
  <c r="BS300" i="3"/>
  <c r="BU300" i="3" s="1"/>
  <c r="BS346" i="3"/>
  <c r="BU346" i="3" s="1"/>
  <c r="BT346" i="3"/>
  <c r="BR346" i="3"/>
  <c r="BS362" i="3"/>
  <c r="BU362" i="3" s="1"/>
  <c r="BT362" i="3"/>
  <c r="BR362" i="3"/>
  <c r="BS378" i="3"/>
  <c r="BU378" i="3" s="1"/>
  <c r="BT378" i="3"/>
  <c r="BR378" i="3"/>
  <c r="BR24" i="3"/>
  <c r="BS31" i="3"/>
  <c r="BU31" i="3" s="1"/>
  <c r="BS35" i="3"/>
  <c r="BU35" i="3" s="1"/>
  <c r="BS39" i="3"/>
  <c r="BU39" i="3" s="1"/>
  <c r="BR41" i="3"/>
  <c r="BR45" i="3"/>
  <c r="BR49" i="3"/>
  <c r="BS51" i="3"/>
  <c r="BU51" i="3" s="1"/>
  <c r="BT80" i="3"/>
  <c r="BS80" i="3"/>
  <c r="BU80" i="3" s="1"/>
  <c r="BV85" i="3"/>
  <c r="BR92" i="3"/>
  <c r="BT99" i="3"/>
  <c r="BR99" i="3"/>
  <c r="BS99" i="3"/>
  <c r="BU99" i="3" s="1"/>
  <c r="BV101" i="3"/>
  <c r="BR108" i="3"/>
  <c r="BT115" i="3"/>
  <c r="BR115" i="3"/>
  <c r="BS115" i="3"/>
  <c r="BU115" i="3" s="1"/>
  <c r="BT128" i="3"/>
  <c r="BS128" i="3"/>
  <c r="BU128" i="3" s="1"/>
  <c r="BT144" i="3"/>
  <c r="BS144" i="3"/>
  <c r="BU144" i="3" s="1"/>
  <c r="BV149" i="3"/>
  <c r="BR156" i="3"/>
  <c r="BT163" i="3"/>
  <c r="BR163" i="3"/>
  <c r="BS163" i="3"/>
  <c r="BU163" i="3" s="1"/>
  <c r="BR172" i="3"/>
  <c r="BT179" i="3"/>
  <c r="BR179" i="3"/>
  <c r="BS179" i="3"/>
  <c r="BU179" i="3" s="1"/>
  <c r="BV181" i="3"/>
  <c r="BR188" i="3"/>
  <c r="BT195" i="3"/>
  <c r="BR195" i="3"/>
  <c r="BS195" i="3"/>
  <c r="BU195" i="3" s="1"/>
  <c r="BT208" i="3"/>
  <c r="BS208" i="3"/>
  <c r="BU208" i="3" s="1"/>
  <c r="BV213" i="3"/>
  <c r="BV237" i="3"/>
  <c r="BV245" i="3"/>
  <c r="BT264" i="3"/>
  <c r="BS264" i="3"/>
  <c r="BU264" i="3" s="1"/>
  <c r="BT280" i="3"/>
  <c r="BS280" i="3"/>
  <c r="BU280" i="3" s="1"/>
  <c r="BR284" i="3"/>
  <c r="BR300" i="3"/>
  <c r="BR403" i="3"/>
  <c r="BT403" i="3"/>
  <c r="BS403" i="3"/>
  <c r="BU403" i="3" s="1"/>
  <c r="BR419" i="3"/>
  <c r="BT419" i="3"/>
  <c r="BS419" i="3"/>
  <c r="BU419" i="3" s="1"/>
  <c r="BS442" i="3"/>
  <c r="BU442" i="3" s="1"/>
  <c r="BR442" i="3"/>
  <c r="BT442" i="3"/>
  <c r="BV485" i="3"/>
  <c r="BV493" i="3"/>
  <c r="BS506" i="3"/>
  <c r="BU506" i="3" s="1"/>
  <c r="BR506" i="3"/>
  <c r="BT506" i="3"/>
  <c r="BS24" i="3"/>
  <c r="BU24" i="3" s="1"/>
  <c r="BS28" i="3"/>
  <c r="BU28" i="3" s="1"/>
  <c r="BS29" i="3"/>
  <c r="BU29" i="3" s="1"/>
  <c r="BT32" i="3"/>
  <c r="BS32" i="3"/>
  <c r="BU32" i="3" s="1"/>
  <c r="BS33" i="3"/>
  <c r="BU33" i="3" s="1"/>
  <c r="BT36" i="3"/>
  <c r="BS36" i="3"/>
  <c r="BU36" i="3" s="1"/>
  <c r="BS37" i="3"/>
  <c r="BU37" i="3" s="1"/>
  <c r="BT40" i="3"/>
  <c r="BS40" i="3"/>
  <c r="BU40" i="3" s="1"/>
  <c r="BS41" i="3"/>
  <c r="BU41" i="3" s="1"/>
  <c r="BS45" i="3"/>
  <c r="BU45" i="3" s="1"/>
  <c r="BT48" i="3"/>
  <c r="BS48" i="3"/>
  <c r="BU48" i="3" s="1"/>
  <c r="BS49" i="3"/>
  <c r="BU49" i="3" s="1"/>
  <c r="BT52" i="3"/>
  <c r="BS53" i="3"/>
  <c r="BU53" i="3" s="1"/>
  <c r="BT56" i="3"/>
  <c r="BS56" i="3"/>
  <c r="BU56" i="3" s="1"/>
  <c r="BS57" i="3"/>
  <c r="BU57" i="3" s="1"/>
  <c r="BT60" i="3"/>
  <c r="BS61" i="3"/>
  <c r="BU61" i="3" s="1"/>
  <c r="BT64" i="3"/>
  <c r="BS64" i="3"/>
  <c r="BU64" i="3" s="1"/>
  <c r="BS65" i="3"/>
  <c r="BU65" i="3" s="1"/>
  <c r="BT68" i="3"/>
  <c r="BS68" i="3"/>
  <c r="BU68" i="3" s="1"/>
  <c r="BS69" i="3"/>
  <c r="BU69" i="3" s="1"/>
  <c r="BT72" i="3"/>
  <c r="BS72" i="3"/>
  <c r="BU72" i="3" s="1"/>
  <c r="BS73" i="3"/>
  <c r="BU73" i="3" s="1"/>
  <c r="BR80" i="3"/>
  <c r="BT84" i="3"/>
  <c r="BS84" i="3"/>
  <c r="BU84" i="3" s="1"/>
  <c r="BT87" i="3"/>
  <c r="BR87" i="3"/>
  <c r="BS87" i="3"/>
  <c r="BU87" i="3" s="1"/>
  <c r="BR96" i="3"/>
  <c r="BT100" i="3"/>
  <c r="BS100" i="3"/>
  <c r="BU100" i="3" s="1"/>
  <c r="BT103" i="3"/>
  <c r="BR103" i="3"/>
  <c r="BS103" i="3"/>
  <c r="BU103" i="3" s="1"/>
  <c r="BR112" i="3"/>
  <c r="BT116" i="3"/>
  <c r="BS116" i="3"/>
  <c r="BU116" i="3" s="1"/>
  <c r="BT119" i="3"/>
  <c r="BR119" i="3"/>
  <c r="BS119" i="3"/>
  <c r="BU119" i="3" s="1"/>
  <c r="BV121" i="3"/>
  <c r="BR128" i="3"/>
  <c r="BT132" i="3"/>
  <c r="BS132" i="3"/>
  <c r="BU132" i="3" s="1"/>
  <c r="BT135" i="3"/>
  <c r="BR135" i="3"/>
  <c r="BS135" i="3"/>
  <c r="BU135" i="3" s="1"/>
  <c r="BV137" i="3"/>
  <c r="BR144" i="3"/>
  <c r="BT148" i="3"/>
  <c r="BS148" i="3"/>
  <c r="BU148" i="3" s="1"/>
  <c r="BT151" i="3"/>
  <c r="BR151" i="3"/>
  <c r="BS151" i="3"/>
  <c r="BU151" i="3" s="1"/>
  <c r="BR160" i="3"/>
  <c r="BT164" i="3"/>
  <c r="BS164" i="3"/>
  <c r="BU164" i="3" s="1"/>
  <c r="BT167" i="3"/>
  <c r="BR167" i="3"/>
  <c r="BS167" i="3"/>
  <c r="BU167" i="3" s="1"/>
  <c r="BR176" i="3"/>
  <c r="BT180" i="3"/>
  <c r="BS180" i="3"/>
  <c r="BU180" i="3" s="1"/>
  <c r="BT183" i="3"/>
  <c r="BR183" i="3"/>
  <c r="BS183" i="3"/>
  <c r="BU183" i="3" s="1"/>
  <c r="BR192" i="3"/>
  <c r="BT196" i="3"/>
  <c r="BS196" i="3"/>
  <c r="BU196" i="3" s="1"/>
  <c r="BT199" i="3"/>
  <c r="BR199" i="3"/>
  <c r="BS199" i="3"/>
  <c r="BU199" i="3" s="1"/>
  <c r="BV201" i="3"/>
  <c r="BR208" i="3"/>
  <c r="BT212" i="3"/>
  <c r="BS212" i="3"/>
  <c r="BU212" i="3" s="1"/>
  <c r="BT215" i="3"/>
  <c r="BR215" i="3"/>
  <c r="BS215" i="3"/>
  <c r="BU215" i="3" s="1"/>
  <c r="BV227" i="3"/>
  <c r="BT253" i="3"/>
  <c r="BR253" i="3"/>
  <c r="BS253" i="3"/>
  <c r="BU253" i="3" s="1"/>
  <c r="BT260" i="3"/>
  <c r="BS260" i="3"/>
  <c r="BU260" i="3" s="1"/>
  <c r="BR264" i="3"/>
  <c r="BT276" i="3"/>
  <c r="BS276" i="3"/>
  <c r="BU276" i="3" s="1"/>
  <c r="BR280" i="3"/>
  <c r="BT292" i="3"/>
  <c r="BS292" i="3"/>
  <c r="BU292" i="3" s="1"/>
  <c r="BR296" i="3"/>
  <c r="BS338" i="3"/>
  <c r="BU338" i="3" s="1"/>
  <c r="BT338" i="3"/>
  <c r="BR338" i="3"/>
  <c r="BS354" i="3"/>
  <c r="BU354" i="3" s="1"/>
  <c r="BT354" i="3"/>
  <c r="BR354" i="3"/>
  <c r="BS370" i="3"/>
  <c r="BU370" i="3" s="1"/>
  <c r="BT370" i="3"/>
  <c r="BR370" i="3"/>
  <c r="BS386" i="3"/>
  <c r="BU386" i="3" s="1"/>
  <c r="BT386" i="3"/>
  <c r="BR386" i="3"/>
  <c r="BR394" i="3"/>
  <c r="BS394" i="3"/>
  <c r="BU394" i="3" s="1"/>
  <c r="BT394" i="3"/>
  <c r="BT255" i="3"/>
  <c r="BR255" i="3"/>
  <c r="BS255" i="3"/>
  <c r="BU255" i="3" s="1"/>
  <c r="BV257" i="3"/>
  <c r="BT259" i="3"/>
  <c r="BR259" i="3"/>
  <c r="BS259" i="3"/>
  <c r="BU259" i="3" s="1"/>
  <c r="BV261" i="3"/>
  <c r="BT263" i="3"/>
  <c r="BR263" i="3"/>
  <c r="BS263" i="3"/>
  <c r="BU263" i="3" s="1"/>
  <c r="BV265" i="3"/>
  <c r="BT267" i="3"/>
  <c r="BR267" i="3"/>
  <c r="BS267" i="3"/>
  <c r="BU267" i="3" s="1"/>
  <c r="BT271" i="3"/>
  <c r="BR271" i="3"/>
  <c r="BS271" i="3"/>
  <c r="BU271" i="3" s="1"/>
  <c r="BV273" i="3"/>
  <c r="BT275" i="3"/>
  <c r="BR275" i="3"/>
  <c r="BS275" i="3"/>
  <c r="BU275" i="3" s="1"/>
  <c r="BT279" i="3"/>
  <c r="BR279" i="3"/>
  <c r="BS279" i="3"/>
  <c r="BU279" i="3" s="1"/>
  <c r="BV281" i="3"/>
  <c r="BT283" i="3"/>
  <c r="BR283" i="3"/>
  <c r="BS283" i="3"/>
  <c r="BU283" i="3" s="1"/>
  <c r="BT287" i="3"/>
  <c r="BR287" i="3"/>
  <c r="BS287" i="3"/>
  <c r="BU287" i="3" s="1"/>
  <c r="BV289" i="3"/>
  <c r="BT291" i="3"/>
  <c r="BR291" i="3"/>
  <c r="BS291" i="3"/>
  <c r="BU291" i="3" s="1"/>
  <c r="BT295" i="3"/>
  <c r="BR295" i="3"/>
  <c r="BS295" i="3"/>
  <c r="BU295" i="3" s="1"/>
  <c r="BV297" i="3"/>
  <c r="BT299" i="3"/>
  <c r="BR299" i="3"/>
  <c r="BS299" i="3"/>
  <c r="BU299" i="3" s="1"/>
  <c r="BT303" i="3"/>
  <c r="BV303" i="3" s="1"/>
  <c r="BR303" i="3"/>
  <c r="BT304" i="3"/>
  <c r="BR304" i="3"/>
  <c r="BS304" i="3"/>
  <c r="BU304" i="3" s="1"/>
  <c r="BT307" i="3"/>
  <c r="BV307" i="3" s="1"/>
  <c r="BR307" i="3"/>
  <c r="BT308" i="3"/>
  <c r="BR308" i="3"/>
  <c r="BS308" i="3"/>
  <c r="BU308" i="3" s="1"/>
  <c r="BT311" i="3"/>
  <c r="BV311" i="3" s="1"/>
  <c r="BR311" i="3"/>
  <c r="BT312" i="3"/>
  <c r="BR312" i="3"/>
  <c r="BS312" i="3"/>
  <c r="BU312" i="3" s="1"/>
  <c r="BT315" i="3"/>
  <c r="BV315" i="3" s="1"/>
  <c r="BR315" i="3"/>
  <c r="BT316" i="3"/>
  <c r="BR316" i="3"/>
  <c r="BS316" i="3"/>
  <c r="BU316" i="3" s="1"/>
  <c r="BT319" i="3"/>
  <c r="BV319" i="3" s="1"/>
  <c r="BR319" i="3"/>
  <c r="BT320" i="3"/>
  <c r="BR320" i="3"/>
  <c r="BS320" i="3"/>
  <c r="BU320" i="3" s="1"/>
  <c r="BT323" i="3"/>
  <c r="BV323" i="3" s="1"/>
  <c r="BR323" i="3"/>
  <c r="BT324" i="3"/>
  <c r="BR324" i="3"/>
  <c r="BS324" i="3"/>
  <c r="BU324" i="3" s="1"/>
  <c r="BT327" i="3"/>
  <c r="BV327" i="3" s="1"/>
  <c r="BR327" i="3"/>
  <c r="BT328" i="3"/>
  <c r="BR328" i="3"/>
  <c r="BS328" i="3"/>
  <c r="BU328" i="3" s="1"/>
  <c r="BT331" i="3"/>
  <c r="BV331" i="3" s="1"/>
  <c r="BR331" i="3"/>
  <c r="BT332" i="3"/>
  <c r="BR332" i="3"/>
  <c r="BS332" i="3"/>
  <c r="BU332" i="3" s="1"/>
  <c r="BS335" i="3"/>
  <c r="BU335" i="3" s="1"/>
  <c r="BR335" i="3"/>
  <c r="BS343" i="3"/>
  <c r="BU343" i="3" s="1"/>
  <c r="BR343" i="3"/>
  <c r="BS351" i="3"/>
  <c r="BU351" i="3" s="1"/>
  <c r="BR351" i="3"/>
  <c r="BS359" i="3"/>
  <c r="BU359" i="3" s="1"/>
  <c r="BR359" i="3"/>
  <c r="BS367" i="3"/>
  <c r="BU367" i="3" s="1"/>
  <c r="BR367" i="3"/>
  <c r="BS375" i="3"/>
  <c r="BU375" i="3" s="1"/>
  <c r="BR375" i="3"/>
  <c r="BS383" i="3"/>
  <c r="BU383" i="3" s="1"/>
  <c r="BR383" i="3"/>
  <c r="BR395" i="3"/>
  <c r="BS395" i="3"/>
  <c r="BU395" i="3" s="1"/>
  <c r="BT395" i="3"/>
  <c r="BR401" i="3"/>
  <c r="BS401" i="3"/>
  <c r="BU401" i="3" s="1"/>
  <c r="BT401" i="3"/>
  <c r="BS336" i="3"/>
  <c r="BU336" i="3" s="1"/>
  <c r="BT336" i="3"/>
  <c r="BS337" i="3"/>
  <c r="BU337" i="3" s="1"/>
  <c r="BR337" i="3"/>
  <c r="BT337" i="3"/>
  <c r="BS344" i="3"/>
  <c r="BU344" i="3" s="1"/>
  <c r="BT344" i="3"/>
  <c r="BS345" i="3"/>
  <c r="BU345" i="3" s="1"/>
  <c r="BR345" i="3"/>
  <c r="BT345" i="3"/>
  <c r="BS352" i="3"/>
  <c r="BU352" i="3" s="1"/>
  <c r="BT352" i="3"/>
  <c r="BS353" i="3"/>
  <c r="BU353" i="3" s="1"/>
  <c r="BR353" i="3"/>
  <c r="BT353" i="3"/>
  <c r="BS360" i="3"/>
  <c r="BU360" i="3" s="1"/>
  <c r="BT360" i="3"/>
  <c r="BS361" i="3"/>
  <c r="BU361" i="3" s="1"/>
  <c r="BR361" i="3"/>
  <c r="BT361" i="3"/>
  <c r="BS368" i="3"/>
  <c r="BU368" i="3" s="1"/>
  <c r="BT368" i="3"/>
  <c r="BS369" i="3"/>
  <c r="BU369" i="3" s="1"/>
  <c r="BR369" i="3"/>
  <c r="BT369" i="3"/>
  <c r="BS376" i="3"/>
  <c r="BU376" i="3" s="1"/>
  <c r="BT376" i="3"/>
  <c r="BS377" i="3"/>
  <c r="BU377" i="3" s="1"/>
  <c r="BR377" i="3"/>
  <c r="BT377" i="3"/>
  <c r="BS384" i="3"/>
  <c r="BU384" i="3" s="1"/>
  <c r="BT384" i="3"/>
  <c r="BS385" i="3"/>
  <c r="BU385" i="3" s="1"/>
  <c r="BR385" i="3"/>
  <c r="BT385" i="3"/>
  <c r="BR393" i="3"/>
  <c r="BS393" i="3"/>
  <c r="BU393" i="3" s="1"/>
  <c r="BT393" i="3"/>
  <c r="BR405" i="3"/>
  <c r="BT405" i="3"/>
  <c r="BS405" i="3"/>
  <c r="BU405" i="3" s="1"/>
  <c r="BR413" i="3"/>
  <c r="BT413" i="3"/>
  <c r="BS413" i="3"/>
  <c r="BU413" i="3" s="1"/>
  <c r="BR421" i="3"/>
  <c r="BT421" i="3"/>
  <c r="BS421" i="3"/>
  <c r="BU421" i="3" s="1"/>
  <c r="BR429" i="3"/>
  <c r="BT429" i="3"/>
  <c r="BS429" i="3"/>
  <c r="BU429" i="3" s="1"/>
  <c r="BS437" i="3"/>
  <c r="BU437" i="3" s="1"/>
  <c r="BT437" i="3"/>
  <c r="BR437" i="3"/>
  <c r="BR254" i="3"/>
  <c r="BR258" i="3"/>
  <c r="BR262" i="3"/>
  <c r="BR266" i="3"/>
  <c r="BR270" i="3"/>
  <c r="BR274" i="3"/>
  <c r="BR278" i="3"/>
  <c r="BR282" i="3"/>
  <c r="BR286" i="3"/>
  <c r="BR290" i="3"/>
  <c r="BR294" i="3"/>
  <c r="BR298" i="3"/>
  <c r="BR302" i="3"/>
  <c r="BT306" i="3"/>
  <c r="BV306" i="3" s="1"/>
  <c r="BR306" i="3"/>
  <c r="BT310" i="3"/>
  <c r="BV310" i="3" s="1"/>
  <c r="BR310" i="3"/>
  <c r="BT314" i="3"/>
  <c r="BV314" i="3" s="1"/>
  <c r="BR314" i="3"/>
  <c r="BT318" i="3"/>
  <c r="BV318" i="3" s="1"/>
  <c r="BR318" i="3"/>
  <c r="BT322" i="3"/>
  <c r="BV322" i="3" s="1"/>
  <c r="BR322" i="3"/>
  <c r="BT326" i="3"/>
  <c r="BV326" i="3" s="1"/>
  <c r="BR326" i="3"/>
  <c r="BT330" i="3"/>
  <c r="BV330" i="3" s="1"/>
  <c r="BR330" i="3"/>
  <c r="BT334" i="3"/>
  <c r="BV334" i="3" s="1"/>
  <c r="BR334" i="3"/>
  <c r="BS341" i="3"/>
  <c r="BU341" i="3" s="1"/>
  <c r="BR341" i="3"/>
  <c r="BS342" i="3"/>
  <c r="BU342" i="3" s="1"/>
  <c r="BT342" i="3"/>
  <c r="BS349" i="3"/>
  <c r="BU349" i="3" s="1"/>
  <c r="BR349" i="3"/>
  <c r="BS350" i="3"/>
  <c r="BU350" i="3" s="1"/>
  <c r="BT350" i="3"/>
  <c r="BS357" i="3"/>
  <c r="BU357" i="3" s="1"/>
  <c r="BR357" i="3"/>
  <c r="BS358" i="3"/>
  <c r="BU358" i="3" s="1"/>
  <c r="BT358" i="3"/>
  <c r="BS365" i="3"/>
  <c r="BU365" i="3" s="1"/>
  <c r="BR365" i="3"/>
  <c r="BS366" i="3"/>
  <c r="BU366" i="3" s="1"/>
  <c r="BT366" i="3"/>
  <c r="BS373" i="3"/>
  <c r="BU373" i="3" s="1"/>
  <c r="BR373" i="3"/>
  <c r="BS374" i="3"/>
  <c r="BU374" i="3" s="1"/>
  <c r="BT374" i="3"/>
  <c r="BS381" i="3"/>
  <c r="BU381" i="3" s="1"/>
  <c r="BR381" i="3"/>
  <c r="BS382" i="3"/>
  <c r="BU382" i="3" s="1"/>
  <c r="BT382" i="3"/>
  <c r="BS389" i="3"/>
  <c r="BU389" i="3" s="1"/>
  <c r="BR389" i="3"/>
  <c r="BR390" i="3"/>
  <c r="BS390" i="3"/>
  <c r="BU390" i="3" s="1"/>
  <c r="BR397" i="3"/>
  <c r="BS397" i="3"/>
  <c r="BU397" i="3" s="1"/>
  <c r="BT397" i="3"/>
  <c r="BR409" i="3"/>
  <c r="BT409" i="3"/>
  <c r="BS409" i="3"/>
  <c r="BU409" i="3" s="1"/>
  <c r="BR417" i="3"/>
  <c r="BT417" i="3"/>
  <c r="BS417" i="3"/>
  <c r="BU417" i="3" s="1"/>
  <c r="BR425" i="3"/>
  <c r="BT425" i="3"/>
  <c r="BS425" i="3"/>
  <c r="BU425" i="3" s="1"/>
  <c r="BR433" i="3"/>
  <c r="BT433" i="3"/>
  <c r="BS433" i="3"/>
  <c r="BU433" i="3" s="1"/>
  <c r="BT305" i="3"/>
  <c r="BV305" i="3" s="1"/>
  <c r="BR305" i="3"/>
  <c r="BT309" i="3"/>
  <c r="BV309" i="3" s="1"/>
  <c r="BR309" i="3"/>
  <c r="BT313" i="3"/>
  <c r="BV313" i="3" s="1"/>
  <c r="BR313" i="3"/>
  <c r="BT317" i="3"/>
  <c r="BV317" i="3" s="1"/>
  <c r="BR317" i="3"/>
  <c r="BT321" i="3"/>
  <c r="BV321" i="3" s="1"/>
  <c r="BR321" i="3"/>
  <c r="BT325" i="3"/>
  <c r="BV325" i="3" s="1"/>
  <c r="BR325" i="3"/>
  <c r="BT329" i="3"/>
  <c r="BV329" i="3" s="1"/>
  <c r="BR329" i="3"/>
  <c r="BT333" i="3"/>
  <c r="BV333" i="3" s="1"/>
  <c r="BR333" i="3"/>
  <c r="BS339" i="3"/>
  <c r="BU339" i="3" s="1"/>
  <c r="BR339" i="3"/>
  <c r="BS340" i="3"/>
  <c r="BU340" i="3" s="1"/>
  <c r="BT340" i="3"/>
  <c r="BS347" i="3"/>
  <c r="BU347" i="3" s="1"/>
  <c r="BR347" i="3"/>
  <c r="BS348" i="3"/>
  <c r="BU348" i="3" s="1"/>
  <c r="BT348" i="3"/>
  <c r="BS355" i="3"/>
  <c r="BU355" i="3" s="1"/>
  <c r="BR355" i="3"/>
  <c r="BS356" i="3"/>
  <c r="BU356" i="3" s="1"/>
  <c r="BT356" i="3"/>
  <c r="BS363" i="3"/>
  <c r="BU363" i="3" s="1"/>
  <c r="BR363" i="3"/>
  <c r="BS364" i="3"/>
  <c r="BU364" i="3" s="1"/>
  <c r="BT364" i="3"/>
  <c r="BS371" i="3"/>
  <c r="BU371" i="3" s="1"/>
  <c r="BR371" i="3"/>
  <c r="BS372" i="3"/>
  <c r="BU372" i="3" s="1"/>
  <c r="BT372" i="3"/>
  <c r="BS379" i="3"/>
  <c r="BU379" i="3" s="1"/>
  <c r="BR379" i="3"/>
  <c r="BS380" i="3"/>
  <c r="BU380" i="3" s="1"/>
  <c r="BT380" i="3"/>
  <c r="BS387" i="3"/>
  <c r="BU387" i="3" s="1"/>
  <c r="BR387" i="3"/>
  <c r="BS388" i="3"/>
  <c r="BU388" i="3" s="1"/>
  <c r="BT388" i="3"/>
  <c r="BR391" i="3"/>
  <c r="BS391" i="3"/>
  <c r="BU391" i="3" s="1"/>
  <c r="BR392" i="3"/>
  <c r="BS392" i="3"/>
  <c r="BU392" i="3" s="1"/>
  <c r="BR399" i="3"/>
  <c r="BS399" i="3"/>
  <c r="BU399" i="3" s="1"/>
  <c r="BT399" i="3"/>
  <c r="BR407" i="3"/>
  <c r="BT407" i="3"/>
  <c r="BS407" i="3"/>
  <c r="BU407" i="3" s="1"/>
  <c r="BR415" i="3"/>
  <c r="BT415" i="3"/>
  <c r="BS415" i="3"/>
  <c r="BU415" i="3" s="1"/>
  <c r="BR423" i="3"/>
  <c r="BT423" i="3"/>
  <c r="BS423" i="3"/>
  <c r="BU423" i="3" s="1"/>
  <c r="BR431" i="3"/>
  <c r="BT431" i="3"/>
  <c r="BS431" i="3"/>
  <c r="BU431" i="3" s="1"/>
  <c r="BS440" i="3"/>
  <c r="BU440" i="3" s="1"/>
  <c r="BR440" i="3"/>
  <c r="BT440" i="3"/>
  <c r="BS469" i="3"/>
  <c r="BU469" i="3" s="1"/>
  <c r="BT469" i="3"/>
  <c r="BR469" i="3"/>
  <c r="BR396" i="3"/>
  <c r="BT396" i="3"/>
  <c r="BV396" i="3" s="1"/>
  <c r="BR398" i="3"/>
  <c r="BT398" i="3"/>
  <c r="BV398" i="3" s="1"/>
  <c r="BR400" i="3"/>
  <c r="BT400" i="3"/>
  <c r="BV400" i="3" s="1"/>
  <c r="BV402" i="3"/>
  <c r="BR406" i="3"/>
  <c r="BT406" i="3"/>
  <c r="BV406" i="3" s="1"/>
  <c r="BR410" i="3"/>
  <c r="BT410" i="3"/>
  <c r="BV410" i="3" s="1"/>
  <c r="BR414" i="3"/>
  <c r="BT414" i="3"/>
  <c r="BV414" i="3" s="1"/>
  <c r="BR418" i="3"/>
  <c r="BT418" i="3"/>
  <c r="BV418" i="3" s="1"/>
  <c r="BR422" i="3"/>
  <c r="BT422" i="3"/>
  <c r="BV422" i="3" s="1"/>
  <c r="BR426" i="3"/>
  <c r="BT426" i="3"/>
  <c r="BV426" i="3" s="1"/>
  <c r="BR430" i="3"/>
  <c r="BT430" i="3"/>
  <c r="BV430" i="3" s="1"/>
  <c r="BR434" i="3"/>
  <c r="BT434" i="3"/>
  <c r="BV434" i="3" s="1"/>
  <c r="BS439" i="3"/>
  <c r="BU439" i="3" s="1"/>
  <c r="BR439" i="3"/>
  <c r="BT439" i="3"/>
  <c r="BS444" i="3"/>
  <c r="BU444" i="3" s="1"/>
  <c r="BR444" i="3"/>
  <c r="BT444" i="3"/>
  <c r="BS463" i="3"/>
  <c r="BU463" i="3" s="1"/>
  <c r="BR463" i="3"/>
  <c r="BS464" i="3"/>
  <c r="BU464" i="3" s="1"/>
  <c r="BR464" i="3"/>
  <c r="BT464" i="3"/>
  <c r="BS465" i="3"/>
  <c r="BU465" i="3" s="1"/>
  <c r="BT465" i="3"/>
  <c r="BR465" i="3"/>
  <c r="BS466" i="3"/>
  <c r="BU466" i="3" s="1"/>
  <c r="BR466" i="3"/>
  <c r="BS468" i="3"/>
  <c r="BU468" i="3" s="1"/>
  <c r="BR468" i="3"/>
  <c r="BS484" i="3"/>
  <c r="BU484" i="3" s="1"/>
  <c r="BR484" i="3"/>
  <c r="BT484" i="3"/>
  <c r="BS488" i="3"/>
  <c r="BU488" i="3" s="1"/>
  <c r="BR488" i="3"/>
  <c r="BT488" i="3"/>
  <c r="BS492" i="3"/>
  <c r="BU492" i="3" s="1"/>
  <c r="BR492" i="3"/>
  <c r="BT492" i="3"/>
  <c r="BS496" i="3"/>
  <c r="BU496" i="3" s="1"/>
  <c r="BR496" i="3"/>
  <c r="BT496" i="3"/>
  <c r="BS500" i="3"/>
  <c r="BU500" i="3" s="1"/>
  <c r="BR500" i="3"/>
  <c r="BT500" i="3"/>
  <c r="BS508" i="3"/>
  <c r="BU508" i="3" s="1"/>
  <c r="BR508" i="3"/>
  <c r="BT508" i="3"/>
  <c r="BS516" i="3"/>
  <c r="BU516" i="3" s="1"/>
  <c r="BR516" i="3"/>
  <c r="BT516" i="3"/>
  <c r="BR404" i="3"/>
  <c r="BT404" i="3"/>
  <c r="BV404" i="3" s="1"/>
  <c r="BR408" i="3"/>
  <c r="BT408" i="3"/>
  <c r="BV408" i="3" s="1"/>
  <c r="BR412" i="3"/>
  <c r="BT412" i="3"/>
  <c r="BV412" i="3" s="1"/>
  <c r="BR416" i="3"/>
  <c r="BT416" i="3"/>
  <c r="BV416" i="3" s="1"/>
  <c r="BR420" i="3"/>
  <c r="BT420" i="3"/>
  <c r="BV420" i="3" s="1"/>
  <c r="BR424" i="3"/>
  <c r="BT424" i="3"/>
  <c r="BV424" i="3" s="1"/>
  <c r="BR428" i="3"/>
  <c r="BT428" i="3"/>
  <c r="BV428" i="3" s="1"/>
  <c r="BR432" i="3"/>
  <c r="BT432" i="3"/>
  <c r="BV432" i="3" s="1"/>
  <c r="BS436" i="3"/>
  <c r="BU436" i="3" s="1"/>
  <c r="BR436" i="3"/>
  <c r="BS441" i="3"/>
  <c r="BU441" i="3" s="1"/>
  <c r="BT441" i="3"/>
  <c r="BR441" i="3"/>
  <c r="BS445" i="3"/>
  <c r="BU445" i="3" s="1"/>
  <c r="BT445" i="3"/>
  <c r="BR445" i="3"/>
  <c r="BS455" i="3"/>
  <c r="BU455" i="3" s="1"/>
  <c r="BR455" i="3"/>
  <c r="BS456" i="3"/>
  <c r="BU456" i="3" s="1"/>
  <c r="BR456" i="3"/>
  <c r="BT456" i="3"/>
  <c r="BS457" i="3"/>
  <c r="BU457" i="3" s="1"/>
  <c r="BT457" i="3"/>
  <c r="BR457" i="3"/>
  <c r="BS458" i="3"/>
  <c r="BU458" i="3" s="1"/>
  <c r="BR458" i="3"/>
  <c r="BS460" i="3"/>
  <c r="BU460" i="3" s="1"/>
  <c r="BR460" i="3"/>
  <c r="BS461" i="3"/>
  <c r="BU461" i="3" s="1"/>
  <c r="BT461" i="3"/>
  <c r="BS480" i="3"/>
  <c r="BU480" i="3" s="1"/>
  <c r="BR480" i="3"/>
  <c r="BT480" i="3"/>
  <c r="BS502" i="3"/>
  <c r="BU502" i="3" s="1"/>
  <c r="BR502" i="3"/>
  <c r="BT502" i="3"/>
  <c r="BS510" i="3"/>
  <c r="BU510" i="3" s="1"/>
  <c r="BR510" i="3"/>
  <c r="BT510" i="3"/>
  <c r="BS518" i="3"/>
  <c r="BU518" i="3" s="1"/>
  <c r="BR518" i="3"/>
  <c r="BT518" i="3"/>
  <c r="BS447" i="3"/>
  <c r="BU447" i="3" s="1"/>
  <c r="BR447" i="3"/>
  <c r="BS448" i="3"/>
  <c r="BU448" i="3" s="1"/>
  <c r="BR448" i="3"/>
  <c r="BT448" i="3"/>
  <c r="BS449" i="3"/>
  <c r="BU449" i="3" s="1"/>
  <c r="BT449" i="3"/>
  <c r="BR449" i="3"/>
  <c r="BS450" i="3"/>
  <c r="BU450" i="3" s="1"/>
  <c r="BR450" i="3"/>
  <c r="BS452" i="3"/>
  <c r="BU452" i="3" s="1"/>
  <c r="BR452" i="3"/>
  <c r="BS453" i="3"/>
  <c r="BU453" i="3" s="1"/>
  <c r="BT453" i="3"/>
  <c r="BS471" i="3"/>
  <c r="BU471" i="3" s="1"/>
  <c r="BR471" i="3"/>
  <c r="BS472" i="3"/>
  <c r="BU472" i="3" s="1"/>
  <c r="BR472" i="3"/>
  <c r="BT472" i="3"/>
  <c r="BS473" i="3"/>
  <c r="BU473" i="3" s="1"/>
  <c r="BT473" i="3"/>
  <c r="BR473" i="3"/>
  <c r="BS474" i="3"/>
  <c r="BU474" i="3" s="1"/>
  <c r="BR474" i="3"/>
  <c r="BS476" i="3"/>
  <c r="BU476" i="3" s="1"/>
  <c r="BR476" i="3"/>
  <c r="BS477" i="3"/>
  <c r="BU477" i="3" s="1"/>
  <c r="BT477" i="3"/>
  <c r="BS504" i="3"/>
  <c r="BU504" i="3" s="1"/>
  <c r="BR504" i="3"/>
  <c r="BT504" i="3"/>
  <c r="BS512" i="3"/>
  <c r="BU512" i="3" s="1"/>
  <c r="BR512" i="3"/>
  <c r="BT512" i="3"/>
  <c r="BS520" i="3"/>
  <c r="BU520" i="3" s="1"/>
  <c r="BR520" i="3"/>
  <c r="BT520" i="3"/>
  <c r="BT446" i="3"/>
  <c r="BV446" i="3" s="1"/>
  <c r="BV459" i="3"/>
  <c r="BT462" i="3"/>
  <c r="BV462" i="3" s="1"/>
  <c r="BT478" i="3"/>
  <c r="BV478" i="3" s="1"/>
  <c r="BT486" i="3"/>
  <c r="BV486" i="3" s="1"/>
  <c r="BT494" i="3"/>
  <c r="BV494" i="3" s="1"/>
  <c r="BT438" i="3"/>
  <c r="BV438" i="3" s="1"/>
  <c r="BV451" i="3"/>
  <c r="BT454" i="3"/>
  <c r="BV454" i="3" s="1"/>
  <c r="BV467" i="3"/>
  <c r="BT490" i="3"/>
  <c r="BT498" i="3"/>
  <c r="BV498" i="3" s="1"/>
  <c r="BV479" i="3"/>
  <c r="BV483" i="3"/>
  <c r="BV487" i="3"/>
  <c r="BV491" i="3"/>
  <c r="BV499" i="3"/>
  <c r="BV503" i="3"/>
  <c r="BV507" i="3"/>
  <c r="BV511" i="3"/>
  <c r="BV515" i="3"/>
  <c r="BV519" i="3"/>
  <c r="BV501" i="3"/>
  <c r="BV505" i="3"/>
  <c r="BR12" i="3"/>
  <c r="BV117" i="3" l="1"/>
  <c r="BS42" i="3"/>
  <c r="BU42" i="3" s="1"/>
  <c r="CT465" i="3"/>
  <c r="CT65" i="3"/>
  <c r="CT157" i="3"/>
  <c r="CL277" i="3"/>
  <c r="CD95" i="3"/>
  <c r="BV189" i="3"/>
  <c r="BT42" i="3"/>
  <c r="CT13" i="3"/>
  <c r="CD103" i="3"/>
  <c r="CT389" i="3"/>
  <c r="CT121" i="3"/>
  <c r="CT393" i="3"/>
  <c r="BT17" i="3"/>
  <c r="CL357" i="3"/>
  <c r="CL409" i="3"/>
  <c r="CT341" i="3"/>
  <c r="CT250" i="3"/>
  <c r="CL410" i="3"/>
  <c r="CL346" i="3"/>
  <c r="CT230" i="3"/>
  <c r="BV174" i="3"/>
  <c r="BU174" i="3"/>
  <c r="BV202" i="3"/>
  <c r="BU202" i="3"/>
  <c r="CT494" i="3"/>
  <c r="CL254" i="3"/>
  <c r="CD246" i="3"/>
  <c r="BV122" i="3"/>
  <c r="BU122" i="3"/>
  <c r="BV90" i="3"/>
  <c r="BU90" i="3"/>
  <c r="BV495" i="3"/>
  <c r="BU495" i="3"/>
  <c r="BV481" i="3"/>
  <c r="BU481" i="3"/>
  <c r="CT378" i="3"/>
  <c r="CT198" i="3"/>
  <c r="CT326" i="3"/>
  <c r="CS326" i="3"/>
  <c r="CT97" i="3"/>
  <c r="CL502" i="3"/>
  <c r="CK502" i="3"/>
  <c r="CL35" i="3"/>
  <c r="CK35" i="3"/>
  <c r="CD506" i="3"/>
  <c r="CC506" i="3"/>
  <c r="CD147" i="3"/>
  <c r="CC147" i="3"/>
  <c r="CL186" i="3"/>
  <c r="CD510" i="3"/>
  <c r="CC510" i="3"/>
  <c r="CT218" i="3"/>
  <c r="BV150" i="3"/>
  <c r="BU150" i="3"/>
  <c r="BV110" i="3"/>
  <c r="BU110" i="3"/>
  <c r="CL261" i="3"/>
  <c r="CD71" i="3"/>
  <c r="CC71" i="3"/>
  <c r="BV54" i="3"/>
  <c r="BU54" i="3"/>
  <c r="CL486" i="3"/>
  <c r="CK486" i="3"/>
  <c r="CT482" i="3"/>
  <c r="CS482" i="3"/>
  <c r="CL330" i="3"/>
  <c r="CT69" i="3"/>
  <c r="CS69" i="3"/>
  <c r="CL101" i="3"/>
  <c r="CK101" i="3"/>
  <c r="BV298" i="3"/>
  <c r="BU298" i="3"/>
  <c r="CT430" i="3"/>
  <c r="CL15" i="3"/>
  <c r="CK15" i="3"/>
  <c r="CL73" i="3"/>
  <c r="CK73" i="3"/>
  <c r="BV89" i="3"/>
  <c r="BU89" i="3"/>
  <c r="BV46" i="3"/>
  <c r="BU46" i="3"/>
  <c r="BV206" i="3"/>
  <c r="BU206" i="3"/>
  <c r="CT518" i="3"/>
  <c r="CT498" i="3"/>
  <c r="CT113" i="3"/>
  <c r="CL453" i="3"/>
  <c r="CT53" i="3"/>
  <c r="CL433" i="3"/>
  <c r="CL141" i="3"/>
  <c r="CL298" i="3"/>
  <c r="CD362" i="3"/>
  <c r="CD75" i="3"/>
  <c r="CL77" i="3"/>
  <c r="CL61" i="3"/>
  <c r="CD382" i="3"/>
  <c r="CD51" i="3"/>
  <c r="CD261" i="3"/>
  <c r="BV158" i="3"/>
  <c r="BV66" i="3"/>
  <c r="BV214" i="3"/>
  <c r="BV102" i="3"/>
  <c r="CD63" i="3"/>
  <c r="BV277" i="3"/>
  <c r="BV197" i="3"/>
  <c r="BV301" i="3"/>
  <c r="CD55" i="3"/>
  <c r="BV243" i="3"/>
  <c r="BV221" i="3"/>
  <c r="BV209" i="3"/>
  <c r="CD139" i="3"/>
  <c r="CT73" i="3"/>
  <c r="CL153" i="3"/>
  <c r="BV475" i="3"/>
  <c r="BV443" i="3"/>
  <c r="BR33" i="3"/>
  <c r="BV93" i="3"/>
  <c r="BV77" i="3"/>
  <c r="CD350" i="3"/>
  <c r="CL89" i="3"/>
  <c r="CT453" i="3"/>
  <c r="CT346" i="3"/>
  <c r="CT353" i="3"/>
  <c r="CT446" i="3"/>
  <c r="CT129" i="3"/>
  <c r="CT153" i="3"/>
  <c r="CT41" i="3"/>
  <c r="CT49" i="3"/>
  <c r="CT89" i="3"/>
  <c r="CD378" i="3"/>
  <c r="BV302" i="3"/>
  <c r="CD341" i="3"/>
  <c r="BS19" i="3"/>
  <c r="BU19" i="3" s="1"/>
  <c r="CD282" i="3"/>
  <c r="CT429" i="3"/>
  <c r="CT330" i="3"/>
  <c r="CT225" i="3"/>
  <c r="CT309" i="3"/>
  <c r="CT229" i="3"/>
  <c r="CT25" i="3"/>
  <c r="BV226" i="3"/>
  <c r="BV98" i="3"/>
  <c r="BS38" i="3"/>
  <c r="CT293" i="3"/>
  <c r="CD277" i="3"/>
  <c r="CL389" i="3"/>
  <c r="BV178" i="3"/>
  <c r="BV219" i="3"/>
  <c r="BT44" i="3"/>
  <c r="BS47" i="3"/>
  <c r="BU47" i="3" s="1"/>
  <c r="BV217" i="3"/>
  <c r="CD366" i="3"/>
  <c r="CL469" i="3"/>
  <c r="CL437" i="3"/>
  <c r="CT358" i="3"/>
  <c r="BV229" i="3"/>
  <c r="BV161" i="3"/>
  <c r="BV285" i="3"/>
  <c r="CL165" i="3"/>
  <c r="BT12" i="3"/>
  <c r="BV12" i="3" s="1"/>
  <c r="BS13" i="3"/>
  <c r="BU13" i="3" s="1"/>
  <c r="BT13" i="3"/>
  <c r="BV210" i="3"/>
  <c r="CD469" i="3"/>
  <c r="BV236" i="3"/>
  <c r="CD83" i="3"/>
  <c r="CT405" i="3"/>
  <c r="BV70" i="3"/>
  <c r="CL265" i="3"/>
  <c r="CL465" i="3"/>
  <c r="CT61" i="3"/>
  <c r="CL234" i="3"/>
  <c r="CD99" i="3"/>
  <c r="BV513" i="3"/>
  <c r="BV293" i="3"/>
  <c r="CD361" i="3"/>
  <c r="BV153" i="3"/>
  <c r="CD498" i="3"/>
  <c r="CD345" i="3"/>
  <c r="CD67" i="3"/>
  <c r="BV42" i="3"/>
  <c r="CL19" i="3"/>
  <c r="CT245" i="3"/>
  <c r="CT502" i="3"/>
  <c r="CT145" i="3"/>
  <c r="CD182" i="3"/>
  <c r="CT117" i="3"/>
  <c r="CT21" i="3"/>
  <c r="CD79" i="3"/>
  <c r="BV246" i="3"/>
  <c r="BV105" i="3"/>
  <c r="BV185" i="3"/>
  <c r="BV509" i="3"/>
  <c r="BV228" i="3"/>
  <c r="BV145" i="3"/>
  <c r="CL69" i="3"/>
  <c r="CD486" i="3"/>
  <c r="BV109" i="3"/>
  <c r="CT473" i="3"/>
  <c r="CT514" i="3"/>
  <c r="CT257" i="3"/>
  <c r="CT29" i="3"/>
  <c r="CD478" i="3"/>
  <c r="BV224" i="3"/>
  <c r="BV165" i="3"/>
  <c r="BV220" i="3"/>
  <c r="CT93" i="3"/>
  <c r="CL137" i="3"/>
  <c r="CD482" i="3"/>
  <c r="CD449" i="3"/>
  <c r="BV222" i="3"/>
  <c r="CL309" i="3"/>
  <c r="CL109" i="3"/>
  <c r="CD13" i="3"/>
  <c r="CT357" i="3"/>
  <c r="CT325" i="3"/>
  <c r="CT85" i="3"/>
  <c r="CL490" i="3"/>
  <c r="CL245" i="3"/>
  <c r="CD181" i="3"/>
  <c r="CT17" i="3"/>
  <c r="CL341" i="3"/>
  <c r="CL149" i="3"/>
  <c r="CD214" i="3"/>
  <c r="CL325" i="3"/>
  <c r="CL181" i="3"/>
  <c r="CD490" i="3"/>
  <c r="BV114" i="3"/>
  <c r="BV26" i="3"/>
  <c r="BV30" i="3"/>
  <c r="CT277" i="3"/>
  <c r="CD457" i="3"/>
  <c r="CL393" i="3"/>
  <c r="CD389" i="3"/>
  <c r="BT15" i="3"/>
  <c r="BS17" i="3"/>
  <c r="BT28" i="3"/>
  <c r="BS60" i="3"/>
  <c r="BU60" i="3" s="1"/>
  <c r="BR43" i="3"/>
  <c r="BS15" i="3"/>
  <c r="BU15" i="3" s="1"/>
  <c r="BT23" i="3"/>
  <c r="BR57" i="3"/>
  <c r="CT33" i="3"/>
  <c r="CL31" i="3"/>
  <c r="CL23" i="3"/>
  <c r="CD17" i="3"/>
  <c r="CD35" i="3"/>
  <c r="CD31" i="3"/>
  <c r="CD43" i="3"/>
  <c r="CD59" i="3"/>
  <c r="CD27" i="3"/>
  <c r="CD25" i="3"/>
  <c r="CD47" i="3"/>
  <c r="CD21" i="3"/>
  <c r="CD39" i="3"/>
  <c r="BV62" i="3"/>
  <c r="BS52" i="3"/>
  <c r="BU52" i="3" s="1"/>
  <c r="BT43" i="3"/>
  <c r="BV43" i="3" s="1"/>
  <c r="BS44" i="3"/>
  <c r="BS23" i="3"/>
  <c r="BU23" i="3" s="1"/>
  <c r="BT14" i="3"/>
  <c r="BV14" i="3" s="1"/>
  <c r="CT425" i="3"/>
  <c r="BV282" i="3"/>
  <c r="BV239" i="3"/>
  <c r="CL473" i="3"/>
  <c r="BV262" i="3"/>
  <c r="BV290" i="3"/>
  <c r="BV274" i="3"/>
  <c r="BV470" i="3"/>
  <c r="BV269" i="3"/>
  <c r="BV241" i="3"/>
  <c r="BV223" i="3"/>
  <c r="CD393" i="3"/>
  <c r="CD377" i="3"/>
  <c r="BV186" i="3"/>
  <c r="BV258" i="3"/>
  <c r="BV244" i="3"/>
  <c r="BV235" i="3"/>
  <c r="BV169" i="3"/>
  <c r="BV81" i="3"/>
  <c r="BV233" i="3"/>
  <c r="BV205" i="3"/>
  <c r="BV141" i="3"/>
  <c r="CD453" i="3"/>
  <c r="CD314" i="3"/>
  <c r="CD202" i="3"/>
  <c r="CD429" i="3"/>
  <c r="CL170" i="3"/>
  <c r="CL446" i="3"/>
  <c r="CL225" i="3"/>
  <c r="CT57" i="3"/>
  <c r="CT510" i="3"/>
  <c r="CT133" i="3"/>
  <c r="CT373" i="3"/>
  <c r="CT441" i="3"/>
  <c r="CT261" i="3"/>
  <c r="CL477" i="3"/>
  <c r="CL405" i="3"/>
  <c r="CL249" i="3"/>
  <c r="CL213" i="3"/>
  <c r="CL197" i="3"/>
  <c r="CD473" i="3"/>
  <c r="CL329" i="3"/>
  <c r="CT197" i="3"/>
  <c r="CD405" i="3"/>
  <c r="CD325" i="3"/>
  <c r="BV86" i="3"/>
  <c r="CD297" i="3"/>
  <c r="BV242" i="3"/>
  <c r="CD293" i="3"/>
  <c r="BV278" i="3"/>
  <c r="BV34" i="3"/>
  <c r="CD373" i="3"/>
  <c r="BV286" i="3"/>
  <c r="BV270" i="3"/>
  <c r="CL377" i="3"/>
  <c r="BV94" i="3"/>
  <c r="BV218" i="3"/>
  <c r="BV138" i="3"/>
  <c r="BV58" i="3"/>
  <c r="BV194" i="3"/>
  <c r="CT202" i="3"/>
  <c r="CL229" i="3"/>
  <c r="BV231" i="3"/>
  <c r="BV490" i="3"/>
  <c r="BV25" i="3"/>
  <c r="CD394" i="3"/>
  <c r="CD286" i="3"/>
  <c r="CL218" i="3"/>
  <c r="CL398" i="3"/>
  <c r="CT469" i="3"/>
  <c r="CT445" i="3"/>
  <c r="CT213" i="3"/>
  <c r="CT165" i="3"/>
  <c r="CL361" i="3"/>
  <c r="CL293" i="3"/>
  <c r="CL345" i="3"/>
  <c r="CL281" i="3"/>
  <c r="CD425" i="3"/>
  <c r="BV294" i="3"/>
  <c r="BV234" i="3"/>
  <c r="CL313" i="3"/>
  <c r="CD309" i="3"/>
  <c r="BV247" i="3"/>
  <c r="BV216" i="3"/>
  <c r="BV50" i="3"/>
  <c r="CL297" i="3"/>
  <c r="CD197" i="3"/>
  <c r="BV254" i="3"/>
  <c r="BV162" i="3"/>
  <c r="BV126" i="3"/>
  <c r="BV130" i="3"/>
  <c r="BV182" i="3"/>
  <c r="BV134" i="3"/>
  <c r="CD357" i="3"/>
  <c r="CD313" i="3"/>
  <c r="BV232" i="3"/>
  <c r="BV198" i="3"/>
  <c r="BV74" i="3"/>
  <c r="BV106" i="3"/>
  <c r="CT512" i="3"/>
  <c r="CT448" i="3"/>
  <c r="CT501" i="3"/>
  <c r="CT369" i="3"/>
  <c r="CT290" i="3"/>
  <c r="CT226" i="3"/>
  <c r="CT195" i="3"/>
  <c r="CT471" i="3"/>
  <c r="CT368" i="3"/>
  <c r="CT329" i="3"/>
  <c r="CT301" i="3"/>
  <c r="CT270" i="3"/>
  <c r="CT237" i="3"/>
  <c r="CT206" i="3"/>
  <c r="CT173" i="3"/>
  <c r="CT127" i="3"/>
  <c r="CT79" i="3"/>
  <c r="CT31" i="3"/>
  <c r="CT399" i="3"/>
  <c r="CT319" i="3"/>
  <c r="CT210" i="3"/>
  <c r="CT511" i="3"/>
  <c r="CT154" i="3"/>
  <c r="CT272" i="3"/>
  <c r="CT190" i="3"/>
  <c r="CT134" i="3"/>
  <c r="CT50" i="3"/>
  <c r="CT22" i="3"/>
  <c r="CT18" i="3"/>
  <c r="CT120" i="3"/>
  <c r="CT56" i="3"/>
  <c r="CT48" i="3"/>
  <c r="CT363" i="3"/>
  <c r="CT276" i="3"/>
  <c r="CT164" i="3"/>
  <c r="CT116" i="3"/>
  <c r="CT52" i="3"/>
  <c r="CT343" i="3"/>
  <c r="CT244" i="3"/>
  <c r="CT144" i="3"/>
  <c r="CT64" i="3"/>
  <c r="CT464" i="3"/>
  <c r="CT432" i="3"/>
  <c r="CT416" i="3"/>
  <c r="CT496" i="3"/>
  <c r="CT493" i="3"/>
  <c r="CT380" i="3"/>
  <c r="CT354" i="3"/>
  <c r="CT323" i="3"/>
  <c r="CT259" i="3"/>
  <c r="CT162" i="3"/>
  <c r="CT505" i="3"/>
  <c r="CT480" i="3"/>
  <c r="CT454" i="3"/>
  <c r="CT334" i="3"/>
  <c r="CT316" i="3"/>
  <c r="CT265" i="3"/>
  <c r="CT252" i="3"/>
  <c r="CT201" i="3"/>
  <c r="CT188" i="3"/>
  <c r="CT143" i="3"/>
  <c r="CT111" i="3"/>
  <c r="CT95" i="3"/>
  <c r="CT63" i="3"/>
  <c r="CT47" i="3"/>
  <c r="CT15" i="3"/>
  <c r="CT338" i="3"/>
  <c r="CT275" i="3"/>
  <c r="CT264" i="3"/>
  <c r="CT191" i="3"/>
  <c r="CT472" i="3"/>
  <c r="CT379" i="3"/>
  <c r="CT336" i="3"/>
  <c r="CT300" i="3"/>
  <c r="CT236" i="3"/>
  <c r="CT208" i="3"/>
  <c r="CT150" i="3"/>
  <c r="CT122" i="3"/>
  <c r="CT106" i="3"/>
  <c r="CT62" i="3"/>
  <c r="CT492" i="3"/>
  <c r="CT199" i="3"/>
  <c r="CT142" i="3"/>
  <c r="CT126" i="3"/>
  <c r="CT58" i="3"/>
  <c r="CT388" i="3"/>
  <c r="CT256" i="3"/>
  <c r="CT183" i="3"/>
  <c r="CT124" i="3"/>
  <c r="CT60" i="3"/>
  <c r="CT352" i="3"/>
  <c r="CT279" i="3"/>
  <c r="CT180" i="3"/>
  <c r="CT507" i="3"/>
  <c r="CT499" i="3"/>
  <c r="CT491" i="3"/>
  <c r="CT483" i="3"/>
  <c r="CT513" i="3"/>
  <c r="CT475" i="3"/>
  <c r="CT459" i="3"/>
  <c r="CT443" i="3"/>
  <c r="CT427" i="3"/>
  <c r="CT407" i="3"/>
  <c r="CT392" i="3"/>
  <c r="CT365" i="3"/>
  <c r="CT344" i="3"/>
  <c r="CT335" i="3"/>
  <c r="CT280" i="3"/>
  <c r="CT271" i="3"/>
  <c r="CT216" i="3"/>
  <c r="CT207" i="3"/>
  <c r="CT424" i="3"/>
  <c r="CT413" i="3"/>
  <c r="CT387" i="3"/>
  <c r="CT374" i="3"/>
  <c r="CT370" i="3"/>
  <c r="CT155" i="3"/>
  <c r="CT139" i="3"/>
  <c r="CT123" i="3"/>
  <c r="CT107" i="3"/>
  <c r="CT91" i="3"/>
  <c r="CT75" i="3"/>
  <c r="CT59" i="3"/>
  <c r="CT43" i="3"/>
  <c r="CT27" i="3"/>
  <c r="CT436" i="3"/>
  <c r="CT375" i="3"/>
  <c r="CT360" i="3"/>
  <c r="CT306" i="3"/>
  <c r="CT287" i="3"/>
  <c r="CT243" i="3"/>
  <c r="CT232" i="3"/>
  <c r="CT178" i="3"/>
  <c r="CT159" i="3"/>
  <c r="CT381" i="3"/>
  <c r="CT331" i="3"/>
  <c r="CT299" i="3"/>
  <c r="CT267" i="3"/>
  <c r="CT235" i="3"/>
  <c r="CT203" i="3"/>
  <c r="CT171" i="3"/>
  <c r="CT519" i="3"/>
  <c r="CT481" i="3"/>
  <c r="CT438" i="3"/>
  <c r="CT402" i="3"/>
  <c r="CT385" i="3"/>
  <c r="CT349" i="3"/>
  <c r="CT327" i="3"/>
  <c r="CT286" i="3"/>
  <c r="CT263" i="3"/>
  <c r="CT222" i="3"/>
  <c r="CT172" i="3"/>
  <c r="CT406" i="3"/>
  <c r="CT350" i="3"/>
  <c r="CT285" i="3"/>
  <c r="CT221" i="3"/>
  <c r="CT167" i="3"/>
  <c r="CT311" i="3"/>
  <c r="CT212" i="3"/>
  <c r="CT140" i="3"/>
  <c r="CT76" i="3"/>
  <c r="CT497" i="3"/>
  <c r="CT372" i="3"/>
  <c r="CT308" i="3"/>
  <c r="CT196" i="3"/>
  <c r="CT136" i="3"/>
  <c r="CT72" i="3"/>
  <c r="CT128" i="3"/>
  <c r="CT292" i="3"/>
  <c r="CT187" i="3"/>
  <c r="CT132" i="3"/>
  <c r="CT68" i="3"/>
  <c r="CT395" i="3"/>
  <c r="CT260" i="3"/>
  <c r="CT80" i="3"/>
  <c r="CT517" i="3"/>
  <c r="CT503" i="3"/>
  <c r="CT500" i="3"/>
  <c r="CT474" i="3"/>
  <c r="CT463" i="3"/>
  <c r="CT458" i="3"/>
  <c r="CT447" i="3"/>
  <c r="CT442" i="3"/>
  <c r="CT431" i="3"/>
  <c r="CT426" i="3"/>
  <c r="CT415" i="3"/>
  <c r="CT384" i="3"/>
  <c r="CT367" i="3"/>
  <c r="CT355" i="3"/>
  <c r="CT322" i="3"/>
  <c r="CT291" i="3"/>
  <c r="CT258" i="3"/>
  <c r="CT227" i="3"/>
  <c r="CT194" i="3"/>
  <c r="CT163" i="3"/>
  <c r="CT456" i="3"/>
  <c r="CT435" i="3"/>
  <c r="CT418" i="3"/>
  <c r="CT364" i="3"/>
  <c r="CT348" i="3"/>
  <c r="CT333" i="3"/>
  <c r="CT302" i="3"/>
  <c r="CT297" i="3"/>
  <c r="CT284" i="3"/>
  <c r="CT269" i="3"/>
  <c r="CT238" i="3"/>
  <c r="CT233" i="3"/>
  <c r="CT220" i="3"/>
  <c r="CT205" i="3"/>
  <c r="CT174" i="3"/>
  <c r="CT169" i="3"/>
  <c r="CT151" i="3"/>
  <c r="CT135" i="3"/>
  <c r="CT119" i="3"/>
  <c r="CT103" i="3"/>
  <c r="CT87" i="3"/>
  <c r="CT71" i="3"/>
  <c r="CT55" i="3"/>
  <c r="CT39" i="3"/>
  <c r="CT23" i="3"/>
  <c r="CT488" i="3"/>
  <c r="CT485" i="3"/>
  <c r="CT468" i="3"/>
  <c r="CT412" i="3"/>
  <c r="CT401" i="3"/>
  <c r="CT339" i="3"/>
  <c r="CT328" i="3"/>
  <c r="CT274" i="3"/>
  <c r="CT255" i="3"/>
  <c r="CT211" i="3"/>
  <c r="CT200" i="3"/>
  <c r="CT470" i="3"/>
  <c r="CT440" i="3"/>
  <c r="CT400" i="3"/>
  <c r="CT138" i="3"/>
  <c r="CT118" i="3"/>
  <c r="CT102" i="3"/>
  <c r="CT86" i="3"/>
  <c r="CT70" i="3"/>
  <c r="CT46" i="3"/>
  <c r="CT30" i="3"/>
  <c r="CT14" i="3"/>
  <c r="CT489" i="3"/>
  <c r="CT419" i="3"/>
  <c r="CT404" i="3"/>
  <c r="CT332" i="3"/>
  <c r="CT304" i="3"/>
  <c r="CT268" i="3"/>
  <c r="CT240" i="3"/>
  <c r="CT204" i="3"/>
  <c r="CT158" i="3"/>
  <c r="CT146" i="3"/>
  <c r="CT130" i="3"/>
  <c r="CT110" i="3"/>
  <c r="CT98" i="3"/>
  <c r="CT90" i="3"/>
  <c r="CT82" i="3"/>
  <c r="CT74" i="3"/>
  <c r="CT66" i="3"/>
  <c r="CT54" i="3"/>
  <c r="CT42" i="3"/>
  <c r="CT34" i="3"/>
  <c r="CT26" i="3"/>
  <c r="CT423" i="3"/>
  <c r="CT185" i="3"/>
  <c r="CT114" i="3"/>
  <c r="CT94" i="3"/>
  <c r="CT78" i="3"/>
  <c r="CT38" i="3"/>
  <c r="CT340" i="3"/>
  <c r="CT228" i="3"/>
  <c r="CT156" i="3"/>
  <c r="CT92" i="3"/>
  <c r="CT28" i="3"/>
  <c r="CT324" i="3"/>
  <c r="CT219" i="3"/>
  <c r="CT152" i="3"/>
  <c r="CT88" i="3"/>
  <c r="CT24" i="3"/>
  <c r="CT315" i="3"/>
  <c r="CT192" i="3"/>
  <c r="CT148" i="3"/>
  <c r="CT84" i="3"/>
  <c r="CT20" i="3"/>
  <c r="CT411" i="3"/>
  <c r="CT283" i="3"/>
  <c r="CT160" i="3"/>
  <c r="CT96" i="3"/>
  <c r="CT16" i="3"/>
  <c r="CT515" i="3"/>
  <c r="CT520" i="3"/>
  <c r="CT509" i="3"/>
  <c r="CT504" i="3"/>
  <c r="CT495" i="3"/>
  <c r="CT476" i="3"/>
  <c r="CT460" i="3"/>
  <c r="CT444" i="3"/>
  <c r="CT428" i="3"/>
  <c r="CT452" i="3"/>
  <c r="CT420" i="3"/>
  <c r="CT403" i="3"/>
  <c r="CT390" i="3"/>
  <c r="CT386" i="3"/>
  <c r="CT312" i="3"/>
  <c r="CT303" i="3"/>
  <c r="CT248" i="3"/>
  <c r="CT239" i="3"/>
  <c r="CT184" i="3"/>
  <c r="CT175" i="3"/>
  <c r="CT487" i="3"/>
  <c r="CT484" i="3"/>
  <c r="CT479" i="3"/>
  <c r="CT467" i="3"/>
  <c r="CT450" i="3"/>
  <c r="CT439" i="3"/>
  <c r="CT422" i="3"/>
  <c r="CT391" i="3"/>
  <c r="CT376" i="3"/>
  <c r="CT147" i="3"/>
  <c r="CT131" i="3"/>
  <c r="CT115" i="3"/>
  <c r="CT99" i="3"/>
  <c r="CT83" i="3"/>
  <c r="CT67" i="3"/>
  <c r="CT51" i="3"/>
  <c r="CT35" i="3"/>
  <c r="CT19" i="3"/>
  <c r="CT397" i="3"/>
  <c r="CT371" i="3"/>
  <c r="CT351" i="3"/>
  <c r="CT307" i="3"/>
  <c r="CT296" i="3"/>
  <c r="CT242" i="3"/>
  <c r="CT223" i="3"/>
  <c r="CT179" i="3"/>
  <c r="CT168" i="3"/>
  <c r="CT408" i="3"/>
  <c r="CT345" i="3"/>
  <c r="CT313" i="3"/>
  <c r="CT281" i="3"/>
  <c r="CT249" i="3"/>
  <c r="CT217" i="3"/>
  <c r="CT189" i="3"/>
  <c r="CT455" i="3"/>
  <c r="CT396" i="3"/>
  <c r="CT359" i="3"/>
  <c r="CT318" i="3"/>
  <c r="CT295" i="3"/>
  <c r="CT253" i="3"/>
  <c r="CT231" i="3"/>
  <c r="CT176" i="3"/>
  <c r="CT451" i="3"/>
  <c r="CT383" i="3"/>
  <c r="CT317" i="3"/>
  <c r="CT254" i="3"/>
  <c r="CT356" i="3"/>
  <c r="CT251" i="3"/>
  <c r="CT108" i="3"/>
  <c r="CT44" i="3"/>
  <c r="CT347" i="3"/>
  <c r="CT224" i="3"/>
  <c r="CT104" i="3"/>
  <c r="CT40" i="3"/>
  <c r="CT320" i="3"/>
  <c r="CT247" i="3"/>
  <c r="CT100" i="3"/>
  <c r="CT36" i="3"/>
  <c r="CT288" i="3"/>
  <c r="CT215" i="3"/>
  <c r="CT112" i="3"/>
  <c r="CT32" i="3"/>
  <c r="CL517" i="3"/>
  <c r="CL503" i="3"/>
  <c r="CL500" i="3"/>
  <c r="CL474" i="3"/>
  <c r="CL463" i="3"/>
  <c r="CL458" i="3"/>
  <c r="CL447" i="3"/>
  <c r="CL442" i="3"/>
  <c r="CL431" i="3"/>
  <c r="CL426" i="3"/>
  <c r="CL415" i="3"/>
  <c r="CL501" i="3"/>
  <c r="CL496" i="3"/>
  <c r="CL479" i="3"/>
  <c r="CL454" i="3"/>
  <c r="CL435" i="3"/>
  <c r="CL300" i="3"/>
  <c r="CL287" i="3"/>
  <c r="CL259" i="3"/>
  <c r="CL246" i="3"/>
  <c r="CL239" i="3"/>
  <c r="CL227" i="3"/>
  <c r="CL207" i="3"/>
  <c r="CL195" i="3"/>
  <c r="CL175" i="3"/>
  <c r="CL163" i="3"/>
  <c r="CL484" i="3"/>
  <c r="CL481" i="3"/>
  <c r="CL438" i="3"/>
  <c r="CL407" i="3"/>
  <c r="CL360" i="3"/>
  <c r="CL344" i="3"/>
  <c r="CL338" i="3"/>
  <c r="CL305" i="3"/>
  <c r="CL299" i="3"/>
  <c r="CL268" i="3"/>
  <c r="CL262" i="3"/>
  <c r="CL224" i="3"/>
  <c r="CL208" i="3"/>
  <c r="CL180" i="3"/>
  <c r="CL132" i="3"/>
  <c r="CL100" i="3"/>
  <c r="CL68" i="3"/>
  <c r="CL320" i="3"/>
  <c r="CL257" i="3"/>
  <c r="CL232" i="3"/>
  <c r="CL191" i="3"/>
  <c r="CL468" i="3"/>
  <c r="CL381" i="3"/>
  <c r="CL371" i="3"/>
  <c r="CL343" i="3"/>
  <c r="CL280" i="3"/>
  <c r="CL247" i="3"/>
  <c r="CL204" i="3"/>
  <c r="CL146" i="3"/>
  <c r="CL143" i="3"/>
  <c r="CL114" i="3"/>
  <c r="CL111" i="3"/>
  <c r="CL82" i="3"/>
  <c r="CL79" i="3"/>
  <c r="CL488" i="3"/>
  <c r="CL384" i="3"/>
  <c r="CL337" i="3"/>
  <c r="CL321" i="3"/>
  <c r="CL200" i="3"/>
  <c r="CL167" i="3"/>
  <c r="CL519" i="3"/>
  <c r="CL511" i="3"/>
  <c r="CL452" i="3"/>
  <c r="CL399" i="3"/>
  <c r="CL354" i="3"/>
  <c r="CL328" i="3"/>
  <c r="CL322" i="3"/>
  <c r="CL288" i="3"/>
  <c r="CL253" i="3"/>
  <c r="CL199" i="3"/>
  <c r="CL356" i="3"/>
  <c r="CL173" i="3"/>
  <c r="CL112" i="3"/>
  <c r="CL58" i="3"/>
  <c r="CL45" i="3"/>
  <c r="CL42" i="3"/>
  <c r="CL29" i="3"/>
  <c r="CL26" i="3"/>
  <c r="CL13" i="3"/>
  <c r="CL497" i="3"/>
  <c r="CL178" i="3"/>
  <c r="CL120" i="3"/>
  <c r="CL276" i="3"/>
  <c r="CL176" i="3"/>
  <c r="CL128" i="3"/>
  <c r="CL64" i="3"/>
  <c r="CL49" i="3"/>
  <c r="CL46" i="3"/>
  <c r="CL33" i="3"/>
  <c r="CL30" i="3"/>
  <c r="CL17" i="3"/>
  <c r="CL14" i="3"/>
  <c r="CL219" i="3"/>
  <c r="CL126" i="3"/>
  <c r="CL62" i="3"/>
  <c r="CL507" i="3"/>
  <c r="CL499" i="3"/>
  <c r="CL491" i="3"/>
  <c r="CL483" i="3"/>
  <c r="CL495" i="3"/>
  <c r="CL476" i="3"/>
  <c r="CL460" i="3"/>
  <c r="CL444" i="3"/>
  <c r="CL428" i="3"/>
  <c r="CL467" i="3"/>
  <c r="CL424" i="3"/>
  <c r="CL387" i="3"/>
  <c r="CL374" i="3"/>
  <c r="CL364" i="3"/>
  <c r="CL351" i="3"/>
  <c r="CL323" i="3"/>
  <c r="CL310" i="3"/>
  <c r="CL285" i="3"/>
  <c r="CL242" i="3"/>
  <c r="CL359" i="3"/>
  <c r="CL335" i="3"/>
  <c r="CL290" i="3"/>
  <c r="CL260" i="3"/>
  <c r="CL252" i="3"/>
  <c r="CL214" i="3"/>
  <c r="CL205" i="3"/>
  <c r="CL189" i="3"/>
  <c r="CL172" i="3"/>
  <c r="CL164" i="3"/>
  <c r="CL140" i="3"/>
  <c r="CL108" i="3"/>
  <c r="CL76" i="3"/>
  <c r="CL294" i="3"/>
  <c r="CL251" i="3"/>
  <c r="CL183" i="3"/>
  <c r="CL401" i="3"/>
  <c r="CL385" i="3"/>
  <c r="CL296" i="3"/>
  <c r="CL221" i="3"/>
  <c r="CL211" i="3"/>
  <c r="CL169" i="3"/>
  <c r="CL154" i="3"/>
  <c r="CL151" i="3"/>
  <c r="CL122" i="3"/>
  <c r="CL119" i="3"/>
  <c r="CL90" i="3"/>
  <c r="CL87" i="3"/>
  <c r="CL466" i="3"/>
  <c r="CL455" i="3"/>
  <c r="CL436" i="3"/>
  <c r="CL396" i="3"/>
  <c r="CL390" i="3"/>
  <c r="CL336" i="3"/>
  <c r="CL291" i="3"/>
  <c r="CL275" i="3"/>
  <c r="CL238" i="3"/>
  <c r="CL235" i="3"/>
  <c r="CL470" i="3"/>
  <c r="CL423" i="3"/>
  <c r="CL411" i="3"/>
  <c r="CL406" i="3"/>
  <c r="CL375" i="3"/>
  <c r="CL367" i="3"/>
  <c r="CL273" i="3"/>
  <c r="CL233" i="3"/>
  <c r="CL192" i="3"/>
  <c r="CL331" i="3"/>
  <c r="CL102" i="3"/>
  <c r="CL110" i="3"/>
  <c r="CL267" i="3"/>
  <c r="CL160" i="3"/>
  <c r="CL118" i="3"/>
  <c r="CL104" i="3"/>
  <c r="CL520" i="3"/>
  <c r="CL509" i="3"/>
  <c r="CL504" i="3"/>
  <c r="CL513" i="3"/>
  <c r="CL475" i="3"/>
  <c r="CL459" i="3"/>
  <c r="CL443" i="3"/>
  <c r="CL427" i="3"/>
  <c r="CL487" i="3"/>
  <c r="CL480" i="3"/>
  <c r="CL471" i="3"/>
  <c r="CL422" i="3"/>
  <c r="CL391" i="3"/>
  <c r="CL376" i="3"/>
  <c r="CL368" i="3"/>
  <c r="CL353" i="3"/>
  <c r="CL327" i="3"/>
  <c r="CL312" i="3"/>
  <c r="CL304" i="3"/>
  <c r="CL420" i="3"/>
  <c r="CL412" i="3"/>
  <c r="CL395" i="3"/>
  <c r="CL340" i="3"/>
  <c r="CL301" i="3"/>
  <c r="CL256" i="3"/>
  <c r="CL231" i="3"/>
  <c r="CL215" i="3"/>
  <c r="CL210" i="3"/>
  <c r="CL190" i="3"/>
  <c r="CL174" i="3"/>
  <c r="CL171" i="3"/>
  <c r="CL156" i="3"/>
  <c r="CL124" i="3"/>
  <c r="CL92" i="3"/>
  <c r="CL60" i="3"/>
  <c r="CL56" i="3"/>
  <c r="CL52" i="3"/>
  <c r="CL48" i="3"/>
  <c r="CL44" i="3"/>
  <c r="CL40" i="3"/>
  <c r="CL36" i="3"/>
  <c r="CL32" i="3"/>
  <c r="CL28" i="3"/>
  <c r="CL24" i="3"/>
  <c r="CL20" i="3"/>
  <c r="CL16" i="3"/>
  <c r="CL333" i="3"/>
  <c r="CL485" i="3"/>
  <c r="CL383" i="3"/>
  <c r="CL348" i="3"/>
  <c r="CL271" i="3"/>
  <c r="CL237" i="3"/>
  <c r="CL222" i="3"/>
  <c r="CL212" i="3"/>
  <c r="CL168" i="3"/>
  <c r="CL138" i="3"/>
  <c r="CL135" i="3"/>
  <c r="CL106" i="3"/>
  <c r="CL103" i="3"/>
  <c r="CL74" i="3"/>
  <c r="CL71" i="3"/>
  <c r="CL397" i="3"/>
  <c r="CL392" i="3"/>
  <c r="CL386" i="3"/>
  <c r="CL372" i="3"/>
  <c r="CL352" i="3"/>
  <c r="CL317" i="3"/>
  <c r="CL307" i="3"/>
  <c r="CL279" i="3"/>
  <c r="CL236" i="3"/>
  <c r="CL177" i="3"/>
  <c r="CL472" i="3"/>
  <c r="CL419" i="3"/>
  <c r="CL408" i="3"/>
  <c r="CL402" i="3"/>
  <c r="CL369" i="3"/>
  <c r="CL363" i="3"/>
  <c r="CL324" i="3"/>
  <c r="CL308" i="3"/>
  <c r="CL255" i="3"/>
  <c r="CL217" i="3"/>
  <c r="CL182" i="3"/>
  <c r="CL292" i="3"/>
  <c r="CL134" i="3"/>
  <c r="CL70" i="3"/>
  <c r="CL142" i="3"/>
  <c r="CL78" i="3"/>
  <c r="CL379" i="3"/>
  <c r="CL196" i="3"/>
  <c r="CL150" i="3"/>
  <c r="CL86" i="3"/>
  <c r="CL136" i="3"/>
  <c r="CL72" i="3"/>
  <c r="CL515" i="3"/>
  <c r="CL512" i="3"/>
  <c r="CL464" i="3"/>
  <c r="CL448" i="3"/>
  <c r="CL432" i="3"/>
  <c r="CL416" i="3"/>
  <c r="CL505" i="3"/>
  <c r="CL456" i="3"/>
  <c r="CL439" i="3"/>
  <c r="CL413" i="3"/>
  <c r="CL370" i="3"/>
  <c r="CL349" i="3"/>
  <c r="CL306" i="3"/>
  <c r="CL289" i="3"/>
  <c r="CL263" i="3"/>
  <c r="CL248" i="3"/>
  <c r="CL240" i="3"/>
  <c r="CL226" i="3"/>
  <c r="CL216" i="3"/>
  <c r="CL194" i="3"/>
  <c r="CL184" i="3"/>
  <c r="CL162" i="3"/>
  <c r="CL493" i="3"/>
  <c r="CL450" i="3"/>
  <c r="CL440" i="3"/>
  <c r="CL403" i="3"/>
  <c r="CL347" i="3"/>
  <c r="CL342" i="3"/>
  <c r="CL311" i="3"/>
  <c r="CL303" i="3"/>
  <c r="CL269" i="3"/>
  <c r="CL264" i="3"/>
  <c r="CL258" i="3"/>
  <c r="CL244" i="3"/>
  <c r="CL223" i="3"/>
  <c r="CL187" i="3"/>
  <c r="CL179" i="3"/>
  <c r="CL148" i="3"/>
  <c r="CL116" i="3"/>
  <c r="CL84" i="3"/>
  <c r="CL272" i="3"/>
  <c r="CL243" i="3"/>
  <c r="CL209" i="3"/>
  <c r="CL418" i="3"/>
  <c r="CL400" i="3"/>
  <c r="CL355" i="3"/>
  <c r="CL339" i="3"/>
  <c r="CL295" i="3"/>
  <c r="CL283" i="3"/>
  <c r="CL278" i="3"/>
  <c r="CL274" i="3"/>
  <c r="CL241" i="3"/>
  <c r="CL206" i="3"/>
  <c r="CL203" i="3"/>
  <c r="CL188" i="3"/>
  <c r="CL130" i="3"/>
  <c r="CL127" i="3"/>
  <c r="CL98" i="3"/>
  <c r="CL95" i="3"/>
  <c r="CL66" i="3"/>
  <c r="CL63" i="3"/>
  <c r="CL451" i="3"/>
  <c r="CL388" i="3"/>
  <c r="CL380" i="3"/>
  <c r="CL358" i="3"/>
  <c r="CL319" i="3"/>
  <c r="CL284" i="3"/>
  <c r="CL220" i="3"/>
  <c r="CL201" i="3"/>
  <c r="CL185" i="3"/>
  <c r="CL159" i="3"/>
  <c r="CL492" i="3"/>
  <c r="CL489" i="3"/>
  <c r="CL404" i="3"/>
  <c r="CL365" i="3"/>
  <c r="CL332" i="3"/>
  <c r="CL326" i="3"/>
  <c r="CL316" i="3"/>
  <c r="CL315" i="3"/>
  <c r="CL144" i="3"/>
  <c r="CL80" i="3"/>
  <c r="CL53" i="3"/>
  <c r="CL50" i="3"/>
  <c r="CL37" i="3"/>
  <c r="CL34" i="3"/>
  <c r="CL21" i="3"/>
  <c r="CL18" i="3"/>
  <c r="CL152" i="3"/>
  <c r="CL88" i="3"/>
  <c r="CL228" i="3"/>
  <c r="CL96" i="3"/>
  <c r="CL57" i="3"/>
  <c r="CL54" i="3"/>
  <c r="CL41" i="3"/>
  <c r="CL38" i="3"/>
  <c r="CL25" i="3"/>
  <c r="CL22" i="3"/>
  <c r="CL158" i="3"/>
  <c r="CL94" i="3"/>
  <c r="CD520" i="3"/>
  <c r="CD509" i="3"/>
  <c r="CD504" i="3"/>
  <c r="CD460" i="3"/>
  <c r="CD428" i="3"/>
  <c r="CD459" i="3"/>
  <c r="CD427" i="3"/>
  <c r="CD493" i="3"/>
  <c r="CD380" i="3"/>
  <c r="CD369" i="3"/>
  <c r="CD320" i="3"/>
  <c r="CD303" i="3"/>
  <c r="CD255" i="3"/>
  <c r="CD223" i="3"/>
  <c r="CD191" i="3"/>
  <c r="CD159" i="3"/>
  <c r="CD479" i="3"/>
  <c r="CD454" i="3"/>
  <c r="CD435" i="3"/>
  <c r="CD268" i="3"/>
  <c r="CD253" i="3"/>
  <c r="CD236" i="3"/>
  <c r="CD221" i="3"/>
  <c r="CD204" i="3"/>
  <c r="CD189" i="3"/>
  <c r="CD172" i="3"/>
  <c r="CD472" i="3"/>
  <c r="CD381" i="3"/>
  <c r="CD299" i="3"/>
  <c r="CD269" i="3"/>
  <c r="CD227" i="3"/>
  <c r="CD220" i="3"/>
  <c r="CD183" i="3"/>
  <c r="CD167" i="3"/>
  <c r="CD153" i="3"/>
  <c r="CD146" i="3"/>
  <c r="CD121" i="3"/>
  <c r="CD114" i="3"/>
  <c r="CD401" i="3"/>
  <c r="CD358" i="3"/>
  <c r="CD335" i="3"/>
  <c r="CD288" i="3"/>
  <c r="CD262" i="3"/>
  <c r="CD216" i="3"/>
  <c r="CD206" i="3"/>
  <c r="CD173" i="3"/>
  <c r="CD132" i="3"/>
  <c r="CD276" i="3"/>
  <c r="CD208" i="3"/>
  <c r="CD104" i="3"/>
  <c r="CD101" i="3"/>
  <c r="CD56" i="3"/>
  <c r="CD53" i="3"/>
  <c r="CD404" i="3"/>
  <c r="CD278" i="3"/>
  <c r="CD251" i="3"/>
  <c r="CD201" i="3"/>
  <c r="CD109" i="3"/>
  <c r="CD102" i="3"/>
  <c r="CD97" i="3"/>
  <c r="CD451" i="3"/>
  <c r="CD419" i="3"/>
  <c r="CD406" i="3"/>
  <c r="CD332" i="3"/>
  <c r="CD311" i="3"/>
  <c r="CD263" i="3"/>
  <c r="CD193" i="3"/>
  <c r="CD161" i="3"/>
  <c r="CD128" i="3"/>
  <c r="CD88" i="3"/>
  <c r="CD85" i="3"/>
  <c r="CD52" i="3"/>
  <c r="CD49" i="3"/>
  <c r="CD359" i="3"/>
  <c r="CD239" i="3"/>
  <c r="CD228" i="3"/>
  <c r="CD106" i="3"/>
  <c r="CD66" i="3"/>
  <c r="CD34" i="3"/>
  <c r="CD54" i="3"/>
  <c r="CD24" i="3"/>
  <c r="CD180" i="3"/>
  <c r="CD82" i="3"/>
  <c r="CD515" i="3"/>
  <c r="CD512" i="3"/>
  <c r="CD464" i="3"/>
  <c r="CD448" i="3"/>
  <c r="CD432" i="3"/>
  <c r="CD416" i="3"/>
  <c r="CD407" i="3"/>
  <c r="CD392" i="3"/>
  <c r="CD365" i="3"/>
  <c r="CD339" i="3"/>
  <c r="CD326" i="3"/>
  <c r="CD322" i="3"/>
  <c r="CD279" i="3"/>
  <c r="CD242" i="3"/>
  <c r="CD210" i="3"/>
  <c r="CD178" i="3"/>
  <c r="CD487" i="3"/>
  <c r="CD480" i="3"/>
  <c r="CD471" i="3"/>
  <c r="CD422" i="3"/>
  <c r="CD391" i="3"/>
  <c r="CD376" i="3"/>
  <c r="CD368" i="3"/>
  <c r="CD353" i="3"/>
  <c r="CD327" i="3"/>
  <c r="CD312" i="3"/>
  <c r="CD304" i="3"/>
  <c r="CD289" i="3"/>
  <c r="CD484" i="3"/>
  <c r="CD481" i="3"/>
  <c r="CD450" i="3"/>
  <c r="CD440" i="3"/>
  <c r="CD396" i="3"/>
  <c r="CD383" i="3"/>
  <c r="CD354" i="3"/>
  <c r="CD265" i="3"/>
  <c r="CD230" i="3"/>
  <c r="CD184" i="3"/>
  <c r="CD174" i="3"/>
  <c r="CD136" i="3"/>
  <c r="CD519" i="3"/>
  <c r="CD492" i="3"/>
  <c r="CD489" i="3"/>
  <c r="CD412" i="3"/>
  <c r="CD371" i="3"/>
  <c r="CD344" i="3"/>
  <c r="CD338" i="3"/>
  <c r="CD295" i="3"/>
  <c r="CD272" i="3"/>
  <c r="CD256" i="3"/>
  <c r="CD219" i="3"/>
  <c r="CD169" i="3"/>
  <c r="CD158" i="3"/>
  <c r="CD133" i="3"/>
  <c r="CD126" i="3"/>
  <c r="CD108" i="3"/>
  <c r="CD100" i="3"/>
  <c r="CD92" i="3"/>
  <c r="CD84" i="3"/>
  <c r="CD76" i="3"/>
  <c r="CD68" i="3"/>
  <c r="CD356" i="3"/>
  <c r="CD283" i="3"/>
  <c r="CD198" i="3"/>
  <c r="CD156" i="3"/>
  <c r="CD48" i="3"/>
  <c r="CD45" i="3"/>
  <c r="CD485" i="3"/>
  <c r="CD411" i="3"/>
  <c r="CD336" i="3"/>
  <c r="CD290" i="3"/>
  <c r="CD237" i="3"/>
  <c r="CD125" i="3"/>
  <c r="CD122" i="3"/>
  <c r="CD23" i="3"/>
  <c r="CD497" i="3"/>
  <c r="CD321" i="3"/>
  <c r="CD315" i="3"/>
  <c r="CD271" i="3"/>
  <c r="CD195" i="3"/>
  <c r="CD163" i="3"/>
  <c r="CD150" i="3"/>
  <c r="CD129" i="3"/>
  <c r="CD118" i="3"/>
  <c r="CD94" i="3"/>
  <c r="CD89" i="3"/>
  <c r="CD44" i="3"/>
  <c r="CD41" i="3"/>
  <c r="CD395" i="3"/>
  <c r="CD280" i="3"/>
  <c r="CD235" i="3"/>
  <c r="CD80" i="3"/>
  <c r="CD58" i="3"/>
  <c r="CD26" i="3"/>
  <c r="CD22" i="3"/>
  <c r="CD18" i="3"/>
  <c r="CD14" i="3"/>
  <c r="CD62" i="3"/>
  <c r="CD30" i="3"/>
  <c r="CD20" i="3"/>
  <c r="CD507" i="3"/>
  <c r="CD499" i="3"/>
  <c r="CD491" i="3"/>
  <c r="CD483" i="3"/>
  <c r="CD475" i="3"/>
  <c r="CD444" i="3"/>
  <c r="CD501" i="3"/>
  <c r="CD495" i="3"/>
  <c r="CD476" i="3"/>
  <c r="CD443" i="3"/>
  <c r="CD384" i="3"/>
  <c r="CD367" i="3"/>
  <c r="CD316" i="3"/>
  <c r="CD305" i="3"/>
  <c r="CD264" i="3"/>
  <c r="CD232" i="3"/>
  <c r="CD200" i="3"/>
  <c r="CD168" i="3"/>
  <c r="CD505" i="3"/>
  <c r="CD456" i="3"/>
  <c r="CD439" i="3"/>
  <c r="CD413" i="3"/>
  <c r="CD370" i="3"/>
  <c r="CD349" i="3"/>
  <c r="CD306" i="3"/>
  <c r="CD285" i="3"/>
  <c r="CD254" i="3"/>
  <c r="CD249" i="3"/>
  <c r="CD222" i="3"/>
  <c r="CD217" i="3"/>
  <c r="CD190" i="3"/>
  <c r="CD185" i="3"/>
  <c r="CD470" i="3"/>
  <c r="CD418" i="3"/>
  <c r="CD375" i="3"/>
  <c r="CD291" i="3"/>
  <c r="CD240" i="3"/>
  <c r="CD224" i="3"/>
  <c r="CD187" i="3"/>
  <c r="CD137" i="3"/>
  <c r="CD130" i="3"/>
  <c r="CD388" i="3"/>
  <c r="CD340" i="3"/>
  <c r="CD296" i="3"/>
  <c r="CD273" i="3"/>
  <c r="CD257" i="3"/>
  <c r="CD207" i="3"/>
  <c r="CD194" i="3"/>
  <c r="CD148" i="3"/>
  <c r="CD116" i="3"/>
  <c r="CD360" i="3"/>
  <c r="CD331" i="3"/>
  <c r="CD140" i="3"/>
  <c r="CD72" i="3"/>
  <c r="CD69" i="3"/>
  <c r="CD40" i="3"/>
  <c r="CD37" i="3"/>
  <c r="CD363" i="3"/>
  <c r="CD292" i="3"/>
  <c r="CD258" i="3"/>
  <c r="CD247" i="3"/>
  <c r="CD203" i="3"/>
  <c r="CD176" i="3"/>
  <c r="CD141" i="3"/>
  <c r="CD138" i="3"/>
  <c r="CD70" i="3"/>
  <c r="CD19" i="3"/>
  <c r="CD455" i="3"/>
  <c r="CD423" i="3"/>
  <c r="CD333" i="3"/>
  <c r="CD317" i="3"/>
  <c r="CD274" i="3"/>
  <c r="CD231" i="3"/>
  <c r="CD166" i="3"/>
  <c r="CD144" i="3"/>
  <c r="CD112" i="3"/>
  <c r="CD65" i="3"/>
  <c r="CD36" i="3"/>
  <c r="CD33" i="3"/>
  <c r="CD399" i="3"/>
  <c r="CD348" i="3"/>
  <c r="CD238" i="3"/>
  <c r="CD212" i="3"/>
  <c r="CD86" i="3"/>
  <c r="CD81" i="3"/>
  <c r="CD50" i="3"/>
  <c r="CD74" i="3"/>
  <c r="CD38" i="3"/>
  <c r="CD98" i="3"/>
  <c r="CD517" i="3"/>
  <c r="CD503" i="3"/>
  <c r="CD500" i="3"/>
  <c r="CD474" i="3"/>
  <c r="CD463" i="3"/>
  <c r="CD458" i="3"/>
  <c r="CD447" i="3"/>
  <c r="CD442" i="3"/>
  <c r="CD431" i="3"/>
  <c r="CD426" i="3"/>
  <c r="CD415" i="3"/>
  <c r="CD496" i="3"/>
  <c r="CD513" i="3"/>
  <c r="CD452" i="3"/>
  <c r="CD420" i="3"/>
  <c r="CD403" i="3"/>
  <c r="CD390" i="3"/>
  <c r="CD386" i="3"/>
  <c r="CD343" i="3"/>
  <c r="CD328" i="3"/>
  <c r="CD301" i="3"/>
  <c r="CD275" i="3"/>
  <c r="CD243" i="3"/>
  <c r="CD211" i="3"/>
  <c r="CD179" i="3"/>
  <c r="CD467" i="3"/>
  <c r="CD424" i="3"/>
  <c r="CD387" i="3"/>
  <c r="CD374" i="3"/>
  <c r="CD364" i="3"/>
  <c r="CD351" i="3"/>
  <c r="CD323" i="3"/>
  <c r="CD310" i="3"/>
  <c r="CD300" i="3"/>
  <c r="CD287" i="3"/>
  <c r="CD438" i="3"/>
  <c r="CD397" i="3"/>
  <c r="CD385" i="3"/>
  <c r="CD379" i="3"/>
  <c r="CD267" i="3"/>
  <c r="CD260" i="3"/>
  <c r="CD225" i="3"/>
  <c r="CD175" i="3"/>
  <c r="CD162" i="3"/>
  <c r="CD152" i="3"/>
  <c r="CD120" i="3"/>
  <c r="CD511" i="3"/>
  <c r="CD400" i="3"/>
  <c r="CD347" i="3"/>
  <c r="CD342" i="3"/>
  <c r="CD308" i="3"/>
  <c r="CD284" i="3"/>
  <c r="CD259" i="3"/>
  <c r="CD252" i="3"/>
  <c r="CD215" i="3"/>
  <c r="CD199" i="3"/>
  <c r="CD171" i="3"/>
  <c r="CD164" i="3"/>
  <c r="CD149" i="3"/>
  <c r="CD142" i="3"/>
  <c r="CD117" i="3"/>
  <c r="CD110" i="3"/>
  <c r="CD408" i="3"/>
  <c r="CD355" i="3"/>
  <c r="CD196" i="3"/>
  <c r="CD124" i="3"/>
  <c r="CD78" i="3"/>
  <c r="CD73" i="3"/>
  <c r="CD64" i="3"/>
  <c r="CD61" i="3"/>
  <c r="CD32" i="3"/>
  <c r="CD29" i="3"/>
  <c r="CD372" i="3"/>
  <c r="CD307" i="3"/>
  <c r="CD270" i="3"/>
  <c r="CD248" i="3"/>
  <c r="CD205" i="3"/>
  <c r="CD192" i="3"/>
  <c r="CD157" i="3"/>
  <c r="CD154" i="3"/>
  <c r="CD96" i="3"/>
  <c r="CD93" i="3"/>
  <c r="CD15" i="3"/>
  <c r="CD488" i="3"/>
  <c r="CD468" i="3"/>
  <c r="CD436" i="3"/>
  <c r="CD337" i="3"/>
  <c r="CD324" i="3"/>
  <c r="CD319" i="3"/>
  <c r="CD294" i="3"/>
  <c r="CD244" i="3"/>
  <c r="CD233" i="3"/>
  <c r="CD188" i="3"/>
  <c r="CD160" i="3"/>
  <c r="CD145" i="3"/>
  <c r="CD134" i="3"/>
  <c r="CD113" i="3"/>
  <c r="CD60" i="3"/>
  <c r="CD57" i="3"/>
  <c r="CD28" i="3"/>
  <c r="CD402" i="3"/>
  <c r="CD352" i="3"/>
  <c r="CD226" i="3"/>
  <c r="CD90" i="3"/>
  <c r="CD42" i="3"/>
  <c r="CD46" i="3"/>
  <c r="CD16" i="3"/>
  <c r="CD12" i="3"/>
  <c r="BV518" i="3"/>
  <c r="BV464" i="3"/>
  <c r="BV399" i="3"/>
  <c r="BV382" i="3"/>
  <c r="BV342" i="3"/>
  <c r="BV385" i="3"/>
  <c r="BV368" i="3"/>
  <c r="BV336" i="3"/>
  <c r="BV375" i="3"/>
  <c r="BV332" i="3"/>
  <c r="BV324" i="3"/>
  <c r="BV255" i="3"/>
  <c r="BV276" i="3"/>
  <c r="BV87" i="3"/>
  <c r="BV264" i="3"/>
  <c r="BV179" i="3"/>
  <c r="BV31" i="3"/>
  <c r="BV346" i="3"/>
  <c r="BV159" i="3"/>
  <c r="BV108" i="3"/>
  <c r="BV252" i="3"/>
  <c r="BV171" i="3"/>
  <c r="BV91" i="3"/>
  <c r="BV75" i="3"/>
  <c r="BV296" i="3"/>
  <c r="BV192" i="3"/>
  <c r="BV160" i="3"/>
  <c r="BV131" i="3"/>
  <c r="BV96" i="3"/>
  <c r="BV20" i="3"/>
  <c r="BV504" i="3"/>
  <c r="BV476" i="3"/>
  <c r="BV472" i="3"/>
  <c r="BV453" i="3"/>
  <c r="BV450" i="3"/>
  <c r="BV447" i="3"/>
  <c r="BV480" i="3"/>
  <c r="BV460" i="3"/>
  <c r="BV456" i="3"/>
  <c r="BV441" i="3"/>
  <c r="BV508" i="3"/>
  <c r="BV488" i="3"/>
  <c r="BV465" i="3"/>
  <c r="BV444" i="3"/>
  <c r="BV431" i="3"/>
  <c r="BV387" i="3"/>
  <c r="BV379" i="3"/>
  <c r="BV371" i="3"/>
  <c r="BV363" i="3"/>
  <c r="BV355" i="3"/>
  <c r="BV347" i="3"/>
  <c r="BV339" i="3"/>
  <c r="BV409" i="3"/>
  <c r="BV397" i="3"/>
  <c r="BV429" i="3"/>
  <c r="BV377" i="3"/>
  <c r="BV360" i="3"/>
  <c r="BV345" i="3"/>
  <c r="BV299" i="3"/>
  <c r="BV283" i="3"/>
  <c r="BV267" i="3"/>
  <c r="BV338" i="3"/>
  <c r="BV292" i="3"/>
  <c r="BV253" i="3"/>
  <c r="BV199" i="3"/>
  <c r="BV180" i="3"/>
  <c r="BV135" i="3"/>
  <c r="BV116" i="3"/>
  <c r="BV65" i="3"/>
  <c r="BV60" i="3"/>
  <c r="BV49" i="3"/>
  <c r="BV33" i="3"/>
  <c r="BV28" i="3"/>
  <c r="BV442" i="3"/>
  <c r="BV195" i="3"/>
  <c r="BV99" i="3"/>
  <c r="BV47" i="3"/>
  <c r="BV39" i="3"/>
  <c r="BV362" i="3"/>
  <c r="BV284" i="3"/>
  <c r="BV188" i="3"/>
  <c r="BV175" i="3"/>
  <c r="BV124" i="3"/>
  <c r="BV111" i="3"/>
  <c r="BV22" i="3"/>
  <c r="BV21" i="3"/>
  <c r="BV13" i="3"/>
  <c r="BV484" i="3"/>
  <c r="BV439" i="3"/>
  <c r="BV391" i="3"/>
  <c r="BV417" i="3"/>
  <c r="BV366" i="3"/>
  <c r="BV358" i="3"/>
  <c r="BV405" i="3"/>
  <c r="BV359" i="3"/>
  <c r="BV343" i="3"/>
  <c r="BV316" i="3"/>
  <c r="BV287" i="3"/>
  <c r="BV271" i="3"/>
  <c r="BV394" i="3"/>
  <c r="BV196" i="3"/>
  <c r="BV151" i="3"/>
  <c r="BV61" i="3"/>
  <c r="BV56" i="3"/>
  <c r="BV45" i="3"/>
  <c r="BV29" i="3"/>
  <c r="BV128" i="3"/>
  <c r="BV80" i="3"/>
  <c r="BV95" i="3"/>
  <c r="BV203" i="3"/>
  <c r="BV187" i="3"/>
  <c r="BV155" i="3"/>
  <c r="BV19" i="3"/>
  <c r="BV512" i="3"/>
  <c r="BV473" i="3"/>
  <c r="BV502" i="3"/>
  <c r="BV457" i="3"/>
  <c r="BV445" i="3"/>
  <c r="BV516" i="3"/>
  <c r="BV492" i="3"/>
  <c r="BV466" i="3"/>
  <c r="BV463" i="3"/>
  <c r="BV440" i="3"/>
  <c r="BV423" i="3"/>
  <c r="BV392" i="3"/>
  <c r="BV433" i="3"/>
  <c r="BV389" i="3"/>
  <c r="BV381" i="3"/>
  <c r="BV373" i="3"/>
  <c r="BV365" i="3"/>
  <c r="BV357" i="3"/>
  <c r="BV349" i="3"/>
  <c r="BV341" i="3"/>
  <c r="BV437" i="3"/>
  <c r="BV421" i="3"/>
  <c r="BV384" i="3"/>
  <c r="BV369" i="3"/>
  <c r="BV352" i="3"/>
  <c r="BV337" i="3"/>
  <c r="BV401" i="3"/>
  <c r="BV383" i="3"/>
  <c r="BV367" i="3"/>
  <c r="BV351" i="3"/>
  <c r="BV335" i="3"/>
  <c r="BV328" i="3"/>
  <c r="BV320" i="3"/>
  <c r="BV312" i="3"/>
  <c r="BV304" i="3"/>
  <c r="BV295" i="3"/>
  <c r="BV279" i="3"/>
  <c r="BV263" i="3"/>
  <c r="BV354" i="3"/>
  <c r="BV183" i="3"/>
  <c r="BV164" i="3"/>
  <c r="BV119" i="3"/>
  <c r="BV100" i="3"/>
  <c r="BV69" i="3"/>
  <c r="BV64" i="3"/>
  <c r="BV53" i="3"/>
  <c r="BV48" i="3"/>
  <c r="BV37" i="3"/>
  <c r="BV32" i="3"/>
  <c r="BV506" i="3"/>
  <c r="BV419" i="3"/>
  <c r="BV280" i="3"/>
  <c r="BV144" i="3"/>
  <c r="BV115" i="3"/>
  <c r="BV35" i="3"/>
  <c r="BV378" i="3"/>
  <c r="BV204" i="3"/>
  <c r="BV191" i="3"/>
  <c r="BV140" i="3"/>
  <c r="BV127" i="3"/>
  <c r="BV76" i="3"/>
  <c r="BV288" i="3"/>
  <c r="BV256" i="3"/>
  <c r="BV249" i="3"/>
  <c r="BV514" i="3"/>
  <c r="BV427" i="3"/>
  <c r="BV211" i="3"/>
  <c r="BV176" i="3"/>
  <c r="BV147" i="3"/>
  <c r="BV112" i="3"/>
  <c r="BV83" i="3"/>
  <c r="BV16" i="3"/>
  <c r="BV449" i="3"/>
  <c r="BV500" i="3"/>
  <c r="BV468" i="3"/>
  <c r="BV407" i="3"/>
  <c r="BV374" i="3"/>
  <c r="BV350" i="3"/>
  <c r="BV393" i="3"/>
  <c r="BV353" i="3"/>
  <c r="BV308" i="3"/>
  <c r="BV386" i="3"/>
  <c r="BV215" i="3"/>
  <c r="BV132" i="3"/>
  <c r="BV72" i="3"/>
  <c r="BV40" i="3"/>
  <c r="BV172" i="3"/>
  <c r="BV272" i="3"/>
  <c r="BV139" i="3"/>
  <c r="BV123" i="3"/>
  <c r="BV107" i="3"/>
  <c r="BV520" i="3"/>
  <c r="BV477" i="3"/>
  <c r="BV474" i="3"/>
  <c r="BV471" i="3"/>
  <c r="BV452" i="3"/>
  <c r="BV448" i="3"/>
  <c r="BV510" i="3"/>
  <c r="BV461" i="3"/>
  <c r="BV458" i="3"/>
  <c r="BV455" i="3"/>
  <c r="BV436" i="3"/>
  <c r="BV496" i="3"/>
  <c r="BV469" i="3"/>
  <c r="BV415" i="3"/>
  <c r="BV388" i="3"/>
  <c r="BV380" i="3"/>
  <c r="BV372" i="3"/>
  <c r="BV364" i="3"/>
  <c r="BV356" i="3"/>
  <c r="BV348" i="3"/>
  <c r="BV340" i="3"/>
  <c r="BV425" i="3"/>
  <c r="BV390" i="3"/>
  <c r="BV413" i="3"/>
  <c r="BV376" i="3"/>
  <c r="BV361" i="3"/>
  <c r="BV344" i="3"/>
  <c r="BV395" i="3"/>
  <c r="BV291" i="3"/>
  <c r="BV275" i="3"/>
  <c r="BV259" i="3"/>
  <c r="BV370" i="3"/>
  <c r="BV260" i="3"/>
  <c r="BV212" i="3"/>
  <c r="BV167" i="3"/>
  <c r="BV148" i="3"/>
  <c r="BV103" i="3"/>
  <c r="BV84" i="3"/>
  <c r="BV73" i="3"/>
  <c r="BV68" i="3"/>
  <c r="BV57" i="3"/>
  <c r="BV52" i="3"/>
  <c r="BV41" i="3"/>
  <c r="BV36" i="3"/>
  <c r="BV24" i="3"/>
  <c r="BV403" i="3"/>
  <c r="BV208" i="3"/>
  <c r="BV163" i="3"/>
  <c r="BV51" i="3"/>
  <c r="BV300" i="3"/>
  <c r="BV268" i="3"/>
  <c r="BV207" i="3"/>
  <c r="BV156" i="3"/>
  <c r="BV143" i="3"/>
  <c r="BV92" i="3"/>
  <c r="BV79" i="3"/>
  <c r="BV200" i="3"/>
  <c r="BV184" i="3"/>
  <c r="BV168" i="3"/>
  <c r="BV152" i="3"/>
  <c r="BV136" i="3"/>
  <c r="BV120" i="3"/>
  <c r="BV104" i="3"/>
  <c r="BV88" i="3"/>
  <c r="BV435" i="3"/>
  <c r="BV411" i="3"/>
  <c r="BV18" i="3"/>
  <c r="BV44" i="3" l="1"/>
  <c r="BU44" i="3"/>
  <c r="BV38" i="3"/>
  <c r="BU38" i="3"/>
  <c r="BV17" i="3"/>
  <c r="BU17" i="3"/>
  <c r="BV15" i="3"/>
  <c r="CS8" i="3"/>
  <c r="BV23" i="3"/>
  <c r="CC8" i="3"/>
  <c r="CK8" i="3"/>
  <c r="BU8" i="3" l="1"/>
  <c r="BG13" i="3"/>
  <c r="DY13" i="3" s="1"/>
  <c r="BH13" i="3"/>
  <c r="BG14" i="3"/>
  <c r="DY14" i="3" s="1"/>
  <c r="BH14" i="3"/>
  <c r="BG15" i="3"/>
  <c r="DY15" i="3" s="1"/>
  <c r="BH15" i="3"/>
  <c r="BI15" i="3" s="1"/>
  <c r="BG16" i="3"/>
  <c r="BH16" i="3"/>
  <c r="BG17" i="3"/>
  <c r="DX17" i="3" s="1"/>
  <c r="BH17" i="3"/>
  <c r="BI17" i="3" s="1"/>
  <c r="BJ17" i="3" s="1"/>
  <c r="BG18" i="3"/>
  <c r="DX18" i="3" s="1"/>
  <c r="BH18" i="3"/>
  <c r="BI18" i="3" s="1"/>
  <c r="BG19" i="3"/>
  <c r="DX19" i="3" s="1"/>
  <c r="BH19" i="3"/>
  <c r="BG20" i="3"/>
  <c r="DX20" i="3" s="1"/>
  <c r="BH20" i="3"/>
  <c r="BI20" i="3" s="1"/>
  <c r="BG21" i="3"/>
  <c r="DX21" i="3" s="1"/>
  <c r="BH21" i="3"/>
  <c r="BG22" i="3"/>
  <c r="DX22" i="3" s="1"/>
  <c r="BH22" i="3"/>
  <c r="BG23" i="3"/>
  <c r="DX23" i="3" s="1"/>
  <c r="BH23" i="3"/>
  <c r="BG24" i="3"/>
  <c r="DX24" i="3" s="1"/>
  <c r="BH24" i="3"/>
  <c r="BG25" i="3"/>
  <c r="DX25" i="3" s="1"/>
  <c r="BH25" i="3"/>
  <c r="BG26" i="3"/>
  <c r="DX26" i="3" s="1"/>
  <c r="BH26" i="3"/>
  <c r="BI26" i="3" s="1"/>
  <c r="BL26" i="3" s="1"/>
  <c r="BG27" i="3"/>
  <c r="DX27" i="3" s="1"/>
  <c r="BH27" i="3"/>
  <c r="BG28" i="3"/>
  <c r="DX28" i="3" s="1"/>
  <c r="BH28" i="3"/>
  <c r="BI28" i="3" s="1"/>
  <c r="BL28" i="3" s="1"/>
  <c r="BG29" i="3"/>
  <c r="DX29" i="3" s="1"/>
  <c r="BH29" i="3"/>
  <c r="BI29" i="3" s="1"/>
  <c r="BG30" i="3"/>
  <c r="DX30" i="3" s="1"/>
  <c r="BH30" i="3"/>
  <c r="BI30" i="3" s="1"/>
  <c r="BG31" i="3"/>
  <c r="DX31" i="3" s="1"/>
  <c r="BH31" i="3"/>
  <c r="BI31" i="3" s="1"/>
  <c r="BG32" i="3"/>
  <c r="DX32" i="3" s="1"/>
  <c r="BH32" i="3"/>
  <c r="BI32" i="3" s="1"/>
  <c r="BG33" i="3"/>
  <c r="DX33" i="3" s="1"/>
  <c r="BH33" i="3"/>
  <c r="BI33" i="3" s="1"/>
  <c r="BG34" i="3"/>
  <c r="DX34" i="3" s="1"/>
  <c r="BH34" i="3"/>
  <c r="BI34" i="3" s="1"/>
  <c r="BG35" i="3"/>
  <c r="DX35" i="3" s="1"/>
  <c r="BH35" i="3"/>
  <c r="BG36" i="3"/>
  <c r="DX36" i="3" s="1"/>
  <c r="BH36" i="3"/>
  <c r="BG37" i="3"/>
  <c r="DX37" i="3" s="1"/>
  <c r="BH37" i="3"/>
  <c r="BI37" i="3" s="1"/>
  <c r="BL37" i="3" s="1"/>
  <c r="BG38" i="3"/>
  <c r="DX38" i="3" s="1"/>
  <c r="BH38" i="3"/>
  <c r="BI38" i="3" s="1"/>
  <c r="BL38" i="3" s="1"/>
  <c r="BG39" i="3"/>
  <c r="DX39" i="3" s="1"/>
  <c r="BH39" i="3"/>
  <c r="BG40" i="3"/>
  <c r="DX40" i="3" s="1"/>
  <c r="BH40" i="3"/>
  <c r="BG41" i="3"/>
  <c r="DX41" i="3" s="1"/>
  <c r="BH41" i="3"/>
  <c r="BI41" i="3" s="1"/>
  <c r="BJ41" i="3" s="1"/>
  <c r="BG42" i="3"/>
  <c r="DX42" i="3" s="1"/>
  <c r="BH42" i="3"/>
  <c r="BG43" i="3"/>
  <c r="DX43" i="3" s="1"/>
  <c r="BH43" i="3"/>
  <c r="BG44" i="3"/>
  <c r="DX44" i="3" s="1"/>
  <c r="BH44" i="3"/>
  <c r="BG45" i="3"/>
  <c r="DX45" i="3" s="1"/>
  <c r="BH45" i="3"/>
  <c r="BG46" i="3"/>
  <c r="DX46" i="3" s="1"/>
  <c r="BH46" i="3"/>
  <c r="BI46" i="3" s="1"/>
  <c r="BG47" i="3"/>
  <c r="DX47" i="3" s="1"/>
  <c r="BH47" i="3"/>
  <c r="BI47" i="3" s="1"/>
  <c r="BG48" i="3"/>
  <c r="DX48" i="3" s="1"/>
  <c r="BH48" i="3"/>
  <c r="BI48" i="3" s="1"/>
  <c r="BG49" i="3"/>
  <c r="DX49" i="3" s="1"/>
  <c r="BH49" i="3"/>
  <c r="BG50" i="3"/>
  <c r="DX50" i="3" s="1"/>
  <c r="BH50" i="3"/>
  <c r="BG51" i="3"/>
  <c r="DX51" i="3" s="1"/>
  <c r="BH51" i="3"/>
  <c r="BG52" i="3"/>
  <c r="DX52" i="3" s="1"/>
  <c r="BH52" i="3"/>
  <c r="BI52" i="3" s="1"/>
  <c r="BG53" i="3"/>
  <c r="DX53" i="3" s="1"/>
  <c r="BH53" i="3"/>
  <c r="BG54" i="3"/>
  <c r="DX54" i="3" s="1"/>
  <c r="BH54" i="3"/>
  <c r="BI54" i="3" s="1"/>
  <c r="BL54" i="3" s="1"/>
  <c r="BG55" i="3"/>
  <c r="DX55" i="3" s="1"/>
  <c r="BH55" i="3"/>
  <c r="BG56" i="3"/>
  <c r="DX56" i="3" s="1"/>
  <c r="BH56" i="3"/>
  <c r="BI56" i="3" s="1"/>
  <c r="BL56" i="3" s="1"/>
  <c r="BG57" i="3"/>
  <c r="DX57" i="3" s="1"/>
  <c r="BH57" i="3"/>
  <c r="BG58" i="3"/>
  <c r="DX58" i="3" s="1"/>
  <c r="BH58" i="3"/>
  <c r="BI58" i="3" s="1"/>
  <c r="BL58" i="3" s="1"/>
  <c r="BG59" i="3"/>
  <c r="DX59" i="3" s="1"/>
  <c r="BH59" i="3"/>
  <c r="BI59" i="3" s="1"/>
  <c r="BG60" i="3"/>
  <c r="DX60" i="3" s="1"/>
  <c r="BH60" i="3"/>
  <c r="BI60" i="3" s="1"/>
  <c r="BL60" i="3" s="1"/>
  <c r="BG61" i="3"/>
  <c r="DX61" i="3" s="1"/>
  <c r="BH61" i="3"/>
  <c r="BI61" i="3" s="1"/>
  <c r="BG62" i="3"/>
  <c r="DX62" i="3" s="1"/>
  <c r="BH62" i="3"/>
  <c r="BI62" i="3" s="1"/>
  <c r="BG63" i="3"/>
  <c r="DX63" i="3" s="1"/>
  <c r="BH63" i="3"/>
  <c r="BI63" i="3" s="1"/>
  <c r="BG64" i="3"/>
  <c r="DX64" i="3" s="1"/>
  <c r="BH64" i="3"/>
  <c r="BI64" i="3" s="1"/>
  <c r="BG65" i="3"/>
  <c r="DX65" i="3" s="1"/>
  <c r="BH65" i="3"/>
  <c r="BI65" i="3" s="1"/>
  <c r="BG66" i="3"/>
  <c r="DX66" i="3" s="1"/>
  <c r="BH66" i="3"/>
  <c r="BI66" i="3" s="1"/>
  <c r="BG67" i="3"/>
  <c r="DX67" i="3" s="1"/>
  <c r="BH67" i="3"/>
  <c r="BG68" i="3"/>
  <c r="DX68" i="3" s="1"/>
  <c r="BH68" i="3"/>
  <c r="BG69" i="3"/>
  <c r="DX69" i="3" s="1"/>
  <c r="BH69" i="3"/>
  <c r="BI69" i="3" s="1"/>
  <c r="BG70" i="3"/>
  <c r="DX70" i="3" s="1"/>
  <c r="BH70" i="3"/>
  <c r="BG71" i="3"/>
  <c r="DX71" i="3" s="1"/>
  <c r="BH71" i="3"/>
  <c r="BG72" i="3"/>
  <c r="DX72" i="3" s="1"/>
  <c r="BH72" i="3"/>
  <c r="BG73" i="3"/>
  <c r="DX73" i="3" s="1"/>
  <c r="BH73" i="3"/>
  <c r="BG74" i="3"/>
  <c r="DX74" i="3" s="1"/>
  <c r="BH74" i="3"/>
  <c r="BG75" i="3"/>
  <c r="DX75" i="3" s="1"/>
  <c r="BH75" i="3"/>
  <c r="BG76" i="3"/>
  <c r="DX76" i="3" s="1"/>
  <c r="BH76" i="3"/>
  <c r="BG77" i="3"/>
  <c r="DX77" i="3" s="1"/>
  <c r="BH77" i="3"/>
  <c r="BG78" i="3"/>
  <c r="DX78" i="3" s="1"/>
  <c r="BH78" i="3"/>
  <c r="BG79" i="3"/>
  <c r="DX79" i="3" s="1"/>
  <c r="BH79" i="3"/>
  <c r="BG80" i="3"/>
  <c r="DX80" i="3" s="1"/>
  <c r="BH80" i="3"/>
  <c r="BG81" i="3"/>
  <c r="DX81" i="3" s="1"/>
  <c r="BH81" i="3"/>
  <c r="BG82" i="3"/>
  <c r="DX82" i="3" s="1"/>
  <c r="BH82" i="3"/>
  <c r="BG83" i="3"/>
  <c r="DX83" i="3" s="1"/>
  <c r="BH83" i="3"/>
  <c r="BI83" i="3" s="1"/>
  <c r="BG84" i="3"/>
  <c r="DX84" i="3" s="1"/>
  <c r="BH84" i="3"/>
  <c r="BG85" i="3"/>
  <c r="DX85" i="3" s="1"/>
  <c r="BH85" i="3"/>
  <c r="BI85" i="3" s="1"/>
  <c r="BL85" i="3" s="1"/>
  <c r="BG86" i="3"/>
  <c r="DX86" i="3" s="1"/>
  <c r="BH86" i="3"/>
  <c r="BG87" i="3"/>
  <c r="DX87" i="3" s="1"/>
  <c r="BH87" i="3"/>
  <c r="BI87" i="3" s="1"/>
  <c r="BG88" i="3"/>
  <c r="DX88" i="3" s="1"/>
  <c r="BH88" i="3"/>
  <c r="BG89" i="3"/>
  <c r="DX89" i="3" s="1"/>
  <c r="BH89" i="3"/>
  <c r="BG90" i="3"/>
  <c r="DX90" i="3" s="1"/>
  <c r="BH90" i="3"/>
  <c r="BI90" i="3" s="1"/>
  <c r="BL90" i="3" s="1"/>
  <c r="BG91" i="3"/>
  <c r="DX91" i="3" s="1"/>
  <c r="BH91" i="3"/>
  <c r="BG92" i="3"/>
  <c r="DX92" i="3" s="1"/>
  <c r="BH92" i="3"/>
  <c r="BI92" i="3" s="1"/>
  <c r="BL92" i="3" s="1"/>
  <c r="BG93" i="3"/>
  <c r="DX93" i="3" s="1"/>
  <c r="BH93" i="3"/>
  <c r="BG94" i="3"/>
  <c r="DX94" i="3" s="1"/>
  <c r="BH94" i="3"/>
  <c r="BG95" i="3"/>
  <c r="DX95" i="3" s="1"/>
  <c r="BH95" i="3"/>
  <c r="BG96" i="3"/>
  <c r="DX96" i="3" s="1"/>
  <c r="BH96" i="3"/>
  <c r="BG97" i="3"/>
  <c r="DX97" i="3" s="1"/>
  <c r="BH97" i="3"/>
  <c r="BG98" i="3"/>
  <c r="DX98" i="3" s="1"/>
  <c r="BH98" i="3"/>
  <c r="BG99" i="3"/>
  <c r="DX99" i="3" s="1"/>
  <c r="BH99" i="3"/>
  <c r="BG100" i="3"/>
  <c r="DX100" i="3" s="1"/>
  <c r="BH100" i="3"/>
  <c r="BG101" i="3"/>
  <c r="DX101" i="3" s="1"/>
  <c r="BH101" i="3"/>
  <c r="BG102" i="3"/>
  <c r="DX102" i="3" s="1"/>
  <c r="BH102" i="3"/>
  <c r="BI102" i="3" s="1"/>
  <c r="BG103" i="3"/>
  <c r="DX103" i="3" s="1"/>
  <c r="BH103" i="3"/>
  <c r="BG104" i="3"/>
  <c r="DX104" i="3" s="1"/>
  <c r="BH104" i="3"/>
  <c r="BI104" i="3" s="1"/>
  <c r="BG105" i="3"/>
  <c r="DX105" i="3" s="1"/>
  <c r="BH105" i="3"/>
  <c r="BG106" i="3"/>
  <c r="DX106" i="3" s="1"/>
  <c r="BH106" i="3"/>
  <c r="BI106" i="3" s="1"/>
  <c r="BJ106" i="3" s="1"/>
  <c r="BG107" i="3"/>
  <c r="DX107" i="3" s="1"/>
  <c r="BH107" i="3"/>
  <c r="BG108" i="3"/>
  <c r="DX108" i="3" s="1"/>
  <c r="BH108" i="3"/>
  <c r="BG109" i="3"/>
  <c r="DX109" i="3" s="1"/>
  <c r="BH109" i="3"/>
  <c r="BG110" i="3"/>
  <c r="DX110" i="3" s="1"/>
  <c r="BH110" i="3"/>
  <c r="BG111" i="3"/>
  <c r="DX111" i="3" s="1"/>
  <c r="BH111" i="3"/>
  <c r="BG112" i="3"/>
  <c r="DX112" i="3" s="1"/>
  <c r="BH112" i="3"/>
  <c r="BG113" i="3"/>
  <c r="DX113" i="3" s="1"/>
  <c r="BH113" i="3"/>
  <c r="BG114" i="3"/>
  <c r="DX114" i="3" s="1"/>
  <c r="BH114" i="3"/>
  <c r="BG115" i="3"/>
  <c r="DX115" i="3" s="1"/>
  <c r="BH115" i="3"/>
  <c r="BG116" i="3"/>
  <c r="DX116" i="3" s="1"/>
  <c r="BH116" i="3"/>
  <c r="BI116" i="3" s="1"/>
  <c r="BG117" i="3"/>
  <c r="DX117" i="3" s="1"/>
  <c r="BH117" i="3"/>
  <c r="BG118" i="3"/>
  <c r="DX118" i="3" s="1"/>
  <c r="BH118" i="3"/>
  <c r="BI118" i="3" s="1"/>
  <c r="BG119" i="3"/>
  <c r="DX119" i="3" s="1"/>
  <c r="BH119" i="3"/>
  <c r="BG120" i="3"/>
  <c r="DX120" i="3" s="1"/>
  <c r="BH120" i="3"/>
  <c r="BI120" i="3" s="1"/>
  <c r="BG121" i="3"/>
  <c r="DX121" i="3" s="1"/>
  <c r="BH121" i="3"/>
  <c r="BG122" i="3"/>
  <c r="DX122" i="3" s="1"/>
  <c r="BH122" i="3"/>
  <c r="BI122" i="3" s="1"/>
  <c r="BJ122" i="3" s="1"/>
  <c r="BG123" i="3"/>
  <c r="DX123" i="3" s="1"/>
  <c r="BH123" i="3"/>
  <c r="BG124" i="3"/>
  <c r="DX124" i="3" s="1"/>
  <c r="BH124" i="3"/>
  <c r="BI124" i="3" s="1"/>
  <c r="BG125" i="3"/>
  <c r="DX125" i="3" s="1"/>
  <c r="BH125" i="3"/>
  <c r="BG126" i="3"/>
  <c r="DX126" i="3" s="1"/>
  <c r="BH126" i="3"/>
  <c r="BI126" i="3" s="1"/>
  <c r="BG127" i="3"/>
  <c r="DX127" i="3" s="1"/>
  <c r="BH127" i="3"/>
  <c r="BG128" i="3"/>
  <c r="DX128" i="3" s="1"/>
  <c r="BH128" i="3"/>
  <c r="BI128" i="3" s="1"/>
  <c r="BG129" i="3"/>
  <c r="DX129" i="3" s="1"/>
  <c r="BH129" i="3"/>
  <c r="BG130" i="3"/>
  <c r="DX130" i="3" s="1"/>
  <c r="BH130" i="3"/>
  <c r="BI130" i="3" s="1"/>
  <c r="BG131" i="3"/>
  <c r="DX131" i="3" s="1"/>
  <c r="BH131" i="3"/>
  <c r="BG132" i="3"/>
  <c r="DX132" i="3" s="1"/>
  <c r="BH132" i="3"/>
  <c r="BG133" i="3"/>
  <c r="DX133" i="3" s="1"/>
  <c r="BH133" i="3"/>
  <c r="BG134" i="3"/>
  <c r="DX134" i="3" s="1"/>
  <c r="BH134" i="3"/>
  <c r="BG135" i="3"/>
  <c r="DX135" i="3" s="1"/>
  <c r="BH135" i="3"/>
  <c r="BG136" i="3"/>
  <c r="DX136" i="3" s="1"/>
  <c r="BH136" i="3"/>
  <c r="BG137" i="3"/>
  <c r="DX137" i="3" s="1"/>
  <c r="BH137" i="3"/>
  <c r="BG138" i="3"/>
  <c r="DX138" i="3" s="1"/>
  <c r="BH138" i="3"/>
  <c r="BG139" i="3"/>
  <c r="DX139" i="3" s="1"/>
  <c r="BH139" i="3"/>
  <c r="BG140" i="3"/>
  <c r="DX140" i="3" s="1"/>
  <c r="BH140" i="3"/>
  <c r="BG141" i="3"/>
  <c r="DX141" i="3" s="1"/>
  <c r="BH141" i="3"/>
  <c r="BG142" i="3"/>
  <c r="DX142" i="3" s="1"/>
  <c r="BH142" i="3"/>
  <c r="BG143" i="3"/>
  <c r="DX143" i="3" s="1"/>
  <c r="BH143" i="3"/>
  <c r="BG144" i="3"/>
  <c r="DX144" i="3" s="1"/>
  <c r="BH144" i="3"/>
  <c r="BG145" i="3"/>
  <c r="DX145" i="3" s="1"/>
  <c r="BH145" i="3"/>
  <c r="BG146" i="3"/>
  <c r="DX146" i="3" s="1"/>
  <c r="BH146" i="3"/>
  <c r="BG147" i="3"/>
  <c r="DX147" i="3" s="1"/>
  <c r="BH147" i="3"/>
  <c r="BG148" i="3"/>
  <c r="DX148" i="3" s="1"/>
  <c r="BH148" i="3"/>
  <c r="BG149" i="3"/>
  <c r="DX149" i="3" s="1"/>
  <c r="BH149" i="3"/>
  <c r="BG150" i="3"/>
  <c r="DX150" i="3" s="1"/>
  <c r="BH150" i="3"/>
  <c r="BI150" i="3" s="1"/>
  <c r="BJ150" i="3" s="1"/>
  <c r="BG151" i="3"/>
  <c r="DX151" i="3" s="1"/>
  <c r="BH151" i="3"/>
  <c r="BG152" i="3"/>
  <c r="DX152" i="3" s="1"/>
  <c r="BH152" i="3"/>
  <c r="BI152" i="3" s="1"/>
  <c r="BJ152" i="3" s="1"/>
  <c r="BG153" i="3"/>
  <c r="DX153" i="3" s="1"/>
  <c r="BH153" i="3"/>
  <c r="BG154" i="3"/>
  <c r="DX154" i="3" s="1"/>
  <c r="BH154" i="3"/>
  <c r="BI154" i="3" s="1"/>
  <c r="BJ154" i="3" s="1"/>
  <c r="BG155" i="3"/>
  <c r="DX155" i="3" s="1"/>
  <c r="BH155" i="3"/>
  <c r="BG156" i="3"/>
  <c r="DX156" i="3" s="1"/>
  <c r="BH156" i="3"/>
  <c r="BI156" i="3" s="1"/>
  <c r="BJ156" i="3" s="1"/>
  <c r="BG157" i="3"/>
  <c r="DX157" i="3" s="1"/>
  <c r="BH157" i="3"/>
  <c r="BG158" i="3"/>
  <c r="DX158" i="3" s="1"/>
  <c r="BH158" i="3"/>
  <c r="BI158" i="3" s="1"/>
  <c r="BJ158" i="3" s="1"/>
  <c r="BG159" i="3"/>
  <c r="DX159" i="3" s="1"/>
  <c r="BH159" i="3"/>
  <c r="BG160" i="3"/>
  <c r="DX160" i="3" s="1"/>
  <c r="BH160" i="3"/>
  <c r="BG161" i="3"/>
  <c r="DX161" i="3" s="1"/>
  <c r="BH161" i="3"/>
  <c r="BI161" i="3" s="1"/>
  <c r="BL161" i="3" s="1"/>
  <c r="BG162" i="3"/>
  <c r="DX162" i="3" s="1"/>
  <c r="BH162" i="3"/>
  <c r="BG163" i="3"/>
  <c r="DX163" i="3" s="1"/>
  <c r="BH163" i="3"/>
  <c r="BI163" i="3" s="1"/>
  <c r="BG164" i="3"/>
  <c r="DX164" i="3" s="1"/>
  <c r="BH164" i="3"/>
  <c r="BG165" i="3"/>
  <c r="DX165" i="3" s="1"/>
  <c r="BH165" i="3"/>
  <c r="BI165" i="3" s="1"/>
  <c r="BL165" i="3" s="1"/>
  <c r="BG166" i="3"/>
  <c r="DX166" i="3" s="1"/>
  <c r="BH166" i="3"/>
  <c r="BG167" i="3"/>
  <c r="DX167" i="3" s="1"/>
  <c r="BH167" i="3"/>
  <c r="BI167" i="3" s="1"/>
  <c r="BG168" i="3"/>
  <c r="DX168" i="3" s="1"/>
  <c r="BH168" i="3"/>
  <c r="BI168" i="3" s="1"/>
  <c r="BJ168" i="3" s="1"/>
  <c r="BG169" i="3"/>
  <c r="DX169" i="3" s="1"/>
  <c r="BH169" i="3"/>
  <c r="BI169" i="3" s="1"/>
  <c r="BL169" i="3" s="1"/>
  <c r="BG170" i="3"/>
  <c r="DX170" i="3" s="1"/>
  <c r="BH170" i="3"/>
  <c r="BI170" i="3" s="1"/>
  <c r="BJ170" i="3" s="1"/>
  <c r="BG171" i="3"/>
  <c r="DX171" i="3" s="1"/>
  <c r="BH171" i="3"/>
  <c r="BI171" i="3" s="1"/>
  <c r="BG172" i="3"/>
  <c r="DX172" i="3" s="1"/>
  <c r="BH172" i="3"/>
  <c r="BI172" i="3" s="1"/>
  <c r="BJ172" i="3" s="1"/>
  <c r="BG173" i="3"/>
  <c r="DX173" i="3" s="1"/>
  <c r="BH173" i="3"/>
  <c r="BI173" i="3" s="1"/>
  <c r="BL173" i="3" s="1"/>
  <c r="BG174" i="3"/>
  <c r="DX174" i="3" s="1"/>
  <c r="BH174" i="3"/>
  <c r="BI174" i="3" s="1"/>
  <c r="BJ174" i="3" s="1"/>
  <c r="BG175" i="3"/>
  <c r="DX175" i="3" s="1"/>
  <c r="BH175" i="3"/>
  <c r="BI175" i="3" s="1"/>
  <c r="BG176" i="3"/>
  <c r="DX176" i="3" s="1"/>
  <c r="BH176" i="3"/>
  <c r="BI176" i="3" s="1"/>
  <c r="BJ176" i="3" s="1"/>
  <c r="BG177" i="3"/>
  <c r="DX177" i="3" s="1"/>
  <c r="BH177" i="3"/>
  <c r="BI177" i="3" s="1"/>
  <c r="BL177" i="3" s="1"/>
  <c r="BG178" i="3"/>
  <c r="DX178" i="3" s="1"/>
  <c r="BH178" i="3"/>
  <c r="BI178" i="3" s="1"/>
  <c r="BJ178" i="3" s="1"/>
  <c r="BG179" i="3"/>
  <c r="DX179" i="3" s="1"/>
  <c r="BH179" i="3"/>
  <c r="BI179" i="3" s="1"/>
  <c r="BG180" i="3"/>
  <c r="DX180" i="3" s="1"/>
  <c r="BH180" i="3"/>
  <c r="BI180" i="3" s="1"/>
  <c r="BG181" i="3"/>
  <c r="DX181" i="3" s="1"/>
  <c r="BH181" i="3"/>
  <c r="BI181" i="3" s="1"/>
  <c r="BK181" i="3" s="1"/>
  <c r="BM181" i="3" s="1"/>
  <c r="BG182" i="3"/>
  <c r="DX182" i="3" s="1"/>
  <c r="BH182" i="3"/>
  <c r="BI182" i="3" s="1"/>
  <c r="BK182" i="3" s="1"/>
  <c r="BM182" i="3" s="1"/>
  <c r="BG183" i="3"/>
  <c r="DX183" i="3" s="1"/>
  <c r="BH183" i="3"/>
  <c r="BG184" i="3"/>
  <c r="DX184" i="3" s="1"/>
  <c r="BH184" i="3"/>
  <c r="BI184" i="3" s="1"/>
  <c r="BG185" i="3"/>
  <c r="DX185" i="3" s="1"/>
  <c r="BH185" i="3"/>
  <c r="BG186" i="3"/>
  <c r="DX186" i="3" s="1"/>
  <c r="BH186" i="3"/>
  <c r="BI186" i="3" s="1"/>
  <c r="BK186" i="3" s="1"/>
  <c r="BM186" i="3" s="1"/>
  <c r="BG187" i="3"/>
  <c r="DX187" i="3" s="1"/>
  <c r="BH187" i="3"/>
  <c r="BI187" i="3" s="1"/>
  <c r="BG188" i="3"/>
  <c r="DX188" i="3" s="1"/>
  <c r="BH188" i="3"/>
  <c r="BI188" i="3" s="1"/>
  <c r="BG189" i="3"/>
  <c r="DX189" i="3" s="1"/>
  <c r="BH189" i="3"/>
  <c r="BI189" i="3" s="1"/>
  <c r="BK189" i="3" s="1"/>
  <c r="BM189" i="3" s="1"/>
  <c r="BG190" i="3"/>
  <c r="DX190" i="3" s="1"/>
  <c r="BH190" i="3"/>
  <c r="BG191" i="3"/>
  <c r="DX191" i="3" s="1"/>
  <c r="BH191" i="3"/>
  <c r="BI191" i="3" s="1"/>
  <c r="BG192" i="3"/>
  <c r="DX192" i="3" s="1"/>
  <c r="BH192" i="3"/>
  <c r="BG193" i="3"/>
  <c r="DX193" i="3" s="1"/>
  <c r="BH193" i="3"/>
  <c r="BI193" i="3" s="1"/>
  <c r="BK193" i="3" s="1"/>
  <c r="BM193" i="3" s="1"/>
  <c r="BG194" i="3"/>
  <c r="DX194" i="3" s="1"/>
  <c r="BH194" i="3"/>
  <c r="BI194" i="3" s="1"/>
  <c r="BK194" i="3" s="1"/>
  <c r="BM194" i="3" s="1"/>
  <c r="BG195" i="3"/>
  <c r="DX195" i="3" s="1"/>
  <c r="BH195" i="3"/>
  <c r="BI195" i="3" s="1"/>
  <c r="BG196" i="3"/>
  <c r="DX196" i="3" s="1"/>
  <c r="BH196" i="3"/>
  <c r="BI196" i="3" s="1"/>
  <c r="BG197" i="3"/>
  <c r="DX197" i="3" s="1"/>
  <c r="BH197" i="3"/>
  <c r="BI197" i="3" s="1"/>
  <c r="BG198" i="3"/>
  <c r="DX198" i="3" s="1"/>
  <c r="BH198" i="3"/>
  <c r="BG199" i="3"/>
  <c r="DX199" i="3" s="1"/>
  <c r="BH199" i="3"/>
  <c r="BG200" i="3"/>
  <c r="DX200" i="3" s="1"/>
  <c r="BH200" i="3"/>
  <c r="BG201" i="3"/>
  <c r="DX201" i="3" s="1"/>
  <c r="BH201" i="3"/>
  <c r="BG202" i="3"/>
  <c r="DX202" i="3" s="1"/>
  <c r="BH202" i="3"/>
  <c r="BG203" i="3"/>
  <c r="DX203" i="3" s="1"/>
  <c r="BH203" i="3"/>
  <c r="BG204" i="3"/>
  <c r="DX204" i="3" s="1"/>
  <c r="BH204" i="3"/>
  <c r="BG205" i="3"/>
  <c r="DX205" i="3" s="1"/>
  <c r="BH205" i="3"/>
  <c r="BG206" i="3"/>
  <c r="DX206" i="3" s="1"/>
  <c r="BH206" i="3"/>
  <c r="BG207" i="3"/>
  <c r="DX207" i="3" s="1"/>
  <c r="BH207" i="3"/>
  <c r="BI207" i="3" s="1"/>
  <c r="BG208" i="3"/>
  <c r="DX208" i="3" s="1"/>
  <c r="BH208" i="3"/>
  <c r="BI208" i="3" s="1"/>
  <c r="BK208" i="3" s="1"/>
  <c r="BM208" i="3" s="1"/>
  <c r="BG209" i="3"/>
  <c r="DX209" i="3" s="1"/>
  <c r="BH209" i="3"/>
  <c r="BI209" i="3" s="1"/>
  <c r="BL209" i="3" s="1"/>
  <c r="BG210" i="3"/>
  <c r="DX210" i="3" s="1"/>
  <c r="BH210" i="3"/>
  <c r="BI210" i="3" s="1"/>
  <c r="BG211" i="3"/>
  <c r="DX211" i="3" s="1"/>
  <c r="BH211" i="3"/>
  <c r="BI211" i="3" s="1"/>
  <c r="BG212" i="3"/>
  <c r="DX212" i="3" s="1"/>
  <c r="BH212" i="3"/>
  <c r="BG213" i="3"/>
  <c r="DX213" i="3" s="1"/>
  <c r="BH213" i="3"/>
  <c r="BI213" i="3" s="1"/>
  <c r="BJ213" i="3" s="1"/>
  <c r="BG214" i="3"/>
  <c r="DX214" i="3" s="1"/>
  <c r="BH214" i="3"/>
  <c r="BI214" i="3" s="1"/>
  <c r="BK214" i="3" s="1"/>
  <c r="BM214" i="3" s="1"/>
  <c r="BG215" i="3"/>
  <c r="DX215" i="3" s="1"/>
  <c r="BH215" i="3"/>
  <c r="BG216" i="3"/>
  <c r="DX216" i="3" s="1"/>
  <c r="BH216" i="3"/>
  <c r="BI216" i="3" s="1"/>
  <c r="BK216" i="3" s="1"/>
  <c r="BM216" i="3" s="1"/>
  <c r="BG217" i="3"/>
  <c r="DX217" i="3" s="1"/>
  <c r="BH217" i="3"/>
  <c r="BG218" i="3"/>
  <c r="DX218" i="3" s="1"/>
  <c r="BH218" i="3"/>
  <c r="BI218" i="3" s="1"/>
  <c r="BG219" i="3"/>
  <c r="DX219" i="3" s="1"/>
  <c r="BH219" i="3"/>
  <c r="BG220" i="3"/>
  <c r="DX220" i="3" s="1"/>
  <c r="BH220" i="3"/>
  <c r="BI220" i="3" s="1"/>
  <c r="BG221" i="3"/>
  <c r="DX221" i="3" s="1"/>
  <c r="BH221" i="3"/>
  <c r="BG222" i="3"/>
  <c r="DX222" i="3" s="1"/>
  <c r="BH222" i="3"/>
  <c r="BI222" i="3" s="1"/>
  <c r="BG223" i="3"/>
  <c r="DX223" i="3" s="1"/>
  <c r="BH223" i="3"/>
  <c r="BG224" i="3"/>
  <c r="DX224" i="3" s="1"/>
  <c r="BH224" i="3"/>
  <c r="BG225" i="3"/>
  <c r="DX225" i="3" s="1"/>
  <c r="BH225" i="3"/>
  <c r="BI225" i="3" s="1"/>
  <c r="BG226" i="3"/>
  <c r="DX226" i="3" s="1"/>
  <c r="BH226" i="3"/>
  <c r="BG227" i="3"/>
  <c r="DX227" i="3" s="1"/>
  <c r="BH227" i="3"/>
  <c r="BI227" i="3" s="1"/>
  <c r="BG228" i="3"/>
  <c r="DX228" i="3" s="1"/>
  <c r="BH228" i="3"/>
  <c r="BG229" i="3"/>
  <c r="DX229" i="3" s="1"/>
  <c r="BH229" i="3"/>
  <c r="BI229" i="3" s="1"/>
  <c r="BJ229" i="3" s="1"/>
  <c r="BG230" i="3"/>
  <c r="DX230" i="3" s="1"/>
  <c r="BH230" i="3"/>
  <c r="BG231" i="3"/>
  <c r="DX231" i="3" s="1"/>
  <c r="BH231" i="3"/>
  <c r="BI231" i="3" s="1"/>
  <c r="BG232" i="3"/>
  <c r="DX232" i="3" s="1"/>
  <c r="BH232" i="3"/>
  <c r="BG233" i="3"/>
  <c r="DX233" i="3" s="1"/>
  <c r="BH233" i="3"/>
  <c r="BI233" i="3" s="1"/>
  <c r="BL233" i="3" s="1"/>
  <c r="BG234" i="3"/>
  <c r="DX234" i="3" s="1"/>
  <c r="BH234" i="3"/>
  <c r="BG235" i="3"/>
  <c r="DX235" i="3" s="1"/>
  <c r="BH235" i="3"/>
  <c r="BI235" i="3" s="1"/>
  <c r="BG236" i="3"/>
  <c r="DX236" i="3" s="1"/>
  <c r="BH236" i="3"/>
  <c r="BG237" i="3"/>
  <c r="DX237" i="3" s="1"/>
  <c r="BH237" i="3"/>
  <c r="BI237" i="3" s="1"/>
  <c r="BJ237" i="3" s="1"/>
  <c r="BG238" i="3"/>
  <c r="DX238" i="3" s="1"/>
  <c r="BH238" i="3"/>
  <c r="BG239" i="3"/>
  <c r="DX239" i="3" s="1"/>
  <c r="BH239" i="3"/>
  <c r="BI239" i="3" s="1"/>
  <c r="BK239" i="3" s="1"/>
  <c r="BM239" i="3" s="1"/>
  <c r="BG240" i="3"/>
  <c r="DX240" i="3" s="1"/>
  <c r="BH240" i="3"/>
  <c r="BG241" i="3"/>
  <c r="DX241" i="3" s="1"/>
  <c r="BH241" i="3"/>
  <c r="BI241" i="3" s="1"/>
  <c r="BG242" i="3"/>
  <c r="DX242" i="3" s="1"/>
  <c r="BH242" i="3"/>
  <c r="BG243" i="3"/>
  <c r="DX243" i="3" s="1"/>
  <c r="BH243" i="3"/>
  <c r="BI243" i="3" s="1"/>
  <c r="BG244" i="3"/>
  <c r="DX244" i="3" s="1"/>
  <c r="BH244" i="3"/>
  <c r="BG245" i="3"/>
  <c r="DX245" i="3" s="1"/>
  <c r="BH245" i="3"/>
  <c r="BI245" i="3" s="1"/>
  <c r="BG246" i="3"/>
  <c r="DX246" i="3" s="1"/>
  <c r="BH246" i="3"/>
  <c r="BG247" i="3"/>
  <c r="DX247" i="3" s="1"/>
  <c r="BH247" i="3"/>
  <c r="BI247" i="3" s="1"/>
  <c r="BG248" i="3"/>
  <c r="DX248" i="3" s="1"/>
  <c r="BH248" i="3"/>
  <c r="BG249" i="3"/>
  <c r="DX249" i="3" s="1"/>
  <c r="BH249" i="3"/>
  <c r="BI249" i="3" s="1"/>
  <c r="BL249" i="3" s="1"/>
  <c r="BG250" i="3"/>
  <c r="DX250" i="3" s="1"/>
  <c r="BH250" i="3"/>
  <c r="BG251" i="3"/>
  <c r="DX251" i="3" s="1"/>
  <c r="BH251" i="3"/>
  <c r="BI251" i="3" s="1"/>
  <c r="BG252" i="3"/>
  <c r="DX252" i="3" s="1"/>
  <c r="BH252" i="3"/>
  <c r="BG253" i="3"/>
  <c r="DX253" i="3" s="1"/>
  <c r="BH253" i="3"/>
  <c r="BI253" i="3" s="1"/>
  <c r="BJ253" i="3" s="1"/>
  <c r="BG254" i="3"/>
  <c r="DX254" i="3" s="1"/>
  <c r="BH254" i="3"/>
  <c r="BG255" i="3"/>
  <c r="DX255" i="3" s="1"/>
  <c r="BH255" i="3"/>
  <c r="BI255" i="3" s="1"/>
  <c r="BK255" i="3" s="1"/>
  <c r="BM255" i="3" s="1"/>
  <c r="BG256" i="3"/>
  <c r="DX256" i="3" s="1"/>
  <c r="BH256" i="3"/>
  <c r="BG257" i="3"/>
  <c r="DX257" i="3" s="1"/>
  <c r="BH257" i="3"/>
  <c r="BI257" i="3" s="1"/>
  <c r="BG258" i="3"/>
  <c r="DX258" i="3" s="1"/>
  <c r="BH258" i="3"/>
  <c r="BG259" i="3"/>
  <c r="DX259" i="3" s="1"/>
  <c r="BH259" i="3"/>
  <c r="BG260" i="3"/>
  <c r="DX260" i="3" s="1"/>
  <c r="BH260" i="3"/>
  <c r="BG261" i="3"/>
  <c r="DX261" i="3" s="1"/>
  <c r="BH261" i="3"/>
  <c r="BG262" i="3"/>
  <c r="DX262" i="3" s="1"/>
  <c r="BH262" i="3"/>
  <c r="BG263" i="3"/>
  <c r="DX263" i="3" s="1"/>
  <c r="BH263" i="3"/>
  <c r="BG264" i="3"/>
  <c r="DX264" i="3" s="1"/>
  <c r="BH264" i="3"/>
  <c r="BG265" i="3"/>
  <c r="DX265" i="3" s="1"/>
  <c r="BH265" i="3"/>
  <c r="BI265" i="3" s="1"/>
  <c r="BK265" i="3" s="1"/>
  <c r="BM265" i="3" s="1"/>
  <c r="BG266" i="3"/>
  <c r="DX266" i="3" s="1"/>
  <c r="BH266" i="3"/>
  <c r="BG267" i="3"/>
  <c r="DX267" i="3" s="1"/>
  <c r="BH267" i="3"/>
  <c r="BI267" i="3" s="1"/>
  <c r="BG268" i="3"/>
  <c r="DX268" i="3" s="1"/>
  <c r="BH268" i="3"/>
  <c r="BG269" i="3"/>
  <c r="DX269" i="3" s="1"/>
  <c r="BH269" i="3"/>
  <c r="BG270" i="3"/>
  <c r="DX270" i="3" s="1"/>
  <c r="BH270" i="3"/>
  <c r="BG271" i="3"/>
  <c r="DX271" i="3" s="1"/>
  <c r="BH271" i="3"/>
  <c r="BG272" i="3"/>
  <c r="DX272" i="3" s="1"/>
  <c r="BH272" i="3"/>
  <c r="BG273" i="3"/>
  <c r="DX273" i="3" s="1"/>
  <c r="BH273" i="3"/>
  <c r="BG274" i="3"/>
  <c r="DX274" i="3" s="1"/>
  <c r="BH274" i="3"/>
  <c r="BG275" i="3"/>
  <c r="DX275" i="3" s="1"/>
  <c r="BH275" i="3"/>
  <c r="BG276" i="3"/>
  <c r="DX276" i="3" s="1"/>
  <c r="BH276" i="3"/>
  <c r="BG277" i="3"/>
  <c r="DX277" i="3" s="1"/>
  <c r="BH277" i="3"/>
  <c r="BG278" i="3"/>
  <c r="DX278" i="3" s="1"/>
  <c r="BH278" i="3"/>
  <c r="BG279" i="3"/>
  <c r="DX279" i="3" s="1"/>
  <c r="BH279" i="3"/>
  <c r="BG280" i="3"/>
  <c r="DX280" i="3" s="1"/>
  <c r="BH280" i="3"/>
  <c r="BG281" i="3"/>
  <c r="DX281" i="3" s="1"/>
  <c r="BH281" i="3"/>
  <c r="BI281" i="3" s="1"/>
  <c r="BK281" i="3" s="1"/>
  <c r="BM281" i="3" s="1"/>
  <c r="BG282" i="3"/>
  <c r="DX282" i="3" s="1"/>
  <c r="BH282" i="3"/>
  <c r="BI282" i="3" s="1"/>
  <c r="BK282" i="3" s="1"/>
  <c r="BM282" i="3" s="1"/>
  <c r="BG283" i="3"/>
  <c r="DX283" i="3" s="1"/>
  <c r="BH283" i="3"/>
  <c r="BI283" i="3" s="1"/>
  <c r="BG284" i="3"/>
  <c r="DX284" i="3" s="1"/>
  <c r="BH284" i="3"/>
  <c r="BI284" i="3" s="1"/>
  <c r="BG285" i="3"/>
  <c r="DX285" i="3" s="1"/>
  <c r="BH285" i="3"/>
  <c r="BG286" i="3"/>
  <c r="DX286" i="3" s="1"/>
  <c r="BH286" i="3"/>
  <c r="BG287" i="3"/>
  <c r="DX287" i="3" s="1"/>
  <c r="BH287" i="3"/>
  <c r="BG288" i="3"/>
  <c r="DX288" i="3" s="1"/>
  <c r="BH288" i="3"/>
  <c r="BG289" i="3"/>
  <c r="DX289" i="3" s="1"/>
  <c r="BH289" i="3"/>
  <c r="BG290" i="3"/>
  <c r="DX290" i="3" s="1"/>
  <c r="BH290" i="3"/>
  <c r="BG291" i="3"/>
  <c r="DX291" i="3" s="1"/>
  <c r="BH291" i="3"/>
  <c r="BG292" i="3"/>
  <c r="DX292" i="3" s="1"/>
  <c r="BH292" i="3"/>
  <c r="BG293" i="3"/>
  <c r="DX293" i="3" s="1"/>
  <c r="BH293" i="3"/>
  <c r="BG294" i="3"/>
  <c r="DX294" i="3" s="1"/>
  <c r="BH294" i="3"/>
  <c r="BG295" i="3"/>
  <c r="DX295" i="3" s="1"/>
  <c r="BH295" i="3"/>
  <c r="BG296" i="3"/>
  <c r="DX296" i="3" s="1"/>
  <c r="BH296" i="3"/>
  <c r="BG297" i="3"/>
  <c r="DX297" i="3" s="1"/>
  <c r="BH297" i="3"/>
  <c r="BG298" i="3"/>
  <c r="DX298" i="3" s="1"/>
  <c r="BH298" i="3"/>
  <c r="BG299" i="3"/>
  <c r="DX299" i="3" s="1"/>
  <c r="BH299" i="3"/>
  <c r="BG300" i="3"/>
  <c r="DX300" i="3" s="1"/>
  <c r="BH300" i="3"/>
  <c r="BG301" i="3"/>
  <c r="DX301" i="3" s="1"/>
  <c r="BH301" i="3"/>
  <c r="BG302" i="3"/>
  <c r="DX302" i="3" s="1"/>
  <c r="BH302" i="3"/>
  <c r="BG303" i="3"/>
  <c r="DX303" i="3" s="1"/>
  <c r="BH303" i="3"/>
  <c r="BG304" i="3"/>
  <c r="DX304" i="3" s="1"/>
  <c r="BH304" i="3"/>
  <c r="BI304" i="3" s="1"/>
  <c r="BG305" i="3"/>
  <c r="DX305" i="3" s="1"/>
  <c r="BH305" i="3"/>
  <c r="BG306" i="3"/>
  <c r="DX306" i="3" s="1"/>
  <c r="BH306" i="3"/>
  <c r="BI306" i="3" s="1"/>
  <c r="BK306" i="3" s="1"/>
  <c r="BM306" i="3" s="1"/>
  <c r="BG307" i="3"/>
  <c r="DX307" i="3" s="1"/>
  <c r="BH307" i="3"/>
  <c r="BG308" i="3"/>
  <c r="DX308" i="3" s="1"/>
  <c r="BH308" i="3"/>
  <c r="BI308" i="3" s="1"/>
  <c r="BG309" i="3"/>
  <c r="DX309" i="3" s="1"/>
  <c r="BH309" i="3"/>
  <c r="BG310" i="3"/>
  <c r="DX310" i="3" s="1"/>
  <c r="BH310" i="3"/>
  <c r="BI310" i="3" s="1"/>
  <c r="BK310" i="3" s="1"/>
  <c r="BM310" i="3" s="1"/>
  <c r="BG311" i="3"/>
  <c r="DX311" i="3" s="1"/>
  <c r="BH311" i="3"/>
  <c r="BG312" i="3"/>
  <c r="DX312" i="3" s="1"/>
  <c r="BH312" i="3"/>
  <c r="BI312" i="3" s="1"/>
  <c r="BG313" i="3"/>
  <c r="DX313" i="3" s="1"/>
  <c r="BH313" i="3"/>
  <c r="BG314" i="3"/>
  <c r="DX314" i="3" s="1"/>
  <c r="BH314" i="3"/>
  <c r="BI314" i="3" s="1"/>
  <c r="BK314" i="3" s="1"/>
  <c r="BM314" i="3" s="1"/>
  <c r="BG315" i="3"/>
  <c r="DX315" i="3" s="1"/>
  <c r="BH315" i="3"/>
  <c r="BG316" i="3"/>
  <c r="DX316" i="3" s="1"/>
  <c r="BH316" i="3"/>
  <c r="BG317" i="3"/>
  <c r="DX317" i="3" s="1"/>
  <c r="BH317" i="3"/>
  <c r="BI317" i="3" s="1"/>
  <c r="BL317" i="3" s="1"/>
  <c r="BG318" i="3"/>
  <c r="DX318" i="3" s="1"/>
  <c r="BH318" i="3"/>
  <c r="BG319" i="3"/>
  <c r="DX319" i="3" s="1"/>
  <c r="BH319" i="3"/>
  <c r="BI319" i="3" s="1"/>
  <c r="BL319" i="3" s="1"/>
  <c r="BG320" i="3"/>
  <c r="DX320" i="3" s="1"/>
  <c r="BH320" i="3"/>
  <c r="BG321" i="3"/>
  <c r="DX321" i="3" s="1"/>
  <c r="BH321" i="3"/>
  <c r="BI321" i="3" s="1"/>
  <c r="BL321" i="3" s="1"/>
  <c r="BG322" i="3"/>
  <c r="DX322" i="3" s="1"/>
  <c r="BH322" i="3"/>
  <c r="BG323" i="3"/>
  <c r="DX323" i="3" s="1"/>
  <c r="BH323" i="3"/>
  <c r="BI323" i="3" s="1"/>
  <c r="BL323" i="3" s="1"/>
  <c r="BG324" i="3"/>
  <c r="DX324" i="3" s="1"/>
  <c r="BH324" i="3"/>
  <c r="BG325" i="3"/>
  <c r="DX325" i="3" s="1"/>
  <c r="BH325" i="3"/>
  <c r="BI325" i="3" s="1"/>
  <c r="BL325" i="3" s="1"/>
  <c r="BG326" i="3"/>
  <c r="DX326" i="3" s="1"/>
  <c r="BH326" i="3"/>
  <c r="BG327" i="3"/>
  <c r="DX327" i="3" s="1"/>
  <c r="BH327" i="3"/>
  <c r="BI327" i="3" s="1"/>
  <c r="BG328" i="3"/>
  <c r="DX328" i="3" s="1"/>
  <c r="BH328" i="3"/>
  <c r="BI328" i="3" s="1"/>
  <c r="BL328" i="3" s="1"/>
  <c r="BG329" i="3"/>
  <c r="DX329" i="3" s="1"/>
  <c r="BH329" i="3"/>
  <c r="BI329" i="3" s="1"/>
  <c r="BG330" i="3"/>
  <c r="DX330" i="3" s="1"/>
  <c r="BH330" i="3"/>
  <c r="BI330" i="3" s="1"/>
  <c r="BK330" i="3" s="1"/>
  <c r="BM330" i="3" s="1"/>
  <c r="BG331" i="3"/>
  <c r="DX331" i="3" s="1"/>
  <c r="BH331" i="3"/>
  <c r="BG332" i="3"/>
  <c r="DX332" i="3" s="1"/>
  <c r="BH332" i="3"/>
  <c r="BI332" i="3" s="1"/>
  <c r="BL332" i="3" s="1"/>
  <c r="BG333" i="3"/>
  <c r="DX333" i="3" s="1"/>
  <c r="BH333" i="3"/>
  <c r="BI333" i="3" s="1"/>
  <c r="BL333" i="3" s="1"/>
  <c r="BG334" i="3"/>
  <c r="DX334" i="3" s="1"/>
  <c r="BH334" i="3"/>
  <c r="BI334" i="3" s="1"/>
  <c r="BG335" i="3"/>
  <c r="DX335" i="3" s="1"/>
  <c r="BH335" i="3"/>
  <c r="BI335" i="3" s="1"/>
  <c r="BL335" i="3" s="1"/>
  <c r="BG336" i="3"/>
  <c r="DX336" i="3" s="1"/>
  <c r="BH336" i="3"/>
  <c r="BG337" i="3"/>
  <c r="DX337" i="3" s="1"/>
  <c r="BH337" i="3"/>
  <c r="BI337" i="3" s="1"/>
  <c r="BL337" i="3" s="1"/>
  <c r="BG338" i="3"/>
  <c r="DX338" i="3" s="1"/>
  <c r="BH338" i="3"/>
  <c r="BG339" i="3"/>
  <c r="DX339" i="3" s="1"/>
  <c r="BH339" i="3"/>
  <c r="BI339" i="3" s="1"/>
  <c r="BL339" i="3" s="1"/>
  <c r="BG340" i="3"/>
  <c r="DX340" i="3" s="1"/>
  <c r="BH340" i="3"/>
  <c r="BG341" i="3"/>
  <c r="DX341" i="3" s="1"/>
  <c r="BH341" i="3"/>
  <c r="BI341" i="3" s="1"/>
  <c r="BL341" i="3" s="1"/>
  <c r="BG342" i="3"/>
  <c r="DX342" i="3" s="1"/>
  <c r="BH342" i="3"/>
  <c r="BI342" i="3" s="1"/>
  <c r="BK342" i="3" s="1"/>
  <c r="BM342" i="3" s="1"/>
  <c r="BG343" i="3"/>
  <c r="DX343" i="3" s="1"/>
  <c r="BH343" i="3"/>
  <c r="BG344" i="3"/>
  <c r="DX344" i="3" s="1"/>
  <c r="BH344" i="3"/>
  <c r="BG345" i="3"/>
  <c r="DX345" i="3" s="1"/>
  <c r="BH345" i="3"/>
  <c r="BG346" i="3"/>
  <c r="DX346" i="3" s="1"/>
  <c r="BH346" i="3"/>
  <c r="BG347" i="3"/>
  <c r="DX347" i="3" s="1"/>
  <c r="BH347" i="3"/>
  <c r="BG348" i="3"/>
  <c r="DX348" i="3" s="1"/>
  <c r="BH348" i="3"/>
  <c r="BG349" i="3"/>
  <c r="DX349" i="3" s="1"/>
  <c r="BH349" i="3"/>
  <c r="BI349" i="3" s="1"/>
  <c r="BL349" i="3" s="1"/>
  <c r="BG350" i="3"/>
  <c r="DX350" i="3" s="1"/>
  <c r="BH350" i="3"/>
  <c r="BI350" i="3" s="1"/>
  <c r="BL350" i="3" s="1"/>
  <c r="BG351" i="3"/>
  <c r="DX351" i="3" s="1"/>
  <c r="BH351" i="3"/>
  <c r="BI351" i="3" s="1"/>
  <c r="BL351" i="3" s="1"/>
  <c r="BG352" i="3"/>
  <c r="DX352" i="3" s="1"/>
  <c r="BH352" i="3"/>
  <c r="BI352" i="3" s="1"/>
  <c r="BL352" i="3" s="1"/>
  <c r="BG353" i="3"/>
  <c r="DX353" i="3" s="1"/>
  <c r="BH353" i="3"/>
  <c r="BI353" i="3" s="1"/>
  <c r="BL353" i="3" s="1"/>
  <c r="BG354" i="3"/>
  <c r="DX354" i="3" s="1"/>
  <c r="BH354" i="3"/>
  <c r="BI354" i="3" s="1"/>
  <c r="BG355" i="3"/>
  <c r="DX355" i="3" s="1"/>
  <c r="BH355" i="3"/>
  <c r="BI355" i="3" s="1"/>
  <c r="BL355" i="3" s="1"/>
  <c r="BG356" i="3"/>
  <c r="DX356" i="3" s="1"/>
  <c r="BH356" i="3"/>
  <c r="BI356" i="3" s="1"/>
  <c r="BG357" i="3"/>
  <c r="DX357" i="3" s="1"/>
  <c r="BH357" i="3"/>
  <c r="BI357" i="3" s="1"/>
  <c r="BL357" i="3" s="1"/>
  <c r="BG358" i="3"/>
  <c r="DX358" i="3" s="1"/>
  <c r="BH358" i="3"/>
  <c r="BI358" i="3" s="1"/>
  <c r="BG359" i="3"/>
  <c r="DX359" i="3" s="1"/>
  <c r="BH359" i="3"/>
  <c r="BI359" i="3" s="1"/>
  <c r="BG360" i="3"/>
  <c r="DX360" i="3" s="1"/>
  <c r="BH360" i="3"/>
  <c r="BI360" i="3" s="1"/>
  <c r="BK360" i="3" s="1"/>
  <c r="BM360" i="3" s="1"/>
  <c r="BG361" i="3"/>
  <c r="DX361" i="3" s="1"/>
  <c r="BH361" i="3"/>
  <c r="BI361" i="3" s="1"/>
  <c r="BK361" i="3" s="1"/>
  <c r="BM361" i="3" s="1"/>
  <c r="BG362" i="3"/>
  <c r="DX362" i="3" s="1"/>
  <c r="BH362" i="3"/>
  <c r="BI362" i="3" s="1"/>
  <c r="BK362" i="3" s="1"/>
  <c r="BM362" i="3" s="1"/>
  <c r="BG363" i="3"/>
  <c r="DX363" i="3" s="1"/>
  <c r="BH363" i="3"/>
  <c r="BI363" i="3" s="1"/>
  <c r="BK363" i="3" s="1"/>
  <c r="BM363" i="3" s="1"/>
  <c r="BG364" i="3"/>
  <c r="DX364" i="3" s="1"/>
  <c r="BH364" i="3"/>
  <c r="BI364" i="3" s="1"/>
  <c r="BK364" i="3" s="1"/>
  <c r="BM364" i="3" s="1"/>
  <c r="BG365" i="3"/>
  <c r="DX365" i="3" s="1"/>
  <c r="BH365" i="3"/>
  <c r="BI365" i="3" s="1"/>
  <c r="BK365" i="3" s="1"/>
  <c r="BM365" i="3" s="1"/>
  <c r="BG366" i="3"/>
  <c r="DX366" i="3" s="1"/>
  <c r="BH366" i="3"/>
  <c r="BI366" i="3" s="1"/>
  <c r="BG367" i="3"/>
  <c r="DX367" i="3" s="1"/>
  <c r="BH367" i="3"/>
  <c r="BI367" i="3" s="1"/>
  <c r="BK367" i="3" s="1"/>
  <c r="BM367" i="3" s="1"/>
  <c r="BG368" i="3"/>
  <c r="DX368" i="3" s="1"/>
  <c r="BH368" i="3"/>
  <c r="BI368" i="3" s="1"/>
  <c r="BK368" i="3" s="1"/>
  <c r="BM368" i="3" s="1"/>
  <c r="BG369" i="3"/>
  <c r="DX369" i="3" s="1"/>
  <c r="BH369" i="3"/>
  <c r="BI369" i="3" s="1"/>
  <c r="BK369" i="3" s="1"/>
  <c r="BM369" i="3" s="1"/>
  <c r="BG370" i="3"/>
  <c r="DX370" i="3" s="1"/>
  <c r="BH370" i="3"/>
  <c r="BG371" i="3"/>
  <c r="DX371" i="3" s="1"/>
  <c r="BH371" i="3"/>
  <c r="BG372" i="3"/>
  <c r="DX372" i="3" s="1"/>
  <c r="BH372" i="3"/>
  <c r="BG373" i="3"/>
  <c r="DX373" i="3" s="1"/>
  <c r="BH373" i="3"/>
  <c r="BI373" i="3" s="1"/>
  <c r="BG374" i="3"/>
  <c r="DX374" i="3" s="1"/>
  <c r="BH374" i="3"/>
  <c r="BI374" i="3" s="1"/>
  <c r="BG375" i="3"/>
  <c r="DX375" i="3" s="1"/>
  <c r="BH375" i="3"/>
  <c r="BG376" i="3"/>
  <c r="DX376" i="3" s="1"/>
  <c r="BH376" i="3"/>
  <c r="BG377" i="3"/>
  <c r="DX377" i="3" s="1"/>
  <c r="BH377" i="3"/>
  <c r="BI377" i="3" s="1"/>
  <c r="BK377" i="3" s="1"/>
  <c r="BM377" i="3" s="1"/>
  <c r="BG378" i="3"/>
  <c r="DX378" i="3" s="1"/>
  <c r="BH378" i="3"/>
  <c r="BG379" i="3"/>
  <c r="DX379" i="3" s="1"/>
  <c r="BH379" i="3"/>
  <c r="BI379" i="3" s="1"/>
  <c r="BK379" i="3" s="1"/>
  <c r="BM379" i="3" s="1"/>
  <c r="BG380" i="3"/>
  <c r="DX380" i="3" s="1"/>
  <c r="BH380" i="3"/>
  <c r="BI380" i="3" s="1"/>
  <c r="BK380" i="3" s="1"/>
  <c r="BM380" i="3" s="1"/>
  <c r="BG381" i="3"/>
  <c r="DX381" i="3" s="1"/>
  <c r="BH381" i="3"/>
  <c r="BI381" i="3" s="1"/>
  <c r="BK381" i="3" s="1"/>
  <c r="BM381" i="3" s="1"/>
  <c r="BG382" i="3"/>
  <c r="DX382" i="3" s="1"/>
  <c r="BH382" i="3"/>
  <c r="BI382" i="3" s="1"/>
  <c r="BG383" i="3"/>
  <c r="DX383" i="3" s="1"/>
  <c r="BH383" i="3"/>
  <c r="BI383" i="3" s="1"/>
  <c r="BK383" i="3" s="1"/>
  <c r="BM383" i="3" s="1"/>
  <c r="BG384" i="3"/>
  <c r="DX384" i="3" s="1"/>
  <c r="BH384" i="3"/>
  <c r="BI384" i="3" s="1"/>
  <c r="BK384" i="3" s="1"/>
  <c r="BM384" i="3" s="1"/>
  <c r="BG385" i="3"/>
  <c r="DX385" i="3" s="1"/>
  <c r="BH385" i="3"/>
  <c r="BI385" i="3" s="1"/>
  <c r="BK385" i="3" s="1"/>
  <c r="BM385" i="3" s="1"/>
  <c r="BG386" i="3"/>
  <c r="DX386" i="3" s="1"/>
  <c r="BH386" i="3"/>
  <c r="BI386" i="3" s="1"/>
  <c r="BG387" i="3"/>
  <c r="DX387" i="3" s="1"/>
  <c r="BH387" i="3"/>
  <c r="BG388" i="3"/>
  <c r="DX388" i="3" s="1"/>
  <c r="BH388" i="3"/>
  <c r="BI388" i="3" s="1"/>
  <c r="BK388" i="3" s="1"/>
  <c r="BM388" i="3" s="1"/>
  <c r="BG389" i="3"/>
  <c r="DX389" i="3" s="1"/>
  <c r="BH389" i="3"/>
  <c r="BI389" i="3" s="1"/>
  <c r="BK389" i="3" s="1"/>
  <c r="BM389" i="3" s="1"/>
  <c r="BG390" i="3"/>
  <c r="DX390" i="3" s="1"/>
  <c r="BH390" i="3"/>
  <c r="BG391" i="3"/>
  <c r="DX391" i="3" s="1"/>
  <c r="BH391" i="3"/>
  <c r="BI391" i="3" s="1"/>
  <c r="BK391" i="3" s="1"/>
  <c r="BM391" i="3" s="1"/>
  <c r="BG392" i="3"/>
  <c r="DX392" i="3" s="1"/>
  <c r="BH392" i="3"/>
  <c r="BI392" i="3" s="1"/>
  <c r="BK392" i="3" s="1"/>
  <c r="BM392" i="3" s="1"/>
  <c r="BG393" i="3"/>
  <c r="DX393" i="3" s="1"/>
  <c r="BH393" i="3"/>
  <c r="BG394" i="3"/>
  <c r="DX394" i="3" s="1"/>
  <c r="BH394" i="3"/>
  <c r="BI394" i="3" s="1"/>
  <c r="BG395" i="3"/>
  <c r="DX395" i="3" s="1"/>
  <c r="BH395" i="3"/>
  <c r="BG396" i="3"/>
  <c r="DX396" i="3" s="1"/>
  <c r="BH396" i="3"/>
  <c r="BI396" i="3" s="1"/>
  <c r="BK396" i="3" s="1"/>
  <c r="BM396" i="3" s="1"/>
  <c r="BG397" i="3"/>
  <c r="DX397" i="3" s="1"/>
  <c r="BH397" i="3"/>
  <c r="BI397" i="3" s="1"/>
  <c r="BK397" i="3" s="1"/>
  <c r="BM397" i="3" s="1"/>
  <c r="BG398" i="3"/>
  <c r="DX398" i="3" s="1"/>
  <c r="BH398" i="3"/>
  <c r="BI398" i="3" s="1"/>
  <c r="BG399" i="3"/>
  <c r="DX399" i="3" s="1"/>
  <c r="BH399" i="3"/>
  <c r="BI399" i="3" s="1"/>
  <c r="BK399" i="3" s="1"/>
  <c r="BM399" i="3" s="1"/>
  <c r="BG400" i="3"/>
  <c r="DX400" i="3" s="1"/>
  <c r="BH400" i="3"/>
  <c r="BI400" i="3" s="1"/>
  <c r="BK400" i="3" s="1"/>
  <c r="BM400" i="3" s="1"/>
  <c r="BG401" i="3"/>
  <c r="DX401" i="3" s="1"/>
  <c r="BH401" i="3"/>
  <c r="BI401" i="3" s="1"/>
  <c r="BK401" i="3" s="1"/>
  <c r="BM401" i="3" s="1"/>
  <c r="BG402" i="3"/>
  <c r="DX402" i="3" s="1"/>
  <c r="BH402" i="3"/>
  <c r="BG403" i="3"/>
  <c r="DX403" i="3" s="1"/>
  <c r="BH403" i="3"/>
  <c r="BI403" i="3" s="1"/>
  <c r="BK403" i="3" s="1"/>
  <c r="BM403" i="3" s="1"/>
  <c r="BG404" i="3"/>
  <c r="DX404" i="3" s="1"/>
  <c r="BH404" i="3"/>
  <c r="BG405" i="3"/>
  <c r="DX405" i="3" s="1"/>
  <c r="BH405" i="3"/>
  <c r="BI405" i="3" s="1"/>
  <c r="BK405" i="3" s="1"/>
  <c r="BM405" i="3" s="1"/>
  <c r="BG406" i="3"/>
  <c r="DX406" i="3" s="1"/>
  <c r="BH406" i="3"/>
  <c r="BI406" i="3" s="1"/>
  <c r="BG407" i="3"/>
  <c r="DX407" i="3" s="1"/>
  <c r="BH407" i="3"/>
  <c r="BG408" i="3"/>
  <c r="DX408" i="3" s="1"/>
  <c r="BH408" i="3"/>
  <c r="BI408" i="3" s="1"/>
  <c r="BK408" i="3" s="1"/>
  <c r="BM408" i="3" s="1"/>
  <c r="BG409" i="3"/>
  <c r="DX409" i="3" s="1"/>
  <c r="BH409" i="3"/>
  <c r="BI409" i="3" s="1"/>
  <c r="BK409" i="3" s="1"/>
  <c r="BM409" i="3" s="1"/>
  <c r="BG410" i="3"/>
  <c r="DX410" i="3" s="1"/>
  <c r="BH410" i="3"/>
  <c r="BG411" i="3"/>
  <c r="DX411" i="3" s="1"/>
  <c r="BH411" i="3"/>
  <c r="BI411" i="3" s="1"/>
  <c r="BK411" i="3" s="1"/>
  <c r="BM411" i="3" s="1"/>
  <c r="BG412" i="3"/>
  <c r="DX412" i="3" s="1"/>
  <c r="BH412" i="3"/>
  <c r="BI412" i="3" s="1"/>
  <c r="BK412" i="3" s="1"/>
  <c r="BM412" i="3" s="1"/>
  <c r="BG413" i="3"/>
  <c r="DX413" i="3" s="1"/>
  <c r="BH413" i="3"/>
  <c r="BI413" i="3" s="1"/>
  <c r="BK413" i="3" s="1"/>
  <c r="BM413" i="3" s="1"/>
  <c r="BG414" i="3"/>
  <c r="DX414" i="3" s="1"/>
  <c r="BH414" i="3"/>
  <c r="BI414" i="3" s="1"/>
  <c r="BG415" i="3"/>
  <c r="DX415" i="3" s="1"/>
  <c r="BH415" i="3"/>
  <c r="BI415" i="3" s="1"/>
  <c r="BK415" i="3" s="1"/>
  <c r="BM415" i="3" s="1"/>
  <c r="BG416" i="3"/>
  <c r="DX416" i="3" s="1"/>
  <c r="BH416" i="3"/>
  <c r="BI416" i="3" s="1"/>
  <c r="BK416" i="3" s="1"/>
  <c r="BM416" i="3" s="1"/>
  <c r="BG417" i="3"/>
  <c r="DX417" i="3" s="1"/>
  <c r="BH417" i="3"/>
  <c r="BI417" i="3" s="1"/>
  <c r="BK417" i="3" s="1"/>
  <c r="BM417" i="3" s="1"/>
  <c r="BG418" i="3"/>
  <c r="DX418" i="3" s="1"/>
  <c r="BH418" i="3"/>
  <c r="BI418" i="3" s="1"/>
  <c r="BG419" i="3"/>
  <c r="DX419" i="3" s="1"/>
  <c r="BH419" i="3"/>
  <c r="BG420" i="3"/>
  <c r="DX420" i="3" s="1"/>
  <c r="BH420" i="3"/>
  <c r="BI420" i="3" s="1"/>
  <c r="BK420" i="3" s="1"/>
  <c r="BM420" i="3" s="1"/>
  <c r="BG421" i="3"/>
  <c r="DX421" i="3" s="1"/>
  <c r="BH421" i="3"/>
  <c r="BI421" i="3" s="1"/>
  <c r="BK421" i="3" s="1"/>
  <c r="BM421" i="3" s="1"/>
  <c r="BG422" i="3"/>
  <c r="DX422" i="3" s="1"/>
  <c r="BH422" i="3"/>
  <c r="BG423" i="3"/>
  <c r="DX423" i="3" s="1"/>
  <c r="BH423" i="3"/>
  <c r="BI423" i="3" s="1"/>
  <c r="BK423" i="3" s="1"/>
  <c r="BM423" i="3" s="1"/>
  <c r="BG424" i="3"/>
  <c r="DX424" i="3" s="1"/>
  <c r="BH424" i="3"/>
  <c r="BI424" i="3" s="1"/>
  <c r="BK424" i="3" s="1"/>
  <c r="BM424" i="3" s="1"/>
  <c r="BG425" i="3"/>
  <c r="DX425" i="3" s="1"/>
  <c r="BH425" i="3"/>
  <c r="BG426" i="3"/>
  <c r="DX426" i="3" s="1"/>
  <c r="BH426" i="3"/>
  <c r="BI426" i="3" s="1"/>
  <c r="BG427" i="3"/>
  <c r="DX427" i="3" s="1"/>
  <c r="BH427" i="3"/>
  <c r="BG428" i="3"/>
  <c r="DX428" i="3" s="1"/>
  <c r="BH428" i="3"/>
  <c r="BI428" i="3" s="1"/>
  <c r="BK428" i="3" s="1"/>
  <c r="BM428" i="3" s="1"/>
  <c r="BG429" i="3"/>
  <c r="DX429" i="3" s="1"/>
  <c r="BH429" i="3"/>
  <c r="BI429" i="3" s="1"/>
  <c r="BK429" i="3" s="1"/>
  <c r="BM429" i="3" s="1"/>
  <c r="BG430" i="3"/>
  <c r="DX430" i="3" s="1"/>
  <c r="BH430" i="3"/>
  <c r="BI430" i="3" s="1"/>
  <c r="BG431" i="3"/>
  <c r="DX431" i="3" s="1"/>
  <c r="BH431" i="3"/>
  <c r="BI431" i="3" s="1"/>
  <c r="BK431" i="3" s="1"/>
  <c r="BM431" i="3" s="1"/>
  <c r="BG432" i="3"/>
  <c r="DX432" i="3" s="1"/>
  <c r="BH432" i="3"/>
  <c r="BI432" i="3" s="1"/>
  <c r="BK432" i="3" s="1"/>
  <c r="BM432" i="3" s="1"/>
  <c r="BG433" i="3"/>
  <c r="DX433" i="3" s="1"/>
  <c r="BH433" i="3"/>
  <c r="BI433" i="3" s="1"/>
  <c r="BK433" i="3" s="1"/>
  <c r="BM433" i="3" s="1"/>
  <c r="BG434" i="3"/>
  <c r="DX434" i="3" s="1"/>
  <c r="BH434" i="3"/>
  <c r="BG435" i="3"/>
  <c r="DX435" i="3" s="1"/>
  <c r="BH435" i="3"/>
  <c r="BI435" i="3" s="1"/>
  <c r="BK435" i="3" s="1"/>
  <c r="BM435" i="3" s="1"/>
  <c r="BG436" i="3"/>
  <c r="DX436" i="3" s="1"/>
  <c r="BH436" i="3"/>
  <c r="BG437" i="3"/>
  <c r="DX437" i="3" s="1"/>
  <c r="BH437" i="3"/>
  <c r="BI437" i="3" s="1"/>
  <c r="BK437" i="3" s="1"/>
  <c r="BM437" i="3" s="1"/>
  <c r="BG438" i="3"/>
  <c r="DX438" i="3" s="1"/>
  <c r="BH438" i="3"/>
  <c r="BI438" i="3" s="1"/>
  <c r="BG439" i="3"/>
  <c r="DX439" i="3" s="1"/>
  <c r="BH439" i="3"/>
  <c r="BG440" i="3"/>
  <c r="DX440" i="3" s="1"/>
  <c r="BH440" i="3"/>
  <c r="BI440" i="3" s="1"/>
  <c r="BK440" i="3" s="1"/>
  <c r="BM440" i="3" s="1"/>
  <c r="BG441" i="3"/>
  <c r="DX441" i="3" s="1"/>
  <c r="BH441" i="3"/>
  <c r="BI441" i="3" s="1"/>
  <c r="BK441" i="3" s="1"/>
  <c r="BM441" i="3" s="1"/>
  <c r="BG442" i="3"/>
  <c r="DX442" i="3" s="1"/>
  <c r="BH442" i="3"/>
  <c r="BG443" i="3"/>
  <c r="DX443" i="3" s="1"/>
  <c r="BH443" i="3"/>
  <c r="BI443" i="3" s="1"/>
  <c r="BK443" i="3" s="1"/>
  <c r="BM443" i="3" s="1"/>
  <c r="BG444" i="3"/>
  <c r="DX444" i="3" s="1"/>
  <c r="BH444" i="3"/>
  <c r="BI444" i="3" s="1"/>
  <c r="BK444" i="3" s="1"/>
  <c r="BM444" i="3" s="1"/>
  <c r="BG445" i="3"/>
  <c r="DX445" i="3" s="1"/>
  <c r="BH445" i="3"/>
  <c r="BI445" i="3" s="1"/>
  <c r="BK445" i="3" s="1"/>
  <c r="BM445" i="3" s="1"/>
  <c r="BG446" i="3"/>
  <c r="DX446" i="3" s="1"/>
  <c r="BH446" i="3"/>
  <c r="BI446" i="3" s="1"/>
  <c r="BG447" i="3"/>
  <c r="DX447" i="3" s="1"/>
  <c r="BH447" i="3"/>
  <c r="BI447" i="3" s="1"/>
  <c r="BK447" i="3" s="1"/>
  <c r="BM447" i="3" s="1"/>
  <c r="BG448" i="3"/>
  <c r="DX448" i="3" s="1"/>
  <c r="BH448" i="3"/>
  <c r="BI448" i="3" s="1"/>
  <c r="BK448" i="3" s="1"/>
  <c r="BM448" i="3" s="1"/>
  <c r="BG449" i="3"/>
  <c r="DX449" i="3" s="1"/>
  <c r="BH449" i="3"/>
  <c r="BI449" i="3" s="1"/>
  <c r="BK449" i="3" s="1"/>
  <c r="BM449" i="3" s="1"/>
  <c r="BG450" i="3"/>
  <c r="DX450" i="3" s="1"/>
  <c r="BH450" i="3"/>
  <c r="BI450" i="3" s="1"/>
  <c r="BG451" i="3"/>
  <c r="DX451" i="3" s="1"/>
  <c r="BH451" i="3"/>
  <c r="BG452" i="3"/>
  <c r="DX452" i="3" s="1"/>
  <c r="BH452" i="3"/>
  <c r="BI452" i="3" s="1"/>
  <c r="BK452" i="3" s="1"/>
  <c r="BM452" i="3" s="1"/>
  <c r="BG453" i="3"/>
  <c r="DX453" i="3" s="1"/>
  <c r="BH453" i="3"/>
  <c r="BI453" i="3" s="1"/>
  <c r="BK453" i="3" s="1"/>
  <c r="BM453" i="3" s="1"/>
  <c r="BG454" i="3"/>
  <c r="DX454" i="3" s="1"/>
  <c r="BH454" i="3"/>
  <c r="BG455" i="3"/>
  <c r="DX455" i="3" s="1"/>
  <c r="BH455" i="3"/>
  <c r="BI455" i="3" s="1"/>
  <c r="BK455" i="3" s="1"/>
  <c r="BM455" i="3" s="1"/>
  <c r="BG456" i="3"/>
  <c r="DX456" i="3" s="1"/>
  <c r="BH456" i="3"/>
  <c r="BI456" i="3" s="1"/>
  <c r="BK456" i="3" s="1"/>
  <c r="BM456" i="3" s="1"/>
  <c r="BG457" i="3"/>
  <c r="DX457" i="3" s="1"/>
  <c r="BH457" i="3"/>
  <c r="BG458" i="3"/>
  <c r="DX458" i="3" s="1"/>
  <c r="BH458" i="3"/>
  <c r="BI458" i="3" s="1"/>
  <c r="BG459" i="3"/>
  <c r="DX459" i="3" s="1"/>
  <c r="BH459" i="3"/>
  <c r="BG460" i="3"/>
  <c r="DX460" i="3" s="1"/>
  <c r="BH460" i="3"/>
  <c r="BI460" i="3" s="1"/>
  <c r="BK460" i="3" s="1"/>
  <c r="BM460" i="3" s="1"/>
  <c r="BG461" i="3"/>
  <c r="DX461" i="3" s="1"/>
  <c r="BH461" i="3"/>
  <c r="BI461" i="3" s="1"/>
  <c r="BK461" i="3" s="1"/>
  <c r="BM461" i="3" s="1"/>
  <c r="BG462" i="3"/>
  <c r="DX462" i="3" s="1"/>
  <c r="BH462" i="3"/>
  <c r="BI462" i="3" s="1"/>
  <c r="BG463" i="3"/>
  <c r="DX463" i="3" s="1"/>
  <c r="BH463" i="3"/>
  <c r="BI463" i="3" s="1"/>
  <c r="BK463" i="3" s="1"/>
  <c r="BM463" i="3" s="1"/>
  <c r="BG464" i="3"/>
  <c r="DX464" i="3" s="1"/>
  <c r="BH464" i="3"/>
  <c r="BI464" i="3" s="1"/>
  <c r="BK464" i="3" s="1"/>
  <c r="BM464" i="3" s="1"/>
  <c r="BG465" i="3"/>
  <c r="DX465" i="3" s="1"/>
  <c r="BH465" i="3"/>
  <c r="BI465" i="3" s="1"/>
  <c r="BK465" i="3" s="1"/>
  <c r="BM465" i="3" s="1"/>
  <c r="BG466" i="3"/>
  <c r="DX466" i="3" s="1"/>
  <c r="BH466" i="3"/>
  <c r="BG467" i="3"/>
  <c r="DX467" i="3" s="1"/>
  <c r="BH467" i="3"/>
  <c r="BI467" i="3" s="1"/>
  <c r="BK467" i="3" s="1"/>
  <c r="BM467" i="3" s="1"/>
  <c r="BG468" i="3"/>
  <c r="DX468" i="3" s="1"/>
  <c r="BH468" i="3"/>
  <c r="BG469" i="3"/>
  <c r="DX469" i="3" s="1"/>
  <c r="BH469" i="3"/>
  <c r="BI469" i="3" s="1"/>
  <c r="BK469" i="3" s="1"/>
  <c r="BM469" i="3" s="1"/>
  <c r="BG470" i="3"/>
  <c r="DX470" i="3" s="1"/>
  <c r="BH470" i="3"/>
  <c r="BI470" i="3" s="1"/>
  <c r="BG471" i="3"/>
  <c r="DX471" i="3" s="1"/>
  <c r="BH471" i="3"/>
  <c r="BG472" i="3"/>
  <c r="DX472" i="3" s="1"/>
  <c r="BH472" i="3"/>
  <c r="BG473" i="3"/>
  <c r="DX473" i="3" s="1"/>
  <c r="BH473" i="3"/>
  <c r="BI473" i="3" s="1"/>
  <c r="BK473" i="3" s="1"/>
  <c r="BM473" i="3" s="1"/>
  <c r="BG474" i="3"/>
  <c r="DX474" i="3" s="1"/>
  <c r="BH474" i="3"/>
  <c r="BI474" i="3" s="1"/>
  <c r="BG475" i="3"/>
  <c r="DX475" i="3" s="1"/>
  <c r="BH475" i="3"/>
  <c r="BI475" i="3" s="1"/>
  <c r="BG476" i="3"/>
  <c r="DX476" i="3" s="1"/>
  <c r="BH476" i="3"/>
  <c r="BI476" i="3" s="1"/>
  <c r="BG477" i="3"/>
  <c r="DX477" i="3" s="1"/>
  <c r="BH477" i="3"/>
  <c r="BI477" i="3" s="1"/>
  <c r="BG478" i="3"/>
  <c r="DX478" i="3" s="1"/>
  <c r="BH478" i="3"/>
  <c r="BI478" i="3" s="1"/>
  <c r="BG479" i="3"/>
  <c r="DX479" i="3" s="1"/>
  <c r="BH479" i="3"/>
  <c r="BG480" i="3"/>
  <c r="DX480" i="3" s="1"/>
  <c r="BH480" i="3"/>
  <c r="BI480" i="3" s="1"/>
  <c r="BG481" i="3"/>
  <c r="DX481" i="3" s="1"/>
  <c r="BH481" i="3"/>
  <c r="BG482" i="3"/>
  <c r="DX482" i="3" s="1"/>
  <c r="BH482" i="3"/>
  <c r="BI482" i="3" s="1"/>
  <c r="BG483" i="3"/>
  <c r="DX483" i="3" s="1"/>
  <c r="BH483" i="3"/>
  <c r="BI483" i="3" s="1"/>
  <c r="BG484" i="3"/>
  <c r="DX484" i="3" s="1"/>
  <c r="BH484" i="3"/>
  <c r="BG485" i="3"/>
  <c r="DX485" i="3" s="1"/>
  <c r="BH485" i="3"/>
  <c r="BI485" i="3" s="1"/>
  <c r="BG486" i="3"/>
  <c r="DX486" i="3" s="1"/>
  <c r="BH486" i="3"/>
  <c r="BG487" i="3"/>
  <c r="DX487" i="3" s="1"/>
  <c r="BH487" i="3"/>
  <c r="BI487" i="3" s="1"/>
  <c r="BG488" i="3"/>
  <c r="DX488" i="3" s="1"/>
  <c r="BH488" i="3"/>
  <c r="BG489" i="3"/>
  <c r="DX489" i="3" s="1"/>
  <c r="BH489" i="3"/>
  <c r="BG490" i="3"/>
  <c r="DX490" i="3" s="1"/>
  <c r="BH490" i="3"/>
  <c r="BI490" i="3" s="1"/>
  <c r="BG491" i="3"/>
  <c r="DX491" i="3" s="1"/>
  <c r="BH491" i="3"/>
  <c r="BG492" i="3"/>
  <c r="DX492" i="3" s="1"/>
  <c r="BH492" i="3"/>
  <c r="BI492" i="3" s="1"/>
  <c r="BG493" i="3"/>
  <c r="DX493" i="3" s="1"/>
  <c r="BH493" i="3"/>
  <c r="BG494" i="3"/>
  <c r="DX494" i="3" s="1"/>
  <c r="BH494" i="3"/>
  <c r="BI494" i="3" s="1"/>
  <c r="BG495" i="3"/>
  <c r="DX495" i="3" s="1"/>
  <c r="BH495" i="3"/>
  <c r="BI495" i="3" s="1"/>
  <c r="BG496" i="3"/>
  <c r="DX496" i="3" s="1"/>
  <c r="BH496" i="3"/>
  <c r="BI496" i="3" s="1"/>
  <c r="BG497" i="3"/>
  <c r="DX497" i="3" s="1"/>
  <c r="BH497" i="3"/>
  <c r="BI497" i="3" s="1"/>
  <c r="BG498" i="3"/>
  <c r="DX498" i="3" s="1"/>
  <c r="BH498" i="3"/>
  <c r="BG499" i="3"/>
  <c r="DX499" i="3" s="1"/>
  <c r="BH499" i="3"/>
  <c r="BI499" i="3" s="1"/>
  <c r="BG500" i="3"/>
  <c r="DX500" i="3" s="1"/>
  <c r="BH500" i="3"/>
  <c r="BG501" i="3"/>
  <c r="DX501" i="3" s="1"/>
  <c r="BH501" i="3"/>
  <c r="BI501" i="3" s="1"/>
  <c r="BG502" i="3"/>
  <c r="DX502" i="3" s="1"/>
  <c r="BH502" i="3"/>
  <c r="BI502" i="3" s="1"/>
  <c r="BG503" i="3"/>
  <c r="DX503" i="3" s="1"/>
  <c r="BH503" i="3"/>
  <c r="BI503" i="3" s="1"/>
  <c r="BG504" i="3"/>
  <c r="DX504" i="3" s="1"/>
  <c r="BH504" i="3"/>
  <c r="BI504" i="3" s="1"/>
  <c r="BG505" i="3"/>
  <c r="DX505" i="3" s="1"/>
  <c r="BH505" i="3"/>
  <c r="BI505" i="3" s="1"/>
  <c r="BG506" i="3"/>
  <c r="DX506" i="3" s="1"/>
  <c r="BH506" i="3"/>
  <c r="BI506" i="3" s="1"/>
  <c r="BG507" i="3"/>
  <c r="DX507" i="3" s="1"/>
  <c r="BH507" i="3"/>
  <c r="BI507" i="3" s="1"/>
  <c r="BG508" i="3"/>
  <c r="DX508" i="3" s="1"/>
  <c r="BH508" i="3"/>
  <c r="BI508" i="3" s="1"/>
  <c r="BG509" i="3"/>
  <c r="DX509" i="3" s="1"/>
  <c r="BH509" i="3"/>
  <c r="BI509" i="3" s="1"/>
  <c r="BG510" i="3"/>
  <c r="DX510" i="3" s="1"/>
  <c r="BH510" i="3"/>
  <c r="BG511" i="3"/>
  <c r="DX511" i="3" s="1"/>
  <c r="BH511" i="3"/>
  <c r="BI511" i="3" s="1"/>
  <c r="BG512" i="3"/>
  <c r="DX512" i="3" s="1"/>
  <c r="BH512" i="3"/>
  <c r="BG513" i="3"/>
  <c r="DX513" i="3" s="1"/>
  <c r="BH513" i="3"/>
  <c r="BI513" i="3" s="1"/>
  <c r="BG514" i="3"/>
  <c r="DX514" i="3" s="1"/>
  <c r="BH514" i="3"/>
  <c r="BG515" i="3"/>
  <c r="DX515" i="3" s="1"/>
  <c r="BH515" i="3"/>
  <c r="BI515" i="3" s="1"/>
  <c r="BG516" i="3"/>
  <c r="DX516" i="3" s="1"/>
  <c r="BH516" i="3"/>
  <c r="BI516" i="3" s="1"/>
  <c r="BK516" i="3" s="1"/>
  <c r="BM516" i="3" s="1"/>
  <c r="BG517" i="3"/>
  <c r="DX517" i="3" s="1"/>
  <c r="BH517" i="3"/>
  <c r="BG518" i="3"/>
  <c r="DX518" i="3" s="1"/>
  <c r="BH518" i="3"/>
  <c r="BI518" i="3" s="1"/>
  <c r="BG519" i="3"/>
  <c r="DX519" i="3" s="1"/>
  <c r="BH519" i="3"/>
  <c r="BG520" i="3"/>
  <c r="DX520" i="3" s="1"/>
  <c r="BH520" i="3"/>
  <c r="BI520" i="3" s="1"/>
  <c r="DY16" i="3" l="1"/>
  <c r="DX16" i="3"/>
  <c r="F35" i="24" s="1"/>
  <c r="DX14" i="3"/>
  <c r="F31" i="24" s="1"/>
  <c r="DX15" i="3"/>
  <c r="F33" i="24" s="1"/>
  <c r="DX13" i="3"/>
  <c r="F29" i="24" s="1"/>
  <c r="BI13" i="3"/>
  <c r="BJ13" i="3" s="1"/>
  <c r="BJ411" i="3"/>
  <c r="BJ456" i="3"/>
  <c r="BI166" i="3"/>
  <c r="BJ166" i="3" s="1"/>
  <c r="BJ423" i="3"/>
  <c r="BJ392" i="3"/>
  <c r="BJ473" i="3"/>
  <c r="BI472" i="3"/>
  <c r="BI81" i="3"/>
  <c r="BI49" i="3"/>
  <c r="BI45" i="3"/>
  <c r="BI39" i="3"/>
  <c r="BL39" i="3" s="1"/>
  <c r="BI35" i="3"/>
  <c r="BL35" i="3" s="1"/>
  <c r="BI25" i="3"/>
  <c r="BK504" i="3"/>
  <c r="BM504" i="3" s="1"/>
  <c r="BJ504" i="3"/>
  <c r="BJ453" i="3"/>
  <c r="BJ420" i="3"/>
  <c r="BJ401" i="3"/>
  <c r="BI343" i="3"/>
  <c r="BI500" i="3"/>
  <c r="BK500" i="3" s="1"/>
  <c r="BM500" i="3" s="1"/>
  <c r="BI498" i="3"/>
  <c r="BJ465" i="3"/>
  <c r="BJ389" i="3"/>
  <c r="BI280" i="3"/>
  <c r="BI268" i="3"/>
  <c r="BI93" i="3"/>
  <c r="BI73" i="3"/>
  <c r="BJ73" i="3" s="1"/>
  <c r="BI71" i="3"/>
  <c r="BI14" i="3"/>
  <c r="BJ14" i="3" s="1"/>
  <c r="BI148" i="3"/>
  <c r="BJ148" i="3" s="1"/>
  <c r="BI140" i="3"/>
  <c r="BI132" i="3"/>
  <c r="BK132" i="3" s="1"/>
  <c r="BM132" i="3" s="1"/>
  <c r="BI74" i="3"/>
  <c r="BL74" i="3" s="1"/>
  <c r="BI72" i="3"/>
  <c r="BL72" i="3" s="1"/>
  <c r="BI70" i="3"/>
  <c r="BL70" i="3" s="1"/>
  <c r="BI68" i="3"/>
  <c r="BJ68" i="3" s="1"/>
  <c r="BI50" i="3"/>
  <c r="BJ50" i="3" s="1"/>
  <c r="BI42" i="3"/>
  <c r="BL42" i="3" s="1"/>
  <c r="BI40" i="3"/>
  <c r="BL40" i="3" s="1"/>
  <c r="BI316" i="3"/>
  <c r="BK316" i="3" s="1"/>
  <c r="BM316" i="3" s="1"/>
  <c r="BI160" i="3"/>
  <c r="BJ160" i="3" s="1"/>
  <c r="BI326" i="3"/>
  <c r="BL326" i="3" s="1"/>
  <c r="BI324" i="3"/>
  <c r="BI322" i="3"/>
  <c r="BL322" i="3" s="1"/>
  <c r="BI320" i="3"/>
  <c r="BL320" i="3" s="1"/>
  <c r="BI318" i="3"/>
  <c r="BL318" i="3" s="1"/>
  <c r="BI303" i="3"/>
  <c r="BI301" i="3"/>
  <c r="BK301" i="3" s="1"/>
  <c r="BM301" i="3" s="1"/>
  <c r="BI299" i="3"/>
  <c r="BL299" i="3" s="1"/>
  <c r="BI297" i="3"/>
  <c r="BK297" i="3" s="1"/>
  <c r="BM297" i="3" s="1"/>
  <c r="BI295" i="3"/>
  <c r="BI266" i="3"/>
  <c r="BK266" i="3" s="1"/>
  <c r="BM266" i="3" s="1"/>
  <c r="BI264" i="3"/>
  <c r="BJ264" i="3" s="1"/>
  <c r="BI262" i="3"/>
  <c r="BK262" i="3" s="1"/>
  <c r="BM262" i="3" s="1"/>
  <c r="BI260" i="3"/>
  <c r="BI258" i="3"/>
  <c r="BL258" i="3" s="1"/>
  <c r="BI256" i="3"/>
  <c r="BK256" i="3" s="1"/>
  <c r="BM256" i="3" s="1"/>
  <c r="BI254" i="3"/>
  <c r="BI252" i="3"/>
  <c r="BI250" i="3"/>
  <c r="BJ250" i="3" s="1"/>
  <c r="BI248" i="3"/>
  <c r="BK248" i="3" s="1"/>
  <c r="BM248" i="3" s="1"/>
  <c r="BI155" i="3"/>
  <c r="BI153" i="3"/>
  <c r="BL153" i="3" s="1"/>
  <c r="BI151" i="3"/>
  <c r="BK151" i="3" s="1"/>
  <c r="BM151" i="3" s="1"/>
  <c r="BI149" i="3"/>
  <c r="BL149" i="3" s="1"/>
  <c r="BI147" i="3"/>
  <c r="BI145" i="3"/>
  <c r="BL145" i="3" s="1"/>
  <c r="BI143" i="3"/>
  <c r="BK143" i="3" s="1"/>
  <c r="BM143" i="3" s="1"/>
  <c r="BI141" i="3"/>
  <c r="BL141" i="3" s="1"/>
  <c r="BI139" i="3"/>
  <c r="BI137" i="3"/>
  <c r="BL137" i="3" s="1"/>
  <c r="BI135" i="3"/>
  <c r="BK135" i="3" s="1"/>
  <c r="BM135" i="3" s="1"/>
  <c r="BI133" i="3"/>
  <c r="BL133" i="3" s="1"/>
  <c r="BI115" i="3"/>
  <c r="BI113" i="3"/>
  <c r="BL113" i="3" s="1"/>
  <c r="BI111" i="3"/>
  <c r="BK111" i="3" s="1"/>
  <c r="BM111" i="3" s="1"/>
  <c r="BI109" i="3"/>
  <c r="BJ109" i="3" s="1"/>
  <c r="BI107" i="3"/>
  <c r="BI105" i="3"/>
  <c r="BL105" i="3" s="1"/>
  <c r="BI103" i="3"/>
  <c r="BK103" i="3" s="1"/>
  <c r="BM103" i="3" s="1"/>
  <c r="BI101" i="3"/>
  <c r="BJ101" i="3" s="1"/>
  <c r="BI91" i="3"/>
  <c r="BI89" i="3"/>
  <c r="BJ89" i="3" s="1"/>
  <c r="BL71" i="3"/>
  <c r="BJ71" i="3"/>
  <c r="BI88" i="3"/>
  <c r="BL88" i="3" s="1"/>
  <c r="BI86" i="3"/>
  <c r="BL86" i="3" s="1"/>
  <c r="BI80" i="3"/>
  <c r="BL80" i="3" s="1"/>
  <c r="BI78" i="3"/>
  <c r="BL78" i="3" s="1"/>
  <c r="BI76" i="3"/>
  <c r="BL76" i="3" s="1"/>
  <c r="BI57" i="3"/>
  <c r="BJ57" i="3" s="1"/>
  <c r="BI55" i="3"/>
  <c r="BK55" i="3" s="1"/>
  <c r="BM55" i="3" s="1"/>
  <c r="BI53" i="3"/>
  <c r="BJ53" i="3" s="1"/>
  <c r="BI51" i="3"/>
  <c r="BL51" i="3" s="1"/>
  <c r="BI44" i="3"/>
  <c r="BL44" i="3" s="1"/>
  <c r="BI27" i="3"/>
  <c r="BJ27" i="3" s="1"/>
  <c r="BI21" i="3"/>
  <c r="BL21" i="3" s="1"/>
  <c r="BI484" i="3"/>
  <c r="BK484" i="3" s="1"/>
  <c r="BM484" i="3" s="1"/>
  <c r="BI234" i="3"/>
  <c r="BI100" i="3"/>
  <c r="BK100" i="3" s="1"/>
  <c r="BM100" i="3" s="1"/>
  <c r="BI19" i="3"/>
  <c r="BL19" i="3" s="1"/>
  <c r="BI514" i="3"/>
  <c r="BI510" i="3"/>
  <c r="BJ443" i="3"/>
  <c r="BJ424" i="3"/>
  <c r="BJ421" i="3"/>
  <c r="BJ379" i="3"/>
  <c r="BI348" i="3"/>
  <c r="BL348" i="3" s="1"/>
  <c r="BI296" i="3"/>
  <c r="BL296" i="3" s="1"/>
  <c r="BI294" i="3"/>
  <c r="BK294" i="3" s="1"/>
  <c r="BM294" i="3" s="1"/>
  <c r="BI212" i="3"/>
  <c r="BJ212" i="3" s="1"/>
  <c r="BI206" i="3"/>
  <c r="BK206" i="3" s="1"/>
  <c r="BM206" i="3" s="1"/>
  <c r="BI192" i="3"/>
  <c r="BJ192" i="3" s="1"/>
  <c r="BI82" i="3"/>
  <c r="BJ82" i="3" s="1"/>
  <c r="BI36" i="3"/>
  <c r="BI22" i="3"/>
  <c r="BL22" i="3" s="1"/>
  <c r="BI488" i="3"/>
  <c r="BL488" i="3" s="1"/>
  <c r="BI246" i="3"/>
  <c r="BK246" i="3" s="1"/>
  <c r="BM246" i="3" s="1"/>
  <c r="BI108" i="3"/>
  <c r="BI67" i="3"/>
  <c r="BJ67" i="3" s="1"/>
  <c r="BJ455" i="3"/>
  <c r="BJ452" i="3"/>
  <c r="BJ433" i="3"/>
  <c r="BJ391" i="3"/>
  <c r="BJ388" i="3"/>
  <c r="BI259" i="3"/>
  <c r="BL334" i="3"/>
  <c r="BJ334" i="3"/>
  <c r="BJ197" i="3"/>
  <c r="BK197" i="3"/>
  <c r="BM197" i="3" s="1"/>
  <c r="BK373" i="3"/>
  <c r="BM373" i="3" s="1"/>
  <c r="BJ373" i="3"/>
  <c r="BI519" i="3"/>
  <c r="BK519" i="3" s="1"/>
  <c r="BM519" i="3" s="1"/>
  <c r="BI517" i="3"/>
  <c r="BJ517" i="3" s="1"/>
  <c r="BI512" i="3"/>
  <c r="BI493" i="3"/>
  <c r="BL493" i="3" s="1"/>
  <c r="BI491" i="3"/>
  <c r="BJ491" i="3" s="1"/>
  <c r="BI489" i="3"/>
  <c r="BI486" i="3"/>
  <c r="BI481" i="3"/>
  <c r="BK481" i="3" s="1"/>
  <c r="BM481" i="3" s="1"/>
  <c r="BI479" i="3"/>
  <c r="BJ479" i="3" s="1"/>
  <c r="BI471" i="3"/>
  <c r="BJ469" i="3"/>
  <c r="BI468" i="3"/>
  <c r="BL468" i="3" s="1"/>
  <c r="BI466" i="3"/>
  <c r="BL466" i="3" s="1"/>
  <c r="BI459" i="3"/>
  <c r="BI457" i="3"/>
  <c r="BK457" i="3" s="1"/>
  <c r="BM457" i="3" s="1"/>
  <c r="BI454" i="3"/>
  <c r="BL454" i="3" s="1"/>
  <c r="BI451" i="3"/>
  <c r="BK451" i="3" s="1"/>
  <c r="BM451" i="3" s="1"/>
  <c r="BJ449" i="3"/>
  <c r="BI442" i="3"/>
  <c r="BJ440" i="3"/>
  <c r="BI439" i="3"/>
  <c r="BL439" i="3" s="1"/>
  <c r="BJ437" i="3"/>
  <c r="BI436" i="3"/>
  <c r="BI434" i="3"/>
  <c r="BL434" i="3" s="1"/>
  <c r="BI427" i="3"/>
  <c r="BI425" i="3"/>
  <c r="BK425" i="3" s="1"/>
  <c r="BM425" i="3" s="1"/>
  <c r="BI422" i="3"/>
  <c r="BI419" i="3"/>
  <c r="BK419" i="3" s="1"/>
  <c r="BM419" i="3" s="1"/>
  <c r="BJ417" i="3"/>
  <c r="BI410" i="3"/>
  <c r="BJ410" i="3" s="1"/>
  <c r="BJ408" i="3"/>
  <c r="BI407" i="3"/>
  <c r="BJ405" i="3"/>
  <c r="BI404" i="3"/>
  <c r="BI402" i="3"/>
  <c r="BI395" i="3"/>
  <c r="BI393" i="3"/>
  <c r="BK393" i="3" s="1"/>
  <c r="BM393" i="3" s="1"/>
  <c r="BI390" i="3"/>
  <c r="BL390" i="3" s="1"/>
  <c r="BI387" i="3"/>
  <c r="BK387" i="3" s="1"/>
  <c r="BM387" i="3" s="1"/>
  <c r="BJ385" i="3"/>
  <c r="BI378" i="3"/>
  <c r="BJ378" i="3" s="1"/>
  <c r="BI376" i="3"/>
  <c r="BI371" i="3"/>
  <c r="BK371" i="3" s="1"/>
  <c r="BM371" i="3" s="1"/>
  <c r="BJ369" i="3"/>
  <c r="BI346" i="3"/>
  <c r="BL346" i="3" s="1"/>
  <c r="BI344" i="3"/>
  <c r="BL344" i="3" s="1"/>
  <c r="BI307" i="3"/>
  <c r="BL307" i="3" s="1"/>
  <c r="BI305" i="3"/>
  <c r="BK305" i="3" s="1"/>
  <c r="BM305" i="3" s="1"/>
  <c r="BI292" i="3"/>
  <c r="BL292" i="3" s="1"/>
  <c r="BI290" i="3"/>
  <c r="BK290" i="3" s="1"/>
  <c r="BM290" i="3" s="1"/>
  <c r="BI288" i="3"/>
  <c r="BK288" i="3" s="1"/>
  <c r="BM288" i="3" s="1"/>
  <c r="BI286" i="3"/>
  <c r="BK286" i="3" s="1"/>
  <c r="BM286" i="3" s="1"/>
  <c r="BI279" i="3"/>
  <c r="BL279" i="3" s="1"/>
  <c r="BI277" i="3"/>
  <c r="BK277" i="3" s="1"/>
  <c r="BM277" i="3" s="1"/>
  <c r="BI275" i="3"/>
  <c r="BJ275" i="3" s="1"/>
  <c r="BI273" i="3"/>
  <c r="BK273" i="3" s="1"/>
  <c r="BM273" i="3" s="1"/>
  <c r="BI271" i="3"/>
  <c r="BJ271" i="3" s="1"/>
  <c r="BI269" i="3"/>
  <c r="BK269" i="3" s="1"/>
  <c r="BM269" i="3" s="1"/>
  <c r="BI232" i="3"/>
  <c r="BK232" i="3" s="1"/>
  <c r="BM232" i="3" s="1"/>
  <c r="BI230" i="3"/>
  <c r="BK230" i="3" s="1"/>
  <c r="BM230" i="3" s="1"/>
  <c r="BI228" i="3"/>
  <c r="BL228" i="3" s="1"/>
  <c r="BI226" i="3"/>
  <c r="BI224" i="3"/>
  <c r="BK224" i="3" s="1"/>
  <c r="BM224" i="3" s="1"/>
  <c r="BI221" i="3"/>
  <c r="BL221" i="3" s="1"/>
  <c r="BI219" i="3"/>
  <c r="BL219" i="3" s="1"/>
  <c r="BI217" i="3"/>
  <c r="BL217" i="3" s="1"/>
  <c r="BI215" i="3"/>
  <c r="BK215" i="3" s="1"/>
  <c r="BM215" i="3" s="1"/>
  <c r="BK213" i="3"/>
  <c r="BM213" i="3" s="1"/>
  <c r="BI204" i="3"/>
  <c r="BL204" i="3" s="1"/>
  <c r="BI202" i="3"/>
  <c r="BL202" i="3" s="1"/>
  <c r="BI200" i="3"/>
  <c r="BK200" i="3" s="1"/>
  <c r="BM200" i="3" s="1"/>
  <c r="BI198" i="3"/>
  <c r="BK198" i="3" s="1"/>
  <c r="BM198" i="3" s="1"/>
  <c r="BI138" i="3"/>
  <c r="BJ138" i="3" s="1"/>
  <c r="BI136" i="3"/>
  <c r="BJ136" i="3" s="1"/>
  <c r="BI134" i="3"/>
  <c r="BK134" i="3" s="1"/>
  <c r="BM134" i="3" s="1"/>
  <c r="BI123" i="3"/>
  <c r="BJ123" i="3" s="1"/>
  <c r="BI121" i="3"/>
  <c r="BL121" i="3" s="1"/>
  <c r="BI119" i="3"/>
  <c r="BK119" i="3" s="1"/>
  <c r="BM119" i="3" s="1"/>
  <c r="BI117" i="3"/>
  <c r="BJ117" i="3" s="1"/>
  <c r="BI98" i="3"/>
  <c r="BJ98" i="3" s="1"/>
  <c r="BI96" i="3"/>
  <c r="BJ96" i="3" s="1"/>
  <c r="BI94" i="3"/>
  <c r="BJ94" i="3" s="1"/>
  <c r="BJ37" i="3"/>
  <c r="BI23" i="3"/>
  <c r="BL23" i="3" s="1"/>
  <c r="BI375" i="3"/>
  <c r="BI372" i="3"/>
  <c r="BI370" i="3"/>
  <c r="BI347" i="3"/>
  <c r="BL347" i="3" s="1"/>
  <c r="BI345" i="3"/>
  <c r="BJ345" i="3" s="1"/>
  <c r="BI340" i="3"/>
  <c r="BI338" i="3"/>
  <c r="BI336" i="3"/>
  <c r="BL336" i="3" s="1"/>
  <c r="BI331" i="3"/>
  <c r="BL331" i="3" s="1"/>
  <c r="BI315" i="3"/>
  <c r="BK315" i="3" s="1"/>
  <c r="BM315" i="3" s="1"/>
  <c r="BI313" i="3"/>
  <c r="BL313" i="3" s="1"/>
  <c r="BI311" i="3"/>
  <c r="BL311" i="3" s="1"/>
  <c r="BI309" i="3"/>
  <c r="BK309" i="3" s="1"/>
  <c r="BM309" i="3" s="1"/>
  <c r="BI302" i="3"/>
  <c r="BK302" i="3" s="1"/>
  <c r="BM302" i="3" s="1"/>
  <c r="BI300" i="3"/>
  <c r="BK300" i="3" s="1"/>
  <c r="BM300" i="3" s="1"/>
  <c r="BI298" i="3"/>
  <c r="BK298" i="3" s="1"/>
  <c r="BM298" i="3" s="1"/>
  <c r="BI293" i="3"/>
  <c r="BK293" i="3" s="1"/>
  <c r="BM293" i="3" s="1"/>
  <c r="BI291" i="3"/>
  <c r="BK291" i="3" s="1"/>
  <c r="BM291" i="3" s="1"/>
  <c r="BI289" i="3"/>
  <c r="BK289" i="3" s="1"/>
  <c r="BM289" i="3" s="1"/>
  <c r="BI287" i="3"/>
  <c r="BL287" i="3" s="1"/>
  <c r="BI285" i="3"/>
  <c r="BK285" i="3" s="1"/>
  <c r="BM285" i="3" s="1"/>
  <c r="BI278" i="3"/>
  <c r="BK278" i="3" s="1"/>
  <c r="BM278" i="3" s="1"/>
  <c r="BI276" i="3"/>
  <c r="BJ276" i="3" s="1"/>
  <c r="BI274" i="3"/>
  <c r="BK274" i="3" s="1"/>
  <c r="BM274" i="3" s="1"/>
  <c r="BI272" i="3"/>
  <c r="BJ272" i="3" s="1"/>
  <c r="BI270" i="3"/>
  <c r="BK270" i="3" s="1"/>
  <c r="BM270" i="3" s="1"/>
  <c r="BI263" i="3"/>
  <c r="BL263" i="3" s="1"/>
  <c r="BI261" i="3"/>
  <c r="BK261" i="3" s="1"/>
  <c r="BM261" i="3" s="1"/>
  <c r="BI244" i="3"/>
  <c r="BL244" i="3" s="1"/>
  <c r="BI242" i="3"/>
  <c r="BL242" i="3" s="1"/>
  <c r="BI240" i="3"/>
  <c r="BK240" i="3" s="1"/>
  <c r="BM240" i="3" s="1"/>
  <c r="BI238" i="3"/>
  <c r="BJ238" i="3" s="1"/>
  <c r="BI236" i="3"/>
  <c r="BK236" i="3" s="1"/>
  <c r="BM236" i="3" s="1"/>
  <c r="BI223" i="3"/>
  <c r="BK223" i="3" s="1"/>
  <c r="BM223" i="3" s="1"/>
  <c r="BI205" i="3"/>
  <c r="BL205" i="3" s="1"/>
  <c r="BI203" i="3"/>
  <c r="BK203" i="3" s="1"/>
  <c r="BM203" i="3" s="1"/>
  <c r="BI201" i="3"/>
  <c r="BJ201" i="3" s="1"/>
  <c r="BI199" i="3"/>
  <c r="BK199" i="3" s="1"/>
  <c r="BM199" i="3" s="1"/>
  <c r="BI190" i="3"/>
  <c r="BK190" i="3" s="1"/>
  <c r="BM190" i="3" s="1"/>
  <c r="BI185" i="3"/>
  <c r="BK185" i="3" s="1"/>
  <c r="BM185" i="3" s="1"/>
  <c r="BI183" i="3"/>
  <c r="BK183" i="3" s="1"/>
  <c r="BM183" i="3" s="1"/>
  <c r="BI164" i="3"/>
  <c r="BJ164" i="3" s="1"/>
  <c r="BI162" i="3"/>
  <c r="BJ162" i="3" s="1"/>
  <c r="BI159" i="3"/>
  <c r="BL159" i="3" s="1"/>
  <c r="BI157" i="3"/>
  <c r="BL157" i="3" s="1"/>
  <c r="BI146" i="3"/>
  <c r="BJ146" i="3" s="1"/>
  <c r="BI144" i="3"/>
  <c r="BJ144" i="3" s="1"/>
  <c r="BI142" i="3"/>
  <c r="BJ142" i="3" s="1"/>
  <c r="BI131" i="3"/>
  <c r="BK131" i="3" s="1"/>
  <c r="BM131" i="3" s="1"/>
  <c r="BI129" i="3"/>
  <c r="BL129" i="3" s="1"/>
  <c r="BI127" i="3"/>
  <c r="BK127" i="3" s="1"/>
  <c r="BM127" i="3" s="1"/>
  <c r="BI125" i="3"/>
  <c r="BK125" i="3" s="1"/>
  <c r="BM125" i="3" s="1"/>
  <c r="BI114" i="3"/>
  <c r="BL114" i="3" s="1"/>
  <c r="BI112" i="3"/>
  <c r="BL112" i="3" s="1"/>
  <c r="BI110" i="3"/>
  <c r="BJ110" i="3" s="1"/>
  <c r="BI99" i="3"/>
  <c r="BK99" i="3" s="1"/>
  <c r="BM99" i="3" s="1"/>
  <c r="BI97" i="3"/>
  <c r="BL97" i="3" s="1"/>
  <c r="BI95" i="3"/>
  <c r="BL95" i="3" s="1"/>
  <c r="BI84" i="3"/>
  <c r="BJ84" i="3" s="1"/>
  <c r="BI79" i="3"/>
  <c r="BJ79" i="3" s="1"/>
  <c r="BI77" i="3"/>
  <c r="BL77" i="3" s="1"/>
  <c r="BI75" i="3"/>
  <c r="BL75" i="3" s="1"/>
  <c r="BI43" i="3"/>
  <c r="BL43" i="3" s="1"/>
  <c r="BI24" i="3"/>
  <c r="BL24" i="3" s="1"/>
  <c r="BI16" i="3"/>
  <c r="BK16" i="3" s="1"/>
  <c r="BM16" i="3" s="1"/>
  <c r="BK492" i="3"/>
  <c r="BM492" i="3" s="1"/>
  <c r="BJ492" i="3"/>
  <c r="BK480" i="3"/>
  <c r="BM480" i="3" s="1"/>
  <c r="BJ480" i="3"/>
  <c r="BK476" i="3"/>
  <c r="BM476" i="3" s="1"/>
  <c r="BJ476" i="3"/>
  <c r="BK512" i="3"/>
  <c r="BM512" i="3" s="1"/>
  <c r="BJ512" i="3"/>
  <c r="BL83" i="3"/>
  <c r="BJ83" i="3"/>
  <c r="BK508" i="3"/>
  <c r="BM508" i="3" s="1"/>
  <c r="BJ508" i="3"/>
  <c r="BK496" i="3"/>
  <c r="BM496" i="3" s="1"/>
  <c r="BJ496" i="3"/>
  <c r="BL358" i="3"/>
  <c r="BJ358" i="3"/>
  <c r="BK358" i="3"/>
  <c r="BM358" i="3" s="1"/>
  <c r="BL356" i="3"/>
  <c r="BJ356" i="3"/>
  <c r="BL87" i="3"/>
  <c r="BJ87" i="3"/>
  <c r="BL69" i="3"/>
  <c r="BJ69" i="3"/>
  <c r="BK69" i="3"/>
  <c r="BM69" i="3" s="1"/>
  <c r="BL55" i="3"/>
  <c r="BJ55" i="3"/>
  <c r="BJ51" i="3"/>
  <c r="BJ463" i="3"/>
  <c r="BJ460" i="3"/>
  <c r="BJ457" i="3"/>
  <c r="BJ447" i="3"/>
  <c r="BJ444" i="3"/>
  <c r="BJ441" i="3"/>
  <c r="BJ431" i="3"/>
  <c r="BJ428" i="3"/>
  <c r="BJ425" i="3"/>
  <c r="BJ415" i="3"/>
  <c r="BJ412" i="3"/>
  <c r="BJ409" i="3"/>
  <c r="BJ399" i="3"/>
  <c r="BJ396" i="3"/>
  <c r="BJ383" i="3"/>
  <c r="BJ380" i="3"/>
  <c r="BJ377" i="3"/>
  <c r="BJ367" i="3"/>
  <c r="BL364" i="3"/>
  <c r="BN364" i="3" s="1"/>
  <c r="BL363" i="3"/>
  <c r="BN363" i="3" s="1"/>
  <c r="BL362" i="3"/>
  <c r="BN362" i="3" s="1"/>
  <c r="BL361" i="3"/>
  <c r="BN361" i="3" s="1"/>
  <c r="BL360" i="3"/>
  <c r="BN360" i="3" s="1"/>
  <c r="BK350" i="3"/>
  <c r="BM350" i="3" s="1"/>
  <c r="BK326" i="3"/>
  <c r="BK318" i="3"/>
  <c r="BK253" i="3"/>
  <c r="BM253" i="3" s="1"/>
  <c r="BL229" i="3"/>
  <c r="BK85" i="3"/>
  <c r="BM85" i="3" s="1"/>
  <c r="BJ516" i="3"/>
  <c r="BJ500" i="3"/>
  <c r="BJ484" i="3"/>
  <c r="BJ467" i="3"/>
  <c r="BJ464" i="3"/>
  <c r="BJ461" i="3"/>
  <c r="BJ448" i="3"/>
  <c r="BJ445" i="3"/>
  <c r="BJ435" i="3"/>
  <c r="BJ432" i="3"/>
  <c r="BJ429" i="3"/>
  <c r="BJ419" i="3"/>
  <c r="BJ416" i="3"/>
  <c r="BJ413" i="3"/>
  <c r="BJ403" i="3"/>
  <c r="BJ400" i="3"/>
  <c r="BJ397" i="3"/>
  <c r="BJ387" i="3"/>
  <c r="BJ384" i="3"/>
  <c r="BJ381" i="3"/>
  <c r="BJ371" i="3"/>
  <c r="BJ368" i="3"/>
  <c r="BJ365" i="3"/>
  <c r="BJ364" i="3"/>
  <c r="BJ363" i="3"/>
  <c r="BJ362" i="3"/>
  <c r="BJ361" i="3"/>
  <c r="BJ360" i="3"/>
  <c r="BJ352" i="3"/>
  <c r="BJ350" i="3"/>
  <c r="BJ348" i="3"/>
  <c r="BJ326" i="3"/>
  <c r="BK229" i="3"/>
  <c r="BM229" i="3" s="1"/>
  <c r="BJ85" i="3"/>
  <c r="BJ39" i="3"/>
  <c r="BK37" i="3"/>
  <c r="BM37" i="3" s="1"/>
  <c r="BJ35" i="3"/>
  <c r="BK502" i="3"/>
  <c r="BM502" i="3" s="1"/>
  <c r="BJ502" i="3"/>
  <c r="BK506" i="3"/>
  <c r="BM506" i="3" s="1"/>
  <c r="BJ506" i="3"/>
  <c r="BK490" i="3"/>
  <c r="BM490" i="3" s="1"/>
  <c r="BJ490" i="3"/>
  <c r="BK438" i="3"/>
  <c r="BM438" i="3" s="1"/>
  <c r="BJ438" i="3"/>
  <c r="BK422" i="3"/>
  <c r="BM422" i="3" s="1"/>
  <c r="BJ422" i="3"/>
  <c r="BK406" i="3"/>
  <c r="BM406" i="3" s="1"/>
  <c r="BJ406" i="3"/>
  <c r="BK390" i="3"/>
  <c r="BM390" i="3" s="1"/>
  <c r="BJ390" i="3"/>
  <c r="BK374" i="3"/>
  <c r="BM374" i="3" s="1"/>
  <c r="BJ374" i="3"/>
  <c r="BL226" i="3"/>
  <c r="BJ226" i="3"/>
  <c r="BK226" i="3"/>
  <c r="BM226" i="3" s="1"/>
  <c r="BL65" i="3"/>
  <c r="BK65" i="3"/>
  <c r="BM65" i="3" s="1"/>
  <c r="BJ65" i="3"/>
  <c r="BL63" i="3"/>
  <c r="BJ63" i="3"/>
  <c r="BL61" i="3"/>
  <c r="BJ61" i="3"/>
  <c r="BK61" i="3"/>
  <c r="BM61" i="3" s="1"/>
  <c r="BL31" i="3"/>
  <c r="BJ31" i="3"/>
  <c r="BL29" i="3"/>
  <c r="BK29" i="3"/>
  <c r="BM29" i="3" s="1"/>
  <c r="BJ29" i="3"/>
  <c r="BL27" i="3"/>
  <c r="BK510" i="3"/>
  <c r="BM510" i="3" s="1"/>
  <c r="BJ510" i="3"/>
  <c r="BK494" i="3"/>
  <c r="BM494" i="3" s="1"/>
  <c r="BJ494" i="3"/>
  <c r="BK478" i="3"/>
  <c r="BM478" i="3" s="1"/>
  <c r="BJ478" i="3"/>
  <c r="BK472" i="3"/>
  <c r="BM472" i="3" s="1"/>
  <c r="BJ472" i="3"/>
  <c r="BK458" i="3"/>
  <c r="BM458" i="3" s="1"/>
  <c r="BJ458" i="3"/>
  <c r="BK442" i="3"/>
  <c r="BM442" i="3" s="1"/>
  <c r="BJ442" i="3"/>
  <c r="BK426" i="3"/>
  <c r="BM426" i="3" s="1"/>
  <c r="BJ426" i="3"/>
  <c r="BK410" i="3"/>
  <c r="BM410" i="3" s="1"/>
  <c r="BK394" i="3"/>
  <c r="BM394" i="3" s="1"/>
  <c r="BJ394" i="3"/>
  <c r="BL342" i="3"/>
  <c r="BN342" i="3" s="1"/>
  <c r="BJ342" i="3"/>
  <c r="BJ245" i="3"/>
  <c r="BL245" i="3"/>
  <c r="BK245" i="3"/>
  <c r="BM245" i="3" s="1"/>
  <c r="BK205" i="3"/>
  <c r="BM205" i="3" s="1"/>
  <c r="BL93" i="3"/>
  <c r="BJ93" i="3"/>
  <c r="BK93" i="3"/>
  <c r="BM93" i="3" s="1"/>
  <c r="BK514" i="3"/>
  <c r="BM514" i="3" s="1"/>
  <c r="BJ514" i="3"/>
  <c r="BK498" i="3"/>
  <c r="BM498" i="3" s="1"/>
  <c r="BJ498" i="3"/>
  <c r="BK482" i="3"/>
  <c r="BM482" i="3" s="1"/>
  <c r="BJ482" i="3"/>
  <c r="BK475" i="3"/>
  <c r="BM475" i="3" s="1"/>
  <c r="BL475" i="3"/>
  <c r="BJ475" i="3"/>
  <c r="BK462" i="3"/>
  <c r="BM462" i="3" s="1"/>
  <c r="BJ462" i="3"/>
  <c r="BK446" i="3"/>
  <c r="BM446" i="3" s="1"/>
  <c r="BJ446" i="3"/>
  <c r="BK430" i="3"/>
  <c r="BM430" i="3" s="1"/>
  <c r="BJ430" i="3"/>
  <c r="BK414" i="3"/>
  <c r="BM414" i="3" s="1"/>
  <c r="BJ414" i="3"/>
  <c r="BK398" i="3"/>
  <c r="BM398" i="3" s="1"/>
  <c r="BJ398" i="3"/>
  <c r="BK382" i="3"/>
  <c r="BM382" i="3" s="1"/>
  <c r="BJ382" i="3"/>
  <c r="BK366" i="3"/>
  <c r="BM366" i="3" s="1"/>
  <c r="BJ366" i="3"/>
  <c r="BL324" i="3"/>
  <c r="BJ324" i="3"/>
  <c r="BJ322" i="3"/>
  <c r="BK322" i="3"/>
  <c r="BM322" i="3" s="1"/>
  <c r="BL234" i="3"/>
  <c r="BJ234" i="3"/>
  <c r="BL210" i="3"/>
  <c r="BJ210" i="3"/>
  <c r="BK210" i="3"/>
  <c r="BM210" i="3" s="1"/>
  <c r="BJ134" i="3"/>
  <c r="BL118" i="3"/>
  <c r="BJ118" i="3"/>
  <c r="BK118" i="3"/>
  <c r="BM118" i="3" s="1"/>
  <c r="BL102" i="3"/>
  <c r="BJ102" i="3"/>
  <c r="BK102" i="3"/>
  <c r="BM102" i="3" s="1"/>
  <c r="BK518" i="3"/>
  <c r="BM518" i="3" s="1"/>
  <c r="BJ518" i="3"/>
  <c r="BK486" i="3"/>
  <c r="BM486" i="3" s="1"/>
  <c r="BJ486" i="3"/>
  <c r="BK450" i="3"/>
  <c r="BM450" i="3" s="1"/>
  <c r="BJ450" i="3"/>
  <c r="BK418" i="3"/>
  <c r="BM418" i="3" s="1"/>
  <c r="BJ418" i="3"/>
  <c r="BK402" i="3"/>
  <c r="BM402" i="3" s="1"/>
  <c r="BJ402" i="3"/>
  <c r="BK386" i="3"/>
  <c r="BM386" i="3" s="1"/>
  <c r="BJ386" i="3"/>
  <c r="BK370" i="3"/>
  <c r="BM370" i="3" s="1"/>
  <c r="BJ370" i="3"/>
  <c r="BL354" i="3"/>
  <c r="BJ354" i="3"/>
  <c r="BK354" i="3"/>
  <c r="BM354" i="3" s="1"/>
  <c r="BJ344" i="3"/>
  <c r="BL338" i="3"/>
  <c r="BJ338" i="3"/>
  <c r="BK338" i="3"/>
  <c r="BM338" i="3" s="1"/>
  <c r="BL218" i="3"/>
  <c r="BJ218" i="3"/>
  <c r="BL15" i="3"/>
  <c r="BJ15" i="3"/>
  <c r="BK334" i="3"/>
  <c r="BM334" i="3" s="1"/>
  <c r="BJ242" i="3"/>
  <c r="BL130" i="3"/>
  <c r="BK130" i="3"/>
  <c r="BM130" i="3" s="1"/>
  <c r="BL89" i="3"/>
  <c r="BK89" i="3"/>
  <c r="BM89" i="3" s="1"/>
  <c r="BK57" i="3"/>
  <c r="BM57" i="3" s="1"/>
  <c r="BJ43" i="3"/>
  <c r="BL33" i="3"/>
  <c r="BK33" i="3"/>
  <c r="BM33" i="3" s="1"/>
  <c r="BJ33" i="3"/>
  <c r="BL330" i="3"/>
  <c r="BN330" i="3" s="1"/>
  <c r="BJ330" i="3"/>
  <c r="BK313" i="3"/>
  <c r="BM313" i="3" s="1"/>
  <c r="BL126" i="3"/>
  <c r="BJ126" i="3"/>
  <c r="BK126" i="3"/>
  <c r="BM126" i="3" s="1"/>
  <c r="BL122" i="3"/>
  <c r="BK122" i="3"/>
  <c r="BM122" i="3" s="1"/>
  <c r="BL106" i="3"/>
  <c r="BK106" i="3"/>
  <c r="BM106" i="3" s="1"/>
  <c r="BL91" i="3"/>
  <c r="BJ91" i="3"/>
  <c r="BL81" i="3"/>
  <c r="BK81" i="3"/>
  <c r="BM81" i="3" s="1"/>
  <c r="BJ81" i="3"/>
  <c r="BL73" i="3"/>
  <c r="BK73" i="3"/>
  <c r="BM73" i="3" s="1"/>
  <c r="BL59" i="3"/>
  <c r="BJ59" i="3"/>
  <c r="BL49" i="3"/>
  <c r="BK49" i="3"/>
  <c r="BM49" i="3" s="1"/>
  <c r="BJ49" i="3"/>
  <c r="BL41" i="3"/>
  <c r="BK41" i="3"/>
  <c r="BM41" i="3" s="1"/>
  <c r="BJ332" i="3"/>
  <c r="BJ328" i="3"/>
  <c r="BJ318" i="3"/>
  <c r="BK242" i="3"/>
  <c r="BM242" i="3" s="1"/>
  <c r="BJ202" i="3"/>
  <c r="BJ130" i="3"/>
  <c r="BL47" i="3"/>
  <c r="BJ47" i="3"/>
  <c r="BL45" i="3"/>
  <c r="BJ45" i="3"/>
  <c r="BK45" i="3"/>
  <c r="BM45" i="3" s="1"/>
  <c r="BL25" i="3"/>
  <c r="BK25" i="3"/>
  <c r="BM25" i="3" s="1"/>
  <c r="BJ25" i="3"/>
  <c r="BK237" i="3"/>
  <c r="BM237" i="3" s="1"/>
  <c r="BL17" i="3"/>
  <c r="BK17" i="3"/>
  <c r="BM17" i="3" s="1"/>
  <c r="BK520" i="3"/>
  <c r="BM520" i="3" s="1"/>
  <c r="BJ520" i="3"/>
  <c r="BL517" i="3"/>
  <c r="BK517" i="3"/>
  <c r="BM517" i="3" s="1"/>
  <c r="BJ513" i="3"/>
  <c r="BL513" i="3"/>
  <c r="BK513" i="3"/>
  <c r="BM513" i="3" s="1"/>
  <c r="BJ509" i="3"/>
  <c r="BL509" i="3"/>
  <c r="BK509" i="3"/>
  <c r="BM509" i="3" s="1"/>
  <c r="BJ505" i="3"/>
  <c r="BL505" i="3"/>
  <c r="BK505" i="3"/>
  <c r="BM505" i="3" s="1"/>
  <c r="BJ501" i="3"/>
  <c r="BK501" i="3"/>
  <c r="BM501" i="3" s="1"/>
  <c r="BL501" i="3"/>
  <c r="BJ497" i="3"/>
  <c r="BK497" i="3"/>
  <c r="BM497" i="3" s="1"/>
  <c r="BL497" i="3"/>
  <c r="BJ493" i="3"/>
  <c r="BK493" i="3"/>
  <c r="BM493" i="3" s="1"/>
  <c r="BJ489" i="3"/>
  <c r="BK489" i="3"/>
  <c r="BM489" i="3" s="1"/>
  <c r="BL489" i="3"/>
  <c r="BJ485" i="3"/>
  <c r="BK485" i="3"/>
  <c r="BM485" i="3" s="1"/>
  <c r="BL485" i="3"/>
  <c r="BJ481" i="3"/>
  <c r="BL481" i="3"/>
  <c r="BJ477" i="3"/>
  <c r="BK477" i="3"/>
  <c r="BM477" i="3" s="1"/>
  <c r="BL477" i="3"/>
  <c r="BK474" i="3"/>
  <c r="BM474" i="3" s="1"/>
  <c r="BJ474" i="3"/>
  <c r="BL474" i="3"/>
  <c r="BK470" i="3"/>
  <c r="BM470" i="3" s="1"/>
  <c r="BJ470" i="3"/>
  <c r="BL470" i="3"/>
  <c r="BJ515" i="3"/>
  <c r="BK515" i="3"/>
  <c r="BM515" i="3" s="1"/>
  <c r="BL515" i="3"/>
  <c r="BJ511" i="3"/>
  <c r="BK511" i="3"/>
  <c r="BM511" i="3" s="1"/>
  <c r="BL511" i="3"/>
  <c r="BJ507" i="3"/>
  <c r="BK507" i="3"/>
  <c r="BM507" i="3" s="1"/>
  <c r="BL507" i="3"/>
  <c r="BJ503" i="3"/>
  <c r="BK503" i="3"/>
  <c r="BM503" i="3" s="1"/>
  <c r="BL503" i="3"/>
  <c r="BJ499" i="3"/>
  <c r="BL499" i="3"/>
  <c r="BK499" i="3"/>
  <c r="BM499" i="3" s="1"/>
  <c r="BJ495" i="3"/>
  <c r="BK495" i="3"/>
  <c r="BM495" i="3" s="1"/>
  <c r="BL495" i="3"/>
  <c r="BK491" i="3"/>
  <c r="BM491" i="3" s="1"/>
  <c r="BJ487" i="3"/>
  <c r="BL487" i="3"/>
  <c r="BK487" i="3"/>
  <c r="BM487" i="3" s="1"/>
  <c r="BJ483" i="3"/>
  <c r="BK483" i="3"/>
  <c r="BM483" i="3" s="1"/>
  <c r="BL483" i="3"/>
  <c r="BJ329" i="3"/>
  <c r="BK329" i="3"/>
  <c r="BM329" i="3" s="1"/>
  <c r="BL254" i="3"/>
  <c r="BJ254" i="3"/>
  <c r="BK254" i="3"/>
  <c r="BM254" i="3" s="1"/>
  <c r="BJ231" i="3"/>
  <c r="BL231" i="3"/>
  <c r="BK231" i="3"/>
  <c r="BM231" i="3" s="1"/>
  <c r="BL220" i="3"/>
  <c r="BJ220" i="3"/>
  <c r="BK220" i="3"/>
  <c r="BM220" i="3" s="1"/>
  <c r="BJ167" i="3"/>
  <c r="BK167" i="3"/>
  <c r="BM167" i="3" s="1"/>
  <c r="BL167" i="3"/>
  <c r="BJ62" i="3"/>
  <c r="BK62" i="3"/>
  <c r="BM62" i="3" s="1"/>
  <c r="BL62" i="3"/>
  <c r="BJ357" i="3"/>
  <c r="BK357" i="3"/>
  <c r="BM357" i="3" s="1"/>
  <c r="BJ355" i="3"/>
  <c r="BK355" i="3"/>
  <c r="BM355" i="3" s="1"/>
  <c r="BJ341" i="3"/>
  <c r="BK341" i="3"/>
  <c r="BM341" i="3" s="1"/>
  <c r="BJ339" i="3"/>
  <c r="BK339" i="3"/>
  <c r="BM339" i="3" s="1"/>
  <c r="BJ325" i="3"/>
  <c r="BK325" i="3"/>
  <c r="BM325" i="3" s="1"/>
  <c r="BJ323" i="3"/>
  <c r="BK323" i="3"/>
  <c r="BM323" i="3" s="1"/>
  <c r="BL314" i="3"/>
  <c r="BN314" i="3" s="1"/>
  <c r="BJ314" i="3"/>
  <c r="BJ225" i="3"/>
  <c r="BK225" i="3"/>
  <c r="BM225" i="3" s="1"/>
  <c r="BL225" i="3"/>
  <c r="BJ211" i="3"/>
  <c r="BL211" i="3"/>
  <c r="BK211" i="3"/>
  <c r="BM211" i="3" s="1"/>
  <c r="BJ359" i="3"/>
  <c r="BK359" i="3"/>
  <c r="BM359" i="3" s="1"/>
  <c r="BJ343" i="3"/>
  <c r="BK343" i="3"/>
  <c r="BM343" i="3" s="1"/>
  <c r="BJ327" i="3"/>
  <c r="BK327" i="3"/>
  <c r="BM327" i="3" s="1"/>
  <c r="BL260" i="3"/>
  <c r="BJ260" i="3"/>
  <c r="BK260" i="3"/>
  <c r="BM260" i="3" s="1"/>
  <c r="BJ241" i="3"/>
  <c r="BK241" i="3"/>
  <c r="BM241" i="3" s="1"/>
  <c r="BL241" i="3"/>
  <c r="BJ207" i="3"/>
  <c r="BL207" i="3"/>
  <c r="BK207" i="3"/>
  <c r="BM207" i="3" s="1"/>
  <c r="BK94" i="3"/>
  <c r="BM94" i="3" s="1"/>
  <c r="BK78" i="3"/>
  <c r="BM78" i="3" s="1"/>
  <c r="BJ46" i="3"/>
  <c r="BK46" i="3"/>
  <c r="BM46" i="3" s="1"/>
  <c r="BL46" i="3"/>
  <c r="BJ30" i="3"/>
  <c r="BK30" i="3"/>
  <c r="BM30" i="3" s="1"/>
  <c r="BL30" i="3"/>
  <c r="BL520" i="3"/>
  <c r="BL518" i="3"/>
  <c r="BL516" i="3"/>
  <c r="BN516" i="3" s="1"/>
  <c r="BL514" i="3"/>
  <c r="BL512" i="3"/>
  <c r="BL510" i="3"/>
  <c r="BL508" i="3"/>
  <c r="BL506" i="3"/>
  <c r="BL504" i="3"/>
  <c r="BN504" i="3" s="1"/>
  <c r="BL502" i="3"/>
  <c r="BL500" i="3"/>
  <c r="BN500" i="3" s="1"/>
  <c r="BL498" i="3"/>
  <c r="BL496" i="3"/>
  <c r="BL494" i="3"/>
  <c r="BL492" i="3"/>
  <c r="BN492" i="3" s="1"/>
  <c r="BL490" i="3"/>
  <c r="BL486" i="3"/>
  <c r="BL484" i="3"/>
  <c r="BN484" i="3" s="1"/>
  <c r="BL482" i="3"/>
  <c r="BL480" i="3"/>
  <c r="BL478" i="3"/>
  <c r="BL476" i="3"/>
  <c r="BL473" i="3"/>
  <c r="BN473" i="3" s="1"/>
  <c r="BL469" i="3"/>
  <c r="BN469" i="3" s="1"/>
  <c r="BJ353" i="3"/>
  <c r="BK353" i="3"/>
  <c r="BM353" i="3" s="1"/>
  <c r="BJ351" i="3"/>
  <c r="BK351" i="3"/>
  <c r="BM351" i="3" s="1"/>
  <c r="BJ337" i="3"/>
  <c r="BK337" i="3"/>
  <c r="BM337" i="3" s="1"/>
  <c r="BJ335" i="3"/>
  <c r="BK335" i="3"/>
  <c r="BM335" i="3" s="1"/>
  <c r="BJ321" i="3"/>
  <c r="BK321" i="3"/>
  <c r="BM321" i="3" s="1"/>
  <c r="BJ319" i="3"/>
  <c r="BK319" i="3"/>
  <c r="BM319" i="3" s="1"/>
  <c r="BJ315" i="3"/>
  <c r="BL315" i="3"/>
  <c r="BN315" i="3" s="1"/>
  <c r="BJ303" i="3"/>
  <c r="BL303" i="3"/>
  <c r="BK303" i="3"/>
  <c r="BM303" i="3" s="1"/>
  <c r="BJ295" i="3"/>
  <c r="BL295" i="3"/>
  <c r="BK295" i="3"/>
  <c r="BM295" i="3" s="1"/>
  <c r="BJ291" i="3"/>
  <c r="BL291" i="3"/>
  <c r="BJ283" i="3"/>
  <c r="BL283" i="3"/>
  <c r="BK283" i="3"/>
  <c r="BM283" i="3" s="1"/>
  <c r="BL275" i="3"/>
  <c r="BK275" i="3"/>
  <c r="BM275" i="3" s="1"/>
  <c r="BJ267" i="3"/>
  <c r="BL267" i="3"/>
  <c r="BK267" i="3"/>
  <c r="BM267" i="3" s="1"/>
  <c r="BJ263" i="3"/>
  <c r="BL252" i="3"/>
  <c r="BJ252" i="3"/>
  <c r="BK252" i="3"/>
  <c r="BM252" i="3" s="1"/>
  <c r="BJ228" i="3"/>
  <c r="BL222" i="3"/>
  <c r="BJ222" i="3"/>
  <c r="BK222" i="3"/>
  <c r="BM222" i="3" s="1"/>
  <c r="BL196" i="3"/>
  <c r="BJ196" i="3"/>
  <c r="BK196" i="3"/>
  <c r="BM196" i="3" s="1"/>
  <c r="BL188" i="3"/>
  <c r="BJ188" i="3"/>
  <c r="BK188" i="3"/>
  <c r="BM188" i="3" s="1"/>
  <c r="BL184" i="3"/>
  <c r="BJ184" i="3"/>
  <c r="BK184" i="3"/>
  <c r="BM184" i="3" s="1"/>
  <c r="BL180" i="3"/>
  <c r="BJ180" i="3"/>
  <c r="BK180" i="3"/>
  <c r="BM180" i="3" s="1"/>
  <c r="BJ175" i="3"/>
  <c r="BK175" i="3"/>
  <c r="BM175" i="3" s="1"/>
  <c r="BL175" i="3"/>
  <c r="BJ143" i="3"/>
  <c r="BJ139" i="3"/>
  <c r="BL139" i="3"/>
  <c r="BK139" i="3"/>
  <c r="BM139" i="3" s="1"/>
  <c r="BJ131" i="3"/>
  <c r="BL123" i="3"/>
  <c r="BJ115" i="3"/>
  <c r="BL115" i="3"/>
  <c r="BK115" i="3"/>
  <c r="BM115" i="3" s="1"/>
  <c r="BJ107" i="3"/>
  <c r="BL107" i="3"/>
  <c r="BK107" i="3"/>
  <c r="BM107" i="3" s="1"/>
  <c r="BL472" i="3"/>
  <c r="BL467" i="3"/>
  <c r="BN467" i="3" s="1"/>
  <c r="BL465" i="3"/>
  <c r="BN465" i="3" s="1"/>
  <c r="BL464" i="3"/>
  <c r="BN464" i="3" s="1"/>
  <c r="BL463" i="3"/>
  <c r="BN463" i="3" s="1"/>
  <c r="BL462" i="3"/>
  <c r="BL461" i="3"/>
  <c r="BN461" i="3" s="1"/>
  <c r="BL460" i="3"/>
  <c r="BN460" i="3" s="1"/>
  <c r="BL459" i="3"/>
  <c r="BL458" i="3"/>
  <c r="BL457" i="3"/>
  <c r="BN457" i="3" s="1"/>
  <c r="BL456" i="3"/>
  <c r="BN456" i="3" s="1"/>
  <c r="BL455" i="3"/>
  <c r="BN455" i="3" s="1"/>
  <c r="BL453" i="3"/>
  <c r="BN453" i="3" s="1"/>
  <c r="BL452" i="3"/>
  <c r="BN452" i="3" s="1"/>
  <c r="BL450" i="3"/>
  <c r="BL449" i="3"/>
  <c r="BN449" i="3" s="1"/>
  <c r="BL448" i="3"/>
  <c r="BN448" i="3" s="1"/>
  <c r="BL447" i="3"/>
  <c r="BN447" i="3" s="1"/>
  <c r="BL446" i="3"/>
  <c r="BL445" i="3"/>
  <c r="BN445" i="3" s="1"/>
  <c r="BL444" i="3"/>
  <c r="BN444" i="3" s="1"/>
  <c r="BL443" i="3"/>
  <c r="BN443" i="3" s="1"/>
  <c r="BL442" i="3"/>
  <c r="BL441" i="3"/>
  <c r="BN441" i="3" s="1"/>
  <c r="BL440" i="3"/>
  <c r="BN440" i="3" s="1"/>
  <c r="BL438" i="3"/>
  <c r="BL437" i="3"/>
  <c r="BN437" i="3" s="1"/>
  <c r="BL436" i="3"/>
  <c r="BL435" i="3"/>
  <c r="BN435" i="3" s="1"/>
  <c r="BL433" i="3"/>
  <c r="BN433" i="3" s="1"/>
  <c r="BL432" i="3"/>
  <c r="BN432" i="3" s="1"/>
  <c r="BL431" i="3"/>
  <c r="BN431" i="3" s="1"/>
  <c r="BL430" i="3"/>
  <c r="BL429" i="3"/>
  <c r="BN429" i="3" s="1"/>
  <c r="BL428" i="3"/>
  <c r="BN428" i="3" s="1"/>
  <c r="BL427" i="3"/>
  <c r="BL426" i="3"/>
  <c r="BL425" i="3"/>
  <c r="BN425" i="3" s="1"/>
  <c r="BL424" i="3"/>
  <c r="BN424" i="3" s="1"/>
  <c r="BL423" i="3"/>
  <c r="BN423" i="3" s="1"/>
  <c r="BL422" i="3"/>
  <c r="BL421" i="3"/>
  <c r="BN421" i="3" s="1"/>
  <c r="BL420" i="3"/>
  <c r="BN420" i="3" s="1"/>
  <c r="BL419" i="3"/>
  <c r="BN419" i="3" s="1"/>
  <c r="BL418" i="3"/>
  <c r="BL417" i="3"/>
  <c r="BN417" i="3" s="1"/>
  <c r="BL416" i="3"/>
  <c r="BN416" i="3" s="1"/>
  <c r="BL415" i="3"/>
  <c r="BN415" i="3" s="1"/>
  <c r="BL414" i="3"/>
  <c r="BL413" i="3"/>
  <c r="BN413" i="3" s="1"/>
  <c r="BL412" i="3"/>
  <c r="BN412" i="3" s="1"/>
  <c r="BL411" i="3"/>
  <c r="BN411" i="3" s="1"/>
  <c r="BL409" i="3"/>
  <c r="BN409" i="3" s="1"/>
  <c r="BL408" i="3"/>
  <c r="BN408" i="3" s="1"/>
  <c r="BL407" i="3"/>
  <c r="BL406" i="3"/>
  <c r="BL405" i="3"/>
  <c r="BN405" i="3" s="1"/>
  <c r="BL404" i="3"/>
  <c r="BL403" i="3"/>
  <c r="BN403" i="3" s="1"/>
  <c r="BL402" i="3"/>
  <c r="BL401" i="3"/>
  <c r="BN401" i="3" s="1"/>
  <c r="BL400" i="3"/>
  <c r="BN400" i="3" s="1"/>
  <c r="BL399" i="3"/>
  <c r="BN399" i="3" s="1"/>
  <c r="BL398" i="3"/>
  <c r="BL397" i="3"/>
  <c r="BN397" i="3" s="1"/>
  <c r="BL396" i="3"/>
  <c r="BN396" i="3" s="1"/>
  <c r="BL395" i="3"/>
  <c r="BL394" i="3"/>
  <c r="BL392" i="3"/>
  <c r="BN392" i="3" s="1"/>
  <c r="BL391" i="3"/>
  <c r="BN391" i="3" s="1"/>
  <c r="BL389" i="3"/>
  <c r="BN389" i="3" s="1"/>
  <c r="BL388" i="3"/>
  <c r="BN388" i="3" s="1"/>
  <c r="BL387" i="3"/>
  <c r="BN387" i="3" s="1"/>
  <c r="BL386" i="3"/>
  <c r="BL385" i="3"/>
  <c r="BN385" i="3" s="1"/>
  <c r="BL384" i="3"/>
  <c r="BN384" i="3" s="1"/>
  <c r="BL383" i="3"/>
  <c r="BN383" i="3" s="1"/>
  <c r="BL382" i="3"/>
  <c r="BL381" i="3"/>
  <c r="BN381" i="3" s="1"/>
  <c r="BL380" i="3"/>
  <c r="BN380" i="3" s="1"/>
  <c r="BL379" i="3"/>
  <c r="BN379" i="3" s="1"/>
  <c r="BL377" i="3"/>
  <c r="BN377" i="3" s="1"/>
  <c r="BL376" i="3"/>
  <c r="BL375" i="3"/>
  <c r="BL374" i="3"/>
  <c r="BL373" i="3"/>
  <c r="BN373" i="3" s="1"/>
  <c r="BL372" i="3"/>
  <c r="BL371" i="3"/>
  <c r="BN371" i="3" s="1"/>
  <c r="BL370" i="3"/>
  <c r="BL369" i="3"/>
  <c r="BN369" i="3" s="1"/>
  <c r="BL368" i="3"/>
  <c r="BN368" i="3" s="1"/>
  <c r="BL367" i="3"/>
  <c r="BN367" i="3" s="1"/>
  <c r="BL366" i="3"/>
  <c r="BL365" i="3"/>
  <c r="BN365" i="3" s="1"/>
  <c r="BL359" i="3"/>
  <c r="BJ349" i="3"/>
  <c r="BK349" i="3"/>
  <c r="BM349" i="3" s="1"/>
  <c r="BK347" i="3"/>
  <c r="BM347" i="3" s="1"/>
  <c r="BL345" i="3"/>
  <c r="BL343" i="3"/>
  <c r="BJ333" i="3"/>
  <c r="BK333" i="3"/>
  <c r="BM333" i="3" s="1"/>
  <c r="BJ331" i="3"/>
  <c r="BL329" i="3"/>
  <c r="BL327" i="3"/>
  <c r="BJ317" i="3"/>
  <c r="BK317" i="3"/>
  <c r="BM317" i="3" s="1"/>
  <c r="BL312" i="3"/>
  <c r="BJ312" i="3"/>
  <c r="BK312" i="3"/>
  <c r="BM312" i="3" s="1"/>
  <c r="BL308" i="3"/>
  <c r="BJ308" i="3"/>
  <c r="BK308" i="3"/>
  <c r="BM308" i="3" s="1"/>
  <c r="BL304" i="3"/>
  <c r="BJ304" i="3"/>
  <c r="BK304" i="3"/>
  <c r="BM304" i="3" s="1"/>
  <c r="BK292" i="3"/>
  <c r="BM292" i="3" s="1"/>
  <c r="BL288" i="3"/>
  <c r="BL284" i="3"/>
  <c r="BJ284" i="3"/>
  <c r="BK284" i="3"/>
  <c r="BM284" i="3" s="1"/>
  <c r="BL280" i="3"/>
  <c r="BJ280" i="3"/>
  <c r="BK280" i="3"/>
  <c r="BM280" i="3" s="1"/>
  <c r="BL276" i="3"/>
  <c r="BL268" i="3"/>
  <c r="BJ268" i="3"/>
  <c r="BK268" i="3"/>
  <c r="BM268" i="3" s="1"/>
  <c r="BK264" i="3"/>
  <c r="BM264" i="3" s="1"/>
  <c r="BJ257" i="3"/>
  <c r="BK257" i="3"/>
  <c r="BM257" i="3" s="1"/>
  <c r="BL257" i="3"/>
  <c r="BJ247" i="3"/>
  <c r="BL247" i="3"/>
  <c r="BK247" i="3"/>
  <c r="BM247" i="3" s="1"/>
  <c r="BK201" i="3"/>
  <c r="BM201" i="3" s="1"/>
  <c r="BK356" i="3"/>
  <c r="BM356" i="3" s="1"/>
  <c r="BK352" i="3"/>
  <c r="BM352" i="3" s="1"/>
  <c r="BK348" i="3"/>
  <c r="BM348" i="3" s="1"/>
  <c r="BK344" i="3"/>
  <c r="BM344" i="3" s="1"/>
  <c r="BK332" i="3"/>
  <c r="BM332" i="3" s="1"/>
  <c r="BK328" i="3"/>
  <c r="BM328" i="3" s="1"/>
  <c r="BK324" i="3"/>
  <c r="BM324" i="3" s="1"/>
  <c r="BL316" i="3"/>
  <c r="BN316" i="3" s="1"/>
  <c r="BJ316" i="3"/>
  <c r="BL310" i="3"/>
  <c r="BN310" i="3" s="1"/>
  <c r="BJ310" i="3"/>
  <c r="BJ309" i="3"/>
  <c r="BL302" i="3"/>
  <c r="BN302" i="3" s="1"/>
  <c r="BJ302" i="3"/>
  <c r="BL294" i="3"/>
  <c r="BN294" i="3" s="1"/>
  <c r="BJ294" i="3"/>
  <c r="BL278" i="3"/>
  <c r="BN278" i="3" s="1"/>
  <c r="BJ278" i="3"/>
  <c r="BJ277" i="3"/>
  <c r="BL270" i="3"/>
  <c r="BN270" i="3" s="1"/>
  <c r="BJ270" i="3"/>
  <c r="BJ269" i="3"/>
  <c r="BL262" i="3"/>
  <c r="BN262" i="3" s="1"/>
  <c r="BJ262" i="3"/>
  <c r="BL246" i="3"/>
  <c r="BN246" i="3" s="1"/>
  <c r="BJ246" i="3"/>
  <c r="BL214" i="3"/>
  <c r="BN214" i="3" s="1"/>
  <c r="BJ214" i="3"/>
  <c r="BJ199" i="3"/>
  <c r="BJ195" i="3"/>
  <c r="BL195" i="3"/>
  <c r="BK195" i="3"/>
  <c r="BM195" i="3" s="1"/>
  <c r="BJ191" i="3"/>
  <c r="BL191" i="3"/>
  <c r="BK191" i="3"/>
  <c r="BM191" i="3" s="1"/>
  <c r="BJ187" i="3"/>
  <c r="BL187" i="3"/>
  <c r="BK187" i="3"/>
  <c r="BM187" i="3" s="1"/>
  <c r="BJ179" i="3"/>
  <c r="BL179" i="3"/>
  <c r="BK179" i="3"/>
  <c r="BM179" i="3" s="1"/>
  <c r="BJ163" i="3"/>
  <c r="BK163" i="3"/>
  <c r="BM163" i="3" s="1"/>
  <c r="BL163" i="3"/>
  <c r="BJ147" i="3"/>
  <c r="BK147" i="3"/>
  <c r="BM147" i="3" s="1"/>
  <c r="BL147" i="3"/>
  <c r="BL306" i="3"/>
  <c r="BN306" i="3" s="1"/>
  <c r="BJ306" i="3"/>
  <c r="BJ297" i="3"/>
  <c r="BL297" i="3"/>
  <c r="BN297" i="3" s="1"/>
  <c r="BL290" i="3"/>
  <c r="BN290" i="3" s="1"/>
  <c r="BJ290" i="3"/>
  <c r="BJ289" i="3"/>
  <c r="BL282" i="3"/>
  <c r="BN282" i="3" s="1"/>
  <c r="BJ282" i="3"/>
  <c r="BJ281" i="3"/>
  <c r="BL281" i="3"/>
  <c r="BN281" i="3" s="1"/>
  <c r="BL266" i="3"/>
  <c r="BN266" i="3" s="1"/>
  <c r="BJ265" i="3"/>
  <c r="BL265" i="3"/>
  <c r="BN265" i="3" s="1"/>
  <c r="BJ259" i="3"/>
  <c r="BL259" i="3"/>
  <c r="BK259" i="3"/>
  <c r="BM259" i="3" s="1"/>
  <c r="BJ255" i="3"/>
  <c r="BL255" i="3"/>
  <c r="BN255" i="3" s="1"/>
  <c r="BJ251" i="3"/>
  <c r="BL251" i="3"/>
  <c r="BK251" i="3"/>
  <c r="BM251" i="3" s="1"/>
  <c r="BJ249" i="3"/>
  <c r="BK249" i="3"/>
  <c r="BM249" i="3" s="1"/>
  <c r="BJ243" i="3"/>
  <c r="BL243" i="3"/>
  <c r="BK243" i="3"/>
  <c r="BM243" i="3" s="1"/>
  <c r="BJ239" i="3"/>
  <c r="BL239" i="3"/>
  <c r="BN239" i="3" s="1"/>
  <c r="BJ235" i="3"/>
  <c r="BL235" i="3"/>
  <c r="BK235" i="3"/>
  <c r="BM235" i="3" s="1"/>
  <c r="BJ233" i="3"/>
  <c r="BK233" i="3"/>
  <c r="BM233" i="3" s="1"/>
  <c r="BJ227" i="3"/>
  <c r="BL227" i="3"/>
  <c r="BK227" i="3"/>
  <c r="BM227" i="3" s="1"/>
  <c r="BJ223" i="3"/>
  <c r="BJ217" i="3"/>
  <c r="BK217" i="3"/>
  <c r="BM217" i="3" s="1"/>
  <c r="BL212" i="3"/>
  <c r="BK212" i="3"/>
  <c r="BM212" i="3" s="1"/>
  <c r="BJ209" i="3"/>
  <c r="BK209" i="3"/>
  <c r="BM209" i="3" s="1"/>
  <c r="BK204" i="3"/>
  <c r="BM204" i="3" s="1"/>
  <c r="BJ171" i="3"/>
  <c r="BK171" i="3"/>
  <c r="BM171" i="3" s="1"/>
  <c r="BL171" i="3"/>
  <c r="BJ155" i="3"/>
  <c r="BK155" i="3"/>
  <c r="BM155" i="3" s="1"/>
  <c r="BL155" i="3"/>
  <c r="BL253" i="3"/>
  <c r="BL237" i="3"/>
  <c r="BK234" i="3"/>
  <c r="BM234" i="3" s="1"/>
  <c r="BK218" i="3"/>
  <c r="BM218" i="3" s="1"/>
  <c r="BL208" i="3"/>
  <c r="BN208" i="3" s="1"/>
  <c r="BJ208" i="3"/>
  <c r="BK202" i="3"/>
  <c r="BM202" i="3" s="1"/>
  <c r="BL190" i="3"/>
  <c r="BN190" i="3" s="1"/>
  <c r="BJ189" i="3"/>
  <c r="BL189" i="3"/>
  <c r="BN189" i="3" s="1"/>
  <c r="BL182" i="3"/>
  <c r="BN182" i="3" s="1"/>
  <c r="BJ182" i="3"/>
  <c r="BJ181" i="3"/>
  <c r="BL181" i="3"/>
  <c r="BN181" i="3" s="1"/>
  <c r="BJ173" i="3"/>
  <c r="BK173" i="3"/>
  <c r="BM173" i="3" s="1"/>
  <c r="BJ165" i="3"/>
  <c r="BK165" i="3"/>
  <c r="BM165" i="3" s="1"/>
  <c r="BK149" i="3"/>
  <c r="BM149" i="3" s="1"/>
  <c r="BK117" i="3"/>
  <c r="BM117" i="3" s="1"/>
  <c r="BL117" i="3"/>
  <c r="BJ232" i="3"/>
  <c r="BL216" i="3"/>
  <c r="BN216" i="3" s="1"/>
  <c r="BJ216" i="3"/>
  <c r="BL213" i="3"/>
  <c r="BL200" i="3"/>
  <c r="BN200" i="3" s="1"/>
  <c r="BJ200" i="3"/>
  <c r="BL197" i="3"/>
  <c r="BL194" i="3"/>
  <c r="BN194" i="3" s="1"/>
  <c r="BJ194" i="3"/>
  <c r="BJ193" i="3"/>
  <c r="BL193" i="3"/>
  <c r="BN193" i="3" s="1"/>
  <c r="BL186" i="3"/>
  <c r="BN186" i="3" s="1"/>
  <c r="BJ186" i="3"/>
  <c r="BJ177" i="3"/>
  <c r="BK177" i="3"/>
  <c r="BM177" i="3" s="1"/>
  <c r="BJ169" i="3"/>
  <c r="BK169" i="3"/>
  <c r="BM169" i="3" s="1"/>
  <c r="BJ161" i="3"/>
  <c r="BK161" i="3"/>
  <c r="BM161" i="3" s="1"/>
  <c r="BJ153" i="3"/>
  <c r="BK153" i="3"/>
  <c r="BM153" i="3" s="1"/>
  <c r="BJ145" i="3"/>
  <c r="BL140" i="3"/>
  <c r="BK140" i="3"/>
  <c r="BM140" i="3" s="1"/>
  <c r="BJ140" i="3"/>
  <c r="BL132" i="3"/>
  <c r="BL124" i="3"/>
  <c r="BK124" i="3"/>
  <c r="BM124" i="3" s="1"/>
  <c r="BJ124" i="3"/>
  <c r="BL116" i="3"/>
  <c r="BK116" i="3"/>
  <c r="BM116" i="3" s="1"/>
  <c r="BJ116" i="3"/>
  <c r="BL108" i="3"/>
  <c r="BK108" i="3"/>
  <c r="BM108" i="3" s="1"/>
  <c r="BJ108" i="3"/>
  <c r="BL100" i="3"/>
  <c r="BL178" i="3"/>
  <c r="BK178" i="3"/>
  <c r="BM178" i="3" s="1"/>
  <c r="BL176" i="3"/>
  <c r="BK176" i="3"/>
  <c r="BM176" i="3" s="1"/>
  <c r="BL174" i="3"/>
  <c r="BK174" i="3"/>
  <c r="BM174" i="3" s="1"/>
  <c r="BL172" i="3"/>
  <c r="BK172" i="3"/>
  <c r="BM172" i="3" s="1"/>
  <c r="BL170" i="3"/>
  <c r="BK170" i="3"/>
  <c r="BM170" i="3" s="1"/>
  <c r="BL168" i="3"/>
  <c r="BK168" i="3"/>
  <c r="BM168" i="3" s="1"/>
  <c r="BL166" i="3"/>
  <c r="BK166" i="3"/>
  <c r="BM166" i="3" s="1"/>
  <c r="BL164" i="3"/>
  <c r="BL160" i="3"/>
  <c r="BL158" i="3"/>
  <c r="BK158" i="3"/>
  <c r="BM158" i="3" s="1"/>
  <c r="BL156" i="3"/>
  <c r="BK156" i="3"/>
  <c r="BM156" i="3" s="1"/>
  <c r="BL154" i="3"/>
  <c r="BK154" i="3"/>
  <c r="BM154" i="3" s="1"/>
  <c r="BL152" i="3"/>
  <c r="BK152" i="3"/>
  <c r="BM152" i="3" s="1"/>
  <c r="BL150" i="3"/>
  <c r="BK150" i="3"/>
  <c r="BM150" i="3" s="1"/>
  <c r="BL148" i="3"/>
  <c r="BK148" i="3"/>
  <c r="BM148" i="3" s="1"/>
  <c r="BK146" i="3"/>
  <c r="BM146" i="3" s="1"/>
  <c r="BL144" i="3"/>
  <c r="BK144" i="3"/>
  <c r="BM144" i="3" s="1"/>
  <c r="BJ137" i="3"/>
  <c r="BK137" i="3"/>
  <c r="BM137" i="3" s="1"/>
  <c r="BL128" i="3"/>
  <c r="BK128" i="3"/>
  <c r="BM128" i="3" s="1"/>
  <c r="BJ128" i="3"/>
  <c r="BL127" i="3"/>
  <c r="BN127" i="3" s="1"/>
  <c r="BK121" i="3"/>
  <c r="BM121" i="3" s="1"/>
  <c r="BK112" i="3"/>
  <c r="BM112" i="3" s="1"/>
  <c r="BJ112" i="3"/>
  <c r="BJ111" i="3"/>
  <c r="BL111" i="3"/>
  <c r="BN111" i="3" s="1"/>
  <c r="BJ105" i="3"/>
  <c r="BK105" i="3"/>
  <c r="BM105" i="3" s="1"/>
  <c r="BJ92" i="3"/>
  <c r="BK92" i="3"/>
  <c r="BM92" i="3" s="1"/>
  <c r="BJ90" i="3"/>
  <c r="BK90" i="3"/>
  <c r="BM90" i="3" s="1"/>
  <c r="BJ80" i="3"/>
  <c r="BK80" i="3"/>
  <c r="BM80" i="3" s="1"/>
  <c r="BK76" i="3"/>
  <c r="BM76" i="3" s="1"/>
  <c r="BK74" i="3"/>
  <c r="BM74" i="3" s="1"/>
  <c r="BJ64" i="3"/>
  <c r="BK64" i="3"/>
  <c r="BM64" i="3" s="1"/>
  <c r="BL64" i="3"/>
  <c r="BJ60" i="3"/>
  <c r="BK60" i="3"/>
  <c r="BM60" i="3" s="1"/>
  <c r="BJ58" i="3"/>
  <c r="BK58" i="3"/>
  <c r="BM58" i="3" s="1"/>
  <c r="BJ48" i="3"/>
  <c r="BK48" i="3"/>
  <c r="BM48" i="3" s="1"/>
  <c r="BL48" i="3"/>
  <c r="BJ44" i="3"/>
  <c r="BJ42" i="3"/>
  <c r="BK42" i="3"/>
  <c r="BM42" i="3" s="1"/>
  <c r="BJ32" i="3"/>
  <c r="BK32" i="3"/>
  <c r="BM32" i="3" s="1"/>
  <c r="BL32" i="3"/>
  <c r="BJ28" i="3"/>
  <c r="BK28" i="3"/>
  <c r="BM28" i="3" s="1"/>
  <c r="BJ26" i="3"/>
  <c r="BK26" i="3"/>
  <c r="BM26" i="3" s="1"/>
  <c r="BL136" i="3"/>
  <c r="BK136" i="3"/>
  <c r="BM136" i="3" s="1"/>
  <c r="BJ135" i="3"/>
  <c r="BJ129" i="3"/>
  <c r="BL120" i="3"/>
  <c r="BK120" i="3"/>
  <c r="BM120" i="3" s="1"/>
  <c r="BJ120" i="3"/>
  <c r="BL119" i="3"/>
  <c r="BN119" i="3" s="1"/>
  <c r="BJ113" i="3"/>
  <c r="BK113" i="3"/>
  <c r="BM113" i="3" s="1"/>
  <c r="BL104" i="3"/>
  <c r="BK104" i="3"/>
  <c r="BM104" i="3" s="1"/>
  <c r="BJ104" i="3"/>
  <c r="BL103" i="3"/>
  <c r="BN103" i="3" s="1"/>
  <c r="BK96" i="3"/>
  <c r="BM96" i="3" s="1"/>
  <c r="BK95" i="3"/>
  <c r="BM95" i="3" s="1"/>
  <c r="BK84" i="3"/>
  <c r="BM84" i="3" s="1"/>
  <c r="BK82" i="3"/>
  <c r="BM82" i="3" s="1"/>
  <c r="BJ66" i="3"/>
  <c r="BK66" i="3"/>
  <c r="BM66" i="3" s="1"/>
  <c r="BJ52" i="3"/>
  <c r="BK52" i="3"/>
  <c r="BM52" i="3" s="1"/>
  <c r="BK50" i="3"/>
  <c r="BM50" i="3" s="1"/>
  <c r="BJ36" i="3"/>
  <c r="BK36" i="3"/>
  <c r="BM36" i="3" s="1"/>
  <c r="BJ34" i="3"/>
  <c r="BK34" i="3"/>
  <c r="BM34" i="3" s="1"/>
  <c r="BJ20" i="3"/>
  <c r="BK20" i="3"/>
  <c r="BM20" i="3" s="1"/>
  <c r="BJ18" i="3"/>
  <c r="BK18" i="3"/>
  <c r="BM18" i="3" s="1"/>
  <c r="BJ95" i="3"/>
  <c r="BK86" i="3"/>
  <c r="BM86" i="3" s="1"/>
  <c r="BL84" i="3"/>
  <c r="BJ72" i="3"/>
  <c r="BK72" i="3"/>
  <c r="BM72" i="3" s="1"/>
  <c r="BJ70" i="3"/>
  <c r="BK70" i="3"/>
  <c r="BM70" i="3" s="1"/>
  <c r="BL68" i="3"/>
  <c r="BL66" i="3"/>
  <c r="BJ56" i="3"/>
  <c r="BK56" i="3"/>
  <c r="BM56" i="3" s="1"/>
  <c r="BJ54" i="3"/>
  <c r="BK54" i="3"/>
  <c r="BM54" i="3" s="1"/>
  <c r="BL52" i="3"/>
  <c r="BJ40" i="3"/>
  <c r="BK40" i="3"/>
  <c r="BM40" i="3" s="1"/>
  <c r="BJ38" i="3"/>
  <c r="BK38" i="3"/>
  <c r="BM38" i="3" s="1"/>
  <c r="BL36" i="3"/>
  <c r="BL34" i="3"/>
  <c r="BL20" i="3"/>
  <c r="BL18" i="3"/>
  <c r="BK91" i="3"/>
  <c r="BM91" i="3" s="1"/>
  <c r="BK87" i="3"/>
  <c r="BM87" i="3" s="1"/>
  <c r="BK83" i="3"/>
  <c r="BM83" i="3" s="1"/>
  <c r="BK75" i="3"/>
  <c r="BM75" i="3" s="1"/>
  <c r="BK71" i="3"/>
  <c r="BM71" i="3" s="1"/>
  <c r="BK63" i="3"/>
  <c r="BM63" i="3" s="1"/>
  <c r="BK59" i="3"/>
  <c r="BM59" i="3" s="1"/>
  <c r="BK47" i="3"/>
  <c r="BM47" i="3" s="1"/>
  <c r="BK43" i="3"/>
  <c r="BM43" i="3" s="1"/>
  <c r="BK39" i="3"/>
  <c r="BM39" i="3" s="1"/>
  <c r="BK35" i="3"/>
  <c r="BM35" i="3" s="1"/>
  <c r="BK31" i="3"/>
  <c r="BM31" i="3" s="1"/>
  <c r="BK15" i="3"/>
  <c r="BM15" i="3" s="1"/>
  <c r="BH12" i="3"/>
  <c r="BG12" i="3"/>
  <c r="DY12" i="3" s="1"/>
  <c r="AU23" i="3"/>
  <c r="AV23" i="3"/>
  <c r="AW23" i="3"/>
  <c r="AX23" i="3"/>
  <c r="AY23" i="3"/>
  <c r="AU24" i="3"/>
  <c r="AV24" i="3"/>
  <c r="AW24" i="3"/>
  <c r="AX24" i="3"/>
  <c r="AY24" i="3"/>
  <c r="AU25" i="3"/>
  <c r="AV25" i="3"/>
  <c r="AW25" i="3"/>
  <c r="AX25" i="3"/>
  <c r="AY25" i="3"/>
  <c r="AU26" i="3"/>
  <c r="AV26" i="3"/>
  <c r="AW26" i="3"/>
  <c r="AX26" i="3"/>
  <c r="AY26" i="3"/>
  <c r="AU27" i="3"/>
  <c r="AV27" i="3"/>
  <c r="AW27" i="3"/>
  <c r="AX27" i="3"/>
  <c r="AY27" i="3"/>
  <c r="AU28" i="3"/>
  <c r="AV28" i="3"/>
  <c r="AW28" i="3"/>
  <c r="AX28" i="3"/>
  <c r="AY28" i="3"/>
  <c r="AU29" i="3"/>
  <c r="AV29" i="3"/>
  <c r="AW29" i="3"/>
  <c r="AX29" i="3"/>
  <c r="AY29" i="3"/>
  <c r="AU30" i="3"/>
  <c r="AV30" i="3"/>
  <c r="AW30" i="3"/>
  <c r="AX30" i="3"/>
  <c r="AY30" i="3"/>
  <c r="AU31" i="3"/>
  <c r="AV31" i="3"/>
  <c r="AW31" i="3"/>
  <c r="AX31" i="3"/>
  <c r="AY31" i="3"/>
  <c r="AU32" i="3"/>
  <c r="AV32" i="3"/>
  <c r="AW32" i="3"/>
  <c r="AX32" i="3"/>
  <c r="AY32" i="3"/>
  <c r="AU33" i="3"/>
  <c r="AV33" i="3"/>
  <c r="AW33" i="3"/>
  <c r="AX33" i="3"/>
  <c r="AY33" i="3"/>
  <c r="AU34" i="3"/>
  <c r="AV34" i="3"/>
  <c r="AW34" i="3"/>
  <c r="AX34" i="3"/>
  <c r="AY34" i="3"/>
  <c r="AU35" i="3"/>
  <c r="AV35" i="3"/>
  <c r="AW35" i="3"/>
  <c r="AX35" i="3"/>
  <c r="AY35" i="3"/>
  <c r="AU36" i="3"/>
  <c r="AV36" i="3"/>
  <c r="AW36" i="3"/>
  <c r="AX36" i="3"/>
  <c r="AY36" i="3"/>
  <c r="AU37" i="3"/>
  <c r="AV37" i="3"/>
  <c r="AW37" i="3"/>
  <c r="AX37" i="3"/>
  <c r="AY37" i="3"/>
  <c r="AU38" i="3"/>
  <c r="AV38" i="3"/>
  <c r="AW38" i="3"/>
  <c r="AX38" i="3"/>
  <c r="AY38" i="3"/>
  <c r="AU39" i="3"/>
  <c r="AV39" i="3"/>
  <c r="AW39" i="3"/>
  <c r="AX39" i="3"/>
  <c r="AY39" i="3"/>
  <c r="AU40" i="3"/>
  <c r="AV40" i="3"/>
  <c r="AW40" i="3"/>
  <c r="AX40" i="3"/>
  <c r="AY40" i="3"/>
  <c r="AU41" i="3"/>
  <c r="AV41" i="3"/>
  <c r="AW41" i="3"/>
  <c r="AX41" i="3"/>
  <c r="AY41" i="3"/>
  <c r="AU42" i="3"/>
  <c r="AV42" i="3"/>
  <c r="AW42" i="3"/>
  <c r="AX42" i="3"/>
  <c r="AY42" i="3"/>
  <c r="AU43" i="3"/>
  <c r="AV43" i="3"/>
  <c r="AW43" i="3"/>
  <c r="AX43" i="3"/>
  <c r="AY43" i="3"/>
  <c r="AU44" i="3"/>
  <c r="AV44" i="3"/>
  <c r="AW44" i="3"/>
  <c r="AX44" i="3"/>
  <c r="AY44" i="3"/>
  <c r="AU45" i="3"/>
  <c r="AV45" i="3"/>
  <c r="AW45" i="3"/>
  <c r="AX45" i="3"/>
  <c r="AY45" i="3"/>
  <c r="AU46" i="3"/>
  <c r="AV46" i="3"/>
  <c r="AW46" i="3"/>
  <c r="AX46" i="3"/>
  <c r="AY46" i="3"/>
  <c r="AU47" i="3"/>
  <c r="AV47" i="3"/>
  <c r="AW47" i="3"/>
  <c r="AX47" i="3"/>
  <c r="AY47" i="3"/>
  <c r="AU48" i="3"/>
  <c r="AV48" i="3"/>
  <c r="AW48" i="3"/>
  <c r="AX48" i="3"/>
  <c r="AY48" i="3"/>
  <c r="AU49" i="3"/>
  <c r="AV49" i="3"/>
  <c r="AW49" i="3"/>
  <c r="AX49" i="3"/>
  <c r="AY49" i="3"/>
  <c r="AU50" i="3"/>
  <c r="AV50" i="3"/>
  <c r="AW50" i="3"/>
  <c r="AX50" i="3"/>
  <c r="AY50" i="3"/>
  <c r="AU51" i="3"/>
  <c r="AV51" i="3"/>
  <c r="AW51" i="3"/>
  <c r="AX51" i="3"/>
  <c r="AY51" i="3"/>
  <c r="AU52" i="3"/>
  <c r="AV52" i="3"/>
  <c r="AW52" i="3"/>
  <c r="AX52" i="3"/>
  <c r="AY52" i="3"/>
  <c r="AU53" i="3"/>
  <c r="AV53" i="3"/>
  <c r="AW53" i="3"/>
  <c r="AX53" i="3"/>
  <c r="AY53" i="3"/>
  <c r="AU54" i="3"/>
  <c r="AV54" i="3"/>
  <c r="AW54" i="3"/>
  <c r="AX54" i="3"/>
  <c r="AY54" i="3"/>
  <c r="AU55" i="3"/>
  <c r="AV55" i="3"/>
  <c r="AW55" i="3"/>
  <c r="AX55" i="3"/>
  <c r="AY55" i="3"/>
  <c r="AU56" i="3"/>
  <c r="AV56" i="3"/>
  <c r="AW56" i="3"/>
  <c r="AX56" i="3"/>
  <c r="AY56" i="3"/>
  <c r="AU57" i="3"/>
  <c r="AV57" i="3"/>
  <c r="AW57" i="3"/>
  <c r="AX57" i="3"/>
  <c r="AY57" i="3"/>
  <c r="AU58" i="3"/>
  <c r="AV58" i="3"/>
  <c r="AW58" i="3"/>
  <c r="AX58" i="3"/>
  <c r="AY58" i="3"/>
  <c r="AU59" i="3"/>
  <c r="AV59" i="3"/>
  <c r="AW59" i="3"/>
  <c r="AX59" i="3"/>
  <c r="AY59" i="3"/>
  <c r="AU60" i="3"/>
  <c r="AV60" i="3"/>
  <c r="AW60" i="3"/>
  <c r="AX60" i="3"/>
  <c r="AY60" i="3"/>
  <c r="AU61" i="3"/>
  <c r="AV61" i="3"/>
  <c r="AW61" i="3"/>
  <c r="AX61" i="3"/>
  <c r="AY61" i="3"/>
  <c r="AU62" i="3"/>
  <c r="AV62" i="3"/>
  <c r="AW62" i="3"/>
  <c r="AX62" i="3"/>
  <c r="AY62" i="3"/>
  <c r="AU63" i="3"/>
  <c r="AV63" i="3"/>
  <c r="AW63" i="3"/>
  <c r="AX63" i="3"/>
  <c r="AY63" i="3"/>
  <c r="AU64" i="3"/>
  <c r="AV64" i="3"/>
  <c r="AW64" i="3"/>
  <c r="AX64" i="3"/>
  <c r="AY64" i="3"/>
  <c r="AU65" i="3"/>
  <c r="AV65" i="3"/>
  <c r="AW65" i="3"/>
  <c r="AX65" i="3"/>
  <c r="AY65" i="3"/>
  <c r="AU66" i="3"/>
  <c r="AV66" i="3"/>
  <c r="AW66" i="3"/>
  <c r="AX66" i="3"/>
  <c r="AY66" i="3"/>
  <c r="AU67" i="3"/>
  <c r="AV67" i="3"/>
  <c r="AW67" i="3"/>
  <c r="AX67" i="3"/>
  <c r="AY67" i="3"/>
  <c r="AU68" i="3"/>
  <c r="AV68" i="3"/>
  <c r="AW68" i="3"/>
  <c r="AX68" i="3"/>
  <c r="AY68" i="3"/>
  <c r="AU69" i="3"/>
  <c r="AV69" i="3"/>
  <c r="AW69" i="3"/>
  <c r="AX69" i="3"/>
  <c r="AY69" i="3"/>
  <c r="AU70" i="3"/>
  <c r="AV70" i="3"/>
  <c r="AW70" i="3"/>
  <c r="AX70" i="3"/>
  <c r="AY70" i="3"/>
  <c r="AU71" i="3"/>
  <c r="AV71" i="3"/>
  <c r="AW71" i="3"/>
  <c r="AX71" i="3"/>
  <c r="AY71" i="3"/>
  <c r="AU72" i="3"/>
  <c r="AV72" i="3"/>
  <c r="AW72" i="3"/>
  <c r="AX72" i="3"/>
  <c r="AY72" i="3"/>
  <c r="AU73" i="3"/>
  <c r="AV73" i="3"/>
  <c r="AW73" i="3"/>
  <c r="AX73" i="3"/>
  <c r="AY73" i="3"/>
  <c r="AU74" i="3"/>
  <c r="AV74" i="3"/>
  <c r="AW74" i="3"/>
  <c r="AX74" i="3"/>
  <c r="AY74" i="3"/>
  <c r="AU75" i="3"/>
  <c r="AV75" i="3"/>
  <c r="AW75" i="3"/>
  <c r="AX75" i="3"/>
  <c r="AY75" i="3"/>
  <c r="AU76" i="3"/>
  <c r="AV76" i="3"/>
  <c r="AW76" i="3"/>
  <c r="AX76" i="3"/>
  <c r="AY76" i="3"/>
  <c r="AU77" i="3"/>
  <c r="AV77" i="3"/>
  <c r="AW77" i="3"/>
  <c r="AX77" i="3"/>
  <c r="AY77" i="3"/>
  <c r="AU78" i="3"/>
  <c r="AV78" i="3"/>
  <c r="AW78" i="3"/>
  <c r="AX78" i="3"/>
  <c r="AY78" i="3"/>
  <c r="AU79" i="3"/>
  <c r="AV79" i="3"/>
  <c r="AW79" i="3"/>
  <c r="AX79" i="3"/>
  <c r="AY79" i="3"/>
  <c r="AU80" i="3"/>
  <c r="AV80" i="3"/>
  <c r="AW80" i="3"/>
  <c r="AX80" i="3"/>
  <c r="AY80" i="3"/>
  <c r="AU81" i="3"/>
  <c r="AV81" i="3"/>
  <c r="AW81" i="3"/>
  <c r="AX81" i="3"/>
  <c r="AY81" i="3"/>
  <c r="AU82" i="3"/>
  <c r="AV82" i="3"/>
  <c r="AW82" i="3"/>
  <c r="AX82" i="3"/>
  <c r="AY82" i="3"/>
  <c r="AU83" i="3"/>
  <c r="AV83" i="3"/>
  <c r="AW83" i="3"/>
  <c r="AX83" i="3"/>
  <c r="AY83" i="3"/>
  <c r="AU84" i="3"/>
  <c r="AV84" i="3"/>
  <c r="AW84" i="3"/>
  <c r="AX84" i="3"/>
  <c r="AY84" i="3"/>
  <c r="AU85" i="3"/>
  <c r="AV85" i="3"/>
  <c r="AW85" i="3"/>
  <c r="AX85" i="3"/>
  <c r="AY85" i="3"/>
  <c r="AU86" i="3"/>
  <c r="AV86" i="3"/>
  <c r="AW86" i="3"/>
  <c r="AX86" i="3"/>
  <c r="AY86" i="3"/>
  <c r="AU87" i="3"/>
  <c r="AV87" i="3"/>
  <c r="AW87" i="3"/>
  <c r="AX87" i="3"/>
  <c r="AY87" i="3"/>
  <c r="AU88" i="3"/>
  <c r="AV88" i="3"/>
  <c r="AW88" i="3"/>
  <c r="AX88" i="3"/>
  <c r="AY88" i="3"/>
  <c r="AU89" i="3"/>
  <c r="AV89" i="3"/>
  <c r="AW89" i="3"/>
  <c r="AX89" i="3"/>
  <c r="AY89" i="3"/>
  <c r="AU90" i="3"/>
  <c r="AV90" i="3"/>
  <c r="AW90" i="3"/>
  <c r="AX90" i="3"/>
  <c r="AY90" i="3"/>
  <c r="AU91" i="3"/>
  <c r="AV91" i="3"/>
  <c r="AW91" i="3"/>
  <c r="AX91" i="3"/>
  <c r="AY91" i="3"/>
  <c r="AU92" i="3"/>
  <c r="AV92" i="3"/>
  <c r="AW92" i="3"/>
  <c r="AX92" i="3"/>
  <c r="AY92" i="3"/>
  <c r="AU93" i="3"/>
  <c r="AV93" i="3"/>
  <c r="AW93" i="3"/>
  <c r="AX93" i="3"/>
  <c r="AY93" i="3"/>
  <c r="AU94" i="3"/>
  <c r="AV94" i="3"/>
  <c r="AW94" i="3"/>
  <c r="AX94" i="3"/>
  <c r="AY94" i="3"/>
  <c r="AU95" i="3"/>
  <c r="AV95" i="3"/>
  <c r="AW95" i="3"/>
  <c r="AX95" i="3"/>
  <c r="AY95" i="3"/>
  <c r="AU96" i="3"/>
  <c r="AV96" i="3"/>
  <c r="AW96" i="3"/>
  <c r="AX96" i="3"/>
  <c r="AY96" i="3"/>
  <c r="AU97" i="3"/>
  <c r="AV97" i="3"/>
  <c r="AW97" i="3"/>
  <c r="AX97" i="3"/>
  <c r="AY97" i="3"/>
  <c r="AU98" i="3"/>
  <c r="AV98" i="3"/>
  <c r="AW98" i="3"/>
  <c r="AX98" i="3"/>
  <c r="AY98" i="3"/>
  <c r="AU99" i="3"/>
  <c r="AV99" i="3"/>
  <c r="AW99" i="3"/>
  <c r="AX99" i="3"/>
  <c r="AY99" i="3"/>
  <c r="AU100" i="3"/>
  <c r="AV100" i="3"/>
  <c r="AW100" i="3"/>
  <c r="AX100" i="3"/>
  <c r="AY100" i="3"/>
  <c r="AU101" i="3"/>
  <c r="AV101" i="3"/>
  <c r="AW101" i="3"/>
  <c r="AX101" i="3"/>
  <c r="AY101" i="3"/>
  <c r="AU102" i="3"/>
  <c r="AV102" i="3"/>
  <c r="AW102" i="3"/>
  <c r="AX102" i="3"/>
  <c r="AY102" i="3"/>
  <c r="AU103" i="3"/>
  <c r="AV103" i="3"/>
  <c r="AW103" i="3"/>
  <c r="AX103" i="3"/>
  <c r="AY103" i="3"/>
  <c r="AU104" i="3"/>
  <c r="AV104" i="3"/>
  <c r="AW104" i="3"/>
  <c r="AX104" i="3"/>
  <c r="AY104" i="3"/>
  <c r="AU105" i="3"/>
  <c r="AV105" i="3"/>
  <c r="AW105" i="3"/>
  <c r="AX105" i="3"/>
  <c r="AY105" i="3"/>
  <c r="AU106" i="3"/>
  <c r="AV106" i="3"/>
  <c r="AW106" i="3"/>
  <c r="AX106" i="3"/>
  <c r="AY106" i="3"/>
  <c r="AU107" i="3"/>
  <c r="AV107" i="3"/>
  <c r="AW107" i="3"/>
  <c r="AX107" i="3"/>
  <c r="AY107" i="3"/>
  <c r="AU108" i="3"/>
  <c r="AV108" i="3"/>
  <c r="AW108" i="3"/>
  <c r="AX108" i="3"/>
  <c r="AY108" i="3"/>
  <c r="AU109" i="3"/>
  <c r="AV109" i="3"/>
  <c r="AW109" i="3"/>
  <c r="AX109" i="3"/>
  <c r="AY109" i="3"/>
  <c r="AU110" i="3"/>
  <c r="AV110" i="3"/>
  <c r="AW110" i="3"/>
  <c r="AX110" i="3"/>
  <c r="AY110" i="3"/>
  <c r="AU111" i="3"/>
  <c r="AV111" i="3"/>
  <c r="AW111" i="3"/>
  <c r="AX111" i="3"/>
  <c r="AY111" i="3"/>
  <c r="AU112" i="3"/>
  <c r="AV112" i="3"/>
  <c r="AW112" i="3"/>
  <c r="AX112" i="3"/>
  <c r="AY112" i="3"/>
  <c r="AU113" i="3"/>
  <c r="AV113" i="3"/>
  <c r="AW113" i="3"/>
  <c r="AX113" i="3"/>
  <c r="AY113" i="3"/>
  <c r="AU114" i="3"/>
  <c r="AV114" i="3"/>
  <c r="AW114" i="3"/>
  <c r="AX114" i="3"/>
  <c r="AY114" i="3"/>
  <c r="AU115" i="3"/>
  <c r="AV115" i="3"/>
  <c r="AW115" i="3"/>
  <c r="AX115" i="3"/>
  <c r="AY115" i="3"/>
  <c r="AU116" i="3"/>
  <c r="AV116" i="3"/>
  <c r="AW116" i="3"/>
  <c r="AX116" i="3"/>
  <c r="AY116" i="3"/>
  <c r="AU117" i="3"/>
  <c r="AV117" i="3"/>
  <c r="AW117" i="3"/>
  <c r="AX117" i="3"/>
  <c r="AY117" i="3"/>
  <c r="AU118" i="3"/>
  <c r="AV118" i="3"/>
  <c r="AW118" i="3"/>
  <c r="AX118" i="3"/>
  <c r="AY118" i="3"/>
  <c r="AU119" i="3"/>
  <c r="AV119" i="3"/>
  <c r="AW119" i="3"/>
  <c r="AX119" i="3"/>
  <c r="AY119" i="3"/>
  <c r="AU120" i="3"/>
  <c r="AV120" i="3"/>
  <c r="AW120" i="3"/>
  <c r="AX120" i="3"/>
  <c r="AY120" i="3"/>
  <c r="AU121" i="3"/>
  <c r="AV121" i="3"/>
  <c r="AW121" i="3"/>
  <c r="AX121" i="3"/>
  <c r="AY121" i="3"/>
  <c r="AU122" i="3"/>
  <c r="AV122" i="3"/>
  <c r="AW122" i="3"/>
  <c r="AX122" i="3"/>
  <c r="AY122" i="3"/>
  <c r="AU123" i="3"/>
  <c r="AV123" i="3"/>
  <c r="AW123" i="3"/>
  <c r="AX123" i="3"/>
  <c r="AY123" i="3"/>
  <c r="AU124" i="3"/>
  <c r="AV124" i="3"/>
  <c r="AW124" i="3"/>
  <c r="AX124" i="3"/>
  <c r="AY124" i="3"/>
  <c r="AU125" i="3"/>
  <c r="AV125" i="3"/>
  <c r="AW125" i="3"/>
  <c r="AX125" i="3"/>
  <c r="AY125" i="3"/>
  <c r="AU126" i="3"/>
  <c r="AV126" i="3"/>
  <c r="AW126" i="3"/>
  <c r="AX126" i="3"/>
  <c r="AY126" i="3"/>
  <c r="AU127" i="3"/>
  <c r="AV127" i="3"/>
  <c r="AW127" i="3"/>
  <c r="AX127" i="3"/>
  <c r="AY127" i="3"/>
  <c r="AU128" i="3"/>
  <c r="AV128" i="3"/>
  <c r="AW128" i="3"/>
  <c r="AX128" i="3"/>
  <c r="AY128" i="3"/>
  <c r="AU129" i="3"/>
  <c r="AV129" i="3"/>
  <c r="AW129" i="3"/>
  <c r="AX129" i="3"/>
  <c r="AY129" i="3"/>
  <c r="AU130" i="3"/>
  <c r="AV130" i="3"/>
  <c r="AW130" i="3"/>
  <c r="AX130" i="3"/>
  <c r="AY130" i="3"/>
  <c r="AU131" i="3"/>
  <c r="AV131" i="3"/>
  <c r="AW131" i="3"/>
  <c r="AX131" i="3"/>
  <c r="AY131" i="3"/>
  <c r="AU132" i="3"/>
  <c r="AV132" i="3"/>
  <c r="AW132" i="3"/>
  <c r="AX132" i="3"/>
  <c r="AY132" i="3"/>
  <c r="AU133" i="3"/>
  <c r="AV133" i="3"/>
  <c r="AW133" i="3"/>
  <c r="AX133" i="3"/>
  <c r="AY133" i="3"/>
  <c r="AU134" i="3"/>
  <c r="AV134" i="3"/>
  <c r="AW134" i="3"/>
  <c r="AX134" i="3"/>
  <c r="AY134" i="3"/>
  <c r="AU135" i="3"/>
  <c r="AV135" i="3"/>
  <c r="AW135" i="3"/>
  <c r="AX135" i="3"/>
  <c r="AY135" i="3"/>
  <c r="AU136" i="3"/>
  <c r="AV136" i="3"/>
  <c r="AW136" i="3"/>
  <c r="AX136" i="3"/>
  <c r="AY136" i="3"/>
  <c r="AU137" i="3"/>
  <c r="AV137" i="3"/>
  <c r="AW137" i="3"/>
  <c r="AX137" i="3"/>
  <c r="AY137" i="3"/>
  <c r="AU138" i="3"/>
  <c r="AV138" i="3"/>
  <c r="AW138" i="3"/>
  <c r="AX138" i="3"/>
  <c r="AY138" i="3"/>
  <c r="AU139" i="3"/>
  <c r="AV139" i="3"/>
  <c r="AW139" i="3"/>
  <c r="AX139" i="3"/>
  <c r="AY139" i="3"/>
  <c r="AU140" i="3"/>
  <c r="AV140" i="3"/>
  <c r="AW140" i="3"/>
  <c r="AX140" i="3"/>
  <c r="AY140" i="3"/>
  <c r="AU141" i="3"/>
  <c r="AV141" i="3"/>
  <c r="AW141" i="3"/>
  <c r="AX141" i="3"/>
  <c r="AY141" i="3"/>
  <c r="AU142" i="3"/>
  <c r="AV142" i="3"/>
  <c r="AW142" i="3"/>
  <c r="AX142" i="3"/>
  <c r="AY142" i="3"/>
  <c r="AU143" i="3"/>
  <c r="AV143" i="3"/>
  <c r="AW143" i="3"/>
  <c r="AX143" i="3"/>
  <c r="AY143" i="3"/>
  <c r="AU144" i="3"/>
  <c r="AV144" i="3"/>
  <c r="AW144" i="3"/>
  <c r="AX144" i="3"/>
  <c r="AY144" i="3"/>
  <c r="AU145" i="3"/>
  <c r="AV145" i="3"/>
  <c r="AW145" i="3"/>
  <c r="AX145" i="3"/>
  <c r="AY145" i="3"/>
  <c r="AU146" i="3"/>
  <c r="AV146" i="3"/>
  <c r="AW146" i="3"/>
  <c r="AX146" i="3"/>
  <c r="AY146" i="3"/>
  <c r="AU147" i="3"/>
  <c r="AV147" i="3"/>
  <c r="AW147" i="3"/>
  <c r="AX147" i="3"/>
  <c r="AY147" i="3"/>
  <c r="AU148" i="3"/>
  <c r="AV148" i="3"/>
  <c r="AW148" i="3"/>
  <c r="AX148" i="3"/>
  <c r="AY148" i="3"/>
  <c r="AU149" i="3"/>
  <c r="AV149" i="3"/>
  <c r="AW149" i="3"/>
  <c r="AX149" i="3"/>
  <c r="AY149" i="3"/>
  <c r="AU150" i="3"/>
  <c r="AV150" i="3"/>
  <c r="AW150" i="3"/>
  <c r="AX150" i="3"/>
  <c r="AY150" i="3"/>
  <c r="AU151" i="3"/>
  <c r="AV151" i="3"/>
  <c r="AW151" i="3"/>
  <c r="AX151" i="3"/>
  <c r="AY151" i="3"/>
  <c r="AU152" i="3"/>
  <c r="AV152" i="3"/>
  <c r="AW152" i="3"/>
  <c r="AX152" i="3"/>
  <c r="AY152" i="3"/>
  <c r="AU153" i="3"/>
  <c r="AV153" i="3"/>
  <c r="AW153" i="3"/>
  <c r="AX153" i="3"/>
  <c r="AY153" i="3"/>
  <c r="AU154" i="3"/>
  <c r="AV154" i="3"/>
  <c r="AW154" i="3"/>
  <c r="AX154" i="3"/>
  <c r="AY154" i="3"/>
  <c r="AU155" i="3"/>
  <c r="AV155" i="3"/>
  <c r="AW155" i="3"/>
  <c r="AX155" i="3"/>
  <c r="AY155" i="3"/>
  <c r="AU156" i="3"/>
  <c r="AV156" i="3"/>
  <c r="AW156" i="3"/>
  <c r="AX156" i="3"/>
  <c r="AY156" i="3"/>
  <c r="AU157" i="3"/>
  <c r="AV157" i="3"/>
  <c r="AW157" i="3"/>
  <c r="AX157" i="3"/>
  <c r="AY157" i="3"/>
  <c r="AU158" i="3"/>
  <c r="AV158" i="3"/>
  <c r="AW158" i="3"/>
  <c r="AX158" i="3"/>
  <c r="AY158" i="3"/>
  <c r="AU159" i="3"/>
  <c r="AV159" i="3"/>
  <c r="AW159" i="3"/>
  <c r="AX159" i="3"/>
  <c r="AY159" i="3"/>
  <c r="AU160" i="3"/>
  <c r="AV160" i="3"/>
  <c r="AW160" i="3"/>
  <c r="AX160" i="3"/>
  <c r="AY160" i="3"/>
  <c r="AU161" i="3"/>
  <c r="AV161" i="3"/>
  <c r="AW161" i="3"/>
  <c r="AX161" i="3"/>
  <c r="AY161" i="3"/>
  <c r="AU162" i="3"/>
  <c r="AV162" i="3"/>
  <c r="AW162" i="3"/>
  <c r="AX162" i="3"/>
  <c r="AY162" i="3"/>
  <c r="AU163" i="3"/>
  <c r="AV163" i="3"/>
  <c r="AW163" i="3"/>
  <c r="AX163" i="3"/>
  <c r="AY163" i="3"/>
  <c r="AU164" i="3"/>
  <c r="AV164" i="3"/>
  <c r="AW164" i="3"/>
  <c r="AX164" i="3"/>
  <c r="AY164" i="3"/>
  <c r="AU165" i="3"/>
  <c r="AV165" i="3"/>
  <c r="AW165" i="3"/>
  <c r="AX165" i="3"/>
  <c r="AY165" i="3"/>
  <c r="AU166" i="3"/>
  <c r="AV166" i="3"/>
  <c r="AW166" i="3"/>
  <c r="AX166" i="3"/>
  <c r="AY166" i="3"/>
  <c r="AU167" i="3"/>
  <c r="AV167" i="3"/>
  <c r="AW167" i="3"/>
  <c r="AX167" i="3"/>
  <c r="AY167" i="3"/>
  <c r="AU168" i="3"/>
  <c r="AV168" i="3"/>
  <c r="AW168" i="3"/>
  <c r="AX168" i="3"/>
  <c r="AY168" i="3"/>
  <c r="AU169" i="3"/>
  <c r="AV169" i="3"/>
  <c r="AW169" i="3"/>
  <c r="AX169" i="3"/>
  <c r="AY169" i="3"/>
  <c r="AU170" i="3"/>
  <c r="AV170" i="3"/>
  <c r="AW170" i="3"/>
  <c r="AX170" i="3"/>
  <c r="AY170" i="3"/>
  <c r="AU171" i="3"/>
  <c r="AV171" i="3"/>
  <c r="AW171" i="3"/>
  <c r="AX171" i="3"/>
  <c r="AY171" i="3"/>
  <c r="AU172" i="3"/>
  <c r="AV172" i="3"/>
  <c r="AW172" i="3"/>
  <c r="AX172" i="3"/>
  <c r="AY172" i="3"/>
  <c r="AU173" i="3"/>
  <c r="AV173" i="3"/>
  <c r="AW173" i="3"/>
  <c r="AX173" i="3"/>
  <c r="AY173" i="3"/>
  <c r="AU174" i="3"/>
  <c r="AV174" i="3"/>
  <c r="AW174" i="3"/>
  <c r="AX174" i="3"/>
  <c r="AY174" i="3"/>
  <c r="AU175" i="3"/>
  <c r="AV175" i="3"/>
  <c r="AW175" i="3"/>
  <c r="AX175" i="3"/>
  <c r="AY175" i="3"/>
  <c r="AU176" i="3"/>
  <c r="AV176" i="3"/>
  <c r="AW176" i="3"/>
  <c r="AX176" i="3"/>
  <c r="AY176" i="3"/>
  <c r="AU177" i="3"/>
  <c r="AV177" i="3"/>
  <c r="AW177" i="3"/>
  <c r="AX177" i="3"/>
  <c r="AY177" i="3"/>
  <c r="AU178" i="3"/>
  <c r="AV178" i="3"/>
  <c r="AW178" i="3"/>
  <c r="AX178" i="3"/>
  <c r="AY178" i="3"/>
  <c r="AU179" i="3"/>
  <c r="AV179" i="3"/>
  <c r="AW179" i="3"/>
  <c r="AX179" i="3"/>
  <c r="AY179" i="3"/>
  <c r="AU180" i="3"/>
  <c r="AV180" i="3"/>
  <c r="AW180" i="3"/>
  <c r="AX180" i="3"/>
  <c r="AY180" i="3"/>
  <c r="AU181" i="3"/>
  <c r="AV181" i="3"/>
  <c r="AW181" i="3"/>
  <c r="AX181" i="3"/>
  <c r="AY181" i="3"/>
  <c r="AU182" i="3"/>
  <c r="AV182" i="3"/>
  <c r="AW182" i="3"/>
  <c r="AX182" i="3"/>
  <c r="AY182" i="3"/>
  <c r="AU183" i="3"/>
  <c r="AV183" i="3"/>
  <c r="AW183" i="3"/>
  <c r="AX183" i="3"/>
  <c r="AY183" i="3"/>
  <c r="AU184" i="3"/>
  <c r="AV184" i="3"/>
  <c r="AW184" i="3"/>
  <c r="AX184" i="3"/>
  <c r="AY184" i="3"/>
  <c r="AU185" i="3"/>
  <c r="AV185" i="3"/>
  <c r="AW185" i="3"/>
  <c r="AX185" i="3"/>
  <c r="AY185" i="3"/>
  <c r="AU186" i="3"/>
  <c r="AV186" i="3"/>
  <c r="AW186" i="3"/>
  <c r="AX186" i="3"/>
  <c r="AY186" i="3"/>
  <c r="AU187" i="3"/>
  <c r="AV187" i="3"/>
  <c r="AW187" i="3"/>
  <c r="AX187" i="3"/>
  <c r="AY187" i="3"/>
  <c r="AU188" i="3"/>
  <c r="AV188" i="3"/>
  <c r="AW188" i="3"/>
  <c r="AX188" i="3"/>
  <c r="AY188" i="3"/>
  <c r="AU189" i="3"/>
  <c r="AV189" i="3"/>
  <c r="AW189" i="3"/>
  <c r="AX189" i="3"/>
  <c r="AY189" i="3"/>
  <c r="AU190" i="3"/>
  <c r="AV190" i="3"/>
  <c r="AW190" i="3"/>
  <c r="AX190" i="3"/>
  <c r="AY190" i="3"/>
  <c r="AU191" i="3"/>
  <c r="AV191" i="3"/>
  <c r="AW191" i="3"/>
  <c r="AX191" i="3"/>
  <c r="AY191" i="3"/>
  <c r="AU192" i="3"/>
  <c r="AV192" i="3"/>
  <c r="AW192" i="3"/>
  <c r="AX192" i="3"/>
  <c r="AY192" i="3"/>
  <c r="AU193" i="3"/>
  <c r="AV193" i="3"/>
  <c r="AW193" i="3"/>
  <c r="AX193" i="3"/>
  <c r="AY193" i="3"/>
  <c r="AU194" i="3"/>
  <c r="AV194" i="3"/>
  <c r="AW194" i="3"/>
  <c r="AX194" i="3"/>
  <c r="AY194" i="3"/>
  <c r="AU195" i="3"/>
  <c r="AV195" i="3"/>
  <c r="AW195" i="3"/>
  <c r="AX195" i="3"/>
  <c r="AY195" i="3"/>
  <c r="AU196" i="3"/>
  <c r="AV196" i="3"/>
  <c r="AW196" i="3"/>
  <c r="AX196" i="3"/>
  <c r="AY196" i="3"/>
  <c r="AU197" i="3"/>
  <c r="AV197" i="3"/>
  <c r="AW197" i="3"/>
  <c r="AX197" i="3"/>
  <c r="AY197" i="3"/>
  <c r="AU198" i="3"/>
  <c r="AV198" i="3"/>
  <c r="AW198" i="3"/>
  <c r="AX198" i="3"/>
  <c r="AY198" i="3"/>
  <c r="AU199" i="3"/>
  <c r="AV199" i="3"/>
  <c r="AW199" i="3"/>
  <c r="AX199" i="3"/>
  <c r="AY199" i="3"/>
  <c r="AU200" i="3"/>
  <c r="AV200" i="3"/>
  <c r="AW200" i="3"/>
  <c r="AX200" i="3"/>
  <c r="AY200" i="3"/>
  <c r="AU201" i="3"/>
  <c r="AV201" i="3"/>
  <c r="AW201" i="3"/>
  <c r="AX201" i="3"/>
  <c r="AY201" i="3"/>
  <c r="AU202" i="3"/>
  <c r="AV202" i="3"/>
  <c r="AW202" i="3"/>
  <c r="AX202" i="3"/>
  <c r="AY202" i="3"/>
  <c r="AU203" i="3"/>
  <c r="AV203" i="3"/>
  <c r="AW203" i="3"/>
  <c r="AX203" i="3"/>
  <c r="AY203" i="3"/>
  <c r="AU204" i="3"/>
  <c r="AV204" i="3"/>
  <c r="AW204" i="3"/>
  <c r="AX204" i="3"/>
  <c r="AY204" i="3"/>
  <c r="AU205" i="3"/>
  <c r="AV205" i="3"/>
  <c r="AW205" i="3"/>
  <c r="AX205" i="3"/>
  <c r="AY205" i="3"/>
  <c r="AU206" i="3"/>
  <c r="AV206" i="3"/>
  <c r="AW206" i="3"/>
  <c r="AX206" i="3"/>
  <c r="AY206" i="3"/>
  <c r="AU207" i="3"/>
  <c r="AV207" i="3"/>
  <c r="AW207" i="3"/>
  <c r="AX207" i="3"/>
  <c r="AY207" i="3"/>
  <c r="AU208" i="3"/>
  <c r="AV208" i="3"/>
  <c r="AW208" i="3"/>
  <c r="AX208" i="3"/>
  <c r="AY208" i="3"/>
  <c r="AU209" i="3"/>
  <c r="AV209" i="3"/>
  <c r="AW209" i="3"/>
  <c r="AX209" i="3"/>
  <c r="AY209" i="3"/>
  <c r="AU210" i="3"/>
  <c r="AV210" i="3"/>
  <c r="AW210" i="3"/>
  <c r="AX210" i="3"/>
  <c r="AY210" i="3"/>
  <c r="AU211" i="3"/>
  <c r="AV211" i="3"/>
  <c r="AW211" i="3"/>
  <c r="AX211" i="3"/>
  <c r="AY211" i="3"/>
  <c r="AU212" i="3"/>
  <c r="AV212" i="3"/>
  <c r="AW212" i="3"/>
  <c r="AX212" i="3"/>
  <c r="AY212" i="3"/>
  <c r="AU213" i="3"/>
  <c r="AV213" i="3"/>
  <c r="AW213" i="3"/>
  <c r="AX213" i="3"/>
  <c r="AY213" i="3"/>
  <c r="AU214" i="3"/>
  <c r="AV214" i="3"/>
  <c r="AW214" i="3"/>
  <c r="AX214" i="3"/>
  <c r="AY214" i="3"/>
  <c r="AU215" i="3"/>
  <c r="AV215" i="3"/>
  <c r="AW215" i="3"/>
  <c r="AX215" i="3"/>
  <c r="AY215" i="3"/>
  <c r="AU216" i="3"/>
  <c r="AV216" i="3"/>
  <c r="AW216" i="3"/>
  <c r="AX216" i="3"/>
  <c r="AY216" i="3"/>
  <c r="AU217" i="3"/>
  <c r="AV217" i="3"/>
  <c r="AW217" i="3"/>
  <c r="AX217" i="3"/>
  <c r="AY217" i="3"/>
  <c r="AU218" i="3"/>
  <c r="AV218" i="3"/>
  <c r="AW218" i="3"/>
  <c r="AX218" i="3"/>
  <c r="AY218" i="3"/>
  <c r="AU219" i="3"/>
  <c r="AV219" i="3"/>
  <c r="AW219" i="3"/>
  <c r="AX219" i="3"/>
  <c r="AY219" i="3"/>
  <c r="AU220" i="3"/>
  <c r="AV220" i="3"/>
  <c r="AW220" i="3"/>
  <c r="AX220" i="3"/>
  <c r="AY220" i="3"/>
  <c r="AU221" i="3"/>
  <c r="AV221" i="3"/>
  <c r="AW221" i="3"/>
  <c r="AX221" i="3"/>
  <c r="AY221" i="3"/>
  <c r="AU222" i="3"/>
  <c r="AV222" i="3"/>
  <c r="AW222" i="3"/>
  <c r="AX222" i="3"/>
  <c r="AY222" i="3"/>
  <c r="AU223" i="3"/>
  <c r="AV223" i="3"/>
  <c r="AW223" i="3"/>
  <c r="AX223" i="3"/>
  <c r="AY223" i="3"/>
  <c r="AU224" i="3"/>
  <c r="AV224" i="3"/>
  <c r="AW224" i="3"/>
  <c r="AX224" i="3"/>
  <c r="AY224" i="3"/>
  <c r="AU225" i="3"/>
  <c r="AV225" i="3"/>
  <c r="AW225" i="3"/>
  <c r="AX225" i="3"/>
  <c r="AY225" i="3"/>
  <c r="AU226" i="3"/>
  <c r="AV226" i="3"/>
  <c r="AW226" i="3"/>
  <c r="AX226" i="3"/>
  <c r="AY226" i="3"/>
  <c r="AU227" i="3"/>
  <c r="AV227" i="3"/>
  <c r="AW227" i="3"/>
  <c r="AX227" i="3"/>
  <c r="AY227" i="3"/>
  <c r="AU228" i="3"/>
  <c r="AV228" i="3"/>
  <c r="AW228" i="3"/>
  <c r="AX228" i="3"/>
  <c r="AY228" i="3"/>
  <c r="AU229" i="3"/>
  <c r="AV229" i="3"/>
  <c r="AW229" i="3"/>
  <c r="AX229" i="3"/>
  <c r="AY229" i="3"/>
  <c r="AU230" i="3"/>
  <c r="AV230" i="3"/>
  <c r="AW230" i="3"/>
  <c r="AX230" i="3"/>
  <c r="AY230" i="3"/>
  <c r="AU231" i="3"/>
  <c r="AV231" i="3"/>
  <c r="AW231" i="3"/>
  <c r="AX231" i="3"/>
  <c r="AY231" i="3"/>
  <c r="AU232" i="3"/>
  <c r="AV232" i="3"/>
  <c r="AW232" i="3"/>
  <c r="AX232" i="3"/>
  <c r="AY232" i="3"/>
  <c r="AU233" i="3"/>
  <c r="AV233" i="3"/>
  <c r="AW233" i="3"/>
  <c r="AX233" i="3"/>
  <c r="AY233" i="3"/>
  <c r="AU234" i="3"/>
  <c r="AV234" i="3"/>
  <c r="AW234" i="3"/>
  <c r="AX234" i="3"/>
  <c r="AY234" i="3"/>
  <c r="AU235" i="3"/>
  <c r="AV235" i="3"/>
  <c r="AW235" i="3"/>
  <c r="AX235" i="3"/>
  <c r="AY235" i="3"/>
  <c r="AU236" i="3"/>
  <c r="AV236" i="3"/>
  <c r="AW236" i="3"/>
  <c r="AX236" i="3"/>
  <c r="AY236" i="3"/>
  <c r="AU237" i="3"/>
  <c r="AV237" i="3"/>
  <c r="AW237" i="3"/>
  <c r="AX237" i="3"/>
  <c r="AY237" i="3"/>
  <c r="AU238" i="3"/>
  <c r="AV238" i="3"/>
  <c r="AW238" i="3"/>
  <c r="AX238" i="3"/>
  <c r="AY238" i="3"/>
  <c r="AU239" i="3"/>
  <c r="AV239" i="3"/>
  <c r="AW239" i="3"/>
  <c r="AX239" i="3"/>
  <c r="AY239" i="3"/>
  <c r="AU240" i="3"/>
  <c r="AV240" i="3"/>
  <c r="AW240" i="3"/>
  <c r="AX240" i="3"/>
  <c r="AY240" i="3"/>
  <c r="AU241" i="3"/>
  <c r="AV241" i="3"/>
  <c r="AW241" i="3"/>
  <c r="AX241" i="3"/>
  <c r="AY241" i="3"/>
  <c r="AU242" i="3"/>
  <c r="AV242" i="3"/>
  <c r="AW242" i="3"/>
  <c r="AX242" i="3"/>
  <c r="AY242" i="3"/>
  <c r="AU243" i="3"/>
  <c r="AV243" i="3"/>
  <c r="AW243" i="3"/>
  <c r="AX243" i="3"/>
  <c r="AY243" i="3"/>
  <c r="AU244" i="3"/>
  <c r="AV244" i="3"/>
  <c r="AW244" i="3"/>
  <c r="AX244" i="3"/>
  <c r="AY244" i="3"/>
  <c r="AU245" i="3"/>
  <c r="AV245" i="3"/>
  <c r="AW245" i="3"/>
  <c r="AX245" i="3"/>
  <c r="AY245" i="3"/>
  <c r="AU246" i="3"/>
  <c r="AV246" i="3"/>
  <c r="AW246" i="3"/>
  <c r="AX246" i="3"/>
  <c r="AY246" i="3"/>
  <c r="AU247" i="3"/>
  <c r="AV247" i="3"/>
  <c r="AW247" i="3"/>
  <c r="AX247" i="3"/>
  <c r="AY247" i="3"/>
  <c r="AU248" i="3"/>
  <c r="AV248" i="3"/>
  <c r="AW248" i="3"/>
  <c r="AX248" i="3"/>
  <c r="AY248" i="3"/>
  <c r="AU249" i="3"/>
  <c r="AV249" i="3"/>
  <c r="AW249" i="3"/>
  <c r="AX249" i="3"/>
  <c r="AY249" i="3"/>
  <c r="AU250" i="3"/>
  <c r="AV250" i="3"/>
  <c r="AW250" i="3"/>
  <c r="AX250" i="3"/>
  <c r="AY250" i="3"/>
  <c r="AU251" i="3"/>
  <c r="AV251" i="3"/>
  <c r="AW251" i="3"/>
  <c r="AX251" i="3"/>
  <c r="AY251" i="3"/>
  <c r="AU252" i="3"/>
  <c r="AV252" i="3"/>
  <c r="AW252" i="3"/>
  <c r="AX252" i="3"/>
  <c r="AY252" i="3"/>
  <c r="AU253" i="3"/>
  <c r="AV253" i="3"/>
  <c r="AW253" i="3"/>
  <c r="AX253" i="3"/>
  <c r="AY253" i="3"/>
  <c r="AU254" i="3"/>
  <c r="AV254" i="3"/>
  <c r="AW254" i="3"/>
  <c r="AX254" i="3"/>
  <c r="AY254" i="3"/>
  <c r="AU255" i="3"/>
  <c r="AV255" i="3"/>
  <c r="AW255" i="3"/>
  <c r="AX255" i="3"/>
  <c r="AY255" i="3"/>
  <c r="AU256" i="3"/>
  <c r="AV256" i="3"/>
  <c r="AW256" i="3"/>
  <c r="AX256" i="3"/>
  <c r="AY256" i="3"/>
  <c r="AU257" i="3"/>
  <c r="AV257" i="3"/>
  <c r="AW257" i="3"/>
  <c r="AX257" i="3"/>
  <c r="AY257" i="3"/>
  <c r="AU258" i="3"/>
  <c r="AV258" i="3"/>
  <c r="AW258" i="3"/>
  <c r="AX258" i="3"/>
  <c r="AY258" i="3"/>
  <c r="AU259" i="3"/>
  <c r="AV259" i="3"/>
  <c r="AW259" i="3"/>
  <c r="AX259" i="3"/>
  <c r="AY259" i="3"/>
  <c r="AU260" i="3"/>
  <c r="AV260" i="3"/>
  <c r="AW260" i="3"/>
  <c r="AX260" i="3"/>
  <c r="AY260" i="3"/>
  <c r="AU261" i="3"/>
  <c r="AV261" i="3"/>
  <c r="AW261" i="3"/>
  <c r="AX261" i="3"/>
  <c r="AY261" i="3"/>
  <c r="AU262" i="3"/>
  <c r="AV262" i="3"/>
  <c r="AW262" i="3"/>
  <c r="AX262" i="3"/>
  <c r="AY262" i="3"/>
  <c r="AU263" i="3"/>
  <c r="AV263" i="3"/>
  <c r="AW263" i="3"/>
  <c r="AX263" i="3"/>
  <c r="AY263" i="3"/>
  <c r="AU264" i="3"/>
  <c r="AV264" i="3"/>
  <c r="AW264" i="3"/>
  <c r="AX264" i="3"/>
  <c r="AY264" i="3"/>
  <c r="AU265" i="3"/>
  <c r="AV265" i="3"/>
  <c r="AW265" i="3"/>
  <c r="AX265" i="3"/>
  <c r="AY265" i="3"/>
  <c r="AU266" i="3"/>
  <c r="AV266" i="3"/>
  <c r="AW266" i="3"/>
  <c r="AX266" i="3"/>
  <c r="AY266" i="3"/>
  <c r="AU267" i="3"/>
  <c r="AV267" i="3"/>
  <c r="AW267" i="3"/>
  <c r="AX267" i="3"/>
  <c r="AY267" i="3"/>
  <c r="AU268" i="3"/>
  <c r="AV268" i="3"/>
  <c r="AW268" i="3"/>
  <c r="AX268" i="3"/>
  <c r="AY268" i="3"/>
  <c r="AU269" i="3"/>
  <c r="AV269" i="3"/>
  <c r="AW269" i="3"/>
  <c r="AX269" i="3"/>
  <c r="AY269" i="3"/>
  <c r="AU270" i="3"/>
  <c r="AV270" i="3"/>
  <c r="AW270" i="3"/>
  <c r="AX270" i="3"/>
  <c r="AY270" i="3"/>
  <c r="AU271" i="3"/>
  <c r="AV271" i="3"/>
  <c r="AW271" i="3"/>
  <c r="AX271" i="3"/>
  <c r="AY271" i="3"/>
  <c r="AU272" i="3"/>
  <c r="AV272" i="3"/>
  <c r="AW272" i="3"/>
  <c r="AX272" i="3"/>
  <c r="AY272" i="3"/>
  <c r="AU273" i="3"/>
  <c r="AV273" i="3"/>
  <c r="AW273" i="3"/>
  <c r="AX273" i="3"/>
  <c r="AY273" i="3"/>
  <c r="AU274" i="3"/>
  <c r="AV274" i="3"/>
  <c r="AW274" i="3"/>
  <c r="AX274" i="3"/>
  <c r="AY274" i="3"/>
  <c r="AU275" i="3"/>
  <c r="AV275" i="3"/>
  <c r="AW275" i="3"/>
  <c r="AX275" i="3"/>
  <c r="AY275" i="3"/>
  <c r="AU276" i="3"/>
  <c r="AV276" i="3"/>
  <c r="AW276" i="3"/>
  <c r="AX276" i="3"/>
  <c r="AY276" i="3"/>
  <c r="AU277" i="3"/>
  <c r="AV277" i="3"/>
  <c r="AW277" i="3"/>
  <c r="AX277" i="3"/>
  <c r="AY277" i="3"/>
  <c r="AU278" i="3"/>
  <c r="AV278" i="3"/>
  <c r="AW278" i="3"/>
  <c r="AX278" i="3"/>
  <c r="AY278" i="3"/>
  <c r="AU279" i="3"/>
  <c r="AV279" i="3"/>
  <c r="AW279" i="3"/>
  <c r="AX279" i="3"/>
  <c r="AY279" i="3"/>
  <c r="AU280" i="3"/>
  <c r="AV280" i="3"/>
  <c r="AW280" i="3"/>
  <c r="AX280" i="3"/>
  <c r="AY280" i="3"/>
  <c r="AU281" i="3"/>
  <c r="AV281" i="3"/>
  <c r="AW281" i="3"/>
  <c r="AX281" i="3"/>
  <c r="AY281" i="3"/>
  <c r="AU282" i="3"/>
  <c r="AV282" i="3"/>
  <c r="AW282" i="3"/>
  <c r="AX282" i="3"/>
  <c r="AY282" i="3"/>
  <c r="AU283" i="3"/>
  <c r="AV283" i="3"/>
  <c r="AW283" i="3"/>
  <c r="AX283" i="3"/>
  <c r="AY283" i="3"/>
  <c r="AU284" i="3"/>
  <c r="AV284" i="3"/>
  <c r="AW284" i="3"/>
  <c r="AX284" i="3"/>
  <c r="AY284" i="3"/>
  <c r="AU285" i="3"/>
  <c r="AV285" i="3"/>
  <c r="AW285" i="3"/>
  <c r="AX285" i="3"/>
  <c r="AY285" i="3"/>
  <c r="AU286" i="3"/>
  <c r="AV286" i="3"/>
  <c r="AW286" i="3"/>
  <c r="AX286" i="3"/>
  <c r="AY286" i="3"/>
  <c r="AU287" i="3"/>
  <c r="AV287" i="3"/>
  <c r="AW287" i="3"/>
  <c r="AX287" i="3"/>
  <c r="AY287" i="3"/>
  <c r="AU288" i="3"/>
  <c r="AV288" i="3"/>
  <c r="AW288" i="3"/>
  <c r="AX288" i="3"/>
  <c r="AY288" i="3"/>
  <c r="AU289" i="3"/>
  <c r="AV289" i="3"/>
  <c r="AW289" i="3"/>
  <c r="AX289" i="3"/>
  <c r="AY289" i="3"/>
  <c r="AU290" i="3"/>
  <c r="AV290" i="3"/>
  <c r="AW290" i="3"/>
  <c r="AX290" i="3"/>
  <c r="AY290" i="3"/>
  <c r="AU291" i="3"/>
  <c r="AV291" i="3"/>
  <c r="AW291" i="3"/>
  <c r="AX291" i="3"/>
  <c r="AY291" i="3"/>
  <c r="AU292" i="3"/>
  <c r="AV292" i="3"/>
  <c r="AW292" i="3"/>
  <c r="AX292" i="3"/>
  <c r="AY292" i="3"/>
  <c r="AU293" i="3"/>
  <c r="AV293" i="3"/>
  <c r="AW293" i="3"/>
  <c r="AX293" i="3"/>
  <c r="AY293" i="3"/>
  <c r="AU294" i="3"/>
  <c r="AV294" i="3"/>
  <c r="AW294" i="3"/>
  <c r="AX294" i="3"/>
  <c r="AY294" i="3"/>
  <c r="AU295" i="3"/>
  <c r="AV295" i="3"/>
  <c r="AW295" i="3"/>
  <c r="AX295" i="3"/>
  <c r="AY295" i="3"/>
  <c r="AU296" i="3"/>
  <c r="AV296" i="3"/>
  <c r="AW296" i="3"/>
  <c r="AX296" i="3"/>
  <c r="AY296" i="3"/>
  <c r="AU297" i="3"/>
  <c r="AV297" i="3"/>
  <c r="AW297" i="3"/>
  <c r="AX297" i="3"/>
  <c r="AY297" i="3"/>
  <c r="AU298" i="3"/>
  <c r="AV298" i="3"/>
  <c r="AW298" i="3"/>
  <c r="AX298" i="3"/>
  <c r="AY298" i="3"/>
  <c r="AU299" i="3"/>
  <c r="AV299" i="3"/>
  <c r="AW299" i="3"/>
  <c r="AX299" i="3"/>
  <c r="AY299" i="3"/>
  <c r="AU300" i="3"/>
  <c r="AV300" i="3"/>
  <c r="AW300" i="3"/>
  <c r="AX300" i="3"/>
  <c r="AY300" i="3"/>
  <c r="AU301" i="3"/>
  <c r="AV301" i="3"/>
  <c r="AW301" i="3"/>
  <c r="AX301" i="3"/>
  <c r="AY301" i="3"/>
  <c r="AU302" i="3"/>
  <c r="AV302" i="3"/>
  <c r="AW302" i="3"/>
  <c r="AX302" i="3"/>
  <c r="AY302" i="3"/>
  <c r="AU303" i="3"/>
  <c r="AV303" i="3"/>
  <c r="AW303" i="3"/>
  <c r="AX303" i="3"/>
  <c r="AY303" i="3"/>
  <c r="AU304" i="3"/>
  <c r="AV304" i="3"/>
  <c r="AW304" i="3"/>
  <c r="AX304" i="3"/>
  <c r="AY304" i="3"/>
  <c r="AU305" i="3"/>
  <c r="AV305" i="3"/>
  <c r="AW305" i="3"/>
  <c r="AX305" i="3"/>
  <c r="AY305" i="3"/>
  <c r="AU306" i="3"/>
  <c r="AV306" i="3"/>
  <c r="AW306" i="3"/>
  <c r="AX306" i="3"/>
  <c r="AY306" i="3"/>
  <c r="AU307" i="3"/>
  <c r="AV307" i="3"/>
  <c r="AW307" i="3"/>
  <c r="AX307" i="3"/>
  <c r="AY307" i="3"/>
  <c r="AU308" i="3"/>
  <c r="AV308" i="3"/>
  <c r="AW308" i="3"/>
  <c r="AX308" i="3"/>
  <c r="AY308" i="3"/>
  <c r="AU309" i="3"/>
  <c r="AV309" i="3"/>
  <c r="AW309" i="3"/>
  <c r="AX309" i="3"/>
  <c r="AY309" i="3"/>
  <c r="AU310" i="3"/>
  <c r="AV310" i="3"/>
  <c r="AW310" i="3"/>
  <c r="AX310" i="3"/>
  <c r="AY310" i="3"/>
  <c r="AU311" i="3"/>
  <c r="AV311" i="3"/>
  <c r="AW311" i="3"/>
  <c r="AX311" i="3"/>
  <c r="AY311" i="3"/>
  <c r="AU312" i="3"/>
  <c r="AV312" i="3"/>
  <c r="AW312" i="3"/>
  <c r="AX312" i="3"/>
  <c r="AY312" i="3"/>
  <c r="AU313" i="3"/>
  <c r="AV313" i="3"/>
  <c r="AW313" i="3"/>
  <c r="AX313" i="3"/>
  <c r="AY313" i="3"/>
  <c r="AU314" i="3"/>
  <c r="AV314" i="3"/>
  <c r="AW314" i="3"/>
  <c r="AX314" i="3"/>
  <c r="AY314" i="3"/>
  <c r="AU315" i="3"/>
  <c r="AV315" i="3"/>
  <c r="AW315" i="3"/>
  <c r="AX315" i="3"/>
  <c r="AY315" i="3"/>
  <c r="AU316" i="3"/>
  <c r="AV316" i="3"/>
  <c r="AW316" i="3"/>
  <c r="AX316" i="3"/>
  <c r="AY316" i="3"/>
  <c r="AU317" i="3"/>
  <c r="AV317" i="3"/>
  <c r="AW317" i="3"/>
  <c r="AX317" i="3"/>
  <c r="AY317" i="3"/>
  <c r="AU318" i="3"/>
  <c r="AV318" i="3"/>
  <c r="AW318" i="3"/>
  <c r="AX318" i="3"/>
  <c r="AY318" i="3"/>
  <c r="AU319" i="3"/>
  <c r="AV319" i="3"/>
  <c r="AW319" i="3"/>
  <c r="AX319" i="3"/>
  <c r="AY319" i="3"/>
  <c r="AU320" i="3"/>
  <c r="AV320" i="3"/>
  <c r="AW320" i="3"/>
  <c r="AX320" i="3"/>
  <c r="AY320" i="3"/>
  <c r="AU321" i="3"/>
  <c r="AV321" i="3"/>
  <c r="AW321" i="3"/>
  <c r="AX321" i="3"/>
  <c r="AY321" i="3"/>
  <c r="AU322" i="3"/>
  <c r="AV322" i="3"/>
  <c r="AW322" i="3"/>
  <c r="AX322" i="3"/>
  <c r="AY322" i="3"/>
  <c r="AU323" i="3"/>
  <c r="AV323" i="3"/>
  <c r="AW323" i="3"/>
  <c r="AX323" i="3"/>
  <c r="AY323" i="3"/>
  <c r="AU324" i="3"/>
  <c r="AV324" i="3"/>
  <c r="AW324" i="3"/>
  <c r="AX324" i="3"/>
  <c r="AY324" i="3"/>
  <c r="AU325" i="3"/>
  <c r="AV325" i="3"/>
  <c r="AW325" i="3"/>
  <c r="AX325" i="3"/>
  <c r="AY325" i="3"/>
  <c r="AU326" i="3"/>
  <c r="AV326" i="3"/>
  <c r="AW326" i="3"/>
  <c r="AX326" i="3"/>
  <c r="AY326" i="3"/>
  <c r="AU327" i="3"/>
  <c r="AV327" i="3"/>
  <c r="AW327" i="3"/>
  <c r="AX327" i="3"/>
  <c r="AY327" i="3"/>
  <c r="AU328" i="3"/>
  <c r="AV328" i="3"/>
  <c r="AW328" i="3"/>
  <c r="AX328" i="3"/>
  <c r="AY328" i="3"/>
  <c r="AU329" i="3"/>
  <c r="AV329" i="3"/>
  <c r="AW329" i="3"/>
  <c r="AX329" i="3"/>
  <c r="AY329" i="3"/>
  <c r="AU330" i="3"/>
  <c r="AV330" i="3"/>
  <c r="AW330" i="3"/>
  <c r="AX330" i="3"/>
  <c r="AY330" i="3"/>
  <c r="AU331" i="3"/>
  <c r="AV331" i="3"/>
  <c r="AW331" i="3"/>
  <c r="AX331" i="3"/>
  <c r="AY331" i="3"/>
  <c r="AU332" i="3"/>
  <c r="AV332" i="3"/>
  <c r="AW332" i="3"/>
  <c r="AX332" i="3"/>
  <c r="AY332" i="3"/>
  <c r="AU333" i="3"/>
  <c r="AV333" i="3"/>
  <c r="AW333" i="3"/>
  <c r="AX333" i="3"/>
  <c r="AY333" i="3"/>
  <c r="AU334" i="3"/>
  <c r="AV334" i="3"/>
  <c r="AW334" i="3"/>
  <c r="AX334" i="3"/>
  <c r="AY334" i="3"/>
  <c r="AU335" i="3"/>
  <c r="AV335" i="3"/>
  <c r="AW335" i="3"/>
  <c r="AX335" i="3"/>
  <c r="AY335" i="3"/>
  <c r="AU336" i="3"/>
  <c r="AV336" i="3"/>
  <c r="AW336" i="3"/>
  <c r="AX336" i="3"/>
  <c r="AY336" i="3"/>
  <c r="AU337" i="3"/>
  <c r="AV337" i="3"/>
  <c r="AW337" i="3"/>
  <c r="AX337" i="3"/>
  <c r="AY337" i="3"/>
  <c r="AU338" i="3"/>
  <c r="AV338" i="3"/>
  <c r="AW338" i="3"/>
  <c r="AX338" i="3"/>
  <c r="AY338" i="3"/>
  <c r="AU339" i="3"/>
  <c r="AV339" i="3"/>
  <c r="AW339" i="3"/>
  <c r="AX339" i="3"/>
  <c r="AY339" i="3"/>
  <c r="AU340" i="3"/>
  <c r="AV340" i="3"/>
  <c r="AW340" i="3"/>
  <c r="AX340" i="3"/>
  <c r="AY340" i="3"/>
  <c r="AU341" i="3"/>
  <c r="AV341" i="3"/>
  <c r="AW341" i="3"/>
  <c r="AX341" i="3"/>
  <c r="AY341" i="3"/>
  <c r="AU342" i="3"/>
  <c r="AV342" i="3"/>
  <c r="AW342" i="3"/>
  <c r="AX342" i="3"/>
  <c r="AY342" i="3"/>
  <c r="AU343" i="3"/>
  <c r="AV343" i="3"/>
  <c r="AW343" i="3"/>
  <c r="AX343" i="3"/>
  <c r="AY343" i="3"/>
  <c r="AU344" i="3"/>
  <c r="AV344" i="3"/>
  <c r="AW344" i="3"/>
  <c r="AX344" i="3"/>
  <c r="AY344" i="3"/>
  <c r="AU345" i="3"/>
  <c r="AV345" i="3"/>
  <c r="AW345" i="3"/>
  <c r="AX345" i="3"/>
  <c r="AY345" i="3"/>
  <c r="AU346" i="3"/>
  <c r="AV346" i="3"/>
  <c r="AW346" i="3"/>
  <c r="AX346" i="3"/>
  <c r="AY346" i="3"/>
  <c r="AU347" i="3"/>
  <c r="AV347" i="3"/>
  <c r="AW347" i="3"/>
  <c r="AX347" i="3"/>
  <c r="AY347" i="3"/>
  <c r="AU348" i="3"/>
  <c r="AV348" i="3"/>
  <c r="AW348" i="3"/>
  <c r="AX348" i="3"/>
  <c r="AY348" i="3"/>
  <c r="AU349" i="3"/>
  <c r="AV349" i="3"/>
  <c r="AW349" i="3"/>
  <c r="AX349" i="3"/>
  <c r="AY349" i="3"/>
  <c r="AU350" i="3"/>
  <c r="AV350" i="3"/>
  <c r="AW350" i="3"/>
  <c r="AX350" i="3"/>
  <c r="AY350" i="3"/>
  <c r="AU351" i="3"/>
  <c r="AV351" i="3"/>
  <c r="AW351" i="3"/>
  <c r="AX351" i="3"/>
  <c r="AY351" i="3"/>
  <c r="AU352" i="3"/>
  <c r="AV352" i="3"/>
  <c r="AW352" i="3"/>
  <c r="AX352" i="3"/>
  <c r="AY352" i="3"/>
  <c r="AU353" i="3"/>
  <c r="AV353" i="3"/>
  <c r="AW353" i="3"/>
  <c r="AX353" i="3"/>
  <c r="AY353" i="3"/>
  <c r="AU354" i="3"/>
  <c r="AV354" i="3"/>
  <c r="AW354" i="3"/>
  <c r="AX354" i="3"/>
  <c r="AY354" i="3"/>
  <c r="AU355" i="3"/>
  <c r="AV355" i="3"/>
  <c r="AW355" i="3"/>
  <c r="AX355" i="3"/>
  <c r="AY355" i="3"/>
  <c r="AU356" i="3"/>
  <c r="AV356" i="3"/>
  <c r="AW356" i="3"/>
  <c r="AX356" i="3"/>
  <c r="AY356" i="3"/>
  <c r="AU357" i="3"/>
  <c r="AV357" i="3"/>
  <c r="AW357" i="3"/>
  <c r="AX357" i="3"/>
  <c r="AY357" i="3"/>
  <c r="AU358" i="3"/>
  <c r="AV358" i="3"/>
  <c r="AW358" i="3"/>
  <c r="AX358" i="3"/>
  <c r="AY358" i="3"/>
  <c r="AU359" i="3"/>
  <c r="AV359" i="3"/>
  <c r="AW359" i="3"/>
  <c r="AX359" i="3"/>
  <c r="AY359" i="3"/>
  <c r="AU360" i="3"/>
  <c r="AV360" i="3"/>
  <c r="AW360" i="3"/>
  <c r="AX360" i="3"/>
  <c r="AY360" i="3"/>
  <c r="AU361" i="3"/>
  <c r="AV361" i="3"/>
  <c r="AW361" i="3"/>
  <c r="AX361" i="3"/>
  <c r="AY361" i="3"/>
  <c r="AU362" i="3"/>
  <c r="AV362" i="3"/>
  <c r="AW362" i="3"/>
  <c r="AX362" i="3"/>
  <c r="AY362" i="3"/>
  <c r="AU363" i="3"/>
  <c r="AV363" i="3"/>
  <c r="AW363" i="3"/>
  <c r="AX363" i="3"/>
  <c r="AY363" i="3"/>
  <c r="AU364" i="3"/>
  <c r="AV364" i="3"/>
  <c r="AW364" i="3"/>
  <c r="AX364" i="3"/>
  <c r="AY364" i="3"/>
  <c r="AU365" i="3"/>
  <c r="AV365" i="3"/>
  <c r="AW365" i="3"/>
  <c r="AX365" i="3"/>
  <c r="AY365" i="3"/>
  <c r="AU366" i="3"/>
  <c r="AV366" i="3"/>
  <c r="AW366" i="3"/>
  <c r="AX366" i="3"/>
  <c r="AY366" i="3"/>
  <c r="AU367" i="3"/>
  <c r="AV367" i="3"/>
  <c r="AW367" i="3"/>
  <c r="AX367" i="3"/>
  <c r="AY367" i="3"/>
  <c r="AU368" i="3"/>
  <c r="AV368" i="3"/>
  <c r="AW368" i="3"/>
  <c r="AX368" i="3"/>
  <c r="AY368" i="3"/>
  <c r="AU369" i="3"/>
  <c r="AV369" i="3"/>
  <c r="AW369" i="3"/>
  <c r="AX369" i="3"/>
  <c r="AY369" i="3"/>
  <c r="AU370" i="3"/>
  <c r="AV370" i="3"/>
  <c r="AW370" i="3"/>
  <c r="AX370" i="3"/>
  <c r="AY370" i="3"/>
  <c r="AU371" i="3"/>
  <c r="AV371" i="3"/>
  <c r="AW371" i="3"/>
  <c r="AX371" i="3"/>
  <c r="AY371" i="3"/>
  <c r="AU372" i="3"/>
  <c r="AV372" i="3"/>
  <c r="AW372" i="3"/>
  <c r="AX372" i="3"/>
  <c r="AY372" i="3"/>
  <c r="AU373" i="3"/>
  <c r="AV373" i="3"/>
  <c r="AW373" i="3"/>
  <c r="AX373" i="3"/>
  <c r="AY373" i="3"/>
  <c r="AU374" i="3"/>
  <c r="AV374" i="3"/>
  <c r="AW374" i="3"/>
  <c r="AX374" i="3"/>
  <c r="AY374" i="3"/>
  <c r="AU375" i="3"/>
  <c r="AV375" i="3"/>
  <c r="AW375" i="3"/>
  <c r="AX375" i="3"/>
  <c r="AY375" i="3"/>
  <c r="AU376" i="3"/>
  <c r="AV376" i="3"/>
  <c r="AW376" i="3"/>
  <c r="AX376" i="3"/>
  <c r="AY376" i="3"/>
  <c r="AU377" i="3"/>
  <c r="AV377" i="3"/>
  <c r="AW377" i="3"/>
  <c r="AX377" i="3"/>
  <c r="AY377" i="3"/>
  <c r="AU378" i="3"/>
  <c r="AV378" i="3"/>
  <c r="AW378" i="3"/>
  <c r="AX378" i="3"/>
  <c r="AY378" i="3"/>
  <c r="AU379" i="3"/>
  <c r="AV379" i="3"/>
  <c r="AW379" i="3"/>
  <c r="AX379" i="3"/>
  <c r="AY379" i="3"/>
  <c r="AU380" i="3"/>
  <c r="AV380" i="3"/>
  <c r="AW380" i="3"/>
  <c r="AX380" i="3"/>
  <c r="AY380" i="3"/>
  <c r="AU381" i="3"/>
  <c r="AV381" i="3"/>
  <c r="AW381" i="3"/>
  <c r="AX381" i="3"/>
  <c r="AY381" i="3"/>
  <c r="AU382" i="3"/>
  <c r="AV382" i="3"/>
  <c r="AW382" i="3"/>
  <c r="AX382" i="3"/>
  <c r="AY382" i="3"/>
  <c r="AU383" i="3"/>
  <c r="AV383" i="3"/>
  <c r="AW383" i="3"/>
  <c r="AX383" i="3"/>
  <c r="AY383" i="3"/>
  <c r="AU384" i="3"/>
  <c r="AV384" i="3"/>
  <c r="AW384" i="3"/>
  <c r="AX384" i="3"/>
  <c r="AY384" i="3"/>
  <c r="AU385" i="3"/>
  <c r="AV385" i="3"/>
  <c r="AW385" i="3"/>
  <c r="AX385" i="3"/>
  <c r="AY385" i="3"/>
  <c r="AU386" i="3"/>
  <c r="AV386" i="3"/>
  <c r="AW386" i="3"/>
  <c r="AX386" i="3"/>
  <c r="AY386" i="3"/>
  <c r="AU387" i="3"/>
  <c r="AV387" i="3"/>
  <c r="AW387" i="3"/>
  <c r="AX387" i="3"/>
  <c r="AY387" i="3"/>
  <c r="AU388" i="3"/>
  <c r="AV388" i="3"/>
  <c r="AW388" i="3"/>
  <c r="AX388" i="3"/>
  <c r="AY388" i="3"/>
  <c r="AU389" i="3"/>
  <c r="AV389" i="3"/>
  <c r="AW389" i="3"/>
  <c r="AX389" i="3"/>
  <c r="AY389" i="3"/>
  <c r="AU390" i="3"/>
  <c r="AV390" i="3"/>
  <c r="AW390" i="3"/>
  <c r="AX390" i="3"/>
  <c r="AY390" i="3"/>
  <c r="AU391" i="3"/>
  <c r="AV391" i="3"/>
  <c r="AW391" i="3"/>
  <c r="AX391" i="3"/>
  <c r="AY391" i="3"/>
  <c r="AU392" i="3"/>
  <c r="AV392" i="3"/>
  <c r="AW392" i="3"/>
  <c r="AX392" i="3"/>
  <c r="AY392" i="3"/>
  <c r="AU393" i="3"/>
  <c r="AV393" i="3"/>
  <c r="AW393" i="3"/>
  <c r="AX393" i="3"/>
  <c r="AY393" i="3"/>
  <c r="AU394" i="3"/>
  <c r="AV394" i="3"/>
  <c r="AW394" i="3"/>
  <c r="AX394" i="3"/>
  <c r="AY394" i="3"/>
  <c r="AU395" i="3"/>
  <c r="AV395" i="3"/>
  <c r="AW395" i="3"/>
  <c r="AX395" i="3"/>
  <c r="AY395" i="3"/>
  <c r="AU396" i="3"/>
  <c r="AV396" i="3"/>
  <c r="AW396" i="3"/>
  <c r="AX396" i="3"/>
  <c r="AY396" i="3"/>
  <c r="AU397" i="3"/>
  <c r="AV397" i="3"/>
  <c r="AW397" i="3"/>
  <c r="AX397" i="3"/>
  <c r="AY397" i="3"/>
  <c r="AU398" i="3"/>
  <c r="AV398" i="3"/>
  <c r="AW398" i="3"/>
  <c r="AX398" i="3"/>
  <c r="AY398" i="3"/>
  <c r="AU399" i="3"/>
  <c r="AV399" i="3"/>
  <c r="AW399" i="3"/>
  <c r="AX399" i="3"/>
  <c r="AY399" i="3"/>
  <c r="AU400" i="3"/>
  <c r="AV400" i="3"/>
  <c r="AW400" i="3"/>
  <c r="AX400" i="3"/>
  <c r="AY400" i="3"/>
  <c r="AU401" i="3"/>
  <c r="AV401" i="3"/>
  <c r="AW401" i="3"/>
  <c r="AX401" i="3"/>
  <c r="AY401" i="3"/>
  <c r="AU402" i="3"/>
  <c r="AV402" i="3"/>
  <c r="AW402" i="3"/>
  <c r="AX402" i="3"/>
  <c r="AY402" i="3"/>
  <c r="AU403" i="3"/>
  <c r="AV403" i="3"/>
  <c r="AW403" i="3"/>
  <c r="AX403" i="3"/>
  <c r="AY403" i="3"/>
  <c r="AU404" i="3"/>
  <c r="AV404" i="3"/>
  <c r="AW404" i="3"/>
  <c r="AX404" i="3"/>
  <c r="AY404" i="3"/>
  <c r="AU405" i="3"/>
  <c r="AV405" i="3"/>
  <c r="AW405" i="3"/>
  <c r="AX405" i="3"/>
  <c r="AY405" i="3"/>
  <c r="AU406" i="3"/>
  <c r="AV406" i="3"/>
  <c r="AW406" i="3"/>
  <c r="AX406" i="3"/>
  <c r="AY406" i="3"/>
  <c r="AU407" i="3"/>
  <c r="AV407" i="3"/>
  <c r="AW407" i="3"/>
  <c r="AX407" i="3"/>
  <c r="AY407" i="3"/>
  <c r="AU408" i="3"/>
  <c r="AV408" i="3"/>
  <c r="AW408" i="3"/>
  <c r="AX408" i="3"/>
  <c r="AY408" i="3"/>
  <c r="AU409" i="3"/>
  <c r="AV409" i="3"/>
  <c r="AW409" i="3"/>
  <c r="AX409" i="3"/>
  <c r="AY409" i="3"/>
  <c r="AU410" i="3"/>
  <c r="AV410" i="3"/>
  <c r="AW410" i="3"/>
  <c r="AX410" i="3"/>
  <c r="AY410" i="3"/>
  <c r="AU411" i="3"/>
  <c r="AV411" i="3"/>
  <c r="AW411" i="3"/>
  <c r="AX411" i="3"/>
  <c r="AY411" i="3"/>
  <c r="AU412" i="3"/>
  <c r="AV412" i="3"/>
  <c r="AW412" i="3"/>
  <c r="AX412" i="3"/>
  <c r="AY412" i="3"/>
  <c r="AU413" i="3"/>
  <c r="AV413" i="3"/>
  <c r="AW413" i="3"/>
  <c r="AX413" i="3"/>
  <c r="AY413" i="3"/>
  <c r="AU414" i="3"/>
  <c r="AV414" i="3"/>
  <c r="AW414" i="3"/>
  <c r="AX414" i="3"/>
  <c r="AY414" i="3"/>
  <c r="AU415" i="3"/>
  <c r="AV415" i="3"/>
  <c r="AW415" i="3"/>
  <c r="AX415" i="3"/>
  <c r="AY415" i="3"/>
  <c r="AU416" i="3"/>
  <c r="AV416" i="3"/>
  <c r="AW416" i="3"/>
  <c r="AX416" i="3"/>
  <c r="AY416" i="3"/>
  <c r="AU417" i="3"/>
  <c r="AV417" i="3"/>
  <c r="AW417" i="3"/>
  <c r="AX417" i="3"/>
  <c r="AY417" i="3"/>
  <c r="AU418" i="3"/>
  <c r="AV418" i="3"/>
  <c r="AW418" i="3"/>
  <c r="AX418" i="3"/>
  <c r="AY418" i="3"/>
  <c r="AU419" i="3"/>
  <c r="AV419" i="3"/>
  <c r="AW419" i="3"/>
  <c r="AX419" i="3"/>
  <c r="AY419" i="3"/>
  <c r="AU420" i="3"/>
  <c r="AV420" i="3"/>
  <c r="AW420" i="3"/>
  <c r="AX420" i="3"/>
  <c r="AY420" i="3"/>
  <c r="AU421" i="3"/>
  <c r="AV421" i="3"/>
  <c r="AW421" i="3"/>
  <c r="AX421" i="3"/>
  <c r="AY421" i="3"/>
  <c r="AU422" i="3"/>
  <c r="AV422" i="3"/>
  <c r="AW422" i="3"/>
  <c r="AX422" i="3"/>
  <c r="AY422" i="3"/>
  <c r="AU423" i="3"/>
  <c r="AV423" i="3"/>
  <c r="AW423" i="3"/>
  <c r="AX423" i="3"/>
  <c r="AY423" i="3"/>
  <c r="AU424" i="3"/>
  <c r="AV424" i="3"/>
  <c r="AW424" i="3"/>
  <c r="AX424" i="3"/>
  <c r="AY424" i="3"/>
  <c r="AU425" i="3"/>
  <c r="AV425" i="3"/>
  <c r="AW425" i="3"/>
  <c r="AX425" i="3"/>
  <c r="AY425" i="3"/>
  <c r="AU426" i="3"/>
  <c r="AV426" i="3"/>
  <c r="AW426" i="3"/>
  <c r="AX426" i="3"/>
  <c r="AY426" i="3"/>
  <c r="AU427" i="3"/>
  <c r="AV427" i="3"/>
  <c r="AW427" i="3"/>
  <c r="AX427" i="3"/>
  <c r="AY427" i="3"/>
  <c r="AU428" i="3"/>
  <c r="AV428" i="3"/>
  <c r="AW428" i="3"/>
  <c r="AX428" i="3"/>
  <c r="AY428" i="3"/>
  <c r="AU429" i="3"/>
  <c r="AV429" i="3"/>
  <c r="AW429" i="3"/>
  <c r="AX429" i="3"/>
  <c r="AY429" i="3"/>
  <c r="AU430" i="3"/>
  <c r="AV430" i="3"/>
  <c r="AW430" i="3"/>
  <c r="AX430" i="3"/>
  <c r="AY430" i="3"/>
  <c r="AU431" i="3"/>
  <c r="AV431" i="3"/>
  <c r="AW431" i="3"/>
  <c r="AX431" i="3"/>
  <c r="AY431" i="3"/>
  <c r="AU432" i="3"/>
  <c r="AV432" i="3"/>
  <c r="AW432" i="3"/>
  <c r="AX432" i="3"/>
  <c r="AY432" i="3"/>
  <c r="AU433" i="3"/>
  <c r="AV433" i="3"/>
  <c r="AW433" i="3"/>
  <c r="AX433" i="3"/>
  <c r="AY433" i="3"/>
  <c r="AU434" i="3"/>
  <c r="AV434" i="3"/>
  <c r="AW434" i="3"/>
  <c r="AX434" i="3"/>
  <c r="AY434" i="3"/>
  <c r="AU435" i="3"/>
  <c r="AV435" i="3"/>
  <c r="AW435" i="3"/>
  <c r="AX435" i="3"/>
  <c r="AY435" i="3"/>
  <c r="AU436" i="3"/>
  <c r="AV436" i="3"/>
  <c r="AW436" i="3"/>
  <c r="AX436" i="3"/>
  <c r="AY436" i="3"/>
  <c r="AU437" i="3"/>
  <c r="AV437" i="3"/>
  <c r="AW437" i="3"/>
  <c r="AX437" i="3"/>
  <c r="AY437" i="3"/>
  <c r="AU438" i="3"/>
  <c r="AV438" i="3"/>
  <c r="AW438" i="3"/>
  <c r="AX438" i="3"/>
  <c r="AY438" i="3"/>
  <c r="AU439" i="3"/>
  <c r="AV439" i="3"/>
  <c r="AW439" i="3"/>
  <c r="AX439" i="3"/>
  <c r="AY439" i="3"/>
  <c r="AU440" i="3"/>
  <c r="AV440" i="3"/>
  <c r="AW440" i="3"/>
  <c r="AX440" i="3"/>
  <c r="AY440" i="3"/>
  <c r="AU441" i="3"/>
  <c r="AV441" i="3"/>
  <c r="AW441" i="3"/>
  <c r="AX441" i="3"/>
  <c r="AY441" i="3"/>
  <c r="AU442" i="3"/>
  <c r="AV442" i="3"/>
  <c r="AW442" i="3"/>
  <c r="AX442" i="3"/>
  <c r="AY442" i="3"/>
  <c r="AU443" i="3"/>
  <c r="AV443" i="3"/>
  <c r="AW443" i="3"/>
  <c r="AX443" i="3"/>
  <c r="AY443" i="3"/>
  <c r="AU444" i="3"/>
  <c r="AV444" i="3"/>
  <c r="AW444" i="3"/>
  <c r="AX444" i="3"/>
  <c r="AY444" i="3"/>
  <c r="AU445" i="3"/>
  <c r="AV445" i="3"/>
  <c r="AW445" i="3"/>
  <c r="AX445" i="3"/>
  <c r="AY445" i="3"/>
  <c r="AU446" i="3"/>
  <c r="AV446" i="3"/>
  <c r="AW446" i="3"/>
  <c r="AX446" i="3"/>
  <c r="AY446" i="3"/>
  <c r="AU447" i="3"/>
  <c r="AV447" i="3"/>
  <c r="AW447" i="3"/>
  <c r="AX447" i="3"/>
  <c r="AY447" i="3"/>
  <c r="AU448" i="3"/>
  <c r="AV448" i="3"/>
  <c r="AW448" i="3"/>
  <c r="AX448" i="3"/>
  <c r="AY448" i="3"/>
  <c r="AU449" i="3"/>
  <c r="AV449" i="3"/>
  <c r="AW449" i="3"/>
  <c r="AX449" i="3"/>
  <c r="AY449" i="3"/>
  <c r="AU450" i="3"/>
  <c r="AV450" i="3"/>
  <c r="AW450" i="3"/>
  <c r="AX450" i="3"/>
  <c r="AY450" i="3"/>
  <c r="AU451" i="3"/>
  <c r="AV451" i="3"/>
  <c r="AW451" i="3"/>
  <c r="AX451" i="3"/>
  <c r="AY451" i="3"/>
  <c r="AU452" i="3"/>
  <c r="AV452" i="3"/>
  <c r="AW452" i="3"/>
  <c r="AX452" i="3"/>
  <c r="AY452" i="3"/>
  <c r="AU453" i="3"/>
  <c r="AV453" i="3"/>
  <c r="AW453" i="3"/>
  <c r="AX453" i="3"/>
  <c r="AY453" i="3"/>
  <c r="AU454" i="3"/>
  <c r="AV454" i="3"/>
  <c r="AW454" i="3"/>
  <c r="AX454" i="3"/>
  <c r="AY454" i="3"/>
  <c r="AU455" i="3"/>
  <c r="AV455" i="3"/>
  <c r="AW455" i="3"/>
  <c r="AX455" i="3"/>
  <c r="AY455" i="3"/>
  <c r="AU456" i="3"/>
  <c r="AV456" i="3"/>
  <c r="AW456" i="3"/>
  <c r="AX456" i="3"/>
  <c r="AY456" i="3"/>
  <c r="AU457" i="3"/>
  <c r="AV457" i="3"/>
  <c r="AW457" i="3"/>
  <c r="AX457" i="3"/>
  <c r="AY457" i="3"/>
  <c r="AU458" i="3"/>
  <c r="AV458" i="3"/>
  <c r="AW458" i="3"/>
  <c r="AX458" i="3"/>
  <c r="AY458" i="3"/>
  <c r="AU459" i="3"/>
  <c r="AV459" i="3"/>
  <c r="AW459" i="3"/>
  <c r="AX459" i="3"/>
  <c r="AY459" i="3"/>
  <c r="AU460" i="3"/>
  <c r="AV460" i="3"/>
  <c r="AW460" i="3"/>
  <c r="AX460" i="3"/>
  <c r="AY460" i="3"/>
  <c r="AU461" i="3"/>
  <c r="AV461" i="3"/>
  <c r="AW461" i="3"/>
  <c r="AX461" i="3"/>
  <c r="AY461" i="3"/>
  <c r="AU462" i="3"/>
  <c r="AV462" i="3"/>
  <c r="AW462" i="3"/>
  <c r="AX462" i="3"/>
  <c r="AY462" i="3"/>
  <c r="AU463" i="3"/>
  <c r="AV463" i="3"/>
  <c r="AW463" i="3"/>
  <c r="AX463" i="3"/>
  <c r="AY463" i="3"/>
  <c r="AU464" i="3"/>
  <c r="AV464" i="3"/>
  <c r="AW464" i="3"/>
  <c r="AX464" i="3"/>
  <c r="AY464" i="3"/>
  <c r="AU465" i="3"/>
  <c r="AV465" i="3"/>
  <c r="AW465" i="3"/>
  <c r="AX465" i="3"/>
  <c r="AY465" i="3"/>
  <c r="AU466" i="3"/>
  <c r="AV466" i="3"/>
  <c r="AW466" i="3"/>
  <c r="AX466" i="3"/>
  <c r="AY466" i="3"/>
  <c r="AU467" i="3"/>
  <c r="AV467" i="3"/>
  <c r="AW467" i="3"/>
  <c r="AX467" i="3"/>
  <c r="AY467" i="3"/>
  <c r="AU468" i="3"/>
  <c r="AV468" i="3"/>
  <c r="AW468" i="3"/>
  <c r="AX468" i="3"/>
  <c r="AY468" i="3"/>
  <c r="AU469" i="3"/>
  <c r="AV469" i="3"/>
  <c r="AW469" i="3"/>
  <c r="AX469" i="3"/>
  <c r="AY469" i="3"/>
  <c r="AU470" i="3"/>
  <c r="AV470" i="3"/>
  <c r="AW470" i="3"/>
  <c r="AX470" i="3"/>
  <c r="AY470" i="3"/>
  <c r="AU471" i="3"/>
  <c r="AV471" i="3"/>
  <c r="AW471" i="3"/>
  <c r="AX471" i="3"/>
  <c r="AY471" i="3"/>
  <c r="AU472" i="3"/>
  <c r="AV472" i="3"/>
  <c r="AW472" i="3"/>
  <c r="AX472" i="3"/>
  <c r="AY472" i="3"/>
  <c r="AU473" i="3"/>
  <c r="AV473" i="3"/>
  <c r="AW473" i="3"/>
  <c r="AX473" i="3"/>
  <c r="AY473" i="3"/>
  <c r="AU474" i="3"/>
  <c r="AV474" i="3"/>
  <c r="AW474" i="3"/>
  <c r="AX474" i="3"/>
  <c r="AY474" i="3"/>
  <c r="AU475" i="3"/>
  <c r="AV475" i="3"/>
  <c r="AW475" i="3"/>
  <c r="AX475" i="3"/>
  <c r="AY475" i="3"/>
  <c r="AU476" i="3"/>
  <c r="AV476" i="3"/>
  <c r="AW476" i="3"/>
  <c r="AX476" i="3"/>
  <c r="AY476" i="3"/>
  <c r="AU477" i="3"/>
  <c r="AV477" i="3"/>
  <c r="AW477" i="3"/>
  <c r="AX477" i="3"/>
  <c r="AY477" i="3"/>
  <c r="AU478" i="3"/>
  <c r="AV478" i="3"/>
  <c r="AW478" i="3"/>
  <c r="AX478" i="3"/>
  <c r="AY478" i="3"/>
  <c r="AU479" i="3"/>
  <c r="AV479" i="3"/>
  <c r="AW479" i="3"/>
  <c r="AX479" i="3"/>
  <c r="AY479" i="3"/>
  <c r="AU480" i="3"/>
  <c r="AV480" i="3"/>
  <c r="AW480" i="3"/>
  <c r="AX480" i="3"/>
  <c r="AY480" i="3"/>
  <c r="AU481" i="3"/>
  <c r="AV481" i="3"/>
  <c r="AW481" i="3"/>
  <c r="AX481" i="3"/>
  <c r="AY481" i="3"/>
  <c r="AU482" i="3"/>
  <c r="AV482" i="3"/>
  <c r="AW482" i="3"/>
  <c r="AX482" i="3"/>
  <c r="AY482" i="3"/>
  <c r="AU483" i="3"/>
  <c r="AV483" i="3"/>
  <c r="AW483" i="3"/>
  <c r="AX483" i="3"/>
  <c r="AY483" i="3"/>
  <c r="AU484" i="3"/>
  <c r="AV484" i="3"/>
  <c r="AW484" i="3"/>
  <c r="AX484" i="3"/>
  <c r="AY484" i="3"/>
  <c r="AU485" i="3"/>
  <c r="AV485" i="3"/>
  <c r="AW485" i="3"/>
  <c r="AX485" i="3"/>
  <c r="AY485" i="3"/>
  <c r="AU486" i="3"/>
  <c r="AV486" i="3"/>
  <c r="AW486" i="3"/>
  <c r="AX486" i="3"/>
  <c r="AY486" i="3"/>
  <c r="AU487" i="3"/>
  <c r="AV487" i="3"/>
  <c r="AW487" i="3"/>
  <c r="AX487" i="3"/>
  <c r="AY487" i="3"/>
  <c r="AU488" i="3"/>
  <c r="AV488" i="3"/>
  <c r="AW488" i="3"/>
  <c r="AX488" i="3"/>
  <c r="AY488" i="3"/>
  <c r="AU489" i="3"/>
  <c r="AV489" i="3"/>
  <c r="AW489" i="3"/>
  <c r="AX489" i="3"/>
  <c r="AY489" i="3"/>
  <c r="AU490" i="3"/>
  <c r="AV490" i="3"/>
  <c r="AW490" i="3"/>
  <c r="AX490" i="3"/>
  <c r="AY490" i="3"/>
  <c r="AU491" i="3"/>
  <c r="AV491" i="3"/>
  <c r="AW491" i="3"/>
  <c r="AX491" i="3"/>
  <c r="AY491" i="3"/>
  <c r="AU492" i="3"/>
  <c r="AV492" i="3"/>
  <c r="AW492" i="3"/>
  <c r="AX492" i="3"/>
  <c r="AY492" i="3"/>
  <c r="AU493" i="3"/>
  <c r="AV493" i="3"/>
  <c r="AW493" i="3"/>
  <c r="AX493" i="3"/>
  <c r="AY493" i="3"/>
  <c r="AU494" i="3"/>
  <c r="AV494" i="3"/>
  <c r="AW494" i="3"/>
  <c r="AX494" i="3"/>
  <c r="AY494" i="3"/>
  <c r="AU495" i="3"/>
  <c r="AV495" i="3"/>
  <c r="AW495" i="3"/>
  <c r="AX495" i="3"/>
  <c r="AY495" i="3"/>
  <c r="AU496" i="3"/>
  <c r="AV496" i="3"/>
  <c r="AW496" i="3"/>
  <c r="AX496" i="3"/>
  <c r="AY496" i="3"/>
  <c r="AU497" i="3"/>
  <c r="AV497" i="3"/>
  <c r="AW497" i="3"/>
  <c r="AX497" i="3"/>
  <c r="AY497" i="3"/>
  <c r="AU498" i="3"/>
  <c r="AV498" i="3"/>
  <c r="AW498" i="3"/>
  <c r="AX498" i="3"/>
  <c r="AY498" i="3"/>
  <c r="AU499" i="3"/>
  <c r="AV499" i="3"/>
  <c r="AW499" i="3"/>
  <c r="AX499" i="3"/>
  <c r="AY499" i="3"/>
  <c r="AU500" i="3"/>
  <c r="AV500" i="3"/>
  <c r="AW500" i="3"/>
  <c r="AX500" i="3"/>
  <c r="AY500" i="3"/>
  <c r="AU501" i="3"/>
  <c r="AV501" i="3"/>
  <c r="AW501" i="3"/>
  <c r="AX501" i="3"/>
  <c r="AY501" i="3"/>
  <c r="AU502" i="3"/>
  <c r="AV502" i="3"/>
  <c r="AW502" i="3"/>
  <c r="AX502" i="3"/>
  <c r="AY502" i="3"/>
  <c r="AU503" i="3"/>
  <c r="AV503" i="3"/>
  <c r="AW503" i="3"/>
  <c r="AX503" i="3"/>
  <c r="AY503" i="3"/>
  <c r="AU504" i="3"/>
  <c r="AV504" i="3"/>
  <c r="AW504" i="3"/>
  <c r="AX504" i="3"/>
  <c r="AY504" i="3"/>
  <c r="AU505" i="3"/>
  <c r="AV505" i="3"/>
  <c r="AW505" i="3"/>
  <c r="AX505" i="3"/>
  <c r="AY505" i="3"/>
  <c r="AU506" i="3"/>
  <c r="AV506" i="3"/>
  <c r="AW506" i="3"/>
  <c r="AX506" i="3"/>
  <c r="AY506" i="3"/>
  <c r="AU507" i="3"/>
  <c r="AV507" i="3"/>
  <c r="AW507" i="3"/>
  <c r="AX507" i="3"/>
  <c r="AY507" i="3"/>
  <c r="AU508" i="3"/>
  <c r="AV508" i="3"/>
  <c r="AW508" i="3"/>
  <c r="AX508" i="3"/>
  <c r="AY508" i="3"/>
  <c r="AU509" i="3"/>
  <c r="AV509" i="3"/>
  <c r="AW509" i="3"/>
  <c r="AX509" i="3"/>
  <c r="AY509" i="3"/>
  <c r="AU510" i="3"/>
  <c r="AV510" i="3"/>
  <c r="AW510" i="3"/>
  <c r="AX510" i="3"/>
  <c r="AY510" i="3"/>
  <c r="AU511" i="3"/>
  <c r="AV511" i="3"/>
  <c r="AW511" i="3"/>
  <c r="AX511" i="3"/>
  <c r="AY511" i="3"/>
  <c r="AU512" i="3"/>
  <c r="AV512" i="3"/>
  <c r="AW512" i="3"/>
  <c r="AX512" i="3"/>
  <c r="AY512" i="3"/>
  <c r="AU513" i="3"/>
  <c r="AV513" i="3"/>
  <c r="AW513" i="3"/>
  <c r="AX513" i="3"/>
  <c r="AY513" i="3"/>
  <c r="AU514" i="3"/>
  <c r="AV514" i="3"/>
  <c r="AW514" i="3"/>
  <c r="AX514" i="3"/>
  <c r="AY514" i="3"/>
  <c r="AU515" i="3"/>
  <c r="AV515" i="3"/>
  <c r="AW515" i="3"/>
  <c r="AX515" i="3"/>
  <c r="AY515" i="3"/>
  <c r="AU516" i="3"/>
  <c r="AV516" i="3"/>
  <c r="AW516" i="3"/>
  <c r="AX516" i="3"/>
  <c r="AY516" i="3"/>
  <c r="AU517" i="3"/>
  <c r="AV517" i="3"/>
  <c r="AW517" i="3"/>
  <c r="AX517" i="3"/>
  <c r="AY517" i="3"/>
  <c r="AU518" i="3"/>
  <c r="AV518" i="3"/>
  <c r="AW518" i="3"/>
  <c r="AX518" i="3"/>
  <c r="AY518" i="3"/>
  <c r="AU519" i="3"/>
  <c r="AV519" i="3"/>
  <c r="AW519" i="3"/>
  <c r="AX519" i="3"/>
  <c r="AY519" i="3"/>
  <c r="AU520" i="3"/>
  <c r="AV520" i="3"/>
  <c r="AW520" i="3"/>
  <c r="AX520" i="3"/>
  <c r="AY520" i="3"/>
  <c r="BF8" i="3"/>
  <c r="BN476" i="3" l="1"/>
  <c r="BN508" i="3"/>
  <c r="BL110" i="3"/>
  <c r="BJ434" i="3"/>
  <c r="BJ205" i="3"/>
  <c r="DY8" i="3"/>
  <c r="DX12" i="3"/>
  <c r="F27" i="24" s="1"/>
  <c r="BJ336" i="3"/>
  <c r="BL13" i="3"/>
  <c r="BK13" i="3"/>
  <c r="BM13" i="3" s="1"/>
  <c r="BN318" i="3"/>
  <c r="BM318" i="3"/>
  <c r="BN350" i="3"/>
  <c r="BN326" i="3"/>
  <c r="BM326" i="3"/>
  <c r="BN85" i="3"/>
  <c r="BN229" i="3"/>
  <c r="BL14" i="3"/>
  <c r="BK14" i="3"/>
  <c r="BM14" i="3" s="1"/>
  <c r="BI12" i="3"/>
  <c r="BL12" i="3" s="1"/>
  <c r="BL50" i="3"/>
  <c r="BN50" i="3" s="1"/>
  <c r="BJ74" i="3"/>
  <c r="BJ99" i="3"/>
  <c r="BJ78" i="3"/>
  <c r="BK68" i="3"/>
  <c r="BM68" i="3" s="1"/>
  <c r="BJ103" i="3"/>
  <c r="BJ127" i="3"/>
  <c r="BJ132" i="3"/>
  <c r="BL232" i="3"/>
  <c r="BN232" i="3" s="1"/>
  <c r="BJ301" i="3"/>
  <c r="BJ300" i="3"/>
  <c r="BK299" i="3"/>
  <c r="BJ307" i="3"/>
  <c r="BL215" i="3"/>
  <c r="BK110" i="3"/>
  <c r="BJ313" i="3"/>
  <c r="BL250" i="3"/>
  <c r="BL134" i="3"/>
  <c r="BN69" i="3"/>
  <c r="BL67" i="3"/>
  <c r="BK160" i="3"/>
  <c r="BL109" i="3"/>
  <c r="BK133" i="3"/>
  <c r="BM133" i="3" s="1"/>
  <c r="BJ190" i="3"/>
  <c r="BK250" i="3"/>
  <c r="BM250" i="3" s="1"/>
  <c r="BL286" i="3"/>
  <c r="BN286" i="3" s="1"/>
  <c r="BJ288" i="3"/>
  <c r="BL300" i="3"/>
  <c r="BN300" i="3" s="1"/>
  <c r="BJ151" i="3"/>
  <c r="BJ215" i="3"/>
  <c r="BL198" i="3"/>
  <c r="BN37" i="3"/>
  <c r="BJ258" i="3"/>
  <c r="BL53" i="3"/>
  <c r="BJ248" i="3"/>
  <c r="BJ224" i="3"/>
  <c r="BJ240" i="3"/>
  <c r="BJ256" i="3"/>
  <c r="BL274" i="3"/>
  <c r="BN274" i="3" s="1"/>
  <c r="BL298" i="3"/>
  <c r="BN298" i="3" s="1"/>
  <c r="BL264" i="3"/>
  <c r="BK276" i="3"/>
  <c r="BM276" i="3" s="1"/>
  <c r="BK263" i="3"/>
  <c r="BJ287" i="3"/>
  <c r="BJ299" i="3"/>
  <c r="BK307" i="3"/>
  <c r="BK238" i="3"/>
  <c r="BM238" i="3" s="1"/>
  <c r="BJ320" i="3"/>
  <c r="BK258" i="3"/>
  <c r="BM258" i="3" s="1"/>
  <c r="BJ274" i="3"/>
  <c r="BJ298" i="3"/>
  <c r="BK320" i="3"/>
  <c r="BJ311" i="3"/>
  <c r="BL248" i="3"/>
  <c r="BN248" i="3" s="1"/>
  <c r="BL224" i="3"/>
  <c r="BN224" i="3" s="1"/>
  <c r="BL240" i="3"/>
  <c r="BN240" i="3" s="1"/>
  <c r="BL256" i="3"/>
  <c r="BN256" i="3" s="1"/>
  <c r="BJ266" i="3"/>
  <c r="BL289" i="3"/>
  <c r="BN289" i="3" s="1"/>
  <c r="BL301" i="3"/>
  <c r="BN301" i="3" s="1"/>
  <c r="BL238" i="3"/>
  <c r="BL261" i="3"/>
  <c r="BN261" i="3" s="1"/>
  <c r="BL125" i="3"/>
  <c r="BN125" i="3" s="1"/>
  <c r="BJ133" i="3"/>
  <c r="BJ149" i="3"/>
  <c r="BK159" i="3"/>
  <c r="BK162" i="3"/>
  <c r="BM162" i="3" s="1"/>
  <c r="BN213" i="3"/>
  <c r="BJ125" i="3"/>
  <c r="BK141" i="3"/>
  <c r="BL143" i="3"/>
  <c r="BN143" i="3" s="1"/>
  <c r="BJ159" i="3"/>
  <c r="BL151" i="3"/>
  <c r="BL135" i="3"/>
  <c r="BN135" i="3" s="1"/>
  <c r="BK142" i="3"/>
  <c r="BM142" i="3" s="1"/>
  <c r="BL146" i="3"/>
  <c r="BN146" i="3" s="1"/>
  <c r="BL162" i="3"/>
  <c r="BK145" i="3"/>
  <c r="BJ141" i="3"/>
  <c r="BL223" i="3"/>
  <c r="BN223" i="3" s="1"/>
  <c r="BL192" i="3"/>
  <c r="BJ198" i="3"/>
  <c r="BJ221" i="3"/>
  <c r="BL101" i="3"/>
  <c r="BK109" i="3"/>
  <c r="BM109" i="3" s="1"/>
  <c r="BL94" i="3"/>
  <c r="BK101" i="3"/>
  <c r="BL99" i="3"/>
  <c r="BK123" i="3"/>
  <c r="BJ86" i="3"/>
  <c r="BL82" i="3"/>
  <c r="BN82" i="3" s="1"/>
  <c r="BK88" i="3"/>
  <c r="BM88" i="3" s="1"/>
  <c r="BJ76" i="3"/>
  <c r="BJ88" i="3"/>
  <c r="BJ75" i="3"/>
  <c r="BK51" i="3"/>
  <c r="BM51" i="3" s="1"/>
  <c r="BL57" i="3"/>
  <c r="BN57" i="3" s="1"/>
  <c r="BK53" i="3"/>
  <c r="BM53" i="3" s="1"/>
  <c r="BK44" i="3"/>
  <c r="BM44" i="3" s="1"/>
  <c r="BK21" i="3"/>
  <c r="BM21" i="3" s="1"/>
  <c r="BJ24" i="3"/>
  <c r="BJ21" i="3"/>
  <c r="BK27" i="3"/>
  <c r="BM27" i="3" s="1"/>
  <c r="BJ23" i="3"/>
  <c r="BK19" i="3"/>
  <c r="BM19" i="3" s="1"/>
  <c r="BJ19" i="3"/>
  <c r="BJ16" i="3"/>
  <c r="BK157" i="3"/>
  <c r="BM157" i="3" s="1"/>
  <c r="BJ236" i="3"/>
  <c r="BK296" i="3"/>
  <c r="BM296" i="3" s="1"/>
  <c r="BL479" i="3"/>
  <c r="BK114" i="3"/>
  <c r="BM114" i="3" s="1"/>
  <c r="BJ466" i="3"/>
  <c r="BJ488" i="3"/>
  <c r="BK79" i="3"/>
  <c r="BM79" i="3" s="1"/>
  <c r="BK22" i="3"/>
  <c r="BM22" i="3" s="1"/>
  <c r="BL142" i="3"/>
  <c r="BJ100" i="3"/>
  <c r="BJ185" i="3"/>
  <c r="BJ157" i="3"/>
  <c r="BL305" i="3"/>
  <c r="BN305" i="3" s="1"/>
  <c r="BL183" i="3"/>
  <c r="BN183" i="3" s="1"/>
  <c r="BJ206" i="3"/>
  <c r="BJ230" i="3"/>
  <c r="BJ285" i="3"/>
  <c r="BK336" i="3"/>
  <c r="BM336" i="3" s="1"/>
  <c r="BL236" i="3"/>
  <c r="BN236" i="3" s="1"/>
  <c r="BJ296" i="3"/>
  <c r="BJ347" i="3"/>
  <c r="BK192" i="3"/>
  <c r="BM192" i="3" s="1"/>
  <c r="BK271" i="3"/>
  <c r="BM271" i="3" s="1"/>
  <c r="BK287" i="3"/>
  <c r="BL203" i="3"/>
  <c r="BN203" i="3" s="1"/>
  <c r="BK244" i="3"/>
  <c r="BJ77" i="3"/>
  <c r="BJ261" i="3"/>
  <c r="BK434" i="3"/>
  <c r="BM434" i="3" s="1"/>
  <c r="BJ346" i="3"/>
  <c r="BJ454" i="3"/>
  <c r="BK488" i="3"/>
  <c r="BM488" i="3" s="1"/>
  <c r="BJ121" i="3"/>
  <c r="BJ204" i="3"/>
  <c r="BJ219" i="3"/>
  <c r="BJ293" i="3"/>
  <c r="BK67" i="3"/>
  <c r="BM67" i="3" s="1"/>
  <c r="BJ22" i="3"/>
  <c r="BL96" i="3"/>
  <c r="BN96" i="3" s="1"/>
  <c r="BL273" i="3"/>
  <c r="BN273" i="3" s="1"/>
  <c r="BJ183" i="3"/>
  <c r="BL206" i="3"/>
  <c r="BN206" i="3" s="1"/>
  <c r="BL230" i="3"/>
  <c r="BN230" i="3" s="1"/>
  <c r="BJ286" i="3"/>
  <c r="BL201" i="3"/>
  <c r="BN201" i="3" s="1"/>
  <c r="BL272" i="3"/>
  <c r="BL451" i="3"/>
  <c r="BN451" i="3" s="1"/>
  <c r="BL131" i="3"/>
  <c r="BN131" i="3" s="1"/>
  <c r="BK228" i="3"/>
  <c r="BM228" i="3" s="1"/>
  <c r="BL271" i="3"/>
  <c r="BK311" i="3"/>
  <c r="BJ203" i="3"/>
  <c r="BL79" i="3"/>
  <c r="BK98" i="3"/>
  <c r="BM98" i="3" s="1"/>
  <c r="BK221" i="3"/>
  <c r="BK454" i="3"/>
  <c r="BM454" i="3" s="1"/>
  <c r="BN53" i="3"/>
  <c r="BN358" i="3"/>
  <c r="BJ279" i="3"/>
  <c r="BK479" i="3"/>
  <c r="BM479" i="3" s="1"/>
  <c r="BJ519" i="3"/>
  <c r="BK77" i="3"/>
  <c r="BM77" i="3" s="1"/>
  <c r="BJ114" i="3"/>
  <c r="BK346" i="3"/>
  <c r="BM346" i="3" s="1"/>
  <c r="BK378" i="3"/>
  <c r="BM378" i="3" s="1"/>
  <c r="BK97" i="3"/>
  <c r="BM97" i="3" s="1"/>
  <c r="BL340" i="3"/>
  <c r="BJ340" i="3"/>
  <c r="BK372" i="3"/>
  <c r="BM372" i="3" s="1"/>
  <c r="BJ372" i="3"/>
  <c r="BK376" i="3"/>
  <c r="BM376" i="3" s="1"/>
  <c r="BJ376" i="3"/>
  <c r="BK404" i="3"/>
  <c r="BM404" i="3" s="1"/>
  <c r="BJ404" i="3"/>
  <c r="BK459" i="3"/>
  <c r="BM459" i="3" s="1"/>
  <c r="BJ459" i="3"/>
  <c r="BL471" i="3"/>
  <c r="BJ471" i="3"/>
  <c r="BK375" i="3"/>
  <c r="BM375" i="3" s="1"/>
  <c r="BJ375" i="3"/>
  <c r="BK427" i="3"/>
  <c r="BM427" i="3" s="1"/>
  <c r="BJ427" i="3"/>
  <c r="BK439" i="3"/>
  <c r="BM439" i="3" s="1"/>
  <c r="BJ439" i="3"/>
  <c r="BL16" i="3"/>
  <c r="BN16" i="3" s="1"/>
  <c r="BK219" i="3"/>
  <c r="BK272" i="3"/>
  <c r="BM272" i="3" s="1"/>
  <c r="BJ292" i="3"/>
  <c r="BL393" i="3"/>
  <c r="BN393" i="3" s="1"/>
  <c r="BK279" i="3"/>
  <c r="BM279" i="3" s="1"/>
  <c r="BJ244" i="3"/>
  <c r="BK345" i="3"/>
  <c r="BL491" i="3"/>
  <c r="BL519" i="3"/>
  <c r="BN519" i="3" s="1"/>
  <c r="BK138" i="3"/>
  <c r="BM138" i="3" s="1"/>
  <c r="BK466" i="3"/>
  <c r="BM466" i="3" s="1"/>
  <c r="BJ97" i="3"/>
  <c r="BK395" i="3"/>
  <c r="BM395" i="3" s="1"/>
  <c r="BJ395" i="3"/>
  <c r="BK407" i="3"/>
  <c r="BM407" i="3" s="1"/>
  <c r="BJ407" i="3"/>
  <c r="BK468" i="3"/>
  <c r="BM468" i="3" s="1"/>
  <c r="BJ468" i="3"/>
  <c r="BK23" i="3"/>
  <c r="BM23" i="3" s="1"/>
  <c r="BK24" i="3"/>
  <c r="BM24" i="3" s="1"/>
  <c r="BJ119" i="3"/>
  <c r="BK129" i="3"/>
  <c r="BM129" i="3" s="1"/>
  <c r="BK164" i="3"/>
  <c r="BM164" i="3" s="1"/>
  <c r="BL185" i="3"/>
  <c r="BN185" i="3" s="1"/>
  <c r="BN197" i="3"/>
  <c r="BN253" i="3"/>
  <c r="BJ273" i="3"/>
  <c r="BJ305" i="3"/>
  <c r="BL199" i="3"/>
  <c r="BN199" i="3" s="1"/>
  <c r="BL269" i="3"/>
  <c r="BN269" i="3" s="1"/>
  <c r="BL277" i="3"/>
  <c r="BN277" i="3" s="1"/>
  <c r="BL285" i="3"/>
  <c r="BN285" i="3" s="1"/>
  <c r="BL293" i="3"/>
  <c r="BN293" i="3" s="1"/>
  <c r="BL309" i="3"/>
  <c r="BN309" i="3" s="1"/>
  <c r="BK340" i="3"/>
  <c r="BM340" i="3" s="1"/>
  <c r="BK331" i="3"/>
  <c r="BM331" i="3" s="1"/>
  <c r="BL378" i="3"/>
  <c r="BL410" i="3"/>
  <c r="BN410" i="3" s="1"/>
  <c r="BN480" i="3"/>
  <c r="BN512" i="3"/>
  <c r="BL138" i="3"/>
  <c r="BL98" i="3"/>
  <c r="BJ451" i="3"/>
  <c r="BK471" i="3"/>
  <c r="BM471" i="3" s="1"/>
  <c r="BJ393" i="3"/>
  <c r="BK436" i="3"/>
  <c r="BM436" i="3" s="1"/>
  <c r="BJ436" i="3"/>
  <c r="BN496" i="3"/>
  <c r="BN15" i="3"/>
  <c r="BN47" i="3"/>
  <c r="BN40" i="3"/>
  <c r="BN86" i="3"/>
  <c r="BN26" i="3"/>
  <c r="BN48" i="3"/>
  <c r="BN105" i="3"/>
  <c r="BN128" i="3"/>
  <c r="BN154" i="3"/>
  <c r="BN170" i="3"/>
  <c r="BN178" i="3"/>
  <c r="BN124" i="3"/>
  <c r="BN161" i="3"/>
  <c r="BN348" i="3"/>
  <c r="BN276" i="3"/>
  <c r="BN308" i="3"/>
  <c r="BN347" i="3"/>
  <c r="BN115" i="3"/>
  <c r="BN283" i="3"/>
  <c r="BN337" i="3"/>
  <c r="BN30" i="3"/>
  <c r="BN94" i="3"/>
  <c r="BN211" i="3"/>
  <c r="BN254" i="3"/>
  <c r="BN495" i="3"/>
  <c r="BN489" i="3"/>
  <c r="BN81" i="3"/>
  <c r="BN334" i="3"/>
  <c r="BN418" i="3"/>
  <c r="BN486" i="3"/>
  <c r="BN366" i="3"/>
  <c r="BN430" i="3"/>
  <c r="BN93" i="3"/>
  <c r="BN506" i="3"/>
  <c r="BN43" i="3"/>
  <c r="BN59" i="3"/>
  <c r="BN75" i="3"/>
  <c r="BN91" i="3"/>
  <c r="BN20" i="3"/>
  <c r="BN36" i="3"/>
  <c r="BN52" i="3"/>
  <c r="BN84" i="3"/>
  <c r="BN113" i="3"/>
  <c r="BN136" i="3"/>
  <c r="BN42" i="3"/>
  <c r="BN64" i="3"/>
  <c r="BN76" i="3"/>
  <c r="BN121" i="3"/>
  <c r="BN100" i="3"/>
  <c r="BN132" i="3"/>
  <c r="BN117" i="3"/>
  <c r="BN173" i="3"/>
  <c r="BN204" i="3"/>
  <c r="BN217" i="3"/>
  <c r="BN235" i="3"/>
  <c r="BN249" i="3"/>
  <c r="BN179" i="3"/>
  <c r="BN195" i="3"/>
  <c r="BN328" i="3"/>
  <c r="BN344" i="3"/>
  <c r="BN264" i="3"/>
  <c r="BN280" i="3"/>
  <c r="BN312" i="3"/>
  <c r="BN175" i="3"/>
  <c r="BN188" i="3"/>
  <c r="BN303" i="3"/>
  <c r="BN46" i="3"/>
  <c r="BN260" i="3"/>
  <c r="BN215" i="3"/>
  <c r="BN225" i="3"/>
  <c r="BN325" i="3"/>
  <c r="BN341" i="3"/>
  <c r="BN357" i="3"/>
  <c r="BN198" i="3"/>
  <c r="BN329" i="3"/>
  <c r="BN483" i="3"/>
  <c r="BN515" i="3"/>
  <c r="BN477" i="3"/>
  <c r="BN493" i="3"/>
  <c r="BN505" i="3"/>
  <c r="BN126" i="3"/>
  <c r="BN114" i="3"/>
  <c r="BN130" i="3"/>
  <c r="BN338" i="3"/>
  <c r="BN102" i="3"/>
  <c r="BN475" i="3"/>
  <c r="BN498" i="3"/>
  <c r="BN205" i="3"/>
  <c r="BN394" i="3"/>
  <c r="BN426" i="3"/>
  <c r="BN458" i="3"/>
  <c r="BN478" i="3"/>
  <c r="BN510" i="3"/>
  <c r="BN29" i="3"/>
  <c r="BN65" i="3"/>
  <c r="BN258" i="3"/>
  <c r="BN31" i="3"/>
  <c r="BN63" i="3"/>
  <c r="BN54" i="3"/>
  <c r="BN72" i="3"/>
  <c r="BN120" i="3"/>
  <c r="BN60" i="3"/>
  <c r="BN90" i="3"/>
  <c r="BN150" i="3"/>
  <c r="BN158" i="3"/>
  <c r="BN166" i="3"/>
  <c r="BN174" i="3"/>
  <c r="BN177" i="3"/>
  <c r="BN212" i="3"/>
  <c r="BN243" i="3"/>
  <c r="BN191" i="3"/>
  <c r="BN332" i="3"/>
  <c r="BN292" i="3"/>
  <c r="BN333" i="3"/>
  <c r="BN184" i="3"/>
  <c r="BN222" i="3"/>
  <c r="BN267" i="3"/>
  <c r="BN321" i="3"/>
  <c r="BN353" i="3"/>
  <c r="BN151" i="3"/>
  <c r="BN343" i="3"/>
  <c r="BN491" i="3"/>
  <c r="BN511" i="3"/>
  <c r="BN517" i="3"/>
  <c r="BN25" i="3"/>
  <c r="BN386" i="3"/>
  <c r="BN450" i="3"/>
  <c r="BN210" i="3"/>
  <c r="BN398" i="3"/>
  <c r="BN462" i="3"/>
  <c r="BN374" i="3"/>
  <c r="BN406" i="3"/>
  <c r="BN438" i="3"/>
  <c r="BN35" i="3"/>
  <c r="BN51" i="3"/>
  <c r="BN83" i="3"/>
  <c r="BN18" i="3"/>
  <c r="BN34" i="3"/>
  <c r="BN66" i="3"/>
  <c r="BN95" i="3"/>
  <c r="BN104" i="3"/>
  <c r="BN32" i="3"/>
  <c r="BN74" i="3"/>
  <c r="BN112" i="3"/>
  <c r="BN116" i="3"/>
  <c r="BN133" i="3"/>
  <c r="BN149" i="3"/>
  <c r="BN165" i="3"/>
  <c r="BN202" i="3"/>
  <c r="BN218" i="3"/>
  <c r="BN234" i="3"/>
  <c r="BN250" i="3"/>
  <c r="BN171" i="3"/>
  <c r="BN233" i="3"/>
  <c r="BN251" i="3"/>
  <c r="BN163" i="3"/>
  <c r="BN187" i="3"/>
  <c r="BN352" i="3"/>
  <c r="BN247" i="3"/>
  <c r="BN257" i="3"/>
  <c r="BN288" i="3"/>
  <c r="BN304" i="3"/>
  <c r="BN107" i="3"/>
  <c r="BN139" i="3"/>
  <c r="BN180" i="3"/>
  <c r="BN196" i="3"/>
  <c r="BN295" i="3"/>
  <c r="BN207" i="3"/>
  <c r="BN241" i="3"/>
  <c r="BN323" i="3"/>
  <c r="BN339" i="3"/>
  <c r="BN355" i="3"/>
  <c r="BN167" i="3"/>
  <c r="BN231" i="3"/>
  <c r="BN487" i="3"/>
  <c r="BN507" i="3"/>
  <c r="BN474" i="3"/>
  <c r="BN485" i="3"/>
  <c r="BN501" i="3"/>
  <c r="BN513" i="3"/>
  <c r="BN242" i="3"/>
  <c r="BN49" i="3"/>
  <c r="BN73" i="3"/>
  <c r="BN122" i="3"/>
  <c r="BN33" i="3"/>
  <c r="BN89" i="3"/>
  <c r="BN134" i="3"/>
  <c r="BN322" i="3"/>
  <c r="BN482" i="3"/>
  <c r="BN514" i="3"/>
  <c r="BN245" i="3"/>
  <c r="BN442" i="3"/>
  <c r="BN472" i="3"/>
  <c r="BN494" i="3"/>
  <c r="BN61" i="3"/>
  <c r="BN226" i="3"/>
  <c r="BN39" i="3"/>
  <c r="BN55" i="3"/>
  <c r="BN71" i="3"/>
  <c r="BN87" i="3"/>
  <c r="BN38" i="3"/>
  <c r="BN56" i="3"/>
  <c r="BN70" i="3"/>
  <c r="BN88" i="3"/>
  <c r="BN28" i="3"/>
  <c r="BN58" i="3"/>
  <c r="BN80" i="3"/>
  <c r="BN92" i="3"/>
  <c r="BN137" i="3"/>
  <c r="BN144" i="3"/>
  <c r="BN148" i="3"/>
  <c r="BN152" i="3"/>
  <c r="BN156" i="3"/>
  <c r="BN168" i="3"/>
  <c r="BN172" i="3"/>
  <c r="BN176" i="3"/>
  <c r="BN108" i="3"/>
  <c r="BN140" i="3"/>
  <c r="BN153" i="3"/>
  <c r="BN169" i="3"/>
  <c r="BN155" i="3"/>
  <c r="BN209" i="3"/>
  <c r="BN227" i="3"/>
  <c r="BN259" i="3"/>
  <c r="BN147" i="3"/>
  <c r="BN324" i="3"/>
  <c r="BN356" i="3"/>
  <c r="BN268" i="3"/>
  <c r="BN284" i="3"/>
  <c r="BN317" i="3"/>
  <c r="BN349" i="3"/>
  <c r="BN99" i="3"/>
  <c r="BN252" i="3"/>
  <c r="BN275" i="3"/>
  <c r="BN291" i="3"/>
  <c r="BN319" i="3"/>
  <c r="BN335" i="3"/>
  <c r="BN351" i="3"/>
  <c r="BN78" i="3"/>
  <c r="BN327" i="3"/>
  <c r="BN359" i="3"/>
  <c r="BN62" i="3"/>
  <c r="BN220" i="3"/>
  <c r="BN499" i="3"/>
  <c r="BN503" i="3"/>
  <c r="BN470" i="3"/>
  <c r="BN481" i="3"/>
  <c r="BN497" i="3"/>
  <c r="BN509" i="3"/>
  <c r="BN17" i="3"/>
  <c r="BN237" i="3"/>
  <c r="BN45" i="3"/>
  <c r="BN41" i="3"/>
  <c r="BN106" i="3"/>
  <c r="BN313" i="3"/>
  <c r="BN354" i="3"/>
  <c r="BN370" i="3"/>
  <c r="BN402" i="3"/>
  <c r="BN434" i="3"/>
  <c r="BN518" i="3"/>
  <c r="BN118" i="3"/>
  <c r="BN382" i="3"/>
  <c r="BN414" i="3"/>
  <c r="BN446" i="3"/>
  <c r="BN390" i="3"/>
  <c r="BN422" i="3"/>
  <c r="BN490" i="3"/>
  <c r="BN502" i="3"/>
  <c r="BN520" i="3"/>
  <c r="BN346" i="3" l="1"/>
  <c r="BN331" i="3"/>
  <c r="BN454" i="3"/>
  <c r="BN228" i="3"/>
  <c r="BN109" i="3"/>
  <c r="BN340" i="3"/>
  <c r="BN13" i="3"/>
  <c r="BN219" i="3"/>
  <c r="BM219" i="3"/>
  <c r="BN244" i="3"/>
  <c r="BM244" i="3"/>
  <c r="BN145" i="3"/>
  <c r="BM145" i="3"/>
  <c r="BN141" i="3"/>
  <c r="BM141" i="3"/>
  <c r="BN159" i="3"/>
  <c r="BM159" i="3"/>
  <c r="BN307" i="3"/>
  <c r="BM307" i="3"/>
  <c r="BN123" i="3"/>
  <c r="BM123" i="3"/>
  <c r="BN160" i="3"/>
  <c r="BM160" i="3"/>
  <c r="BN345" i="3"/>
  <c r="BM345" i="3"/>
  <c r="BN287" i="3"/>
  <c r="BM287" i="3"/>
  <c r="BN320" i="3"/>
  <c r="BM320" i="3"/>
  <c r="BN299" i="3"/>
  <c r="BM299" i="3"/>
  <c r="BN221" i="3"/>
  <c r="BM221" i="3"/>
  <c r="BN311" i="3"/>
  <c r="BM311" i="3"/>
  <c r="BN101" i="3"/>
  <c r="BM101" i="3"/>
  <c r="BN263" i="3"/>
  <c r="BM263" i="3"/>
  <c r="BN110" i="3"/>
  <c r="BM110" i="3"/>
  <c r="BN68" i="3"/>
  <c r="BN23" i="3"/>
  <c r="BN22" i="3"/>
  <c r="BN27" i="3"/>
  <c r="BN44" i="3"/>
  <c r="BN24" i="3"/>
  <c r="BN162" i="3"/>
  <c r="BN142" i="3"/>
  <c r="BN279" i="3"/>
  <c r="BN336" i="3"/>
  <c r="BN14" i="3"/>
  <c r="BN372" i="3"/>
  <c r="BJ12" i="3"/>
  <c r="BK12" i="3"/>
  <c r="BM12" i="3" s="1"/>
  <c r="BN19" i="3"/>
  <c r="BN238" i="3"/>
  <c r="BN272" i="3"/>
  <c r="BN67" i="3"/>
  <c r="BN296" i="3"/>
  <c r="BN271" i="3"/>
  <c r="BN79" i="3"/>
  <c r="BN164" i="3"/>
  <c r="BN98" i="3"/>
  <c r="BN129" i="3"/>
  <c r="BN192" i="3"/>
  <c r="BN21" i="3"/>
  <c r="BN479" i="3"/>
  <c r="BN157" i="3"/>
  <c r="BN138" i="3"/>
  <c r="BN376" i="3"/>
  <c r="BN378" i="3"/>
  <c r="BN459" i="3"/>
  <c r="BN466" i="3"/>
  <c r="BN77" i="3"/>
  <c r="BN488" i="3"/>
  <c r="BN468" i="3"/>
  <c r="BN97" i="3"/>
  <c r="BN436" i="3"/>
  <c r="BN407" i="3"/>
  <c r="BN404" i="3"/>
  <c r="BN427" i="3"/>
  <c r="BN471" i="3"/>
  <c r="BN439" i="3"/>
  <c r="BN375" i="3"/>
  <c r="BN395" i="3"/>
  <c r="BB41" i="3"/>
  <c r="AZ67" i="3"/>
  <c r="AZ111" i="3"/>
  <c r="BA366" i="3"/>
  <c r="AZ379" i="3"/>
  <c r="BC514" i="3"/>
  <c r="BB14" i="3"/>
  <c r="BB15" i="3"/>
  <c r="BB16" i="3"/>
  <c r="BA17" i="3"/>
  <c r="BB17" i="3"/>
  <c r="BA18" i="3"/>
  <c r="BB18" i="3"/>
  <c r="BA19" i="3"/>
  <c r="BB19" i="3"/>
  <c r="BC19" i="3"/>
  <c r="BD19" i="3"/>
  <c r="BA20" i="3"/>
  <c r="BB20" i="3"/>
  <c r="BC20" i="3"/>
  <c r="BD20" i="3"/>
  <c r="AZ21" i="3"/>
  <c r="BA21" i="3"/>
  <c r="BB21" i="3"/>
  <c r="BC21" i="3"/>
  <c r="BD21" i="3"/>
  <c r="AZ22" i="3"/>
  <c r="BA22" i="3"/>
  <c r="BB22" i="3"/>
  <c r="BC22" i="3"/>
  <c r="BD22" i="3"/>
  <c r="AZ23" i="3"/>
  <c r="BA23" i="3"/>
  <c r="BB23" i="3"/>
  <c r="BC23" i="3"/>
  <c r="BD23" i="3"/>
  <c r="AZ24" i="3"/>
  <c r="BA24" i="3"/>
  <c r="BB24" i="3"/>
  <c r="BC24" i="3"/>
  <c r="BD24" i="3"/>
  <c r="AZ25" i="3"/>
  <c r="BA25" i="3"/>
  <c r="BB25" i="3"/>
  <c r="BC25" i="3"/>
  <c r="BD25" i="3"/>
  <c r="AZ26" i="3"/>
  <c r="BA26" i="3"/>
  <c r="BB26" i="3"/>
  <c r="BC26" i="3"/>
  <c r="BD26" i="3"/>
  <c r="AZ27" i="3"/>
  <c r="BA27" i="3"/>
  <c r="BB27" i="3"/>
  <c r="BC27" i="3"/>
  <c r="BD27" i="3"/>
  <c r="AZ28" i="3"/>
  <c r="BA28" i="3"/>
  <c r="BB28" i="3"/>
  <c r="BC28" i="3"/>
  <c r="BD28" i="3"/>
  <c r="AZ29" i="3"/>
  <c r="BA29" i="3"/>
  <c r="BB29" i="3"/>
  <c r="BC29" i="3"/>
  <c r="BD29" i="3"/>
  <c r="AZ30" i="3"/>
  <c r="BA30" i="3"/>
  <c r="BB30" i="3"/>
  <c r="BC30" i="3"/>
  <c r="BD30" i="3"/>
  <c r="AZ31" i="3"/>
  <c r="BA31" i="3"/>
  <c r="BB31" i="3"/>
  <c r="BC31" i="3"/>
  <c r="BD31" i="3"/>
  <c r="AZ32" i="3"/>
  <c r="BA32" i="3"/>
  <c r="BB32" i="3"/>
  <c r="BC32" i="3"/>
  <c r="BD32" i="3"/>
  <c r="AZ33" i="3"/>
  <c r="BA33" i="3"/>
  <c r="BB33" i="3"/>
  <c r="BC33" i="3"/>
  <c r="BD33" i="3"/>
  <c r="AZ34" i="3"/>
  <c r="BA34" i="3"/>
  <c r="BB34" i="3"/>
  <c r="BC34" i="3"/>
  <c r="BD34" i="3"/>
  <c r="AZ35" i="3"/>
  <c r="BA35" i="3"/>
  <c r="BB35" i="3"/>
  <c r="BC35" i="3"/>
  <c r="BD35" i="3"/>
  <c r="AZ36" i="3"/>
  <c r="BA36" i="3"/>
  <c r="BB36" i="3"/>
  <c r="BC36" i="3"/>
  <c r="BD36" i="3"/>
  <c r="AZ37" i="3"/>
  <c r="BA37" i="3"/>
  <c r="BB37" i="3"/>
  <c r="BC37" i="3"/>
  <c r="BD37" i="3"/>
  <c r="AZ38" i="3"/>
  <c r="BA38" i="3"/>
  <c r="BB38" i="3"/>
  <c r="BC38" i="3"/>
  <c r="BD38" i="3"/>
  <c r="AZ39" i="3"/>
  <c r="BA39" i="3"/>
  <c r="BB39" i="3"/>
  <c r="BC39" i="3"/>
  <c r="BD39" i="3"/>
  <c r="AZ40" i="3"/>
  <c r="BA40" i="3"/>
  <c r="BB40" i="3"/>
  <c r="BC40" i="3"/>
  <c r="BD40" i="3"/>
  <c r="AZ41" i="3"/>
  <c r="BA41" i="3"/>
  <c r="BC41" i="3"/>
  <c r="BD41" i="3"/>
  <c r="AZ42" i="3"/>
  <c r="BA42" i="3"/>
  <c r="BB42" i="3"/>
  <c r="BC42" i="3"/>
  <c r="BD42" i="3"/>
  <c r="AZ43" i="3"/>
  <c r="BA43" i="3"/>
  <c r="BB43" i="3"/>
  <c r="BC43" i="3"/>
  <c r="BD43" i="3"/>
  <c r="AZ44" i="3"/>
  <c r="BA44" i="3"/>
  <c r="BB44" i="3"/>
  <c r="BC44" i="3"/>
  <c r="BD44" i="3"/>
  <c r="AZ45" i="3"/>
  <c r="BA45" i="3"/>
  <c r="BB45" i="3"/>
  <c r="BC45" i="3"/>
  <c r="BD45" i="3"/>
  <c r="AZ46" i="3"/>
  <c r="BA46" i="3"/>
  <c r="BB46" i="3"/>
  <c r="BC46" i="3"/>
  <c r="BD46" i="3"/>
  <c r="AZ47" i="3"/>
  <c r="BA47" i="3"/>
  <c r="BB47" i="3"/>
  <c r="BC47" i="3"/>
  <c r="BD47" i="3"/>
  <c r="AZ48" i="3"/>
  <c r="BA48" i="3"/>
  <c r="BB48" i="3"/>
  <c r="BC48" i="3"/>
  <c r="BD48" i="3"/>
  <c r="AZ49" i="3"/>
  <c r="BA49" i="3"/>
  <c r="BB49" i="3"/>
  <c r="BC49" i="3"/>
  <c r="BD49" i="3"/>
  <c r="AZ50" i="3"/>
  <c r="BA50" i="3"/>
  <c r="BB50" i="3"/>
  <c r="BC50" i="3"/>
  <c r="BD50" i="3"/>
  <c r="AZ51" i="3"/>
  <c r="BA51" i="3"/>
  <c r="BB51" i="3"/>
  <c r="BC51" i="3"/>
  <c r="BD51" i="3"/>
  <c r="AZ52" i="3"/>
  <c r="BA52" i="3"/>
  <c r="BB52" i="3"/>
  <c r="BC52" i="3"/>
  <c r="BD52" i="3"/>
  <c r="AZ53" i="3"/>
  <c r="BA53" i="3"/>
  <c r="BB53" i="3"/>
  <c r="BC53" i="3"/>
  <c r="BD53" i="3"/>
  <c r="AZ54" i="3"/>
  <c r="BA54" i="3"/>
  <c r="BB54" i="3"/>
  <c r="BC54" i="3"/>
  <c r="BD54" i="3"/>
  <c r="AZ55" i="3"/>
  <c r="BA55" i="3"/>
  <c r="BB55" i="3"/>
  <c r="BC55" i="3"/>
  <c r="BD55" i="3"/>
  <c r="AZ56" i="3"/>
  <c r="BA56" i="3"/>
  <c r="BB56" i="3"/>
  <c r="BC56" i="3"/>
  <c r="BD56" i="3"/>
  <c r="AZ57" i="3"/>
  <c r="BA57" i="3"/>
  <c r="BB57" i="3"/>
  <c r="BC57" i="3"/>
  <c r="BD57" i="3"/>
  <c r="AZ58" i="3"/>
  <c r="BA58" i="3"/>
  <c r="BB58" i="3"/>
  <c r="BC58" i="3"/>
  <c r="BD58" i="3"/>
  <c r="AZ59" i="3"/>
  <c r="BA59" i="3"/>
  <c r="BB59" i="3"/>
  <c r="BC59" i="3"/>
  <c r="BD59" i="3"/>
  <c r="AZ60" i="3"/>
  <c r="BA60" i="3"/>
  <c r="BB60" i="3"/>
  <c r="BC60" i="3"/>
  <c r="BD60" i="3"/>
  <c r="AZ61" i="3"/>
  <c r="BA61" i="3"/>
  <c r="BB61" i="3"/>
  <c r="BC61" i="3"/>
  <c r="BD61" i="3"/>
  <c r="AZ62" i="3"/>
  <c r="BA62" i="3"/>
  <c r="BB62" i="3"/>
  <c r="BC62" i="3"/>
  <c r="BD62" i="3"/>
  <c r="AZ63" i="3"/>
  <c r="BA63" i="3"/>
  <c r="BB63" i="3"/>
  <c r="BC63" i="3"/>
  <c r="BD63" i="3"/>
  <c r="AZ64" i="3"/>
  <c r="BA64" i="3"/>
  <c r="BB64" i="3"/>
  <c r="BC64" i="3"/>
  <c r="BD64" i="3"/>
  <c r="AZ65" i="3"/>
  <c r="BA65" i="3"/>
  <c r="BB65" i="3"/>
  <c r="BC65" i="3"/>
  <c r="BD65" i="3"/>
  <c r="AZ66" i="3"/>
  <c r="BA66" i="3"/>
  <c r="BB66" i="3"/>
  <c r="BC66" i="3"/>
  <c r="BD66" i="3"/>
  <c r="BA67" i="3"/>
  <c r="BB67" i="3"/>
  <c r="BC67" i="3"/>
  <c r="BD67" i="3"/>
  <c r="AZ68" i="3"/>
  <c r="BA68" i="3"/>
  <c r="BB68" i="3"/>
  <c r="BC68" i="3"/>
  <c r="BD68" i="3"/>
  <c r="AZ69" i="3"/>
  <c r="BA69" i="3"/>
  <c r="BB69" i="3"/>
  <c r="BC69" i="3"/>
  <c r="BD69" i="3"/>
  <c r="AZ70" i="3"/>
  <c r="BA70" i="3"/>
  <c r="BB70" i="3"/>
  <c r="BC70" i="3"/>
  <c r="BD70" i="3"/>
  <c r="AZ71" i="3"/>
  <c r="BA71" i="3"/>
  <c r="BB71" i="3"/>
  <c r="BC71" i="3"/>
  <c r="BD71" i="3"/>
  <c r="AZ72" i="3"/>
  <c r="BA72" i="3"/>
  <c r="BB72" i="3"/>
  <c r="BC72" i="3"/>
  <c r="BD72" i="3"/>
  <c r="AZ73" i="3"/>
  <c r="BA73" i="3"/>
  <c r="BB73" i="3"/>
  <c r="BC73" i="3"/>
  <c r="BD73" i="3"/>
  <c r="AZ74" i="3"/>
  <c r="BA74" i="3"/>
  <c r="BB74" i="3"/>
  <c r="BC74" i="3"/>
  <c r="BD74" i="3"/>
  <c r="AZ75" i="3"/>
  <c r="BA75" i="3"/>
  <c r="BB75" i="3"/>
  <c r="BC75" i="3"/>
  <c r="BD75" i="3"/>
  <c r="AZ76" i="3"/>
  <c r="BA76" i="3"/>
  <c r="BB76" i="3"/>
  <c r="BC76" i="3"/>
  <c r="BD76" i="3"/>
  <c r="AZ77" i="3"/>
  <c r="BA77" i="3"/>
  <c r="BB77" i="3"/>
  <c r="BC77" i="3"/>
  <c r="BD77" i="3"/>
  <c r="AZ78" i="3"/>
  <c r="BA78" i="3"/>
  <c r="BB78" i="3"/>
  <c r="BC78" i="3"/>
  <c r="BD78" i="3"/>
  <c r="AZ79" i="3"/>
  <c r="BA79" i="3"/>
  <c r="BB79" i="3"/>
  <c r="BC79" i="3"/>
  <c r="BD79" i="3"/>
  <c r="AZ80" i="3"/>
  <c r="BA80" i="3"/>
  <c r="BB80" i="3"/>
  <c r="BC80" i="3"/>
  <c r="BD80" i="3"/>
  <c r="AZ81" i="3"/>
  <c r="BA81" i="3"/>
  <c r="BB81" i="3"/>
  <c r="BC81" i="3"/>
  <c r="BD81" i="3"/>
  <c r="AZ82" i="3"/>
  <c r="BA82" i="3"/>
  <c r="BB82" i="3"/>
  <c r="BC82" i="3"/>
  <c r="BD82" i="3"/>
  <c r="AZ83" i="3"/>
  <c r="BA83" i="3"/>
  <c r="BB83" i="3"/>
  <c r="BC83" i="3"/>
  <c r="BD83" i="3"/>
  <c r="AZ84" i="3"/>
  <c r="BA84" i="3"/>
  <c r="BB84" i="3"/>
  <c r="BC84" i="3"/>
  <c r="BD84" i="3"/>
  <c r="AZ85" i="3"/>
  <c r="BA85" i="3"/>
  <c r="BB85" i="3"/>
  <c r="BC85" i="3"/>
  <c r="BD85" i="3"/>
  <c r="AZ86" i="3"/>
  <c r="BA86" i="3"/>
  <c r="BB86" i="3"/>
  <c r="BC86" i="3"/>
  <c r="BD86" i="3"/>
  <c r="AZ87" i="3"/>
  <c r="BA87" i="3"/>
  <c r="BB87" i="3"/>
  <c r="BC87" i="3"/>
  <c r="BD87" i="3"/>
  <c r="AZ88" i="3"/>
  <c r="BA88" i="3"/>
  <c r="BB88" i="3"/>
  <c r="BC88" i="3"/>
  <c r="BD88" i="3"/>
  <c r="AZ89" i="3"/>
  <c r="BA89" i="3"/>
  <c r="BB89" i="3"/>
  <c r="BC89" i="3"/>
  <c r="BD89" i="3"/>
  <c r="AZ90" i="3"/>
  <c r="BA90" i="3"/>
  <c r="BB90" i="3"/>
  <c r="BC90" i="3"/>
  <c r="BD90" i="3"/>
  <c r="AZ91" i="3"/>
  <c r="BA91" i="3"/>
  <c r="BB91" i="3"/>
  <c r="BC91" i="3"/>
  <c r="BD91" i="3"/>
  <c r="AZ92" i="3"/>
  <c r="BA92" i="3"/>
  <c r="BB92" i="3"/>
  <c r="BC92" i="3"/>
  <c r="BD92" i="3"/>
  <c r="AZ93" i="3"/>
  <c r="BA93" i="3"/>
  <c r="BB93" i="3"/>
  <c r="BC93" i="3"/>
  <c r="BD93" i="3"/>
  <c r="AZ94" i="3"/>
  <c r="BA94" i="3"/>
  <c r="BB94" i="3"/>
  <c r="BC94" i="3"/>
  <c r="BD94" i="3"/>
  <c r="AZ95" i="3"/>
  <c r="BA95" i="3"/>
  <c r="BB95" i="3"/>
  <c r="BC95" i="3"/>
  <c r="BD95" i="3"/>
  <c r="AZ96" i="3"/>
  <c r="BA96" i="3"/>
  <c r="BB96" i="3"/>
  <c r="BC96" i="3"/>
  <c r="BD96" i="3"/>
  <c r="AZ97" i="3"/>
  <c r="BA97" i="3"/>
  <c r="BB97" i="3"/>
  <c r="BC97" i="3"/>
  <c r="BD97" i="3"/>
  <c r="AZ98" i="3"/>
  <c r="BA98" i="3"/>
  <c r="BB98" i="3"/>
  <c r="BC98" i="3"/>
  <c r="BD98" i="3"/>
  <c r="AZ99" i="3"/>
  <c r="BA99" i="3"/>
  <c r="BB99" i="3"/>
  <c r="BC99" i="3"/>
  <c r="BD99" i="3"/>
  <c r="AZ100" i="3"/>
  <c r="BA100" i="3"/>
  <c r="BB100" i="3"/>
  <c r="BC100" i="3"/>
  <c r="BD100" i="3"/>
  <c r="AZ101" i="3"/>
  <c r="BA101" i="3"/>
  <c r="BB101" i="3"/>
  <c r="BC101" i="3"/>
  <c r="BD101" i="3"/>
  <c r="AZ102" i="3"/>
  <c r="BA102" i="3"/>
  <c r="BB102" i="3"/>
  <c r="BC102" i="3"/>
  <c r="BD102" i="3"/>
  <c r="AZ103" i="3"/>
  <c r="BA103" i="3"/>
  <c r="BB103" i="3"/>
  <c r="BC103" i="3"/>
  <c r="BD103" i="3"/>
  <c r="AZ104" i="3"/>
  <c r="BA104" i="3"/>
  <c r="BB104" i="3"/>
  <c r="BC104" i="3"/>
  <c r="BD104" i="3"/>
  <c r="AZ105" i="3"/>
  <c r="BA105" i="3"/>
  <c r="BB105" i="3"/>
  <c r="BC105" i="3"/>
  <c r="BD105" i="3"/>
  <c r="AZ106" i="3"/>
  <c r="BA106" i="3"/>
  <c r="BB106" i="3"/>
  <c r="BC106" i="3"/>
  <c r="BD106" i="3"/>
  <c r="AZ107" i="3"/>
  <c r="BA107" i="3"/>
  <c r="BB107" i="3"/>
  <c r="BC107" i="3"/>
  <c r="BD107" i="3"/>
  <c r="AZ108" i="3"/>
  <c r="BA108" i="3"/>
  <c r="BB108" i="3"/>
  <c r="BC108" i="3"/>
  <c r="BD108" i="3"/>
  <c r="AZ109" i="3"/>
  <c r="BA109" i="3"/>
  <c r="BB109" i="3"/>
  <c r="BC109" i="3"/>
  <c r="BD109" i="3"/>
  <c r="AZ110" i="3"/>
  <c r="BA110" i="3"/>
  <c r="BB110" i="3"/>
  <c r="BC110" i="3"/>
  <c r="BD110" i="3"/>
  <c r="BA111" i="3"/>
  <c r="BB111" i="3"/>
  <c r="BC111" i="3"/>
  <c r="BD111" i="3"/>
  <c r="AZ112" i="3"/>
  <c r="BA112" i="3"/>
  <c r="BB112" i="3"/>
  <c r="BC112" i="3"/>
  <c r="BD112" i="3"/>
  <c r="AZ113" i="3"/>
  <c r="BA113" i="3"/>
  <c r="BB113" i="3"/>
  <c r="BC113" i="3"/>
  <c r="BD113" i="3"/>
  <c r="AZ114" i="3"/>
  <c r="BA114" i="3"/>
  <c r="BB114" i="3"/>
  <c r="BC114" i="3"/>
  <c r="BD114" i="3"/>
  <c r="AZ115" i="3"/>
  <c r="BA115" i="3"/>
  <c r="BB115" i="3"/>
  <c r="BC115" i="3"/>
  <c r="BD115" i="3"/>
  <c r="AZ116" i="3"/>
  <c r="BA116" i="3"/>
  <c r="BB116" i="3"/>
  <c r="BC116" i="3"/>
  <c r="BD116" i="3"/>
  <c r="AZ117" i="3"/>
  <c r="BA117" i="3"/>
  <c r="BB117" i="3"/>
  <c r="BC117" i="3"/>
  <c r="BD117" i="3"/>
  <c r="AZ118" i="3"/>
  <c r="BA118" i="3"/>
  <c r="BB118" i="3"/>
  <c r="BC118" i="3"/>
  <c r="BD118" i="3"/>
  <c r="AZ119" i="3"/>
  <c r="BA119" i="3"/>
  <c r="BB119" i="3"/>
  <c r="BC119" i="3"/>
  <c r="BD119" i="3"/>
  <c r="AZ120" i="3"/>
  <c r="BA120" i="3"/>
  <c r="BB120" i="3"/>
  <c r="BC120" i="3"/>
  <c r="BD120" i="3"/>
  <c r="AZ121" i="3"/>
  <c r="BA121" i="3"/>
  <c r="BB121" i="3"/>
  <c r="BC121" i="3"/>
  <c r="BD121" i="3"/>
  <c r="AZ122" i="3"/>
  <c r="BA122" i="3"/>
  <c r="BB122" i="3"/>
  <c r="BC122" i="3"/>
  <c r="BD122" i="3"/>
  <c r="AZ123" i="3"/>
  <c r="BA123" i="3"/>
  <c r="BB123" i="3"/>
  <c r="BC123" i="3"/>
  <c r="BD123" i="3"/>
  <c r="AZ124" i="3"/>
  <c r="BA124" i="3"/>
  <c r="BB124" i="3"/>
  <c r="BC124" i="3"/>
  <c r="BD124" i="3"/>
  <c r="AZ125" i="3"/>
  <c r="BA125" i="3"/>
  <c r="BB125" i="3"/>
  <c r="BC125" i="3"/>
  <c r="BD125" i="3"/>
  <c r="AZ126" i="3"/>
  <c r="BA126" i="3"/>
  <c r="BB126" i="3"/>
  <c r="BC126" i="3"/>
  <c r="BD126" i="3"/>
  <c r="AZ127" i="3"/>
  <c r="BA127" i="3"/>
  <c r="BB127" i="3"/>
  <c r="BC127" i="3"/>
  <c r="BD127" i="3"/>
  <c r="AZ128" i="3"/>
  <c r="BA128" i="3"/>
  <c r="BB128" i="3"/>
  <c r="BC128" i="3"/>
  <c r="BD128" i="3"/>
  <c r="AZ129" i="3"/>
  <c r="BA129" i="3"/>
  <c r="BB129" i="3"/>
  <c r="BC129" i="3"/>
  <c r="BD129" i="3"/>
  <c r="AZ130" i="3"/>
  <c r="BA130" i="3"/>
  <c r="BB130" i="3"/>
  <c r="BC130" i="3"/>
  <c r="BD130" i="3"/>
  <c r="AZ131" i="3"/>
  <c r="BA131" i="3"/>
  <c r="BB131" i="3"/>
  <c r="BC131" i="3"/>
  <c r="BD131" i="3"/>
  <c r="AZ132" i="3"/>
  <c r="BA132" i="3"/>
  <c r="BB132" i="3"/>
  <c r="BC132" i="3"/>
  <c r="BD132" i="3"/>
  <c r="AZ133" i="3"/>
  <c r="BA133" i="3"/>
  <c r="BB133" i="3"/>
  <c r="BC133" i="3"/>
  <c r="BD133" i="3"/>
  <c r="AZ134" i="3"/>
  <c r="BA134" i="3"/>
  <c r="BB134" i="3"/>
  <c r="BC134" i="3"/>
  <c r="BD134" i="3"/>
  <c r="AZ135" i="3"/>
  <c r="BA135" i="3"/>
  <c r="BB135" i="3"/>
  <c r="BC135" i="3"/>
  <c r="BD135" i="3"/>
  <c r="AZ136" i="3"/>
  <c r="BA136" i="3"/>
  <c r="BB136" i="3"/>
  <c r="BC136" i="3"/>
  <c r="BD136" i="3"/>
  <c r="AZ137" i="3"/>
  <c r="BA137" i="3"/>
  <c r="BB137" i="3"/>
  <c r="BC137" i="3"/>
  <c r="BD137" i="3"/>
  <c r="AZ138" i="3"/>
  <c r="BA138" i="3"/>
  <c r="BB138" i="3"/>
  <c r="BC138" i="3"/>
  <c r="BD138" i="3"/>
  <c r="AZ139" i="3"/>
  <c r="BA139" i="3"/>
  <c r="BB139" i="3"/>
  <c r="BC139" i="3"/>
  <c r="BD139" i="3"/>
  <c r="AZ140" i="3"/>
  <c r="BA140" i="3"/>
  <c r="BB140" i="3"/>
  <c r="BC140" i="3"/>
  <c r="BD140" i="3"/>
  <c r="AZ141" i="3"/>
  <c r="BA141" i="3"/>
  <c r="BB141" i="3"/>
  <c r="BC141" i="3"/>
  <c r="BD141" i="3"/>
  <c r="AZ142" i="3"/>
  <c r="BA142" i="3"/>
  <c r="BB142" i="3"/>
  <c r="BC142" i="3"/>
  <c r="BD142" i="3"/>
  <c r="AZ143" i="3"/>
  <c r="BA143" i="3"/>
  <c r="BB143" i="3"/>
  <c r="BC143" i="3"/>
  <c r="BD143" i="3"/>
  <c r="AZ144" i="3"/>
  <c r="BA144" i="3"/>
  <c r="BB144" i="3"/>
  <c r="BC144" i="3"/>
  <c r="BD144" i="3"/>
  <c r="AZ145" i="3"/>
  <c r="BA145" i="3"/>
  <c r="BB145" i="3"/>
  <c r="BC145" i="3"/>
  <c r="BD145" i="3"/>
  <c r="AZ146" i="3"/>
  <c r="BA146" i="3"/>
  <c r="BB146" i="3"/>
  <c r="BC146" i="3"/>
  <c r="BD146" i="3"/>
  <c r="AZ147" i="3"/>
  <c r="BA147" i="3"/>
  <c r="BB147" i="3"/>
  <c r="BC147" i="3"/>
  <c r="BD147" i="3"/>
  <c r="AZ148" i="3"/>
  <c r="BA148" i="3"/>
  <c r="BB148" i="3"/>
  <c r="BC148" i="3"/>
  <c r="BD148" i="3"/>
  <c r="AZ149" i="3"/>
  <c r="BA149" i="3"/>
  <c r="BB149" i="3"/>
  <c r="BC149" i="3"/>
  <c r="BD149" i="3"/>
  <c r="AZ150" i="3"/>
  <c r="BA150" i="3"/>
  <c r="BB150" i="3"/>
  <c r="BC150" i="3"/>
  <c r="BD150" i="3"/>
  <c r="AZ151" i="3"/>
  <c r="BA151" i="3"/>
  <c r="BB151" i="3"/>
  <c r="BC151" i="3"/>
  <c r="BD151" i="3"/>
  <c r="AZ152" i="3"/>
  <c r="BA152" i="3"/>
  <c r="BB152" i="3"/>
  <c r="BC152" i="3"/>
  <c r="BD152" i="3"/>
  <c r="AZ153" i="3"/>
  <c r="BA153" i="3"/>
  <c r="BB153" i="3"/>
  <c r="BC153" i="3"/>
  <c r="BD153" i="3"/>
  <c r="AZ154" i="3"/>
  <c r="BA154" i="3"/>
  <c r="BB154" i="3"/>
  <c r="BC154" i="3"/>
  <c r="BD154" i="3"/>
  <c r="AZ155" i="3"/>
  <c r="BA155" i="3"/>
  <c r="BB155" i="3"/>
  <c r="BC155" i="3"/>
  <c r="BD155" i="3"/>
  <c r="AZ156" i="3"/>
  <c r="BA156" i="3"/>
  <c r="BB156" i="3"/>
  <c r="BC156" i="3"/>
  <c r="BD156" i="3"/>
  <c r="AZ157" i="3"/>
  <c r="BA157" i="3"/>
  <c r="BB157" i="3"/>
  <c r="BC157" i="3"/>
  <c r="BD157" i="3"/>
  <c r="AZ158" i="3"/>
  <c r="BA158" i="3"/>
  <c r="BB158" i="3"/>
  <c r="BC158" i="3"/>
  <c r="BD158" i="3"/>
  <c r="AZ159" i="3"/>
  <c r="BA159" i="3"/>
  <c r="BB159" i="3"/>
  <c r="BC159" i="3"/>
  <c r="BD159" i="3"/>
  <c r="AZ160" i="3"/>
  <c r="BA160" i="3"/>
  <c r="BB160" i="3"/>
  <c r="BC160" i="3"/>
  <c r="BD160" i="3"/>
  <c r="AZ161" i="3"/>
  <c r="BA161" i="3"/>
  <c r="BB161" i="3"/>
  <c r="BC161" i="3"/>
  <c r="BD161" i="3"/>
  <c r="AZ162" i="3"/>
  <c r="BA162" i="3"/>
  <c r="BB162" i="3"/>
  <c r="BC162" i="3"/>
  <c r="BD162" i="3"/>
  <c r="AZ163" i="3"/>
  <c r="BA163" i="3"/>
  <c r="BB163" i="3"/>
  <c r="BC163" i="3"/>
  <c r="BD163" i="3"/>
  <c r="AZ164" i="3"/>
  <c r="BA164" i="3"/>
  <c r="BB164" i="3"/>
  <c r="BC164" i="3"/>
  <c r="BD164" i="3"/>
  <c r="AZ165" i="3"/>
  <c r="BA165" i="3"/>
  <c r="BB165" i="3"/>
  <c r="BC165" i="3"/>
  <c r="BD165" i="3"/>
  <c r="AZ166" i="3"/>
  <c r="BA166" i="3"/>
  <c r="BB166" i="3"/>
  <c r="BC166" i="3"/>
  <c r="BD166" i="3"/>
  <c r="AZ167" i="3"/>
  <c r="BA167" i="3"/>
  <c r="BB167" i="3"/>
  <c r="BC167" i="3"/>
  <c r="BD167" i="3"/>
  <c r="AZ168" i="3"/>
  <c r="BA168" i="3"/>
  <c r="BB168" i="3"/>
  <c r="BC168" i="3"/>
  <c r="BD168" i="3"/>
  <c r="AZ169" i="3"/>
  <c r="BA169" i="3"/>
  <c r="BB169" i="3"/>
  <c r="BC169" i="3"/>
  <c r="BD169" i="3"/>
  <c r="AZ170" i="3"/>
  <c r="BA170" i="3"/>
  <c r="BB170" i="3"/>
  <c r="BC170" i="3"/>
  <c r="BD170" i="3"/>
  <c r="AZ171" i="3"/>
  <c r="BA171" i="3"/>
  <c r="BB171" i="3"/>
  <c r="BC171" i="3"/>
  <c r="BD171" i="3"/>
  <c r="AZ172" i="3"/>
  <c r="BA172" i="3"/>
  <c r="BB172" i="3"/>
  <c r="BC172" i="3"/>
  <c r="BD172" i="3"/>
  <c r="AZ173" i="3"/>
  <c r="BA173" i="3"/>
  <c r="BB173" i="3"/>
  <c r="BC173" i="3"/>
  <c r="BD173" i="3"/>
  <c r="AZ174" i="3"/>
  <c r="BA174" i="3"/>
  <c r="BB174" i="3"/>
  <c r="BC174" i="3"/>
  <c r="BD174" i="3"/>
  <c r="AZ175" i="3"/>
  <c r="BA175" i="3"/>
  <c r="BB175" i="3"/>
  <c r="BC175" i="3"/>
  <c r="BD175" i="3"/>
  <c r="AZ176" i="3"/>
  <c r="BA176" i="3"/>
  <c r="BB176" i="3"/>
  <c r="BC176" i="3"/>
  <c r="BD176" i="3"/>
  <c r="AZ177" i="3"/>
  <c r="BA177" i="3"/>
  <c r="BB177" i="3"/>
  <c r="BC177" i="3"/>
  <c r="BD177" i="3"/>
  <c r="AZ178" i="3"/>
  <c r="BA178" i="3"/>
  <c r="BB178" i="3"/>
  <c r="BC178" i="3"/>
  <c r="BD178" i="3"/>
  <c r="AZ179" i="3"/>
  <c r="BA179" i="3"/>
  <c r="BB179" i="3"/>
  <c r="BC179" i="3"/>
  <c r="BD179" i="3"/>
  <c r="AZ180" i="3"/>
  <c r="BA180" i="3"/>
  <c r="BB180" i="3"/>
  <c r="BC180" i="3"/>
  <c r="BD180" i="3"/>
  <c r="AZ181" i="3"/>
  <c r="BA181" i="3"/>
  <c r="BB181" i="3"/>
  <c r="BC181" i="3"/>
  <c r="BD181" i="3"/>
  <c r="AZ182" i="3"/>
  <c r="BA182" i="3"/>
  <c r="BB182" i="3"/>
  <c r="BC182" i="3"/>
  <c r="BD182" i="3"/>
  <c r="AZ183" i="3"/>
  <c r="BA183" i="3"/>
  <c r="BB183" i="3"/>
  <c r="BC183" i="3"/>
  <c r="BD183" i="3"/>
  <c r="AZ184" i="3"/>
  <c r="BA184" i="3"/>
  <c r="BB184" i="3"/>
  <c r="BC184" i="3"/>
  <c r="BD184" i="3"/>
  <c r="AZ185" i="3"/>
  <c r="BA185" i="3"/>
  <c r="BB185" i="3"/>
  <c r="BC185" i="3"/>
  <c r="BD185" i="3"/>
  <c r="AZ186" i="3"/>
  <c r="BA186" i="3"/>
  <c r="BB186" i="3"/>
  <c r="BC186" i="3"/>
  <c r="BD186" i="3"/>
  <c r="AZ187" i="3"/>
  <c r="BA187" i="3"/>
  <c r="BB187" i="3"/>
  <c r="BC187" i="3"/>
  <c r="BD187" i="3"/>
  <c r="AZ188" i="3"/>
  <c r="BA188" i="3"/>
  <c r="BB188" i="3"/>
  <c r="BC188" i="3"/>
  <c r="BD188" i="3"/>
  <c r="AZ189" i="3"/>
  <c r="BA189" i="3"/>
  <c r="BB189" i="3"/>
  <c r="BC189" i="3"/>
  <c r="BD189" i="3"/>
  <c r="AZ190" i="3"/>
  <c r="BA190" i="3"/>
  <c r="BB190" i="3"/>
  <c r="BC190" i="3"/>
  <c r="BD190" i="3"/>
  <c r="AZ191" i="3"/>
  <c r="BA191" i="3"/>
  <c r="BB191" i="3"/>
  <c r="BC191" i="3"/>
  <c r="BD191" i="3"/>
  <c r="AZ192" i="3"/>
  <c r="BA192" i="3"/>
  <c r="BB192" i="3"/>
  <c r="BC192" i="3"/>
  <c r="BD192" i="3"/>
  <c r="AZ193" i="3"/>
  <c r="BA193" i="3"/>
  <c r="BB193" i="3"/>
  <c r="BC193" i="3"/>
  <c r="BD193" i="3"/>
  <c r="AZ194" i="3"/>
  <c r="BA194" i="3"/>
  <c r="BB194" i="3"/>
  <c r="BC194" i="3"/>
  <c r="BD194" i="3"/>
  <c r="AZ195" i="3"/>
  <c r="BA195" i="3"/>
  <c r="BB195" i="3"/>
  <c r="BC195" i="3"/>
  <c r="BD195" i="3"/>
  <c r="AZ196" i="3"/>
  <c r="BA196" i="3"/>
  <c r="BB196" i="3"/>
  <c r="BC196" i="3"/>
  <c r="BD196" i="3"/>
  <c r="AZ197" i="3"/>
  <c r="BA197" i="3"/>
  <c r="BB197" i="3"/>
  <c r="BC197" i="3"/>
  <c r="BD197" i="3"/>
  <c r="AZ198" i="3"/>
  <c r="BA198" i="3"/>
  <c r="BB198" i="3"/>
  <c r="BC198" i="3"/>
  <c r="BD198" i="3"/>
  <c r="AZ199" i="3"/>
  <c r="BA199" i="3"/>
  <c r="BB199" i="3"/>
  <c r="BC199" i="3"/>
  <c r="BD199" i="3"/>
  <c r="AZ200" i="3"/>
  <c r="BA200" i="3"/>
  <c r="BB200" i="3"/>
  <c r="BC200" i="3"/>
  <c r="BD200" i="3"/>
  <c r="AZ201" i="3"/>
  <c r="BA201" i="3"/>
  <c r="BB201" i="3"/>
  <c r="BC201" i="3"/>
  <c r="BD201" i="3"/>
  <c r="AZ202" i="3"/>
  <c r="BA202" i="3"/>
  <c r="BB202" i="3"/>
  <c r="BC202" i="3"/>
  <c r="BD202" i="3"/>
  <c r="AZ203" i="3"/>
  <c r="BA203" i="3"/>
  <c r="BB203" i="3"/>
  <c r="BC203" i="3"/>
  <c r="BD203" i="3"/>
  <c r="AZ204" i="3"/>
  <c r="BA204" i="3"/>
  <c r="BB204" i="3"/>
  <c r="BC204" i="3"/>
  <c r="BD204" i="3"/>
  <c r="AZ205" i="3"/>
  <c r="BA205" i="3"/>
  <c r="BB205" i="3"/>
  <c r="BC205" i="3"/>
  <c r="BD205" i="3"/>
  <c r="AZ206" i="3"/>
  <c r="BA206" i="3"/>
  <c r="BB206" i="3"/>
  <c r="BC206" i="3"/>
  <c r="BD206" i="3"/>
  <c r="AZ207" i="3"/>
  <c r="BA207" i="3"/>
  <c r="BB207" i="3"/>
  <c r="BC207" i="3"/>
  <c r="BD207" i="3"/>
  <c r="AZ208" i="3"/>
  <c r="BA208" i="3"/>
  <c r="BB208" i="3"/>
  <c r="BC208" i="3"/>
  <c r="BD208" i="3"/>
  <c r="AZ209" i="3"/>
  <c r="BA209" i="3"/>
  <c r="BB209" i="3"/>
  <c r="BC209" i="3"/>
  <c r="BD209" i="3"/>
  <c r="AZ210" i="3"/>
  <c r="BA210" i="3"/>
  <c r="BB210" i="3"/>
  <c r="BC210" i="3"/>
  <c r="BD210" i="3"/>
  <c r="AZ211" i="3"/>
  <c r="BA211" i="3"/>
  <c r="BB211" i="3"/>
  <c r="BC211" i="3"/>
  <c r="BD211" i="3"/>
  <c r="AZ212" i="3"/>
  <c r="BA212" i="3"/>
  <c r="BB212" i="3"/>
  <c r="BC212" i="3"/>
  <c r="BD212" i="3"/>
  <c r="AZ213" i="3"/>
  <c r="BA213" i="3"/>
  <c r="BB213" i="3"/>
  <c r="BC213" i="3"/>
  <c r="BD213" i="3"/>
  <c r="AZ214" i="3"/>
  <c r="BA214" i="3"/>
  <c r="BB214" i="3"/>
  <c r="BC214" i="3"/>
  <c r="BD214" i="3"/>
  <c r="AZ215" i="3"/>
  <c r="BA215" i="3"/>
  <c r="BB215" i="3"/>
  <c r="BC215" i="3"/>
  <c r="BD215" i="3"/>
  <c r="AZ216" i="3"/>
  <c r="BA216" i="3"/>
  <c r="BB216" i="3"/>
  <c r="BC216" i="3"/>
  <c r="BD216" i="3"/>
  <c r="AZ217" i="3"/>
  <c r="BA217" i="3"/>
  <c r="BB217" i="3"/>
  <c r="BC217" i="3"/>
  <c r="BD217" i="3"/>
  <c r="AZ218" i="3"/>
  <c r="BA218" i="3"/>
  <c r="BB218" i="3"/>
  <c r="BC218" i="3"/>
  <c r="BD218" i="3"/>
  <c r="AZ219" i="3"/>
  <c r="BA219" i="3"/>
  <c r="BB219" i="3"/>
  <c r="BC219" i="3"/>
  <c r="BD219" i="3"/>
  <c r="AZ220" i="3"/>
  <c r="BA220" i="3"/>
  <c r="BB220" i="3"/>
  <c r="BC220" i="3"/>
  <c r="BD220" i="3"/>
  <c r="AZ221" i="3"/>
  <c r="BA221" i="3"/>
  <c r="BB221" i="3"/>
  <c r="BC221" i="3"/>
  <c r="BD221" i="3"/>
  <c r="AZ222" i="3"/>
  <c r="BA222" i="3"/>
  <c r="BB222" i="3"/>
  <c r="BC222" i="3"/>
  <c r="BD222" i="3"/>
  <c r="AZ223" i="3"/>
  <c r="BA223" i="3"/>
  <c r="BB223" i="3"/>
  <c r="BC223" i="3"/>
  <c r="BD223" i="3"/>
  <c r="AZ224" i="3"/>
  <c r="BA224" i="3"/>
  <c r="BB224" i="3"/>
  <c r="BC224" i="3"/>
  <c r="BD224" i="3"/>
  <c r="AZ225" i="3"/>
  <c r="BA225" i="3"/>
  <c r="BB225" i="3"/>
  <c r="BC225" i="3"/>
  <c r="BD225" i="3"/>
  <c r="AZ226" i="3"/>
  <c r="BA226" i="3"/>
  <c r="BB226" i="3"/>
  <c r="BC226" i="3"/>
  <c r="BD226" i="3"/>
  <c r="AZ227" i="3"/>
  <c r="BA227" i="3"/>
  <c r="BB227" i="3"/>
  <c r="BC227" i="3"/>
  <c r="BD227" i="3"/>
  <c r="AZ228" i="3"/>
  <c r="BA228" i="3"/>
  <c r="BB228" i="3"/>
  <c r="BC228" i="3"/>
  <c r="BD228" i="3"/>
  <c r="AZ229" i="3"/>
  <c r="BA229" i="3"/>
  <c r="BB229" i="3"/>
  <c r="BC229" i="3"/>
  <c r="BD229" i="3"/>
  <c r="AZ230" i="3"/>
  <c r="BA230" i="3"/>
  <c r="BB230" i="3"/>
  <c r="BC230" i="3"/>
  <c r="BD230" i="3"/>
  <c r="AZ231" i="3"/>
  <c r="BA231" i="3"/>
  <c r="BB231" i="3"/>
  <c r="BC231" i="3"/>
  <c r="BD231" i="3"/>
  <c r="AZ232" i="3"/>
  <c r="BA232" i="3"/>
  <c r="BB232" i="3"/>
  <c r="BC232" i="3"/>
  <c r="BD232" i="3"/>
  <c r="AZ233" i="3"/>
  <c r="BA233" i="3"/>
  <c r="BB233" i="3"/>
  <c r="BC233" i="3"/>
  <c r="BD233" i="3"/>
  <c r="AZ234" i="3"/>
  <c r="BA234" i="3"/>
  <c r="BB234" i="3"/>
  <c r="BC234" i="3"/>
  <c r="BD234" i="3"/>
  <c r="AZ235" i="3"/>
  <c r="BA235" i="3"/>
  <c r="BB235" i="3"/>
  <c r="BC235" i="3"/>
  <c r="BD235" i="3"/>
  <c r="AZ236" i="3"/>
  <c r="BA236" i="3"/>
  <c r="BB236" i="3"/>
  <c r="BC236" i="3"/>
  <c r="BD236" i="3"/>
  <c r="AZ237" i="3"/>
  <c r="BA237" i="3"/>
  <c r="BB237" i="3"/>
  <c r="BC237" i="3"/>
  <c r="BD237" i="3"/>
  <c r="AZ238" i="3"/>
  <c r="BA238" i="3"/>
  <c r="BB238" i="3"/>
  <c r="BC238" i="3"/>
  <c r="BD238" i="3"/>
  <c r="AZ239" i="3"/>
  <c r="BA239" i="3"/>
  <c r="BB239" i="3"/>
  <c r="BC239" i="3"/>
  <c r="BD239" i="3"/>
  <c r="AZ240" i="3"/>
  <c r="BA240" i="3"/>
  <c r="BB240" i="3"/>
  <c r="BC240" i="3"/>
  <c r="BD240" i="3"/>
  <c r="AZ241" i="3"/>
  <c r="BA241" i="3"/>
  <c r="BB241" i="3"/>
  <c r="BC241" i="3"/>
  <c r="BD241" i="3"/>
  <c r="AZ242" i="3"/>
  <c r="BA242" i="3"/>
  <c r="BB242" i="3"/>
  <c r="BC242" i="3"/>
  <c r="BD242" i="3"/>
  <c r="AZ243" i="3"/>
  <c r="BA243" i="3"/>
  <c r="BB243" i="3"/>
  <c r="BC243" i="3"/>
  <c r="BD243" i="3"/>
  <c r="AZ244" i="3"/>
  <c r="BA244" i="3"/>
  <c r="BB244" i="3"/>
  <c r="BC244" i="3"/>
  <c r="BD244" i="3"/>
  <c r="AZ245" i="3"/>
  <c r="BA245" i="3"/>
  <c r="BB245" i="3"/>
  <c r="BC245" i="3"/>
  <c r="BD245" i="3"/>
  <c r="AZ246" i="3"/>
  <c r="BA246" i="3"/>
  <c r="BB246" i="3"/>
  <c r="BC246" i="3"/>
  <c r="BD246" i="3"/>
  <c r="AZ247" i="3"/>
  <c r="BA247" i="3"/>
  <c r="BB247" i="3"/>
  <c r="BC247" i="3"/>
  <c r="BD247" i="3"/>
  <c r="AZ248" i="3"/>
  <c r="BA248" i="3"/>
  <c r="BB248" i="3"/>
  <c r="BC248" i="3"/>
  <c r="BD248" i="3"/>
  <c r="AZ249" i="3"/>
  <c r="BA249" i="3"/>
  <c r="BB249" i="3"/>
  <c r="BC249" i="3"/>
  <c r="BD249" i="3"/>
  <c r="AZ250" i="3"/>
  <c r="BA250" i="3"/>
  <c r="BB250" i="3"/>
  <c r="BC250" i="3"/>
  <c r="BD250" i="3"/>
  <c r="AZ251" i="3"/>
  <c r="BA251" i="3"/>
  <c r="BB251" i="3"/>
  <c r="BC251" i="3"/>
  <c r="BD251" i="3"/>
  <c r="AZ252" i="3"/>
  <c r="BA252" i="3"/>
  <c r="BB252" i="3"/>
  <c r="BC252" i="3"/>
  <c r="BD252" i="3"/>
  <c r="AZ253" i="3"/>
  <c r="BA253" i="3"/>
  <c r="BB253" i="3"/>
  <c r="BC253" i="3"/>
  <c r="BD253" i="3"/>
  <c r="AZ254" i="3"/>
  <c r="BA254" i="3"/>
  <c r="BB254" i="3"/>
  <c r="BC254" i="3"/>
  <c r="BD254" i="3"/>
  <c r="AZ255" i="3"/>
  <c r="BA255" i="3"/>
  <c r="BB255" i="3"/>
  <c r="BC255" i="3"/>
  <c r="BD255" i="3"/>
  <c r="AZ256" i="3"/>
  <c r="BA256" i="3"/>
  <c r="BB256" i="3"/>
  <c r="BC256" i="3"/>
  <c r="BD256" i="3"/>
  <c r="AZ257" i="3"/>
  <c r="BA257" i="3"/>
  <c r="BB257" i="3"/>
  <c r="BC257" i="3"/>
  <c r="BD257" i="3"/>
  <c r="AZ258" i="3"/>
  <c r="BA258" i="3"/>
  <c r="BB258" i="3"/>
  <c r="BC258" i="3"/>
  <c r="BD258" i="3"/>
  <c r="AZ259" i="3"/>
  <c r="BA259" i="3"/>
  <c r="BB259" i="3"/>
  <c r="BC259" i="3"/>
  <c r="BD259" i="3"/>
  <c r="AZ260" i="3"/>
  <c r="BA260" i="3"/>
  <c r="BB260" i="3"/>
  <c r="BC260" i="3"/>
  <c r="BD260" i="3"/>
  <c r="AZ261" i="3"/>
  <c r="BA261" i="3"/>
  <c r="BB261" i="3"/>
  <c r="BC261" i="3"/>
  <c r="BD261" i="3"/>
  <c r="AZ262" i="3"/>
  <c r="BA262" i="3"/>
  <c r="BB262" i="3"/>
  <c r="BC262" i="3"/>
  <c r="BD262" i="3"/>
  <c r="AZ263" i="3"/>
  <c r="BA263" i="3"/>
  <c r="BB263" i="3"/>
  <c r="BC263" i="3"/>
  <c r="BD263" i="3"/>
  <c r="AZ264" i="3"/>
  <c r="BA264" i="3"/>
  <c r="BB264" i="3"/>
  <c r="BC264" i="3"/>
  <c r="BD264" i="3"/>
  <c r="AZ265" i="3"/>
  <c r="BA265" i="3"/>
  <c r="BB265" i="3"/>
  <c r="BC265" i="3"/>
  <c r="BD265" i="3"/>
  <c r="AZ266" i="3"/>
  <c r="BA266" i="3"/>
  <c r="BB266" i="3"/>
  <c r="BC266" i="3"/>
  <c r="BD266" i="3"/>
  <c r="AZ267" i="3"/>
  <c r="BA267" i="3"/>
  <c r="BB267" i="3"/>
  <c r="BC267" i="3"/>
  <c r="BD267" i="3"/>
  <c r="AZ268" i="3"/>
  <c r="BA268" i="3"/>
  <c r="BB268" i="3"/>
  <c r="BC268" i="3"/>
  <c r="BD268" i="3"/>
  <c r="AZ269" i="3"/>
  <c r="BA269" i="3"/>
  <c r="BB269" i="3"/>
  <c r="BC269" i="3"/>
  <c r="BD269" i="3"/>
  <c r="AZ270" i="3"/>
  <c r="BA270" i="3"/>
  <c r="BB270" i="3"/>
  <c r="BC270" i="3"/>
  <c r="BD270" i="3"/>
  <c r="AZ271" i="3"/>
  <c r="BA271" i="3"/>
  <c r="BB271" i="3"/>
  <c r="BC271" i="3"/>
  <c r="BD271" i="3"/>
  <c r="AZ272" i="3"/>
  <c r="BA272" i="3"/>
  <c r="BB272" i="3"/>
  <c r="BC272" i="3"/>
  <c r="BD272" i="3"/>
  <c r="AZ273" i="3"/>
  <c r="BA273" i="3"/>
  <c r="BB273" i="3"/>
  <c r="BC273" i="3"/>
  <c r="BD273" i="3"/>
  <c r="AZ274" i="3"/>
  <c r="BA274" i="3"/>
  <c r="BB274" i="3"/>
  <c r="BC274" i="3"/>
  <c r="BD274" i="3"/>
  <c r="AZ275" i="3"/>
  <c r="BA275" i="3"/>
  <c r="BB275" i="3"/>
  <c r="BC275" i="3"/>
  <c r="BD275" i="3"/>
  <c r="AZ276" i="3"/>
  <c r="BA276" i="3"/>
  <c r="BB276" i="3"/>
  <c r="BC276" i="3"/>
  <c r="BD276" i="3"/>
  <c r="AZ277" i="3"/>
  <c r="BA277" i="3"/>
  <c r="BB277" i="3"/>
  <c r="BC277" i="3"/>
  <c r="BD277" i="3"/>
  <c r="AZ278" i="3"/>
  <c r="BA278" i="3"/>
  <c r="BB278" i="3"/>
  <c r="BC278" i="3"/>
  <c r="BD278" i="3"/>
  <c r="AZ279" i="3"/>
  <c r="BA279" i="3"/>
  <c r="BB279" i="3"/>
  <c r="BC279" i="3"/>
  <c r="BD279" i="3"/>
  <c r="AZ280" i="3"/>
  <c r="BA280" i="3"/>
  <c r="BB280" i="3"/>
  <c r="BC280" i="3"/>
  <c r="BD280" i="3"/>
  <c r="AZ281" i="3"/>
  <c r="BA281" i="3"/>
  <c r="BB281" i="3"/>
  <c r="BC281" i="3"/>
  <c r="BD281" i="3"/>
  <c r="AZ282" i="3"/>
  <c r="BA282" i="3"/>
  <c r="BB282" i="3"/>
  <c r="BC282" i="3"/>
  <c r="BD282" i="3"/>
  <c r="AZ283" i="3"/>
  <c r="BA283" i="3"/>
  <c r="BB283" i="3"/>
  <c r="BC283" i="3"/>
  <c r="BD283" i="3"/>
  <c r="AZ284" i="3"/>
  <c r="BA284" i="3"/>
  <c r="BB284" i="3"/>
  <c r="BC284" i="3"/>
  <c r="BD284" i="3"/>
  <c r="AZ285" i="3"/>
  <c r="BA285" i="3"/>
  <c r="BB285" i="3"/>
  <c r="BC285" i="3"/>
  <c r="BD285" i="3"/>
  <c r="AZ286" i="3"/>
  <c r="BA286" i="3"/>
  <c r="BB286" i="3"/>
  <c r="BC286" i="3"/>
  <c r="BD286" i="3"/>
  <c r="AZ287" i="3"/>
  <c r="BA287" i="3"/>
  <c r="BB287" i="3"/>
  <c r="BC287" i="3"/>
  <c r="BD287" i="3"/>
  <c r="AZ288" i="3"/>
  <c r="BA288" i="3"/>
  <c r="BB288" i="3"/>
  <c r="BC288" i="3"/>
  <c r="BD288" i="3"/>
  <c r="AZ289" i="3"/>
  <c r="BA289" i="3"/>
  <c r="BB289" i="3"/>
  <c r="BC289" i="3"/>
  <c r="BD289" i="3"/>
  <c r="AZ290" i="3"/>
  <c r="BA290" i="3"/>
  <c r="BB290" i="3"/>
  <c r="BC290" i="3"/>
  <c r="BD290" i="3"/>
  <c r="AZ291" i="3"/>
  <c r="BA291" i="3"/>
  <c r="BB291" i="3"/>
  <c r="BC291" i="3"/>
  <c r="BD291" i="3"/>
  <c r="AZ292" i="3"/>
  <c r="BA292" i="3"/>
  <c r="BB292" i="3"/>
  <c r="BC292" i="3"/>
  <c r="BD292" i="3"/>
  <c r="AZ293" i="3"/>
  <c r="BA293" i="3"/>
  <c r="BB293" i="3"/>
  <c r="BC293" i="3"/>
  <c r="BD293" i="3"/>
  <c r="AZ294" i="3"/>
  <c r="BA294" i="3"/>
  <c r="BB294" i="3"/>
  <c r="BC294" i="3"/>
  <c r="BD294" i="3"/>
  <c r="AZ295" i="3"/>
  <c r="BA295" i="3"/>
  <c r="BB295" i="3"/>
  <c r="BC295" i="3"/>
  <c r="BD295" i="3"/>
  <c r="AZ296" i="3"/>
  <c r="BA296" i="3"/>
  <c r="BB296" i="3"/>
  <c r="BC296" i="3"/>
  <c r="BD296" i="3"/>
  <c r="AZ297" i="3"/>
  <c r="BA297" i="3"/>
  <c r="BB297" i="3"/>
  <c r="BC297" i="3"/>
  <c r="BD297" i="3"/>
  <c r="AZ298" i="3"/>
  <c r="BA298" i="3"/>
  <c r="BB298" i="3"/>
  <c r="BC298" i="3"/>
  <c r="BD298" i="3"/>
  <c r="AZ299" i="3"/>
  <c r="BA299" i="3"/>
  <c r="BB299" i="3"/>
  <c r="BC299" i="3"/>
  <c r="BD299" i="3"/>
  <c r="AZ300" i="3"/>
  <c r="BA300" i="3"/>
  <c r="BB300" i="3"/>
  <c r="BC300" i="3"/>
  <c r="BD300" i="3"/>
  <c r="AZ301" i="3"/>
  <c r="BA301" i="3"/>
  <c r="BB301" i="3"/>
  <c r="BC301" i="3"/>
  <c r="BD301" i="3"/>
  <c r="AZ302" i="3"/>
  <c r="BA302" i="3"/>
  <c r="BB302" i="3"/>
  <c r="BC302" i="3"/>
  <c r="BD302" i="3"/>
  <c r="AZ303" i="3"/>
  <c r="BA303" i="3"/>
  <c r="BB303" i="3"/>
  <c r="BC303" i="3"/>
  <c r="BD303" i="3"/>
  <c r="AZ304" i="3"/>
  <c r="BA304" i="3"/>
  <c r="BB304" i="3"/>
  <c r="BC304" i="3"/>
  <c r="BD304" i="3"/>
  <c r="AZ305" i="3"/>
  <c r="BA305" i="3"/>
  <c r="BB305" i="3"/>
  <c r="BC305" i="3"/>
  <c r="BD305" i="3"/>
  <c r="AZ306" i="3"/>
  <c r="BA306" i="3"/>
  <c r="BB306" i="3"/>
  <c r="BC306" i="3"/>
  <c r="BD306" i="3"/>
  <c r="AZ307" i="3"/>
  <c r="BA307" i="3"/>
  <c r="BB307" i="3"/>
  <c r="BC307" i="3"/>
  <c r="BD307" i="3"/>
  <c r="AZ308" i="3"/>
  <c r="BA308" i="3"/>
  <c r="BB308" i="3"/>
  <c r="BC308" i="3"/>
  <c r="BD308" i="3"/>
  <c r="AZ309" i="3"/>
  <c r="BA309" i="3"/>
  <c r="BB309" i="3"/>
  <c r="BC309" i="3"/>
  <c r="BD309" i="3"/>
  <c r="AZ310" i="3"/>
  <c r="BA310" i="3"/>
  <c r="BB310" i="3"/>
  <c r="BC310" i="3"/>
  <c r="BD310" i="3"/>
  <c r="AZ311" i="3"/>
  <c r="BA311" i="3"/>
  <c r="BB311" i="3"/>
  <c r="BC311" i="3"/>
  <c r="BD311" i="3"/>
  <c r="AZ312" i="3"/>
  <c r="BA312" i="3"/>
  <c r="BB312" i="3"/>
  <c r="BC312" i="3"/>
  <c r="BD312" i="3"/>
  <c r="AZ313" i="3"/>
  <c r="BA313" i="3"/>
  <c r="BB313" i="3"/>
  <c r="BC313" i="3"/>
  <c r="BD313" i="3"/>
  <c r="AZ314" i="3"/>
  <c r="BA314" i="3"/>
  <c r="BB314" i="3"/>
  <c r="BC314" i="3"/>
  <c r="BD314" i="3"/>
  <c r="AZ315" i="3"/>
  <c r="BA315" i="3"/>
  <c r="BB315" i="3"/>
  <c r="BC315" i="3"/>
  <c r="BD315" i="3"/>
  <c r="AZ316" i="3"/>
  <c r="BA316" i="3"/>
  <c r="BB316" i="3"/>
  <c r="BC316" i="3"/>
  <c r="BD316" i="3"/>
  <c r="AZ317" i="3"/>
  <c r="BA317" i="3"/>
  <c r="BB317" i="3"/>
  <c r="BC317" i="3"/>
  <c r="BD317" i="3"/>
  <c r="AZ318" i="3"/>
  <c r="BA318" i="3"/>
  <c r="BB318" i="3"/>
  <c r="BC318" i="3"/>
  <c r="BD318" i="3"/>
  <c r="AZ319" i="3"/>
  <c r="BA319" i="3"/>
  <c r="BB319" i="3"/>
  <c r="BC319" i="3"/>
  <c r="BD319" i="3"/>
  <c r="AZ320" i="3"/>
  <c r="BA320" i="3"/>
  <c r="BB320" i="3"/>
  <c r="BC320" i="3"/>
  <c r="BD320" i="3"/>
  <c r="AZ321" i="3"/>
  <c r="BA321" i="3"/>
  <c r="BB321" i="3"/>
  <c r="BC321" i="3"/>
  <c r="BD321" i="3"/>
  <c r="AZ322" i="3"/>
  <c r="BA322" i="3"/>
  <c r="BB322" i="3"/>
  <c r="BC322" i="3"/>
  <c r="BD322" i="3"/>
  <c r="AZ323" i="3"/>
  <c r="BA323" i="3"/>
  <c r="BB323" i="3"/>
  <c r="BC323" i="3"/>
  <c r="BD323" i="3"/>
  <c r="AZ324" i="3"/>
  <c r="BA324" i="3"/>
  <c r="BB324" i="3"/>
  <c r="BC324" i="3"/>
  <c r="BD324" i="3"/>
  <c r="AZ325" i="3"/>
  <c r="BA325" i="3"/>
  <c r="BB325" i="3"/>
  <c r="BC325" i="3"/>
  <c r="BD325" i="3"/>
  <c r="AZ326" i="3"/>
  <c r="BA326" i="3"/>
  <c r="BB326" i="3"/>
  <c r="BC326" i="3"/>
  <c r="BD326" i="3"/>
  <c r="AZ327" i="3"/>
  <c r="BA327" i="3"/>
  <c r="BB327" i="3"/>
  <c r="BC327" i="3"/>
  <c r="BD327" i="3"/>
  <c r="AZ328" i="3"/>
  <c r="BA328" i="3"/>
  <c r="BB328" i="3"/>
  <c r="BC328" i="3"/>
  <c r="BD328" i="3"/>
  <c r="AZ329" i="3"/>
  <c r="BA329" i="3"/>
  <c r="BB329" i="3"/>
  <c r="BC329" i="3"/>
  <c r="BD329" i="3"/>
  <c r="AZ330" i="3"/>
  <c r="BA330" i="3"/>
  <c r="BB330" i="3"/>
  <c r="BC330" i="3"/>
  <c r="BD330" i="3"/>
  <c r="AZ331" i="3"/>
  <c r="BA331" i="3"/>
  <c r="BB331" i="3"/>
  <c r="BC331" i="3"/>
  <c r="BD331" i="3"/>
  <c r="AZ332" i="3"/>
  <c r="BA332" i="3"/>
  <c r="BB332" i="3"/>
  <c r="BC332" i="3"/>
  <c r="BD332" i="3"/>
  <c r="AZ333" i="3"/>
  <c r="BA333" i="3"/>
  <c r="BB333" i="3"/>
  <c r="BC333" i="3"/>
  <c r="BD333" i="3"/>
  <c r="AZ334" i="3"/>
  <c r="BA334" i="3"/>
  <c r="BB334" i="3"/>
  <c r="BC334" i="3"/>
  <c r="BD334" i="3"/>
  <c r="AZ335" i="3"/>
  <c r="BA335" i="3"/>
  <c r="BB335" i="3"/>
  <c r="BC335" i="3"/>
  <c r="BD335" i="3"/>
  <c r="AZ336" i="3"/>
  <c r="BA336" i="3"/>
  <c r="BB336" i="3"/>
  <c r="BC336" i="3"/>
  <c r="BD336" i="3"/>
  <c r="AZ337" i="3"/>
  <c r="BA337" i="3"/>
  <c r="BB337" i="3"/>
  <c r="BC337" i="3"/>
  <c r="BD337" i="3"/>
  <c r="AZ338" i="3"/>
  <c r="BA338" i="3"/>
  <c r="BB338" i="3"/>
  <c r="BC338" i="3"/>
  <c r="BD338" i="3"/>
  <c r="AZ339" i="3"/>
  <c r="BA339" i="3"/>
  <c r="BB339" i="3"/>
  <c r="BC339" i="3"/>
  <c r="BD339" i="3"/>
  <c r="AZ340" i="3"/>
  <c r="BA340" i="3"/>
  <c r="BB340" i="3"/>
  <c r="BC340" i="3"/>
  <c r="BD340" i="3"/>
  <c r="AZ341" i="3"/>
  <c r="BA341" i="3"/>
  <c r="BB341" i="3"/>
  <c r="BC341" i="3"/>
  <c r="BD341" i="3"/>
  <c r="AZ342" i="3"/>
  <c r="BA342" i="3"/>
  <c r="BB342" i="3"/>
  <c r="BC342" i="3"/>
  <c r="BD342" i="3"/>
  <c r="AZ343" i="3"/>
  <c r="BA343" i="3"/>
  <c r="BB343" i="3"/>
  <c r="BC343" i="3"/>
  <c r="BD343" i="3"/>
  <c r="AZ344" i="3"/>
  <c r="BA344" i="3"/>
  <c r="BB344" i="3"/>
  <c r="BC344" i="3"/>
  <c r="BD344" i="3"/>
  <c r="AZ345" i="3"/>
  <c r="BA345" i="3"/>
  <c r="BB345" i="3"/>
  <c r="BC345" i="3"/>
  <c r="BD345" i="3"/>
  <c r="AZ346" i="3"/>
  <c r="BA346" i="3"/>
  <c r="BB346" i="3"/>
  <c r="BC346" i="3"/>
  <c r="BD346" i="3"/>
  <c r="AZ347" i="3"/>
  <c r="BA347" i="3"/>
  <c r="BB347" i="3"/>
  <c r="BC347" i="3"/>
  <c r="BD347" i="3"/>
  <c r="AZ348" i="3"/>
  <c r="BA348" i="3"/>
  <c r="BB348" i="3"/>
  <c r="BC348" i="3"/>
  <c r="BD348" i="3"/>
  <c r="AZ349" i="3"/>
  <c r="BA349" i="3"/>
  <c r="BB349" i="3"/>
  <c r="BC349" i="3"/>
  <c r="BD349" i="3"/>
  <c r="AZ350" i="3"/>
  <c r="BA350" i="3"/>
  <c r="BB350" i="3"/>
  <c r="BC350" i="3"/>
  <c r="BD350" i="3"/>
  <c r="AZ351" i="3"/>
  <c r="BA351" i="3"/>
  <c r="BB351" i="3"/>
  <c r="BC351" i="3"/>
  <c r="BD351" i="3"/>
  <c r="AZ352" i="3"/>
  <c r="BA352" i="3"/>
  <c r="BB352" i="3"/>
  <c r="BC352" i="3"/>
  <c r="BD352" i="3"/>
  <c r="AZ353" i="3"/>
  <c r="BA353" i="3"/>
  <c r="BB353" i="3"/>
  <c r="BC353" i="3"/>
  <c r="BD353" i="3"/>
  <c r="AZ354" i="3"/>
  <c r="BA354" i="3"/>
  <c r="BB354" i="3"/>
  <c r="BC354" i="3"/>
  <c r="BD354" i="3"/>
  <c r="AZ355" i="3"/>
  <c r="BA355" i="3"/>
  <c r="BB355" i="3"/>
  <c r="BC355" i="3"/>
  <c r="BD355" i="3"/>
  <c r="AZ356" i="3"/>
  <c r="BA356" i="3"/>
  <c r="BB356" i="3"/>
  <c r="BC356" i="3"/>
  <c r="BD356" i="3"/>
  <c r="AZ357" i="3"/>
  <c r="BA357" i="3"/>
  <c r="BB357" i="3"/>
  <c r="BC357" i="3"/>
  <c r="BD357" i="3"/>
  <c r="AZ358" i="3"/>
  <c r="BA358" i="3"/>
  <c r="BB358" i="3"/>
  <c r="BC358" i="3"/>
  <c r="BD358" i="3"/>
  <c r="AZ359" i="3"/>
  <c r="BA359" i="3"/>
  <c r="BB359" i="3"/>
  <c r="BC359" i="3"/>
  <c r="BD359" i="3"/>
  <c r="AZ360" i="3"/>
  <c r="BA360" i="3"/>
  <c r="BB360" i="3"/>
  <c r="BC360" i="3"/>
  <c r="BD360" i="3"/>
  <c r="AZ361" i="3"/>
  <c r="BA361" i="3"/>
  <c r="BB361" i="3"/>
  <c r="BC361" i="3"/>
  <c r="BD361" i="3"/>
  <c r="AZ362" i="3"/>
  <c r="BA362" i="3"/>
  <c r="BB362" i="3"/>
  <c r="BC362" i="3"/>
  <c r="BD362" i="3"/>
  <c r="AZ363" i="3"/>
  <c r="BA363" i="3"/>
  <c r="BB363" i="3"/>
  <c r="BC363" i="3"/>
  <c r="BD363" i="3"/>
  <c r="AZ364" i="3"/>
  <c r="BA364" i="3"/>
  <c r="BB364" i="3"/>
  <c r="BC364" i="3"/>
  <c r="BD364" i="3"/>
  <c r="AZ365" i="3"/>
  <c r="BA365" i="3"/>
  <c r="BB365" i="3"/>
  <c r="BC365" i="3"/>
  <c r="BD365" i="3"/>
  <c r="AZ366" i="3"/>
  <c r="BB366" i="3"/>
  <c r="BC366" i="3"/>
  <c r="BD366" i="3"/>
  <c r="AZ367" i="3"/>
  <c r="BA367" i="3"/>
  <c r="BB367" i="3"/>
  <c r="BC367" i="3"/>
  <c r="BD367" i="3"/>
  <c r="AZ368" i="3"/>
  <c r="BA368" i="3"/>
  <c r="BB368" i="3"/>
  <c r="BC368" i="3"/>
  <c r="BD368" i="3"/>
  <c r="AZ369" i="3"/>
  <c r="BA369" i="3"/>
  <c r="BB369" i="3"/>
  <c r="BC369" i="3"/>
  <c r="BD369" i="3"/>
  <c r="AZ370" i="3"/>
  <c r="BA370" i="3"/>
  <c r="BB370" i="3"/>
  <c r="BC370" i="3"/>
  <c r="BD370" i="3"/>
  <c r="AZ371" i="3"/>
  <c r="BA371" i="3"/>
  <c r="BB371" i="3"/>
  <c r="BC371" i="3"/>
  <c r="BD371" i="3"/>
  <c r="AZ372" i="3"/>
  <c r="BA372" i="3"/>
  <c r="BB372" i="3"/>
  <c r="BC372" i="3"/>
  <c r="BD372" i="3"/>
  <c r="AZ373" i="3"/>
  <c r="BA373" i="3"/>
  <c r="BB373" i="3"/>
  <c r="BC373" i="3"/>
  <c r="BD373" i="3"/>
  <c r="AZ374" i="3"/>
  <c r="BA374" i="3"/>
  <c r="BB374" i="3"/>
  <c r="BC374" i="3"/>
  <c r="BD374" i="3"/>
  <c r="AZ375" i="3"/>
  <c r="BA375" i="3"/>
  <c r="BB375" i="3"/>
  <c r="BC375" i="3"/>
  <c r="BD375" i="3"/>
  <c r="AZ376" i="3"/>
  <c r="BA376" i="3"/>
  <c r="BB376" i="3"/>
  <c r="BC376" i="3"/>
  <c r="BD376" i="3"/>
  <c r="AZ377" i="3"/>
  <c r="BA377" i="3"/>
  <c r="BB377" i="3"/>
  <c r="BC377" i="3"/>
  <c r="BD377" i="3"/>
  <c r="AZ378" i="3"/>
  <c r="BA378" i="3"/>
  <c r="BB378" i="3"/>
  <c r="BC378" i="3"/>
  <c r="BD378" i="3"/>
  <c r="BA379" i="3"/>
  <c r="BB379" i="3"/>
  <c r="BC379" i="3"/>
  <c r="BD379" i="3"/>
  <c r="AZ380" i="3"/>
  <c r="BA380" i="3"/>
  <c r="BB380" i="3"/>
  <c r="BC380" i="3"/>
  <c r="BD380" i="3"/>
  <c r="AZ381" i="3"/>
  <c r="BA381" i="3"/>
  <c r="BB381" i="3"/>
  <c r="BC381" i="3"/>
  <c r="BD381" i="3"/>
  <c r="AZ382" i="3"/>
  <c r="BA382" i="3"/>
  <c r="BB382" i="3"/>
  <c r="BC382" i="3"/>
  <c r="BD382" i="3"/>
  <c r="AZ383" i="3"/>
  <c r="BA383" i="3"/>
  <c r="BB383" i="3"/>
  <c r="BC383" i="3"/>
  <c r="BD383" i="3"/>
  <c r="AZ384" i="3"/>
  <c r="BA384" i="3"/>
  <c r="BB384" i="3"/>
  <c r="BC384" i="3"/>
  <c r="BD384" i="3"/>
  <c r="AZ385" i="3"/>
  <c r="BA385" i="3"/>
  <c r="BB385" i="3"/>
  <c r="BC385" i="3"/>
  <c r="BD385" i="3"/>
  <c r="AZ386" i="3"/>
  <c r="BA386" i="3"/>
  <c r="BB386" i="3"/>
  <c r="BC386" i="3"/>
  <c r="BD386" i="3"/>
  <c r="AZ387" i="3"/>
  <c r="BA387" i="3"/>
  <c r="BB387" i="3"/>
  <c r="BC387" i="3"/>
  <c r="BD387" i="3"/>
  <c r="AZ388" i="3"/>
  <c r="BA388" i="3"/>
  <c r="BB388" i="3"/>
  <c r="BC388" i="3"/>
  <c r="BD388" i="3"/>
  <c r="AZ389" i="3"/>
  <c r="BA389" i="3"/>
  <c r="BB389" i="3"/>
  <c r="BC389" i="3"/>
  <c r="BD389" i="3"/>
  <c r="AZ390" i="3"/>
  <c r="BA390" i="3"/>
  <c r="BB390" i="3"/>
  <c r="BC390" i="3"/>
  <c r="BD390" i="3"/>
  <c r="AZ391" i="3"/>
  <c r="BA391" i="3"/>
  <c r="BB391" i="3"/>
  <c r="BC391" i="3"/>
  <c r="BD391" i="3"/>
  <c r="AZ392" i="3"/>
  <c r="BA392" i="3"/>
  <c r="BB392" i="3"/>
  <c r="BC392" i="3"/>
  <c r="BD392" i="3"/>
  <c r="AZ393" i="3"/>
  <c r="BA393" i="3"/>
  <c r="BB393" i="3"/>
  <c r="BC393" i="3"/>
  <c r="BD393" i="3"/>
  <c r="AZ394" i="3"/>
  <c r="BA394" i="3"/>
  <c r="BB394" i="3"/>
  <c r="BC394" i="3"/>
  <c r="BD394" i="3"/>
  <c r="AZ395" i="3"/>
  <c r="BA395" i="3"/>
  <c r="BB395" i="3"/>
  <c r="BC395" i="3"/>
  <c r="BD395" i="3"/>
  <c r="AZ396" i="3"/>
  <c r="BA396" i="3"/>
  <c r="BB396" i="3"/>
  <c r="BC396" i="3"/>
  <c r="BD396" i="3"/>
  <c r="AZ397" i="3"/>
  <c r="BA397" i="3"/>
  <c r="BB397" i="3"/>
  <c r="BC397" i="3"/>
  <c r="BD397" i="3"/>
  <c r="AZ398" i="3"/>
  <c r="BA398" i="3"/>
  <c r="BB398" i="3"/>
  <c r="BC398" i="3"/>
  <c r="BD398" i="3"/>
  <c r="AZ399" i="3"/>
  <c r="BA399" i="3"/>
  <c r="BB399" i="3"/>
  <c r="BC399" i="3"/>
  <c r="BD399" i="3"/>
  <c r="AZ400" i="3"/>
  <c r="BA400" i="3"/>
  <c r="BB400" i="3"/>
  <c r="BC400" i="3"/>
  <c r="BD400" i="3"/>
  <c r="AZ401" i="3"/>
  <c r="BA401" i="3"/>
  <c r="BB401" i="3"/>
  <c r="BC401" i="3"/>
  <c r="BD401" i="3"/>
  <c r="AZ402" i="3"/>
  <c r="BA402" i="3"/>
  <c r="BB402" i="3"/>
  <c r="BC402" i="3"/>
  <c r="BD402" i="3"/>
  <c r="AZ403" i="3"/>
  <c r="BA403" i="3"/>
  <c r="BB403" i="3"/>
  <c r="BC403" i="3"/>
  <c r="BD403" i="3"/>
  <c r="AZ404" i="3"/>
  <c r="BA404" i="3"/>
  <c r="BB404" i="3"/>
  <c r="BC404" i="3"/>
  <c r="BD404" i="3"/>
  <c r="AZ405" i="3"/>
  <c r="BA405" i="3"/>
  <c r="BB405" i="3"/>
  <c r="BC405" i="3"/>
  <c r="BD405" i="3"/>
  <c r="AZ406" i="3"/>
  <c r="BA406" i="3"/>
  <c r="BB406" i="3"/>
  <c r="BC406" i="3"/>
  <c r="BD406" i="3"/>
  <c r="AZ407" i="3"/>
  <c r="BA407" i="3"/>
  <c r="BB407" i="3"/>
  <c r="BC407" i="3"/>
  <c r="BD407" i="3"/>
  <c r="AZ408" i="3"/>
  <c r="BA408" i="3"/>
  <c r="BB408" i="3"/>
  <c r="BC408" i="3"/>
  <c r="BD408" i="3"/>
  <c r="AZ409" i="3"/>
  <c r="BA409" i="3"/>
  <c r="BB409" i="3"/>
  <c r="BC409" i="3"/>
  <c r="BD409" i="3"/>
  <c r="AZ410" i="3"/>
  <c r="BA410" i="3"/>
  <c r="BB410" i="3"/>
  <c r="BC410" i="3"/>
  <c r="BD410" i="3"/>
  <c r="AZ411" i="3"/>
  <c r="BA411" i="3"/>
  <c r="BB411" i="3"/>
  <c r="BC411" i="3"/>
  <c r="BD411" i="3"/>
  <c r="AZ412" i="3"/>
  <c r="BA412" i="3"/>
  <c r="BB412" i="3"/>
  <c r="BC412" i="3"/>
  <c r="BD412" i="3"/>
  <c r="AZ413" i="3"/>
  <c r="BA413" i="3"/>
  <c r="BB413" i="3"/>
  <c r="BC413" i="3"/>
  <c r="BD413" i="3"/>
  <c r="AZ414" i="3"/>
  <c r="BA414" i="3"/>
  <c r="BB414" i="3"/>
  <c r="BC414" i="3"/>
  <c r="BD414" i="3"/>
  <c r="AZ415" i="3"/>
  <c r="BA415" i="3"/>
  <c r="BB415" i="3"/>
  <c r="BC415" i="3"/>
  <c r="BD415" i="3"/>
  <c r="AZ416" i="3"/>
  <c r="BA416" i="3"/>
  <c r="BB416" i="3"/>
  <c r="BC416" i="3"/>
  <c r="BD416" i="3"/>
  <c r="AZ417" i="3"/>
  <c r="BA417" i="3"/>
  <c r="BB417" i="3"/>
  <c r="BC417" i="3"/>
  <c r="BD417" i="3"/>
  <c r="AZ418" i="3"/>
  <c r="BA418" i="3"/>
  <c r="BB418" i="3"/>
  <c r="BC418" i="3"/>
  <c r="BD418" i="3"/>
  <c r="AZ419" i="3"/>
  <c r="BA419" i="3"/>
  <c r="BB419" i="3"/>
  <c r="BC419" i="3"/>
  <c r="BD419" i="3"/>
  <c r="AZ420" i="3"/>
  <c r="BA420" i="3"/>
  <c r="BB420" i="3"/>
  <c r="BC420" i="3"/>
  <c r="BD420" i="3"/>
  <c r="AZ421" i="3"/>
  <c r="BA421" i="3"/>
  <c r="BB421" i="3"/>
  <c r="BC421" i="3"/>
  <c r="BD421" i="3"/>
  <c r="AZ422" i="3"/>
  <c r="BA422" i="3"/>
  <c r="BB422" i="3"/>
  <c r="BC422" i="3"/>
  <c r="BD422" i="3"/>
  <c r="AZ423" i="3"/>
  <c r="BA423" i="3"/>
  <c r="BB423" i="3"/>
  <c r="BC423" i="3"/>
  <c r="BD423" i="3"/>
  <c r="AZ424" i="3"/>
  <c r="BA424" i="3"/>
  <c r="BB424" i="3"/>
  <c r="BC424" i="3"/>
  <c r="BD424" i="3"/>
  <c r="AZ425" i="3"/>
  <c r="BA425" i="3"/>
  <c r="BB425" i="3"/>
  <c r="BC425" i="3"/>
  <c r="BD425" i="3"/>
  <c r="AZ426" i="3"/>
  <c r="BA426" i="3"/>
  <c r="BB426" i="3"/>
  <c r="BC426" i="3"/>
  <c r="BD426" i="3"/>
  <c r="AZ427" i="3"/>
  <c r="BA427" i="3"/>
  <c r="BB427" i="3"/>
  <c r="BC427" i="3"/>
  <c r="BD427" i="3"/>
  <c r="AZ428" i="3"/>
  <c r="BA428" i="3"/>
  <c r="BB428" i="3"/>
  <c r="BC428" i="3"/>
  <c r="BD428" i="3"/>
  <c r="AZ429" i="3"/>
  <c r="BA429" i="3"/>
  <c r="BB429" i="3"/>
  <c r="BC429" i="3"/>
  <c r="BD429" i="3"/>
  <c r="AZ430" i="3"/>
  <c r="BA430" i="3"/>
  <c r="BB430" i="3"/>
  <c r="BC430" i="3"/>
  <c r="BD430" i="3"/>
  <c r="AZ431" i="3"/>
  <c r="BA431" i="3"/>
  <c r="BB431" i="3"/>
  <c r="BC431" i="3"/>
  <c r="BD431" i="3"/>
  <c r="AZ432" i="3"/>
  <c r="BA432" i="3"/>
  <c r="BB432" i="3"/>
  <c r="BC432" i="3"/>
  <c r="BD432" i="3"/>
  <c r="AZ433" i="3"/>
  <c r="BA433" i="3"/>
  <c r="BB433" i="3"/>
  <c r="BC433" i="3"/>
  <c r="BD433" i="3"/>
  <c r="AZ434" i="3"/>
  <c r="BA434" i="3"/>
  <c r="BB434" i="3"/>
  <c r="BC434" i="3"/>
  <c r="BD434" i="3"/>
  <c r="AZ435" i="3"/>
  <c r="BA435" i="3"/>
  <c r="BB435" i="3"/>
  <c r="BC435" i="3"/>
  <c r="BD435" i="3"/>
  <c r="AZ436" i="3"/>
  <c r="BA436" i="3"/>
  <c r="BB436" i="3"/>
  <c r="BC436" i="3"/>
  <c r="BD436" i="3"/>
  <c r="AZ437" i="3"/>
  <c r="BA437" i="3"/>
  <c r="BB437" i="3"/>
  <c r="BC437" i="3"/>
  <c r="BD437" i="3"/>
  <c r="AZ438" i="3"/>
  <c r="BA438" i="3"/>
  <c r="BB438" i="3"/>
  <c r="BC438" i="3"/>
  <c r="BD438" i="3"/>
  <c r="AZ439" i="3"/>
  <c r="BA439" i="3"/>
  <c r="BB439" i="3"/>
  <c r="BC439" i="3"/>
  <c r="BD439" i="3"/>
  <c r="AZ440" i="3"/>
  <c r="BA440" i="3"/>
  <c r="BB440" i="3"/>
  <c r="BC440" i="3"/>
  <c r="BD440" i="3"/>
  <c r="AZ441" i="3"/>
  <c r="BA441" i="3"/>
  <c r="BB441" i="3"/>
  <c r="BC441" i="3"/>
  <c r="BD441" i="3"/>
  <c r="AZ442" i="3"/>
  <c r="BA442" i="3"/>
  <c r="BB442" i="3"/>
  <c r="BC442" i="3"/>
  <c r="BD442" i="3"/>
  <c r="AZ443" i="3"/>
  <c r="BA443" i="3"/>
  <c r="BB443" i="3"/>
  <c r="BC443" i="3"/>
  <c r="BD443" i="3"/>
  <c r="AZ444" i="3"/>
  <c r="BA444" i="3"/>
  <c r="BB444" i="3"/>
  <c r="BC444" i="3"/>
  <c r="BD444" i="3"/>
  <c r="AZ445" i="3"/>
  <c r="BA445" i="3"/>
  <c r="BB445" i="3"/>
  <c r="BC445" i="3"/>
  <c r="BD445" i="3"/>
  <c r="AZ446" i="3"/>
  <c r="BA446" i="3"/>
  <c r="BB446" i="3"/>
  <c r="BC446" i="3"/>
  <c r="BD446" i="3"/>
  <c r="AZ447" i="3"/>
  <c r="BA447" i="3"/>
  <c r="BB447" i="3"/>
  <c r="BC447" i="3"/>
  <c r="BD447" i="3"/>
  <c r="AZ448" i="3"/>
  <c r="BA448" i="3"/>
  <c r="BB448" i="3"/>
  <c r="BC448" i="3"/>
  <c r="BD448" i="3"/>
  <c r="AZ449" i="3"/>
  <c r="BA449" i="3"/>
  <c r="BB449" i="3"/>
  <c r="BC449" i="3"/>
  <c r="BD449" i="3"/>
  <c r="AZ450" i="3"/>
  <c r="BA450" i="3"/>
  <c r="BB450" i="3"/>
  <c r="BC450" i="3"/>
  <c r="BD450" i="3"/>
  <c r="AZ451" i="3"/>
  <c r="BA451" i="3"/>
  <c r="BB451" i="3"/>
  <c r="BC451" i="3"/>
  <c r="BD451" i="3"/>
  <c r="AZ452" i="3"/>
  <c r="BA452" i="3"/>
  <c r="BB452" i="3"/>
  <c r="BC452" i="3"/>
  <c r="BD452" i="3"/>
  <c r="AZ453" i="3"/>
  <c r="BA453" i="3"/>
  <c r="BB453" i="3"/>
  <c r="BC453" i="3"/>
  <c r="BD453" i="3"/>
  <c r="AZ454" i="3"/>
  <c r="BA454" i="3"/>
  <c r="BB454" i="3"/>
  <c r="BC454" i="3"/>
  <c r="BD454" i="3"/>
  <c r="AZ455" i="3"/>
  <c r="BA455" i="3"/>
  <c r="BB455" i="3"/>
  <c r="BC455" i="3"/>
  <c r="BD455" i="3"/>
  <c r="AZ456" i="3"/>
  <c r="BA456" i="3"/>
  <c r="BB456" i="3"/>
  <c r="BC456" i="3"/>
  <c r="BD456" i="3"/>
  <c r="AZ457" i="3"/>
  <c r="BA457" i="3"/>
  <c r="BB457" i="3"/>
  <c r="BC457" i="3"/>
  <c r="BD457" i="3"/>
  <c r="AZ458" i="3"/>
  <c r="BA458" i="3"/>
  <c r="BB458" i="3"/>
  <c r="BC458" i="3"/>
  <c r="BD458" i="3"/>
  <c r="AZ459" i="3"/>
  <c r="BA459" i="3"/>
  <c r="BB459" i="3"/>
  <c r="BC459" i="3"/>
  <c r="BD459" i="3"/>
  <c r="AZ460" i="3"/>
  <c r="BA460" i="3"/>
  <c r="BB460" i="3"/>
  <c r="BC460" i="3"/>
  <c r="BD460" i="3"/>
  <c r="AZ461" i="3"/>
  <c r="BA461" i="3"/>
  <c r="BB461" i="3"/>
  <c r="BC461" i="3"/>
  <c r="BD461" i="3"/>
  <c r="AZ462" i="3"/>
  <c r="BA462" i="3"/>
  <c r="BB462" i="3"/>
  <c r="BC462" i="3"/>
  <c r="BD462" i="3"/>
  <c r="AZ463" i="3"/>
  <c r="BA463" i="3"/>
  <c r="BB463" i="3"/>
  <c r="BC463" i="3"/>
  <c r="BD463" i="3"/>
  <c r="AZ464" i="3"/>
  <c r="BA464" i="3"/>
  <c r="BB464" i="3"/>
  <c r="BC464" i="3"/>
  <c r="BD464" i="3"/>
  <c r="AZ465" i="3"/>
  <c r="BA465" i="3"/>
  <c r="BB465" i="3"/>
  <c r="BC465" i="3"/>
  <c r="BD465" i="3"/>
  <c r="AZ466" i="3"/>
  <c r="BA466" i="3"/>
  <c r="BB466" i="3"/>
  <c r="BC466" i="3"/>
  <c r="BD466" i="3"/>
  <c r="AZ467" i="3"/>
  <c r="BA467" i="3"/>
  <c r="BB467" i="3"/>
  <c r="BC467" i="3"/>
  <c r="BD467" i="3"/>
  <c r="AZ468" i="3"/>
  <c r="BA468" i="3"/>
  <c r="BB468" i="3"/>
  <c r="BC468" i="3"/>
  <c r="BD468" i="3"/>
  <c r="AZ469" i="3"/>
  <c r="BA469" i="3"/>
  <c r="BB469" i="3"/>
  <c r="BC469" i="3"/>
  <c r="BD469" i="3"/>
  <c r="AZ470" i="3"/>
  <c r="BA470" i="3"/>
  <c r="BB470" i="3"/>
  <c r="BC470" i="3"/>
  <c r="BD470" i="3"/>
  <c r="AZ471" i="3"/>
  <c r="BA471" i="3"/>
  <c r="BB471" i="3"/>
  <c r="BC471" i="3"/>
  <c r="BD471" i="3"/>
  <c r="AZ472" i="3"/>
  <c r="BA472" i="3"/>
  <c r="BB472" i="3"/>
  <c r="BC472" i="3"/>
  <c r="BD472" i="3"/>
  <c r="AZ473" i="3"/>
  <c r="BA473" i="3"/>
  <c r="BB473" i="3"/>
  <c r="BC473" i="3"/>
  <c r="BD473" i="3"/>
  <c r="AZ474" i="3"/>
  <c r="BA474" i="3"/>
  <c r="BB474" i="3"/>
  <c r="BC474" i="3"/>
  <c r="BD474" i="3"/>
  <c r="AZ475" i="3"/>
  <c r="BA475" i="3"/>
  <c r="BB475" i="3"/>
  <c r="BC475" i="3"/>
  <c r="BD475" i="3"/>
  <c r="AZ476" i="3"/>
  <c r="BA476" i="3"/>
  <c r="BB476" i="3"/>
  <c r="BC476" i="3"/>
  <c r="BD476" i="3"/>
  <c r="AZ477" i="3"/>
  <c r="BA477" i="3"/>
  <c r="BB477" i="3"/>
  <c r="BC477" i="3"/>
  <c r="BD477" i="3"/>
  <c r="AZ478" i="3"/>
  <c r="BA478" i="3"/>
  <c r="BB478" i="3"/>
  <c r="BC478" i="3"/>
  <c r="BD478" i="3"/>
  <c r="AZ479" i="3"/>
  <c r="BA479" i="3"/>
  <c r="BB479" i="3"/>
  <c r="BC479" i="3"/>
  <c r="BD479" i="3"/>
  <c r="AZ480" i="3"/>
  <c r="BA480" i="3"/>
  <c r="BB480" i="3"/>
  <c r="BC480" i="3"/>
  <c r="BD480" i="3"/>
  <c r="AZ481" i="3"/>
  <c r="BA481" i="3"/>
  <c r="BB481" i="3"/>
  <c r="BC481" i="3"/>
  <c r="BD481" i="3"/>
  <c r="AZ482" i="3"/>
  <c r="BA482" i="3"/>
  <c r="BB482" i="3"/>
  <c r="BC482" i="3"/>
  <c r="BD482" i="3"/>
  <c r="AZ483" i="3"/>
  <c r="BA483" i="3"/>
  <c r="BB483" i="3"/>
  <c r="BC483" i="3"/>
  <c r="BD483" i="3"/>
  <c r="AZ484" i="3"/>
  <c r="BA484" i="3"/>
  <c r="BB484" i="3"/>
  <c r="BC484" i="3"/>
  <c r="BD484" i="3"/>
  <c r="AZ485" i="3"/>
  <c r="BA485" i="3"/>
  <c r="BB485" i="3"/>
  <c r="BC485" i="3"/>
  <c r="BD485" i="3"/>
  <c r="AZ486" i="3"/>
  <c r="BA486" i="3"/>
  <c r="BB486" i="3"/>
  <c r="BC486" i="3"/>
  <c r="BD486" i="3"/>
  <c r="AZ487" i="3"/>
  <c r="BA487" i="3"/>
  <c r="BB487" i="3"/>
  <c r="BC487" i="3"/>
  <c r="BD487" i="3"/>
  <c r="AZ488" i="3"/>
  <c r="BA488" i="3"/>
  <c r="BB488" i="3"/>
  <c r="BC488" i="3"/>
  <c r="BD488" i="3"/>
  <c r="AZ489" i="3"/>
  <c r="BA489" i="3"/>
  <c r="BB489" i="3"/>
  <c r="BC489" i="3"/>
  <c r="BD489" i="3"/>
  <c r="AZ490" i="3"/>
  <c r="BA490" i="3"/>
  <c r="BB490" i="3"/>
  <c r="BC490" i="3"/>
  <c r="BD490" i="3"/>
  <c r="AZ491" i="3"/>
  <c r="BA491" i="3"/>
  <c r="BB491" i="3"/>
  <c r="BC491" i="3"/>
  <c r="BD491" i="3"/>
  <c r="AZ492" i="3"/>
  <c r="BA492" i="3"/>
  <c r="BB492" i="3"/>
  <c r="BC492" i="3"/>
  <c r="BD492" i="3"/>
  <c r="AZ493" i="3"/>
  <c r="BA493" i="3"/>
  <c r="BB493" i="3"/>
  <c r="BC493" i="3"/>
  <c r="BD493" i="3"/>
  <c r="AZ494" i="3"/>
  <c r="BA494" i="3"/>
  <c r="BB494" i="3"/>
  <c r="BC494" i="3"/>
  <c r="BD494" i="3"/>
  <c r="AZ495" i="3"/>
  <c r="BA495" i="3"/>
  <c r="BB495" i="3"/>
  <c r="BC495" i="3"/>
  <c r="BD495" i="3"/>
  <c r="AZ496" i="3"/>
  <c r="BA496" i="3"/>
  <c r="BB496" i="3"/>
  <c r="BC496" i="3"/>
  <c r="BD496" i="3"/>
  <c r="AZ497" i="3"/>
  <c r="BA497" i="3"/>
  <c r="BB497" i="3"/>
  <c r="BC497" i="3"/>
  <c r="BD497" i="3"/>
  <c r="AZ498" i="3"/>
  <c r="BA498" i="3"/>
  <c r="BB498" i="3"/>
  <c r="BC498" i="3"/>
  <c r="BD498" i="3"/>
  <c r="AZ499" i="3"/>
  <c r="BA499" i="3"/>
  <c r="BB499" i="3"/>
  <c r="BC499" i="3"/>
  <c r="BD499" i="3"/>
  <c r="AZ500" i="3"/>
  <c r="BA500" i="3"/>
  <c r="BB500" i="3"/>
  <c r="BC500" i="3"/>
  <c r="BD500" i="3"/>
  <c r="AZ501" i="3"/>
  <c r="BA501" i="3"/>
  <c r="BB501" i="3"/>
  <c r="BC501" i="3"/>
  <c r="BD501" i="3"/>
  <c r="AZ502" i="3"/>
  <c r="BA502" i="3"/>
  <c r="BB502" i="3"/>
  <c r="BC502" i="3"/>
  <c r="BD502" i="3"/>
  <c r="AZ503" i="3"/>
  <c r="BA503" i="3"/>
  <c r="BB503" i="3"/>
  <c r="BC503" i="3"/>
  <c r="BD503" i="3"/>
  <c r="AZ504" i="3"/>
  <c r="BA504" i="3"/>
  <c r="BB504" i="3"/>
  <c r="BC504" i="3"/>
  <c r="BD504" i="3"/>
  <c r="AZ505" i="3"/>
  <c r="BA505" i="3"/>
  <c r="BB505" i="3"/>
  <c r="BC505" i="3"/>
  <c r="BD505" i="3"/>
  <c r="AZ506" i="3"/>
  <c r="BA506" i="3"/>
  <c r="BB506" i="3"/>
  <c r="BC506" i="3"/>
  <c r="BD506" i="3"/>
  <c r="AZ507" i="3"/>
  <c r="BA507" i="3"/>
  <c r="BB507" i="3"/>
  <c r="BC507" i="3"/>
  <c r="BD507" i="3"/>
  <c r="AZ508" i="3"/>
  <c r="BA508" i="3"/>
  <c r="BB508" i="3"/>
  <c r="BC508" i="3"/>
  <c r="BD508" i="3"/>
  <c r="AZ509" i="3"/>
  <c r="BA509" i="3"/>
  <c r="BB509" i="3"/>
  <c r="BC509" i="3"/>
  <c r="BD509" i="3"/>
  <c r="AZ510" i="3"/>
  <c r="BA510" i="3"/>
  <c r="BB510" i="3"/>
  <c r="BC510" i="3"/>
  <c r="BD510" i="3"/>
  <c r="AZ511" i="3"/>
  <c r="BA511" i="3"/>
  <c r="BB511" i="3"/>
  <c r="BC511" i="3"/>
  <c r="BD511" i="3"/>
  <c r="AZ512" i="3"/>
  <c r="BA512" i="3"/>
  <c r="BB512" i="3"/>
  <c r="BC512" i="3"/>
  <c r="BD512" i="3"/>
  <c r="AZ513" i="3"/>
  <c r="BA513" i="3"/>
  <c r="BB513" i="3"/>
  <c r="BC513" i="3"/>
  <c r="BD513" i="3"/>
  <c r="AZ514" i="3"/>
  <c r="BA514" i="3"/>
  <c r="BB514" i="3"/>
  <c r="BD514" i="3"/>
  <c r="AZ515" i="3"/>
  <c r="BA515" i="3"/>
  <c r="BB515" i="3"/>
  <c r="BC515" i="3"/>
  <c r="BD515" i="3"/>
  <c r="AZ516" i="3"/>
  <c r="BA516" i="3"/>
  <c r="BB516" i="3"/>
  <c r="BC516" i="3"/>
  <c r="BD516" i="3"/>
  <c r="AZ517" i="3"/>
  <c r="BA517" i="3"/>
  <c r="BB517" i="3"/>
  <c r="BC517" i="3"/>
  <c r="BD517" i="3"/>
  <c r="AZ518" i="3"/>
  <c r="BA518" i="3"/>
  <c r="BB518" i="3"/>
  <c r="BC518" i="3"/>
  <c r="BD518" i="3"/>
  <c r="AZ519" i="3"/>
  <c r="BA519" i="3"/>
  <c r="BB519" i="3"/>
  <c r="BC519" i="3"/>
  <c r="BD519" i="3"/>
  <c r="AZ520" i="3"/>
  <c r="BA520" i="3"/>
  <c r="BB520" i="3"/>
  <c r="BC520" i="3"/>
  <c r="BD520" i="3"/>
  <c r="V44"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E14" i="3"/>
  <c r="E31" i="24" s="1"/>
  <c r="E15" i="3"/>
  <c r="E17" i="3"/>
  <c r="E18" i="3"/>
  <c r="E19" i="3"/>
  <c r="E20" i="3"/>
  <c r="E21" i="3"/>
  <c r="E22" i="3"/>
  <c r="E23" i="3"/>
  <c r="AR23" i="3" s="1"/>
  <c r="E24" i="3"/>
  <c r="AR24" i="3" s="1"/>
  <c r="E25" i="3"/>
  <c r="AR25" i="3" s="1"/>
  <c r="E26" i="3"/>
  <c r="AR26" i="3" s="1"/>
  <c r="E27" i="3"/>
  <c r="AR27" i="3" s="1"/>
  <c r="E28" i="3"/>
  <c r="AR28" i="3" s="1"/>
  <c r="E29" i="3"/>
  <c r="AR29" i="3" s="1"/>
  <c r="E30" i="3"/>
  <c r="AR30" i="3" s="1"/>
  <c r="E31" i="3"/>
  <c r="AR31" i="3" s="1"/>
  <c r="E32" i="3"/>
  <c r="AR32" i="3" s="1"/>
  <c r="E33" i="3"/>
  <c r="AR33" i="3" s="1"/>
  <c r="E34" i="3"/>
  <c r="AR34" i="3" s="1"/>
  <c r="E35" i="3"/>
  <c r="AR35" i="3" s="1"/>
  <c r="E36" i="3"/>
  <c r="AR36" i="3" s="1"/>
  <c r="E37" i="3"/>
  <c r="AR37" i="3" s="1"/>
  <c r="E38" i="3"/>
  <c r="AR38" i="3" s="1"/>
  <c r="E39" i="3"/>
  <c r="AR39" i="3" s="1"/>
  <c r="E40" i="3"/>
  <c r="AR40" i="3" s="1"/>
  <c r="E41" i="3"/>
  <c r="AR41" i="3" s="1"/>
  <c r="E42" i="3"/>
  <c r="AR42" i="3" s="1"/>
  <c r="E43" i="3"/>
  <c r="AR43" i="3" s="1"/>
  <c r="E44" i="3"/>
  <c r="AR44" i="3" s="1"/>
  <c r="E45" i="3"/>
  <c r="AR45" i="3" s="1"/>
  <c r="E46" i="3"/>
  <c r="AR46" i="3" s="1"/>
  <c r="E47" i="3"/>
  <c r="AR47" i="3" s="1"/>
  <c r="E48" i="3"/>
  <c r="AR48" i="3" s="1"/>
  <c r="E49" i="3"/>
  <c r="AR49" i="3" s="1"/>
  <c r="E50" i="3"/>
  <c r="AR50" i="3" s="1"/>
  <c r="E51" i="3"/>
  <c r="AR51" i="3" s="1"/>
  <c r="E52" i="3"/>
  <c r="AR52" i="3" s="1"/>
  <c r="E53" i="3"/>
  <c r="AR53" i="3" s="1"/>
  <c r="E54" i="3"/>
  <c r="AR54" i="3" s="1"/>
  <c r="E55" i="3"/>
  <c r="AR55" i="3" s="1"/>
  <c r="E56" i="3"/>
  <c r="AR56" i="3" s="1"/>
  <c r="E57" i="3"/>
  <c r="AR57" i="3" s="1"/>
  <c r="E58" i="3"/>
  <c r="AR58" i="3" s="1"/>
  <c r="E59" i="3"/>
  <c r="AR59" i="3" s="1"/>
  <c r="E60" i="3"/>
  <c r="AR60" i="3" s="1"/>
  <c r="E61" i="3"/>
  <c r="AR61" i="3" s="1"/>
  <c r="E62" i="3"/>
  <c r="AR62" i="3" s="1"/>
  <c r="E63" i="3"/>
  <c r="AR63" i="3" s="1"/>
  <c r="E64" i="3"/>
  <c r="AR64" i="3" s="1"/>
  <c r="E65" i="3"/>
  <c r="AR65" i="3" s="1"/>
  <c r="E66" i="3"/>
  <c r="AR66" i="3" s="1"/>
  <c r="E67" i="3"/>
  <c r="AR67" i="3" s="1"/>
  <c r="E68" i="3"/>
  <c r="AR68" i="3" s="1"/>
  <c r="E69" i="3"/>
  <c r="AR69" i="3" s="1"/>
  <c r="E70" i="3"/>
  <c r="AR70" i="3" s="1"/>
  <c r="E71" i="3"/>
  <c r="AR71" i="3" s="1"/>
  <c r="E72" i="3"/>
  <c r="AR72" i="3" s="1"/>
  <c r="E73" i="3"/>
  <c r="AR73" i="3" s="1"/>
  <c r="E74" i="3"/>
  <c r="AR74" i="3" s="1"/>
  <c r="E75" i="3"/>
  <c r="AR75" i="3" s="1"/>
  <c r="E76" i="3"/>
  <c r="AR76" i="3" s="1"/>
  <c r="E77" i="3"/>
  <c r="AR77" i="3" s="1"/>
  <c r="E78" i="3"/>
  <c r="AR78" i="3" s="1"/>
  <c r="E79" i="3"/>
  <c r="AR79" i="3" s="1"/>
  <c r="E80" i="3"/>
  <c r="AR80" i="3" s="1"/>
  <c r="E81" i="3"/>
  <c r="AR81" i="3" s="1"/>
  <c r="E82" i="3"/>
  <c r="AR82" i="3" s="1"/>
  <c r="E83" i="3"/>
  <c r="AR83" i="3" s="1"/>
  <c r="E84" i="3"/>
  <c r="AR84" i="3" s="1"/>
  <c r="E85" i="3"/>
  <c r="AR85" i="3" s="1"/>
  <c r="E86" i="3"/>
  <c r="AR86" i="3" s="1"/>
  <c r="E87" i="3"/>
  <c r="AR87" i="3" s="1"/>
  <c r="E88" i="3"/>
  <c r="AR88" i="3" s="1"/>
  <c r="E89" i="3"/>
  <c r="AR89" i="3" s="1"/>
  <c r="E90" i="3"/>
  <c r="AR90" i="3" s="1"/>
  <c r="E91" i="3"/>
  <c r="AR91" i="3" s="1"/>
  <c r="E92" i="3"/>
  <c r="AR92" i="3" s="1"/>
  <c r="E93" i="3"/>
  <c r="AR93" i="3" s="1"/>
  <c r="E94" i="3"/>
  <c r="AR94" i="3" s="1"/>
  <c r="E95" i="3"/>
  <c r="AR95" i="3" s="1"/>
  <c r="E96" i="3"/>
  <c r="AR96" i="3" s="1"/>
  <c r="E97" i="3"/>
  <c r="AR97" i="3" s="1"/>
  <c r="E98" i="3"/>
  <c r="AR98" i="3" s="1"/>
  <c r="E99" i="3"/>
  <c r="AR99" i="3" s="1"/>
  <c r="E100" i="3"/>
  <c r="AR100" i="3" s="1"/>
  <c r="E101" i="3"/>
  <c r="AR101" i="3" s="1"/>
  <c r="E102" i="3"/>
  <c r="AR102" i="3" s="1"/>
  <c r="E103" i="3"/>
  <c r="AR103" i="3" s="1"/>
  <c r="E104" i="3"/>
  <c r="AR104" i="3" s="1"/>
  <c r="E105" i="3"/>
  <c r="AR105" i="3" s="1"/>
  <c r="E106" i="3"/>
  <c r="AR106" i="3" s="1"/>
  <c r="E107" i="3"/>
  <c r="AR107" i="3" s="1"/>
  <c r="E108" i="3"/>
  <c r="AR108" i="3" s="1"/>
  <c r="E109" i="3"/>
  <c r="AR109" i="3" s="1"/>
  <c r="E110" i="3"/>
  <c r="AR110" i="3" s="1"/>
  <c r="D15" i="3"/>
  <c r="CU15" i="3" s="1"/>
  <c r="CU16" i="3"/>
  <c r="D17" i="3"/>
  <c r="CU17" i="3" s="1"/>
  <c r="D18" i="3"/>
  <c r="CU18" i="3" s="1"/>
  <c r="D19" i="3"/>
  <c r="CU19" i="3" s="1"/>
  <c r="D20" i="3"/>
  <c r="CU20" i="3" s="1"/>
  <c r="D21" i="3"/>
  <c r="CU21" i="3" s="1"/>
  <c r="D22" i="3"/>
  <c r="CU22" i="3" s="1"/>
  <c r="D23" i="3"/>
  <c r="CU23" i="3" s="1"/>
  <c r="D24" i="3"/>
  <c r="CU24" i="3" s="1"/>
  <c r="D25" i="3"/>
  <c r="CU25" i="3" s="1"/>
  <c r="D26" i="3"/>
  <c r="CU26" i="3" s="1"/>
  <c r="D27" i="3"/>
  <c r="CU27" i="3" s="1"/>
  <c r="D28" i="3"/>
  <c r="CU28" i="3" s="1"/>
  <c r="D29" i="3"/>
  <c r="CU29" i="3" s="1"/>
  <c r="D30" i="3"/>
  <c r="CU30" i="3" s="1"/>
  <c r="D31" i="3"/>
  <c r="CU31" i="3" s="1"/>
  <c r="D32" i="3"/>
  <c r="CU32" i="3" s="1"/>
  <c r="D33" i="3"/>
  <c r="CU33" i="3" s="1"/>
  <c r="D34" i="3"/>
  <c r="CU34" i="3" s="1"/>
  <c r="D35" i="3"/>
  <c r="CU35" i="3" s="1"/>
  <c r="D36" i="3"/>
  <c r="CU36" i="3" s="1"/>
  <c r="D37" i="3"/>
  <c r="CU37" i="3" s="1"/>
  <c r="D38" i="3"/>
  <c r="CU38" i="3" s="1"/>
  <c r="D39" i="3"/>
  <c r="CU39" i="3" s="1"/>
  <c r="D40" i="3"/>
  <c r="CU40" i="3" s="1"/>
  <c r="D41" i="3"/>
  <c r="CU41" i="3" s="1"/>
  <c r="D42" i="3"/>
  <c r="CU42" i="3" s="1"/>
  <c r="D43" i="3"/>
  <c r="CU43" i="3" s="1"/>
  <c r="D44" i="3"/>
  <c r="CU44" i="3" s="1"/>
  <c r="D45" i="3"/>
  <c r="CU45" i="3" s="1"/>
  <c r="D46" i="3"/>
  <c r="CU46" i="3" s="1"/>
  <c r="D47" i="3"/>
  <c r="CU47" i="3" s="1"/>
  <c r="D48" i="3"/>
  <c r="CU48" i="3" s="1"/>
  <c r="D49" i="3"/>
  <c r="CU49" i="3" s="1"/>
  <c r="D50" i="3"/>
  <c r="CU50" i="3" s="1"/>
  <c r="D51" i="3"/>
  <c r="CU51" i="3" s="1"/>
  <c r="D52" i="3"/>
  <c r="CU52" i="3" s="1"/>
  <c r="D53" i="3"/>
  <c r="CU53" i="3" s="1"/>
  <c r="D54" i="3"/>
  <c r="CU54" i="3" s="1"/>
  <c r="D55" i="3"/>
  <c r="CU55" i="3" s="1"/>
  <c r="D56" i="3"/>
  <c r="CU56" i="3" s="1"/>
  <c r="D57" i="3"/>
  <c r="CU57" i="3" s="1"/>
  <c r="D58" i="3"/>
  <c r="CU58" i="3" s="1"/>
  <c r="D59" i="3"/>
  <c r="CU59" i="3" s="1"/>
  <c r="D60" i="3"/>
  <c r="CU60" i="3" s="1"/>
  <c r="D61" i="3"/>
  <c r="CU61" i="3" s="1"/>
  <c r="D62" i="3"/>
  <c r="CU62" i="3" s="1"/>
  <c r="D63" i="3"/>
  <c r="CU63" i="3" s="1"/>
  <c r="D64" i="3"/>
  <c r="CU64" i="3" s="1"/>
  <c r="D65" i="3"/>
  <c r="CU65" i="3" s="1"/>
  <c r="D66" i="3"/>
  <c r="CU66" i="3" s="1"/>
  <c r="D67" i="3"/>
  <c r="CU67" i="3" s="1"/>
  <c r="D68" i="3"/>
  <c r="CU68" i="3" s="1"/>
  <c r="D69" i="3"/>
  <c r="CU69" i="3" s="1"/>
  <c r="D70" i="3"/>
  <c r="CU70" i="3" s="1"/>
  <c r="D71" i="3"/>
  <c r="CU71" i="3" s="1"/>
  <c r="D72" i="3"/>
  <c r="CU72" i="3" s="1"/>
  <c r="D73" i="3"/>
  <c r="CU73" i="3" s="1"/>
  <c r="D74" i="3"/>
  <c r="CU74" i="3" s="1"/>
  <c r="D75" i="3"/>
  <c r="CU75" i="3" s="1"/>
  <c r="D76" i="3"/>
  <c r="CU76" i="3" s="1"/>
  <c r="D77" i="3"/>
  <c r="CU77" i="3" s="1"/>
  <c r="D78" i="3"/>
  <c r="CU78" i="3" s="1"/>
  <c r="D79" i="3"/>
  <c r="CU79" i="3" s="1"/>
  <c r="D80" i="3"/>
  <c r="CU80" i="3" s="1"/>
  <c r="D81" i="3"/>
  <c r="CU81" i="3" s="1"/>
  <c r="D82" i="3"/>
  <c r="CU82" i="3" s="1"/>
  <c r="D83" i="3"/>
  <c r="CU83" i="3" s="1"/>
  <c r="D84" i="3"/>
  <c r="CU84" i="3" s="1"/>
  <c r="D85" i="3"/>
  <c r="CU85" i="3" s="1"/>
  <c r="D86" i="3"/>
  <c r="CU86" i="3" s="1"/>
  <c r="D87" i="3"/>
  <c r="CU87" i="3" s="1"/>
  <c r="D88" i="3"/>
  <c r="CU88" i="3" s="1"/>
  <c r="D89" i="3"/>
  <c r="CU89" i="3" s="1"/>
  <c r="D90" i="3"/>
  <c r="CU90" i="3" s="1"/>
  <c r="D91" i="3"/>
  <c r="CU91" i="3" s="1"/>
  <c r="D92" i="3"/>
  <c r="CU92" i="3" s="1"/>
  <c r="D93" i="3"/>
  <c r="CU93" i="3" s="1"/>
  <c r="D94" i="3"/>
  <c r="CU94" i="3" s="1"/>
  <c r="D95" i="3"/>
  <c r="CU95" i="3" s="1"/>
  <c r="D96" i="3"/>
  <c r="CU96" i="3" s="1"/>
  <c r="D97" i="3"/>
  <c r="CU97" i="3" s="1"/>
  <c r="D98" i="3"/>
  <c r="CU98" i="3" s="1"/>
  <c r="D99" i="3"/>
  <c r="CU99" i="3" s="1"/>
  <c r="D100" i="3"/>
  <c r="CU100" i="3" s="1"/>
  <c r="D101" i="3"/>
  <c r="CU101" i="3" s="1"/>
  <c r="D102" i="3"/>
  <c r="CU102" i="3" s="1"/>
  <c r="D103" i="3"/>
  <c r="CU103" i="3" s="1"/>
  <c r="D104" i="3"/>
  <c r="CU104" i="3" s="1"/>
  <c r="D105" i="3"/>
  <c r="CU105" i="3" s="1"/>
  <c r="D106" i="3"/>
  <c r="CU106" i="3" s="1"/>
  <c r="D107" i="3"/>
  <c r="CU107" i="3" s="1"/>
  <c r="D108" i="3"/>
  <c r="CU108" i="3" s="1"/>
  <c r="D109" i="3"/>
  <c r="CU109" i="3" s="1"/>
  <c r="D110" i="3"/>
  <c r="CU110" i="3" s="1"/>
  <c r="D111" i="3"/>
  <c r="CU111" i="3" s="1"/>
  <c r="D112" i="3"/>
  <c r="CU112" i="3" s="1"/>
  <c r="D113" i="3"/>
  <c r="CU113" i="3" s="1"/>
  <c r="D114" i="3"/>
  <c r="CU114" i="3" s="1"/>
  <c r="D115" i="3"/>
  <c r="CU115" i="3" s="1"/>
  <c r="D116" i="3"/>
  <c r="CU116" i="3" s="1"/>
  <c r="D117" i="3"/>
  <c r="CU117" i="3" s="1"/>
  <c r="D118" i="3"/>
  <c r="CU118" i="3" s="1"/>
  <c r="D119" i="3"/>
  <c r="CU119" i="3" s="1"/>
  <c r="D120" i="3"/>
  <c r="CU120" i="3" s="1"/>
  <c r="D121" i="3"/>
  <c r="CU121" i="3" s="1"/>
  <c r="D122" i="3"/>
  <c r="CU122" i="3" s="1"/>
  <c r="D123" i="3"/>
  <c r="CU123" i="3" s="1"/>
  <c r="D124" i="3"/>
  <c r="CU124" i="3" s="1"/>
  <c r="D125" i="3"/>
  <c r="CU125" i="3" s="1"/>
  <c r="D126" i="3"/>
  <c r="CU126" i="3" s="1"/>
  <c r="D127" i="3"/>
  <c r="CU127" i="3" s="1"/>
  <c r="D128" i="3"/>
  <c r="CU128" i="3" s="1"/>
  <c r="D129" i="3"/>
  <c r="CU129" i="3" s="1"/>
  <c r="D130" i="3"/>
  <c r="CU130" i="3" s="1"/>
  <c r="D131" i="3"/>
  <c r="CU131" i="3" s="1"/>
  <c r="D132" i="3"/>
  <c r="CU132" i="3" s="1"/>
  <c r="D133" i="3"/>
  <c r="CU133" i="3" s="1"/>
  <c r="D134" i="3"/>
  <c r="CU134" i="3" s="1"/>
  <c r="D135" i="3"/>
  <c r="CU135" i="3" s="1"/>
  <c r="D136" i="3"/>
  <c r="CU136" i="3" s="1"/>
  <c r="D137" i="3"/>
  <c r="CU137" i="3" s="1"/>
  <c r="D138" i="3"/>
  <c r="CU138" i="3" s="1"/>
  <c r="D139" i="3"/>
  <c r="CU139" i="3" s="1"/>
  <c r="D140" i="3"/>
  <c r="CU140" i="3" s="1"/>
  <c r="D141" i="3"/>
  <c r="CU141" i="3" s="1"/>
  <c r="D142" i="3"/>
  <c r="CU142" i="3" s="1"/>
  <c r="D143" i="3"/>
  <c r="CU143" i="3" s="1"/>
  <c r="D144" i="3"/>
  <c r="CU144" i="3" s="1"/>
  <c r="D145" i="3"/>
  <c r="CU145" i="3" s="1"/>
  <c r="D146" i="3"/>
  <c r="CU146" i="3" s="1"/>
  <c r="D147" i="3"/>
  <c r="CU147" i="3" s="1"/>
  <c r="D148" i="3"/>
  <c r="CU148" i="3" s="1"/>
  <c r="D149" i="3"/>
  <c r="CU149" i="3" s="1"/>
  <c r="D150" i="3"/>
  <c r="CU150" i="3" s="1"/>
  <c r="D151" i="3"/>
  <c r="CU151" i="3" s="1"/>
  <c r="D152" i="3"/>
  <c r="CU152" i="3" s="1"/>
  <c r="D153" i="3"/>
  <c r="CU153" i="3" s="1"/>
  <c r="D154" i="3"/>
  <c r="CU154" i="3" s="1"/>
  <c r="D155" i="3"/>
  <c r="CU155" i="3" s="1"/>
  <c r="D156" i="3"/>
  <c r="CU156" i="3" s="1"/>
  <c r="D157" i="3"/>
  <c r="CU157" i="3" s="1"/>
  <c r="D158" i="3"/>
  <c r="CU158" i="3" s="1"/>
  <c r="D159" i="3"/>
  <c r="CU159" i="3" s="1"/>
  <c r="D160" i="3"/>
  <c r="CU160" i="3" s="1"/>
  <c r="D161" i="3"/>
  <c r="CU161" i="3" s="1"/>
  <c r="D162" i="3"/>
  <c r="CU162" i="3" s="1"/>
  <c r="D163" i="3"/>
  <c r="CU163" i="3" s="1"/>
  <c r="D164" i="3"/>
  <c r="CU164" i="3" s="1"/>
  <c r="D165" i="3"/>
  <c r="CU165" i="3" s="1"/>
  <c r="D166" i="3"/>
  <c r="CU166" i="3" s="1"/>
  <c r="D167" i="3"/>
  <c r="CU167" i="3" s="1"/>
  <c r="D168" i="3"/>
  <c r="CU168" i="3" s="1"/>
  <c r="D169" i="3"/>
  <c r="CU169" i="3" s="1"/>
  <c r="D170" i="3"/>
  <c r="CU170" i="3" s="1"/>
  <c r="D171" i="3"/>
  <c r="CU171" i="3" s="1"/>
  <c r="D172" i="3"/>
  <c r="CU172" i="3" s="1"/>
  <c r="D173" i="3"/>
  <c r="CU173" i="3" s="1"/>
  <c r="D174" i="3"/>
  <c r="CU174" i="3" s="1"/>
  <c r="D175" i="3"/>
  <c r="CU175" i="3" s="1"/>
  <c r="D176" i="3"/>
  <c r="CU176" i="3" s="1"/>
  <c r="D177" i="3"/>
  <c r="CU177" i="3" s="1"/>
  <c r="D178" i="3"/>
  <c r="CU178" i="3" s="1"/>
  <c r="D179" i="3"/>
  <c r="CU179" i="3" s="1"/>
  <c r="D180" i="3"/>
  <c r="CU180" i="3" s="1"/>
  <c r="D181" i="3"/>
  <c r="CU181" i="3" s="1"/>
  <c r="D182" i="3"/>
  <c r="CU182" i="3" s="1"/>
  <c r="D183" i="3"/>
  <c r="CU183" i="3" s="1"/>
  <c r="D184" i="3"/>
  <c r="CU184" i="3" s="1"/>
  <c r="D185" i="3"/>
  <c r="CU185" i="3" s="1"/>
  <c r="AP16" i="3"/>
  <c r="AP20" i="3"/>
  <c r="AP21" i="3"/>
  <c r="AP22" i="3"/>
  <c r="C23" i="3"/>
  <c r="AP23" i="3" s="1"/>
  <c r="C24" i="3"/>
  <c r="AP24" i="3" s="1"/>
  <c r="C25" i="3"/>
  <c r="AP25" i="3" s="1"/>
  <c r="C26" i="3"/>
  <c r="AP26" i="3" s="1"/>
  <c r="C27" i="3"/>
  <c r="AP27" i="3" s="1"/>
  <c r="C28" i="3"/>
  <c r="AP28" i="3" s="1"/>
  <c r="C29" i="3"/>
  <c r="AP29" i="3" s="1"/>
  <c r="C30" i="3"/>
  <c r="AP30" i="3" s="1"/>
  <c r="C31" i="3"/>
  <c r="AP31" i="3" s="1"/>
  <c r="C32" i="3"/>
  <c r="AP32" i="3" s="1"/>
  <c r="C33" i="3"/>
  <c r="AP33" i="3" s="1"/>
  <c r="C34" i="3"/>
  <c r="AP34" i="3" s="1"/>
  <c r="C35" i="3"/>
  <c r="AP35" i="3" s="1"/>
  <c r="C36" i="3"/>
  <c r="AP36" i="3" s="1"/>
  <c r="C37" i="3"/>
  <c r="AP37" i="3" s="1"/>
  <c r="C38" i="3"/>
  <c r="AP38" i="3" s="1"/>
  <c r="C39" i="3"/>
  <c r="AP39" i="3" s="1"/>
  <c r="C40" i="3"/>
  <c r="AP40" i="3" s="1"/>
  <c r="C41" i="3"/>
  <c r="AP41" i="3" s="1"/>
  <c r="C42" i="3"/>
  <c r="AP42" i="3" s="1"/>
  <c r="C43" i="3"/>
  <c r="AP43" i="3" s="1"/>
  <c r="C44" i="3"/>
  <c r="AP44" i="3" s="1"/>
  <c r="C45" i="3"/>
  <c r="AP45" i="3" s="1"/>
  <c r="C46" i="3"/>
  <c r="AP46" i="3" s="1"/>
  <c r="C47" i="3"/>
  <c r="AP47" i="3" s="1"/>
  <c r="C48" i="3"/>
  <c r="AP48" i="3" s="1"/>
  <c r="C49" i="3"/>
  <c r="AP49" i="3" s="1"/>
  <c r="C50" i="3"/>
  <c r="AP50" i="3" s="1"/>
  <c r="C51" i="3"/>
  <c r="AP51" i="3" s="1"/>
  <c r="C52" i="3"/>
  <c r="AP52" i="3" s="1"/>
  <c r="C53" i="3"/>
  <c r="AP53" i="3" s="1"/>
  <c r="C54" i="3"/>
  <c r="AP54" i="3" s="1"/>
  <c r="C55" i="3"/>
  <c r="AP55" i="3" s="1"/>
  <c r="C56" i="3"/>
  <c r="AP56" i="3" s="1"/>
  <c r="C57" i="3"/>
  <c r="AP57" i="3" s="1"/>
  <c r="C58" i="3"/>
  <c r="AP58" i="3" s="1"/>
  <c r="C59" i="3"/>
  <c r="AP59" i="3" s="1"/>
  <c r="C60" i="3"/>
  <c r="AP60" i="3" s="1"/>
  <c r="C61" i="3"/>
  <c r="AP61" i="3" s="1"/>
  <c r="C62" i="3"/>
  <c r="AP62" i="3" s="1"/>
  <c r="C63" i="3"/>
  <c r="AP63" i="3" s="1"/>
  <c r="C64" i="3"/>
  <c r="AP64" i="3" s="1"/>
  <c r="C65" i="3"/>
  <c r="AP65" i="3" s="1"/>
  <c r="C66" i="3"/>
  <c r="AP66" i="3" s="1"/>
  <c r="C67" i="3"/>
  <c r="AP67" i="3" s="1"/>
  <c r="C68" i="3"/>
  <c r="AP68" i="3" s="1"/>
  <c r="C69" i="3"/>
  <c r="AP69" i="3" s="1"/>
  <c r="C70" i="3"/>
  <c r="AP70" i="3" s="1"/>
  <c r="C71" i="3"/>
  <c r="AP71" i="3" s="1"/>
  <c r="C72" i="3"/>
  <c r="AP72" i="3" s="1"/>
  <c r="C73" i="3"/>
  <c r="AP73" i="3" s="1"/>
  <c r="C74" i="3"/>
  <c r="AP74" i="3" s="1"/>
  <c r="C75" i="3"/>
  <c r="AP75" i="3" s="1"/>
  <c r="C76" i="3"/>
  <c r="AP76" i="3" s="1"/>
  <c r="C77" i="3"/>
  <c r="AP77" i="3" s="1"/>
  <c r="C78" i="3"/>
  <c r="AP78" i="3" s="1"/>
  <c r="C79" i="3"/>
  <c r="AP79" i="3" s="1"/>
  <c r="C80" i="3"/>
  <c r="AP80" i="3" s="1"/>
  <c r="C81" i="3"/>
  <c r="AP81" i="3" s="1"/>
  <c r="C82" i="3"/>
  <c r="AP82" i="3" s="1"/>
  <c r="C83" i="3"/>
  <c r="AP83" i="3" s="1"/>
  <c r="C84" i="3"/>
  <c r="AP84" i="3" s="1"/>
  <c r="C85" i="3"/>
  <c r="AP85" i="3" s="1"/>
  <c r="C86" i="3"/>
  <c r="AP86" i="3" s="1"/>
  <c r="C87" i="3"/>
  <c r="AP87" i="3" s="1"/>
  <c r="C88" i="3"/>
  <c r="AP88" i="3" s="1"/>
  <c r="C89" i="3"/>
  <c r="AP89" i="3" s="1"/>
  <c r="C90" i="3"/>
  <c r="AP90" i="3" s="1"/>
  <c r="C91" i="3"/>
  <c r="AP91" i="3" s="1"/>
  <c r="C92" i="3"/>
  <c r="AP92" i="3" s="1"/>
  <c r="C93" i="3"/>
  <c r="AP93" i="3" s="1"/>
  <c r="C94" i="3"/>
  <c r="AP94" i="3" s="1"/>
  <c r="C95" i="3"/>
  <c r="AP95" i="3" s="1"/>
  <c r="C96" i="3"/>
  <c r="AP96" i="3" s="1"/>
  <c r="C97" i="3"/>
  <c r="AP97" i="3" s="1"/>
  <c r="C98" i="3"/>
  <c r="AP98" i="3" s="1"/>
  <c r="C99" i="3"/>
  <c r="AP99" i="3" s="1"/>
  <c r="C100" i="3"/>
  <c r="AP100" i="3" s="1"/>
  <c r="C101" i="3"/>
  <c r="AP101" i="3" s="1"/>
  <c r="C102" i="3"/>
  <c r="AP102" i="3" s="1"/>
  <c r="C103" i="3"/>
  <c r="AP103" i="3" s="1"/>
  <c r="C104" i="3"/>
  <c r="AP104" i="3" s="1"/>
  <c r="C105" i="3"/>
  <c r="AP105" i="3" s="1"/>
  <c r="C106" i="3"/>
  <c r="AP106" i="3" s="1"/>
  <c r="C107" i="3"/>
  <c r="AP107" i="3" s="1"/>
  <c r="C108" i="3"/>
  <c r="AP108" i="3" s="1"/>
  <c r="C109" i="3"/>
  <c r="AP109" i="3" s="1"/>
  <c r="C110" i="3"/>
  <c r="AP110" i="3" s="1"/>
  <c r="C111" i="3"/>
  <c r="AP111" i="3" s="1"/>
  <c r="C112" i="3"/>
  <c r="AP112" i="3" s="1"/>
  <c r="C113" i="3"/>
  <c r="AP113" i="3" s="1"/>
  <c r="C114" i="3"/>
  <c r="AP114" i="3" s="1"/>
  <c r="C115" i="3"/>
  <c r="AP115" i="3" s="1"/>
  <c r="C116" i="3"/>
  <c r="AP116" i="3" s="1"/>
  <c r="C117" i="3"/>
  <c r="AP117" i="3" s="1"/>
  <c r="C118" i="3"/>
  <c r="AP118" i="3" s="1"/>
  <c r="C119" i="3"/>
  <c r="AP119" i="3" s="1"/>
  <c r="C120" i="3"/>
  <c r="AP120" i="3" s="1"/>
  <c r="C121" i="3"/>
  <c r="AP121" i="3" s="1"/>
  <c r="C122" i="3"/>
  <c r="AP122" i="3" s="1"/>
  <c r="C123" i="3"/>
  <c r="AP123" i="3" s="1"/>
  <c r="C124" i="3"/>
  <c r="AP124" i="3" s="1"/>
  <c r="C125" i="3"/>
  <c r="AP125" i="3" s="1"/>
  <c r="C126" i="3"/>
  <c r="AP126" i="3" s="1"/>
  <c r="C127" i="3"/>
  <c r="AP127" i="3" s="1"/>
  <c r="C128" i="3"/>
  <c r="AP128" i="3" s="1"/>
  <c r="C129" i="3"/>
  <c r="AP129" i="3" s="1"/>
  <c r="C130" i="3"/>
  <c r="AP130" i="3" s="1"/>
  <c r="C131" i="3"/>
  <c r="AP131" i="3" s="1"/>
  <c r="C132" i="3"/>
  <c r="AP132" i="3" s="1"/>
  <c r="C133" i="3"/>
  <c r="AP133" i="3" s="1"/>
  <c r="C134" i="3"/>
  <c r="AP134" i="3" s="1"/>
  <c r="C135" i="3"/>
  <c r="AP135" i="3" s="1"/>
  <c r="C136" i="3"/>
  <c r="AP136" i="3" s="1"/>
  <c r="C137" i="3"/>
  <c r="AP137" i="3" s="1"/>
  <c r="C138" i="3"/>
  <c r="AP138" i="3" s="1"/>
  <c r="C139" i="3"/>
  <c r="AP139" i="3" s="1"/>
  <c r="C140" i="3"/>
  <c r="AP140" i="3" s="1"/>
  <c r="C141" i="3"/>
  <c r="AP141" i="3" s="1"/>
  <c r="C142" i="3"/>
  <c r="AP142" i="3" s="1"/>
  <c r="C143" i="3"/>
  <c r="AP143" i="3" s="1"/>
  <c r="C144" i="3"/>
  <c r="AP144" i="3" s="1"/>
  <c r="C145" i="3"/>
  <c r="AP145" i="3" s="1"/>
  <c r="C146" i="3"/>
  <c r="AP146" i="3" s="1"/>
  <c r="C147" i="3"/>
  <c r="AP147" i="3" s="1"/>
  <c r="C148" i="3"/>
  <c r="AP148" i="3" s="1"/>
  <c r="C149" i="3"/>
  <c r="AP149" i="3" s="1"/>
  <c r="C150" i="3"/>
  <c r="AP150" i="3" s="1"/>
  <c r="C151" i="3"/>
  <c r="AP151" i="3" s="1"/>
  <c r="C152" i="3"/>
  <c r="AP152" i="3" s="1"/>
  <c r="C153" i="3"/>
  <c r="AP153" i="3" s="1"/>
  <c r="C154" i="3"/>
  <c r="AP154" i="3" s="1"/>
  <c r="C155" i="3"/>
  <c r="AP155" i="3" s="1"/>
  <c r="C156" i="3"/>
  <c r="AP156" i="3" s="1"/>
  <c r="C157" i="3"/>
  <c r="AP157" i="3" s="1"/>
  <c r="C158" i="3"/>
  <c r="AP158" i="3" s="1"/>
  <c r="C159" i="3"/>
  <c r="AP159" i="3" s="1"/>
  <c r="C160" i="3"/>
  <c r="AP160" i="3" s="1"/>
  <c r="C161" i="3"/>
  <c r="AP161" i="3" s="1"/>
  <c r="C162" i="3"/>
  <c r="AP162" i="3" s="1"/>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12" i="3"/>
  <c r="AM47" i="3"/>
  <c r="AM49" i="3"/>
  <c r="AM50" i="3"/>
  <c r="AM51" i="3"/>
  <c r="AM53" i="3"/>
  <c r="AM54" i="3"/>
  <c r="AM55" i="3"/>
  <c r="AM57" i="3"/>
  <c r="AM58" i="3"/>
  <c r="AM59" i="3"/>
  <c r="AM61" i="3"/>
  <c r="AM62" i="3"/>
  <c r="AM63" i="3"/>
  <c r="AM65" i="3"/>
  <c r="AM66" i="3"/>
  <c r="AM67" i="3"/>
  <c r="AM69" i="3"/>
  <c r="AM70" i="3"/>
  <c r="AM71" i="3"/>
  <c r="AM73" i="3"/>
  <c r="AM74" i="3"/>
  <c r="AM75" i="3"/>
  <c r="AM77" i="3"/>
  <c r="AM78" i="3"/>
  <c r="AM79" i="3"/>
  <c r="AM81" i="3"/>
  <c r="AM82" i="3"/>
  <c r="AM83" i="3"/>
  <c r="AM85" i="3"/>
  <c r="AM86" i="3"/>
  <c r="AM87" i="3"/>
  <c r="AM89" i="3"/>
  <c r="AM90" i="3"/>
  <c r="AM91" i="3"/>
  <c r="AM93" i="3"/>
  <c r="AM94" i="3"/>
  <c r="AM95" i="3"/>
  <c r="AM97" i="3"/>
  <c r="AM98" i="3"/>
  <c r="AM99" i="3"/>
  <c r="AM101" i="3"/>
  <c r="AM102" i="3"/>
  <c r="AM103" i="3"/>
  <c r="AM105" i="3"/>
  <c r="AM106" i="3"/>
  <c r="AM107" i="3"/>
  <c r="AM109" i="3"/>
  <c r="AM110" i="3"/>
  <c r="AM111" i="3"/>
  <c r="AM113" i="3"/>
  <c r="AM114" i="3"/>
  <c r="AM115" i="3"/>
  <c r="AM117" i="3"/>
  <c r="AM118" i="3"/>
  <c r="AM119" i="3"/>
  <c r="AM121" i="3"/>
  <c r="AM122" i="3"/>
  <c r="AM123" i="3"/>
  <c r="AM125" i="3"/>
  <c r="AM126" i="3"/>
  <c r="AM127" i="3"/>
  <c r="AM129" i="3"/>
  <c r="AM130" i="3"/>
  <c r="AM131" i="3"/>
  <c r="AM133" i="3"/>
  <c r="AM134" i="3"/>
  <c r="AM135" i="3"/>
  <c r="AM137" i="3"/>
  <c r="AM138" i="3"/>
  <c r="AM139" i="3"/>
  <c r="AM141" i="3"/>
  <c r="AM142" i="3"/>
  <c r="AM143" i="3"/>
  <c r="AM145" i="3"/>
  <c r="AM146" i="3"/>
  <c r="AM147" i="3"/>
  <c r="AM149" i="3"/>
  <c r="AQ184" i="3" l="1"/>
  <c r="CV184" i="3"/>
  <c r="CX184" i="3"/>
  <c r="CY184" i="3"/>
  <c r="CW184" i="3"/>
  <c r="AQ180" i="3"/>
  <c r="CV180" i="3"/>
  <c r="CW180" i="3"/>
  <c r="CX180" i="3"/>
  <c r="CY180" i="3"/>
  <c r="AQ176" i="3"/>
  <c r="CV176" i="3"/>
  <c r="CW176" i="3"/>
  <c r="CX176" i="3"/>
  <c r="CY176" i="3"/>
  <c r="AQ172" i="3"/>
  <c r="CX172" i="3"/>
  <c r="CY172" i="3"/>
  <c r="CW172" i="3"/>
  <c r="CV172" i="3"/>
  <c r="AQ168" i="3"/>
  <c r="CX168" i="3"/>
  <c r="CW168" i="3"/>
  <c r="CV168" i="3"/>
  <c r="CY168" i="3"/>
  <c r="AQ164" i="3"/>
  <c r="CX164" i="3"/>
  <c r="CV164" i="3"/>
  <c r="CW164" i="3"/>
  <c r="CY164" i="3"/>
  <c r="AQ160" i="3"/>
  <c r="CX160" i="3"/>
  <c r="CV160" i="3"/>
  <c r="CW160" i="3"/>
  <c r="CY160" i="3"/>
  <c r="AQ156" i="3"/>
  <c r="CX156" i="3"/>
  <c r="CY156" i="3"/>
  <c r="CV156" i="3"/>
  <c r="CW156" i="3"/>
  <c r="AQ152" i="3"/>
  <c r="CX152" i="3"/>
  <c r="CW152" i="3"/>
  <c r="CY152" i="3"/>
  <c r="CV152" i="3"/>
  <c r="AQ148" i="3"/>
  <c r="CX148" i="3"/>
  <c r="CV148" i="3"/>
  <c r="CW148" i="3"/>
  <c r="CY148" i="3"/>
  <c r="AQ144" i="3"/>
  <c r="CX144" i="3"/>
  <c r="CV144" i="3"/>
  <c r="CW144" i="3"/>
  <c r="CY144" i="3"/>
  <c r="AQ140" i="3"/>
  <c r="CX140" i="3"/>
  <c r="CY140" i="3"/>
  <c r="CV140" i="3"/>
  <c r="CW140" i="3"/>
  <c r="AQ136" i="3"/>
  <c r="CX136" i="3"/>
  <c r="CW136" i="3"/>
  <c r="CV136" i="3"/>
  <c r="CY136" i="3"/>
  <c r="AQ132" i="3"/>
  <c r="CX132" i="3"/>
  <c r="CV132" i="3"/>
  <c r="CY132" i="3"/>
  <c r="CW132" i="3"/>
  <c r="AQ128" i="3"/>
  <c r="CX128" i="3"/>
  <c r="CV128" i="3"/>
  <c r="CW128" i="3"/>
  <c r="CY128" i="3"/>
  <c r="AQ124" i="3"/>
  <c r="CX124" i="3"/>
  <c r="CY124" i="3"/>
  <c r="CV124" i="3"/>
  <c r="CW124" i="3"/>
  <c r="AQ120" i="3"/>
  <c r="CX120" i="3"/>
  <c r="CW120" i="3"/>
  <c r="CY120" i="3"/>
  <c r="CV120" i="3"/>
  <c r="AQ116" i="3"/>
  <c r="CX116" i="3"/>
  <c r="CV116" i="3"/>
  <c r="CW116" i="3"/>
  <c r="CY116" i="3"/>
  <c r="AQ112" i="3"/>
  <c r="CX112" i="3"/>
  <c r="CV112" i="3"/>
  <c r="CW112" i="3"/>
  <c r="CY112" i="3"/>
  <c r="AQ108" i="3"/>
  <c r="CX108" i="3"/>
  <c r="CY108" i="3"/>
  <c r="CV108" i="3"/>
  <c r="CW108" i="3"/>
  <c r="AQ104" i="3"/>
  <c r="CX104" i="3"/>
  <c r="CW104" i="3"/>
  <c r="CY104" i="3"/>
  <c r="CV104" i="3"/>
  <c r="AQ100" i="3"/>
  <c r="AT100" i="3" s="1"/>
  <c r="CX100" i="3"/>
  <c r="CV100" i="3"/>
  <c r="CW100" i="3"/>
  <c r="CY100" i="3"/>
  <c r="AQ96" i="3"/>
  <c r="CX96" i="3"/>
  <c r="CV96" i="3"/>
  <c r="CW96" i="3"/>
  <c r="CY96" i="3"/>
  <c r="AQ92" i="3"/>
  <c r="CX92" i="3"/>
  <c r="CY92" i="3"/>
  <c r="CV92" i="3"/>
  <c r="CW92" i="3"/>
  <c r="AQ88" i="3"/>
  <c r="CW88" i="3"/>
  <c r="CX88" i="3"/>
  <c r="CV88" i="3"/>
  <c r="CY88" i="3"/>
  <c r="AQ84" i="3"/>
  <c r="CW84" i="3"/>
  <c r="CV84" i="3"/>
  <c r="CX84" i="3"/>
  <c r="CY84" i="3"/>
  <c r="AQ80" i="3"/>
  <c r="CW80" i="3"/>
  <c r="CV80" i="3"/>
  <c r="CX80" i="3"/>
  <c r="CY80" i="3"/>
  <c r="AQ76" i="3"/>
  <c r="CW76" i="3"/>
  <c r="CY76" i="3"/>
  <c r="CV76" i="3"/>
  <c r="CX76" i="3"/>
  <c r="AQ72" i="3"/>
  <c r="CW72" i="3"/>
  <c r="CX72" i="3"/>
  <c r="CY72" i="3"/>
  <c r="CV72" i="3"/>
  <c r="AQ68" i="3"/>
  <c r="AT68" i="3" s="1"/>
  <c r="CW68" i="3"/>
  <c r="CV68" i="3"/>
  <c r="CX68" i="3"/>
  <c r="CY68" i="3"/>
  <c r="AQ64" i="3"/>
  <c r="CW64" i="3"/>
  <c r="CV64" i="3"/>
  <c r="CX64" i="3"/>
  <c r="CY64" i="3"/>
  <c r="AQ60" i="3"/>
  <c r="CW60" i="3"/>
  <c r="CY60" i="3"/>
  <c r="CV60" i="3"/>
  <c r="CX60" i="3"/>
  <c r="AQ56" i="3"/>
  <c r="CW56" i="3"/>
  <c r="CX56" i="3"/>
  <c r="CV56" i="3"/>
  <c r="CY56" i="3"/>
  <c r="AQ52" i="3"/>
  <c r="CW52" i="3"/>
  <c r="CV52" i="3"/>
  <c r="CY52" i="3"/>
  <c r="CX52" i="3"/>
  <c r="AQ48" i="3"/>
  <c r="CW48" i="3"/>
  <c r="CX48" i="3"/>
  <c r="CY48" i="3"/>
  <c r="CV48" i="3"/>
  <c r="AQ44" i="3"/>
  <c r="CW44" i="3"/>
  <c r="CY44" i="3"/>
  <c r="CV44" i="3"/>
  <c r="CX44" i="3"/>
  <c r="AQ40" i="3"/>
  <c r="CW40" i="3"/>
  <c r="CX40" i="3"/>
  <c r="CV40" i="3"/>
  <c r="CY40" i="3"/>
  <c r="AQ36" i="3"/>
  <c r="AT36" i="3" s="1"/>
  <c r="CW36" i="3"/>
  <c r="CV36" i="3"/>
  <c r="CX36" i="3"/>
  <c r="CY36" i="3"/>
  <c r="AQ32" i="3"/>
  <c r="CW32" i="3"/>
  <c r="CY32" i="3"/>
  <c r="CV32" i="3"/>
  <c r="CX32" i="3"/>
  <c r="AQ28" i="3"/>
  <c r="CW28" i="3"/>
  <c r="CY28" i="3"/>
  <c r="CX28" i="3"/>
  <c r="CV28" i="3"/>
  <c r="AQ24" i="3"/>
  <c r="CW24" i="3"/>
  <c r="CX24" i="3"/>
  <c r="CV24" i="3"/>
  <c r="CY24" i="3"/>
  <c r="AQ183" i="3"/>
  <c r="CW183" i="3"/>
  <c r="CX183" i="3"/>
  <c r="CY183" i="3"/>
  <c r="CV183" i="3"/>
  <c r="AQ179" i="3"/>
  <c r="CW179" i="3"/>
  <c r="CV179" i="3"/>
  <c r="CX179" i="3"/>
  <c r="CY179" i="3"/>
  <c r="AQ175" i="3"/>
  <c r="CW175" i="3"/>
  <c r="CV175" i="3"/>
  <c r="CX175" i="3"/>
  <c r="CY175" i="3"/>
  <c r="AQ171" i="3"/>
  <c r="CY171" i="3"/>
  <c r="CX171" i="3"/>
  <c r="CV171" i="3"/>
  <c r="CW171" i="3"/>
  <c r="AQ167" i="3"/>
  <c r="CY167" i="3"/>
  <c r="CW167" i="3"/>
  <c r="CV167" i="3"/>
  <c r="CX167" i="3"/>
  <c r="AQ163" i="3"/>
  <c r="CY163" i="3"/>
  <c r="CV163" i="3"/>
  <c r="CW163" i="3"/>
  <c r="CX163" i="3"/>
  <c r="AQ159" i="3"/>
  <c r="CY159" i="3"/>
  <c r="CX159" i="3"/>
  <c r="CV159" i="3"/>
  <c r="CW159" i="3"/>
  <c r="AQ155" i="3"/>
  <c r="CY155" i="3"/>
  <c r="CX155" i="3"/>
  <c r="CW155" i="3"/>
  <c r="CV155" i="3"/>
  <c r="AQ151" i="3"/>
  <c r="CY151" i="3"/>
  <c r="CW151" i="3"/>
  <c r="CV151" i="3"/>
  <c r="CX151" i="3"/>
  <c r="AQ147" i="3"/>
  <c r="CY147" i="3"/>
  <c r="CV147" i="3"/>
  <c r="CW147" i="3"/>
  <c r="CX147" i="3"/>
  <c r="AQ143" i="3"/>
  <c r="CY143" i="3"/>
  <c r="CV143" i="3"/>
  <c r="CW143" i="3"/>
  <c r="CX143" i="3"/>
  <c r="AQ139" i="3"/>
  <c r="CY139" i="3"/>
  <c r="CX139" i="3"/>
  <c r="CV139" i="3"/>
  <c r="CW139" i="3"/>
  <c r="AQ135" i="3"/>
  <c r="CY135" i="3"/>
  <c r="CW135" i="3"/>
  <c r="CX135" i="3"/>
  <c r="CV135" i="3"/>
  <c r="AQ131" i="3"/>
  <c r="CY131" i="3"/>
  <c r="CV131" i="3"/>
  <c r="CW131" i="3"/>
  <c r="CX131" i="3"/>
  <c r="AQ127" i="3"/>
  <c r="CY127" i="3"/>
  <c r="CV127" i="3"/>
  <c r="CW127" i="3"/>
  <c r="CX127" i="3"/>
  <c r="AQ123" i="3"/>
  <c r="CY123" i="3"/>
  <c r="CX123" i="3"/>
  <c r="CV123" i="3"/>
  <c r="CW123" i="3"/>
  <c r="AQ119" i="3"/>
  <c r="CY119" i="3"/>
  <c r="CW119" i="3"/>
  <c r="CX119" i="3"/>
  <c r="CV119" i="3"/>
  <c r="AQ115" i="3"/>
  <c r="CY115" i="3"/>
  <c r="CV115" i="3"/>
  <c r="CW115" i="3"/>
  <c r="CX115" i="3"/>
  <c r="AQ111" i="3"/>
  <c r="CY111" i="3"/>
  <c r="CV111" i="3"/>
  <c r="CW111" i="3"/>
  <c r="CX111" i="3"/>
  <c r="AQ107" i="3"/>
  <c r="CY107" i="3"/>
  <c r="CX107" i="3"/>
  <c r="CV107" i="3"/>
  <c r="CW107" i="3"/>
  <c r="AQ103" i="3"/>
  <c r="AT103" i="3" s="1"/>
  <c r="CY103" i="3"/>
  <c r="CW103" i="3"/>
  <c r="CX103" i="3"/>
  <c r="CV103" i="3"/>
  <c r="AQ99" i="3"/>
  <c r="CY99" i="3"/>
  <c r="CV99" i="3"/>
  <c r="CW99" i="3"/>
  <c r="CX99" i="3"/>
  <c r="AQ95" i="3"/>
  <c r="AT95" i="3" s="1"/>
  <c r="CY95" i="3"/>
  <c r="CV95" i="3"/>
  <c r="CW95" i="3"/>
  <c r="CX95" i="3"/>
  <c r="AQ91" i="3"/>
  <c r="CY91" i="3"/>
  <c r="CX91" i="3"/>
  <c r="CV91" i="3"/>
  <c r="CW91" i="3"/>
  <c r="AQ87" i="3"/>
  <c r="AT87" i="3" s="1"/>
  <c r="CX87" i="3"/>
  <c r="CW87" i="3"/>
  <c r="CV87" i="3"/>
  <c r="CY87" i="3"/>
  <c r="AQ83" i="3"/>
  <c r="CX83" i="3"/>
  <c r="CV83" i="3"/>
  <c r="CW83" i="3"/>
  <c r="CY83" i="3"/>
  <c r="AQ79" i="3"/>
  <c r="AT79" i="3" s="1"/>
  <c r="CX79" i="3"/>
  <c r="CY79" i="3"/>
  <c r="CV79" i="3"/>
  <c r="CW79" i="3"/>
  <c r="AQ75" i="3"/>
  <c r="CX75" i="3"/>
  <c r="CY75" i="3"/>
  <c r="CW75" i="3"/>
  <c r="CV75" i="3"/>
  <c r="AQ71" i="3"/>
  <c r="AT71" i="3" s="1"/>
  <c r="CX71" i="3"/>
  <c r="CW71" i="3"/>
  <c r="CV71" i="3"/>
  <c r="CY71" i="3"/>
  <c r="AQ67" i="3"/>
  <c r="CX67" i="3"/>
  <c r="CV67" i="3"/>
  <c r="CW67" i="3"/>
  <c r="CY67" i="3"/>
  <c r="AQ63" i="3"/>
  <c r="AT63" i="3" s="1"/>
  <c r="CX63" i="3"/>
  <c r="CV63" i="3"/>
  <c r="CW63" i="3"/>
  <c r="CY63" i="3"/>
  <c r="AQ59" i="3"/>
  <c r="CX59" i="3"/>
  <c r="CY59" i="3"/>
  <c r="CV59" i="3"/>
  <c r="CW59" i="3"/>
  <c r="AQ55" i="3"/>
  <c r="AT55" i="3" s="1"/>
  <c r="CX55" i="3"/>
  <c r="CW55" i="3"/>
  <c r="CY55" i="3"/>
  <c r="CV55" i="3"/>
  <c r="AQ51" i="3"/>
  <c r="CX51" i="3"/>
  <c r="CV51" i="3"/>
  <c r="CW51" i="3"/>
  <c r="CY51" i="3"/>
  <c r="AQ47" i="3"/>
  <c r="AT47" i="3" s="1"/>
  <c r="CX47" i="3"/>
  <c r="CV47" i="3"/>
  <c r="CW47" i="3"/>
  <c r="CY47" i="3"/>
  <c r="AQ43" i="3"/>
  <c r="CX43" i="3"/>
  <c r="CY43" i="3"/>
  <c r="CV43" i="3"/>
  <c r="CW43" i="3"/>
  <c r="AQ39" i="3"/>
  <c r="AT39" i="3" s="1"/>
  <c r="CX39" i="3"/>
  <c r="CW39" i="3"/>
  <c r="CV39" i="3"/>
  <c r="CY39" i="3"/>
  <c r="AQ35" i="3"/>
  <c r="CX35" i="3"/>
  <c r="CV35" i="3"/>
  <c r="CY35" i="3"/>
  <c r="CW35" i="3"/>
  <c r="AQ31" i="3"/>
  <c r="AT31" i="3" s="1"/>
  <c r="CX31" i="3"/>
  <c r="CW31" i="3"/>
  <c r="CY31" i="3"/>
  <c r="CV31" i="3"/>
  <c r="AQ27" i="3"/>
  <c r="CX27" i="3"/>
  <c r="CY27" i="3"/>
  <c r="CV27" i="3"/>
  <c r="CW27" i="3"/>
  <c r="AQ23" i="3"/>
  <c r="CX23" i="3"/>
  <c r="CW23" i="3"/>
  <c r="CV23" i="3"/>
  <c r="CY23" i="3"/>
  <c r="AQ182" i="3"/>
  <c r="CX182" i="3"/>
  <c r="CW182" i="3"/>
  <c r="CY182" i="3"/>
  <c r="CV182" i="3"/>
  <c r="AQ178" i="3"/>
  <c r="CX178" i="3"/>
  <c r="CV178" i="3"/>
  <c r="CW178" i="3"/>
  <c r="CY178" i="3"/>
  <c r="AQ174" i="3"/>
  <c r="CX174" i="3"/>
  <c r="CV174" i="3"/>
  <c r="CW174" i="3"/>
  <c r="CY174" i="3"/>
  <c r="AQ170" i="3"/>
  <c r="CV170" i="3"/>
  <c r="CX170" i="3"/>
  <c r="CW170" i="3"/>
  <c r="CY170" i="3"/>
  <c r="AQ166" i="3"/>
  <c r="CV166" i="3"/>
  <c r="CW166" i="3"/>
  <c r="CY166" i="3"/>
  <c r="CX166" i="3"/>
  <c r="AQ162" i="3"/>
  <c r="CV162" i="3"/>
  <c r="CX162" i="3"/>
  <c r="CY162" i="3"/>
  <c r="CW162" i="3"/>
  <c r="AQ158" i="3"/>
  <c r="CV158" i="3"/>
  <c r="CY158" i="3"/>
  <c r="CW158" i="3"/>
  <c r="CX158" i="3"/>
  <c r="AQ154" i="3"/>
  <c r="CV154" i="3"/>
  <c r="CX154" i="3"/>
  <c r="CW154" i="3"/>
  <c r="CY154" i="3"/>
  <c r="AQ150" i="3"/>
  <c r="CV150" i="3"/>
  <c r="CW150" i="3"/>
  <c r="CX150" i="3"/>
  <c r="CY150" i="3"/>
  <c r="AQ146" i="3"/>
  <c r="CV146" i="3"/>
  <c r="CY146" i="3"/>
  <c r="CW146" i="3"/>
  <c r="CX146" i="3"/>
  <c r="AQ142" i="3"/>
  <c r="CV142" i="3"/>
  <c r="CY142" i="3"/>
  <c r="CX142" i="3"/>
  <c r="CW142" i="3"/>
  <c r="AQ138" i="3"/>
  <c r="CV138" i="3"/>
  <c r="CX138" i="3"/>
  <c r="CW138" i="3"/>
  <c r="CY138" i="3"/>
  <c r="AQ134" i="3"/>
  <c r="CV134" i="3"/>
  <c r="CW134" i="3"/>
  <c r="CX134" i="3"/>
  <c r="CY134" i="3"/>
  <c r="AQ130" i="3"/>
  <c r="CV130" i="3"/>
  <c r="CW130" i="3"/>
  <c r="CX130" i="3"/>
  <c r="CY130" i="3"/>
  <c r="AQ126" i="3"/>
  <c r="CV126" i="3"/>
  <c r="CY126" i="3"/>
  <c r="CW126" i="3"/>
  <c r="CX126" i="3"/>
  <c r="AQ122" i="3"/>
  <c r="CV122" i="3"/>
  <c r="CX122" i="3"/>
  <c r="CY122" i="3"/>
  <c r="CW122" i="3"/>
  <c r="AQ118" i="3"/>
  <c r="CV118" i="3"/>
  <c r="CW118" i="3"/>
  <c r="CX118" i="3"/>
  <c r="CY118" i="3"/>
  <c r="AQ114" i="3"/>
  <c r="CV114" i="3"/>
  <c r="CW114" i="3"/>
  <c r="CX114" i="3"/>
  <c r="CY114" i="3"/>
  <c r="AQ110" i="3"/>
  <c r="CV110" i="3"/>
  <c r="CY110" i="3"/>
  <c r="CW110" i="3"/>
  <c r="CX110" i="3"/>
  <c r="AQ106" i="3"/>
  <c r="AT106" i="3" s="1"/>
  <c r="CV106" i="3"/>
  <c r="CX106" i="3"/>
  <c r="CY106" i="3"/>
  <c r="CW106" i="3"/>
  <c r="AQ102" i="3"/>
  <c r="AT102" i="3" s="1"/>
  <c r="CV102" i="3"/>
  <c r="CW102" i="3"/>
  <c r="CX102" i="3"/>
  <c r="CY102" i="3"/>
  <c r="AQ98" i="3"/>
  <c r="AT98" i="3" s="1"/>
  <c r="CV98" i="3"/>
  <c r="CW98" i="3"/>
  <c r="CX98" i="3"/>
  <c r="CY98" i="3"/>
  <c r="AQ94" i="3"/>
  <c r="CV94" i="3"/>
  <c r="CY94" i="3"/>
  <c r="CW94" i="3"/>
  <c r="CX94" i="3"/>
  <c r="AQ90" i="3"/>
  <c r="AT90" i="3" s="1"/>
  <c r="CV90" i="3"/>
  <c r="CX90" i="3"/>
  <c r="CY90" i="3"/>
  <c r="CW90" i="3"/>
  <c r="AQ86" i="3"/>
  <c r="CY86" i="3"/>
  <c r="CW86" i="3"/>
  <c r="CV86" i="3"/>
  <c r="CX86" i="3"/>
  <c r="AQ82" i="3"/>
  <c r="AT82" i="3" s="1"/>
  <c r="CY82" i="3"/>
  <c r="CV82" i="3"/>
  <c r="CX82" i="3"/>
  <c r="CW82" i="3"/>
  <c r="AQ78" i="3"/>
  <c r="CY78" i="3"/>
  <c r="CW78" i="3"/>
  <c r="CX78" i="3"/>
  <c r="CV78" i="3"/>
  <c r="AQ74" i="3"/>
  <c r="AT74" i="3" s="1"/>
  <c r="CY74" i="3"/>
  <c r="CX74" i="3"/>
  <c r="CV74" i="3"/>
  <c r="CW74" i="3"/>
  <c r="AQ70" i="3"/>
  <c r="AT70" i="3" s="1"/>
  <c r="CY70" i="3"/>
  <c r="CW70" i="3"/>
  <c r="CV70" i="3"/>
  <c r="CX70" i="3"/>
  <c r="AQ66" i="3"/>
  <c r="AT66" i="3" s="1"/>
  <c r="CY66" i="3"/>
  <c r="CV66" i="3"/>
  <c r="CW66" i="3"/>
  <c r="CX66" i="3"/>
  <c r="AQ62" i="3"/>
  <c r="CY62" i="3"/>
  <c r="CX62" i="3"/>
  <c r="CV62" i="3"/>
  <c r="CW62" i="3"/>
  <c r="AQ58" i="3"/>
  <c r="AT58" i="3" s="1"/>
  <c r="CY58" i="3"/>
  <c r="CX58" i="3"/>
  <c r="CW58" i="3"/>
  <c r="CV58" i="3"/>
  <c r="AQ54" i="3"/>
  <c r="CY54" i="3"/>
  <c r="CW54" i="3"/>
  <c r="CV54" i="3"/>
  <c r="CX54" i="3"/>
  <c r="AQ50" i="3"/>
  <c r="AT50" i="3" s="1"/>
  <c r="CY50" i="3"/>
  <c r="CV50" i="3"/>
  <c r="CW50" i="3"/>
  <c r="CX50" i="3"/>
  <c r="AQ46" i="3"/>
  <c r="CY46" i="3"/>
  <c r="CV46" i="3"/>
  <c r="CW46" i="3"/>
  <c r="CX46" i="3"/>
  <c r="AQ42" i="3"/>
  <c r="AT42" i="3" s="1"/>
  <c r="CY42" i="3"/>
  <c r="CX42" i="3"/>
  <c r="CV42" i="3"/>
  <c r="CW42" i="3"/>
  <c r="AQ38" i="3"/>
  <c r="AT38" i="3" s="1"/>
  <c r="CY38" i="3"/>
  <c r="CW38" i="3"/>
  <c r="CX38" i="3"/>
  <c r="CV38" i="3"/>
  <c r="AQ34" i="3"/>
  <c r="CY34" i="3"/>
  <c r="CV34" i="3"/>
  <c r="CW34" i="3"/>
  <c r="CX34" i="3"/>
  <c r="AQ30" i="3"/>
  <c r="CY30" i="3"/>
  <c r="CV30" i="3"/>
  <c r="CW30" i="3"/>
  <c r="CX30" i="3"/>
  <c r="AQ26" i="3"/>
  <c r="AT26" i="3" s="1"/>
  <c r="CY26" i="3"/>
  <c r="CX26" i="3"/>
  <c r="CV26" i="3"/>
  <c r="CW26" i="3"/>
  <c r="AQ22" i="3"/>
  <c r="CY22" i="3"/>
  <c r="CW22" i="3"/>
  <c r="CV22" i="3"/>
  <c r="CX22" i="3"/>
  <c r="B47" i="24"/>
  <c r="AR22" i="3"/>
  <c r="E47" i="24"/>
  <c r="AQ185" i="3"/>
  <c r="CY185" i="3"/>
  <c r="CX185" i="3"/>
  <c r="CV185" i="3"/>
  <c r="CW185" i="3"/>
  <c r="AQ181" i="3"/>
  <c r="CY181" i="3"/>
  <c r="CW181" i="3"/>
  <c r="CX181" i="3"/>
  <c r="CV181" i="3"/>
  <c r="AQ177" i="3"/>
  <c r="CY177" i="3"/>
  <c r="CV177" i="3"/>
  <c r="CW177" i="3"/>
  <c r="CX177" i="3"/>
  <c r="AQ173" i="3"/>
  <c r="CW173" i="3"/>
  <c r="CY173" i="3"/>
  <c r="CV173" i="3"/>
  <c r="CX173" i="3"/>
  <c r="AQ169" i="3"/>
  <c r="CW169" i="3"/>
  <c r="CX169" i="3"/>
  <c r="CY169" i="3"/>
  <c r="CV169" i="3"/>
  <c r="AQ165" i="3"/>
  <c r="CW165" i="3"/>
  <c r="CV165" i="3"/>
  <c r="CX165" i="3"/>
  <c r="CY165" i="3"/>
  <c r="AQ161" i="3"/>
  <c r="CW161" i="3"/>
  <c r="CV161" i="3"/>
  <c r="CX161" i="3"/>
  <c r="CY161" i="3"/>
  <c r="AQ157" i="3"/>
  <c r="CW157" i="3"/>
  <c r="CY157" i="3"/>
  <c r="CV157" i="3"/>
  <c r="CX157" i="3"/>
  <c r="AQ153" i="3"/>
  <c r="CW153" i="3"/>
  <c r="CX153" i="3"/>
  <c r="CV153" i="3"/>
  <c r="CY153" i="3"/>
  <c r="AQ149" i="3"/>
  <c r="CW149" i="3"/>
  <c r="CV149" i="3"/>
  <c r="CY149" i="3"/>
  <c r="CX149" i="3"/>
  <c r="AQ145" i="3"/>
  <c r="CW145" i="3"/>
  <c r="CX145" i="3"/>
  <c r="CY145" i="3"/>
  <c r="CV145" i="3"/>
  <c r="AQ141" i="3"/>
  <c r="CW141" i="3"/>
  <c r="CY141" i="3"/>
  <c r="CV141" i="3"/>
  <c r="CX141" i="3"/>
  <c r="AQ137" i="3"/>
  <c r="CW137" i="3"/>
  <c r="CX137" i="3"/>
  <c r="CV137" i="3"/>
  <c r="CY137" i="3"/>
  <c r="AQ133" i="3"/>
  <c r="CW133" i="3"/>
  <c r="CV133" i="3"/>
  <c r="CX133" i="3"/>
  <c r="CY133" i="3"/>
  <c r="AQ129" i="3"/>
  <c r="CW129" i="3"/>
  <c r="CY129" i="3"/>
  <c r="CV129" i="3"/>
  <c r="CX129" i="3"/>
  <c r="AQ125" i="3"/>
  <c r="CW125" i="3"/>
  <c r="CY125" i="3"/>
  <c r="CV125" i="3"/>
  <c r="CX125" i="3"/>
  <c r="AQ121" i="3"/>
  <c r="CW121" i="3"/>
  <c r="CX121" i="3"/>
  <c r="CY121" i="3"/>
  <c r="CV121" i="3"/>
  <c r="AQ117" i="3"/>
  <c r="CW117" i="3"/>
  <c r="CV117" i="3"/>
  <c r="CX117" i="3"/>
  <c r="CY117" i="3"/>
  <c r="AQ113" i="3"/>
  <c r="CW113" i="3"/>
  <c r="CV113" i="3"/>
  <c r="CX113" i="3"/>
  <c r="CY113" i="3"/>
  <c r="AQ109" i="3"/>
  <c r="AT109" i="3" s="1"/>
  <c r="CW109" i="3"/>
  <c r="CY109" i="3"/>
  <c r="CV109" i="3"/>
  <c r="CX109" i="3"/>
  <c r="AQ105" i="3"/>
  <c r="AT105" i="3" s="1"/>
  <c r="CW105" i="3"/>
  <c r="CX105" i="3"/>
  <c r="CY105" i="3"/>
  <c r="CV105" i="3"/>
  <c r="AQ101" i="3"/>
  <c r="AT101" i="3" s="1"/>
  <c r="CW101" i="3"/>
  <c r="CV101" i="3"/>
  <c r="CX101" i="3"/>
  <c r="CY101" i="3"/>
  <c r="AQ97" i="3"/>
  <c r="AT97" i="3" s="1"/>
  <c r="CW97" i="3"/>
  <c r="CV97" i="3"/>
  <c r="CX97" i="3"/>
  <c r="CY97" i="3"/>
  <c r="AQ93" i="3"/>
  <c r="AT93" i="3" s="1"/>
  <c r="CW93" i="3"/>
  <c r="CY93" i="3"/>
  <c r="CV93" i="3"/>
  <c r="CX93" i="3"/>
  <c r="AQ89" i="3"/>
  <c r="AT89" i="3" s="1"/>
  <c r="CW89" i="3"/>
  <c r="CX89" i="3"/>
  <c r="CY89" i="3"/>
  <c r="CV89" i="3"/>
  <c r="AQ85" i="3"/>
  <c r="AT85" i="3" s="1"/>
  <c r="CV85" i="3"/>
  <c r="CW85" i="3"/>
  <c r="CX85" i="3"/>
  <c r="CY85" i="3"/>
  <c r="AQ81" i="3"/>
  <c r="AT81" i="3" s="1"/>
  <c r="CV81" i="3"/>
  <c r="CW81" i="3"/>
  <c r="CX81" i="3"/>
  <c r="CY81" i="3"/>
  <c r="AQ77" i="3"/>
  <c r="AT77" i="3" s="1"/>
  <c r="CV77" i="3"/>
  <c r="CY77" i="3"/>
  <c r="CW77" i="3"/>
  <c r="CX77" i="3"/>
  <c r="AQ73" i="3"/>
  <c r="AT73" i="3" s="1"/>
  <c r="CV73" i="3"/>
  <c r="CX73" i="3"/>
  <c r="CW73" i="3"/>
  <c r="CY73" i="3"/>
  <c r="AQ69" i="3"/>
  <c r="AT69" i="3" s="1"/>
  <c r="CV69" i="3"/>
  <c r="CW69" i="3"/>
  <c r="CY69" i="3"/>
  <c r="CX69" i="3"/>
  <c r="AQ65" i="3"/>
  <c r="AT65" i="3" s="1"/>
  <c r="CV65" i="3"/>
  <c r="CX65" i="3"/>
  <c r="CY65" i="3"/>
  <c r="CW65" i="3"/>
  <c r="AQ61" i="3"/>
  <c r="AT61" i="3" s="1"/>
  <c r="CV61" i="3"/>
  <c r="CY61" i="3"/>
  <c r="CW61" i="3"/>
  <c r="CX61" i="3"/>
  <c r="AQ57" i="3"/>
  <c r="AT57" i="3" s="1"/>
  <c r="CV57" i="3"/>
  <c r="CX57" i="3"/>
  <c r="CW57" i="3"/>
  <c r="CY57" i="3"/>
  <c r="AQ53" i="3"/>
  <c r="AT53" i="3" s="1"/>
  <c r="CV53" i="3"/>
  <c r="CW53" i="3"/>
  <c r="CX53" i="3"/>
  <c r="CY53" i="3"/>
  <c r="AQ49" i="3"/>
  <c r="AT49" i="3" s="1"/>
  <c r="CV49" i="3"/>
  <c r="CY49" i="3"/>
  <c r="CW49" i="3"/>
  <c r="CX49" i="3"/>
  <c r="AQ45" i="3"/>
  <c r="AT45" i="3" s="1"/>
  <c r="CV45" i="3"/>
  <c r="CY45" i="3"/>
  <c r="CX45" i="3"/>
  <c r="CW45" i="3"/>
  <c r="AQ41" i="3"/>
  <c r="AT41" i="3" s="1"/>
  <c r="CV41" i="3"/>
  <c r="CX41" i="3"/>
  <c r="CW41" i="3"/>
  <c r="CY41" i="3"/>
  <c r="AQ37" i="3"/>
  <c r="AT37" i="3" s="1"/>
  <c r="CV37" i="3"/>
  <c r="CW37" i="3"/>
  <c r="CX37" i="3"/>
  <c r="CY37" i="3"/>
  <c r="AQ33" i="3"/>
  <c r="AT33" i="3" s="1"/>
  <c r="CV33" i="3"/>
  <c r="CW33" i="3"/>
  <c r="CX33" i="3"/>
  <c r="CY33" i="3"/>
  <c r="AQ29" i="3"/>
  <c r="AT29" i="3" s="1"/>
  <c r="CV29" i="3"/>
  <c r="CY29" i="3"/>
  <c r="CW29" i="3"/>
  <c r="CX29" i="3"/>
  <c r="AQ25" i="3"/>
  <c r="AT25" i="3" s="1"/>
  <c r="CV25" i="3"/>
  <c r="CX25" i="3"/>
  <c r="CY25" i="3"/>
  <c r="CW25" i="3"/>
  <c r="AQ21" i="3"/>
  <c r="CV21" i="3"/>
  <c r="CW21" i="3"/>
  <c r="CX21" i="3"/>
  <c r="CY21" i="3"/>
  <c r="B45" i="24"/>
  <c r="AR21" i="3"/>
  <c r="E45" i="24"/>
  <c r="AQ20" i="3"/>
  <c r="CW20" i="3"/>
  <c r="CX20" i="3"/>
  <c r="CY20" i="3"/>
  <c r="CV20" i="3"/>
  <c r="B43" i="24"/>
  <c r="AR20" i="3"/>
  <c r="E43" i="24"/>
  <c r="B41" i="24"/>
  <c r="CW19" i="3"/>
  <c r="CX19" i="3"/>
  <c r="CY19" i="3"/>
  <c r="CV19" i="3"/>
  <c r="B39" i="24"/>
  <c r="CW18" i="3"/>
  <c r="CX18" i="3"/>
  <c r="CV18" i="3"/>
  <c r="CY18" i="3"/>
  <c r="B37" i="24"/>
  <c r="CW17" i="3"/>
  <c r="CX17" i="3"/>
  <c r="CV17" i="3"/>
  <c r="CY17" i="3"/>
  <c r="B35" i="24"/>
  <c r="CW16" i="3"/>
  <c r="CX16" i="3"/>
  <c r="CY16" i="3"/>
  <c r="CV16" i="3"/>
  <c r="B33" i="24"/>
  <c r="CW15" i="3"/>
  <c r="CX15" i="3"/>
  <c r="CY15" i="3"/>
  <c r="CV15" i="3"/>
  <c r="AR16" i="3"/>
  <c r="E35" i="24"/>
  <c r="AR19" i="3"/>
  <c r="E41" i="24"/>
  <c r="AR15" i="3"/>
  <c r="E33" i="24"/>
  <c r="AR18" i="3"/>
  <c r="E39" i="24"/>
  <c r="AR17" i="3"/>
  <c r="E37" i="24"/>
  <c r="AQ17" i="3"/>
  <c r="AQ19" i="3"/>
  <c r="AQ16" i="3"/>
  <c r="AQ15" i="3"/>
  <c r="AQ18" i="3"/>
  <c r="AW12" i="3"/>
  <c r="AX12" i="3"/>
  <c r="AY12" i="3"/>
  <c r="AR14" i="3"/>
  <c r="BN12" i="3"/>
  <c r="BM8" i="3"/>
  <c r="AT107" i="3"/>
  <c r="AT99" i="3"/>
  <c r="AT91" i="3"/>
  <c r="AT83" i="3"/>
  <c r="AT75" i="3"/>
  <c r="AT67" i="3"/>
  <c r="AT59" i="3"/>
  <c r="AT51" i="3"/>
  <c r="AT43" i="3"/>
  <c r="AT35" i="3"/>
  <c r="AT27" i="3"/>
  <c r="AT110" i="3"/>
  <c r="AT94" i="3"/>
  <c r="AT86" i="3"/>
  <c r="AT78" i="3"/>
  <c r="AT62" i="3"/>
  <c r="AT54" i="3"/>
  <c r="AM148" i="3"/>
  <c r="AM144" i="3"/>
  <c r="AM140" i="3"/>
  <c r="AM136" i="3"/>
  <c r="AM132" i="3"/>
  <c r="AM128" i="3"/>
  <c r="AM124" i="3"/>
  <c r="AM120" i="3"/>
  <c r="AM116" i="3"/>
  <c r="AM112" i="3"/>
  <c r="AM108" i="3"/>
  <c r="AM104" i="3"/>
  <c r="AM100" i="3"/>
  <c r="AM96" i="3"/>
  <c r="AM92" i="3"/>
  <c r="AM88" i="3"/>
  <c r="AM84" i="3"/>
  <c r="AM80" i="3"/>
  <c r="AM76" i="3"/>
  <c r="AM72" i="3"/>
  <c r="AM68" i="3"/>
  <c r="AM64" i="3"/>
  <c r="AM60" i="3"/>
  <c r="AM56" i="3"/>
  <c r="AM52" i="3"/>
  <c r="AM48" i="3"/>
  <c r="AT46" i="3"/>
  <c r="AT34" i="3"/>
  <c r="AT30" i="3"/>
  <c r="AT108" i="3"/>
  <c r="AT104" i="3"/>
  <c r="AT96" i="3"/>
  <c r="AT92" i="3"/>
  <c r="AT88" i="3"/>
  <c r="AT84" i="3"/>
  <c r="AT80" i="3"/>
  <c r="AT76" i="3"/>
  <c r="AT72" i="3"/>
  <c r="AT64" i="3"/>
  <c r="AT60" i="3"/>
  <c r="AT56" i="3"/>
  <c r="AT52" i="3"/>
  <c r="AT48" i="3"/>
  <c r="AT44" i="3"/>
  <c r="AT40" i="3"/>
  <c r="AT32" i="3"/>
  <c r="AT28" i="3"/>
  <c r="AT24" i="3"/>
  <c r="AT23" i="3"/>
  <c r="AP18" i="3"/>
  <c r="AP17" i="3"/>
  <c r="AP15" i="3"/>
  <c r="AP12" i="3"/>
  <c r="BE520" i="3"/>
  <c r="BE500" i="3"/>
  <c r="BE492" i="3"/>
  <c r="BE468" i="3"/>
  <c r="BE420" i="3"/>
  <c r="BE416" i="3"/>
  <c r="BE368" i="3"/>
  <c r="BE364" i="3"/>
  <c r="BE316" i="3"/>
  <c r="BE312" i="3"/>
  <c r="BE268" i="3"/>
  <c r="BE248" i="3"/>
  <c r="BE232" i="3"/>
  <c r="BE176" i="3"/>
  <c r="BE144" i="3"/>
  <c r="BE116" i="3"/>
  <c r="BE112" i="3"/>
  <c r="BE108" i="3"/>
  <c r="BE88" i="3"/>
  <c r="BE84" i="3"/>
  <c r="BE68" i="3"/>
  <c r="BE40" i="3"/>
  <c r="BE36" i="3"/>
  <c r="BE32" i="3"/>
  <c r="BE28" i="3"/>
  <c r="BE24" i="3"/>
  <c r="BE435" i="3"/>
  <c r="BE512" i="3"/>
  <c r="BE508" i="3"/>
  <c r="BE484" i="3"/>
  <c r="BE476" i="3"/>
  <c r="BE460" i="3"/>
  <c r="BE456" i="3"/>
  <c r="BE448" i="3"/>
  <c r="BE444" i="3"/>
  <c r="BE440" i="3"/>
  <c r="BE436" i="3"/>
  <c r="BE428" i="3"/>
  <c r="BE424" i="3"/>
  <c r="BE408" i="3"/>
  <c r="BE400" i="3"/>
  <c r="BE396" i="3"/>
  <c r="BE388" i="3"/>
  <c r="BE384" i="3"/>
  <c r="BE380" i="3"/>
  <c r="BE372" i="3"/>
  <c r="BE356" i="3"/>
  <c r="BE348" i="3"/>
  <c r="BE340" i="3"/>
  <c r="BE332" i="3"/>
  <c r="BE328" i="3"/>
  <c r="BE320" i="3"/>
  <c r="BE304" i="3"/>
  <c r="BE300" i="3"/>
  <c r="BE296" i="3"/>
  <c r="BE292" i="3"/>
  <c r="BE284" i="3"/>
  <c r="BE280" i="3"/>
  <c r="BE272" i="3"/>
  <c r="BE264" i="3"/>
  <c r="BE260" i="3"/>
  <c r="BE252" i="3"/>
  <c r="BE240" i="3"/>
  <c r="BE236" i="3"/>
  <c r="BE224" i="3"/>
  <c r="BE216" i="3"/>
  <c r="BE212" i="3"/>
  <c r="BE204" i="3"/>
  <c r="BE200" i="3"/>
  <c r="BE192" i="3"/>
  <c r="BE188" i="3"/>
  <c r="BE184" i="3"/>
  <c r="BE168" i="3"/>
  <c r="BE160" i="3"/>
  <c r="BE156" i="3"/>
  <c r="BE136" i="3"/>
  <c r="BE120" i="3"/>
  <c r="BE96" i="3"/>
  <c r="BE92" i="3"/>
  <c r="BE76" i="3"/>
  <c r="BE60" i="3"/>
  <c r="BE52" i="3"/>
  <c r="BE48" i="3"/>
  <c r="BE519" i="3"/>
  <c r="BE515" i="3"/>
  <c r="BE507" i="3"/>
  <c r="BE499" i="3"/>
  <c r="BE495" i="3"/>
  <c r="BE491" i="3"/>
  <c r="BE479" i="3"/>
  <c r="BE475" i="3"/>
  <c r="BE463" i="3"/>
  <c r="BE459" i="3"/>
  <c r="BE451" i="3"/>
  <c r="BE447" i="3"/>
  <c r="BE443" i="3"/>
  <c r="BE431" i="3"/>
  <c r="BE419" i="3"/>
  <c r="BE415" i="3"/>
  <c r="BE407" i="3"/>
  <c r="BE403" i="3"/>
  <c r="BE399" i="3"/>
  <c r="BE391" i="3"/>
  <c r="BE387" i="3"/>
  <c r="BE383" i="3"/>
  <c r="BE371" i="3"/>
  <c r="BE367" i="3"/>
  <c r="BE363" i="3"/>
  <c r="BE359" i="3"/>
  <c r="BE351" i="3"/>
  <c r="BE343" i="3"/>
  <c r="BE339" i="3"/>
  <c r="BE331" i="3"/>
  <c r="BE327" i="3"/>
  <c r="BE323" i="3"/>
  <c r="BE319" i="3"/>
  <c r="BE315" i="3"/>
  <c r="BE311" i="3"/>
  <c r="BE307" i="3"/>
  <c r="BE303" i="3"/>
  <c r="BE299" i="3"/>
  <c r="BE295" i="3"/>
  <c r="BE291" i="3"/>
  <c r="BE287" i="3"/>
  <c r="BE283" i="3"/>
  <c r="BE279" i="3"/>
  <c r="BE275" i="3"/>
  <c r="BE271" i="3"/>
  <c r="BE267" i="3"/>
  <c r="BE263" i="3"/>
  <c r="BE259" i="3"/>
  <c r="BE255" i="3"/>
  <c r="BE251" i="3"/>
  <c r="BE247" i="3"/>
  <c r="BE243" i="3"/>
  <c r="BE239" i="3"/>
  <c r="BE235" i="3"/>
  <c r="BE231" i="3"/>
  <c r="BE227" i="3"/>
  <c r="BE223" i="3"/>
  <c r="BE219" i="3"/>
  <c r="BE215" i="3"/>
  <c r="BE211" i="3"/>
  <c r="BE207" i="3"/>
  <c r="BE203" i="3"/>
  <c r="BE199" i="3"/>
  <c r="BE195" i="3"/>
  <c r="BE191" i="3"/>
  <c r="BE187" i="3"/>
  <c r="BE183" i="3"/>
  <c r="BE179" i="3"/>
  <c r="BE83" i="3"/>
  <c r="BE51" i="3"/>
  <c r="BE35" i="3"/>
  <c r="BE486" i="3"/>
  <c r="BE454" i="3"/>
  <c r="BE422" i="3"/>
  <c r="BE390" i="3"/>
  <c r="BE326" i="3"/>
  <c r="BE294" i="3"/>
  <c r="BE262" i="3"/>
  <c r="BE230" i="3"/>
  <c r="BE198" i="3"/>
  <c r="BE516" i="3"/>
  <c r="BE504" i="3"/>
  <c r="BE496" i="3"/>
  <c r="BE488" i="3"/>
  <c r="BE480" i="3"/>
  <c r="BE472" i="3"/>
  <c r="BE464" i="3"/>
  <c r="BE452" i="3"/>
  <c r="BE432" i="3"/>
  <c r="BE412" i="3"/>
  <c r="BE404" i="3"/>
  <c r="BE392" i="3"/>
  <c r="BE376" i="3"/>
  <c r="BE360" i="3"/>
  <c r="BE352" i="3"/>
  <c r="BE344" i="3"/>
  <c r="BE336" i="3"/>
  <c r="BE324" i="3"/>
  <c r="BE308" i="3"/>
  <c r="BE288" i="3"/>
  <c r="BE276" i="3"/>
  <c r="BE256" i="3"/>
  <c r="BE244" i="3"/>
  <c r="BE228" i="3"/>
  <c r="BE220" i="3"/>
  <c r="BE208" i="3"/>
  <c r="BE196" i="3"/>
  <c r="BE180" i="3"/>
  <c r="BE172" i="3"/>
  <c r="BE164" i="3"/>
  <c r="BE152" i="3"/>
  <c r="BE148" i="3"/>
  <c r="BE140" i="3"/>
  <c r="BE132" i="3"/>
  <c r="BE128" i="3"/>
  <c r="BE124" i="3"/>
  <c r="BE104" i="3"/>
  <c r="BE100" i="3"/>
  <c r="BE80" i="3"/>
  <c r="BE72" i="3"/>
  <c r="BE64" i="3"/>
  <c r="BE56" i="3"/>
  <c r="BE44" i="3"/>
  <c r="BE494" i="3"/>
  <c r="BE462" i="3"/>
  <c r="BE430" i="3"/>
  <c r="BE398" i="3"/>
  <c r="BE379" i="3"/>
  <c r="BE67" i="3"/>
  <c r="BE511" i="3"/>
  <c r="BE503" i="3"/>
  <c r="BE487" i="3"/>
  <c r="BE483" i="3"/>
  <c r="BE471" i="3"/>
  <c r="BE467" i="3"/>
  <c r="BE455" i="3"/>
  <c r="BE439" i="3"/>
  <c r="BE427" i="3"/>
  <c r="BE423" i="3"/>
  <c r="BE411" i="3"/>
  <c r="BE395" i="3"/>
  <c r="BE375" i="3"/>
  <c r="BE355" i="3"/>
  <c r="BE347" i="3"/>
  <c r="BE335" i="3"/>
  <c r="BE518" i="3"/>
  <c r="BE514" i="3"/>
  <c r="BE506" i="3"/>
  <c r="BE498" i="3"/>
  <c r="BE490" i="3"/>
  <c r="BE482" i="3"/>
  <c r="BE474" i="3"/>
  <c r="BE466" i="3"/>
  <c r="BE458" i="3"/>
  <c r="BE450" i="3"/>
  <c r="BE442" i="3"/>
  <c r="BE434" i="3"/>
  <c r="BE426" i="3"/>
  <c r="BE418" i="3"/>
  <c r="BE410" i="3"/>
  <c r="BE402" i="3"/>
  <c r="BE394" i="3"/>
  <c r="BE386" i="3"/>
  <c r="BE378" i="3"/>
  <c r="BE350" i="3"/>
  <c r="BE346" i="3"/>
  <c r="BE334" i="3"/>
  <c r="BE330" i="3"/>
  <c r="BE318" i="3"/>
  <c r="BE314" i="3"/>
  <c r="BE302" i="3"/>
  <c r="BE298" i="3"/>
  <c r="BE286" i="3"/>
  <c r="BE282" i="3"/>
  <c r="BE270" i="3"/>
  <c r="BE266" i="3"/>
  <c r="BE254" i="3"/>
  <c r="BE250" i="3"/>
  <c r="BE238" i="3"/>
  <c r="BE234" i="3"/>
  <c r="BE222" i="3"/>
  <c r="BE218" i="3"/>
  <c r="BE206" i="3"/>
  <c r="BE202" i="3"/>
  <c r="BE190" i="3"/>
  <c r="BE186" i="3"/>
  <c r="BE510" i="3"/>
  <c r="BE478" i="3"/>
  <c r="BE446" i="3"/>
  <c r="BE414" i="3"/>
  <c r="BE111" i="3"/>
  <c r="BE517" i="3"/>
  <c r="BE502" i="3"/>
  <c r="BE470" i="3"/>
  <c r="BE438" i="3"/>
  <c r="BE406" i="3"/>
  <c r="BE362" i="3"/>
  <c r="BE342" i="3"/>
  <c r="BE310" i="3"/>
  <c r="BE278" i="3"/>
  <c r="BE246" i="3"/>
  <c r="BE214" i="3"/>
  <c r="BE175" i="3"/>
  <c r="BE171" i="3"/>
  <c r="BE167" i="3"/>
  <c r="BE163" i="3"/>
  <c r="BE159" i="3"/>
  <c r="BE155" i="3"/>
  <c r="BE151" i="3"/>
  <c r="BE147" i="3"/>
  <c r="BE143" i="3"/>
  <c r="BE139" i="3"/>
  <c r="BE135" i="3"/>
  <c r="BE131" i="3"/>
  <c r="BE127" i="3"/>
  <c r="BE123" i="3"/>
  <c r="BE119" i="3"/>
  <c r="BE115" i="3"/>
  <c r="BE107" i="3"/>
  <c r="BE103" i="3"/>
  <c r="BE99" i="3"/>
  <c r="BE95" i="3"/>
  <c r="BE91" i="3"/>
  <c r="BE87" i="3"/>
  <c r="BE79" i="3"/>
  <c r="BE75" i="3"/>
  <c r="BE71" i="3"/>
  <c r="BE63" i="3"/>
  <c r="BE59" i="3"/>
  <c r="BE55" i="3"/>
  <c r="BE47" i="3"/>
  <c r="BE43" i="3"/>
  <c r="BE39" i="3"/>
  <c r="BE31" i="3"/>
  <c r="BE27" i="3"/>
  <c r="BE23" i="3"/>
  <c r="BE370" i="3"/>
  <c r="BE354" i="3"/>
  <c r="BE338" i="3"/>
  <c r="BE322" i="3"/>
  <c r="BE306" i="3"/>
  <c r="BE290" i="3"/>
  <c r="BE274" i="3"/>
  <c r="BE258" i="3"/>
  <c r="BE242" i="3"/>
  <c r="BE226" i="3"/>
  <c r="BE210" i="3"/>
  <c r="BE194" i="3"/>
  <c r="BE109" i="3"/>
  <c r="BE382" i="3"/>
  <c r="BE374" i="3"/>
  <c r="BE366" i="3"/>
  <c r="BE358" i="3"/>
  <c r="BE182" i="3"/>
  <c r="BE178" i="3"/>
  <c r="BE174" i="3"/>
  <c r="BE170" i="3"/>
  <c r="BE166" i="3"/>
  <c r="BE162" i="3"/>
  <c r="BE158" i="3"/>
  <c r="BE154" i="3"/>
  <c r="BE150" i="3"/>
  <c r="BE146" i="3"/>
  <c r="BE142" i="3"/>
  <c r="BE138" i="3"/>
  <c r="BE134" i="3"/>
  <c r="BE130" i="3"/>
  <c r="BE126" i="3"/>
  <c r="BE122" i="3"/>
  <c r="BE118" i="3"/>
  <c r="BE114" i="3"/>
  <c r="BE110" i="3"/>
  <c r="BE106" i="3"/>
  <c r="BE102" i="3"/>
  <c r="BE98" i="3"/>
  <c r="BE94" i="3"/>
  <c r="BE90" i="3"/>
  <c r="BE86" i="3"/>
  <c r="BE82" i="3"/>
  <c r="BE78" i="3"/>
  <c r="BE74" i="3"/>
  <c r="BE70" i="3"/>
  <c r="BE66" i="3"/>
  <c r="BE62" i="3"/>
  <c r="BE58" i="3"/>
  <c r="BE54" i="3"/>
  <c r="BE50" i="3"/>
  <c r="BE46" i="3"/>
  <c r="BE42" i="3"/>
  <c r="BE38" i="3"/>
  <c r="BE34" i="3"/>
  <c r="BE30" i="3"/>
  <c r="BE26" i="3"/>
  <c r="BE22" i="3"/>
  <c r="BE513" i="3"/>
  <c r="BE509" i="3"/>
  <c r="BE505" i="3"/>
  <c r="BE501" i="3"/>
  <c r="BE497" i="3"/>
  <c r="BE493" i="3"/>
  <c r="BE489" i="3"/>
  <c r="BE485" i="3"/>
  <c r="BE481" i="3"/>
  <c r="BE477" i="3"/>
  <c r="BE473" i="3"/>
  <c r="BE469" i="3"/>
  <c r="BE465" i="3"/>
  <c r="BE461" i="3"/>
  <c r="BE457" i="3"/>
  <c r="BE453" i="3"/>
  <c r="BE449" i="3"/>
  <c r="BE445" i="3"/>
  <c r="BE441" i="3"/>
  <c r="BE437" i="3"/>
  <c r="BE433" i="3"/>
  <c r="BE429" i="3"/>
  <c r="BE425" i="3"/>
  <c r="BE421" i="3"/>
  <c r="BE417" i="3"/>
  <c r="BE413" i="3"/>
  <c r="BE409" i="3"/>
  <c r="BE405" i="3"/>
  <c r="BE401" i="3"/>
  <c r="BE397" i="3"/>
  <c r="BE393" i="3"/>
  <c r="BE389" i="3"/>
  <c r="BE385" i="3"/>
  <c r="BE381" i="3"/>
  <c r="BE377" i="3"/>
  <c r="BE373" i="3"/>
  <c r="BE369" i="3"/>
  <c r="BE365" i="3"/>
  <c r="BE361" i="3"/>
  <c r="BE357" i="3"/>
  <c r="BE353" i="3"/>
  <c r="BE349" i="3"/>
  <c r="BE345" i="3"/>
  <c r="BE341" i="3"/>
  <c r="BE337" i="3"/>
  <c r="BE333" i="3"/>
  <c r="BE329" i="3"/>
  <c r="BE325" i="3"/>
  <c r="BE321" i="3"/>
  <c r="BE317" i="3"/>
  <c r="BE313" i="3"/>
  <c r="BE309" i="3"/>
  <c r="BE305" i="3"/>
  <c r="BE301" i="3"/>
  <c r="BE297" i="3"/>
  <c r="BE293" i="3"/>
  <c r="BE289" i="3"/>
  <c r="BE285" i="3"/>
  <c r="BE281" i="3"/>
  <c r="BE277" i="3"/>
  <c r="BE273" i="3"/>
  <c r="BE269" i="3"/>
  <c r="BE265" i="3"/>
  <c r="BE261" i="3"/>
  <c r="BE257" i="3"/>
  <c r="BE253" i="3"/>
  <c r="BE249" i="3"/>
  <c r="BE245" i="3"/>
  <c r="BE241" i="3"/>
  <c r="BE237" i="3"/>
  <c r="BE233" i="3"/>
  <c r="BE229" i="3"/>
  <c r="BE225" i="3"/>
  <c r="BE221" i="3"/>
  <c r="BE217" i="3"/>
  <c r="BE213" i="3"/>
  <c r="BE209" i="3"/>
  <c r="BE205" i="3"/>
  <c r="BE201" i="3"/>
  <c r="BE197" i="3"/>
  <c r="BE193" i="3"/>
  <c r="BE189" i="3"/>
  <c r="BE185" i="3"/>
  <c r="BE181" i="3"/>
  <c r="BE177" i="3"/>
  <c r="BE173" i="3"/>
  <c r="BE169" i="3"/>
  <c r="BE165" i="3"/>
  <c r="BE161" i="3"/>
  <c r="BE157" i="3"/>
  <c r="BE153" i="3"/>
  <c r="BE149" i="3"/>
  <c r="BE145" i="3"/>
  <c r="BE141" i="3"/>
  <c r="BE137" i="3"/>
  <c r="BE133" i="3"/>
  <c r="BE129" i="3"/>
  <c r="BE125" i="3"/>
  <c r="BE121" i="3"/>
  <c r="BE117" i="3"/>
  <c r="BE113" i="3"/>
  <c r="BE105" i="3"/>
  <c r="BE101" i="3"/>
  <c r="BE97" i="3"/>
  <c r="BE93" i="3"/>
  <c r="BE89" i="3"/>
  <c r="BE85" i="3"/>
  <c r="BE81" i="3"/>
  <c r="BE77" i="3"/>
  <c r="BE73" i="3"/>
  <c r="BE69" i="3"/>
  <c r="BE65" i="3"/>
  <c r="BE61" i="3"/>
  <c r="BE57" i="3"/>
  <c r="BE53" i="3"/>
  <c r="BE49" i="3"/>
  <c r="BE45" i="3"/>
  <c r="BE41" i="3"/>
  <c r="BE37" i="3"/>
  <c r="BE33" i="3"/>
  <c r="BE29" i="3"/>
  <c r="BE25" i="3"/>
  <c r="BE21" i="3"/>
  <c r="AT16" i="3" l="1"/>
  <c r="AT20" i="3"/>
  <c r="AT22" i="3"/>
  <c r="AT21" i="3"/>
  <c r="AT18" i="3"/>
  <c r="AT19" i="3"/>
  <c r="AT17" i="3"/>
  <c r="DP521" i="9"/>
  <c r="DQ521" i="9"/>
  <c r="DP522" i="9"/>
  <c r="DQ522" i="9"/>
  <c r="DP523" i="9"/>
  <c r="DQ523" i="9"/>
  <c r="DP524" i="9"/>
  <c r="DQ524" i="9"/>
  <c r="DP525" i="9"/>
  <c r="DQ525" i="9"/>
  <c r="DP526" i="9"/>
  <c r="DQ526" i="9"/>
  <c r="DP527" i="9"/>
  <c r="DQ527" i="9"/>
  <c r="DP528" i="9"/>
  <c r="DQ528" i="9"/>
  <c r="DP529" i="9"/>
  <c r="DQ529" i="9"/>
  <c r="DP530" i="9"/>
  <c r="DQ530" i="9"/>
  <c r="DP531" i="9"/>
  <c r="DQ531" i="9"/>
  <c r="DP532" i="9"/>
  <c r="DQ532" i="9"/>
  <c r="DP533" i="9"/>
  <c r="DQ533" i="9"/>
  <c r="DP534" i="9"/>
  <c r="DQ534" i="9"/>
  <c r="DP535" i="9"/>
  <c r="DQ535" i="9"/>
  <c r="DP536" i="9"/>
  <c r="DQ536" i="9"/>
  <c r="DP537" i="9"/>
  <c r="DQ537" i="9"/>
  <c r="DP538" i="9"/>
  <c r="DQ538" i="9"/>
  <c r="DP539" i="9"/>
  <c r="DQ539" i="9"/>
  <c r="DP540" i="9"/>
  <c r="DQ540" i="9"/>
  <c r="DP541" i="9"/>
  <c r="DQ541" i="9"/>
  <c r="DP542" i="9"/>
  <c r="DQ542" i="9"/>
  <c r="DP543" i="9"/>
  <c r="DQ543" i="9"/>
  <c r="DP544" i="9"/>
  <c r="DQ544" i="9"/>
  <c r="DP545" i="9"/>
  <c r="DQ545" i="9"/>
  <c r="DP546" i="9"/>
  <c r="DQ546" i="9"/>
  <c r="DP547" i="9"/>
  <c r="DQ547" i="9"/>
  <c r="DP548" i="9"/>
  <c r="DQ548" i="9"/>
  <c r="DP549" i="9"/>
  <c r="DQ549" i="9"/>
  <c r="DP550" i="9"/>
  <c r="DQ550" i="9"/>
  <c r="DP551" i="9"/>
  <c r="DQ551" i="9"/>
  <c r="DP552" i="9"/>
  <c r="DQ552" i="9"/>
  <c r="DP553" i="9"/>
  <c r="DQ553" i="9"/>
  <c r="DP554" i="9"/>
  <c r="DQ554" i="9"/>
  <c r="DP555" i="9"/>
  <c r="DQ555" i="9"/>
  <c r="DP556" i="9"/>
  <c r="DQ556" i="9"/>
  <c r="DP557" i="9"/>
  <c r="DQ557" i="9"/>
  <c r="DP558" i="9"/>
  <c r="DQ558" i="9"/>
  <c r="DP559" i="9"/>
  <c r="DQ559" i="9"/>
  <c r="DP560" i="9"/>
  <c r="DQ560" i="9"/>
  <c r="DP561" i="9"/>
  <c r="DQ561" i="9"/>
  <c r="DP562" i="9"/>
  <c r="DQ562" i="9"/>
  <c r="DP563" i="9"/>
  <c r="DQ563" i="9"/>
  <c r="DP564" i="9"/>
  <c r="DQ564" i="9"/>
  <c r="DP565" i="9"/>
  <c r="DQ565" i="9"/>
  <c r="DP566" i="9"/>
  <c r="DQ566" i="9"/>
  <c r="DP567" i="9"/>
  <c r="DQ567" i="9"/>
  <c r="DP568" i="9"/>
  <c r="DQ568" i="9"/>
  <c r="DP569" i="9"/>
  <c r="DQ569" i="9"/>
  <c r="DP570" i="9"/>
  <c r="DQ570" i="9"/>
  <c r="DP571" i="9"/>
  <c r="DQ571" i="9"/>
  <c r="DP572" i="9"/>
  <c r="DQ572" i="9"/>
  <c r="DP573" i="9"/>
  <c r="DQ573" i="9"/>
  <c r="DP574" i="9"/>
  <c r="DQ574" i="9"/>
  <c r="DP575" i="9"/>
  <c r="DQ575" i="9"/>
  <c r="DP576" i="9"/>
  <c r="DQ576" i="9"/>
  <c r="DP577" i="9"/>
  <c r="DQ577" i="9"/>
  <c r="DP578" i="9"/>
  <c r="DQ578" i="9"/>
  <c r="DP579" i="9"/>
  <c r="DQ579" i="9"/>
  <c r="DP580" i="9"/>
  <c r="DQ580" i="9"/>
  <c r="D12" i="9" l="1"/>
  <c r="CU12" i="9" s="1"/>
  <c r="E12" i="9"/>
  <c r="D13" i="9"/>
  <c r="CU13" i="9" s="1"/>
  <c r="E13" i="9"/>
  <c r="AR13" i="9" l="1"/>
  <c r="E29" i="25"/>
  <c r="AQ13" i="9"/>
  <c r="B29" i="25"/>
  <c r="AR12" i="9"/>
  <c r="E27" i="25"/>
  <c r="AQ12" i="9"/>
  <c r="B27" i="25"/>
  <c r="P7" i="9"/>
  <c r="P7" i="3"/>
  <c r="F20" i="9"/>
  <c r="AM20" i="9" l="1"/>
  <c r="AS20" i="9"/>
  <c r="D12" i="3"/>
  <c r="CU12" i="3" s="1"/>
  <c r="E12" i="3"/>
  <c r="G46" i="22"/>
  <c r="G48" i="22"/>
  <c r="F26" i="22"/>
  <c r="AQ19" i="9" l="1"/>
  <c r="B41" i="25"/>
  <c r="B27" i="24"/>
  <c r="CW12" i="3"/>
  <c r="CV12" i="3"/>
  <c r="CX12" i="3"/>
  <c r="CY12" i="3"/>
  <c r="AR12" i="3"/>
  <c r="E27" i="24"/>
  <c r="AQ12" i="3"/>
  <c r="AV13" i="3"/>
  <c r="AW13" i="3"/>
  <c r="BB13" i="3" s="1"/>
  <c r="AX13" i="3"/>
  <c r="AY13" i="3"/>
  <c r="AP13" i="3"/>
  <c r="A12" i="3"/>
  <c r="S549" i="9" l="1"/>
  <c r="S550" i="9"/>
  <c r="S551" i="9"/>
  <c r="S552" i="9"/>
  <c r="S553" i="9"/>
  <c r="S554" i="9"/>
  <c r="J3043" i="19" l="1"/>
  <c r="J3042" i="19"/>
  <c r="J3041" i="19"/>
  <c r="J3040" i="19"/>
  <c r="J3039" i="19"/>
  <c r="J3038" i="19"/>
  <c r="J3037" i="19"/>
  <c r="J3036" i="19"/>
  <c r="J3035" i="19"/>
  <c r="J3034" i="19"/>
  <c r="J3033" i="19"/>
  <c r="J3032" i="19"/>
  <c r="J3031" i="19"/>
  <c r="J3030" i="19"/>
  <c r="J3029" i="19"/>
  <c r="J3028" i="19"/>
  <c r="J3027" i="19"/>
  <c r="J3026" i="19"/>
  <c r="J3025" i="19"/>
  <c r="J3024" i="19"/>
  <c r="J3023" i="19"/>
  <c r="J3022" i="19"/>
  <c r="J3021" i="19"/>
  <c r="J3020" i="19"/>
  <c r="J3019" i="19"/>
  <c r="J3018" i="19"/>
  <c r="J3017" i="19"/>
  <c r="J3016" i="19"/>
  <c r="J3015" i="19"/>
  <c r="J3014" i="19"/>
  <c r="J3013" i="19"/>
  <c r="J3012" i="19"/>
  <c r="J3011" i="19"/>
  <c r="J3010" i="19"/>
  <c r="J3009" i="19"/>
  <c r="J3008" i="19"/>
  <c r="J3007" i="19"/>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7"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J2000" i="19"/>
  <c r="J1999" i="19"/>
  <c r="J1998" i="19"/>
  <c r="J1997" i="19"/>
  <c r="J1996" i="19"/>
  <c r="J1995" i="19"/>
  <c r="J1994" i="19"/>
  <c r="J1993" i="19"/>
  <c r="J1992" i="19"/>
  <c r="J1991" i="19"/>
  <c r="J1990" i="19"/>
  <c r="J1989" i="19"/>
  <c r="J1988" i="19"/>
  <c r="J1987" i="19"/>
  <c r="J1986" i="19"/>
  <c r="J1985" i="19"/>
  <c r="J1984" i="19"/>
  <c r="J1983" i="19"/>
  <c r="J1982" i="19"/>
  <c r="J1981" i="19"/>
  <c r="J1980" i="19"/>
  <c r="J1979" i="19"/>
  <c r="J1978" i="19"/>
  <c r="J1977" i="19"/>
  <c r="J1976" i="19"/>
  <c r="J1975" i="19"/>
  <c r="J1974" i="19"/>
  <c r="J1973" i="19"/>
  <c r="J1972" i="19"/>
  <c r="J1971" i="19"/>
  <c r="J1970" i="19"/>
  <c r="J1969" i="19"/>
  <c r="J1968" i="19"/>
  <c r="J1967" i="19"/>
  <c r="J1966" i="19"/>
  <c r="J1965" i="19"/>
  <c r="J1964" i="19"/>
  <c r="J1963" i="19"/>
  <c r="J1962" i="19"/>
  <c r="J1961" i="19"/>
  <c r="J1960" i="19"/>
  <c r="J1959" i="19"/>
  <c r="J1958" i="19"/>
  <c r="J1957" i="19"/>
  <c r="J1956" i="19"/>
  <c r="J1955" i="19"/>
  <c r="J1954" i="19"/>
  <c r="J1953" i="19"/>
  <c r="J1952" i="19"/>
  <c r="J1951" i="19"/>
  <c r="J1950" i="19"/>
  <c r="J1949" i="19"/>
  <c r="J1948" i="19"/>
  <c r="J1947" i="19"/>
  <c r="J1946" i="19"/>
  <c r="J1945" i="19"/>
  <c r="J1944" i="19"/>
  <c r="J1943" i="19"/>
  <c r="J1942" i="19"/>
  <c r="J1941" i="19"/>
  <c r="J1940" i="19"/>
  <c r="J1939" i="19"/>
  <c r="J1938" i="19"/>
  <c r="J1937" i="19"/>
  <c r="J1936" i="19"/>
  <c r="J1935" i="19"/>
  <c r="J1934" i="19"/>
  <c r="J1933" i="19"/>
  <c r="J1932" i="19"/>
  <c r="J1931" i="19"/>
  <c r="J1930" i="19"/>
  <c r="J1929" i="19"/>
  <c r="J1928" i="19"/>
  <c r="J1927" i="19"/>
  <c r="J1926" i="19"/>
  <c r="J1925" i="19"/>
  <c r="J1924" i="19"/>
  <c r="J1923" i="19"/>
  <c r="J1922" i="19"/>
  <c r="J1921" i="19"/>
  <c r="J1920" i="19"/>
  <c r="J1919" i="19"/>
  <c r="J1918" i="19"/>
  <c r="J1917" i="19"/>
  <c r="J1916" i="19"/>
  <c r="J1915" i="19"/>
  <c r="J1914" i="19"/>
  <c r="J1913" i="19"/>
  <c r="J1912" i="19"/>
  <c r="J1911" i="19"/>
  <c r="J1910" i="19"/>
  <c r="J1909" i="19"/>
  <c r="J1908" i="19"/>
  <c r="J1907" i="19"/>
  <c r="J1906" i="19"/>
  <c r="J1905" i="19"/>
  <c r="J1904" i="19"/>
  <c r="J1903" i="19"/>
  <c r="J1902" i="19"/>
  <c r="J1901" i="19"/>
  <c r="J1900" i="19"/>
  <c r="J1899" i="19"/>
  <c r="J1898" i="19"/>
  <c r="J1897" i="19"/>
  <c r="J1896" i="19"/>
  <c r="J1895" i="19"/>
  <c r="J1894" i="19"/>
  <c r="J1893" i="19"/>
  <c r="J1892" i="19"/>
  <c r="J1891" i="19"/>
  <c r="J1890" i="19"/>
  <c r="J1889" i="19"/>
  <c r="J1888" i="19"/>
  <c r="J1887" i="19"/>
  <c r="J1886" i="19"/>
  <c r="J1885" i="19"/>
  <c r="J1884" i="19"/>
  <c r="J1883" i="19"/>
  <c r="J1882" i="19"/>
  <c r="J1881" i="19"/>
  <c r="J1880" i="19"/>
  <c r="J1879" i="19"/>
  <c r="J1878" i="19"/>
  <c r="J1877" i="19"/>
  <c r="J1876" i="19"/>
  <c r="J1875" i="19"/>
  <c r="J1874" i="19"/>
  <c r="J1873" i="19"/>
  <c r="J1872" i="19"/>
  <c r="J1871" i="19"/>
  <c r="J1870" i="19"/>
  <c r="J1869" i="19"/>
  <c r="J1868" i="19"/>
  <c r="J1867" i="19"/>
  <c r="J1866" i="19"/>
  <c r="J1865" i="19"/>
  <c r="J1864" i="19"/>
  <c r="J1863" i="19"/>
  <c r="J1862" i="19"/>
  <c r="J1861" i="19"/>
  <c r="J1860" i="19"/>
  <c r="J1859" i="19"/>
  <c r="J1858" i="19"/>
  <c r="J1857" i="19"/>
  <c r="J1856" i="19"/>
  <c r="J1855" i="19"/>
  <c r="J1854" i="19"/>
  <c r="J1853" i="19"/>
  <c r="J1852" i="19"/>
  <c r="J1851" i="19"/>
  <c r="J1850" i="19"/>
  <c r="J1849" i="19"/>
  <c r="J1848" i="19"/>
  <c r="J1847" i="19"/>
  <c r="J1846" i="19"/>
  <c r="J1845" i="19"/>
  <c r="J1844" i="19"/>
  <c r="J1843" i="19"/>
  <c r="J1842" i="19"/>
  <c r="J1841" i="19"/>
  <c r="J1840" i="19"/>
  <c r="J1839" i="19"/>
  <c r="J1838" i="19"/>
  <c r="J1837" i="19"/>
  <c r="J1836" i="19"/>
  <c r="J1835" i="19"/>
  <c r="J1834" i="19"/>
  <c r="J1833" i="19"/>
  <c r="J1832" i="19"/>
  <c r="J1831" i="19"/>
  <c r="J1830" i="19"/>
  <c r="J1829" i="19"/>
  <c r="J1828" i="19"/>
  <c r="J1827" i="19"/>
  <c r="J1826" i="19"/>
  <c r="J1825" i="19"/>
  <c r="J1824" i="19"/>
  <c r="J1823" i="19"/>
  <c r="J1822" i="19"/>
  <c r="J1821" i="19"/>
  <c r="J1820" i="19"/>
  <c r="J1819" i="19"/>
  <c r="J1818" i="19"/>
  <c r="J1817" i="19"/>
  <c r="J1816" i="19"/>
  <c r="J1815" i="19"/>
  <c r="J1814" i="19"/>
  <c r="J1813" i="19"/>
  <c r="J1812" i="19"/>
  <c r="J1811" i="19"/>
  <c r="J1810" i="19"/>
  <c r="J1809" i="19"/>
  <c r="J1808" i="19"/>
  <c r="J1807" i="19"/>
  <c r="J1806" i="19"/>
  <c r="J1805" i="19"/>
  <c r="J1804" i="19"/>
  <c r="J1803" i="19"/>
  <c r="J1802" i="19"/>
  <c r="J1801" i="19"/>
  <c r="J1800" i="19"/>
  <c r="J1799" i="19"/>
  <c r="J1798" i="19"/>
  <c r="J1797" i="19"/>
  <c r="J1796" i="19"/>
  <c r="J1795" i="19"/>
  <c r="J1794" i="19"/>
  <c r="J1793" i="19"/>
  <c r="J1792" i="19"/>
  <c r="J1791" i="19"/>
  <c r="J1790" i="19"/>
  <c r="J1789" i="19"/>
  <c r="J1788" i="19"/>
  <c r="J1787" i="19"/>
  <c r="J1786" i="19"/>
  <c r="J1785" i="19"/>
  <c r="J1784" i="19"/>
  <c r="J1783" i="19"/>
  <c r="J1782" i="19"/>
  <c r="J1781" i="19"/>
  <c r="J1780" i="19"/>
  <c r="J1779" i="19"/>
  <c r="J1778" i="19"/>
  <c r="J1777" i="19"/>
  <c r="J1776" i="19"/>
  <c r="J1775" i="19"/>
  <c r="J1774" i="19"/>
  <c r="J1773" i="19"/>
  <c r="J1772" i="19"/>
  <c r="J1771" i="19"/>
  <c r="J1770" i="19"/>
  <c r="J1769" i="19"/>
  <c r="J1768" i="19"/>
  <c r="J1767" i="19"/>
  <c r="J1766" i="19"/>
  <c r="J1765" i="19"/>
  <c r="J1764" i="19"/>
  <c r="J1763" i="19"/>
  <c r="J1762" i="19"/>
  <c r="J1761" i="19"/>
  <c r="J1760" i="19"/>
  <c r="J1759" i="19"/>
  <c r="J1758" i="19"/>
  <c r="J1757" i="19"/>
  <c r="J1756" i="19"/>
  <c r="J1755" i="19"/>
  <c r="J1754" i="19"/>
  <c r="J1753" i="19"/>
  <c r="J1752" i="19"/>
  <c r="J1751" i="19"/>
  <c r="J1750" i="19"/>
  <c r="J1749" i="19"/>
  <c r="J1748" i="19"/>
  <c r="J1747" i="19"/>
  <c r="J1746" i="19"/>
  <c r="J1745" i="19"/>
  <c r="J1744" i="19"/>
  <c r="J1743" i="19"/>
  <c r="J1742" i="19"/>
  <c r="J1741" i="19"/>
  <c r="J1740" i="19"/>
  <c r="J1739" i="19"/>
  <c r="J1738" i="19"/>
  <c r="J1737" i="19"/>
  <c r="J1736" i="19"/>
  <c r="J1735" i="19"/>
  <c r="J1734" i="19"/>
  <c r="J1733" i="19"/>
  <c r="J1732" i="19"/>
  <c r="J1731" i="19"/>
  <c r="J1730" i="19"/>
  <c r="J1729" i="19"/>
  <c r="J1728" i="19"/>
  <c r="J1727" i="19"/>
  <c r="J1726" i="19"/>
  <c r="J1725" i="19"/>
  <c r="J1724" i="19"/>
  <c r="J1723" i="19"/>
  <c r="J1722" i="19"/>
  <c r="J1721" i="19"/>
  <c r="J1720" i="19"/>
  <c r="J1719" i="19"/>
  <c r="J1718" i="19"/>
  <c r="J1717" i="19"/>
  <c r="J1716" i="19"/>
  <c r="J1715" i="19"/>
  <c r="J1714" i="19"/>
  <c r="J1713" i="19"/>
  <c r="J1712" i="19"/>
  <c r="J1711" i="19"/>
  <c r="J1710" i="19"/>
  <c r="J1709" i="19"/>
  <c r="J1708" i="19"/>
  <c r="J1707" i="19"/>
  <c r="J1706" i="19"/>
  <c r="J1705" i="19"/>
  <c r="J1704" i="19"/>
  <c r="J1703" i="19"/>
  <c r="J1702" i="19"/>
  <c r="J1701" i="19"/>
  <c r="J1700" i="19"/>
  <c r="J1699" i="19"/>
  <c r="J1698" i="19"/>
  <c r="J1697" i="19"/>
  <c r="J1696" i="19"/>
  <c r="J1695" i="19"/>
  <c r="J1694" i="19"/>
  <c r="J1693" i="19"/>
  <c r="J1692" i="19"/>
  <c r="J1691" i="19"/>
  <c r="J1690" i="19"/>
  <c r="J1689" i="19"/>
  <c r="J1688" i="19"/>
  <c r="J1687" i="19"/>
  <c r="J1686" i="19"/>
  <c r="J1685" i="19"/>
  <c r="J1684" i="19"/>
  <c r="J1683" i="19"/>
  <c r="J1682" i="19"/>
  <c r="J1681" i="19"/>
  <c r="J1680" i="19"/>
  <c r="J1679" i="19"/>
  <c r="J1678" i="19"/>
  <c r="J1677" i="19"/>
  <c r="J1676" i="19"/>
  <c r="J1675" i="19"/>
  <c r="J1674" i="19"/>
  <c r="J1673" i="19"/>
  <c r="J1672" i="19"/>
  <c r="J1671" i="19"/>
  <c r="J1670" i="19"/>
  <c r="J1669" i="19"/>
  <c r="J1668" i="19"/>
  <c r="J1667" i="19"/>
  <c r="J1666" i="19"/>
  <c r="J1665" i="19"/>
  <c r="J1664" i="19"/>
  <c r="J1663" i="19"/>
  <c r="J1662" i="19"/>
  <c r="J1661" i="19"/>
  <c r="J1660" i="19"/>
  <c r="J1659" i="19"/>
  <c r="J1658" i="19"/>
  <c r="J1657" i="19"/>
  <c r="J1656" i="19"/>
  <c r="J1655" i="19"/>
  <c r="J1654" i="19"/>
  <c r="J1653" i="19"/>
  <c r="J1652" i="19"/>
  <c r="J1651" i="19"/>
  <c r="J1650" i="19"/>
  <c r="J1649" i="19"/>
  <c r="J1648" i="19"/>
  <c r="J1647" i="19"/>
  <c r="J1646" i="19"/>
  <c r="J1645" i="19"/>
  <c r="J1644" i="19"/>
  <c r="J1643" i="19"/>
  <c r="J1642" i="19"/>
  <c r="J1641" i="19"/>
  <c r="J1640" i="19"/>
  <c r="J1639" i="19"/>
  <c r="J1638" i="19"/>
  <c r="J1637" i="19"/>
  <c r="J1636" i="19"/>
  <c r="J1635" i="19"/>
  <c r="J1634" i="19"/>
  <c r="J1633" i="19"/>
  <c r="J1632" i="19"/>
  <c r="J1631" i="19"/>
  <c r="J1630" i="19"/>
  <c r="J1629" i="19"/>
  <c r="J1628" i="19"/>
  <c r="J1627" i="19"/>
  <c r="J1626" i="19"/>
  <c r="J1625" i="19"/>
  <c r="J1624" i="19"/>
  <c r="J1623" i="19"/>
  <c r="J1622" i="19"/>
  <c r="J1621" i="19"/>
  <c r="J1620" i="19"/>
  <c r="J1619" i="19"/>
  <c r="J1618" i="19"/>
  <c r="J1617" i="19"/>
  <c r="J1616" i="19"/>
  <c r="J1615" i="19"/>
  <c r="J1614" i="19"/>
  <c r="J1613" i="19"/>
  <c r="J1612" i="19"/>
  <c r="J1611" i="19"/>
  <c r="J1610" i="19"/>
  <c r="J1609" i="19"/>
  <c r="J1608" i="19"/>
  <c r="J1607" i="19"/>
  <c r="J1606" i="19"/>
  <c r="J1605" i="19"/>
  <c r="J1604" i="19"/>
  <c r="J1603" i="19"/>
  <c r="J1602" i="19"/>
  <c r="J1601" i="19"/>
  <c r="J1600" i="19"/>
  <c r="J1599" i="19"/>
  <c r="J1598" i="19"/>
  <c r="J1597" i="19"/>
  <c r="J1596" i="19"/>
  <c r="J1595" i="19"/>
  <c r="J1594" i="19"/>
  <c r="J1593" i="19"/>
  <c r="J1592" i="19"/>
  <c r="J1591" i="19"/>
  <c r="J1590" i="19"/>
  <c r="J1589" i="19"/>
  <c r="J1588" i="19"/>
  <c r="J1587" i="19"/>
  <c r="J1586" i="19"/>
  <c r="J1585" i="19"/>
  <c r="J1584" i="19"/>
  <c r="J1583" i="19"/>
  <c r="J1582" i="19"/>
  <c r="J1581" i="19"/>
  <c r="J1580" i="19"/>
  <c r="J1579" i="19"/>
  <c r="J1578" i="19"/>
  <c r="J1577" i="19"/>
  <c r="J1576" i="19"/>
  <c r="J1575" i="19"/>
  <c r="J1574" i="19"/>
  <c r="J1573" i="19"/>
  <c r="J1572" i="19"/>
  <c r="J1571" i="19"/>
  <c r="J1570" i="19"/>
  <c r="J1569" i="19"/>
  <c r="J1568" i="19"/>
  <c r="J1567" i="19"/>
  <c r="J1566" i="19"/>
  <c r="J1565" i="19"/>
  <c r="J1564" i="19"/>
  <c r="J1563" i="19"/>
  <c r="J1562" i="19"/>
  <c r="J1561" i="19"/>
  <c r="J1560" i="19"/>
  <c r="J1559" i="19"/>
  <c r="J1558" i="19"/>
  <c r="J1557" i="19"/>
  <c r="J1556" i="19"/>
  <c r="J1555" i="19"/>
  <c r="J1554" i="19"/>
  <c r="J1553" i="19"/>
  <c r="J1552" i="19"/>
  <c r="J1551" i="19"/>
  <c r="J1550" i="19"/>
  <c r="J1549" i="19"/>
  <c r="J1548" i="19"/>
  <c r="J1547" i="19"/>
  <c r="J1546" i="19"/>
  <c r="J1545" i="19"/>
  <c r="J1544" i="19"/>
  <c r="J1543" i="19"/>
  <c r="J1542" i="19"/>
  <c r="J1541" i="19"/>
  <c r="J1540" i="19"/>
  <c r="J1539" i="19"/>
  <c r="J1538" i="19"/>
  <c r="J1537" i="19"/>
  <c r="J1536" i="19"/>
  <c r="J1535" i="19"/>
  <c r="J1534" i="19"/>
  <c r="J1533" i="19"/>
  <c r="J1532" i="19"/>
  <c r="J1531" i="19"/>
  <c r="J1530" i="19"/>
  <c r="J1529" i="19"/>
  <c r="J1528" i="19"/>
  <c r="J1527" i="19"/>
  <c r="J1526" i="19"/>
  <c r="J1525" i="19"/>
  <c r="J1524" i="19"/>
  <c r="J1523" i="19"/>
  <c r="J1522" i="19"/>
  <c r="J1521" i="19"/>
  <c r="J1520" i="19"/>
  <c r="J1519" i="19"/>
  <c r="J1518" i="19"/>
  <c r="J1517" i="19"/>
  <c r="J1516" i="19"/>
  <c r="J1515" i="19"/>
  <c r="J1514" i="19"/>
  <c r="J1513" i="19"/>
  <c r="J1512" i="19"/>
  <c r="J1511" i="19"/>
  <c r="J1510" i="19"/>
  <c r="J1509" i="19"/>
  <c r="J1508" i="19"/>
  <c r="J1507" i="19"/>
  <c r="J1506" i="19"/>
  <c r="J1505" i="19"/>
  <c r="J1504" i="19"/>
  <c r="J1503" i="19"/>
  <c r="J1502" i="19"/>
  <c r="J1501" i="19"/>
  <c r="J1500" i="19"/>
  <c r="J1499" i="19"/>
  <c r="J1498" i="19"/>
  <c r="J1497" i="19"/>
  <c r="J1496" i="19"/>
  <c r="J1495" i="19"/>
  <c r="J1494" i="19"/>
  <c r="J1493" i="19"/>
  <c r="J1492" i="19"/>
  <c r="J1491" i="19"/>
  <c r="J1490" i="19"/>
  <c r="J1489" i="19"/>
  <c r="J1488" i="19"/>
  <c r="J1487" i="19"/>
  <c r="J1486" i="19"/>
  <c r="J1485" i="19"/>
  <c r="J1484" i="19"/>
  <c r="J1483" i="19"/>
  <c r="J1482" i="19"/>
  <c r="J1481" i="19"/>
  <c r="J1480" i="19"/>
  <c r="J1479" i="19"/>
  <c r="J1478" i="19"/>
  <c r="J1477" i="19"/>
  <c r="J1476" i="19"/>
  <c r="J1475" i="19"/>
  <c r="J1474" i="19"/>
  <c r="J1473" i="19"/>
  <c r="J1472" i="19"/>
  <c r="J1471" i="19"/>
  <c r="J1470" i="19"/>
  <c r="J1469" i="19"/>
  <c r="J1468" i="19"/>
  <c r="J1467" i="19"/>
  <c r="J1466" i="19"/>
  <c r="J1465" i="19"/>
  <c r="J1464" i="19"/>
  <c r="J1463" i="19"/>
  <c r="J1462" i="19"/>
  <c r="J1461" i="19"/>
  <c r="J1460" i="19"/>
  <c r="J1459" i="19"/>
  <c r="J1458" i="19"/>
  <c r="J1457" i="19"/>
  <c r="J1456" i="19"/>
  <c r="J1455" i="19"/>
  <c r="J1454" i="19"/>
  <c r="J1453" i="19"/>
  <c r="J1452" i="19"/>
  <c r="J1451" i="19"/>
  <c r="J1450" i="19"/>
  <c r="J1449" i="19"/>
  <c r="J1448" i="19"/>
  <c r="J1447" i="19"/>
  <c r="J1446" i="19"/>
  <c r="J1445" i="19"/>
  <c r="J1444" i="19"/>
  <c r="J1443" i="19"/>
  <c r="J1442" i="19"/>
  <c r="J1441" i="19"/>
  <c r="J1440" i="19"/>
  <c r="J1439" i="19"/>
  <c r="J1438" i="19"/>
  <c r="J1437" i="19"/>
  <c r="J1436" i="19"/>
  <c r="J1435" i="19"/>
  <c r="J1434" i="19"/>
  <c r="J1433" i="19"/>
  <c r="J1432" i="19"/>
  <c r="J1431" i="19"/>
  <c r="J1430" i="19"/>
  <c r="J1429" i="19"/>
  <c r="J1428" i="19"/>
  <c r="J1427" i="19"/>
  <c r="J1426" i="19"/>
  <c r="J1425" i="19"/>
  <c r="J1424" i="19"/>
  <c r="J1423" i="19"/>
  <c r="J1422" i="19"/>
  <c r="J1421" i="19"/>
  <c r="J1420" i="19"/>
  <c r="J1419" i="19"/>
  <c r="J1418" i="19"/>
  <c r="J1417" i="19"/>
  <c r="J1416" i="19"/>
  <c r="J1415" i="19"/>
  <c r="J1414" i="19"/>
  <c r="J1413" i="19"/>
  <c r="J1412" i="19"/>
  <c r="J1411" i="19"/>
  <c r="J1410" i="19"/>
  <c r="J1409" i="19"/>
  <c r="J1408" i="19"/>
  <c r="J1407" i="19"/>
  <c r="J1406" i="19"/>
  <c r="J1405" i="19"/>
  <c r="J1404" i="19"/>
  <c r="J1403" i="19"/>
  <c r="J1402" i="19"/>
  <c r="J1401" i="19"/>
  <c r="J1400" i="19"/>
  <c r="J1399" i="19"/>
  <c r="J1398" i="19"/>
  <c r="J1397" i="19"/>
  <c r="J1396" i="19"/>
  <c r="J1395" i="19"/>
  <c r="J1394" i="19"/>
  <c r="J1393" i="19"/>
  <c r="J1392" i="19"/>
  <c r="J1391" i="19"/>
  <c r="J1390" i="19"/>
  <c r="J1389" i="19"/>
  <c r="J1388" i="19"/>
  <c r="J1387" i="19"/>
  <c r="J1386" i="19"/>
  <c r="J1385" i="19"/>
  <c r="J1384" i="19"/>
  <c r="J1383" i="19"/>
  <c r="J1382" i="19"/>
  <c r="J1381" i="19"/>
  <c r="J1380" i="19"/>
  <c r="J1379" i="19"/>
  <c r="J1378" i="19"/>
  <c r="J1377" i="19"/>
  <c r="J1376" i="19"/>
  <c r="J1375" i="19"/>
  <c r="J1374" i="19"/>
  <c r="J1373" i="19"/>
  <c r="J1372" i="19"/>
  <c r="J1371" i="19"/>
  <c r="J1370" i="19"/>
  <c r="J1369" i="19"/>
  <c r="J1368" i="19"/>
  <c r="J1367" i="19"/>
  <c r="J1366" i="19"/>
  <c r="J1365" i="19"/>
  <c r="J1364" i="19"/>
  <c r="J1363" i="19"/>
  <c r="J1362" i="19"/>
  <c r="J1361" i="19"/>
  <c r="J1360" i="19"/>
  <c r="J1359" i="19"/>
  <c r="J1358" i="19"/>
  <c r="J1357" i="19"/>
  <c r="J1356" i="19"/>
  <c r="J1355" i="19"/>
  <c r="J1354" i="19"/>
  <c r="J1353" i="19"/>
  <c r="J1352" i="19"/>
  <c r="J1351" i="19"/>
  <c r="J1350" i="19"/>
  <c r="J1349" i="19"/>
  <c r="J1348" i="19"/>
  <c r="J1347" i="19"/>
  <c r="J1346" i="19"/>
  <c r="J1345" i="19"/>
  <c r="J1344" i="19"/>
  <c r="J1343" i="19"/>
  <c r="J1342" i="19"/>
  <c r="J1341" i="19"/>
  <c r="J1340" i="19"/>
  <c r="J1339" i="19"/>
  <c r="J1338" i="19"/>
  <c r="J1337" i="19"/>
  <c r="J1336" i="19"/>
  <c r="J1335" i="19"/>
  <c r="J1334" i="19"/>
  <c r="J1333" i="19"/>
  <c r="J1332" i="19"/>
  <c r="J1331" i="19"/>
  <c r="J1330" i="19"/>
  <c r="J1329" i="19"/>
  <c r="J1328" i="19"/>
  <c r="J1327" i="19"/>
  <c r="J1326" i="19"/>
  <c r="J1325" i="19"/>
  <c r="J1324" i="19"/>
  <c r="J1323" i="19"/>
  <c r="J1322" i="19"/>
  <c r="J1321" i="19"/>
  <c r="J1320" i="19"/>
  <c r="J1319" i="19"/>
  <c r="J1318" i="19"/>
  <c r="J1317" i="19"/>
  <c r="J1316" i="19"/>
  <c r="J1315" i="19"/>
  <c r="J1314" i="19"/>
  <c r="J1313" i="19"/>
  <c r="J1312" i="19"/>
  <c r="J1311" i="19"/>
  <c r="J1310" i="19"/>
  <c r="J1309" i="19"/>
  <c r="J1308" i="19"/>
  <c r="J1307" i="19"/>
  <c r="J1306" i="19"/>
  <c r="J1305" i="19"/>
  <c r="J1304" i="19"/>
  <c r="J1303" i="19"/>
  <c r="J1302" i="19"/>
  <c r="J1301" i="19"/>
  <c r="J1300" i="19"/>
  <c r="J1299" i="19"/>
  <c r="J1298" i="19"/>
  <c r="J1297" i="19"/>
  <c r="J1296" i="19"/>
  <c r="J1295" i="19"/>
  <c r="J1294" i="19"/>
  <c r="J1293" i="19"/>
  <c r="J1292" i="19"/>
  <c r="J1291" i="19"/>
  <c r="J1290" i="19"/>
  <c r="J1289" i="19"/>
  <c r="J1288" i="19"/>
  <c r="J1287" i="19"/>
  <c r="J1286" i="19"/>
  <c r="J1285" i="19"/>
  <c r="J1284" i="19"/>
  <c r="J1283" i="19"/>
  <c r="J1282" i="19"/>
  <c r="J1281" i="19"/>
  <c r="J1280" i="19"/>
  <c r="J1279" i="19"/>
  <c r="J1278" i="19"/>
  <c r="J1277" i="19"/>
  <c r="J1276" i="19"/>
  <c r="J1275" i="19"/>
  <c r="J1274" i="19"/>
  <c r="J1273" i="19"/>
  <c r="J1272" i="19"/>
  <c r="J1271" i="19"/>
  <c r="J1270" i="19"/>
  <c r="J1269" i="19"/>
  <c r="J1268" i="19"/>
  <c r="J1267" i="19"/>
  <c r="J1266" i="19"/>
  <c r="J1265" i="19"/>
  <c r="J1264" i="19"/>
  <c r="J1263" i="19"/>
  <c r="J1262" i="19"/>
  <c r="J1261" i="19"/>
  <c r="J1260" i="19"/>
  <c r="J1259" i="19"/>
  <c r="J1258" i="19"/>
  <c r="J1257" i="19"/>
  <c r="J1256" i="19"/>
  <c r="J1255" i="19"/>
  <c r="J1254" i="19"/>
  <c r="J1253" i="19"/>
  <c r="J1252" i="19"/>
  <c r="J1251" i="19"/>
  <c r="J1250" i="19"/>
  <c r="J1249" i="19"/>
  <c r="J1248" i="19"/>
  <c r="J1247" i="19"/>
  <c r="J1246" i="19"/>
  <c r="J1245" i="19"/>
  <c r="J1244" i="19"/>
  <c r="J1243" i="19"/>
  <c r="J1242" i="19"/>
  <c r="J1241" i="19"/>
  <c r="J1240" i="19"/>
  <c r="J1239" i="19"/>
  <c r="J1238" i="19"/>
  <c r="J1237" i="19"/>
  <c r="J1236" i="19"/>
  <c r="J1235" i="19"/>
  <c r="J1234" i="19"/>
  <c r="J1233" i="19"/>
  <c r="J1232" i="19"/>
  <c r="J1231" i="19"/>
  <c r="J1230" i="19"/>
  <c r="J1229" i="19"/>
  <c r="J1228" i="19"/>
  <c r="J1227" i="19"/>
  <c r="J1226" i="19"/>
  <c r="J1225" i="19"/>
  <c r="J1224" i="19"/>
  <c r="J1223" i="19"/>
  <c r="J1222" i="19"/>
  <c r="J1221" i="19"/>
  <c r="J1220" i="19"/>
  <c r="J1219" i="19"/>
  <c r="J1218" i="19"/>
  <c r="J1217" i="19"/>
  <c r="J1216" i="19"/>
  <c r="J1215" i="19"/>
  <c r="J1214" i="19"/>
  <c r="J1213" i="19"/>
  <c r="J1212" i="19"/>
  <c r="J1211" i="19"/>
  <c r="J1210" i="19"/>
  <c r="J1209" i="19"/>
  <c r="J1208" i="19"/>
  <c r="J1207" i="19"/>
  <c r="J1206" i="19"/>
  <c r="J1205" i="19"/>
  <c r="J1204" i="19"/>
  <c r="J1203" i="19"/>
  <c r="J1202" i="19"/>
  <c r="J1201" i="19"/>
  <c r="J1200" i="19"/>
  <c r="J1199" i="19"/>
  <c r="J1198" i="19"/>
  <c r="J1197" i="19"/>
  <c r="J1196" i="19"/>
  <c r="J1195" i="19"/>
  <c r="J1194" i="19"/>
  <c r="J1193" i="19"/>
  <c r="J1192" i="19"/>
  <c r="J1191" i="19"/>
  <c r="J1190" i="19"/>
  <c r="J1189" i="19"/>
  <c r="J1188" i="19"/>
  <c r="J1187" i="19"/>
  <c r="J1186" i="19"/>
  <c r="J1185" i="19"/>
  <c r="J1184" i="19"/>
  <c r="J1183" i="19"/>
  <c r="J1182" i="19"/>
  <c r="J1181" i="19"/>
  <c r="J1180" i="19"/>
  <c r="J1179" i="19"/>
  <c r="J1178" i="19"/>
  <c r="J1177" i="19"/>
  <c r="J1176" i="19"/>
  <c r="J1175" i="19"/>
  <c r="J1174" i="19"/>
  <c r="J1173" i="19"/>
  <c r="J1172" i="19"/>
  <c r="J1171" i="19"/>
  <c r="J1170" i="19"/>
  <c r="J1169" i="19"/>
  <c r="J1168" i="19"/>
  <c r="J1167" i="19"/>
  <c r="J1166" i="19"/>
  <c r="J1165" i="19"/>
  <c r="J1164" i="19"/>
  <c r="J1163" i="19"/>
  <c r="J1162" i="19"/>
  <c r="J1161" i="19"/>
  <c r="J1160" i="19"/>
  <c r="J1159" i="19"/>
  <c r="J1158" i="19"/>
  <c r="J1157" i="19"/>
  <c r="J1156" i="19"/>
  <c r="J1155" i="19"/>
  <c r="J1154" i="19"/>
  <c r="J1153" i="19"/>
  <c r="J1152" i="19"/>
  <c r="J1151" i="19"/>
  <c r="J1150" i="19"/>
  <c r="J1149" i="19"/>
  <c r="J1148" i="19"/>
  <c r="J1147" i="19"/>
  <c r="J1146" i="19"/>
  <c r="J1145" i="19"/>
  <c r="J1144" i="19"/>
  <c r="J1143" i="19"/>
  <c r="J1142" i="19"/>
  <c r="J1141" i="19"/>
  <c r="J1140" i="19"/>
  <c r="J1139" i="19"/>
  <c r="J1138" i="19"/>
  <c r="J1137" i="19"/>
  <c r="J1136" i="19"/>
  <c r="J1135" i="19"/>
  <c r="J1134" i="19"/>
  <c r="J1133" i="19"/>
  <c r="J1132" i="19"/>
  <c r="J1131" i="19"/>
  <c r="J1130" i="19"/>
  <c r="J1129" i="19"/>
  <c r="J1128" i="19"/>
  <c r="J1127" i="19"/>
  <c r="J1126" i="19"/>
  <c r="J1125" i="19"/>
  <c r="J1124" i="19"/>
  <c r="J1123" i="19"/>
  <c r="J1122" i="19"/>
  <c r="J1121" i="19"/>
  <c r="J1120" i="19"/>
  <c r="J1119" i="19"/>
  <c r="J1118" i="19"/>
  <c r="J1117" i="19"/>
  <c r="J1116" i="19"/>
  <c r="J1115" i="19"/>
  <c r="J1114" i="19"/>
  <c r="J1113" i="19"/>
  <c r="J1112" i="19"/>
  <c r="J1111" i="19"/>
  <c r="J1110" i="19"/>
  <c r="J1109" i="19"/>
  <c r="J1108" i="19"/>
  <c r="J1107" i="19"/>
  <c r="J1106" i="19"/>
  <c r="J1105" i="19"/>
  <c r="J1104" i="19"/>
  <c r="J1103" i="19"/>
  <c r="J1102" i="19"/>
  <c r="J1101" i="19"/>
  <c r="J1100" i="19"/>
  <c r="J1099" i="19"/>
  <c r="J1098" i="19"/>
  <c r="J1097" i="19"/>
  <c r="J1096" i="19"/>
  <c r="J1095" i="19"/>
  <c r="J1094" i="19"/>
  <c r="J1093" i="19"/>
  <c r="J1092" i="19"/>
  <c r="J1091" i="19"/>
  <c r="J1090" i="19"/>
  <c r="J1089" i="19"/>
  <c r="J1088" i="19"/>
  <c r="J1087" i="19"/>
  <c r="J1086" i="19"/>
  <c r="J1085" i="19"/>
  <c r="J1084" i="19"/>
  <c r="J1083" i="19"/>
  <c r="J1082" i="19"/>
  <c r="J1081" i="19"/>
  <c r="J1080" i="19"/>
  <c r="J1079" i="19"/>
  <c r="J1078" i="19"/>
  <c r="J1077" i="19"/>
  <c r="J1076" i="19"/>
  <c r="J1075" i="19"/>
  <c r="J1074" i="19"/>
  <c r="J1073" i="19"/>
  <c r="J1072" i="19"/>
  <c r="J1071" i="19"/>
  <c r="J1070" i="19"/>
  <c r="J1069" i="19"/>
  <c r="J1068" i="19"/>
  <c r="J1067" i="19"/>
  <c r="J1066" i="19"/>
  <c r="J1065" i="19"/>
  <c r="J1064" i="19"/>
  <c r="J1063" i="19"/>
  <c r="J1062" i="19"/>
  <c r="J1061" i="19"/>
  <c r="J1060" i="19"/>
  <c r="J1059" i="19"/>
  <c r="J1058" i="19"/>
  <c r="J1057" i="19"/>
  <c r="J1056" i="19"/>
  <c r="J1055" i="19"/>
  <c r="J1054" i="19"/>
  <c r="J1053" i="19"/>
  <c r="J1052" i="19"/>
  <c r="J1051" i="19"/>
  <c r="J1050" i="19"/>
  <c r="J1049" i="19"/>
  <c r="J1048" i="19"/>
  <c r="J1047" i="19"/>
  <c r="J1046" i="19"/>
  <c r="J1045" i="19"/>
  <c r="J1044" i="19"/>
  <c r="J1043" i="19"/>
  <c r="J1042" i="19"/>
  <c r="J1041" i="19"/>
  <c r="J1040" i="19"/>
  <c r="J1039" i="19"/>
  <c r="J1038" i="19"/>
  <c r="J1037" i="19"/>
  <c r="J1036" i="19"/>
  <c r="J1035" i="19"/>
  <c r="J1034" i="19"/>
  <c r="J1033" i="19"/>
  <c r="J1032" i="19"/>
  <c r="J1031" i="19"/>
  <c r="J1030" i="19"/>
  <c r="J1029" i="19"/>
  <c r="J1028" i="19"/>
  <c r="J1027" i="19"/>
  <c r="J1026" i="19"/>
  <c r="J1025" i="19"/>
  <c r="J1024" i="19"/>
  <c r="J1023" i="19"/>
  <c r="J1022" i="19"/>
  <c r="J1021" i="19"/>
  <c r="J1020" i="19"/>
  <c r="J1019" i="19"/>
  <c r="J1018" i="19"/>
  <c r="J1017" i="19"/>
  <c r="J1016" i="19"/>
  <c r="J1015" i="19"/>
  <c r="J1014" i="19"/>
  <c r="J1013" i="19"/>
  <c r="J1012" i="19"/>
  <c r="J1011" i="19"/>
  <c r="J1010" i="19"/>
  <c r="J1009" i="19"/>
  <c r="J1008" i="19"/>
  <c r="J1007" i="19"/>
  <c r="J1006" i="19"/>
  <c r="J1005" i="19"/>
  <c r="J1004" i="19"/>
  <c r="J1003" i="19"/>
  <c r="J1002" i="19"/>
  <c r="J1001" i="19"/>
  <c r="J1000" i="19"/>
  <c r="J999" i="19"/>
  <c r="J998" i="19"/>
  <c r="J997" i="19"/>
  <c r="J996" i="19"/>
  <c r="J995" i="19"/>
  <c r="J994" i="19"/>
  <c r="J993" i="19"/>
  <c r="J992" i="19"/>
  <c r="J991" i="19"/>
  <c r="J990" i="19"/>
  <c r="J989" i="19"/>
  <c r="J988" i="19"/>
  <c r="J987" i="19"/>
  <c r="J986" i="19"/>
  <c r="J985" i="19"/>
  <c r="J984" i="19"/>
  <c r="J983" i="19"/>
  <c r="J982" i="19"/>
  <c r="J981" i="19"/>
  <c r="J980" i="19"/>
  <c r="J979" i="19"/>
  <c r="J978" i="19"/>
  <c r="J977" i="19"/>
  <c r="J976" i="19"/>
  <c r="J975" i="19"/>
  <c r="J974" i="19"/>
  <c r="J973" i="19"/>
  <c r="J972" i="19"/>
  <c r="J971" i="19"/>
  <c r="J970" i="19"/>
  <c r="J969" i="19"/>
  <c r="J968" i="19"/>
  <c r="J967" i="19"/>
  <c r="J966" i="19"/>
  <c r="J965" i="19"/>
  <c r="J964" i="19"/>
  <c r="J963" i="19"/>
  <c r="J962" i="19"/>
  <c r="J961" i="19"/>
  <c r="J960" i="19"/>
  <c r="J959" i="19"/>
  <c r="J958" i="19"/>
  <c r="J957" i="19"/>
  <c r="J956" i="19"/>
  <c r="J955" i="19"/>
  <c r="J954" i="19"/>
  <c r="J953" i="19"/>
  <c r="J952" i="19"/>
  <c r="J951" i="19"/>
  <c r="J950" i="19"/>
  <c r="J949" i="19"/>
  <c r="J948" i="19"/>
  <c r="J947" i="19"/>
  <c r="J946" i="19"/>
  <c r="J945" i="19"/>
  <c r="J944" i="19"/>
  <c r="J943" i="19"/>
  <c r="J942" i="19"/>
  <c r="J941" i="19"/>
  <c r="J940" i="19"/>
  <c r="J939" i="19"/>
  <c r="J938" i="19"/>
  <c r="J937" i="19"/>
  <c r="J936" i="19"/>
  <c r="J935" i="19"/>
  <c r="J934" i="19"/>
  <c r="J933" i="19"/>
  <c r="J932" i="19"/>
  <c r="J931" i="19"/>
  <c r="J930" i="19"/>
  <c r="J929" i="19"/>
  <c r="J928" i="19"/>
  <c r="J927" i="19"/>
  <c r="J926" i="19"/>
  <c r="J925" i="19"/>
  <c r="J924" i="19"/>
  <c r="J923" i="19"/>
  <c r="J922" i="19"/>
  <c r="J921" i="19"/>
  <c r="J920" i="19"/>
  <c r="J919" i="19"/>
  <c r="J918" i="19"/>
  <c r="J917" i="19"/>
  <c r="J916" i="19"/>
  <c r="J915" i="19"/>
  <c r="J914" i="19"/>
  <c r="J913" i="19"/>
  <c r="J912" i="19"/>
  <c r="J911" i="19"/>
  <c r="J910" i="19"/>
  <c r="J909" i="19"/>
  <c r="J908" i="19"/>
  <c r="J907" i="19"/>
  <c r="J906" i="19"/>
  <c r="J905" i="19"/>
  <c r="J904" i="19"/>
  <c r="J903" i="19"/>
  <c r="J902" i="19"/>
  <c r="J901" i="19"/>
  <c r="J900" i="19"/>
  <c r="J899" i="19"/>
  <c r="J898" i="19"/>
  <c r="J897" i="19"/>
  <c r="J896" i="19"/>
  <c r="J895" i="19"/>
  <c r="J894" i="19"/>
  <c r="J893" i="19"/>
  <c r="J892" i="19"/>
  <c r="J891" i="19"/>
  <c r="J890" i="19"/>
  <c r="J889" i="19"/>
  <c r="J888" i="19"/>
  <c r="J887" i="19"/>
  <c r="J886" i="19"/>
  <c r="J885" i="19"/>
  <c r="J884" i="19"/>
  <c r="J883" i="19"/>
  <c r="J882" i="19"/>
  <c r="J881" i="19"/>
  <c r="J880" i="19"/>
  <c r="J879" i="19"/>
  <c r="J878" i="19"/>
  <c r="J877" i="19"/>
  <c r="J876" i="19"/>
  <c r="J875" i="19"/>
  <c r="J874" i="19"/>
  <c r="J873" i="19"/>
  <c r="J872" i="19"/>
  <c r="J871" i="19"/>
  <c r="J870" i="19"/>
  <c r="J869" i="19"/>
  <c r="J868" i="19"/>
  <c r="J867" i="19"/>
  <c r="J866" i="19"/>
  <c r="J865" i="19"/>
  <c r="J864" i="19"/>
  <c r="J863" i="19"/>
  <c r="J862" i="19"/>
  <c r="J861" i="19"/>
  <c r="J860" i="19"/>
  <c r="J859" i="19"/>
  <c r="J858" i="19"/>
  <c r="J857" i="19"/>
  <c r="J856" i="19"/>
  <c r="J855" i="19"/>
  <c r="J854" i="19"/>
  <c r="J853" i="19"/>
  <c r="J852" i="19"/>
  <c r="J851" i="19"/>
  <c r="J850" i="19"/>
  <c r="J849" i="19"/>
  <c r="J848" i="19"/>
  <c r="J847" i="19"/>
  <c r="J846" i="19"/>
  <c r="J845" i="19"/>
  <c r="J844" i="19"/>
  <c r="J843" i="19"/>
  <c r="J842" i="19"/>
  <c r="J841" i="19"/>
  <c r="J840" i="19"/>
  <c r="J839" i="19"/>
  <c r="J838" i="19"/>
  <c r="J837" i="19"/>
  <c r="J836" i="19"/>
  <c r="J835" i="19"/>
  <c r="J834" i="19"/>
  <c r="J833" i="19"/>
  <c r="J832" i="19"/>
  <c r="J831" i="19"/>
  <c r="J830" i="19"/>
  <c r="J829" i="19"/>
  <c r="J828" i="19"/>
  <c r="J827" i="19"/>
  <c r="J826" i="19"/>
  <c r="J825" i="19"/>
  <c r="J824" i="19"/>
  <c r="J823" i="19"/>
  <c r="J822" i="19"/>
  <c r="J821" i="19"/>
  <c r="J820" i="19"/>
  <c r="J819" i="19"/>
  <c r="J818" i="19"/>
  <c r="J817" i="19"/>
  <c r="J816" i="19"/>
  <c r="J815" i="19"/>
  <c r="J814" i="19"/>
  <c r="J813" i="19"/>
  <c r="J812" i="19"/>
  <c r="J811" i="19"/>
  <c r="J810" i="19"/>
  <c r="J809" i="19"/>
  <c r="J808" i="19"/>
  <c r="J807" i="19"/>
  <c r="J806" i="19"/>
  <c r="J805" i="19"/>
  <c r="J804" i="19"/>
  <c r="J803" i="19"/>
  <c r="J802" i="19"/>
  <c r="J801" i="19"/>
  <c r="J800" i="19"/>
  <c r="J799" i="19"/>
  <c r="J798" i="19"/>
  <c r="J797" i="19"/>
  <c r="J796" i="19"/>
  <c r="J795" i="19"/>
  <c r="J794" i="19"/>
  <c r="J793" i="19"/>
  <c r="J792" i="19"/>
  <c r="J791" i="19"/>
  <c r="J790" i="19"/>
  <c r="J789" i="19"/>
  <c r="J788" i="19"/>
  <c r="J787" i="19"/>
  <c r="J786" i="19"/>
  <c r="J785" i="19"/>
  <c r="J784" i="19"/>
  <c r="J783" i="19"/>
  <c r="J782" i="19"/>
  <c r="J781" i="19"/>
  <c r="J780" i="19"/>
  <c r="J779" i="19"/>
  <c r="J778" i="19"/>
  <c r="J777" i="19"/>
  <c r="J776" i="19"/>
  <c r="J775" i="19"/>
  <c r="J774" i="19"/>
  <c r="J773" i="19"/>
  <c r="J772" i="19"/>
  <c r="J771" i="19"/>
  <c r="J770" i="19"/>
  <c r="J769" i="19"/>
  <c r="J768" i="19"/>
  <c r="J767" i="19"/>
  <c r="J766" i="19"/>
  <c r="J765" i="19"/>
  <c r="J764" i="19"/>
  <c r="J763" i="19"/>
  <c r="J762" i="19"/>
  <c r="J761" i="19"/>
  <c r="J760" i="19"/>
  <c r="J759" i="19"/>
  <c r="J758" i="19"/>
  <c r="J757" i="19"/>
  <c r="J756" i="19"/>
  <c r="J755" i="19"/>
  <c r="J754" i="19"/>
  <c r="J753" i="19"/>
  <c r="J752" i="19"/>
  <c r="J751" i="19"/>
  <c r="J750" i="19"/>
  <c r="J749" i="19"/>
  <c r="J748" i="19"/>
  <c r="J747" i="19"/>
  <c r="J746" i="19"/>
  <c r="J745" i="19"/>
  <c r="J744" i="19"/>
  <c r="J743"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6" i="19"/>
  <c r="J715" i="19"/>
  <c r="J714" i="19"/>
  <c r="J713" i="19"/>
  <c r="J712" i="19"/>
  <c r="J711" i="19"/>
  <c r="J710" i="19"/>
  <c r="J709" i="19"/>
  <c r="J708" i="19"/>
  <c r="J707" i="19"/>
  <c r="J706" i="19"/>
  <c r="J705" i="19"/>
  <c r="J704" i="19"/>
  <c r="J703" i="19"/>
  <c r="J702" i="19"/>
  <c r="J701" i="19"/>
  <c r="J700" i="19"/>
  <c r="J699" i="19"/>
  <c r="J698" i="19"/>
  <c r="J697" i="19"/>
  <c r="J696" i="19"/>
  <c r="J695" i="19"/>
  <c r="J694" i="19"/>
  <c r="J693" i="19"/>
  <c r="J692" i="19"/>
  <c r="J691" i="19"/>
  <c r="J690" i="19"/>
  <c r="J689" i="19"/>
  <c r="J688" i="19"/>
  <c r="J687" i="19"/>
  <c r="J686" i="19"/>
  <c r="J685" i="19"/>
  <c r="J684" i="19"/>
  <c r="J683" i="19"/>
  <c r="J682" i="19"/>
  <c r="J681" i="19"/>
  <c r="J680" i="19"/>
  <c r="J679" i="19"/>
  <c r="J678" i="19"/>
  <c r="J677" i="19"/>
  <c r="J676" i="19"/>
  <c r="J675" i="19"/>
  <c r="J674" i="19"/>
  <c r="J673" i="19"/>
  <c r="J672" i="19"/>
  <c r="J671" i="19"/>
  <c r="J670" i="19"/>
  <c r="J669" i="19"/>
  <c r="J668" i="19"/>
  <c r="J667" i="19"/>
  <c r="J666" i="19"/>
  <c r="J665" i="19"/>
  <c r="J664" i="19"/>
  <c r="J663" i="19"/>
  <c r="J662" i="19"/>
  <c r="J661" i="19"/>
  <c r="J660" i="19"/>
  <c r="J659" i="19"/>
  <c r="J658" i="19"/>
  <c r="J657" i="19"/>
  <c r="J656" i="19"/>
  <c r="J655" i="19"/>
  <c r="J654" i="19"/>
  <c r="J653" i="19"/>
  <c r="J652" i="19"/>
  <c r="J651" i="19"/>
  <c r="J650" i="19"/>
  <c r="J649" i="19"/>
  <c r="J648" i="19"/>
  <c r="J647" i="19"/>
  <c r="J646" i="19"/>
  <c r="J645" i="19"/>
  <c r="J644" i="19"/>
  <c r="J643" i="19"/>
  <c r="J642" i="19"/>
  <c r="J641" i="19"/>
  <c r="J640" i="19"/>
  <c r="J639" i="19"/>
  <c r="J638" i="19"/>
  <c r="J637" i="19"/>
  <c r="J636" i="19"/>
  <c r="J635" i="19"/>
  <c r="J634" i="19"/>
  <c r="J633" i="19"/>
  <c r="J632" i="19"/>
  <c r="J631" i="19"/>
  <c r="J630" i="19"/>
  <c r="J629" i="19"/>
  <c r="J628" i="19"/>
  <c r="J627" i="19"/>
  <c r="J626" i="19"/>
  <c r="J625" i="19"/>
  <c r="J624" i="19"/>
  <c r="J623" i="19"/>
  <c r="J622" i="19"/>
  <c r="J621" i="19"/>
  <c r="J620" i="19"/>
  <c r="J619" i="19"/>
  <c r="J618" i="19"/>
  <c r="J617" i="19"/>
  <c r="J616" i="19"/>
  <c r="J615" i="19"/>
  <c r="J614" i="19"/>
  <c r="J613" i="19"/>
  <c r="J612" i="19"/>
  <c r="J611" i="19"/>
  <c r="J610" i="19"/>
  <c r="J609" i="19"/>
  <c r="J608"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63" i="19"/>
  <c r="J562" i="19"/>
  <c r="J561" i="19"/>
  <c r="J560" i="19"/>
  <c r="J559"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468" i="19"/>
  <c r="J467" i="19"/>
  <c r="J466" i="19"/>
  <c r="J465" i="19"/>
  <c r="J464" i="19"/>
  <c r="J463" i="19"/>
  <c r="J462" i="19"/>
  <c r="J461"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6" i="19"/>
  <c r="J415" i="19"/>
  <c r="J414" i="19"/>
  <c r="J413" i="19"/>
  <c r="J412"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7" i="19"/>
  <c r="J366" i="19"/>
  <c r="J365" i="19"/>
  <c r="J364" i="19"/>
  <c r="J363"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315" i="19"/>
  <c r="J314"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 r="A39" i="10" l="1"/>
  <c r="A38" i="10"/>
  <c r="A37" i="10"/>
  <c r="A36" i="10"/>
  <c r="A35" i="10"/>
  <c r="A34" i="10"/>
  <c r="A32" i="10"/>
  <c r="A31" i="10"/>
  <c r="A30" i="10"/>
  <c r="A29" i="10"/>
  <c r="A28" i="10"/>
  <c r="M534" i="3" l="1"/>
  <c r="C534" i="3"/>
  <c r="D534" i="3" s="1"/>
  <c r="CU534" i="3" s="1"/>
  <c r="G534" i="3"/>
  <c r="J534" i="3"/>
  <c r="J535" i="3"/>
  <c r="M535" i="3"/>
  <c r="G535" i="3"/>
  <c r="C535" i="3"/>
  <c r="D535" i="3" s="1"/>
  <c r="CU535" i="3" s="1"/>
  <c r="G532" i="3"/>
  <c r="J532" i="3"/>
  <c r="M532" i="3"/>
  <c r="C532" i="3"/>
  <c r="D532" i="3" s="1"/>
  <c r="CU532" i="3" s="1"/>
  <c r="G536" i="3"/>
  <c r="J536" i="3"/>
  <c r="M536" i="3"/>
  <c r="C536" i="3"/>
  <c r="D536" i="3" s="1"/>
  <c r="CU536" i="3" s="1"/>
  <c r="M530" i="3"/>
  <c r="C530" i="3"/>
  <c r="D530" i="3" s="1"/>
  <c r="CU530" i="3" s="1"/>
  <c r="J530" i="3"/>
  <c r="G530" i="3"/>
  <c r="J531" i="3"/>
  <c r="M531" i="3"/>
  <c r="C531" i="3"/>
  <c r="D531" i="3" s="1"/>
  <c r="CU531" i="3" s="1"/>
  <c r="G531" i="3"/>
  <c r="C533" i="3"/>
  <c r="D533" i="3" s="1"/>
  <c r="CU533" i="3" s="1"/>
  <c r="G533" i="3"/>
  <c r="M533" i="3"/>
  <c r="J533" i="3"/>
  <c r="C537" i="3"/>
  <c r="D537" i="3" s="1"/>
  <c r="CU537" i="3" s="1"/>
  <c r="G537" i="3"/>
  <c r="M537" i="3"/>
  <c r="J537" i="3"/>
  <c r="C529" i="3"/>
  <c r="D529" i="3" s="1"/>
  <c r="CU529" i="3" s="1"/>
  <c r="G529" i="3"/>
  <c r="J529" i="3"/>
  <c r="M529" i="3"/>
  <c r="G528" i="3"/>
  <c r="J528" i="3"/>
  <c r="M528" i="3"/>
  <c r="C528" i="3"/>
  <c r="D528" i="3" s="1"/>
  <c r="CU528" i="3" s="1"/>
  <c r="J527" i="3"/>
  <c r="M527" i="3"/>
  <c r="C527" i="3"/>
  <c r="D527" i="3" s="1"/>
  <c r="CU527" i="3" s="1"/>
  <c r="G527" i="3"/>
  <c r="J526" i="3"/>
  <c r="C526" i="3"/>
  <c r="D526" i="3" s="1"/>
  <c r="CU526" i="3" s="1"/>
  <c r="M526" i="3"/>
  <c r="G526" i="3"/>
  <c r="A26" i="10"/>
  <c r="A27" i="10"/>
  <c r="R528" i="3" l="1"/>
  <c r="CW536" i="3"/>
  <c r="CV536" i="3"/>
  <c r="CV535" i="3"/>
  <c r="CW535" i="3"/>
  <c r="CV527" i="3"/>
  <c r="CW527" i="3"/>
  <c r="CV531" i="3"/>
  <c r="CW531" i="3"/>
  <c r="CW532" i="3"/>
  <c r="CV532" i="3"/>
  <c r="CV526" i="3"/>
  <c r="CW526" i="3"/>
  <c r="CV530" i="3"/>
  <c r="CW530" i="3"/>
  <c r="CV534" i="3"/>
  <c r="CW534" i="3"/>
  <c r="CV528" i="3"/>
  <c r="CW528" i="3"/>
  <c r="CW529" i="3"/>
  <c r="CV529" i="3"/>
  <c r="CW537" i="3"/>
  <c r="CV537" i="3"/>
  <c r="CW533" i="3"/>
  <c r="CV533" i="3"/>
  <c r="R526" i="3"/>
  <c r="U532" i="3"/>
  <c r="U528" i="3"/>
  <c r="U536" i="3"/>
  <c r="U526" i="3"/>
  <c r="R531" i="3"/>
  <c r="U531" i="3"/>
  <c r="R535" i="3"/>
  <c r="U535" i="3"/>
  <c r="R534" i="3"/>
  <c r="U534" i="3"/>
  <c r="R530" i="3"/>
  <c r="U530" i="3"/>
  <c r="R537" i="3"/>
  <c r="U537" i="3"/>
  <c r="R533" i="3"/>
  <c r="U533" i="3"/>
  <c r="R536" i="3"/>
  <c r="R532" i="3"/>
  <c r="R529" i="3"/>
  <c r="U529" i="3"/>
  <c r="R527" i="3"/>
  <c r="U527" i="3"/>
  <c r="G525" i="3"/>
  <c r="J525" i="3"/>
  <c r="M525" i="3"/>
  <c r="C525" i="3"/>
  <c r="D525" i="3" s="1"/>
  <c r="CU525" i="3" s="1"/>
  <c r="G524" i="3"/>
  <c r="J524" i="3"/>
  <c r="C524" i="3"/>
  <c r="D524" i="3" s="1"/>
  <c r="CU524" i="3" s="1"/>
  <c r="M524" i="3"/>
  <c r="F19"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Z84" i="3"/>
  <c r="AA84" i="3"/>
  <c r="AB84" i="3"/>
  <c r="AC84" i="3"/>
  <c r="AD84" i="3"/>
  <c r="Z85" i="3"/>
  <c r="AA85" i="3"/>
  <c r="AB85" i="3"/>
  <c r="AC85" i="3"/>
  <c r="AD85" i="3"/>
  <c r="Z86" i="3"/>
  <c r="AA86" i="3"/>
  <c r="AB86" i="3"/>
  <c r="AC86" i="3"/>
  <c r="AD86" i="3"/>
  <c r="AB83" i="9"/>
  <c r="AC83" i="9"/>
  <c r="AD83" i="9"/>
  <c r="AB84" i="9"/>
  <c r="AC84" i="9"/>
  <c r="AD84" i="9"/>
  <c r="AB85" i="9"/>
  <c r="AC85" i="9"/>
  <c r="AD85" i="9"/>
  <c r="AB86" i="9"/>
  <c r="AC86" i="9"/>
  <c r="AD86" i="9"/>
  <c r="AB87" i="9"/>
  <c r="AC87" i="9"/>
  <c r="AD87" i="9"/>
  <c r="AB88" i="9"/>
  <c r="AC88" i="9"/>
  <c r="AD88" i="9"/>
  <c r="AB89" i="9"/>
  <c r="AC89" i="9"/>
  <c r="AD89" i="9"/>
  <c r="AB90" i="9"/>
  <c r="AC90" i="9"/>
  <c r="AD90" i="9"/>
  <c r="AB91" i="9"/>
  <c r="AC91" i="9"/>
  <c r="AD91" i="9"/>
  <c r="AB92" i="9"/>
  <c r="AC92" i="9"/>
  <c r="AD92" i="9"/>
  <c r="AB93" i="9"/>
  <c r="AC93" i="9"/>
  <c r="AD93" i="9"/>
  <c r="AB94" i="9"/>
  <c r="AC94" i="9"/>
  <c r="AD94" i="9"/>
  <c r="AB95" i="9"/>
  <c r="AC95" i="9"/>
  <c r="AD95" i="9"/>
  <c r="AB96" i="9"/>
  <c r="AC96" i="9"/>
  <c r="AD96" i="9"/>
  <c r="AB97" i="9"/>
  <c r="AC97" i="9"/>
  <c r="AD97" i="9"/>
  <c r="AB98" i="9"/>
  <c r="AC98" i="9"/>
  <c r="AD98" i="9"/>
  <c r="AB99" i="9"/>
  <c r="AC99" i="9"/>
  <c r="AD99" i="9"/>
  <c r="AB100" i="9"/>
  <c r="AC100" i="9"/>
  <c r="AD100" i="9"/>
  <c r="AB101" i="9"/>
  <c r="AC101" i="9"/>
  <c r="AD101" i="9"/>
  <c r="AB102" i="9"/>
  <c r="AC102" i="9"/>
  <c r="AD10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Z83" i="9"/>
  <c r="Z84" i="9"/>
  <c r="Z85" i="9"/>
  <c r="Z86" i="9"/>
  <c r="Z87" i="9"/>
  <c r="Z88" i="9"/>
  <c r="Z89" i="9"/>
  <c r="Z90" i="9"/>
  <c r="Z91" i="9"/>
  <c r="Z92" i="9"/>
  <c r="F12" i="9"/>
  <c r="F13" i="9"/>
  <c r="F14" i="9"/>
  <c r="F15" i="9"/>
  <c r="F16" i="9"/>
  <c r="R525" i="3" l="1"/>
  <c r="CW525" i="3"/>
  <c r="CV525" i="3"/>
  <c r="CW524" i="3"/>
  <c r="CV524" i="3"/>
  <c r="U525" i="3"/>
  <c r="R524" i="3"/>
  <c r="U524" i="3"/>
  <c r="AS518" i="3"/>
  <c r="AM518" i="3"/>
  <c r="AS506" i="3"/>
  <c r="AM506" i="3"/>
  <c r="AS494" i="3"/>
  <c r="AM494" i="3"/>
  <c r="AS486" i="3"/>
  <c r="AM486" i="3"/>
  <c r="AS474" i="3"/>
  <c r="AM474" i="3"/>
  <c r="AS466" i="3"/>
  <c r="AM466" i="3"/>
  <c r="AS454" i="3"/>
  <c r="AM454" i="3"/>
  <c r="AS442" i="3"/>
  <c r="AM442" i="3"/>
  <c r="AS434" i="3"/>
  <c r="AM434" i="3"/>
  <c r="AS422" i="3"/>
  <c r="AM422" i="3"/>
  <c r="AS406" i="3"/>
  <c r="AM406" i="3"/>
  <c r="AS394" i="3"/>
  <c r="AM394" i="3"/>
  <c r="AS386" i="3"/>
  <c r="AM386" i="3"/>
  <c r="AS378" i="3"/>
  <c r="AM378" i="3"/>
  <c r="AS366" i="3"/>
  <c r="AM366" i="3"/>
  <c r="AS354" i="3"/>
  <c r="AM354" i="3"/>
  <c r="AS346" i="3"/>
  <c r="AM346" i="3"/>
  <c r="AS334" i="3"/>
  <c r="AM334" i="3"/>
  <c r="AS318" i="3"/>
  <c r="AM318" i="3"/>
  <c r="AS306" i="3"/>
  <c r="AM306" i="3"/>
  <c r="AS298" i="3"/>
  <c r="AM298" i="3"/>
  <c r="AS286" i="3"/>
  <c r="AM286" i="3"/>
  <c r="AS274" i="3"/>
  <c r="AM274" i="3"/>
  <c r="AS266" i="3"/>
  <c r="AM266" i="3"/>
  <c r="AS254" i="3"/>
  <c r="AM254" i="3"/>
  <c r="AS242" i="3"/>
  <c r="AM242" i="3"/>
  <c r="AS234" i="3"/>
  <c r="AM234" i="3"/>
  <c r="AS226" i="3"/>
  <c r="AM226" i="3"/>
  <c r="AS214" i="3"/>
  <c r="AM214" i="3"/>
  <c r="AS202" i="3"/>
  <c r="AM202" i="3"/>
  <c r="AS190" i="3"/>
  <c r="AM190" i="3"/>
  <c r="AS174" i="3"/>
  <c r="AM174" i="3"/>
  <c r="AS154" i="3"/>
  <c r="AM154" i="3"/>
  <c r="AS501" i="3"/>
  <c r="AM501" i="3"/>
  <c r="AS489" i="3"/>
  <c r="AM489" i="3"/>
  <c r="AS477" i="3"/>
  <c r="AM477" i="3"/>
  <c r="AS469" i="3"/>
  <c r="AM469" i="3"/>
  <c r="AS465" i="3"/>
  <c r="AM465" i="3"/>
  <c r="AS457" i="3"/>
  <c r="AM457" i="3"/>
  <c r="AS453" i="3"/>
  <c r="AM453" i="3"/>
  <c r="AS449" i="3"/>
  <c r="AM449" i="3"/>
  <c r="AS445" i="3"/>
  <c r="AM445" i="3"/>
  <c r="AS441" i="3"/>
  <c r="AM441" i="3"/>
  <c r="AS437" i="3"/>
  <c r="AM437" i="3"/>
  <c r="AS433" i="3"/>
  <c r="AM433" i="3"/>
  <c r="AS429" i="3"/>
  <c r="AM429" i="3"/>
  <c r="AS425" i="3"/>
  <c r="AM425" i="3"/>
  <c r="AS421" i="3"/>
  <c r="AM421" i="3"/>
  <c r="AS417" i="3"/>
  <c r="AM417" i="3"/>
  <c r="AS413" i="3"/>
  <c r="AM413" i="3"/>
  <c r="AS409" i="3"/>
  <c r="AM409" i="3"/>
  <c r="AS405" i="3"/>
  <c r="AM405" i="3"/>
  <c r="AS401" i="3"/>
  <c r="AM401" i="3"/>
  <c r="AS397" i="3"/>
  <c r="AM397" i="3"/>
  <c r="AS393" i="3"/>
  <c r="AM393" i="3"/>
  <c r="AS389" i="3"/>
  <c r="AM389" i="3"/>
  <c r="AS385" i="3"/>
  <c r="AM385" i="3"/>
  <c r="AS381" i="3"/>
  <c r="AM381" i="3"/>
  <c r="AS377" i="3"/>
  <c r="AM377" i="3"/>
  <c r="AS373" i="3"/>
  <c r="AM373" i="3"/>
  <c r="AS369" i="3"/>
  <c r="AM369" i="3"/>
  <c r="AS365" i="3"/>
  <c r="AM365" i="3"/>
  <c r="AS361" i="3"/>
  <c r="AM361" i="3"/>
  <c r="AS357" i="3"/>
  <c r="AM357" i="3"/>
  <c r="AS353" i="3"/>
  <c r="AM353" i="3"/>
  <c r="AS349" i="3"/>
  <c r="AM349" i="3"/>
  <c r="AS345" i="3"/>
  <c r="AM345" i="3"/>
  <c r="AS341" i="3"/>
  <c r="AM341" i="3"/>
  <c r="AS337" i="3"/>
  <c r="AM337" i="3"/>
  <c r="AS333" i="3"/>
  <c r="AM333" i="3"/>
  <c r="AS329" i="3"/>
  <c r="AM329" i="3"/>
  <c r="AS325" i="3"/>
  <c r="AM325" i="3"/>
  <c r="AS321" i="3"/>
  <c r="AM321" i="3"/>
  <c r="AS317" i="3"/>
  <c r="AM317" i="3"/>
  <c r="AS313" i="3"/>
  <c r="AM313" i="3"/>
  <c r="AS309" i="3"/>
  <c r="AM309" i="3"/>
  <c r="AS305" i="3"/>
  <c r="AM305" i="3"/>
  <c r="AS301" i="3"/>
  <c r="AM301" i="3"/>
  <c r="AS297" i="3"/>
  <c r="AM297" i="3"/>
  <c r="AS293" i="3"/>
  <c r="AM293" i="3"/>
  <c r="AS289" i="3"/>
  <c r="AM289" i="3"/>
  <c r="AS285" i="3"/>
  <c r="AM285" i="3"/>
  <c r="AS281" i="3"/>
  <c r="AM281" i="3"/>
  <c r="AS277" i="3"/>
  <c r="AM277" i="3"/>
  <c r="AS273" i="3"/>
  <c r="AM273" i="3"/>
  <c r="AS269" i="3"/>
  <c r="AM269" i="3"/>
  <c r="AS265" i="3"/>
  <c r="AM265" i="3"/>
  <c r="AS261" i="3"/>
  <c r="AM261" i="3"/>
  <c r="AS257" i="3"/>
  <c r="AM257" i="3"/>
  <c r="AS253" i="3"/>
  <c r="AM253" i="3"/>
  <c r="AS249" i="3"/>
  <c r="AM249" i="3"/>
  <c r="AS245" i="3"/>
  <c r="AM245" i="3"/>
  <c r="AS241" i="3"/>
  <c r="AM241" i="3"/>
  <c r="AS237" i="3"/>
  <c r="AM237" i="3"/>
  <c r="AS233" i="3"/>
  <c r="AM233" i="3"/>
  <c r="AS229" i="3"/>
  <c r="AM229" i="3"/>
  <c r="AS225" i="3"/>
  <c r="AM225" i="3"/>
  <c r="AS221" i="3"/>
  <c r="AM221" i="3"/>
  <c r="AS217" i="3"/>
  <c r="AM217" i="3"/>
  <c r="AS213" i="3"/>
  <c r="AM213" i="3"/>
  <c r="AS209" i="3"/>
  <c r="AM209" i="3"/>
  <c r="AS205" i="3"/>
  <c r="AM205" i="3"/>
  <c r="AS201" i="3"/>
  <c r="AM201" i="3"/>
  <c r="AS197" i="3"/>
  <c r="AM197" i="3"/>
  <c r="AS193" i="3"/>
  <c r="AM193" i="3"/>
  <c r="AS189" i="3"/>
  <c r="AM189" i="3"/>
  <c r="AS185" i="3"/>
  <c r="AM185" i="3"/>
  <c r="AS181" i="3"/>
  <c r="AM181" i="3"/>
  <c r="AS177" i="3"/>
  <c r="AM177" i="3"/>
  <c r="AS173" i="3"/>
  <c r="AM173" i="3"/>
  <c r="AS169" i="3"/>
  <c r="AM169" i="3"/>
  <c r="AS165" i="3"/>
  <c r="AM165" i="3"/>
  <c r="AS161" i="3"/>
  <c r="AM161" i="3"/>
  <c r="AS157" i="3"/>
  <c r="AM157" i="3"/>
  <c r="AS153" i="3"/>
  <c r="AM153" i="3"/>
  <c r="AS510" i="3"/>
  <c r="AM510" i="3"/>
  <c r="AS502" i="3"/>
  <c r="AM502" i="3"/>
  <c r="AS490" i="3"/>
  <c r="AM490" i="3"/>
  <c r="AS482" i="3"/>
  <c r="AM482" i="3"/>
  <c r="AS470" i="3"/>
  <c r="AM470" i="3"/>
  <c r="AS458" i="3"/>
  <c r="AM458" i="3"/>
  <c r="AS450" i="3"/>
  <c r="AM450" i="3"/>
  <c r="AS438" i="3"/>
  <c r="AM438" i="3"/>
  <c r="AS430" i="3"/>
  <c r="AM430" i="3"/>
  <c r="AS418" i="3"/>
  <c r="AM418" i="3"/>
  <c r="AS410" i="3"/>
  <c r="AM410" i="3"/>
  <c r="AS398" i="3"/>
  <c r="AM398" i="3"/>
  <c r="AS382" i="3"/>
  <c r="AM382" i="3"/>
  <c r="AS374" i="3"/>
  <c r="AM374" i="3"/>
  <c r="AS362" i="3"/>
  <c r="AM362" i="3"/>
  <c r="AS350" i="3"/>
  <c r="AM350" i="3"/>
  <c r="AS342" i="3"/>
  <c r="AM342" i="3"/>
  <c r="AS330" i="3"/>
  <c r="AM330" i="3"/>
  <c r="AS322" i="3"/>
  <c r="AM322" i="3"/>
  <c r="AS310" i="3"/>
  <c r="AM310" i="3"/>
  <c r="AS302" i="3"/>
  <c r="AM302" i="3"/>
  <c r="AS290" i="3"/>
  <c r="AM290" i="3"/>
  <c r="AS278" i="3"/>
  <c r="AM278" i="3"/>
  <c r="AS270" i="3"/>
  <c r="AM270" i="3"/>
  <c r="AS258" i="3"/>
  <c r="AM258" i="3"/>
  <c r="AS246" i="3"/>
  <c r="AM246" i="3"/>
  <c r="AS230" i="3"/>
  <c r="AM230" i="3"/>
  <c r="AS222" i="3"/>
  <c r="AM222" i="3"/>
  <c r="AS210" i="3"/>
  <c r="AM210" i="3"/>
  <c r="AS198" i="3"/>
  <c r="AM198" i="3"/>
  <c r="AS186" i="3"/>
  <c r="AM186" i="3"/>
  <c r="AS178" i="3"/>
  <c r="AM178" i="3"/>
  <c r="AS166" i="3"/>
  <c r="AM166" i="3"/>
  <c r="AS158" i="3"/>
  <c r="AM158" i="3"/>
  <c r="AS513" i="3"/>
  <c r="AM513" i="3"/>
  <c r="AS505" i="3"/>
  <c r="AM505" i="3"/>
  <c r="AS497" i="3"/>
  <c r="AM497" i="3"/>
  <c r="AS481" i="3"/>
  <c r="AM481" i="3"/>
  <c r="AS516" i="3"/>
  <c r="AM516" i="3"/>
  <c r="AS512" i="3"/>
  <c r="AM512" i="3"/>
  <c r="AS508" i="3"/>
  <c r="AM508" i="3"/>
  <c r="AS504" i="3"/>
  <c r="AM504" i="3"/>
  <c r="AS500" i="3"/>
  <c r="AM500" i="3"/>
  <c r="AS496" i="3"/>
  <c r="AM496" i="3"/>
  <c r="AS492" i="3"/>
  <c r="AM492" i="3"/>
  <c r="AS488" i="3"/>
  <c r="AM488" i="3"/>
  <c r="AS484" i="3"/>
  <c r="AM484" i="3"/>
  <c r="AS480" i="3"/>
  <c r="AM480" i="3"/>
  <c r="AS476" i="3"/>
  <c r="AM476" i="3"/>
  <c r="AS472" i="3"/>
  <c r="AM472" i="3"/>
  <c r="AS468" i="3"/>
  <c r="AM468" i="3"/>
  <c r="AS464" i="3"/>
  <c r="AM464" i="3"/>
  <c r="AS460" i="3"/>
  <c r="AM460" i="3"/>
  <c r="AS456" i="3"/>
  <c r="AM456" i="3"/>
  <c r="AS452" i="3"/>
  <c r="AM452" i="3"/>
  <c r="AS448" i="3"/>
  <c r="AM448" i="3"/>
  <c r="AS444" i="3"/>
  <c r="AM444" i="3"/>
  <c r="AS440" i="3"/>
  <c r="AM440" i="3"/>
  <c r="AS436" i="3"/>
  <c r="AM436" i="3"/>
  <c r="AS432" i="3"/>
  <c r="AM432" i="3"/>
  <c r="AS428" i="3"/>
  <c r="AM428" i="3"/>
  <c r="AS424" i="3"/>
  <c r="AM424" i="3"/>
  <c r="AS420" i="3"/>
  <c r="AM420" i="3"/>
  <c r="AS416" i="3"/>
  <c r="AM416" i="3"/>
  <c r="AS412" i="3"/>
  <c r="AM412" i="3"/>
  <c r="AS408" i="3"/>
  <c r="AM408" i="3"/>
  <c r="AS404" i="3"/>
  <c r="AM404" i="3"/>
  <c r="AS400" i="3"/>
  <c r="AM400" i="3"/>
  <c r="AS396" i="3"/>
  <c r="AM396" i="3"/>
  <c r="AS392" i="3"/>
  <c r="AM392" i="3"/>
  <c r="AS388" i="3"/>
  <c r="AM388" i="3"/>
  <c r="AS384" i="3"/>
  <c r="AM384" i="3"/>
  <c r="AS380" i="3"/>
  <c r="AM380" i="3"/>
  <c r="AS376" i="3"/>
  <c r="AM376" i="3"/>
  <c r="AS372" i="3"/>
  <c r="AM372" i="3"/>
  <c r="AS368" i="3"/>
  <c r="AM368" i="3"/>
  <c r="AS364" i="3"/>
  <c r="AM364" i="3"/>
  <c r="AS360" i="3"/>
  <c r="AM360" i="3"/>
  <c r="AS356" i="3"/>
  <c r="AM356" i="3"/>
  <c r="AS352" i="3"/>
  <c r="AM352" i="3"/>
  <c r="AS348" i="3"/>
  <c r="AM348" i="3"/>
  <c r="AS344" i="3"/>
  <c r="AM344" i="3"/>
  <c r="AS340" i="3"/>
  <c r="AM340" i="3"/>
  <c r="AS336" i="3"/>
  <c r="AM336" i="3"/>
  <c r="AS332" i="3"/>
  <c r="AM332" i="3"/>
  <c r="AS328" i="3"/>
  <c r="AM328" i="3"/>
  <c r="AS324" i="3"/>
  <c r="AM324" i="3"/>
  <c r="AS320" i="3"/>
  <c r="AM320" i="3"/>
  <c r="AS316" i="3"/>
  <c r="AM316" i="3"/>
  <c r="AS312" i="3"/>
  <c r="AM312" i="3"/>
  <c r="AS308" i="3"/>
  <c r="AM308" i="3"/>
  <c r="AS304" i="3"/>
  <c r="AM304" i="3"/>
  <c r="AS300" i="3"/>
  <c r="AM300" i="3"/>
  <c r="AS296" i="3"/>
  <c r="AM296" i="3"/>
  <c r="AS292" i="3"/>
  <c r="AM292" i="3"/>
  <c r="AS288" i="3"/>
  <c r="AM288" i="3"/>
  <c r="AS284" i="3"/>
  <c r="AM284" i="3"/>
  <c r="AS280" i="3"/>
  <c r="AM280" i="3"/>
  <c r="AS276" i="3"/>
  <c r="AM276" i="3"/>
  <c r="AS272" i="3"/>
  <c r="AM272" i="3"/>
  <c r="AS268" i="3"/>
  <c r="AM268" i="3"/>
  <c r="AS264" i="3"/>
  <c r="AM264" i="3"/>
  <c r="AS260" i="3"/>
  <c r="AM260" i="3"/>
  <c r="AS256" i="3"/>
  <c r="AM256" i="3"/>
  <c r="AS252" i="3"/>
  <c r="AM252" i="3"/>
  <c r="AS248" i="3"/>
  <c r="AM248" i="3"/>
  <c r="AS244" i="3"/>
  <c r="AM244" i="3"/>
  <c r="AS240" i="3"/>
  <c r="AM240" i="3"/>
  <c r="AS236" i="3"/>
  <c r="AM236" i="3"/>
  <c r="AS232" i="3"/>
  <c r="AM232" i="3"/>
  <c r="AS228" i="3"/>
  <c r="AM228" i="3"/>
  <c r="AS224" i="3"/>
  <c r="AM224" i="3"/>
  <c r="AS220" i="3"/>
  <c r="AM220" i="3"/>
  <c r="AS216" i="3"/>
  <c r="AM216" i="3"/>
  <c r="AS212" i="3"/>
  <c r="AM212" i="3"/>
  <c r="AS208" i="3"/>
  <c r="AM208" i="3"/>
  <c r="AS204" i="3"/>
  <c r="AM204" i="3"/>
  <c r="AS200" i="3"/>
  <c r="AM200" i="3"/>
  <c r="AS196" i="3"/>
  <c r="AM196" i="3"/>
  <c r="AS192" i="3"/>
  <c r="AM192" i="3"/>
  <c r="AS188" i="3"/>
  <c r="AM188" i="3"/>
  <c r="AS184" i="3"/>
  <c r="AM184" i="3"/>
  <c r="AS180" i="3"/>
  <c r="AM180" i="3"/>
  <c r="AS176" i="3"/>
  <c r="AM176" i="3"/>
  <c r="AS172" i="3"/>
  <c r="AM172" i="3"/>
  <c r="AS168" i="3"/>
  <c r="AM168" i="3"/>
  <c r="AS164" i="3"/>
  <c r="AM164" i="3"/>
  <c r="AS160" i="3"/>
  <c r="AM160" i="3"/>
  <c r="AS156" i="3"/>
  <c r="AM156" i="3"/>
  <c r="AS152" i="3"/>
  <c r="AM152" i="3"/>
  <c r="AS514" i="3"/>
  <c r="AM514" i="3"/>
  <c r="AS498" i="3"/>
  <c r="AM498" i="3"/>
  <c r="AS478" i="3"/>
  <c r="AM478" i="3"/>
  <c r="AS462" i="3"/>
  <c r="AM462" i="3"/>
  <c r="AS446" i="3"/>
  <c r="AM446" i="3"/>
  <c r="AS426" i="3"/>
  <c r="AM426" i="3"/>
  <c r="AS414" i="3"/>
  <c r="AM414" i="3"/>
  <c r="AS402" i="3"/>
  <c r="AM402" i="3"/>
  <c r="AS390" i="3"/>
  <c r="AM390" i="3"/>
  <c r="AS370" i="3"/>
  <c r="AM370" i="3"/>
  <c r="AS358" i="3"/>
  <c r="AM358" i="3"/>
  <c r="AS338" i="3"/>
  <c r="AM338" i="3"/>
  <c r="AS326" i="3"/>
  <c r="AM326" i="3"/>
  <c r="AS314" i="3"/>
  <c r="AM314" i="3"/>
  <c r="AS294" i="3"/>
  <c r="AM294" i="3"/>
  <c r="AS282" i="3"/>
  <c r="AM282" i="3"/>
  <c r="AS262" i="3"/>
  <c r="AM262" i="3"/>
  <c r="AS250" i="3"/>
  <c r="AM250" i="3"/>
  <c r="AS238" i="3"/>
  <c r="AM238" i="3"/>
  <c r="AS218" i="3"/>
  <c r="AM218" i="3"/>
  <c r="AS206" i="3"/>
  <c r="AM206" i="3"/>
  <c r="AS194" i="3"/>
  <c r="AM194" i="3"/>
  <c r="AS182" i="3"/>
  <c r="AM182" i="3"/>
  <c r="AS170" i="3"/>
  <c r="AM170" i="3"/>
  <c r="AS162" i="3"/>
  <c r="AM162" i="3"/>
  <c r="AS150" i="3"/>
  <c r="AM150" i="3"/>
  <c r="AS517" i="3"/>
  <c r="AM517" i="3"/>
  <c r="AS509" i="3"/>
  <c r="AM509" i="3"/>
  <c r="AS493" i="3"/>
  <c r="AM493" i="3"/>
  <c r="AS485" i="3"/>
  <c r="AM485" i="3"/>
  <c r="AS473" i="3"/>
  <c r="AM473" i="3"/>
  <c r="AS461" i="3"/>
  <c r="AM461" i="3"/>
  <c r="AS520" i="3"/>
  <c r="AM520" i="3"/>
  <c r="AS519" i="3"/>
  <c r="AM519" i="3"/>
  <c r="AS515" i="3"/>
  <c r="AM515" i="3"/>
  <c r="AS511" i="3"/>
  <c r="AM511" i="3"/>
  <c r="AS507" i="3"/>
  <c r="AM507" i="3"/>
  <c r="AS503" i="3"/>
  <c r="AM503" i="3"/>
  <c r="AS499" i="3"/>
  <c r="AM499" i="3"/>
  <c r="AS495" i="3"/>
  <c r="AM495" i="3"/>
  <c r="AS491" i="3"/>
  <c r="AM491" i="3"/>
  <c r="AS487" i="3"/>
  <c r="AM487" i="3"/>
  <c r="AS483" i="3"/>
  <c r="AM483" i="3"/>
  <c r="AS479" i="3"/>
  <c r="AM479" i="3"/>
  <c r="AS475" i="3"/>
  <c r="AM475" i="3"/>
  <c r="AS471" i="3"/>
  <c r="AM471" i="3"/>
  <c r="AS467" i="3"/>
  <c r="AM467" i="3"/>
  <c r="AS463" i="3"/>
  <c r="AM463" i="3"/>
  <c r="AS459" i="3"/>
  <c r="AM459" i="3"/>
  <c r="AS455" i="3"/>
  <c r="AM455" i="3"/>
  <c r="AS451" i="3"/>
  <c r="AM451" i="3"/>
  <c r="AS447" i="3"/>
  <c r="AM447" i="3"/>
  <c r="AS443" i="3"/>
  <c r="AM443" i="3"/>
  <c r="AS439" i="3"/>
  <c r="AM439" i="3"/>
  <c r="AS435" i="3"/>
  <c r="AM435" i="3"/>
  <c r="AS431" i="3"/>
  <c r="AM431" i="3"/>
  <c r="AS427" i="3"/>
  <c r="AM427" i="3"/>
  <c r="AS423" i="3"/>
  <c r="AM423" i="3"/>
  <c r="AS419" i="3"/>
  <c r="AM419" i="3"/>
  <c r="AS415" i="3"/>
  <c r="AM415" i="3"/>
  <c r="AS411" i="3"/>
  <c r="AM411" i="3"/>
  <c r="AS407" i="3"/>
  <c r="AM407" i="3"/>
  <c r="AS403" i="3"/>
  <c r="AM403" i="3"/>
  <c r="AS399" i="3"/>
  <c r="AM399" i="3"/>
  <c r="AS395" i="3"/>
  <c r="AM395" i="3"/>
  <c r="AS391" i="3"/>
  <c r="AM391" i="3"/>
  <c r="AS387" i="3"/>
  <c r="AM387" i="3"/>
  <c r="AS383" i="3"/>
  <c r="AM383" i="3"/>
  <c r="AS379" i="3"/>
  <c r="AM379" i="3"/>
  <c r="AS375" i="3"/>
  <c r="AM375" i="3"/>
  <c r="AS371" i="3"/>
  <c r="AM371" i="3"/>
  <c r="AS367" i="3"/>
  <c r="AM367" i="3"/>
  <c r="AS363" i="3"/>
  <c r="AM363" i="3"/>
  <c r="AS359" i="3"/>
  <c r="AM359" i="3"/>
  <c r="AS355" i="3"/>
  <c r="AM355" i="3"/>
  <c r="AS351" i="3"/>
  <c r="AM351" i="3"/>
  <c r="AS347" i="3"/>
  <c r="AM347" i="3"/>
  <c r="AS343" i="3"/>
  <c r="AM343" i="3"/>
  <c r="AS339" i="3"/>
  <c r="AM339" i="3"/>
  <c r="AS335" i="3"/>
  <c r="AM335" i="3"/>
  <c r="AS331" i="3"/>
  <c r="AM331" i="3"/>
  <c r="AS327" i="3"/>
  <c r="AM327" i="3"/>
  <c r="AS323" i="3"/>
  <c r="AM323" i="3"/>
  <c r="AS319" i="3"/>
  <c r="AM319" i="3"/>
  <c r="AS315" i="3"/>
  <c r="AM315" i="3"/>
  <c r="AS311" i="3"/>
  <c r="AM311" i="3"/>
  <c r="AS307" i="3"/>
  <c r="AM307" i="3"/>
  <c r="AS303" i="3"/>
  <c r="AM303" i="3"/>
  <c r="AS299" i="3"/>
  <c r="AM299" i="3"/>
  <c r="AS295" i="3"/>
  <c r="AM295" i="3"/>
  <c r="AS291" i="3"/>
  <c r="AM291" i="3"/>
  <c r="AS287" i="3"/>
  <c r="AM287" i="3"/>
  <c r="AS283" i="3"/>
  <c r="AM283" i="3"/>
  <c r="AS279" i="3"/>
  <c r="AM279" i="3"/>
  <c r="AS275" i="3"/>
  <c r="AM275" i="3"/>
  <c r="AS271" i="3"/>
  <c r="AM271" i="3"/>
  <c r="AS267" i="3"/>
  <c r="AM267" i="3"/>
  <c r="AS263" i="3"/>
  <c r="AM263" i="3"/>
  <c r="AS259" i="3"/>
  <c r="AM259" i="3"/>
  <c r="AS255" i="3"/>
  <c r="AM255" i="3"/>
  <c r="AS251" i="3"/>
  <c r="AM251" i="3"/>
  <c r="AS247" i="3"/>
  <c r="AM247" i="3"/>
  <c r="AS243" i="3"/>
  <c r="AM243" i="3"/>
  <c r="AS239" i="3"/>
  <c r="AM239" i="3"/>
  <c r="AS235" i="3"/>
  <c r="AM235" i="3"/>
  <c r="AS231" i="3"/>
  <c r="AM231" i="3"/>
  <c r="AS227" i="3"/>
  <c r="AM227" i="3"/>
  <c r="AS223" i="3"/>
  <c r="AM223" i="3"/>
  <c r="AS219" i="3"/>
  <c r="AM219" i="3"/>
  <c r="AS215" i="3"/>
  <c r="AM215" i="3"/>
  <c r="AS211" i="3"/>
  <c r="AM211" i="3"/>
  <c r="AS207" i="3"/>
  <c r="AM207" i="3"/>
  <c r="AS203" i="3"/>
  <c r="AM203" i="3"/>
  <c r="AS199" i="3"/>
  <c r="AM199" i="3"/>
  <c r="AS195" i="3"/>
  <c r="AM195" i="3"/>
  <c r="AS191" i="3"/>
  <c r="AM191" i="3"/>
  <c r="AS187" i="3"/>
  <c r="AM187" i="3"/>
  <c r="AS183" i="3"/>
  <c r="AM183" i="3"/>
  <c r="AS179" i="3"/>
  <c r="AM179" i="3"/>
  <c r="AS175" i="3"/>
  <c r="AM175" i="3"/>
  <c r="AS171" i="3"/>
  <c r="AM171" i="3"/>
  <c r="AS167" i="3"/>
  <c r="AM167" i="3"/>
  <c r="AS163" i="3"/>
  <c r="AM163" i="3"/>
  <c r="AS159" i="3"/>
  <c r="AM159" i="3"/>
  <c r="AS155" i="3"/>
  <c r="AM155" i="3"/>
  <c r="AS151" i="3"/>
  <c r="AM151" i="3"/>
  <c r="AM171" i="9"/>
  <c r="AS171" i="9"/>
  <c r="AS167" i="9"/>
  <c r="AM167" i="9"/>
  <c r="AS163" i="9"/>
  <c r="AM163" i="9"/>
  <c r="AS159" i="9"/>
  <c r="AM159" i="9"/>
  <c r="AS155" i="9"/>
  <c r="AM155" i="9"/>
  <c r="AM151" i="9"/>
  <c r="AS151" i="9"/>
  <c r="AM147" i="9"/>
  <c r="AS147" i="9"/>
  <c r="AM143" i="9"/>
  <c r="AS143" i="9"/>
  <c r="AS139" i="9"/>
  <c r="AM139" i="9"/>
  <c r="AM135" i="9"/>
  <c r="AS135" i="9"/>
  <c r="AS131" i="9"/>
  <c r="AM131" i="9"/>
  <c r="AS127" i="9"/>
  <c r="AM127" i="9"/>
  <c r="AM123" i="9"/>
  <c r="AS123" i="9"/>
  <c r="AS119" i="9"/>
  <c r="AM119" i="9"/>
  <c r="AM115" i="9"/>
  <c r="AS115" i="9"/>
  <c r="AM111" i="9"/>
  <c r="AS111" i="9"/>
  <c r="AS107" i="9"/>
  <c r="AM107" i="9"/>
  <c r="AS103" i="9"/>
  <c r="AM103" i="9"/>
  <c r="AS99" i="9"/>
  <c r="AM99" i="9"/>
  <c r="AM95" i="9"/>
  <c r="AS95" i="9"/>
  <c r="AS91" i="9"/>
  <c r="AM91" i="9"/>
  <c r="AM87" i="9"/>
  <c r="AS87" i="9"/>
  <c r="AS83" i="9"/>
  <c r="AM83" i="9"/>
  <c r="AS79" i="9"/>
  <c r="AM79" i="9"/>
  <c r="AS75" i="9"/>
  <c r="AM75" i="9"/>
  <c r="AM71" i="9"/>
  <c r="AS71" i="9"/>
  <c r="AS67" i="9"/>
  <c r="AM67" i="9"/>
  <c r="AS63" i="9"/>
  <c r="AM63" i="9"/>
  <c r="AS59" i="9"/>
  <c r="AM59" i="9"/>
  <c r="AM55" i="9"/>
  <c r="AS55" i="9"/>
  <c r="AS51" i="9"/>
  <c r="AM51" i="9"/>
  <c r="AM47" i="9"/>
  <c r="AS47" i="9"/>
  <c r="AS43" i="9"/>
  <c r="AM43" i="9"/>
  <c r="AS39" i="9"/>
  <c r="AM39" i="9"/>
  <c r="AS35" i="9"/>
  <c r="AM35" i="9"/>
  <c r="AM31" i="9"/>
  <c r="AS31" i="9"/>
  <c r="AS27" i="9"/>
  <c r="AM27" i="9"/>
  <c r="AS239" i="9"/>
  <c r="AM239" i="9"/>
  <c r="AS227" i="9"/>
  <c r="AM227" i="9"/>
  <c r="AM215" i="9"/>
  <c r="AS215" i="9"/>
  <c r="AS203" i="9"/>
  <c r="AM203" i="9"/>
  <c r="AS183" i="9"/>
  <c r="AM183" i="9"/>
  <c r="AS238" i="9"/>
  <c r="AM238" i="9"/>
  <c r="AM234" i="9"/>
  <c r="AS234" i="9"/>
  <c r="AS230" i="9"/>
  <c r="AM230" i="9"/>
  <c r="AS226" i="9"/>
  <c r="AM226" i="9"/>
  <c r="AM222" i="9"/>
  <c r="AS222" i="9"/>
  <c r="AM218" i="9"/>
  <c r="AS218" i="9"/>
  <c r="AS214" i="9"/>
  <c r="AM214" i="9"/>
  <c r="AS210" i="9"/>
  <c r="AM210" i="9"/>
  <c r="AS206" i="9"/>
  <c r="AM206" i="9"/>
  <c r="AS202" i="9"/>
  <c r="AM202" i="9"/>
  <c r="AS198" i="9"/>
  <c r="AM198" i="9"/>
  <c r="AS194" i="9"/>
  <c r="AM194" i="9"/>
  <c r="AM190" i="9"/>
  <c r="AS190" i="9"/>
  <c r="AS186" i="9"/>
  <c r="AM186" i="9"/>
  <c r="AM182" i="9"/>
  <c r="AS182" i="9"/>
  <c r="AS178" i="9"/>
  <c r="AM178" i="9"/>
  <c r="AS174" i="9"/>
  <c r="AM174" i="9"/>
  <c r="AS170" i="9"/>
  <c r="AM170" i="9"/>
  <c r="AM166" i="9"/>
  <c r="AS166" i="9"/>
  <c r="AS162" i="9"/>
  <c r="AM162" i="9"/>
  <c r="AS158" i="9"/>
  <c r="AM158" i="9"/>
  <c r="AM154" i="9"/>
  <c r="AS154" i="9"/>
  <c r="AM150" i="9"/>
  <c r="AS150" i="9"/>
  <c r="AS146" i="9"/>
  <c r="AM146" i="9"/>
  <c r="AM142" i="9"/>
  <c r="AS142" i="9"/>
  <c r="AS138" i="9"/>
  <c r="AM138" i="9"/>
  <c r="AM134" i="9"/>
  <c r="AS134" i="9"/>
  <c r="AM130" i="9"/>
  <c r="AS130" i="9"/>
  <c r="AM126" i="9"/>
  <c r="AS126" i="9"/>
  <c r="AS122" i="9"/>
  <c r="AM122" i="9"/>
  <c r="AM118" i="9"/>
  <c r="AS118" i="9"/>
  <c r="AS114" i="9"/>
  <c r="AM114" i="9"/>
  <c r="AM110" i="9"/>
  <c r="AS110" i="9"/>
  <c r="AS106" i="9"/>
  <c r="AM106" i="9"/>
  <c r="AS102" i="9"/>
  <c r="AM102" i="9"/>
  <c r="AS98" i="9"/>
  <c r="AM98" i="9"/>
  <c r="AM94" i="9"/>
  <c r="AS94" i="9"/>
  <c r="AS90" i="9"/>
  <c r="AM90" i="9"/>
  <c r="AM86" i="9"/>
  <c r="AS86" i="9"/>
  <c r="AS82" i="9"/>
  <c r="AM82" i="9"/>
  <c r="AS78" i="9"/>
  <c r="AM78" i="9"/>
  <c r="AS74" i="9"/>
  <c r="AM74" i="9"/>
  <c r="AM70" i="9"/>
  <c r="AS70" i="9"/>
  <c r="AS66" i="9"/>
  <c r="AM66" i="9"/>
  <c r="AS62" i="9"/>
  <c r="AM62" i="9"/>
  <c r="AS58" i="9"/>
  <c r="AM58" i="9"/>
  <c r="AS54" i="9"/>
  <c r="AM54" i="9"/>
  <c r="AS50" i="9"/>
  <c r="AM50" i="9"/>
  <c r="AS46" i="9"/>
  <c r="AM46" i="9"/>
  <c r="AS42" i="9"/>
  <c r="AM42" i="9"/>
  <c r="AS38" i="9"/>
  <c r="AM38" i="9"/>
  <c r="AM34" i="9"/>
  <c r="AS34" i="9"/>
  <c r="AS30" i="9"/>
  <c r="AM30" i="9"/>
  <c r="AS26" i="9"/>
  <c r="AM26" i="9"/>
  <c r="AS235" i="9"/>
  <c r="AM235" i="9"/>
  <c r="AS223" i="9"/>
  <c r="AM223" i="9"/>
  <c r="AM211" i="9"/>
  <c r="AS211" i="9"/>
  <c r="AM199" i="9"/>
  <c r="AS199" i="9"/>
  <c r="AM191" i="9"/>
  <c r="AS191" i="9"/>
  <c r="AM175" i="9"/>
  <c r="AS175" i="9"/>
  <c r="AS237" i="9"/>
  <c r="AM237" i="9"/>
  <c r="AM233" i="9"/>
  <c r="AS233" i="9"/>
  <c r="AS229" i="9"/>
  <c r="AM229" i="9"/>
  <c r="AM225" i="9"/>
  <c r="AS225" i="9"/>
  <c r="AS221" i="9"/>
  <c r="AM221" i="9"/>
  <c r="AS217" i="9"/>
  <c r="AM217" i="9"/>
  <c r="AM213" i="9"/>
  <c r="AS213" i="9"/>
  <c r="AM209" i="9"/>
  <c r="AS209" i="9"/>
  <c r="AS205" i="9"/>
  <c r="AM205" i="9"/>
  <c r="AS201" i="9"/>
  <c r="AM201" i="9"/>
  <c r="AM197" i="9"/>
  <c r="AS197" i="9"/>
  <c r="AS193" i="9"/>
  <c r="AM193" i="9"/>
  <c r="AS189" i="9"/>
  <c r="AM189" i="9"/>
  <c r="AM185" i="9"/>
  <c r="AS185" i="9"/>
  <c r="AM181" i="9"/>
  <c r="AS181" i="9"/>
  <c r="AM177" i="9"/>
  <c r="AS177" i="9"/>
  <c r="AS173" i="9"/>
  <c r="AM173" i="9"/>
  <c r="AS169" i="9"/>
  <c r="AM169" i="9"/>
  <c r="AM165" i="9"/>
  <c r="AS165" i="9"/>
  <c r="AM161" i="9"/>
  <c r="AS161" i="9"/>
  <c r="AM157" i="9"/>
  <c r="AS157" i="9"/>
  <c r="AM153" i="9"/>
  <c r="AS153" i="9"/>
  <c r="AS149" i="9"/>
  <c r="AM149" i="9"/>
  <c r="AM145" i="9"/>
  <c r="AS145" i="9"/>
  <c r="AS141" i="9"/>
  <c r="AM141" i="9"/>
  <c r="AM137" i="9"/>
  <c r="AS137" i="9"/>
  <c r="AS133" i="9"/>
  <c r="AM133" i="9"/>
  <c r="AS129" i="9"/>
  <c r="AM129" i="9"/>
  <c r="AM125" i="9"/>
  <c r="AS125" i="9"/>
  <c r="AS121" i="9"/>
  <c r="AM121" i="9"/>
  <c r="AS117" i="9"/>
  <c r="AM117" i="9"/>
  <c r="AM113" i="9"/>
  <c r="AS113" i="9"/>
  <c r="AS109" i="9"/>
  <c r="AM109" i="9"/>
  <c r="AM105" i="9"/>
  <c r="AS105" i="9"/>
  <c r="AS101" i="9"/>
  <c r="AM101" i="9"/>
  <c r="AS97" i="9"/>
  <c r="AM97" i="9"/>
  <c r="AS93" i="9"/>
  <c r="AM93" i="9"/>
  <c r="AM89" i="9"/>
  <c r="AS89" i="9"/>
  <c r="AS85" i="9"/>
  <c r="AM85" i="9"/>
  <c r="AM81" i="9"/>
  <c r="AS81" i="9"/>
  <c r="AS77" i="9"/>
  <c r="AM77" i="9"/>
  <c r="AS73" i="9"/>
  <c r="AM73" i="9"/>
  <c r="AS69" i="9"/>
  <c r="AM69" i="9"/>
  <c r="AS65" i="9"/>
  <c r="AM65" i="9"/>
  <c r="AS61" i="9"/>
  <c r="AM61" i="9"/>
  <c r="AS57" i="9"/>
  <c r="AM57" i="9"/>
  <c r="AS53" i="9"/>
  <c r="AM53" i="9"/>
  <c r="AS49" i="9"/>
  <c r="AM49" i="9"/>
  <c r="AS45" i="9"/>
  <c r="AM45" i="9"/>
  <c r="AS41" i="9"/>
  <c r="AM41" i="9"/>
  <c r="AS37" i="9"/>
  <c r="AM37" i="9"/>
  <c r="AM33" i="9"/>
  <c r="AS33" i="9"/>
  <c r="AS29" i="9"/>
  <c r="AM29" i="9"/>
  <c r="AS25" i="9"/>
  <c r="AM25" i="9"/>
  <c r="AS231" i="9"/>
  <c r="AM231" i="9"/>
  <c r="AS219" i="9"/>
  <c r="AM219" i="9"/>
  <c r="AM207" i="9"/>
  <c r="AS207" i="9"/>
  <c r="AS195" i="9"/>
  <c r="AM195" i="9"/>
  <c r="AM187" i="9"/>
  <c r="AS187" i="9"/>
  <c r="AM179" i="9"/>
  <c r="AS179" i="9"/>
  <c r="AS240" i="9"/>
  <c r="AM240" i="9"/>
  <c r="AM236" i="9"/>
  <c r="AS236" i="9"/>
  <c r="AS232" i="9"/>
  <c r="AM232" i="9"/>
  <c r="AS228" i="9"/>
  <c r="AM228" i="9"/>
  <c r="AM224" i="9"/>
  <c r="AS224" i="9"/>
  <c r="AM220" i="9"/>
  <c r="AS220" i="9"/>
  <c r="AS216" i="9"/>
  <c r="AM216" i="9"/>
  <c r="AS212" i="9"/>
  <c r="AM212" i="9"/>
  <c r="AM208" i="9"/>
  <c r="AS208" i="9"/>
  <c r="AM204" i="9"/>
  <c r="AS204" i="9"/>
  <c r="AM200" i="9"/>
  <c r="AS200" i="9"/>
  <c r="AM196" i="9"/>
  <c r="AS196" i="9"/>
  <c r="AM192" i="9"/>
  <c r="AS192" i="9"/>
  <c r="AS188" i="9"/>
  <c r="AM188" i="9"/>
  <c r="AS184" i="9"/>
  <c r="AM184" i="9"/>
  <c r="AM180" i="9"/>
  <c r="AS180" i="9"/>
  <c r="AS176" i="9"/>
  <c r="AM176" i="9"/>
  <c r="AS172" i="9"/>
  <c r="AM172" i="9"/>
  <c r="AS168" i="9"/>
  <c r="AM168" i="9"/>
  <c r="AS164" i="9"/>
  <c r="AM164" i="9"/>
  <c r="AS160" i="9"/>
  <c r="AM160" i="9"/>
  <c r="AS156" i="9"/>
  <c r="AM156" i="9"/>
  <c r="AS152" i="9"/>
  <c r="AM152" i="9"/>
  <c r="AM148" i="9"/>
  <c r="AS148" i="9"/>
  <c r="AS144" i="9"/>
  <c r="AM144" i="9"/>
  <c r="AM140" i="9"/>
  <c r="AS140" i="9"/>
  <c r="AM136" i="9"/>
  <c r="AS136" i="9"/>
  <c r="AS132" i="9"/>
  <c r="AM132" i="9"/>
  <c r="AS128" i="9"/>
  <c r="AM128" i="9"/>
  <c r="AS124" i="9"/>
  <c r="AM124" i="9"/>
  <c r="AS120" i="9"/>
  <c r="AM120" i="9"/>
  <c r="AM116" i="9"/>
  <c r="AS116" i="9"/>
  <c r="AS112" i="9"/>
  <c r="AM112" i="9"/>
  <c r="AS108" i="9"/>
  <c r="AM108" i="9"/>
  <c r="AS104" i="9"/>
  <c r="AM104" i="9"/>
  <c r="AM100" i="9"/>
  <c r="AS100" i="9"/>
  <c r="AS96" i="9"/>
  <c r="AM96" i="9"/>
  <c r="AS92" i="9"/>
  <c r="AM92" i="9"/>
  <c r="AS88" i="9"/>
  <c r="AM88" i="9"/>
  <c r="AS84" i="9"/>
  <c r="AM84" i="9"/>
  <c r="AS80" i="9"/>
  <c r="AM80" i="9"/>
  <c r="AM76" i="9"/>
  <c r="AS76" i="9"/>
  <c r="AS72" i="9"/>
  <c r="AM72" i="9"/>
  <c r="AS68" i="9"/>
  <c r="AM68" i="9"/>
  <c r="AS64" i="9"/>
  <c r="AM64" i="9"/>
  <c r="AS60" i="9"/>
  <c r="AM60" i="9"/>
  <c r="AS56" i="9"/>
  <c r="AM56" i="9"/>
  <c r="AS52" i="9"/>
  <c r="AM52" i="9"/>
  <c r="AM48" i="9"/>
  <c r="AS48" i="9"/>
  <c r="AS44" i="9"/>
  <c r="AM44" i="9"/>
  <c r="AS40" i="9"/>
  <c r="AM40" i="9"/>
  <c r="AS36" i="9"/>
  <c r="AM36" i="9"/>
  <c r="AM32" i="9"/>
  <c r="AS32" i="9"/>
  <c r="AS28" i="9"/>
  <c r="AM28" i="9"/>
  <c r="AS24" i="9"/>
  <c r="AM24" i="9"/>
  <c r="AS23" i="9"/>
  <c r="AM23" i="9"/>
  <c r="AM22" i="9"/>
  <c r="AS22" i="9"/>
  <c r="AM21" i="9"/>
  <c r="AS21" i="9"/>
  <c r="AS19" i="9"/>
  <c r="AS18" i="9"/>
  <c r="AS13" i="9"/>
  <c r="AS17" i="9"/>
  <c r="AS15" i="9"/>
  <c r="AS12" i="9"/>
  <c r="AS16" i="9"/>
  <c r="AS14" i="9"/>
  <c r="AS13" i="3"/>
  <c r="AS12" i="3"/>
  <c r="H2491" i="19"/>
  <c r="H2492" i="19"/>
  <c r="H2493" i="19"/>
  <c r="H2494" i="19"/>
  <c r="H2495" i="19"/>
  <c r="H2496" i="19"/>
  <c r="H2497" i="19"/>
  <c r="H2498" i="19"/>
  <c r="H2499" i="19"/>
  <c r="H2500" i="19"/>
  <c r="H2501" i="19"/>
  <c r="H2502" i="19"/>
  <c r="H2503" i="19"/>
  <c r="H2504" i="19"/>
  <c r="H2505" i="19"/>
  <c r="H2506" i="19"/>
  <c r="H2507" i="19"/>
  <c r="H2508" i="19"/>
  <c r="H2509" i="19"/>
  <c r="H2510" i="19"/>
  <c r="H2511" i="19"/>
  <c r="H2512" i="19"/>
  <c r="H2513" i="19"/>
  <c r="H2514" i="19"/>
  <c r="H2515" i="19"/>
  <c r="H2516" i="19"/>
  <c r="H2517" i="19"/>
  <c r="H2518" i="19"/>
  <c r="H2519" i="19"/>
  <c r="H2520" i="19"/>
  <c r="H2521" i="19"/>
  <c r="H2522" i="19"/>
  <c r="H2523" i="19"/>
  <c r="H2524" i="19"/>
  <c r="H2525" i="19"/>
  <c r="H2526" i="19"/>
  <c r="H2527" i="19"/>
  <c r="H2528" i="19"/>
  <c r="H2529" i="19"/>
  <c r="H2530" i="19"/>
  <c r="H2531" i="19"/>
  <c r="H2532" i="19"/>
  <c r="H2533" i="19"/>
  <c r="H2534" i="19"/>
  <c r="H2535" i="19"/>
  <c r="H2536" i="19"/>
  <c r="H2537" i="19"/>
  <c r="H2538" i="19"/>
  <c r="H2539" i="19"/>
  <c r="H2540" i="19"/>
  <c r="H2541" i="19"/>
  <c r="H2542" i="19"/>
  <c r="H2543" i="19"/>
  <c r="H2544" i="19"/>
  <c r="H2545" i="19"/>
  <c r="H2546" i="19"/>
  <c r="H2547" i="19"/>
  <c r="H2548" i="19"/>
  <c r="H2549" i="19"/>
  <c r="H2550" i="19"/>
  <c r="H2551" i="19"/>
  <c r="H2552" i="19"/>
  <c r="H2553" i="19"/>
  <c r="H2554" i="19"/>
  <c r="H2555" i="19"/>
  <c r="H2556" i="19"/>
  <c r="H2557" i="19"/>
  <c r="H2558" i="19"/>
  <c r="H2559" i="19"/>
  <c r="H2560" i="19"/>
  <c r="H2561" i="19"/>
  <c r="H2562" i="19"/>
  <c r="H2563" i="19"/>
  <c r="H2564" i="19"/>
  <c r="H2565" i="19"/>
  <c r="H2566" i="19"/>
  <c r="H2567" i="19"/>
  <c r="H2568" i="19"/>
  <c r="H2569" i="19"/>
  <c r="H2570" i="19"/>
  <c r="H2571" i="19"/>
  <c r="H2572" i="19"/>
  <c r="H2573" i="19"/>
  <c r="H2574" i="19"/>
  <c r="H2575" i="19"/>
  <c r="H2576" i="19"/>
  <c r="H2577" i="19"/>
  <c r="H2578" i="19"/>
  <c r="H2579" i="19"/>
  <c r="H2580" i="19"/>
  <c r="H2581" i="19"/>
  <c r="H2582" i="19"/>
  <c r="H2583" i="19"/>
  <c r="H2584" i="19"/>
  <c r="H2585" i="19"/>
  <c r="H2586" i="19"/>
  <c r="H2587" i="19"/>
  <c r="H2588" i="19"/>
  <c r="H2589" i="19"/>
  <c r="H2590" i="19"/>
  <c r="H2591" i="19"/>
  <c r="H2592" i="19"/>
  <c r="H2593" i="19"/>
  <c r="H2594" i="19"/>
  <c r="H2595" i="19"/>
  <c r="H2596" i="19"/>
  <c r="H2597" i="19"/>
  <c r="H2598" i="19"/>
  <c r="H2599" i="19"/>
  <c r="H2600" i="19"/>
  <c r="H2601" i="19"/>
  <c r="H2602" i="19"/>
  <c r="H2603" i="19"/>
  <c r="H2604" i="19"/>
  <c r="H2605" i="19"/>
  <c r="H2606" i="19"/>
  <c r="H2607" i="19"/>
  <c r="H2608" i="19"/>
  <c r="H2609" i="19"/>
  <c r="H2610" i="19"/>
  <c r="H2611" i="19"/>
  <c r="H2612" i="19"/>
  <c r="H2613" i="19"/>
  <c r="H2614" i="19"/>
  <c r="H2615" i="19"/>
  <c r="H2616" i="19"/>
  <c r="H2617" i="19"/>
  <c r="H2618" i="19"/>
  <c r="H2619" i="19"/>
  <c r="H2620" i="19"/>
  <c r="H2621" i="19"/>
  <c r="H2622" i="19"/>
  <c r="H2623" i="19"/>
  <c r="H2624" i="19"/>
  <c r="H2625" i="19"/>
  <c r="H2626" i="19"/>
  <c r="H2627" i="19"/>
  <c r="H2628" i="19"/>
  <c r="H2629" i="19"/>
  <c r="H2630" i="19"/>
  <c r="H2631" i="19"/>
  <c r="H2632" i="19"/>
  <c r="H2633" i="19"/>
  <c r="H2634" i="19"/>
  <c r="H2635" i="19"/>
  <c r="H2636" i="19"/>
  <c r="H2637" i="19"/>
  <c r="H2638" i="19"/>
  <c r="H2639" i="19"/>
  <c r="H2640" i="19"/>
  <c r="H2641" i="19"/>
  <c r="H2642" i="19"/>
  <c r="H2643" i="19"/>
  <c r="H2644" i="19"/>
  <c r="H2645" i="19"/>
  <c r="H2646" i="19"/>
  <c r="H2647" i="19"/>
  <c r="H2648" i="19"/>
  <c r="H2649" i="19"/>
  <c r="H2650" i="19"/>
  <c r="H2651" i="19"/>
  <c r="H2652" i="19"/>
  <c r="H2653" i="19"/>
  <c r="H2654" i="19"/>
  <c r="H2655" i="19"/>
  <c r="H2656" i="19"/>
  <c r="H2657" i="19"/>
  <c r="H2658" i="19"/>
  <c r="H2659" i="19"/>
  <c r="H2660" i="19"/>
  <c r="H2661" i="19"/>
  <c r="H2662" i="19"/>
  <c r="H2663" i="19"/>
  <c r="H2664" i="19"/>
  <c r="H2665" i="19"/>
  <c r="H2666" i="19"/>
  <c r="H2667" i="19"/>
  <c r="H2668" i="19"/>
  <c r="H2669" i="19"/>
  <c r="H2670" i="19"/>
  <c r="H2671" i="19"/>
  <c r="H2672" i="19"/>
  <c r="H2673" i="19"/>
  <c r="H2674" i="19"/>
  <c r="H2675" i="19"/>
  <c r="H2676" i="19"/>
  <c r="H2677" i="19"/>
  <c r="H2678" i="19"/>
  <c r="H2679" i="19"/>
  <c r="H2680" i="19"/>
  <c r="H2681" i="19"/>
  <c r="H2682" i="19"/>
  <c r="H2683" i="19"/>
  <c r="H2684" i="19"/>
  <c r="H2685" i="19"/>
  <c r="H2686" i="19"/>
  <c r="H2687" i="19"/>
  <c r="H2688" i="19"/>
  <c r="H2689" i="19"/>
  <c r="H2690" i="19"/>
  <c r="H2691" i="19"/>
  <c r="H2692" i="19"/>
  <c r="H2693" i="19"/>
  <c r="H2694" i="19"/>
  <c r="H2695" i="19"/>
  <c r="H2696" i="19"/>
  <c r="H2697" i="19"/>
  <c r="H2698" i="19"/>
  <c r="H2699" i="19"/>
  <c r="H2700" i="19"/>
  <c r="H2701" i="19"/>
  <c r="H2702" i="19"/>
  <c r="H2703" i="19"/>
  <c r="H2704" i="19"/>
  <c r="H2705" i="19"/>
  <c r="H2706" i="19"/>
  <c r="H2707" i="19"/>
  <c r="H2708" i="19"/>
  <c r="H2709" i="19"/>
  <c r="H2710" i="19"/>
  <c r="H2711" i="19"/>
  <c r="H2712" i="19"/>
  <c r="H2713" i="19"/>
  <c r="H2714" i="19"/>
  <c r="H2715" i="19"/>
  <c r="H2716" i="19"/>
  <c r="H2717" i="19"/>
  <c r="H2718" i="19"/>
  <c r="H2719" i="19"/>
  <c r="H2720" i="19"/>
  <c r="H2721" i="19"/>
  <c r="H2722" i="19"/>
  <c r="H2723" i="19"/>
  <c r="H2724" i="19"/>
  <c r="H2725" i="19"/>
  <c r="H2726" i="19"/>
  <c r="H2727" i="19"/>
  <c r="H2728" i="19"/>
  <c r="H2729" i="19"/>
  <c r="H2730" i="19"/>
  <c r="H2731" i="19"/>
  <c r="H2732" i="19"/>
  <c r="H2733" i="19"/>
  <c r="H2734" i="19"/>
  <c r="H2735" i="19"/>
  <c r="H2736" i="19"/>
  <c r="H2737" i="19"/>
  <c r="H2738" i="19"/>
  <c r="H2739" i="19"/>
  <c r="H2740" i="19"/>
  <c r="H2741" i="19"/>
  <c r="H2742" i="19"/>
  <c r="H2743" i="19"/>
  <c r="H2744" i="19"/>
  <c r="H2745" i="19"/>
  <c r="H2746" i="19"/>
  <c r="H2747" i="19"/>
  <c r="H2748" i="19"/>
  <c r="H2749" i="19"/>
  <c r="H2750" i="19"/>
  <c r="H2751" i="19"/>
  <c r="H2752" i="19"/>
  <c r="H2753" i="19"/>
  <c r="H2754" i="19"/>
  <c r="H2755" i="19"/>
  <c r="H2756" i="19"/>
  <c r="H2757" i="19"/>
  <c r="H2758" i="19"/>
  <c r="H2759" i="19"/>
  <c r="H2760" i="19"/>
  <c r="H2761" i="19"/>
  <c r="H2762" i="19"/>
  <c r="H2763" i="19"/>
  <c r="H2764" i="19"/>
  <c r="H2765" i="19"/>
  <c r="H2766" i="19"/>
  <c r="H2767" i="19"/>
  <c r="H2768" i="19"/>
  <c r="H2769" i="19"/>
  <c r="H2770" i="19"/>
  <c r="H2771" i="19"/>
  <c r="H2772" i="19"/>
  <c r="H2773" i="19"/>
  <c r="H2774" i="19"/>
  <c r="H2775" i="19"/>
  <c r="H2776" i="19"/>
  <c r="H2777" i="19"/>
  <c r="H2778" i="19"/>
  <c r="H2779" i="19"/>
  <c r="H2780" i="19"/>
  <c r="H2781" i="19"/>
  <c r="H2782" i="19"/>
  <c r="H2783" i="19"/>
  <c r="H2784" i="19"/>
  <c r="H2785" i="19"/>
  <c r="H2786" i="19"/>
  <c r="H2787" i="19"/>
  <c r="H2788" i="19"/>
  <c r="H2789" i="19"/>
  <c r="H2790" i="19"/>
  <c r="H2791" i="19"/>
  <c r="H2792" i="19"/>
  <c r="H2793" i="19"/>
  <c r="H2794" i="19"/>
  <c r="H2795" i="19"/>
  <c r="H2796" i="19"/>
  <c r="H2797" i="19"/>
  <c r="H2798" i="19"/>
  <c r="H2799" i="19"/>
  <c r="H2800" i="19"/>
  <c r="H2801" i="19"/>
  <c r="H2802" i="19"/>
  <c r="H2803" i="19"/>
  <c r="H2804" i="19"/>
  <c r="H2805" i="19"/>
  <c r="H2806" i="19"/>
  <c r="H2807" i="19"/>
  <c r="H2808" i="19"/>
  <c r="H2809" i="19"/>
  <c r="H2810" i="19"/>
  <c r="H2811" i="19"/>
  <c r="H2812" i="19"/>
  <c r="H2813" i="19"/>
  <c r="H2814" i="19"/>
  <c r="H2815" i="19"/>
  <c r="H2816" i="19"/>
  <c r="H2817" i="19"/>
  <c r="H2818" i="19"/>
  <c r="H2819" i="19"/>
  <c r="H2820" i="19"/>
  <c r="H2821" i="19"/>
  <c r="H2822" i="19"/>
  <c r="H2823" i="19"/>
  <c r="H2824" i="19"/>
  <c r="H2825" i="19"/>
  <c r="H2826" i="19"/>
  <c r="H2827" i="19"/>
  <c r="H2828" i="19"/>
  <c r="H2829" i="19"/>
  <c r="H2830" i="19"/>
  <c r="H2831" i="19"/>
  <c r="H2832" i="19"/>
  <c r="H2833" i="19"/>
  <c r="H2834" i="19"/>
  <c r="H2835" i="19"/>
  <c r="H2836" i="19"/>
  <c r="H2837" i="19"/>
  <c r="H2838" i="19"/>
  <c r="H2839" i="19"/>
  <c r="H2840" i="19"/>
  <c r="H2841" i="19"/>
  <c r="H2842" i="19"/>
  <c r="H2843" i="19"/>
  <c r="H2844" i="19"/>
  <c r="H2845" i="19"/>
  <c r="H2846" i="19"/>
  <c r="H2847" i="19"/>
  <c r="H2848" i="19"/>
  <c r="H2849" i="19"/>
  <c r="H2850" i="19"/>
  <c r="H2851" i="19"/>
  <c r="H2852" i="19"/>
  <c r="H2853" i="19"/>
  <c r="H2854" i="19"/>
  <c r="H2855" i="19"/>
  <c r="H2856" i="19"/>
  <c r="H2857" i="19"/>
  <c r="H2858" i="19"/>
  <c r="H2859" i="19"/>
  <c r="H2860" i="19"/>
  <c r="H2861" i="19"/>
  <c r="H2862" i="19"/>
  <c r="H2863" i="19"/>
  <c r="H2864" i="19"/>
  <c r="H2865" i="19"/>
  <c r="H2866" i="19"/>
  <c r="H2867" i="19"/>
  <c r="H2868" i="19"/>
  <c r="H2869" i="19"/>
  <c r="H2870" i="19"/>
  <c r="H2871" i="19"/>
  <c r="H2872" i="19"/>
  <c r="H2873" i="19"/>
  <c r="H2874" i="19"/>
  <c r="H2875" i="19"/>
  <c r="H2876" i="19"/>
  <c r="H2877" i="19"/>
  <c r="H2878" i="19"/>
  <c r="H2879" i="19"/>
  <c r="H2880" i="19"/>
  <c r="H2881" i="19"/>
  <c r="H2882" i="19"/>
  <c r="H2883" i="19"/>
  <c r="H2884" i="19"/>
  <c r="H2885" i="19"/>
  <c r="H2886" i="19"/>
  <c r="H2887" i="19"/>
  <c r="H2888" i="19"/>
  <c r="H2889" i="19"/>
  <c r="H2890" i="19"/>
  <c r="H2891" i="19"/>
  <c r="H2892" i="19"/>
  <c r="H2893" i="19"/>
  <c r="H2894" i="19"/>
  <c r="H2895" i="19"/>
  <c r="H2896" i="19"/>
  <c r="H2897" i="19"/>
  <c r="H2898" i="19"/>
  <c r="H2899" i="19"/>
  <c r="H2900" i="19"/>
  <c r="H2901" i="19"/>
  <c r="H2902" i="19"/>
  <c r="H2903" i="19"/>
  <c r="H2904" i="19"/>
  <c r="H2905" i="19"/>
  <c r="H2906" i="19"/>
  <c r="H2907" i="19"/>
  <c r="H2908" i="19"/>
  <c r="H2909" i="19"/>
  <c r="H2910" i="19"/>
  <c r="H2911" i="19"/>
  <c r="H2912" i="19"/>
  <c r="H2913" i="19"/>
  <c r="H2914" i="19"/>
  <c r="H2915" i="19"/>
  <c r="H2916" i="19"/>
  <c r="H2917" i="19"/>
  <c r="H2918" i="19"/>
  <c r="H2919" i="19"/>
  <c r="H2920" i="19"/>
  <c r="H2921" i="19"/>
  <c r="H2922" i="19"/>
  <c r="H2923" i="19"/>
  <c r="H2924" i="19"/>
  <c r="H2925" i="19"/>
  <c r="H2926" i="19"/>
  <c r="H2927" i="19"/>
  <c r="H2928" i="19"/>
  <c r="H2929" i="19"/>
  <c r="H2930" i="19"/>
  <c r="H2931" i="19"/>
  <c r="H2932" i="19"/>
  <c r="H2933" i="19"/>
  <c r="H2934" i="19"/>
  <c r="H2935" i="19"/>
  <c r="H2936" i="19"/>
  <c r="H2937" i="19"/>
  <c r="H2938" i="19"/>
  <c r="H2939" i="19"/>
  <c r="H2940" i="19"/>
  <c r="H2941" i="19"/>
  <c r="H2942" i="19"/>
  <c r="H2943" i="19"/>
  <c r="H2944" i="19"/>
  <c r="H2945" i="19"/>
  <c r="H2946" i="19"/>
  <c r="H2947" i="19"/>
  <c r="H2948" i="19"/>
  <c r="H2949" i="19"/>
  <c r="H2950" i="19"/>
  <c r="H2951" i="19"/>
  <c r="H2952" i="19"/>
  <c r="H2953" i="19"/>
  <c r="H2954" i="19"/>
  <c r="H2955" i="19"/>
  <c r="H2956" i="19"/>
  <c r="H2957" i="19"/>
  <c r="H2958" i="19"/>
  <c r="H2959" i="19"/>
  <c r="H2960" i="19"/>
  <c r="H2961" i="19"/>
  <c r="H2962" i="19"/>
  <c r="H2963" i="19"/>
  <c r="H2964" i="19"/>
  <c r="H2965" i="19"/>
  <c r="H2966" i="19"/>
  <c r="H2967" i="19"/>
  <c r="H2968" i="19"/>
  <c r="H2969" i="19"/>
  <c r="H2970" i="19"/>
  <c r="H2971" i="19"/>
  <c r="H2972" i="19"/>
  <c r="H2973" i="19"/>
  <c r="H2974" i="19"/>
  <c r="H2975" i="19"/>
  <c r="H2976" i="19"/>
  <c r="H2977" i="19"/>
  <c r="H2978" i="19"/>
  <c r="H2979" i="19"/>
  <c r="H2980" i="19"/>
  <c r="H2981" i="19"/>
  <c r="H2982" i="19"/>
  <c r="H2983" i="19"/>
  <c r="H2984" i="19"/>
  <c r="H2985" i="19"/>
  <c r="H2986" i="19"/>
  <c r="H2987" i="19"/>
  <c r="H2988" i="19"/>
  <c r="H2989" i="19"/>
  <c r="H2990" i="19"/>
  <c r="H2991" i="19"/>
  <c r="H2992" i="19"/>
  <c r="H2993" i="19"/>
  <c r="H2994" i="19"/>
  <c r="H2995" i="19"/>
  <c r="H2996" i="19"/>
  <c r="H2997" i="19"/>
  <c r="H2998" i="19"/>
  <c r="H2999" i="19"/>
  <c r="H3000" i="19"/>
  <c r="H3001" i="19"/>
  <c r="H3002" i="19"/>
  <c r="H3003" i="19"/>
  <c r="H3004" i="19"/>
  <c r="H3005" i="19"/>
  <c r="H3006" i="19"/>
  <c r="H3007" i="19"/>
  <c r="H3008" i="19"/>
  <c r="H3009" i="19"/>
  <c r="H3010" i="19"/>
  <c r="H3011" i="19"/>
  <c r="H3012" i="19"/>
  <c r="H3013" i="19"/>
  <c r="H3014" i="19"/>
  <c r="H3015" i="19"/>
  <c r="H3016" i="19"/>
  <c r="H3017" i="19"/>
  <c r="H3018" i="19"/>
  <c r="H3019" i="19"/>
  <c r="H3020" i="19"/>
  <c r="H3021" i="19"/>
  <c r="H3022" i="19"/>
  <c r="H3023" i="19"/>
  <c r="H3024" i="19"/>
  <c r="H3025" i="19"/>
  <c r="H3026" i="19"/>
  <c r="H3027" i="19"/>
  <c r="H3028" i="19"/>
  <c r="H3029" i="19"/>
  <c r="H3030" i="19"/>
  <c r="H3031" i="19"/>
  <c r="H3032" i="19"/>
  <c r="H3033" i="19"/>
  <c r="H3034" i="19"/>
  <c r="H3035" i="19"/>
  <c r="H3036" i="19"/>
  <c r="H3037" i="19"/>
  <c r="H3038" i="19"/>
  <c r="H3039" i="19"/>
  <c r="H3040" i="19"/>
  <c r="H3041" i="19"/>
  <c r="H1132" i="19" l="1"/>
  <c r="V34" i="3" s="1"/>
  <c r="H1133" i="19"/>
  <c r="V35" i="3" s="1"/>
  <c r="H1134" i="19"/>
  <c r="H1135" i="19"/>
  <c r="H1136" i="19"/>
  <c r="V36" i="3" s="1"/>
  <c r="H1137" i="19"/>
  <c r="V37" i="3" s="1"/>
  <c r="H1138" i="19"/>
  <c r="V38" i="3" s="1"/>
  <c r="H1139" i="19"/>
  <c r="H1140" i="19"/>
  <c r="H1141" i="19"/>
  <c r="V39" i="3" s="1"/>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V87" i="9"/>
  <c r="V84" i="9"/>
  <c r="V85" i="9"/>
  <c r="C73" i="10"/>
  <c r="E26" i="9"/>
  <c r="AR26" i="9" s="1"/>
  <c r="E27" i="9"/>
  <c r="AR27" i="9" s="1"/>
  <c r="E28" i="9"/>
  <c r="AR28" i="9" s="1"/>
  <c r="E29" i="9"/>
  <c r="AR29" i="9" s="1"/>
  <c r="E30" i="9"/>
  <c r="AR30" i="9" s="1"/>
  <c r="E31" i="9"/>
  <c r="AR31" i="9" s="1"/>
  <c r="E32" i="9"/>
  <c r="AR32" i="9" s="1"/>
  <c r="E33" i="9"/>
  <c r="AR33" i="9" s="1"/>
  <c r="E34" i="9"/>
  <c r="AR34" i="9" s="1"/>
  <c r="E35" i="9"/>
  <c r="AR35" i="9" s="1"/>
  <c r="E36" i="9"/>
  <c r="AR36" i="9" s="1"/>
  <c r="E37" i="9"/>
  <c r="AR37" i="9" s="1"/>
  <c r="E38" i="9"/>
  <c r="AR38" i="9" s="1"/>
  <c r="E39" i="9"/>
  <c r="AR39" i="9" s="1"/>
  <c r="E40" i="9"/>
  <c r="AR40" i="9" s="1"/>
  <c r="E41" i="9"/>
  <c r="AR41" i="9" s="1"/>
  <c r="E42" i="9"/>
  <c r="AR42" i="9" s="1"/>
  <c r="E43" i="9"/>
  <c r="AR43" i="9" s="1"/>
  <c r="E44" i="9"/>
  <c r="AR44" i="9" s="1"/>
  <c r="E45" i="9"/>
  <c r="AR45" i="9" s="1"/>
  <c r="E46" i="9"/>
  <c r="AR46" i="9" s="1"/>
  <c r="E47" i="9"/>
  <c r="AR47" i="9" s="1"/>
  <c r="E48" i="9"/>
  <c r="AR48" i="9" s="1"/>
  <c r="E49" i="9"/>
  <c r="AR49" i="9" s="1"/>
  <c r="E50" i="9"/>
  <c r="AR50" i="9" s="1"/>
  <c r="E51" i="9"/>
  <c r="AR51" i="9" s="1"/>
  <c r="E52" i="9"/>
  <c r="AR52" i="9" s="1"/>
  <c r="E53" i="9"/>
  <c r="AR53" i="9" s="1"/>
  <c r="E54" i="9"/>
  <c r="AR54" i="9" s="1"/>
  <c r="E55" i="9"/>
  <c r="AR55" i="9" s="1"/>
  <c r="E56" i="9"/>
  <c r="AR56" i="9" s="1"/>
  <c r="E57" i="9"/>
  <c r="AR57" i="9" s="1"/>
  <c r="E58" i="9"/>
  <c r="AR58" i="9" s="1"/>
  <c r="E59" i="9"/>
  <c r="AR59" i="9" s="1"/>
  <c r="E60" i="9"/>
  <c r="AR60" i="9" s="1"/>
  <c r="E61" i="9"/>
  <c r="AR61" i="9" s="1"/>
  <c r="E62" i="9"/>
  <c r="AR62" i="9" s="1"/>
  <c r="E63" i="9"/>
  <c r="AR63" i="9" s="1"/>
  <c r="E64" i="9"/>
  <c r="AR64" i="9" s="1"/>
  <c r="E65" i="9"/>
  <c r="AR65" i="9" s="1"/>
  <c r="E66" i="9"/>
  <c r="AR66" i="9" s="1"/>
  <c r="E67" i="9"/>
  <c r="AR67" i="9" s="1"/>
  <c r="E68" i="9"/>
  <c r="AR68" i="9" s="1"/>
  <c r="E69" i="9"/>
  <c r="AR69" i="9" s="1"/>
  <c r="E70" i="9"/>
  <c r="AR70" i="9" s="1"/>
  <c r="E71" i="9"/>
  <c r="AR71" i="9" s="1"/>
  <c r="E72" i="9"/>
  <c r="AR72" i="9" s="1"/>
  <c r="E73" i="9"/>
  <c r="AR73" i="9" s="1"/>
  <c r="E74" i="9"/>
  <c r="AR74" i="9" s="1"/>
  <c r="E75" i="9"/>
  <c r="AR75" i="9" s="1"/>
  <c r="E76" i="9"/>
  <c r="AR76" i="9" s="1"/>
  <c r="E77" i="9"/>
  <c r="AR77" i="9" s="1"/>
  <c r="E78" i="9"/>
  <c r="AR78" i="9" s="1"/>
  <c r="E79" i="9"/>
  <c r="AR79" i="9" s="1"/>
  <c r="E80" i="9"/>
  <c r="AR80" i="9" s="1"/>
  <c r="E81" i="9"/>
  <c r="AR81" i="9" s="1"/>
  <c r="E82" i="9"/>
  <c r="AR82" i="9" s="1"/>
  <c r="E83" i="9"/>
  <c r="AR83" i="9" s="1"/>
  <c r="E84" i="9"/>
  <c r="AR84" i="9" s="1"/>
  <c r="E85" i="9"/>
  <c r="AR85" i="9" s="1"/>
  <c r="E86" i="9"/>
  <c r="AR86" i="9" s="1"/>
  <c r="E87" i="9"/>
  <c r="AR87" i="9" s="1"/>
  <c r="E88" i="9"/>
  <c r="AR88" i="9" s="1"/>
  <c r="E89" i="9"/>
  <c r="AR89" i="9" s="1"/>
  <c r="E90" i="9"/>
  <c r="AR90" i="9" s="1"/>
  <c r="E91" i="9"/>
  <c r="AR91" i="9" s="1"/>
  <c r="E92" i="9"/>
  <c r="AR92" i="9" s="1"/>
  <c r="E93" i="9"/>
  <c r="AR93" i="9" s="1"/>
  <c r="E94" i="9"/>
  <c r="AR94" i="9" s="1"/>
  <c r="E95" i="9"/>
  <c r="AR95" i="9" s="1"/>
  <c r="E96" i="9"/>
  <c r="AR96" i="9" s="1"/>
  <c r="E97" i="9"/>
  <c r="AR97" i="9" s="1"/>
  <c r="E98" i="9"/>
  <c r="AR98" i="9" s="1"/>
  <c r="E99" i="9"/>
  <c r="AR99" i="9" s="1"/>
  <c r="E100" i="9"/>
  <c r="AR100" i="9" s="1"/>
  <c r="E101" i="9"/>
  <c r="AR101" i="9" s="1"/>
  <c r="E102" i="9"/>
  <c r="AR102" i="9" s="1"/>
  <c r="E103" i="9"/>
  <c r="AR103" i="9" s="1"/>
  <c r="E104" i="9"/>
  <c r="AR104" i="9" s="1"/>
  <c r="E105" i="9"/>
  <c r="AR105" i="9" s="1"/>
  <c r="E106" i="9"/>
  <c r="AR106" i="9" s="1"/>
  <c r="E107" i="9"/>
  <c r="AR107" i="9" s="1"/>
  <c r="E108" i="9"/>
  <c r="AR108" i="9" s="1"/>
  <c r="E109" i="9"/>
  <c r="AR109" i="9" s="1"/>
  <c r="E110" i="9"/>
  <c r="AR110" i="9" s="1"/>
  <c r="E111" i="9"/>
  <c r="AR111" i="9" s="1"/>
  <c r="E112" i="9"/>
  <c r="AR112" i="9" s="1"/>
  <c r="E113" i="9"/>
  <c r="AR113" i="9" s="1"/>
  <c r="E114" i="9"/>
  <c r="AR114" i="9" s="1"/>
  <c r="E115" i="9"/>
  <c r="AR115" i="9" s="1"/>
  <c r="E116" i="9"/>
  <c r="AR116" i="9" s="1"/>
  <c r="E117" i="9"/>
  <c r="AR117" i="9" s="1"/>
  <c r="E118" i="9"/>
  <c r="AR118" i="9" s="1"/>
  <c r="E119" i="9"/>
  <c r="AR119" i="9" s="1"/>
  <c r="E120" i="9"/>
  <c r="AR120" i="9" s="1"/>
  <c r="E121" i="9"/>
  <c r="AR121" i="9" s="1"/>
  <c r="E122" i="9"/>
  <c r="AR122" i="9" s="1"/>
  <c r="E123" i="9"/>
  <c r="AR123" i="9" s="1"/>
  <c r="E124" i="9"/>
  <c r="AR124" i="9" s="1"/>
  <c r="E125" i="9"/>
  <c r="AR125" i="9" s="1"/>
  <c r="E126" i="9"/>
  <c r="AR126" i="9" s="1"/>
  <c r="E127" i="9"/>
  <c r="AR127" i="9" s="1"/>
  <c r="E128" i="9"/>
  <c r="AR128" i="9" s="1"/>
  <c r="E129" i="9"/>
  <c r="AR129" i="9" s="1"/>
  <c r="E130" i="9"/>
  <c r="AR130" i="9" s="1"/>
  <c r="E131" i="9"/>
  <c r="AR131" i="9" s="1"/>
  <c r="E132" i="9"/>
  <c r="AR132" i="9" s="1"/>
  <c r="E133" i="9"/>
  <c r="AR133" i="9" s="1"/>
  <c r="E134" i="9"/>
  <c r="AR134" i="9" s="1"/>
  <c r="E135" i="9"/>
  <c r="AR135" i="9" s="1"/>
  <c r="E136" i="9"/>
  <c r="AR136" i="9" s="1"/>
  <c r="E137" i="9"/>
  <c r="AR137" i="9" s="1"/>
  <c r="E138" i="9"/>
  <c r="AR138" i="9" s="1"/>
  <c r="E139" i="9"/>
  <c r="AR139" i="9" s="1"/>
  <c r="E140" i="9"/>
  <c r="AR140" i="9" s="1"/>
  <c r="E141" i="9"/>
  <c r="AR141" i="9" s="1"/>
  <c r="E142" i="9"/>
  <c r="AR142" i="9" s="1"/>
  <c r="E143" i="9"/>
  <c r="AR143" i="9" s="1"/>
  <c r="E144" i="9"/>
  <c r="AR144" i="9" s="1"/>
  <c r="E145" i="9"/>
  <c r="AR145" i="9" s="1"/>
  <c r="E146" i="9"/>
  <c r="AR146" i="9" s="1"/>
  <c r="E147" i="9"/>
  <c r="AR147" i="9" s="1"/>
  <c r="E148" i="9"/>
  <c r="AR148" i="9" s="1"/>
  <c r="E149" i="9"/>
  <c r="AR149" i="9" s="1"/>
  <c r="E150" i="9"/>
  <c r="AR150" i="9" s="1"/>
  <c r="E151" i="9"/>
  <c r="AR151" i="9" s="1"/>
  <c r="E152" i="9"/>
  <c r="AR152" i="9" s="1"/>
  <c r="E153" i="9"/>
  <c r="AR153" i="9" s="1"/>
  <c r="E154" i="9"/>
  <c r="AR154" i="9" s="1"/>
  <c r="E155" i="9"/>
  <c r="AR155" i="9" s="1"/>
  <c r="E156" i="9"/>
  <c r="AR156" i="9" s="1"/>
  <c r="E157" i="9"/>
  <c r="AR157" i="9" s="1"/>
  <c r="E158" i="9"/>
  <c r="AR158" i="9" s="1"/>
  <c r="E159" i="9"/>
  <c r="AR159" i="9" s="1"/>
  <c r="E160" i="9"/>
  <c r="AR160" i="9" s="1"/>
  <c r="E161" i="9"/>
  <c r="AR161" i="9" s="1"/>
  <c r="E162" i="9"/>
  <c r="AR162" i="9" s="1"/>
  <c r="E163" i="9"/>
  <c r="AR163" i="9" s="1"/>
  <c r="E164" i="9"/>
  <c r="AR164" i="9" s="1"/>
  <c r="E165" i="9"/>
  <c r="AR165" i="9" s="1"/>
  <c r="E166" i="9"/>
  <c r="AR166" i="9" s="1"/>
  <c r="E167" i="9"/>
  <c r="AR167" i="9" s="1"/>
  <c r="E168" i="9"/>
  <c r="AR168" i="9" s="1"/>
  <c r="E169" i="9"/>
  <c r="AR169" i="9" s="1"/>
  <c r="E170" i="9"/>
  <c r="AR170" i="9" s="1"/>
  <c r="E171" i="9"/>
  <c r="AR171" i="9" s="1"/>
  <c r="E172" i="9"/>
  <c r="AR172" i="9" s="1"/>
  <c r="E173" i="9"/>
  <c r="AR173" i="9" s="1"/>
  <c r="E174" i="9"/>
  <c r="AR174" i="9" s="1"/>
  <c r="E175" i="9"/>
  <c r="AR175" i="9" s="1"/>
  <c r="E176" i="9"/>
  <c r="AR176" i="9" s="1"/>
  <c r="E177" i="9"/>
  <c r="AR177" i="9" s="1"/>
  <c r="E178" i="9"/>
  <c r="AR178" i="9" s="1"/>
  <c r="E179" i="9"/>
  <c r="AR179" i="9" s="1"/>
  <c r="E180" i="9"/>
  <c r="AR180" i="9" s="1"/>
  <c r="E181" i="9"/>
  <c r="AR181" i="9" s="1"/>
  <c r="E182" i="9"/>
  <c r="AR182" i="9" s="1"/>
  <c r="E183" i="9"/>
  <c r="AR183" i="9" s="1"/>
  <c r="E184" i="9"/>
  <c r="AR184" i="9" s="1"/>
  <c r="E185" i="9"/>
  <c r="AR185" i="9" s="1"/>
  <c r="E186" i="9"/>
  <c r="AR186" i="9" s="1"/>
  <c r="E187" i="9"/>
  <c r="AR187" i="9" s="1"/>
  <c r="E188" i="9"/>
  <c r="AR188" i="9" s="1"/>
  <c r="E189" i="9"/>
  <c r="AR189" i="9" s="1"/>
  <c r="E190" i="9"/>
  <c r="AR190" i="9" s="1"/>
  <c r="E191" i="9"/>
  <c r="AR191" i="9" s="1"/>
  <c r="E192" i="9"/>
  <c r="AR192" i="9" s="1"/>
  <c r="E193" i="9"/>
  <c r="AR193" i="9" s="1"/>
  <c r="E194" i="9"/>
  <c r="AR194" i="9" s="1"/>
  <c r="E195" i="9"/>
  <c r="AR195" i="9" s="1"/>
  <c r="E196" i="9"/>
  <c r="AR196" i="9" s="1"/>
  <c r="E197" i="9"/>
  <c r="AR197" i="9" s="1"/>
  <c r="E198" i="9"/>
  <c r="AR198" i="9" s="1"/>
  <c r="E199" i="9"/>
  <c r="AR199" i="9" s="1"/>
  <c r="E200" i="9"/>
  <c r="AR200" i="9" s="1"/>
  <c r="E201" i="9"/>
  <c r="AR201" i="9" s="1"/>
  <c r="E202" i="9"/>
  <c r="AR202" i="9" s="1"/>
  <c r="E203" i="9"/>
  <c r="AR203" i="9" s="1"/>
  <c r="E204" i="9"/>
  <c r="AR204" i="9" s="1"/>
  <c r="E205" i="9"/>
  <c r="AR205" i="9" s="1"/>
  <c r="E206" i="9"/>
  <c r="AR206" i="9" s="1"/>
  <c r="E207" i="9"/>
  <c r="AR207" i="9" s="1"/>
  <c r="E208" i="9"/>
  <c r="AR208" i="9" s="1"/>
  <c r="E209" i="9"/>
  <c r="AR209" i="9" s="1"/>
  <c r="E210" i="9"/>
  <c r="AR210" i="9" s="1"/>
  <c r="E211" i="9"/>
  <c r="AR211" i="9" s="1"/>
  <c r="E212" i="9"/>
  <c r="AR212" i="9" s="1"/>
  <c r="E213" i="9"/>
  <c r="AR213" i="9" s="1"/>
  <c r="E214" i="9"/>
  <c r="AR214" i="9" s="1"/>
  <c r="E215" i="9"/>
  <c r="AR215" i="9" s="1"/>
  <c r="E216" i="9"/>
  <c r="AR216" i="9" s="1"/>
  <c r="E217" i="9"/>
  <c r="AR217" i="9" s="1"/>
  <c r="E218" i="9"/>
  <c r="AR218" i="9" s="1"/>
  <c r="E219" i="9"/>
  <c r="AR219" i="9" s="1"/>
  <c r="E220" i="9"/>
  <c r="AR220" i="9" s="1"/>
  <c r="E221" i="9"/>
  <c r="AR221" i="9" s="1"/>
  <c r="E222" i="9"/>
  <c r="AR222" i="9" s="1"/>
  <c r="E223" i="9"/>
  <c r="AR223" i="9" s="1"/>
  <c r="E224" i="9"/>
  <c r="AR224" i="9" s="1"/>
  <c r="E225" i="9"/>
  <c r="AR225" i="9" s="1"/>
  <c r="E226" i="9"/>
  <c r="AR226" i="9" s="1"/>
  <c r="E227" i="9"/>
  <c r="AR227" i="9" s="1"/>
  <c r="E228" i="9"/>
  <c r="AR228" i="9" s="1"/>
  <c r="E229" i="9"/>
  <c r="AR229" i="9" s="1"/>
  <c r="E230" i="9"/>
  <c r="AR230" i="9" s="1"/>
  <c r="E231" i="9"/>
  <c r="AR231" i="9" s="1"/>
  <c r="E232" i="9"/>
  <c r="AR232" i="9" s="1"/>
  <c r="E233" i="9"/>
  <c r="AR233" i="9" s="1"/>
  <c r="E234" i="9"/>
  <c r="AR234" i="9" s="1"/>
  <c r="E235" i="9"/>
  <c r="AR235" i="9" s="1"/>
  <c r="E236" i="9"/>
  <c r="AR236" i="9" s="1"/>
  <c r="E237" i="9"/>
  <c r="AR237" i="9" s="1"/>
  <c r="E238" i="9"/>
  <c r="AR238" i="9" s="1"/>
  <c r="E239" i="9"/>
  <c r="AR239" i="9" s="1"/>
  <c r="E240" i="9"/>
  <c r="AR240" i="9" s="1"/>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D25" i="9"/>
  <c r="AQ25" i="9" s="1"/>
  <c r="D26" i="9"/>
  <c r="AQ26" i="9" s="1"/>
  <c r="D27" i="9"/>
  <c r="AQ27" i="9" s="1"/>
  <c r="D28" i="9"/>
  <c r="AQ28" i="9" s="1"/>
  <c r="D29" i="9"/>
  <c r="AQ29" i="9" s="1"/>
  <c r="D30" i="9"/>
  <c r="AQ30" i="9" s="1"/>
  <c r="D31" i="9"/>
  <c r="AQ31" i="9" s="1"/>
  <c r="D32" i="9"/>
  <c r="AQ32" i="9" s="1"/>
  <c r="D33" i="9"/>
  <c r="AQ33" i="9" s="1"/>
  <c r="D34" i="9"/>
  <c r="AQ34" i="9" s="1"/>
  <c r="D35" i="9"/>
  <c r="AQ35" i="9" s="1"/>
  <c r="D36" i="9"/>
  <c r="AQ36" i="9" s="1"/>
  <c r="D37" i="9"/>
  <c r="AQ37" i="9" s="1"/>
  <c r="D38" i="9"/>
  <c r="AQ38" i="9" s="1"/>
  <c r="D39" i="9"/>
  <c r="AQ39" i="9" s="1"/>
  <c r="D40" i="9"/>
  <c r="AQ40" i="9" s="1"/>
  <c r="D41" i="9"/>
  <c r="AQ41" i="9" s="1"/>
  <c r="D42" i="9"/>
  <c r="AQ42" i="9" s="1"/>
  <c r="D43" i="9"/>
  <c r="AQ43" i="9" s="1"/>
  <c r="D44" i="9"/>
  <c r="AQ44" i="9" s="1"/>
  <c r="D45" i="9"/>
  <c r="AQ45" i="9" s="1"/>
  <c r="D46" i="9"/>
  <c r="AQ46" i="9" s="1"/>
  <c r="D47" i="9"/>
  <c r="AQ47" i="9" s="1"/>
  <c r="D48" i="9"/>
  <c r="AQ48" i="9" s="1"/>
  <c r="D49" i="9"/>
  <c r="AQ49" i="9" s="1"/>
  <c r="D50" i="9"/>
  <c r="AQ50" i="9" s="1"/>
  <c r="D51" i="9"/>
  <c r="AQ51" i="9" s="1"/>
  <c r="D52" i="9"/>
  <c r="AQ52" i="9" s="1"/>
  <c r="D53" i="9"/>
  <c r="AQ53" i="9" s="1"/>
  <c r="D54" i="9"/>
  <c r="AQ54" i="9" s="1"/>
  <c r="D55" i="9"/>
  <c r="AQ55" i="9" s="1"/>
  <c r="D56" i="9"/>
  <c r="AQ56" i="9" s="1"/>
  <c r="D57" i="9"/>
  <c r="AQ57" i="9" s="1"/>
  <c r="D58" i="9"/>
  <c r="AQ58" i="9" s="1"/>
  <c r="D59" i="9"/>
  <c r="AQ59" i="9" s="1"/>
  <c r="D60" i="9"/>
  <c r="AQ60" i="9" s="1"/>
  <c r="D61" i="9"/>
  <c r="AQ61" i="9" s="1"/>
  <c r="D62" i="9"/>
  <c r="AQ62" i="9" s="1"/>
  <c r="D63" i="9"/>
  <c r="AQ63" i="9" s="1"/>
  <c r="D64" i="9"/>
  <c r="AQ64" i="9" s="1"/>
  <c r="D65" i="9"/>
  <c r="AQ65" i="9" s="1"/>
  <c r="D66" i="9"/>
  <c r="AQ66" i="9" s="1"/>
  <c r="D67" i="9"/>
  <c r="AQ67" i="9" s="1"/>
  <c r="D68" i="9"/>
  <c r="AQ68" i="9" s="1"/>
  <c r="D69" i="9"/>
  <c r="AQ69" i="9" s="1"/>
  <c r="D70" i="9"/>
  <c r="AQ70" i="9" s="1"/>
  <c r="D71" i="9"/>
  <c r="AQ71" i="9" s="1"/>
  <c r="D72" i="9"/>
  <c r="AQ72" i="9" s="1"/>
  <c r="D73" i="9"/>
  <c r="AQ73" i="9" s="1"/>
  <c r="D74" i="9"/>
  <c r="AQ74" i="9" s="1"/>
  <c r="D75" i="9"/>
  <c r="AQ75" i="9" s="1"/>
  <c r="D76" i="9"/>
  <c r="AQ76" i="9" s="1"/>
  <c r="D77" i="9"/>
  <c r="AQ77" i="9" s="1"/>
  <c r="D78" i="9"/>
  <c r="AQ78" i="9" s="1"/>
  <c r="D79" i="9"/>
  <c r="AQ79" i="9" s="1"/>
  <c r="D80" i="9"/>
  <c r="AQ80" i="9" s="1"/>
  <c r="D81" i="9"/>
  <c r="AQ81" i="9" s="1"/>
  <c r="D82" i="9"/>
  <c r="AQ82" i="9" s="1"/>
  <c r="D83" i="9"/>
  <c r="AQ83" i="9" s="1"/>
  <c r="D84" i="9"/>
  <c r="AQ84" i="9" s="1"/>
  <c r="D85" i="9"/>
  <c r="AQ85" i="9" s="1"/>
  <c r="D86" i="9"/>
  <c r="AQ86" i="9" s="1"/>
  <c r="D87" i="9"/>
  <c r="AQ87" i="9" s="1"/>
  <c r="D88" i="9"/>
  <c r="AQ88" i="9" s="1"/>
  <c r="D89" i="9"/>
  <c r="AQ89" i="9" s="1"/>
  <c r="D90" i="9"/>
  <c r="AQ90" i="9" s="1"/>
  <c r="D91" i="9"/>
  <c r="AQ91" i="9" s="1"/>
  <c r="D92" i="9"/>
  <c r="AQ92" i="9" s="1"/>
  <c r="D93" i="9"/>
  <c r="AQ93" i="9" s="1"/>
  <c r="D94" i="9"/>
  <c r="AQ94" i="9" s="1"/>
  <c r="D95" i="9"/>
  <c r="AQ95" i="9" s="1"/>
  <c r="D96" i="9"/>
  <c r="AQ96" i="9" s="1"/>
  <c r="D97" i="9"/>
  <c r="AQ97" i="9" s="1"/>
  <c r="D98" i="9"/>
  <c r="AQ98" i="9" s="1"/>
  <c r="D99" i="9"/>
  <c r="AQ99" i="9" s="1"/>
  <c r="D100" i="9"/>
  <c r="AQ100" i="9" s="1"/>
  <c r="D101" i="9"/>
  <c r="AQ101" i="9" s="1"/>
  <c r="D102" i="9"/>
  <c r="AQ102" i="9" s="1"/>
  <c r="D103" i="9"/>
  <c r="AQ103" i="9" s="1"/>
  <c r="D104" i="9"/>
  <c r="AQ104" i="9" s="1"/>
  <c r="D105" i="9"/>
  <c r="AQ105" i="9" s="1"/>
  <c r="D106" i="9"/>
  <c r="AQ106" i="9" s="1"/>
  <c r="D107" i="9"/>
  <c r="AQ107" i="9" s="1"/>
  <c r="D108" i="9"/>
  <c r="AQ108" i="9" s="1"/>
  <c r="D109" i="9"/>
  <c r="AQ109" i="9" s="1"/>
  <c r="D110" i="9"/>
  <c r="AQ110" i="9" s="1"/>
  <c r="D111" i="9"/>
  <c r="AQ111" i="9" s="1"/>
  <c r="D112" i="9"/>
  <c r="AQ112" i="9" s="1"/>
  <c r="D113" i="9"/>
  <c r="AQ113" i="9" s="1"/>
  <c r="D114" i="9"/>
  <c r="AQ114" i="9" s="1"/>
  <c r="D115" i="9"/>
  <c r="AQ115" i="9" s="1"/>
  <c r="D116" i="9"/>
  <c r="AQ116" i="9" s="1"/>
  <c r="D117" i="9"/>
  <c r="AQ117" i="9" s="1"/>
  <c r="D118" i="9"/>
  <c r="AQ118" i="9" s="1"/>
  <c r="D119" i="9"/>
  <c r="AQ119" i="9" s="1"/>
  <c r="D120" i="9"/>
  <c r="AQ120" i="9" s="1"/>
  <c r="D121" i="9"/>
  <c r="AQ121" i="9" s="1"/>
  <c r="D122" i="9"/>
  <c r="AQ122" i="9" s="1"/>
  <c r="D123" i="9"/>
  <c r="AQ123" i="9" s="1"/>
  <c r="D124" i="9"/>
  <c r="AQ124" i="9" s="1"/>
  <c r="D125" i="9"/>
  <c r="AQ125" i="9" s="1"/>
  <c r="D126" i="9"/>
  <c r="AQ126" i="9" s="1"/>
  <c r="D127" i="9"/>
  <c r="AQ127" i="9" s="1"/>
  <c r="D128" i="9"/>
  <c r="AQ128" i="9" s="1"/>
  <c r="D129" i="9"/>
  <c r="AQ129" i="9" s="1"/>
  <c r="D130" i="9"/>
  <c r="AQ130" i="9" s="1"/>
  <c r="D131" i="9"/>
  <c r="AQ131" i="9" s="1"/>
  <c r="D132" i="9"/>
  <c r="AQ132" i="9" s="1"/>
  <c r="D133" i="9"/>
  <c r="AQ133" i="9" s="1"/>
  <c r="D134" i="9"/>
  <c r="AQ134" i="9" s="1"/>
  <c r="D135" i="9"/>
  <c r="AQ135" i="9" s="1"/>
  <c r="D136" i="9"/>
  <c r="AQ136" i="9" s="1"/>
  <c r="D137" i="9"/>
  <c r="AQ137" i="9" s="1"/>
  <c r="D138" i="9"/>
  <c r="AQ138" i="9" s="1"/>
  <c r="D139" i="9"/>
  <c r="AQ139" i="9" s="1"/>
  <c r="D140" i="9"/>
  <c r="AQ140" i="9" s="1"/>
  <c r="D141" i="9"/>
  <c r="AQ141" i="9" s="1"/>
  <c r="D142" i="9"/>
  <c r="AQ142" i="9" s="1"/>
  <c r="D143" i="9"/>
  <c r="AQ143" i="9" s="1"/>
  <c r="D144" i="9"/>
  <c r="AQ144" i="9" s="1"/>
  <c r="D145" i="9"/>
  <c r="AQ145" i="9" s="1"/>
  <c r="D146" i="9"/>
  <c r="AQ146" i="9" s="1"/>
  <c r="D147" i="9"/>
  <c r="AQ147" i="9" s="1"/>
  <c r="D148" i="9"/>
  <c r="AQ148" i="9" s="1"/>
  <c r="D149" i="9"/>
  <c r="AQ149" i="9" s="1"/>
  <c r="D150" i="9"/>
  <c r="AQ150" i="9" s="1"/>
  <c r="D151" i="9"/>
  <c r="AQ151" i="9" s="1"/>
  <c r="D152" i="9"/>
  <c r="AQ152" i="9" s="1"/>
  <c r="D153" i="9"/>
  <c r="AQ153" i="9" s="1"/>
  <c r="D154" i="9"/>
  <c r="AQ154" i="9" s="1"/>
  <c r="D155" i="9"/>
  <c r="AQ155" i="9" s="1"/>
  <c r="D156" i="9"/>
  <c r="AQ156" i="9" s="1"/>
  <c r="D157" i="9"/>
  <c r="AQ157" i="9" s="1"/>
  <c r="D158" i="9"/>
  <c r="AQ158" i="9" s="1"/>
  <c r="D159" i="9"/>
  <c r="AQ159" i="9" s="1"/>
  <c r="D160" i="9"/>
  <c r="AQ160" i="9" s="1"/>
  <c r="D161" i="9"/>
  <c r="AQ161" i="9" s="1"/>
  <c r="D162" i="9"/>
  <c r="AQ162" i="9" s="1"/>
  <c r="D163" i="9"/>
  <c r="AQ163" i="9" s="1"/>
  <c r="D164" i="9"/>
  <c r="AQ164" i="9" s="1"/>
  <c r="D165" i="9"/>
  <c r="AQ165" i="9" s="1"/>
  <c r="D166" i="9"/>
  <c r="AQ166" i="9" s="1"/>
  <c r="D167" i="9"/>
  <c r="AQ167" i="9" s="1"/>
  <c r="D168" i="9"/>
  <c r="AQ168" i="9" s="1"/>
  <c r="D169" i="9"/>
  <c r="AQ169" i="9" s="1"/>
  <c r="D170" i="9"/>
  <c r="AQ170" i="9" s="1"/>
  <c r="D171" i="9"/>
  <c r="AQ171" i="9" s="1"/>
  <c r="D172" i="9"/>
  <c r="AQ172" i="9" s="1"/>
  <c r="D173" i="9"/>
  <c r="AQ173" i="9" s="1"/>
  <c r="D174" i="9"/>
  <c r="AQ174" i="9" s="1"/>
  <c r="D175" i="9"/>
  <c r="AQ175" i="9" s="1"/>
  <c r="D176" i="9"/>
  <c r="AQ176" i="9" s="1"/>
  <c r="D177" i="9"/>
  <c r="AQ177" i="9" s="1"/>
  <c r="D178" i="9"/>
  <c r="AQ178" i="9" s="1"/>
  <c r="D179" i="9"/>
  <c r="AQ179" i="9" s="1"/>
  <c r="D180" i="9"/>
  <c r="AQ180" i="9" s="1"/>
  <c r="D181" i="9"/>
  <c r="AQ181" i="9" s="1"/>
  <c r="D182" i="9"/>
  <c r="AQ182" i="9" s="1"/>
  <c r="D183" i="9"/>
  <c r="AQ183" i="9" s="1"/>
  <c r="D184" i="9"/>
  <c r="AQ184" i="9" s="1"/>
  <c r="D185" i="9"/>
  <c r="AQ185" i="9" s="1"/>
  <c r="D186" i="9"/>
  <c r="AQ186" i="9" s="1"/>
  <c r="D187" i="9"/>
  <c r="AQ187" i="9" s="1"/>
  <c r="D188" i="9"/>
  <c r="AQ188" i="9" s="1"/>
  <c r="D189" i="9"/>
  <c r="AQ189" i="9" s="1"/>
  <c r="D190" i="9"/>
  <c r="AQ190" i="9" s="1"/>
  <c r="D191" i="9"/>
  <c r="AQ191" i="9" s="1"/>
  <c r="D192" i="9"/>
  <c r="AQ192" i="9" s="1"/>
  <c r="D193" i="9"/>
  <c r="AQ193" i="9" s="1"/>
  <c r="D194" i="9"/>
  <c r="AQ194" i="9" s="1"/>
  <c r="D195" i="9"/>
  <c r="AQ195" i="9" s="1"/>
  <c r="D196" i="9"/>
  <c r="AQ196" i="9" s="1"/>
  <c r="D197" i="9"/>
  <c r="AQ197" i="9" s="1"/>
  <c r="D198" i="9"/>
  <c r="AQ198" i="9" s="1"/>
  <c r="D199" i="9"/>
  <c r="AQ199" i="9" s="1"/>
  <c r="D200" i="9"/>
  <c r="AQ200" i="9" s="1"/>
  <c r="D201" i="9"/>
  <c r="AQ201" i="9" s="1"/>
  <c r="D202" i="9"/>
  <c r="AQ202" i="9" s="1"/>
  <c r="D203" i="9"/>
  <c r="AQ203" i="9" s="1"/>
  <c r="D204" i="9"/>
  <c r="AQ204" i="9" s="1"/>
  <c r="D205" i="9"/>
  <c r="AQ205" i="9" s="1"/>
  <c r="D206" i="9"/>
  <c r="AQ206" i="9" s="1"/>
  <c r="D207" i="9"/>
  <c r="AQ207" i="9" s="1"/>
  <c r="D208" i="9"/>
  <c r="AQ208" i="9" s="1"/>
  <c r="D209" i="9"/>
  <c r="AQ209" i="9" s="1"/>
  <c r="D210" i="9"/>
  <c r="AQ210" i="9" s="1"/>
  <c r="D211" i="9"/>
  <c r="AQ211" i="9" s="1"/>
  <c r="D212" i="9"/>
  <c r="AQ212" i="9" s="1"/>
  <c r="D213" i="9"/>
  <c r="AQ213" i="9" s="1"/>
  <c r="D214" i="9"/>
  <c r="AQ214" i="9" s="1"/>
  <c r="D215" i="9"/>
  <c r="AQ215" i="9" s="1"/>
  <c r="D216" i="9"/>
  <c r="AQ216" i="9" s="1"/>
  <c r="D217" i="9"/>
  <c r="AQ217" i="9" s="1"/>
  <c r="D218" i="9"/>
  <c r="AQ218" i="9" s="1"/>
  <c r="D219" i="9"/>
  <c r="AQ219" i="9" s="1"/>
  <c r="D220" i="9"/>
  <c r="AQ220" i="9" s="1"/>
  <c r="D221" i="9"/>
  <c r="AQ221" i="9" s="1"/>
  <c r="D222" i="9"/>
  <c r="AQ222" i="9" s="1"/>
  <c r="D223" i="9"/>
  <c r="AQ223" i="9" s="1"/>
  <c r="D224" i="9"/>
  <c r="AQ224" i="9" s="1"/>
  <c r="D225" i="9"/>
  <c r="AQ225" i="9" s="1"/>
  <c r="D226" i="9"/>
  <c r="AQ226" i="9" s="1"/>
  <c r="D227" i="9"/>
  <c r="AQ227" i="9" s="1"/>
  <c r="D228" i="9"/>
  <c r="AQ228" i="9" s="1"/>
  <c r="D229" i="9"/>
  <c r="AQ229" i="9" s="1"/>
  <c r="D230" i="9"/>
  <c r="AQ230" i="9" s="1"/>
  <c r="D231" i="9"/>
  <c r="AQ231" i="9" s="1"/>
  <c r="D232" i="9"/>
  <c r="AQ232" i="9" s="1"/>
  <c r="D233" i="9"/>
  <c r="AQ233" i="9" s="1"/>
  <c r="D234" i="9"/>
  <c r="AQ234" i="9" s="1"/>
  <c r="D235" i="9"/>
  <c r="AQ235" i="9" s="1"/>
  <c r="D236" i="9"/>
  <c r="AQ236" i="9" s="1"/>
  <c r="D237" i="9"/>
  <c r="AQ237" i="9" s="1"/>
  <c r="D238" i="9"/>
  <c r="AQ238" i="9" s="1"/>
  <c r="D239" i="9"/>
  <c r="AQ239" i="9" s="1"/>
  <c r="D240" i="9"/>
  <c r="AQ240" i="9" s="1"/>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C29" i="9"/>
  <c r="AP29" i="9" s="1"/>
  <c r="C30" i="9"/>
  <c r="AP30" i="9" s="1"/>
  <c r="C31" i="9"/>
  <c r="AP31" i="9" s="1"/>
  <c r="C32" i="9"/>
  <c r="AP32" i="9" s="1"/>
  <c r="C33" i="9"/>
  <c r="AP33" i="9" s="1"/>
  <c r="C34" i="9"/>
  <c r="AP34" i="9" s="1"/>
  <c r="C35" i="9"/>
  <c r="AP35" i="9" s="1"/>
  <c r="C36" i="9"/>
  <c r="AP36" i="9" s="1"/>
  <c r="C37" i="9"/>
  <c r="AP37" i="9" s="1"/>
  <c r="C38" i="9"/>
  <c r="AP38" i="9" s="1"/>
  <c r="C39" i="9"/>
  <c r="AP39" i="9" s="1"/>
  <c r="C40" i="9"/>
  <c r="AP40" i="9" s="1"/>
  <c r="C41" i="9"/>
  <c r="AP41" i="9" s="1"/>
  <c r="C42" i="9"/>
  <c r="AP42" i="9" s="1"/>
  <c r="C43" i="9"/>
  <c r="AP43" i="9" s="1"/>
  <c r="C44" i="9"/>
  <c r="AP44" i="9" s="1"/>
  <c r="C45" i="9"/>
  <c r="AP45" i="9" s="1"/>
  <c r="C46" i="9"/>
  <c r="AP46" i="9" s="1"/>
  <c r="C47" i="9"/>
  <c r="AP47" i="9" s="1"/>
  <c r="C48" i="9"/>
  <c r="AP48" i="9" s="1"/>
  <c r="C49" i="9"/>
  <c r="AP49" i="9" s="1"/>
  <c r="C50" i="9"/>
  <c r="AP50" i="9" s="1"/>
  <c r="C51" i="9"/>
  <c r="AP51" i="9" s="1"/>
  <c r="C52" i="9"/>
  <c r="AP52" i="9" s="1"/>
  <c r="C53" i="9"/>
  <c r="AP53" i="9" s="1"/>
  <c r="C54" i="9"/>
  <c r="AP54" i="9" s="1"/>
  <c r="C55" i="9"/>
  <c r="AP55" i="9" s="1"/>
  <c r="C56" i="9"/>
  <c r="AP56" i="9" s="1"/>
  <c r="C57" i="9"/>
  <c r="AP57" i="9" s="1"/>
  <c r="C58" i="9"/>
  <c r="AP58" i="9" s="1"/>
  <c r="C59" i="9"/>
  <c r="AP59" i="9" s="1"/>
  <c r="C60" i="9"/>
  <c r="AP60" i="9" s="1"/>
  <c r="C61" i="9"/>
  <c r="AP61" i="9" s="1"/>
  <c r="C62" i="9"/>
  <c r="AP62" i="9" s="1"/>
  <c r="C63" i="9"/>
  <c r="AP63" i="9" s="1"/>
  <c r="C64" i="9"/>
  <c r="AP64" i="9" s="1"/>
  <c r="C65" i="9"/>
  <c r="AP65" i="9" s="1"/>
  <c r="C66" i="9"/>
  <c r="AP66" i="9" s="1"/>
  <c r="C67" i="9"/>
  <c r="AP67" i="9" s="1"/>
  <c r="C68" i="9"/>
  <c r="AP68" i="9" s="1"/>
  <c r="C69" i="9"/>
  <c r="AP69" i="9" s="1"/>
  <c r="C70" i="9"/>
  <c r="AP70" i="9" s="1"/>
  <c r="C71" i="9"/>
  <c r="AP71" i="9" s="1"/>
  <c r="C72" i="9"/>
  <c r="AP72" i="9" s="1"/>
  <c r="C73" i="9"/>
  <c r="AP73" i="9" s="1"/>
  <c r="C74" i="9"/>
  <c r="AP74" i="9" s="1"/>
  <c r="C75" i="9"/>
  <c r="AP75" i="9" s="1"/>
  <c r="C76" i="9"/>
  <c r="AP76" i="9" s="1"/>
  <c r="C77" i="9"/>
  <c r="AP77" i="9" s="1"/>
  <c r="C78" i="9"/>
  <c r="AP78" i="9" s="1"/>
  <c r="C79" i="9"/>
  <c r="AP79" i="9" s="1"/>
  <c r="C80" i="9"/>
  <c r="AP80" i="9" s="1"/>
  <c r="C81" i="9"/>
  <c r="AP81" i="9" s="1"/>
  <c r="C82" i="9"/>
  <c r="AP82" i="9" s="1"/>
  <c r="C83" i="9"/>
  <c r="AP83" i="9" s="1"/>
  <c r="C84" i="9"/>
  <c r="AP84" i="9" s="1"/>
  <c r="C85" i="9"/>
  <c r="AP85" i="9" s="1"/>
  <c r="C86" i="9"/>
  <c r="AP86" i="9" s="1"/>
  <c r="C87" i="9"/>
  <c r="AP87" i="9" s="1"/>
  <c r="C88" i="9"/>
  <c r="AP88" i="9" s="1"/>
  <c r="C89" i="9"/>
  <c r="AP89" i="9" s="1"/>
  <c r="C90" i="9"/>
  <c r="AP90" i="9" s="1"/>
  <c r="C91" i="9"/>
  <c r="AP91" i="9" s="1"/>
  <c r="C92" i="9"/>
  <c r="AP92" i="9" s="1"/>
  <c r="C93" i="9"/>
  <c r="AP93" i="9" s="1"/>
  <c r="C94" i="9"/>
  <c r="AP94" i="9" s="1"/>
  <c r="C95" i="9"/>
  <c r="AP95" i="9" s="1"/>
  <c r="C96" i="9"/>
  <c r="AP96" i="9" s="1"/>
  <c r="C97" i="9"/>
  <c r="AP97" i="9" s="1"/>
  <c r="C98" i="9"/>
  <c r="AP98" i="9" s="1"/>
  <c r="C99" i="9"/>
  <c r="AP99" i="9" s="1"/>
  <c r="C100" i="9"/>
  <c r="AP100" i="9" s="1"/>
  <c r="C101" i="9"/>
  <c r="AP101" i="9" s="1"/>
  <c r="C102" i="9"/>
  <c r="AP102" i="9" s="1"/>
  <c r="C103" i="9"/>
  <c r="AP103" i="9" s="1"/>
  <c r="C104" i="9"/>
  <c r="AP104" i="9" s="1"/>
  <c r="C105" i="9"/>
  <c r="AP105" i="9" s="1"/>
  <c r="C106" i="9"/>
  <c r="AP106" i="9" s="1"/>
  <c r="C107" i="9"/>
  <c r="AP107" i="9" s="1"/>
  <c r="C108" i="9"/>
  <c r="AP108" i="9" s="1"/>
  <c r="C109" i="9"/>
  <c r="AP109" i="9" s="1"/>
  <c r="C110" i="9"/>
  <c r="AP110" i="9" s="1"/>
  <c r="C111" i="9"/>
  <c r="AP111" i="9" s="1"/>
  <c r="C112" i="9"/>
  <c r="AP112" i="9" s="1"/>
  <c r="C113" i="9"/>
  <c r="AP113" i="9" s="1"/>
  <c r="C114" i="9"/>
  <c r="AP114" i="9" s="1"/>
  <c r="C115" i="9"/>
  <c r="AP115" i="9" s="1"/>
  <c r="C116" i="9"/>
  <c r="AP116" i="9" s="1"/>
  <c r="C117" i="9"/>
  <c r="AP117" i="9" s="1"/>
  <c r="C118" i="9"/>
  <c r="AP118" i="9" s="1"/>
  <c r="C119" i="9"/>
  <c r="AP119" i="9" s="1"/>
  <c r="C120" i="9"/>
  <c r="AP120" i="9" s="1"/>
  <c r="C121" i="9"/>
  <c r="AP121" i="9" s="1"/>
  <c r="C122" i="9"/>
  <c r="AP122" i="9" s="1"/>
  <c r="C123" i="9"/>
  <c r="AP123" i="9" s="1"/>
  <c r="C124" i="9"/>
  <c r="AP124" i="9" s="1"/>
  <c r="C125" i="9"/>
  <c r="AP125" i="9" s="1"/>
  <c r="C126" i="9"/>
  <c r="AP126" i="9" s="1"/>
  <c r="C127" i="9"/>
  <c r="AP127" i="9" s="1"/>
  <c r="C128" i="9"/>
  <c r="AP128" i="9" s="1"/>
  <c r="C129" i="9"/>
  <c r="AP129" i="9" s="1"/>
  <c r="C130" i="9"/>
  <c r="AP130" i="9" s="1"/>
  <c r="C131" i="9"/>
  <c r="AP131" i="9" s="1"/>
  <c r="C132" i="9"/>
  <c r="AP132" i="9" s="1"/>
  <c r="C133" i="9"/>
  <c r="AP133" i="9" s="1"/>
  <c r="C134" i="9"/>
  <c r="AP134" i="9" s="1"/>
  <c r="C135" i="9"/>
  <c r="AP135" i="9" s="1"/>
  <c r="C136" i="9"/>
  <c r="AP136" i="9" s="1"/>
  <c r="C137" i="9"/>
  <c r="AP137" i="9" s="1"/>
  <c r="C138" i="9"/>
  <c r="AP138" i="9" s="1"/>
  <c r="C139" i="9"/>
  <c r="AP139" i="9" s="1"/>
  <c r="C140" i="9"/>
  <c r="AP140" i="9" s="1"/>
  <c r="C141" i="9"/>
  <c r="AP141" i="9" s="1"/>
  <c r="C142" i="9"/>
  <c r="AP142" i="9" s="1"/>
  <c r="C143" i="9"/>
  <c r="AP143" i="9" s="1"/>
  <c r="C144" i="9"/>
  <c r="AP144" i="9" s="1"/>
  <c r="C145" i="9"/>
  <c r="AP145" i="9" s="1"/>
  <c r="C146" i="9"/>
  <c r="AP146" i="9" s="1"/>
  <c r="C147" i="9"/>
  <c r="AP147" i="9" s="1"/>
  <c r="C148" i="9"/>
  <c r="AP148" i="9" s="1"/>
  <c r="C149" i="9"/>
  <c r="AP149" i="9" s="1"/>
  <c r="C150" i="9"/>
  <c r="AP150" i="9" s="1"/>
  <c r="C151" i="9"/>
  <c r="AP151" i="9" s="1"/>
  <c r="C152" i="9"/>
  <c r="AP152" i="9" s="1"/>
  <c r="C153" i="9"/>
  <c r="AP153" i="9" s="1"/>
  <c r="C154" i="9"/>
  <c r="AP154" i="9" s="1"/>
  <c r="C155" i="9"/>
  <c r="AP155" i="9" s="1"/>
  <c r="C156" i="9"/>
  <c r="AP156" i="9" s="1"/>
  <c r="C157" i="9"/>
  <c r="AP157" i="9" s="1"/>
  <c r="C158" i="9"/>
  <c r="AP158" i="9" s="1"/>
  <c r="C159" i="9"/>
  <c r="AP159" i="9" s="1"/>
  <c r="C160" i="9"/>
  <c r="AP160" i="9" s="1"/>
  <c r="C161" i="9"/>
  <c r="AP161" i="9" s="1"/>
  <c r="C162" i="9"/>
  <c r="AP162" i="9" s="1"/>
  <c r="C163" i="9"/>
  <c r="AP163" i="9" s="1"/>
  <c r="C164" i="9"/>
  <c r="AP164" i="9" s="1"/>
  <c r="C165" i="9"/>
  <c r="AP165" i="9" s="1"/>
  <c r="C166" i="9"/>
  <c r="AP166" i="9" s="1"/>
  <c r="C167" i="9"/>
  <c r="AP167" i="9" s="1"/>
  <c r="C168" i="9"/>
  <c r="AP168" i="9" s="1"/>
  <c r="C169" i="9"/>
  <c r="AP169" i="9" s="1"/>
  <c r="C170" i="9"/>
  <c r="AP170" i="9" s="1"/>
  <c r="C171" i="9"/>
  <c r="AP171" i="9" s="1"/>
  <c r="C172" i="9"/>
  <c r="AP172" i="9" s="1"/>
  <c r="C173" i="9"/>
  <c r="AP173" i="9" s="1"/>
  <c r="C174" i="9"/>
  <c r="AP174" i="9" s="1"/>
  <c r="C175" i="9"/>
  <c r="AP175" i="9" s="1"/>
  <c r="C176" i="9"/>
  <c r="AP176" i="9" s="1"/>
  <c r="C177" i="9"/>
  <c r="AP177" i="9" s="1"/>
  <c r="C178" i="9"/>
  <c r="AP178" i="9" s="1"/>
  <c r="C179" i="9"/>
  <c r="AP179" i="9" s="1"/>
  <c r="C180" i="9"/>
  <c r="AP180" i="9" s="1"/>
  <c r="C181" i="9"/>
  <c r="AP181" i="9" s="1"/>
  <c r="C182" i="9"/>
  <c r="AP182" i="9" s="1"/>
  <c r="C183" i="9"/>
  <c r="AP183" i="9" s="1"/>
  <c r="C184" i="9"/>
  <c r="AP184" i="9" s="1"/>
  <c r="C185" i="9"/>
  <c r="AP185" i="9" s="1"/>
  <c r="C186" i="9"/>
  <c r="AP186" i="9" s="1"/>
  <c r="C187" i="9"/>
  <c r="AP187" i="9" s="1"/>
  <c r="C188" i="9"/>
  <c r="AP188" i="9" s="1"/>
  <c r="C189" i="9"/>
  <c r="AP189" i="9" s="1"/>
  <c r="C190" i="9"/>
  <c r="AP190" i="9" s="1"/>
  <c r="C191" i="9"/>
  <c r="AP191" i="9" s="1"/>
  <c r="C192" i="9"/>
  <c r="AP192" i="9" s="1"/>
  <c r="C193" i="9"/>
  <c r="AP193" i="9" s="1"/>
  <c r="C194" i="9"/>
  <c r="AP194" i="9" s="1"/>
  <c r="C195" i="9"/>
  <c r="AP195" i="9" s="1"/>
  <c r="C196" i="9"/>
  <c r="AP196" i="9" s="1"/>
  <c r="C197" i="9"/>
  <c r="AP197" i="9" s="1"/>
  <c r="C198" i="9"/>
  <c r="AP198" i="9" s="1"/>
  <c r="C199" i="9"/>
  <c r="AP199" i="9" s="1"/>
  <c r="C200" i="9"/>
  <c r="AP200" i="9" s="1"/>
  <c r="C201" i="9"/>
  <c r="AP201" i="9" s="1"/>
  <c r="C202" i="9"/>
  <c r="AP202" i="9" s="1"/>
  <c r="C203" i="9"/>
  <c r="AP203" i="9" s="1"/>
  <c r="C204" i="9"/>
  <c r="AP204" i="9" s="1"/>
  <c r="C205" i="9"/>
  <c r="AP205" i="9" s="1"/>
  <c r="C206" i="9"/>
  <c r="AP206" i="9" s="1"/>
  <c r="C207" i="9"/>
  <c r="AP207" i="9" s="1"/>
  <c r="C208" i="9"/>
  <c r="AP208" i="9" s="1"/>
  <c r="C209" i="9"/>
  <c r="AP209" i="9" s="1"/>
  <c r="C210" i="9"/>
  <c r="AP210" i="9" s="1"/>
  <c r="C211" i="9"/>
  <c r="AP211" i="9" s="1"/>
  <c r="C212" i="9"/>
  <c r="AP212" i="9" s="1"/>
  <c r="C213" i="9"/>
  <c r="AP213" i="9" s="1"/>
  <c r="C214" i="9"/>
  <c r="AP214" i="9" s="1"/>
  <c r="C215" i="9"/>
  <c r="AP215" i="9" s="1"/>
  <c r="C216" i="9"/>
  <c r="AP216" i="9" s="1"/>
  <c r="C217" i="9"/>
  <c r="AP217" i="9" s="1"/>
  <c r="C218" i="9"/>
  <c r="AP218" i="9" s="1"/>
  <c r="C219" i="9"/>
  <c r="AP219" i="9" s="1"/>
  <c r="C220" i="9"/>
  <c r="AP220" i="9" s="1"/>
  <c r="C221" i="9"/>
  <c r="AP221" i="9" s="1"/>
  <c r="C222" i="9"/>
  <c r="AP222" i="9" s="1"/>
  <c r="C223" i="9"/>
  <c r="AP223" i="9" s="1"/>
  <c r="C224" i="9"/>
  <c r="AP224" i="9" s="1"/>
  <c r="C225" i="9"/>
  <c r="AP225" i="9" s="1"/>
  <c r="C226" i="9"/>
  <c r="AP226" i="9" s="1"/>
  <c r="C227" i="9"/>
  <c r="AP227" i="9" s="1"/>
  <c r="C228" i="9"/>
  <c r="AP228" i="9" s="1"/>
  <c r="C229" i="9"/>
  <c r="AP229" i="9" s="1"/>
  <c r="C230" i="9"/>
  <c r="AP230" i="9" s="1"/>
  <c r="C231" i="9"/>
  <c r="AP231" i="9" s="1"/>
  <c r="C232" i="9"/>
  <c r="AP232" i="9" s="1"/>
  <c r="C233" i="9"/>
  <c r="AP233" i="9" s="1"/>
  <c r="C234" i="9"/>
  <c r="AP234" i="9" s="1"/>
  <c r="C235" i="9"/>
  <c r="AP235" i="9" s="1"/>
  <c r="C236" i="9"/>
  <c r="AP236" i="9" s="1"/>
  <c r="C237" i="9"/>
  <c r="AP237" i="9" s="1"/>
  <c r="C238" i="9"/>
  <c r="AP238" i="9" s="1"/>
  <c r="C239" i="9"/>
  <c r="AP239" i="9" s="1"/>
  <c r="C240" i="9"/>
  <c r="AP240" i="9" s="1"/>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G521" i="9"/>
  <c r="C163" i="3"/>
  <c r="AP163" i="3" s="1"/>
  <c r="C164" i="3"/>
  <c r="AP164" i="3" s="1"/>
  <c r="C165" i="3"/>
  <c r="AP165" i="3" s="1"/>
  <c r="C166" i="3"/>
  <c r="AP166" i="3" s="1"/>
  <c r="C167" i="3"/>
  <c r="AP167" i="3" s="1"/>
  <c r="C168" i="3"/>
  <c r="AP168" i="3" s="1"/>
  <c r="C169" i="3"/>
  <c r="AP169" i="3" s="1"/>
  <c r="C170" i="3"/>
  <c r="AP170" i="3" s="1"/>
  <c r="C171" i="3"/>
  <c r="AP171" i="3" s="1"/>
  <c r="C172" i="3"/>
  <c r="AP172" i="3" s="1"/>
  <c r="C173" i="3"/>
  <c r="AP173" i="3" s="1"/>
  <c r="C174" i="3"/>
  <c r="AP174" i="3" s="1"/>
  <c r="C175" i="3"/>
  <c r="AP175" i="3" s="1"/>
  <c r="C176" i="3"/>
  <c r="AP176" i="3" s="1"/>
  <c r="C177" i="3"/>
  <c r="AP177" i="3" s="1"/>
  <c r="C178" i="3"/>
  <c r="AP178" i="3" s="1"/>
  <c r="C179" i="3"/>
  <c r="AP179" i="3" s="1"/>
  <c r="C180" i="3"/>
  <c r="AP180" i="3" s="1"/>
  <c r="C181" i="3"/>
  <c r="AP181" i="3" s="1"/>
  <c r="C182" i="3"/>
  <c r="AP182" i="3" s="1"/>
  <c r="C183" i="3"/>
  <c r="AP183" i="3" s="1"/>
  <c r="C184" i="3"/>
  <c r="AP184" i="3" s="1"/>
  <c r="C185" i="3"/>
  <c r="AP185" i="3" s="1"/>
  <c r="C186" i="3"/>
  <c r="AP186" i="3" s="1"/>
  <c r="C187" i="3"/>
  <c r="AP187" i="3" s="1"/>
  <c r="C188" i="3"/>
  <c r="AP188" i="3" s="1"/>
  <c r="C189" i="3"/>
  <c r="AP189" i="3" s="1"/>
  <c r="C190" i="3"/>
  <c r="AP190" i="3" s="1"/>
  <c r="C191" i="3"/>
  <c r="AP191" i="3" s="1"/>
  <c r="C192" i="3"/>
  <c r="AP192" i="3" s="1"/>
  <c r="C193" i="3"/>
  <c r="AP193" i="3" s="1"/>
  <c r="C194" i="3"/>
  <c r="AP194" i="3" s="1"/>
  <c r="C195" i="3"/>
  <c r="AP195" i="3" s="1"/>
  <c r="C196" i="3"/>
  <c r="AP196" i="3" s="1"/>
  <c r="C197" i="3"/>
  <c r="AP197" i="3" s="1"/>
  <c r="C198" i="3"/>
  <c r="AP198" i="3" s="1"/>
  <c r="C199" i="3"/>
  <c r="AP199" i="3" s="1"/>
  <c r="C200" i="3"/>
  <c r="AP200" i="3" s="1"/>
  <c r="C201" i="3"/>
  <c r="AP201" i="3" s="1"/>
  <c r="C202" i="3"/>
  <c r="AP202" i="3" s="1"/>
  <c r="C203" i="3"/>
  <c r="AP203" i="3" s="1"/>
  <c r="C204" i="3"/>
  <c r="AP204" i="3" s="1"/>
  <c r="C205" i="3"/>
  <c r="AP205" i="3" s="1"/>
  <c r="C206" i="3"/>
  <c r="AP206" i="3" s="1"/>
  <c r="C207" i="3"/>
  <c r="AP207" i="3" s="1"/>
  <c r="C208" i="3"/>
  <c r="AP208" i="3" s="1"/>
  <c r="C209" i="3"/>
  <c r="AP209" i="3" s="1"/>
  <c r="C210" i="3"/>
  <c r="AP210" i="3" s="1"/>
  <c r="C211" i="3"/>
  <c r="AP211" i="3" s="1"/>
  <c r="C212" i="3"/>
  <c r="AP212" i="3" s="1"/>
  <c r="C213" i="3"/>
  <c r="AP213" i="3" s="1"/>
  <c r="C214" i="3"/>
  <c r="AP214" i="3" s="1"/>
  <c r="C215" i="3"/>
  <c r="AP215" i="3" s="1"/>
  <c r="C216" i="3"/>
  <c r="AP216" i="3" s="1"/>
  <c r="C217" i="3"/>
  <c r="AP217" i="3" s="1"/>
  <c r="C218" i="3"/>
  <c r="AP218" i="3" s="1"/>
  <c r="C219" i="3"/>
  <c r="AP219" i="3" s="1"/>
  <c r="C220" i="3"/>
  <c r="AP220" i="3" s="1"/>
  <c r="C221" i="3"/>
  <c r="AP221" i="3" s="1"/>
  <c r="C222" i="3"/>
  <c r="AP222" i="3" s="1"/>
  <c r="C223" i="3"/>
  <c r="AP223" i="3" s="1"/>
  <c r="C224" i="3"/>
  <c r="AP224" i="3" s="1"/>
  <c r="C225" i="3"/>
  <c r="AP225" i="3" s="1"/>
  <c r="C226" i="3"/>
  <c r="AP226" i="3" s="1"/>
  <c r="C227" i="3"/>
  <c r="AP227" i="3" s="1"/>
  <c r="C228" i="3"/>
  <c r="AP228" i="3" s="1"/>
  <c r="C229" i="3"/>
  <c r="AP229" i="3" s="1"/>
  <c r="C230" i="3"/>
  <c r="AP230" i="3" s="1"/>
  <c r="C231" i="3"/>
  <c r="AP231" i="3" s="1"/>
  <c r="C232" i="3"/>
  <c r="AP232" i="3" s="1"/>
  <c r="C233" i="3"/>
  <c r="AP233" i="3" s="1"/>
  <c r="C234" i="3"/>
  <c r="AP234" i="3" s="1"/>
  <c r="C235" i="3"/>
  <c r="AP235" i="3" s="1"/>
  <c r="C236" i="3"/>
  <c r="AP236" i="3" s="1"/>
  <c r="C237" i="3"/>
  <c r="AP237" i="3" s="1"/>
  <c r="C238" i="3"/>
  <c r="AP238" i="3" s="1"/>
  <c r="C239" i="3"/>
  <c r="AP239" i="3" s="1"/>
  <c r="C240" i="3"/>
  <c r="AP240" i="3" s="1"/>
  <c r="C241" i="3"/>
  <c r="AP241" i="3" s="1"/>
  <c r="C242" i="3"/>
  <c r="AP242" i="3" s="1"/>
  <c r="C243" i="3"/>
  <c r="AP243" i="3" s="1"/>
  <c r="C244" i="3"/>
  <c r="AP244" i="3" s="1"/>
  <c r="C245" i="3"/>
  <c r="AP245" i="3" s="1"/>
  <c r="C246" i="3"/>
  <c r="AP246" i="3" s="1"/>
  <c r="C247" i="3"/>
  <c r="AP247" i="3" s="1"/>
  <c r="C248" i="3"/>
  <c r="AP248" i="3" s="1"/>
  <c r="C249" i="3"/>
  <c r="AP249" i="3" s="1"/>
  <c r="C250" i="3"/>
  <c r="AP250" i="3" s="1"/>
  <c r="C251" i="3"/>
  <c r="AP251" i="3" s="1"/>
  <c r="C252" i="3"/>
  <c r="AP252" i="3" s="1"/>
  <c r="C253" i="3"/>
  <c r="AP253" i="3" s="1"/>
  <c r="C254" i="3"/>
  <c r="AP254" i="3" s="1"/>
  <c r="C255" i="3"/>
  <c r="AP255" i="3" s="1"/>
  <c r="C256" i="3"/>
  <c r="AP256" i="3" s="1"/>
  <c r="C257" i="3"/>
  <c r="AP257" i="3" s="1"/>
  <c r="C258" i="3"/>
  <c r="AP258" i="3" s="1"/>
  <c r="C259" i="3"/>
  <c r="AP259" i="3" s="1"/>
  <c r="C260" i="3"/>
  <c r="AP260" i="3" s="1"/>
  <c r="C261" i="3"/>
  <c r="AP261" i="3" s="1"/>
  <c r="C262" i="3"/>
  <c r="AP262" i="3" s="1"/>
  <c r="C263" i="3"/>
  <c r="AP263" i="3" s="1"/>
  <c r="C264" i="3"/>
  <c r="AP264" i="3" s="1"/>
  <c r="C265" i="3"/>
  <c r="AP265" i="3" s="1"/>
  <c r="C266" i="3"/>
  <c r="AP266" i="3" s="1"/>
  <c r="C267" i="3"/>
  <c r="AP267" i="3" s="1"/>
  <c r="C268" i="3"/>
  <c r="AP268" i="3" s="1"/>
  <c r="C269" i="3"/>
  <c r="AP269" i="3" s="1"/>
  <c r="C270" i="3"/>
  <c r="AP270" i="3" s="1"/>
  <c r="C271" i="3"/>
  <c r="AP271" i="3" s="1"/>
  <c r="C272" i="3"/>
  <c r="AP272" i="3" s="1"/>
  <c r="C273" i="3"/>
  <c r="AP273" i="3" s="1"/>
  <c r="C274" i="3"/>
  <c r="AP274" i="3" s="1"/>
  <c r="C275" i="3"/>
  <c r="AP275" i="3" s="1"/>
  <c r="C276" i="3"/>
  <c r="AP276" i="3" s="1"/>
  <c r="C277" i="3"/>
  <c r="AP277" i="3" s="1"/>
  <c r="C278" i="3"/>
  <c r="AP278" i="3" s="1"/>
  <c r="C279" i="3"/>
  <c r="AP279" i="3" s="1"/>
  <c r="C280" i="3"/>
  <c r="AP280" i="3" s="1"/>
  <c r="C281" i="3"/>
  <c r="AP281" i="3" s="1"/>
  <c r="C282" i="3"/>
  <c r="AP282" i="3" s="1"/>
  <c r="C283" i="3"/>
  <c r="AP283" i="3" s="1"/>
  <c r="C284" i="3"/>
  <c r="AP284" i="3" s="1"/>
  <c r="C285" i="3"/>
  <c r="AP285" i="3" s="1"/>
  <c r="C286" i="3"/>
  <c r="AP286" i="3" s="1"/>
  <c r="C287" i="3"/>
  <c r="AP287" i="3" s="1"/>
  <c r="C288" i="3"/>
  <c r="AP288" i="3" s="1"/>
  <c r="C289" i="3"/>
  <c r="AP289" i="3" s="1"/>
  <c r="C290" i="3"/>
  <c r="AP290" i="3" s="1"/>
  <c r="C291" i="3"/>
  <c r="AP291" i="3" s="1"/>
  <c r="C292" i="3"/>
  <c r="AP292" i="3" s="1"/>
  <c r="C293" i="3"/>
  <c r="AP293" i="3" s="1"/>
  <c r="C294" i="3"/>
  <c r="AP294" i="3" s="1"/>
  <c r="C295" i="3"/>
  <c r="AP295" i="3" s="1"/>
  <c r="C296" i="3"/>
  <c r="AP296" i="3" s="1"/>
  <c r="C297" i="3"/>
  <c r="AP297" i="3" s="1"/>
  <c r="C298" i="3"/>
  <c r="AP298" i="3" s="1"/>
  <c r="C299" i="3"/>
  <c r="AP299" i="3" s="1"/>
  <c r="C300" i="3"/>
  <c r="AP300" i="3" s="1"/>
  <c r="C301" i="3"/>
  <c r="AP301" i="3" s="1"/>
  <c r="C302" i="3"/>
  <c r="AP302" i="3" s="1"/>
  <c r="C303" i="3"/>
  <c r="AP303" i="3" s="1"/>
  <c r="C304" i="3"/>
  <c r="AP304" i="3" s="1"/>
  <c r="C305" i="3"/>
  <c r="AP305" i="3" s="1"/>
  <c r="C306" i="3"/>
  <c r="AP306" i="3" s="1"/>
  <c r="C307" i="3"/>
  <c r="AP307" i="3" s="1"/>
  <c r="C308" i="3"/>
  <c r="AP308" i="3" s="1"/>
  <c r="C309" i="3"/>
  <c r="AP309" i="3" s="1"/>
  <c r="C310" i="3"/>
  <c r="AP310" i="3" s="1"/>
  <c r="C311" i="3"/>
  <c r="AP311" i="3" s="1"/>
  <c r="C312" i="3"/>
  <c r="AP312" i="3" s="1"/>
  <c r="C313" i="3"/>
  <c r="AP313" i="3" s="1"/>
  <c r="C314" i="3"/>
  <c r="AP314" i="3" s="1"/>
  <c r="C315" i="3"/>
  <c r="AP315" i="3" s="1"/>
  <c r="C316" i="3"/>
  <c r="AP316" i="3" s="1"/>
  <c r="C317" i="3"/>
  <c r="AP317" i="3" s="1"/>
  <c r="C318" i="3"/>
  <c r="AP318" i="3" s="1"/>
  <c r="C319" i="3"/>
  <c r="AP319" i="3" s="1"/>
  <c r="C320" i="3"/>
  <c r="AP320" i="3" s="1"/>
  <c r="C321" i="3"/>
  <c r="AP321" i="3" s="1"/>
  <c r="C322" i="3"/>
  <c r="AP322" i="3" s="1"/>
  <c r="C323" i="3"/>
  <c r="AP323" i="3" s="1"/>
  <c r="C324" i="3"/>
  <c r="AP324" i="3" s="1"/>
  <c r="C325" i="3"/>
  <c r="AP325" i="3" s="1"/>
  <c r="C326" i="3"/>
  <c r="AP326" i="3" s="1"/>
  <c r="C327" i="3"/>
  <c r="AP327" i="3" s="1"/>
  <c r="C328" i="3"/>
  <c r="AP328" i="3" s="1"/>
  <c r="C329" i="3"/>
  <c r="AP329" i="3" s="1"/>
  <c r="C330" i="3"/>
  <c r="AP330" i="3" s="1"/>
  <c r="C331" i="3"/>
  <c r="AP331" i="3" s="1"/>
  <c r="C332" i="3"/>
  <c r="AP332" i="3" s="1"/>
  <c r="C333" i="3"/>
  <c r="AP333" i="3" s="1"/>
  <c r="C334" i="3"/>
  <c r="AP334" i="3" s="1"/>
  <c r="C335" i="3"/>
  <c r="AP335" i="3" s="1"/>
  <c r="C336" i="3"/>
  <c r="AP336" i="3" s="1"/>
  <c r="C337" i="3"/>
  <c r="AP337" i="3" s="1"/>
  <c r="C338" i="3"/>
  <c r="AP338" i="3" s="1"/>
  <c r="C339" i="3"/>
  <c r="AP339" i="3" s="1"/>
  <c r="C340" i="3"/>
  <c r="AP340" i="3" s="1"/>
  <c r="C341" i="3"/>
  <c r="AP341" i="3" s="1"/>
  <c r="C342" i="3"/>
  <c r="AP342" i="3" s="1"/>
  <c r="C343" i="3"/>
  <c r="AP343" i="3" s="1"/>
  <c r="C344" i="3"/>
  <c r="AP344" i="3" s="1"/>
  <c r="C345" i="3"/>
  <c r="AP345" i="3" s="1"/>
  <c r="C346" i="3"/>
  <c r="AP346" i="3" s="1"/>
  <c r="C347" i="3"/>
  <c r="AP347" i="3" s="1"/>
  <c r="C348" i="3"/>
  <c r="AP348" i="3" s="1"/>
  <c r="C349" i="3"/>
  <c r="AP349" i="3" s="1"/>
  <c r="C350" i="3"/>
  <c r="AP350" i="3" s="1"/>
  <c r="C351" i="3"/>
  <c r="AP351" i="3" s="1"/>
  <c r="C352" i="3"/>
  <c r="AP352" i="3" s="1"/>
  <c r="C353" i="3"/>
  <c r="AP353" i="3" s="1"/>
  <c r="C354" i="3"/>
  <c r="AP354" i="3" s="1"/>
  <c r="C355" i="3"/>
  <c r="AP355" i="3" s="1"/>
  <c r="C356" i="3"/>
  <c r="AP356" i="3" s="1"/>
  <c r="C357" i="3"/>
  <c r="AP357" i="3" s="1"/>
  <c r="C358" i="3"/>
  <c r="AP358" i="3" s="1"/>
  <c r="C359" i="3"/>
  <c r="AP359" i="3" s="1"/>
  <c r="C360" i="3"/>
  <c r="AP360" i="3" s="1"/>
  <c r="C361" i="3"/>
  <c r="AP361" i="3" s="1"/>
  <c r="C362" i="3"/>
  <c r="AP362" i="3" s="1"/>
  <c r="C363" i="3"/>
  <c r="AP363" i="3" s="1"/>
  <c r="C364" i="3"/>
  <c r="AP364" i="3" s="1"/>
  <c r="C365" i="3"/>
  <c r="AP365" i="3" s="1"/>
  <c r="C366" i="3"/>
  <c r="AP366" i="3" s="1"/>
  <c r="C367" i="3"/>
  <c r="AP367" i="3" s="1"/>
  <c r="C368" i="3"/>
  <c r="AP368" i="3" s="1"/>
  <c r="C369" i="3"/>
  <c r="AP369" i="3" s="1"/>
  <c r="C370" i="3"/>
  <c r="AP370" i="3" s="1"/>
  <c r="C371" i="3"/>
  <c r="AP371" i="3" s="1"/>
  <c r="C372" i="3"/>
  <c r="AP372" i="3" s="1"/>
  <c r="C373" i="3"/>
  <c r="AP373" i="3" s="1"/>
  <c r="C374" i="3"/>
  <c r="AP374" i="3" s="1"/>
  <c r="C375" i="3"/>
  <c r="AP375" i="3" s="1"/>
  <c r="C376" i="3"/>
  <c r="AP376" i="3" s="1"/>
  <c r="C377" i="3"/>
  <c r="AP377" i="3" s="1"/>
  <c r="C378" i="3"/>
  <c r="AP378" i="3" s="1"/>
  <c r="C379" i="3"/>
  <c r="AP379" i="3" s="1"/>
  <c r="C380" i="3"/>
  <c r="AP380" i="3" s="1"/>
  <c r="C381" i="3"/>
  <c r="AP381" i="3" s="1"/>
  <c r="C382" i="3"/>
  <c r="AP382" i="3" s="1"/>
  <c r="C383" i="3"/>
  <c r="AP383" i="3" s="1"/>
  <c r="C384" i="3"/>
  <c r="AP384" i="3" s="1"/>
  <c r="C385" i="3"/>
  <c r="AP385" i="3" s="1"/>
  <c r="C386" i="3"/>
  <c r="AP386" i="3" s="1"/>
  <c r="C387" i="3"/>
  <c r="AP387" i="3" s="1"/>
  <c r="C388" i="3"/>
  <c r="AP388" i="3" s="1"/>
  <c r="C389" i="3"/>
  <c r="AP389" i="3" s="1"/>
  <c r="C390" i="3"/>
  <c r="AP390" i="3" s="1"/>
  <c r="C391" i="3"/>
  <c r="AP391" i="3" s="1"/>
  <c r="C392" i="3"/>
  <c r="AP392" i="3" s="1"/>
  <c r="C393" i="3"/>
  <c r="AP393" i="3" s="1"/>
  <c r="C394" i="3"/>
  <c r="AP394" i="3" s="1"/>
  <c r="C395" i="3"/>
  <c r="AP395" i="3" s="1"/>
  <c r="C396" i="3"/>
  <c r="AP396" i="3" s="1"/>
  <c r="C397" i="3"/>
  <c r="AP397" i="3" s="1"/>
  <c r="C398" i="3"/>
  <c r="AP398" i="3" s="1"/>
  <c r="C399" i="3"/>
  <c r="AP399" i="3" s="1"/>
  <c r="C400" i="3"/>
  <c r="AP400" i="3" s="1"/>
  <c r="C401" i="3"/>
  <c r="AP401" i="3" s="1"/>
  <c r="C402" i="3"/>
  <c r="AP402" i="3" s="1"/>
  <c r="C403" i="3"/>
  <c r="AP403" i="3" s="1"/>
  <c r="C404" i="3"/>
  <c r="AP404" i="3" s="1"/>
  <c r="C405" i="3"/>
  <c r="AP405" i="3" s="1"/>
  <c r="C406" i="3"/>
  <c r="AP406" i="3" s="1"/>
  <c r="C407" i="3"/>
  <c r="AP407" i="3" s="1"/>
  <c r="C408" i="3"/>
  <c r="AP408" i="3" s="1"/>
  <c r="C409" i="3"/>
  <c r="AP409" i="3" s="1"/>
  <c r="C410" i="3"/>
  <c r="AP410" i="3" s="1"/>
  <c r="C411" i="3"/>
  <c r="AP411" i="3" s="1"/>
  <c r="C412" i="3"/>
  <c r="AP412" i="3" s="1"/>
  <c r="C413" i="3"/>
  <c r="AP413" i="3" s="1"/>
  <c r="C414" i="3"/>
  <c r="AP414" i="3" s="1"/>
  <c r="C415" i="3"/>
  <c r="AP415" i="3" s="1"/>
  <c r="C416" i="3"/>
  <c r="AP416" i="3" s="1"/>
  <c r="C417" i="3"/>
  <c r="AP417" i="3" s="1"/>
  <c r="C418" i="3"/>
  <c r="AP418" i="3" s="1"/>
  <c r="C419" i="3"/>
  <c r="AP419" i="3" s="1"/>
  <c r="C420" i="3"/>
  <c r="AP420" i="3" s="1"/>
  <c r="C421" i="3"/>
  <c r="AP421" i="3" s="1"/>
  <c r="C422" i="3"/>
  <c r="AP422" i="3" s="1"/>
  <c r="C423" i="3"/>
  <c r="AP423" i="3" s="1"/>
  <c r="C424" i="3"/>
  <c r="AP424" i="3" s="1"/>
  <c r="C425" i="3"/>
  <c r="AP425" i="3" s="1"/>
  <c r="C426" i="3"/>
  <c r="AP426" i="3" s="1"/>
  <c r="C427" i="3"/>
  <c r="AP427" i="3" s="1"/>
  <c r="C428" i="3"/>
  <c r="AP428" i="3" s="1"/>
  <c r="C429" i="3"/>
  <c r="AP429" i="3" s="1"/>
  <c r="C430" i="3"/>
  <c r="AP430" i="3" s="1"/>
  <c r="C431" i="3"/>
  <c r="AP431" i="3" s="1"/>
  <c r="C432" i="3"/>
  <c r="AP432" i="3" s="1"/>
  <c r="C433" i="3"/>
  <c r="AP433" i="3" s="1"/>
  <c r="C434" i="3"/>
  <c r="AP434" i="3" s="1"/>
  <c r="C435" i="3"/>
  <c r="AP435" i="3" s="1"/>
  <c r="C436" i="3"/>
  <c r="AP436" i="3" s="1"/>
  <c r="C437" i="3"/>
  <c r="AP437" i="3" s="1"/>
  <c r="C438" i="3"/>
  <c r="AP438" i="3" s="1"/>
  <c r="C439" i="3"/>
  <c r="AP439" i="3" s="1"/>
  <c r="C440" i="3"/>
  <c r="AP440" i="3" s="1"/>
  <c r="C441" i="3"/>
  <c r="AP441" i="3" s="1"/>
  <c r="C442" i="3"/>
  <c r="AP442" i="3" s="1"/>
  <c r="C443" i="3"/>
  <c r="AP443" i="3" s="1"/>
  <c r="C444" i="3"/>
  <c r="AP444" i="3" s="1"/>
  <c r="C445" i="3"/>
  <c r="AP445" i="3" s="1"/>
  <c r="C446" i="3"/>
  <c r="AP446" i="3" s="1"/>
  <c r="C447" i="3"/>
  <c r="AP447" i="3" s="1"/>
  <c r="C448" i="3"/>
  <c r="AP448" i="3" s="1"/>
  <c r="C449" i="3"/>
  <c r="AP449" i="3" s="1"/>
  <c r="C450" i="3"/>
  <c r="AP450" i="3" s="1"/>
  <c r="C451" i="3"/>
  <c r="AP451" i="3" s="1"/>
  <c r="C452" i="3"/>
  <c r="AP452" i="3" s="1"/>
  <c r="C453" i="3"/>
  <c r="AP453" i="3" s="1"/>
  <c r="C454" i="3"/>
  <c r="AP454" i="3" s="1"/>
  <c r="C455" i="3"/>
  <c r="AP455" i="3" s="1"/>
  <c r="C456" i="3"/>
  <c r="AP456" i="3" s="1"/>
  <c r="C457" i="3"/>
  <c r="AP457" i="3" s="1"/>
  <c r="C458" i="3"/>
  <c r="AP458" i="3" s="1"/>
  <c r="C459" i="3"/>
  <c r="AP459" i="3" s="1"/>
  <c r="C460" i="3"/>
  <c r="AP460" i="3" s="1"/>
  <c r="C461" i="3"/>
  <c r="AP461" i="3" s="1"/>
  <c r="C462" i="3"/>
  <c r="AP462" i="3" s="1"/>
  <c r="C463" i="3"/>
  <c r="AP463" i="3" s="1"/>
  <c r="C464" i="3"/>
  <c r="AP464" i="3" s="1"/>
  <c r="C465" i="3"/>
  <c r="AP465" i="3" s="1"/>
  <c r="C466" i="3"/>
  <c r="AP466" i="3" s="1"/>
  <c r="C467" i="3"/>
  <c r="AP467" i="3" s="1"/>
  <c r="C468" i="3"/>
  <c r="AP468" i="3" s="1"/>
  <c r="C469" i="3"/>
  <c r="AP469" i="3" s="1"/>
  <c r="C470" i="3"/>
  <c r="AP470" i="3" s="1"/>
  <c r="C471" i="3"/>
  <c r="AP471" i="3" s="1"/>
  <c r="C472" i="3"/>
  <c r="AP472" i="3" s="1"/>
  <c r="C473" i="3"/>
  <c r="AP473" i="3" s="1"/>
  <c r="C474" i="3"/>
  <c r="AP474" i="3" s="1"/>
  <c r="C475" i="3"/>
  <c r="AP475" i="3" s="1"/>
  <c r="C476" i="3"/>
  <c r="AP476" i="3" s="1"/>
  <c r="C477" i="3"/>
  <c r="AP477" i="3" s="1"/>
  <c r="C478" i="3"/>
  <c r="AP478" i="3" s="1"/>
  <c r="C479" i="3"/>
  <c r="AP479" i="3" s="1"/>
  <c r="C480" i="3"/>
  <c r="AP480" i="3" s="1"/>
  <c r="C481" i="3"/>
  <c r="AP481" i="3" s="1"/>
  <c r="C482" i="3"/>
  <c r="AP482" i="3" s="1"/>
  <c r="C483" i="3"/>
  <c r="AP483" i="3" s="1"/>
  <c r="C484" i="3"/>
  <c r="AP484" i="3" s="1"/>
  <c r="C485" i="3"/>
  <c r="AP485" i="3" s="1"/>
  <c r="C486" i="3"/>
  <c r="AP486" i="3" s="1"/>
  <c r="C487" i="3"/>
  <c r="AP487" i="3" s="1"/>
  <c r="C488" i="3"/>
  <c r="AP488" i="3" s="1"/>
  <c r="C489" i="3"/>
  <c r="AP489" i="3" s="1"/>
  <c r="C490" i="3"/>
  <c r="AP490" i="3" s="1"/>
  <c r="C491" i="3"/>
  <c r="AP491" i="3" s="1"/>
  <c r="C492" i="3"/>
  <c r="AP492" i="3" s="1"/>
  <c r="C493" i="3"/>
  <c r="AP493" i="3" s="1"/>
  <c r="C494" i="3"/>
  <c r="AP494" i="3" s="1"/>
  <c r="C495" i="3"/>
  <c r="AP495" i="3" s="1"/>
  <c r="C496" i="3"/>
  <c r="AP496" i="3" s="1"/>
  <c r="C497" i="3"/>
  <c r="AP497" i="3" s="1"/>
  <c r="C498" i="3"/>
  <c r="AP498" i="3" s="1"/>
  <c r="C499" i="3"/>
  <c r="AP499" i="3" s="1"/>
  <c r="C500" i="3"/>
  <c r="AP500" i="3" s="1"/>
  <c r="C501" i="3"/>
  <c r="AP501" i="3" s="1"/>
  <c r="C502" i="3"/>
  <c r="AP502" i="3" s="1"/>
  <c r="C503" i="3"/>
  <c r="AP503" i="3" s="1"/>
  <c r="C504" i="3"/>
  <c r="AP504" i="3" s="1"/>
  <c r="C505" i="3"/>
  <c r="AP505" i="3" s="1"/>
  <c r="C506" i="3"/>
  <c r="AP506" i="3" s="1"/>
  <c r="C507" i="3"/>
  <c r="AP507" i="3" s="1"/>
  <c r="C508" i="3"/>
  <c r="AP508" i="3" s="1"/>
  <c r="C509" i="3"/>
  <c r="AP509" i="3" s="1"/>
  <c r="C510" i="3"/>
  <c r="AP510" i="3" s="1"/>
  <c r="C511" i="3"/>
  <c r="AP511" i="3" s="1"/>
  <c r="C512" i="3"/>
  <c r="AP512" i="3" s="1"/>
  <c r="C513" i="3"/>
  <c r="AP513" i="3" s="1"/>
  <c r="C514" i="3"/>
  <c r="AP514" i="3" s="1"/>
  <c r="C515" i="3"/>
  <c r="AP515" i="3" s="1"/>
  <c r="C516" i="3"/>
  <c r="AP516" i="3" s="1"/>
  <c r="C517" i="3"/>
  <c r="AP517" i="3" s="1"/>
  <c r="C518" i="3"/>
  <c r="AP518" i="3" s="1"/>
  <c r="C519" i="3"/>
  <c r="AP519" i="3" s="1"/>
  <c r="C520" i="3"/>
  <c r="AP520" i="3" s="1"/>
  <c r="C587" i="3"/>
  <c r="C588" i="3"/>
  <c r="C589" i="3"/>
  <c r="C590" i="3"/>
  <c r="C591" i="3"/>
  <c r="C592" i="3"/>
  <c r="C593" i="3"/>
  <c r="C594" i="3"/>
  <c r="C595" i="3"/>
  <c r="C596" i="3"/>
  <c r="E111" i="3"/>
  <c r="AR111" i="3" s="1"/>
  <c r="AT111" i="3" s="1"/>
  <c r="E112" i="3"/>
  <c r="AR112" i="3" s="1"/>
  <c r="AT112" i="3" s="1"/>
  <c r="E113" i="3"/>
  <c r="AR113" i="3" s="1"/>
  <c r="AT113" i="3" s="1"/>
  <c r="E114" i="3"/>
  <c r="AR114" i="3" s="1"/>
  <c r="AT114" i="3" s="1"/>
  <c r="E115" i="3"/>
  <c r="AR115" i="3" s="1"/>
  <c r="AT115" i="3" s="1"/>
  <c r="E116" i="3"/>
  <c r="AR116" i="3" s="1"/>
  <c r="AT116" i="3" s="1"/>
  <c r="E117" i="3"/>
  <c r="AR117" i="3" s="1"/>
  <c r="AT117" i="3" s="1"/>
  <c r="E118" i="3"/>
  <c r="AR118" i="3" s="1"/>
  <c r="AT118" i="3" s="1"/>
  <c r="E119" i="3"/>
  <c r="AR119" i="3" s="1"/>
  <c r="AT119" i="3" s="1"/>
  <c r="E120" i="3"/>
  <c r="AR120" i="3" s="1"/>
  <c r="AT120" i="3" s="1"/>
  <c r="E121" i="3"/>
  <c r="AR121" i="3" s="1"/>
  <c r="AT121" i="3" s="1"/>
  <c r="E122" i="3"/>
  <c r="AR122" i="3" s="1"/>
  <c r="AT122" i="3" s="1"/>
  <c r="E123" i="3"/>
  <c r="AR123" i="3" s="1"/>
  <c r="AT123" i="3" s="1"/>
  <c r="E124" i="3"/>
  <c r="AR124" i="3" s="1"/>
  <c r="AT124" i="3" s="1"/>
  <c r="E125" i="3"/>
  <c r="AR125" i="3" s="1"/>
  <c r="AT125" i="3" s="1"/>
  <c r="E126" i="3"/>
  <c r="AR126" i="3" s="1"/>
  <c r="AT126" i="3" s="1"/>
  <c r="E127" i="3"/>
  <c r="AR127" i="3" s="1"/>
  <c r="AT127" i="3" s="1"/>
  <c r="E128" i="3"/>
  <c r="AR128" i="3" s="1"/>
  <c r="AT128" i="3" s="1"/>
  <c r="E129" i="3"/>
  <c r="AR129" i="3" s="1"/>
  <c r="AT129" i="3" s="1"/>
  <c r="E130" i="3"/>
  <c r="AR130" i="3" s="1"/>
  <c r="AT130" i="3" s="1"/>
  <c r="E131" i="3"/>
  <c r="AR131" i="3" s="1"/>
  <c r="AT131" i="3" s="1"/>
  <c r="E132" i="3"/>
  <c r="AR132" i="3" s="1"/>
  <c r="AT132" i="3" s="1"/>
  <c r="E133" i="3"/>
  <c r="AR133" i="3" s="1"/>
  <c r="AT133" i="3" s="1"/>
  <c r="E134" i="3"/>
  <c r="AR134" i="3" s="1"/>
  <c r="AT134" i="3" s="1"/>
  <c r="E135" i="3"/>
  <c r="AR135" i="3" s="1"/>
  <c r="AT135" i="3" s="1"/>
  <c r="E136" i="3"/>
  <c r="AR136" i="3" s="1"/>
  <c r="AT136" i="3" s="1"/>
  <c r="E137" i="3"/>
  <c r="AR137" i="3" s="1"/>
  <c r="AT137" i="3" s="1"/>
  <c r="E138" i="3"/>
  <c r="AR138" i="3" s="1"/>
  <c r="AT138" i="3" s="1"/>
  <c r="E139" i="3"/>
  <c r="AR139" i="3" s="1"/>
  <c r="AT139" i="3" s="1"/>
  <c r="E140" i="3"/>
  <c r="AR140" i="3" s="1"/>
  <c r="AT140" i="3" s="1"/>
  <c r="E141" i="3"/>
  <c r="AR141" i="3" s="1"/>
  <c r="AT141" i="3" s="1"/>
  <c r="E142" i="3"/>
  <c r="AR142" i="3" s="1"/>
  <c r="AT142" i="3" s="1"/>
  <c r="E143" i="3"/>
  <c r="AR143" i="3" s="1"/>
  <c r="AT143" i="3" s="1"/>
  <c r="E144" i="3"/>
  <c r="AR144" i="3" s="1"/>
  <c r="AT144" i="3" s="1"/>
  <c r="E145" i="3"/>
  <c r="AR145" i="3" s="1"/>
  <c r="AT145" i="3" s="1"/>
  <c r="E146" i="3"/>
  <c r="AR146" i="3" s="1"/>
  <c r="AT146" i="3" s="1"/>
  <c r="E147" i="3"/>
  <c r="AR147" i="3" s="1"/>
  <c r="AT147" i="3" s="1"/>
  <c r="E148" i="3"/>
  <c r="AR148" i="3" s="1"/>
  <c r="AT148" i="3" s="1"/>
  <c r="E149" i="3"/>
  <c r="AR149" i="3" s="1"/>
  <c r="AT149" i="3" s="1"/>
  <c r="E150" i="3"/>
  <c r="AR150" i="3" s="1"/>
  <c r="AT150" i="3" s="1"/>
  <c r="E151" i="3"/>
  <c r="AR151" i="3" s="1"/>
  <c r="AT151" i="3" s="1"/>
  <c r="E152" i="3"/>
  <c r="AR152" i="3" s="1"/>
  <c r="AT152" i="3" s="1"/>
  <c r="E153" i="3"/>
  <c r="AR153" i="3" s="1"/>
  <c r="AT153" i="3" s="1"/>
  <c r="E154" i="3"/>
  <c r="AR154" i="3" s="1"/>
  <c r="AT154" i="3" s="1"/>
  <c r="E155" i="3"/>
  <c r="AR155" i="3" s="1"/>
  <c r="AT155" i="3" s="1"/>
  <c r="E156" i="3"/>
  <c r="AR156" i="3" s="1"/>
  <c r="AT156" i="3" s="1"/>
  <c r="E157" i="3"/>
  <c r="AR157" i="3" s="1"/>
  <c r="AT157" i="3" s="1"/>
  <c r="E158" i="3"/>
  <c r="AR158" i="3" s="1"/>
  <c r="AT158" i="3" s="1"/>
  <c r="E159" i="3"/>
  <c r="AR159" i="3" s="1"/>
  <c r="AT159" i="3" s="1"/>
  <c r="E160" i="3"/>
  <c r="AR160" i="3" s="1"/>
  <c r="AT160" i="3" s="1"/>
  <c r="E161" i="3"/>
  <c r="AR161" i="3" s="1"/>
  <c r="AT161" i="3" s="1"/>
  <c r="E162" i="3"/>
  <c r="AR162" i="3" s="1"/>
  <c r="AT162" i="3" s="1"/>
  <c r="E163" i="3"/>
  <c r="AR163" i="3" s="1"/>
  <c r="E164" i="3"/>
  <c r="AR164" i="3" s="1"/>
  <c r="E165" i="3"/>
  <c r="AR165" i="3" s="1"/>
  <c r="E166" i="3"/>
  <c r="AR166" i="3" s="1"/>
  <c r="E167" i="3"/>
  <c r="AR167" i="3" s="1"/>
  <c r="E168" i="3"/>
  <c r="AR168" i="3" s="1"/>
  <c r="E169" i="3"/>
  <c r="AR169" i="3" s="1"/>
  <c r="E170" i="3"/>
  <c r="AR170" i="3" s="1"/>
  <c r="E171" i="3"/>
  <c r="AR171" i="3" s="1"/>
  <c r="E172" i="3"/>
  <c r="AR172" i="3" s="1"/>
  <c r="E173" i="3"/>
  <c r="AR173" i="3" s="1"/>
  <c r="E174" i="3"/>
  <c r="AR174" i="3" s="1"/>
  <c r="E175" i="3"/>
  <c r="AR175" i="3" s="1"/>
  <c r="E176" i="3"/>
  <c r="AR176" i="3" s="1"/>
  <c r="E177" i="3"/>
  <c r="AR177" i="3" s="1"/>
  <c r="E178" i="3"/>
  <c r="AR178" i="3" s="1"/>
  <c r="E179" i="3"/>
  <c r="AR179" i="3" s="1"/>
  <c r="E180" i="3"/>
  <c r="AR180" i="3" s="1"/>
  <c r="E181" i="3"/>
  <c r="AR181" i="3" s="1"/>
  <c r="E182" i="3"/>
  <c r="AR182" i="3" s="1"/>
  <c r="E183" i="3"/>
  <c r="AR183" i="3" s="1"/>
  <c r="E184" i="3"/>
  <c r="AR184" i="3" s="1"/>
  <c r="E185" i="3"/>
  <c r="AR185" i="3" s="1"/>
  <c r="E186" i="3"/>
  <c r="AR186" i="3" s="1"/>
  <c r="E187" i="3"/>
  <c r="AR187" i="3" s="1"/>
  <c r="E188" i="3"/>
  <c r="AR188" i="3" s="1"/>
  <c r="E189" i="3"/>
  <c r="AR189" i="3" s="1"/>
  <c r="E190" i="3"/>
  <c r="AR190" i="3" s="1"/>
  <c r="E191" i="3"/>
  <c r="AR191" i="3" s="1"/>
  <c r="E192" i="3"/>
  <c r="AR192" i="3" s="1"/>
  <c r="E193" i="3"/>
  <c r="AR193" i="3" s="1"/>
  <c r="E194" i="3"/>
  <c r="AR194" i="3" s="1"/>
  <c r="E195" i="3"/>
  <c r="AR195" i="3" s="1"/>
  <c r="E196" i="3"/>
  <c r="AR196" i="3" s="1"/>
  <c r="E197" i="3"/>
  <c r="AR197" i="3" s="1"/>
  <c r="E198" i="3"/>
  <c r="AR198" i="3" s="1"/>
  <c r="E199" i="3"/>
  <c r="AR199" i="3" s="1"/>
  <c r="E200" i="3"/>
  <c r="AR200" i="3" s="1"/>
  <c r="E201" i="3"/>
  <c r="AR201" i="3" s="1"/>
  <c r="E202" i="3"/>
  <c r="AR202" i="3" s="1"/>
  <c r="E203" i="3"/>
  <c r="AR203" i="3" s="1"/>
  <c r="E204" i="3"/>
  <c r="AR204" i="3" s="1"/>
  <c r="E205" i="3"/>
  <c r="AR205" i="3" s="1"/>
  <c r="E206" i="3"/>
  <c r="AR206" i="3" s="1"/>
  <c r="E207" i="3"/>
  <c r="AR207" i="3" s="1"/>
  <c r="E208" i="3"/>
  <c r="AR208" i="3" s="1"/>
  <c r="E209" i="3"/>
  <c r="AR209" i="3" s="1"/>
  <c r="E210" i="3"/>
  <c r="AR210" i="3" s="1"/>
  <c r="E211" i="3"/>
  <c r="AR211" i="3" s="1"/>
  <c r="E212" i="3"/>
  <c r="AR212" i="3" s="1"/>
  <c r="E213" i="3"/>
  <c r="AR213" i="3" s="1"/>
  <c r="E214" i="3"/>
  <c r="AR214" i="3" s="1"/>
  <c r="E215" i="3"/>
  <c r="AR215" i="3" s="1"/>
  <c r="E216" i="3"/>
  <c r="AR216" i="3" s="1"/>
  <c r="E217" i="3"/>
  <c r="AR217" i="3" s="1"/>
  <c r="E218" i="3"/>
  <c r="AR218" i="3" s="1"/>
  <c r="E219" i="3"/>
  <c r="AR219" i="3" s="1"/>
  <c r="E220" i="3"/>
  <c r="AR220" i="3" s="1"/>
  <c r="E221" i="3"/>
  <c r="AR221" i="3" s="1"/>
  <c r="E222" i="3"/>
  <c r="AR222" i="3" s="1"/>
  <c r="E223" i="3"/>
  <c r="AR223" i="3" s="1"/>
  <c r="E224" i="3"/>
  <c r="AR224" i="3" s="1"/>
  <c r="E225" i="3"/>
  <c r="AR225" i="3" s="1"/>
  <c r="E226" i="3"/>
  <c r="AR226" i="3" s="1"/>
  <c r="E227" i="3"/>
  <c r="AR227" i="3" s="1"/>
  <c r="E228" i="3"/>
  <c r="AR228" i="3" s="1"/>
  <c r="E229" i="3"/>
  <c r="AR229" i="3" s="1"/>
  <c r="E230" i="3"/>
  <c r="AR230" i="3" s="1"/>
  <c r="E231" i="3"/>
  <c r="AR231" i="3" s="1"/>
  <c r="E232" i="3"/>
  <c r="AR232" i="3" s="1"/>
  <c r="E233" i="3"/>
  <c r="AR233" i="3" s="1"/>
  <c r="E234" i="3"/>
  <c r="AR234" i="3" s="1"/>
  <c r="E235" i="3"/>
  <c r="AR235" i="3" s="1"/>
  <c r="E236" i="3"/>
  <c r="AR236" i="3" s="1"/>
  <c r="E237" i="3"/>
  <c r="AR237" i="3" s="1"/>
  <c r="E238" i="3"/>
  <c r="AR238" i="3" s="1"/>
  <c r="E239" i="3"/>
  <c r="AR239" i="3" s="1"/>
  <c r="E240" i="3"/>
  <c r="AR240" i="3" s="1"/>
  <c r="E241" i="3"/>
  <c r="AR241" i="3" s="1"/>
  <c r="E242" i="3"/>
  <c r="AR242" i="3" s="1"/>
  <c r="E243" i="3"/>
  <c r="AR243" i="3" s="1"/>
  <c r="E244" i="3"/>
  <c r="AR244" i="3" s="1"/>
  <c r="E245" i="3"/>
  <c r="AR245" i="3" s="1"/>
  <c r="E246" i="3"/>
  <c r="AR246" i="3" s="1"/>
  <c r="E247" i="3"/>
  <c r="AR247" i="3" s="1"/>
  <c r="E248" i="3"/>
  <c r="AR248" i="3" s="1"/>
  <c r="E249" i="3"/>
  <c r="AR249" i="3" s="1"/>
  <c r="E250" i="3"/>
  <c r="AR250" i="3" s="1"/>
  <c r="E251" i="3"/>
  <c r="AR251" i="3" s="1"/>
  <c r="E252" i="3"/>
  <c r="AR252" i="3" s="1"/>
  <c r="E253" i="3"/>
  <c r="AR253" i="3" s="1"/>
  <c r="E254" i="3"/>
  <c r="AR254" i="3" s="1"/>
  <c r="E255" i="3"/>
  <c r="AR255" i="3" s="1"/>
  <c r="E256" i="3"/>
  <c r="AR256" i="3" s="1"/>
  <c r="E257" i="3"/>
  <c r="AR257" i="3" s="1"/>
  <c r="E258" i="3"/>
  <c r="AR258" i="3" s="1"/>
  <c r="E259" i="3"/>
  <c r="AR259" i="3" s="1"/>
  <c r="E260" i="3"/>
  <c r="AR260" i="3" s="1"/>
  <c r="E261" i="3"/>
  <c r="AR261" i="3" s="1"/>
  <c r="E262" i="3"/>
  <c r="AR262" i="3" s="1"/>
  <c r="E263" i="3"/>
  <c r="AR263" i="3" s="1"/>
  <c r="E264" i="3"/>
  <c r="AR264" i="3" s="1"/>
  <c r="E265" i="3"/>
  <c r="AR265" i="3" s="1"/>
  <c r="E266" i="3"/>
  <c r="AR266" i="3" s="1"/>
  <c r="E267" i="3"/>
  <c r="AR267" i="3" s="1"/>
  <c r="E268" i="3"/>
  <c r="AR268" i="3" s="1"/>
  <c r="E269" i="3"/>
  <c r="AR269" i="3" s="1"/>
  <c r="E270" i="3"/>
  <c r="AR270" i="3" s="1"/>
  <c r="E271" i="3"/>
  <c r="AR271" i="3" s="1"/>
  <c r="E272" i="3"/>
  <c r="AR272" i="3" s="1"/>
  <c r="E273" i="3"/>
  <c r="AR273" i="3" s="1"/>
  <c r="E274" i="3"/>
  <c r="AR274" i="3" s="1"/>
  <c r="E275" i="3"/>
  <c r="AR275" i="3" s="1"/>
  <c r="E276" i="3"/>
  <c r="AR276" i="3" s="1"/>
  <c r="E277" i="3"/>
  <c r="AR277" i="3" s="1"/>
  <c r="E278" i="3"/>
  <c r="AR278" i="3" s="1"/>
  <c r="E279" i="3"/>
  <c r="AR279" i="3" s="1"/>
  <c r="E280" i="3"/>
  <c r="AR280" i="3" s="1"/>
  <c r="E281" i="3"/>
  <c r="AR281" i="3" s="1"/>
  <c r="E282" i="3"/>
  <c r="AR282" i="3" s="1"/>
  <c r="E283" i="3"/>
  <c r="AR283" i="3" s="1"/>
  <c r="E284" i="3"/>
  <c r="AR284" i="3" s="1"/>
  <c r="E285" i="3"/>
  <c r="AR285" i="3" s="1"/>
  <c r="E286" i="3"/>
  <c r="AR286" i="3" s="1"/>
  <c r="E287" i="3"/>
  <c r="AR287" i="3" s="1"/>
  <c r="E288" i="3"/>
  <c r="AR288" i="3" s="1"/>
  <c r="E289" i="3"/>
  <c r="AR289" i="3" s="1"/>
  <c r="E290" i="3"/>
  <c r="AR290" i="3" s="1"/>
  <c r="E291" i="3"/>
  <c r="AR291" i="3" s="1"/>
  <c r="E292" i="3"/>
  <c r="AR292" i="3" s="1"/>
  <c r="E293" i="3"/>
  <c r="AR293" i="3" s="1"/>
  <c r="E294" i="3"/>
  <c r="AR294" i="3" s="1"/>
  <c r="E295" i="3"/>
  <c r="AR295" i="3" s="1"/>
  <c r="E296" i="3"/>
  <c r="AR296" i="3" s="1"/>
  <c r="E297" i="3"/>
  <c r="AR297" i="3" s="1"/>
  <c r="E298" i="3"/>
  <c r="AR298" i="3" s="1"/>
  <c r="E299" i="3"/>
  <c r="AR299" i="3" s="1"/>
  <c r="E300" i="3"/>
  <c r="AR300" i="3" s="1"/>
  <c r="E301" i="3"/>
  <c r="AR301" i="3" s="1"/>
  <c r="E302" i="3"/>
  <c r="AR302" i="3" s="1"/>
  <c r="E303" i="3"/>
  <c r="AR303" i="3" s="1"/>
  <c r="E304" i="3"/>
  <c r="AR304" i="3" s="1"/>
  <c r="E305" i="3"/>
  <c r="AR305" i="3" s="1"/>
  <c r="E306" i="3"/>
  <c r="AR306" i="3" s="1"/>
  <c r="E307" i="3"/>
  <c r="AR307" i="3" s="1"/>
  <c r="E308" i="3"/>
  <c r="AR308" i="3" s="1"/>
  <c r="E309" i="3"/>
  <c r="AR309" i="3" s="1"/>
  <c r="E310" i="3"/>
  <c r="AR310" i="3" s="1"/>
  <c r="E311" i="3"/>
  <c r="AR311" i="3" s="1"/>
  <c r="E312" i="3"/>
  <c r="AR312" i="3" s="1"/>
  <c r="E313" i="3"/>
  <c r="AR313" i="3" s="1"/>
  <c r="E314" i="3"/>
  <c r="AR314" i="3" s="1"/>
  <c r="E315" i="3"/>
  <c r="AR315" i="3" s="1"/>
  <c r="E316" i="3"/>
  <c r="AR316" i="3" s="1"/>
  <c r="E317" i="3"/>
  <c r="AR317" i="3" s="1"/>
  <c r="E318" i="3"/>
  <c r="AR318" i="3" s="1"/>
  <c r="E319" i="3"/>
  <c r="AR319" i="3" s="1"/>
  <c r="E320" i="3"/>
  <c r="AR320" i="3" s="1"/>
  <c r="E321" i="3"/>
  <c r="AR321" i="3" s="1"/>
  <c r="E322" i="3"/>
  <c r="AR322" i="3" s="1"/>
  <c r="E323" i="3"/>
  <c r="AR323" i="3" s="1"/>
  <c r="E324" i="3"/>
  <c r="AR324" i="3" s="1"/>
  <c r="E325" i="3"/>
  <c r="AR325" i="3" s="1"/>
  <c r="E326" i="3"/>
  <c r="AR326" i="3" s="1"/>
  <c r="E327" i="3"/>
  <c r="AR327" i="3" s="1"/>
  <c r="E328" i="3"/>
  <c r="AR328" i="3" s="1"/>
  <c r="E329" i="3"/>
  <c r="AR329" i="3" s="1"/>
  <c r="E330" i="3"/>
  <c r="AR330" i="3" s="1"/>
  <c r="E331" i="3"/>
  <c r="AR331" i="3" s="1"/>
  <c r="E332" i="3"/>
  <c r="AR332" i="3" s="1"/>
  <c r="E333" i="3"/>
  <c r="AR333" i="3" s="1"/>
  <c r="E334" i="3"/>
  <c r="AR334" i="3" s="1"/>
  <c r="E335" i="3"/>
  <c r="AR335" i="3" s="1"/>
  <c r="E336" i="3"/>
  <c r="AR336" i="3" s="1"/>
  <c r="E337" i="3"/>
  <c r="AR337" i="3" s="1"/>
  <c r="E338" i="3"/>
  <c r="AR338" i="3" s="1"/>
  <c r="E339" i="3"/>
  <c r="AR339" i="3" s="1"/>
  <c r="E340" i="3"/>
  <c r="AR340" i="3" s="1"/>
  <c r="E341" i="3"/>
  <c r="AR341" i="3" s="1"/>
  <c r="E342" i="3"/>
  <c r="AR342" i="3" s="1"/>
  <c r="E343" i="3"/>
  <c r="AR343" i="3" s="1"/>
  <c r="E344" i="3"/>
  <c r="AR344" i="3" s="1"/>
  <c r="E345" i="3"/>
  <c r="AR345" i="3" s="1"/>
  <c r="E346" i="3"/>
  <c r="AR346" i="3" s="1"/>
  <c r="E347" i="3"/>
  <c r="AR347" i="3" s="1"/>
  <c r="E348" i="3"/>
  <c r="AR348" i="3" s="1"/>
  <c r="E349" i="3"/>
  <c r="AR349" i="3" s="1"/>
  <c r="E350" i="3"/>
  <c r="AR350" i="3" s="1"/>
  <c r="E351" i="3"/>
  <c r="AR351" i="3" s="1"/>
  <c r="E352" i="3"/>
  <c r="AR352" i="3" s="1"/>
  <c r="E353" i="3"/>
  <c r="AR353" i="3" s="1"/>
  <c r="E354" i="3"/>
  <c r="AR354" i="3" s="1"/>
  <c r="E355" i="3"/>
  <c r="AR355" i="3" s="1"/>
  <c r="E356" i="3"/>
  <c r="AR356" i="3" s="1"/>
  <c r="E357" i="3"/>
  <c r="AR357" i="3" s="1"/>
  <c r="E358" i="3"/>
  <c r="AR358" i="3" s="1"/>
  <c r="E359" i="3"/>
  <c r="AR359" i="3" s="1"/>
  <c r="E360" i="3"/>
  <c r="AR360" i="3" s="1"/>
  <c r="E361" i="3"/>
  <c r="AR361" i="3" s="1"/>
  <c r="E362" i="3"/>
  <c r="AR362" i="3" s="1"/>
  <c r="E363" i="3"/>
  <c r="AR363" i="3" s="1"/>
  <c r="E364" i="3"/>
  <c r="AR364" i="3" s="1"/>
  <c r="E365" i="3"/>
  <c r="AR365" i="3" s="1"/>
  <c r="E366" i="3"/>
  <c r="AR366" i="3" s="1"/>
  <c r="E367" i="3"/>
  <c r="AR367" i="3" s="1"/>
  <c r="E368" i="3"/>
  <c r="AR368" i="3" s="1"/>
  <c r="E369" i="3"/>
  <c r="AR369" i="3" s="1"/>
  <c r="E370" i="3"/>
  <c r="AR370" i="3" s="1"/>
  <c r="E371" i="3"/>
  <c r="AR371" i="3" s="1"/>
  <c r="E372" i="3"/>
  <c r="AR372" i="3" s="1"/>
  <c r="E373" i="3"/>
  <c r="AR373" i="3" s="1"/>
  <c r="E374" i="3"/>
  <c r="AR374" i="3" s="1"/>
  <c r="E375" i="3"/>
  <c r="AR375" i="3" s="1"/>
  <c r="E376" i="3"/>
  <c r="AR376" i="3" s="1"/>
  <c r="E377" i="3"/>
  <c r="AR377" i="3" s="1"/>
  <c r="E378" i="3"/>
  <c r="AR378" i="3" s="1"/>
  <c r="E379" i="3"/>
  <c r="AR379" i="3" s="1"/>
  <c r="E380" i="3"/>
  <c r="AR380" i="3" s="1"/>
  <c r="E381" i="3"/>
  <c r="AR381" i="3" s="1"/>
  <c r="E382" i="3"/>
  <c r="AR382" i="3" s="1"/>
  <c r="E383" i="3"/>
  <c r="AR383" i="3" s="1"/>
  <c r="E384" i="3"/>
  <c r="AR384" i="3" s="1"/>
  <c r="E385" i="3"/>
  <c r="AR385" i="3" s="1"/>
  <c r="E386" i="3"/>
  <c r="AR386" i="3" s="1"/>
  <c r="E387" i="3"/>
  <c r="AR387" i="3" s="1"/>
  <c r="E388" i="3"/>
  <c r="AR388" i="3" s="1"/>
  <c r="E389" i="3"/>
  <c r="AR389" i="3" s="1"/>
  <c r="E390" i="3"/>
  <c r="AR390" i="3" s="1"/>
  <c r="E391" i="3"/>
  <c r="AR391" i="3" s="1"/>
  <c r="E392" i="3"/>
  <c r="AR392" i="3" s="1"/>
  <c r="E393" i="3"/>
  <c r="AR393" i="3" s="1"/>
  <c r="E394" i="3"/>
  <c r="AR394" i="3" s="1"/>
  <c r="E395" i="3"/>
  <c r="AR395" i="3" s="1"/>
  <c r="E396" i="3"/>
  <c r="AR396" i="3" s="1"/>
  <c r="E397" i="3"/>
  <c r="AR397" i="3" s="1"/>
  <c r="E398" i="3"/>
  <c r="AR398" i="3" s="1"/>
  <c r="E399" i="3"/>
  <c r="AR399" i="3" s="1"/>
  <c r="E400" i="3"/>
  <c r="AR400" i="3" s="1"/>
  <c r="E401" i="3"/>
  <c r="AR401" i="3" s="1"/>
  <c r="E402" i="3"/>
  <c r="AR402" i="3" s="1"/>
  <c r="E403" i="3"/>
  <c r="AR403" i="3" s="1"/>
  <c r="E404" i="3"/>
  <c r="AR404" i="3" s="1"/>
  <c r="E405" i="3"/>
  <c r="AR405" i="3" s="1"/>
  <c r="E406" i="3"/>
  <c r="AR406" i="3" s="1"/>
  <c r="E407" i="3"/>
  <c r="AR407" i="3" s="1"/>
  <c r="E408" i="3"/>
  <c r="AR408" i="3" s="1"/>
  <c r="E409" i="3"/>
  <c r="AR409" i="3" s="1"/>
  <c r="E410" i="3"/>
  <c r="AR410" i="3" s="1"/>
  <c r="E411" i="3"/>
  <c r="AR411" i="3" s="1"/>
  <c r="E412" i="3"/>
  <c r="AR412" i="3" s="1"/>
  <c r="E413" i="3"/>
  <c r="AR413" i="3" s="1"/>
  <c r="E414" i="3"/>
  <c r="AR414" i="3" s="1"/>
  <c r="E415" i="3"/>
  <c r="AR415" i="3" s="1"/>
  <c r="E416" i="3"/>
  <c r="AR416" i="3" s="1"/>
  <c r="E417" i="3"/>
  <c r="AR417" i="3" s="1"/>
  <c r="E418" i="3"/>
  <c r="AR418" i="3" s="1"/>
  <c r="E419" i="3"/>
  <c r="AR419" i="3" s="1"/>
  <c r="E420" i="3"/>
  <c r="AR420" i="3" s="1"/>
  <c r="E421" i="3"/>
  <c r="AR421" i="3" s="1"/>
  <c r="E422" i="3"/>
  <c r="AR422" i="3" s="1"/>
  <c r="E423" i="3"/>
  <c r="AR423" i="3" s="1"/>
  <c r="E424" i="3"/>
  <c r="AR424" i="3" s="1"/>
  <c r="E425" i="3"/>
  <c r="AR425" i="3" s="1"/>
  <c r="E426" i="3"/>
  <c r="AR426" i="3" s="1"/>
  <c r="E427" i="3"/>
  <c r="AR427" i="3" s="1"/>
  <c r="E428" i="3"/>
  <c r="AR428" i="3" s="1"/>
  <c r="E429" i="3"/>
  <c r="AR429" i="3" s="1"/>
  <c r="E430" i="3"/>
  <c r="AR430" i="3" s="1"/>
  <c r="E431" i="3"/>
  <c r="AR431" i="3" s="1"/>
  <c r="E432" i="3"/>
  <c r="AR432" i="3" s="1"/>
  <c r="E433" i="3"/>
  <c r="AR433" i="3" s="1"/>
  <c r="E434" i="3"/>
  <c r="AR434" i="3" s="1"/>
  <c r="E435" i="3"/>
  <c r="AR435" i="3" s="1"/>
  <c r="E436" i="3"/>
  <c r="AR436" i="3" s="1"/>
  <c r="E437" i="3"/>
  <c r="AR437" i="3" s="1"/>
  <c r="E438" i="3"/>
  <c r="AR438" i="3" s="1"/>
  <c r="E439" i="3"/>
  <c r="AR439" i="3" s="1"/>
  <c r="E440" i="3"/>
  <c r="AR440" i="3" s="1"/>
  <c r="E441" i="3"/>
  <c r="AR441" i="3" s="1"/>
  <c r="E442" i="3"/>
  <c r="AR442" i="3" s="1"/>
  <c r="E443" i="3"/>
  <c r="AR443" i="3" s="1"/>
  <c r="E444" i="3"/>
  <c r="AR444" i="3" s="1"/>
  <c r="E445" i="3"/>
  <c r="AR445" i="3" s="1"/>
  <c r="E446" i="3"/>
  <c r="AR446" i="3" s="1"/>
  <c r="E447" i="3"/>
  <c r="AR447" i="3" s="1"/>
  <c r="E448" i="3"/>
  <c r="AR448" i="3" s="1"/>
  <c r="E449" i="3"/>
  <c r="AR449" i="3" s="1"/>
  <c r="E450" i="3"/>
  <c r="AR450" i="3" s="1"/>
  <c r="E451" i="3"/>
  <c r="AR451" i="3" s="1"/>
  <c r="E452" i="3"/>
  <c r="AR452" i="3" s="1"/>
  <c r="E453" i="3"/>
  <c r="AR453" i="3" s="1"/>
  <c r="E454" i="3"/>
  <c r="AR454" i="3" s="1"/>
  <c r="E455" i="3"/>
  <c r="AR455" i="3" s="1"/>
  <c r="E456" i="3"/>
  <c r="AR456" i="3" s="1"/>
  <c r="E457" i="3"/>
  <c r="AR457" i="3" s="1"/>
  <c r="E458" i="3"/>
  <c r="AR458" i="3" s="1"/>
  <c r="E459" i="3"/>
  <c r="AR459" i="3" s="1"/>
  <c r="E460" i="3"/>
  <c r="AR460" i="3" s="1"/>
  <c r="E461" i="3"/>
  <c r="AR461" i="3" s="1"/>
  <c r="E462" i="3"/>
  <c r="AR462" i="3" s="1"/>
  <c r="E463" i="3"/>
  <c r="AR463" i="3" s="1"/>
  <c r="E464" i="3"/>
  <c r="AR464" i="3" s="1"/>
  <c r="E465" i="3"/>
  <c r="AR465" i="3" s="1"/>
  <c r="E466" i="3"/>
  <c r="AR466" i="3" s="1"/>
  <c r="E467" i="3"/>
  <c r="AR467" i="3" s="1"/>
  <c r="E468" i="3"/>
  <c r="AR468" i="3" s="1"/>
  <c r="E469" i="3"/>
  <c r="AR469" i="3" s="1"/>
  <c r="E470" i="3"/>
  <c r="AR470" i="3" s="1"/>
  <c r="E471" i="3"/>
  <c r="AR471" i="3" s="1"/>
  <c r="E472" i="3"/>
  <c r="AR472" i="3" s="1"/>
  <c r="E473" i="3"/>
  <c r="AR473" i="3" s="1"/>
  <c r="E474" i="3"/>
  <c r="AR474" i="3" s="1"/>
  <c r="E475" i="3"/>
  <c r="AR475" i="3" s="1"/>
  <c r="E476" i="3"/>
  <c r="AR476" i="3" s="1"/>
  <c r="E477" i="3"/>
  <c r="AR477" i="3" s="1"/>
  <c r="E478" i="3"/>
  <c r="AR478" i="3" s="1"/>
  <c r="E479" i="3"/>
  <c r="AR479" i="3" s="1"/>
  <c r="E480" i="3"/>
  <c r="AR480" i="3" s="1"/>
  <c r="E481" i="3"/>
  <c r="AR481" i="3" s="1"/>
  <c r="E482" i="3"/>
  <c r="AR482" i="3" s="1"/>
  <c r="E483" i="3"/>
  <c r="AR483" i="3" s="1"/>
  <c r="E484" i="3"/>
  <c r="AR484" i="3" s="1"/>
  <c r="E485" i="3"/>
  <c r="AR485" i="3" s="1"/>
  <c r="E486" i="3"/>
  <c r="AR486" i="3" s="1"/>
  <c r="E487" i="3"/>
  <c r="AR487" i="3" s="1"/>
  <c r="E488" i="3"/>
  <c r="AR488" i="3" s="1"/>
  <c r="E489" i="3"/>
  <c r="AR489" i="3" s="1"/>
  <c r="E490" i="3"/>
  <c r="AR490" i="3" s="1"/>
  <c r="E491" i="3"/>
  <c r="AR491" i="3" s="1"/>
  <c r="E492" i="3"/>
  <c r="AR492" i="3" s="1"/>
  <c r="E493" i="3"/>
  <c r="AR493" i="3" s="1"/>
  <c r="E494" i="3"/>
  <c r="AR494" i="3" s="1"/>
  <c r="E495" i="3"/>
  <c r="AR495" i="3" s="1"/>
  <c r="E496" i="3"/>
  <c r="AR496" i="3" s="1"/>
  <c r="E497" i="3"/>
  <c r="AR497" i="3" s="1"/>
  <c r="E498" i="3"/>
  <c r="AR498" i="3" s="1"/>
  <c r="E499" i="3"/>
  <c r="AR499" i="3" s="1"/>
  <c r="E500" i="3"/>
  <c r="AR500" i="3" s="1"/>
  <c r="E501" i="3"/>
  <c r="AR501" i="3" s="1"/>
  <c r="E502" i="3"/>
  <c r="AR502" i="3" s="1"/>
  <c r="E503" i="3"/>
  <c r="AR503" i="3" s="1"/>
  <c r="E504" i="3"/>
  <c r="AR504" i="3" s="1"/>
  <c r="E505" i="3"/>
  <c r="AR505" i="3" s="1"/>
  <c r="E506" i="3"/>
  <c r="AR506" i="3" s="1"/>
  <c r="E507" i="3"/>
  <c r="AR507" i="3" s="1"/>
  <c r="E508" i="3"/>
  <c r="AR508" i="3" s="1"/>
  <c r="E509" i="3"/>
  <c r="AR509" i="3" s="1"/>
  <c r="E510" i="3"/>
  <c r="AR510" i="3" s="1"/>
  <c r="E511" i="3"/>
  <c r="AR511" i="3" s="1"/>
  <c r="E512" i="3"/>
  <c r="AR512" i="3" s="1"/>
  <c r="E513" i="3"/>
  <c r="AR513" i="3" s="1"/>
  <c r="E514" i="3"/>
  <c r="AR514" i="3" s="1"/>
  <c r="E515" i="3"/>
  <c r="AR515" i="3" s="1"/>
  <c r="E516" i="3"/>
  <c r="AR516" i="3" s="1"/>
  <c r="E517" i="3"/>
  <c r="AR517" i="3" s="1"/>
  <c r="E518" i="3"/>
  <c r="AR518" i="3" s="1"/>
  <c r="E519" i="3"/>
  <c r="AR519" i="3" s="1"/>
  <c r="E520" i="3"/>
  <c r="AR520" i="3" s="1"/>
  <c r="V47"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A73" i="10"/>
  <c r="AT240" i="9" l="1"/>
  <c r="AT236" i="9"/>
  <c r="AT232" i="9"/>
  <c r="AT228" i="9"/>
  <c r="AT224" i="9"/>
  <c r="AT220" i="9"/>
  <c r="AT216" i="9"/>
  <c r="AT212" i="9"/>
  <c r="AT208" i="9"/>
  <c r="AT204" i="9"/>
  <c r="AT200" i="9"/>
  <c r="AT196" i="9"/>
  <c r="AT192" i="9"/>
  <c r="AT188" i="9"/>
  <c r="AT184" i="9"/>
  <c r="AT180" i="9"/>
  <c r="AT176" i="9"/>
  <c r="AT172" i="9"/>
  <c r="AT168" i="9"/>
  <c r="AT164" i="9"/>
  <c r="AT160" i="9"/>
  <c r="AT156" i="9"/>
  <c r="AT152" i="9"/>
  <c r="AT148" i="9"/>
  <c r="AT144" i="9"/>
  <c r="AT140" i="9"/>
  <c r="AT136" i="9"/>
  <c r="AT132" i="9"/>
  <c r="AT128" i="9"/>
  <c r="AT124" i="9"/>
  <c r="AT120" i="9"/>
  <c r="AT116" i="9"/>
  <c r="AT112" i="9"/>
  <c r="AT108" i="9"/>
  <c r="AT104" i="9"/>
  <c r="AT100" i="9"/>
  <c r="AT96" i="9"/>
  <c r="AT92" i="9"/>
  <c r="AT88" i="9"/>
  <c r="AT84" i="9"/>
  <c r="AT80" i="9"/>
  <c r="AT76" i="9"/>
  <c r="AT72" i="9"/>
  <c r="AT68" i="9"/>
  <c r="AT64" i="9"/>
  <c r="AT60" i="9"/>
  <c r="AT56" i="9"/>
  <c r="AT52" i="9"/>
  <c r="AT48" i="9"/>
  <c r="AT44" i="9"/>
  <c r="AT40" i="9"/>
  <c r="AT36" i="9"/>
  <c r="AT32" i="9"/>
  <c r="AT184" i="3"/>
  <c r="AT172" i="3"/>
  <c r="AT183" i="3"/>
  <c r="AT179" i="3"/>
  <c r="AT175" i="3"/>
  <c r="AT171" i="3"/>
  <c r="AT167" i="3"/>
  <c r="AT163" i="3"/>
  <c r="AT180" i="3"/>
  <c r="AT168" i="3"/>
  <c r="AT182" i="3"/>
  <c r="AT178" i="3"/>
  <c r="AT174" i="3"/>
  <c r="AT170" i="3"/>
  <c r="AT166" i="3"/>
  <c r="AT176" i="3"/>
  <c r="AT164" i="3"/>
  <c r="AT185" i="3"/>
  <c r="AT181" i="3"/>
  <c r="AT177" i="3"/>
  <c r="AT173" i="3"/>
  <c r="AT169" i="3"/>
  <c r="AT165" i="3"/>
  <c r="C521" i="3"/>
  <c r="AT162" i="9"/>
  <c r="AT158" i="9"/>
  <c r="AT154" i="9"/>
  <c r="AT150" i="9"/>
  <c r="AT146" i="9"/>
  <c r="AT142" i="9"/>
  <c r="AT138" i="9"/>
  <c r="AT134" i="9"/>
  <c r="AT130" i="9"/>
  <c r="AT126" i="9"/>
  <c r="AT122" i="9"/>
  <c r="AT118" i="9"/>
  <c r="AT114" i="9"/>
  <c r="AT110" i="9"/>
  <c r="AT106" i="9"/>
  <c r="AT102" i="9"/>
  <c r="AT98" i="9"/>
  <c r="AT94" i="9"/>
  <c r="AT90" i="9"/>
  <c r="AT86" i="9"/>
  <c r="AT82" i="9"/>
  <c r="AT78" i="9"/>
  <c r="AT74" i="9"/>
  <c r="AT70" i="9"/>
  <c r="AT66" i="9"/>
  <c r="AT62" i="9"/>
  <c r="AT58" i="9"/>
  <c r="AT54" i="9"/>
  <c r="AT50" i="9"/>
  <c r="AT46" i="9"/>
  <c r="AT42" i="9"/>
  <c r="AT38" i="9"/>
  <c r="AT34" i="9"/>
  <c r="AT30" i="9"/>
  <c r="AT237" i="9"/>
  <c r="AT233" i="9"/>
  <c r="AT229" i="9"/>
  <c r="AT225" i="9"/>
  <c r="AT221" i="9"/>
  <c r="AT217" i="9"/>
  <c r="AT213" i="9"/>
  <c r="AT209" i="9"/>
  <c r="AT205" i="9"/>
  <c r="AT201" i="9"/>
  <c r="AT197" i="9"/>
  <c r="AT193" i="9"/>
  <c r="AT189" i="9"/>
  <c r="AT185" i="9"/>
  <c r="AT181" i="9"/>
  <c r="AT177" i="9"/>
  <c r="AT173" i="9"/>
  <c r="AT169" i="9"/>
  <c r="AT165" i="9"/>
  <c r="AT161" i="9"/>
  <c r="AT157" i="9"/>
  <c r="AT153" i="9"/>
  <c r="AT149" i="9"/>
  <c r="AT145" i="9"/>
  <c r="AT141" i="9"/>
  <c r="AT137" i="9"/>
  <c r="AT133" i="9"/>
  <c r="AT129" i="9"/>
  <c r="AT125" i="9"/>
  <c r="AT121" i="9"/>
  <c r="AT117" i="9"/>
  <c r="AT113" i="9"/>
  <c r="AT109" i="9"/>
  <c r="AT105" i="9"/>
  <c r="AT101" i="9"/>
  <c r="AT97" i="9"/>
  <c r="AT93" i="9"/>
  <c r="AT89" i="9"/>
  <c r="AT85" i="9"/>
  <c r="AT81" i="9"/>
  <c r="AT77" i="9"/>
  <c r="AT73" i="9"/>
  <c r="AT69" i="9"/>
  <c r="AT65" i="9"/>
  <c r="AT61" i="9"/>
  <c r="AT57" i="9"/>
  <c r="AT53" i="9"/>
  <c r="AT49" i="9"/>
  <c r="AT45" i="9"/>
  <c r="AT41" i="9"/>
  <c r="AT37" i="9"/>
  <c r="AT33" i="9"/>
  <c r="AT29" i="9"/>
  <c r="AT238" i="9"/>
  <c r="AT234" i="9"/>
  <c r="AT230" i="9"/>
  <c r="AT226" i="9"/>
  <c r="AT222" i="9"/>
  <c r="AT218" i="9"/>
  <c r="AT214" i="9"/>
  <c r="AT210" i="9"/>
  <c r="AT206" i="9"/>
  <c r="AT202" i="9"/>
  <c r="AT194" i="9"/>
  <c r="AT190" i="9"/>
  <c r="AT186" i="9"/>
  <c r="AT182" i="9"/>
  <c r="AT178" i="9"/>
  <c r="AT174" i="9"/>
  <c r="AT170" i="9"/>
  <c r="AT166" i="9"/>
  <c r="AT198" i="9"/>
  <c r="AT239" i="9"/>
  <c r="AT235" i="9"/>
  <c r="AT231" i="9"/>
  <c r="AT227" i="9"/>
  <c r="AT223" i="9"/>
  <c r="AT219" i="9"/>
  <c r="AT215" i="9"/>
  <c r="AT211" i="9"/>
  <c r="AT207" i="9"/>
  <c r="AT203" i="9"/>
  <c r="AT199" i="9"/>
  <c r="AT195" i="9"/>
  <c r="AT191" i="9"/>
  <c r="AT187" i="9"/>
  <c r="AT183" i="9"/>
  <c r="AT179" i="9"/>
  <c r="AT175" i="9"/>
  <c r="AT171" i="9"/>
  <c r="AT167" i="9"/>
  <c r="AT163" i="9"/>
  <c r="AT159" i="9"/>
  <c r="AT155" i="9"/>
  <c r="AT151" i="9"/>
  <c r="AT147" i="9"/>
  <c r="AT143" i="9"/>
  <c r="AT139" i="9"/>
  <c r="AT135" i="9"/>
  <c r="AT131" i="9"/>
  <c r="AT127" i="9"/>
  <c r="AT123" i="9"/>
  <c r="AT119" i="9"/>
  <c r="AT115" i="9"/>
  <c r="AT111" i="9"/>
  <c r="AT107" i="9"/>
  <c r="AT103" i="9"/>
  <c r="AT99" i="9"/>
  <c r="AT95" i="9"/>
  <c r="AT91" i="9"/>
  <c r="AT87" i="9"/>
  <c r="AT83" i="9"/>
  <c r="AT79" i="9"/>
  <c r="AT75" i="9"/>
  <c r="AT71" i="9"/>
  <c r="AT67" i="9"/>
  <c r="AT63" i="9"/>
  <c r="AT59" i="9"/>
  <c r="AT55" i="9"/>
  <c r="AT51" i="9"/>
  <c r="AT47" i="9"/>
  <c r="AT43" i="9"/>
  <c r="AT39" i="9"/>
  <c r="AT35" i="9"/>
  <c r="AT31" i="9"/>
  <c r="CY517" i="9"/>
  <c r="CU517" i="9"/>
  <c r="CX517" i="9"/>
  <c r="CW517" i="9"/>
  <c r="CV517" i="9"/>
  <c r="CY513" i="9"/>
  <c r="CU513" i="9"/>
  <c r="CX513" i="9"/>
  <c r="CW513" i="9"/>
  <c r="CV513" i="9"/>
  <c r="CV509" i="9"/>
  <c r="CY509" i="9"/>
  <c r="CU509" i="9"/>
  <c r="CX509" i="9"/>
  <c r="CW509" i="9"/>
  <c r="CV505" i="9"/>
  <c r="CY505" i="9"/>
  <c r="CU505" i="9"/>
  <c r="CX505" i="9"/>
  <c r="CW505" i="9"/>
  <c r="CX501" i="9"/>
  <c r="CW501" i="9"/>
  <c r="CV501" i="9"/>
  <c r="CY501" i="9"/>
  <c r="CU501" i="9"/>
  <c r="CX497" i="9"/>
  <c r="CW497" i="9"/>
  <c r="CV497" i="9"/>
  <c r="CY497" i="9"/>
  <c r="CU497" i="9"/>
  <c r="CW493" i="9"/>
  <c r="CV493" i="9"/>
  <c r="CU493" i="9"/>
  <c r="CX493" i="9"/>
  <c r="CY493" i="9"/>
  <c r="CW489" i="9"/>
  <c r="CY489" i="9"/>
  <c r="CU489" i="9"/>
  <c r="CV489" i="9"/>
  <c r="CX489" i="9"/>
  <c r="CX485" i="9"/>
  <c r="CW485" i="9"/>
  <c r="CV485" i="9"/>
  <c r="CY485" i="9"/>
  <c r="CU485" i="9"/>
  <c r="CX481" i="9"/>
  <c r="CW481" i="9"/>
  <c r="CY481" i="9"/>
  <c r="CU481" i="9"/>
  <c r="CV481" i="9"/>
  <c r="CW477" i="9"/>
  <c r="CY477" i="9"/>
  <c r="CU477" i="9"/>
  <c r="CV477" i="9"/>
  <c r="CX477" i="9"/>
  <c r="CV473" i="9"/>
  <c r="CY473" i="9"/>
  <c r="CU473" i="9"/>
  <c r="CX473" i="9"/>
  <c r="CW473" i="9"/>
  <c r="CV469" i="9"/>
  <c r="CY469" i="9"/>
  <c r="CU469" i="9"/>
  <c r="CX469" i="9"/>
  <c r="CW469" i="9"/>
  <c r="CV465" i="9"/>
  <c r="CY465" i="9"/>
  <c r="CU465" i="9"/>
  <c r="CX465" i="9"/>
  <c r="CW465" i="9"/>
  <c r="CV461" i="9"/>
  <c r="CY461" i="9"/>
  <c r="CU461" i="9"/>
  <c r="CX461" i="9"/>
  <c r="CW461" i="9"/>
  <c r="CV457" i="9"/>
  <c r="CY457" i="9"/>
  <c r="CU457" i="9"/>
  <c r="CX457" i="9"/>
  <c r="CW457" i="9"/>
  <c r="CY453" i="9"/>
  <c r="CU453" i="9"/>
  <c r="CW453" i="9"/>
  <c r="CV453" i="9"/>
  <c r="CX453" i="9"/>
  <c r="CW449" i="9"/>
  <c r="CX449" i="9"/>
  <c r="CV449" i="9"/>
  <c r="CU449" i="9"/>
  <c r="CY449" i="9"/>
  <c r="CW445" i="9"/>
  <c r="CX445" i="9"/>
  <c r="CV445" i="9"/>
  <c r="CU445" i="9"/>
  <c r="CY445" i="9"/>
  <c r="CW441" i="9"/>
  <c r="CV441" i="9"/>
  <c r="CY441" i="9"/>
  <c r="CU441" i="9"/>
  <c r="CX441" i="9"/>
  <c r="CW437" i="9"/>
  <c r="CV437" i="9"/>
  <c r="CY437" i="9"/>
  <c r="CU437" i="9"/>
  <c r="CX437" i="9"/>
  <c r="CW433" i="9"/>
  <c r="CV433" i="9"/>
  <c r="CY433" i="9"/>
  <c r="CU433" i="9"/>
  <c r="CX433" i="9"/>
  <c r="CW429" i="9"/>
  <c r="CV429" i="9"/>
  <c r="CY429" i="9"/>
  <c r="CU429" i="9"/>
  <c r="CX429" i="9"/>
  <c r="CW425" i="9"/>
  <c r="CY425" i="9"/>
  <c r="CU425" i="9"/>
  <c r="CV425" i="9"/>
  <c r="CX425" i="9"/>
  <c r="CW421" i="9"/>
  <c r="CY421" i="9"/>
  <c r="CU421" i="9"/>
  <c r="CV421" i="9"/>
  <c r="CX421" i="9"/>
  <c r="CW417" i="9"/>
  <c r="CV417" i="9"/>
  <c r="CU417" i="9"/>
  <c r="CY417" i="9"/>
  <c r="CX417" i="9"/>
  <c r="CV413" i="9"/>
  <c r="CY413" i="9"/>
  <c r="CU413" i="9"/>
  <c r="CX413" i="9"/>
  <c r="CW413" i="9"/>
  <c r="CV409" i="9"/>
  <c r="CY409" i="9"/>
  <c r="CU409" i="9"/>
  <c r="CX409" i="9"/>
  <c r="CW409" i="9"/>
  <c r="CV405" i="9"/>
  <c r="CY405" i="9"/>
  <c r="CU405" i="9"/>
  <c r="CX405" i="9"/>
  <c r="CW405" i="9"/>
  <c r="CV401" i="9"/>
  <c r="CY401" i="9"/>
  <c r="CX401" i="9"/>
  <c r="CW401" i="9"/>
  <c r="CU401" i="9"/>
  <c r="CV397" i="9"/>
  <c r="CY397" i="9"/>
  <c r="CX397" i="9"/>
  <c r="CW397" i="9"/>
  <c r="CU397" i="9"/>
  <c r="CV393" i="9"/>
  <c r="CY393" i="9"/>
  <c r="CX393" i="9"/>
  <c r="CW393" i="9"/>
  <c r="CU393" i="9"/>
  <c r="CW389" i="9"/>
  <c r="CV389" i="9"/>
  <c r="CY389" i="9"/>
  <c r="CU389" i="9"/>
  <c r="CX389" i="9"/>
  <c r="CW385" i="9"/>
  <c r="CV385" i="9"/>
  <c r="CY385" i="9"/>
  <c r="CU385" i="9"/>
  <c r="CX385" i="9"/>
  <c r="CW381" i="9"/>
  <c r="CV381" i="9"/>
  <c r="CY381" i="9"/>
  <c r="CU381" i="9"/>
  <c r="CX381" i="9"/>
  <c r="CW377" i="9"/>
  <c r="CY377" i="9"/>
  <c r="CU377" i="9"/>
  <c r="CX377" i="9"/>
  <c r="CV377" i="9"/>
  <c r="CW373" i="9"/>
  <c r="CY373" i="9"/>
  <c r="CU373" i="9"/>
  <c r="CX373" i="9"/>
  <c r="CV373" i="9"/>
  <c r="CW369" i="9"/>
  <c r="CY369" i="9"/>
  <c r="CU369" i="9"/>
  <c r="CX369" i="9"/>
  <c r="CV369" i="9"/>
  <c r="CW365" i="9"/>
  <c r="CU365" i="9"/>
  <c r="CY365" i="9"/>
  <c r="CX365" i="9"/>
  <c r="CV365" i="9"/>
  <c r="CV361" i="9"/>
  <c r="CY361" i="9"/>
  <c r="CU361" i="9"/>
  <c r="CX361" i="9"/>
  <c r="CW361" i="9"/>
  <c r="CV357" i="9"/>
  <c r="CY357" i="9"/>
  <c r="CU357" i="9"/>
  <c r="CX357" i="9"/>
  <c r="CW357" i="9"/>
  <c r="CV353" i="9"/>
  <c r="CY353" i="9"/>
  <c r="CU353" i="9"/>
  <c r="CX353" i="9"/>
  <c r="CW353" i="9"/>
  <c r="CV349" i="9"/>
  <c r="CY349" i="9"/>
  <c r="CU349" i="9"/>
  <c r="CX349" i="9"/>
  <c r="CW349" i="9"/>
  <c r="CV345" i="9"/>
  <c r="CY345" i="9"/>
  <c r="CU345" i="9"/>
  <c r="CX345" i="9"/>
  <c r="CW345" i="9"/>
  <c r="CV341" i="9"/>
  <c r="CY341" i="9"/>
  <c r="CU341" i="9"/>
  <c r="CX341" i="9"/>
  <c r="CW341" i="9"/>
  <c r="CV337" i="9"/>
  <c r="CY337" i="9"/>
  <c r="CU337" i="9"/>
  <c r="CX337" i="9"/>
  <c r="CW337" i="9"/>
  <c r="CV333" i="9"/>
  <c r="CY333" i="9"/>
  <c r="CU333" i="9"/>
  <c r="CX333" i="9"/>
  <c r="CW333" i="9"/>
  <c r="CV329" i="9"/>
  <c r="CX329" i="9"/>
  <c r="CW329" i="9"/>
  <c r="CU329" i="9"/>
  <c r="CY329" i="9"/>
  <c r="CW325" i="9"/>
  <c r="CX325" i="9"/>
  <c r="CV325" i="9"/>
  <c r="CU325" i="9"/>
  <c r="CY325" i="9"/>
  <c r="CW321" i="9"/>
  <c r="CV321" i="9"/>
  <c r="CY321" i="9"/>
  <c r="CU321" i="9"/>
  <c r="CX321" i="9"/>
  <c r="CW317" i="9"/>
  <c r="CV317" i="9"/>
  <c r="CY317" i="9"/>
  <c r="CU317" i="9"/>
  <c r="CX317" i="9"/>
  <c r="CW313" i="9"/>
  <c r="CV313" i="9"/>
  <c r="CY313" i="9"/>
  <c r="CU313" i="9"/>
  <c r="CX313" i="9"/>
  <c r="CW309" i="9"/>
  <c r="CV309" i="9"/>
  <c r="CY309" i="9"/>
  <c r="CU309" i="9"/>
  <c r="CX309" i="9"/>
  <c r="CW305" i="9"/>
  <c r="CV305" i="9"/>
  <c r="CY305" i="9"/>
  <c r="CU305" i="9"/>
  <c r="CX305" i="9"/>
  <c r="CW301" i="9"/>
  <c r="CV301" i="9"/>
  <c r="CY301" i="9"/>
  <c r="CU301" i="9"/>
  <c r="CX301" i="9"/>
  <c r="CW297" i="9"/>
  <c r="CV297" i="9"/>
  <c r="CY297" i="9"/>
  <c r="CU297" i="9"/>
  <c r="CX297" i="9"/>
  <c r="CW293" i="9"/>
  <c r="CV293" i="9"/>
  <c r="CY293" i="9"/>
  <c r="CU293" i="9"/>
  <c r="CX293" i="9"/>
  <c r="CW289" i="9"/>
  <c r="CV289" i="9"/>
  <c r="CY289" i="9"/>
  <c r="CU289" i="9"/>
  <c r="CX289" i="9"/>
  <c r="CW285" i="9"/>
  <c r="CV285" i="9"/>
  <c r="CY285" i="9"/>
  <c r="CU285" i="9"/>
  <c r="CX285" i="9"/>
  <c r="CW281" i="9"/>
  <c r="CV281" i="9"/>
  <c r="CY281" i="9"/>
  <c r="CU281" i="9"/>
  <c r="CX281" i="9"/>
  <c r="CW277" i="9"/>
  <c r="CV277" i="9"/>
  <c r="CY277" i="9"/>
  <c r="CU277" i="9"/>
  <c r="CX277" i="9"/>
  <c r="CW273" i="9"/>
  <c r="CY273" i="9"/>
  <c r="CU273" i="9"/>
  <c r="CX273" i="9"/>
  <c r="CV273" i="9"/>
  <c r="CW269" i="9"/>
  <c r="CY269" i="9"/>
  <c r="CU269" i="9"/>
  <c r="CX269" i="9"/>
  <c r="CV269" i="9"/>
  <c r="CW265" i="9"/>
  <c r="CV265" i="9"/>
  <c r="CY265" i="9"/>
  <c r="CU265" i="9"/>
  <c r="CX265" i="9"/>
  <c r="CW261" i="9"/>
  <c r="CV261" i="9"/>
  <c r="CY261" i="9"/>
  <c r="CU261" i="9"/>
  <c r="CX261" i="9"/>
  <c r="CW257" i="9"/>
  <c r="CV257" i="9"/>
  <c r="CY257" i="9"/>
  <c r="CU257" i="9"/>
  <c r="CX257" i="9"/>
  <c r="CW253" i="9"/>
  <c r="CV253" i="9"/>
  <c r="CY253" i="9"/>
  <c r="CU253" i="9"/>
  <c r="CX253" i="9"/>
  <c r="CW249" i="9"/>
  <c r="CV249" i="9"/>
  <c r="CY249" i="9"/>
  <c r="CU249" i="9"/>
  <c r="CX249" i="9"/>
  <c r="CW245" i="9"/>
  <c r="CV245" i="9"/>
  <c r="CY245" i="9"/>
  <c r="CU245" i="9"/>
  <c r="CX245" i="9"/>
  <c r="CW241" i="9"/>
  <c r="CV241" i="9"/>
  <c r="CY241" i="9"/>
  <c r="CU241" i="9"/>
  <c r="CX241" i="9"/>
  <c r="CW237" i="9"/>
  <c r="CV237" i="9"/>
  <c r="CY237" i="9"/>
  <c r="CU237" i="9"/>
  <c r="CX237" i="9"/>
  <c r="CW233" i="9"/>
  <c r="CV233" i="9"/>
  <c r="CY233" i="9"/>
  <c r="CU233" i="9"/>
  <c r="CX233" i="9"/>
  <c r="CW229" i="9"/>
  <c r="CV229" i="9"/>
  <c r="CY229" i="9"/>
  <c r="CU229" i="9"/>
  <c r="CX229" i="9"/>
  <c r="CW225" i="9"/>
  <c r="CV225" i="9"/>
  <c r="CY225" i="9"/>
  <c r="CU225" i="9"/>
  <c r="CX225" i="9"/>
  <c r="CW221" i="9"/>
  <c r="CV221" i="9"/>
  <c r="CY221" i="9"/>
  <c r="CU221" i="9"/>
  <c r="CX221" i="9"/>
  <c r="CW217" i="9"/>
  <c r="CV217" i="9"/>
  <c r="CY217" i="9"/>
  <c r="CU217" i="9"/>
  <c r="CX217" i="9"/>
  <c r="CW213" i="9"/>
  <c r="CV213" i="9"/>
  <c r="CY213" i="9"/>
  <c r="CU213" i="9"/>
  <c r="CX213" i="9"/>
  <c r="CW209" i="9"/>
  <c r="CY209" i="9"/>
  <c r="CU209" i="9"/>
  <c r="CX209" i="9"/>
  <c r="CV209" i="9"/>
  <c r="CY205" i="9"/>
  <c r="CU205" i="9"/>
  <c r="CX205" i="9"/>
  <c r="CW205" i="9"/>
  <c r="CV205" i="9"/>
  <c r="CW201" i="9"/>
  <c r="CV201" i="9"/>
  <c r="CY201" i="9"/>
  <c r="CU201" i="9"/>
  <c r="CX201" i="9"/>
  <c r="CW197" i="9"/>
  <c r="CV197" i="9"/>
  <c r="CY197" i="9"/>
  <c r="CU197" i="9"/>
  <c r="CX197" i="9"/>
  <c r="CW193" i="9"/>
  <c r="CV193" i="9"/>
  <c r="CY193" i="9"/>
  <c r="CU193" i="9"/>
  <c r="CX193" i="9"/>
  <c r="CW189" i="9"/>
  <c r="CV189" i="9"/>
  <c r="CY189" i="9"/>
  <c r="CU189" i="9"/>
  <c r="CX189" i="9"/>
  <c r="CW185" i="9"/>
  <c r="CV185" i="9"/>
  <c r="CY185" i="9"/>
  <c r="CU185" i="9"/>
  <c r="CX185" i="9"/>
  <c r="CW181" i="9"/>
  <c r="CV181" i="9"/>
  <c r="CY181" i="9"/>
  <c r="CU181" i="9"/>
  <c r="CX181" i="9"/>
  <c r="CW177" i="9"/>
  <c r="CV177" i="9"/>
  <c r="CY177" i="9"/>
  <c r="CU177" i="9"/>
  <c r="CX177" i="9"/>
  <c r="CW173" i="9"/>
  <c r="CV173" i="9"/>
  <c r="CY173" i="9"/>
  <c r="CU173" i="9"/>
  <c r="CX173" i="9"/>
  <c r="CW169" i="9"/>
  <c r="CV169" i="9"/>
  <c r="CY169" i="9"/>
  <c r="CU169" i="9"/>
  <c r="CX169" i="9"/>
  <c r="CW165" i="9"/>
  <c r="CV165" i="9"/>
  <c r="CY165" i="9"/>
  <c r="CU165" i="9"/>
  <c r="CX165" i="9"/>
  <c r="CW161" i="9"/>
  <c r="CV161" i="9"/>
  <c r="CY161" i="9"/>
  <c r="CU161" i="9"/>
  <c r="CX161" i="9"/>
  <c r="CW157" i="9"/>
  <c r="CV157" i="9"/>
  <c r="CY157" i="9"/>
  <c r="CU157" i="9"/>
  <c r="CX157" i="9"/>
  <c r="CW153" i="9"/>
  <c r="CV153" i="9"/>
  <c r="CY153" i="9"/>
  <c r="CU153" i="9"/>
  <c r="CX153" i="9"/>
  <c r="CW149" i="9"/>
  <c r="CV149" i="9"/>
  <c r="CY149" i="9"/>
  <c r="CU149" i="9"/>
  <c r="CX149" i="9"/>
  <c r="CW145" i="9"/>
  <c r="CY145" i="9"/>
  <c r="CU145" i="9"/>
  <c r="CX145" i="9"/>
  <c r="CV145" i="9"/>
  <c r="CW141" i="9"/>
  <c r="CY141" i="9"/>
  <c r="CU141" i="9"/>
  <c r="CX141" i="9"/>
  <c r="CV141" i="9"/>
  <c r="CW137" i="9"/>
  <c r="CX137" i="9"/>
  <c r="CY137" i="9"/>
  <c r="CV137" i="9"/>
  <c r="CU137" i="9"/>
  <c r="CW133" i="9"/>
  <c r="CV133" i="9"/>
  <c r="CY133" i="9"/>
  <c r="CU133" i="9"/>
  <c r="CX133" i="9"/>
  <c r="CW129" i="9"/>
  <c r="CV129" i="9"/>
  <c r="CY129" i="9"/>
  <c r="CU129" i="9"/>
  <c r="CX129" i="9"/>
  <c r="CW125" i="9"/>
  <c r="CV125" i="9"/>
  <c r="CY125" i="9"/>
  <c r="CU125" i="9"/>
  <c r="CX125" i="9"/>
  <c r="CW121" i="9"/>
  <c r="CV121" i="9"/>
  <c r="CY121" i="9"/>
  <c r="CU121" i="9"/>
  <c r="CX121" i="9"/>
  <c r="CW117" i="9"/>
  <c r="CV117" i="9"/>
  <c r="CY117" i="9"/>
  <c r="CU117" i="9"/>
  <c r="CX117" i="9"/>
  <c r="CW113" i="9"/>
  <c r="CV113" i="9"/>
  <c r="CY113" i="9"/>
  <c r="CU113" i="9"/>
  <c r="CX113" i="9"/>
  <c r="CW109" i="9"/>
  <c r="CV109" i="9"/>
  <c r="CY109" i="9"/>
  <c r="CU109" i="9"/>
  <c r="CX109" i="9"/>
  <c r="CW105" i="9"/>
  <c r="CV105" i="9"/>
  <c r="CY105" i="9"/>
  <c r="CU105" i="9"/>
  <c r="CX105" i="9"/>
  <c r="CW101" i="9"/>
  <c r="CV101" i="9"/>
  <c r="CY101" i="9"/>
  <c r="CU101" i="9"/>
  <c r="CX101" i="9"/>
  <c r="CW97" i="9"/>
  <c r="CV97" i="9"/>
  <c r="CY97" i="9"/>
  <c r="CU97" i="9"/>
  <c r="CX97" i="9"/>
  <c r="CW93" i="9"/>
  <c r="CV93" i="9"/>
  <c r="CY93" i="9"/>
  <c r="CU93" i="9"/>
  <c r="CX93" i="9"/>
  <c r="CW89" i="9"/>
  <c r="CV89" i="9"/>
  <c r="CY89" i="9"/>
  <c r="CU89" i="9"/>
  <c r="CX89" i="9"/>
  <c r="CW85" i="9"/>
  <c r="CV85" i="9"/>
  <c r="CY85" i="9"/>
  <c r="CU85" i="9"/>
  <c r="CX85" i="9"/>
  <c r="CW81" i="9"/>
  <c r="CV81" i="9"/>
  <c r="CY81" i="9"/>
  <c r="CU81" i="9"/>
  <c r="CX81" i="9"/>
  <c r="CW77" i="9"/>
  <c r="CV77" i="9"/>
  <c r="CY77" i="9"/>
  <c r="CU77" i="9"/>
  <c r="CX77" i="9"/>
  <c r="CW73" i="9"/>
  <c r="CV73" i="9"/>
  <c r="CY73" i="9"/>
  <c r="CU73" i="9"/>
  <c r="CX73" i="9"/>
  <c r="CW69" i="9"/>
  <c r="CV69" i="9"/>
  <c r="CY69" i="9"/>
  <c r="CU69" i="9"/>
  <c r="CX69" i="9"/>
  <c r="CW65" i="9"/>
  <c r="CY65" i="9"/>
  <c r="CU65" i="9"/>
  <c r="CX65" i="9"/>
  <c r="CV65" i="9"/>
  <c r="CW61" i="9"/>
  <c r="CY61" i="9"/>
  <c r="CU61" i="9"/>
  <c r="CX61" i="9"/>
  <c r="CV61" i="9"/>
  <c r="CY57" i="9"/>
  <c r="CU57" i="9"/>
  <c r="CX57" i="9"/>
  <c r="CW57" i="9"/>
  <c r="CV57" i="9"/>
  <c r="CY53" i="9"/>
  <c r="CU53" i="9"/>
  <c r="CX53" i="9"/>
  <c r="CW53" i="9"/>
  <c r="CV53" i="9"/>
  <c r="CY49" i="9"/>
  <c r="CU49" i="9"/>
  <c r="CX49" i="9"/>
  <c r="CW49" i="9"/>
  <c r="CV49" i="9"/>
  <c r="CY45" i="9"/>
  <c r="CU45" i="9"/>
  <c r="CX45" i="9"/>
  <c r="CW45" i="9"/>
  <c r="CV45" i="9"/>
  <c r="CY41" i="9"/>
  <c r="CU41" i="9"/>
  <c r="CX41" i="9"/>
  <c r="CW41" i="9"/>
  <c r="CV41" i="9"/>
  <c r="CY37" i="9"/>
  <c r="CU37" i="9"/>
  <c r="CX37" i="9"/>
  <c r="CW37" i="9"/>
  <c r="CV37" i="9"/>
  <c r="CY33" i="9"/>
  <c r="CU33" i="9"/>
  <c r="CX33" i="9"/>
  <c r="CW33" i="9"/>
  <c r="CV33" i="9"/>
  <c r="CY29" i="9"/>
  <c r="CU29" i="9"/>
  <c r="CX29" i="9"/>
  <c r="CW29" i="9"/>
  <c r="CV29" i="9"/>
  <c r="CW520" i="9"/>
  <c r="CV520" i="9"/>
  <c r="CU520" i="9"/>
  <c r="CY520" i="9"/>
  <c r="CX520" i="9"/>
  <c r="CW516" i="9"/>
  <c r="CV516" i="9"/>
  <c r="CU516" i="9"/>
  <c r="CY516" i="9"/>
  <c r="CX516" i="9"/>
  <c r="CX512" i="9"/>
  <c r="CW512" i="9"/>
  <c r="CV512" i="9"/>
  <c r="CU512" i="9"/>
  <c r="CY512" i="9"/>
  <c r="CX508" i="9"/>
  <c r="CW508" i="9"/>
  <c r="CV508" i="9"/>
  <c r="CY508" i="9"/>
  <c r="CU508" i="9"/>
  <c r="CX504" i="9"/>
  <c r="CW504" i="9"/>
  <c r="CV504" i="9"/>
  <c r="CY504" i="9"/>
  <c r="CU504" i="9"/>
  <c r="CV500" i="9"/>
  <c r="CY500" i="9"/>
  <c r="CU500" i="9"/>
  <c r="CX500" i="9"/>
  <c r="CW500" i="9"/>
  <c r="CV496" i="9"/>
  <c r="CY496" i="9"/>
  <c r="CU496" i="9"/>
  <c r="CX496" i="9"/>
  <c r="CW496" i="9"/>
  <c r="CY492" i="9"/>
  <c r="CU492" i="9"/>
  <c r="CW492" i="9"/>
  <c r="CV492" i="9"/>
  <c r="CX492" i="9"/>
  <c r="CY488" i="9"/>
  <c r="CU488" i="9"/>
  <c r="CW488" i="9"/>
  <c r="CV488" i="9"/>
  <c r="CX488" i="9"/>
  <c r="CV484" i="9"/>
  <c r="CY484" i="9"/>
  <c r="CU484" i="9"/>
  <c r="CX484" i="9"/>
  <c r="CW484" i="9"/>
  <c r="CV480" i="9"/>
  <c r="CY480" i="9"/>
  <c r="CU480" i="9"/>
  <c r="CW480" i="9"/>
  <c r="CX480" i="9"/>
  <c r="CY476" i="9"/>
  <c r="CU476" i="9"/>
  <c r="CW476" i="9"/>
  <c r="CV476" i="9"/>
  <c r="CX476" i="9"/>
  <c r="CX472" i="9"/>
  <c r="CW472" i="9"/>
  <c r="CV472" i="9"/>
  <c r="CY472" i="9"/>
  <c r="CU472" i="9"/>
  <c r="CX468" i="9"/>
  <c r="CW468" i="9"/>
  <c r="CV468" i="9"/>
  <c r="CY468" i="9"/>
  <c r="CU468" i="9"/>
  <c r="CX464" i="9"/>
  <c r="CW464" i="9"/>
  <c r="CV464" i="9"/>
  <c r="CY464" i="9"/>
  <c r="CU464" i="9"/>
  <c r="CX460" i="9"/>
  <c r="CW460" i="9"/>
  <c r="CV460" i="9"/>
  <c r="CY460" i="9"/>
  <c r="CU460" i="9"/>
  <c r="CW456" i="9"/>
  <c r="CY456" i="9"/>
  <c r="CX456" i="9"/>
  <c r="CV456" i="9"/>
  <c r="CU456" i="9"/>
  <c r="CW452" i="9"/>
  <c r="CY452" i="9"/>
  <c r="CV452" i="9"/>
  <c r="CX452" i="9"/>
  <c r="CU452" i="9"/>
  <c r="CY448" i="9"/>
  <c r="CU448" i="9"/>
  <c r="CX448" i="9"/>
  <c r="CW448" i="9"/>
  <c r="CV448" i="9"/>
  <c r="CY444" i="9"/>
  <c r="CU444" i="9"/>
  <c r="CX444" i="9"/>
  <c r="CW444" i="9"/>
  <c r="CV444" i="9"/>
  <c r="CY440" i="9"/>
  <c r="CU440" i="9"/>
  <c r="CX440" i="9"/>
  <c r="CW440" i="9"/>
  <c r="CV440" i="9"/>
  <c r="CY436" i="9"/>
  <c r="CU436" i="9"/>
  <c r="CX436" i="9"/>
  <c r="CW436" i="9"/>
  <c r="CV436" i="9"/>
  <c r="CY432" i="9"/>
  <c r="CU432" i="9"/>
  <c r="CX432" i="9"/>
  <c r="CW432" i="9"/>
  <c r="CV432" i="9"/>
  <c r="CY428" i="9"/>
  <c r="CU428" i="9"/>
  <c r="CX428" i="9"/>
  <c r="CW428" i="9"/>
  <c r="CV428" i="9"/>
  <c r="CY424" i="9"/>
  <c r="CU424" i="9"/>
  <c r="CW424" i="9"/>
  <c r="CV424" i="9"/>
  <c r="CX424" i="9"/>
  <c r="CY420" i="9"/>
  <c r="CU420" i="9"/>
  <c r="CW420" i="9"/>
  <c r="CV420" i="9"/>
  <c r="CX420" i="9"/>
  <c r="CY416" i="9"/>
  <c r="CU416" i="9"/>
  <c r="CW416" i="9"/>
  <c r="CV416" i="9"/>
  <c r="CX416" i="9"/>
  <c r="CX412" i="9"/>
  <c r="CW412" i="9"/>
  <c r="CU412" i="9"/>
  <c r="CY412" i="9"/>
  <c r="CV412" i="9"/>
  <c r="CX408" i="9"/>
  <c r="CW408" i="9"/>
  <c r="CU408" i="9"/>
  <c r="CY408" i="9"/>
  <c r="CV408" i="9"/>
  <c r="CX404" i="9"/>
  <c r="CW404" i="9"/>
  <c r="CU404" i="9"/>
  <c r="CY404" i="9"/>
  <c r="CV404" i="9"/>
  <c r="CX400" i="9"/>
  <c r="CW400" i="9"/>
  <c r="CV400" i="9"/>
  <c r="CU400" i="9"/>
  <c r="CY400" i="9"/>
  <c r="CX396" i="9"/>
  <c r="CW396" i="9"/>
  <c r="CV396" i="9"/>
  <c r="CU396" i="9"/>
  <c r="CY396" i="9"/>
  <c r="CX392" i="9"/>
  <c r="CW392" i="9"/>
  <c r="CV392" i="9"/>
  <c r="CU392" i="9"/>
  <c r="CY392" i="9"/>
  <c r="CY388" i="9"/>
  <c r="CU388" i="9"/>
  <c r="CX388" i="9"/>
  <c r="CW388" i="9"/>
  <c r="CV388" i="9"/>
  <c r="CY384" i="9"/>
  <c r="CU384" i="9"/>
  <c r="CX384" i="9"/>
  <c r="CW384" i="9"/>
  <c r="CV384" i="9"/>
  <c r="CY380" i="9"/>
  <c r="CU380" i="9"/>
  <c r="CX380" i="9"/>
  <c r="CW380" i="9"/>
  <c r="CV380" i="9"/>
  <c r="CY376" i="9"/>
  <c r="CU376" i="9"/>
  <c r="CW376" i="9"/>
  <c r="CV376" i="9"/>
  <c r="CX376" i="9"/>
  <c r="CY372" i="9"/>
  <c r="CU372" i="9"/>
  <c r="CW372" i="9"/>
  <c r="CV372" i="9"/>
  <c r="CX372" i="9"/>
  <c r="CY368" i="9"/>
  <c r="CU368" i="9"/>
  <c r="CW368" i="9"/>
  <c r="CV368" i="9"/>
  <c r="CX368" i="9"/>
  <c r="CY364" i="9"/>
  <c r="CU364" i="9"/>
  <c r="CV364" i="9"/>
  <c r="CX364" i="9"/>
  <c r="CW364" i="9"/>
  <c r="CX360" i="9"/>
  <c r="CW360" i="9"/>
  <c r="CV360" i="9"/>
  <c r="CY360" i="9"/>
  <c r="CU360" i="9"/>
  <c r="CX356" i="9"/>
  <c r="CW356" i="9"/>
  <c r="CV356" i="9"/>
  <c r="CY356" i="9"/>
  <c r="CU356" i="9"/>
  <c r="CX352" i="9"/>
  <c r="CW352" i="9"/>
  <c r="CV352" i="9"/>
  <c r="CY352" i="9"/>
  <c r="CU352" i="9"/>
  <c r="CX348" i="9"/>
  <c r="CW348" i="9"/>
  <c r="CV348" i="9"/>
  <c r="CY348" i="9"/>
  <c r="CU348" i="9"/>
  <c r="CX344" i="9"/>
  <c r="CW344" i="9"/>
  <c r="CV344" i="9"/>
  <c r="CY344" i="9"/>
  <c r="CU344" i="9"/>
  <c r="CX340" i="9"/>
  <c r="CW340" i="9"/>
  <c r="CV340" i="9"/>
  <c r="CY340" i="9"/>
  <c r="CU340" i="9"/>
  <c r="CX336" i="9"/>
  <c r="CW336" i="9"/>
  <c r="CV336" i="9"/>
  <c r="CY336" i="9"/>
  <c r="CU336" i="9"/>
  <c r="CX332" i="9"/>
  <c r="CW332" i="9"/>
  <c r="CV332" i="9"/>
  <c r="CY332" i="9"/>
  <c r="CU332" i="9"/>
  <c r="CX328" i="9"/>
  <c r="CV328" i="9"/>
  <c r="CY328" i="9"/>
  <c r="CU328" i="9"/>
  <c r="CW328" i="9"/>
  <c r="CY324" i="9"/>
  <c r="CU324" i="9"/>
  <c r="CX324" i="9"/>
  <c r="CW324" i="9"/>
  <c r="CV324" i="9"/>
  <c r="CY320" i="9"/>
  <c r="CU320" i="9"/>
  <c r="CX320" i="9"/>
  <c r="CW320" i="9"/>
  <c r="CV320" i="9"/>
  <c r="CY316" i="9"/>
  <c r="CU316" i="9"/>
  <c r="CX316" i="9"/>
  <c r="CW316" i="9"/>
  <c r="CV316" i="9"/>
  <c r="CY312" i="9"/>
  <c r="CU312" i="9"/>
  <c r="CX312" i="9"/>
  <c r="CW312" i="9"/>
  <c r="CV312" i="9"/>
  <c r="CY308" i="9"/>
  <c r="CU308" i="9"/>
  <c r="CX308" i="9"/>
  <c r="CW308" i="9"/>
  <c r="CV308" i="9"/>
  <c r="CY304" i="9"/>
  <c r="CU304" i="9"/>
  <c r="CX304" i="9"/>
  <c r="CW304" i="9"/>
  <c r="CV304" i="9"/>
  <c r="CY300" i="9"/>
  <c r="CU300" i="9"/>
  <c r="CX300" i="9"/>
  <c r="CW300" i="9"/>
  <c r="CV300" i="9"/>
  <c r="CY296" i="9"/>
  <c r="CU296" i="9"/>
  <c r="CX296" i="9"/>
  <c r="CW296" i="9"/>
  <c r="CV296" i="9"/>
  <c r="CY292" i="9"/>
  <c r="CU292" i="9"/>
  <c r="CX292" i="9"/>
  <c r="CW292" i="9"/>
  <c r="CV292" i="9"/>
  <c r="CY288" i="9"/>
  <c r="CU288" i="9"/>
  <c r="CX288" i="9"/>
  <c r="CW288" i="9"/>
  <c r="CV288" i="9"/>
  <c r="CY284" i="9"/>
  <c r="CU284" i="9"/>
  <c r="CX284" i="9"/>
  <c r="CW284" i="9"/>
  <c r="CV284" i="9"/>
  <c r="CY280" i="9"/>
  <c r="CU280" i="9"/>
  <c r="CX280" i="9"/>
  <c r="CW280" i="9"/>
  <c r="CV280" i="9"/>
  <c r="CY276" i="9"/>
  <c r="CU276" i="9"/>
  <c r="CW276" i="9"/>
  <c r="CV276" i="9"/>
  <c r="CX276" i="9"/>
  <c r="CY272" i="9"/>
  <c r="CU272" i="9"/>
  <c r="CW272" i="9"/>
  <c r="CX272" i="9"/>
  <c r="CV272" i="9"/>
  <c r="CY268" i="9"/>
  <c r="CU268" i="9"/>
  <c r="CW268" i="9"/>
  <c r="CX268" i="9"/>
  <c r="CV268" i="9"/>
  <c r="CY264" i="9"/>
  <c r="CU264" i="9"/>
  <c r="CX264" i="9"/>
  <c r="CW264" i="9"/>
  <c r="CV264" i="9"/>
  <c r="CY260" i="9"/>
  <c r="CU260" i="9"/>
  <c r="CX260" i="9"/>
  <c r="CW260" i="9"/>
  <c r="CV260" i="9"/>
  <c r="CY256" i="9"/>
  <c r="CU256" i="9"/>
  <c r="CX256" i="9"/>
  <c r="CW256" i="9"/>
  <c r="CV256" i="9"/>
  <c r="CY252" i="9"/>
  <c r="CU252" i="9"/>
  <c r="CX252" i="9"/>
  <c r="CW252" i="9"/>
  <c r="CV252" i="9"/>
  <c r="CY248" i="9"/>
  <c r="CU248" i="9"/>
  <c r="CX248" i="9"/>
  <c r="CW248" i="9"/>
  <c r="CV248" i="9"/>
  <c r="CY244" i="9"/>
  <c r="CU244" i="9"/>
  <c r="CX244" i="9"/>
  <c r="CW244" i="9"/>
  <c r="CV244" i="9"/>
  <c r="CY240" i="9"/>
  <c r="CU240" i="9"/>
  <c r="CX240" i="9"/>
  <c r="CW240" i="9"/>
  <c r="CV240" i="9"/>
  <c r="CY236" i="9"/>
  <c r="CU236" i="9"/>
  <c r="CX236" i="9"/>
  <c r="CW236" i="9"/>
  <c r="CV236" i="9"/>
  <c r="CY232" i="9"/>
  <c r="CU232" i="9"/>
  <c r="CX232" i="9"/>
  <c r="CW232" i="9"/>
  <c r="CV232" i="9"/>
  <c r="CY228" i="9"/>
  <c r="CU228" i="9"/>
  <c r="CX228" i="9"/>
  <c r="CW228" i="9"/>
  <c r="CV228" i="9"/>
  <c r="CY224" i="9"/>
  <c r="CU224" i="9"/>
  <c r="CX224" i="9"/>
  <c r="CW224" i="9"/>
  <c r="CV224" i="9"/>
  <c r="CY220" i="9"/>
  <c r="CU220" i="9"/>
  <c r="CX220" i="9"/>
  <c r="CW220" i="9"/>
  <c r="CV220" i="9"/>
  <c r="CY216" i="9"/>
  <c r="CU216" i="9"/>
  <c r="CX216" i="9"/>
  <c r="CW216" i="9"/>
  <c r="CV216" i="9"/>
  <c r="CY212" i="9"/>
  <c r="CU212" i="9"/>
  <c r="CX212" i="9"/>
  <c r="CW212" i="9"/>
  <c r="CV212" i="9"/>
  <c r="CY208" i="9"/>
  <c r="CU208" i="9"/>
  <c r="CW208" i="9"/>
  <c r="CV208" i="9"/>
  <c r="CX208" i="9"/>
  <c r="CW204" i="9"/>
  <c r="CV204" i="9"/>
  <c r="CY204" i="9"/>
  <c r="CX204" i="9"/>
  <c r="CU204" i="9"/>
  <c r="CY200" i="9"/>
  <c r="CU200" i="9"/>
  <c r="CX200" i="9"/>
  <c r="CW200" i="9"/>
  <c r="CV200" i="9"/>
  <c r="CY196" i="9"/>
  <c r="CU196" i="9"/>
  <c r="CX196" i="9"/>
  <c r="CW196" i="9"/>
  <c r="CV196" i="9"/>
  <c r="CY192" i="9"/>
  <c r="CU192" i="9"/>
  <c r="CX192" i="9"/>
  <c r="CW192" i="9"/>
  <c r="CV192" i="9"/>
  <c r="CY188" i="9"/>
  <c r="CU188" i="9"/>
  <c r="CX188" i="9"/>
  <c r="CW188" i="9"/>
  <c r="CV188" i="9"/>
  <c r="CY184" i="9"/>
  <c r="CU184" i="9"/>
  <c r="CX184" i="9"/>
  <c r="CW184" i="9"/>
  <c r="CV184" i="9"/>
  <c r="CY180" i="9"/>
  <c r="CU180" i="9"/>
  <c r="CX180" i="9"/>
  <c r="CW180" i="9"/>
  <c r="CV180" i="9"/>
  <c r="CY176" i="9"/>
  <c r="CU176" i="9"/>
  <c r="CX176" i="9"/>
  <c r="CW176" i="9"/>
  <c r="CV176" i="9"/>
  <c r="CY172" i="9"/>
  <c r="CU172" i="9"/>
  <c r="CX172" i="9"/>
  <c r="CW172" i="9"/>
  <c r="CV172" i="9"/>
  <c r="CY168" i="9"/>
  <c r="CU168" i="9"/>
  <c r="CX168" i="9"/>
  <c r="CW168" i="9"/>
  <c r="CV168" i="9"/>
  <c r="CY164" i="9"/>
  <c r="CU164" i="9"/>
  <c r="CX164" i="9"/>
  <c r="CW164" i="9"/>
  <c r="CV164" i="9"/>
  <c r="CY160" i="9"/>
  <c r="CU160" i="9"/>
  <c r="CX160" i="9"/>
  <c r="CW160" i="9"/>
  <c r="CV160" i="9"/>
  <c r="CY156" i="9"/>
  <c r="CU156" i="9"/>
  <c r="CX156" i="9"/>
  <c r="CW156" i="9"/>
  <c r="CV156" i="9"/>
  <c r="CY152" i="9"/>
  <c r="CU152" i="9"/>
  <c r="CX152" i="9"/>
  <c r="CW152" i="9"/>
  <c r="CV152" i="9"/>
  <c r="CY148" i="9"/>
  <c r="CU148" i="9"/>
  <c r="CX148" i="9"/>
  <c r="CW148" i="9"/>
  <c r="CV148" i="9"/>
  <c r="CY144" i="9"/>
  <c r="CU144" i="9"/>
  <c r="CW144" i="9"/>
  <c r="CV144" i="9"/>
  <c r="CX144" i="9"/>
  <c r="CY140" i="9"/>
  <c r="CU140" i="9"/>
  <c r="CV140" i="9"/>
  <c r="CW140" i="9"/>
  <c r="CX140" i="9"/>
  <c r="CY136" i="9"/>
  <c r="CU136" i="9"/>
  <c r="CX136" i="9"/>
  <c r="CW136" i="9"/>
  <c r="CV136" i="9"/>
  <c r="CY132" i="9"/>
  <c r="CU132" i="9"/>
  <c r="CX132" i="9"/>
  <c r="CW132" i="9"/>
  <c r="CV132" i="9"/>
  <c r="CY128" i="9"/>
  <c r="CU128" i="9"/>
  <c r="CX128" i="9"/>
  <c r="CW128" i="9"/>
  <c r="CV128" i="9"/>
  <c r="CY124" i="9"/>
  <c r="CU124" i="9"/>
  <c r="CX124" i="9"/>
  <c r="CW124" i="9"/>
  <c r="CV124" i="9"/>
  <c r="CY120" i="9"/>
  <c r="CU120" i="9"/>
  <c r="CX120" i="9"/>
  <c r="CW120" i="9"/>
  <c r="CV120" i="9"/>
  <c r="CY116" i="9"/>
  <c r="CU116" i="9"/>
  <c r="CX116" i="9"/>
  <c r="CW116" i="9"/>
  <c r="CV116" i="9"/>
  <c r="CY112" i="9"/>
  <c r="CU112" i="9"/>
  <c r="CX112" i="9"/>
  <c r="CW112" i="9"/>
  <c r="CV112" i="9"/>
  <c r="CY108" i="9"/>
  <c r="CU108" i="9"/>
  <c r="CX108" i="9"/>
  <c r="CW108" i="9"/>
  <c r="CV108" i="9"/>
  <c r="CY104" i="9"/>
  <c r="CU104" i="9"/>
  <c r="CX104" i="9"/>
  <c r="CW104" i="9"/>
  <c r="CV104" i="9"/>
  <c r="CY100" i="9"/>
  <c r="CU100" i="9"/>
  <c r="CX100" i="9"/>
  <c r="CW100" i="9"/>
  <c r="CV100" i="9"/>
  <c r="CY96" i="9"/>
  <c r="CU96" i="9"/>
  <c r="CX96" i="9"/>
  <c r="CW96" i="9"/>
  <c r="CV96" i="9"/>
  <c r="CY92" i="9"/>
  <c r="CU92" i="9"/>
  <c r="CX92" i="9"/>
  <c r="CW92" i="9"/>
  <c r="CV92" i="9"/>
  <c r="CY88" i="9"/>
  <c r="CU88" i="9"/>
  <c r="CX88" i="9"/>
  <c r="CW88" i="9"/>
  <c r="CV88" i="9"/>
  <c r="CY84" i="9"/>
  <c r="CU84" i="9"/>
  <c r="CX84" i="9"/>
  <c r="CW84" i="9"/>
  <c r="CV84" i="9"/>
  <c r="CY80" i="9"/>
  <c r="CU80" i="9"/>
  <c r="CX80" i="9"/>
  <c r="CW80" i="9"/>
  <c r="CV80" i="9"/>
  <c r="CY76" i="9"/>
  <c r="CU76" i="9"/>
  <c r="CX76" i="9"/>
  <c r="CW76" i="9"/>
  <c r="CV76" i="9"/>
  <c r="CY72" i="9"/>
  <c r="CU72" i="9"/>
  <c r="CX72" i="9"/>
  <c r="CW72" i="9"/>
  <c r="CV72" i="9"/>
  <c r="CY68" i="9"/>
  <c r="CU68" i="9"/>
  <c r="CX68" i="9"/>
  <c r="CW68" i="9"/>
  <c r="CV68" i="9"/>
  <c r="CY64" i="9"/>
  <c r="CU64" i="9"/>
  <c r="CW64" i="9"/>
  <c r="CX64" i="9"/>
  <c r="CV64" i="9"/>
  <c r="CY60" i="9"/>
  <c r="CU60" i="9"/>
  <c r="CW60" i="9"/>
  <c r="CX60" i="9"/>
  <c r="CV60" i="9"/>
  <c r="CW56" i="9"/>
  <c r="CV56" i="9"/>
  <c r="CY56" i="9"/>
  <c r="CU56" i="9"/>
  <c r="CX56" i="9"/>
  <c r="CW52" i="9"/>
  <c r="CV52" i="9"/>
  <c r="CY52" i="9"/>
  <c r="CU52" i="9"/>
  <c r="CX52" i="9"/>
  <c r="CW48" i="9"/>
  <c r="CV48" i="9"/>
  <c r="CY48" i="9"/>
  <c r="CU48" i="9"/>
  <c r="CX48" i="9"/>
  <c r="CW44" i="9"/>
  <c r="CV44" i="9"/>
  <c r="CY44" i="9"/>
  <c r="CU44" i="9"/>
  <c r="CX44" i="9"/>
  <c r="CW40" i="9"/>
  <c r="CV40" i="9"/>
  <c r="CY40" i="9"/>
  <c r="CU40" i="9"/>
  <c r="CX40" i="9"/>
  <c r="CW36" i="9"/>
  <c r="CV36" i="9"/>
  <c r="CY36" i="9"/>
  <c r="CU36" i="9"/>
  <c r="CX36" i="9"/>
  <c r="CW32" i="9"/>
  <c r="CV32" i="9"/>
  <c r="CY32" i="9"/>
  <c r="CU32" i="9"/>
  <c r="CX32" i="9"/>
  <c r="CY519" i="9"/>
  <c r="CU519" i="9"/>
  <c r="CW519" i="9"/>
  <c r="CV519" i="9"/>
  <c r="CX519" i="9"/>
  <c r="CY515" i="9"/>
  <c r="CU515" i="9"/>
  <c r="CW515" i="9"/>
  <c r="CV515" i="9"/>
  <c r="CX515" i="9"/>
  <c r="CV511" i="9"/>
  <c r="CY511" i="9"/>
  <c r="CX511" i="9"/>
  <c r="CW511" i="9"/>
  <c r="CU511" i="9"/>
  <c r="CV507" i="9"/>
  <c r="CY507" i="9"/>
  <c r="CU507" i="9"/>
  <c r="CX507" i="9"/>
  <c r="CW507" i="9"/>
  <c r="CY503" i="9"/>
  <c r="CU503" i="9"/>
  <c r="CX503" i="9"/>
  <c r="CW503" i="9"/>
  <c r="CV503" i="9"/>
  <c r="CX499" i="9"/>
  <c r="CW499" i="9"/>
  <c r="CV499" i="9"/>
  <c r="CY499" i="9"/>
  <c r="CU499" i="9"/>
  <c r="CW495" i="9"/>
  <c r="CY495" i="9"/>
  <c r="CX495" i="9"/>
  <c r="CV495" i="9"/>
  <c r="CU495" i="9"/>
  <c r="CW491" i="9"/>
  <c r="CY491" i="9"/>
  <c r="CX491" i="9"/>
  <c r="CU491" i="9"/>
  <c r="CV491" i="9"/>
  <c r="CY487" i="9"/>
  <c r="CU487" i="9"/>
  <c r="CW487" i="9"/>
  <c r="CV487" i="9"/>
  <c r="CX487" i="9"/>
  <c r="CX483" i="9"/>
  <c r="CW483" i="9"/>
  <c r="CV483" i="9"/>
  <c r="CY483" i="9"/>
  <c r="CU483" i="9"/>
  <c r="CW479" i="9"/>
  <c r="CY479" i="9"/>
  <c r="CU479" i="9"/>
  <c r="CV479" i="9"/>
  <c r="CX479" i="9"/>
  <c r="CW475" i="9"/>
  <c r="CY475" i="9"/>
  <c r="CU475" i="9"/>
  <c r="CV475" i="9"/>
  <c r="CX475" i="9"/>
  <c r="CV471" i="9"/>
  <c r="CY471" i="9"/>
  <c r="CU471" i="9"/>
  <c r="CX471" i="9"/>
  <c r="CW471" i="9"/>
  <c r="CV467" i="9"/>
  <c r="CY467" i="9"/>
  <c r="CU467" i="9"/>
  <c r="CX467" i="9"/>
  <c r="CW467" i="9"/>
  <c r="CV463" i="9"/>
  <c r="CY463" i="9"/>
  <c r="CU463" i="9"/>
  <c r="CX463" i="9"/>
  <c r="CW463" i="9"/>
  <c r="CV459" i="9"/>
  <c r="CY459" i="9"/>
  <c r="CU459" i="9"/>
  <c r="CX459" i="9"/>
  <c r="CW459" i="9"/>
  <c r="CY455" i="9"/>
  <c r="CU455" i="9"/>
  <c r="CX455" i="9"/>
  <c r="CW455" i="9"/>
  <c r="CV455" i="9"/>
  <c r="CY451" i="9"/>
  <c r="CU451" i="9"/>
  <c r="CW451" i="9"/>
  <c r="CX451" i="9"/>
  <c r="CV451" i="9"/>
  <c r="CW447" i="9"/>
  <c r="CU447" i="9"/>
  <c r="CY447" i="9"/>
  <c r="CX447" i="9"/>
  <c r="CV447" i="9"/>
  <c r="CW443" i="9"/>
  <c r="CU443" i="9"/>
  <c r="CY443" i="9"/>
  <c r="CX443" i="9"/>
  <c r="CV443" i="9"/>
  <c r="CW439" i="9"/>
  <c r="CV439" i="9"/>
  <c r="CY439" i="9"/>
  <c r="CU439" i="9"/>
  <c r="CX439" i="9"/>
  <c r="CW435" i="9"/>
  <c r="CV435" i="9"/>
  <c r="CY435" i="9"/>
  <c r="CU435" i="9"/>
  <c r="CX435" i="9"/>
  <c r="CW431" i="9"/>
  <c r="CV431" i="9"/>
  <c r="CY431" i="9"/>
  <c r="CU431" i="9"/>
  <c r="CX431" i="9"/>
  <c r="CW427" i="9"/>
  <c r="CV427" i="9"/>
  <c r="CY427" i="9"/>
  <c r="CU427" i="9"/>
  <c r="CX427" i="9"/>
  <c r="CW423" i="9"/>
  <c r="CY423" i="9"/>
  <c r="CU423" i="9"/>
  <c r="CV423" i="9"/>
  <c r="CX423" i="9"/>
  <c r="CW419" i="9"/>
  <c r="CY419" i="9"/>
  <c r="CU419" i="9"/>
  <c r="CV419" i="9"/>
  <c r="CX419" i="9"/>
  <c r="CW415" i="9"/>
  <c r="CY415" i="9"/>
  <c r="CX415" i="9"/>
  <c r="CV415" i="9"/>
  <c r="CU415" i="9"/>
  <c r="CV411" i="9"/>
  <c r="CY411" i="9"/>
  <c r="CU411" i="9"/>
  <c r="CX411" i="9"/>
  <c r="CW411" i="9"/>
  <c r="CV407" i="9"/>
  <c r="CY407" i="9"/>
  <c r="CU407" i="9"/>
  <c r="CX407" i="9"/>
  <c r="CW407" i="9"/>
  <c r="CV403" i="9"/>
  <c r="CY403" i="9"/>
  <c r="CU403" i="9"/>
  <c r="CX403" i="9"/>
  <c r="CW403" i="9"/>
  <c r="CV399" i="9"/>
  <c r="CY399" i="9"/>
  <c r="CX399" i="9"/>
  <c r="CW399" i="9"/>
  <c r="CU399" i="9"/>
  <c r="CV395" i="9"/>
  <c r="CY395" i="9"/>
  <c r="CX395" i="9"/>
  <c r="CW395" i="9"/>
  <c r="CU395" i="9"/>
  <c r="CW391" i="9"/>
  <c r="CV391" i="9"/>
  <c r="CY391" i="9"/>
  <c r="CU391" i="9"/>
  <c r="CX391" i="9"/>
  <c r="CW387" i="9"/>
  <c r="CV387" i="9"/>
  <c r="CY387" i="9"/>
  <c r="CU387" i="9"/>
  <c r="CX387" i="9"/>
  <c r="CW383" i="9"/>
  <c r="CV383" i="9"/>
  <c r="CY383" i="9"/>
  <c r="CU383" i="9"/>
  <c r="CX383" i="9"/>
  <c r="CW379" i="9"/>
  <c r="CV379" i="9"/>
  <c r="CY379" i="9"/>
  <c r="CU379" i="9"/>
  <c r="CX379" i="9"/>
  <c r="CW375" i="9"/>
  <c r="CY375" i="9"/>
  <c r="CU375" i="9"/>
  <c r="CX375" i="9"/>
  <c r="CV375" i="9"/>
  <c r="CW371" i="9"/>
  <c r="CY371" i="9"/>
  <c r="CU371" i="9"/>
  <c r="CX371" i="9"/>
  <c r="CV371" i="9"/>
  <c r="CW367" i="9"/>
  <c r="CY367" i="9"/>
  <c r="CU367" i="9"/>
  <c r="CX367" i="9"/>
  <c r="CV367" i="9"/>
  <c r="CW363" i="9"/>
  <c r="CX363" i="9"/>
  <c r="CV363" i="9"/>
  <c r="CU363" i="9"/>
  <c r="CY363" i="9"/>
  <c r="CV359" i="9"/>
  <c r="CY359" i="9"/>
  <c r="CU359" i="9"/>
  <c r="CX359" i="9"/>
  <c r="CW359" i="9"/>
  <c r="CV355" i="9"/>
  <c r="CY355" i="9"/>
  <c r="CU355" i="9"/>
  <c r="CX355" i="9"/>
  <c r="CW355" i="9"/>
  <c r="CV351" i="9"/>
  <c r="CY351" i="9"/>
  <c r="CU351" i="9"/>
  <c r="CX351" i="9"/>
  <c r="CW351" i="9"/>
  <c r="CV347" i="9"/>
  <c r="CY347" i="9"/>
  <c r="CU347" i="9"/>
  <c r="CX347" i="9"/>
  <c r="CW347" i="9"/>
  <c r="CV343" i="9"/>
  <c r="CY343" i="9"/>
  <c r="CU343" i="9"/>
  <c r="CX343" i="9"/>
  <c r="CW343" i="9"/>
  <c r="CV339" i="9"/>
  <c r="CY339" i="9"/>
  <c r="CU339" i="9"/>
  <c r="CX339" i="9"/>
  <c r="CW339" i="9"/>
  <c r="CV335" i="9"/>
  <c r="CY335" i="9"/>
  <c r="CU335" i="9"/>
  <c r="CX335" i="9"/>
  <c r="CW335" i="9"/>
  <c r="CV331" i="9"/>
  <c r="CY331" i="9"/>
  <c r="CU331" i="9"/>
  <c r="CX331" i="9"/>
  <c r="CW331" i="9"/>
  <c r="CV327" i="9"/>
  <c r="CX327" i="9"/>
  <c r="CW327" i="9"/>
  <c r="CU327" i="9"/>
  <c r="CY327" i="9"/>
  <c r="CW323" i="9"/>
  <c r="CV323" i="9"/>
  <c r="CY323" i="9"/>
  <c r="CU323" i="9"/>
  <c r="CX323" i="9"/>
  <c r="CW319" i="9"/>
  <c r="CV319" i="9"/>
  <c r="CY319" i="9"/>
  <c r="CU319" i="9"/>
  <c r="CX319" i="9"/>
  <c r="CW315" i="9"/>
  <c r="CV315" i="9"/>
  <c r="CY315" i="9"/>
  <c r="CU315" i="9"/>
  <c r="CX315" i="9"/>
  <c r="CW311" i="9"/>
  <c r="CV311" i="9"/>
  <c r="CY311" i="9"/>
  <c r="CU311" i="9"/>
  <c r="CX311" i="9"/>
  <c r="CW307" i="9"/>
  <c r="CV307" i="9"/>
  <c r="CY307" i="9"/>
  <c r="CU307" i="9"/>
  <c r="CX307" i="9"/>
  <c r="CW303" i="9"/>
  <c r="CV303" i="9"/>
  <c r="CY303" i="9"/>
  <c r="CU303" i="9"/>
  <c r="CX303" i="9"/>
  <c r="CW299" i="9"/>
  <c r="CV299" i="9"/>
  <c r="CY299" i="9"/>
  <c r="CU299" i="9"/>
  <c r="CX299" i="9"/>
  <c r="CW295" i="9"/>
  <c r="CV295" i="9"/>
  <c r="CY295" i="9"/>
  <c r="CU295" i="9"/>
  <c r="CX295" i="9"/>
  <c r="CW291" i="9"/>
  <c r="CV291" i="9"/>
  <c r="CY291" i="9"/>
  <c r="CU291" i="9"/>
  <c r="CX291" i="9"/>
  <c r="CW287" i="9"/>
  <c r="CV287" i="9"/>
  <c r="CY287" i="9"/>
  <c r="CU287" i="9"/>
  <c r="CX287" i="9"/>
  <c r="CW283" i="9"/>
  <c r="CV283" i="9"/>
  <c r="CY283" i="9"/>
  <c r="CU283" i="9"/>
  <c r="CX283" i="9"/>
  <c r="CW279" i="9"/>
  <c r="CV279" i="9"/>
  <c r="CY279" i="9"/>
  <c r="CU279" i="9"/>
  <c r="CX279" i="9"/>
  <c r="CW275" i="9"/>
  <c r="CY275" i="9"/>
  <c r="CU275" i="9"/>
  <c r="CX275" i="9"/>
  <c r="CV275" i="9"/>
  <c r="CW271" i="9"/>
  <c r="CY271" i="9"/>
  <c r="CU271" i="9"/>
  <c r="CX271" i="9"/>
  <c r="CV271" i="9"/>
  <c r="CW267" i="9"/>
  <c r="CY267" i="9"/>
  <c r="CU267" i="9"/>
  <c r="CX267" i="9"/>
  <c r="CV267" i="9"/>
  <c r="CW263" i="9"/>
  <c r="CV263" i="9"/>
  <c r="CY263" i="9"/>
  <c r="CU263" i="9"/>
  <c r="CX263" i="9"/>
  <c r="CW259" i="9"/>
  <c r="CV259" i="9"/>
  <c r="CY259" i="9"/>
  <c r="CU259" i="9"/>
  <c r="CX259" i="9"/>
  <c r="CW255" i="9"/>
  <c r="CV255" i="9"/>
  <c r="CY255" i="9"/>
  <c r="CU255" i="9"/>
  <c r="CX255" i="9"/>
  <c r="CW251" i="9"/>
  <c r="CV251" i="9"/>
  <c r="CY251" i="9"/>
  <c r="CU251" i="9"/>
  <c r="CX251" i="9"/>
  <c r="CW247" i="9"/>
  <c r="CV247" i="9"/>
  <c r="CY247" i="9"/>
  <c r="CU247" i="9"/>
  <c r="CX247" i="9"/>
  <c r="CW243" i="9"/>
  <c r="CV243" i="9"/>
  <c r="CY243" i="9"/>
  <c r="CU243" i="9"/>
  <c r="CX243" i="9"/>
  <c r="CW239" i="9"/>
  <c r="CV239" i="9"/>
  <c r="CY239" i="9"/>
  <c r="CU239" i="9"/>
  <c r="CX239" i="9"/>
  <c r="CW235" i="9"/>
  <c r="CV235" i="9"/>
  <c r="CY235" i="9"/>
  <c r="CU235" i="9"/>
  <c r="CX235" i="9"/>
  <c r="CW231" i="9"/>
  <c r="CV231" i="9"/>
  <c r="CY231" i="9"/>
  <c r="CU231" i="9"/>
  <c r="CX231" i="9"/>
  <c r="CW227" i="9"/>
  <c r="CV227" i="9"/>
  <c r="CY227" i="9"/>
  <c r="CU227" i="9"/>
  <c r="CX227" i="9"/>
  <c r="CW223" i="9"/>
  <c r="CV223" i="9"/>
  <c r="CY223" i="9"/>
  <c r="CU223" i="9"/>
  <c r="CX223" i="9"/>
  <c r="CW219" i="9"/>
  <c r="CV219" i="9"/>
  <c r="CY219" i="9"/>
  <c r="CU219" i="9"/>
  <c r="CX219" i="9"/>
  <c r="CW215" i="9"/>
  <c r="CV215" i="9"/>
  <c r="CY215" i="9"/>
  <c r="CU215" i="9"/>
  <c r="CX215" i="9"/>
  <c r="CW211" i="9"/>
  <c r="CV211" i="9"/>
  <c r="CY211" i="9"/>
  <c r="CU211" i="9"/>
  <c r="CX211" i="9"/>
  <c r="CY207" i="9"/>
  <c r="CU207" i="9"/>
  <c r="CX207" i="9"/>
  <c r="CW207" i="9"/>
  <c r="CV207" i="9"/>
  <c r="CY203" i="9"/>
  <c r="CU203" i="9"/>
  <c r="CX203" i="9"/>
  <c r="CV203" i="9"/>
  <c r="CW203" i="9"/>
  <c r="CW199" i="9"/>
  <c r="CV199" i="9"/>
  <c r="CY199" i="9"/>
  <c r="CU199" i="9"/>
  <c r="CX199" i="9"/>
  <c r="CW195" i="9"/>
  <c r="CV195" i="9"/>
  <c r="CY195" i="9"/>
  <c r="CU195" i="9"/>
  <c r="CX195" i="9"/>
  <c r="CW191" i="9"/>
  <c r="CV191" i="9"/>
  <c r="CY191" i="9"/>
  <c r="CU191" i="9"/>
  <c r="CX191" i="9"/>
  <c r="CW187" i="9"/>
  <c r="CV187" i="9"/>
  <c r="CY187" i="9"/>
  <c r="CU187" i="9"/>
  <c r="CX187" i="9"/>
  <c r="CW183" i="9"/>
  <c r="CV183" i="9"/>
  <c r="CY183" i="9"/>
  <c r="CU183" i="9"/>
  <c r="CX183" i="9"/>
  <c r="CW179" i="9"/>
  <c r="CV179" i="9"/>
  <c r="CY179" i="9"/>
  <c r="CU179" i="9"/>
  <c r="CX179" i="9"/>
  <c r="CW175" i="9"/>
  <c r="CV175" i="9"/>
  <c r="CY175" i="9"/>
  <c r="CU175" i="9"/>
  <c r="CX175" i="9"/>
  <c r="CW171" i="9"/>
  <c r="CV171" i="9"/>
  <c r="CY171" i="9"/>
  <c r="CU171" i="9"/>
  <c r="CX171" i="9"/>
  <c r="CW167" i="9"/>
  <c r="CV167" i="9"/>
  <c r="CY167" i="9"/>
  <c r="CU167" i="9"/>
  <c r="CX167" i="9"/>
  <c r="CW163" i="9"/>
  <c r="CV163" i="9"/>
  <c r="CY163" i="9"/>
  <c r="CU163" i="9"/>
  <c r="CX163" i="9"/>
  <c r="CW159" i="9"/>
  <c r="CV159" i="9"/>
  <c r="CY159" i="9"/>
  <c r="CU159" i="9"/>
  <c r="CX159" i="9"/>
  <c r="CW155" i="9"/>
  <c r="CV155" i="9"/>
  <c r="CY155" i="9"/>
  <c r="CU155" i="9"/>
  <c r="CX155" i="9"/>
  <c r="CW151" i="9"/>
  <c r="CV151" i="9"/>
  <c r="CY151" i="9"/>
  <c r="CU151" i="9"/>
  <c r="CX151" i="9"/>
  <c r="CW147" i="9"/>
  <c r="CV147" i="9"/>
  <c r="CY147" i="9"/>
  <c r="CU147" i="9"/>
  <c r="CX147" i="9"/>
  <c r="CW143" i="9"/>
  <c r="CY143" i="9"/>
  <c r="CU143" i="9"/>
  <c r="CX143" i="9"/>
  <c r="CV143" i="9"/>
  <c r="CW139" i="9"/>
  <c r="CX139" i="9"/>
  <c r="CY139" i="9"/>
  <c r="CV139" i="9"/>
  <c r="CU139" i="9"/>
  <c r="CW135" i="9"/>
  <c r="CV135" i="9"/>
  <c r="CY135" i="9"/>
  <c r="CU135" i="9"/>
  <c r="CX135" i="9"/>
  <c r="CW131" i="9"/>
  <c r="CV131" i="9"/>
  <c r="CY131" i="9"/>
  <c r="CU131" i="9"/>
  <c r="CX131" i="9"/>
  <c r="CW127" i="9"/>
  <c r="CV127" i="9"/>
  <c r="CY127" i="9"/>
  <c r="CU127" i="9"/>
  <c r="CX127" i="9"/>
  <c r="CW123" i="9"/>
  <c r="CV123" i="9"/>
  <c r="CY123" i="9"/>
  <c r="CU123" i="9"/>
  <c r="CX123" i="9"/>
  <c r="CW119" i="9"/>
  <c r="CV119" i="9"/>
  <c r="CY119" i="9"/>
  <c r="CU119" i="9"/>
  <c r="CX119" i="9"/>
  <c r="CW115" i="9"/>
  <c r="CV115" i="9"/>
  <c r="CY115" i="9"/>
  <c r="CU115" i="9"/>
  <c r="CX115" i="9"/>
  <c r="CW111" i="9"/>
  <c r="CV111" i="9"/>
  <c r="CY111" i="9"/>
  <c r="CU111" i="9"/>
  <c r="CX111" i="9"/>
  <c r="CW107" i="9"/>
  <c r="CV107" i="9"/>
  <c r="CY107" i="9"/>
  <c r="CU107" i="9"/>
  <c r="CX107" i="9"/>
  <c r="CW103" i="9"/>
  <c r="CV103" i="9"/>
  <c r="CY103" i="9"/>
  <c r="CU103" i="9"/>
  <c r="CX103" i="9"/>
  <c r="CW99" i="9"/>
  <c r="CV99" i="9"/>
  <c r="CY99" i="9"/>
  <c r="CU99" i="9"/>
  <c r="CX99" i="9"/>
  <c r="CW95" i="9"/>
  <c r="CV95" i="9"/>
  <c r="CY95" i="9"/>
  <c r="CU95" i="9"/>
  <c r="CX95" i="9"/>
  <c r="CW91" i="9"/>
  <c r="CV91" i="9"/>
  <c r="CY91" i="9"/>
  <c r="CU91" i="9"/>
  <c r="CX91" i="9"/>
  <c r="CW87" i="9"/>
  <c r="CV87" i="9"/>
  <c r="CY87" i="9"/>
  <c r="CU87" i="9"/>
  <c r="CX87" i="9"/>
  <c r="CW83" i="9"/>
  <c r="CV83" i="9"/>
  <c r="CY83" i="9"/>
  <c r="CU83" i="9"/>
  <c r="CX83" i="9"/>
  <c r="CW79" i="9"/>
  <c r="CV79" i="9"/>
  <c r="CY79" i="9"/>
  <c r="CU79" i="9"/>
  <c r="CX79" i="9"/>
  <c r="CW75" i="9"/>
  <c r="CV75" i="9"/>
  <c r="CY75" i="9"/>
  <c r="CU75" i="9"/>
  <c r="CX75" i="9"/>
  <c r="CW71" i="9"/>
  <c r="CV71" i="9"/>
  <c r="CY71" i="9"/>
  <c r="CU71" i="9"/>
  <c r="CX71" i="9"/>
  <c r="CW67" i="9"/>
  <c r="CY67" i="9"/>
  <c r="CU67" i="9"/>
  <c r="CX67" i="9"/>
  <c r="CV67" i="9"/>
  <c r="CW63" i="9"/>
  <c r="CY63" i="9"/>
  <c r="CU63" i="9"/>
  <c r="CX63" i="9"/>
  <c r="CV63" i="9"/>
  <c r="CW59" i="9"/>
  <c r="CY59" i="9"/>
  <c r="CU59" i="9"/>
  <c r="CX59" i="9"/>
  <c r="CV59" i="9"/>
  <c r="CY55" i="9"/>
  <c r="CU55" i="9"/>
  <c r="CX55" i="9"/>
  <c r="CW55" i="9"/>
  <c r="CV55" i="9"/>
  <c r="CY51" i="9"/>
  <c r="CU51" i="9"/>
  <c r="CX51" i="9"/>
  <c r="CW51" i="9"/>
  <c r="CV51" i="9"/>
  <c r="CY47" i="9"/>
  <c r="CU47" i="9"/>
  <c r="CX47" i="9"/>
  <c r="CW47" i="9"/>
  <c r="CV47" i="9"/>
  <c r="CY43" i="9"/>
  <c r="CU43" i="9"/>
  <c r="CX43" i="9"/>
  <c r="CW43" i="9"/>
  <c r="CV43" i="9"/>
  <c r="CY39" i="9"/>
  <c r="CU39" i="9"/>
  <c r="CX39" i="9"/>
  <c r="CW39" i="9"/>
  <c r="CV39" i="9"/>
  <c r="CY35" i="9"/>
  <c r="CU35" i="9"/>
  <c r="CX35" i="9"/>
  <c r="CW35" i="9"/>
  <c r="CV35" i="9"/>
  <c r="CY31" i="9"/>
  <c r="CU31" i="9"/>
  <c r="CX31" i="9"/>
  <c r="CW31" i="9"/>
  <c r="CV31" i="9"/>
  <c r="CW518" i="9"/>
  <c r="CY518" i="9"/>
  <c r="CX518" i="9"/>
  <c r="CV518" i="9"/>
  <c r="CU518" i="9"/>
  <c r="CW514" i="9"/>
  <c r="CY514" i="9"/>
  <c r="CX514" i="9"/>
  <c r="CV514" i="9"/>
  <c r="CU514" i="9"/>
  <c r="CX510" i="9"/>
  <c r="CW510" i="9"/>
  <c r="CV510" i="9"/>
  <c r="CY510" i="9"/>
  <c r="CU510" i="9"/>
  <c r="CX506" i="9"/>
  <c r="CW506" i="9"/>
  <c r="CV506" i="9"/>
  <c r="CY506" i="9"/>
  <c r="CU506" i="9"/>
  <c r="CV502" i="9"/>
  <c r="CY502" i="9"/>
  <c r="CU502" i="9"/>
  <c r="CX502" i="9"/>
  <c r="CW502" i="9"/>
  <c r="CV498" i="9"/>
  <c r="CY498" i="9"/>
  <c r="CU498" i="9"/>
  <c r="CX498" i="9"/>
  <c r="CW498" i="9"/>
  <c r="CY494" i="9"/>
  <c r="CU494" i="9"/>
  <c r="CX494" i="9"/>
  <c r="CV494" i="9"/>
  <c r="CW494" i="9"/>
  <c r="CY490" i="9"/>
  <c r="CU490" i="9"/>
  <c r="CX490" i="9"/>
  <c r="CV490" i="9"/>
  <c r="CW490" i="9"/>
  <c r="CV486" i="9"/>
  <c r="CY486" i="9"/>
  <c r="CU486" i="9"/>
  <c r="CX486" i="9"/>
  <c r="CW486" i="9"/>
  <c r="CV482" i="9"/>
  <c r="CY482" i="9"/>
  <c r="CU482" i="9"/>
  <c r="CX482" i="9"/>
  <c r="CW482" i="9"/>
  <c r="CY478" i="9"/>
  <c r="CU478" i="9"/>
  <c r="CW478" i="9"/>
  <c r="CV478" i="9"/>
  <c r="CX478" i="9"/>
  <c r="CW474" i="9"/>
  <c r="CX474" i="9"/>
  <c r="CV474" i="9"/>
  <c r="CU474" i="9"/>
  <c r="CY474" i="9"/>
  <c r="CX470" i="9"/>
  <c r="CW470" i="9"/>
  <c r="CV470" i="9"/>
  <c r="CY470" i="9"/>
  <c r="CU470" i="9"/>
  <c r="CX466" i="9"/>
  <c r="CW466" i="9"/>
  <c r="CV466" i="9"/>
  <c r="CY466" i="9"/>
  <c r="CU466" i="9"/>
  <c r="CX462" i="9"/>
  <c r="CW462" i="9"/>
  <c r="CV462" i="9"/>
  <c r="CY462" i="9"/>
  <c r="CU462" i="9"/>
  <c r="CX458" i="9"/>
  <c r="CW458" i="9"/>
  <c r="CY458" i="9"/>
  <c r="CV458" i="9"/>
  <c r="CU458" i="9"/>
  <c r="CW454" i="9"/>
  <c r="CV454" i="9"/>
  <c r="CU454" i="9"/>
  <c r="CY454" i="9"/>
  <c r="CX454" i="9"/>
  <c r="CY450" i="9"/>
  <c r="CU450" i="9"/>
  <c r="CV450" i="9"/>
  <c r="CX450" i="9"/>
  <c r="CW450" i="9"/>
  <c r="CY446" i="9"/>
  <c r="CU446" i="9"/>
  <c r="CV446" i="9"/>
  <c r="CX446" i="9"/>
  <c r="CW446" i="9"/>
  <c r="CY442" i="9"/>
  <c r="CU442" i="9"/>
  <c r="CX442" i="9"/>
  <c r="CW442" i="9"/>
  <c r="CV442" i="9"/>
  <c r="CY438" i="9"/>
  <c r="CU438" i="9"/>
  <c r="CX438" i="9"/>
  <c r="CW438" i="9"/>
  <c r="CV438" i="9"/>
  <c r="CY434" i="9"/>
  <c r="CU434" i="9"/>
  <c r="CX434" i="9"/>
  <c r="CW434" i="9"/>
  <c r="CV434" i="9"/>
  <c r="CY430" i="9"/>
  <c r="CU430" i="9"/>
  <c r="CX430" i="9"/>
  <c r="CW430" i="9"/>
  <c r="CV430" i="9"/>
  <c r="CY426" i="9"/>
  <c r="CU426" i="9"/>
  <c r="CW426" i="9"/>
  <c r="CV426" i="9"/>
  <c r="CX426" i="9"/>
  <c r="CY422" i="9"/>
  <c r="CU422" i="9"/>
  <c r="CW422" i="9"/>
  <c r="CV422" i="9"/>
  <c r="CX422" i="9"/>
  <c r="CY418" i="9"/>
  <c r="CU418" i="9"/>
  <c r="CW418" i="9"/>
  <c r="CX418" i="9"/>
  <c r="CV418" i="9"/>
  <c r="CX414" i="9"/>
  <c r="CW414" i="9"/>
  <c r="CY414" i="9"/>
  <c r="CV414" i="9"/>
  <c r="CU414" i="9"/>
  <c r="CX410" i="9"/>
  <c r="CW410" i="9"/>
  <c r="CY410" i="9"/>
  <c r="CV410" i="9"/>
  <c r="CU410" i="9"/>
  <c r="CX406" i="9"/>
  <c r="CW406" i="9"/>
  <c r="CY406" i="9"/>
  <c r="CV406" i="9"/>
  <c r="CU406" i="9"/>
  <c r="CX402" i="9"/>
  <c r="CW402" i="9"/>
  <c r="CY402" i="9"/>
  <c r="CV402" i="9"/>
  <c r="CU402" i="9"/>
  <c r="CX398" i="9"/>
  <c r="CW398" i="9"/>
  <c r="CV398" i="9"/>
  <c r="CU398" i="9"/>
  <c r="CY398" i="9"/>
  <c r="CX394" i="9"/>
  <c r="CW394" i="9"/>
  <c r="CV394" i="9"/>
  <c r="CU394" i="9"/>
  <c r="CY394" i="9"/>
  <c r="CY390" i="9"/>
  <c r="CU390" i="9"/>
  <c r="CX390" i="9"/>
  <c r="CW390" i="9"/>
  <c r="CV390" i="9"/>
  <c r="CY386" i="9"/>
  <c r="CU386" i="9"/>
  <c r="CX386" i="9"/>
  <c r="CW386" i="9"/>
  <c r="CV386" i="9"/>
  <c r="CY382" i="9"/>
  <c r="CU382" i="9"/>
  <c r="CX382" i="9"/>
  <c r="CW382" i="9"/>
  <c r="CV382" i="9"/>
  <c r="CY378" i="9"/>
  <c r="CU378" i="9"/>
  <c r="CW378" i="9"/>
  <c r="CV378" i="9"/>
  <c r="CX378" i="9"/>
  <c r="CY374" i="9"/>
  <c r="CU374" i="9"/>
  <c r="CW374" i="9"/>
  <c r="CV374" i="9"/>
  <c r="CX374" i="9"/>
  <c r="CY370" i="9"/>
  <c r="CU370" i="9"/>
  <c r="CW370" i="9"/>
  <c r="CV370" i="9"/>
  <c r="CX370" i="9"/>
  <c r="CY366" i="9"/>
  <c r="CU366" i="9"/>
  <c r="CW366" i="9"/>
  <c r="CX366" i="9"/>
  <c r="CV366" i="9"/>
  <c r="CY362" i="9"/>
  <c r="CU362" i="9"/>
  <c r="CX362" i="9"/>
  <c r="CW362" i="9"/>
  <c r="CV362" i="9"/>
  <c r="CX358" i="9"/>
  <c r="CW358" i="9"/>
  <c r="CV358" i="9"/>
  <c r="CY358" i="9"/>
  <c r="CU358" i="9"/>
  <c r="CX354" i="9"/>
  <c r="CW354" i="9"/>
  <c r="CV354" i="9"/>
  <c r="CY354" i="9"/>
  <c r="CU354" i="9"/>
  <c r="CX350" i="9"/>
  <c r="CW350" i="9"/>
  <c r="CV350" i="9"/>
  <c r="CY350" i="9"/>
  <c r="CU350" i="9"/>
  <c r="CX346" i="9"/>
  <c r="CW346" i="9"/>
  <c r="CV346" i="9"/>
  <c r="CY346" i="9"/>
  <c r="CU346" i="9"/>
  <c r="CX342" i="9"/>
  <c r="CW342" i="9"/>
  <c r="CV342" i="9"/>
  <c r="CY342" i="9"/>
  <c r="CU342" i="9"/>
  <c r="CX338" i="9"/>
  <c r="CW338" i="9"/>
  <c r="CV338" i="9"/>
  <c r="CY338" i="9"/>
  <c r="CU338" i="9"/>
  <c r="CX334" i="9"/>
  <c r="CW334" i="9"/>
  <c r="CV334" i="9"/>
  <c r="CY334" i="9"/>
  <c r="CU334" i="9"/>
  <c r="CX330" i="9"/>
  <c r="CW330" i="9"/>
  <c r="CV330" i="9"/>
  <c r="CY330" i="9"/>
  <c r="CU330" i="9"/>
  <c r="CX326" i="9"/>
  <c r="CV326" i="9"/>
  <c r="CY326" i="9"/>
  <c r="CU326" i="9"/>
  <c r="CW326" i="9"/>
  <c r="CY322" i="9"/>
  <c r="CU322" i="9"/>
  <c r="CX322" i="9"/>
  <c r="CW322" i="9"/>
  <c r="CV322" i="9"/>
  <c r="CY318" i="9"/>
  <c r="CU318" i="9"/>
  <c r="CX318" i="9"/>
  <c r="CW318" i="9"/>
  <c r="CV318" i="9"/>
  <c r="CY314" i="9"/>
  <c r="CU314" i="9"/>
  <c r="CX314" i="9"/>
  <c r="CW314" i="9"/>
  <c r="CV314" i="9"/>
  <c r="CY310" i="9"/>
  <c r="CU310" i="9"/>
  <c r="CX310" i="9"/>
  <c r="CW310" i="9"/>
  <c r="CV310" i="9"/>
  <c r="CY306" i="9"/>
  <c r="CU306" i="9"/>
  <c r="CX306" i="9"/>
  <c r="CW306" i="9"/>
  <c r="CV306" i="9"/>
  <c r="CY302" i="9"/>
  <c r="CU302" i="9"/>
  <c r="CX302" i="9"/>
  <c r="CW302" i="9"/>
  <c r="CV302" i="9"/>
  <c r="CY298" i="9"/>
  <c r="CU298" i="9"/>
  <c r="CX298" i="9"/>
  <c r="CW298" i="9"/>
  <c r="CV298" i="9"/>
  <c r="CY294" i="9"/>
  <c r="CU294" i="9"/>
  <c r="CX294" i="9"/>
  <c r="CW294" i="9"/>
  <c r="CV294" i="9"/>
  <c r="CY290" i="9"/>
  <c r="CU290" i="9"/>
  <c r="CX290" i="9"/>
  <c r="CW290" i="9"/>
  <c r="CV290" i="9"/>
  <c r="CY286" i="9"/>
  <c r="CU286" i="9"/>
  <c r="CX286" i="9"/>
  <c r="CW286" i="9"/>
  <c r="CV286" i="9"/>
  <c r="CY282" i="9"/>
  <c r="CU282" i="9"/>
  <c r="CX282" i="9"/>
  <c r="CW282" i="9"/>
  <c r="CV282" i="9"/>
  <c r="CY278" i="9"/>
  <c r="CU278" i="9"/>
  <c r="CX278" i="9"/>
  <c r="CW278" i="9"/>
  <c r="CV278" i="9"/>
  <c r="CY274" i="9"/>
  <c r="CU274" i="9"/>
  <c r="CW274" i="9"/>
  <c r="CX274" i="9"/>
  <c r="CV274" i="9"/>
  <c r="CY270" i="9"/>
  <c r="CU270" i="9"/>
  <c r="CW270" i="9"/>
  <c r="CX270" i="9"/>
  <c r="CV270" i="9"/>
  <c r="CW266" i="9"/>
  <c r="CY266" i="9"/>
  <c r="CX266" i="9"/>
  <c r="CV266" i="9"/>
  <c r="CU266" i="9"/>
  <c r="CY262" i="9"/>
  <c r="CU262" i="9"/>
  <c r="CX262" i="9"/>
  <c r="CW262" i="9"/>
  <c r="CV262" i="9"/>
  <c r="CY258" i="9"/>
  <c r="CU258" i="9"/>
  <c r="CX258" i="9"/>
  <c r="CW258" i="9"/>
  <c r="CV258" i="9"/>
  <c r="CY254" i="9"/>
  <c r="CU254" i="9"/>
  <c r="CX254" i="9"/>
  <c r="CW254" i="9"/>
  <c r="CV254" i="9"/>
  <c r="CY250" i="9"/>
  <c r="CU250" i="9"/>
  <c r="CX250" i="9"/>
  <c r="CW250" i="9"/>
  <c r="CV250" i="9"/>
  <c r="CY246" i="9"/>
  <c r="CU246" i="9"/>
  <c r="CX246" i="9"/>
  <c r="CW246" i="9"/>
  <c r="CV246" i="9"/>
  <c r="CY242" i="9"/>
  <c r="CU242" i="9"/>
  <c r="CX242" i="9"/>
  <c r="CW242" i="9"/>
  <c r="CV242" i="9"/>
  <c r="CY238" i="9"/>
  <c r="CU238" i="9"/>
  <c r="CX238" i="9"/>
  <c r="CW238" i="9"/>
  <c r="CV238" i="9"/>
  <c r="CY234" i="9"/>
  <c r="CU234" i="9"/>
  <c r="CX234" i="9"/>
  <c r="CW234" i="9"/>
  <c r="CV234" i="9"/>
  <c r="CY230" i="9"/>
  <c r="CU230" i="9"/>
  <c r="CX230" i="9"/>
  <c r="CW230" i="9"/>
  <c r="CV230" i="9"/>
  <c r="CY226" i="9"/>
  <c r="CU226" i="9"/>
  <c r="CX226" i="9"/>
  <c r="CW226" i="9"/>
  <c r="CV226" i="9"/>
  <c r="CY222" i="9"/>
  <c r="CU222" i="9"/>
  <c r="CX222" i="9"/>
  <c r="CW222" i="9"/>
  <c r="CV222" i="9"/>
  <c r="CY218" i="9"/>
  <c r="CU218" i="9"/>
  <c r="CX218" i="9"/>
  <c r="CW218" i="9"/>
  <c r="CV218" i="9"/>
  <c r="CY214" i="9"/>
  <c r="CU214" i="9"/>
  <c r="CX214" i="9"/>
  <c r="CW214" i="9"/>
  <c r="CV214" i="9"/>
  <c r="CY210" i="9"/>
  <c r="CU210" i="9"/>
  <c r="CW210" i="9"/>
  <c r="CV210" i="9"/>
  <c r="CX210" i="9"/>
  <c r="CW206" i="9"/>
  <c r="CV206" i="9"/>
  <c r="CY206" i="9"/>
  <c r="CX206" i="9"/>
  <c r="CU206" i="9"/>
  <c r="CY202" i="9"/>
  <c r="CU202" i="9"/>
  <c r="CX202" i="9"/>
  <c r="CW202" i="9"/>
  <c r="CV202" i="9"/>
  <c r="CY198" i="9"/>
  <c r="CU198" i="9"/>
  <c r="CX198" i="9"/>
  <c r="CW198" i="9"/>
  <c r="CV198" i="9"/>
  <c r="CY194" i="9"/>
  <c r="CU194" i="9"/>
  <c r="CX194" i="9"/>
  <c r="CW194" i="9"/>
  <c r="CV194" i="9"/>
  <c r="CY190" i="9"/>
  <c r="CU190" i="9"/>
  <c r="CX190" i="9"/>
  <c r="CW190" i="9"/>
  <c r="CV190" i="9"/>
  <c r="CY186" i="9"/>
  <c r="CU186" i="9"/>
  <c r="CX186" i="9"/>
  <c r="CW186" i="9"/>
  <c r="CV186" i="9"/>
  <c r="CY182" i="9"/>
  <c r="CU182" i="9"/>
  <c r="CX182" i="9"/>
  <c r="CW182" i="9"/>
  <c r="CV182" i="9"/>
  <c r="CY178" i="9"/>
  <c r="CU178" i="9"/>
  <c r="CX178" i="9"/>
  <c r="CW178" i="9"/>
  <c r="CV178" i="9"/>
  <c r="CY174" i="9"/>
  <c r="CU174" i="9"/>
  <c r="CX174" i="9"/>
  <c r="CW174" i="9"/>
  <c r="CV174" i="9"/>
  <c r="CY170" i="9"/>
  <c r="CU170" i="9"/>
  <c r="CX170" i="9"/>
  <c r="CW170" i="9"/>
  <c r="CV170" i="9"/>
  <c r="CY166" i="9"/>
  <c r="CU166" i="9"/>
  <c r="CX166" i="9"/>
  <c r="CW166" i="9"/>
  <c r="CV166" i="9"/>
  <c r="CY162" i="9"/>
  <c r="CU162" i="9"/>
  <c r="CX162" i="9"/>
  <c r="CW162" i="9"/>
  <c r="CV162" i="9"/>
  <c r="CY158" i="9"/>
  <c r="CU158" i="9"/>
  <c r="CX158" i="9"/>
  <c r="CW158" i="9"/>
  <c r="CV158" i="9"/>
  <c r="CY154" i="9"/>
  <c r="CU154" i="9"/>
  <c r="CX154" i="9"/>
  <c r="CW154" i="9"/>
  <c r="CV154" i="9"/>
  <c r="CY150" i="9"/>
  <c r="CU150" i="9"/>
  <c r="CX150" i="9"/>
  <c r="CW150" i="9"/>
  <c r="CV150" i="9"/>
  <c r="CY146" i="9"/>
  <c r="CU146" i="9"/>
  <c r="CX146" i="9"/>
  <c r="CW146" i="9"/>
  <c r="CV146" i="9"/>
  <c r="CY142" i="9"/>
  <c r="CU142" i="9"/>
  <c r="CW142" i="9"/>
  <c r="CV142" i="9"/>
  <c r="CX142" i="9"/>
  <c r="CY138" i="9"/>
  <c r="CU138" i="9"/>
  <c r="CV138" i="9"/>
  <c r="CX138" i="9"/>
  <c r="CW138" i="9"/>
  <c r="CY134" i="9"/>
  <c r="CU134" i="9"/>
  <c r="CX134" i="9"/>
  <c r="CW134" i="9"/>
  <c r="CV134" i="9"/>
  <c r="CY130" i="9"/>
  <c r="CU130" i="9"/>
  <c r="CX130" i="9"/>
  <c r="CW130" i="9"/>
  <c r="CV130" i="9"/>
  <c r="CY126" i="9"/>
  <c r="CU126" i="9"/>
  <c r="CX126" i="9"/>
  <c r="CW126" i="9"/>
  <c r="CV126" i="9"/>
  <c r="CY122" i="9"/>
  <c r="CU122" i="9"/>
  <c r="CX122" i="9"/>
  <c r="CW122" i="9"/>
  <c r="CV122" i="9"/>
  <c r="CY118" i="9"/>
  <c r="CU118" i="9"/>
  <c r="CX118" i="9"/>
  <c r="CW118" i="9"/>
  <c r="CV118" i="9"/>
  <c r="CY114" i="9"/>
  <c r="CU114" i="9"/>
  <c r="CX114" i="9"/>
  <c r="CW114" i="9"/>
  <c r="CV114" i="9"/>
  <c r="CY110" i="9"/>
  <c r="CU110" i="9"/>
  <c r="CX110" i="9"/>
  <c r="CW110" i="9"/>
  <c r="CV110" i="9"/>
  <c r="CY106" i="9"/>
  <c r="CU106" i="9"/>
  <c r="CX106" i="9"/>
  <c r="CW106" i="9"/>
  <c r="CV106" i="9"/>
  <c r="CY102" i="9"/>
  <c r="CU102" i="9"/>
  <c r="CX102" i="9"/>
  <c r="CW102" i="9"/>
  <c r="CV102" i="9"/>
  <c r="CY98" i="9"/>
  <c r="CU98" i="9"/>
  <c r="CX98" i="9"/>
  <c r="CW98" i="9"/>
  <c r="CV98" i="9"/>
  <c r="CY94" i="9"/>
  <c r="CU94" i="9"/>
  <c r="CX94" i="9"/>
  <c r="CW94" i="9"/>
  <c r="CV94" i="9"/>
  <c r="CY90" i="9"/>
  <c r="CU90" i="9"/>
  <c r="CX90" i="9"/>
  <c r="CW90" i="9"/>
  <c r="CV90" i="9"/>
  <c r="CY86" i="9"/>
  <c r="CU86" i="9"/>
  <c r="CX86" i="9"/>
  <c r="CW86" i="9"/>
  <c r="CV86" i="9"/>
  <c r="CY82" i="9"/>
  <c r="CU82" i="9"/>
  <c r="CX82" i="9"/>
  <c r="CW82" i="9"/>
  <c r="CV82" i="9"/>
  <c r="CY78" i="9"/>
  <c r="CU78" i="9"/>
  <c r="CX78" i="9"/>
  <c r="CW78" i="9"/>
  <c r="CV78" i="9"/>
  <c r="CY74" i="9"/>
  <c r="CU74" i="9"/>
  <c r="CX74" i="9"/>
  <c r="CW74" i="9"/>
  <c r="CV74" i="9"/>
  <c r="CY70" i="9"/>
  <c r="CU70" i="9"/>
  <c r="CX70" i="9"/>
  <c r="CW70" i="9"/>
  <c r="CV70" i="9"/>
  <c r="CY66" i="9"/>
  <c r="CU66" i="9"/>
  <c r="CW66" i="9"/>
  <c r="CX66" i="9"/>
  <c r="CV66" i="9"/>
  <c r="CY62" i="9"/>
  <c r="CU62" i="9"/>
  <c r="CW62" i="9"/>
  <c r="CX62" i="9"/>
  <c r="CV62" i="9"/>
  <c r="CW58" i="9"/>
  <c r="CV58" i="9"/>
  <c r="CY58" i="9"/>
  <c r="CU58" i="9"/>
  <c r="CX58" i="9"/>
  <c r="CW54" i="9"/>
  <c r="CV54" i="9"/>
  <c r="CY54" i="9"/>
  <c r="CU54" i="9"/>
  <c r="CX54" i="9"/>
  <c r="CW50" i="9"/>
  <c r="CV50" i="9"/>
  <c r="CY50" i="9"/>
  <c r="CU50" i="9"/>
  <c r="CX50" i="9"/>
  <c r="CW46" i="9"/>
  <c r="CV46" i="9"/>
  <c r="CY46" i="9"/>
  <c r="CU46" i="9"/>
  <c r="CX46" i="9"/>
  <c r="CW42" i="9"/>
  <c r="CV42" i="9"/>
  <c r="CY42" i="9"/>
  <c r="CU42" i="9"/>
  <c r="CX42" i="9"/>
  <c r="CW38" i="9"/>
  <c r="CV38" i="9"/>
  <c r="CY38" i="9"/>
  <c r="CU38" i="9"/>
  <c r="CX38" i="9"/>
  <c r="CW34" i="9"/>
  <c r="CV34" i="9"/>
  <c r="CY34" i="9"/>
  <c r="CU34" i="9"/>
  <c r="CX34" i="9"/>
  <c r="CW30" i="9"/>
  <c r="CV30" i="9"/>
  <c r="CY30" i="9"/>
  <c r="CU30" i="9"/>
  <c r="CX30" i="9"/>
  <c r="A520" i="9"/>
  <c r="H2429" i="19"/>
  <c r="H2430" i="19"/>
  <c r="H2431" i="19"/>
  <c r="H2432" i="19"/>
  <c r="H2433" i="19"/>
  <c r="H2434" i="19"/>
  <c r="H2435" i="19"/>
  <c r="H2436" i="19"/>
  <c r="H2437" i="19"/>
  <c r="H2438" i="19"/>
  <c r="H2439" i="19"/>
  <c r="H2440" i="19"/>
  <c r="H2441" i="19"/>
  <c r="H2442" i="19"/>
  <c r="H2443" i="19"/>
  <c r="H2444" i="19"/>
  <c r="H2445" i="19"/>
  <c r="H2446" i="19"/>
  <c r="H2447" i="19"/>
  <c r="H2448" i="19"/>
  <c r="H2449" i="19"/>
  <c r="H2450" i="19"/>
  <c r="H2451" i="19"/>
  <c r="H2452" i="19"/>
  <c r="H2453" i="19"/>
  <c r="H2454" i="19"/>
  <c r="H2455" i="19"/>
  <c r="H2456" i="19"/>
  <c r="H2457" i="19"/>
  <c r="H2458" i="19"/>
  <c r="H2459" i="19"/>
  <c r="H2460" i="19"/>
  <c r="H2461" i="19"/>
  <c r="H2462" i="19"/>
  <c r="H2463" i="19"/>
  <c r="H2464" i="19"/>
  <c r="H2465" i="19"/>
  <c r="H2466" i="19"/>
  <c r="H2467" i="19"/>
  <c r="H2468" i="19"/>
  <c r="H2469" i="19"/>
  <c r="H2470" i="19"/>
  <c r="H2471" i="19"/>
  <c r="H2472" i="19"/>
  <c r="H2473" i="19"/>
  <c r="H2474" i="19"/>
  <c r="H2475" i="19"/>
  <c r="H2476" i="19"/>
  <c r="H2477" i="19"/>
  <c r="H2478" i="19"/>
  <c r="H2479" i="19"/>
  <c r="H2480" i="19"/>
  <c r="H2481" i="19"/>
  <c r="H2482" i="19"/>
  <c r="H2483" i="19"/>
  <c r="H2484" i="19"/>
  <c r="H2485" i="19"/>
  <c r="H2486" i="19"/>
  <c r="H2487" i="19"/>
  <c r="H2488" i="19"/>
  <c r="H2489" i="19"/>
  <c r="H2490" i="19"/>
  <c r="H2395" i="19"/>
  <c r="H2396" i="19"/>
  <c r="H2397" i="19"/>
  <c r="H2398" i="19"/>
  <c r="H2399" i="19"/>
  <c r="H2400" i="19"/>
  <c r="H2401" i="19"/>
  <c r="H2402" i="19"/>
  <c r="H2403" i="19"/>
  <c r="H2404" i="19"/>
  <c r="H2405" i="19"/>
  <c r="H2406" i="19"/>
  <c r="H2407" i="19"/>
  <c r="H2408" i="19"/>
  <c r="H2409" i="19"/>
  <c r="H2410" i="19"/>
  <c r="H2411" i="19"/>
  <c r="H2412" i="19"/>
  <c r="H2413" i="19"/>
  <c r="H2414" i="19"/>
  <c r="H2415" i="19"/>
  <c r="H2416" i="19"/>
  <c r="H2417" i="19"/>
  <c r="H2418" i="19"/>
  <c r="H2419" i="19"/>
  <c r="H2420" i="19"/>
  <c r="H2421" i="19"/>
  <c r="H2422" i="19"/>
  <c r="H2423" i="19"/>
  <c r="H2424" i="19"/>
  <c r="H2425" i="19"/>
  <c r="H2426" i="19"/>
  <c r="H2427" i="19"/>
  <c r="H2428" i="19"/>
  <c r="E77" i="10" l="1"/>
  <c r="H35" i="19"/>
  <c r="S521" i="9" l="1"/>
  <c r="P521" i="9"/>
  <c r="M521" i="9"/>
  <c r="J521" i="9"/>
  <c r="G522"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A241" i="9"/>
  <c r="A242" i="9"/>
  <c r="A243" i="9"/>
  <c r="A244" i="9"/>
  <c r="A246" i="9"/>
  <c r="A247" i="9"/>
  <c r="A248" i="9"/>
  <c r="A250" i="9"/>
  <c r="A251" i="9"/>
  <c r="A254" i="9"/>
  <c r="A255" i="9"/>
  <c r="A256" i="9"/>
  <c r="A257" i="9"/>
  <c r="A258" i="9"/>
  <c r="A259" i="9"/>
  <c r="A260" i="9"/>
  <c r="A261" i="9"/>
  <c r="A262" i="9"/>
  <c r="A263" i="9"/>
  <c r="A264" i="9"/>
  <c r="A266" i="9"/>
  <c r="A267" i="9"/>
  <c r="A269" i="9"/>
  <c r="A270" i="9"/>
  <c r="A271" i="9"/>
  <c r="A272" i="9"/>
  <c r="A274" i="9"/>
  <c r="A275" i="9"/>
  <c r="A276" i="9"/>
  <c r="A278" i="9"/>
  <c r="A279" i="9"/>
  <c r="A280" i="9"/>
  <c r="A281" i="9"/>
  <c r="A282" i="9"/>
  <c r="A283" i="9"/>
  <c r="A284" i="9"/>
  <c r="A286" i="9"/>
  <c r="A287" i="9"/>
  <c r="A288" i="9"/>
  <c r="A289" i="9"/>
  <c r="A290" i="9"/>
  <c r="A291" i="9"/>
  <c r="A292" i="9"/>
  <c r="A294" i="9"/>
  <c r="A295" i="9"/>
  <c r="A296" i="9"/>
  <c r="A297" i="9"/>
  <c r="A298" i="9"/>
  <c r="A299" i="9"/>
  <c r="A300" i="9"/>
  <c r="A302" i="9"/>
  <c r="A303" i="9"/>
  <c r="A304" i="9"/>
  <c r="A306" i="9"/>
  <c r="A307" i="9"/>
  <c r="A308" i="9"/>
  <c r="A310" i="9"/>
  <c r="A311" i="9"/>
  <c r="A312" i="9"/>
  <c r="A313" i="9"/>
  <c r="A314" i="9"/>
  <c r="A315" i="9"/>
  <c r="A316" i="9"/>
  <c r="A317" i="9"/>
  <c r="A318" i="9"/>
  <c r="A319" i="9"/>
  <c r="A320" i="9"/>
  <c r="A322" i="9"/>
  <c r="A323" i="9"/>
  <c r="A324" i="9"/>
  <c r="A326" i="9"/>
  <c r="A327" i="9"/>
  <c r="A330" i="9"/>
  <c r="A331" i="9"/>
  <c r="A332" i="9"/>
  <c r="A333" i="9"/>
  <c r="A334" i="9"/>
  <c r="A335" i="9"/>
  <c r="A336" i="9"/>
  <c r="A338" i="9"/>
  <c r="A339" i="9"/>
  <c r="A340" i="9"/>
  <c r="A341" i="9"/>
  <c r="A342" i="9"/>
  <c r="A343" i="9"/>
  <c r="A344" i="9"/>
  <c r="A346" i="9"/>
  <c r="A347" i="9"/>
  <c r="A348" i="9"/>
  <c r="A350" i="9"/>
  <c r="A351" i="9"/>
  <c r="A354" i="9"/>
  <c r="A355" i="9"/>
  <c r="A356" i="9"/>
  <c r="A358" i="9"/>
  <c r="A359" i="9"/>
  <c r="A360" i="9"/>
  <c r="A361" i="9"/>
  <c r="A362" i="9"/>
  <c r="A363" i="9"/>
  <c r="A364" i="9"/>
  <c r="A365" i="9"/>
  <c r="A366" i="9"/>
  <c r="A367" i="9"/>
  <c r="A368" i="9"/>
  <c r="A369" i="9"/>
  <c r="A370" i="9"/>
  <c r="A371" i="9"/>
  <c r="A372" i="9"/>
  <c r="A374" i="9"/>
  <c r="A375" i="9"/>
  <c r="A376" i="9"/>
  <c r="A378" i="9"/>
  <c r="A379" i="9"/>
  <c r="A380" i="9"/>
  <c r="A382" i="9"/>
  <c r="A383" i="9"/>
  <c r="A384" i="9"/>
  <c r="A386" i="9"/>
  <c r="A387" i="9"/>
  <c r="A388" i="9"/>
  <c r="A389" i="9"/>
  <c r="A390" i="9"/>
  <c r="A391" i="9"/>
  <c r="A392" i="9"/>
  <c r="A393" i="9"/>
  <c r="A394" i="9"/>
  <c r="A395" i="9"/>
  <c r="A396" i="9"/>
  <c r="A397" i="9"/>
  <c r="A398" i="9"/>
  <c r="A399" i="9"/>
  <c r="A400" i="9"/>
  <c r="A402" i="9"/>
  <c r="A403" i="9"/>
  <c r="A404" i="9"/>
  <c r="A406" i="9"/>
  <c r="A407" i="9"/>
  <c r="A408" i="9"/>
  <c r="A410" i="9"/>
  <c r="A411" i="9"/>
  <c r="A412" i="9"/>
  <c r="A413" i="9"/>
  <c r="A414" i="9"/>
  <c r="A415" i="9"/>
  <c r="A416" i="9"/>
  <c r="A418" i="9"/>
  <c r="A419" i="9"/>
  <c r="A420" i="9"/>
  <c r="A421" i="9"/>
  <c r="A422" i="9"/>
  <c r="A423" i="9"/>
  <c r="A424" i="9"/>
  <c r="A426" i="9"/>
  <c r="A427" i="9"/>
  <c r="A428" i="9"/>
  <c r="A429" i="9"/>
  <c r="A430" i="9"/>
  <c r="A431" i="9"/>
  <c r="A432" i="9"/>
  <c r="A434" i="9"/>
  <c r="A435" i="9"/>
  <c r="A436" i="9"/>
  <c r="A437" i="9"/>
  <c r="A438" i="9"/>
  <c r="A439" i="9"/>
  <c r="A440" i="9"/>
  <c r="A442" i="9"/>
  <c r="A443" i="9"/>
  <c r="A444" i="9"/>
  <c r="A445" i="9"/>
  <c r="A446" i="9"/>
  <c r="A447" i="9"/>
  <c r="A448"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6" i="9"/>
  <c r="A487" i="9"/>
  <c r="A488" i="9"/>
  <c r="A490" i="9"/>
  <c r="A491" i="9"/>
  <c r="A492"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D520"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86" i="9"/>
  <c r="D186" i="3"/>
  <c r="CU186" i="3" s="1"/>
  <c r="D187" i="3"/>
  <c r="CU187" i="3" s="1"/>
  <c r="D188" i="3"/>
  <c r="CU188" i="3" s="1"/>
  <c r="D189" i="3"/>
  <c r="CU189" i="3" s="1"/>
  <c r="D190" i="3"/>
  <c r="CU190" i="3" s="1"/>
  <c r="D191" i="3"/>
  <c r="CU191" i="3" s="1"/>
  <c r="D192" i="3"/>
  <c r="CU192" i="3" s="1"/>
  <c r="D193" i="3"/>
  <c r="CU193" i="3" s="1"/>
  <c r="D194" i="3"/>
  <c r="CU194" i="3" s="1"/>
  <c r="D195" i="3"/>
  <c r="CU195" i="3" s="1"/>
  <c r="D196" i="3"/>
  <c r="CU196" i="3" s="1"/>
  <c r="D197" i="3"/>
  <c r="CU197" i="3" s="1"/>
  <c r="D198" i="3"/>
  <c r="CU198" i="3" s="1"/>
  <c r="D199" i="3"/>
  <c r="CU199" i="3" s="1"/>
  <c r="D200" i="3"/>
  <c r="CU200" i="3" s="1"/>
  <c r="D201" i="3"/>
  <c r="CU201" i="3" s="1"/>
  <c r="D202" i="3"/>
  <c r="CU202" i="3" s="1"/>
  <c r="D203" i="3"/>
  <c r="CU203" i="3" s="1"/>
  <c r="D204" i="3"/>
  <c r="CU204" i="3" s="1"/>
  <c r="D205" i="3"/>
  <c r="CU205" i="3" s="1"/>
  <c r="D206" i="3"/>
  <c r="CU206" i="3" s="1"/>
  <c r="D207" i="3"/>
  <c r="CU207" i="3" s="1"/>
  <c r="D208" i="3"/>
  <c r="CU208" i="3" s="1"/>
  <c r="D209" i="3"/>
  <c r="CU209" i="3" s="1"/>
  <c r="D210" i="3"/>
  <c r="CU210" i="3" s="1"/>
  <c r="D211" i="3"/>
  <c r="CU211" i="3" s="1"/>
  <c r="D212" i="3"/>
  <c r="CU212" i="3" s="1"/>
  <c r="D213" i="3"/>
  <c r="CU213" i="3" s="1"/>
  <c r="D214" i="3"/>
  <c r="CU214" i="3" s="1"/>
  <c r="D215" i="3"/>
  <c r="CU215" i="3" s="1"/>
  <c r="D216" i="3"/>
  <c r="CU216" i="3" s="1"/>
  <c r="D217" i="3"/>
  <c r="CU217" i="3" s="1"/>
  <c r="D218" i="3"/>
  <c r="CU218" i="3" s="1"/>
  <c r="D219" i="3"/>
  <c r="CU219" i="3" s="1"/>
  <c r="D220" i="3"/>
  <c r="CU220" i="3" s="1"/>
  <c r="D221" i="3"/>
  <c r="CU221" i="3" s="1"/>
  <c r="D222" i="3"/>
  <c r="CU222" i="3" s="1"/>
  <c r="D223" i="3"/>
  <c r="CU223" i="3" s="1"/>
  <c r="D224" i="3"/>
  <c r="CU224" i="3" s="1"/>
  <c r="D225" i="3"/>
  <c r="CU225" i="3" s="1"/>
  <c r="D226" i="3"/>
  <c r="CU226" i="3" s="1"/>
  <c r="D227" i="3"/>
  <c r="CU227" i="3" s="1"/>
  <c r="D228" i="3"/>
  <c r="CU228" i="3" s="1"/>
  <c r="D229" i="3"/>
  <c r="CU229" i="3" s="1"/>
  <c r="D230" i="3"/>
  <c r="CU230" i="3" s="1"/>
  <c r="D231" i="3"/>
  <c r="CU231" i="3" s="1"/>
  <c r="D232" i="3"/>
  <c r="CU232" i="3" s="1"/>
  <c r="D233" i="3"/>
  <c r="CU233" i="3" s="1"/>
  <c r="D234" i="3"/>
  <c r="CU234" i="3" s="1"/>
  <c r="D235" i="3"/>
  <c r="CU235" i="3" s="1"/>
  <c r="D236" i="3"/>
  <c r="CU236" i="3" s="1"/>
  <c r="D237" i="3"/>
  <c r="CU237" i="3" s="1"/>
  <c r="D238" i="3"/>
  <c r="CU238" i="3" s="1"/>
  <c r="D239" i="3"/>
  <c r="CU239" i="3" s="1"/>
  <c r="D240" i="3"/>
  <c r="CU240" i="3" s="1"/>
  <c r="D241" i="3"/>
  <c r="CU241" i="3" s="1"/>
  <c r="D242" i="3"/>
  <c r="CU242" i="3" s="1"/>
  <c r="D243" i="3"/>
  <c r="CU243" i="3" s="1"/>
  <c r="D244" i="3"/>
  <c r="CU244" i="3" s="1"/>
  <c r="D245" i="3"/>
  <c r="CU245" i="3" s="1"/>
  <c r="D246" i="3"/>
  <c r="CU246" i="3" s="1"/>
  <c r="D247" i="3"/>
  <c r="CU247" i="3" s="1"/>
  <c r="D248" i="3"/>
  <c r="CU248" i="3" s="1"/>
  <c r="D249" i="3"/>
  <c r="CU249" i="3" s="1"/>
  <c r="D250" i="3"/>
  <c r="CU250" i="3" s="1"/>
  <c r="D251" i="3"/>
  <c r="CU251" i="3" s="1"/>
  <c r="D252" i="3"/>
  <c r="CU252" i="3" s="1"/>
  <c r="D253" i="3"/>
  <c r="CU253" i="3" s="1"/>
  <c r="D254" i="3"/>
  <c r="CU254" i="3" s="1"/>
  <c r="D255" i="3"/>
  <c r="CU255" i="3" s="1"/>
  <c r="D256" i="3"/>
  <c r="CU256" i="3" s="1"/>
  <c r="D257" i="3"/>
  <c r="CU257" i="3" s="1"/>
  <c r="D258" i="3"/>
  <c r="CU258" i="3" s="1"/>
  <c r="D259" i="3"/>
  <c r="CU259" i="3" s="1"/>
  <c r="D260" i="3"/>
  <c r="CU260" i="3" s="1"/>
  <c r="D261" i="3"/>
  <c r="CU261" i="3" s="1"/>
  <c r="D262" i="3"/>
  <c r="CU262" i="3" s="1"/>
  <c r="D263" i="3"/>
  <c r="CU263" i="3" s="1"/>
  <c r="D264" i="3"/>
  <c r="CU264" i="3" s="1"/>
  <c r="D265" i="3"/>
  <c r="CU265" i="3" s="1"/>
  <c r="D266" i="3"/>
  <c r="CU266" i="3" s="1"/>
  <c r="D267" i="3"/>
  <c r="CU267" i="3" s="1"/>
  <c r="D268" i="3"/>
  <c r="CU268" i="3" s="1"/>
  <c r="D269" i="3"/>
  <c r="CU269" i="3" s="1"/>
  <c r="D270" i="3"/>
  <c r="CU270" i="3" s="1"/>
  <c r="D271" i="3"/>
  <c r="CU271" i="3" s="1"/>
  <c r="D272" i="3"/>
  <c r="CU272" i="3" s="1"/>
  <c r="D273" i="3"/>
  <c r="CU273" i="3" s="1"/>
  <c r="D274" i="3"/>
  <c r="CU274" i="3" s="1"/>
  <c r="D275" i="3"/>
  <c r="CU275" i="3" s="1"/>
  <c r="D276" i="3"/>
  <c r="CU276" i="3" s="1"/>
  <c r="D277" i="3"/>
  <c r="CU277" i="3" s="1"/>
  <c r="D278" i="3"/>
  <c r="CU278" i="3" s="1"/>
  <c r="D279" i="3"/>
  <c r="CU279" i="3" s="1"/>
  <c r="D280" i="3"/>
  <c r="CU280" i="3" s="1"/>
  <c r="D281" i="3"/>
  <c r="CU281" i="3" s="1"/>
  <c r="D282" i="3"/>
  <c r="CU282" i="3" s="1"/>
  <c r="D283" i="3"/>
  <c r="CU283" i="3" s="1"/>
  <c r="D284" i="3"/>
  <c r="CU284" i="3" s="1"/>
  <c r="D285" i="3"/>
  <c r="CU285" i="3" s="1"/>
  <c r="D286" i="3"/>
  <c r="CU286" i="3" s="1"/>
  <c r="D287" i="3"/>
  <c r="CU287" i="3" s="1"/>
  <c r="D288" i="3"/>
  <c r="CU288" i="3" s="1"/>
  <c r="D289" i="3"/>
  <c r="CU289" i="3" s="1"/>
  <c r="D290" i="3"/>
  <c r="CU290" i="3" s="1"/>
  <c r="D291" i="3"/>
  <c r="CU291" i="3" s="1"/>
  <c r="D292" i="3"/>
  <c r="CU292" i="3" s="1"/>
  <c r="D293" i="3"/>
  <c r="CU293" i="3" s="1"/>
  <c r="D294" i="3"/>
  <c r="CU294" i="3" s="1"/>
  <c r="D295" i="3"/>
  <c r="CU295" i="3" s="1"/>
  <c r="D296" i="3"/>
  <c r="CU296" i="3" s="1"/>
  <c r="D297" i="3"/>
  <c r="CU297" i="3" s="1"/>
  <c r="D298" i="3"/>
  <c r="CU298" i="3" s="1"/>
  <c r="D299" i="3"/>
  <c r="CU299" i="3" s="1"/>
  <c r="D300" i="3"/>
  <c r="CU300" i="3" s="1"/>
  <c r="D301" i="3"/>
  <c r="CU301" i="3" s="1"/>
  <c r="D302" i="3"/>
  <c r="CU302" i="3" s="1"/>
  <c r="D303" i="3"/>
  <c r="CU303" i="3" s="1"/>
  <c r="D304" i="3"/>
  <c r="CU304" i="3" s="1"/>
  <c r="D305" i="3"/>
  <c r="CU305" i="3" s="1"/>
  <c r="D306" i="3"/>
  <c r="CU306" i="3" s="1"/>
  <c r="D307" i="3"/>
  <c r="CU307" i="3" s="1"/>
  <c r="D308" i="3"/>
  <c r="CU308" i="3" s="1"/>
  <c r="D309" i="3"/>
  <c r="CU309" i="3" s="1"/>
  <c r="D310" i="3"/>
  <c r="CU310" i="3" s="1"/>
  <c r="D311" i="3"/>
  <c r="CU311" i="3" s="1"/>
  <c r="D312" i="3"/>
  <c r="CU312" i="3" s="1"/>
  <c r="D313" i="3"/>
  <c r="CU313" i="3" s="1"/>
  <c r="D314" i="3"/>
  <c r="CU314" i="3" s="1"/>
  <c r="D315" i="3"/>
  <c r="CU315" i="3" s="1"/>
  <c r="D316" i="3"/>
  <c r="CU316" i="3" s="1"/>
  <c r="D317" i="3"/>
  <c r="CU317" i="3" s="1"/>
  <c r="D318" i="3"/>
  <c r="CU318" i="3" s="1"/>
  <c r="D319" i="3"/>
  <c r="CU319" i="3" s="1"/>
  <c r="D320" i="3"/>
  <c r="CU320" i="3" s="1"/>
  <c r="D321" i="3"/>
  <c r="CU321" i="3" s="1"/>
  <c r="D322" i="3"/>
  <c r="CU322" i="3" s="1"/>
  <c r="D323" i="3"/>
  <c r="CU323" i="3" s="1"/>
  <c r="D324" i="3"/>
  <c r="CU324" i="3" s="1"/>
  <c r="D325" i="3"/>
  <c r="CU325" i="3" s="1"/>
  <c r="D326" i="3"/>
  <c r="CU326" i="3" s="1"/>
  <c r="D327" i="3"/>
  <c r="CU327" i="3" s="1"/>
  <c r="D328" i="3"/>
  <c r="CU328" i="3" s="1"/>
  <c r="D329" i="3"/>
  <c r="CU329" i="3" s="1"/>
  <c r="D330" i="3"/>
  <c r="CU330" i="3" s="1"/>
  <c r="D331" i="3"/>
  <c r="CU331" i="3" s="1"/>
  <c r="D332" i="3"/>
  <c r="CU332" i="3" s="1"/>
  <c r="D333" i="3"/>
  <c r="CU333" i="3" s="1"/>
  <c r="D334" i="3"/>
  <c r="CU334" i="3" s="1"/>
  <c r="D335" i="3"/>
  <c r="CU335" i="3" s="1"/>
  <c r="D336" i="3"/>
  <c r="CU336" i="3" s="1"/>
  <c r="D337" i="3"/>
  <c r="CU337" i="3" s="1"/>
  <c r="D338" i="3"/>
  <c r="CU338" i="3" s="1"/>
  <c r="D339" i="3"/>
  <c r="CU339" i="3" s="1"/>
  <c r="D340" i="3"/>
  <c r="CU340" i="3" s="1"/>
  <c r="D341" i="3"/>
  <c r="CU341" i="3" s="1"/>
  <c r="D342" i="3"/>
  <c r="CU342" i="3" s="1"/>
  <c r="D343" i="3"/>
  <c r="CU343" i="3" s="1"/>
  <c r="D344" i="3"/>
  <c r="CU344" i="3" s="1"/>
  <c r="D345" i="3"/>
  <c r="CU345" i="3" s="1"/>
  <c r="D346" i="3"/>
  <c r="CU346" i="3" s="1"/>
  <c r="D347" i="3"/>
  <c r="CU347" i="3" s="1"/>
  <c r="D348" i="3"/>
  <c r="CU348" i="3" s="1"/>
  <c r="D349" i="3"/>
  <c r="CU349" i="3" s="1"/>
  <c r="D350" i="3"/>
  <c r="CU350" i="3" s="1"/>
  <c r="D351" i="3"/>
  <c r="CU351" i="3" s="1"/>
  <c r="D352" i="3"/>
  <c r="CU352" i="3" s="1"/>
  <c r="D353" i="3"/>
  <c r="CU353" i="3" s="1"/>
  <c r="D354" i="3"/>
  <c r="CU354" i="3" s="1"/>
  <c r="D355" i="3"/>
  <c r="CU355" i="3" s="1"/>
  <c r="D356" i="3"/>
  <c r="CU356" i="3" s="1"/>
  <c r="D357" i="3"/>
  <c r="CU357" i="3" s="1"/>
  <c r="D358" i="3"/>
  <c r="CU358" i="3" s="1"/>
  <c r="D359" i="3"/>
  <c r="CU359" i="3" s="1"/>
  <c r="D360" i="3"/>
  <c r="CU360" i="3" s="1"/>
  <c r="D361" i="3"/>
  <c r="CU361" i="3" s="1"/>
  <c r="D362" i="3"/>
  <c r="CU362" i="3" s="1"/>
  <c r="D363" i="3"/>
  <c r="CU363" i="3" s="1"/>
  <c r="D364" i="3"/>
  <c r="CU364" i="3" s="1"/>
  <c r="D365" i="3"/>
  <c r="CU365" i="3" s="1"/>
  <c r="D366" i="3"/>
  <c r="CU366" i="3" s="1"/>
  <c r="D367" i="3"/>
  <c r="CU367" i="3" s="1"/>
  <c r="D368" i="3"/>
  <c r="CU368" i="3" s="1"/>
  <c r="D369" i="3"/>
  <c r="CU369" i="3" s="1"/>
  <c r="D370" i="3"/>
  <c r="CU370" i="3" s="1"/>
  <c r="D371" i="3"/>
  <c r="CU371" i="3" s="1"/>
  <c r="D372" i="3"/>
  <c r="CU372" i="3" s="1"/>
  <c r="D373" i="3"/>
  <c r="CU373" i="3" s="1"/>
  <c r="D374" i="3"/>
  <c r="CU374" i="3" s="1"/>
  <c r="D375" i="3"/>
  <c r="CU375" i="3" s="1"/>
  <c r="D376" i="3"/>
  <c r="CU376" i="3" s="1"/>
  <c r="D377" i="3"/>
  <c r="CU377" i="3" s="1"/>
  <c r="D378" i="3"/>
  <c r="CU378" i="3" s="1"/>
  <c r="D379" i="3"/>
  <c r="CU379" i="3" s="1"/>
  <c r="D380" i="3"/>
  <c r="CU380" i="3" s="1"/>
  <c r="D381" i="3"/>
  <c r="CU381" i="3" s="1"/>
  <c r="D382" i="3"/>
  <c r="CU382" i="3" s="1"/>
  <c r="D383" i="3"/>
  <c r="CU383" i="3" s="1"/>
  <c r="D384" i="3"/>
  <c r="CU384" i="3" s="1"/>
  <c r="D385" i="3"/>
  <c r="CU385" i="3" s="1"/>
  <c r="D386" i="3"/>
  <c r="CU386" i="3" s="1"/>
  <c r="D387" i="3"/>
  <c r="CU387" i="3" s="1"/>
  <c r="D388" i="3"/>
  <c r="CU388" i="3" s="1"/>
  <c r="D389" i="3"/>
  <c r="CU389" i="3" s="1"/>
  <c r="D390" i="3"/>
  <c r="CU390" i="3" s="1"/>
  <c r="D391" i="3"/>
  <c r="CU391" i="3" s="1"/>
  <c r="D392" i="3"/>
  <c r="CU392" i="3" s="1"/>
  <c r="D393" i="3"/>
  <c r="CU393" i="3" s="1"/>
  <c r="D394" i="3"/>
  <c r="CU394" i="3" s="1"/>
  <c r="D395" i="3"/>
  <c r="CU395" i="3" s="1"/>
  <c r="D396" i="3"/>
  <c r="CU396" i="3" s="1"/>
  <c r="D397" i="3"/>
  <c r="CU397" i="3" s="1"/>
  <c r="D398" i="3"/>
  <c r="CU398" i="3" s="1"/>
  <c r="D399" i="3"/>
  <c r="CU399" i="3" s="1"/>
  <c r="D400" i="3"/>
  <c r="CU400" i="3" s="1"/>
  <c r="D401" i="3"/>
  <c r="CU401" i="3" s="1"/>
  <c r="D402" i="3"/>
  <c r="CU402" i="3" s="1"/>
  <c r="D403" i="3"/>
  <c r="CU403" i="3" s="1"/>
  <c r="D404" i="3"/>
  <c r="CU404" i="3" s="1"/>
  <c r="D405" i="3"/>
  <c r="CU405" i="3" s="1"/>
  <c r="D406" i="3"/>
  <c r="CU406" i="3" s="1"/>
  <c r="D407" i="3"/>
  <c r="CU407" i="3" s="1"/>
  <c r="D408" i="3"/>
  <c r="CU408" i="3" s="1"/>
  <c r="D409" i="3"/>
  <c r="CU409" i="3" s="1"/>
  <c r="D410" i="3"/>
  <c r="CU410" i="3" s="1"/>
  <c r="D411" i="3"/>
  <c r="CU411" i="3" s="1"/>
  <c r="D412" i="3"/>
  <c r="CU412" i="3" s="1"/>
  <c r="D413" i="3"/>
  <c r="CU413" i="3" s="1"/>
  <c r="D414" i="3"/>
  <c r="CU414" i="3" s="1"/>
  <c r="D415" i="3"/>
  <c r="CU415" i="3" s="1"/>
  <c r="D416" i="3"/>
  <c r="CU416" i="3" s="1"/>
  <c r="D417" i="3"/>
  <c r="CU417" i="3" s="1"/>
  <c r="D418" i="3"/>
  <c r="CU418" i="3" s="1"/>
  <c r="D419" i="3"/>
  <c r="CU419" i="3" s="1"/>
  <c r="D420" i="3"/>
  <c r="CU420" i="3" s="1"/>
  <c r="D421" i="3"/>
  <c r="CU421" i="3" s="1"/>
  <c r="D422" i="3"/>
  <c r="CU422" i="3" s="1"/>
  <c r="D423" i="3"/>
  <c r="CU423" i="3" s="1"/>
  <c r="D424" i="3"/>
  <c r="CU424" i="3" s="1"/>
  <c r="D425" i="3"/>
  <c r="CU425" i="3" s="1"/>
  <c r="D426" i="3"/>
  <c r="CU426" i="3" s="1"/>
  <c r="D427" i="3"/>
  <c r="CU427" i="3" s="1"/>
  <c r="D428" i="3"/>
  <c r="CU428" i="3" s="1"/>
  <c r="D429" i="3"/>
  <c r="CU429" i="3" s="1"/>
  <c r="D430" i="3"/>
  <c r="CU430" i="3" s="1"/>
  <c r="D431" i="3"/>
  <c r="CU431" i="3" s="1"/>
  <c r="D432" i="3"/>
  <c r="CU432" i="3" s="1"/>
  <c r="D433" i="3"/>
  <c r="CU433" i="3" s="1"/>
  <c r="D434" i="3"/>
  <c r="CU434" i="3" s="1"/>
  <c r="D435" i="3"/>
  <c r="CU435" i="3" s="1"/>
  <c r="D436" i="3"/>
  <c r="CU436" i="3" s="1"/>
  <c r="D437" i="3"/>
  <c r="CU437" i="3" s="1"/>
  <c r="D438" i="3"/>
  <c r="CU438" i="3" s="1"/>
  <c r="D439" i="3"/>
  <c r="CU439" i="3" s="1"/>
  <c r="D440" i="3"/>
  <c r="CU440" i="3" s="1"/>
  <c r="D441" i="3"/>
  <c r="CU441" i="3" s="1"/>
  <c r="D442" i="3"/>
  <c r="CU442" i="3" s="1"/>
  <c r="D443" i="3"/>
  <c r="CU443" i="3" s="1"/>
  <c r="D444" i="3"/>
  <c r="CU444" i="3" s="1"/>
  <c r="D445" i="3"/>
  <c r="CU445" i="3" s="1"/>
  <c r="D446" i="3"/>
  <c r="CU446" i="3" s="1"/>
  <c r="D447" i="3"/>
  <c r="CU447" i="3" s="1"/>
  <c r="D448" i="3"/>
  <c r="CU448" i="3" s="1"/>
  <c r="D449" i="3"/>
  <c r="CU449" i="3" s="1"/>
  <c r="D450" i="3"/>
  <c r="CU450" i="3" s="1"/>
  <c r="D451" i="3"/>
  <c r="CU451" i="3" s="1"/>
  <c r="D452" i="3"/>
  <c r="CU452" i="3" s="1"/>
  <c r="D453" i="3"/>
  <c r="CU453" i="3" s="1"/>
  <c r="D454" i="3"/>
  <c r="CU454" i="3" s="1"/>
  <c r="D455" i="3"/>
  <c r="CU455" i="3" s="1"/>
  <c r="D456" i="3"/>
  <c r="CU456" i="3" s="1"/>
  <c r="D457" i="3"/>
  <c r="CU457" i="3" s="1"/>
  <c r="D458" i="3"/>
  <c r="CU458" i="3" s="1"/>
  <c r="D459" i="3"/>
  <c r="CU459" i="3" s="1"/>
  <c r="D460" i="3"/>
  <c r="CU460" i="3" s="1"/>
  <c r="D461" i="3"/>
  <c r="CU461" i="3" s="1"/>
  <c r="D462" i="3"/>
  <c r="CU462" i="3" s="1"/>
  <c r="D463" i="3"/>
  <c r="CU463" i="3" s="1"/>
  <c r="D464" i="3"/>
  <c r="CU464" i="3" s="1"/>
  <c r="D465" i="3"/>
  <c r="CU465" i="3" s="1"/>
  <c r="D466" i="3"/>
  <c r="CU466" i="3" s="1"/>
  <c r="D467" i="3"/>
  <c r="CU467" i="3" s="1"/>
  <c r="D468" i="3"/>
  <c r="CU468" i="3" s="1"/>
  <c r="D469" i="3"/>
  <c r="CU469" i="3" s="1"/>
  <c r="D470" i="3"/>
  <c r="CU470" i="3" s="1"/>
  <c r="D471" i="3"/>
  <c r="CU471" i="3" s="1"/>
  <c r="D472" i="3"/>
  <c r="CU472" i="3" s="1"/>
  <c r="D473" i="3"/>
  <c r="CU473" i="3" s="1"/>
  <c r="D474" i="3"/>
  <c r="CU474" i="3" s="1"/>
  <c r="D475" i="3"/>
  <c r="CU475" i="3" s="1"/>
  <c r="D476" i="3"/>
  <c r="CU476" i="3" s="1"/>
  <c r="D477" i="3"/>
  <c r="CU477" i="3" s="1"/>
  <c r="D478" i="3"/>
  <c r="CU478" i="3" s="1"/>
  <c r="D479" i="3"/>
  <c r="CU479" i="3" s="1"/>
  <c r="D480" i="3"/>
  <c r="CU480" i="3" s="1"/>
  <c r="D481" i="3"/>
  <c r="CU481" i="3" s="1"/>
  <c r="D482" i="3"/>
  <c r="CU482" i="3" s="1"/>
  <c r="D483" i="3"/>
  <c r="CU483" i="3" s="1"/>
  <c r="D484" i="3"/>
  <c r="CU484" i="3" s="1"/>
  <c r="D485" i="3"/>
  <c r="CU485" i="3" s="1"/>
  <c r="D486" i="3"/>
  <c r="CU486" i="3" s="1"/>
  <c r="D487" i="3"/>
  <c r="CU487" i="3" s="1"/>
  <c r="D488" i="3"/>
  <c r="CU488" i="3" s="1"/>
  <c r="D489" i="3"/>
  <c r="CU489" i="3" s="1"/>
  <c r="D490" i="3"/>
  <c r="CU490" i="3" s="1"/>
  <c r="D491" i="3"/>
  <c r="CU491" i="3" s="1"/>
  <c r="D492" i="3"/>
  <c r="CU492" i="3" s="1"/>
  <c r="D493" i="3"/>
  <c r="CU493" i="3" s="1"/>
  <c r="D494" i="3"/>
  <c r="CU494" i="3" s="1"/>
  <c r="D495" i="3"/>
  <c r="CU495" i="3" s="1"/>
  <c r="D496" i="3"/>
  <c r="CU496" i="3" s="1"/>
  <c r="D497" i="3"/>
  <c r="CU497" i="3" s="1"/>
  <c r="D498" i="3"/>
  <c r="CU498" i="3" s="1"/>
  <c r="D499" i="3"/>
  <c r="CU499" i="3" s="1"/>
  <c r="D500" i="3"/>
  <c r="CU500" i="3" s="1"/>
  <c r="D501" i="3"/>
  <c r="CU501" i="3" s="1"/>
  <c r="D502" i="3"/>
  <c r="CU502" i="3" s="1"/>
  <c r="D503" i="3"/>
  <c r="CU503" i="3" s="1"/>
  <c r="D504" i="3"/>
  <c r="CU504" i="3" s="1"/>
  <c r="D505" i="3"/>
  <c r="CU505" i="3" s="1"/>
  <c r="D506" i="3"/>
  <c r="CU506" i="3" s="1"/>
  <c r="D507" i="3"/>
  <c r="CU507" i="3" s="1"/>
  <c r="D508" i="3"/>
  <c r="CU508" i="3" s="1"/>
  <c r="D509" i="3"/>
  <c r="CU509" i="3" s="1"/>
  <c r="D510" i="3"/>
  <c r="CU510" i="3" s="1"/>
  <c r="D511" i="3"/>
  <c r="CU511" i="3" s="1"/>
  <c r="D512" i="3"/>
  <c r="CU512" i="3" s="1"/>
  <c r="D513" i="3"/>
  <c r="CU513" i="3" s="1"/>
  <c r="D514" i="3"/>
  <c r="CU514" i="3" s="1"/>
  <c r="D515" i="3"/>
  <c r="CU515" i="3" s="1"/>
  <c r="D516" i="3"/>
  <c r="CU516" i="3" s="1"/>
  <c r="D517" i="3"/>
  <c r="CU517" i="3" s="1"/>
  <c r="D518" i="3"/>
  <c r="CU518" i="3" s="1"/>
  <c r="D519" i="3"/>
  <c r="CU519" i="3" s="1"/>
  <c r="D520" i="3"/>
  <c r="CU520" i="3" s="1"/>
  <c r="T549" i="9"/>
  <c r="T550" i="9"/>
  <c r="T551" i="9"/>
  <c r="T552" i="9"/>
  <c r="T553" i="9"/>
  <c r="T554" i="9"/>
  <c r="P549" i="9"/>
  <c r="P550" i="9"/>
  <c r="P551" i="9"/>
  <c r="P552" i="9"/>
  <c r="P553" i="9"/>
  <c r="P554" i="9"/>
  <c r="AH14" i="3"/>
  <c r="AJ14" i="3" s="1"/>
  <c r="E38" i="25"/>
  <c r="E40" i="25"/>
  <c r="V19" i="9"/>
  <c r="E42" i="25" s="1"/>
  <c r="V20" i="9"/>
  <c r="E44" i="25" s="1"/>
  <c r="V21" i="9"/>
  <c r="E46" i="25" s="1"/>
  <c r="V22" i="9"/>
  <c r="E48" i="25" s="1"/>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H2" i="19"/>
  <c r="H3" i="19"/>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V12" i="3" s="1"/>
  <c r="DP12" i="3" s="1"/>
  <c r="AT12" i="3" s="1"/>
  <c r="H86" i="19"/>
  <c r="V13" i="3" s="1"/>
  <c r="H87" i="19"/>
  <c r="H88" i="19"/>
  <c r="H89" i="19"/>
  <c r="H90" i="19"/>
  <c r="H91" i="19"/>
  <c r="V43" i="3" s="1"/>
  <c r="H92" i="19"/>
  <c r="V14" i="3" s="1"/>
  <c r="DP14" i="3" s="1"/>
  <c r="AT14" i="3" s="1"/>
  <c r="H93" i="19"/>
  <c r="V15" i="3" s="1"/>
  <c r="DP15" i="3" s="1"/>
  <c r="AT15" i="3" s="1"/>
  <c r="H94" i="19"/>
  <c r="H95" i="19"/>
  <c r="V17" i="3" s="1"/>
  <c r="H96" i="19"/>
  <c r="V18" i="3" s="1"/>
  <c r="H97" i="19"/>
  <c r="V19" i="3" s="1"/>
  <c r="H98" i="19"/>
  <c r="V20" i="3" s="1"/>
  <c r="H99" i="19"/>
  <c r="V21" i="3" s="1"/>
  <c r="E46" i="24" s="1"/>
  <c r="H100" i="19"/>
  <c r="V22" i="3" s="1"/>
  <c r="E48" i="24" s="1"/>
  <c r="H101" i="19"/>
  <c r="V23" i="3" s="1"/>
  <c r="H102" i="19"/>
  <c r="H103" i="19"/>
  <c r="H104" i="19"/>
  <c r="V24" i="3" s="1"/>
  <c r="H105" i="19"/>
  <c r="H106" i="19"/>
  <c r="V25" i="3" s="1"/>
  <c r="H107" i="19"/>
  <c r="V26" i="3" s="1"/>
  <c r="H108" i="19"/>
  <c r="V27" i="3" s="1"/>
  <c r="H109" i="19"/>
  <c r="V28" i="3" s="1"/>
  <c r="H110" i="19"/>
  <c r="V29" i="3" s="1"/>
  <c r="H111" i="19"/>
  <c r="V30" i="3" s="1"/>
  <c r="H112" i="19"/>
  <c r="V31" i="3" s="1"/>
  <c r="H113" i="19"/>
  <c r="H114" i="19"/>
  <c r="V32" i="3" s="1"/>
  <c r="H115" i="19"/>
  <c r="H116" i="19"/>
  <c r="H117" i="19"/>
  <c r="H118" i="19"/>
  <c r="V33" i="3" s="1"/>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295" i="19"/>
  <c r="H1296" i="19"/>
  <c r="H1297" i="19"/>
  <c r="H1298" i="19"/>
  <c r="H1299" i="19"/>
  <c r="H1300" i="19"/>
  <c r="H1301" i="19"/>
  <c r="H1302" i="19"/>
  <c r="H1303" i="19"/>
  <c r="V40" i="3" s="1"/>
  <c r="H1304" i="19"/>
  <c r="V41" i="3" s="1"/>
  <c r="H1305" i="19"/>
  <c r="V42" i="3" s="1"/>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V46" i="3" s="1"/>
  <c r="H1384" i="19"/>
  <c r="V45" i="3" s="1"/>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394"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V12" i="9" s="1"/>
  <c r="DP12" i="9" s="1"/>
  <c r="AT12" i="9" s="1"/>
  <c r="H2031" i="19"/>
  <c r="H2032" i="19"/>
  <c r="V13" i="9" s="1"/>
  <c r="DP13" i="9" s="1"/>
  <c r="AT13" i="9" s="1"/>
  <c r="H2033" i="19"/>
  <c r="V14" i="9" s="1"/>
  <c r="H2034" i="19"/>
  <c r="V15" i="9" s="1"/>
  <c r="H2035" i="19"/>
  <c r="H2036" i="19"/>
  <c r="H2037" i="19"/>
  <c r="V16" i="9" s="1"/>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2172" i="19"/>
  <c r="H2173" i="19"/>
  <c r="H2174" i="19"/>
  <c r="H2175" i="19"/>
  <c r="H2176" i="19"/>
  <c r="H2177" i="19"/>
  <c r="H2178" i="19"/>
  <c r="H2179" i="19"/>
  <c r="H2180" i="19"/>
  <c r="H2181" i="19"/>
  <c r="H2182" i="19"/>
  <c r="H2183" i="19"/>
  <c r="H2184" i="19"/>
  <c r="H2185" i="19"/>
  <c r="H2186" i="19"/>
  <c r="H2187" i="19"/>
  <c r="H2188" i="19"/>
  <c r="H2189" i="19"/>
  <c r="H2190" i="19"/>
  <c r="H2191" i="19"/>
  <c r="H2192" i="19"/>
  <c r="H2193" i="19"/>
  <c r="H2194" i="19"/>
  <c r="H2195" i="19"/>
  <c r="H2196" i="19"/>
  <c r="H2197" i="19"/>
  <c r="H2198" i="19"/>
  <c r="H2199" i="19"/>
  <c r="H2200" i="19"/>
  <c r="H2201" i="19"/>
  <c r="H2202" i="19"/>
  <c r="H2203" i="19"/>
  <c r="H2204" i="19"/>
  <c r="H2205" i="19"/>
  <c r="H2206" i="19"/>
  <c r="H2207" i="19"/>
  <c r="H2208" i="19"/>
  <c r="H2209" i="19"/>
  <c r="H2210" i="19"/>
  <c r="H2211" i="19"/>
  <c r="H2212" i="19"/>
  <c r="H2213" i="19"/>
  <c r="H2214" i="19"/>
  <c r="H2215" i="19"/>
  <c r="H2216" i="19"/>
  <c r="H2217" i="19"/>
  <c r="H2218" i="19"/>
  <c r="H2219" i="19"/>
  <c r="H2220" i="19"/>
  <c r="H2221" i="19"/>
  <c r="H2222" i="19"/>
  <c r="H2223" i="19"/>
  <c r="H2224" i="19"/>
  <c r="H2225" i="19"/>
  <c r="H2226" i="19"/>
  <c r="H2227" i="19"/>
  <c r="H2228" i="19"/>
  <c r="H2229" i="19"/>
  <c r="H2230" i="19"/>
  <c r="H2231" i="19"/>
  <c r="H2232" i="19"/>
  <c r="H2233" i="19"/>
  <c r="H2234" i="19"/>
  <c r="H2235" i="19"/>
  <c r="H2236" i="19"/>
  <c r="H2237" i="19"/>
  <c r="H2238" i="19"/>
  <c r="H2239" i="19"/>
  <c r="H2240" i="19"/>
  <c r="H2241" i="19"/>
  <c r="H2242" i="19"/>
  <c r="H2243" i="19"/>
  <c r="H2244" i="19"/>
  <c r="H2245" i="19"/>
  <c r="H2246" i="19"/>
  <c r="H2247" i="19"/>
  <c r="H2248" i="19"/>
  <c r="H2249" i="19"/>
  <c r="H2250" i="19"/>
  <c r="H2251" i="19"/>
  <c r="H2252" i="19"/>
  <c r="H2253" i="19"/>
  <c r="H2254" i="19"/>
  <c r="H2255" i="19"/>
  <c r="H2256" i="19"/>
  <c r="H2257" i="19"/>
  <c r="H2258" i="19"/>
  <c r="H2259" i="19"/>
  <c r="H2260" i="19"/>
  <c r="H2261" i="19"/>
  <c r="H2262" i="19"/>
  <c r="H2263" i="19"/>
  <c r="H2264" i="19"/>
  <c r="H2265" i="19"/>
  <c r="H2266" i="19"/>
  <c r="H2267" i="19"/>
  <c r="H2268" i="19"/>
  <c r="H2269" i="19"/>
  <c r="H2270" i="19"/>
  <c r="H2271" i="19"/>
  <c r="H2272" i="19"/>
  <c r="H2273" i="19"/>
  <c r="H2274" i="19"/>
  <c r="H2275" i="19"/>
  <c r="H2276" i="19"/>
  <c r="H2277" i="19"/>
  <c r="H2278" i="19"/>
  <c r="H2279" i="19"/>
  <c r="H2280" i="19"/>
  <c r="H2281" i="19"/>
  <c r="H2282" i="19"/>
  <c r="H2283" i="19"/>
  <c r="H2284" i="19"/>
  <c r="H2285" i="19"/>
  <c r="H2286" i="19"/>
  <c r="H2287" i="19"/>
  <c r="H2288" i="19"/>
  <c r="H2289" i="19"/>
  <c r="H2290" i="19"/>
  <c r="H2291" i="19"/>
  <c r="H2292" i="19"/>
  <c r="H2293" i="19"/>
  <c r="H2294" i="19"/>
  <c r="H2295" i="19"/>
  <c r="H2296" i="19"/>
  <c r="H2297" i="19"/>
  <c r="H2298" i="19"/>
  <c r="H2299" i="19"/>
  <c r="H2300" i="19"/>
  <c r="H2301" i="19"/>
  <c r="H2302" i="19"/>
  <c r="H2303" i="19"/>
  <c r="H2304" i="19"/>
  <c r="H2305" i="19"/>
  <c r="H2306" i="19"/>
  <c r="H2307" i="19"/>
  <c r="H2308" i="19"/>
  <c r="H2309" i="19"/>
  <c r="H2310" i="19"/>
  <c r="H2311" i="19"/>
  <c r="H2312" i="19"/>
  <c r="H2313" i="19"/>
  <c r="H2314" i="19"/>
  <c r="H2315" i="19"/>
  <c r="H2316" i="19"/>
  <c r="H2317" i="19"/>
  <c r="H2318" i="19"/>
  <c r="H2319" i="19"/>
  <c r="H2320" i="19"/>
  <c r="H2321" i="19"/>
  <c r="H2322" i="19"/>
  <c r="H2323" i="19"/>
  <c r="H2324" i="19"/>
  <c r="H2325" i="19"/>
  <c r="H2326" i="19"/>
  <c r="H2327" i="19"/>
  <c r="H2328" i="19"/>
  <c r="H2329" i="19"/>
  <c r="H2330" i="19"/>
  <c r="H2331" i="19"/>
  <c r="H2332" i="19"/>
  <c r="H2333" i="19"/>
  <c r="H2334" i="19"/>
  <c r="H2335" i="19"/>
  <c r="H2336" i="19"/>
  <c r="H2337" i="19"/>
  <c r="H2338" i="19"/>
  <c r="H2339" i="19"/>
  <c r="H2340" i="19"/>
  <c r="H2341" i="19"/>
  <c r="H2342" i="19"/>
  <c r="H2343" i="19"/>
  <c r="H2344" i="19"/>
  <c r="H2345" i="19"/>
  <c r="H2346" i="19"/>
  <c r="H2347" i="19"/>
  <c r="H2348" i="19"/>
  <c r="H2349" i="19"/>
  <c r="H2350" i="19"/>
  <c r="H2351" i="19"/>
  <c r="H2352" i="19"/>
  <c r="H2353" i="19"/>
  <c r="H2354" i="19"/>
  <c r="H2355" i="19"/>
  <c r="H2356" i="19"/>
  <c r="H2357" i="19"/>
  <c r="H2358" i="19"/>
  <c r="H2359" i="19"/>
  <c r="H2360" i="19"/>
  <c r="H2361" i="19"/>
  <c r="H2362" i="19"/>
  <c r="H2363" i="19"/>
  <c r="H2364" i="19"/>
  <c r="H2365" i="19"/>
  <c r="H2366" i="19"/>
  <c r="H2367" i="19"/>
  <c r="H2368" i="19"/>
  <c r="H2369" i="19"/>
  <c r="H2370" i="19"/>
  <c r="H2371" i="19"/>
  <c r="H2372" i="19"/>
  <c r="H2373" i="19"/>
  <c r="H2374" i="19"/>
  <c r="H2375" i="19"/>
  <c r="H2376" i="19"/>
  <c r="H2377" i="19"/>
  <c r="H2378" i="19"/>
  <c r="H2379" i="19"/>
  <c r="H2380" i="19"/>
  <c r="H2381" i="19"/>
  <c r="H2382" i="19"/>
  <c r="H2383" i="19"/>
  <c r="H2384" i="19"/>
  <c r="H2385" i="19"/>
  <c r="H2386" i="19"/>
  <c r="H2387" i="19"/>
  <c r="H2388" i="19"/>
  <c r="H2389" i="19"/>
  <c r="H2390" i="19"/>
  <c r="H2391" i="19"/>
  <c r="H2392" i="19"/>
  <c r="H2393" i="19"/>
  <c r="H2002" i="19"/>
  <c r="G67" i="10"/>
  <c r="H2001" i="19"/>
  <c r="R2" i="18"/>
  <c r="R3" i="18"/>
  <c r="R4" i="18"/>
  <c r="R5" i="18"/>
  <c r="R6" i="18"/>
  <c r="R7" i="18"/>
  <c r="R8" i="18"/>
  <c r="R9" i="18"/>
  <c r="R10" i="18"/>
  <c r="X10" i="18"/>
  <c r="R11" i="18"/>
  <c r="R12" i="18"/>
  <c r="X12" i="18"/>
  <c r="R13" i="18"/>
  <c r="R14" i="18"/>
  <c r="R15" i="18"/>
  <c r="R16" i="18"/>
  <c r="X16" i="18"/>
  <c r="R17" i="18"/>
  <c r="R18" i="18"/>
  <c r="R19" i="18"/>
  <c r="R20" i="18"/>
  <c r="R21" i="18"/>
  <c r="R22" i="18"/>
  <c r="R23" i="18"/>
  <c r="R24" i="18"/>
  <c r="R25" i="18"/>
  <c r="R26" i="18"/>
  <c r="R27" i="18"/>
  <c r="R28" i="18"/>
  <c r="R29" i="18"/>
  <c r="R30" i="18"/>
  <c r="X30" i="18"/>
  <c r="R31" i="18"/>
  <c r="R32" i="18"/>
  <c r="R33" i="18"/>
  <c r="R34" i="18"/>
  <c r="X34" i="18"/>
  <c r="R35" i="18"/>
  <c r="R36" i="18"/>
  <c r="X36" i="18"/>
  <c r="R37" i="18"/>
  <c r="R38" i="18"/>
  <c r="X38" i="18"/>
  <c r="B39" i="17"/>
  <c r="C39" i="17"/>
  <c r="G39" i="17"/>
  <c r="P523" i="9" s="1"/>
  <c r="H39" i="17"/>
  <c r="S523" i="9" s="1"/>
  <c r="B40" i="17"/>
  <c r="C40" i="17"/>
  <c r="G40" i="17"/>
  <c r="C556" i="9" s="1"/>
  <c r="H40" i="17"/>
  <c r="B41" i="17"/>
  <c r="C41" i="17"/>
  <c r="G41" i="17"/>
  <c r="C557" i="9" s="1"/>
  <c r="H41" i="17"/>
  <c r="B42" i="17"/>
  <c r="C42" i="17"/>
  <c r="G42" i="17"/>
  <c r="C558" i="9" s="1"/>
  <c r="H42" i="17"/>
  <c r="B43" i="17"/>
  <c r="C43" i="17"/>
  <c r="G43" i="17"/>
  <c r="C559" i="9" s="1"/>
  <c r="H43" i="17"/>
  <c r="B44" i="17"/>
  <c r="C44" i="17"/>
  <c r="G44" i="17"/>
  <c r="C560" i="9" s="1"/>
  <c r="H44" i="17"/>
  <c r="B45" i="17"/>
  <c r="C45" i="17"/>
  <c r="G45" i="17"/>
  <c r="P529" i="9" s="1"/>
  <c r="H45" i="17"/>
  <c r="B46" i="17"/>
  <c r="C46" i="17"/>
  <c r="G46" i="17"/>
  <c r="C562" i="9" s="1"/>
  <c r="H46" i="17"/>
  <c r="B47" i="17"/>
  <c r="C47" i="17"/>
  <c r="G47" i="17"/>
  <c r="H47" i="17"/>
  <c r="B48" i="17"/>
  <c r="C48" i="17"/>
  <c r="G48" i="17"/>
  <c r="C564" i="9" s="1"/>
  <c r="H48" i="17"/>
  <c r="B49" i="17"/>
  <c r="C49" i="17"/>
  <c r="G49" i="17"/>
  <c r="C565" i="9" s="1"/>
  <c r="H49" i="17"/>
  <c r="B50" i="17"/>
  <c r="C50" i="17"/>
  <c r="G50" i="17"/>
  <c r="C566" i="9" s="1"/>
  <c r="H50" i="17"/>
  <c r="B51" i="17"/>
  <c r="C51" i="17"/>
  <c r="G51" i="17"/>
  <c r="C567" i="9" s="1"/>
  <c r="H51" i="17"/>
  <c r="B52" i="17"/>
  <c r="C52" i="17"/>
  <c r="G52" i="17"/>
  <c r="C568" i="9" s="1"/>
  <c r="H52" i="17"/>
  <c r="B53" i="17"/>
  <c r="C53" i="17"/>
  <c r="G53" i="17"/>
  <c r="C569" i="9" s="1"/>
  <c r="H53" i="17"/>
  <c r="B54" i="17"/>
  <c r="C54" i="17"/>
  <c r="G54" i="17"/>
  <c r="C570" i="9" s="1"/>
  <c r="H54" i="17"/>
  <c r="B55" i="17"/>
  <c r="C55" i="17"/>
  <c r="G55" i="17"/>
  <c r="C571" i="9" s="1"/>
  <c r="H55" i="17"/>
  <c r="B56" i="17"/>
  <c r="C56" i="17"/>
  <c r="G56" i="17"/>
  <c r="C572" i="9" s="1"/>
  <c r="H56" i="17"/>
  <c r="B57" i="17"/>
  <c r="C57" i="17"/>
  <c r="G57" i="17"/>
  <c r="H57" i="17"/>
  <c r="B58" i="17"/>
  <c r="C58" i="17"/>
  <c r="G58" i="17"/>
  <c r="C574" i="9" s="1"/>
  <c r="H58" i="17"/>
  <c r="B59" i="17"/>
  <c r="C59" i="17"/>
  <c r="G59" i="17"/>
  <c r="C575" i="9" s="1"/>
  <c r="H59" i="17"/>
  <c r="B60" i="17"/>
  <c r="C60" i="17"/>
  <c r="G60" i="17"/>
  <c r="C576" i="9" s="1"/>
  <c r="H60" i="17"/>
  <c r="B61" i="17"/>
  <c r="C61" i="17"/>
  <c r="G61" i="17"/>
  <c r="P545" i="9" s="1"/>
  <c r="H61" i="17"/>
  <c r="B62" i="17"/>
  <c r="C62" i="17"/>
  <c r="G62" i="17"/>
  <c r="C578" i="9" s="1"/>
  <c r="H62" i="17"/>
  <c r="B63" i="17"/>
  <c r="C63" i="17"/>
  <c r="G63" i="17"/>
  <c r="C579" i="9" s="1"/>
  <c r="H63" i="17"/>
  <c r="B64" i="17"/>
  <c r="C64" i="17"/>
  <c r="G64" i="17"/>
  <c r="C580" i="9" s="1"/>
  <c r="H64" i="17"/>
  <c r="B1" i="2"/>
  <c r="G53" i="1"/>
  <c r="H53" i="1"/>
  <c r="G54" i="1"/>
  <c r="H54" i="1"/>
  <c r="G55" i="1"/>
  <c r="H55" i="1"/>
  <c r="G56" i="1"/>
  <c r="H56" i="1"/>
  <c r="G57" i="1"/>
  <c r="H57" i="1"/>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I162" i="1" s="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93" i="1"/>
  <c r="I19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216" i="1"/>
  <c r="I216" i="1" s="1"/>
  <c r="H217" i="1"/>
  <c r="I217"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234" i="1"/>
  <c r="I234" i="1" s="1"/>
  <c r="H235" i="1"/>
  <c r="I235" i="1" s="1"/>
  <c r="H236" i="1"/>
  <c r="I236" i="1" s="1"/>
  <c r="H237" i="1"/>
  <c r="I237" i="1" s="1"/>
  <c r="H238" i="1"/>
  <c r="I238" i="1" s="1"/>
  <c r="H239" i="1"/>
  <c r="I239" i="1" s="1"/>
  <c r="H240" i="1"/>
  <c r="I240" i="1" s="1"/>
  <c r="H241" i="1"/>
  <c r="I241" i="1" s="1"/>
  <c r="H242" i="1"/>
  <c r="I242" i="1" s="1"/>
  <c r="H243" i="1"/>
  <c r="I243" i="1" s="1"/>
  <c r="H244" i="1"/>
  <c r="I244" i="1" s="1"/>
  <c r="H245" i="1"/>
  <c r="I245" i="1" s="1"/>
  <c r="H246" i="1"/>
  <c r="I246" i="1" s="1"/>
  <c r="H247" i="1"/>
  <c r="I247" i="1" s="1"/>
  <c r="H248" i="1"/>
  <c r="I248" i="1" s="1"/>
  <c r="H249" i="1"/>
  <c r="I249" i="1" s="1"/>
  <c r="H250" i="1"/>
  <c r="I250" i="1" s="1"/>
  <c r="H251" i="1"/>
  <c r="I251"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79" i="1"/>
  <c r="I279"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95" i="1"/>
  <c r="I295" i="1" s="1"/>
  <c r="H296" i="1"/>
  <c r="I296" i="1" s="1"/>
  <c r="H297" i="1"/>
  <c r="I297" i="1" s="1"/>
  <c r="H298" i="1"/>
  <c r="I298" i="1" s="1"/>
  <c r="H299" i="1"/>
  <c r="I299" i="1" s="1"/>
  <c r="H300" i="1"/>
  <c r="I300" i="1" s="1"/>
  <c r="H301" i="1"/>
  <c r="I301" i="1" s="1"/>
  <c r="H302" i="1"/>
  <c r="I302" i="1" s="1"/>
  <c r="H303" i="1"/>
  <c r="I303" i="1" s="1"/>
  <c r="H304" i="1"/>
  <c r="I304" i="1" s="1"/>
  <c r="H305" i="1"/>
  <c r="I305" i="1" s="1"/>
  <c r="H306" i="1"/>
  <c r="I306" i="1" s="1"/>
  <c r="H307" i="1"/>
  <c r="I307" i="1" s="1"/>
  <c r="H308" i="1"/>
  <c r="I308" i="1" s="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E375" i="1"/>
  <c r="F375" i="1"/>
  <c r="G375" i="1"/>
  <c r="H375" i="1"/>
  <c r="E376" i="1"/>
  <c r="F376" i="1"/>
  <c r="G376" i="1"/>
  <c r="H376" i="1"/>
  <c r="E377" i="1"/>
  <c r="F377" i="1"/>
  <c r="G377" i="1"/>
  <c r="H377"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23" i="22"/>
  <c r="H36" i="22"/>
  <c r="Z12" i="9"/>
  <c r="AU12" i="9" s="1"/>
  <c r="AA12" i="9"/>
  <c r="AB12" i="9"/>
  <c r="AE12" i="9"/>
  <c r="AG12" i="9" s="1"/>
  <c r="AH12" i="9"/>
  <c r="Z13" i="9"/>
  <c r="AU13" i="9" s="1"/>
  <c r="AA13" i="9"/>
  <c r="AB13" i="9"/>
  <c r="AE13" i="9"/>
  <c r="AG13" i="9" s="1"/>
  <c r="AH13" i="9"/>
  <c r="D14" i="9"/>
  <c r="CU14" i="9" s="1"/>
  <c r="E14" i="9"/>
  <c r="Z14" i="9"/>
  <c r="AU14" i="9" s="1"/>
  <c r="AA14" i="9"/>
  <c r="AV14" i="9" s="1"/>
  <c r="AB14" i="9"/>
  <c r="AE14" i="9"/>
  <c r="AG14" i="9" s="1"/>
  <c r="AH14" i="9"/>
  <c r="D15" i="9"/>
  <c r="CU15" i="9" s="1"/>
  <c r="E15" i="9"/>
  <c r="Z15" i="9"/>
  <c r="AU15" i="9" s="1"/>
  <c r="AA15" i="9"/>
  <c r="AB15" i="9"/>
  <c r="AE15" i="9"/>
  <c r="AF15" i="9" s="1"/>
  <c r="AC15" i="9" s="1"/>
  <c r="AH15" i="9"/>
  <c r="D16" i="9"/>
  <c r="CU16" i="9" s="1"/>
  <c r="E16" i="9"/>
  <c r="Z16" i="9"/>
  <c r="AU16" i="9" s="1"/>
  <c r="AA16" i="9"/>
  <c r="AB16" i="9"/>
  <c r="AE16" i="9"/>
  <c r="AF16" i="9" s="1"/>
  <c r="AC16" i="9" s="1"/>
  <c r="AH16" i="9"/>
  <c r="CU17" i="9"/>
  <c r="Z17" i="9"/>
  <c r="AU17" i="9" s="1"/>
  <c r="BA12" i="9" s="1"/>
  <c r="AA17" i="9"/>
  <c r="AB17" i="9"/>
  <c r="AE17" i="9"/>
  <c r="AF17" i="9" s="1"/>
  <c r="AC17" i="9" s="1"/>
  <c r="AH17" i="9"/>
  <c r="Z18" i="9"/>
  <c r="AU18" i="9" s="1"/>
  <c r="AA18" i="9"/>
  <c r="AB18" i="9"/>
  <c r="AE18" i="9"/>
  <c r="AG18" i="9" s="1"/>
  <c r="AH18" i="9"/>
  <c r="E19" i="9"/>
  <c r="DV19" i="9" s="1"/>
  <c r="Z19" i="9"/>
  <c r="AZ19" i="9" s="1"/>
  <c r="BE19" i="9" s="1"/>
  <c r="AA19" i="9"/>
  <c r="AB19" i="9"/>
  <c r="AC19" i="9"/>
  <c r="AE19" i="9"/>
  <c r="AF19" i="9" s="1"/>
  <c r="AH19" i="9"/>
  <c r="C20" i="9"/>
  <c r="D20" i="9"/>
  <c r="E20" i="9"/>
  <c r="Z20" i="9"/>
  <c r="AA20" i="9"/>
  <c r="AB20" i="9"/>
  <c r="AC20" i="9"/>
  <c r="AE20" i="9"/>
  <c r="AG20" i="9" s="1"/>
  <c r="AH20" i="9"/>
  <c r="C21" i="9"/>
  <c r="D21" i="9"/>
  <c r="E21" i="9"/>
  <c r="Z21" i="9"/>
  <c r="AA21" i="9"/>
  <c r="AB21" i="9"/>
  <c r="AC21" i="9"/>
  <c r="AD21" i="9"/>
  <c r="AE21" i="9"/>
  <c r="AH21" i="9"/>
  <c r="C22" i="9"/>
  <c r="D22" i="9"/>
  <c r="E22" i="9"/>
  <c r="Z22" i="9"/>
  <c r="AA22" i="9"/>
  <c r="AB22" i="9"/>
  <c r="AC22" i="9"/>
  <c r="AD22" i="9"/>
  <c r="AE22" i="9"/>
  <c r="AF22" i="9" s="1"/>
  <c r="AH22" i="9"/>
  <c r="C23" i="9"/>
  <c r="AP23" i="9" s="1"/>
  <c r="D23" i="9"/>
  <c r="AQ23" i="9" s="1"/>
  <c r="E23" i="9"/>
  <c r="AR23" i="9" s="1"/>
  <c r="Z23" i="9"/>
  <c r="AA23" i="9"/>
  <c r="AB23" i="9"/>
  <c r="AC23" i="9"/>
  <c r="AD23" i="9"/>
  <c r="AE23" i="9"/>
  <c r="AF23" i="9" s="1"/>
  <c r="AH23" i="9"/>
  <c r="C24" i="9"/>
  <c r="AP24" i="9" s="1"/>
  <c r="D24" i="9"/>
  <c r="AQ24" i="9" s="1"/>
  <c r="E24" i="9"/>
  <c r="AR24" i="9" s="1"/>
  <c r="Z24" i="9"/>
  <c r="AA24" i="9"/>
  <c r="AB24" i="9"/>
  <c r="AC24" i="9"/>
  <c r="AD24" i="9"/>
  <c r="AE24" i="9"/>
  <c r="AF24" i="9" s="1"/>
  <c r="AH24" i="9"/>
  <c r="C25" i="9"/>
  <c r="AP25" i="9" s="1"/>
  <c r="E25" i="9"/>
  <c r="AR25" i="9" s="1"/>
  <c r="Z25" i="9"/>
  <c r="AA25" i="9"/>
  <c r="AB25" i="9"/>
  <c r="AD25" i="9"/>
  <c r="AE25" i="9"/>
  <c r="AG25" i="9" s="1"/>
  <c r="AH25" i="9"/>
  <c r="C26" i="9"/>
  <c r="AP26" i="9" s="1"/>
  <c r="AT26" i="9" s="1"/>
  <c r="Z26" i="9"/>
  <c r="AA26" i="9"/>
  <c r="AB26" i="9"/>
  <c r="AC26" i="9"/>
  <c r="AD26" i="9"/>
  <c r="AE26" i="9"/>
  <c r="AF26" i="9" s="1"/>
  <c r="AH26" i="9"/>
  <c r="C27" i="9"/>
  <c r="AP27" i="9" s="1"/>
  <c r="AT27" i="9" s="1"/>
  <c r="Z27" i="9"/>
  <c r="AA27" i="9"/>
  <c r="AB27" i="9"/>
  <c r="AC27" i="9"/>
  <c r="AD27" i="9"/>
  <c r="AE27" i="9"/>
  <c r="AF27" i="9" s="1"/>
  <c r="AH27" i="9"/>
  <c r="C28" i="9"/>
  <c r="AP28" i="9" s="1"/>
  <c r="AT28" i="9" s="1"/>
  <c r="Z28" i="9"/>
  <c r="AA28" i="9"/>
  <c r="AB28" i="9"/>
  <c r="AC28" i="9"/>
  <c r="AD28" i="9"/>
  <c r="AE28" i="9"/>
  <c r="AF28" i="9" s="1"/>
  <c r="AH28" i="9"/>
  <c r="Z29" i="9"/>
  <c r="AA29" i="9"/>
  <c r="AB29" i="9"/>
  <c r="AC29" i="9"/>
  <c r="AD29" i="9"/>
  <c r="AE29" i="9"/>
  <c r="AF29" i="9" s="1"/>
  <c r="AH29" i="9"/>
  <c r="Z30" i="9"/>
  <c r="AA30" i="9"/>
  <c r="AB30" i="9"/>
  <c r="AC30" i="9"/>
  <c r="AD30" i="9"/>
  <c r="AE30" i="9"/>
  <c r="AH30" i="9"/>
  <c r="Z31" i="9"/>
  <c r="AA31" i="9"/>
  <c r="AB31" i="9"/>
  <c r="AC31" i="9"/>
  <c r="AD31" i="9"/>
  <c r="AE31" i="9"/>
  <c r="AF31" i="9" s="1"/>
  <c r="AH31" i="9"/>
  <c r="Z32" i="9"/>
  <c r="AA32" i="9"/>
  <c r="AB32" i="9"/>
  <c r="AC32" i="9"/>
  <c r="AD32" i="9"/>
  <c r="AE32" i="9"/>
  <c r="AF32" i="9" s="1"/>
  <c r="AH32" i="9"/>
  <c r="Y33" i="9"/>
  <c r="Z33" i="9"/>
  <c r="AA33" i="9"/>
  <c r="AB33" i="9"/>
  <c r="AC33" i="9"/>
  <c r="AD33" i="9"/>
  <c r="AE33" i="9"/>
  <c r="AH33" i="9"/>
  <c r="Z34" i="9"/>
  <c r="AA34" i="9"/>
  <c r="AB34" i="9"/>
  <c r="AC34" i="9"/>
  <c r="AD34" i="9"/>
  <c r="AE34" i="9"/>
  <c r="AF34" i="9" s="1"/>
  <c r="AH34" i="9"/>
  <c r="Y35" i="9"/>
  <c r="Z35" i="9"/>
  <c r="AA35" i="9"/>
  <c r="AB35" i="9"/>
  <c r="AC35" i="9"/>
  <c r="AD35" i="9"/>
  <c r="AE35" i="9"/>
  <c r="AG35" i="9" s="1"/>
  <c r="AH35" i="9"/>
  <c r="Z36" i="9"/>
  <c r="AA36" i="9"/>
  <c r="AB36" i="9"/>
  <c r="AC36" i="9"/>
  <c r="AD36" i="9"/>
  <c r="AE36" i="9"/>
  <c r="AF36" i="9" s="1"/>
  <c r="AH36" i="9"/>
  <c r="Z37" i="9"/>
  <c r="AA37" i="9"/>
  <c r="AB37" i="9"/>
  <c r="AC37" i="9"/>
  <c r="AD37" i="9"/>
  <c r="AE37" i="9"/>
  <c r="AF37" i="9" s="1"/>
  <c r="AH37" i="9"/>
  <c r="Y38" i="9"/>
  <c r="Z38" i="9"/>
  <c r="AA38" i="9"/>
  <c r="AB38" i="9"/>
  <c r="AC38" i="9"/>
  <c r="AD38" i="9"/>
  <c r="AE38" i="9"/>
  <c r="AG38" i="9" s="1"/>
  <c r="AH38" i="9"/>
  <c r="Z39" i="9"/>
  <c r="AA39" i="9"/>
  <c r="AB39" i="9"/>
  <c r="AC39" i="9"/>
  <c r="AD39" i="9"/>
  <c r="AE39" i="9"/>
  <c r="AF39" i="9" s="1"/>
  <c r="AH39" i="9"/>
  <c r="Z40" i="9"/>
  <c r="AA40" i="9"/>
  <c r="AB40" i="9"/>
  <c r="AC40" i="9"/>
  <c r="AD40" i="9"/>
  <c r="AE40" i="9"/>
  <c r="AF40" i="9" s="1"/>
  <c r="AH40" i="9"/>
  <c r="Y41" i="9"/>
  <c r="Z41" i="9"/>
  <c r="AA41" i="9"/>
  <c r="AB41" i="9"/>
  <c r="AC41" i="9"/>
  <c r="AD41" i="9"/>
  <c r="AE41" i="9"/>
  <c r="AH41" i="9"/>
  <c r="Y42" i="9"/>
  <c r="Z42" i="9"/>
  <c r="AA42" i="9"/>
  <c r="AB42" i="9"/>
  <c r="AC42" i="9"/>
  <c r="AD42" i="9"/>
  <c r="AE42" i="9"/>
  <c r="AG42" i="9" s="1"/>
  <c r="AH42" i="9"/>
  <c r="Z43" i="9"/>
  <c r="AA43" i="9"/>
  <c r="AB43" i="9"/>
  <c r="AC43" i="9"/>
  <c r="AD43" i="9"/>
  <c r="AE43" i="9"/>
  <c r="AG43" i="9" s="1"/>
  <c r="AH43" i="9"/>
  <c r="Z44" i="9"/>
  <c r="AA44" i="9"/>
  <c r="AB44" i="9"/>
  <c r="AC44" i="9"/>
  <c r="AD44" i="9"/>
  <c r="AE44" i="9"/>
  <c r="AH44" i="9"/>
  <c r="Y45" i="9"/>
  <c r="Z45" i="9"/>
  <c r="AA45" i="9"/>
  <c r="AB45" i="9"/>
  <c r="AC45" i="9"/>
  <c r="AD45" i="9"/>
  <c r="AE45" i="9"/>
  <c r="AH45" i="9"/>
  <c r="AJ45" i="9" s="1"/>
  <c r="Z46" i="9"/>
  <c r="AA46" i="9"/>
  <c r="AB46" i="9"/>
  <c r="AC46" i="9"/>
  <c r="AD46" i="9"/>
  <c r="AE46" i="9"/>
  <c r="AG46" i="9" s="1"/>
  <c r="AH46" i="9"/>
  <c r="Z47" i="9"/>
  <c r="AA47" i="9"/>
  <c r="AB47" i="9"/>
  <c r="AC47" i="9"/>
  <c r="AD47" i="9"/>
  <c r="AE47" i="9"/>
  <c r="AG47" i="9" s="1"/>
  <c r="AH47" i="9"/>
  <c r="Z48" i="9"/>
  <c r="AA48" i="9"/>
  <c r="AB48" i="9"/>
  <c r="AC48" i="9"/>
  <c r="AD48" i="9"/>
  <c r="AE48" i="9"/>
  <c r="AG48" i="9" s="1"/>
  <c r="AH48" i="9"/>
  <c r="Z49" i="9"/>
  <c r="AA49" i="9"/>
  <c r="AB49" i="9"/>
  <c r="AC49" i="9"/>
  <c r="AD49" i="9"/>
  <c r="AE49" i="9"/>
  <c r="AF49" i="9" s="1"/>
  <c r="AH49" i="9"/>
  <c r="AI49" i="9" s="1"/>
  <c r="Z50" i="9"/>
  <c r="AA50" i="9"/>
  <c r="AB50" i="9"/>
  <c r="AC50" i="9"/>
  <c r="AD50" i="9"/>
  <c r="AE50" i="9"/>
  <c r="AH50" i="9"/>
  <c r="Z51" i="9"/>
  <c r="AA51" i="9"/>
  <c r="AB51" i="9"/>
  <c r="AC51" i="9"/>
  <c r="AD51" i="9"/>
  <c r="AE51" i="9"/>
  <c r="AG51" i="9" s="1"/>
  <c r="AH51" i="9"/>
  <c r="Z52" i="9"/>
  <c r="AA52" i="9"/>
  <c r="AB52" i="9"/>
  <c r="AC52" i="9"/>
  <c r="AD52" i="9"/>
  <c r="AE52" i="9"/>
  <c r="AF52" i="9" s="1"/>
  <c r="AH52" i="9"/>
  <c r="Y53" i="9"/>
  <c r="Z53" i="9"/>
  <c r="AA53" i="9"/>
  <c r="AB53" i="9"/>
  <c r="AC53" i="9"/>
  <c r="AD53" i="9"/>
  <c r="AE53" i="9"/>
  <c r="AF53" i="9" s="1"/>
  <c r="AH53" i="9"/>
  <c r="Z54" i="9"/>
  <c r="AA54" i="9"/>
  <c r="AB54" i="9"/>
  <c r="AC54" i="9"/>
  <c r="AD54" i="9"/>
  <c r="AE54" i="9"/>
  <c r="AG54" i="9" s="1"/>
  <c r="AH54" i="9"/>
  <c r="AJ54" i="9" s="1"/>
  <c r="Y55" i="9"/>
  <c r="Z55" i="9"/>
  <c r="AA55" i="9"/>
  <c r="AB55" i="9"/>
  <c r="AC55" i="9"/>
  <c r="AD55" i="9"/>
  <c r="AE55" i="9"/>
  <c r="AF55" i="9" s="1"/>
  <c r="AH55" i="9"/>
  <c r="AI55" i="9" s="1"/>
  <c r="Z56" i="9"/>
  <c r="AA56" i="9"/>
  <c r="AB56" i="9"/>
  <c r="AC56" i="9"/>
  <c r="AD56" i="9"/>
  <c r="AE56" i="9"/>
  <c r="AH56" i="9"/>
  <c r="Z57" i="9"/>
  <c r="AA57" i="9"/>
  <c r="AB57" i="9"/>
  <c r="AC57" i="9"/>
  <c r="AD57" i="9"/>
  <c r="AE57" i="9"/>
  <c r="AH57" i="9"/>
  <c r="Y58" i="9"/>
  <c r="Z58" i="9"/>
  <c r="AA58" i="9"/>
  <c r="AB58" i="9"/>
  <c r="AC58" i="9"/>
  <c r="AD58" i="9"/>
  <c r="AE58" i="9"/>
  <c r="AH58" i="9"/>
  <c r="Y59" i="9"/>
  <c r="Z59" i="9"/>
  <c r="AA59" i="9"/>
  <c r="AB59" i="9"/>
  <c r="AC59" i="9"/>
  <c r="AD59" i="9"/>
  <c r="AE59" i="9"/>
  <c r="AH59" i="9"/>
  <c r="Z60" i="9"/>
  <c r="AA60" i="9"/>
  <c r="AB60" i="9"/>
  <c r="AC60" i="9"/>
  <c r="AD60" i="9"/>
  <c r="AE60" i="9"/>
  <c r="AF60" i="9" s="1"/>
  <c r="AH60" i="9"/>
  <c r="Y61" i="9"/>
  <c r="Z61" i="9"/>
  <c r="AA61" i="9"/>
  <c r="AB61" i="9"/>
  <c r="AC61" i="9"/>
  <c r="AD61" i="9"/>
  <c r="AE61" i="9"/>
  <c r="AG61" i="9" s="1"/>
  <c r="AH61" i="9"/>
  <c r="Z62" i="9"/>
  <c r="AA62" i="9"/>
  <c r="AB62" i="9"/>
  <c r="AC62" i="9"/>
  <c r="AD62" i="9"/>
  <c r="AE62" i="9"/>
  <c r="AF62" i="9" s="1"/>
  <c r="AH62" i="9"/>
  <c r="Z63" i="9"/>
  <c r="AA63" i="9"/>
  <c r="AB63" i="9"/>
  <c r="AC63" i="9"/>
  <c r="AD63" i="9"/>
  <c r="AE63" i="9"/>
  <c r="AG63" i="9" s="1"/>
  <c r="AH63" i="9"/>
  <c r="Z64" i="9"/>
  <c r="AA64" i="9"/>
  <c r="AB64" i="9"/>
  <c r="AC64" i="9"/>
  <c r="AD64" i="9"/>
  <c r="AE64" i="9"/>
  <c r="AH64" i="9"/>
  <c r="Y65" i="9"/>
  <c r="Z65" i="9"/>
  <c r="AA65" i="9"/>
  <c r="AB65" i="9"/>
  <c r="AC65" i="9"/>
  <c r="AD65" i="9"/>
  <c r="AE65" i="9"/>
  <c r="AF65" i="9" s="1"/>
  <c r="AH65" i="9"/>
  <c r="Y66" i="9"/>
  <c r="Z66" i="9"/>
  <c r="AA66" i="9"/>
  <c r="AB66" i="9"/>
  <c r="AC66" i="9"/>
  <c r="AD66" i="9"/>
  <c r="AE66" i="9"/>
  <c r="AG66" i="9" s="1"/>
  <c r="AH66" i="9"/>
  <c r="Y67" i="9"/>
  <c r="Z67" i="9"/>
  <c r="AA67" i="9"/>
  <c r="AB67" i="9"/>
  <c r="AC67" i="9"/>
  <c r="AD67" i="9"/>
  <c r="AE67" i="9"/>
  <c r="AF67" i="9" s="1"/>
  <c r="AH67" i="9"/>
  <c r="Z68" i="9"/>
  <c r="AA68" i="9"/>
  <c r="AB68" i="9"/>
  <c r="AC68" i="9"/>
  <c r="AD68" i="9"/>
  <c r="AE68" i="9"/>
  <c r="AH68" i="9"/>
  <c r="Z69" i="9"/>
  <c r="AA69" i="9"/>
  <c r="AB69" i="9"/>
  <c r="AC69" i="9"/>
  <c r="AD69" i="9"/>
  <c r="AE69" i="9"/>
  <c r="AH69" i="9"/>
  <c r="Y70" i="9"/>
  <c r="Z70" i="9"/>
  <c r="AA70" i="9"/>
  <c r="AB70" i="9"/>
  <c r="AC70" i="9"/>
  <c r="AD70" i="9"/>
  <c r="AE70" i="9"/>
  <c r="AG70" i="9" s="1"/>
  <c r="AH70" i="9"/>
  <c r="Y71" i="9"/>
  <c r="Z71" i="9"/>
  <c r="AA71" i="9"/>
  <c r="AB71" i="9"/>
  <c r="AC71" i="9"/>
  <c r="AD71" i="9"/>
  <c r="AE71" i="9"/>
  <c r="AH71" i="9"/>
  <c r="AI71" i="9" s="1"/>
  <c r="Z72" i="9"/>
  <c r="AA72" i="9"/>
  <c r="AB72" i="9"/>
  <c r="AC72" i="9"/>
  <c r="AD72" i="9"/>
  <c r="AE72" i="9"/>
  <c r="AG72" i="9" s="1"/>
  <c r="AH72" i="9"/>
  <c r="Z73" i="9"/>
  <c r="AA73" i="9"/>
  <c r="AB73" i="9"/>
  <c r="AC73" i="9"/>
  <c r="AD73" i="9"/>
  <c r="AE73" i="9"/>
  <c r="AF73" i="9" s="1"/>
  <c r="AH73" i="9"/>
  <c r="Z74" i="9"/>
  <c r="AA74" i="9"/>
  <c r="AB74" i="9"/>
  <c r="AC74" i="9"/>
  <c r="AD74" i="9"/>
  <c r="AE74" i="9"/>
  <c r="AG74" i="9" s="1"/>
  <c r="AH74" i="9"/>
  <c r="Y75" i="9"/>
  <c r="Z75" i="9"/>
  <c r="AA75" i="9"/>
  <c r="AB75" i="9"/>
  <c r="AC75" i="9"/>
  <c r="AD75" i="9"/>
  <c r="AE75" i="9"/>
  <c r="AG75" i="9" s="1"/>
  <c r="AH75" i="9"/>
  <c r="Y76" i="9"/>
  <c r="Z76" i="9"/>
  <c r="AA76" i="9"/>
  <c r="AB76" i="9"/>
  <c r="AC76" i="9"/>
  <c r="AD76" i="9"/>
  <c r="AE76" i="9"/>
  <c r="AF76" i="9" s="1"/>
  <c r="AH76" i="9"/>
  <c r="Z77" i="9"/>
  <c r="AA77" i="9"/>
  <c r="AB77" i="9"/>
  <c r="AC77" i="9"/>
  <c r="AD77" i="9"/>
  <c r="AE77" i="9"/>
  <c r="AG77" i="9" s="1"/>
  <c r="AH77" i="9"/>
  <c r="Z78" i="9"/>
  <c r="AA78" i="9"/>
  <c r="AB78" i="9"/>
  <c r="AC78" i="9"/>
  <c r="AD78" i="9"/>
  <c r="AE78" i="9"/>
  <c r="AF78" i="9" s="1"/>
  <c r="AH78" i="9"/>
  <c r="Z79" i="9"/>
  <c r="AA79" i="9"/>
  <c r="AB79" i="9"/>
  <c r="AC79" i="9"/>
  <c r="AD79" i="9"/>
  <c r="AE79" i="9"/>
  <c r="AH79" i="9"/>
  <c r="Y80" i="9"/>
  <c r="Z80" i="9"/>
  <c r="AA80" i="9"/>
  <c r="AB80" i="9"/>
  <c r="AC80" i="9"/>
  <c r="AD80" i="9"/>
  <c r="AE80" i="9"/>
  <c r="AG80" i="9" s="1"/>
  <c r="AH80" i="9"/>
  <c r="Z81" i="9"/>
  <c r="AA81" i="9"/>
  <c r="AB81" i="9"/>
  <c r="AC81" i="9"/>
  <c r="AD81" i="9"/>
  <c r="AE81" i="9"/>
  <c r="AF81" i="9" s="1"/>
  <c r="AH81" i="9"/>
  <c r="Z82" i="9"/>
  <c r="AA82" i="9"/>
  <c r="AB82" i="9"/>
  <c r="AC82" i="9"/>
  <c r="AD82" i="9"/>
  <c r="AE82" i="9"/>
  <c r="AG82" i="9" s="1"/>
  <c r="AH82" i="9"/>
  <c r="AI82" i="9" s="1"/>
  <c r="AE83" i="9"/>
  <c r="AF83" i="9" s="1"/>
  <c r="AH83" i="9"/>
  <c r="AE86" i="9"/>
  <c r="AF86" i="9" s="1"/>
  <c r="AH86" i="9"/>
  <c r="AJ86" i="9" s="1"/>
  <c r="AE87" i="9"/>
  <c r="AH87" i="9"/>
  <c r="AE88" i="9"/>
  <c r="AF88" i="9" s="1"/>
  <c r="AH88" i="9"/>
  <c r="AI88" i="9" s="1"/>
  <c r="AE89" i="9"/>
  <c r="AH89" i="9"/>
  <c r="AE90" i="9"/>
  <c r="AG90" i="9" s="1"/>
  <c r="AH90" i="9"/>
  <c r="AE91" i="9"/>
  <c r="AG91" i="9" s="1"/>
  <c r="AH91" i="9"/>
  <c r="AE92" i="9"/>
  <c r="AH92" i="9"/>
  <c r="Z93" i="9"/>
  <c r="AE93" i="9"/>
  <c r="AF93" i="9" s="1"/>
  <c r="AH93" i="9"/>
  <c r="Z94" i="9"/>
  <c r="AE94" i="9"/>
  <c r="AG94" i="9" s="1"/>
  <c r="AH94" i="9"/>
  <c r="Z95" i="9"/>
  <c r="AE95" i="9"/>
  <c r="AF95" i="9" s="1"/>
  <c r="AH95" i="9"/>
  <c r="Z96" i="9"/>
  <c r="AE96" i="9"/>
  <c r="AH96" i="9"/>
  <c r="Z97" i="9"/>
  <c r="AE97" i="9"/>
  <c r="AF97" i="9" s="1"/>
  <c r="AH97" i="9"/>
  <c r="Z98" i="9"/>
  <c r="AE98" i="9"/>
  <c r="AF98" i="9" s="1"/>
  <c r="AH98" i="9"/>
  <c r="Z99" i="9"/>
  <c r="AE99" i="9"/>
  <c r="AF99" i="9" s="1"/>
  <c r="AH99" i="9"/>
  <c r="Z100" i="9"/>
  <c r="AE100" i="9"/>
  <c r="AH100" i="9"/>
  <c r="Z101" i="9"/>
  <c r="AE101" i="9"/>
  <c r="AG101" i="9" s="1"/>
  <c r="AH101" i="9"/>
  <c r="Z102" i="9"/>
  <c r="AE102" i="9"/>
  <c r="AG102" i="9" s="1"/>
  <c r="AH102" i="9"/>
  <c r="Z103" i="9"/>
  <c r="AB103" i="9"/>
  <c r="AC103" i="9"/>
  <c r="AD103" i="9"/>
  <c r="AE103" i="9"/>
  <c r="AG103" i="9" s="1"/>
  <c r="AH103" i="9"/>
  <c r="AJ103" i="9" s="1"/>
  <c r="Z104" i="9"/>
  <c r="AB104" i="9"/>
  <c r="AC104" i="9"/>
  <c r="AD104" i="9"/>
  <c r="AE104" i="9"/>
  <c r="AF104" i="9" s="1"/>
  <c r="AH104" i="9"/>
  <c r="Z105" i="9"/>
  <c r="AB105" i="9"/>
  <c r="AC105" i="9"/>
  <c r="AD105" i="9"/>
  <c r="AE105" i="9"/>
  <c r="AG105" i="9" s="1"/>
  <c r="AH105" i="9"/>
  <c r="Y106" i="9"/>
  <c r="Z106" i="9"/>
  <c r="AB106" i="9"/>
  <c r="AC106" i="9"/>
  <c r="AD106" i="9"/>
  <c r="AE106" i="9"/>
  <c r="AH106" i="9"/>
  <c r="Z107" i="9"/>
  <c r="AB107" i="9"/>
  <c r="AC107" i="9"/>
  <c r="AD107" i="9"/>
  <c r="AE107" i="9"/>
  <c r="AF107" i="9" s="1"/>
  <c r="AH107" i="9"/>
  <c r="Z108" i="9"/>
  <c r="AA108" i="9"/>
  <c r="AB108" i="9"/>
  <c r="AC108" i="9"/>
  <c r="AD108" i="9"/>
  <c r="AE108" i="9"/>
  <c r="AF108" i="9" s="1"/>
  <c r="AH108" i="9"/>
  <c r="Z109" i="9"/>
  <c r="AA109" i="9"/>
  <c r="AB109" i="9"/>
  <c r="AC109" i="9"/>
  <c r="AD109" i="9"/>
  <c r="AE109" i="9"/>
  <c r="AF109" i="9" s="1"/>
  <c r="AH109" i="9"/>
  <c r="Y110" i="9"/>
  <c r="Z110" i="9"/>
  <c r="AA110" i="9"/>
  <c r="AB110" i="9"/>
  <c r="AC110" i="9"/>
  <c r="AD110" i="9"/>
  <c r="AE110" i="9"/>
  <c r="AG110" i="9" s="1"/>
  <c r="AH110" i="9"/>
  <c r="Z111" i="9"/>
  <c r="AA111" i="9"/>
  <c r="AB111" i="9"/>
  <c r="AC111" i="9"/>
  <c r="AD111" i="9"/>
  <c r="AE111" i="9"/>
  <c r="AG111" i="9" s="1"/>
  <c r="AH111" i="9"/>
  <c r="Z112" i="9"/>
  <c r="AA112" i="9"/>
  <c r="AB112" i="9"/>
  <c r="AC112" i="9"/>
  <c r="AD112" i="9"/>
  <c r="AE112" i="9"/>
  <c r="AG112" i="9" s="1"/>
  <c r="AH112" i="9"/>
  <c r="Z113" i="9"/>
  <c r="AA113" i="9"/>
  <c r="AB113" i="9"/>
  <c r="AC113" i="9"/>
  <c r="AD113" i="9"/>
  <c r="AE113" i="9"/>
  <c r="AG113" i="9" s="1"/>
  <c r="AH113" i="9"/>
  <c r="Z114" i="9"/>
  <c r="AA114" i="9"/>
  <c r="AB114" i="9"/>
  <c r="AC114" i="9"/>
  <c r="AD114" i="9"/>
  <c r="AE114" i="9"/>
  <c r="AH114" i="9"/>
  <c r="Z115" i="9"/>
  <c r="AA115" i="9"/>
  <c r="AB115" i="9"/>
  <c r="AC115" i="9"/>
  <c r="AD115" i="9"/>
  <c r="AE115" i="9"/>
  <c r="AF115" i="9" s="1"/>
  <c r="AH115" i="9"/>
  <c r="Z116" i="9"/>
  <c r="AA116" i="9"/>
  <c r="AB116" i="9"/>
  <c r="AC116" i="9"/>
  <c r="AD116" i="9"/>
  <c r="AE116" i="9"/>
  <c r="AH116" i="9"/>
  <c r="Z117" i="9"/>
  <c r="AA117" i="9"/>
  <c r="AB117" i="9"/>
  <c r="AC117" i="9"/>
  <c r="AD117" i="9"/>
  <c r="AE117" i="9"/>
  <c r="AG117" i="9" s="1"/>
  <c r="AH117" i="9"/>
  <c r="Z118" i="9"/>
  <c r="AA118" i="9"/>
  <c r="AB118" i="9"/>
  <c r="AC118" i="9"/>
  <c r="AD118" i="9"/>
  <c r="AE118" i="9"/>
  <c r="AF118" i="9" s="1"/>
  <c r="AH118" i="9"/>
  <c r="Z119" i="9"/>
  <c r="AA119" i="9"/>
  <c r="AB119" i="9"/>
  <c r="AC119" i="9"/>
  <c r="AD119" i="9"/>
  <c r="AE119" i="9"/>
  <c r="AG119" i="9" s="1"/>
  <c r="AH119" i="9"/>
  <c r="Z120" i="9"/>
  <c r="AA120" i="9"/>
  <c r="AB120" i="9"/>
  <c r="AC120" i="9"/>
  <c r="AD120" i="9"/>
  <c r="AE120" i="9"/>
  <c r="AF120" i="9" s="1"/>
  <c r="AH120" i="9"/>
  <c r="Z121" i="9"/>
  <c r="AA121" i="9"/>
  <c r="AB121" i="9"/>
  <c r="AC121" i="9"/>
  <c r="AD121" i="9"/>
  <c r="AE121" i="9"/>
  <c r="AG121" i="9" s="1"/>
  <c r="AH121" i="9"/>
  <c r="Y122" i="9"/>
  <c r="Z122" i="9"/>
  <c r="AA122" i="9"/>
  <c r="AB122" i="9"/>
  <c r="AC122" i="9"/>
  <c r="AD122" i="9"/>
  <c r="AE122" i="9"/>
  <c r="AG122" i="9" s="1"/>
  <c r="AH122" i="9"/>
  <c r="Y123" i="9"/>
  <c r="Z123" i="9"/>
  <c r="AA123" i="9"/>
  <c r="AB123" i="9"/>
  <c r="AC123" i="9"/>
  <c r="AD123" i="9"/>
  <c r="AE123" i="9"/>
  <c r="AG123" i="9" s="1"/>
  <c r="AH123" i="9"/>
  <c r="Z124" i="9"/>
  <c r="AA124" i="9"/>
  <c r="AB124" i="9"/>
  <c r="AC124" i="9"/>
  <c r="AD124" i="9"/>
  <c r="AE124" i="9"/>
  <c r="AG124" i="9" s="1"/>
  <c r="AH124" i="9"/>
  <c r="Z125" i="9"/>
  <c r="AA125" i="9"/>
  <c r="AB125" i="9"/>
  <c r="AC125" i="9"/>
  <c r="AD125" i="9"/>
  <c r="AE125" i="9"/>
  <c r="AF125" i="9" s="1"/>
  <c r="AH125" i="9"/>
  <c r="Y126" i="9"/>
  <c r="Z126" i="9"/>
  <c r="AA126" i="9"/>
  <c r="AB126" i="9"/>
  <c r="AC126" i="9"/>
  <c r="AD126" i="9"/>
  <c r="AE126" i="9"/>
  <c r="AF126" i="9" s="1"/>
  <c r="AH126" i="9"/>
  <c r="Z127" i="9"/>
  <c r="AA127" i="9"/>
  <c r="AB127" i="9"/>
  <c r="AC127" i="9"/>
  <c r="AD127" i="9"/>
  <c r="AE127" i="9"/>
  <c r="AH127" i="9"/>
  <c r="Z128" i="9"/>
  <c r="AA128" i="9"/>
  <c r="AB128" i="9"/>
  <c r="AC128" i="9"/>
  <c r="AD128" i="9"/>
  <c r="AE128" i="9"/>
  <c r="AF128" i="9" s="1"/>
  <c r="AH128" i="9"/>
  <c r="Z129" i="9"/>
  <c r="AA129" i="9"/>
  <c r="AB129" i="9"/>
  <c r="AC129" i="9"/>
  <c r="AD129" i="9"/>
  <c r="AE129" i="9"/>
  <c r="AG129" i="9" s="1"/>
  <c r="AH129" i="9"/>
  <c r="Z130" i="9"/>
  <c r="AA130" i="9"/>
  <c r="AB130" i="9"/>
  <c r="AC130" i="9"/>
  <c r="AD130" i="9"/>
  <c r="AE130" i="9"/>
  <c r="AF130" i="9" s="1"/>
  <c r="AH130" i="9"/>
  <c r="Y131" i="9"/>
  <c r="Z131" i="9"/>
  <c r="AA131" i="9"/>
  <c r="AB131" i="9"/>
  <c r="AC131" i="9"/>
  <c r="AD131" i="9"/>
  <c r="AE131" i="9"/>
  <c r="AG131" i="9" s="1"/>
  <c r="AH131" i="9"/>
  <c r="Z132" i="9"/>
  <c r="AA132" i="9"/>
  <c r="AB132" i="9"/>
  <c r="AC132" i="9"/>
  <c r="AD132" i="9"/>
  <c r="AE132" i="9"/>
  <c r="AG132" i="9" s="1"/>
  <c r="AH132" i="9"/>
  <c r="Z133" i="9"/>
  <c r="AA133" i="9"/>
  <c r="AB133" i="9"/>
  <c r="AC133" i="9"/>
  <c r="AD133" i="9"/>
  <c r="AE133" i="9"/>
  <c r="AF133" i="9" s="1"/>
  <c r="AH133" i="9"/>
  <c r="Z134" i="9"/>
  <c r="AA134" i="9"/>
  <c r="AB134" i="9"/>
  <c r="AC134" i="9"/>
  <c r="AD134" i="9"/>
  <c r="AE134" i="9"/>
  <c r="AF134" i="9" s="1"/>
  <c r="AH134" i="9"/>
  <c r="Z135" i="9"/>
  <c r="AA135" i="9"/>
  <c r="AB135" i="9"/>
  <c r="AC135" i="9"/>
  <c r="AD135" i="9"/>
  <c r="AE135" i="9"/>
  <c r="AF135" i="9" s="1"/>
  <c r="AH135" i="9"/>
  <c r="Z136" i="9"/>
  <c r="AA136" i="9"/>
  <c r="AB136" i="9"/>
  <c r="AC136" i="9"/>
  <c r="AD136" i="9"/>
  <c r="AE136" i="9"/>
  <c r="AG136" i="9" s="1"/>
  <c r="AH136" i="9"/>
  <c r="Z137" i="9"/>
  <c r="AA137" i="9"/>
  <c r="AB137" i="9"/>
  <c r="AC137" i="9"/>
  <c r="AD137" i="9"/>
  <c r="AE137" i="9"/>
  <c r="AH137" i="9"/>
  <c r="AJ137" i="9" s="1"/>
  <c r="Z138" i="9"/>
  <c r="AA138" i="9"/>
  <c r="AB138" i="9"/>
  <c r="AC138" i="9"/>
  <c r="AD138" i="9"/>
  <c r="AE138" i="9"/>
  <c r="AH138" i="9"/>
  <c r="Z139" i="9"/>
  <c r="AA139" i="9"/>
  <c r="AB139" i="9"/>
  <c r="AC139" i="9"/>
  <c r="AD139" i="9"/>
  <c r="AE139" i="9"/>
  <c r="AF139" i="9" s="1"/>
  <c r="AH139" i="9"/>
  <c r="Z140" i="9"/>
  <c r="AA140" i="9"/>
  <c r="AB140" i="9"/>
  <c r="AC140" i="9"/>
  <c r="AD140" i="9"/>
  <c r="AE140" i="9"/>
  <c r="AG140" i="9" s="1"/>
  <c r="AH140" i="9"/>
  <c r="Z141" i="9"/>
  <c r="AA141" i="9"/>
  <c r="AB141" i="9"/>
  <c r="AC141" i="9"/>
  <c r="AD141" i="9"/>
  <c r="AE141" i="9"/>
  <c r="AH141" i="9"/>
  <c r="Z142" i="9"/>
  <c r="AA142" i="9"/>
  <c r="AB142" i="9"/>
  <c r="AC142" i="9"/>
  <c r="AD142" i="9"/>
  <c r="AE142" i="9"/>
  <c r="AG142" i="9" s="1"/>
  <c r="AH142" i="9"/>
  <c r="Z143" i="9"/>
  <c r="AA143" i="9"/>
  <c r="AB143" i="9"/>
  <c r="AC143" i="9"/>
  <c r="AD143" i="9"/>
  <c r="AE143" i="9"/>
  <c r="AG143" i="9" s="1"/>
  <c r="AH143" i="9"/>
  <c r="Z144" i="9"/>
  <c r="AA144" i="9"/>
  <c r="AB144" i="9"/>
  <c r="AC144" i="9"/>
  <c r="AD144" i="9"/>
  <c r="AE144" i="9"/>
  <c r="AG144" i="9" s="1"/>
  <c r="AH144" i="9"/>
  <c r="Z145" i="9"/>
  <c r="AA145" i="9"/>
  <c r="AB145" i="9"/>
  <c r="AC145" i="9"/>
  <c r="AD145" i="9"/>
  <c r="AE145" i="9"/>
  <c r="AH145" i="9"/>
  <c r="Z146" i="9"/>
  <c r="AA146" i="9"/>
  <c r="AB146" i="9"/>
  <c r="AC146" i="9"/>
  <c r="AD146" i="9"/>
  <c r="AE146" i="9"/>
  <c r="AG146" i="9" s="1"/>
  <c r="AH146" i="9"/>
  <c r="Z147" i="9"/>
  <c r="AA147" i="9"/>
  <c r="AB147" i="9"/>
  <c r="AC147" i="9"/>
  <c r="AD147" i="9"/>
  <c r="AE147" i="9"/>
  <c r="AF147" i="9" s="1"/>
  <c r="AH147" i="9"/>
  <c r="Y148" i="9"/>
  <c r="Z148" i="9"/>
  <c r="AA148" i="9"/>
  <c r="AB148" i="9"/>
  <c r="AC148" i="9"/>
  <c r="AD148" i="9"/>
  <c r="AE148" i="9"/>
  <c r="AF148" i="9" s="1"/>
  <c r="AH148" i="9"/>
  <c r="Z149" i="9"/>
  <c r="AA149" i="9"/>
  <c r="AB149" i="9"/>
  <c r="AC149" i="9"/>
  <c r="AD149" i="9"/>
  <c r="AE149" i="9"/>
  <c r="AF149" i="9" s="1"/>
  <c r="AH149" i="9"/>
  <c r="Z150" i="9"/>
  <c r="AA150" i="9"/>
  <c r="AB150" i="9"/>
  <c r="AC150" i="9"/>
  <c r="AD150" i="9"/>
  <c r="AE150" i="9"/>
  <c r="AH150" i="9"/>
  <c r="AI150" i="9" s="1"/>
  <c r="Z151" i="9"/>
  <c r="AA151" i="9"/>
  <c r="AB151" i="9"/>
  <c r="AC151" i="9"/>
  <c r="AD151" i="9"/>
  <c r="AE151" i="9"/>
  <c r="AG151" i="9" s="1"/>
  <c r="AH151" i="9"/>
  <c r="Y152" i="9"/>
  <c r="Z152" i="9"/>
  <c r="AA152" i="9"/>
  <c r="AB152" i="9"/>
  <c r="AC152" i="9"/>
  <c r="AD152" i="9"/>
  <c r="AE152" i="9"/>
  <c r="AF152" i="9" s="1"/>
  <c r="AH152" i="9"/>
  <c r="Z153" i="9"/>
  <c r="AA153" i="9"/>
  <c r="AB153" i="9"/>
  <c r="AC153" i="9"/>
  <c r="AD153" i="9"/>
  <c r="AE153" i="9"/>
  <c r="AG153" i="9" s="1"/>
  <c r="AH153" i="9"/>
  <c r="Z154" i="9"/>
  <c r="AA154" i="9"/>
  <c r="AB154" i="9"/>
  <c r="AC154" i="9"/>
  <c r="AD154" i="9"/>
  <c r="AE154" i="9"/>
  <c r="AF154" i="9" s="1"/>
  <c r="AH154" i="9"/>
  <c r="Z155" i="9"/>
  <c r="AA155" i="9"/>
  <c r="AB155" i="9"/>
  <c r="AC155" i="9"/>
  <c r="AD155" i="9"/>
  <c r="AE155" i="9"/>
  <c r="AG155" i="9" s="1"/>
  <c r="AH155" i="9"/>
  <c r="Y156" i="9"/>
  <c r="Z156" i="9"/>
  <c r="AA156" i="9"/>
  <c r="AB156" i="9"/>
  <c r="AC156" i="9"/>
  <c r="AD156" i="9"/>
  <c r="AE156" i="9"/>
  <c r="AH156" i="9"/>
  <c r="AJ156" i="9" s="1"/>
  <c r="Z157" i="9"/>
  <c r="AA157" i="9"/>
  <c r="AB157" i="9"/>
  <c r="AC157" i="9"/>
  <c r="AD157" i="9"/>
  <c r="AE157" i="9"/>
  <c r="AH157" i="9"/>
  <c r="Z158" i="9"/>
  <c r="AA158" i="9"/>
  <c r="AB158" i="9"/>
  <c r="AC158" i="9"/>
  <c r="AD158" i="9"/>
  <c r="AE158" i="9"/>
  <c r="AF158" i="9" s="1"/>
  <c r="AH158" i="9"/>
  <c r="Z159" i="9"/>
  <c r="AA159" i="9"/>
  <c r="AB159" i="9"/>
  <c r="AC159" i="9"/>
  <c r="AD159" i="9"/>
  <c r="AE159" i="9"/>
  <c r="AF159" i="9" s="1"/>
  <c r="AH159" i="9"/>
  <c r="Y160" i="9"/>
  <c r="Z160" i="9"/>
  <c r="AA160" i="9"/>
  <c r="AB160" i="9"/>
  <c r="AC160" i="9"/>
  <c r="AD160" i="9"/>
  <c r="AE160" i="9"/>
  <c r="AF160" i="9" s="1"/>
  <c r="AH160" i="9"/>
  <c r="Z161" i="9"/>
  <c r="AA161" i="9"/>
  <c r="AB161" i="9"/>
  <c r="AC161" i="9"/>
  <c r="AD161" i="9"/>
  <c r="AE161" i="9"/>
  <c r="AG161" i="9" s="1"/>
  <c r="AH161" i="9"/>
  <c r="Z162" i="9"/>
  <c r="AA162" i="9"/>
  <c r="AB162" i="9"/>
  <c r="AC162" i="9"/>
  <c r="AD162" i="9"/>
  <c r="AE162" i="9"/>
  <c r="AF162" i="9" s="1"/>
  <c r="AH162" i="9"/>
  <c r="Z163" i="9"/>
  <c r="AA163" i="9"/>
  <c r="AB163" i="9"/>
  <c r="AC163" i="9"/>
  <c r="AD163" i="9"/>
  <c r="AE163" i="9"/>
  <c r="AF163" i="9" s="1"/>
  <c r="AH163" i="9"/>
  <c r="Y164" i="9"/>
  <c r="Z164" i="9"/>
  <c r="AA164" i="9"/>
  <c r="AB164" i="9"/>
  <c r="AC164" i="9"/>
  <c r="AD164" i="9"/>
  <c r="AE164" i="9"/>
  <c r="AH164" i="9"/>
  <c r="Z165" i="9"/>
  <c r="AA165" i="9"/>
  <c r="AB165" i="9"/>
  <c r="AC165" i="9"/>
  <c r="AD165" i="9"/>
  <c r="AE165" i="9"/>
  <c r="AF165" i="9" s="1"/>
  <c r="AH165" i="9"/>
  <c r="Z166" i="9"/>
  <c r="AA166" i="9"/>
  <c r="AB166" i="9"/>
  <c r="AC166" i="9"/>
  <c r="AD166" i="9"/>
  <c r="AE166" i="9"/>
  <c r="AG166" i="9" s="1"/>
  <c r="AH166" i="9"/>
  <c r="Z167" i="9"/>
  <c r="AA167" i="9"/>
  <c r="AB167" i="9"/>
  <c r="AC167" i="9"/>
  <c r="AD167" i="9"/>
  <c r="AE167" i="9"/>
  <c r="AF167" i="9" s="1"/>
  <c r="AH167" i="9"/>
  <c r="Y168" i="9"/>
  <c r="Z168" i="9"/>
  <c r="AA168" i="9"/>
  <c r="AB168" i="9"/>
  <c r="AC168" i="9"/>
  <c r="AD168" i="9"/>
  <c r="AE168" i="9"/>
  <c r="AG168" i="9" s="1"/>
  <c r="AH168" i="9"/>
  <c r="Z169" i="9"/>
  <c r="AA169" i="9"/>
  <c r="AB169" i="9"/>
  <c r="AC169" i="9"/>
  <c r="AD169" i="9"/>
  <c r="AE169" i="9"/>
  <c r="AG169" i="9" s="1"/>
  <c r="AH169" i="9"/>
  <c r="Y170" i="9"/>
  <c r="Z170" i="9"/>
  <c r="AA170" i="9"/>
  <c r="AB170" i="9"/>
  <c r="AC170" i="9"/>
  <c r="AD170" i="9"/>
  <c r="AE170" i="9"/>
  <c r="AF170" i="9" s="1"/>
  <c r="AH170" i="9"/>
  <c r="Z171" i="9"/>
  <c r="AA171" i="9"/>
  <c r="AB171" i="9"/>
  <c r="AC171" i="9"/>
  <c r="AD171" i="9"/>
  <c r="AE171" i="9"/>
  <c r="AG171" i="9" s="1"/>
  <c r="AH171" i="9"/>
  <c r="Z172" i="9"/>
  <c r="AA172" i="9"/>
  <c r="AB172" i="9"/>
  <c r="AC172" i="9"/>
  <c r="AD172" i="9"/>
  <c r="AE172" i="9"/>
  <c r="AG172" i="9" s="1"/>
  <c r="AH172" i="9"/>
  <c r="Z173" i="9"/>
  <c r="AA173" i="9"/>
  <c r="AB173" i="9"/>
  <c r="AC173" i="9"/>
  <c r="AD173" i="9"/>
  <c r="AE173" i="9"/>
  <c r="AF173" i="9" s="1"/>
  <c r="AH173" i="9"/>
  <c r="Z174" i="9"/>
  <c r="AA174" i="9"/>
  <c r="AB174" i="9"/>
  <c r="AC174" i="9"/>
  <c r="AD174" i="9"/>
  <c r="AE174" i="9"/>
  <c r="AF174" i="9" s="1"/>
  <c r="AH174" i="9"/>
  <c r="Z175" i="9"/>
  <c r="AA175" i="9"/>
  <c r="AB175" i="9"/>
  <c r="AC175" i="9"/>
  <c r="AD175" i="9"/>
  <c r="AE175" i="9"/>
  <c r="AG175" i="9" s="1"/>
  <c r="AH175" i="9"/>
  <c r="Z176" i="9"/>
  <c r="AA176" i="9"/>
  <c r="AB176" i="9"/>
  <c r="AC176" i="9"/>
  <c r="AD176" i="9"/>
  <c r="AE176" i="9"/>
  <c r="AG176" i="9" s="1"/>
  <c r="AH176" i="9"/>
  <c r="Z177" i="9"/>
  <c r="AA177" i="9"/>
  <c r="AB177" i="9"/>
  <c r="AC177" i="9"/>
  <c r="AD177" i="9"/>
  <c r="AE177" i="9"/>
  <c r="AF177" i="9" s="1"/>
  <c r="AH177" i="9"/>
  <c r="Z178" i="9"/>
  <c r="AA178" i="9"/>
  <c r="AB178" i="9"/>
  <c r="AC178" i="9"/>
  <c r="AD178" i="9"/>
  <c r="AE178" i="9"/>
  <c r="AG178" i="9" s="1"/>
  <c r="AH178" i="9"/>
  <c r="Z179" i="9"/>
  <c r="AA179" i="9"/>
  <c r="AB179" i="9"/>
  <c r="AC179" i="9"/>
  <c r="AD179" i="9"/>
  <c r="AE179" i="9"/>
  <c r="AH179" i="9"/>
  <c r="Z180" i="9"/>
  <c r="AA180" i="9"/>
  <c r="AB180" i="9"/>
  <c r="AC180" i="9"/>
  <c r="AD180" i="9"/>
  <c r="AE180" i="9"/>
  <c r="AF180" i="9" s="1"/>
  <c r="AH180" i="9"/>
  <c r="Z181" i="9"/>
  <c r="AA181" i="9"/>
  <c r="AB181" i="9"/>
  <c r="AC181" i="9"/>
  <c r="AD181" i="9"/>
  <c r="AE181" i="9"/>
  <c r="AG181" i="9" s="1"/>
  <c r="AH181" i="9"/>
  <c r="Z182" i="9"/>
  <c r="AA182" i="9"/>
  <c r="AB182" i="9"/>
  <c r="AC182" i="9"/>
  <c r="AD182" i="9"/>
  <c r="AE182" i="9"/>
  <c r="AH182" i="9"/>
  <c r="Z183" i="9"/>
  <c r="AA183" i="9"/>
  <c r="AB183" i="9"/>
  <c r="AC183" i="9"/>
  <c r="AD183" i="9"/>
  <c r="AE183" i="9"/>
  <c r="AG183" i="9" s="1"/>
  <c r="AH183" i="9"/>
  <c r="Y184" i="9"/>
  <c r="Z184" i="9"/>
  <c r="AA184" i="9"/>
  <c r="AB184" i="9"/>
  <c r="AC184" i="9"/>
  <c r="AD184" i="9"/>
  <c r="AE184" i="9"/>
  <c r="AG184" i="9" s="1"/>
  <c r="AH184" i="9"/>
  <c r="Z185" i="9"/>
  <c r="AA185" i="9"/>
  <c r="AB185" i="9"/>
  <c r="AC185" i="9"/>
  <c r="AD185" i="9"/>
  <c r="AE185" i="9"/>
  <c r="AG185" i="9" s="1"/>
  <c r="AH185" i="9"/>
  <c r="Y186" i="9"/>
  <c r="Z186" i="9"/>
  <c r="AA186" i="9"/>
  <c r="AB186" i="9"/>
  <c r="AC186" i="9"/>
  <c r="AD186" i="9"/>
  <c r="AE186" i="9"/>
  <c r="AG186" i="9" s="1"/>
  <c r="AH186" i="9"/>
  <c r="Z187" i="9"/>
  <c r="AA187" i="9"/>
  <c r="AB187" i="9"/>
  <c r="AC187" i="9"/>
  <c r="AD187" i="9"/>
  <c r="AE187" i="9"/>
  <c r="AF187" i="9" s="1"/>
  <c r="AH187" i="9"/>
  <c r="Z188" i="9"/>
  <c r="AA188" i="9"/>
  <c r="AB188" i="9"/>
  <c r="AC188" i="9"/>
  <c r="AD188" i="9"/>
  <c r="AE188" i="9"/>
  <c r="AF188" i="9" s="1"/>
  <c r="AH188" i="9"/>
  <c r="Z189" i="9"/>
  <c r="AA189" i="9"/>
  <c r="AB189" i="9"/>
  <c r="AC189" i="9"/>
  <c r="AD189" i="9"/>
  <c r="AE189" i="9"/>
  <c r="AG189" i="9" s="1"/>
  <c r="AH189" i="9"/>
  <c r="Y190" i="9"/>
  <c r="Z190" i="9"/>
  <c r="AA190" i="9"/>
  <c r="AB190" i="9"/>
  <c r="AC190" i="9"/>
  <c r="AD190" i="9"/>
  <c r="AE190" i="9"/>
  <c r="AF190" i="9" s="1"/>
  <c r="AH190" i="9"/>
  <c r="Z191" i="9"/>
  <c r="AA191" i="9"/>
  <c r="AB191" i="9"/>
  <c r="AC191" i="9"/>
  <c r="AD191" i="9"/>
  <c r="AE191" i="9"/>
  <c r="AG191" i="9" s="1"/>
  <c r="AH191" i="9"/>
  <c r="AI191" i="9" s="1"/>
  <c r="Y192" i="9"/>
  <c r="Z192" i="9"/>
  <c r="AA192" i="9"/>
  <c r="AB192" i="9"/>
  <c r="AC192" i="9"/>
  <c r="AD192" i="9"/>
  <c r="AE192" i="9"/>
  <c r="AG192" i="9" s="1"/>
  <c r="AH192" i="9"/>
  <c r="Z193" i="9"/>
  <c r="AA193" i="9"/>
  <c r="AB193" i="9"/>
  <c r="AC193" i="9"/>
  <c r="AD193" i="9"/>
  <c r="AE193" i="9"/>
  <c r="AG193" i="9" s="1"/>
  <c r="AH193" i="9"/>
  <c r="Z194" i="9"/>
  <c r="AA194" i="9"/>
  <c r="AB194" i="9"/>
  <c r="AC194" i="9"/>
  <c r="AD194" i="9"/>
  <c r="AE194" i="9"/>
  <c r="AF194" i="9" s="1"/>
  <c r="AH194" i="9"/>
  <c r="Z195" i="9"/>
  <c r="AA195" i="9"/>
  <c r="AB195" i="9"/>
  <c r="AC195" i="9"/>
  <c r="AD195" i="9"/>
  <c r="AE195" i="9"/>
  <c r="AF195" i="9" s="1"/>
  <c r="AH195" i="9"/>
  <c r="Y196" i="9"/>
  <c r="Z196" i="9"/>
  <c r="AA196" i="9"/>
  <c r="AB196" i="9"/>
  <c r="AC196" i="9"/>
  <c r="AD196" i="9"/>
  <c r="AE196" i="9"/>
  <c r="AG196" i="9" s="1"/>
  <c r="AH196" i="9"/>
  <c r="Z197" i="9"/>
  <c r="AA197" i="9"/>
  <c r="AB197" i="9"/>
  <c r="AC197" i="9"/>
  <c r="AD197" i="9"/>
  <c r="AE197" i="9"/>
  <c r="AG197" i="9" s="1"/>
  <c r="AH197" i="9"/>
  <c r="AJ197" i="9" s="1"/>
  <c r="Z198" i="9"/>
  <c r="AA198" i="9"/>
  <c r="AB198" i="9"/>
  <c r="AC198" i="9"/>
  <c r="AD198" i="9"/>
  <c r="AE198" i="9"/>
  <c r="AF198" i="9" s="1"/>
  <c r="AH198" i="9"/>
  <c r="Z199" i="9"/>
  <c r="AA199" i="9"/>
  <c r="AB199" i="9"/>
  <c r="AC199" i="9"/>
  <c r="AD199" i="9"/>
  <c r="AE199" i="9"/>
  <c r="AH199" i="9"/>
  <c r="Z200" i="9"/>
  <c r="AA200" i="9"/>
  <c r="AB200" i="9"/>
  <c r="AC200" i="9"/>
  <c r="AD200" i="9"/>
  <c r="AE200" i="9"/>
  <c r="AG200" i="9" s="1"/>
  <c r="AH200" i="9"/>
  <c r="Z201" i="9"/>
  <c r="AA201" i="9"/>
  <c r="AB201" i="9"/>
  <c r="AC201" i="9"/>
  <c r="AD201" i="9"/>
  <c r="AE201" i="9"/>
  <c r="AG201" i="9" s="1"/>
  <c r="AH201" i="9"/>
  <c r="AJ201" i="9" s="1"/>
  <c r="Z202" i="9"/>
  <c r="AA202" i="9"/>
  <c r="AB202" i="9"/>
  <c r="AC202" i="9"/>
  <c r="AD202" i="9"/>
  <c r="AE202" i="9"/>
  <c r="AF202" i="9" s="1"/>
  <c r="AH202" i="9"/>
  <c r="Z203" i="9"/>
  <c r="AA203" i="9"/>
  <c r="AB203" i="9"/>
  <c r="AC203" i="9"/>
  <c r="AD203" i="9"/>
  <c r="AE203" i="9"/>
  <c r="AF203" i="9" s="1"/>
  <c r="AH203" i="9"/>
  <c r="Z204" i="9"/>
  <c r="AA204" i="9"/>
  <c r="AB204" i="9"/>
  <c r="AC204" i="9"/>
  <c r="AD204" i="9"/>
  <c r="AE204" i="9"/>
  <c r="AG204" i="9" s="1"/>
  <c r="AH204" i="9"/>
  <c r="Z205" i="9"/>
  <c r="AA205" i="9"/>
  <c r="AB205" i="9"/>
  <c r="AC205" i="9"/>
  <c r="AD205" i="9"/>
  <c r="AE205" i="9"/>
  <c r="AG205" i="9" s="1"/>
  <c r="AH205" i="9"/>
  <c r="Z206" i="9"/>
  <c r="AA206" i="9"/>
  <c r="AB206" i="9"/>
  <c r="AC206" i="9"/>
  <c r="AD206" i="9"/>
  <c r="AE206" i="9"/>
  <c r="AG206" i="9" s="1"/>
  <c r="AH206" i="9"/>
  <c r="Z207" i="9"/>
  <c r="AA207" i="9"/>
  <c r="AB207" i="9"/>
  <c r="AC207" i="9"/>
  <c r="AD207" i="9"/>
  <c r="AE207" i="9"/>
  <c r="AH207" i="9"/>
  <c r="Z208" i="9"/>
  <c r="AA208" i="9"/>
  <c r="AB208" i="9"/>
  <c r="AC208" i="9"/>
  <c r="AD208" i="9"/>
  <c r="AE208" i="9"/>
  <c r="AG208" i="9" s="1"/>
  <c r="AH208" i="9"/>
  <c r="Z209" i="9"/>
  <c r="AA209" i="9"/>
  <c r="AB209" i="9"/>
  <c r="AC209" i="9"/>
  <c r="AD209" i="9"/>
  <c r="AE209" i="9"/>
  <c r="AG209" i="9" s="1"/>
  <c r="AH209" i="9"/>
  <c r="Z210" i="9"/>
  <c r="AA210" i="9"/>
  <c r="AB210" i="9"/>
  <c r="AC210" i="9"/>
  <c r="AD210" i="9"/>
  <c r="AE210" i="9"/>
  <c r="AG210" i="9" s="1"/>
  <c r="AH210" i="9"/>
  <c r="Y211" i="9"/>
  <c r="Z211" i="9"/>
  <c r="AA211" i="9"/>
  <c r="AB211" i="9"/>
  <c r="AC211" i="9"/>
  <c r="AD211" i="9"/>
  <c r="AE211" i="9"/>
  <c r="AG211" i="9" s="1"/>
  <c r="AH211" i="9"/>
  <c r="Z212" i="9"/>
  <c r="AA212" i="9"/>
  <c r="AB212" i="9"/>
  <c r="AC212" i="9"/>
  <c r="AD212" i="9"/>
  <c r="AE212" i="9"/>
  <c r="AG212" i="9" s="1"/>
  <c r="AH212" i="9"/>
  <c r="Z213" i="9"/>
  <c r="AA213" i="9"/>
  <c r="AB213" i="9"/>
  <c r="AC213" i="9"/>
  <c r="AD213" i="9"/>
  <c r="AE213" i="9"/>
  <c r="AF213" i="9" s="1"/>
  <c r="AH213" i="9"/>
  <c r="Z214" i="9"/>
  <c r="AA214" i="9"/>
  <c r="AB214" i="9"/>
  <c r="AC214" i="9"/>
  <c r="AD214" i="9"/>
  <c r="AE214" i="9"/>
  <c r="AF214" i="9" s="1"/>
  <c r="AH214" i="9"/>
  <c r="Z215" i="9"/>
  <c r="AA215" i="9"/>
  <c r="AB215" i="9"/>
  <c r="AC215" i="9"/>
  <c r="AD215" i="9"/>
  <c r="AE215" i="9"/>
  <c r="AF215" i="9" s="1"/>
  <c r="AH215" i="9"/>
  <c r="Z216" i="9"/>
  <c r="AA216" i="9"/>
  <c r="AB216" i="9"/>
  <c r="AC216" i="9"/>
  <c r="AD216" i="9"/>
  <c r="AE216" i="9"/>
  <c r="AG216" i="9" s="1"/>
  <c r="AH216" i="9"/>
  <c r="Z217" i="9"/>
  <c r="AA217" i="9"/>
  <c r="AB217" i="9"/>
  <c r="AC217" i="9"/>
  <c r="AD217" i="9"/>
  <c r="AE217" i="9"/>
  <c r="AF217" i="9" s="1"/>
  <c r="AH217" i="9"/>
  <c r="Z218" i="9"/>
  <c r="AA218" i="9"/>
  <c r="AB218" i="9"/>
  <c r="AC218" i="9"/>
  <c r="AD218" i="9"/>
  <c r="AE218" i="9"/>
  <c r="AH218" i="9"/>
  <c r="Z219" i="9"/>
  <c r="AA219" i="9"/>
  <c r="AB219" i="9"/>
  <c r="AC219" i="9"/>
  <c r="AD219" i="9"/>
  <c r="AE219" i="9"/>
  <c r="AF219" i="9" s="1"/>
  <c r="AH219" i="9"/>
  <c r="Z220" i="9"/>
  <c r="AA220" i="9"/>
  <c r="AB220" i="9"/>
  <c r="AC220" i="9"/>
  <c r="AD220" i="9"/>
  <c r="AE220" i="9"/>
  <c r="AG220" i="9" s="1"/>
  <c r="AH220" i="9"/>
  <c r="Z221" i="9"/>
  <c r="AA221" i="9"/>
  <c r="AB221" i="9"/>
  <c r="AC221" i="9"/>
  <c r="AD221" i="9"/>
  <c r="AE221" i="9"/>
  <c r="AG221" i="9" s="1"/>
  <c r="AH221" i="9"/>
  <c r="Z222" i="9"/>
  <c r="AA222" i="9"/>
  <c r="AB222" i="9"/>
  <c r="AC222" i="9"/>
  <c r="AD222" i="9"/>
  <c r="AE222" i="9"/>
  <c r="AG222" i="9" s="1"/>
  <c r="AH222" i="9"/>
  <c r="Z223" i="9"/>
  <c r="AA223" i="9"/>
  <c r="AB223" i="9"/>
  <c r="AC223" i="9"/>
  <c r="AD223" i="9"/>
  <c r="AE223" i="9"/>
  <c r="AF223" i="9" s="1"/>
  <c r="AH223" i="9"/>
  <c r="Z224" i="9"/>
  <c r="AA224" i="9"/>
  <c r="AB224" i="9"/>
  <c r="AC224" i="9"/>
  <c r="AD224" i="9"/>
  <c r="AE224" i="9"/>
  <c r="AF224" i="9" s="1"/>
  <c r="AH224" i="9"/>
  <c r="Z225" i="9"/>
  <c r="AA225" i="9"/>
  <c r="AB225" i="9"/>
  <c r="AC225" i="9"/>
  <c r="AD225" i="9"/>
  <c r="AE225" i="9"/>
  <c r="AG225" i="9" s="1"/>
  <c r="AH225" i="9"/>
  <c r="Z226" i="9"/>
  <c r="AA226" i="9"/>
  <c r="AB226" i="9"/>
  <c r="AC226" i="9"/>
  <c r="AD226" i="9"/>
  <c r="AE226" i="9"/>
  <c r="AF226" i="9" s="1"/>
  <c r="AH226" i="9"/>
  <c r="Z227" i="9"/>
  <c r="AA227" i="9"/>
  <c r="AB227" i="9"/>
  <c r="AC227" i="9"/>
  <c r="AD227" i="9"/>
  <c r="AE227" i="9"/>
  <c r="AH227" i="9"/>
  <c r="Y228" i="9"/>
  <c r="Z228" i="9"/>
  <c r="AA228" i="9"/>
  <c r="AB228" i="9"/>
  <c r="AC228" i="9"/>
  <c r="AD228" i="9"/>
  <c r="AE228" i="9"/>
  <c r="AH228" i="9"/>
  <c r="Z229" i="9"/>
  <c r="AA229" i="9"/>
  <c r="AB229" i="9"/>
  <c r="AC229" i="9"/>
  <c r="AD229" i="9"/>
  <c r="AE229" i="9"/>
  <c r="AG229" i="9" s="1"/>
  <c r="AH229" i="9"/>
  <c r="Z230" i="9"/>
  <c r="AA230" i="9"/>
  <c r="AB230" i="9"/>
  <c r="AC230" i="9"/>
  <c r="AD230" i="9"/>
  <c r="AE230" i="9"/>
  <c r="AG230" i="9" s="1"/>
  <c r="AH230" i="9"/>
  <c r="Z231" i="9"/>
  <c r="AA231" i="9"/>
  <c r="AB231" i="9"/>
  <c r="AC231" i="9"/>
  <c r="AD231" i="9"/>
  <c r="AE231" i="9"/>
  <c r="AF231" i="9" s="1"/>
  <c r="AH231" i="9"/>
  <c r="Z232" i="9"/>
  <c r="AA232" i="9"/>
  <c r="AB232" i="9"/>
  <c r="AC232" i="9"/>
  <c r="AD232" i="9"/>
  <c r="AE232" i="9"/>
  <c r="AH232" i="9"/>
  <c r="Z233" i="9"/>
  <c r="AA233" i="9"/>
  <c r="AB233" i="9"/>
  <c r="AC233" i="9"/>
  <c r="AD233" i="9"/>
  <c r="AE233" i="9"/>
  <c r="AF233" i="9" s="1"/>
  <c r="AH233" i="9"/>
  <c r="Z234" i="9"/>
  <c r="AA234" i="9"/>
  <c r="AB234" i="9"/>
  <c r="AC234" i="9"/>
  <c r="AD234" i="9"/>
  <c r="AE234" i="9"/>
  <c r="AF234" i="9" s="1"/>
  <c r="AH234" i="9"/>
  <c r="Z235" i="9"/>
  <c r="AA235" i="9"/>
  <c r="AB235" i="9"/>
  <c r="AC235" i="9"/>
  <c r="AD235" i="9"/>
  <c r="AE235" i="9"/>
  <c r="AH235" i="9"/>
  <c r="Z236" i="9"/>
  <c r="AA236" i="9"/>
  <c r="AB236" i="9"/>
  <c r="AC236" i="9"/>
  <c r="AD236" i="9"/>
  <c r="AE236" i="9"/>
  <c r="AH236" i="9"/>
  <c r="Z237" i="9"/>
  <c r="AA237" i="9"/>
  <c r="AB237" i="9"/>
  <c r="AC237" i="9"/>
  <c r="AD237" i="9"/>
  <c r="AE237" i="9"/>
  <c r="AG237" i="9" s="1"/>
  <c r="AH237" i="9"/>
  <c r="Z238" i="9"/>
  <c r="AA238" i="9"/>
  <c r="AB238" i="9"/>
  <c r="AC238" i="9"/>
  <c r="AD238" i="9"/>
  <c r="AE238" i="9"/>
  <c r="AF238" i="9" s="1"/>
  <c r="AH238" i="9"/>
  <c r="Z239" i="9"/>
  <c r="AA239" i="9"/>
  <c r="AB239" i="9"/>
  <c r="AC239" i="9"/>
  <c r="AD239" i="9"/>
  <c r="AE239" i="9"/>
  <c r="AH239" i="9"/>
  <c r="Y240" i="9"/>
  <c r="Z240" i="9"/>
  <c r="AA240" i="9"/>
  <c r="AB240" i="9"/>
  <c r="AC240" i="9"/>
  <c r="AD240" i="9"/>
  <c r="AE240" i="9"/>
  <c r="AG240" i="9" s="1"/>
  <c r="AH240" i="9"/>
  <c r="Z241" i="9"/>
  <c r="AA241" i="9"/>
  <c r="AB241" i="9"/>
  <c r="AC241" i="9"/>
  <c r="AD241" i="9"/>
  <c r="AE241" i="9"/>
  <c r="AF241" i="9" s="1"/>
  <c r="AH241" i="9"/>
  <c r="Z242" i="9"/>
  <c r="AA242" i="9"/>
  <c r="AB242" i="9"/>
  <c r="AC242" i="9"/>
  <c r="AD242" i="9"/>
  <c r="AE242" i="9"/>
  <c r="AF242" i="9" s="1"/>
  <c r="AH242" i="9"/>
  <c r="Y243" i="9"/>
  <c r="Z243" i="9"/>
  <c r="AA243" i="9"/>
  <c r="AB243" i="9"/>
  <c r="AC243" i="9"/>
  <c r="AD243" i="9"/>
  <c r="AE243" i="9"/>
  <c r="AG243" i="9" s="1"/>
  <c r="AH243" i="9"/>
  <c r="Z244" i="9"/>
  <c r="AA244" i="9"/>
  <c r="AB244" i="9"/>
  <c r="AC244" i="9"/>
  <c r="AD244" i="9"/>
  <c r="AE244" i="9"/>
  <c r="AF244" i="9" s="1"/>
  <c r="AH244" i="9"/>
  <c r="Z245" i="9"/>
  <c r="AA245" i="9"/>
  <c r="AB245" i="9"/>
  <c r="AC245" i="9"/>
  <c r="AD245" i="9"/>
  <c r="AE245" i="9"/>
  <c r="AF245" i="9" s="1"/>
  <c r="AH245" i="9"/>
  <c r="Z246" i="9"/>
  <c r="AA246" i="9"/>
  <c r="AB246" i="9"/>
  <c r="AC246" i="9"/>
  <c r="AD246" i="9"/>
  <c r="AE246" i="9"/>
  <c r="AH246" i="9"/>
  <c r="Z247" i="9"/>
  <c r="AA247" i="9"/>
  <c r="AB247" i="9"/>
  <c r="AC247" i="9"/>
  <c r="AD247" i="9"/>
  <c r="AE247" i="9"/>
  <c r="AG247" i="9" s="1"/>
  <c r="AH247" i="9"/>
  <c r="Z248" i="9"/>
  <c r="AA248" i="9"/>
  <c r="AB248" i="9"/>
  <c r="AC248" i="9"/>
  <c r="AD248" i="9"/>
  <c r="AE248" i="9"/>
  <c r="AG248" i="9" s="1"/>
  <c r="AH248" i="9"/>
  <c r="Z249" i="9"/>
  <c r="AA249" i="9"/>
  <c r="AB249" i="9"/>
  <c r="AC249" i="9"/>
  <c r="AD249" i="9"/>
  <c r="AE249" i="9"/>
  <c r="AG249" i="9" s="1"/>
  <c r="AH249" i="9"/>
  <c r="Y250" i="9"/>
  <c r="Z250" i="9"/>
  <c r="AA250" i="9"/>
  <c r="AB250" i="9"/>
  <c r="AC250" i="9"/>
  <c r="AD250" i="9"/>
  <c r="AE250" i="9"/>
  <c r="AF250" i="9" s="1"/>
  <c r="AH250" i="9"/>
  <c r="Z251" i="9"/>
  <c r="AA251" i="9"/>
  <c r="AB251" i="9"/>
  <c r="AC251" i="9"/>
  <c r="AD251" i="9"/>
  <c r="AE251" i="9"/>
  <c r="AF251" i="9" s="1"/>
  <c r="AH251" i="9"/>
  <c r="Z252" i="9"/>
  <c r="AA252" i="9"/>
  <c r="AB252" i="9"/>
  <c r="AC252" i="9"/>
  <c r="AD252" i="9"/>
  <c r="AE252" i="9"/>
  <c r="AH252" i="9"/>
  <c r="Z253" i="9"/>
  <c r="AA253" i="9"/>
  <c r="AB253" i="9"/>
  <c r="AC253" i="9"/>
  <c r="AD253" i="9"/>
  <c r="AE253" i="9"/>
  <c r="AF253" i="9" s="1"/>
  <c r="AH253" i="9"/>
  <c r="Z254" i="9"/>
  <c r="AA254" i="9"/>
  <c r="AB254" i="9"/>
  <c r="AC254" i="9"/>
  <c r="AD254" i="9"/>
  <c r="AE254" i="9"/>
  <c r="AH254" i="9"/>
  <c r="Z255" i="9"/>
  <c r="AA255" i="9"/>
  <c r="AB255" i="9"/>
  <c r="AC255" i="9"/>
  <c r="AD255" i="9"/>
  <c r="AE255" i="9"/>
  <c r="AF255" i="9" s="1"/>
  <c r="AH255" i="9"/>
  <c r="Z256" i="9"/>
  <c r="AA256" i="9"/>
  <c r="AB256" i="9"/>
  <c r="AC256" i="9"/>
  <c r="AD256" i="9"/>
  <c r="AE256" i="9"/>
  <c r="AF256" i="9" s="1"/>
  <c r="AH256" i="9"/>
  <c r="Z257" i="9"/>
  <c r="AA257" i="9"/>
  <c r="AB257" i="9"/>
  <c r="AC257" i="9"/>
  <c r="AD257" i="9"/>
  <c r="AE257" i="9"/>
  <c r="AG257" i="9" s="1"/>
  <c r="AH257" i="9"/>
  <c r="Z258" i="9"/>
  <c r="AA258" i="9"/>
  <c r="AB258" i="9"/>
  <c r="AC258" i="9"/>
  <c r="AD258" i="9"/>
  <c r="AE258" i="9"/>
  <c r="AH258" i="9"/>
  <c r="Z259" i="9"/>
  <c r="AA259" i="9"/>
  <c r="AB259" i="9"/>
  <c r="AC259" i="9"/>
  <c r="AD259" i="9"/>
  <c r="AE259" i="9"/>
  <c r="AG259" i="9" s="1"/>
  <c r="AH259" i="9"/>
  <c r="Z260" i="9"/>
  <c r="AA260" i="9"/>
  <c r="AB260" i="9"/>
  <c r="AC260" i="9"/>
  <c r="AD260" i="9"/>
  <c r="AE260" i="9"/>
  <c r="AF260" i="9" s="1"/>
  <c r="AH260" i="9"/>
  <c r="Z261" i="9"/>
  <c r="AA261" i="9"/>
  <c r="AB261" i="9"/>
  <c r="AC261" i="9"/>
  <c r="AD261" i="9"/>
  <c r="AE261" i="9"/>
  <c r="AG261" i="9" s="1"/>
  <c r="AH261" i="9"/>
  <c r="Z262" i="9"/>
  <c r="AA262" i="9"/>
  <c r="AB262" i="9"/>
  <c r="AC262" i="9"/>
  <c r="AD262" i="9"/>
  <c r="AE262" i="9"/>
  <c r="AG262" i="9" s="1"/>
  <c r="AH262" i="9"/>
  <c r="Y263" i="9"/>
  <c r="Z263" i="9"/>
  <c r="AA263" i="9"/>
  <c r="AB263" i="9"/>
  <c r="AC263" i="9"/>
  <c r="AD263" i="9"/>
  <c r="AE263" i="9"/>
  <c r="AG263" i="9" s="1"/>
  <c r="AH263" i="9"/>
  <c r="Y264" i="9"/>
  <c r="Z264" i="9"/>
  <c r="AA264" i="9"/>
  <c r="AB264" i="9"/>
  <c r="AC264" i="9"/>
  <c r="AD264" i="9"/>
  <c r="AE264" i="9"/>
  <c r="AF264" i="9" s="1"/>
  <c r="AH264" i="9"/>
  <c r="AI264" i="9" s="1"/>
  <c r="Z265" i="9"/>
  <c r="AA265" i="9"/>
  <c r="AB265" i="9"/>
  <c r="AC265" i="9"/>
  <c r="AD265" i="9"/>
  <c r="AE265" i="9"/>
  <c r="AH265" i="9"/>
  <c r="Z266" i="9"/>
  <c r="AA266" i="9"/>
  <c r="AB266" i="9"/>
  <c r="AC266" i="9"/>
  <c r="AD266" i="9"/>
  <c r="AE266" i="9"/>
  <c r="AF266" i="9" s="1"/>
  <c r="AH266" i="9"/>
  <c r="Y267" i="9"/>
  <c r="Z267" i="9"/>
  <c r="AA267" i="9"/>
  <c r="AB267" i="9"/>
  <c r="AC267" i="9"/>
  <c r="AD267" i="9"/>
  <c r="AE267" i="9"/>
  <c r="AF267" i="9" s="1"/>
  <c r="AH267" i="9"/>
  <c r="Z268" i="9"/>
  <c r="AA268" i="9"/>
  <c r="AB268" i="9"/>
  <c r="AC268" i="9"/>
  <c r="AD268" i="9"/>
  <c r="AE268" i="9"/>
  <c r="AF268" i="9" s="1"/>
  <c r="AH268" i="9"/>
  <c r="Z269" i="9"/>
  <c r="AA269" i="9"/>
  <c r="AB269" i="9"/>
  <c r="AC269" i="9"/>
  <c r="AD269" i="9"/>
  <c r="AE269" i="9"/>
  <c r="AF269" i="9" s="1"/>
  <c r="AH269" i="9"/>
  <c r="Z270" i="9"/>
  <c r="AA270" i="9"/>
  <c r="AB270" i="9"/>
  <c r="AC270" i="9"/>
  <c r="AD270" i="9"/>
  <c r="AE270" i="9"/>
  <c r="AH270" i="9"/>
  <c r="Z271" i="9"/>
  <c r="AA271" i="9"/>
  <c r="AB271" i="9"/>
  <c r="AC271" i="9"/>
  <c r="AD271" i="9"/>
  <c r="AE271" i="9"/>
  <c r="AF271" i="9" s="1"/>
  <c r="AH271" i="9"/>
  <c r="Z272" i="9"/>
  <c r="AA272" i="9"/>
  <c r="AB272" i="9"/>
  <c r="AC272" i="9"/>
  <c r="AD272" i="9"/>
  <c r="AE272" i="9"/>
  <c r="AG272" i="9" s="1"/>
  <c r="AH272" i="9"/>
  <c r="Z273" i="9"/>
  <c r="AA273" i="9"/>
  <c r="AB273" i="9"/>
  <c r="AC273" i="9"/>
  <c r="AD273" i="9"/>
  <c r="AE273" i="9"/>
  <c r="AF273" i="9" s="1"/>
  <c r="AH273" i="9"/>
  <c r="AJ273" i="9" s="1"/>
  <c r="Z274" i="9"/>
  <c r="AA274" i="9"/>
  <c r="AB274" i="9"/>
  <c r="AC274" i="9"/>
  <c r="AD274" i="9"/>
  <c r="AE274" i="9"/>
  <c r="AH274" i="9"/>
  <c r="Z275" i="9"/>
  <c r="AA275" i="9"/>
  <c r="AB275" i="9"/>
  <c r="AC275" i="9"/>
  <c r="AD275" i="9"/>
  <c r="AE275" i="9"/>
  <c r="AG275" i="9" s="1"/>
  <c r="AH275" i="9"/>
  <c r="Z276" i="9"/>
  <c r="AA276" i="9"/>
  <c r="AB276" i="9"/>
  <c r="AC276" i="9"/>
  <c r="AD276" i="9"/>
  <c r="AE276" i="9"/>
  <c r="AG276" i="9" s="1"/>
  <c r="AH276" i="9"/>
  <c r="Z277" i="9"/>
  <c r="AA277" i="9"/>
  <c r="AB277" i="9"/>
  <c r="AC277" i="9"/>
  <c r="AD277" i="9"/>
  <c r="AE277" i="9"/>
  <c r="AF277" i="9" s="1"/>
  <c r="AH277" i="9"/>
  <c r="AI277" i="9" s="1"/>
  <c r="Z278" i="9"/>
  <c r="AA278" i="9"/>
  <c r="AB278" i="9"/>
  <c r="AC278" i="9"/>
  <c r="AD278" i="9"/>
  <c r="AE278" i="9"/>
  <c r="AF278" i="9" s="1"/>
  <c r="AH278" i="9"/>
  <c r="Z279" i="9"/>
  <c r="AA279" i="9"/>
  <c r="AB279" i="9"/>
  <c r="AC279" i="9"/>
  <c r="AD279" i="9"/>
  <c r="AE279" i="9"/>
  <c r="AH279" i="9"/>
  <c r="Z280" i="9"/>
  <c r="AA280" i="9"/>
  <c r="AB280" i="9"/>
  <c r="AC280" i="9"/>
  <c r="AD280" i="9"/>
  <c r="AE280" i="9"/>
  <c r="AF280" i="9" s="1"/>
  <c r="AH280" i="9"/>
  <c r="Z281" i="9"/>
  <c r="AA281" i="9"/>
  <c r="AB281" i="9"/>
  <c r="AC281" i="9"/>
  <c r="AD281" i="9"/>
  <c r="AE281" i="9"/>
  <c r="AG281" i="9" s="1"/>
  <c r="AH281" i="9"/>
  <c r="AI281" i="9" s="1"/>
  <c r="Z282" i="9"/>
  <c r="AA282" i="9"/>
  <c r="AB282" i="9"/>
  <c r="AC282" i="9"/>
  <c r="AD282" i="9"/>
  <c r="AE282" i="9"/>
  <c r="AG282" i="9" s="1"/>
  <c r="AH282" i="9"/>
  <c r="Z283" i="9"/>
  <c r="AA283" i="9"/>
  <c r="AB283" i="9"/>
  <c r="AC283" i="9"/>
  <c r="AD283" i="9"/>
  <c r="AE283" i="9"/>
  <c r="AH283" i="9"/>
  <c r="Z284" i="9"/>
  <c r="AA284" i="9"/>
  <c r="AB284" i="9"/>
  <c r="AC284" i="9"/>
  <c r="AD284" i="9"/>
  <c r="AE284" i="9"/>
  <c r="AF284" i="9" s="1"/>
  <c r="AH284" i="9"/>
  <c r="Z285" i="9"/>
  <c r="AA285" i="9"/>
  <c r="AB285" i="9"/>
  <c r="AC285" i="9"/>
  <c r="AD285" i="9"/>
  <c r="AE285" i="9"/>
  <c r="AF285" i="9" s="1"/>
  <c r="AH285" i="9"/>
  <c r="AI285" i="9" s="1"/>
  <c r="Z286" i="9"/>
  <c r="AA286" i="9"/>
  <c r="AB286" i="9"/>
  <c r="AC286" i="9"/>
  <c r="AD286" i="9"/>
  <c r="AE286" i="9"/>
  <c r="AG286" i="9" s="1"/>
  <c r="AH286" i="9"/>
  <c r="Y287" i="9"/>
  <c r="Z287" i="9"/>
  <c r="AA287" i="9"/>
  <c r="AB287" i="9"/>
  <c r="AC287" i="9"/>
  <c r="AD287" i="9"/>
  <c r="AE287" i="9"/>
  <c r="AF287" i="9" s="1"/>
  <c r="AH287" i="9"/>
  <c r="Z288" i="9"/>
  <c r="AA288" i="9"/>
  <c r="AB288" i="9"/>
  <c r="AC288" i="9"/>
  <c r="AD288" i="9"/>
  <c r="AE288" i="9"/>
  <c r="AG288" i="9" s="1"/>
  <c r="AH288" i="9"/>
  <c r="Z289" i="9"/>
  <c r="AA289" i="9"/>
  <c r="AB289" i="9"/>
  <c r="AC289" i="9"/>
  <c r="AD289" i="9"/>
  <c r="AE289" i="9"/>
  <c r="AF289" i="9" s="1"/>
  <c r="AH289" i="9"/>
  <c r="Z290" i="9"/>
  <c r="AA290" i="9"/>
  <c r="AB290" i="9"/>
  <c r="AC290" i="9"/>
  <c r="AD290" i="9"/>
  <c r="AE290" i="9"/>
  <c r="AG290" i="9" s="1"/>
  <c r="AH290" i="9"/>
  <c r="Z291" i="9"/>
  <c r="AA291" i="9"/>
  <c r="AB291" i="9"/>
  <c r="AC291" i="9"/>
  <c r="AD291" i="9"/>
  <c r="AE291" i="9"/>
  <c r="AF291" i="9" s="1"/>
  <c r="AH291" i="9"/>
  <c r="Z292" i="9"/>
  <c r="AA292" i="9"/>
  <c r="AB292" i="9"/>
  <c r="AC292" i="9"/>
  <c r="AD292" i="9"/>
  <c r="AE292" i="9"/>
  <c r="AF292" i="9" s="1"/>
  <c r="AH292" i="9"/>
  <c r="Z293" i="9"/>
  <c r="AA293" i="9"/>
  <c r="AB293" i="9"/>
  <c r="AC293" i="9"/>
  <c r="AD293" i="9"/>
  <c r="AE293" i="9"/>
  <c r="AF293" i="9" s="1"/>
  <c r="AH293" i="9"/>
  <c r="Z294" i="9"/>
  <c r="AA294" i="9"/>
  <c r="AB294" i="9"/>
  <c r="AC294" i="9"/>
  <c r="AD294" i="9"/>
  <c r="AE294" i="9"/>
  <c r="AG294" i="9" s="1"/>
  <c r="AH294" i="9"/>
  <c r="Z295" i="9"/>
  <c r="AA295" i="9"/>
  <c r="AB295" i="9"/>
  <c r="AC295" i="9"/>
  <c r="AD295" i="9"/>
  <c r="AE295" i="9"/>
  <c r="AG295" i="9" s="1"/>
  <c r="AH295" i="9"/>
  <c r="Z296" i="9"/>
  <c r="AA296" i="9"/>
  <c r="AB296" i="9"/>
  <c r="AC296" i="9"/>
  <c r="AD296" i="9"/>
  <c r="AE296" i="9"/>
  <c r="AF296" i="9" s="1"/>
  <c r="AH296" i="9"/>
  <c r="Z297" i="9"/>
  <c r="AA297" i="9"/>
  <c r="AB297" i="9"/>
  <c r="AC297" i="9"/>
  <c r="AD297" i="9"/>
  <c r="AE297" i="9"/>
  <c r="AF297" i="9" s="1"/>
  <c r="AH297" i="9"/>
  <c r="Z298" i="9"/>
  <c r="AA298" i="9"/>
  <c r="AB298" i="9"/>
  <c r="AC298" i="9"/>
  <c r="AD298" i="9"/>
  <c r="AE298" i="9"/>
  <c r="AF298" i="9" s="1"/>
  <c r="AH298" i="9"/>
  <c r="Z299" i="9"/>
  <c r="AA299" i="9"/>
  <c r="AB299" i="9"/>
  <c r="AC299" i="9"/>
  <c r="AD299" i="9"/>
  <c r="AE299" i="9"/>
  <c r="AG299" i="9" s="1"/>
  <c r="AH299" i="9"/>
  <c r="Z300" i="9"/>
  <c r="AA300" i="9"/>
  <c r="AB300" i="9"/>
  <c r="AC300" i="9"/>
  <c r="AD300" i="9"/>
  <c r="AE300" i="9"/>
  <c r="AH300" i="9"/>
  <c r="Z301" i="9"/>
  <c r="AA301" i="9"/>
  <c r="AB301" i="9"/>
  <c r="AC301" i="9"/>
  <c r="AD301" i="9"/>
  <c r="AE301" i="9"/>
  <c r="AF301" i="9" s="1"/>
  <c r="AH301" i="9"/>
  <c r="Z302" i="9"/>
  <c r="AA302" i="9"/>
  <c r="AB302" i="9"/>
  <c r="AC302" i="9"/>
  <c r="AD302" i="9"/>
  <c r="AE302" i="9"/>
  <c r="AF302" i="9" s="1"/>
  <c r="AH302" i="9"/>
  <c r="Z303" i="9"/>
  <c r="AA303" i="9"/>
  <c r="AB303" i="9"/>
  <c r="AC303" i="9"/>
  <c r="AD303" i="9"/>
  <c r="AE303" i="9"/>
  <c r="AG303" i="9" s="1"/>
  <c r="AH303" i="9"/>
  <c r="Z304" i="9"/>
  <c r="AA304" i="9"/>
  <c r="AB304" i="9"/>
  <c r="AC304" i="9"/>
  <c r="AD304" i="9"/>
  <c r="AE304" i="9"/>
  <c r="AG304" i="9" s="1"/>
  <c r="AH304" i="9"/>
  <c r="Z305" i="9"/>
  <c r="AA305" i="9"/>
  <c r="AB305" i="9"/>
  <c r="AC305" i="9"/>
  <c r="AD305" i="9"/>
  <c r="AE305" i="9"/>
  <c r="AF305" i="9" s="1"/>
  <c r="AH305" i="9"/>
  <c r="Z306" i="9"/>
  <c r="AA306" i="9"/>
  <c r="AB306" i="9"/>
  <c r="AC306" i="9"/>
  <c r="AD306" i="9"/>
  <c r="AE306" i="9"/>
  <c r="AF306" i="9" s="1"/>
  <c r="AH306" i="9"/>
  <c r="Z307" i="9"/>
  <c r="AA307" i="9"/>
  <c r="AB307" i="9"/>
  <c r="AC307" i="9"/>
  <c r="AD307" i="9"/>
  <c r="AE307" i="9"/>
  <c r="AG307" i="9" s="1"/>
  <c r="AH307" i="9"/>
  <c r="Z308" i="9"/>
  <c r="AA308" i="9"/>
  <c r="AB308" i="9"/>
  <c r="AC308" i="9"/>
  <c r="AD308" i="9"/>
  <c r="AE308" i="9"/>
  <c r="AG308" i="9" s="1"/>
  <c r="AH308" i="9"/>
  <c r="Z309" i="9"/>
  <c r="AA309" i="9"/>
  <c r="AB309" i="9"/>
  <c r="AC309" i="9"/>
  <c r="AD309" i="9"/>
  <c r="AE309" i="9"/>
  <c r="AG309" i="9" s="1"/>
  <c r="AH309" i="9"/>
  <c r="Z310" i="9"/>
  <c r="AA310" i="9"/>
  <c r="AB310" i="9"/>
  <c r="AC310" i="9"/>
  <c r="AD310" i="9"/>
  <c r="AE310" i="9"/>
  <c r="AG310" i="9" s="1"/>
  <c r="AH310" i="9"/>
  <c r="Y311" i="9"/>
  <c r="Z311" i="9"/>
  <c r="AA311" i="9"/>
  <c r="AB311" i="9"/>
  <c r="AC311" i="9"/>
  <c r="AD311" i="9"/>
  <c r="AE311" i="9"/>
  <c r="AF311" i="9" s="1"/>
  <c r="AH311" i="9"/>
  <c r="Z312" i="9"/>
  <c r="AA312" i="9"/>
  <c r="AB312" i="9"/>
  <c r="AC312" i="9"/>
  <c r="AD312" i="9"/>
  <c r="AE312" i="9"/>
  <c r="AF312" i="9" s="1"/>
  <c r="AH312" i="9"/>
  <c r="Z313" i="9"/>
  <c r="AA313" i="9"/>
  <c r="AB313" i="9"/>
  <c r="AC313" i="9"/>
  <c r="AD313" i="9"/>
  <c r="AE313" i="9"/>
  <c r="AH313" i="9"/>
  <c r="Z314" i="9"/>
  <c r="AA314" i="9"/>
  <c r="AB314" i="9"/>
  <c r="AC314" i="9"/>
  <c r="AD314" i="9"/>
  <c r="AE314" i="9"/>
  <c r="AF314" i="9" s="1"/>
  <c r="AH314" i="9"/>
  <c r="Z315" i="9"/>
  <c r="AA315" i="9"/>
  <c r="AB315" i="9"/>
  <c r="AC315" i="9"/>
  <c r="AD315" i="9"/>
  <c r="AE315" i="9"/>
  <c r="AF315" i="9" s="1"/>
  <c r="AH315" i="9"/>
  <c r="Z316" i="9"/>
  <c r="AA316" i="9"/>
  <c r="AB316" i="9"/>
  <c r="AC316" i="9"/>
  <c r="AD316" i="9"/>
  <c r="AE316" i="9"/>
  <c r="AG316" i="9" s="1"/>
  <c r="AH316" i="9"/>
  <c r="Z317" i="9"/>
  <c r="AA317" i="9"/>
  <c r="AB317" i="9"/>
  <c r="AC317" i="9"/>
  <c r="AD317" i="9"/>
  <c r="AE317" i="9"/>
  <c r="AF317" i="9" s="1"/>
  <c r="AH317" i="9"/>
  <c r="Z318" i="9"/>
  <c r="AA318" i="9"/>
  <c r="AB318" i="9"/>
  <c r="AC318" i="9"/>
  <c r="AD318" i="9"/>
  <c r="AE318" i="9"/>
  <c r="AH318" i="9"/>
  <c r="Z319" i="9"/>
  <c r="AA319" i="9"/>
  <c r="AB319" i="9"/>
  <c r="AC319" i="9"/>
  <c r="AD319" i="9"/>
  <c r="AE319" i="9"/>
  <c r="AG319" i="9" s="1"/>
  <c r="AH319" i="9"/>
  <c r="AI319" i="9" s="1"/>
  <c r="Z320" i="9"/>
  <c r="AA320" i="9"/>
  <c r="AB320" i="9"/>
  <c r="AC320" i="9"/>
  <c r="AD320" i="9"/>
  <c r="AE320" i="9"/>
  <c r="AG320" i="9" s="1"/>
  <c r="AH320" i="9"/>
  <c r="Z321" i="9"/>
  <c r="AA321" i="9"/>
  <c r="AB321" i="9"/>
  <c r="AC321" i="9"/>
  <c r="AD321" i="9"/>
  <c r="AE321" i="9"/>
  <c r="AG321" i="9" s="1"/>
  <c r="AH321" i="9"/>
  <c r="Z322" i="9"/>
  <c r="AA322" i="9"/>
  <c r="AB322" i="9"/>
  <c r="AC322" i="9"/>
  <c r="AD322" i="9"/>
  <c r="AE322" i="9"/>
  <c r="AF322" i="9" s="1"/>
  <c r="AH322" i="9"/>
  <c r="Z323" i="9"/>
  <c r="AA323" i="9"/>
  <c r="AB323" i="9"/>
  <c r="AC323" i="9"/>
  <c r="AD323" i="9"/>
  <c r="AE323" i="9"/>
  <c r="AF323" i="9" s="1"/>
  <c r="AH323" i="9"/>
  <c r="Z324" i="9"/>
  <c r="AA324" i="9"/>
  <c r="AB324" i="9"/>
  <c r="AC324" i="9"/>
  <c r="AD324" i="9"/>
  <c r="AE324" i="9"/>
  <c r="AF324" i="9" s="1"/>
  <c r="AH324" i="9"/>
  <c r="Z325" i="9"/>
  <c r="AA325" i="9"/>
  <c r="AB325" i="9"/>
  <c r="AC325" i="9"/>
  <c r="AD325" i="9"/>
  <c r="AE325" i="9"/>
  <c r="AH325" i="9"/>
  <c r="Z326" i="9"/>
  <c r="AA326" i="9"/>
  <c r="AB326" i="9"/>
  <c r="AC326" i="9"/>
  <c r="AD326" i="9"/>
  <c r="AE326" i="9"/>
  <c r="AH326" i="9"/>
  <c r="Z327" i="9"/>
  <c r="AA327" i="9"/>
  <c r="AB327" i="9"/>
  <c r="AC327" i="9"/>
  <c r="AD327" i="9"/>
  <c r="AE327" i="9"/>
  <c r="AG327" i="9" s="1"/>
  <c r="AH327" i="9"/>
  <c r="Z328" i="9"/>
  <c r="AA328" i="9"/>
  <c r="AB328" i="9"/>
  <c r="AC328" i="9"/>
  <c r="AD328" i="9"/>
  <c r="AE328" i="9"/>
  <c r="AF328" i="9" s="1"/>
  <c r="AH328" i="9"/>
  <c r="Z329" i="9"/>
  <c r="AA329" i="9"/>
  <c r="AB329" i="9"/>
  <c r="AC329" i="9"/>
  <c r="AD329" i="9"/>
  <c r="AE329" i="9"/>
  <c r="AG329" i="9" s="1"/>
  <c r="AH329" i="9"/>
  <c r="Z330" i="9"/>
  <c r="AA330" i="9"/>
  <c r="AB330" i="9"/>
  <c r="AC330" i="9"/>
  <c r="AD330" i="9"/>
  <c r="AE330" i="9"/>
  <c r="AF330" i="9" s="1"/>
  <c r="AH330" i="9"/>
  <c r="Z331" i="9"/>
  <c r="AA331" i="9"/>
  <c r="AB331" i="9"/>
  <c r="AC331" i="9"/>
  <c r="AD331" i="9"/>
  <c r="AE331" i="9"/>
  <c r="AH331" i="9"/>
  <c r="Z332" i="9"/>
  <c r="AA332" i="9"/>
  <c r="AB332" i="9"/>
  <c r="AC332" i="9"/>
  <c r="AD332" i="9"/>
  <c r="AE332" i="9"/>
  <c r="AF332" i="9" s="1"/>
  <c r="AH332" i="9"/>
  <c r="Z333" i="9"/>
  <c r="AA333" i="9"/>
  <c r="AB333" i="9"/>
  <c r="AC333" i="9"/>
  <c r="AD333" i="9"/>
  <c r="AE333" i="9"/>
  <c r="AG333" i="9" s="1"/>
  <c r="AH333" i="9"/>
  <c r="Z334" i="9"/>
  <c r="AA334" i="9"/>
  <c r="AB334" i="9"/>
  <c r="AC334" i="9"/>
  <c r="AD334" i="9"/>
  <c r="AE334" i="9"/>
  <c r="AF334" i="9" s="1"/>
  <c r="AH334" i="9"/>
  <c r="Y335" i="9"/>
  <c r="Z335" i="9"/>
  <c r="AA335" i="9"/>
  <c r="AB335" i="9"/>
  <c r="AC335" i="9"/>
  <c r="AD335" i="9"/>
  <c r="AE335" i="9"/>
  <c r="AF335" i="9" s="1"/>
  <c r="AH335" i="9"/>
  <c r="Y336" i="9"/>
  <c r="Z336" i="9"/>
  <c r="AA336" i="9"/>
  <c r="AB336" i="9"/>
  <c r="AC336" i="9"/>
  <c r="AD336" i="9"/>
  <c r="AE336" i="9"/>
  <c r="AF336" i="9" s="1"/>
  <c r="AH336" i="9"/>
  <c r="Z337" i="9"/>
  <c r="AA337" i="9"/>
  <c r="AB337" i="9"/>
  <c r="AC337" i="9"/>
  <c r="AD337" i="9"/>
  <c r="AE337" i="9"/>
  <c r="AH337" i="9"/>
  <c r="AI337" i="9" s="1"/>
  <c r="Y338" i="9"/>
  <c r="Z338" i="9"/>
  <c r="AA338" i="9"/>
  <c r="AB338" i="9"/>
  <c r="AC338" i="9"/>
  <c r="AD338" i="9"/>
  <c r="AE338" i="9"/>
  <c r="AG338" i="9" s="1"/>
  <c r="AH338" i="9"/>
  <c r="AJ338" i="9" s="1"/>
  <c r="Z339" i="9"/>
  <c r="AA339" i="9"/>
  <c r="AB339" i="9"/>
  <c r="AC339" i="9"/>
  <c r="AD339" i="9"/>
  <c r="AE339" i="9"/>
  <c r="AF339" i="9" s="1"/>
  <c r="AH339" i="9"/>
  <c r="Z340" i="9"/>
  <c r="AA340" i="9"/>
  <c r="AB340" i="9"/>
  <c r="AC340" i="9"/>
  <c r="AD340" i="9"/>
  <c r="AE340" i="9"/>
  <c r="AF340" i="9" s="1"/>
  <c r="AH340" i="9"/>
  <c r="Z341" i="9"/>
  <c r="AA341" i="9"/>
  <c r="AB341" i="9"/>
  <c r="AC341" i="9"/>
  <c r="AD341" i="9"/>
  <c r="AE341" i="9"/>
  <c r="AG341" i="9" s="1"/>
  <c r="AH341" i="9"/>
  <c r="Z342" i="9"/>
  <c r="AA342" i="9"/>
  <c r="AB342" i="9"/>
  <c r="AC342" i="9"/>
  <c r="AD342" i="9"/>
  <c r="AE342" i="9"/>
  <c r="AH342" i="9"/>
  <c r="Y343" i="9"/>
  <c r="Z343" i="9"/>
  <c r="AA343" i="9"/>
  <c r="AB343" i="9"/>
  <c r="AC343" i="9"/>
  <c r="AD343" i="9"/>
  <c r="AE343" i="9"/>
  <c r="AF343" i="9" s="1"/>
  <c r="AH343" i="9"/>
  <c r="Z344" i="9"/>
  <c r="AA344" i="9"/>
  <c r="AB344" i="9"/>
  <c r="AC344" i="9"/>
  <c r="AD344" i="9"/>
  <c r="AE344" i="9"/>
  <c r="AH344" i="9"/>
  <c r="Z345" i="9"/>
  <c r="AA345" i="9"/>
  <c r="AB345" i="9"/>
  <c r="AC345" i="9"/>
  <c r="AD345" i="9"/>
  <c r="AE345" i="9"/>
  <c r="AF345" i="9" s="1"/>
  <c r="AH345" i="9"/>
  <c r="Z346" i="9"/>
  <c r="AA346" i="9"/>
  <c r="AB346" i="9"/>
  <c r="AC346" i="9"/>
  <c r="AD346" i="9"/>
  <c r="AE346" i="9"/>
  <c r="AF346" i="9" s="1"/>
  <c r="AH346" i="9"/>
  <c r="Z347" i="9"/>
  <c r="AA347" i="9"/>
  <c r="AB347" i="9"/>
  <c r="AC347" i="9"/>
  <c r="AD347" i="9"/>
  <c r="AE347" i="9"/>
  <c r="AG347" i="9" s="1"/>
  <c r="AH347" i="9"/>
  <c r="Z348" i="9"/>
  <c r="AA348" i="9"/>
  <c r="AB348" i="9"/>
  <c r="AC348" i="9"/>
  <c r="AD348" i="9"/>
  <c r="AE348" i="9"/>
  <c r="AF348" i="9" s="1"/>
  <c r="AH348" i="9"/>
  <c r="Z349" i="9"/>
  <c r="AA349" i="9"/>
  <c r="AB349" i="9"/>
  <c r="AC349" i="9"/>
  <c r="AD349" i="9"/>
  <c r="AE349" i="9"/>
  <c r="AF349" i="9" s="1"/>
  <c r="AH349" i="9"/>
  <c r="Y350" i="9"/>
  <c r="Z350" i="9"/>
  <c r="AA350" i="9"/>
  <c r="AB350" i="9"/>
  <c r="AC350" i="9"/>
  <c r="AD350" i="9"/>
  <c r="AE350" i="9"/>
  <c r="AG350" i="9" s="1"/>
  <c r="AH350" i="9"/>
  <c r="Z351" i="9"/>
  <c r="AA351" i="9"/>
  <c r="AB351" i="9"/>
  <c r="AC351" i="9"/>
  <c r="AD351" i="9"/>
  <c r="AE351" i="9"/>
  <c r="AG351" i="9" s="1"/>
  <c r="AH351" i="9"/>
  <c r="Z352" i="9"/>
  <c r="AA352" i="9"/>
  <c r="AB352" i="9"/>
  <c r="AC352" i="9"/>
  <c r="AD352" i="9"/>
  <c r="AE352" i="9"/>
  <c r="AF352" i="9" s="1"/>
  <c r="AH352" i="9"/>
  <c r="AI352" i="9" s="1"/>
  <c r="Z353" i="9"/>
  <c r="AA353" i="9"/>
  <c r="AB353" i="9"/>
  <c r="AC353" i="9"/>
  <c r="AD353" i="9"/>
  <c r="AE353" i="9"/>
  <c r="AG353" i="9" s="1"/>
  <c r="AH353" i="9"/>
  <c r="Z354" i="9"/>
  <c r="AA354" i="9"/>
  <c r="AB354" i="9"/>
  <c r="AC354" i="9"/>
  <c r="AD354" i="9"/>
  <c r="AE354" i="9"/>
  <c r="AG354" i="9" s="1"/>
  <c r="AH354" i="9"/>
  <c r="Y355" i="9"/>
  <c r="Z355" i="9"/>
  <c r="AA355" i="9"/>
  <c r="AB355" i="9"/>
  <c r="AC355" i="9"/>
  <c r="AD355" i="9"/>
  <c r="AE355" i="9"/>
  <c r="AG355" i="9" s="1"/>
  <c r="AH355" i="9"/>
  <c r="Z356" i="9"/>
  <c r="AA356" i="9"/>
  <c r="AB356" i="9"/>
  <c r="AC356" i="9"/>
  <c r="AD356" i="9"/>
  <c r="AE356" i="9"/>
  <c r="AF356" i="9" s="1"/>
  <c r="AH356" i="9"/>
  <c r="Z357" i="9"/>
  <c r="AA357" i="9"/>
  <c r="AB357" i="9"/>
  <c r="AC357" i="9"/>
  <c r="AD357" i="9"/>
  <c r="AE357" i="9"/>
  <c r="AG357" i="9" s="1"/>
  <c r="AH357" i="9"/>
  <c r="Z358" i="9"/>
  <c r="AA358" i="9"/>
  <c r="AB358" i="9"/>
  <c r="AC358" i="9"/>
  <c r="AD358" i="9"/>
  <c r="AE358" i="9"/>
  <c r="AG358" i="9" s="1"/>
  <c r="AH358" i="9"/>
  <c r="Z359" i="9"/>
  <c r="AA359" i="9"/>
  <c r="AB359" i="9"/>
  <c r="AC359" i="9"/>
  <c r="AD359" i="9"/>
  <c r="AE359" i="9"/>
  <c r="AG359" i="9" s="1"/>
  <c r="AH359" i="9"/>
  <c r="Z360" i="9"/>
  <c r="AA360" i="9"/>
  <c r="AB360" i="9"/>
  <c r="AC360" i="9"/>
  <c r="AD360" i="9"/>
  <c r="AE360" i="9"/>
  <c r="AG360" i="9" s="1"/>
  <c r="AH360" i="9"/>
  <c r="Z361" i="9"/>
  <c r="AA361" i="9"/>
  <c r="AB361" i="9"/>
  <c r="AC361" i="9"/>
  <c r="AD361" i="9"/>
  <c r="AE361" i="9"/>
  <c r="AF361" i="9" s="1"/>
  <c r="AH361" i="9"/>
  <c r="Z362" i="9"/>
  <c r="AA362" i="9"/>
  <c r="AB362" i="9"/>
  <c r="AC362" i="9"/>
  <c r="AD362" i="9"/>
  <c r="AE362" i="9"/>
  <c r="AF362" i="9" s="1"/>
  <c r="AH362" i="9"/>
  <c r="Z363" i="9"/>
  <c r="AA363" i="9"/>
  <c r="AB363" i="9"/>
  <c r="AC363" i="9"/>
  <c r="AD363" i="9"/>
  <c r="AE363" i="9"/>
  <c r="AG363" i="9" s="1"/>
  <c r="AH363" i="9"/>
  <c r="Z364" i="9"/>
  <c r="AA364" i="9"/>
  <c r="AB364" i="9"/>
  <c r="AC364" i="9"/>
  <c r="AD364" i="9"/>
  <c r="AE364" i="9"/>
  <c r="AF364" i="9" s="1"/>
  <c r="AH364" i="9"/>
  <c r="Z365" i="9"/>
  <c r="AA365" i="9"/>
  <c r="AB365" i="9"/>
  <c r="AC365" i="9"/>
  <c r="AD365" i="9"/>
  <c r="AE365" i="9"/>
  <c r="AH365" i="9"/>
  <c r="Z366" i="9"/>
  <c r="AA366" i="9"/>
  <c r="AB366" i="9"/>
  <c r="AC366" i="9"/>
  <c r="AD366" i="9"/>
  <c r="AE366" i="9"/>
  <c r="AG366" i="9" s="1"/>
  <c r="AH366" i="9"/>
  <c r="Z367" i="9"/>
  <c r="AA367" i="9"/>
  <c r="AB367" i="9"/>
  <c r="AC367" i="9"/>
  <c r="AD367" i="9"/>
  <c r="AE367" i="9"/>
  <c r="AF367" i="9" s="1"/>
  <c r="AH367" i="9"/>
  <c r="Z368" i="9"/>
  <c r="AA368" i="9"/>
  <c r="AB368" i="9"/>
  <c r="AC368" i="9"/>
  <c r="AD368" i="9"/>
  <c r="AE368" i="9"/>
  <c r="AF368" i="9" s="1"/>
  <c r="AH368" i="9"/>
  <c r="Z369" i="9"/>
  <c r="AA369" i="9"/>
  <c r="AB369" i="9"/>
  <c r="AC369" i="9"/>
  <c r="AD369" i="9"/>
  <c r="AE369" i="9"/>
  <c r="AH369" i="9"/>
  <c r="Z370" i="9"/>
  <c r="AA370" i="9"/>
  <c r="AB370" i="9"/>
  <c r="AC370" i="9"/>
  <c r="AD370" i="9"/>
  <c r="AE370" i="9"/>
  <c r="AG370" i="9" s="1"/>
  <c r="AH370" i="9"/>
  <c r="Z371" i="9"/>
  <c r="AA371" i="9"/>
  <c r="AB371" i="9"/>
  <c r="AC371" i="9"/>
  <c r="AD371" i="9"/>
  <c r="AE371" i="9"/>
  <c r="AG371" i="9" s="1"/>
  <c r="AH371" i="9"/>
  <c r="Z372" i="9"/>
  <c r="AA372" i="9"/>
  <c r="AB372" i="9"/>
  <c r="AC372" i="9"/>
  <c r="AD372" i="9"/>
  <c r="AE372" i="9"/>
  <c r="AG372" i="9" s="1"/>
  <c r="AH372" i="9"/>
  <c r="Z373" i="9"/>
  <c r="AA373" i="9"/>
  <c r="AB373" i="9"/>
  <c r="AC373" i="9"/>
  <c r="AD373" i="9"/>
  <c r="AE373" i="9"/>
  <c r="AG373" i="9" s="1"/>
  <c r="AH373" i="9"/>
  <c r="Y374" i="9"/>
  <c r="Z374" i="9"/>
  <c r="AA374" i="9"/>
  <c r="AB374" i="9"/>
  <c r="AC374" i="9"/>
  <c r="AD374" i="9"/>
  <c r="AE374" i="9"/>
  <c r="AF374" i="9" s="1"/>
  <c r="AH374" i="9"/>
  <c r="Y375" i="9"/>
  <c r="Z375" i="9"/>
  <c r="AA375" i="9"/>
  <c r="AB375" i="9"/>
  <c r="AC375" i="9"/>
  <c r="AD375" i="9"/>
  <c r="AE375" i="9"/>
  <c r="AF375" i="9" s="1"/>
  <c r="AH375" i="9"/>
  <c r="Z376" i="9"/>
  <c r="AA376" i="9"/>
  <c r="AB376" i="9"/>
  <c r="AC376" i="9"/>
  <c r="AD376" i="9"/>
  <c r="AE376" i="9"/>
  <c r="AG376" i="9" s="1"/>
  <c r="AH376" i="9"/>
  <c r="Z377" i="9"/>
  <c r="AA377" i="9"/>
  <c r="AB377" i="9"/>
  <c r="AC377" i="9"/>
  <c r="AD377" i="9"/>
  <c r="AE377" i="9"/>
  <c r="AG377" i="9" s="1"/>
  <c r="AH377" i="9"/>
  <c r="Z378" i="9"/>
  <c r="AA378" i="9"/>
  <c r="AB378" i="9"/>
  <c r="AC378" i="9"/>
  <c r="AD378" i="9"/>
  <c r="AE378" i="9"/>
  <c r="AF378" i="9" s="1"/>
  <c r="AH378" i="9"/>
  <c r="Z379" i="9"/>
  <c r="AA379" i="9"/>
  <c r="AB379" i="9"/>
  <c r="AC379" i="9"/>
  <c r="AD379" i="9"/>
  <c r="AE379" i="9"/>
  <c r="AF379" i="9" s="1"/>
  <c r="AH379" i="9"/>
  <c r="Z380" i="9"/>
  <c r="AA380" i="9"/>
  <c r="AB380" i="9"/>
  <c r="AC380" i="9"/>
  <c r="AD380" i="9"/>
  <c r="AE380" i="9"/>
  <c r="AG380" i="9" s="1"/>
  <c r="AH380" i="9"/>
  <c r="Z381" i="9"/>
  <c r="AA381" i="9"/>
  <c r="AB381" i="9"/>
  <c r="AC381" i="9"/>
  <c r="AD381" i="9"/>
  <c r="AE381" i="9"/>
  <c r="AF381" i="9" s="1"/>
  <c r="AH381" i="9"/>
  <c r="Z382" i="9"/>
  <c r="AA382" i="9"/>
  <c r="AB382" i="9"/>
  <c r="AC382" i="9"/>
  <c r="AD382" i="9"/>
  <c r="AE382" i="9"/>
  <c r="AG382" i="9" s="1"/>
  <c r="AH382" i="9"/>
  <c r="Z383" i="9"/>
  <c r="AA383" i="9"/>
  <c r="AB383" i="9"/>
  <c r="AC383" i="9"/>
  <c r="AD383" i="9"/>
  <c r="AE383" i="9"/>
  <c r="AH383" i="9"/>
  <c r="Z384" i="9"/>
  <c r="AA384" i="9"/>
  <c r="AB384" i="9"/>
  <c r="AC384" i="9"/>
  <c r="AD384" i="9"/>
  <c r="AE384" i="9"/>
  <c r="AF384" i="9" s="1"/>
  <c r="AH384" i="9"/>
  <c r="Z385" i="9"/>
  <c r="AA385" i="9"/>
  <c r="AB385" i="9"/>
  <c r="AC385" i="9"/>
  <c r="AD385" i="9"/>
  <c r="AE385" i="9"/>
  <c r="AG385" i="9" s="1"/>
  <c r="AH385" i="9"/>
  <c r="Z386" i="9"/>
  <c r="AA386" i="9"/>
  <c r="AB386" i="9"/>
  <c r="AC386" i="9"/>
  <c r="AD386" i="9"/>
  <c r="AE386" i="9"/>
  <c r="AF386" i="9" s="1"/>
  <c r="AH386" i="9"/>
  <c r="Z387" i="9"/>
  <c r="AA387" i="9"/>
  <c r="AB387" i="9"/>
  <c r="AC387" i="9"/>
  <c r="AD387" i="9"/>
  <c r="AE387" i="9"/>
  <c r="AF387" i="9" s="1"/>
  <c r="AH387" i="9"/>
  <c r="Z388" i="9"/>
  <c r="AA388" i="9"/>
  <c r="AB388" i="9"/>
  <c r="AC388" i="9"/>
  <c r="AD388" i="9"/>
  <c r="AE388" i="9"/>
  <c r="AF388" i="9" s="1"/>
  <c r="AH388" i="9"/>
  <c r="Z389" i="9"/>
  <c r="AA389" i="9"/>
  <c r="AB389" i="9"/>
  <c r="AC389" i="9"/>
  <c r="AD389" i="9"/>
  <c r="AE389" i="9"/>
  <c r="AG389" i="9" s="1"/>
  <c r="AH389" i="9"/>
  <c r="Z390" i="9"/>
  <c r="AA390" i="9"/>
  <c r="AB390" i="9"/>
  <c r="AC390" i="9"/>
  <c r="AD390" i="9"/>
  <c r="AE390" i="9"/>
  <c r="AG390" i="9" s="1"/>
  <c r="AH390" i="9"/>
  <c r="Z391" i="9"/>
  <c r="AA391" i="9"/>
  <c r="AB391" i="9"/>
  <c r="AC391" i="9"/>
  <c r="AD391" i="9"/>
  <c r="AE391" i="9"/>
  <c r="AG391" i="9" s="1"/>
  <c r="AH391" i="9"/>
  <c r="Z392" i="9"/>
  <c r="AA392" i="9"/>
  <c r="AB392" i="9"/>
  <c r="AC392" i="9"/>
  <c r="AD392" i="9"/>
  <c r="AE392" i="9"/>
  <c r="AG392" i="9" s="1"/>
  <c r="AH392" i="9"/>
  <c r="Z393" i="9"/>
  <c r="AA393" i="9"/>
  <c r="AB393" i="9"/>
  <c r="AC393" i="9"/>
  <c r="AD393" i="9"/>
  <c r="AE393" i="9"/>
  <c r="AF393" i="9" s="1"/>
  <c r="AH393" i="9"/>
  <c r="Z394" i="9"/>
  <c r="AA394" i="9"/>
  <c r="AB394" i="9"/>
  <c r="AC394" i="9"/>
  <c r="AD394" i="9"/>
  <c r="AE394" i="9"/>
  <c r="AF394" i="9" s="1"/>
  <c r="AH394" i="9"/>
  <c r="Z395" i="9"/>
  <c r="AA395" i="9"/>
  <c r="AB395" i="9"/>
  <c r="AC395" i="9"/>
  <c r="AD395" i="9"/>
  <c r="AE395" i="9"/>
  <c r="AF395" i="9" s="1"/>
  <c r="AH395" i="9"/>
  <c r="Z396" i="9"/>
  <c r="AA396" i="9"/>
  <c r="AB396" i="9"/>
  <c r="AC396" i="9"/>
  <c r="AD396" i="9"/>
  <c r="AE396" i="9"/>
  <c r="AF396" i="9" s="1"/>
  <c r="AH396" i="9"/>
  <c r="Z397" i="9"/>
  <c r="AA397" i="9"/>
  <c r="AB397" i="9"/>
  <c r="AC397" i="9"/>
  <c r="AD397" i="9"/>
  <c r="AE397" i="9"/>
  <c r="AF397" i="9" s="1"/>
  <c r="AH397" i="9"/>
  <c r="Z398" i="9"/>
  <c r="AA398" i="9"/>
  <c r="AB398" i="9"/>
  <c r="AC398" i="9"/>
  <c r="AD398" i="9"/>
  <c r="AE398" i="9"/>
  <c r="AF398" i="9" s="1"/>
  <c r="AH398" i="9"/>
  <c r="Z399" i="9"/>
  <c r="AA399" i="9"/>
  <c r="AB399" i="9"/>
  <c r="AC399" i="9"/>
  <c r="AD399" i="9"/>
  <c r="AE399" i="9"/>
  <c r="AF399" i="9" s="1"/>
  <c r="AH399" i="9"/>
  <c r="Z400" i="9"/>
  <c r="AA400" i="9"/>
  <c r="AB400" i="9"/>
  <c r="AC400" i="9"/>
  <c r="AD400" i="9"/>
  <c r="AE400" i="9"/>
  <c r="AF400" i="9" s="1"/>
  <c r="AH400" i="9"/>
  <c r="Z401" i="9"/>
  <c r="AA401" i="9"/>
  <c r="AB401" i="9"/>
  <c r="AC401" i="9"/>
  <c r="AD401" i="9"/>
  <c r="AE401" i="9"/>
  <c r="AF401" i="9" s="1"/>
  <c r="AH401" i="9"/>
  <c r="Z402" i="9"/>
  <c r="AA402" i="9"/>
  <c r="AB402" i="9"/>
  <c r="AC402" i="9"/>
  <c r="AD402" i="9"/>
  <c r="AE402" i="9"/>
  <c r="AF402" i="9" s="1"/>
  <c r="AH402" i="9"/>
  <c r="Z403" i="9"/>
  <c r="AA403" i="9"/>
  <c r="AB403" i="9"/>
  <c r="AC403" i="9"/>
  <c r="AD403" i="9"/>
  <c r="AE403" i="9"/>
  <c r="AF403" i="9" s="1"/>
  <c r="AH403" i="9"/>
  <c r="Z404" i="9"/>
  <c r="AA404" i="9"/>
  <c r="AB404" i="9"/>
  <c r="AC404" i="9"/>
  <c r="AD404" i="9"/>
  <c r="AE404" i="9"/>
  <c r="AG404" i="9" s="1"/>
  <c r="AH404" i="9"/>
  <c r="Z405" i="9"/>
  <c r="AA405" i="9"/>
  <c r="AB405" i="9"/>
  <c r="AC405" i="9"/>
  <c r="AD405" i="9"/>
  <c r="AE405" i="9"/>
  <c r="AG405" i="9" s="1"/>
  <c r="AH405" i="9"/>
  <c r="Y406" i="9"/>
  <c r="Z406" i="9"/>
  <c r="AA406" i="9"/>
  <c r="AB406" i="9"/>
  <c r="AC406" i="9"/>
  <c r="AD406" i="9"/>
  <c r="AE406" i="9"/>
  <c r="AG406" i="9" s="1"/>
  <c r="AH406" i="9"/>
  <c r="Z407" i="9"/>
  <c r="AA407" i="9"/>
  <c r="AB407" i="9"/>
  <c r="AC407" i="9"/>
  <c r="AD407" i="9"/>
  <c r="AE407" i="9"/>
  <c r="AG407" i="9" s="1"/>
  <c r="AH407" i="9"/>
  <c r="Z408" i="9"/>
  <c r="AA408" i="9"/>
  <c r="AB408" i="9"/>
  <c r="AC408" i="9"/>
  <c r="AD408" i="9"/>
  <c r="AE408" i="9"/>
  <c r="AF408" i="9" s="1"/>
  <c r="AH408" i="9"/>
  <c r="Z409" i="9"/>
  <c r="AA409" i="9"/>
  <c r="AB409" i="9"/>
  <c r="AC409" i="9"/>
  <c r="AD409" i="9"/>
  <c r="AE409" i="9"/>
  <c r="AG409" i="9" s="1"/>
  <c r="AH409" i="9"/>
  <c r="Z410" i="9"/>
  <c r="AA410" i="9"/>
  <c r="AB410" i="9"/>
  <c r="AC410" i="9"/>
  <c r="AD410" i="9"/>
  <c r="AE410" i="9"/>
  <c r="AF410" i="9" s="1"/>
  <c r="AH410" i="9"/>
  <c r="Z411" i="9"/>
  <c r="AA411" i="9"/>
  <c r="AB411" i="9"/>
  <c r="AC411" i="9"/>
  <c r="AD411" i="9"/>
  <c r="AE411" i="9"/>
  <c r="AF411" i="9" s="1"/>
  <c r="AH411" i="9"/>
  <c r="Z412" i="9"/>
  <c r="AA412" i="9"/>
  <c r="AB412" i="9"/>
  <c r="AC412" i="9"/>
  <c r="AD412" i="9"/>
  <c r="AE412" i="9"/>
  <c r="AF412" i="9" s="1"/>
  <c r="AH412" i="9"/>
  <c r="Z413" i="9"/>
  <c r="AA413" i="9"/>
  <c r="AB413" i="9"/>
  <c r="AC413" i="9"/>
  <c r="AD413" i="9"/>
  <c r="AE413" i="9"/>
  <c r="AH413" i="9"/>
  <c r="Z414" i="9"/>
  <c r="AA414" i="9"/>
  <c r="AB414" i="9"/>
  <c r="AC414" i="9"/>
  <c r="AD414" i="9"/>
  <c r="AE414" i="9"/>
  <c r="AH414" i="9"/>
  <c r="Y415" i="9"/>
  <c r="Z415" i="9"/>
  <c r="AA415" i="9"/>
  <c r="AB415" i="9"/>
  <c r="AC415" i="9"/>
  <c r="AD415" i="9"/>
  <c r="AE415" i="9"/>
  <c r="AG415" i="9" s="1"/>
  <c r="AH415" i="9"/>
  <c r="Z416" i="9"/>
  <c r="AA416" i="9"/>
  <c r="AB416" i="9"/>
  <c r="AC416" i="9"/>
  <c r="AD416" i="9"/>
  <c r="AE416" i="9"/>
  <c r="AF416" i="9" s="1"/>
  <c r="AH416" i="9"/>
  <c r="Z417" i="9"/>
  <c r="AA417" i="9"/>
  <c r="AB417" i="9"/>
  <c r="AC417" i="9"/>
  <c r="AD417" i="9"/>
  <c r="AE417" i="9"/>
  <c r="AF417" i="9" s="1"/>
  <c r="AH417" i="9"/>
  <c r="Z418" i="9"/>
  <c r="AA418" i="9"/>
  <c r="AB418" i="9"/>
  <c r="AC418" i="9"/>
  <c r="AD418" i="9"/>
  <c r="AE418" i="9"/>
  <c r="AF418" i="9" s="1"/>
  <c r="AH418" i="9"/>
  <c r="Z419" i="9"/>
  <c r="AA419" i="9"/>
  <c r="AB419" i="9"/>
  <c r="AC419" i="9"/>
  <c r="AD419" i="9"/>
  <c r="AE419" i="9"/>
  <c r="AG419" i="9" s="1"/>
  <c r="AH419" i="9"/>
  <c r="Z420" i="9"/>
  <c r="AA420" i="9"/>
  <c r="AB420" i="9"/>
  <c r="AC420" i="9"/>
  <c r="AD420" i="9"/>
  <c r="AE420" i="9"/>
  <c r="AF420" i="9" s="1"/>
  <c r="AH420" i="9"/>
  <c r="Z421" i="9"/>
  <c r="AA421" i="9"/>
  <c r="AB421" i="9"/>
  <c r="AC421" i="9"/>
  <c r="AD421" i="9"/>
  <c r="AE421" i="9"/>
  <c r="AG421" i="9" s="1"/>
  <c r="AH421" i="9"/>
  <c r="Z422" i="9"/>
  <c r="AA422" i="9"/>
  <c r="AB422" i="9"/>
  <c r="AC422" i="9"/>
  <c r="AD422" i="9"/>
  <c r="AE422" i="9"/>
  <c r="AG422" i="9" s="1"/>
  <c r="AH422" i="9"/>
  <c r="Z423" i="9"/>
  <c r="AA423" i="9"/>
  <c r="AB423" i="9"/>
  <c r="AC423" i="9"/>
  <c r="AD423" i="9"/>
  <c r="AE423" i="9"/>
  <c r="AF423" i="9" s="1"/>
  <c r="AH423" i="9"/>
  <c r="Z424" i="9"/>
  <c r="AA424" i="9"/>
  <c r="AB424" i="9"/>
  <c r="AC424" i="9"/>
  <c r="AD424" i="9"/>
  <c r="AE424" i="9"/>
  <c r="AH424" i="9"/>
  <c r="Z425" i="9"/>
  <c r="AA425" i="9"/>
  <c r="AB425" i="9"/>
  <c r="AC425" i="9"/>
  <c r="AD425" i="9"/>
  <c r="AE425" i="9"/>
  <c r="AF425" i="9" s="1"/>
  <c r="AH425" i="9"/>
  <c r="Z426" i="9"/>
  <c r="AA426" i="9"/>
  <c r="AB426" i="9"/>
  <c r="AC426" i="9"/>
  <c r="AD426" i="9"/>
  <c r="AE426" i="9"/>
  <c r="AG426" i="9" s="1"/>
  <c r="AH426" i="9"/>
  <c r="Z427" i="9"/>
  <c r="AA427" i="9"/>
  <c r="AB427" i="9"/>
  <c r="AC427" i="9"/>
  <c r="AD427" i="9"/>
  <c r="AE427" i="9"/>
  <c r="AG427" i="9" s="1"/>
  <c r="AH427" i="9"/>
  <c r="Y428" i="9"/>
  <c r="Z428" i="9"/>
  <c r="AA428" i="9"/>
  <c r="AB428" i="9"/>
  <c r="AC428" i="9"/>
  <c r="AD428" i="9"/>
  <c r="AE428" i="9"/>
  <c r="AG428" i="9" s="1"/>
  <c r="AH428" i="9"/>
  <c r="Z429" i="9"/>
  <c r="AA429" i="9"/>
  <c r="AB429" i="9"/>
  <c r="AC429" i="9"/>
  <c r="AD429" i="9"/>
  <c r="AE429" i="9"/>
  <c r="AF429" i="9" s="1"/>
  <c r="AH429" i="9"/>
  <c r="Z430" i="9"/>
  <c r="AA430" i="9"/>
  <c r="AB430" i="9"/>
  <c r="AC430" i="9"/>
  <c r="AD430" i="9"/>
  <c r="AE430" i="9"/>
  <c r="AG430" i="9" s="1"/>
  <c r="AH430" i="9"/>
  <c r="AI430" i="9" s="1"/>
  <c r="Z431" i="9"/>
  <c r="AA431" i="9"/>
  <c r="AB431" i="9"/>
  <c r="AC431" i="9"/>
  <c r="AD431" i="9"/>
  <c r="AE431" i="9"/>
  <c r="AF431" i="9" s="1"/>
  <c r="AH431" i="9"/>
  <c r="Z432" i="9"/>
  <c r="AA432" i="9"/>
  <c r="AB432" i="9"/>
  <c r="AC432" i="9"/>
  <c r="AD432" i="9"/>
  <c r="AE432" i="9"/>
  <c r="AF432" i="9" s="1"/>
  <c r="AH432" i="9"/>
  <c r="Z433" i="9"/>
  <c r="AA433" i="9"/>
  <c r="AB433" i="9"/>
  <c r="AC433" i="9"/>
  <c r="AD433" i="9"/>
  <c r="AE433" i="9"/>
  <c r="AG433" i="9" s="1"/>
  <c r="AH433" i="9"/>
  <c r="Y434" i="9"/>
  <c r="Z434" i="9"/>
  <c r="AA434" i="9"/>
  <c r="AB434" i="9"/>
  <c r="AC434" i="9"/>
  <c r="AD434" i="9"/>
  <c r="AE434" i="9"/>
  <c r="AF434" i="9" s="1"/>
  <c r="AH434" i="9"/>
  <c r="Z435" i="9"/>
  <c r="AA435" i="9"/>
  <c r="AB435" i="9"/>
  <c r="AC435" i="9"/>
  <c r="AD435" i="9"/>
  <c r="AE435" i="9"/>
  <c r="AF435" i="9" s="1"/>
  <c r="AH435" i="9"/>
  <c r="Z436" i="9"/>
  <c r="AA436" i="9"/>
  <c r="AB436" i="9"/>
  <c r="AC436" i="9"/>
  <c r="AD436" i="9"/>
  <c r="AE436" i="9"/>
  <c r="AF436" i="9" s="1"/>
  <c r="AH436" i="9"/>
  <c r="Z437" i="9"/>
  <c r="AA437" i="9"/>
  <c r="AB437" i="9"/>
  <c r="AC437" i="9"/>
  <c r="AD437" i="9"/>
  <c r="AE437" i="9"/>
  <c r="AF437" i="9" s="1"/>
  <c r="AH437" i="9"/>
  <c r="Z438" i="9"/>
  <c r="AA438" i="9"/>
  <c r="AB438" i="9"/>
  <c r="AC438" i="9"/>
  <c r="AD438" i="9"/>
  <c r="AE438" i="9"/>
  <c r="AH438" i="9"/>
  <c r="Y439" i="9"/>
  <c r="Z439" i="9"/>
  <c r="AA439" i="9"/>
  <c r="AB439" i="9"/>
  <c r="AC439" i="9"/>
  <c r="AD439" i="9"/>
  <c r="AE439" i="9"/>
  <c r="AG439" i="9" s="1"/>
  <c r="AH439" i="9"/>
  <c r="Z440" i="9"/>
  <c r="AA440" i="9"/>
  <c r="AB440" i="9"/>
  <c r="AC440" i="9"/>
  <c r="AD440" i="9"/>
  <c r="AE440" i="9"/>
  <c r="AG440" i="9" s="1"/>
  <c r="AH440" i="9"/>
  <c r="Z441" i="9"/>
  <c r="AA441" i="9"/>
  <c r="AB441" i="9"/>
  <c r="AC441" i="9"/>
  <c r="AD441" i="9"/>
  <c r="AE441" i="9"/>
  <c r="AH441" i="9"/>
  <c r="Z442" i="9"/>
  <c r="AA442" i="9"/>
  <c r="AB442" i="9"/>
  <c r="AC442" i="9"/>
  <c r="AD442" i="9"/>
  <c r="AE442" i="9"/>
  <c r="AF442" i="9" s="1"/>
  <c r="AH442" i="9"/>
  <c r="Z443" i="9"/>
  <c r="AA443" i="9"/>
  <c r="AB443" i="9"/>
  <c r="AC443" i="9"/>
  <c r="AD443" i="9"/>
  <c r="AE443" i="9"/>
  <c r="AG443" i="9" s="1"/>
  <c r="AH443" i="9"/>
  <c r="Z444" i="9"/>
  <c r="AA444" i="9"/>
  <c r="AB444" i="9"/>
  <c r="AC444" i="9"/>
  <c r="AD444" i="9"/>
  <c r="AE444" i="9"/>
  <c r="AG444" i="9" s="1"/>
  <c r="AH444" i="9"/>
  <c r="Z445" i="9"/>
  <c r="AA445" i="9"/>
  <c r="AB445" i="9"/>
  <c r="AC445" i="9"/>
  <c r="AD445" i="9"/>
  <c r="AE445" i="9"/>
  <c r="AG445" i="9" s="1"/>
  <c r="AH445" i="9"/>
  <c r="Z446" i="9"/>
  <c r="AA446" i="9"/>
  <c r="AB446" i="9"/>
  <c r="AC446" i="9"/>
  <c r="AD446" i="9"/>
  <c r="AE446" i="9"/>
  <c r="AF446" i="9" s="1"/>
  <c r="AH446" i="9"/>
  <c r="Y447" i="9"/>
  <c r="Z447" i="9"/>
  <c r="AA447" i="9"/>
  <c r="AB447" i="9"/>
  <c r="AC447" i="9"/>
  <c r="AD447" i="9"/>
  <c r="AE447" i="9"/>
  <c r="AG447" i="9" s="1"/>
  <c r="AH447" i="9"/>
  <c r="Z448" i="9"/>
  <c r="AA448" i="9"/>
  <c r="AB448" i="9"/>
  <c r="AC448" i="9"/>
  <c r="AD448" i="9"/>
  <c r="AE448" i="9"/>
  <c r="AG448" i="9" s="1"/>
  <c r="AH448" i="9"/>
  <c r="Z449" i="9"/>
  <c r="AA449" i="9"/>
  <c r="AB449" i="9"/>
  <c r="AC449" i="9"/>
  <c r="AD449" i="9"/>
  <c r="AE449" i="9"/>
  <c r="AG449" i="9" s="1"/>
  <c r="AH449" i="9"/>
  <c r="Z450" i="9"/>
  <c r="AA450" i="9"/>
  <c r="AB450" i="9"/>
  <c r="AC450" i="9"/>
  <c r="AD450" i="9"/>
  <c r="AE450" i="9"/>
  <c r="AF450" i="9" s="1"/>
  <c r="AH450" i="9"/>
  <c r="Y451" i="9"/>
  <c r="Z451" i="9"/>
  <c r="AA451" i="9"/>
  <c r="AB451" i="9"/>
  <c r="AC451" i="9"/>
  <c r="AD451" i="9"/>
  <c r="AE451" i="9"/>
  <c r="AG451" i="9" s="1"/>
  <c r="AH451" i="9"/>
  <c r="Z452" i="9"/>
  <c r="AA452" i="9"/>
  <c r="AB452" i="9"/>
  <c r="AC452" i="9"/>
  <c r="AD452" i="9"/>
  <c r="AE452" i="9"/>
  <c r="AH452" i="9"/>
  <c r="Z453" i="9"/>
  <c r="AA453" i="9"/>
  <c r="AB453" i="9"/>
  <c r="AC453" i="9"/>
  <c r="AD453" i="9"/>
  <c r="AE453" i="9"/>
  <c r="AG453" i="9" s="1"/>
  <c r="AH453" i="9"/>
  <c r="Y454" i="9"/>
  <c r="Z454" i="9"/>
  <c r="AA454" i="9"/>
  <c r="AB454" i="9"/>
  <c r="AC454" i="9"/>
  <c r="AD454" i="9"/>
  <c r="AE454" i="9"/>
  <c r="AF454" i="9" s="1"/>
  <c r="AH454" i="9"/>
  <c r="Z455" i="9"/>
  <c r="AA455" i="9"/>
  <c r="AB455" i="9"/>
  <c r="AC455" i="9"/>
  <c r="AD455" i="9"/>
  <c r="AE455" i="9"/>
  <c r="AG455" i="9" s="1"/>
  <c r="AH455" i="9"/>
  <c r="Y456" i="9"/>
  <c r="Z456" i="9"/>
  <c r="AA456" i="9"/>
  <c r="AB456" i="9"/>
  <c r="AC456" i="9"/>
  <c r="AD456" i="9"/>
  <c r="AE456" i="9"/>
  <c r="AG456" i="9" s="1"/>
  <c r="AH456" i="9"/>
  <c r="AJ456" i="9" s="1"/>
  <c r="Z457" i="9"/>
  <c r="AA457" i="9"/>
  <c r="AB457" i="9"/>
  <c r="AC457" i="9"/>
  <c r="AD457" i="9"/>
  <c r="AE457" i="9"/>
  <c r="AF457" i="9" s="1"/>
  <c r="AH457" i="9"/>
  <c r="Z458" i="9"/>
  <c r="AA458" i="9"/>
  <c r="AB458" i="9"/>
  <c r="AC458" i="9"/>
  <c r="AD458" i="9"/>
  <c r="AE458" i="9"/>
  <c r="AG458" i="9" s="1"/>
  <c r="AH458" i="9"/>
  <c r="AJ458" i="9" s="1"/>
  <c r="Z459" i="9"/>
  <c r="AA459" i="9"/>
  <c r="AB459" i="9"/>
  <c r="AC459" i="9"/>
  <c r="AD459" i="9"/>
  <c r="AE459" i="9"/>
  <c r="AF459" i="9" s="1"/>
  <c r="AH459" i="9"/>
  <c r="Z460" i="9"/>
  <c r="AA460" i="9"/>
  <c r="AB460" i="9"/>
  <c r="AC460" i="9"/>
  <c r="AD460" i="9"/>
  <c r="AE460" i="9"/>
  <c r="AG460" i="9" s="1"/>
  <c r="AH460" i="9"/>
  <c r="Z461" i="9"/>
  <c r="AA461" i="9"/>
  <c r="AB461" i="9"/>
  <c r="AC461" i="9"/>
  <c r="AD461" i="9"/>
  <c r="AE461" i="9"/>
  <c r="AH461" i="9"/>
  <c r="Z462" i="9"/>
  <c r="AA462" i="9"/>
  <c r="AB462" i="9"/>
  <c r="AC462" i="9"/>
  <c r="AD462" i="9"/>
  <c r="AE462" i="9"/>
  <c r="AF462" i="9" s="1"/>
  <c r="AH462" i="9"/>
  <c r="Z463" i="9"/>
  <c r="AA463" i="9"/>
  <c r="AB463" i="9"/>
  <c r="AC463" i="9"/>
  <c r="AD463" i="9"/>
  <c r="AE463" i="9"/>
  <c r="AF463" i="9" s="1"/>
  <c r="AH463" i="9"/>
  <c r="Z464" i="9"/>
  <c r="AA464" i="9"/>
  <c r="AB464" i="9"/>
  <c r="AC464" i="9"/>
  <c r="AD464" i="9"/>
  <c r="AE464" i="9"/>
  <c r="AF464" i="9" s="1"/>
  <c r="AH464" i="9"/>
  <c r="Z465" i="9"/>
  <c r="AA465" i="9"/>
  <c r="AB465" i="9"/>
  <c r="AC465" i="9"/>
  <c r="AD465" i="9"/>
  <c r="AE465" i="9"/>
  <c r="AF465" i="9" s="1"/>
  <c r="AH465" i="9"/>
  <c r="Z466" i="9"/>
  <c r="AA466" i="9"/>
  <c r="AB466" i="9"/>
  <c r="AC466" i="9"/>
  <c r="AD466" i="9"/>
  <c r="AE466" i="9"/>
  <c r="AG466" i="9" s="1"/>
  <c r="AH466" i="9"/>
  <c r="Z467" i="9"/>
  <c r="AA467" i="9"/>
  <c r="AB467" i="9"/>
  <c r="AC467" i="9"/>
  <c r="AD467" i="9"/>
  <c r="AE467" i="9"/>
  <c r="AG467" i="9" s="1"/>
  <c r="AH467" i="9"/>
  <c r="Y468" i="9"/>
  <c r="Z468" i="9"/>
  <c r="AA468" i="9"/>
  <c r="AB468" i="9"/>
  <c r="AC468" i="9"/>
  <c r="AD468" i="9"/>
  <c r="AE468" i="9"/>
  <c r="AF468" i="9" s="1"/>
  <c r="AH468" i="9"/>
  <c r="Z469" i="9"/>
  <c r="AA469" i="9"/>
  <c r="AB469" i="9"/>
  <c r="AC469" i="9"/>
  <c r="AD469" i="9"/>
  <c r="AE469" i="9"/>
  <c r="AF469" i="9" s="1"/>
  <c r="AH469" i="9"/>
  <c r="AJ469" i="9" s="1"/>
  <c r="Z470" i="9"/>
  <c r="AA470" i="9"/>
  <c r="AB470" i="9"/>
  <c r="AC470" i="9"/>
  <c r="AD470" i="9"/>
  <c r="AE470" i="9"/>
  <c r="AF470" i="9" s="1"/>
  <c r="AH470" i="9"/>
  <c r="Z471" i="9"/>
  <c r="AA471" i="9"/>
  <c r="AB471" i="9"/>
  <c r="AC471" i="9"/>
  <c r="AD471" i="9"/>
  <c r="AE471" i="9"/>
  <c r="AF471" i="9" s="1"/>
  <c r="AH471" i="9"/>
  <c r="Z472" i="9"/>
  <c r="AA472" i="9"/>
  <c r="AB472" i="9"/>
  <c r="AC472" i="9"/>
  <c r="AD472" i="9"/>
  <c r="AE472" i="9"/>
  <c r="AF472" i="9" s="1"/>
  <c r="AH472" i="9"/>
  <c r="Z473" i="9"/>
  <c r="AA473" i="9"/>
  <c r="AB473" i="9"/>
  <c r="AC473" i="9"/>
  <c r="AD473" i="9"/>
  <c r="AE473" i="9"/>
  <c r="AF473" i="9" s="1"/>
  <c r="AH473" i="9"/>
  <c r="Z474" i="9"/>
  <c r="AA474" i="9"/>
  <c r="AB474" i="9"/>
  <c r="AC474" i="9"/>
  <c r="AD474" i="9"/>
  <c r="AE474" i="9"/>
  <c r="AG474" i="9" s="1"/>
  <c r="AH474" i="9"/>
  <c r="Z475" i="9"/>
  <c r="AA475" i="9"/>
  <c r="AB475" i="9"/>
  <c r="AC475" i="9"/>
  <c r="AD475" i="9"/>
  <c r="AE475" i="9"/>
  <c r="AG475" i="9" s="1"/>
  <c r="AH475" i="9"/>
  <c r="Y476" i="9"/>
  <c r="Z476" i="9"/>
  <c r="AA476" i="9"/>
  <c r="AB476" i="9"/>
  <c r="AC476" i="9"/>
  <c r="AD476" i="9"/>
  <c r="AE476" i="9"/>
  <c r="AF476" i="9" s="1"/>
  <c r="AH476" i="9"/>
  <c r="Z477" i="9"/>
  <c r="AA477" i="9"/>
  <c r="AB477" i="9"/>
  <c r="AC477" i="9"/>
  <c r="AD477" i="9"/>
  <c r="AE477" i="9"/>
  <c r="AF477" i="9" s="1"/>
  <c r="AH477" i="9"/>
  <c r="Z478" i="9"/>
  <c r="AA478" i="9"/>
  <c r="AB478" i="9"/>
  <c r="AC478" i="9"/>
  <c r="AD478" i="9"/>
  <c r="AE478" i="9"/>
  <c r="AG478" i="9" s="1"/>
  <c r="AH478" i="9"/>
  <c r="Z479" i="9"/>
  <c r="AA479" i="9"/>
  <c r="AB479" i="9"/>
  <c r="AC479" i="9"/>
  <c r="AD479" i="9"/>
  <c r="AE479" i="9"/>
  <c r="AH479" i="9"/>
  <c r="Z480" i="9"/>
  <c r="AA480" i="9"/>
  <c r="AB480" i="9"/>
  <c r="AC480" i="9"/>
  <c r="AD480" i="9"/>
  <c r="AE480" i="9"/>
  <c r="AG480" i="9" s="1"/>
  <c r="AH480" i="9"/>
  <c r="Z481" i="9"/>
  <c r="AA481" i="9"/>
  <c r="AB481" i="9"/>
  <c r="AC481" i="9"/>
  <c r="AD481" i="9"/>
  <c r="AE481" i="9"/>
  <c r="AG481" i="9" s="1"/>
  <c r="AH481" i="9"/>
  <c r="Z482" i="9"/>
  <c r="AA482" i="9"/>
  <c r="AB482" i="9"/>
  <c r="AC482" i="9"/>
  <c r="AD482" i="9"/>
  <c r="AE482" i="9"/>
  <c r="AH482" i="9"/>
  <c r="Y483" i="9"/>
  <c r="Z483" i="9"/>
  <c r="AA483" i="9"/>
  <c r="AB483" i="9"/>
  <c r="AC483" i="9"/>
  <c r="AD483" i="9"/>
  <c r="AE483" i="9"/>
  <c r="AF483" i="9" s="1"/>
  <c r="AH483" i="9"/>
  <c r="Z484" i="9"/>
  <c r="AA484" i="9"/>
  <c r="AB484" i="9"/>
  <c r="AC484" i="9"/>
  <c r="AD484" i="9"/>
  <c r="AE484" i="9"/>
  <c r="AF484" i="9" s="1"/>
  <c r="AH484" i="9"/>
  <c r="Z485" i="9"/>
  <c r="AA485" i="9"/>
  <c r="AB485" i="9"/>
  <c r="AC485" i="9"/>
  <c r="AD485" i="9"/>
  <c r="AE485" i="9"/>
  <c r="AF485" i="9" s="1"/>
  <c r="AH485" i="9"/>
  <c r="Z486" i="9"/>
  <c r="AA486" i="9"/>
  <c r="AB486" i="9"/>
  <c r="AC486" i="9"/>
  <c r="AD486" i="9"/>
  <c r="AE486" i="9"/>
  <c r="AF486" i="9" s="1"/>
  <c r="AH486" i="9"/>
  <c r="Z487" i="9"/>
  <c r="AA487" i="9"/>
  <c r="AB487" i="9"/>
  <c r="AC487" i="9"/>
  <c r="AD487" i="9"/>
  <c r="AE487" i="9"/>
  <c r="AF487" i="9" s="1"/>
  <c r="AH487" i="9"/>
  <c r="Z488" i="9"/>
  <c r="AA488" i="9"/>
  <c r="AB488" i="9"/>
  <c r="AC488" i="9"/>
  <c r="AD488" i="9"/>
  <c r="AE488" i="9"/>
  <c r="AF488" i="9" s="1"/>
  <c r="AH488" i="9"/>
  <c r="Z489" i="9"/>
  <c r="AA489" i="9"/>
  <c r="AB489" i="9"/>
  <c r="AC489" i="9"/>
  <c r="AD489" i="9"/>
  <c r="AE489" i="9"/>
  <c r="AG489" i="9" s="1"/>
  <c r="AH489" i="9"/>
  <c r="Z490" i="9"/>
  <c r="AA490" i="9"/>
  <c r="AB490" i="9"/>
  <c r="AC490" i="9"/>
  <c r="AD490" i="9"/>
  <c r="AE490" i="9"/>
  <c r="AG490" i="9" s="1"/>
  <c r="AH490" i="9"/>
  <c r="Z491" i="9"/>
  <c r="AA491" i="9"/>
  <c r="AB491" i="9"/>
  <c r="AC491" i="9"/>
  <c r="AD491" i="9"/>
  <c r="AE491" i="9"/>
  <c r="AF491" i="9" s="1"/>
  <c r="AH491" i="9"/>
  <c r="Z492" i="9"/>
  <c r="AA492" i="9"/>
  <c r="AB492" i="9"/>
  <c r="AC492" i="9"/>
  <c r="AD492" i="9"/>
  <c r="AE492" i="9"/>
  <c r="AH492" i="9"/>
  <c r="Z493" i="9"/>
  <c r="AA493" i="9"/>
  <c r="AB493" i="9"/>
  <c r="AC493" i="9"/>
  <c r="AD493" i="9"/>
  <c r="AE493" i="9"/>
  <c r="AF493" i="9" s="1"/>
  <c r="AH493" i="9"/>
  <c r="Z494" i="9"/>
  <c r="AA494" i="9"/>
  <c r="AB494" i="9"/>
  <c r="AC494" i="9"/>
  <c r="AD494" i="9"/>
  <c r="AE494" i="9"/>
  <c r="AG494" i="9" s="1"/>
  <c r="AH494" i="9"/>
  <c r="Z495" i="9"/>
  <c r="AA495" i="9"/>
  <c r="AB495" i="9"/>
  <c r="AC495" i="9"/>
  <c r="AD495" i="9"/>
  <c r="AE495" i="9"/>
  <c r="AF495" i="9" s="1"/>
  <c r="AH495" i="9"/>
  <c r="Z496" i="9"/>
  <c r="AA496" i="9"/>
  <c r="AB496" i="9"/>
  <c r="AC496" i="9"/>
  <c r="AD496" i="9"/>
  <c r="AE496" i="9"/>
  <c r="AF496" i="9" s="1"/>
  <c r="AH496" i="9"/>
  <c r="Z497" i="9"/>
  <c r="AA497" i="9"/>
  <c r="AB497" i="9"/>
  <c r="AC497" i="9"/>
  <c r="AD497" i="9"/>
  <c r="AE497" i="9"/>
  <c r="AH497" i="9"/>
  <c r="Z498" i="9"/>
  <c r="AA498" i="9"/>
  <c r="AB498" i="9"/>
  <c r="AC498" i="9"/>
  <c r="AD498" i="9"/>
  <c r="AE498" i="9"/>
  <c r="AG498" i="9" s="1"/>
  <c r="AH498" i="9"/>
  <c r="Z499" i="9"/>
  <c r="AA499" i="9"/>
  <c r="AB499" i="9"/>
  <c r="AC499" i="9"/>
  <c r="AD499" i="9"/>
  <c r="AE499" i="9"/>
  <c r="AF499" i="9" s="1"/>
  <c r="AH499" i="9"/>
  <c r="Z500" i="9"/>
  <c r="AA500" i="9"/>
  <c r="AB500" i="9"/>
  <c r="AC500" i="9"/>
  <c r="AD500" i="9"/>
  <c r="AE500" i="9"/>
  <c r="AF500" i="9" s="1"/>
  <c r="AH500" i="9"/>
  <c r="Z501" i="9"/>
  <c r="AA501" i="9"/>
  <c r="AB501" i="9"/>
  <c r="AC501" i="9"/>
  <c r="AD501" i="9"/>
  <c r="AE501" i="9"/>
  <c r="AH501" i="9"/>
  <c r="Z502" i="9"/>
  <c r="AA502" i="9"/>
  <c r="AB502" i="9"/>
  <c r="AC502" i="9"/>
  <c r="AD502" i="9"/>
  <c r="AE502" i="9"/>
  <c r="AF502" i="9" s="1"/>
  <c r="AH502" i="9"/>
  <c r="Z503" i="9"/>
  <c r="AA503" i="9"/>
  <c r="AB503" i="9"/>
  <c r="AC503" i="9"/>
  <c r="AD503" i="9"/>
  <c r="AE503" i="9"/>
  <c r="AF503" i="9" s="1"/>
  <c r="AH503" i="9"/>
  <c r="Z504" i="9"/>
  <c r="AA504" i="9"/>
  <c r="AB504" i="9"/>
  <c r="AC504" i="9"/>
  <c r="AD504" i="9"/>
  <c r="AE504" i="9"/>
  <c r="AG504" i="9" s="1"/>
  <c r="AH504" i="9"/>
  <c r="Z505" i="9"/>
  <c r="AA505" i="9"/>
  <c r="AB505" i="9"/>
  <c r="AC505" i="9"/>
  <c r="AD505" i="9"/>
  <c r="AE505" i="9"/>
  <c r="AF505" i="9" s="1"/>
  <c r="AH505" i="9"/>
  <c r="Z506" i="9"/>
  <c r="AA506" i="9"/>
  <c r="AB506" i="9"/>
  <c r="AC506" i="9"/>
  <c r="AD506" i="9"/>
  <c r="AE506" i="9"/>
  <c r="AF506" i="9" s="1"/>
  <c r="AH506" i="9"/>
  <c r="Z507" i="9"/>
  <c r="AA507" i="9"/>
  <c r="AB507" i="9"/>
  <c r="AC507" i="9"/>
  <c r="AD507" i="9"/>
  <c r="AE507" i="9"/>
  <c r="AG507" i="9" s="1"/>
  <c r="AH507" i="9"/>
  <c r="Z508" i="9"/>
  <c r="AA508" i="9"/>
  <c r="AB508" i="9"/>
  <c r="AC508" i="9"/>
  <c r="AD508" i="9"/>
  <c r="AE508" i="9"/>
  <c r="AF508" i="9" s="1"/>
  <c r="AH508" i="9"/>
  <c r="Z509" i="9"/>
  <c r="AA509" i="9"/>
  <c r="AB509" i="9"/>
  <c r="AC509" i="9"/>
  <c r="AD509" i="9"/>
  <c r="AE509" i="9"/>
  <c r="AF509" i="9" s="1"/>
  <c r="AH509" i="9"/>
  <c r="Y510" i="9"/>
  <c r="Z510" i="9"/>
  <c r="AA510" i="9"/>
  <c r="AB510" i="9"/>
  <c r="AC510" i="9"/>
  <c r="AD510" i="9"/>
  <c r="AE510" i="9"/>
  <c r="AG510" i="9" s="1"/>
  <c r="AH510" i="9"/>
  <c r="Z511" i="9"/>
  <c r="AA511" i="9"/>
  <c r="AB511" i="9"/>
  <c r="AC511" i="9"/>
  <c r="AD511" i="9"/>
  <c r="AE511" i="9"/>
  <c r="AF511" i="9" s="1"/>
  <c r="AH511" i="9"/>
  <c r="Z512" i="9"/>
  <c r="AA512" i="9"/>
  <c r="AB512" i="9"/>
  <c r="AC512" i="9"/>
  <c r="AD512" i="9"/>
  <c r="AE512" i="9"/>
  <c r="AF512" i="9" s="1"/>
  <c r="AH512" i="9"/>
  <c r="Z513" i="9"/>
  <c r="AA513" i="9"/>
  <c r="AB513" i="9"/>
  <c r="AC513" i="9"/>
  <c r="AD513" i="9"/>
  <c r="AE513" i="9"/>
  <c r="AF513" i="9" s="1"/>
  <c r="AH513" i="9"/>
  <c r="Y514" i="9"/>
  <c r="Z514" i="9"/>
  <c r="AA514" i="9"/>
  <c r="AB514" i="9"/>
  <c r="AC514" i="9"/>
  <c r="AD514" i="9"/>
  <c r="AE514" i="9"/>
  <c r="AF514" i="9" s="1"/>
  <c r="AH514" i="9"/>
  <c r="Y515" i="9"/>
  <c r="Z515" i="9"/>
  <c r="AA515" i="9"/>
  <c r="AB515" i="9"/>
  <c r="AC515" i="9"/>
  <c r="AD515" i="9"/>
  <c r="AE515" i="9"/>
  <c r="AF515" i="9" s="1"/>
  <c r="AH515" i="9"/>
  <c r="Z516" i="9"/>
  <c r="AA516" i="9"/>
  <c r="AB516" i="9"/>
  <c r="AC516" i="9"/>
  <c r="AD516" i="9"/>
  <c r="AE516" i="9"/>
  <c r="AF516" i="9" s="1"/>
  <c r="AH516" i="9"/>
  <c r="Z517" i="9"/>
  <c r="AA517" i="9"/>
  <c r="AB517" i="9"/>
  <c r="AC517" i="9"/>
  <c r="AD517" i="9"/>
  <c r="AE517" i="9"/>
  <c r="AG517" i="9" s="1"/>
  <c r="AH517" i="9"/>
  <c r="Z518" i="9"/>
  <c r="AA518" i="9"/>
  <c r="AB518" i="9"/>
  <c r="AC518" i="9"/>
  <c r="AD518" i="9"/>
  <c r="AE518" i="9"/>
  <c r="AF518" i="9" s="1"/>
  <c r="AH518" i="9"/>
  <c r="Z519" i="9"/>
  <c r="AA519" i="9"/>
  <c r="AB519" i="9"/>
  <c r="AC519" i="9"/>
  <c r="AD519" i="9"/>
  <c r="AE519" i="9"/>
  <c r="AF519" i="9" s="1"/>
  <c r="AH519" i="9"/>
  <c r="Z520" i="9"/>
  <c r="AA520" i="9"/>
  <c r="AB520" i="9"/>
  <c r="AC520" i="9"/>
  <c r="AD520" i="9"/>
  <c r="AE520" i="9"/>
  <c r="AF520" i="9" s="1"/>
  <c r="AH520"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C551" i="9"/>
  <c r="J551" i="9" s="1"/>
  <c r="B552" i="9"/>
  <c r="B553" i="9"/>
  <c r="B554" i="9"/>
  <c r="G554" i="9"/>
  <c r="J554" i="9"/>
  <c r="M554" i="9"/>
  <c r="B1" i="1"/>
  <c r="Z12" i="3"/>
  <c r="AU12" i="3" s="1"/>
  <c r="AA12" i="3"/>
  <c r="AV12" i="3" s="1"/>
  <c r="AB12" i="3"/>
  <c r="AE12" i="3"/>
  <c r="AF12" i="3" s="1"/>
  <c r="AC12" i="3" s="1"/>
  <c r="AH12" i="3"/>
  <c r="AJ12" i="3" s="1"/>
  <c r="D13" i="3"/>
  <c r="CU13" i="3" s="1"/>
  <c r="E13" i="3"/>
  <c r="Z13" i="3"/>
  <c r="AU13" i="3" s="1"/>
  <c r="AA13" i="3"/>
  <c r="AB13" i="3"/>
  <c r="AE13" i="3"/>
  <c r="AG13" i="3" s="1"/>
  <c r="AH13" i="3"/>
  <c r="AI13" i="3" s="1"/>
  <c r="AD13" i="3" s="1"/>
  <c r="Z14" i="3"/>
  <c r="AU14" i="3" s="1"/>
  <c r="AA14" i="3"/>
  <c r="AB14" i="3"/>
  <c r="AE14" i="3"/>
  <c r="AF14" i="3" s="1"/>
  <c r="AC14" i="3" s="1"/>
  <c r="Z15" i="3"/>
  <c r="AU15" i="3" s="1"/>
  <c r="AA15" i="3"/>
  <c r="AB15" i="3"/>
  <c r="AE15" i="3"/>
  <c r="AF15" i="3" s="1"/>
  <c r="AC15" i="3" s="1"/>
  <c r="AH15" i="3"/>
  <c r="AI15" i="3" s="1"/>
  <c r="AD15" i="3" s="1"/>
  <c r="Z16" i="3"/>
  <c r="AU16" i="3" s="1"/>
  <c r="AA16" i="3"/>
  <c r="AV16" i="3" s="1"/>
  <c r="AB16" i="3"/>
  <c r="AE16" i="3"/>
  <c r="AH16" i="3"/>
  <c r="Z17" i="3"/>
  <c r="AU17" i="3" s="1"/>
  <c r="AA17" i="3"/>
  <c r="AB17" i="3"/>
  <c r="AE17" i="3"/>
  <c r="AF17" i="3" s="1"/>
  <c r="AC17" i="3" s="1"/>
  <c r="AH17" i="3"/>
  <c r="Z18" i="3"/>
  <c r="AU18" i="3" s="1"/>
  <c r="AA18" i="3"/>
  <c r="AB18" i="3"/>
  <c r="AE18" i="3"/>
  <c r="AF18" i="3" s="1"/>
  <c r="AC18" i="3" s="1"/>
  <c r="BC18" i="3" s="1"/>
  <c r="AH18" i="3"/>
  <c r="AJ18" i="3" s="1"/>
  <c r="Z19" i="3"/>
  <c r="AU19" i="3" s="1"/>
  <c r="AA19" i="3"/>
  <c r="AB19" i="3"/>
  <c r="AE19" i="3"/>
  <c r="AF19" i="3" s="1"/>
  <c r="AC19" i="3" s="1"/>
  <c r="AH19" i="3"/>
  <c r="AI19" i="3" s="1"/>
  <c r="AD19" i="3" s="1"/>
  <c r="Z20" i="3"/>
  <c r="AU20" i="3" s="1"/>
  <c r="AZ20" i="3" s="1"/>
  <c r="BE20" i="3" s="1"/>
  <c r="AA20" i="3"/>
  <c r="AB20" i="3"/>
  <c r="AE20" i="3"/>
  <c r="AG20" i="3" s="1"/>
  <c r="AH20" i="3"/>
  <c r="AJ20" i="3" s="1"/>
  <c r="Z21" i="3"/>
  <c r="AA21" i="3"/>
  <c r="AB21" i="3"/>
  <c r="AE21" i="3"/>
  <c r="AH21" i="3"/>
  <c r="AJ21" i="3" s="1"/>
  <c r="Z22" i="3"/>
  <c r="AA22" i="3"/>
  <c r="AB22" i="3"/>
  <c r="AE22" i="3"/>
  <c r="AC22" i="3"/>
  <c r="AH22" i="3"/>
  <c r="AJ22" i="3" s="1"/>
  <c r="Z23" i="3"/>
  <c r="AA23" i="3"/>
  <c r="AB23" i="3"/>
  <c r="AE23" i="3"/>
  <c r="AC23" i="3"/>
  <c r="AH23" i="3"/>
  <c r="AI23" i="3" s="1"/>
  <c r="AD23" i="3" s="1"/>
  <c r="Z24" i="3"/>
  <c r="AA24" i="3"/>
  <c r="AB24" i="3"/>
  <c r="AE24" i="3"/>
  <c r="AH24" i="3"/>
  <c r="AI24" i="3" s="1"/>
  <c r="AD24" i="3" s="1"/>
  <c r="Z25" i="3"/>
  <c r="AA25" i="3"/>
  <c r="AB25" i="3"/>
  <c r="AE25" i="3"/>
  <c r="AF25" i="3" s="1"/>
  <c r="AC25" i="3" s="1"/>
  <c r="AH25" i="3"/>
  <c r="Z26" i="3"/>
  <c r="AA26" i="3"/>
  <c r="AB26" i="3"/>
  <c r="AD26" i="3"/>
  <c r="AE26" i="3"/>
  <c r="AF26" i="3" s="1"/>
  <c r="AC26" i="3" s="1"/>
  <c r="AH26" i="3"/>
  <c r="Z27" i="3"/>
  <c r="AA27" i="3"/>
  <c r="AB27" i="3"/>
  <c r="AD27" i="3"/>
  <c r="AE27" i="3"/>
  <c r="AF27" i="3" s="1"/>
  <c r="AC27" i="3" s="1"/>
  <c r="AH27" i="3"/>
  <c r="Z28" i="3"/>
  <c r="AA28" i="3"/>
  <c r="AB28" i="3"/>
  <c r="AD28" i="3"/>
  <c r="AE28" i="3"/>
  <c r="AF28" i="3" s="1"/>
  <c r="AC28" i="3" s="1"/>
  <c r="AH28" i="3"/>
  <c r="Z29" i="3"/>
  <c r="AA29" i="3"/>
  <c r="AB29" i="3"/>
  <c r="AC29" i="3"/>
  <c r="AD29" i="3"/>
  <c r="AE29" i="3"/>
  <c r="AG29" i="3" s="1"/>
  <c r="AH29" i="3"/>
  <c r="Z30" i="3"/>
  <c r="AA30" i="3"/>
  <c r="AB30" i="3"/>
  <c r="AC30" i="3"/>
  <c r="AD30" i="3"/>
  <c r="AE30" i="3"/>
  <c r="AH30" i="3"/>
  <c r="AI30" i="3" s="1"/>
  <c r="Z31" i="3"/>
  <c r="AA31" i="3"/>
  <c r="AB31" i="3"/>
  <c r="AC31" i="3"/>
  <c r="AD31" i="3"/>
  <c r="AE31" i="3"/>
  <c r="AH31" i="3"/>
  <c r="Z32" i="3"/>
  <c r="AA32" i="3"/>
  <c r="AB32" i="3"/>
  <c r="AC32" i="3"/>
  <c r="AD32" i="3"/>
  <c r="AE32" i="3"/>
  <c r="AF32" i="3" s="1"/>
  <c r="AH32" i="3"/>
  <c r="AI32" i="3" s="1"/>
  <c r="Z33" i="3"/>
  <c r="AA33" i="3"/>
  <c r="AB33" i="3"/>
  <c r="AC33" i="3"/>
  <c r="AE33" i="3"/>
  <c r="AH33" i="3"/>
  <c r="AI33" i="3" s="1"/>
  <c r="AD33" i="3" s="1"/>
  <c r="Z34" i="3"/>
  <c r="AA34" i="3"/>
  <c r="AB34" i="3"/>
  <c r="AC34" i="3"/>
  <c r="AE34" i="3"/>
  <c r="AG34" i="3" s="1"/>
  <c r="AH34" i="3"/>
  <c r="AI34" i="3" s="1"/>
  <c r="AD34" i="3" s="1"/>
  <c r="Z35" i="3"/>
  <c r="AA35" i="3"/>
  <c r="AB35" i="3"/>
  <c r="AD35" i="3"/>
  <c r="AE35" i="3"/>
  <c r="AF35" i="3" s="1"/>
  <c r="AC35" i="3" s="1"/>
  <c r="AH35" i="3"/>
  <c r="AI35" i="3" s="1"/>
  <c r="Z36" i="3"/>
  <c r="AA36" i="3"/>
  <c r="AB36" i="3"/>
  <c r="AE36" i="3"/>
  <c r="AF36" i="3" s="1"/>
  <c r="AC36" i="3" s="1"/>
  <c r="AH36" i="3"/>
  <c r="AI36" i="3" s="1"/>
  <c r="AD36" i="3" s="1"/>
  <c r="Z37" i="3"/>
  <c r="AA37" i="3"/>
  <c r="AB37" i="3"/>
  <c r="AC37" i="3"/>
  <c r="AE37" i="3"/>
  <c r="AH37" i="3"/>
  <c r="AI37" i="3" s="1"/>
  <c r="AD37" i="3" s="1"/>
  <c r="Z38" i="3"/>
  <c r="AA38" i="3"/>
  <c r="AB38" i="3"/>
  <c r="AD38" i="3"/>
  <c r="AE38" i="3"/>
  <c r="AH38" i="3"/>
  <c r="Z39" i="3"/>
  <c r="AA39" i="3"/>
  <c r="AB39" i="3"/>
  <c r="AD39" i="3"/>
  <c r="AE39" i="3"/>
  <c r="AG39" i="3" s="1"/>
  <c r="AH39" i="3"/>
  <c r="Z40" i="3"/>
  <c r="AA40" i="3"/>
  <c r="AB40" i="3"/>
  <c r="AD40" i="3"/>
  <c r="AE40" i="3"/>
  <c r="AF40" i="3" s="1"/>
  <c r="AC40" i="3" s="1"/>
  <c r="AH40" i="3"/>
  <c r="AI40" i="3" s="1"/>
  <c r="Z41" i="3"/>
  <c r="AA41" i="3"/>
  <c r="AB41" i="3"/>
  <c r="AD41" i="3"/>
  <c r="AE41" i="3"/>
  <c r="AH41" i="3"/>
  <c r="AI41" i="3" s="1"/>
  <c r="Z42" i="3"/>
  <c r="AA42" i="3"/>
  <c r="AB42" i="3"/>
  <c r="AC42" i="3"/>
  <c r="AE42" i="3"/>
  <c r="AH42" i="3"/>
  <c r="AI42" i="3" s="1"/>
  <c r="AD42" i="3" s="1"/>
  <c r="Z43" i="3"/>
  <c r="AA43" i="3"/>
  <c r="AB43" i="3"/>
  <c r="AE43" i="3"/>
  <c r="AG43" i="3" s="1"/>
  <c r="AH43" i="3"/>
  <c r="AI43" i="3" s="1"/>
  <c r="AD43" i="3" s="1"/>
  <c r="Z44" i="3"/>
  <c r="AA44" i="3"/>
  <c r="AB44" i="3"/>
  <c r="AE44" i="3"/>
  <c r="AF44" i="3" s="1"/>
  <c r="AC44" i="3" s="1"/>
  <c r="AH44" i="3"/>
  <c r="AI44" i="3" s="1"/>
  <c r="AD44" i="3" s="1"/>
  <c r="Z45" i="3"/>
  <c r="AA45" i="3"/>
  <c r="AB45" i="3"/>
  <c r="AC45" i="3"/>
  <c r="AE45" i="3"/>
  <c r="AH45" i="3"/>
  <c r="AI45" i="3" s="1"/>
  <c r="AD45" i="3" s="1"/>
  <c r="Z46" i="3"/>
  <c r="AA46" i="3"/>
  <c r="AB46" i="3"/>
  <c r="AC46" i="3"/>
  <c r="AE46" i="3"/>
  <c r="AH46" i="3"/>
  <c r="AJ46" i="3" s="1"/>
  <c r="Z47" i="3"/>
  <c r="AA47" i="3"/>
  <c r="AB47" i="3"/>
  <c r="AC47" i="3"/>
  <c r="AE47" i="3"/>
  <c r="AF47" i="3" s="1"/>
  <c r="AH47" i="3"/>
  <c r="AI47" i="3" s="1"/>
  <c r="AD47" i="3" s="1"/>
  <c r="Z48" i="3"/>
  <c r="AA48" i="3"/>
  <c r="AB48" i="3"/>
  <c r="AC48" i="3"/>
  <c r="AE48" i="3"/>
  <c r="AF48" i="3" s="1"/>
  <c r="AH48" i="3"/>
  <c r="AJ48" i="3" s="1"/>
  <c r="Z49" i="3"/>
  <c r="AA49" i="3"/>
  <c r="AB49" i="3"/>
  <c r="AC49" i="3"/>
  <c r="AD49" i="3"/>
  <c r="AE49" i="3"/>
  <c r="AF49" i="3" s="1"/>
  <c r="AH49" i="3"/>
  <c r="AI49" i="3" s="1"/>
  <c r="Z50" i="3"/>
  <c r="AA50" i="3"/>
  <c r="AB50" i="3"/>
  <c r="AC50" i="3"/>
  <c r="AD50" i="3"/>
  <c r="AE50" i="3"/>
  <c r="AG50" i="3" s="1"/>
  <c r="AH50" i="3"/>
  <c r="AJ50" i="3" s="1"/>
  <c r="Z51" i="3"/>
  <c r="AA51" i="3"/>
  <c r="AB51" i="3"/>
  <c r="AC51" i="3"/>
  <c r="AD51" i="3"/>
  <c r="AE51" i="3"/>
  <c r="AG51" i="3" s="1"/>
  <c r="AH51" i="3"/>
  <c r="AI51" i="3" s="1"/>
  <c r="Z52" i="3"/>
  <c r="AA52" i="3"/>
  <c r="AB52" i="3"/>
  <c r="AC52" i="3"/>
  <c r="AD52" i="3"/>
  <c r="AE52" i="3"/>
  <c r="AF52" i="3" s="1"/>
  <c r="AH52" i="3"/>
  <c r="AI52" i="3" s="1"/>
  <c r="Z53" i="3"/>
  <c r="AA53" i="3"/>
  <c r="AB53" i="3"/>
  <c r="AC53" i="3"/>
  <c r="AD53" i="3"/>
  <c r="AE53" i="3"/>
  <c r="AG53" i="3" s="1"/>
  <c r="AH53" i="3"/>
  <c r="AJ53" i="3" s="1"/>
  <c r="Z54" i="3"/>
  <c r="AA54" i="3"/>
  <c r="AB54" i="3"/>
  <c r="AC54" i="3"/>
  <c r="AD54" i="3"/>
  <c r="AE54" i="3"/>
  <c r="AG54" i="3" s="1"/>
  <c r="AH54" i="3"/>
  <c r="Z55" i="3"/>
  <c r="AA55" i="3"/>
  <c r="AB55" i="3"/>
  <c r="AC55" i="3"/>
  <c r="AD55" i="3"/>
  <c r="AE55" i="3"/>
  <c r="AG55" i="3" s="1"/>
  <c r="AH55" i="3"/>
  <c r="Z56" i="3"/>
  <c r="AA56" i="3"/>
  <c r="AB56" i="3"/>
  <c r="AC56" i="3"/>
  <c r="AD56" i="3"/>
  <c r="AE56" i="3"/>
  <c r="AH56" i="3"/>
  <c r="AI56" i="3" s="1"/>
  <c r="Z57" i="3"/>
  <c r="AA57" i="3"/>
  <c r="AB57" i="3"/>
  <c r="AC57" i="3"/>
  <c r="AD57" i="3"/>
  <c r="AE57" i="3"/>
  <c r="AH57" i="3"/>
  <c r="AI57" i="3" s="1"/>
  <c r="Z58" i="3"/>
  <c r="AA58" i="3"/>
  <c r="AB58" i="3"/>
  <c r="AC58" i="3"/>
  <c r="AD58" i="3"/>
  <c r="AE58" i="3"/>
  <c r="AF58" i="3" s="1"/>
  <c r="AH58" i="3"/>
  <c r="Z59" i="3"/>
  <c r="AA59" i="3"/>
  <c r="AB59" i="3"/>
  <c r="AC59" i="3"/>
  <c r="AD59" i="3"/>
  <c r="AE59" i="3"/>
  <c r="AF59" i="3" s="1"/>
  <c r="AH59" i="3"/>
  <c r="AI59" i="3" s="1"/>
  <c r="Z60" i="3"/>
  <c r="AA60" i="3"/>
  <c r="AB60" i="3"/>
  <c r="AC60" i="3"/>
  <c r="AD60" i="3"/>
  <c r="AE60" i="3"/>
  <c r="AF60" i="3" s="1"/>
  <c r="AH60" i="3"/>
  <c r="AI60" i="3" s="1"/>
  <c r="Z61" i="3"/>
  <c r="AA61" i="3"/>
  <c r="AB61" i="3"/>
  <c r="AC61" i="3"/>
  <c r="AD61" i="3"/>
  <c r="AE61" i="3"/>
  <c r="AF61" i="3" s="1"/>
  <c r="AH61" i="3"/>
  <c r="Z62" i="3"/>
  <c r="AA62" i="3"/>
  <c r="AB62" i="3"/>
  <c r="AC62" i="3"/>
  <c r="AD62" i="3"/>
  <c r="AE62" i="3"/>
  <c r="AG62" i="3" s="1"/>
  <c r="AH62" i="3"/>
  <c r="Z63" i="3"/>
  <c r="AA63" i="3"/>
  <c r="AB63" i="3"/>
  <c r="AC63" i="3"/>
  <c r="AD63" i="3"/>
  <c r="AE63" i="3"/>
  <c r="AH63" i="3"/>
  <c r="Z64" i="3"/>
  <c r="AA64" i="3"/>
  <c r="AB64" i="3"/>
  <c r="AC64" i="3"/>
  <c r="AD64" i="3"/>
  <c r="AE64" i="3"/>
  <c r="AH64" i="3"/>
  <c r="AI64" i="3" s="1"/>
  <c r="Z65" i="3"/>
  <c r="AA65" i="3"/>
  <c r="AB65" i="3"/>
  <c r="AC65" i="3"/>
  <c r="AD65" i="3"/>
  <c r="AE65" i="3"/>
  <c r="AG65" i="3" s="1"/>
  <c r="AH65" i="3"/>
  <c r="AI65" i="3" s="1"/>
  <c r="Z66" i="3"/>
  <c r="AA66" i="3"/>
  <c r="AB66" i="3"/>
  <c r="AC66" i="3"/>
  <c r="AD66" i="3"/>
  <c r="AE66" i="3"/>
  <c r="AH66" i="3"/>
  <c r="AI66" i="3" s="1"/>
  <c r="Z67" i="3"/>
  <c r="AA67" i="3"/>
  <c r="AB67" i="3"/>
  <c r="AC67" i="3"/>
  <c r="AD67" i="3"/>
  <c r="AE67" i="3"/>
  <c r="AF67" i="3" s="1"/>
  <c r="AH67" i="3"/>
  <c r="AI67" i="3" s="1"/>
  <c r="Z68" i="3"/>
  <c r="AA68" i="3"/>
  <c r="AB68" i="3"/>
  <c r="AC68" i="3"/>
  <c r="AD68" i="3"/>
  <c r="AE68" i="3"/>
  <c r="AG68" i="3" s="1"/>
  <c r="AH68" i="3"/>
  <c r="AI68" i="3" s="1"/>
  <c r="Z69" i="3"/>
  <c r="AA69" i="3"/>
  <c r="AB69" i="3"/>
  <c r="AC69" i="3"/>
  <c r="AD69" i="3"/>
  <c r="AE69" i="3"/>
  <c r="AH69" i="3"/>
  <c r="AI69" i="3" s="1"/>
  <c r="Z70" i="3"/>
  <c r="AA70" i="3"/>
  <c r="AB70" i="3"/>
  <c r="AC70" i="3"/>
  <c r="AD70" i="3"/>
  <c r="AE70" i="3"/>
  <c r="AH70" i="3"/>
  <c r="AJ70" i="3" s="1"/>
  <c r="Z71" i="3"/>
  <c r="AA71" i="3"/>
  <c r="AB71" i="3"/>
  <c r="AC71" i="3"/>
  <c r="AD71" i="3"/>
  <c r="AE71" i="3"/>
  <c r="AH71" i="3"/>
  <c r="AI71" i="3" s="1"/>
  <c r="Z72" i="3"/>
  <c r="AA72" i="3"/>
  <c r="AB72" i="3"/>
  <c r="AC72" i="3"/>
  <c r="AD72" i="3"/>
  <c r="AE72" i="3"/>
  <c r="AG72" i="3" s="1"/>
  <c r="AH72" i="3"/>
  <c r="AJ72" i="3" s="1"/>
  <c r="Z73" i="3"/>
  <c r="AA73" i="3"/>
  <c r="AB73" i="3"/>
  <c r="AC73" i="3"/>
  <c r="AD73" i="3"/>
  <c r="AE73" i="3"/>
  <c r="AH73" i="3"/>
  <c r="AI73" i="3" s="1"/>
  <c r="Z74" i="3"/>
  <c r="AA74" i="3"/>
  <c r="AB74" i="3"/>
  <c r="AC74" i="3"/>
  <c r="AD74" i="3"/>
  <c r="AE74" i="3"/>
  <c r="AH74" i="3"/>
  <c r="AJ74" i="3" s="1"/>
  <c r="Z75" i="3"/>
  <c r="AA75" i="3"/>
  <c r="AB75" i="3"/>
  <c r="AC75" i="3"/>
  <c r="AD75" i="3"/>
  <c r="AE75" i="3"/>
  <c r="AG75" i="3" s="1"/>
  <c r="AH75" i="3"/>
  <c r="Z76" i="3"/>
  <c r="AA76" i="3"/>
  <c r="AB76" i="3"/>
  <c r="AC76" i="3"/>
  <c r="AD76" i="3"/>
  <c r="AE76" i="3"/>
  <c r="AF76" i="3" s="1"/>
  <c r="AH76" i="3"/>
  <c r="AJ76" i="3" s="1"/>
  <c r="Z77" i="3"/>
  <c r="AA77" i="3"/>
  <c r="AB77" i="3"/>
  <c r="AC77" i="3"/>
  <c r="AD77" i="3"/>
  <c r="AE77" i="3"/>
  <c r="AH77" i="3"/>
  <c r="AJ77" i="3" s="1"/>
  <c r="Z78" i="3"/>
  <c r="AA78" i="3"/>
  <c r="AB78" i="3"/>
  <c r="AC78" i="3"/>
  <c r="AD78" i="3"/>
  <c r="AE78" i="3"/>
  <c r="AF78" i="3" s="1"/>
  <c r="AH78" i="3"/>
  <c r="AJ78" i="3" s="1"/>
  <c r="Z79" i="3"/>
  <c r="AA79" i="3"/>
  <c r="AB79" i="3"/>
  <c r="AC79" i="3"/>
  <c r="AD79" i="3"/>
  <c r="AE79" i="3"/>
  <c r="AH79" i="3"/>
  <c r="Z80" i="3"/>
  <c r="AA80" i="3"/>
  <c r="AB80" i="3"/>
  <c r="AC80" i="3"/>
  <c r="AD80" i="3"/>
  <c r="AE80" i="3"/>
  <c r="AF80" i="3" s="1"/>
  <c r="AH80" i="3"/>
  <c r="AJ80" i="3" s="1"/>
  <c r="Z81" i="3"/>
  <c r="AA81" i="3"/>
  <c r="AB81" i="3"/>
  <c r="AC81" i="3"/>
  <c r="AD81" i="3"/>
  <c r="AE81" i="3"/>
  <c r="AH81" i="3"/>
  <c r="Z82" i="3"/>
  <c r="AA82" i="3"/>
  <c r="AB82" i="3"/>
  <c r="AC82" i="3"/>
  <c r="AD82" i="3"/>
  <c r="AE82" i="3"/>
  <c r="AF82" i="3" s="1"/>
  <c r="AH82" i="3"/>
  <c r="AI82" i="3" s="1"/>
  <c r="Z83" i="3"/>
  <c r="AA83" i="3"/>
  <c r="AB83" i="3"/>
  <c r="AD83" i="3"/>
  <c r="AE83" i="3"/>
  <c r="AG83" i="3" s="1"/>
  <c r="AH83" i="3"/>
  <c r="AE86" i="3"/>
  <c r="AG86" i="3" s="1"/>
  <c r="AH86" i="3"/>
  <c r="AI86" i="3" s="1"/>
  <c r="Z87" i="3"/>
  <c r="AA87" i="3"/>
  <c r="AB87" i="3"/>
  <c r="AC87" i="3"/>
  <c r="AD87" i="3"/>
  <c r="AE87" i="3"/>
  <c r="AH87" i="3"/>
  <c r="AJ87" i="3" s="1"/>
  <c r="Z88" i="3"/>
  <c r="AA88" i="3"/>
  <c r="AB88" i="3"/>
  <c r="AC88" i="3"/>
  <c r="AD88" i="3"/>
  <c r="AE88" i="3"/>
  <c r="AG88" i="3" s="1"/>
  <c r="AH88" i="3"/>
  <c r="Z89" i="3"/>
  <c r="AA89" i="3"/>
  <c r="AB89" i="3"/>
  <c r="AC89" i="3"/>
  <c r="AD89" i="3"/>
  <c r="AE89" i="3"/>
  <c r="AG89" i="3" s="1"/>
  <c r="AH89" i="3"/>
  <c r="AJ89" i="3" s="1"/>
  <c r="Z90" i="3"/>
  <c r="AA90" i="3"/>
  <c r="AB90" i="3"/>
  <c r="AC90" i="3"/>
  <c r="AD90" i="3"/>
  <c r="AE90" i="3"/>
  <c r="AH90" i="3"/>
  <c r="Z91" i="3"/>
  <c r="AA91" i="3"/>
  <c r="AB91" i="3"/>
  <c r="AC91" i="3"/>
  <c r="AD91" i="3"/>
  <c r="AE91" i="3"/>
  <c r="AF91" i="3" s="1"/>
  <c r="AH91" i="3"/>
  <c r="Z92" i="3"/>
  <c r="AA92" i="3"/>
  <c r="AB92" i="3"/>
  <c r="AC92" i="3"/>
  <c r="AD92" i="3"/>
  <c r="AE92" i="3"/>
  <c r="AG92" i="3" s="1"/>
  <c r="AH92" i="3"/>
  <c r="AI92" i="3" s="1"/>
  <c r="Z93" i="3"/>
  <c r="AA93" i="3"/>
  <c r="AB93" i="3"/>
  <c r="AC93" i="3"/>
  <c r="AD93" i="3"/>
  <c r="AE93" i="3"/>
  <c r="AF93" i="3" s="1"/>
  <c r="AH93" i="3"/>
  <c r="AJ93" i="3" s="1"/>
  <c r="Y94" i="3"/>
  <c r="Z94" i="3"/>
  <c r="AA94" i="3"/>
  <c r="AB94" i="3"/>
  <c r="AC94" i="3"/>
  <c r="AD94" i="3"/>
  <c r="AE94" i="3"/>
  <c r="AF94" i="3" s="1"/>
  <c r="AH94" i="3"/>
  <c r="AI94" i="3" s="1"/>
  <c r="Z95" i="3"/>
  <c r="AA95" i="3"/>
  <c r="AB95" i="3"/>
  <c r="AC95" i="3"/>
  <c r="AD95" i="3"/>
  <c r="AE95" i="3"/>
  <c r="AF95" i="3" s="1"/>
  <c r="AH95" i="3"/>
  <c r="AI95" i="3" s="1"/>
  <c r="Z96" i="3"/>
  <c r="AA96" i="3"/>
  <c r="AB96" i="3"/>
  <c r="AC96" i="3"/>
  <c r="AD96" i="3"/>
  <c r="AE96" i="3"/>
  <c r="AF96" i="3" s="1"/>
  <c r="AH96" i="3"/>
  <c r="Z97" i="3"/>
  <c r="AA97" i="3"/>
  <c r="AB97" i="3"/>
  <c r="AC97" i="3"/>
  <c r="AD97" i="3"/>
  <c r="AE97" i="3"/>
  <c r="AF97" i="3" s="1"/>
  <c r="AH97" i="3"/>
  <c r="Z98" i="3"/>
  <c r="AA98" i="3"/>
  <c r="AB98" i="3"/>
  <c r="AC98" i="3"/>
  <c r="AD98" i="3"/>
  <c r="AE98" i="3"/>
  <c r="AF98" i="3" s="1"/>
  <c r="AH98" i="3"/>
  <c r="AI98" i="3" s="1"/>
  <c r="Z99" i="3"/>
  <c r="AA99" i="3"/>
  <c r="AB99" i="3"/>
  <c r="AC99" i="3"/>
  <c r="AD99" i="3"/>
  <c r="AE99" i="3"/>
  <c r="AF99" i="3" s="1"/>
  <c r="AH99" i="3"/>
  <c r="AI99" i="3" s="1"/>
  <c r="Z100" i="3"/>
  <c r="AA100" i="3"/>
  <c r="AB100" i="3"/>
  <c r="AC100" i="3"/>
  <c r="AD100" i="3"/>
  <c r="AE100" i="3"/>
  <c r="AF100" i="3" s="1"/>
  <c r="AH100" i="3"/>
  <c r="Z101" i="3"/>
  <c r="AA101" i="3"/>
  <c r="AB101" i="3"/>
  <c r="AC101" i="3"/>
  <c r="AD101" i="3"/>
  <c r="AE101" i="3"/>
  <c r="AF101" i="3" s="1"/>
  <c r="AH101" i="3"/>
  <c r="Z102" i="3"/>
  <c r="AA102" i="3"/>
  <c r="AB102" i="3"/>
  <c r="AC102" i="3"/>
  <c r="AD102" i="3"/>
  <c r="AE102" i="3"/>
  <c r="AF102" i="3" s="1"/>
  <c r="AH102" i="3"/>
  <c r="AI102" i="3" s="1"/>
  <c r="Z103" i="3"/>
  <c r="AA103" i="3"/>
  <c r="AB103" i="3"/>
  <c r="AC103" i="3"/>
  <c r="AD103" i="3"/>
  <c r="AE103" i="3"/>
  <c r="AF103" i="3" s="1"/>
  <c r="AH103" i="3"/>
  <c r="AI103" i="3" s="1"/>
  <c r="Z104" i="3"/>
  <c r="AA104" i="3"/>
  <c r="AB104" i="3"/>
  <c r="AC104" i="3"/>
  <c r="AD104" i="3"/>
  <c r="AE104" i="3"/>
  <c r="AF104" i="3" s="1"/>
  <c r="AH104" i="3"/>
  <c r="AJ104" i="3" s="1"/>
  <c r="Z105" i="3"/>
  <c r="AA105" i="3"/>
  <c r="AB105" i="3"/>
  <c r="AC105" i="3"/>
  <c r="AD105" i="3"/>
  <c r="AE105" i="3"/>
  <c r="AG105" i="3" s="1"/>
  <c r="AH105" i="3"/>
  <c r="Z106" i="3"/>
  <c r="AA106" i="3"/>
  <c r="AB106" i="3"/>
  <c r="AC106" i="3"/>
  <c r="AD106" i="3"/>
  <c r="AE106" i="3"/>
  <c r="AF106" i="3" s="1"/>
  <c r="AH106" i="3"/>
  <c r="AI106" i="3" s="1"/>
  <c r="Z107" i="3"/>
  <c r="AA107" i="3"/>
  <c r="AB107" i="3"/>
  <c r="AC107" i="3"/>
  <c r="AD107" i="3"/>
  <c r="AE107" i="3"/>
  <c r="AF107" i="3" s="1"/>
  <c r="AH107" i="3"/>
  <c r="AI107" i="3" s="1"/>
  <c r="Z108" i="3"/>
  <c r="AA108" i="3"/>
  <c r="AB108" i="3"/>
  <c r="AC108" i="3"/>
  <c r="AD108" i="3"/>
  <c r="AE108" i="3"/>
  <c r="AG108" i="3" s="1"/>
  <c r="AH108" i="3"/>
  <c r="AI108" i="3" s="1"/>
  <c r="Z109" i="3"/>
  <c r="AA109" i="3"/>
  <c r="AB109" i="3"/>
  <c r="AC109" i="3"/>
  <c r="AD109" i="3"/>
  <c r="AE109" i="3"/>
  <c r="AF109" i="3" s="1"/>
  <c r="AH109" i="3"/>
  <c r="Z110" i="3"/>
  <c r="AA110" i="3"/>
  <c r="AB110" i="3"/>
  <c r="AC110" i="3"/>
  <c r="AD110" i="3"/>
  <c r="AE110" i="3"/>
  <c r="AG110" i="3" s="1"/>
  <c r="AH110" i="3"/>
  <c r="AI110" i="3" s="1"/>
  <c r="Z111" i="3"/>
  <c r="AA111" i="3"/>
  <c r="AB111" i="3"/>
  <c r="AC111" i="3"/>
  <c r="AD111" i="3"/>
  <c r="AE111" i="3"/>
  <c r="AG111" i="3" s="1"/>
  <c r="AH111" i="3"/>
  <c r="AJ111" i="3" s="1"/>
  <c r="Z112" i="3"/>
  <c r="AA112" i="3"/>
  <c r="AB112" i="3"/>
  <c r="AC112" i="3"/>
  <c r="AD112" i="3"/>
  <c r="AE112" i="3"/>
  <c r="AG112" i="3" s="1"/>
  <c r="AH112" i="3"/>
  <c r="Z113" i="3"/>
  <c r="AA113" i="3"/>
  <c r="AB113" i="3"/>
  <c r="AC113" i="3"/>
  <c r="AD113" i="3"/>
  <c r="AE113" i="3"/>
  <c r="AF113" i="3" s="1"/>
  <c r="AH113" i="3"/>
  <c r="Z114" i="3"/>
  <c r="AA114" i="3"/>
  <c r="AB114" i="3"/>
  <c r="AC114" i="3"/>
  <c r="AD114" i="3"/>
  <c r="AE114" i="3"/>
  <c r="AG114" i="3" s="1"/>
  <c r="AH114" i="3"/>
  <c r="AI114" i="3" s="1"/>
  <c r="Z115" i="3"/>
  <c r="AA115" i="3"/>
  <c r="AB115" i="3"/>
  <c r="AC115" i="3"/>
  <c r="AD115" i="3"/>
  <c r="AE115" i="3"/>
  <c r="AF115" i="3" s="1"/>
  <c r="AH115" i="3"/>
  <c r="AJ115" i="3" s="1"/>
  <c r="Z116" i="3"/>
  <c r="AA116" i="3"/>
  <c r="AB116" i="3"/>
  <c r="AC116" i="3"/>
  <c r="AD116" i="3"/>
  <c r="AE116" i="3"/>
  <c r="AH116" i="3"/>
  <c r="AI116" i="3" s="1"/>
  <c r="Z117" i="3"/>
  <c r="AA117" i="3"/>
  <c r="AB117" i="3"/>
  <c r="AC117" i="3"/>
  <c r="AD117" i="3"/>
  <c r="AE117" i="3"/>
  <c r="AF117" i="3" s="1"/>
  <c r="AH117" i="3"/>
  <c r="Z118" i="3"/>
  <c r="AA118" i="3"/>
  <c r="AB118" i="3"/>
  <c r="AC118" i="3"/>
  <c r="AD118" i="3"/>
  <c r="AE118" i="3"/>
  <c r="AG118" i="3" s="1"/>
  <c r="AH118" i="3"/>
  <c r="AI118" i="3" s="1"/>
  <c r="Z119" i="3"/>
  <c r="AA119" i="3"/>
  <c r="AB119" i="3"/>
  <c r="AC119" i="3"/>
  <c r="AD119" i="3"/>
  <c r="AE119" i="3"/>
  <c r="AF119" i="3" s="1"/>
  <c r="AH119" i="3"/>
  <c r="AI119" i="3" s="1"/>
  <c r="Z120" i="3"/>
  <c r="AA120" i="3"/>
  <c r="AB120" i="3"/>
  <c r="AC120" i="3"/>
  <c r="AD120" i="3"/>
  <c r="AE120" i="3"/>
  <c r="AH120" i="3"/>
  <c r="AI120" i="3" s="1"/>
  <c r="Z121" i="3"/>
  <c r="AA121" i="3"/>
  <c r="AB121" i="3"/>
  <c r="AC121" i="3"/>
  <c r="AD121" i="3"/>
  <c r="AE121" i="3"/>
  <c r="AG121" i="3" s="1"/>
  <c r="AH121" i="3"/>
  <c r="Y122" i="3"/>
  <c r="Z122" i="3"/>
  <c r="AA122" i="3"/>
  <c r="AB122" i="3"/>
  <c r="AC122" i="3"/>
  <c r="AD122" i="3"/>
  <c r="AE122" i="3"/>
  <c r="AF122" i="3" s="1"/>
  <c r="AH122" i="3"/>
  <c r="AI122" i="3" s="1"/>
  <c r="Z123" i="3"/>
  <c r="AA123" i="3"/>
  <c r="AB123" i="3"/>
  <c r="AC123" i="3"/>
  <c r="AD123" i="3"/>
  <c r="AE123" i="3"/>
  <c r="AF123" i="3" s="1"/>
  <c r="AH123" i="3"/>
  <c r="AJ123" i="3" s="1"/>
  <c r="Z124" i="3"/>
  <c r="AA124" i="3"/>
  <c r="AB124" i="3"/>
  <c r="AC124" i="3"/>
  <c r="AD124" i="3"/>
  <c r="AE124" i="3"/>
  <c r="AF124" i="3" s="1"/>
  <c r="AH124" i="3"/>
  <c r="AI124" i="3" s="1"/>
  <c r="Z125" i="3"/>
  <c r="AA125" i="3"/>
  <c r="AB125" i="3"/>
  <c r="AC125" i="3"/>
  <c r="AD125" i="3"/>
  <c r="AE125" i="3"/>
  <c r="AF125" i="3" s="1"/>
  <c r="AH125" i="3"/>
  <c r="AJ125" i="3" s="1"/>
  <c r="Z126" i="3"/>
  <c r="AA126" i="3"/>
  <c r="AB126" i="3"/>
  <c r="AC126" i="3"/>
  <c r="AD126" i="3"/>
  <c r="AE126" i="3"/>
  <c r="AG126" i="3" s="1"/>
  <c r="AH126" i="3"/>
  <c r="Z127" i="3"/>
  <c r="AA127" i="3"/>
  <c r="AB127" i="3"/>
  <c r="AC127" i="3"/>
  <c r="AD127" i="3"/>
  <c r="AE127" i="3"/>
  <c r="AF127" i="3" s="1"/>
  <c r="AH127" i="3"/>
  <c r="AJ127" i="3" s="1"/>
  <c r="Z128" i="3"/>
  <c r="AA128" i="3"/>
  <c r="AB128" i="3"/>
  <c r="AC128" i="3"/>
  <c r="AD128" i="3"/>
  <c r="AE128" i="3"/>
  <c r="AG128" i="3" s="1"/>
  <c r="AH128" i="3"/>
  <c r="AI128" i="3" s="1"/>
  <c r="Z129" i="3"/>
  <c r="AA129" i="3"/>
  <c r="AB129" i="3"/>
  <c r="AC129" i="3"/>
  <c r="AD129" i="3"/>
  <c r="AE129" i="3"/>
  <c r="AH129" i="3"/>
  <c r="AI129" i="3" s="1"/>
  <c r="Y130" i="3"/>
  <c r="Z130" i="3"/>
  <c r="AA130" i="3"/>
  <c r="AB130" i="3"/>
  <c r="AC130" i="3"/>
  <c r="AD130" i="3"/>
  <c r="AE130" i="3"/>
  <c r="AH130" i="3"/>
  <c r="Z131" i="3"/>
  <c r="AA131" i="3"/>
  <c r="AB131" i="3"/>
  <c r="AC131" i="3"/>
  <c r="AD131" i="3"/>
  <c r="AE131" i="3"/>
  <c r="AG131" i="3" s="1"/>
  <c r="AH131" i="3"/>
  <c r="AI131" i="3" s="1"/>
  <c r="Z132" i="3"/>
  <c r="AA132" i="3"/>
  <c r="AB132" i="3"/>
  <c r="AC132" i="3"/>
  <c r="AD132" i="3"/>
  <c r="AE132" i="3"/>
  <c r="AF132" i="3" s="1"/>
  <c r="AH132" i="3"/>
  <c r="AI132" i="3" s="1"/>
  <c r="Z133" i="3"/>
  <c r="AA133" i="3"/>
  <c r="AB133" i="3"/>
  <c r="AC133" i="3"/>
  <c r="AD133" i="3"/>
  <c r="AE133" i="3"/>
  <c r="AG133" i="3" s="1"/>
  <c r="AH133" i="3"/>
  <c r="Z134" i="3"/>
  <c r="AA134" i="3"/>
  <c r="AB134" i="3"/>
  <c r="AC134" i="3"/>
  <c r="AD134" i="3"/>
  <c r="AE134" i="3"/>
  <c r="AH134" i="3"/>
  <c r="Z135" i="3"/>
  <c r="AA135" i="3"/>
  <c r="AB135" i="3"/>
  <c r="AC135" i="3"/>
  <c r="AD135" i="3"/>
  <c r="AE135" i="3"/>
  <c r="AF135" i="3" s="1"/>
  <c r="AH135" i="3"/>
  <c r="Z136" i="3"/>
  <c r="AA136" i="3"/>
  <c r="AB136" i="3"/>
  <c r="AC136" i="3"/>
  <c r="AD136" i="3"/>
  <c r="AE136" i="3"/>
  <c r="AF136" i="3" s="1"/>
  <c r="AH136" i="3"/>
  <c r="AI136" i="3" s="1"/>
  <c r="Z137" i="3"/>
  <c r="AA137" i="3"/>
  <c r="AB137" i="3"/>
  <c r="AC137" i="3"/>
  <c r="AD137" i="3"/>
  <c r="AE137" i="3"/>
  <c r="AG137" i="3" s="1"/>
  <c r="AH137" i="3"/>
  <c r="AJ137" i="3" s="1"/>
  <c r="Z138" i="3"/>
  <c r="AA138" i="3"/>
  <c r="AB138" i="3"/>
  <c r="AC138" i="3"/>
  <c r="AD138" i="3"/>
  <c r="AE138" i="3"/>
  <c r="AH138" i="3"/>
  <c r="AI138" i="3" s="1"/>
  <c r="Z139" i="3"/>
  <c r="AA139" i="3"/>
  <c r="AB139" i="3"/>
  <c r="AC139" i="3"/>
  <c r="AD139" i="3"/>
  <c r="AE139" i="3"/>
  <c r="AG139" i="3" s="1"/>
  <c r="AH139" i="3"/>
  <c r="Z140" i="3"/>
  <c r="AA140" i="3"/>
  <c r="AB140" i="3"/>
  <c r="AC140" i="3"/>
  <c r="AD140" i="3"/>
  <c r="AE140" i="3"/>
  <c r="AF140" i="3" s="1"/>
  <c r="AH140" i="3"/>
  <c r="AI140" i="3" s="1"/>
  <c r="Z141" i="3"/>
  <c r="AA141" i="3"/>
  <c r="AB141" i="3"/>
  <c r="AC141" i="3"/>
  <c r="AD141" i="3"/>
  <c r="AE141" i="3"/>
  <c r="AF141" i="3" s="1"/>
  <c r="AH141" i="3"/>
  <c r="AJ141" i="3" s="1"/>
  <c r="Z142" i="3"/>
  <c r="AA142" i="3"/>
  <c r="AB142" i="3"/>
  <c r="AC142" i="3"/>
  <c r="AD142" i="3"/>
  <c r="AE142" i="3"/>
  <c r="AG142" i="3" s="1"/>
  <c r="AH142" i="3"/>
  <c r="AI142" i="3" s="1"/>
  <c r="Z143" i="3"/>
  <c r="AA143" i="3"/>
  <c r="AB143" i="3"/>
  <c r="AC143" i="3"/>
  <c r="AD143" i="3"/>
  <c r="AE143" i="3"/>
  <c r="AG143" i="3" s="1"/>
  <c r="AH143" i="3"/>
  <c r="AI143" i="3" s="1"/>
  <c r="Z144" i="3"/>
  <c r="AA144" i="3"/>
  <c r="AB144" i="3"/>
  <c r="AC144" i="3"/>
  <c r="AD144" i="3"/>
  <c r="AE144" i="3"/>
  <c r="AH144" i="3"/>
  <c r="Z145" i="3"/>
  <c r="AA145" i="3"/>
  <c r="AB145" i="3"/>
  <c r="AC145" i="3"/>
  <c r="AD145" i="3"/>
  <c r="AE145" i="3"/>
  <c r="AF145" i="3" s="1"/>
  <c r="AH145" i="3"/>
  <c r="AJ145" i="3" s="1"/>
  <c r="Z146" i="3"/>
  <c r="AA146" i="3"/>
  <c r="AB146" i="3"/>
  <c r="AC146" i="3"/>
  <c r="AD146" i="3"/>
  <c r="AE146" i="3"/>
  <c r="AF146" i="3" s="1"/>
  <c r="AH146" i="3"/>
  <c r="Z147" i="3"/>
  <c r="AA147" i="3"/>
  <c r="AB147" i="3"/>
  <c r="AC147" i="3"/>
  <c r="AD147" i="3"/>
  <c r="AE147" i="3"/>
  <c r="AF147" i="3" s="1"/>
  <c r="AH147" i="3"/>
  <c r="Z148" i="3"/>
  <c r="AA148" i="3"/>
  <c r="AB148" i="3"/>
  <c r="AC148" i="3"/>
  <c r="AD148" i="3"/>
  <c r="AE148" i="3"/>
  <c r="AF148" i="3" s="1"/>
  <c r="AH148" i="3"/>
  <c r="Z149" i="3"/>
  <c r="AA149" i="3"/>
  <c r="AB149" i="3"/>
  <c r="AC149" i="3"/>
  <c r="AD149" i="3"/>
  <c r="AE149" i="3"/>
  <c r="AG149" i="3" s="1"/>
  <c r="AH149" i="3"/>
  <c r="AJ149" i="3" s="1"/>
  <c r="Y150" i="3"/>
  <c r="Z150" i="3"/>
  <c r="AA150" i="3"/>
  <c r="AB150" i="3"/>
  <c r="AC150" i="3"/>
  <c r="AD150" i="3"/>
  <c r="AE150" i="3"/>
  <c r="AG150" i="3" s="1"/>
  <c r="AH150" i="3"/>
  <c r="AI150" i="3" s="1"/>
  <c r="Z151" i="3"/>
  <c r="AA151" i="3"/>
  <c r="AB151" i="3"/>
  <c r="AC151" i="3"/>
  <c r="AD151" i="3"/>
  <c r="AE151" i="3"/>
  <c r="AG151" i="3" s="1"/>
  <c r="AH151" i="3"/>
  <c r="AJ151" i="3" s="1"/>
  <c r="Z152" i="3"/>
  <c r="AA152" i="3"/>
  <c r="AB152" i="3"/>
  <c r="AC152" i="3"/>
  <c r="AD152" i="3"/>
  <c r="AE152" i="3"/>
  <c r="AG152" i="3" s="1"/>
  <c r="AH152" i="3"/>
  <c r="Z153" i="3"/>
  <c r="AA153" i="3"/>
  <c r="AB153" i="3"/>
  <c r="AC153" i="3"/>
  <c r="AD153" i="3"/>
  <c r="AE153" i="3"/>
  <c r="AF153" i="3" s="1"/>
  <c r="AH153" i="3"/>
  <c r="AJ153" i="3" s="1"/>
  <c r="Z154" i="3"/>
  <c r="AA154" i="3"/>
  <c r="AB154" i="3"/>
  <c r="AC154" i="3"/>
  <c r="AD154" i="3"/>
  <c r="AE154" i="3"/>
  <c r="AH154" i="3"/>
  <c r="AI154" i="3" s="1"/>
  <c r="Z155" i="3"/>
  <c r="AA155" i="3"/>
  <c r="AB155" i="3"/>
  <c r="AC155" i="3"/>
  <c r="AD155" i="3"/>
  <c r="AE155" i="3"/>
  <c r="AH155" i="3"/>
  <c r="AJ155" i="3" s="1"/>
  <c r="Z156" i="3"/>
  <c r="AA156" i="3"/>
  <c r="AB156" i="3"/>
  <c r="AC156" i="3"/>
  <c r="AD156" i="3"/>
  <c r="AE156" i="3"/>
  <c r="AF156" i="3" s="1"/>
  <c r="AH156" i="3"/>
  <c r="Z157" i="3"/>
  <c r="AA157" i="3"/>
  <c r="AB157" i="3"/>
  <c r="AC157" i="3"/>
  <c r="AD157" i="3"/>
  <c r="AE157" i="3"/>
  <c r="AF157" i="3" s="1"/>
  <c r="AH157" i="3"/>
  <c r="Z158" i="3"/>
  <c r="AA158" i="3"/>
  <c r="AB158" i="3"/>
  <c r="AC158" i="3"/>
  <c r="AD158" i="3"/>
  <c r="AE158" i="3"/>
  <c r="AF158" i="3" s="1"/>
  <c r="AH158" i="3"/>
  <c r="AI158" i="3" s="1"/>
  <c r="Z159" i="3"/>
  <c r="AA159" i="3"/>
  <c r="AB159" i="3"/>
  <c r="AC159" i="3"/>
  <c r="AD159" i="3"/>
  <c r="AE159" i="3"/>
  <c r="AF159" i="3" s="1"/>
  <c r="AH159" i="3"/>
  <c r="AI159" i="3" s="1"/>
  <c r="Z160" i="3"/>
  <c r="AA160" i="3"/>
  <c r="AB160" i="3"/>
  <c r="AC160" i="3"/>
  <c r="AD160" i="3"/>
  <c r="AE160" i="3"/>
  <c r="AF160" i="3" s="1"/>
  <c r="AH160" i="3"/>
  <c r="Z161" i="3"/>
  <c r="AA161" i="3"/>
  <c r="AB161" i="3"/>
  <c r="AC161" i="3"/>
  <c r="AD161" i="3"/>
  <c r="AE161" i="3"/>
  <c r="AF161" i="3" s="1"/>
  <c r="AH161" i="3"/>
  <c r="AJ161" i="3" s="1"/>
  <c r="Z162" i="3"/>
  <c r="AA162" i="3"/>
  <c r="AB162" i="3"/>
  <c r="AC162" i="3"/>
  <c r="AD162" i="3"/>
  <c r="AE162" i="3"/>
  <c r="AG162" i="3" s="1"/>
  <c r="AH162" i="3"/>
  <c r="AI162" i="3" s="1"/>
  <c r="Z163" i="3"/>
  <c r="AA163" i="3"/>
  <c r="AB163" i="3"/>
  <c r="AC163" i="3"/>
  <c r="AD163" i="3"/>
  <c r="AE163" i="3"/>
  <c r="AH163" i="3"/>
  <c r="AI163" i="3" s="1"/>
  <c r="Z164" i="3"/>
  <c r="AA164" i="3"/>
  <c r="AB164" i="3"/>
  <c r="AC164" i="3"/>
  <c r="AD164" i="3"/>
  <c r="AE164" i="3"/>
  <c r="AG164" i="3" s="1"/>
  <c r="AH164" i="3"/>
  <c r="Z165" i="3"/>
  <c r="AA165" i="3"/>
  <c r="AB165" i="3"/>
  <c r="AC165" i="3"/>
  <c r="AD165" i="3"/>
  <c r="AE165" i="3"/>
  <c r="AG165" i="3" s="1"/>
  <c r="AH165" i="3"/>
  <c r="Z166" i="3"/>
  <c r="AA166" i="3"/>
  <c r="AB166" i="3"/>
  <c r="AC166" i="3"/>
  <c r="AD166" i="3"/>
  <c r="AE166" i="3"/>
  <c r="AG166" i="3" s="1"/>
  <c r="AH166" i="3"/>
  <c r="Z167" i="3"/>
  <c r="AA167" i="3"/>
  <c r="AB167" i="3"/>
  <c r="AC167" i="3"/>
  <c r="AD167" i="3"/>
  <c r="AE167" i="3"/>
  <c r="AF167" i="3" s="1"/>
  <c r="AH167" i="3"/>
  <c r="Z168" i="3"/>
  <c r="AA168" i="3"/>
  <c r="AB168" i="3"/>
  <c r="AC168" i="3"/>
  <c r="AD168" i="3"/>
  <c r="AE168" i="3"/>
  <c r="AG168" i="3" s="1"/>
  <c r="AH168" i="3"/>
  <c r="Z169" i="3"/>
  <c r="AA169" i="3"/>
  <c r="AB169" i="3"/>
  <c r="AC169" i="3"/>
  <c r="AD169" i="3"/>
  <c r="AE169" i="3"/>
  <c r="AG169" i="3" s="1"/>
  <c r="AH169" i="3"/>
  <c r="AI169" i="3" s="1"/>
  <c r="Z170" i="3"/>
  <c r="AA170" i="3"/>
  <c r="AB170" i="3"/>
  <c r="AC170" i="3"/>
  <c r="AD170" i="3"/>
  <c r="AE170" i="3"/>
  <c r="AF170" i="3" s="1"/>
  <c r="AH170" i="3"/>
  <c r="Z171" i="3"/>
  <c r="AA171" i="3"/>
  <c r="AB171" i="3"/>
  <c r="AC171" i="3"/>
  <c r="AD171" i="3"/>
  <c r="AE171" i="3"/>
  <c r="AH171" i="3"/>
  <c r="AI171" i="3" s="1"/>
  <c r="Z172" i="3"/>
  <c r="AA172" i="3"/>
  <c r="AB172" i="3"/>
  <c r="AC172" i="3"/>
  <c r="AD172" i="3"/>
  <c r="AE172" i="3"/>
  <c r="AF172" i="3" s="1"/>
  <c r="AH172" i="3"/>
  <c r="Z173" i="3"/>
  <c r="AA173" i="3"/>
  <c r="AB173" i="3"/>
  <c r="AC173" i="3"/>
  <c r="AD173" i="3"/>
  <c r="AE173" i="3"/>
  <c r="AF173" i="3" s="1"/>
  <c r="AH173" i="3"/>
  <c r="AI173" i="3" s="1"/>
  <c r="Z174" i="3"/>
  <c r="AA174" i="3"/>
  <c r="AB174" i="3"/>
  <c r="AC174" i="3"/>
  <c r="AD174" i="3"/>
  <c r="AE174" i="3"/>
  <c r="AH174" i="3"/>
  <c r="Z175" i="3"/>
  <c r="AA175" i="3"/>
  <c r="AB175" i="3"/>
  <c r="AC175" i="3"/>
  <c r="AD175" i="3"/>
  <c r="AE175" i="3"/>
  <c r="AH175" i="3"/>
  <c r="AI175" i="3" s="1"/>
  <c r="Z176" i="3"/>
  <c r="AA176" i="3"/>
  <c r="AB176" i="3"/>
  <c r="AC176" i="3"/>
  <c r="AD176" i="3"/>
  <c r="AE176" i="3"/>
  <c r="AG176" i="3" s="1"/>
  <c r="AH176" i="3"/>
  <c r="Z177" i="3"/>
  <c r="AA177" i="3"/>
  <c r="AB177" i="3"/>
  <c r="AC177" i="3"/>
  <c r="AD177" i="3"/>
  <c r="AE177" i="3"/>
  <c r="AF177" i="3" s="1"/>
  <c r="AH177" i="3"/>
  <c r="AI177" i="3" s="1"/>
  <c r="Z178" i="3"/>
  <c r="AA178" i="3"/>
  <c r="AB178" i="3"/>
  <c r="AC178" i="3"/>
  <c r="AD178" i="3"/>
  <c r="AE178" i="3"/>
  <c r="AG178" i="3" s="1"/>
  <c r="AH178" i="3"/>
  <c r="AI178" i="3" s="1"/>
  <c r="Z179" i="3"/>
  <c r="AA179" i="3"/>
  <c r="AB179" i="3"/>
  <c r="AC179" i="3"/>
  <c r="AD179" i="3"/>
  <c r="AE179" i="3"/>
  <c r="AF179" i="3" s="1"/>
  <c r="AH179" i="3"/>
  <c r="AJ179" i="3" s="1"/>
  <c r="Z180" i="3"/>
  <c r="AA180" i="3"/>
  <c r="AB180" i="3"/>
  <c r="AC180" i="3"/>
  <c r="AD180" i="3"/>
  <c r="AE180" i="3"/>
  <c r="AF180" i="3" s="1"/>
  <c r="AH180" i="3"/>
  <c r="Z181" i="3"/>
  <c r="AA181" i="3"/>
  <c r="AB181" i="3"/>
  <c r="AC181" i="3"/>
  <c r="AD181" i="3"/>
  <c r="AE181" i="3"/>
  <c r="AF181" i="3" s="1"/>
  <c r="AH181" i="3"/>
  <c r="AI181" i="3" s="1"/>
  <c r="Z182" i="3"/>
  <c r="AA182" i="3"/>
  <c r="AB182" i="3"/>
  <c r="AC182" i="3"/>
  <c r="AD182" i="3"/>
  <c r="AE182" i="3"/>
  <c r="AF182" i="3" s="1"/>
  <c r="AH182" i="3"/>
  <c r="Z183" i="3"/>
  <c r="AA183" i="3"/>
  <c r="AB183" i="3"/>
  <c r="AC183" i="3"/>
  <c r="AD183" i="3"/>
  <c r="AE183" i="3"/>
  <c r="AF183" i="3" s="1"/>
  <c r="AH183" i="3"/>
  <c r="Z184" i="3"/>
  <c r="AA184" i="3"/>
  <c r="AB184" i="3"/>
  <c r="AC184" i="3"/>
  <c r="AD184" i="3"/>
  <c r="AE184" i="3"/>
  <c r="AF184" i="3" s="1"/>
  <c r="AH184" i="3"/>
  <c r="Z185" i="3"/>
  <c r="AA185" i="3"/>
  <c r="AB185" i="3"/>
  <c r="AC185" i="3"/>
  <c r="AD185" i="3"/>
  <c r="AE185" i="3"/>
  <c r="AG185" i="3" s="1"/>
  <c r="AH185" i="3"/>
  <c r="AI185" i="3" s="1"/>
  <c r="Z186" i="3"/>
  <c r="AA186" i="3"/>
  <c r="AB186" i="3"/>
  <c r="AC186" i="3"/>
  <c r="AD186" i="3"/>
  <c r="AE186" i="3"/>
  <c r="AG186" i="3" s="1"/>
  <c r="AH186" i="3"/>
  <c r="AI186" i="3" s="1"/>
  <c r="Z187" i="3"/>
  <c r="AA187" i="3"/>
  <c r="AB187" i="3"/>
  <c r="AC187" i="3"/>
  <c r="AD187" i="3"/>
  <c r="AE187" i="3"/>
  <c r="AH187" i="3"/>
  <c r="AJ187" i="3" s="1"/>
  <c r="Z188" i="3"/>
  <c r="AA188" i="3"/>
  <c r="AB188" i="3"/>
  <c r="AC188" i="3"/>
  <c r="AD188" i="3"/>
  <c r="AE188" i="3"/>
  <c r="AG188" i="3" s="1"/>
  <c r="AH188" i="3"/>
  <c r="Z189" i="3"/>
  <c r="AA189" i="3"/>
  <c r="AB189" i="3"/>
  <c r="AC189" i="3"/>
  <c r="AD189" i="3"/>
  <c r="AE189" i="3"/>
  <c r="AF189" i="3" s="1"/>
  <c r="AH189" i="3"/>
  <c r="AI189" i="3" s="1"/>
  <c r="Y190" i="3"/>
  <c r="Z190" i="3"/>
  <c r="AA190" i="3"/>
  <c r="AB190" i="3"/>
  <c r="AC190" i="3"/>
  <c r="AD190" i="3"/>
  <c r="AE190" i="3"/>
  <c r="AF190" i="3" s="1"/>
  <c r="AH190" i="3"/>
  <c r="AI190" i="3" s="1"/>
  <c r="Z191" i="3"/>
  <c r="AA191" i="3"/>
  <c r="AB191" i="3"/>
  <c r="AC191" i="3"/>
  <c r="AD191" i="3"/>
  <c r="AE191" i="3"/>
  <c r="AH191" i="3"/>
  <c r="Z192" i="3"/>
  <c r="AA192" i="3"/>
  <c r="AB192" i="3"/>
  <c r="AC192" i="3"/>
  <c r="AD192" i="3"/>
  <c r="AE192" i="3"/>
  <c r="AH192" i="3"/>
  <c r="Z193" i="3"/>
  <c r="AA193" i="3"/>
  <c r="AB193" i="3"/>
  <c r="AC193" i="3"/>
  <c r="AD193" i="3"/>
  <c r="AE193" i="3"/>
  <c r="AG193" i="3" s="1"/>
  <c r="AH193" i="3"/>
  <c r="AI193" i="3" s="1"/>
  <c r="Y194" i="3"/>
  <c r="Z194" i="3"/>
  <c r="AA194" i="3"/>
  <c r="AB194" i="3"/>
  <c r="AC194" i="3"/>
  <c r="AD194" i="3"/>
  <c r="AE194" i="3"/>
  <c r="AF194" i="3" s="1"/>
  <c r="AH194" i="3"/>
  <c r="AI194" i="3" s="1"/>
  <c r="Z195" i="3"/>
  <c r="AA195" i="3"/>
  <c r="AB195" i="3"/>
  <c r="AC195" i="3"/>
  <c r="AD195" i="3"/>
  <c r="AE195" i="3"/>
  <c r="AH195" i="3"/>
  <c r="AJ195" i="3" s="1"/>
  <c r="Z196" i="3"/>
  <c r="AA196" i="3"/>
  <c r="AB196" i="3"/>
  <c r="AC196" i="3"/>
  <c r="AD196" i="3"/>
  <c r="AE196" i="3"/>
  <c r="AG196" i="3" s="1"/>
  <c r="AH196" i="3"/>
  <c r="AI196" i="3" s="1"/>
  <c r="Z197" i="3"/>
  <c r="AA197" i="3"/>
  <c r="AB197" i="3"/>
  <c r="AC197" i="3"/>
  <c r="AD197" i="3"/>
  <c r="AE197" i="3"/>
  <c r="AF197" i="3" s="1"/>
  <c r="AH197" i="3"/>
  <c r="Z198" i="3"/>
  <c r="AA198" i="3"/>
  <c r="AB198" i="3"/>
  <c r="AC198" i="3"/>
  <c r="AD198" i="3"/>
  <c r="AE198" i="3"/>
  <c r="AG198" i="3" s="1"/>
  <c r="AH198" i="3"/>
  <c r="Z199" i="3"/>
  <c r="AA199" i="3"/>
  <c r="AB199" i="3"/>
  <c r="AC199" i="3"/>
  <c r="AD199" i="3"/>
  <c r="AE199" i="3"/>
  <c r="AF199" i="3" s="1"/>
  <c r="AH199" i="3"/>
  <c r="AI199" i="3" s="1"/>
  <c r="Z200" i="3"/>
  <c r="AA200" i="3"/>
  <c r="AB200" i="3"/>
  <c r="AC200" i="3"/>
  <c r="AD200" i="3"/>
  <c r="AE200" i="3"/>
  <c r="AF200" i="3" s="1"/>
  <c r="AH200" i="3"/>
  <c r="Z201" i="3"/>
  <c r="AA201" i="3"/>
  <c r="AB201" i="3"/>
  <c r="AC201" i="3"/>
  <c r="AD201" i="3"/>
  <c r="AE201" i="3"/>
  <c r="AH201" i="3"/>
  <c r="Z202" i="3"/>
  <c r="AA202" i="3"/>
  <c r="AB202" i="3"/>
  <c r="AC202" i="3"/>
  <c r="AD202" i="3"/>
  <c r="AE202" i="3"/>
  <c r="AG202" i="3" s="1"/>
  <c r="AH202" i="3"/>
  <c r="Z203" i="3"/>
  <c r="AA203" i="3"/>
  <c r="AB203" i="3"/>
  <c r="AC203" i="3"/>
  <c r="AD203" i="3"/>
  <c r="AE203" i="3"/>
  <c r="AF203" i="3" s="1"/>
  <c r="AH203" i="3"/>
  <c r="Z204" i="3"/>
  <c r="AA204" i="3"/>
  <c r="AB204" i="3"/>
  <c r="AC204" i="3"/>
  <c r="AD204" i="3"/>
  <c r="AE204" i="3"/>
  <c r="AF204" i="3" s="1"/>
  <c r="AH204" i="3"/>
  <c r="AI204" i="3" s="1"/>
  <c r="Z205" i="3"/>
  <c r="AA205" i="3"/>
  <c r="AB205" i="3"/>
  <c r="AC205" i="3"/>
  <c r="AD205" i="3"/>
  <c r="AE205" i="3"/>
  <c r="AF205" i="3" s="1"/>
  <c r="AH205" i="3"/>
  <c r="Z206" i="3"/>
  <c r="AA206" i="3"/>
  <c r="AB206" i="3"/>
  <c r="AC206" i="3"/>
  <c r="AD206" i="3"/>
  <c r="AE206" i="3"/>
  <c r="AG206" i="3" s="1"/>
  <c r="AH206" i="3"/>
  <c r="Z207" i="3"/>
  <c r="AA207" i="3"/>
  <c r="AB207" i="3"/>
  <c r="AC207" i="3"/>
  <c r="AD207" i="3"/>
  <c r="AE207" i="3"/>
  <c r="AG207" i="3" s="1"/>
  <c r="AH207" i="3"/>
  <c r="AI207" i="3" s="1"/>
  <c r="Z208" i="3"/>
  <c r="AA208" i="3"/>
  <c r="AB208" i="3"/>
  <c r="AC208" i="3"/>
  <c r="AD208" i="3"/>
  <c r="AE208" i="3"/>
  <c r="AG208" i="3" s="1"/>
  <c r="AH208" i="3"/>
  <c r="AI208" i="3" s="1"/>
  <c r="Z209" i="3"/>
  <c r="AA209" i="3"/>
  <c r="AB209" i="3"/>
  <c r="AC209" i="3"/>
  <c r="AD209" i="3"/>
  <c r="AE209" i="3"/>
  <c r="AF209" i="3" s="1"/>
  <c r="AH209" i="3"/>
  <c r="Z210" i="3"/>
  <c r="AA210" i="3"/>
  <c r="AB210" i="3"/>
  <c r="AC210" i="3"/>
  <c r="AD210" i="3"/>
  <c r="AE210" i="3"/>
  <c r="AG210" i="3" s="1"/>
  <c r="AH210" i="3"/>
  <c r="Z211" i="3"/>
  <c r="AA211" i="3"/>
  <c r="AB211" i="3"/>
  <c r="AC211" i="3"/>
  <c r="AD211" i="3"/>
  <c r="AE211" i="3"/>
  <c r="AG211" i="3" s="1"/>
  <c r="AH211" i="3"/>
  <c r="Z212" i="3"/>
  <c r="AA212" i="3"/>
  <c r="AB212" i="3"/>
  <c r="AC212" i="3"/>
  <c r="AD212" i="3"/>
  <c r="AE212" i="3"/>
  <c r="AF212" i="3" s="1"/>
  <c r="AH212" i="3"/>
  <c r="Z213" i="3"/>
  <c r="AA213" i="3"/>
  <c r="AB213" i="3"/>
  <c r="AC213" i="3"/>
  <c r="AD213" i="3"/>
  <c r="AE213" i="3"/>
  <c r="AH213" i="3"/>
  <c r="Z214" i="3"/>
  <c r="AA214" i="3"/>
  <c r="AB214" i="3"/>
  <c r="AC214" i="3"/>
  <c r="AD214" i="3"/>
  <c r="AE214" i="3"/>
  <c r="AG214" i="3" s="1"/>
  <c r="AH214" i="3"/>
  <c r="Z215" i="3"/>
  <c r="AA215" i="3"/>
  <c r="AB215" i="3"/>
  <c r="AC215" i="3"/>
  <c r="AD215" i="3"/>
  <c r="AE215" i="3"/>
  <c r="AG215" i="3" s="1"/>
  <c r="AH215" i="3"/>
  <c r="AJ215" i="3" s="1"/>
  <c r="Z216" i="3"/>
  <c r="AA216" i="3"/>
  <c r="AB216" i="3"/>
  <c r="AC216" i="3"/>
  <c r="AD216" i="3"/>
  <c r="AE216" i="3"/>
  <c r="AF216" i="3" s="1"/>
  <c r="AH216" i="3"/>
  <c r="Z217" i="3"/>
  <c r="AA217" i="3"/>
  <c r="AB217" i="3"/>
  <c r="AC217" i="3"/>
  <c r="AD217" i="3"/>
  <c r="AE217" i="3"/>
  <c r="AH217" i="3"/>
  <c r="AI217" i="3" s="1"/>
  <c r="Z218" i="3"/>
  <c r="AA218" i="3"/>
  <c r="AB218" i="3"/>
  <c r="AC218" i="3"/>
  <c r="AD218" i="3"/>
  <c r="AE218" i="3"/>
  <c r="AG218" i="3" s="1"/>
  <c r="AH218" i="3"/>
  <c r="AI218" i="3" s="1"/>
  <c r="Z219" i="3"/>
  <c r="AA219" i="3"/>
  <c r="AB219" i="3"/>
  <c r="AC219" i="3"/>
  <c r="AD219" i="3"/>
  <c r="AE219" i="3"/>
  <c r="AG219" i="3" s="1"/>
  <c r="AH219" i="3"/>
  <c r="AI219" i="3" s="1"/>
  <c r="Z220" i="3"/>
  <c r="AA220" i="3"/>
  <c r="AB220" i="3"/>
  <c r="AC220" i="3"/>
  <c r="AD220" i="3"/>
  <c r="AE220" i="3"/>
  <c r="AG220" i="3" s="1"/>
  <c r="AH220" i="3"/>
  <c r="AI220" i="3" s="1"/>
  <c r="Z221" i="3"/>
  <c r="AA221" i="3"/>
  <c r="AB221" i="3"/>
  <c r="AC221" i="3"/>
  <c r="AD221" i="3"/>
  <c r="AE221" i="3"/>
  <c r="AH221" i="3"/>
  <c r="AI221" i="3" s="1"/>
  <c r="Z222" i="3"/>
  <c r="AA222" i="3"/>
  <c r="AB222" i="3"/>
  <c r="AC222" i="3"/>
  <c r="AD222" i="3"/>
  <c r="AE222" i="3"/>
  <c r="AG222" i="3" s="1"/>
  <c r="AH222" i="3"/>
  <c r="Z223" i="3"/>
  <c r="AA223" i="3"/>
  <c r="AB223" i="3"/>
  <c r="AC223" i="3"/>
  <c r="AD223" i="3"/>
  <c r="AE223" i="3"/>
  <c r="AF223" i="3" s="1"/>
  <c r="AH223" i="3"/>
  <c r="AJ223" i="3" s="1"/>
  <c r="Z224" i="3"/>
  <c r="AA224" i="3"/>
  <c r="AB224" i="3"/>
  <c r="AC224" i="3"/>
  <c r="AD224" i="3"/>
  <c r="AE224" i="3"/>
  <c r="AG224" i="3" s="1"/>
  <c r="AH224" i="3"/>
  <c r="Z225" i="3"/>
  <c r="AA225" i="3"/>
  <c r="AB225" i="3"/>
  <c r="AC225" i="3"/>
  <c r="AD225" i="3"/>
  <c r="AE225" i="3"/>
  <c r="AG225" i="3" s="1"/>
  <c r="AH225" i="3"/>
  <c r="AI225" i="3" s="1"/>
  <c r="Z226" i="3"/>
  <c r="AA226" i="3"/>
  <c r="AB226" i="3"/>
  <c r="AC226" i="3"/>
  <c r="AD226" i="3"/>
  <c r="AE226" i="3"/>
  <c r="AG226" i="3" s="1"/>
  <c r="AH226" i="3"/>
  <c r="AI226" i="3" s="1"/>
  <c r="Z227" i="3"/>
  <c r="AA227" i="3"/>
  <c r="AB227" i="3"/>
  <c r="AC227" i="3"/>
  <c r="AD227" i="3"/>
  <c r="AE227" i="3"/>
  <c r="AF227" i="3" s="1"/>
  <c r="AH227" i="3"/>
  <c r="AI227" i="3" s="1"/>
  <c r="Z228" i="3"/>
  <c r="AA228" i="3"/>
  <c r="AB228" i="3"/>
  <c r="AC228" i="3"/>
  <c r="AD228" i="3"/>
  <c r="AE228" i="3"/>
  <c r="AF228" i="3" s="1"/>
  <c r="AH228" i="3"/>
  <c r="Z229" i="3"/>
  <c r="AA229" i="3"/>
  <c r="AB229" i="3"/>
  <c r="AC229" i="3"/>
  <c r="AD229" i="3"/>
  <c r="AE229" i="3"/>
  <c r="AG229" i="3" s="1"/>
  <c r="AH229" i="3"/>
  <c r="Z230" i="3"/>
  <c r="AA230" i="3"/>
  <c r="AB230" i="3"/>
  <c r="AC230" i="3"/>
  <c r="AD230" i="3"/>
  <c r="AE230" i="3"/>
  <c r="AG230" i="3" s="1"/>
  <c r="AH230" i="3"/>
  <c r="Z231" i="3"/>
  <c r="AA231" i="3"/>
  <c r="AB231" i="3"/>
  <c r="AC231" i="3"/>
  <c r="AD231" i="3"/>
  <c r="AE231" i="3"/>
  <c r="AF231" i="3" s="1"/>
  <c r="AH231" i="3"/>
  <c r="AI231" i="3" s="1"/>
  <c r="Z232" i="3"/>
  <c r="AA232" i="3"/>
  <c r="AB232" i="3"/>
  <c r="AC232" i="3"/>
  <c r="AD232" i="3"/>
  <c r="AE232" i="3"/>
  <c r="AG232" i="3" s="1"/>
  <c r="AH232" i="3"/>
  <c r="AI232" i="3" s="1"/>
  <c r="Z233" i="3"/>
  <c r="AA233" i="3"/>
  <c r="AB233" i="3"/>
  <c r="AC233" i="3"/>
  <c r="AD233" i="3"/>
  <c r="AE233" i="3"/>
  <c r="AH233" i="3"/>
  <c r="Z234" i="3"/>
  <c r="AA234" i="3"/>
  <c r="AB234" i="3"/>
  <c r="AC234" i="3"/>
  <c r="AD234" i="3"/>
  <c r="AE234" i="3"/>
  <c r="AF234" i="3" s="1"/>
  <c r="AH234" i="3"/>
  <c r="AI234" i="3" s="1"/>
  <c r="Z235" i="3"/>
  <c r="AA235" i="3"/>
  <c r="AB235" i="3"/>
  <c r="AC235" i="3"/>
  <c r="AD235" i="3"/>
  <c r="AE235" i="3"/>
  <c r="AG235" i="3" s="1"/>
  <c r="AH235" i="3"/>
  <c r="AI235" i="3" s="1"/>
  <c r="Z236" i="3"/>
  <c r="AA236" i="3"/>
  <c r="AB236" i="3"/>
  <c r="AC236" i="3"/>
  <c r="AD236" i="3"/>
  <c r="AE236" i="3"/>
  <c r="AF236" i="3" s="1"/>
  <c r="AH236" i="3"/>
  <c r="AI236" i="3" s="1"/>
  <c r="Z237" i="3"/>
  <c r="AA237" i="3"/>
  <c r="AB237" i="3"/>
  <c r="AC237" i="3"/>
  <c r="AD237" i="3"/>
  <c r="AE237" i="3"/>
  <c r="AH237" i="3"/>
  <c r="AJ237" i="3" s="1"/>
  <c r="Z238" i="3"/>
  <c r="AA238" i="3"/>
  <c r="AB238" i="3"/>
  <c r="AC238" i="3"/>
  <c r="AD238" i="3"/>
  <c r="AE238" i="3"/>
  <c r="AH238" i="3"/>
  <c r="AI238" i="3" s="1"/>
  <c r="Z239" i="3"/>
  <c r="AA239" i="3"/>
  <c r="AB239" i="3"/>
  <c r="AC239" i="3"/>
  <c r="AD239" i="3"/>
  <c r="AE239" i="3"/>
  <c r="AG239" i="3" s="1"/>
  <c r="AH239" i="3"/>
  <c r="AJ239" i="3" s="1"/>
  <c r="Z240" i="3"/>
  <c r="AA240" i="3"/>
  <c r="AB240" i="3"/>
  <c r="AC240" i="3"/>
  <c r="AD240" i="3"/>
  <c r="AE240" i="3"/>
  <c r="AG240" i="3" s="1"/>
  <c r="AH240" i="3"/>
  <c r="AI240" i="3" s="1"/>
  <c r="Z241" i="3"/>
  <c r="AA241" i="3"/>
  <c r="AB241" i="3"/>
  <c r="AC241" i="3"/>
  <c r="AD241" i="3"/>
  <c r="AE241" i="3"/>
  <c r="AF241" i="3" s="1"/>
  <c r="AH241" i="3"/>
  <c r="Z242" i="3"/>
  <c r="AA242" i="3"/>
  <c r="AB242" i="3"/>
  <c r="AC242" i="3"/>
  <c r="AD242" i="3"/>
  <c r="AE242" i="3"/>
  <c r="AG242" i="3" s="1"/>
  <c r="AH242" i="3"/>
  <c r="Z243" i="3"/>
  <c r="AA243" i="3"/>
  <c r="AB243" i="3"/>
  <c r="AC243" i="3"/>
  <c r="AD243" i="3"/>
  <c r="AE243" i="3"/>
  <c r="AF243" i="3" s="1"/>
  <c r="AH243" i="3"/>
  <c r="AI243" i="3" s="1"/>
  <c r="Z244" i="3"/>
  <c r="AA244" i="3"/>
  <c r="AB244" i="3"/>
  <c r="AC244" i="3"/>
  <c r="AD244" i="3"/>
  <c r="AE244" i="3"/>
  <c r="AH244" i="3"/>
  <c r="AI244" i="3" s="1"/>
  <c r="Z245" i="3"/>
  <c r="AA245" i="3"/>
  <c r="AB245" i="3"/>
  <c r="AC245" i="3"/>
  <c r="AD245" i="3"/>
  <c r="AE245" i="3"/>
  <c r="AH245" i="3"/>
  <c r="AJ245" i="3" s="1"/>
  <c r="Z246" i="3"/>
  <c r="AA246" i="3"/>
  <c r="AB246" i="3"/>
  <c r="AC246" i="3"/>
  <c r="AD246" i="3"/>
  <c r="AE246" i="3"/>
  <c r="AG246" i="3" s="1"/>
  <c r="AH246" i="3"/>
  <c r="AJ246" i="3" s="1"/>
  <c r="Z247" i="3"/>
  <c r="AA247" i="3"/>
  <c r="AB247" i="3"/>
  <c r="AC247" i="3"/>
  <c r="AD247" i="3"/>
  <c r="AE247" i="3"/>
  <c r="AF247" i="3" s="1"/>
  <c r="AH247" i="3"/>
  <c r="AI247" i="3" s="1"/>
  <c r="Z248" i="3"/>
  <c r="AA248" i="3"/>
  <c r="AB248" i="3"/>
  <c r="AC248" i="3"/>
  <c r="AD248" i="3"/>
  <c r="AE248" i="3"/>
  <c r="AF248" i="3" s="1"/>
  <c r="AH248" i="3"/>
  <c r="AJ248" i="3" s="1"/>
  <c r="Z249" i="3"/>
  <c r="AA249" i="3"/>
  <c r="AB249" i="3"/>
  <c r="AC249" i="3"/>
  <c r="AD249" i="3"/>
  <c r="AE249" i="3"/>
  <c r="AG249" i="3" s="1"/>
  <c r="AH249" i="3"/>
  <c r="AI249" i="3" s="1"/>
  <c r="Z250" i="3"/>
  <c r="AA250" i="3"/>
  <c r="AB250" i="3"/>
  <c r="AC250" i="3"/>
  <c r="AD250" i="3"/>
  <c r="AE250" i="3"/>
  <c r="AG250" i="3" s="1"/>
  <c r="AH250" i="3"/>
  <c r="Z251" i="3"/>
  <c r="AA251" i="3"/>
  <c r="AB251" i="3"/>
  <c r="AC251" i="3"/>
  <c r="AD251" i="3"/>
  <c r="AE251" i="3"/>
  <c r="AG251" i="3" s="1"/>
  <c r="AH251" i="3"/>
  <c r="AJ251" i="3" s="1"/>
  <c r="Z252" i="3"/>
  <c r="AA252" i="3"/>
  <c r="AB252" i="3"/>
  <c r="AC252" i="3"/>
  <c r="AD252" i="3"/>
  <c r="AE252" i="3"/>
  <c r="AF252" i="3" s="1"/>
  <c r="AH252" i="3"/>
  <c r="AJ252" i="3" s="1"/>
  <c r="Z253" i="3"/>
  <c r="AA253" i="3"/>
  <c r="AB253" i="3"/>
  <c r="AC253" i="3"/>
  <c r="AD253" i="3"/>
  <c r="AE253" i="3"/>
  <c r="AG253" i="3" s="1"/>
  <c r="AH253" i="3"/>
  <c r="AJ253" i="3" s="1"/>
  <c r="Z254" i="3"/>
  <c r="AA254" i="3"/>
  <c r="AB254" i="3"/>
  <c r="AC254" i="3"/>
  <c r="AD254" i="3"/>
  <c r="AE254" i="3"/>
  <c r="AF254" i="3" s="1"/>
  <c r="AH254" i="3"/>
  <c r="Z255" i="3"/>
  <c r="AA255" i="3"/>
  <c r="AB255" i="3"/>
  <c r="AC255" i="3"/>
  <c r="AD255" i="3"/>
  <c r="AE255" i="3"/>
  <c r="AF255" i="3" s="1"/>
  <c r="AH255" i="3"/>
  <c r="AI255" i="3" s="1"/>
  <c r="Z256" i="3"/>
  <c r="AA256" i="3"/>
  <c r="AB256" i="3"/>
  <c r="AC256" i="3"/>
  <c r="AD256" i="3"/>
  <c r="AE256" i="3"/>
  <c r="AH256" i="3"/>
  <c r="AJ256" i="3" s="1"/>
  <c r="Z257" i="3"/>
  <c r="AA257" i="3"/>
  <c r="AB257" i="3"/>
  <c r="AC257" i="3"/>
  <c r="AD257" i="3"/>
  <c r="AE257" i="3"/>
  <c r="AG257" i="3" s="1"/>
  <c r="AH257" i="3"/>
  <c r="Z258" i="3"/>
  <c r="AA258" i="3"/>
  <c r="AB258" i="3"/>
  <c r="AC258" i="3"/>
  <c r="AD258" i="3"/>
  <c r="AE258" i="3"/>
  <c r="AF258" i="3" s="1"/>
  <c r="AH258" i="3"/>
  <c r="Z259" i="3"/>
  <c r="AA259" i="3"/>
  <c r="AB259" i="3"/>
  <c r="AC259" i="3"/>
  <c r="AD259" i="3"/>
  <c r="AE259" i="3"/>
  <c r="AF259" i="3" s="1"/>
  <c r="AH259" i="3"/>
  <c r="Z260" i="3"/>
  <c r="AA260" i="3"/>
  <c r="AB260" i="3"/>
  <c r="AC260" i="3"/>
  <c r="AD260" i="3"/>
  <c r="AE260" i="3"/>
  <c r="AH260" i="3"/>
  <c r="AJ260" i="3" s="1"/>
  <c r="Z261" i="3"/>
  <c r="AA261" i="3"/>
  <c r="AB261" i="3"/>
  <c r="AC261" i="3"/>
  <c r="AD261" i="3"/>
  <c r="AE261" i="3"/>
  <c r="AH261" i="3"/>
  <c r="AJ261" i="3" s="1"/>
  <c r="Z262" i="3"/>
  <c r="AA262" i="3"/>
  <c r="AB262" i="3"/>
  <c r="AC262" i="3"/>
  <c r="AD262" i="3"/>
  <c r="AE262" i="3"/>
  <c r="AF262" i="3" s="1"/>
  <c r="AH262" i="3"/>
  <c r="AJ262" i="3" s="1"/>
  <c r="Z263" i="3"/>
  <c r="AA263" i="3"/>
  <c r="AB263" i="3"/>
  <c r="AC263" i="3"/>
  <c r="AD263" i="3"/>
  <c r="AE263" i="3"/>
  <c r="AG263" i="3" s="1"/>
  <c r="AH263" i="3"/>
  <c r="AI263" i="3" s="1"/>
  <c r="Z264" i="3"/>
  <c r="AA264" i="3"/>
  <c r="AB264" i="3"/>
  <c r="AC264" i="3"/>
  <c r="AD264" i="3"/>
  <c r="AE264" i="3"/>
  <c r="AH264" i="3"/>
  <c r="Z265" i="3"/>
  <c r="AA265" i="3"/>
  <c r="AB265" i="3"/>
  <c r="AC265" i="3"/>
  <c r="AD265" i="3"/>
  <c r="AE265" i="3"/>
  <c r="AH265" i="3"/>
  <c r="AJ265" i="3" s="1"/>
  <c r="Z266" i="3"/>
  <c r="AA266" i="3"/>
  <c r="AB266" i="3"/>
  <c r="AC266" i="3"/>
  <c r="AD266" i="3"/>
  <c r="AE266" i="3"/>
  <c r="AG266" i="3" s="1"/>
  <c r="AH266" i="3"/>
  <c r="Z267" i="3"/>
  <c r="AA267" i="3"/>
  <c r="AB267" i="3"/>
  <c r="AC267" i="3"/>
  <c r="AD267" i="3"/>
  <c r="AE267" i="3"/>
  <c r="AG267" i="3" s="1"/>
  <c r="AH267" i="3"/>
  <c r="AJ267" i="3" s="1"/>
  <c r="Z268" i="3"/>
  <c r="AA268" i="3"/>
  <c r="AB268" i="3"/>
  <c r="AC268" i="3"/>
  <c r="AD268" i="3"/>
  <c r="AE268" i="3"/>
  <c r="AG268" i="3" s="1"/>
  <c r="AH268" i="3"/>
  <c r="Z269" i="3"/>
  <c r="AA269" i="3"/>
  <c r="AB269" i="3"/>
  <c r="AC269" i="3"/>
  <c r="AD269" i="3"/>
  <c r="AE269" i="3"/>
  <c r="AG269" i="3" s="1"/>
  <c r="AH269" i="3"/>
  <c r="AI269" i="3" s="1"/>
  <c r="Z270" i="3"/>
  <c r="AA270" i="3"/>
  <c r="AB270" i="3"/>
  <c r="AC270" i="3"/>
  <c r="AD270" i="3"/>
  <c r="AE270" i="3"/>
  <c r="AF270" i="3" s="1"/>
  <c r="AH270" i="3"/>
  <c r="Z271" i="3"/>
  <c r="AA271" i="3"/>
  <c r="AB271" i="3"/>
  <c r="AC271" i="3"/>
  <c r="AD271" i="3"/>
  <c r="AE271" i="3"/>
  <c r="AH271" i="3"/>
  <c r="AJ271" i="3" s="1"/>
  <c r="Z272" i="3"/>
  <c r="AA272" i="3"/>
  <c r="AB272" i="3"/>
  <c r="AC272" i="3"/>
  <c r="AD272" i="3"/>
  <c r="AE272" i="3"/>
  <c r="AF272" i="3" s="1"/>
  <c r="AH272" i="3"/>
  <c r="AJ272" i="3" s="1"/>
  <c r="Z273" i="3"/>
  <c r="AA273" i="3"/>
  <c r="AB273" i="3"/>
  <c r="AC273" i="3"/>
  <c r="AD273" i="3"/>
  <c r="AE273" i="3"/>
  <c r="AG273" i="3" s="1"/>
  <c r="AH273" i="3"/>
  <c r="AI273" i="3" s="1"/>
  <c r="Z274" i="3"/>
  <c r="AA274" i="3"/>
  <c r="AB274" i="3"/>
  <c r="AC274" i="3"/>
  <c r="AD274" i="3"/>
  <c r="AE274" i="3"/>
  <c r="AF274" i="3" s="1"/>
  <c r="AH274" i="3"/>
  <c r="Z275" i="3"/>
  <c r="AA275" i="3"/>
  <c r="AB275" i="3"/>
  <c r="AC275" i="3"/>
  <c r="AD275" i="3"/>
  <c r="AE275" i="3"/>
  <c r="AG275" i="3" s="1"/>
  <c r="AH275" i="3"/>
  <c r="AI275" i="3" s="1"/>
  <c r="Z276" i="3"/>
  <c r="AA276" i="3"/>
  <c r="AB276" i="3"/>
  <c r="AC276" i="3"/>
  <c r="AD276" i="3"/>
  <c r="AE276" i="3"/>
  <c r="AH276" i="3"/>
  <c r="Z277" i="3"/>
  <c r="AA277" i="3"/>
  <c r="AB277" i="3"/>
  <c r="AC277" i="3"/>
  <c r="AD277" i="3"/>
  <c r="AE277" i="3"/>
  <c r="AH277" i="3"/>
  <c r="AI277" i="3" s="1"/>
  <c r="Z278" i="3"/>
  <c r="AA278" i="3"/>
  <c r="AB278" i="3"/>
  <c r="AC278" i="3"/>
  <c r="AD278" i="3"/>
  <c r="AE278" i="3"/>
  <c r="AG278" i="3" s="1"/>
  <c r="AH278" i="3"/>
  <c r="Z279" i="3"/>
  <c r="AA279" i="3"/>
  <c r="AB279" i="3"/>
  <c r="AC279" i="3"/>
  <c r="AD279" i="3"/>
  <c r="AE279" i="3"/>
  <c r="AF279" i="3" s="1"/>
  <c r="AH279" i="3"/>
  <c r="AJ279" i="3" s="1"/>
  <c r="Z280" i="3"/>
  <c r="AA280" i="3"/>
  <c r="AB280" i="3"/>
  <c r="AC280" i="3"/>
  <c r="AD280" i="3"/>
  <c r="AE280" i="3"/>
  <c r="AF280" i="3" s="1"/>
  <c r="AH280" i="3"/>
  <c r="AJ280" i="3" s="1"/>
  <c r="Z281" i="3"/>
  <c r="AA281" i="3"/>
  <c r="AB281" i="3"/>
  <c r="AC281" i="3"/>
  <c r="AD281" i="3"/>
  <c r="AE281" i="3"/>
  <c r="AH281" i="3"/>
  <c r="AI281" i="3" s="1"/>
  <c r="Z282" i="3"/>
  <c r="AA282" i="3"/>
  <c r="AB282" i="3"/>
  <c r="AC282" i="3"/>
  <c r="AD282" i="3"/>
  <c r="AE282" i="3"/>
  <c r="AH282" i="3"/>
  <c r="Z283" i="3"/>
  <c r="AA283" i="3"/>
  <c r="AB283" i="3"/>
  <c r="AC283" i="3"/>
  <c r="AD283" i="3"/>
  <c r="AE283" i="3"/>
  <c r="AH283" i="3"/>
  <c r="AI283" i="3" s="1"/>
  <c r="Z284" i="3"/>
  <c r="AA284" i="3"/>
  <c r="AB284" i="3"/>
  <c r="AC284" i="3"/>
  <c r="AD284" i="3"/>
  <c r="AE284" i="3"/>
  <c r="AG284" i="3" s="1"/>
  <c r="AH284" i="3"/>
  <c r="AJ284" i="3" s="1"/>
  <c r="Z285" i="3"/>
  <c r="AA285" i="3"/>
  <c r="AB285" i="3"/>
  <c r="AC285" i="3"/>
  <c r="AD285" i="3"/>
  <c r="AE285" i="3"/>
  <c r="AF285" i="3" s="1"/>
  <c r="AH285" i="3"/>
  <c r="AJ285" i="3" s="1"/>
  <c r="Z286" i="3"/>
  <c r="AA286" i="3"/>
  <c r="AB286" i="3"/>
  <c r="AC286" i="3"/>
  <c r="AD286" i="3"/>
  <c r="AE286" i="3"/>
  <c r="AF286" i="3" s="1"/>
  <c r="AH286" i="3"/>
  <c r="AJ286" i="3" s="1"/>
  <c r="Z287" i="3"/>
  <c r="AA287" i="3"/>
  <c r="AB287" i="3"/>
  <c r="AC287" i="3"/>
  <c r="AD287" i="3"/>
  <c r="AE287" i="3"/>
  <c r="AF287" i="3" s="1"/>
  <c r="AH287" i="3"/>
  <c r="AI287" i="3" s="1"/>
  <c r="Z288" i="3"/>
  <c r="AA288" i="3"/>
  <c r="AB288" i="3"/>
  <c r="AC288" i="3"/>
  <c r="AD288" i="3"/>
  <c r="AE288" i="3"/>
  <c r="AG288" i="3" s="1"/>
  <c r="AH288" i="3"/>
  <c r="Z289" i="3"/>
  <c r="AA289" i="3"/>
  <c r="AB289" i="3"/>
  <c r="AC289" i="3"/>
  <c r="AD289" i="3"/>
  <c r="AE289" i="3"/>
  <c r="AF289" i="3" s="1"/>
  <c r="AH289" i="3"/>
  <c r="AI289" i="3" s="1"/>
  <c r="Z290" i="3"/>
  <c r="AA290" i="3"/>
  <c r="AB290" i="3"/>
  <c r="AC290" i="3"/>
  <c r="AD290" i="3"/>
  <c r="AE290" i="3"/>
  <c r="AG290" i="3" s="1"/>
  <c r="AH290" i="3"/>
  <c r="Z291" i="3"/>
  <c r="AA291" i="3"/>
  <c r="AB291" i="3"/>
  <c r="AC291" i="3"/>
  <c r="AD291" i="3"/>
  <c r="AE291" i="3"/>
  <c r="AF291" i="3" s="1"/>
  <c r="AH291" i="3"/>
  <c r="AJ291" i="3" s="1"/>
  <c r="Z292" i="3"/>
  <c r="AA292" i="3"/>
  <c r="AB292" i="3"/>
  <c r="AC292" i="3"/>
  <c r="AD292" i="3"/>
  <c r="AE292" i="3"/>
  <c r="AF292" i="3" s="1"/>
  <c r="AH292" i="3"/>
  <c r="Z293" i="3"/>
  <c r="AA293" i="3"/>
  <c r="AB293" i="3"/>
  <c r="AC293" i="3"/>
  <c r="AD293" i="3"/>
  <c r="AE293" i="3"/>
  <c r="AF293" i="3" s="1"/>
  <c r="AH293" i="3"/>
  <c r="Z294" i="3"/>
  <c r="AA294" i="3"/>
  <c r="AB294" i="3"/>
  <c r="AC294" i="3"/>
  <c r="AD294" i="3"/>
  <c r="AE294" i="3"/>
  <c r="AF294" i="3" s="1"/>
  <c r="AH294" i="3"/>
  <c r="Z295" i="3"/>
  <c r="AA295" i="3"/>
  <c r="AB295" i="3"/>
  <c r="AC295" i="3"/>
  <c r="AD295" i="3"/>
  <c r="AE295" i="3"/>
  <c r="AF295" i="3" s="1"/>
  <c r="AH295" i="3"/>
  <c r="AJ295" i="3" s="1"/>
  <c r="Z296" i="3"/>
  <c r="AA296" i="3"/>
  <c r="AB296" i="3"/>
  <c r="AC296" i="3"/>
  <c r="AD296" i="3"/>
  <c r="AE296" i="3"/>
  <c r="AH296" i="3"/>
  <c r="AI296" i="3" s="1"/>
  <c r="Z297" i="3"/>
  <c r="AA297" i="3"/>
  <c r="AB297" i="3"/>
  <c r="AC297" i="3"/>
  <c r="AD297" i="3"/>
  <c r="AE297" i="3"/>
  <c r="AH297" i="3"/>
  <c r="Z298" i="3"/>
  <c r="AA298" i="3"/>
  <c r="AB298" i="3"/>
  <c r="AC298" i="3"/>
  <c r="AD298" i="3"/>
  <c r="AE298" i="3"/>
  <c r="AF298" i="3" s="1"/>
  <c r="AH298" i="3"/>
  <c r="Z299" i="3"/>
  <c r="AA299" i="3"/>
  <c r="AB299" i="3"/>
  <c r="AC299" i="3"/>
  <c r="AD299" i="3"/>
  <c r="AE299" i="3"/>
  <c r="AG299" i="3" s="1"/>
  <c r="AH299" i="3"/>
  <c r="AI299" i="3" s="1"/>
  <c r="Z300" i="3"/>
  <c r="AA300" i="3"/>
  <c r="AB300" i="3"/>
  <c r="AC300" i="3"/>
  <c r="AD300" i="3"/>
  <c r="AE300" i="3"/>
  <c r="AG300" i="3" s="1"/>
  <c r="AH300" i="3"/>
  <c r="AJ300" i="3" s="1"/>
  <c r="Z301" i="3"/>
  <c r="AA301" i="3"/>
  <c r="AB301" i="3"/>
  <c r="AC301" i="3"/>
  <c r="AD301" i="3"/>
  <c r="AE301" i="3"/>
  <c r="AG301" i="3" s="1"/>
  <c r="AH301" i="3"/>
  <c r="Z302" i="3"/>
  <c r="AA302" i="3"/>
  <c r="AB302" i="3"/>
  <c r="AC302" i="3"/>
  <c r="AD302" i="3"/>
  <c r="AE302" i="3"/>
  <c r="AG302" i="3" s="1"/>
  <c r="AH302" i="3"/>
  <c r="Z303" i="3"/>
  <c r="AA303" i="3"/>
  <c r="AB303" i="3"/>
  <c r="AC303" i="3"/>
  <c r="AD303" i="3"/>
  <c r="AE303" i="3"/>
  <c r="AG303" i="3" s="1"/>
  <c r="AH303" i="3"/>
  <c r="Z304" i="3"/>
  <c r="AA304" i="3"/>
  <c r="AB304" i="3"/>
  <c r="AC304" i="3"/>
  <c r="AD304" i="3"/>
  <c r="AE304" i="3"/>
  <c r="AF304" i="3" s="1"/>
  <c r="AH304" i="3"/>
  <c r="AI304" i="3" s="1"/>
  <c r="Z305" i="3"/>
  <c r="AA305" i="3"/>
  <c r="AB305" i="3"/>
  <c r="AC305" i="3"/>
  <c r="AD305" i="3"/>
  <c r="AE305" i="3"/>
  <c r="AH305" i="3"/>
  <c r="AJ305" i="3" s="1"/>
  <c r="Z306" i="3"/>
  <c r="AA306" i="3"/>
  <c r="AB306" i="3"/>
  <c r="AC306" i="3"/>
  <c r="AD306" i="3"/>
  <c r="AE306" i="3"/>
  <c r="AH306" i="3"/>
  <c r="AI306" i="3" s="1"/>
  <c r="Z307" i="3"/>
  <c r="AA307" i="3"/>
  <c r="AB307" i="3"/>
  <c r="AC307" i="3"/>
  <c r="AD307" i="3"/>
  <c r="AE307" i="3"/>
  <c r="AF307" i="3" s="1"/>
  <c r="AH307" i="3"/>
  <c r="Z308" i="3"/>
  <c r="AA308" i="3"/>
  <c r="AB308" i="3"/>
  <c r="AC308" i="3"/>
  <c r="AD308" i="3"/>
  <c r="AE308" i="3"/>
  <c r="AG308" i="3" s="1"/>
  <c r="AH308" i="3"/>
  <c r="AJ308" i="3" s="1"/>
  <c r="Z309" i="3"/>
  <c r="AA309" i="3"/>
  <c r="AB309" i="3"/>
  <c r="AC309" i="3"/>
  <c r="AD309" i="3"/>
  <c r="AE309" i="3"/>
  <c r="AG309" i="3" s="1"/>
  <c r="AH309" i="3"/>
  <c r="AI309" i="3" s="1"/>
  <c r="Z310" i="3"/>
  <c r="AA310" i="3"/>
  <c r="AB310" i="3"/>
  <c r="AC310" i="3"/>
  <c r="AD310" i="3"/>
  <c r="AE310" i="3"/>
  <c r="AH310" i="3"/>
  <c r="AJ310" i="3" s="1"/>
  <c r="Z311" i="3"/>
  <c r="AA311" i="3"/>
  <c r="AB311" i="3"/>
  <c r="AC311" i="3"/>
  <c r="AD311" i="3"/>
  <c r="AE311" i="3"/>
  <c r="AG311" i="3" s="1"/>
  <c r="AH311" i="3"/>
  <c r="Z312" i="3"/>
  <c r="AA312" i="3"/>
  <c r="AB312" i="3"/>
  <c r="AC312" i="3"/>
  <c r="AD312" i="3"/>
  <c r="AE312" i="3"/>
  <c r="AG312" i="3" s="1"/>
  <c r="AH312" i="3"/>
  <c r="AJ312" i="3" s="1"/>
  <c r="Z313" i="3"/>
  <c r="AA313" i="3"/>
  <c r="AB313" i="3"/>
  <c r="AC313" i="3"/>
  <c r="AD313" i="3"/>
  <c r="AE313" i="3"/>
  <c r="AG313" i="3" s="1"/>
  <c r="AH313" i="3"/>
  <c r="Z314" i="3"/>
  <c r="AA314" i="3"/>
  <c r="AB314" i="3"/>
  <c r="AC314" i="3"/>
  <c r="AD314" i="3"/>
  <c r="AE314" i="3"/>
  <c r="AH314" i="3"/>
  <c r="AJ314" i="3" s="1"/>
  <c r="Z315" i="3"/>
  <c r="AA315" i="3"/>
  <c r="AB315" i="3"/>
  <c r="AC315" i="3"/>
  <c r="AD315" i="3"/>
  <c r="AE315" i="3"/>
  <c r="AH315" i="3"/>
  <c r="Z316" i="3"/>
  <c r="AA316" i="3"/>
  <c r="AB316" i="3"/>
  <c r="AC316" i="3"/>
  <c r="AD316" i="3"/>
  <c r="AE316" i="3"/>
  <c r="AH316" i="3"/>
  <c r="AI316" i="3" s="1"/>
  <c r="Z317" i="3"/>
  <c r="AA317" i="3"/>
  <c r="AB317" i="3"/>
  <c r="AC317" i="3"/>
  <c r="AD317" i="3"/>
  <c r="AE317" i="3"/>
  <c r="AG317" i="3" s="1"/>
  <c r="AH317" i="3"/>
  <c r="Y318" i="3"/>
  <c r="Z318" i="3"/>
  <c r="AA318" i="3"/>
  <c r="AB318" i="3"/>
  <c r="AC318" i="3"/>
  <c r="AD318" i="3"/>
  <c r="AE318" i="3"/>
  <c r="AH318" i="3"/>
  <c r="Z319" i="3"/>
  <c r="AA319" i="3"/>
  <c r="AB319" i="3"/>
  <c r="AC319" i="3"/>
  <c r="AD319" i="3"/>
  <c r="AE319" i="3"/>
  <c r="AH319" i="3"/>
  <c r="AJ319" i="3" s="1"/>
  <c r="Z320" i="3"/>
  <c r="AA320" i="3"/>
  <c r="AB320" i="3"/>
  <c r="AC320" i="3"/>
  <c r="AD320" i="3"/>
  <c r="AE320" i="3"/>
  <c r="AG320" i="3" s="1"/>
  <c r="AH320" i="3"/>
  <c r="Z321" i="3"/>
  <c r="AA321" i="3"/>
  <c r="AB321" i="3"/>
  <c r="AC321" i="3"/>
  <c r="AD321" i="3"/>
  <c r="AE321" i="3"/>
  <c r="AF321" i="3" s="1"/>
  <c r="AH321" i="3"/>
  <c r="Z322" i="3"/>
  <c r="AA322" i="3"/>
  <c r="AB322" i="3"/>
  <c r="AC322" i="3"/>
  <c r="AD322" i="3"/>
  <c r="AE322" i="3"/>
  <c r="AG322" i="3" s="1"/>
  <c r="AH322" i="3"/>
  <c r="Z323" i="3"/>
  <c r="AA323" i="3"/>
  <c r="AB323" i="3"/>
  <c r="AC323" i="3"/>
  <c r="AD323" i="3"/>
  <c r="AE323" i="3"/>
  <c r="AH323" i="3"/>
  <c r="AI323" i="3" s="1"/>
  <c r="Z324" i="3"/>
  <c r="AA324" i="3"/>
  <c r="AB324" i="3"/>
  <c r="AC324" i="3"/>
  <c r="AD324" i="3"/>
  <c r="AE324" i="3"/>
  <c r="AH324" i="3"/>
  <c r="AI324" i="3" s="1"/>
  <c r="Z325" i="3"/>
  <c r="AA325" i="3"/>
  <c r="AB325" i="3"/>
  <c r="AC325" i="3"/>
  <c r="AD325" i="3"/>
  <c r="AE325" i="3"/>
  <c r="AG325" i="3" s="1"/>
  <c r="AH325" i="3"/>
  <c r="Z326" i="3"/>
  <c r="AA326" i="3"/>
  <c r="AB326" i="3"/>
  <c r="AC326" i="3"/>
  <c r="AD326" i="3"/>
  <c r="AE326" i="3"/>
  <c r="AG326" i="3" s="1"/>
  <c r="AH326" i="3"/>
  <c r="Z327" i="3"/>
  <c r="AA327" i="3"/>
  <c r="AB327" i="3"/>
  <c r="AC327" i="3"/>
  <c r="AD327" i="3"/>
  <c r="AE327" i="3"/>
  <c r="AH327" i="3"/>
  <c r="AJ327" i="3" s="1"/>
  <c r="Z328" i="3"/>
  <c r="AA328" i="3"/>
  <c r="AB328" i="3"/>
  <c r="AC328" i="3"/>
  <c r="AD328" i="3"/>
  <c r="AE328" i="3"/>
  <c r="AH328" i="3"/>
  <c r="AI328" i="3" s="1"/>
  <c r="Z329" i="3"/>
  <c r="AA329" i="3"/>
  <c r="AB329" i="3"/>
  <c r="AC329" i="3"/>
  <c r="AD329" i="3"/>
  <c r="AE329" i="3"/>
  <c r="AG329" i="3" s="1"/>
  <c r="AH329" i="3"/>
  <c r="AJ329" i="3" s="1"/>
  <c r="Y330" i="3"/>
  <c r="Z330" i="3"/>
  <c r="AA330" i="3"/>
  <c r="AB330" i="3"/>
  <c r="AC330" i="3"/>
  <c r="AD330" i="3"/>
  <c r="AE330" i="3"/>
  <c r="AF330" i="3" s="1"/>
  <c r="AH330" i="3"/>
  <c r="Z331" i="3"/>
  <c r="AA331" i="3"/>
  <c r="AB331" i="3"/>
  <c r="AC331" i="3"/>
  <c r="AD331" i="3"/>
  <c r="AE331" i="3"/>
  <c r="AF331" i="3" s="1"/>
  <c r="AH331" i="3"/>
  <c r="Z332" i="3"/>
  <c r="AA332" i="3"/>
  <c r="AB332" i="3"/>
  <c r="AC332" i="3"/>
  <c r="AD332" i="3"/>
  <c r="AE332" i="3"/>
  <c r="AH332" i="3"/>
  <c r="AI332" i="3" s="1"/>
  <c r="Z333" i="3"/>
  <c r="AA333" i="3"/>
  <c r="AB333" i="3"/>
  <c r="AC333" i="3"/>
  <c r="AD333" i="3"/>
  <c r="AE333" i="3"/>
  <c r="AG333" i="3" s="1"/>
  <c r="AH333" i="3"/>
  <c r="Z334" i="3"/>
  <c r="AA334" i="3"/>
  <c r="AB334" i="3"/>
  <c r="AC334" i="3"/>
  <c r="AD334" i="3"/>
  <c r="AE334" i="3"/>
  <c r="AH334" i="3"/>
  <c r="AJ334" i="3" s="1"/>
  <c r="Z335" i="3"/>
  <c r="AA335" i="3"/>
  <c r="AB335" i="3"/>
  <c r="AC335" i="3"/>
  <c r="AD335" i="3"/>
  <c r="AE335" i="3"/>
  <c r="AF335" i="3" s="1"/>
  <c r="AH335" i="3"/>
  <c r="Z336" i="3"/>
  <c r="AA336" i="3"/>
  <c r="AB336" i="3"/>
  <c r="AC336" i="3"/>
  <c r="AD336" i="3"/>
  <c r="AE336" i="3"/>
  <c r="AG336" i="3" s="1"/>
  <c r="AH336" i="3"/>
  <c r="AI336" i="3" s="1"/>
  <c r="Z337" i="3"/>
  <c r="AA337" i="3"/>
  <c r="AB337" i="3"/>
  <c r="AC337" i="3"/>
  <c r="AD337" i="3"/>
  <c r="AE337" i="3"/>
  <c r="AG337" i="3" s="1"/>
  <c r="AH337" i="3"/>
  <c r="Z338" i="3"/>
  <c r="AA338" i="3"/>
  <c r="AB338" i="3"/>
  <c r="AC338" i="3"/>
  <c r="AD338" i="3"/>
  <c r="AE338" i="3"/>
  <c r="AF338" i="3" s="1"/>
  <c r="AH338" i="3"/>
  <c r="AJ338" i="3" s="1"/>
  <c r="Z339" i="3"/>
  <c r="AA339" i="3"/>
  <c r="AB339" i="3"/>
  <c r="AC339" i="3"/>
  <c r="AD339" i="3"/>
  <c r="AE339" i="3"/>
  <c r="AF339" i="3" s="1"/>
  <c r="AH339" i="3"/>
  <c r="AJ339" i="3" s="1"/>
  <c r="Z340" i="3"/>
  <c r="AA340" i="3"/>
  <c r="AB340" i="3"/>
  <c r="AC340" i="3"/>
  <c r="AD340" i="3"/>
  <c r="AE340" i="3"/>
  <c r="AH340" i="3"/>
  <c r="Z341" i="3"/>
  <c r="AA341" i="3"/>
  <c r="AB341" i="3"/>
  <c r="AC341" i="3"/>
  <c r="AD341" i="3"/>
  <c r="AE341" i="3"/>
  <c r="AF341" i="3" s="1"/>
  <c r="AH341" i="3"/>
  <c r="AI341" i="3" s="1"/>
  <c r="Z342" i="3"/>
  <c r="AA342" i="3"/>
  <c r="AB342" i="3"/>
  <c r="AC342" i="3"/>
  <c r="AD342" i="3"/>
  <c r="AE342" i="3"/>
  <c r="AH342" i="3"/>
  <c r="AI342" i="3" s="1"/>
  <c r="Z343" i="3"/>
  <c r="AA343" i="3"/>
  <c r="AB343" i="3"/>
  <c r="AC343" i="3"/>
  <c r="AD343" i="3"/>
  <c r="AE343" i="3"/>
  <c r="AG343" i="3" s="1"/>
  <c r="AH343" i="3"/>
  <c r="AI343" i="3" s="1"/>
  <c r="Z344" i="3"/>
  <c r="AA344" i="3"/>
  <c r="AB344" i="3"/>
  <c r="AC344" i="3"/>
  <c r="AD344" i="3"/>
  <c r="AE344" i="3"/>
  <c r="AH344" i="3"/>
  <c r="Z345" i="3"/>
  <c r="AA345" i="3"/>
  <c r="AB345" i="3"/>
  <c r="AC345" i="3"/>
  <c r="AD345" i="3"/>
  <c r="AE345" i="3"/>
  <c r="AH345" i="3"/>
  <c r="Z346" i="3"/>
  <c r="AA346" i="3"/>
  <c r="AB346" i="3"/>
  <c r="AC346" i="3"/>
  <c r="AD346" i="3"/>
  <c r="AE346" i="3"/>
  <c r="AG346" i="3" s="1"/>
  <c r="AH346" i="3"/>
  <c r="AI346" i="3" s="1"/>
  <c r="Z347" i="3"/>
  <c r="AA347" i="3"/>
  <c r="AB347" i="3"/>
  <c r="AC347" i="3"/>
  <c r="AD347" i="3"/>
  <c r="AE347" i="3"/>
  <c r="AG347" i="3" s="1"/>
  <c r="AH347" i="3"/>
  <c r="Z348" i="3"/>
  <c r="AA348" i="3"/>
  <c r="AB348" i="3"/>
  <c r="AC348" i="3"/>
  <c r="AD348" i="3"/>
  <c r="AE348" i="3"/>
  <c r="AH348" i="3"/>
  <c r="AJ348" i="3" s="1"/>
  <c r="Z349" i="3"/>
  <c r="AA349" i="3"/>
  <c r="AB349" i="3"/>
  <c r="AC349" i="3"/>
  <c r="AD349" i="3"/>
  <c r="AE349" i="3"/>
  <c r="AG349" i="3" s="1"/>
  <c r="AH349" i="3"/>
  <c r="Z350" i="3"/>
  <c r="AA350" i="3"/>
  <c r="AB350" i="3"/>
  <c r="AC350" i="3"/>
  <c r="AD350" i="3"/>
  <c r="AE350" i="3"/>
  <c r="AH350" i="3"/>
  <c r="AI350" i="3" s="1"/>
  <c r="Z351" i="3"/>
  <c r="AA351" i="3"/>
  <c r="AB351" i="3"/>
  <c r="AC351" i="3"/>
  <c r="AD351" i="3"/>
  <c r="AE351" i="3"/>
  <c r="AG351" i="3" s="1"/>
  <c r="AH351" i="3"/>
  <c r="Z352" i="3"/>
  <c r="AA352" i="3"/>
  <c r="AB352" i="3"/>
  <c r="AC352" i="3"/>
  <c r="AD352" i="3"/>
  <c r="AE352" i="3"/>
  <c r="AG352" i="3" s="1"/>
  <c r="AH352" i="3"/>
  <c r="Z353" i="3"/>
  <c r="AA353" i="3"/>
  <c r="AB353" i="3"/>
  <c r="AC353" i="3"/>
  <c r="AD353" i="3"/>
  <c r="AE353" i="3"/>
  <c r="AF353" i="3" s="1"/>
  <c r="AH353" i="3"/>
  <c r="Y354" i="3"/>
  <c r="Z354" i="3"/>
  <c r="AA354" i="3"/>
  <c r="AB354" i="3"/>
  <c r="AC354" i="3"/>
  <c r="AD354" i="3"/>
  <c r="AE354" i="3"/>
  <c r="AF354" i="3" s="1"/>
  <c r="AH354" i="3"/>
  <c r="AJ354" i="3" s="1"/>
  <c r="Z355" i="3"/>
  <c r="AA355" i="3"/>
  <c r="AB355" i="3"/>
  <c r="AC355" i="3"/>
  <c r="AD355" i="3"/>
  <c r="AE355" i="3"/>
  <c r="AG355" i="3" s="1"/>
  <c r="AH355" i="3"/>
  <c r="AJ355" i="3" s="1"/>
  <c r="Z356" i="3"/>
  <c r="AA356" i="3"/>
  <c r="AB356" i="3"/>
  <c r="AC356" i="3"/>
  <c r="AD356" i="3"/>
  <c r="AE356" i="3"/>
  <c r="AH356" i="3"/>
  <c r="Z357" i="3"/>
  <c r="AA357" i="3"/>
  <c r="AB357" i="3"/>
  <c r="AC357" i="3"/>
  <c r="AD357" i="3"/>
  <c r="AE357" i="3"/>
  <c r="AH357" i="3"/>
  <c r="Z358" i="3"/>
  <c r="AA358" i="3"/>
  <c r="AB358" i="3"/>
  <c r="AC358" i="3"/>
  <c r="AD358" i="3"/>
  <c r="AE358" i="3"/>
  <c r="AF358" i="3" s="1"/>
  <c r="AH358" i="3"/>
  <c r="AJ358" i="3" s="1"/>
  <c r="Z359" i="3"/>
  <c r="AA359" i="3"/>
  <c r="AB359" i="3"/>
  <c r="AC359" i="3"/>
  <c r="AD359" i="3"/>
  <c r="AE359" i="3"/>
  <c r="AH359" i="3"/>
  <c r="AJ359" i="3" s="1"/>
  <c r="Z360" i="3"/>
  <c r="AA360" i="3"/>
  <c r="AB360" i="3"/>
  <c r="AC360" i="3"/>
  <c r="AD360" i="3"/>
  <c r="AE360" i="3"/>
  <c r="AH360" i="3"/>
  <c r="Z361" i="3"/>
  <c r="AA361" i="3"/>
  <c r="AB361" i="3"/>
  <c r="AC361" i="3"/>
  <c r="AD361" i="3"/>
  <c r="AE361" i="3"/>
  <c r="AF361" i="3" s="1"/>
  <c r="AH361" i="3"/>
  <c r="Z362" i="3"/>
  <c r="AA362" i="3"/>
  <c r="AB362" i="3"/>
  <c r="AC362" i="3"/>
  <c r="AD362" i="3"/>
  <c r="AE362" i="3"/>
  <c r="AH362" i="3"/>
  <c r="Z363" i="3"/>
  <c r="AA363" i="3"/>
  <c r="AB363" i="3"/>
  <c r="AC363" i="3"/>
  <c r="AD363" i="3"/>
  <c r="AE363" i="3"/>
  <c r="AH363" i="3"/>
  <c r="AJ363" i="3" s="1"/>
  <c r="Z364" i="3"/>
  <c r="AA364" i="3"/>
  <c r="AB364" i="3"/>
  <c r="AC364" i="3"/>
  <c r="AD364" i="3"/>
  <c r="AE364" i="3"/>
  <c r="AH364" i="3"/>
  <c r="AI364" i="3" s="1"/>
  <c r="Z365" i="3"/>
  <c r="AA365" i="3"/>
  <c r="AB365" i="3"/>
  <c r="AC365" i="3"/>
  <c r="AD365" i="3"/>
  <c r="AE365" i="3"/>
  <c r="AF365" i="3" s="1"/>
  <c r="AH365" i="3"/>
  <c r="AJ365" i="3" s="1"/>
  <c r="Z366" i="3"/>
  <c r="AA366" i="3"/>
  <c r="AB366" i="3"/>
  <c r="AC366" i="3"/>
  <c r="AD366" i="3"/>
  <c r="AE366" i="3"/>
  <c r="AF366" i="3" s="1"/>
  <c r="AH366" i="3"/>
  <c r="AI366" i="3" s="1"/>
  <c r="Z367" i="3"/>
  <c r="AA367" i="3"/>
  <c r="AB367" i="3"/>
  <c r="AC367" i="3"/>
  <c r="AD367" i="3"/>
  <c r="AE367" i="3"/>
  <c r="AG367" i="3" s="1"/>
  <c r="AH367" i="3"/>
  <c r="AI367" i="3" s="1"/>
  <c r="Z368" i="3"/>
  <c r="AA368" i="3"/>
  <c r="AB368" i="3"/>
  <c r="AC368" i="3"/>
  <c r="AD368" i="3"/>
  <c r="AE368" i="3"/>
  <c r="AF368" i="3" s="1"/>
  <c r="AH368" i="3"/>
  <c r="AJ368" i="3" s="1"/>
  <c r="Z369" i="3"/>
  <c r="AA369" i="3"/>
  <c r="AB369" i="3"/>
  <c r="AC369" i="3"/>
  <c r="AD369" i="3"/>
  <c r="AE369" i="3"/>
  <c r="AH369" i="3"/>
  <c r="Z370" i="3"/>
  <c r="AA370" i="3"/>
  <c r="AB370" i="3"/>
  <c r="AC370" i="3"/>
  <c r="AD370" i="3"/>
  <c r="AE370" i="3"/>
  <c r="AG370" i="3" s="1"/>
  <c r="AH370" i="3"/>
  <c r="AJ370" i="3" s="1"/>
  <c r="Z371" i="3"/>
  <c r="AA371" i="3"/>
  <c r="AB371" i="3"/>
  <c r="AC371" i="3"/>
  <c r="AD371" i="3"/>
  <c r="AE371" i="3"/>
  <c r="AF371" i="3" s="1"/>
  <c r="AH371" i="3"/>
  <c r="AI371" i="3" s="1"/>
  <c r="Z372" i="3"/>
  <c r="AA372" i="3"/>
  <c r="AB372" i="3"/>
  <c r="AC372" i="3"/>
  <c r="AD372" i="3"/>
  <c r="AE372" i="3"/>
  <c r="AH372" i="3"/>
  <c r="AJ372" i="3" s="1"/>
  <c r="Z373" i="3"/>
  <c r="AA373" i="3"/>
  <c r="AB373" i="3"/>
  <c r="AC373" i="3"/>
  <c r="AD373" i="3"/>
  <c r="AE373" i="3"/>
  <c r="AH373" i="3"/>
  <c r="AJ373" i="3" s="1"/>
  <c r="Z374" i="3"/>
  <c r="AA374" i="3"/>
  <c r="AB374" i="3"/>
  <c r="AC374" i="3"/>
  <c r="AD374" i="3"/>
  <c r="AE374" i="3"/>
  <c r="AG374" i="3" s="1"/>
  <c r="AH374" i="3"/>
  <c r="Z375" i="3"/>
  <c r="AA375" i="3"/>
  <c r="AB375" i="3"/>
  <c r="AC375" i="3"/>
  <c r="AD375" i="3"/>
  <c r="AE375" i="3"/>
  <c r="AH375" i="3"/>
  <c r="AI375" i="3" s="1"/>
  <c r="Z376" i="3"/>
  <c r="AA376" i="3"/>
  <c r="AB376" i="3"/>
  <c r="AC376" i="3"/>
  <c r="AD376" i="3"/>
  <c r="AE376" i="3"/>
  <c r="AF376" i="3" s="1"/>
  <c r="AH376" i="3"/>
  <c r="Z377" i="3"/>
  <c r="AA377" i="3"/>
  <c r="AB377" i="3"/>
  <c r="AC377" i="3"/>
  <c r="AD377" i="3"/>
  <c r="AE377" i="3"/>
  <c r="AF377" i="3" s="1"/>
  <c r="AH377" i="3"/>
  <c r="Z378" i="3"/>
  <c r="AA378" i="3"/>
  <c r="AB378" i="3"/>
  <c r="AC378" i="3"/>
  <c r="AD378" i="3"/>
  <c r="AE378" i="3"/>
  <c r="AG378" i="3" s="1"/>
  <c r="AH378" i="3"/>
  <c r="Z379" i="3"/>
  <c r="AA379" i="3"/>
  <c r="AB379" i="3"/>
  <c r="AC379" i="3"/>
  <c r="AD379" i="3"/>
  <c r="AE379" i="3"/>
  <c r="AF379" i="3" s="1"/>
  <c r="AH379" i="3"/>
  <c r="AJ379" i="3" s="1"/>
  <c r="Z380" i="3"/>
  <c r="AA380" i="3"/>
  <c r="AB380" i="3"/>
  <c r="AC380" i="3"/>
  <c r="AD380" i="3"/>
  <c r="AE380" i="3"/>
  <c r="AG380" i="3" s="1"/>
  <c r="AH380" i="3"/>
  <c r="AJ380" i="3" s="1"/>
  <c r="Z381" i="3"/>
  <c r="AA381" i="3"/>
  <c r="AB381" i="3"/>
  <c r="AC381" i="3"/>
  <c r="AD381" i="3"/>
  <c r="AE381" i="3"/>
  <c r="AH381" i="3"/>
  <c r="AJ381" i="3" s="1"/>
  <c r="Z382" i="3"/>
  <c r="AA382" i="3"/>
  <c r="AB382" i="3"/>
  <c r="AC382" i="3"/>
  <c r="AD382" i="3"/>
  <c r="AE382" i="3"/>
  <c r="AH382" i="3"/>
  <c r="Z383" i="3"/>
  <c r="AA383" i="3"/>
  <c r="AB383" i="3"/>
  <c r="AC383" i="3"/>
  <c r="AD383" i="3"/>
  <c r="AE383" i="3"/>
  <c r="AH383" i="3"/>
  <c r="AI383" i="3" s="1"/>
  <c r="Z384" i="3"/>
  <c r="AA384" i="3"/>
  <c r="AB384" i="3"/>
  <c r="AC384" i="3"/>
  <c r="AD384" i="3"/>
  <c r="AE384" i="3"/>
  <c r="AF384" i="3" s="1"/>
  <c r="AH384" i="3"/>
  <c r="AJ384" i="3" s="1"/>
  <c r="Z385" i="3"/>
  <c r="AA385" i="3"/>
  <c r="AB385" i="3"/>
  <c r="AC385" i="3"/>
  <c r="AD385" i="3"/>
  <c r="AE385" i="3"/>
  <c r="AG385" i="3" s="1"/>
  <c r="AH385" i="3"/>
  <c r="Z386" i="3"/>
  <c r="AA386" i="3"/>
  <c r="AB386" i="3"/>
  <c r="AC386" i="3"/>
  <c r="AD386" i="3"/>
  <c r="AE386" i="3"/>
  <c r="AF386" i="3" s="1"/>
  <c r="AH386" i="3"/>
  <c r="AJ386" i="3" s="1"/>
  <c r="Z387" i="3"/>
  <c r="AA387" i="3"/>
  <c r="AB387" i="3"/>
  <c r="AC387" i="3"/>
  <c r="AD387" i="3"/>
  <c r="AE387" i="3"/>
  <c r="AF387" i="3" s="1"/>
  <c r="AH387" i="3"/>
  <c r="AJ387" i="3" s="1"/>
  <c r="Z388" i="3"/>
  <c r="AA388" i="3"/>
  <c r="AB388" i="3"/>
  <c r="AC388" i="3"/>
  <c r="AD388" i="3"/>
  <c r="AE388" i="3"/>
  <c r="AH388" i="3"/>
  <c r="AJ388" i="3" s="1"/>
  <c r="Z389" i="3"/>
  <c r="AA389" i="3"/>
  <c r="AB389" i="3"/>
  <c r="AC389" i="3"/>
  <c r="AD389" i="3"/>
  <c r="AE389" i="3"/>
  <c r="AG389" i="3" s="1"/>
  <c r="AH389" i="3"/>
  <c r="Z390" i="3"/>
  <c r="AA390" i="3"/>
  <c r="AB390" i="3"/>
  <c r="AC390" i="3"/>
  <c r="AD390" i="3"/>
  <c r="AE390" i="3"/>
  <c r="AG390" i="3" s="1"/>
  <c r="AH390" i="3"/>
  <c r="Z391" i="3"/>
  <c r="AA391" i="3"/>
  <c r="AB391" i="3"/>
  <c r="AC391" i="3"/>
  <c r="AD391" i="3"/>
  <c r="AE391" i="3"/>
  <c r="AF391" i="3" s="1"/>
  <c r="AH391" i="3"/>
  <c r="AI391" i="3" s="1"/>
  <c r="Z392" i="3"/>
  <c r="AA392" i="3"/>
  <c r="AB392" i="3"/>
  <c r="AC392" i="3"/>
  <c r="AD392" i="3"/>
  <c r="AE392" i="3"/>
  <c r="AF392" i="3" s="1"/>
  <c r="AH392" i="3"/>
  <c r="AJ392" i="3" s="1"/>
  <c r="Z393" i="3"/>
  <c r="AA393" i="3"/>
  <c r="AB393" i="3"/>
  <c r="AC393" i="3"/>
  <c r="AD393" i="3"/>
  <c r="AE393" i="3"/>
  <c r="AH393" i="3"/>
  <c r="AI393" i="3" s="1"/>
  <c r="Z394" i="3"/>
  <c r="AA394" i="3"/>
  <c r="AB394" i="3"/>
  <c r="AC394" i="3"/>
  <c r="AD394" i="3"/>
  <c r="AE394" i="3"/>
  <c r="AG394" i="3" s="1"/>
  <c r="AH394" i="3"/>
  <c r="Z395" i="3"/>
  <c r="AA395" i="3"/>
  <c r="AB395" i="3"/>
  <c r="AC395" i="3"/>
  <c r="AD395" i="3"/>
  <c r="AE395" i="3"/>
  <c r="AH395" i="3"/>
  <c r="Z396" i="3"/>
  <c r="AA396" i="3"/>
  <c r="AB396" i="3"/>
  <c r="AC396" i="3"/>
  <c r="AD396" i="3"/>
  <c r="AE396" i="3"/>
  <c r="AF396" i="3" s="1"/>
  <c r="AH396" i="3"/>
  <c r="AI396" i="3" s="1"/>
  <c r="Z397" i="3"/>
  <c r="AA397" i="3"/>
  <c r="AB397" i="3"/>
  <c r="AC397" i="3"/>
  <c r="AD397" i="3"/>
  <c r="AE397" i="3"/>
  <c r="AH397" i="3"/>
  <c r="AI397" i="3" s="1"/>
  <c r="Z398" i="3"/>
  <c r="AA398" i="3"/>
  <c r="AB398" i="3"/>
  <c r="AC398" i="3"/>
  <c r="AD398" i="3"/>
  <c r="AE398" i="3"/>
  <c r="AG398" i="3" s="1"/>
  <c r="AH398" i="3"/>
  <c r="Z399" i="3"/>
  <c r="AA399" i="3"/>
  <c r="AB399" i="3"/>
  <c r="AC399" i="3"/>
  <c r="AD399" i="3"/>
  <c r="AE399" i="3"/>
  <c r="AH399" i="3"/>
  <c r="Z400" i="3"/>
  <c r="AA400" i="3"/>
  <c r="AB400" i="3"/>
  <c r="AC400" i="3"/>
  <c r="AD400" i="3"/>
  <c r="AE400" i="3"/>
  <c r="AF400" i="3" s="1"/>
  <c r="AH400" i="3"/>
  <c r="AJ400" i="3" s="1"/>
  <c r="Z401" i="3"/>
  <c r="AA401" i="3"/>
  <c r="AB401" i="3"/>
  <c r="AC401" i="3"/>
  <c r="AD401" i="3"/>
  <c r="AE401" i="3"/>
  <c r="AF401" i="3" s="1"/>
  <c r="AH401" i="3"/>
  <c r="AI401" i="3" s="1"/>
  <c r="Z402" i="3"/>
  <c r="AA402" i="3"/>
  <c r="AB402" i="3"/>
  <c r="AC402" i="3"/>
  <c r="AD402" i="3"/>
  <c r="AE402" i="3"/>
  <c r="AG402" i="3" s="1"/>
  <c r="AH402" i="3"/>
  <c r="AJ402" i="3" s="1"/>
  <c r="Z403" i="3"/>
  <c r="AA403" i="3"/>
  <c r="AB403" i="3"/>
  <c r="AC403" i="3"/>
  <c r="AD403" i="3"/>
  <c r="AE403" i="3"/>
  <c r="AG403" i="3" s="1"/>
  <c r="AH403" i="3"/>
  <c r="AJ403" i="3" s="1"/>
  <c r="Z404" i="3"/>
  <c r="AA404" i="3"/>
  <c r="AB404" i="3"/>
  <c r="AC404" i="3"/>
  <c r="AD404" i="3"/>
  <c r="AE404" i="3"/>
  <c r="AG404" i="3" s="1"/>
  <c r="AH404" i="3"/>
  <c r="Z405" i="3"/>
  <c r="AA405" i="3"/>
  <c r="AB405" i="3"/>
  <c r="AC405" i="3"/>
  <c r="AD405" i="3"/>
  <c r="AE405" i="3"/>
  <c r="AH405" i="3"/>
  <c r="AI405" i="3" s="1"/>
  <c r="Z406" i="3"/>
  <c r="AA406" i="3"/>
  <c r="AB406" i="3"/>
  <c r="AC406" i="3"/>
  <c r="AD406" i="3"/>
  <c r="AE406" i="3"/>
  <c r="AF406" i="3" s="1"/>
  <c r="AH406" i="3"/>
  <c r="AI406" i="3" s="1"/>
  <c r="Z407" i="3"/>
  <c r="AA407" i="3"/>
  <c r="AB407" i="3"/>
  <c r="AC407" i="3"/>
  <c r="AD407" i="3"/>
  <c r="AE407" i="3"/>
  <c r="AF407" i="3" s="1"/>
  <c r="AH407" i="3"/>
  <c r="AI407" i="3" s="1"/>
  <c r="Z408" i="3"/>
  <c r="AA408" i="3"/>
  <c r="AB408" i="3"/>
  <c r="AC408" i="3"/>
  <c r="AD408" i="3"/>
  <c r="AE408" i="3"/>
  <c r="AG408" i="3" s="1"/>
  <c r="AH408" i="3"/>
  <c r="AI408" i="3" s="1"/>
  <c r="Z409" i="3"/>
  <c r="AA409" i="3"/>
  <c r="AB409" i="3"/>
  <c r="AC409" i="3"/>
  <c r="AD409" i="3"/>
  <c r="AE409" i="3"/>
  <c r="AG409" i="3" s="1"/>
  <c r="AH409" i="3"/>
  <c r="Y410" i="3"/>
  <c r="Z410" i="3"/>
  <c r="AA410" i="3"/>
  <c r="AB410" i="3"/>
  <c r="AC410" i="3"/>
  <c r="AD410" i="3"/>
  <c r="AE410" i="3"/>
  <c r="AG410" i="3" s="1"/>
  <c r="AH410" i="3"/>
  <c r="AJ410" i="3" s="1"/>
  <c r="Z411" i="3"/>
  <c r="AA411" i="3"/>
  <c r="AB411" i="3"/>
  <c r="AC411" i="3"/>
  <c r="AD411" i="3"/>
  <c r="AE411" i="3"/>
  <c r="AG411" i="3" s="1"/>
  <c r="AH411" i="3"/>
  <c r="AJ411" i="3" s="1"/>
  <c r="Z412" i="3"/>
  <c r="AA412" i="3"/>
  <c r="AB412" i="3"/>
  <c r="AC412" i="3"/>
  <c r="AD412" i="3"/>
  <c r="AE412" i="3"/>
  <c r="AG412" i="3" s="1"/>
  <c r="AH412" i="3"/>
  <c r="AI412" i="3" s="1"/>
  <c r="Z413" i="3"/>
  <c r="AA413" i="3"/>
  <c r="AB413" i="3"/>
  <c r="AC413" i="3"/>
  <c r="AD413" i="3"/>
  <c r="AE413" i="3"/>
  <c r="AH413" i="3"/>
  <c r="Z414" i="3"/>
  <c r="AA414" i="3"/>
  <c r="AB414" i="3"/>
  <c r="AC414" i="3"/>
  <c r="AD414" i="3"/>
  <c r="AE414" i="3"/>
  <c r="AH414" i="3"/>
  <c r="Z415" i="3"/>
  <c r="AA415" i="3"/>
  <c r="AB415" i="3"/>
  <c r="AC415" i="3"/>
  <c r="AD415" i="3"/>
  <c r="AE415" i="3"/>
  <c r="AF415" i="3" s="1"/>
  <c r="AH415" i="3"/>
  <c r="AI415" i="3" s="1"/>
  <c r="Z416" i="3"/>
  <c r="AA416" i="3"/>
  <c r="AB416" i="3"/>
  <c r="AC416" i="3"/>
  <c r="AD416" i="3"/>
  <c r="AE416" i="3"/>
  <c r="AG416" i="3" s="1"/>
  <c r="AH416" i="3"/>
  <c r="Z417" i="3"/>
  <c r="AA417" i="3"/>
  <c r="AB417" i="3"/>
  <c r="AC417" i="3"/>
  <c r="AD417" i="3"/>
  <c r="AE417" i="3"/>
  <c r="AH417" i="3"/>
  <c r="Y418" i="3"/>
  <c r="Z418" i="3"/>
  <c r="AA418" i="3"/>
  <c r="AB418" i="3"/>
  <c r="AC418" i="3"/>
  <c r="AD418" i="3"/>
  <c r="AE418" i="3"/>
  <c r="AF418" i="3" s="1"/>
  <c r="AH418" i="3"/>
  <c r="Z419" i="3"/>
  <c r="AA419" i="3"/>
  <c r="AB419" i="3"/>
  <c r="AC419" i="3"/>
  <c r="AD419" i="3"/>
  <c r="AE419" i="3"/>
  <c r="AH419" i="3"/>
  <c r="Z420" i="3"/>
  <c r="AA420" i="3"/>
  <c r="AB420" i="3"/>
  <c r="AC420" i="3"/>
  <c r="AD420" i="3"/>
  <c r="AE420" i="3"/>
  <c r="AF420" i="3" s="1"/>
  <c r="AH420" i="3"/>
  <c r="AI420" i="3" s="1"/>
  <c r="Z421" i="3"/>
  <c r="AA421" i="3"/>
  <c r="AB421" i="3"/>
  <c r="AC421" i="3"/>
  <c r="AD421" i="3"/>
  <c r="AE421" i="3"/>
  <c r="AG421" i="3" s="1"/>
  <c r="AH421" i="3"/>
  <c r="AI421" i="3" s="1"/>
  <c r="Z422" i="3"/>
  <c r="AA422" i="3"/>
  <c r="AB422" i="3"/>
  <c r="AC422" i="3"/>
  <c r="AD422" i="3"/>
  <c r="AE422" i="3"/>
  <c r="AG422" i="3" s="1"/>
  <c r="AH422" i="3"/>
  <c r="AJ422" i="3" s="1"/>
  <c r="Z423" i="3"/>
  <c r="AA423" i="3"/>
  <c r="AB423" i="3"/>
  <c r="AC423" i="3"/>
  <c r="AD423" i="3"/>
  <c r="AE423" i="3"/>
  <c r="AG423" i="3" s="1"/>
  <c r="AH423" i="3"/>
  <c r="AI423" i="3" s="1"/>
  <c r="Z424" i="3"/>
  <c r="AA424" i="3"/>
  <c r="AB424" i="3"/>
  <c r="AC424" i="3"/>
  <c r="AD424" i="3"/>
  <c r="AE424" i="3"/>
  <c r="AG424" i="3" s="1"/>
  <c r="AH424" i="3"/>
  <c r="Z425" i="3"/>
  <c r="AA425" i="3"/>
  <c r="AB425" i="3"/>
  <c r="AC425" i="3"/>
  <c r="AD425" i="3"/>
  <c r="AE425" i="3"/>
  <c r="AF425" i="3" s="1"/>
  <c r="AH425" i="3"/>
  <c r="Z426" i="3"/>
  <c r="AA426" i="3"/>
  <c r="AB426" i="3"/>
  <c r="AC426" i="3"/>
  <c r="AD426" i="3"/>
  <c r="AE426" i="3"/>
  <c r="AG426" i="3" s="1"/>
  <c r="AH426" i="3"/>
  <c r="Z427" i="3"/>
  <c r="AA427" i="3"/>
  <c r="AB427" i="3"/>
  <c r="AC427" i="3"/>
  <c r="AD427" i="3"/>
  <c r="AE427" i="3"/>
  <c r="AH427" i="3"/>
  <c r="AI427" i="3" s="1"/>
  <c r="Z428" i="3"/>
  <c r="AA428" i="3"/>
  <c r="AB428" i="3"/>
  <c r="AC428" i="3"/>
  <c r="AD428" i="3"/>
  <c r="AE428" i="3"/>
  <c r="AG428" i="3" s="1"/>
  <c r="AH428" i="3"/>
  <c r="AI428" i="3" s="1"/>
  <c r="Z429" i="3"/>
  <c r="AA429" i="3"/>
  <c r="AB429" i="3"/>
  <c r="AC429" i="3"/>
  <c r="AD429" i="3"/>
  <c r="AE429" i="3"/>
  <c r="AF429" i="3" s="1"/>
  <c r="AH429" i="3"/>
  <c r="AJ429" i="3" s="1"/>
  <c r="Z430" i="3"/>
  <c r="AA430" i="3"/>
  <c r="AB430" i="3"/>
  <c r="AC430" i="3"/>
  <c r="AD430" i="3"/>
  <c r="AE430" i="3"/>
  <c r="AG430" i="3" s="1"/>
  <c r="AH430" i="3"/>
  <c r="AJ430" i="3" s="1"/>
  <c r="Z431" i="3"/>
  <c r="AA431" i="3"/>
  <c r="AB431" i="3"/>
  <c r="AC431" i="3"/>
  <c r="AD431" i="3"/>
  <c r="AE431" i="3"/>
  <c r="AH431" i="3"/>
  <c r="Z432" i="3"/>
  <c r="AA432" i="3"/>
  <c r="AB432" i="3"/>
  <c r="AC432" i="3"/>
  <c r="AD432" i="3"/>
  <c r="AE432" i="3"/>
  <c r="AF432" i="3" s="1"/>
  <c r="AH432" i="3"/>
  <c r="Z433" i="3"/>
  <c r="AA433" i="3"/>
  <c r="AB433" i="3"/>
  <c r="AC433" i="3"/>
  <c r="AD433" i="3"/>
  <c r="AE433" i="3"/>
  <c r="AG433" i="3" s="1"/>
  <c r="AH433" i="3"/>
  <c r="Z434" i="3"/>
  <c r="AA434" i="3"/>
  <c r="AB434" i="3"/>
  <c r="AC434" i="3"/>
  <c r="AD434" i="3"/>
  <c r="AE434" i="3"/>
  <c r="AH434" i="3"/>
  <c r="AI434" i="3" s="1"/>
  <c r="Z435" i="3"/>
  <c r="AA435" i="3"/>
  <c r="AB435" i="3"/>
  <c r="AC435" i="3"/>
  <c r="AD435" i="3"/>
  <c r="AE435" i="3"/>
  <c r="AF435" i="3" s="1"/>
  <c r="AH435" i="3"/>
  <c r="AI435" i="3" s="1"/>
  <c r="Z436" i="3"/>
  <c r="AA436" i="3"/>
  <c r="AB436" i="3"/>
  <c r="AC436" i="3"/>
  <c r="AD436" i="3"/>
  <c r="AE436" i="3"/>
  <c r="AG436" i="3" s="1"/>
  <c r="AH436" i="3"/>
  <c r="AI436" i="3" s="1"/>
  <c r="Z437" i="3"/>
  <c r="AA437" i="3"/>
  <c r="AB437" i="3"/>
  <c r="AC437" i="3"/>
  <c r="AD437" i="3"/>
  <c r="AE437" i="3"/>
  <c r="AG437" i="3" s="1"/>
  <c r="AH437" i="3"/>
  <c r="Z438" i="3"/>
  <c r="AA438" i="3"/>
  <c r="AB438" i="3"/>
  <c r="AC438" i="3"/>
  <c r="AD438" i="3"/>
  <c r="AE438" i="3"/>
  <c r="AG438" i="3" s="1"/>
  <c r="AH438" i="3"/>
  <c r="AI438" i="3" s="1"/>
  <c r="Z439" i="3"/>
  <c r="AA439" i="3"/>
  <c r="AB439" i="3"/>
  <c r="AC439" i="3"/>
  <c r="AD439" i="3"/>
  <c r="AE439" i="3"/>
  <c r="AH439" i="3"/>
  <c r="AJ439" i="3" s="1"/>
  <c r="Z440" i="3"/>
  <c r="AA440" i="3"/>
  <c r="AB440" i="3"/>
  <c r="AC440" i="3"/>
  <c r="AD440" i="3"/>
  <c r="AE440" i="3"/>
  <c r="AH440" i="3"/>
  <c r="Z441" i="3"/>
  <c r="AA441" i="3"/>
  <c r="AB441" i="3"/>
  <c r="AC441" i="3"/>
  <c r="AD441" i="3"/>
  <c r="AE441" i="3"/>
  <c r="AG441" i="3" s="1"/>
  <c r="AH441" i="3"/>
  <c r="AJ441" i="3" s="1"/>
  <c r="Z442" i="3"/>
  <c r="AA442" i="3"/>
  <c r="AB442" i="3"/>
  <c r="AC442" i="3"/>
  <c r="AD442" i="3"/>
  <c r="AE442" i="3"/>
  <c r="AF442" i="3" s="1"/>
  <c r="AH442" i="3"/>
  <c r="AJ442" i="3" s="1"/>
  <c r="Z443" i="3"/>
  <c r="AA443" i="3"/>
  <c r="AB443" i="3"/>
  <c r="AC443" i="3"/>
  <c r="AD443" i="3"/>
  <c r="AE443" i="3"/>
  <c r="AH443" i="3"/>
  <c r="AI443" i="3" s="1"/>
  <c r="Z444" i="3"/>
  <c r="AA444" i="3"/>
  <c r="AB444" i="3"/>
  <c r="AC444" i="3"/>
  <c r="AD444" i="3"/>
  <c r="AE444" i="3"/>
  <c r="AF444" i="3" s="1"/>
  <c r="AH444" i="3"/>
  <c r="Z445" i="3"/>
  <c r="AA445" i="3"/>
  <c r="AB445" i="3"/>
  <c r="AC445" i="3"/>
  <c r="AD445" i="3"/>
  <c r="AE445" i="3"/>
  <c r="AF445" i="3" s="1"/>
  <c r="AH445" i="3"/>
  <c r="AI445" i="3" s="1"/>
  <c r="Z446" i="3"/>
  <c r="AA446" i="3"/>
  <c r="AB446" i="3"/>
  <c r="AC446" i="3"/>
  <c r="AD446" i="3"/>
  <c r="AE446" i="3"/>
  <c r="AG446" i="3" s="1"/>
  <c r="AH446" i="3"/>
  <c r="AJ446" i="3" s="1"/>
  <c r="Z447" i="3"/>
  <c r="AA447" i="3"/>
  <c r="AB447" i="3"/>
  <c r="AC447" i="3"/>
  <c r="AD447" i="3"/>
  <c r="AE447" i="3"/>
  <c r="AF447" i="3" s="1"/>
  <c r="AH447" i="3"/>
  <c r="AJ447" i="3" s="1"/>
  <c r="Z448" i="3"/>
  <c r="AA448" i="3"/>
  <c r="AB448" i="3"/>
  <c r="AC448" i="3"/>
  <c r="AD448" i="3"/>
  <c r="AE448" i="3"/>
  <c r="AG448" i="3" s="1"/>
  <c r="AH448" i="3"/>
  <c r="AJ448" i="3" s="1"/>
  <c r="Z449" i="3"/>
  <c r="AA449" i="3"/>
  <c r="AB449" i="3"/>
  <c r="AC449" i="3"/>
  <c r="AD449" i="3"/>
  <c r="AE449" i="3"/>
  <c r="AH449" i="3"/>
  <c r="Z450" i="3"/>
  <c r="AA450" i="3"/>
  <c r="AB450" i="3"/>
  <c r="AC450" i="3"/>
  <c r="AD450" i="3"/>
  <c r="AE450" i="3"/>
  <c r="AH450" i="3"/>
  <c r="Z451" i="3"/>
  <c r="AA451" i="3"/>
  <c r="AB451" i="3"/>
  <c r="AC451" i="3"/>
  <c r="AD451" i="3"/>
  <c r="AE451" i="3"/>
  <c r="AH451" i="3"/>
  <c r="Z452" i="3"/>
  <c r="AA452" i="3"/>
  <c r="AB452" i="3"/>
  <c r="AC452" i="3"/>
  <c r="AD452" i="3"/>
  <c r="AE452" i="3"/>
  <c r="AH452" i="3"/>
  <c r="Z453" i="3"/>
  <c r="AA453" i="3"/>
  <c r="AB453" i="3"/>
  <c r="AC453" i="3"/>
  <c r="AD453" i="3"/>
  <c r="AE453" i="3"/>
  <c r="AH453" i="3"/>
  <c r="AI453" i="3" s="1"/>
  <c r="Z454" i="3"/>
  <c r="AA454" i="3"/>
  <c r="AB454" i="3"/>
  <c r="AC454" i="3"/>
  <c r="AD454" i="3"/>
  <c r="AE454" i="3"/>
  <c r="AF454" i="3" s="1"/>
  <c r="AH454" i="3"/>
  <c r="Z455" i="3"/>
  <c r="AA455" i="3"/>
  <c r="AB455" i="3"/>
  <c r="AC455" i="3"/>
  <c r="AD455" i="3"/>
  <c r="AE455" i="3"/>
  <c r="AH455" i="3"/>
  <c r="Z456" i="3"/>
  <c r="AA456" i="3"/>
  <c r="AB456" i="3"/>
  <c r="AC456" i="3"/>
  <c r="AD456" i="3"/>
  <c r="AE456" i="3"/>
  <c r="AG456" i="3" s="1"/>
  <c r="AH456" i="3"/>
  <c r="Z457" i="3"/>
  <c r="AA457" i="3"/>
  <c r="AB457" i="3"/>
  <c r="AC457" i="3"/>
  <c r="AD457" i="3"/>
  <c r="AE457" i="3"/>
  <c r="AG457" i="3" s="1"/>
  <c r="AH457" i="3"/>
  <c r="Z458" i="3"/>
  <c r="AA458" i="3"/>
  <c r="AB458" i="3"/>
  <c r="AC458" i="3"/>
  <c r="AD458" i="3"/>
  <c r="AE458" i="3"/>
  <c r="AG458" i="3" s="1"/>
  <c r="AH458" i="3"/>
  <c r="AJ458" i="3" s="1"/>
  <c r="Z459" i="3"/>
  <c r="AA459" i="3"/>
  <c r="AB459" i="3"/>
  <c r="AC459" i="3"/>
  <c r="AD459" i="3"/>
  <c r="AE459" i="3"/>
  <c r="AH459" i="3"/>
  <c r="AJ459" i="3" s="1"/>
  <c r="Z460" i="3"/>
  <c r="AA460" i="3"/>
  <c r="AB460" i="3"/>
  <c r="AC460" i="3"/>
  <c r="AD460" i="3"/>
  <c r="AE460" i="3"/>
  <c r="AH460" i="3"/>
  <c r="AI460" i="3" s="1"/>
  <c r="Z461" i="3"/>
  <c r="AA461" i="3"/>
  <c r="AB461" i="3"/>
  <c r="AC461" i="3"/>
  <c r="AD461" i="3"/>
  <c r="AE461" i="3"/>
  <c r="AH461" i="3"/>
  <c r="AJ461" i="3" s="1"/>
  <c r="Z462" i="3"/>
  <c r="AA462" i="3"/>
  <c r="AB462" i="3"/>
  <c r="AC462" i="3"/>
  <c r="AD462" i="3"/>
  <c r="AE462" i="3"/>
  <c r="AH462" i="3"/>
  <c r="Z463" i="3"/>
  <c r="AA463" i="3"/>
  <c r="AB463" i="3"/>
  <c r="AC463" i="3"/>
  <c r="AD463" i="3"/>
  <c r="AE463" i="3"/>
  <c r="AG463" i="3" s="1"/>
  <c r="AH463" i="3"/>
  <c r="AI463" i="3" s="1"/>
  <c r="Z464" i="3"/>
  <c r="AA464" i="3"/>
  <c r="AB464" i="3"/>
  <c r="AC464" i="3"/>
  <c r="AD464" i="3"/>
  <c r="AE464" i="3"/>
  <c r="AH464" i="3"/>
  <c r="AI464" i="3" s="1"/>
  <c r="Z465" i="3"/>
  <c r="AA465" i="3"/>
  <c r="AB465" i="3"/>
  <c r="AC465" i="3"/>
  <c r="AD465" i="3"/>
  <c r="AE465" i="3"/>
  <c r="AG465" i="3" s="1"/>
  <c r="AH465" i="3"/>
  <c r="AI465" i="3" s="1"/>
  <c r="Z466" i="3"/>
  <c r="AA466" i="3"/>
  <c r="AB466" i="3"/>
  <c r="AC466" i="3"/>
  <c r="AD466" i="3"/>
  <c r="AE466" i="3"/>
  <c r="AH466" i="3"/>
  <c r="AJ466" i="3" s="1"/>
  <c r="Z467" i="3"/>
  <c r="AA467" i="3"/>
  <c r="AB467" i="3"/>
  <c r="AC467" i="3"/>
  <c r="AD467" i="3"/>
  <c r="AE467" i="3"/>
  <c r="AH467" i="3"/>
  <c r="AI467" i="3" s="1"/>
  <c r="Z468" i="3"/>
  <c r="AA468" i="3"/>
  <c r="AB468" i="3"/>
  <c r="AC468" i="3"/>
  <c r="AD468" i="3"/>
  <c r="AE468" i="3"/>
  <c r="AH468" i="3"/>
  <c r="Z469" i="3"/>
  <c r="AA469" i="3"/>
  <c r="AB469" i="3"/>
  <c r="AC469" i="3"/>
  <c r="AD469" i="3"/>
  <c r="AE469" i="3"/>
  <c r="AH469" i="3"/>
  <c r="AJ469" i="3" s="1"/>
  <c r="Z470" i="3"/>
  <c r="AA470" i="3"/>
  <c r="AB470" i="3"/>
  <c r="AC470" i="3"/>
  <c r="AD470" i="3"/>
  <c r="AE470" i="3"/>
  <c r="AG470" i="3" s="1"/>
  <c r="AH470" i="3"/>
  <c r="AI470" i="3" s="1"/>
  <c r="Z471" i="3"/>
  <c r="AA471" i="3"/>
  <c r="AB471" i="3"/>
  <c r="AC471" i="3"/>
  <c r="AD471" i="3"/>
  <c r="AE471" i="3"/>
  <c r="AH471" i="3"/>
  <c r="AJ471" i="3" s="1"/>
  <c r="Z472" i="3"/>
  <c r="AA472" i="3"/>
  <c r="AB472" i="3"/>
  <c r="AC472" i="3"/>
  <c r="AD472" i="3"/>
  <c r="AE472" i="3"/>
  <c r="AG472" i="3" s="1"/>
  <c r="AH472" i="3"/>
  <c r="AJ472" i="3" s="1"/>
  <c r="Z473" i="3"/>
  <c r="AA473" i="3"/>
  <c r="AB473" i="3"/>
  <c r="AC473" i="3"/>
  <c r="AD473" i="3"/>
  <c r="AE473" i="3"/>
  <c r="AG473" i="3" s="1"/>
  <c r="AH473" i="3"/>
  <c r="Z474" i="3"/>
  <c r="AA474" i="3"/>
  <c r="AB474" i="3"/>
  <c r="AC474" i="3"/>
  <c r="AD474" i="3"/>
  <c r="AE474" i="3"/>
  <c r="AG474" i="3" s="1"/>
  <c r="AH474" i="3"/>
  <c r="Z475" i="3"/>
  <c r="AA475" i="3"/>
  <c r="AB475" i="3"/>
  <c r="AC475" i="3"/>
  <c r="AD475" i="3"/>
  <c r="AE475" i="3"/>
  <c r="AG475" i="3" s="1"/>
  <c r="AH475" i="3"/>
  <c r="Z476" i="3"/>
  <c r="AA476" i="3"/>
  <c r="AB476" i="3"/>
  <c r="AC476" i="3"/>
  <c r="AD476" i="3"/>
  <c r="AE476" i="3"/>
  <c r="AG476" i="3" s="1"/>
  <c r="AH476" i="3"/>
  <c r="Z477" i="3"/>
  <c r="AA477" i="3"/>
  <c r="AB477" i="3"/>
  <c r="AC477" i="3"/>
  <c r="AD477" i="3"/>
  <c r="AE477" i="3"/>
  <c r="AF477" i="3" s="1"/>
  <c r="AH477" i="3"/>
  <c r="Z478" i="3"/>
  <c r="AA478" i="3"/>
  <c r="AB478" i="3"/>
  <c r="AC478" i="3"/>
  <c r="AD478" i="3"/>
  <c r="AE478" i="3"/>
  <c r="AF478" i="3" s="1"/>
  <c r="AH478" i="3"/>
  <c r="Z479" i="3"/>
  <c r="AA479" i="3"/>
  <c r="AB479" i="3"/>
  <c r="AC479" i="3"/>
  <c r="AD479" i="3"/>
  <c r="AE479" i="3"/>
  <c r="AH479" i="3"/>
  <c r="Z480" i="3"/>
  <c r="AA480" i="3"/>
  <c r="AB480" i="3"/>
  <c r="AC480" i="3"/>
  <c r="AD480" i="3"/>
  <c r="AE480" i="3"/>
  <c r="AG480" i="3" s="1"/>
  <c r="AH480" i="3"/>
  <c r="Z481" i="3"/>
  <c r="AA481" i="3"/>
  <c r="AB481" i="3"/>
  <c r="AC481" i="3"/>
  <c r="AD481" i="3"/>
  <c r="AE481" i="3"/>
  <c r="AF481" i="3" s="1"/>
  <c r="AH481" i="3"/>
  <c r="Z482" i="3"/>
  <c r="AA482" i="3"/>
  <c r="AB482" i="3"/>
  <c r="AC482" i="3"/>
  <c r="AD482" i="3"/>
  <c r="AE482" i="3"/>
  <c r="AF482" i="3" s="1"/>
  <c r="AH482" i="3"/>
  <c r="AJ482" i="3" s="1"/>
  <c r="Z483" i="3"/>
  <c r="AA483" i="3"/>
  <c r="AB483" i="3"/>
  <c r="AC483" i="3"/>
  <c r="AD483" i="3"/>
  <c r="AE483" i="3"/>
  <c r="AF483" i="3" s="1"/>
  <c r="AH483" i="3"/>
  <c r="Z484" i="3"/>
  <c r="AA484" i="3"/>
  <c r="AB484" i="3"/>
  <c r="AC484" i="3"/>
  <c r="AD484" i="3"/>
  <c r="AE484" i="3"/>
  <c r="AF484" i="3" s="1"/>
  <c r="AH484" i="3"/>
  <c r="Z485" i="3"/>
  <c r="AA485" i="3"/>
  <c r="AB485" i="3"/>
  <c r="AC485" i="3"/>
  <c r="AD485" i="3"/>
  <c r="AE485" i="3"/>
  <c r="AF485" i="3" s="1"/>
  <c r="AH485" i="3"/>
  <c r="AJ485" i="3" s="1"/>
  <c r="Z486" i="3"/>
  <c r="AA486" i="3"/>
  <c r="AB486" i="3"/>
  <c r="AC486" i="3"/>
  <c r="AD486" i="3"/>
  <c r="AE486" i="3"/>
  <c r="AG486" i="3" s="1"/>
  <c r="AH486" i="3"/>
  <c r="Z487" i="3"/>
  <c r="AA487" i="3"/>
  <c r="AB487" i="3"/>
  <c r="AC487" i="3"/>
  <c r="AD487" i="3"/>
  <c r="AE487" i="3"/>
  <c r="AH487" i="3"/>
  <c r="Z488" i="3"/>
  <c r="AA488" i="3"/>
  <c r="AB488" i="3"/>
  <c r="AC488" i="3"/>
  <c r="AD488" i="3"/>
  <c r="AE488" i="3"/>
  <c r="AG488" i="3" s="1"/>
  <c r="AH488" i="3"/>
  <c r="Z489" i="3"/>
  <c r="AA489" i="3"/>
  <c r="AB489" i="3"/>
  <c r="AC489" i="3"/>
  <c r="AD489" i="3"/>
  <c r="AE489" i="3"/>
  <c r="AF489" i="3" s="1"/>
  <c r="AH489" i="3"/>
  <c r="AJ489" i="3" s="1"/>
  <c r="Z490" i="3"/>
  <c r="AA490" i="3"/>
  <c r="AB490" i="3"/>
  <c r="AC490" i="3"/>
  <c r="AD490" i="3"/>
  <c r="AE490" i="3"/>
  <c r="AH490" i="3"/>
  <c r="AJ490" i="3" s="1"/>
  <c r="Z491" i="3"/>
  <c r="AA491" i="3"/>
  <c r="AB491" i="3"/>
  <c r="AC491" i="3"/>
  <c r="AD491" i="3"/>
  <c r="AE491" i="3"/>
  <c r="AH491" i="3"/>
  <c r="Z492" i="3"/>
  <c r="AA492" i="3"/>
  <c r="AB492" i="3"/>
  <c r="AC492" i="3"/>
  <c r="AD492" i="3"/>
  <c r="AE492" i="3"/>
  <c r="AG492" i="3" s="1"/>
  <c r="AH492" i="3"/>
  <c r="Z493" i="3"/>
  <c r="AA493" i="3"/>
  <c r="AB493" i="3"/>
  <c r="AC493" i="3"/>
  <c r="AD493" i="3"/>
  <c r="AE493" i="3"/>
  <c r="AH493" i="3"/>
  <c r="AI493" i="3" s="1"/>
  <c r="Z494" i="3"/>
  <c r="AA494" i="3"/>
  <c r="AB494" i="3"/>
  <c r="AC494" i="3"/>
  <c r="AD494" i="3"/>
  <c r="AE494" i="3"/>
  <c r="AH494" i="3"/>
  <c r="Z495" i="3"/>
  <c r="AA495" i="3"/>
  <c r="AB495" i="3"/>
  <c r="AC495" i="3"/>
  <c r="AD495" i="3"/>
  <c r="AE495" i="3"/>
  <c r="AH495" i="3"/>
  <c r="Z496" i="3"/>
  <c r="AA496" i="3"/>
  <c r="AB496" i="3"/>
  <c r="AC496" i="3"/>
  <c r="AD496" i="3"/>
  <c r="AE496" i="3"/>
  <c r="AG496" i="3" s="1"/>
  <c r="AH496" i="3"/>
  <c r="Z497" i="3"/>
  <c r="AA497" i="3"/>
  <c r="AB497" i="3"/>
  <c r="AC497" i="3"/>
  <c r="AD497" i="3"/>
  <c r="AE497" i="3"/>
  <c r="AF497" i="3" s="1"/>
  <c r="AH497" i="3"/>
  <c r="AI497" i="3" s="1"/>
  <c r="Z498" i="3"/>
  <c r="AA498" i="3"/>
  <c r="AB498" i="3"/>
  <c r="AC498" i="3"/>
  <c r="AD498" i="3"/>
  <c r="AE498" i="3"/>
  <c r="AG498" i="3" s="1"/>
  <c r="AH498" i="3"/>
  <c r="AJ498" i="3" s="1"/>
  <c r="Z499" i="3"/>
  <c r="AA499" i="3"/>
  <c r="AB499" i="3"/>
  <c r="AC499" i="3"/>
  <c r="AD499" i="3"/>
  <c r="AE499" i="3"/>
  <c r="AG499" i="3" s="1"/>
  <c r="AH499" i="3"/>
  <c r="AJ499" i="3" s="1"/>
  <c r="Z500" i="3"/>
  <c r="AA500" i="3"/>
  <c r="AB500" i="3"/>
  <c r="AC500" i="3"/>
  <c r="AD500" i="3"/>
  <c r="AE500" i="3"/>
  <c r="AF500" i="3" s="1"/>
  <c r="AH500" i="3"/>
  <c r="Z501" i="3"/>
  <c r="AA501" i="3"/>
  <c r="AB501" i="3"/>
  <c r="AC501" i="3"/>
  <c r="AD501" i="3"/>
  <c r="AE501" i="3"/>
  <c r="AH501" i="3"/>
  <c r="Z502" i="3"/>
  <c r="AA502" i="3"/>
  <c r="AB502" i="3"/>
  <c r="AC502" i="3"/>
  <c r="AD502" i="3"/>
  <c r="AE502" i="3"/>
  <c r="AH502" i="3"/>
  <c r="AJ502" i="3" s="1"/>
  <c r="Z503" i="3"/>
  <c r="AA503" i="3"/>
  <c r="AB503" i="3"/>
  <c r="AC503" i="3"/>
  <c r="AD503" i="3"/>
  <c r="AE503" i="3"/>
  <c r="AH503" i="3"/>
  <c r="AI503" i="3" s="1"/>
  <c r="Z504" i="3"/>
  <c r="AA504" i="3"/>
  <c r="AB504" i="3"/>
  <c r="AC504" i="3"/>
  <c r="AD504" i="3"/>
  <c r="AE504" i="3"/>
  <c r="AG504" i="3" s="1"/>
  <c r="AH504" i="3"/>
  <c r="Z505" i="3"/>
  <c r="AA505" i="3"/>
  <c r="AB505" i="3"/>
  <c r="AC505" i="3"/>
  <c r="AD505" i="3"/>
  <c r="AE505" i="3"/>
  <c r="AF505" i="3" s="1"/>
  <c r="AH505" i="3"/>
  <c r="AJ505" i="3" s="1"/>
  <c r="Z506" i="3"/>
  <c r="AA506" i="3"/>
  <c r="AB506" i="3"/>
  <c r="AC506" i="3"/>
  <c r="AD506" i="3"/>
  <c r="AE506" i="3"/>
  <c r="AH506" i="3"/>
  <c r="AJ506" i="3" s="1"/>
  <c r="Z507" i="3"/>
  <c r="AA507" i="3"/>
  <c r="AB507" i="3"/>
  <c r="AC507" i="3"/>
  <c r="AD507" i="3"/>
  <c r="AE507" i="3"/>
  <c r="AF507" i="3" s="1"/>
  <c r="AH507" i="3"/>
  <c r="Z508" i="3"/>
  <c r="AA508" i="3"/>
  <c r="AB508" i="3"/>
  <c r="AC508" i="3"/>
  <c r="AD508" i="3"/>
  <c r="AE508" i="3"/>
  <c r="AF508" i="3" s="1"/>
  <c r="AH508" i="3"/>
  <c r="AI508" i="3" s="1"/>
  <c r="Z509" i="3"/>
  <c r="AA509" i="3"/>
  <c r="AB509" i="3"/>
  <c r="AC509" i="3"/>
  <c r="AD509" i="3"/>
  <c r="AE509" i="3"/>
  <c r="AH509" i="3"/>
  <c r="Z510" i="3"/>
  <c r="AA510" i="3"/>
  <c r="AB510" i="3"/>
  <c r="AC510" i="3"/>
  <c r="AD510" i="3"/>
  <c r="AE510" i="3"/>
  <c r="AF510" i="3" s="1"/>
  <c r="AH510" i="3"/>
  <c r="Z511" i="3"/>
  <c r="AA511" i="3"/>
  <c r="AB511" i="3"/>
  <c r="AC511" i="3"/>
  <c r="AD511" i="3"/>
  <c r="AE511" i="3"/>
  <c r="AF511" i="3" s="1"/>
  <c r="AH511" i="3"/>
  <c r="AI511" i="3" s="1"/>
  <c r="Z512" i="3"/>
  <c r="AA512" i="3"/>
  <c r="AB512" i="3"/>
  <c r="AC512" i="3"/>
  <c r="AD512" i="3"/>
  <c r="AE512" i="3"/>
  <c r="AG512" i="3" s="1"/>
  <c r="AH512" i="3"/>
  <c r="Z513" i="3"/>
  <c r="AA513" i="3"/>
  <c r="AB513" i="3"/>
  <c r="AC513" i="3"/>
  <c r="AD513" i="3"/>
  <c r="AE513" i="3"/>
  <c r="AG513" i="3" s="1"/>
  <c r="AH513" i="3"/>
  <c r="Z514" i="3"/>
  <c r="AA514" i="3"/>
  <c r="AB514" i="3"/>
  <c r="AC514" i="3"/>
  <c r="AD514" i="3"/>
  <c r="AE514" i="3"/>
  <c r="AH514" i="3"/>
  <c r="AJ514" i="3" s="1"/>
  <c r="Z515" i="3"/>
  <c r="AA515" i="3"/>
  <c r="AB515" i="3"/>
  <c r="AC515" i="3"/>
  <c r="AD515" i="3"/>
  <c r="AE515" i="3"/>
  <c r="AG515" i="3" s="1"/>
  <c r="AH515" i="3"/>
  <c r="AJ515" i="3" s="1"/>
  <c r="Z516" i="3"/>
  <c r="AA516" i="3"/>
  <c r="AB516" i="3"/>
  <c r="AC516" i="3"/>
  <c r="AD516" i="3"/>
  <c r="AE516" i="3"/>
  <c r="AG516" i="3" s="1"/>
  <c r="AH516" i="3"/>
  <c r="Z517" i="3"/>
  <c r="AA517" i="3"/>
  <c r="AB517" i="3"/>
  <c r="AC517" i="3"/>
  <c r="AD517" i="3"/>
  <c r="AE517" i="3"/>
  <c r="AF517" i="3" s="1"/>
  <c r="AH517" i="3"/>
  <c r="Z518" i="3"/>
  <c r="AA518" i="3"/>
  <c r="AB518" i="3"/>
  <c r="AC518" i="3"/>
  <c r="AD518" i="3"/>
  <c r="AE518" i="3"/>
  <c r="AH518" i="3"/>
  <c r="AJ518" i="3" s="1"/>
  <c r="Z519" i="3"/>
  <c r="AA519" i="3"/>
  <c r="AB519" i="3"/>
  <c r="AC519" i="3"/>
  <c r="AD519" i="3"/>
  <c r="AE519" i="3"/>
  <c r="AG519" i="3" s="1"/>
  <c r="AH519" i="3"/>
  <c r="AI519" i="3" s="1"/>
  <c r="Z520" i="3"/>
  <c r="AA520" i="3"/>
  <c r="AB520" i="3"/>
  <c r="AC520" i="3"/>
  <c r="AD520" i="3"/>
  <c r="AE520" i="3"/>
  <c r="AG520" i="3" s="1"/>
  <c r="AH520" i="3"/>
  <c r="AI520" i="3" s="1"/>
  <c r="J4" i="10"/>
  <c r="A5" i="10"/>
  <c r="D10" i="10"/>
  <c r="D15" i="10"/>
  <c r="G15" i="10"/>
  <c r="Q7" i="9"/>
  <c r="H20" i="10"/>
  <c r="A25" i="10"/>
  <c r="F25" i="10"/>
  <c r="C523" i="9" s="1"/>
  <c r="F26" i="10"/>
  <c r="C524" i="9" s="1"/>
  <c r="F27" i="10"/>
  <c r="C525" i="9" s="1"/>
  <c r="F28" i="10"/>
  <c r="C526" i="9" s="1"/>
  <c r="F29" i="10"/>
  <c r="C527" i="9" s="1"/>
  <c r="F30" i="10"/>
  <c r="C528" i="9" s="1"/>
  <c r="F31" i="10"/>
  <c r="C529" i="9" s="1"/>
  <c r="G529" i="9" s="1"/>
  <c r="A10" i="10"/>
  <c r="F32" i="10"/>
  <c r="C530" i="9" s="1"/>
  <c r="F33" i="10"/>
  <c r="C531" i="9" s="1"/>
  <c r="M531" i="9" s="1"/>
  <c r="F34" i="10"/>
  <c r="C532" i="9" s="1"/>
  <c r="F35" i="10"/>
  <c r="C533" i="9" s="1"/>
  <c r="F36" i="10"/>
  <c r="C534" i="9" s="1"/>
  <c r="F37" i="10"/>
  <c r="C535" i="9" s="1"/>
  <c r="F38" i="10"/>
  <c r="C536" i="9" s="1"/>
  <c r="J536" i="9" s="1"/>
  <c r="F39" i="10"/>
  <c r="C537" i="9" s="1"/>
  <c r="A40" i="10"/>
  <c r="F40" i="10"/>
  <c r="C538" i="9" s="1"/>
  <c r="A41" i="10"/>
  <c r="F41" i="10"/>
  <c r="C539" i="9" s="1"/>
  <c r="A42" i="10"/>
  <c r="F42" i="10"/>
  <c r="C540" i="9" s="1"/>
  <c r="A43" i="10"/>
  <c r="F43" i="10"/>
  <c r="C541" i="9" s="1"/>
  <c r="A44" i="10"/>
  <c r="F44" i="10"/>
  <c r="C542" i="9" s="1"/>
  <c r="A45" i="10"/>
  <c r="F45" i="10"/>
  <c r="C543" i="9" s="1"/>
  <c r="A46" i="10"/>
  <c r="F46" i="10"/>
  <c r="C544" i="9" s="1"/>
  <c r="A47" i="10"/>
  <c r="F47" i="10"/>
  <c r="C545" i="9" s="1"/>
  <c r="A48" i="10"/>
  <c r="F48" i="10"/>
  <c r="C546" i="9" s="1"/>
  <c r="A49" i="10"/>
  <c r="F49" i="10"/>
  <c r="C547" i="9" s="1"/>
  <c r="A50" i="10"/>
  <c r="F50" i="10"/>
  <c r="C548" i="9" s="1"/>
  <c r="A51" i="10"/>
  <c r="F51" i="10"/>
  <c r="C549" i="9" s="1"/>
  <c r="J549" i="9" s="1"/>
  <c r="A52" i="10"/>
  <c r="F52" i="10"/>
  <c r="C550" i="9" s="1"/>
  <c r="A54" i="10"/>
  <c r="F54" i="10"/>
  <c r="C552" i="9" s="1"/>
  <c r="A55" i="10"/>
  <c r="F55" i="10"/>
  <c r="C553" i="9" s="1"/>
  <c r="A56" i="10"/>
  <c r="F56" i="10"/>
  <c r="H79" i="10"/>
  <c r="E8" i="13"/>
  <c r="V1" i="9" s="1"/>
  <c r="AJ138" i="3"/>
  <c r="AF270" i="9"/>
  <c r="AG270" i="9"/>
  <c r="AF276" i="9"/>
  <c r="AJ125" i="9"/>
  <c r="AJ119" i="9"/>
  <c r="AJ95" i="9"/>
  <c r="AJ91" i="9"/>
  <c r="AJ81" i="9"/>
  <c r="AJ68" i="9"/>
  <c r="AJ64" i="9"/>
  <c r="AG39" i="9"/>
  <c r="AF35" i="9"/>
  <c r="AG27" i="9"/>
  <c r="AG19" i="9"/>
  <c r="AF41" i="9"/>
  <c r="AG41" i="9"/>
  <c r="AF33" i="9"/>
  <c r="AG33" i="9"/>
  <c r="AG29" i="9"/>
  <c r="AF25" i="9"/>
  <c r="AC25" i="9" s="1"/>
  <c r="Y103" i="9"/>
  <c r="Y94" i="9"/>
  <c r="Y252" i="9"/>
  <c r="Y108" i="9"/>
  <c r="Y518" i="9"/>
  <c r="Y339" i="9"/>
  <c r="Y134" i="9"/>
  <c r="Y214" i="9"/>
  <c r="Y248" i="9"/>
  <c r="Y308" i="9"/>
  <c r="Y231" i="9"/>
  <c r="Y247" i="9"/>
  <c r="Y384" i="9"/>
  <c r="Y436" i="9"/>
  <c r="Y226" i="3"/>
  <c r="Y387" i="9"/>
  <c r="Y390" i="9"/>
  <c r="Y142" i="3"/>
  <c r="Y299" i="9"/>
  <c r="Y272" i="9"/>
  <c r="Y438" i="9"/>
  <c r="Y216" i="9"/>
  <c r="Y180" i="9"/>
  <c r="Y176" i="9"/>
  <c r="Y96" i="9"/>
  <c r="Y471" i="9"/>
  <c r="Y316" i="9"/>
  <c r="Y295" i="9"/>
  <c r="Y259" i="9"/>
  <c r="Y242" i="9"/>
  <c r="Y175" i="9"/>
  <c r="Y142" i="9"/>
  <c r="Y143" i="9"/>
  <c r="Y470" i="9"/>
  <c r="Y466" i="9"/>
  <c r="Y440" i="9"/>
  <c r="Y366" i="9"/>
  <c r="Y323" i="9"/>
  <c r="Y288" i="9"/>
  <c r="Y171" i="9"/>
  <c r="Y478" i="9"/>
  <c r="Y352" i="9"/>
  <c r="Y114" i="9"/>
  <c r="Y218" i="3"/>
  <c r="Y315" i="9"/>
  <c r="Y244" i="9"/>
  <c r="Y166" i="9"/>
  <c r="Y120" i="9"/>
  <c r="Y270" i="9"/>
  <c r="Y286" i="3"/>
  <c r="Y258" i="9"/>
  <c r="Y306" i="3"/>
  <c r="Y446" i="3"/>
  <c r="Y319" i="9"/>
  <c r="Y220" i="9"/>
  <c r="Y219" i="9"/>
  <c r="Y402" i="3"/>
  <c r="Y278" i="3"/>
  <c r="Y234" i="3"/>
  <c r="Y178" i="3"/>
  <c r="Y423" i="9"/>
  <c r="Y250" i="3"/>
  <c r="Y464" i="9"/>
  <c r="Y183" i="9"/>
  <c r="Y138" i="9"/>
  <c r="Y446" i="9"/>
  <c r="Y100" i="9"/>
  <c r="Y412" i="9"/>
  <c r="Y414" i="9"/>
  <c r="Y420" i="9"/>
  <c r="Y310" i="9"/>
  <c r="Y254" i="9"/>
  <c r="Y130" i="9"/>
  <c r="Y303" i="9"/>
  <c r="Y222" i="9"/>
  <c r="Y291" i="9"/>
  <c r="Y235" i="9"/>
  <c r="Y214" i="3"/>
  <c r="Y134" i="3"/>
  <c r="Y98" i="3"/>
  <c r="Y430" i="9"/>
  <c r="Y419" i="9"/>
  <c r="Y416" i="9"/>
  <c r="Y404" i="9"/>
  <c r="Y399" i="9"/>
  <c r="Y372" i="9"/>
  <c r="Y347" i="9"/>
  <c r="Y188" i="9"/>
  <c r="Y163" i="9"/>
  <c r="Y155" i="9"/>
  <c r="Y115" i="9"/>
  <c r="Y284" i="9"/>
  <c r="Y422" i="3"/>
  <c r="Y334" i="3"/>
  <c r="Y422" i="9"/>
  <c r="Y346" i="9"/>
  <c r="Y314" i="9"/>
  <c r="Y271" i="9"/>
  <c r="Y208" i="9"/>
  <c r="Y200" i="9"/>
  <c r="Y162" i="9"/>
  <c r="Y132" i="9"/>
  <c r="Y116" i="9"/>
  <c r="Y112" i="9"/>
  <c r="Y111" i="9"/>
  <c r="Y107" i="9"/>
  <c r="Y104" i="9"/>
  <c r="Y322" i="9"/>
  <c r="Y431" i="9"/>
  <c r="Y474" i="3"/>
  <c r="Y322" i="3"/>
  <c r="Y507" i="9"/>
  <c r="Y467" i="9"/>
  <c r="Y406" i="3"/>
  <c r="Y139" i="9"/>
  <c r="Y494" i="3"/>
  <c r="Y376" i="9"/>
  <c r="Y442" i="3"/>
  <c r="Y102" i="3"/>
  <c r="Y118" i="9"/>
  <c r="Y326" i="3"/>
  <c r="Y146" i="9"/>
  <c r="Y395" i="9"/>
  <c r="Y146" i="3"/>
  <c r="Y364" i="9"/>
  <c r="Y351" i="9"/>
  <c r="Y238" i="9"/>
  <c r="Y151" i="9"/>
  <c r="Y276" i="9"/>
  <c r="Y307" i="9"/>
  <c r="Y283" i="9"/>
  <c r="Y127" i="9"/>
  <c r="Y202" i="3"/>
  <c r="Y380" i="9"/>
  <c r="Y390" i="3"/>
  <c r="AG99" i="3"/>
  <c r="AI220" i="9"/>
  <c r="AJ132" i="9"/>
  <c r="AG232" i="9"/>
  <c r="AF232" i="9"/>
  <c r="AJ394" i="9"/>
  <c r="AG362" i="9"/>
  <c r="AJ310" i="9"/>
  <c r="AF114" i="9"/>
  <c r="AG114" i="9"/>
  <c r="AG339" i="9"/>
  <c r="AI199" i="9"/>
  <c r="AF43" i="9"/>
  <c r="AI126" i="9"/>
  <c r="AJ126" i="9"/>
  <c r="AF70" i="9"/>
  <c r="Y350" i="3"/>
  <c r="Y338" i="3"/>
  <c r="Y394" i="3"/>
  <c r="Y206" i="3"/>
  <c r="Y378" i="3"/>
  <c r="Y262" i="3"/>
  <c r="Y254" i="3"/>
  <c r="Y246" i="3"/>
  <c r="Y199" i="3"/>
  <c r="Y154" i="3"/>
  <c r="Y487" i="9"/>
  <c r="Y475" i="9"/>
  <c r="Y463" i="9"/>
  <c r="Y462" i="9"/>
  <c r="Y444" i="9"/>
  <c r="Y411" i="9"/>
  <c r="Y408" i="9"/>
  <c r="Y400" i="9"/>
  <c r="Y398" i="9"/>
  <c r="Y386" i="9"/>
  <c r="Y382" i="9"/>
  <c r="Y356" i="9"/>
  <c r="Y318" i="9"/>
  <c r="Y274" i="9"/>
  <c r="Y334" i="9"/>
  <c r="Y363" i="9"/>
  <c r="Y224" i="9"/>
  <c r="Y199" i="9"/>
  <c r="Y275" i="9"/>
  <c r="Y360" i="9"/>
  <c r="Y344" i="9"/>
  <c r="Y379" i="9"/>
  <c r="Y266" i="9"/>
  <c r="Y298" i="9"/>
  <c r="Y210" i="9"/>
  <c r="Y203" i="9"/>
  <c r="Y302" i="9"/>
  <c r="Y368" i="9"/>
  <c r="Y178" i="9"/>
  <c r="Y135" i="9"/>
  <c r="Y198" i="9"/>
  <c r="Y246" i="9"/>
  <c r="Y151" i="3"/>
  <c r="Y495" i="9"/>
  <c r="Y472" i="9"/>
  <c r="Y391" i="9"/>
  <c r="Y378" i="9"/>
  <c r="Y371" i="9"/>
  <c r="Y354" i="9"/>
  <c r="Y348" i="9"/>
  <c r="Y342" i="9"/>
  <c r="Y324" i="9"/>
  <c r="Y312" i="9"/>
  <c r="Y306" i="9"/>
  <c r="Y296" i="9"/>
  <c r="Y262" i="9"/>
  <c r="Y260" i="9"/>
  <c r="Y255" i="9"/>
  <c r="Y232" i="9"/>
  <c r="Y230" i="9"/>
  <c r="Y227" i="9"/>
  <c r="Y215" i="9"/>
  <c r="Y212" i="9"/>
  <c r="Y195" i="9"/>
  <c r="Y182" i="9"/>
  <c r="Y158" i="9"/>
  <c r="Y154" i="9"/>
  <c r="Y150" i="9"/>
  <c r="Y140" i="9"/>
  <c r="Y128" i="9"/>
  <c r="Y99" i="9"/>
  <c r="Y98" i="9"/>
  <c r="Y516" i="9"/>
  <c r="Y448" i="9"/>
  <c r="Y407" i="9"/>
  <c r="Y331" i="9"/>
  <c r="Y403" i="9"/>
  <c r="Y443" i="9"/>
  <c r="Y432" i="9"/>
  <c r="Y424" i="9"/>
  <c r="Y388" i="9"/>
  <c r="Y136" i="9"/>
  <c r="Y442" i="9"/>
  <c r="Y95" i="9"/>
  <c r="Y270" i="3"/>
  <c r="Y520" i="9"/>
  <c r="Y512" i="9"/>
  <c r="Y511" i="9"/>
  <c r="Y503" i="9"/>
  <c r="Y460" i="9"/>
  <c r="Y162" i="3"/>
  <c r="Y126" i="3"/>
  <c r="Y294" i="3"/>
  <c r="Y258" i="3"/>
  <c r="Y302" i="3"/>
  <c r="Y230" i="3"/>
  <c r="Y222" i="3"/>
  <c r="Y499" i="9"/>
  <c r="Y492" i="9"/>
  <c r="Y486" i="9"/>
  <c r="Y482" i="9"/>
  <c r="Y474" i="9"/>
  <c r="Y359" i="9"/>
  <c r="Y367" i="9"/>
  <c r="Y282" i="9"/>
  <c r="Y236" i="9"/>
  <c r="Y304" i="9"/>
  <c r="Y234" i="9"/>
  <c r="Y370" i="9"/>
  <c r="Y124" i="9"/>
  <c r="Y392" i="9"/>
  <c r="Y292" i="9"/>
  <c r="Y326" i="9"/>
  <c r="Y174" i="9"/>
  <c r="Y144" i="9"/>
  <c r="Y414" i="3"/>
  <c r="Y342" i="3"/>
  <c r="Y210" i="3"/>
  <c r="Y198" i="3"/>
  <c r="Y358" i="3"/>
  <c r="Y174" i="3"/>
  <c r="Y170" i="3"/>
  <c r="Y166" i="3"/>
  <c r="Y366" i="3"/>
  <c r="Y370" i="3"/>
  <c r="Y310" i="3"/>
  <c r="Y242" i="3"/>
  <c r="Y238" i="3"/>
  <c r="Y450" i="9"/>
  <c r="Y92" i="9"/>
  <c r="Y106" i="3"/>
  <c r="Y330" i="9"/>
  <c r="Y268" i="9"/>
  <c r="Y280" i="9"/>
  <c r="Y426" i="9"/>
  <c r="Y159" i="9"/>
  <c r="Y491" i="9"/>
  <c r="Y502" i="9"/>
  <c r="Y410" i="9"/>
  <c r="Y427" i="9"/>
  <c r="Y332" i="9"/>
  <c r="Y204" i="9"/>
  <c r="Y494" i="9"/>
  <c r="Y490" i="9"/>
  <c r="Y418" i="9"/>
  <c r="Y480" i="9"/>
  <c r="Y506" i="9"/>
  <c r="Y498" i="9"/>
  <c r="Y320" i="9"/>
  <c r="Y286" i="9"/>
  <c r="Y223" i="9"/>
  <c r="Y218" i="9"/>
  <c r="Y202" i="9"/>
  <c r="Y172" i="9"/>
  <c r="Y290" i="3"/>
  <c r="Y186" i="3"/>
  <c r="Y504" i="9"/>
  <c r="Y500" i="9"/>
  <c r="Y278" i="9"/>
  <c r="Y182" i="3"/>
  <c r="Y496" i="9"/>
  <c r="Y488" i="9"/>
  <c r="Y458" i="9"/>
  <c r="Y452" i="9"/>
  <c r="Y279" i="9"/>
  <c r="Y484" i="9"/>
  <c r="Y459" i="9"/>
  <c r="Y402" i="9"/>
  <c r="Y362" i="9"/>
  <c r="AJ475" i="9"/>
  <c r="AJ185" i="9"/>
  <c r="AI35" i="9"/>
  <c r="AJ35" i="9"/>
  <c r="AI224" i="9"/>
  <c r="AJ21" i="9"/>
  <c r="AI104" i="9"/>
  <c r="AI34" i="9"/>
  <c r="AF131" i="9"/>
  <c r="AF366" i="9"/>
  <c r="AF77" i="9"/>
  <c r="AG255" i="9"/>
  <c r="AF228" i="9"/>
  <c r="AG228" i="9"/>
  <c r="AF146" i="9"/>
  <c r="Y435" i="9"/>
  <c r="Y396" i="9"/>
  <c r="Y394" i="9"/>
  <c r="Y340" i="9"/>
  <c r="Y300" i="9"/>
  <c r="Y294" i="9"/>
  <c r="Y290" i="9"/>
  <c r="Y256" i="9"/>
  <c r="Y519" i="9"/>
  <c r="Y455" i="9"/>
  <c r="Y383" i="9"/>
  <c r="Y327" i="9"/>
  <c r="Y251" i="9"/>
  <c r="Y226" i="9"/>
  <c r="Y508" i="9"/>
  <c r="Y358" i="9"/>
  <c r="AG227" i="9"/>
  <c r="AF227" i="9"/>
  <c r="Y206" i="9"/>
  <c r="Y194" i="9"/>
  <c r="Y167" i="9"/>
  <c r="AF129" i="9"/>
  <c r="Y102" i="9"/>
  <c r="AI29" i="9"/>
  <c r="AG28" i="9"/>
  <c r="AF392" i="9"/>
  <c r="AG241" i="9"/>
  <c r="AI147" i="9"/>
  <c r="AF80" i="9"/>
  <c r="AG348" i="9"/>
  <c r="AI216" i="9"/>
  <c r="AG215" i="9"/>
  <c r="AG40" i="9"/>
  <c r="AF246" i="9"/>
  <c r="AG246" i="9"/>
  <c r="AF220" i="9"/>
  <c r="AJ63" i="9"/>
  <c r="AI63" i="9"/>
  <c r="AG223" i="9"/>
  <c r="AF74" i="9"/>
  <c r="AG26" i="9"/>
  <c r="AF42" i="9"/>
  <c r="AI24" i="9"/>
  <c r="AG384" i="9"/>
  <c r="AG177" i="9"/>
  <c r="AF376" i="9"/>
  <c r="AJ288" i="9"/>
  <c r="AG236" i="9"/>
  <c r="AF236" i="9"/>
  <c r="AI47" i="9"/>
  <c r="AG32" i="9"/>
  <c r="AG62" i="9"/>
  <c r="AI22" i="9"/>
  <c r="AG180" i="9"/>
  <c r="AF178" i="9"/>
  <c r="AI271" i="9"/>
  <c r="AI229" i="9"/>
  <c r="AJ67" i="9"/>
  <c r="AI43" i="9"/>
  <c r="AF13" i="9"/>
  <c r="AC13" i="9" s="1"/>
  <c r="Y114" i="3"/>
  <c r="Y118" i="3"/>
  <c r="Y479" i="9"/>
  <c r="AI65" i="9"/>
  <c r="Y382" i="3"/>
  <c r="Y282" i="3"/>
  <c r="AJ78" i="9"/>
  <c r="AG118" i="9"/>
  <c r="AG93" i="9"/>
  <c r="AF117" i="9"/>
  <c r="AF101" i="9"/>
  <c r="AJ94" i="9"/>
  <c r="Y398" i="3"/>
  <c r="Y386" i="3"/>
  <c r="Y374" i="3"/>
  <c r="Y362" i="3"/>
  <c r="Y346" i="3"/>
  <c r="Y298" i="3"/>
  <c r="Y274" i="3"/>
  <c r="Y266" i="3"/>
  <c r="Y223" i="3"/>
  <c r="Y158" i="3"/>
  <c r="Y138" i="3"/>
  <c r="Y68" i="3"/>
  <c r="AF329" i="3"/>
  <c r="AG234" i="3"/>
  <c r="Y81" i="9"/>
  <c r="Y39" i="9"/>
  <c r="Y34" i="9"/>
  <c r="Y57" i="9"/>
  <c r="Y79" i="9"/>
  <c r="Y37" i="9"/>
  <c r="Y52" i="9"/>
  <c r="Y48" i="9"/>
  <c r="Y50" i="9"/>
  <c r="Y46" i="9"/>
  <c r="Y44" i="9"/>
  <c r="Y87" i="3"/>
  <c r="AF211" i="9"/>
  <c r="AI189" i="9"/>
  <c r="AG278" i="9"/>
  <c r="AJ442" i="9"/>
  <c r="AF259" i="9"/>
  <c r="AJ480" i="9"/>
  <c r="AG457" i="9"/>
  <c r="AJ292" i="9"/>
  <c r="AF175" i="9"/>
  <c r="AG436" i="9"/>
  <c r="AJ389" i="9"/>
  <c r="AI389" i="9"/>
  <c r="AJ377" i="9"/>
  <c r="AJ345" i="9"/>
  <c r="AG344" i="9"/>
  <c r="AF344" i="9"/>
  <c r="AJ308" i="9"/>
  <c r="AF274" i="9"/>
  <c r="AG274" i="9"/>
  <c r="AG134" i="9"/>
  <c r="AJ385" i="9"/>
  <c r="AJ371" i="9"/>
  <c r="AF370" i="9"/>
  <c r="AI100" i="9"/>
  <c r="AF426" i="9"/>
  <c r="AI471" i="9"/>
  <c r="AJ333" i="9"/>
  <c r="AI244" i="9"/>
  <c r="AG202" i="9"/>
  <c r="AG173" i="9"/>
  <c r="AI381" i="9"/>
  <c r="AJ472" i="9"/>
  <c r="AG152" i="9"/>
  <c r="AI266" i="9"/>
  <c r="AG470" i="9"/>
  <c r="AJ341" i="9"/>
  <c r="AJ38" i="9"/>
  <c r="AJ176" i="9"/>
  <c r="AF286" i="9"/>
  <c r="AJ335" i="9"/>
  <c r="AG491" i="9"/>
  <c r="AI148" i="9"/>
  <c r="AI30" i="9"/>
  <c r="AG496" i="9"/>
  <c r="AJ281" i="9"/>
  <c r="AG287" i="9"/>
  <c r="AF124" i="9"/>
  <c r="AJ79" i="9"/>
  <c r="AG233" i="9"/>
  <c r="AJ44" i="9"/>
  <c r="Y43" i="9"/>
  <c r="AF184" i="9"/>
  <c r="AG265" i="9"/>
  <c r="AF265" i="9"/>
  <c r="AJ115" i="9"/>
  <c r="AJ501" i="9"/>
  <c r="AI418" i="9"/>
  <c r="AI329" i="9"/>
  <c r="AJ50" i="9"/>
  <c r="AF380" i="9"/>
  <c r="AG297" i="9"/>
  <c r="AI279" i="9"/>
  <c r="AI237" i="9"/>
  <c r="AI87" i="9"/>
  <c r="AJ87" i="9"/>
  <c r="AI56" i="9"/>
  <c r="AJ56" i="9"/>
  <c r="AG219" i="9"/>
  <c r="AG332" i="9"/>
  <c r="AI466" i="9"/>
  <c r="AG195" i="9"/>
  <c r="Y497" i="9"/>
  <c r="V17" i="18"/>
  <c r="V21" i="18"/>
  <c r="V3" i="18"/>
  <c r="V13" i="18"/>
  <c r="V5" i="18"/>
  <c r="V19" i="18"/>
  <c r="V37" i="18"/>
  <c r="V23" i="18"/>
  <c r="V4" i="18"/>
  <c r="V18" i="18"/>
  <c r="V14" i="18"/>
  <c r="V25" i="18"/>
  <c r="V33" i="18"/>
  <c r="V28" i="18"/>
  <c r="V2" i="18"/>
  <c r="V26" i="18"/>
  <c r="V32" i="18"/>
  <c r="V6" i="18"/>
  <c r="V8" i="18"/>
  <c r="V9" i="18"/>
  <c r="V20" i="18"/>
  <c r="G54" i="22"/>
  <c r="V15" i="18"/>
  <c r="V35" i="18"/>
  <c r="V22" i="18"/>
  <c r="V29" i="18"/>
  <c r="V7" i="18"/>
  <c r="V31" i="18"/>
  <c r="V24" i="18"/>
  <c r="V27" i="18"/>
  <c r="V11" i="18"/>
  <c r="G45" i="22"/>
  <c r="BA15" i="3" l="1"/>
  <c r="BA16" i="3"/>
  <c r="E30" i="24"/>
  <c r="DP13" i="3"/>
  <c r="E36" i="25"/>
  <c r="DP16" i="9"/>
  <c r="E34" i="25"/>
  <c r="DP15" i="9"/>
  <c r="E32" i="25"/>
  <c r="DP14" i="9"/>
  <c r="DV18" i="9"/>
  <c r="CU18" i="9"/>
  <c r="DV14" i="9"/>
  <c r="DV16" i="9"/>
  <c r="E30" i="25"/>
  <c r="DV13" i="9"/>
  <c r="DV15" i="9"/>
  <c r="DV17" i="9"/>
  <c r="AG154" i="9"/>
  <c r="AG76" i="9"/>
  <c r="AF183" i="9"/>
  <c r="AG314" i="9"/>
  <c r="AI86" i="9"/>
  <c r="AG160" i="9"/>
  <c r="AF48" i="9"/>
  <c r="AG52" i="9"/>
  <c r="AF75" i="9"/>
  <c r="AJ285" i="9"/>
  <c r="AG149" i="9"/>
  <c r="AG280" i="9"/>
  <c r="AG53" i="9"/>
  <c r="AG159" i="9"/>
  <c r="AF200" i="9"/>
  <c r="AG165" i="9"/>
  <c r="AF189" i="9"/>
  <c r="AJ55" i="9"/>
  <c r="AG95" i="9"/>
  <c r="AG289" i="9"/>
  <c r="AG301" i="9"/>
  <c r="AG284" i="9"/>
  <c r="AF196" i="9"/>
  <c r="AG190" i="9"/>
  <c r="AI18" i="3"/>
  <c r="AD18" i="3" s="1"/>
  <c r="AR17" i="9"/>
  <c r="E37" i="25"/>
  <c r="AQ16" i="9"/>
  <c r="B35" i="25"/>
  <c r="AQ519" i="3"/>
  <c r="AT519" i="3" s="1"/>
  <c r="CY519" i="3"/>
  <c r="CV519" i="3"/>
  <c r="CW519" i="3"/>
  <c r="CX519" i="3"/>
  <c r="AQ515" i="3"/>
  <c r="AT515" i="3" s="1"/>
  <c r="CY515" i="3"/>
  <c r="CV515" i="3"/>
  <c r="CW515" i="3"/>
  <c r="CX515" i="3"/>
  <c r="AQ511" i="3"/>
  <c r="AT511" i="3" s="1"/>
  <c r="CY511" i="3"/>
  <c r="CV511" i="3"/>
  <c r="CW511" i="3"/>
  <c r="CX511" i="3"/>
  <c r="AQ507" i="3"/>
  <c r="AT507" i="3" s="1"/>
  <c r="CY507" i="3"/>
  <c r="CV507" i="3"/>
  <c r="CW507" i="3"/>
  <c r="CX507" i="3"/>
  <c r="AQ503" i="3"/>
  <c r="AT503" i="3" s="1"/>
  <c r="CY503" i="3"/>
  <c r="CV503" i="3"/>
  <c r="CW503" i="3"/>
  <c r="CX503" i="3"/>
  <c r="AQ499" i="3"/>
  <c r="AT499" i="3" s="1"/>
  <c r="CY499" i="3"/>
  <c r="CV499" i="3"/>
  <c r="CW499" i="3"/>
  <c r="CX499" i="3"/>
  <c r="AQ495" i="3"/>
  <c r="AT495" i="3" s="1"/>
  <c r="CY495" i="3"/>
  <c r="CV495" i="3"/>
  <c r="CW495" i="3"/>
  <c r="CX495" i="3"/>
  <c r="AQ491" i="3"/>
  <c r="AT491" i="3" s="1"/>
  <c r="CY491" i="3"/>
  <c r="CV491" i="3"/>
  <c r="CW491" i="3"/>
  <c r="CX491" i="3"/>
  <c r="AQ487" i="3"/>
  <c r="AT487" i="3" s="1"/>
  <c r="CY487" i="3"/>
  <c r="CV487" i="3"/>
  <c r="CW487" i="3"/>
  <c r="CX487" i="3"/>
  <c r="AQ483" i="3"/>
  <c r="AT483" i="3" s="1"/>
  <c r="CY483" i="3"/>
  <c r="CV483" i="3"/>
  <c r="CW483" i="3"/>
  <c r="CX483" i="3"/>
  <c r="AQ479" i="3"/>
  <c r="AT479" i="3" s="1"/>
  <c r="CX479" i="3"/>
  <c r="CY479" i="3"/>
  <c r="CV479" i="3"/>
  <c r="CW479" i="3"/>
  <c r="AQ475" i="3"/>
  <c r="AT475" i="3" s="1"/>
  <c r="CX475" i="3"/>
  <c r="CY475" i="3"/>
  <c r="CW475" i="3"/>
  <c r="CV475" i="3"/>
  <c r="AQ471" i="3"/>
  <c r="AT471" i="3" s="1"/>
  <c r="CX471" i="3"/>
  <c r="CY471" i="3"/>
  <c r="CV471" i="3"/>
  <c r="CW471" i="3"/>
  <c r="AQ467" i="3"/>
  <c r="AT467" i="3" s="1"/>
  <c r="CX467" i="3"/>
  <c r="CY467" i="3"/>
  <c r="CW467" i="3"/>
  <c r="CV467" i="3"/>
  <c r="AQ463" i="3"/>
  <c r="AT463" i="3" s="1"/>
  <c r="CX463" i="3"/>
  <c r="CY463" i="3"/>
  <c r="CV463" i="3"/>
  <c r="CW463" i="3"/>
  <c r="AQ459" i="3"/>
  <c r="AT459" i="3" s="1"/>
  <c r="CX459" i="3"/>
  <c r="CY459" i="3"/>
  <c r="CW459" i="3"/>
  <c r="CV459" i="3"/>
  <c r="AQ455" i="3"/>
  <c r="AT455" i="3" s="1"/>
  <c r="CX455" i="3"/>
  <c r="CY455" i="3"/>
  <c r="CV455" i="3"/>
  <c r="CW455" i="3"/>
  <c r="AQ451" i="3"/>
  <c r="AT451" i="3" s="1"/>
  <c r="CX451" i="3"/>
  <c r="CY451" i="3"/>
  <c r="CW451" i="3"/>
  <c r="CV451" i="3"/>
  <c r="AQ447" i="3"/>
  <c r="AT447" i="3" s="1"/>
  <c r="CX447" i="3"/>
  <c r="CY447" i="3"/>
  <c r="CV447" i="3"/>
  <c r="CW447" i="3"/>
  <c r="AQ443" i="3"/>
  <c r="AT443" i="3" s="1"/>
  <c r="CX443" i="3"/>
  <c r="CY443" i="3"/>
  <c r="CV443" i="3"/>
  <c r="CW443" i="3"/>
  <c r="AQ439" i="3"/>
  <c r="AT439" i="3" s="1"/>
  <c r="CX439" i="3"/>
  <c r="CY439" i="3"/>
  <c r="CV439" i="3"/>
  <c r="CW439" i="3"/>
  <c r="AQ435" i="3"/>
  <c r="AT435" i="3" s="1"/>
  <c r="CX435" i="3"/>
  <c r="CY435" i="3"/>
  <c r="CW435" i="3"/>
  <c r="CV435" i="3"/>
  <c r="AQ431" i="3"/>
  <c r="AT431" i="3" s="1"/>
  <c r="CX431" i="3"/>
  <c r="CY431" i="3"/>
  <c r="CV431" i="3"/>
  <c r="CW431" i="3"/>
  <c r="AQ427" i="3"/>
  <c r="AT427" i="3" s="1"/>
  <c r="CX427" i="3"/>
  <c r="CY427" i="3"/>
  <c r="CV427" i="3"/>
  <c r="CW427" i="3"/>
  <c r="AQ423" i="3"/>
  <c r="AT423" i="3" s="1"/>
  <c r="CX423" i="3"/>
  <c r="CY423" i="3"/>
  <c r="CV423" i="3"/>
  <c r="CW423" i="3"/>
  <c r="AQ419" i="3"/>
  <c r="AT419" i="3" s="1"/>
  <c r="CX419" i="3"/>
  <c r="CY419" i="3"/>
  <c r="CW419" i="3"/>
  <c r="CV419" i="3"/>
  <c r="AQ415" i="3"/>
  <c r="AT415" i="3" s="1"/>
  <c r="CX415" i="3"/>
  <c r="CY415" i="3"/>
  <c r="CV415" i="3"/>
  <c r="CW415" i="3"/>
  <c r="AQ411" i="3"/>
  <c r="AT411" i="3" s="1"/>
  <c r="CX411" i="3"/>
  <c r="CY411" i="3"/>
  <c r="CV411" i="3"/>
  <c r="CW411" i="3"/>
  <c r="AQ407" i="3"/>
  <c r="AT407" i="3" s="1"/>
  <c r="CX407" i="3"/>
  <c r="CY407" i="3"/>
  <c r="CV407" i="3"/>
  <c r="CW407" i="3"/>
  <c r="AQ403" i="3"/>
  <c r="AT403" i="3" s="1"/>
  <c r="CX403" i="3"/>
  <c r="CY403" i="3"/>
  <c r="CW403" i="3"/>
  <c r="CV403" i="3"/>
  <c r="AQ399" i="3"/>
  <c r="AT399" i="3" s="1"/>
  <c r="CX399" i="3"/>
  <c r="CY399" i="3"/>
  <c r="CV399" i="3"/>
  <c r="CW399" i="3"/>
  <c r="AQ395" i="3"/>
  <c r="AT395" i="3" s="1"/>
  <c r="CX395" i="3"/>
  <c r="CY395" i="3"/>
  <c r="CV395" i="3"/>
  <c r="CW395" i="3"/>
  <c r="AQ391" i="3"/>
  <c r="AT391" i="3" s="1"/>
  <c r="CX391" i="3"/>
  <c r="CY391" i="3"/>
  <c r="CV391" i="3"/>
  <c r="CW391" i="3"/>
  <c r="AQ387" i="3"/>
  <c r="AT387" i="3" s="1"/>
  <c r="CX387" i="3"/>
  <c r="CY387" i="3"/>
  <c r="CW387" i="3"/>
  <c r="CV387" i="3"/>
  <c r="AQ383" i="3"/>
  <c r="AT383" i="3" s="1"/>
  <c r="CX383" i="3"/>
  <c r="CY383" i="3"/>
  <c r="CV383" i="3"/>
  <c r="CW383" i="3"/>
  <c r="AQ379" i="3"/>
  <c r="AT379" i="3" s="1"/>
  <c r="CX379" i="3"/>
  <c r="CY379" i="3"/>
  <c r="CV379" i="3"/>
  <c r="CW379" i="3"/>
  <c r="AQ375" i="3"/>
  <c r="AT375" i="3" s="1"/>
  <c r="CX375" i="3"/>
  <c r="CY375" i="3"/>
  <c r="CV375" i="3"/>
  <c r="CW375" i="3"/>
  <c r="AQ371" i="3"/>
  <c r="AT371" i="3" s="1"/>
  <c r="CX371" i="3"/>
  <c r="CY371" i="3"/>
  <c r="CW371" i="3"/>
  <c r="CV371" i="3"/>
  <c r="AQ367" i="3"/>
  <c r="AT367" i="3" s="1"/>
  <c r="CX367" i="3"/>
  <c r="CY367" i="3"/>
  <c r="CV367" i="3"/>
  <c r="CW367" i="3"/>
  <c r="AQ363" i="3"/>
  <c r="AT363" i="3" s="1"/>
  <c r="CX363" i="3"/>
  <c r="CY363" i="3"/>
  <c r="CV363" i="3"/>
  <c r="CW363" i="3"/>
  <c r="AQ359" i="3"/>
  <c r="AT359" i="3" s="1"/>
  <c r="CX359" i="3"/>
  <c r="CY359" i="3"/>
  <c r="CV359" i="3"/>
  <c r="CW359" i="3"/>
  <c r="AQ355" i="3"/>
  <c r="AT355" i="3" s="1"/>
  <c r="CX355" i="3"/>
  <c r="CY355" i="3"/>
  <c r="CW355" i="3"/>
  <c r="CV355" i="3"/>
  <c r="AQ351" i="3"/>
  <c r="AT351" i="3" s="1"/>
  <c r="CX351" i="3"/>
  <c r="CY351" i="3"/>
  <c r="CV351" i="3"/>
  <c r="CW351" i="3"/>
  <c r="AQ347" i="3"/>
  <c r="AT347" i="3" s="1"/>
  <c r="CX347" i="3"/>
  <c r="CY347" i="3"/>
  <c r="CV347" i="3"/>
  <c r="CW347" i="3"/>
  <c r="AQ343" i="3"/>
  <c r="AT343" i="3" s="1"/>
  <c r="CX343" i="3"/>
  <c r="CY343" i="3"/>
  <c r="CV343" i="3"/>
  <c r="CW343" i="3"/>
  <c r="AQ339" i="3"/>
  <c r="AT339" i="3" s="1"/>
  <c r="CX339" i="3"/>
  <c r="CY339" i="3"/>
  <c r="CV339" i="3"/>
  <c r="CW339" i="3"/>
  <c r="AQ335" i="3"/>
  <c r="AT335" i="3" s="1"/>
  <c r="CX335" i="3"/>
  <c r="CY335" i="3"/>
  <c r="CV335" i="3"/>
  <c r="CW335" i="3"/>
  <c r="AQ331" i="3"/>
  <c r="AT331" i="3" s="1"/>
  <c r="CX331" i="3"/>
  <c r="CY331" i="3"/>
  <c r="CV331" i="3"/>
  <c r="CW331" i="3"/>
  <c r="AQ327" i="3"/>
  <c r="AT327" i="3" s="1"/>
  <c r="CX327" i="3"/>
  <c r="CY327" i="3"/>
  <c r="CV327" i="3"/>
  <c r="CW327" i="3"/>
  <c r="AQ323" i="3"/>
  <c r="AT323" i="3" s="1"/>
  <c r="CX323" i="3"/>
  <c r="CY323" i="3"/>
  <c r="CV323" i="3"/>
  <c r="CW323" i="3"/>
  <c r="AQ319" i="3"/>
  <c r="AT319" i="3" s="1"/>
  <c r="CX319" i="3"/>
  <c r="CY319" i="3"/>
  <c r="CV319" i="3"/>
  <c r="CW319" i="3"/>
  <c r="AQ315" i="3"/>
  <c r="AT315" i="3" s="1"/>
  <c r="CX315" i="3"/>
  <c r="CY315" i="3"/>
  <c r="CV315" i="3"/>
  <c r="CW315" i="3"/>
  <c r="AQ311" i="3"/>
  <c r="AT311" i="3" s="1"/>
  <c r="CX311" i="3"/>
  <c r="CY311" i="3"/>
  <c r="CV311" i="3"/>
  <c r="CW311" i="3"/>
  <c r="AQ307" i="3"/>
  <c r="AT307" i="3" s="1"/>
  <c r="CX307" i="3"/>
  <c r="CY307" i="3"/>
  <c r="CV307" i="3"/>
  <c r="CW307" i="3"/>
  <c r="AQ303" i="3"/>
  <c r="AT303" i="3" s="1"/>
  <c r="CX303" i="3"/>
  <c r="CY303" i="3"/>
  <c r="CV303" i="3"/>
  <c r="CW303" i="3"/>
  <c r="AQ299" i="3"/>
  <c r="AT299" i="3" s="1"/>
  <c r="CX299" i="3"/>
  <c r="CY299" i="3"/>
  <c r="CV299" i="3"/>
  <c r="CW299" i="3"/>
  <c r="AQ295" i="3"/>
  <c r="AT295" i="3" s="1"/>
  <c r="CX295" i="3"/>
  <c r="CY295" i="3"/>
  <c r="CV295" i="3"/>
  <c r="CW295" i="3"/>
  <c r="AQ291" i="3"/>
  <c r="AT291" i="3" s="1"/>
  <c r="CX291" i="3"/>
  <c r="CY291" i="3"/>
  <c r="CV291" i="3"/>
  <c r="CW291" i="3"/>
  <c r="AQ287" i="3"/>
  <c r="AT287" i="3" s="1"/>
  <c r="CX287" i="3"/>
  <c r="CY287" i="3"/>
  <c r="CV287" i="3"/>
  <c r="CW287" i="3"/>
  <c r="AQ283" i="3"/>
  <c r="AT283" i="3" s="1"/>
  <c r="CX283" i="3"/>
  <c r="CY283" i="3"/>
  <c r="CV283" i="3"/>
  <c r="CW283" i="3"/>
  <c r="AQ279" i="3"/>
  <c r="AT279" i="3" s="1"/>
  <c r="CX279" i="3"/>
  <c r="CY279" i="3"/>
  <c r="CV279" i="3"/>
  <c r="CW279" i="3"/>
  <c r="AQ275" i="3"/>
  <c r="AT275" i="3" s="1"/>
  <c r="CW275" i="3"/>
  <c r="CV275" i="3"/>
  <c r="CX275" i="3"/>
  <c r="CY275" i="3"/>
  <c r="AQ271" i="3"/>
  <c r="AT271" i="3" s="1"/>
  <c r="CW271" i="3"/>
  <c r="CV271" i="3"/>
  <c r="CX271" i="3"/>
  <c r="CY271" i="3"/>
  <c r="AQ267" i="3"/>
  <c r="AT267" i="3" s="1"/>
  <c r="CW267" i="3"/>
  <c r="CY267" i="3"/>
  <c r="CV267" i="3"/>
  <c r="CX267" i="3"/>
  <c r="AQ263" i="3"/>
  <c r="AT263" i="3" s="1"/>
  <c r="CW263" i="3"/>
  <c r="CX263" i="3"/>
  <c r="CY263" i="3"/>
  <c r="CV263" i="3"/>
  <c r="AQ259" i="3"/>
  <c r="AT259" i="3" s="1"/>
  <c r="CW259" i="3"/>
  <c r="CV259" i="3"/>
  <c r="CX259" i="3"/>
  <c r="CY259" i="3"/>
  <c r="AQ255" i="3"/>
  <c r="AT255" i="3" s="1"/>
  <c r="CW255" i="3"/>
  <c r="CV255" i="3"/>
  <c r="CX255" i="3"/>
  <c r="CY255" i="3"/>
  <c r="AQ251" i="3"/>
  <c r="AT251" i="3" s="1"/>
  <c r="CW251" i="3"/>
  <c r="CY251" i="3"/>
  <c r="CV251" i="3"/>
  <c r="CX251" i="3"/>
  <c r="AQ247" i="3"/>
  <c r="AT247" i="3" s="1"/>
  <c r="CW247" i="3"/>
  <c r="CX247" i="3"/>
  <c r="CY247" i="3"/>
  <c r="CV247" i="3"/>
  <c r="AQ243" i="3"/>
  <c r="AT243" i="3" s="1"/>
  <c r="CW243" i="3"/>
  <c r="CV243" i="3"/>
  <c r="CX243" i="3"/>
  <c r="CY243" i="3"/>
  <c r="AQ239" i="3"/>
  <c r="AT239" i="3" s="1"/>
  <c r="CW239" i="3"/>
  <c r="CV239" i="3"/>
  <c r="CX239" i="3"/>
  <c r="CY239" i="3"/>
  <c r="AQ235" i="3"/>
  <c r="AT235" i="3" s="1"/>
  <c r="CW235" i="3"/>
  <c r="CY235" i="3"/>
  <c r="CV235" i="3"/>
  <c r="CX235" i="3"/>
  <c r="AQ231" i="3"/>
  <c r="AT231" i="3" s="1"/>
  <c r="CW231" i="3"/>
  <c r="CX231" i="3"/>
  <c r="CY231" i="3"/>
  <c r="CV231" i="3"/>
  <c r="AQ227" i="3"/>
  <c r="AT227" i="3" s="1"/>
  <c r="CW227" i="3"/>
  <c r="CV227" i="3"/>
  <c r="CX227" i="3"/>
  <c r="CY227" i="3"/>
  <c r="AQ223" i="3"/>
  <c r="AT223" i="3" s="1"/>
  <c r="CW223" i="3"/>
  <c r="CV223" i="3"/>
  <c r="CX223" i="3"/>
  <c r="CY223" i="3"/>
  <c r="AQ219" i="3"/>
  <c r="AT219" i="3" s="1"/>
  <c r="CW219" i="3"/>
  <c r="CY219" i="3"/>
  <c r="CV219" i="3"/>
  <c r="CX219" i="3"/>
  <c r="AQ215" i="3"/>
  <c r="AT215" i="3" s="1"/>
  <c r="CW215" i="3"/>
  <c r="CX215" i="3"/>
  <c r="CY215" i="3"/>
  <c r="CV215" i="3"/>
  <c r="AQ211" i="3"/>
  <c r="AT211" i="3" s="1"/>
  <c r="CW211" i="3"/>
  <c r="CV211" i="3"/>
  <c r="CX211" i="3"/>
  <c r="CY211" i="3"/>
  <c r="AQ207" i="3"/>
  <c r="AT207" i="3" s="1"/>
  <c r="CW207" i="3"/>
  <c r="CV207" i="3"/>
  <c r="CX207" i="3"/>
  <c r="CY207" i="3"/>
  <c r="AQ203" i="3"/>
  <c r="AT203" i="3" s="1"/>
  <c r="CW203" i="3"/>
  <c r="CY203" i="3"/>
  <c r="CV203" i="3"/>
  <c r="CX203" i="3"/>
  <c r="AQ199" i="3"/>
  <c r="AT199" i="3" s="1"/>
  <c r="CW199" i="3"/>
  <c r="CX199" i="3"/>
  <c r="CY199" i="3"/>
  <c r="CV199" i="3"/>
  <c r="AQ195" i="3"/>
  <c r="AT195" i="3" s="1"/>
  <c r="CW195" i="3"/>
  <c r="CV195" i="3"/>
  <c r="CX195" i="3"/>
  <c r="CY195" i="3"/>
  <c r="AQ191" i="3"/>
  <c r="AT191" i="3" s="1"/>
  <c r="CW191" i="3"/>
  <c r="CV191" i="3"/>
  <c r="CX191" i="3"/>
  <c r="CY191" i="3"/>
  <c r="AQ187" i="3"/>
  <c r="AT187" i="3" s="1"/>
  <c r="CW187" i="3"/>
  <c r="CY187" i="3"/>
  <c r="CV187" i="3"/>
  <c r="CX187" i="3"/>
  <c r="AR18" i="9"/>
  <c r="E39" i="25"/>
  <c r="AQ17" i="9"/>
  <c r="B37" i="25"/>
  <c r="AR14" i="9"/>
  <c r="E31" i="25"/>
  <c r="AQ518" i="3"/>
  <c r="AT518" i="3" s="1"/>
  <c r="CV518" i="3"/>
  <c r="CW518" i="3"/>
  <c r="CX518" i="3"/>
  <c r="CY518" i="3"/>
  <c r="AQ514" i="3"/>
  <c r="AT514" i="3" s="1"/>
  <c r="CV514" i="3"/>
  <c r="CW514" i="3"/>
  <c r="CX514" i="3"/>
  <c r="CY514" i="3"/>
  <c r="AQ510" i="3"/>
  <c r="AT510" i="3" s="1"/>
  <c r="CV510" i="3"/>
  <c r="CW510" i="3"/>
  <c r="CX510" i="3"/>
  <c r="CY510" i="3"/>
  <c r="AQ506" i="3"/>
  <c r="AT506" i="3" s="1"/>
  <c r="CV506" i="3"/>
  <c r="CW506" i="3"/>
  <c r="CX506" i="3"/>
  <c r="CY506" i="3"/>
  <c r="AQ502" i="3"/>
  <c r="AT502" i="3" s="1"/>
  <c r="CV502" i="3"/>
  <c r="CW502" i="3"/>
  <c r="CX502" i="3"/>
  <c r="CY502" i="3"/>
  <c r="AQ498" i="3"/>
  <c r="AT498" i="3" s="1"/>
  <c r="CV498" i="3"/>
  <c r="CW498" i="3"/>
  <c r="CX498" i="3"/>
  <c r="CY498" i="3"/>
  <c r="AQ494" i="3"/>
  <c r="AT494" i="3" s="1"/>
  <c r="CV494" i="3"/>
  <c r="CW494" i="3"/>
  <c r="CX494" i="3"/>
  <c r="CY494" i="3"/>
  <c r="AQ490" i="3"/>
  <c r="AT490" i="3" s="1"/>
  <c r="CV490" i="3"/>
  <c r="CW490" i="3"/>
  <c r="CX490" i="3"/>
  <c r="CY490" i="3"/>
  <c r="AQ486" i="3"/>
  <c r="AT486" i="3" s="1"/>
  <c r="CV486" i="3"/>
  <c r="CW486" i="3"/>
  <c r="CX486" i="3"/>
  <c r="CY486" i="3"/>
  <c r="AQ482" i="3"/>
  <c r="AT482" i="3" s="1"/>
  <c r="CV482" i="3"/>
  <c r="CW482" i="3"/>
  <c r="CX482" i="3"/>
  <c r="CY482" i="3"/>
  <c r="AQ478" i="3"/>
  <c r="AT478" i="3" s="1"/>
  <c r="CY478" i="3"/>
  <c r="CV478" i="3"/>
  <c r="CX478" i="3"/>
  <c r="CW478" i="3"/>
  <c r="AQ474" i="3"/>
  <c r="AT474" i="3" s="1"/>
  <c r="CY474" i="3"/>
  <c r="CV474" i="3"/>
  <c r="CW474" i="3"/>
  <c r="CX474" i="3"/>
  <c r="AQ470" i="3"/>
  <c r="AT470" i="3" s="1"/>
  <c r="CY470" i="3"/>
  <c r="CV470" i="3"/>
  <c r="CX470" i="3"/>
  <c r="CW470" i="3"/>
  <c r="AQ466" i="3"/>
  <c r="AT466" i="3" s="1"/>
  <c r="CY466" i="3"/>
  <c r="CV466" i="3"/>
  <c r="CW466" i="3"/>
  <c r="CX466" i="3"/>
  <c r="AQ462" i="3"/>
  <c r="AT462" i="3" s="1"/>
  <c r="CY462" i="3"/>
  <c r="CV462" i="3"/>
  <c r="CX462" i="3"/>
  <c r="CW462" i="3"/>
  <c r="AQ458" i="3"/>
  <c r="AT458" i="3" s="1"/>
  <c r="CY458" i="3"/>
  <c r="CV458" i="3"/>
  <c r="CW458" i="3"/>
  <c r="CX458" i="3"/>
  <c r="AQ454" i="3"/>
  <c r="AT454" i="3" s="1"/>
  <c r="CY454" i="3"/>
  <c r="CV454" i="3"/>
  <c r="CX454" i="3"/>
  <c r="CW454" i="3"/>
  <c r="AQ450" i="3"/>
  <c r="AT450" i="3" s="1"/>
  <c r="CY450" i="3"/>
  <c r="CV450" i="3"/>
  <c r="CW450" i="3"/>
  <c r="CX450" i="3"/>
  <c r="AQ446" i="3"/>
  <c r="AT446" i="3" s="1"/>
  <c r="CY446" i="3"/>
  <c r="CV446" i="3"/>
  <c r="CW446" i="3"/>
  <c r="CX446" i="3"/>
  <c r="AQ442" i="3"/>
  <c r="AT442" i="3" s="1"/>
  <c r="CY442" i="3"/>
  <c r="CV442" i="3"/>
  <c r="CW442" i="3"/>
  <c r="CX442" i="3"/>
  <c r="AQ438" i="3"/>
  <c r="AT438" i="3" s="1"/>
  <c r="CY438" i="3"/>
  <c r="CV438" i="3"/>
  <c r="CX438" i="3"/>
  <c r="CW438" i="3"/>
  <c r="AQ434" i="3"/>
  <c r="AT434" i="3" s="1"/>
  <c r="CY434" i="3"/>
  <c r="CV434" i="3"/>
  <c r="CW434" i="3"/>
  <c r="CX434" i="3"/>
  <c r="AQ430" i="3"/>
  <c r="AT430" i="3" s="1"/>
  <c r="CY430" i="3"/>
  <c r="CV430" i="3"/>
  <c r="CW430" i="3"/>
  <c r="CX430" i="3"/>
  <c r="AQ426" i="3"/>
  <c r="AT426" i="3" s="1"/>
  <c r="CY426" i="3"/>
  <c r="CV426" i="3"/>
  <c r="CW426" i="3"/>
  <c r="CX426" i="3"/>
  <c r="AQ422" i="3"/>
  <c r="AT422" i="3" s="1"/>
  <c r="CY422" i="3"/>
  <c r="CV422" i="3"/>
  <c r="CX422" i="3"/>
  <c r="CW422" i="3"/>
  <c r="AQ418" i="3"/>
  <c r="AT418" i="3" s="1"/>
  <c r="CY418" i="3"/>
  <c r="CV418" i="3"/>
  <c r="CW418" i="3"/>
  <c r="CX418" i="3"/>
  <c r="AQ414" i="3"/>
  <c r="AT414" i="3" s="1"/>
  <c r="CY414" i="3"/>
  <c r="CV414" i="3"/>
  <c r="CW414" i="3"/>
  <c r="CX414" i="3"/>
  <c r="AQ410" i="3"/>
  <c r="AT410" i="3" s="1"/>
  <c r="CY410" i="3"/>
  <c r="CV410" i="3"/>
  <c r="CW410" i="3"/>
  <c r="CX410" i="3"/>
  <c r="AQ406" i="3"/>
  <c r="AT406" i="3" s="1"/>
  <c r="CY406" i="3"/>
  <c r="CV406" i="3"/>
  <c r="CX406" i="3"/>
  <c r="CW406" i="3"/>
  <c r="AQ402" i="3"/>
  <c r="AT402" i="3" s="1"/>
  <c r="CY402" i="3"/>
  <c r="CV402" i="3"/>
  <c r="CW402" i="3"/>
  <c r="CX402" i="3"/>
  <c r="AQ398" i="3"/>
  <c r="AT398" i="3" s="1"/>
  <c r="CY398" i="3"/>
  <c r="CV398" i="3"/>
  <c r="CW398" i="3"/>
  <c r="CX398" i="3"/>
  <c r="AQ394" i="3"/>
  <c r="AT394" i="3" s="1"/>
  <c r="CY394" i="3"/>
  <c r="CV394" i="3"/>
  <c r="CW394" i="3"/>
  <c r="CX394" i="3"/>
  <c r="AQ390" i="3"/>
  <c r="AT390" i="3" s="1"/>
  <c r="CY390" i="3"/>
  <c r="CV390" i="3"/>
  <c r="CX390" i="3"/>
  <c r="CW390" i="3"/>
  <c r="AQ386" i="3"/>
  <c r="AT386" i="3" s="1"/>
  <c r="CY386" i="3"/>
  <c r="CV386" i="3"/>
  <c r="CW386" i="3"/>
  <c r="CX386" i="3"/>
  <c r="AQ382" i="3"/>
  <c r="AT382" i="3" s="1"/>
  <c r="CY382" i="3"/>
  <c r="CV382" i="3"/>
  <c r="CW382" i="3"/>
  <c r="CX382" i="3"/>
  <c r="AQ378" i="3"/>
  <c r="AT378" i="3" s="1"/>
  <c r="CY378" i="3"/>
  <c r="CV378" i="3"/>
  <c r="CW378" i="3"/>
  <c r="CX378" i="3"/>
  <c r="AQ374" i="3"/>
  <c r="AT374" i="3" s="1"/>
  <c r="CY374" i="3"/>
  <c r="CV374" i="3"/>
  <c r="CX374" i="3"/>
  <c r="CW374" i="3"/>
  <c r="AQ370" i="3"/>
  <c r="AT370" i="3" s="1"/>
  <c r="CY370" i="3"/>
  <c r="CV370" i="3"/>
  <c r="CW370" i="3"/>
  <c r="CX370" i="3"/>
  <c r="AQ366" i="3"/>
  <c r="AT366" i="3" s="1"/>
  <c r="CY366" i="3"/>
  <c r="CV366" i="3"/>
  <c r="CW366" i="3"/>
  <c r="CX366" i="3"/>
  <c r="AQ362" i="3"/>
  <c r="AT362" i="3" s="1"/>
  <c r="CY362" i="3"/>
  <c r="CV362" i="3"/>
  <c r="CW362" i="3"/>
  <c r="CX362" i="3"/>
  <c r="AQ358" i="3"/>
  <c r="AT358" i="3" s="1"/>
  <c r="CY358" i="3"/>
  <c r="CV358" i="3"/>
  <c r="CX358" i="3"/>
  <c r="CW358" i="3"/>
  <c r="AQ354" i="3"/>
  <c r="AT354" i="3" s="1"/>
  <c r="CY354" i="3"/>
  <c r="CV354" i="3"/>
  <c r="CW354" i="3"/>
  <c r="CX354" i="3"/>
  <c r="AQ350" i="3"/>
  <c r="AT350" i="3" s="1"/>
  <c r="CY350" i="3"/>
  <c r="CV350" i="3"/>
  <c r="CW350" i="3"/>
  <c r="CX350" i="3"/>
  <c r="AQ346" i="3"/>
  <c r="AT346" i="3" s="1"/>
  <c r="CY346" i="3"/>
  <c r="CV346" i="3"/>
  <c r="CW346" i="3"/>
  <c r="CX346" i="3"/>
  <c r="AQ342" i="3"/>
  <c r="AT342" i="3" s="1"/>
  <c r="CY342" i="3"/>
  <c r="CV342" i="3"/>
  <c r="CW342" i="3"/>
  <c r="CX342" i="3"/>
  <c r="AQ338" i="3"/>
  <c r="AT338" i="3" s="1"/>
  <c r="CY338" i="3"/>
  <c r="CV338" i="3"/>
  <c r="CW338" i="3"/>
  <c r="CX338" i="3"/>
  <c r="AQ334" i="3"/>
  <c r="AT334" i="3" s="1"/>
  <c r="CY334" i="3"/>
  <c r="CV334" i="3"/>
  <c r="CW334" i="3"/>
  <c r="CX334" i="3"/>
  <c r="AQ330" i="3"/>
  <c r="AT330" i="3" s="1"/>
  <c r="CY330" i="3"/>
  <c r="CV330" i="3"/>
  <c r="CW330" i="3"/>
  <c r="CX330" i="3"/>
  <c r="AQ326" i="3"/>
  <c r="AT326" i="3" s="1"/>
  <c r="CY326" i="3"/>
  <c r="CV326" i="3"/>
  <c r="CW326" i="3"/>
  <c r="CX326" i="3"/>
  <c r="AQ322" i="3"/>
  <c r="AT322" i="3" s="1"/>
  <c r="CY322" i="3"/>
  <c r="CV322" i="3"/>
  <c r="CW322" i="3"/>
  <c r="CX322" i="3"/>
  <c r="AQ318" i="3"/>
  <c r="AT318" i="3" s="1"/>
  <c r="CY318" i="3"/>
  <c r="CV318" i="3"/>
  <c r="CW318" i="3"/>
  <c r="CX318" i="3"/>
  <c r="AQ314" i="3"/>
  <c r="AT314" i="3" s="1"/>
  <c r="CY314" i="3"/>
  <c r="CV314" i="3"/>
  <c r="CW314" i="3"/>
  <c r="CX314" i="3"/>
  <c r="AQ310" i="3"/>
  <c r="AT310" i="3" s="1"/>
  <c r="CY310" i="3"/>
  <c r="CV310" i="3"/>
  <c r="CW310" i="3"/>
  <c r="CX310" i="3"/>
  <c r="AQ306" i="3"/>
  <c r="AT306" i="3" s="1"/>
  <c r="CY306" i="3"/>
  <c r="CV306" i="3"/>
  <c r="CW306" i="3"/>
  <c r="CX306" i="3"/>
  <c r="AQ302" i="3"/>
  <c r="AT302" i="3" s="1"/>
  <c r="CY302" i="3"/>
  <c r="CV302" i="3"/>
  <c r="CW302" i="3"/>
  <c r="CX302" i="3"/>
  <c r="AQ298" i="3"/>
  <c r="AT298" i="3" s="1"/>
  <c r="CY298" i="3"/>
  <c r="CV298" i="3"/>
  <c r="CW298" i="3"/>
  <c r="CX298" i="3"/>
  <c r="AQ294" i="3"/>
  <c r="AT294" i="3" s="1"/>
  <c r="CY294" i="3"/>
  <c r="CV294" i="3"/>
  <c r="CW294" i="3"/>
  <c r="CX294" i="3"/>
  <c r="AQ290" i="3"/>
  <c r="AT290" i="3" s="1"/>
  <c r="CY290" i="3"/>
  <c r="CV290" i="3"/>
  <c r="CW290" i="3"/>
  <c r="CX290" i="3"/>
  <c r="AQ286" i="3"/>
  <c r="AT286" i="3" s="1"/>
  <c r="CY286" i="3"/>
  <c r="CV286" i="3"/>
  <c r="CW286" i="3"/>
  <c r="CX286" i="3"/>
  <c r="AQ282" i="3"/>
  <c r="AT282" i="3" s="1"/>
  <c r="CY282" i="3"/>
  <c r="CV282" i="3"/>
  <c r="CW282" i="3"/>
  <c r="CX282" i="3"/>
  <c r="AQ278" i="3"/>
  <c r="AT278" i="3" s="1"/>
  <c r="CY278" i="3"/>
  <c r="CX278" i="3"/>
  <c r="CV278" i="3"/>
  <c r="CW278" i="3"/>
  <c r="AQ274" i="3"/>
  <c r="AT274" i="3" s="1"/>
  <c r="CX274" i="3"/>
  <c r="CV274" i="3"/>
  <c r="CW274" i="3"/>
  <c r="CY274" i="3"/>
  <c r="AQ270" i="3"/>
  <c r="AT270" i="3" s="1"/>
  <c r="CX270" i="3"/>
  <c r="CV270" i="3"/>
  <c r="CW270" i="3"/>
  <c r="CY270" i="3"/>
  <c r="AQ266" i="3"/>
  <c r="AT266" i="3" s="1"/>
  <c r="CX266" i="3"/>
  <c r="CY266" i="3"/>
  <c r="CV266" i="3"/>
  <c r="CW266" i="3"/>
  <c r="AQ262" i="3"/>
  <c r="AT262" i="3" s="1"/>
  <c r="CX262" i="3"/>
  <c r="CW262" i="3"/>
  <c r="CY262" i="3"/>
  <c r="CV262" i="3"/>
  <c r="AQ258" i="3"/>
  <c r="AT258" i="3" s="1"/>
  <c r="CX258" i="3"/>
  <c r="CV258" i="3"/>
  <c r="CW258" i="3"/>
  <c r="CY258" i="3"/>
  <c r="AQ254" i="3"/>
  <c r="AT254" i="3" s="1"/>
  <c r="CX254" i="3"/>
  <c r="CV254" i="3"/>
  <c r="CW254" i="3"/>
  <c r="CY254" i="3"/>
  <c r="AQ250" i="3"/>
  <c r="AT250" i="3" s="1"/>
  <c r="CX250" i="3"/>
  <c r="CY250" i="3"/>
  <c r="CV250" i="3"/>
  <c r="CW250" i="3"/>
  <c r="AQ246" i="3"/>
  <c r="AT246" i="3" s="1"/>
  <c r="CX246" i="3"/>
  <c r="CW246" i="3"/>
  <c r="CY246" i="3"/>
  <c r="CV246" i="3"/>
  <c r="AQ242" i="3"/>
  <c r="AT242" i="3" s="1"/>
  <c r="CX242" i="3"/>
  <c r="CV242" i="3"/>
  <c r="CW242" i="3"/>
  <c r="CY242" i="3"/>
  <c r="AQ238" i="3"/>
  <c r="AT238" i="3" s="1"/>
  <c r="CX238" i="3"/>
  <c r="CV238" i="3"/>
  <c r="CW238" i="3"/>
  <c r="CY238" i="3"/>
  <c r="AQ234" i="3"/>
  <c r="AT234" i="3" s="1"/>
  <c r="CX234" i="3"/>
  <c r="CY234" i="3"/>
  <c r="CV234" i="3"/>
  <c r="CW234" i="3"/>
  <c r="AQ230" i="3"/>
  <c r="AT230" i="3" s="1"/>
  <c r="CX230" i="3"/>
  <c r="CW230" i="3"/>
  <c r="CY230" i="3"/>
  <c r="CV230" i="3"/>
  <c r="AQ226" i="3"/>
  <c r="AT226" i="3" s="1"/>
  <c r="CX226" i="3"/>
  <c r="CV226" i="3"/>
  <c r="CW226" i="3"/>
  <c r="CY226" i="3"/>
  <c r="AQ222" i="3"/>
  <c r="AT222" i="3" s="1"/>
  <c r="CX222" i="3"/>
  <c r="CV222" i="3"/>
  <c r="CW222" i="3"/>
  <c r="CY222" i="3"/>
  <c r="AQ218" i="3"/>
  <c r="AT218" i="3" s="1"/>
  <c r="CX218" i="3"/>
  <c r="CY218" i="3"/>
  <c r="CV218" i="3"/>
  <c r="CW218" i="3"/>
  <c r="AQ214" i="3"/>
  <c r="AT214" i="3" s="1"/>
  <c r="CX214" i="3"/>
  <c r="CW214" i="3"/>
  <c r="CY214" i="3"/>
  <c r="CV214" i="3"/>
  <c r="AQ210" i="3"/>
  <c r="AT210" i="3" s="1"/>
  <c r="CX210" i="3"/>
  <c r="CV210" i="3"/>
  <c r="CW210" i="3"/>
  <c r="CY210" i="3"/>
  <c r="AQ206" i="3"/>
  <c r="AT206" i="3" s="1"/>
  <c r="CX206" i="3"/>
  <c r="CV206" i="3"/>
  <c r="CW206" i="3"/>
  <c r="CY206" i="3"/>
  <c r="AQ202" i="3"/>
  <c r="AT202" i="3" s="1"/>
  <c r="CX202" i="3"/>
  <c r="CY202" i="3"/>
  <c r="CV202" i="3"/>
  <c r="CW202" i="3"/>
  <c r="AQ198" i="3"/>
  <c r="AT198" i="3" s="1"/>
  <c r="CX198" i="3"/>
  <c r="CW198" i="3"/>
  <c r="CY198" i="3"/>
  <c r="CV198" i="3"/>
  <c r="AQ194" i="3"/>
  <c r="AT194" i="3" s="1"/>
  <c r="CX194" i="3"/>
  <c r="CV194" i="3"/>
  <c r="CW194" i="3"/>
  <c r="CY194" i="3"/>
  <c r="AQ190" i="3"/>
  <c r="AT190" i="3" s="1"/>
  <c r="CX190" i="3"/>
  <c r="CV190" i="3"/>
  <c r="CW190" i="3"/>
  <c r="CY190" i="3"/>
  <c r="AQ186" i="3"/>
  <c r="AT186" i="3" s="1"/>
  <c r="CX186" i="3"/>
  <c r="CY186" i="3"/>
  <c r="CV186" i="3"/>
  <c r="CW186" i="3"/>
  <c r="M554" i="3"/>
  <c r="CW554" i="3" s="1"/>
  <c r="G554" i="3"/>
  <c r="J554" i="3"/>
  <c r="CV554" i="3" s="1"/>
  <c r="AQ18" i="9"/>
  <c r="B39" i="25"/>
  <c r="AR15" i="9"/>
  <c r="E33" i="25"/>
  <c r="AQ14" i="9"/>
  <c r="AT14" i="9" s="1"/>
  <c r="B31" i="25"/>
  <c r="AQ517" i="3"/>
  <c r="AT517" i="3" s="1"/>
  <c r="CW517" i="3"/>
  <c r="CX517" i="3"/>
  <c r="CY517" i="3"/>
  <c r="CV517" i="3"/>
  <c r="AQ513" i="3"/>
  <c r="AT513" i="3" s="1"/>
  <c r="CW513" i="3"/>
  <c r="CX513" i="3"/>
  <c r="CY513" i="3"/>
  <c r="CV513" i="3"/>
  <c r="AQ509" i="3"/>
  <c r="AT509" i="3" s="1"/>
  <c r="CW509" i="3"/>
  <c r="CX509" i="3"/>
  <c r="CY509" i="3"/>
  <c r="CV509" i="3"/>
  <c r="AQ505" i="3"/>
  <c r="AT505" i="3" s="1"/>
  <c r="CW505" i="3"/>
  <c r="CX505" i="3"/>
  <c r="CY505" i="3"/>
  <c r="CV505" i="3"/>
  <c r="AQ501" i="3"/>
  <c r="AT501" i="3" s="1"/>
  <c r="CW501" i="3"/>
  <c r="CX501" i="3"/>
  <c r="CY501" i="3"/>
  <c r="CV501" i="3"/>
  <c r="AQ497" i="3"/>
  <c r="AT497" i="3" s="1"/>
  <c r="CW497" i="3"/>
  <c r="CX497" i="3"/>
  <c r="CY497" i="3"/>
  <c r="CV497" i="3"/>
  <c r="AQ493" i="3"/>
  <c r="AT493" i="3" s="1"/>
  <c r="CW493" i="3"/>
  <c r="CX493" i="3"/>
  <c r="CY493" i="3"/>
  <c r="CV493" i="3"/>
  <c r="AQ489" i="3"/>
  <c r="AT489" i="3" s="1"/>
  <c r="CW489" i="3"/>
  <c r="CX489" i="3"/>
  <c r="CY489" i="3"/>
  <c r="CV489" i="3"/>
  <c r="AQ485" i="3"/>
  <c r="AT485" i="3" s="1"/>
  <c r="CW485" i="3"/>
  <c r="CX485" i="3"/>
  <c r="CY485" i="3"/>
  <c r="CV485" i="3"/>
  <c r="AQ481" i="3"/>
  <c r="AT481" i="3" s="1"/>
  <c r="CV481" i="3"/>
  <c r="CW481" i="3"/>
  <c r="CY481" i="3"/>
  <c r="CX481" i="3"/>
  <c r="AQ477" i="3"/>
  <c r="AT477" i="3" s="1"/>
  <c r="CV477" i="3"/>
  <c r="CW477" i="3"/>
  <c r="CX477" i="3"/>
  <c r="CY477" i="3"/>
  <c r="AQ473" i="3"/>
  <c r="AT473" i="3" s="1"/>
  <c r="CV473" i="3"/>
  <c r="CW473" i="3"/>
  <c r="CY473" i="3"/>
  <c r="CX473" i="3"/>
  <c r="AQ469" i="3"/>
  <c r="AT469" i="3" s="1"/>
  <c r="CV469" i="3"/>
  <c r="CW469" i="3"/>
  <c r="CX469" i="3"/>
  <c r="CY469" i="3"/>
  <c r="AQ465" i="3"/>
  <c r="AT465" i="3" s="1"/>
  <c r="CV465" i="3"/>
  <c r="CW465" i="3"/>
  <c r="CY465" i="3"/>
  <c r="CX465" i="3"/>
  <c r="AQ461" i="3"/>
  <c r="AT461" i="3" s="1"/>
  <c r="CV461" i="3"/>
  <c r="CW461" i="3"/>
  <c r="CX461" i="3"/>
  <c r="CY461" i="3"/>
  <c r="AQ457" i="3"/>
  <c r="AT457" i="3" s="1"/>
  <c r="CV457" i="3"/>
  <c r="CW457" i="3"/>
  <c r="CY457" i="3"/>
  <c r="CX457" i="3"/>
  <c r="AQ453" i="3"/>
  <c r="AT453" i="3" s="1"/>
  <c r="CV453" i="3"/>
  <c r="CW453" i="3"/>
  <c r="CX453" i="3"/>
  <c r="CY453" i="3"/>
  <c r="AQ449" i="3"/>
  <c r="AT449" i="3" s="1"/>
  <c r="CV449" i="3"/>
  <c r="CW449" i="3"/>
  <c r="CX449" i="3"/>
  <c r="CY449" i="3"/>
  <c r="AQ445" i="3"/>
  <c r="AT445" i="3" s="1"/>
  <c r="CV445" i="3"/>
  <c r="CW445" i="3"/>
  <c r="CX445" i="3"/>
  <c r="CY445" i="3"/>
  <c r="AQ441" i="3"/>
  <c r="AT441" i="3" s="1"/>
  <c r="CV441" i="3"/>
  <c r="CW441" i="3"/>
  <c r="CY441" i="3"/>
  <c r="CX441" i="3"/>
  <c r="AQ437" i="3"/>
  <c r="AT437" i="3" s="1"/>
  <c r="CV437" i="3"/>
  <c r="CW437" i="3"/>
  <c r="CX437" i="3"/>
  <c r="CY437" i="3"/>
  <c r="AQ433" i="3"/>
  <c r="AT433" i="3" s="1"/>
  <c r="CV433" i="3"/>
  <c r="CW433" i="3"/>
  <c r="CX433" i="3"/>
  <c r="CY433" i="3"/>
  <c r="AQ429" i="3"/>
  <c r="AT429" i="3" s="1"/>
  <c r="CV429" i="3"/>
  <c r="CW429" i="3"/>
  <c r="CX429" i="3"/>
  <c r="CY429" i="3"/>
  <c r="AQ425" i="3"/>
  <c r="AT425" i="3" s="1"/>
  <c r="CV425" i="3"/>
  <c r="CW425" i="3"/>
  <c r="CY425" i="3"/>
  <c r="CX425" i="3"/>
  <c r="AQ421" i="3"/>
  <c r="AT421" i="3" s="1"/>
  <c r="CV421" i="3"/>
  <c r="CW421" i="3"/>
  <c r="CX421" i="3"/>
  <c r="CY421" i="3"/>
  <c r="AQ417" i="3"/>
  <c r="AT417" i="3" s="1"/>
  <c r="CV417" i="3"/>
  <c r="CW417" i="3"/>
  <c r="CX417" i="3"/>
  <c r="CY417" i="3"/>
  <c r="AQ413" i="3"/>
  <c r="AT413" i="3" s="1"/>
  <c r="CV413" i="3"/>
  <c r="CW413" i="3"/>
  <c r="CX413" i="3"/>
  <c r="CY413" i="3"/>
  <c r="AQ409" i="3"/>
  <c r="AT409" i="3" s="1"/>
  <c r="CV409" i="3"/>
  <c r="CW409" i="3"/>
  <c r="CY409" i="3"/>
  <c r="CX409" i="3"/>
  <c r="AQ405" i="3"/>
  <c r="AT405" i="3" s="1"/>
  <c r="CV405" i="3"/>
  <c r="CW405" i="3"/>
  <c r="CX405" i="3"/>
  <c r="CY405" i="3"/>
  <c r="AQ401" i="3"/>
  <c r="AT401" i="3" s="1"/>
  <c r="CV401" i="3"/>
  <c r="CW401" i="3"/>
  <c r="CX401" i="3"/>
  <c r="CY401" i="3"/>
  <c r="AQ397" i="3"/>
  <c r="AT397" i="3" s="1"/>
  <c r="CV397" i="3"/>
  <c r="CW397" i="3"/>
  <c r="CX397" i="3"/>
  <c r="CY397" i="3"/>
  <c r="AQ393" i="3"/>
  <c r="AT393" i="3" s="1"/>
  <c r="CV393" i="3"/>
  <c r="CW393" i="3"/>
  <c r="CY393" i="3"/>
  <c r="CX393" i="3"/>
  <c r="AQ389" i="3"/>
  <c r="AT389" i="3" s="1"/>
  <c r="CV389" i="3"/>
  <c r="CW389" i="3"/>
  <c r="CX389" i="3"/>
  <c r="CY389" i="3"/>
  <c r="AQ385" i="3"/>
  <c r="AT385" i="3" s="1"/>
  <c r="CV385" i="3"/>
  <c r="CW385" i="3"/>
  <c r="CX385" i="3"/>
  <c r="CY385" i="3"/>
  <c r="AQ381" i="3"/>
  <c r="AT381" i="3" s="1"/>
  <c r="CV381" i="3"/>
  <c r="CW381" i="3"/>
  <c r="CX381" i="3"/>
  <c r="CY381" i="3"/>
  <c r="AQ377" i="3"/>
  <c r="AT377" i="3" s="1"/>
  <c r="CV377" i="3"/>
  <c r="CW377" i="3"/>
  <c r="CY377" i="3"/>
  <c r="CX377" i="3"/>
  <c r="AQ373" i="3"/>
  <c r="AT373" i="3" s="1"/>
  <c r="CV373" i="3"/>
  <c r="CW373" i="3"/>
  <c r="CX373" i="3"/>
  <c r="CY373" i="3"/>
  <c r="AQ369" i="3"/>
  <c r="AT369" i="3" s="1"/>
  <c r="CV369" i="3"/>
  <c r="CW369" i="3"/>
  <c r="CX369" i="3"/>
  <c r="CY369" i="3"/>
  <c r="AQ365" i="3"/>
  <c r="AT365" i="3" s="1"/>
  <c r="CV365" i="3"/>
  <c r="CW365" i="3"/>
  <c r="CX365" i="3"/>
  <c r="CY365" i="3"/>
  <c r="AQ361" i="3"/>
  <c r="AT361" i="3" s="1"/>
  <c r="CV361" i="3"/>
  <c r="CW361" i="3"/>
  <c r="CY361" i="3"/>
  <c r="CX361" i="3"/>
  <c r="AQ357" i="3"/>
  <c r="AT357" i="3" s="1"/>
  <c r="CV357" i="3"/>
  <c r="CW357" i="3"/>
  <c r="CX357" i="3"/>
  <c r="CY357" i="3"/>
  <c r="AQ353" i="3"/>
  <c r="AT353" i="3" s="1"/>
  <c r="CV353" i="3"/>
  <c r="CW353" i="3"/>
  <c r="CX353" i="3"/>
  <c r="CY353" i="3"/>
  <c r="AQ349" i="3"/>
  <c r="AT349" i="3" s="1"/>
  <c r="CV349" i="3"/>
  <c r="CW349" i="3"/>
  <c r="CX349" i="3"/>
  <c r="CY349" i="3"/>
  <c r="AQ345" i="3"/>
  <c r="AT345" i="3" s="1"/>
  <c r="CV345" i="3"/>
  <c r="CW345" i="3"/>
  <c r="CX345" i="3"/>
  <c r="CY345" i="3"/>
  <c r="AQ341" i="3"/>
  <c r="AT341" i="3" s="1"/>
  <c r="CV341" i="3"/>
  <c r="CW341" i="3"/>
  <c r="CX341" i="3"/>
  <c r="CY341" i="3"/>
  <c r="AQ337" i="3"/>
  <c r="AT337" i="3" s="1"/>
  <c r="CV337" i="3"/>
  <c r="CW337" i="3"/>
  <c r="CX337" i="3"/>
  <c r="CY337" i="3"/>
  <c r="AQ333" i="3"/>
  <c r="AT333" i="3" s="1"/>
  <c r="CV333" i="3"/>
  <c r="CW333" i="3"/>
  <c r="CX333" i="3"/>
  <c r="CY333" i="3"/>
  <c r="AQ329" i="3"/>
  <c r="AT329" i="3" s="1"/>
  <c r="CV329" i="3"/>
  <c r="CW329" i="3"/>
  <c r="CX329" i="3"/>
  <c r="CY329" i="3"/>
  <c r="AQ325" i="3"/>
  <c r="AT325" i="3" s="1"/>
  <c r="CV325" i="3"/>
  <c r="CW325" i="3"/>
  <c r="CX325" i="3"/>
  <c r="CY325" i="3"/>
  <c r="AQ321" i="3"/>
  <c r="AT321" i="3" s="1"/>
  <c r="CV321" i="3"/>
  <c r="CW321" i="3"/>
  <c r="CX321" i="3"/>
  <c r="CY321" i="3"/>
  <c r="AQ317" i="3"/>
  <c r="AT317" i="3" s="1"/>
  <c r="CV317" i="3"/>
  <c r="CW317" i="3"/>
  <c r="CX317" i="3"/>
  <c r="CY317" i="3"/>
  <c r="AQ313" i="3"/>
  <c r="AT313" i="3" s="1"/>
  <c r="CV313" i="3"/>
  <c r="CW313" i="3"/>
  <c r="CX313" i="3"/>
  <c r="CY313" i="3"/>
  <c r="AQ309" i="3"/>
  <c r="AT309" i="3" s="1"/>
  <c r="CV309" i="3"/>
  <c r="CW309" i="3"/>
  <c r="CX309" i="3"/>
  <c r="CY309" i="3"/>
  <c r="AQ305" i="3"/>
  <c r="AT305" i="3" s="1"/>
  <c r="CV305" i="3"/>
  <c r="CW305" i="3"/>
  <c r="CX305" i="3"/>
  <c r="CY305" i="3"/>
  <c r="AQ301" i="3"/>
  <c r="AT301" i="3" s="1"/>
  <c r="CV301" i="3"/>
  <c r="CW301" i="3"/>
  <c r="CX301" i="3"/>
  <c r="CY301" i="3"/>
  <c r="AQ297" i="3"/>
  <c r="AT297" i="3" s="1"/>
  <c r="CV297" i="3"/>
  <c r="CW297" i="3"/>
  <c r="CX297" i="3"/>
  <c r="CY297" i="3"/>
  <c r="AQ293" i="3"/>
  <c r="AT293" i="3" s="1"/>
  <c r="CV293" i="3"/>
  <c r="CW293" i="3"/>
  <c r="CX293" i="3"/>
  <c r="CY293" i="3"/>
  <c r="AQ289" i="3"/>
  <c r="AT289" i="3" s="1"/>
  <c r="CV289" i="3"/>
  <c r="CW289" i="3"/>
  <c r="CX289" i="3"/>
  <c r="CY289" i="3"/>
  <c r="AQ285" i="3"/>
  <c r="AT285" i="3" s="1"/>
  <c r="CV285" i="3"/>
  <c r="CW285" i="3"/>
  <c r="CX285" i="3"/>
  <c r="CY285" i="3"/>
  <c r="AQ281" i="3"/>
  <c r="AT281" i="3" s="1"/>
  <c r="CV281" i="3"/>
  <c r="CY281" i="3"/>
  <c r="CW281" i="3"/>
  <c r="CX281" i="3"/>
  <c r="AQ277" i="3"/>
  <c r="AT277" i="3" s="1"/>
  <c r="CV277" i="3"/>
  <c r="CX277" i="3"/>
  <c r="CY277" i="3"/>
  <c r="CW277" i="3"/>
  <c r="AQ273" i="3"/>
  <c r="AT273" i="3" s="1"/>
  <c r="CY273" i="3"/>
  <c r="CV273" i="3"/>
  <c r="CW273" i="3"/>
  <c r="CX273" i="3"/>
  <c r="AQ269" i="3"/>
  <c r="AT269" i="3" s="1"/>
  <c r="CY269" i="3"/>
  <c r="CV269" i="3"/>
  <c r="CW269" i="3"/>
  <c r="CX269" i="3"/>
  <c r="AQ265" i="3"/>
  <c r="AT265" i="3" s="1"/>
  <c r="CY265" i="3"/>
  <c r="CX265" i="3"/>
  <c r="CV265" i="3"/>
  <c r="CW265" i="3"/>
  <c r="AQ261" i="3"/>
  <c r="AT261" i="3" s="1"/>
  <c r="CY261" i="3"/>
  <c r="CW261" i="3"/>
  <c r="CX261" i="3"/>
  <c r="CV261" i="3"/>
  <c r="AQ257" i="3"/>
  <c r="AT257" i="3" s="1"/>
  <c r="CY257" i="3"/>
  <c r="CV257" i="3"/>
  <c r="CW257" i="3"/>
  <c r="CX257" i="3"/>
  <c r="AQ253" i="3"/>
  <c r="AT253" i="3" s="1"/>
  <c r="CY253" i="3"/>
  <c r="CV253" i="3"/>
  <c r="CW253" i="3"/>
  <c r="CX253" i="3"/>
  <c r="AQ249" i="3"/>
  <c r="AT249" i="3" s="1"/>
  <c r="CY249" i="3"/>
  <c r="CX249" i="3"/>
  <c r="CV249" i="3"/>
  <c r="CW249" i="3"/>
  <c r="AQ245" i="3"/>
  <c r="AT245" i="3" s="1"/>
  <c r="CY245" i="3"/>
  <c r="CW245" i="3"/>
  <c r="CX245" i="3"/>
  <c r="CV245" i="3"/>
  <c r="AQ241" i="3"/>
  <c r="AT241" i="3" s="1"/>
  <c r="CY241" i="3"/>
  <c r="CV241" i="3"/>
  <c r="CW241" i="3"/>
  <c r="CX241" i="3"/>
  <c r="AQ237" i="3"/>
  <c r="AT237" i="3" s="1"/>
  <c r="CY237" i="3"/>
  <c r="CV237" i="3"/>
  <c r="CW237" i="3"/>
  <c r="CX237" i="3"/>
  <c r="AQ233" i="3"/>
  <c r="AT233" i="3" s="1"/>
  <c r="CY233" i="3"/>
  <c r="CX233" i="3"/>
  <c r="CV233" i="3"/>
  <c r="CW233" i="3"/>
  <c r="AQ229" i="3"/>
  <c r="AT229" i="3" s="1"/>
  <c r="CY229" i="3"/>
  <c r="CW229" i="3"/>
  <c r="CX229" i="3"/>
  <c r="CV229" i="3"/>
  <c r="AQ225" i="3"/>
  <c r="AT225" i="3" s="1"/>
  <c r="CY225" i="3"/>
  <c r="CV225" i="3"/>
  <c r="CW225" i="3"/>
  <c r="CX225" i="3"/>
  <c r="AQ221" i="3"/>
  <c r="AT221" i="3" s="1"/>
  <c r="CY221" i="3"/>
  <c r="CV221" i="3"/>
  <c r="CW221" i="3"/>
  <c r="CX221" i="3"/>
  <c r="AQ217" i="3"/>
  <c r="AT217" i="3" s="1"/>
  <c r="CY217" i="3"/>
  <c r="CX217" i="3"/>
  <c r="CV217" i="3"/>
  <c r="CW217" i="3"/>
  <c r="AQ213" i="3"/>
  <c r="AT213" i="3" s="1"/>
  <c r="CY213" i="3"/>
  <c r="CW213" i="3"/>
  <c r="CX213" i="3"/>
  <c r="CV213" i="3"/>
  <c r="AQ209" i="3"/>
  <c r="AT209" i="3" s="1"/>
  <c r="CY209" i="3"/>
  <c r="CV209" i="3"/>
  <c r="CW209" i="3"/>
  <c r="CX209" i="3"/>
  <c r="AQ205" i="3"/>
  <c r="AT205" i="3" s="1"/>
  <c r="CY205" i="3"/>
  <c r="CV205" i="3"/>
  <c r="CW205" i="3"/>
  <c r="CX205" i="3"/>
  <c r="AQ201" i="3"/>
  <c r="AT201" i="3" s="1"/>
  <c r="CY201" i="3"/>
  <c r="CX201" i="3"/>
  <c r="CV201" i="3"/>
  <c r="CW201" i="3"/>
  <c r="AQ197" i="3"/>
  <c r="AT197" i="3" s="1"/>
  <c r="CY197" i="3"/>
  <c r="CW197" i="3"/>
  <c r="CX197" i="3"/>
  <c r="CV197" i="3"/>
  <c r="AQ193" i="3"/>
  <c r="AT193" i="3" s="1"/>
  <c r="CY193" i="3"/>
  <c r="CV193" i="3"/>
  <c r="CW193" i="3"/>
  <c r="CX193" i="3"/>
  <c r="AQ189" i="3"/>
  <c r="AT189" i="3" s="1"/>
  <c r="CY189" i="3"/>
  <c r="CV189" i="3"/>
  <c r="CW189" i="3"/>
  <c r="CX189" i="3"/>
  <c r="AR19" i="9"/>
  <c r="AT19" i="9" s="1"/>
  <c r="E41" i="25"/>
  <c r="AR16" i="9"/>
  <c r="E35" i="25"/>
  <c r="AQ15" i="9"/>
  <c r="AT15" i="9" s="1"/>
  <c r="B33" i="25"/>
  <c r="AQ520" i="3"/>
  <c r="AT520" i="3" s="1"/>
  <c r="CX520" i="3"/>
  <c r="CY520" i="3"/>
  <c r="CV520" i="3"/>
  <c r="CW520" i="3"/>
  <c r="AQ516" i="3"/>
  <c r="AT516" i="3" s="1"/>
  <c r="CX516" i="3"/>
  <c r="CY516" i="3"/>
  <c r="CV516" i="3"/>
  <c r="CW516" i="3"/>
  <c r="AQ512" i="3"/>
  <c r="AT512" i="3" s="1"/>
  <c r="CX512" i="3"/>
  <c r="CY512" i="3"/>
  <c r="CV512" i="3"/>
  <c r="CW512" i="3"/>
  <c r="AQ508" i="3"/>
  <c r="AT508" i="3" s="1"/>
  <c r="CX508" i="3"/>
  <c r="CY508" i="3"/>
  <c r="CV508" i="3"/>
  <c r="CW508" i="3"/>
  <c r="AQ504" i="3"/>
  <c r="AT504" i="3" s="1"/>
  <c r="CX504" i="3"/>
  <c r="CY504" i="3"/>
  <c r="CV504" i="3"/>
  <c r="CW504" i="3"/>
  <c r="AQ500" i="3"/>
  <c r="AT500" i="3" s="1"/>
  <c r="CX500" i="3"/>
  <c r="CY500" i="3"/>
  <c r="CV500" i="3"/>
  <c r="CW500" i="3"/>
  <c r="AQ496" i="3"/>
  <c r="AT496" i="3" s="1"/>
  <c r="CX496" i="3"/>
  <c r="CY496" i="3"/>
  <c r="CV496" i="3"/>
  <c r="CW496" i="3"/>
  <c r="AQ492" i="3"/>
  <c r="AT492" i="3" s="1"/>
  <c r="CX492" i="3"/>
  <c r="CY492" i="3"/>
  <c r="CV492" i="3"/>
  <c r="CW492" i="3"/>
  <c r="AQ488" i="3"/>
  <c r="AT488" i="3" s="1"/>
  <c r="CX488" i="3"/>
  <c r="CY488" i="3"/>
  <c r="CV488" i="3"/>
  <c r="CW488" i="3"/>
  <c r="AQ484" i="3"/>
  <c r="AT484" i="3" s="1"/>
  <c r="CX484" i="3"/>
  <c r="CY484" i="3"/>
  <c r="CV484" i="3"/>
  <c r="CW484" i="3"/>
  <c r="AQ480" i="3"/>
  <c r="AT480" i="3" s="1"/>
  <c r="CW480" i="3"/>
  <c r="CX480" i="3"/>
  <c r="CV480" i="3"/>
  <c r="CY480" i="3"/>
  <c r="AQ476" i="3"/>
  <c r="AT476" i="3" s="1"/>
  <c r="CW476" i="3"/>
  <c r="CX476" i="3"/>
  <c r="CV476" i="3"/>
  <c r="CY476" i="3"/>
  <c r="AQ472" i="3"/>
  <c r="AT472" i="3" s="1"/>
  <c r="CW472" i="3"/>
  <c r="CX472" i="3"/>
  <c r="CV472" i="3"/>
  <c r="CY472" i="3"/>
  <c r="AQ468" i="3"/>
  <c r="AT468" i="3" s="1"/>
  <c r="CW468" i="3"/>
  <c r="CX468" i="3"/>
  <c r="CV468" i="3"/>
  <c r="CY468" i="3"/>
  <c r="AQ464" i="3"/>
  <c r="AT464" i="3" s="1"/>
  <c r="CW464" i="3"/>
  <c r="CX464" i="3"/>
  <c r="CV464" i="3"/>
  <c r="CY464" i="3"/>
  <c r="AQ460" i="3"/>
  <c r="AT460" i="3" s="1"/>
  <c r="CW460" i="3"/>
  <c r="CX460" i="3"/>
  <c r="CV460" i="3"/>
  <c r="CY460" i="3"/>
  <c r="AQ456" i="3"/>
  <c r="AT456" i="3" s="1"/>
  <c r="CW456" i="3"/>
  <c r="CX456" i="3"/>
  <c r="CV456" i="3"/>
  <c r="CY456" i="3"/>
  <c r="AQ452" i="3"/>
  <c r="AT452" i="3" s="1"/>
  <c r="CW452" i="3"/>
  <c r="CX452" i="3"/>
  <c r="CV452" i="3"/>
  <c r="CY452" i="3"/>
  <c r="AQ448" i="3"/>
  <c r="AT448" i="3" s="1"/>
  <c r="CW448" i="3"/>
  <c r="CX448" i="3"/>
  <c r="CY448" i="3"/>
  <c r="CV448" i="3"/>
  <c r="AQ444" i="3"/>
  <c r="AT444" i="3" s="1"/>
  <c r="CW444" i="3"/>
  <c r="CX444" i="3"/>
  <c r="CV444" i="3"/>
  <c r="CY444" i="3"/>
  <c r="AQ440" i="3"/>
  <c r="AT440" i="3" s="1"/>
  <c r="CW440" i="3"/>
  <c r="CX440" i="3"/>
  <c r="CY440" i="3"/>
  <c r="CV440" i="3"/>
  <c r="AQ436" i="3"/>
  <c r="AT436" i="3" s="1"/>
  <c r="CW436" i="3"/>
  <c r="CX436" i="3"/>
  <c r="CV436" i="3"/>
  <c r="CY436" i="3"/>
  <c r="AQ432" i="3"/>
  <c r="AT432" i="3" s="1"/>
  <c r="CW432" i="3"/>
  <c r="CX432" i="3"/>
  <c r="CY432" i="3"/>
  <c r="CV432" i="3"/>
  <c r="AQ428" i="3"/>
  <c r="AT428" i="3" s="1"/>
  <c r="CW428" i="3"/>
  <c r="CX428" i="3"/>
  <c r="CV428" i="3"/>
  <c r="CY428" i="3"/>
  <c r="AQ424" i="3"/>
  <c r="AT424" i="3" s="1"/>
  <c r="CW424" i="3"/>
  <c r="CX424" i="3"/>
  <c r="CY424" i="3"/>
  <c r="CV424" i="3"/>
  <c r="AQ420" i="3"/>
  <c r="AT420" i="3" s="1"/>
  <c r="CW420" i="3"/>
  <c r="CX420" i="3"/>
  <c r="CV420" i="3"/>
  <c r="CY420" i="3"/>
  <c r="AQ416" i="3"/>
  <c r="AT416" i="3" s="1"/>
  <c r="CW416" i="3"/>
  <c r="CX416" i="3"/>
  <c r="CY416" i="3"/>
  <c r="CV416" i="3"/>
  <c r="AQ412" i="3"/>
  <c r="AT412" i="3" s="1"/>
  <c r="CW412" i="3"/>
  <c r="CX412" i="3"/>
  <c r="CV412" i="3"/>
  <c r="CY412" i="3"/>
  <c r="AQ408" i="3"/>
  <c r="AT408" i="3" s="1"/>
  <c r="CW408" i="3"/>
  <c r="CX408" i="3"/>
  <c r="CY408" i="3"/>
  <c r="CV408" i="3"/>
  <c r="AQ404" i="3"/>
  <c r="AT404" i="3" s="1"/>
  <c r="CW404" i="3"/>
  <c r="CX404" i="3"/>
  <c r="CV404" i="3"/>
  <c r="CY404" i="3"/>
  <c r="AQ400" i="3"/>
  <c r="AT400" i="3" s="1"/>
  <c r="CW400" i="3"/>
  <c r="CX400" i="3"/>
  <c r="CY400" i="3"/>
  <c r="CV400" i="3"/>
  <c r="AQ396" i="3"/>
  <c r="AT396" i="3" s="1"/>
  <c r="CW396" i="3"/>
  <c r="CX396" i="3"/>
  <c r="CV396" i="3"/>
  <c r="CY396" i="3"/>
  <c r="AQ392" i="3"/>
  <c r="AT392" i="3" s="1"/>
  <c r="CW392" i="3"/>
  <c r="CX392" i="3"/>
  <c r="CY392" i="3"/>
  <c r="CV392" i="3"/>
  <c r="AQ388" i="3"/>
  <c r="AT388" i="3" s="1"/>
  <c r="CW388" i="3"/>
  <c r="CX388" i="3"/>
  <c r="CV388" i="3"/>
  <c r="CY388" i="3"/>
  <c r="AQ384" i="3"/>
  <c r="AT384" i="3" s="1"/>
  <c r="CW384" i="3"/>
  <c r="CX384" i="3"/>
  <c r="CY384" i="3"/>
  <c r="CV384" i="3"/>
  <c r="AQ380" i="3"/>
  <c r="AT380" i="3" s="1"/>
  <c r="CW380" i="3"/>
  <c r="CX380" i="3"/>
  <c r="CV380" i="3"/>
  <c r="CY380" i="3"/>
  <c r="AQ376" i="3"/>
  <c r="AT376" i="3" s="1"/>
  <c r="CW376" i="3"/>
  <c r="CX376" i="3"/>
  <c r="CY376" i="3"/>
  <c r="CV376" i="3"/>
  <c r="AQ372" i="3"/>
  <c r="AT372" i="3" s="1"/>
  <c r="CW372" i="3"/>
  <c r="CX372" i="3"/>
  <c r="CV372" i="3"/>
  <c r="CY372" i="3"/>
  <c r="AQ368" i="3"/>
  <c r="AT368" i="3" s="1"/>
  <c r="CW368" i="3"/>
  <c r="CX368" i="3"/>
  <c r="CY368" i="3"/>
  <c r="CV368" i="3"/>
  <c r="AQ364" i="3"/>
  <c r="AT364" i="3" s="1"/>
  <c r="CW364" i="3"/>
  <c r="CX364" i="3"/>
  <c r="CV364" i="3"/>
  <c r="CY364" i="3"/>
  <c r="AQ360" i="3"/>
  <c r="AT360" i="3" s="1"/>
  <c r="CW360" i="3"/>
  <c r="CX360" i="3"/>
  <c r="CY360" i="3"/>
  <c r="CV360" i="3"/>
  <c r="AQ356" i="3"/>
  <c r="AT356" i="3" s="1"/>
  <c r="CW356" i="3"/>
  <c r="CX356" i="3"/>
  <c r="CV356" i="3"/>
  <c r="CY356" i="3"/>
  <c r="AQ352" i="3"/>
  <c r="AT352" i="3" s="1"/>
  <c r="CW352" i="3"/>
  <c r="CX352" i="3"/>
  <c r="CY352" i="3"/>
  <c r="CV352" i="3"/>
  <c r="AQ348" i="3"/>
  <c r="AT348" i="3" s="1"/>
  <c r="CW348" i="3"/>
  <c r="CX348" i="3"/>
  <c r="CV348" i="3"/>
  <c r="CY348" i="3"/>
  <c r="AQ344" i="3"/>
  <c r="AT344" i="3" s="1"/>
  <c r="CW344" i="3"/>
  <c r="CX344" i="3"/>
  <c r="CY344" i="3"/>
  <c r="CV344" i="3"/>
  <c r="AQ340" i="3"/>
  <c r="AT340" i="3" s="1"/>
  <c r="CW340" i="3"/>
  <c r="CX340" i="3"/>
  <c r="CV340" i="3"/>
  <c r="CY340" i="3"/>
  <c r="AQ336" i="3"/>
  <c r="AT336" i="3" s="1"/>
  <c r="CW336" i="3"/>
  <c r="CX336" i="3"/>
  <c r="CY336" i="3"/>
  <c r="CV336" i="3"/>
  <c r="AQ332" i="3"/>
  <c r="AT332" i="3" s="1"/>
  <c r="CW332" i="3"/>
  <c r="CX332" i="3"/>
  <c r="CV332" i="3"/>
  <c r="CY332" i="3"/>
  <c r="AQ328" i="3"/>
  <c r="AT328" i="3" s="1"/>
  <c r="CW328" i="3"/>
  <c r="CX328" i="3"/>
  <c r="CY328" i="3"/>
  <c r="CV328" i="3"/>
  <c r="AQ324" i="3"/>
  <c r="AT324" i="3" s="1"/>
  <c r="CW324" i="3"/>
  <c r="CX324" i="3"/>
  <c r="CV324" i="3"/>
  <c r="CY324" i="3"/>
  <c r="AQ320" i="3"/>
  <c r="AT320" i="3" s="1"/>
  <c r="CW320" i="3"/>
  <c r="CX320" i="3"/>
  <c r="CY320" i="3"/>
  <c r="CV320" i="3"/>
  <c r="AQ316" i="3"/>
  <c r="AT316" i="3" s="1"/>
  <c r="CW316" i="3"/>
  <c r="CX316" i="3"/>
  <c r="CV316" i="3"/>
  <c r="CY316" i="3"/>
  <c r="AQ312" i="3"/>
  <c r="AT312" i="3" s="1"/>
  <c r="CW312" i="3"/>
  <c r="CX312" i="3"/>
  <c r="CY312" i="3"/>
  <c r="CV312" i="3"/>
  <c r="AQ308" i="3"/>
  <c r="AT308" i="3" s="1"/>
  <c r="CW308" i="3"/>
  <c r="CX308" i="3"/>
  <c r="CV308" i="3"/>
  <c r="CY308" i="3"/>
  <c r="AQ304" i="3"/>
  <c r="AT304" i="3" s="1"/>
  <c r="CW304" i="3"/>
  <c r="CX304" i="3"/>
  <c r="CY304" i="3"/>
  <c r="CV304" i="3"/>
  <c r="AQ300" i="3"/>
  <c r="AT300" i="3" s="1"/>
  <c r="CW300" i="3"/>
  <c r="CX300" i="3"/>
  <c r="CV300" i="3"/>
  <c r="CY300" i="3"/>
  <c r="AQ296" i="3"/>
  <c r="AT296" i="3" s="1"/>
  <c r="CW296" i="3"/>
  <c r="CX296" i="3"/>
  <c r="CY296" i="3"/>
  <c r="CV296" i="3"/>
  <c r="AQ292" i="3"/>
  <c r="AT292" i="3" s="1"/>
  <c r="CW292" i="3"/>
  <c r="CX292" i="3"/>
  <c r="CV292" i="3"/>
  <c r="CY292" i="3"/>
  <c r="AQ288" i="3"/>
  <c r="AT288" i="3" s="1"/>
  <c r="CW288" i="3"/>
  <c r="CX288" i="3"/>
  <c r="CY288" i="3"/>
  <c r="CV288" i="3"/>
  <c r="AQ284" i="3"/>
  <c r="AT284" i="3" s="1"/>
  <c r="CW284" i="3"/>
  <c r="CX284" i="3"/>
  <c r="CV284" i="3"/>
  <c r="CY284" i="3"/>
  <c r="AQ280" i="3"/>
  <c r="AT280" i="3" s="1"/>
  <c r="CW280" i="3"/>
  <c r="CY280" i="3"/>
  <c r="CV280" i="3"/>
  <c r="CX280" i="3"/>
  <c r="AQ276" i="3"/>
  <c r="AT276" i="3" s="1"/>
  <c r="CV276" i="3"/>
  <c r="CW276" i="3"/>
  <c r="CX276" i="3"/>
  <c r="CY276" i="3"/>
  <c r="AQ272" i="3"/>
  <c r="AT272" i="3" s="1"/>
  <c r="CV272" i="3"/>
  <c r="CW272" i="3"/>
  <c r="CX272" i="3"/>
  <c r="CY272" i="3"/>
  <c r="AQ268" i="3"/>
  <c r="AT268" i="3" s="1"/>
  <c r="CV268" i="3"/>
  <c r="CY268" i="3"/>
  <c r="CW268" i="3"/>
  <c r="CX268" i="3"/>
  <c r="AQ264" i="3"/>
  <c r="AT264" i="3" s="1"/>
  <c r="CV264" i="3"/>
  <c r="CX264" i="3"/>
  <c r="CY264" i="3"/>
  <c r="CW264" i="3"/>
  <c r="AQ260" i="3"/>
  <c r="AT260" i="3" s="1"/>
  <c r="CV260" i="3"/>
  <c r="CW260" i="3"/>
  <c r="CX260" i="3"/>
  <c r="CY260" i="3"/>
  <c r="AQ256" i="3"/>
  <c r="AT256" i="3" s="1"/>
  <c r="CV256" i="3"/>
  <c r="CW256" i="3"/>
  <c r="CX256" i="3"/>
  <c r="CY256" i="3"/>
  <c r="AQ252" i="3"/>
  <c r="AT252" i="3" s="1"/>
  <c r="CV252" i="3"/>
  <c r="CY252" i="3"/>
  <c r="CW252" i="3"/>
  <c r="CX252" i="3"/>
  <c r="AQ248" i="3"/>
  <c r="AT248" i="3" s="1"/>
  <c r="CV248" i="3"/>
  <c r="CX248" i="3"/>
  <c r="CY248" i="3"/>
  <c r="CW248" i="3"/>
  <c r="AQ244" i="3"/>
  <c r="AT244" i="3" s="1"/>
  <c r="CV244" i="3"/>
  <c r="CW244" i="3"/>
  <c r="CX244" i="3"/>
  <c r="CY244" i="3"/>
  <c r="AQ240" i="3"/>
  <c r="AT240" i="3" s="1"/>
  <c r="CV240" i="3"/>
  <c r="CW240" i="3"/>
  <c r="CX240" i="3"/>
  <c r="CY240" i="3"/>
  <c r="AQ236" i="3"/>
  <c r="AT236" i="3" s="1"/>
  <c r="CV236" i="3"/>
  <c r="CY236" i="3"/>
  <c r="CW236" i="3"/>
  <c r="CX236" i="3"/>
  <c r="AQ232" i="3"/>
  <c r="AT232" i="3" s="1"/>
  <c r="CV232" i="3"/>
  <c r="CX232" i="3"/>
  <c r="CY232" i="3"/>
  <c r="CW232" i="3"/>
  <c r="AQ228" i="3"/>
  <c r="AT228" i="3" s="1"/>
  <c r="CV228" i="3"/>
  <c r="CW228" i="3"/>
  <c r="CX228" i="3"/>
  <c r="CY228" i="3"/>
  <c r="AQ224" i="3"/>
  <c r="AT224" i="3" s="1"/>
  <c r="CV224" i="3"/>
  <c r="CW224" i="3"/>
  <c r="CX224" i="3"/>
  <c r="CY224" i="3"/>
  <c r="AQ220" i="3"/>
  <c r="AT220" i="3" s="1"/>
  <c r="CV220" i="3"/>
  <c r="CY220" i="3"/>
  <c r="CW220" i="3"/>
  <c r="CX220" i="3"/>
  <c r="AQ216" i="3"/>
  <c r="AT216" i="3" s="1"/>
  <c r="CV216" i="3"/>
  <c r="CX216" i="3"/>
  <c r="CY216" i="3"/>
  <c r="CW216" i="3"/>
  <c r="AQ212" i="3"/>
  <c r="AT212" i="3" s="1"/>
  <c r="CV212" i="3"/>
  <c r="CW212" i="3"/>
  <c r="CX212" i="3"/>
  <c r="CY212" i="3"/>
  <c r="AQ208" i="3"/>
  <c r="AT208" i="3" s="1"/>
  <c r="CV208" i="3"/>
  <c r="CW208" i="3"/>
  <c r="CX208" i="3"/>
  <c r="CY208" i="3"/>
  <c r="AQ204" i="3"/>
  <c r="AT204" i="3" s="1"/>
  <c r="CV204" i="3"/>
  <c r="CY204" i="3"/>
  <c r="CW204" i="3"/>
  <c r="CX204" i="3"/>
  <c r="AQ200" i="3"/>
  <c r="AT200" i="3" s="1"/>
  <c r="CV200" i="3"/>
  <c r="CX200" i="3"/>
  <c r="CY200" i="3"/>
  <c r="CW200" i="3"/>
  <c r="AQ196" i="3"/>
  <c r="AT196" i="3" s="1"/>
  <c r="CV196" i="3"/>
  <c r="CW196" i="3"/>
  <c r="CX196" i="3"/>
  <c r="CY196" i="3"/>
  <c r="AQ192" i="3"/>
  <c r="AT192" i="3" s="1"/>
  <c r="CV192" i="3"/>
  <c r="CW192" i="3"/>
  <c r="CX192" i="3"/>
  <c r="CY192" i="3"/>
  <c r="AQ188" i="3"/>
  <c r="AT188" i="3" s="1"/>
  <c r="CV188" i="3"/>
  <c r="CY188" i="3"/>
  <c r="CW188" i="3"/>
  <c r="CX188" i="3"/>
  <c r="E44" i="24"/>
  <c r="DV20" i="3"/>
  <c r="B29" i="24"/>
  <c r="CW13" i="3"/>
  <c r="CX13" i="3"/>
  <c r="CY13" i="3"/>
  <c r="CV13" i="3"/>
  <c r="DR1" i="9"/>
  <c r="DR1" i="3"/>
  <c r="AG293" i="9"/>
  <c r="AG378" i="9"/>
  <c r="AF448" i="9"/>
  <c r="AF309" i="9"/>
  <c r="AG305" i="9"/>
  <c r="AQ22" i="9"/>
  <c r="B47" i="25"/>
  <c r="AP20" i="9"/>
  <c r="B44" i="25"/>
  <c r="AP22" i="9"/>
  <c r="B48" i="25"/>
  <c r="AR21" i="9"/>
  <c r="E45" i="25"/>
  <c r="AQ21" i="9"/>
  <c r="B45" i="25"/>
  <c r="AR20" i="9"/>
  <c r="E43" i="25"/>
  <c r="AR22" i="9"/>
  <c r="E47" i="25"/>
  <c r="AP21" i="9"/>
  <c r="B46" i="25"/>
  <c r="AQ20" i="9"/>
  <c r="B43" i="25"/>
  <c r="E28" i="25"/>
  <c r="DV12" i="9"/>
  <c r="C6" i="24"/>
  <c r="C6" i="25"/>
  <c r="DV19" i="3"/>
  <c r="E42" i="24"/>
  <c r="DV15" i="3"/>
  <c r="E34" i="24"/>
  <c r="DV12" i="3"/>
  <c r="E28" i="24"/>
  <c r="AR13" i="3"/>
  <c r="E29" i="24"/>
  <c r="DV18" i="3"/>
  <c r="E40" i="24"/>
  <c r="DV14" i="3"/>
  <c r="E32" i="24"/>
  <c r="DV17" i="3"/>
  <c r="E38" i="24"/>
  <c r="DV16" i="3"/>
  <c r="E36" i="24"/>
  <c r="AZ19" i="3"/>
  <c r="BE19" i="3" s="1"/>
  <c r="AZ15" i="3"/>
  <c r="AZ17" i="3"/>
  <c r="AQ13" i="3"/>
  <c r="DV13" i="3"/>
  <c r="D80" i="10"/>
  <c r="AN526" i="9"/>
  <c r="J553" i="3"/>
  <c r="M553" i="3"/>
  <c r="G553" i="3"/>
  <c r="C553" i="3"/>
  <c r="D553" i="3" s="1"/>
  <c r="CU553" i="3" s="1"/>
  <c r="S548" i="3"/>
  <c r="T548" i="3" s="1"/>
  <c r="D580" i="3"/>
  <c r="D579" i="3"/>
  <c r="S547" i="3"/>
  <c r="T547" i="3" s="1"/>
  <c r="S546" i="3"/>
  <c r="T546" i="3" s="1"/>
  <c r="D578" i="3"/>
  <c r="S545" i="3"/>
  <c r="T545" i="3" s="1"/>
  <c r="D577" i="3"/>
  <c r="S544" i="3"/>
  <c r="T544" i="3" s="1"/>
  <c r="D576" i="3"/>
  <c r="D575" i="3"/>
  <c r="S543" i="3"/>
  <c r="T543" i="3" s="1"/>
  <c r="D574" i="3"/>
  <c r="S542" i="3"/>
  <c r="T542" i="3" s="1"/>
  <c r="S541" i="3"/>
  <c r="T541" i="3" s="1"/>
  <c r="D573" i="3"/>
  <c r="S540" i="3"/>
  <c r="T540" i="3" s="1"/>
  <c r="D572" i="3"/>
  <c r="D571" i="3"/>
  <c r="S539" i="3"/>
  <c r="T539" i="3" s="1"/>
  <c r="D570" i="3"/>
  <c r="S538" i="3"/>
  <c r="T538" i="3" s="1"/>
  <c r="S537" i="3"/>
  <c r="D569" i="3"/>
  <c r="D568" i="3"/>
  <c r="S536" i="3"/>
  <c r="D567" i="3"/>
  <c r="S535" i="3"/>
  <c r="D566" i="3"/>
  <c r="S534" i="3"/>
  <c r="S533" i="3"/>
  <c r="D565" i="3"/>
  <c r="S532" i="3"/>
  <c r="D564" i="3"/>
  <c r="D563" i="3"/>
  <c r="S531" i="3"/>
  <c r="D562" i="3"/>
  <c r="S530" i="3"/>
  <c r="S529" i="3"/>
  <c r="D561" i="3"/>
  <c r="S528" i="3"/>
  <c r="D560" i="3"/>
  <c r="D559" i="3"/>
  <c r="S527" i="3"/>
  <c r="D558" i="3"/>
  <c r="S526" i="3"/>
  <c r="S525" i="3"/>
  <c r="D557" i="3"/>
  <c r="D556" i="3"/>
  <c r="S524" i="3"/>
  <c r="S523" i="3"/>
  <c r="T523" i="3" s="1"/>
  <c r="D555" i="3"/>
  <c r="C571" i="3"/>
  <c r="P539" i="3"/>
  <c r="Q539" i="3" s="1"/>
  <c r="C579" i="3"/>
  <c r="P547" i="3"/>
  <c r="Q547" i="3" s="1"/>
  <c r="P545" i="3"/>
  <c r="Q545" i="3" s="1"/>
  <c r="C577" i="3"/>
  <c r="C575" i="3"/>
  <c r="P543" i="3"/>
  <c r="Q543" i="3" s="1"/>
  <c r="P541" i="3"/>
  <c r="Q541" i="3" s="1"/>
  <c r="C573" i="3"/>
  <c r="P538" i="3"/>
  <c r="Q538" i="3" s="1"/>
  <c r="C570" i="3"/>
  <c r="C568" i="3"/>
  <c r="P536" i="3"/>
  <c r="P533" i="3"/>
  <c r="C565" i="3"/>
  <c r="P530" i="3"/>
  <c r="C562" i="3"/>
  <c r="P529" i="3"/>
  <c r="C561" i="3"/>
  <c r="C559" i="3"/>
  <c r="P527" i="3"/>
  <c r="C557" i="3"/>
  <c r="P525" i="3"/>
  <c r="C556" i="3"/>
  <c r="P524" i="3"/>
  <c r="G552" i="3"/>
  <c r="J552" i="3"/>
  <c r="C552" i="3"/>
  <c r="D552" i="3" s="1"/>
  <c r="CU552" i="3" s="1"/>
  <c r="M552" i="3"/>
  <c r="C580" i="3"/>
  <c r="P548" i="3"/>
  <c r="Q548" i="3" s="1"/>
  <c r="P546" i="3"/>
  <c r="Q546" i="3" s="1"/>
  <c r="C578" i="3"/>
  <c r="C576" i="3"/>
  <c r="P544" i="3"/>
  <c r="Q544" i="3" s="1"/>
  <c r="P542" i="3"/>
  <c r="Q542" i="3" s="1"/>
  <c r="C574" i="3"/>
  <c r="C572" i="3"/>
  <c r="P540" i="3"/>
  <c r="Q540" i="3" s="1"/>
  <c r="P537" i="3"/>
  <c r="C569" i="3"/>
  <c r="C567" i="3"/>
  <c r="P535" i="3"/>
  <c r="P534" i="3"/>
  <c r="C566" i="3"/>
  <c r="C564" i="3"/>
  <c r="P532" i="3"/>
  <c r="C563" i="3"/>
  <c r="P531" i="3"/>
  <c r="C560" i="3"/>
  <c r="P528" i="3"/>
  <c r="P526" i="3"/>
  <c r="C558" i="3"/>
  <c r="P523" i="3"/>
  <c r="Q523" i="3" s="1"/>
  <c r="C555" i="3"/>
  <c r="M550" i="3"/>
  <c r="C550" i="3"/>
  <c r="D550" i="3" s="1"/>
  <c r="CU550" i="3" s="1"/>
  <c r="G550" i="3"/>
  <c r="J550" i="3"/>
  <c r="M546" i="3"/>
  <c r="C546" i="3"/>
  <c r="D546" i="3" s="1"/>
  <c r="CU546" i="3" s="1"/>
  <c r="J546" i="3"/>
  <c r="G546" i="3"/>
  <c r="G540" i="3"/>
  <c r="J540" i="3"/>
  <c r="C540" i="3"/>
  <c r="D540" i="3" s="1"/>
  <c r="CU540" i="3" s="1"/>
  <c r="M540" i="3"/>
  <c r="G548" i="3"/>
  <c r="J548" i="3"/>
  <c r="M548" i="3"/>
  <c r="C548" i="3"/>
  <c r="D548" i="3" s="1"/>
  <c r="CU548" i="3" s="1"/>
  <c r="G544" i="3"/>
  <c r="J544" i="3"/>
  <c r="M544" i="3"/>
  <c r="C544" i="3"/>
  <c r="D544" i="3" s="1"/>
  <c r="CU544" i="3" s="1"/>
  <c r="M542" i="3"/>
  <c r="C542" i="3"/>
  <c r="D542" i="3" s="1"/>
  <c r="CU542" i="3" s="1"/>
  <c r="J542" i="3"/>
  <c r="G542" i="3"/>
  <c r="M538" i="3"/>
  <c r="C538" i="3"/>
  <c r="D538" i="3" s="1"/>
  <c r="CU538" i="3" s="1"/>
  <c r="G538" i="3"/>
  <c r="J538" i="3"/>
  <c r="C549" i="3"/>
  <c r="D549" i="3" s="1"/>
  <c r="CU549" i="3" s="1"/>
  <c r="G549" i="3"/>
  <c r="M549" i="3"/>
  <c r="J549" i="3"/>
  <c r="C545" i="3"/>
  <c r="D545" i="3" s="1"/>
  <c r="CU545" i="3" s="1"/>
  <c r="G545" i="3"/>
  <c r="J545" i="3"/>
  <c r="M545" i="3"/>
  <c r="C541" i="3"/>
  <c r="D541" i="3" s="1"/>
  <c r="CU541" i="3" s="1"/>
  <c r="G541" i="3"/>
  <c r="J541" i="3"/>
  <c r="M541" i="3"/>
  <c r="J547" i="3"/>
  <c r="M547" i="3"/>
  <c r="G547" i="3"/>
  <c r="C547" i="3"/>
  <c r="D547" i="3" s="1"/>
  <c r="CU547" i="3" s="1"/>
  <c r="J543" i="3"/>
  <c r="M543" i="3"/>
  <c r="G543" i="3"/>
  <c r="C543" i="3"/>
  <c r="D543" i="3" s="1"/>
  <c r="CU543" i="3" s="1"/>
  <c r="J539" i="3"/>
  <c r="M539" i="3"/>
  <c r="C539" i="3"/>
  <c r="D539" i="3" s="1"/>
  <c r="CU539" i="3" s="1"/>
  <c r="G539" i="3"/>
  <c r="C523" i="3"/>
  <c r="D523" i="3" s="1"/>
  <c r="CU523" i="3" s="1"/>
  <c r="G523" i="3"/>
  <c r="J523" i="3"/>
  <c r="M523" i="3"/>
  <c r="AG160" i="3"/>
  <c r="AF198" i="3"/>
  <c r="AT25" i="9"/>
  <c r="AT24" i="9"/>
  <c r="AT23" i="9"/>
  <c r="AN552" i="9"/>
  <c r="AN549" i="9"/>
  <c r="AN545" i="9"/>
  <c r="AN541" i="9"/>
  <c r="AN537" i="9"/>
  <c r="AN533" i="9"/>
  <c r="AN529" i="9"/>
  <c r="AN525" i="9"/>
  <c r="AN524" i="9"/>
  <c r="AZ18" i="9"/>
  <c r="BE18" i="9" s="1"/>
  <c r="AN553" i="9"/>
  <c r="AN550" i="9"/>
  <c r="AN546" i="9"/>
  <c r="AN542" i="9"/>
  <c r="AN538" i="9"/>
  <c r="AN534" i="9"/>
  <c r="AN530" i="9"/>
  <c r="CW24" i="9"/>
  <c r="CV24" i="9"/>
  <c r="CY24" i="9"/>
  <c r="CU24" i="9"/>
  <c r="CX24" i="9"/>
  <c r="CW22" i="9"/>
  <c r="CV22" i="9"/>
  <c r="CY22" i="9"/>
  <c r="CU22" i="9"/>
  <c r="CX22" i="9"/>
  <c r="AZ17" i="9"/>
  <c r="BE17" i="9" s="1"/>
  <c r="AZ16" i="9"/>
  <c r="BE16" i="9" s="1"/>
  <c r="AZ15" i="9"/>
  <c r="BE15" i="9" s="1"/>
  <c r="AN548" i="9"/>
  <c r="AN544" i="9"/>
  <c r="AN540" i="9"/>
  <c r="AN536" i="9"/>
  <c r="AN532" i="9"/>
  <c r="AN528" i="9"/>
  <c r="CW28" i="9"/>
  <c r="CV28" i="9"/>
  <c r="CY28" i="9"/>
  <c r="CU28" i="9"/>
  <c r="CX28" i="9"/>
  <c r="CY27" i="9"/>
  <c r="CU27" i="9"/>
  <c r="CX27" i="9"/>
  <c r="CW27" i="9"/>
  <c r="CV27" i="9"/>
  <c r="CW26" i="9"/>
  <c r="CV26" i="9"/>
  <c r="CY26" i="9"/>
  <c r="CU26" i="9"/>
  <c r="CX26" i="9"/>
  <c r="CY25" i="9"/>
  <c r="CU25" i="9"/>
  <c r="CX25" i="9"/>
  <c r="CW25" i="9"/>
  <c r="CV25" i="9"/>
  <c r="CY23" i="9"/>
  <c r="CU23" i="9"/>
  <c r="CX23" i="9"/>
  <c r="CW23" i="9"/>
  <c r="CV23" i="9"/>
  <c r="CY21" i="9"/>
  <c r="CU21" i="9"/>
  <c r="CX21" i="9"/>
  <c r="CW21" i="9"/>
  <c r="CV21" i="9"/>
  <c r="BA14" i="9"/>
  <c r="AZ13" i="9"/>
  <c r="BE13" i="9" s="1"/>
  <c r="D554" i="9"/>
  <c r="AN554" i="9"/>
  <c r="AN551" i="9"/>
  <c r="AN547" i="9"/>
  <c r="AN543" i="9"/>
  <c r="AN539" i="9"/>
  <c r="AN535" i="9"/>
  <c r="AN531" i="9"/>
  <c r="AN527" i="9"/>
  <c r="AN580" i="9"/>
  <c r="AN578" i="9"/>
  <c r="AN576" i="9"/>
  <c r="AN574" i="9"/>
  <c r="AN572" i="9"/>
  <c r="AN570" i="9"/>
  <c r="AN568" i="9"/>
  <c r="AN566" i="9"/>
  <c r="AN564" i="9"/>
  <c r="AN562" i="9"/>
  <c r="AN560" i="9"/>
  <c r="AN558" i="9"/>
  <c r="AN575" i="9"/>
  <c r="AN567" i="9"/>
  <c r="AN559" i="9"/>
  <c r="AN577" i="9"/>
  <c r="AN569" i="9"/>
  <c r="AN561" i="9"/>
  <c r="AN556" i="9"/>
  <c r="AN579" i="9"/>
  <c r="AN571" i="9"/>
  <c r="AN563" i="9"/>
  <c r="AN573" i="9"/>
  <c r="AN565" i="9"/>
  <c r="AN555" i="9"/>
  <c r="AN523" i="9"/>
  <c r="AN557" i="9"/>
  <c r="CW20" i="9"/>
  <c r="CV20" i="9"/>
  <c r="CY20" i="9"/>
  <c r="CU20" i="9"/>
  <c r="CX20" i="9"/>
  <c r="CY19" i="9"/>
  <c r="CX19" i="9"/>
  <c r="CW19" i="9"/>
  <c r="CV19" i="9"/>
  <c r="CW18" i="9"/>
  <c r="CV18" i="9"/>
  <c r="CY18" i="9"/>
  <c r="AP18" i="9"/>
  <c r="AT18" i="9" s="1"/>
  <c r="CX18" i="9"/>
  <c r="CY17" i="9"/>
  <c r="AP17" i="9"/>
  <c r="AT17" i="9" s="1"/>
  <c r="CX17" i="9"/>
  <c r="CW17" i="9"/>
  <c r="CV17" i="9"/>
  <c r="CW16" i="9"/>
  <c r="CV16" i="9"/>
  <c r="CY16" i="9"/>
  <c r="AP16" i="9"/>
  <c r="AT16" i="9" s="1"/>
  <c r="CX16" i="9"/>
  <c r="AZ14" i="9"/>
  <c r="AZ12" i="9"/>
  <c r="BE12" i="9" s="1"/>
  <c r="AG513" i="9"/>
  <c r="AI104" i="3"/>
  <c r="AF220" i="3"/>
  <c r="AI305" i="3"/>
  <c r="AI125" i="3"/>
  <c r="AG95" i="3"/>
  <c r="AG379" i="3"/>
  <c r="AI261" i="3"/>
  <c r="AJ434" i="3"/>
  <c r="AF268" i="3"/>
  <c r="AJ470" i="3"/>
  <c r="AG107" i="3"/>
  <c r="AF433" i="3"/>
  <c r="AG321" i="3"/>
  <c r="AG158" i="3"/>
  <c r="AF312" i="3"/>
  <c r="AJ71" i="3"/>
  <c r="AF224" i="3"/>
  <c r="AJ35" i="3"/>
  <c r="AF263" i="3"/>
  <c r="AI308" i="3"/>
  <c r="AF165" i="3"/>
  <c r="AI20" i="3"/>
  <c r="AD20" i="3" s="1"/>
  <c r="AG177" i="3"/>
  <c r="AJ30" i="3"/>
  <c r="AJ189" i="3"/>
  <c r="AG123" i="3"/>
  <c r="AF374" i="3"/>
  <c r="AF317" i="3"/>
  <c r="AF53" i="3"/>
  <c r="AI248" i="3"/>
  <c r="AJ207" i="3"/>
  <c r="AJ40" i="3"/>
  <c r="AF92" i="3"/>
  <c r="AF222" i="3"/>
  <c r="AG113" i="3"/>
  <c r="AG26" i="3"/>
  <c r="AJ299" i="3"/>
  <c r="AJ42" i="3"/>
  <c r="AG18" i="3"/>
  <c r="AI74" i="3"/>
  <c r="AF164" i="3"/>
  <c r="AG173" i="3"/>
  <c r="AF251" i="3"/>
  <c r="AI195" i="3"/>
  <c r="AJ19" i="3"/>
  <c r="P539" i="9"/>
  <c r="Q539" i="9" s="1"/>
  <c r="AI496" i="9"/>
  <c r="AI76" i="9"/>
  <c r="AG277" i="9"/>
  <c r="AG408" i="9"/>
  <c r="AJ193" i="3"/>
  <c r="AG503" i="9"/>
  <c r="AG197" i="3"/>
  <c r="AG25" i="3"/>
  <c r="AF105" i="9"/>
  <c r="AI520" i="9"/>
  <c r="AJ497" i="9"/>
  <c r="AJ447" i="9"/>
  <c r="AI367" i="9"/>
  <c r="AJ363" i="9"/>
  <c r="AG179" i="3"/>
  <c r="AF470" i="3"/>
  <c r="AJ143" i="3"/>
  <c r="AG167" i="3"/>
  <c r="AG454" i="3"/>
  <c r="AJ503" i="3"/>
  <c r="AG371" i="3"/>
  <c r="AI506" i="3"/>
  <c r="AJ273" i="3"/>
  <c r="AG445" i="3"/>
  <c r="AI518" i="3"/>
  <c r="AI253" i="3"/>
  <c r="AF367" i="3"/>
  <c r="AF441" i="3"/>
  <c r="AJ171" i="3"/>
  <c r="AI392" i="3"/>
  <c r="AF465" i="3"/>
  <c r="AJ217" i="3"/>
  <c r="AI388" i="3"/>
  <c r="AG280" i="3"/>
  <c r="AI368" i="3"/>
  <c r="AF284" i="3"/>
  <c r="AJ225" i="3"/>
  <c r="AG425" i="3"/>
  <c r="AG517" i="3"/>
  <c r="AG330" i="3"/>
  <c r="AG429" i="3"/>
  <c r="AG497" i="3"/>
  <c r="AI490" i="3"/>
  <c r="AG391" i="3"/>
  <c r="AF196" i="3"/>
  <c r="AF416" i="3"/>
  <c r="AJ163" i="3"/>
  <c r="AJ408" i="3"/>
  <c r="AI339" i="3"/>
  <c r="AG200" i="3"/>
  <c r="AF421" i="3"/>
  <c r="AF208" i="3"/>
  <c r="AG505" i="3"/>
  <c r="AF325" i="3"/>
  <c r="AF513" i="3"/>
  <c r="AI430" i="3"/>
  <c r="AG145" i="3"/>
  <c r="AF308" i="3"/>
  <c r="AI422" i="3"/>
  <c r="AF288" i="3"/>
  <c r="AJ309" i="3"/>
  <c r="AJ142" i="3"/>
  <c r="AI476" i="9"/>
  <c r="AI485" i="9"/>
  <c r="AG367" i="9"/>
  <c r="AG514" i="9"/>
  <c r="AJ485" i="9"/>
  <c r="AJ466" i="9"/>
  <c r="AG418" i="9"/>
  <c r="AJ476" i="9"/>
  <c r="AG484" i="9"/>
  <c r="AI385" i="9"/>
  <c r="AG515" i="9"/>
  <c r="AF353" i="9"/>
  <c r="AG465" i="9"/>
  <c r="AF474" i="9"/>
  <c r="AI515" i="9"/>
  <c r="AI514" i="9"/>
  <c r="AI513" i="9"/>
  <c r="AJ504" i="9"/>
  <c r="AI500" i="9"/>
  <c r="AJ496" i="9"/>
  <c r="AI492" i="9"/>
  <c r="AI479" i="9"/>
  <c r="AJ474" i="9"/>
  <c r="AJ470" i="9"/>
  <c r="AJ461" i="9"/>
  <c r="AJ457" i="9"/>
  <c r="AI451" i="9"/>
  <c r="AJ450" i="9"/>
  <c r="AJ445" i="9"/>
  <c r="AI441" i="9"/>
  <c r="AI436" i="9"/>
  <c r="AJ431" i="9"/>
  <c r="AI426" i="9"/>
  <c r="AI422" i="9"/>
  <c r="AJ418" i="9"/>
  <c r="AI413" i="9"/>
  <c r="AI409" i="9"/>
  <c r="AI404" i="9"/>
  <c r="AJ400" i="9"/>
  <c r="AI396" i="9"/>
  <c r="AJ392" i="9"/>
  <c r="AI370" i="9"/>
  <c r="AI358" i="9"/>
  <c r="AJ353" i="9"/>
  <c r="AI348" i="9"/>
  <c r="AI312" i="9"/>
  <c r="AI307" i="9"/>
  <c r="AI303" i="9"/>
  <c r="AI299" i="9"/>
  <c r="AI295" i="9"/>
  <c r="AI291" i="9"/>
  <c r="AI287" i="9"/>
  <c r="AJ286" i="9"/>
  <c r="AI282" i="9"/>
  <c r="AI278" i="9"/>
  <c r="AI270" i="9"/>
  <c r="AI265" i="9"/>
  <c r="AI255" i="9"/>
  <c r="AI251" i="9"/>
  <c r="AI241" i="9"/>
  <c r="AJ228" i="9"/>
  <c r="AI227" i="9"/>
  <c r="AJ219" i="9"/>
  <c r="AI215" i="9"/>
  <c r="AJ206" i="9"/>
  <c r="AJ202" i="9"/>
  <c r="AJ198" i="9"/>
  <c r="AI193" i="9"/>
  <c r="AI187" i="9"/>
  <c r="AI181" i="9"/>
  <c r="AJ177" i="9"/>
  <c r="AI173" i="9"/>
  <c r="AJ168" i="9"/>
  <c r="AI162" i="9"/>
  <c r="AJ157" i="9"/>
  <c r="AI152" i="9"/>
  <c r="AJ142" i="9"/>
  <c r="AI138" i="9"/>
  <c r="AI134" i="9"/>
  <c r="AI129" i="9"/>
  <c r="AJ124" i="9"/>
  <c r="AJ118" i="9"/>
  <c r="AJ114" i="9"/>
  <c r="AI110" i="9"/>
  <c r="AI109" i="9"/>
  <c r="AI101" i="9"/>
  <c r="AI97" i="9"/>
  <c r="AI93" i="9"/>
  <c r="AI77" i="9"/>
  <c r="AJ76" i="9"/>
  <c r="AI75" i="9"/>
  <c r="AI74" i="9"/>
  <c r="AI62" i="9"/>
  <c r="AI53" i="9"/>
  <c r="AI52" i="9"/>
  <c r="AI48" i="9"/>
  <c r="AI42" i="9"/>
  <c r="AI41" i="9"/>
  <c r="AJ40" i="9"/>
  <c r="AJ39" i="9"/>
  <c r="AI33" i="9"/>
  <c r="AI32" i="9"/>
  <c r="AJ28" i="9"/>
  <c r="AI27" i="9"/>
  <c r="AI26" i="9"/>
  <c r="AI25" i="9"/>
  <c r="AJ12" i="9"/>
  <c r="Q553" i="9"/>
  <c r="Q549" i="9"/>
  <c r="J522" i="9"/>
  <c r="AJ520" i="9"/>
  <c r="AI516" i="9"/>
  <c r="AJ510" i="9"/>
  <c r="AI509" i="9"/>
  <c r="AI505" i="9"/>
  <c r="AI501" i="9"/>
  <c r="AI497" i="9"/>
  <c r="AI489" i="9"/>
  <c r="AI480" i="9"/>
  <c r="AI475" i="9"/>
  <c r="AJ471" i="9"/>
  <c r="AI462" i="9"/>
  <c r="AI458" i="9"/>
  <c r="AI452" i="9"/>
  <c r="AI447" i="9"/>
  <c r="AI446" i="9"/>
  <c r="AI442" i="9"/>
  <c r="AI432" i="9"/>
  <c r="AJ410" i="9"/>
  <c r="AI406" i="9"/>
  <c r="AI401" i="9"/>
  <c r="AJ393" i="9"/>
  <c r="AJ381" i="9"/>
  <c r="AI377" i="9"/>
  <c r="AI371" i="9"/>
  <c r="AJ367" i="9"/>
  <c r="AI363" i="9"/>
  <c r="AI345" i="9"/>
  <c r="AI340" i="9"/>
  <c r="AI333" i="9"/>
  <c r="AJ329" i="9"/>
  <c r="AI325" i="9"/>
  <c r="AI317" i="9"/>
  <c r="AI313" i="9"/>
  <c r="AI308" i="9"/>
  <c r="AJ304" i="9"/>
  <c r="AJ300" i="9"/>
  <c r="AI296" i="9"/>
  <c r="AI292" i="9"/>
  <c r="AI288" i="9"/>
  <c r="AI283" i="9"/>
  <c r="AJ279" i="9"/>
  <c r="AI275" i="9"/>
  <c r="AJ271" i="9"/>
  <c r="AI267" i="9"/>
  <c r="AJ266" i="9"/>
  <c r="AJ260" i="9"/>
  <c r="AI256" i="9"/>
  <c r="AI252" i="9"/>
  <c r="AI247" i="9"/>
  <c r="AI243" i="9"/>
  <c r="AJ242" i="9"/>
  <c r="AJ237" i="9"/>
  <c r="AI233" i="9"/>
  <c r="AJ229" i="9"/>
  <c r="AJ224" i="9"/>
  <c r="AJ220" i="9"/>
  <c r="AJ216" i="9"/>
  <c r="AJ207" i="9"/>
  <c r="AJ203" i="9"/>
  <c r="AJ199" i="9"/>
  <c r="AI194" i="9"/>
  <c r="AJ188" i="9"/>
  <c r="AI182" i="9"/>
  <c r="AJ178" i="9"/>
  <c r="AI174" i="9"/>
  <c r="AJ170" i="9"/>
  <c r="AJ169" i="9"/>
  <c r="AJ164" i="9"/>
  <c r="AJ148" i="9"/>
  <c r="AJ147" i="9"/>
  <c r="AI143" i="9"/>
  <c r="AI139" i="9"/>
  <c r="AI130" i="9"/>
  <c r="AI125" i="9"/>
  <c r="AI119" i="9"/>
  <c r="AI115" i="9"/>
  <c r="AJ104" i="9"/>
  <c r="AJ98" i="9"/>
  <c r="AI94" i="9"/>
  <c r="AI91" i="9"/>
  <c r="AI89" i="9"/>
  <c r="AI78" i="9"/>
  <c r="AI67" i="9"/>
  <c r="AJ65" i="9"/>
  <c r="AI64" i="9"/>
  <c r="AI54" i="9"/>
  <c r="AJ49" i="9"/>
  <c r="AJ43" i="9"/>
  <c r="AJ34" i="9"/>
  <c r="AJ29" i="9"/>
  <c r="AJ24" i="9"/>
  <c r="AJ22" i="9"/>
  <c r="AJ13" i="9"/>
  <c r="Q552" i="9"/>
  <c r="M522" i="9"/>
  <c r="AJ517" i="9"/>
  <c r="AJ511" i="9"/>
  <c r="AJ502" i="9"/>
  <c r="AJ498" i="9"/>
  <c r="AI494" i="9"/>
  <c r="AI490" i="9"/>
  <c r="AI481" i="9"/>
  <c r="AI477" i="9"/>
  <c r="AI472" i="9"/>
  <c r="AJ459" i="9"/>
  <c r="AI454" i="9"/>
  <c r="AI453" i="9"/>
  <c r="AI448" i="9"/>
  <c r="AI443" i="9"/>
  <c r="AI429" i="9"/>
  <c r="AI424" i="9"/>
  <c r="AJ420" i="9"/>
  <c r="AI411" i="9"/>
  <c r="AJ407" i="9"/>
  <c r="AI402" i="9"/>
  <c r="AJ398" i="9"/>
  <c r="AI394" i="9"/>
  <c r="AJ382" i="9"/>
  <c r="AI378" i="9"/>
  <c r="AI368" i="9"/>
  <c r="AJ360" i="9"/>
  <c r="AI356" i="9"/>
  <c r="AI351" i="9"/>
  <c r="AJ346" i="9"/>
  <c r="AI341" i="9"/>
  <c r="AI336" i="9"/>
  <c r="AI335" i="9"/>
  <c r="AI334" i="9"/>
  <c r="AJ330" i="9"/>
  <c r="AI326" i="9"/>
  <c r="AI322" i="9"/>
  <c r="AI318" i="9"/>
  <c r="AI314" i="9"/>
  <c r="AI309" i="9"/>
  <c r="AJ297" i="9"/>
  <c r="AI289" i="9"/>
  <c r="AJ276" i="9"/>
  <c r="AI272" i="9"/>
  <c r="AI268" i="9"/>
  <c r="AI261" i="9"/>
  <c r="AJ257" i="9"/>
  <c r="AI253" i="9"/>
  <c r="AJ244" i="9"/>
  <c r="AJ234" i="9"/>
  <c r="AI221" i="9"/>
  <c r="AI204" i="9"/>
  <c r="AI200" i="9"/>
  <c r="AJ189" i="9"/>
  <c r="AJ184" i="9"/>
  <c r="AI179" i="9"/>
  <c r="AJ160" i="9"/>
  <c r="AI159" i="9"/>
  <c r="AJ154" i="9"/>
  <c r="AI149" i="9"/>
  <c r="AJ144" i="9"/>
  <c r="AI140" i="9"/>
  <c r="AI136" i="9"/>
  <c r="AI132" i="9"/>
  <c r="AJ120" i="9"/>
  <c r="AJ116" i="9"/>
  <c r="AJ112" i="9"/>
  <c r="AI107" i="9"/>
  <c r="AI99" i="9"/>
  <c r="AI95" i="9"/>
  <c r="AI80" i="9"/>
  <c r="AI79" i="9"/>
  <c r="AJ71" i="9"/>
  <c r="AI70" i="9"/>
  <c r="AI68" i="9"/>
  <c r="AI50" i="9"/>
  <c r="AI45" i="9"/>
  <c r="AI44" i="9"/>
  <c r="AI36" i="9"/>
  <c r="AJ30" i="9"/>
  <c r="AJ19" i="9"/>
  <c r="AI18" i="9"/>
  <c r="AD18" i="9" s="1"/>
  <c r="AJ16" i="9"/>
  <c r="AJ15" i="9"/>
  <c r="AI14" i="9"/>
  <c r="AD14" i="9" s="1"/>
  <c r="Q551" i="9"/>
  <c r="AJ518" i="9"/>
  <c r="AI512" i="9"/>
  <c r="AI507" i="9"/>
  <c r="AJ503" i="9"/>
  <c r="AI499" i="9"/>
  <c r="AI495" i="9"/>
  <c r="AI491" i="9"/>
  <c r="AI487" i="9"/>
  <c r="AI483" i="9"/>
  <c r="AI469" i="9"/>
  <c r="AI460" i="9"/>
  <c r="AI456" i="9"/>
  <c r="AJ455" i="9"/>
  <c r="AI440" i="9"/>
  <c r="AJ430" i="9"/>
  <c r="AI421" i="9"/>
  <c r="AJ417" i="9"/>
  <c r="AI403" i="9"/>
  <c r="AI399" i="9"/>
  <c r="AI395" i="9"/>
  <c r="AI391" i="9"/>
  <c r="AJ387" i="9"/>
  <c r="AI383" i="9"/>
  <c r="AI379" i="9"/>
  <c r="AJ375" i="9"/>
  <c r="AJ374" i="9"/>
  <c r="AI373" i="9"/>
  <c r="AI369" i="9"/>
  <c r="AJ365" i="9"/>
  <c r="AI361" i="9"/>
  <c r="AI357" i="9"/>
  <c r="AJ352" i="9"/>
  <c r="AI347" i="9"/>
  <c r="AI343" i="9"/>
  <c r="AI342" i="9"/>
  <c r="AI338" i="9"/>
  <c r="AJ337" i="9"/>
  <c r="AI327" i="9"/>
  <c r="AJ319" i="9"/>
  <c r="AI310" i="9"/>
  <c r="AJ277" i="9"/>
  <c r="AI273" i="9"/>
  <c r="AI269" i="9"/>
  <c r="AJ264" i="9"/>
  <c r="AI263" i="9"/>
  <c r="AJ262" i="9"/>
  <c r="AI258" i="9"/>
  <c r="AI254" i="9"/>
  <c r="AI250" i="9"/>
  <c r="AI249" i="9"/>
  <c r="AJ245" i="9"/>
  <c r="AJ240" i="9"/>
  <c r="AI235" i="9"/>
  <c r="AJ231" i="9"/>
  <c r="AJ222" i="9"/>
  <c r="AJ214" i="9"/>
  <c r="AI201" i="9"/>
  <c r="AI197" i="9"/>
  <c r="AJ191" i="9"/>
  <c r="AI185" i="9"/>
  <c r="AI176" i="9"/>
  <c r="AI172" i="9"/>
  <c r="AI166" i="9"/>
  <c r="AI156" i="9"/>
  <c r="AJ150" i="9"/>
  <c r="AJ145" i="9"/>
  <c r="AI141" i="9"/>
  <c r="AI137" i="9"/>
  <c r="AI133" i="9"/>
  <c r="AI122" i="9"/>
  <c r="AI121" i="9"/>
  <c r="AI113" i="9"/>
  <c r="AJ108" i="9"/>
  <c r="AI105" i="9"/>
  <c r="AI103" i="9"/>
  <c r="AJ100" i="9"/>
  <c r="AI96" i="9"/>
  <c r="AI90" i="9"/>
  <c r="AJ88" i="9"/>
  <c r="AJ82" i="9"/>
  <c r="AI81" i="9"/>
  <c r="AJ47" i="9"/>
  <c r="AI38" i="9"/>
  <c r="AI37" i="9"/>
  <c r="AI23" i="9"/>
  <c r="AI21" i="9"/>
  <c r="Q554" i="9"/>
  <c r="Q550" i="9"/>
  <c r="AJ70" i="9"/>
  <c r="AG256" i="9"/>
  <c r="AJ454" i="9"/>
  <c r="AG49" i="9"/>
  <c r="AF20" i="9"/>
  <c r="AF63" i="9"/>
  <c r="AF428" i="9"/>
  <c r="AJ36" i="9"/>
  <c r="AI144" i="9"/>
  <c r="AG22" i="9"/>
  <c r="AG98" i="9"/>
  <c r="AG67" i="9"/>
  <c r="AF66" i="9"/>
  <c r="AG24" i="9"/>
  <c r="AF94" i="9"/>
  <c r="AJ261" i="9"/>
  <c r="AG34" i="9"/>
  <c r="AI511" i="9"/>
  <c r="AJ159" i="9"/>
  <c r="AG135" i="9"/>
  <c r="AJ429" i="9"/>
  <c r="AG55" i="9"/>
  <c r="AF371" i="9"/>
  <c r="AG130" i="9"/>
  <c r="AF102" i="9"/>
  <c r="AJ481" i="9"/>
  <c r="AG65" i="9"/>
  <c r="AG476" i="9"/>
  <c r="AJ356" i="9"/>
  <c r="AI297" i="9"/>
  <c r="AG242" i="9"/>
  <c r="AI19" i="9"/>
  <c r="AD19" i="9" s="1"/>
  <c r="AJ18" i="9"/>
  <c r="AF54" i="9"/>
  <c r="AJ140" i="9"/>
  <c r="AJ80" i="9"/>
  <c r="AG148" i="9"/>
  <c r="AG60" i="9"/>
  <c r="AI504" i="9"/>
  <c r="AF186" i="9"/>
  <c r="AG379" i="9"/>
  <c r="AJ451" i="9"/>
  <c r="AG417" i="9"/>
  <c r="AF209" i="9"/>
  <c r="AJ52" i="9"/>
  <c r="AJ303" i="9"/>
  <c r="AI470" i="9"/>
  <c r="AG499" i="9"/>
  <c r="AI431" i="9"/>
  <c r="AI450" i="9"/>
  <c r="AF456" i="9"/>
  <c r="AG412" i="9"/>
  <c r="AG315" i="9"/>
  <c r="AG425" i="9"/>
  <c r="AG88" i="9"/>
  <c r="AG352" i="9"/>
  <c r="AG518" i="9"/>
  <c r="AF460" i="9"/>
  <c r="AG473" i="9"/>
  <c r="AG100" i="3"/>
  <c r="AG35" i="3"/>
  <c r="AG32" i="3"/>
  <c r="AF269" i="3"/>
  <c r="AG91" i="3"/>
  <c r="AJ194" i="3"/>
  <c r="AG96" i="3"/>
  <c r="AJ393" i="3"/>
  <c r="AF112" i="3"/>
  <c r="AF108" i="3"/>
  <c r="AI286" i="3"/>
  <c r="AG183" i="3"/>
  <c r="AJ218" i="3"/>
  <c r="AF34" i="3"/>
  <c r="AJ13" i="3"/>
  <c r="AG446" i="9"/>
  <c r="AJ490" i="9"/>
  <c r="AJ477" i="9"/>
  <c r="AG271" i="9"/>
  <c r="AJ322" i="9"/>
  <c r="AF363" i="9"/>
  <c r="AI517" i="9"/>
  <c r="AJ448" i="9"/>
  <c r="AG393" i="9"/>
  <c r="AJ443" i="9"/>
  <c r="AJ253" i="9"/>
  <c r="AI498" i="9"/>
  <c r="AG437" i="9"/>
  <c r="AI234" i="9"/>
  <c r="AF427" i="9"/>
  <c r="AG381" i="9"/>
  <c r="AG267" i="9"/>
  <c r="AJ221" i="9"/>
  <c r="AF447" i="9"/>
  <c r="AF406" i="9"/>
  <c r="AF377" i="9"/>
  <c r="AJ149" i="9"/>
  <c r="AJ424" i="9"/>
  <c r="AF458" i="9"/>
  <c r="AG163" i="9"/>
  <c r="AF480" i="9"/>
  <c r="AF466" i="9"/>
  <c r="AJ268" i="9"/>
  <c r="AF510" i="9"/>
  <c r="AJ336" i="9"/>
  <c r="AG170" i="9"/>
  <c r="AG442" i="9"/>
  <c r="AG462" i="9"/>
  <c r="AG266" i="9"/>
  <c r="AI459" i="9"/>
  <c r="AG520" i="9"/>
  <c r="AF275" i="9"/>
  <c r="AI346" i="9"/>
  <c r="AI398" i="9"/>
  <c r="AJ453" i="9"/>
  <c r="AG432" i="9"/>
  <c r="AF389" i="9"/>
  <c r="AG471" i="9"/>
  <c r="AF385" i="9"/>
  <c r="AJ289" i="9"/>
  <c r="AG174" i="9"/>
  <c r="AF212" i="9"/>
  <c r="AI257" i="9"/>
  <c r="AF169" i="9"/>
  <c r="AG505" i="9"/>
  <c r="AI502" i="9"/>
  <c r="AJ200" i="9"/>
  <c r="AF359" i="9"/>
  <c r="AF229" i="9"/>
  <c r="AJ272" i="9"/>
  <c r="AJ136" i="9"/>
  <c r="AJ99" i="9"/>
  <c r="AG260" i="9"/>
  <c r="AI420" i="9"/>
  <c r="AG49" i="3"/>
  <c r="AJ204" i="3"/>
  <c r="AG140" i="3"/>
  <c r="AG127" i="3"/>
  <c r="AG52" i="3"/>
  <c r="AG255" i="3"/>
  <c r="AJ99" i="3"/>
  <c r="AG102" i="3"/>
  <c r="AF411" i="3"/>
  <c r="AI252" i="3"/>
  <c r="AJ421" i="3"/>
  <c r="AF215" i="3"/>
  <c r="AI149" i="3"/>
  <c r="AF516" i="3"/>
  <c r="AG227" i="3"/>
  <c r="AF110" i="3"/>
  <c r="AF211" i="3"/>
  <c r="AF275" i="3"/>
  <c r="AF185" i="3"/>
  <c r="AI260" i="3"/>
  <c r="AG420" i="3"/>
  <c r="AI141" i="3"/>
  <c r="AJ82" i="3"/>
  <c r="AF219" i="3"/>
  <c r="AG161" i="3"/>
  <c r="AG157" i="3"/>
  <c r="AG247" i="3"/>
  <c r="AF75" i="3"/>
  <c r="AI363" i="3"/>
  <c r="G551" i="9"/>
  <c r="AG128" i="9"/>
  <c r="AF61" i="9"/>
  <c r="AG403" i="9"/>
  <c r="AI124" i="9"/>
  <c r="AF121" i="9"/>
  <c r="AJ492" i="9"/>
  <c r="AI142" i="9"/>
  <c r="AJ409" i="9"/>
  <c r="AI461" i="9"/>
  <c r="AF191" i="9"/>
  <c r="AI219" i="9"/>
  <c r="AG375" i="9"/>
  <c r="AJ396" i="9"/>
  <c r="AF176" i="9"/>
  <c r="AF197" i="9"/>
  <c r="AJ404" i="9"/>
  <c r="AJ358" i="9"/>
  <c r="AF520" i="3"/>
  <c r="AF303" i="3"/>
  <c r="AG58" i="3"/>
  <c r="AF169" i="3"/>
  <c r="AF118" i="3"/>
  <c r="AF390" i="3"/>
  <c r="AG259" i="3"/>
  <c r="AF103" i="9"/>
  <c r="AF51" i="3"/>
  <c r="AJ107" i="3"/>
  <c r="AI145" i="3"/>
  <c r="AF114" i="3"/>
  <c r="AG203" i="3"/>
  <c r="AG366" i="3"/>
  <c r="AJ493" i="3"/>
  <c r="AJ453" i="3"/>
  <c r="AJ312" i="9"/>
  <c r="AG512" i="9"/>
  <c r="AF18" i="9"/>
  <c r="AC18" i="9" s="1"/>
  <c r="AJ445" i="3"/>
  <c r="AF50" i="3"/>
  <c r="AG60" i="3"/>
  <c r="AG59" i="3"/>
  <c r="AF496" i="3"/>
  <c r="AJ41" i="9"/>
  <c r="AF51" i="9"/>
  <c r="AG108" i="9"/>
  <c r="AG395" i="9"/>
  <c r="AJ110" i="9"/>
  <c r="AJ119" i="3"/>
  <c r="AG148" i="3"/>
  <c r="AG358" i="3"/>
  <c r="AJ129" i="9"/>
  <c r="AJ41" i="3"/>
  <c r="AJ154" i="3"/>
  <c r="AI198" i="9"/>
  <c r="AF357" i="9"/>
  <c r="AJ282" i="9"/>
  <c r="AF294" i="9"/>
  <c r="AG495" i="9"/>
  <c r="AJ426" i="9"/>
  <c r="AF455" i="9"/>
  <c r="AJ413" i="9"/>
  <c r="AG487" i="9"/>
  <c r="AI177" i="9"/>
  <c r="AF185" i="9"/>
  <c r="AF201" i="9"/>
  <c r="AI400" i="9"/>
  <c r="AF421" i="9"/>
  <c r="AJ422" i="9"/>
  <c r="AG323" i="9"/>
  <c r="AG153" i="3"/>
  <c r="AG500" i="3"/>
  <c r="AJ95" i="3"/>
  <c r="AI115" i="3"/>
  <c r="AF65" i="3"/>
  <c r="AG444" i="3"/>
  <c r="AF62" i="3"/>
  <c r="AI111" i="3"/>
  <c r="AJ240" i="3"/>
  <c r="AF456" i="3"/>
  <c r="AF54" i="3"/>
  <c r="AG223" i="3"/>
  <c r="AF239" i="3"/>
  <c r="AF90" i="9"/>
  <c r="AF430" i="9"/>
  <c r="AJ15" i="3"/>
  <c r="AJ436" i="9"/>
  <c r="AI256" i="3"/>
  <c r="AG98" i="3"/>
  <c r="AF72" i="3"/>
  <c r="AF89" i="3"/>
  <c r="AF47" i="9"/>
  <c r="AF327" i="9"/>
  <c r="AJ75" i="9"/>
  <c r="AJ348" i="9"/>
  <c r="AG40" i="3"/>
  <c r="AJ103" i="3"/>
  <c r="AG132" i="3"/>
  <c r="AJ316" i="3"/>
  <c r="AI469" i="3"/>
  <c r="AJ383" i="3"/>
  <c r="AG291" i="3"/>
  <c r="AF370" i="3"/>
  <c r="AJ109" i="9"/>
  <c r="AJ158" i="3"/>
  <c r="AJ232" i="3"/>
  <c r="AG264" i="9"/>
  <c r="AG469" i="9"/>
  <c r="AI457" i="9"/>
  <c r="AJ515" i="9"/>
  <c r="AI445" i="9"/>
  <c r="AJ278" i="9"/>
  <c r="AF444" i="9"/>
  <c r="AF319" i="9"/>
  <c r="AG214" i="9"/>
  <c r="AF507" i="9"/>
  <c r="AJ291" i="9"/>
  <c r="AJ441" i="9"/>
  <c r="AF440" i="9"/>
  <c r="AG295" i="3"/>
  <c r="AJ124" i="3"/>
  <c r="AJ391" i="3"/>
  <c r="AI280" i="3"/>
  <c r="AF207" i="3"/>
  <c r="AG67" i="3"/>
  <c r="AG399" i="9"/>
  <c r="AF68" i="3"/>
  <c r="AF267" i="3"/>
  <c r="AI137" i="3"/>
  <c r="AJ42" i="9"/>
  <c r="AJ244" i="3"/>
  <c r="AF349" i="3"/>
  <c r="AF205" i="9"/>
  <c r="AJ33" i="9"/>
  <c r="AI118" i="9"/>
  <c r="AJ215" i="9"/>
  <c r="AG435" i="9"/>
  <c r="AF72" i="9"/>
  <c r="AF172" i="9"/>
  <c r="AG48" i="3"/>
  <c r="AG106" i="3"/>
  <c r="AG136" i="3"/>
  <c r="AG353" i="3"/>
  <c r="AG341" i="3"/>
  <c r="AJ249" i="9"/>
  <c r="AJ263" i="9"/>
  <c r="AG330" i="9"/>
  <c r="AJ318" i="9"/>
  <c r="AG31" i="9"/>
  <c r="AG454" i="9"/>
  <c r="AI40" i="9"/>
  <c r="AJ507" i="9"/>
  <c r="AJ32" i="9"/>
  <c r="AJ483" i="9"/>
  <c r="AI365" i="9"/>
  <c r="AF168" i="9"/>
  <c r="AJ403" i="9"/>
  <c r="AF341" i="9"/>
  <c r="AJ357" i="9"/>
  <c r="AJ283" i="9"/>
  <c r="AG334" i="9"/>
  <c r="AG459" i="9"/>
  <c r="AF210" i="9"/>
  <c r="AJ373" i="9"/>
  <c r="AJ399" i="9"/>
  <c r="AF336" i="3"/>
  <c r="AF385" i="3"/>
  <c r="AF83" i="3"/>
  <c r="AC83" i="3" s="1"/>
  <c r="AF242" i="3"/>
  <c r="AI251" i="3"/>
  <c r="AF226" i="3"/>
  <c r="AI279" i="3"/>
  <c r="AJ77" i="9"/>
  <c r="AG86" i="9"/>
  <c r="AJ56" i="3"/>
  <c r="AF143" i="3"/>
  <c r="AF13" i="3"/>
  <c r="AC13" i="3" s="1"/>
  <c r="BD18" i="3" s="1"/>
  <c r="AF302" i="3"/>
  <c r="AG15" i="9"/>
  <c r="AJ254" i="9"/>
  <c r="AF38" i="9"/>
  <c r="AG217" i="9"/>
  <c r="AJ25" i="9"/>
  <c r="AF216" i="9"/>
  <c r="AG14" i="3"/>
  <c r="AI262" i="9"/>
  <c r="AI245" i="9"/>
  <c r="AI80" i="3"/>
  <c r="AJ185" i="3"/>
  <c r="AF121" i="3"/>
  <c r="AF230" i="3"/>
  <c r="AI39" i="9"/>
  <c r="AJ361" i="9"/>
  <c r="AI28" i="9"/>
  <c r="AG73" i="9"/>
  <c r="AI157" i="9"/>
  <c r="AF119" i="9"/>
  <c r="AF202" i="3"/>
  <c r="AI223" i="3"/>
  <c r="AG37" i="9"/>
  <c r="AJ141" i="9"/>
  <c r="AJ495" i="9"/>
  <c r="AJ51" i="3"/>
  <c r="AJ102" i="3"/>
  <c r="AI276" i="9"/>
  <c r="AJ275" i="9"/>
  <c r="AF112" i="9"/>
  <c r="AF303" i="9"/>
  <c r="AG198" i="9"/>
  <c r="AJ499" i="9"/>
  <c r="AG356" i="9"/>
  <c r="AG506" i="9"/>
  <c r="AF453" i="9"/>
  <c r="AJ491" i="9"/>
  <c r="AF316" i="9"/>
  <c r="AI169" i="9"/>
  <c r="AG109" i="9"/>
  <c r="AJ421" i="9"/>
  <c r="AI300" i="9"/>
  <c r="AF360" i="9"/>
  <c r="AF481" i="9"/>
  <c r="AI503" i="9"/>
  <c r="AI164" i="9"/>
  <c r="AG477" i="9"/>
  <c r="AG486" i="9"/>
  <c r="AJ343" i="9"/>
  <c r="AF494" i="9"/>
  <c r="AJ44" i="3"/>
  <c r="AG135" i="3"/>
  <c r="AF176" i="3"/>
  <c r="AJ275" i="3"/>
  <c r="AJ136" i="3"/>
  <c r="AJ36" i="3"/>
  <c r="AI93" i="3"/>
  <c r="AF246" i="3"/>
  <c r="AJ283" i="3"/>
  <c r="AI203" i="9"/>
  <c r="AI188" i="9"/>
  <c r="AI231" i="9"/>
  <c r="AF193" i="9"/>
  <c r="AI240" i="9"/>
  <c r="AJ26" i="9"/>
  <c r="AJ258" i="9"/>
  <c r="AF490" i="9"/>
  <c r="AF20" i="3"/>
  <c r="AC20" i="3" s="1"/>
  <c r="AJ235" i="3"/>
  <c r="AF210" i="3"/>
  <c r="AF131" i="3"/>
  <c r="AG394" i="9"/>
  <c r="AJ182" i="9"/>
  <c r="AF261" i="9"/>
  <c r="AJ174" i="9"/>
  <c r="AG434" i="9"/>
  <c r="AG23" i="9"/>
  <c r="AJ62" i="9"/>
  <c r="AJ74" i="9"/>
  <c r="AJ235" i="9"/>
  <c r="AJ347" i="9"/>
  <c r="AJ57" i="3"/>
  <c r="AJ114" i="3"/>
  <c r="AJ460" i="9"/>
  <c r="AG317" i="9"/>
  <c r="AJ440" i="9"/>
  <c r="AJ342" i="9"/>
  <c r="AJ27" i="9"/>
  <c r="AF155" i="9"/>
  <c r="AI518" i="9"/>
  <c r="AJ512" i="9"/>
  <c r="AJ250" i="9"/>
  <c r="AF329" i="9"/>
  <c r="AI207" i="9"/>
  <c r="AF161" i="9"/>
  <c r="AJ296" i="9"/>
  <c r="AG468" i="9"/>
  <c r="AI417" i="9"/>
  <c r="AJ162" i="9"/>
  <c r="AJ152" i="9"/>
  <c r="AI178" i="9"/>
  <c r="AG402" i="9"/>
  <c r="AF230" i="9"/>
  <c r="AF351" i="9"/>
  <c r="AJ269" i="9"/>
  <c r="AJ313" i="9"/>
  <c r="AF409" i="3"/>
  <c r="AG147" i="3"/>
  <c r="AI161" i="3"/>
  <c r="AJ231" i="3"/>
  <c r="AI89" i="3"/>
  <c r="AI77" i="3"/>
  <c r="AI48" i="3"/>
  <c r="AD48" i="3" s="1"/>
  <c r="AJ177" i="3"/>
  <c r="AJ66" i="3"/>
  <c r="AJ379" i="9"/>
  <c r="AG234" i="9"/>
  <c r="AJ53" i="9"/>
  <c r="AJ194" i="9"/>
  <c r="AF282" i="9"/>
  <c r="AG411" i="9"/>
  <c r="AI22" i="3"/>
  <c r="AD22" i="3" s="1"/>
  <c r="AJ487" i="9"/>
  <c r="AF88" i="3"/>
  <c r="AF257" i="9"/>
  <c r="AI304" i="9"/>
  <c r="AF206" i="9"/>
  <c r="AG511" i="9"/>
  <c r="AI145" i="9"/>
  <c r="AJ64" i="3"/>
  <c r="AJ199" i="3"/>
  <c r="AJ247" i="3"/>
  <c r="AJ67" i="3"/>
  <c r="AG19" i="3"/>
  <c r="AG361" i="3"/>
  <c r="AF352" i="3"/>
  <c r="AF410" i="3"/>
  <c r="AJ287" i="3"/>
  <c r="AJ263" i="3"/>
  <c r="AF463" i="3"/>
  <c r="AG483" i="3"/>
  <c r="AG293" i="3"/>
  <c r="AF229" i="3"/>
  <c r="AF273" i="3"/>
  <c r="AJ397" i="3"/>
  <c r="AG335" i="3"/>
  <c r="AI373" i="3"/>
  <c r="AJ511" i="3"/>
  <c r="AF430" i="3"/>
  <c r="AF301" i="3"/>
  <c r="AG384" i="3"/>
  <c r="D580" i="9"/>
  <c r="S548" i="9"/>
  <c r="D579" i="9"/>
  <c r="S547" i="9"/>
  <c r="P525" i="9"/>
  <c r="D556" i="9"/>
  <c r="S524" i="9"/>
  <c r="AF309" i="3"/>
  <c r="AF458" i="3"/>
  <c r="AI447" i="3"/>
  <c r="AF225" i="3"/>
  <c r="AI262" i="3"/>
  <c r="AG510" i="3"/>
  <c r="AJ519" i="3"/>
  <c r="AI365" i="3"/>
  <c r="AG285" i="3"/>
  <c r="P547" i="9"/>
  <c r="D578" i="9"/>
  <c r="S546" i="9"/>
  <c r="D577" i="9"/>
  <c r="S545" i="9"/>
  <c r="D576" i="9"/>
  <c r="S544" i="9"/>
  <c r="D575" i="9"/>
  <c r="S543" i="9"/>
  <c r="D574" i="9"/>
  <c r="S542" i="9"/>
  <c r="D573" i="9"/>
  <c r="S541" i="9"/>
  <c r="D572" i="9"/>
  <c r="S540" i="9"/>
  <c r="D571" i="9"/>
  <c r="S539" i="9"/>
  <c r="AF322" i="3"/>
  <c r="AF486" i="3"/>
  <c r="AG392" i="3"/>
  <c r="AG289" i="3"/>
  <c r="AJ423" i="3"/>
  <c r="AG400" i="3"/>
  <c r="AJ435" i="3"/>
  <c r="AJ238" i="3"/>
  <c r="D570" i="9"/>
  <c r="S538" i="9"/>
  <c r="D569" i="9"/>
  <c r="S537" i="9"/>
  <c r="D568" i="9"/>
  <c r="S536" i="9"/>
  <c r="D567" i="9"/>
  <c r="S535" i="9"/>
  <c r="D566" i="9"/>
  <c r="S534" i="9"/>
  <c r="D565" i="9"/>
  <c r="S533" i="9"/>
  <c r="P533" i="9"/>
  <c r="D564" i="9"/>
  <c r="S532" i="9"/>
  <c r="D563" i="9"/>
  <c r="S531" i="9"/>
  <c r="D562" i="9"/>
  <c r="S530" i="9"/>
  <c r="D561" i="9"/>
  <c r="S529" i="9"/>
  <c r="D560" i="9"/>
  <c r="S528" i="9"/>
  <c r="D559" i="9"/>
  <c r="S527" i="9"/>
  <c r="D558" i="9"/>
  <c r="S526" i="9"/>
  <c r="D557" i="9"/>
  <c r="S525" i="9"/>
  <c r="AI16" i="9"/>
  <c r="AD16" i="9" s="1"/>
  <c r="T523" i="9"/>
  <c r="AG17" i="9"/>
  <c r="Q545" i="9"/>
  <c r="Q523" i="9"/>
  <c r="Q529" i="9"/>
  <c r="AF178" i="3"/>
  <c r="AF472" i="3"/>
  <c r="AJ116" i="3"/>
  <c r="AF139" i="3"/>
  <c r="AI155" i="3"/>
  <c r="AJ181" i="3"/>
  <c r="AF326" i="3"/>
  <c r="AF408" i="3"/>
  <c r="AF168" i="3"/>
  <c r="AF149" i="3"/>
  <c r="AF343" i="3"/>
  <c r="AF480" i="3"/>
  <c r="AG47" i="3"/>
  <c r="AF55" i="3"/>
  <c r="AI70" i="3"/>
  <c r="AF152" i="3"/>
  <c r="AG184" i="3"/>
  <c r="AG252" i="3"/>
  <c r="AJ269" i="3"/>
  <c r="AG376" i="3"/>
  <c r="AJ221" i="3"/>
  <c r="AF476" i="3"/>
  <c r="AJ427" i="3"/>
  <c r="AF347" i="3"/>
  <c r="AI310" i="3"/>
  <c r="AI499" i="3"/>
  <c r="AF29" i="3"/>
  <c r="AI123" i="3"/>
  <c r="AI72" i="3"/>
  <c r="AI215" i="3"/>
  <c r="AI265" i="3"/>
  <c r="AJ346" i="3"/>
  <c r="AI403" i="3"/>
  <c r="AI461" i="3"/>
  <c r="AF43" i="3"/>
  <c r="AC43" i="3" s="1"/>
  <c r="AG122" i="3"/>
  <c r="AG170" i="3"/>
  <c r="AG182" i="3"/>
  <c r="AG258" i="3"/>
  <c r="AG292" i="3"/>
  <c r="AF404" i="3"/>
  <c r="AG478" i="3"/>
  <c r="AJ60" i="3"/>
  <c r="AG97" i="3"/>
  <c r="AG216" i="3"/>
  <c r="AI271" i="3"/>
  <c r="AG508" i="3"/>
  <c r="AI489" i="3"/>
  <c r="AG254" i="3"/>
  <c r="AF320" i="3"/>
  <c r="AF166" i="3"/>
  <c r="AF240" i="3"/>
  <c r="AG17" i="3"/>
  <c r="AJ59" i="3"/>
  <c r="AJ98" i="3"/>
  <c r="AJ120" i="3"/>
  <c r="AI53" i="3"/>
  <c r="AF424" i="3"/>
  <c r="AF218" i="3"/>
  <c r="AG354" i="3"/>
  <c r="AJ227" i="3"/>
  <c r="AJ497" i="3"/>
  <c r="AG12" i="3"/>
  <c r="AJ34" i="3"/>
  <c r="AF126" i="3"/>
  <c r="AI334" i="3"/>
  <c r="AF380" i="3"/>
  <c r="AG212" i="3"/>
  <c r="AG228" i="3"/>
  <c r="AG432" i="3"/>
  <c r="AG331" i="3"/>
  <c r="AJ465" i="3"/>
  <c r="AJ32" i="3"/>
  <c r="AI50" i="3"/>
  <c r="AF105" i="3"/>
  <c r="AF266" i="3"/>
  <c r="AI285" i="3"/>
  <c r="AG396" i="3"/>
  <c r="AF250" i="3"/>
  <c r="AJ289" i="3"/>
  <c r="AJ304" i="3"/>
  <c r="AF313" i="3"/>
  <c r="AJ243" i="3"/>
  <c r="AF39" i="3"/>
  <c r="AC39" i="3" s="1"/>
  <c r="AG28" i="3"/>
  <c r="AI78" i="3"/>
  <c r="AJ169" i="3"/>
  <c r="AI76" i="3"/>
  <c r="AI239" i="3"/>
  <c r="AJ249" i="3"/>
  <c r="AI295" i="3"/>
  <c r="AG27" i="3"/>
  <c r="AG109" i="3"/>
  <c r="AF186" i="3"/>
  <c r="AG272" i="3"/>
  <c r="AF378" i="3"/>
  <c r="AF436" i="3"/>
  <c r="AF492" i="3"/>
  <c r="AJ68" i="3"/>
  <c r="AG101" i="3"/>
  <c r="AG117" i="3"/>
  <c r="AI267" i="3"/>
  <c r="AI291" i="3"/>
  <c r="AG442" i="3"/>
  <c r="AI300" i="3"/>
  <c r="AJ350" i="3"/>
  <c r="AI439" i="3"/>
  <c r="AF333" i="3"/>
  <c r="AJ33" i="3"/>
  <c r="AJ69" i="3"/>
  <c r="AJ108" i="3"/>
  <c r="AJ140" i="3"/>
  <c r="AJ190" i="3"/>
  <c r="AI12" i="3"/>
  <c r="AD12" i="3" s="1"/>
  <c r="AI14" i="3"/>
  <c r="AD14" i="3" s="1"/>
  <c r="AI388" i="9"/>
  <c r="AJ388" i="9"/>
  <c r="AG383" i="9"/>
  <c r="AF383" i="9"/>
  <c r="AI376" i="9"/>
  <c r="AJ376" i="9"/>
  <c r="AG369" i="9"/>
  <c r="AF369" i="9"/>
  <c r="AF365" i="9"/>
  <c r="AG365" i="9"/>
  <c r="AI344" i="9"/>
  <c r="AJ344" i="9"/>
  <c r="AF342" i="9"/>
  <c r="AG342" i="9"/>
  <c r="AF337" i="9"/>
  <c r="AG337" i="9"/>
  <c r="AJ332" i="9"/>
  <c r="AI332" i="9"/>
  <c r="AI323" i="9"/>
  <c r="AJ323" i="9"/>
  <c r="AF318" i="9"/>
  <c r="AG318" i="9"/>
  <c r="AG313" i="9"/>
  <c r="AF313" i="9"/>
  <c r="AI305" i="9"/>
  <c r="AJ305" i="9"/>
  <c r="AG300" i="9"/>
  <c r="AF300" i="9"/>
  <c r="AI293" i="9"/>
  <c r="AJ293" i="9"/>
  <c r="AG279" i="9"/>
  <c r="AF279" i="9"/>
  <c r="AI259" i="9"/>
  <c r="AJ259" i="9"/>
  <c r="AG258" i="9"/>
  <c r="AF258" i="9"/>
  <c r="AF254" i="9"/>
  <c r="AG254" i="9"/>
  <c r="AF239" i="9"/>
  <c r="AG239" i="9"/>
  <c r="AG235" i="9"/>
  <c r="AF235" i="9"/>
  <c r="AJ223" i="9"/>
  <c r="AI223" i="9"/>
  <c r="AG218" i="9"/>
  <c r="AF218" i="9"/>
  <c r="AJ208" i="9"/>
  <c r="AI208" i="9"/>
  <c r="AF207" i="9"/>
  <c r="AG207" i="9"/>
  <c r="AF199" i="9"/>
  <c r="AG199" i="9"/>
  <c r="AJ196" i="9"/>
  <c r="AI196" i="9"/>
  <c r="AJ195" i="9"/>
  <c r="AI195" i="9"/>
  <c r="AJ190" i="9"/>
  <c r="AI190" i="9"/>
  <c r="AJ183" i="9"/>
  <c r="AI183" i="9"/>
  <c r="AG182" i="9"/>
  <c r="AF182" i="9"/>
  <c r="AJ165" i="9"/>
  <c r="AI165" i="9"/>
  <c r="AG164" i="9"/>
  <c r="AF164" i="9"/>
  <c r="AI158" i="9"/>
  <c r="AJ158" i="9"/>
  <c r="AF157" i="9"/>
  <c r="AG157" i="9"/>
  <c r="AI153" i="9"/>
  <c r="AJ153" i="9"/>
  <c r="AF150" i="9"/>
  <c r="AG150" i="9"/>
  <c r="AG145" i="9"/>
  <c r="AF145" i="9"/>
  <c r="AF141" i="9"/>
  <c r="AG141" i="9"/>
  <c r="AG137" i="9"/>
  <c r="AF137" i="9"/>
  <c r="AJ128" i="9"/>
  <c r="AI128" i="9"/>
  <c r="AG127" i="9"/>
  <c r="AF127" i="9"/>
  <c r="AI123" i="9"/>
  <c r="AJ123" i="9"/>
  <c r="AI117" i="9"/>
  <c r="AJ117" i="9"/>
  <c r="AG116" i="9"/>
  <c r="AF116" i="9"/>
  <c r="AG106" i="9"/>
  <c r="AF106" i="9"/>
  <c r="AJ102" i="9"/>
  <c r="AI102" i="9"/>
  <c r="AG100" i="9"/>
  <c r="AF100" i="9"/>
  <c r="AG96" i="9"/>
  <c r="AF96" i="9"/>
  <c r="AG92" i="9"/>
  <c r="AF92" i="9"/>
  <c r="AI83" i="9"/>
  <c r="AJ83" i="9"/>
  <c r="AJ73" i="9"/>
  <c r="AI73" i="9"/>
  <c r="AI72" i="9"/>
  <c r="AJ72" i="9"/>
  <c r="AF71" i="9"/>
  <c r="AG71" i="9"/>
  <c r="AG69" i="9"/>
  <c r="AF69" i="9"/>
  <c r="AG68" i="9"/>
  <c r="AF68" i="9"/>
  <c r="AJ61" i="9"/>
  <c r="AI61" i="9"/>
  <c r="AI60" i="9"/>
  <c r="AJ60" i="9"/>
  <c r="AF59" i="9"/>
  <c r="AG59" i="9"/>
  <c r="AG58" i="9"/>
  <c r="AF58" i="9"/>
  <c r="AF57" i="9"/>
  <c r="AG57" i="9"/>
  <c r="AJ51" i="9"/>
  <c r="AI51" i="9"/>
  <c r="AG50" i="9"/>
  <c r="AF50" i="9"/>
  <c r="AG45" i="9"/>
  <c r="AF45" i="9"/>
  <c r="AF44" i="9"/>
  <c r="AG44" i="9"/>
  <c r="AJ31" i="9"/>
  <c r="AI31" i="9"/>
  <c r="AG30" i="9"/>
  <c r="AF30" i="9"/>
  <c r="C563" i="9"/>
  <c r="P531" i="9"/>
  <c r="AJ255" i="9"/>
  <c r="AF338" i="9"/>
  <c r="AF262" i="9"/>
  <c r="AI228" i="9"/>
  <c r="AG213" i="9"/>
  <c r="AF308" i="9"/>
  <c r="AJ179" i="9"/>
  <c r="AJ270" i="9"/>
  <c r="AJ314" i="9"/>
  <c r="AF304" i="9"/>
  <c r="AJ37" i="9"/>
  <c r="AF347" i="9"/>
  <c r="AI184" i="9"/>
  <c r="AJ251" i="9"/>
  <c r="AI353" i="9"/>
  <c r="AF46" i="9"/>
  <c r="AJ265" i="9"/>
  <c r="AJ241" i="9"/>
  <c r="AG361" i="9"/>
  <c r="AG292" i="9"/>
  <c r="AG343" i="9"/>
  <c r="AG387" i="9"/>
  <c r="AJ204" i="9"/>
  <c r="AF475" i="3"/>
  <c r="AF519" i="3"/>
  <c r="AF389" i="3"/>
  <c r="AJ406" i="3"/>
  <c r="AI448" i="3"/>
  <c r="AJ508" i="3"/>
  <c r="AJ23" i="9"/>
  <c r="AG120" i="9"/>
  <c r="AG226" i="9"/>
  <c r="AJ122" i="9"/>
  <c r="AG36" i="9"/>
  <c r="T3" i="9"/>
  <c r="T3" i="3"/>
  <c r="AJ484" i="9"/>
  <c r="AI484" i="9"/>
  <c r="AG482" i="9"/>
  <c r="AF482" i="9"/>
  <c r="AI384" i="9"/>
  <c r="AJ384" i="9"/>
  <c r="AJ380" i="9"/>
  <c r="AI380" i="9"/>
  <c r="AI366" i="9"/>
  <c r="AJ366" i="9"/>
  <c r="AI362" i="9"/>
  <c r="AJ362" i="9"/>
  <c r="AI339" i="9"/>
  <c r="AJ339" i="9"/>
  <c r="AG331" i="9"/>
  <c r="AF331" i="9"/>
  <c r="AF326" i="9"/>
  <c r="AG326" i="9"/>
  <c r="AI301" i="9"/>
  <c r="AJ301" i="9"/>
  <c r="AG283" i="9"/>
  <c r="AF283" i="9"/>
  <c r="AG500" i="9"/>
  <c r="AJ309" i="9"/>
  <c r="AF288" i="9"/>
  <c r="AG296" i="9"/>
  <c r="AJ370" i="9"/>
  <c r="AF222" i="9"/>
  <c r="AJ107" i="9"/>
  <c r="AJ138" i="9"/>
  <c r="AI392" i="9"/>
  <c r="AJ479" i="9"/>
  <c r="AJ134" i="9"/>
  <c r="AI516" i="3"/>
  <c r="AJ516" i="3"/>
  <c r="AJ512" i="3"/>
  <c r="AI512" i="3"/>
  <c r="AG503" i="3"/>
  <c r="AF503" i="3"/>
  <c r="AF495" i="3"/>
  <c r="AG495" i="3"/>
  <c r="AJ492" i="3"/>
  <c r="AI492" i="3"/>
  <c r="AG491" i="3"/>
  <c r="AF491" i="3"/>
  <c r="AI488" i="3"/>
  <c r="AJ488" i="3"/>
  <c r="AF487" i="3"/>
  <c r="AG487" i="3"/>
  <c r="AJ484" i="3"/>
  <c r="AI484" i="3"/>
  <c r="AF479" i="3"/>
  <c r="AG479" i="3"/>
  <c r="AJ468" i="3"/>
  <c r="AI468" i="3"/>
  <c r="AF459" i="3"/>
  <c r="AG459" i="3"/>
  <c r="AI456" i="3"/>
  <c r="AJ456" i="3"/>
  <c r="AF455" i="3"/>
  <c r="AG455" i="3"/>
  <c r="AI452" i="3"/>
  <c r="AJ452" i="3"/>
  <c r="AI444" i="3"/>
  <c r="AJ444" i="3"/>
  <c r="AG443" i="3"/>
  <c r="AF443" i="3"/>
  <c r="AG431" i="3"/>
  <c r="AF431" i="3"/>
  <c r="AF427" i="3"/>
  <c r="AG427" i="3"/>
  <c r="AG419" i="3"/>
  <c r="AF419" i="3"/>
  <c r="AG414" i="3"/>
  <c r="AF414" i="3"/>
  <c r="AF405" i="3"/>
  <c r="AG405" i="3"/>
  <c r="AI398" i="3"/>
  <c r="AJ398" i="3"/>
  <c r="AJ394" i="3"/>
  <c r="AI394" i="3"/>
  <c r="AG393" i="3"/>
  <c r="AF393" i="3"/>
  <c r="AI382" i="3"/>
  <c r="AJ382" i="3"/>
  <c r="AJ378" i="3"/>
  <c r="AI378" i="3"/>
  <c r="AG373" i="3"/>
  <c r="AF373" i="3"/>
  <c r="AF357" i="3"/>
  <c r="AG357" i="3"/>
  <c r="AJ353" i="3"/>
  <c r="AI353" i="3"/>
  <c r="AI349" i="3"/>
  <c r="AJ349" i="3"/>
  <c r="AF348" i="3"/>
  <c r="AG348" i="3"/>
  <c r="AJ345" i="3"/>
  <c r="AI345" i="3"/>
  <c r="AG340" i="3"/>
  <c r="AF340" i="3"/>
  <c r="AJ333" i="3"/>
  <c r="AI333" i="3"/>
  <c r="AG332" i="3"/>
  <c r="AF332" i="3"/>
  <c r="AG327" i="3"/>
  <c r="AF327" i="3"/>
  <c r="AF323" i="3"/>
  <c r="AG323" i="3"/>
  <c r="AI315" i="3"/>
  <c r="AJ315" i="3"/>
  <c r="AJ307" i="3"/>
  <c r="AI307" i="3"/>
  <c r="AI303" i="3"/>
  <c r="AJ303" i="3"/>
  <c r="AI298" i="3"/>
  <c r="AJ298" i="3"/>
  <c r="AG297" i="3"/>
  <c r="AF297" i="3"/>
  <c r="AI294" i="3"/>
  <c r="AJ294" i="3"/>
  <c r="AI290" i="3"/>
  <c r="AJ290" i="3"/>
  <c r="AJ282" i="3"/>
  <c r="AI282" i="3"/>
  <c r="AG281" i="3"/>
  <c r="AF281" i="3"/>
  <c r="AJ278" i="3"/>
  <c r="AI278" i="3"/>
  <c r="AF277" i="3"/>
  <c r="AG277" i="3"/>
  <c r="AI274" i="3"/>
  <c r="AJ274" i="3"/>
  <c r="AJ270" i="3"/>
  <c r="AI270" i="3"/>
  <c r="AJ266" i="3"/>
  <c r="AI266" i="3"/>
  <c r="AG265" i="3"/>
  <c r="AF265" i="3"/>
  <c r="AF261" i="3"/>
  <c r="AG261" i="3"/>
  <c r="AJ254" i="3"/>
  <c r="AI254" i="3"/>
  <c r="AI250" i="3"/>
  <c r="AJ250" i="3"/>
  <c r="AG245" i="3"/>
  <c r="AF245" i="3"/>
  <c r="AI242" i="3"/>
  <c r="AJ242" i="3"/>
  <c r="AG233" i="3"/>
  <c r="AF233" i="3"/>
  <c r="AI230" i="3"/>
  <c r="AJ230" i="3"/>
  <c r="AI222" i="3"/>
  <c r="AJ222" i="3"/>
  <c r="AF221" i="3"/>
  <c r="AG221" i="3"/>
  <c r="AG217" i="3"/>
  <c r="AF217" i="3"/>
  <c r="AI214" i="3"/>
  <c r="AJ214" i="3"/>
  <c r="AI210" i="3"/>
  <c r="AJ210" i="3"/>
  <c r="AI206" i="3"/>
  <c r="AJ206" i="3"/>
  <c r="AF201" i="3"/>
  <c r="AG201" i="3"/>
  <c r="AI198" i="3"/>
  <c r="AJ198" i="3"/>
  <c r="AG192" i="3"/>
  <c r="AF192" i="3"/>
  <c r="AI188" i="3"/>
  <c r="AJ188" i="3"/>
  <c r="AF187" i="3"/>
  <c r="AG187" i="3"/>
  <c r="AI184" i="3"/>
  <c r="AJ184" i="3"/>
  <c r="AI180" i="3"/>
  <c r="AJ180" i="3"/>
  <c r="AF175" i="3"/>
  <c r="AG175" i="3"/>
  <c r="AI172" i="3"/>
  <c r="AJ172" i="3"/>
  <c r="AG171" i="3"/>
  <c r="AF171" i="3"/>
  <c r="AI168" i="3"/>
  <c r="AJ168" i="3"/>
  <c r="AI152" i="3"/>
  <c r="AJ152" i="3"/>
  <c r="AI147" i="3"/>
  <c r="AJ147" i="3"/>
  <c r="AF134" i="3"/>
  <c r="AG134" i="3"/>
  <c r="AF130" i="3"/>
  <c r="AG130" i="3"/>
  <c r="AG129" i="3"/>
  <c r="AF129" i="3"/>
  <c r="AF120" i="3"/>
  <c r="AG120" i="3"/>
  <c r="AF116" i="3"/>
  <c r="AG116" i="3"/>
  <c r="AJ97" i="3"/>
  <c r="AI97" i="3"/>
  <c r="AI88" i="3"/>
  <c r="AJ88" i="3"/>
  <c r="AF87" i="3"/>
  <c r="AG87" i="3"/>
  <c r="AI83" i="3"/>
  <c r="AJ83" i="3"/>
  <c r="AG81" i="3"/>
  <c r="AF81" i="3"/>
  <c r="AF79" i="3"/>
  <c r="AG79" i="3"/>
  <c r="AG77" i="3"/>
  <c r="AF77" i="3"/>
  <c r="AF74" i="3"/>
  <c r="AG74" i="3"/>
  <c r="AG73" i="3"/>
  <c r="AF73" i="3"/>
  <c r="AF71" i="3"/>
  <c r="AG71" i="3"/>
  <c r="AG70" i="3"/>
  <c r="AF70" i="3"/>
  <c r="AF69" i="3"/>
  <c r="AG69" i="3"/>
  <c r="AF64" i="3"/>
  <c r="AG64" i="3"/>
  <c r="AF63" i="3"/>
  <c r="AG63" i="3"/>
  <c r="AF57" i="3"/>
  <c r="AG57" i="3"/>
  <c r="AF56" i="3"/>
  <c r="AG56" i="3"/>
  <c r="AI54" i="3"/>
  <c r="AJ54" i="3"/>
  <c r="AF46" i="3"/>
  <c r="AG46" i="3"/>
  <c r="AF42" i="3"/>
  <c r="AG42" i="3"/>
  <c r="AI39" i="3"/>
  <c r="AJ39" i="3"/>
  <c r="AF38" i="3"/>
  <c r="AC38" i="3" s="1"/>
  <c r="AG38" i="3"/>
  <c r="AG33" i="3"/>
  <c r="AF33" i="3"/>
  <c r="AG31" i="3"/>
  <c r="AF31" i="3"/>
  <c r="AF30" i="3"/>
  <c r="AG30" i="3"/>
  <c r="AJ28" i="3"/>
  <c r="AI28" i="3"/>
  <c r="AI27" i="3"/>
  <c r="AJ27" i="3"/>
  <c r="AI26" i="3"/>
  <c r="AJ26" i="3"/>
  <c r="AI25" i="3"/>
  <c r="AD25" i="3" s="1"/>
  <c r="AJ25" i="3"/>
  <c r="AG24" i="3"/>
  <c r="AF24" i="3"/>
  <c r="AC24" i="3" s="1"/>
  <c r="AF23" i="3"/>
  <c r="AG23" i="3"/>
  <c r="AF22" i="3"/>
  <c r="AG22" i="3"/>
  <c r="AI17" i="3"/>
  <c r="AD17" i="3" s="1"/>
  <c r="AJ17" i="3"/>
  <c r="AF16" i="3"/>
  <c r="AC16" i="3" s="1"/>
  <c r="AG16" i="3"/>
  <c r="AI437" i="9"/>
  <c r="AJ437" i="9"/>
  <c r="AF138" i="9"/>
  <c r="AG138" i="9"/>
  <c r="AG21" i="9"/>
  <c r="AF21" i="9"/>
  <c r="AJ462" i="9"/>
  <c r="AJ401" i="9"/>
  <c r="AF404" i="9"/>
  <c r="AJ452" i="9"/>
  <c r="AJ143" i="9"/>
  <c r="AG158" i="9"/>
  <c r="AJ432" i="9"/>
  <c r="AJ494" i="9"/>
  <c r="AF171" i="9"/>
  <c r="AI154" i="9"/>
  <c r="AF151" i="9"/>
  <c r="AG396" i="9"/>
  <c r="AJ90" i="9"/>
  <c r="D555" i="9"/>
  <c r="AG252" i="9"/>
  <c r="AF252" i="9"/>
  <c r="AJ167" i="9"/>
  <c r="AI167" i="9"/>
  <c r="AI20" i="9"/>
  <c r="AD20" i="9" s="1"/>
  <c r="AJ20" i="9"/>
  <c r="C573" i="9"/>
  <c r="P541" i="9"/>
  <c r="AF501" i="9"/>
  <c r="AG501" i="9"/>
  <c r="AG461" i="9"/>
  <c r="AF461" i="9"/>
  <c r="AG441" i="9"/>
  <c r="AF441" i="9"/>
  <c r="AI428" i="9"/>
  <c r="AJ428" i="9"/>
  <c r="AF413" i="9"/>
  <c r="AG413" i="9"/>
  <c r="AJ397" i="9"/>
  <c r="AI397" i="9"/>
  <c r="AG179" i="9"/>
  <c r="AF179" i="9"/>
  <c r="AI135" i="9"/>
  <c r="AJ135" i="9"/>
  <c r="AI131" i="9"/>
  <c r="AJ131" i="9"/>
  <c r="AF89" i="9"/>
  <c r="AG89" i="9"/>
  <c r="AI393" i="9"/>
  <c r="AG97" i="9"/>
  <c r="AG450" i="9"/>
  <c r="AI364" i="9"/>
  <c r="AJ364" i="9"/>
  <c r="AI321" i="9"/>
  <c r="AJ321" i="9"/>
  <c r="AI248" i="9"/>
  <c r="AJ248" i="9"/>
  <c r="AJ238" i="9"/>
  <c r="AI238" i="9"/>
  <c r="AI230" i="9"/>
  <c r="AJ230" i="9"/>
  <c r="AJ225" i="9"/>
  <c r="AI225" i="9"/>
  <c r="AI217" i="9"/>
  <c r="AJ217" i="9"/>
  <c r="AF422" i="9"/>
  <c r="AG502" i="9"/>
  <c r="AI114" i="9"/>
  <c r="AF281" i="9"/>
  <c r="AJ172" i="9"/>
  <c r="AI410" i="9"/>
  <c r="AF142" i="9"/>
  <c r="AJ193" i="9"/>
  <c r="AF237" i="9"/>
  <c r="AF122" i="9"/>
  <c r="AJ317" i="9"/>
  <c r="AF517" i="9"/>
  <c r="AF123" i="9"/>
  <c r="AF451" i="9"/>
  <c r="AG107" i="9"/>
  <c r="AI108" i="9"/>
  <c r="AI160" i="9"/>
  <c r="AG16" i="9"/>
  <c r="AG400" i="9"/>
  <c r="AJ173" i="9"/>
  <c r="AF409" i="9"/>
  <c r="AF153" i="9"/>
  <c r="AF113" i="9"/>
  <c r="AG431" i="9"/>
  <c r="AJ130" i="9"/>
  <c r="AI168" i="9"/>
  <c r="AI98" i="9"/>
  <c r="AF192" i="9"/>
  <c r="AF243" i="9"/>
  <c r="AG345" i="9"/>
  <c r="AF445" i="9"/>
  <c r="AF247" i="9"/>
  <c r="AI12" i="9"/>
  <c r="AD12" i="9" s="1"/>
  <c r="AI202" i="9"/>
  <c r="AJ307" i="9"/>
  <c r="AJ446" i="9"/>
  <c r="AG518" i="3"/>
  <c r="AF518" i="3"/>
  <c r="AG506" i="3"/>
  <c r="AF506" i="3"/>
  <c r="AJ475" i="3"/>
  <c r="AI475" i="3"/>
  <c r="AG466" i="3"/>
  <c r="AF466" i="3"/>
  <c r="AI455" i="3"/>
  <c r="AJ455" i="3"/>
  <c r="AI431" i="3"/>
  <c r="AJ431" i="3"/>
  <c r="AG417" i="3"/>
  <c r="AF417" i="3"/>
  <c r="AG413" i="3"/>
  <c r="AF413" i="3"/>
  <c r="AJ377" i="3"/>
  <c r="AI377" i="3"/>
  <c r="AF372" i="3"/>
  <c r="AG372" i="3"/>
  <c r="AI369" i="3"/>
  <c r="AJ369" i="3"/>
  <c r="AF360" i="3"/>
  <c r="AG360" i="3"/>
  <c r="AG318" i="3"/>
  <c r="AF318" i="3"/>
  <c r="AJ297" i="3"/>
  <c r="AI297" i="3"/>
  <c r="AG296" i="3"/>
  <c r="AF296" i="3"/>
  <c r="AI293" i="3"/>
  <c r="AJ293" i="3"/>
  <c r="AG276" i="3"/>
  <c r="AF276" i="3"/>
  <c r="AG260" i="3"/>
  <c r="AF260" i="3"/>
  <c r="AG256" i="3"/>
  <c r="AF256" i="3"/>
  <c r="AF244" i="3"/>
  <c r="AG244" i="3"/>
  <c r="AI213" i="3"/>
  <c r="AJ213" i="3"/>
  <c r="AI197" i="3"/>
  <c r="AJ197" i="3"/>
  <c r="AF191" i="3"/>
  <c r="AG191" i="3"/>
  <c r="AJ183" i="3"/>
  <c r="AI183" i="3"/>
  <c r="AG174" i="3"/>
  <c r="AF174" i="3"/>
  <c r="AJ167" i="3"/>
  <c r="AI167" i="3"/>
  <c r="AF154" i="3"/>
  <c r="AG154" i="3"/>
  <c r="AI146" i="3"/>
  <c r="AJ146" i="3"/>
  <c r="AI134" i="3"/>
  <c r="AJ134" i="3"/>
  <c r="AI130" i="3"/>
  <c r="AJ130" i="3"/>
  <c r="AI112" i="3"/>
  <c r="AJ112" i="3"/>
  <c r="AI100" i="3"/>
  <c r="AJ100" i="3"/>
  <c r="AF90" i="3"/>
  <c r="AG90" i="3"/>
  <c r="AI81" i="3"/>
  <c r="AJ81" i="3"/>
  <c r="AI79" i="3"/>
  <c r="AJ79" i="3"/>
  <c r="AI63" i="3"/>
  <c r="AJ63" i="3"/>
  <c r="AI62" i="3"/>
  <c r="AJ62" i="3"/>
  <c r="AI61" i="3"/>
  <c r="AJ61" i="3"/>
  <c r="AI55" i="3"/>
  <c r="AJ55" i="3"/>
  <c r="AG45" i="3"/>
  <c r="AF45" i="3"/>
  <c r="AF41" i="3"/>
  <c r="AC41" i="3" s="1"/>
  <c r="AG41" i="3"/>
  <c r="AF37" i="3"/>
  <c r="AG37" i="3"/>
  <c r="AI31" i="3"/>
  <c r="AJ31" i="3"/>
  <c r="AF21" i="3"/>
  <c r="AC21" i="3" s="1"/>
  <c r="AG21" i="3"/>
  <c r="AI16" i="3"/>
  <c r="AD16" i="3" s="1"/>
  <c r="AJ16" i="3"/>
  <c r="C555" i="9"/>
  <c r="AJ473" i="9"/>
  <c r="AI473" i="9"/>
  <c r="AJ435" i="9"/>
  <c r="AI435" i="9"/>
  <c r="AI412" i="9"/>
  <c r="AJ412" i="9"/>
  <c r="AJ408" i="9"/>
  <c r="AI408" i="9"/>
  <c r="AG87" i="9"/>
  <c r="AF87" i="9"/>
  <c r="AG79" i="9"/>
  <c r="AF79" i="9"/>
  <c r="AI69" i="9"/>
  <c r="AJ69" i="9"/>
  <c r="AF64" i="9"/>
  <c r="AG64" i="9"/>
  <c r="AJ59" i="9"/>
  <c r="AI59" i="9"/>
  <c r="AI58" i="9"/>
  <c r="AJ58" i="9"/>
  <c r="AJ57" i="9"/>
  <c r="AI57" i="9"/>
  <c r="AG56" i="9"/>
  <c r="AF56" i="9"/>
  <c r="AI46" i="9"/>
  <c r="AJ46" i="9"/>
  <c r="AJ486" i="3"/>
  <c r="AI486" i="3"/>
  <c r="AJ413" i="3"/>
  <c r="AI413" i="3"/>
  <c r="AI347" i="3"/>
  <c r="AJ347" i="3"/>
  <c r="AG271" i="3"/>
  <c r="AF271" i="3"/>
  <c r="AI228" i="3"/>
  <c r="AJ228" i="3"/>
  <c r="AI212" i="3"/>
  <c r="AJ212" i="3"/>
  <c r="AI200" i="3"/>
  <c r="AJ200" i="3"/>
  <c r="AF144" i="3"/>
  <c r="AG144" i="3"/>
  <c r="AI133" i="3"/>
  <c r="AJ133" i="3"/>
  <c r="AI90" i="3"/>
  <c r="AJ90" i="3"/>
  <c r="AJ506" i="9"/>
  <c r="AI506" i="9"/>
  <c r="AJ434" i="9"/>
  <c r="AI434" i="9"/>
  <c r="AF414" i="9"/>
  <c r="AG414" i="9"/>
  <c r="AI331" i="9"/>
  <c r="AJ331" i="9"/>
  <c r="AF325" i="9"/>
  <c r="AG325" i="9"/>
  <c r="AI239" i="9"/>
  <c r="AJ239" i="9"/>
  <c r="AI163" i="9"/>
  <c r="AJ163" i="9"/>
  <c r="AF156" i="9"/>
  <c r="AG156" i="9"/>
  <c r="AI66" i="9"/>
  <c r="AJ66" i="9"/>
  <c r="AI17" i="9"/>
  <c r="AD17" i="9" s="1"/>
  <c r="AJ17" i="9"/>
  <c r="AI419" i="9"/>
  <c r="AJ419" i="9"/>
  <c r="AJ372" i="9"/>
  <c r="AI372" i="9"/>
  <c r="AI112" i="9"/>
  <c r="AJ514" i="9"/>
  <c r="AJ96" i="9"/>
  <c r="AI382" i="9"/>
  <c r="AJ105" i="9"/>
  <c r="AI116" i="9"/>
  <c r="AI488" i="9"/>
  <c r="AJ488" i="9"/>
  <c r="AJ482" i="9"/>
  <c r="AI482" i="9"/>
  <c r="AI468" i="9"/>
  <c r="AJ468" i="9"/>
  <c r="AI467" i="9"/>
  <c r="AJ467" i="9"/>
  <c r="AJ463" i="9"/>
  <c r="AI463" i="9"/>
  <c r="AJ438" i="9"/>
  <c r="AI438" i="9"/>
  <c r="AI433" i="9"/>
  <c r="AJ433" i="9"/>
  <c r="AI226" i="9"/>
  <c r="AJ226" i="9"/>
  <c r="AJ218" i="9"/>
  <c r="AI218" i="9"/>
  <c r="AI213" i="9"/>
  <c r="AJ213" i="9"/>
  <c r="AJ151" i="9"/>
  <c r="AI151" i="9"/>
  <c r="AJ146" i="9"/>
  <c r="AI146" i="9"/>
  <c r="AJ133" i="9"/>
  <c r="AJ406" i="9"/>
  <c r="AI519" i="9"/>
  <c r="AJ519" i="9"/>
  <c r="AI508" i="9"/>
  <c r="AJ508" i="9"/>
  <c r="AI284" i="9"/>
  <c r="AJ284" i="9"/>
  <c r="AI280" i="9"/>
  <c r="AJ280" i="9"/>
  <c r="AI274" i="9"/>
  <c r="AJ274" i="9"/>
  <c r="AI246" i="9"/>
  <c r="AJ246" i="9"/>
  <c r="AJ236" i="9"/>
  <c r="AI236" i="9"/>
  <c r="AI232" i="9"/>
  <c r="AJ232" i="9"/>
  <c r="AJ423" i="9"/>
  <c r="AI423" i="9"/>
  <c r="AI415" i="9"/>
  <c r="AJ415" i="9"/>
  <c r="AJ414" i="9"/>
  <c r="AI414" i="9"/>
  <c r="AI405" i="9"/>
  <c r="AJ405" i="9"/>
  <c r="AI390" i="9"/>
  <c r="AJ390" i="9"/>
  <c r="AI386" i="9"/>
  <c r="AJ386" i="9"/>
  <c r="AJ212" i="9"/>
  <c r="AI212" i="9"/>
  <c r="AI127" i="9"/>
  <c r="AJ127" i="9"/>
  <c r="AI111" i="9"/>
  <c r="AJ111" i="9"/>
  <c r="AJ106" i="9"/>
  <c r="AI106" i="9"/>
  <c r="AJ92" i="9"/>
  <c r="AI92" i="9"/>
  <c r="AJ378" i="9"/>
  <c r="AJ368" i="9"/>
  <c r="AI120" i="9"/>
  <c r="AJ513" i="9"/>
  <c r="AI359" i="9"/>
  <c r="AJ359" i="9"/>
  <c r="AI355" i="9"/>
  <c r="AJ355" i="9"/>
  <c r="AJ354" i="9"/>
  <c r="AI354" i="9"/>
  <c r="AI350" i="9"/>
  <c r="AJ350" i="9"/>
  <c r="AJ349" i="9"/>
  <c r="AI349" i="9"/>
  <c r="AI328" i="9"/>
  <c r="AJ328" i="9"/>
  <c r="AJ324" i="9"/>
  <c r="AI324" i="9"/>
  <c r="AI320" i="9"/>
  <c r="AJ320" i="9"/>
  <c r="AJ316" i="9"/>
  <c r="AI316" i="9"/>
  <c r="AI315" i="9"/>
  <c r="AJ315" i="9"/>
  <c r="AI311" i="9"/>
  <c r="AJ311" i="9"/>
  <c r="AJ306" i="9"/>
  <c r="AI306" i="9"/>
  <c r="AI302" i="9"/>
  <c r="AJ302" i="9"/>
  <c r="AJ298" i="9"/>
  <c r="AI298" i="9"/>
  <c r="AI294" i="9"/>
  <c r="AJ294" i="9"/>
  <c r="AJ290" i="9"/>
  <c r="AI290" i="9"/>
  <c r="AI211" i="9"/>
  <c r="AJ211" i="9"/>
  <c r="AI210" i="9"/>
  <c r="AJ210" i="9"/>
  <c r="AI209" i="9"/>
  <c r="AJ209" i="9"/>
  <c r="AJ205" i="9"/>
  <c r="AI205" i="9"/>
  <c r="AJ192" i="9"/>
  <c r="AI192" i="9"/>
  <c r="AI186" i="9"/>
  <c r="AJ186" i="9"/>
  <c r="AJ180" i="9"/>
  <c r="AI180" i="9"/>
  <c r="AI175" i="9"/>
  <c r="AJ175" i="9"/>
  <c r="AI171" i="9"/>
  <c r="AJ171" i="9"/>
  <c r="AJ161" i="9"/>
  <c r="AI161" i="9"/>
  <c r="AI155" i="9"/>
  <c r="AJ155" i="9"/>
  <c r="AJ325" i="9"/>
  <c r="AI474" i="9"/>
  <c r="AJ93" i="9"/>
  <c r="AI286" i="9"/>
  <c r="AJ411" i="9"/>
  <c r="AJ505" i="9"/>
  <c r="AJ516" i="9"/>
  <c r="AJ295" i="9"/>
  <c r="AI206" i="9"/>
  <c r="AJ299" i="9"/>
  <c r="AJ489" i="9"/>
  <c r="AI374" i="9"/>
  <c r="AI260" i="9"/>
  <c r="AJ256" i="9"/>
  <c r="AI387" i="9"/>
  <c r="AI510" i="9"/>
  <c r="AJ166" i="9"/>
  <c r="AJ113" i="9"/>
  <c r="AJ181" i="9"/>
  <c r="AJ383" i="9"/>
  <c r="AI455" i="9"/>
  <c r="AI407" i="9"/>
  <c r="AJ369" i="9"/>
  <c r="AJ187" i="9"/>
  <c r="AJ247" i="9"/>
  <c r="AJ287" i="9"/>
  <c r="AJ391" i="9"/>
  <c r="AJ97" i="9"/>
  <c r="AJ227" i="9"/>
  <c r="AJ139" i="9"/>
  <c r="AJ267" i="9"/>
  <c r="AJ509" i="9"/>
  <c r="AJ334" i="9"/>
  <c r="AI375" i="9"/>
  <c r="AI214" i="9"/>
  <c r="AJ402" i="9"/>
  <c r="AJ243" i="9"/>
  <c r="AJ500" i="9"/>
  <c r="AI242" i="9"/>
  <c r="AJ252" i="9"/>
  <c r="AJ89" i="9"/>
  <c r="AJ101" i="9"/>
  <c r="AJ121" i="9"/>
  <c r="AJ233" i="9"/>
  <c r="AF333" i="9"/>
  <c r="AG328" i="9"/>
  <c r="AG397" i="9"/>
  <c r="AG194" i="9"/>
  <c r="AG340" i="9"/>
  <c r="AF181" i="9"/>
  <c r="AF504" i="9"/>
  <c r="AG147" i="9"/>
  <c r="AG203" i="9"/>
  <c r="AF132" i="9"/>
  <c r="AG224" i="9"/>
  <c r="AG420" i="9"/>
  <c r="AG368" i="9"/>
  <c r="AF307" i="9"/>
  <c r="AG349" i="9"/>
  <c r="AF449" i="9"/>
  <c r="AF263" i="9"/>
  <c r="AG519" i="9"/>
  <c r="AG472" i="9"/>
  <c r="AG483" i="9"/>
  <c r="AF439" i="9"/>
  <c r="AG306" i="9"/>
  <c r="AF166" i="9"/>
  <c r="AG187" i="9"/>
  <c r="AF478" i="9"/>
  <c r="AF204" i="9"/>
  <c r="AF467" i="9"/>
  <c r="AG269" i="9"/>
  <c r="AG324" i="9"/>
  <c r="AF373" i="9"/>
  <c r="AF136" i="9"/>
  <c r="AG302" i="9"/>
  <c r="AG463" i="9"/>
  <c r="AG485" i="9"/>
  <c r="AF295" i="9"/>
  <c r="AG273" i="9"/>
  <c r="AG508" i="9"/>
  <c r="AG104" i="9"/>
  <c r="AF144" i="9"/>
  <c r="AG386" i="9"/>
  <c r="AG291" i="9"/>
  <c r="AG488" i="9"/>
  <c r="AG398" i="9"/>
  <c r="AF415" i="9"/>
  <c r="AF111" i="9"/>
  <c r="AF248" i="9"/>
  <c r="AG167" i="9"/>
  <c r="AG298" i="9"/>
  <c r="AF140" i="9"/>
  <c r="AF321" i="9"/>
  <c r="AF225" i="9"/>
  <c r="AG245" i="9"/>
  <c r="AG374" i="9"/>
  <c r="AG139" i="9"/>
  <c r="AG253" i="9"/>
  <c r="AG285" i="9"/>
  <c r="AF272" i="9"/>
  <c r="AG423" i="9"/>
  <c r="AF110" i="9"/>
  <c r="AG238" i="9"/>
  <c r="AG99" i="9"/>
  <c r="AF350" i="9"/>
  <c r="AF290" i="9"/>
  <c r="AG244" i="9"/>
  <c r="AF355" i="9"/>
  <c r="AG268" i="9"/>
  <c r="AF443" i="9"/>
  <c r="AF489" i="9"/>
  <c r="AF390" i="9"/>
  <c r="AF382" i="9"/>
  <c r="AF419" i="9"/>
  <c r="AF354" i="9"/>
  <c r="AF433" i="9"/>
  <c r="AG509" i="9"/>
  <c r="AG401" i="9"/>
  <c r="AG188" i="9"/>
  <c r="AG464" i="9"/>
  <c r="AF240" i="9"/>
  <c r="AG312" i="9"/>
  <c r="AG416" i="9"/>
  <c r="AG133" i="9"/>
  <c r="AF249" i="9"/>
  <c r="AG231" i="9"/>
  <c r="AG250" i="9"/>
  <c r="AG493" i="9"/>
  <c r="AG126" i="9"/>
  <c r="AF91" i="9"/>
  <c r="AG115" i="9"/>
  <c r="AF221" i="9"/>
  <c r="AF299" i="9"/>
  <c r="AF320" i="9"/>
  <c r="AG429" i="9"/>
  <c r="AF498" i="9"/>
  <c r="AG125" i="9"/>
  <c r="AG162" i="9"/>
  <c r="AF405" i="9"/>
  <c r="AF143" i="9"/>
  <c r="AF407" i="9"/>
  <c r="AF372" i="9"/>
  <c r="AG346" i="9"/>
  <c r="AG410" i="9"/>
  <c r="AG516" i="9"/>
  <c r="AG83" i="9"/>
  <c r="AG81" i="9"/>
  <c r="AG78" i="9"/>
  <c r="AF82" i="9"/>
  <c r="A493" i="9"/>
  <c r="Y489" i="9"/>
  <c r="A489" i="9"/>
  <c r="A485" i="9"/>
  <c r="A477" i="9"/>
  <c r="A449" i="9"/>
  <c r="Y441" i="9"/>
  <c r="A441" i="9"/>
  <c r="Y433" i="9"/>
  <c r="A433" i="9"/>
  <c r="Y425" i="9"/>
  <c r="A425" i="9"/>
  <c r="Y417" i="9"/>
  <c r="A417" i="9"/>
  <c r="A409" i="9"/>
  <c r="Y405" i="9"/>
  <c r="A405" i="9"/>
  <c r="A401" i="9"/>
  <c r="Y385" i="9"/>
  <c r="A385" i="9"/>
  <c r="Y381" i="9"/>
  <c r="A381" i="9"/>
  <c r="Y377" i="9"/>
  <c r="A377" i="9"/>
  <c r="Y373" i="9"/>
  <c r="A373" i="9"/>
  <c r="Y357" i="9"/>
  <c r="A357" i="9"/>
  <c r="A353" i="9"/>
  <c r="Y349" i="9"/>
  <c r="A349" i="9"/>
  <c r="A345" i="9"/>
  <c r="Y337" i="9"/>
  <c r="A337" i="9"/>
  <c r="A329" i="9"/>
  <c r="A325" i="9"/>
  <c r="Y321" i="9"/>
  <c r="A321" i="9"/>
  <c r="A309" i="9"/>
  <c r="A305" i="9"/>
  <c r="A301" i="9"/>
  <c r="A293" i="9"/>
  <c r="A285" i="9"/>
  <c r="A277" i="9"/>
  <c r="Y273" i="9"/>
  <c r="A273" i="9"/>
  <c r="Y265" i="9"/>
  <c r="A265" i="9"/>
  <c r="A253" i="9"/>
  <c r="A249" i="9"/>
  <c r="Y245" i="9"/>
  <c r="A245" i="9"/>
  <c r="Y217" i="9"/>
  <c r="Y201" i="9"/>
  <c r="Y193" i="9"/>
  <c r="Y189" i="9"/>
  <c r="Y173" i="9"/>
  <c r="Y169" i="9"/>
  <c r="Y157" i="9"/>
  <c r="Y153" i="9"/>
  <c r="Y141" i="9"/>
  <c r="Y125" i="9"/>
  <c r="Y121" i="9"/>
  <c r="Y101" i="9"/>
  <c r="Y93" i="9"/>
  <c r="Y239" i="9"/>
  <c r="Y207" i="9"/>
  <c r="Y191" i="9"/>
  <c r="Y187" i="9"/>
  <c r="Y179" i="9"/>
  <c r="Y147" i="9"/>
  <c r="Y119" i="9"/>
  <c r="A352" i="9"/>
  <c r="Y328" i="9"/>
  <c r="A328" i="9"/>
  <c r="A268" i="9"/>
  <c r="A252" i="9"/>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Y76" i="3"/>
  <c r="Y72" i="3"/>
  <c r="Y60" i="3"/>
  <c r="Y500" i="3"/>
  <c r="Y476" i="3"/>
  <c r="Y464" i="3"/>
  <c r="Y444" i="3"/>
  <c r="Y436" i="3"/>
  <c r="Y368" i="3"/>
  <c r="Y360" i="3"/>
  <c r="Y340" i="3"/>
  <c r="Y248" i="3"/>
  <c r="Y240" i="3"/>
  <c r="Y236" i="3"/>
  <c r="Y232" i="3"/>
  <c r="Y228" i="3"/>
  <c r="Y220" i="3"/>
  <c r="Y200" i="3"/>
  <c r="Y192" i="3"/>
  <c r="Y180" i="3"/>
  <c r="Y172" i="3"/>
  <c r="Y168" i="3"/>
  <c r="Y156" i="3"/>
  <c r="Y128" i="3"/>
  <c r="Y124" i="3"/>
  <c r="Y116" i="3"/>
  <c r="Y83" i="3"/>
  <c r="Y79" i="3"/>
  <c r="Y75" i="3"/>
  <c r="Y71" i="3"/>
  <c r="Y63" i="3"/>
  <c r="Y47" i="3"/>
  <c r="Y519" i="3"/>
  <c r="Y515" i="3"/>
  <c r="Y499" i="3"/>
  <c r="Y475" i="3"/>
  <c r="Y447" i="3"/>
  <c r="Y423" i="3"/>
  <c r="Y399" i="3"/>
  <c r="Y391" i="3"/>
  <c r="Y323" i="3"/>
  <c r="Y311" i="3"/>
  <c r="Y307" i="3"/>
  <c r="Y303" i="3"/>
  <c r="Y299" i="3"/>
  <c r="Y283" i="3"/>
  <c r="Y203" i="3"/>
  <c r="Y119" i="3"/>
  <c r="Y82" i="3"/>
  <c r="Y70" i="3"/>
  <c r="Y62" i="3"/>
  <c r="Y518" i="3"/>
  <c r="Y514" i="3"/>
  <c r="Y510" i="3"/>
  <c r="Y498" i="3"/>
  <c r="Y490" i="3"/>
  <c r="Y482" i="3"/>
  <c r="Y470" i="3"/>
  <c r="Y466" i="3"/>
  <c r="Y462" i="3"/>
  <c r="Y450" i="3"/>
  <c r="Y430" i="3"/>
  <c r="Y426" i="3"/>
  <c r="Y314" i="3"/>
  <c r="Y110" i="3"/>
  <c r="Y81" i="3"/>
  <c r="Y77" i="3"/>
  <c r="Y65" i="3"/>
  <c r="Y61" i="3"/>
  <c r="Y57" i="3"/>
  <c r="Y469" i="3"/>
  <c r="Y353" i="3"/>
  <c r="Y321" i="3"/>
  <c r="Y245" i="3"/>
  <c r="Y221" i="3"/>
  <c r="Y213" i="3"/>
  <c r="Y189" i="3"/>
  <c r="Y133" i="3"/>
  <c r="Y109" i="3"/>
  <c r="AF498" i="3"/>
  <c r="AG368" i="3"/>
  <c r="AF438" i="3"/>
  <c r="AF253" i="3"/>
  <c r="AG298" i="3"/>
  <c r="AG401" i="3"/>
  <c r="AF193" i="3"/>
  <c r="AF346" i="3"/>
  <c r="AF235" i="3"/>
  <c r="AG209" i="3"/>
  <c r="AF257" i="3"/>
  <c r="AG307" i="3"/>
  <c r="AF422" i="3"/>
  <c r="AG482" i="3"/>
  <c r="AG435" i="3"/>
  <c r="AG507" i="3"/>
  <c r="AF232" i="3"/>
  <c r="AG243" i="3"/>
  <c r="AG279" i="3"/>
  <c r="AF278" i="3"/>
  <c r="AG189" i="3"/>
  <c r="AG287" i="3"/>
  <c r="AF474" i="3"/>
  <c r="AG180" i="3"/>
  <c r="AF299" i="3"/>
  <c r="AG338" i="3"/>
  <c r="AF300" i="3"/>
  <c r="AF499" i="3"/>
  <c r="AG204" i="3"/>
  <c r="AF214" i="3"/>
  <c r="AG231" i="3"/>
  <c r="AG236" i="3"/>
  <c r="AF290" i="3"/>
  <c r="AG262" i="3"/>
  <c r="AF423" i="3"/>
  <c r="AG481" i="3"/>
  <c r="AG339" i="3"/>
  <c r="AG270" i="3"/>
  <c r="AG377" i="3"/>
  <c r="AG304" i="3"/>
  <c r="AF402" i="3"/>
  <c r="AG387" i="3"/>
  <c r="AF473" i="3"/>
  <c r="AG199" i="3"/>
  <c r="AF188" i="3"/>
  <c r="AG418" i="3"/>
  <c r="AG286" i="3"/>
  <c r="AF206" i="3"/>
  <c r="AG485" i="3"/>
  <c r="AF351" i="3"/>
  <c r="AG407" i="3"/>
  <c r="AG447" i="3"/>
  <c r="AF311" i="3"/>
  <c r="AF504" i="3"/>
  <c r="AG190" i="3"/>
  <c r="AG205" i="3"/>
  <c r="AG248" i="3"/>
  <c r="AF457" i="3"/>
  <c r="AG181" i="3"/>
  <c r="AF403" i="3"/>
  <c r="AF448" i="3"/>
  <c r="AF249" i="3"/>
  <c r="AG172" i="3"/>
  <c r="AF133" i="3"/>
  <c r="AF142" i="3"/>
  <c r="AG103" i="3"/>
  <c r="AG124" i="3"/>
  <c r="AG119" i="3"/>
  <c r="AG156" i="3"/>
  <c r="AG94" i="3"/>
  <c r="AF111" i="3"/>
  <c r="AF151" i="3"/>
  <c r="AF137" i="3"/>
  <c r="AG93" i="3"/>
  <c r="AG115" i="3"/>
  <c r="AG125" i="3"/>
  <c r="AG146" i="3"/>
  <c r="AF128" i="3"/>
  <c r="AG159" i="3"/>
  <c r="AG104" i="3"/>
  <c r="AG141" i="3"/>
  <c r="AF86" i="3"/>
  <c r="AG76" i="3"/>
  <c r="AG78" i="3"/>
  <c r="AG80" i="3"/>
  <c r="AG82" i="3"/>
  <c r="AJ342" i="3"/>
  <c r="AI338" i="3"/>
  <c r="AI387" i="3"/>
  <c r="AJ364" i="3"/>
  <c r="AJ324" i="3"/>
  <c r="AJ328" i="3"/>
  <c r="AJ412" i="3"/>
  <c r="AI515" i="3"/>
  <c r="AI498" i="3"/>
  <c r="AI355" i="3"/>
  <c r="AJ460" i="3"/>
  <c r="AI359" i="3"/>
  <c r="AJ443" i="3"/>
  <c r="AI485" i="3"/>
  <c r="AJ401" i="3"/>
  <c r="AI381" i="3"/>
  <c r="AJ407" i="3"/>
  <c r="AJ464" i="3"/>
  <c r="AI153" i="3"/>
  <c r="AJ296" i="3"/>
  <c r="AJ500" i="3"/>
  <c r="AI500" i="3"/>
  <c r="AJ483" i="3"/>
  <c r="AI483" i="3"/>
  <c r="AI479" i="3"/>
  <c r="AJ479" i="3"/>
  <c r="AJ454" i="3"/>
  <c r="AI454" i="3"/>
  <c r="AJ450" i="3"/>
  <c r="AI450" i="3"/>
  <c r="AI440" i="3"/>
  <c r="AJ440" i="3"/>
  <c r="AI432" i="3"/>
  <c r="AJ432" i="3"/>
  <c r="AJ385" i="3"/>
  <c r="AI385" i="3"/>
  <c r="AI362" i="3"/>
  <c r="AJ362" i="3"/>
  <c r="AI357" i="3"/>
  <c r="AJ357" i="3"/>
  <c r="AI352" i="3"/>
  <c r="AJ352" i="3"/>
  <c r="AI344" i="3"/>
  <c r="AJ344" i="3"/>
  <c r="AJ340" i="3"/>
  <c r="AI340" i="3"/>
  <c r="AI326" i="3"/>
  <c r="AJ326" i="3"/>
  <c r="AJ288" i="3"/>
  <c r="AI288" i="3"/>
  <c r="AJ264" i="3"/>
  <c r="AI264" i="3"/>
  <c r="AJ241" i="3"/>
  <c r="AI241" i="3"/>
  <c r="AJ211" i="3"/>
  <c r="AI211" i="3"/>
  <c r="AJ201" i="3"/>
  <c r="AI201" i="3"/>
  <c r="AI174" i="3"/>
  <c r="AJ174" i="3"/>
  <c r="AI165" i="3"/>
  <c r="AJ165" i="3"/>
  <c r="AJ157" i="3"/>
  <c r="AI157" i="3"/>
  <c r="AI105" i="3"/>
  <c r="AJ105" i="3"/>
  <c r="AJ101" i="3"/>
  <c r="AI101" i="3"/>
  <c r="AI96" i="3"/>
  <c r="AJ96" i="3"/>
  <c r="AI471" i="3"/>
  <c r="AJ415" i="3"/>
  <c r="AI237" i="3"/>
  <c r="AI284" i="3"/>
  <c r="AJ420" i="3"/>
  <c r="AI87" i="3"/>
  <c r="AI458" i="3"/>
  <c r="AJ186" i="3"/>
  <c r="AJ196" i="3"/>
  <c r="AI513" i="3"/>
  <c r="AJ513" i="3"/>
  <c r="AJ501" i="3"/>
  <c r="AI501" i="3"/>
  <c r="AJ495" i="3"/>
  <c r="AI495" i="3"/>
  <c r="AI491" i="3"/>
  <c r="AJ491" i="3"/>
  <c r="AJ487" i="3"/>
  <c r="AI487" i="3"/>
  <c r="AJ462" i="3"/>
  <c r="AI462" i="3"/>
  <c r="AJ424" i="3"/>
  <c r="AI424" i="3"/>
  <c r="AI409" i="3"/>
  <c r="AJ409" i="3"/>
  <c r="AJ404" i="3"/>
  <c r="AI404" i="3"/>
  <c r="AI395" i="3"/>
  <c r="AJ395" i="3"/>
  <c r="AI389" i="3"/>
  <c r="AJ389" i="3"/>
  <c r="AI374" i="3"/>
  <c r="AJ374" i="3"/>
  <c r="AI335" i="3"/>
  <c r="AJ335" i="3"/>
  <c r="AJ322" i="3"/>
  <c r="AI322" i="3"/>
  <c r="AJ318" i="3"/>
  <c r="AI318" i="3"/>
  <c r="AI313" i="3"/>
  <c r="AJ313" i="3"/>
  <c r="AI301" i="3"/>
  <c r="AJ301" i="3"/>
  <c r="AJ292" i="3"/>
  <c r="AI292" i="3"/>
  <c r="AJ268" i="3"/>
  <c r="AI268" i="3"/>
  <c r="AJ229" i="3"/>
  <c r="AI229" i="3"/>
  <c r="AI224" i="3"/>
  <c r="AJ224" i="3"/>
  <c r="AI216" i="3"/>
  <c r="AJ216" i="3"/>
  <c r="AI202" i="3"/>
  <c r="AJ202" i="3"/>
  <c r="AJ191" i="3"/>
  <c r="AI191" i="3"/>
  <c r="AI182" i="3"/>
  <c r="AJ182" i="3"/>
  <c r="AI170" i="3"/>
  <c r="AJ170" i="3"/>
  <c r="AI166" i="3"/>
  <c r="AJ166" i="3"/>
  <c r="AI148" i="3"/>
  <c r="AJ148" i="3"/>
  <c r="AI144" i="3"/>
  <c r="AJ144" i="3"/>
  <c r="AI139" i="3"/>
  <c r="AJ139" i="3"/>
  <c r="AI135" i="3"/>
  <c r="AJ135" i="3"/>
  <c r="AI126" i="3"/>
  <c r="AJ126" i="3"/>
  <c r="AI121" i="3"/>
  <c r="AJ121" i="3"/>
  <c r="AJ117" i="3"/>
  <c r="AI117" i="3"/>
  <c r="AJ113" i="3"/>
  <c r="AI113" i="3"/>
  <c r="AJ109" i="3"/>
  <c r="AI109" i="3"/>
  <c r="AJ91" i="3"/>
  <c r="AI91" i="3"/>
  <c r="AJ131" i="3"/>
  <c r="AJ436" i="3"/>
  <c r="AJ122" i="3"/>
  <c r="AJ178" i="3"/>
  <c r="AJ220" i="3"/>
  <c r="AI354" i="3"/>
  <c r="AI380" i="3"/>
  <c r="AI441" i="3"/>
  <c r="AI319" i="3"/>
  <c r="AI358" i="3"/>
  <c r="AI502" i="3"/>
  <c r="AJ336" i="3"/>
  <c r="AJ92" i="3"/>
  <c r="AJ118" i="3"/>
  <c r="AJ132" i="3"/>
  <c r="AJ150" i="3"/>
  <c r="AJ162" i="3"/>
  <c r="AJ208" i="3"/>
  <c r="AJ332" i="3"/>
  <c r="AJ306" i="3"/>
  <c r="AI179" i="3"/>
  <c r="AJ367" i="3"/>
  <c r="AI187" i="3"/>
  <c r="AJ371" i="3"/>
  <c r="AI400" i="3"/>
  <c r="AI446" i="3"/>
  <c r="AI442" i="3"/>
  <c r="AJ277" i="3"/>
  <c r="AJ341" i="3"/>
  <c r="AJ175" i="3"/>
  <c r="AJ323" i="3"/>
  <c r="AI514" i="3"/>
  <c r="AJ281" i="3"/>
  <c r="AJ375" i="3"/>
  <c r="AI411" i="3"/>
  <c r="AJ467" i="3"/>
  <c r="AJ396" i="3"/>
  <c r="AI246" i="3"/>
  <c r="AI459" i="3"/>
  <c r="AI314" i="3"/>
  <c r="AI327" i="3"/>
  <c r="AI472" i="3"/>
  <c r="AI386" i="3"/>
  <c r="AJ110" i="3"/>
  <c r="AJ226" i="3"/>
  <c r="AJ234" i="3"/>
  <c r="X14" i="18"/>
  <c r="X37" i="18"/>
  <c r="X4" i="18"/>
  <c r="X26" i="18"/>
  <c r="X31" i="18"/>
  <c r="X18" i="18"/>
  <c r="X22" i="18"/>
  <c r="X7" i="18"/>
  <c r="X13" i="18"/>
  <c r="X3" i="18"/>
  <c r="X35" i="18"/>
  <c r="X29" i="18"/>
  <c r="X25" i="18"/>
  <c r="X21" i="18"/>
  <c r="X17" i="18"/>
  <c r="X11" i="18"/>
  <c r="X6" i="18"/>
  <c r="X2" i="18"/>
  <c r="X33" i="18"/>
  <c r="X28" i="18"/>
  <c r="X24" i="18"/>
  <c r="X20" i="18"/>
  <c r="X15" i="18"/>
  <c r="X9" i="18"/>
  <c r="X5" i="18"/>
  <c r="X27" i="18"/>
  <c r="X32" i="18"/>
  <c r="X19" i="18"/>
  <c r="X23" i="18"/>
  <c r="X8" i="18"/>
  <c r="P544" i="9"/>
  <c r="P534" i="9"/>
  <c r="P528" i="9"/>
  <c r="P542" i="9"/>
  <c r="P536" i="9"/>
  <c r="P526" i="9"/>
  <c r="Y90" i="3"/>
  <c r="AF12" i="9"/>
  <c r="AC12" i="9" s="1"/>
  <c r="Y289" i="9"/>
  <c r="Y197" i="9"/>
  <c r="Y261" i="9"/>
  <c r="Y453" i="9"/>
  <c r="Y109" i="9"/>
  <c r="Y233" i="9"/>
  <c r="Y313" i="9"/>
  <c r="Y329" i="9"/>
  <c r="Y393" i="9"/>
  <c r="Y473" i="9"/>
  <c r="Y145" i="9"/>
  <c r="Y277" i="9"/>
  <c r="Y341" i="9"/>
  <c r="Y401" i="9"/>
  <c r="Y133" i="9"/>
  <c r="Y225" i="9"/>
  <c r="Y253" i="9"/>
  <c r="Y429" i="9"/>
  <c r="Y445" i="9"/>
  <c r="Y465" i="9"/>
  <c r="Y117" i="9"/>
  <c r="Y181" i="9"/>
  <c r="Y213" i="9"/>
  <c r="Y237" i="9"/>
  <c r="Y353" i="9"/>
  <c r="Y485" i="9"/>
  <c r="Y297" i="9"/>
  <c r="Y74" i="3"/>
  <c r="Y64" i="3"/>
  <c r="Y51" i="3"/>
  <c r="Y477" i="3"/>
  <c r="Y397" i="3"/>
  <c r="Y357" i="3"/>
  <c r="Y293" i="3"/>
  <c r="Y121" i="3"/>
  <c r="Y517" i="9"/>
  <c r="Y513" i="9"/>
  <c r="Y509" i="9"/>
  <c r="Y505" i="9"/>
  <c r="Y501" i="9"/>
  <c r="Y493" i="9"/>
  <c r="Y481" i="9"/>
  <c r="Y477" i="9"/>
  <c r="Y469" i="9"/>
  <c r="Y461" i="9"/>
  <c r="Y457" i="9"/>
  <c r="Y449" i="9"/>
  <c r="Y437" i="9"/>
  <c r="Y421" i="9"/>
  <c r="Y413" i="9"/>
  <c r="Y409" i="9"/>
  <c r="Y397" i="9"/>
  <c r="Y389" i="9"/>
  <c r="Y369" i="9"/>
  <c r="Y365" i="9"/>
  <c r="Y361" i="9"/>
  <c r="Y345" i="9"/>
  <c r="Y333" i="9"/>
  <c r="Y325" i="9"/>
  <c r="Y317" i="9"/>
  <c r="Y309" i="9"/>
  <c r="Y305" i="9"/>
  <c r="Y301" i="9"/>
  <c r="Y293" i="9"/>
  <c r="Y285" i="9"/>
  <c r="Y281" i="9"/>
  <c r="Y269" i="9"/>
  <c r="Y257" i="9"/>
  <c r="Y249" i="9"/>
  <c r="Y241" i="9"/>
  <c r="Y229" i="9"/>
  <c r="Y221" i="9"/>
  <c r="Y209" i="9"/>
  <c r="Y205" i="9"/>
  <c r="Y185" i="9"/>
  <c r="Y177" i="9"/>
  <c r="Y165" i="9"/>
  <c r="Y161" i="9"/>
  <c r="Y149" i="9"/>
  <c r="Y137" i="9"/>
  <c r="Y129" i="9"/>
  <c r="Y113" i="9"/>
  <c r="Y105" i="9"/>
  <c r="Y97" i="9"/>
  <c r="Y68" i="9"/>
  <c r="Y54" i="9"/>
  <c r="Y449" i="3"/>
  <c r="Y36" i="9"/>
  <c r="Y509" i="3"/>
  <c r="Y497" i="3"/>
  <c r="Y89" i="3"/>
  <c r="Y83" i="9"/>
  <c r="Y56" i="9"/>
  <c r="Y505" i="3"/>
  <c r="Y501" i="3"/>
  <c r="Y493" i="3"/>
  <c r="Y481" i="3"/>
  <c r="Y465" i="3"/>
  <c r="Y461" i="3"/>
  <c r="Y457" i="3"/>
  <c r="Y453" i="3"/>
  <c r="Y437" i="3"/>
  <c r="Y425" i="3"/>
  <c r="Y417" i="3"/>
  <c r="Y413" i="3"/>
  <c r="Y409" i="3"/>
  <c r="Y405" i="3"/>
  <c r="Y401" i="3"/>
  <c r="Y393" i="3"/>
  <c r="Y389" i="3"/>
  <c r="Y385" i="3"/>
  <c r="Y381" i="3"/>
  <c r="Y369" i="3"/>
  <c r="Y365" i="3"/>
  <c r="Y361" i="3"/>
  <c r="Y341" i="3"/>
  <c r="Y337" i="3"/>
  <c r="Y317" i="3"/>
  <c r="Y313" i="3"/>
  <c r="Y309" i="3"/>
  <c r="Y305" i="3"/>
  <c r="Y297" i="3"/>
  <c r="Y289" i="3"/>
  <c r="Y285" i="3"/>
  <c r="Y281" i="3"/>
  <c r="Y277" i="3"/>
  <c r="Y273" i="3"/>
  <c r="Y269" i="3"/>
  <c r="Y265" i="3"/>
  <c r="Y261" i="3"/>
  <c r="Y257" i="3"/>
  <c r="Y253" i="3"/>
  <c r="Y237" i="3"/>
  <c r="Y233" i="3"/>
  <c r="Y229" i="3"/>
  <c r="Y217" i="3"/>
  <c r="Y209" i="3"/>
  <c r="Y205" i="3"/>
  <c r="Y201" i="3"/>
  <c r="Y197" i="3"/>
  <c r="Y181" i="3"/>
  <c r="Y177" i="3"/>
  <c r="Y173" i="3"/>
  <c r="Y169" i="3"/>
  <c r="Y153" i="3"/>
  <c r="Y149" i="3"/>
  <c r="Y145" i="3"/>
  <c r="Y141" i="3"/>
  <c r="Y137" i="3"/>
  <c r="Y125" i="3"/>
  <c r="Y117" i="3"/>
  <c r="Y113" i="3"/>
  <c r="Y105" i="3"/>
  <c r="Y97" i="3"/>
  <c r="Y72" i="9"/>
  <c r="Y62" i="9"/>
  <c r="Y74" i="9"/>
  <c r="Y517" i="3"/>
  <c r="Y473" i="3"/>
  <c r="Y513" i="3"/>
  <c r="Y377" i="3"/>
  <c r="Y429" i="3"/>
  <c r="Y421" i="3"/>
  <c r="Y325" i="3"/>
  <c r="Y433" i="3"/>
  <c r="Y445" i="3"/>
  <c r="Y93" i="3"/>
  <c r="Y80" i="3"/>
  <c r="Y60" i="9"/>
  <c r="Y64" i="9"/>
  <c r="Y225" i="3"/>
  <c r="Y333" i="3"/>
  <c r="Y129" i="3"/>
  <c r="Y441" i="3"/>
  <c r="Y489" i="3"/>
  <c r="Y157" i="3"/>
  <c r="Y301" i="3"/>
  <c r="Y185" i="3"/>
  <c r="Y101" i="3"/>
  <c r="Y485" i="3"/>
  <c r="Y165" i="3"/>
  <c r="Y349" i="3"/>
  <c r="Y241" i="3"/>
  <c r="Y345" i="3"/>
  <c r="Y161" i="3"/>
  <c r="Y193" i="3"/>
  <c r="Y329" i="3"/>
  <c r="Y249" i="3"/>
  <c r="Y373" i="3"/>
  <c r="Y51" i="9"/>
  <c r="Y40" i="9"/>
  <c r="Y478" i="3"/>
  <c r="Y438" i="3"/>
  <c r="Y434" i="3"/>
  <c r="Y502" i="3"/>
  <c r="Y458" i="3"/>
  <c r="Y49" i="9"/>
  <c r="Y486" i="3"/>
  <c r="Y506" i="3"/>
  <c r="Y55" i="3"/>
  <c r="Y78" i="9"/>
  <c r="Y47" i="9"/>
  <c r="Y454" i="3"/>
  <c r="Y63" i="9"/>
  <c r="Y77" i="9"/>
  <c r="Y73" i="9"/>
  <c r="Y69" i="9"/>
  <c r="Y59" i="3"/>
  <c r="Y487" i="3"/>
  <c r="Y82" i="9"/>
  <c r="AJ24" i="3"/>
  <c r="AI21" i="3"/>
  <c r="AD21" i="3" s="1"/>
  <c r="AI13" i="9"/>
  <c r="AD13" i="9" s="1"/>
  <c r="AI15" i="9"/>
  <c r="AD15" i="9" s="1"/>
  <c r="C521" i="9"/>
  <c r="A12" i="9"/>
  <c r="A13" i="9" s="1"/>
  <c r="A14" i="9" s="1"/>
  <c r="A15" i="9" s="1"/>
  <c r="A16" i="9" s="1"/>
  <c r="A17" i="9" s="1"/>
  <c r="A18" i="9" s="1"/>
  <c r="A19" i="9" s="1"/>
  <c r="A20" i="9" s="1"/>
  <c r="A21" i="9" s="1"/>
  <c r="A22" i="9" s="1"/>
  <c r="A23" i="9" s="1"/>
  <c r="A24" i="9" s="1"/>
  <c r="A25" i="9" s="1"/>
  <c r="A26" i="9" s="1"/>
  <c r="A27" i="9" s="1"/>
  <c r="A28" i="9" s="1"/>
  <c r="A29" i="9" s="1"/>
  <c r="A30" i="9" s="1"/>
  <c r="A31" i="9" s="1"/>
  <c r="AJ520" i="3"/>
  <c r="U554" i="9"/>
  <c r="AI272" i="3"/>
  <c r="AG438" i="9"/>
  <c r="AF438" i="9"/>
  <c r="AJ427" i="9"/>
  <c r="AI427" i="9"/>
  <c r="AI416" i="9"/>
  <c r="AJ416" i="9"/>
  <c r="AG497" i="9"/>
  <c r="AF497" i="9"/>
  <c r="AJ486" i="9"/>
  <c r="AI486" i="9"/>
  <c r="AJ478" i="9"/>
  <c r="AI478" i="9"/>
  <c r="AJ465" i="9"/>
  <c r="AI465" i="9"/>
  <c r="AJ464" i="9"/>
  <c r="AI464" i="9"/>
  <c r="AG452" i="9"/>
  <c r="AF452" i="9"/>
  <c r="AJ439" i="9"/>
  <c r="AI439" i="9"/>
  <c r="AF475" i="9"/>
  <c r="AJ493" i="9"/>
  <c r="AI493" i="9"/>
  <c r="AG492" i="9"/>
  <c r="AF492" i="9"/>
  <c r="AG479" i="9"/>
  <c r="AF479" i="9"/>
  <c r="AJ449" i="9"/>
  <c r="AI449" i="9"/>
  <c r="AI425" i="9"/>
  <c r="AJ425" i="9"/>
  <c r="AG424" i="9"/>
  <c r="AF424" i="9"/>
  <c r="AI444" i="9"/>
  <c r="AJ444" i="9"/>
  <c r="AF310" i="9"/>
  <c r="AG336" i="9"/>
  <c r="AF358" i="9"/>
  <c r="AF208" i="9"/>
  <c r="AJ340" i="9"/>
  <c r="AJ395" i="9"/>
  <c r="AI170" i="9"/>
  <c r="AG364" i="9"/>
  <c r="AI330" i="9"/>
  <c r="AJ48" i="9"/>
  <c r="AJ351" i="9"/>
  <c r="AG335" i="9"/>
  <c r="AF391" i="9"/>
  <c r="AI222" i="9"/>
  <c r="AG251" i="9"/>
  <c r="AG311" i="9"/>
  <c r="AJ326" i="9"/>
  <c r="AI360" i="9"/>
  <c r="AG322" i="9"/>
  <c r="AG388" i="9"/>
  <c r="AJ327" i="9"/>
  <c r="Y91" i="9"/>
  <c r="AJ14" i="9"/>
  <c r="AF14" i="9"/>
  <c r="AC14" i="9" s="1"/>
  <c r="AJ23" i="3"/>
  <c r="AJ47" i="3"/>
  <c r="AJ43" i="3"/>
  <c r="AG15" i="3"/>
  <c r="AJ52" i="3"/>
  <c r="AG501" i="3"/>
  <c r="AF501" i="3"/>
  <c r="AG383" i="3"/>
  <c r="AF383" i="3"/>
  <c r="AG356" i="3"/>
  <c r="AF356" i="3"/>
  <c r="AJ205" i="3"/>
  <c r="AI205" i="3"/>
  <c r="AI176" i="3"/>
  <c r="AJ176" i="3"/>
  <c r="AJ416" i="3"/>
  <c r="AI416" i="3"/>
  <c r="AG283" i="3"/>
  <c r="AF283" i="3"/>
  <c r="AF509" i="3"/>
  <c r="AG509" i="3"/>
  <c r="AG494" i="3"/>
  <c r="AF494" i="3"/>
  <c r="AJ476" i="3"/>
  <c r="AI476" i="3"/>
  <c r="AJ451" i="3"/>
  <c r="AI451" i="3"/>
  <c r="AG449" i="3"/>
  <c r="AF449" i="3"/>
  <c r="AF434" i="3"/>
  <c r="AG434" i="3"/>
  <c r="AF399" i="3"/>
  <c r="AG399" i="3"/>
  <c r="AJ257" i="3"/>
  <c r="AI257" i="3"/>
  <c r="AG238" i="3"/>
  <c r="AF238" i="3"/>
  <c r="AI192" i="3"/>
  <c r="AJ192" i="3"/>
  <c r="AG44" i="3"/>
  <c r="AG61" i="3"/>
  <c r="AJ129" i="3"/>
  <c r="AJ65" i="3"/>
  <c r="AJ73" i="3"/>
  <c r="AJ86" i="3"/>
  <c r="AJ94" i="3"/>
  <c r="AJ106" i="3"/>
  <c r="AJ128" i="3"/>
  <c r="AI494" i="3"/>
  <c r="AJ494" i="3"/>
  <c r="AG493" i="3"/>
  <c r="AF493" i="3"/>
  <c r="AG490" i="3"/>
  <c r="AF490" i="3"/>
  <c r="AI437" i="3"/>
  <c r="AJ437" i="3"/>
  <c r="AI426" i="3"/>
  <c r="AJ426" i="3"/>
  <c r="AF395" i="3"/>
  <c r="AG395" i="3"/>
  <c r="AG382" i="3"/>
  <c r="AF382" i="3"/>
  <c r="AF381" i="3"/>
  <c r="AG381" i="3"/>
  <c r="AF282" i="3"/>
  <c r="AG282" i="3"/>
  <c r="AJ276" i="3"/>
  <c r="AI276" i="3"/>
  <c r="AF213" i="3"/>
  <c r="AG213" i="3"/>
  <c r="AJ209" i="3"/>
  <c r="AI209" i="3"/>
  <c r="AF195" i="3"/>
  <c r="AG195" i="3"/>
  <c r="AF163" i="3"/>
  <c r="AG163" i="3"/>
  <c r="AI160" i="3"/>
  <c r="AJ160" i="3"/>
  <c r="AI156" i="3"/>
  <c r="AJ156" i="3"/>
  <c r="AG155" i="3"/>
  <c r="AF155" i="3"/>
  <c r="AF138" i="3"/>
  <c r="AG138" i="3"/>
  <c r="AF66" i="3"/>
  <c r="AG66" i="3"/>
  <c r="AI58" i="3"/>
  <c r="AJ58" i="3"/>
  <c r="AI38" i="3"/>
  <c r="AJ38" i="3"/>
  <c r="Y460" i="3"/>
  <c r="Y428" i="3"/>
  <c r="Y392" i="3"/>
  <c r="Y372" i="3"/>
  <c r="Y348" i="3"/>
  <c r="AF355" i="3"/>
  <c r="AF488" i="3"/>
  <c r="AF515" i="3"/>
  <c r="AI151" i="3"/>
  <c r="AI329" i="3"/>
  <c r="AG514" i="3"/>
  <c r="AF514" i="3"/>
  <c r="AI510" i="3"/>
  <c r="AJ510" i="3"/>
  <c r="AI481" i="3"/>
  <c r="AJ481" i="3"/>
  <c r="AJ474" i="3"/>
  <c r="AI474" i="3"/>
  <c r="AG464" i="3"/>
  <c r="AF464" i="3"/>
  <c r="AG450" i="3"/>
  <c r="AF450" i="3"/>
  <c r="AJ419" i="3"/>
  <c r="AI419" i="3"/>
  <c r="AG362" i="3"/>
  <c r="AF362" i="3"/>
  <c r="AI509" i="3"/>
  <c r="AJ509" i="3"/>
  <c r="AI480" i="3"/>
  <c r="AJ480" i="3"/>
  <c r="AI473" i="3"/>
  <c r="AJ473" i="3"/>
  <c r="AI449" i="3"/>
  <c r="AJ449" i="3"/>
  <c r="AJ425" i="3"/>
  <c r="AI425" i="3"/>
  <c r="AJ418" i="3"/>
  <c r="AI418" i="3"/>
  <c r="AJ417" i="3"/>
  <c r="AI417" i="3"/>
  <c r="AJ414" i="3"/>
  <c r="AI414" i="3"/>
  <c r="AJ399" i="3"/>
  <c r="AI399" i="3"/>
  <c r="AG397" i="3"/>
  <c r="AF397" i="3"/>
  <c r="AI390" i="3"/>
  <c r="AJ390" i="3"/>
  <c r="AF388" i="3"/>
  <c r="AG388" i="3"/>
  <c r="AJ376" i="3"/>
  <c r="AI376" i="3"/>
  <c r="AG375" i="3"/>
  <c r="AF375" i="3"/>
  <c r="AF369" i="3"/>
  <c r="AG369" i="3"/>
  <c r="AI361" i="3"/>
  <c r="AJ361" i="3"/>
  <c r="AI360" i="3"/>
  <c r="AJ360" i="3"/>
  <c r="AF359" i="3"/>
  <c r="AG359" i="3"/>
  <c r="AI356" i="3"/>
  <c r="AJ356" i="3"/>
  <c r="AJ351" i="3"/>
  <c r="AI351" i="3"/>
  <c r="AF350" i="3"/>
  <c r="AG350" i="3"/>
  <c r="AJ317" i="3"/>
  <c r="AI317" i="3"/>
  <c r="AF316" i="3"/>
  <c r="AG316" i="3"/>
  <c r="AF306" i="3"/>
  <c r="AG306" i="3"/>
  <c r="AF264" i="3"/>
  <c r="AG264" i="3"/>
  <c r="AI259" i="3"/>
  <c r="AJ259" i="3"/>
  <c r="AI258" i="3"/>
  <c r="AJ258" i="3"/>
  <c r="AF237" i="3"/>
  <c r="AG237" i="3"/>
  <c r="AI233" i="3"/>
  <c r="AJ233" i="3"/>
  <c r="AI203" i="3"/>
  <c r="AJ203" i="3"/>
  <c r="AI164" i="3"/>
  <c r="AJ164" i="3"/>
  <c r="AI75" i="3"/>
  <c r="AJ75" i="3"/>
  <c r="AI29" i="3"/>
  <c r="AJ29" i="3"/>
  <c r="AF398" i="3"/>
  <c r="AG489" i="3"/>
  <c r="AI127" i="3"/>
  <c r="AJ255" i="3"/>
  <c r="AF150" i="3"/>
  <c r="AJ366" i="3"/>
  <c r="AJ507" i="3"/>
  <c r="AI507" i="3"/>
  <c r="AI504" i="3"/>
  <c r="AJ504" i="3"/>
  <c r="AF502" i="3"/>
  <c r="AG502" i="3"/>
  <c r="AJ496" i="3"/>
  <c r="AI496" i="3"/>
  <c r="AJ477" i="3"/>
  <c r="AI477" i="3"/>
  <c r="AG467" i="3"/>
  <c r="AF467" i="3"/>
  <c r="AF452" i="3"/>
  <c r="AG452" i="3"/>
  <c r="AG451" i="3"/>
  <c r="AF451" i="3"/>
  <c r="AG439" i="3"/>
  <c r="AF439" i="3"/>
  <c r="AG363" i="3"/>
  <c r="AF363" i="3"/>
  <c r="AF342" i="3"/>
  <c r="AG342" i="3"/>
  <c r="AJ337" i="3"/>
  <c r="AI337" i="3"/>
  <c r="AF334" i="3"/>
  <c r="AG334" i="3"/>
  <c r="AJ330" i="3"/>
  <c r="AI330" i="3"/>
  <c r="AG328" i="3"/>
  <c r="AF328" i="3"/>
  <c r="AJ325" i="3"/>
  <c r="AI325" i="3"/>
  <c r="AG324" i="3"/>
  <c r="AF324" i="3"/>
  <c r="AI321" i="3"/>
  <c r="AJ321" i="3"/>
  <c r="AJ320" i="3"/>
  <c r="AI320" i="3"/>
  <c r="AF319" i="3"/>
  <c r="AG319" i="3"/>
  <c r="AG314" i="3"/>
  <c r="AF314" i="3"/>
  <c r="AI311" i="3"/>
  <c r="AJ311" i="3"/>
  <c r="AG310" i="3"/>
  <c r="AF310" i="3"/>
  <c r="AI517" i="3"/>
  <c r="AJ517" i="3"/>
  <c r="AI478" i="3"/>
  <c r="AJ478" i="3"/>
  <c r="AG471" i="3"/>
  <c r="AF471" i="3"/>
  <c r="AG469" i="3"/>
  <c r="AF469" i="3"/>
  <c r="AG468" i="3"/>
  <c r="AF468" i="3"/>
  <c r="AG462" i="3"/>
  <c r="AF462" i="3"/>
  <c r="AG461" i="3"/>
  <c r="AF461" i="3"/>
  <c r="AF460" i="3"/>
  <c r="AG460" i="3"/>
  <c r="AJ457" i="3"/>
  <c r="AI457" i="3"/>
  <c r="AF453" i="3"/>
  <c r="AG453" i="3"/>
  <c r="AG440" i="3"/>
  <c r="AF440" i="3"/>
  <c r="AI433" i="3"/>
  <c r="AJ433" i="3"/>
  <c r="AG364" i="3"/>
  <c r="AF364" i="3"/>
  <c r="AF345" i="3"/>
  <c r="AG345" i="3"/>
  <c r="AF344" i="3"/>
  <c r="AG344" i="3"/>
  <c r="AG315" i="3"/>
  <c r="AF315" i="3"/>
  <c r="AF305" i="3"/>
  <c r="AG305" i="3"/>
  <c r="AJ302" i="3"/>
  <c r="AI302" i="3"/>
  <c r="AF428" i="3"/>
  <c r="AI331" i="3"/>
  <c r="AJ331" i="3"/>
  <c r="Y54" i="3"/>
  <c r="Y52" i="3"/>
  <c r="Y66" i="3"/>
  <c r="I370" i="1"/>
  <c r="I352" i="1"/>
  <c r="I1414" i="1"/>
  <c r="I1333" i="1"/>
  <c r="I1322" i="1"/>
  <c r="I1293" i="1"/>
  <c r="I1254" i="1"/>
  <c r="I1250" i="1"/>
  <c r="I1247" i="1"/>
  <c r="I1244" i="1"/>
  <c r="I1240" i="1"/>
  <c r="I1210" i="1"/>
  <c r="I1198" i="1"/>
  <c r="I1161" i="1"/>
  <c r="I1137" i="1"/>
  <c r="I1136" i="1"/>
  <c r="I1135" i="1"/>
  <c r="I1134" i="1"/>
  <c r="I1131" i="1"/>
  <c r="I1130" i="1"/>
  <c r="I1129" i="1"/>
  <c r="I1125" i="1"/>
  <c r="I1124" i="1"/>
  <c r="I1120" i="1"/>
  <c r="I1118" i="1"/>
  <c r="I1097" i="1"/>
  <c r="I1095" i="1"/>
  <c r="I1093" i="1"/>
  <c r="I1092" i="1"/>
  <c r="I1091" i="1"/>
  <c r="I1090" i="1"/>
  <c r="I1089" i="1"/>
  <c r="I1088" i="1"/>
  <c r="I1087" i="1"/>
  <c r="I890" i="1"/>
  <c r="I719" i="1"/>
  <c r="I600" i="1"/>
  <c r="I398" i="1"/>
  <c r="R554" i="9"/>
  <c r="I133" i="1"/>
  <c r="I131" i="1"/>
  <c r="I127" i="1"/>
  <c r="I125" i="1"/>
  <c r="I123" i="1"/>
  <c r="I117" i="1"/>
  <c r="I115" i="1"/>
  <c r="I111" i="1"/>
  <c r="G547" i="9"/>
  <c r="D547" i="9"/>
  <c r="C577" i="9"/>
  <c r="C561" i="9"/>
  <c r="P546" i="9"/>
  <c r="P543" i="9"/>
  <c r="P538" i="9"/>
  <c r="P535" i="9"/>
  <c r="P530" i="9"/>
  <c r="P527" i="9"/>
  <c r="D551" i="9"/>
  <c r="P548" i="9"/>
  <c r="P540" i="9"/>
  <c r="P537" i="9"/>
  <c r="P532" i="9"/>
  <c r="P524" i="9"/>
  <c r="G540" i="9"/>
  <c r="M540" i="9"/>
  <c r="D540" i="9"/>
  <c r="J540" i="9"/>
  <c r="M551" i="9"/>
  <c r="D529" i="9"/>
  <c r="M537" i="9"/>
  <c r="G537" i="9"/>
  <c r="D537" i="9"/>
  <c r="J537" i="9"/>
  <c r="G530" i="9"/>
  <c r="D530" i="9"/>
  <c r="M535" i="9"/>
  <c r="J535" i="9"/>
  <c r="G535" i="9"/>
  <c r="D535" i="9"/>
  <c r="G528" i="9"/>
  <c r="M528" i="9"/>
  <c r="D528" i="9"/>
  <c r="J528" i="9"/>
  <c r="M548" i="9"/>
  <c r="D548" i="9"/>
  <c r="J548" i="9"/>
  <c r="G548" i="9"/>
  <c r="J546" i="9"/>
  <c r="D546" i="9"/>
  <c r="M546" i="9"/>
  <c r="G546" i="9"/>
  <c r="D536" i="9"/>
  <c r="M547" i="9"/>
  <c r="J531" i="9"/>
  <c r="M529" i="9"/>
  <c r="M543" i="9"/>
  <c r="D543" i="9"/>
  <c r="J543" i="9"/>
  <c r="D552" i="9"/>
  <c r="J552" i="9"/>
  <c r="M544" i="9"/>
  <c r="G544" i="9"/>
  <c r="D544" i="9"/>
  <c r="J544" i="9"/>
  <c r="J553" i="9"/>
  <c r="D553" i="9"/>
  <c r="M545" i="9"/>
  <c r="J545" i="9"/>
  <c r="D545" i="9"/>
  <c r="J525" i="9"/>
  <c r="M525" i="9"/>
  <c r="D525" i="9"/>
  <c r="G525" i="9"/>
  <c r="M542" i="9"/>
  <c r="J542" i="9"/>
  <c r="D542" i="9"/>
  <c r="J530" i="9"/>
  <c r="M549" i="9"/>
  <c r="J547" i="9"/>
  <c r="J529" i="9"/>
  <c r="D531" i="9"/>
  <c r="D549" i="9"/>
  <c r="M530" i="9"/>
  <c r="G549" i="9"/>
  <c r="Y48" i="3"/>
  <c r="AJ45" i="3"/>
  <c r="AI46" i="3"/>
  <c r="AD46" i="3" s="1"/>
  <c r="AJ37" i="3"/>
  <c r="AG36" i="3"/>
  <c r="Y50" i="3"/>
  <c r="Y78" i="3"/>
  <c r="Y58" i="3"/>
  <c r="Y67" i="3"/>
  <c r="I114" i="1"/>
  <c r="I110" i="1"/>
  <c r="P5" i="3"/>
  <c r="I1398" i="1"/>
  <c r="I1318" i="1"/>
  <c r="I1086" i="1"/>
  <c r="I1085" i="1"/>
  <c r="I1084" i="1"/>
  <c r="I1082" i="1"/>
  <c r="I1080" i="1"/>
  <c r="I1079" i="1"/>
  <c r="I1078" i="1"/>
  <c r="I1057" i="1"/>
  <c r="I1051" i="1"/>
  <c r="I1050" i="1"/>
  <c r="I1049" i="1"/>
  <c r="I1045" i="1"/>
  <c r="I1043" i="1"/>
  <c r="I1041" i="1"/>
  <c r="I1039" i="1"/>
  <c r="I1016" i="1"/>
  <c r="I1015" i="1"/>
  <c r="I1012" i="1"/>
  <c r="I1011" i="1"/>
  <c r="I1008" i="1"/>
  <c r="I1007" i="1"/>
  <c r="I1006" i="1"/>
  <c r="I1003" i="1"/>
  <c r="I1002" i="1"/>
  <c r="I999" i="1"/>
  <c r="I998" i="1"/>
  <c r="I976" i="1"/>
  <c r="I974" i="1"/>
  <c r="I972" i="1"/>
  <c r="I968" i="1"/>
  <c r="I966" i="1"/>
  <c r="I963" i="1"/>
  <c r="I962" i="1"/>
  <c r="I961" i="1"/>
  <c r="I959" i="1"/>
  <c r="I937" i="1"/>
  <c r="I936" i="1"/>
  <c r="I934" i="1"/>
  <c r="I932" i="1"/>
  <c r="I931" i="1"/>
  <c r="I930" i="1"/>
  <c r="I929" i="1"/>
  <c r="I925" i="1"/>
  <c r="I923" i="1"/>
  <c r="I920" i="1"/>
  <c r="I918" i="1"/>
  <c r="I893" i="1"/>
  <c r="I892" i="1"/>
  <c r="I888" i="1"/>
  <c r="I887" i="1"/>
  <c r="I885" i="1"/>
  <c r="I884" i="1"/>
  <c r="I880" i="1"/>
  <c r="I878" i="1"/>
  <c r="I857" i="1"/>
  <c r="I856" i="1"/>
  <c r="I853" i="1"/>
  <c r="I852" i="1"/>
  <c r="I849" i="1"/>
  <c r="I848" i="1"/>
  <c r="I845" i="1"/>
  <c r="I844" i="1"/>
  <c r="I841" i="1"/>
  <c r="I840" i="1"/>
  <c r="I817" i="1"/>
  <c r="I816" i="1"/>
  <c r="I815" i="1"/>
  <c r="I814" i="1"/>
  <c r="I813" i="1"/>
  <c r="I812" i="1"/>
  <c r="I811" i="1"/>
  <c r="I810" i="1"/>
  <c r="I809" i="1"/>
  <c r="I808" i="1"/>
  <c r="I807" i="1"/>
  <c r="I806" i="1"/>
  <c r="I805" i="1"/>
  <c r="I804" i="1"/>
  <c r="I803" i="1"/>
  <c r="I801" i="1"/>
  <c r="I800" i="1"/>
  <c r="I799" i="1"/>
  <c r="I798" i="1"/>
  <c r="I777" i="1"/>
  <c r="I774" i="1"/>
  <c r="I771" i="1"/>
  <c r="I768" i="1"/>
  <c r="I766" i="1"/>
  <c r="I765" i="1"/>
  <c r="I764" i="1"/>
  <c r="I763" i="1"/>
  <c r="I760" i="1"/>
  <c r="I737" i="1"/>
  <c r="I736" i="1"/>
  <c r="I735" i="1"/>
  <c r="I732" i="1"/>
  <c r="I729" i="1"/>
  <c r="I728" i="1"/>
  <c r="I727" i="1"/>
  <c r="I726" i="1"/>
  <c r="I725" i="1"/>
  <c r="I721" i="1"/>
  <c r="I690" i="1"/>
  <c r="I657" i="1"/>
  <c r="I656" i="1"/>
  <c r="I653" i="1"/>
  <c r="I652" i="1"/>
  <c r="I649" i="1"/>
  <c r="I648" i="1"/>
  <c r="I643" i="1"/>
  <c r="I642" i="1"/>
  <c r="I639" i="1"/>
  <c r="I638" i="1"/>
  <c r="I617" i="1"/>
  <c r="I616" i="1"/>
  <c r="I615" i="1"/>
  <c r="I614" i="1"/>
  <c r="I613" i="1"/>
  <c r="I612" i="1"/>
  <c r="I611" i="1"/>
  <c r="I610" i="1"/>
  <c r="I609" i="1"/>
  <c r="I608" i="1"/>
  <c r="I607" i="1"/>
  <c r="I606" i="1"/>
  <c r="I604" i="1"/>
  <c r="I603" i="1"/>
  <c r="I602" i="1"/>
  <c r="I601" i="1"/>
  <c r="I599" i="1"/>
  <c r="I577" i="1"/>
  <c r="I576" i="1"/>
  <c r="I575" i="1"/>
  <c r="I574" i="1"/>
  <c r="I572" i="1"/>
  <c r="I570" i="1"/>
  <c r="I569" i="1"/>
  <c r="I568" i="1"/>
  <c r="I567" i="1"/>
  <c r="I566" i="1"/>
  <c r="I562" i="1"/>
  <c r="I561" i="1"/>
  <c r="I560" i="1"/>
  <c r="I559" i="1"/>
  <c r="I558" i="1"/>
  <c r="I535" i="1"/>
  <c r="I534" i="1"/>
  <c r="I531" i="1"/>
  <c r="I530" i="1"/>
  <c r="I527" i="1"/>
  <c r="I526" i="1"/>
  <c r="I523" i="1"/>
  <c r="I522" i="1"/>
  <c r="I519" i="1"/>
  <c r="I518" i="1"/>
  <c r="I497" i="1"/>
  <c r="I495" i="1"/>
  <c r="I494" i="1"/>
  <c r="I493" i="1"/>
  <c r="I492" i="1"/>
  <c r="I490" i="1"/>
  <c r="I489" i="1"/>
  <c r="I488" i="1"/>
  <c r="I486" i="1"/>
  <c r="I485" i="1"/>
  <c r="I484" i="1"/>
  <c r="I482" i="1"/>
  <c r="I481" i="1"/>
  <c r="I479" i="1"/>
  <c r="I478" i="1"/>
  <c r="I457" i="1"/>
  <c r="I455" i="1"/>
  <c r="I454" i="1"/>
  <c r="I452" i="1"/>
  <c r="I451" i="1"/>
  <c r="I450" i="1"/>
  <c r="I449" i="1"/>
  <c r="I447" i="1"/>
  <c r="I446" i="1"/>
  <c r="I445" i="1"/>
  <c r="I444" i="1"/>
  <c r="I443" i="1"/>
  <c r="I442" i="1"/>
  <c r="I441" i="1"/>
  <c r="I440" i="1"/>
  <c r="I438" i="1"/>
  <c r="I417" i="1"/>
  <c r="I416" i="1"/>
  <c r="I415" i="1"/>
  <c r="I414" i="1"/>
  <c r="I413" i="1"/>
  <c r="I412" i="1"/>
  <c r="I411" i="1"/>
  <c r="I410" i="1"/>
  <c r="I408" i="1"/>
  <c r="I407" i="1"/>
  <c r="I406" i="1"/>
  <c r="I1368" i="1"/>
  <c r="I1367" i="1"/>
  <c r="I405" i="1"/>
  <c r="I404" i="1"/>
  <c r="I403" i="1"/>
  <c r="I402" i="1"/>
  <c r="I401" i="1"/>
  <c r="I399" i="1"/>
  <c r="I377" i="1"/>
  <c r="I376" i="1"/>
  <c r="I375" i="1"/>
  <c r="I374" i="1"/>
  <c r="I372" i="1"/>
  <c r="I368" i="1"/>
  <c r="I366" i="1"/>
  <c r="I362" i="1"/>
  <c r="I358" i="1"/>
  <c r="I354" i="1"/>
  <c r="I350" i="1"/>
  <c r="I348" i="1"/>
  <c r="I346" i="1"/>
  <c r="I342" i="1"/>
  <c r="I340" i="1"/>
  <c r="I332" i="1"/>
  <c r="I330" i="1"/>
  <c r="P5" i="9"/>
  <c r="I1407" i="1"/>
  <c r="I1403" i="1"/>
  <c r="I1361" i="1"/>
  <c r="I1336" i="1"/>
  <c r="I1328" i="1"/>
  <c r="I1327" i="1"/>
  <c r="I1326" i="1"/>
  <c r="I1288" i="1"/>
  <c r="I1282" i="1"/>
  <c r="I1213" i="1"/>
  <c r="I1204" i="1"/>
  <c r="I1201" i="1"/>
  <c r="I1162" i="1"/>
  <c r="I1160" i="1"/>
  <c r="I1133" i="1"/>
  <c r="I1132" i="1"/>
  <c r="I1128" i="1"/>
  <c r="I1127" i="1"/>
  <c r="I1126" i="1"/>
  <c r="I1123" i="1"/>
  <c r="I1122" i="1"/>
  <c r="I1121" i="1"/>
  <c r="I1119" i="1"/>
  <c r="I1096" i="1"/>
  <c r="I1094" i="1"/>
  <c r="I1083" i="1"/>
  <c r="I1081" i="1"/>
  <c r="I1056" i="1"/>
  <c r="I1055" i="1"/>
  <c r="I1054" i="1"/>
  <c r="I1053" i="1"/>
  <c r="I1052" i="1"/>
  <c r="I1048" i="1"/>
  <c r="I1047" i="1"/>
  <c r="I1046" i="1"/>
  <c r="I1044" i="1"/>
  <c r="I1042" i="1"/>
  <c r="I1040" i="1"/>
  <c r="I1038" i="1"/>
  <c r="I1017" i="1"/>
  <c r="I1014" i="1"/>
  <c r="I1013" i="1"/>
  <c r="I1010" i="1"/>
  <c r="I1009" i="1"/>
  <c r="I1005" i="1"/>
  <c r="I1004" i="1"/>
  <c r="I1001" i="1"/>
  <c r="I1000" i="1"/>
  <c r="I977" i="1"/>
  <c r="I975" i="1"/>
  <c r="I973" i="1"/>
  <c r="I970" i="1"/>
  <c r="I969" i="1"/>
  <c r="I967" i="1"/>
  <c r="I965" i="1"/>
  <c r="I964" i="1"/>
  <c r="I960" i="1"/>
  <c r="I958" i="1"/>
  <c r="I935" i="1"/>
  <c r="I933" i="1"/>
  <c r="I928" i="1"/>
  <c r="I927" i="1"/>
  <c r="I926" i="1"/>
  <c r="I924" i="1"/>
  <c r="I922" i="1"/>
  <c r="I921" i="1"/>
  <c r="I919" i="1"/>
  <c r="I897" i="1"/>
  <c r="I329" i="1"/>
  <c r="I896" i="1"/>
  <c r="I895" i="1"/>
  <c r="I894" i="1"/>
  <c r="I891" i="1"/>
  <c r="I889" i="1"/>
  <c r="I886" i="1"/>
  <c r="I883" i="1"/>
  <c r="I882" i="1"/>
  <c r="I881" i="1"/>
  <c r="I879" i="1"/>
  <c r="I855" i="1"/>
  <c r="I854" i="1"/>
  <c r="I851" i="1"/>
  <c r="I850" i="1"/>
  <c r="I847" i="1"/>
  <c r="I846" i="1"/>
  <c r="I843" i="1"/>
  <c r="I842" i="1"/>
  <c r="I839" i="1"/>
  <c r="I838" i="1"/>
  <c r="I802" i="1"/>
  <c r="I776" i="1"/>
  <c r="I775" i="1"/>
  <c r="I773" i="1"/>
  <c r="I772" i="1"/>
  <c r="I770" i="1"/>
  <c r="I769" i="1"/>
  <c r="I767" i="1"/>
  <c r="I762" i="1"/>
  <c r="I761" i="1"/>
  <c r="I759" i="1"/>
  <c r="I758" i="1"/>
  <c r="I734" i="1"/>
  <c r="I733" i="1"/>
  <c r="I731" i="1"/>
  <c r="I730" i="1"/>
  <c r="I724" i="1"/>
  <c r="I723" i="1"/>
  <c r="I722" i="1"/>
  <c r="I720" i="1"/>
  <c r="I718" i="1"/>
  <c r="I691" i="1"/>
  <c r="I655" i="1"/>
  <c r="I654" i="1"/>
  <c r="I651" i="1"/>
  <c r="I650" i="1"/>
  <c r="I647" i="1"/>
  <c r="I646" i="1"/>
  <c r="I645" i="1"/>
  <c r="I644" i="1"/>
  <c r="I641" i="1"/>
  <c r="I640" i="1"/>
  <c r="I605" i="1"/>
  <c r="I598" i="1"/>
  <c r="I573" i="1"/>
  <c r="I571" i="1"/>
  <c r="I565" i="1"/>
  <c r="I564" i="1"/>
  <c r="I563" i="1"/>
  <c r="I537" i="1"/>
  <c r="I536" i="1"/>
  <c r="I533" i="1"/>
  <c r="I532" i="1"/>
  <c r="I529" i="1"/>
  <c r="I528" i="1"/>
  <c r="I525" i="1"/>
  <c r="I524" i="1"/>
  <c r="I521" i="1"/>
  <c r="I520" i="1"/>
  <c r="I496" i="1"/>
  <c r="I491" i="1"/>
  <c r="I487" i="1"/>
  <c r="I483" i="1"/>
  <c r="I456" i="1"/>
  <c r="I453" i="1"/>
  <c r="I448" i="1"/>
  <c r="I439" i="1"/>
  <c r="I409" i="1"/>
  <c r="I400" i="1"/>
  <c r="I364" i="1"/>
  <c r="I356" i="1"/>
  <c r="I344" i="1"/>
  <c r="I338" i="1"/>
  <c r="I336" i="1"/>
  <c r="I334" i="1"/>
  <c r="E20" i="22"/>
  <c r="D5" i="10"/>
  <c r="I360" i="1"/>
  <c r="M552" i="9"/>
  <c r="G552" i="9"/>
  <c r="I327" i="1"/>
  <c r="I325" i="1"/>
  <c r="I321" i="1"/>
  <c r="I319" i="1"/>
  <c r="I317" i="1"/>
  <c r="I313" i="1"/>
  <c r="I311" i="1"/>
  <c r="I109" i="1"/>
  <c r="I107" i="1"/>
  <c r="I101" i="1"/>
  <c r="I99" i="1"/>
  <c r="I97" i="1"/>
  <c r="I95" i="1"/>
  <c r="I93" i="1"/>
  <c r="I91" i="1"/>
  <c r="I87" i="1"/>
  <c r="I83" i="1"/>
  <c r="I81" i="1"/>
  <c r="I77" i="1"/>
  <c r="I75" i="1"/>
  <c r="I73" i="1"/>
  <c r="I67" i="1"/>
  <c r="I65" i="1"/>
  <c r="I61" i="1"/>
  <c r="I59" i="1"/>
  <c r="I57" i="1"/>
  <c r="I55" i="1"/>
  <c r="M553" i="9"/>
  <c r="G553" i="9"/>
  <c r="I328" i="1"/>
  <c r="I326" i="1"/>
  <c r="I324" i="1"/>
  <c r="I322" i="1"/>
  <c r="I320" i="1"/>
  <c r="I318" i="1"/>
  <c r="I316" i="1"/>
  <c r="I314" i="1"/>
  <c r="I312" i="1"/>
  <c r="I310" i="1"/>
  <c r="I1396" i="1"/>
  <c r="I1394" i="1"/>
  <c r="I1392" i="1"/>
  <c r="I1390" i="1"/>
  <c r="I1388" i="1"/>
  <c r="I1386" i="1"/>
  <c r="I1384" i="1"/>
  <c r="I1382" i="1"/>
  <c r="I1380" i="1"/>
  <c r="I1378" i="1"/>
  <c r="I1356" i="1"/>
  <c r="I1354" i="1"/>
  <c r="I1352" i="1"/>
  <c r="I1350" i="1"/>
  <c r="I1348" i="1"/>
  <c r="I1346" i="1"/>
  <c r="I1344" i="1"/>
  <c r="I1342" i="1"/>
  <c r="I1340" i="1"/>
  <c r="I1338" i="1"/>
  <c r="I1317" i="1"/>
  <c r="I1316" i="1"/>
  <c r="I1314" i="1"/>
  <c r="I1313" i="1"/>
  <c r="I1312" i="1"/>
  <c r="I1310" i="1"/>
  <c r="I1309" i="1"/>
  <c r="I1308" i="1"/>
  <c r="I1306" i="1"/>
  <c r="I1305" i="1"/>
  <c r="I1304" i="1"/>
  <c r="I1302" i="1"/>
  <c r="I1301" i="1"/>
  <c r="I1300" i="1"/>
  <c r="I1298" i="1"/>
  <c r="I1276" i="1"/>
  <c r="I1275" i="1"/>
  <c r="I1274" i="1"/>
  <c r="I1272" i="1"/>
  <c r="I1271" i="1"/>
  <c r="I1270" i="1"/>
  <c r="I1268" i="1"/>
  <c r="I1267" i="1"/>
  <c r="I1266" i="1"/>
  <c r="I1264" i="1"/>
  <c r="I1263" i="1"/>
  <c r="I1262" i="1"/>
  <c r="I1260" i="1"/>
  <c r="I1259" i="1"/>
  <c r="I1258" i="1"/>
  <c r="I1236" i="1"/>
  <c r="I1235" i="1"/>
  <c r="I1234" i="1"/>
  <c r="I1232" i="1"/>
  <c r="I1231" i="1"/>
  <c r="I1230" i="1"/>
  <c r="I1228" i="1"/>
  <c r="I1227" i="1"/>
  <c r="I1226" i="1"/>
  <c r="I1224" i="1"/>
  <c r="I1223" i="1"/>
  <c r="I1222" i="1"/>
  <c r="I1220" i="1"/>
  <c r="I1219" i="1"/>
  <c r="I1218" i="1"/>
  <c r="I1197" i="1"/>
  <c r="I1196" i="1"/>
  <c r="I1195" i="1"/>
  <c r="I1193" i="1"/>
  <c r="I1192" i="1"/>
  <c r="I1191" i="1"/>
  <c r="I1189" i="1"/>
  <c r="I1188" i="1"/>
  <c r="I1187" i="1"/>
  <c r="I1185" i="1"/>
  <c r="I1184" i="1"/>
  <c r="I1183" i="1"/>
  <c r="I1181" i="1"/>
  <c r="I1180" i="1"/>
  <c r="I1179" i="1"/>
  <c r="I1157" i="1"/>
  <c r="I1156" i="1"/>
  <c r="I1155" i="1"/>
  <c r="I1153" i="1"/>
  <c r="I1152" i="1"/>
  <c r="I1151" i="1"/>
  <c r="I1149" i="1"/>
  <c r="I1148" i="1"/>
  <c r="I1147" i="1"/>
  <c r="I1145" i="1"/>
  <c r="I1144" i="1"/>
  <c r="I1143" i="1"/>
  <c r="I1141" i="1"/>
  <c r="I1140" i="1"/>
  <c r="I1139" i="1"/>
  <c r="I1117" i="1"/>
  <c r="I1116" i="1"/>
  <c r="I1115" i="1"/>
  <c r="I1113" i="1"/>
  <c r="I1112" i="1"/>
  <c r="I1111" i="1"/>
  <c r="I1109" i="1"/>
  <c r="I1108" i="1"/>
  <c r="I1107" i="1"/>
  <c r="I1105" i="1"/>
  <c r="I1104" i="1"/>
  <c r="I1103" i="1"/>
  <c r="I1101" i="1"/>
  <c r="I1100" i="1"/>
  <c r="I1099" i="1"/>
  <c r="I1077" i="1"/>
  <c r="I1076" i="1"/>
  <c r="I1075" i="1"/>
  <c r="I1073" i="1"/>
  <c r="I1072" i="1"/>
  <c r="I1071" i="1"/>
  <c r="I1069" i="1"/>
  <c r="I1068" i="1"/>
  <c r="I1067" i="1"/>
  <c r="I1065" i="1"/>
  <c r="I1064" i="1"/>
  <c r="I1063" i="1"/>
  <c r="I1061" i="1"/>
  <c r="I1060" i="1"/>
  <c r="I1059" i="1"/>
  <c r="I1037" i="1"/>
  <c r="I1036" i="1"/>
  <c r="I1035" i="1"/>
  <c r="I1033" i="1"/>
  <c r="I1032" i="1"/>
  <c r="I1031" i="1"/>
  <c r="I1029" i="1"/>
  <c r="I1028" i="1"/>
  <c r="I1027" i="1"/>
  <c r="I1025" i="1"/>
  <c r="I1024" i="1"/>
  <c r="I1023" i="1"/>
  <c r="I1021" i="1"/>
  <c r="I1020" i="1"/>
  <c r="I1019" i="1"/>
  <c r="I997" i="1"/>
  <c r="I996" i="1"/>
  <c r="I995" i="1"/>
  <c r="I993" i="1"/>
  <c r="I992" i="1"/>
  <c r="I991" i="1"/>
  <c r="I989" i="1"/>
  <c r="I988" i="1"/>
  <c r="I987" i="1"/>
  <c r="I985" i="1"/>
  <c r="I984" i="1"/>
  <c r="I983" i="1"/>
  <c r="I981" i="1"/>
  <c r="I980" i="1"/>
  <c r="I979" i="1"/>
  <c r="I957" i="1"/>
  <c r="I956" i="1"/>
  <c r="I955" i="1"/>
  <c r="I953" i="1"/>
  <c r="I952" i="1"/>
  <c r="I951" i="1"/>
  <c r="I949" i="1"/>
  <c r="I948" i="1"/>
  <c r="I947" i="1"/>
  <c r="I945" i="1"/>
  <c r="I944" i="1"/>
  <c r="I943" i="1"/>
  <c r="I941" i="1"/>
  <c r="I940" i="1"/>
  <c r="I939" i="1"/>
  <c r="I917" i="1"/>
  <c r="I916" i="1"/>
  <c r="I915" i="1"/>
  <c r="I913" i="1"/>
  <c r="I912" i="1"/>
  <c r="I911" i="1"/>
  <c r="I909" i="1"/>
  <c r="I908" i="1"/>
  <c r="I907" i="1"/>
  <c r="I905" i="1"/>
  <c r="I904" i="1"/>
  <c r="I903" i="1"/>
  <c r="I901" i="1"/>
  <c r="I900" i="1"/>
  <c r="I899" i="1"/>
  <c r="I877" i="1"/>
  <c r="I875" i="1"/>
  <c r="I873" i="1"/>
  <c r="I871" i="1"/>
  <c r="I870" i="1"/>
  <c r="I869" i="1"/>
  <c r="I867" i="1"/>
  <c r="I865" i="1"/>
  <c r="I863" i="1"/>
  <c r="I862" i="1"/>
  <c r="I861" i="1"/>
  <c r="I859" i="1"/>
  <c r="I837" i="1"/>
  <c r="I835" i="1"/>
  <c r="I834" i="1"/>
  <c r="I833" i="1"/>
  <c r="I831" i="1"/>
  <c r="I829" i="1"/>
  <c r="I827" i="1"/>
  <c r="I826" i="1"/>
  <c r="I825" i="1"/>
  <c r="I823" i="1"/>
  <c r="I821" i="1"/>
  <c r="I819" i="1"/>
  <c r="I818" i="1"/>
  <c r="I1417" i="1"/>
  <c r="I1416" i="1"/>
  <c r="I1415" i="1"/>
  <c r="I1413" i="1"/>
  <c r="I1412" i="1"/>
  <c r="I1411" i="1"/>
  <c r="I1410" i="1"/>
  <c r="I1409" i="1"/>
  <c r="I1408" i="1"/>
  <c r="I1406" i="1"/>
  <c r="I1405" i="1"/>
  <c r="I1404" i="1"/>
  <c r="I1402" i="1"/>
  <c r="I1401" i="1"/>
  <c r="I1400" i="1"/>
  <c r="I1399" i="1"/>
  <c r="I1377" i="1"/>
  <c r="I1376" i="1"/>
  <c r="I1375" i="1"/>
  <c r="I1374" i="1"/>
  <c r="I1373" i="1"/>
  <c r="I1372" i="1"/>
  <c r="I1371" i="1"/>
  <c r="I1370" i="1"/>
  <c r="I1369" i="1"/>
  <c r="I1366" i="1"/>
  <c r="I1365" i="1"/>
  <c r="I1364" i="1"/>
  <c r="I1362" i="1"/>
  <c r="I1360" i="1"/>
  <c r="I1359" i="1"/>
  <c r="I1358" i="1"/>
  <c r="I1337" i="1"/>
  <c r="I1335" i="1"/>
  <c r="I1334" i="1"/>
  <c r="I1332" i="1"/>
  <c r="I1331" i="1"/>
  <c r="I1330" i="1"/>
  <c r="I1329" i="1"/>
  <c r="I1325" i="1"/>
  <c r="I1324" i="1"/>
  <c r="I1323" i="1"/>
  <c r="I1321" i="1"/>
  <c r="I1320" i="1"/>
  <c r="I1319" i="1"/>
  <c r="I1297" i="1"/>
  <c r="I1296" i="1"/>
  <c r="I1295" i="1"/>
  <c r="I1294" i="1"/>
  <c r="I1292" i="1"/>
  <c r="I1291" i="1"/>
  <c r="I1290" i="1"/>
  <c r="I1287" i="1"/>
  <c r="I1286" i="1"/>
  <c r="I1285" i="1"/>
  <c r="I1284" i="1"/>
  <c r="I1283" i="1"/>
  <c r="I1281" i="1"/>
  <c r="I1280" i="1"/>
  <c r="I1279" i="1"/>
  <c r="I1278" i="1"/>
  <c r="I1257" i="1"/>
  <c r="I1256" i="1"/>
  <c r="I1255" i="1"/>
  <c r="I1253" i="1"/>
  <c r="I1252" i="1"/>
  <c r="I1251" i="1"/>
  <c r="I1249" i="1"/>
  <c r="I1248" i="1"/>
  <c r="I1246" i="1"/>
  <c r="I1245" i="1"/>
  <c r="I1243" i="1"/>
  <c r="I1242" i="1"/>
  <c r="I1241" i="1"/>
  <c r="I1239" i="1"/>
  <c r="I1238" i="1"/>
  <c r="I1217" i="1"/>
  <c r="I1216" i="1"/>
  <c r="I1215" i="1"/>
  <c r="I1214" i="1"/>
  <c r="I1212" i="1"/>
  <c r="I1211" i="1"/>
  <c r="I1209" i="1"/>
  <c r="I1208" i="1"/>
  <c r="I1207" i="1"/>
  <c r="I1206" i="1"/>
  <c r="I1205" i="1"/>
  <c r="I1203" i="1"/>
  <c r="I1202" i="1"/>
  <c r="I1200" i="1"/>
  <c r="I1199" i="1"/>
  <c r="I1177" i="1"/>
  <c r="I1176" i="1"/>
  <c r="I1175" i="1"/>
  <c r="I1174" i="1"/>
  <c r="I1173" i="1"/>
  <c r="I1172" i="1"/>
  <c r="I1171" i="1"/>
  <c r="I1170" i="1"/>
  <c r="I1169" i="1"/>
  <c r="I1168" i="1"/>
  <c r="I1167" i="1"/>
  <c r="I1166" i="1"/>
  <c r="I1165" i="1"/>
  <c r="I1164" i="1"/>
  <c r="I1163" i="1"/>
  <c r="I1159" i="1"/>
  <c r="I1158" i="1"/>
  <c r="I971" i="1"/>
  <c r="I797" i="1"/>
  <c r="I795" i="1"/>
  <c r="I793" i="1"/>
  <c r="I791" i="1"/>
  <c r="I790" i="1"/>
  <c r="I789" i="1"/>
  <c r="I787" i="1"/>
  <c r="I785" i="1"/>
  <c r="I784" i="1"/>
  <c r="I782" i="1"/>
  <c r="I781" i="1"/>
  <c r="I779" i="1"/>
  <c r="I757" i="1"/>
  <c r="I756" i="1"/>
  <c r="I755" i="1"/>
  <c r="I754" i="1"/>
  <c r="I753" i="1"/>
  <c r="I751" i="1"/>
  <c r="I748" i="1"/>
  <c r="I746" i="1"/>
  <c r="I744" i="1"/>
  <c r="I743" i="1"/>
  <c r="I742" i="1"/>
  <c r="I740" i="1"/>
  <c r="I738" i="1"/>
  <c r="I717" i="1"/>
  <c r="I716" i="1"/>
  <c r="I714" i="1"/>
  <c r="I712" i="1"/>
  <c r="I710" i="1"/>
  <c r="I709" i="1"/>
  <c r="I707" i="1"/>
  <c r="I706" i="1"/>
  <c r="I705" i="1"/>
  <c r="I703" i="1"/>
  <c r="I702" i="1"/>
  <c r="I701" i="1"/>
  <c r="I699" i="1"/>
  <c r="I698" i="1"/>
  <c r="I676" i="1"/>
  <c r="I674" i="1"/>
  <c r="I672" i="1"/>
  <c r="I671" i="1"/>
  <c r="I670" i="1"/>
  <c r="I668" i="1"/>
  <c r="I666" i="1"/>
  <c r="I665" i="1"/>
  <c r="I664" i="1"/>
  <c r="I662" i="1"/>
  <c r="I660" i="1"/>
  <c r="I658" i="1"/>
  <c r="I637" i="1"/>
  <c r="I635" i="1"/>
  <c r="I634" i="1"/>
  <c r="I633" i="1"/>
  <c r="I631" i="1"/>
  <c r="I630" i="1"/>
  <c r="I629" i="1"/>
  <c r="I627" i="1"/>
  <c r="I626" i="1"/>
  <c r="I624" i="1"/>
  <c r="I622" i="1"/>
  <c r="I620" i="1"/>
  <c r="I619" i="1"/>
  <c r="I618" i="1"/>
  <c r="I596" i="1"/>
  <c r="I594" i="1"/>
  <c r="I593" i="1"/>
  <c r="I592" i="1"/>
  <c r="I590" i="1"/>
  <c r="I588" i="1"/>
  <c r="I586" i="1"/>
  <c r="I585" i="1"/>
  <c r="I583" i="1"/>
  <c r="I582" i="1"/>
  <c r="I581" i="1"/>
  <c r="I580" i="1"/>
  <c r="I579" i="1"/>
  <c r="I578" i="1"/>
  <c r="I557" i="1"/>
  <c r="I555" i="1"/>
  <c r="I554" i="1"/>
  <c r="I552" i="1"/>
  <c r="I550" i="1"/>
  <c r="I548" i="1"/>
  <c r="I697" i="1"/>
  <c r="I696" i="1"/>
  <c r="I695" i="1"/>
  <c r="I694" i="1"/>
  <c r="I693" i="1"/>
  <c r="I692" i="1"/>
  <c r="I689" i="1"/>
  <c r="I688" i="1"/>
  <c r="I687" i="1"/>
  <c r="I686" i="1"/>
  <c r="I685" i="1"/>
  <c r="I684" i="1"/>
  <c r="I683" i="1"/>
  <c r="I682" i="1"/>
  <c r="I681" i="1"/>
  <c r="I680" i="1"/>
  <c r="I679" i="1"/>
  <c r="I678" i="1"/>
  <c r="I480" i="1"/>
  <c r="I547" i="1"/>
  <c r="I546" i="1"/>
  <c r="I544" i="1"/>
  <c r="I542" i="1"/>
  <c r="I541" i="1"/>
  <c r="I540" i="1"/>
  <c r="I538" i="1"/>
  <c r="I516" i="1"/>
  <c r="I514" i="1"/>
  <c r="I513" i="1"/>
  <c r="I511" i="1"/>
  <c r="I510" i="1"/>
  <c r="I509" i="1"/>
  <c r="I507" i="1"/>
  <c r="I506" i="1"/>
  <c r="I505" i="1"/>
  <c r="I503" i="1"/>
  <c r="I502" i="1"/>
  <c r="I500" i="1"/>
  <c r="I498" i="1"/>
  <c r="I476" i="1"/>
  <c r="I475" i="1"/>
  <c r="I474" i="1"/>
  <c r="I472" i="1"/>
  <c r="I470" i="1"/>
  <c r="I469" i="1"/>
  <c r="I468" i="1"/>
  <c r="I466" i="1"/>
  <c r="I464" i="1"/>
  <c r="I462" i="1"/>
  <c r="I461" i="1"/>
  <c r="I459" i="1"/>
  <c r="I458" i="1"/>
  <c r="I437" i="1"/>
  <c r="I436" i="1"/>
  <c r="I435" i="1"/>
  <c r="I434" i="1"/>
  <c r="I433" i="1"/>
  <c r="I431" i="1"/>
  <c r="I430" i="1"/>
  <c r="I428" i="1"/>
  <c r="I426" i="1"/>
  <c r="I424" i="1"/>
  <c r="I423" i="1"/>
  <c r="I422" i="1"/>
  <c r="I420" i="1"/>
  <c r="I418" i="1"/>
  <c r="I397" i="1"/>
  <c r="I396" i="1"/>
  <c r="I394" i="1"/>
  <c r="I392" i="1"/>
  <c r="I390" i="1"/>
  <c r="I389" i="1"/>
  <c r="I387" i="1"/>
  <c r="I386" i="1"/>
  <c r="I385" i="1"/>
  <c r="I383" i="1"/>
  <c r="I382" i="1"/>
  <c r="I381" i="1"/>
  <c r="I379" i="1"/>
  <c r="I378" i="1"/>
  <c r="I371" i="1"/>
  <c r="I367" i="1"/>
  <c r="I363" i="1"/>
  <c r="I361" i="1"/>
  <c r="I359" i="1"/>
  <c r="I355" i="1"/>
  <c r="I351" i="1"/>
  <c r="I349" i="1"/>
  <c r="I347" i="1"/>
  <c r="I343" i="1"/>
  <c r="I339" i="1"/>
  <c r="I335" i="1"/>
  <c r="I333" i="1"/>
  <c r="E73" i="10"/>
  <c r="E79" i="10" s="1"/>
  <c r="Y69" i="3"/>
  <c r="Y49" i="3"/>
  <c r="Y100" i="3"/>
  <c r="Y404" i="3"/>
  <c r="Y308" i="3"/>
  <c r="Y212" i="3"/>
  <c r="Y492" i="3"/>
  <c r="Y56" i="3"/>
  <c r="Y300" i="3"/>
  <c r="Y488" i="3"/>
  <c r="Y260" i="3"/>
  <c r="Y96" i="3"/>
  <c r="I1190" i="1"/>
  <c r="Y364" i="3"/>
  <c r="Y73" i="3"/>
  <c r="Y132" i="3"/>
  <c r="Y380" i="3"/>
  <c r="Y292" i="3"/>
  <c r="I942" i="1"/>
  <c r="Y520" i="3"/>
  <c r="Y512" i="3"/>
  <c r="Y516" i="3"/>
  <c r="Y484" i="3"/>
  <c r="Y452" i="3"/>
  <c r="Y324" i="3"/>
  <c r="Y312" i="3"/>
  <c r="Y268" i="3"/>
  <c r="Y188" i="3"/>
  <c r="Y160" i="3"/>
  <c r="Y152" i="3"/>
  <c r="Y136" i="3"/>
  <c r="Y108" i="3"/>
  <c r="Y104" i="3"/>
  <c r="Y88" i="3"/>
  <c r="Y508" i="3"/>
  <c r="Y468" i="3"/>
  <c r="Y496" i="3"/>
  <c r="Y336" i="3"/>
  <c r="Y92" i="3"/>
  <c r="Y296" i="3"/>
  <c r="Y440" i="3"/>
  <c r="Y432" i="3"/>
  <c r="Y424" i="3"/>
  <c r="Y304" i="3"/>
  <c r="I136" i="1"/>
  <c r="I130" i="1"/>
  <c r="I128" i="1"/>
  <c r="I124" i="1"/>
  <c r="Y491" i="3"/>
  <c r="Y247" i="3"/>
  <c r="Y400" i="3"/>
  <c r="Y376" i="3"/>
  <c r="Y328" i="3"/>
  <c r="Y288" i="3"/>
  <c r="Y272" i="3"/>
  <c r="Y264" i="3"/>
  <c r="Y216" i="3"/>
  <c r="Y184" i="3"/>
  <c r="Y176" i="3"/>
  <c r="Y120" i="3"/>
  <c r="Y148" i="3"/>
  <c r="Y244" i="3"/>
  <c r="Y252" i="3"/>
  <c r="Y344" i="3"/>
  <c r="Y140" i="3"/>
  <c r="Y320" i="3"/>
  <c r="Y332" i="3"/>
  <c r="Y356" i="3"/>
  <c r="Y472" i="3"/>
  <c r="Y276" i="3"/>
  <c r="Y352" i="3"/>
  <c r="Y196" i="3"/>
  <c r="I1363" i="1"/>
  <c r="Y504" i="3"/>
  <c r="Y448" i="3"/>
  <c r="Y408" i="3"/>
  <c r="Y396" i="3"/>
  <c r="Y384" i="3"/>
  <c r="Y316" i="3"/>
  <c r="Y280" i="3"/>
  <c r="Y224" i="3"/>
  <c r="Y164" i="3"/>
  <c r="Y112" i="3"/>
  <c r="Y256" i="3"/>
  <c r="Y416" i="3"/>
  <c r="Y144" i="3"/>
  <c r="Y284" i="3"/>
  <c r="Y412" i="3"/>
  <c r="Y388" i="3"/>
  <c r="Y420" i="3"/>
  <c r="Y204" i="3"/>
  <c r="Y456" i="3"/>
  <c r="Y480" i="3"/>
  <c r="Y208" i="3"/>
  <c r="I106" i="1"/>
  <c r="I104" i="1"/>
  <c r="I102" i="1"/>
  <c r="I92" i="1"/>
  <c r="I90" i="1"/>
  <c r="I80" i="1"/>
  <c r="I78" i="1"/>
  <c r="I76" i="1"/>
  <c r="I74" i="1"/>
  <c r="I62" i="1"/>
  <c r="I1066" i="1"/>
  <c r="I135" i="1"/>
  <c r="I119" i="1"/>
  <c r="I89" i="1"/>
  <c r="AG194" i="3"/>
  <c r="AJ219" i="3"/>
  <c r="AG274" i="3"/>
  <c r="AF337" i="3"/>
  <c r="AI410" i="3"/>
  <c r="AF394" i="3"/>
  <c r="AJ343" i="3"/>
  <c r="AG386" i="3"/>
  <c r="AJ49" i="3"/>
  <c r="AJ173" i="3"/>
  <c r="AF162" i="3"/>
  <c r="AI348" i="3"/>
  <c r="AJ405" i="3"/>
  <c r="AF446" i="3"/>
  <c r="AG294" i="3"/>
  <c r="AI370" i="3"/>
  <c r="AF437" i="3"/>
  <c r="AI379" i="3"/>
  <c r="AI384" i="3"/>
  <c r="AI402" i="3"/>
  <c r="AG484" i="3"/>
  <c r="AF512" i="3"/>
  <c r="AG365" i="3"/>
  <c r="AG415" i="3"/>
  <c r="AI482" i="3"/>
  <c r="AF426" i="3"/>
  <c r="AJ159" i="3"/>
  <c r="AI312" i="3"/>
  <c r="AI466" i="3"/>
  <c r="AF412" i="3"/>
  <c r="AI245" i="3"/>
  <c r="AI372" i="3"/>
  <c r="AJ428" i="3"/>
  <c r="AJ438" i="3"/>
  <c r="AJ463" i="3"/>
  <c r="AG511" i="3"/>
  <c r="AG406" i="3"/>
  <c r="AI429" i="3"/>
  <c r="AG477" i="3"/>
  <c r="AI505" i="3"/>
  <c r="AG241" i="3"/>
  <c r="AJ236" i="3"/>
  <c r="I1273" i="1"/>
  <c r="I1150" i="1"/>
  <c r="I1026" i="1"/>
  <c r="I902" i="1"/>
  <c r="I384" i="1"/>
  <c r="I129" i="1"/>
  <c r="I69" i="1"/>
  <c r="I1289" i="1"/>
  <c r="I1261" i="1"/>
  <c r="I1138" i="1"/>
  <c r="I994" i="1"/>
  <c r="I872" i="1"/>
  <c r="I84" i="1"/>
  <c r="I1349" i="1"/>
  <c r="I1345" i="1"/>
  <c r="I1221" i="1"/>
  <c r="I1098" i="1"/>
  <c r="I954" i="1"/>
  <c r="I832" i="1"/>
  <c r="I739" i="1"/>
  <c r="I715" i="1"/>
  <c r="I427" i="1"/>
  <c r="I337" i="1"/>
  <c r="I331" i="1"/>
  <c r="J8" i="1"/>
  <c r="Y343" i="3"/>
  <c r="I820" i="1"/>
  <c r="I750" i="1"/>
  <c r="I704" i="1"/>
  <c r="I551" i="1"/>
  <c r="I508" i="1"/>
  <c r="I463" i="1"/>
  <c r="I460" i="1"/>
  <c r="I419" i="1"/>
  <c r="I323" i="1"/>
  <c r="I132" i="1"/>
  <c r="I98" i="1"/>
  <c r="I1397" i="1"/>
  <c r="I1393" i="1"/>
  <c r="I1307" i="1"/>
  <c r="I1237" i="1"/>
  <c r="I1229" i="1"/>
  <c r="I1186" i="1"/>
  <c r="I1178" i="1"/>
  <c r="I1114" i="1"/>
  <c r="I1106" i="1"/>
  <c r="I1062" i="1"/>
  <c r="I1034" i="1"/>
  <c r="I990" i="1"/>
  <c r="I982" i="1"/>
  <c r="I938" i="1"/>
  <c r="I910" i="1"/>
  <c r="I868" i="1"/>
  <c r="I860" i="1"/>
  <c r="I796" i="1"/>
  <c r="I788" i="1"/>
  <c r="I747" i="1"/>
  <c r="I675" i="1"/>
  <c r="I659" i="1"/>
  <c r="I632" i="1"/>
  <c r="I587" i="1"/>
  <c r="I584" i="1"/>
  <c r="I543" i="1"/>
  <c r="I395" i="1"/>
  <c r="I391" i="1"/>
  <c r="I1389" i="1"/>
  <c r="I1385" i="1"/>
  <c r="I1303" i="1"/>
  <c r="I1277" i="1"/>
  <c r="I1225" i="1"/>
  <c r="I1154" i="1"/>
  <c r="I1102" i="1"/>
  <c r="I1030" i="1"/>
  <c r="I978" i="1"/>
  <c r="I906" i="1"/>
  <c r="I836" i="1"/>
  <c r="I783" i="1"/>
  <c r="I539" i="1"/>
  <c r="I499" i="1"/>
  <c r="I388" i="1"/>
  <c r="I116" i="1"/>
  <c r="I105" i="1"/>
  <c r="I54" i="1"/>
  <c r="Y415" i="3"/>
  <c r="Y383" i="3"/>
  <c r="Y371" i="3"/>
  <c r="Y331" i="3"/>
  <c r="Y291" i="3"/>
  <c r="Y275" i="3"/>
  <c r="Y263" i="3"/>
  <c r="Y255" i="3"/>
  <c r="Y231" i="3"/>
  <c r="Y191" i="3"/>
  <c r="Y183" i="3"/>
  <c r="Y175" i="3"/>
  <c r="Y115" i="3"/>
  <c r="Y107" i="3"/>
  <c r="Y99" i="3"/>
  <c r="Y91" i="3"/>
  <c r="Y259" i="3"/>
  <c r="Y315" i="3"/>
  <c r="Y335" i="3"/>
  <c r="Y339" i="3"/>
  <c r="Y443" i="3"/>
  <c r="Y407" i="3"/>
  <c r="Y471" i="3"/>
  <c r="Y459" i="3"/>
  <c r="Y451" i="3"/>
  <c r="Y439" i="3"/>
  <c r="Y427" i="3"/>
  <c r="Y363" i="3"/>
  <c r="Y295" i="3"/>
  <c r="Y267" i="3"/>
  <c r="Y251" i="3"/>
  <c r="Y239" i="3"/>
  <c r="Y227" i="3"/>
  <c r="Y219" i="3"/>
  <c r="Y207" i="3"/>
  <c r="Y187" i="3"/>
  <c r="Y171" i="3"/>
  <c r="Y159" i="3"/>
  <c r="Y135" i="3"/>
  <c r="Y287" i="3"/>
  <c r="Y503" i="3"/>
  <c r="Y143" i="3"/>
  <c r="Y163" i="3"/>
  <c r="Y395" i="3"/>
  <c r="Y127" i="3"/>
  <c r="Y479" i="3"/>
  <c r="Y243" i="3"/>
  <c r="Y507" i="3"/>
  <c r="Y379" i="3"/>
  <c r="Y53" i="3"/>
  <c r="Y495" i="3"/>
  <c r="Y483" i="3"/>
  <c r="Y467" i="3"/>
  <c r="Y463" i="3"/>
  <c r="Y455" i="3"/>
  <c r="Y435" i="3"/>
  <c r="Y431" i="3"/>
  <c r="Y419" i="3"/>
  <c r="Y411" i="3"/>
  <c r="Y403" i="3"/>
  <c r="Y387" i="3"/>
  <c r="Y375" i="3"/>
  <c r="Y367" i="3"/>
  <c r="Y359" i="3"/>
  <c r="Y351" i="3"/>
  <c r="Y327" i="3"/>
  <c r="Y319" i="3"/>
  <c r="Y271" i="3"/>
  <c r="Y235" i="3"/>
  <c r="Y211" i="3"/>
  <c r="Y155" i="3"/>
  <c r="Y147" i="3"/>
  <c r="Y139" i="3"/>
  <c r="Y131" i="3"/>
  <c r="Y123" i="3"/>
  <c r="Y111" i="3"/>
  <c r="Y103" i="3"/>
  <c r="Y279" i="3"/>
  <c r="Y511" i="3"/>
  <c r="Y167" i="3"/>
  <c r="Y179" i="3"/>
  <c r="Y95" i="3"/>
  <c r="Y195" i="3"/>
  <c r="Y347" i="3"/>
  <c r="Y355" i="3"/>
  <c r="Y215" i="3"/>
  <c r="I1265" i="1"/>
  <c r="I1194" i="1"/>
  <c r="I1142" i="1"/>
  <c r="I1070" i="1"/>
  <c r="I1018" i="1"/>
  <c r="I946" i="1"/>
  <c r="I876" i="1"/>
  <c r="I824" i="1"/>
  <c r="I711" i="1"/>
  <c r="I708" i="1"/>
  <c r="I663" i="1"/>
  <c r="I623" i="1"/>
  <c r="I512" i="1"/>
  <c r="I471" i="1"/>
  <c r="I467" i="1"/>
  <c r="I118" i="1"/>
  <c r="I66" i="1"/>
  <c r="I1311" i="1"/>
  <c r="I88" i="1"/>
  <c r="I86" i="1"/>
  <c r="I79" i="1"/>
  <c r="I369" i="1"/>
  <c r="I353" i="1"/>
  <c r="I345" i="1"/>
  <c r="I137" i="1"/>
  <c r="I134" i="1"/>
  <c r="I126" i="1"/>
  <c r="I121" i="1"/>
  <c r="I108" i="1"/>
  <c r="I103" i="1"/>
  <c r="I96" i="1"/>
  <c r="I72" i="1"/>
  <c r="I60" i="1"/>
  <c r="I58" i="1"/>
  <c r="I56" i="1"/>
  <c r="I1381" i="1"/>
  <c r="I1357" i="1"/>
  <c r="I1353" i="1"/>
  <c r="I1341" i="1"/>
  <c r="I1315" i="1"/>
  <c r="I1299" i="1"/>
  <c r="I1269" i="1"/>
  <c r="I1233" i="1"/>
  <c r="I1182" i="1"/>
  <c r="I1146" i="1"/>
  <c r="I1110" i="1"/>
  <c r="I1074" i="1"/>
  <c r="I1058" i="1"/>
  <c r="I1022" i="1"/>
  <c r="I986" i="1"/>
  <c r="I950" i="1"/>
  <c r="I914" i="1"/>
  <c r="I898" i="1"/>
  <c r="I864" i="1"/>
  <c r="I828" i="1"/>
  <c r="I792" i="1"/>
  <c r="I778" i="1"/>
  <c r="I667" i="1"/>
  <c r="I636" i="1"/>
  <c r="I595" i="1"/>
  <c r="I591" i="1"/>
  <c r="I515" i="1"/>
  <c r="I120" i="1"/>
  <c r="I113" i="1"/>
  <c r="I68" i="1"/>
  <c r="I63" i="1"/>
  <c r="M539" i="9"/>
  <c r="J539" i="9"/>
  <c r="G539" i="9"/>
  <c r="D539" i="9"/>
  <c r="G526" i="9"/>
  <c r="M526" i="9"/>
  <c r="J526" i="9"/>
  <c r="D526" i="9"/>
  <c r="M523" i="9"/>
  <c r="D523" i="9"/>
  <c r="J523" i="9"/>
  <c r="G523" i="9"/>
  <c r="M550" i="9"/>
  <c r="D550" i="9"/>
  <c r="G550" i="9"/>
  <c r="J550" i="9"/>
  <c r="G532" i="9"/>
  <c r="M532" i="9"/>
  <c r="J532" i="9"/>
  <c r="D532" i="9"/>
  <c r="G541" i="9"/>
  <c r="D541" i="9"/>
  <c r="M541" i="9"/>
  <c r="J541" i="9"/>
  <c r="J538" i="9"/>
  <c r="D538" i="9"/>
  <c r="M538" i="9"/>
  <c r="G538" i="9"/>
  <c r="M527" i="9"/>
  <c r="J527" i="9"/>
  <c r="G527" i="9"/>
  <c r="D527" i="9"/>
  <c r="J524" i="9"/>
  <c r="D524" i="9"/>
  <c r="M524" i="9"/>
  <c r="G524" i="9"/>
  <c r="G534" i="9"/>
  <c r="D534" i="9"/>
  <c r="M534" i="9"/>
  <c r="J534" i="9"/>
  <c r="J533" i="9"/>
  <c r="D533" i="9"/>
  <c r="M533" i="9"/>
  <c r="G533" i="9"/>
  <c r="G536" i="9"/>
  <c r="G542" i="9"/>
  <c r="M536" i="9"/>
  <c r="G545" i="9"/>
  <c r="G543" i="9"/>
  <c r="Q7" i="3"/>
  <c r="I1391" i="1"/>
  <c r="I1383" i="1"/>
  <c r="I1351" i="1"/>
  <c r="I1343" i="1"/>
  <c r="I874" i="1"/>
  <c r="I858" i="1"/>
  <c r="I822" i="1"/>
  <c r="I786" i="1"/>
  <c r="A15" i="10"/>
  <c r="G531" i="9"/>
  <c r="I1395" i="1"/>
  <c r="I1387" i="1"/>
  <c r="I1379" i="1"/>
  <c r="I1355" i="1"/>
  <c r="I1347" i="1"/>
  <c r="I1339" i="1"/>
  <c r="I866" i="1"/>
  <c r="I830" i="1"/>
  <c r="I794" i="1"/>
  <c r="I752" i="1"/>
  <c r="I745" i="1"/>
  <c r="I669" i="1"/>
  <c r="I628" i="1"/>
  <c r="I621" i="1"/>
  <c r="I545" i="1"/>
  <c r="I504" i="1"/>
  <c r="I477" i="1"/>
  <c r="I421" i="1"/>
  <c r="I380" i="1"/>
  <c r="I365" i="1"/>
  <c r="I780" i="1"/>
  <c r="I741" i="1"/>
  <c r="I700" i="1"/>
  <c r="I673" i="1"/>
  <c r="I597" i="1"/>
  <c r="I556" i="1"/>
  <c r="I549" i="1"/>
  <c r="I473" i="1"/>
  <c r="I432" i="1"/>
  <c r="I425" i="1"/>
  <c r="I357" i="1"/>
  <c r="I315" i="1"/>
  <c r="I94" i="1"/>
  <c r="I82" i="1"/>
  <c r="I53" i="1"/>
  <c r="I749" i="1"/>
  <c r="I713" i="1"/>
  <c r="I677" i="1"/>
  <c r="I661" i="1"/>
  <c r="I625" i="1"/>
  <c r="I589" i="1"/>
  <c r="I553" i="1"/>
  <c r="I517" i="1"/>
  <c r="I501" i="1"/>
  <c r="I465" i="1"/>
  <c r="I429" i="1"/>
  <c r="I393" i="1"/>
  <c r="I373" i="1"/>
  <c r="I341" i="1"/>
  <c r="I309" i="1"/>
  <c r="I112" i="1"/>
  <c r="I71" i="1"/>
  <c r="I64" i="1"/>
  <c r="I122" i="1"/>
  <c r="I100" i="1"/>
  <c r="I85" i="1"/>
  <c r="I70" i="1"/>
  <c r="AT13" i="3" l="1"/>
  <c r="DV8" i="9"/>
  <c r="AT21" i="9"/>
  <c r="CU8" i="3"/>
  <c r="DS357" i="3"/>
  <c r="CV8" i="3"/>
  <c r="CW8" i="3"/>
  <c r="AT22" i="9"/>
  <c r="AT20" i="9"/>
  <c r="Q528" i="3"/>
  <c r="CX528" i="3" s="1"/>
  <c r="Q532" i="3"/>
  <c r="CX532" i="3" s="1"/>
  <c r="Q535" i="3"/>
  <c r="CX535" i="3" s="1"/>
  <c r="Q525" i="3"/>
  <c r="CX525" i="3" s="1"/>
  <c r="CW555" i="3"/>
  <c r="CX555" i="3"/>
  <c r="CY555" i="3"/>
  <c r="CV555" i="3"/>
  <c r="CY557" i="3"/>
  <c r="CV557" i="3"/>
  <c r="CW557" i="3"/>
  <c r="CX557" i="3"/>
  <c r="T527" i="3"/>
  <c r="CY527" i="3" s="1"/>
  <c r="CY561" i="3"/>
  <c r="CV561" i="3"/>
  <c r="CW561" i="3"/>
  <c r="CX561" i="3"/>
  <c r="T531" i="3"/>
  <c r="CY531" i="3" s="1"/>
  <c r="CY565" i="3"/>
  <c r="CV565" i="3"/>
  <c r="CW565" i="3"/>
  <c r="CX565" i="3"/>
  <c r="T535" i="3"/>
  <c r="CY535" i="3" s="1"/>
  <c r="CY569" i="3"/>
  <c r="CV569" i="3"/>
  <c r="CW569" i="3"/>
  <c r="CX569" i="3"/>
  <c r="CY573" i="3"/>
  <c r="CV573" i="3"/>
  <c r="CW573" i="3"/>
  <c r="CX573" i="3"/>
  <c r="CY577" i="3"/>
  <c r="CW577" i="3"/>
  <c r="CV577" i="3"/>
  <c r="CX577" i="3"/>
  <c r="CX8" i="3"/>
  <c r="U554" i="3"/>
  <c r="R554" i="3"/>
  <c r="Q529" i="3"/>
  <c r="CX529" i="3" s="1"/>
  <c r="Q533" i="3"/>
  <c r="CX533" i="3" s="1"/>
  <c r="T525" i="3"/>
  <c r="CY525" i="3" s="1"/>
  <c r="CW559" i="3"/>
  <c r="CX559" i="3"/>
  <c r="CY559" i="3"/>
  <c r="CV559" i="3"/>
  <c r="T529" i="3"/>
  <c r="CY529" i="3" s="1"/>
  <c r="CW563" i="3"/>
  <c r="CX563" i="3"/>
  <c r="CY563" i="3"/>
  <c r="CV563" i="3"/>
  <c r="T533" i="3"/>
  <c r="CY533" i="3" s="1"/>
  <c r="CW567" i="3"/>
  <c r="CX567" i="3"/>
  <c r="CY567" i="3"/>
  <c r="CV567" i="3"/>
  <c r="T537" i="3"/>
  <c r="CY537" i="3" s="1"/>
  <c r="CW571" i="3"/>
  <c r="CX571" i="3"/>
  <c r="CY571" i="3"/>
  <c r="CV571" i="3"/>
  <c r="CW575" i="3"/>
  <c r="CX575" i="3"/>
  <c r="CY575" i="3"/>
  <c r="CV575" i="3"/>
  <c r="CW579" i="3"/>
  <c r="CX579" i="3"/>
  <c r="CY579" i="3"/>
  <c r="CV579" i="3"/>
  <c r="Q531" i="3"/>
  <c r="CX531" i="3" s="1"/>
  <c r="Q524" i="3"/>
  <c r="CX524" i="3" s="1"/>
  <c r="Q527" i="3"/>
  <c r="CX527" i="3" s="1"/>
  <c r="Q536" i="3"/>
  <c r="CX536" i="3" s="1"/>
  <c r="T524" i="3"/>
  <c r="CY524" i="3" s="1"/>
  <c r="T526" i="3"/>
  <c r="CY526" i="3" s="1"/>
  <c r="CV560" i="3"/>
  <c r="CW560" i="3"/>
  <c r="CX560" i="3"/>
  <c r="CY560" i="3"/>
  <c r="T530" i="3"/>
  <c r="CY530" i="3" s="1"/>
  <c r="CV564" i="3"/>
  <c r="CW564" i="3"/>
  <c r="CX564" i="3"/>
  <c r="CY564" i="3"/>
  <c r="T534" i="3"/>
  <c r="CY534" i="3" s="1"/>
  <c r="T536" i="3"/>
  <c r="CY536" i="3" s="1"/>
  <c r="CV572" i="3"/>
  <c r="CW572" i="3"/>
  <c r="CX572" i="3"/>
  <c r="CY572" i="3"/>
  <c r="CV576" i="3"/>
  <c r="CW576" i="3"/>
  <c r="CX576" i="3"/>
  <c r="CY576" i="3"/>
  <c r="CX578" i="3"/>
  <c r="CY578" i="3"/>
  <c r="CV578" i="3"/>
  <c r="CW578" i="3"/>
  <c r="CV580" i="3"/>
  <c r="CW580" i="3"/>
  <c r="CX580" i="3"/>
  <c r="CY580" i="3"/>
  <c r="CY8" i="3"/>
  <c r="Q526" i="3"/>
  <c r="CX526" i="3" s="1"/>
  <c r="Q534" i="3"/>
  <c r="CX534" i="3" s="1"/>
  <c r="Q537" i="3"/>
  <c r="CX537" i="3" s="1"/>
  <c r="Q530" i="3"/>
  <c r="CX530" i="3" s="1"/>
  <c r="CV556" i="3"/>
  <c r="CW556" i="3"/>
  <c r="CX556" i="3"/>
  <c r="CY556" i="3"/>
  <c r="CX558" i="3"/>
  <c r="CY558" i="3"/>
  <c r="CV558" i="3"/>
  <c r="CW558" i="3"/>
  <c r="T528" i="3"/>
  <c r="CY528" i="3" s="1"/>
  <c r="CX562" i="3"/>
  <c r="CY562" i="3"/>
  <c r="CV562" i="3"/>
  <c r="CW562" i="3"/>
  <c r="T532" i="3"/>
  <c r="CY532" i="3" s="1"/>
  <c r="CX566" i="3"/>
  <c r="CY566" i="3"/>
  <c r="CV566" i="3"/>
  <c r="CW566" i="3"/>
  <c r="CV568" i="3"/>
  <c r="CW568" i="3"/>
  <c r="CX568" i="3"/>
  <c r="CY568" i="3"/>
  <c r="CX570" i="3"/>
  <c r="CY570" i="3"/>
  <c r="CV570" i="3"/>
  <c r="CW570" i="3"/>
  <c r="CX574" i="3"/>
  <c r="CY574" i="3"/>
  <c r="CV574" i="3"/>
  <c r="CW574" i="3"/>
  <c r="CY523" i="3"/>
  <c r="CV523" i="3"/>
  <c r="CW523" i="3"/>
  <c r="CX523" i="3"/>
  <c r="CX552" i="3"/>
  <c r="CY552" i="3"/>
  <c r="CW552" i="3"/>
  <c r="CV552" i="3"/>
  <c r="CW549" i="3"/>
  <c r="CX549" i="3"/>
  <c r="CY549" i="3"/>
  <c r="CV549" i="3"/>
  <c r="CY543" i="3"/>
  <c r="CV543" i="3"/>
  <c r="CX543" i="3"/>
  <c r="CW543" i="3"/>
  <c r="CY547" i="3"/>
  <c r="CV547" i="3"/>
  <c r="CW547" i="3"/>
  <c r="CX547" i="3"/>
  <c r="CX544" i="3"/>
  <c r="CW544" i="3"/>
  <c r="CY544" i="3"/>
  <c r="CV544" i="3"/>
  <c r="CX548" i="3"/>
  <c r="CW548" i="3"/>
  <c r="CY548" i="3"/>
  <c r="CV548" i="3"/>
  <c r="CW553" i="3"/>
  <c r="CX553" i="3"/>
  <c r="CY553" i="3"/>
  <c r="CV553" i="3"/>
  <c r="CW541" i="3"/>
  <c r="CX541" i="3"/>
  <c r="CY541" i="3"/>
  <c r="CV541" i="3"/>
  <c r="CY539" i="3"/>
  <c r="CV539" i="3"/>
  <c r="CW539" i="3"/>
  <c r="CX539" i="3"/>
  <c r="CX540" i="3"/>
  <c r="CY540" i="3"/>
  <c r="CW540" i="3"/>
  <c r="CV540" i="3"/>
  <c r="CW545" i="3"/>
  <c r="CX545" i="3"/>
  <c r="CY545" i="3"/>
  <c r="CV545" i="3"/>
  <c r="CV538" i="3"/>
  <c r="CW538" i="3"/>
  <c r="CY538" i="3"/>
  <c r="CX538" i="3"/>
  <c r="CV542" i="3"/>
  <c r="CW542" i="3"/>
  <c r="CX542" i="3"/>
  <c r="CY542" i="3"/>
  <c r="CV546" i="3"/>
  <c r="CW546" i="3"/>
  <c r="CY546" i="3"/>
  <c r="CX546" i="3"/>
  <c r="CV550" i="3"/>
  <c r="CY550" i="3"/>
  <c r="CW550" i="3"/>
  <c r="CX550" i="3"/>
  <c r="BE14" i="9"/>
  <c r="BE8" i="9" s="1"/>
  <c r="DV8" i="3"/>
  <c r="R542" i="3"/>
  <c r="DS174" i="3"/>
  <c r="DS51" i="3"/>
  <c r="U553" i="3"/>
  <c r="R553" i="3"/>
  <c r="U552" i="3"/>
  <c r="R552" i="3"/>
  <c r="U540" i="3"/>
  <c r="D42" i="10" s="1"/>
  <c r="U546" i="3"/>
  <c r="D48" i="10" s="1"/>
  <c r="R546" i="3"/>
  <c r="R539" i="3"/>
  <c r="U539" i="3"/>
  <c r="D41" i="10" s="1"/>
  <c r="R543" i="3"/>
  <c r="U543" i="3"/>
  <c r="D45" i="10" s="1"/>
  <c r="R547" i="3"/>
  <c r="U547" i="3"/>
  <c r="D49" i="10" s="1"/>
  <c r="R538" i="3"/>
  <c r="U538" i="3"/>
  <c r="D40" i="10" s="1"/>
  <c r="U544" i="3"/>
  <c r="D46" i="10" s="1"/>
  <c r="U548" i="3"/>
  <c r="D50" i="10" s="1"/>
  <c r="U550" i="3"/>
  <c r="D52" i="10" s="1"/>
  <c r="R550" i="3"/>
  <c r="R541" i="3"/>
  <c r="U541" i="3"/>
  <c r="D43" i="10" s="1"/>
  <c r="R545" i="3"/>
  <c r="U545" i="3"/>
  <c r="D47" i="10" s="1"/>
  <c r="R549" i="3"/>
  <c r="U549" i="3"/>
  <c r="D51" i="10" s="1"/>
  <c r="U542" i="3"/>
  <c r="D44" i="10" s="1"/>
  <c r="R544" i="3"/>
  <c r="R548" i="3"/>
  <c r="R540" i="3"/>
  <c r="R523" i="3"/>
  <c r="U523" i="3"/>
  <c r="D25" i="10" s="1"/>
  <c r="CW8" i="9"/>
  <c r="CU8" i="9"/>
  <c r="CY8" i="9"/>
  <c r="CX8" i="9"/>
  <c r="CV8" i="9"/>
  <c r="BD17" i="3"/>
  <c r="BD16" i="3"/>
  <c r="BD15" i="3"/>
  <c r="AZ16" i="3"/>
  <c r="AZ18" i="3"/>
  <c r="BE18" i="3" s="1"/>
  <c r="BC17" i="3"/>
  <c r="BC15" i="3"/>
  <c r="BC14" i="3"/>
  <c r="BC16" i="3"/>
  <c r="BA12" i="3"/>
  <c r="BC13" i="3"/>
  <c r="BA14" i="3"/>
  <c r="BB12" i="3"/>
  <c r="BA13" i="3"/>
  <c r="BC12" i="3"/>
  <c r="AZ14" i="3"/>
  <c r="BD14" i="3"/>
  <c r="AZ13" i="3"/>
  <c r="BD12" i="3"/>
  <c r="BD13" i="3"/>
  <c r="AZ12" i="3"/>
  <c r="Q525" i="9"/>
  <c r="T527" i="9"/>
  <c r="Q533" i="9"/>
  <c r="R551" i="9"/>
  <c r="Q547" i="9"/>
  <c r="T534" i="9"/>
  <c r="T529" i="9"/>
  <c r="T533" i="9"/>
  <c r="T537" i="9"/>
  <c r="T540" i="9"/>
  <c r="T543" i="9"/>
  <c r="T538" i="9"/>
  <c r="T545" i="9"/>
  <c r="T528" i="9"/>
  <c r="T532" i="9"/>
  <c r="T535" i="9"/>
  <c r="T524" i="9"/>
  <c r="T547" i="9"/>
  <c r="T526" i="9"/>
  <c r="T542" i="9"/>
  <c r="T539" i="9"/>
  <c r="T544" i="9"/>
  <c r="T541" i="9"/>
  <c r="T536" i="9"/>
  <c r="T548" i="9"/>
  <c r="T530" i="9"/>
  <c r="T546" i="9"/>
  <c r="T531" i="9"/>
  <c r="T525" i="9"/>
  <c r="Q540" i="9"/>
  <c r="Q527" i="9"/>
  <c r="Q538" i="9"/>
  <c r="Q542" i="9"/>
  <c r="Q528" i="9"/>
  <c r="Q532" i="9"/>
  <c r="Q543" i="9"/>
  <c r="Q526" i="9"/>
  <c r="Q531" i="9"/>
  <c r="Q537" i="9"/>
  <c r="Q548" i="9"/>
  <c r="Q530" i="9"/>
  <c r="Q536" i="9"/>
  <c r="Q534" i="9"/>
  <c r="Q524" i="9"/>
  <c r="Q535" i="9"/>
  <c r="Q546" i="9"/>
  <c r="Q544" i="9"/>
  <c r="Q541" i="9"/>
  <c r="D33" i="10"/>
  <c r="P1" i="9"/>
  <c r="S3" i="3"/>
  <c r="Y14" i="3" s="1"/>
  <c r="S3" i="9"/>
  <c r="Y25" i="9" s="1"/>
  <c r="U529" i="9"/>
  <c r="I31" i="10" s="1"/>
  <c r="D30" i="10"/>
  <c r="D35" i="10"/>
  <c r="P1" i="3"/>
  <c r="D32" i="10"/>
  <c r="U551" i="9"/>
  <c r="A32" i="9"/>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Y20" i="9"/>
  <c r="Y31" i="9"/>
  <c r="Y30" i="9"/>
  <c r="Y26" i="9"/>
  <c r="Y21" i="9"/>
  <c r="Y24" i="9"/>
  <c r="Y28" i="9"/>
  <c r="Y89" i="9"/>
  <c r="Y87" i="9"/>
  <c r="Y90" i="9"/>
  <c r="Y23" i="9"/>
  <c r="Y86" i="9"/>
  <c r="Y29" i="9"/>
  <c r="Y88" i="9"/>
  <c r="Y27" i="9"/>
  <c r="Y32" i="9"/>
  <c r="Y22" i="9"/>
  <c r="U549" i="9"/>
  <c r="I51" i="10" s="1"/>
  <c r="D28" i="10"/>
  <c r="D36" i="10"/>
  <c r="U535" i="9"/>
  <c r="I37" i="10" s="1"/>
  <c r="U548" i="9"/>
  <c r="I50" i="10" s="1"/>
  <c r="U546" i="9"/>
  <c r="I48" i="10" s="1"/>
  <c r="R548" i="9"/>
  <c r="D37" i="10"/>
  <c r="R529" i="9"/>
  <c r="R546" i="9"/>
  <c r="R540" i="9"/>
  <c r="U540" i="9"/>
  <c r="I42" i="10" s="1"/>
  <c r="R549" i="9"/>
  <c r="U528" i="9"/>
  <c r="I30" i="10" s="1"/>
  <c r="R537" i="9"/>
  <c r="R528" i="9"/>
  <c r="D27" i="10"/>
  <c r="R547" i="9"/>
  <c r="U537" i="9"/>
  <c r="I39" i="10" s="1"/>
  <c r="D29" i="10"/>
  <c r="U547" i="9"/>
  <c r="I49" i="10" s="1"/>
  <c r="D31" i="10"/>
  <c r="D38" i="10"/>
  <c r="U525" i="9"/>
  <c r="I27" i="10" s="1"/>
  <c r="R535" i="9"/>
  <c r="U553" i="9"/>
  <c r="U530" i="9"/>
  <c r="I32" i="10" s="1"/>
  <c r="R525" i="9"/>
  <c r="R544" i="9"/>
  <c r="D39" i="10"/>
  <c r="U544" i="9"/>
  <c r="I46" i="10" s="1"/>
  <c r="R530" i="9"/>
  <c r="R553" i="9"/>
  <c r="U552" i="9"/>
  <c r="R552" i="9"/>
  <c r="U527" i="9"/>
  <c r="I29" i="10" s="1"/>
  <c r="R527" i="9"/>
  <c r="D26" i="10"/>
  <c r="U531" i="9"/>
  <c r="I33" i="10" s="1"/>
  <c r="R531" i="9"/>
  <c r="U526" i="9"/>
  <c r="I28" i="10" s="1"/>
  <c r="R526" i="9"/>
  <c r="R539" i="9"/>
  <c r="U539" i="9"/>
  <c r="I41" i="10" s="1"/>
  <c r="U543" i="9"/>
  <c r="I45" i="10" s="1"/>
  <c r="R543" i="9"/>
  <c r="R542" i="9"/>
  <c r="U542" i="9"/>
  <c r="I44" i="10" s="1"/>
  <c r="R534" i="9"/>
  <c r="U534" i="9"/>
  <c r="I36" i="10" s="1"/>
  <c r="R541" i="9"/>
  <c r="U541" i="9"/>
  <c r="I43" i="10" s="1"/>
  <c r="R523" i="9"/>
  <c r="U523" i="9"/>
  <c r="I25" i="10" s="1"/>
  <c r="D34" i="10"/>
  <c r="R545" i="9"/>
  <c r="U545" i="9"/>
  <c r="I47" i="10" s="1"/>
  <c r="R536" i="9"/>
  <c r="U536" i="9"/>
  <c r="I38" i="10" s="1"/>
  <c r="U533" i="9"/>
  <c r="I35" i="10" s="1"/>
  <c r="R533" i="9"/>
  <c r="R524" i="9"/>
  <c r="U524" i="9"/>
  <c r="I26" i="10" s="1"/>
  <c r="U538" i="9"/>
  <c r="I40" i="10" s="1"/>
  <c r="R538" i="9"/>
  <c r="U532" i="9"/>
  <c r="I34" i="10" s="1"/>
  <c r="R532" i="9"/>
  <c r="U550" i="9"/>
  <c r="I52" i="10" s="1"/>
  <c r="R550" i="9"/>
  <c r="Y19" i="9" l="1"/>
  <c r="DS92" i="3"/>
  <c r="DS346" i="3"/>
  <c r="DS111" i="3"/>
  <c r="DS75" i="3"/>
  <c r="DS249" i="3"/>
  <c r="DS54" i="3"/>
  <c r="DS94" i="3"/>
  <c r="DS29" i="3"/>
  <c r="DS100" i="3"/>
  <c r="DS363" i="3"/>
  <c r="DS49" i="3"/>
  <c r="DS157" i="3"/>
  <c r="DS153" i="3"/>
  <c r="DS418" i="3"/>
  <c r="DS161" i="3"/>
  <c r="DS450" i="3"/>
  <c r="DS169" i="3"/>
  <c r="DS74" i="3"/>
  <c r="DS416" i="3"/>
  <c r="DS335" i="3"/>
  <c r="DS296" i="3"/>
  <c r="DS202" i="3"/>
  <c r="DS178" i="3"/>
  <c r="DS172" i="3"/>
  <c r="DS305" i="3"/>
  <c r="DS245" i="3"/>
  <c r="DS25" i="3"/>
  <c r="DS101" i="3"/>
  <c r="DS33" i="3"/>
  <c r="DS109" i="3"/>
  <c r="DS41" i="3"/>
  <c r="DS262" i="3"/>
  <c r="DS364" i="3"/>
  <c r="DS232" i="3"/>
  <c r="DS433" i="3"/>
  <c r="DS27" i="3"/>
  <c r="DS330" i="3"/>
  <c r="DS55" i="3"/>
  <c r="DS30" i="3"/>
  <c r="DS63" i="3"/>
  <c r="DS32" i="3"/>
  <c r="DS91" i="3"/>
  <c r="DS138" i="3"/>
  <c r="DS185" i="3"/>
  <c r="DS399" i="3"/>
  <c r="DS219" i="3"/>
  <c r="DS400" i="3"/>
  <c r="DS239" i="3"/>
  <c r="AP8" i="9"/>
  <c r="DS390" i="3"/>
  <c r="DS369" i="3"/>
  <c r="DS258" i="3"/>
  <c r="DS348" i="3"/>
  <c r="DS376" i="3"/>
  <c r="DS283" i="3"/>
  <c r="DS134" i="3"/>
  <c r="DS181" i="3"/>
  <c r="DS64" i="3"/>
  <c r="DS325" i="3"/>
  <c r="AO8" i="9"/>
  <c r="AP8" i="3"/>
  <c r="DS81" i="3"/>
  <c r="DS99" i="3"/>
  <c r="DS143" i="3"/>
  <c r="DS61" i="3"/>
  <c r="DS192" i="3"/>
  <c r="DS458" i="3"/>
  <c r="DS70" i="3"/>
  <c r="DS57" i="3"/>
  <c r="DS43" i="3"/>
  <c r="DS87" i="3"/>
  <c r="DS123" i="3"/>
  <c r="DS133" i="3"/>
  <c r="DS190" i="3"/>
  <c r="DS44" i="3"/>
  <c r="DS116" i="3"/>
  <c r="DS65" i="3"/>
  <c r="DS59" i="3"/>
  <c r="DS95" i="3"/>
  <c r="DS139" i="3"/>
  <c r="DS141" i="3"/>
  <c r="DS198" i="3"/>
  <c r="DS46" i="3"/>
  <c r="DS124" i="3"/>
  <c r="DS73" i="3"/>
  <c r="DS147" i="3"/>
  <c r="DS53" i="3"/>
  <c r="DS426" i="3"/>
  <c r="DS164" i="3"/>
  <c r="DS90" i="3"/>
  <c r="DS154" i="3"/>
  <c r="DS214" i="3"/>
  <c r="DS278" i="3"/>
  <c r="DS318" i="3"/>
  <c r="DS201" i="3"/>
  <c r="DS265" i="3"/>
  <c r="DS428" i="3"/>
  <c r="DS351" i="3"/>
  <c r="DS415" i="3"/>
  <c r="DS402" i="3"/>
  <c r="DS248" i="3"/>
  <c r="DS360" i="3"/>
  <c r="DS454" i="3"/>
  <c r="DS235" i="3"/>
  <c r="DS308" i="3"/>
  <c r="DS321" i="3"/>
  <c r="DS385" i="3"/>
  <c r="DS449" i="3"/>
  <c r="DS150" i="3"/>
  <c r="DS210" i="3"/>
  <c r="DS274" i="3"/>
  <c r="DS302" i="3"/>
  <c r="DS197" i="3"/>
  <c r="DS261" i="3"/>
  <c r="DS412" i="3"/>
  <c r="DS395" i="3"/>
  <c r="DS96" i="3"/>
  <c r="DS220" i="3"/>
  <c r="DS342" i="3"/>
  <c r="DS271" i="3"/>
  <c r="DS445" i="3"/>
  <c r="DS453" i="3"/>
  <c r="DS413" i="3"/>
  <c r="DS381" i="3"/>
  <c r="DS349" i="3"/>
  <c r="DS317" i="3"/>
  <c r="DS420" i="3"/>
  <c r="DS295" i="3"/>
  <c r="DS263" i="3"/>
  <c r="DS231" i="3"/>
  <c r="DS199" i="3"/>
  <c r="DS438" i="3"/>
  <c r="DS310" i="3"/>
  <c r="DS344" i="3"/>
  <c r="DS276" i="3"/>
  <c r="DS244" i="3"/>
  <c r="DS212" i="3"/>
  <c r="DS338" i="3"/>
  <c r="DS152" i="3"/>
  <c r="DS120" i="3"/>
  <c r="DS88" i="3"/>
  <c r="DS56" i="3"/>
  <c r="DS451" i="3"/>
  <c r="DS419" i="3"/>
  <c r="DS387" i="3"/>
  <c r="DS355" i="3"/>
  <c r="DS323" i="3"/>
  <c r="DS444" i="3"/>
  <c r="DS316" i="3"/>
  <c r="DS269" i="3"/>
  <c r="DS237" i="3"/>
  <c r="DS205" i="3"/>
  <c r="DS173" i="3"/>
  <c r="DS334" i="3"/>
  <c r="DS368" i="3"/>
  <c r="DS282" i="3"/>
  <c r="DS250" i="3"/>
  <c r="DS218" i="3"/>
  <c r="DS434" i="3"/>
  <c r="DS158" i="3"/>
  <c r="DS126" i="3"/>
  <c r="DS457" i="3"/>
  <c r="DS425" i="3"/>
  <c r="DS393" i="3"/>
  <c r="DS361" i="3"/>
  <c r="DS329" i="3"/>
  <c r="DS297" i="3"/>
  <c r="DS340" i="3"/>
  <c r="DS275" i="3"/>
  <c r="DS243" i="3"/>
  <c r="DS211" i="3"/>
  <c r="DS179" i="3"/>
  <c r="DS358" i="3"/>
  <c r="DS392" i="3"/>
  <c r="DS288" i="3"/>
  <c r="DS256" i="3"/>
  <c r="DS224" i="3"/>
  <c r="DS194" i="3"/>
  <c r="DS455" i="3"/>
  <c r="DS423" i="3"/>
  <c r="DS391" i="3"/>
  <c r="DS359" i="3"/>
  <c r="DS327" i="3"/>
  <c r="DS460" i="3"/>
  <c r="DS332" i="3"/>
  <c r="DS273" i="3"/>
  <c r="DS241" i="3"/>
  <c r="DS209" i="3"/>
  <c r="DS177" i="3"/>
  <c r="DS350" i="3"/>
  <c r="DS384" i="3"/>
  <c r="DS286" i="3"/>
  <c r="DS254" i="3"/>
  <c r="DS222" i="3"/>
  <c r="DS186" i="3"/>
  <c r="DS162" i="3"/>
  <c r="DS130" i="3"/>
  <c r="DS98" i="3"/>
  <c r="DS66" i="3"/>
  <c r="DS34" i="3"/>
  <c r="DS84" i="3"/>
  <c r="DS26" i="3"/>
  <c r="DS354" i="3"/>
  <c r="DS85" i="3"/>
  <c r="DS167" i="3"/>
  <c r="DS39" i="3"/>
  <c r="DS437" i="3"/>
  <c r="DS405" i="3"/>
  <c r="DS373" i="3"/>
  <c r="DS341" i="3"/>
  <c r="DS309" i="3"/>
  <c r="DS388" i="3"/>
  <c r="DS287" i="3"/>
  <c r="DS255" i="3"/>
  <c r="DS223" i="3"/>
  <c r="DS191" i="3"/>
  <c r="DS406" i="3"/>
  <c r="DS440" i="3"/>
  <c r="DS312" i="3"/>
  <c r="DS268" i="3"/>
  <c r="DS236" i="3"/>
  <c r="DS442" i="3"/>
  <c r="DS188" i="3"/>
  <c r="DS144" i="3"/>
  <c r="DS112" i="3"/>
  <c r="DS80" i="3"/>
  <c r="DS48" i="3"/>
  <c r="DS443" i="3"/>
  <c r="DS411" i="3"/>
  <c r="DS379" i="3"/>
  <c r="DS347" i="3"/>
  <c r="DS315" i="3"/>
  <c r="DS429" i="3"/>
  <c r="DS397" i="3"/>
  <c r="DS365" i="3"/>
  <c r="DS333" i="3"/>
  <c r="DS301" i="3"/>
  <c r="DS356" i="3"/>
  <c r="DS279" i="3"/>
  <c r="DS247" i="3"/>
  <c r="DS215" i="3"/>
  <c r="DS183" i="3"/>
  <c r="DS374" i="3"/>
  <c r="DS408" i="3"/>
  <c r="DS292" i="3"/>
  <c r="DS260" i="3"/>
  <c r="DS228" i="3"/>
  <c r="DS314" i="3"/>
  <c r="DS168" i="3"/>
  <c r="DS136" i="3"/>
  <c r="DS104" i="3"/>
  <c r="DS72" i="3"/>
  <c r="DS40" i="3"/>
  <c r="DS435" i="3"/>
  <c r="DS403" i="3"/>
  <c r="DS371" i="3"/>
  <c r="DS339" i="3"/>
  <c r="DS307" i="3"/>
  <c r="DS380" i="3"/>
  <c r="DS285" i="3"/>
  <c r="DS253" i="3"/>
  <c r="DS221" i="3"/>
  <c r="DS189" i="3"/>
  <c r="DS398" i="3"/>
  <c r="DS432" i="3"/>
  <c r="DS304" i="3"/>
  <c r="DS266" i="3"/>
  <c r="DS234" i="3"/>
  <c r="DS410" i="3"/>
  <c r="DS180" i="3"/>
  <c r="DS142" i="3"/>
  <c r="DS110" i="3"/>
  <c r="DS441" i="3"/>
  <c r="DS409" i="3"/>
  <c r="DS377" i="3"/>
  <c r="DS345" i="3"/>
  <c r="DS313" i="3"/>
  <c r="DS404" i="3"/>
  <c r="DS291" i="3"/>
  <c r="DS259" i="3"/>
  <c r="DS227" i="3"/>
  <c r="DS195" i="3"/>
  <c r="DS422" i="3"/>
  <c r="DS456" i="3"/>
  <c r="DS328" i="3"/>
  <c r="DS272" i="3"/>
  <c r="DS240" i="3"/>
  <c r="DS208" i="3"/>
  <c r="DS204" i="3"/>
  <c r="DS439" i="3"/>
  <c r="DS407" i="3"/>
  <c r="DS375" i="3"/>
  <c r="DS343" i="3"/>
  <c r="DS311" i="3"/>
  <c r="DS396" i="3"/>
  <c r="DS289" i="3"/>
  <c r="DS257" i="3"/>
  <c r="DS225" i="3"/>
  <c r="DS193" i="3"/>
  <c r="DS414" i="3"/>
  <c r="DS448" i="3"/>
  <c r="DS320" i="3"/>
  <c r="DS270" i="3"/>
  <c r="DS238" i="3"/>
  <c r="DS206" i="3"/>
  <c r="DS196" i="3"/>
  <c r="DS146" i="3"/>
  <c r="DS114" i="3"/>
  <c r="DS82" i="3"/>
  <c r="DS50" i="3"/>
  <c r="DS132" i="3"/>
  <c r="DS52" i="3"/>
  <c r="DS298" i="3"/>
  <c r="DS149" i="3"/>
  <c r="DS155" i="3"/>
  <c r="DS103" i="3"/>
  <c r="DS83" i="3"/>
  <c r="DS113" i="3"/>
  <c r="DS163" i="3"/>
  <c r="DS35" i="3"/>
  <c r="DS93" i="3"/>
  <c r="DS386" i="3"/>
  <c r="DS28" i="3"/>
  <c r="DS86" i="3"/>
  <c r="DS89" i="3"/>
  <c r="DS115" i="3"/>
  <c r="DS119" i="3"/>
  <c r="DS37" i="3"/>
  <c r="DS165" i="3"/>
  <c r="DS362" i="3"/>
  <c r="DS60" i="3"/>
  <c r="DS148" i="3"/>
  <c r="DS97" i="3"/>
  <c r="DS131" i="3"/>
  <c r="DS127" i="3"/>
  <c r="DS45" i="3"/>
  <c r="DS171" i="3"/>
  <c r="DS394" i="3"/>
  <c r="DS62" i="3"/>
  <c r="DS156" i="3"/>
  <c r="DS105" i="3"/>
  <c r="DS71" i="3"/>
  <c r="DS117" i="3"/>
  <c r="DS36" i="3"/>
  <c r="DS42" i="3"/>
  <c r="DS106" i="3"/>
  <c r="DS170" i="3"/>
  <c r="DS230" i="3"/>
  <c r="DS294" i="3"/>
  <c r="DS382" i="3"/>
  <c r="DS217" i="3"/>
  <c r="DS281" i="3"/>
  <c r="DS303" i="3"/>
  <c r="DS367" i="3"/>
  <c r="DS431" i="3"/>
  <c r="DS378" i="3"/>
  <c r="DS264" i="3"/>
  <c r="DS424" i="3"/>
  <c r="DS187" i="3"/>
  <c r="DS251" i="3"/>
  <c r="DS372" i="3"/>
  <c r="DS337" i="3"/>
  <c r="DS401" i="3"/>
  <c r="DS102" i="3"/>
  <c r="DS166" i="3"/>
  <c r="DS226" i="3"/>
  <c r="DS290" i="3"/>
  <c r="DS366" i="3"/>
  <c r="DS213" i="3"/>
  <c r="DS277" i="3"/>
  <c r="DS299" i="3"/>
  <c r="DS427" i="3"/>
  <c r="DS128" i="3"/>
  <c r="DS252" i="3"/>
  <c r="DS175" i="3"/>
  <c r="DS324" i="3"/>
  <c r="DS389" i="3"/>
  <c r="DS67" i="3"/>
  <c r="DS145" i="3"/>
  <c r="DS47" i="3"/>
  <c r="DS107" i="3"/>
  <c r="DS125" i="3"/>
  <c r="DS182" i="3"/>
  <c r="DS38" i="3"/>
  <c r="DS140" i="3"/>
  <c r="DS121" i="3"/>
  <c r="DS23" i="3"/>
  <c r="DS151" i="3"/>
  <c r="DS69" i="3"/>
  <c r="DS200" i="3"/>
  <c r="DS176" i="3"/>
  <c r="DS76" i="3"/>
  <c r="DS108" i="3"/>
  <c r="DS129" i="3"/>
  <c r="DS31" i="3"/>
  <c r="DS159" i="3"/>
  <c r="DS77" i="3"/>
  <c r="DS322" i="3"/>
  <c r="DS24" i="3"/>
  <c r="DS78" i="3"/>
  <c r="DS79" i="3"/>
  <c r="DS137" i="3"/>
  <c r="DS135" i="3"/>
  <c r="DS184" i="3"/>
  <c r="DS68" i="3"/>
  <c r="DS58" i="3"/>
  <c r="DS122" i="3"/>
  <c r="DS370" i="3"/>
  <c r="DS246" i="3"/>
  <c r="DS352" i="3"/>
  <c r="DS446" i="3"/>
  <c r="DS233" i="3"/>
  <c r="DS300" i="3"/>
  <c r="DS319" i="3"/>
  <c r="DS383" i="3"/>
  <c r="DS447" i="3"/>
  <c r="DS216" i="3"/>
  <c r="DS280" i="3"/>
  <c r="DS326" i="3"/>
  <c r="DS203" i="3"/>
  <c r="DS267" i="3"/>
  <c r="DS436" i="3"/>
  <c r="DS353" i="3"/>
  <c r="DS417" i="3"/>
  <c r="DS118" i="3"/>
  <c r="DS306" i="3"/>
  <c r="DS242" i="3"/>
  <c r="DS336" i="3"/>
  <c r="DS430" i="3"/>
  <c r="DS229" i="3"/>
  <c r="DS293" i="3"/>
  <c r="DS331" i="3"/>
  <c r="DS459" i="3"/>
  <c r="DS160" i="3"/>
  <c r="DS284" i="3"/>
  <c r="DS207" i="3"/>
  <c r="DS452" i="3"/>
  <c r="DS421" i="3"/>
  <c r="DS461" i="3"/>
  <c r="S522" i="3"/>
  <c r="CY522" i="3" s="1"/>
  <c r="P522" i="3"/>
  <c r="BE17" i="3"/>
  <c r="BE15" i="3"/>
  <c r="BE16" i="3"/>
  <c r="BE14" i="3"/>
  <c r="Y17" i="9"/>
  <c r="Y15" i="9"/>
  <c r="Y16" i="9"/>
  <c r="Y18" i="9"/>
  <c r="BE12" i="3"/>
  <c r="BE13" i="3"/>
  <c r="Y44" i="3"/>
  <c r="Y32" i="3"/>
  <c r="Y46" i="3"/>
  <c r="Y37" i="3"/>
  <c r="Y28" i="3"/>
  <c r="Y29" i="3"/>
  <c r="Y24" i="3"/>
  <c r="Y20" i="3"/>
  <c r="Y43" i="3"/>
  <c r="Y45" i="3"/>
  <c r="Y34" i="3"/>
  <c r="Y30" i="3"/>
  <c r="Y26" i="3"/>
  <c r="Y23" i="3"/>
  <c r="Y39" i="3"/>
  <c r="Y18" i="3"/>
  <c r="Y41" i="3"/>
  <c r="Y33" i="3"/>
  <c r="Y31" i="3"/>
  <c r="Y38" i="3"/>
  <c r="Y42" i="3"/>
  <c r="Y22" i="3"/>
  <c r="Y36" i="3"/>
  <c r="Y40" i="3"/>
  <c r="Y27" i="3"/>
  <c r="Y25" i="3"/>
  <c r="Y21" i="3"/>
  <c r="Y35" i="3"/>
  <c r="Y19" i="3"/>
  <c r="Y16" i="3"/>
  <c r="Y17" i="3"/>
  <c r="Y14" i="9"/>
  <c r="Y12" i="9"/>
  <c r="Y13" i="9"/>
  <c r="S522" i="9"/>
  <c r="P522" i="9"/>
  <c r="P3" i="9"/>
  <c r="AM19" i="9" s="1"/>
  <c r="Y86" i="3"/>
  <c r="Y13" i="3"/>
  <c r="Y15" i="3"/>
  <c r="Y12" i="3"/>
  <c r="S4" i="3"/>
  <c r="P4" i="3" s="1"/>
  <c r="P3" i="3"/>
  <c r="H38" i="1"/>
  <c r="H23" i="1"/>
  <c r="H22" i="1"/>
  <c r="H11" i="1"/>
  <c r="H9" i="1"/>
  <c r="H37" i="1"/>
  <c r="H19" i="1"/>
  <c r="H52" i="1"/>
  <c r="H13" i="1"/>
  <c r="H10" i="1"/>
  <c r="H45" i="1"/>
  <c r="H14" i="1"/>
  <c r="H34" i="1"/>
  <c r="H46" i="1"/>
  <c r="H43" i="1"/>
  <c r="H31" i="1"/>
  <c r="H47" i="1"/>
  <c r="H20" i="1"/>
  <c r="H28" i="1"/>
  <c r="H48" i="1"/>
  <c r="H12" i="1"/>
  <c r="H51" i="1"/>
  <c r="H41" i="1"/>
  <c r="H18" i="1"/>
  <c r="H27" i="1"/>
  <c r="H15" i="1"/>
  <c r="H42" i="1"/>
  <c r="H26" i="1"/>
  <c r="H29" i="1"/>
  <c r="H8" i="1"/>
  <c r="H32" i="1"/>
  <c r="H39" i="1"/>
  <c r="H30" i="1"/>
  <c r="H17" i="1"/>
  <c r="H16" i="1"/>
  <c r="H24" i="1"/>
  <c r="H44" i="1"/>
  <c r="H33" i="1"/>
  <c r="H35" i="1"/>
  <c r="H40" i="1"/>
  <c r="H21" i="1"/>
  <c r="H50" i="1"/>
  <c r="H25" i="1"/>
  <c r="H49" i="1"/>
  <c r="H36" i="1"/>
  <c r="DS8" i="3" l="1"/>
  <c r="V526" i="3"/>
  <c r="CX522" i="3"/>
  <c r="AM13" i="9"/>
  <c r="AM15" i="9"/>
  <c r="AM18" i="9"/>
  <c r="AM14" i="9"/>
  <c r="AM17" i="9"/>
  <c r="AM12" i="9"/>
  <c r="AM16" i="9"/>
  <c r="BE8" i="3"/>
  <c r="AM15" i="3"/>
  <c r="AM19" i="3"/>
  <c r="AM23" i="3"/>
  <c r="AM27" i="3"/>
  <c r="AM31" i="3"/>
  <c r="AM35" i="3"/>
  <c r="AM39" i="3"/>
  <c r="AM43" i="3"/>
  <c r="AM16" i="3"/>
  <c r="AM20" i="3"/>
  <c r="AM24" i="3"/>
  <c r="AM28" i="3"/>
  <c r="AM32" i="3"/>
  <c r="AM36" i="3"/>
  <c r="AM40" i="3"/>
  <c r="AM44" i="3"/>
  <c r="AM17" i="3"/>
  <c r="AM21" i="3"/>
  <c r="AM25" i="3"/>
  <c r="AM29" i="3"/>
  <c r="AM33" i="3"/>
  <c r="AM37" i="3"/>
  <c r="AM41" i="3"/>
  <c r="AM45" i="3"/>
  <c r="AM30" i="3"/>
  <c r="AM38" i="3"/>
  <c r="AM42" i="3"/>
  <c r="AM14" i="3"/>
  <c r="AM18" i="3"/>
  <c r="AM22" i="3"/>
  <c r="AM26" i="3"/>
  <c r="AM34" i="3"/>
  <c r="AM46" i="3"/>
  <c r="AM12" i="3"/>
  <c r="AM13" i="3"/>
  <c r="I54" i="10"/>
  <c r="I55" i="10"/>
  <c r="D54" i="10"/>
  <c r="D55" i="10"/>
  <c r="V526" i="9"/>
  <c r="G30" i="1"/>
  <c r="I30" i="1" s="1"/>
  <c r="G19" i="1"/>
  <c r="I19" i="1" s="1"/>
  <c r="G22" i="1"/>
  <c r="I22" i="1" s="1"/>
  <c r="G40" i="1"/>
  <c r="I40" i="1" s="1"/>
  <c r="G14" i="1"/>
  <c r="I14" i="1" s="1"/>
  <c r="G45" i="1"/>
  <c r="I45" i="1" s="1"/>
  <c r="G28" i="1"/>
  <c r="I28" i="1" s="1"/>
  <c r="G9" i="1"/>
  <c r="I9" i="1" s="1"/>
  <c r="G47" i="1"/>
  <c r="I47" i="1" s="1"/>
  <c r="G21" i="1"/>
  <c r="I21" i="1" s="1"/>
  <c r="G33" i="1"/>
  <c r="I33" i="1" s="1"/>
  <c r="G51" i="1"/>
  <c r="I51" i="1" s="1"/>
  <c r="G39" i="1"/>
  <c r="I39" i="1" s="1"/>
  <c r="G35" i="1"/>
  <c r="I35" i="1" s="1"/>
  <c r="G50" i="1"/>
  <c r="I50" i="1" s="1"/>
  <c r="G26" i="1"/>
  <c r="I26" i="1" s="1"/>
  <c r="G52" i="1"/>
  <c r="I52" i="1" s="1"/>
  <c r="G31" i="1"/>
  <c r="I31" i="1" s="1"/>
  <c r="G8" i="1"/>
  <c r="I8" i="1" s="1"/>
  <c r="G42" i="1"/>
  <c r="I42" i="1" s="1"/>
  <c r="G29" i="1"/>
  <c r="I29" i="1" s="1"/>
  <c r="G48" i="1"/>
  <c r="I48" i="1" s="1"/>
  <c r="G43" i="1"/>
  <c r="I43" i="1" s="1"/>
  <c r="G20" i="1"/>
  <c r="I20" i="1" s="1"/>
  <c r="G41" i="1"/>
  <c r="I41" i="1" s="1"/>
  <c r="G24" i="1"/>
  <c r="I24" i="1" s="1"/>
  <c r="G46" i="1"/>
  <c r="I46" i="1" s="1"/>
  <c r="G44" i="1"/>
  <c r="I44" i="1" s="1"/>
  <c r="G16" i="1"/>
  <c r="I16" i="1" s="1"/>
  <c r="G32" i="1"/>
  <c r="I32" i="1" s="1"/>
  <c r="G18" i="1"/>
  <c r="I18" i="1" s="1"/>
  <c r="G49" i="1"/>
  <c r="I49" i="1" s="1"/>
  <c r="G17" i="1"/>
  <c r="I17" i="1" s="1"/>
  <c r="G10" i="1"/>
  <c r="I10" i="1" s="1"/>
  <c r="G34" i="1"/>
  <c r="I34" i="1" s="1"/>
  <c r="G36" i="1"/>
  <c r="I36" i="1" s="1"/>
  <c r="G27" i="1"/>
  <c r="I27" i="1" s="1"/>
  <c r="G37" i="1"/>
  <c r="I37" i="1" s="1"/>
  <c r="G25" i="1"/>
  <c r="I25" i="1" s="1"/>
  <c r="G12" i="1"/>
  <c r="I12" i="1" s="1"/>
  <c r="G38" i="1"/>
  <c r="I38" i="1" s="1"/>
  <c r="G23" i="1"/>
  <c r="I23" i="1" s="1"/>
  <c r="G15" i="1"/>
  <c r="I15" i="1" s="1"/>
  <c r="G11" i="1"/>
  <c r="I11" i="1" s="1"/>
  <c r="G13" i="1"/>
  <c r="I13" i="1" s="1"/>
  <c r="H1418" i="1"/>
  <c r="AM8" i="9" l="1"/>
  <c r="D9" i="9" s="1"/>
  <c r="E122" i="10" s="1"/>
  <c r="AM8" i="3"/>
  <c r="D9" i="3" s="1"/>
  <c r="I57" i="10"/>
  <c r="C64" i="10" s="1"/>
  <c r="D57" i="10"/>
  <c r="A64" i="10" s="1"/>
  <c r="G1418" i="1"/>
  <c r="I1418" i="1"/>
  <c r="D127" i="10" l="1"/>
  <c r="F23" i="24"/>
  <c r="I53" i="10"/>
  <c r="F23" i="25"/>
  <c r="D53" i="10"/>
  <c r="A117" i="10" s="1"/>
  <c r="K10" i="10"/>
  <c r="J11" i="10"/>
  <c r="J10" i="10"/>
  <c r="G64" i="10"/>
  <c r="E117" i="10" l="1"/>
  <c r="A127" i="10" s="1"/>
  <c r="C61" i="10"/>
  <c r="C122" i="10"/>
  <c r="A61" i="10"/>
  <c r="G61" i="10" l="1"/>
  <c r="I64" i="10" s="1"/>
  <c r="G117" i="10"/>
  <c r="I67" i="10" l="1"/>
</calcChain>
</file>

<file path=xl/comments1.xml><?xml version="1.0" encoding="utf-8"?>
<comments xmlns="http://schemas.openxmlformats.org/spreadsheetml/2006/main">
  <authors>
    <author>村松祐</author>
  </authors>
  <commentList>
    <comment ref="C67" authorId="0">
      <text>
        <r>
          <rPr>
            <sz val="15"/>
            <color indexed="81"/>
            <rFont val="MS P ゴシック"/>
            <family val="3"/>
            <charset val="128"/>
          </rPr>
          <t>購入部数を入力してください。
プログラムは</t>
        </r>
        <r>
          <rPr>
            <b/>
            <sz val="15"/>
            <color indexed="81"/>
            <rFont val="MS P ゴシック"/>
            <family val="3"/>
            <charset val="128"/>
          </rPr>
          <t>出場者30人ごとに1部配布</t>
        </r>
        <r>
          <rPr>
            <sz val="15"/>
            <color indexed="81"/>
            <rFont val="MS P ゴシック"/>
            <family val="3"/>
            <charset val="128"/>
          </rPr>
          <t>します。</t>
        </r>
      </text>
    </comment>
    <comment ref="H79" authorId="0">
      <text>
        <r>
          <rPr>
            <b/>
            <sz val="15"/>
            <color indexed="81"/>
            <rFont val="MS P ゴシック"/>
            <family val="3"/>
            <charset val="128"/>
          </rPr>
          <t>東海学連HPより広告補償料を確認してください。</t>
        </r>
      </text>
    </comment>
  </commentList>
</comments>
</file>

<file path=xl/comments2.xml><?xml version="1.0" encoding="utf-8"?>
<comments xmlns="http://schemas.openxmlformats.org/spreadsheetml/2006/main">
  <authors>
    <author>minami</author>
    <author>t23</author>
    <author>Naoto Taniguchi</author>
    <author>東海学生陸上競技連盟</author>
    <author>松田　克洋</author>
  </authors>
  <commentList>
    <comment ref="A12"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text>
        <r>
          <rPr>
            <b/>
            <sz val="9"/>
            <color indexed="81"/>
            <rFont val="ＭＳ Ｐゴシック"/>
            <family val="3"/>
            <charset val="128"/>
          </rPr>
          <t xml:space="preserve">ナンバーについて
・半角数字で入力します。
・最大４ケタで入力
</t>
        </r>
      </text>
    </comment>
    <comment ref="C12" authorId="1">
      <text>
        <r>
          <rPr>
            <b/>
            <sz val="11"/>
            <color indexed="81"/>
            <rFont val="ＭＳ Ｐゴシック"/>
            <family val="3"/>
            <charset val="128"/>
          </rPr>
          <t xml:space="preserve">選手名入力について
</t>
        </r>
        <r>
          <rPr>
            <b/>
            <u/>
            <sz val="11"/>
            <color indexed="81"/>
            <rFont val="ＭＳ Ｐゴシック"/>
            <family val="3"/>
            <charset val="128"/>
          </rPr>
          <t>（反映されない場合のみ）</t>
        </r>
        <r>
          <rPr>
            <b/>
            <sz val="11"/>
            <color indexed="81"/>
            <rFont val="ＭＳ Ｐゴシック"/>
            <family val="3"/>
            <charset val="128"/>
          </rPr>
          <t xml:space="preserve">
・全角で入力
・名字と名前に間はスペースを入れる
例：名古屋　太郎</t>
        </r>
      </text>
    </comment>
    <comment ref="D12" authorId="1">
      <text>
        <r>
          <rPr>
            <b/>
            <sz val="14"/>
            <color indexed="81"/>
            <rFont val="ＭＳ Ｐゴシック"/>
            <family val="3"/>
            <charset val="128"/>
          </rPr>
          <t xml:space="preserve">フリガナについて
</t>
        </r>
        <r>
          <rPr>
            <b/>
            <sz val="14"/>
            <color indexed="10"/>
            <rFont val="ＭＳ Ｐゴシック"/>
            <family val="3"/>
            <charset val="128"/>
          </rPr>
          <t>※半角カタカナ入力</t>
        </r>
        <r>
          <rPr>
            <b/>
            <sz val="14"/>
            <color indexed="81"/>
            <rFont val="ＭＳ Ｐゴシック"/>
            <family val="3"/>
            <charset val="128"/>
          </rPr>
          <t xml:space="preserve">
・名字と名前の間に
　半角スペースを入力
例：ﾅｺﾞﾔ ﾀﾛｳ</t>
        </r>
      </text>
    </comment>
    <comment ref="G12" authorId="0">
      <text>
        <r>
          <rPr>
            <b/>
            <sz val="12"/>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2" authorId="2">
      <text>
        <r>
          <rPr>
            <b/>
            <sz val="11"/>
            <color indexed="81"/>
            <rFont val="ＭＳ Ｐゴシック"/>
            <family val="3"/>
            <charset val="128"/>
          </rPr>
          <t xml:space="preserve">記録の入力
</t>
        </r>
        <r>
          <rPr>
            <b/>
            <sz val="11"/>
            <color indexed="10"/>
            <rFont val="ＭＳ Ｐゴシック"/>
            <family val="3"/>
            <charset val="128"/>
          </rPr>
          <t>※半角で入力してください。
必ず小数点以下二桁も
入力してください。</t>
        </r>
        <r>
          <rPr>
            <b/>
            <sz val="11"/>
            <color indexed="81"/>
            <rFont val="ＭＳ Ｐゴシック"/>
            <family val="3"/>
            <charset val="128"/>
          </rPr>
          <t xml:space="preserve">
例　31分05秒10→31.05.10</t>
        </r>
      </text>
    </comment>
    <comment ref="J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N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P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text>
        <r>
          <rPr>
            <b/>
            <sz val="9"/>
            <color indexed="81"/>
            <rFont val="ＭＳ Ｐゴシック"/>
            <family val="3"/>
            <charset val="128"/>
          </rPr>
          <t xml:space="preserve">種目
　セルをクリックして表示される右下の▼をクリックし、
競技種目を選択します。間違った場合は選択をやり直すか、
Deleteキーで削除して下さい。
</t>
        </r>
      </text>
    </comment>
    <comment ref="T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text>
        <r>
          <rPr>
            <b/>
            <sz val="12"/>
            <color indexed="81"/>
            <rFont val="ＭＳ Ｐゴシック"/>
            <family val="3"/>
            <charset val="128"/>
          </rPr>
          <t>西暦から年月日を/で
区切って八桁で
入力してください。
（期間：2018/01/01～2019/09/08）
例：2018年8月10日
→2018/08/10</t>
        </r>
      </text>
    </comment>
    <comment ref="DR12" authorId="4">
      <text>
        <r>
          <rPr>
            <b/>
            <sz val="12"/>
            <color indexed="81"/>
            <rFont val="MS P ゴシック"/>
            <family val="3"/>
            <charset val="128"/>
          </rPr>
          <t>大会の省略名を
入力してください。
例：秩父宮賜杯第50回全日本大学駅伝東海地区選考会
→2018選考会</t>
        </r>
      </text>
    </comment>
    <comment ref="B522" authorId="2">
      <text>
        <r>
          <rPr>
            <b/>
            <sz val="9"/>
            <color indexed="81"/>
            <rFont val="ＭＳ Ｐゴシック"/>
            <family val="3"/>
            <charset val="128"/>
          </rPr>
          <t xml:space="preserve">参加制限
例　４人なら３と入力
</t>
        </r>
      </text>
    </comment>
    <comment ref="C522" authorId="2">
      <text>
        <r>
          <rPr>
            <b/>
            <sz val="9"/>
            <color indexed="81"/>
            <rFont val="ＭＳ Ｐゴシック"/>
            <family val="3"/>
            <charset val="128"/>
          </rPr>
          <t>基本情報種目一覧
操作必要なし</t>
        </r>
      </text>
    </comment>
    <comment ref="D522" authorId="2">
      <text>
        <r>
          <rPr>
            <b/>
            <sz val="9"/>
            <color indexed="81"/>
            <rFont val="ＭＳ Ｐゴシック"/>
            <family val="3"/>
            <charset val="128"/>
          </rPr>
          <t>リスト一覧
操作必要なし</t>
        </r>
      </text>
    </comment>
  </commentList>
</comments>
</file>

<file path=xl/comments3.xml><?xml version="1.0" encoding="utf-8"?>
<comments xmlns="http://schemas.openxmlformats.org/spreadsheetml/2006/main">
  <authors>
    <author>minami</author>
    <author>t23</author>
    <author>Naoto Taniguchi</author>
    <author>東海学生陸上競技連盟</author>
    <author>松田　克洋</author>
  </authors>
  <commentList>
    <comment ref="A12" authorId="0">
      <text>
        <r>
          <rPr>
            <b/>
            <sz val="9"/>
            <color indexed="81"/>
            <rFont val="ＭＳ Ｐゴシック"/>
            <family val="3"/>
            <charset val="128"/>
          </rPr>
          <t>番号
　入力の必要はありません。選手名を入力しますと自動入力します。ゼッケン番号ではなく整理番号です。</t>
        </r>
        <r>
          <rPr>
            <sz val="9"/>
            <color indexed="81"/>
            <rFont val="ＭＳ Ｐゴシック"/>
            <family val="3"/>
            <charset val="128"/>
          </rPr>
          <t xml:space="preserve">
</t>
        </r>
      </text>
    </comment>
    <comment ref="D12" authorId="1">
      <text>
        <r>
          <rPr>
            <b/>
            <sz val="9"/>
            <color indexed="81"/>
            <rFont val="ＭＳ Ｐゴシック"/>
            <family val="3"/>
            <charset val="128"/>
          </rPr>
          <t xml:space="preserve">フリガナについて
</t>
        </r>
        <r>
          <rPr>
            <b/>
            <sz val="9"/>
            <color indexed="10"/>
            <rFont val="ＭＳ Ｐゴシック"/>
            <family val="3"/>
            <charset val="128"/>
          </rPr>
          <t>※半角カタカナ入力</t>
        </r>
        <r>
          <rPr>
            <b/>
            <sz val="9"/>
            <color indexed="81"/>
            <rFont val="ＭＳ Ｐゴシック"/>
            <family val="3"/>
            <charset val="128"/>
          </rPr>
          <t xml:space="preserve">
・名字と名前の間にスペースを入れる
例
ﾅｺﾞﾔ ﾀﾛｳ</t>
        </r>
      </text>
    </comment>
    <comment ref="G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2" authorId="2">
      <text>
        <r>
          <rPr>
            <b/>
            <sz val="12"/>
            <color indexed="81"/>
            <rFont val="ＭＳ Ｐゴシック"/>
            <family val="3"/>
            <charset val="128"/>
          </rPr>
          <t xml:space="preserve">記録の入力
</t>
        </r>
        <r>
          <rPr>
            <b/>
            <sz val="12"/>
            <color indexed="10"/>
            <rFont val="ＭＳ Ｐゴシック"/>
            <family val="3"/>
            <charset val="128"/>
          </rPr>
          <t>※半角で入力してください。</t>
        </r>
        <r>
          <rPr>
            <b/>
            <sz val="12"/>
            <color indexed="81"/>
            <rFont val="ＭＳ Ｐゴシック"/>
            <family val="3"/>
            <charset val="128"/>
          </rPr>
          <t xml:space="preserve">
17分05秒31　→　17.05.31
</t>
        </r>
      </text>
    </comment>
    <comment ref="J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P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T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text>
        <r>
          <rPr>
            <b/>
            <sz val="11"/>
            <color indexed="81"/>
            <rFont val="ＭＳ Ｐゴシック"/>
            <family val="3"/>
            <charset val="128"/>
          </rPr>
          <t>西暦から年月日を/で
区切って八桁で入力してください。
（期間：2018/01/01～2019/09/08）
例：2018年8月10日
→2018/08/10</t>
        </r>
      </text>
    </comment>
    <comment ref="DR12" authorId="4">
      <text>
        <r>
          <rPr>
            <b/>
            <sz val="11"/>
            <color indexed="81"/>
            <rFont val="MS P ゴシック"/>
            <family val="3"/>
            <charset val="128"/>
          </rPr>
          <t>大会の省略名を入力してください。
例：秩父宮賜杯第50回全日本大学
駅伝東海地区選考会
→2018選考会</t>
        </r>
      </text>
    </comment>
    <comment ref="B522" authorId="2">
      <text>
        <r>
          <rPr>
            <b/>
            <sz val="9"/>
            <color indexed="81"/>
            <rFont val="ＭＳ Ｐゴシック"/>
            <family val="3"/>
            <charset val="128"/>
          </rPr>
          <t xml:space="preserve">参加制限
例　４人なら３と入力
</t>
        </r>
      </text>
    </comment>
    <comment ref="C522" authorId="2">
      <text>
        <r>
          <rPr>
            <b/>
            <sz val="9"/>
            <color indexed="81"/>
            <rFont val="ＭＳ Ｐゴシック"/>
            <family val="3"/>
            <charset val="128"/>
          </rPr>
          <t>基本情報種目一覧
操作必要なし</t>
        </r>
      </text>
    </comment>
    <comment ref="D522" authorId="2">
      <text>
        <r>
          <rPr>
            <b/>
            <sz val="9"/>
            <color indexed="81"/>
            <rFont val="ＭＳ Ｐゴシック"/>
            <family val="3"/>
            <charset val="128"/>
          </rPr>
          <t>リスト一覧
操作必要なし</t>
        </r>
      </text>
    </comment>
  </commentList>
</comments>
</file>

<file path=xl/comments4.xml><?xml version="1.0" encoding="utf-8"?>
<comments xmlns="http://schemas.openxmlformats.org/spreadsheetml/2006/main">
  <authors>
    <author>松田　克洋</author>
    <author>村松祐</author>
  </authors>
  <commentList>
    <comment ref="H39" authorId="0">
      <text>
        <r>
          <rPr>
            <b/>
            <sz val="9"/>
            <color indexed="81"/>
            <rFont val="MS P ゴシック"/>
            <family val="3"/>
            <charset val="128"/>
          </rPr>
          <t xml:space="preserve">必要に応じて
変更してください。
</t>
        </r>
      </text>
    </comment>
    <comment ref="G43" authorId="1">
      <text>
        <r>
          <rPr>
            <sz val="10"/>
            <color indexed="81"/>
            <rFont val="MS P ゴシック"/>
            <family val="3"/>
            <charset val="128"/>
          </rPr>
          <t>郵便番号を
入力してください</t>
        </r>
      </text>
    </comment>
    <comment ref="I43" authorId="1">
      <text>
        <r>
          <rPr>
            <sz val="10"/>
            <color indexed="81"/>
            <rFont val="MS P ゴシック"/>
            <family val="3"/>
            <charset val="128"/>
          </rPr>
          <t>都道府県名を
入力してください</t>
        </r>
      </text>
    </comment>
    <comment ref="K43" authorId="0">
      <text>
        <r>
          <rPr>
            <b/>
            <sz val="9"/>
            <color indexed="81"/>
            <rFont val="MS P ゴシック"/>
            <family val="3"/>
            <charset val="128"/>
          </rPr>
          <t>市・郡名を
入力してください</t>
        </r>
      </text>
    </comment>
    <comment ref="G46" authorId="0">
      <text>
        <r>
          <rPr>
            <b/>
            <sz val="9"/>
            <color indexed="81"/>
            <rFont val="MS P ゴシック"/>
            <family val="3"/>
            <charset val="128"/>
          </rPr>
          <t>必要に応じて
変更してください。</t>
        </r>
      </text>
    </comment>
    <comment ref="G48" authorId="0">
      <text>
        <r>
          <rPr>
            <b/>
            <sz val="9"/>
            <color indexed="81"/>
            <rFont val="MS P ゴシック"/>
            <family val="3"/>
            <charset val="128"/>
          </rPr>
          <t>必要に応じて
変更してください。</t>
        </r>
      </text>
    </comment>
    <comment ref="G52" authorId="1">
      <text>
        <r>
          <rPr>
            <sz val="10"/>
            <color indexed="81"/>
            <rFont val="MS P ゴシック"/>
            <family val="3"/>
            <charset val="128"/>
          </rPr>
          <t>郵便番号を
入力してください</t>
        </r>
      </text>
    </comment>
    <comment ref="I52" authorId="1">
      <text>
        <r>
          <rPr>
            <sz val="10"/>
            <color indexed="81"/>
            <rFont val="MS P ゴシック"/>
            <family val="3"/>
            <charset val="128"/>
          </rPr>
          <t>都道府県名を
入力してください</t>
        </r>
      </text>
    </comment>
    <comment ref="K52" authorId="0">
      <text>
        <r>
          <rPr>
            <b/>
            <sz val="9"/>
            <color indexed="81"/>
            <rFont val="MS P ゴシック"/>
            <family val="3"/>
            <charset val="128"/>
          </rPr>
          <t>市・郡名を
入力してください</t>
        </r>
      </text>
    </comment>
  </commentList>
</comments>
</file>

<file path=xl/comments5.xml><?xml version="1.0" encoding="utf-8"?>
<comments xmlns="http://schemas.openxmlformats.org/spreadsheetml/2006/main">
  <authors>
    <author>minami</author>
  </authors>
  <commentList>
    <comment ref="C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D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E13" authorId="0">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F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<sst xmlns="http://schemas.openxmlformats.org/spreadsheetml/2006/main" count="19514" uniqueCount="7285">
  <si>
    <t>学校名</t>
    <rPh sb="0" eb="2">
      <t>ガッコウ</t>
    </rPh>
    <rPh sb="2" eb="3">
      <t>メイ</t>
    </rPh>
    <phoneticPr fontId="22"/>
  </si>
  <si>
    <t>ｴﾝﾊﾞﾝﾅｹﾞ(1.000kg)</t>
  </si>
  <si>
    <t>ｴﾝﾊﾞﾝﾅｹﾞ(1.500kg)</t>
  </si>
  <si>
    <t>ｴﾝﾊﾞﾝﾅｹﾞ(1.750kg)</t>
  </si>
  <si>
    <t>ｴﾝﾊﾞﾝﾅｹﾞ(2.000kg)</t>
  </si>
  <si>
    <t>ﾊﾝﾏｰﾅｹﾞ</t>
  </si>
  <si>
    <t>ﾊﾝﾏｰﾅｹﾞ(4.000kg)</t>
  </si>
  <si>
    <t>ﾊﾝﾏｰﾅｹﾞ(5.000kg)</t>
  </si>
  <si>
    <t>ﾊﾝﾏｰﾅｹﾞ(6.000kg)</t>
  </si>
  <si>
    <t>ﾊﾝﾏｰﾅｹﾞ(7.260kg)</t>
  </si>
  <si>
    <t>ﾔﾘﾅｹﾞ</t>
  </si>
  <si>
    <t>ﾔﾘﾅｹﾞ(600g)</t>
  </si>
  <si>
    <t>ﾔﾘﾅｹﾞ(700g)</t>
  </si>
  <si>
    <t>ﾔﾘﾅｹﾞ(800g)</t>
  </si>
  <si>
    <t>ﾏﾗｿﾝ</t>
  </si>
  <si>
    <t>ｴｷﾃﾞﾝ</t>
  </si>
  <si>
    <t>10ｼｭｷｮｳｷﾞ</t>
  </si>
  <si>
    <t>8ｼｭｷｮｳｷﾞ</t>
  </si>
  <si>
    <t>7ｼｭｷｮｳｷﾞ</t>
  </si>
  <si>
    <t>5ｼｭｷｮｳｷﾞ</t>
  </si>
  <si>
    <t>4ｼｭｷｮｳｷﾞ</t>
  </si>
  <si>
    <t>女子3000m</t>
  </si>
  <si>
    <t>女子やり投(600g)</t>
  </si>
  <si>
    <t>印</t>
    <rPh sb="0" eb="1">
      <t>イン</t>
    </rPh>
    <phoneticPr fontId="20"/>
  </si>
  <si>
    <t>ﾌﾘｶﾞﾅ</t>
    <phoneticPr fontId="22"/>
  </si>
  <si>
    <t>記　録</t>
    <phoneticPr fontId="22"/>
  </si>
  <si>
    <t>4×400mR</t>
    <phoneticPr fontId="22"/>
  </si>
  <si>
    <t>種目１</t>
    <rPh sb="0" eb="2">
      <t>シュモク</t>
    </rPh>
    <phoneticPr fontId="22"/>
  </si>
  <si>
    <t>種目２</t>
    <rPh sb="0" eb="2">
      <t>シュモク</t>
    </rPh>
    <phoneticPr fontId="22"/>
  </si>
  <si>
    <t>種目３</t>
    <rPh sb="0" eb="2">
      <t>シュモク</t>
    </rPh>
    <phoneticPr fontId="22"/>
  </si>
  <si>
    <t>都道府県名</t>
    <rPh sb="0" eb="4">
      <t>トドウフケン</t>
    </rPh>
    <rPh sb="4" eb="5">
      <t>メイ</t>
    </rPh>
    <phoneticPr fontId="4"/>
  </si>
  <si>
    <t>広　島</t>
  </si>
  <si>
    <t>選手参加人数一覧表</t>
    <rPh sb="0" eb="2">
      <t>センシュ</t>
    </rPh>
    <rPh sb="2" eb="4">
      <t>サンカ</t>
    </rPh>
    <rPh sb="4" eb="6">
      <t>ニンズウ</t>
    </rPh>
    <rPh sb="6" eb="9">
      <t>イチランヒョウ</t>
    </rPh>
    <phoneticPr fontId="4"/>
  </si>
  <si>
    <t>番号</t>
    <rPh sb="0" eb="2">
      <t>バンゴウ</t>
    </rPh>
    <phoneticPr fontId="4"/>
  </si>
  <si>
    <t>６文字略称</t>
    <rPh sb="1" eb="3">
      <t>モジ</t>
    </rPh>
    <rPh sb="3" eb="5">
      <t>リャクショウ</t>
    </rPh>
    <phoneticPr fontId="4"/>
  </si>
  <si>
    <t>男 子</t>
    <rPh sb="0" eb="1">
      <t>オトコ</t>
    </rPh>
    <rPh sb="2" eb="3">
      <t>コ</t>
    </rPh>
    <phoneticPr fontId="4"/>
  </si>
  <si>
    <t>女 子</t>
    <rPh sb="0" eb="1">
      <t>オンナ</t>
    </rPh>
    <rPh sb="2" eb="3">
      <t>コ</t>
    </rPh>
    <phoneticPr fontId="4"/>
  </si>
  <si>
    <t>計</t>
    <rPh sb="0" eb="1">
      <t>ケイ</t>
    </rPh>
    <phoneticPr fontId="4"/>
  </si>
  <si>
    <t>北海道</t>
  </si>
  <si>
    <t>青　森</t>
  </si>
  <si>
    <t>岩  手</t>
  </si>
  <si>
    <t>宮　城</t>
  </si>
  <si>
    <t>秋　田</t>
  </si>
  <si>
    <t>山　形</t>
  </si>
  <si>
    <t>福　島</t>
  </si>
  <si>
    <t>茨　城</t>
  </si>
  <si>
    <t>栃　木</t>
  </si>
  <si>
    <t>群　馬</t>
  </si>
  <si>
    <t>埼　玉</t>
  </si>
  <si>
    <t>千　葉</t>
  </si>
  <si>
    <t>東　京</t>
  </si>
  <si>
    <t>神奈川</t>
  </si>
  <si>
    <t>山　梨</t>
  </si>
  <si>
    <t>新　潟</t>
  </si>
  <si>
    <t>富　山</t>
  </si>
  <si>
    <t>石　川</t>
  </si>
  <si>
    <t>福　井</t>
  </si>
  <si>
    <t>長  野</t>
  </si>
  <si>
    <t>岐  阜</t>
  </si>
  <si>
    <t>静  岡</t>
  </si>
  <si>
    <t>三  重</t>
  </si>
  <si>
    <t>滋　賀</t>
  </si>
  <si>
    <t>京　都</t>
  </si>
  <si>
    <t>大　阪</t>
  </si>
  <si>
    <t>兵　庫</t>
  </si>
  <si>
    <t>奈　良</t>
  </si>
  <si>
    <t>和歌山</t>
  </si>
  <si>
    <t>鳥　取</t>
  </si>
  <si>
    <t>島　根</t>
  </si>
  <si>
    <t>岡　山</t>
  </si>
  <si>
    <t>山　口</t>
  </si>
  <si>
    <t>徳  島</t>
  </si>
  <si>
    <t>香  川</t>
  </si>
  <si>
    <t>愛　媛</t>
  </si>
  <si>
    <t>高　知</t>
  </si>
  <si>
    <t>福　岡</t>
  </si>
  <si>
    <t>佐　賀</t>
  </si>
  <si>
    <t>長　崎</t>
  </si>
  <si>
    <t>大　分</t>
  </si>
  <si>
    <t>熊　本</t>
  </si>
  <si>
    <t>宮　崎</t>
  </si>
  <si>
    <t>鹿児島</t>
  </si>
  <si>
    <t>沖　縄</t>
  </si>
  <si>
    <t>総　合　計</t>
    <rPh sb="0" eb="1">
      <t>フサ</t>
    </rPh>
    <rPh sb="2" eb="3">
      <t>ゴウ</t>
    </rPh>
    <rPh sb="4" eb="5">
      <t>ケイ</t>
    </rPh>
    <phoneticPr fontId="4"/>
  </si>
  <si>
    <t>チーム名称</t>
    <rPh sb="3" eb="4">
      <t>メイ</t>
    </rPh>
    <phoneticPr fontId="4"/>
  </si>
  <si>
    <t>ﾌﾘｶﾞﾅ(電光掲示盤表示）</t>
    <rPh sb="6" eb="8">
      <t>デンコウ</t>
    </rPh>
    <rPh sb="8" eb="10">
      <t>ケイジ</t>
    </rPh>
    <rPh sb="10" eb="11">
      <t>バン</t>
    </rPh>
    <rPh sb="11" eb="13">
      <t>ヒョウジ</t>
    </rPh>
    <phoneticPr fontId="22"/>
  </si>
  <si>
    <t>【男子】</t>
    <rPh sb="1" eb="3">
      <t>ダンシ</t>
    </rPh>
    <phoneticPr fontId="18"/>
  </si>
  <si>
    <t>【女子】</t>
    <rPh sb="1" eb="3">
      <t>ジョシ</t>
    </rPh>
    <phoneticPr fontId="18"/>
  </si>
  <si>
    <t>種　　　目</t>
    <rPh sb="0" eb="1">
      <t>タネ</t>
    </rPh>
    <rPh sb="4" eb="5">
      <t>メ</t>
    </rPh>
    <phoneticPr fontId="19"/>
  </si>
  <si>
    <t>女子100m</t>
  </si>
  <si>
    <t>女子200m</t>
  </si>
  <si>
    <t>女子400m</t>
  </si>
  <si>
    <t>女子800m</t>
  </si>
  <si>
    <t>女子1500m</t>
  </si>
  <si>
    <t>女子100mH</t>
  </si>
  <si>
    <t>女子400mH</t>
  </si>
  <si>
    <t>女子3000mW</t>
  </si>
  <si>
    <t>女子走高跳</t>
  </si>
  <si>
    <t>女子走幅跳</t>
  </si>
  <si>
    <t>女子砲丸投</t>
  </si>
  <si>
    <t>女子円盤投</t>
  </si>
  <si>
    <t>女子七種競技</t>
  </si>
  <si>
    <t>女子4X100mR</t>
  </si>
  <si>
    <t>女子4X400mR</t>
  </si>
  <si>
    <t>番 号</t>
  </si>
  <si>
    <t>選　手　名</t>
  </si>
  <si>
    <t>学年</t>
  </si>
  <si>
    <t>チーム正式名称(賞状）</t>
    <rPh sb="3" eb="5">
      <t>セイシキ</t>
    </rPh>
    <rPh sb="5" eb="7">
      <t>メイショウ</t>
    </rPh>
    <rPh sb="8" eb="10">
      <t>ショウジョウ</t>
    </rPh>
    <phoneticPr fontId="22"/>
  </si>
  <si>
    <t>60m</t>
  </si>
  <si>
    <t>100m</t>
  </si>
  <si>
    <t>200m</t>
  </si>
  <si>
    <t>400m</t>
  </si>
  <si>
    <t>800m</t>
  </si>
  <si>
    <t>1000m</t>
  </si>
  <si>
    <t>1500m</t>
  </si>
  <si>
    <t>3000m</t>
  </si>
  <si>
    <t>5000m</t>
  </si>
  <si>
    <t>10000m</t>
  </si>
  <si>
    <t>60mH</t>
  </si>
  <si>
    <t>80mH</t>
  </si>
  <si>
    <t>100mH</t>
  </si>
  <si>
    <t>100mH(0.762m)</t>
  </si>
  <si>
    <t>100mH(0.840m)</t>
  </si>
  <si>
    <t>110mH</t>
  </si>
  <si>
    <t>110mH(0.914m)</t>
  </si>
  <si>
    <t>110mH(0.990m)</t>
  </si>
  <si>
    <t>110mH(1.067m)</t>
  </si>
  <si>
    <t>400mH</t>
  </si>
  <si>
    <t>400mH(0.762m)</t>
  </si>
  <si>
    <t>400mH(0.840m)</t>
  </si>
  <si>
    <t>400mH(0.914m)</t>
  </si>
  <si>
    <t>3000mSC</t>
  </si>
  <si>
    <t>3000mSC(0.762m)</t>
  </si>
  <si>
    <t>3000mSC(0.914m)</t>
  </si>
  <si>
    <t>3000mW</t>
  </si>
  <si>
    <t>5000mW</t>
  </si>
  <si>
    <t>10000mW</t>
  </si>
  <si>
    <t>4X100mR</t>
  </si>
  <si>
    <t>4X200mR</t>
  </si>
  <si>
    <t>4X400mR</t>
  </si>
  <si>
    <t>100m+200m+300m+400m</t>
  </si>
  <si>
    <t>走高跳</t>
  </si>
  <si>
    <t>棒高跳</t>
  </si>
  <si>
    <t>走幅跳</t>
  </si>
  <si>
    <t>三段跳</t>
  </si>
  <si>
    <t>砲丸投</t>
  </si>
  <si>
    <t>砲丸投(2.721kg)</t>
  </si>
  <si>
    <t>砲丸投(4.000kg)</t>
  </si>
  <si>
    <t>砲丸投(5.000kg)</t>
  </si>
  <si>
    <t>砲丸投(6.000kg)</t>
  </si>
  <si>
    <t>砲丸投(7.260kg)</t>
  </si>
  <si>
    <t>円盤投</t>
  </si>
  <si>
    <t>円盤投(1.000kg)</t>
  </si>
  <si>
    <t>円盤投(1.500kg)</t>
  </si>
  <si>
    <t>円盤投(1.750kg)</t>
  </si>
  <si>
    <t>円盤投(2.000kg)</t>
  </si>
  <si>
    <t>ハンマー投</t>
  </si>
  <si>
    <t>ハンマー投(4.000kg)</t>
  </si>
  <si>
    <t>ハンマー投(5.000kg)</t>
  </si>
  <si>
    <t>ハンマー投(6.000kg)</t>
  </si>
  <si>
    <t>ハンマー投(7.260kg)</t>
  </si>
  <si>
    <t>やり投</t>
  </si>
  <si>
    <t>やり投(600g)</t>
  </si>
  <si>
    <t>やり投(700g)</t>
  </si>
  <si>
    <t>やり投(800g)</t>
  </si>
  <si>
    <t>十種競技</t>
  </si>
  <si>
    <t>十種競技(女子)</t>
  </si>
  <si>
    <t>八種競技</t>
  </si>
  <si>
    <t>七種競技</t>
  </si>
  <si>
    <t>七種競技(室内)</t>
  </si>
  <si>
    <t>五種競技(室内男子)</t>
  </si>
  <si>
    <t>五種競技(室内女子)</t>
  </si>
  <si>
    <t>四種競技(男子)</t>
  </si>
  <si>
    <t>四種競技(女子)</t>
  </si>
  <si>
    <t>マラソン</t>
  </si>
  <si>
    <t>駅伝</t>
  </si>
  <si>
    <t>種目</t>
    <rPh sb="0" eb="2">
      <t>シュモク</t>
    </rPh>
    <phoneticPr fontId="22"/>
  </si>
  <si>
    <t>一般</t>
  </si>
  <si>
    <t>小学</t>
  </si>
  <si>
    <t>中学</t>
  </si>
  <si>
    <t>高校</t>
  </si>
  <si>
    <t>少年</t>
  </si>
  <si>
    <t>成年</t>
  </si>
  <si>
    <t>１年</t>
    <rPh sb="1" eb="2">
      <t>ネン</t>
    </rPh>
    <phoneticPr fontId="22"/>
  </si>
  <si>
    <t>2年</t>
    <rPh sb="1" eb="2">
      <t>ネン</t>
    </rPh>
    <phoneticPr fontId="22"/>
  </si>
  <si>
    <t>3年</t>
    <rPh sb="1" eb="2">
      <t>ネン</t>
    </rPh>
    <phoneticPr fontId="22"/>
  </si>
  <si>
    <t>4年</t>
    <rPh sb="1" eb="2">
      <t>ネン</t>
    </rPh>
    <phoneticPr fontId="22"/>
  </si>
  <si>
    <t>5年</t>
    <rPh sb="1" eb="2">
      <t>ネン</t>
    </rPh>
    <phoneticPr fontId="22"/>
  </si>
  <si>
    <t>6年</t>
    <rPh sb="1" eb="2">
      <t>ネン</t>
    </rPh>
    <phoneticPr fontId="22"/>
  </si>
  <si>
    <t>低学年</t>
    <rPh sb="0" eb="3">
      <t>テイガクネン</t>
    </rPh>
    <phoneticPr fontId="22"/>
  </si>
  <si>
    <t>中学年</t>
    <rPh sb="0" eb="2">
      <t>チュウガク</t>
    </rPh>
    <rPh sb="2" eb="3">
      <t>ネン</t>
    </rPh>
    <phoneticPr fontId="22"/>
  </si>
  <si>
    <t>高学年</t>
  </si>
  <si>
    <t>性別</t>
    <rPh sb="0" eb="2">
      <t>セイベツ</t>
    </rPh>
    <phoneticPr fontId="22"/>
  </si>
  <si>
    <t>男子</t>
    <rPh sb="0" eb="2">
      <t>ダンシ</t>
    </rPh>
    <phoneticPr fontId="22"/>
  </si>
  <si>
    <t>女子</t>
    <rPh sb="0" eb="2">
      <t>ジョシ</t>
    </rPh>
    <phoneticPr fontId="22"/>
  </si>
  <si>
    <t>競技コード</t>
  </si>
  <si>
    <t>種目コード</t>
  </si>
  <si>
    <t>種別コード</t>
  </si>
  <si>
    <t>性別コード</t>
  </si>
  <si>
    <t>競技名</t>
  </si>
  <si>
    <t>競技名カナ</t>
  </si>
  <si>
    <t>競技名正式名称</t>
  </si>
  <si>
    <t>標準記録A</t>
  </si>
  <si>
    <t>標準記録B</t>
  </si>
  <si>
    <t>記録FLGA</t>
  </si>
  <si>
    <t>記録FLGB</t>
  </si>
  <si>
    <t>　</t>
    <phoneticPr fontId="22"/>
  </si>
  <si>
    <t>50000mW</t>
  </si>
  <si>
    <t>ﾊｼﾘﾀｶﾄﾋﾞ</t>
  </si>
  <si>
    <t>ﾎﾞｳﾀｶﾄﾋﾞ</t>
  </si>
  <si>
    <t>ﾊｼﾘﾊﾊﾞﾄﾋﾞ</t>
  </si>
  <si>
    <t>ｻﾝﾀﾞﾝﾄﾋﾞ</t>
  </si>
  <si>
    <t>ﾎｳｶﾞﾝﾅｹﾞ</t>
  </si>
  <si>
    <t>ﾎｳｶﾞﾝﾅｹﾞ(2.721kg)</t>
  </si>
  <si>
    <t>ﾎｳｶﾞﾝﾅｹﾞ(4.000kg)</t>
  </si>
  <si>
    <t>ﾎｳｶﾞﾝﾅｹﾞ(5.000kg)</t>
  </si>
  <si>
    <t>ﾎｳｶﾞﾝﾅｹﾞ(6.000kg)</t>
  </si>
  <si>
    <t>ﾎｳｶﾞﾝﾅｹﾞ(7.260kg)</t>
  </si>
  <si>
    <t>ｴﾝﾊﾞﾝﾅｹﾞ</t>
  </si>
  <si>
    <t>引率者氏名①（全員）</t>
    <rPh sb="0" eb="3">
      <t>インソツシャ</t>
    </rPh>
    <rPh sb="3" eb="5">
      <t>シメイ</t>
    </rPh>
    <rPh sb="7" eb="9">
      <t>ゼンイン</t>
    </rPh>
    <phoneticPr fontId="30"/>
  </si>
  <si>
    <t>引率者氏名②（全員）</t>
    <rPh sb="0" eb="3">
      <t>インソツシャ</t>
    </rPh>
    <rPh sb="3" eb="5">
      <t>シメイ</t>
    </rPh>
    <rPh sb="7" eb="9">
      <t>ゼンイン</t>
    </rPh>
    <phoneticPr fontId="30"/>
  </si>
  <si>
    <t>引率者氏名③（全員）</t>
    <rPh sb="0" eb="3">
      <t>インソツシャ</t>
    </rPh>
    <rPh sb="3" eb="5">
      <t>シメイ</t>
    </rPh>
    <rPh sb="7" eb="9">
      <t>ゼンイン</t>
    </rPh>
    <phoneticPr fontId="30"/>
  </si>
  <si>
    <t>大会開催日</t>
    <rPh sb="0" eb="2">
      <t>タイカイ</t>
    </rPh>
    <rPh sb="2" eb="5">
      <t>カイサイビ</t>
    </rPh>
    <phoneticPr fontId="30"/>
  </si>
  <si>
    <t>　・セルが黄色に塗りつぶしてある部分を入力してください。</t>
    <rPh sb="5" eb="7">
      <t>キイロ</t>
    </rPh>
    <rPh sb="8" eb="9">
      <t>ヌ</t>
    </rPh>
    <rPh sb="16" eb="18">
      <t>ブブン</t>
    </rPh>
    <rPh sb="19" eb="21">
      <t>ニュウリョク</t>
    </rPh>
    <phoneticPr fontId="30"/>
  </si>
  <si>
    <t>男子</t>
    <rPh sb="0" eb="2">
      <t>ダンシ</t>
    </rPh>
    <phoneticPr fontId="30"/>
  </si>
  <si>
    <t>リレー合計</t>
    <rPh sb="3" eb="5">
      <t>ゴウケイ</t>
    </rPh>
    <phoneticPr fontId="30"/>
  </si>
  <si>
    <t>参加料</t>
    <rPh sb="0" eb="3">
      <t>サンカリョウ</t>
    </rPh>
    <phoneticPr fontId="30"/>
  </si>
  <si>
    <t>+</t>
    <phoneticPr fontId="30"/>
  </si>
  <si>
    <t>×</t>
    <phoneticPr fontId="30"/>
  </si>
  <si>
    <t>＝</t>
    <phoneticPr fontId="30"/>
  </si>
  <si>
    <t>女子</t>
    <rPh sb="0" eb="2">
      <t>ジョシ</t>
    </rPh>
    <phoneticPr fontId="30"/>
  </si>
  <si>
    <t>　　・データを貼り付ける場合は値の貼付をしてください。</t>
    <rPh sb="7" eb="8">
      <t>ハ</t>
    </rPh>
    <rPh sb="9" eb="10">
      <t>ツ</t>
    </rPh>
    <rPh sb="12" eb="14">
      <t>バアイ</t>
    </rPh>
    <rPh sb="15" eb="16">
      <t>アタイ</t>
    </rPh>
    <rPh sb="17" eb="19">
      <t>ハリツケ</t>
    </rPh>
    <phoneticPr fontId="40"/>
  </si>
  <si>
    <t>　　貼付方法</t>
    <rPh sb="2" eb="4">
      <t>ハリツケ</t>
    </rPh>
    <rPh sb="4" eb="6">
      <t>ホウホウ</t>
    </rPh>
    <phoneticPr fontId="40"/>
  </si>
  <si>
    <t>　　　①各自作成してあるシートのデータをコピーする</t>
    <rPh sb="4" eb="6">
      <t>カクジ</t>
    </rPh>
    <rPh sb="6" eb="8">
      <t>サクセイ</t>
    </rPh>
    <phoneticPr fontId="40"/>
  </si>
  <si>
    <t>　　　②貼付たい場所を選択する</t>
    <rPh sb="4" eb="6">
      <t>ハリツケ</t>
    </rPh>
    <rPh sb="8" eb="10">
      <t>バショ</t>
    </rPh>
    <rPh sb="11" eb="13">
      <t>センタク</t>
    </rPh>
    <phoneticPr fontId="40"/>
  </si>
  <si>
    <t>　　　③マウスを右クリックする</t>
    <rPh sb="8" eb="9">
      <t>ミギ</t>
    </rPh>
    <phoneticPr fontId="40"/>
  </si>
  <si>
    <t>　　　④形式を選択して貼り付けするを選択する</t>
    <rPh sb="4" eb="6">
      <t>ケイシキ</t>
    </rPh>
    <rPh sb="7" eb="9">
      <t>センタク</t>
    </rPh>
    <rPh sb="11" eb="12">
      <t>ハ</t>
    </rPh>
    <rPh sb="13" eb="14">
      <t>ツ</t>
    </rPh>
    <rPh sb="18" eb="20">
      <t>センタク</t>
    </rPh>
    <phoneticPr fontId="40"/>
  </si>
  <si>
    <t>　　　⑤『値』を選択してOKを押す</t>
    <rPh sb="5" eb="6">
      <t>アタイ</t>
    </rPh>
    <rPh sb="8" eb="10">
      <t>センタク</t>
    </rPh>
    <rPh sb="15" eb="16">
      <t>オ</t>
    </rPh>
    <phoneticPr fontId="40"/>
  </si>
  <si>
    <t>　　各ページのボタンはページの移動、ファイルの保存、印刷などができるようになっています。</t>
    <rPh sb="2" eb="3">
      <t>カク</t>
    </rPh>
    <rPh sb="15" eb="17">
      <t>イドウ</t>
    </rPh>
    <rPh sb="23" eb="25">
      <t>ホゾン</t>
    </rPh>
    <rPh sb="26" eb="28">
      <t>インサツ</t>
    </rPh>
    <phoneticPr fontId="40"/>
  </si>
  <si>
    <t>種目数</t>
    <rPh sb="0" eb="2">
      <t>シュモク</t>
    </rPh>
    <rPh sb="2" eb="3">
      <t>スウ</t>
    </rPh>
    <phoneticPr fontId="30"/>
  </si>
  <si>
    <t>合　計</t>
    <rPh sb="0" eb="1">
      <t>ゴウ</t>
    </rPh>
    <rPh sb="2" eb="3">
      <t>ケイ</t>
    </rPh>
    <phoneticPr fontId="29"/>
  </si>
  <si>
    <t>基本情報入力画面で入力が終わると自動で</t>
    <rPh sb="0" eb="2">
      <t>キホン</t>
    </rPh>
    <rPh sb="2" eb="4">
      <t>ジョウホウ</t>
    </rPh>
    <rPh sb="4" eb="6">
      <t>ニュウリョク</t>
    </rPh>
    <rPh sb="6" eb="8">
      <t>ガメン</t>
    </rPh>
    <rPh sb="9" eb="11">
      <t>ニュウリョク</t>
    </rPh>
    <rPh sb="12" eb="13">
      <t>オ</t>
    </rPh>
    <rPh sb="16" eb="18">
      <t>ジドウ</t>
    </rPh>
    <phoneticPr fontId="40"/>
  </si>
  <si>
    <t>入力されます。</t>
    <rPh sb="0" eb="2">
      <t>ニュウリョク</t>
    </rPh>
    <phoneticPr fontId="40"/>
  </si>
  <si>
    <t>参加制限</t>
    <rPh sb="0" eb="2">
      <t>サンカ</t>
    </rPh>
    <rPh sb="2" eb="4">
      <t>セイゲン</t>
    </rPh>
    <phoneticPr fontId="29"/>
  </si>
  <si>
    <t>基本情報種目一覧</t>
    <rPh sb="0" eb="2">
      <t>キホン</t>
    </rPh>
    <rPh sb="2" eb="4">
      <t>ジョウホウ</t>
    </rPh>
    <rPh sb="4" eb="6">
      <t>シュモク</t>
    </rPh>
    <rPh sb="6" eb="8">
      <t>イチラン</t>
    </rPh>
    <phoneticPr fontId="29"/>
  </si>
  <si>
    <t>リスト一覧</t>
    <rPh sb="3" eb="5">
      <t>イチラン</t>
    </rPh>
    <phoneticPr fontId="29"/>
  </si>
  <si>
    <t>大会開催日</t>
    <rPh sb="0" eb="2">
      <t>タイカイ</t>
    </rPh>
    <rPh sb="2" eb="5">
      <t>カイサイビ</t>
    </rPh>
    <phoneticPr fontId="47"/>
  </si>
  <si>
    <t>団体コード</t>
  </si>
  <si>
    <t>※男女各名簿に移動します。</t>
    <rPh sb="1" eb="3">
      <t>ダンジョ</t>
    </rPh>
    <rPh sb="3" eb="6">
      <t>カクメイボ</t>
    </rPh>
    <rPh sb="7" eb="9">
      <t>イドウ</t>
    </rPh>
    <phoneticPr fontId="30"/>
  </si>
  <si>
    <t>※下のボタンを押すと１ページ印刷されます。</t>
    <rPh sb="1" eb="2">
      <t>シタ</t>
    </rPh>
    <rPh sb="7" eb="8">
      <t>オ</t>
    </rPh>
    <rPh sb="14" eb="16">
      <t>インサツ</t>
    </rPh>
    <phoneticPr fontId="30"/>
  </si>
  <si>
    <t>種　目　合　計</t>
    <rPh sb="0" eb="1">
      <t>タネ</t>
    </rPh>
    <rPh sb="2" eb="3">
      <t>メ</t>
    </rPh>
    <rPh sb="4" eb="5">
      <t>ゴウ</t>
    </rPh>
    <rPh sb="6" eb="7">
      <t>ケイ</t>
    </rPh>
    <phoneticPr fontId="30"/>
  </si>
  <si>
    <t>リレー男子</t>
    <rPh sb="3" eb="5">
      <t>ダンシ</t>
    </rPh>
    <phoneticPr fontId="30"/>
  </si>
  <si>
    <t>リレー女子</t>
    <rPh sb="3" eb="5">
      <t>ジョシ</t>
    </rPh>
    <phoneticPr fontId="30"/>
  </si>
  <si>
    <t>リレー参加料合計</t>
    <rPh sb="3" eb="6">
      <t>サンカリョウ</t>
    </rPh>
    <rPh sb="6" eb="8">
      <t>ゴウケイ</t>
    </rPh>
    <phoneticPr fontId="30"/>
  </si>
  <si>
    <t>プログラム料</t>
    <rPh sb="5" eb="6">
      <t>リョウ</t>
    </rPh>
    <phoneticPr fontId="30"/>
  </si>
  <si>
    <t>金　額</t>
    <rPh sb="0" eb="1">
      <t>キン</t>
    </rPh>
    <rPh sb="2" eb="3">
      <t>ガク</t>
    </rPh>
    <phoneticPr fontId="30"/>
  </si>
  <si>
    <t>部　数</t>
    <rPh sb="0" eb="1">
      <t>ブ</t>
    </rPh>
    <rPh sb="2" eb="3">
      <t>スウ</t>
    </rPh>
    <phoneticPr fontId="30"/>
  </si>
  <si>
    <t>半田</t>
    <rPh sb="0" eb="2">
      <t>はんだ</t>
    </rPh>
    <phoneticPr fontId="6" type="Hiragana"/>
  </si>
  <si>
    <t>乙川</t>
    <rPh sb="0" eb="2">
      <t>おつかわ</t>
    </rPh>
    <phoneticPr fontId="6" type="Hiragana"/>
  </si>
  <si>
    <t>亀崎</t>
    <rPh sb="0" eb="2">
      <t>かめさき</t>
    </rPh>
    <phoneticPr fontId="6" type="Hiragana"/>
  </si>
  <si>
    <t>成岩</t>
    <rPh sb="0" eb="2">
      <t>ならわ</t>
    </rPh>
    <phoneticPr fontId="6" type="Hiragana"/>
  </si>
  <si>
    <t>青山</t>
    <rPh sb="0" eb="2">
      <t>あおやま</t>
    </rPh>
    <phoneticPr fontId="6" type="Hiragana"/>
  </si>
  <si>
    <t>青海</t>
    <rPh sb="0" eb="2">
      <t>おうみ</t>
    </rPh>
    <phoneticPr fontId="6" type="Hiragana"/>
  </si>
  <si>
    <t>鬼崎</t>
    <rPh sb="0" eb="2">
      <t>おにざき</t>
    </rPh>
    <phoneticPr fontId="6" type="Hiragana"/>
  </si>
  <si>
    <t>常滑</t>
    <rPh sb="0" eb="2">
      <t>とこなめ</t>
    </rPh>
    <phoneticPr fontId="6" type="Hiragana"/>
  </si>
  <si>
    <t>常滑南陵</t>
    <rPh sb="0" eb="2">
      <t>とこなめ</t>
    </rPh>
    <rPh sb="2" eb="3">
      <t>みなみ</t>
    </rPh>
    <rPh sb="3" eb="4">
      <t>みささぎ</t>
    </rPh>
    <phoneticPr fontId="6" type="Hiragana"/>
  </si>
  <si>
    <t>上野</t>
    <rPh sb="0" eb="2">
      <t>うえの</t>
    </rPh>
    <phoneticPr fontId="6" type="Hiragana"/>
  </si>
  <si>
    <t>富木島</t>
    <rPh sb="0" eb="1">
      <t>とみ</t>
    </rPh>
    <rPh sb="1" eb="3">
      <t>きじま</t>
    </rPh>
    <phoneticPr fontId="6" type="Hiragana"/>
  </si>
  <si>
    <t>横須賀</t>
    <rPh sb="0" eb="3">
      <t>よこすか</t>
    </rPh>
    <phoneticPr fontId="6" type="Hiragana"/>
  </si>
  <si>
    <t>加木屋</t>
    <rPh sb="0" eb="3">
      <t>かぎや</t>
    </rPh>
    <phoneticPr fontId="6" type="Hiragana"/>
  </si>
  <si>
    <t>名和</t>
    <rPh sb="0" eb="2">
      <t>なわ</t>
    </rPh>
    <phoneticPr fontId="6" type="Hiragana"/>
  </si>
  <si>
    <t>平洲</t>
    <rPh sb="0" eb="1">
      <t>たいら</t>
    </rPh>
    <rPh sb="1" eb="2">
      <t>しま</t>
    </rPh>
    <phoneticPr fontId="6" type="Hiragana"/>
  </si>
  <si>
    <t>大府</t>
    <rPh sb="0" eb="2">
      <t>おおぶ</t>
    </rPh>
    <phoneticPr fontId="6" type="Hiragana"/>
  </si>
  <si>
    <t>大府西</t>
    <rPh sb="0" eb="2">
      <t>おおぶ</t>
    </rPh>
    <rPh sb="2" eb="3">
      <t>にし</t>
    </rPh>
    <phoneticPr fontId="6" type="Hiragana"/>
  </si>
  <si>
    <t>大府北</t>
    <rPh sb="0" eb="2">
      <t>おおぶ</t>
    </rPh>
    <rPh sb="2" eb="3">
      <t>きた</t>
    </rPh>
    <phoneticPr fontId="6" type="Hiragana"/>
  </si>
  <si>
    <t>大府南</t>
    <rPh sb="0" eb="2">
      <t>おおぶ</t>
    </rPh>
    <rPh sb="2" eb="3">
      <t>みなみ</t>
    </rPh>
    <phoneticPr fontId="6" type="Hiragana"/>
  </si>
  <si>
    <t>知多八幡</t>
    <rPh sb="0" eb="2">
      <t>ちた</t>
    </rPh>
    <rPh sb="2" eb="4">
      <t>やわた</t>
    </rPh>
    <phoneticPr fontId="6" type="Hiragana"/>
  </si>
  <si>
    <t>知多</t>
    <rPh sb="0" eb="2">
      <t>ちた</t>
    </rPh>
    <phoneticPr fontId="6" type="Hiragana"/>
  </si>
  <si>
    <t>旭南</t>
    <rPh sb="0" eb="2">
      <t>きょくなん</t>
    </rPh>
    <phoneticPr fontId="6" type="Hiragana"/>
  </si>
  <si>
    <t>知多東部</t>
    <rPh sb="0" eb="2">
      <t>ちた</t>
    </rPh>
    <rPh sb="2" eb="4">
      <t>とうぶ</t>
    </rPh>
    <phoneticPr fontId="6" type="Hiragana"/>
  </si>
  <si>
    <t>知多中部</t>
    <rPh sb="0" eb="2">
      <t>ちた</t>
    </rPh>
    <rPh sb="2" eb="4">
      <t>ちゅうぶ</t>
    </rPh>
    <phoneticPr fontId="6" type="Hiragana"/>
  </si>
  <si>
    <t>阿久比</t>
    <rPh sb="0" eb="3">
      <t>あぐい</t>
    </rPh>
    <phoneticPr fontId="6" type="Hiragana"/>
  </si>
  <si>
    <t>東浦</t>
    <rPh sb="0" eb="2">
      <t>ひがしうら</t>
    </rPh>
    <phoneticPr fontId="6" type="Hiragana"/>
  </si>
  <si>
    <t>東浦北部</t>
    <rPh sb="0" eb="2">
      <t>ひがしうら</t>
    </rPh>
    <rPh sb="2" eb="4">
      <t>ほくぶ</t>
    </rPh>
    <phoneticPr fontId="6" type="Hiragana"/>
  </si>
  <si>
    <t>東浦西部</t>
    <rPh sb="0" eb="2">
      <t>ひがしうら</t>
    </rPh>
    <rPh sb="2" eb="4">
      <t>せいぶ</t>
    </rPh>
    <phoneticPr fontId="6" type="Hiragana"/>
  </si>
  <si>
    <t>内海</t>
    <rPh sb="0" eb="2">
      <t>うちうみ</t>
    </rPh>
    <phoneticPr fontId="6" type="Hiragana"/>
  </si>
  <si>
    <t>豊浜</t>
    <rPh sb="0" eb="2">
      <t>とよはま</t>
    </rPh>
    <phoneticPr fontId="6" type="Hiragana"/>
  </si>
  <si>
    <t>師崎</t>
    <rPh sb="0" eb="2">
      <t>もろざき</t>
    </rPh>
    <phoneticPr fontId="6" type="Hiragana"/>
  </si>
  <si>
    <t>篠島</t>
    <rPh sb="0" eb="2">
      <t>しのしま</t>
    </rPh>
    <phoneticPr fontId="6" type="Hiragana"/>
  </si>
  <si>
    <t>日間賀</t>
    <rPh sb="0" eb="2">
      <t>にちかん</t>
    </rPh>
    <rPh sb="2" eb="3">
      <t>が</t>
    </rPh>
    <phoneticPr fontId="6" type="Hiragana"/>
  </si>
  <si>
    <t>野間</t>
    <rPh sb="0" eb="2">
      <t>のま</t>
    </rPh>
    <phoneticPr fontId="6" type="Hiragana"/>
  </si>
  <si>
    <t>河和</t>
    <rPh sb="0" eb="2">
      <t>かわわ</t>
    </rPh>
    <phoneticPr fontId="6" type="Hiragana"/>
  </si>
  <si>
    <t>武豊</t>
    <rPh sb="0" eb="2">
      <t>たけとよ</t>
    </rPh>
    <phoneticPr fontId="6" type="Hiragana"/>
  </si>
  <si>
    <t>富貴</t>
    <rPh sb="0" eb="2">
      <t>ふうき</t>
    </rPh>
    <phoneticPr fontId="6" type="Hiragana"/>
  </si>
  <si>
    <t>基本情報画面に戻ります。こちらをクリックしてください。</t>
  </si>
  <si>
    <t>・申し込み入力手順</t>
    <rPh sb="1" eb="2">
      <t>もう</t>
    </rPh>
    <rPh sb="3" eb="4">
      <t>こ</t>
    </rPh>
    <rPh sb="5" eb="7">
      <t>にゅうりょく</t>
    </rPh>
    <rPh sb="7" eb="9">
      <t>てじゅん</t>
    </rPh>
    <phoneticPr fontId="6" type="Hiragana"/>
  </si>
  <si>
    <t>②黄色枠に必要事項を直接入力してください。</t>
    <rPh sb="1" eb="3">
      <t>きいろ</t>
    </rPh>
    <rPh sb="3" eb="4">
      <t>わく</t>
    </rPh>
    <rPh sb="5" eb="7">
      <t>ひつよう</t>
    </rPh>
    <rPh sb="7" eb="9">
      <t>じこう</t>
    </rPh>
    <rPh sb="10" eb="12">
      <t>ちょくせつ</t>
    </rPh>
    <rPh sb="12" eb="14">
      <t>にゅうりょく</t>
    </rPh>
    <phoneticPr fontId="6" type="Hiragana"/>
  </si>
  <si>
    <t>③下記のボタンより男女申込一覧への入力をしてください。</t>
    <rPh sb="1" eb="3">
      <t>かき</t>
    </rPh>
    <rPh sb="9" eb="11">
      <t>だんじょ</t>
    </rPh>
    <rPh sb="11" eb="13">
      <t>もうしこみ</t>
    </rPh>
    <rPh sb="13" eb="15">
      <t>いちらん</t>
    </rPh>
    <rPh sb="17" eb="19">
      <t>にゅうりょく</t>
    </rPh>
    <phoneticPr fontId="6" type="Hiragana"/>
  </si>
  <si>
    <r>
      <rPr>
        <b/>
        <sz val="12"/>
        <color indexed="9"/>
        <rFont val="ＭＳ ゴシック"/>
        <family val="3"/>
        <charset val="128"/>
      </rPr>
      <t>記録の入力方法</t>
    </r>
    <r>
      <rPr>
        <sz val="11"/>
        <color indexed="9"/>
        <rFont val="ＭＳ ゴシック"/>
        <family val="3"/>
        <charset val="128"/>
      </rPr>
      <t xml:space="preserve">
すべて半角で入力してください。
１２秒０１　→　12.01
１分１５秒５０　→　1.15.50</t>
    </r>
    <rPh sb="0" eb="2">
      <t>キロク</t>
    </rPh>
    <rPh sb="3" eb="5">
      <t>ニュウリョク</t>
    </rPh>
    <rPh sb="5" eb="7">
      <t>ホウホウ</t>
    </rPh>
    <rPh sb="11" eb="13">
      <t>ハンカク</t>
    </rPh>
    <rPh sb="14" eb="16">
      <t>ニュウリョク</t>
    </rPh>
    <rPh sb="26" eb="27">
      <t>ビョウ</t>
    </rPh>
    <rPh sb="39" eb="40">
      <t>フン</t>
    </rPh>
    <rPh sb="42" eb="43">
      <t>ビョウ</t>
    </rPh>
    <phoneticPr fontId="29"/>
  </si>
  <si>
    <t>男　子　競　技　種　目</t>
    <rPh sb="0" eb="1">
      <t>オトコ</t>
    </rPh>
    <rPh sb="2" eb="3">
      <t>コ</t>
    </rPh>
    <rPh sb="4" eb="5">
      <t>セリ</t>
    </rPh>
    <rPh sb="6" eb="7">
      <t>ワザ</t>
    </rPh>
    <rPh sb="8" eb="9">
      <t>タネ</t>
    </rPh>
    <rPh sb="10" eb="11">
      <t>メ</t>
    </rPh>
    <phoneticPr fontId="30"/>
  </si>
  <si>
    <t>女　子競　技　種　目</t>
    <rPh sb="0" eb="1">
      <t>オンナ</t>
    </rPh>
    <rPh sb="2" eb="3">
      <t>コ</t>
    </rPh>
    <rPh sb="3" eb="4">
      <t>セリ</t>
    </rPh>
    <rPh sb="5" eb="6">
      <t>ワザ</t>
    </rPh>
    <rPh sb="7" eb="8">
      <t>タネ</t>
    </rPh>
    <rPh sb="9" eb="10">
      <t>メ</t>
    </rPh>
    <phoneticPr fontId="30"/>
  </si>
  <si>
    <t>※種目の空白セルにはスペースを入れること</t>
    <rPh sb="1" eb="3">
      <t>シュモク</t>
    </rPh>
    <rPh sb="4" eb="6">
      <t>クウハク</t>
    </rPh>
    <rPh sb="15" eb="16">
      <t>イ</t>
    </rPh>
    <phoneticPr fontId="55"/>
  </si>
  <si>
    <t>参加制限</t>
    <rPh sb="0" eb="2">
      <t>サンカ</t>
    </rPh>
    <rPh sb="2" eb="4">
      <t>セイゲン</t>
    </rPh>
    <phoneticPr fontId="30"/>
  </si>
  <si>
    <t>※参加制限は４人なら３と入力する。</t>
    <rPh sb="1" eb="3">
      <t>サンカ</t>
    </rPh>
    <rPh sb="3" eb="5">
      <t>セイゲン</t>
    </rPh>
    <rPh sb="7" eb="8">
      <t>ヒト</t>
    </rPh>
    <rPh sb="12" eb="14">
      <t>ニュウリョク</t>
    </rPh>
    <phoneticPr fontId="55"/>
  </si>
  <si>
    <t>申込先</t>
    <rPh sb="0" eb="2">
      <t>もうしこみ</t>
    </rPh>
    <rPh sb="2" eb="3">
      <t>さき</t>
    </rPh>
    <phoneticPr fontId="6" type="Hiragana"/>
  </si>
  <si>
    <t xml:space="preserve"> 1年男子100m</t>
  </si>
  <si>
    <t xml:space="preserve"> 男子100m</t>
  </si>
  <si>
    <t xml:space="preserve"> 男子400m</t>
  </si>
  <si>
    <t xml:space="preserve"> 男子1500m</t>
  </si>
  <si>
    <t xml:space="preserve"> 男子棒高跳</t>
  </si>
  <si>
    <t xml:space="preserve"> 男子走幅跳</t>
  </si>
  <si>
    <t xml:space="preserve"> 男子砲丸投(5.000kg)</t>
  </si>
  <si>
    <t xml:space="preserve"> 男子円盤投(1.500kg)</t>
  </si>
  <si>
    <t xml:space="preserve"> 1年女子100m</t>
  </si>
  <si>
    <t xml:space="preserve"> 女子100m</t>
  </si>
  <si>
    <t xml:space="preserve"> 女子200m</t>
  </si>
  <si>
    <t xml:space="preserve"> 女子1500m</t>
  </si>
  <si>
    <t xml:space="preserve"> 女子走高跳</t>
  </si>
  <si>
    <t xml:space="preserve"> 女子棒高跳</t>
  </si>
  <si>
    <t xml:space="preserve"> 女子砲丸投(2.721kg)</t>
  </si>
  <si>
    <t xml:space="preserve"> 女子円盤投(1.000kg)</t>
  </si>
  <si>
    <t xml:space="preserve"> 男子200m</t>
  </si>
  <si>
    <t xml:space="preserve"> 男子800m</t>
  </si>
  <si>
    <t xml:space="preserve"> 男子3000m</t>
  </si>
  <si>
    <t xml:space="preserve"> 男子110mH</t>
  </si>
  <si>
    <t xml:space="preserve"> 男子4X100mR</t>
  </si>
  <si>
    <t xml:space="preserve"> 男子走高跳</t>
  </si>
  <si>
    <t xml:space="preserve"> 男子ジャベリックスロー</t>
  </si>
  <si>
    <t xml:space="preserve"> 女子800m</t>
  </si>
  <si>
    <t xml:space="preserve"> 女子3000m</t>
  </si>
  <si>
    <t xml:space="preserve"> 女子100mH</t>
  </si>
  <si>
    <t xml:space="preserve"> 女子4X100mR</t>
  </si>
  <si>
    <t xml:space="preserve"> 女子走幅跳</t>
  </si>
  <si>
    <t>リレーチーム数合計</t>
    <rPh sb="6" eb="7">
      <t>スウ</t>
    </rPh>
    <rPh sb="7" eb="9">
      <t>ゴウケイ</t>
    </rPh>
    <phoneticPr fontId="29"/>
  </si>
  <si>
    <t>はんだ</t>
  </si>
  <si>
    <t>おつかわ</t>
  </si>
  <si>
    <t>かめさき</t>
  </si>
  <si>
    <t>ならわ</t>
  </si>
  <si>
    <t>あおやま</t>
  </si>
  <si>
    <t>おうみ</t>
  </si>
  <si>
    <t>おにざき</t>
  </si>
  <si>
    <t>とこなめ</t>
  </si>
  <si>
    <t>とこなめみなみみささぎ</t>
  </si>
  <si>
    <t>うえの</t>
  </si>
  <si>
    <t>とみきじま</t>
  </si>
  <si>
    <t>よこすか</t>
  </si>
  <si>
    <t>かぎや</t>
  </si>
  <si>
    <t>なわ</t>
  </si>
  <si>
    <t>たいらしま</t>
  </si>
  <si>
    <t>おおぶ</t>
  </si>
  <si>
    <t>おおぶにし</t>
  </si>
  <si>
    <t>おおぶきた</t>
  </si>
  <si>
    <t>おおぶみなみ</t>
  </si>
  <si>
    <t>ちたやわた</t>
  </si>
  <si>
    <t>ちた</t>
  </si>
  <si>
    <t>きょくなん</t>
  </si>
  <si>
    <t>ちたとうぶ</t>
  </si>
  <si>
    <t>ちたちゅうぶ</t>
  </si>
  <si>
    <t>あぐい</t>
  </si>
  <si>
    <t>ひがしうら</t>
  </si>
  <si>
    <t>ひがしうらほくぶ</t>
  </si>
  <si>
    <t>ひがしうらせいぶ</t>
  </si>
  <si>
    <t>うちうみ</t>
  </si>
  <si>
    <t>とよはま</t>
  </si>
  <si>
    <t>もろざき</t>
  </si>
  <si>
    <t>しのしま</t>
  </si>
  <si>
    <t>にちかんが</t>
  </si>
  <si>
    <t>のま</t>
  </si>
  <si>
    <t>かわわ</t>
  </si>
  <si>
    <t>たけとよ</t>
  </si>
  <si>
    <t>ふうき</t>
  </si>
  <si>
    <t>ﾁｭｳｶﾞｯｺｳ</t>
    <phoneticPr fontId="55"/>
  </si>
  <si>
    <t>ﾌｷ</t>
    <phoneticPr fontId="55"/>
  </si>
  <si>
    <t>ｺｳﾜ</t>
    <phoneticPr fontId="55"/>
  </si>
  <si>
    <t>ﾋﾏｶ</t>
    <phoneticPr fontId="55"/>
  </si>
  <si>
    <t>ｳﾂﾐ</t>
    <phoneticPr fontId="55"/>
  </si>
  <si>
    <t>知多市立</t>
    <rPh sb="0" eb="4">
      <t>チタシリツ</t>
    </rPh>
    <phoneticPr fontId="55"/>
  </si>
  <si>
    <t>ﾁﾀｼﾘﾂ</t>
    <phoneticPr fontId="55"/>
  </si>
  <si>
    <t>ﾍｲｼｭｳ</t>
    <phoneticPr fontId="55"/>
  </si>
  <si>
    <t>ﾌｷｼﾏ</t>
    <phoneticPr fontId="55"/>
  </si>
  <si>
    <t>ﾄｺﾅﾒﾅﾝﾘｮｳ</t>
    <phoneticPr fontId="55"/>
  </si>
  <si>
    <t>ｵｵﾌﾞｼﾘﾂ</t>
    <phoneticPr fontId="55"/>
  </si>
  <si>
    <t>ﾀｹﾄﾖﾁｮｳﾘﾂ</t>
    <phoneticPr fontId="55"/>
  </si>
  <si>
    <t>ﾐﾅﾐﾁﾀﾁｮｳﾘﾂ</t>
    <phoneticPr fontId="55"/>
  </si>
  <si>
    <t>ﾐﾊﾏﾁｮｳﾘﾂ</t>
    <phoneticPr fontId="55"/>
  </si>
  <si>
    <t>ﾋｶﾞｼｳﾗﾁｮｳﾘﾂ</t>
    <phoneticPr fontId="55"/>
  </si>
  <si>
    <t>ｱｸﾞｲﾁｮｳﾘﾂ</t>
    <phoneticPr fontId="55"/>
  </si>
  <si>
    <t>ﾄｺﾅﾒｼﾘﾂ</t>
    <phoneticPr fontId="55"/>
  </si>
  <si>
    <t>ﾊﾝﾀﾞｼﾘﾂ</t>
    <phoneticPr fontId="55"/>
  </si>
  <si>
    <t>半田市立</t>
    <rPh sb="0" eb="4">
      <t>ハンダシリツ</t>
    </rPh>
    <phoneticPr fontId="55"/>
  </si>
  <si>
    <t>常滑市立</t>
    <rPh sb="0" eb="4">
      <t>トコナメシリツ</t>
    </rPh>
    <phoneticPr fontId="55"/>
  </si>
  <si>
    <t>大府市立</t>
    <rPh sb="0" eb="4">
      <t>オオブシリツ</t>
    </rPh>
    <phoneticPr fontId="55"/>
  </si>
  <si>
    <t>阿久比町立</t>
    <rPh sb="0" eb="3">
      <t>アグイ</t>
    </rPh>
    <rPh sb="3" eb="5">
      <t>チョウリツ</t>
    </rPh>
    <phoneticPr fontId="55"/>
  </si>
  <si>
    <t>東浦町立</t>
    <rPh sb="0" eb="1">
      <t>ヒガシ</t>
    </rPh>
    <rPh sb="1" eb="2">
      <t>ウラ</t>
    </rPh>
    <rPh sb="2" eb="4">
      <t>チョウリツ</t>
    </rPh>
    <phoneticPr fontId="55"/>
  </si>
  <si>
    <t>南知多町立</t>
    <rPh sb="0" eb="3">
      <t>ミナミチタ</t>
    </rPh>
    <rPh sb="3" eb="5">
      <t>チョウリツ</t>
    </rPh>
    <phoneticPr fontId="55"/>
  </si>
  <si>
    <t>美浜町立</t>
    <rPh sb="0" eb="2">
      <t>ミハマ</t>
    </rPh>
    <rPh sb="2" eb="4">
      <t>チョウリツ</t>
    </rPh>
    <phoneticPr fontId="55"/>
  </si>
  <si>
    <t>武豊町立</t>
    <rPh sb="0" eb="2">
      <t>タケトヨ</t>
    </rPh>
    <rPh sb="2" eb="4">
      <t>チョウリツ</t>
    </rPh>
    <phoneticPr fontId="55"/>
  </si>
  <si>
    <t>中学校</t>
    <rPh sb="0" eb="3">
      <t>チュウガッコウ</t>
    </rPh>
    <phoneticPr fontId="55"/>
  </si>
  <si>
    <t>A</t>
    <phoneticPr fontId="22"/>
  </si>
  <si>
    <t>B</t>
    <phoneticPr fontId="22"/>
  </si>
  <si>
    <t>C</t>
    <phoneticPr fontId="22"/>
  </si>
  <si>
    <t>C</t>
    <phoneticPr fontId="30"/>
  </si>
  <si>
    <t>D</t>
    <phoneticPr fontId="30"/>
  </si>
  <si>
    <t>E</t>
    <phoneticPr fontId="30"/>
  </si>
  <si>
    <t>F</t>
    <phoneticPr fontId="30"/>
  </si>
  <si>
    <t>G</t>
    <phoneticPr fontId="30"/>
  </si>
  <si>
    <t>H</t>
    <phoneticPr fontId="55"/>
  </si>
  <si>
    <t>I</t>
    <phoneticPr fontId="55"/>
  </si>
  <si>
    <t>J</t>
    <phoneticPr fontId="55"/>
  </si>
  <si>
    <t>K</t>
    <phoneticPr fontId="55"/>
  </si>
  <si>
    <t>L</t>
    <phoneticPr fontId="55"/>
  </si>
  <si>
    <t>M</t>
    <phoneticPr fontId="55"/>
  </si>
  <si>
    <t>B</t>
    <phoneticPr fontId="55"/>
  </si>
  <si>
    <t xml:space="preserve"> ﾀﾞﾝｼ100m</t>
  </si>
  <si>
    <t xml:space="preserve"> ﾀﾞﾝｼ400m</t>
  </si>
  <si>
    <t xml:space="preserve"> ﾀﾞﾝｼ1500m</t>
  </si>
  <si>
    <t xml:space="preserve"> ﾀﾞﾝｼﾎﾞｳﾀｶﾄﾋﾞ</t>
  </si>
  <si>
    <t xml:space="preserve"> ﾀﾞﾝｼﾊｼﾘﾊﾊﾞﾄﾋﾞ</t>
  </si>
  <si>
    <t xml:space="preserve"> ﾀﾞﾝｼﾎｳｶﾞﾝﾅｹﾞ(5.000kg)</t>
  </si>
  <si>
    <t xml:space="preserve"> ﾀﾞﾝｼｴﾝﾊﾞﾝﾅｹﾞ(1.500kg)</t>
  </si>
  <si>
    <t xml:space="preserve"> ｼﾞｮｼ100m</t>
  </si>
  <si>
    <t xml:space="preserve"> ｼﾞｮｼ200m</t>
  </si>
  <si>
    <t xml:space="preserve"> ｼﾞｮｼ1500m</t>
  </si>
  <si>
    <t xml:space="preserve"> ｼﾞｮｼﾊｼﾘﾀｶﾄﾋﾞ</t>
  </si>
  <si>
    <t xml:space="preserve"> ｼﾞｮｼﾎﾞｳﾀｶﾄﾋﾞ</t>
  </si>
  <si>
    <t xml:space="preserve"> ｼﾞｮｼﾎｳｶﾞﾝﾅｹﾞ(2.721kg)</t>
  </si>
  <si>
    <t xml:space="preserve"> ｼﾞｮｼｴﾝﾊﾞﾝﾅｹﾞ(1.000kg)</t>
  </si>
  <si>
    <t xml:space="preserve"> ﾀﾞﾝｼ200m</t>
  </si>
  <si>
    <t xml:space="preserve"> ﾀﾞﾝｼ800m</t>
  </si>
  <si>
    <t xml:space="preserve"> ﾀﾞﾝｼ3000m</t>
  </si>
  <si>
    <t xml:space="preserve"> ﾀﾞﾝｼ110mH</t>
  </si>
  <si>
    <t xml:space="preserve"> ﾀﾞﾝｼ4X100mR</t>
  </si>
  <si>
    <t xml:space="preserve"> ﾀﾞﾝｼﾊｼﾘﾀｶﾄﾋﾞ</t>
  </si>
  <si>
    <t xml:space="preserve"> ﾀﾞﾝｼｼﾞｬﾍﾞﾘｯｸｽﾛｰ</t>
  </si>
  <si>
    <t xml:space="preserve"> ｼﾞｮｼ800m</t>
  </si>
  <si>
    <t xml:space="preserve"> ｼﾞｮｼ3000m</t>
  </si>
  <si>
    <t xml:space="preserve"> ｼﾞｮｼ100mH</t>
  </si>
  <si>
    <t xml:space="preserve"> ｼﾞｮｼ4X100mR</t>
  </si>
  <si>
    <t xml:space="preserve"> ｼﾞｮｼﾊｼﾘﾊﾊﾞﾄﾋﾞ</t>
  </si>
  <si>
    <t xml:space="preserve"> 女子ジャベリックスロー</t>
  </si>
  <si>
    <t xml:space="preserve"> ｼﾞｮｼｼﾞｬﾍﾞﾘｯｸｽﾛｰ</t>
  </si>
  <si>
    <t>小学3年以下男子50ｍ</t>
  </si>
  <si>
    <t>ｼｮｳｶﾞｸﾀﾞﾝｼ50m</t>
  </si>
  <si>
    <t>小学3年以下女子50ｍ</t>
  </si>
  <si>
    <t>ｼｮｳｶﾞｸｼﾞｮｼ50m</t>
  </si>
  <si>
    <t>小学3年以下男子走幅跳</t>
  </si>
  <si>
    <t>ｼｮｳｶﾞｸﾀﾞﾝｼﾊｼﾘﾊﾊﾞﾄﾋﾞ</t>
  </si>
  <si>
    <t>小学3年以下女子走幅跳</t>
  </si>
  <si>
    <t>ｼｮｳｶﾞｸｼﾞｮｼﾊｼﾘﾊﾊﾞﾄﾋﾞ</t>
  </si>
  <si>
    <t>小学4年男子50ｍ</t>
  </si>
  <si>
    <t>小学4年女子50ｍ</t>
  </si>
  <si>
    <t>小学4年男子走高跳</t>
  </si>
  <si>
    <t>ｼｮｳｶﾞｸﾀﾞﾝｼﾊｼﾘﾀｶﾄﾋﾞ</t>
  </si>
  <si>
    <t>小学4年女子走高跳</t>
  </si>
  <si>
    <t>ｼｮｳｶﾞｸｼﾞｮｼﾊｼﾘﾀｶﾄﾋﾞ</t>
  </si>
  <si>
    <t>小学4年男子走幅跳</t>
  </si>
  <si>
    <t>小学4年女子走幅跳</t>
  </si>
  <si>
    <t>小学5年男子100m</t>
  </si>
  <si>
    <t>ｼｮｳｶﾞｸﾀﾞﾝｼ100m</t>
  </si>
  <si>
    <t>小学5年女子100m</t>
  </si>
  <si>
    <t>ｼｮｳｶﾞｸｼﾞｮｼ100m</t>
  </si>
  <si>
    <t>小学5年男子80mH</t>
  </si>
  <si>
    <t>ｼｮｳｶﾞｸﾀﾞﾝｼ80mH</t>
  </si>
  <si>
    <t>小学5年女子80mH</t>
  </si>
  <si>
    <t>ｼｮｳｶﾞｸｼﾞｮｼ80mH</t>
  </si>
  <si>
    <t>小学5年男子走高跳</t>
  </si>
  <si>
    <t>小学5年女子走高跳</t>
  </si>
  <si>
    <t>小学5年男子走幅跳</t>
  </si>
  <si>
    <t>小学5年女子走幅跳</t>
  </si>
  <si>
    <t>小学5年男子ボール投</t>
  </si>
  <si>
    <t>ｼｮｳｶﾞｸﾀﾞﾝｼﾎﾞｰﾙﾅｹﾞ</t>
  </si>
  <si>
    <t>小学5年女子ボール投</t>
  </si>
  <si>
    <t>ｼｮｳｶﾞｸｼﾞｮｼﾎﾞｰﾙﾅｹﾞ</t>
  </si>
  <si>
    <t>小学6年男子100m</t>
  </si>
  <si>
    <t>小学6年女子100m</t>
  </si>
  <si>
    <t>小学6年男子80mH</t>
  </si>
  <si>
    <t>小学6年女子80mH</t>
  </si>
  <si>
    <t>小学6年男子走高跳</t>
  </si>
  <si>
    <t>小学6年女子走高跳</t>
  </si>
  <si>
    <t>小学6年男子走幅跳</t>
  </si>
  <si>
    <t>小学6年女子走幅跳</t>
  </si>
  <si>
    <t>小学6年男子ボール投</t>
  </si>
  <si>
    <t>小学6年女子ボール投</t>
  </si>
  <si>
    <t>小学4年混合4X100mR</t>
  </si>
  <si>
    <t>ｼｮｳｶﾞｸｺﾝｺﾞｳ4X100mR</t>
  </si>
  <si>
    <t>小学5年混合4X100mR</t>
  </si>
  <si>
    <t>小学6年男子4X100mR</t>
  </si>
  <si>
    <t>ｼｮｳｶﾞｸﾀﾞﾝｼ4X100mR</t>
  </si>
  <si>
    <t>小学6年女子4X100mR</t>
  </si>
  <si>
    <t>ｼｮｳｶﾞｸｼﾞｮｼ4X100mR</t>
  </si>
  <si>
    <t>申込確認一覧</t>
    <rPh sb="0" eb="2">
      <t>モウシコミ</t>
    </rPh>
    <rPh sb="2" eb="4">
      <t>カクニン</t>
    </rPh>
    <rPh sb="4" eb="6">
      <t>イチラン</t>
    </rPh>
    <phoneticPr fontId="30"/>
  </si>
  <si>
    <t>　</t>
    <phoneticPr fontId="29"/>
  </si>
  <si>
    <t>支払い合計金額</t>
    <rPh sb="0" eb="2">
      <t>シハラ</t>
    </rPh>
    <rPh sb="3" eb="5">
      <t>ゴウケイ</t>
    </rPh>
    <rPh sb="5" eb="7">
      <t>キンガク</t>
    </rPh>
    <phoneticPr fontId="30"/>
  </si>
  <si>
    <t>鈴鹿工業高等専門学校</t>
  </si>
  <si>
    <t>愛知大学</t>
  </si>
  <si>
    <t>愛知医科大学</t>
  </si>
  <si>
    <t>愛知学院大学</t>
  </si>
  <si>
    <t>愛知教育大学</t>
  </si>
  <si>
    <t>愛知県立大学</t>
  </si>
  <si>
    <t>愛知工業大学</t>
  </si>
  <si>
    <t>愛知淑徳大学</t>
  </si>
  <si>
    <t>愛知東邦大学</t>
  </si>
  <si>
    <t>岐阜大学</t>
  </si>
  <si>
    <t>岐阜経済大学</t>
  </si>
  <si>
    <t>岐阜聖徳学園大学</t>
  </si>
  <si>
    <t>岐阜薬科大学</t>
  </si>
  <si>
    <t>近畿大学工業高等専門学校</t>
  </si>
  <si>
    <t>皇學館大学</t>
  </si>
  <si>
    <t>至学館大学</t>
  </si>
  <si>
    <t>静岡大学</t>
  </si>
  <si>
    <t>静岡県立大学</t>
  </si>
  <si>
    <t>静岡産業大学</t>
  </si>
  <si>
    <t>椙山女学園大学</t>
  </si>
  <si>
    <t>大同大学</t>
  </si>
  <si>
    <t>中京大学</t>
  </si>
  <si>
    <t>中京学院大学</t>
  </si>
  <si>
    <t>中部大学</t>
  </si>
  <si>
    <t>中部学院大学</t>
  </si>
  <si>
    <t>東海学園大学</t>
  </si>
  <si>
    <t>常葉大学</t>
  </si>
  <si>
    <t>鳥羽商船高等専門学校</t>
  </si>
  <si>
    <t>豊田工業高等専門学校</t>
  </si>
  <si>
    <t>名古屋大学</t>
  </si>
  <si>
    <t>名古屋学院大学</t>
  </si>
  <si>
    <t>名古屋工業大学</t>
  </si>
  <si>
    <t>名古屋市立大学</t>
  </si>
  <si>
    <t>南山大学</t>
  </si>
  <si>
    <t>日本福祉大学</t>
  </si>
  <si>
    <t>浜松医科大学</t>
  </si>
  <si>
    <t>三重大学</t>
  </si>
  <si>
    <t>名城大学</t>
  </si>
  <si>
    <t>その他</t>
  </si>
  <si>
    <t>男子4X400mR</t>
    <phoneticPr fontId="29"/>
  </si>
  <si>
    <t>男子4X100mR</t>
    <phoneticPr fontId="29"/>
  </si>
  <si>
    <t>監督　氏名</t>
    <rPh sb="0" eb="1">
      <t>カン</t>
    </rPh>
    <rPh sb="1" eb="2">
      <t>ヨシ</t>
    </rPh>
    <rPh sb="3" eb="5">
      <t>シメイ</t>
    </rPh>
    <phoneticPr fontId="30"/>
  </si>
  <si>
    <t>女子4X100mR</t>
    <phoneticPr fontId="29"/>
  </si>
  <si>
    <t>女子4X400mR</t>
    <phoneticPr fontId="29"/>
  </si>
  <si>
    <t>　</t>
    <phoneticPr fontId="55"/>
  </si>
  <si>
    <t>広告料</t>
    <rPh sb="0" eb="2">
      <t>コウコク</t>
    </rPh>
    <rPh sb="2" eb="3">
      <t>リョウ</t>
    </rPh>
    <phoneticPr fontId="19"/>
  </si>
  <si>
    <t>参加人数</t>
    <rPh sb="0" eb="2">
      <t>サンカ</t>
    </rPh>
    <rPh sb="2" eb="4">
      <t>ニンズ</t>
    </rPh>
    <phoneticPr fontId="19"/>
  </si>
  <si>
    <t>名</t>
    <rPh sb="0" eb="1">
      <t>メイ</t>
    </rPh>
    <phoneticPr fontId="19"/>
  </si>
  <si>
    <t>円</t>
    <rPh sb="0" eb="1">
      <t>エン</t>
    </rPh>
    <phoneticPr fontId="19"/>
  </si>
  <si>
    <t>内訳</t>
    <rPh sb="0" eb="2">
      <t>ウチワケ</t>
    </rPh>
    <phoneticPr fontId="19"/>
  </si>
  <si>
    <t>大学
負担分</t>
    <rPh sb="0" eb="2">
      <t>ダイガク</t>
    </rPh>
    <rPh sb="3" eb="6">
      <t>フタンブン</t>
    </rPh>
    <phoneticPr fontId="19"/>
  </si>
  <si>
    <t>②</t>
  </si>
  <si>
    <t>会社
負担分</t>
    <rPh sb="0" eb="2">
      <t>カイシャ</t>
    </rPh>
    <rPh sb="3" eb="6">
      <t>フタンブン</t>
    </rPh>
    <phoneticPr fontId="19"/>
  </si>
  <si>
    <t>社名</t>
    <rPh sb="0" eb="2">
      <t>シャメイ</t>
    </rPh>
    <phoneticPr fontId="19"/>
  </si>
  <si>
    <t>会社振込</t>
  </si>
  <si>
    <t>社名</t>
    <rPh sb="0" eb="1">
      <t>シャ</t>
    </rPh>
    <rPh sb="1" eb="2">
      <t>メイ</t>
    </rPh>
    <phoneticPr fontId="19"/>
  </si>
  <si>
    <t>会社振込</t>
    <rPh sb="0" eb="2">
      <t>カイシャ</t>
    </rPh>
    <rPh sb="2" eb="4">
      <t>フリコ</t>
    </rPh>
    <phoneticPr fontId="19"/>
  </si>
  <si>
    <t>※会社負担分は全て直接会社振込みにすること。</t>
  </si>
  <si>
    <t>※広告料は参加人数（実質人数）に応じて変わるので、各大学大会要項</t>
  </si>
  <si>
    <t>　を確認して記入すること。</t>
  </si>
  <si>
    <t>※広告料は、東海インカレと東海学生秋季大会のみ記入すること。</t>
  </si>
  <si>
    <t>参加料合計</t>
    <rPh sb="0" eb="3">
      <t>サンカリョウ</t>
    </rPh>
    <rPh sb="3" eb="5">
      <t>ゴウケイ</t>
    </rPh>
    <phoneticPr fontId="30"/>
  </si>
  <si>
    <t>金城学院大学</t>
  </si>
  <si>
    <t>学年</t>
    <rPh sb="0" eb="2">
      <t>ガクネン</t>
    </rPh>
    <phoneticPr fontId="19"/>
  </si>
  <si>
    <t>カナ氏名</t>
    <rPh sb="2" eb="4">
      <t>シメイ</t>
    </rPh>
    <phoneticPr fontId="19"/>
  </si>
  <si>
    <t>氏名</t>
    <rPh sb="0" eb="2">
      <t>シメイ</t>
    </rPh>
    <phoneticPr fontId="19"/>
  </si>
  <si>
    <t>登録番号</t>
    <rPh sb="0" eb="2">
      <t>トウロク</t>
    </rPh>
    <rPh sb="2" eb="4">
      <t>バンゴウ</t>
    </rPh>
    <phoneticPr fontId="19"/>
  </si>
  <si>
    <t>団体名</t>
    <rPh sb="0" eb="3">
      <t>ダンタイメイ</t>
    </rPh>
    <phoneticPr fontId="19"/>
  </si>
  <si>
    <t>tgrrkiroku@yahoo.co.jp</t>
    <phoneticPr fontId="6" type="Hiragana"/>
  </si>
  <si>
    <t>登録陸協</t>
    <rPh sb="0" eb="2">
      <t>トウロク</t>
    </rPh>
    <rPh sb="2" eb="4">
      <t>リクキョウ</t>
    </rPh>
    <phoneticPr fontId="29"/>
  </si>
  <si>
    <t>データ入力方法</t>
    <rPh sb="3" eb="5">
      <t>ニュウリョク</t>
    </rPh>
    <rPh sb="5" eb="7">
      <t>ホウホウ</t>
    </rPh>
    <phoneticPr fontId="19"/>
  </si>
  <si>
    <t>①ナンバーを入力</t>
    <rPh sb="6" eb="8">
      <t>ニュウリョク</t>
    </rPh>
    <phoneticPr fontId="19"/>
  </si>
  <si>
    <t>　　最大4桁で入力してください。</t>
    <rPh sb="2" eb="4">
      <t>サイダイ</t>
    </rPh>
    <rPh sb="5" eb="6">
      <t>ケタ</t>
    </rPh>
    <rPh sb="7" eb="9">
      <t>ニュウリョク</t>
    </rPh>
    <phoneticPr fontId="19"/>
  </si>
  <si>
    <t>②選手名の入力</t>
    <rPh sb="1" eb="4">
      <t>センシュメイ</t>
    </rPh>
    <rPh sb="5" eb="7">
      <t>ニュウリョク</t>
    </rPh>
    <phoneticPr fontId="19"/>
  </si>
  <si>
    <t>　　ナンバーを入力すると自動で入ります</t>
    <rPh sb="7" eb="9">
      <t>ニュウリョク</t>
    </rPh>
    <rPh sb="12" eb="14">
      <t>ジドウ</t>
    </rPh>
    <rPh sb="15" eb="16">
      <t>ハイ</t>
    </rPh>
    <phoneticPr fontId="19"/>
  </si>
  <si>
    <t>③フリガナの入力</t>
    <rPh sb="6" eb="8">
      <t>ニュウリョク</t>
    </rPh>
    <phoneticPr fontId="19"/>
  </si>
  <si>
    <t>④学年の入力</t>
    <rPh sb="1" eb="3">
      <t>ガクネン</t>
    </rPh>
    <rPh sb="4" eb="6">
      <t>ニュウリョク</t>
    </rPh>
    <phoneticPr fontId="19"/>
  </si>
  <si>
    <t>⑤種目の入力</t>
    <rPh sb="1" eb="3">
      <t>シュモク</t>
    </rPh>
    <rPh sb="4" eb="6">
      <t>ニュウリョク</t>
    </rPh>
    <phoneticPr fontId="19"/>
  </si>
  <si>
    <t>　　セルのリストから選択してください。</t>
    <rPh sb="10" eb="12">
      <t>センタク</t>
    </rPh>
    <phoneticPr fontId="19"/>
  </si>
  <si>
    <t>⑥記録の入力</t>
    <rPh sb="1" eb="3">
      <t>キロク</t>
    </rPh>
    <rPh sb="4" eb="6">
      <t>ニュウリョク</t>
    </rPh>
    <phoneticPr fontId="19"/>
  </si>
  <si>
    <t>　　半角数字で入力し、１’１５”５０→1.15.50　１２”３５→12.35</t>
    <rPh sb="2" eb="4">
      <t>ハンカク</t>
    </rPh>
    <rPh sb="4" eb="6">
      <t>スウジ</t>
    </rPh>
    <rPh sb="7" eb="9">
      <t>ニュウリョク</t>
    </rPh>
    <phoneticPr fontId="19"/>
  </si>
  <si>
    <t xml:space="preserve">   　　                        ３ｍ５０→3m50と入力する。</t>
    <rPh sb="39" eb="41">
      <t>ニュウリョク</t>
    </rPh>
    <phoneticPr fontId="19"/>
  </si>
  <si>
    <t>⑦リレー種目の入力</t>
    <rPh sb="4" eb="6">
      <t>シュモク</t>
    </rPh>
    <rPh sb="7" eb="9">
      <t>ニュウリョク</t>
    </rPh>
    <phoneticPr fontId="19"/>
  </si>
  <si>
    <t>　　セルのリストから選択して入力してください。</t>
    <rPh sb="10" eb="12">
      <t>センタク</t>
    </rPh>
    <rPh sb="14" eb="16">
      <t>ニュウリョク</t>
    </rPh>
    <phoneticPr fontId="19"/>
  </si>
  <si>
    <t>⑧登録陸協の入力</t>
  </si>
  <si>
    <t>東海大学東海</t>
    <rPh sb="0" eb="1">
      <t>トウカイ</t>
    </rPh>
    <rPh sb="1" eb="3">
      <t>ダイガク</t>
    </rPh>
    <rPh sb="3" eb="5">
      <t>トウカイ</t>
    </rPh>
    <phoneticPr fontId="22"/>
  </si>
  <si>
    <t>東海大学東海</t>
    <rPh sb="0" eb="5">
      <t>トウカイダイガクトウカイ</t>
    </rPh>
    <phoneticPr fontId="22"/>
  </si>
  <si>
    <t>その他</t>
    <rPh sb="1" eb="2">
      <t>タ</t>
    </rPh>
    <phoneticPr fontId="22"/>
  </si>
  <si>
    <t>学　連</t>
    <rPh sb="0" eb="1">
      <t>ガク</t>
    </rPh>
    <rPh sb="2" eb="3">
      <t>レン</t>
    </rPh>
    <phoneticPr fontId="22"/>
  </si>
  <si>
    <t>N</t>
    <phoneticPr fontId="55"/>
  </si>
  <si>
    <t>O</t>
    <phoneticPr fontId="55"/>
  </si>
  <si>
    <t>P</t>
    <phoneticPr fontId="55"/>
  </si>
  <si>
    <t>Q</t>
    <phoneticPr fontId="55"/>
  </si>
  <si>
    <t>R</t>
    <phoneticPr fontId="55"/>
  </si>
  <si>
    <t>S</t>
    <phoneticPr fontId="55"/>
  </si>
  <si>
    <t>T</t>
    <phoneticPr fontId="55"/>
  </si>
  <si>
    <t>U</t>
    <phoneticPr fontId="55"/>
  </si>
  <si>
    <t>V</t>
    <phoneticPr fontId="55"/>
  </si>
  <si>
    <t>W</t>
    <phoneticPr fontId="55"/>
  </si>
  <si>
    <t>X</t>
    <phoneticPr fontId="55"/>
  </si>
  <si>
    <t>Y</t>
    <phoneticPr fontId="55"/>
  </si>
  <si>
    <t>Z</t>
    <phoneticPr fontId="55"/>
  </si>
  <si>
    <t>↑の「ソート」は押さないで！！</t>
    <rPh sb="8" eb="9">
      <t>オ</t>
    </rPh>
    <phoneticPr fontId="22"/>
  </si>
  <si>
    <t>⑥メール送付確認後、24時間以内にメールを返信いたします。</t>
    <rPh sb="4" eb="6">
      <t>そうふ</t>
    </rPh>
    <rPh sb="6" eb="8">
      <t>かくにん</t>
    </rPh>
    <rPh sb="8" eb="9">
      <t>ご</t>
    </rPh>
    <rPh sb="12" eb="14">
      <t>じかん</t>
    </rPh>
    <rPh sb="14" eb="16">
      <t>いない</t>
    </rPh>
    <rPh sb="21" eb="23">
      <t>へんしん</t>
    </rPh>
    <phoneticPr fontId="6" type="Hiragana"/>
  </si>
  <si>
    <t>　</t>
    <phoneticPr fontId="22"/>
  </si>
  <si>
    <t>愛  知</t>
    <phoneticPr fontId="22"/>
  </si>
  <si>
    <t>愛  知</t>
  </si>
  <si>
    <t>県コード</t>
    <rPh sb="0" eb="1">
      <t>ケン</t>
    </rPh>
    <phoneticPr fontId="65"/>
  </si>
  <si>
    <t>略名</t>
    <rPh sb="0" eb="1">
      <t>リャク</t>
    </rPh>
    <rPh sb="1" eb="2">
      <t>メイ</t>
    </rPh>
    <phoneticPr fontId="65"/>
  </si>
  <si>
    <t>都道府県名</t>
    <rPh sb="0" eb="4">
      <t>トドウフケン</t>
    </rPh>
    <rPh sb="4" eb="5">
      <t>メイ</t>
    </rPh>
    <phoneticPr fontId="65"/>
  </si>
  <si>
    <t>学連</t>
    <rPh sb="0" eb="1">
      <t>ガク</t>
    </rPh>
    <rPh sb="1" eb="2">
      <t>レン</t>
    </rPh>
    <phoneticPr fontId="22"/>
  </si>
  <si>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</si>
  <si>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</si>
  <si>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</si>
  <si>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</si>
  <si>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</si>
  <si>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</si>
  <si>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</si>
  <si>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</si>
  <si>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</si>
  <si>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</si>
  <si>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</si>
  <si>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</si>
  <si>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</si>
  <si>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</si>
  <si>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</si>
  <si>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</si>
  <si>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石川県</t>
  </si>
  <si>
    <t>福井県</t>
  </si>
  <si>
    <t>長野県</t>
  </si>
  <si>
    <t>静岡県</t>
  </si>
  <si>
    <t>愛知県</t>
  </si>
  <si>
    <t>三重県</t>
  </si>
  <si>
    <t>岐阜県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</si>
  <si>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</si>
  <si>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</si>
  <si>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</si>
  <si>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</si>
  <si>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</si>
  <si>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</si>
  <si>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</si>
  <si>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</si>
  <si>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</si>
  <si>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</si>
  <si>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</si>
  <si>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</si>
  <si>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</si>
  <si>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</si>
  <si>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</si>
  <si>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</si>
  <si>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</si>
  <si>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</si>
  <si>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大分県</t>
  </si>
  <si>
    <t>熊本県</t>
  </si>
  <si>
    <t>宮崎県</t>
  </si>
  <si>
    <t>鹿児島県</t>
  </si>
  <si>
    <t>沖縄県</t>
  </si>
  <si>
    <t>登録陸協</t>
    <rPh sb="0" eb="2">
      <t>トウロク</t>
    </rPh>
    <rPh sb="2" eb="4">
      <t>リッキョウ</t>
    </rPh>
    <phoneticPr fontId="3"/>
  </si>
  <si>
    <t>登録陸協2(関数組んであるので不用意に触らない！！)</t>
    <rPh sb="0" eb="2">
      <t>トウロク</t>
    </rPh>
    <rPh sb="2" eb="4">
      <t>リッキョウ</t>
    </rPh>
    <rPh sb="6" eb="8">
      <t>カンスウ</t>
    </rPh>
    <rPh sb="8" eb="9">
      <t>ク</t>
    </rPh>
    <rPh sb="15" eb="18">
      <t>フヨウイ</t>
    </rPh>
    <rPh sb="19" eb="20">
      <t>サワ</t>
    </rPh>
    <phoneticPr fontId="3"/>
  </si>
  <si>
    <t>番号</t>
    <rPh sb="0" eb="2">
      <t>バンゴウ</t>
    </rPh>
    <phoneticPr fontId="22"/>
  </si>
  <si>
    <t>監督印</t>
    <rPh sb="0" eb="2">
      <t>カントク</t>
    </rPh>
    <rPh sb="2" eb="3">
      <t>イン</t>
    </rPh>
    <phoneticPr fontId="30"/>
  </si>
  <si>
    <t>責任者印</t>
    <rPh sb="0" eb="2">
      <t>セキニン</t>
    </rPh>
    <rPh sb="2" eb="3">
      <t>シャ</t>
    </rPh>
    <rPh sb="3" eb="4">
      <t>イン</t>
    </rPh>
    <phoneticPr fontId="30"/>
  </si>
  <si>
    <t>印</t>
    <rPh sb="0" eb="1">
      <t>イン</t>
    </rPh>
    <phoneticPr fontId="29"/>
  </si>
  <si>
    <t>女　子　競　技　種　目</t>
    <rPh sb="0" eb="1">
      <t>オンナ</t>
    </rPh>
    <rPh sb="2" eb="3">
      <t>コ</t>
    </rPh>
    <rPh sb="4" eb="5">
      <t>セリ</t>
    </rPh>
    <rPh sb="6" eb="7">
      <t>ワザ</t>
    </rPh>
    <rPh sb="8" eb="9">
      <t>タネ</t>
    </rPh>
    <rPh sb="10" eb="11">
      <t>メ</t>
    </rPh>
    <phoneticPr fontId="30"/>
  </si>
  <si>
    <t>A</t>
    <phoneticPr fontId="55"/>
  </si>
  <si>
    <t>実参加人数</t>
    <rPh sb="0" eb="1">
      <t>ジツ</t>
    </rPh>
    <rPh sb="1" eb="3">
      <t>サンカ</t>
    </rPh>
    <rPh sb="3" eb="5">
      <t>ニンズウ</t>
    </rPh>
    <phoneticPr fontId="30"/>
  </si>
  <si>
    <t>実人数合計</t>
    <rPh sb="0" eb="1">
      <t>ジツ</t>
    </rPh>
    <rPh sb="1" eb="3">
      <t>ニンズウ</t>
    </rPh>
    <rPh sb="3" eb="5">
      <t>ゴウケイ</t>
    </rPh>
    <phoneticPr fontId="30"/>
  </si>
  <si>
    <t>・男子名簿</t>
    <rPh sb="1" eb="3">
      <t>ダンシ</t>
    </rPh>
    <rPh sb="3" eb="5">
      <t>メイボ</t>
    </rPh>
    <phoneticPr fontId="30"/>
  </si>
  <si>
    <t>・女子名簿</t>
    <rPh sb="1" eb="3">
      <t>ジョシ</t>
    </rPh>
    <rPh sb="3" eb="5">
      <t>メイボ</t>
    </rPh>
    <phoneticPr fontId="30"/>
  </si>
  <si>
    <t>　※データーを貼り付ける際には必ず【値の貼付】を使用してください。</t>
    <rPh sb="7" eb="8">
      <t>は</t>
    </rPh>
    <rPh sb="9" eb="10">
      <t>つ</t>
    </rPh>
    <rPh sb="12" eb="13">
      <t>さい</t>
    </rPh>
    <rPh sb="15" eb="16">
      <t>かなら</t>
    </rPh>
    <rPh sb="18" eb="19">
      <t>あたい</t>
    </rPh>
    <rPh sb="20" eb="21">
      <t>は</t>
    </rPh>
    <rPh sb="21" eb="22">
      <t>つ</t>
    </rPh>
    <rPh sb="24" eb="26">
      <t>しよう</t>
    </rPh>
    <phoneticPr fontId="6" type="Hiragana"/>
  </si>
  <si>
    <t>・総括申込書</t>
    <rPh sb="1" eb="3">
      <t>ソウカツ</t>
    </rPh>
    <rPh sb="3" eb="5">
      <t>モウシコミ</t>
    </rPh>
    <rPh sb="5" eb="6">
      <t>ショ</t>
    </rPh>
    <phoneticPr fontId="30"/>
  </si>
  <si>
    <t>参加料振込先</t>
  </si>
  <si>
    <t>三菱東京ＵＦＪ銀行 八事支店 普通口座３５５１１９８</t>
  </si>
  <si>
    <t>競技コード</t>
    <rPh sb="0" eb="2">
      <t>キョウギ</t>
    </rPh>
    <phoneticPr fontId="22"/>
  </si>
  <si>
    <t>　・大会基本情報入力ページです。</t>
    <rPh sb="2" eb="4">
      <t>タイカイ</t>
    </rPh>
    <rPh sb="4" eb="6">
      <t>キホン</t>
    </rPh>
    <rPh sb="6" eb="8">
      <t>ジョウホウ</t>
    </rPh>
    <rPh sb="8" eb="10">
      <t>ニュウリョク</t>
    </rPh>
    <phoneticPr fontId="30"/>
  </si>
  <si>
    <t>関数はさわるべからず</t>
    <rPh sb="0" eb="2">
      <t>カンスウ</t>
    </rPh>
    <phoneticPr fontId="29"/>
  </si>
  <si>
    <r>
      <t>※広告料＝</t>
    </r>
    <r>
      <rPr>
        <b/>
        <sz val="14"/>
        <color indexed="10"/>
        <rFont val="ＭＳ Ｐゴシック"/>
        <family val="3"/>
        <charset val="128"/>
      </rPr>
      <t>大学負担分＋会社負担分となるように記入すること。</t>
    </r>
    <phoneticPr fontId="30"/>
  </si>
  <si>
    <t>（様式　Ⅵ）</t>
  </si>
  <si>
    <t>年</t>
    <rPh sb="0" eb="1">
      <t>ネン</t>
    </rPh>
    <phoneticPr fontId="19"/>
  </si>
  <si>
    <t>月</t>
    <rPh sb="0" eb="1">
      <t>ツキ</t>
    </rPh>
    <phoneticPr fontId="19"/>
  </si>
  <si>
    <t>日</t>
    <rPh sb="0" eb="1">
      <t>ニチ</t>
    </rPh>
    <phoneticPr fontId="19"/>
  </si>
  <si>
    <t>東海学生陸上競技連盟</t>
  </si>
  <si>
    <t>会長</t>
    <rPh sb="0" eb="2">
      <t>カイチョウ</t>
    </rPh>
    <phoneticPr fontId="19"/>
  </si>
  <si>
    <t>安藤　好郎</t>
    <rPh sb="0" eb="2">
      <t>アンドウ</t>
    </rPh>
    <rPh sb="3" eb="5">
      <t>ヨシロウ</t>
    </rPh>
    <phoneticPr fontId="19"/>
  </si>
  <si>
    <t>殿</t>
    <rPh sb="0" eb="1">
      <t>ドノ</t>
    </rPh>
    <phoneticPr fontId="19"/>
  </si>
  <si>
    <t>トレーナー活動誓約書</t>
  </si>
  <si>
    <t>下記大会において、トレーナー活動を行いたいと存じます。</t>
  </si>
  <si>
    <t>つきましては、大会本部が指定する場所において、大会本部の指示に従って活動し、</t>
    <phoneticPr fontId="19"/>
  </si>
  <si>
    <t>これに反した場合は活動を停止することを誓約いたします。</t>
  </si>
  <si>
    <t>大会名</t>
    <phoneticPr fontId="19"/>
  </si>
  <si>
    <t>期 日</t>
    <rPh sb="0" eb="1">
      <t>キ</t>
    </rPh>
    <rPh sb="2" eb="3">
      <t>ヒ</t>
    </rPh>
    <phoneticPr fontId="19"/>
  </si>
  <si>
    <t>活動トレーナー数</t>
    <phoneticPr fontId="19"/>
  </si>
  <si>
    <t>部長名</t>
    <phoneticPr fontId="19"/>
  </si>
  <si>
    <t>㊞</t>
  </si>
  <si>
    <t>監督名</t>
    <phoneticPr fontId="19"/>
  </si>
  <si>
    <t>第一連絡先</t>
    <phoneticPr fontId="19"/>
  </si>
  <si>
    <t>フ　リ　ガ　ナ</t>
    <phoneticPr fontId="19"/>
  </si>
  <si>
    <t>氏　　　名</t>
    <phoneticPr fontId="19"/>
  </si>
  <si>
    <t>第二連絡先</t>
    <rPh sb="1" eb="2">
      <t>ニ</t>
    </rPh>
    <phoneticPr fontId="19"/>
  </si>
  <si>
    <t>TEL／FAX</t>
    <phoneticPr fontId="19"/>
  </si>
  <si>
    <t>都道府県一覧</t>
    <rPh sb="0" eb="4">
      <t>トドウフケン</t>
    </rPh>
    <rPh sb="4" eb="6">
      <t>イチラン</t>
    </rPh>
    <phoneticPr fontId="19"/>
  </si>
  <si>
    <t>・トレーナー誓約書</t>
    <rPh sb="6" eb="9">
      <t>せいやくしょ</t>
    </rPh>
    <phoneticPr fontId="6" type="Hiragana"/>
  </si>
  <si>
    <t>トレーナー活動をする大学のみ</t>
    <rPh sb="5" eb="7">
      <t>かつどう</t>
    </rPh>
    <rPh sb="10" eb="12">
      <t>だいがく</t>
    </rPh>
    <phoneticPr fontId="6" type="Hiragana"/>
  </si>
  <si>
    <t>以上３(4)シートを印刷してください。</t>
    <rPh sb="0" eb="2">
      <t>いじょう</t>
    </rPh>
    <rPh sb="10" eb="12">
      <t>いんさつ</t>
    </rPh>
    <phoneticPr fontId="6" type="Hiragana"/>
  </si>
  <si>
    <t>東海学生陸上競技連盟　黒須 雅弘</t>
    <phoneticPr fontId="6" type="Hiragana"/>
  </si>
  <si>
    <t>振　込　明　細　書　コ　ピ　ー　貼　り　付　け</t>
    <rPh sb="0" eb="1">
      <t>シン</t>
    </rPh>
    <rPh sb="2" eb="3">
      <t>コ</t>
    </rPh>
    <phoneticPr fontId="30"/>
  </si>
  <si>
    <t>4×100mR</t>
    <phoneticPr fontId="29"/>
  </si>
  <si>
    <t>東　直樹</t>
  </si>
  <si>
    <t>中山　聖</t>
  </si>
  <si>
    <t>坂入　慶一</t>
  </si>
  <si>
    <t>近藤　雅哉</t>
  </si>
  <si>
    <t>木村　颯</t>
  </si>
  <si>
    <t>牧野　圭佑</t>
  </si>
  <si>
    <t>樋口　智一</t>
  </si>
  <si>
    <t>天野　知哉</t>
  </si>
  <si>
    <t>高須　翔生</t>
  </si>
  <si>
    <t>山田　崇義</t>
  </si>
  <si>
    <t>野村　隆太郎</t>
  </si>
  <si>
    <t>近藤　佑樹</t>
  </si>
  <si>
    <t>中本　雄大</t>
  </si>
  <si>
    <t>中村　壮志</t>
  </si>
  <si>
    <t>堀口　景祐</t>
  </si>
  <si>
    <t>吉岡　優希</t>
  </si>
  <si>
    <t>三橋　亮介</t>
  </si>
  <si>
    <t>森下　諒</t>
  </si>
  <si>
    <t>福西　恵大</t>
  </si>
  <si>
    <t>山本　武</t>
  </si>
  <si>
    <t>澤井　奎志</t>
  </si>
  <si>
    <t>東　大吉</t>
  </si>
  <si>
    <t>三栖　勇輝</t>
  </si>
  <si>
    <t>松下　陸</t>
  </si>
  <si>
    <t>山田　祥真</t>
  </si>
  <si>
    <t>山田　祐輔</t>
  </si>
  <si>
    <t>西山　皓基</t>
  </si>
  <si>
    <t>落合　惇寛</t>
  </si>
  <si>
    <t>青山　尚生</t>
  </si>
  <si>
    <t>廣田　幹大</t>
  </si>
  <si>
    <t>石川　陽一</t>
  </si>
  <si>
    <t>早川　幸冶</t>
  </si>
  <si>
    <t>円藤　良樹</t>
  </si>
  <si>
    <t>佐藤　大悟</t>
  </si>
  <si>
    <t>原塚　錬</t>
  </si>
  <si>
    <t>橋本　知弥</t>
  </si>
  <si>
    <t>三浦　颯士</t>
  </si>
  <si>
    <t>中河　正登</t>
  </si>
  <si>
    <t>間瀬　智哉</t>
  </si>
  <si>
    <t>三輪　賢治</t>
  </si>
  <si>
    <t>吉村　仁汰</t>
  </si>
  <si>
    <t>岩城　淳之介</t>
  </si>
  <si>
    <t>大石　紘之</t>
  </si>
  <si>
    <t>高橋　周治</t>
  </si>
  <si>
    <t>藤澤　健一</t>
  </si>
  <si>
    <t>長谷川　貴大</t>
  </si>
  <si>
    <t>岡本　一純</t>
  </si>
  <si>
    <t>髙田　滉平</t>
  </si>
  <si>
    <t>森本　辰徳</t>
  </si>
  <si>
    <t>深谷　隼斗</t>
  </si>
  <si>
    <t>西尾　勇祐</t>
  </si>
  <si>
    <t>堀内　裕太</t>
  </si>
  <si>
    <t>林　利紀</t>
  </si>
  <si>
    <t>後藤　瑞輝</t>
  </si>
  <si>
    <t>窪田　雅大</t>
  </si>
  <si>
    <t>谷川　友希</t>
  </si>
  <si>
    <t>古田　久尚</t>
  </si>
  <si>
    <t>江塚　拓人</t>
  </si>
  <si>
    <t>岡村　泰青</t>
  </si>
  <si>
    <t>児玉　一</t>
  </si>
  <si>
    <t>伊藤　優</t>
  </si>
  <si>
    <t>山本　真光人</t>
  </si>
  <si>
    <t>山本　渓秋</t>
  </si>
  <si>
    <t>青木　健史郎</t>
  </si>
  <si>
    <t>石田　駆</t>
  </si>
  <si>
    <t>植松　達也</t>
  </si>
  <si>
    <t>大野　誠士</t>
  </si>
  <si>
    <t>児玉　勘太</t>
  </si>
  <si>
    <t>高橋　創太郎</t>
  </si>
  <si>
    <t>水野　賢作</t>
  </si>
  <si>
    <t>山中　創介</t>
  </si>
  <si>
    <t>小林　宏輔</t>
  </si>
  <si>
    <t>鈴木　高虎</t>
  </si>
  <si>
    <t>中村　正明</t>
  </si>
  <si>
    <t>服部　大暉</t>
  </si>
  <si>
    <t>三浦　舜</t>
  </si>
  <si>
    <t>黒野　敬斗</t>
  </si>
  <si>
    <t>堀田　翔紀</t>
  </si>
  <si>
    <t>天野　快聖</t>
  </si>
  <si>
    <t>野瀬　優太</t>
  </si>
  <si>
    <t>谷口　泰史</t>
  </si>
  <si>
    <t>山口　淳</t>
  </si>
  <si>
    <t>伊藤　慎悟</t>
  </si>
  <si>
    <t>服部　奨世</t>
  </si>
  <si>
    <t>川島　大輝</t>
  </si>
  <si>
    <t>赤松　諒一</t>
  </si>
  <si>
    <t>日置　佑輔</t>
  </si>
  <si>
    <t>笠井　裕司</t>
  </si>
  <si>
    <t>山本　幹也</t>
  </si>
  <si>
    <t>赤羽　勇哉</t>
  </si>
  <si>
    <t>齋藤　健一</t>
  </si>
  <si>
    <t>吉本　昇平</t>
  </si>
  <si>
    <t>古橋　侑季</t>
  </si>
  <si>
    <t>橋本　雄輔</t>
  </si>
  <si>
    <t>小川　善也</t>
  </si>
  <si>
    <t>浅野　智成</t>
  </si>
  <si>
    <t>松井　利晃</t>
  </si>
  <si>
    <t>谷川原　龍之介</t>
  </si>
  <si>
    <t>深松　佳範</t>
  </si>
  <si>
    <t>上田　良樹</t>
  </si>
  <si>
    <t>水野　将志</t>
  </si>
  <si>
    <t>池田　周樹</t>
  </si>
  <si>
    <t>山下　遼真</t>
  </si>
  <si>
    <t>加藤　謙太</t>
  </si>
  <si>
    <t>矢野　浩丈</t>
  </si>
  <si>
    <t>松葉　大和</t>
  </si>
  <si>
    <t>大河内　雄登</t>
  </si>
  <si>
    <t>奥野　夏希</t>
  </si>
  <si>
    <t>金谷　智顕</t>
  </si>
  <si>
    <t>新美　健</t>
  </si>
  <si>
    <t>平野　恵大</t>
  </si>
  <si>
    <t>山下　慧士</t>
  </si>
  <si>
    <t>金森　拳之介</t>
  </si>
  <si>
    <t>上村　直也</t>
  </si>
  <si>
    <t>川瀬　翔矢</t>
  </si>
  <si>
    <t>桑山　楓矢</t>
  </si>
  <si>
    <t>田邊　隼都</t>
  </si>
  <si>
    <t>平山　寛人</t>
  </si>
  <si>
    <t>宮城　響</t>
  </si>
  <si>
    <t>岩田　京樹</t>
  </si>
  <si>
    <t>大崎　修汰</t>
  </si>
  <si>
    <t>佐藤　俊介</t>
  </si>
  <si>
    <t>澤村　健斗</t>
  </si>
  <si>
    <t>竹村　颯真</t>
  </si>
  <si>
    <t>出島　典斗</t>
  </si>
  <si>
    <t>永戸　悠太郎</t>
  </si>
  <si>
    <t>平山　貴大</t>
  </si>
  <si>
    <t>岡野　将成</t>
  </si>
  <si>
    <t>小田　千喜</t>
  </si>
  <si>
    <t>鈴木　康平</t>
  </si>
  <si>
    <t>鈴木　拓郎</t>
  </si>
  <si>
    <t>竹内　喜紀</t>
  </si>
  <si>
    <t>由川　琢也</t>
  </si>
  <si>
    <t>稲垣　慎一</t>
  </si>
  <si>
    <t>中村　亮太</t>
  </si>
  <si>
    <t>安藤　佑馬</t>
  </si>
  <si>
    <t>藤垣　諒</t>
  </si>
  <si>
    <t>赤坂　裕二郎</t>
  </si>
  <si>
    <t>伊藤　海月</t>
  </si>
  <si>
    <t>柏木　光彦</t>
  </si>
  <si>
    <t>河合　宏哉</t>
  </si>
  <si>
    <t>黒田　玲央</t>
  </si>
  <si>
    <t>鈴木　航樹</t>
  </si>
  <si>
    <t>鈴木　雅貴</t>
  </si>
  <si>
    <t>長濱　朋哉</t>
  </si>
  <si>
    <t>永見　崚一郎</t>
  </si>
  <si>
    <t>中村　圭志</t>
  </si>
  <si>
    <t>西村　望</t>
  </si>
  <si>
    <t>東　直輝</t>
  </si>
  <si>
    <t>日比　友耶</t>
  </si>
  <si>
    <t>山川　嵐</t>
  </si>
  <si>
    <t>和田　卓也</t>
  </si>
  <si>
    <t>石黒　堅大</t>
  </si>
  <si>
    <t>石田　瑞樹</t>
  </si>
  <si>
    <t>伊藤　弘大</t>
  </si>
  <si>
    <t>稲生　裕文</t>
  </si>
  <si>
    <t>梅田　孝哉</t>
  </si>
  <si>
    <t>江藤　慎改</t>
  </si>
  <si>
    <t>榎本　智哉</t>
  </si>
  <si>
    <t>大参　祐輝</t>
  </si>
  <si>
    <t>尾関　拓実</t>
  </si>
  <si>
    <t>可児　泰新</t>
  </si>
  <si>
    <t>椛澤　俊哉</t>
  </si>
  <si>
    <t>川島　颯太</t>
  </si>
  <si>
    <t>劒物　太一</t>
  </si>
  <si>
    <t>佐野　斗和</t>
  </si>
  <si>
    <t>杉本　康拓</t>
  </si>
  <si>
    <t>鈴木　良太</t>
  </si>
  <si>
    <t>辻村　駿介</t>
  </si>
  <si>
    <t>時光　修平</t>
  </si>
  <si>
    <t>中澤　悠哉</t>
  </si>
  <si>
    <t>舟橋　透志</t>
  </si>
  <si>
    <t>向田　椋哉</t>
  </si>
  <si>
    <t>森澤　航</t>
  </si>
  <si>
    <t>山﨑　和生</t>
  </si>
  <si>
    <t>山﨑　拓武</t>
  </si>
  <si>
    <t>依田　祥吾</t>
  </si>
  <si>
    <t>渡邉　稔元</t>
  </si>
  <si>
    <t>菅谷　弥史</t>
  </si>
  <si>
    <t>津田　大輝</t>
  </si>
  <si>
    <t>野田　晴樹</t>
  </si>
  <si>
    <t>増田　神斗</t>
  </si>
  <si>
    <t>安部　友涼</t>
  </si>
  <si>
    <t>中村　文哉</t>
  </si>
  <si>
    <t>桝田　和哉</t>
  </si>
  <si>
    <t>村松　諒哉</t>
  </si>
  <si>
    <t>伊藤　俊輝</t>
  </si>
  <si>
    <t>幸塚　一晃</t>
  </si>
  <si>
    <t>小松　勁太</t>
  </si>
  <si>
    <t>六鹿　蓮</t>
  </si>
  <si>
    <t>宇野　智希</t>
  </si>
  <si>
    <t>山本　健太</t>
  </si>
  <si>
    <t>榎　将太</t>
  </si>
  <si>
    <t>蛭子屋　雄一</t>
  </si>
  <si>
    <t>古旗　崇裕</t>
  </si>
  <si>
    <t>中山　滉一</t>
  </si>
  <si>
    <t>天野　広大</t>
  </si>
  <si>
    <t>五十嵐　雅記</t>
  </si>
  <si>
    <t>井出　拓見</t>
  </si>
  <si>
    <t>大澤　京介</t>
  </si>
  <si>
    <t>岡本　真太朗</t>
  </si>
  <si>
    <t>川村　建勝</t>
  </si>
  <si>
    <t>小山　拓也</t>
  </si>
  <si>
    <t>佐藤　亘</t>
  </si>
  <si>
    <t>祖父江　巧</t>
  </si>
  <si>
    <t>田嶋　駿太</t>
  </si>
  <si>
    <t>中嶋　一登</t>
  </si>
  <si>
    <t>西山　大生</t>
  </si>
  <si>
    <t>畑野　佑太</t>
  </si>
  <si>
    <t>政岡　薫</t>
  </si>
  <si>
    <t>間宮　大介</t>
  </si>
  <si>
    <t>山崎　尚信</t>
  </si>
  <si>
    <t>若杉　俊佑</t>
  </si>
  <si>
    <t>和久井　亮二</t>
  </si>
  <si>
    <t>渡邉　智哉</t>
  </si>
  <si>
    <t>寺澤　怜央</t>
  </si>
  <si>
    <t>戸村　将</t>
  </si>
  <si>
    <t>武藤　広樹</t>
  </si>
  <si>
    <t>朝居　拓麻</t>
  </si>
  <si>
    <t>阿曽　彩登</t>
  </si>
  <si>
    <t>石川　拓磨</t>
  </si>
  <si>
    <t>井戸田　魁</t>
  </si>
  <si>
    <t>小木曽　光</t>
  </si>
  <si>
    <t>瀬古　優斗</t>
  </si>
  <si>
    <t>溝上　瑠伊</t>
  </si>
  <si>
    <t>浅野　克弥</t>
  </si>
  <si>
    <t>杉本　仁</t>
  </si>
  <si>
    <t>戸澤　廣哉</t>
  </si>
  <si>
    <t>大浦　優汰</t>
  </si>
  <si>
    <t>荻野　龍斗</t>
  </si>
  <si>
    <t>土屋　真宏</t>
  </si>
  <si>
    <t>西尾　拓巳</t>
  </si>
  <si>
    <t>福島　龍二</t>
  </si>
  <si>
    <t>伊藤　大輝</t>
  </si>
  <si>
    <t>黒川　静哉</t>
  </si>
  <si>
    <t>清水　翔太</t>
  </si>
  <si>
    <t>森田　瑛也</t>
  </si>
  <si>
    <t>渡邉　嵩貴</t>
  </si>
  <si>
    <t>市橋　直也</t>
  </si>
  <si>
    <t>伊藤　壮太</t>
  </si>
  <si>
    <t>伊藤　泰治</t>
  </si>
  <si>
    <t>井上　隼</t>
  </si>
  <si>
    <t>大畑　伸太郎</t>
  </si>
  <si>
    <t>川端　魁人</t>
  </si>
  <si>
    <t>久次米　悠雅</t>
  </si>
  <si>
    <t>児玉　粹</t>
  </si>
  <si>
    <t>西尾　勇佑</t>
  </si>
  <si>
    <t>野村　勇輝</t>
  </si>
  <si>
    <t>彦坂　陽平</t>
  </si>
  <si>
    <t>藤原　将司</t>
  </si>
  <si>
    <t>水野　駿佑</t>
  </si>
  <si>
    <t>三宅　浩生</t>
  </si>
  <si>
    <t>稲子　光太郎</t>
  </si>
  <si>
    <t>川田　敦斗</t>
  </si>
  <si>
    <t>西辻　和暉</t>
  </si>
  <si>
    <t>川久保　友博</t>
  </si>
  <si>
    <t>久住　恵太</t>
  </si>
  <si>
    <t>津曲　章太</t>
  </si>
  <si>
    <t>中島　由来</t>
  </si>
  <si>
    <t>成宮　壮</t>
  </si>
  <si>
    <t>長谷川　遥貴</t>
  </si>
  <si>
    <t>福岡　秀太</t>
  </si>
  <si>
    <t>増子　良平</t>
  </si>
  <si>
    <t>吉留　涼太</t>
  </si>
  <si>
    <t>相澤　潤一郎</t>
  </si>
  <si>
    <t>岩田　朋也</t>
  </si>
  <si>
    <t>髙田　浩道</t>
  </si>
  <si>
    <t>中井　康二</t>
  </si>
  <si>
    <t>服部　優允</t>
  </si>
  <si>
    <t>目時　崚</t>
  </si>
  <si>
    <t>福永　凌太</t>
  </si>
  <si>
    <t>泉　主馬</t>
  </si>
  <si>
    <t>井上　晧太</t>
  </si>
  <si>
    <t>織田　大輝</t>
  </si>
  <si>
    <t>金井　駿賢</t>
  </si>
  <si>
    <t>杉本　大騎</t>
  </si>
  <si>
    <t>木下　博貴</t>
  </si>
  <si>
    <t>大原　康平</t>
  </si>
  <si>
    <t>遠藤　慶人</t>
  </si>
  <si>
    <t>岡井　大靖</t>
  </si>
  <si>
    <t>佐藤　智博</t>
  </si>
  <si>
    <t>小出　郁弥</t>
  </si>
  <si>
    <t>堀田　侑冶</t>
  </si>
  <si>
    <t>前川　斉幸</t>
  </si>
  <si>
    <t>杉田　光</t>
  </si>
  <si>
    <t>宮﨑　達也</t>
  </si>
  <si>
    <t>髙橋　舞羽</t>
  </si>
  <si>
    <t>日野　龍希</t>
  </si>
  <si>
    <t>杉野　蒼太</t>
  </si>
  <si>
    <t>横田　佳介</t>
  </si>
  <si>
    <t>田村　陸</t>
  </si>
  <si>
    <t>中村　美史</t>
  </si>
  <si>
    <t>遠山　亮太</t>
  </si>
  <si>
    <t>鷲尾　優太</t>
  </si>
  <si>
    <t>川内　秀哉</t>
  </si>
  <si>
    <t>長谷川　傑</t>
  </si>
  <si>
    <t>佐々木　陸</t>
  </si>
  <si>
    <t>波多野　晃大</t>
  </si>
  <si>
    <t>藤井　ﾙｰｶｽ</t>
  </si>
  <si>
    <t>岡戸　祐太</t>
  </si>
  <si>
    <t>小林　義典</t>
  </si>
  <si>
    <t>玉木　愛稀洋</t>
  </si>
  <si>
    <t>松石　直樹</t>
  </si>
  <si>
    <t>鵜飼　涼矢</t>
  </si>
  <si>
    <t>成瀬　太一</t>
  </si>
  <si>
    <t>真弓　昇也</t>
  </si>
  <si>
    <t>村松　悠斗</t>
  </si>
  <si>
    <t>水谷　俊貴</t>
  </si>
  <si>
    <t>吉本　優馬</t>
  </si>
  <si>
    <t>加藤　晶大</t>
  </si>
  <si>
    <t>佐藤　陸人</t>
  </si>
  <si>
    <t>佐藤　広幸</t>
  </si>
  <si>
    <t>田中　雄也</t>
  </si>
  <si>
    <t>川瀨　勝寛</t>
  </si>
  <si>
    <t>中村　圭佑</t>
  </si>
  <si>
    <t>大久保　光祐</t>
  </si>
  <si>
    <t>東松　賢也</t>
  </si>
  <si>
    <t>村上　裕貴</t>
  </si>
  <si>
    <t>天野　智貴</t>
  </si>
  <si>
    <t>福田　敦大</t>
  </si>
  <si>
    <t>福岡　崚生</t>
  </si>
  <si>
    <t>豊田　将司</t>
  </si>
  <si>
    <t>野田　将弘</t>
  </si>
  <si>
    <t>前畑　有輝</t>
  </si>
  <si>
    <t>山田　佑輔</t>
  </si>
  <si>
    <t>和仁　滉我</t>
  </si>
  <si>
    <t>西川　悠斗</t>
  </si>
  <si>
    <t>前田　能宜</t>
  </si>
  <si>
    <t>葭川　睦望</t>
  </si>
  <si>
    <t>兵藤　亘</t>
  </si>
  <si>
    <t>川口　稜太</t>
  </si>
  <si>
    <t>鈴木　皓翔</t>
  </si>
  <si>
    <t>石黒　泰成</t>
  </si>
  <si>
    <t>青木　穂高</t>
  </si>
  <si>
    <t>稲福　天馬</t>
  </si>
  <si>
    <t>梶川　凌平</t>
  </si>
  <si>
    <t>樋口　元汰</t>
  </si>
  <si>
    <t>中島　樹</t>
  </si>
  <si>
    <t>徳江　航己</t>
  </si>
  <si>
    <t>山口　輝</t>
  </si>
  <si>
    <t>新美　秀悟</t>
  </si>
  <si>
    <t>水野　佑亮</t>
  </si>
  <si>
    <t>大地　陽斗</t>
  </si>
  <si>
    <t>田中　樹生</t>
  </si>
  <si>
    <t>山田　華生</t>
  </si>
  <si>
    <t>山本　晃暉</t>
  </si>
  <si>
    <t>鳥井　量平</t>
  </si>
  <si>
    <t>渡邊　晴貴</t>
  </si>
  <si>
    <t>山藤　洋典</t>
  </si>
  <si>
    <t>柴田　悟</t>
  </si>
  <si>
    <t>鈴木　琉世</t>
  </si>
  <si>
    <t>小久保　祐哉</t>
  </si>
  <si>
    <t>磯谷　光</t>
  </si>
  <si>
    <t>村山　治希</t>
  </si>
  <si>
    <t>稲熊　健太</t>
  </si>
  <si>
    <t>鵜飼　孝一</t>
  </si>
  <si>
    <t>岡本　宏基</t>
  </si>
  <si>
    <t>奥山　大河</t>
  </si>
  <si>
    <t>加藤　駿</t>
  </si>
  <si>
    <t>谷口　稀依也</t>
  </si>
  <si>
    <t>岩本　恭平</t>
  </si>
  <si>
    <t>中山　貴登</t>
  </si>
  <si>
    <t>舟橋　宏祐</t>
  </si>
  <si>
    <t>山本　成輝</t>
  </si>
  <si>
    <t>大脇　将史</t>
  </si>
  <si>
    <t>萩原　誠</t>
  </si>
  <si>
    <t>杉山　諒太</t>
  </si>
  <si>
    <t>笠井　謙一朗</t>
  </si>
  <si>
    <t>新宮　良啓</t>
  </si>
  <si>
    <t>入船　僚太</t>
  </si>
  <si>
    <t>柴山　昌之</t>
  </si>
  <si>
    <t>福岡　泰地</t>
  </si>
  <si>
    <t>野村　昂生</t>
  </si>
  <si>
    <t>武井　悠朔</t>
  </si>
  <si>
    <t>林　裕人</t>
  </si>
  <si>
    <t>田中　理人</t>
  </si>
  <si>
    <t>森岡　隆文</t>
  </si>
  <si>
    <t>大原　拓人</t>
  </si>
  <si>
    <t>藤田　悠真</t>
  </si>
  <si>
    <t>平井　悠喜</t>
  </si>
  <si>
    <t>佐藤　晃平</t>
  </si>
  <si>
    <t>谷口　唯都</t>
  </si>
  <si>
    <t>山田　剛大</t>
  </si>
  <si>
    <t>西田　亮也</t>
  </si>
  <si>
    <t>内田　朋秀</t>
  </si>
  <si>
    <t>降籏　賢人</t>
  </si>
  <si>
    <t>小川　瑞貴</t>
  </si>
  <si>
    <t>齋藤　俊介</t>
  </si>
  <si>
    <t>清水　貴也</t>
  </si>
  <si>
    <t>安達　晴哉</t>
  </si>
  <si>
    <t>冨田　諒</t>
  </si>
  <si>
    <t>大市　啓矢</t>
  </si>
  <si>
    <t>奥田　周治</t>
  </si>
  <si>
    <t>楠見　和志</t>
  </si>
  <si>
    <t>西田　彪人</t>
  </si>
  <si>
    <t>早川　和輝</t>
  </si>
  <si>
    <t>元尾　海渡</t>
  </si>
  <si>
    <t>森　賢太郎</t>
  </si>
  <si>
    <t>磯部　裕斗</t>
  </si>
  <si>
    <t>北川　翔悟</t>
  </si>
  <si>
    <t>阪口　日向</t>
  </si>
  <si>
    <t>三摩　恭平</t>
  </si>
  <si>
    <t>曽我　司</t>
  </si>
  <si>
    <t>田中　翔也</t>
  </si>
  <si>
    <t>二宮　涼佑</t>
  </si>
  <si>
    <t>近藤　啓太</t>
  </si>
  <si>
    <t>藤谷　雄紀</t>
  </si>
  <si>
    <t>中村　郁仁</t>
  </si>
  <si>
    <t>森重　一真</t>
  </si>
  <si>
    <t>岡安　達也</t>
  </si>
  <si>
    <t>榊原　章人</t>
  </si>
  <si>
    <t>高橋　峻也</t>
  </si>
  <si>
    <t>宮嵜　侑登</t>
  </si>
  <si>
    <t>安次富　貫太</t>
  </si>
  <si>
    <t>飯島　伸広</t>
  </si>
  <si>
    <t>池之上　昂希</t>
  </si>
  <si>
    <t>諌山　英明</t>
  </si>
  <si>
    <t>井上　寿</t>
  </si>
  <si>
    <t>岩永　知樹</t>
  </si>
  <si>
    <t>江南　良浩</t>
  </si>
  <si>
    <t>江村　翼</t>
  </si>
  <si>
    <t>川田　純平</t>
  </si>
  <si>
    <t>神戸　幹也</t>
  </si>
  <si>
    <t>小松　慶士</t>
  </si>
  <si>
    <t>佐々木　海聖</t>
  </si>
  <si>
    <t>佐田　連太郎</t>
  </si>
  <si>
    <t>塩見　建也</t>
  </si>
  <si>
    <t>篠田　拓海</t>
  </si>
  <si>
    <t>島　吉史</t>
  </si>
  <si>
    <t>鈴木　力斗</t>
  </si>
  <si>
    <t>髙田　裕貴</t>
  </si>
  <si>
    <t>種村　隼介</t>
  </si>
  <si>
    <t>中尾　和貴</t>
  </si>
  <si>
    <t>西口　翔陽</t>
  </si>
  <si>
    <t>野本　祐成</t>
  </si>
  <si>
    <t>早川　智貴</t>
  </si>
  <si>
    <t>藤本　峻介</t>
  </si>
  <si>
    <t>細田　良太</t>
  </si>
  <si>
    <t>松浦　寿樹也</t>
  </si>
  <si>
    <t>松橋　采音斗</t>
  </si>
  <si>
    <t>松原　修</t>
  </si>
  <si>
    <t>南方　斗喜</t>
  </si>
  <si>
    <t>矢野　竜佑</t>
  </si>
  <si>
    <t>渡邉　陸椰</t>
  </si>
  <si>
    <t>石川　舜大</t>
  </si>
  <si>
    <t>石川　大介</t>
  </si>
  <si>
    <t>魚浦　勇樹</t>
  </si>
  <si>
    <t>桂田　瑞貴</t>
  </si>
  <si>
    <t>兼山　天志</t>
  </si>
  <si>
    <t>小林　ジュンオマードゥ</t>
  </si>
  <si>
    <t>塩谷　光生</t>
  </si>
  <si>
    <t>杉山　諒太郎</t>
  </si>
  <si>
    <t>高橋　来唯</t>
  </si>
  <si>
    <t>田中　亮伍</t>
  </si>
  <si>
    <t>棚橋　陸</t>
  </si>
  <si>
    <t>田原　蓮</t>
  </si>
  <si>
    <t>鶴　凌輔</t>
  </si>
  <si>
    <t>鍋島　尚樹</t>
  </si>
  <si>
    <t>野原　幹汰</t>
  </si>
  <si>
    <t>原　レノン</t>
  </si>
  <si>
    <t>日野　蓮</t>
  </si>
  <si>
    <t>藤澤　陽介</t>
  </si>
  <si>
    <t>藤本　結仁</t>
  </si>
  <si>
    <t>古川　竜之介</t>
  </si>
  <si>
    <t>堀田　歩夢</t>
  </si>
  <si>
    <t>前粟蔵　孝太</t>
  </si>
  <si>
    <t>松本　稜河</t>
  </si>
  <si>
    <t>望月　陸</t>
  </si>
  <si>
    <t>山内　佑太</t>
  </si>
  <si>
    <t>山本　兼也</t>
  </si>
  <si>
    <t>浅川　尚輝</t>
  </si>
  <si>
    <t>池田　悠人</t>
  </si>
  <si>
    <t>伊集　盛哉</t>
  </si>
  <si>
    <t>井町　文也</t>
  </si>
  <si>
    <t>上田　大智</t>
  </si>
  <si>
    <t>臼井　智哉</t>
  </si>
  <si>
    <t>大島　実</t>
  </si>
  <si>
    <t>岡﨑　大河</t>
  </si>
  <si>
    <t>塩見　祐斗</t>
  </si>
  <si>
    <t>鷲見　泰弘</t>
  </si>
  <si>
    <t>竹本　竜也</t>
  </si>
  <si>
    <t>橘　海</t>
  </si>
  <si>
    <t>知念　冴</t>
  </si>
  <si>
    <t>中井　翔輝</t>
  </si>
  <si>
    <t>奈波　竜聖</t>
  </si>
  <si>
    <t>納土　翔樹</t>
  </si>
  <si>
    <t>宮島　朱里</t>
  </si>
  <si>
    <t>村上　霞茉</t>
  </si>
  <si>
    <t>安藤　康平</t>
  </si>
  <si>
    <t>伊藤　雄基</t>
  </si>
  <si>
    <t>神里　裕司</t>
  </si>
  <si>
    <t>福冨　達也</t>
  </si>
  <si>
    <t>水上　優斗</t>
  </si>
  <si>
    <t>淺野　駿介</t>
  </si>
  <si>
    <t>伊藤　聖也</t>
  </si>
  <si>
    <t>沖田　龍誠</t>
  </si>
  <si>
    <t>柏　智裕</t>
  </si>
  <si>
    <t>中村　聡志</t>
  </si>
  <si>
    <t>日谷　優希</t>
  </si>
  <si>
    <t>村上　州</t>
  </si>
  <si>
    <t>山城　広大</t>
  </si>
  <si>
    <t>井樋　拓哉</t>
  </si>
  <si>
    <t>榮野川　晴生</t>
  </si>
  <si>
    <t>大橋　光太郎</t>
  </si>
  <si>
    <t>上小川　リウキ</t>
  </si>
  <si>
    <t>榊原　陸</t>
  </si>
  <si>
    <t>土川　未来也</t>
  </si>
  <si>
    <t>仲村　啓助</t>
  </si>
  <si>
    <t>西村　崚</t>
  </si>
  <si>
    <t>西部　剛史</t>
  </si>
  <si>
    <t>渡辺　翔哉</t>
  </si>
  <si>
    <t>佐原　五月</t>
  </si>
  <si>
    <t>ﾌﾅﾊｼ ﾕｳﾔ</t>
  </si>
  <si>
    <t>ｱｽﾞﾏ ﾅｵｷ</t>
  </si>
  <si>
    <t>ﾅｶﾔﾏ ﾋｼﾞﾘ</t>
  </si>
  <si>
    <t>ｻｶｲﾘ ｹｲｲﾁ</t>
  </si>
  <si>
    <t>ｺﾝﾄﾞｳ ﾏｻﾔ</t>
  </si>
  <si>
    <t>ｷﾑﾗ ﾊﾔﾃ</t>
  </si>
  <si>
    <t>ﾏｷﾉ ｹｲｽｹ</t>
  </si>
  <si>
    <t>ﾋｸﾞﾁ ﾄﾓｶｽﾞ</t>
  </si>
  <si>
    <t>ｱﾏﾉ ﾄﾓﾔ</t>
  </si>
  <si>
    <t>ﾀｶｽ ｼｮｳｲ</t>
  </si>
  <si>
    <t>ﾉﾑﾗ ﾘｭｳﾀﾛｳ</t>
  </si>
  <si>
    <t>ｺﾝﾄﾞｳ ﾕｳｷ</t>
  </si>
  <si>
    <t>ﾅｶﾓﾄ ﾕｳﾀ</t>
  </si>
  <si>
    <t>ﾅｶﾑﾗ ｿｳｼ</t>
  </si>
  <si>
    <t>ﾎﾘｸﾞﾁ ｹｲｽｹ</t>
  </si>
  <si>
    <t>ﾖｼｵｶ ﾕｳｷ</t>
  </si>
  <si>
    <t>ﾐﾊｼ ﾘｮｳｽｹ</t>
  </si>
  <si>
    <t>ﾓﾘｼﾀ ﾘｮｳ</t>
  </si>
  <si>
    <t>ﾌｸﾆｼ ｹｲﾀ</t>
  </si>
  <si>
    <t>ﾔﾏﾓﾄ ﾀｹｼ</t>
  </si>
  <si>
    <t>ｻﾜｲ ｹｲｼ</t>
  </si>
  <si>
    <t>ｱｽﾞﾏ ﾀﾞｲｷﾁ</t>
  </si>
  <si>
    <t>ﾐｽ ﾕｳｷ</t>
  </si>
  <si>
    <t>ﾏﾂｼﾀ ﾘｸ</t>
  </si>
  <si>
    <t>ﾔﾏﾀﾞ ｼｮｳﾏ</t>
  </si>
  <si>
    <t>ﾔﾏﾀﾞ ﾕｳｽｹ</t>
  </si>
  <si>
    <t>ﾆｼﾔﾏ ｺｳｷ</t>
  </si>
  <si>
    <t>ｵﾁｱｲ ｱﾂﾉﾘ</t>
  </si>
  <si>
    <t>ｱｵﾔﾏ ﾅｵｷ</t>
  </si>
  <si>
    <t>ﾋﾛﾀ ｶﾝﾀﾞｲ</t>
  </si>
  <si>
    <t>ｲｼｶﾜ ﾖｳｲﾁ</t>
  </si>
  <si>
    <t>ﾊﾔｶﾜ ﾕｷﾔ</t>
  </si>
  <si>
    <t>ｴﾝﾄﾞｳ ﾖｼｷ</t>
  </si>
  <si>
    <t>ｻﾄｳ ﾀﾞｲｺﾞ</t>
  </si>
  <si>
    <t>ﾊﾗﾂｶ ﾚﾝ</t>
  </si>
  <si>
    <t>ﾊｼﾓﾄ ﾄﾓﾔ</t>
  </si>
  <si>
    <t>ﾐｳﾗ ｿｳｼ</t>
  </si>
  <si>
    <t>ﾅｶﾈ ﾄﾓﾀｶ</t>
  </si>
  <si>
    <t>ﾅｶｶﾞﾜ ﾏｻﾄ</t>
  </si>
  <si>
    <t>ﾏｾ ﾄﾓﾔ</t>
  </si>
  <si>
    <t>ﾐﾜ ｹﾝｼﾞ</t>
  </si>
  <si>
    <t>ﾖｼﾑﾗ ｼﾞﾝﾀ</t>
  </si>
  <si>
    <t>ｲﾜｷ ｼﾞｭﾝﾉｽｹ</t>
  </si>
  <si>
    <t>ｵｵｲｼ ﾋﾛﾕｷ</t>
  </si>
  <si>
    <t>ﾀｶﾊｼ ｼｭｳｼﾞ</t>
  </si>
  <si>
    <t>ﾌｼﾞｻﾜ ｹﾝｲﾁ</t>
  </si>
  <si>
    <t>ﾊｾｶﾞﾜ ﾀｶﾋﾛ</t>
  </si>
  <si>
    <t>ｵｶﾓﾄ ｲｽﾞﾐ</t>
  </si>
  <si>
    <t>ﾀｶﾀﾞ ｺｳﾍｲ</t>
  </si>
  <si>
    <t>ﾓﾘﾓﾄ ﾀﾂﾉﾘ</t>
  </si>
  <si>
    <t>ﾌｶﾔ ﾊﾔﾄ</t>
  </si>
  <si>
    <t>ﾆｼｵ ﾕｳｽｹ</t>
  </si>
  <si>
    <t>ﾎﾘｳﾁ ﾕｳﾀ</t>
  </si>
  <si>
    <t>ﾊﾔｼ ﾄｼｷ</t>
  </si>
  <si>
    <t>ｺﾞﾄｳ ﾐｽﾞｷ</t>
  </si>
  <si>
    <t>ｸﾎﾞﾀ ﾏｻﾋﾛ</t>
  </si>
  <si>
    <t>ﾀﾆｶﾜ ﾄﾓｷ</t>
  </si>
  <si>
    <t>ｺｼﾞﾏ ｱﾝｼﾞ</t>
  </si>
  <si>
    <t>ｴﾂﾞｶ ﾋﾛﾄ</t>
  </si>
  <si>
    <t>ｵｶﾑﾗ ﾀｲｾｲ</t>
  </si>
  <si>
    <t>ｺﾀﾞﾏ ｶｽﾞ</t>
  </si>
  <si>
    <t>ｲﾄｳ ﾏｻﾙ</t>
  </si>
  <si>
    <t>ﾔﾏﾓﾄ ﾏｺﾄ</t>
  </si>
  <si>
    <t>ﾔﾏﾓﾄ ｹｲｼｭｳ</t>
  </si>
  <si>
    <t>ｱｵｷ ｹﾝｼﾛｳ</t>
  </si>
  <si>
    <t>ﾏｷﾀﾞ ﾕｳﾀﾛｳ</t>
  </si>
  <si>
    <t>ｲｼﾀﾞ ｶｹﾙ</t>
  </si>
  <si>
    <t>ｳｴﾏﾂ ﾀﾂﾔ</t>
  </si>
  <si>
    <t>ｵｵﾉ ｾｲｼﾞ</t>
  </si>
  <si>
    <t>ｺﾀﾞﾏ ｶﾝﾀ</t>
  </si>
  <si>
    <t>ﾀｶﾊｼ ｿｳﾀﾛｳ</t>
  </si>
  <si>
    <t>ﾐｽﾞﾉ ｹﾝｻｸ</t>
  </si>
  <si>
    <t>ﾔﾏﾅｶ ｿｳｽｹ</t>
  </si>
  <si>
    <t>ｺﾊﾞﾔｼ ｺｳｽｹ</t>
  </si>
  <si>
    <t>ｽｽﾞｷ ﾀｶﾄﾗ</t>
  </si>
  <si>
    <t>ﾀｸﾞﾁ ﾕｳｶﾞ</t>
  </si>
  <si>
    <t>ﾅｶﾑﾗ ﾏｻｱｷ</t>
  </si>
  <si>
    <t>ﾊｯﾄﾘ ﾀﾞｲｷ</t>
  </si>
  <si>
    <t>ﾐｳﾗ ｼｭﾝ</t>
  </si>
  <si>
    <t>ｸﾛﾉ ｹｲﾄ</t>
  </si>
  <si>
    <t>ﾎｯﾀ ｼｮｳｷ</t>
  </si>
  <si>
    <t>ｱﾏﾉ ｶｲｾｲ</t>
  </si>
  <si>
    <t>ﾉｾ ﾕｳﾀ</t>
  </si>
  <si>
    <t>ﾜﾀﾅﾍﾞ ﾓﾄｷ</t>
  </si>
  <si>
    <t>ﾀﾆｸﾞﾁ ﾀｲｼ</t>
  </si>
  <si>
    <t>ﾔﾏｸﾞﾁ ｼﾞｭﾝ</t>
  </si>
  <si>
    <t>ｲﾄｳ ｼﾝｺﾞ</t>
  </si>
  <si>
    <t>ﾊｯﾄﾘ ｼｮｳｾｲ</t>
  </si>
  <si>
    <t>ｶﾜｼﾏ ﾀｲｷ</t>
  </si>
  <si>
    <t>ｲﾅﾌｸ ﾋｶﾙ</t>
  </si>
  <si>
    <t>ｱｶﾏﾂ ﾘｮｳｲﾁ</t>
  </si>
  <si>
    <t>ﾋｵｷ ﾕｳｽｹ</t>
  </si>
  <si>
    <t>ｶｻｲ ﾕｳｼﾞ</t>
  </si>
  <si>
    <t>ﾔﾏﾓﾄ ﾐｷﾔ</t>
  </si>
  <si>
    <t>ｱｶﾊﾈ ﾕｳﾔ</t>
  </si>
  <si>
    <t>ｻｲﾄｳ ｹﾝｲﾁ</t>
  </si>
  <si>
    <t>ﾖｼﾓﾄ ｼｮｳﾍｲ</t>
  </si>
  <si>
    <t>ﾌﾙﾊｼ ﾕｳｷ</t>
  </si>
  <si>
    <t>ﾊｼﾓﾄ ﾕｳｽｹ</t>
  </si>
  <si>
    <t>ｵｶﾞﾜ ﾖｼﾅﾘ</t>
  </si>
  <si>
    <t>ｱｻﾉ ﾄﾓﾅﾘ</t>
  </si>
  <si>
    <t>ﾏﾂｲ ﾄｼｱｷ</t>
  </si>
  <si>
    <t>ﾀﾆｶﾞﾜﾗ ﾘｭｳﾉｽｹ</t>
  </si>
  <si>
    <t>ﾌｶﾏﾂ ﾖｼﾉﾘ</t>
  </si>
  <si>
    <t>ｳｴﾀﾞ ﾖｼｷ</t>
  </si>
  <si>
    <t>ﾐｽﾞﾉ ﾏｻｼ</t>
  </si>
  <si>
    <t>ｲｹﾀﾞ ｼｭｳｷ</t>
  </si>
  <si>
    <t>ﾔﾏｼﾀ ﾘｮｳﾏ</t>
  </si>
  <si>
    <t>ｶﾄｳ ｹﾝﾀ</t>
  </si>
  <si>
    <t>ﾊﾔｼ ﾋﾛﾄ</t>
  </si>
  <si>
    <t>ﾔﾉ ﾋﾛﾀｹ</t>
  </si>
  <si>
    <t>ﾏﾂﾊﾞ ﾔﾏﾄ</t>
  </si>
  <si>
    <t>ｵｵｺｳﾁ ﾕｳﾄ</t>
  </si>
  <si>
    <t>ｵｸﾉ ﾅﾂｷ</t>
  </si>
  <si>
    <t>ｶﾅﾔ ﾄﾓｱｷ</t>
  </si>
  <si>
    <t>ﾆｲﾐ ｹﾝ</t>
  </si>
  <si>
    <t>ﾋﾗﾉ ｼｹﾞﾋﾛ</t>
  </si>
  <si>
    <t>ﾔﾏｼﾀ ｹｲｼ</t>
  </si>
  <si>
    <t>ｶﾅﾓﾘ ｹﾝﾉｽｹ</t>
  </si>
  <si>
    <t>ｶﾐﾑﾗ ﾅｵﾔ</t>
  </si>
  <si>
    <t>ｶﾜｾ ｼｮｳﾔ</t>
  </si>
  <si>
    <t>ｸﾜﾔﾏ ﾌｳﾔ</t>
  </si>
  <si>
    <t>ﾀﾅﾍﾞ ﾊﾔﾄ</t>
  </si>
  <si>
    <t>ﾋﾗﾔﾏ ﾋﾛﾄ</t>
  </si>
  <si>
    <t>ﾐﾔｷﾞ ﾋﾋﾞｷ</t>
  </si>
  <si>
    <t>ｲﾜﾀ ｹｲｼﾞｭ</t>
  </si>
  <si>
    <t>ｵｵｻｷ ｼｭｳﾀ</t>
  </si>
  <si>
    <t>ｻﾄｳ ｼｭﾝｽｹ</t>
  </si>
  <si>
    <t>ｻﾜﾑﾗ ｹﾝﾄ</t>
  </si>
  <si>
    <t>ﾀｹﾑﾗ ｿｳﾏ</t>
  </si>
  <si>
    <t>ﾃﾞｼﾞﾏ ﾃﾝﾄ</t>
  </si>
  <si>
    <t>ﾅｶﾞﾄ ﾕｳﾀﾛｳ</t>
  </si>
  <si>
    <t>ﾋﾗﾔﾏ ﾀｶｵ</t>
  </si>
  <si>
    <t>ｵｶﾉ ﾏｻﾅﾘ</t>
  </si>
  <si>
    <t>ｵﾀﾞ ｶｽﾞｷ</t>
  </si>
  <si>
    <t>ｽｽﾞｷ ｺｳﾍｲ</t>
  </si>
  <si>
    <t>ｽｽﾞｷ ﾀｸﾛｳ</t>
  </si>
  <si>
    <t>ﾀｹｳﾁ ﾖｼｷ</t>
  </si>
  <si>
    <t>ﾖｼｶﾜ ﾀｸﾔ</t>
  </si>
  <si>
    <t>ｲﾅｶﾞｷ ｼﾝｲﾁ</t>
  </si>
  <si>
    <t>ﾅｶﾑﾗ ﾘｮｳﾀ</t>
  </si>
  <si>
    <t>ｱﾝﾄﾞｳ ﾕｳﾏ</t>
  </si>
  <si>
    <t>ﾌｼﾞｶﾞｷ ﾘｮｳ</t>
  </si>
  <si>
    <t>ｱｶｻｶ ﾕｳｼﾞﾛｳ</t>
  </si>
  <si>
    <t>ｲﾄｳ ﾐﾂﾞｷ</t>
  </si>
  <si>
    <t>ｶｼﾜｷﾞ ﾐﾂﾋｺ</t>
  </si>
  <si>
    <t>ｶﾜｲ ﾋﾛﾔ</t>
  </si>
  <si>
    <t>ｸﾛﾀﾞ ﾚｵ</t>
  </si>
  <si>
    <t>ｽｽﾞｷ ｺｳｷ</t>
  </si>
  <si>
    <t>ｽｽﾞｷ ﾏｻｷ</t>
  </si>
  <si>
    <t>ﾅｶﾞﾊﾏ ﾄﾓﾔ</t>
  </si>
  <si>
    <t>ﾅｶﾞﾐ ﾘｮｳｲﾁﾛｳ</t>
  </si>
  <si>
    <t>ﾅｶﾑﾗ ｹｲｼ</t>
  </si>
  <si>
    <t>ﾆｼﾑﾗ ﾉｿﾞﾐ</t>
  </si>
  <si>
    <t>ﾋｶﾞｼ ﾅｵｷ</t>
  </si>
  <si>
    <t>ﾋﾋﾞ ﾄﾓﾔ</t>
  </si>
  <si>
    <t>ﾔﾏｶﾜ ｱﾗｼ</t>
  </si>
  <si>
    <t>ﾜﾀﾞ ﾀｸﾔ</t>
  </si>
  <si>
    <t>ｲｼｸﾞﾛ ｹﾝﾀ</t>
  </si>
  <si>
    <t>ｲｼﾀﾞ ﾐｽﾞｷ</t>
  </si>
  <si>
    <t>ｲﾄｳ ｺｳﾀ</t>
  </si>
  <si>
    <t>ｲﾉｳ ﾋﾛﾌﾐ</t>
  </si>
  <si>
    <t>ｳﾒﾀﾞ ﾀｶﾔ</t>
  </si>
  <si>
    <t>ｴﾄｳ ｼﾝｶｲ</t>
  </si>
  <si>
    <t>ｴﾉﾓﾄ ﾄﾓﾔ</t>
  </si>
  <si>
    <t>ｵｵﾐ ﾕｳｷ</t>
  </si>
  <si>
    <t>ｵｾﾞｷ ﾀｸﾐ</t>
  </si>
  <si>
    <t>ｶﾆ ﾀｲｼﾝ</t>
  </si>
  <si>
    <t>ｶﾜｼﾏ ｿｳﾀ</t>
  </si>
  <si>
    <t>ｹﾝﾓﾂ ﾀｲﾁ</t>
  </si>
  <si>
    <t>ｻﾉ ﾄﾜ</t>
  </si>
  <si>
    <t>ｽｷﾞﾓﾄ ﾔｽﾋﾛ</t>
  </si>
  <si>
    <t>ｽｽﾞｷ ﾘｮｳﾀ</t>
  </si>
  <si>
    <t>ﾂｼﾞﾑﾗ ｼｭﾝｽｹ</t>
  </si>
  <si>
    <t>ﾄｷﾐﾂ ｼｭｳﾍｲ</t>
  </si>
  <si>
    <t>ﾅｶｻﾞﾜ ﾕｳﾔ</t>
  </si>
  <si>
    <t>ﾌﾅﾊｼ ﾄｳｼ</t>
  </si>
  <si>
    <t>ﾑｶｲﾀﾞ ﾘｮｳﾔ</t>
  </si>
  <si>
    <t>ﾓﾘｻﾞﾜ ｺｳ</t>
  </si>
  <si>
    <t>ﾔﾏｻｷ ｶｽﾞｷ</t>
  </si>
  <si>
    <t>ﾔﾏｻﾞｷ ﾋﾛﾑ</t>
  </si>
  <si>
    <t>ﾖﾀﾞ ｼｮｳｺﾞ</t>
  </si>
  <si>
    <t>ﾜﾀﾅﾍﾞ ﾄｼﾊﾙ</t>
  </si>
  <si>
    <t>ｽｶﾞﾔ ﾋﾛｼ</t>
  </si>
  <si>
    <t>ﾂﾀﾞ ﾀﾞｲｷ</t>
  </si>
  <si>
    <t>ﾉﾀﾞ ﾊﾙｷ</t>
  </si>
  <si>
    <t>ﾏｽﾀﾞ ｼﾞﾝﾄ</t>
  </si>
  <si>
    <t>ｱﾍﾞ ﾕｳｽｹ</t>
  </si>
  <si>
    <t>ﾅｶﾑﾗ ﾌﾐﾔ</t>
  </si>
  <si>
    <t>ﾏｽﾀﾞ ｶｽﾞﾔ</t>
  </si>
  <si>
    <t>ﾑﾗﾏﾂ ﾘｮｳﾔ</t>
  </si>
  <si>
    <t>ｲﾄｳ ﾄｼｷ</t>
  </si>
  <si>
    <t>ｺｳﾂﾞｶ ｶｽﾞｱｷ</t>
  </si>
  <si>
    <t>ｺﾏﾂ ｹｲﾀ</t>
  </si>
  <si>
    <t>ﾑｼｶ ﾚﾝ</t>
  </si>
  <si>
    <t>ｳﾉ ﾄﾓｷ</t>
  </si>
  <si>
    <t>ﾔﾏﾓﾄ ｹﾝﾀ</t>
  </si>
  <si>
    <t>ﾐｽﾞﾉ ｼｮｳﾀ</t>
  </si>
  <si>
    <t>ｴﾉｷ ｼｮｳﾀ</t>
  </si>
  <si>
    <t>ｴﾋﾞｽﾔ ﾕｳｲﾁ</t>
  </si>
  <si>
    <t>ｺﾊﾞﾀ ﾀｶﾋﾛ</t>
  </si>
  <si>
    <t>ﾅｶﾔﾏ ｺｳｲﾁ</t>
  </si>
  <si>
    <t>ｱﾏﾉ ｺｳﾀﾞｲ</t>
  </si>
  <si>
    <t>ｲｶﾞﾗｼ ﾏｻｷ</t>
  </si>
  <si>
    <t>ｲﾃﾞ ﾀｸﾐ</t>
  </si>
  <si>
    <t>ｵｵｻﾜ ｷｮｳｽｹ</t>
  </si>
  <si>
    <t>ｵｶﾓﾄ ｼﾝﾀﾛｳ</t>
  </si>
  <si>
    <t>ｶﾜﾑﾗ ｹﾝｼｮｳ</t>
  </si>
  <si>
    <t>ｺﾔﾏ ﾀｸﾔ</t>
  </si>
  <si>
    <t>ｻﾄｳ ﾜﾀﾙ</t>
  </si>
  <si>
    <t>ｿﾌｴ ﾀｸﾐ</t>
  </si>
  <si>
    <t>ﾀｼﾞﾏ ｼｭﾝﾀ</t>
  </si>
  <si>
    <t>ﾅｶｼﾏ ｶｽﾞﾄ</t>
  </si>
  <si>
    <t>ﾆｼﾔﾏ ﾀｲｾｲ</t>
  </si>
  <si>
    <t>ﾊﾀﾉ ﾕｳﾀ</t>
  </si>
  <si>
    <t>ﾏｻｵｶ ｶｵﾙ</t>
  </si>
  <si>
    <t>ﾏﾐﾔ ﾀﾞｲｽｹ</t>
  </si>
  <si>
    <t>ﾔﾏｻｷ ﾋｻﾉﾌﾞ</t>
  </si>
  <si>
    <t>ﾜｶｽｷﾞ ｼｭﾝｽｹ</t>
  </si>
  <si>
    <t>ﾜｸｲ ﾘｮｳｼﾞ</t>
  </si>
  <si>
    <t>ﾜﾀﾅﾍﾞ ﾄﾓﾔ</t>
  </si>
  <si>
    <t>ﾃﾗｻﾜ ﾚｵ</t>
  </si>
  <si>
    <t>ﾄﾑﾗ ｼｮｳ</t>
  </si>
  <si>
    <t>ﾑﾄｳ ﾋﾛｷ</t>
  </si>
  <si>
    <t>ｱｻｲ ﾀｸﾏ</t>
  </si>
  <si>
    <t>ｱｿ ｱﾔﾄ</t>
  </si>
  <si>
    <t>ｲｼｶﾜ ﾀｸﾏ</t>
  </si>
  <si>
    <t>ｲﾄﾞﾀ ｶｲ</t>
  </si>
  <si>
    <t>ｺｷﾞｿ ｺｳ</t>
  </si>
  <si>
    <t>ｾｺ ﾕｳﾄ</t>
  </si>
  <si>
    <t>ﾐｿﾞｶﾐ ﾙｲ</t>
  </si>
  <si>
    <t>ｱｻﾉ ｶﾂﾔ</t>
  </si>
  <si>
    <t>ｽｷﾞﾓﾄ ｼﾞﾝ</t>
  </si>
  <si>
    <t>ﾄｻﾞﾜ ｺｳﾔ</t>
  </si>
  <si>
    <t>ｵｵｳﾗ ﾕｳﾀ</t>
  </si>
  <si>
    <t>ｵｷﾞﾉ ﾘｭｳﾄ</t>
  </si>
  <si>
    <t>ﾂﾁﾔ ﾏｻﾋﾛ</t>
  </si>
  <si>
    <t>ﾆｼｵ ﾀｸﾐ</t>
  </si>
  <si>
    <t>ﾌｸｼﾏ ﾘｭｳｼﾞ</t>
  </si>
  <si>
    <t>ｲﾄｳ ﾀﾞｲｷ</t>
  </si>
  <si>
    <t>ｸﾛｶﾜ ｼｽﾞﾔ</t>
  </si>
  <si>
    <t>ｼﾐｽﾞ ｼｮｳﾀ</t>
  </si>
  <si>
    <t>ﾓﾘﾀ ｴｲﾔ</t>
  </si>
  <si>
    <t>ﾜﾀﾅﾍﾞ ﾀｶｷ</t>
  </si>
  <si>
    <t>ｲﾁﾊｼ ﾅｵﾔ</t>
  </si>
  <si>
    <t>ｲﾄｳ ｿｳﾀ</t>
  </si>
  <si>
    <t>ｲﾄｳ ﾔｽﾊﾙ</t>
  </si>
  <si>
    <t>ｲﾉｳｴ ﾊﾔ</t>
  </si>
  <si>
    <t>ｵｵﾊﾀ ｼﾝﾀﾛｳ</t>
  </si>
  <si>
    <t>ｶﾜﾊﾞﾀ ｶｲﾄ</t>
  </si>
  <si>
    <t>ｸｼﾞﾒ ﾕｳｶﾞ</t>
  </si>
  <si>
    <t>ｺﾀﾞﾏ ｲｷ</t>
  </si>
  <si>
    <t>ﾉﾑﾗ ﾕｳｷ</t>
  </si>
  <si>
    <t>ﾋｺｻｶ ﾖｳﾍｲ</t>
  </si>
  <si>
    <t>ﾌｼﾞﾜﾗ ﾏｻｼ</t>
  </si>
  <si>
    <t>ﾐｽﾞﾉ ｼｭﾝｽｹ</t>
  </si>
  <si>
    <t>ﾐﾔｹ ﾋﾛｷ</t>
  </si>
  <si>
    <t>ｲﾅｺ ｺｳﾀﾛｳ</t>
  </si>
  <si>
    <t>ｶﾜﾀ ｱﾂﾄ</t>
  </si>
  <si>
    <t>ﾆｼﾂｼﾞ ｶｽﾞｷ</t>
  </si>
  <si>
    <t>ｶﾜｸﾎﾞ ﾄﾓﾋﾛ</t>
  </si>
  <si>
    <t>ｸｽﾐ ｹｲﾀ</t>
  </si>
  <si>
    <t>ﾂﾏｶﾞﾘ ｼｮｳﾀ</t>
  </si>
  <si>
    <t>ﾅｶｼﾞﾏ ﾕﾗ</t>
  </si>
  <si>
    <t>ﾅﾙﾐﾔ ﾀｹｼ</t>
  </si>
  <si>
    <t>ﾊｾｶﾞﾜ ﾊﾙｷ</t>
  </si>
  <si>
    <t>ﾌｸｵｶ ｼｭｳﾀ</t>
  </si>
  <si>
    <t>ﾏｽｺ ﾘｮｳﾍｲ</t>
  </si>
  <si>
    <t>ﾖｼﾄﾒ ﾘｮｳﾀ</t>
  </si>
  <si>
    <t>ｱｲｻﾞﾜ ｼﾞｭﾝｲﾁﾛｳ</t>
  </si>
  <si>
    <t>ｲﾜﾀ ﾄﾓﾔ</t>
  </si>
  <si>
    <t>ﾀｶﾀﾞ ﾋﾛﾐﾁ</t>
  </si>
  <si>
    <t>ﾅｶｲ ｺｳｼﾞ</t>
  </si>
  <si>
    <t>ﾊｯﾄﾘ ﾏｻﾉﾌﾞ</t>
  </si>
  <si>
    <t>ﾒﾄｷ ﾘｮｳ</t>
  </si>
  <si>
    <t>ﾌｸﾅｶﾞ ﾘｮｳﾀ</t>
  </si>
  <si>
    <t>ｲｽﾞﾐ ｶｽﾞﾏ</t>
  </si>
  <si>
    <t>ｲﾉｳｴ ｺｳﾀ</t>
  </si>
  <si>
    <t>ｵﾀﾞ ﾋﾛｷ</t>
  </si>
  <si>
    <t>ｶﾅｲ ﾄｼﾀｶ</t>
  </si>
  <si>
    <t>ｽｷﾞﾓﾄ ﾀﾞｲｷ</t>
  </si>
  <si>
    <t>ｷﾉｼﾀ ﾋﾛｷ</t>
  </si>
  <si>
    <t>ｽｻﾞｷ ﾏｻﾔ</t>
  </si>
  <si>
    <t>ｵｵﾊﾗ ｺｳﾍｲ</t>
  </si>
  <si>
    <t>ﾀｶｷ ｹﾝﾀ</t>
  </si>
  <si>
    <t>ｴﾝﾄﾞｳ ｹｲﾄ</t>
  </si>
  <si>
    <t>ｵｶｲ ﾀｲｾｲ</t>
  </si>
  <si>
    <t>ｻﾄｳ ﾁﾋﾛ</t>
  </si>
  <si>
    <t>ｺｲﾃﾞ ﾌﾐﾔ</t>
  </si>
  <si>
    <t>ﾎｯﾀ ﾕｳﾔ</t>
  </si>
  <si>
    <t>ﾏｴｶﾞﾜ ﾏｻﾕｷ</t>
  </si>
  <si>
    <t>ｽｷﾞﾀ ﾋｶﾙ</t>
  </si>
  <si>
    <t>ﾐﾔｻﾞｷ ﾀﾂﾔ</t>
  </si>
  <si>
    <t>ﾀｶﾊｼ ﾏｲﾔ</t>
  </si>
  <si>
    <t>ﾋﾉ ﾘｭｳｷ</t>
  </si>
  <si>
    <t>ｽｷﾞﾉ ｿｳﾀ</t>
  </si>
  <si>
    <t>ﾖｺﾀ ｹｲｽｹ</t>
  </si>
  <si>
    <t>ﾅｶﾑﾗ ﾖｼﾌﾐ</t>
  </si>
  <si>
    <t>ﾄｵﾔﾏ ﾘｮｳﾀ</t>
  </si>
  <si>
    <t>ﾜｼｵ ﾕｳﾀ</t>
  </si>
  <si>
    <t>ｶﾜﾁ ｼｭｳﾔ</t>
  </si>
  <si>
    <t>ﾊｾｶﾞﾜ ﾀｶｼ</t>
  </si>
  <si>
    <t>ｻｻｷ ﾘｸ</t>
  </si>
  <si>
    <t>ﾊﾀﾉ ｺｳﾀﾞｲ</t>
  </si>
  <si>
    <t>ﾌｼﾞｲ ﾙｰｶｽ</t>
  </si>
  <si>
    <t>ｻﾊﾗ ｻﾂｷ</t>
  </si>
  <si>
    <t>ｵｶﾄﾞ ﾕｳﾀ</t>
  </si>
  <si>
    <t>ｺﾊﾞﾔｼ ﾖｼﾉﾘ</t>
  </si>
  <si>
    <t>ﾀﾏｷ ｱｷﾋﾛ</t>
  </si>
  <si>
    <t>ﾏﾂｲｼ ﾅｵｷ</t>
  </si>
  <si>
    <t>ｳｶｲ ﾘｮｳﾔ</t>
  </si>
  <si>
    <t>ﾅﾙｾ ﾀｲﾁ</t>
  </si>
  <si>
    <t>ﾏﾕﾐ ｼｮｳﾔ</t>
  </si>
  <si>
    <t>ﾑﾗﾏﾂ ﾕｳﾄ</t>
  </si>
  <si>
    <t>ﾐｽﾞﾀﾆ ﾖｼﾀｶ</t>
  </si>
  <si>
    <t>ﾂﾁﾔ ﾄﾓﾋﾄ</t>
  </si>
  <si>
    <t>ﾖｼﾓﾄ ﾕｳﾏ</t>
  </si>
  <si>
    <t>ﾊﾔｼ ﾕｳﾔ</t>
  </si>
  <si>
    <t>ｶﾄｳ ｼｮｳﾀ</t>
  </si>
  <si>
    <t>ｻﾄｳ ﾘｸﾄ</t>
  </si>
  <si>
    <t>ｻﾄｳ ﾋﾛﾕｷ</t>
  </si>
  <si>
    <t>ﾀﾅｶ ﾕｳﾔ</t>
  </si>
  <si>
    <t>ｶﾜｾ ﾖｼﾑﾈ</t>
  </si>
  <si>
    <t>ﾅｶﾑﾗ ｹｲｽｹ</t>
  </si>
  <si>
    <t>ﾏﾂﾋｻ ﾕｳｷ</t>
  </si>
  <si>
    <t>ｵｵｸﾎﾞ ｺｳｽｹ</t>
  </si>
  <si>
    <t>ﾄｳﾏﾂ ｹﾝﾔ</t>
  </si>
  <si>
    <t>ﾑﾗｶﾐ ﾕﾀｶ</t>
  </si>
  <si>
    <t>ｱﾏﾉ ﾄﾓｷ</t>
  </si>
  <si>
    <t>ﾌｸﾀﾞ ｱﾂﾋﾛ</t>
  </si>
  <si>
    <t>ﾌｸｵｶ ﾘｮｳｾｲ</t>
  </si>
  <si>
    <t>ﾄﾖﾀﾞ ﾏｻｼ</t>
  </si>
  <si>
    <t>ﾉﾀﾞ ﾏｻﾋﾛ</t>
  </si>
  <si>
    <t>ﾏｴﾊﾀ ﾕｳｷ</t>
  </si>
  <si>
    <t>ﾜﾆ ｺｳｶﾞ</t>
  </si>
  <si>
    <t>ﾆｼｶﾜ ﾕｳﾄ</t>
  </si>
  <si>
    <t>ﾏｴﾀﾞ ﾄｳｷ</t>
  </si>
  <si>
    <t>ｶﾄｳ ﾋﾛﾀｶ</t>
  </si>
  <si>
    <t>ﾖｼｶﾜ ﾑﾂﾐ</t>
  </si>
  <si>
    <t>ﾋｮｳﾄﾞｳ ﾜﾀﾙ</t>
  </si>
  <si>
    <t>ｶﾜｸﾞﾁ ﾘｮｳﾀ</t>
  </si>
  <si>
    <t>ｽｽﾞｷ ﾋﾛﾄ</t>
  </si>
  <si>
    <t>ｲｼｸﾞﾛ ﾀｲｾｲ</t>
  </si>
  <si>
    <t>ｱｵｷ ﾎﾀﾞｶ</t>
  </si>
  <si>
    <t>ｲﾅﾌｸ ﾃﾝﾏ</t>
  </si>
  <si>
    <t>ｶｼﾞｶﾜ ﾘｮｳﾍｲ</t>
  </si>
  <si>
    <t>ﾋｸﾞﾁ ｹﾞﾝﾀ</t>
  </si>
  <si>
    <t>ﾅｶｼﾏ ｲﾂｷ</t>
  </si>
  <si>
    <t>ﾄｸｴ ｺｳｷ</t>
  </si>
  <si>
    <t>ﾔﾏｸﾞﾁ ｱｷﾗ</t>
  </si>
  <si>
    <t>ﾆｲﾐ ｼｭｳｺﾞ</t>
  </si>
  <si>
    <t>ﾐｽﾞﾉ ﾕｳｽｹ</t>
  </si>
  <si>
    <t>ｵｵｼﾞ ｱｷﾄ</t>
  </si>
  <si>
    <t>ﾀﾅｶ ﾐｷｵ</t>
  </si>
  <si>
    <t>ﾔﾏﾀﾞ ｶｾｲ</t>
  </si>
  <si>
    <t>ﾔﾏﾓﾄ ｺｳｷ</t>
  </si>
  <si>
    <t>ﾄﾘｲ ﾘｮｳﾍｲ</t>
  </si>
  <si>
    <t>ﾜﾀﾅﾍﾞ ﾊﾙｷ</t>
  </si>
  <si>
    <t>ﾔﾏﾄｳ ﾋﾛﾉﾘ</t>
  </si>
  <si>
    <t>ｼﾊﾞﾀ ｻﾄﾙ</t>
  </si>
  <si>
    <t>ｽｽﾞｷ ﾘｭｳｾｲ</t>
  </si>
  <si>
    <t>ｺｸﾎﾞ ﾕｳﾔ</t>
  </si>
  <si>
    <t>ｲｿｶﾞｲ ﾋｶﾙ</t>
  </si>
  <si>
    <t>ﾑﾗﾔﾏ ﾊﾙｷ</t>
  </si>
  <si>
    <t>ｲﾅｸﾞﾏ ｹﾝﾀ</t>
  </si>
  <si>
    <t>ｳｶｲ ｺｳｲﾁ</t>
  </si>
  <si>
    <t>ｵｶﾓﾄ ｺｳｷ</t>
  </si>
  <si>
    <t>ｵｸﾔﾏ ﾀｲｶﾞ</t>
  </si>
  <si>
    <t>ｶﾄｳ ｼｭﾝ</t>
  </si>
  <si>
    <t>ﾀﾆｸﾞﾁ ﾏｲﾔ</t>
  </si>
  <si>
    <t>ｲﾜﾓﾄ ｷｮｳﾍｲ</t>
  </si>
  <si>
    <t>ﾅｶﾔﾏ ﾀｶﾄ</t>
  </si>
  <si>
    <t>ﾌﾅﾊｼ ｺｳｽｹ</t>
  </si>
  <si>
    <t>ﾔﾏﾓﾄ ｾｲｷ</t>
  </si>
  <si>
    <t>ｵｵﾜｷ ﾏｻｼ</t>
  </si>
  <si>
    <t>ﾊｷﾞﾜﾗ ﾏｺﾄ</t>
  </si>
  <si>
    <t>ｽｷﾞﾔﾏ ﾘｮｳﾀ</t>
  </si>
  <si>
    <t>ｶｻｲ ｹﾝｲﾁﾛｳ</t>
  </si>
  <si>
    <t>ｼﾝｸﾞｳ ﾖｼﾋﾛ</t>
  </si>
  <si>
    <t>ｲﾘﾌﾈ ﾘｮｳﾀ</t>
  </si>
  <si>
    <t>ｼﾊﾞﾔﾏ ﾏｻﾕｷ</t>
  </si>
  <si>
    <t>ﾌｸｵｶ ﾀｲﾁ</t>
  </si>
  <si>
    <t>ﾉﾑﾗ ﾀｶｷ</t>
  </si>
  <si>
    <t>ﾀｹｲ ﾕｳｻｸ</t>
  </si>
  <si>
    <t>ﾀﾅｶ ﾘﾋﾄ</t>
  </si>
  <si>
    <t>ﾓﾘｵｶ ﾀｶﾌﾐ</t>
  </si>
  <si>
    <t>ｵｵﾊﾗ ﾀｸﾄ</t>
  </si>
  <si>
    <t>ﾌｼﾞﾀ ﾕｳﾏ</t>
  </si>
  <si>
    <t>ﾋﾗｲ ﾊﾙｷ</t>
  </si>
  <si>
    <t>ｻﾄｳ ｺｳﾍｲ</t>
  </si>
  <si>
    <t>ﾀﾆｸﾞﾁ ﾕｲﾄ</t>
  </si>
  <si>
    <t>ﾔﾏﾀﾞ ﾀｹﾋﾛ</t>
  </si>
  <si>
    <t>ｲﾄｳ ﾕｳﾔ</t>
  </si>
  <si>
    <t>ｶﾜｶﾐ ﾀｸﾐ</t>
  </si>
  <si>
    <t>ﾏﾂﾀﾞ ﾖｼﾋﾛ</t>
  </si>
  <si>
    <t>ﾆｼﾀﾞ ﾘｮｳﾔ</t>
  </si>
  <si>
    <t>ｳﾁﾀﾞ ﾄﾓﾋﾃﾞ</t>
  </si>
  <si>
    <t>ｾｷﾉｳ ﾕｳﾀﾞｲ</t>
  </si>
  <si>
    <t>ｸﾆｼ ﾋﾛﾄ</t>
  </si>
  <si>
    <t>ﾁﾊﾞ ﾄｼｷ</t>
  </si>
  <si>
    <t>ﾌﾙﾊﾀ ｹﾝﾄ</t>
  </si>
  <si>
    <t>ﾏﾂﾅｶﾞ ﾕｷﾋﾛ</t>
  </si>
  <si>
    <t>ｲｲﾀﾞ ｺｳﾍｲ</t>
  </si>
  <si>
    <t>ｲﾜｲ ﾋﾛｷ</t>
  </si>
  <si>
    <t>ｽｽﾞｷ ﾀｹﾋﾛ</t>
  </si>
  <si>
    <t>ｽﾐﾔ ﾖｼｷ</t>
  </si>
  <si>
    <t>ﾀｶﾞ ｼｭﾝｽｹ</t>
  </si>
  <si>
    <t>ﾀｹﾊﾗ ﾕｳｽｹ</t>
  </si>
  <si>
    <t>ﾏﾉ ﾕｳﾀﾛｳ</t>
  </si>
  <si>
    <t>ｲｶﾞﾗｼ ﾊﾔﾄ</t>
  </si>
  <si>
    <t>ｲｸﾀ ﾕｳｷ</t>
  </si>
  <si>
    <t>ｵｵｳﾁ ｼﾝﾔ</t>
  </si>
  <si>
    <t>ｵｶﾞﾜ ﾐｽﾞｷ</t>
  </si>
  <si>
    <t>ｺﾊﾞﾔｼ ﾖｳｽｹ</t>
  </si>
  <si>
    <t>ｺﾔﾏ ﾜﾀﾙ</t>
  </si>
  <si>
    <t>ｺﾝﾄﾞｳ ﾄｼﾔ</t>
  </si>
  <si>
    <t>ｻｲﾄｳ ｼｭﾝｽｹ</t>
  </si>
  <si>
    <t>ｻｲﾄｳ ﾐｷﾄｼ</t>
  </si>
  <si>
    <t>ｼﾐｽﾞ ﾀｶﾔ</t>
  </si>
  <si>
    <t>ｼﾝｶｲ ﾘｮｳｼﾞ</t>
  </si>
  <si>
    <t>ﾂｶﾓﾄ ﾘｮｳｼﾞ</t>
  </si>
  <si>
    <t>ﾓﾀﾞ ﾀｶﾋﾛ</t>
  </si>
  <si>
    <t>ﾓﾘ ﾉﾌﾞﾋﾄ</t>
  </si>
  <si>
    <t>ｱﾀﾞﾁ ｾｲﾔ</t>
  </si>
  <si>
    <t>ｲｶﾞｻｷ ｶｽﾞﾔ</t>
  </si>
  <si>
    <t>ｵｵｴ ﾀｶｼ</t>
  </si>
  <si>
    <t>ｵｷｼﾞﾏ ﾕｳｷ</t>
  </si>
  <si>
    <t>ｶｯﾀ ﾃﾂﾌﾐ</t>
  </si>
  <si>
    <t>ｶﾜｶﾐ ﾁｶﾗ</t>
  </si>
  <si>
    <t>ｷﾖﾊﾗ ｶｽﾞﾏ</t>
  </si>
  <si>
    <t>ｺﾊﾞﾔｼ ｱﾂｷ</t>
  </si>
  <si>
    <t>ﾅｶﾑﾗ ｺｳｼ</t>
  </si>
  <si>
    <t>ﾊｾｶﾞﾜ ｶｽﾞｷ</t>
  </si>
  <si>
    <t>ﾏﾁﾀﾞ ｹﾞﾝ</t>
  </si>
  <si>
    <t>ﾔﾏﾊﾗ ｺｳﾀﾛｳ</t>
  </si>
  <si>
    <t>ﾜﾀﾞ ｼﾝﾀﾛｳ</t>
  </si>
  <si>
    <t>ﾄﾐﾀﾞ ﾘｮｳ</t>
  </si>
  <si>
    <t>ｲﾄｳ ﾕｳｷ</t>
  </si>
  <si>
    <t>ｲｼｸﾞﾛ ﾜﾀﾙ</t>
  </si>
  <si>
    <t>ｵｵｲﾁ ｹｲﾔ</t>
  </si>
  <si>
    <t>ｵｸﾀﾞ ｼｭｳｼﾞ</t>
  </si>
  <si>
    <t>ｸｽﾐ ｶｽﾞｼ</t>
  </si>
  <si>
    <t>ﾆｼﾀﾞ ｱﾔﾄ</t>
  </si>
  <si>
    <t>ﾊﾔｶﾜ ｶｽﾞｷ</t>
  </si>
  <si>
    <t>ﾓﾄｵ ｶｲﾄ</t>
  </si>
  <si>
    <t>ﾓﾘ ｹﾝﾀﾛｳ</t>
  </si>
  <si>
    <t>ｲｿﾍﾞ ﾕｳﾄ</t>
  </si>
  <si>
    <t>ｷﾀｶﾞﾜ ｼｮｳｺﾞ</t>
  </si>
  <si>
    <t>ｻｶｸﾞﾁ ﾋﾅﾀ</t>
  </si>
  <si>
    <t>ｻﾝﾏ ｷｮｳﾍｲ</t>
  </si>
  <si>
    <t>ｿｶﾞ ﾂｶｻ</t>
  </si>
  <si>
    <t>ﾀﾅｶ ｼｮｳﾔ</t>
  </si>
  <si>
    <t>ﾆﾉﾐﾔ ﾘｮｳｽｹ</t>
  </si>
  <si>
    <t>ｺﾝﾄﾞｳ ｹｲﾀ</t>
  </si>
  <si>
    <t>ﾌｼﾞﾔ ﾕｳｷ</t>
  </si>
  <si>
    <t>ﾅｶﾑﾗ ｲｸﾄ</t>
  </si>
  <si>
    <t>ﾓﾘｼｹﾞ ｶｽﾞﾏ</t>
  </si>
  <si>
    <t>ｵｶﾔｽ ﾀﾂﾔ</t>
  </si>
  <si>
    <t>ｻｶｷﾊﾞﾗ ｱｷﾋﾄ</t>
  </si>
  <si>
    <t>ﾀｶﾂｼﾞ ﾏｻﾔ</t>
  </si>
  <si>
    <t>ﾀｶﾊｼ ｼｭﾝﾔ</t>
  </si>
  <si>
    <t>ﾐﾔｻﾞｷ ﾕｳﾄ</t>
  </si>
  <si>
    <t>ｲｲｼﾞﾏ ﾉﾌﾞﾋﾛ</t>
  </si>
  <si>
    <t>ｲｹﾉｳｴ ｺｳｷ</t>
  </si>
  <si>
    <t>ｲｻﾔﾏ ﾋﾃﾞｱｷ</t>
  </si>
  <si>
    <t>ｲﾉｳｴ ﾋｻｼ</t>
  </si>
  <si>
    <t>ｲﾜﾅｶﾞ ﾄﾓｷ</t>
  </si>
  <si>
    <t>ｴﾅﾐ ﾖｼﾋﾛ</t>
  </si>
  <si>
    <t>ｴﾑﾗ ﾂﾊﾞｻ</t>
  </si>
  <si>
    <t>ｶﾜﾀ ｼﾞｭﾝﾍﾟｲ</t>
  </si>
  <si>
    <t>ｶﾝﾍﾞ ﾐｷﾔ</t>
  </si>
  <si>
    <t>ｺﾏﾂ ｹｲﾄ</t>
  </si>
  <si>
    <t>ｻｻｷ ｶｲｾｲ</t>
  </si>
  <si>
    <t>ｻﾀﾞ ﾚﾝﾀﾛｳ</t>
  </si>
  <si>
    <t>ｼｵﾐ ﾀﾂﾔ</t>
  </si>
  <si>
    <t>ｼﾉﾀﾞ ﾀｸﾐ</t>
  </si>
  <si>
    <t>ｼﾏ ﾖｼﾋﾄ</t>
  </si>
  <si>
    <t>ｽｽﾞｷ ﾘｷﾄ</t>
  </si>
  <si>
    <t>ﾀｶﾀﾞ ﾕｳｷ</t>
  </si>
  <si>
    <t>ﾀﾈﾑﾗ ｼｭﾝｽｹ</t>
  </si>
  <si>
    <t>ﾅｶｵ ｶｽﾞｷ</t>
  </si>
  <si>
    <t>ﾆｼｸﾞﾁ ｼｮｳﾖｳ</t>
  </si>
  <si>
    <t>ﾉﾓﾄ ﾕｳｾｲ</t>
  </si>
  <si>
    <t>ﾊﾔｶﾜ ﾄﾓｷ</t>
  </si>
  <si>
    <t>ﾌｼﾞﾓﾄ ｼｭﾝｽｹ</t>
  </si>
  <si>
    <t>ﾎｿﾀﾞ ﾘｮｳﾀ</t>
  </si>
  <si>
    <t>ﾏﾂｳﾗ ｼﾞｭｷﾔ</t>
  </si>
  <si>
    <t>ﾏﾂﾊｼ ｻﾈﾄ</t>
  </si>
  <si>
    <t>ﾏﾂﾊﾞﾗ ｵｻﾑ</t>
  </si>
  <si>
    <t>ﾐﾅｶﾀ ﾄｷ</t>
  </si>
  <si>
    <t>ﾔﾉ ﾘｭｳｽｹ</t>
  </si>
  <si>
    <t>ﾜﾀﾅﾍﾞ ﾘｸﾔ</t>
  </si>
  <si>
    <t>ｲｼｶﾜ ｼｭﾝﾀ</t>
  </si>
  <si>
    <t>ｲｼｶﾜ ﾀﾞｲｽｹ</t>
  </si>
  <si>
    <t>ｳｵｳﾗ ﾕｳｷ</t>
  </si>
  <si>
    <t>ｶﾂﾗﾀﾞ ﾐｽﾞｷ</t>
  </si>
  <si>
    <t>ｶﾈﾔﾏ ﾀｶﾕｷ</t>
  </si>
  <si>
    <t>ｺﾊﾞﾔｼ ｼﾞｭﾝｵﾏｰﾄﾞｩ</t>
  </si>
  <si>
    <t>ｼｵﾔ ｺﾉﾊ</t>
  </si>
  <si>
    <t>ｽｷﾞﾔﾏ ﾘｮｳﾀﾛｳ</t>
  </si>
  <si>
    <t>ﾀｶﾊｼ ﾗｲ</t>
  </si>
  <si>
    <t>ﾀﾅｶ ﾘｮｳｺﾞ</t>
  </si>
  <si>
    <t>ﾀﾅﾊｼ ﾘｸ</t>
  </si>
  <si>
    <t>ﾀﾊﾗ ﾚﾝ</t>
  </si>
  <si>
    <t>ﾂﾙ ﾘｮｳｽｹ</t>
  </si>
  <si>
    <t>ﾅﾍﾞｼﾏ ﾅｵｷ</t>
  </si>
  <si>
    <t>ﾉﾊﾗ ｶﾝﾀ</t>
  </si>
  <si>
    <t>ﾊﾗ ﾚﾉﾝ</t>
  </si>
  <si>
    <t>ﾋﾉ ﾚﾝ</t>
  </si>
  <si>
    <t>ﾌｼﾞｻﾜ ﾖｳｽｹ</t>
  </si>
  <si>
    <t>ﾌｼﾞﾓﾄ ﾕｳｼﾞﾝ</t>
  </si>
  <si>
    <t>ﾎﾘﾀ ｱﾕﾑ</t>
  </si>
  <si>
    <t>ﾏｴｱﾜｸﾗ ｺｳﾀ</t>
  </si>
  <si>
    <t>ﾏﾂﾓﾄ ﾘｮｳｶﾞ</t>
  </si>
  <si>
    <t>ﾓﾁﾂﾞｷ ﾘｸ</t>
  </si>
  <si>
    <t>ﾔﾏｳﾁ ﾕｳﾀ</t>
  </si>
  <si>
    <t>ﾔﾏﾓﾄ ｹﾝﾔ</t>
  </si>
  <si>
    <t>ｱｻｶﾜ ﾅｵｷ</t>
  </si>
  <si>
    <t>ｲｹﾀﾞ ﾕｳﾄ</t>
  </si>
  <si>
    <t>ｲｼﾞｭｳ ｾｲﾔ</t>
  </si>
  <si>
    <t>ｲﾏﾁ ﾌﾐﾔ</t>
  </si>
  <si>
    <t>ｳｽｲ ﾄﾓﾔ</t>
  </si>
  <si>
    <t>ｵｵｼﾏ ﾐﾉﾙ</t>
  </si>
  <si>
    <t>ｵｶｻﾞｷ ﾀｲｶﾞ</t>
  </si>
  <si>
    <t>ｷﾓﾄ ﾘｮｳｼﾞ</t>
  </si>
  <si>
    <t>ｼｵﾐ ﾕｳﾄ</t>
  </si>
  <si>
    <t>ｽﾐ ﾔｽﾋﾛ</t>
  </si>
  <si>
    <t>ﾀｹﾓﾄ ﾀﾂﾔ</t>
  </si>
  <si>
    <t>ﾀﾁﾊﾞﾅ ｶｲ</t>
  </si>
  <si>
    <t>ﾁﾈﾝ ｻｴﾙ</t>
  </si>
  <si>
    <t>ﾅｶｲ ｼｮｳｷ</t>
  </si>
  <si>
    <t>ﾅﾊ ﾘｭｳｾｲ</t>
  </si>
  <si>
    <t>ﾉｳﾄﾞ ｼｮｳｷ</t>
  </si>
  <si>
    <t>ﾐﾔｼﾞﾏ ｼｭﾘ</t>
  </si>
  <si>
    <t>ﾑﾗｶﾐ ｶｽﾞﾏ</t>
  </si>
  <si>
    <t>ﾖｼﾑﾗ ﾀｸﾔ</t>
  </si>
  <si>
    <t>ｱﾝﾄﾞｳ ｺｳﾍｲ</t>
  </si>
  <si>
    <t>ｶﾐｻﾞﾄ ﾕｳｼﾞ</t>
  </si>
  <si>
    <t>ﾌｸﾄﾐ ﾀﾂﾔ</t>
  </si>
  <si>
    <t>ﾐｽﾞｶﾐ ﾕｳﾄ</t>
  </si>
  <si>
    <t>ｱｻﾉ ｼｭﾝｽｹ</t>
  </si>
  <si>
    <t>ｲﾄｳ ｾｲﾔ</t>
  </si>
  <si>
    <t>ｵｷﾀ ﾘｭｳｾｲ</t>
  </si>
  <si>
    <t>ｶｼﾜ ﾁﾋﾛ</t>
  </si>
  <si>
    <t>ﾅｶﾑﾗ ｻﾄｼ</t>
  </si>
  <si>
    <t>ﾋﾀﾆ ﾕｳｷ</t>
  </si>
  <si>
    <t>ﾏｽﾀﾞ ｹｲﾀ</t>
  </si>
  <si>
    <t>ﾑﾗｶﾐ ｼｭｳ</t>
  </si>
  <si>
    <t>ﾔﾏｼﾛ ｺｳﾀﾞｲ</t>
  </si>
  <si>
    <t>ｲﾋﾞ ﾀｸﾔ</t>
  </si>
  <si>
    <t>ｴﾉｶﾜ ﾊﾙｷ</t>
  </si>
  <si>
    <t>ｵｵﾊｼ ｺｳﾀﾛｳ</t>
  </si>
  <si>
    <t>ｶﾐｺｶﾞﾜ ﾘｳｷ</t>
  </si>
  <si>
    <t>ｻｶｷﾊﾞﾗ ﾘｸ</t>
  </si>
  <si>
    <t>ﾂﾁｶﾜ ﾐｷﾔ</t>
  </si>
  <si>
    <t>ﾆｼﾑﾗ ﾘｮｳ</t>
  </si>
  <si>
    <t>ﾆｼﾌﾞ ﾀｶｼ</t>
  </si>
  <si>
    <t>ﾜﾀﾅﾍﾞ ｼｮｳﾔ</t>
  </si>
  <si>
    <t>ﾔﾏﾀﾞ ﾀｶﾖｼ</t>
  </si>
  <si>
    <t>ﾀﾑﾗ ﾘｸ</t>
  </si>
  <si>
    <t>ｵﾀﾞ ﾏｻﾔ</t>
  </si>
  <si>
    <t>M2</t>
  </si>
  <si>
    <t>M1</t>
  </si>
  <si>
    <t>S2</t>
  </si>
  <si>
    <t>S1</t>
  </si>
  <si>
    <t>名古屋女子大学</t>
  </si>
  <si>
    <t>北野　有紀</t>
  </si>
  <si>
    <t>松本　扶弥</t>
  </si>
  <si>
    <t>山神　銘鈴</t>
  </si>
  <si>
    <t>鋤柄　友香</t>
  </si>
  <si>
    <t>成田　瑠菜</t>
  </si>
  <si>
    <t>中田　寛乃</t>
  </si>
  <si>
    <t>石川　楓</t>
  </si>
  <si>
    <t>高見　香澄</t>
  </si>
  <si>
    <t>神谷　もも</t>
  </si>
  <si>
    <t>園原　晶</t>
  </si>
  <si>
    <t>藤井　彩夏</t>
  </si>
  <si>
    <t>髙野　愛華</t>
  </si>
  <si>
    <t>清水　雪花</t>
  </si>
  <si>
    <t>宇野　佑紀</t>
  </si>
  <si>
    <t>稲葉　早恵</t>
  </si>
  <si>
    <t>吉村　月乃</t>
  </si>
  <si>
    <t>星野　楓香</t>
  </si>
  <si>
    <t>中川　琴絵</t>
  </si>
  <si>
    <t>水谷　早希</t>
  </si>
  <si>
    <t>今碇　真未</t>
  </si>
  <si>
    <t>竹下　悠香</t>
  </si>
  <si>
    <t>岸野　志歩</t>
  </si>
  <si>
    <t>掛川　栞</t>
  </si>
  <si>
    <t>山下　南帆</t>
  </si>
  <si>
    <t>澤田　萌乃</t>
  </si>
  <si>
    <t>桐山　菜奈子</t>
  </si>
  <si>
    <t>松浦　藍子</t>
  </si>
  <si>
    <t>山口　葉菜</t>
  </si>
  <si>
    <t>田中　槙</t>
  </si>
  <si>
    <t>河合　李胡</t>
  </si>
  <si>
    <t>山田　明日香</t>
  </si>
  <si>
    <t>杉山　莉聖</t>
  </si>
  <si>
    <t>直井　陽奈</t>
  </si>
  <si>
    <t>渡部　琴子</t>
  </si>
  <si>
    <t>水漉　菜穂子</t>
  </si>
  <si>
    <t>佐伯　穂乃香</t>
  </si>
  <si>
    <t>扇谷　結愛</t>
  </si>
  <si>
    <t>平山　未来</t>
  </si>
  <si>
    <t>鈴木　輝</t>
  </si>
  <si>
    <t>出口　瑞歩</t>
  </si>
  <si>
    <t>太田　千夏</t>
  </si>
  <si>
    <t>木俣　穂香</t>
  </si>
  <si>
    <t>九谷　葉月</t>
  </si>
  <si>
    <t>中川　晴菜</t>
  </si>
  <si>
    <t>磯村　江里</t>
  </si>
  <si>
    <t>加藤　由樹子</t>
  </si>
  <si>
    <t>原田　あすか</t>
  </si>
  <si>
    <t>加藤　桃佳</t>
  </si>
  <si>
    <t>大野　綾音</t>
  </si>
  <si>
    <t>大町　ゆい</t>
  </si>
  <si>
    <t>加藤　晶</t>
  </si>
  <si>
    <t>西原　琳</t>
  </si>
  <si>
    <t>丹羽　菜々子</t>
  </si>
  <si>
    <t>平下　美波</t>
  </si>
  <si>
    <t>水野　瑛梨</t>
  </si>
  <si>
    <t>伊藤　麻有</t>
  </si>
  <si>
    <t>臼田　菜々美</t>
  </si>
  <si>
    <t>金田　紗耶乃</t>
  </si>
  <si>
    <t>小玉　りえ</t>
  </si>
  <si>
    <t>榊原　梨子</t>
  </si>
  <si>
    <t>佐々木　萌</t>
  </si>
  <si>
    <t>中﨑　仁絵</t>
  </si>
  <si>
    <t>原　侑子</t>
  </si>
  <si>
    <t>八木　穂乃花</t>
  </si>
  <si>
    <t>安田　侑紗</t>
  </si>
  <si>
    <t>生駒　志穂</t>
  </si>
  <si>
    <t>太田　実花</t>
  </si>
  <si>
    <t>大野　百花</t>
  </si>
  <si>
    <t>大橋　愛実</t>
  </si>
  <si>
    <t>影山　杏</t>
  </si>
  <si>
    <t>北川　和</t>
  </si>
  <si>
    <t>久保田　世菜</t>
  </si>
  <si>
    <t>菰田　梨香子</t>
  </si>
  <si>
    <t>近藤　七海</t>
  </si>
  <si>
    <t>清水　美里</t>
  </si>
  <si>
    <t>玉田　歩未</t>
  </si>
  <si>
    <t>内藤　未彩</t>
  </si>
  <si>
    <t>本藤　歩</t>
  </si>
  <si>
    <t>森田　祐美</t>
  </si>
  <si>
    <t>横山　綾香</t>
  </si>
  <si>
    <t>藤井　亜子</t>
  </si>
  <si>
    <t>山中　今日香</t>
  </si>
  <si>
    <t>陶山　朋伽</t>
  </si>
  <si>
    <t>山佐　氷貴</t>
  </si>
  <si>
    <t>手島　萌乃</t>
  </si>
  <si>
    <t>多賀　みこと</t>
  </si>
  <si>
    <t>小島　一乃</t>
  </si>
  <si>
    <t>髙間　汐美</t>
  </si>
  <si>
    <t>加藤　綾菜</t>
  </si>
  <si>
    <t>田口　史佳</t>
  </si>
  <si>
    <t>青木　恵理</t>
  </si>
  <si>
    <t>松浦　咲笑</t>
  </si>
  <si>
    <t>馬込　千帆</t>
  </si>
  <si>
    <t>川口　寿里菜</t>
  </si>
  <si>
    <t>栗崎　涼子</t>
  </si>
  <si>
    <t>鈴木　映里奈</t>
  </si>
  <si>
    <t>辻　有咲</t>
  </si>
  <si>
    <t>服部　花奈</t>
  </si>
  <si>
    <t>平床　杏実</t>
  </si>
  <si>
    <t>青島　祐実</t>
  </si>
  <si>
    <t>金城　かれん</t>
  </si>
  <si>
    <t>安藤　魅羽</t>
  </si>
  <si>
    <t>下原　渚</t>
  </si>
  <si>
    <t>加藤　優果</t>
  </si>
  <si>
    <t>山田　愛海郁</t>
  </si>
  <si>
    <t>北村　愛</t>
  </si>
  <si>
    <t>天城　帆乃香</t>
  </si>
  <si>
    <t>近藤　彩加</t>
  </si>
  <si>
    <t>菅嶋　悠乃</t>
  </si>
  <si>
    <t>高橋　郁乃</t>
  </si>
  <si>
    <t>宮田　伊毬</t>
  </si>
  <si>
    <t>宮本　薫</t>
  </si>
  <si>
    <t>光部　凪沙</t>
  </si>
  <si>
    <t>権田　結希</t>
  </si>
  <si>
    <t>杉浦　穂乃加</t>
  </si>
  <si>
    <t>橋田　梨乃</t>
  </si>
  <si>
    <t>今村　瑞穂</t>
  </si>
  <si>
    <t>髙木　優子</t>
  </si>
  <si>
    <t>鶴井　美里</t>
  </si>
  <si>
    <t>森川　絵美子</t>
  </si>
  <si>
    <t>飯嶌　あかり</t>
  </si>
  <si>
    <t>佐藤　百花</t>
  </si>
  <si>
    <t>山本　実友菜</t>
  </si>
  <si>
    <t>明星　光</t>
  </si>
  <si>
    <t>田村　芽生</t>
  </si>
  <si>
    <t>長屋　美月</t>
  </si>
  <si>
    <t>牧　すずな</t>
  </si>
  <si>
    <t>大谷　菜々子</t>
  </si>
  <si>
    <t>木下　真由香</t>
  </si>
  <si>
    <t>後藤　梨奈</t>
  </si>
  <si>
    <t>豊永　香音</t>
  </si>
  <si>
    <t>本間　汐音</t>
  </si>
  <si>
    <t>矢来　舞香</t>
  </si>
  <si>
    <t>矢島　風香</t>
  </si>
  <si>
    <t>吉村　奈々</t>
  </si>
  <si>
    <t>糟谷　友里</t>
  </si>
  <si>
    <t>髙田　彩佳</t>
  </si>
  <si>
    <t>南部　珠璃</t>
  </si>
  <si>
    <t>浦田　晏那</t>
  </si>
  <si>
    <t>古藤　寧々</t>
  </si>
  <si>
    <t>藤本　咲良</t>
  </si>
  <si>
    <t>堀田　葉月</t>
  </si>
  <si>
    <t>増田　奈緒</t>
  </si>
  <si>
    <t>清水　はる</t>
  </si>
  <si>
    <t>千野　美幸</t>
  </si>
  <si>
    <t>河合　裕野</t>
  </si>
  <si>
    <t>立見　真央</t>
  </si>
  <si>
    <t>近藤　沙南</t>
  </si>
  <si>
    <t>端山　陽向</t>
  </si>
  <si>
    <t>伊藤　瑠莉彩</t>
  </si>
  <si>
    <t>猪岡　真帆</t>
  </si>
  <si>
    <t>平野　栞菜</t>
  </si>
  <si>
    <t>神谷　優希</t>
  </si>
  <si>
    <t>髙瀬　唯奈</t>
  </si>
  <si>
    <t>柴﨑　五月</t>
  </si>
  <si>
    <t>鈴木　朱音</t>
  </si>
  <si>
    <t>永島　美紀</t>
  </si>
  <si>
    <t>富岡　実乃梨</t>
  </si>
  <si>
    <t>八木　明梨</t>
  </si>
  <si>
    <t>橋　あぐり</t>
  </si>
  <si>
    <t>志村　和香奈</t>
  </si>
  <si>
    <t>森　野々花</t>
  </si>
  <si>
    <t>吉田　瑠那</t>
  </si>
  <si>
    <t>祖父江　真衣</t>
  </si>
  <si>
    <t>大坪　恵</t>
  </si>
  <si>
    <t>浅井　瑞貴</t>
  </si>
  <si>
    <t>宮下　優</t>
  </si>
  <si>
    <t>蜷川　真由</t>
  </si>
  <si>
    <t>安藤　優美子</t>
  </si>
  <si>
    <t>山本　樹音</t>
  </si>
  <si>
    <t>中内　彩虹</t>
  </si>
  <si>
    <t>松尾　有紗</t>
  </si>
  <si>
    <t>神谷　亜依</t>
  </si>
  <si>
    <t>久米　陽奏子</t>
  </si>
  <si>
    <t>加藤　亜季</t>
  </si>
  <si>
    <t>山田　桃子</t>
  </si>
  <si>
    <t>柴田　寛子</t>
  </si>
  <si>
    <t>飯塚　寿音</t>
  </si>
  <si>
    <t>山本　彩加</t>
  </si>
  <si>
    <t>鈴木　水悠</t>
  </si>
  <si>
    <t>水島　恵</t>
  </si>
  <si>
    <t>木邨　天香</t>
  </si>
  <si>
    <t>直井　美紗子</t>
  </si>
  <si>
    <t>尾関　祐子</t>
  </si>
  <si>
    <t>桜井　菜緒</t>
  </si>
  <si>
    <t>田嶋　詩</t>
  </si>
  <si>
    <t>清水　夏波</t>
  </si>
  <si>
    <t>三浦　紗瑛</t>
  </si>
  <si>
    <t>藤田　ゆうか</t>
  </si>
  <si>
    <t>中川　晴子</t>
  </si>
  <si>
    <t>黒川　ももか</t>
  </si>
  <si>
    <t>塩崎　葵</t>
  </si>
  <si>
    <t>志和　真純</t>
  </si>
  <si>
    <t>向井　智香</t>
  </si>
  <si>
    <t>加世田　梨花</t>
  </si>
  <si>
    <t>加藤　綾華</t>
  </si>
  <si>
    <t>小森　星七</t>
  </si>
  <si>
    <t>井上　葉南</t>
  </si>
  <si>
    <t>鴨志田　海来</t>
  </si>
  <si>
    <t>高松　智美ムセンビ</t>
  </si>
  <si>
    <t>藤ケ森　美晴</t>
  </si>
  <si>
    <t>松澤　綾音</t>
  </si>
  <si>
    <t>水澤　唯菜</t>
  </si>
  <si>
    <t>和田　有菜</t>
  </si>
  <si>
    <t>井内　月野</t>
  </si>
  <si>
    <t>林　夏月</t>
  </si>
  <si>
    <t>杉山　世梨奈</t>
  </si>
  <si>
    <t>平良　さき</t>
  </si>
  <si>
    <t>中井　香那</t>
  </si>
  <si>
    <t>水野　舞音</t>
  </si>
  <si>
    <t>安達　萌乃</t>
  </si>
  <si>
    <t>川野　伶奈</t>
  </si>
  <si>
    <t>玉田　唯</t>
  </si>
  <si>
    <t>冨田　瑞海</t>
  </si>
  <si>
    <t>中村　向日葵</t>
  </si>
  <si>
    <t>平子　侑</t>
  </si>
  <si>
    <t>石浦　藍里</t>
  </si>
  <si>
    <t>小林　聖</t>
  </si>
  <si>
    <t>今野　絵梨香</t>
  </si>
  <si>
    <t>白木　七星</t>
  </si>
  <si>
    <t>岸野　明日香</t>
  </si>
  <si>
    <t>ｷﾀﾉ ﾕｳｷ</t>
  </si>
  <si>
    <t>ﾏﾂﾓﾄ ﾌﾐ</t>
  </si>
  <si>
    <t>ﾔﾏｶﾞﾐ ﾒｲﾘﾝ</t>
  </si>
  <si>
    <t>ｽｷｶﾞﾗ ﾕｶ</t>
  </si>
  <si>
    <t>ﾅﾘﾀ ﾙﾅ</t>
  </si>
  <si>
    <t>ﾅｶﾀﾞ ﾋﾛﾉ</t>
  </si>
  <si>
    <t>ｲｼｶﾜ ｶｴﾃﾞ</t>
  </si>
  <si>
    <t>ﾀｶﾐ ｶｽﾐ</t>
  </si>
  <si>
    <t>ｶﾐﾔ ﾓﾓ</t>
  </si>
  <si>
    <t>ｿﾉﾊﾗ ｱｷﾗ</t>
  </si>
  <si>
    <t>ﾌｼﾞｲ ｻｲｶ</t>
  </si>
  <si>
    <t>ﾀｶﾉ ｱｲｶ</t>
  </si>
  <si>
    <t>ｼﾐｽﾞ ﾕｷｶ</t>
  </si>
  <si>
    <t>ｳﾉ ﾕｳｷ</t>
  </si>
  <si>
    <t>ｲﾅﾊﾞ ｻｴ</t>
  </si>
  <si>
    <t>ｶｼﾜﾔ ﾐｸ</t>
  </si>
  <si>
    <t>ﾖｼﾑﾗ ﾂｷﾉ</t>
  </si>
  <si>
    <t>ﾎｼﾉ ﾌｳｶ</t>
  </si>
  <si>
    <t>ﾅｶｶﾞﾜ ｺﾄｴ</t>
  </si>
  <si>
    <t>ﾐｽﾞﾀﾆ ｻｷ</t>
  </si>
  <si>
    <t>ｲﾏｲｶﾘ ﾏﾐ</t>
  </si>
  <si>
    <t>ﾀｹｼﾀ ﾊﾙｶ</t>
  </si>
  <si>
    <t>ｷｼﾉ ｼﾎ</t>
  </si>
  <si>
    <t>ｶｹｶﾞﾜ ｼｵﾘ</t>
  </si>
  <si>
    <t>ﾔﾏｼﾀ ﾅﾎ</t>
  </si>
  <si>
    <t>ｻﾜﾀﾞ ﾓｴﾉ</t>
  </si>
  <si>
    <t>ｷﾘﾔﾏ ﾅﾅｺ</t>
  </si>
  <si>
    <t>ﾏﾂｳﾗ ｱｲｺ</t>
  </si>
  <si>
    <t>ﾔﾏｸﾞﾁ ﾊﾅ</t>
  </si>
  <si>
    <t>ﾀﾅｶ ﾏｷ</t>
  </si>
  <si>
    <t>ｶﾜｲ ﾘｺ</t>
  </si>
  <si>
    <t>ﾔﾏﾀﾞ ｱｽｶ</t>
  </si>
  <si>
    <t>ｽｷﾞﾔﾏ ﾘｾ</t>
  </si>
  <si>
    <t>ﾅｵｲ ﾊﾙﾅ</t>
  </si>
  <si>
    <t>ﾜﾀﾅﾍﾞ ｺﾄｺ</t>
  </si>
  <si>
    <t>ﾐｽﾞｺｼ ﾅﾎｺ</t>
  </si>
  <si>
    <t>ｻｴｷ ﾎﾉｶ</t>
  </si>
  <si>
    <t>ｵｵｷﾞﾀﾞﾆ ﾕｳｱ</t>
  </si>
  <si>
    <t>ﾋﾗﾔﾏ ﾐｸ</t>
  </si>
  <si>
    <t>ｽｽﾞｷ ｷﾗﾘ</t>
  </si>
  <si>
    <t>ﾃﾞｸﾞﾁ ﾐｽﾞﾎ</t>
  </si>
  <si>
    <t>ｵｵﾀ ﾁﾅﾂ</t>
  </si>
  <si>
    <t>ｷﾏﾀ ﾎﾉｶ</t>
  </si>
  <si>
    <t>ｸﾀﾆ ﾊﾂﾞｷ</t>
  </si>
  <si>
    <t>ﾅｶｶﾞﾜ ﾊﾙﾅ</t>
  </si>
  <si>
    <t>ｲｿﾑﾗ ｴﾘ</t>
  </si>
  <si>
    <t>ｶﾄｳ ﾕｷｺ</t>
  </si>
  <si>
    <t>ﾊﾗﾀﾞ ｱｽｶ</t>
  </si>
  <si>
    <t>ｶﾄｳ ﾓﾓｶ</t>
  </si>
  <si>
    <t>ｵｵﾉ ｱﾔﾈ</t>
  </si>
  <si>
    <t>ｵｵﾏﾁ ﾕｲ</t>
  </si>
  <si>
    <t>ｶﾄｳ ｱｷﾗ</t>
  </si>
  <si>
    <t>ﾆｼﾊﾗ ﾘﾝ</t>
  </si>
  <si>
    <t>ﾆﾜ ﾅﾅｺ</t>
  </si>
  <si>
    <t>ﾋﾗｼﾀ ﾐﾅﾐ</t>
  </si>
  <si>
    <t>ﾐｽﾞﾉ ｴﾘ</t>
  </si>
  <si>
    <t>ｱｻﾉ ｻｷ</t>
  </si>
  <si>
    <t>ｲﾄｳ ﾏﾕ</t>
  </si>
  <si>
    <t>ｳｽﾀﾞ ﾅﾅﾐ</t>
  </si>
  <si>
    <t>ｶﾅﾀﾞ ｻﾔﾉ</t>
  </si>
  <si>
    <t>ｺﾀﾞﾏ ﾘｴ</t>
  </si>
  <si>
    <t>ｻｶｷﾊﾞﾗ ﾘｺ</t>
  </si>
  <si>
    <t>ｻｻｷ ﾓｴ</t>
  </si>
  <si>
    <t>ﾅｶｻﾞｷ ﾋﾄｴ</t>
  </si>
  <si>
    <t>ﾊﾗ ﾕｳｺ</t>
  </si>
  <si>
    <t>ﾔｷﾞ ﾎﾉｶ</t>
  </si>
  <si>
    <t>ﾔｽﾀﾞ ｱﾘｻ</t>
  </si>
  <si>
    <t>ｲｺﾏ ｼﾎ</t>
  </si>
  <si>
    <t>ｵｵﾀ ﾐｶ</t>
  </si>
  <si>
    <t>ｵｵﾉ ﾓﾓｶ</t>
  </si>
  <si>
    <t>ｵｵﾊｼ ﾏﾅﾐ</t>
  </si>
  <si>
    <t>ｶｹﾞﾔﾏ ｱﾝ</t>
  </si>
  <si>
    <t>ｷﾀｶﾞﾜ ﾉﾄﾞｶ</t>
  </si>
  <si>
    <t>ｸﾎﾞﾀ ｾﾅ</t>
  </si>
  <si>
    <t>ｺﾓﾀﾞ ﾘｶｺ</t>
  </si>
  <si>
    <t>ｺﾝﾄﾞｳ ﾅﾅﾐ</t>
  </si>
  <si>
    <t>ｼﾐｽﾞ ﾐｻﾄ</t>
  </si>
  <si>
    <t>ﾀﾏﾀﾞ ｱﾕﾐ</t>
  </si>
  <si>
    <t>ﾅｲﾄｳ ﾐｱ</t>
  </si>
  <si>
    <t>ﾎﾝﾄﾞｳ ｱﾕﾑ</t>
  </si>
  <si>
    <t>ﾓﾘﾀ ﾕﾐ</t>
  </si>
  <si>
    <t>ﾖｺﾔﾏ ｱﾔｶ</t>
  </si>
  <si>
    <t>ﾌｼﾞｲ ｱｺ</t>
  </si>
  <si>
    <t>ﾔﾏﾅｶ ｷｮｳｶ</t>
  </si>
  <si>
    <t>ｽﾔﾏ ﾄﾓｶ</t>
  </si>
  <si>
    <t>ﾔﾏｻ ﾋﾀﾞｶ</t>
  </si>
  <si>
    <t>ﾃｼﾏ ﾓｴﾉ</t>
  </si>
  <si>
    <t>ﾀｶﾞ ﾐｺﾄ</t>
  </si>
  <si>
    <t>ｺｼﾞﾏ ｶｽﾞﾉ</t>
  </si>
  <si>
    <t>ﾀｶﾏ ｼｵﾐ</t>
  </si>
  <si>
    <t>ｶﾄｳ ｱﾔﾅ</t>
  </si>
  <si>
    <t>ﾀｸﾞﾁ ﾌﾐｶ</t>
  </si>
  <si>
    <t>ｱｵｷ ｴﾘ</t>
  </si>
  <si>
    <t>ﾏﾂｳﾗ ｻｴ</t>
  </si>
  <si>
    <t>ﾏｺﾞﾒ ﾁﾎ</t>
  </si>
  <si>
    <t>ｶﾜｸﾞﾁ ｼﾞｭﾘﾅ</t>
  </si>
  <si>
    <t>ｸﾘｻｷ ﾘｮｳｺ</t>
  </si>
  <si>
    <t>ｽｽﾞｷ ｴﾘﾅ</t>
  </si>
  <si>
    <t>ﾂｼﾞ ｱﾘｻ</t>
  </si>
  <si>
    <t>ﾊｯﾄﾘ ﾊﾙﾅ</t>
  </si>
  <si>
    <t>ﾋﾗﾄｺ ｱﾐ</t>
  </si>
  <si>
    <t>ｱｵｼﾏ ﾕﾐ</t>
  </si>
  <si>
    <t>ｼﾓﾊﾗ ﾅｷﾞｻ</t>
  </si>
  <si>
    <t>ｶﾄｳ ﾕｳｶ</t>
  </si>
  <si>
    <t>ﾔﾏﾀﾞ ｴﾐｶ</t>
  </si>
  <si>
    <t>ｷﾀﾑﾗ ｱｲ</t>
  </si>
  <si>
    <t>ｱﾏｷﾞ ﾎﾉｶ</t>
  </si>
  <si>
    <t>ｺﾝﾄﾞｳ ｱﾔｶ</t>
  </si>
  <si>
    <t>ﾀｶﾊｼ ｲｸﾉ</t>
  </si>
  <si>
    <t>ﾐﾔﾀﾞ ｲﾏﾘ</t>
  </si>
  <si>
    <t>ﾐﾔﾓﾄ ｶｵﾙ</t>
  </si>
  <si>
    <t>ｺｳﾍﾞ ﾅｷﾞｻ</t>
  </si>
  <si>
    <t>ｺﾞﾝﾀﾞ ﾕｳｷ</t>
  </si>
  <si>
    <t>ｽｷﾞｳﾗ ﾎﾉｶ</t>
  </si>
  <si>
    <t>ﾊｼﾀﾞ ﾘﾉ</t>
  </si>
  <si>
    <t>ｲﾏﾑﾗ ﾐｽﾞﾎ</t>
  </si>
  <si>
    <t>ﾀｶｷ ﾕｳｺ</t>
  </si>
  <si>
    <t>ﾂﾙｲ ﾐｻﾄ</t>
  </si>
  <si>
    <t>ﾓﾘｶﾜ ｴﾐｺ</t>
  </si>
  <si>
    <t>ｲｲｼﾞﾏ ｱｶﾘ</t>
  </si>
  <si>
    <t>ｻﾄｳ ﾓﾓｶ</t>
  </si>
  <si>
    <t>ﾔﾏﾓﾄ ﾐﾕﾅ</t>
  </si>
  <si>
    <t>ｱｹﾎﾞｼ ﾋｶﾙ</t>
  </si>
  <si>
    <t>ｻｲﾄｳ ｱﾔｶ</t>
  </si>
  <si>
    <t>ﾀﾑﾗ ﾒｲ</t>
  </si>
  <si>
    <t>ﾅｶﾞﾔ ﾐﾂｷ</t>
  </si>
  <si>
    <t>ﾏｷ ｽｽﾞﾅ</t>
  </si>
  <si>
    <t>ｵｵﾀﾆ ﾅﾅｺ</t>
  </si>
  <si>
    <t>ｷﾉｼﾀ ﾏﾕｶ</t>
  </si>
  <si>
    <t>ｺﾞﾄｳ ﾘﾅ</t>
  </si>
  <si>
    <t>ﾄﾖﾅｶﾞ ｶﾉﾝ</t>
  </si>
  <si>
    <t>ﾎﾝﾏ ｼｵﾝ</t>
  </si>
  <si>
    <t>ﾔｷﾞ ﾏｲｶ</t>
  </si>
  <si>
    <t>ﾔｼﾞﾏ ﾌｳｶ</t>
  </si>
  <si>
    <t>ﾖｼﾑﾗ ﾅﾅ</t>
  </si>
  <si>
    <t>ｶｽﾔ ﾕﾘ</t>
  </si>
  <si>
    <t>ﾀｶﾀ ｱﾔｶ</t>
  </si>
  <si>
    <t>ﾅﾝﾌﾞ ｼﾞｭﾘ</t>
  </si>
  <si>
    <t>ｳﾗﾀ ｱﾝﾅ</t>
  </si>
  <si>
    <t>ｺﾄｳ ﾈﾈ</t>
  </si>
  <si>
    <t>ﾌｼﾞﾓﾄ ｻﾗ</t>
  </si>
  <si>
    <t>ﾎﾘﾀ ﾊﾂｷ</t>
  </si>
  <si>
    <t>ﾏｽﾀﾞ ﾅｵ</t>
  </si>
  <si>
    <t>ｼﾐｽﾞ ﾊﾙ</t>
  </si>
  <si>
    <t>ﾁﾉ ﾐﾕｷ</t>
  </si>
  <si>
    <t>ｶﾜｲ ﾋﾛﾉ</t>
  </si>
  <si>
    <t>ﾀﾂﾐ ﾏｵ</t>
  </si>
  <si>
    <t>ｺﾝﾄﾞｳ ｻﾅ</t>
  </si>
  <si>
    <t>ﾊﾔﾏ ﾋﾅﾀ</t>
  </si>
  <si>
    <t>ｲﾄｳ ﾙﾘｱ</t>
  </si>
  <si>
    <t>ｲｵｶ ﾏﾎ</t>
  </si>
  <si>
    <t>ﾋﾗﾉ ｶﾝﾅ</t>
  </si>
  <si>
    <t>ｶﾐﾔ ﾕｳｷ</t>
  </si>
  <si>
    <t>ﾀｶｾ ﾕｲﾅ</t>
  </si>
  <si>
    <t>ｼﾊﾞｻｷ ﾒｲ</t>
  </si>
  <si>
    <t>ｽｽﾞｷ ｱｶﾈ</t>
  </si>
  <si>
    <t>ﾅｶﾞｼﾏ ﾐｷ</t>
  </si>
  <si>
    <t>ﾄﾐｵｶ ﾐﾉﾘ</t>
  </si>
  <si>
    <t>ﾔｷﾞ ｱｶﾘ</t>
  </si>
  <si>
    <t>ﾊｼ ｱｸﾞﾘ</t>
  </si>
  <si>
    <t>ｼﾑﾗ ﾜｶﾅ</t>
  </si>
  <si>
    <t>ﾓﾘ ﾉﾉｶ</t>
  </si>
  <si>
    <t>ﾖｼﾀﾞ ﾙﾅ</t>
  </si>
  <si>
    <t>ｿﾌﾞｴ ﾏｲ</t>
  </si>
  <si>
    <t>ｵｵﾂﾎﾞ ﾒｸﾞﾐ</t>
  </si>
  <si>
    <t>ｱｻｲ ﾐｽﾞｷ</t>
  </si>
  <si>
    <t>ﾐﾔｼﾀ ﾕｳｶ</t>
  </si>
  <si>
    <t>ﾆﾅｶﾞﾜ ﾏﾕ</t>
  </si>
  <si>
    <t>ｱﾝﾄﾞｳ ﾕﾐｺ</t>
  </si>
  <si>
    <t>ﾔﾏﾓﾄ ｼﾞｭﾈ</t>
  </si>
  <si>
    <t>ﾅｶｳﾁ ｱﾔｺ</t>
  </si>
  <si>
    <t>ﾏﾂｵ ｱﾘｻ</t>
  </si>
  <si>
    <t>ｶﾐﾔ ｱｲ</t>
  </si>
  <si>
    <t>ｸﾒ ﾋﾅｺ</t>
  </si>
  <si>
    <t>ｶﾄｳ ｱｷ</t>
  </si>
  <si>
    <t>ﾔﾏﾀﾞ ﾓﾓｺ</t>
  </si>
  <si>
    <t>ﾀｶｲｼ ﾏｵ</t>
  </si>
  <si>
    <t>ｼﾊﾞﾀ ﾋﾛｺ</t>
  </si>
  <si>
    <t>ｲｲﾂﾞｶ ﾋｻﾈ</t>
  </si>
  <si>
    <t>ﾔﾏﾓﾄ ｱﾔｶ</t>
  </si>
  <si>
    <t>ｽｽﾞｷ ﾐﾕｳ</t>
  </si>
  <si>
    <t>ﾐｽﾞｼﾏ ﾒｸﾞﾐ</t>
  </si>
  <si>
    <t>ｷﾑﾗ ﾃﾝｶ</t>
  </si>
  <si>
    <t>ﾅｵｲ ﾐｻｺ</t>
  </si>
  <si>
    <t>ｵｾﾞｷ ﾕｳｺ</t>
  </si>
  <si>
    <t>ｻｸﾗｲ ﾅｵ</t>
  </si>
  <si>
    <t>ﾀｼﾞﾏ ｳﾀ</t>
  </si>
  <si>
    <t>ｺｲｽﾞﾐ ｶｵﾘ</t>
  </si>
  <si>
    <t>ｼﾐｽﾞ ﾅﾅﾐ</t>
  </si>
  <si>
    <t>ﾐｳﾗ ｻｴ</t>
  </si>
  <si>
    <t>ﾌｼﾞﾀ ﾕｳｶ</t>
  </si>
  <si>
    <t>ｲｿｶﾞｲ ﾓﾓｺ</t>
  </si>
  <si>
    <t>ﾖｼﾀﾞ ﾕﾐｶ</t>
  </si>
  <si>
    <t>ﾅｶｶﾞﾜ ﾊﾙｺ</t>
  </si>
  <si>
    <t>ﾆﾜ ﾊﾙｶ</t>
  </si>
  <si>
    <t>ﾊｾｶﾞﾜ ｼﾎ</t>
  </si>
  <si>
    <t>ｲﾄｳ ﾕﾒﾉ</t>
  </si>
  <si>
    <t>ｶﾜﾍﾞ ﾉｿﾞﾐ</t>
  </si>
  <si>
    <t>ｺﾝﾄﾞｳ ﾕﾘ</t>
  </si>
  <si>
    <t>ｻｲﾄｳ ｼｵﾘ</t>
  </si>
  <si>
    <t>ﾄｸﾅｶﾞ ﾅﾂﾐ</t>
  </si>
  <si>
    <t>ｸﾛｶﾜ ﾓﾓｶ</t>
  </si>
  <si>
    <t>ｼｵｻﾞｷ ｱｵｲ</t>
  </si>
  <si>
    <t>ｼﾜ ﾏｽﾐ</t>
  </si>
  <si>
    <t>ﾑｶｲ ﾁｶ</t>
  </si>
  <si>
    <t>ｶｾﾀﾞ ﾘｶ</t>
  </si>
  <si>
    <t>ｶﾄｳ ｱﾔｶ</t>
  </si>
  <si>
    <t>ｺﾓﾘ ｾﾅ</t>
  </si>
  <si>
    <t>ｲﾉｳｴ ﾊﾅ</t>
  </si>
  <si>
    <t>ｶﾓｼﾀﾞ ﾐﾗｲ</t>
  </si>
  <si>
    <t>ﾀｶﾏﾂ ﾄﾓﾐﾑｾﾝﾋﾞ</t>
  </si>
  <si>
    <t>ﾌｼﾞｶﾞﾓﾘ ﾐﾊﾙ</t>
  </si>
  <si>
    <t>ﾏﾂｻﾞﾜ ｱﾔﾈ</t>
  </si>
  <si>
    <t>ﾐｽﾞｻﾜ ﾕﾅ</t>
  </si>
  <si>
    <t>ﾜﾀﾞ ﾕﾅ</t>
  </si>
  <si>
    <t>ｲｳﾁ ﾂｷﾉ</t>
  </si>
  <si>
    <t>ﾊﾔｼ ｶﾂﾞｷ</t>
  </si>
  <si>
    <t>ｽｷﾞﾔﾏ ｾﾘﾅ</t>
  </si>
  <si>
    <t>ﾀｲﾗ ｻｷ</t>
  </si>
  <si>
    <t>ﾅｶｲ ｶﾅ</t>
  </si>
  <si>
    <t>ﾐｽﾞﾉ ﾏﾉﾝ</t>
  </si>
  <si>
    <t>ｱﾀﾞﾁ ﾓｴﾉ</t>
  </si>
  <si>
    <t>ｶﾜﾉ ﾚｲﾅ</t>
  </si>
  <si>
    <t>ﾀﾏﾀﾞ ﾕｲ</t>
  </si>
  <si>
    <t>ﾄﾐﾀ ﾀﾏﾐ</t>
  </si>
  <si>
    <t>ﾅｶﾑﾗ ﾋﾏﾜﾘ</t>
  </si>
  <si>
    <t>ﾋﾗｺ ﾕｳ</t>
  </si>
  <si>
    <t>ｲｼｳﾗ ｱｲﾘ</t>
  </si>
  <si>
    <t>ｺﾊﾞﾔｼ ｱｷﾗ</t>
  </si>
  <si>
    <t>ｺﾝﾉ ｴﾘｶ</t>
  </si>
  <si>
    <t>ｼﾗｷ ﾅﾅｾ</t>
  </si>
  <si>
    <t>ｷｼﾉ ｱｽｶ</t>
  </si>
  <si>
    <t>ﾊﾔｼ ﾉﾉｶ</t>
  </si>
  <si>
    <t>ｷﾝｼﾞｮｳ ｶﾚﾝ</t>
  </si>
  <si>
    <t>伊藤　裕也</t>
  </si>
  <si>
    <t>河上　匠</t>
  </si>
  <si>
    <t>松田　克洋</t>
  </si>
  <si>
    <t>昔農　侑大</t>
  </si>
  <si>
    <t>國司　寛人</t>
  </si>
  <si>
    <t>小田　将矢</t>
  </si>
  <si>
    <t>千葉　俊季</t>
  </si>
  <si>
    <t>松永　幸大</t>
  </si>
  <si>
    <t>飯田　康平</t>
  </si>
  <si>
    <t>岩井　宏樹</t>
  </si>
  <si>
    <t>鈴木　健弘</t>
  </si>
  <si>
    <t>角屋　喜基</t>
  </si>
  <si>
    <t>多賀　駿介</t>
  </si>
  <si>
    <t>竹原　佑亮</t>
  </si>
  <si>
    <t>真野　悠太郎</t>
  </si>
  <si>
    <t>五十嵐　早登</t>
  </si>
  <si>
    <t>幾田　勇希</t>
  </si>
  <si>
    <t>大内　慎也</t>
  </si>
  <si>
    <t>小林　陽介</t>
  </si>
  <si>
    <t>小山　航</t>
  </si>
  <si>
    <t>近藤　利哉</t>
  </si>
  <si>
    <t>齋藤　幹峻</t>
  </si>
  <si>
    <t>新海　涼司</t>
  </si>
  <si>
    <t>塚本　亮司</t>
  </si>
  <si>
    <t>茂田　孝弘</t>
  </si>
  <si>
    <t>森　信人</t>
  </si>
  <si>
    <t>伊ヶ崎　一哉</t>
  </si>
  <si>
    <t>大江　崇</t>
  </si>
  <si>
    <t>沖島　祐輝</t>
  </si>
  <si>
    <t>勝田　哲史</t>
  </si>
  <si>
    <t>河上　知良</t>
  </si>
  <si>
    <t>清原　和真</t>
  </si>
  <si>
    <t>小林　篤生</t>
  </si>
  <si>
    <t>中村　光志</t>
  </si>
  <si>
    <t>長谷川　和紀</t>
  </si>
  <si>
    <t>町田　弦</t>
  </si>
  <si>
    <t>山原　光太朗</t>
  </si>
  <si>
    <t>和田　慎太郎</t>
  </si>
  <si>
    <t>鈴木　智大</t>
  </si>
  <si>
    <t>磯貝　萌々子</t>
  </si>
  <si>
    <t>吉田　有美香</t>
  </si>
  <si>
    <t>丹羽　遥香</t>
  </si>
  <si>
    <t>長谷川　詩歩</t>
  </si>
  <si>
    <t>伊藤　夢乃</t>
  </si>
  <si>
    <t>川邉　のぞみ</t>
  </si>
  <si>
    <t>近藤　由梨</t>
  </si>
  <si>
    <t>斉藤　栞</t>
  </si>
  <si>
    <t>徳永　菜津美</t>
  </si>
  <si>
    <t>ｱﾝﾄﾞｳ ﾐｳ</t>
  </si>
  <si>
    <t>岐阜工業高等専門学校</t>
    <rPh sb="0" eb="2">
      <t>ギフ</t>
    </rPh>
    <rPh sb="2" eb="4">
      <t>コウギョウ</t>
    </rPh>
    <rPh sb="4" eb="6">
      <t>コウトウ</t>
    </rPh>
    <rPh sb="6" eb="8">
      <t>センモン</t>
    </rPh>
    <rPh sb="8" eb="10">
      <t>ガッコウ</t>
    </rPh>
    <phoneticPr fontId="23"/>
  </si>
  <si>
    <t>東海大学東海</t>
    <rPh sb="0" eb="2">
      <t>トウカイ</t>
    </rPh>
    <rPh sb="2" eb="4">
      <t>ダイガク</t>
    </rPh>
    <rPh sb="4" eb="6">
      <t>トウカイ</t>
    </rPh>
    <phoneticPr fontId="23"/>
  </si>
  <si>
    <t>豊橋技術科学大学</t>
    <rPh sb="0" eb="2">
      <t>トヨハシ</t>
    </rPh>
    <rPh sb="2" eb="4">
      <t>ギジュツ</t>
    </rPh>
    <rPh sb="4" eb="6">
      <t>カガク</t>
    </rPh>
    <rPh sb="6" eb="8">
      <t>ダイガク</t>
    </rPh>
    <phoneticPr fontId="23"/>
  </si>
  <si>
    <t>名古屋学院大学</t>
    <rPh sb="3" eb="5">
      <t>ガクイン</t>
    </rPh>
    <phoneticPr fontId="23"/>
  </si>
  <si>
    <t>名古屋工業大学</t>
    <rPh sb="0" eb="3">
      <t>ナゴヤ</t>
    </rPh>
    <rPh sb="3" eb="5">
      <t>コウギョウ</t>
    </rPh>
    <rPh sb="5" eb="7">
      <t>ダイガク</t>
    </rPh>
    <phoneticPr fontId="23"/>
  </si>
  <si>
    <t>名古屋市立大学</t>
    <rPh sb="0" eb="2">
      <t>ナゴヤ</t>
    </rPh>
    <rPh sb="2" eb="4">
      <t>シリツ</t>
    </rPh>
    <rPh sb="4" eb="6">
      <t>ダイガク</t>
    </rPh>
    <phoneticPr fontId="23"/>
  </si>
  <si>
    <t>南山大学</t>
    <rPh sb="0" eb="1">
      <t>ナンザン</t>
    </rPh>
    <rPh sb="1" eb="3">
      <t>ダイガク</t>
    </rPh>
    <phoneticPr fontId="23"/>
  </si>
  <si>
    <t>日本福祉大学</t>
    <rPh sb="0" eb="1">
      <t>ニホン</t>
    </rPh>
    <rPh sb="1" eb="3">
      <t>フクシ</t>
    </rPh>
    <rPh sb="3" eb="5">
      <t>ダイガク</t>
    </rPh>
    <phoneticPr fontId="23"/>
  </si>
  <si>
    <t>沼津工業高等専門学校</t>
    <rPh sb="0" eb="2">
      <t>ヌマヅ</t>
    </rPh>
    <rPh sb="3" eb="5">
      <t>コウトウ</t>
    </rPh>
    <rPh sb="5" eb="7">
      <t>センモン</t>
    </rPh>
    <rPh sb="7" eb="9">
      <t>ガッコウ</t>
    </rPh>
    <phoneticPr fontId="23"/>
  </si>
  <si>
    <t>沼津高専</t>
    <rPh sb="0" eb="1">
      <t>ヌマヅ</t>
    </rPh>
    <rPh sb="1" eb="3">
      <t>コウセン</t>
    </rPh>
    <phoneticPr fontId="23"/>
  </si>
  <si>
    <t>愛知医科大</t>
  </si>
  <si>
    <t>愛知教育大</t>
  </si>
  <si>
    <t>愛知県立大</t>
  </si>
  <si>
    <t>愛知工業大</t>
  </si>
  <si>
    <t>愛知淑徳大</t>
  </si>
  <si>
    <t>愛知大</t>
  </si>
  <si>
    <t>愛知東邦大</t>
  </si>
  <si>
    <t>岐阜大</t>
  </si>
  <si>
    <t>岐阜薬科大</t>
  </si>
  <si>
    <t>皇學館大</t>
  </si>
  <si>
    <t>静岡県立大</t>
  </si>
  <si>
    <t>静岡産業大</t>
  </si>
  <si>
    <t>静岡大</t>
  </si>
  <si>
    <t>浜松医科大</t>
  </si>
  <si>
    <t>三重大</t>
  </si>
  <si>
    <t>名城大</t>
  </si>
  <si>
    <t>名古屋工業大</t>
    <rPh sb="0" eb="3">
      <t>ナゴヤ</t>
    </rPh>
    <rPh sb="3" eb="5">
      <t>コウギョウ</t>
    </rPh>
    <phoneticPr fontId="23"/>
  </si>
  <si>
    <t>名古屋女子大</t>
    <rPh sb="0" eb="2">
      <t>ジョシ</t>
    </rPh>
    <rPh sb="2" eb="3">
      <t>ダイ</t>
    </rPh>
    <rPh sb="3" eb="4">
      <t>ガク</t>
    </rPh>
    <phoneticPr fontId="23"/>
  </si>
  <si>
    <t>名古屋大</t>
    <rPh sb="0" eb="2">
      <t>ナゴヤ</t>
    </rPh>
    <phoneticPr fontId="23"/>
  </si>
  <si>
    <t>東海大東海</t>
    <rPh sb="0" eb="1">
      <t>トウカイ</t>
    </rPh>
    <rPh sb="2" eb="4">
      <t>トウカイ</t>
    </rPh>
    <phoneticPr fontId="23"/>
  </si>
  <si>
    <t>常葉大</t>
  </si>
  <si>
    <t>名古屋学院大</t>
    <rPh sb="3" eb="5">
      <t>ガクイン</t>
    </rPh>
    <phoneticPr fontId="23"/>
  </si>
  <si>
    <t>名古屋市立大</t>
    <rPh sb="0" eb="1">
      <t>ナゴヤ</t>
    </rPh>
    <rPh sb="2" eb="4">
      <t>シリツ</t>
    </rPh>
    <phoneticPr fontId="23"/>
  </si>
  <si>
    <t>日本福祉大</t>
    <rPh sb="0" eb="2">
      <t>フクシ</t>
    </rPh>
    <phoneticPr fontId="23"/>
  </si>
  <si>
    <t>愛知学院大</t>
  </si>
  <si>
    <t>至学館大</t>
  </si>
  <si>
    <t>椙山女学園大</t>
  </si>
  <si>
    <t>大同大</t>
  </si>
  <si>
    <t>中京学院大</t>
  </si>
  <si>
    <t>中京大</t>
  </si>
  <si>
    <t>中部学院大</t>
  </si>
  <si>
    <t>中部大</t>
  </si>
  <si>
    <t>東海学園大</t>
  </si>
  <si>
    <t>南山大</t>
  </si>
  <si>
    <t>女子4×400mR</t>
    <rPh sb="0" eb="2">
      <t>ジョシ</t>
    </rPh>
    <phoneticPr fontId="22"/>
  </si>
  <si>
    <t>青　森</t>
    <phoneticPr fontId="65"/>
  </si>
  <si>
    <t>　・必要事項を入力後男子・女子名簿・（トレーナー名簿）へ移動し申込データを作成してください。</t>
    <rPh sb="2" eb="4">
      <t>ヒツヨウ</t>
    </rPh>
    <rPh sb="4" eb="6">
      <t>ジコウ</t>
    </rPh>
    <rPh sb="7" eb="10">
      <t>ニュウリョクゴ</t>
    </rPh>
    <rPh sb="10" eb="12">
      <t>ダンシ</t>
    </rPh>
    <rPh sb="13" eb="15">
      <t>ジョシ</t>
    </rPh>
    <rPh sb="15" eb="17">
      <t>メイボ</t>
    </rPh>
    <rPh sb="24" eb="26">
      <t>メイボ</t>
    </rPh>
    <rPh sb="28" eb="30">
      <t>イドウ</t>
    </rPh>
    <rPh sb="31" eb="33">
      <t>モウシコミ</t>
    </rPh>
    <rPh sb="37" eb="39">
      <t>サクセイ</t>
    </rPh>
    <phoneticPr fontId="30"/>
  </si>
  <si>
    <t>　　　※必ず黄色いセルに必要事項を入力してください。入力データが男女名簿に反映されます。</t>
    <rPh sb="4" eb="5">
      <t>カナラ</t>
    </rPh>
    <rPh sb="6" eb="8">
      <t>キイロ</t>
    </rPh>
    <rPh sb="12" eb="14">
      <t>ヒツヨウ</t>
    </rPh>
    <rPh sb="14" eb="16">
      <t>ジコウ</t>
    </rPh>
    <rPh sb="17" eb="19">
      <t>ニュウリョク</t>
    </rPh>
    <rPh sb="26" eb="28">
      <t>ニュウリョク</t>
    </rPh>
    <rPh sb="32" eb="34">
      <t>ダンジョ</t>
    </rPh>
    <rPh sb="34" eb="36">
      <t>メイボ</t>
    </rPh>
    <rPh sb="37" eb="39">
      <t>ハンエイ</t>
    </rPh>
    <phoneticPr fontId="30"/>
  </si>
  <si>
    <t>可能ならば、outlook以外のメールアドレスから送ってください。</t>
    <rPh sb="0" eb="2">
      <t>かのう</t>
    </rPh>
    <rPh sb="13" eb="15">
      <t>いがい</t>
    </rPh>
    <rPh sb="25" eb="26">
      <t>おく</t>
    </rPh>
    <phoneticPr fontId="6" type="Hiragana"/>
  </si>
  <si>
    <t>返信が拒否される事例が起きています。</t>
    <phoneticPr fontId="6" type="Hiragana"/>
  </si>
  <si>
    <t xml:space="preserve">  東海学連HPトップのぺージに記載されている電話番号に連絡するようにしてください。</t>
    <rPh sb="2" eb="4">
      <t>とうかい</t>
    </rPh>
    <rPh sb="4" eb="6">
      <t>がくれん</t>
    </rPh>
    <rPh sb="16" eb="18">
      <t>きさい</t>
    </rPh>
    <rPh sb="23" eb="25">
      <t>でんわ</t>
    </rPh>
    <rPh sb="25" eb="27">
      <t>ばんごう</t>
    </rPh>
    <rPh sb="28" eb="30">
      <t>れんらく</t>
    </rPh>
    <phoneticPr fontId="6" type="Hiragana"/>
  </si>
  <si>
    <t xml:space="preserve">  24時間以内に自動返信メールが届かなかった場合、メールが受け取れていない場合があります。</t>
    <rPh sb="4" eb="6">
      <t>じかん</t>
    </rPh>
    <rPh sb="6" eb="8">
      <t>いない</t>
    </rPh>
    <rPh sb="9" eb="11">
      <t>じどう</t>
    </rPh>
    <rPh sb="11" eb="13">
      <t>へんしん</t>
    </rPh>
    <rPh sb="17" eb="18">
      <t>とど</t>
    </rPh>
    <rPh sb="23" eb="25">
      <t>ばあい</t>
    </rPh>
    <rPh sb="30" eb="31">
      <t>う</t>
    </rPh>
    <rPh sb="32" eb="33">
      <t>と</t>
    </rPh>
    <rPh sb="38" eb="40">
      <t>ばあい</t>
    </rPh>
    <phoneticPr fontId="6" type="Hiragana"/>
  </si>
  <si>
    <t>住   所　〒</t>
    <rPh sb="0" eb="1">
      <t>ジュウ</t>
    </rPh>
    <rPh sb="4" eb="5">
      <t>トコロ</t>
    </rPh>
    <phoneticPr fontId="19"/>
  </si>
  <si>
    <t>武田　尚樹</t>
  </si>
  <si>
    <t>中村　謙斗</t>
  </si>
  <si>
    <t>木附　大晴</t>
  </si>
  <si>
    <t>石井　宏和</t>
  </si>
  <si>
    <t>河邊　健人</t>
  </si>
  <si>
    <t>早川　隆</t>
  </si>
  <si>
    <t>笠原　大暉</t>
  </si>
  <si>
    <t>出川　正章</t>
  </si>
  <si>
    <t>和田　雄也</t>
  </si>
  <si>
    <t>朱　佐木</t>
  </si>
  <si>
    <t>花木　建貴</t>
  </si>
  <si>
    <t>小宮　健太郎</t>
  </si>
  <si>
    <t>渡辺　歩夢</t>
  </si>
  <si>
    <t>出原　圭敏</t>
  </si>
  <si>
    <t>岡野　宇真</t>
  </si>
  <si>
    <t>宗宮　大起</t>
  </si>
  <si>
    <t>安田　啓人</t>
  </si>
  <si>
    <t>山田　雄太郎</t>
  </si>
  <si>
    <t>河野　真也</t>
  </si>
  <si>
    <t>市川　駿希</t>
  </si>
  <si>
    <t>加藤　元紀</t>
  </si>
  <si>
    <t>齊藤　希龍</t>
  </si>
  <si>
    <t>鈴木　翔也</t>
  </si>
  <si>
    <t>原田　翼</t>
  </si>
  <si>
    <t>松原　隼斗</t>
  </si>
  <si>
    <t>青井　怜央</t>
  </si>
  <si>
    <t>服田　昌浩</t>
  </si>
  <si>
    <t>津田　楓</t>
  </si>
  <si>
    <t>中井　健汰</t>
  </si>
  <si>
    <t>岩崎　将真</t>
  </si>
  <si>
    <t>春名　大地</t>
  </si>
  <si>
    <t>阿部　洋之</t>
  </si>
  <si>
    <t>水越　朝陽</t>
  </si>
  <si>
    <t>加藤　大貴</t>
  </si>
  <si>
    <t>後藤　直哉</t>
  </si>
  <si>
    <t>安藤　秀行</t>
  </si>
  <si>
    <t>ﾀｹﾀﾞ ﾅｵｷ</t>
  </si>
  <si>
    <t>ﾅｶﾑﾗ ｹﾝﾄ</t>
  </si>
  <si>
    <t>ｷﾂｷ ﾀｲｾｲ</t>
  </si>
  <si>
    <t>ｲｼｲ ﾋﾛｶｽﾞ</t>
  </si>
  <si>
    <t>ｶﾜﾍﾞ ｹﾝﾄ</t>
  </si>
  <si>
    <t>ﾊﾔｶﾜ ﾀｶｼ</t>
  </si>
  <si>
    <t>ｶｻﾊﾗ ﾀﾞｲｷ</t>
  </si>
  <si>
    <t>ﾃﾞｶﾞﾜ ﾏｻｱｷ</t>
  </si>
  <si>
    <t>ﾜﾀﾞ ﾕｳﾔ</t>
  </si>
  <si>
    <t>ｼｭ ｻｷ</t>
  </si>
  <si>
    <t>ﾊﾅｷ ﾀﾂｷ</t>
  </si>
  <si>
    <t>ｺﾐﾔ ｹﾝﾀﾛｳ</t>
  </si>
  <si>
    <t>ﾜﾀﾅﾍﾞ ｱﾕﾑ</t>
  </si>
  <si>
    <t>ｲｽﾞﾊﾗ ｹﾋﾞﾝ</t>
  </si>
  <si>
    <t>ｵｶﾉ ﾀｶﾏｻ</t>
  </si>
  <si>
    <t>ｿｳﾐﾔ ﾀｲｷ</t>
  </si>
  <si>
    <t>ﾔｽﾀﾞ ﾋﾛﾄ</t>
  </si>
  <si>
    <t>ﾔﾏﾀﾞ ﾕｳﾀﾛｳ</t>
  </si>
  <si>
    <t>ｶﾜﾉ ｼﾝﾔ</t>
  </si>
  <si>
    <t>ｲﾁｶﾜ ｼｭﾝｷ</t>
  </si>
  <si>
    <t>ｶﾄｳ ﾓﾄﾉﾘ</t>
  </si>
  <si>
    <t>ｻｲﾄｳ ｷﾘｭｳ</t>
  </si>
  <si>
    <t>ｽｽﾞｷ ｼｮｳﾔ</t>
  </si>
  <si>
    <t>ﾊﾗﾀﾞ ﾂﾊﾞｻ</t>
  </si>
  <si>
    <t>ﾏﾂﾊﾞﾗ ﾊﾔﾄ</t>
  </si>
  <si>
    <t>ｱｵｲ ﾚｵ</t>
  </si>
  <si>
    <t>ﾊｯﾀ ﾏｻﾋﾛ</t>
  </si>
  <si>
    <t>ﾂﾀﾞ ｶｴﾃﾞ</t>
  </si>
  <si>
    <t>ﾅｶｲ ｹﾝﾀ</t>
  </si>
  <si>
    <t>ﾅｶﾑﾗ ｺｳ</t>
  </si>
  <si>
    <t>ﾆｼ ｺｳﾀﾛｳ</t>
  </si>
  <si>
    <t>ﾊﾙﾅ ﾀﾞｲﾁ</t>
  </si>
  <si>
    <t>ｶﾄｳ ｺｳﾀ</t>
  </si>
  <si>
    <t>ｱﾍﾞ ﾋﾛﾕｷ</t>
  </si>
  <si>
    <t>ﾐｽﾞｺｼ ｱｻﾋ</t>
  </si>
  <si>
    <t>ｺﾞﾄｳ ﾅｵﾔ</t>
  </si>
  <si>
    <t>ｱﾝﾄﾞｳ ﾋﾃﾞﾕｷ</t>
  </si>
  <si>
    <t>ﾅｷﾞﾉ ｷｮｳｽｹ</t>
  </si>
  <si>
    <t>ｲﾜｻｷ ｼｮｳﾏ</t>
  </si>
  <si>
    <t>ﾌﾅｲ ﾀｶﾅﾘ</t>
  </si>
  <si>
    <t>6</t>
  </si>
  <si>
    <t>2</t>
  </si>
  <si>
    <t>5</t>
  </si>
  <si>
    <t>4</t>
  </si>
  <si>
    <t>3</t>
  </si>
  <si>
    <t>1</t>
  </si>
  <si>
    <t>奥村　亞弓</t>
  </si>
  <si>
    <t>西村　歩</t>
  </si>
  <si>
    <t>清水　冴枝</t>
  </si>
  <si>
    <t>林　優希</t>
  </si>
  <si>
    <t>中島　百合菜</t>
  </si>
  <si>
    <t>木村　夏佳</t>
  </si>
  <si>
    <t>岩橋　咲幸</t>
  </si>
  <si>
    <t>瀬川　真帆</t>
  </si>
  <si>
    <t>佐藤　琴美</t>
  </si>
  <si>
    <t>大坂　美月</t>
  </si>
  <si>
    <t>ｵｸﾑﾗ ｱﾕﾐ</t>
  </si>
  <si>
    <t>ﾆｼﾑﾗ ｱﾕﾐ</t>
  </si>
  <si>
    <t>ｼﾐｽﾞ ｻｴ</t>
  </si>
  <si>
    <t>ﾊﾔｼ ﾕｷ</t>
  </si>
  <si>
    <t>ﾅｶｼﾞﾏ ﾕﾘﾅ</t>
  </si>
  <si>
    <t>ｷﾑﾗ ﾅﾂｶ</t>
  </si>
  <si>
    <t>ｲﾜﾊｼ ｻﾕｷ</t>
  </si>
  <si>
    <t>ｾｶﾞﾜ ﾏﾎ</t>
  </si>
  <si>
    <t>ｻﾄｳ ｺﾄﾐ</t>
  </si>
  <si>
    <t>ｵｵｻｶ ﾐﾂﾞｷ</t>
  </si>
  <si>
    <t>プログラム</t>
    <phoneticPr fontId="30"/>
  </si>
  <si>
    <t>購入数</t>
    <rPh sb="0" eb="3">
      <t>コウニュウスウ</t>
    </rPh>
    <phoneticPr fontId="30"/>
  </si>
  <si>
    <t>×</t>
    <phoneticPr fontId="30"/>
  </si>
  <si>
    <t>＝</t>
    <phoneticPr fontId="30"/>
  </si>
  <si>
    <t>円/冊</t>
    <rPh sb="0" eb="1">
      <t>エン</t>
    </rPh>
    <rPh sb="2" eb="3">
      <t>サツ</t>
    </rPh>
    <phoneticPr fontId="30"/>
  </si>
  <si>
    <t>プログラム代</t>
    <rPh sb="5" eb="6">
      <t>ダイ</t>
    </rPh>
    <phoneticPr fontId="30"/>
  </si>
  <si>
    <t>各Sheetの印刷ボタン（「Ctrl」キー＋「P」を同時入力、あるいは「ファイル」→「印刷」)から、
それぞれ必要となる書類を印刷してください。</t>
    <rPh sb="0" eb="1">
      <t>カク</t>
    </rPh>
    <rPh sb="7" eb="9">
      <t>インサツ</t>
    </rPh>
    <rPh sb="26" eb="28">
      <t>ドウジ</t>
    </rPh>
    <rPh sb="28" eb="30">
      <t>ニュウリョク</t>
    </rPh>
    <rPh sb="43" eb="45">
      <t>インサツ</t>
    </rPh>
    <rPh sb="55" eb="57">
      <t>ヒツヨウ</t>
    </rPh>
    <rPh sb="60" eb="62">
      <t>ショルイ</t>
    </rPh>
    <rPh sb="63" eb="65">
      <t>インサツ</t>
    </rPh>
    <phoneticPr fontId="30"/>
  </si>
  <si>
    <t>松岡　優輝</t>
  </si>
  <si>
    <t>堤　昂輝</t>
  </si>
  <si>
    <t>青山　晃大</t>
  </si>
  <si>
    <t>鈴木　飛鳥</t>
  </si>
  <si>
    <t>野村　信介</t>
  </si>
  <si>
    <t>杉浦　史樹</t>
  </si>
  <si>
    <t>近藤　優芽</t>
  </si>
  <si>
    <t>山田　孝太郎</t>
  </si>
  <si>
    <t>鈴木　隆太</t>
  </si>
  <si>
    <t>長尾　龍成</t>
  </si>
  <si>
    <t>三保　崇雅</t>
  </si>
  <si>
    <t>三輪　洋侑</t>
  </si>
  <si>
    <t>大村　慎</t>
  </si>
  <si>
    <t>中村　俊介</t>
  </si>
  <si>
    <t>松岡　学</t>
  </si>
  <si>
    <t>酒井　颯大</t>
  </si>
  <si>
    <t>神谷　純輝</t>
  </si>
  <si>
    <t>南　諒弥</t>
  </si>
  <si>
    <t>山際　大雅</t>
  </si>
  <si>
    <t>浅井　公康</t>
  </si>
  <si>
    <t>井町　侑久</t>
  </si>
  <si>
    <t>氏田　貴之</t>
  </si>
  <si>
    <t>木下　聖斗</t>
  </si>
  <si>
    <t>園原　昇汰</t>
  </si>
  <si>
    <t>竹田　修弥</t>
  </si>
  <si>
    <t>牧野　倭士</t>
  </si>
  <si>
    <t>水野　祐亮</t>
  </si>
  <si>
    <t>宮崎　修輔</t>
  </si>
  <si>
    <t>曽根　拓実</t>
  </si>
  <si>
    <t>川端　功輝</t>
  </si>
  <si>
    <t>髙木　一真</t>
  </si>
  <si>
    <t>大長　薫</t>
  </si>
  <si>
    <t>鈴木　彩人</t>
  </si>
  <si>
    <t>木場　彪実</t>
  </si>
  <si>
    <t>石塚　大輝</t>
  </si>
  <si>
    <t>小笠原　拓真</t>
  </si>
  <si>
    <t>藏辻　賢</t>
  </si>
  <si>
    <t>山口　凱生</t>
  </si>
  <si>
    <t>石牧　良哉</t>
  </si>
  <si>
    <t>永柳　慶大</t>
  </si>
  <si>
    <t>藤井　晃大</t>
  </si>
  <si>
    <t>清水　透吾</t>
  </si>
  <si>
    <t>平田　章悟</t>
  </si>
  <si>
    <t>山田　健太</t>
  </si>
  <si>
    <t>宮﨑　智矢</t>
  </si>
  <si>
    <t>福田　雄介</t>
  </si>
  <si>
    <t>小畑　雅輝</t>
  </si>
  <si>
    <t>車本　遊真</t>
  </si>
  <si>
    <t>石原　翔</t>
  </si>
  <si>
    <t>溝口　宏直</t>
  </si>
  <si>
    <t>松本　純一</t>
  </si>
  <si>
    <t>井口　颯太朗</t>
  </si>
  <si>
    <t>磯野　有希</t>
  </si>
  <si>
    <t>太田　将也</t>
  </si>
  <si>
    <t>加藤　皓大</t>
  </si>
  <si>
    <t>小林　和真</t>
  </si>
  <si>
    <t>坂田　翔悟</t>
  </si>
  <si>
    <t>橘　享</t>
  </si>
  <si>
    <t>田中　嶺</t>
  </si>
  <si>
    <t>田原　弘基</t>
  </si>
  <si>
    <t>横山　竜也</t>
  </si>
  <si>
    <t>川津　優太</t>
  </si>
  <si>
    <t>細谷　勇太</t>
  </si>
  <si>
    <t>村山　智則</t>
  </si>
  <si>
    <t>竹田　星哉</t>
  </si>
  <si>
    <t>三井　玲央</t>
  </si>
  <si>
    <t>石津　直人</t>
  </si>
  <si>
    <t>安井　悠人</t>
  </si>
  <si>
    <t>稲葉　光志</t>
  </si>
  <si>
    <t>目谷　泰成</t>
  </si>
  <si>
    <t>西本　稜太朗</t>
  </si>
  <si>
    <t>森川　陽之</t>
  </si>
  <si>
    <t>ﾏﾂｵｶ ﾕｳｷ</t>
  </si>
  <si>
    <t>ｻｸﾗｲ ﾅｵｷ</t>
  </si>
  <si>
    <t>ﾂﾂﾐ ｺｳｷ</t>
  </si>
  <si>
    <t>ｱｵﾔﾏ ｺｳﾀ</t>
  </si>
  <si>
    <t>ｽｽﾞｷ ｱｽｶ</t>
  </si>
  <si>
    <t>ﾉﾑﾗ ｼﾝｽｹ</t>
  </si>
  <si>
    <t>ｽｷﾞｳﾗ ﾌﾐｷ</t>
  </si>
  <si>
    <t>ｺﾝﾄﾞｳ ﾕｳｶﾞ</t>
  </si>
  <si>
    <t>ﾔﾏﾀﾞ ｺｳﾀﾛｳ</t>
  </si>
  <si>
    <t>ｽｽﾞｷ ﾘｭｳﾀ</t>
  </si>
  <si>
    <t>ﾅｶﾞｵ ﾘｭｳｾｲ</t>
  </si>
  <si>
    <t>ﾐﾎ ﾀｶﾏｻ</t>
  </si>
  <si>
    <t>ﾐﾜ ﾋﾛﾕｷ</t>
  </si>
  <si>
    <t>ｽｽﾞｷ ﾔｽﾋﾄ</t>
  </si>
  <si>
    <t>ｵｵﾑﾗ ｼﾝ</t>
  </si>
  <si>
    <t>ﾅｶﾑﾗ ｼｭﾝｽｹ</t>
  </si>
  <si>
    <t>ﾏﾂｵｶ ﾏﾅﾌﾞ</t>
  </si>
  <si>
    <t>ｻｶｲ ﾊﾔﾀ</t>
  </si>
  <si>
    <t>ｶﾐﾔ ｱﾂｷ</t>
  </si>
  <si>
    <t>ﾐﾅﾐ ﾘｮｳﾔ</t>
  </si>
  <si>
    <t>ﾔﾏｷﾞﾜ ﾀｲｶﾞ</t>
  </si>
  <si>
    <t>ｱｻｲ ｷﾐﾔｽ</t>
  </si>
  <si>
    <t>ｲﾏﾁ ﾀｽｸ</t>
  </si>
  <si>
    <t>ｳｼﾞﾀ ﾀｶﾕｷ</t>
  </si>
  <si>
    <t>ｷﾉｼﾀ ｶｲﾄ</t>
  </si>
  <si>
    <t>ｿﾉﾊﾗ ｼｮｳﾀ</t>
  </si>
  <si>
    <t>ﾀｹﾀﾞ ﾅｵﾔ</t>
  </si>
  <si>
    <t>ﾏｷﾉ ﾏｻﾋﾄ</t>
  </si>
  <si>
    <t>ﾐﾔｻﾞｷ ｼｭｳｽｹ</t>
  </si>
  <si>
    <t>ｿﾈ ﾀｸﾐ</t>
  </si>
  <si>
    <t>ｶﾜﾊﾞﾀ ｺｳｷ</t>
  </si>
  <si>
    <t>ﾀｶｷﾞ ｶｽﾞﾏ</t>
  </si>
  <si>
    <t>ﾀﾞｲﾁｮｳ ｶｵﾙ</t>
  </si>
  <si>
    <t>ｽｽﾞｷ ｱﾔﾄ</t>
  </si>
  <si>
    <t>ｺﾊﾞ ﾋｮｳﾏ</t>
  </si>
  <si>
    <t>ｲﾅﾊﾞ ｺｳｼ</t>
  </si>
  <si>
    <t>ﾒﾔ ﾀｲｾｲ</t>
  </si>
  <si>
    <t>ﾆｼﾓﾄ ﾘｮｳﾀﾛｳ</t>
  </si>
  <si>
    <t>ﾊﾞﾊﾞ ﾀｶｵ</t>
  </si>
  <si>
    <t>ｲｼﾂﾞｶ ﾀﾞｲｷ</t>
  </si>
  <si>
    <t>ｵｶﾞｻﾜﾗ ﾀｸﾏ</t>
  </si>
  <si>
    <t>ｸﾗﾂｼﾞ ｹﾝ</t>
  </si>
  <si>
    <t>ﾔﾏｸﾞﾁ ｶｲｷ</t>
  </si>
  <si>
    <t>ｲｼﾏｷ ﾖｼﾔ</t>
  </si>
  <si>
    <t>ﾅｶﾞﾔﾅｷﾞ ｹｲﾀ</t>
  </si>
  <si>
    <t>ﾌｼﾞｲ ｺｳﾀ</t>
  </si>
  <si>
    <t>ｼﾐｽﾞ ﾄｳｺﾞ</t>
  </si>
  <si>
    <t>ﾋﾗﾀ ｼｮｳｺﾞ</t>
  </si>
  <si>
    <t>ﾔﾏﾀﾞ ｹﾝﾀ</t>
  </si>
  <si>
    <t>ﾐﾔｻﾞｷ ﾄﾓﾔ</t>
  </si>
  <si>
    <t>ﾌｸﾀﾞ ﾕｳｽｹ</t>
  </si>
  <si>
    <t>ｵﾊﾞﾀ ﾏｻｷ</t>
  </si>
  <si>
    <t>ｸﾙﾏﾓﾄ ﾕｳﾏ</t>
  </si>
  <si>
    <t>ｲｼﾊﾗ ｼｮｳ</t>
  </si>
  <si>
    <t>ﾐｿﾞｸﾞﾁ ﾋﾛﾅｵ</t>
  </si>
  <si>
    <t>ﾏﾂﾓﾄ ｼﾞｭﾝｲﾁ</t>
  </si>
  <si>
    <t>ｲｸﾞﾁ ｿｳﾀﾛｳ</t>
  </si>
  <si>
    <t>ｲｿﾉ ﾕｳｷ</t>
  </si>
  <si>
    <t>ｵｵﾀ ﾏｻﾔ</t>
  </si>
  <si>
    <t>ｺﾊﾞﾔｼ ｶｽﾞﾏ</t>
  </si>
  <si>
    <t>ｻｶﾀ ｼｮｳｺﾞ</t>
  </si>
  <si>
    <t>ﾀﾁﾊﾞﾅ ﾄｵﾙ</t>
  </si>
  <si>
    <t>ﾀﾅｶ ﾚｲ</t>
  </si>
  <si>
    <t>ﾀﾊﾗ ﾋﾛｷ</t>
  </si>
  <si>
    <t>ﾖｺﾔﾏ ﾘｭｳﾔ</t>
  </si>
  <si>
    <t>ｶﾜﾂ ﾕｳﾀ</t>
  </si>
  <si>
    <t>ﾎｿﾔ ﾕｳﾀ</t>
  </si>
  <si>
    <t>ﾑﾗﾔﾏ ﾄﾓﾉﾘ</t>
  </si>
  <si>
    <t>ﾀｹﾀﾞ ｾｲﾔ</t>
  </si>
  <si>
    <t>ﾐﾂｲ ﾚｵ</t>
  </si>
  <si>
    <t>ｲｼﾂﾞ ﾅｵﾄ</t>
  </si>
  <si>
    <t>ﾔｽｲ ﾕｳﾄ</t>
  </si>
  <si>
    <t>ｳｶﾞ ﾄﾓｷ</t>
  </si>
  <si>
    <t>ｱﾏｲｹ ｼｭﾝｽｹ</t>
  </si>
  <si>
    <t>ｻﾄｳ ｹｲ</t>
  </si>
  <si>
    <t>ﾓﾘｶﾜ ﾊﾙﾕｷ</t>
  </si>
  <si>
    <t>伊与田　絢音</t>
  </si>
  <si>
    <t>神谷　優奈</t>
  </si>
  <si>
    <t>松井　葉奈</t>
  </si>
  <si>
    <t>岩瀬　映伊美</t>
  </si>
  <si>
    <t>浅野　玲奈</t>
  </si>
  <si>
    <t>稲岡　菜月</t>
  </si>
  <si>
    <t>足立　早希</t>
  </si>
  <si>
    <t>伊豫田　歩</t>
  </si>
  <si>
    <t>中村　ななみ</t>
  </si>
  <si>
    <t>中根　瑠香</t>
  </si>
  <si>
    <t>棚橋　実加</t>
  </si>
  <si>
    <t>淺川　慶乃</t>
  </si>
  <si>
    <t>加藤　友里</t>
  </si>
  <si>
    <t>竹林　美佐紀</t>
  </si>
  <si>
    <t>山本　紗也華</t>
  </si>
  <si>
    <t>玉城　萌華</t>
  </si>
  <si>
    <t>原　まひる</t>
  </si>
  <si>
    <t>山崎　杏実</t>
  </si>
  <si>
    <t>榊原　瑠美</t>
  </si>
  <si>
    <t>鈴木　里音</t>
  </si>
  <si>
    <t>塩内　裕与</t>
  </si>
  <si>
    <t>三矢　ひとみ</t>
  </si>
  <si>
    <t>伊藤　果生</t>
  </si>
  <si>
    <t>ｲﾖﾀﾞ ｱﾔﾈ</t>
  </si>
  <si>
    <t>ｶﾐﾔ ﾕｳﾅ</t>
  </si>
  <si>
    <t>ﾏﾂｲ ﾊﾅ</t>
  </si>
  <si>
    <t>ｲﾜｾ ｴｲﾐ</t>
  </si>
  <si>
    <t>ｱｻﾉ ﾚｲﾅ</t>
  </si>
  <si>
    <t>ｲﾅｵｶ ﾅﾂｷ</t>
  </si>
  <si>
    <t>ｻｶｷﾊﾞﾗ ﾙﾐ</t>
  </si>
  <si>
    <t>ｽｽﾞｷ ﾘｵﾝ</t>
  </si>
  <si>
    <t>ｼｵｳﾁ ﾏｻﾖ</t>
  </si>
  <si>
    <t>ﾐﾂﾔ ﾋﾄﾐ</t>
  </si>
  <si>
    <t>ｲﾄｳ ｶｵ</t>
  </si>
  <si>
    <t>ｱﾀﾞﾁ ｻｷ</t>
  </si>
  <si>
    <t>ｲﾖﾀﾞ ｱﾕﾐ</t>
  </si>
  <si>
    <t>ﾅｶﾑﾗ ﾅﾅﾐ</t>
  </si>
  <si>
    <t>ﾅｶﾈ ﾙｶ</t>
  </si>
  <si>
    <t>ﾀﾅﾊｼ ﾐｶ</t>
  </si>
  <si>
    <t>ｱｻｶﾜ ﾖｼﾉ</t>
  </si>
  <si>
    <t>ｶﾄｳ ﾕﾘ</t>
  </si>
  <si>
    <t>ﾔﾏﾓﾄ ｻﾔｶ</t>
  </si>
  <si>
    <t>ﾀﾏｷ ﾓｴｶ</t>
  </si>
  <si>
    <t>ﾊﾗ ﾏﾋﾙ</t>
  </si>
  <si>
    <t>ﾔﾏｻﾞｷ ｱﾐ</t>
  </si>
  <si>
    <t>種田　慎</t>
  </si>
  <si>
    <t>小楠　宇輝</t>
  </si>
  <si>
    <t>林　尚史</t>
  </si>
  <si>
    <t>原　敦也</t>
  </si>
  <si>
    <t>藤本　修平</t>
  </si>
  <si>
    <t>道中　優汰</t>
  </si>
  <si>
    <t>垣本　拓馬</t>
  </si>
  <si>
    <t>幸村　龍磨</t>
  </si>
  <si>
    <t>原田　穣次</t>
  </si>
  <si>
    <t>伊藤　勇力</t>
  </si>
  <si>
    <t>齊藤　千也</t>
  </si>
  <si>
    <t>星野　大輝</t>
  </si>
  <si>
    <t>小池　正峻</t>
  </si>
  <si>
    <t>田中　潤</t>
  </si>
  <si>
    <t>植村　和真</t>
  </si>
  <si>
    <t>櫻井　颯</t>
  </si>
  <si>
    <t>田中　麻詞</t>
  </si>
  <si>
    <t>臼井　優斗</t>
  </si>
  <si>
    <t>長村　圭吾</t>
  </si>
  <si>
    <t>影山　宥</t>
  </si>
  <si>
    <t>黒川　将吾</t>
  </si>
  <si>
    <t>小林　郁斗</t>
  </si>
  <si>
    <t>多治見　尚希</t>
  </si>
  <si>
    <t>出戸　智大</t>
  </si>
  <si>
    <t>立川　直大</t>
  </si>
  <si>
    <t>宇田　宙生</t>
  </si>
  <si>
    <t>姫子松　佑斗</t>
  </si>
  <si>
    <t>冨士本　有希</t>
  </si>
  <si>
    <t>小林　隼</t>
  </si>
  <si>
    <t>小里　渓太</t>
  </si>
  <si>
    <t>角谷　俊弥</t>
  </si>
  <si>
    <t>阪野　功己</t>
  </si>
  <si>
    <t>渡邉　凌太</t>
  </si>
  <si>
    <t>内藤　龍仁</t>
  </si>
  <si>
    <t>菱田　昂太朗</t>
  </si>
  <si>
    <t>鈴木　秀</t>
  </si>
  <si>
    <t>新谷　一樹</t>
  </si>
  <si>
    <t>松本　和幸</t>
  </si>
  <si>
    <t>粟田　洋祐</t>
  </si>
  <si>
    <t>斎藤　雄大</t>
  </si>
  <si>
    <t>原屋　正龍</t>
  </si>
  <si>
    <t>兵藤　賢</t>
  </si>
  <si>
    <t>深津　義士</t>
  </si>
  <si>
    <t>舟底　範行</t>
  </si>
  <si>
    <t>俣野　優介</t>
  </si>
  <si>
    <t>山﨑　渓流</t>
  </si>
  <si>
    <t>ｵｲﾀﾞ ｼﾝ</t>
  </si>
  <si>
    <t>ｵｸﾞｽ ﾀｶｷ</t>
  </si>
  <si>
    <t>ﾊﾔｼ ﾅｵﾌﾐ</t>
  </si>
  <si>
    <t>ﾊﾗ ｱﾂﾔ</t>
  </si>
  <si>
    <t>ﾌｼﾞﾓﾄ ｼｭｳﾍｲ</t>
  </si>
  <si>
    <t>ﾐﾁﾅｶ ﾕｳﾀ</t>
  </si>
  <si>
    <t>ｶｷﾓﾄ ﾀｸﾏ</t>
  </si>
  <si>
    <t>ｺｳﾑﾗ ﾀﾂﾏ</t>
  </si>
  <si>
    <t>ﾊﾗﾀﾞ ｼﾞｮｳｼﾞ</t>
  </si>
  <si>
    <t>ｲﾄｳ ﾕｳﾘ</t>
  </si>
  <si>
    <t>ｻｲﾄｳ ｶｽﾞﾔ</t>
  </si>
  <si>
    <t>ﾎｼﾉ ﾀﾞｲｷ</t>
  </si>
  <si>
    <t>ｺｲｹ ﾏｻﾄｼ</t>
  </si>
  <si>
    <t>ﾀﾅｶ ｼﾞｭﾝ</t>
  </si>
  <si>
    <t>ｳｴﾑﾗ ｶｽﾞﾏ</t>
  </si>
  <si>
    <t>ｻｸﾗｲ ﾊﾔﾃ</t>
  </si>
  <si>
    <t>ﾀﾅｶ ﾏｺﾄ</t>
  </si>
  <si>
    <t>ｳｽｲ ﾕｳﾄ</t>
  </si>
  <si>
    <t>ｲｼﾊﾏ ﾄｵﾙ</t>
  </si>
  <si>
    <t>ｵｻﾑﾗ ｹｲｺﾞ</t>
  </si>
  <si>
    <t>ｶｹﾞﾔﾏ ﾕｳ</t>
  </si>
  <si>
    <t>ｸﾛｶﾜ ｼｮｳｺﾞ</t>
  </si>
  <si>
    <t>ｺﾊﾞﾔｼ ﾌﾐﾄ</t>
  </si>
  <si>
    <t>ﾀｼﾞﾐ ﾅｵｷ</t>
  </si>
  <si>
    <t>ﾃﾞﾄ ﾄﾓﾋﾛ</t>
  </si>
  <si>
    <t>ﾀﾁｶﾜ ﾅｵ</t>
  </si>
  <si>
    <t>ｳﾀﾞ ﾋﾛｷ</t>
  </si>
  <si>
    <t>ﾋﾒｺﾏﾂ ﾕｳﾄ</t>
  </si>
  <si>
    <t>ﾌｼﾞﾓﾄ ﾕｳｷ</t>
  </si>
  <si>
    <t>ｺﾊﾞﾔｼ ﾊﾔﾄ</t>
  </si>
  <si>
    <t>ｶｸﾀﾆ ﾄｼﾔ</t>
  </si>
  <si>
    <t>ﾊﾞﾝﾉ ｺｳｷ</t>
  </si>
  <si>
    <t>ﾜﾀﾅﾍﾞ ﾘｮｳﾀ</t>
  </si>
  <si>
    <t>ﾅｲﾄｳ ﾘｭｳｼﾞﾝ</t>
  </si>
  <si>
    <t>ﾋｼﾀﾞ ｺｳﾀﾛｳ</t>
  </si>
  <si>
    <t>ｽｽﾞｷ ｼｭｳ</t>
  </si>
  <si>
    <t>ｼﾝﾀﾆ ｶｽﾞｷ</t>
  </si>
  <si>
    <t>ﾏﾂﾓﾄ ｶｽﾞﾕｷ</t>
  </si>
  <si>
    <t>ｱﾜﾀ ﾖｳｽｹ</t>
  </si>
  <si>
    <t>ｻｲﾄｳ ﾕｳﾀ</t>
  </si>
  <si>
    <t>ﾊﾗﾔ ｾｲﾘｭｳ</t>
  </si>
  <si>
    <t>ﾋｮｳﾄﾞｳ ｹﾝ</t>
  </si>
  <si>
    <t>ﾌｶﾂ ﾖｼﾋﾄ</t>
  </si>
  <si>
    <t>ﾌﾅｿｺ ﾉﾘﾕｷ</t>
  </si>
  <si>
    <t>ﾏﾀﾉ ﾕｳｽｹ</t>
  </si>
  <si>
    <t>ﾔﾏｻﾞｷ ｹｲﾘｭｳ</t>
  </si>
  <si>
    <t>立花　悠馬</t>
  </si>
  <si>
    <t>ﾀﾁﾊﾞﾅ ﾕｳﾏ</t>
  </si>
  <si>
    <t>小倉　航弥</t>
  </si>
  <si>
    <t>ｵｸﾞﾗ ｺｳﾔ</t>
  </si>
  <si>
    <t>佐野　文香</t>
  </si>
  <si>
    <t>岡田　花</t>
  </si>
  <si>
    <t>山田　沙樹</t>
  </si>
  <si>
    <t>川合　若奈</t>
  </si>
  <si>
    <t>名倉　舞子</t>
  </si>
  <si>
    <t>杉浦　奈央</t>
  </si>
  <si>
    <t>野中　小夏</t>
  </si>
  <si>
    <t>川口　紗枝</t>
  </si>
  <si>
    <t>宮崎　葵衣</t>
  </si>
  <si>
    <t>木股　摩奈</t>
  </si>
  <si>
    <t>下山田　絢香</t>
  </si>
  <si>
    <t>鈴木　美帆</t>
  </si>
  <si>
    <t>中村　絵莉夏</t>
  </si>
  <si>
    <t>有本　琴里</t>
  </si>
  <si>
    <t>鎌田　友美</t>
  </si>
  <si>
    <t>澁谷　美紀</t>
  </si>
  <si>
    <t>島崎　温香</t>
  </si>
  <si>
    <t>清水　優香</t>
  </si>
  <si>
    <t>ｻﾉ ﾌﾐｶ</t>
  </si>
  <si>
    <t>ｵｶﾀﾞ ﾊﾅ</t>
  </si>
  <si>
    <t>ﾔﾏﾀﾞ ｻｷ</t>
  </si>
  <si>
    <t>ｶﾜｲ ﾜｶﾅ</t>
  </si>
  <si>
    <t>ﾅｸﾞﾗ ﾏｲｺ</t>
  </si>
  <si>
    <t>ｽｷﾞｳﾗ ﾅｵ</t>
  </si>
  <si>
    <t>ﾉﾅｶ ｺﾅﾂ</t>
  </si>
  <si>
    <t>ｶﾜｸﾞﾁ ｻｴ</t>
  </si>
  <si>
    <t>ﾐﾔｻﾞｷ ｱｵｲ</t>
  </si>
  <si>
    <t>ｷﾏﾀ ﾏﾅ</t>
  </si>
  <si>
    <t>ｼﾓﾔﾏﾀﾞ ｱﾔｶ</t>
  </si>
  <si>
    <t>ｽｽﾞｷ ﾐﾎ</t>
  </si>
  <si>
    <t>ﾅｶﾑﾗ ｴﾘｶ</t>
  </si>
  <si>
    <t>ｱﾘﾓﾄ ｺﾄﾘ</t>
  </si>
  <si>
    <t>ｶﾏﾀ ﾄﾓﾐ</t>
  </si>
  <si>
    <t>ｼﾌﾞﾀﾆ ﾐｷ</t>
  </si>
  <si>
    <t>ｼﾐｽﾞ ﾕｳｶ</t>
  </si>
  <si>
    <t>五十川　碧</t>
  </si>
  <si>
    <t>ｲｿｶﾞﾜ ｱｵ</t>
  </si>
  <si>
    <t>梅村　開斗</t>
  </si>
  <si>
    <t>ｳﾒﾑﾗ ｶｲﾄ</t>
  </si>
  <si>
    <t>大澤　優</t>
  </si>
  <si>
    <t>ｵｵｻﾜ ﾕｳ</t>
  </si>
  <si>
    <t>鍋島　大騎</t>
  </si>
  <si>
    <t>ﾅﾍﾞｼﾏ ﾀﾞｲｷ</t>
  </si>
  <si>
    <t>加藤　誉晴</t>
  </si>
  <si>
    <t>ｶﾄｳ ﾀｶﾊﾙ</t>
  </si>
  <si>
    <t>岡野　秀彬</t>
  </si>
  <si>
    <t>ｵｶﾉ ﾋﾃﾞｱｷ</t>
  </si>
  <si>
    <t>ﾀｶﾊｼ ｺｳｷ</t>
  </si>
  <si>
    <t>小杉　友寛</t>
  </si>
  <si>
    <t>ｺｽｷﾞ ﾄﾓﾋﾛ</t>
  </si>
  <si>
    <t>菅沼　秀太郎</t>
  </si>
  <si>
    <t>ｽｶﾞﾇﾏ ｼｭｳﾀﾛｳ</t>
  </si>
  <si>
    <t>宇野　理斗</t>
  </si>
  <si>
    <t>ｳﾉ ﾏｻﾄ</t>
  </si>
  <si>
    <t>浦西　佑輔</t>
  </si>
  <si>
    <t>ｳﾗﾆｼ ﾕｳｽｹ</t>
  </si>
  <si>
    <t>若浜　大揮</t>
  </si>
  <si>
    <t>ﾜｶﾊﾏ ﾀﾞｲｷ</t>
  </si>
  <si>
    <t>佐合　奏音</t>
  </si>
  <si>
    <t>ｻｺﾞｳ ｿｳﾄ</t>
  </si>
  <si>
    <t>小田切　拓真</t>
  </si>
  <si>
    <t>ｵﾀﾞｷﾞﾘ ﾀｸﾏ</t>
  </si>
  <si>
    <t>ｸﾗ ｹｲﾀ</t>
  </si>
  <si>
    <t>ｽﾜ ｹﾞﾝｷ</t>
  </si>
  <si>
    <t>ﾐｽﾞﾉ ﾕｳｷ</t>
  </si>
  <si>
    <t>保田　美春</t>
  </si>
  <si>
    <t>赤尾　沙樹</t>
  </si>
  <si>
    <t>ｱｶｵ ｻｷ</t>
  </si>
  <si>
    <t>山肥田　萌</t>
  </si>
  <si>
    <t>ﾔﾏﾋﾀﾞ ﾓｴ</t>
  </si>
  <si>
    <t>宮川　詩央</t>
  </si>
  <si>
    <t>ﾐﾔｶﾞﾜ ｼｵ</t>
  </si>
  <si>
    <t>岩本　千聡</t>
  </si>
  <si>
    <t>ｲﾜﾓﾄ ﾁｻﾄ</t>
  </si>
  <si>
    <t>堀田　明里</t>
  </si>
  <si>
    <t>ﾎﾘﾀ ｱｶﾘ</t>
  </si>
  <si>
    <t>番号</t>
    <rPh sb="0" eb="2">
      <t>バンゴウ</t>
    </rPh>
    <phoneticPr fontId="19"/>
  </si>
  <si>
    <t>岐阜高専</t>
    <rPh sb="0" eb="1">
      <t>ギフ</t>
    </rPh>
    <rPh sb="1" eb="3">
      <t>コウセン</t>
    </rPh>
    <phoneticPr fontId="23"/>
  </si>
  <si>
    <t>近大高専</t>
    <rPh sb="0" eb="1">
      <t>キン</t>
    </rPh>
    <rPh sb="1" eb="2">
      <t>ダイ</t>
    </rPh>
    <rPh sb="2" eb="4">
      <t>コウセン</t>
    </rPh>
    <phoneticPr fontId="22"/>
  </si>
  <si>
    <t>金城学院大</t>
    <rPh sb="2" eb="3">
      <t>ガク</t>
    </rPh>
    <phoneticPr fontId="22"/>
  </si>
  <si>
    <t>鈴鹿高専</t>
    <rPh sb="0" eb="1">
      <t>スズカ</t>
    </rPh>
    <rPh sb="1" eb="3">
      <t>コウセン</t>
    </rPh>
    <phoneticPr fontId="22"/>
  </si>
  <si>
    <t>鳥羽商船</t>
  </si>
  <si>
    <t>豊田高専</t>
    <rPh sb="0" eb="2">
      <t>トヨタ</t>
    </rPh>
    <rPh sb="2" eb="4">
      <t>コウセン</t>
    </rPh>
    <phoneticPr fontId="22"/>
  </si>
  <si>
    <t>豊橋技科大</t>
    <rPh sb="0" eb="2">
      <t>トヨハシ</t>
    </rPh>
    <rPh sb="2" eb="3">
      <t>ワザ</t>
    </rPh>
    <rPh sb="3" eb="4">
      <t>カ</t>
    </rPh>
    <rPh sb="4" eb="5">
      <t>ダイ</t>
    </rPh>
    <phoneticPr fontId="23"/>
  </si>
  <si>
    <t>藤田保衛大</t>
    <rPh sb="0" eb="1">
      <t>フジタ</t>
    </rPh>
    <rPh sb="2" eb="4">
      <t>ヤスエ</t>
    </rPh>
    <rPh sb="4" eb="5">
      <t>ダイ</t>
    </rPh>
    <phoneticPr fontId="23"/>
  </si>
  <si>
    <t>岐阜聖徳大</t>
  </si>
  <si>
    <t>エントリー料</t>
    <rPh sb="5" eb="6">
      <t>リョウ</t>
    </rPh>
    <phoneticPr fontId="30"/>
  </si>
  <si>
    <t>リレー関数あり</t>
    <rPh sb="3" eb="5">
      <t>カンスウ</t>
    </rPh>
    <phoneticPr fontId="29"/>
  </si>
  <si>
    <t>性別</t>
    <rPh sb="0" eb="2">
      <t>セイベツ</t>
    </rPh>
    <phoneticPr fontId="62"/>
  </si>
  <si>
    <t>ﾌﾘｶﾞﾅ</t>
    <phoneticPr fontId="29"/>
  </si>
  <si>
    <t>2520</t>
    <phoneticPr fontId="62"/>
  </si>
  <si>
    <t>競技コード（男子の続き）</t>
    <rPh sb="0" eb="2">
      <t>キョウギ</t>
    </rPh>
    <rPh sb="6" eb="8">
      <t>ダンシ</t>
    </rPh>
    <rPh sb="9" eb="10">
      <t>ツヅ</t>
    </rPh>
    <phoneticPr fontId="22"/>
  </si>
  <si>
    <t>登録番号</t>
    <rPh sb="0" eb="2">
      <t>トウロク</t>
    </rPh>
    <rPh sb="2" eb="4">
      <t>バンゴウ</t>
    </rPh>
    <phoneticPr fontId="29"/>
  </si>
  <si>
    <t>登録番号</t>
    <rPh sb="0" eb="2">
      <t>トウロク</t>
    </rPh>
    <rPh sb="2" eb="4">
      <t>バンゴウ</t>
    </rPh>
    <phoneticPr fontId="29"/>
  </si>
  <si>
    <t>　・総括申込書シートの一番下の列にエントリー料が計算されています。</t>
    <rPh sb="2" eb="4">
      <t>ソウカツ</t>
    </rPh>
    <rPh sb="4" eb="7">
      <t>モウシコミショ</t>
    </rPh>
    <rPh sb="11" eb="13">
      <t>イチバン</t>
    </rPh>
    <rPh sb="13" eb="14">
      <t>シタ</t>
    </rPh>
    <rPh sb="15" eb="16">
      <t>レツ</t>
    </rPh>
    <rPh sb="22" eb="23">
      <t>リョウ</t>
    </rPh>
    <rPh sb="24" eb="26">
      <t>ケイサン</t>
    </rPh>
    <phoneticPr fontId="30"/>
  </si>
  <si>
    <t>必ず期限までに送ってください。</t>
    <rPh sb="2" eb="4">
      <t>きげん</t>
    </rPh>
    <rPh sb="7" eb="8">
      <t>おく</t>
    </rPh>
    <phoneticPr fontId="6" type="Hiragana"/>
  </si>
  <si>
    <t>２種目(５種目)</t>
    <rPh sb="1" eb="2">
      <t>シュ</t>
    </rPh>
    <rPh sb="4" eb="6">
      <t>シュモク</t>
    </rPh>
    <phoneticPr fontId="22"/>
  </si>
  <si>
    <t>３種目(６種目)</t>
    <rPh sb="1" eb="2">
      <t>タネ</t>
    </rPh>
    <rPh sb="2" eb="3">
      <t>メ</t>
    </rPh>
    <rPh sb="5" eb="7">
      <t>シュモク</t>
    </rPh>
    <phoneticPr fontId="22"/>
  </si>
  <si>
    <t>申込責任者</t>
    <rPh sb="0" eb="2">
      <t>モウシコミ</t>
    </rPh>
    <rPh sb="2" eb="5">
      <t>セキニンシャ</t>
    </rPh>
    <phoneticPr fontId="19"/>
  </si>
  <si>
    <t>学校名</t>
    <rPh sb="0" eb="3">
      <t>ガッコウメイ</t>
    </rPh>
    <phoneticPr fontId="29"/>
  </si>
  <si>
    <t>団体コード</t>
    <rPh sb="0" eb="2">
      <t>ダンタイ</t>
    </rPh>
    <phoneticPr fontId="22"/>
  </si>
  <si>
    <t>学校名</t>
    <rPh sb="0" eb="2">
      <t>がっこう</t>
    </rPh>
    <rPh sb="2" eb="3">
      <t>めい</t>
    </rPh>
    <phoneticPr fontId="6" type="Hiragana"/>
  </si>
  <si>
    <t>団体コード</t>
    <rPh sb="0" eb="2">
      <t>ダンタイ</t>
    </rPh>
    <phoneticPr fontId="47"/>
  </si>
  <si>
    <t>学校名</t>
    <rPh sb="0" eb="3">
      <t>ガッコウメイ</t>
    </rPh>
    <phoneticPr fontId="47"/>
  </si>
  <si>
    <t>団体コード　一覧</t>
    <rPh sb="0" eb="2">
      <t>だんたい</t>
    </rPh>
    <rPh sb="6" eb="8">
      <t>いちらん</t>
    </rPh>
    <phoneticPr fontId="6" type="Hiragana"/>
  </si>
  <si>
    <t xml:space="preserve">学校名 </t>
    <rPh sb="0" eb="2">
      <t>ガッコウ</t>
    </rPh>
    <rPh sb="2" eb="3">
      <t>メイ</t>
    </rPh>
    <phoneticPr fontId="19"/>
  </si>
  <si>
    <t>団体コード</t>
    <rPh sb="0" eb="2">
      <t>ダンタイ</t>
    </rPh>
    <phoneticPr fontId="30"/>
  </si>
  <si>
    <t>学校名</t>
    <rPh sb="0" eb="3">
      <t>ガッコウメイ</t>
    </rPh>
    <phoneticPr fontId="19"/>
  </si>
  <si>
    <t>申込責任者</t>
    <rPh sb="0" eb="2">
      <t>モウシコミ</t>
    </rPh>
    <rPh sb="2" eb="5">
      <t>セキニンシャ</t>
    </rPh>
    <phoneticPr fontId="30"/>
  </si>
  <si>
    <t>団　体　コ　ー　ド</t>
  </si>
  <si>
    <t>団体コードが不明の場合は下記より参照してください。</t>
    <rPh sb="0" eb="2">
      <t>だんたい</t>
    </rPh>
    <rPh sb="6" eb="8">
      <t>ふめい</t>
    </rPh>
    <rPh sb="9" eb="11">
      <t>ばあい</t>
    </rPh>
    <rPh sb="12" eb="14">
      <t>かき</t>
    </rPh>
    <rPh sb="16" eb="18">
      <t>さんしょう</t>
    </rPh>
    <phoneticPr fontId="6" type="Hiragana"/>
  </si>
  <si>
    <t>①団体コードの入力</t>
    <rPh sb="7" eb="9">
      <t>にゅうりょく</t>
    </rPh>
    <phoneticPr fontId="6" type="Hiragana"/>
  </si>
  <si>
    <t>　『団体コード』欄に数字を直接入力するかリストから選択してください。</t>
    <rPh sb="8" eb="9">
      <t>らん</t>
    </rPh>
    <rPh sb="10" eb="12">
      <t>すうじ</t>
    </rPh>
    <rPh sb="13" eb="15">
      <t>ちょくせつ</t>
    </rPh>
    <rPh sb="15" eb="17">
      <t>にゅうりょく</t>
    </rPh>
    <rPh sb="25" eb="27">
      <t>せんたく</t>
    </rPh>
    <phoneticPr fontId="6" type="Hiragana"/>
  </si>
  <si>
    <t>※団体コードは直接入力するかリストから選び入力してください。</t>
    <rPh sb="7" eb="9">
      <t>ちょくせつ</t>
    </rPh>
    <rPh sb="9" eb="11">
      <t>にゅうりょく</t>
    </rPh>
    <rPh sb="19" eb="20">
      <t>えら</t>
    </rPh>
    <rPh sb="21" eb="23">
      <t>にゅうりょく</t>
    </rPh>
    <phoneticPr fontId="6" type="Hiragana"/>
  </si>
  <si>
    <t>⑤『名前を付けて保存』から、「団体コード・学校名・○○大会」に変更し、</t>
    <rPh sb="2" eb="4">
      <t>なまえ</t>
    </rPh>
    <rPh sb="5" eb="6">
      <t>つ</t>
    </rPh>
    <rPh sb="8" eb="10">
      <t>ほぞん</t>
    </rPh>
    <rPh sb="21" eb="23">
      <t>がっこう</t>
    </rPh>
    <rPh sb="23" eb="24">
      <t>めい</t>
    </rPh>
    <rPh sb="27" eb="29">
      <t>たいかい</t>
    </rPh>
    <rPh sb="31" eb="33">
      <t>へんこう</t>
    </rPh>
    <phoneticPr fontId="6" type="Hiragana"/>
  </si>
  <si>
    <t>団体コード一覧</t>
    <rPh sb="0" eb="2">
      <t>ダンタイ</t>
    </rPh>
    <rPh sb="5" eb="7">
      <t>イチラン</t>
    </rPh>
    <phoneticPr fontId="19"/>
  </si>
  <si>
    <t>記録に誤りがあります。（トラック種目が選択されている/22m22 or 6m11 or 1m85のようにmがない）</t>
  </si>
  <si>
    <t>エラーチェック</t>
    <phoneticPr fontId="29"/>
  </si>
  <si>
    <t>原因と対処方法</t>
    <rPh sb="0" eb="2">
      <t>ゲンイン</t>
    </rPh>
    <rPh sb="3" eb="5">
      <t>タイショ</t>
    </rPh>
    <rPh sb="5" eb="7">
      <t>ホウホウ</t>
    </rPh>
    <phoneticPr fontId="29"/>
  </si>
  <si>
    <t>大学/選手一致確認</t>
    <rPh sb="0" eb="2">
      <t>ダイガク</t>
    </rPh>
    <rPh sb="3" eb="5">
      <t>センシュ</t>
    </rPh>
    <rPh sb="5" eb="7">
      <t>イッチ</t>
    </rPh>
    <rPh sb="7" eb="9">
      <t>カクニン</t>
    </rPh>
    <phoneticPr fontId="138"/>
  </si>
  <si>
    <t>同一選手</t>
    <rPh sb="0" eb="2">
      <t>ドウイt</t>
    </rPh>
    <rPh sb="2" eb="4">
      <t>センsy</t>
    </rPh>
    <phoneticPr fontId="138"/>
  </si>
  <si>
    <t>基礎データ判定</t>
    <rPh sb="0" eb="2">
      <t>キソ</t>
    </rPh>
    <rPh sb="5" eb="7">
      <t>ハンテイ</t>
    </rPh>
    <phoneticPr fontId="138"/>
  </si>
  <si>
    <t>種目入力判定</t>
    <rPh sb="0" eb="2">
      <t>シュモク</t>
    </rPh>
    <rPh sb="2" eb="4">
      <t>ニュウリョク</t>
    </rPh>
    <rPh sb="4" eb="6">
      <t>ハンテイ</t>
    </rPh>
    <phoneticPr fontId="138"/>
  </si>
  <si>
    <t>登録番号</t>
    <rPh sb="0" eb="2">
      <t>トウロク</t>
    </rPh>
    <rPh sb="2" eb="4">
      <t>バンゴウ</t>
    </rPh>
    <phoneticPr fontId="138"/>
  </si>
  <si>
    <t>氏名</t>
    <rPh sb="0" eb="2">
      <t>シメイ</t>
    </rPh>
    <phoneticPr fontId="138"/>
  </si>
  <si>
    <t>ﾌﾘｶﾞﾅ</t>
    <phoneticPr fontId="138"/>
  </si>
  <si>
    <t>学年</t>
    <rPh sb="0" eb="2">
      <t>ガクネン</t>
    </rPh>
    <phoneticPr fontId="138"/>
  </si>
  <si>
    <t>登録陸協</t>
    <rPh sb="0" eb="2">
      <t>トウロク</t>
    </rPh>
    <rPh sb="2" eb="4">
      <t>リクキョウ</t>
    </rPh>
    <phoneticPr fontId="138"/>
  </si>
  <si>
    <t>合計</t>
    <rPh sb="0" eb="2">
      <t>ゴウケイ</t>
    </rPh>
    <phoneticPr fontId="138"/>
  </si>
  <si>
    <t>種目かぶり</t>
    <rPh sb="0" eb="2">
      <t>シュモク</t>
    </rPh>
    <phoneticPr fontId="138"/>
  </si>
  <si>
    <t>選手が重複しています</t>
    <rPh sb="0" eb="2">
      <t>ドウイツセン</t>
    </rPh>
    <rPh sb="3" eb="10">
      <t>チョウフk</t>
    </rPh>
    <phoneticPr fontId="138"/>
  </si>
  <si>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38"/>
  </si>
  <si>
    <t>track</t>
    <phoneticPr fontId="29"/>
  </si>
  <si>
    <t>track&amp;field</t>
    <phoneticPr fontId="29"/>
  </si>
  <si>
    <t>分</t>
    <rPh sb="0" eb="1">
      <t>フン</t>
    </rPh>
    <phoneticPr fontId="29"/>
  </si>
  <si>
    <t>秒</t>
    <rPh sb="0" eb="1">
      <t>ビョウ</t>
    </rPh>
    <phoneticPr fontId="29"/>
  </si>
  <si>
    <t>以下</t>
    <rPh sb="0" eb="2">
      <t>イカ</t>
    </rPh>
    <phoneticPr fontId="29"/>
  </si>
  <si>
    <t>60秒</t>
    <rPh sb="2" eb="3">
      <t>ビョウ</t>
    </rPh>
    <phoneticPr fontId="29"/>
  </si>
  <si>
    <t>ｱｲﾁﾀﾞｲｶﾞｸ</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</si>
  <si>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</si>
  <si>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</si>
  <si>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</si>
  <si>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</si>
  <si>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</si>
  <si>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</si>
  <si>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ｱｲﾁﾄｳﾎｳﾀﾞｲｶﾞｸ</t>
  </si>
  <si>
    <t>ｷﾞﾌﾀﾞｲｶﾞｸ</t>
  </si>
  <si>
    <t>岐阜協立大</t>
  </si>
  <si>
    <t>岐阜協立大学</t>
  </si>
  <si>
    <t>ｷﾞﾌｷｮｳﾘﾂﾀﾞｲｶﾞｸ</t>
  </si>
  <si>
    <t>ｷﾞﾌｺｳｷﾞｮｳｺｳﾄｳｾﾝﾓﾝｶﾞｯｺｳ</t>
  </si>
  <si>
    <t>ｷﾞﾌｼｮｳﾄｸｶﾞｸｴﾝﾀﾞｲｶﾞｸ</t>
  </si>
  <si>
    <t>ｷﾞﾌﾔｯｶﾀﾞｲｶﾞｸ</t>
  </si>
  <si>
    <t>ｷﾝｷﾀﾞｲｶﾞｸｺｳｷﾞｮｳｺｳﾄｳｾﾝﾓﾝｶﾞｯｺｳ</t>
  </si>
  <si>
    <t>ｷﾝｼﾞｮｳｶﾞｸｲﾝﾀﾞｲｶﾞｸ</t>
  </si>
  <si>
    <t>ｺｳｶﾞｸｶﾝﾀﾞｲｶﾞｸ</t>
  </si>
  <si>
    <t>ｼｶﾞｯｶﾝﾀﾞｲｶﾞｸ</t>
  </si>
  <si>
    <t>ｼｽﾞｵｶﾀﾞｲｶﾞｸ</t>
  </si>
  <si>
    <t>ｼｽﾞｵｶｹﾝﾘﾂﾀﾞｲｶﾞｸ</t>
  </si>
  <si>
    <t>ｼｽﾞｵｶｻﾝｷﾞｮｳﾀﾞｲｶﾞｸ</t>
  </si>
  <si>
    <t>ｽｷﾞﾔﾏｼﾞｮｶﾞｸｴﾝﾀﾞｲｶﾞｸ</t>
  </si>
  <si>
    <t>ｽｽﾞｶｺｳｷﾞｮｳｺｳﾄｳｾﾝﾓﾝｶﾞｯｺｳ</t>
  </si>
  <si>
    <t>ﾀﾞｲﾄﾞｳﾀﾞｲｶﾞｸ</t>
  </si>
  <si>
    <t>ﾁｭｳｷｮｳﾀﾞｲｶﾞｸ</t>
  </si>
  <si>
    <t>ﾁｭｳｷｮｳｶﾞｸｲﾝﾀﾞｲｶﾞｸ</t>
  </si>
  <si>
    <t>ﾁｭｳﾌﾞﾀﾞｲｶﾞｸ</t>
  </si>
  <si>
    <t>ﾁｭｳﾌﾞｶﾞｸｲﾝﾀﾞｲｶﾞｸ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</si>
  <si>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</si>
  <si>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</si>
  <si>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</si>
  <si>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</si>
  <si>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</si>
  <si>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</si>
  <si>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ﾅｺﾞﾔﾀﾞｲｶﾞｸ</t>
  </si>
  <si>
    <t>ﾅｺﾞﾔｶﾞｸｲﾝﾀﾞｲｶﾞｸ</t>
  </si>
  <si>
    <t>ﾅｺﾞﾔｺｳｷﾞｮｳﾀﾞｲｶﾞｸ</t>
  </si>
  <si>
    <t>名古屋商科大</t>
    <rPh sb="0" eb="3">
      <t>ナゴヤ</t>
    </rPh>
    <rPh sb="3" eb="6">
      <t>ショウカダイ</t>
    </rPh>
    <phoneticPr fontId="22"/>
  </si>
  <si>
    <t>名古屋商科大学</t>
    <rPh sb="0" eb="3">
      <t>ナゴヤ</t>
    </rPh>
    <rPh sb="3" eb="6">
      <t>ショウカダイ</t>
    </rPh>
    <rPh sb="6" eb="7">
      <t>ガク</t>
    </rPh>
    <phoneticPr fontId="22"/>
  </si>
  <si>
    <t>ﾅｺﾞﾔｼｮｳｶﾀﾞｲｶﾞｸ</t>
  </si>
  <si>
    <t>ﾅｺﾞﾔジョシﾀﾞｲｶﾞｸ</t>
  </si>
  <si>
    <t>ﾅｺﾞﾔｼﾘﾂﾀﾞｲｶﾞｸ</t>
  </si>
  <si>
    <t>ﾅﾝｻﾞﾝﾀﾞｲｶﾞｸ</t>
  </si>
  <si>
    <t>ﾆﾎﾝﾌｸｼﾀﾞｲｶﾞｸ</t>
  </si>
  <si>
    <t>ﾇﾏﾂﾞｺｳｷﾞｮｳｺｳﾄｳｾﾝﾓﾝｶﾞｯｺｳ</t>
  </si>
  <si>
    <t>ﾊﾏﾏﾂｲｶﾀﾞｲｶﾞｸ</t>
  </si>
  <si>
    <t>ﾐｴﾀﾞｲｶﾞｸ</t>
  </si>
  <si>
    <t>三重短期大</t>
    <rPh sb="2" eb="4">
      <t>タンキ</t>
    </rPh>
    <rPh sb="4" eb="5">
      <t>ダイ</t>
    </rPh>
    <phoneticPr fontId="22"/>
  </si>
  <si>
    <t>三重短期大学</t>
    <rPh sb="2" eb="4">
      <t>タンキ</t>
    </rPh>
    <phoneticPr fontId="22"/>
  </si>
  <si>
    <t>ﾐｴﾀﾝｷﾀﾞｲｶﾞｸ</t>
  </si>
  <si>
    <t>三重短期大</t>
    <rPh sb="2" eb="4">
      <t>タンキ</t>
    </rPh>
    <phoneticPr fontId="22"/>
  </si>
  <si>
    <t>ﾒｲｼﾞｮｳﾀﾞｲｶﾞｸ</t>
  </si>
  <si>
    <t>track</t>
    <phoneticPr fontId="29"/>
  </si>
  <si>
    <t>60秒表記はできません(例:64秒→1分04秒)</t>
    <rPh sb="2" eb="3">
      <t>ビョ</t>
    </rPh>
    <rPh sb="3" eb="6">
      <t>ヒョウk</t>
    </rPh>
    <phoneticPr fontId="138"/>
  </si>
  <si>
    <t>競技者未選択</t>
    <rPh sb="0" eb="3">
      <t>キョウギシャ</t>
    </rPh>
    <rPh sb="3" eb="4">
      <t>ミ</t>
    </rPh>
    <rPh sb="4" eb="6">
      <t>センタク</t>
    </rPh>
    <phoneticPr fontId="29"/>
  </si>
  <si>
    <t>g</t>
    <phoneticPr fontId="29"/>
  </si>
  <si>
    <t>j</t>
    <phoneticPr fontId="29"/>
  </si>
  <si>
    <t>m</t>
    <phoneticPr fontId="29"/>
  </si>
  <si>
    <t>p</t>
    <phoneticPr fontId="29"/>
  </si>
  <si>
    <t>s</t>
    <phoneticPr fontId="29"/>
  </si>
  <si>
    <t>競技者が未選択です。登録番号を入力してください。</t>
    <rPh sb="0" eb="3">
      <t>キョウギシャ</t>
    </rPh>
    <rPh sb="4" eb="5">
      <t>ミ</t>
    </rPh>
    <rPh sb="5" eb="7">
      <t>センタク</t>
    </rPh>
    <rPh sb="10" eb="12">
      <t>トウロク</t>
    </rPh>
    <rPh sb="12" eb="14">
      <t>バンゴウ</t>
    </rPh>
    <rPh sb="15" eb="17">
      <t>ニュウリョク</t>
    </rPh>
    <phoneticPr fontId="29"/>
  </si>
  <si>
    <t>種目未選択</t>
    <rPh sb="0" eb="2">
      <t>シュモク</t>
    </rPh>
    <rPh sb="2" eb="3">
      <t>ミ</t>
    </rPh>
    <rPh sb="3" eb="5">
      <t>センタク</t>
    </rPh>
    <phoneticPr fontId="29"/>
  </si>
  <si>
    <t>３（６）種目めが未選択です。種目を選択してください。</t>
    <rPh sb="4" eb="6">
      <t>シュモク</t>
    </rPh>
    <rPh sb="8" eb="9">
      <t>ミ</t>
    </rPh>
    <rPh sb="9" eb="11">
      <t>センタク</t>
    </rPh>
    <rPh sb="14" eb="16">
      <t>シュモク</t>
    </rPh>
    <rPh sb="17" eb="19">
      <t>センタク</t>
    </rPh>
    <phoneticPr fontId="29"/>
  </si>
  <si>
    <t>１（４）種目めが未選択です。種目を選択してください。</t>
    <rPh sb="4" eb="6">
      <t>シュモク</t>
    </rPh>
    <rPh sb="8" eb="9">
      <t>ミ</t>
    </rPh>
    <rPh sb="9" eb="11">
      <t>センタク</t>
    </rPh>
    <rPh sb="14" eb="16">
      <t>シュモク</t>
    </rPh>
    <rPh sb="17" eb="19">
      <t>センタク</t>
    </rPh>
    <phoneticPr fontId="29"/>
  </si>
  <si>
    <t>２（５）種目めが未選択です。種目を選択してください。</t>
    <rPh sb="4" eb="6">
      <t>シュモク</t>
    </rPh>
    <rPh sb="8" eb="9">
      <t>ミ</t>
    </rPh>
    <rPh sb="9" eb="11">
      <t>センタク</t>
    </rPh>
    <rPh sb="14" eb="16">
      <t>シュモク</t>
    </rPh>
    <rPh sb="17" eb="19">
      <t>センタク</t>
    </rPh>
    <phoneticPr fontId="29"/>
  </si>
  <si>
    <t>４×１００ｍRが未選択です。種目を選択してください。</t>
    <rPh sb="8" eb="9">
      <t>ミ</t>
    </rPh>
    <rPh sb="9" eb="11">
      <t>センタク</t>
    </rPh>
    <rPh sb="14" eb="16">
      <t>シュモク</t>
    </rPh>
    <rPh sb="17" eb="19">
      <t>センタク</t>
    </rPh>
    <phoneticPr fontId="29"/>
  </si>
  <si>
    <t>４×４００ｍRが未選択です。種目を選択してください。</t>
    <rPh sb="8" eb="9">
      <t>ミ</t>
    </rPh>
    <rPh sb="9" eb="11">
      <t>センタク</t>
    </rPh>
    <rPh sb="14" eb="16">
      <t>シュモク</t>
    </rPh>
    <rPh sb="17" eb="19">
      <t>センタク</t>
    </rPh>
    <phoneticPr fontId="29"/>
  </si>
  <si>
    <t>４ｋミス</t>
    <phoneticPr fontId="29"/>
  </si>
  <si>
    <t>マイルミス</t>
    <phoneticPr fontId="29"/>
  </si>
  <si>
    <t>男女</t>
    <rPh sb="0" eb="2">
      <t>ダンジョ</t>
    </rPh>
    <phoneticPr fontId="138"/>
  </si>
  <si>
    <t>field</t>
    <phoneticPr fontId="29"/>
  </si>
  <si>
    <t>記録に誤りがあります。（トラック種目が選択されている/22m22 or 6m11 or 1m86のようにmがない）</t>
  </si>
  <si>
    <t>記録に誤りがあります。（トラック種目が選択されている/22m22 or 6m11 or 1m87のようにmがない）</t>
  </si>
  <si>
    <t>男子の登録番号が入力されています。</t>
    <rPh sb="0" eb="2">
      <t>ダンシ</t>
    </rPh>
    <rPh sb="3" eb="5">
      <t>トウロク</t>
    </rPh>
    <rPh sb="5" eb="7">
      <t>バンゴウ</t>
    </rPh>
    <rPh sb="8" eb="10">
      <t>ニュウリョク</t>
    </rPh>
    <phoneticPr fontId="29"/>
  </si>
  <si>
    <t>4×100ｍRの競技者に過不足あり</t>
    <rPh sb="8" eb="11">
      <t>キョウギシャ</t>
    </rPh>
    <rPh sb="12" eb="15">
      <t>カフソク</t>
    </rPh>
    <phoneticPr fontId="29"/>
  </si>
  <si>
    <t>※必ず振込名の前に A）を記入し、出場種目開催の決定後に大学名で振り込むこと。</t>
    <rPh sb="17" eb="19">
      <t>しゅつじょう</t>
    </rPh>
    <rPh sb="19" eb="21">
      <t>しゅもく</t>
    </rPh>
    <rPh sb="21" eb="23">
      <t>かいさい</t>
    </rPh>
    <rPh sb="24" eb="26">
      <t>けってい</t>
    </rPh>
    <rPh sb="26" eb="27">
      <t>ご</t>
    </rPh>
    <phoneticPr fontId="6" type="Hiragana"/>
  </si>
  <si>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38"/>
  </si>
  <si>
    <t>種目が未選択です。種目を選択してください。</t>
    <rPh sb="0" eb="2">
      <t>シュモク</t>
    </rPh>
    <rPh sb="3" eb="4">
      <t>ミ</t>
    </rPh>
    <rPh sb="4" eb="6">
      <t>センタク</t>
    </rPh>
    <rPh sb="9" eb="11">
      <t>シュモク</t>
    </rPh>
    <rPh sb="12" eb="14">
      <t>センタク</t>
    </rPh>
    <phoneticPr fontId="29"/>
  </si>
  <si>
    <t>＜申し込み入力手順①～⑥＞</t>
    <rPh sb="1" eb="2">
      <t>もう</t>
    </rPh>
    <rPh sb="3" eb="4">
      <t>こ</t>
    </rPh>
    <rPh sb="5" eb="7">
      <t>にゅうりょく</t>
    </rPh>
    <rPh sb="7" eb="9">
      <t>てじゅん</t>
    </rPh>
    <phoneticPr fontId="6" type="Hiragana"/>
  </si>
  <si>
    <t>東海学生陸上競技連盟　黒須 雅弘</t>
  </si>
  <si>
    <t xml:space="preserve">   →「入力見本」シート参照</t>
    <phoneticPr fontId="6" type="Hiragana"/>
  </si>
  <si>
    <t>メール送付確認後、24時間以内にメールを返信いたします。</t>
    <phoneticPr fontId="6" type="Hiragana"/>
  </si>
  <si>
    <t>＜エントリー確認について＞</t>
    <rPh sb="6" eb="8">
      <t>かくにん</t>
    </rPh>
    <phoneticPr fontId="6" type="Hiragana"/>
  </si>
  <si>
    <t>＜参加料振込先＞</t>
    <phoneticPr fontId="6" type="Hiragana"/>
  </si>
  <si>
    <t>種目が重複しています、選び直して下さい。</t>
    <rPh sb="0" eb="2">
      <t>シュモク</t>
    </rPh>
    <rPh sb="3" eb="10">
      <t>チョウフk</t>
    </rPh>
    <rPh sb="11" eb="12">
      <t>エラ</t>
    </rPh>
    <rPh sb="13" eb="14">
      <t>ナオ</t>
    </rPh>
    <rPh sb="16" eb="17">
      <t>クダ</t>
    </rPh>
    <phoneticPr fontId="138"/>
  </si>
  <si>
    <t>4×400ｍRの競技者に過不足あり</t>
    <rPh sb="8" eb="11">
      <t>キョウギシャ</t>
    </rPh>
    <rPh sb="12" eb="15">
      <t>カフソク</t>
    </rPh>
    <phoneticPr fontId="29"/>
  </si>
  <si>
    <t>4×100ｍRの記録が一致しません。</t>
    <rPh sb="8" eb="10">
      <t>キロク</t>
    </rPh>
    <rPh sb="11" eb="13">
      <t>イッチ</t>
    </rPh>
    <phoneticPr fontId="29"/>
  </si>
  <si>
    <t>4×400ｍRの記録が一致しません。</t>
    <rPh sb="8" eb="10">
      <t>キロク</t>
    </rPh>
    <rPh sb="11" eb="13">
      <t>イッチ</t>
    </rPh>
    <phoneticPr fontId="29"/>
  </si>
  <si>
    <t>女子の選手が登録されています。</t>
    <rPh sb="0" eb="2">
      <t>ジョシ</t>
    </rPh>
    <rPh sb="3" eb="5">
      <t>センシュ</t>
    </rPh>
    <rPh sb="6" eb="8">
      <t>トウロク</t>
    </rPh>
    <phoneticPr fontId="29"/>
  </si>
  <si>
    <t>総括申込書(種目別申込数一覧表)</t>
    <rPh sb="0" eb="2">
      <t>ソウカツ</t>
    </rPh>
    <rPh sb="2" eb="4">
      <t>モウシコミ</t>
    </rPh>
    <rPh sb="4" eb="5">
      <t>ショ</t>
    </rPh>
    <rPh sb="6" eb="9">
      <t>シュモクベツ</t>
    </rPh>
    <rPh sb="9" eb="11">
      <t>モウシコミ</t>
    </rPh>
    <rPh sb="11" eb="12">
      <t>スウ</t>
    </rPh>
    <rPh sb="12" eb="14">
      <t>イチラン</t>
    </rPh>
    <rPh sb="14" eb="15">
      <t>ヒョウ</t>
    </rPh>
    <phoneticPr fontId="30"/>
  </si>
  <si>
    <t>申込責任者名</t>
    <rPh sb="0" eb="2">
      <t>モウシコミ</t>
    </rPh>
    <rPh sb="2" eb="4">
      <t>セキニン</t>
    </rPh>
    <phoneticPr fontId="19"/>
  </si>
  <si>
    <t>エラーチェック</t>
    <phoneticPr fontId="30"/>
  </si>
  <si>
    <t>ミス有り</t>
    <rPh sb="2" eb="3">
      <t>ア</t>
    </rPh>
    <phoneticPr fontId="30"/>
  </si>
  <si>
    <t>記録入力欄に分、秒、コンマ、cmは使用しないでください</t>
    <rPh sb="0" eb="2">
      <t>キロク</t>
    </rPh>
    <rPh sb="2" eb="4">
      <t>ニュウリョク</t>
    </rPh>
    <rPh sb="4" eb="5">
      <t>ラン</t>
    </rPh>
    <rPh sb="6" eb="7">
      <t>フン</t>
    </rPh>
    <rPh sb="8" eb="9">
      <t>ビョウ</t>
    </rPh>
    <rPh sb="17" eb="19">
      <t>シヨウ</t>
    </rPh>
    <phoneticPr fontId="29"/>
  </si>
  <si>
    <t>三重短期大学</t>
  </si>
  <si>
    <t>名古屋商科大学</t>
  </si>
  <si>
    <t>舟橋　祐哉</t>
  </si>
  <si>
    <t>鈴木　寧仁</t>
  </si>
  <si>
    <t>小林　貫太</t>
  </si>
  <si>
    <t>小島　安磁</t>
  </si>
  <si>
    <t>新川　将平</t>
  </si>
  <si>
    <t>水野　翔太</t>
  </si>
  <si>
    <t>牧田　裕太郎</t>
  </si>
  <si>
    <t>桜井　尚樹</t>
  </si>
  <si>
    <t>田口　祐芽</t>
  </si>
  <si>
    <t>榊原　智也</t>
  </si>
  <si>
    <t>竹中　太一</t>
  </si>
  <si>
    <t>土屋　慶太</t>
  </si>
  <si>
    <t>原田　侑弥</t>
  </si>
  <si>
    <t>深谷　涼太</t>
  </si>
  <si>
    <t>三浦　真和</t>
  </si>
  <si>
    <t>渡邉　大誠</t>
  </si>
  <si>
    <t>渡辺　基己</t>
  </si>
  <si>
    <t>高橋　公貴</t>
  </si>
  <si>
    <t>山本　春陽</t>
  </si>
  <si>
    <t>宮川　勇人</t>
  </si>
  <si>
    <t>中根　僚考</t>
  </si>
  <si>
    <t>河村　晃成</t>
  </si>
  <si>
    <t>木許　僚二</t>
  </si>
  <si>
    <t>奈木野　京介</t>
  </si>
  <si>
    <t>𠮷村　拓也</t>
  </si>
  <si>
    <t>尾﨑　空嶺</t>
  </si>
  <si>
    <t>岡田　太陽</t>
  </si>
  <si>
    <t>加藤　烈</t>
  </si>
  <si>
    <t>小寺　悠太</t>
  </si>
  <si>
    <t>佐々木　秀斗</t>
  </si>
  <si>
    <t>佐藤　裕汰</t>
  </si>
  <si>
    <t>柴垣　友紀</t>
  </si>
  <si>
    <t>鈴木　達也</t>
  </si>
  <si>
    <t>築地　由貴</t>
  </si>
  <si>
    <t>中野　峻作</t>
  </si>
  <si>
    <t>信藤　来也</t>
  </si>
  <si>
    <t>早川　龍斗</t>
  </si>
  <si>
    <t>平阪　龍矢</t>
  </si>
  <si>
    <t>松川　哲大</t>
  </si>
  <si>
    <t>向山　朋宏</t>
  </si>
  <si>
    <t>藤澤　慶己</t>
  </si>
  <si>
    <t>山﨑　慎吾</t>
  </si>
  <si>
    <t>増田　恵太</t>
  </si>
  <si>
    <t>伊藤　光翼</t>
  </si>
  <si>
    <t>伊藤　輝</t>
  </si>
  <si>
    <t>加藤　凌平</t>
  </si>
  <si>
    <t>木村　海光</t>
  </si>
  <si>
    <t>北島　昂平</t>
  </si>
  <si>
    <t>髙嶋　翔太</t>
  </si>
  <si>
    <t>高矢　晴希</t>
  </si>
  <si>
    <t>塚腰　祐大</t>
  </si>
  <si>
    <t>中尾　啓哉</t>
  </si>
  <si>
    <t>村松　俊哉</t>
  </si>
  <si>
    <t>石濱　透</t>
  </si>
  <si>
    <t>岡崎　洋樹</t>
  </si>
  <si>
    <t>浅野　佑輔</t>
  </si>
  <si>
    <t>大喜多　潤樹</t>
  </si>
  <si>
    <t>荒木　歩夢</t>
  </si>
  <si>
    <t>石橋　新</t>
  </si>
  <si>
    <t>沖野　秀作</t>
  </si>
  <si>
    <t>大脇　文宏</t>
  </si>
  <si>
    <t>筒井　良一</t>
  </si>
  <si>
    <t>森　佑太</t>
  </si>
  <si>
    <t>山中　智貴</t>
  </si>
  <si>
    <t>森　翔太</t>
  </si>
  <si>
    <t>田村　友輔</t>
  </si>
  <si>
    <t>阪口　大河</t>
  </si>
  <si>
    <t>伊藤　耕世</t>
  </si>
  <si>
    <t>長内　祐樹</t>
  </si>
  <si>
    <t>仲松　正人</t>
  </si>
  <si>
    <t>岡本　健太郎</t>
  </si>
  <si>
    <t>黒田　遥太</t>
  </si>
  <si>
    <t>河野　竜也</t>
  </si>
  <si>
    <t>深川　蒼太</t>
  </si>
  <si>
    <t>山田　真夢</t>
  </si>
  <si>
    <t>築野　凌</t>
  </si>
  <si>
    <t>與五澤　馨吾</t>
  </si>
  <si>
    <t>須崎　雅也</t>
  </si>
  <si>
    <t>中村　倖</t>
  </si>
  <si>
    <t>西　航太郎</t>
  </si>
  <si>
    <t>髙木　健太</t>
  </si>
  <si>
    <t>池田　翔紀</t>
  </si>
  <si>
    <t>稻福　颯</t>
  </si>
  <si>
    <t>梅田　朔也</t>
  </si>
  <si>
    <t>河合　優作</t>
  </si>
  <si>
    <t>澤田　隼</t>
  </si>
  <si>
    <t>鈴木　健太郎</t>
  </si>
  <si>
    <t>高橋　隆晟</t>
  </si>
  <si>
    <t>田中　悠暉</t>
  </si>
  <si>
    <t>中島　昌宣</t>
  </si>
  <si>
    <t>中嶋　謙</t>
  </si>
  <si>
    <t>服部　匡恭</t>
  </si>
  <si>
    <t>服部　有佑</t>
  </si>
  <si>
    <t>平松　昂龍</t>
  </si>
  <si>
    <t>三田　大喜</t>
  </si>
  <si>
    <t>光岡　奨平</t>
  </si>
  <si>
    <t>宮﨑　武斗</t>
  </si>
  <si>
    <t>村上　海吏</t>
  </si>
  <si>
    <t>山本　麟太郎</t>
  </si>
  <si>
    <t>西村　遥生</t>
  </si>
  <si>
    <t>馬場　隆夫</t>
  </si>
  <si>
    <t>菅田　流伊</t>
  </si>
  <si>
    <t>藤谷　峻紀</t>
  </si>
  <si>
    <t>土屋　智仁</t>
  </si>
  <si>
    <t>林 佑哉</t>
  </si>
  <si>
    <t>松久 裕稀</t>
  </si>
  <si>
    <t>祖父江　大尚</t>
  </si>
  <si>
    <t>髙辻　雅也</t>
  </si>
  <si>
    <t>舩井　崇成</t>
  </si>
  <si>
    <t>小関　海都</t>
  </si>
  <si>
    <t>横地　裕太</t>
  </si>
  <si>
    <t>永田　総一朗</t>
  </si>
  <si>
    <t>坂本　寛吾</t>
  </si>
  <si>
    <t>杉本　望拓</t>
  </si>
  <si>
    <t>中西　陽</t>
  </si>
  <si>
    <t>筒井　智哉</t>
  </si>
  <si>
    <t>酒井　克実</t>
  </si>
  <si>
    <t>宮川　凌太</t>
  </si>
  <si>
    <t>鷲見　良</t>
  </si>
  <si>
    <t>松原　慎一郎</t>
  </si>
  <si>
    <t>大島　健吾</t>
  </si>
  <si>
    <t>服部　鷹昌</t>
  </si>
  <si>
    <t>福井　創一</t>
  </si>
  <si>
    <t>藤井　颯人</t>
  </si>
  <si>
    <t>岩田　晴陽</t>
  </si>
  <si>
    <t>諏訪　玄樹</t>
  </si>
  <si>
    <t>佐藤　圭</t>
  </si>
  <si>
    <t>有我　友希</t>
  </si>
  <si>
    <t>天池　駿介</t>
  </si>
  <si>
    <t>蔵　啓太</t>
  </si>
  <si>
    <t>水野　裕貴</t>
  </si>
  <si>
    <t>石黒 亘</t>
  </si>
  <si>
    <t>三木　大輔</t>
  </si>
  <si>
    <t>二村　崇仁</t>
  </si>
  <si>
    <t>一柳　凜</t>
  </si>
  <si>
    <t>佐藤　匠</t>
  </si>
  <si>
    <t>安井　弦</t>
  </si>
  <si>
    <t>小河　優玖</t>
  </si>
  <si>
    <t>小野　将夢</t>
  </si>
  <si>
    <t>稲福　煕</t>
  </si>
  <si>
    <t>松原　昌吾</t>
  </si>
  <si>
    <t>ｺﾊﾞﾔｼ ｶﾝﾀ</t>
  </si>
  <si>
    <t>ﾌﾙﾀﾋ ｻﾅｵ</t>
  </si>
  <si>
    <t>ﾆｲｶﾞﾜ ｼｮｳﾍｲ</t>
  </si>
  <si>
    <t>ｻｶｷﾊﾞﾗ ﾄﾓﾔ</t>
  </si>
  <si>
    <t>ﾀｹﾅｶ ﾀｲﾁ</t>
  </si>
  <si>
    <t>ﾂﾁﾔ ｹｲﾀ</t>
  </si>
  <si>
    <t>ﾊﾗﾀ ﾕｳﾔ</t>
  </si>
  <si>
    <t>ﾌｶﾔ ﾘｮｳﾀ</t>
  </si>
  <si>
    <t>ﾐｳﾗ ﾏｵ</t>
  </si>
  <si>
    <t>ﾜﾀﾅﾍﾞ ﾀｲｾｲ</t>
  </si>
  <si>
    <t>ﾔﾏﾓﾄ ﾊﾙﾋ</t>
  </si>
  <si>
    <t>ﾐﾔｶﾞﾜ ﾕｳﾄ</t>
  </si>
  <si>
    <t>ｱｼﾄﾐ ｶﾝﾀ</t>
    <phoneticPr fontId="19"/>
  </si>
  <si>
    <t>ﾌﾙｶﾜ ﾘｭｳﾉｽｳｹ</t>
  </si>
  <si>
    <t>ｳｴﾀﾞ ﾀﾞｲﾁ</t>
  </si>
  <si>
    <t>ｶﾜﾑﾗ ｺｳｾｲ</t>
  </si>
  <si>
    <t>ﾅｶｼﾏ ｼﾝﾔ</t>
  </si>
  <si>
    <t>ｵｻﾞｷ ﾀｶﾈ</t>
  </si>
  <si>
    <t>ｵｶﾀﾞ ﾀｲﾖｳ</t>
  </si>
  <si>
    <t>ｶﾄｳ ﾚﾂ</t>
  </si>
  <si>
    <t>ｺﾃﾞﾗ ﾕｳﾀ</t>
  </si>
  <si>
    <t>ｻｻｷ ｼｭｳﾄ</t>
  </si>
  <si>
    <t>ｻﾄｳ ﾕｳﾀ</t>
  </si>
  <si>
    <t>ｼﾊﾞｶﾞｷ ﾄﾓｷ</t>
  </si>
  <si>
    <t>ｽｽﾞｷ ﾀﾂﾔ</t>
  </si>
  <si>
    <t>ﾂｷｼﾞ ﾖｼｷ</t>
  </si>
  <si>
    <t>ﾅｶﾉ ｼｭﾝｻｸ</t>
  </si>
  <si>
    <t>ﾉﾌﾞﾄｳ ﾗｲﾔ</t>
  </si>
  <si>
    <t>ﾊﾔｶﾜ ﾘｭｳﾄ</t>
  </si>
  <si>
    <t>ﾋﾗｻｶ ﾀﾂﾔ</t>
  </si>
  <si>
    <t>ﾏﾂｶﾜ ﾃﾂﾋﾛ</t>
  </si>
  <si>
    <t>ﾑｺｳﾔﾏ ﾄﾓﾋﾛ</t>
  </si>
  <si>
    <t>ﾌｼﾞｻﾜ ﾖｼｷ</t>
  </si>
  <si>
    <t>ﾔﾏｻﾞｷ ｼﾝｺﾞ</t>
  </si>
  <si>
    <t>ｲﾄｳ ｺｳｽｹ</t>
  </si>
  <si>
    <t>ｲﾄｳ ﾋｶﾙ</t>
  </si>
  <si>
    <t>ｶﾄｳ ﾘｮｳﾍｲ</t>
  </si>
  <si>
    <t>ｷﾑﾗ ｶｲﾄ</t>
  </si>
  <si>
    <t>ｷﾀｼﾞﾏ ｺｳﾍｲ</t>
  </si>
  <si>
    <t>ﾀｶｼﾏ ｼｮｳﾀ</t>
  </si>
  <si>
    <t>ﾀｶﾔ ﾊﾙｷ</t>
  </si>
  <si>
    <t>ﾂｶｺﾞｼ ﾕｳﾀﾞｲ</t>
  </si>
  <si>
    <t>ﾅｶｵ ｹｲﾔ</t>
  </si>
  <si>
    <t>ﾑﾗﾏﾂ ｼｭﾝﾔ</t>
  </si>
  <si>
    <t>ｵｶｻﾞｷ ﾋﾛｷ</t>
  </si>
  <si>
    <t>ｱｻﾉ ﾕｳｽｹ</t>
  </si>
  <si>
    <t>ｵｵｷﾀ ﾋﾛｷ</t>
  </si>
  <si>
    <t>ｱﾗｷ ｱﾕﾑ</t>
  </si>
  <si>
    <t>ｲｼﾊﾞｼ ｱﾗﾀ</t>
  </si>
  <si>
    <t>ｵｷﾉ ｼｭｳｻｸ</t>
  </si>
  <si>
    <t>ｵｵﾜｷ ﾌﾐﾋﾛ</t>
  </si>
  <si>
    <t>ﾂﾂｲ ﾘｮｳｲﾁ</t>
  </si>
  <si>
    <t>ﾓﾘ ﾕｳﾀ</t>
  </si>
  <si>
    <t>ﾔﾏﾅｶ ﾄﾓｷ</t>
  </si>
  <si>
    <t>ﾓﾘ ｼｮｳﾀ</t>
  </si>
  <si>
    <t>ﾀﾑﾗ ﾕｳｽｹ</t>
  </si>
  <si>
    <t>ｻｶｸﾞﾁ ﾀｲｶﾞ</t>
  </si>
  <si>
    <t>ｲﾄｳ ｺｳｾｲ</t>
  </si>
  <si>
    <t>ｵｻﾅｲ ﾕｳｷ</t>
  </si>
  <si>
    <t>ｶﾊﾞｻﾞﾜ ﾄｼﾔ</t>
  </si>
  <si>
    <t>ﾅｶﾏﾂ ﾏｻﾋﾄ</t>
  </si>
  <si>
    <t>ｵｶﾓﾄ ｹﾝﾀﾛｳ</t>
  </si>
  <si>
    <t>ｸﾛﾀﾞ ﾊﾙﾄ</t>
  </si>
  <si>
    <t>ｺｳﾉ ﾀﾂﾔ</t>
  </si>
  <si>
    <t>ﾌｶｶﾞﾜ ｿｳﾀ</t>
  </si>
  <si>
    <t>ﾔﾏﾀﾞ ﾏﾅﾑ</t>
  </si>
  <si>
    <t>ﾂｸﾉ ﾘｮｳ</t>
  </si>
  <si>
    <t>ﾖｺﾞｻﾜ ｹｲｺﾞ</t>
  </si>
  <si>
    <t>ｲｹﾀﾞ ｼｮｳｷ</t>
  </si>
  <si>
    <t>ｲﾅﾌｸ ﾊﾔﾃ</t>
  </si>
  <si>
    <t>ｳﾒﾀﾞ ｻｸﾔ</t>
  </si>
  <si>
    <t>ｶﾜｲ ﾕｳｻｸ</t>
  </si>
  <si>
    <t>ｻﾜﾀﾞ ﾊﾔﾄ</t>
  </si>
  <si>
    <t>ｽｽﾞｷ ｹﾝﾀﾛｳ</t>
  </si>
  <si>
    <t>ﾀｶﾊｼ ﾘｭｳｾｲ</t>
  </si>
  <si>
    <t>ﾀﾅｶ ﾕｳｷ</t>
  </si>
  <si>
    <t>ﾅｶｼﾞﾏ ｱｷﾉﾘ</t>
  </si>
  <si>
    <t>ﾅｶｼﾞﾏ ﾕｽﾞﾙ</t>
  </si>
  <si>
    <t>ﾊｯﾄﾘ ﾏｻﾖｼ</t>
  </si>
  <si>
    <t>ﾊｯﾄﾘ ﾕｳｽｹ</t>
  </si>
  <si>
    <t>ﾋﾗﾏﾂ ｺｳﾘｭｳ</t>
  </si>
  <si>
    <t>ﾐﾀ ﾋﾛｷ</t>
  </si>
  <si>
    <t>ﾐﾂｵｶ ｼｮｳﾍｲ</t>
  </si>
  <si>
    <t>ﾐﾔｻﾞｷ ﾀｹﾄ</t>
  </si>
  <si>
    <t>ﾑﾗｶﾐ ｶｲﾘ</t>
  </si>
  <si>
    <t>ﾔﾏﾓﾄ ﾘﾝﾀﾛｳ</t>
  </si>
  <si>
    <t>ﾆｼﾑﾗ ﾊﾙｷ</t>
  </si>
  <si>
    <t>ｽｹﾞﾀ ﾙｲ</t>
  </si>
  <si>
    <t>ﾌｼﾞﾔ ｼｭﾝｷ</t>
  </si>
  <si>
    <t>ｿﾌﾞｴ ﾀﾞｲｼﾞ</t>
  </si>
  <si>
    <t>ｺｻﾞﾄ ｹｲﾀ</t>
  </si>
  <si>
    <t>ｵｾﾞｷ ｶｲﾄ</t>
  </si>
  <si>
    <t>ﾖｺﾁ ﾕｳﾀ</t>
  </si>
  <si>
    <t>ﾅｶﾞﾀ ｿｳｲﾁﾛｳ</t>
  </si>
  <si>
    <t>ｻｶﾓﾄ ｶﾝｺﾞ</t>
  </si>
  <si>
    <t>ｽｷﾞﾓﾄ ﾓﾁﾋﾛ</t>
  </si>
  <si>
    <t>ﾅｶﾆｼ ﾋﾅﾀ</t>
  </si>
  <si>
    <t>ﾂﾂｲ ﾄﾓﾔ</t>
  </si>
  <si>
    <t>ｻｶｲ ｶﾂﾐ</t>
  </si>
  <si>
    <t>ﾐﾔｶﾞﾜ ﾘｮｳﾀ</t>
  </si>
  <si>
    <t>ｽﾐ ﾘｮｳ</t>
  </si>
  <si>
    <t>ﾏﾂﾊﾞﾗ ｼﾝｲﾁﾛｳ</t>
  </si>
  <si>
    <t>ｵｵｼﾏ ｹﾝｺﾞ</t>
  </si>
  <si>
    <t>ﾊｯﾄﾘ ﾀｶﾏｻ</t>
  </si>
  <si>
    <t>ﾌｸｲ ｿｳｲﾁ</t>
  </si>
  <si>
    <t>ﾌｼﾞｲ ﾊﾔﾄ</t>
  </si>
  <si>
    <t>ｲﾜﾀ ﾊﾙﾋ</t>
  </si>
  <si>
    <t>ｽｽﾞｷ ﾄﾓﾋﾛ</t>
  </si>
  <si>
    <t>ﾐﾂｷ ﾀﾞｲｽｹ</t>
  </si>
  <si>
    <t>ﾌﾀﾑﾗ ﾀｶﾋﾄ</t>
  </si>
  <si>
    <t>ｲﾁﾘｭｳ ﾘﾝ</t>
  </si>
  <si>
    <t>ｻﾄｳ ﾀｸﾐ</t>
  </si>
  <si>
    <t>ﾔｽｲ ｹﾞﾝ</t>
  </si>
  <si>
    <t>ｵｶﾞﾜ ﾕｳｷ</t>
  </si>
  <si>
    <t>ｵﾉ ﾏｻﾑ</t>
  </si>
  <si>
    <t>ﾏﾂﾊﾞﾗ ｼｮｳｺﾞ</t>
  </si>
  <si>
    <t>Ｍ2</t>
  </si>
  <si>
    <t>D2</t>
  </si>
  <si>
    <t>SAKAIRI</t>
  </si>
  <si>
    <t>Keiichi</t>
  </si>
  <si>
    <t>NAKAMURA</t>
  </si>
  <si>
    <t>Fumiya</t>
  </si>
  <si>
    <t>FUNAHASHI</t>
  </si>
  <si>
    <t>Yuya</t>
  </si>
  <si>
    <t>AZUMA</t>
  </si>
  <si>
    <t>Naoki</t>
  </si>
  <si>
    <t>NAKAYAMA</t>
  </si>
  <si>
    <t>Hijiri</t>
  </si>
  <si>
    <t>KONDO</t>
  </si>
  <si>
    <t>Masaya</t>
  </si>
  <si>
    <t>KIMURA</t>
  </si>
  <si>
    <t>Hayate</t>
  </si>
  <si>
    <t>MAKINO</t>
  </si>
  <si>
    <t>Keisuke</t>
  </si>
  <si>
    <t>HIGUCHI</t>
  </si>
  <si>
    <t>Tomokazu</t>
  </si>
  <si>
    <t>AMANO</t>
  </si>
  <si>
    <t>Tomoya</t>
  </si>
  <si>
    <t>TAKASU</t>
  </si>
  <si>
    <t>Shoi</t>
  </si>
  <si>
    <t>YAMADA</t>
  </si>
  <si>
    <t>Takayoshi</t>
  </si>
  <si>
    <t>NOMURA</t>
  </si>
  <si>
    <t>Ryutaro</t>
  </si>
  <si>
    <t>Yuki</t>
  </si>
  <si>
    <t>NAKAMOTO</t>
  </si>
  <si>
    <t>Yuta</t>
  </si>
  <si>
    <t>Soshi</t>
  </si>
  <si>
    <t>HORIGUCHI</t>
  </si>
  <si>
    <t>YOSHIOKA</t>
  </si>
  <si>
    <t>MIHASHI</t>
  </si>
  <si>
    <t>Ryosuke</t>
  </si>
  <si>
    <t>MORISHITA</t>
  </si>
  <si>
    <t>Ryo</t>
  </si>
  <si>
    <t>FUKUNISHI</t>
  </si>
  <si>
    <t>Keita</t>
  </si>
  <si>
    <t>YAMAMOTO</t>
  </si>
  <si>
    <t>Takeshi</t>
  </si>
  <si>
    <t>SAWAI</t>
  </si>
  <si>
    <t>Keishi</t>
  </si>
  <si>
    <t>Daikichi</t>
  </si>
  <si>
    <t>MISU</t>
  </si>
  <si>
    <t>MATSUSHITA</t>
  </si>
  <si>
    <t>Riku</t>
  </si>
  <si>
    <t>Syoma</t>
  </si>
  <si>
    <t>Yusuke</t>
  </si>
  <si>
    <t>NISHIYAMA</t>
  </si>
  <si>
    <t>Koki</t>
  </si>
  <si>
    <t>OIDA</t>
  </si>
  <si>
    <t>Shin</t>
  </si>
  <si>
    <t>OCHIAI</t>
  </si>
  <si>
    <t>Atsunori</t>
  </si>
  <si>
    <t>OGUSU</t>
  </si>
  <si>
    <t>Takaki</t>
  </si>
  <si>
    <t>HAYASHI</t>
  </si>
  <si>
    <t>Naofumi</t>
  </si>
  <si>
    <t>SUZUKI</t>
  </si>
  <si>
    <t>Yasuhito</t>
  </si>
  <si>
    <t>HARA</t>
  </si>
  <si>
    <t>Atsuya</t>
  </si>
  <si>
    <t>KOBAYASHI</t>
  </si>
  <si>
    <t>Kanta</t>
  </si>
  <si>
    <t>KAKIMOTO</t>
  </si>
  <si>
    <t>Takuma</t>
  </si>
  <si>
    <t>FUJIMOTO</t>
  </si>
  <si>
    <t>Syuhei</t>
  </si>
  <si>
    <t>MICHINAKA</t>
  </si>
  <si>
    <t>TAKEDA</t>
  </si>
  <si>
    <t>FUJISAWA</t>
  </si>
  <si>
    <t>Kennichi</t>
  </si>
  <si>
    <t>OISHI</t>
  </si>
  <si>
    <t>Hiroyuki</t>
  </si>
  <si>
    <t>KAWABE</t>
  </si>
  <si>
    <t>Kento</t>
  </si>
  <si>
    <t>KITSUKI</t>
  </si>
  <si>
    <t>Taisei</t>
  </si>
  <si>
    <t>ISHII</t>
  </si>
  <si>
    <t>Hirokazu</t>
  </si>
  <si>
    <t>TAKAHASHI</t>
  </si>
  <si>
    <t>Shuji</t>
  </si>
  <si>
    <t>OKAMOTO</t>
  </si>
  <si>
    <t>Izumi</t>
  </si>
  <si>
    <t>HASEGAWA</t>
  </si>
  <si>
    <t>Takahiro</t>
  </si>
  <si>
    <t>FURUTA</t>
  </si>
  <si>
    <t>Hisanao</t>
  </si>
  <si>
    <t>NISHIO</t>
  </si>
  <si>
    <t>FUKAYA</t>
  </si>
  <si>
    <t>Hayato</t>
  </si>
  <si>
    <t>MORIMOTO</t>
  </si>
  <si>
    <t>Tatsunori</t>
  </si>
  <si>
    <t>KUBOTA</t>
  </si>
  <si>
    <t>Masahiro</t>
  </si>
  <si>
    <t>Toshiki</t>
  </si>
  <si>
    <t>ITO</t>
  </si>
  <si>
    <t>Masaru</t>
  </si>
  <si>
    <t>Makoto</t>
  </si>
  <si>
    <t>KODAMA</t>
  </si>
  <si>
    <t>Kazu</t>
  </si>
  <si>
    <t>OKAMURA</t>
  </si>
  <si>
    <t>GOTO</t>
  </si>
  <si>
    <t>Mizuki</t>
  </si>
  <si>
    <t>EDUKA</t>
  </si>
  <si>
    <t>Hiroto</t>
  </si>
  <si>
    <t>KOJIMA</t>
  </si>
  <si>
    <t>Anji</t>
  </si>
  <si>
    <t>Keisyu</t>
  </si>
  <si>
    <t>HORIUCHI</t>
  </si>
  <si>
    <t>TANIKAWA</t>
  </si>
  <si>
    <t>Tomoki</t>
  </si>
  <si>
    <t>AOYAMA</t>
  </si>
  <si>
    <t>Kota</t>
  </si>
  <si>
    <t>Shinsuke</t>
  </si>
  <si>
    <t>Yuri</t>
  </si>
  <si>
    <t>TSUTSUMI</t>
  </si>
  <si>
    <t>NIIGAWA</t>
  </si>
  <si>
    <t>Shohei</t>
  </si>
  <si>
    <t>MIZUNO</t>
  </si>
  <si>
    <t>Shota</t>
  </si>
  <si>
    <t>Asuka</t>
  </si>
  <si>
    <t>MATSUOKA</t>
  </si>
  <si>
    <t>MAKIDA</t>
  </si>
  <si>
    <t>Yutaro</t>
  </si>
  <si>
    <t>AOKI</t>
  </si>
  <si>
    <t>Kenshiro</t>
  </si>
  <si>
    <t>ISHIDA</t>
  </si>
  <si>
    <t>Kakeru</t>
  </si>
  <si>
    <t>KOMURA</t>
  </si>
  <si>
    <t>Tatsuma</t>
  </si>
  <si>
    <t>SAKURAI</t>
  </si>
  <si>
    <t>HARADA</t>
  </si>
  <si>
    <t>Joji</t>
  </si>
  <si>
    <t>TAKADA</t>
  </si>
  <si>
    <t>Kohei</t>
  </si>
  <si>
    <t xml:space="preserve">UEMATSU </t>
  </si>
  <si>
    <t>Tatsuya</t>
  </si>
  <si>
    <t>OHNO</t>
  </si>
  <si>
    <t>Seiji</t>
  </si>
  <si>
    <t>Soutarou</t>
  </si>
  <si>
    <t>Kensaku</t>
  </si>
  <si>
    <t>YAMANAKA</t>
  </si>
  <si>
    <t>Sosuke</t>
  </si>
  <si>
    <t>Kosuke</t>
  </si>
  <si>
    <t>Takatora</t>
  </si>
  <si>
    <t>TAGUCHI</t>
  </si>
  <si>
    <t>Yuga</t>
  </si>
  <si>
    <t>Masaaki</t>
  </si>
  <si>
    <t>HATTORI</t>
  </si>
  <si>
    <t>Daiki</t>
  </si>
  <si>
    <t>MIURA</t>
  </si>
  <si>
    <t>Shun</t>
  </si>
  <si>
    <t>KURONO</t>
  </si>
  <si>
    <t>Keito</t>
  </si>
  <si>
    <t>HOTTA</t>
  </si>
  <si>
    <t>Shoki</t>
  </si>
  <si>
    <t>SAKAKIBARA</t>
  </si>
  <si>
    <t>TAKENAKA</t>
  </si>
  <si>
    <t>Taichi</t>
  </si>
  <si>
    <t>TSUCHIYA</t>
  </si>
  <si>
    <t>HARATA</t>
  </si>
  <si>
    <t>HUKAYA</t>
  </si>
  <si>
    <t>Ryota</t>
  </si>
  <si>
    <t>Mao</t>
  </si>
  <si>
    <t>WATANABE</t>
  </si>
  <si>
    <t>Kaisei</t>
  </si>
  <si>
    <t>KATO</t>
  </si>
  <si>
    <t>Takaharu</t>
  </si>
  <si>
    <t>NOSE</t>
  </si>
  <si>
    <t>Motoki</t>
  </si>
  <si>
    <t>OKANO</t>
  </si>
  <si>
    <t>Hideaki</t>
  </si>
  <si>
    <t>Haruhi</t>
  </si>
  <si>
    <t>YAMAGUCHI</t>
  </si>
  <si>
    <t>Jun</t>
  </si>
  <si>
    <t>TANIGUCHI</t>
  </si>
  <si>
    <t>Taishi</t>
  </si>
  <si>
    <t>HAYAKAWA</t>
  </si>
  <si>
    <t>Takashi</t>
  </si>
  <si>
    <t>HOSHINO</t>
  </si>
  <si>
    <t>Shoya</t>
  </si>
  <si>
    <t>SAITO</t>
  </si>
  <si>
    <t>Kazuya</t>
  </si>
  <si>
    <t>KOSUGI</t>
  </si>
  <si>
    <t>Tomohiro</t>
  </si>
  <si>
    <t>HIROTA</t>
  </si>
  <si>
    <t>Kandai</t>
  </si>
  <si>
    <t>MIWA</t>
  </si>
  <si>
    <t>Kenji</t>
  </si>
  <si>
    <t>MIWAGAWA</t>
  </si>
  <si>
    <t>Yuto</t>
  </si>
  <si>
    <t>SUGIURA</t>
  </si>
  <si>
    <t>Fumiki</t>
  </si>
  <si>
    <t>NAKAGAWA</t>
  </si>
  <si>
    <t>Masato</t>
  </si>
  <si>
    <t>SUGANUMA</t>
  </si>
  <si>
    <t>Shutaro</t>
  </si>
  <si>
    <t>KOIKE</t>
  </si>
  <si>
    <t>Masatoshi</t>
  </si>
  <si>
    <t>UEMURA</t>
  </si>
  <si>
    <t>Kazuma</t>
  </si>
  <si>
    <t>NAKANE</t>
  </si>
  <si>
    <t>Tomotaka</t>
  </si>
  <si>
    <t>TANAKA</t>
  </si>
  <si>
    <t>HARATSUKA</t>
  </si>
  <si>
    <t>Ren</t>
  </si>
  <si>
    <t>MASE</t>
  </si>
  <si>
    <t>SATO</t>
  </si>
  <si>
    <t>Daigo</t>
  </si>
  <si>
    <t>ENDO</t>
  </si>
  <si>
    <t>Yoshiki</t>
  </si>
  <si>
    <t>Yukiya</t>
  </si>
  <si>
    <t>ISHIKAWA</t>
  </si>
  <si>
    <t>Yoichi</t>
  </si>
  <si>
    <t>IWAKI</t>
  </si>
  <si>
    <t>Junnosuke</t>
  </si>
  <si>
    <t>YOSHIMURA</t>
  </si>
  <si>
    <t>Jinta</t>
  </si>
  <si>
    <t>HASHIMOTO</t>
  </si>
  <si>
    <t xml:space="preserve">ITO </t>
  </si>
  <si>
    <t>Shingo</t>
  </si>
  <si>
    <t xml:space="preserve">HATTORI </t>
  </si>
  <si>
    <t>Syosei</t>
  </si>
  <si>
    <t>ASHITOMI</t>
  </si>
  <si>
    <t>IIJIMA</t>
  </si>
  <si>
    <t>Nobuhiro</t>
  </si>
  <si>
    <t>IKENOUE</t>
  </si>
  <si>
    <t>ISAYAMA</t>
  </si>
  <si>
    <t>INOUE</t>
  </si>
  <si>
    <t>Hisashi</t>
  </si>
  <si>
    <t>IWANAGA</t>
  </si>
  <si>
    <t>ENAMI</t>
  </si>
  <si>
    <t>Yoshihiro</t>
  </si>
  <si>
    <t>EMURA</t>
  </si>
  <si>
    <t>Tsubasa</t>
  </si>
  <si>
    <t>KAWATA</t>
  </si>
  <si>
    <t>Junpei</t>
  </si>
  <si>
    <t>KANBE</t>
  </si>
  <si>
    <t>Mikiya</t>
  </si>
  <si>
    <t>KOMATSU</t>
  </si>
  <si>
    <t>SASAKI</t>
  </si>
  <si>
    <t>SADA</t>
  </si>
  <si>
    <t>Rentaro</t>
  </si>
  <si>
    <t>SHIOMI</t>
  </si>
  <si>
    <t>SHINODA</t>
  </si>
  <si>
    <t>Takumi</t>
  </si>
  <si>
    <t>SHIMA</t>
  </si>
  <si>
    <t>Yoshihito</t>
  </si>
  <si>
    <t>Rikito</t>
  </si>
  <si>
    <t>TANEMURA</t>
  </si>
  <si>
    <t>Syunsuke</t>
  </si>
  <si>
    <t>NAKAO</t>
  </si>
  <si>
    <t>Kazuki</t>
  </si>
  <si>
    <t>NISHIGUCHI</t>
  </si>
  <si>
    <t>Syouyo</t>
  </si>
  <si>
    <t>NOMOTO</t>
  </si>
  <si>
    <t>Yusei</t>
  </si>
  <si>
    <t>Shunsuke</t>
  </si>
  <si>
    <t>HOSODA</t>
  </si>
  <si>
    <t>MATSUURA</t>
  </si>
  <si>
    <t>Jyukiya</t>
  </si>
  <si>
    <t>MATSUHASHI</t>
  </si>
  <si>
    <t>Saneto</t>
  </si>
  <si>
    <t>MATSUBARA</t>
  </si>
  <si>
    <t>Osamu</t>
  </si>
  <si>
    <t>MINAKATA</t>
  </si>
  <si>
    <t>Toki</t>
  </si>
  <si>
    <t>YANO</t>
  </si>
  <si>
    <t>Ryusuke</t>
  </si>
  <si>
    <t>Kotaro</t>
  </si>
  <si>
    <t>Rikuya</t>
  </si>
  <si>
    <t>Shunta</t>
  </si>
  <si>
    <t>Daisuke</t>
  </si>
  <si>
    <t>UOURA</t>
  </si>
  <si>
    <t>OKITA</t>
  </si>
  <si>
    <t>Ryusei</t>
  </si>
  <si>
    <t>KATSURADA</t>
  </si>
  <si>
    <t>KANEYAMA</t>
  </si>
  <si>
    <t>Takayuki</t>
  </si>
  <si>
    <t>Junomard</t>
  </si>
  <si>
    <t>SHIOYA</t>
  </si>
  <si>
    <t>Konoha</t>
  </si>
  <si>
    <t>SUGIYAMA</t>
  </si>
  <si>
    <t>Ryotaro</t>
  </si>
  <si>
    <t>Rai</t>
  </si>
  <si>
    <t>Ryogo</t>
  </si>
  <si>
    <t>TANAHASHI</t>
  </si>
  <si>
    <t>TAHARA</t>
  </si>
  <si>
    <t>TSURU</t>
  </si>
  <si>
    <t>NABESHIMA</t>
  </si>
  <si>
    <t>NOHARA</t>
  </si>
  <si>
    <t>Lenon</t>
  </si>
  <si>
    <t>HINO</t>
  </si>
  <si>
    <t>Yosuke</t>
  </si>
  <si>
    <t>Yujin</t>
  </si>
  <si>
    <t>FURUKAWA</t>
  </si>
  <si>
    <t>Ryunosuke</t>
  </si>
  <si>
    <t>HORITA</t>
  </si>
  <si>
    <t>Ayumu</t>
  </si>
  <si>
    <t>MAEAWAKURA</t>
  </si>
  <si>
    <t>MATSUMOTO</t>
  </si>
  <si>
    <t>Ryoga</t>
  </si>
  <si>
    <t>MOCHIZUKI</t>
  </si>
  <si>
    <t>YAMAUCHI</t>
  </si>
  <si>
    <t>Kenya</t>
  </si>
  <si>
    <t>ASAKAWA</t>
  </si>
  <si>
    <t>IKEDA</t>
  </si>
  <si>
    <t>IJUU</t>
  </si>
  <si>
    <t>Seiya</t>
  </si>
  <si>
    <t>IMACHI</t>
  </si>
  <si>
    <t>UEDA</t>
  </si>
  <si>
    <t>USUI</t>
  </si>
  <si>
    <t>Yuuto</t>
  </si>
  <si>
    <t>OSHIMA</t>
  </si>
  <si>
    <t>Minoru</t>
  </si>
  <si>
    <t>OKAZAKI</t>
  </si>
  <si>
    <t>Taiga</t>
  </si>
  <si>
    <t>KAWAMURA</t>
  </si>
  <si>
    <t>Kosei</t>
  </si>
  <si>
    <t>KIMOTO</t>
  </si>
  <si>
    <t>Ryoji</t>
  </si>
  <si>
    <t>Ryuta</t>
  </si>
  <si>
    <t>SUMI</t>
  </si>
  <si>
    <t>Yasuhiro</t>
  </si>
  <si>
    <t>TAKEMOTO</t>
  </si>
  <si>
    <t>TACHIBANA</t>
  </si>
  <si>
    <t>Kai</t>
  </si>
  <si>
    <t>CHINEN</t>
  </si>
  <si>
    <t>Saeru</t>
  </si>
  <si>
    <t>NAKAI</t>
  </si>
  <si>
    <t>NAGAO</t>
  </si>
  <si>
    <t>NAKASHIMA</t>
  </si>
  <si>
    <t>Shinya</t>
  </si>
  <si>
    <t>NAGINO</t>
  </si>
  <si>
    <t>Kyosuke</t>
  </si>
  <si>
    <t>NAHA</t>
  </si>
  <si>
    <t>NOUDO</t>
  </si>
  <si>
    <t>MIHO</t>
  </si>
  <si>
    <t>Takamasa</t>
  </si>
  <si>
    <t>MIYAJIMA</t>
  </si>
  <si>
    <t>Shuri</t>
  </si>
  <si>
    <t>MURAKAMI</t>
  </si>
  <si>
    <t>Takuya</t>
  </si>
  <si>
    <t>OZAKI</t>
  </si>
  <si>
    <t>Takane</t>
  </si>
  <si>
    <t>OKADA</t>
  </si>
  <si>
    <t>Taiyo</t>
  </si>
  <si>
    <t>Retsu</t>
  </si>
  <si>
    <t>KODERA</t>
  </si>
  <si>
    <t>Shuto</t>
  </si>
  <si>
    <t>SHIBAGAKI</t>
  </si>
  <si>
    <t>TSUKIJI</t>
  </si>
  <si>
    <t>NAKANO</t>
  </si>
  <si>
    <t>Shunsaku</t>
  </si>
  <si>
    <t>NOBUTOU</t>
  </si>
  <si>
    <t>Raiya</t>
  </si>
  <si>
    <t>Ryuto</t>
  </si>
  <si>
    <t>HIRASAKA</t>
  </si>
  <si>
    <t>MATSUKAWA</t>
  </si>
  <si>
    <t>Tetsuhiro</t>
  </si>
  <si>
    <t>MUKOYAMA</t>
  </si>
  <si>
    <t>YAMAZAKI</t>
  </si>
  <si>
    <t>ANDOU</t>
  </si>
  <si>
    <t>Kouhei</t>
  </si>
  <si>
    <t>KAMIZATO</t>
  </si>
  <si>
    <t>Yuji</t>
  </si>
  <si>
    <t>FUKUTOMI</t>
  </si>
  <si>
    <t>MIZUKAMI</t>
  </si>
  <si>
    <t>ASANO</t>
  </si>
  <si>
    <t>KASHIWA</t>
  </si>
  <si>
    <t>Chihiro</t>
  </si>
  <si>
    <t>Satoshi</t>
  </si>
  <si>
    <t>HITANI</t>
  </si>
  <si>
    <t>MASUDA</t>
  </si>
  <si>
    <t>Syu</t>
  </si>
  <si>
    <t>YAMASHIRO</t>
  </si>
  <si>
    <t>Koudai</t>
  </si>
  <si>
    <t>IBI</t>
  </si>
  <si>
    <t>ENOKAWA</t>
  </si>
  <si>
    <t>Haruki</t>
  </si>
  <si>
    <t>OHASHI</t>
  </si>
  <si>
    <t>Koutarou</t>
  </si>
  <si>
    <t>KAMIKOGAWA</t>
  </si>
  <si>
    <t>Riuki</t>
  </si>
  <si>
    <t>TSUCHIKAWA</t>
  </si>
  <si>
    <t>NISHIMURA</t>
  </si>
  <si>
    <t>NISHIBU</t>
  </si>
  <si>
    <t>Shouya</t>
  </si>
  <si>
    <t>Kousuke</t>
  </si>
  <si>
    <t>Hikaru</t>
  </si>
  <si>
    <t>Ryohei</t>
  </si>
  <si>
    <t>Kaito</t>
  </si>
  <si>
    <t>KITAJIMA</t>
  </si>
  <si>
    <t>TAKASHIMA</t>
  </si>
  <si>
    <t>TAKAYA</t>
  </si>
  <si>
    <t>TSUKAGOSHI</t>
  </si>
  <si>
    <t>Yudai</t>
  </si>
  <si>
    <t>Keiya</t>
  </si>
  <si>
    <t>MURAMATU</t>
  </si>
  <si>
    <t>Shunya</t>
  </si>
  <si>
    <t>AKAMATSU</t>
  </si>
  <si>
    <t>Ryoiti</t>
  </si>
  <si>
    <t>KASAI</t>
  </si>
  <si>
    <t>HIOKI</t>
  </si>
  <si>
    <t>FURUHASHI</t>
  </si>
  <si>
    <t>AKAHANE</t>
  </si>
  <si>
    <t>YOSHIMOTO</t>
  </si>
  <si>
    <t>Kenichi</t>
  </si>
  <si>
    <t>TANIGAWARA</t>
  </si>
  <si>
    <t>WADA</t>
  </si>
  <si>
    <t>OGAWA</t>
  </si>
  <si>
    <t>Yoshinari</t>
  </si>
  <si>
    <t>MATSUI</t>
  </si>
  <si>
    <t>Toshiaki</t>
  </si>
  <si>
    <t>DEGAWA</t>
  </si>
  <si>
    <t>FUKAMATSU</t>
  </si>
  <si>
    <t>Yoshinori</t>
  </si>
  <si>
    <t>Tomonari</t>
  </si>
  <si>
    <t>Manabu</t>
  </si>
  <si>
    <t>DETO</t>
  </si>
  <si>
    <t>OHMURA</t>
  </si>
  <si>
    <t>ISHIHAMA</t>
  </si>
  <si>
    <t>Toru</t>
  </si>
  <si>
    <t>Fumito</t>
  </si>
  <si>
    <t>OSAMURA</t>
  </si>
  <si>
    <t>Keigo</t>
  </si>
  <si>
    <t>TAJIMI</t>
  </si>
  <si>
    <t>KUROKAWA</t>
  </si>
  <si>
    <t>Shogo</t>
  </si>
  <si>
    <t>KAGEYAMA</t>
  </si>
  <si>
    <t>Yu</t>
  </si>
  <si>
    <t>SYU</t>
  </si>
  <si>
    <t>Saki</t>
  </si>
  <si>
    <t>HANAKI</t>
  </si>
  <si>
    <t>Tatsuki</t>
  </si>
  <si>
    <t>KOMIYA</t>
  </si>
  <si>
    <t>Kentaro</t>
  </si>
  <si>
    <t>Hiroki</t>
  </si>
  <si>
    <t xml:space="preserve">IZUHARA </t>
  </si>
  <si>
    <t>Kebin</t>
  </si>
  <si>
    <t>SOUMIYA</t>
  </si>
  <si>
    <t>Taiki</t>
  </si>
  <si>
    <t>KASAHARA</t>
  </si>
  <si>
    <t>OOKITA</t>
  </si>
  <si>
    <t>ARAKI</t>
  </si>
  <si>
    <t xml:space="preserve">TACHIKAWA </t>
  </si>
  <si>
    <t>Nao</t>
  </si>
  <si>
    <t>UNO</t>
  </si>
  <si>
    <t>ISHIBASHI</t>
  </si>
  <si>
    <t>Arata</t>
  </si>
  <si>
    <t>OKINO</t>
  </si>
  <si>
    <t>Syusaku</t>
  </si>
  <si>
    <t>KAWANO</t>
  </si>
  <si>
    <t>YASUDA</t>
  </si>
  <si>
    <t>OWAKI</t>
  </si>
  <si>
    <t>Fumihiro</t>
  </si>
  <si>
    <t>TSUTSUI</t>
  </si>
  <si>
    <t>Ryoichi</t>
  </si>
  <si>
    <t>MORI</t>
  </si>
  <si>
    <t>MATSUBA</t>
  </si>
  <si>
    <t>Yamato</t>
  </si>
  <si>
    <t>Syuki</t>
  </si>
  <si>
    <t>Kenta</t>
  </si>
  <si>
    <t>Masashi</t>
  </si>
  <si>
    <t>OKOCHI</t>
  </si>
  <si>
    <t>OKUNO</t>
  </si>
  <si>
    <t>Natsuki</t>
  </si>
  <si>
    <t>KANAYA</t>
  </si>
  <si>
    <t>Tomoaki</t>
  </si>
  <si>
    <t xml:space="preserve">NIIMI </t>
  </si>
  <si>
    <t>Ken</t>
  </si>
  <si>
    <t>HIRANO</t>
  </si>
  <si>
    <t>Shigehiro</t>
  </si>
  <si>
    <t>YAMASHITA</t>
  </si>
  <si>
    <t>KANAMORI</t>
  </si>
  <si>
    <t>Kennosuke</t>
  </si>
  <si>
    <t>KAMIMURA</t>
  </si>
  <si>
    <t>Naoya</t>
  </si>
  <si>
    <t>KAWASE</t>
  </si>
  <si>
    <t>KUWAYAMA</t>
  </si>
  <si>
    <t>Fuya</t>
  </si>
  <si>
    <t>TANABE</t>
  </si>
  <si>
    <t>HIRAYAMA</t>
  </si>
  <si>
    <t>MIYAGI</t>
  </si>
  <si>
    <t>Hibiki</t>
  </si>
  <si>
    <t>ICHIKAWA</t>
  </si>
  <si>
    <t>Shunki</t>
  </si>
  <si>
    <t>Motonori</t>
  </si>
  <si>
    <t>Kiryu</t>
  </si>
  <si>
    <t>Hirotake</t>
  </si>
  <si>
    <t>SAKAI</t>
  </si>
  <si>
    <t>Hayata</t>
  </si>
  <si>
    <t>YAMASITA</t>
  </si>
  <si>
    <t>Ryouma</t>
  </si>
  <si>
    <t>Masanari</t>
  </si>
  <si>
    <t>Takuro</t>
  </si>
  <si>
    <t>TAKEUCHI</t>
  </si>
  <si>
    <t xml:space="preserve">OSAKI </t>
  </si>
  <si>
    <t>Shuta</t>
  </si>
  <si>
    <t>TAMURA</t>
  </si>
  <si>
    <t>MINAMI</t>
  </si>
  <si>
    <t>Ryoya</t>
  </si>
  <si>
    <t>KAMIYA</t>
  </si>
  <si>
    <t>Atsuki</t>
  </si>
  <si>
    <t>DEJIMA</t>
  </si>
  <si>
    <t>Tento</t>
  </si>
  <si>
    <t>TAKEMURA</t>
  </si>
  <si>
    <t>Soma</t>
  </si>
  <si>
    <t>UDA</t>
  </si>
  <si>
    <t>ODA</t>
  </si>
  <si>
    <t>INAGAKI</t>
  </si>
  <si>
    <t>Shinichi</t>
  </si>
  <si>
    <t>SAWAMURA</t>
  </si>
  <si>
    <t>YAMAGIWA</t>
  </si>
  <si>
    <t>IWATA</t>
  </si>
  <si>
    <t>Keiju</t>
  </si>
  <si>
    <t>SAKAGUCHI</t>
  </si>
  <si>
    <t>Takao</t>
  </si>
  <si>
    <t>MAGATO</t>
  </si>
  <si>
    <t>YOSHIKAWA</t>
  </si>
  <si>
    <t>URANISHI</t>
  </si>
  <si>
    <t>ANDO</t>
  </si>
  <si>
    <t>Yuma</t>
  </si>
  <si>
    <t>FUJIGAKI</t>
  </si>
  <si>
    <t>AOI</t>
  </si>
  <si>
    <t>Reo</t>
  </si>
  <si>
    <t>AKASAKA</t>
  </si>
  <si>
    <t>Yujiro</t>
  </si>
  <si>
    <t>OSANAI</t>
  </si>
  <si>
    <t>Yuuki</t>
  </si>
  <si>
    <t>KASHIWAGI</t>
  </si>
  <si>
    <t>Mitsuhiko</t>
  </si>
  <si>
    <t>KAWAI</t>
  </si>
  <si>
    <t>Hiroya</t>
  </si>
  <si>
    <t>KURODA</t>
  </si>
  <si>
    <t>Masaki</t>
  </si>
  <si>
    <t>NAGAHAMA</t>
  </si>
  <si>
    <t>NAGAMI</t>
  </si>
  <si>
    <t>Ryoichiro</t>
  </si>
  <si>
    <t>Nozomi</t>
  </si>
  <si>
    <t>HIGASHI</t>
  </si>
  <si>
    <t>HIBI</t>
  </si>
  <si>
    <t>YAMAKAWA</t>
  </si>
  <si>
    <t>Arashi</t>
  </si>
  <si>
    <t>ISHIGURO</t>
  </si>
  <si>
    <t>INOU</t>
  </si>
  <si>
    <t>Hirohumi</t>
  </si>
  <si>
    <t>UMEDA</t>
  </si>
  <si>
    <t>Takaya</t>
  </si>
  <si>
    <t>ETO</t>
  </si>
  <si>
    <t>Shinkai</t>
  </si>
  <si>
    <t>ENOMOTO</t>
  </si>
  <si>
    <t>OMI</t>
  </si>
  <si>
    <t>OZEKI</t>
  </si>
  <si>
    <t>KANI</t>
  </si>
  <si>
    <t>Taishin</t>
  </si>
  <si>
    <t>KABAZAWA</t>
  </si>
  <si>
    <t>Toshiya</t>
  </si>
  <si>
    <t>KAWASHIMA</t>
  </si>
  <si>
    <t>Sota</t>
  </si>
  <si>
    <t>KENMOTSU</t>
  </si>
  <si>
    <t>SANO</t>
  </si>
  <si>
    <t>Towa</t>
  </si>
  <si>
    <t>SUGIMOTO</t>
  </si>
  <si>
    <t>TSUJIMURA</t>
  </si>
  <si>
    <t>TOKIMITSU</t>
  </si>
  <si>
    <t>Shuhei</t>
  </si>
  <si>
    <t>NAKAZAWA</t>
  </si>
  <si>
    <t>HATTA</t>
  </si>
  <si>
    <t>Toshi</t>
  </si>
  <si>
    <t>MUKAIDA</t>
  </si>
  <si>
    <t>MORIZAWA</t>
  </si>
  <si>
    <t>Kou</t>
  </si>
  <si>
    <t>YAMASAKI</t>
  </si>
  <si>
    <t>Hiromu</t>
  </si>
  <si>
    <t>YODA</t>
  </si>
  <si>
    <t>ASAI</t>
  </si>
  <si>
    <t>Kimiyasu</t>
  </si>
  <si>
    <t>Tasuku</t>
  </si>
  <si>
    <t>UJITA</t>
  </si>
  <si>
    <t>OGURA</t>
  </si>
  <si>
    <t>Koya</t>
  </si>
  <si>
    <t>KINOSHITA</t>
  </si>
  <si>
    <t>SUGAYA</t>
  </si>
  <si>
    <t>Hiroshi</t>
  </si>
  <si>
    <t>SONE</t>
  </si>
  <si>
    <t>SONOHARA</t>
  </si>
  <si>
    <t>TSUDA</t>
  </si>
  <si>
    <t>Kaede</t>
  </si>
  <si>
    <t>NAKAMATSU</t>
  </si>
  <si>
    <t>Masahito</t>
  </si>
  <si>
    <t>NODA</t>
  </si>
  <si>
    <t>Jinto</t>
  </si>
  <si>
    <t>MIYAZAKI</t>
  </si>
  <si>
    <t>Shusuke</t>
  </si>
  <si>
    <t>Haruto</t>
  </si>
  <si>
    <t>KOUNO</t>
  </si>
  <si>
    <t>FUKAGAWA</t>
  </si>
  <si>
    <t>Manamu</t>
  </si>
  <si>
    <t>Toshiharu</t>
  </si>
  <si>
    <t>ABE</t>
  </si>
  <si>
    <t>MURAMATSU</t>
  </si>
  <si>
    <t>TSUKUNO</t>
  </si>
  <si>
    <t>KAWABATA</t>
  </si>
  <si>
    <t>DAICHO</t>
  </si>
  <si>
    <t>Kaoru</t>
  </si>
  <si>
    <t>TAKAGI</t>
  </si>
  <si>
    <t>KOZUKA</t>
  </si>
  <si>
    <t>Kazuaki</t>
  </si>
  <si>
    <t>Ayato</t>
  </si>
  <si>
    <t>YOGOSAWA</t>
  </si>
  <si>
    <t>MUSHIKA</t>
  </si>
  <si>
    <t>ODAGIRI</t>
  </si>
  <si>
    <t>ENOKI</t>
  </si>
  <si>
    <t>EBISUYA</t>
  </si>
  <si>
    <t>Yuichi</t>
  </si>
  <si>
    <t>KOBATA</t>
  </si>
  <si>
    <t>Koichi</t>
  </si>
  <si>
    <t>Kodai</t>
  </si>
  <si>
    <t>IGARASHI</t>
  </si>
  <si>
    <t>IDE</t>
  </si>
  <si>
    <t>OSAWA</t>
  </si>
  <si>
    <t>Shintaro</t>
  </si>
  <si>
    <t>OGINO</t>
  </si>
  <si>
    <t>Kensyo</t>
  </si>
  <si>
    <t>KOYAMA</t>
  </si>
  <si>
    <t>Wataru</t>
  </si>
  <si>
    <t>SOFUE</t>
  </si>
  <si>
    <t>TAJIMA</t>
  </si>
  <si>
    <t>Syunta</t>
  </si>
  <si>
    <t>Kazuto</t>
  </si>
  <si>
    <t>HATANO</t>
  </si>
  <si>
    <t>MASAOKA</t>
  </si>
  <si>
    <t>MAMIYA</t>
  </si>
  <si>
    <t>Hisanobu</t>
  </si>
  <si>
    <t>WAKASUGI</t>
  </si>
  <si>
    <t>WAKUI</t>
  </si>
  <si>
    <t>TERASAWA</t>
  </si>
  <si>
    <t>TOMURA</t>
  </si>
  <si>
    <t>Sho</t>
  </si>
  <si>
    <t>MUTO</t>
  </si>
  <si>
    <t>ASO</t>
  </si>
  <si>
    <t>IDOTA</t>
  </si>
  <si>
    <t>KOGISO</t>
  </si>
  <si>
    <t>SEKO</t>
  </si>
  <si>
    <t>MIZOKAMI</t>
  </si>
  <si>
    <t>Rui</t>
  </si>
  <si>
    <t>Katsuya</t>
  </si>
  <si>
    <t>Jin</t>
  </si>
  <si>
    <t>TOZAWA</t>
  </si>
  <si>
    <t>OURA</t>
  </si>
  <si>
    <t>FUKUSHIMA</t>
  </si>
  <si>
    <t>Ryuji</t>
  </si>
  <si>
    <t>Shizuya</t>
  </si>
  <si>
    <t>SHIMIZU</t>
  </si>
  <si>
    <t>Syota</t>
  </si>
  <si>
    <t>MORITA</t>
  </si>
  <si>
    <t>Eiya</t>
  </si>
  <si>
    <t>ICHIHASHI</t>
  </si>
  <si>
    <t>Yasuharu</t>
  </si>
  <si>
    <t>Haya</t>
  </si>
  <si>
    <t>OHATA</t>
  </si>
  <si>
    <t>KUJIME</t>
  </si>
  <si>
    <t>Iki</t>
  </si>
  <si>
    <t>HIKOSAKA</t>
  </si>
  <si>
    <t>Yohei</t>
  </si>
  <si>
    <t>FUGIWARA</t>
  </si>
  <si>
    <t>MIYAKE</t>
  </si>
  <si>
    <t>INAKO</t>
  </si>
  <si>
    <t>Koutaro</t>
  </si>
  <si>
    <t>NISHITSUZI</t>
  </si>
  <si>
    <t>Atsuto</t>
  </si>
  <si>
    <t>KAWAKUBO</t>
  </si>
  <si>
    <t>KUSUMI</t>
  </si>
  <si>
    <t>TSUMAGARI</t>
  </si>
  <si>
    <t>NAKAJIMA</t>
  </si>
  <si>
    <t>Yura</t>
  </si>
  <si>
    <t>NARUMIYA</t>
  </si>
  <si>
    <t>FUKUOKA</t>
  </si>
  <si>
    <t>MASUKO</t>
  </si>
  <si>
    <t>YOSHITOME</t>
  </si>
  <si>
    <t>AIZAWA</t>
  </si>
  <si>
    <t>Junichiro</t>
  </si>
  <si>
    <t>Hiromichi</t>
  </si>
  <si>
    <t>Koji</t>
  </si>
  <si>
    <t>Masanobu</t>
  </si>
  <si>
    <t>METOKI</t>
  </si>
  <si>
    <t>HUKUNAGA</t>
  </si>
  <si>
    <t>IZUMI</t>
  </si>
  <si>
    <t>INABA</t>
  </si>
  <si>
    <t>Koshi</t>
  </si>
  <si>
    <t>OHARA</t>
  </si>
  <si>
    <t>KOIDE</t>
  </si>
  <si>
    <t>KOBA</t>
  </si>
  <si>
    <t>Hyoma</t>
  </si>
  <si>
    <t>SATOU</t>
  </si>
  <si>
    <t>SUGINO</t>
  </si>
  <si>
    <t>SUZAKI</t>
  </si>
  <si>
    <t>Maiya</t>
  </si>
  <si>
    <t>TOYAMA</t>
  </si>
  <si>
    <t>Ko</t>
  </si>
  <si>
    <t>NISHI</t>
  </si>
  <si>
    <t>Ryuki</t>
  </si>
  <si>
    <t>MEYA</t>
  </si>
  <si>
    <t>KAWACHI</t>
  </si>
  <si>
    <t>Syuya</t>
  </si>
  <si>
    <t>HIMEKOMATSU</t>
  </si>
  <si>
    <t>YOKOTA</t>
  </si>
  <si>
    <t>TAKAKI</t>
  </si>
  <si>
    <t>WASHIO</t>
  </si>
  <si>
    <t>OKAI</t>
  </si>
  <si>
    <t>SAHARA</t>
  </si>
  <si>
    <t>Satsuki</t>
  </si>
  <si>
    <t>SUGITA</t>
  </si>
  <si>
    <t>NISHIMOTO</t>
  </si>
  <si>
    <t>Yoshifumi</t>
  </si>
  <si>
    <t>HARUNA</t>
  </si>
  <si>
    <t>Daichi</t>
  </si>
  <si>
    <t>FUZIY</t>
  </si>
  <si>
    <t>Lucas</t>
  </si>
  <si>
    <t>IWASAKI</t>
  </si>
  <si>
    <t>Shoma</t>
  </si>
  <si>
    <t>MAEGAWA</t>
  </si>
  <si>
    <t>Masayuki</t>
  </si>
  <si>
    <t>KANAI</t>
  </si>
  <si>
    <t>Toshitaka</t>
  </si>
  <si>
    <t>Syoki</t>
  </si>
  <si>
    <t>INAFUKU</t>
  </si>
  <si>
    <t>Sakuya</t>
  </si>
  <si>
    <t>Yusaku</t>
  </si>
  <si>
    <t>SAWADA</t>
  </si>
  <si>
    <t>Akinori</t>
  </si>
  <si>
    <t>Yuzuru</t>
  </si>
  <si>
    <t>Masayoshi</t>
  </si>
  <si>
    <t>HIRAMATSU</t>
  </si>
  <si>
    <t>Koryu</t>
  </si>
  <si>
    <t>MITA</t>
  </si>
  <si>
    <t>MITSUOKA</t>
  </si>
  <si>
    <t>Taketo</t>
  </si>
  <si>
    <t>Kairi</t>
  </si>
  <si>
    <t>Rintaro</t>
  </si>
  <si>
    <t>OKADO</t>
  </si>
  <si>
    <t>KOBAYASI</t>
  </si>
  <si>
    <t>Yosinori</t>
  </si>
  <si>
    <t>TAMAKI</t>
  </si>
  <si>
    <t>Akihiro</t>
  </si>
  <si>
    <t>BABA</t>
  </si>
  <si>
    <t>MATSUISHI</t>
  </si>
  <si>
    <t>ISHIZUKA</t>
  </si>
  <si>
    <t>ISHIMAKI</t>
  </si>
  <si>
    <t>Yoshiya</t>
  </si>
  <si>
    <t>UKAI</t>
  </si>
  <si>
    <t>OGASAWARA</t>
  </si>
  <si>
    <t>KURATSUJI</t>
  </si>
  <si>
    <t>SUGETA</t>
  </si>
  <si>
    <t>NARUSE</t>
  </si>
  <si>
    <t>Kaiki</t>
  </si>
  <si>
    <t>MAYUMI</t>
  </si>
  <si>
    <t>FUJIYA</t>
  </si>
  <si>
    <t>Yoshimune</t>
  </si>
  <si>
    <t xml:space="preserve">SATOH </t>
  </si>
  <si>
    <t>SATOH</t>
  </si>
  <si>
    <t>Rikuto</t>
  </si>
  <si>
    <t>Tomohito</t>
  </si>
  <si>
    <t>MATSUHISA</t>
  </si>
  <si>
    <t>MIZUTANI</t>
  </si>
  <si>
    <t>Yoshitaka</t>
  </si>
  <si>
    <t>OKUBO</t>
  </si>
  <si>
    <t>TOMATSU</t>
  </si>
  <si>
    <t>TOYOTA</t>
  </si>
  <si>
    <t>NISHIKAWA</t>
  </si>
  <si>
    <t>HUKUOKA</t>
  </si>
  <si>
    <t>Ryosei</t>
  </si>
  <si>
    <t>FUKUDA</t>
  </si>
  <si>
    <t>Atsuhiro</t>
  </si>
  <si>
    <t>MAEHATA</t>
  </si>
  <si>
    <t>Yutaka</t>
  </si>
  <si>
    <t>WANI</t>
  </si>
  <si>
    <t>Koga</t>
  </si>
  <si>
    <t>ISIHARA</t>
  </si>
  <si>
    <t>OBATA</t>
  </si>
  <si>
    <t>KURUMAMOTO</t>
  </si>
  <si>
    <t>Togo</t>
  </si>
  <si>
    <t>NAGAYANAGI</t>
  </si>
  <si>
    <t>HIRATA</t>
  </si>
  <si>
    <t>FUJI</t>
  </si>
  <si>
    <t>Jyunichi</t>
  </si>
  <si>
    <t>MIZOGUCHI</t>
  </si>
  <si>
    <t>Hironao</t>
  </si>
  <si>
    <t>MAEDA</t>
  </si>
  <si>
    <t>Hodaka</t>
  </si>
  <si>
    <t>TORII</t>
  </si>
  <si>
    <t>KAWAGUCHI</t>
  </si>
  <si>
    <t>SOBUE</t>
  </si>
  <si>
    <t>Daiji</t>
  </si>
  <si>
    <t>NIIMI</t>
  </si>
  <si>
    <t>Shugo</t>
  </si>
  <si>
    <t>Kasei</t>
  </si>
  <si>
    <t>TOKUE</t>
  </si>
  <si>
    <t>Mikio</t>
  </si>
  <si>
    <t>Itsuki</t>
  </si>
  <si>
    <t>OJI</t>
  </si>
  <si>
    <t>Akito</t>
  </si>
  <si>
    <t>KAKUTANI</t>
  </si>
  <si>
    <t>BANNO</t>
  </si>
  <si>
    <t>WAKAHAMA</t>
  </si>
  <si>
    <t>KOZATO</t>
  </si>
  <si>
    <t>Mutsumi</t>
  </si>
  <si>
    <t>Tenma</t>
  </si>
  <si>
    <t>KAJIKAWA</t>
  </si>
  <si>
    <t>Genta</t>
  </si>
  <si>
    <t>Akira</t>
  </si>
  <si>
    <t>HYODO</t>
  </si>
  <si>
    <t>MORISHIGE</t>
  </si>
  <si>
    <t>OKAYASU</t>
  </si>
  <si>
    <t>Akihito</t>
  </si>
  <si>
    <t>TAKATUJI</t>
  </si>
  <si>
    <t>IGUCHI</t>
  </si>
  <si>
    <t>Sotaro</t>
  </si>
  <si>
    <t>ISONO</t>
  </si>
  <si>
    <t>OHTA</t>
  </si>
  <si>
    <t>SAKATA</t>
  </si>
  <si>
    <t>Rei</t>
  </si>
  <si>
    <t>FUNAI</t>
  </si>
  <si>
    <t>Takanari</t>
  </si>
  <si>
    <t>YOKOYAMA</t>
  </si>
  <si>
    <t>Ryuya</t>
  </si>
  <si>
    <t>YOKOCHI</t>
  </si>
  <si>
    <t>NAGATA</t>
  </si>
  <si>
    <t>Soichiro</t>
  </si>
  <si>
    <t>SAKAMOTO</t>
  </si>
  <si>
    <t>Kango</t>
  </si>
  <si>
    <t>YAMATO</t>
  </si>
  <si>
    <t>Hironori</t>
  </si>
  <si>
    <t>Mochihiro</t>
  </si>
  <si>
    <t>NAITO</t>
  </si>
  <si>
    <t>Ryujin</t>
  </si>
  <si>
    <t>HISHIDA</t>
  </si>
  <si>
    <t>INAGUMA</t>
  </si>
  <si>
    <t>KOKUBO</t>
  </si>
  <si>
    <t>SHIBATA</t>
  </si>
  <si>
    <t>Satoru</t>
  </si>
  <si>
    <t>ISOGAI</t>
  </si>
  <si>
    <t>MURAYAMA</t>
  </si>
  <si>
    <t>NAKANISHI</t>
  </si>
  <si>
    <t>Hinata</t>
  </si>
  <si>
    <t>Katsumi</t>
  </si>
  <si>
    <t>MIYAGAWA</t>
  </si>
  <si>
    <t>Shinichiro</t>
  </si>
  <si>
    <t>OKUYAMA</t>
  </si>
  <si>
    <t>IWAMOTO</t>
  </si>
  <si>
    <t>Kyohei</t>
  </si>
  <si>
    <t>Takato</t>
  </si>
  <si>
    <t>Seiki</t>
  </si>
  <si>
    <t>ISOGAWA</t>
  </si>
  <si>
    <t>Ao</t>
  </si>
  <si>
    <t>UMEMURA</t>
  </si>
  <si>
    <t>Kengo</t>
  </si>
  <si>
    <t>KAWATSU</t>
  </si>
  <si>
    <t>HOSOYA</t>
  </si>
  <si>
    <t>Tomonori</t>
  </si>
  <si>
    <t>HAGIWARA</t>
  </si>
  <si>
    <t>Kenichiro</t>
  </si>
  <si>
    <t>SINGU</t>
  </si>
  <si>
    <t>IRIFUNE</t>
  </si>
  <si>
    <t>SHIBAYAMA</t>
  </si>
  <si>
    <t>TAKEI</t>
  </si>
  <si>
    <t>Rihito</t>
  </si>
  <si>
    <t>MORIOKA</t>
  </si>
  <si>
    <t>Takafumi</t>
  </si>
  <si>
    <t>Takuto</t>
  </si>
  <si>
    <t>FUJITA</t>
  </si>
  <si>
    <t>HIRAI</t>
  </si>
  <si>
    <t>MIZUKOSHI</t>
  </si>
  <si>
    <t>Asahi</t>
  </si>
  <si>
    <t>Hirotaka</t>
  </si>
  <si>
    <t>MITSUI</t>
  </si>
  <si>
    <t>Leo</t>
  </si>
  <si>
    <t>ISHIZU</t>
  </si>
  <si>
    <t>Naoto</t>
  </si>
  <si>
    <t>YASUI</t>
  </si>
  <si>
    <t>Takehiro</t>
  </si>
  <si>
    <t>SHINTANI</t>
  </si>
  <si>
    <t>SAGO</t>
  </si>
  <si>
    <t>Souto</t>
  </si>
  <si>
    <t>FUKUI</t>
  </si>
  <si>
    <t>Soichi</t>
  </si>
  <si>
    <t>FUJII</t>
  </si>
  <si>
    <t>Kazuyuki</t>
  </si>
  <si>
    <t>TANIGUTI</t>
  </si>
  <si>
    <t>Yuito</t>
  </si>
  <si>
    <t>YAMAHARA</t>
  </si>
  <si>
    <t>FURUHATA</t>
  </si>
  <si>
    <t>KAWAKAMI</t>
  </si>
  <si>
    <t>Chikara</t>
  </si>
  <si>
    <t>UCHIDA</t>
  </si>
  <si>
    <t>Tomohide</t>
  </si>
  <si>
    <t>MATSUNAGA</t>
  </si>
  <si>
    <t>Yukihiro</t>
  </si>
  <si>
    <t>OGAMA</t>
  </si>
  <si>
    <t>MANO</t>
  </si>
  <si>
    <t>SUWA</t>
  </si>
  <si>
    <t>Genki</t>
  </si>
  <si>
    <t>KIYOHARA</t>
  </si>
  <si>
    <t>SHINKAI</t>
  </si>
  <si>
    <t>Kei</t>
  </si>
  <si>
    <t>IGASAKI</t>
  </si>
  <si>
    <t>TOMIDA</t>
  </si>
  <si>
    <t>ADACHI</t>
  </si>
  <si>
    <t>OKIJIMA</t>
  </si>
  <si>
    <t>OE</t>
  </si>
  <si>
    <t>FUKATSU</t>
  </si>
  <si>
    <t>Mikitoshi</t>
  </si>
  <si>
    <t>UGA</t>
  </si>
  <si>
    <t>SUMIYA</t>
  </si>
  <si>
    <t>FUNASOKO</t>
  </si>
  <si>
    <t>Noriyuki</t>
  </si>
  <si>
    <t>MORIKAWA</t>
  </si>
  <si>
    <t>Haruyuki</t>
  </si>
  <si>
    <t>KUNISHI</t>
  </si>
  <si>
    <t>AMAIKE</t>
  </si>
  <si>
    <t>AWATA</t>
  </si>
  <si>
    <t>NISHIDA</t>
  </si>
  <si>
    <t>Hideyuki</t>
  </si>
  <si>
    <t>MATANO</t>
  </si>
  <si>
    <t>IKUTA</t>
  </si>
  <si>
    <t>IWAI</t>
  </si>
  <si>
    <t>KURA</t>
  </si>
  <si>
    <t>HARAYA</t>
  </si>
  <si>
    <t>Seiryu</t>
  </si>
  <si>
    <t>IIDA</t>
  </si>
  <si>
    <t>TSUKAMOTO</t>
  </si>
  <si>
    <t>KATTA</t>
  </si>
  <si>
    <t>Tetsufumi</t>
  </si>
  <si>
    <t>TAGA</t>
  </si>
  <si>
    <t>MATSUDA</t>
  </si>
  <si>
    <t>CHIBA</t>
  </si>
  <si>
    <t>Nobuhito</t>
  </si>
  <si>
    <t>MODA</t>
  </si>
  <si>
    <t>OUCHI</t>
  </si>
  <si>
    <t>MACHIDA</t>
  </si>
  <si>
    <t>Gen</t>
  </si>
  <si>
    <t>TAKEHARA</t>
  </si>
  <si>
    <t>SEKINO</t>
  </si>
  <si>
    <t>NISIDA</t>
  </si>
  <si>
    <t>OITI</t>
  </si>
  <si>
    <t>OKUDA</t>
  </si>
  <si>
    <t>Syuzi</t>
  </si>
  <si>
    <t>Kazusi</t>
  </si>
  <si>
    <t>MOTO</t>
  </si>
  <si>
    <t>SOGA</t>
  </si>
  <si>
    <t>Tukasa</t>
  </si>
  <si>
    <t>SANMA</t>
  </si>
  <si>
    <t>Syoya</t>
  </si>
  <si>
    <t>ISOBE</t>
  </si>
  <si>
    <t>KITAGAWA</t>
  </si>
  <si>
    <t>Syogo</t>
  </si>
  <si>
    <t>Keiryu</t>
  </si>
  <si>
    <t>NINOMIYA</t>
  </si>
  <si>
    <t>MITSUKI</t>
  </si>
  <si>
    <t>FUTAMURA</t>
  </si>
  <si>
    <t>Takahito</t>
  </si>
  <si>
    <t>ICHIRYU</t>
  </si>
  <si>
    <t>Rin</t>
  </si>
  <si>
    <t>Ikuto</t>
  </si>
  <si>
    <t>ONO</t>
  </si>
  <si>
    <t>Masamu</t>
  </si>
  <si>
    <t>国籍</t>
    <rPh sb="0" eb="2">
      <t>コクセキ</t>
    </rPh>
    <phoneticPr fontId="2"/>
  </si>
  <si>
    <t>国籍(3レター)</t>
    <rPh sb="0" eb="2">
      <t>コクセキ</t>
    </rPh>
    <phoneticPr fontId="2"/>
  </si>
  <si>
    <t>日本</t>
  </si>
  <si>
    <t>JPN</t>
  </si>
  <si>
    <t>ブラジル</t>
  </si>
  <si>
    <t>BRA</t>
  </si>
  <si>
    <t>柏屋　美空</t>
  </si>
  <si>
    <t>塩多　未幸</t>
  </si>
  <si>
    <t>臼井　未涼</t>
  </si>
  <si>
    <t>大久保　春香</t>
  </si>
  <si>
    <t>三輪　明日香</t>
  </si>
  <si>
    <t>淺野　紗希</t>
  </si>
  <si>
    <t>曾我　美結</t>
  </si>
  <si>
    <t>福澤　二千翔</t>
  </si>
  <si>
    <t>井上　実咲</t>
  </si>
  <si>
    <t>岡田　理沙</t>
  </si>
  <si>
    <t>増田　幸奈</t>
  </si>
  <si>
    <t>中溝　莉緒</t>
  </si>
  <si>
    <t>山城　柚芽</t>
  </si>
  <si>
    <t>石原　李華</t>
  </si>
  <si>
    <t>笠井　柚花</t>
  </si>
  <si>
    <t>坂本　彩音</t>
  </si>
  <si>
    <t>田中　美海</t>
  </si>
  <si>
    <t>都築　美音</t>
  </si>
  <si>
    <t>遠山　奈月</t>
  </si>
  <si>
    <t>中野　藍</t>
  </si>
  <si>
    <t>松嶋　真矢</t>
  </si>
  <si>
    <t>三杉　七美</t>
  </si>
  <si>
    <t>林　望乃佳</t>
  </si>
  <si>
    <t>髙畠　聖</t>
  </si>
  <si>
    <t>長見　京華</t>
  </si>
  <si>
    <t>渡辺　夕奈</t>
  </si>
  <si>
    <t>松本　七海</t>
  </si>
  <si>
    <t>仲里　彩</t>
  </si>
  <si>
    <t>三村　莉央</t>
  </si>
  <si>
    <t>岩室　颯希</t>
  </si>
  <si>
    <t>河村　美月</t>
  </si>
  <si>
    <t>齋藤　彩佳</t>
  </si>
  <si>
    <t>浅岡　南帆</t>
  </si>
  <si>
    <t>生田　奈緒子</t>
  </si>
  <si>
    <t>落合　早峰</t>
  </si>
  <si>
    <t>鐘築　静花</t>
  </si>
  <si>
    <t>上森　佳代</t>
  </si>
  <si>
    <t>黒田　佳代</t>
  </si>
  <si>
    <t>白坂　瑞稀</t>
  </si>
  <si>
    <t>鈴木　さくら</t>
  </si>
  <si>
    <t>永井　楓花</t>
  </si>
  <si>
    <t>水谷　佳歩</t>
  </si>
  <si>
    <t>室伏　若菜</t>
  </si>
  <si>
    <t>栗本　真実</t>
  </si>
  <si>
    <t>濵口　紗弥佳</t>
  </si>
  <si>
    <t>高石　真央</t>
  </si>
  <si>
    <t>中根　千歩</t>
  </si>
  <si>
    <t>香野　さちか</t>
  </si>
  <si>
    <t>石野　七羽</t>
  </si>
  <si>
    <t>渡瀬　花音</t>
  </si>
  <si>
    <t>高橋　愛</t>
  </si>
  <si>
    <t>古畑　桃子</t>
  </si>
  <si>
    <t>小泉　加緖莉</t>
  </si>
  <si>
    <t>加藤　まどか</t>
  </si>
  <si>
    <t>相場　里咲</t>
  </si>
  <si>
    <t>荒井　優奈</t>
  </si>
  <si>
    <t>小林　成美</t>
  </si>
  <si>
    <t>福嶋　紗楽</t>
  </si>
  <si>
    <t>藤中　佑美</t>
  </si>
  <si>
    <t>山本　有真</t>
  </si>
  <si>
    <t>三田　有紗</t>
  </si>
  <si>
    <t>ｼｵﾀﾞ ﾐﾕｷ</t>
  </si>
  <si>
    <t>ｳｽｲ ﾐｽｽﾞ</t>
  </si>
  <si>
    <t>ｵｵｸﾎﾞ ﾊﾙｶ</t>
  </si>
  <si>
    <t>ﾐﾜ ｱｽｶ</t>
  </si>
  <si>
    <t>ｿｶﾞ ﾐﾕ</t>
  </si>
  <si>
    <t>ﾌｸｻﾞﾜ ﾆﾁｶ</t>
  </si>
  <si>
    <t>ｲﾉｳｴ ﾐｻｷ</t>
  </si>
  <si>
    <t>ｵｶﾀﾞ ﾘｻ</t>
  </si>
  <si>
    <t>ﾏｽﾀﾞ ﾕｷﾅ</t>
  </si>
  <si>
    <t>ﾅｶﾐｿﾞ ﾘｵ</t>
  </si>
  <si>
    <t>ﾔﾏｼﾛ ﾕﾒ</t>
  </si>
  <si>
    <t>ｲｼﾊﾗ ﾘｶ</t>
  </si>
  <si>
    <t>ｶｻｲ ﾕｽﾞｶ</t>
  </si>
  <si>
    <t>ｻｶﾓﾄ ｱﾔﾈ</t>
  </si>
  <si>
    <t>ﾀﾅｶ ﾐｭｳ</t>
  </si>
  <si>
    <t>ﾂﾂﾞｷ ﾐｵﾝ</t>
  </si>
  <si>
    <t>ﾄｵﾔﾏ ﾅﾂｷ</t>
  </si>
  <si>
    <t>ﾅｶﾉ ﾗﾝ</t>
  </si>
  <si>
    <t>ﾏﾂｼﾏ ﾏﾔ</t>
  </si>
  <si>
    <t>ﾐｽｷﾞ ﾅﾅﾐ</t>
  </si>
  <si>
    <t>ﾀｶﾊﾞﾀｹ ﾋｼﾞﾘ</t>
  </si>
  <si>
    <t>ｵｻﾐ ｷｮｳｶ</t>
  </si>
  <si>
    <t>ﾜﾀﾅﾍﾞ ﾕｳﾅ</t>
  </si>
  <si>
    <t>ﾏﾂﾓﾄ ﾅﾅﾐ</t>
  </si>
  <si>
    <t>ﾅｶｻﾞﾄ ｱﾔ</t>
  </si>
  <si>
    <t>ﾐﾑﾗ ﾘｵ</t>
  </si>
  <si>
    <t>ｲﾜﾑﾛ ｻｷ</t>
  </si>
  <si>
    <t>ｶﾜﾑﾗ ﾐｽﾞｷ</t>
  </si>
  <si>
    <t>ｽｶﾞｼﾏ ﾊﾙﾉ</t>
  </si>
  <si>
    <t>ｱｻｵｶ ﾅﾎ</t>
  </si>
  <si>
    <t>ｲｸﾀ ﾅｵｺ</t>
  </si>
  <si>
    <t>ｵﾁｱｲ ﾊﾔﾈ</t>
  </si>
  <si>
    <t>ｶﾈﾂｷ ｼｽﾞｶ</t>
  </si>
  <si>
    <t>ｶﾝﾓﾘ ｶﾖ</t>
  </si>
  <si>
    <t>ｸﾛﾀﾞ ｶﾖ</t>
  </si>
  <si>
    <t>ｼﾗｻｶ ﾐｽﾞｷ</t>
  </si>
  <si>
    <t>ｽｽﾞｷ ｻｸﾗ</t>
  </si>
  <si>
    <t>ﾅｶﾞｲ ﾌｳｶ</t>
  </si>
  <si>
    <t>ﾐｽﾞﾀﾆ ｶﾎ</t>
  </si>
  <si>
    <t>ﾑﾛﾌｼ ﾜｶﾅ</t>
  </si>
  <si>
    <t>ｸﾘﾓﾄ ﾏﾐ</t>
  </si>
  <si>
    <t>ﾊﾏｸﾞﾁ ｻﾔｶ</t>
  </si>
  <si>
    <t>ﾀｹﾊﾞﾔｼ ﾐｻﾞｷ</t>
  </si>
  <si>
    <t>ﾅｶﾈ ﾁﾎ</t>
  </si>
  <si>
    <t>ｺｳﾉ ｻﾁｶ</t>
  </si>
  <si>
    <t>ｲｼﾉ ﾅﾅﾊ</t>
  </si>
  <si>
    <t>ﾜﾀｾ ｶﾉﾝ</t>
  </si>
  <si>
    <t>ﾀｶﾊｼ ｱｲ</t>
  </si>
  <si>
    <t>ﾌﾙﾊﾀ ﾓﾓｺ</t>
  </si>
  <si>
    <t>ｶﾄｳ ﾏﾄﾞｶ</t>
  </si>
  <si>
    <t>ｼﾏｻﾞｷ ﾉﾄﾞｶ</t>
  </si>
  <si>
    <t>ｱｲﾊﾞ ﾘｻ</t>
  </si>
  <si>
    <t>ｱﾗｲ ﾕｳﾅ</t>
  </si>
  <si>
    <t>ｺﾊﾞﾔｼ ﾅﾙﾐ</t>
  </si>
  <si>
    <t>ﾌｸｼﾏ ｻﾗ</t>
  </si>
  <si>
    <t>ﾌｼﾞﾅｶ ﾕｳﾐ</t>
  </si>
  <si>
    <t>ﾔﾏﾓﾄ ﾕﾏ</t>
  </si>
  <si>
    <t>ﾐﾀ ｱﾘｻ</t>
  </si>
  <si>
    <t>ﾔｽﾀ ﾞﾐﾊﾙ</t>
  </si>
  <si>
    <t xml:space="preserve">3 </t>
  </si>
  <si>
    <t>２</t>
  </si>
  <si>
    <t>KITANO</t>
  </si>
  <si>
    <t>Fumi</t>
  </si>
  <si>
    <t>YAMAGAMI</t>
  </si>
  <si>
    <t>Meirin</t>
  </si>
  <si>
    <t>SUKIGARA</t>
  </si>
  <si>
    <t>Yuka</t>
  </si>
  <si>
    <t>NARITA</t>
  </si>
  <si>
    <t>Runa</t>
  </si>
  <si>
    <t>NAKADA</t>
  </si>
  <si>
    <t>Hirono</t>
  </si>
  <si>
    <t>TAKAMI</t>
  </si>
  <si>
    <t>Kasumi</t>
  </si>
  <si>
    <t>Momo</t>
  </si>
  <si>
    <t>Saika</t>
  </si>
  <si>
    <t>TAKANO</t>
  </si>
  <si>
    <t>Aika</t>
  </si>
  <si>
    <t>Yukika</t>
  </si>
  <si>
    <t>Yuna</t>
  </si>
  <si>
    <t>Fumika</t>
  </si>
  <si>
    <t>Sae</t>
  </si>
  <si>
    <t>KASHIWAYA</t>
  </si>
  <si>
    <t>Miku</t>
  </si>
  <si>
    <t>Hana</t>
  </si>
  <si>
    <t>Tsukino</t>
  </si>
  <si>
    <t>Fuka</t>
  </si>
  <si>
    <t>Ayumi</t>
  </si>
  <si>
    <t>OKUMURA</t>
  </si>
  <si>
    <t>Yurina</t>
  </si>
  <si>
    <t>TAKESHITA</t>
  </si>
  <si>
    <t>Haruka</t>
  </si>
  <si>
    <t>KISHINO</t>
  </si>
  <si>
    <t>Shiho</t>
  </si>
  <si>
    <t>KAKEGAWA</t>
  </si>
  <si>
    <t>Shiori</t>
  </si>
  <si>
    <t>Wakana</t>
  </si>
  <si>
    <t>NAGURA</t>
  </si>
  <si>
    <t>Maiko</t>
  </si>
  <si>
    <t>IMAIKARI</t>
  </si>
  <si>
    <t>Mami</t>
  </si>
  <si>
    <t>MATUURA</t>
  </si>
  <si>
    <t>Aiko</t>
  </si>
  <si>
    <t>Naho</t>
  </si>
  <si>
    <t>Moeno</t>
  </si>
  <si>
    <t>Aoi</t>
  </si>
  <si>
    <t>KIRIYAMA</t>
  </si>
  <si>
    <t>Nanako</t>
  </si>
  <si>
    <t>KIMATA</t>
  </si>
  <si>
    <t>Mana</t>
  </si>
  <si>
    <t>NONAKA</t>
  </si>
  <si>
    <t>Konatsu</t>
  </si>
  <si>
    <t>Kotoe</t>
  </si>
  <si>
    <t>IYODA</t>
  </si>
  <si>
    <t>Ayane</t>
  </si>
  <si>
    <t>Serina</t>
  </si>
  <si>
    <t>TAIRA</t>
  </si>
  <si>
    <t>Kana</t>
  </si>
  <si>
    <t>Manon</t>
  </si>
  <si>
    <t>Reina</t>
  </si>
  <si>
    <t>TAMADA</t>
  </si>
  <si>
    <t>Yui</t>
  </si>
  <si>
    <t>TOMITA</t>
  </si>
  <si>
    <t>Tamami</t>
  </si>
  <si>
    <t>Himawari</t>
  </si>
  <si>
    <t>HIRAKO</t>
  </si>
  <si>
    <t>ISHIURA</t>
  </si>
  <si>
    <t>Airi</t>
  </si>
  <si>
    <t>KONNO</t>
  </si>
  <si>
    <t>Erika</t>
  </si>
  <si>
    <t>SHIODA</t>
  </si>
  <si>
    <t>Miyuki</t>
  </si>
  <si>
    <t>SHIRAKI</t>
  </si>
  <si>
    <t>Nanase</t>
  </si>
  <si>
    <t>Misuzu</t>
  </si>
  <si>
    <t>Miyu</t>
  </si>
  <si>
    <t>Natsuka</t>
  </si>
  <si>
    <t>Rise</t>
  </si>
  <si>
    <t>FUKUZAWA</t>
  </si>
  <si>
    <t>Nichika</t>
  </si>
  <si>
    <t>NAOI</t>
  </si>
  <si>
    <t>Haruna</t>
  </si>
  <si>
    <t>Shio</t>
  </si>
  <si>
    <t>Misaki</t>
  </si>
  <si>
    <t>IWAHASHI</t>
  </si>
  <si>
    <t>Sayuki</t>
  </si>
  <si>
    <t>Risa</t>
  </si>
  <si>
    <t>Yukina</t>
  </si>
  <si>
    <t>NAKAMIZO</t>
  </si>
  <si>
    <t>Rio</t>
  </si>
  <si>
    <t>Yume</t>
  </si>
  <si>
    <t xml:space="preserve">WATANABE </t>
  </si>
  <si>
    <t>Kotoko</t>
  </si>
  <si>
    <t>Nahoko</t>
  </si>
  <si>
    <t>Kirari</t>
  </si>
  <si>
    <t>OGIDANI</t>
  </si>
  <si>
    <t>Yua</t>
  </si>
  <si>
    <t>SAEKI</t>
  </si>
  <si>
    <t>Honoka</t>
  </si>
  <si>
    <t>DEGUCHI</t>
  </si>
  <si>
    <t>Mizuho</t>
  </si>
  <si>
    <t>IWASE</t>
  </si>
  <si>
    <t>Eimi</t>
  </si>
  <si>
    <t>KUTANI</t>
  </si>
  <si>
    <t>Hazuki</t>
  </si>
  <si>
    <t>OTA</t>
  </si>
  <si>
    <t>Chinatsu</t>
  </si>
  <si>
    <t>ISOMURA</t>
  </si>
  <si>
    <t>Eri</t>
  </si>
  <si>
    <t>Yukiko</t>
  </si>
  <si>
    <t>An</t>
  </si>
  <si>
    <t>HONDO</t>
  </si>
  <si>
    <t>Momoka</t>
  </si>
  <si>
    <t>OMACHI</t>
  </si>
  <si>
    <t>NISHIHARA</t>
  </si>
  <si>
    <t>NIWA</t>
  </si>
  <si>
    <t>HIRASHITA</t>
  </si>
  <si>
    <t>Minami</t>
  </si>
  <si>
    <t>Ako</t>
  </si>
  <si>
    <t>Mayu</t>
  </si>
  <si>
    <t>USUDA</t>
  </si>
  <si>
    <t>Nanami</t>
  </si>
  <si>
    <t>KANADA</t>
  </si>
  <si>
    <t>Sayano</t>
  </si>
  <si>
    <t>Rie</t>
  </si>
  <si>
    <t>Riko</t>
  </si>
  <si>
    <t>Moe</t>
  </si>
  <si>
    <t>NAKAZAKI</t>
  </si>
  <si>
    <t>Hitoe</t>
  </si>
  <si>
    <t>Yuko</t>
  </si>
  <si>
    <t>YAGI</t>
  </si>
  <si>
    <t>Arisa</t>
  </si>
  <si>
    <t>IKOMA</t>
  </si>
  <si>
    <t>Mika</t>
  </si>
  <si>
    <t>Manami</t>
  </si>
  <si>
    <t>Nodoka</t>
  </si>
  <si>
    <t>Sena</t>
  </si>
  <si>
    <t>KOMODA</t>
  </si>
  <si>
    <t>Rikako</t>
  </si>
  <si>
    <t>KONDOU</t>
  </si>
  <si>
    <t>Misato</t>
  </si>
  <si>
    <t>Mia</t>
  </si>
  <si>
    <t>Yumi</t>
  </si>
  <si>
    <t>Ayaka</t>
  </si>
  <si>
    <t>ISHIHARA</t>
  </si>
  <si>
    <t>Rika</t>
  </si>
  <si>
    <t>Yuzuka</t>
  </si>
  <si>
    <t>Myu</t>
  </si>
  <si>
    <t>TSUZUKI</t>
  </si>
  <si>
    <t>Mion</t>
  </si>
  <si>
    <t>Natuki</t>
  </si>
  <si>
    <t>Ran</t>
  </si>
  <si>
    <t>MATSUSHIMA</t>
  </si>
  <si>
    <t>Maya</t>
  </si>
  <si>
    <t>MISUGI</t>
  </si>
  <si>
    <t>TAKAMA</t>
  </si>
  <si>
    <t>Shiomi</t>
  </si>
  <si>
    <t>Kyoka</t>
  </si>
  <si>
    <t>SUYAMA</t>
  </si>
  <si>
    <t>Tomoka</t>
  </si>
  <si>
    <t>YAMASA</t>
  </si>
  <si>
    <t>Hidaka</t>
  </si>
  <si>
    <t>Ayana</t>
  </si>
  <si>
    <t>Kazuno</t>
  </si>
  <si>
    <t>Mikoto</t>
  </si>
  <si>
    <t>TESHIMA</t>
  </si>
  <si>
    <t>SHIMOYAMADA</t>
  </si>
  <si>
    <t>Miho</t>
  </si>
  <si>
    <t>SEGAWA</t>
  </si>
  <si>
    <t>Maho</t>
  </si>
  <si>
    <t>MAGOME</t>
  </si>
  <si>
    <t>Chiho</t>
  </si>
  <si>
    <t>Jurina</t>
  </si>
  <si>
    <t>KURISAKI</t>
  </si>
  <si>
    <t>Ryoko</t>
  </si>
  <si>
    <t>Chisato</t>
  </si>
  <si>
    <t>INAOKA</t>
  </si>
  <si>
    <t>Erina</t>
  </si>
  <si>
    <t>SHIMOHARA</t>
  </si>
  <si>
    <t>Nagisa</t>
  </si>
  <si>
    <t>Miu</t>
  </si>
  <si>
    <t xml:space="preserve">KINJO </t>
  </si>
  <si>
    <t>Karen</t>
  </si>
  <si>
    <t>AOSHIMA</t>
  </si>
  <si>
    <t>TSUJI</t>
  </si>
  <si>
    <t>HIRATOKO</t>
  </si>
  <si>
    <t>Ami</t>
  </si>
  <si>
    <t>Nonoka</t>
  </si>
  <si>
    <t>TAKABATAKE</t>
  </si>
  <si>
    <t>OSAMI</t>
  </si>
  <si>
    <t>NASAZATO</t>
  </si>
  <si>
    <t>Aya</t>
  </si>
  <si>
    <t>MIMURA</t>
  </si>
  <si>
    <t>IWAMURO</t>
  </si>
  <si>
    <t>Emika</t>
  </si>
  <si>
    <t>KITAMURA</t>
  </si>
  <si>
    <t>Ai</t>
  </si>
  <si>
    <t>AMAGI</t>
  </si>
  <si>
    <t>SUGAJIMA</t>
  </si>
  <si>
    <t>Haruno</t>
  </si>
  <si>
    <t>Ikuno</t>
  </si>
  <si>
    <t>MIYADA</t>
  </si>
  <si>
    <t>Imari</t>
  </si>
  <si>
    <t>MIYAMOTO</t>
  </si>
  <si>
    <t>KOUBE</t>
  </si>
  <si>
    <t>GONDA</t>
  </si>
  <si>
    <t>HASHIDA</t>
  </si>
  <si>
    <t>Rino</t>
  </si>
  <si>
    <t>IMAMURA</t>
  </si>
  <si>
    <t>TSURUI</t>
  </si>
  <si>
    <t>Emiko</t>
  </si>
  <si>
    <t>Akari</t>
  </si>
  <si>
    <t>Miyuna</t>
  </si>
  <si>
    <t>AKEBOSHI</t>
  </si>
  <si>
    <t>SAITOU</t>
  </si>
  <si>
    <t>Mei</t>
  </si>
  <si>
    <t>TOYONAGA</t>
  </si>
  <si>
    <t>Kanon</t>
  </si>
  <si>
    <t>NAGAYA</t>
  </si>
  <si>
    <t>Mitsuki</t>
  </si>
  <si>
    <t>MAKI</t>
  </si>
  <si>
    <t>Suzuna</t>
  </si>
  <si>
    <t>Mayuka</t>
  </si>
  <si>
    <t>Rina</t>
  </si>
  <si>
    <t>Nana</t>
  </si>
  <si>
    <t>OTANI</t>
  </si>
  <si>
    <t>HONMA</t>
  </si>
  <si>
    <t>Shion</t>
  </si>
  <si>
    <t>Maika</t>
  </si>
  <si>
    <t>YAJIMA</t>
  </si>
  <si>
    <t>KASUYA</t>
  </si>
  <si>
    <t>TAKATA</t>
  </si>
  <si>
    <t>NANBU</t>
  </si>
  <si>
    <t>Juri</t>
  </si>
  <si>
    <t>URATA</t>
  </si>
  <si>
    <t>Anna</t>
  </si>
  <si>
    <t>KOTO</t>
  </si>
  <si>
    <t>Nene</t>
  </si>
  <si>
    <t>Sara</t>
  </si>
  <si>
    <t>Hatsuki</t>
  </si>
  <si>
    <t>Haru</t>
  </si>
  <si>
    <t>CHINO</t>
  </si>
  <si>
    <t>Kao</t>
  </si>
  <si>
    <t>Ruria</t>
  </si>
  <si>
    <t>SHIBASAKI</t>
  </si>
  <si>
    <t>Rumi</t>
  </si>
  <si>
    <t>Akane</t>
  </si>
  <si>
    <t>NAGASHIMA</t>
  </si>
  <si>
    <t>Miki</t>
  </si>
  <si>
    <t>HAYAMA</t>
  </si>
  <si>
    <t>MITSUYA</t>
  </si>
  <si>
    <t>Hitomi</t>
  </si>
  <si>
    <t>TATSUMI</t>
  </si>
  <si>
    <t>Rion</t>
  </si>
  <si>
    <t>Sana</t>
  </si>
  <si>
    <t>TOMIOKA</t>
  </si>
  <si>
    <t>Minori</t>
  </si>
  <si>
    <t>Kanna</t>
  </si>
  <si>
    <t>IOKA</t>
  </si>
  <si>
    <t>TAKASE</t>
  </si>
  <si>
    <t>Yuina</t>
  </si>
  <si>
    <t>SHIOUCHI</t>
  </si>
  <si>
    <t>Masayo</t>
  </si>
  <si>
    <t>ASAOKA</t>
  </si>
  <si>
    <t>Naoko</t>
  </si>
  <si>
    <t>Hayane</t>
  </si>
  <si>
    <t>KANETSUKI</t>
  </si>
  <si>
    <t>Shizuka</t>
  </si>
  <si>
    <t>KAMMORI</t>
  </si>
  <si>
    <t>Kayo</t>
  </si>
  <si>
    <t>SHIRASAKA</t>
  </si>
  <si>
    <t>Sakura</t>
  </si>
  <si>
    <t>NAGAI</t>
  </si>
  <si>
    <t>Kaho</t>
  </si>
  <si>
    <t>MUROFUSHI</t>
  </si>
  <si>
    <t>HASHI</t>
  </si>
  <si>
    <t>Aguri</t>
  </si>
  <si>
    <t>KURIMOTO</t>
  </si>
  <si>
    <t>SHIMURA</t>
  </si>
  <si>
    <t>HAMAGUCHI</t>
  </si>
  <si>
    <t>Sayaka</t>
  </si>
  <si>
    <t>OTSUBO</t>
  </si>
  <si>
    <t>Megumi</t>
  </si>
  <si>
    <t>YOSHIDA</t>
  </si>
  <si>
    <t>NAKAUCHI</t>
  </si>
  <si>
    <t>Ayako</t>
  </si>
  <si>
    <t>NINAGAWA</t>
  </si>
  <si>
    <t>Ayu</t>
  </si>
  <si>
    <t xml:space="preserve">MATSUO </t>
  </si>
  <si>
    <t>MIYASHITA</t>
  </si>
  <si>
    <t>June</t>
  </si>
  <si>
    <t>Yoshino</t>
  </si>
  <si>
    <t>Kotomi</t>
  </si>
  <si>
    <t>TAKEBAYASHI</t>
  </si>
  <si>
    <t>Ruka</t>
  </si>
  <si>
    <t>Mai</t>
  </si>
  <si>
    <t>Yumiko</t>
  </si>
  <si>
    <t>Hiroko</t>
  </si>
  <si>
    <t>Aki</t>
  </si>
  <si>
    <t>TAKAISHI</t>
  </si>
  <si>
    <t>Momoko</t>
  </si>
  <si>
    <t>IIDUKA</t>
  </si>
  <si>
    <t>Hisane</t>
  </si>
  <si>
    <t>IUCHI</t>
  </si>
  <si>
    <t>OSAKA</t>
  </si>
  <si>
    <t>MIZUSHIMA</t>
  </si>
  <si>
    <t>Miyuu</t>
  </si>
  <si>
    <t>Sachika</t>
  </si>
  <si>
    <t>ISHINO</t>
  </si>
  <si>
    <t>Nanaha</t>
  </si>
  <si>
    <t>WATASE</t>
  </si>
  <si>
    <t>Tenka</t>
  </si>
  <si>
    <t>Misako</t>
  </si>
  <si>
    <t>Uta</t>
  </si>
  <si>
    <t>Moeka</t>
  </si>
  <si>
    <t>Mahiru</t>
  </si>
  <si>
    <t>HURUHATA</t>
  </si>
  <si>
    <t>ARIMOTO</t>
  </si>
  <si>
    <t>Kotori</t>
  </si>
  <si>
    <t>KOIZUMI</t>
  </si>
  <si>
    <t>Kaori</t>
  </si>
  <si>
    <t>Yuuka</t>
  </si>
  <si>
    <t>Madoka</t>
  </si>
  <si>
    <t>TOKUNAGA</t>
  </si>
  <si>
    <t>Natsumi</t>
  </si>
  <si>
    <t>Yumeno</t>
  </si>
  <si>
    <t>Haruko</t>
  </si>
  <si>
    <t>Yumika</t>
  </si>
  <si>
    <t>SHIMASAKI</t>
  </si>
  <si>
    <t>KAMATA</t>
  </si>
  <si>
    <t>Tomomi</t>
  </si>
  <si>
    <t>SHIBUTANI</t>
  </si>
  <si>
    <t>SIOZAKI</t>
  </si>
  <si>
    <t>SIWA</t>
  </si>
  <si>
    <t>Masumi</t>
  </si>
  <si>
    <t>MUKAI</t>
  </si>
  <si>
    <t>Tika</t>
  </si>
  <si>
    <t>KASEDA</t>
  </si>
  <si>
    <t>KOMORI</t>
  </si>
  <si>
    <t>KAMOSIDA</t>
  </si>
  <si>
    <t>Mirai</t>
  </si>
  <si>
    <t>TAKAMATU</t>
  </si>
  <si>
    <t>Tomomimusenbi</t>
  </si>
  <si>
    <t>FUZIGAMORI</t>
  </si>
  <si>
    <t>Miharu</t>
  </si>
  <si>
    <t>MATSUZAWA</t>
  </si>
  <si>
    <t>MIZUSAWA</t>
  </si>
  <si>
    <t>AIBA</t>
  </si>
  <si>
    <t>ARAI</t>
  </si>
  <si>
    <t>Yuuna</t>
  </si>
  <si>
    <t>Narumi</t>
  </si>
  <si>
    <t>FUKUSIMA</t>
  </si>
  <si>
    <t>FUZINAKA</t>
  </si>
  <si>
    <t>Yuumi</t>
  </si>
  <si>
    <t>KUME</t>
  </si>
  <si>
    <t>Hinako</t>
  </si>
  <si>
    <t>Maki</t>
  </si>
  <si>
    <t>YAMAHIDA</t>
  </si>
  <si>
    <t>AKAO</t>
  </si>
  <si>
    <t xml:space="preserve">   </t>
    <phoneticPr fontId="6" type="Hiragana"/>
  </si>
  <si>
    <t>緊急連絡先(携帯･ｽﾏﾎ)</t>
    <rPh sb="0" eb="2">
      <t>キンキュウ</t>
    </rPh>
    <rPh sb="2" eb="5">
      <t>レンラクサキ</t>
    </rPh>
    <phoneticPr fontId="30"/>
  </si>
  <si>
    <t>24時間以内に自動返信メールが届かなかった場合、メールが受け取れていません。</t>
    <phoneticPr fontId="6" type="Hiragana"/>
  </si>
  <si>
    <t>（様式　Ⅴ-Ｂ）</t>
    <rPh sb="1" eb="3">
      <t>ヨウシキ</t>
    </rPh>
    <phoneticPr fontId="19"/>
  </si>
  <si>
    <t>第　　　　回東海学生陸上競技対校選手権大会　種目別申込表（女子）</t>
    <rPh sb="0" eb="1">
      <t>ダイ</t>
    </rPh>
    <rPh sb="5" eb="6">
      <t>カイ</t>
    </rPh>
    <rPh sb="6" eb="8">
      <t>トウカイ</t>
    </rPh>
    <rPh sb="8" eb="10">
      <t>ガクセイ</t>
    </rPh>
    <rPh sb="10" eb="12">
      <t>リクジョウ</t>
    </rPh>
    <rPh sb="12" eb="14">
      <t>キョウギ</t>
    </rPh>
    <rPh sb="14" eb="16">
      <t>タイコウ</t>
    </rPh>
    <rPh sb="16" eb="19">
      <t>センシュケン</t>
    </rPh>
    <rPh sb="19" eb="21">
      <t>タイカイ</t>
    </rPh>
    <rPh sb="22" eb="24">
      <t>シュモク</t>
    </rPh>
    <rPh sb="24" eb="25">
      <t>ベツ</t>
    </rPh>
    <rPh sb="25" eb="27">
      <t>モウシコミ</t>
    </rPh>
    <rPh sb="27" eb="28">
      <t>オモテ</t>
    </rPh>
    <rPh sb="29" eb="31">
      <t>ジョシ</t>
    </rPh>
    <phoneticPr fontId="19"/>
  </si>
  <si>
    <t>大学名</t>
    <rPh sb="0" eb="3">
      <t>ダイガクメイ</t>
    </rPh>
    <phoneticPr fontId="19"/>
  </si>
  <si>
    <t>参加申込人数</t>
    <rPh sb="0" eb="2">
      <t>サンカ</t>
    </rPh>
    <rPh sb="2" eb="4">
      <t>モウシコミ</t>
    </rPh>
    <rPh sb="4" eb="5">
      <t>ヒト</t>
    </rPh>
    <rPh sb="5" eb="6">
      <t>カズ</t>
    </rPh>
    <phoneticPr fontId="19"/>
  </si>
  <si>
    <t>個人種目</t>
    <rPh sb="0" eb="2">
      <t>コジン</t>
    </rPh>
    <rPh sb="2" eb="4">
      <t>シュモク</t>
    </rPh>
    <phoneticPr fontId="19"/>
  </si>
  <si>
    <t>名</t>
  </si>
  <si>
    <t>参加申込種目</t>
    <rPh sb="0" eb="2">
      <t>サンカ</t>
    </rPh>
    <rPh sb="2" eb="4">
      <t>モウシコミ</t>
    </rPh>
    <rPh sb="4" eb="6">
      <t>シュモク</t>
    </rPh>
    <phoneticPr fontId="19"/>
  </si>
  <si>
    <t>（実質人数）</t>
    <rPh sb="1" eb="3">
      <t>ジッシツ</t>
    </rPh>
    <rPh sb="3" eb="5">
      <t>ニンズウ</t>
    </rPh>
    <phoneticPr fontId="19"/>
  </si>
  <si>
    <t>リレーのみ</t>
    <phoneticPr fontId="19"/>
  </si>
  <si>
    <t>（延べ人数）</t>
    <rPh sb="1" eb="2">
      <t>ノ</t>
    </rPh>
    <rPh sb="3" eb="5">
      <t>ニンズウ</t>
    </rPh>
    <phoneticPr fontId="19"/>
  </si>
  <si>
    <t>リレー種目</t>
    <rPh sb="3" eb="5">
      <t>シュモク</t>
    </rPh>
    <phoneticPr fontId="19"/>
  </si>
  <si>
    <t>チーム</t>
  </si>
  <si>
    <t>種目</t>
    <rPh sb="0" eb="2">
      <t>シュモク</t>
    </rPh>
    <phoneticPr fontId="19"/>
  </si>
  <si>
    <t>参考記録</t>
    <rPh sb="0" eb="2">
      <t>サンコウ</t>
    </rPh>
    <rPh sb="2" eb="4">
      <t>キロク</t>
    </rPh>
    <phoneticPr fontId="19"/>
  </si>
  <si>
    <t>期日</t>
    <rPh sb="0" eb="2">
      <t>キジツ</t>
    </rPh>
    <phoneticPr fontId="19"/>
  </si>
  <si>
    <t>１００ｍ</t>
    <phoneticPr fontId="19"/>
  </si>
  <si>
    <t>5-</t>
    <phoneticPr fontId="19"/>
  </si>
  <si>
    <t>４００ｍＨ</t>
    <phoneticPr fontId="19"/>
  </si>
  <si>
    <t>棒高跳</t>
    <rPh sb="0" eb="1">
      <t>ボウ</t>
    </rPh>
    <rPh sb="1" eb="2">
      <t>タカ</t>
    </rPh>
    <rPh sb="2" eb="3">
      <t>ト</t>
    </rPh>
    <phoneticPr fontId="19"/>
  </si>
  <si>
    <t>２００ｍ</t>
    <phoneticPr fontId="19"/>
  </si>
  <si>
    <t>３０００ｍＳＣ</t>
    <phoneticPr fontId="19"/>
  </si>
  <si>
    <t>走幅跳</t>
    <rPh sb="0" eb="1">
      <t>ハシ</t>
    </rPh>
    <rPh sb="1" eb="2">
      <t>ハバ</t>
    </rPh>
    <rPh sb="2" eb="3">
      <t>ト</t>
    </rPh>
    <phoneticPr fontId="19"/>
  </si>
  <si>
    <t>４００ｍ</t>
    <phoneticPr fontId="19"/>
  </si>
  <si>
    <t>１００００ｍＷ</t>
    <phoneticPr fontId="19"/>
  </si>
  <si>
    <t>三段跳</t>
    <rPh sb="0" eb="2">
      <t>サンダン</t>
    </rPh>
    <rPh sb="2" eb="3">
      <t>ト</t>
    </rPh>
    <phoneticPr fontId="19"/>
  </si>
  <si>
    <t>８００ｍ</t>
    <phoneticPr fontId="19"/>
  </si>
  <si>
    <t>４×１００ｍＲ</t>
    <phoneticPr fontId="19"/>
  </si>
  <si>
    <t>砲丸投</t>
    <rPh sb="0" eb="3">
      <t>ホウガンナ</t>
    </rPh>
    <phoneticPr fontId="19"/>
  </si>
  <si>
    <t>１５００ｍ</t>
    <phoneticPr fontId="19"/>
  </si>
  <si>
    <t>円盤投</t>
    <rPh sb="0" eb="3">
      <t>エンバンナ</t>
    </rPh>
    <phoneticPr fontId="19"/>
  </si>
  <si>
    <t>５０００ｍ</t>
    <phoneticPr fontId="19"/>
  </si>
  <si>
    <t>４×４００ｍＲ</t>
    <phoneticPr fontId="19"/>
  </si>
  <si>
    <t>ハンマー投</t>
    <rPh sb="4" eb="5">
      <t>ナ</t>
    </rPh>
    <phoneticPr fontId="19"/>
  </si>
  <si>
    <t>１００００ｍ</t>
    <phoneticPr fontId="19"/>
  </si>
  <si>
    <t>やり投</t>
    <rPh sb="2" eb="3">
      <t>ナ</t>
    </rPh>
    <phoneticPr fontId="19"/>
  </si>
  <si>
    <t>１００ｍＨ</t>
    <phoneticPr fontId="19"/>
  </si>
  <si>
    <t>走高跳</t>
    <rPh sb="0" eb="1">
      <t>ハシ</t>
    </rPh>
    <rPh sb="1" eb="2">
      <t>タカ</t>
    </rPh>
    <rPh sb="2" eb="3">
      <t>オド</t>
    </rPh>
    <phoneticPr fontId="19"/>
  </si>
  <si>
    <t>七種競技</t>
    <rPh sb="0" eb="1">
      <t>ナナ</t>
    </rPh>
    <rPh sb="1" eb="2">
      <t>シュ</t>
    </rPh>
    <rPh sb="2" eb="4">
      <t>キョウギ</t>
    </rPh>
    <phoneticPr fontId="19"/>
  </si>
  <si>
    <t>① 郵送先</t>
  </si>
  <si>
    <t>石垣　綾香</t>
    <rPh sb="0" eb="2">
      <t>イシガキ</t>
    </rPh>
    <rPh sb="3" eb="4">
      <t>アヤ</t>
    </rPh>
    <rPh sb="4" eb="5">
      <t>カオ</t>
    </rPh>
    <phoneticPr fontId="62"/>
  </si>
  <si>
    <t>ｲｼｶﾞｷ ｱﾔｶ</t>
    <phoneticPr fontId="62"/>
  </si>
  <si>
    <t>愛知県</t>
    <phoneticPr fontId="62"/>
  </si>
  <si>
    <t>ISHIGAKI</t>
    <phoneticPr fontId="62"/>
  </si>
  <si>
    <t>Ayaka</t>
    <phoneticPr fontId="62"/>
  </si>
  <si>
    <t>なお、同じメールアドレスからの２回目以降の連絡には対応が遅れる場合があります。</t>
    <rPh sb="3" eb="4">
      <t>おな</t>
    </rPh>
    <rPh sb="16" eb="18">
      <t>かいめ</t>
    </rPh>
    <rPh sb="18" eb="20">
      <t>いこう</t>
    </rPh>
    <rPh sb="21" eb="23">
      <t>れんらく</t>
    </rPh>
    <rPh sb="25" eb="27">
      <t>たいおう</t>
    </rPh>
    <rPh sb="28" eb="29">
      <t>おく</t>
    </rPh>
    <rPh sb="31" eb="33">
      <t>ばあい</t>
    </rPh>
    <phoneticPr fontId="6" type="Hiragana"/>
  </si>
  <si>
    <t>M1</t>
    <phoneticPr fontId="62"/>
  </si>
  <si>
    <t>3</t>
    <phoneticPr fontId="62"/>
  </si>
  <si>
    <t>中島　慎哉</t>
    <rPh sb="3" eb="4">
      <t>シン</t>
    </rPh>
    <phoneticPr fontId="62"/>
  </si>
  <si>
    <t>藤田医科大学</t>
    <rPh sb="0" eb="1">
      <t>フジタ</t>
    </rPh>
    <rPh sb="2" eb="4">
      <t>イカ</t>
    </rPh>
    <rPh sb="4" eb="6">
      <t>ダイガク</t>
    </rPh>
    <phoneticPr fontId="23"/>
  </si>
  <si>
    <t>ﾌｼﾞﾀｲｶﾀﾞｲｶﾞｸ</t>
    <phoneticPr fontId="22"/>
  </si>
  <si>
    <t>藤田医科大</t>
    <rPh sb="0" eb="1">
      <t>フジタ</t>
    </rPh>
    <rPh sb="2" eb="4">
      <t>イカ</t>
    </rPh>
    <phoneticPr fontId="23"/>
  </si>
  <si>
    <t>名古屋女子大</t>
    <rPh sb="0" eb="2">
      <t>ジョシ</t>
    </rPh>
    <rPh sb="2" eb="3">
      <t>ダイ</t>
    </rPh>
    <rPh sb="3" eb="4">
      <t>ガク</t>
    </rPh>
    <rPh sb="5" eb="6">
      <t>ダイ</t>
    </rPh>
    <phoneticPr fontId="23"/>
  </si>
  <si>
    <t>鈴鹿大学</t>
    <rPh sb="0" eb="1">
      <t>スズカ</t>
    </rPh>
    <rPh sb="1" eb="3">
      <t>ダイガク</t>
    </rPh>
    <phoneticPr fontId="22"/>
  </si>
  <si>
    <t>鈴鹿大</t>
    <rPh sb="0" eb="1">
      <t>スズカ</t>
    </rPh>
    <rPh sb="1" eb="3">
      <t>ダイガク</t>
    </rPh>
    <phoneticPr fontId="22"/>
  </si>
  <si>
    <t>ｽｽﾞｶﾀﾞｲｶﾞｸ</t>
    <phoneticPr fontId="22"/>
  </si>
  <si>
    <t>必ずエラーの原因に対処すること。</t>
    <rPh sb="0" eb="1">
      <t>カナラ</t>
    </rPh>
    <rPh sb="6" eb="8">
      <t>ゲンイン</t>
    </rPh>
    <rPh sb="9" eb="11">
      <t>タイショ</t>
    </rPh>
    <phoneticPr fontId="29"/>
  </si>
  <si>
    <t>男子10000m</t>
    <phoneticPr fontId="22"/>
  </si>
  <si>
    <t>ﾀﾞﾝｼ10000m</t>
    <phoneticPr fontId="22"/>
  </si>
  <si>
    <t>種別コード（J2 is what means）</t>
    <rPh sb="0" eb="2">
      <t>シュベツ</t>
    </rPh>
    <phoneticPr fontId="22"/>
  </si>
  <si>
    <t>番号</t>
    <rPh sb="0" eb="2">
      <t>バンゴウ</t>
    </rPh>
    <phoneticPr fontId="22"/>
  </si>
  <si>
    <t>男子10000m</t>
  </si>
  <si>
    <t>男子10000m</t>
    <phoneticPr fontId="55"/>
  </si>
  <si>
    <t xml:space="preserve"> </t>
    <phoneticPr fontId="55"/>
  </si>
  <si>
    <t>種目</t>
    <rPh sb="0" eb="1">
      <t>シュ</t>
    </rPh>
    <rPh sb="1" eb="2">
      <t>メ</t>
    </rPh>
    <phoneticPr fontId="22"/>
  </si>
  <si>
    <t>記録を出した期日</t>
    <rPh sb="0" eb="2">
      <t>キロク</t>
    </rPh>
    <rPh sb="3" eb="4">
      <t>ダ</t>
    </rPh>
    <rPh sb="6" eb="8">
      <t>キジツ</t>
    </rPh>
    <phoneticPr fontId="29"/>
  </si>
  <si>
    <t>大会名（略称可・年度が分かるように）</t>
    <rPh sb="0" eb="3">
      <t>タイカイメイ</t>
    </rPh>
    <rPh sb="4" eb="6">
      <t>リャクショウ</t>
    </rPh>
    <rPh sb="6" eb="7">
      <t>カ</t>
    </rPh>
    <rPh sb="8" eb="10">
      <t>ネンド</t>
    </rPh>
    <rPh sb="11" eb="12">
      <t>ワ</t>
    </rPh>
    <phoneticPr fontId="29"/>
  </si>
  <si>
    <t>年月日が期間外です</t>
    <rPh sb="0" eb="2">
      <t>ネン</t>
    </rPh>
    <rPh sb="2" eb="4">
      <t>ヒ</t>
    </rPh>
    <rPh sb="4" eb="9">
      <t>キカン</t>
    </rPh>
    <phoneticPr fontId="138"/>
  </si>
  <si>
    <t>年月日もしくは大会名が記入されていません。</t>
    <rPh sb="0" eb="3">
      <t>ネンガッピ</t>
    </rPh>
    <rPh sb="7" eb="9">
      <t>タイカイ</t>
    </rPh>
    <rPh sb="9" eb="10">
      <t>メイ</t>
    </rPh>
    <rPh sb="11" eb="13">
      <t>キニュウ</t>
    </rPh>
    <phoneticPr fontId="138"/>
  </si>
  <si>
    <t>記録が入力されていません。</t>
    <rPh sb="0" eb="2">
      <t>キロク</t>
    </rPh>
    <rPh sb="3" eb="5">
      <t>ニュウリョク</t>
    </rPh>
    <phoneticPr fontId="29"/>
  </si>
  <si>
    <t>選手名・ﾌﾘｶﾞﾅ･学年・学校名・登録陸協に空欄あり。</t>
    <rPh sb="0" eb="3">
      <t>センシュメイ</t>
    </rPh>
    <rPh sb="10" eb="12">
      <t>ガクネン</t>
    </rPh>
    <rPh sb="13" eb="16">
      <t>ガッコウメイ</t>
    </rPh>
    <rPh sb="17" eb="19">
      <t>トウロク</t>
    </rPh>
    <rPh sb="20" eb="21">
      <t>ヲ</t>
    </rPh>
    <rPh sb="22" eb="24">
      <t>クウラン</t>
    </rPh>
    <phoneticPr fontId="29"/>
  </si>
  <si>
    <t>選手が重複しています、選び直して下さい。</t>
    <rPh sb="0" eb="2">
      <t>センシュ</t>
    </rPh>
    <rPh sb="3" eb="10">
      <t>チョウフk</t>
    </rPh>
    <rPh sb="11" eb="12">
      <t>エラ</t>
    </rPh>
    <rPh sb="13" eb="14">
      <t>ナオ</t>
    </rPh>
    <rPh sb="16" eb="17">
      <t>クダ</t>
    </rPh>
    <phoneticPr fontId="138"/>
  </si>
  <si>
    <t>秩父宮賜杯　第５１回全日本大学駅伝対校選手権大会</t>
    <rPh sb="0" eb="3">
      <t>チチブノミヤ</t>
    </rPh>
    <rPh sb="3" eb="5">
      <t>シハイ</t>
    </rPh>
    <rPh sb="6" eb="7">
      <t>ダイ</t>
    </rPh>
    <rPh sb="9" eb="10">
      <t>カイ</t>
    </rPh>
    <rPh sb="10" eb="17">
      <t>ゼンニホンダイガクエキデン</t>
    </rPh>
    <rPh sb="17" eb="19">
      <t>タイコウ</t>
    </rPh>
    <rPh sb="19" eb="22">
      <t>センシュケン</t>
    </rPh>
    <rPh sb="22" eb="24">
      <t>タイカイ</t>
    </rPh>
    <phoneticPr fontId="19"/>
  </si>
  <si>
    <t>東海地区選考会　チームエントリー</t>
    <rPh sb="0" eb="2">
      <t>トウカイ</t>
    </rPh>
    <rPh sb="2" eb="4">
      <t>チク</t>
    </rPh>
    <rPh sb="4" eb="7">
      <t>センコウカイ</t>
    </rPh>
    <phoneticPr fontId="19"/>
  </si>
  <si>
    <t>学校名</t>
    <rPh sb="0" eb="2">
      <t>ガッコウ</t>
    </rPh>
    <rPh sb="2" eb="3">
      <t>メイ</t>
    </rPh>
    <phoneticPr fontId="19"/>
  </si>
  <si>
    <t>部長名</t>
    <rPh sb="0" eb="2">
      <t>ブチョウ</t>
    </rPh>
    <rPh sb="2" eb="3">
      <t>メイ</t>
    </rPh>
    <phoneticPr fontId="19"/>
  </si>
  <si>
    <t>印</t>
    <rPh sb="0" eb="1">
      <t>イン</t>
    </rPh>
    <phoneticPr fontId="19"/>
  </si>
  <si>
    <t>監督名</t>
    <rPh sb="0" eb="2">
      <t>カントク</t>
    </rPh>
    <rPh sb="2" eb="3">
      <t>メイ</t>
    </rPh>
    <phoneticPr fontId="19"/>
  </si>
  <si>
    <t>申込責任者名</t>
    <rPh sb="0" eb="2">
      <t>モウシコミ</t>
    </rPh>
    <rPh sb="2" eb="5">
      <t>セキニンシャ</t>
    </rPh>
    <rPh sb="5" eb="6">
      <t>メイ</t>
    </rPh>
    <phoneticPr fontId="19"/>
  </si>
  <si>
    <t>〒</t>
    <phoneticPr fontId="19"/>
  </si>
  <si>
    <t xml:space="preserve">      －</t>
    <phoneticPr fontId="19"/>
  </si>
  <si>
    <t>TEL</t>
    <phoneticPr fontId="19"/>
  </si>
  <si>
    <t>（　　　　）　　　　　-</t>
    <phoneticPr fontId="19"/>
  </si>
  <si>
    <t>県</t>
    <rPh sb="0" eb="1">
      <t>ケン</t>
    </rPh>
    <phoneticPr fontId="19"/>
  </si>
  <si>
    <t>市・郡</t>
    <rPh sb="0" eb="1">
      <t>シ</t>
    </rPh>
    <rPh sb="2" eb="3">
      <t>グン</t>
    </rPh>
    <phoneticPr fontId="19"/>
  </si>
  <si>
    <t>チーム
ナンバー</t>
    <phoneticPr fontId="19"/>
  </si>
  <si>
    <t>※</t>
    <phoneticPr fontId="19"/>
  </si>
  <si>
    <t>エラー
チェック</t>
    <phoneticPr fontId="19"/>
  </si>
  <si>
    <r>
      <rPr>
        <sz val="8"/>
        <color indexed="8"/>
        <rFont val="ＭＳ Ｐゴシック"/>
        <family val="3"/>
        <charset val="128"/>
      </rPr>
      <t>フリガナ</t>
    </r>
    <r>
      <rPr>
        <sz val="11"/>
        <color theme="1"/>
        <rFont val="ＭＳ Ｐゴシック"/>
        <family val="3"/>
        <charset val="128"/>
        <scheme val="minor"/>
      </rPr>
      <t xml:space="preserve">
名前</t>
    </r>
    <rPh sb="5" eb="7">
      <t>ナマエ</t>
    </rPh>
    <phoneticPr fontId="19"/>
  </si>
  <si>
    <t>大会名</t>
    <rPh sb="0" eb="3">
      <t>タイカイメイ</t>
    </rPh>
    <phoneticPr fontId="153"/>
  </si>
  <si>
    <t>陸協</t>
    <rPh sb="0" eb="2">
      <t>リクキョウ</t>
    </rPh>
    <phoneticPr fontId="153"/>
  </si>
  <si>
    <r>
      <t xml:space="preserve">年月日 </t>
    </r>
    <r>
      <rPr>
        <sz val="9"/>
        <color theme="1"/>
        <rFont val="ＭＳ Ｐゴシック"/>
        <family val="3"/>
        <charset val="128"/>
        <scheme val="minor"/>
      </rPr>
      <t>(2018/1/1～2019/6/2)</t>
    </r>
    <rPh sb="0" eb="3">
      <t>ネンガッピ</t>
    </rPh>
    <phoneticPr fontId="19"/>
  </si>
  <si>
    <t>(注)</t>
    <rPh sb="1" eb="2">
      <t>チュウ</t>
    </rPh>
    <phoneticPr fontId="19"/>
  </si>
  <si>
    <t>※は記入しないこと</t>
    <rPh sb="2" eb="4">
      <t>キニュウ</t>
    </rPh>
    <phoneticPr fontId="19"/>
  </si>
  <si>
    <t>東海学生陸上競技連盟</t>
    <rPh sb="0" eb="2">
      <t>トウカイ</t>
    </rPh>
    <rPh sb="2" eb="4">
      <t>ガクセイ</t>
    </rPh>
    <rPh sb="4" eb="6">
      <t>リクジョウ</t>
    </rPh>
    <rPh sb="6" eb="8">
      <t>キョウギ</t>
    </rPh>
    <rPh sb="8" eb="10">
      <t>レンメイ</t>
    </rPh>
    <phoneticPr fontId="19"/>
  </si>
  <si>
    <t>部長　氏名</t>
    <rPh sb="0" eb="2">
      <t>ぶちょう</t>
    </rPh>
    <rPh sb="3" eb="5">
      <t>しめい</t>
    </rPh>
    <rPh sb="4" eb="5">
      <t>めい</t>
    </rPh>
    <phoneticPr fontId="6" type="Hiragana"/>
  </si>
  <si>
    <t>部長名</t>
    <rPh sb="0" eb="2">
      <t>ブチョウ</t>
    </rPh>
    <rPh sb="2" eb="3">
      <t>メイ</t>
    </rPh>
    <phoneticPr fontId="30"/>
  </si>
  <si>
    <t>申込責任者
連絡先</t>
    <rPh sb="0" eb="1">
      <t>モウ</t>
    </rPh>
    <rPh sb="1" eb="2">
      <t>コ</t>
    </rPh>
    <rPh sb="2" eb="5">
      <t>セキニンシャ</t>
    </rPh>
    <rPh sb="6" eb="9">
      <t>レンラクサキ</t>
    </rPh>
    <phoneticPr fontId="19"/>
  </si>
  <si>
    <t>鈴鹿大</t>
    <rPh sb="0" eb="2">
      <t>すずか</t>
    </rPh>
    <rPh sb="2" eb="3">
      <t>まさる</t>
    </rPh>
    <phoneticPr fontId="6" type="Hiragana"/>
  </si>
  <si>
    <t>申込責任者 連絡先(携帯･ｽﾏﾎ)</t>
    <rPh sb="0" eb="2">
      <t>モウシコミ</t>
    </rPh>
    <rPh sb="2" eb="4">
      <t>セキニン</t>
    </rPh>
    <rPh sb="4" eb="5">
      <t>シャ</t>
    </rPh>
    <rPh sb="6" eb="9">
      <t>レンラクサキ</t>
    </rPh>
    <rPh sb="10" eb="12">
      <t>ケイタイ</t>
    </rPh>
    <phoneticPr fontId="19"/>
  </si>
  <si>
    <t>三菱ＵＦＪ銀行 八事支店 普通口座３５５１１９８</t>
    <phoneticPr fontId="6" type="Hiragana"/>
  </si>
  <si>
    <t>5000m</t>
    <phoneticPr fontId="29"/>
  </si>
  <si>
    <t>〇</t>
    <phoneticPr fontId="29"/>
  </si>
  <si>
    <r>
      <t>10000ｍ</t>
    </r>
    <r>
      <rPr>
        <sz val="10"/>
        <color theme="1"/>
        <rFont val="ＭＳ Ｐゴシック"/>
        <family val="3"/>
        <charset val="128"/>
        <scheme val="minor"/>
      </rPr>
      <t>記録</t>
    </r>
    <r>
      <rPr>
        <sz val="11"/>
        <color theme="1"/>
        <rFont val="ＭＳ Ｐゴシック"/>
        <family val="3"/>
        <charset val="128"/>
        <scheme val="minor"/>
      </rPr>
      <t xml:space="preserve">
(5000m記録)</t>
    </r>
    <rPh sb="6" eb="8">
      <t>キロク</t>
    </rPh>
    <rPh sb="15" eb="17">
      <t>キロク</t>
    </rPh>
    <phoneticPr fontId="153"/>
  </si>
  <si>
    <t>申込責任者　メールアドレス</t>
    <rPh sb="0" eb="2">
      <t>モウシコミ</t>
    </rPh>
    <rPh sb="2" eb="5">
      <t>セキニンシャ</t>
    </rPh>
    <phoneticPr fontId="19"/>
  </si>
  <si>
    <t>監督 緊急連絡先(携帯･ｽﾏﾎ)</t>
    <rPh sb="0" eb="2">
      <t>かんとく</t>
    </rPh>
    <phoneticPr fontId="6" type="Hiragana"/>
  </si>
  <si>
    <t xml:space="preserve">   その際、@outlook.jp以外のメールアドレスから送ること</t>
    <phoneticPr fontId="6" type="Hiragana"/>
  </si>
  <si>
    <t>河合　完治</t>
  </si>
  <si>
    <t>ｶﾜｲ ｶﾝｼﾞ</t>
  </si>
  <si>
    <t>三口　宗武</t>
  </si>
  <si>
    <t>ﾐｸﾞﾁ ﾑﾈﾀｹ</t>
  </si>
  <si>
    <t>森　昂之</t>
  </si>
  <si>
    <t>ﾓﾘ ﾀｶﾕｷ</t>
  </si>
  <si>
    <t>梶原　佑太</t>
  </si>
  <si>
    <t>ｶｼﾞﾜﾗ ﾕｳﾀ</t>
  </si>
  <si>
    <t>石田　大智</t>
  </si>
  <si>
    <t>ｲｼﾀﾞ ﾀﾞｲﾁ</t>
  </si>
  <si>
    <t>山口　誉太郎</t>
  </si>
  <si>
    <t>ﾔﾏｸﾞﾁ ﾖｳﾀﾛｳ</t>
  </si>
  <si>
    <t>瀬口　開</t>
  </si>
  <si>
    <t>ｾｸﾞﾁ ｶｲ</t>
  </si>
  <si>
    <t>井上　結斗</t>
  </si>
  <si>
    <t>ｲﾉｳｴ ﾕｲﾄ</t>
  </si>
  <si>
    <t>立松　昂也</t>
  </si>
  <si>
    <t>ﾀﾃﾏﾂ ｺｳﾔ</t>
  </si>
  <si>
    <t>横井　友揮</t>
  </si>
  <si>
    <t>ﾖｺｲ ﾕｳｷ</t>
  </si>
  <si>
    <t>奥村　集</t>
  </si>
  <si>
    <t>ｵｸﾑﾗ ｱﾂﾑ</t>
  </si>
  <si>
    <t>髙部　海</t>
  </si>
  <si>
    <t>ﾀｶﾍﾞ ｶｲ</t>
  </si>
  <si>
    <t>内田　昂太朗</t>
    <rPh sb="5" eb="6">
      <t>ロウ</t>
    </rPh>
    <phoneticPr fontId="19"/>
  </si>
  <si>
    <t>ｳﾁﾀﾞ ｺｳﾀﾛｳ</t>
  </si>
  <si>
    <t>松井　弥郷</t>
  </si>
  <si>
    <t>ﾏﾂｲ ﾔｻﾄ</t>
  </si>
  <si>
    <t>成瀬　友瑛</t>
  </si>
  <si>
    <t>ﾅﾙｾ ﾄﾓｱｷ</t>
  </si>
  <si>
    <t>浅井　大輝</t>
  </si>
  <si>
    <t>ｱｻｲ ﾀﾞｲｷ</t>
  </si>
  <si>
    <t>岩田　学典</t>
  </si>
  <si>
    <t>ｲﾜﾀ ﾀｶﾉﾘ</t>
  </si>
  <si>
    <t>早川　佳佑</t>
  </si>
  <si>
    <t>ﾊﾔｶﾜ ｹｲｽｹ</t>
  </si>
  <si>
    <t>中谷　太一</t>
  </si>
  <si>
    <t>ﾅｶﾔ ﾀｲﾁ</t>
  </si>
  <si>
    <t>岩本　竜弥</t>
  </si>
  <si>
    <t>ｲﾜﾓﾄ ﾀﾂﾔ</t>
  </si>
  <si>
    <t>久保田　群青</t>
  </si>
  <si>
    <t>ｸﾎﾞﾀ ｸﾞﾝｼﾞｮｳ</t>
  </si>
  <si>
    <t>山本　航生</t>
  </si>
  <si>
    <t>小谷　謙斗</t>
  </si>
  <si>
    <t>ｺﾀﾆ ｹﾝﾄ</t>
  </si>
  <si>
    <t>五月女　翔</t>
  </si>
  <si>
    <t>ｻｵﾄﾒ ｶｹﾙ</t>
  </si>
  <si>
    <t>渡邉　智也</t>
  </si>
  <si>
    <t>中川　基史</t>
  </si>
  <si>
    <t>ﾅｶｶﾞﾜ ﾓﾄｼ</t>
  </si>
  <si>
    <t>河合　大志</t>
  </si>
  <si>
    <t>ｶﾜｲ ﾀﾞｲｼ</t>
  </si>
  <si>
    <t>小澤　洋樹</t>
  </si>
  <si>
    <t>ｵｻﾞﾜ ﾋﾛｷ</t>
  </si>
  <si>
    <t>中村　洸友</t>
  </si>
  <si>
    <t>ﾅｶﾑﾗ ﾋﾛﾄﾓ</t>
  </si>
  <si>
    <t>梅谷　将成</t>
  </si>
  <si>
    <t>ｳﾒﾀﾆ ﾏｻﾅﾘ</t>
  </si>
  <si>
    <t>伊熊　遥人</t>
  </si>
  <si>
    <t>ｲｸﾏ ﾊﾙﾄ</t>
  </si>
  <si>
    <t>山本　翔太</t>
  </si>
  <si>
    <t>ﾔﾏﾓﾄ ｼｮｳﾀ</t>
  </si>
  <si>
    <t>鈴木　大祐</t>
  </si>
  <si>
    <t>ｽｽﾞｷ ﾀﾞｲｽｹ</t>
  </si>
  <si>
    <t>伊藤　佳</t>
  </si>
  <si>
    <t>ｲﾄｳ ｹｲ</t>
  </si>
  <si>
    <t>後藤　玲音</t>
  </si>
  <si>
    <t>ｺﾞﾄｳ ﾚｵ</t>
  </si>
  <si>
    <t>近藤　太郎</t>
  </si>
  <si>
    <t>ｺﾝﾄﾞｳ ﾀﾛｳ</t>
  </si>
  <si>
    <t>服部　嵩土</t>
  </si>
  <si>
    <t>ﾊｯﾄﾘ ｼｭｳﾄ</t>
  </si>
  <si>
    <t>日置　竜也</t>
  </si>
  <si>
    <t>ﾋｵｷ ﾘｭｳﾔ</t>
  </si>
  <si>
    <t>本田　大達</t>
  </si>
  <si>
    <t>ﾎﾝﾀﾞ ﾋﾛﾐﾁ</t>
  </si>
  <si>
    <t>牛山　直哉</t>
  </si>
  <si>
    <t>ｳｼﾔﾏ ﾅｵﾔ</t>
  </si>
  <si>
    <t>大垣内　祐希</t>
  </si>
  <si>
    <t>ｵｵｶﾞｲﾄ ﾕｳｷ</t>
  </si>
  <si>
    <t>久保田　崇義</t>
  </si>
  <si>
    <t>ｸﾎﾞﾀ ﾀｶﾖｼ</t>
  </si>
  <si>
    <t>寺西　恒介</t>
  </si>
  <si>
    <t>ﾃﾗﾆｼ ｺｳｽｹ</t>
  </si>
  <si>
    <t>渡部　龍征</t>
  </si>
  <si>
    <t>ﾜﾀﾅﾍﾞ ﾘｭｳｾｲ</t>
  </si>
  <si>
    <t>井口　里岳</t>
  </si>
  <si>
    <t>ｲｸﾞﾁ ﾘｶﾞｸ</t>
  </si>
  <si>
    <t>金谷　崇就</t>
    <rPh sb="3" eb="4">
      <t>タカシ</t>
    </rPh>
    <phoneticPr fontId="19"/>
  </si>
  <si>
    <t>ｶﾅﾔ ﾀｶﾅﾘ</t>
  </si>
  <si>
    <t>倉家　隼人</t>
  </si>
  <si>
    <t>ｸﾗｹ ﾊﾔﾄ</t>
  </si>
  <si>
    <t>中塚　拓己</t>
  </si>
  <si>
    <t>ﾅｶﾂｶ ﾀｸﾐ</t>
  </si>
  <si>
    <t>山川　碧輝</t>
  </si>
  <si>
    <t>ﾔﾏｶﾜ ｱｵｷ</t>
  </si>
  <si>
    <t>山下　智生</t>
  </si>
  <si>
    <t>ﾔﾏｼﾀ ﾄﾓｷ</t>
  </si>
  <si>
    <t>松永　和真</t>
  </si>
  <si>
    <t>ﾏﾂﾅｶﾞ ｶｽﾞﾏ</t>
  </si>
  <si>
    <t>渡辺　涼也</t>
  </si>
  <si>
    <t>ﾜﾀﾅﾍﾞ ﾘｮｳﾔ</t>
  </si>
  <si>
    <t>神田　勝也</t>
  </si>
  <si>
    <t>ｶﾝﾀﾞ ﾏｻﾔ</t>
  </si>
  <si>
    <t>石田　喜一郎</t>
  </si>
  <si>
    <t>ｲｼﾀﾞ ｷｲﾁﾛｳ</t>
  </si>
  <si>
    <t>鎌田　優</t>
  </si>
  <si>
    <t>ｶﾏﾀ ﾀｹﾙ</t>
  </si>
  <si>
    <t>長崎　稜</t>
  </si>
  <si>
    <t>ﾅｶﾞｻｷ ﾘｮｳ</t>
  </si>
  <si>
    <t>長瀬　樹</t>
  </si>
  <si>
    <t>ﾅｶﾞｾ ｲﾂｷ</t>
  </si>
  <si>
    <t>西森　元紀</t>
  </si>
  <si>
    <t>ﾆｼﾓﾘ ｹﾞﾝｷ</t>
  </si>
  <si>
    <t>橋本　駿</t>
  </si>
  <si>
    <t>ﾊｼﾓﾄ ｼｭﾝ</t>
  </si>
  <si>
    <t>前田　悠汰</t>
  </si>
  <si>
    <t>ﾏｴﾀﾞ ﾕｳﾀ</t>
  </si>
  <si>
    <t>松井　久弥</t>
  </si>
  <si>
    <t>ﾏﾂｲ ﾋｻﾔ</t>
  </si>
  <si>
    <t>斎藤　弘樹</t>
  </si>
  <si>
    <t>ｻｲﾄｳ ﾋﾛｷ</t>
  </si>
  <si>
    <t>片桐　健輔</t>
  </si>
  <si>
    <t>ｶﾀｷﾞﾘ ｹﾝｽｹ</t>
  </si>
  <si>
    <t>板倉　彰汰</t>
  </si>
  <si>
    <t>ｲﾀｸﾗ ｼｮｳﾀ</t>
  </si>
  <si>
    <t>石田　聖</t>
  </si>
  <si>
    <t>ｲｼﾀﾞ ｻﾄﾙ</t>
  </si>
  <si>
    <t>山内　直也</t>
  </si>
  <si>
    <t>ﾔﾏｳﾁ ﾅｵﾔ</t>
  </si>
  <si>
    <t>清水　理久</t>
  </si>
  <si>
    <t>ｼﾐｽﾞ ﾘｸ</t>
  </si>
  <si>
    <t>石原　輝力</t>
  </si>
  <si>
    <t>ｲｼﾊﾗ ﾃﾙﾁｶ</t>
  </si>
  <si>
    <t>黒飛　翔</t>
  </si>
  <si>
    <t>ｸﾛﾄﾋﾞ ｼｮｳ</t>
  </si>
  <si>
    <t>牧迫　健斗</t>
  </si>
  <si>
    <t>ﾏｷｻｺ ｹﾝﾄ</t>
  </si>
  <si>
    <t>丹羽　顕</t>
  </si>
  <si>
    <t>ﾆﾜ ｱｷﾗ</t>
  </si>
  <si>
    <t>大橋　基希</t>
  </si>
  <si>
    <t>ｵｵﾊｼ ﾓﾄｷ</t>
  </si>
  <si>
    <t>中島　滉太</t>
  </si>
  <si>
    <t>ﾅｶｼﾏ ｺｳﾀ</t>
  </si>
  <si>
    <t>冨田　尚希</t>
  </si>
  <si>
    <t>ﾄﾐﾀ ﾅｵｷ</t>
  </si>
  <si>
    <t>金田　隼弥</t>
  </si>
  <si>
    <t>ｶﾈﾀﾞ ｼﾞｭﾝﾔ</t>
  </si>
  <si>
    <t>宮原　翔太</t>
  </si>
  <si>
    <t>ﾐﾔﾊﾗ ｼｮｳﾀ</t>
  </si>
  <si>
    <t>小坂井　克也</t>
  </si>
  <si>
    <t>ｺｻﾞｶｲ ｶﾂﾔ</t>
  </si>
  <si>
    <t>森下　紘光</t>
  </si>
  <si>
    <t>ﾓﾘｼﾀ ﾋﾛﾐﾂ</t>
  </si>
  <si>
    <t>小島　七洋希</t>
  </si>
  <si>
    <t>ｺｼﾞﾏ ﾅﾐｷ</t>
  </si>
  <si>
    <t>板井　憲史</t>
  </si>
  <si>
    <t>ｲﾀｲ ｹﾝｼﾞ</t>
  </si>
  <si>
    <t>角田　涼</t>
  </si>
  <si>
    <t>ﾂﾉﾀﾞ ﾘｮｳ</t>
  </si>
  <si>
    <t>太田　裕也</t>
  </si>
  <si>
    <t>ｵｵﾀ ﾕｳﾔ</t>
  </si>
  <si>
    <t>清原　敬介</t>
  </si>
  <si>
    <t>ｷﾖﾊﾗ ｹｲｽｹ</t>
  </si>
  <si>
    <t>中村　龍彦</t>
  </si>
  <si>
    <t>ﾅｶﾑﾗ ﾀﾂﾋｺ</t>
  </si>
  <si>
    <t>石崎　龍之介</t>
  </si>
  <si>
    <t>ｲｼｻﾞｷ ﾘｭｳﾉｽｹ</t>
  </si>
  <si>
    <t>１</t>
  </si>
  <si>
    <t>1</t>
    <phoneticPr fontId="19"/>
  </si>
  <si>
    <t>2</t>
    <phoneticPr fontId="19"/>
  </si>
  <si>
    <t>KAWAI</t>
    <phoneticPr fontId="19"/>
  </si>
  <si>
    <t>MIGUCHI</t>
    <phoneticPr fontId="19"/>
  </si>
  <si>
    <t>MORI</t>
    <phoneticPr fontId="19"/>
  </si>
  <si>
    <t>KAJIWARA</t>
    <phoneticPr fontId="19"/>
  </si>
  <si>
    <t>ISHIDA</t>
    <phoneticPr fontId="19"/>
  </si>
  <si>
    <t>YAMAGUCHI</t>
    <phoneticPr fontId="19"/>
  </si>
  <si>
    <t>SEGUCHI</t>
    <phoneticPr fontId="19"/>
  </si>
  <si>
    <t>INOUE</t>
    <phoneticPr fontId="19"/>
  </si>
  <si>
    <t>TATEMATSU</t>
    <phoneticPr fontId="19"/>
  </si>
  <si>
    <t>YOKOI</t>
    <phoneticPr fontId="19"/>
  </si>
  <si>
    <t>OKUMURA</t>
    <phoneticPr fontId="19"/>
  </si>
  <si>
    <t>TAKABE</t>
    <phoneticPr fontId="19"/>
  </si>
  <si>
    <t>UCHIDA</t>
    <phoneticPr fontId="19"/>
  </si>
  <si>
    <t>MATSUI</t>
    <phoneticPr fontId="19"/>
  </si>
  <si>
    <t>NARUSE</t>
    <phoneticPr fontId="19"/>
  </si>
  <si>
    <t>ASAI</t>
    <phoneticPr fontId="19"/>
  </si>
  <si>
    <t>IWATA</t>
    <phoneticPr fontId="19"/>
  </si>
  <si>
    <t>HAYAKAWA</t>
    <phoneticPr fontId="19"/>
  </si>
  <si>
    <t>NAKAYA</t>
    <phoneticPr fontId="19"/>
  </si>
  <si>
    <t>IWAMOTO</t>
    <phoneticPr fontId="19"/>
  </si>
  <si>
    <t>KUBOTA</t>
    <phoneticPr fontId="19"/>
  </si>
  <si>
    <t>YAMAMOTO</t>
    <phoneticPr fontId="19"/>
  </si>
  <si>
    <t>KOTANI</t>
    <phoneticPr fontId="19"/>
  </si>
  <si>
    <t>SAOTOME</t>
    <phoneticPr fontId="19"/>
  </si>
  <si>
    <t>WATANABE</t>
    <phoneticPr fontId="19"/>
  </si>
  <si>
    <t>NAKAGAWA</t>
    <phoneticPr fontId="19"/>
  </si>
  <si>
    <t>OZAWA</t>
    <phoneticPr fontId="19"/>
  </si>
  <si>
    <t>NAKAMURA</t>
    <phoneticPr fontId="19"/>
  </si>
  <si>
    <t>UMETANI</t>
    <phoneticPr fontId="19"/>
  </si>
  <si>
    <t>IKUMA</t>
    <phoneticPr fontId="19"/>
  </si>
  <si>
    <t>SUZUKI</t>
    <phoneticPr fontId="19"/>
  </si>
  <si>
    <t>ITO</t>
    <phoneticPr fontId="19"/>
  </si>
  <si>
    <t>GOTO</t>
    <phoneticPr fontId="19"/>
  </si>
  <si>
    <t xml:space="preserve">KONDO </t>
    <phoneticPr fontId="19"/>
  </si>
  <si>
    <t>HATTORI</t>
    <phoneticPr fontId="19"/>
  </si>
  <si>
    <t>HIOKI</t>
    <phoneticPr fontId="19"/>
  </si>
  <si>
    <t>HONDA</t>
    <phoneticPr fontId="19"/>
  </si>
  <si>
    <t>USHIYAMA</t>
    <phoneticPr fontId="19"/>
  </si>
  <si>
    <t>OGAITO</t>
    <phoneticPr fontId="19"/>
  </si>
  <si>
    <t>TERANISHI</t>
    <phoneticPr fontId="19"/>
  </si>
  <si>
    <t>IGUCHI</t>
    <phoneticPr fontId="19"/>
  </si>
  <si>
    <t>KANAYA</t>
    <phoneticPr fontId="19"/>
  </si>
  <si>
    <t>KURAKE</t>
    <phoneticPr fontId="19"/>
  </si>
  <si>
    <t>NAKATSUKA</t>
    <phoneticPr fontId="19"/>
  </si>
  <si>
    <t>YAMAKAWA</t>
    <phoneticPr fontId="19"/>
  </si>
  <si>
    <t>YAMASHITA</t>
    <phoneticPr fontId="19"/>
  </si>
  <si>
    <t>MATSUNAGA</t>
    <phoneticPr fontId="19"/>
  </si>
  <si>
    <t>KANDA</t>
    <phoneticPr fontId="19"/>
  </si>
  <si>
    <t>KAMATA</t>
    <phoneticPr fontId="19"/>
  </si>
  <si>
    <t>NAGASAKI</t>
    <phoneticPr fontId="19"/>
  </si>
  <si>
    <t>NAGASE</t>
    <phoneticPr fontId="19"/>
  </si>
  <si>
    <t>NISHIMORI</t>
    <phoneticPr fontId="19"/>
  </si>
  <si>
    <t>HASHIMOTO</t>
    <phoneticPr fontId="19"/>
  </si>
  <si>
    <t>MAEDA</t>
    <phoneticPr fontId="19"/>
  </si>
  <si>
    <t>SAITO</t>
    <phoneticPr fontId="19"/>
  </si>
  <si>
    <t>KATAGIRI</t>
    <phoneticPr fontId="19"/>
  </si>
  <si>
    <t>ITAKURA</t>
    <phoneticPr fontId="19"/>
  </si>
  <si>
    <t>YAMAUCHI</t>
    <phoneticPr fontId="19"/>
  </si>
  <si>
    <t>SHIMIZU</t>
    <phoneticPr fontId="19"/>
  </si>
  <si>
    <t>ISHIHARA</t>
    <phoneticPr fontId="19"/>
  </si>
  <si>
    <t>KUROTOBI</t>
    <phoneticPr fontId="19"/>
  </si>
  <si>
    <t>MAKISAKO</t>
    <phoneticPr fontId="19"/>
  </si>
  <si>
    <t xml:space="preserve">NIWA </t>
    <phoneticPr fontId="19"/>
  </si>
  <si>
    <t>OHASHI</t>
    <phoneticPr fontId="19"/>
  </si>
  <si>
    <t>NAKASHIMA</t>
    <phoneticPr fontId="19"/>
  </si>
  <si>
    <t>TOMITA</t>
    <phoneticPr fontId="19"/>
  </si>
  <si>
    <t>KANEDA</t>
    <phoneticPr fontId="19"/>
  </si>
  <si>
    <t>MIYAHARA</t>
    <phoneticPr fontId="19"/>
  </si>
  <si>
    <t>KOZAKAI</t>
    <phoneticPr fontId="19"/>
  </si>
  <si>
    <t>MORISHITA</t>
    <phoneticPr fontId="19"/>
  </si>
  <si>
    <t>KOJIMA</t>
    <phoneticPr fontId="19"/>
  </si>
  <si>
    <t>ITAI</t>
    <phoneticPr fontId="19"/>
  </si>
  <si>
    <t>TSUNODA</t>
    <phoneticPr fontId="19"/>
  </si>
  <si>
    <t>OHTA</t>
    <phoneticPr fontId="19"/>
  </si>
  <si>
    <t>KIYOHARA</t>
    <phoneticPr fontId="19"/>
  </si>
  <si>
    <t>ISHIZAKI</t>
    <phoneticPr fontId="19"/>
  </si>
  <si>
    <t>Kanji</t>
    <phoneticPr fontId="19"/>
  </si>
  <si>
    <t>Munetake</t>
    <phoneticPr fontId="19"/>
  </si>
  <si>
    <t>Takayuki</t>
    <phoneticPr fontId="19"/>
  </si>
  <si>
    <t>Yuta</t>
    <phoneticPr fontId="19"/>
  </si>
  <si>
    <t>Daichi</t>
    <phoneticPr fontId="19"/>
  </si>
  <si>
    <t>Yotaro</t>
    <phoneticPr fontId="19"/>
  </si>
  <si>
    <t>Kai</t>
    <phoneticPr fontId="19"/>
  </si>
  <si>
    <t>Yuito</t>
    <phoneticPr fontId="19"/>
  </si>
  <si>
    <t>Kouya</t>
    <phoneticPr fontId="19"/>
  </si>
  <si>
    <t>Yuki</t>
    <phoneticPr fontId="19"/>
  </si>
  <si>
    <t>Atsumu</t>
    <phoneticPr fontId="19"/>
  </si>
  <si>
    <t>Kotaro</t>
    <phoneticPr fontId="19"/>
  </si>
  <si>
    <t>Yasato</t>
    <phoneticPr fontId="19"/>
  </si>
  <si>
    <t>Tomoaki</t>
    <phoneticPr fontId="19"/>
  </si>
  <si>
    <t>Daiki</t>
    <phoneticPr fontId="19"/>
  </si>
  <si>
    <t>Takanori</t>
    <phoneticPr fontId="19"/>
  </si>
  <si>
    <t>Keisuke</t>
    <phoneticPr fontId="19"/>
  </si>
  <si>
    <t>Taichi</t>
    <phoneticPr fontId="19"/>
  </si>
  <si>
    <t>Tatsuya</t>
    <phoneticPr fontId="19"/>
  </si>
  <si>
    <t>Gunjo</t>
    <phoneticPr fontId="19"/>
  </si>
  <si>
    <t>Koki</t>
    <phoneticPr fontId="19"/>
  </si>
  <si>
    <t>Kento</t>
    <phoneticPr fontId="19"/>
  </si>
  <si>
    <t>Kakeru</t>
    <phoneticPr fontId="19"/>
  </si>
  <si>
    <t>Tomoya</t>
    <phoneticPr fontId="19"/>
  </si>
  <si>
    <t>Motoshi</t>
    <phoneticPr fontId="19"/>
  </si>
  <si>
    <t>Daishi</t>
    <phoneticPr fontId="19"/>
  </si>
  <si>
    <t>Hiroki</t>
    <phoneticPr fontId="19"/>
  </si>
  <si>
    <t>Hirotomo</t>
    <phoneticPr fontId="19"/>
  </si>
  <si>
    <t>Masanari</t>
    <phoneticPr fontId="19"/>
  </si>
  <si>
    <t>Haruto</t>
    <phoneticPr fontId="19"/>
  </si>
  <si>
    <t>Syota</t>
    <phoneticPr fontId="19"/>
  </si>
  <si>
    <t>Daisuke</t>
    <phoneticPr fontId="19"/>
  </si>
  <si>
    <t>Kei</t>
    <phoneticPr fontId="19"/>
  </si>
  <si>
    <t>Reo</t>
    <phoneticPr fontId="19"/>
  </si>
  <si>
    <t>Taro</t>
    <phoneticPr fontId="19"/>
  </si>
  <si>
    <t>Shuto</t>
    <phoneticPr fontId="19"/>
  </si>
  <si>
    <t>Ryuya</t>
    <phoneticPr fontId="19"/>
  </si>
  <si>
    <t>Hiromichi</t>
    <phoneticPr fontId="19"/>
  </si>
  <si>
    <t>Naoya</t>
    <phoneticPr fontId="19"/>
  </si>
  <si>
    <t>Takayoshi</t>
    <phoneticPr fontId="19"/>
  </si>
  <si>
    <t>Kousuke</t>
    <phoneticPr fontId="19"/>
  </si>
  <si>
    <t>Ryusei</t>
    <phoneticPr fontId="19"/>
  </si>
  <si>
    <t>Rigaku</t>
    <phoneticPr fontId="19"/>
  </si>
  <si>
    <t>Takanari</t>
    <phoneticPr fontId="19"/>
  </si>
  <si>
    <t>Hayato</t>
    <phoneticPr fontId="19"/>
  </si>
  <si>
    <t>Takumi</t>
    <phoneticPr fontId="19"/>
  </si>
  <si>
    <t>Aoki</t>
    <phoneticPr fontId="19"/>
  </si>
  <si>
    <t>Tomoki</t>
    <phoneticPr fontId="19"/>
  </si>
  <si>
    <t>Kazuma</t>
    <phoneticPr fontId="19"/>
  </si>
  <si>
    <t>Ryoya</t>
    <phoneticPr fontId="19"/>
  </si>
  <si>
    <t>Masaya</t>
    <phoneticPr fontId="19"/>
  </si>
  <si>
    <t>Kiichiro</t>
    <phoneticPr fontId="19"/>
  </si>
  <si>
    <t>Takeru</t>
    <phoneticPr fontId="19"/>
  </si>
  <si>
    <t>Ryo</t>
    <phoneticPr fontId="19"/>
  </si>
  <si>
    <t>Itsuki</t>
    <phoneticPr fontId="19"/>
  </si>
  <si>
    <t>Genki</t>
    <phoneticPr fontId="19"/>
  </si>
  <si>
    <t>Shun</t>
    <phoneticPr fontId="19"/>
  </si>
  <si>
    <t>Hisaya</t>
    <phoneticPr fontId="19"/>
  </si>
  <si>
    <t>Kensuke</t>
    <phoneticPr fontId="19"/>
  </si>
  <si>
    <t>Satoru</t>
    <phoneticPr fontId="19"/>
  </si>
  <si>
    <t>Riku</t>
    <phoneticPr fontId="19"/>
  </si>
  <si>
    <t>Teruchika</t>
    <phoneticPr fontId="19"/>
  </si>
  <si>
    <t>Sho</t>
    <phoneticPr fontId="19"/>
  </si>
  <si>
    <t>Akira</t>
    <phoneticPr fontId="19"/>
  </si>
  <si>
    <t>Motoki</t>
    <phoneticPr fontId="19"/>
  </si>
  <si>
    <t>Kota</t>
    <phoneticPr fontId="19"/>
  </si>
  <si>
    <t>Naoki</t>
    <phoneticPr fontId="19"/>
  </si>
  <si>
    <t>Junya</t>
    <phoneticPr fontId="19"/>
  </si>
  <si>
    <t>Shota</t>
    <phoneticPr fontId="19"/>
  </si>
  <si>
    <t>Katsuya</t>
    <phoneticPr fontId="19"/>
  </si>
  <si>
    <t>Hiromitsu</t>
    <phoneticPr fontId="19"/>
  </si>
  <si>
    <t>Namiki</t>
    <phoneticPr fontId="19"/>
  </si>
  <si>
    <t>Kenji</t>
    <phoneticPr fontId="19"/>
  </si>
  <si>
    <t>Yuya</t>
    <phoneticPr fontId="19"/>
  </si>
  <si>
    <t>Tatsuhiko</t>
    <phoneticPr fontId="19"/>
  </si>
  <si>
    <t>Ryunosuke</t>
    <phoneticPr fontId="19"/>
  </si>
  <si>
    <t>JPN</t>
    <phoneticPr fontId="19"/>
  </si>
  <si>
    <t>近藤　紗月</t>
  </si>
  <si>
    <t>ｺﾝﾄﾞｳ ｻﾂｷ</t>
  </si>
  <si>
    <t>稲田　楓</t>
  </si>
  <si>
    <t>ｲﾅﾀﾞ ｶｴﾃﾞ</t>
  </si>
  <si>
    <t>中野　香穂</t>
  </si>
  <si>
    <t>ﾅｶﾉ ｶﾎ</t>
  </si>
  <si>
    <t>村田　由華</t>
  </si>
  <si>
    <t>ﾑﾗﾀ ﾕｶ</t>
  </si>
  <si>
    <t>浦野　真由</t>
  </si>
  <si>
    <t>ｳﾗﾉ ﾏﾕ</t>
  </si>
  <si>
    <t>前田　佳奈美</t>
  </si>
  <si>
    <t>ﾏｴﾀﾞ ｶﾅﾐ</t>
  </si>
  <si>
    <t>産屋敷　美礼</t>
  </si>
  <si>
    <t>ｳﾑﾔｼｷ ﾐﾚｲ</t>
  </si>
  <si>
    <t>桐木　文咲</t>
  </si>
  <si>
    <t>ｷﾘｷ ｱﾔｻ</t>
  </si>
  <si>
    <t>中村　紗希</t>
  </si>
  <si>
    <t>ﾅｶﾑﾗ ｻｷ</t>
  </si>
  <si>
    <t>林　由希乃</t>
  </si>
  <si>
    <t>ﾊﾔｼ ﾕｷﾉ</t>
  </si>
  <si>
    <t>松岡　かなで</t>
  </si>
  <si>
    <t>ﾏﾂｵｶ ｶﾅﾃﾞ</t>
  </si>
  <si>
    <t>神谷　さくら</t>
  </si>
  <si>
    <t>ｶﾐﾔ ｻｸﾗ</t>
  </si>
  <si>
    <t>長縄　萌</t>
  </si>
  <si>
    <t>ﾅｶﾞﾅﾜ ﾓｴ</t>
  </si>
  <si>
    <t>早川　有羽</t>
  </si>
  <si>
    <t>ﾊﾔｶﾜ ﾕｳ</t>
  </si>
  <si>
    <t>吉田　彩花</t>
  </si>
  <si>
    <t>ﾖｼﾀﾞ ｻﾔｶ</t>
  </si>
  <si>
    <t>小山　菜花</t>
  </si>
  <si>
    <t>ｺﾔﾏ ﾅﾉﾊ</t>
  </si>
  <si>
    <t>菊池　舞</t>
  </si>
  <si>
    <t>ｷｸﾁ ﾏｲ</t>
  </si>
  <si>
    <t>岩田　未来</t>
  </si>
  <si>
    <t>ｲﾜﾀ ﾐｸ</t>
  </si>
  <si>
    <t>小池　梨央</t>
  </si>
  <si>
    <t>ｺｲｹ ﾘｵ</t>
  </si>
  <si>
    <t>島田　花</t>
  </si>
  <si>
    <t>ｼﾏﾀﾞ ﾊﾅ</t>
  </si>
  <si>
    <t>花田　幸奈</t>
  </si>
  <si>
    <t>ﾊﾅﾀﾞ ｻﾁﾅ</t>
  </si>
  <si>
    <t>宮永　和葉</t>
  </si>
  <si>
    <t>ﾐﾔﾅｶﾞ ｶｽﾞﾊ</t>
  </si>
  <si>
    <t>村瀬　文香</t>
  </si>
  <si>
    <t>ﾑﾗｾ ｱﾔｶ</t>
  </si>
  <si>
    <t>山崎　佑華</t>
  </si>
  <si>
    <t>ﾔﾏｻﾞｷ ﾕｳｶ</t>
  </si>
  <si>
    <t>野田　万琴</t>
  </si>
  <si>
    <t>ﾉﾀﾞ ﾏｺﾄ</t>
  </si>
  <si>
    <t>佐藤　華純</t>
  </si>
  <si>
    <t>ｻﾄｳ ｶｽﾐ</t>
  </si>
  <si>
    <t>青山　由依</t>
  </si>
  <si>
    <t>ｱｵﾔﾏ ﾕｲ</t>
  </si>
  <si>
    <t>伊東　和子</t>
  </si>
  <si>
    <t>ｲﾄｳ ﾜｺ</t>
  </si>
  <si>
    <t>竹口　いづみ</t>
  </si>
  <si>
    <t>ﾀｹｸﾞﾁ ｲﾂﾞﾐ</t>
  </si>
  <si>
    <t>戸田　小百合</t>
  </si>
  <si>
    <t>ﾄﾀﾞ ｻﾕﾘ</t>
  </si>
  <si>
    <t>樋渡　亜湖</t>
  </si>
  <si>
    <t>ﾋﾜﾀｼ ｱｺ</t>
  </si>
  <si>
    <t>安藤　由莉那</t>
  </si>
  <si>
    <t>ｱﾝﾄﾞｳ ﾕﾘﾅ</t>
  </si>
  <si>
    <t>大藏　麻未</t>
  </si>
  <si>
    <t>ｵｵｸﾗ ｱｻﾐ</t>
  </si>
  <si>
    <t>加藤　莉奈</t>
  </si>
  <si>
    <t>ｶﾄｳ ﾘﾅ</t>
  </si>
  <si>
    <t>川嶋　莉奈</t>
  </si>
  <si>
    <t>ｶﾜｼﾏ ﾘﾅ</t>
  </si>
  <si>
    <t>東　亜沙奈</t>
  </si>
  <si>
    <t>ﾋｶﾞｼ ｱｻﾅ</t>
  </si>
  <si>
    <t>上野　萌佳</t>
  </si>
  <si>
    <t>ｳｴﾉ ﾓｴｶ</t>
  </si>
  <si>
    <t>田島　玲</t>
  </si>
  <si>
    <t>ﾀｼﾞﾏ ﾚｲ</t>
  </si>
  <si>
    <t>安江　紀乃</t>
  </si>
  <si>
    <t>ﾔｽｴ ｷﾉ</t>
  </si>
  <si>
    <t>小林　千純</t>
  </si>
  <si>
    <t>ｺﾊﾞﾔｼ ﾁｽﾐ</t>
  </si>
  <si>
    <t>濱口　京華</t>
  </si>
  <si>
    <t>ﾊﾏｸﾞﾁ ｷｮｳｶ</t>
  </si>
  <si>
    <t>武藤　紗貴</t>
  </si>
  <si>
    <t>ﾑﾄｳ ｻｷ</t>
  </si>
  <si>
    <t>小池　里歩</t>
  </si>
  <si>
    <t>ｺｲｹ ﾘﾎ</t>
  </si>
  <si>
    <t>中村　友香</t>
  </si>
  <si>
    <t>ﾅｶﾑﾗ ﾕｳｶ</t>
  </si>
  <si>
    <t>KONDO</t>
    <phoneticPr fontId="19"/>
  </si>
  <si>
    <t>Satsuki</t>
    <phoneticPr fontId="19"/>
  </si>
  <si>
    <t>INADA</t>
    <phoneticPr fontId="19"/>
  </si>
  <si>
    <t>Kaede</t>
    <phoneticPr fontId="19"/>
  </si>
  <si>
    <t>NAKANO</t>
    <phoneticPr fontId="19"/>
  </si>
  <si>
    <t>Kaho</t>
    <phoneticPr fontId="19"/>
  </si>
  <si>
    <t>MURATA</t>
    <phoneticPr fontId="19"/>
  </si>
  <si>
    <t>Yuka</t>
    <phoneticPr fontId="19"/>
  </si>
  <si>
    <t>URANO</t>
    <phoneticPr fontId="19"/>
  </si>
  <si>
    <t>Mayu</t>
    <phoneticPr fontId="19"/>
  </si>
  <si>
    <t>Kanami</t>
    <phoneticPr fontId="19"/>
  </si>
  <si>
    <t>UMUYASIKI</t>
    <phoneticPr fontId="19"/>
  </si>
  <si>
    <t>Mirei</t>
    <phoneticPr fontId="19"/>
  </si>
  <si>
    <t>KIRIKI</t>
    <phoneticPr fontId="19"/>
  </si>
  <si>
    <t>Ayasa</t>
    <phoneticPr fontId="19"/>
  </si>
  <si>
    <t>Saki</t>
    <phoneticPr fontId="19"/>
  </si>
  <si>
    <t>HAYASHI</t>
    <phoneticPr fontId="19"/>
  </si>
  <si>
    <t>Yukino</t>
    <phoneticPr fontId="19"/>
  </si>
  <si>
    <t>MATSUOKA</t>
    <phoneticPr fontId="19"/>
  </si>
  <si>
    <t>Kanade</t>
    <phoneticPr fontId="19"/>
  </si>
  <si>
    <t>KAMIYA</t>
    <phoneticPr fontId="19"/>
  </si>
  <si>
    <t>Sakura</t>
    <phoneticPr fontId="19"/>
  </si>
  <si>
    <t>NAGANAWA</t>
    <phoneticPr fontId="19"/>
  </si>
  <si>
    <t>Moe</t>
    <phoneticPr fontId="19"/>
  </si>
  <si>
    <t>Yu</t>
    <phoneticPr fontId="19"/>
  </si>
  <si>
    <t>YOSHIDA</t>
    <phoneticPr fontId="19"/>
  </si>
  <si>
    <t>Sayaka</t>
    <phoneticPr fontId="19"/>
  </si>
  <si>
    <t>KOYAMA</t>
    <phoneticPr fontId="19"/>
  </si>
  <si>
    <t>Nanoha</t>
    <phoneticPr fontId="19"/>
  </si>
  <si>
    <t>KIKUCHI</t>
    <phoneticPr fontId="19"/>
  </si>
  <si>
    <t>Mai</t>
    <phoneticPr fontId="19"/>
  </si>
  <si>
    <t>Miku</t>
    <phoneticPr fontId="19"/>
  </si>
  <si>
    <t>KOIKE</t>
    <phoneticPr fontId="19"/>
  </si>
  <si>
    <t>Rio</t>
    <phoneticPr fontId="19"/>
  </si>
  <si>
    <t>SHIMADA</t>
    <phoneticPr fontId="19"/>
  </si>
  <si>
    <t>Hana</t>
    <phoneticPr fontId="19"/>
  </si>
  <si>
    <t>HANADA</t>
    <phoneticPr fontId="19"/>
  </si>
  <si>
    <t>Sachina</t>
    <phoneticPr fontId="19"/>
  </si>
  <si>
    <t>MIYANAGA</t>
    <phoneticPr fontId="19"/>
  </si>
  <si>
    <t>Kazuha</t>
    <phoneticPr fontId="19"/>
  </si>
  <si>
    <t>MURASE</t>
    <phoneticPr fontId="19"/>
  </si>
  <si>
    <t>Ayaka</t>
    <phoneticPr fontId="19"/>
  </si>
  <si>
    <t>YAMAZAKI</t>
    <phoneticPr fontId="19"/>
  </si>
  <si>
    <t>NODA</t>
    <phoneticPr fontId="19"/>
  </si>
  <si>
    <t>Makoto</t>
    <phoneticPr fontId="19"/>
  </si>
  <si>
    <t>SATO</t>
    <phoneticPr fontId="19"/>
  </si>
  <si>
    <t>Kasumi</t>
    <phoneticPr fontId="19"/>
  </si>
  <si>
    <t>AOYAMA</t>
    <phoneticPr fontId="19"/>
  </si>
  <si>
    <t>Yui</t>
    <phoneticPr fontId="19"/>
  </si>
  <si>
    <t>Wako</t>
    <phoneticPr fontId="19"/>
  </si>
  <si>
    <t>TAKEGUCHI</t>
    <phoneticPr fontId="19"/>
  </si>
  <si>
    <t>Izumi</t>
    <phoneticPr fontId="19"/>
  </si>
  <si>
    <t>TODA</t>
    <phoneticPr fontId="19"/>
  </si>
  <si>
    <t>Sayuri</t>
    <phoneticPr fontId="19"/>
  </si>
  <si>
    <t>HIWATASHI</t>
    <phoneticPr fontId="19"/>
  </si>
  <si>
    <t>Ako</t>
    <phoneticPr fontId="19"/>
  </si>
  <si>
    <t>ANDO</t>
    <phoneticPr fontId="19"/>
  </si>
  <si>
    <t>Yurina</t>
    <phoneticPr fontId="19"/>
  </si>
  <si>
    <t>OKURA</t>
    <phoneticPr fontId="19"/>
  </si>
  <si>
    <t>Asami</t>
    <phoneticPr fontId="19"/>
  </si>
  <si>
    <t>KATO</t>
    <phoneticPr fontId="19"/>
  </si>
  <si>
    <t>Rina</t>
    <phoneticPr fontId="19"/>
  </si>
  <si>
    <t>KAWASHIMA</t>
    <phoneticPr fontId="19"/>
  </si>
  <si>
    <t>HIGASHI</t>
    <phoneticPr fontId="19"/>
  </si>
  <si>
    <t>Asana</t>
    <phoneticPr fontId="19"/>
  </si>
  <si>
    <t>UENO</t>
    <phoneticPr fontId="19"/>
  </si>
  <si>
    <t>Moeka</t>
    <phoneticPr fontId="19"/>
  </si>
  <si>
    <t>TAJIMA</t>
    <phoneticPr fontId="19"/>
  </si>
  <si>
    <t>Rei</t>
    <phoneticPr fontId="19"/>
  </si>
  <si>
    <t>YASUE</t>
    <phoneticPr fontId="19"/>
  </si>
  <si>
    <t>Kino</t>
    <phoneticPr fontId="19"/>
  </si>
  <si>
    <t>KOBAYASHI</t>
    <phoneticPr fontId="19"/>
  </si>
  <si>
    <t>Chisumi</t>
    <phoneticPr fontId="19"/>
  </si>
  <si>
    <t>HAMAGUCHI</t>
    <phoneticPr fontId="19"/>
  </si>
  <si>
    <t>Kyoka</t>
    <phoneticPr fontId="19"/>
  </si>
  <si>
    <t>MUTO</t>
    <phoneticPr fontId="19"/>
  </si>
  <si>
    <t>Riho</t>
    <phoneticPr fontId="19"/>
  </si>
  <si>
    <t>村井　駿太</t>
  </si>
  <si>
    <t>ﾑﾗｲ ｼｭﾝﾀ</t>
  </si>
  <si>
    <t>勝井　賢太郎</t>
  </si>
  <si>
    <t>ｶﾂｲ ｹﾝﾀﾛｳ</t>
  </si>
  <si>
    <t>原　啓祐</t>
  </si>
  <si>
    <t>ﾊﾗ ｹｲｽｹ</t>
  </si>
  <si>
    <t>近藤　翼</t>
  </si>
  <si>
    <t>ｺﾝﾄﾞｳ ﾂﾊﾞｻ</t>
  </si>
  <si>
    <t>杉　虹輝</t>
  </si>
  <si>
    <t>ｽｷﾞ ｺｳｷ</t>
  </si>
  <si>
    <t>武野　有良</t>
  </si>
  <si>
    <t>ﾀｹﾉ ﾕｳﾗ</t>
  </si>
  <si>
    <t>松下　璃音</t>
  </si>
  <si>
    <t>ﾏﾂｼﾀ ﾘﾉ</t>
  </si>
  <si>
    <t>水谷　文哉</t>
  </si>
  <si>
    <t>ﾐｽﾞﾀﾆ ﾌﾐﾔ</t>
  </si>
  <si>
    <t>針生　祥平</t>
  </si>
  <si>
    <t>ﾊﾘｳ ｼｮｳﾍｲ</t>
  </si>
  <si>
    <t>今岡　佑斗</t>
  </si>
  <si>
    <t>ｲﾏｵｶ ﾕｳﾄ</t>
  </si>
  <si>
    <t>春木　健杜</t>
  </si>
  <si>
    <t>ﾊﾙｷ ﾀｹﾄ</t>
  </si>
  <si>
    <t>横井　奎哉</t>
  </si>
  <si>
    <t>ﾖｺｲ ｹｲﾔ</t>
  </si>
  <si>
    <t>相馬　秀亮</t>
  </si>
  <si>
    <t>ｿｳﾏ ｼｭｳｽｹ</t>
  </si>
  <si>
    <t>柳生　憲伸</t>
  </si>
  <si>
    <t>ﾔｷﾞｭｳ ｹﾝｼﾝ</t>
  </si>
  <si>
    <t>松岡　幹也</t>
  </si>
  <si>
    <t>ﾏﾂｵｶ ﾐｷﾔ</t>
  </si>
  <si>
    <t>MURAI</t>
    <phoneticPr fontId="19"/>
  </si>
  <si>
    <t>Syunta</t>
    <phoneticPr fontId="19"/>
  </si>
  <si>
    <t>KATSUI</t>
    <phoneticPr fontId="19"/>
  </si>
  <si>
    <t>Kentaro</t>
    <phoneticPr fontId="19"/>
  </si>
  <si>
    <t>HARA</t>
    <phoneticPr fontId="19"/>
  </si>
  <si>
    <t>Tsubasa</t>
    <phoneticPr fontId="19"/>
  </si>
  <si>
    <t>SUGI</t>
    <phoneticPr fontId="19"/>
  </si>
  <si>
    <t>TAKENO</t>
    <phoneticPr fontId="19"/>
  </si>
  <si>
    <t>Yura</t>
    <phoneticPr fontId="19"/>
  </si>
  <si>
    <t>MATSUSHITA</t>
    <phoneticPr fontId="19"/>
  </si>
  <si>
    <t>Rino</t>
    <phoneticPr fontId="19"/>
  </si>
  <si>
    <t>MIZUTANI</t>
    <phoneticPr fontId="19"/>
  </si>
  <si>
    <t>Fumiya</t>
    <phoneticPr fontId="19"/>
  </si>
  <si>
    <t>HARIU</t>
    <phoneticPr fontId="19"/>
  </si>
  <si>
    <t>Shohei</t>
    <phoneticPr fontId="19"/>
  </si>
  <si>
    <t>IMAOKA</t>
    <phoneticPr fontId="19"/>
  </si>
  <si>
    <t>Yuto</t>
    <phoneticPr fontId="19"/>
  </si>
  <si>
    <t>HARUKI</t>
    <phoneticPr fontId="19"/>
  </si>
  <si>
    <t>Taketo</t>
    <phoneticPr fontId="19"/>
  </si>
  <si>
    <t>Keiya</t>
    <phoneticPr fontId="19"/>
  </si>
  <si>
    <t>SOMA</t>
    <phoneticPr fontId="19"/>
  </si>
  <si>
    <t>Shusuke</t>
    <phoneticPr fontId="19"/>
  </si>
  <si>
    <t>YAGYU</t>
    <phoneticPr fontId="19"/>
  </si>
  <si>
    <t>Kenshin</t>
    <phoneticPr fontId="19"/>
  </si>
  <si>
    <t>Mikiya</t>
    <phoneticPr fontId="19"/>
  </si>
  <si>
    <t>中村　理乃</t>
  </si>
  <si>
    <t>ﾅｶﾑﾗ ﾘﾉ</t>
  </si>
  <si>
    <t>菅　さくら</t>
  </si>
  <si>
    <t>ｽｶﾞ ｻｸﾗ</t>
  </si>
  <si>
    <t>SUGA</t>
    <phoneticPr fontId="19"/>
  </si>
  <si>
    <t>愛知県立大学</t>
    <phoneticPr fontId="19"/>
  </si>
  <si>
    <t>沼津工業高等専門学校</t>
  </si>
  <si>
    <t>東海学園大学</t>
    <phoneticPr fontId="19"/>
  </si>
  <si>
    <t>山本　雄大</t>
  </si>
  <si>
    <t>ﾔﾏﾓﾄ ﾕｳﾀ</t>
  </si>
  <si>
    <t>山代　大海</t>
  </si>
  <si>
    <t>ﾔﾏｼﾛ ﾋﾛﾐ</t>
  </si>
  <si>
    <t>北村　祐人</t>
  </si>
  <si>
    <t>ｷﾀﾑﾗ ﾕｳﾄ</t>
  </si>
  <si>
    <t>中山　凌</t>
  </si>
  <si>
    <t>ﾅｶﾔﾏ ﾘｮｳ</t>
  </si>
  <si>
    <t>宮田　優多</t>
  </si>
  <si>
    <t>ﾐﾔﾀ ﾕｳﾀ</t>
  </si>
  <si>
    <t>滝川　修平</t>
  </si>
  <si>
    <t>ﾀｷｶﾜ ｼｭｳﾍｲ</t>
  </si>
  <si>
    <t>原林　諒</t>
  </si>
  <si>
    <t>ﾊﾗﾊﾞﾔｼ ﾘｮｳ</t>
  </si>
  <si>
    <t>葛城　広登</t>
  </si>
  <si>
    <t>ｶﾂﾗｷﾞ ﾋﾛﾄ</t>
  </si>
  <si>
    <t>木村　将成</t>
  </si>
  <si>
    <t>ｷﾑﾗ ﾏｻﾅﾘ</t>
  </si>
  <si>
    <t>小島　悠平</t>
  </si>
  <si>
    <t>ｺｼﾞﾏ ﾕｳﾍｲ</t>
  </si>
  <si>
    <t>前田　和軌</t>
  </si>
  <si>
    <t>ﾏｴﾀﾞ ｶｽﾞｷ</t>
  </si>
  <si>
    <t>伊東　和輝</t>
  </si>
  <si>
    <t>ｲﾄｳ ｶｽﾞｷ</t>
  </si>
  <si>
    <t>柴田　峻佑</t>
  </si>
  <si>
    <t>ｼﾊﾞﾀ ｼｭﾝｽｹ</t>
  </si>
  <si>
    <t>宮前　稜平</t>
  </si>
  <si>
    <t>ﾐﾔﾏｴ ﾘｮｳﾍｲ</t>
  </si>
  <si>
    <t>倉渕　吉崇</t>
  </si>
  <si>
    <t>ｸﾗﾌﾞﾁ ﾖｼﾀｶ</t>
  </si>
  <si>
    <t>中島　寛康</t>
  </si>
  <si>
    <t>ﾅｶｼﾏ ﾋﾛﾔｽ</t>
  </si>
  <si>
    <t>山田　航</t>
  </si>
  <si>
    <t>ﾔﾏﾀﾞ ﾜﾀﾙ</t>
  </si>
  <si>
    <t>江崎　翔</t>
  </si>
  <si>
    <t>ｴｻｷ ｼｮｳ</t>
  </si>
  <si>
    <t>奥田　晃基</t>
  </si>
  <si>
    <t>ｵｸﾀﾞ ｺｳｷ</t>
  </si>
  <si>
    <t>尾﨑　康佑</t>
  </si>
  <si>
    <t>ｵｻﾞｷ ｺｳｽｹ</t>
  </si>
  <si>
    <t>堂東　敬吾</t>
  </si>
  <si>
    <t>ﾄﾞｳﾄｳ ｹｲｺﾞ</t>
  </si>
  <si>
    <t>藤井　裕士</t>
  </si>
  <si>
    <t>ﾌｼﾞｲ ﾕｳｼﾞ</t>
  </si>
  <si>
    <t>村松　幸耶</t>
  </si>
  <si>
    <t>ﾑﾗﾏﾂ ｺｳﾔ</t>
  </si>
  <si>
    <t>川原　生寛</t>
  </si>
  <si>
    <t>ｶﾜﾊﾗ ﾌﾁｶ</t>
  </si>
  <si>
    <t>伊藤　大晟</t>
  </si>
  <si>
    <t>ｲﾄｳ ﾀｲｾｲ</t>
  </si>
  <si>
    <t>笹竹　陽希</t>
  </si>
  <si>
    <t>ｻｻﾀｹ ﾊﾙｷ</t>
  </si>
  <si>
    <t>柴田　龍一</t>
  </si>
  <si>
    <t>ｼﾊﾞﾀ ﾘｭｳｲﾁ</t>
  </si>
  <si>
    <t>下村　悠斗</t>
  </si>
  <si>
    <t>ｼﾓﾑﾗ ﾕｳﾄ</t>
  </si>
  <si>
    <t>竹内　啓一郎</t>
  </si>
  <si>
    <t>ﾀｹｳﾁ ｹｲｲﾁﾛｳ</t>
  </si>
  <si>
    <t>土肥　紘大</t>
  </si>
  <si>
    <t>ﾄﾞﾋ ｺｳﾀ</t>
  </si>
  <si>
    <t>花井　秀輔</t>
  </si>
  <si>
    <t>ﾊﾅｲ ｼｭｳｽｹ</t>
  </si>
  <si>
    <t>宮野　蓮弥</t>
  </si>
  <si>
    <t>ﾐﾔﾉ ﾚﾝﾔ</t>
  </si>
  <si>
    <t>宮本　康希</t>
  </si>
  <si>
    <t>ﾐﾔﾓﾄ ｺｳｷ</t>
  </si>
  <si>
    <t>村井　洸陽</t>
  </si>
  <si>
    <t>ﾑﾗｲ ｺｳﾖｳ</t>
  </si>
  <si>
    <t>奥野　芳希</t>
  </si>
  <si>
    <t>ｵｸﾉ ﾖｼｷ</t>
  </si>
  <si>
    <t>清田　尚弥</t>
  </si>
  <si>
    <t>ｷﾖﾀ ﾅｵﾔ</t>
  </si>
  <si>
    <t>五島　快晴</t>
  </si>
  <si>
    <t>ｺﾞｼﾏ ｶｲｾｲ</t>
  </si>
  <si>
    <t>小見山　泰周</t>
  </si>
  <si>
    <t>ｺﾐﾔﾏ ﾀｲｼｭｳ</t>
  </si>
  <si>
    <t>田中　悠貴</t>
  </si>
  <si>
    <t>谷口　大魁</t>
  </si>
  <si>
    <t>ﾀﾆｸﾞﾁ ﾀｲｶﾞ</t>
  </si>
  <si>
    <t>服部　佑哉</t>
  </si>
  <si>
    <t>ﾊｯﾄﾘ ﾕｳﾔ</t>
  </si>
  <si>
    <t>濱口　祐誠</t>
  </si>
  <si>
    <t>ﾊﾏｸﾞﾁ ﾕｳｾｲ</t>
  </si>
  <si>
    <t>松月　柊来</t>
  </si>
  <si>
    <t>ﾏﾂﾂﾞｷ ｼｭｳｷ</t>
  </si>
  <si>
    <t>牧　亮</t>
  </si>
  <si>
    <t>ﾏｷ ﾘｮｳ</t>
  </si>
  <si>
    <t>米川　幸来</t>
  </si>
  <si>
    <t>ﾖﾈｶﾜ ｺｳｷ</t>
  </si>
  <si>
    <t>宮口　航太</t>
  </si>
  <si>
    <t>ﾐﾔｸﾞﾁ ｺｳﾀ</t>
  </si>
  <si>
    <t>宮﨑　翔</t>
    <rPh sb="1" eb="2">
      <t>サキ</t>
    </rPh>
    <phoneticPr fontId="19"/>
  </si>
  <si>
    <t>ﾐﾔｻﾞｷ ｶｹﾙ</t>
  </si>
  <si>
    <t>片山　雄登</t>
  </si>
  <si>
    <t>ｶﾀﾔﾏ ﾕｳﾄ</t>
  </si>
  <si>
    <t>小川　翔矢</t>
  </si>
  <si>
    <t>ｵｶﾞﾜ ｼｮｳﾔ</t>
  </si>
  <si>
    <t>浦野　健次</t>
  </si>
  <si>
    <t>ｳﾗﾉ ｹﾝｼﾞ</t>
  </si>
  <si>
    <t>山羽　雄斗</t>
  </si>
  <si>
    <t>ﾔﾏﾊ ﾕｳﾄ</t>
  </si>
  <si>
    <t>山田　健太郎</t>
  </si>
  <si>
    <t>ﾔﾏﾀﾞ ｹﾝﾀﾛｳ</t>
  </si>
  <si>
    <t>石松　凜平</t>
    <rPh sb="3" eb="4">
      <t>リン</t>
    </rPh>
    <rPh sb="4" eb="5">
      <t>ヘイ</t>
    </rPh>
    <phoneticPr fontId="19"/>
  </si>
  <si>
    <t>ｲｼﾏﾂ ﾘﾝﾍﾟｲ</t>
  </si>
  <si>
    <t>久野　岳土</t>
  </si>
  <si>
    <t>ｸﾉ ｶﾞｸﾄ</t>
  </si>
  <si>
    <t>中山　雄大</t>
  </si>
  <si>
    <t>ﾅｶﾔﾏ ﾕｳﾀ</t>
  </si>
  <si>
    <t>荒木　誉天</t>
  </si>
  <si>
    <t>ｱﾗｷ ｼｹﾞﾀｶ</t>
  </si>
  <si>
    <t>江口　元大</t>
  </si>
  <si>
    <t>ｴｸﾞﾁ ﾓﾄﾋﾛ</t>
  </si>
  <si>
    <t>大庫　遼也</t>
  </si>
  <si>
    <t>ｵｵｺﾞ ﾘｮｳﾔ</t>
  </si>
  <si>
    <t>奥村　公哉</t>
  </si>
  <si>
    <t>ｵｸﾑﾗ ｷﾐﾔ</t>
  </si>
  <si>
    <t>河野　文哉</t>
  </si>
  <si>
    <t>ｶﾜﾉ ﾌﾐﾔ</t>
  </si>
  <si>
    <t>田村　峻</t>
  </si>
  <si>
    <t>ﾀﾑﾗ ｼｭﾝ</t>
  </si>
  <si>
    <t>増田　伊吹</t>
  </si>
  <si>
    <t>ﾏｽﾀﾞ ｲﾌﾞｷ</t>
  </si>
  <si>
    <t>田中　健太</t>
  </si>
  <si>
    <t>ﾀﾅｶ ｹﾝﾀ</t>
  </si>
  <si>
    <t>土屋　美童</t>
  </si>
  <si>
    <t>ﾂﾁﾔ ﾋﾞﾄﾞｳ</t>
  </si>
  <si>
    <t>吉田　健太</t>
  </si>
  <si>
    <t>ﾖｼﾀﾞ ｹﾝﾀ</t>
  </si>
  <si>
    <t>瀧口　周</t>
  </si>
  <si>
    <t>ﾀｷｸﾞﾁ ｱﾏﾈ</t>
  </si>
  <si>
    <t>田中　健人</t>
  </si>
  <si>
    <t>ﾀﾅｶ ｹﾝﾄ</t>
  </si>
  <si>
    <t>森田　陸</t>
  </si>
  <si>
    <t>ﾓﾘﾀ ﾘｸ</t>
  </si>
  <si>
    <t>鈴木　祥高</t>
  </si>
  <si>
    <t>ｽｽﾞｷ ﾖｼﾀｶ</t>
  </si>
  <si>
    <t>伊藤　匠平</t>
    <phoneticPr fontId="19"/>
  </si>
  <si>
    <t>ｲﾄｳ ｼｮｳﾍｲ</t>
  </si>
  <si>
    <t>岩附　龍生</t>
  </si>
  <si>
    <t>ｲﾜﾂｷ ﾘｭｳｾｲ</t>
  </si>
  <si>
    <t>斉藤　ブルーノ</t>
  </si>
  <si>
    <t>ｻｲﾄｳ ﾌﾞﾙｰﾉ</t>
  </si>
  <si>
    <t>鈴木　太修</t>
  </si>
  <si>
    <t>ｽｽﾞｷ ﾀｲｼｭｳ</t>
  </si>
  <si>
    <t>諏訪　成貴</t>
  </si>
  <si>
    <t>ｽﾜ ｼｹﾞｷ</t>
  </si>
  <si>
    <t>西島　亮哉</t>
  </si>
  <si>
    <t>ﾆｼｼﾞﾏ ﾘｮｳﾔ</t>
  </si>
  <si>
    <t>西埜　拓海</t>
  </si>
  <si>
    <t>ﾆｼﾉ ﾀｸﾐ</t>
  </si>
  <si>
    <t>牧田　崚矢</t>
  </si>
  <si>
    <t>ﾏｷﾀ ﾘｮｳﾔ</t>
  </si>
  <si>
    <t>南園　航</t>
  </si>
  <si>
    <t>ﾐﾅﾐｿﾞﾉ ﾜﾀﾙ</t>
  </si>
  <si>
    <t>峯邑　淳生</t>
  </si>
  <si>
    <t>ﾐﾈﾑﾗ ｱﾂｷ</t>
  </si>
  <si>
    <t>山本　康平</t>
  </si>
  <si>
    <t>ﾔﾏﾓﾄ ｺｳﾍｲ</t>
  </si>
  <si>
    <t>井桜　佑斗</t>
  </si>
  <si>
    <t>ｲｻﾞｸﾗ ﾕｳﾄ</t>
  </si>
  <si>
    <t>落合　壱星</t>
  </si>
  <si>
    <t>ｵﾁｱｲ ｲｯｾｲ</t>
  </si>
  <si>
    <t>門谷　颯星</t>
  </si>
  <si>
    <t>ｶﾄﾞﾀﾞﾆ ﾊﾔｾ</t>
  </si>
  <si>
    <t>河島　慧佑</t>
  </si>
  <si>
    <t>ｶﾜｼﾏ ｹｲｽｹ</t>
  </si>
  <si>
    <t>鈴木　拓斗</t>
  </si>
  <si>
    <t>ｽｽﾞｷ ﾀｸﾄ</t>
  </si>
  <si>
    <t>野田　卓広</t>
  </si>
  <si>
    <t>ﾉﾀﾞ ﾀｶﾋﾛ</t>
  </si>
  <si>
    <t>藤井　悠貴</t>
  </si>
  <si>
    <t>ﾌｼﾞｲ ﾕｳｷ</t>
  </si>
  <si>
    <t>飯田　大晟</t>
  </si>
  <si>
    <t>ｲｲﾀﾞ ﾀｲｾｲ</t>
  </si>
  <si>
    <t>伊藤　翼</t>
  </si>
  <si>
    <t>ｲﾄｳ ﾂﾊﾞｻ</t>
  </si>
  <si>
    <t>海野　嘉偉</t>
  </si>
  <si>
    <t>ｳﾝﾉ ｶｲ</t>
  </si>
  <si>
    <t>小野　和希</t>
  </si>
  <si>
    <t>ｵﾉ ｶｽﾞｷ</t>
  </si>
  <si>
    <t>加藤　和樹</t>
  </si>
  <si>
    <t>ｶﾄｳ ｶｽﾞｷ</t>
  </si>
  <si>
    <t>清水　湧大</t>
  </si>
  <si>
    <t>ｼﾐｽﾞ ﾕｳﾀ</t>
  </si>
  <si>
    <t>鈴木　健祐</t>
  </si>
  <si>
    <t>ｽｽﾞｷ ｹﾝｽｹ</t>
  </si>
  <si>
    <t>中畑　魁斗</t>
  </si>
  <si>
    <t>ﾅｶﾊﾀ ｶｲﾄ</t>
  </si>
  <si>
    <t>疋田　佳祐</t>
  </si>
  <si>
    <t>ﾋｷﾀﾞ ｹｲｽｹ</t>
  </si>
  <si>
    <t>松井　秀太</t>
  </si>
  <si>
    <t>ﾏﾂｲ ｼｭｳﾀ</t>
  </si>
  <si>
    <t>井之谷　岳斗</t>
  </si>
  <si>
    <t>ｲﾉﾔ ｶﾞｸﾄ</t>
  </si>
  <si>
    <t>岡田　陸</t>
  </si>
  <si>
    <t>ｵｶﾀﾞ ﾘｸ</t>
  </si>
  <si>
    <t>栗川　克章</t>
  </si>
  <si>
    <t>ｸﾘｶﾜ ﾖｼｱｷ</t>
  </si>
  <si>
    <t>新海　悠河</t>
  </si>
  <si>
    <t>ｼﾝｶｲ ﾕｳｶﾞ</t>
  </si>
  <si>
    <t>西野　将太朗</t>
    <rPh sb="5" eb="6">
      <t>ロウ</t>
    </rPh>
    <phoneticPr fontId="19"/>
  </si>
  <si>
    <t>ﾆｼﾉ ｼｮｳﾀﾛｳ</t>
  </si>
  <si>
    <t>門脇　航</t>
  </si>
  <si>
    <t>ｶﾄﾞﾜｷ ﾜﾀﾙ</t>
  </si>
  <si>
    <t>塚本　文汰</t>
  </si>
  <si>
    <t>ﾂｶﾓﾄ ﾌﾞﾝﾀ</t>
  </si>
  <si>
    <t>都築　卓馬</t>
  </si>
  <si>
    <t>ﾂﾂﾞｷ ﾀｸﾏ</t>
  </si>
  <si>
    <t>橋本　隆一</t>
  </si>
  <si>
    <t>ﾊｼﾓﾄ ﾘｭｳｲﾁ</t>
  </si>
  <si>
    <t>𠮷川　輝宜</t>
    <phoneticPr fontId="19"/>
  </si>
  <si>
    <t>ﾖｼｶﾜ ｱｷﾉﾘ</t>
  </si>
  <si>
    <t>鈴木　遥也</t>
  </si>
  <si>
    <t>ｽｽﾞｷ ﾊﾙﾔ</t>
  </si>
  <si>
    <t>前田　章吾</t>
  </si>
  <si>
    <t>ﾏｴﾀﾞ ｼｮｳｺﾞ</t>
  </si>
  <si>
    <t>鈴木　賢太</t>
  </si>
  <si>
    <t>ｽｽﾞｷ ｹﾝﾀ</t>
  </si>
  <si>
    <t>青木　皓平</t>
  </si>
  <si>
    <t>ｱｵｷ ｺｳﾍｲ</t>
  </si>
  <si>
    <t>磯部　太一</t>
  </si>
  <si>
    <t>ｲｿﾍﾞ ﾀｲﾁ</t>
  </si>
  <si>
    <t>伊藤 和磨</t>
  </si>
  <si>
    <t>ｲﾄｳ ｶｽﾞﾏ</t>
  </si>
  <si>
    <t>岩瀬　圭佑</t>
  </si>
  <si>
    <t>ｲﾜｾ ｹｲｽｹ</t>
  </si>
  <si>
    <t>奥野　薫</t>
  </si>
  <si>
    <t>ｵｸﾉ ｶｵﾙ</t>
  </si>
  <si>
    <t>折原　慶将</t>
  </si>
  <si>
    <t>ｵﾘﾊﾗ ｹｲｽｹ</t>
  </si>
  <si>
    <t>定盛　匡哉</t>
  </si>
  <si>
    <t>ｻﾀﾞﾓﾘ ﾏｻﾔ</t>
  </si>
  <si>
    <t>嶋野　一輝</t>
  </si>
  <si>
    <t>ｼﾏﾉ ｶｽﾞｷ</t>
  </si>
  <si>
    <t>茶木　康輔</t>
  </si>
  <si>
    <t>ﾁｬｷ ｺｳｽｹ</t>
  </si>
  <si>
    <t>南部　圭輝</t>
  </si>
  <si>
    <t>ﾅﾝﾌﾞ ﾖｼｷ</t>
  </si>
  <si>
    <t>畑　雄心</t>
  </si>
  <si>
    <t>ﾊﾀ ﾕｳｼﾝ</t>
  </si>
  <si>
    <t>松屋　颯汰</t>
  </si>
  <si>
    <t>ﾏﾂﾔ ﾊﾔﾀ</t>
  </si>
  <si>
    <t>御園　竜也</t>
  </si>
  <si>
    <t>ﾐｿﾉ ﾀﾂﾔ</t>
  </si>
  <si>
    <t>校條　祐介</t>
  </si>
  <si>
    <t>ﾒﾝｼﾞｮｳ ﾕｳｽｹ</t>
  </si>
  <si>
    <t>加藤　和磨</t>
  </si>
  <si>
    <t>ｶﾄｳ ｶｽﾞﾏ</t>
  </si>
  <si>
    <t>佐藤　良樹</t>
  </si>
  <si>
    <t>ｻﾄｳ ﾖｼｷ</t>
  </si>
  <si>
    <t>草崎　総一朗</t>
    <rPh sb="5" eb="6">
      <t>ロウ</t>
    </rPh>
    <phoneticPr fontId="19"/>
  </si>
  <si>
    <t>ｸｻｻﾞｷ ｿｳｲﾁﾛｳ</t>
    <phoneticPr fontId="19"/>
  </si>
  <si>
    <t>林　拓実</t>
  </si>
  <si>
    <t>ﾊﾔｼ ﾀｸﾐ</t>
  </si>
  <si>
    <t>亀井　温斗</t>
  </si>
  <si>
    <t>ｶﾒｲ ｱﾂﾄ</t>
  </si>
  <si>
    <t>一木　遥</t>
  </si>
  <si>
    <t>ｲｯｷ ﾊﾙｶ</t>
  </si>
  <si>
    <t>岡村　麟太郎</t>
  </si>
  <si>
    <t>ｵｶﾑﾗ ﾘﾝﾀﾛｳ</t>
  </si>
  <si>
    <t>小林　岳斗</t>
  </si>
  <si>
    <t>ｺﾊﾞﾔｼ ｶﾞｸﾄ</t>
  </si>
  <si>
    <t>堀内　智隆</t>
  </si>
  <si>
    <t>ﾎﾘｳﾁ ﾄﾓﾀｶ</t>
  </si>
  <si>
    <t>松田　俊祐</t>
  </si>
  <si>
    <t>ﾏﾂﾀﾞ ｼｭﾝｽｹ</t>
  </si>
  <si>
    <t>天川　剛志</t>
  </si>
  <si>
    <t>ｱﾏｶﾜ ﾂﾖｼ</t>
  </si>
  <si>
    <t>根本　峻佑</t>
  </si>
  <si>
    <t>ﾈﾓﾄ ｼｭﾝｽｹ</t>
  </si>
  <si>
    <t>片山　絢斗</t>
  </si>
  <si>
    <t>ｶﾀﾔﾏ ｹﾝﾄ</t>
  </si>
  <si>
    <t>重田　直賢</t>
  </si>
  <si>
    <t>ｼｹﾞﾀ ﾅｵﾀｶ</t>
  </si>
  <si>
    <t>安井　遥祐</t>
  </si>
  <si>
    <t>ﾔｽｲ ﾖｳｽｹ</t>
  </si>
  <si>
    <t>毛利　健太郎</t>
  </si>
  <si>
    <t>ﾓｳﾘ ｹﾝﾀﾛｳ</t>
  </si>
  <si>
    <t>遠藤　乃碧</t>
  </si>
  <si>
    <t>ｴﾝﾄﾞｳ ﾉｱ</t>
  </si>
  <si>
    <t>山本　悠生</t>
  </si>
  <si>
    <t>ﾔﾏﾓﾄ ﾕｳｾｲ</t>
  </si>
  <si>
    <t>宮木　裕崇</t>
  </si>
  <si>
    <t>ﾐﾔｷﾞ ﾕﾀｶ</t>
  </si>
  <si>
    <t>山中　大起</t>
  </si>
  <si>
    <t>ﾔﾏﾅｶ ﾀﾞｲｷ</t>
  </si>
  <si>
    <t>小西　伴弥</t>
  </si>
  <si>
    <t>ｺﾆｼ ﾄﾓﾔ</t>
  </si>
  <si>
    <t>中川　空知</t>
  </si>
  <si>
    <t>ﾅｶｶﾞﾜ ｿﾗﾁ</t>
  </si>
  <si>
    <t>石垣　喜人</t>
  </si>
  <si>
    <t>ｲｼｶﾞｷ ﾖｼﾄ</t>
  </si>
  <si>
    <t>濵口　椋</t>
  </si>
  <si>
    <t>ﾊﾏｸﾞﾁ ﾘｮｳ</t>
  </si>
  <si>
    <t>清家　一真</t>
  </si>
  <si>
    <t>ｾｲｹ ｶｽﾞﾏ</t>
  </si>
  <si>
    <t>末元　昂成</t>
  </si>
  <si>
    <t>ｽｴﾓﾄ ｺｳｾｲ</t>
  </si>
  <si>
    <t>深谷　剛生</t>
  </si>
  <si>
    <t>ﾌｶﾔ ﾖｼｷ</t>
  </si>
  <si>
    <t>松岡　翼</t>
  </si>
  <si>
    <t>ﾏﾂｵｶ ﾂﾊﾞｻ</t>
  </si>
  <si>
    <t>丸山　雄太</t>
  </si>
  <si>
    <t>ﾏﾙﾔﾏ ﾕｳﾀ</t>
  </si>
  <si>
    <t>山﨑　開人</t>
  </si>
  <si>
    <t>ﾔﾏｻﾞｷ ｶｲﾄ</t>
  </si>
  <si>
    <t>小林　俊貴</t>
  </si>
  <si>
    <t>ｺﾊﾞﾔｼ ﾄｼｷ</t>
  </si>
  <si>
    <t>川口　耕平</t>
  </si>
  <si>
    <t>ｶﾜｸﾞﾁ ｺｳﾍｲ</t>
  </si>
  <si>
    <t>松枝　久史</t>
  </si>
  <si>
    <t>ﾏﾂｴﾀﾞ ﾋｻｼ</t>
  </si>
  <si>
    <t>佐藤　貴裕</t>
  </si>
  <si>
    <t>ｻﾄｳ ﾀｶﾋﾛ</t>
  </si>
  <si>
    <t>岸　大樹</t>
  </si>
  <si>
    <t>ｷｼ ﾀﾞｲｷ</t>
  </si>
  <si>
    <t>倉地　貴也</t>
    <rPh sb="1" eb="2">
      <t>チ</t>
    </rPh>
    <phoneticPr fontId="19"/>
  </si>
  <si>
    <t>ｸﾗﾁ ﾀｶﾔ</t>
  </si>
  <si>
    <t>M1</t>
    <phoneticPr fontId="19"/>
  </si>
  <si>
    <t>YAMASHIRO</t>
    <phoneticPr fontId="19"/>
  </si>
  <si>
    <t>Hiromi</t>
    <phoneticPr fontId="19"/>
  </si>
  <si>
    <t>KITAMURA</t>
    <phoneticPr fontId="19"/>
  </si>
  <si>
    <t>NAKAYAMA</t>
    <phoneticPr fontId="19"/>
  </si>
  <si>
    <t>MIYATA</t>
    <phoneticPr fontId="19"/>
  </si>
  <si>
    <t>TAKIKAWA</t>
    <phoneticPr fontId="19"/>
  </si>
  <si>
    <t>Shuhei</t>
    <phoneticPr fontId="19"/>
  </si>
  <si>
    <t>HARABAYASHI</t>
    <phoneticPr fontId="19"/>
  </si>
  <si>
    <t>KATSURAGI</t>
    <phoneticPr fontId="19"/>
  </si>
  <si>
    <t>Hiroto</t>
    <phoneticPr fontId="19"/>
  </si>
  <si>
    <t>KIMURA</t>
    <phoneticPr fontId="19"/>
  </si>
  <si>
    <t>Yuhei</t>
    <phoneticPr fontId="19"/>
  </si>
  <si>
    <t>Kazuki</t>
    <phoneticPr fontId="19"/>
  </si>
  <si>
    <t>SHIBATA</t>
    <phoneticPr fontId="19"/>
  </si>
  <si>
    <t>Syunsuke</t>
    <phoneticPr fontId="19"/>
  </si>
  <si>
    <t>MIYAMAE</t>
    <phoneticPr fontId="19"/>
  </si>
  <si>
    <t>Ryohei</t>
    <phoneticPr fontId="19"/>
  </si>
  <si>
    <t>KURABUCHI</t>
    <phoneticPr fontId="19"/>
  </si>
  <si>
    <t>Yoshitaka</t>
    <phoneticPr fontId="19"/>
  </si>
  <si>
    <t>Hiroyasu</t>
    <phoneticPr fontId="19"/>
  </si>
  <si>
    <t>YAMADA</t>
    <phoneticPr fontId="19"/>
  </si>
  <si>
    <t>Wataru</t>
    <phoneticPr fontId="19"/>
  </si>
  <si>
    <t>ESAKI</t>
    <phoneticPr fontId="19"/>
  </si>
  <si>
    <t>OKUDA</t>
    <phoneticPr fontId="19"/>
  </si>
  <si>
    <t>OZAKI</t>
    <phoneticPr fontId="19"/>
  </si>
  <si>
    <t>Kosuke</t>
    <phoneticPr fontId="19"/>
  </si>
  <si>
    <t>DOTO</t>
    <phoneticPr fontId="19"/>
  </si>
  <si>
    <t>Keigo</t>
    <phoneticPr fontId="19"/>
  </si>
  <si>
    <t>FUJII</t>
    <phoneticPr fontId="19"/>
  </si>
  <si>
    <t>Yuji</t>
    <phoneticPr fontId="19"/>
  </si>
  <si>
    <t>MURAMATSU</t>
    <phoneticPr fontId="19"/>
  </si>
  <si>
    <t>Koya</t>
    <phoneticPr fontId="19"/>
  </si>
  <si>
    <t>KAWAHARA</t>
    <phoneticPr fontId="19"/>
  </si>
  <si>
    <t>Fuchika</t>
    <phoneticPr fontId="19"/>
  </si>
  <si>
    <t>ITOU</t>
    <phoneticPr fontId="19"/>
  </si>
  <si>
    <t>Taisei</t>
    <phoneticPr fontId="19"/>
  </si>
  <si>
    <t>SASATAKE</t>
    <phoneticPr fontId="19"/>
  </si>
  <si>
    <t>Haruki</t>
    <phoneticPr fontId="19"/>
  </si>
  <si>
    <t>SIBATA</t>
    <phoneticPr fontId="19"/>
  </si>
  <si>
    <t>Ryuichi</t>
    <phoneticPr fontId="19"/>
  </si>
  <si>
    <t>SIMOMURA</t>
    <phoneticPr fontId="19"/>
  </si>
  <si>
    <t>TAKEUCHI</t>
    <phoneticPr fontId="19"/>
  </si>
  <si>
    <t>Keiichiro</t>
    <phoneticPr fontId="19"/>
  </si>
  <si>
    <t>DOHI</t>
    <phoneticPr fontId="19"/>
  </si>
  <si>
    <t>HANAI</t>
    <phoneticPr fontId="19"/>
  </si>
  <si>
    <t>Syusuke</t>
    <phoneticPr fontId="19"/>
  </si>
  <si>
    <t>MIYANO</t>
    <phoneticPr fontId="19"/>
  </si>
  <si>
    <t>Renya</t>
    <phoneticPr fontId="19"/>
  </si>
  <si>
    <t>MIYAMOTO</t>
    <phoneticPr fontId="19"/>
  </si>
  <si>
    <t>Koyo</t>
    <phoneticPr fontId="19"/>
  </si>
  <si>
    <t>OKUNO</t>
    <phoneticPr fontId="19"/>
  </si>
  <si>
    <t>Yoshiki</t>
    <phoneticPr fontId="19"/>
  </si>
  <si>
    <t>KIYOTA</t>
    <phoneticPr fontId="19"/>
  </si>
  <si>
    <t>GOSHIMA</t>
    <phoneticPr fontId="19"/>
  </si>
  <si>
    <t>Kaisei</t>
    <phoneticPr fontId="19"/>
  </si>
  <si>
    <t>KOMIYAMA</t>
    <phoneticPr fontId="19"/>
  </si>
  <si>
    <t>Taisyu</t>
    <phoneticPr fontId="19"/>
  </si>
  <si>
    <t>TANAKA</t>
    <phoneticPr fontId="19"/>
  </si>
  <si>
    <t>TANIGUCHI</t>
    <phoneticPr fontId="19"/>
  </si>
  <si>
    <t>Taiga</t>
    <phoneticPr fontId="19"/>
  </si>
  <si>
    <t>Yusei</t>
    <phoneticPr fontId="19"/>
  </si>
  <si>
    <t>MATUDUKI</t>
    <phoneticPr fontId="19"/>
  </si>
  <si>
    <t>Shuki</t>
    <phoneticPr fontId="19"/>
  </si>
  <si>
    <t>MAKI</t>
    <phoneticPr fontId="19"/>
  </si>
  <si>
    <t>YONEKAWA</t>
    <phoneticPr fontId="19"/>
  </si>
  <si>
    <t>MIYAGUCHI</t>
    <phoneticPr fontId="19"/>
  </si>
  <si>
    <t>MIYAZAKI</t>
    <phoneticPr fontId="19"/>
  </si>
  <si>
    <t>KATAYAMA</t>
    <phoneticPr fontId="19"/>
  </si>
  <si>
    <t>OGAWA</t>
    <phoneticPr fontId="19"/>
  </si>
  <si>
    <t>Shoya</t>
    <phoneticPr fontId="19"/>
  </si>
  <si>
    <t>YAMAHA</t>
    <phoneticPr fontId="19"/>
  </si>
  <si>
    <t>ISHIMATSU</t>
    <phoneticPr fontId="19"/>
  </si>
  <si>
    <t>Rimpei</t>
    <phoneticPr fontId="19"/>
  </si>
  <si>
    <t>KUNO</t>
    <phoneticPr fontId="19"/>
  </si>
  <si>
    <t>Gakuto</t>
    <phoneticPr fontId="19"/>
  </si>
  <si>
    <t>ARAKI</t>
    <phoneticPr fontId="19"/>
  </si>
  <si>
    <t>Shigetaka</t>
    <phoneticPr fontId="19"/>
  </si>
  <si>
    <t>EGUCHI</t>
    <phoneticPr fontId="19"/>
  </si>
  <si>
    <t>Motohiro</t>
    <phoneticPr fontId="19"/>
  </si>
  <si>
    <t>OOGO</t>
    <phoneticPr fontId="19"/>
  </si>
  <si>
    <t>Ryouya</t>
    <phoneticPr fontId="19"/>
  </si>
  <si>
    <t>Kimiya</t>
    <phoneticPr fontId="19"/>
  </si>
  <si>
    <t>KAWANO</t>
    <phoneticPr fontId="19"/>
  </si>
  <si>
    <t>TAMURA</t>
    <phoneticPr fontId="19"/>
  </si>
  <si>
    <t>Syun</t>
    <phoneticPr fontId="19"/>
  </si>
  <si>
    <t>MASUDA</t>
    <phoneticPr fontId="19"/>
  </si>
  <si>
    <t>Ibuki</t>
    <phoneticPr fontId="19"/>
  </si>
  <si>
    <t>Kenta</t>
    <phoneticPr fontId="19"/>
  </si>
  <si>
    <t>TSUCHIYA</t>
    <phoneticPr fontId="19"/>
  </si>
  <si>
    <t>Bidou</t>
    <phoneticPr fontId="19"/>
  </si>
  <si>
    <t>TAKIGUCHI</t>
    <phoneticPr fontId="19"/>
  </si>
  <si>
    <t>Amane</t>
    <phoneticPr fontId="19"/>
  </si>
  <si>
    <t>MORITA</t>
    <phoneticPr fontId="19"/>
  </si>
  <si>
    <t>IWATSUKI</t>
    <phoneticPr fontId="19"/>
  </si>
  <si>
    <t>Bruno</t>
    <phoneticPr fontId="19"/>
  </si>
  <si>
    <t>Taishu</t>
    <phoneticPr fontId="19"/>
  </si>
  <si>
    <t>SUWA</t>
    <phoneticPr fontId="19"/>
  </si>
  <si>
    <t>Shigeki</t>
    <phoneticPr fontId="19"/>
  </si>
  <si>
    <t>NISHIJIMA</t>
    <phoneticPr fontId="19"/>
  </si>
  <si>
    <t>NISHINO</t>
    <phoneticPr fontId="19"/>
  </si>
  <si>
    <t>MAKITA</t>
    <phoneticPr fontId="19"/>
  </si>
  <si>
    <t>MINAMIZONO</t>
    <phoneticPr fontId="19"/>
  </si>
  <si>
    <t>MINEMURA</t>
    <phoneticPr fontId="19"/>
  </si>
  <si>
    <t>Atuki</t>
    <phoneticPr fontId="19"/>
  </si>
  <si>
    <t>Kohei</t>
    <phoneticPr fontId="19"/>
  </si>
  <si>
    <t>IZAKURA</t>
    <phoneticPr fontId="19"/>
  </si>
  <si>
    <t>OCHIAI</t>
    <phoneticPr fontId="19"/>
  </si>
  <si>
    <t>Issei</t>
    <phoneticPr fontId="19"/>
  </si>
  <si>
    <t>KADODANI</t>
    <phoneticPr fontId="19"/>
  </si>
  <si>
    <t>Hayase</t>
    <phoneticPr fontId="19"/>
  </si>
  <si>
    <t>Takuto</t>
    <phoneticPr fontId="19"/>
  </si>
  <si>
    <t>Takahiro</t>
    <phoneticPr fontId="19"/>
  </si>
  <si>
    <t>Yuuki</t>
    <phoneticPr fontId="19"/>
  </si>
  <si>
    <t>IIDA</t>
    <phoneticPr fontId="19"/>
  </si>
  <si>
    <t>UNNO</t>
    <phoneticPr fontId="19"/>
  </si>
  <si>
    <t>ONO</t>
    <phoneticPr fontId="19"/>
  </si>
  <si>
    <t>NAKAHATA</t>
    <phoneticPr fontId="19"/>
  </si>
  <si>
    <t>Kaito</t>
    <phoneticPr fontId="19"/>
  </si>
  <si>
    <t>HIKIDA</t>
    <phoneticPr fontId="19"/>
  </si>
  <si>
    <t>Syuta</t>
    <phoneticPr fontId="19"/>
  </si>
  <si>
    <t>INOYA</t>
    <phoneticPr fontId="19"/>
  </si>
  <si>
    <t>OKADA</t>
    <phoneticPr fontId="19"/>
  </si>
  <si>
    <t>KURIKAWA</t>
    <phoneticPr fontId="19"/>
  </si>
  <si>
    <t>Yoshiaki</t>
    <phoneticPr fontId="19"/>
  </si>
  <si>
    <t>SHINKAI</t>
    <phoneticPr fontId="19"/>
  </si>
  <si>
    <t>Yuga</t>
    <phoneticPr fontId="19"/>
  </si>
  <si>
    <t>Shotaro</t>
    <phoneticPr fontId="19"/>
  </si>
  <si>
    <t>KADOWAKI</t>
    <phoneticPr fontId="19"/>
  </si>
  <si>
    <t>TSUKAMOTO</t>
    <phoneticPr fontId="19"/>
  </si>
  <si>
    <t>Bunta</t>
    <phoneticPr fontId="19"/>
  </si>
  <si>
    <t>TSUDUKI</t>
    <phoneticPr fontId="19"/>
  </si>
  <si>
    <t>Takuma</t>
    <phoneticPr fontId="19"/>
  </si>
  <si>
    <t>YOSHIKAWA</t>
    <phoneticPr fontId="19"/>
  </si>
  <si>
    <t>Akinori</t>
    <phoneticPr fontId="19"/>
  </si>
  <si>
    <t>Haruya</t>
    <phoneticPr fontId="19"/>
  </si>
  <si>
    <t>Shogo</t>
    <phoneticPr fontId="19"/>
  </si>
  <si>
    <t>AOKI</t>
    <phoneticPr fontId="19"/>
  </si>
  <si>
    <t>ISOBE</t>
    <phoneticPr fontId="19"/>
  </si>
  <si>
    <t>IWASE</t>
    <phoneticPr fontId="19"/>
  </si>
  <si>
    <t>Kaoru</t>
    <phoneticPr fontId="19"/>
  </si>
  <si>
    <t>ORIHARA</t>
    <phoneticPr fontId="19"/>
  </si>
  <si>
    <t>SADAMORI</t>
    <phoneticPr fontId="19"/>
  </si>
  <si>
    <t>SHIMANO</t>
    <phoneticPr fontId="19"/>
  </si>
  <si>
    <t>CHAKI</t>
    <phoneticPr fontId="19"/>
  </si>
  <si>
    <t>NAMBU</t>
    <phoneticPr fontId="19"/>
  </si>
  <si>
    <t>HATA</t>
    <phoneticPr fontId="19"/>
  </si>
  <si>
    <t>Yushin</t>
    <phoneticPr fontId="19"/>
  </si>
  <si>
    <t>MATSUYA</t>
    <phoneticPr fontId="19"/>
  </si>
  <si>
    <t>Hayata</t>
    <phoneticPr fontId="19"/>
  </si>
  <si>
    <t>MISONO</t>
    <phoneticPr fontId="19"/>
  </si>
  <si>
    <t>MENJO</t>
    <phoneticPr fontId="19"/>
  </si>
  <si>
    <t>Yusuke</t>
    <phoneticPr fontId="19"/>
  </si>
  <si>
    <t>KATOU</t>
    <phoneticPr fontId="19"/>
  </si>
  <si>
    <t>Yosiki</t>
    <phoneticPr fontId="19"/>
  </si>
  <si>
    <t>KUSAZAKI</t>
    <phoneticPr fontId="19"/>
  </si>
  <si>
    <t>Souichiro</t>
    <phoneticPr fontId="19"/>
  </si>
  <si>
    <t>HYASHI</t>
    <phoneticPr fontId="19"/>
  </si>
  <si>
    <t>KAMEI</t>
    <phoneticPr fontId="19"/>
  </si>
  <si>
    <t>Atsuto</t>
    <phoneticPr fontId="19"/>
  </si>
  <si>
    <t>IKKI</t>
    <phoneticPr fontId="19"/>
  </si>
  <si>
    <t>Haruka</t>
    <phoneticPr fontId="19"/>
  </si>
  <si>
    <t>OKAMURA</t>
    <phoneticPr fontId="19"/>
  </si>
  <si>
    <t>Rintaro</t>
    <phoneticPr fontId="19"/>
  </si>
  <si>
    <t>HORIUCHI</t>
    <phoneticPr fontId="19"/>
  </si>
  <si>
    <t>Tomotaka</t>
    <phoneticPr fontId="19"/>
  </si>
  <si>
    <t>MATSUDA</t>
    <phoneticPr fontId="19"/>
  </si>
  <si>
    <t>Shunsuke</t>
    <phoneticPr fontId="19"/>
  </si>
  <si>
    <t>AMAKAWA</t>
    <phoneticPr fontId="19"/>
  </si>
  <si>
    <t>Tsuyoshi</t>
    <phoneticPr fontId="19"/>
  </si>
  <si>
    <t>NEMOTO</t>
    <phoneticPr fontId="19"/>
  </si>
  <si>
    <t>SHIGETA</t>
    <phoneticPr fontId="19"/>
  </si>
  <si>
    <t>Naotaka</t>
    <phoneticPr fontId="19"/>
  </si>
  <si>
    <t>YASUI</t>
    <phoneticPr fontId="19"/>
  </si>
  <si>
    <t>Yosuke</t>
    <phoneticPr fontId="19"/>
  </si>
  <si>
    <t>ENDO</t>
    <phoneticPr fontId="19"/>
  </si>
  <si>
    <t>Noa</t>
    <phoneticPr fontId="19"/>
  </si>
  <si>
    <t>MIYAGI</t>
    <phoneticPr fontId="19"/>
  </si>
  <si>
    <t>Yutaka</t>
    <phoneticPr fontId="19"/>
  </si>
  <si>
    <t>YAMANAKA</t>
    <phoneticPr fontId="19"/>
  </si>
  <si>
    <t>KONISHI</t>
    <phoneticPr fontId="19"/>
  </si>
  <si>
    <t>Sorachi</t>
    <phoneticPr fontId="19"/>
  </si>
  <si>
    <t>ISHIGAKI</t>
    <phoneticPr fontId="19"/>
  </si>
  <si>
    <t>Yoshito</t>
    <phoneticPr fontId="19"/>
  </si>
  <si>
    <t>SEIKE</t>
    <phoneticPr fontId="19"/>
  </si>
  <si>
    <t>SUEMOTO</t>
    <phoneticPr fontId="19"/>
  </si>
  <si>
    <t>Kousei</t>
    <phoneticPr fontId="19"/>
  </si>
  <si>
    <t>FUKAYA</t>
    <phoneticPr fontId="19"/>
  </si>
  <si>
    <t>MARUYAMA</t>
    <phoneticPr fontId="19"/>
  </si>
  <si>
    <t>Toshiki</t>
    <phoneticPr fontId="19"/>
  </si>
  <si>
    <t>KAWAGUCHI</t>
    <phoneticPr fontId="19"/>
  </si>
  <si>
    <t>MATSUEDA</t>
    <phoneticPr fontId="19"/>
  </si>
  <si>
    <t>Hisashi</t>
    <phoneticPr fontId="19"/>
  </si>
  <si>
    <t>KISHI</t>
    <phoneticPr fontId="19"/>
  </si>
  <si>
    <t>KURACHI</t>
    <phoneticPr fontId="19"/>
  </si>
  <si>
    <t>Takaya</t>
    <phoneticPr fontId="19"/>
  </si>
  <si>
    <t>BRA</t>
    <phoneticPr fontId="19"/>
  </si>
  <si>
    <t>安藤　朱里</t>
  </si>
  <si>
    <t>ｱﾝﾄﾞｳ ｱｶﾘ</t>
  </si>
  <si>
    <t>加藤　麻由</t>
  </si>
  <si>
    <t>ｶﾄｳ ﾏﾕ</t>
  </si>
  <si>
    <t>渡辺　彩奈</t>
  </si>
  <si>
    <t>ﾜﾀﾅﾍﾞ ｱﾔﾅ</t>
  </si>
  <si>
    <t>椙山　薫</t>
  </si>
  <si>
    <t>ｽｷﾞﾔﾏ ｶｵﾙ</t>
  </si>
  <si>
    <t>小泉　満菜</t>
  </si>
  <si>
    <t>ｺｲｽﾞﾐ ﾏﾅ</t>
  </si>
  <si>
    <t>内藤　希美</t>
  </si>
  <si>
    <t>ﾅｲﾄｳ ﾉｿﾞﾐ</t>
  </si>
  <si>
    <t>清水　咲穂</t>
  </si>
  <si>
    <t>ｼﾐｽﾞ ｻｷﾎ</t>
  </si>
  <si>
    <t>大西　加那子</t>
  </si>
  <si>
    <t>ｵｵﾆｼ ｶﾅｺ</t>
  </si>
  <si>
    <t>山村　桂子</t>
  </si>
  <si>
    <t>ﾔﾏﾑﾗ ｹｲｺ</t>
  </si>
  <si>
    <t>安藤　茜</t>
  </si>
  <si>
    <t>ｱﾝﾄﾞｳ ｱｶﾈ</t>
  </si>
  <si>
    <t>神山　千鶴</t>
  </si>
  <si>
    <t>ｺｳﾔﾏ ﾁｽﾞﾙ</t>
    <phoneticPr fontId="19"/>
  </si>
  <si>
    <t>大森　万祐加</t>
  </si>
  <si>
    <t>ｵｵﾓﾘ ﾏﾕｶ</t>
  </si>
  <si>
    <t>不破　綾華</t>
  </si>
  <si>
    <t>ﾌﾜ ｱﾔｶ</t>
  </si>
  <si>
    <t>岡本　凪布</t>
  </si>
  <si>
    <t>ｵｶﾓﾄ ﾅｷﾞﾎ</t>
  </si>
  <si>
    <t>辰巳　奈那</t>
  </si>
  <si>
    <t>ﾀﾂﾐ ﾅﾅ</t>
  </si>
  <si>
    <t>中西　奈々子</t>
  </si>
  <si>
    <t>ﾅｶﾆｼ ﾅﾅｺ</t>
  </si>
  <si>
    <t>山野　綾香</t>
  </si>
  <si>
    <t>ﾔﾏﾉ ｱﾔｶ</t>
  </si>
  <si>
    <t>山本　希羽</t>
  </si>
  <si>
    <t>ﾔﾏﾓﾄ ｷﾜ</t>
  </si>
  <si>
    <t>丹羽　智未</t>
  </si>
  <si>
    <t>ﾆﾜ ﾄﾓﾐ</t>
  </si>
  <si>
    <t>西田　圭那</t>
  </si>
  <si>
    <t>ﾆｼﾀﾞ ｶﾅ</t>
  </si>
  <si>
    <t>柴田　葵</t>
  </si>
  <si>
    <t>ｼﾊﾞﾀ ｱｵｲ</t>
  </si>
  <si>
    <t>杉浦　愛梨</t>
  </si>
  <si>
    <t>ｽｷﾞｳﾗ ｱｲﾘ</t>
  </si>
  <si>
    <t>杉浦　李菜</t>
  </si>
  <si>
    <t>ｽｷﾞｳﾗ ﾘﾅ</t>
  </si>
  <si>
    <t>伊藤　百花</t>
  </si>
  <si>
    <t>ｲﾄｳ ﾓﾓｶ</t>
  </si>
  <si>
    <t>須田　遥日</t>
  </si>
  <si>
    <t>ｽﾀﾞ ﾊﾙｶ</t>
  </si>
  <si>
    <t>大場　瑞生</t>
  </si>
  <si>
    <t>ｵｵﾊﾞ ﾐｽﾞｷ</t>
  </si>
  <si>
    <t>黒川　紗椰</t>
  </si>
  <si>
    <t>ｸﾛｶﾜ ｻﾔ</t>
  </si>
  <si>
    <t>鈴木　唯菜</t>
  </si>
  <si>
    <t>ｽｽﾞｷ ﾕｲﾅ</t>
  </si>
  <si>
    <t>八木田　沙椰</t>
  </si>
  <si>
    <t>ﾔｷﾞﾀ ｻﾔ</t>
  </si>
  <si>
    <t>山本　菜緒</t>
  </si>
  <si>
    <t>ﾔﾏﾓﾄ ﾅｵ</t>
  </si>
  <si>
    <t>里見　莉世</t>
  </si>
  <si>
    <t>ｻﾄﾐ ﾘｾ</t>
  </si>
  <si>
    <t>仲井　瑞紀</t>
  </si>
  <si>
    <t>ﾅｶｲ ﾐｽﾞｷ</t>
  </si>
  <si>
    <t>宮㟢　紗苗</t>
  </si>
  <si>
    <t>ﾐﾔｻﾞｷ ｻﾅｴ</t>
  </si>
  <si>
    <t>饗庭　奈々美</t>
  </si>
  <si>
    <t>ｱｲﾊﾞ ﾅﾅﾐ</t>
  </si>
  <si>
    <t>池田　佳菜子</t>
  </si>
  <si>
    <t>ｲｹﾀﾞ ｶﾅｺ</t>
  </si>
  <si>
    <t>稲吉　椿</t>
  </si>
  <si>
    <t>ｲﾅﾖｼ ﾂﾊﾞｷ</t>
  </si>
  <si>
    <t>杉山　そら</t>
  </si>
  <si>
    <t>ｽｷﾞﾔﾏ ｿﾗ</t>
  </si>
  <si>
    <t>都築　陽奈</t>
  </si>
  <si>
    <t>ﾂﾂﾞｷ ﾋﾅ</t>
  </si>
  <si>
    <t>中山　実優</t>
  </si>
  <si>
    <t>ﾅｶﾔﾏ ﾐﾕ</t>
  </si>
  <si>
    <t>高橋　奈々</t>
  </si>
  <si>
    <t>ﾀｶﾊｼ ﾅﾅ</t>
  </si>
  <si>
    <t>尾関　菜柚</t>
  </si>
  <si>
    <t>ｵｾﾞｷ ﾅﾕ</t>
  </si>
  <si>
    <t>板倉　左奈</t>
  </si>
  <si>
    <t>ｲﾀｸﾗ ｻﾅ</t>
  </si>
  <si>
    <t>外山　明日夏</t>
  </si>
  <si>
    <t>ﾄﾔﾏ ｱｽｶ</t>
  </si>
  <si>
    <t>中野　華映</t>
  </si>
  <si>
    <t>ﾅｶﾉ ﾊﾅｴ</t>
  </si>
  <si>
    <t>宇佐美　真加</t>
  </si>
  <si>
    <t>ｳｻﾐ ﾏﾅｶ</t>
  </si>
  <si>
    <t>葛西　真由</t>
  </si>
  <si>
    <t>ｶｻｲ ﾏﾕ</t>
  </si>
  <si>
    <t>茶井　優里</t>
  </si>
  <si>
    <t>ﾁｬｲ ﾕﾘ</t>
  </si>
  <si>
    <t>小林　もえか</t>
  </si>
  <si>
    <t>ｺﾊﾞﾔｼ ﾓｴｶ</t>
  </si>
  <si>
    <t>永墓　ゆめ果</t>
  </si>
  <si>
    <t>ﾅｶﾞﾊｶ ﾕﾒｶ</t>
  </si>
  <si>
    <t>宍戸　萌百伽</t>
  </si>
  <si>
    <t>ｼｼﾄﾞ ﾓﾓｶ</t>
    <phoneticPr fontId="19"/>
  </si>
  <si>
    <t>林　玲奈</t>
  </si>
  <si>
    <t>ﾊﾔｼ ﾚｲﾅ</t>
  </si>
  <si>
    <t>畔柳　幸奈</t>
  </si>
  <si>
    <t>ｸﾛﾔﾅｷﾞ ﾕｷﾅ</t>
  </si>
  <si>
    <t>森山　歩果</t>
  </si>
  <si>
    <t>ﾓﾘﾔﾏ ｱﾕｶ</t>
  </si>
  <si>
    <t>勝　成望</t>
  </si>
  <si>
    <t>ｶﾂ ﾅﾙﾐ</t>
  </si>
  <si>
    <t>榊　菜月</t>
  </si>
  <si>
    <t>ｻｶｷ ﾅﾂｷ</t>
  </si>
  <si>
    <t>Akari</t>
    <phoneticPr fontId="19"/>
  </si>
  <si>
    <t>Ayana</t>
    <phoneticPr fontId="19"/>
  </si>
  <si>
    <t>SUGIYAMA</t>
    <phoneticPr fontId="19"/>
  </si>
  <si>
    <t>KOIZUMI</t>
    <phoneticPr fontId="19"/>
  </si>
  <si>
    <t>Mana</t>
    <phoneticPr fontId="19"/>
  </si>
  <si>
    <t>NAITO</t>
    <phoneticPr fontId="19"/>
  </si>
  <si>
    <t>Nozomi</t>
    <phoneticPr fontId="19"/>
  </si>
  <si>
    <t>Sakiho</t>
    <phoneticPr fontId="19"/>
  </si>
  <si>
    <t>ONISHI</t>
    <phoneticPr fontId="19"/>
  </si>
  <si>
    <t>Kanako</t>
    <phoneticPr fontId="19"/>
  </si>
  <si>
    <t>YAMAMURA</t>
    <phoneticPr fontId="19"/>
  </si>
  <si>
    <t>Keiko</t>
    <phoneticPr fontId="19"/>
  </si>
  <si>
    <t>Akane</t>
    <phoneticPr fontId="19"/>
  </si>
  <si>
    <t>KOUYAMA</t>
    <phoneticPr fontId="19"/>
  </si>
  <si>
    <t>Chizuru</t>
    <phoneticPr fontId="19"/>
  </si>
  <si>
    <t>OHMORI</t>
    <phoneticPr fontId="19"/>
  </si>
  <si>
    <t>Mayuka</t>
    <phoneticPr fontId="19"/>
  </si>
  <si>
    <t>FUWA</t>
    <phoneticPr fontId="19"/>
  </si>
  <si>
    <t>OKAMOTO</t>
    <phoneticPr fontId="19"/>
  </si>
  <si>
    <t>Nagiho</t>
    <phoneticPr fontId="19"/>
  </si>
  <si>
    <t>TASTUMI</t>
    <phoneticPr fontId="19"/>
  </si>
  <si>
    <t>Nana</t>
    <phoneticPr fontId="19"/>
  </si>
  <si>
    <t>NAKANISHI</t>
    <phoneticPr fontId="19"/>
  </si>
  <si>
    <t>Nanako</t>
    <phoneticPr fontId="19"/>
  </si>
  <si>
    <t>YAMANO</t>
    <phoneticPr fontId="19"/>
  </si>
  <si>
    <t>Kiwa</t>
    <phoneticPr fontId="19"/>
  </si>
  <si>
    <t>NIWA</t>
    <phoneticPr fontId="19"/>
  </si>
  <si>
    <t>Tomomi</t>
    <phoneticPr fontId="19"/>
  </si>
  <si>
    <t>NISHIDA</t>
    <phoneticPr fontId="19"/>
  </si>
  <si>
    <t>Kana</t>
    <phoneticPr fontId="19"/>
  </si>
  <si>
    <t>Aoi</t>
    <phoneticPr fontId="19"/>
  </si>
  <si>
    <t>SUGIURA</t>
    <phoneticPr fontId="19"/>
  </si>
  <si>
    <t>Airi</t>
    <phoneticPr fontId="19"/>
  </si>
  <si>
    <t>Momoka</t>
    <phoneticPr fontId="19"/>
  </si>
  <si>
    <t>SUDA</t>
    <phoneticPr fontId="19"/>
  </si>
  <si>
    <t>OBA</t>
    <phoneticPr fontId="19"/>
  </si>
  <si>
    <t>Mizuki</t>
    <phoneticPr fontId="19"/>
  </si>
  <si>
    <t>KUROKAWA</t>
    <phoneticPr fontId="19"/>
  </si>
  <si>
    <t>Saya</t>
    <phoneticPr fontId="19"/>
  </si>
  <si>
    <t>Yuina</t>
    <phoneticPr fontId="19"/>
  </si>
  <si>
    <t>YAGITA</t>
    <phoneticPr fontId="19"/>
  </si>
  <si>
    <t>Nao</t>
    <phoneticPr fontId="19"/>
  </si>
  <si>
    <t>SATOMI</t>
    <phoneticPr fontId="19"/>
  </si>
  <si>
    <t>Rise</t>
    <phoneticPr fontId="19"/>
  </si>
  <si>
    <t>NAKAI</t>
    <phoneticPr fontId="19"/>
  </si>
  <si>
    <t>Sanae</t>
    <phoneticPr fontId="19"/>
  </si>
  <si>
    <t>AIBA</t>
    <phoneticPr fontId="19"/>
  </si>
  <si>
    <t>Nanami</t>
    <phoneticPr fontId="19"/>
  </si>
  <si>
    <t>IKEDA</t>
    <phoneticPr fontId="19"/>
  </si>
  <si>
    <t>INAYOSHI</t>
    <phoneticPr fontId="19"/>
  </si>
  <si>
    <t>Tsubaki</t>
    <phoneticPr fontId="19"/>
  </si>
  <si>
    <t>Sora</t>
    <phoneticPr fontId="19"/>
  </si>
  <si>
    <t>TSUZUKI</t>
    <phoneticPr fontId="19"/>
  </si>
  <si>
    <t>Hina</t>
    <phoneticPr fontId="19"/>
  </si>
  <si>
    <t>Miyu</t>
    <phoneticPr fontId="19"/>
  </si>
  <si>
    <t>TAKAHASHI</t>
    <phoneticPr fontId="19"/>
  </si>
  <si>
    <t>OZEKI</t>
    <phoneticPr fontId="19"/>
  </si>
  <si>
    <t>Nayu</t>
    <phoneticPr fontId="19"/>
  </si>
  <si>
    <t>Sana</t>
    <phoneticPr fontId="19"/>
  </si>
  <si>
    <t>TOYAMA</t>
    <phoneticPr fontId="19"/>
  </si>
  <si>
    <t>Asuka</t>
    <phoneticPr fontId="19"/>
  </si>
  <si>
    <t>Hanae</t>
    <phoneticPr fontId="19"/>
  </si>
  <si>
    <t>USAMI</t>
    <phoneticPr fontId="19"/>
  </si>
  <si>
    <t>Manaka</t>
    <phoneticPr fontId="19"/>
  </si>
  <si>
    <t>KASAI</t>
    <phoneticPr fontId="19"/>
  </si>
  <si>
    <t>CHAI</t>
    <phoneticPr fontId="19"/>
  </si>
  <si>
    <t>Yuri</t>
    <phoneticPr fontId="19"/>
  </si>
  <si>
    <t>NAGAHAKA</t>
    <phoneticPr fontId="19"/>
  </si>
  <si>
    <t>Yumeka</t>
    <phoneticPr fontId="19"/>
  </si>
  <si>
    <t>SHISHIDO</t>
    <phoneticPr fontId="19"/>
  </si>
  <si>
    <t>Reina</t>
    <phoneticPr fontId="19"/>
  </si>
  <si>
    <t>KUROYANAGI</t>
    <phoneticPr fontId="19"/>
  </si>
  <si>
    <t>Yukina</t>
    <phoneticPr fontId="19"/>
  </si>
  <si>
    <t>MORIYAMA</t>
    <phoneticPr fontId="19"/>
  </si>
  <si>
    <t>Ayuka</t>
    <phoneticPr fontId="19"/>
  </si>
  <si>
    <t>KATSU</t>
    <phoneticPr fontId="19"/>
  </si>
  <si>
    <t>Narumi</t>
    <phoneticPr fontId="19"/>
  </si>
  <si>
    <t>SAKAKI</t>
    <phoneticPr fontId="19"/>
  </si>
  <si>
    <t>Natsuki</t>
    <phoneticPr fontId="19"/>
  </si>
  <si>
    <t>皇學館大学</t>
    <phoneticPr fontId="19"/>
  </si>
  <si>
    <t>1</t>
    <phoneticPr fontId="62"/>
  </si>
  <si>
    <t>岐阜工業高等専門学校</t>
  </si>
  <si>
    <t>東海大学東海</t>
  </si>
  <si>
    <t>山田　恭平</t>
  </si>
  <si>
    <t>ﾔﾏﾀﾞ ｷｮｳﾍｲ</t>
  </si>
  <si>
    <t>神林　優太郎</t>
    <rPh sb="4" eb="5">
      <t>タ</t>
    </rPh>
    <rPh sb="5" eb="6">
      <t>ロウ</t>
    </rPh>
    <phoneticPr fontId="19"/>
  </si>
  <si>
    <t>ｶﾝﾊﾞﾔｼ ﾕｳﾀﾛｳ</t>
  </si>
  <si>
    <t>鈴木　健太</t>
  </si>
  <si>
    <t>田中　遼河</t>
  </si>
  <si>
    <t>ﾀﾅｶ ﾊﾙｶ</t>
  </si>
  <si>
    <t>上地　海斗</t>
  </si>
  <si>
    <t>ｳｴｼﾞ ｶｲﾄ</t>
  </si>
  <si>
    <t>梶原　柾希</t>
  </si>
  <si>
    <t>ｶｼﾞﾜﾗ ﾏｻｷ</t>
  </si>
  <si>
    <t>川畑　涼</t>
  </si>
  <si>
    <t>ｶﾜﾊﾀ ﾘｮｳ</t>
  </si>
  <si>
    <t>伊藤　陸</t>
  </si>
  <si>
    <t>ｲﾄｳ ﾘｸ</t>
  </si>
  <si>
    <t>小松　遼矢</t>
  </si>
  <si>
    <t>ｺﾏﾂ ﾘｮｳﾔ</t>
  </si>
  <si>
    <t>常森　駿太</t>
  </si>
  <si>
    <t>ﾂﾈﾓﾘ ｼｭﾝﾀ</t>
  </si>
  <si>
    <t>鳥居　青矢</t>
  </si>
  <si>
    <t>ﾄﾘｲ ｾｲﾔ</t>
  </si>
  <si>
    <t>馬場口　博誉</t>
  </si>
  <si>
    <t>ﾊﾞﾊﾞｸﾞﾁ ﾋﾛﾀｶ</t>
  </si>
  <si>
    <t>丸地　正人</t>
  </si>
  <si>
    <t>ﾏﾙﾁ ﾏｻﾄ</t>
  </si>
  <si>
    <t>梅本　崇弘</t>
  </si>
  <si>
    <t>ｳﾒﾓﾄ ﾀｶﾋﾛ</t>
  </si>
  <si>
    <t>山田　将也</t>
  </si>
  <si>
    <t>ﾔﾏﾀﾞ ﾏｻﾔ</t>
  </si>
  <si>
    <t>伊藤　佑太</t>
  </si>
  <si>
    <t>ｲﾄｳ ﾕｳﾀ</t>
  </si>
  <si>
    <t>神野　悦太郎</t>
  </si>
  <si>
    <t>ｶﾐﾉ ｴﾂﾀﾛｳ</t>
  </si>
  <si>
    <t>稲見　英和</t>
  </si>
  <si>
    <t>ｲﾅﾐ ﾋﾃﾞｶｽﾞ</t>
  </si>
  <si>
    <t>伊藤　駿一郎</t>
  </si>
  <si>
    <t>ｲﾄｳ ｼｭﾝｲﾁﾛｳ</t>
  </si>
  <si>
    <t>手石　雅人</t>
  </si>
  <si>
    <t>ﾃｲｼ ﾏｻﾄ</t>
  </si>
  <si>
    <t>山本　涼太</t>
  </si>
  <si>
    <t>ﾔﾏﾓﾄ ﾘｮｳﾀ</t>
  </si>
  <si>
    <t>鷲野　祐一</t>
  </si>
  <si>
    <t>ﾜｼﾉ ﾕｳｲﾁ</t>
  </si>
  <si>
    <t>箕浦　知宏</t>
  </si>
  <si>
    <t>ﾐﾉｳﾗ ﾄﾓﾋﾛ</t>
  </si>
  <si>
    <t>三田　薫</t>
  </si>
  <si>
    <t>ﾐﾀ ｶｵﾙ</t>
  </si>
  <si>
    <t>伊藤　慧音</t>
  </si>
  <si>
    <t>ｲﾄｳ ｹｲﾄ</t>
  </si>
  <si>
    <t>江崎　信幸</t>
  </si>
  <si>
    <t>ｴｻﾞｷ ﾉﾌﾞﾕｷ</t>
  </si>
  <si>
    <t>岡村　悠太郎</t>
  </si>
  <si>
    <t>ｵｶﾑﾗ ﾕｳﾀﾛｳ</t>
  </si>
  <si>
    <t>諏訪　太陽</t>
  </si>
  <si>
    <t>ｽﾜ ﾀｲﾖｳ</t>
  </si>
  <si>
    <t>橋本　晃希</t>
  </si>
  <si>
    <t>ﾊｼﾓﾄ ｺｳｷ</t>
  </si>
  <si>
    <t>早矢仕　涼太</t>
  </si>
  <si>
    <t>ﾊﾔｼ ﾘｮｳﾀ</t>
  </si>
  <si>
    <t>渡辺　裕太</t>
  </si>
  <si>
    <t>ﾜﾀﾅﾍﾞ ﾕｳﾀ</t>
  </si>
  <si>
    <t>後藤　壮</t>
  </si>
  <si>
    <t>ｺﾞﾄｳ ｿｳ</t>
  </si>
  <si>
    <t>根本　一樹</t>
  </si>
  <si>
    <t>ﾈﾓﾄ ｶｽﾞｷ</t>
  </si>
  <si>
    <t>石田　健</t>
  </si>
  <si>
    <t>ｲｼﾀﾞ ｹﾝ</t>
  </si>
  <si>
    <t>磯部　貴弘</t>
  </si>
  <si>
    <t>ｲｿﾍﾞ ﾀｶﾋﾛ</t>
  </si>
  <si>
    <t>棚橋　大輔</t>
  </si>
  <si>
    <t>ﾀﾅﾊｼ ﾀﾞｲｽｹ</t>
  </si>
  <si>
    <t>林　怜央</t>
  </si>
  <si>
    <t>ﾊﾔｼ ﾚｵ</t>
  </si>
  <si>
    <t>安立　渉吾</t>
  </si>
  <si>
    <t>ｱﾀﾞﾁ ｼｮｳｺﾞ</t>
  </si>
  <si>
    <t>井川　智嗣</t>
  </si>
  <si>
    <t>ｲｶﾜ ｻﾄｼ</t>
  </si>
  <si>
    <t>井豫　規人</t>
  </si>
  <si>
    <t>ｲﾖ ﾉﾘﾄ</t>
  </si>
  <si>
    <t>谷口　史弥</t>
  </si>
  <si>
    <t>ﾀﾆｸﾞﾁ ﾌﾐﾔ</t>
  </si>
  <si>
    <t>濱﨑　優紀</t>
  </si>
  <si>
    <t>ﾊﾏｻﾞｷ ﾕｳｷ</t>
  </si>
  <si>
    <t>藤川　駿</t>
  </si>
  <si>
    <t>ﾌｼﾞｶﾜ ｼｭﾝ</t>
  </si>
  <si>
    <t>中西　壮登</t>
  </si>
  <si>
    <t>ﾅｶﾆｼ ﾏｻﾄ</t>
  </si>
  <si>
    <t>成瀬　雅哉</t>
  </si>
  <si>
    <t>ﾅﾙｾ ﾏｻﾔ</t>
  </si>
  <si>
    <t>三谷　大河</t>
  </si>
  <si>
    <t>ﾐﾀﾆ ﾀｲｶﾞ</t>
  </si>
  <si>
    <t>三村　憲史</t>
  </si>
  <si>
    <t>ﾐﾑﾗ ｹﾝｼ</t>
  </si>
  <si>
    <t>磯田　拓海</t>
  </si>
  <si>
    <t>ｲｿﾀﾞ ﾀｸﾐ</t>
  </si>
  <si>
    <t>大野　航希</t>
  </si>
  <si>
    <t>ｵｵﾉ ｺｳｷ</t>
  </si>
  <si>
    <t>笠原　真綾</t>
  </si>
  <si>
    <t>ｶｻﾊﾗ ﾏｱﾔ</t>
  </si>
  <si>
    <t>元井　光星</t>
  </si>
  <si>
    <t>ﾓﾄｲ ｺｳｾｲ</t>
  </si>
  <si>
    <t>山川　拓海</t>
  </si>
  <si>
    <t>ﾔﾏｶﾜ ﾀｸﾐ</t>
  </si>
  <si>
    <t>神野　航汰</t>
  </si>
  <si>
    <t>ｼﾞﾝﾉ ｺｳﾀ</t>
  </si>
  <si>
    <t>村瀬　巧夕</t>
  </si>
  <si>
    <t>ﾑﾗｾ ｺｳﾕｳ</t>
  </si>
  <si>
    <t>伊佐　拓真</t>
  </si>
  <si>
    <t>ｲｻ ﾀｸﾏ</t>
  </si>
  <si>
    <t>井野　青輝</t>
  </si>
  <si>
    <t>ｲﾉ ﾊﾙｷ</t>
  </si>
  <si>
    <t>小出　光留</t>
  </si>
  <si>
    <t>ｺｲﾃﾞ ﾋｶﾙ</t>
  </si>
  <si>
    <t>安達　太陽</t>
  </si>
  <si>
    <t>ｱﾀﾞﾁ ﾀｲﾖｳ</t>
  </si>
  <si>
    <t>大場　稜斗</t>
  </si>
  <si>
    <t>ｵｵﾊﾞ ﾘｮｳﾄ</t>
  </si>
  <si>
    <t>酒井　涉太</t>
  </si>
  <si>
    <t>ｻｶｲ ｼｮｳﾀ</t>
  </si>
  <si>
    <t>沢山　匠</t>
  </si>
  <si>
    <t>ｻﾜﾔﾏ ﾀｸﾐ</t>
  </si>
  <si>
    <t>長瀬　博哉</t>
  </si>
  <si>
    <t>ﾅｶﾞｾ ﾋﾛﾔ</t>
  </si>
  <si>
    <t>米倉　祐貴</t>
  </si>
  <si>
    <t>ﾖﾈｸﾗ ﾕｳｷ</t>
  </si>
  <si>
    <t>和田　剛輔</t>
  </si>
  <si>
    <t>ﾜﾀﾞ ｺﾞｳｽｹ</t>
  </si>
  <si>
    <t>功刀　啓太郎</t>
  </si>
  <si>
    <t>ｸﾇｷﾞ ｹｲﾀﾛｳ</t>
  </si>
  <si>
    <t>栗田　航希</t>
  </si>
  <si>
    <t>ｸﾘﾀ ｺｳｷ</t>
  </si>
  <si>
    <t>迫　尚登</t>
  </si>
  <si>
    <t>ｻｺ ﾅｵﾄ</t>
  </si>
  <si>
    <t>辻野　到磨</t>
  </si>
  <si>
    <t>ﾂｼﾞﾉ ﾄｳﾏ</t>
  </si>
  <si>
    <t>花輪　駿也</t>
  </si>
  <si>
    <t>ﾊﾅﾜ ｼｭﾝﾔ</t>
  </si>
  <si>
    <t>朝日　善紀</t>
  </si>
  <si>
    <t>ｱｻﾋ ﾖｼｷ</t>
  </si>
  <si>
    <t>安藤　駿太</t>
  </si>
  <si>
    <t>ｱﾝﾄﾞｳ ｼｭﾝﾀ</t>
  </si>
  <si>
    <t>桜木　隆伍</t>
  </si>
  <si>
    <t>ｻｸﾗｷﾞ ﾘｭｳｺﾞ</t>
  </si>
  <si>
    <t>鈴木　拓朗</t>
  </si>
  <si>
    <t>平山　悠太</t>
  </si>
  <si>
    <t>ﾋﾗﾔﾏ ﾕｳﾀ</t>
  </si>
  <si>
    <t>安田　壮太</t>
  </si>
  <si>
    <t>ﾔｽﾀﾞ ｿｳﾀ</t>
  </si>
  <si>
    <t>上野　想</t>
  </si>
  <si>
    <t>ｳｴﾉ ｿｳ</t>
  </si>
  <si>
    <t>石井　嵐</t>
  </si>
  <si>
    <t>ｲｼｲ ｱﾗｼ</t>
  </si>
  <si>
    <t>中嶋　陸</t>
  </si>
  <si>
    <t>ﾅｶｼﾞﾏ ﾘｸ</t>
  </si>
  <si>
    <t>木下　涼雅</t>
  </si>
  <si>
    <t>ｷﾉｼﾀ ﾘｮｳｶﾞ</t>
  </si>
  <si>
    <t>佐藤　祐杜</t>
  </si>
  <si>
    <t>ｻﾄｳ ﾕｳﾄ</t>
  </si>
  <si>
    <t>袴田　侑希</t>
  </si>
  <si>
    <t>ﾊｶﾏﾀ ﾕｳｷ</t>
  </si>
  <si>
    <t>福井　達也</t>
  </si>
  <si>
    <t>ﾌｸｲ ﾀﾂﾔ</t>
  </si>
  <si>
    <t>増田　裕太</t>
  </si>
  <si>
    <t>ﾏｽﾀﾞ ﾕｳﾀ</t>
  </si>
  <si>
    <t>中村　卓真</t>
  </si>
  <si>
    <t>ﾅｶﾑﾗ ﾀｸﾏ</t>
  </si>
  <si>
    <t>村松　祐志</t>
  </si>
  <si>
    <t>ﾑﾗﾏﾂ ﾕｳｼ</t>
  </si>
  <si>
    <t>吉川　千尋</t>
  </si>
  <si>
    <t>ﾖｼｶﾜ ﾁﾋﾛ</t>
  </si>
  <si>
    <t>金井　瑛志</t>
  </si>
  <si>
    <t>ｶﾅｲ ｴｲｼ</t>
  </si>
  <si>
    <t>居森　圭哉</t>
  </si>
  <si>
    <t>ｲﾓﾘ ｹｲﾔ</t>
  </si>
  <si>
    <t>河田　友峻</t>
  </si>
  <si>
    <t>ｶﾜﾀﾞ ﾄﾓﾀｶ</t>
  </si>
  <si>
    <t>篠原　理玖</t>
  </si>
  <si>
    <t>ｼﾉﾊﾗ ﾘｸ</t>
  </si>
  <si>
    <t>辻川　侑馬</t>
  </si>
  <si>
    <t>ﾂｼﾞｶﾜ ﾕｳﾏ</t>
  </si>
  <si>
    <t>牧野　泰河</t>
  </si>
  <si>
    <t>ﾏｷﾉ ﾀｲｶﾞ</t>
  </si>
  <si>
    <t>望月　滉洋</t>
  </si>
  <si>
    <t>ﾓﾁﾂﾞｷ ｺｳﾖｳ</t>
  </si>
  <si>
    <t>吉川　尚典</t>
  </si>
  <si>
    <t>ﾖｼｶﾜ ﾅｵﾉﾘ</t>
  </si>
  <si>
    <t>小川　真誉</t>
  </si>
  <si>
    <t>ｵｶﾞﾜ ﾏﾖ</t>
  </si>
  <si>
    <t>杉山　善紀</t>
  </si>
  <si>
    <t>ｽｷﾞﾔﾏ ﾖｼｷ</t>
  </si>
  <si>
    <t>田畑　論太郎</t>
  </si>
  <si>
    <t>ﾀﾊﾞﾀ ﾛﾝﾀﾛｳ</t>
  </si>
  <si>
    <t>千野　雅人</t>
  </si>
  <si>
    <t>ﾁﾉ ﾏｻﾄ</t>
  </si>
  <si>
    <t>長屋　暁大</t>
  </si>
  <si>
    <t>ﾅｶﾞﾔ ｱｷﾋﾛ</t>
  </si>
  <si>
    <t>平野　和弥</t>
  </si>
  <si>
    <t>ﾋﾗﾉ ｶｽﾞﾔ</t>
  </si>
  <si>
    <t>嶋崎　利紀</t>
  </si>
  <si>
    <t>ｼﾏｻﾞｷ ﾄｼﾉﾘ</t>
  </si>
  <si>
    <t>中山　俊弥</t>
  </si>
  <si>
    <t>ﾅｶﾔﾏ ｼｭﾝﾔ</t>
  </si>
  <si>
    <t>村田　貴紀</t>
  </si>
  <si>
    <t>ﾑﾗﾀ ﾀｶﾉﾘ</t>
  </si>
  <si>
    <t>和田　友祐</t>
  </si>
  <si>
    <t>ﾜﾀﾞ ﾕｳｽｹ</t>
  </si>
  <si>
    <t>金子　雅也</t>
  </si>
  <si>
    <t>ｶﾈｺ ﾏｻﾔ</t>
  </si>
  <si>
    <t>露口　陽平</t>
  </si>
  <si>
    <t>ﾂﾕｸﾞﾁ ﾖｳﾍｲ</t>
  </si>
  <si>
    <t>原　秀輔</t>
  </si>
  <si>
    <t>ﾊﾗ ｼｭｳｽｹ</t>
  </si>
  <si>
    <t>割田　圭祐</t>
  </si>
  <si>
    <t>ﾜﾘﾀ ｹｲｽｹ</t>
  </si>
  <si>
    <t>渡邉　直希</t>
  </si>
  <si>
    <t>ﾜﾀﾅﾍﾞ ﾅｵｷ</t>
  </si>
  <si>
    <t>菊池　昌太郎</t>
  </si>
  <si>
    <t>ｷｸﾁ ｼｮｳﾀﾛｳ</t>
  </si>
  <si>
    <t>増田　智也</t>
  </si>
  <si>
    <t>ﾏｽﾀﾞ ﾄﾓﾔ</t>
  </si>
  <si>
    <t>榊原　圭悟</t>
  </si>
  <si>
    <t>ｻｶｷﾊﾞﾗ ｹｲｺﾞ</t>
  </si>
  <si>
    <t>熊谷　康成</t>
  </si>
  <si>
    <t>ｸﾏｶﾞｲ ｺｳｾｲ</t>
  </si>
  <si>
    <t>米谷　悠希</t>
  </si>
  <si>
    <t>ﾖﾈﾀﾆ ﾊﾙｷ</t>
  </si>
  <si>
    <t>鈴木　雄登</t>
  </si>
  <si>
    <t>ｽｽﾞｷ ﾕｳﾄ</t>
  </si>
  <si>
    <t>堀江　暁</t>
  </si>
  <si>
    <t>ﾎﾘｴ ｱｷ</t>
  </si>
  <si>
    <t>平野　成</t>
  </si>
  <si>
    <t>ﾋﾗﾉ ﾅﾙ</t>
  </si>
  <si>
    <t>山下　徹</t>
  </si>
  <si>
    <t>ﾔﾏｼﾀ ﾄｵﾙ</t>
  </si>
  <si>
    <t>林　誉大</t>
  </si>
  <si>
    <t>ﾊﾔｼ ﾀｶﾋﾛ</t>
  </si>
  <si>
    <t>木下　雅大</t>
  </si>
  <si>
    <t>ｷﾉｼﾀ ﾏｻﾋﾛ</t>
  </si>
  <si>
    <t>平　元貴</t>
  </si>
  <si>
    <t>ﾀｲﾗ ｹﾞﾝｷ</t>
  </si>
  <si>
    <t>八木　大輝</t>
  </si>
  <si>
    <t>ﾔｷﾞ ﾀﾞｲｷ</t>
  </si>
  <si>
    <t>伊藤　史苑</t>
  </si>
  <si>
    <t>ｲﾄｳ ｼｵﾝ</t>
  </si>
  <si>
    <t>横川　葵</t>
  </si>
  <si>
    <t>ﾖｺｶﾜ ｱｵｲ</t>
  </si>
  <si>
    <t>両角　裕哉</t>
  </si>
  <si>
    <t>ﾓﾛｽﾞﾐ ﾕｳﾔ</t>
  </si>
  <si>
    <t>小泉　登</t>
  </si>
  <si>
    <t>ｺｲｽﾞﾐ ﾉﾎﾞﾙ</t>
  </si>
  <si>
    <t>山守　拓巳</t>
  </si>
  <si>
    <t>ﾔﾏﾓﾘ ﾀｸﾐ</t>
  </si>
  <si>
    <t>D1</t>
  </si>
  <si>
    <t>ｓ2</t>
  </si>
  <si>
    <t>Kyohei</t>
    <phoneticPr fontId="19"/>
  </si>
  <si>
    <t>KANBAYASHI</t>
    <phoneticPr fontId="19"/>
  </si>
  <si>
    <t>Yutaro</t>
    <phoneticPr fontId="19"/>
  </si>
  <si>
    <t>UEJI</t>
    <phoneticPr fontId="19"/>
  </si>
  <si>
    <t>Masaki</t>
    <phoneticPr fontId="19"/>
  </si>
  <si>
    <t>KAWAHATA</t>
    <phoneticPr fontId="19"/>
  </si>
  <si>
    <t>KOMATSU</t>
    <phoneticPr fontId="19"/>
  </si>
  <si>
    <t>TSUNEMORI</t>
    <phoneticPr fontId="19"/>
  </si>
  <si>
    <t>Shunta</t>
    <phoneticPr fontId="19"/>
  </si>
  <si>
    <t>TORII</t>
    <phoneticPr fontId="19"/>
  </si>
  <si>
    <t>Seiya</t>
    <phoneticPr fontId="19"/>
  </si>
  <si>
    <t>BABAGUCHI</t>
    <phoneticPr fontId="19"/>
  </si>
  <si>
    <t>Hirotaka</t>
    <phoneticPr fontId="19"/>
  </si>
  <si>
    <t>MARUCHI</t>
    <phoneticPr fontId="19"/>
  </si>
  <si>
    <t>Masato</t>
    <phoneticPr fontId="19"/>
  </si>
  <si>
    <t>UMEMOTO</t>
    <phoneticPr fontId="19"/>
  </si>
  <si>
    <t>KAMINO</t>
    <phoneticPr fontId="19"/>
  </si>
  <si>
    <t>Etsutaro</t>
    <phoneticPr fontId="19"/>
  </si>
  <si>
    <t>INAMI</t>
    <phoneticPr fontId="19"/>
  </si>
  <si>
    <t>Hidekazu</t>
    <phoneticPr fontId="19"/>
  </si>
  <si>
    <t>Shunichiro</t>
    <phoneticPr fontId="19"/>
  </si>
  <si>
    <t>TEISHI</t>
    <phoneticPr fontId="19"/>
  </si>
  <si>
    <t>Ryouta</t>
    <phoneticPr fontId="19"/>
  </si>
  <si>
    <t>WASINO</t>
    <phoneticPr fontId="19"/>
  </si>
  <si>
    <t>Yuiti</t>
    <phoneticPr fontId="19"/>
  </si>
  <si>
    <t>MINOURA</t>
    <phoneticPr fontId="19"/>
  </si>
  <si>
    <t>Tomohiro</t>
    <phoneticPr fontId="19"/>
  </si>
  <si>
    <t>MITA</t>
    <phoneticPr fontId="19"/>
  </si>
  <si>
    <t xml:space="preserve">ITO </t>
    <phoneticPr fontId="19"/>
  </si>
  <si>
    <t>Keito</t>
    <phoneticPr fontId="19"/>
  </si>
  <si>
    <t xml:space="preserve">EZAKI </t>
    <phoneticPr fontId="19"/>
  </si>
  <si>
    <t>Nobuyuki</t>
    <phoneticPr fontId="19"/>
  </si>
  <si>
    <t xml:space="preserve">OKAMURA </t>
    <phoneticPr fontId="19"/>
  </si>
  <si>
    <t xml:space="preserve">SUWA </t>
    <phoneticPr fontId="19"/>
  </si>
  <si>
    <t>Taiyo</t>
    <phoneticPr fontId="19"/>
  </si>
  <si>
    <t xml:space="preserve">HASHIMOTO </t>
    <phoneticPr fontId="19"/>
  </si>
  <si>
    <t>Ryota</t>
    <phoneticPr fontId="19"/>
  </si>
  <si>
    <t>So</t>
    <phoneticPr fontId="19"/>
  </si>
  <si>
    <t>Ken</t>
    <phoneticPr fontId="19"/>
  </si>
  <si>
    <t>TANAHASHI</t>
    <phoneticPr fontId="19"/>
  </si>
  <si>
    <t>ADACHI</t>
    <phoneticPr fontId="19"/>
  </si>
  <si>
    <t>IKAWA</t>
    <phoneticPr fontId="19"/>
  </si>
  <si>
    <t>Satoshi</t>
    <phoneticPr fontId="19"/>
  </si>
  <si>
    <t>IYO</t>
    <phoneticPr fontId="19"/>
  </si>
  <si>
    <t>Norito</t>
    <phoneticPr fontId="19"/>
  </si>
  <si>
    <t>HAMAZAKI</t>
    <phoneticPr fontId="19"/>
  </si>
  <si>
    <t>FUJIKAWA</t>
    <phoneticPr fontId="19"/>
  </si>
  <si>
    <t>NAKANISI</t>
    <phoneticPr fontId="19"/>
  </si>
  <si>
    <t xml:space="preserve">NARUSE </t>
    <phoneticPr fontId="19"/>
  </si>
  <si>
    <t>MITANI</t>
    <phoneticPr fontId="19"/>
  </si>
  <si>
    <t>MIMURA</t>
    <phoneticPr fontId="19"/>
  </si>
  <si>
    <t>Kenshi</t>
    <phoneticPr fontId="19"/>
  </si>
  <si>
    <t>ISODA</t>
    <phoneticPr fontId="19"/>
  </si>
  <si>
    <t>KASAHARA</t>
    <phoneticPr fontId="19"/>
  </si>
  <si>
    <t>Maaya</t>
    <phoneticPr fontId="19"/>
  </si>
  <si>
    <t>MOTOI</t>
    <phoneticPr fontId="19"/>
  </si>
  <si>
    <t>JINNO</t>
    <phoneticPr fontId="19"/>
  </si>
  <si>
    <t>Koyu</t>
    <phoneticPr fontId="19"/>
  </si>
  <si>
    <t>ISA</t>
    <phoneticPr fontId="19"/>
  </si>
  <si>
    <t>INO</t>
    <phoneticPr fontId="19"/>
  </si>
  <si>
    <t>KOIDE</t>
    <phoneticPr fontId="19"/>
  </si>
  <si>
    <t>Hikaru</t>
    <phoneticPr fontId="19"/>
  </si>
  <si>
    <t>Ryoto</t>
    <phoneticPr fontId="19"/>
  </si>
  <si>
    <t>SAKAI</t>
    <phoneticPr fontId="19"/>
  </si>
  <si>
    <t>SAWAYAMA</t>
    <phoneticPr fontId="19"/>
  </si>
  <si>
    <t>Hiroya</t>
    <phoneticPr fontId="19"/>
  </si>
  <si>
    <t>YONEKURA</t>
    <phoneticPr fontId="19"/>
  </si>
  <si>
    <t>WADA</t>
    <phoneticPr fontId="19"/>
  </si>
  <si>
    <t>Gosuke</t>
    <phoneticPr fontId="19"/>
  </si>
  <si>
    <t>KUNUGI</t>
    <phoneticPr fontId="19"/>
  </si>
  <si>
    <t>Keitaro</t>
    <phoneticPr fontId="19"/>
  </si>
  <si>
    <t>KURITA</t>
    <phoneticPr fontId="19"/>
  </si>
  <si>
    <t>SAKO</t>
    <phoneticPr fontId="19"/>
  </si>
  <si>
    <t>Naoto</t>
    <phoneticPr fontId="19"/>
  </si>
  <si>
    <t>TSUJINO</t>
    <phoneticPr fontId="19"/>
  </si>
  <si>
    <t>Toma</t>
    <phoneticPr fontId="19"/>
  </si>
  <si>
    <t>HANAWA</t>
    <phoneticPr fontId="19"/>
  </si>
  <si>
    <t>Shunya</t>
    <phoneticPr fontId="19"/>
  </si>
  <si>
    <t>ASAHI</t>
    <phoneticPr fontId="19"/>
  </si>
  <si>
    <t>SAKURAGI</t>
    <phoneticPr fontId="19"/>
  </si>
  <si>
    <t>Ryugo</t>
    <phoneticPr fontId="19"/>
  </si>
  <si>
    <t>Takuro</t>
    <phoneticPr fontId="19"/>
  </si>
  <si>
    <t>HIRAYAMA</t>
    <phoneticPr fontId="19"/>
  </si>
  <si>
    <t>YASUDA</t>
    <phoneticPr fontId="19"/>
  </si>
  <si>
    <t>Sota</t>
    <phoneticPr fontId="19"/>
  </si>
  <si>
    <t>ISHII</t>
    <phoneticPr fontId="19"/>
  </si>
  <si>
    <t>Arashi</t>
    <phoneticPr fontId="19"/>
  </si>
  <si>
    <t>NAKAJIMA</t>
    <phoneticPr fontId="19"/>
  </si>
  <si>
    <t>KINOSHITA</t>
    <phoneticPr fontId="19"/>
  </si>
  <si>
    <t>Ryoga</t>
    <phoneticPr fontId="19"/>
  </si>
  <si>
    <t>HAKAMATA</t>
    <phoneticPr fontId="19"/>
  </si>
  <si>
    <t>FUKUI</t>
    <phoneticPr fontId="19"/>
  </si>
  <si>
    <t>Yushi</t>
    <phoneticPr fontId="19"/>
  </si>
  <si>
    <t>Chihiro</t>
    <phoneticPr fontId="19"/>
  </si>
  <si>
    <t>KANAI</t>
    <phoneticPr fontId="19"/>
  </si>
  <si>
    <t>Eishi</t>
    <phoneticPr fontId="19"/>
  </si>
  <si>
    <t>IMORI</t>
    <phoneticPr fontId="19"/>
  </si>
  <si>
    <t>KAWADA</t>
    <phoneticPr fontId="19"/>
  </si>
  <si>
    <t>SHINOHARA</t>
    <phoneticPr fontId="19"/>
  </si>
  <si>
    <t>TSUJIKAWA</t>
    <phoneticPr fontId="19"/>
  </si>
  <si>
    <t>Yuma</t>
    <phoneticPr fontId="19"/>
  </si>
  <si>
    <t>MAKINO</t>
    <phoneticPr fontId="19"/>
  </si>
  <si>
    <t>MOCHIZUKI</t>
    <phoneticPr fontId="19"/>
  </si>
  <si>
    <t>Naonori</t>
    <phoneticPr fontId="19"/>
  </si>
  <si>
    <t>Mayo</t>
    <phoneticPr fontId="19"/>
  </si>
  <si>
    <t>TABATA</t>
    <phoneticPr fontId="19"/>
  </si>
  <si>
    <t>Rontaro</t>
    <phoneticPr fontId="19"/>
  </si>
  <si>
    <t>CHINO</t>
    <phoneticPr fontId="19"/>
  </si>
  <si>
    <t>NAGAYA</t>
    <phoneticPr fontId="19"/>
  </si>
  <si>
    <t>Akirhiro</t>
    <phoneticPr fontId="19"/>
  </si>
  <si>
    <t>HIRANO</t>
    <phoneticPr fontId="19"/>
  </si>
  <si>
    <t>Kazuya</t>
    <phoneticPr fontId="19"/>
  </si>
  <si>
    <t>SHIMAZAKI</t>
    <phoneticPr fontId="19"/>
  </si>
  <si>
    <t>Toshinori</t>
    <phoneticPr fontId="19"/>
  </si>
  <si>
    <t>KANEKO</t>
    <phoneticPr fontId="19"/>
  </si>
  <si>
    <t>TSUYUGUCHI</t>
    <phoneticPr fontId="19"/>
  </si>
  <si>
    <t>Yohei</t>
    <phoneticPr fontId="19"/>
  </si>
  <si>
    <t>WARITA</t>
    <phoneticPr fontId="19"/>
  </si>
  <si>
    <t>Shotarou</t>
    <phoneticPr fontId="19"/>
  </si>
  <si>
    <t>SAKAKIBARA</t>
    <phoneticPr fontId="19"/>
  </si>
  <si>
    <t>KUMAGAI</t>
    <phoneticPr fontId="19"/>
  </si>
  <si>
    <t>Kosei</t>
    <phoneticPr fontId="19"/>
  </si>
  <si>
    <t>YONETANI</t>
    <phoneticPr fontId="19"/>
  </si>
  <si>
    <t>HORIE</t>
    <phoneticPr fontId="19"/>
  </si>
  <si>
    <t>Aki</t>
    <phoneticPr fontId="19"/>
  </si>
  <si>
    <t xml:space="preserve">HIRANO </t>
    <phoneticPr fontId="19"/>
  </si>
  <si>
    <t>Naru</t>
    <phoneticPr fontId="19"/>
  </si>
  <si>
    <t>Toru</t>
    <phoneticPr fontId="19"/>
  </si>
  <si>
    <t xml:space="preserve">HAYASHI </t>
    <phoneticPr fontId="19"/>
  </si>
  <si>
    <t>Masahiro</t>
    <phoneticPr fontId="19"/>
  </si>
  <si>
    <t>TAIRA</t>
    <phoneticPr fontId="19"/>
  </si>
  <si>
    <t>YAGI</t>
    <phoneticPr fontId="19"/>
  </si>
  <si>
    <t>Shion</t>
    <phoneticPr fontId="19"/>
  </si>
  <si>
    <t>YOKOKAWA</t>
    <phoneticPr fontId="19"/>
  </si>
  <si>
    <t>MOROZUMI</t>
    <phoneticPr fontId="19"/>
  </si>
  <si>
    <t>Nooboru</t>
    <phoneticPr fontId="19"/>
  </si>
  <si>
    <t>YAMAMORI</t>
    <phoneticPr fontId="19"/>
  </si>
  <si>
    <t>鈴鹿大学</t>
  </si>
  <si>
    <t>小林　はづき</t>
  </si>
  <si>
    <t>ｺﾊﾞﾔｼ ﾊﾂﾞｷ</t>
  </si>
  <si>
    <t>江嵜　陽香</t>
  </si>
  <si>
    <t>ｴｻｷ ﾊﾙｶ</t>
  </si>
  <si>
    <t>高木　瑞花</t>
  </si>
  <si>
    <t>ﾀｶｷﾞ ﾐｽﾞｶ</t>
  </si>
  <si>
    <t>古川　芽依</t>
  </si>
  <si>
    <t>ﾌﾙｶﾜ ﾒｲ</t>
  </si>
  <si>
    <t>堺　晴香</t>
  </si>
  <si>
    <t>ｻｶｲ ﾊﾙｶ</t>
  </si>
  <si>
    <t>佐藤　夕貴</t>
  </si>
  <si>
    <t>ｻﾄｳ ﾕｳｷ</t>
  </si>
  <si>
    <t>長尾　里奈</t>
  </si>
  <si>
    <t>ﾅｶﾞｵ ﾘﾅ</t>
  </si>
  <si>
    <t>夏目　妃那子</t>
  </si>
  <si>
    <t>ﾅﾂﾒ ﾋﾅｺ</t>
  </si>
  <si>
    <t>山崎　真梨</t>
  </si>
  <si>
    <t>ﾔﾏｻﾞｷ ﾏﾘ</t>
  </si>
  <si>
    <t>伊藤　美穂</t>
  </si>
  <si>
    <t>ｲﾄｳ ﾐﾎ</t>
  </si>
  <si>
    <t>新貝　桃子</t>
  </si>
  <si>
    <t>ｼﾝｶｲ ﾓﾓｺ</t>
  </si>
  <si>
    <t>中世古　祥惠</t>
  </si>
  <si>
    <t>ﾅｶｾｺ ｻﾁｴ</t>
  </si>
  <si>
    <t>野崎　まりん</t>
  </si>
  <si>
    <t>ﾉｻﾞｷ ﾏﾘﾝ</t>
  </si>
  <si>
    <t>松葉　みなみ</t>
  </si>
  <si>
    <t>ﾏﾂﾊﾞ ﾐﾅﾐ</t>
  </si>
  <si>
    <t>栢　愛莉</t>
  </si>
  <si>
    <t>ｶﾔ ｱｲﾘ</t>
  </si>
  <si>
    <t>服部　愛美</t>
  </si>
  <si>
    <t>ﾊｯﾄﾘ ﾏﾅﾐ</t>
  </si>
  <si>
    <t>伊藤　彩夏</t>
  </si>
  <si>
    <t>ｲﾄｳ ｱﾔｶ</t>
  </si>
  <si>
    <t>前村　絢音</t>
  </si>
  <si>
    <t>ﾏｴﾑﾗ ｱﾔﾈ</t>
  </si>
  <si>
    <t>松坂　果歩</t>
  </si>
  <si>
    <t>ﾏﾂｻｶ ｶﾎ</t>
  </si>
  <si>
    <t>渡邉　明花</t>
  </si>
  <si>
    <t>ﾜﾀﾅﾍﾞ ﾊﾙｶ</t>
  </si>
  <si>
    <t>淺野　紗綺</t>
  </si>
  <si>
    <t>金子　麻衣</t>
  </si>
  <si>
    <t>ｶﾈｺ ﾏｲ</t>
  </si>
  <si>
    <t>駒木　遥</t>
  </si>
  <si>
    <t>ｺﾏｷ ﾊﾙｶ</t>
  </si>
  <si>
    <t>近澤　奈々</t>
  </si>
  <si>
    <t>ﾁｶｻﾞﾜ ﾅﾅ</t>
  </si>
  <si>
    <t>有ヶ谷　真由</t>
  </si>
  <si>
    <t>ｱﾘｶﾞﾔ ﾏﾕ</t>
  </si>
  <si>
    <t>佐野　紗智子</t>
  </si>
  <si>
    <t>ｻﾉ ｻﾁｺ</t>
  </si>
  <si>
    <t>田中　優帆</t>
  </si>
  <si>
    <t>ﾀﾅｶ ﾕｳﾎ</t>
  </si>
  <si>
    <t>畑　祐希</t>
  </si>
  <si>
    <t>ﾊﾀ ﾕｳｷ</t>
  </si>
  <si>
    <t>松浦　すみれ</t>
  </si>
  <si>
    <t>ﾏﾂｳﾗ ｽﾐﾚ</t>
  </si>
  <si>
    <t>森野　舞花</t>
  </si>
  <si>
    <t>ﾓﾘﾉ ﾏｲｶ</t>
  </si>
  <si>
    <t>天羽　桜子</t>
  </si>
  <si>
    <t>ｱﾓｳ ｻｸﾗｺ</t>
  </si>
  <si>
    <t>池谷　菜摘</t>
  </si>
  <si>
    <t>ｲｹﾔ ﾅﾂﾐ</t>
  </si>
  <si>
    <t>市川　くるみ</t>
  </si>
  <si>
    <t>ｲﾁｶﾜ ｸﾙﾐ</t>
  </si>
  <si>
    <t>坂本　唯</t>
  </si>
  <si>
    <t>ｻｶﾓﾄ ﾕｲ</t>
  </si>
  <si>
    <t>芝田　凪紗</t>
  </si>
  <si>
    <t>ｼﾊﾞﾀ ﾅｷﾞｻ</t>
  </si>
  <si>
    <t>萩原　那緒</t>
  </si>
  <si>
    <t>ﾊｷﾞﾜﾗ ﾅｵ</t>
  </si>
  <si>
    <t>加藤　楓</t>
  </si>
  <si>
    <t>ｶﾄｳ ｶｴﾃﾞ</t>
  </si>
  <si>
    <t>金森　彩葉</t>
  </si>
  <si>
    <t>ｶﾅﾓﾘ ｱﾔﾊ</t>
  </si>
  <si>
    <t>鈴木　結花</t>
  </si>
  <si>
    <t>ｽｽﾞｷ ﾕｳｶ</t>
  </si>
  <si>
    <t>藤浪　茉央</t>
  </si>
  <si>
    <t>ﾌｼﾞﾅﾐ ﾏｵ</t>
  </si>
  <si>
    <t>矢崎　晴子</t>
  </si>
  <si>
    <t>ﾔｻﾞｷ ﾊﾙｺ</t>
  </si>
  <si>
    <t>米澤　詩織</t>
  </si>
  <si>
    <t>ﾖﾈｻﾞﾜ ｼｵﾘ</t>
  </si>
  <si>
    <t>伊藤　優衣</t>
  </si>
  <si>
    <t>ｲﾄｳ ﾕｲ</t>
  </si>
  <si>
    <t>高橋　未奈</t>
  </si>
  <si>
    <t>ﾀｶﾊｼ ﾐﾅ</t>
  </si>
  <si>
    <t>前田　乙乃</t>
  </si>
  <si>
    <t>ﾏｴﾀﾞ ｵﾄﾉ</t>
  </si>
  <si>
    <t>曽場尾　菜摘</t>
  </si>
  <si>
    <t>ｿﾊﾞｵ ﾅﾂﾐ</t>
  </si>
  <si>
    <t>太田　成美</t>
  </si>
  <si>
    <t>ｵｵﾀ ﾅﾙﾐ</t>
  </si>
  <si>
    <t>遠藤　みなみ</t>
  </si>
  <si>
    <t>ｴﾝﾄﾞｳ ﾐﾅﾐ</t>
  </si>
  <si>
    <t>ムネネ　メリー</t>
  </si>
  <si>
    <t>ﾑﾈﾈ ﾒﾘｰ</t>
  </si>
  <si>
    <t>加藤　遥</t>
  </si>
  <si>
    <t>ｶﾄｳ ﾊﾙｶ</t>
  </si>
  <si>
    <t>Hazuki</t>
    <phoneticPr fontId="19"/>
  </si>
  <si>
    <t>TAKAGI</t>
    <phoneticPr fontId="19"/>
  </si>
  <si>
    <t>Mizuka</t>
    <phoneticPr fontId="19"/>
  </si>
  <si>
    <t>HURUKAWA</t>
    <phoneticPr fontId="19"/>
  </si>
  <si>
    <t>Mei</t>
    <phoneticPr fontId="19"/>
  </si>
  <si>
    <t>NAGAO</t>
    <phoneticPr fontId="19"/>
  </si>
  <si>
    <t>NATSUME</t>
    <phoneticPr fontId="19"/>
  </si>
  <si>
    <t>Hinako</t>
    <phoneticPr fontId="19"/>
  </si>
  <si>
    <t>Mari</t>
    <phoneticPr fontId="19"/>
  </si>
  <si>
    <t>Miho</t>
    <phoneticPr fontId="19"/>
  </si>
  <si>
    <t>Momoko</t>
    <phoneticPr fontId="19"/>
  </si>
  <si>
    <t>NAKASEKO</t>
    <phoneticPr fontId="19"/>
  </si>
  <si>
    <t>Sachie</t>
    <phoneticPr fontId="19"/>
  </si>
  <si>
    <t>NOZAKI</t>
    <phoneticPr fontId="19"/>
  </si>
  <si>
    <t>Marin</t>
    <phoneticPr fontId="19"/>
  </si>
  <si>
    <t>MATSUBA</t>
    <phoneticPr fontId="19"/>
  </si>
  <si>
    <t>Minami</t>
    <phoneticPr fontId="19"/>
  </si>
  <si>
    <t>KAYA</t>
    <phoneticPr fontId="19"/>
  </si>
  <si>
    <t>Manami</t>
    <phoneticPr fontId="19"/>
  </si>
  <si>
    <t>MAEMURA</t>
    <phoneticPr fontId="19"/>
  </si>
  <si>
    <t>Ayane</t>
    <phoneticPr fontId="19"/>
  </si>
  <si>
    <t>MZTSUSAKA</t>
    <phoneticPr fontId="19"/>
  </si>
  <si>
    <t>ASANO</t>
    <phoneticPr fontId="19"/>
  </si>
  <si>
    <t>KOMAKI</t>
    <phoneticPr fontId="19"/>
  </si>
  <si>
    <t>CHIKAZAWA</t>
    <phoneticPr fontId="19"/>
  </si>
  <si>
    <t>ARIGAYA</t>
    <phoneticPr fontId="19"/>
  </si>
  <si>
    <t>SANO</t>
    <phoneticPr fontId="19"/>
  </si>
  <si>
    <t>Sachiko</t>
    <phoneticPr fontId="19"/>
  </si>
  <si>
    <t>Yuho</t>
    <phoneticPr fontId="19"/>
  </si>
  <si>
    <t>MATSUURA</t>
    <phoneticPr fontId="19"/>
  </si>
  <si>
    <t>Sumire</t>
    <phoneticPr fontId="19"/>
  </si>
  <si>
    <t>MORINO</t>
    <phoneticPr fontId="19"/>
  </si>
  <si>
    <t>Maika</t>
    <phoneticPr fontId="19"/>
  </si>
  <si>
    <t>AMO</t>
    <phoneticPr fontId="19"/>
  </si>
  <si>
    <t>Sakurako</t>
    <phoneticPr fontId="19"/>
  </si>
  <si>
    <t>IKEYA</t>
    <phoneticPr fontId="19"/>
  </si>
  <si>
    <t>Natsumi</t>
    <phoneticPr fontId="19"/>
  </si>
  <si>
    <t>ICHIKAWA</t>
    <phoneticPr fontId="19"/>
  </si>
  <si>
    <t>Kurumi</t>
    <phoneticPr fontId="19"/>
  </si>
  <si>
    <t>SAKAMOTO</t>
    <phoneticPr fontId="19"/>
  </si>
  <si>
    <t>Nagisa</t>
    <phoneticPr fontId="19"/>
  </si>
  <si>
    <t>HAGIWARA</t>
    <phoneticPr fontId="19"/>
  </si>
  <si>
    <t>KANAMORI</t>
    <phoneticPr fontId="19"/>
  </si>
  <si>
    <t>Ayaha</t>
    <phoneticPr fontId="19"/>
  </si>
  <si>
    <t>FUJINAMI</t>
    <phoneticPr fontId="19"/>
  </si>
  <si>
    <t>Mao</t>
    <phoneticPr fontId="19"/>
  </si>
  <si>
    <t>YAZAKI</t>
    <phoneticPr fontId="19"/>
  </si>
  <si>
    <t>Haruko</t>
    <phoneticPr fontId="19"/>
  </si>
  <si>
    <t>YONEZAWA</t>
    <phoneticPr fontId="19"/>
  </si>
  <si>
    <t>Shiori</t>
    <phoneticPr fontId="19"/>
  </si>
  <si>
    <t>Mina</t>
    <phoneticPr fontId="19"/>
  </si>
  <si>
    <t>Otono</t>
    <phoneticPr fontId="19"/>
  </si>
  <si>
    <t>SOBAO</t>
    <phoneticPr fontId="19"/>
  </si>
  <si>
    <t>OOTA</t>
    <phoneticPr fontId="19"/>
  </si>
  <si>
    <t>MUNENE</t>
    <phoneticPr fontId="19"/>
  </si>
  <si>
    <t>Mary</t>
    <phoneticPr fontId="19"/>
  </si>
  <si>
    <t>ケニア</t>
  </si>
  <si>
    <t>KEN</t>
    <phoneticPr fontId="19"/>
  </si>
  <si>
    <t>藤田医科大学</t>
  </si>
  <si>
    <t>岡村　圭祐</t>
    <rPh sb="4" eb="5">
      <t>スケ</t>
    </rPh>
    <phoneticPr fontId="19"/>
  </si>
  <si>
    <t>ｵｶﾑﾗ ｹｲｽｹ</t>
  </si>
  <si>
    <t>安藤　孝浩</t>
  </si>
  <si>
    <t>ｱﾝﾄﾞｳ ﾀｶﾋﾛ</t>
  </si>
  <si>
    <t>尾河　亮太</t>
  </si>
  <si>
    <t>ｵｶﾞﾜ ﾘｮｳﾀ</t>
  </si>
  <si>
    <t>幸前　達哉</t>
  </si>
  <si>
    <t>ｺｳｾﾞﾝ ﾀﾂﾔ</t>
  </si>
  <si>
    <t>松下　慧五</t>
  </si>
  <si>
    <t>ﾏﾂｼﾀ ｹｲｺﾞ</t>
  </si>
  <si>
    <t>横山　竜起</t>
  </si>
  <si>
    <t>ﾖｺﾔﾏ ﾀﾂｷ</t>
  </si>
  <si>
    <t>古山 江丸</t>
  </si>
  <si>
    <t>ﾌﾙﾔﾏ ｴﾏﾙ</t>
  </si>
  <si>
    <t>鈴木 崇史</t>
  </si>
  <si>
    <t>ｽｽﾞｷ ﾀｶﾌﾐ</t>
  </si>
  <si>
    <t>松尾　諒介</t>
  </si>
  <si>
    <t>ﾏﾂｵ ﾘｮｳｽｹ</t>
  </si>
  <si>
    <t>三好　将生</t>
  </si>
  <si>
    <t>ﾐﾖｼ ﾏｻｵ</t>
  </si>
  <si>
    <t>上野　智貴</t>
  </si>
  <si>
    <t>ｳｴﾉ ﾄﾓｷ</t>
  </si>
  <si>
    <t>青山　慶星</t>
  </si>
  <si>
    <t>ｱｵﾔﾏ ｹｲｾｲ</t>
  </si>
  <si>
    <t>鈴木　健生</t>
  </si>
  <si>
    <t>ｽｽﾞｷ ｹﾝｼｮｳ</t>
  </si>
  <si>
    <t>斎藤　諒弥</t>
  </si>
  <si>
    <t>ｻｲﾄｳ ﾘｮｳﾔ</t>
  </si>
  <si>
    <t>有田　凱</t>
  </si>
  <si>
    <t>ｱﾘﾀ ｶﾞｲ</t>
  </si>
  <si>
    <t>澤村　樹</t>
  </si>
  <si>
    <t>ｻﾜﾑﾗ ﾀﾂｷ</t>
  </si>
  <si>
    <t>吉川　竜平</t>
  </si>
  <si>
    <t>ﾖｼｶﾜ ﾀｯﾍﾟｲ</t>
  </si>
  <si>
    <t>陶山　海鷹</t>
  </si>
  <si>
    <t>ｽﾔﾏ ﾐﾀｶ</t>
  </si>
  <si>
    <t>丹田　翔也</t>
  </si>
  <si>
    <t>ﾀﾝﾀﾞ ｼｮｳﾔ</t>
  </si>
  <si>
    <t>東　祥永</t>
  </si>
  <si>
    <t>ｱｽﾞﾏ ｼｮｳｴｲ</t>
  </si>
  <si>
    <t>松崎　稜</t>
  </si>
  <si>
    <t>ﾏﾂｻﾞｷ ﾘｮｳ</t>
  </si>
  <si>
    <t>伊藤　竜海</t>
  </si>
  <si>
    <t>ｲﾄｳ ﾀﾂﾐ</t>
  </si>
  <si>
    <t>塩川　史也</t>
  </si>
  <si>
    <t>ｼｵｶﾜ ﾌﾐﾔ</t>
  </si>
  <si>
    <t>池ノ谷　健太郎</t>
  </si>
  <si>
    <t>ｲｹﾉﾔ ｹﾝﾀﾛｳ</t>
  </si>
  <si>
    <t>梅澤　拓也</t>
  </si>
  <si>
    <t>ｳﾒｻﾞﾜ ﾀｸﾔ</t>
  </si>
  <si>
    <t>曽川　鷹之</t>
  </si>
  <si>
    <t>ｿｶﾞﾜ ﾀｶﾕｷ</t>
  </si>
  <si>
    <t>山下 諒真</t>
  </si>
  <si>
    <t>前田　凌汰</t>
  </si>
  <si>
    <t>ﾏｴﾀﾞ ﾘｮｳﾀ</t>
  </si>
  <si>
    <t>齋藤　勇也</t>
  </si>
  <si>
    <t>ｻｲﾄｳ ﾕｳﾔ</t>
  </si>
  <si>
    <t>高井　駿</t>
  </si>
  <si>
    <t>ﾀｶｲ ｼｭﾝ</t>
  </si>
  <si>
    <t>久住　彩斗</t>
  </si>
  <si>
    <t>ｸｽﾞﾐ ｱﾔﾄ</t>
  </si>
  <si>
    <t>河野　健斗</t>
  </si>
  <si>
    <t>ｺｳﾉ ｹﾝﾄ</t>
  </si>
  <si>
    <t>溝口　将大</t>
  </si>
  <si>
    <t>ﾐｿﾞｸﾞﾁ ｼｮｳﾀ</t>
  </si>
  <si>
    <t>西村　侑真</t>
  </si>
  <si>
    <t>ﾆｼﾑﾗ ﾕｳﾏ</t>
  </si>
  <si>
    <t>池田　篤志</t>
  </si>
  <si>
    <t>ｲｹﾀﾞ ｱﾂｼ</t>
  </si>
  <si>
    <t>加藤　寛之</t>
  </si>
  <si>
    <t>ｶﾄｳ ﾋﾛﾕｷ</t>
  </si>
  <si>
    <t>菅　亮太</t>
  </si>
  <si>
    <t>ｽｶﾞ ﾘｮｳﾀ</t>
  </si>
  <si>
    <t>山口　理生</t>
  </si>
  <si>
    <t>ﾔﾏｸﾞﾁ ﾘｵ</t>
  </si>
  <si>
    <t>山崎　駆</t>
  </si>
  <si>
    <t>ﾔﾏｻﾞｷ ｶｹﾙ</t>
  </si>
  <si>
    <t>佐野　裕太</t>
  </si>
  <si>
    <t>ｻﾉ ﾕｳﾀ</t>
  </si>
  <si>
    <t>孝久　竜太郎</t>
  </si>
  <si>
    <t>ﾀｶﾋｻ ﾘｭｳﾀﾛｳ</t>
  </si>
  <si>
    <t>町田　直人</t>
  </si>
  <si>
    <t>ﾏﾁﾀﾞ ﾅｵﾄ</t>
  </si>
  <si>
    <t>尾川　知也</t>
  </si>
  <si>
    <t>ｵｶﾞﾜ ﾄﾓﾔ</t>
  </si>
  <si>
    <t>石神　夏実</t>
  </si>
  <si>
    <t>ｲｼｶﾞﾐ ﾅﾂﾐ</t>
  </si>
  <si>
    <t>大隅　亮太</t>
  </si>
  <si>
    <t>ｵｵｽﾐ ﾘｮｳﾀ</t>
  </si>
  <si>
    <t>副島　大輔</t>
  </si>
  <si>
    <t>ｿｴｼﾞﾏ ﾀﾞｲｽｹ</t>
  </si>
  <si>
    <t>小泉　潤</t>
  </si>
  <si>
    <t>ｺｲｽﾞﾐ ｼﾞｭﾝ</t>
  </si>
  <si>
    <t>河合　智貴</t>
  </si>
  <si>
    <t>ｶﾜｲ ﾄﾓｷ</t>
  </si>
  <si>
    <t>鐘森　栄作</t>
  </si>
  <si>
    <t>ｶﾈﾓﾘ ｴｲｻｸ</t>
  </si>
  <si>
    <t>佐藤 悠太郎</t>
  </si>
  <si>
    <t>ｻﾄｳ ﾕｳﾀﾛｳ</t>
  </si>
  <si>
    <t>大音師　一嘉</t>
  </si>
  <si>
    <t>ｵｵﾄｼ ｶｽﾞﾖｼ</t>
  </si>
  <si>
    <t>木保　太佑</t>
  </si>
  <si>
    <t>ｷﾎﾞ ﾀﾞｲｽｹ</t>
  </si>
  <si>
    <t>野神　壮也</t>
  </si>
  <si>
    <t>ﾉｶﾞﾐ ｿｳﾔ</t>
  </si>
  <si>
    <t>本村　旬</t>
  </si>
  <si>
    <t>ﾓﾄﾑﾗ ｼﾞｭﾝ</t>
  </si>
  <si>
    <t>坂田　昂駿</t>
  </si>
  <si>
    <t>ｻｶﾀ ﾀｶﾄｼ</t>
  </si>
  <si>
    <t>神畠　尚樹</t>
  </si>
  <si>
    <t>ｶﾐﾊﾀ ﾅｵｷ</t>
  </si>
  <si>
    <t>伊藤　僚英</t>
  </si>
  <si>
    <t>ｲﾄｳ ﾘｮｳｴｲ</t>
  </si>
  <si>
    <t>塚本　舜也</t>
  </si>
  <si>
    <t>ﾂｶﾓﾄ ｼｭﾝﾔ</t>
  </si>
  <si>
    <t>近藤　耀太郎</t>
  </si>
  <si>
    <t>ｺﾝﾄﾞｳ ﾖｳﾀﾛｳ</t>
  </si>
  <si>
    <t>古井　圭一</t>
  </si>
  <si>
    <t>ﾌﾙｲ ｹｲｲﾁ</t>
  </si>
  <si>
    <t>今村　壮志</t>
    <rPh sb="3" eb="4">
      <t>ソウ</t>
    </rPh>
    <phoneticPr fontId="19"/>
  </si>
  <si>
    <t>ｲﾏﾑﾗ ｿｳｼ</t>
  </si>
  <si>
    <t>中村　真太郎</t>
  </si>
  <si>
    <t>ﾅｶﾑﾗ ｼﾝﾀﾛｳ</t>
  </si>
  <si>
    <t>大橋　虎也</t>
  </si>
  <si>
    <t>ｵｵﾊｼ ｺｳﾔ</t>
  </si>
  <si>
    <t>平松　佑規</t>
  </si>
  <si>
    <t>ﾋﾗﾏﾂ ﾕｷ</t>
  </si>
  <si>
    <t>後藤　康輔</t>
  </si>
  <si>
    <t>ｺﾞﾄｳ ｺｳｽｹ</t>
  </si>
  <si>
    <t>岩瀬　悠之介</t>
  </si>
  <si>
    <t>ｲﾜｾ ﾕｳﾉｽｹ</t>
  </si>
  <si>
    <t>川口　大智</t>
  </si>
  <si>
    <t>ｶﾜｸﾞﾁ ﾀﾞｲﾁ</t>
  </si>
  <si>
    <t>田村　徹</t>
  </si>
  <si>
    <t>ﾀﾑﾗ ﾄｵﾙ</t>
  </si>
  <si>
    <t>山本　雄介</t>
  </si>
  <si>
    <t>ﾔﾏﾓﾄ ﾕｳｽｹ</t>
  </si>
  <si>
    <t>小池　代時</t>
  </si>
  <si>
    <t>ｺｲｹ ﾀﾞｲｼﾞ</t>
  </si>
  <si>
    <t>下嶋　悠馬</t>
  </si>
  <si>
    <t>ｼﾓｼﾞﾏ ﾕｳﾏ</t>
  </si>
  <si>
    <t>白川　耕太</t>
  </si>
  <si>
    <t>ｼﾗｶﾜ ｺｳﾀ</t>
  </si>
  <si>
    <t>杉浦　隆一</t>
  </si>
  <si>
    <t>ｽｷﾞｳﾗ ﾘｭｳｲﾁ</t>
  </si>
  <si>
    <t>成瀬　延豊</t>
  </si>
  <si>
    <t>ﾅﾙｾ ﾉﾌﾞﾄﾖ</t>
  </si>
  <si>
    <t>古瀬　友暉</t>
  </si>
  <si>
    <t>ﾌﾙｾ ﾕｳｷ</t>
  </si>
  <si>
    <t>山口　瑠星</t>
  </si>
  <si>
    <t>ﾔﾏｸﾞﾁ ﾘｭｳｾｲ</t>
  </si>
  <si>
    <t>竹内　優大</t>
  </si>
  <si>
    <t>ﾀｹｳﾁ ﾕｳﾀﾞｲ</t>
  </si>
  <si>
    <t>廣瀬　拓</t>
    <phoneticPr fontId="19"/>
  </si>
  <si>
    <t>ﾋﾛｾ ﾀｸ</t>
  </si>
  <si>
    <t>成瀬　貴文</t>
  </si>
  <si>
    <t>ﾅﾙｾ ﾀｶﾌﾐ</t>
  </si>
  <si>
    <t>伊藤　丈貴</t>
  </si>
  <si>
    <t>ｲﾄｳ ﾄﾓｷ</t>
  </si>
  <si>
    <t>3</t>
    <phoneticPr fontId="19"/>
  </si>
  <si>
    <t>KOZEN</t>
    <phoneticPr fontId="19"/>
  </si>
  <si>
    <t>YOKOYAMA</t>
    <phoneticPr fontId="19"/>
  </si>
  <si>
    <t>Tatsuki</t>
    <phoneticPr fontId="19"/>
  </si>
  <si>
    <t>FURUYAMA</t>
    <phoneticPr fontId="19"/>
  </si>
  <si>
    <t>Emaru</t>
    <phoneticPr fontId="19"/>
  </si>
  <si>
    <t>Takafumi</t>
    <phoneticPr fontId="19"/>
  </si>
  <si>
    <t>MATSUO</t>
    <phoneticPr fontId="19"/>
  </si>
  <si>
    <t>Ryosuke</t>
    <phoneticPr fontId="19"/>
  </si>
  <si>
    <t>MIYOSHI</t>
    <phoneticPr fontId="19"/>
  </si>
  <si>
    <t>Masao</t>
    <phoneticPr fontId="19"/>
  </si>
  <si>
    <t>Keisei</t>
    <phoneticPr fontId="19"/>
  </si>
  <si>
    <t>Kensho</t>
    <phoneticPr fontId="19"/>
  </si>
  <si>
    <t>ARITA</t>
    <phoneticPr fontId="19"/>
  </si>
  <si>
    <t>Gai</t>
    <phoneticPr fontId="19"/>
  </si>
  <si>
    <t>SAWAMURA</t>
    <phoneticPr fontId="19"/>
  </si>
  <si>
    <t>Tappei</t>
    <phoneticPr fontId="19"/>
  </si>
  <si>
    <t>SUYAMA</t>
    <phoneticPr fontId="19"/>
  </si>
  <si>
    <t>Mitaka</t>
    <phoneticPr fontId="19"/>
  </si>
  <si>
    <t>TANDA</t>
    <phoneticPr fontId="19"/>
  </si>
  <si>
    <t>AZUMA</t>
    <phoneticPr fontId="19"/>
  </si>
  <si>
    <t>Shoei</t>
    <phoneticPr fontId="19"/>
  </si>
  <si>
    <t>MATSUZAKI</t>
    <phoneticPr fontId="19"/>
  </si>
  <si>
    <t>Tatsumi</t>
    <phoneticPr fontId="19"/>
  </si>
  <si>
    <t>SHIOKAWA</t>
    <phoneticPr fontId="19"/>
  </si>
  <si>
    <t>Humiya</t>
    <phoneticPr fontId="19"/>
  </si>
  <si>
    <t>IKENOYA</t>
    <phoneticPr fontId="19"/>
  </si>
  <si>
    <t>UMEZAWA</t>
    <phoneticPr fontId="19"/>
  </si>
  <si>
    <t>Takuya</t>
    <phoneticPr fontId="19"/>
  </si>
  <si>
    <t>SOGAWA</t>
    <phoneticPr fontId="19"/>
  </si>
  <si>
    <t>Ryoma</t>
    <phoneticPr fontId="19"/>
  </si>
  <si>
    <t>TAKAI</t>
    <phoneticPr fontId="19"/>
  </si>
  <si>
    <t>KUZUMI</t>
    <phoneticPr fontId="19"/>
  </si>
  <si>
    <t>Ayato</t>
    <phoneticPr fontId="19"/>
  </si>
  <si>
    <t>KONO</t>
    <phoneticPr fontId="19"/>
  </si>
  <si>
    <t>MIZOGUCHI</t>
    <phoneticPr fontId="19"/>
  </si>
  <si>
    <t>NISHIMURA</t>
    <phoneticPr fontId="19"/>
  </si>
  <si>
    <t>Atsushi</t>
    <phoneticPr fontId="19"/>
  </si>
  <si>
    <t>Hiroyuki</t>
    <phoneticPr fontId="19"/>
  </si>
  <si>
    <t>TAKAHISA</t>
    <phoneticPr fontId="19"/>
  </si>
  <si>
    <t>Ryutaro</t>
    <phoneticPr fontId="19"/>
  </si>
  <si>
    <t>MACHIDA</t>
    <phoneticPr fontId="19"/>
  </si>
  <si>
    <t>ISHIGAMI</t>
    <phoneticPr fontId="19"/>
  </si>
  <si>
    <t>OSUMI</t>
    <phoneticPr fontId="19"/>
  </si>
  <si>
    <t>SOEJIMA</t>
    <phoneticPr fontId="19"/>
  </si>
  <si>
    <t>Jun</t>
    <phoneticPr fontId="19"/>
  </si>
  <si>
    <t>KANEMORI</t>
    <phoneticPr fontId="19"/>
  </si>
  <si>
    <t>Eisaku</t>
    <phoneticPr fontId="19"/>
  </si>
  <si>
    <t>OTOSHI</t>
    <phoneticPr fontId="19"/>
  </si>
  <si>
    <t>Kazuyoshi</t>
    <phoneticPr fontId="19"/>
  </si>
  <si>
    <t>KIBO</t>
    <phoneticPr fontId="19"/>
  </si>
  <si>
    <t>NOGAMI</t>
    <phoneticPr fontId="19"/>
  </si>
  <si>
    <t>Soya</t>
    <phoneticPr fontId="19"/>
  </si>
  <si>
    <t>MOTOMURA</t>
    <phoneticPr fontId="19"/>
  </si>
  <si>
    <t>SAKATA</t>
    <phoneticPr fontId="19"/>
  </si>
  <si>
    <t>Takatoshi</t>
    <phoneticPr fontId="19"/>
  </si>
  <si>
    <t>KAMIHATA</t>
    <phoneticPr fontId="19"/>
  </si>
  <si>
    <t>Ryoei</t>
    <phoneticPr fontId="19"/>
  </si>
  <si>
    <t>FURUI</t>
    <phoneticPr fontId="19"/>
  </si>
  <si>
    <t>Keiichi</t>
    <phoneticPr fontId="19"/>
  </si>
  <si>
    <t>IMAMURA</t>
    <phoneticPr fontId="19"/>
  </si>
  <si>
    <t>Soushi</t>
    <phoneticPr fontId="19"/>
  </si>
  <si>
    <t>Shintaro</t>
    <phoneticPr fontId="19"/>
  </si>
  <si>
    <t>HIRAMATSU</t>
    <phoneticPr fontId="19"/>
  </si>
  <si>
    <t>Yunosuke</t>
    <phoneticPr fontId="19"/>
  </si>
  <si>
    <t>Daiji</t>
    <phoneticPr fontId="19"/>
  </si>
  <si>
    <t>SHIMOJIMA</t>
    <phoneticPr fontId="19"/>
  </si>
  <si>
    <t>SHIRAKAWA</t>
    <phoneticPr fontId="19"/>
  </si>
  <si>
    <t>Nobutoyo</t>
    <phoneticPr fontId="19"/>
  </si>
  <si>
    <t>FURUSE</t>
    <phoneticPr fontId="19"/>
  </si>
  <si>
    <t>Yudai</t>
    <phoneticPr fontId="19"/>
  </si>
  <si>
    <t>HIROSE</t>
    <phoneticPr fontId="19"/>
  </si>
  <si>
    <t>Taku</t>
    <phoneticPr fontId="19"/>
  </si>
  <si>
    <t>平井　友里</t>
  </si>
  <si>
    <t>ﾋﾗｲ ﾕﾘ</t>
  </si>
  <si>
    <t>福井　未来</t>
  </si>
  <si>
    <t>ﾌｸｲ ﾐｸ</t>
  </si>
  <si>
    <t>花井　遥香</t>
  </si>
  <si>
    <t>ﾊﾅｲ ﾊﾙｶ</t>
  </si>
  <si>
    <t>栗原　彩</t>
  </si>
  <si>
    <t>ｸﾘﾊﾗ ｱﾔ</t>
  </si>
  <si>
    <t>井上　香穂</t>
  </si>
  <si>
    <t>ｲﾉｳｴ ｶﾎ</t>
  </si>
  <si>
    <t>伊藤　舞</t>
  </si>
  <si>
    <t>ｲﾄｳ ﾏｲ</t>
  </si>
  <si>
    <t>久保寺　桃花</t>
  </si>
  <si>
    <t>ｸﾎﾞﾃﾞﾗ ﾓﾓｶ</t>
  </si>
  <si>
    <t>松浦　明日菜</t>
  </si>
  <si>
    <t>ﾏﾂｳﾗ ｱｽﾅ</t>
  </si>
  <si>
    <t>中迫　志穂子</t>
  </si>
  <si>
    <t>ﾅｶｻﾞｺ ｼﾎｺ</t>
  </si>
  <si>
    <t>田添　里穂</t>
  </si>
  <si>
    <t>ﾀｿﾞｴ ﾘﾎ</t>
  </si>
  <si>
    <t>梶　蒼衣</t>
  </si>
  <si>
    <t>ｶｼﾞ ｱｵｲ</t>
  </si>
  <si>
    <t>加藤　沙耶香</t>
  </si>
  <si>
    <t>ｶﾄｳ ｻﾔｶ</t>
  </si>
  <si>
    <t>ララフィ　亜美奈</t>
  </si>
  <si>
    <t>ﾗﾗﾌｨ ｱﾐﾅ</t>
  </si>
  <si>
    <t>仲野　日菜</t>
  </si>
  <si>
    <t>ﾅｶﾉ ﾋﾅ</t>
  </si>
  <si>
    <t>森本　奈那</t>
  </si>
  <si>
    <t>ﾓﾘﾓﾄ ﾅﾅ</t>
  </si>
  <si>
    <t>尾嶋　志穂</t>
  </si>
  <si>
    <t>ｵｼﾞﾏ ｼﾎ</t>
  </si>
  <si>
    <t>金井　香瑠</t>
  </si>
  <si>
    <t>ｶﾅｲ ｶｵﾙ</t>
  </si>
  <si>
    <t>仲原　凪歩</t>
  </si>
  <si>
    <t>ﾅｶﾊﾗ ﾅｷﾞﾎ</t>
  </si>
  <si>
    <t>長谷川　葉月</t>
  </si>
  <si>
    <t>ﾊｾｶﾞﾜ ﾊﾂﾞｷ</t>
  </si>
  <si>
    <t>中村　美公</t>
  </si>
  <si>
    <t>ﾅｶﾑﾗ ﾐｸ</t>
  </si>
  <si>
    <t>大原　夕奈</t>
  </si>
  <si>
    <t>ｵｵﾊﾗ ﾕｳﾅ</t>
  </si>
  <si>
    <t>徳永　萌花</t>
  </si>
  <si>
    <t>ﾄｸﾅｶﾞ ﾓｶ</t>
  </si>
  <si>
    <t>岡田　京華</t>
  </si>
  <si>
    <t>ｵｶﾀﾞ ｷｮｳｶ</t>
  </si>
  <si>
    <t>梶　里沙子</t>
  </si>
  <si>
    <t>ｶｼﾞ ﾘｻｺ</t>
  </si>
  <si>
    <t>藤谷　佳央</t>
  </si>
  <si>
    <t>ﾌｼﾞﾀﾆ ｶｵ</t>
  </si>
  <si>
    <t>水品　綾子</t>
  </si>
  <si>
    <t>ﾐｽﾞｼﾅ ｱﾔｺ</t>
  </si>
  <si>
    <t>平野　颯希</t>
  </si>
  <si>
    <t>ﾋﾗﾉ ｻﾂｷ</t>
  </si>
  <si>
    <t>神田　唯衣</t>
  </si>
  <si>
    <t>ｶﾝﾀﾞ ﾕｲ</t>
  </si>
  <si>
    <t>HIRAI</t>
    <phoneticPr fontId="19"/>
  </si>
  <si>
    <t>HUKUI</t>
    <phoneticPr fontId="19"/>
  </si>
  <si>
    <t>KURIHARA</t>
    <phoneticPr fontId="19"/>
  </si>
  <si>
    <t>Aya</t>
    <phoneticPr fontId="19"/>
  </si>
  <si>
    <t>KUBODERA</t>
    <phoneticPr fontId="19"/>
  </si>
  <si>
    <t>Asuna</t>
    <phoneticPr fontId="19"/>
  </si>
  <si>
    <t>NAKAZAKO</t>
    <phoneticPr fontId="19"/>
  </si>
  <si>
    <t>Shihoko</t>
    <phoneticPr fontId="19"/>
  </si>
  <si>
    <t>TAZOE</t>
    <phoneticPr fontId="19"/>
  </si>
  <si>
    <t>KAJI</t>
    <phoneticPr fontId="19"/>
  </si>
  <si>
    <t>LARHRAFI</t>
    <phoneticPr fontId="19"/>
  </si>
  <si>
    <t>Amina</t>
    <phoneticPr fontId="19"/>
  </si>
  <si>
    <t>MORIMOTO</t>
    <phoneticPr fontId="19"/>
  </si>
  <si>
    <t>OJIMA</t>
    <phoneticPr fontId="19"/>
  </si>
  <si>
    <t>Shiho</t>
    <phoneticPr fontId="19"/>
  </si>
  <si>
    <t>NAKAHARA</t>
    <phoneticPr fontId="19"/>
  </si>
  <si>
    <t>HASEGAWA</t>
    <phoneticPr fontId="19"/>
  </si>
  <si>
    <t>OHARA</t>
    <phoneticPr fontId="19"/>
  </si>
  <si>
    <t>Yuna</t>
    <phoneticPr fontId="19"/>
  </si>
  <si>
    <t>TOKUNAGA</t>
    <phoneticPr fontId="19"/>
  </si>
  <si>
    <t>Moka</t>
    <phoneticPr fontId="19"/>
  </si>
  <si>
    <t>Risako</t>
    <phoneticPr fontId="19"/>
  </si>
  <si>
    <t>FUJITANI</t>
    <phoneticPr fontId="19"/>
  </si>
  <si>
    <t>Kao</t>
    <phoneticPr fontId="19"/>
  </si>
  <si>
    <t>MIZUSHINA</t>
    <phoneticPr fontId="19"/>
  </si>
  <si>
    <t>Ayako</t>
    <phoneticPr fontId="19"/>
  </si>
  <si>
    <t xml:space="preserve">KANDA </t>
    <phoneticPr fontId="19"/>
  </si>
  <si>
    <t>女子5000m</t>
    <rPh sb="0" eb="2">
      <t>ジョシ</t>
    </rPh>
    <phoneticPr fontId="22"/>
  </si>
  <si>
    <t>ｼﾞｮｼ5000m</t>
    <phoneticPr fontId="22"/>
  </si>
  <si>
    <t>女子5000m</t>
    <rPh sb="0" eb="2">
      <t>ジョシ</t>
    </rPh>
    <phoneticPr fontId="55"/>
  </si>
  <si>
    <t>　</t>
    <phoneticPr fontId="55"/>
  </si>
  <si>
    <t>　　</t>
    <phoneticPr fontId="55"/>
  </si>
  <si>
    <t>女子5000m</t>
    <rPh sb="0" eb="2">
      <t>ジョシ</t>
    </rPh>
    <phoneticPr fontId="22"/>
  </si>
  <si>
    <t>年度</t>
    <rPh sb="0" eb="2">
      <t>ネンド</t>
    </rPh>
    <phoneticPr fontId="153"/>
  </si>
  <si>
    <t>タイミング</t>
    <phoneticPr fontId="153"/>
  </si>
  <si>
    <t>sheet</t>
    <phoneticPr fontId="153"/>
  </si>
  <si>
    <t>提案</t>
    <rPh sb="0" eb="2">
      <t>テイアン</t>
    </rPh>
    <phoneticPr fontId="153"/>
  </si>
  <si>
    <t>夏季</t>
  </si>
  <si>
    <t>基本情報</t>
    <rPh sb="0" eb="2">
      <t>キホン</t>
    </rPh>
    <rPh sb="2" eb="4">
      <t>ジョウホウ</t>
    </rPh>
    <phoneticPr fontId="153"/>
  </si>
  <si>
    <t>学校コードを選択させるより、学校名を選択させるほうが簡単ではないですか。</t>
  </si>
  <si>
    <t>総括申込書</t>
  </si>
  <si>
    <t>申し違いがないという表現はしません。</t>
    <phoneticPr fontId="153"/>
  </si>
  <si>
    <t>男女名簿</t>
    <rPh sb="0" eb="2">
      <t>ダンジョ</t>
    </rPh>
    <rPh sb="2" eb="4">
      <t>メイボ</t>
    </rPh>
    <phoneticPr fontId="153"/>
  </si>
  <si>
    <t>「B12から登録番号を入力してください。」とありますが、登録番号という項目はどこにもありません。表記を統一してください。</t>
  </si>
  <si>
    <t>エラーが発生した場合は該当セルを赤色に変更する仕組みだと思いますが、異なる大学の選手を入力した場合にはどのセルも赤色に変わりません。これは意図的ですか。</t>
  </si>
  <si>
    <t>4種目以降が保護されて入力できません。</t>
  </si>
  <si>
    <t>登録されていないナンバーを入力した時の、番号列の#N/Aは必要ですか。連番にすればよいのではないでしょうか。</t>
  </si>
  <si>
    <t>また、必要な情報を入力するよう促されますが、どれが「必要な情報」ですか。</t>
  </si>
  <si>
    <t>一人が同一の種目を選択したとき、「同一選手が同一種目を複数選択しています。選手または種目を選択し直してください。」と出ます。その行の選手を選択し直しても無意味ではないですか。</t>
    <phoneticPr fontId="153"/>
  </si>
  <si>
    <t>トラック種目で60秒表記をした場合にセルが青色になります。60秒表記はエラーではないということですか。</t>
    <phoneticPr fontId="153"/>
  </si>
  <si>
    <t>リレーで60秒表記をした場合セルの色は変わりますがメッセージが表示されません。</t>
    <phoneticPr fontId="153"/>
  </si>
  <si>
    <t>マイルでは12行目で60秒表記をすると列全体が青色になり、それ以外の行では白色になります</t>
  </si>
  <si>
    <t>記録未入力の場合はセルが赤色になります。これはエラーということですか。</t>
  </si>
  <si>
    <t>要項では、リレーは1校チームとなっています。複数チームの申込に対応しているようですが、どちらが正しいですか。</t>
  </si>
  <si>
    <t>男子マイルで全員に同一の記録を入力しても、同一ではないメッセージが表示されます。</t>
  </si>
  <si>
    <t>どんな内容の登録番号を入力しても、種目が未選択のメッセージが表示されます。</t>
  </si>
  <si>
    <t>登録のない番号でも、性別が異なっても、学校が異なっても種目未選択と表示されるので、エラーの優先順位がおかしいです。</t>
    <phoneticPr fontId="153"/>
  </si>
  <si>
    <t>4種目以上申し込む場合は2行にわたって入力するのでしょうか。</t>
  </si>
  <si>
    <t>同じ登録番号を2回以上入力すると、メッセージは何も表示されないのにセルは赤くなります。</t>
  </si>
  <si>
    <t>またこの方法が正しいとすると、リレーメンバーに同一人物を二人以上登録できますが、それは受付で対応できますか。</t>
  </si>
  <si>
    <t>リレーメンバーの記録が同一でないメッセージと、リレーメンバーが6人より多いメッセージで、前者の方が優先して表示されます。後者を優先すべきです。（が、この辺はどうでもいい気はしています。）</t>
    <phoneticPr fontId="153"/>
  </si>
  <si>
    <t>トレーナー誓約書</t>
  </si>
  <si>
    <t>記載責任者＝代表者＝第一連絡先となっていますが、問題ありませんか。保護されていないということは、訂正も出来るので問題ないということでしょうか。</t>
    <phoneticPr fontId="153"/>
  </si>
  <si>
    <t>全女センバツ</t>
  </si>
  <si>
    <t>全体的</t>
  </si>
  <si>
    <t>まず全体的に、日付と曜日が合っていないところがいくつか見受けられます。挙げるのも手間がかかりますので、一度全ての日付と曜日を確認修正してください。</t>
  </si>
  <si>
    <t>女子と男子の双方で申し込む場合、女子の申込方法では「1通のメールで合わせて送信すること」とありますが、男子の申込方法では「1つのエントリーファイルで提出すること」とあります。なぜ表記が異なるのでしょうか。エントリーファイルがどのようになるのか分かりませんが、女子の方だけ見た場合は別ファイルで同時送信するように受け取れます。</t>
    <phoneticPr fontId="153"/>
  </si>
  <si>
    <t>同一ファイルでエントリーとする場合、ファイル名は「全女選考会」と「東海学連選抜選考」のどちらにするのでしょうか。</t>
  </si>
  <si>
    <t>また女子の振込みは振込み名の前に「H）」と記載し、男子は「M）」と記載するよう指定があります。同時に申し込む場合も別々に振り込む必要があるということでよいでしょうか。</t>
  </si>
  <si>
    <t>どういったいきさつで提出期限の変更が行われたかわかりませんが、メールでの提出期限は6日から9日に変更となって、記録の有効期限は5日のままということで問題ありませんか。</t>
  </si>
  <si>
    <t>郵送先について、エントリーファイルに記載の内容と申込方法に記載の内容で相違しています。</t>
  </si>
  <si>
    <t>細かい話ですが、女子要項で追記された「競技について」の内容がゴシック体になっています。ほかは明朝体なので見た目の整合性が取れていません。</t>
  </si>
  <si>
    <t>総括申込書</t>
    <phoneticPr fontId="153"/>
  </si>
  <si>
    <t>明細書貼付欄の罫線の引き方がおかしいです。右にはみ出ています。</t>
  </si>
  <si>
    <t>男子エントリーファイルの記録入力欄のコメントで、記録無しが許容されるような内容になっています。資格記録は必須ではないですか。男子と女子でコメントが逆になっていませんか。</t>
  </si>
  <si>
    <t>女子では記録入力欄に「出場資格」の記載がありますが、出場資格と記録は無関係ではないですか。また有効期限がありませんので、何年前の記録であっても入力可ですか。</t>
  </si>
  <si>
    <t>エントリーファイルの記録入力欄のコメントで、ｍについての標記は不要です。</t>
  </si>
  <si>
    <t>今回は、重複学校違い必須項目などのチェック機能は無いですか。無い場合、申込側がチェック機能があると捉えて「何もメッセージが表示されない」＝「問題ない」として申し込む場合が考えられます。結果として普段よりも受付に手間がかかることになりますよ。（申込人数は少ないのでしょうが）</t>
  </si>
  <si>
    <t>女子のエントリーシートについて、連絡先はマネージャーの連絡先なのですか？いくら電話番号の記載があるとはいえ、この位置でこの項目名では申込責任者の連絡先と勘違いします。</t>
  </si>
  <si>
    <t>チームエントリー</t>
    <phoneticPr fontId="153"/>
  </si>
  <si>
    <t>記録未入力の場合は「0」が表示されます。</t>
  </si>
  <si>
    <t>また「5000mのl記録を持たないものは3000mの記録を入力すること」とありますが、ここにしか記載されていないのでは。なぜ申込方法の用紙や入力シートに記載しないのですか。大半の人が見逃すか、エントリーシートを印刷してから気付くことになります。</t>
  </si>
  <si>
    <t>秋季</t>
  </si>
  <si>
    <t>基本情報登録シート</t>
  </si>
  <si>
    <t>部長の項目のコメントが、マネージャーになっています。</t>
  </si>
  <si>
    <t>送付先の「要項見て変更係」は今後変更されるということでよいですか。</t>
  </si>
  <si>
    <t>男女名簿・りれー</t>
    <rPh sb="0" eb="2">
      <t>ダンジョ</t>
    </rPh>
    <rPh sb="2" eb="4">
      <t>メイボ</t>
    </rPh>
    <phoneticPr fontId="153"/>
  </si>
  <si>
    <t>エラーチェックで「表示が消えてから次に進むこと」とありますが、常に何か表示される仕組みではないですか。 </t>
  </si>
  <si>
    <t>記録の項目名で、「記録」と「出場資格」、「自己記録」と「最高記録」と表記があいまいです。いずれも、コメントでは「資格記録」との説明になっています。</t>
    <phoneticPr fontId="153"/>
  </si>
  <si>
    <t>様式Ⅰのリレー人数のカウント方法に問題があります。恐らく、様式Ⅰと様式Ⅱのそれぞれでナンバーが入力されている行数のカウントを取っているのだと思います。例えば様式Ⅱで4名分入力したとします。その時、様式Ⅰでその4名のうち1人で4行入力（＝13種目以上出場）あればエラー扱いになりません。また様式Ⅱで6名分入力したとします。その時、様式Ⅰでその6名のうち1人でも2行以上入力（＝4種目以上出場）があるとメンバーが多いエラー扱いになります。 またこのシート構成の場合、普通は様式Ⅰを入力後に様式Ⅱを入力することになります。様式Ⅱの入力結果を元にエラー判定を行う仕組みですが、そのエラー判定結果は様式Ⅰのシートで表示されることになります。既に入力の終わったシートを見るという、一見あまり意味の無い操作をしなければエラーに気付けません。</t>
    <phoneticPr fontId="153"/>
  </si>
  <si>
    <t>様式Ⅰと異なり、記録の期日に関するエラーチェックがされていません。</t>
  </si>
  <si>
    <t>またどうでもいいことですが、コメントの桁数について漢数字の八ではなくカタカナのハになっていませんか。</t>
  </si>
  <si>
    <t>エラーチェック欄についてですが、この欄はエラーの内容のみを表示し入力方法等エラーに関係ない内容は欄外に記載するべきです。</t>
  </si>
  <si>
    <t>「まだ入力に不備があるため、入力方法がエラーメッセージとして表示されている」とも捉えられかねません。</t>
  </si>
  <si>
    <t>今回リレーの日付チェックが入りましたが、正しく判定されていません。20170101でエラーメッセージが表示されます。</t>
    <phoneticPr fontId="153"/>
  </si>
  <si>
    <t>活動トレーナー数が、保護されていて入力できません。</t>
  </si>
  <si>
    <t>様式Ⅲ（明細書）</t>
  </si>
  <si>
    <t>様式Ⅰにて、1人で4種目以上申し込むために同一番号を複数行で入力した場合、広告補助金の実人数に重複してカウントされます。</t>
  </si>
  <si>
    <t>実人数のカウントについて重複のカウントは修正されていると思いますが、もう1点問題があります。様式Ⅱにのみ入力されている選手の場合、カウント対象に含まれません。様式Ⅱのみの入力でも特にエラーとは表示されませんし、個人種目に出場しない場合でも様式Ⅰに入力するような説明書きありません。様式Ⅰでリレーの欄が編集できない＝様式Ⅰは個人種目の一覧表＝リレーのみの選手は入力しなくても良いと解釈しました。</t>
    <phoneticPr fontId="153"/>
  </si>
  <si>
    <t>東海学生駅伝</t>
  </si>
  <si>
    <t>今回、記録の期間や選手の重複チェックはしない方針でしょうか。消すのが難しければ、斜線を引いておくとか。</t>
    <phoneticPr fontId="153"/>
  </si>
  <si>
    <t>混成申込書</t>
    <rPh sb="0" eb="2">
      <t>コンセイ</t>
    </rPh>
    <rPh sb="2" eb="5">
      <t>モウシコミショ</t>
    </rPh>
    <phoneticPr fontId="153"/>
  </si>
  <si>
    <t>学連混成申込書にも、正式な回数も含めた大会名を表記したほうがよいのではないですか。</t>
  </si>
  <si>
    <t>パッと見、性別も分かりませんし過去にも同じ様式を使用していると混同してしまう恐れもあります。</t>
  </si>
  <si>
    <t>学連混成申込書を見ると、混成メンバーは２人までしか入力できないようですが、問題ありませんか。</t>
  </si>
  <si>
    <t>学連混成申込書の先頭に大会名と性別は付いたようですが、この位置では切り取ったら２枚目以降は結局分からなくなりませんか。男女が混ざってしまってもすぐ判別可能ですか。これでは１枚目だけ大きさが変わってしまって扱いも面倒ですし、切り取った後でも大会名と性別が分かるようにすべきでしょう。</t>
    <phoneticPr fontId="153"/>
  </si>
  <si>
    <t>明細？</t>
    <rPh sb="0" eb="2">
      <t>メイサイ</t>
    </rPh>
    <phoneticPr fontId="153"/>
  </si>
  <si>
    <t>広告補償料について、要項では１チーム10,000円となっていますが、エントリーファイルではBチームやCチームを入力しても金額が変わりません。どちらが正しいのでしょう。</t>
  </si>
  <si>
    <t>また、明細書の広告補償料は０円のままですがこちらも問題ありませんか。</t>
  </si>
  <si>
    <t>混成の学連混成申込書の送付は不要なのでしょうか。問題ない場合、０円の明細書を提出させる意味はあるのでしょうか。</t>
    <phoneticPr fontId="153"/>
  </si>
  <si>
    <t>明細書で罫線のおかしい部分がありますので直しておいてください。</t>
  </si>
  <si>
    <t>「記録は平成３０年度の自己最高記録を記入すること。」とありますのでこちらも西暦にしてはどうでしょう。</t>
  </si>
  <si>
    <t>様式Ⅲ－１（男子）のセルM14に「19999」と入力されています。</t>
  </si>
  <si>
    <t>春季EF</t>
  </si>
  <si>
    <t>基本情報で電話番号の書式が、11桁の前提になっています。固定電話の場合、表記が正しくなりません。</t>
    <phoneticPr fontId="153"/>
  </si>
  <si>
    <t>基本情報シートに、「outloook以外のメールアドレスから送ること」とありますが、Outlook.comから送信をしないで欲しいのか、OfiiceのOoutlookから送信をしないで欲しいのか、意図が読み取りづらいです。両方でしょうか？</t>
  </si>
  <si>
    <t>同じ選手に同一種目を複数登録した時、「選手が重複しています」と表示されます。選手ではなく種目では。</t>
  </si>
  <si>
    <t>男子名簿で登録番号に存在しない値を入力すると、「女子の登録番号が入力されています。」と表示されます。</t>
  </si>
  <si>
    <t>女子名簿では「登録されていません。～～」の表示となりますが、メッセージが途中で見切れて最後まで見えません。</t>
  </si>
  <si>
    <t>記録未入力の場合、セルの色は赤色になりますがメッセージは表示されません。</t>
  </si>
  <si>
    <t>色が変わる必要はありますか。赤色は警告色のため、エラーのような印象を受けます。</t>
  </si>
  <si>
    <t>リレーについて、４人以下の場合は一人でも記録未入力があるとエラーになりますが、５人以上の場合は４人の記録が入力されていれば、エラーになりません。（＝未入力のチェックについて、エントリー人数に関わらず記録が入力されている人数が３人以下の時にエラーとしている？）</t>
    <phoneticPr fontId="153"/>
  </si>
  <si>
    <t>また登録番号を入力せず種目のみ入力されている場合もカウント対象となりますが、エラーにならないため気付きにくいです。</t>
  </si>
  <si>
    <t>トレーナー誓約書</t>
    <phoneticPr fontId="153"/>
  </si>
  <si>
    <t>基本情報で申込責任者として入力された内容が、トレーナー誓約書では代表者名として表示されます。</t>
  </si>
  <si>
    <t>また、基本情報で電話番号として入力された内容が、誓約書ではTEL/FAXとして表示されます。</t>
  </si>
  <si>
    <t>トレーナー誓約書について、元号表記があります。</t>
  </si>
  <si>
    <t>総括申込書の男女の種目合計のセルについて、２５行目～５０行目のセルの合計値を表示するようになっており、５１５２行目は無視されています。無視されている行も合計に含めるか、もしくは行を削除するかしておいてください。</t>
    <phoneticPr fontId="153"/>
  </si>
  <si>
    <t>振込の明細書は送らせない方針ですか。</t>
  </si>
  <si>
    <t>が、間違った入力も総括申込書の種目数にカウントされてしまいます。一番良いのは、エラー対象となる種目選手はカウント対象外とすることです。難しいのであれば、エラーの状態でもカウント対象となるため、必ずエラーを解消した状態で書類を作成するよう、くどいくらいに周知徹底するなどの必要があるかと思います。</t>
    <phoneticPr fontId="153"/>
  </si>
  <si>
    <t>東海IC</t>
    <rPh sb="0" eb="2">
      <t>トウカイ</t>
    </rPh>
    <phoneticPr fontId="153"/>
  </si>
  <si>
    <t>要項</t>
    <rPh sb="0" eb="2">
      <t>ヨウコウ</t>
    </rPh>
    <phoneticPr fontId="153"/>
  </si>
  <si>
    <t>OP選手をエントリー人数として含めた場合、補償料振込後に強化委員会にて出場不可が決まったことによってエントリー人数が減り、補償料の金額が減る場合はどのようになるのでしょうか。</t>
  </si>
  <si>
    <t>OP選手の扱いに関して、現状以下のパターンが考えられるかと思います。</t>
  </si>
  <si>
    <t>①カウントに含め、出場不可により補償料の金額が変わっても返金しない。</t>
  </si>
  <si>
    <t>②〃出場不可により補償料の金額が変わったら返金する。</t>
  </si>
  <si>
    <t>③〃出場可否決定後に補償料を振り込みさせる。</t>
  </si>
  <si>
    <t>④カウントに含めない。</t>
  </si>
  <si>
    <t>②については手間もかかりますし、建前として補償料が広告費で賄うお金である以上返金はナシだと思います。満額広告費で賄った学校の場合、広告は掲載するのに返金する、というのも変に思えますので。</t>
  </si>
  <si>
    <t>③は、可否が決まってから広告を集めるのも不可能でしょうからナシでしょう。</t>
  </si>
  <si>
    <t>そうすると①か④になるかと思います。</t>
  </si>
  <si>
    <t>私が参加する大学の立場で、①の方法が採られた状況で人数が減って差額が発生した場合、100%クレームを入れます。</t>
  </si>
  <si>
    <t>そのあたりを上手に説明説得できるのであれば、私は①でも④でもどちらでもよいと思います。</t>
  </si>
  <si>
    <t>以上はあくまで一評議員としての意見ですし、他の方も「含める」ということですので多数決ということでよいと思います。</t>
  </si>
  <si>
    <t>出場不可のために補償料が変わるような状況が発生しづらそうなのであれば、心配する必要も無いでしょう。</t>
  </si>
  <si>
    <t>郵便物送付先が、「東海学生秋季大会担当宛」です。</t>
  </si>
  <si>
    <t>メールアドレスに■の記号が使用されています。＠に変更する旨の一文があった方がよいでしょう。ただ、HP上の■表記は自動巡回ソフトによるメアド収集を避けるための対応です。このファイルではそのような対応は不要でしょう。</t>
    <phoneticPr fontId="153"/>
  </si>
  <si>
    <t>春季ではエラーがあったら金額が表示されないようにしていたと記憶していますが、今回はしませんか？</t>
  </si>
  <si>
    <t>男子のシートのセルD15に数式がありません。</t>
  </si>
  <si>
    <t>「③未登録の選手は選手名（名前の前に全角ｽﾍﾟｰｽ）ﾌﾘｶﾞﾅ（名前の前に半角ｽﾍﾟｰｽ）学年学校名登録陸協（県まで）を入力してください。」とありますが、学校名の欄はありません。実際にそのように入力すると、「登録番号を入力してください。」とエラー表示され、基本情報登録シートではエントリー人数としてカウントされません。</t>
    <phoneticPr fontId="153"/>
  </si>
  <si>
    <t>また、十種競技エントリー七種競技エントリーリレー確認表シートでは氏名等がN/A表示されます。マスタの内容ではなくエントリーシートの内容を表示すべきでしょう。</t>
  </si>
  <si>
    <t>４種目以上エントリーする選手の場合は２行以上同じ登録番号を入力することになるかと思いますが、その選手がリレーに出場する場合はどのように入力するのでしょうか。</t>
  </si>
  <si>
    <t>といっても全行に入力するとカウントがおかしくなると思いますので、正しい入力方法を明記した方がよいでしょう。</t>
    <phoneticPr fontId="153"/>
  </si>
  <si>
    <t>セルO14のコメントがおかしいです。また、文字色が赤色になっています。</t>
  </si>
  <si>
    <t>（期間：2018/01/01～2019/04//29）：4//29の/が重複「申し込みについて」だと、2018/4/1～例：2018年8月10日→2018/01/01：相違している</t>
    <phoneticPr fontId="153"/>
  </si>
  <si>
    <t>同一人物が5000mとOP5000mを選択できますが、問題ないですか。</t>
  </si>
  <si>
    <t>女子でも「⑥リレー十種競技に出場する選手はこのシートに加えてリレーと混成競技のシートに必要事項を入力してください。」となっています。七種にしてください。</t>
    <phoneticPr fontId="153"/>
  </si>
  <si>
    <t>十・七種競技</t>
    <rPh sb="2" eb="3">
      <t>ナナ</t>
    </rPh>
    <phoneticPr fontId="153"/>
  </si>
  <si>
    <t>一瞬、どこに何を入力したらよいのか迷います。</t>
  </si>
  <si>
    <t>例えば入力不要欄は色をつけ、入力する項目は白色にするなど工夫してください。現状では、一番上の種目のみ白色になっているため混乱します。</t>
  </si>
  <si>
    <t>リレー確認表シート</t>
  </si>
  <si>
    <t>セルL11L17L27L33のコメントがおかしいです。2018/01/01から2019/0427の：/が無い「申し込みについて」だと、2018/4/1～</t>
    <phoneticPr fontId="153"/>
  </si>
  <si>
    <t>様式Ⅰで登録番号ナシで氏名などを直接入力した場合、種目の入力があると氏名フリガナ学年登録陸協の未入力チェックが行われますが、リレーのみの入力の場合は氏名の未入力チェックしか行われていないようです。</t>
  </si>
  <si>
    <t>様式Ⅰ（女子）で登録番号ナシの選手を入力しても、基本情報のエントリー人数にカウントされていないような気がします。</t>
  </si>
  <si>
    <t>複数行に渡って同じ選手を入力する場合（4種目以上出場する場合）、異なる選手の行で5000mとOP5000mを入力すると重複チェックが行われない。（同一の選手の行内でしかOPとの重複チェックを行っていない）</t>
  </si>
  <si>
    <t>予選会EF</t>
  </si>
  <si>
    <t>男女名簿</t>
    <rPh sb="0" eb="4">
      <t>ダンジョメイボ</t>
    </rPh>
    <phoneticPr fontId="153"/>
  </si>
  <si>
    <t>競技者を手動入力した時、未入力チェックがあやふや。</t>
  </si>
  <si>
    <t>（フリガナのみ未入力の時にエラーの内容がおかしいとか、選手名のみ入力済みのときに特にエラーにならないとか）</t>
  </si>
  <si>
    <t>チームエントリーシートの「大会名」と「年月日」の表示が逆。</t>
  </si>
  <si>
    <t>また、一人目以外の記録が左揃え表示。</t>
  </si>
  <si>
    <t>過去の大会でもそうなのですが、全体を見たときに金額表記がカンマ有りと無しの2パターン混在しています。折角なら全てカンマ有りの方が分かりやすいかと思います。</t>
  </si>
  <si>
    <t>②詳細</t>
    <rPh sb="1" eb="3">
      <t>ショウサイ</t>
    </rPh>
    <phoneticPr fontId="153"/>
  </si>
  <si>
    <t>①概要</t>
    <rPh sb="1" eb="3">
      <t>ガイヨウ</t>
    </rPh>
    <phoneticPr fontId="153"/>
  </si>
  <si>
    <t>全女・全日</t>
    <rPh sb="0" eb="2">
      <t>ゼンジョ</t>
    </rPh>
    <rPh sb="3" eb="5">
      <t>ゼンニチ</t>
    </rPh>
    <phoneticPr fontId="153"/>
  </si>
  <si>
    <t>日付</t>
    <rPh sb="0" eb="2">
      <t>ヒヅケ</t>
    </rPh>
    <phoneticPr fontId="153"/>
  </si>
  <si>
    <t xml:space="preserve">大会開催日（基本情報
</t>
    <rPh sb="0" eb="2">
      <t>タイカイ</t>
    </rPh>
    <rPh sb="2" eb="5">
      <t>カイサイビ</t>
    </rPh>
    <rPh sb="6" eb="8">
      <t>キホン</t>
    </rPh>
    <rPh sb="8" eb="10">
      <t>ジョウホウ</t>
    </rPh>
    <phoneticPr fontId="153"/>
  </si>
  <si>
    <t>変えるとこ</t>
    <rPh sb="0" eb="1">
      <t>カ</t>
    </rPh>
    <phoneticPr fontId="153"/>
  </si>
  <si>
    <t>基本情報（大会名、開催日、郵送書類、振込先、明細
男女名簿（コメントの年月日、種目欄のデータの入力規則
　　　　　　　記録を出した期日に関するエラチェ・コメント
sheet１（kyogi.csvを張るだけ
管理者入力（sheet１を参考に
種目名（管理者入力を参考に
学連登録（登録見て</t>
    <rPh sb="0" eb="2">
      <t>キホン</t>
    </rPh>
    <rPh sb="2" eb="4">
      <t>ジョウホウ</t>
    </rPh>
    <rPh sb="5" eb="7">
      <t>タイカイ</t>
    </rPh>
    <rPh sb="7" eb="8">
      <t>メイ</t>
    </rPh>
    <rPh sb="9" eb="12">
      <t>カイサイビ</t>
    </rPh>
    <rPh sb="13" eb="15">
      <t>ユウソウ</t>
    </rPh>
    <rPh sb="15" eb="17">
      <t>ショルイ</t>
    </rPh>
    <rPh sb="18" eb="21">
      <t>フリコミサキ</t>
    </rPh>
    <rPh sb="22" eb="24">
      <t>メイサイ</t>
    </rPh>
    <rPh sb="25" eb="27">
      <t>ダンジョ</t>
    </rPh>
    <rPh sb="27" eb="29">
      <t>メイボ</t>
    </rPh>
    <rPh sb="35" eb="38">
      <t>ネンガッピ</t>
    </rPh>
    <rPh sb="39" eb="41">
      <t>シュモク</t>
    </rPh>
    <rPh sb="41" eb="42">
      <t>ラン</t>
    </rPh>
    <rPh sb="47" eb="49">
      <t>ニュウリョク</t>
    </rPh>
    <rPh sb="49" eb="51">
      <t>キソク</t>
    </rPh>
    <rPh sb="59" eb="61">
      <t>キロク</t>
    </rPh>
    <rPh sb="62" eb="63">
      <t>ダ</t>
    </rPh>
    <rPh sb="65" eb="67">
      <t>キジツ</t>
    </rPh>
    <rPh sb="68" eb="69">
      <t>カン</t>
    </rPh>
    <rPh sb="98" eb="99">
      <t>ハ</t>
    </rPh>
    <rPh sb="103" eb="106">
      <t>カンリシャ</t>
    </rPh>
    <rPh sb="106" eb="108">
      <t>ニュウリョク</t>
    </rPh>
    <rPh sb="116" eb="118">
      <t>サンコウ</t>
    </rPh>
    <rPh sb="120" eb="122">
      <t>シュモク</t>
    </rPh>
    <rPh sb="122" eb="123">
      <t>メイ</t>
    </rPh>
    <rPh sb="124" eb="127">
      <t>カンリシャ</t>
    </rPh>
    <rPh sb="127" eb="129">
      <t>ニュウリョク</t>
    </rPh>
    <rPh sb="130" eb="132">
      <t>サンコウ</t>
    </rPh>
    <rPh sb="134" eb="136">
      <t>ガクレン</t>
    </rPh>
    <rPh sb="136" eb="138">
      <t>トウロク</t>
    </rPh>
    <rPh sb="139" eb="141">
      <t>トウロク</t>
    </rPh>
    <rPh sb="141" eb="142">
      <t>ミ</t>
    </rPh>
    <phoneticPr fontId="153"/>
  </si>
  <si>
    <t>第３７回全日本女子大学駅伝対校選手権大会</t>
    <rPh sb="0" eb="1">
      <t>ダイ</t>
    </rPh>
    <rPh sb="3" eb="4">
      <t>カイ</t>
    </rPh>
    <rPh sb="4" eb="5">
      <t>ゼン</t>
    </rPh>
    <rPh sb="5" eb="7">
      <t>ニホン</t>
    </rPh>
    <rPh sb="7" eb="9">
      <t>ジョシ</t>
    </rPh>
    <rPh sb="9" eb="11">
      <t>ダイガク</t>
    </rPh>
    <rPh sb="11" eb="13">
      <t>エキデン</t>
    </rPh>
    <rPh sb="13" eb="15">
      <t>タイコウ</t>
    </rPh>
    <rPh sb="15" eb="18">
      <t>センシュケン</t>
    </rPh>
    <rPh sb="18" eb="20">
      <t>タイカイ</t>
    </rPh>
    <phoneticPr fontId="153"/>
  </si>
  <si>
    <t>×</t>
    <phoneticPr fontId="30"/>
  </si>
  <si>
    <t>参加料</t>
    <rPh sb="0" eb="3">
      <t>サンカリョウ</t>
    </rPh>
    <phoneticPr fontId="30"/>
  </si>
  <si>
    <t>＝</t>
    <phoneticPr fontId="30"/>
  </si>
  <si>
    <t>男子参加料合計</t>
    <rPh sb="0" eb="2">
      <t>ダンシ</t>
    </rPh>
    <rPh sb="2" eb="5">
      <t>サンカリョウ</t>
    </rPh>
    <rPh sb="5" eb="7">
      <t>ゴウケイ</t>
    </rPh>
    <phoneticPr fontId="30"/>
  </si>
  <si>
    <t>女子参加料</t>
    <rPh sb="0" eb="2">
      <t>ジョシ</t>
    </rPh>
    <rPh sb="2" eb="5">
      <t>サンカリョウ</t>
    </rPh>
    <phoneticPr fontId="30"/>
  </si>
  <si>
    <r>
      <t>①上の</t>
    </r>
    <r>
      <rPr>
        <b/>
        <sz val="15"/>
        <color theme="1"/>
        <rFont val="ＭＳ Ｐゴシック"/>
        <family val="3"/>
        <charset val="128"/>
        <scheme val="minor"/>
      </rPr>
      <t>「団体コード」</t>
    </r>
    <r>
      <rPr>
        <sz val="15"/>
        <color theme="1"/>
        <rFont val="ＭＳ Ｐゴシック"/>
        <family val="3"/>
        <charset val="128"/>
        <scheme val="minor"/>
      </rPr>
      <t>を入力→「団体コード」シート参照</t>
    </r>
    <rPh sb="1" eb="2">
      <t>うえ</t>
    </rPh>
    <rPh sb="4" eb="6">
      <t>だんたい</t>
    </rPh>
    <rPh sb="11" eb="13">
      <t>にゅうりょく</t>
    </rPh>
    <phoneticPr fontId="6" type="Hiragana"/>
  </si>
  <si>
    <r>
      <t>②上の</t>
    </r>
    <r>
      <rPr>
        <b/>
        <sz val="15"/>
        <color theme="1"/>
        <rFont val="ＭＳ Ｐゴシック"/>
        <family val="3"/>
        <charset val="128"/>
        <scheme val="minor"/>
      </rPr>
      <t>必要事項（黄色のセル）</t>
    </r>
    <r>
      <rPr>
        <sz val="15"/>
        <color theme="1"/>
        <rFont val="ＭＳ Ｐゴシック"/>
        <family val="3"/>
        <charset val="128"/>
        <scheme val="minor"/>
      </rPr>
      <t>を入力</t>
    </r>
    <rPh sb="1" eb="2">
      <t>うえ</t>
    </rPh>
    <rPh sb="3" eb="5">
      <t>ひつよう</t>
    </rPh>
    <rPh sb="5" eb="7">
      <t>じこう</t>
    </rPh>
    <rPh sb="8" eb="10">
      <t>きいろ</t>
    </rPh>
    <rPh sb="15" eb="17">
      <t>にゅうりょく</t>
    </rPh>
    <phoneticPr fontId="6" type="Hiragana"/>
  </si>
  <si>
    <r>
      <t>③</t>
    </r>
    <r>
      <rPr>
        <b/>
        <sz val="15"/>
        <color rgb="FF0A0393"/>
        <rFont val="ＭＳ Ｐゴシック"/>
        <family val="3"/>
        <charset val="128"/>
        <scheme val="minor"/>
      </rPr>
      <t>男子名簿</t>
    </r>
    <r>
      <rPr>
        <b/>
        <sz val="15"/>
        <rFont val="ＭＳ Ｐゴシック"/>
        <family val="3"/>
        <charset val="128"/>
        <scheme val="minor"/>
      </rPr>
      <t>・</t>
    </r>
    <r>
      <rPr>
        <b/>
        <sz val="15"/>
        <color rgb="FFFF0000"/>
        <rFont val="ＭＳ Ｐゴシック"/>
        <family val="3"/>
        <charset val="128"/>
        <scheme val="minor"/>
      </rPr>
      <t>女子名簿</t>
    </r>
    <r>
      <rPr>
        <b/>
        <sz val="15"/>
        <rFont val="ＭＳ Ｐゴシック"/>
        <family val="3"/>
        <charset val="128"/>
        <scheme val="minor"/>
      </rPr>
      <t>・</t>
    </r>
    <r>
      <rPr>
        <b/>
        <sz val="15"/>
        <color theme="3" tint="0.59999389629810485"/>
        <rFont val="ＭＳ Ｐゴシック"/>
        <family val="3"/>
        <charset val="128"/>
        <scheme val="minor"/>
      </rPr>
      <t>チームエントリー</t>
    </r>
    <r>
      <rPr>
        <b/>
        <sz val="15"/>
        <color theme="1"/>
        <rFont val="ＭＳ Ｐゴシック"/>
        <family val="3"/>
        <charset val="128"/>
        <scheme val="minor"/>
      </rPr>
      <t>・</t>
    </r>
    <r>
      <rPr>
        <b/>
        <sz val="15"/>
        <color theme="9" tint="-0.249977111117893"/>
        <rFont val="ＭＳ Ｐゴシック"/>
        <family val="3"/>
        <charset val="128"/>
        <scheme val="minor"/>
      </rPr>
      <t>トレーナー誓約書（必要な大学のみ）</t>
    </r>
    <r>
      <rPr>
        <sz val="15"/>
        <color theme="1"/>
        <rFont val="ＭＳ Ｐゴシック"/>
        <family val="3"/>
        <charset val="128"/>
        <scheme val="minor"/>
      </rPr>
      <t>を入力</t>
    </r>
    <rPh sb="1" eb="3">
      <t>だんし</t>
    </rPh>
    <rPh sb="3" eb="5">
      <t>めいぼ</t>
    </rPh>
    <rPh sb="6" eb="8">
      <t>じょし</t>
    </rPh>
    <rPh sb="8" eb="10">
      <t>めいぼ</t>
    </rPh>
    <rPh sb="25" eb="28">
      <t>せいやくしょ</t>
    </rPh>
    <rPh sb="29" eb="31">
      <t>ひつよう</t>
    </rPh>
    <rPh sb="32" eb="34">
      <t>だいがく</t>
    </rPh>
    <rPh sb="37" eb="39">
      <t>にゅうりょく</t>
    </rPh>
    <phoneticPr fontId="6" type="Hiragana"/>
  </si>
  <si>
    <t>第37回全日本女子大学駅伝対校選手権大会東海地区選考会 兼 第51回全日本大学駅伝東海学連選抜選考レース</t>
    <rPh sb="0" eb="1">
      <t>だい</t>
    </rPh>
    <rPh sb="3" eb="4">
      <t>かい</t>
    </rPh>
    <rPh sb="4" eb="7">
      <t>ぜんにっぽん</t>
    </rPh>
    <rPh sb="7" eb="9">
      <t>じょし</t>
    </rPh>
    <rPh sb="9" eb="11">
      <t>だいがく</t>
    </rPh>
    <rPh sb="11" eb="13">
      <t>えきでん</t>
    </rPh>
    <rPh sb="13" eb="15">
      <t>たいこう</t>
    </rPh>
    <rPh sb="15" eb="18">
      <t>せんしゅけん</t>
    </rPh>
    <rPh sb="18" eb="20">
      <t>たいかい</t>
    </rPh>
    <rPh sb="20" eb="22">
      <t>とうかい</t>
    </rPh>
    <rPh sb="22" eb="24">
      <t>ちく</t>
    </rPh>
    <rPh sb="24" eb="27">
      <t>せんこうかい</t>
    </rPh>
    <rPh sb="28" eb="29">
      <t>けん</t>
    </rPh>
    <rPh sb="30" eb="31">
      <t>だい</t>
    </rPh>
    <rPh sb="33" eb="34">
      <t>かい</t>
    </rPh>
    <rPh sb="34" eb="41">
      <t>ぜんにほんだいがくえきでん</t>
    </rPh>
    <rPh sb="41" eb="43">
      <t>とうかい</t>
    </rPh>
    <rPh sb="43" eb="45">
      <t>がくれん</t>
    </rPh>
    <rPh sb="45" eb="47">
      <t>せんばつ</t>
    </rPh>
    <rPh sb="47" eb="49">
      <t>せんこう</t>
    </rPh>
    <phoneticPr fontId="6" type="Hiragana"/>
  </si>
  <si>
    <t>記録</t>
    <rPh sb="0" eb="2">
      <t>キロク</t>
    </rPh>
    <phoneticPr fontId="29"/>
  </si>
  <si>
    <t>訂正後
非表示</t>
    <rPh sb="0" eb="3">
      <t>テイセイゴ</t>
    </rPh>
    <rPh sb="4" eb="7">
      <t>ヒヒョウジ</t>
    </rPh>
    <phoneticPr fontId="29"/>
  </si>
  <si>
    <t>DW8
について
はエントリーに上下限の人数が決まってるときのみ右端の*0を削除</t>
    <rPh sb="16" eb="17">
      <t>ウエ</t>
    </rPh>
    <rPh sb="17" eb="19">
      <t>カゲン</t>
    </rPh>
    <rPh sb="20" eb="22">
      <t>ニンズウ</t>
    </rPh>
    <rPh sb="23" eb="24">
      <t>キ</t>
    </rPh>
    <rPh sb="32" eb="34">
      <t>ミギハシ</t>
    </rPh>
    <rPh sb="38" eb="40">
      <t>サクジョ</t>
    </rPh>
    <phoneticPr fontId="29"/>
  </si>
  <si>
    <t>3000m</t>
    <phoneticPr fontId="29"/>
  </si>
  <si>
    <t>5000ｍ記録
(3000m)</t>
    <rPh sb="5" eb="7">
      <t>キロク</t>
    </rPh>
    <phoneticPr fontId="153"/>
  </si>
  <si>
    <t>33.00.00(33分00秒00)より遅い記録もしくは5000mの記録は参加条件を満たしません。</t>
    <rPh sb="11" eb="12">
      <t>フン</t>
    </rPh>
    <rPh sb="14" eb="15">
      <t>ビョウ</t>
    </rPh>
    <rPh sb="20" eb="21">
      <t>オソ</t>
    </rPh>
    <rPh sb="22" eb="24">
      <t>キロク</t>
    </rPh>
    <rPh sb="34" eb="36">
      <t>キロク</t>
    </rPh>
    <rPh sb="37" eb="39">
      <t>サンカ</t>
    </rPh>
    <rPh sb="39" eb="41">
      <t>ジョウケン</t>
    </rPh>
    <rPh sb="42" eb="43">
      <t>ミ</t>
    </rPh>
    <phoneticPr fontId="29"/>
  </si>
  <si>
    <t>矢野　未玲</t>
  </si>
  <si>
    <t>ﾔﾉ ﾐﾚｲ</t>
  </si>
  <si>
    <t>奥田　安優</t>
  </si>
  <si>
    <t>ｵｸﾀﾞ ｱﾕ</t>
  </si>
  <si>
    <t>金谷　有純</t>
  </si>
  <si>
    <t>ｶﾅﾔ ｱｽﾐ</t>
  </si>
  <si>
    <t>北川　日向子</t>
  </si>
  <si>
    <t>ｷﾀｶﾞﾜ ﾋﾅｺ</t>
  </si>
  <si>
    <t>田中　ガブリエーラ</t>
  </si>
  <si>
    <t>ﾀﾅｶ ｶﾞﾌﾞﾘｴｰﾗ</t>
    <phoneticPr fontId="19"/>
  </si>
  <si>
    <t>都築　歩乃佳</t>
  </si>
  <si>
    <t>ﾂﾂﾞｷ ﾎﾉｶ</t>
  </si>
  <si>
    <t>水上　優子</t>
  </si>
  <si>
    <t>ﾐｽﾞｶﾐ ﾕｳｺ</t>
  </si>
  <si>
    <t>原田　采奈</t>
  </si>
  <si>
    <t>ﾊﾗﾀﾞ ｱﾔﾅ</t>
  </si>
  <si>
    <t>飯田　有香</t>
  </si>
  <si>
    <t>ｲｲﾀﾞ ﾕｶ</t>
  </si>
  <si>
    <t>早川　ひろみ</t>
  </si>
  <si>
    <t>ﾊﾔｶﾜ ﾋﾛﾐ</t>
  </si>
  <si>
    <t>山田　みのり</t>
  </si>
  <si>
    <t>ﾔﾏﾀﾞ ﾐﾉﾘ</t>
  </si>
  <si>
    <t>YANO</t>
    <phoneticPr fontId="19"/>
  </si>
  <si>
    <t>Ayu</t>
    <phoneticPr fontId="19"/>
  </si>
  <si>
    <t>Asumi</t>
    <phoneticPr fontId="19"/>
  </si>
  <si>
    <t>KITAGAWA</t>
    <phoneticPr fontId="19"/>
  </si>
  <si>
    <t>Gabriela</t>
    <phoneticPr fontId="19"/>
  </si>
  <si>
    <t>Honoka</t>
    <phoneticPr fontId="19"/>
  </si>
  <si>
    <t>MIZUKAMI</t>
    <phoneticPr fontId="19"/>
  </si>
  <si>
    <t>Yuko</t>
    <phoneticPr fontId="19"/>
  </si>
  <si>
    <t>HARADA</t>
    <phoneticPr fontId="19"/>
  </si>
  <si>
    <t>Minori</t>
    <phoneticPr fontId="19"/>
  </si>
  <si>
    <t>木林　翼</t>
  </si>
  <si>
    <t>ｷﾊﾞﾔｼ ﾂﾊﾞｻ</t>
  </si>
  <si>
    <t>梅田　拓巳</t>
  </si>
  <si>
    <t>ｳﾒﾀﾞ ﾀｸﾐ</t>
  </si>
  <si>
    <t>青木　拓也</t>
  </si>
  <si>
    <t>ｱｵｷ ﾀｸﾔ</t>
  </si>
  <si>
    <t>小山　幹太</t>
  </si>
  <si>
    <t>ｺﾔﾏ ｶﾝﾀ</t>
  </si>
  <si>
    <t>井賀　輝仁</t>
  </si>
  <si>
    <t>ｲｶﾞ ﾃﾙﾋﾄ</t>
  </si>
  <si>
    <t>大杉　享平</t>
  </si>
  <si>
    <t>ｵｵｽｷﾞ ｷｮｳﾍｲ</t>
  </si>
  <si>
    <t>石塚　紘也</t>
  </si>
  <si>
    <t>ｲｼﾂﾞｶ ﾋﾛﾔ</t>
  </si>
  <si>
    <t>坂本　空</t>
  </si>
  <si>
    <t>ｻｶﾓﾄ ｿﾗ</t>
  </si>
  <si>
    <t>山本　勝也</t>
  </si>
  <si>
    <t>ﾔﾏﾓﾄ ｶﾂﾔ</t>
  </si>
  <si>
    <t>三木　悠矢</t>
  </si>
  <si>
    <t>ﾐｷ ﾕｳﾔ</t>
  </si>
  <si>
    <t>中島　大我</t>
  </si>
  <si>
    <t>ﾅｶｼﾏ ﾀｲｶﾞ</t>
  </si>
  <si>
    <t>山本　有人</t>
  </si>
  <si>
    <t>ﾔﾏﾓﾄ ﾕｳﾄ</t>
  </si>
  <si>
    <t>町田　武儀</t>
  </si>
  <si>
    <t>ﾏﾁﾀﾞ ﾀｹﾖｼ</t>
  </si>
  <si>
    <t>谷　和雅</t>
  </si>
  <si>
    <t>ﾀﾆ ｶｽﾞﾏｻ</t>
  </si>
  <si>
    <t>奥谷　卓音</t>
  </si>
  <si>
    <t>ｵｸﾔ ﾀｸﾄ</t>
  </si>
  <si>
    <t>小畑　鋭斗</t>
  </si>
  <si>
    <t>ｵﾊﾞﾀ ｴｲﾄ</t>
  </si>
  <si>
    <t>戸田　一輝</t>
  </si>
  <si>
    <t>ﾄﾀﾞ ｶｽﾞｷ</t>
  </si>
  <si>
    <t>川村　航太</t>
  </si>
  <si>
    <t>ｶﾜﾑﾗ ｺｳﾀ</t>
  </si>
  <si>
    <t>高橋　宏介</t>
  </si>
  <si>
    <t>ﾀｶﾊｼ ｺｳｽｹ</t>
  </si>
  <si>
    <t>安齋　隼</t>
    <rPh sb="1" eb="2">
      <t>サイ</t>
    </rPh>
    <phoneticPr fontId="19"/>
  </si>
  <si>
    <t>ｱﾝｻﾞｲ ｼｭﾝ</t>
  </si>
  <si>
    <t>中田　龍之介</t>
  </si>
  <si>
    <t>ﾅｶﾀﾞ ﾘｭｳﾉｽｹ</t>
  </si>
  <si>
    <t>間瀬　智大</t>
  </si>
  <si>
    <t>ﾏｾ ﾄﾓﾋﾛ</t>
  </si>
  <si>
    <t>井手　大生</t>
  </si>
  <si>
    <t>ｲﾃﾞ ﾀﾞｲｷ</t>
  </si>
  <si>
    <t>為　悟</t>
  </si>
  <si>
    <t>ﾀﾐ ｻﾄﾙ</t>
  </si>
  <si>
    <t>藤井　直希</t>
  </si>
  <si>
    <t>ﾌｼﾞｲ ﾅｵｷ</t>
  </si>
  <si>
    <t>４</t>
  </si>
  <si>
    <t>KIBAYASHI</t>
    <phoneticPr fontId="19"/>
  </si>
  <si>
    <t>UMEDA</t>
    <phoneticPr fontId="19"/>
  </si>
  <si>
    <t>Kanta</t>
    <phoneticPr fontId="19"/>
  </si>
  <si>
    <t>IGA</t>
    <phoneticPr fontId="19"/>
  </si>
  <si>
    <t>Teruhito</t>
    <phoneticPr fontId="19"/>
  </si>
  <si>
    <t>OSUGI</t>
    <phoneticPr fontId="19"/>
  </si>
  <si>
    <t>ISHIZUKA</t>
    <phoneticPr fontId="19"/>
  </si>
  <si>
    <t>MIKI</t>
    <phoneticPr fontId="19"/>
  </si>
  <si>
    <t>Takeyoshi</t>
    <phoneticPr fontId="19"/>
  </si>
  <si>
    <t>TANI</t>
    <phoneticPr fontId="19"/>
  </si>
  <si>
    <t>Kazumasa</t>
    <phoneticPr fontId="19"/>
  </si>
  <si>
    <t>OKUYA</t>
    <phoneticPr fontId="19"/>
  </si>
  <si>
    <t>OBATA</t>
    <phoneticPr fontId="19"/>
  </si>
  <si>
    <t>Eito</t>
    <phoneticPr fontId="19"/>
  </si>
  <si>
    <t>KAWAMURA</t>
    <phoneticPr fontId="19"/>
  </si>
  <si>
    <t>Kouta</t>
    <phoneticPr fontId="19"/>
  </si>
  <si>
    <t>ANZAI</t>
    <phoneticPr fontId="19"/>
  </si>
  <si>
    <t>NAKADA</t>
    <phoneticPr fontId="19"/>
  </si>
  <si>
    <t>MASE</t>
    <phoneticPr fontId="19"/>
  </si>
  <si>
    <t>IDE</t>
    <phoneticPr fontId="19"/>
  </si>
  <si>
    <t>TAMI</t>
    <phoneticPr fontId="19"/>
  </si>
  <si>
    <t>FUJI</t>
    <phoneticPr fontId="19"/>
  </si>
  <si>
    <t>森本　晃介</t>
  </si>
  <si>
    <t>ﾓﾘﾓﾄ ｺｳｽｹ</t>
  </si>
  <si>
    <t>坂本　環</t>
  </si>
  <si>
    <t>ｻｶﾓﾄ ﾂﾅｸﾞ</t>
  </si>
  <si>
    <t>酒井　駿</t>
  </si>
  <si>
    <t>ｻｶｲ ｼｭﾝ</t>
  </si>
  <si>
    <t>山本　孝哉</t>
  </si>
  <si>
    <t>ﾔﾏﾓﾄ ﾀｶﾔ</t>
  </si>
  <si>
    <t>安藤　葵</t>
  </si>
  <si>
    <t>ｱﾝﾄﾞｳ ｱｵｲ</t>
  </si>
  <si>
    <t>酒井　駿之介</t>
  </si>
  <si>
    <t>ｻｶｲ ｼｭﾝﾉｽｹ</t>
  </si>
  <si>
    <t>柴田　将希</t>
  </si>
  <si>
    <t>ｼﾊﾞﾀ ｼｮｳｷ</t>
  </si>
  <si>
    <t>山道　笑之心</t>
  </si>
  <si>
    <t>ﾔﾏﾐﾁ ｼﾞﾝﾉｼﾝ</t>
  </si>
  <si>
    <t>河本　直</t>
  </si>
  <si>
    <t>ｺｳﾓﾄ ﾅｵ</t>
    <phoneticPr fontId="19"/>
  </si>
  <si>
    <t>篠田　大弥</t>
  </si>
  <si>
    <t>ｼﾉﾀﾞ ﾋﾛﾔ</t>
    <phoneticPr fontId="19"/>
  </si>
  <si>
    <t>杉本　一眞</t>
  </si>
  <si>
    <t>ｽｷﾞﾓﾄ ｶｽﾞﾏ</t>
  </si>
  <si>
    <t>土谷　涼</t>
  </si>
  <si>
    <t>ﾂﾁﾔ ﾘｮｳ</t>
  </si>
  <si>
    <t>三浦　稿侑</t>
  </si>
  <si>
    <t>ﾐｳﾗ ｺｳﾕｳ</t>
  </si>
  <si>
    <t>内山　輝一</t>
  </si>
  <si>
    <t>ｳﾁﾔﾏ ｷｲﾁ</t>
  </si>
  <si>
    <t>吉山　剛</t>
  </si>
  <si>
    <t>ﾖｼﾔﾏ ｺﾞｳ</t>
  </si>
  <si>
    <t>加藤　海渡</t>
  </si>
  <si>
    <t>ｶﾄｳ ｶｲﾄ</t>
  </si>
  <si>
    <t>高橋　理玖</t>
  </si>
  <si>
    <t>ﾀｶﾊｼ ﾘｸ</t>
  </si>
  <si>
    <t>田川　元貴</t>
  </si>
  <si>
    <t>ﾀｶﾞﾜ ﾊﾙｷ</t>
  </si>
  <si>
    <t>花井　晴生</t>
  </si>
  <si>
    <t>ﾊﾅｲ ﾊﾙｷ</t>
  </si>
  <si>
    <t>松本　健吾</t>
  </si>
  <si>
    <t>ﾏﾂﾓﾄ ｹﾝｺﾞ</t>
  </si>
  <si>
    <t>4</t>
    <phoneticPr fontId="19"/>
  </si>
  <si>
    <t>Tsunagu</t>
    <phoneticPr fontId="19"/>
  </si>
  <si>
    <t>Shunnosuke</t>
    <phoneticPr fontId="19"/>
  </si>
  <si>
    <t>Shoki</t>
    <phoneticPr fontId="19"/>
  </si>
  <si>
    <t>YAMAMICHI</t>
    <phoneticPr fontId="19"/>
  </si>
  <si>
    <t>Jinnoshin</t>
    <phoneticPr fontId="19"/>
  </si>
  <si>
    <t>KAWAMOTO</t>
    <phoneticPr fontId="19"/>
  </si>
  <si>
    <t>SHINODA</t>
    <phoneticPr fontId="19"/>
  </si>
  <si>
    <t>SUGIMOTO</t>
    <phoneticPr fontId="19"/>
  </si>
  <si>
    <t>MIURA</t>
    <phoneticPr fontId="19"/>
  </si>
  <si>
    <t xml:space="preserve">UCHIYAMA </t>
    <phoneticPr fontId="19"/>
  </si>
  <si>
    <t>Kichi</t>
    <phoneticPr fontId="19"/>
  </si>
  <si>
    <t>YOSHIYAMA</t>
    <phoneticPr fontId="19"/>
  </si>
  <si>
    <t>Go</t>
    <phoneticPr fontId="19"/>
  </si>
  <si>
    <t>TAGAWA</t>
    <phoneticPr fontId="19"/>
  </si>
  <si>
    <t>MATSUMOTO</t>
    <phoneticPr fontId="19"/>
  </si>
  <si>
    <t>Kengo</t>
    <phoneticPr fontId="19"/>
  </si>
  <si>
    <t>伊藤　雅倫</t>
  </si>
  <si>
    <t>ｲﾄｳ ﾏｻﾐﾁ</t>
  </si>
  <si>
    <t>Masamichi</t>
    <phoneticPr fontId="19"/>
  </si>
  <si>
    <t>土方　彩衣</t>
  </si>
  <si>
    <t>ﾋｼﾞｶﾀ ｱﾔｴ</t>
  </si>
  <si>
    <t>宮田　早記</t>
  </si>
  <si>
    <t>ﾐﾔﾀ ｻｷ</t>
  </si>
  <si>
    <t>牛丸　みのり</t>
  </si>
  <si>
    <t>ｳｼﾏﾙ ﾐﾉﾘ</t>
  </si>
  <si>
    <t>安藤　由梨花</t>
  </si>
  <si>
    <t>ｱﾝﾄﾞｳ ﾕﾘｶ</t>
  </si>
  <si>
    <t>大橋　さくら</t>
  </si>
  <si>
    <t>ｵｵﾊｼ ｻｸﾗ</t>
  </si>
  <si>
    <t>HIJIKATA</t>
    <phoneticPr fontId="19"/>
  </si>
  <si>
    <t>Ayae</t>
    <phoneticPr fontId="19"/>
  </si>
  <si>
    <t>USHIMARU</t>
    <phoneticPr fontId="19"/>
  </si>
  <si>
    <t>Yurika</t>
    <phoneticPr fontId="19"/>
  </si>
  <si>
    <t>小倉　保野実</t>
  </si>
  <si>
    <t>ｵｸﾞﾗ ﾎﾉﾐ</t>
  </si>
  <si>
    <t>OGURA</t>
    <phoneticPr fontId="19"/>
  </si>
  <si>
    <t>Honomi</t>
    <phoneticPr fontId="19"/>
  </si>
  <si>
    <t>必ず6人以上エントリーしてください。</t>
    <rPh sb="0" eb="1">
      <t>カナラ</t>
    </rPh>
    <rPh sb="3" eb="4">
      <t>ニン</t>
    </rPh>
    <rPh sb="4" eb="6">
      <t>イジョウ</t>
    </rPh>
    <phoneticPr fontId="29"/>
  </si>
  <si>
    <t>年月日 (2018/1/1～2019/9/8)</t>
    <rPh sb="0" eb="3">
      <t>ネンガッピ</t>
    </rPh>
    <phoneticPr fontId="153"/>
  </si>
  <si>
    <t>大会名</t>
    <rPh sb="0" eb="2">
      <t>タイカイ</t>
    </rPh>
    <rPh sb="2" eb="3">
      <t>メイ</t>
    </rPh>
    <phoneticPr fontId="19"/>
  </si>
  <si>
    <t>＜入力に関する注意事項＞
①選手のデータを入力してください。データの貼り付けをする場合は、値の貼付をしてください。
②ゼッケンに書かれている「5-○○」の「5-」、記録なしの選手の記録、
未登録の選手の登録番号は入力しないでください。
③未登録の選手は選手名（名前の前に全角ｽﾍﾟｰｽ）・ﾌﾘｶﾞﾅ（名前の前に半角ｽﾍﾟｰｽ）・学年・学校名・
登録陸協（2文字の場合は文字の間に半角スペース2つ）を入力してください。
④「記録」のセルには5000m（5000mの持ち記録がない場合は3000mの記録）を入力してください。
※3000mの記録を入力した場合には一番右のセルに〇が自動的に入力されるので、確認すること。
⑤記録は小数点以下２桁まで入力してください。
また、トラック種目は半角ピリオドを用いて記録入力をして下さい。
例：17分05秒31→17.05.31　8分22秒10→8.22.10
（時分秒表記はできません。60秒以降は1.00.00のように直して下さい。）
⑥必ず、エラーチェックを解消した状態でエントリーを完了するようにして下さい。
不備のある選手・種目のエントリーは認めません。</t>
  </si>
  <si>
    <r>
      <rPr>
        <b/>
        <sz val="6"/>
        <color theme="0"/>
        <rFont val="ＭＳ Ｐゴシック"/>
        <family val="3"/>
        <charset val="128"/>
        <scheme val="major"/>
      </rPr>
      <t>あ</t>
    </r>
    <r>
      <rPr>
        <b/>
        <sz val="13"/>
        <rFont val="ＭＳ Ｐゴシック"/>
        <family val="3"/>
        <charset val="128"/>
        <scheme val="major"/>
      </rP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 xml:space="preserve">をしてください。
②ゼッケンに書かれている「5-○○」の「5-」、記録なしの選手の記録、
未登録の選手の登録番号は入力しないでください。
③未登録の選手は選手名（名前の前に全角ｽﾍﾟｰｽ）・ﾌﾘｶﾞﾅ（名前の前に半角ｽﾍﾟｰｽ）・学年・学校名・
登録陸協（2文字の場合は文字の間に半角スペース2つ）を入力してください。
④記録は小数点以下２桁まで入力してください。
また、トラック種目は半角ピリオドを用いて記録入力をして下さい。
例：31分05秒10→31.05．10　
（時分秒表記はできません。60秒以降は1.00.00のように直して下さい。）
⑤必ず、エラーチェックを解消した状態でエントリーを完了するようにして下さい。
不備のある選手・種目のエントリーは認めません。
　 </t>
    </r>
    <rPh sb="3" eb="5">
      <t>ニュウリョク</t>
    </rPh>
    <rPh sb="6" eb="7">
      <t>カン</t>
    </rPh>
    <rPh sb="9" eb="11">
      <t>チュウイ</t>
    </rPh>
    <rPh sb="11" eb="13">
      <t>ジコウ</t>
    </rPh>
    <rPh sb="97" eb="100">
      <t>ミトウロク</t>
    </rPh>
    <rPh sb="101" eb="103">
      <t>センシュ</t>
    </rPh>
    <rPh sb="104" eb="108">
      <t>トウロクバンゴウ</t>
    </rPh>
    <rPh sb="132" eb="134">
      <t>ナマエ</t>
    </rPh>
    <rPh sb="135" eb="136">
      <t>マエ</t>
    </rPh>
    <rPh sb="137" eb="139">
      <t>ゼンカク</t>
    </rPh>
    <rPh sb="155" eb="156">
      <t>マエ</t>
    </rPh>
    <rPh sb="157" eb="158">
      <t>ハン</t>
    </rPh>
    <rPh sb="180" eb="182">
      <t>モジ</t>
    </rPh>
    <rPh sb="183" eb="185">
      <t>バアイ</t>
    </rPh>
    <rPh sb="186" eb="188">
      <t>モジ</t>
    </rPh>
    <rPh sb="189" eb="190">
      <t>アイダ</t>
    </rPh>
    <rPh sb="191" eb="193">
      <t>ハンカク</t>
    </rPh>
    <rPh sb="212" eb="214">
      <t>キロク</t>
    </rPh>
    <rPh sb="215" eb="218">
      <t>ショウスウテン</t>
    </rPh>
    <rPh sb="218" eb="220">
      <t>イカ</t>
    </rPh>
    <rPh sb="221" eb="222">
      <t>ケタ</t>
    </rPh>
    <rPh sb="224" eb="226">
      <t>ニュウリョク</t>
    </rPh>
    <rPh sb="241" eb="243">
      <t>シュモク</t>
    </rPh>
    <rPh sb="244" eb="246">
      <t>ハンカク</t>
    </rPh>
    <rPh sb="251" eb="252">
      <t>モチ</t>
    </rPh>
    <rPh sb="254" eb="256">
      <t>キロク</t>
    </rPh>
    <rPh sb="256" eb="258">
      <t>ニュウリョク</t>
    </rPh>
    <rPh sb="261" eb="262">
      <t>クダ</t>
    </rPh>
    <rPh sb="266" eb="267">
      <t>レイ</t>
    </rPh>
    <rPh sb="270" eb="271">
      <t>フン</t>
    </rPh>
    <rPh sb="273" eb="274">
      <t>ビョウ</t>
    </rPh>
    <rPh sb="288" eb="291">
      <t>ジフンビョウ</t>
    </rPh>
    <rPh sb="291" eb="293">
      <t>ヒョウキ</t>
    </rPh>
    <rPh sb="302" eb="303">
      <t>ビョウ</t>
    </rPh>
    <rPh sb="303" eb="305">
      <t>イコウ</t>
    </rPh>
    <rPh sb="317" eb="318">
      <t>ナオ</t>
    </rPh>
    <rPh sb="320" eb="321">
      <t>クダ</t>
    </rPh>
    <rPh sb="327" eb="328">
      <t>カナラ</t>
    </rPh>
    <rPh sb="338" eb="340">
      <t>カイショウ</t>
    </rPh>
    <rPh sb="342" eb="344">
      <t>ジョウタイ</t>
    </rPh>
    <rPh sb="351" eb="353">
      <t>カンリョウ</t>
    </rPh>
    <rPh sb="360" eb="361">
      <t>クダ</t>
    </rPh>
    <phoneticPr fontId="29"/>
  </si>
  <si>
    <t>学校名</t>
  </si>
  <si>
    <t>未登録です。選手名（名前と名字の間は全角スペース）・ﾌﾘｶﾞﾅ（名前と名字の間はスペース）・学年・学校名・登録陸協を入力して下さい。</t>
    <rPh sb="0" eb="3">
      <t>ミトウロク</t>
    </rPh>
    <rPh sb="10" eb="12">
      <t>ナマエ</t>
    </rPh>
    <rPh sb="16" eb="17">
      <t>アイダ</t>
    </rPh>
    <rPh sb="18" eb="20">
      <t>ゼンカク</t>
    </rPh>
    <phoneticPr fontId="29"/>
  </si>
  <si>
    <t>学連選抜選考レースの参加料は、自動返信メールを確認後、下記の振込先まで納入すること。</t>
    <rPh sb="0" eb="4">
      <t>がくれんせんばつ</t>
    </rPh>
    <rPh sb="4" eb="6">
      <t>せんこう</t>
    </rPh>
    <rPh sb="10" eb="13">
      <t>さんかりょう</t>
    </rPh>
    <rPh sb="15" eb="19">
      <t>じどうへんしん</t>
    </rPh>
    <rPh sb="23" eb="25">
      <t>かくにん</t>
    </rPh>
    <rPh sb="25" eb="26">
      <t>ご</t>
    </rPh>
    <phoneticPr fontId="6" type="Hiragana"/>
  </si>
  <si>
    <t>※全女選考会の場合は必ず振込名の前に I）を、学連選抜の場合はP）を記入し、</t>
    <rPh sb="1" eb="3">
      <t>ぜんじょ</t>
    </rPh>
    <rPh sb="3" eb="6">
      <t>せんこうかい</t>
    </rPh>
    <rPh sb="7" eb="9">
      <t>ばあい</t>
    </rPh>
    <phoneticPr fontId="6" type="Hiragana"/>
  </si>
  <si>
    <r>
      <t>それぞれ</t>
    </r>
    <r>
      <rPr>
        <b/>
        <sz val="16"/>
        <color theme="1"/>
        <rFont val="ＭＳ Ｐゴシック"/>
        <family val="3"/>
        <charset val="128"/>
        <scheme val="minor"/>
      </rPr>
      <t>大学名</t>
    </r>
    <r>
      <rPr>
        <sz val="16"/>
        <color theme="1"/>
        <rFont val="ＭＳ Ｐゴシック"/>
        <family val="3"/>
        <charset val="128"/>
        <scheme val="minor"/>
      </rPr>
      <t>で振り込むこと。</t>
    </r>
    <phoneticPr fontId="6" type="Hiragana"/>
  </si>
  <si>
    <t>振込を行った際の明細書をスキャニングし、PDF化したファイル、もしくは明細書の写真を</t>
    <rPh sb="0" eb="2">
      <t>ふりこみ</t>
    </rPh>
    <rPh sb="3" eb="4">
      <t>おこな</t>
    </rPh>
    <rPh sb="6" eb="7">
      <t>さい</t>
    </rPh>
    <rPh sb="8" eb="11">
      <t>めいさいしょ</t>
    </rPh>
    <rPh sb="23" eb="24">
      <t>か</t>
    </rPh>
    <rPh sb="35" eb="38">
      <t>めいさいしょ</t>
    </rPh>
    <rPh sb="39" eb="41">
      <t>しゃしん</t>
    </rPh>
    <phoneticPr fontId="6" type="Hiragana"/>
  </si>
  <si>
    <t>※全女選考会の振込明細書は、参加表明提出時にメール添付にて提出すること。</t>
    <rPh sb="1" eb="3">
      <t>ぜんじょ</t>
    </rPh>
    <rPh sb="3" eb="6">
      <t>せんこうかい</t>
    </rPh>
    <rPh sb="7" eb="9">
      <t>ふりこみ</t>
    </rPh>
    <rPh sb="9" eb="12">
      <t>めいさいしょ</t>
    </rPh>
    <rPh sb="14" eb="16">
      <t>さんか</t>
    </rPh>
    <rPh sb="16" eb="18">
      <t>ひょうめい</t>
    </rPh>
    <rPh sb="18" eb="20">
      <t>ていしゅつ</t>
    </rPh>
    <rPh sb="20" eb="21">
      <t>じ</t>
    </rPh>
    <rPh sb="25" eb="27">
      <t>てんぷ</t>
    </rPh>
    <rPh sb="29" eb="31">
      <t>ていしゅつ</t>
    </rPh>
    <phoneticPr fontId="6" type="Hiragana"/>
  </si>
  <si>
    <t>全女選考会の参加料は参加表明書提出までに納入する。</t>
    <rPh sb="0" eb="2">
      <t>ぜんじょ</t>
    </rPh>
    <rPh sb="2" eb="5">
      <t>せんこうかい</t>
    </rPh>
    <rPh sb="6" eb="9">
      <t>さんかりょう</t>
    </rPh>
    <rPh sb="10" eb="12">
      <t>さんか</t>
    </rPh>
    <rPh sb="12" eb="14">
      <t>ひょうめい</t>
    </rPh>
    <rPh sb="14" eb="15">
      <t>しょ</t>
    </rPh>
    <rPh sb="15" eb="17">
      <t>ていしゅつ</t>
    </rPh>
    <rPh sb="20" eb="22">
      <t>のうにゅう</t>
    </rPh>
    <phoneticPr fontId="6" type="Hiragana"/>
  </si>
  <si>
    <t>東海学連HPトップぺージに記載されている電話番号に連絡するようにしてください。</t>
    <phoneticPr fontId="6" type="Hiragana"/>
  </si>
  <si>
    <r>
      <t xml:space="preserve">   </t>
    </r>
    <r>
      <rPr>
        <b/>
        <u/>
        <sz val="20"/>
        <color theme="1"/>
        <rFont val="ＭＳ Ｐゴシック"/>
        <family val="3"/>
        <charset val="128"/>
      </rPr>
      <t>tgrrkiroku@yahoo.co.jp</t>
    </r>
    <r>
      <rPr>
        <sz val="16"/>
        <color theme="1"/>
        <rFont val="ＭＳ Ｐゴシック"/>
        <family val="3"/>
        <charset val="128"/>
      </rPr>
      <t>に</t>
    </r>
    <r>
      <rPr>
        <b/>
        <sz val="16"/>
        <color theme="1"/>
        <rFont val="ＭＳ Ｐゴシック"/>
        <family val="3"/>
        <charset val="128"/>
      </rPr>
      <t>9月9日（月）20:00まで</t>
    </r>
    <r>
      <rPr>
        <sz val="16"/>
        <color theme="1"/>
        <rFont val="ＭＳ Ｐゴシック"/>
        <family val="3"/>
        <charset val="128"/>
      </rPr>
      <t>に送信する。</t>
    </r>
    <rPh sb="27" eb="28">
      <t>がつ</t>
    </rPh>
    <rPh sb="29" eb="30">
      <t>にち</t>
    </rPh>
    <rPh sb="31" eb="32">
      <t>げつ</t>
    </rPh>
    <rPh sb="41" eb="43">
      <t>そうしん</t>
    </rPh>
    <phoneticPr fontId="6" type="Hiragana"/>
  </si>
  <si>
    <r>
      <rPr>
        <b/>
        <u/>
        <sz val="20"/>
        <color theme="1"/>
        <rFont val="ＭＳ Ｐゴシック"/>
        <family val="3"/>
        <charset val="128"/>
        <scheme val="minor"/>
      </rPr>
      <t xml:space="preserve"> tgrr@themis.ocn.ne.jp</t>
    </r>
    <r>
      <rPr>
        <sz val="16"/>
        <color theme="1"/>
        <rFont val="ＭＳ Ｐゴシック"/>
        <family val="3"/>
        <charset val="128"/>
        <scheme val="minor"/>
      </rPr>
      <t xml:space="preserve"> までメール添付にて提出する。</t>
    </r>
    <rPh sb="28" eb="30">
      <t>てんぷ</t>
    </rPh>
    <rPh sb="32" eb="34">
      <t>ていしゅつ</t>
    </rPh>
    <phoneticPr fontId="6" type="Hiragana"/>
  </si>
  <si>
    <r>
      <t>④ファイルを</t>
    </r>
    <r>
      <rPr>
        <b/>
        <sz val="15"/>
        <color theme="1"/>
        <rFont val="ＭＳ Ｐゴシック"/>
        <family val="3"/>
        <charset val="128"/>
      </rPr>
      <t>「団体コード・学校名・全女_学連選抜」</t>
    </r>
    <r>
      <rPr>
        <sz val="15"/>
        <color theme="1"/>
        <rFont val="ＭＳ Ｐゴシック"/>
        <family val="3"/>
        <charset val="128"/>
      </rPr>
      <t>と名前を付けて保存し、</t>
    </r>
    <rPh sb="7" eb="9">
      <t>だんたい</t>
    </rPh>
    <rPh sb="13" eb="16">
      <t>がっこうめい</t>
    </rPh>
    <rPh sb="17" eb="19">
      <t>ぜんじょ</t>
    </rPh>
    <rPh sb="20" eb="22">
      <t>がくれん</t>
    </rPh>
    <rPh sb="22" eb="24">
      <t>せんばつ</t>
    </rPh>
    <rPh sb="26" eb="28">
      <t>なまえ</t>
    </rPh>
    <rPh sb="29" eb="30">
      <t>つ</t>
    </rPh>
    <rPh sb="32" eb="34">
      <t>ほぞん</t>
    </rPh>
    <phoneticPr fontId="6" type="Hiragana"/>
  </si>
  <si>
    <t>⑤参加料の振込</t>
    <rPh sb="1" eb="4">
      <t>さんかりょう</t>
    </rPh>
    <rPh sb="5" eb="7">
      <t>ふりこみ</t>
    </rPh>
    <phoneticPr fontId="6" type="Hiragana"/>
  </si>
  <si>
    <t>⑥参加料の振込連絡</t>
    <rPh sb="1" eb="4">
      <t>さんかりょう</t>
    </rPh>
    <rPh sb="5" eb="7">
      <t>ふりこみ</t>
    </rPh>
    <rPh sb="7" eb="9">
      <t>れんらく</t>
    </rPh>
    <phoneticPr fontId="6" type="Hiragana"/>
  </si>
</sst>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 #,##0_ ;_ * \-#,##0_ ;_ * &quot;-&quot;_ ;_ @_ "/>
    <numFmt numFmtId="176" formatCode="0_);[Red]\(0\)"/>
    <numFmt numFmtId="177" formatCode="#,###"/>
    <numFmt numFmtId="178" formatCode="000\-0000\-0000"/>
    <numFmt numFmtId="179" formatCode="####"/>
  </numFmts>
  <fonts count="205">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2"/>
      <name val="ＭＳ 明朝"/>
      <family val="1"/>
      <charset val="128"/>
    </font>
    <font>
      <sz val="6"/>
      <name val="ＭＳ 明朝"/>
      <family val="1"/>
      <charset val="128"/>
    </font>
    <font>
      <sz val="12"/>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sz val="14"/>
      <name val="ＭＳ ゴシック"/>
      <family val="3"/>
      <charset val="128"/>
    </font>
    <font>
      <sz val="18"/>
      <name val="ＭＳ ゴシック"/>
      <family val="3"/>
      <charset val="128"/>
    </font>
    <font>
      <sz val="22"/>
      <name val="ＭＳ ゴシック"/>
      <family val="3"/>
      <charset val="128"/>
    </font>
    <font>
      <sz val="24"/>
      <name val="ＭＳ ゴシック"/>
      <family val="3"/>
      <charset val="128"/>
    </font>
    <font>
      <b/>
      <sz val="20"/>
      <name val="ＭＳ ゴシック"/>
      <family val="3"/>
      <charset val="128"/>
    </font>
    <font>
      <sz val="12"/>
      <color indexed="10"/>
      <name val="ＭＳ ゴシック"/>
      <family val="3"/>
      <charset val="128"/>
    </font>
    <font>
      <b/>
      <sz val="12"/>
      <color indexed="10"/>
      <name val="ＭＳ ゴシック"/>
      <family val="3"/>
      <charset val="128"/>
    </font>
    <font>
      <sz val="12"/>
      <color indexed="12"/>
      <name val="ＭＳ ゴシック"/>
      <family val="3"/>
      <charset val="128"/>
    </font>
    <font>
      <sz val="9"/>
      <color indexed="81"/>
      <name val="ＭＳ Ｐゴシック"/>
      <family val="3"/>
      <charset val="128"/>
    </font>
    <font>
      <sz val="6"/>
      <name val="ＭＳ ゴシック"/>
      <family val="3"/>
      <charset val="128"/>
    </font>
    <font>
      <sz val="6"/>
      <name val="ＭＳ Ｐゴシック"/>
      <family val="3"/>
      <charset val="128"/>
    </font>
    <font>
      <sz val="6"/>
      <name val="ＭＳ Ｐ明朝"/>
      <family val="1"/>
      <charset val="128"/>
    </font>
    <font>
      <b/>
      <sz val="9"/>
      <color indexed="8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8"/>
      <name val="ＭＳ ゴシック"/>
      <family val="3"/>
      <charset val="128"/>
    </font>
    <font>
      <sz val="12"/>
      <color indexed="8"/>
      <name val="ＭＳ ゴシック"/>
      <family val="3"/>
      <charset val="128"/>
    </font>
    <font>
      <sz val="12"/>
      <color indexed="9"/>
      <name val="ＭＳ ゴシック"/>
      <family val="3"/>
      <charset val="128"/>
    </font>
    <font>
      <b/>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20"/>
      <color indexed="8"/>
      <name val="ＭＳ Ｐゴシック"/>
      <family val="3"/>
      <charset val="128"/>
    </font>
    <font>
      <b/>
      <sz val="16"/>
      <color indexed="8"/>
      <name val="ＭＳ Ｐゴシック"/>
      <family val="3"/>
      <charset val="128"/>
    </font>
    <font>
      <b/>
      <sz val="11"/>
      <color indexed="10"/>
      <name val="ＭＳ Ｐゴシック"/>
      <family val="3"/>
      <charset val="128"/>
    </font>
    <font>
      <b/>
      <sz val="16"/>
      <color indexed="10"/>
      <name val="ＭＳ Ｐゴシック"/>
      <family val="3"/>
      <charset val="128"/>
    </font>
    <font>
      <b/>
      <sz val="11"/>
      <color indexed="12"/>
      <name val="ＭＳ Ｐゴシック"/>
      <family val="3"/>
      <charset val="128"/>
    </font>
    <font>
      <sz val="11"/>
      <color indexed="12"/>
      <name val="ＭＳ Ｐゴシック"/>
      <family val="3"/>
      <charset val="128"/>
    </font>
    <font>
      <b/>
      <sz val="18"/>
      <color indexed="10"/>
      <name val="ＭＳ ゴシック"/>
      <family val="3"/>
      <charset val="128"/>
    </font>
    <font>
      <b/>
      <sz val="16"/>
      <name val="ＭＳ ゴシック"/>
      <family val="3"/>
      <charset val="128"/>
    </font>
    <font>
      <sz val="6"/>
      <name val="ＭＳ Ｐゴシック"/>
      <family val="3"/>
      <charset val="128"/>
    </font>
    <font>
      <sz val="10"/>
      <color indexed="12"/>
      <name val="ＭＳ Ｐゴシック"/>
      <family val="3"/>
      <charset val="128"/>
    </font>
    <font>
      <sz val="22"/>
      <color indexed="9"/>
      <name val="ＭＳ ゴシック"/>
      <family val="3"/>
      <charset val="128"/>
    </font>
    <font>
      <b/>
      <sz val="18"/>
      <color indexed="8"/>
      <name val="AR P丸ゴシック体E"/>
      <family val="3"/>
      <charset val="128"/>
    </font>
    <font>
      <b/>
      <sz val="11"/>
      <color indexed="8"/>
      <name val="ＭＳ Ｐゴシック"/>
      <family val="3"/>
      <charset val="128"/>
    </font>
    <font>
      <b/>
      <sz val="11"/>
      <color indexed="10"/>
      <name val="ＭＳ Ｐゴシック"/>
      <family val="3"/>
      <charset val="128"/>
    </font>
    <font>
      <sz val="6"/>
      <name val="ＭＳ Ｐゴシック"/>
      <family val="3"/>
      <charset val="128"/>
    </font>
    <font>
      <sz val="6"/>
      <name val="ＭＳ Ｐゴシック"/>
      <family val="3"/>
      <charset val="128"/>
    </font>
    <font>
      <sz val="9"/>
      <color indexed="8"/>
      <name val="ＭＳ ゴシック"/>
      <family val="3"/>
      <charset val="128"/>
    </font>
    <font>
      <sz val="22"/>
      <color indexed="8"/>
      <name val="ＭＳ Ｐゴシック"/>
      <family val="3"/>
      <charset val="128"/>
    </font>
    <font>
      <sz val="22"/>
      <color indexed="8"/>
      <name val="ＭＳ ゴシック"/>
      <family val="3"/>
      <charset val="128"/>
    </font>
    <font>
      <b/>
      <sz val="24"/>
      <name val="ＭＳ ゴシック"/>
      <family val="3"/>
      <charset val="128"/>
    </font>
    <font>
      <b/>
      <sz val="20"/>
      <color indexed="8"/>
      <name val="ＭＳ Ｐゴシック"/>
      <family val="3"/>
      <charset val="128"/>
    </font>
    <font>
      <sz val="11"/>
      <color indexed="9"/>
      <name val="ＭＳ ゴシック"/>
      <family val="3"/>
      <charset val="128"/>
    </font>
    <font>
      <b/>
      <sz val="12"/>
      <color indexed="9"/>
      <name val="ＭＳ ゴシック"/>
      <family val="3"/>
      <charset val="128"/>
    </font>
    <font>
      <sz val="6"/>
      <name val="ＭＳ Ｐゴシック"/>
      <family val="3"/>
      <charset val="128"/>
    </font>
    <font>
      <b/>
      <sz val="9"/>
      <color indexed="10"/>
      <name val="ＭＳ Ｐゴシック"/>
      <family val="3"/>
      <charset val="128"/>
    </font>
    <font>
      <sz val="18"/>
      <color indexed="8"/>
      <name val="ＭＳ ゴシック"/>
      <family val="3"/>
      <charset val="128"/>
    </font>
    <font>
      <b/>
      <sz val="18"/>
      <color indexed="8"/>
      <name val="ＭＳ ゴシック"/>
      <family val="3"/>
      <charset val="128"/>
    </font>
    <font>
      <b/>
      <sz val="11"/>
      <name val="ＭＳ Ｐゴシック"/>
      <family val="3"/>
      <charset val="128"/>
    </font>
    <font>
      <sz val="20"/>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26"/>
      <name val="ＭＳ ゴシック"/>
      <family val="3"/>
      <charset val="128"/>
    </font>
    <font>
      <sz val="6"/>
      <name val="ＭＳ Ｐゴシック"/>
      <family val="3"/>
      <charset val="128"/>
    </font>
    <font>
      <b/>
      <sz val="11"/>
      <color indexed="81"/>
      <name val="ＭＳ Ｐゴシック"/>
      <family val="3"/>
      <charset val="128"/>
    </font>
    <font>
      <b/>
      <sz val="14"/>
      <color indexed="10"/>
      <name val="ＭＳ Ｐゴシック"/>
      <family val="3"/>
      <charset val="128"/>
    </font>
    <font>
      <sz val="6"/>
      <name val="ＭＳ Ｐゴシック"/>
      <family val="3"/>
      <charset val="128"/>
    </font>
    <font>
      <b/>
      <sz val="15"/>
      <color indexed="81"/>
      <name val="MS P ゴシック"/>
      <family val="3"/>
      <charset val="128"/>
    </font>
    <font>
      <sz val="15"/>
      <color indexed="81"/>
      <name val="MS P ゴシック"/>
      <family val="3"/>
      <charset val="128"/>
    </font>
    <font>
      <b/>
      <sz val="9"/>
      <color indexed="81"/>
      <name val="MS P ゴシック"/>
      <family val="3"/>
      <charset val="128"/>
    </font>
    <font>
      <b/>
      <sz val="14"/>
      <color indexed="81"/>
      <name val="ＭＳ Ｐゴシック"/>
      <family val="3"/>
      <charset val="128"/>
    </font>
    <font>
      <b/>
      <u/>
      <sz val="11"/>
      <color indexed="81"/>
      <name val="ＭＳ Ｐゴシック"/>
      <family val="3"/>
      <charset val="128"/>
    </font>
    <font>
      <sz val="10"/>
      <color indexed="81"/>
      <name val="MS P ゴシック"/>
      <family val="3"/>
      <charset val="128"/>
    </font>
    <font>
      <sz val="11"/>
      <color theme="1"/>
      <name val="ＭＳ Ｐゴシック"/>
      <family val="3"/>
      <charset val="128"/>
      <scheme val="minor"/>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1"/>
      <color theme="0"/>
      <name val="ＭＳ Ｐゴシック"/>
      <family val="3"/>
      <charset val="128"/>
    </font>
    <font>
      <sz val="6"/>
      <color theme="0"/>
      <name val="ＭＳ ゴシック"/>
      <family val="3"/>
      <charset val="128"/>
    </font>
    <font>
      <sz val="8"/>
      <color theme="0"/>
      <name val="ＭＳ ゴシック"/>
      <family val="3"/>
      <charset val="128"/>
    </font>
    <font>
      <b/>
      <sz val="20"/>
      <color theme="1"/>
      <name val="ＭＳ Ｐゴシック"/>
      <family val="3"/>
      <charset val="128"/>
      <scheme val="minor"/>
    </font>
    <font>
      <b/>
      <sz val="14"/>
      <color theme="1"/>
      <name val="ＭＳ Ｐゴシック"/>
      <family val="3"/>
      <charset val="128"/>
      <scheme val="minor"/>
    </font>
    <font>
      <b/>
      <sz val="14"/>
      <color rgb="FFFF0000"/>
      <name val="ＭＳ Ｐゴシック"/>
      <family val="3"/>
      <charset val="128"/>
    </font>
    <font>
      <b/>
      <sz val="14"/>
      <color rgb="FFFF0000"/>
      <name val="ＭＳ Ｐゴシック"/>
      <family val="3"/>
      <charset val="128"/>
      <scheme val="minor"/>
    </font>
    <font>
      <b/>
      <sz val="22"/>
      <color theme="1"/>
      <name val="ＭＳ Ｐゴシック"/>
      <family val="3"/>
      <charset val="128"/>
      <scheme val="minor"/>
    </font>
    <font>
      <b/>
      <sz val="11"/>
      <color rgb="FFFF0000"/>
      <name val="ＭＳ Ｐゴシック"/>
      <family val="3"/>
      <charset val="128"/>
      <scheme val="minor"/>
    </font>
    <font>
      <sz val="9"/>
      <color theme="0"/>
      <name val="ＭＳ ゴシック"/>
      <family val="3"/>
      <charset val="128"/>
    </font>
    <font>
      <sz val="11"/>
      <color theme="0"/>
      <name val="ＭＳ ゴシック"/>
      <family val="3"/>
      <charset val="128"/>
    </font>
    <font>
      <u/>
      <sz val="28"/>
      <color theme="10"/>
      <name val="ＭＳ Ｐゴシック"/>
      <family val="3"/>
      <charset val="128"/>
    </font>
    <font>
      <sz val="12"/>
      <color theme="1"/>
      <name val="ＭＳ ゴシック"/>
      <family val="3"/>
      <charset val="128"/>
    </font>
    <font>
      <b/>
      <sz val="18"/>
      <color theme="1"/>
      <name val="ＭＳ Ｐゴシック"/>
      <family val="3"/>
      <charset val="128"/>
      <scheme val="minor"/>
    </font>
    <font>
      <b/>
      <sz val="26"/>
      <color rgb="FFFF0000"/>
      <name val="ＭＳ Ｐゴシック"/>
      <family val="3"/>
      <charset val="128"/>
      <scheme val="minor"/>
    </font>
    <font>
      <sz val="12"/>
      <color rgb="FFFF0000"/>
      <name val="ＭＳ ゴシック"/>
      <family val="3"/>
      <charset val="128"/>
    </font>
    <font>
      <b/>
      <sz val="16"/>
      <color theme="1"/>
      <name val="ＭＳ Ｐゴシック"/>
      <family val="3"/>
      <charset val="128"/>
      <scheme val="minor"/>
    </font>
    <font>
      <sz val="16"/>
      <color theme="1"/>
      <name val="ＭＳ Ｐゴシック"/>
      <family val="3"/>
      <charset val="128"/>
      <scheme val="minor"/>
    </font>
    <font>
      <sz val="21"/>
      <name val="ＭＳ Ｐゴシック"/>
      <family val="3"/>
      <charset val="128"/>
      <scheme val="minor"/>
    </font>
    <font>
      <sz val="16"/>
      <color rgb="FFFF0000"/>
      <name val="ＭＳ Ｐゴシック"/>
      <family val="3"/>
      <charset val="128"/>
      <scheme val="minor"/>
    </font>
    <font>
      <sz val="24"/>
      <color theme="1"/>
      <name val="ＭＳ Ｐゴシック"/>
      <family val="3"/>
      <charset val="128"/>
      <scheme val="minor"/>
    </font>
    <font>
      <u/>
      <sz val="18"/>
      <color theme="1"/>
      <name val="ＭＳ Ｐゴシック"/>
      <family val="3"/>
      <charset val="128"/>
      <scheme val="minor"/>
    </font>
    <font>
      <sz val="11"/>
      <color rgb="FFFF0000"/>
      <name val="ＭＳ ゴシック"/>
      <family val="3"/>
      <charset val="128"/>
    </font>
    <font>
      <sz val="18"/>
      <color theme="0"/>
      <name val="ＭＳ Ｐゴシック"/>
      <family val="3"/>
      <charset val="128"/>
    </font>
    <font>
      <b/>
      <u/>
      <sz val="14"/>
      <color rgb="FFFF0000"/>
      <name val="ＭＳ Ｐゴシック"/>
      <family val="3"/>
      <charset val="128"/>
      <scheme val="minor"/>
    </font>
    <font>
      <sz val="11"/>
      <color theme="1"/>
      <name val="ＭＳ ゴシック"/>
      <family val="3"/>
      <charset val="128"/>
    </font>
    <font>
      <b/>
      <sz val="12"/>
      <color theme="1"/>
      <name val="ＭＳ Ｐゴシック"/>
      <family val="3"/>
      <charset val="128"/>
      <scheme val="minor"/>
    </font>
    <font>
      <b/>
      <sz val="21"/>
      <name val="ＭＳ Ｐゴシック"/>
      <family val="3"/>
      <charset val="128"/>
      <scheme val="minor"/>
    </font>
    <font>
      <b/>
      <sz val="12"/>
      <color rgb="FFFF0000"/>
      <name val="ＭＳ Ｐゴシック"/>
      <family val="3"/>
      <charset val="128"/>
      <scheme val="minor"/>
    </font>
    <font>
      <b/>
      <u/>
      <sz val="12"/>
      <color rgb="FFFF0000"/>
      <name val="ＭＳ Ｐゴシック"/>
      <family val="3"/>
      <charset val="128"/>
      <scheme val="minor"/>
    </font>
    <font>
      <sz val="13"/>
      <color theme="1"/>
      <name val="ＭＳ Ｐゴシック"/>
      <family val="3"/>
      <charset val="128"/>
      <scheme val="minor"/>
    </font>
    <font>
      <sz val="15"/>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3"/>
      <color theme="1"/>
      <name val="ＭＳ Ｐゴシック"/>
      <family val="3"/>
      <charset val="128"/>
      <scheme val="minor"/>
    </font>
    <font>
      <b/>
      <u/>
      <sz val="12"/>
      <color theme="1"/>
      <name val="ＭＳ Ｐゴシック"/>
      <family val="3"/>
      <charset val="128"/>
      <scheme val="minor"/>
    </font>
    <font>
      <sz val="11.5"/>
      <color theme="1"/>
      <name val="ＭＳ Ｐゴシック"/>
      <family val="3"/>
      <charset val="128"/>
      <scheme val="minor"/>
    </font>
    <font>
      <b/>
      <sz val="13.5"/>
      <color theme="1"/>
      <name val="ＭＳ Ｐゴシック"/>
      <family val="3"/>
      <charset val="128"/>
      <scheme val="minor"/>
    </font>
    <font>
      <sz val="20"/>
      <color theme="0"/>
      <name val="ＭＳ Ｐゴシック"/>
      <family val="3"/>
      <charset val="128"/>
    </font>
    <font>
      <sz val="11"/>
      <color rgb="FFFF0000"/>
      <name val="ＭＳ Ｐゴシック"/>
      <family val="3"/>
      <charset val="128"/>
    </font>
    <font>
      <b/>
      <sz val="18"/>
      <color rgb="FFFF0000"/>
      <name val="ＭＳ Ｐゴシック"/>
      <family val="3"/>
      <charset val="128"/>
      <scheme val="minor"/>
    </font>
    <font>
      <u/>
      <sz val="20"/>
      <color theme="10"/>
      <name val="ＭＳ Ｐゴシック"/>
      <family val="3"/>
      <charset val="128"/>
    </font>
    <font>
      <sz val="18"/>
      <color theme="1"/>
      <name val="ＭＳ Ｐゴシック"/>
      <family val="3"/>
      <charset val="128"/>
      <scheme val="minor"/>
    </font>
    <font>
      <b/>
      <sz val="20"/>
      <color theme="10"/>
      <name val="ＭＳ Ｐゴシック"/>
      <family val="3"/>
      <charset val="128"/>
    </font>
    <font>
      <b/>
      <sz val="16"/>
      <color rgb="FFFF0000"/>
      <name val="ＭＳ Ｐゴシック"/>
      <family val="3"/>
      <charset val="128"/>
    </font>
    <font>
      <b/>
      <sz val="11"/>
      <name val="ＭＳ Ｐゴシック"/>
      <family val="3"/>
      <charset val="128"/>
      <scheme val="minor"/>
    </font>
    <font>
      <sz val="20"/>
      <color theme="1"/>
      <name val="ＭＳ Ｐゴシック"/>
      <family val="3"/>
      <charset val="128"/>
      <scheme val="minor"/>
    </font>
    <font>
      <sz val="18"/>
      <color theme="0"/>
      <name val="ＭＳ ゴシック"/>
      <family val="3"/>
      <charset val="128"/>
    </font>
    <font>
      <sz val="17"/>
      <color theme="1"/>
      <name val="ＭＳ Ｐゴシック"/>
      <family val="3"/>
      <charset val="128"/>
      <scheme val="minor"/>
    </font>
    <font>
      <b/>
      <u/>
      <sz val="16"/>
      <color theme="10"/>
      <name val="ＭＳ Ｐゴシック"/>
      <family val="3"/>
      <charset val="128"/>
    </font>
    <font>
      <b/>
      <sz val="18"/>
      <color indexed="8"/>
      <name val="ＭＳ Ｐゴシック"/>
      <family val="3"/>
      <charset val="128"/>
      <scheme val="major"/>
    </font>
    <font>
      <b/>
      <sz val="20"/>
      <color rgb="FFFF0000"/>
      <name val="ＭＳ Ｐゴシック"/>
      <family val="3"/>
      <charset val="128"/>
    </font>
    <font>
      <sz val="14"/>
      <color indexed="8"/>
      <name val="ＭＳ Ｐゴシック"/>
      <family val="3"/>
      <charset val="128"/>
    </font>
    <font>
      <b/>
      <sz val="14"/>
      <color indexed="8"/>
      <name val="ＭＳ Ｐゴシック"/>
      <family val="3"/>
      <charset val="128"/>
    </font>
    <font>
      <b/>
      <sz val="26"/>
      <name val="ＭＳ ゴシック"/>
      <family val="3"/>
      <charset val="128"/>
    </font>
    <font>
      <b/>
      <sz val="24"/>
      <color rgb="FFFF0000"/>
      <name val="ＭＳ ゴシック"/>
      <family val="3"/>
      <charset val="128"/>
    </font>
    <font>
      <sz val="11"/>
      <color theme="1"/>
      <name val="メイリオ"/>
      <family val="3"/>
      <charset val="128"/>
    </font>
    <font>
      <sz val="6"/>
      <name val="ＭＳ Ｐゴシック"/>
      <family val="2"/>
      <charset val="128"/>
      <scheme val="minor"/>
    </font>
    <font>
      <sz val="12"/>
      <color rgb="FF000000"/>
      <name val="ＭＳ Ｐゴシック"/>
      <family val="3"/>
      <charset val="128"/>
      <scheme val="minor"/>
    </font>
    <font>
      <sz val="11"/>
      <color rgb="FF000000"/>
      <name val="メイリオ"/>
      <family val="3"/>
      <charset val="128"/>
    </font>
    <font>
      <sz val="11"/>
      <name val="メイリオ"/>
      <family val="3"/>
      <charset val="128"/>
    </font>
    <font>
      <sz val="11"/>
      <name val="ＭＳ Ｐゴシック"/>
      <family val="3"/>
      <charset val="128"/>
      <scheme val="minor"/>
    </font>
    <font>
      <sz val="11"/>
      <name val="ＭＳ Ｐゴシック"/>
      <family val="3"/>
      <charset val="128"/>
      <scheme val="major"/>
    </font>
    <font>
      <sz val="9"/>
      <color theme="1"/>
      <name val="メイリオ"/>
      <family val="3"/>
      <charset val="128"/>
    </font>
    <font>
      <sz val="9"/>
      <color rgb="FF000000"/>
      <name val="メイリオ"/>
      <family val="3"/>
      <charset val="128"/>
    </font>
    <font>
      <sz val="9"/>
      <name val="メイリオ"/>
      <family val="3"/>
      <charset val="128"/>
    </font>
    <font>
      <sz val="16"/>
      <color theme="1"/>
      <name val="ＭＳ Ｐゴシック"/>
      <family val="3"/>
      <charset val="128"/>
    </font>
    <font>
      <b/>
      <sz val="14"/>
      <color rgb="FFFF0000"/>
      <name val="ＭＳ ゴシック"/>
      <family val="3"/>
      <charset val="128"/>
    </font>
    <font>
      <b/>
      <sz val="13"/>
      <name val="ＭＳ Ｐゴシック"/>
      <family val="3"/>
      <charset val="128"/>
      <scheme val="major"/>
    </font>
    <font>
      <b/>
      <sz val="18"/>
      <color indexed="8"/>
      <name val="ＭＳ Ｐゴシック"/>
      <family val="3"/>
      <charset val="128"/>
    </font>
    <font>
      <sz val="16"/>
      <color indexed="8"/>
      <name val="ＭＳ Ｐゴシック"/>
      <family val="3"/>
      <charset val="128"/>
    </font>
    <font>
      <sz val="11"/>
      <name val="ＭＳ Ｐ明朝"/>
      <family val="1"/>
      <charset val="128"/>
    </font>
    <font>
      <sz val="6"/>
      <name val="ＭＳ Ｐゴシック"/>
      <family val="3"/>
      <charset val="128"/>
      <scheme val="minor"/>
    </font>
    <font>
      <b/>
      <sz val="20"/>
      <name val="ＭＳ Ｐ明朝"/>
      <family val="1"/>
      <charset val="128"/>
    </font>
    <font>
      <b/>
      <sz val="12"/>
      <name val="ＭＳ Ｐ明朝"/>
      <family val="1"/>
      <charset val="128"/>
    </font>
    <font>
      <sz val="9"/>
      <name val="ＭＳ Ｐ明朝"/>
      <family val="1"/>
      <charset val="128"/>
    </font>
    <font>
      <sz val="16"/>
      <color theme="1"/>
      <name val="ＭＳ ゴシック"/>
      <family val="3"/>
      <charset val="128"/>
    </font>
    <font>
      <b/>
      <sz val="13"/>
      <color rgb="FFFF0000"/>
      <name val="ＭＳ Ｐゴシック"/>
      <family val="3"/>
      <charset val="128"/>
      <scheme val="major"/>
    </font>
    <font>
      <b/>
      <sz val="6"/>
      <color theme="0"/>
      <name val="ＭＳ Ｐゴシック"/>
      <family val="3"/>
      <charset val="128"/>
      <scheme val="major"/>
    </font>
    <font>
      <sz val="18"/>
      <color theme="1"/>
      <name val="ＭＳ ゴシック"/>
      <family val="3"/>
      <charset val="128"/>
    </font>
    <font>
      <sz val="13.5"/>
      <color theme="1"/>
      <name val="ＭＳ Ｐゴシック"/>
      <family val="3"/>
      <charset val="128"/>
      <scheme val="minor"/>
    </font>
    <font>
      <sz val="8"/>
      <color indexed="8"/>
      <name val="ＭＳ Ｐゴシック"/>
      <family val="3"/>
      <charset val="128"/>
    </font>
    <font>
      <sz val="9"/>
      <color theme="1"/>
      <name val="ＭＳ Ｐゴシック"/>
      <family val="3"/>
      <charset val="128"/>
      <scheme val="minor"/>
    </font>
    <font>
      <sz val="10.5"/>
      <color theme="1"/>
      <name val="ＭＳ Ｐゴシック"/>
      <family val="3"/>
      <charset val="128"/>
      <scheme val="minor"/>
    </font>
    <font>
      <b/>
      <u/>
      <sz val="11"/>
      <color indexed="10"/>
      <name val="ＭＳ Ｐゴシック"/>
      <family val="3"/>
      <charset val="128"/>
    </font>
    <font>
      <u/>
      <sz val="11"/>
      <color theme="1"/>
      <name val="ＭＳ Ｐゴシック"/>
      <family val="3"/>
      <charset val="128"/>
      <scheme val="minor"/>
    </font>
    <font>
      <b/>
      <u/>
      <sz val="11"/>
      <color theme="1"/>
      <name val="ＭＳ Ｐゴシック"/>
      <family val="3"/>
      <charset val="128"/>
      <scheme val="minor"/>
    </font>
    <font>
      <b/>
      <u/>
      <sz val="15"/>
      <color theme="1"/>
      <name val="ＭＳ Ｐゴシック"/>
      <family val="3"/>
      <charset val="128"/>
      <scheme val="minor"/>
    </font>
    <font>
      <b/>
      <u/>
      <sz val="15"/>
      <color theme="0"/>
      <name val="ＭＳ Ｐゴシック"/>
      <family val="3"/>
      <charset val="128"/>
      <scheme val="minor"/>
    </font>
    <font>
      <u/>
      <sz val="11"/>
      <color theme="0"/>
      <name val="ＭＳ Ｐゴシック"/>
      <family val="3"/>
      <charset val="128"/>
      <scheme val="minor"/>
    </font>
    <font>
      <b/>
      <i/>
      <u/>
      <sz val="12"/>
      <color theme="1"/>
      <name val="ＭＳ Ｐゴシック"/>
      <family val="3"/>
      <charset val="128"/>
      <scheme val="minor"/>
    </font>
    <font>
      <b/>
      <sz val="22"/>
      <color indexed="8"/>
      <name val="ＭＳ Ｐゴシック"/>
      <family val="3"/>
      <charset val="128"/>
    </font>
    <font>
      <b/>
      <sz val="22"/>
      <name val="ＭＳ Ｐゴシック"/>
      <family val="3"/>
      <charset val="128"/>
    </font>
    <font>
      <b/>
      <sz val="22"/>
      <name val="ＭＳ ゴシック"/>
      <family val="3"/>
      <charset val="128"/>
    </font>
    <font>
      <b/>
      <sz val="20"/>
      <color theme="0"/>
      <name val="ＭＳ Ｐゴシック"/>
      <family val="3"/>
      <charset val="128"/>
    </font>
    <font>
      <b/>
      <sz val="10"/>
      <color indexed="8"/>
      <name val="ＭＳ Ｐゴシック"/>
      <family val="3"/>
      <charset val="128"/>
    </font>
    <font>
      <sz val="12"/>
      <name val="メイリオ"/>
      <family val="3"/>
      <charset val="128"/>
    </font>
    <font>
      <sz val="22"/>
      <color theme="1"/>
      <name val="ＭＳ Ｐゴシック"/>
      <family val="3"/>
      <charset val="128"/>
      <scheme val="minor"/>
    </font>
    <font>
      <b/>
      <sz val="18"/>
      <color rgb="FF000000"/>
      <name val="ＭＳ Ｐゴシック"/>
      <family val="3"/>
      <charset val="128"/>
    </font>
    <font>
      <sz val="11"/>
      <color rgb="FF000000"/>
      <name val="ＭＳ Ｐゴシック"/>
      <family val="3"/>
      <charset val="128"/>
    </font>
    <font>
      <b/>
      <sz val="15"/>
      <color theme="1"/>
      <name val="ＭＳ Ｐゴシック"/>
      <family val="3"/>
      <charset val="128"/>
      <scheme val="minor"/>
    </font>
    <font>
      <b/>
      <sz val="15"/>
      <color rgb="FF0A0393"/>
      <name val="ＭＳ Ｐゴシック"/>
      <family val="3"/>
      <charset val="128"/>
      <scheme val="minor"/>
    </font>
    <font>
      <b/>
      <sz val="15"/>
      <name val="ＭＳ Ｐゴシック"/>
      <family val="3"/>
      <charset val="128"/>
      <scheme val="minor"/>
    </font>
    <font>
      <b/>
      <sz val="15"/>
      <color rgb="FFFF0000"/>
      <name val="ＭＳ Ｐゴシック"/>
      <family val="3"/>
      <charset val="128"/>
      <scheme val="minor"/>
    </font>
    <font>
      <b/>
      <sz val="15"/>
      <color theme="3" tint="0.59999389629810485"/>
      <name val="ＭＳ Ｐゴシック"/>
      <family val="3"/>
      <charset val="128"/>
      <scheme val="minor"/>
    </font>
    <font>
      <b/>
      <sz val="15"/>
      <color theme="9" tint="-0.249977111117893"/>
      <name val="ＭＳ Ｐゴシック"/>
      <family val="3"/>
      <charset val="128"/>
      <scheme val="minor"/>
    </font>
    <font>
      <sz val="15"/>
      <color theme="1"/>
      <name val="ＭＳ Ｐゴシック"/>
      <family val="3"/>
      <charset val="128"/>
    </font>
    <font>
      <b/>
      <sz val="15"/>
      <color theme="1"/>
      <name val="ＭＳ Ｐゴシック"/>
      <family val="3"/>
      <charset val="128"/>
    </font>
    <font>
      <sz val="6"/>
      <color theme="0"/>
      <name val="ＭＳ Ｐゴシック"/>
      <family val="3"/>
      <charset val="128"/>
      <scheme val="minor"/>
    </font>
    <font>
      <b/>
      <sz val="10"/>
      <color indexed="8"/>
      <name val="AR P丸ゴシック体E"/>
      <family val="3"/>
      <charset val="128"/>
    </font>
    <font>
      <b/>
      <sz val="48"/>
      <name val="ＭＳ ゴシック"/>
      <family val="3"/>
      <charset val="128"/>
    </font>
    <font>
      <b/>
      <sz val="10.5"/>
      <color indexed="8"/>
      <name val="AR P丸ゴシック体E"/>
      <family val="3"/>
      <charset val="128"/>
    </font>
    <font>
      <b/>
      <sz val="18"/>
      <color theme="0"/>
      <name val="ＭＳ ゴシック"/>
      <family val="3"/>
      <charset val="128"/>
    </font>
    <font>
      <b/>
      <sz val="14"/>
      <name val="ＭＳ ゴシック"/>
      <family val="3"/>
      <charset val="128"/>
    </font>
    <font>
      <sz val="18"/>
      <color indexed="8"/>
      <name val="ＭＳ Ｐゴシック"/>
      <family val="3"/>
      <charset val="128"/>
    </font>
    <font>
      <b/>
      <sz val="12"/>
      <color indexed="8"/>
      <name val="ＭＳ Ｐゴシック"/>
      <family val="3"/>
      <charset val="128"/>
    </font>
    <font>
      <b/>
      <sz val="9"/>
      <color rgb="FFFF0000"/>
      <name val="ＭＳ ゴシック"/>
      <family val="3"/>
      <charset val="128"/>
    </font>
    <font>
      <b/>
      <sz val="16"/>
      <color theme="1"/>
      <name val="ＭＳ Ｐゴシック"/>
      <family val="3"/>
      <charset val="128"/>
    </font>
    <font>
      <b/>
      <u/>
      <sz val="20"/>
      <color theme="1"/>
      <name val="ＭＳ Ｐゴシック"/>
      <family val="3"/>
      <charset val="128"/>
      <scheme val="minor"/>
    </font>
    <font>
      <b/>
      <u/>
      <sz val="20"/>
      <color theme="1"/>
      <name val="ＭＳ Ｐゴシック"/>
      <family val="3"/>
      <charset val="128"/>
    </font>
    <font>
      <b/>
      <sz val="12"/>
      <color indexed="81"/>
      <name val="ＭＳ Ｐゴシック"/>
      <family val="3"/>
      <charset val="128"/>
    </font>
    <font>
      <b/>
      <sz val="11"/>
      <color indexed="81"/>
      <name val="MS P ゴシック"/>
      <family val="3"/>
      <charset val="128"/>
    </font>
    <font>
      <b/>
      <sz val="12"/>
      <color indexed="81"/>
      <name val="MS P ゴシック"/>
      <family val="3"/>
      <charset val="128"/>
    </font>
    <font>
      <b/>
      <sz val="12"/>
      <color indexed="10"/>
      <name val="ＭＳ Ｐゴシック"/>
      <family val="3"/>
      <charset val="128"/>
    </font>
  </fonts>
  <fills count="16">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solid">
        <fgColor indexed="13"/>
        <bgColor indexed="64"/>
      </patternFill>
    </fill>
    <fill>
      <patternFill patternType="gray0625">
        <fgColor indexed="22"/>
        <bgColor indexed="9"/>
      </patternFill>
    </fill>
    <fill>
      <patternFill patternType="solid">
        <fgColor rgb="FF00B0F0"/>
        <bgColor indexed="64"/>
      </patternFill>
    </fill>
    <fill>
      <patternFill patternType="solid">
        <fgColor theme="9"/>
        <bgColor indexed="64"/>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s>
  <borders count="170">
    <border>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12"/>
      </top>
      <bottom style="hair">
        <color indexed="10"/>
      </bottom>
      <diagonal/>
    </border>
    <border>
      <left style="thin">
        <color indexed="64"/>
      </left>
      <right style="thin">
        <color indexed="64"/>
      </right>
      <top style="hair">
        <color indexed="12"/>
      </top>
      <bottom style="hair">
        <color indexed="10"/>
      </bottom>
      <diagonal/>
    </border>
    <border>
      <left style="hair">
        <color indexed="64"/>
      </left>
      <right style="thin">
        <color indexed="64"/>
      </right>
      <top style="hair">
        <color indexed="10"/>
      </top>
      <bottom style="hair">
        <color indexed="12"/>
      </bottom>
      <diagonal/>
    </border>
    <border>
      <left style="thin">
        <color indexed="64"/>
      </left>
      <right/>
      <top style="hair">
        <color indexed="12"/>
      </top>
      <bottom style="hair">
        <color indexed="10"/>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12"/>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bottom style="hair">
        <color indexed="12"/>
      </bottom>
      <diagonal/>
    </border>
    <border>
      <left style="medium">
        <color indexed="64"/>
      </left>
      <right style="thin">
        <color indexed="64"/>
      </right>
      <top style="hair">
        <color indexed="12"/>
      </top>
      <bottom style="hair">
        <color indexed="10"/>
      </bottom>
      <diagonal/>
    </border>
    <border>
      <left/>
      <right/>
      <top/>
      <bottom style="thin">
        <color indexed="64"/>
      </bottom>
      <diagonal/>
    </border>
    <border>
      <left/>
      <right style="thin">
        <color indexed="64"/>
      </right>
      <top/>
      <bottom style="hair">
        <color indexed="12"/>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dashed">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hair">
        <color indexed="64"/>
      </left>
      <right/>
      <top style="medium">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right/>
      <top/>
      <bottom style="double">
        <color indexed="64"/>
      </bottom>
      <diagonal/>
    </border>
    <border>
      <left/>
      <right style="medium">
        <color indexed="64"/>
      </right>
      <top/>
      <bottom style="double">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style="hair">
        <color auto="1"/>
      </left>
      <right/>
      <top style="medium">
        <color indexed="64"/>
      </top>
      <bottom style="hair">
        <color auto="1"/>
      </bottom>
      <diagonal/>
    </border>
    <border>
      <left/>
      <right style="medium">
        <color auto="1"/>
      </right>
      <top style="medium">
        <color indexed="64"/>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s>
  <cellStyleXfs count="17">
    <xf numFmtId="0" fontId="0" fillId="0" borderId="0">
      <alignment vertical="center"/>
    </xf>
    <xf numFmtId="0" fontId="77" fillId="0" borderId="0" applyNumberFormat="0" applyFill="0" applyBorder="0" applyAlignment="0" applyProtection="0">
      <alignment vertical="top"/>
      <protection locked="0"/>
    </xf>
    <xf numFmtId="38" fontId="23"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75" fillId="0" borderId="0">
      <alignment vertical="center"/>
    </xf>
    <xf numFmtId="0" fontId="75" fillId="0" borderId="0">
      <alignment vertical="center"/>
    </xf>
    <xf numFmtId="0" fontId="61" fillId="0" borderId="0"/>
    <xf numFmtId="0" fontId="2" fillId="0" borderId="0"/>
    <xf numFmtId="0" fontId="5" fillId="0" borderId="0"/>
    <xf numFmtId="38" fontId="61" fillId="0" borderId="0" applyFont="0" applyFill="0" applyBorder="0" applyAlignment="0" applyProtection="0"/>
    <xf numFmtId="38" fontId="75" fillId="0" borderId="0" applyFont="0" applyFill="0" applyBorder="0" applyAlignment="0" applyProtection="0">
      <alignment vertical="center"/>
    </xf>
    <xf numFmtId="0" fontId="75" fillId="0" borderId="0">
      <alignment vertical="center"/>
    </xf>
  </cellStyleXfs>
  <cellXfs count="980">
    <xf numFmtId="0" fontId="0" fillId="0" borderId="0" xfId="0">
      <alignment vertical="center"/>
    </xf>
    <xf numFmtId="0" fontId="7" fillId="0" borderId="0" xfId="4" applyFont="1"/>
    <xf numFmtId="0" fontId="10" fillId="0" borderId="0" xfId="4" applyFont="1" applyProtection="1">
      <protection hidden="1"/>
    </xf>
    <xf numFmtId="0" fontId="14" fillId="0" borderId="0" xfId="4" applyFont="1" applyAlignment="1">
      <alignment vertical="center"/>
    </xf>
    <xf numFmtId="0" fontId="13" fillId="0" borderId="1" xfId="4" applyFont="1" applyBorder="1" applyAlignment="1" applyProtection="1">
      <alignment horizontal="center" vertical="center"/>
      <protection hidden="1"/>
    </xf>
    <xf numFmtId="0" fontId="5" fillId="0" borderId="0" xfId="4" applyFont="1" applyAlignment="1">
      <alignment vertical="center"/>
    </xf>
    <xf numFmtId="0" fontId="5" fillId="0" borderId="0" xfId="4" applyFont="1" applyAlignment="1" applyProtection="1">
      <alignment horizontal="center" vertical="center"/>
      <protection hidden="1"/>
    </xf>
    <xf numFmtId="0" fontId="15" fillId="0" borderId="0" xfId="4" applyFont="1"/>
    <xf numFmtId="0" fontId="16" fillId="0" borderId="0" xfId="4" applyFont="1" applyAlignment="1" applyProtection="1">
      <alignment horizontal="right" vertical="center"/>
      <protection hidden="1"/>
    </xf>
    <xf numFmtId="0" fontId="5" fillId="0" borderId="2" xfId="4" applyFont="1" applyBorder="1" applyAlignment="1" applyProtection="1">
      <alignment horizontal="center" vertical="center"/>
      <protection hidden="1"/>
    </xf>
    <xf numFmtId="0" fontId="7" fillId="0" borderId="3" xfId="4" applyFont="1" applyBorder="1" applyAlignment="1" applyProtection="1">
      <alignment horizontal="center" vertical="center"/>
      <protection locked="0" hidden="1"/>
    </xf>
    <xf numFmtId="0" fontId="15" fillId="0" borderId="0" xfId="4" applyFont="1" applyAlignment="1" applyProtection="1">
      <alignment horizontal="left" vertical="center"/>
      <protection hidden="1"/>
    </xf>
    <xf numFmtId="0" fontId="15" fillId="0" borderId="0" xfId="4" applyFont="1" applyAlignment="1" applyProtection="1">
      <alignment vertical="center"/>
      <protection hidden="1"/>
    </xf>
    <xf numFmtId="0" fontId="8" fillId="0" borderId="0" xfId="4" applyFont="1" applyProtection="1">
      <protection hidden="1"/>
    </xf>
    <xf numFmtId="0" fontId="5" fillId="0" borderId="0" xfId="4" applyFont="1" applyAlignment="1" applyProtection="1">
      <alignment vertical="top"/>
      <protection hidden="1"/>
    </xf>
    <xf numFmtId="0" fontId="15" fillId="0" borderId="0" xfId="4" applyFont="1" applyAlignment="1">
      <alignment vertical="center"/>
    </xf>
    <xf numFmtId="0" fontId="15" fillId="0" borderId="4" xfId="4" applyFont="1" applyBorder="1" applyAlignment="1">
      <alignment vertical="center"/>
    </xf>
    <xf numFmtId="0" fontId="8" fillId="0" borderId="5" xfId="4" applyFont="1" applyBorder="1" applyAlignment="1" applyProtection="1">
      <alignment horizontal="right"/>
      <protection hidden="1"/>
    </xf>
    <xf numFmtId="0" fontId="3" fillId="0" borderId="0" xfId="6"/>
    <xf numFmtId="0" fontId="7" fillId="0" borderId="0" xfId="6" applyFont="1"/>
    <xf numFmtId="0" fontId="8" fillId="0" borderId="0" xfId="13" applyFont="1"/>
    <xf numFmtId="0" fontId="5" fillId="0" borderId="0" xfId="13"/>
    <xf numFmtId="0" fontId="5" fillId="0" borderId="6" xfId="13" applyBorder="1" applyAlignment="1">
      <alignment horizontal="center" wrapText="1"/>
    </xf>
    <xf numFmtId="0" fontId="5" fillId="0" borderId="6" xfId="13" applyBorder="1" applyAlignment="1">
      <alignment horizontal="center" vertical="center"/>
    </xf>
    <xf numFmtId="0" fontId="5" fillId="0" borderId="6" xfId="13" applyBorder="1" applyAlignment="1">
      <alignment horizontal="center"/>
    </xf>
    <xf numFmtId="0" fontId="7" fillId="0" borderId="0" xfId="4" applyFont="1" applyAlignment="1" applyProtection="1">
      <alignment horizontal="center" vertical="center"/>
      <protection locked="0" hidden="1"/>
    </xf>
    <xf numFmtId="0" fontId="0" fillId="0" borderId="6" xfId="0" applyBorder="1">
      <alignment vertical="center"/>
    </xf>
    <xf numFmtId="0" fontId="14" fillId="0" borderId="6" xfId="13" applyFont="1" applyBorder="1"/>
    <xf numFmtId="0" fontId="24" fillId="0" borderId="6" xfId="0" applyFont="1" applyBorder="1">
      <alignment vertical="center"/>
    </xf>
    <xf numFmtId="0" fontId="25" fillId="0" borderId="0" xfId="0" applyFont="1">
      <alignment vertical="center"/>
    </xf>
    <xf numFmtId="0" fontId="5" fillId="0" borderId="0" xfId="7" applyFont="1" applyAlignment="1" applyProtection="1">
      <alignment horizontal="left" vertical="center"/>
      <protection hidden="1"/>
    </xf>
    <xf numFmtId="0" fontId="5" fillId="0" borderId="8" xfId="7" applyFont="1" applyBorder="1" applyAlignment="1" applyProtection="1">
      <alignment horizontal="left" vertical="center"/>
      <protection locked="0" hidden="1"/>
    </xf>
    <xf numFmtId="0" fontId="5" fillId="0" borderId="9" xfId="7" applyFont="1" applyBorder="1" applyAlignment="1" applyProtection="1">
      <alignment vertical="center"/>
      <protection locked="0" hidden="1"/>
    </xf>
    <xf numFmtId="0" fontId="5" fillId="0" borderId="10" xfId="7" applyFont="1" applyBorder="1" applyAlignment="1" applyProtection="1">
      <alignment horizontal="center" vertical="center"/>
      <protection locked="0" hidden="1"/>
    </xf>
    <xf numFmtId="0" fontId="5" fillId="0" borderId="0" xfId="4" applyFont="1"/>
    <xf numFmtId="0" fontId="5" fillId="0" borderId="0" xfId="4" applyFont="1" applyAlignment="1">
      <alignment horizontal="center"/>
    </xf>
    <xf numFmtId="0" fontId="5" fillId="0" borderId="1" xfId="4" applyFont="1" applyBorder="1" applyAlignment="1" applyProtection="1">
      <alignment horizontal="center" vertical="center"/>
      <protection hidden="1"/>
    </xf>
    <xf numFmtId="0" fontId="5" fillId="0" borderId="0" xfId="4" applyFont="1" applyProtection="1">
      <protection hidden="1"/>
    </xf>
    <xf numFmtId="0" fontId="5" fillId="0" borderId="0" xfId="4" applyFont="1" applyAlignment="1" applyProtection="1">
      <alignment horizontal="center"/>
      <protection hidden="1"/>
    </xf>
    <xf numFmtId="0" fontId="15" fillId="0" borderId="0" xfId="4" applyFont="1" applyAlignment="1">
      <alignment horizontal="center"/>
    </xf>
    <xf numFmtId="0" fontId="5" fillId="0" borderId="0" xfId="4" applyFont="1" applyProtection="1">
      <protection locked="0"/>
    </xf>
    <xf numFmtId="0" fontId="27" fillId="0" borderId="0" xfId="4" applyFont="1" applyAlignment="1">
      <alignment horizontal="center"/>
    </xf>
    <xf numFmtId="0" fontId="5" fillId="0" borderId="11" xfId="4" applyFont="1" applyBorder="1" applyAlignment="1" applyProtection="1">
      <alignment horizontal="center"/>
      <protection hidden="1"/>
    </xf>
    <xf numFmtId="0" fontId="5" fillId="0" borderId="12" xfId="4" applyFont="1" applyBorder="1" applyProtection="1">
      <protection locked="0" hidden="1"/>
    </xf>
    <xf numFmtId="0" fontId="5" fillId="0" borderId="13" xfId="4" applyFont="1" applyBorder="1" applyProtection="1">
      <protection locked="0" hidden="1"/>
    </xf>
    <xf numFmtId="0" fontId="5" fillId="0" borderId="14" xfId="4" applyFont="1" applyBorder="1" applyProtection="1">
      <protection locked="0" hidden="1"/>
    </xf>
    <xf numFmtId="0" fontId="5" fillId="0" borderId="15" xfId="4" applyFont="1" applyBorder="1" applyAlignment="1" applyProtection="1">
      <alignment horizontal="center"/>
      <protection hidden="1"/>
    </xf>
    <xf numFmtId="0" fontId="5" fillId="0" borderId="16" xfId="4" applyFont="1" applyBorder="1" applyProtection="1">
      <protection locked="0" hidden="1"/>
    </xf>
    <xf numFmtId="0" fontId="5" fillId="0" borderId="17" xfId="4" applyFont="1" applyBorder="1" applyProtection="1">
      <protection locked="0" hidden="1"/>
    </xf>
    <xf numFmtId="0" fontId="5" fillId="0" borderId="18" xfId="4" applyFont="1" applyBorder="1" applyProtection="1">
      <protection locked="0" hidden="1"/>
    </xf>
    <xf numFmtId="0" fontId="5" fillId="0" borderId="19" xfId="4" applyFont="1" applyBorder="1" applyAlignment="1" applyProtection="1">
      <alignment horizontal="center"/>
      <protection hidden="1"/>
    </xf>
    <xf numFmtId="0" fontId="5" fillId="0" borderId="20" xfId="4" applyFont="1" applyBorder="1" applyProtection="1">
      <protection locked="0" hidden="1"/>
    </xf>
    <xf numFmtId="0" fontId="5" fillId="0" borderId="21" xfId="4" applyFont="1" applyBorder="1" applyProtection="1">
      <protection locked="0" hidden="1"/>
    </xf>
    <xf numFmtId="0" fontId="5" fillId="0" borderId="12" xfId="4" quotePrefix="1" applyFont="1" applyBorder="1" applyProtection="1">
      <protection locked="0" hidden="1"/>
    </xf>
    <xf numFmtId="0" fontId="5" fillId="0" borderId="13" xfId="4" quotePrefix="1" applyFont="1" applyBorder="1" applyProtection="1">
      <protection locked="0" hidden="1"/>
    </xf>
    <xf numFmtId="0" fontId="5" fillId="0" borderId="22" xfId="4" applyFont="1" applyBorder="1" applyAlignment="1" applyProtection="1">
      <alignment horizontal="center"/>
      <protection hidden="1"/>
    </xf>
    <xf numFmtId="0" fontId="5" fillId="0" borderId="23" xfId="4" applyFont="1" applyBorder="1" applyProtection="1">
      <protection locked="0" hidden="1"/>
    </xf>
    <xf numFmtId="0" fontId="5" fillId="0" borderId="24" xfId="4" applyFont="1" applyBorder="1" applyProtection="1">
      <protection locked="0" hidden="1"/>
    </xf>
    <xf numFmtId="0" fontId="5" fillId="0" borderId="25" xfId="4" applyFont="1" applyBorder="1" applyAlignment="1" applyProtection="1">
      <alignment horizontal="center"/>
      <protection hidden="1"/>
    </xf>
    <xf numFmtId="0" fontId="5" fillId="0" borderId="26" xfId="4" applyFont="1" applyBorder="1" applyProtection="1">
      <protection locked="0" hidden="1"/>
    </xf>
    <xf numFmtId="0" fontId="5" fillId="0" borderId="27" xfId="4" applyFont="1" applyBorder="1" applyProtection="1">
      <protection locked="0" hidden="1"/>
    </xf>
    <xf numFmtId="0" fontId="5" fillId="0" borderId="28" xfId="4" applyFont="1" applyBorder="1" applyProtection="1">
      <protection locked="0" hidden="1"/>
    </xf>
    <xf numFmtId="0" fontId="5" fillId="0" borderId="16" xfId="4" quotePrefix="1" applyFont="1" applyBorder="1" applyProtection="1">
      <protection locked="0" hidden="1"/>
    </xf>
    <xf numFmtId="0" fontId="5" fillId="0" borderId="23" xfId="4" quotePrefix="1" applyFont="1" applyBorder="1" applyProtection="1">
      <protection locked="0" hidden="1"/>
    </xf>
    <xf numFmtId="0" fontId="5" fillId="0" borderId="20" xfId="4" quotePrefix="1" applyFont="1" applyBorder="1" applyProtection="1">
      <protection locked="0" hidden="1"/>
    </xf>
    <xf numFmtId="0" fontId="5" fillId="0" borderId="26" xfId="4" quotePrefix="1" applyFont="1" applyBorder="1" applyProtection="1">
      <protection locked="0" hidden="1"/>
    </xf>
    <xf numFmtId="0" fontId="5" fillId="0" borderId="29" xfId="4" quotePrefix="1" applyFont="1" applyBorder="1" applyProtection="1">
      <protection locked="0" hidden="1"/>
    </xf>
    <xf numFmtId="0" fontId="5" fillId="0" borderId="30" xfId="4" quotePrefix="1" applyFont="1" applyBorder="1" applyProtection="1">
      <protection locked="0" hidden="1"/>
    </xf>
    <xf numFmtId="0" fontId="5" fillId="0" borderId="31" xfId="4" quotePrefix="1" applyFont="1" applyBorder="1" applyProtection="1">
      <protection locked="0" hidden="1"/>
    </xf>
    <xf numFmtId="0" fontId="5" fillId="0" borderId="32" xfId="4" applyFont="1" applyBorder="1" applyAlignment="1" applyProtection="1">
      <alignment horizontal="center"/>
      <protection hidden="1"/>
    </xf>
    <xf numFmtId="0" fontId="5" fillId="0" borderId="5" xfId="4" applyFont="1" applyBorder="1" applyProtection="1">
      <protection hidden="1"/>
    </xf>
    <xf numFmtId="0" fontId="10" fillId="0" borderId="5" xfId="4" applyFont="1" applyBorder="1" applyProtection="1">
      <protection hidden="1"/>
    </xf>
    <xf numFmtId="0" fontId="5" fillId="2" borderId="33" xfId="5" applyFont="1" applyFill="1" applyBorder="1" applyAlignment="1" applyProtection="1">
      <alignment horizontal="center"/>
      <protection hidden="1"/>
    </xf>
    <xf numFmtId="0" fontId="5" fillId="2" borderId="34" xfId="5" applyFont="1" applyFill="1" applyBorder="1" applyAlignment="1" applyProtection="1">
      <alignment horizontal="center"/>
      <protection hidden="1"/>
    </xf>
    <xf numFmtId="0" fontId="5" fillId="2" borderId="35" xfId="5" applyFont="1" applyFill="1" applyBorder="1" applyAlignment="1" applyProtection="1">
      <alignment horizontal="center"/>
      <protection hidden="1"/>
    </xf>
    <xf numFmtId="0" fontId="5" fillId="2" borderId="12" xfId="4" applyFont="1" applyFill="1" applyBorder="1" applyAlignment="1" applyProtection="1">
      <alignment horizontal="center"/>
      <protection hidden="1"/>
    </xf>
    <xf numFmtId="0" fontId="5" fillId="2" borderId="14" xfId="4" applyFont="1" applyFill="1" applyBorder="1" applyAlignment="1" applyProtection="1">
      <alignment horizontal="center"/>
      <protection hidden="1"/>
    </xf>
    <xf numFmtId="0" fontId="5" fillId="2" borderId="36" xfId="4" applyFont="1" applyFill="1" applyBorder="1" applyAlignment="1" applyProtection="1">
      <alignment horizontal="center"/>
      <protection hidden="1"/>
    </xf>
    <xf numFmtId="0" fontId="5" fillId="2" borderId="18" xfId="4" applyFont="1" applyFill="1" applyBorder="1" applyAlignment="1" applyProtection="1">
      <alignment horizontal="center"/>
      <protection hidden="1"/>
    </xf>
    <xf numFmtId="0" fontId="5" fillId="2" borderId="17" xfId="4" applyFont="1" applyFill="1" applyBorder="1" applyAlignment="1" applyProtection="1">
      <alignment horizontal="center"/>
      <protection hidden="1"/>
    </xf>
    <xf numFmtId="0" fontId="5" fillId="2" borderId="37" xfId="4" applyFont="1" applyFill="1" applyBorder="1" applyAlignment="1" applyProtection="1">
      <alignment horizontal="center"/>
      <protection hidden="1"/>
    </xf>
    <xf numFmtId="0" fontId="5" fillId="2" borderId="20" xfId="4" applyFont="1" applyFill="1" applyBorder="1" applyAlignment="1" applyProtection="1">
      <alignment horizontal="center"/>
      <protection hidden="1"/>
    </xf>
    <xf numFmtId="0" fontId="5" fillId="2" borderId="21" xfId="4" applyFont="1" applyFill="1" applyBorder="1" applyAlignment="1" applyProtection="1">
      <alignment horizontal="center"/>
      <protection hidden="1"/>
    </xf>
    <xf numFmtId="0" fontId="5" fillId="2" borderId="38" xfId="4" applyFont="1" applyFill="1" applyBorder="1" applyAlignment="1" applyProtection="1">
      <alignment horizontal="center"/>
      <protection hidden="1"/>
    </xf>
    <xf numFmtId="0" fontId="5" fillId="2" borderId="16" xfId="4" applyFont="1" applyFill="1" applyBorder="1" applyAlignment="1" applyProtection="1">
      <alignment horizontal="center"/>
      <protection hidden="1"/>
    </xf>
    <xf numFmtId="0" fontId="5" fillId="2" borderId="24" xfId="4" applyFont="1" applyFill="1" applyBorder="1" applyAlignment="1" applyProtection="1">
      <alignment horizontal="center"/>
      <protection hidden="1"/>
    </xf>
    <xf numFmtId="0" fontId="5" fillId="2" borderId="39" xfId="4" applyFont="1" applyFill="1" applyBorder="1" applyAlignment="1" applyProtection="1">
      <alignment horizontal="center"/>
      <protection hidden="1"/>
    </xf>
    <xf numFmtId="0" fontId="5" fillId="2" borderId="28" xfId="4" applyFont="1" applyFill="1" applyBorder="1" applyAlignment="1" applyProtection="1">
      <alignment horizontal="center"/>
      <protection hidden="1"/>
    </xf>
    <xf numFmtId="0" fontId="5" fillId="2" borderId="27" xfId="4" applyFont="1" applyFill="1" applyBorder="1" applyAlignment="1" applyProtection="1">
      <alignment horizontal="center"/>
      <protection hidden="1"/>
    </xf>
    <xf numFmtId="0" fontId="5" fillId="2" borderId="40" xfId="4" applyFont="1" applyFill="1" applyBorder="1" applyAlignment="1" applyProtection="1">
      <alignment horizontal="center"/>
      <protection hidden="1"/>
    </xf>
    <xf numFmtId="0" fontId="5" fillId="2" borderId="41" xfId="4" applyFont="1" applyFill="1" applyBorder="1" applyAlignment="1" applyProtection="1">
      <alignment horizontal="center"/>
      <protection hidden="1"/>
    </xf>
    <xf numFmtId="0" fontId="5" fillId="2" borderId="42" xfId="4" applyFont="1" applyFill="1" applyBorder="1" applyAlignment="1" applyProtection="1">
      <alignment horizontal="center"/>
      <protection hidden="1"/>
    </xf>
    <xf numFmtId="0" fontId="5" fillId="2" borderId="43" xfId="4" applyFont="1" applyFill="1" applyBorder="1" applyAlignment="1" applyProtection="1">
      <alignment horizontal="center"/>
      <protection hidden="1"/>
    </xf>
    <xf numFmtId="0" fontId="5" fillId="3" borderId="41" xfId="4" applyFont="1" applyFill="1" applyBorder="1" applyAlignment="1" applyProtection="1">
      <alignment horizontal="center" vertical="center"/>
      <protection hidden="1"/>
    </xf>
    <xf numFmtId="0" fontId="5" fillId="3" borderId="5" xfId="4" applyFont="1" applyFill="1" applyBorder="1" applyAlignment="1" applyProtection="1">
      <alignment horizontal="center" vertical="center"/>
      <protection hidden="1"/>
    </xf>
    <xf numFmtId="0" fontId="5" fillId="3" borderId="42" xfId="4" applyFont="1" applyFill="1" applyBorder="1" applyAlignment="1" applyProtection="1">
      <alignment horizontal="center" vertical="center"/>
      <protection hidden="1"/>
    </xf>
    <xf numFmtId="0" fontId="5" fillId="3" borderId="43" xfId="4" applyFont="1" applyFill="1" applyBorder="1" applyAlignment="1" applyProtection="1">
      <alignment horizontal="center" vertical="center"/>
      <protection hidden="1"/>
    </xf>
    <xf numFmtId="0" fontId="5" fillId="2" borderId="44" xfId="7" applyFont="1" applyFill="1" applyBorder="1" applyAlignment="1" applyProtection="1">
      <alignment horizontal="right" vertical="center"/>
      <protection hidden="1"/>
    </xf>
    <xf numFmtId="0" fontId="5" fillId="2" borderId="45" xfId="7" applyFont="1" applyFill="1" applyBorder="1" applyAlignment="1" applyProtection="1">
      <alignment horizontal="right" vertical="center"/>
      <protection hidden="1"/>
    </xf>
    <xf numFmtId="0" fontId="5" fillId="2" borderId="46" xfId="7" applyFont="1" applyFill="1" applyBorder="1" applyAlignment="1" applyProtection="1">
      <alignment horizontal="right" vertical="center"/>
      <protection hidden="1"/>
    </xf>
    <xf numFmtId="0" fontId="5" fillId="2" borderId="47" xfId="7" applyFont="1" applyFill="1" applyBorder="1" applyAlignment="1" applyProtection="1">
      <alignment horizontal="right" vertical="center"/>
      <protection hidden="1"/>
    </xf>
    <xf numFmtId="0" fontId="9" fillId="0" borderId="0" xfId="7" applyFont="1" applyAlignment="1" applyProtection="1">
      <alignment horizontal="left" vertical="center"/>
      <protection hidden="1"/>
    </xf>
    <xf numFmtId="0" fontId="5" fillId="0" borderId="0" xfId="7" applyFont="1" applyAlignment="1" applyProtection="1">
      <alignment horizontal="right" vertical="center"/>
      <protection hidden="1"/>
    </xf>
    <xf numFmtId="0" fontId="5" fillId="0" borderId="48" xfId="7" applyFont="1" applyBorder="1" applyAlignment="1" applyProtection="1">
      <alignment vertical="center"/>
      <protection locked="0"/>
    </xf>
    <xf numFmtId="0" fontId="25" fillId="0" borderId="0" xfId="0" applyFont="1" applyProtection="1">
      <alignment vertical="center"/>
      <protection hidden="1"/>
    </xf>
    <xf numFmtId="0" fontId="11" fillId="0" borderId="0" xfId="7" applyFont="1" applyAlignment="1" applyProtection="1">
      <alignment vertical="center"/>
      <protection hidden="1"/>
    </xf>
    <xf numFmtId="0" fontId="11" fillId="0" borderId="0" xfId="7" applyFont="1" applyAlignment="1" applyProtection="1">
      <alignment horizontal="right" vertical="center"/>
      <protection hidden="1"/>
    </xf>
    <xf numFmtId="0" fontId="5" fillId="0" borderId="0" xfId="7" applyFont="1" applyAlignment="1" applyProtection="1">
      <alignment vertical="center"/>
      <protection hidden="1"/>
    </xf>
    <xf numFmtId="0" fontId="12" fillId="0" borderId="0" xfId="7" applyFont="1" applyAlignment="1" applyProtection="1">
      <alignment horizontal="centerContinuous" vertical="center"/>
      <protection hidden="1"/>
    </xf>
    <xf numFmtId="0" fontId="12" fillId="0" borderId="0" xfId="7" applyFont="1" applyAlignment="1" applyProtection="1">
      <alignment horizontal="right" vertical="center"/>
      <protection hidden="1"/>
    </xf>
    <xf numFmtId="0" fontId="10" fillId="0" borderId="0" xfId="7" applyFont="1" applyAlignment="1" applyProtection="1">
      <alignment horizontal="distributed" vertical="center"/>
      <protection hidden="1"/>
    </xf>
    <xf numFmtId="0" fontId="10" fillId="0" borderId="0" xfId="7" applyFont="1" applyAlignment="1" applyProtection="1">
      <alignment horizontal="right" vertical="center"/>
      <protection hidden="1"/>
    </xf>
    <xf numFmtId="0" fontId="25" fillId="0" borderId="0" xfId="0" applyFont="1" applyAlignment="1" applyProtection="1">
      <alignment horizontal="right" vertical="center"/>
      <protection hidden="1"/>
    </xf>
    <xf numFmtId="0" fontId="7" fillId="0" borderId="0" xfId="7" applyFont="1" applyAlignment="1" applyProtection="1">
      <alignment horizontal="center" vertical="center"/>
      <protection hidden="1"/>
    </xf>
    <xf numFmtId="0" fontId="5" fillId="3" borderId="32" xfId="7" applyFont="1" applyFill="1" applyBorder="1" applyAlignment="1" applyProtection="1">
      <alignment horizontal="center" vertical="center"/>
      <protection hidden="1"/>
    </xf>
    <xf numFmtId="0" fontId="25" fillId="3" borderId="49" xfId="0" applyFont="1" applyFill="1" applyBorder="1" applyAlignment="1" applyProtection="1">
      <alignment horizontal="center" vertical="center"/>
      <protection hidden="1"/>
    </xf>
    <xf numFmtId="0" fontId="5" fillId="3" borderId="50" xfId="7" applyFont="1" applyFill="1" applyBorder="1" applyAlignment="1" applyProtection="1">
      <alignment horizontal="center" vertical="center"/>
      <protection hidden="1"/>
    </xf>
    <xf numFmtId="0" fontId="26" fillId="0" borderId="0" xfId="0" applyFont="1" applyProtection="1">
      <alignment vertical="center"/>
      <protection hidden="1"/>
    </xf>
    <xf numFmtId="0" fontId="5" fillId="0" borderId="51" xfId="7" applyFont="1" applyBorder="1" applyAlignment="1" applyProtection="1">
      <alignment horizontal="center" vertical="center"/>
      <protection hidden="1"/>
    </xf>
    <xf numFmtId="0" fontId="5" fillId="2" borderId="28" xfId="7" applyFont="1" applyFill="1" applyBorder="1" applyAlignment="1" applyProtection="1">
      <alignment horizontal="right" vertical="center"/>
      <protection hidden="1"/>
    </xf>
    <xf numFmtId="0" fontId="5" fillId="2" borderId="40" xfId="7" applyFont="1" applyFill="1" applyBorder="1" applyAlignment="1" applyProtection="1">
      <alignment horizontal="right" vertical="center"/>
      <protection hidden="1"/>
    </xf>
    <xf numFmtId="0" fontId="5" fillId="2" borderId="12" xfId="7" applyFont="1" applyFill="1" applyBorder="1" applyAlignment="1" applyProtection="1">
      <alignment horizontal="right" vertical="center"/>
      <protection hidden="1"/>
    </xf>
    <xf numFmtId="0" fontId="5" fillId="2" borderId="36" xfId="7" applyFont="1" applyFill="1" applyBorder="1" applyAlignment="1" applyProtection="1">
      <alignment horizontal="right" vertical="center"/>
      <protection hidden="1"/>
    </xf>
    <xf numFmtId="0" fontId="26" fillId="0" borderId="20" xfId="0" applyFont="1" applyBorder="1">
      <alignment vertical="center"/>
    </xf>
    <xf numFmtId="0" fontId="5" fillId="0" borderId="52" xfId="4" applyFont="1" applyBorder="1" applyProtection="1">
      <protection locked="0" hidden="1"/>
    </xf>
    <xf numFmtId="0" fontId="0" fillId="0" borderId="53" xfId="0" applyBorder="1">
      <alignment vertical="center"/>
    </xf>
    <xf numFmtId="0" fontId="5" fillId="0" borderId="54" xfId="4" applyFont="1" applyBorder="1" applyProtection="1">
      <protection locked="0" hidden="1"/>
    </xf>
    <xf numFmtId="0" fontId="26" fillId="0" borderId="12" xfId="0" applyFont="1" applyBorder="1">
      <alignment vertical="center"/>
    </xf>
    <xf numFmtId="0" fontId="5" fillId="0" borderId="55" xfId="4" applyFont="1" applyBorder="1" applyProtection="1">
      <protection locked="0" hidden="1"/>
    </xf>
    <xf numFmtId="0" fontId="0" fillId="0" borderId="56" xfId="0" applyBorder="1">
      <alignment vertical="center"/>
    </xf>
    <xf numFmtId="0" fontId="5" fillId="0" borderId="45" xfId="4" applyFont="1" applyBorder="1" applyProtection="1">
      <protection locked="0" hidden="1"/>
    </xf>
    <xf numFmtId="0" fontId="26" fillId="0" borderId="16" xfId="0" applyFont="1" applyBorder="1">
      <alignment vertical="center"/>
    </xf>
    <xf numFmtId="0" fontId="5" fillId="0" borderId="31" xfId="4" applyFont="1" applyBorder="1" applyProtection="1">
      <protection locked="0" hidden="1"/>
    </xf>
    <xf numFmtId="0" fontId="5" fillId="0" borderId="57" xfId="4" applyFont="1" applyBorder="1" applyProtection="1">
      <protection locked="0" hidden="1"/>
    </xf>
    <xf numFmtId="0" fontId="5" fillId="0" borderId="52" xfId="4" quotePrefix="1" applyFont="1" applyBorder="1" applyProtection="1">
      <protection locked="0" hidden="1"/>
    </xf>
    <xf numFmtId="0" fontId="5" fillId="0" borderId="55" xfId="4" quotePrefix="1" applyFont="1" applyBorder="1" applyProtection="1">
      <protection locked="0" hidden="1"/>
    </xf>
    <xf numFmtId="0" fontId="31" fillId="0" borderId="50" xfId="0" applyFont="1" applyBorder="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1" fillId="0" borderId="0" xfId="0" applyFont="1">
      <alignment vertical="center"/>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34" fillId="0" borderId="0" xfId="0" applyFont="1">
      <alignment vertical="center"/>
    </xf>
    <xf numFmtId="0" fontId="5" fillId="4" borderId="62" xfId="7" applyFont="1" applyFill="1" applyBorder="1" applyAlignment="1" applyProtection="1">
      <alignment horizontal="center" vertical="center"/>
      <protection hidden="1"/>
    </xf>
    <xf numFmtId="0" fontId="5" fillId="4" borderId="63" xfId="7" applyFont="1" applyFill="1" applyBorder="1" applyAlignment="1" applyProtection="1">
      <alignment horizontal="center" vertical="center"/>
      <protection hidden="1"/>
    </xf>
    <xf numFmtId="0" fontId="11" fillId="0" borderId="0" xfId="7" applyFont="1"/>
    <xf numFmtId="0" fontId="11" fillId="0" borderId="0" xfId="7" applyFont="1" applyAlignment="1">
      <alignment horizontal="left" vertical="center"/>
    </xf>
    <xf numFmtId="0" fontId="11" fillId="0" borderId="0" xfId="7" applyFont="1" applyAlignment="1">
      <alignment vertical="center"/>
    </xf>
    <xf numFmtId="0" fontId="5" fillId="0" borderId="0" xfId="7" applyFont="1" applyAlignment="1">
      <alignment vertical="center"/>
    </xf>
    <xf numFmtId="0" fontId="12" fillId="0" borderId="0" xfId="7" applyFont="1" applyAlignment="1">
      <alignment horizontal="centerContinuous" vertical="center"/>
    </xf>
    <xf numFmtId="0" fontId="10" fillId="0" borderId="0" xfId="7" applyFont="1" applyAlignment="1">
      <alignment horizontal="distributed" vertical="center"/>
    </xf>
    <xf numFmtId="0" fontId="25" fillId="0" borderId="0" xfId="0" applyFont="1" applyAlignment="1">
      <alignment horizontal="left" vertical="center"/>
    </xf>
    <xf numFmtId="0" fontId="25" fillId="0" borderId="64" xfId="0" applyFont="1" applyBorder="1" applyAlignment="1">
      <alignment horizontal="center" vertical="center"/>
    </xf>
    <xf numFmtId="0" fontId="5" fillId="0" borderId="0" xfId="8" applyFont="1" applyAlignment="1">
      <alignment vertical="center"/>
    </xf>
    <xf numFmtId="0" fontId="7" fillId="0" borderId="0" xfId="7" applyFont="1" applyAlignment="1">
      <alignment horizontal="center" vertical="center"/>
    </xf>
    <xf numFmtId="0" fontId="5" fillId="0" borderId="64" xfId="8" applyFont="1" applyBorder="1" applyAlignment="1">
      <alignment horizontal="center" vertical="center"/>
    </xf>
    <xf numFmtId="0" fontId="26" fillId="0" borderId="0" xfId="0" applyFont="1">
      <alignment vertical="center"/>
    </xf>
    <xf numFmtId="0" fontId="5" fillId="0" borderId="65" xfId="7" applyFont="1" applyBorder="1" applyAlignment="1" applyProtection="1">
      <alignment horizontal="center" vertical="center"/>
      <protection locked="0" hidden="1"/>
    </xf>
    <xf numFmtId="0" fontId="5" fillId="2" borderId="61" xfId="7" applyFont="1" applyFill="1" applyBorder="1" applyAlignment="1" applyProtection="1">
      <alignment horizontal="left" vertical="center" shrinkToFit="1"/>
      <protection locked="0" hidden="1"/>
    </xf>
    <xf numFmtId="0" fontId="5" fillId="2" borderId="66" xfId="7" applyFont="1" applyFill="1" applyBorder="1" applyAlignment="1" applyProtection="1">
      <alignment horizontal="left" vertical="center" shrinkToFit="1"/>
      <protection locked="0" hidden="1"/>
    </xf>
    <xf numFmtId="0" fontId="5" fillId="5" borderId="63" xfId="7" applyFont="1" applyFill="1" applyBorder="1" applyAlignment="1" applyProtection="1">
      <alignment horizontal="center" vertical="center"/>
      <protection hidden="1"/>
    </xf>
    <xf numFmtId="0" fontId="36" fillId="0" borderId="0" xfId="0" applyFont="1">
      <alignment vertical="center"/>
    </xf>
    <xf numFmtId="0" fontId="38" fillId="0" borderId="0" xfId="7" applyFont="1" applyAlignment="1" applyProtection="1">
      <alignment vertical="center"/>
      <protection hidden="1"/>
    </xf>
    <xf numFmtId="38" fontId="34" fillId="0" borderId="0" xfId="2" applyFont="1">
      <alignment vertical="center"/>
    </xf>
    <xf numFmtId="0" fontId="28" fillId="0" borderId="0" xfId="0" applyFont="1">
      <alignment vertical="center"/>
    </xf>
    <xf numFmtId="0" fontId="41" fillId="0" borderId="0" xfId="0" applyFont="1">
      <alignment vertical="center"/>
    </xf>
    <xf numFmtId="0" fontId="42" fillId="0" borderId="0" xfId="7" applyFont="1" applyAlignment="1">
      <alignment horizontal="left" vertical="center"/>
    </xf>
    <xf numFmtId="0" fontId="0" fillId="0" borderId="35" xfId="0" applyBorder="1">
      <alignment vertical="center"/>
    </xf>
    <xf numFmtId="0" fontId="45" fillId="0" borderId="0" xfId="0" applyFont="1">
      <alignment vertical="center"/>
    </xf>
    <xf numFmtId="0" fontId="45" fillId="0" borderId="0" xfId="0" applyFont="1" applyAlignment="1">
      <alignment vertical="center" shrinkToFit="1"/>
    </xf>
    <xf numFmtId="0" fontId="25" fillId="0" borderId="6" xfId="0" applyFont="1" applyBorder="1">
      <alignment vertical="center"/>
    </xf>
    <xf numFmtId="0" fontId="25" fillId="0" borderId="6" xfId="0" applyFont="1" applyBorder="1" applyAlignment="1">
      <alignment horizontal="left" vertical="center"/>
    </xf>
    <xf numFmtId="0" fontId="25" fillId="0" borderId="0" xfId="0" applyFont="1" applyAlignment="1">
      <alignment horizontal="center" vertical="center"/>
    </xf>
    <xf numFmtId="0" fontId="25" fillId="0" borderId="6" xfId="0" applyFont="1" applyBorder="1" applyAlignment="1">
      <alignment horizontal="center" vertical="center"/>
    </xf>
    <xf numFmtId="0" fontId="0" fillId="0" borderId="67" xfId="0" applyBorder="1">
      <alignment vertical="center"/>
    </xf>
    <xf numFmtId="0" fontId="28" fillId="0" borderId="50" xfId="0" applyFont="1" applyBorder="1" applyAlignment="1">
      <alignment horizontal="center" vertical="center" shrinkToFit="1"/>
    </xf>
    <xf numFmtId="0" fontId="25" fillId="0" borderId="68" xfId="0" applyFont="1" applyBorder="1">
      <alignment vertical="center"/>
    </xf>
    <xf numFmtId="0" fontId="31" fillId="8" borderId="43" xfId="0" applyFont="1" applyFill="1" applyBorder="1">
      <alignment vertical="center"/>
    </xf>
    <xf numFmtId="0" fontId="31" fillId="8" borderId="59" xfId="0" applyFont="1" applyFill="1" applyBorder="1">
      <alignment vertical="center"/>
    </xf>
    <xf numFmtId="0" fontId="43" fillId="0" borderId="0" xfId="0" applyFont="1" applyAlignment="1">
      <alignment horizontal="center" vertical="center"/>
    </xf>
    <xf numFmtId="0" fontId="80" fillId="0" borderId="0" xfId="0" applyFont="1">
      <alignment vertical="center"/>
    </xf>
    <xf numFmtId="0" fontId="81" fillId="0" borderId="0" xfId="7" applyFont="1" applyAlignment="1">
      <alignment horizontal="center" vertical="center"/>
    </xf>
    <xf numFmtId="0" fontId="50" fillId="0" borderId="0" xfId="0" applyFont="1" applyAlignment="1">
      <alignment horizontal="center" vertical="center"/>
    </xf>
    <xf numFmtId="0" fontId="82" fillId="0" borderId="0" xfId="7" applyFont="1" applyAlignment="1">
      <alignment vertical="center"/>
    </xf>
    <xf numFmtId="0" fontId="44" fillId="0" borderId="0" xfId="0" applyFont="1">
      <alignment vertical="center"/>
    </xf>
    <xf numFmtId="0" fontId="4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shrinkToFit="1"/>
    </xf>
    <xf numFmtId="0" fontId="33" fillId="0" borderId="0" xfId="0" applyFont="1">
      <alignment vertical="center"/>
    </xf>
    <xf numFmtId="0" fontId="83" fillId="0" borderId="0" xfId="0" applyFont="1">
      <alignment vertical="center"/>
    </xf>
    <xf numFmtId="0" fontId="84" fillId="0" borderId="0" xfId="0" applyFont="1">
      <alignment vertical="center"/>
    </xf>
    <xf numFmtId="0" fontId="32" fillId="0" borderId="0" xfId="0" applyFont="1" applyAlignment="1" applyProtection="1">
      <alignment horizontal="center" vertical="center"/>
      <protection locked="0"/>
    </xf>
    <xf numFmtId="0" fontId="79" fillId="0" borderId="0" xfId="0" applyFont="1">
      <alignment vertical="center"/>
    </xf>
    <xf numFmtId="0" fontId="83" fillId="0" borderId="0" xfId="0" applyFont="1" applyAlignment="1">
      <alignment vertical="center" shrinkToFit="1"/>
    </xf>
    <xf numFmtId="0" fontId="85" fillId="0" borderId="0" xfId="0" applyFont="1">
      <alignment vertical="center"/>
    </xf>
    <xf numFmtId="0" fontId="86" fillId="0" borderId="0" xfId="0" applyFont="1" applyAlignment="1">
      <alignment horizontal="left" vertical="center"/>
    </xf>
    <xf numFmtId="0" fontId="87" fillId="0" borderId="0" xfId="0" applyFont="1">
      <alignment vertical="center"/>
    </xf>
    <xf numFmtId="0" fontId="86" fillId="0" borderId="0" xfId="0" applyFont="1">
      <alignment vertical="center"/>
    </xf>
    <xf numFmtId="0" fontId="79" fillId="0" borderId="50" xfId="0" applyFont="1" applyBorder="1" applyAlignment="1">
      <alignment horizontal="center" vertical="center"/>
    </xf>
    <xf numFmtId="0" fontId="88" fillId="0" borderId="0" xfId="0" applyFont="1">
      <alignment vertical="center"/>
    </xf>
    <xf numFmtId="0" fontId="89" fillId="0" borderId="0" xfId="0" applyFont="1" applyAlignment="1">
      <alignment horizontal="left" vertical="center"/>
    </xf>
    <xf numFmtId="0" fontId="90" fillId="0" borderId="0" xfId="7" applyFont="1" applyAlignment="1">
      <alignment horizontal="left" vertical="center" wrapText="1"/>
    </xf>
    <xf numFmtId="0" fontId="78" fillId="0" borderId="0" xfId="0" applyFont="1">
      <alignment vertical="center"/>
    </xf>
    <xf numFmtId="0" fontId="28" fillId="0" borderId="43" xfId="0" applyFont="1" applyBorder="1" applyAlignment="1">
      <alignment horizontal="center" vertical="center"/>
    </xf>
    <xf numFmtId="0" fontId="91" fillId="0" borderId="0" xfId="1" applyFont="1" applyAlignment="1" applyProtection="1">
      <alignment vertical="center"/>
    </xf>
    <xf numFmtId="0" fontId="37" fillId="0" borderId="69" xfId="0" applyFont="1" applyBorder="1">
      <alignment vertical="center"/>
    </xf>
    <xf numFmtId="0" fontId="37" fillId="0" borderId="70" xfId="0" applyFont="1" applyBorder="1">
      <alignment vertical="center"/>
    </xf>
    <xf numFmtId="0" fontId="37" fillId="0" borderId="71" xfId="0" applyFont="1" applyBorder="1">
      <alignment vertical="center"/>
    </xf>
    <xf numFmtId="0" fontId="37" fillId="0" borderId="72" xfId="0" applyFont="1" applyBorder="1">
      <alignment vertical="center"/>
    </xf>
    <xf numFmtId="0" fontId="37" fillId="0" borderId="73" xfId="0" applyFont="1" applyBorder="1">
      <alignment vertical="center"/>
    </xf>
    <xf numFmtId="0" fontId="37" fillId="0" borderId="74" xfId="0" applyFont="1" applyBorder="1">
      <alignment vertical="center"/>
    </xf>
    <xf numFmtId="0" fontId="37" fillId="0" borderId="75" xfId="0" applyFont="1" applyBorder="1">
      <alignment vertical="center"/>
    </xf>
    <xf numFmtId="0" fontId="37" fillId="0" borderId="76" xfId="0" applyFont="1" applyBorder="1">
      <alignment vertical="center"/>
    </xf>
    <xf numFmtId="0" fontId="37" fillId="0" borderId="77" xfId="0" applyFont="1" applyBorder="1">
      <alignment vertical="center"/>
    </xf>
    <xf numFmtId="0" fontId="24" fillId="0" borderId="69" xfId="0" applyFont="1" applyBorder="1">
      <alignment vertical="center"/>
    </xf>
    <xf numFmtId="0" fontId="24" fillId="0" borderId="70" xfId="0" applyFont="1" applyBorder="1">
      <alignment vertical="center"/>
    </xf>
    <xf numFmtId="0" fontId="24" fillId="0" borderId="71" xfId="0" applyFont="1" applyBorder="1">
      <alignment vertical="center"/>
    </xf>
    <xf numFmtId="0" fontId="24" fillId="0" borderId="72" xfId="0" applyFont="1" applyBorder="1">
      <alignment vertical="center"/>
    </xf>
    <xf numFmtId="0" fontId="24" fillId="0" borderId="73" xfId="0" applyFont="1" applyBorder="1">
      <alignment vertical="center"/>
    </xf>
    <xf numFmtId="0" fontId="24" fillId="0" borderId="74" xfId="0" applyFont="1" applyBorder="1">
      <alignment vertical="center"/>
    </xf>
    <xf numFmtId="0" fontId="24" fillId="0" borderId="75" xfId="0" applyFont="1" applyBorder="1">
      <alignment vertical="center"/>
    </xf>
    <xf numFmtId="0" fontId="24" fillId="0" borderId="76" xfId="0" applyFont="1" applyBorder="1">
      <alignment vertical="center"/>
    </xf>
    <xf numFmtId="0" fontId="24" fillId="0" borderId="77" xfId="0" applyFont="1" applyBorder="1">
      <alignment vertical="center"/>
    </xf>
    <xf numFmtId="0" fontId="34" fillId="0" borderId="0" xfId="0" applyFont="1" applyAlignment="1">
      <alignment vertical="center" shrinkToFit="1"/>
    </xf>
    <xf numFmtId="0" fontId="5" fillId="0" borderId="78" xfId="4" applyFont="1" applyBorder="1" applyProtection="1">
      <protection locked="0" hidden="1"/>
    </xf>
    <xf numFmtId="0" fontId="26" fillId="0" borderId="28" xfId="0" applyFont="1" applyBorder="1">
      <alignment vertical="center"/>
    </xf>
    <xf numFmtId="0" fontId="5" fillId="0" borderId="79" xfId="4" applyFont="1" applyBorder="1" applyProtection="1">
      <protection locked="0" hidden="1"/>
    </xf>
    <xf numFmtId="0" fontId="5" fillId="0" borderId="53" xfId="4" applyFont="1" applyBorder="1" applyProtection="1">
      <protection locked="0" hidden="1"/>
    </xf>
    <xf numFmtId="0" fontId="0" fillId="0" borderId="14" xfId="0" applyBorder="1">
      <alignment vertical="center"/>
    </xf>
    <xf numFmtId="0" fontId="5" fillId="0" borderId="56" xfId="4" applyFont="1" applyBorder="1" applyProtection="1">
      <protection locked="0" hidden="1"/>
    </xf>
    <xf numFmtId="0" fontId="0" fillId="0" borderId="24" xfId="0" applyBorder="1">
      <alignment vertical="center"/>
    </xf>
    <xf numFmtId="0" fontId="5" fillId="0" borderId="80" xfId="4" applyFont="1" applyBorder="1" applyProtection="1">
      <protection locked="0" hidden="1"/>
    </xf>
    <xf numFmtId="0" fontId="0" fillId="0" borderId="21" xfId="0" applyBorder="1">
      <alignment vertical="center"/>
    </xf>
    <xf numFmtId="0" fontId="0" fillId="0" borderId="17" xfId="0" applyBorder="1">
      <alignment vertical="center"/>
    </xf>
    <xf numFmtId="0" fontId="0" fillId="0" borderId="27" xfId="0" applyBorder="1">
      <alignment vertical="center"/>
    </xf>
    <xf numFmtId="0" fontId="5" fillId="0" borderId="6" xfId="13" applyBorder="1"/>
    <xf numFmtId="0" fontId="14" fillId="0" borderId="6" xfId="0" applyFont="1" applyBorder="1">
      <alignment vertical="center"/>
    </xf>
    <xf numFmtId="0" fontId="92" fillId="0" borderId="6" xfId="0" applyFont="1" applyBorder="1">
      <alignment vertical="center"/>
    </xf>
    <xf numFmtId="0" fontId="5" fillId="0" borderId="30" xfId="4" applyFont="1" applyBorder="1" applyProtection="1">
      <protection locked="0" hidden="1"/>
    </xf>
    <xf numFmtId="0" fontId="5" fillId="0" borderId="29" xfId="4" applyFont="1" applyBorder="1" applyProtection="1">
      <protection locked="0" hidden="1"/>
    </xf>
    <xf numFmtId="0" fontId="5" fillId="0" borderId="28" xfId="4" quotePrefix="1" applyFont="1" applyBorder="1" applyProtection="1">
      <protection locked="0" hidden="1"/>
    </xf>
    <xf numFmtId="0" fontId="5" fillId="0" borderId="20" xfId="5" applyFont="1" applyBorder="1" applyProtection="1">
      <protection locked="0" hidden="1"/>
    </xf>
    <xf numFmtId="0" fontId="5" fillId="0" borderId="21" xfId="5" applyFont="1" applyBorder="1" applyProtection="1">
      <protection locked="0" hidden="1"/>
    </xf>
    <xf numFmtId="0" fontId="37" fillId="0" borderId="81" xfId="0" applyFont="1" applyBorder="1">
      <alignment vertical="center"/>
    </xf>
    <xf numFmtId="0" fontId="37" fillId="0" borderId="82" xfId="0" applyFont="1" applyBorder="1">
      <alignment vertical="center"/>
    </xf>
    <xf numFmtId="0" fontId="37" fillId="0" borderId="83" xfId="0" applyFont="1" applyBorder="1">
      <alignment vertical="center"/>
    </xf>
    <xf numFmtId="0" fontId="24" fillId="0" borderId="82" xfId="0" applyFont="1" applyBorder="1">
      <alignment vertical="center"/>
    </xf>
    <xf numFmtId="0" fontId="24" fillId="0" borderId="83" xfId="0" applyFont="1" applyBorder="1">
      <alignment vertical="center"/>
    </xf>
    <xf numFmtId="0" fontId="48" fillId="0" borderId="0" xfId="12" applyFont="1" applyAlignment="1">
      <alignment vertical="center" wrapText="1"/>
    </xf>
    <xf numFmtId="0" fontId="48" fillId="0" borderId="0" xfId="12" applyFont="1" applyAlignment="1">
      <alignment horizontal="center" vertical="center" wrapText="1"/>
    </xf>
    <xf numFmtId="0" fontId="91" fillId="0" borderId="0" xfId="1" applyFont="1" applyAlignment="1" applyProtection="1">
      <alignment horizontal="center" vertical="center"/>
    </xf>
    <xf numFmtId="0" fontId="5" fillId="9" borderId="84" xfId="7" applyFont="1" applyFill="1" applyBorder="1" applyAlignment="1">
      <alignment horizontal="center" vertical="center" shrinkToFit="1"/>
    </xf>
    <xf numFmtId="0" fontId="5" fillId="9" borderId="85" xfId="7" applyFont="1" applyFill="1" applyBorder="1" applyAlignment="1">
      <alignment horizontal="center" vertical="center" shrinkToFit="1"/>
    </xf>
    <xf numFmtId="0" fontId="5" fillId="9" borderId="86" xfId="7" applyFont="1" applyFill="1" applyBorder="1" applyAlignment="1">
      <alignment horizontal="center" vertical="center"/>
    </xf>
    <xf numFmtId="0" fontId="93" fillId="10" borderId="88" xfId="0" applyFont="1" applyFill="1" applyBorder="1" applyAlignment="1">
      <alignment horizontal="center" vertical="center"/>
    </xf>
    <xf numFmtId="0" fontId="93" fillId="10" borderId="6" xfId="0" applyFont="1" applyFill="1" applyBorder="1" applyAlignment="1">
      <alignment horizontal="left" vertical="center"/>
    </xf>
    <xf numFmtId="0" fontId="93" fillId="10" borderId="6" xfId="0" applyFont="1" applyFill="1" applyBorder="1" applyAlignment="1">
      <alignment horizontal="center" vertical="center"/>
    </xf>
    <xf numFmtId="0" fontId="93" fillId="10" borderId="58" xfId="0" applyFont="1" applyFill="1" applyBorder="1" applyAlignment="1">
      <alignment horizontal="left" vertical="center"/>
    </xf>
    <xf numFmtId="0" fontId="58" fillId="10" borderId="58" xfId="12" applyFont="1" applyFill="1" applyBorder="1" applyAlignment="1">
      <alignment vertical="center" wrapText="1"/>
    </xf>
    <xf numFmtId="0" fontId="58" fillId="0" borderId="0" xfId="12" applyFont="1" applyAlignment="1">
      <alignment horizontal="center" vertical="center" wrapText="1"/>
    </xf>
    <xf numFmtId="0" fontId="6" fillId="3" borderId="89" xfId="4" applyFont="1" applyFill="1" applyBorder="1" applyAlignment="1" applyProtection="1">
      <alignment horizontal="center" vertical="center" shrinkToFit="1"/>
      <protection hidden="1"/>
    </xf>
    <xf numFmtId="0" fontId="5" fillId="0" borderId="6" xfId="4" applyFont="1" applyBorder="1" applyAlignment="1" applyProtection="1">
      <alignment horizontal="center"/>
      <protection hidden="1"/>
    </xf>
    <xf numFmtId="0" fontId="94" fillId="0" borderId="0" xfId="0" applyFont="1">
      <alignment vertical="center"/>
    </xf>
    <xf numFmtId="0" fontId="95" fillId="0" borderId="6" xfId="13" applyFont="1" applyBorder="1"/>
    <xf numFmtId="0" fontId="37" fillId="0" borderId="90" xfId="0" applyFont="1" applyBorder="1">
      <alignment vertical="center"/>
    </xf>
    <xf numFmtId="0" fontId="76" fillId="0" borderId="0" xfId="0" applyFont="1">
      <alignment vertical="center"/>
    </xf>
    <xf numFmtId="0" fontId="83" fillId="0" borderId="0" xfId="0" applyFont="1" applyAlignment="1">
      <alignment horizontal="center" vertical="center"/>
    </xf>
    <xf numFmtId="49" fontId="63" fillId="0" borderId="0" xfId="0" applyNumberFormat="1" applyFont="1" applyAlignment="1">
      <alignment horizontal="left"/>
    </xf>
    <xf numFmtId="49" fontId="63" fillId="0" borderId="0" xfId="5" applyNumberFormat="1" applyFont="1"/>
    <xf numFmtId="49" fontId="63" fillId="0" borderId="0" xfId="5" applyNumberFormat="1" applyFont="1" applyAlignment="1">
      <alignment horizontal="left"/>
    </xf>
    <xf numFmtId="0" fontId="93" fillId="10" borderId="91" xfId="0" applyFont="1" applyFill="1" applyBorder="1" applyAlignment="1">
      <alignment horizontal="center" vertical="center"/>
    </xf>
    <xf numFmtId="0" fontId="57" fillId="10" borderId="84" xfId="12" applyFont="1" applyFill="1" applyBorder="1" applyAlignment="1">
      <alignment horizontal="center" vertical="center"/>
    </xf>
    <xf numFmtId="0" fontId="57" fillId="10" borderId="85" xfId="12" applyFont="1" applyFill="1" applyBorder="1" applyAlignment="1">
      <alignment horizontal="center" vertical="center"/>
    </xf>
    <xf numFmtId="0" fontId="96" fillId="0" borderId="0" xfId="0" applyFont="1">
      <alignment vertical="center"/>
    </xf>
    <xf numFmtId="0" fontId="44" fillId="0" borderId="35" xfId="0" applyFont="1" applyBorder="1" applyAlignment="1">
      <alignment horizontal="center" vertical="center"/>
    </xf>
    <xf numFmtId="0" fontId="31" fillId="8" borderId="92" xfId="0" applyFont="1" applyFill="1" applyBorder="1">
      <alignment vertical="center"/>
    </xf>
    <xf numFmtId="0" fontId="0" fillId="0" borderId="93" xfId="0" applyBorder="1">
      <alignment vertical="center"/>
    </xf>
    <xf numFmtId="0" fontId="5" fillId="0" borderId="94" xfId="11" applyFont="1" applyBorder="1" applyAlignment="1" applyProtection="1">
      <alignment horizontal="center" vertical="center"/>
      <protection locked="0"/>
    </xf>
    <xf numFmtId="0" fontId="5" fillId="0" borderId="95" xfId="11" applyFont="1" applyBorder="1" applyAlignment="1" applyProtection="1">
      <alignment horizontal="right"/>
      <protection locked="0"/>
    </xf>
    <xf numFmtId="0" fontId="5" fillId="0" borderId="94" xfId="11" applyFont="1" applyBorder="1" applyProtection="1">
      <protection locked="0"/>
    </xf>
    <xf numFmtId="0" fontId="8" fillId="0" borderId="0" xfId="7" applyFont="1" applyAlignment="1">
      <alignment horizontal="center" vertical="center"/>
    </xf>
    <xf numFmtId="0" fontId="93" fillId="0" borderId="0" xfId="0" applyFont="1">
      <alignment vertical="center"/>
    </xf>
    <xf numFmtId="0" fontId="37" fillId="0" borderId="96" xfId="0" applyFont="1" applyBorder="1">
      <alignment vertical="center"/>
    </xf>
    <xf numFmtId="0" fontId="37" fillId="0" borderId="97" xfId="0" applyFont="1" applyBorder="1">
      <alignment vertical="center"/>
    </xf>
    <xf numFmtId="0" fontId="37" fillId="0" borderId="98" xfId="0" applyFont="1" applyBorder="1">
      <alignment vertical="center"/>
    </xf>
    <xf numFmtId="0" fontId="37" fillId="0" borderId="99" xfId="0" applyFont="1" applyBorder="1">
      <alignment vertical="center"/>
    </xf>
    <xf numFmtId="49" fontId="63" fillId="0" borderId="0" xfId="0" applyNumberFormat="1" applyFont="1" applyAlignment="1"/>
    <xf numFmtId="0" fontId="25" fillId="0" borderId="100" xfId="0" applyFont="1" applyBorder="1">
      <alignment vertical="center"/>
    </xf>
    <xf numFmtId="0" fontId="25" fillId="0" borderId="101" xfId="0" applyFont="1" applyBorder="1">
      <alignment vertical="center"/>
    </xf>
    <xf numFmtId="0" fontId="97" fillId="0" borderId="0" xfId="0" applyFont="1">
      <alignment vertical="center"/>
    </xf>
    <xf numFmtId="0" fontId="98" fillId="0" borderId="0" xfId="0" applyFont="1">
      <alignment vertical="center"/>
    </xf>
    <xf numFmtId="0" fontId="99" fillId="0" borderId="0" xfId="0" applyFont="1">
      <alignment vertical="center"/>
    </xf>
    <xf numFmtId="0" fontId="100" fillId="0" borderId="0" xfId="0" applyFont="1">
      <alignment vertical="center"/>
    </xf>
    <xf numFmtId="0" fontId="101" fillId="0" borderId="0" xfId="0" applyFont="1" applyAlignment="1">
      <alignment vertical="center" wrapText="1"/>
    </xf>
    <xf numFmtId="49" fontId="102" fillId="0" borderId="0" xfId="0" applyNumberFormat="1" applyFont="1" applyAlignment="1">
      <alignment horizontal="left"/>
    </xf>
    <xf numFmtId="0" fontId="93" fillId="10" borderId="87" xfId="0" applyFont="1" applyFill="1" applyBorder="1" applyAlignment="1">
      <alignment horizontal="center" vertical="center"/>
    </xf>
    <xf numFmtId="176" fontId="63" fillId="0" borderId="0" xfId="5" applyNumberFormat="1" applyFont="1" applyAlignment="1">
      <alignment horizontal="left"/>
    </xf>
    <xf numFmtId="176" fontId="0" fillId="0" borderId="0" xfId="0" applyNumberFormat="1">
      <alignment vertical="center"/>
    </xf>
    <xf numFmtId="0" fontId="63" fillId="0" borderId="0" xfId="5" applyFont="1"/>
    <xf numFmtId="0" fontId="63" fillId="0" borderId="0" xfId="5" applyFont="1" applyAlignment="1">
      <alignment horizontal="left"/>
    </xf>
    <xf numFmtId="0" fontId="79" fillId="0" borderId="0" xfId="0" applyFont="1" applyAlignment="1">
      <alignment horizontal="center" vertical="center"/>
    </xf>
    <xf numFmtId="0" fontId="103" fillId="0" borderId="0" xfId="0" applyFont="1" applyAlignment="1" applyProtection="1">
      <alignment vertical="center" shrinkToFit="1"/>
      <protection locked="0"/>
    </xf>
    <xf numFmtId="0" fontId="28" fillId="0" borderId="50" xfId="0" applyFont="1" applyBorder="1" applyAlignment="1">
      <alignment horizontal="center" vertical="center"/>
    </xf>
    <xf numFmtId="0" fontId="104" fillId="0" borderId="0" xfId="0" applyFont="1">
      <alignment vertical="center"/>
    </xf>
    <xf numFmtId="0" fontId="63" fillId="0" borderId="0" xfId="0" applyFont="1" applyAlignment="1"/>
    <xf numFmtId="0" fontId="43" fillId="0" borderId="0" xfId="0" applyFont="1" applyAlignment="1">
      <alignment horizontal="left" vertical="center"/>
    </xf>
    <xf numFmtId="176" fontId="105" fillId="0" borderId="0" xfId="0" applyNumberFormat="1" applyFont="1">
      <alignment vertical="center"/>
    </xf>
    <xf numFmtId="0" fontId="105" fillId="0" borderId="0" xfId="0" applyFont="1">
      <alignment vertical="center"/>
    </xf>
    <xf numFmtId="0" fontId="63" fillId="0" borderId="0" xfId="0" applyFont="1" applyAlignment="1">
      <alignment horizontal="left"/>
    </xf>
    <xf numFmtId="0" fontId="106" fillId="0" borderId="0" xfId="0" applyFont="1">
      <alignment vertical="center"/>
    </xf>
    <xf numFmtId="0" fontId="107" fillId="0" borderId="0" xfId="0" applyFont="1">
      <alignment vertical="center"/>
    </xf>
    <xf numFmtId="0" fontId="43" fillId="0" borderId="0" xfId="0" applyFont="1">
      <alignment vertical="center"/>
    </xf>
    <xf numFmtId="0" fontId="108" fillId="0" borderId="0" xfId="0" applyFont="1" applyAlignment="1">
      <alignment horizontal="left" vertical="center"/>
    </xf>
    <xf numFmtId="0" fontId="109" fillId="0" borderId="0" xfId="0" applyFont="1">
      <alignment vertical="center"/>
    </xf>
    <xf numFmtId="0" fontId="93" fillId="0" borderId="0" xfId="0" applyFont="1" applyProtection="1">
      <alignment vertical="center"/>
      <protection locked="0"/>
    </xf>
    <xf numFmtId="0" fontId="93" fillId="10" borderId="71" xfId="0" applyFont="1" applyFill="1" applyBorder="1" applyAlignment="1">
      <alignment horizontal="center" vertical="center"/>
    </xf>
    <xf numFmtId="0" fontId="57" fillId="10" borderId="102" xfId="12" applyFont="1" applyFill="1" applyBorder="1" applyAlignment="1">
      <alignment horizontal="center" vertical="center"/>
    </xf>
    <xf numFmtId="0" fontId="93" fillId="10" borderId="74" xfId="0" applyFont="1" applyFill="1" applyBorder="1" applyAlignment="1">
      <alignment horizontal="center" vertical="center"/>
    </xf>
    <xf numFmtId="0" fontId="93" fillId="10" borderId="103" xfId="0" applyFont="1" applyFill="1" applyBorder="1" applyAlignment="1">
      <alignment horizontal="center" vertical="center"/>
    </xf>
    <xf numFmtId="0" fontId="106" fillId="0" borderId="0" xfId="0" applyFont="1" applyAlignment="1">
      <alignment horizontal="left" vertical="center"/>
    </xf>
    <xf numFmtId="0" fontId="105" fillId="0" borderId="0" xfId="0" applyFont="1" applyAlignment="1">
      <alignment horizontal="center" vertical="center"/>
    </xf>
    <xf numFmtId="0" fontId="63" fillId="0" borderId="0" xfId="13" applyFont="1" applyAlignment="1">
      <alignment horizontal="center"/>
    </xf>
    <xf numFmtId="0" fontId="0" fillId="0" borderId="0" xfId="0" applyAlignment="1">
      <alignment horizontal="right" vertical="center"/>
    </xf>
    <xf numFmtId="0" fontId="0" fillId="0" borderId="0" xfId="0" applyProtection="1">
      <alignment vertical="center"/>
      <protection locked="0"/>
    </xf>
    <xf numFmtId="0" fontId="110" fillId="0" borderId="0" xfId="0" applyFont="1">
      <alignment vertical="center"/>
    </xf>
    <xf numFmtId="0" fontId="111" fillId="0" borderId="0" xfId="0" applyFont="1">
      <alignment vertical="center"/>
    </xf>
    <xf numFmtId="0" fontId="110" fillId="0" borderId="64" xfId="0" applyFont="1" applyBorder="1" applyAlignment="1">
      <alignment horizontal="center" vertical="center"/>
    </xf>
    <xf numFmtId="0" fontId="110" fillId="0" borderId="64" xfId="0" applyFont="1" applyBorder="1" applyAlignment="1">
      <alignment horizontal="right" vertical="center"/>
    </xf>
    <xf numFmtId="0" fontId="110" fillId="0" borderId="64" xfId="0" applyFont="1" applyBorder="1" applyAlignment="1" applyProtection="1">
      <alignment horizontal="right" vertical="center"/>
      <protection locked="0"/>
    </xf>
    <xf numFmtId="0" fontId="110" fillId="0" borderId="64" xfId="0" applyFont="1" applyBorder="1">
      <alignment vertical="center"/>
    </xf>
    <xf numFmtId="0" fontId="112" fillId="0" borderId="0" xfId="0" applyFont="1" applyAlignment="1">
      <alignment horizontal="center" vertical="center"/>
    </xf>
    <xf numFmtId="0" fontId="112" fillId="0" borderId="0" xfId="0" applyFont="1" applyAlignment="1">
      <alignment horizontal="right" vertical="center"/>
    </xf>
    <xf numFmtId="0" fontId="112" fillId="0" borderId="0" xfId="0" applyFont="1">
      <alignment vertical="center"/>
    </xf>
    <xf numFmtId="0" fontId="112" fillId="0" borderId="64" xfId="0" applyFont="1" applyBorder="1" applyProtection="1">
      <alignment vertical="center"/>
      <protection locked="0"/>
    </xf>
    <xf numFmtId="0" fontId="111" fillId="0" borderId="64" xfId="0" applyFont="1" applyBorder="1">
      <alignment vertical="center"/>
    </xf>
    <xf numFmtId="0" fontId="0" fillId="0" borderId="64" xfId="0" applyBorder="1">
      <alignment vertical="center"/>
    </xf>
    <xf numFmtId="0" fontId="0" fillId="0" borderId="64" xfId="0" applyBorder="1" applyAlignment="1">
      <alignment horizontal="center" vertical="center"/>
    </xf>
    <xf numFmtId="0" fontId="110" fillId="0" borderId="0" xfId="0" applyFont="1" applyAlignment="1">
      <alignment horizontal="center" vertical="center"/>
    </xf>
    <xf numFmtId="0" fontId="113" fillId="0" borderId="0" xfId="0" applyFont="1">
      <alignment vertical="center"/>
    </xf>
    <xf numFmtId="0" fontId="114" fillId="0" borderId="0" xfId="0" applyFont="1">
      <alignment vertical="center"/>
    </xf>
    <xf numFmtId="0" fontId="114" fillId="0" borderId="0" xfId="0" applyFont="1" applyAlignment="1">
      <alignment horizontal="right" vertical="center"/>
    </xf>
    <xf numFmtId="0" fontId="115" fillId="0" borderId="90" xfId="0" applyFont="1" applyBorder="1">
      <alignment vertical="center"/>
    </xf>
    <xf numFmtId="0" fontId="116" fillId="0" borderId="0" xfId="0" applyFont="1">
      <alignment vertical="center"/>
    </xf>
    <xf numFmtId="0" fontId="117" fillId="0" borderId="0" xfId="0" applyFont="1">
      <alignment vertical="center"/>
    </xf>
    <xf numFmtId="0" fontId="112" fillId="0" borderId="64" xfId="0" applyFont="1" applyBorder="1" applyAlignment="1">
      <alignment horizontal="center" vertical="center"/>
    </xf>
    <xf numFmtId="0" fontId="118" fillId="0" borderId="0" xfId="0" applyFont="1" applyAlignment="1">
      <alignment vertical="center" wrapText="1"/>
    </xf>
    <xf numFmtId="0" fontId="106" fillId="0" borderId="50" xfId="0" applyFont="1" applyBorder="1" applyAlignment="1">
      <alignment horizontal="center" vertical="center"/>
    </xf>
    <xf numFmtId="0" fontId="24" fillId="0" borderId="96" xfId="0" applyFont="1" applyBorder="1">
      <alignment vertical="center"/>
    </xf>
    <xf numFmtId="0" fontId="110" fillId="0" borderId="0" xfId="0" applyFont="1" applyAlignment="1" applyProtection="1">
      <alignment horizontal="center" vertical="center"/>
      <protection locked="0"/>
    </xf>
    <xf numFmtId="179" fontId="110" fillId="0" borderId="0" xfId="0" applyNumberFormat="1" applyFont="1" applyAlignment="1" applyProtection="1">
      <alignment horizontal="center" vertical="center"/>
      <protection locked="0"/>
    </xf>
    <xf numFmtId="0" fontId="110" fillId="0" borderId="0" xfId="0" applyFont="1" applyProtection="1">
      <alignment vertical="center"/>
      <protection locked="0"/>
    </xf>
    <xf numFmtId="49" fontId="63" fillId="11" borderId="0" xfId="0" applyNumberFormat="1" applyFont="1" applyFill="1" applyAlignment="1">
      <alignment horizontal="left"/>
    </xf>
    <xf numFmtId="0" fontId="93" fillId="10" borderId="104" xfId="2" applyNumberFormat="1" applyFont="1" applyFill="1" applyBorder="1" applyAlignment="1">
      <alignment horizontal="center" vertical="center"/>
    </xf>
    <xf numFmtId="0" fontId="118" fillId="0" borderId="0" xfId="0" applyFont="1" applyAlignment="1">
      <alignment horizontal="center" vertical="center" wrapText="1"/>
    </xf>
    <xf numFmtId="0" fontId="120" fillId="0" borderId="96" xfId="0" applyFont="1" applyBorder="1">
      <alignment vertical="center"/>
    </xf>
    <xf numFmtId="0" fontId="120" fillId="0" borderId="72" xfId="0" applyFont="1" applyBorder="1">
      <alignment vertical="center"/>
    </xf>
    <xf numFmtId="0" fontId="5" fillId="11" borderId="61" xfId="7" applyFont="1" applyFill="1" applyBorder="1" applyAlignment="1" applyProtection="1">
      <alignment horizontal="left" vertical="center" shrinkToFit="1"/>
      <protection locked="0" hidden="1"/>
    </xf>
    <xf numFmtId="0" fontId="52" fillId="0" borderId="0" xfId="0" applyFont="1" applyAlignment="1">
      <alignment horizontal="center" vertical="center"/>
    </xf>
    <xf numFmtId="0" fontId="134" fillId="0" borderId="50" xfId="0" applyFont="1" applyBorder="1" applyAlignment="1">
      <alignment horizontal="center" vertical="center"/>
    </xf>
    <xf numFmtId="0" fontId="5" fillId="11" borderId="61" xfId="7" applyFont="1" applyFill="1" applyBorder="1" applyAlignment="1" applyProtection="1">
      <alignment horizontal="left" vertical="center" shrinkToFit="1"/>
      <protection hidden="1"/>
    </xf>
    <xf numFmtId="49" fontId="63" fillId="0" borderId="0" xfId="11" applyNumberFormat="1" applyFont="1" applyAlignment="1">
      <alignment horizontal="left"/>
    </xf>
    <xf numFmtId="0" fontId="63" fillId="0" borderId="0" xfId="11" applyFont="1" applyAlignment="1">
      <alignment horizontal="left"/>
    </xf>
    <xf numFmtId="49" fontId="63" fillId="0" borderId="0" xfId="11" applyNumberFormat="1" applyFont="1"/>
    <xf numFmtId="0" fontId="52" fillId="0" borderId="107" xfId="0" applyFont="1" applyBorder="1">
      <alignment vertical="center"/>
    </xf>
    <xf numFmtId="0" fontId="52" fillId="0" borderId="109" xfId="0" applyFont="1" applyBorder="1">
      <alignment vertical="center"/>
    </xf>
    <xf numFmtId="0" fontId="52" fillId="0" borderId="110" xfId="0" applyFont="1" applyBorder="1">
      <alignment vertical="center"/>
    </xf>
    <xf numFmtId="0" fontId="52" fillId="0" borderId="111" xfId="0" applyFont="1" applyBorder="1">
      <alignment vertical="center"/>
    </xf>
    <xf numFmtId="0" fontId="5" fillId="0" borderId="138" xfId="11" applyFont="1" applyBorder="1" applyAlignment="1" applyProtection="1">
      <alignment horizontal="center"/>
      <protection locked="0"/>
    </xf>
    <xf numFmtId="0" fontId="52" fillId="0" borderId="108" xfId="0" applyFont="1" applyBorder="1">
      <alignment vertical="center"/>
    </xf>
    <xf numFmtId="0" fontId="52" fillId="0" borderId="0" xfId="0" applyFont="1">
      <alignment vertical="center"/>
    </xf>
    <xf numFmtId="0" fontId="5" fillId="9" borderId="121" xfId="7" applyFont="1" applyFill="1" applyBorder="1" applyAlignment="1">
      <alignment horizontal="center" vertical="center"/>
    </xf>
    <xf numFmtId="0" fontId="5" fillId="9" borderId="4" xfId="7" applyFont="1" applyFill="1" applyBorder="1" applyAlignment="1">
      <alignment horizontal="center" vertical="center"/>
    </xf>
    <xf numFmtId="0" fontId="25" fillId="9" borderId="139" xfId="0" applyFont="1" applyFill="1" applyBorder="1" applyAlignment="1">
      <alignment horizontal="center" vertical="center"/>
    </xf>
    <xf numFmtId="0" fontId="25" fillId="9" borderId="139" xfId="0" applyFont="1" applyFill="1" applyBorder="1" applyAlignment="1">
      <alignment horizontal="center" vertical="center" shrinkToFit="1"/>
    </xf>
    <xf numFmtId="0" fontId="5" fillId="9" borderId="110" xfId="7" applyFont="1" applyFill="1" applyBorder="1" applyAlignment="1">
      <alignment horizontal="center" vertical="center" shrinkToFit="1"/>
    </xf>
    <xf numFmtId="0" fontId="136" fillId="0" borderId="0" xfId="7" applyFont="1" applyAlignment="1">
      <alignment horizontal="center" vertical="center"/>
    </xf>
    <xf numFmtId="0" fontId="5" fillId="0" borderId="0" xfId="7" applyFont="1" applyAlignment="1" applyProtection="1">
      <alignment vertical="center"/>
      <protection locked="0"/>
    </xf>
    <xf numFmtId="0" fontId="5" fillId="0" borderId="0" xfId="7" applyFont="1" applyAlignment="1">
      <alignment horizontal="center" vertical="center" shrinkToFit="1"/>
    </xf>
    <xf numFmtId="0" fontId="5" fillId="0" borderId="7" xfId="7" applyFont="1" applyBorder="1" applyAlignment="1" applyProtection="1">
      <alignment horizontal="center" vertical="center"/>
      <protection locked="0" hidden="1"/>
    </xf>
    <xf numFmtId="0" fontId="26" fillId="14" borderId="6" xfId="0" applyFont="1" applyFill="1" applyBorder="1">
      <alignment vertical="center"/>
    </xf>
    <xf numFmtId="0" fontId="25" fillId="11" borderId="6" xfId="0" applyFont="1" applyFill="1" applyBorder="1">
      <alignment vertical="center"/>
    </xf>
    <xf numFmtId="56" fontId="110" fillId="0" borderId="0" xfId="0" applyNumberFormat="1" applyFont="1">
      <alignment vertical="center"/>
    </xf>
    <xf numFmtId="0" fontId="5" fillId="2" borderId="61" xfId="7" applyFont="1" applyFill="1" applyBorder="1" applyAlignment="1" applyProtection="1">
      <alignment horizontal="center" vertical="center"/>
      <protection locked="0" hidden="1"/>
    </xf>
    <xf numFmtId="0" fontId="5" fillId="9" borderId="85" xfId="7" applyFont="1" applyFill="1" applyBorder="1" applyAlignment="1">
      <alignment horizontal="center" vertical="center"/>
    </xf>
    <xf numFmtId="0" fontId="5" fillId="9" borderId="5" xfId="7" applyFont="1" applyFill="1" applyBorder="1" applyAlignment="1">
      <alignment horizontal="center" vertical="center"/>
    </xf>
    <xf numFmtId="0" fontId="25" fillId="9" borderId="49" xfId="0" applyFont="1" applyFill="1" applyBorder="1" applyAlignment="1">
      <alignment horizontal="center" vertical="center"/>
    </xf>
    <xf numFmtId="0" fontId="5" fillId="9" borderId="32" xfId="7" applyFont="1" applyFill="1" applyBorder="1" applyAlignment="1">
      <alignment horizontal="center" vertical="center" shrinkToFit="1"/>
    </xf>
    <xf numFmtId="0" fontId="5" fillId="0" borderId="0" xfId="8" applyFont="1" applyAlignment="1">
      <alignment horizontal="center" vertical="center"/>
    </xf>
    <xf numFmtId="0" fontId="102" fillId="14" borderId="0" xfId="0" applyFont="1" applyFill="1">
      <alignment vertical="center"/>
    </xf>
    <xf numFmtId="0" fontId="95" fillId="14" borderId="0" xfId="0" applyFont="1" applyFill="1">
      <alignment vertical="center"/>
    </xf>
    <xf numFmtId="176" fontId="137" fillId="0" borderId="6" xfId="0" applyNumberFormat="1" applyFont="1" applyBorder="1" applyAlignment="1" applyProtection="1">
      <alignment horizontal="center" vertical="center"/>
      <protection hidden="1"/>
    </xf>
    <xf numFmtId="176" fontId="137" fillId="0" borderId="6" xfId="0" applyNumberFormat="1" applyFont="1" applyBorder="1" applyAlignment="1" applyProtection="1">
      <alignment horizontal="left" vertical="center"/>
      <protection hidden="1"/>
    </xf>
    <xf numFmtId="0" fontId="137" fillId="0" borderId="6" xfId="0" applyFont="1" applyBorder="1" applyAlignment="1" applyProtection="1">
      <alignment horizontal="center" vertical="center"/>
      <protection hidden="1"/>
    </xf>
    <xf numFmtId="0" fontId="137" fillId="0" borderId="100" xfId="0" applyFont="1" applyBorder="1" applyAlignment="1" applyProtection="1">
      <alignment horizontal="center" vertical="center"/>
      <protection hidden="1"/>
    </xf>
    <xf numFmtId="0" fontId="137" fillId="0" borderId="74"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0" fontId="137" fillId="0" borderId="6" xfId="0" applyFont="1" applyBorder="1" applyProtection="1">
      <alignment vertical="center"/>
      <protection hidden="1"/>
    </xf>
    <xf numFmtId="0" fontId="140" fillId="0" borderId="6" xfId="0" applyFont="1" applyBorder="1" applyAlignment="1" applyProtection="1">
      <alignment horizontal="center" vertical="center"/>
      <protection hidden="1"/>
    </xf>
    <xf numFmtId="0" fontId="26" fillId="0" borderId="6" xfId="0" applyFont="1" applyBorder="1">
      <alignment vertical="center"/>
    </xf>
    <xf numFmtId="0" fontId="137" fillId="0" borderId="6" xfId="0" applyFont="1" applyBorder="1" applyAlignment="1" applyProtection="1">
      <alignment horizontal="left" vertical="center"/>
      <protection hidden="1"/>
    </xf>
    <xf numFmtId="0" fontId="140" fillId="0" borderId="0" xfId="0" applyFont="1" applyAlignment="1" applyProtection="1">
      <alignment horizontal="center" vertical="center"/>
      <protection hidden="1"/>
    </xf>
    <xf numFmtId="0" fontId="139" fillId="0" borderId="0" xfId="0" applyFont="1" applyProtection="1">
      <alignment vertical="center"/>
      <protection hidden="1"/>
    </xf>
    <xf numFmtId="0" fontId="26" fillId="0" borderId="100" xfId="0" applyFont="1" applyBorder="1">
      <alignment vertical="center"/>
    </xf>
    <xf numFmtId="0" fontId="137" fillId="14" borderId="100" xfId="0" applyFont="1" applyFill="1" applyBorder="1" applyAlignment="1" applyProtection="1">
      <alignment horizontal="center" vertical="center"/>
      <protection hidden="1"/>
    </xf>
    <xf numFmtId="0" fontId="137" fillId="0" borderId="0" xfId="0" applyFont="1" applyAlignment="1" applyProtection="1">
      <alignment horizontal="center" vertical="center"/>
      <protection hidden="1"/>
    </xf>
    <xf numFmtId="0" fontId="137" fillId="0" borderId="0" xfId="0" applyFont="1" applyAlignment="1" applyProtection="1">
      <alignment horizontal="left" vertical="center"/>
      <protection hidden="1"/>
    </xf>
    <xf numFmtId="0" fontId="63" fillId="0" borderId="0" xfId="0" applyFont="1">
      <alignment vertical="center"/>
    </xf>
    <xf numFmtId="0" fontId="141" fillId="0" borderId="0" xfId="0" applyFont="1" applyAlignment="1" applyProtection="1">
      <alignment horizontal="center" vertical="center"/>
      <protection hidden="1"/>
    </xf>
    <xf numFmtId="0" fontId="142" fillId="0" borderId="0" xfId="0" applyFont="1" applyProtection="1">
      <alignment vertical="center"/>
      <protection hidden="1"/>
    </xf>
    <xf numFmtId="0" fontId="141" fillId="0" borderId="0" xfId="0" applyFont="1" applyProtection="1">
      <alignment vertical="center"/>
      <protection hidden="1"/>
    </xf>
    <xf numFmtId="0" fontId="5" fillId="0" borderId="0" xfId="0" applyFont="1">
      <alignment vertical="center"/>
    </xf>
    <xf numFmtId="0" fontId="5" fillId="0" borderId="6" xfId="0" applyFont="1" applyBorder="1">
      <alignment vertical="center"/>
    </xf>
    <xf numFmtId="176" fontId="5" fillId="0" borderId="6" xfId="0" applyNumberFormat="1" applyFont="1" applyBorder="1">
      <alignment vertical="center"/>
    </xf>
    <xf numFmtId="0" fontId="143" fillId="0" borderId="0" xfId="0" applyFont="1">
      <alignment vertical="center"/>
    </xf>
    <xf numFmtId="0" fontId="144" fillId="0" borderId="6" xfId="0" applyFont="1" applyBorder="1" applyAlignment="1" applyProtection="1">
      <alignment horizontal="left" vertical="center"/>
      <protection hidden="1"/>
    </xf>
    <xf numFmtId="0" fontId="145" fillId="0" borderId="6" xfId="0" applyFont="1" applyBorder="1" applyAlignment="1" applyProtection="1">
      <alignment horizontal="center" vertical="center"/>
      <protection hidden="1"/>
    </xf>
    <xf numFmtId="0" fontId="146" fillId="0" borderId="6" xfId="0" applyFont="1" applyBorder="1" applyAlignment="1" applyProtection="1">
      <alignment horizontal="center" vertical="center"/>
      <protection hidden="1"/>
    </xf>
    <xf numFmtId="0" fontId="137" fillId="0" borderId="100" xfId="0" applyFont="1" applyBorder="1" applyProtection="1">
      <alignment vertical="center"/>
      <protection hidden="1"/>
    </xf>
    <xf numFmtId="0" fontId="79" fillId="0" borderId="0" xfId="0" applyFont="1" applyAlignment="1">
      <alignment vertical="center" wrapText="1"/>
    </xf>
    <xf numFmtId="0" fontId="127" fillId="0" borderId="0" xfId="0" applyFont="1">
      <alignment vertical="center"/>
    </xf>
    <xf numFmtId="0" fontId="127" fillId="0" borderId="0" xfId="0" applyFont="1" applyAlignment="1">
      <alignment horizontal="left" vertical="center"/>
    </xf>
    <xf numFmtId="0" fontId="147" fillId="0" borderId="0" xfId="0" applyFont="1">
      <alignment vertical="center"/>
    </xf>
    <xf numFmtId="0" fontId="102" fillId="0" borderId="0" xfId="0" applyFont="1">
      <alignment vertical="center"/>
    </xf>
    <xf numFmtId="0" fontId="79" fillId="0" borderId="50" xfId="0" applyFont="1" applyBorder="1">
      <alignment vertical="center"/>
    </xf>
    <xf numFmtId="0" fontId="152" fillId="15" borderId="0" xfId="0" applyFont="1" applyFill="1" applyAlignment="1">
      <alignment horizontal="center" vertical="center"/>
    </xf>
    <xf numFmtId="0" fontId="152" fillId="15" borderId="0" xfId="0" applyFont="1" applyFill="1" applyAlignment="1"/>
    <xf numFmtId="0" fontId="152" fillId="0" borderId="0" xfId="0" applyFont="1" applyAlignment="1"/>
    <xf numFmtId="0" fontId="154" fillId="15" borderId="0" xfId="0" applyFont="1" applyFill="1" applyAlignment="1">
      <alignment horizontal="center" vertical="center"/>
    </xf>
    <xf numFmtId="0" fontId="155" fillId="15" borderId="0" xfId="0" applyFont="1" applyFill="1" applyAlignment="1">
      <alignment horizontal="center" vertical="center"/>
    </xf>
    <xf numFmtId="0" fontId="152" fillId="0" borderId="145" xfId="0" applyFont="1" applyBorder="1" applyAlignment="1">
      <alignment horizontal="left" vertical="center"/>
    </xf>
    <xf numFmtId="0" fontId="152" fillId="0" borderId="95" xfId="0" applyFont="1" applyBorder="1" applyAlignment="1">
      <alignment horizontal="center"/>
    </xf>
    <xf numFmtId="0" fontId="152" fillId="0" borderId="146" xfId="0" applyFont="1" applyBorder="1" applyAlignment="1">
      <alignment horizontal="center"/>
    </xf>
    <xf numFmtId="0" fontId="152" fillId="0" borderId="145" xfId="0" applyFont="1" applyBorder="1">
      <alignment vertical="center"/>
    </xf>
    <xf numFmtId="0" fontId="152" fillId="0" borderId="148" xfId="0" applyFont="1" applyBorder="1" applyAlignment="1">
      <alignment horizontal="left" vertical="center"/>
    </xf>
    <xf numFmtId="0" fontId="152" fillId="0" borderId="149" xfId="0" applyFont="1" applyBorder="1" applyAlignment="1">
      <alignment horizontal="center"/>
    </xf>
    <xf numFmtId="0" fontId="152" fillId="0" borderId="150" xfId="0" applyFont="1" applyBorder="1" applyAlignment="1">
      <alignment horizontal="center"/>
    </xf>
    <xf numFmtId="0" fontId="152" fillId="0" borderId="148" xfId="0" applyFont="1" applyBorder="1">
      <alignment vertical="center"/>
    </xf>
    <xf numFmtId="0" fontId="156" fillId="0" borderId="150" xfId="0" applyFont="1" applyBorder="1" applyAlignment="1">
      <alignment horizontal="center"/>
    </xf>
    <xf numFmtId="0" fontId="152" fillId="0" borderId="84" xfId="0" applyFont="1" applyBorder="1" applyAlignment="1">
      <alignment horizontal="center" vertical="center"/>
    </xf>
    <xf numFmtId="0" fontId="152" fillId="0" borderId="86" xfId="0" applyFont="1" applyBorder="1" applyAlignment="1">
      <alignment horizontal="center" vertical="center"/>
    </xf>
    <xf numFmtId="0" fontId="152" fillId="0" borderId="85" xfId="0" applyFont="1" applyBorder="1" applyAlignment="1">
      <alignment horizontal="center" vertical="center"/>
    </xf>
    <xf numFmtId="0" fontId="152" fillId="0" borderId="43" xfId="0" applyFont="1" applyBorder="1" applyAlignment="1">
      <alignment horizontal="center" vertical="center"/>
    </xf>
    <xf numFmtId="0" fontId="152" fillId="0" borderId="151" xfId="0" applyFont="1" applyBorder="1" applyAlignment="1">
      <alignment horizontal="center" vertical="center"/>
    </xf>
    <xf numFmtId="0" fontId="152" fillId="0" borderId="71" xfId="0" applyFont="1" applyBorder="1" applyAlignment="1"/>
    <xf numFmtId="0" fontId="152" fillId="0" borderId="87" xfId="0" applyFont="1" applyBorder="1" applyAlignment="1"/>
    <xf numFmtId="0" fontId="152" fillId="0" borderId="151" xfId="0" applyFont="1" applyBorder="1" applyAlignment="1"/>
    <xf numFmtId="0" fontId="152" fillId="0" borderId="93" xfId="0" applyFont="1" applyBorder="1" applyAlignment="1"/>
    <xf numFmtId="0" fontId="152" fillId="0" borderId="100" xfId="0" applyFont="1" applyBorder="1" applyAlignment="1">
      <alignment horizontal="center" vertical="center"/>
    </xf>
    <xf numFmtId="0" fontId="152" fillId="0" borderId="74" xfId="0" applyFont="1" applyBorder="1" applyAlignment="1"/>
    <xf numFmtId="0" fontId="152" fillId="0" borderId="6" xfId="0" applyFont="1" applyBorder="1" applyAlignment="1"/>
    <xf numFmtId="0" fontId="152" fillId="0" borderId="100" xfId="0" applyFont="1" applyBorder="1" applyAlignment="1"/>
    <xf numFmtId="0" fontId="152" fillId="0" borderId="58" xfId="0" applyFont="1" applyBorder="1" applyAlignment="1"/>
    <xf numFmtId="0" fontId="152" fillId="0" borderId="101" xfId="0" applyFont="1" applyBorder="1" applyAlignment="1">
      <alignment horizontal="center" vertical="center"/>
    </xf>
    <xf numFmtId="0" fontId="152" fillId="0" borderId="83" xfId="0" applyFont="1" applyBorder="1" applyAlignment="1"/>
    <xf numFmtId="0" fontId="152" fillId="0" borderId="153" xfId="0" applyFont="1" applyBorder="1" applyAlignment="1"/>
    <xf numFmtId="0" fontId="152" fillId="0" borderId="101" xfId="0" applyFont="1" applyBorder="1" applyAlignment="1"/>
    <xf numFmtId="0" fontId="152" fillId="0" borderId="119" xfId="0" applyFont="1" applyBorder="1" applyAlignment="1"/>
    <xf numFmtId="0" fontId="152" fillId="0" borderId="59" xfId="0" applyFont="1" applyBorder="1" applyAlignment="1"/>
    <xf numFmtId="0" fontId="152" fillId="0" borderId="154" xfId="0" applyFont="1" applyBorder="1" applyAlignment="1">
      <alignment horizontal="center" vertical="center"/>
    </xf>
    <xf numFmtId="0" fontId="152" fillId="0" borderId="77" xfId="0" applyFont="1" applyBorder="1" applyAlignment="1"/>
    <xf numFmtId="0" fontId="152" fillId="0" borderId="154" xfId="0" applyFont="1" applyBorder="1" applyAlignment="1"/>
    <xf numFmtId="0" fontId="152" fillId="0" borderId="91" xfId="0" applyFont="1" applyBorder="1" applyAlignment="1"/>
    <xf numFmtId="0" fontId="157" fillId="0" borderId="0" xfId="0" applyFont="1" applyAlignment="1">
      <alignment horizontal="left" vertical="center"/>
    </xf>
    <xf numFmtId="0" fontId="31" fillId="0" borderId="50" xfId="0" applyFont="1" applyBorder="1" applyAlignment="1">
      <alignment horizontal="center" vertical="center"/>
    </xf>
    <xf numFmtId="0" fontId="51" fillId="0" borderId="0" xfId="7" applyFont="1" applyAlignment="1">
      <alignment horizontal="right" vertical="center"/>
    </xf>
    <xf numFmtId="0" fontId="63" fillId="0" borderId="50" xfId="0" applyFont="1" applyBorder="1">
      <alignment vertical="center"/>
    </xf>
    <xf numFmtId="0" fontId="63" fillId="0" borderId="112" xfId="0" applyFont="1" applyBorder="1">
      <alignment vertical="center"/>
    </xf>
    <xf numFmtId="0" fontId="5" fillId="0" borderId="163" xfId="0" applyFont="1" applyBorder="1">
      <alignment vertical="center"/>
    </xf>
    <xf numFmtId="0" fontId="5" fillId="0" borderId="164" xfId="0" applyFont="1" applyBorder="1">
      <alignment vertical="center"/>
    </xf>
    <xf numFmtId="14" fontId="137" fillId="0" borderId="6" xfId="0" applyNumberFormat="1" applyFont="1" applyBorder="1" applyAlignment="1" applyProtection="1">
      <alignment horizontal="center" vertical="center"/>
      <protection hidden="1"/>
    </xf>
    <xf numFmtId="0" fontId="97" fillId="0" borderId="0" xfId="0" applyFont="1" applyBorder="1" applyAlignment="1"/>
    <xf numFmtId="0" fontId="161" fillId="0" borderId="64" xfId="0" applyFont="1" applyBorder="1" applyAlignment="1">
      <alignment horizontal="center"/>
    </xf>
    <xf numFmtId="0" fontId="0" fillId="0" borderId="0" xfId="0" applyProtection="1">
      <alignment vertical="center"/>
      <protection locked="0" hidden="1"/>
    </xf>
    <xf numFmtId="0" fontId="0" fillId="0" borderId="0" xfId="0" applyAlignment="1" applyProtection="1">
      <alignment horizontal="right" vertical="center"/>
      <protection locked="0" hidden="1"/>
    </xf>
    <xf numFmtId="0" fontId="0" fillId="0" borderId="64" xfId="0" applyBorder="1" applyAlignment="1" applyProtection="1">
      <alignment vertical="center"/>
      <protection locked="0" hidden="1"/>
    </xf>
    <xf numFmtId="0" fontId="0" fillId="0" borderId="54" xfId="0" applyBorder="1" applyAlignment="1">
      <alignment horizontal="center"/>
    </xf>
    <xf numFmtId="0" fontId="0" fillId="0" borderId="169" xfId="0" applyBorder="1" applyAlignment="1">
      <alignment horizontal="center"/>
    </xf>
    <xf numFmtId="177" fontId="0" fillId="0" borderId="54" xfId="0" applyNumberFormat="1" applyBorder="1" applyAlignment="1">
      <alignment horizontal="center"/>
    </xf>
    <xf numFmtId="177" fontId="0" fillId="0" borderId="169" xfId="0" applyNumberFormat="1" applyFont="1" applyFill="1" applyBorder="1" applyAlignment="1">
      <alignment horizontal="center"/>
    </xf>
    <xf numFmtId="0" fontId="164" fillId="0" borderId="0" xfId="0" applyFont="1" applyAlignment="1">
      <alignment horizontal="right" vertical="center"/>
    </xf>
    <xf numFmtId="0" fontId="164" fillId="0" borderId="0" xfId="0" applyFont="1" applyAlignment="1"/>
    <xf numFmtId="0" fontId="164" fillId="0" borderId="0" xfId="0" applyFont="1" applyAlignment="1">
      <alignment vertical="center"/>
    </xf>
    <xf numFmtId="0" fontId="0" fillId="0" borderId="0" xfId="0" applyBorder="1">
      <alignment vertical="center"/>
    </xf>
    <xf numFmtId="0" fontId="0" fillId="0" borderId="0" xfId="0" applyAlignment="1">
      <alignment vertical="center"/>
    </xf>
    <xf numFmtId="0" fontId="165" fillId="0" borderId="0" xfId="0" applyFont="1">
      <alignment vertical="center"/>
    </xf>
    <xf numFmtId="0" fontId="166" fillId="0" borderId="0" xfId="0" applyFont="1">
      <alignment vertical="center"/>
    </xf>
    <xf numFmtId="0" fontId="167" fillId="0" borderId="0" xfId="0" applyFont="1">
      <alignment vertical="center"/>
    </xf>
    <xf numFmtId="0" fontId="170" fillId="0" borderId="0" xfId="0" applyFont="1">
      <alignment vertical="center"/>
    </xf>
    <xf numFmtId="0" fontId="174" fillId="0" borderId="0" xfId="0" applyFont="1" applyAlignment="1">
      <alignment horizontal="right" vertical="center"/>
    </xf>
    <xf numFmtId="0" fontId="5" fillId="0" borderId="61" xfId="7" applyFont="1" applyFill="1" applyBorder="1" applyAlignment="1" applyProtection="1">
      <alignment horizontal="center" vertical="center"/>
      <protection locked="0" hidden="1"/>
    </xf>
    <xf numFmtId="0" fontId="5" fillId="0" borderId="61" xfId="7" applyFont="1" applyFill="1" applyBorder="1" applyAlignment="1" applyProtection="1">
      <alignment horizontal="left" vertical="center" shrinkToFit="1"/>
      <protection locked="0" hidden="1"/>
    </xf>
    <xf numFmtId="0" fontId="110" fillId="0" borderId="0" xfId="0" applyFont="1" applyAlignment="1">
      <alignment horizontal="right" vertical="center"/>
    </xf>
    <xf numFmtId="14" fontId="177" fillId="11" borderId="166" xfId="0" applyNumberFormat="1" applyFont="1" applyFill="1" applyBorder="1" applyAlignment="1" applyProtection="1">
      <alignment horizontal="center" vertical="center"/>
      <protection locked="0"/>
    </xf>
    <xf numFmtId="0" fontId="5" fillId="0" borderId="162" xfId="0" applyFont="1" applyBorder="1" applyProtection="1">
      <alignment vertical="center"/>
      <protection locked="0"/>
    </xf>
    <xf numFmtId="0" fontId="5" fillId="0" borderId="48" xfId="0" applyFont="1" applyBorder="1" applyProtection="1">
      <alignment vertical="center"/>
      <protection locked="0"/>
    </xf>
    <xf numFmtId="0" fontId="137" fillId="0" borderId="100"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14" fontId="177" fillId="0" borderId="163" xfId="0" applyNumberFormat="1" applyFont="1" applyBorder="1" applyAlignment="1" applyProtection="1">
      <alignment horizontal="center" vertical="center"/>
      <protection locked="0"/>
    </xf>
    <xf numFmtId="14" fontId="177" fillId="0" borderId="164" xfId="0" applyNumberFormat="1" applyFont="1" applyBorder="1" applyAlignment="1" applyProtection="1">
      <alignment horizontal="center" vertical="center"/>
      <protection locked="0"/>
    </xf>
    <xf numFmtId="49" fontId="63" fillId="0" borderId="0" xfId="0" applyNumberFormat="1" applyFont="1" applyFill="1" applyAlignment="1">
      <alignment horizontal="left"/>
    </xf>
    <xf numFmtId="49" fontId="63" fillId="0" borderId="0" xfId="0" applyNumberFormat="1" applyFont="1" applyFill="1" applyAlignment="1"/>
    <xf numFmtId="49" fontId="63" fillId="0" borderId="0" xfId="0" applyNumberFormat="1" applyFont="1" applyFill="1" applyBorder="1" applyAlignment="1">
      <alignment horizontal="left"/>
    </xf>
    <xf numFmtId="49" fontId="63" fillId="0" borderId="0" xfId="0" applyNumberFormat="1" applyFont="1" applyBorder="1" applyAlignment="1">
      <alignment horizontal="left"/>
    </xf>
    <xf numFmtId="0" fontId="0" fillId="0" borderId="0" xfId="0" applyAlignment="1">
      <alignment horizontal="left" vertical="top"/>
    </xf>
    <xf numFmtId="0" fontId="0" fillId="0" borderId="0" xfId="0" applyAlignment="1">
      <alignment horizontal="left" vertical="top" wrapText="1"/>
    </xf>
    <xf numFmtId="0" fontId="135" fillId="0" borderId="0" xfId="7" applyFont="1" applyAlignment="1">
      <alignment shrinkToFit="1"/>
    </xf>
    <xf numFmtId="0" fontId="32" fillId="0" borderId="0" xfId="0" applyFont="1" applyAlignment="1">
      <alignment horizontal="center" vertical="center"/>
    </xf>
    <xf numFmtId="0" fontId="175" fillId="0" borderId="0" xfId="0" applyFont="1" applyBorder="1" applyAlignment="1">
      <alignment horizontal="center" vertical="center"/>
    </xf>
    <xf numFmtId="0" fontId="28" fillId="0" borderId="50" xfId="0" applyFont="1" applyBorder="1" applyAlignment="1">
      <alignment horizontal="center" vertical="center"/>
    </xf>
    <xf numFmtId="0" fontId="63" fillId="0" borderId="50" xfId="0" applyFont="1" applyBorder="1" applyAlignment="1">
      <alignment horizontal="center" vertical="center"/>
    </xf>
    <xf numFmtId="0" fontId="63" fillId="0" borderId="112" xfId="0" applyFont="1" applyBorder="1" applyAlignment="1">
      <alignment horizontal="center" vertical="center"/>
    </xf>
    <xf numFmtId="0" fontId="49" fillId="0" borderId="0" xfId="0" applyFont="1" applyBorder="1" applyAlignment="1">
      <alignment horizontal="center" vertical="center"/>
    </xf>
    <xf numFmtId="0" fontId="87" fillId="0" borderId="0" xfId="0" applyFont="1" applyBorder="1" applyAlignment="1">
      <alignment horizontal="center" vertical="center"/>
    </xf>
    <xf numFmtId="0" fontId="178" fillId="0" borderId="0" xfId="0" applyFont="1" applyBorder="1" applyAlignment="1">
      <alignment horizontal="center" vertical="center"/>
    </xf>
    <xf numFmtId="0" fontId="187" fillId="0" borderId="0" xfId="0" applyFont="1">
      <alignment vertical="center"/>
    </xf>
    <xf numFmtId="0" fontId="0" fillId="11" borderId="0" xfId="0" applyFill="1">
      <alignment vertical="center"/>
    </xf>
    <xf numFmtId="0" fontId="189" fillId="11" borderId="0" xfId="0" applyFont="1" applyFill="1">
      <alignment vertical="center"/>
    </xf>
    <xf numFmtId="0" fontId="63" fillId="0" borderId="0" xfId="0" applyFont="1" applyAlignment="1">
      <alignment vertical="center" wrapText="1"/>
    </xf>
    <xf numFmtId="0" fontId="63" fillId="0" borderId="0" xfId="0" applyFont="1" applyAlignment="1">
      <alignment vertical="top" wrapText="1"/>
    </xf>
    <xf numFmtId="0" fontId="193" fillId="0" borderId="0" xfId="7" applyFont="1" applyAlignment="1">
      <alignment vertical="center"/>
    </xf>
    <xf numFmtId="0" fontId="196" fillId="8" borderId="92" xfId="0" applyFont="1" applyFill="1" applyBorder="1">
      <alignment vertical="center"/>
    </xf>
    <xf numFmtId="0" fontId="5" fillId="9" borderId="115" xfId="7" applyFont="1" applyFill="1" applyBorder="1" applyAlignment="1">
      <alignment horizontal="center" vertical="center" shrinkToFit="1"/>
    </xf>
    <xf numFmtId="0" fontId="5" fillId="9" borderId="50" xfId="7" applyFont="1" applyFill="1" applyBorder="1" applyAlignment="1">
      <alignment horizontal="center" vertical="center" shrinkToFit="1"/>
    </xf>
    <xf numFmtId="0" fontId="127" fillId="0" borderId="0" xfId="0" applyFont="1" applyAlignment="1">
      <alignment vertical="center"/>
    </xf>
    <xf numFmtId="0" fontId="97" fillId="0" borderId="0" xfId="0" applyFont="1" applyAlignment="1">
      <alignment horizontal="left" vertical="center"/>
    </xf>
    <xf numFmtId="0" fontId="97" fillId="0" borderId="0" xfId="0" applyFont="1" applyAlignment="1">
      <alignment vertical="top"/>
    </xf>
    <xf numFmtId="14" fontId="5" fillId="11" borderId="166" xfId="0" applyNumberFormat="1" applyFont="1" applyFill="1" applyBorder="1" applyAlignment="1" applyProtection="1">
      <alignment horizontal="center" vertical="center"/>
      <protection locked="0"/>
    </xf>
    <xf numFmtId="0" fontId="131" fillId="0" borderId="0" xfId="0" applyFont="1" applyAlignment="1">
      <alignment horizontal="center" vertical="center" shrinkToFit="1"/>
    </xf>
    <xf numFmtId="0" fontId="83" fillId="0" borderId="101" xfId="0" applyFont="1" applyBorder="1" applyAlignment="1">
      <alignment horizontal="center" vertical="center"/>
    </xf>
    <xf numFmtId="0" fontId="83" fillId="0" borderId="82" xfId="0" applyFont="1" applyBorder="1" applyAlignment="1">
      <alignment horizontal="center" vertical="center"/>
    </xf>
    <xf numFmtId="0" fontId="83" fillId="0" borderId="83" xfId="0" applyFont="1" applyBorder="1" applyAlignment="1">
      <alignment horizontal="center" vertical="center"/>
    </xf>
    <xf numFmtId="0" fontId="83" fillId="0" borderId="113" xfId="0" applyFont="1" applyBorder="1" applyAlignment="1">
      <alignment horizontal="center" vertical="center"/>
    </xf>
    <xf numFmtId="0" fontId="83" fillId="0" borderId="64" xfId="0" applyFont="1" applyBorder="1" applyAlignment="1">
      <alignment horizontal="center" vertical="center"/>
    </xf>
    <xf numFmtId="0" fontId="83" fillId="0" borderId="103" xfId="0" applyFont="1" applyBorder="1" applyAlignment="1">
      <alignment horizontal="center" vertical="center"/>
    </xf>
    <xf numFmtId="0" fontId="121" fillId="0" borderId="0" xfId="0" applyFont="1" applyAlignment="1">
      <alignment horizontal="center" vertical="center"/>
    </xf>
    <xf numFmtId="0" fontId="122" fillId="0" borderId="0" xfId="1" applyFont="1" applyAlignment="1" applyProtection="1">
      <alignment horizontal="center" vertical="center"/>
    </xf>
    <xf numFmtId="0" fontId="86" fillId="0" borderId="0" xfId="0" applyFont="1" applyAlignment="1">
      <alignment horizontal="left" vertical="center"/>
    </xf>
    <xf numFmtId="0" fontId="109" fillId="0" borderId="0" xfId="0" applyFont="1" applyAlignment="1">
      <alignment horizontal="center" vertical="center"/>
    </xf>
    <xf numFmtId="0" fontId="28" fillId="0" borderId="32" xfId="0" applyFont="1" applyBorder="1" applyAlignment="1">
      <alignment horizontal="center" vertical="center"/>
    </xf>
    <xf numFmtId="0" fontId="31" fillId="0" borderId="5" xfId="0" applyFont="1" applyBorder="1" applyAlignment="1">
      <alignment horizontal="center" vertical="center"/>
    </xf>
    <xf numFmtId="0" fontId="31" fillId="0" borderId="112" xfId="0" applyFont="1" applyBorder="1" applyAlignment="1">
      <alignment horizontal="center" vertical="center"/>
    </xf>
    <xf numFmtId="0" fontId="0" fillId="0" borderId="0" xfId="0" applyAlignment="1">
      <alignment horizontal="center" vertical="center"/>
    </xf>
    <xf numFmtId="0" fontId="32" fillId="6" borderId="107" xfId="0" applyFont="1" applyFill="1" applyBorder="1" applyAlignment="1" applyProtection="1">
      <alignment horizontal="center" vertical="center" shrinkToFit="1"/>
      <protection locked="0"/>
    </xf>
    <xf numFmtId="0" fontId="32" fillId="6" borderId="108" xfId="0" applyFont="1" applyFill="1" applyBorder="1" applyAlignment="1" applyProtection="1">
      <alignment horizontal="center" vertical="center" shrinkToFit="1"/>
      <protection locked="0"/>
    </xf>
    <xf numFmtId="0" fontId="32" fillId="6" borderId="109" xfId="0" applyFont="1" applyFill="1" applyBorder="1" applyAlignment="1" applyProtection="1">
      <alignment horizontal="center" vertical="center" shrinkToFit="1"/>
      <protection locked="0"/>
    </xf>
    <xf numFmtId="0" fontId="32" fillId="6" borderId="110" xfId="0" applyFont="1" applyFill="1" applyBorder="1" applyAlignment="1" applyProtection="1">
      <alignment horizontal="center" vertical="center" shrinkToFit="1"/>
      <protection locked="0"/>
    </xf>
    <xf numFmtId="0" fontId="32" fillId="6" borderId="4" xfId="0" applyFont="1" applyFill="1" applyBorder="1" applyAlignment="1" applyProtection="1">
      <alignment horizontal="center" vertical="center" shrinkToFit="1"/>
      <protection locked="0"/>
    </xf>
    <xf numFmtId="0" fontId="32" fillId="6" borderId="111" xfId="0" applyFont="1" applyFill="1" applyBorder="1" applyAlignment="1" applyProtection="1">
      <alignment horizontal="center" vertical="center" shrinkToFit="1"/>
      <protection locked="0"/>
    </xf>
    <xf numFmtId="178" fontId="60" fillId="14" borderId="107" xfId="0" applyNumberFormat="1" applyFont="1" applyFill="1" applyBorder="1" applyAlignment="1" applyProtection="1">
      <alignment horizontal="center" vertical="center" shrinkToFit="1"/>
      <protection locked="0"/>
    </xf>
    <xf numFmtId="178" fontId="60" fillId="14" borderId="108" xfId="0" applyNumberFormat="1" applyFont="1" applyFill="1" applyBorder="1" applyAlignment="1" applyProtection="1">
      <alignment horizontal="center" vertical="center" shrinkToFit="1"/>
      <protection locked="0"/>
    </xf>
    <xf numFmtId="178" fontId="60" fillId="14" borderId="109" xfId="0" applyNumberFormat="1" applyFont="1" applyFill="1" applyBorder="1" applyAlignment="1" applyProtection="1">
      <alignment horizontal="center" vertical="center" shrinkToFit="1"/>
      <protection locked="0"/>
    </xf>
    <xf numFmtId="178" fontId="60" fillId="14" borderId="110" xfId="0" applyNumberFormat="1" applyFont="1" applyFill="1" applyBorder="1" applyAlignment="1" applyProtection="1">
      <alignment horizontal="center" vertical="center" shrinkToFit="1"/>
      <protection locked="0"/>
    </xf>
    <xf numFmtId="178" fontId="60" fillId="14" borderId="4" xfId="0" applyNumberFormat="1" applyFont="1" applyFill="1" applyBorder="1" applyAlignment="1" applyProtection="1">
      <alignment horizontal="center" vertical="center" shrinkToFit="1"/>
      <protection locked="0"/>
    </xf>
    <xf numFmtId="178" fontId="60" fillId="14" borderId="111" xfId="0" applyNumberFormat="1" applyFont="1" applyFill="1" applyBorder="1" applyAlignment="1" applyProtection="1">
      <alignment horizontal="center" vertical="center" shrinkToFit="1"/>
      <protection locked="0"/>
    </xf>
    <xf numFmtId="0" fontId="79" fillId="0" borderId="84" xfId="0" applyFont="1" applyBorder="1" applyAlignment="1">
      <alignment horizontal="center" vertical="center"/>
    </xf>
    <xf numFmtId="0" fontId="79" fillId="0" borderId="85" xfId="0" applyFont="1" applyBorder="1" applyAlignment="1">
      <alignment horizontal="center" vertical="center"/>
    </xf>
    <xf numFmtId="0" fontId="79" fillId="0" borderId="43" xfId="0" applyFont="1" applyBorder="1" applyAlignment="1">
      <alignment horizontal="center" vertical="center"/>
    </xf>
    <xf numFmtId="0" fontId="127" fillId="14" borderId="84" xfId="0" applyFont="1" applyFill="1" applyBorder="1" applyAlignment="1" applyProtection="1">
      <alignment horizontal="center" vertical="center"/>
      <protection locked="0"/>
    </xf>
    <xf numFmtId="0" fontId="127" fillId="14" borderId="85" xfId="0" applyFont="1" applyFill="1" applyBorder="1" applyAlignment="1" applyProtection="1">
      <alignment horizontal="center" vertical="center"/>
      <protection locked="0"/>
    </xf>
    <xf numFmtId="0" fontId="127" fillId="14" borderId="43" xfId="0" applyFont="1" applyFill="1" applyBorder="1" applyAlignment="1" applyProtection="1">
      <alignment horizontal="center" vertical="center"/>
      <protection locked="0"/>
    </xf>
    <xf numFmtId="0" fontId="171" fillId="0" borderId="0" xfId="0" applyFont="1" applyAlignment="1">
      <alignment horizontal="center" vertical="center"/>
    </xf>
    <xf numFmtId="0" fontId="176" fillId="0" borderId="32" xfId="0" applyFont="1" applyBorder="1" applyAlignment="1">
      <alignment horizontal="center" vertical="center"/>
    </xf>
    <xf numFmtId="0" fontId="176" fillId="0" borderId="5" xfId="0" applyFont="1" applyBorder="1" applyAlignment="1">
      <alignment horizontal="center" vertical="center"/>
    </xf>
    <xf numFmtId="0" fontId="176" fillId="0" borderId="112" xfId="0" applyFont="1" applyBorder="1" applyAlignment="1">
      <alignment horizontal="center" vertical="center"/>
    </xf>
    <xf numFmtId="0" fontId="28" fillId="0" borderId="5" xfId="0" applyFont="1" applyBorder="1" applyAlignment="1">
      <alignment horizontal="center" vertical="center"/>
    </xf>
    <xf numFmtId="0" fontId="28" fillId="0" borderId="112" xfId="0" applyFont="1" applyBorder="1" applyAlignment="1">
      <alignment horizontal="center" vertical="center"/>
    </xf>
    <xf numFmtId="0" fontId="131" fillId="0" borderId="0" xfId="0" applyFont="1" applyAlignment="1">
      <alignment horizontal="center" vertical="center"/>
    </xf>
    <xf numFmtId="0" fontId="168" fillId="12" borderId="6" xfId="0" applyFont="1" applyFill="1" applyBorder="1" applyAlignment="1">
      <alignment horizontal="center" vertical="center"/>
    </xf>
    <xf numFmtId="0" fontId="169" fillId="8" borderId="6" xfId="0" applyFont="1" applyFill="1" applyBorder="1" applyAlignment="1">
      <alignment horizontal="center" vertical="center"/>
    </xf>
    <xf numFmtId="0" fontId="169" fillId="13" borderId="6"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123" fillId="0" borderId="0" xfId="0" applyFont="1" applyAlignment="1">
      <alignment horizontal="center" vertical="center"/>
    </xf>
    <xf numFmtId="0" fontId="123" fillId="0" borderId="105" xfId="0" applyFont="1" applyBorder="1" applyAlignment="1">
      <alignment horizontal="center" vertical="center"/>
    </xf>
    <xf numFmtId="0" fontId="0" fillId="0" borderId="6" xfId="0" applyBorder="1" applyAlignment="1">
      <alignment horizontal="center" vertical="center"/>
    </xf>
    <xf numFmtId="56" fontId="96" fillId="0" borderId="6" xfId="0" applyNumberFormat="1" applyFont="1" applyBorder="1" applyAlignment="1">
      <alignment horizontal="center" vertical="center" wrapText="1"/>
    </xf>
    <xf numFmtId="0" fontId="59" fillId="0" borderId="32" xfId="0" applyFont="1" applyBorder="1" applyAlignment="1">
      <alignment horizontal="center" vertical="center" shrinkToFit="1"/>
    </xf>
    <xf numFmtId="0" fontId="59" fillId="0" borderId="5" xfId="0" applyFont="1" applyBorder="1" applyAlignment="1">
      <alignment horizontal="center" vertical="center" shrinkToFit="1"/>
    </xf>
    <xf numFmtId="0" fontId="59" fillId="0" borderId="112" xfId="0" applyFont="1" applyBorder="1" applyAlignment="1">
      <alignment horizontal="center" vertical="center" shrinkToFit="1"/>
    </xf>
    <xf numFmtId="0" fontId="122" fillId="9" borderId="6" xfId="1" applyFont="1" applyFill="1" applyBorder="1" applyAlignment="1" applyProtection="1">
      <alignment horizontal="center" vertical="center"/>
    </xf>
    <xf numFmtId="0" fontId="93" fillId="0" borderId="0" xfId="0" applyFont="1" applyAlignment="1" applyProtection="1">
      <alignment horizontal="center" vertical="center"/>
      <protection locked="0"/>
    </xf>
    <xf numFmtId="0" fontId="93" fillId="0" borderId="0" xfId="0" applyFont="1" applyAlignment="1">
      <alignment horizontal="center" vertical="center"/>
    </xf>
    <xf numFmtId="0" fontId="83" fillId="0" borderId="0" xfId="0" applyFont="1" applyAlignment="1">
      <alignment horizontal="center" vertical="center"/>
    </xf>
    <xf numFmtId="0" fontId="106" fillId="0" borderId="0" xfId="0" applyFont="1" applyAlignment="1">
      <alignment horizontal="center"/>
    </xf>
    <xf numFmtId="0" fontId="106" fillId="0" borderId="0" xfId="0" applyFont="1" applyAlignment="1">
      <alignment horizontal="left" vertical="center"/>
    </xf>
    <xf numFmtId="0" fontId="106" fillId="0" borderId="0" xfId="0" applyFont="1" applyAlignment="1">
      <alignment horizontal="center" vertical="center"/>
    </xf>
    <xf numFmtId="0" fontId="124" fillId="0" borderId="0" xfId="1" applyFont="1" applyAlignment="1" applyProtection="1">
      <alignment horizontal="center" vertical="center"/>
    </xf>
    <xf numFmtId="0" fontId="77" fillId="6" borderId="107" xfId="1" applyFill="1" applyBorder="1" applyAlignment="1" applyProtection="1">
      <alignment horizontal="center" vertical="center"/>
      <protection locked="0"/>
    </xf>
    <xf numFmtId="0" fontId="32" fillId="6" borderId="108" xfId="0" applyFont="1" applyFill="1" applyBorder="1" applyAlignment="1" applyProtection="1">
      <alignment horizontal="center" vertical="center"/>
      <protection locked="0"/>
    </xf>
    <xf numFmtId="0" fontId="32" fillId="6" borderId="109" xfId="0" applyFont="1" applyFill="1" applyBorder="1" applyAlignment="1" applyProtection="1">
      <alignment horizontal="center" vertical="center"/>
      <protection locked="0"/>
    </xf>
    <xf numFmtId="0" fontId="32" fillId="6" borderId="110" xfId="0" applyFont="1" applyFill="1" applyBorder="1" applyAlignment="1" applyProtection="1">
      <alignment horizontal="center" vertical="center"/>
      <protection locked="0"/>
    </xf>
    <xf numFmtId="0" fontId="32" fillId="6" borderId="4" xfId="0" applyFont="1" applyFill="1" applyBorder="1" applyAlignment="1" applyProtection="1">
      <alignment horizontal="center" vertical="center"/>
      <protection locked="0"/>
    </xf>
    <xf numFmtId="0" fontId="32" fillId="6" borderId="111" xfId="0" applyFont="1" applyFill="1" applyBorder="1" applyAlignment="1" applyProtection="1">
      <alignment horizontal="center" vertical="center"/>
      <protection locked="0"/>
    </xf>
    <xf numFmtId="178" fontId="32" fillId="6" borderId="107" xfId="0" applyNumberFormat="1" applyFont="1" applyFill="1" applyBorder="1" applyAlignment="1" applyProtection="1">
      <alignment horizontal="center" vertical="center"/>
      <protection locked="0"/>
    </xf>
    <xf numFmtId="178" fontId="32" fillId="6" borderId="108" xfId="0" applyNumberFormat="1" applyFont="1" applyFill="1" applyBorder="1" applyAlignment="1" applyProtection="1">
      <alignment horizontal="center" vertical="center"/>
      <protection locked="0"/>
    </xf>
    <xf numFmtId="178" fontId="32" fillId="6" borderId="109" xfId="0" applyNumberFormat="1" applyFont="1" applyFill="1" applyBorder="1" applyAlignment="1" applyProtection="1">
      <alignment horizontal="center" vertical="center"/>
      <protection locked="0"/>
    </xf>
    <xf numFmtId="178" fontId="32" fillId="6" borderId="110" xfId="0" applyNumberFormat="1" applyFont="1" applyFill="1" applyBorder="1" applyAlignment="1" applyProtection="1">
      <alignment horizontal="center" vertical="center"/>
      <protection locked="0"/>
    </xf>
    <xf numFmtId="178" fontId="32" fillId="6" borderId="4" xfId="0" applyNumberFormat="1" applyFont="1" applyFill="1" applyBorder="1" applyAlignment="1" applyProtection="1">
      <alignment horizontal="center" vertical="center"/>
      <protection locked="0"/>
    </xf>
    <xf numFmtId="178" fontId="32" fillId="6" borderId="111" xfId="0" applyNumberFormat="1" applyFont="1" applyFill="1" applyBorder="1" applyAlignment="1" applyProtection="1">
      <alignment horizontal="center" vertical="center"/>
      <protection locked="0"/>
    </xf>
    <xf numFmtId="0" fontId="32" fillId="6" borderId="107" xfId="0" applyFont="1" applyFill="1" applyBorder="1" applyAlignment="1" applyProtection="1">
      <alignment horizontal="center" vertical="center"/>
      <protection locked="0"/>
    </xf>
    <xf numFmtId="0" fontId="190" fillId="0" borderId="0" xfId="0" applyFont="1" applyAlignment="1">
      <alignment horizontal="center" vertical="center"/>
    </xf>
    <xf numFmtId="0" fontId="190" fillId="0" borderId="4" xfId="0" applyFont="1" applyBorder="1" applyAlignment="1">
      <alignment horizontal="center" vertical="center"/>
    </xf>
    <xf numFmtId="0" fontId="192" fillId="0" borderId="0" xfId="0" applyFont="1" applyAlignment="1">
      <alignment horizontal="center" vertical="center"/>
    </xf>
    <xf numFmtId="0" fontId="118" fillId="0" borderId="0" xfId="0" applyFont="1" applyAlignment="1">
      <alignment horizontal="center" vertical="center" wrapText="1"/>
    </xf>
    <xf numFmtId="0" fontId="24" fillId="0" borderId="88" xfId="0" applyFont="1" applyBorder="1" applyAlignment="1">
      <alignment horizontal="left" vertical="center"/>
    </xf>
    <xf numFmtId="0" fontId="24" fillId="0" borderId="6" xfId="0" applyFont="1" applyBorder="1" applyAlignment="1">
      <alignment horizontal="left" vertical="center"/>
    </xf>
    <xf numFmtId="0" fontId="85" fillId="0" borderId="0" xfId="0" applyFont="1" applyAlignment="1">
      <alignment horizontal="center" vertical="center"/>
    </xf>
    <xf numFmtId="0" fontId="96" fillId="0" borderId="0" xfId="0" applyFont="1" applyAlignment="1">
      <alignment horizontal="center" vertical="center"/>
    </xf>
    <xf numFmtId="0" fontId="119" fillId="0" borderId="0" xfId="0" applyFont="1" applyAlignment="1" applyProtection="1">
      <alignment horizontal="center" vertical="center"/>
      <protection locked="0"/>
    </xf>
    <xf numFmtId="0" fontId="28" fillId="0" borderId="89" xfId="0" applyFont="1" applyBorder="1" applyAlignment="1">
      <alignment horizontal="center" vertical="center"/>
    </xf>
    <xf numFmtId="0" fontId="31" fillId="0" borderId="116" xfId="0" applyFont="1" applyBorder="1" applyAlignment="1">
      <alignment horizontal="center" vertical="center"/>
    </xf>
    <xf numFmtId="0" fontId="37" fillId="0" borderId="72" xfId="0" applyFont="1" applyBorder="1" applyAlignment="1">
      <alignment horizontal="left" vertical="center"/>
    </xf>
    <xf numFmtId="0" fontId="37" fillId="0" borderId="73" xfId="0" applyFont="1" applyBorder="1" applyAlignment="1">
      <alignment horizontal="left" vertical="center"/>
    </xf>
    <xf numFmtId="0" fontId="37" fillId="0" borderId="74" xfId="0" applyFont="1" applyBorder="1" applyAlignment="1">
      <alignment horizontal="left" vertical="center"/>
    </xf>
    <xf numFmtId="0" fontId="0" fillId="0" borderId="107"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0" fontId="31" fillId="0" borderId="32" xfId="0" applyFont="1" applyBorder="1" applyAlignment="1">
      <alignment horizontal="center" vertical="center"/>
    </xf>
    <xf numFmtId="0" fontId="8" fillId="0" borderId="114" xfId="11" applyFont="1" applyBorder="1" applyAlignment="1">
      <alignment horizontal="center" vertical="center"/>
    </xf>
    <xf numFmtId="0" fontId="8" fillId="0" borderId="0" xfId="11" applyFont="1" applyAlignment="1">
      <alignment horizontal="center" vertical="center"/>
    </xf>
    <xf numFmtId="0" fontId="35" fillId="0" borderId="0" xfId="0" applyFont="1" applyAlignment="1">
      <alignment horizontal="center" vertical="center"/>
    </xf>
    <xf numFmtId="0" fontId="28" fillId="0" borderId="32" xfId="0" applyFont="1" applyBorder="1" applyAlignment="1">
      <alignment horizontal="center" vertical="center" shrinkToFit="1"/>
    </xf>
    <xf numFmtId="0" fontId="31" fillId="0" borderId="112" xfId="0" applyFont="1" applyBorder="1" applyAlignment="1">
      <alignment horizontal="center" vertical="center" shrinkToFit="1"/>
    </xf>
    <xf numFmtId="0" fontId="32" fillId="0" borderId="106" xfId="0" applyFont="1" applyBorder="1" applyAlignment="1">
      <alignment horizontal="center" vertical="center"/>
    </xf>
    <xf numFmtId="0" fontId="32" fillId="0" borderId="115" xfId="0" applyFont="1" applyBorder="1" applyAlignment="1">
      <alignment horizontal="center" vertical="center"/>
    </xf>
    <xf numFmtId="0" fontId="32" fillId="0" borderId="0" xfId="0" applyFont="1" applyAlignment="1">
      <alignment horizontal="center" vertical="center"/>
    </xf>
    <xf numFmtId="0" fontId="5" fillId="0" borderId="72" xfId="11" applyFont="1" applyBorder="1" applyAlignment="1" applyProtection="1">
      <alignment horizontal="center"/>
      <protection locked="0"/>
    </xf>
    <xf numFmtId="0" fontId="37" fillId="0" borderId="88" xfId="0" applyFont="1" applyBorder="1" applyAlignment="1">
      <alignment horizontal="left" vertical="center"/>
    </xf>
    <xf numFmtId="0" fontId="37" fillId="0" borderId="6" xfId="0" applyFont="1" applyBorder="1" applyAlignment="1">
      <alignment horizontal="left" vertical="center"/>
    </xf>
    <xf numFmtId="0" fontId="87" fillId="0" borderId="107" xfId="0" applyFont="1" applyBorder="1" applyAlignment="1">
      <alignment horizontal="center" vertical="center"/>
    </xf>
    <xf numFmtId="0" fontId="87" fillId="0" borderId="109" xfId="0" applyFont="1" applyBorder="1" applyAlignment="1">
      <alignment horizontal="center" vertical="center"/>
    </xf>
    <xf numFmtId="0" fontId="87" fillId="0" borderId="110" xfId="0" applyFont="1" applyBorder="1" applyAlignment="1">
      <alignment horizontal="center" vertical="center"/>
    </xf>
    <xf numFmtId="0" fontId="87" fillId="0" borderId="111" xfId="0" applyFont="1" applyBorder="1" applyAlignment="1">
      <alignment horizontal="center" vertical="center"/>
    </xf>
    <xf numFmtId="0" fontId="28" fillId="0" borderId="112" xfId="0" applyFont="1" applyBorder="1" applyAlignment="1">
      <alignment horizontal="center" vertical="center" shrinkToFit="1"/>
    </xf>
    <xf numFmtId="0" fontId="52" fillId="0" borderId="107" xfId="0" applyFont="1" applyBorder="1" applyAlignment="1">
      <alignment horizontal="center" vertical="center"/>
    </xf>
    <xf numFmtId="0" fontId="52" fillId="0" borderId="109" xfId="0" applyFont="1" applyBorder="1" applyAlignment="1">
      <alignment horizontal="center" vertical="center"/>
    </xf>
    <xf numFmtId="0" fontId="52" fillId="0" borderId="110" xfId="0" applyFont="1" applyBorder="1" applyAlignment="1">
      <alignment horizontal="center" vertical="center"/>
    </xf>
    <xf numFmtId="0" fontId="52" fillId="0" borderId="111" xfId="0" applyFont="1" applyBorder="1" applyAlignment="1">
      <alignment horizontal="center" vertical="center"/>
    </xf>
    <xf numFmtId="0" fontId="24" fillId="0" borderId="117" xfId="0" applyFont="1" applyBorder="1" applyAlignment="1">
      <alignment horizontal="left" vertical="center"/>
    </xf>
    <xf numFmtId="0" fontId="24" fillId="0" borderId="91" xfId="0" applyFont="1" applyBorder="1" applyAlignment="1">
      <alignment horizontal="left" vertical="center"/>
    </xf>
    <xf numFmtId="0" fontId="132" fillId="0" borderId="0" xfId="0" applyFont="1" applyAlignment="1">
      <alignment horizontal="center" vertical="center"/>
    </xf>
    <xf numFmtId="0" fontId="28" fillId="0" borderId="90" xfId="0" applyFont="1" applyBorder="1" applyAlignment="1">
      <alignment horizontal="center" vertical="center" shrinkToFit="1"/>
    </xf>
    <xf numFmtId="0" fontId="28" fillId="0" borderId="0" xfId="0" applyFont="1" applyAlignment="1">
      <alignment horizontal="center" vertical="center" shrinkToFit="1"/>
    </xf>
    <xf numFmtId="0" fontId="79" fillId="0" borderId="32" xfId="0" applyFont="1" applyBorder="1" applyAlignment="1">
      <alignment horizontal="center" vertical="center"/>
    </xf>
    <xf numFmtId="0" fontId="79" fillId="0" borderId="5" xfId="0" applyFont="1" applyBorder="1" applyAlignment="1">
      <alignment horizontal="center" vertical="center"/>
    </xf>
    <xf numFmtId="0" fontId="79" fillId="0" borderId="112" xfId="0" applyFont="1" applyBorder="1" applyAlignment="1">
      <alignment horizontal="center" vertical="center"/>
    </xf>
    <xf numFmtId="0" fontId="83" fillId="0" borderId="107" xfId="0" applyFont="1" applyBorder="1" applyAlignment="1">
      <alignment horizontal="center" vertical="center"/>
    </xf>
    <xf numFmtId="0" fontId="83" fillId="0" borderId="108" xfId="0" applyFont="1" applyBorder="1" applyAlignment="1">
      <alignment horizontal="center" vertical="center"/>
    </xf>
    <xf numFmtId="0" fontId="83" fillId="0" borderId="109" xfId="0" applyFont="1" applyBorder="1" applyAlignment="1">
      <alignment horizontal="center" vertical="center"/>
    </xf>
    <xf numFmtId="0" fontId="83" fillId="0" borderId="110" xfId="0" applyFont="1" applyBorder="1" applyAlignment="1">
      <alignment horizontal="center" vertical="center"/>
    </xf>
    <xf numFmtId="0" fontId="83" fillId="0" borderId="4" xfId="0" applyFont="1" applyBorder="1" applyAlignment="1">
      <alignment horizontal="center" vertical="center"/>
    </xf>
    <xf numFmtId="0" fontId="83" fillId="0" borderId="111" xfId="0" applyFont="1" applyBorder="1" applyAlignment="1">
      <alignment horizontal="center" vertical="center"/>
    </xf>
    <xf numFmtId="0" fontId="5" fillId="7" borderId="122" xfId="11" applyFont="1" applyFill="1" applyBorder="1" applyAlignment="1" applyProtection="1">
      <alignment horizontal="center" vertical="center"/>
      <protection locked="0"/>
    </xf>
    <xf numFmtId="0" fontId="5" fillId="7" borderId="115" xfId="11" applyFont="1" applyFill="1" applyBorder="1" applyAlignment="1" applyProtection="1">
      <alignment horizontal="center" vertical="center"/>
      <protection locked="0"/>
    </xf>
    <xf numFmtId="0" fontId="5" fillId="7" borderId="1" xfId="11" applyFont="1" applyFill="1" applyBorder="1" applyAlignment="1" applyProtection="1">
      <alignment horizontal="center" vertical="center" wrapText="1"/>
      <protection locked="0"/>
    </xf>
    <xf numFmtId="0" fontId="5" fillId="7" borderId="111" xfId="11" applyFont="1" applyFill="1" applyBorder="1" applyAlignment="1" applyProtection="1">
      <alignment horizontal="center" vertical="center"/>
      <protection locked="0"/>
    </xf>
    <xf numFmtId="0" fontId="24" fillId="0" borderId="118" xfId="0" applyFont="1" applyBorder="1" applyAlignment="1">
      <alignment horizontal="left" vertical="center"/>
    </xf>
    <xf numFmtId="0" fontId="24" fillId="0" borderId="119" xfId="0" applyFont="1" applyBorder="1" applyAlignment="1">
      <alignment horizontal="left" vertical="center"/>
    </xf>
    <xf numFmtId="0" fontId="151" fillId="0" borderId="106" xfId="0" applyFont="1" applyBorder="1" applyAlignment="1">
      <alignment horizontal="center" vertical="center"/>
    </xf>
    <xf numFmtId="0" fontId="151" fillId="0" borderId="115" xfId="0" applyFont="1" applyBorder="1" applyAlignment="1">
      <alignment horizontal="center" vertical="center"/>
    </xf>
    <xf numFmtId="0" fontId="28" fillId="0" borderId="110" xfId="0" applyFont="1" applyBorder="1" applyAlignment="1">
      <alignment horizontal="center" vertical="center"/>
    </xf>
    <xf numFmtId="0" fontId="31" fillId="0" borderId="4" xfId="0" applyFont="1" applyBorder="1" applyAlignment="1">
      <alignment horizontal="center" vertical="center"/>
    </xf>
    <xf numFmtId="0" fontId="37" fillId="0" borderId="118" xfId="0" applyFont="1" applyBorder="1" applyAlignment="1">
      <alignment horizontal="left" vertical="center"/>
    </xf>
    <xf numFmtId="0" fontId="37" fillId="0" borderId="119" xfId="0" applyFont="1" applyBorder="1" applyAlignment="1">
      <alignment horizontal="left" vertical="center"/>
    </xf>
    <xf numFmtId="0" fontId="37" fillId="0" borderId="104" xfId="0" applyFont="1" applyBorder="1" applyAlignment="1">
      <alignment horizontal="left" vertical="center"/>
    </xf>
    <xf numFmtId="0" fontId="37" fillId="0" borderId="87" xfId="0" applyFont="1" applyBorder="1" applyAlignment="1">
      <alignment horizontal="left" vertical="center"/>
    </xf>
    <xf numFmtId="0" fontId="103" fillId="0" borderId="107" xfId="0" applyFont="1" applyBorder="1" applyAlignment="1" applyProtection="1">
      <alignment horizontal="center" vertical="center" shrinkToFit="1"/>
      <protection locked="0"/>
    </xf>
    <xf numFmtId="0" fontId="103" fillId="0" borderId="109" xfId="0" applyFont="1" applyBorder="1" applyAlignment="1" applyProtection="1">
      <alignment horizontal="center" vertical="center" shrinkToFit="1"/>
      <protection locked="0"/>
    </xf>
    <xf numFmtId="0" fontId="103" fillId="0" borderId="110" xfId="0" applyFont="1" applyBorder="1" applyAlignment="1" applyProtection="1">
      <alignment horizontal="center" vertical="center" shrinkToFit="1"/>
      <protection locked="0"/>
    </xf>
    <xf numFmtId="0" fontId="103" fillId="0" borderId="111" xfId="0" applyFont="1" applyBorder="1" applyAlignment="1" applyProtection="1">
      <alignment horizontal="center" vertical="center" shrinkToFit="1"/>
      <protection locked="0"/>
    </xf>
    <xf numFmtId="178" fontId="49" fillId="0" borderId="107" xfId="0" applyNumberFormat="1" applyFont="1" applyBorder="1" applyAlignment="1" applyProtection="1">
      <alignment horizontal="center" vertical="center" shrinkToFit="1"/>
      <protection locked="0"/>
    </xf>
    <xf numFmtId="178" fontId="49" fillId="0" borderId="108" xfId="0" applyNumberFormat="1" applyFont="1" applyBorder="1" applyAlignment="1" applyProtection="1">
      <alignment horizontal="center" vertical="center" shrinkToFit="1"/>
      <protection locked="0"/>
    </xf>
    <xf numFmtId="178" fontId="49" fillId="0" borderId="109" xfId="0" applyNumberFormat="1" applyFont="1" applyBorder="1" applyAlignment="1" applyProtection="1">
      <alignment horizontal="center" vertical="center" shrinkToFit="1"/>
      <protection locked="0"/>
    </xf>
    <xf numFmtId="178" fontId="49" fillId="0" borderId="110" xfId="0" applyNumberFormat="1" applyFont="1" applyBorder="1" applyAlignment="1" applyProtection="1">
      <alignment horizontal="center" vertical="center" shrinkToFit="1"/>
      <protection locked="0"/>
    </xf>
    <xf numFmtId="178" fontId="49" fillId="0" borderId="4" xfId="0" applyNumberFormat="1" applyFont="1" applyBorder="1" applyAlignment="1" applyProtection="1">
      <alignment horizontal="center" vertical="center" shrinkToFit="1"/>
      <protection locked="0"/>
    </xf>
    <xf numFmtId="178" fontId="49" fillId="0" borderId="111" xfId="0" applyNumberFormat="1" applyFont="1" applyBorder="1" applyAlignment="1" applyProtection="1">
      <alignment horizontal="center" vertical="center" shrinkToFit="1"/>
      <protection locked="0"/>
    </xf>
    <xf numFmtId="0" fontId="24" fillId="0" borderId="104" xfId="0" applyFont="1" applyBorder="1" applyAlignment="1">
      <alignment horizontal="left" vertical="center"/>
    </xf>
    <xf numFmtId="0" fontId="24" fillId="0" borderId="87" xfId="0" applyFont="1" applyBorder="1" applyAlignment="1">
      <alignment horizontal="left" vertical="center"/>
    </xf>
    <xf numFmtId="0" fontId="173" fillId="0" borderId="84" xfId="0" applyFont="1" applyBorder="1" applyAlignment="1" applyProtection="1">
      <alignment horizontal="center" vertical="center"/>
      <protection locked="0"/>
    </xf>
    <xf numFmtId="0" fontId="173" fillId="0" borderId="85" xfId="0" applyFont="1" applyBorder="1" applyAlignment="1" applyProtection="1">
      <alignment horizontal="center" vertical="center"/>
      <protection locked="0"/>
    </xf>
    <xf numFmtId="0" fontId="173" fillId="0" borderId="43" xfId="0" applyFont="1" applyBorder="1" applyAlignment="1" applyProtection="1">
      <alignment horizontal="center" vertical="center"/>
      <protection locked="0"/>
    </xf>
    <xf numFmtId="0" fontId="59" fillId="0" borderId="84" xfId="0" applyFont="1" applyBorder="1" applyAlignment="1">
      <alignment horizontal="center" vertical="center"/>
    </xf>
    <xf numFmtId="0" fontId="59" fillId="0" borderId="85" xfId="0" applyFont="1" applyBorder="1" applyAlignment="1">
      <alignment horizontal="center" vertical="center"/>
    </xf>
    <xf numFmtId="0" fontId="59" fillId="0" borderId="43" xfId="0" applyFont="1" applyBorder="1" applyAlignment="1">
      <alignment horizontal="center" vertical="center"/>
    </xf>
    <xf numFmtId="0" fontId="119" fillId="0" borderId="0" xfId="0" applyFont="1" applyAlignment="1">
      <alignment horizontal="center" vertical="center"/>
    </xf>
    <xf numFmtId="0" fontId="80" fillId="0" borderId="0" xfId="0" applyFont="1" applyAlignment="1">
      <alignment horizontal="center" vertical="center"/>
    </xf>
    <xf numFmtId="0" fontId="172" fillId="0" borderId="107" xfId="0" applyFont="1" applyBorder="1" applyAlignment="1" applyProtection="1">
      <alignment horizontal="center" vertical="center" shrinkToFit="1"/>
      <protection locked="0"/>
    </xf>
    <xf numFmtId="0" fontId="172" fillId="0" borderId="108" xfId="0" applyFont="1" applyBorder="1" applyAlignment="1" applyProtection="1">
      <alignment horizontal="center" vertical="center" shrinkToFit="1"/>
      <protection locked="0"/>
    </xf>
    <xf numFmtId="0" fontId="172" fillId="0" borderId="109" xfId="0" applyFont="1" applyBorder="1" applyAlignment="1" applyProtection="1">
      <alignment horizontal="center" vertical="center" shrinkToFit="1"/>
      <protection locked="0"/>
    </xf>
    <xf numFmtId="0" fontId="172" fillId="0" borderId="110" xfId="0" applyFont="1" applyBorder="1" applyAlignment="1" applyProtection="1">
      <alignment horizontal="center" vertical="center" shrinkToFit="1"/>
      <protection locked="0"/>
    </xf>
    <xf numFmtId="0" fontId="172" fillId="0" borderId="4" xfId="0" applyFont="1" applyBorder="1" applyAlignment="1" applyProtection="1">
      <alignment horizontal="center" vertical="center" shrinkToFit="1"/>
      <protection locked="0"/>
    </xf>
    <xf numFmtId="0" fontId="172" fillId="0" borderId="111" xfId="0" applyFont="1" applyBorder="1" applyAlignment="1" applyProtection="1">
      <alignment horizontal="center" vertical="center" shrinkToFit="1"/>
      <protection locked="0"/>
    </xf>
    <xf numFmtId="0" fontId="85" fillId="0" borderId="0" xfId="0" applyFont="1" applyAlignment="1">
      <alignment horizontal="left" vertical="center"/>
    </xf>
    <xf numFmtId="0" fontId="49" fillId="0" borderId="107" xfId="0" applyFont="1" applyBorder="1" applyAlignment="1">
      <alignment horizontal="center" vertical="center"/>
    </xf>
    <xf numFmtId="0" fontId="49" fillId="0" borderId="109" xfId="0" applyFont="1" applyBorder="1" applyAlignment="1">
      <alignment horizontal="center" vertical="center"/>
    </xf>
    <xf numFmtId="0" fontId="49" fillId="0" borderId="110" xfId="0" applyFont="1" applyBorder="1" applyAlignment="1">
      <alignment horizontal="center" vertical="center"/>
    </xf>
    <xf numFmtId="0" fontId="49" fillId="0" borderId="111" xfId="0" applyFont="1" applyBorder="1" applyAlignment="1">
      <alignment horizontal="center" vertical="center"/>
    </xf>
    <xf numFmtId="0" fontId="125" fillId="0" borderId="0" xfId="0" applyFont="1" applyAlignment="1">
      <alignment horizontal="center" vertical="center"/>
    </xf>
    <xf numFmtId="0" fontId="125" fillId="0" borderId="4" xfId="0" applyFont="1" applyBorder="1" applyAlignment="1">
      <alignment horizontal="center" vertical="center"/>
    </xf>
    <xf numFmtId="0" fontId="126" fillId="0" borderId="32" xfId="0" applyFont="1" applyBorder="1" applyAlignment="1">
      <alignment horizontal="center" vertical="center"/>
    </xf>
    <xf numFmtId="0" fontId="126" fillId="0" borderId="112" xfId="0" applyFont="1" applyBorder="1" applyAlignment="1">
      <alignment horizontal="center" vertical="center"/>
    </xf>
    <xf numFmtId="0" fontId="172" fillId="0" borderId="107" xfId="0" applyFont="1" applyBorder="1" applyAlignment="1">
      <alignment horizontal="center" vertical="center" shrinkToFit="1"/>
    </xf>
    <xf numFmtId="0" fontId="172" fillId="0" borderId="108" xfId="0" applyFont="1" applyBorder="1" applyAlignment="1">
      <alignment horizontal="center" vertical="center" shrinkToFit="1"/>
    </xf>
    <xf numFmtId="0" fontId="172" fillId="0" borderId="109" xfId="0" applyFont="1" applyBorder="1" applyAlignment="1">
      <alignment horizontal="center" vertical="center" shrinkToFit="1"/>
    </xf>
    <xf numFmtId="0" fontId="172" fillId="0" borderId="110" xfId="0" applyFont="1" applyBorder="1" applyAlignment="1">
      <alignment horizontal="center" vertical="center" shrinkToFit="1"/>
    </xf>
    <xf numFmtId="0" fontId="172" fillId="0" borderId="4" xfId="0" applyFont="1" applyBorder="1" applyAlignment="1">
      <alignment horizontal="center" vertical="center" shrinkToFit="1"/>
    </xf>
    <xf numFmtId="0" fontId="172" fillId="0" borderId="111" xfId="0" applyFont="1" applyBorder="1" applyAlignment="1">
      <alignment horizontal="center" vertical="center" shrinkToFit="1"/>
    </xf>
    <xf numFmtId="178" fontId="49" fillId="0" borderId="107" xfId="0" applyNumberFormat="1" applyFont="1" applyBorder="1" applyAlignment="1" applyProtection="1">
      <alignment horizontal="center" vertical="center"/>
      <protection locked="0"/>
    </xf>
    <xf numFmtId="178" fontId="49" fillId="0" borderId="108" xfId="0" applyNumberFormat="1" applyFont="1" applyBorder="1" applyAlignment="1" applyProtection="1">
      <alignment horizontal="center" vertical="center"/>
      <protection locked="0"/>
    </xf>
    <xf numFmtId="178" fontId="49" fillId="0" borderId="109" xfId="0" applyNumberFormat="1" applyFont="1" applyBorder="1" applyAlignment="1" applyProtection="1">
      <alignment horizontal="center" vertical="center"/>
      <protection locked="0"/>
    </xf>
    <xf numFmtId="178" fontId="49" fillId="0" borderId="110" xfId="0" applyNumberFormat="1" applyFont="1" applyBorder="1" applyAlignment="1" applyProtection="1">
      <alignment horizontal="center" vertical="center"/>
      <protection locked="0"/>
    </xf>
    <xf numFmtId="178" fontId="49" fillId="0" borderId="4" xfId="0" applyNumberFormat="1" applyFont="1" applyBorder="1" applyAlignment="1" applyProtection="1">
      <alignment horizontal="center" vertical="center"/>
      <protection locked="0"/>
    </xf>
    <xf numFmtId="178" fontId="49" fillId="0" borderId="111" xfId="0" applyNumberFormat="1" applyFont="1" applyBorder="1" applyAlignment="1" applyProtection="1">
      <alignment horizontal="center" vertical="center"/>
      <protection locked="0"/>
    </xf>
    <xf numFmtId="56" fontId="172" fillId="0" borderId="107" xfId="0" applyNumberFormat="1" applyFont="1" applyBorder="1" applyAlignment="1">
      <alignment horizontal="center" vertical="center" wrapText="1" shrinkToFit="1"/>
    </xf>
    <xf numFmtId="56" fontId="172" fillId="0" borderId="108" xfId="0" applyNumberFormat="1" applyFont="1" applyBorder="1" applyAlignment="1">
      <alignment horizontal="center" vertical="center" wrapText="1" shrinkToFit="1"/>
    </xf>
    <xf numFmtId="56" fontId="172" fillId="0" borderId="109" xfId="0" applyNumberFormat="1" applyFont="1" applyBorder="1" applyAlignment="1">
      <alignment horizontal="center" vertical="center" wrapText="1" shrinkToFit="1"/>
    </xf>
    <xf numFmtId="56" fontId="172" fillId="0" borderId="110" xfId="0" applyNumberFormat="1" applyFont="1" applyBorder="1" applyAlignment="1">
      <alignment horizontal="center" vertical="center" wrapText="1" shrinkToFit="1"/>
    </xf>
    <xf numFmtId="56" fontId="172" fillId="0" borderId="4" xfId="0" applyNumberFormat="1" applyFont="1" applyBorder="1" applyAlignment="1">
      <alignment horizontal="center" vertical="center" wrapText="1" shrinkToFit="1"/>
    </xf>
    <xf numFmtId="56" fontId="172" fillId="0" borderId="111" xfId="0" applyNumberFormat="1" applyFont="1" applyBorder="1" applyAlignment="1">
      <alignment horizontal="center" vertical="center" wrapText="1" shrinkToFit="1"/>
    </xf>
    <xf numFmtId="0" fontId="59" fillId="0" borderId="32" xfId="0" applyFont="1" applyBorder="1" applyAlignment="1">
      <alignment horizontal="center" vertical="center"/>
    </xf>
    <xf numFmtId="0" fontId="59" fillId="0" borderId="112" xfId="0" applyFont="1" applyBorder="1" applyAlignment="1">
      <alignment horizontal="center" vertical="center"/>
    </xf>
    <xf numFmtId="0" fontId="172" fillId="0" borderId="107" xfId="0" applyFont="1" applyBorder="1" applyAlignment="1" applyProtection="1">
      <alignment horizontal="center" vertical="center"/>
      <protection locked="0"/>
    </xf>
    <xf numFmtId="0" fontId="172" fillId="0" borderId="108" xfId="0" applyFont="1" applyBorder="1" applyAlignment="1" applyProtection="1">
      <alignment horizontal="center" vertical="center"/>
      <protection locked="0"/>
    </xf>
    <xf numFmtId="0" fontId="172" fillId="0" borderId="109" xfId="0" applyFont="1" applyBorder="1" applyAlignment="1" applyProtection="1">
      <alignment horizontal="center" vertical="center"/>
      <protection locked="0"/>
    </xf>
    <xf numFmtId="0" fontId="172" fillId="0" borderId="110" xfId="0" applyFont="1" applyBorder="1" applyAlignment="1" applyProtection="1">
      <alignment horizontal="center" vertical="center"/>
      <protection locked="0"/>
    </xf>
    <xf numFmtId="0" fontId="172" fillId="0" borderId="4" xfId="0" applyFont="1" applyBorder="1" applyAlignment="1" applyProtection="1">
      <alignment horizontal="center" vertical="center"/>
      <protection locked="0"/>
    </xf>
    <xf numFmtId="0" fontId="172" fillId="0" borderId="111" xfId="0" applyFont="1" applyBorder="1" applyAlignment="1" applyProtection="1">
      <alignment horizontal="center" vertical="center"/>
      <protection locked="0"/>
    </xf>
    <xf numFmtId="0" fontId="28" fillId="0" borderId="107" xfId="0" applyFont="1" applyBorder="1" applyAlignment="1">
      <alignment horizontal="center" vertical="center"/>
    </xf>
    <xf numFmtId="0" fontId="31" fillId="0" borderId="109" xfId="0" applyFont="1" applyBorder="1" applyAlignment="1">
      <alignment horizontal="center" vertical="center"/>
    </xf>
    <xf numFmtId="0" fontId="31" fillId="0" borderId="108" xfId="0" applyFont="1" applyBorder="1" applyAlignment="1">
      <alignment horizontal="center" vertical="center"/>
    </xf>
    <xf numFmtId="0" fontId="150" fillId="0" borderId="50" xfId="0" applyFont="1" applyBorder="1" applyAlignment="1" applyProtection="1">
      <alignment horizontal="center" vertical="center" shrinkToFit="1"/>
      <protection locked="0"/>
    </xf>
    <xf numFmtId="0" fontId="5" fillId="7" borderId="106" xfId="11" applyFont="1" applyFill="1" applyBorder="1" applyAlignment="1" applyProtection="1">
      <alignment horizontal="center" vertical="center" wrapText="1"/>
      <protection locked="0"/>
    </xf>
    <xf numFmtId="0" fontId="32" fillId="0" borderId="122" xfId="0" applyFont="1" applyBorder="1" applyAlignment="1">
      <alignment horizontal="center" vertical="center"/>
    </xf>
    <xf numFmtId="0" fontId="127" fillId="0" borderId="106" xfId="0" applyFont="1" applyBorder="1" applyAlignment="1">
      <alignment horizontal="center" vertical="center"/>
    </xf>
    <xf numFmtId="0" fontId="127" fillId="0" borderId="115" xfId="0" applyFont="1" applyBorder="1" applyAlignment="1">
      <alignment horizontal="center" vertical="center"/>
    </xf>
    <xf numFmtId="0" fontId="127" fillId="0" borderId="106" xfId="0" applyFont="1" applyBorder="1" applyAlignment="1" applyProtection="1">
      <alignment horizontal="center" vertical="center"/>
      <protection locked="0"/>
    </xf>
    <xf numFmtId="0" fontId="127" fillId="0" borderId="115" xfId="0" applyFont="1" applyBorder="1" applyAlignment="1" applyProtection="1">
      <alignment horizontal="center" vertical="center"/>
      <protection locked="0"/>
    </xf>
    <xf numFmtId="0" fontId="95" fillId="14" borderId="71" xfId="11" applyFont="1" applyFill="1" applyBorder="1" applyAlignment="1" applyProtection="1">
      <alignment horizontal="center" vertical="center"/>
      <protection locked="0"/>
    </xf>
    <xf numFmtId="0" fontId="95" fillId="14" borderId="74" xfId="11" applyFont="1" applyFill="1" applyBorder="1" applyAlignment="1" applyProtection="1">
      <alignment horizontal="center" vertical="center"/>
      <protection locked="0"/>
    </xf>
    <xf numFmtId="0" fontId="32" fillId="0" borderId="106" xfId="0" applyFont="1" applyBorder="1" applyAlignment="1" applyProtection="1">
      <alignment horizontal="center" vertical="center"/>
      <protection locked="0" hidden="1"/>
    </xf>
    <xf numFmtId="0" fontId="32" fillId="0" borderId="115" xfId="0" applyFont="1" applyBorder="1" applyAlignment="1" applyProtection="1">
      <alignment horizontal="center" vertical="center"/>
      <protection locked="0" hidden="1"/>
    </xf>
    <xf numFmtId="0" fontId="133" fillId="0" borderId="90" xfId="0" applyFont="1" applyBorder="1" applyAlignment="1">
      <alignment horizontal="center" vertical="center"/>
    </xf>
    <xf numFmtId="0" fontId="133" fillId="0" borderId="110" xfId="0" applyFont="1" applyBorder="1" applyAlignment="1">
      <alignment horizontal="center" vertical="center"/>
    </xf>
    <xf numFmtId="0" fontId="32" fillId="0" borderId="90" xfId="0" applyFont="1" applyBorder="1" applyAlignment="1">
      <alignment horizontal="center" vertical="center"/>
    </xf>
    <xf numFmtId="0" fontId="32" fillId="0" borderId="110" xfId="0" applyFont="1" applyBorder="1" applyAlignment="1">
      <alignment horizontal="center" vertical="center"/>
    </xf>
    <xf numFmtId="0" fontId="31" fillId="0" borderId="118" xfId="0" applyFont="1" applyBorder="1" applyAlignment="1">
      <alignment horizontal="center" vertical="center"/>
    </xf>
    <xf numFmtId="0" fontId="31" fillId="0" borderId="119" xfId="0" applyFont="1" applyBorder="1" applyAlignment="1">
      <alignment horizontal="center" vertical="center"/>
    </xf>
    <xf numFmtId="0" fontId="31" fillId="0" borderId="5" xfId="0" applyFont="1" applyBorder="1" applyAlignment="1">
      <alignment horizontal="center" vertical="center" shrinkToFit="1"/>
    </xf>
    <xf numFmtId="41" fontId="13" fillId="0" borderId="70" xfId="11" applyNumberFormat="1" applyFont="1" applyBorder="1" applyAlignment="1" applyProtection="1">
      <alignment horizontal="center"/>
      <protection locked="0"/>
    </xf>
    <xf numFmtId="41" fontId="13" fillId="0" borderId="73" xfId="11" applyNumberFormat="1" applyFont="1" applyBorder="1" applyAlignment="1" applyProtection="1">
      <alignment horizontal="center"/>
      <protection locked="0"/>
    </xf>
    <xf numFmtId="0" fontId="64" fillId="0" borderId="126" xfId="11" applyFont="1" applyBorder="1" applyAlignment="1" applyProtection="1">
      <alignment horizontal="center"/>
      <protection locked="0"/>
    </xf>
    <xf numFmtId="0" fontId="64" fillId="0" borderId="4" xfId="11" applyFont="1" applyBorder="1" applyAlignment="1" applyProtection="1">
      <alignment horizontal="center"/>
      <protection locked="0"/>
    </xf>
    <xf numFmtId="41" fontId="64" fillId="0" borderId="127" xfId="11" applyNumberFormat="1" applyFont="1" applyBorder="1" applyAlignment="1" applyProtection="1">
      <alignment horizontal="center"/>
      <protection locked="0"/>
    </xf>
    <xf numFmtId="41" fontId="64" fillId="0" borderId="126" xfId="11" applyNumberFormat="1" applyFont="1" applyBorder="1" applyAlignment="1" applyProtection="1">
      <alignment horizontal="center"/>
      <protection locked="0"/>
    </xf>
    <xf numFmtId="41" fontId="64" fillId="0" borderId="128" xfId="11" applyNumberFormat="1" applyFont="1" applyBorder="1" applyAlignment="1" applyProtection="1">
      <alignment horizontal="center"/>
      <protection locked="0"/>
    </xf>
    <xf numFmtId="41" fontId="64" fillId="0" borderId="4" xfId="11" applyNumberFormat="1" applyFont="1" applyBorder="1" applyAlignment="1" applyProtection="1">
      <alignment horizontal="center"/>
      <protection locked="0"/>
    </xf>
    <xf numFmtId="0" fontId="8" fillId="0" borderId="129" xfId="11" applyFont="1" applyBorder="1" applyAlignment="1" applyProtection="1">
      <alignment horizontal="center" vertical="center"/>
      <protection locked="0"/>
    </xf>
    <xf numFmtId="0" fontId="8" fillId="0" borderId="110" xfId="11" applyFont="1" applyBorder="1" applyAlignment="1" applyProtection="1">
      <alignment horizontal="center" vertical="center"/>
      <protection locked="0"/>
    </xf>
    <xf numFmtId="0" fontId="5" fillId="0" borderId="69" xfId="11" applyFont="1" applyBorder="1" applyAlignment="1" applyProtection="1">
      <alignment horizontal="center"/>
      <protection locked="0"/>
    </xf>
    <xf numFmtId="0" fontId="13" fillId="0" borderId="71" xfId="11" applyFont="1" applyBorder="1" applyAlignment="1" applyProtection="1">
      <alignment horizontal="center"/>
      <protection locked="0"/>
    </xf>
    <xf numFmtId="0" fontId="13" fillId="0" borderId="87" xfId="11" applyFont="1" applyBorder="1" applyAlignment="1" applyProtection="1">
      <alignment horizontal="center"/>
      <protection locked="0"/>
    </xf>
    <xf numFmtId="0" fontId="13" fillId="0" borderId="93" xfId="11" applyFont="1" applyBorder="1" applyAlignment="1" applyProtection="1">
      <alignment horizontal="center"/>
      <protection locked="0"/>
    </xf>
    <xf numFmtId="0" fontId="13" fillId="0" borderId="74" xfId="11" applyFont="1" applyBorder="1" applyAlignment="1" applyProtection="1">
      <alignment horizontal="center"/>
      <protection locked="0"/>
    </xf>
    <xf numFmtId="0" fontId="13" fillId="0" borderId="6" xfId="11" applyFont="1" applyBorder="1" applyAlignment="1" applyProtection="1">
      <alignment horizontal="center"/>
      <protection locked="0"/>
    </xf>
    <xf numFmtId="0" fontId="13" fillId="0" borderId="58" xfId="11" applyFont="1" applyBorder="1" applyAlignment="1" applyProtection="1">
      <alignment horizontal="center"/>
      <protection locked="0"/>
    </xf>
    <xf numFmtId="0" fontId="28" fillId="0" borderId="50" xfId="0" applyFont="1" applyBorder="1" applyAlignment="1">
      <alignment horizontal="center" vertical="center"/>
    </xf>
    <xf numFmtId="0" fontId="31" fillId="0" borderId="50" xfId="0" applyFont="1" applyBorder="1" applyAlignment="1">
      <alignment horizontal="center" vertical="center"/>
    </xf>
    <xf numFmtId="0" fontId="5" fillId="0" borderId="124" xfId="11" applyFont="1" applyBorder="1" applyAlignment="1" applyProtection="1">
      <alignment horizontal="center"/>
      <protection locked="0"/>
    </xf>
    <xf numFmtId="0" fontId="5" fillId="0" borderId="125" xfId="11" applyFont="1" applyBorder="1" applyAlignment="1" applyProtection="1">
      <alignment horizontal="center"/>
      <protection locked="0"/>
    </xf>
    <xf numFmtId="0" fontId="5" fillId="0" borderId="1" xfId="11" applyFont="1" applyBorder="1" applyAlignment="1" applyProtection="1">
      <alignment horizontal="center"/>
      <protection locked="0"/>
    </xf>
    <xf numFmtId="0" fontId="5" fillId="7" borderId="32" xfId="11" applyFont="1" applyFill="1" applyBorder="1" applyAlignment="1" applyProtection="1">
      <alignment horizontal="center" vertical="center"/>
      <protection locked="0"/>
    </xf>
    <xf numFmtId="0" fontId="5" fillId="7" borderId="112" xfId="11" applyFont="1" applyFill="1" applyBorder="1" applyAlignment="1" applyProtection="1">
      <alignment horizontal="center" vertical="center"/>
      <protection locked="0"/>
    </xf>
    <xf numFmtId="0" fontId="7" fillId="0" borderId="123" xfId="11" applyFont="1" applyBorder="1" applyAlignment="1" applyProtection="1">
      <alignment horizontal="right"/>
      <protection locked="0"/>
    </xf>
    <xf numFmtId="177" fontId="7" fillId="0" borderId="95" xfId="11" applyNumberFormat="1" applyFont="1" applyBorder="1" applyAlignment="1" applyProtection="1">
      <alignment horizontal="right"/>
      <protection locked="0"/>
    </xf>
    <xf numFmtId="177" fontId="7" fillId="0" borderId="137" xfId="11" applyNumberFormat="1" applyFont="1" applyBorder="1" applyAlignment="1" applyProtection="1">
      <alignment horizontal="right"/>
      <protection locked="0"/>
    </xf>
    <xf numFmtId="0" fontId="88" fillId="0" borderId="110" xfId="0" applyFont="1" applyBorder="1" applyAlignment="1">
      <alignment horizontal="center" vertical="center"/>
    </xf>
    <xf numFmtId="0" fontId="88" fillId="0" borderId="111" xfId="0" applyFont="1" applyBorder="1" applyAlignment="1">
      <alignment horizontal="center" vertical="center"/>
    </xf>
    <xf numFmtId="0" fontId="31" fillId="0" borderId="84" xfId="0" applyFont="1" applyBorder="1" applyAlignment="1">
      <alignment horizontal="center" vertical="center"/>
    </xf>
    <xf numFmtId="0" fontId="31" fillId="0" borderId="85" xfId="0" applyFont="1" applyBorder="1" applyAlignment="1">
      <alignment horizontal="center" vertical="center"/>
    </xf>
    <xf numFmtId="0" fontId="28" fillId="0" borderId="120" xfId="0" applyFont="1" applyBorder="1" applyAlignment="1">
      <alignment horizontal="center" vertical="center"/>
    </xf>
    <xf numFmtId="0" fontId="31" fillId="0" borderId="121" xfId="0" applyFont="1" applyBorder="1" applyAlignment="1">
      <alignment horizontal="center" vertical="center"/>
    </xf>
    <xf numFmtId="0" fontId="37" fillId="0" borderId="117" xfId="0" applyFont="1" applyBorder="1" applyAlignment="1">
      <alignment horizontal="left" vertical="center"/>
    </xf>
    <xf numFmtId="0" fontId="37" fillId="0" borderId="91" xfId="0" applyFont="1" applyBorder="1" applyAlignment="1">
      <alignment horizontal="left" vertical="center"/>
    </xf>
    <xf numFmtId="0" fontId="5" fillId="0" borderId="130" xfId="11" applyFont="1" applyBorder="1" applyAlignment="1" applyProtection="1">
      <alignment horizontal="center"/>
      <protection locked="0"/>
    </xf>
    <xf numFmtId="0" fontId="5" fillId="0" borderId="111" xfId="11" applyFont="1" applyBorder="1" applyAlignment="1" applyProtection="1">
      <alignment horizontal="center"/>
      <protection locked="0"/>
    </xf>
    <xf numFmtId="41" fontId="13" fillId="0" borderId="101" xfId="11" applyNumberFormat="1" applyFont="1" applyBorder="1" applyAlignment="1" applyProtection="1">
      <alignment horizontal="center"/>
      <protection locked="0"/>
    </xf>
    <xf numFmtId="41" fontId="13" fillId="0" borderId="82" xfId="11" applyNumberFormat="1" applyFont="1" applyBorder="1" applyAlignment="1" applyProtection="1">
      <alignment horizontal="center"/>
      <protection locked="0"/>
    </xf>
    <xf numFmtId="41" fontId="13" fillId="0" borderId="128" xfId="11" applyNumberFormat="1" applyFont="1" applyBorder="1" applyAlignment="1" applyProtection="1">
      <alignment horizontal="center"/>
      <protection locked="0"/>
    </xf>
    <xf numFmtId="41" fontId="13" fillId="0" borderId="4" xfId="11" applyNumberFormat="1" applyFont="1" applyBorder="1" applyAlignment="1" applyProtection="1">
      <alignment horizontal="center"/>
      <protection locked="0"/>
    </xf>
    <xf numFmtId="0" fontId="5" fillId="0" borderId="81" xfId="11" applyFont="1" applyBorder="1" applyAlignment="1" applyProtection="1">
      <alignment horizontal="center"/>
      <protection locked="0"/>
    </xf>
    <xf numFmtId="0" fontId="5" fillId="0" borderId="110" xfId="11" applyFont="1" applyBorder="1" applyAlignment="1" applyProtection="1">
      <alignment horizontal="center"/>
      <protection locked="0"/>
    </xf>
    <xf numFmtId="0" fontId="95" fillId="14" borderId="82" xfId="11" applyFont="1" applyFill="1" applyBorder="1" applyAlignment="1" applyProtection="1">
      <alignment horizontal="center" vertical="center"/>
      <protection locked="0"/>
    </xf>
    <xf numFmtId="0" fontId="95" fillId="14" borderId="4" xfId="11" applyFont="1" applyFill="1" applyBorder="1" applyAlignment="1" applyProtection="1">
      <alignment horizontal="center" vertical="center"/>
      <protection locked="0"/>
    </xf>
    <xf numFmtId="0" fontId="13" fillId="0" borderId="82" xfId="11" applyFont="1" applyBorder="1" applyAlignment="1" applyProtection="1">
      <alignment horizontal="center"/>
      <protection locked="0"/>
    </xf>
    <xf numFmtId="0" fontId="13" fillId="0" borderId="130" xfId="11" applyFont="1" applyBorder="1" applyAlignment="1" applyProtection="1">
      <alignment horizontal="center"/>
      <protection locked="0"/>
    </xf>
    <xf numFmtId="0" fontId="13" fillId="0" borderId="4" xfId="11" applyFont="1" applyBorder="1" applyAlignment="1" applyProtection="1">
      <alignment horizontal="center"/>
      <protection locked="0"/>
    </xf>
    <xf numFmtId="0" fontId="13" fillId="0" borderId="111" xfId="11" applyFont="1" applyBorder="1" applyAlignment="1" applyProtection="1">
      <alignment horizontal="center"/>
      <protection locked="0"/>
    </xf>
    <xf numFmtId="0" fontId="178" fillId="0" borderId="106" xfId="0" applyFont="1" applyBorder="1" applyAlignment="1">
      <alignment horizontal="center" vertical="center"/>
    </xf>
    <xf numFmtId="0" fontId="178" fillId="0" borderId="115" xfId="0" applyFont="1" applyBorder="1" applyAlignment="1">
      <alignment horizontal="center" vertical="center"/>
    </xf>
    <xf numFmtId="0" fontId="87" fillId="0" borderId="90" xfId="0" applyFont="1" applyBorder="1" applyAlignment="1">
      <alignment horizontal="center" vertical="center"/>
    </xf>
    <xf numFmtId="0" fontId="87" fillId="0" borderId="122" xfId="0" applyFont="1" applyBorder="1" applyAlignment="1">
      <alignment horizontal="center" vertical="center"/>
    </xf>
    <xf numFmtId="0" fontId="178" fillId="0" borderId="107" xfId="0" applyFont="1" applyBorder="1" applyAlignment="1">
      <alignment horizontal="center" vertical="center"/>
    </xf>
    <xf numFmtId="0" fontId="178" fillId="0" borderId="109" xfId="0" applyFont="1" applyBorder="1" applyAlignment="1">
      <alignment horizontal="center" vertical="center"/>
    </xf>
    <xf numFmtId="0" fontId="178" fillId="0" borderId="110" xfId="0" applyFont="1" applyBorder="1" applyAlignment="1">
      <alignment horizontal="center" vertical="center"/>
    </xf>
    <xf numFmtId="0" fontId="178" fillId="0" borderId="111" xfId="0" applyFont="1" applyBorder="1" applyAlignment="1">
      <alignment horizontal="center" vertical="center"/>
    </xf>
    <xf numFmtId="0" fontId="178" fillId="0" borderId="90" xfId="0" applyFont="1" applyBorder="1" applyAlignment="1">
      <alignment horizontal="center" vertical="center"/>
    </xf>
    <xf numFmtId="0" fontId="178" fillId="0" borderId="1" xfId="0" applyFont="1" applyBorder="1" applyAlignment="1">
      <alignment horizontal="center" vertical="center"/>
    </xf>
    <xf numFmtId="0" fontId="79" fillId="0" borderId="0" xfId="0" applyFont="1" applyBorder="1" applyAlignment="1">
      <alignment horizontal="center" vertical="center"/>
    </xf>
    <xf numFmtId="0" fontId="178" fillId="0" borderId="0" xfId="0" applyFont="1" applyBorder="1" applyAlignment="1">
      <alignment horizontal="center" vertical="center"/>
    </xf>
    <xf numFmtId="0" fontId="79" fillId="0" borderId="122" xfId="0" applyFont="1" applyBorder="1" applyAlignment="1">
      <alignment horizontal="center" vertical="center"/>
    </xf>
    <xf numFmtId="0" fontId="80" fillId="0" borderId="0" xfId="0" applyFont="1" applyBorder="1" applyAlignment="1">
      <alignment horizontal="center" vertical="center" shrinkToFit="1"/>
    </xf>
    <xf numFmtId="0" fontId="133" fillId="0" borderId="106" xfId="0" applyFont="1" applyBorder="1" applyAlignment="1">
      <alignment horizontal="center" vertical="center"/>
    </xf>
    <xf numFmtId="0" fontId="133" fillId="0" borderId="115" xfId="0" applyFont="1" applyBorder="1" applyAlignment="1">
      <alignment horizontal="center" vertical="center"/>
    </xf>
    <xf numFmtId="0" fontId="195" fillId="0" borderId="106" xfId="0" applyFont="1" applyBorder="1" applyAlignment="1">
      <alignment horizontal="center" vertical="center"/>
    </xf>
    <xf numFmtId="0" fontId="195" fillId="0" borderId="115" xfId="0" applyFont="1" applyBorder="1" applyAlignment="1">
      <alignment horizontal="center" vertical="center"/>
    </xf>
    <xf numFmtId="0" fontId="49" fillId="0" borderId="106" xfId="0" applyFont="1" applyBorder="1" applyAlignment="1">
      <alignment horizontal="center" vertical="center"/>
    </xf>
    <xf numFmtId="0" fontId="49" fillId="0" borderId="115" xfId="0" applyFont="1" applyBorder="1" applyAlignment="1">
      <alignment horizontal="center" vertical="center"/>
    </xf>
    <xf numFmtId="0" fontId="175" fillId="0" borderId="0" xfId="0" applyFont="1" applyBorder="1" applyAlignment="1">
      <alignment horizontal="center" vertical="center"/>
    </xf>
    <xf numFmtId="49" fontId="5" fillId="0" borderId="56" xfId="7" applyNumberFormat="1" applyFont="1" applyBorder="1" applyAlignment="1" applyProtection="1">
      <alignment horizontal="left" vertical="center" shrinkToFit="1"/>
      <protection locked="0" hidden="1"/>
    </xf>
    <xf numFmtId="49" fontId="0" fillId="0" borderId="131" xfId="0" applyNumberFormat="1" applyBorder="1" applyAlignment="1" applyProtection="1">
      <alignment vertical="center" shrinkToFit="1"/>
      <protection locked="0"/>
    </xf>
    <xf numFmtId="49" fontId="5" fillId="0" borderId="141" xfId="7" applyNumberFormat="1" applyFont="1" applyBorder="1" applyAlignment="1" applyProtection="1">
      <alignment horizontal="center" vertical="center" shrinkToFit="1"/>
      <protection locked="0" hidden="1"/>
    </xf>
    <xf numFmtId="49" fontId="5" fillId="0" borderId="142" xfId="7" applyNumberFormat="1" applyFont="1" applyBorder="1" applyAlignment="1" applyProtection="1">
      <alignment horizontal="center" vertical="center" shrinkToFit="1"/>
      <protection locked="0" hidden="1"/>
    </xf>
    <xf numFmtId="49" fontId="5" fillId="0" borderId="135" xfId="7" applyNumberFormat="1" applyFont="1" applyBorder="1" applyAlignment="1" applyProtection="1">
      <alignment horizontal="left" vertical="center" shrinkToFit="1"/>
      <protection locked="0" hidden="1"/>
    </xf>
    <xf numFmtId="49" fontId="0" fillId="0" borderId="136" xfId="0" applyNumberFormat="1" applyBorder="1" applyAlignment="1" applyProtection="1">
      <alignment vertical="center" shrinkToFit="1"/>
      <protection locked="0"/>
    </xf>
    <xf numFmtId="49" fontId="5" fillId="0" borderId="133" xfId="7" applyNumberFormat="1" applyFont="1" applyBorder="1" applyAlignment="1" applyProtection="1">
      <alignment horizontal="left" vertical="center" shrinkToFit="1"/>
      <protection locked="0" hidden="1"/>
    </xf>
    <xf numFmtId="49" fontId="0" fillId="0" borderId="134" xfId="0" applyNumberFormat="1" applyBorder="1" applyAlignment="1" applyProtection="1">
      <alignment vertical="center" shrinkToFit="1"/>
      <protection locked="0"/>
    </xf>
    <xf numFmtId="49" fontId="5" fillId="0" borderId="158" xfId="7" applyNumberFormat="1" applyFont="1" applyBorder="1" applyAlignment="1" applyProtection="1">
      <alignment horizontal="left" vertical="center" shrinkToFit="1"/>
      <protection locked="0" hidden="1"/>
    </xf>
    <xf numFmtId="49" fontId="5" fillId="0" borderId="159" xfId="7" applyNumberFormat="1" applyFont="1" applyBorder="1" applyAlignment="1" applyProtection="1">
      <alignment horizontal="left" vertical="center" shrinkToFit="1"/>
      <protection locked="0" hidden="1"/>
    </xf>
    <xf numFmtId="0" fontId="137" fillId="0" borderId="100"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0" fontId="13" fillId="0" borderId="32" xfId="7" applyFont="1" applyBorder="1" applyAlignment="1">
      <alignment horizontal="center" vertical="center"/>
    </xf>
    <xf numFmtId="0" fontId="13" fillId="0" borderId="5" xfId="7" applyFont="1" applyBorder="1" applyAlignment="1">
      <alignment horizontal="center" vertical="center"/>
    </xf>
    <xf numFmtId="0" fontId="13" fillId="0" borderId="112" xfId="7" applyFont="1" applyBorder="1" applyAlignment="1">
      <alignment horizontal="center" vertical="center"/>
    </xf>
    <xf numFmtId="0" fontId="7" fillId="0" borderId="5" xfId="7" applyFont="1" applyBorder="1" applyAlignment="1">
      <alignment horizontal="left" vertical="center"/>
    </xf>
    <xf numFmtId="0" fontId="7" fillId="0" borderId="112" xfId="7" applyFont="1" applyBorder="1" applyAlignment="1">
      <alignment horizontal="left" vertical="center"/>
    </xf>
    <xf numFmtId="0" fontId="13" fillId="0" borderId="107" xfId="7" applyFont="1" applyBorder="1" applyAlignment="1">
      <alignment horizontal="center" vertical="center" wrapText="1"/>
    </xf>
    <xf numFmtId="0" fontId="13" fillId="0" borderId="108" xfId="7" applyFont="1" applyBorder="1" applyAlignment="1">
      <alignment horizontal="center" vertical="center" wrapText="1"/>
    </xf>
    <xf numFmtId="0" fontId="13" fillId="0" borderId="110" xfId="7" applyFont="1" applyBorder="1" applyAlignment="1">
      <alignment horizontal="center" vertical="center" wrapText="1"/>
    </xf>
    <xf numFmtId="0" fontId="13" fillId="0" borderId="4" xfId="7" applyFont="1" applyBorder="1" applyAlignment="1">
      <alignment horizontal="center" vertical="center" wrapText="1"/>
    </xf>
    <xf numFmtId="0" fontId="148" fillId="0" borderId="104" xfId="7" applyFont="1" applyBorder="1" applyAlignment="1">
      <alignment horizontal="left" vertical="center"/>
    </xf>
    <xf numFmtId="0" fontId="148" fillId="0" borderId="87" xfId="7" applyFont="1" applyBorder="1" applyAlignment="1">
      <alignment horizontal="left" vertical="center"/>
    </xf>
    <xf numFmtId="0" fontId="148" fillId="0" borderId="93" xfId="7" applyFont="1" applyBorder="1" applyAlignment="1">
      <alignment horizontal="left" vertical="center"/>
    </xf>
    <xf numFmtId="0" fontId="148" fillId="0" borderId="118" xfId="7" applyFont="1" applyBorder="1" applyAlignment="1">
      <alignment horizontal="left" vertical="center"/>
    </xf>
    <xf numFmtId="0" fontId="148" fillId="0" borderId="119" xfId="7" applyFont="1" applyBorder="1" applyAlignment="1">
      <alignment horizontal="left" vertical="center"/>
    </xf>
    <xf numFmtId="0" fontId="148" fillId="0" borderId="59" xfId="7" applyFont="1" applyBorder="1" applyAlignment="1">
      <alignment horizontal="left" vertical="center"/>
    </xf>
    <xf numFmtId="0" fontId="25" fillId="0" borderId="0" xfId="0" applyFont="1" applyAlignment="1">
      <alignment horizontal="center" vertical="center"/>
    </xf>
    <xf numFmtId="0" fontId="63" fillId="0" borderId="64" xfId="8" applyFont="1" applyBorder="1" applyAlignment="1">
      <alignment horizontal="center" vertical="center"/>
    </xf>
    <xf numFmtId="0" fontId="39" fillId="0" borderId="64" xfId="8" applyFont="1" applyBorder="1" applyAlignment="1">
      <alignment horizontal="center" vertical="center"/>
    </xf>
    <xf numFmtId="0" fontId="5" fillId="9" borderId="140" xfId="7" applyFont="1" applyFill="1" applyBorder="1" applyAlignment="1">
      <alignment horizontal="center" vertical="center" shrinkToFit="1"/>
    </xf>
    <xf numFmtId="0" fontId="0" fillId="9" borderId="4" xfId="0" applyFill="1" applyBorder="1" applyAlignment="1">
      <alignment horizontal="center" vertical="center" shrinkToFit="1"/>
    </xf>
    <xf numFmtId="0" fontId="0" fillId="9" borderId="111" xfId="0" applyFill="1" applyBorder="1" applyAlignment="1">
      <alignment vertical="center" shrinkToFit="1"/>
    </xf>
    <xf numFmtId="0" fontId="0" fillId="9" borderId="111" xfId="0" applyFill="1" applyBorder="1" applyAlignment="1">
      <alignment horizontal="center" vertical="center" shrinkToFit="1"/>
    </xf>
    <xf numFmtId="49" fontId="5" fillId="0" borderId="141" xfId="7" applyNumberFormat="1" applyFont="1" applyBorder="1" applyAlignment="1" applyProtection="1">
      <alignment horizontal="left" vertical="center" shrinkToFit="1"/>
      <protection locked="0" hidden="1"/>
    </xf>
    <xf numFmtId="49" fontId="5" fillId="0" borderId="142" xfId="7" applyNumberFormat="1" applyFont="1" applyBorder="1" applyAlignment="1" applyProtection="1">
      <alignment horizontal="left" vertical="center" shrinkToFit="1"/>
      <protection locked="0" hidden="1"/>
    </xf>
    <xf numFmtId="0" fontId="191" fillId="0" borderId="0" xfId="7" applyFont="1" applyAlignment="1">
      <alignment horizontal="left" shrinkToFit="1"/>
    </xf>
    <xf numFmtId="0" fontId="51" fillId="0" borderId="0" xfId="7" applyFont="1" applyAlignment="1">
      <alignment horizontal="center" vertical="center" shrinkToFit="1"/>
    </xf>
    <xf numFmtId="0" fontId="8" fillId="0" borderId="0" xfId="7" applyFont="1" applyAlignment="1">
      <alignment horizontal="center" vertical="center" shrinkToFit="1"/>
    </xf>
    <xf numFmtId="0" fontId="128" fillId="0" borderId="0" xfId="7" applyFont="1" applyAlignment="1">
      <alignment horizontal="center" vertical="center"/>
    </xf>
    <xf numFmtId="0" fontId="39" fillId="0" borderId="64" xfId="7" applyFont="1" applyBorder="1" applyAlignment="1" applyProtection="1">
      <alignment horizontal="center" vertical="center"/>
      <protection locked="0" hidden="1"/>
    </xf>
    <xf numFmtId="49" fontId="5" fillId="0" borderId="160" xfId="7" applyNumberFormat="1" applyFont="1" applyBorder="1" applyAlignment="1" applyProtection="1">
      <alignment horizontal="left" vertical="center" shrinkToFit="1"/>
      <protection locked="0" hidden="1"/>
    </xf>
    <xf numFmtId="49" fontId="5" fillId="0" borderId="161" xfId="7" applyNumberFormat="1" applyFont="1" applyBorder="1" applyAlignment="1" applyProtection="1">
      <alignment horizontal="left" vertical="center" shrinkToFit="1"/>
      <protection locked="0" hidden="1"/>
    </xf>
    <xf numFmtId="0" fontId="149" fillId="0" borderId="0" xfId="0" applyFont="1" applyAlignment="1">
      <alignment horizontal="left" vertical="top" wrapText="1" readingOrder="1"/>
    </xf>
    <xf numFmtId="0" fontId="149" fillId="0" borderId="4" xfId="0" applyFont="1" applyBorder="1" applyAlignment="1">
      <alignment horizontal="left" vertical="top" wrapText="1" readingOrder="1"/>
    </xf>
    <xf numFmtId="0" fontId="160" fillId="0" borderId="0" xfId="0" applyFont="1" applyAlignment="1">
      <alignment horizontal="center" vertical="center"/>
    </xf>
    <xf numFmtId="0" fontId="0" fillId="0" borderId="0" xfId="0" applyBorder="1" applyAlignment="1">
      <alignment horizontal="center"/>
    </xf>
    <xf numFmtId="0" fontId="0" fillId="0" borderId="64" xfId="0" applyBorder="1" applyAlignment="1">
      <alignment horizontal="center"/>
    </xf>
    <xf numFmtId="0" fontId="97" fillId="0" borderId="0" xfId="0" applyFont="1" applyBorder="1" applyAlignment="1">
      <alignment horizontal="center"/>
    </xf>
    <xf numFmtId="0" fontId="97" fillId="0" borderId="64" xfId="0" applyFont="1" applyBorder="1" applyAlignment="1">
      <alignment horizontal="center"/>
    </xf>
    <xf numFmtId="177" fontId="97" fillId="0" borderId="0" xfId="0" applyNumberFormat="1" applyFont="1" applyBorder="1" applyAlignment="1">
      <alignment horizontal="center"/>
    </xf>
    <xf numFmtId="177" fontId="97" fillId="0" borderId="64" xfId="0" applyNumberFormat="1" applyFont="1" applyBorder="1" applyAlignment="1">
      <alignment horizontal="center"/>
    </xf>
    <xf numFmtId="0" fontId="97" fillId="0" borderId="0" xfId="0" applyFont="1" applyBorder="1" applyAlignment="1" applyProtection="1">
      <alignment horizontal="center"/>
      <protection locked="0" hidden="1"/>
    </xf>
    <xf numFmtId="0" fontId="97" fillId="0" borderId="64" xfId="0" applyFont="1" applyBorder="1" applyAlignment="1" applyProtection="1">
      <alignment horizontal="center"/>
      <protection locked="0" hidden="1"/>
    </xf>
    <xf numFmtId="0" fontId="0" fillId="0" borderId="0" xfId="0" applyAlignment="1" applyProtection="1">
      <alignment horizontal="left" vertical="center"/>
      <protection locked="0" hidden="1"/>
    </xf>
    <xf numFmtId="0" fontId="0" fillId="0" borderId="0" xfId="0" applyBorder="1" applyAlignment="1">
      <alignment horizontal="center" wrapText="1"/>
    </xf>
    <xf numFmtId="0" fontId="0" fillId="0" borderId="64" xfId="0" applyBorder="1" applyAlignment="1" applyProtection="1">
      <alignment horizontal="center" vertical="center"/>
      <protection locked="0" hidden="1"/>
    </xf>
    <xf numFmtId="0" fontId="0" fillId="0" borderId="6" xfId="0" applyBorder="1" applyAlignment="1">
      <alignment horizontal="center" vertical="center" wrapText="1"/>
    </xf>
    <xf numFmtId="0" fontId="0" fillId="0" borderId="10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113" xfId="0" applyBorder="1" applyAlignment="1">
      <alignment horizontal="left" vertical="center"/>
    </xf>
    <xf numFmtId="0" fontId="0" fillId="0" borderId="64" xfId="0" applyBorder="1" applyAlignment="1">
      <alignment horizontal="left" vertical="center"/>
    </xf>
    <xf numFmtId="0" fontId="0" fillId="0" borderId="103" xfId="0" applyBorder="1" applyAlignment="1">
      <alignment horizontal="left" vertical="center"/>
    </xf>
    <xf numFmtId="0" fontId="113" fillId="0" borderId="153" xfId="0" applyFont="1" applyBorder="1" applyAlignment="1">
      <alignment horizontal="center" vertical="center" wrapText="1"/>
    </xf>
    <xf numFmtId="0" fontId="113" fillId="0" borderId="91" xfId="0" applyFont="1" applyBorder="1" applyAlignment="1">
      <alignment horizontal="center" vertical="center" wrapText="1"/>
    </xf>
    <xf numFmtId="0" fontId="0" fillId="0" borderId="10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13" xfId="0" applyBorder="1" applyAlignment="1">
      <alignment horizontal="center" vertical="center"/>
    </xf>
    <xf numFmtId="0" fontId="0" fillId="0" borderId="64" xfId="0" applyBorder="1" applyAlignment="1">
      <alignment horizontal="center" vertical="center"/>
    </xf>
    <xf numFmtId="0" fontId="0" fillId="0" borderId="103" xfId="0"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0" fillId="0" borderId="101" xfId="0" applyBorder="1" applyAlignment="1">
      <alignment horizontal="center" vertical="center" wrapText="1"/>
    </xf>
    <xf numFmtId="0" fontId="0" fillId="0" borderId="6" xfId="0" applyBorder="1" applyAlignment="1">
      <alignment horizontal="center"/>
    </xf>
    <xf numFmtId="0" fontId="0" fillId="0" borderId="54" xfId="0" applyBorder="1" applyAlignment="1">
      <alignment horizontal="center" vertical="center"/>
    </xf>
    <xf numFmtId="0" fontId="0" fillId="0" borderId="153" xfId="0" applyBorder="1" applyAlignment="1">
      <alignment horizontal="center" vertical="center"/>
    </xf>
    <xf numFmtId="0" fontId="0" fillId="0" borderId="91" xfId="0" applyBorder="1" applyAlignment="1">
      <alignment horizontal="center" vertical="center"/>
    </xf>
    <xf numFmtId="0" fontId="0" fillId="0" borderId="153" xfId="0" applyBorder="1" applyAlignment="1" applyProtection="1">
      <alignment vertical="center"/>
      <protection locked="0" hidden="1"/>
    </xf>
    <xf numFmtId="0" fontId="0" fillId="0" borderId="91" xfId="0" applyBorder="1" applyAlignment="1" applyProtection="1">
      <alignment vertical="center"/>
      <protection locked="0" hidden="1"/>
    </xf>
    <xf numFmtId="14" fontId="0" fillId="0" borderId="54" xfId="0" applyNumberFormat="1" applyBorder="1" applyAlignment="1">
      <alignment horizontal="center" vertical="center"/>
    </xf>
    <xf numFmtId="0" fontId="0" fillId="0" borderId="153" xfId="0" applyBorder="1" applyAlignment="1" applyProtection="1">
      <alignment horizontal="center" vertical="center"/>
      <protection locked="0" hidden="1"/>
    </xf>
    <xf numFmtId="0" fontId="0" fillId="0" borderId="91" xfId="0" applyBorder="1" applyAlignment="1" applyProtection="1">
      <alignment horizontal="center" vertical="center"/>
      <protection locked="0" hidden="1"/>
    </xf>
    <xf numFmtId="0" fontId="164" fillId="0" borderId="0" xfId="0" applyFont="1" applyAlignment="1">
      <alignment horizontal="left" vertical="center"/>
    </xf>
    <xf numFmtId="0" fontId="110" fillId="0" borderId="0" xfId="0" applyFont="1" applyAlignment="1">
      <alignment horizontal="right"/>
    </xf>
    <xf numFmtId="49" fontId="5" fillId="0" borderId="56" xfId="7" applyNumberFormat="1" applyFont="1" applyBorder="1" applyAlignment="1" applyProtection="1">
      <alignment horizontal="left" vertical="center"/>
      <protection locked="0" hidden="1"/>
    </xf>
    <xf numFmtId="49" fontId="0" fillId="0" borderId="131" xfId="0" applyNumberFormat="1" applyBorder="1" applyProtection="1">
      <alignment vertical="center"/>
      <protection locked="0"/>
    </xf>
    <xf numFmtId="49" fontId="5" fillId="0" borderId="131" xfId="7" applyNumberFormat="1" applyFont="1" applyBorder="1" applyAlignment="1" applyProtection="1">
      <alignment horizontal="left" vertical="center"/>
      <protection locked="0" hidden="1"/>
    </xf>
    <xf numFmtId="0" fontId="197" fillId="0" borderId="104" xfId="7" applyFont="1" applyBorder="1" applyAlignment="1">
      <alignment horizontal="left" vertical="center"/>
    </xf>
    <xf numFmtId="0" fontId="197" fillId="0" borderId="87" xfId="7" applyFont="1" applyBorder="1" applyAlignment="1">
      <alignment horizontal="left" vertical="center"/>
    </xf>
    <xf numFmtId="0" fontId="197" fillId="0" borderId="93" xfId="7" applyFont="1" applyBorder="1" applyAlignment="1">
      <alignment horizontal="left" vertical="center"/>
    </xf>
    <xf numFmtId="0" fontId="197" fillId="0" borderId="118" xfId="7" applyFont="1" applyBorder="1" applyAlignment="1">
      <alignment horizontal="left" vertical="center"/>
    </xf>
    <xf numFmtId="0" fontId="197" fillId="0" borderId="119" xfId="7" applyFont="1" applyBorder="1" applyAlignment="1">
      <alignment horizontal="left" vertical="center"/>
    </xf>
    <xf numFmtId="0" fontId="197" fillId="0" borderId="59" xfId="7" applyFont="1" applyBorder="1" applyAlignment="1">
      <alignment horizontal="left" vertical="center"/>
    </xf>
    <xf numFmtId="0" fontId="5" fillId="9" borderId="132" xfId="7" applyFont="1" applyFill="1" applyBorder="1" applyAlignment="1">
      <alignment horizontal="center" vertical="center" shrinkToFit="1"/>
    </xf>
    <xf numFmtId="0" fontId="0" fillId="9" borderId="5" xfId="0" applyFill="1" applyBorder="1" applyAlignment="1">
      <alignment horizontal="center" vertical="center" shrinkToFit="1"/>
    </xf>
    <xf numFmtId="0" fontId="39" fillId="0" borderId="0" xfId="8" applyFont="1" applyAlignment="1">
      <alignment horizontal="center" vertical="center"/>
    </xf>
    <xf numFmtId="49" fontId="5" fillId="0" borderId="141" xfId="7" applyNumberFormat="1" applyFont="1" applyBorder="1" applyAlignment="1" applyProtection="1">
      <alignment horizontal="left" vertical="center"/>
      <protection locked="0" hidden="1"/>
    </xf>
    <xf numFmtId="49" fontId="5" fillId="0" borderId="142" xfId="7" applyNumberFormat="1" applyFont="1" applyBorder="1" applyAlignment="1" applyProtection="1">
      <alignment horizontal="left" vertical="center"/>
      <protection locked="0" hidden="1"/>
    </xf>
    <xf numFmtId="0" fontId="0" fillId="9" borderId="112" xfId="0" applyFill="1" applyBorder="1" applyAlignment="1">
      <alignment horizontal="center" vertical="center" shrinkToFit="1"/>
    </xf>
    <xf numFmtId="0" fontId="194" fillId="0" borderId="0" xfId="7" applyFont="1" applyAlignment="1">
      <alignment horizontal="left" vertical="center"/>
    </xf>
    <xf numFmtId="0" fontId="63" fillId="0" borderId="0" xfId="7" applyFont="1" applyAlignment="1">
      <alignment horizontal="center" vertical="center"/>
    </xf>
    <xf numFmtId="0" fontId="163" fillId="0" borderId="101" xfId="0" applyFont="1" applyBorder="1" applyAlignment="1">
      <alignment horizontal="center" vertical="center" wrapText="1"/>
    </xf>
    <xf numFmtId="0" fontId="163" fillId="0" borderId="113" xfId="0" applyFont="1" applyBorder="1" applyAlignment="1">
      <alignment horizontal="center" vertical="center"/>
    </xf>
    <xf numFmtId="0" fontId="0" fillId="0" borderId="153" xfId="0" applyBorder="1" applyAlignment="1" applyProtection="1">
      <alignment horizontal="center"/>
      <protection locked="0" hidden="1"/>
    </xf>
    <xf numFmtId="0" fontId="0" fillId="0" borderId="91" xfId="0" applyBorder="1" applyAlignment="1" applyProtection="1">
      <alignment horizontal="center"/>
      <protection locked="0" hidden="1"/>
    </xf>
    <xf numFmtId="178" fontId="110" fillId="0" borderId="0" xfId="0" applyNumberFormat="1" applyFont="1" applyAlignment="1" applyProtection="1">
      <alignment horizontal="center" vertical="center"/>
      <protection locked="0"/>
    </xf>
    <xf numFmtId="0" fontId="113" fillId="0" borderId="0" xfId="0" applyFont="1" applyAlignment="1">
      <alignment horizontal="center" vertical="center"/>
    </xf>
    <xf numFmtId="0" fontId="113" fillId="0" borderId="0" xfId="0" applyFont="1" applyAlignment="1" applyProtection="1">
      <alignment horizontal="center" vertical="center"/>
      <protection locked="0"/>
    </xf>
    <xf numFmtId="0" fontId="110" fillId="0" borderId="0" xfId="0" applyFont="1" applyAlignment="1">
      <alignment horizontal="center" vertical="center"/>
    </xf>
    <xf numFmtId="179" fontId="110" fillId="0" borderId="0" xfId="0" applyNumberFormat="1" applyFont="1" applyAlignment="1" applyProtection="1">
      <alignment horizontal="center" vertical="center"/>
      <protection locked="0"/>
    </xf>
    <xf numFmtId="0" fontId="110" fillId="0" borderId="0" xfId="0" applyFont="1" applyAlignment="1" applyProtection="1">
      <alignment horizontal="center" vertical="center"/>
      <protection locked="0"/>
    </xf>
    <xf numFmtId="0" fontId="114" fillId="0" borderId="0" xfId="0" applyFont="1" applyAlignment="1" applyProtection="1">
      <alignment horizontal="right" vertical="center"/>
      <protection locked="0"/>
    </xf>
    <xf numFmtId="0" fontId="114" fillId="0" borderId="0" xfId="0" applyFont="1" applyAlignment="1" applyProtection="1">
      <alignment horizontal="center" vertical="center"/>
      <protection locked="0"/>
    </xf>
    <xf numFmtId="0" fontId="112" fillId="0" borderId="64" xfId="0" applyFont="1" applyBorder="1" applyAlignment="1">
      <alignment horizontal="center" vertical="center"/>
    </xf>
    <xf numFmtId="0" fontId="112" fillId="0" borderId="64" xfId="0" applyFont="1" applyBorder="1" applyAlignment="1">
      <alignment horizontal="center" vertical="center" shrinkToFit="1"/>
    </xf>
    <xf numFmtId="0" fontId="112" fillId="0" borderId="64" xfId="0" applyFont="1" applyBorder="1" applyAlignment="1">
      <alignment horizontal="left" vertical="center"/>
    </xf>
    <xf numFmtId="0" fontId="0" fillId="0" borderId="64" xfId="0" applyBorder="1" applyAlignment="1" applyProtection="1">
      <alignment horizontal="center" vertical="center"/>
      <protection locked="0"/>
    </xf>
    <xf numFmtId="179" fontId="0" fillId="0" borderId="64" xfId="0" applyNumberFormat="1" applyBorder="1" applyAlignment="1" applyProtection="1">
      <alignment horizontal="center" vertical="center"/>
      <protection locked="0"/>
    </xf>
    <xf numFmtId="56" fontId="110" fillId="0" borderId="64" xfId="0" applyNumberFormat="1" applyFont="1" applyBorder="1" applyAlignment="1">
      <alignment horizontal="center" vertical="center"/>
    </xf>
    <xf numFmtId="0" fontId="114" fillId="0" borderId="0" xfId="0" applyFont="1" applyAlignment="1">
      <alignment horizontal="center" vertical="center"/>
    </xf>
    <xf numFmtId="0" fontId="129" fillId="0" borderId="0" xfId="0" applyFont="1" applyAlignment="1">
      <alignment horizontal="center" vertical="center"/>
    </xf>
    <xf numFmtId="0" fontId="130" fillId="0" borderId="0" xfId="1" applyFont="1" applyAlignment="1" applyProtection="1">
      <alignment horizontal="center" vertical="center"/>
    </xf>
    <xf numFmtId="0" fontId="93" fillId="10" borderId="107" xfId="0" applyFont="1" applyFill="1" applyBorder="1" applyAlignment="1">
      <alignment horizontal="center" vertical="center"/>
    </xf>
    <xf numFmtId="0" fontId="93" fillId="10" borderId="108" xfId="0" applyFont="1" applyFill="1" applyBorder="1" applyAlignment="1">
      <alignment horizontal="center" vertical="center"/>
    </xf>
    <xf numFmtId="0" fontId="93" fillId="10" borderId="109" xfId="0" applyFont="1" applyFill="1" applyBorder="1" applyAlignment="1">
      <alignment horizontal="center" vertical="center"/>
    </xf>
    <xf numFmtId="0" fontId="93" fillId="10" borderId="110" xfId="0" applyFont="1" applyFill="1" applyBorder="1" applyAlignment="1">
      <alignment horizontal="center" vertical="center"/>
    </xf>
    <xf numFmtId="0" fontId="93" fillId="10" borderId="4" xfId="0" applyFont="1" applyFill="1" applyBorder="1" applyAlignment="1">
      <alignment horizontal="center" vertical="center"/>
    </xf>
    <xf numFmtId="0" fontId="93" fillId="10" borderId="111" xfId="0" applyFont="1" applyFill="1" applyBorder="1" applyAlignment="1">
      <alignment horizontal="center" vertical="center"/>
    </xf>
    <xf numFmtId="0" fontId="154" fillId="15" borderId="0" xfId="0" applyFont="1" applyFill="1" applyAlignment="1">
      <alignment horizontal="center" vertical="center"/>
    </xf>
    <xf numFmtId="0" fontId="152" fillId="0" borderId="104" xfId="0" applyFont="1" applyBorder="1" applyAlignment="1">
      <alignment horizontal="center" vertical="center"/>
    </xf>
    <xf numFmtId="0" fontId="152" fillId="0" borderId="118" xfId="0" applyFont="1" applyBorder="1" applyAlignment="1">
      <alignment horizontal="center" vertical="center"/>
    </xf>
    <xf numFmtId="0" fontId="152" fillId="0" borderId="143" xfId="0" applyFont="1" applyBorder="1" applyAlignment="1">
      <alignment horizontal="center" vertical="center"/>
    </xf>
    <xf numFmtId="0" fontId="152" fillId="0" borderId="108" xfId="0" applyFont="1" applyBorder="1" applyAlignment="1">
      <alignment horizontal="center" vertical="center"/>
    </xf>
    <xf numFmtId="0" fontId="152" fillId="0" borderId="109" xfId="0" applyFont="1" applyBorder="1" applyAlignment="1">
      <alignment horizontal="center" vertical="center"/>
    </xf>
    <xf numFmtId="0" fontId="152" fillId="0" borderId="128" xfId="0" applyFont="1" applyBorder="1" applyAlignment="1">
      <alignment horizontal="center" vertical="center"/>
    </xf>
    <xf numFmtId="0" fontId="152" fillId="0" borderId="4" xfId="0" applyFont="1" applyBorder="1" applyAlignment="1">
      <alignment horizontal="center" vertical="center"/>
    </xf>
    <xf numFmtId="0" fontId="152" fillId="0" borderId="111" xfId="0" applyFont="1" applyBorder="1" applyAlignment="1">
      <alignment horizontal="center" vertical="center"/>
    </xf>
    <xf numFmtId="0" fontId="152" fillId="0" borderId="89" xfId="0" applyFont="1" applyBorder="1" applyAlignment="1">
      <alignment horizontal="center" vertical="center"/>
    </xf>
    <xf numFmtId="0" fontId="152" fillId="0" borderId="144" xfId="0" applyFont="1" applyBorder="1" applyAlignment="1">
      <alignment horizontal="center" vertical="center"/>
    </xf>
    <xf numFmtId="0" fontId="152" fillId="0" borderId="116" xfId="0" applyFont="1" applyBorder="1" applyAlignment="1">
      <alignment horizontal="center" vertical="center"/>
    </xf>
    <xf numFmtId="0" fontId="152" fillId="0" borderId="120" xfId="0" applyFont="1" applyBorder="1" applyAlignment="1">
      <alignment horizontal="center" vertical="center"/>
    </xf>
    <xf numFmtId="0" fontId="152" fillId="0" borderId="147" xfId="0" applyFont="1" applyBorder="1" applyAlignment="1">
      <alignment horizontal="center" vertical="center"/>
    </xf>
    <xf numFmtId="0" fontId="152" fillId="0" borderId="121" xfId="0" applyFont="1" applyBorder="1" applyAlignment="1">
      <alignment horizontal="center" vertical="center"/>
    </xf>
    <xf numFmtId="0" fontId="152" fillId="0" borderId="86" xfId="0" applyFont="1" applyBorder="1" applyAlignment="1">
      <alignment horizontal="center" vertical="center"/>
    </xf>
    <xf numFmtId="0" fontId="152" fillId="0" borderId="102" xfId="0" applyFont="1" applyBorder="1" applyAlignment="1">
      <alignment horizontal="center" vertical="center"/>
    </xf>
    <xf numFmtId="0" fontId="152" fillId="0" borderId="88" xfId="0" applyFont="1" applyBorder="1" applyAlignment="1">
      <alignment horizontal="center" vertical="center"/>
    </xf>
    <xf numFmtId="0" fontId="152" fillId="0" borderId="152" xfId="0" applyFont="1" applyBorder="1" applyAlignment="1">
      <alignment horizontal="center" vertical="center"/>
    </xf>
    <xf numFmtId="0" fontId="152" fillId="0" borderId="155" xfId="0" applyFont="1" applyBorder="1" applyAlignment="1">
      <alignment horizontal="center" vertical="center"/>
    </xf>
    <xf numFmtId="0" fontId="152" fillId="0" borderId="156" xfId="0" applyFont="1" applyBorder="1" applyAlignment="1">
      <alignment horizontal="center" vertical="center"/>
    </xf>
    <xf numFmtId="0" fontId="152" fillId="0" borderId="35" xfId="0" applyFont="1" applyBorder="1" applyAlignment="1">
      <alignment horizontal="center" vertical="center"/>
    </xf>
    <xf numFmtId="0" fontId="152" fillId="0" borderId="157" xfId="0" applyFont="1" applyBorder="1" applyAlignment="1">
      <alignment horizontal="center" vertical="center"/>
    </xf>
    <xf numFmtId="0" fontId="152" fillId="0" borderId="92" xfId="0" applyFont="1" applyBorder="1" applyAlignment="1">
      <alignment horizontal="center" vertical="center"/>
    </xf>
    <xf numFmtId="0" fontId="78" fillId="0" borderId="68" xfId="0" applyFont="1" applyBorder="1" applyAlignment="1">
      <alignment horizontal="center" vertical="center"/>
    </xf>
    <xf numFmtId="0" fontId="78" fillId="0" borderId="0" xfId="0" applyFont="1" applyAlignment="1">
      <alignment horizontal="center" vertical="center"/>
    </xf>
    <xf numFmtId="0" fontId="28" fillId="0" borderId="84" xfId="0" applyFont="1" applyBorder="1" applyAlignment="1">
      <alignment horizontal="center" vertical="center"/>
    </xf>
    <xf numFmtId="14" fontId="5" fillId="0" borderId="165" xfId="0" applyNumberFormat="1" applyFont="1" applyBorder="1" applyAlignment="1" applyProtection="1">
      <alignment horizontal="center" vertical="center"/>
      <protection locked="0"/>
    </xf>
    <xf numFmtId="0" fontId="5" fillId="0" borderId="163" xfId="0" applyFont="1" applyBorder="1" applyProtection="1">
      <alignment vertical="center"/>
      <protection locked="0"/>
    </xf>
    <xf numFmtId="14" fontId="5" fillId="0" borderId="163" xfId="0" applyNumberFormat="1" applyFont="1" applyBorder="1" applyAlignment="1" applyProtection="1">
      <alignment horizontal="center" vertical="center"/>
      <protection locked="0"/>
    </xf>
    <xf numFmtId="0" fontId="97" fillId="0" borderId="0" xfId="0" applyFont="1" applyAlignment="1">
      <alignment vertical="center"/>
    </xf>
  </cellXfs>
  <cellStyles count="17">
    <cellStyle name="ハイパーリンク" xfId="1" builtinId="8"/>
    <cellStyle name="桁区切り" xfId="2" builtinId="6"/>
    <cellStyle name="桁区切り 2" xfId="3"/>
    <cellStyle name="桁区切り 2 2" xfId="15"/>
    <cellStyle name="桁区切り 3" xfId="14"/>
    <cellStyle name="標準" xfId="0" builtinId="0"/>
    <cellStyle name="標準 2" xfId="4"/>
    <cellStyle name="標準 2 2" xfId="16"/>
    <cellStyle name="標準 3" xfId="5"/>
    <cellStyle name="標準 4" xfId="6"/>
    <cellStyle name="標準 5" xfId="7"/>
    <cellStyle name="標準 6" xfId="8"/>
    <cellStyle name="標準 7" xfId="9"/>
    <cellStyle name="標準 8" xfId="10"/>
    <cellStyle name="標準 9" xfId="11"/>
    <cellStyle name="標準_Sheet1" xfId="12"/>
    <cellStyle name="標準_旧NANS21出雲陸上データ" xfId="13"/>
  </cellStyles>
  <dxfs count="4">
    <dxf>
      <font>
        <color theme="0"/>
      </font>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0A0393"/>
      <color rgb="FFFCBAFA"/>
      <color rgb="FFFF33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22522;&#26412;&#24773;&#22577;!A1"/></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32207;&#25324;&#30003;&#36796;&#26360;!Print_Area"/><Relationship Id="rId7" Type="http://schemas.openxmlformats.org/officeDocument/2006/relationships/image" Target="../media/image3.png"/><Relationship Id="rId2" Type="http://schemas.openxmlformats.org/officeDocument/2006/relationships/hyperlink" Target="#&#30007;&#23376;&#21517;&#31807;!A1"/><Relationship Id="rId1" Type="http://schemas.openxmlformats.org/officeDocument/2006/relationships/hyperlink" Target="#&#22899;&#23376;&#21517;&#31807;!A1"/><Relationship Id="rId6" Type="http://schemas.openxmlformats.org/officeDocument/2006/relationships/hyperlink" Target="#&#22522;&#26412;&#24773;&#22577;!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490401</xdr:colOff>
      <xdr:row>23</xdr:row>
      <xdr:rowOff>121505</xdr:rowOff>
    </xdr:from>
    <xdr:to>
      <xdr:col>18</xdr:col>
      <xdr:colOff>509443</xdr:colOff>
      <xdr:row>28</xdr:row>
      <xdr:rowOff>3536</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xmlns="" id="{00000000-0008-0000-0100-000008000000}"/>
            </a:ext>
          </a:extLst>
        </xdr:cNvPr>
        <xdr:cNvSpPr/>
      </xdr:nvSpPr>
      <xdr:spPr>
        <a:xfrm>
          <a:off x="9223465" y="3478387"/>
          <a:ext cx="3792335" cy="756900"/>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300"/>
            </a:lnSpc>
          </a:pPr>
          <a:r>
            <a:rPr kumimoji="1" lang="ja-JP" altLang="en-US" sz="2000" b="1">
              <a:solidFill>
                <a:srgbClr val="FF0000"/>
              </a:solidFill>
            </a:rPr>
            <a:t>基本情報入力シートへ</a:t>
          </a:r>
        </a:p>
      </xdr:txBody>
    </xdr:sp>
    <xdr:clientData/>
  </xdr:twoCellAnchor>
  <mc:AlternateContent xmlns:mc="http://schemas.openxmlformats.org/markup-compatibility/2006">
    <mc:Choice xmlns:a14="http://schemas.microsoft.com/office/drawing/2010/main" Requires="a14">
      <xdr:twoCellAnchor>
        <xdr:from>
          <xdr:col>13</xdr:col>
          <xdr:colOff>180975</xdr:colOff>
          <xdr:row>33</xdr:row>
          <xdr:rowOff>9525</xdr:rowOff>
        </xdr:from>
        <xdr:to>
          <xdr:col>17</xdr:col>
          <xdr:colOff>257175</xdr:colOff>
          <xdr:row>38</xdr:row>
          <xdr:rowOff>0</xdr:rowOff>
        </xdr:to>
        <xdr:sp macro="" textlink="">
          <xdr:nvSpPr>
            <xdr:cNvPr id="66968" name="Button 1432" hidden="1">
              <a:extLst>
                <a:ext uri="{63B3BB69-23CF-44E3-9099-C40C66FF867C}">
                  <a14:compatExt spid="_x0000_s66968"/>
                </a:ext>
              </a:extLst>
            </xdr:cNvPr>
            <xdr:cNvSpPr/>
          </xdr:nvSpPr>
          <xdr:spPr>
            <a:xfrm>
              <a:off x="0" y="0"/>
              <a:ext cx="0" cy="0"/>
            </a:xfrm>
            <a:prstGeom prst="rect">
              <a:avLst/>
            </a:prstGeom>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総括申込書印刷ボタン</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6</xdr:col>
      <xdr:colOff>437197</xdr:colOff>
      <xdr:row>0</xdr:row>
      <xdr:rowOff>42862</xdr:rowOff>
    </xdr:from>
    <xdr:to>
      <xdr:col>9</xdr:col>
      <xdr:colOff>520082</xdr:colOff>
      <xdr:row>2</xdr:row>
      <xdr:rowOff>109537</xdr:rowOff>
    </xdr:to>
    <xdr:sp macro="" textlink="">
      <xdr:nvSpPr>
        <xdr:cNvPr id="3" name="AutoShape 1316">
          <a:hlinkClick xmlns:r="http://schemas.openxmlformats.org/officeDocument/2006/relationships" r:id="rId1"/>
          <a:extLst>
            <a:ext uri="{FF2B5EF4-FFF2-40B4-BE49-F238E27FC236}">
              <a16:creationId xmlns:a16="http://schemas.microsoft.com/office/drawing/2014/main" xmlns="" id="{00000000-0008-0000-0800-000003000000}"/>
            </a:ext>
          </a:extLst>
        </xdr:cNvPr>
        <xdr:cNvSpPr>
          <a:spLocks noChangeArrowheads="1"/>
        </xdr:cNvSpPr>
      </xdr:nvSpPr>
      <xdr:spPr bwMode="auto">
        <a:xfrm>
          <a:off x="4572000" y="47625"/>
          <a:ext cx="2143125"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女子申込一覧へ</a:t>
          </a:r>
        </a:p>
      </xdr:txBody>
    </xdr:sp>
    <xdr:clientData fPrintsWithSheet="0"/>
  </xdr:twoCellAnchor>
  <xdr:twoCellAnchor editAs="absolute">
    <xdr:from>
      <xdr:col>3</xdr:col>
      <xdr:colOff>260032</xdr:colOff>
      <xdr:row>0</xdr:row>
      <xdr:rowOff>42862</xdr:rowOff>
    </xdr:from>
    <xdr:to>
      <xdr:col>6</xdr:col>
      <xdr:colOff>333755</xdr:colOff>
      <xdr:row>2</xdr:row>
      <xdr:rowOff>111125</xdr:rowOff>
    </xdr:to>
    <xdr:sp macro="" textlink="">
      <xdr:nvSpPr>
        <xdr:cNvPr id="4" name="AutoShape 1316">
          <a:hlinkClick xmlns:r="http://schemas.openxmlformats.org/officeDocument/2006/relationships" r:id="rId2"/>
          <a:extLst>
            <a:ext uri="{FF2B5EF4-FFF2-40B4-BE49-F238E27FC236}">
              <a16:creationId xmlns:a16="http://schemas.microsoft.com/office/drawing/2014/main" xmlns="" id="{00000000-0008-0000-0800-000004000000}"/>
            </a:ext>
          </a:extLst>
        </xdr:cNvPr>
        <xdr:cNvSpPr>
          <a:spLocks noChangeArrowheads="1"/>
        </xdr:cNvSpPr>
      </xdr:nvSpPr>
      <xdr:spPr bwMode="auto">
        <a:xfrm>
          <a:off x="2333625" y="47625"/>
          <a:ext cx="2141538" cy="411163"/>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男子申込一覧へ</a:t>
          </a:r>
        </a:p>
      </xdr:txBody>
    </xdr:sp>
    <xdr:clientData fPrintsWithSheet="0"/>
  </xdr:twoCellAnchor>
  <xdr:twoCellAnchor editAs="absolute">
    <xdr:from>
      <xdr:col>0</xdr:col>
      <xdr:colOff>113347</xdr:colOff>
      <xdr:row>0</xdr:row>
      <xdr:rowOff>42862</xdr:rowOff>
    </xdr:from>
    <xdr:to>
      <xdr:col>3</xdr:col>
      <xdr:colOff>174794</xdr:colOff>
      <xdr:row>2</xdr:row>
      <xdr:rowOff>109537</xdr:rowOff>
    </xdr:to>
    <xdr:sp macro="" textlink="">
      <xdr:nvSpPr>
        <xdr:cNvPr id="5" name="AutoShape 1313">
          <a:hlinkClick xmlns:r="http://schemas.openxmlformats.org/officeDocument/2006/relationships" r:id="rId3"/>
          <a:extLst>
            <a:ext uri="{FF2B5EF4-FFF2-40B4-BE49-F238E27FC236}">
              <a16:creationId xmlns:a16="http://schemas.microsoft.com/office/drawing/2014/main" xmlns="" id="{00000000-0008-0000-0800-000005000000}"/>
            </a:ext>
          </a:extLst>
        </xdr:cNvPr>
        <xdr:cNvSpPr>
          <a:spLocks noChangeArrowheads="1"/>
        </xdr:cNvSpPr>
      </xdr:nvSpPr>
      <xdr:spPr bwMode="auto">
        <a:xfrm>
          <a:off x="114300" y="47625"/>
          <a:ext cx="2131218"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lnSpc>
              <a:spcPts val="1900"/>
            </a:lnSpc>
            <a:defRPr sz="1000"/>
          </a:pPr>
          <a:r>
            <a:rPr lang="ja-JP" altLang="en-US" sz="1600" b="1" i="0" u="none" strike="noStrike" baseline="0">
              <a:solidFill>
                <a:srgbClr val="000000"/>
              </a:solidFill>
              <a:latin typeface="ＭＳ Ｐゴシック"/>
              <a:ea typeface="ＭＳ Ｐゴシック"/>
            </a:rPr>
            <a:t>総括申込書へ</a:t>
          </a:r>
          <a:endParaRPr lang="en-US" altLang="ja-JP" sz="1600" b="1" i="0" u="none" strike="noStrike" baseline="0">
            <a:solidFill>
              <a:srgbClr val="000000"/>
            </a:solidFill>
            <a:latin typeface="ＭＳ Ｐゴシック"/>
            <a:ea typeface="ＭＳ Ｐゴシック"/>
          </a:endParaRPr>
        </a:p>
      </xdr:txBody>
    </xdr:sp>
    <xdr:clientData fPrintsWithSheet="0"/>
  </xdr:twoCellAnchor>
  <xdr:twoCellAnchor editAs="oneCell">
    <xdr:from>
      <xdr:col>0</xdr:col>
      <xdr:colOff>323850</xdr:colOff>
      <xdr:row>33</xdr:row>
      <xdr:rowOff>38100</xdr:rowOff>
    </xdr:from>
    <xdr:to>
      <xdr:col>5</xdr:col>
      <xdr:colOff>204788</xdr:colOff>
      <xdr:row>45</xdr:row>
      <xdr:rowOff>38100</xdr:rowOff>
    </xdr:to>
    <xdr:pic>
      <xdr:nvPicPr>
        <xdr:cNvPr id="77649" name="Picture 18">
          <a:extLst>
            <a:ext uri="{FF2B5EF4-FFF2-40B4-BE49-F238E27FC236}">
              <a16:creationId xmlns:a16="http://schemas.microsoft.com/office/drawing/2014/main" xmlns="" id="{00000000-0008-0000-0800-0000512F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85" t="30339" r="49049" b="27605"/>
        <a:stretch>
          <a:fillRect/>
        </a:stretch>
      </xdr:blipFill>
      <xdr:spPr bwMode="auto">
        <a:xfrm>
          <a:off x="323850" y="5381625"/>
          <a:ext cx="311943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233363</xdr:colOff>
      <xdr:row>24</xdr:row>
      <xdr:rowOff>142875</xdr:rowOff>
    </xdr:from>
    <xdr:to>
      <xdr:col>7</xdr:col>
      <xdr:colOff>161925</xdr:colOff>
      <xdr:row>37</xdr:row>
      <xdr:rowOff>19050</xdr:rowOff>
    </xdr:to>
    <xdr:pic>
      <xdr:nvPicPr>
        <xdr:cNvPr id="77650" name="Picture 24">
          <a:extLst>
            <a:ext uri="{FF2B5EF4-FFF2-40B4-BE49-F238E27FC236}">
              <a16:creationId xmlns:a16="http://schemas.microsoft.com/office/drawing/2014/main" xmlns="" id="{00000000-0008-0000-0800-0000522F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9297" t="45801" r="34453" b="21289"/>
        <a:stretch>
          <a:fillRect/>
        </a:stretch>
      </xdr:blipFill>
      <xdr:spPr bwMode="auto">
        <a:xfrm>
          <a:off x="3471863" y="4029075"/>
          <a:ext cx="1223962"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295275</xdr:colOff>
      <xdr:row>27</xdr:row>
      <xdr:rowOff>142875</xdr:rowOff>
    </xdr:from>
    <xdr:to>
      <xdr:col>5</xdr:col>
      <xdr:colOff>361950</xdr:colOff>
      <xdr:row>30</xdr:row>
      <xdr:rowOff>90488</xdr:rowOff>
    </xdr:to>
    <xdr:sp macro="" textlink="">
      <xdr:nvSpPr>
        <xdr:cNvPr id="77651" name="Line 25">
          <a:extLst>
            <a:ext uri="{FF2B5EF4-FFF2-40B4-BE49-F238E27FC236}">
              <a16:creationId xmlns:a16="http://schemas.microsoft.com/office/drawing/2014/main" xmlns="" id="{00000000-0008-0000-0800-0000532F0100}"/>
            </a:ext>
          </a:extLst>
        </xdr:cNvPr>
        <xdr:cNvSpPr>
          <a:spLocks noChangeShapeType="1"/>
        </xdr:cNvSpPr>
      </xdr:nvSpPr>
      <xdr:spPr bwMode="auto">
        <a:xfrm flipV="1">
          <a:off x="2886075" y="4514850"/>
          <a:ext cx="714375" cy="433388"/>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61913</xdr:colOff>
      <xdr:row>33</xdr:row>
      <xdr:rowOff>52388</xdr:rowOff>
    </xdr:from>
    <xdr:to>
      <xdr:col>0</xdr:col>
      <xdr:colOff>414338</xdr:colOff>
      <xdr:row>36</xdr:row>
      <xdr:rowOff>142875</xdr:rowOff>
    </xdr:to>
    <xdr:sp macro="" textlink="">
      <xdr:nvSpPr>
        <xdr:cNvPr id="77652" name="Freeform 26">
          <a:extLst>
            <a:ext uri="{FF2B5EF4-FFF2-40B4-BE49-F238E27FC236}">
              <a16:creationId xmlns:a16="http://schemas.microsoft.com/office/drawing/2014/main" xmlns="" id="{00000000-0008-0000-0800-0000542F0100}"/>
            </a:ext>
          </a:extLst>
        </xdr:cNvPr>
        <xdr:cNvSpPr>
          <a:spLocks/>
        </xdr:cNvSpPr>
      </xdr:nvSpPr>
      <xdr:spPr bwMode="auto">
        <a:xfrm>
          <a:off x="61913" y="5395913"/>
          <a:ext cx="352425" cy="576262"/>
        </a:xfrm>
        <a:custGeom>
          <a:avLst/>
          <a:gdLst>
            <a:gd name="T0" fmla="*/ 2147483646 w 39"/>
            <a:gd name="T1" fmla="*/ 0 h 96"/>
            <a:gd name="T2" fmla="*/ 2147483646 w 39"/>
            <a:gd name="T3" fmla="*/ 2147483646 h 96"/>
            <a:gd name="T4" fmla="*/ 2147483646 w 39"/>
            <a:gd name="T5" fmla="*/ 2147483646 h 96"/>
            <a:gd name="T6" fmla="*/ 0 60000 65536"/>
            <a:gd name="T7" fmla="*/ 0 60000 65536"/>
            <a:gd name="T8" fmla="*/ 0 60000 65536"/>
            <a:gd name="T9" fmla="*/ 0 w 39"/>
            <a:gd name="T10" fmla="*/ 0 h 96"/>
            <a:gd name="T11" fmla="*/ 39 w 39"/>
            <a:gd name="T12" fmla="*/ 96 h 96"/>
          </a:gdLst>
          <a:ahLst/>
          <a:cxnLst>
            <a:cxn ang="T6">
              <a:pos x="T0" y="T1"/>
            </a:cxn>
            <a:cxn ang="T7">
              <a:pos x="T2" y="T3"/>
            </a:cxn>
            <a:cxn ang="T8">
              <a:pos x="T4" y="T5"/>
            </a:cxn>
          </a:cxnLst>
          <a:rect l="T9" t="T10" r="T11" b="T12"/>
          <a:pathLst>
            <a:path w="39" h="96">
              <a:moveTo>
                <a:pt x="20" y="0"/>
              </a:moveTo>
              <a:cubicBezTo>
                <a:pt x="10" y="23"/>
                <a:pt x="0" y="47"/>
                <a:pt x="3" y="63"/>
              </a:cubicBezTo>
              <a:cubicBezTo>
                <a:pt x="6" y="79"/>
                <a:pt x="22" y="87"/>
                <a:pt x="39" y="96"/>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457200</xdr:colOff>
      <xdr:row>36</xdr:row>
      <xdr:rowOff>152400</xdr:rowOff>
    </xdr:from>
    <xdr:to>
      <xdr:col>0</xdr:col>
      <xdr:colOff>495300</xdr:colOff>
      <xdr:row>37</xdr:row>
      <xdr:rowOff>0</xdr:rowOff>
    </xdr:to>
    <xdr:sp macro="" textlink="">
      <xdr:nvSpPr>
        <xdr:cNvPr id="77653" name="Line 27">
          <a:extLst>
            <a:ext uri="{FF2B5EF4-FFF2-40B4-BE49-F238E27FC236}">
              <a16:creationId xmlns:a16="http://schemas.microsoft.com/office/drawing/2014/main" xmlns="" id="{00000000-0008-0000-0800-0000552F0100}"/>
            </a:ext>
          </a:extLst>
        </xdr:cNvPr>
        <xdr:cNvSpPr>
          <a:spLocks noChangeShapeType="1"/>
        </xdr:cNvSpPr>
      </xdr:nvSpPr>
      <xdr:spPr bwMode="auto">
        <a:xfrm>
          <a:off x="457200" y="5981700"/>
          <a:ext cx="38100" cy="95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223838</xdr:colOff>
      <xdr:row>32</xdr:row>
      <xdr:rowOff>19050</xdr:rowOff>
    </xdr:from>
    <xdr:to>
      <xdr:col>0</xdr:col>
      <xdr:colOff>585788</xdr:colOff>
      <xdr:row>33</xdr:row>
      <xdr:rowOff>61913</xdr:rowOff>
    </xdr:to>
    <xdr:sp macro="" textlink="">
      <xdr:nvSpPr>
        <xdr:cNvPr id="77654" name="Line 29">
          <a:extLst>
            <a:ext uri="{FF2B5EF4-FFF2-40B4-BE49-F238E27FC236}">
              <a16:creationId xmlns:a16="http://schemas.microsoft.com/office/drawing/2014/main" xmlns="" id="{00000000-0008-0000-0800-0000562F0100}"/>
            </a:ext>
          </a:extLst>
        </xdr:cNvPr>
        <xdr:cNvSpPr>
          <a:spLocks noChangeShapeType="1"/>
        </xdr:cNvSpPr>
      </xdr:nvSpPr>
      <xdr:spPr bwMode="auto">
        <a:xfrm flipH="1">
          <a:off x="223838" y="5200650"/>
          <a:ext cx="361950" cy="20478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433388</xdr:colOff>
      <xdr:row>32</xdr:row>
      <xdr:rowOff>9525</xdr:rowOff>
    </xdr:from>
    <xdr:to>
      <xdr:col>1</xdr:col>
      <xdr:colOff>423863</xdr:colOff>
      <xdr:row>32</xdr:row>
      <xdr:rowOff>9525</xdr:rowOff>
    </xdr:to>
    <xdr:sp macro="" textlink="">
      <xdr:nvSpPr>
        <xdr:cNvPr id="77655" name="Line 30">
          <a:extLst>
            <a:ext uri="{FF2B5EF4-FFF2-40B4-BE49-F238E27FC236}">
              <a16:creationId xmlns:a16="http://schemas.microsoft.com/office/drawing/2014/main" xmlns="" id="{00000000-0008-0000-0800-0000572F0100}"/>
            </a:ext>
          </a:extLst>
        </xdr:cNvPr>
        <xdr:cNvSpPr>
          <a:spLocks noChangeShapeType="1"/>
        </xdr:cNvSpPr>
      </xdr:nvSpPr>
      <xdr:spPr bwMode="auto">
        <a:xfrm>
          <a:off x="433388" y="5191125"/>
          <a:ext cx="6381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32</xdr:row>
      <xdr:rowOff>9525</xdr:rowOff>
    </xdr:from>
    <xdr:to>
      <xdr:col>2</xdr:col>
      <xdr:colOff>533400</xdr:colOff>
      <xdr:row>32</xdr:row>
      <xdr:rowOff>9525</xdr:rowOff>
    </xdr:to>
    <xdr:sp macro="" textlink="">
      <xdr:nvSpPr>
        <xdr:cNvPr id="77656" name="Line 32">
          <a:extLst>
            <a:ext uri="{FF2B5EF4-FFF2-40B4-BE49-F238E27FC236}">
              <a16:creationId xmlns:a16="http://schemas.microsoft.com/office/drawing/2014/main" xmlns="" id="{00000000-0008-0000-0800-0000582F0100}"/>
            </a:ext>
          </a:extLst>
        </xdr:cNvPr>
        <xdr:cNvSpPr>
          <a:spLocks noChangeShapeType="1"/>
        </xdr:cNvSpPr>
      </xdr:nvSpPr>
      <xdr:spPr bwMode="auto">
        <a:xfrm>
          <a:off x="1304925" y="5191125"/>
          <a:ext cx="5238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280988</xdr:colOff>
      <xdr:row>32</xdr:row>
      <xdr:rowOff>52388</xdr:rowOff>
    </xdr:from>
    <xdr:to>
      <xdr:col>3</xdr:col>
      <xdr:colOff>604838</xdr:colOff>
      <xdr:row>43</xdr:row>
      <xdr:rowOff>100013</xdr:rowOff>
    </xdr:to>
    <xdr:sp macro="" textlink="">
      <xdr:nvSpPr>
        <xdr:cNvPr id="77657" name="Line 33">
          <a:extLst>
            <a:ext uri="{FF2B5EF4-FFF2-40B4-BE49-F238E27FC236}">
              <a16:creationId xmlns:a16="http://schemas.microsoft.com/office/drawing/2014/main" xmlns="" id="{00000000-0008-0000-0800-0000592F0100}"/>
            </a:ext>
          </a:extLst>
        </xdr:cNvPr>
        <xdr:cNvSpPr>
          <a:spLocks noChangeShapeType="1"/>
        </xdr:cNvSpPr>
      </xdr:nvSpPr>
      <xdr:spPr bwMode="auto">
        <a:xfrm>
          <a:off x="1576388" y="5233988"/>
          <a:ext cx="971550" cy="18288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354330</xdr:colOff>
      <xdr:row>14</xdr:row>
      <xdr:rowOff>61912</xdr:rowOff>
    </xdr:from>
    <xdr:to>
      <xdr:col>0</xdr:col>
      <xdr:colOff>534352</xdr:colOff>
      <xdr:row>15</xdr:row>
      <xdr:rowOff>119062</xdr:rowOff>
    </xdr:to>
    <xdr:sp macro="" textlink="">
      <xdr:nvSpPr>
        <xdr:cNvPr id="11298" name="WordArt 34">
          <a:extLst>
            <a:ext uri="{FF2B5EF4-FFF2-40B4-BE49-F238E27FC236}">
              <a16:creationId xmlns:a16="http://schemas.microsoft.com/office/drawing/2014/main" xmlns="" id="{00000000-0008-0000-0800-0000222C0000}"/>
            </a:ext>
          </a:extLst>
        </xdr:cNvPr>
        <xdr:cNvSpPr>
          <a:spLocks noChangeArrowheads="1" noChangeShapeType="1" noTextEdit="1"/>
        </xdr:cNvSpPr>
      </xdr:nvSpPr>
      <xdr:spPr bwMode="auto">
        <a:xfrm>
          <a:off x="3714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①</a:t>
          </a:r>
        </a:p>
      </xdr:txBody>
    </xdr:sp>
    <xdr:clientData/>
  </xdr:twoCellAnchor>
  <xdr:twoCellAnchor>
    <xdr:from>
      <xdr:col>1</xdr:col>
      <xdr:colOff>94297</xdr:colOff>
      <xdr:row>14</xdr:row>
      <xdr:rowOff>61912</xdr:rowOff>
    </xdr:from>
    <xdr:to>
      <xdr:col>1</xdr:col>
      <xdr:colOff>284457</xdr:colOff>
      <xdr:row>15</xdr:row>
      <xdr:rowOff>119062</xdr:rowOff>
    </xdr:to>
    <xdr:sp macro="" textlink="">
      <xdr:nvSpPr>
        <xdr:cNvPr id="11299" name="WordArt 35">
          <a:extLst>
            <a:ext uri="{FF2B5EF4-FFF2-40B4-BE49-F238E27FC236}">
              <a16:creationId xmlns:a16="http://schemas.microsoft.com/office/drawing/2014/main" xmlns="" id="{00000000-0008-0000-0800-0000232C0000}"/>
            </a:ext>
          </a:extLst>
        </xdr:cNvPr>
        <xdr:cNvSpPr>
          <a:spLocks noChangeArrowheads="1" noChangeShapeType="1" noTextEdit="1"/>
        </xdr:cNvSpPr>
      </xdr:nvSpPr>
      <xdr:spPr bwMode="auto">
        <a:xfrm>
          <a:off x="7905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②</a:t>
          </a:r>
        </a:p>
      </xdr:txBody>
    </xdr:sp>
    <xdr:clientData/>
  </xdr:twoCellAnchor>
  <xdr:twoCellAnchor>
    <xdr:from>
      <xdr:col>2</xdr:col>
      <xdr:colOff>30480</xdr:colOff>
      <xdr:row>14</xdr:row>
      <xdr:rowOff>61912</xdr:rowOff>
    </xdr:from>
    <xdr:to>
      <xdr:col>2</xdr:col>
      <xdr:colOff>210502</xdr:colOff>
      <xdr:row>15</xdr:row>
      <xdr:rowOff>119062</xdr:rowOff>
    </xdr:to>
    <xdr:sp macro="" textlink="">
      <xdr:nvSpPr>
        <xdr:cNvPr id="11300" name="WordArt 36">
          <a:extLst>
            <a:ext uri="{FF2B5EF4-FFF2-40B4-BE49-F238E27FC236}">
              <a16:creationId xmlns:a16="http://schemas.microsoft.com/office/drawing/2014/main" xmlns="" id="{00000000-0008-0000-0800-0000242C0000}"/>
            </a:ext>
          </a:extLst>
        </xdr:cNvPr>
        <xdr:cNvSpPr>
          <a:spLocks noChangeArrowheads="1" noChangeShapeType="1" noTextEdit="1"/>
        </xdr:cNvSpPr>
      </xdr:nvSpPr>
      <xdr:spPr bwMode="auto">
        <a:xfrm>
          <a:off x="14001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③</a:t>
          </a:r>
        </a:p>
      </xdr:txBody>
    </xdr:sp>
    <xdr:clientData/>
  </xdr:twoCellAnchor>
  <xdr:twoCellAnchor>
    <xdr:from>
      <xdr:col>2</xdr:col>
      <xdr:colOff>368617</xdr:colOff>
      <xdr:row>14</xdr:row>
      <xdr:rowOff>61912</xdr:rowOff>
    </xdr:from>
    <xdr:to>
      <xdr:col>2</xdr:col>
      <xdr:colOff>565670</xdr:colOff>
      <xdr:row>15</xdr:row>
      <xdr:rowOff>119062</xdr:rowOff>
    </xdr:to>
    <xdr:sp macro="" textlink="">
      <xdr:nvSpPr>
        <xdr:cNvPr id="11301" name="WordArt 37">
          <a:extLst>
            <a:ext uri="{FF2B5EF4-FFF2-40B4-BE49-F238E27FC236}">
              <a16:creationId xmlns:a16="http://schemas.microsoft.com/office/drawing/2014/main" xmlns="" id="{00000000-0008-0000-0800-0000252C0000}"/>
            </a:ext>
          </a:extLst>
        </xdr:cNvPr>
        <xdr:cNvSpPr>
          <a:spLocks noChangeArrowheads="1" noChangeShapeType="1" noTextEdit="1"/>
        </xdr:cNvSpPr>
      </xdr:nvSpPr>
      <xdr:spPr bwMode="auto">
        <a:xfrm>
          <a:off x="1771650"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④</a:t>
          </a:r>
        </a:p>
      </xdr:txBody>
    </xdr:sp>
    <xdr:clientData/>
  </xdr:twoCellAnchor>
  <xdr:twoCellAnchor>
    <xdr:from>
      <xdr:col>3</xdr:col>
      <xdr:colOff>30480</xdr:colOff>
      <xdr:row>15</xdr:row>
      <xdr:rowOff>120967</xdr:rowOff>
    </xdr:from>
    <xdr:to>
      <xdr:col>3</xdr:col>
      <xdr:colOff>210502</xdr:colOff>
      <xdr:row>17</xdr:row>
      <xdr:rowOff>11430</xdr:rowOff>
    </xdr:to>
    <xdr:sp macro="" textlink="">
      <xdr:nvSpPr>
        <xdr:cNvPr id="11302" name="WordArt 38">
          <a:extLst>
            <a:ext uri="{FF2B5EF4-FFF2-40B4-BE49-F238E27FC236}">
              <a16:creationId xmlns:a16="http://schemas.microsoft.com/office/drawing/2014/main" xmlns="" id="{00000000-0008-0000-0800-0000262C0000}"/>
            </a:ext>
          </a:extLst>
        </xdr:cNvPr>
        <xdr:cNvSpPr>
          <a:spLocks noChangeArrowheads="1" noChangeShapeType="1" noTextEdit="1"/>
        </xdr:cNvSpPr>
      </xdr:nvSpPr>
      <xdr:spPr bwMode="auto">
        <a:xfrm>
          <a:off x="208597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520065</xdr:colOff>
      <xdr:row>15</xdr:row>
      <xdr:rowOff>120967</xdr:rowOff>
    </xdr:from>
    <xdr:to>
      <xdr:col>4</xdr:col>
      <xdr:colOff>44839</xdr:colOff>
      <xdr:row>17</xdr:row>
      <xdr:rowOff>11430</xdr:rowOff>
    </xdr:to>
    <xdr:sp macro="" textlink="">
      <xdr:nvSpPr>
        <xdr:cNvPr id="11303" name="WordArt 39">
          <a:extLst>
            <a:ext uri="{FF2B5EF4-FFF2-40B4-BE49-F238E27FC236}">
              <a16:creationId xmlns:a16="http://schemas.microsoft.com/office/drawing/2014/main" xmlns="" id="{00000000-0008-0000-0800-0000272C0000}"/>
            </a:ext>
          </a:extLst>
        </xdr:cNvPr>
        <xdr:cNvSpPr>
          <a:spLocks noChangeArrowheads="1" noChangeShapeType="1" noTextEdit="1"/>
        </xdr:cNvSpPr>
      </xdr:nvSpPr>
      <xdr:spPr bwMode="auto">
        <a:xfrm>
          <a:off x="26003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11</xdr:col>
      <xdr:colOff>260032</xdr:colOff>
      <xdr:row>14</xdr:row>
      <xdr:rowOff>61912</xdr:rowOff>
    </xdr:from>
    <xdr:to>
      <xdr:col>11</xdr:col>
      <xdr:colOff>446722</xdr:colOff>
      <xdr:row>15</xdr:row>
      <xdr:rowOff>119062</xdr:rowOff>
    </xdr:to>
    <xdr:sp macro="" textlink="">
      <xdr:nvSpPr>
        <xdr:cNvPr id="11305" name="WordArt 41">
          <a:extLst>
            <a:ext uri="{FF2B5EF4-FFF2-40B4-BE49-F238E27FC236}">
              <a16:creationId xmlns:a16="http://schemas.microsoft.com/office/drawing/2014/main" xmlns="" id="{00000000-0008-0000-0800-0000292C0000}"/>
            </a:ext>
          </a:extLst>
        </xdr:cNvPr>
        <xdr:cNvSpPr>
          <a:spLocks noChangeArrowheads="1" noChangeShapeType="1" noTextEdit="1"/>
        </xdr:cNvSpPr>
      </xdr:nvSpPr>
      <xdr:spPr bwMode="auto">
        <a:xfrm>
          <a:off x="782002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⑧</a:t>
          </a:r>
        </a:p>
      </xdr:txBody>
    </xdr:sp>
    <xdr:clientData/>
  </xdr:twoCellAnchor>
  <xdr:twoCellAnchor>
    <xdr:from>
      <xdr:col>8</xdr:col>
      <xdr:colOff>574357</xdr:colOff>
      <xdr:row>15</xdr:row>
      <xdr:rowOff>120967</xdr:rowOff>
    </xdr:from>
    <xdr:to>
      <xdr:col>9</xdr:col>
      <xdr:colOff>123379</xdr:colOff>
      <xdr:row>17</xdr:row>
      <xdr:rowOff>11430</xdr:rowOff>
    </xdr:to>
    <xdr:sp macro="" textlink="">
      <xdr:nvSpPr>
        <xdr:cNvPr id="11307" name="WordArt 43">
          <a:extLst>
            <a:ext uri="{FF2B5EF4-FFF2-40B4-BE49-F238E27FC236}">
              <a16:creationId xmlns:a16="http://schemas.microsoft.com/office/drawing/2014/main" xmlns="" id="{00000000-0008-0000-0800-00002B2C0000}"/>
            </a:ext>
          </a:extLst>
        </xdr:cNvPr>
        <xdr:cNvSpPr>
          <a:spLocks noChangeArrowheads="1" noChangeShapeType="1" noTextEdit="1"/>
        </xdr:cNvSpPr>
      </xdr:nvSpPr>
      <xdr:spPr bwMode="auto">
        <a:xfrm>
          <a:off x="6096000"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9</xdr:col>
      <xdr:colOff>406717</xdr:colOff>
      <xdr:row>15</xdr:row>
      <xdr:rowOff>120967</xdr:rowOff>
    </xdr:from>
    <xdr:to>
      <xdr:col>9</xdr:col>
      <xdr:colOff>595365</xdr:colOff>
      <xdr:row>17</xdr:row>
      <xdr:rowOff>11430</xdr:rowOff>
    </xdr:to>
    <xdr:sp macro="" textlink="">
      <xdr:nvSpPr>
        <xdr:cNvPr id="11308" name="WordArt 44">
          <a:extLst>
            <a:ext uri="{FF2B5EF4-FFF2-40B4-BE49-F238E27FC236}">
              <a16:creationId xmlns:a16="http://schemas.microsoft.com/office/drawing/2014/main" xmlns="" id="{00000000-0008-0000-0800-00002C2C0000}"/>
            </a:ext>
          </a:extLst>
        </xdr:cNvPr>
        <xdr:cNvSpPr>
          <a:spLocks noChangeArrowheads="1" noChangeShapeType="1" noTextEdit="1"/>
        </xdr:cNvSpPr>
      </xdr:nvSpPr>
      <xdr:spPr bwMode="auto">
        <a:xfrm>
          <a:off x="66008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6</xdr:col>
      <xdr:colOff>423863</xdr:colOff>
      <xdr:row>39</xdr:row>
      <xdr:rowOff>90488</xdr:rowOff>
    </xdr:from>
    <xdr:to>
      <xdr:col>7</xdr:col>
      <xdr:colOff>214313</xdr:colOff>
      <xdr:row>41</xdr:row>
      <xdr:rowOff>100013</xdr:rowOff>
    </xdr:to>
    <xdr:sp macro="" textlink="">
      <xdr:nvSpPr>
        <xdr:cNvPr id="77667" name="Freeform 49">
          <a:extLst>
            <a:ext uri="{FF2B5EF4-FFF2-40B4-BE49-F238E27FC236}">
              <a16:creationId xmlns:a16="http://schemas.microsoft.com/office/drawing/2014/main" xmlns="" id="{00000000-0008-0000-0800-0000632F0100}"/>
            </a:ext>
          </a:extLst>
        </xdr:cNvPr>
        <xdr:cNvSpPr>
          <a:spLocks/>
        </xdr:cNvSpPr>
      </xdr:nvSpPr>
      <xdr:spPr bwMode="auto">
        <a:xfrm>
          <a:off x="4310063" y="6405563"/>
          <a:ext cx="438150" cy="333375"/>
        </a:xfrm>
        <a:custGeom>
          <a:avLst/>
          <a:gdLst>
            <a:gd name="T0" fmla="*/ 2147483646 w 49"/>
            <a:gd name="T1" fmla="*/ 2147483646 h 37"/>
            <a:gd name="T2" fmla="*/ 2147483646 w 49"/>
            <a:gd name="T3" fmla="*/ 2147483646 h 37"/>
            <a:gd name="T4" fmla="*/ 2147483646 w 49"/>
            <a:gd name="T5" fmla="*/ 0 h 37"/>
            <a:gd name="T6" fmla="*/ 0 60000 65536"/>
            <a:gd name="T7" fmla="*/ 0 60000 65536"/>
            <a:gd name="T8" fmla="*/ 0 60000 65536"/>
            <a:gd name="T9" fmla="*/ 0 w 49"/>
            <a:gd name="T10" fmla="*/ 0 h 37"/>
            <a:gd name="T11" fmla="*/ 49 w 49"/>
            <a:gd name="T12" fmla="*/ 37 h 37"/>
          </a:gdLst>
          <a:ahLst/>
          <a:cxnLst>
            <a:cxn ang="T6">
              <a:pos x="T0" y="T1"/>
            </a:cxn>
            <a:cxn ang="T7">
              <a:pos x="T2" y="T3"/>
            </a:cxn>
            <a:cxn ang="T8">
              <a:pos x="T4" y="T5"/>
            </a:cxn>
          </a:cxnLst>
          <a:rect l="T9" t="T10" r="T11" b="T12"/>
          <a:pathLst>
            <a:path w="49" h="37">
              <a:moveTo>
                <a:pt x="49" y="37"/>
              </a:moveTo>
              <a:cubicBezTo>
                <a:pt x="26" y="32"/>
                <a:pt x="4" y="28"/>
                <a:pt x="2" y="22"/>
              </a:cubicBezTo>
              <a:cubicBezTo>
                <a:pt x="0" y="16"/>
                <a:pt x="18" y="8"/>
                <a:pt x="36" y="0"/>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39</xdr:row>
      <xdr:rowOff>52388</xdr:rowOff>
    </xdr:from>
    <xdr:to>
      <xdr:col>7</xdr:col>
      <xdr:colOff>161925</xdr:colOff>
      <xdr:row>39</xdr:row>
      <xdr:rowOff>95250</xdr:rowOff>
    </xdr:to>
    <xdr:sp macro="" textlink="">
      <xdr:nvSpPr>
        <xdr:cNvPr id="77668" name="Line 50">
          <a:extLst>
            <a:ext uri="{FF2B5EF4-FFF2-40B4-BE49-F238E27FC236}">
              <a16:creationId xmlns:a16="http://schemas.microsoft.com/office/drawing/2014/main" xmlns="" id="{00000000-0008-0000-0800-0000642F0100}"/>
            </a:ext>
          </a:extLst>
        </xdr:cNvPr>
        <xdr:cNvSpPr>
          <a:spLocks noChangeShapeType="1"/>
        </xdr:cNvSpPr>
      </xdr:nvSpPr>
      <xdr:spPr bwMode="auto">
        <a:xfrm flipV="1">
          <a:off x="4614863" y="6367463"/>
          <a:ext cx="80962" cy="42862"/>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363855</xdr:colOff>
      <xdr:row>15</xdr:row>
      <xdr:rowOff>135255</xdr:rowOff>
    </xdr:from>
    <xdr:to>
      <xdr:col>4</xdr:col>
      <xdr:colOff>554015</xdr:colOff>
      <xdr:row>17</xdr:row>
      <xdr:rowOff>28568</xdr:rowOff>
    </xdr:to>
    <xdr:sp macro="" textlink="">
      <xdr:nvSpPr>
        <xdr:cNvPr id="32" name="WordArt 38">
          <a:extLst>
            <a:ext uri="{FF2B5EF4-FFF2-40B4-BE49-F238E27FC236}">
              <a16:creationId xmlns:a16="http://schemas.microsoft.com/office/drawing/2014/main" xmlns="" id="{00000000-0008-0000-0800-000020000000}"/>
            </a:ext>
          </a:extLst>
        </xdr:cNvPr>
        <xdr:cNvSpPr>
          <a:spLocks noChangeArrowheads="1" noChangeShapeType="1" noTextEdit="1"/>
        </xdr:cNvSpPr>
      </xdr:nvSpPr>
      <xdr:spPr bwMode="auto">
        <a:xfrm>
          <a:off x="31242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5</xdr:col>
      <xdr:colOff>177165</xdr:colOff>
      <xdr:row>15</xdr:row>
      <xdr:rowOff>135255</xdr:rowOff>
    </xdr:from>
    <xdr:to>
      <xdr:col>5</xdr:col>
      <xdr:colOff>366662</xdr:colOff>
      <xdr:row>17</xdr:row>
      <xdr:rowOff>28568</xdr:rowOff>
    </xdr:to>
    <xdr:sp macro="" textlink="">
      <xdr:nvSpPr>
        <xdr:cNvPr id="33" name="WordArt 39">
          <a:extLst>
            <a:ext uri="{FF2B5EF4-FFF2-40B4-BE49-F238E27FC236}">
              <a16:creationId xmlns:a16="http://schemas.microsoft.com/office/drawing/2014/main" xmlns="" id="{00000000-0008-0000-0800-000021000000}"/>
            </a:ext>
          </a:extLst>
        </xdr:cNvPr>
        <xdr:cNvSpPr>
          <a:spLocks noChangeArrowheads="1" noChangeShapeType="1" noTextEdit="1"/>
        </xdr:cNvSpPr>
      </xdr:nvSpPr>
      <xdr:spPr bwMode="auto">
        <a:xfrm>
          <a:off x="36195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10</xdr:col>
      <xdr:colOff>1</xdr:colOff>
      <xdr:row>1</xdr:row>
      <xdr:rowOff>152400</xdr:rowOff>
    </xdr:from>
    <xdr:to>
      <xdr:col>10</xdr:col>
      <xdr:colOff>583567</xdr:colOff>
      <xdr:row>4</xdr:row>
      <xdr:rowOff>135354</xdr:rowOff>
    </xdr:to>
    <xdr:cxnSp macro="">
      <xdr:nvCxnSpPr>
        <xdr:cNvPr id="36" name="直線矢印コネクタ 35">
          <a:extLst>
            <a:ext uri="{FF2B5EF4-FFF2-40B4-BE49-F238E27FC236}">
              <a16:creationId xmlns:a16="http://schemas.microsoft.com/office/drawing/2014/main" xmlns="" id="{00000000-0008-0000-0800-000024000000}"/>
            </a:ext>
          </a:extLst>
        </xdr:cNvPr>
        <xdr:cNvCxnSpPr/>
      </xdr:nvCxnSpPr>
      <xdr:spPr>
        <a:xfrm rot="10800000" flipV="1">
          <a:off x="6858001" y="333375"/>
          <a:ext cx="619125" cy="4953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63817</xdr:colOff>
      <xdr:row>2</xdr:row>
      <xdr:rowOff>3808</xdr:rowOff>
    </xdr:from>
    <xdr:to>
      <xdr:col>10</xdr:col>
      <xdr:colOff>583710</xdr:colOff>
      <xdr:row>5</xdr:row>
      <xdr:rowOff>11539</xdr:rowOff>
    </xdr:to>
    <xdr:cxnSp macro="">
      <xdr:nvCxnSpPr>
        <xdr:cNvPr id="37" name="直線矢印コネクタ 36">
          <a:extLst>
            <a:ext uri="{FF2B5EF4-FFF2-40B4-BE49-F238E27FC236}">
              <a16:creationId xmlns:a16="http://schemas.microsoft.com/office/drawing/2014/main" xmlns="" id="{00000000-0008-0000-0800-000025000000}"/>
            </a:ext>
          </a:extLst>
        </xdr:cNvPr>
        <xdr:cNvCxnSpPr/>
      </xdr:nvCxnSpPr>
      <xdr:spPr>
        <a:xfrm rot="10800000" flipV="1">
          <a:off x="5553075" y="342898"/>
          <a:ext cx="1924050" cy="533401"/>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418148</xdr:colOff>
      <xdr:row>2</xdr:row>
      <xdr:rowOff>3809</xdr:rowOff>
    </xdr:from>
    <xdr:to>
      <xdr:col>10</xdr:col>
      <xdr:colOff>595444</xdr:colOff>
      <xdr:row>7</xdr:row>
      <xdr:rowOff>9525</xdr:rowOff>
    </xdr:to>
    <xdr:cxnSp macro="">
      <xdr:nvCxnSpPr>
        <xdr:cNvPr id="40" name="直線矢印コネクタ 39">
          <a:extLst>
            <a:ext uri="{FF2B5EF4-FFF2-40B4-BE49-F238E27FC236}">
              <a16:creationId xmlns:a16="http://schemas.microsoft.com/office/drawing/2014/main" xmlns="" id="{00000000-0008-0000-0800-000028000000}"/>
            </a:ext>
          </a:extLst>
        </xdr:cNvPr>
        <xdr:cNvCxnSpPr/>
      </xdr:nvCxnSpPr>
      <xdr:spPr>
        <a:xfrm rot="10800000" flipV="1">
          <a:off x="5934076" y="342899"/>
          <a:ext cx="1552575" cy="86677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293372</xdr:colOff>
      <xdr:row>2</xdr:row>
      <xdr:rowOff>0</xdr:rowOff>
    </xdr:from>
    <xdr:to>
      <xdr:col>10</xdr:col>
      <xdr:colOff>583884</xdr:colOff>
      <xdr:row>8</xdr:row>
      <xdr:rowOff>80963</xdr:rowOff>
    </xdr:to>
    <xdr:cxnSp macro="">
      <xdr:nvCxnSpPr>
        <xdr:cNvPr id="43" name="直線矢印コネクタ 42">
          <a:extLst>
            <a:ext uri="{FF2B5EF4-FFF2-40B4-BE49-F238E27FC236}">
              <a16:creationId xmlns:a16="http://schemas.microsoft.com/office/drawing/2014/main" xmlns="" id="{00000000-0008-0000-0800-00002B000000}"/>
            </a:ext>
          </a:extLst>
        </xdr:cNvPr>
        <xdr:cNvCxnSpPr/>
      </xdr:nvCxnSpPr>
      <xdr:spPr>
        <a:xfrm rot="10800000" flipV="1">
          <a:off x="5800727" y="342900"/>
          <a:ext cx="1676399" cy="111442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177166</xdr:colOff>
      <xdr:row>2</xdr:row>
      <xdr:rowOff>38097</xdr:rowOff>
    </xdr:from>
    <xdr:to>
      <xdr:col>10</xdr:col>
      <xdr:colOff>564872</xdr:colOff>
      <xdr:row>10</xdr:row>
      <xdr:rowOff>119061</xdr:rowOff>
    </xdr:to>
    <xdr:cxnSp macro="">
      <xdr:nvCxnSpPr>
        <xdr:cNvPr id="45" name="直線矢印コネクタ 44">
          <a:extLst>
            <a:ext uri="{FF2B5EF4-FFF2-40B4-BE49-F238E27FC236}">
              <a16:creationId xmlns:a16="http://schemas.microsoft.com/office/drawing/2014/main" xmlns="" id="{00000000-0008-0000-0800-00002D000000}"/>
            </a:ext>
          </a:extLst>
        </xdr:cNvPr>
        <xdr:cNvCxnSpPr/>
      </xdr:nvCxnSpPr>
      <xdr:spPr>
        <a:xfrm rot="10800000" flipV="1">
          <a:off x="3619501" y="380997"/>
          <a:ext cx="3838577" cy="1457327"/>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491491</xdr:colOff>
      <xdr:row>2</xdr:row>
      <xdr:rowOff>9525</xdr:rowOff>
    </xdr:from>
    <xdr:to>
      <xdr:col>10</xdr:col>
      <xdr:colOff>585788</xdr:colOff>
      <xdr:row>9</xdr:row>
      <xdr:rowOff>101947</xdr:rowOff>
    </xdr:to>
    <xdr:cxnSp macro="">
      <xdr:nvCxnSpPr>
        <xdr:cNvPr id="47" name="直線矢印コネクタ 46">
          <a:extLst>
            <a:ext uri="{FF2B5EF4-FFF2-40B4-BE49-F238E27FC236}">
              <a16:creationId xmlns:a16="http://schemas.microsoft.com/office/drawing/2014/main" xmlns="" id="{00000000-0008-0000-0800-00002F000000}"/>
            </a:ext>
          </a:extLst>
        </xdr:cNvPr>
        <xdr:cNvCxnSpPr/>
      </xdr:nvCxnSpPr>
      <xdr:spPr>
        <a:xfrm rot="10800000" flipV="1">
          <a:off x="1209676" y="352425"/>
          <a:ext cx="6276975" cy="12954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94297</xdr:colOff>
      <xdr:row>16</xdr:row>
      <xdr:rowOff>119061</xdr:rowOff>
    </xdr:from>
    <xdr:to>
      <xdr:col>15</xdr:col>
      <xdr:colOff>574427</xdr:colOff>
      <xdr:row>23</xdr:row>
      <xdr:rowOff>82904</xdr:rowOff>
    </xdr:to>
    <xdr:sp macro="" textlink="">
      <xdr:nvSpPr>
        <xdr:cNvPr id="53" name="AutoShape 1453">
          <a:extLst>
            <a:ext uri="{FF2B5EF4-FFF2-40B4-BE49-F238E27FC236}">
              <a16:creationId xmlns:a16="http://schemas.microsoft.com/office/drawing/2014/main" xmlns="" id="{00000000-0008-0000-0800-000035000000}"/>
            </a:ext>
          </a:extLst>
        </xdr:cNvPr>
        <xdr:cNvSpPr>
          <a:spLocks noChangeArrowheads="1"/>
        </xdr:cNvSpPr>
      </xdr:nvSpPr>
      <xdr:spPr bwMode="auto">
        <a:xfrm>
          <a:off x="6962775" y="2867024"/>
          <a:ext cx="3933825" cy="1171575"/>
        </a:xfrm>
        <a:prstGeom prst="roundRect">
          <a:avLst>
            <a:gd name="adj" fmla="val 16667"/>
          </a:avLst>
        </a:prstGeom>
        <a:solidFill>
          <a:srgbClr val="FF0000"/>
        </a:solidFill>
        <a:ln w="9525">
          <a:solidFill>
            <a:srgbClr val="000000"/>
          </a:solidFill>
          <a:round/>
          <a:headEnd/>
          <a:tailEnd/>
        </a:ln>
      </xdr:spPr>
      <xdr:txBody>
        <a:bodyPr vertOverflow="clip" wrap="square" lIns="36576" tIns="22860" rIns="36576" bIns="22860" anchor="ctr" upright="1"/>
        <a:lstStyle/>
        <a:p>
          <a:pPr algn="l" rtl="0">
            <a:lnSpc>
              <a:spcPts val="18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申込ファイルを作成する場合は必ず</a:t>
          </a:r>
          <a:endParaRPr lang="en-US" altLang="ja-JP" sz="1600" b="1" i="0" u="none" strike="noStrike" baseline="0">
            <a:solidFill>
              <a:srgbClr val="FFFFFF"/>
            </a:solidFill>
            <a:latin typeface="ＭＳ Ｐゴシック"/>
            <a:ea typeface="ＭＳ Ｐゴシック"/>
          </a:endParaRPr>
        </a:p>
        <a:p>
          <a:pPr algn="l" rtl="0">
            <a:lnSpc>
              <a:spcPts val="19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申込ファイルを作成して終了」ボタンを</a:t>
          </a:r>
          <a:endParaRPr lang="en-US" altLang="ja-JP" sz="1600" b="1" i="0" u="none" strike="noStrike" baseline="0">
            <a:solidFill>
              <a:srgbClr val="FFFFFF"/>
            </a:solidFill>
            <a:latin typeface="ＭＳ Ｐゴシック"/>
            <a:ea typeface="ＭＳ Ｐゴシック"/>
          </a:endParaRPr>
        </a:p>
        <a:p>
          <a:pPr algn="l" rtl="0">
            <a:lnSpc>
              <a:spcPts val="1800"/>
            </a:lnSpc>
            <a:defRPr sz="1000"/>
          </a:pPr>
          <a:r>
            <a:rPr lang="ja-JP" altLang="en-US" sz="1600" b="1" i="0" u="none" strike="noStrike" baseline="0">
              <a:solidFill>
                <a:srgbClr val="FFFFFF"/>
              </a:solidFill>
              <a:latin typeface="ＭＳ Ｐゴシック"/>
              <a:ea typeface="ＭＳ Ｐゴシック"/>
            </a:rPr>
            <a:t>押してください。</a:t>
          </a:r>
        </a:p>
      </xdr:txBody>
    </xdr:sp>
    <xdr:clientData/>
  </xdr:twoCellAnchor>
  <xdr:twoCellAnchor>
    <xdr:from>
      <xdr:col>5</xdr:col>
      <xdr:colOff>94297</xdr:colOff>
      <xdr:row>8</xdr:row>
      <xdr:rowOff>142875</xdr:rowOff>
    </xdr:from>
    <xdr:to>
      <xdr:col>10</xdr:col>
      <xdr:colOff>94297</xdr:colOff>
      <xdr:row>20</xdr:row>
      <xdr:rowOff>16173</xdr:rowOff>
    </xdr:to>
    <xdr:cxnSp macro="">
      <xdr:nvCxnSpPr>
        <xdr:cNvPr id="55" name="直線矢印コネクタ 54">
          <a:extLst>
            <a:ext uri="{FF2B5EF4-FFF2-40B4-BE49-F238E27FC236}">
              <a16:creationId xmlns:a16="http://schemas.microsoft.com/office/drawing/2014/main" xmlns="" id="{00000000-0008-0000-0800-000037000000}"/>
            </a:ext>
          </a:extLst>
        </xdr:cNvPr>
        <xdr:cNvCxnSpPr>
          <a:stCxn id="53" idx="1"/>
        </xdr:cNvCxnSpPr>
      </xdr:nvCxnSpPr>
      <xdr:spPr>
        <a:xfrm rot="10800000">
          <a:off x="3533775" y="1524000"/>
          <a:ext cx="3429000" cy="1928812"/>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607695</xdr:colOff>
      <xdr:row>13</xdr:row>
      <xdr:rowOff>82867</xdr:rowOff>
    </xdr:from>
    <xdr:to>
      <xdr:col>4</xdr:col>
      <xdr:colOff>201002</xdr:colOff>
      <xdr:row>15</xdr:row>
      <xdr:rowOff>11430</xdr:rowOff>
    </xdr:to>
    <xdr:sp macro="" textlink="">
      <xdr:nvSpPr>
        <xdr:cNvPr id="42" name="角丸四角形 41">
          <a:extLst>
            <a:ext uri="{FF2B5EF4-FFF2-40B4-BE49-F238E27FC236}">
              <a16:creationId xmlns:a16="http://schemas.microsoft.com/office/drawing/2014/main" xmlns="" id="{00000000-0008-0000-0800-00002A000000}"/>
            </a:ext>
          </a:extLst>
        </xdr:cNvPr>
        <xdr:cNvSpPr/>
      </xdr:nvSpPr>
      <xdr:spPr>
        <a:xfrm>
          <a:off x="20193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8</xdr:col>
      <xdr:colOff>501015</xdr:colOff>
      <xdr:row>13</xdr:row>
      <xdr:rowOff>82867</xdr:rowOff>
    </xdr:from>
    <xdr:to>
      <xdr:col>10</xdr:col>
      <xdr:colOff>94496</xdr:colOff>
      <xdr:row>15</xdr:row>
      <xdr:rowOff>11430</xdr:rowOff>
    </xdr:to>
    <xdr:sp macro="" textlink="">
      <xdr:nvSpPr>
        <xdr:cNvPr id="44" name="角丸四角形 43">
          <a:extLst>
            <a:ext uri="{FF2B5EF4-FFF2-40B4-BE49-F238E27FC236}">
              <a16:creationId xmlns:a16="http://schemas.microsoft.com/office/drawing/2014/main" xmlns="" id="{00000000-0008-0000-0800-00002C000000}"/>
            </a:ext>
          </a:extLst>
        </xdr:cNvPr>
        <xdr:cNvSpPr/>
      </xdr:nvSpPr>
      <xdr:spPr>
        <a:xfrm>
          <a:off x="60198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50"/>
            <a:t>使用しない</a:t>
          </a:r>
        </a:p>
      </xdr:txBody>
    </xdr:sp>
    <xdr:clientData/>
  </xdr:twoCellAnchor>
  <xdr:twoCellAnchor>
    <xdr:from>
      <xdr:col>7</xdr:col>
      <xdr:colOff>210502</xdr:colOff>
      <xdr:row>13</xdr:row>
      <xdr:rowOff>82867</xdr:rowOff>
    </xdr:from>
    <xdr:to>
      <xdr:col>8</xdr:col>
      <xdr:colOff>451373</xdr:colOff>
      <xdr:row>15</xdr:row>
      <xdr:rowOff>11430</xdr:rowOff>
    </xdr:to>
    <xdr:sp macro="" textlink="">
      <xdr:nvSpPr>
        <xdr:cNvPr id="46" name="角丸四角形 45">
          <a:extLst>
            <a:ext uri="{FF2B5EF4-FFF2-40B4-BE49-F238E27FC236}">
              <a16:creationId xmlns:a16="http://schemas.microsoft.com/office/drawing/2014/main" xmlns="" id="{00000000-0008-0000-0800-00002E000000}"/>
            </a:ext>
          </a:extLst>
        </xdr:cNvPr>
        <xdr:cNvSpPr/>
      </xdr:nvSpPr>
      <xdr:spPr>
        <a:xfrm>
          <a:off x="50292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リレー</a:t>
          </a:r>
        </a:p>
      </xdr:txBody>
    </xdr:sp>
    <xdr:clientData/>
  </xdr:twoCellAnchor>
  <xdr:twoCellAnchor>
    <xdr:from>
      <xdr:col>5</xdr:col>
      <xdr:colOff>564832</xdr:colOff>
      <xdr:row>13</xdr:row>
      <xdr:rowOff>82867</xdr:rowOff>
    </xdr:from>
    <xdr:to>
      <xdr:col>7</xdr:col>
      <xdr:colOff>157574</xdr:colOff>
      <xdr:row>15</xdr:row>
      <xdr:rowOff>11430</xdr:rowOff>
    </xdr:to>
    <xdr:sp macro="" textlink="">
      <xdr:nvSpPr>
        <xdr:cNvPr id="48" name="角丸四角形 47">
          <a:extLst>
            <a:ext uri="{FF2B5EF4-FFF2-40B4-BE49-F238E27FC236}">
              <a16:creationId xmlns:a16="http://schemas.microsoft.com/office/drawing/2014/main" xmlns="" id="{00000000-0008-0000-0800-000030000000}"/>
            </a:ext>
          </a:extLst>
        </xdr:cNvPr>
        <xdr:cNvSpPr/>
      </xdr:nvSpPr>
      <xdr:spPr>
        <a:xfrm>
          <a:off x="40290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t>使用しない</a:t>
          </a:r>
        </a:p>
      </xdr:txBody>
    </xdr:sp>
    <xdr:clientData/>
  </xdr:twoCellAnchor>
  <xdr:twoCellAnchor>
    <xdr:from>
      <xdr:col>4</xdr:col>
      <xdr:colOff>280987</xdr:colOff>
      <xdr:row>13</xdr:row>
      <xdr:rowOff>82867</xdr:rowOff>
    </xdr:from>
    <xdr:to>
      <xdr:col>5</xdr:col>
      <xdr:colOff>522009</xdr:colOff>
      <xdr:row>15</xdr:row>
      <xdr:rowOff>11430</xdr:rowOff>
    </xdr:to>
    <xdr:sp macro="" textlink="">
      <xdr:nvSpPr>
        <xdr:cNvPr id="49" name="角丸四角形 48">
          <a:extLst>
            <a:ext uri="{FF2B5EF4-FFF2-40B4-BE49-F238E27FC236}">
              <a16:creationId xmlns:a16="http://schemas.microsoft.com/office/drawing/2014/main" xmlns="" id="{00000000-0008-0000-0800-000031000000}"/>
            </a:ext>
          </a:extLst>
        </xdr:cNvPr>
        <xdr:cNvSpPr/>
      </xdr:nvSpPr>
      <xdr:spPr>
        <a:xfrm>
          <a:off x="30384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6</xdr:col>
      <xdr:colOff>9525</xdr:colOff>
      <xdr:row>15</xdr:row>
      <xdr:rowOff>135255</xdr:rowOff>
    </xdr:from>
    <xdr:to>
      <xdr:col>6</xdr:col>
      <xdr:colOff>198850</xdr:colOff>
      <xdr:row>17</xdr:row>
      <xdr:rowOff>28568</xdr:rowOff>
    </xdr:to>
    <xdr:sp macro="" textlink="">
      <xdr:nvSpPr>
        <xdr:cNvPr id="50" name="WordArt 38">
          <a:extLst>
            <a:ext uri="{FF2B5EF4-FFF2-40B4-BE49-F238E27FC236}">
              <a16:creationId xmlns:a16="http://schemas.microsoft.com/office/drawing/2014/main" xmlns="" id="{00000000-0008-0000-0800-000032000000}"/>
            </a:ext>
          </a:extLst>
        </xdr:cNvPr>
        <xdr:cNvSpPr>
          <a:spLocks noChangeArrowheads="1" noChangeShapeType="1" noTextEdit="1"/>
        </xdr:cNvSpPr>
      </xdr:nvSpPr>
      <xdr:spPr bwMode="auto">
        <a:xfrm>
          <a:off x="41243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6</xdr:col>
      <xdr:colOff>446722</xdr:colOff>
      <xdr:row>15</xdr:row>
      <xdr:rowOff>135255</xdr:rowOff>
    </xdr:from>
    <xdr:to>
      <xdr:col>6</xdr:col>
      <xdr:colOff>639748</xdr:colOff>
      <xdr:row>17</xdr:row>
      <xdr:rowOff>28568</xdr:rowOff>
    </xdr:to>
    <xdr:sp macro="" textlink="">
      <xdr:nvSpPr>
        <xdr:cNvPr id="51" name="WordArt 39">
          <a:extLst>
            <a:ext uri="{FF2B5EF4-FFF2-40B4-BE49-F238E27FC236}">
              <a16:creationId xmlns:a16="http://schemas.microsoft.com/office/drawing/2014/main" xmlns="" id="{00000000-0008-0000-0800-000033000000}"/>
            </a:ext>
          </a:extLst>
        </xdr:cNvPr>
        <xdr:cNvSpPr>
          <a:spLocks noChangeArrowheads="1" noChangeShapeType="1" noTextEdit="1"/>
        </xdr:cNvSpPr>
      </xdr:nvSpPr>
      <xdr:spPr bwMode="auto">
        <a:xfrm>
          <a:off x="459105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8</xdr:col>
      <xdr:colOff>113347</xdr:colOff>
      <xdr:row>15</xdr:row>
      <xdr:rowOff>135255</xdr:rowOff>
    </xdr:from>
    <xdr:to>
      <xdr:col>8</xdr:col>
      <xdr:colOff>293369</xdr:colOff>
      <xdr:row>17</xdr:row>
      <xdr:rowOff>28568</xdr:rowOff>
    </xdr:to>
    <xdr:sp macro="" textlink="">
      <xdr:nvSpPr>
        <xdr:cNvPr id="54" name="WordArt 39">
          <a:extLst>
            <a:ext uri="{FF2B5EF4-FFF2-40B4-BE49-F238E27FC236}">
              <a16:creationId xmlns:a16="http://schemas.microsoft.com/office/drawing/2014/main" xmlns="" id="{00000000-0008-0000-0800-000036000000}"/>
            </a:ext>
          </a:extLst>
        </xdr:cNvPr>
        <xdr:cNvSpPr>
          <a:spLocks noChangeArrowheads="1" noChangeShapeType="1" noTextEdit="1"/>
        </xdr:cNvSpPr>
      </xdr:nvSpPr>
      <xdr:spPr bwMode="auto">
        <a:xfrm>
          <a:off x="56007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7</xdr:col>
      <xdr:colOff>293370</xdr:colOff>
      <xdr:row>15</xdr:row>
      <xdr:rowOff>135255</xdr:rowOff>
    </xdr:from>
    <xdr:to>
      <xdr:col>7</xdr:col>
      <xdr:colOff>482695</xdr:colOff>
      <xdr:row>17</xdr:row>
      <xdr:rowOff>28568</xdr:rowOff>
    </xdr:to>
    <xdr:sp macro="" textlink="">
      <xdr:nvSpPr>
        <xdr:cNvPr id="57" name="WordArt 38">
          <a:extLst>
            <a:ext uri="{FF2B5EF4-FFF2-40B4-BE49-F238E27FC236}">
              <a16:creationId xmlns:a16="http://schemas.microsoft.com/office/drawing/2014/main" xmlns="" id="{00000000-0008-0000-0800-000039000000}"/>
            </a:ext>
          </a:extLst>
        </xdr:cNvPr>
        <xdr:cNvSpPr>
          <a:spLocks noChangeArrowheads="1" noChangeShapeType="1" noTextEdit="1"/>
        </xdr:cNvSpPr>
      </xdr:nvSpPr>
      <xdr:spPr bwMode="auto">
        <a:xfrm>
          <a:off x="51149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1</xdr:colOff>
      <xdr:row>17</xdr:row>
      <xdr:rowOff>120967</xdr:rowOff>
    </xdr:from>
    <xdr:to>
      <xdr:col>7</xdr:col>
      <xdr:colOff>418067</xdr:colOff>
      <xdr:row>23</xdr:row>
      <xdr:rowOff>81008</xdr:rowOff>
    </xdr:to>
    <xdr:sp macro="" textlink="">
      <xdr:nvSpPr>
        <xdr:cNvPr id="58" name="角丸四角形 57">
          <a:extLst>
            <a:ext uri="{FF2B5EF4-FFF2-40B4-BE49-F238E27FC236}">
              <a16:creationId xmlns:a16="http://schemas.microsoft.com/office/drawing/2014/main" xmlns="" id="{00000000-0008-0000-0800-00003A000000}"/>
            </a:ext>
          </a:extLst>
        </xdr:cNvPr>
        <xdr:cNvSpPr/>
      </xdr:nvSpPr>
      <xdr:spPr>
        <a:xfrm>
          <a:off x="2057401" y="3048000"/>
          <a:ext cx="3190874" cy="981075"/>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記録の入力方法</a:t>
          </a:r>
          <a:endParaRPr kumimoji="1" lang="en-US" altLang="ja-JP" sz="1200" b="1"/>
        </a:p>
        <a:p>
          <a:pPr algn="ctr"/>
          <a:r>
            <a:rPr kumimoji="1" lang="ja-JP" altLang="en-US" sz="1200" b="1"/>
            <a:t>１１”３５　→　</a:t>
          </a:r>
          <a:r>
            <a:rPr kumimoji="1" lang="en-US" altLang="ja-JP" sz="1200" b="1"/>
            <a:t>11.35</a:t>
          </a:r>
          <a:r>
            <a:rPr kumimoji="1" lang="ja-JP" altLang="en-US" sz="1200" b="1"/>
            <a:t>　（半角英数）</a:t>
          </a:r>
          <a:endParaRPr kumimoji="1" lang="en-US" altLang="ja-JP" sz="1200" b="1"/>
        </a:p>
        <a:p>
          <a:pPr algn="ctr"/>
          <a:r>
            <a:rPr kumimoji="1" lang="ja-JP" altLang="en-US" sz="1200" b="1"/>
            <a:t>１’５３”１０　→　</a:t>
          </a:r>
          <a:r>
            <a:rPr kumimoji="1" lang="en-US" altLang="ja-JP" sz="1200" b="1"/>
            <a:t>1.53.10</a:t>
          </a:r>
          <a:r>
            <a:rPr kumimoji="1" lang="ja-JP" altLang="en-US" sz="1200" b="1"/>
            <a:t>　（半角英数）</a:t>
          </a:r>
          <a:endParaRPr kumimoji="1" lang="en-US" altLang="ja-JP" sz="1200" b="1"/>
        </a:p>
        <a:p>
          <a:pPr algn="ctr"/>
          <a:r>
            <a:rPr kumimoji="1" lang="ja-JP" altLang="en-US" sz="1200" b="1"/>
            <a:t>５ｍ３２　→　</a:t>
          </a:r>
          <a:r>
            <a:rPr kumimoji="1" lang="en-US" altLang="ja-JP" sz="1200" b="1"/>
            <a:t>5m32</a:t>
          </a:r>
          <a:r>
            <a:rPr kumimoji="1" lang="ja-JP" altLang="en-US" sz="1200" b="1"/>
            <a:t>　（半角英数）</a:t>
          </a:r>
        </a:p>
      </xdr:txBody>
    </xdr:sp>
    <xdr:clientData/>
  </xdr:twoCellAnchor>
  <xdr:twoCellAnchor>
    <xdr:from>
      <xdr:col>2</xdr:col>
      <xdr:colOff>607695</xdr:colOff>
      <xdr:row>11</xdr:row>
      <xdr:rowOff>142875</xdr:rowOff>
    </xdr:from>
    <xdr:to>
      <xdr:col>10</xdr:col>
      <xdr:colOff>63791</xdr:colOff>
      <xdr:row>13</xdr:row>
      <xdr:rowOff>38100</xdr:rowOff>
    </xdr:to>
    <xdr:sp macro="" textlink="">
      <xdr:nvSpPr>
        <xdr:cNvPr id="59" name="角丸四角形 58">
          <a:extLst>
            <a:ext uri="{FF2B5EF4-FFF2-40B4-BE49-F238E27FC236}">
              <a16:creationId xmlns:a16="http://schemas.microsoft.com/office/drawing/2014/main" xmlns="" id="{00000000-0008-0000-0800-00003B000000}"/>
            </a:ext>
          </a:extLst>
        </xdr:cNvPr>
        <xdr:cNvSpPr/>
      </xdr:nvSpPr>
      <xdr:spPr>
        <a:xfrm>
          <a:off x="2019300" y="2038350"/>
          <a:ext cx="4905375" cy="22860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第２回大会は列ごとに入力できる種目が違います。</a:t>
          </a:r>
        </a:p>
      </xdr:txBody>
    </xdr:sp>
    <xdr:clientData/>
  </xdr:twoCellAnchor>
  <xdr:twoCellAnchor>
    <xdr:from>
      <xdr:col>7</xdr:col>
      <xdr:colOff>250507</xdr:colOff>
      <xdr:row>37</xdr:row>
      <xdr:rowOff>120967</xdr:rowOff>
    </xdr:from>
    <xdr:to>
      <xdr:col>11</xdr:col>
      <xdr:colOff>258974</xdr:colOff>
      <xdr:row>40</xdr:row>
      <xdr:rowOff>81059</xdr:rowOff>
    </xdr:to>
    <xdr:sp macro="" textlink="">
      <xdr:nvSpPr>
        <xdr:cNvPr id="52" name="角丸四角形 51">
          <a:hlinkClick xmlns:r="http://schemas.openxmlformats.org/officeDocument/2006/relationships" r:id="rId6"/>
          <a:extLst>
            <a:ext uri="{FF2B5EF4-FFF2-40B4-BE49-F238E27FC236}">
              <a16:creationId xmlns:a16="http://schemas.microsoft.com/office/drawing/2014/main" xmlns="" id="{00000000-0008-0000-0800-000034000000}"/>
            </a:ext>
          </a:extLst>
        </xdr:cNvPr>
        <xdr:cNvSpPr/>
      </xdr:nvSpPr>
      <xdr:spPr>
        <a:xfrm>
          <a:off x="5067300" y="6477000"/>
          <a:ext cx="2751667" cy="466725"/>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400"/>
            </a:lnSpc>
          </a:pPr>
          <a:r>
            <a:rPr kumimoji="1" lang="ja-JP" altLang="en-US" sz="2000" b="1">
              <a:solidFill>
                <a:srgbClr val="FF0000"/>
              </a:solidFill>
            </a:rPr>
            <a:t>基本情報入力シートへ</a:t>
          </a:r>
        </a:p>
      </xdr:txBody>
    </xdr:sp>
    <xdr:clientData/>
  </xdr:twoCellAnchor>
  <xdr:twoCellAnchor editAs="oneCell">
    <xdr:from>
      <xdr:col>0</xdr:col>
      <xdr:colOff>0</xdr:colOff>
      <xdr:row>2</xdr:row>
      <xdr:rowOff>123825</xdr:rowOff>
    </xdr:from>
    <xdr:to>
      <xdr:col>16</xdr:col>
      <xdr:colOff>609600</xdr:colOff>
      <xdr:row>25</xdr:row>
      <xdr:rowOff>0</xdr:rowOff>
    </xdr:to>
    <xdr:pic>
      <xdr:nvPicPr>
        <xdr:cNvPr id="77691" name="図 60">
          <a:extLst>
            <a:ext uri="{FF2B5EF4-FFF2-40B4-BE49-F238E27FC236}">
              <a16:creationId xmlns:a16="http://schemas.microsoft.com/office/drawing/2014/main" xmlns="" id="{00000000-0008-0000-0800-00007B2F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7675"/>
          <a:ext cx="109728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528638</xdr:colOff>
      <xdr:row>0</xdr:row>
      <xdr:rowOff>28575</xdr:rowOff>
    </xdr:from>
    <xdr:to>
      <xdr:col>16</xdr:col>
      <xdr:colOff>366713</xdr:colOff>
      <xdr:row>2</xdr:row>
      <xdr:rowOff>123825</xdr:rowOff>
    </xdr:to>
    <xdr:pic>
      <xdr:nvPicPr>
        <xdr:cNvPr id="77692" name="図 61">
          <a:extLst>
            <a:ext uri="{FF2B5EF4-FFF2-40B4-BE49-F238E27FC236}">
              <a16:creationId xmlns:a16="http://schemas.microsoft.com/office/drawing/2014/main" xmlns="" id="{00000000-0008-0000-0800-00007C2F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938" y="28575"/>
          <a:ext cx="4371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1</xdr:row>
          <xdr:rowOff>47625</xdr:rowOff>
        </xdr:from>
        <xdr:to>
          <xdr:col>7</xdr:col>
          <xdr:colOff>114300</xdr:colOff>
          <xdr:row>2</xdr:row>
          <xdr:rowOff>38100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ソート</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6481;&#28023;&#23398;&#29983;&#38520;&#19978;&#31478;&#25216;&#36899;&#30431;\2017.6.&#26481;&#28023;&#22799;&#23395;\&#12456;&#12531;&#12488;&#12522;&#12540;&#12501;&#12449;&#12452;&#12523;6&#22238;&#30331;&#37682;&#12394;&#1237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トレーナー誓約書(必要な大学のみ)"/>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row r="52">
          <cell r="C52" t="str">
            <v>名古屋女子大学</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tgrrkiroku@yahoo.co.jp?subject=&#12295;&#12295;&#22823;&#20250;&#12398;&#30003;&#12375;&#36796;&#12415;&#12395;&#12388;&#12356;&#12390;&#65288;&#12479;&#12452;&#12488;&#12523;&#12399;&#22793;&#12360;&#12390;&#12367;&#12384;&#12373;&#12356;&#652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98"/>
  <sheetViews>
    <sheetView showGridLines="0" tabSelected="1" view="pageBreakPreview" zoomScale="60" zoomScaleNormal="65" workbookViewId="0">
      <selection activeCell="C8" sqref="C8:D9"/>
    </sheetView>
  </sheetViews>
  <sheetFormatPr defaultRowHeight="13.5"/>
  <cols>
    <col min="6" max="6" width="9" customWidth="1"/>
    <col min="10" max="10" width="8.25" customWidth="1"/>
    <col min="11" max="11" width="14.125" customWidth="1"/>
    <col min="12" max="12" width="13.125" hidden="1" customWidth="1"/>
    <col min="13" max="17" width="8.25" hidden="1" customWidth="1"/>
    <col min="18" max="20" width="10.5" hidden="1" customWidth="1"/>
    <col min="21" max="21" width="9" hidden="1" customWidth="1"/>
    <col min="22" max="22" width="7.5" hidden="1" customWidth="1"/>
    <col min="23" max="27" width="9" hidden="1" customWidth="1"/>
    <col min="28" max="35" width="9" customWidth="1"/>
  </cols>
  <sheetData>
    <row r="1" spans="1:24" ht="13.5" customHeight="1">
      <c r="A1" s="528" t="s">
        <v>7076</v>
      </c>
      <c r="B1" s="528"/>
      <c r="C1" s="528"/>
      <c r="D1" s="528"/>
      <c r="E1" s="528"/>
      <c r="F1" s="528"/>
      <c r="G1" s="528"/>
      <c r="H1" s="528"/>
      <c r="I1" s="528"/>
      <c r="J1" s="528"/>
      <c r="K1" s="528"/>
      <c r="L1" s="180"/>
      <c r="M1" s="180"/>
      <c r="N1" s="180"/>
      <c r="O1" s="180"/>
      <c r="P1" s="180"/>
      <c r="Q1" s="180"/>
      <c r="R1" s="180"/>
      <c r="S1" s="180"/>
      <c r="T1" s="180"/>
      <c r="W1">
        <v>1</v>
      </c>
      <c r="X1" t="s">
        <v>2297</v>
      </c>
    </row>
    <row r="2" spans="1:24" ht="13.5" customHeight="1">
      <c r="A2" s="528"/>
      <c r="B2" s="528"/>
      <c r="C2" s="528"/>
      <c r="D2" s="528"/>
      <c r="E2" s="528"/>
      <c r="F2" s="528"/>
      <c r="G2" s="528"/>
      <c r="H2" s="528"/>
      <c r="I2" s="528"/>
      <c r="J2" s="528"/>
      <c r="K2" s="528"/>
      <c r="L2" s="567" t="s">
        <v>2843</v>
      </c>
      <c r="M2" s="567"/>
      <c r="N2" s="567"/>
      <c r="O2" s="567"/>
      <c r="P2" s="567"/>
      <c r="Q2" s="567"/>
      <c r="R2" s="567"/>
      <c r="S2" s="567"/>
      <c r="T2" s="567"/>
      <c r="W2">
        <v>2</v>
      </c>
      <c r="X2" t="s">
        <v>2292</v>
      </c>
    </row>
    <row r="3" spans="1:24" ht="13.5" customHeight="1">
      <c r="H3" s="574" t="s">
        <v>246</v>
      </c>
      <c r="I3" s="574"/>
      <c r="J3" s="574"/>
      <c r="K3" s="312"/>
      <c r="L3" s="567"/>
      <c r="M3" s="567"/>
      <c r="N3" s="567"/>
      <c r="O3" s="567"/>
      <c r="P3" s="567"/>
      <c r="Q3" s="567"/>
      <c r="R3" s="567"/>
      <c r="S3" s="567"/>
      <c r="T3" s="567"/>
      <c r="W3">
        <v>3</v>
      </c>
      <c r="X3" t="s">
        <v>2316</v>
      </c>
    </row>
    <row r="4" spans="1:24" ht="13.5" customHeight="1">
      <c r="H4" s="575">
        <v>43731</v>
      </c>
      <c r="I4" s="575"/>
      <c r="J4" s="575"/>
      <c r="K4" s="187"/>
      <c r="P4" s="187"/>
      <c r="Q4" s="187"/>
      <c r="R4" s="187"/>
      <c r="S4" s="187"/>
      <c r="T4" s="187"/>
      <c r="W4">
        <v>4</v>
      </c>
      <c r="X4" t="s">
        <v>2293</v>
      </c>
    </row>
    <row r="5" spans="1:24" ht="13.5" customHeight="1">
      <c r="H5" s="575"/>
      <c r="I5" s="575"/>
      <c r="J5" s="575"/>
      <c r="K5" s="187"/>
      <c r="P5" s="187"/>
      <c r="Q5" s="187"/>
      <c r="R5" s="187"/>
      <c r="S5" s="187"/>
      <c r="T5" s="187"/>
      <c r="W5">
        <v>5</v>
      </c>
      <c r="X5" t="s">
        <v>2294</v>
      </c>
    </row>
    <row r="6" spans="1:24" ht="13.5" customHeight="1">
      <c r="K6" s="187"/>
      <c r="L6" s="536" t="s">
        <v>2842</v>
      </c>
      <c r="M6" s="536"/>
      <c r="N6" s="536"/>
      <c r="O6" s="536"/>
      <c r="P6" s="274"/>
      <c r="Q6" s="274"/>
      <c r="R6" s="274"/>
      <c r="S6" s="274"/>
      <c r="W6">
        <v>6</v>
      </c>
      <c r="X6" t="s">
        <v>2295</v>
      </c>
    </row>
    <row r="7" spans="1:24" ht="13.5" customHeight="1">
      <c r="A7" s="572"/>
      <c r="B7" s="573"/>
      <c r="C7" s="574" t="s">
        <v>2835</v>
      </c>
      <c r="D7" s="574"/>
      <c r="E7" s="574" t="s">
        <v>2836</v>
      </c>
      <c r="F7" s="574"/>
      <c r="G7" s="574"/>
      <c r="H7" s="574"/>
      <c r="L7" s="536"/>
      <c r="M7" s="536"/>
      <c r="N7" s="536"/>
      <c r="O7" s="536"/>
      <c r="P7" s="274"/>
      <c r="Q7" s="274"/>
      <c r="R7" s="274"/>
      <c r="S7" s="274"/>
      <c r="W7">
        <v>7</v>
      </c>
      <c r="X7" t="s">
        <v>2296</v>
      </c>
    </row>
    <row r="8" spans="1:24" ht="13.5" customHeight="1">
      <c r="A8" s="572"/>
      <c r="B8" s="573"/>
      <c r="C8" s="571"/>
      <c r="D8" s="571"/>
      <c r="E8" s="529" t="str">
        <f>IF(C8="","",VLOOKUP($C$8,W1:Y198,2))</f>
        <v/>
      </c>
      <c r="F8" s="530"/>
      <c r="G8" s="530"/>
      <c r="H8" s="531"/>
      <c r="L8" s="187"/>
      <c r="M8" s="187"/>
      <c r="N8" s="187"/>
      <c r="O8" s="187"/>
      <c r="W8">
        <v>8</v>
      </c>
      <c r="X8" t="s">
        <v>2298</v>
      </c>
    </row>
    <row r="9" spans="1:24" ht="13.5" customHeight="1">
      <c r="A9" s="572"/>
      <c r="B9" s="573"/>
      <c r="C9" s="571"/>
      <c r="D9" s="571"/>
      <c r="E9" s="532"/>
      <c r="F9" s="533"/>
      <c r="G9" s="533"/>
      <c r="H9" s="534"/>
      <c r="I9" s="203"/>
      <c r="L9" s="535" t="s">
        <v>295</v>
      </c>
      <c r="M9" s="535"/>
      <c r="N9" s="535"/>
      <c r="O9" s="535"/>
      <c r="P9" s="535"/>
      <c r="W9">
        <v>9</v>
      </c>
      <c r="X9" t="s">
        <v>2299</v>
      </c>
    </row>
    <row r="10" spans="1:24" ht="17.25" hidden="1">
      <c r="A10" s="304"/>
      <c r="D10" s="200"/>
      <c r="E10" s="200"/>
      <c r="F10" s="200"/>
      <c r="G10" s="200"/>
      <c r="L10" s="535"/>
      <c r="M10" s="535"/>
      <c r="N10" s="535"/>
      <c r="O10" s="535"/>
      <c r="P10" s="535"/>
      <c r="W10">
        <v>10</v>
      </c>
      <c r="X10" t="s">
        <v>2880</v>
      </c>
    </row>
    <row r="11" spans="1:24" ht="16.5" hidden="1" customHeight="1">
      <c r="A11" s="314" t="s">
        <v>2330</v>
      </c>
      <c r="B11" s="263"/>
      <c r="C11" s="263"/>
      <c r="D11" s="263"/>
      <c r="E11" s="263"/>
      <c r="F11" s="263"/>
      <c r="G11" s="263"/>
      <c r="H11" s="263"/>
      <c r="I11" s="263"/>
      <c r="J11" s="263"/>
      <c r="W11">
        <v>11</v>
      </c>
      <c r="X11" t="s">
        <v>2810</v>
      </c>
    </row>
    <row r="12" spans="1:24" ht="18" hidden="1" customHeight="1">
      <c r="A12" s="304" t="s">
        <v>2331</v>
      </c>
      <c r="B12" s="198"/>
      <c r="C12" s="198"/>
      <c r="D12" s="198"/>
      <c r="E12" s="198"/>
      <c r="F12" s="198"/>
      <c r="G12" s="198"/>
      <c r="H12" s="198"/>
      <c r="I12" s="198"/>
      <c r="J12" s="263"/>
      <c r="L12" s="320" t="s">
        <v>2844</v>
      </c>
      <c r="W12">
        <v>12</v>
      </c>
      <c r="X12" t="s">
        <v>2818</v>
      </c>
    </row>
    <row r="13" spans="1:24" ht="13.5" hidden="1" customHeight="1">
      <c r="A13" s="263"/>
      <c r="B13" s="263"/>
      <c r="C13" s="263"/>
      <c r="D13" s="263"/>
      <c r="E13" s="263"/>
      <c r="F13" s="263"/>
      <c r="G13" s="263"/>
      <c r="H13" s="263"/>
      <c r="I13" s="263"/>
      <c r="J13" s="263"/>
      <c r="L13" s="313" t="s">
        <v>2845</v>
      </c>
      <c r="W13">
        <v>13</v>
      </c>
      <c r="X13" t="s">
        <v>2300</v>
      </c>
    </row>
    <row r="14" spans="1:24" ht="14.25" hidden="1">
      <c r="L14" s="340"/>
      <c r="W14">
        <v>14</v>
      </c>
      <c r="X14" t="s">
        <v>2811</v>
      </c>
    </row>
    <row r="15" spans="1:24" ht="13.5" hidden="1" customHeight="1">
      <c r="B15" s="537" t="s">
        <v>2846</v>
      </c>
      <c r="C15" s="537"/>
      <c r="D15" s="537"/>
      <c r="E15" s="537"/>
      <c r="F15" s="537"/>
      <c r="G15" s="537"/>
      <c r="H15" s="537"/>
      <c r="I15" s="537"/>
      <c r="J15" s="537"/>
      <c r="L15" s="310" t="s">
        <v>296</v>
      </c>
      <c r="W15">
        <v>15</v>
      </c>
      <c r="X15" t="s">
        <v>2812</v>
      </c>
    </row>
    <row r="16" spans="1:24" ht="14.25" hidden="1">
      <c r="B16" s="537"/>
      <c r="C16" s="537"/>
      <c r="D16" s="537"/>
      <c r="E16" s="537"/>
      <c r="F16" s="537"/>
      <c r="G16" s="537"/>
      <c r="H16" s="537"/>
      <c r="I16" s="537"/>
      <c r="J16" s="537"/>
      <c r="L16" s="340"/>
      <c r="W16">
        <v>16</v>
      </c>
      <c r="X16" t="s">
        <v>2301</v>
      </c>
    </row>
    <row r="17" spans="1:24" ht="14.25" hidden="1">
      <c r="A17" s="143" t="s">
        <v>667</v>
      </c>
      <c r="L17" s="310" t="s">
        <v>297</v>
      </c>
      <c r="W17">
        <v>17</v>
      </c>
      <c r="X17" t="s">
        <v>2317</v>
      </c>
    </row>
    <row r="18" spans="1:24" hidden="1">
      <c r="A18" s="143" t="s">
        <v>223</v>
      </c>
      <c r="W18">
        <v>18</v>
      </c>
      <c r="X18" t="s">
        <v>2304</v>
      </c>
    </row>
    <row r="19" spans="1:24" ht="14.25" hidden="1" customHeight="1">
      <c r="A19" s="162" t="s">
        <v>2329</v>
      </c>
      <c r="W19">
        <v>19</v>
      </c>
      <c r="X19" t="s">
        <v>2302</v>
      </c>
    </row>
    <row r="20" spans="1:24" hidden="1">
      <c r="A20" s="143" t="s">
        <v>2328</v>
      </c>
      <c r="W20">
        <v>20</v>
      </c>
      <c r="X20" t="s">
        <v>2303</v>
      </c>
    </row>
    <row r="21" spans="1:24" hidden="1">
      <c r="A21" s="143" t="s">
        <v>2827</v>
      </c>
      <c r="W21">
        <v>21</v>
      </c>
      <c r="X21" t="s">
        <v>2318</v>
      </c>
    </row>
    <row r="22" spans="1:24" ht="13.5" customHeight="1" thickBot="1">
      <c r="K22" s="196"/>
      <c r="L22" s="314" t="s">
        <v>662</v>
      </c>
      <c r="M22" s="196"/>
      <c r="N22" s="196"/>
      <c r="O22" s="196"/>
      <c r="P22" s="196"/>
      <c r="Q22" s="196"/>
      <c r="R22" s="196"/>
      <c r="S22" s="196"/>
      <c r="T22" s="196"/>
      <c r="W22">
        <v>22</v>
      </c>
      <c r="X22" t="s">
        <v>2813</v>
      </c>
    </row>
    <row r="23" spans="1:24" ht="23.25" customHeight="1" thickBot="1">
      <c r="A23" s="539" t="s">
        <v>534</v>
      </c>
      <c r="B23" s="540"/>
      <c r="C23" s="541"/>
      <c r="D23" s="301"/>
      <c r="E23" s="576" t="s">
        <v>4787</v>
      </c>
      <c r="F23" s="577"/>
      <c r="G23" s="578"/>
      <c r="I23" s="555" t="s">
        <v>4777</v>
      </c>
      <c r="J23" s="556"/>
      <c r="K23" s="557"/>
      <c r="M23" s="196"/>
      <c r="N23" s="196"/>
      <c r="O23" s="196"/>
      <c r="P23" s="196"/>
      <c r="Q23" s="196"/>
      <c r="R23" s="196"/>
      <c r="S23" s="196"/>
      <c r="T23" s="196"/>
      <c r="W23">
        <v>23</v>
      </c>
      <c r="X23" t="s">
        <v>2319</v>
      </c>
    </row>
    <row r="24" spans="1:24" ht="13.5" customHeight="1" thickBot="1">
      <c r="A24" s="543"/>
      <c r="B24" s="544"/>
      <c r="C24" s="545"/>
      <c r="D24" s="542"/>
      <c r="E24" s="549"/>
      <c r="F24" s="550"/>
      <c r="G24" s="551"/>
      <c r="I24" s="558"/>
      <c r="J24" s="559"/>
      <c r="K24" s="560"/>
      <c r="L24" s="310"/>
      <c r="W24">
        <v>24</v>
      </c>
      <c r="X24" t="s">
        <v>2321</v>
      </c>
    </row>
    <row r="25" spans="1:24" ht="22.5" customHeight="1" thickBot="1">
      <c r="A25" s="546"/>
      <c r="B25" s="547"/>
      <c r="C25" s="548"/>
      <c r="D25" s="542"/>
      <c r="E25" s="552"/>
      <c r="F25" s="553"/>
      <c r="G25" s="554"/>
      <c r="I25" s="558"/>
      <c r="J25" s="559"/>
      <c r="K25" s="560"/>
      <c r="L25" s="310"/>
      <c r="W25">
        <v>25</v>
      </c>
      <c r="X25" t="s">
        <v>2320</v>
      </c>
    </row>
    <row r="26" spans="1:24" s="486" customFormat="1" ht="14.25">
      <c r="A26" s="485"/>
      <c r="L26" s="487"/>
      <c r="R26" s="538" t="s">
        <v>695</v>
      </c>
      <c r="S26" s="538"/>
      <c r="T26" s="538"/>
      <c r="W26" s="486">
        <v>26</v>
      </c>
      <c r="X26" s="486" t="s">
        <v>2323</v>
      </c>
    </row>
    <row r="27" spans="1:24" s="486" customFormat="1" ht="12.75" hidden="1" customHeight="1">
      <c r="L27" s="568" t="s">
        <v>663</v>
      </c>
      <c r="M27" s="568"/>
      <c r="N27" s="569" t="s">
        <v>660</v>
      </c>
      <c r="O27" s="569"/>
      <c r="P27" s="570" t="s">
        <v>661</v>
      </c>
      <c r="Q27" s="570"/>
      <c r="R27" s="579" t="s">
        <v>694</v>
      </c>
      <c r="S27" s="579"/>
      <c r="T27" s="579"/>
      <c r="W27" s="486">
        <v>27</v>
      </c>
      <c r="X27" s="486" t="s">
        <v>2322</v>
      </c>
    </row>
    <row r="28" spans="1:24" s="486" customFormat="1" ht="12.75" hidden="1" customHeight="1">
      <c r="L28" s="568"/>
      <c r="M28" s="568"/>
      <c r="N28" s="569"/>
      <c r="O28" s="569"/>
      <c r="P28" s="570"/>
      <c r="Q28" s="570"/>
      <c r="R28" s="579"/>
      <c r="S28" s="579"/>
      <c r="T28" s="579"/>
      <c r="W28" s="486">
        <v>28</v>
      </c>
      <c r="X28" s="486" t="s">
        <v>2324</v>
      </c>
    </row>
    <row r="29" spans="1:24" s="486" customFormat="1" ht="12.75" hidden="1" customHeight="1">
      <c r="L29" s="568"/>
      <c r="M29" s="568"/>
      <c r="N29" s="569"/>
      <c r="O29" s="569"/>
      <c r="P29" s="570"/>
      <c r="Q29" s="570"/>
      <c r="R29" s="579"/>
      <c r="S29" s="579"/>
      <c r="T29" s="579"/>
      <c r="W29" s="486">
        <v>29</v>
      </c>
      <c r="X29" s="486" t="s">
        <v>2311</v>
      </c>
    </row>
    <row r="30" spans="1:24" s="486" customFormat="1" ht="12.75" hidden="1" customHeight="1">
      <c r="L30" s="568"/>
      <c r="M30" s="568"/>
      <c r="N30" s="569"/>
      <c r="O30" s="569"/>
      <c r="P30" s="570"/>
      <c r="Q30" s="570"/>
      <c r="R30" s="579"/>
      <c r="S30" s="579"/>
      <c r="T30" s="579"/>
      <c r="W30" s="486">
        <v>30</v>
      </c>
      <c r="X30" s="486" t="s">
        <v>2312</v>
      </c>
    </row>
    <row r="31" spans="1:24" s="486" customFormat="1" hidden="1">
      <c r="L31" s="568"/>
      <c r="M31" s="568"/>
      <c r="N31" s="569"/>
      <c r="O31" s="569"/>
      <c r="P31" s="570"/>
      <c r="Q31" s="570"/>
      <c r="R31" s="579"/>
      <c r="S31" s="579"/>
      <c r="T31" s="579"/>
      <c r="W31" s="486">
        <v>31</v>
      </c>
      <c r="X31" s="486" t="s">
        <v>2814</v>
      </c>
    </row>
    <row r="32" spans="1:24" s="486" customFormat="1" ht="13.5" customHeight="1" thickBot="1">
      <c r="A32" s="488"/>
      <c r="B32" s="488"/>
      <c r="C32" s="488"/>
      <c r="L32" s="561" t="s">
        <v>696</v>
      </c>
      <c r="M32" s="561"/>
      <c r="N32" s="561"/>
      <c r="O32" s="561"/>
      <c r="P32" s="561"/>
      <c r="Q32" s="561"/>
      <c r="T32" s="205"/>
      <c r="W32" s="486">
        <v>32</v>
      </c>
      <c r="X32" s="486" t="s">
        <v>2815</v>
      </c>
    </row>
    <row r="33" spans="1:24" ht="22.5" customHeight="1" thickBot="1">
      <c r="A33" s="539" t="s">
        <v>2831</v>
      </c>
      <c r="B33" s="565"/>
      <c r="C33" s="566"/>
      <c r="E33" s="539" t="s">
        <v>4786</v>
      </c>
      <c r="F33" s="565"/>
      <c r="G33" s="566"/>
      <c r="H33" s="301"/>
      <c r="I33" s="562" t="s">
        <v>4781</v>
      </c>
      <c r="J33" s="563"/>
      <c r="K33" s="564"/>
      <c r="L33" s="342" t="s">
        <v>2847</v>
      </c>
      <c r="M33" s="193"/>
      <c r="N33" s="193"/>
      <c r="O33" s="193"/>
      <c r="P33" s="193"/>
      <c r="Q33" s="193"/>
      <c r="T33" s="205"/>
      <c r="W33">
        <v>33</v>
      </c>
      <c r="X33" t="s">
        <v>2816</v>
      </c>
    </row>
    <row r="34" spans="1:24" ht="23.25" customHeight="1">
      <c r="A34" s="599"/>
      <c r="B34" s="588"/>
      <c r="C34" s="589"/>
      <c r="E34" s="587"/>
      <c r="F34" s="588"/>
      <c r="G34" s="589"/>
      <c r="H34" s="542"/>
      <c r="I34" s="593"/>
      <c r="J34" s="594"/>
      <c r="K34" s="595"/>
      <c r="L34" s="342" t="s">
        <v>2828</v>
      </c>
      <c r="M34" s="193"/>
      <c r="N34" s="193"/>
      <c r="O34" s="193"/>
      <c r="P34" s="193"/>
      <c r="Q34" s="193"/>
      <c r="T34" s="205"/>
      <c r="W34">
        <v>34</v>
      </c>
      <c r="X34" t="s">
        <v>2310</v>
      </c>
    </row>
    <row r="35" spans="1:24" ht="14.25" customHeight="1" thickBot="1">
      <c r="A35" s="590"/>
      <c r="B35" s="591"/>
      <c r="C35" s="592"/>
      <c r="E35" s="590"/>
      <c r="F35" s="591"/>
      <c r="G35" s="592"/>
      <c r="H35" s="542"/>
      <c r="I35" s="596"/>
      <c r="J35" s="597"/>
      <c r="K35" s="598"/>
      <c r="L35" s="582" t="s">
        <v>304</v>
      </c>
      <c r="M35" s="582"/>
      <c r="N35" s="586" t="s">
        <v>561</v>
      </c>
      <c r="O35" s="586"/>
      <c r="P35" s="586"/>
      <c r="Q35" s="586"/>
      <c r="R35" s="586"/>
      <c r="S35" s="586"/>
      <c r="W35">
        <v>35</v>
      </c>
      <c r="X35" t="s">
        <v>2313</v>
      </c>
    </row>
    <row r="36" spans="1:24" hidden="1">
      <c r="A36" s="266"/>
      <c r="B36" s="266"/>
      <c r="C36" s="266"/>
      <c r="E36" s="143"/>
      <c r="L36" s="582"/>
      <c r="M36" s="582"/>
      <c r="N36" s="586"/>
      <c r="O36" s="586"/>
      <c r="P36" s="586"/>
      <c r="Q36" s="586"/>
      <c r="R36" s="586"/>
      <c r="S36" s="586"/>
      <c r="W36">
        <v>36</v>
      </c>
      <c r="X36" t="s">
        <v>2308</v>
      </c>
    </row>
    <row r="37" spans="1:24" hidden="1">
      <c r="A37" s="266"/>
      <c r="B37" s="266"/>
      <c r="C37" s="266"/>
      <c r="D37" s="266"/>
      <c r="E37" s="266"/>
      <c r="F37" s="266"/>
      <c r="G37" s="266"/>
      <c r="H37" s="266"/>
      <c r="I37" s="266"/>
      <c r="L37" s="582"/>
      <c r="M37" s="582"/>
      <c r="N37" s="586"/>
      <c r="O37" s="586"/>
      <c r="P37" s="586"/>
      <c r="Q37" s="586"/>
      <c r="R37" s="586"/>
      <c r="S37" s="586"/>
      <c r="W37">
        <v>37</v>
      </c>
      <c r="X37" t="s">
        <v>2909</v>
      </c>
    </row>
    <row r="38" spans="1:24" ht="13.5" hidden="1" customHeight="1">
      <c r="A38" s="266"/>
      <c r="D38" s="266"/>
      <c r="G38" s="266"/>
      <c r="L38" s="193" t="s">
        <v>596</v>
      </c>
      <c r="M38" s="267"/>
      <c r="N38" s="251"/>
      <c r="O38" s="251"/>
      <c r="P38" s="251"/>
      <c r="Q38" s="251"/>
      <c r="R38" s="251"/>
      <c r="S38" s="251"/>
      <c r="W38">
        <v>38</v>
      </c>
      <c r="X38" t="s">
        <v>2309</v>
      </c>
    </row>
    <row r="39" spans="1:24" ht="13.5" hidden="1" customHeight="1">
      <c r="A39" s="266"/>
      <c r="D39" s="266"/>
      <c r="G39" s="266"/>
      <c r="L39" s="193" t="s">
        <v>2333</v>
      </c>
      <c r="M39" s="267"/>
      <c r="N39" s="251"/>
      <c r="O39" s="251"/>
      <c r="P39" s="251"/>
      <c r="Q39" s="251"/>
      <c r="R39" s="251"/>
      <c r="S39" s="251"/>
      <c r="W39">
        <v>39</v>
      </c>
      <c r="X39" t="s">
        <v>2314</v>
      </c>
    </row>
    <row r="40" spans="1:24" ht="13.5" hidden="1" customHeight="1">
      <c r="A40" s="266"/>
      <c r="D40" s="266"/>
      <c r="G40" s="266"/>
      <c r="L40" s="193" t="s">
        <v>2332</v>
      </c>
      <c r="M40" s="267"/>
      <c r="N40" s="251"/>
      <c r="O40" s="251"/>
      <c r="P40" s="251"/>
      <c r="Q40" s="251"/>
      <c r="R40" s="251"/>
      <c r="S40" s="251"/>
      <c r="W40">
        <v>40</v>
      </c>
      <c r="X40" t="s">
        <v>2325</v>
      </c>
    </row>
    <row r="41" spans="1:24" ht="26.25" hidden="1" customHeight="1">
      <c r="A41" s="266"/>
      <c r="B41" s="315"/>
      <c r="C41" s="315"/>
      <c r="D41" s="282"/>
      <c r="E41" s="282"/>
      <c r="F41" s="282"/>
      <c r="G41" s="282"/>
      <c r="H41" s="282"/>
      <c r="I41" s="282"/>
      <c r="L41" s="583" t="s">
        <v>664</v>
      </c>
      <c r="M41" s="583"/>
      <c r="N41" s="251"/>
      <c r="O41" s="251"/>
      <c r="P41" s="251"/>
      <c r="Q41" s="251"/>
      <c r="R41" s="251"/>
      <c r="S41" s="251"/>
      <c r="W41">
        <v>41</v>
      </c>
      <c r="X41" t="s">
        <v>2315</v>
      </c>
    </row>
    <row r="42" spans="1:24" ht="26.25" hidden="1" customHeight="1">
      <c r="A42" s="266"/>
      <c r="B42" s="315"/>
      <c r="C42" s="315"/>
      <c r="D42" s="282"/>
      <c r="E42" s="282"/>
      <c r="F42" s="282"/>
      <c r="G42" s="282"/>
      <c r="H42" s="282"/>
      <c r="I42" s="282"/>
      <c r="L42" s="584" t="s">
        <v>665</v>
      </c>
      <c r="M42" s="584"/>
      <c r="N42" s="584"/>
      <c r="O42" s="584"/>
      <c r="P42" s="584"/>
      <c r="Q42" s="584"/>
      <c r="R42" s="251"/>
      <c r="S42" s="251"/>
      <c r="W42">
        <v>42</v>
      </c>
      <c r="X42" t="s">
        <v>2291</v>
      </c>
    </row>
    <row r="43" spans="1:24" ht="13.5" hidden="1" customHeight="1">
      <c r="A43" s="266"/>
      <c r="B43" s="143"/>
      <c r="C43" s="266"/>
      <c r="D43" s="266"/>
      <c r="E43" s="266"/>
      <c r="F43" s="266"/>
      <c r="G43" s="266"/>
      <c r="H43" s="266"/>
      <c r="I43" s="266"/>
      <c r="L43" s="585" t="s">
        <v>697</v>
      </c>
      <c r="M43" s="585"/>
      <c r="N43" s="585"/>
      <c r="O43" s="585"/>
      <c r="P43" s="585"/>
      <c r="W43">
        <v>43</v>
      </c>
      <c r="X43" t="s">
        <v>2305</v>
      </c>
    </row>
    <row r="44" spans="1:24" ht="13.5" hidden="1" customHeight="1">
      <c r="L44" s="585"/>
      <c r="M44" s="585"/>
      <c r="N44" s="585"/>
      <c r="O44" s="585"/>
      <c r="P44" s="585"/>
      <c r="W44">
        <v>44</v>
      </c>
      <c r="X44" t="s">
        <v>2817</v>
      </c>
    </row>
    <row r="45" spans="1:24" hidden="1">
      <c r="L45" s="193"/>
      <c r="M45" s="193"/>
      <c r="W45">
        <v>45</v>
      </c>
      <c r="X45" t="s">
        <v>2306</v>
      </c>
    </row>
    <row r="46" spans="1:24" ht="21" hidden="1" customHeight="1">
      <c r="B46" s="580"/>
      <c r="C46" s="580"/>
      <c r="D46" s="581"/>
      <c r="E46" s="581"/>
      <c r="F46" s="581"/>
      <c r="G46" s="581"/>
      <c r="L46" s="343" t="s">
        <v>2947</v>
      </c>
      <c r="W46">
        <v>46</v>
      </c>
      <c r="X46" t="s">
        <v>2919</v>
      </c>
    </row>
    <row r="47" spans="1:24" ht="13.5" hidden="1" customHeight="1">
      <c r="B47" s="580"/>
      <c r="C47" s="580"/>
      <c r="D47" s="581"/>
      <c r="E47" s="581"/>
      <c r="F47" s="581"/>
      <c r="G47" s="581"/>
      <c r="W47">
        <v>47</v>
      </c>
      <c r="X47" t="s">
        <v>2307</v>
      </c>
    </row>
    <row r="48" spans="1:24" hidden="1">
      <c r="L48" s="200"/>
      <c r="W48">
        <v>48</v>
      </c>
      <c r="X48" t="s">
        <v>4780</v>
      </c>
    </row>
    <row r="49" spans="1:12" ht="13.5" hidden="1" customHeight="1">
      <c r="L49" s="200"/>
    </row>
    <row r="50" spans="1:12" ht="13.5" hidden="1" customHeight="1">
      <c r="A50" s="282"/>
      <c r="B50" s="282"/>
      <c r="C50" s="282"/>
      <c r="L50" s="200"/>
    </row>
    <row r="51" spans="1:12" ht="13.5" hidden="1" customHeight="1">
      <c r="A51" s="282"/>
      <c r="B51" s="282"/>
      <c r="C51" s="282"/>
      <c r="L51" s="200"/>
    </row>
    <row r="52" spans="1:12" ht="13.5" hidden="1" customHeight="1">
      <c r="A52" s="191"/>
      <c r="B52" s="191"/>
    </row>
    <row r="53" spans="1:12" hidden="1"/>
    <row r="54" spans="1:12" hidden="1"/>
    <row r="55" spans="1:12" hidden="1"/>
    <row r="56" spans="1:12" hidden="1"/>
    <row r="57" spans="1:12" hidden="1"/>
    <row r="58" spans="1:12" hidden="1"/>
    <row r="59" spans="1:12" hidden="1"/>
    <row r="60" spans="1:12" hidden="1"/>
    <row r="61" spans="1:12" hidden="1"/>
    <row r="62" spans="1:12" hidden="1"/>
    <row r="63" spans="1:12" hidden="1"/>
    <row r="64" spans="1:12" hidden="1"/>
    <row r="65" spans="1:12" hidden="1"/>
    <row r="66" spans="1:12" hidden="1"/>
    <row r="67" spans="1:12" hidden="1"/>
    <row r="68" spans="1:12" hidden="1"/>
    <row r="69" spans="1:12" hidden="1"/>
    <row r="70" spans="1:12" hidden="1"/>
    <row r="71" spans="1:12" s="420" customFormat="1" ht="23.85" customHeight="1">
      <c r="A71" s="290" t="s">
        <v>2950</v>
      </c>
    </row>
    <row r="72" spans="1:12" s="420" customFormat="1" ht="23.85" customHeight="1">
      <c r="A72" s="326" t="s">
        <v>7073</v>
      </c>
      <c r="B72" s="326"/>
      <c r="C72" s="326"/>
      <c r="D72" s="326"/>
      <c r="L72" s="421"/>
    </row>
    <row r="73" spans="1:12" s="420" customFormat="1" ht="23.85" hidden="1" customHeight="1">
      <c r="A73" s="326" t="s">
        <v>4680</v>
      </c>
      <c r="B73" s="326"/>
      <c r="C73" s="326"/>
      <c r="D73" s="326"/>
    </row>
    <row r="74" spans="1:12" s="420" customFormat="1" ht="23.85" customHeight="1">
      <c r="A74" s="326" t="s">
        <v>7074</v>
      </c>
      <c r="B74" s="326"/>
      <c r="C74" s="326"/>
      <c r="D74" s="326"/>
    </row>
    <row r="75" spans="1:12" s="420" customFormat="1" ht="23.85" customHeight="1">
      <c r="A75" s="326" t="s">
        <v>7075</v>
      </c>
      <c r="B75" s="326"/>
      <c r="C75" s="326"/>
      <c r="D75" s="326"/>
    </row>
    <row r="76" spans="1:12" s="420" customFormat="1" ht="23.85" hidden="1" customHeight="1">
      <c r="A76" s="326" t="s">
        <v>2952</v>
      </c>
      <c r="B76" s="326"/>
      <c r="C76" s="326"/>
      <c r="D76" s="326"/>
    </row>
    <row r="77" spans="1:12" s="420" customFormat="1" ht="23.85" customHeight="1">
      <c r="A77" s="515" t="s">
        <v>7282</v>
      </c>
      <c r="B77" s="326"/>
      <c r="C77" s="326"/>
      <c r="D77" s="326"/>
    </row>
    <row r="78" spans="1:12" s="420" customFormat="1" ht="23.85" customHeight="1">
      <c r="A78" s="422" t="s">
        <v>7280</v>
      </c>
      <c r="B78" s="326"/>
      <c r="C78" s="326"/>
      <c r="D78" s="326"/>
    </row>
    <row r="79" spans="1:12" s="420" customFormat="1" ht="23.85" customHeight="1">
      <c r="A79" s="515" t="s">
        <v>4788</v>
      </c>
      <c r="B79" s="326"/>
      <c r="C79" s="326"/>
      <c r="D79" s="326"/>
    </row>
    <row r="80" spans="1:12" s="420" customFormat="1" ht="23.85" customHeight="1">
      <c r="A80" s="422" t="s">
        <v>2954</v>
      </c>
    </row>
    <row r="81" spans="1:9" s="420" customFormat="1" ht="1.35" customHeight="1">
      <c r="A81" s="422" t="s">
        <v>2953</v>
      </c>
    </row>
    <row r="82" spans="1:9" s="420" customFormat="1" ht="23.85" customHeight="1">
      <c r="A82" s="290" t="s">
        <v>4682</v>
      </c>
    </row>
    <row r="83" spans="1:9" s="420" customFormat="1" ht="23.85" customHeight="1">
      <c r="A83" s="290" t="s">
        <v>7279</v>
      </c>
    </row>
    <row r="84" spans="1:9" s="420" customFormat="1" ht="23.85" customHeight="1">
      <c r="A84" s="290" t="s">
        <v>4727</v>
      </c>
    </row>
    <row r="85" spans="1:9" s="420" customFormat="1" ht="23.85" customHeight="1">
      <c r="A85" s="422" t="s">
        <v>7283</v>
      </c>
    </row>
    <row r="86" spans="1:9" s="420" customFormat="1" ht="23.85" customHeight="1">
      <c r="A86" s="290" t="s">
        <v>7278</v>
      </c>
    </row>
    <row r="87" spans="1:9" s="420" customFormat="1" ht="3.6" customHeight="1">
      <c r="A87" s="290"/>
    </row>
    <row r="88" spans="1:9" s="420" customFormat="1" ht="23.85" customHeight="1">
      <c r="A88" s="326" t="s">
        <v>7273</v>
      </c>
    </row>
    <row r="89" spans="1:9" s="420" customFormat="1" ht="23.85" hidden="1" customHeight="1">
      <c r="A89" s="463" t="s">
        <v>4721</v>
      </c>
      <c r="B89" s="190"/>
      <c r="C89" s="190"/>
      <c r="D89" s="190"/>
      <c r="E89" s="190"/>
      <c r="F89" s="190"/>
      <c r="G89" s="190"/>
      <c r="H89" s="190"/>
      <c r="I89" s="190"/>
    </row>
    <row r="90" spans="1:9" s="420" customFormat="1" ht="23.85" customHeight="1">
      <c r="A90" s="290" t="s">
        <v>2955</v>
      </c>
    </row>
    <row r="91" spans="1:9" s="420" customFormat="1" ht="23.85" customHeight="1">
      <c r="A91" s="274" t="s">
        <v>4782</v>
      </c>
      <c r="B91" s="190"/>
      <c r="C91" s="190"/>
      <c r="D91" s="190"/>
      <c r="E91" s="190"/>
      <c r="F91" s="190"/>
      <c r="G91" s="190"/>
      <c r="H91" s="190"/>
      <c r="I91" s="190"/>
    </row>
    <row r="92" spans="1:9" s="420" customFormat="1" ht="23.85" customHeight="1">
      <c r="A92" s="274" t="s">
        <v>2951</v>
      </c>
      <c r="B92" s="190"/>
      <c r="C92" s="190"/>
      <c r="D92" s="190"/>
      <c r="E92" s="190"/>
      <c r="F92" s="190"/>
      <c r="G92" s="190"/>
      <c r="H92" s="190"/>
      <c r="I92" s="190"/>
    </row>
    <row r="93" spans="1:9" s="420" customFormat="1" ht="23.85" customHeight="1">
      <c r="A93" s="525" t="s">
        <v>7274</v>
      </c>
      <c r="B93" s="524"/>
      <c r="C93" s="524"/>
      <c r="D93" s="524"/>
      <c r="E93" s="524"/>
      <c r="F93" s="524"/>
      <c r="G93" s="524"/>
      <c r="H93" s="524"/>
      <c r="I93" s="524"/>
    </row>
    <row r="94" spans="1:9" s="420" customFormat="1" ht="23.85" customHeight="1">
      <c r="A94" s="526" t="s">
        <v>7275</v>
      </c>
      <c r="B94"/>
      <c r="C94"/>
      <c r="D94"/>
      <c r="E94"/>
      <c r="F94"/>
      <c r="G94"/>
      <c r="H94"/>
      <c r="I94"/>
    </row>
    <row r="95" spans="1:9" s="524" customFormat="1" ht="28.5" customHeight="1">
      <c r="A95" s="979" t="s">
        <v>7284</v>
      </c>
    </row>
    <row r="96" spans="1:9" ht="27" customHeight="1">
      <c r="A96" s="290" t="s">
        <v>7276</v>
      </c>
    </row>
    <row r="97" spans="1:1" ht="28.5" customHeight="1">
      <c r="A97" s="290" t="s">
        <v>7281</v>
      </c>
    </row>
    <row r="98" spans="1:1" ht="26.25" customHeight="1">
      <c r="A98" s="290" t="s">
        <v>7277</v>
      </c>
    </row>
  </sheetData>
  <sheetProtection password="E027" sheet="1" objects="1" scenarios="1"/>
  <mergeCells count="41">
    <mergeCell ref="B46:C47"/>
    <mergeCell ref="E46:F47"/>
    <mergeCell ref="G46:G47"/>
    <mergeCell ref="D46:D47"/>
    <mergeCell ref="L35:M37"/>
    <mergeCell ref="L41:M41"/>
    <mergeCell ref="L42:Q42"/>
    <mergeCell ref="L43:P44"/>
    <mergeCell ref="N35:S37"/>
    <mergeCell ref="H34:H35"/>
    <mergeCell ref="E34:G35"/>
    <mergeCell ref="I34:K35"/>
    <mergeCell ref="A34:C35"/>
    <mergeCell ref="L32:Q32"/>
    <mergeCell ref="I33:K33"/>
    <mergeCell ref="E33:G33"/>
    <mergeCell ref="A33:C33"/>
    <mergeCell ref="L2:T3"/>
    <mergeCell ref="L27:M31"/>
    <mergeCell ref="N27:O31"/>
    <mergeCell ref="P27:Q31"/>
    <mergeCell ref="C8:D9"/>
    <mergeCell ref="A7:B9"/>
    <mergeCell ref="C7:D7"/>
    <mergeCell ref="H3:J3"/>
    <mergeCell ref="H4:J5"/>
    <mergeCell ref="E7:H7"/>
    <mergeCell ref="E23:G23"/>
    <mergeCell ref="R27:T31"/>
    <mergeCell ref="R26:T26"/>
    <mergeCell ref="A23:C23"/>
    <mergeCell ref="D24:D25"/>
    <mergeCell ref="A24:C25"/>
    <mergeCell ref="E24:G25"/>
    <mergeCell ref="I23:K23"/>
    <mergeCell ref="I24:K25"/>
    <mergeCell ref="A1:K2"/>
    <mergeCell ref="E8:H9"/>
    <mergeCell ref="L9:P10"/>
    <mergeCell ref="L6:O7"/>
    <mergeCell ref="B15:J16"/>
  </mergeCells>
  <phoneticPr fontId="6" type="Hiragana"/>
  <conditionalFormatting sqref="C7:H7 C9:D9 C8:E8">
    <cfRule type="expression" dxfId="3" priority="8" stopIfTrue="1">
      <formula>$C$12&gt;1</formula>
    </cfRule>
    <cfRule type="expression" dxfId="2" priority="9" stopIfTrue="1">
      <formula>#REF!&gt;1</formula>
    </cfRule>
    <cfRule type="expression" dxfId="1" priority="10" stopIfTrue="1">
      <formula>#REF!&gt;1</formula>
    </cfRule>
  </conditionalFormatting>
  <dataValidations count="1">
    <dataValidation type="list" allowBlank="1" showInputMessage="1" showErrorMessage="1" sqref="C8:D9">
      <formula1>$W$1:$W$49</formula1>
    </dataValidation>
  </dataValidations>
  <hyperlinks>
    <hyperlink ref="L6" location="Sheet5!A1" display="中学校団体コード"/>
    <hyperlink ref="L6:O7" location="団体コード!A1" display="団　体　コ　ー　ド"/>
    <hyperlink ref="N35:S37" r:id="rId1" display="tgrrkiroku@yahoo.co.jp"/>
    <hyperlink ref="R27:T31" location="'トレーナー誓約書(必要な大学のみ)'!Print_Area" display="・トレーナー誓約書"/>
  </hyperlinks>
  <pageMargins left="0.98" right="0.37" top="0.75" bottom="0.75" header="0.3" footer="0.3"/>
  <pageSetup paperSize="9" scale="76"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39"/>
  <sheetViews>
    <sheetView showRowColHeaders="0" view="pageBreakPreview" zoomScale="71" zoomScaleNormal="50" zoomScaleSheetLayoutView="71" zoomScalePageLayoutView="85" workbookViewId="0">
      <selection activeCell="G8" sqref="G8"/>
    </sheetView>
  </sheetViews>
  <sheetFormatPr defaultRowHeight="13.5"/>
  <cols>
    <col min="1" max="1" width="20.5" customWidth="1"/>
    <col min="2" max="2" width="40.5" customWidth="1"/>
    <col min="3" max="3" width="20.5" customWidth="1"/>
    <col min="4" max="4" width="40.5" customWidth="1"/>
    <col min="5" max="5" width="20.5" customWidth="1"/>
    <col min="6" max="6" width="40.5" customWidth="1"/>
    <col min="7" max="7" width="20.5" customWidth="1"/>
    <col min="8" max="8" width="40.5" customWidth="1"/>
    <col min="10" max="10" width="15.5" customWidth="1"/>
    <col min="12" max="12" width="15.25" customWidth="1"/>
    <col min="14" max="14" width="15.25" customWidth="1"/>
  </cols>
  <sheetData>
    <row r="1" spans="1:8" ht="24" customHeight="1" thickBot="1">
      <c r="A1" s="581" t="s">
        <v>2848</v>
      </c>
      <c r="B1" s="581"/>
      <c r="C1" s="581"/>
      <c r="D1" s="942" t="s">
        <v>294</v>
      </c>
      <c r="E1" s="942"/>
      <c r="F1" s="942"/>
    </row>
    <row r="2" spans="1:8" ht="17.25" customHeight="1">
      <c r="A2" s="943" t="s">
        <v>2837</v>
      </c>
      <c r="B2" s="944"/>
      <c r="C2" s="944"/>
      <c r="D2" s="944"/>
      <c r="E2" s="944"/>
      <c r="F2" s="944"/>
      <c r="G2" s="944"/>
      <c r="H2" s="945"/>
    </row>
    <row r="3" spans="1:8" ht="18" customHeight="1" thickBot="1">
      <c r="A3" s="946"/>
      <c r="B3" s="947"/>
      <c r="C3" s="947"/>
      <c r="D3" s="947"/>
      <c r="E3" s="947"/>
      <c r="F3" s="947"/>
      <c r="G3" s="947"/>
      <c r="H3" s="948"/>
    </row>
    <row r="4" spans="1:8" ht="21.75" thickBot="1">
      <c r="A4" s="272" t="s">
        <v>247</v>
      </c>
      <c r="B4" s="273" t="s">
        <v>2834</v>
      </c>
      <c r="C4" s="273" t="s">
        <v>247</v>
      </c>
      <c r="D4" s="273" t="s">
        <v>2834</v>
      </c>
      <c r="E4" s="273" t="s">
        <v>247</v>
      </c>
      <c r="F4" s="273" t="s">
        <v>2834</v>
      </c>
      <c r="G4" s="317" t="s">
        <v>247</v>
      </c>
      <c r="H4" s="273" t="s">
        <v>2834</v>
      </c>
    </row>
    <row r="5" spans="1:8" ht="21">
      <c r="A5" s="353">
        <v>1</v>
      </c>
      <c r="B5" s="256" t="str">
        <f>VLOOKUP(団体コード!A5,学校名!$B$8:$F$70,2,FALSE)</f>
        <v>愛知大</v>
      </c>
      <c r="C5" s="296">
        <v>16</v>
      </c>
      <c r="D5" s="256" t="str">
        <f>VLOOKUP(団体コード!C5,学校名!$B$8:$F$70,2,FALSE)</f>
        <v>皇學館大</v>
      </c>
      <c r="E5" s="296">
        <v>31</v>
      </c>
      <c r="F5" s="256" t="str">
        <f>VLOOKUP(団体コード!E5,学校名!$B$8:$F$70,2,FALSE)</f>
        <v>鳥羽商船</v>
      </c>
      <c r="G5" s="316">
        <v>46</v>
      </c>
      <c r="H5" s="256" t="str">
        <f>VLOOKUP(団体コード!G5,学校名!$B$8:$F$70,2,FALSE)</f>
        <v>三重短期大</v>
      </c>
    </row>
    <row r="6" spans="1:8" ht="21">
      <c r="A6" s="255">
        <v>2</v>
      </c>
      <c r="B6" s="256" t="str">
        <f>VLOOKUP(団体コード!A6,学校名!$B$8:$F$70,2,FALSE)</f>
        <v>愛知医科大</v>
      </c>
      <c r="C6" s="257">
        <v>17</v>
      </c>
      <c r="D6" s="256" t="str">
        <f>VLOOKUP(団体コード!C6,学校名!$B$8:$F$70,2,FALSE)</f>
        <v>至学館大</v>
      </c>
      <c r="E6" s="257">
        <v>32</v>
      </c>
      <c r="F6" s="256" t="str">
        <f>VLOOKUP(団体コード!E6,学校名!$B$8:$F$70,2,FALSE)</f>
        <v>豊田高専</v>
      </c>
      <c r="G6" s="318">
        <v>47</v>
      </c>
      <c r="H6" s="256" t="str">
        <f>VLOOKUP(団体コード!G6,学校名!$B$8:$F$70,2,FALSE)</f>
        <v>名城大</v>
      </c>
    </row>
    <row r="7" spans="1:8" ht="21">
      <c r="A7" s="255">
        <v>3</v>
      </c>
      <c r="B7" s="256" t="str">
        <f>VLOOKUP(団体コード!A7,学校名!$B$8:$F$70,2,FALSE)</f>
        <v>愛知学院大</v>
      </c>
      <c r="C7" s="257">
        <v>18</v>
      </c>
      <c r="D7" s="256" t="str">
        <f>VLOOKUP(団体コード!C7,学校名!$B$8:$F$70,2,FALSE)</f>
        <v>静岡大</v>
      </c>
      <c r="E7" s="257">
        <v>33</v>
      </c>
      <c r="F7" s="256" t="str">
        <f>VLOOKUP(団体コード!E7,学校名!$B$8:$F$70,2,FALSE)</f>
        <v>豊橋技科大</v>
      </c>
      <c r="G7" s="318">
        <v>48</v>
      </c>
      <c r="H7" s="256" t="str">
        <f>VLOOKUP(団体コード!G7,学校名!$B$8:$F$70,2,FALSE)</f>
        <v>鈴鹿大</v>
      </c>
    </row>
    <row r="8" spans="1:8" ht="21">
      <c r="A8" s="255">
        <v>4</v>
      </c>
      <c r="B8" s="256" t="str">
        <f>VLOOKUP(団体コード!A8,学校名!$B$8:$F$70,2,FALSE)</f>
        <v>愛知教育大</v>
      </c>
      <c r="C8" s="257">
        <v>19</v>
      </c>
      <c r="D8" s="256" t="str">
        <f>VLOOKUP(団体コード!C8,学校名!$B$8:$F$70,2,FALSE)</f>
        <v>静岡県立大</v>
      </c>
      <c r="E8" s="271">
        <v>34</v>
      </c>
      <c r="F8" s="256" t="str">
        <f>VLOOKUP(団体コード!E8,学校名!$B$8:$F$70,2,FALSE)</f>
        <v>名古屋大</v>
      </c>
      <c r="G8" s="319"/>
      <c r="H8" s="258"/>
    </row>
    <row r="9" spans="1:8" ht="21">
      <c r="A9" s="255">
        <v>5</v>
      </c>
      <c r="B9" s="256" t="str">
        <f>VLOOKUP(団体コード!A9,学校名!$B$8:$F$70,2,FALSE)</f>
        <v>愛知県立大</v>
      </c>
      <c r="C9" s="257">
        <v>20</v>
      </c>
      <c r="D9" s="256" t="str">
        <f>VLOOKUP(団体コード!C9,学校名!$B$8:$F$70,2,FALSE)</f>
        <v>静岡産業大</v>
      </c>
      <c r="E9" s="257">
        <v>35</v>
      </c>
      <c r="F9" s="256" t="str">
        <f>VLOOKUP(団体コード!E9,学校名!$B$8:$F$70,2,FALSE)</f>
        <v>名古屋学院大</v>
      </c>
      <c r="G9" s="318"/>
      <c r="H9" s="258"/>
    </row>
    <row r="10" spans="1:8" ht="21">
      <c r="A10" s="255">
        <v>6</v>
      </c>
      <c r="B10" s="256" t="str">
        <f>VLOOKUP(団体コード!A10,学校名!$B$8:$F$70,2,FALSE)</f>
        <v>愛知工業大</v>
      </c>
      <c r="C10" s="271">
        <v>21</v>
      </c>
      <c r="D10" s="256" t="str">
        <f>VLOOKUP(団体コード!C10,学校名!$B$8:$F$70,2,FALSE)</f>
        <v>椙山女学園大</v>
      </c>
      <c r="E10" s="257">
        <v>36</v>
      </c>
      <c r="F10" s="256" t="str">
        <f>VLOOKUP(団体コード!E10,学校名!$B$8:$F$70,2,FALSE)</f>
        <v>名古屋工業大</v>
      </c>
      <c r="G10" s="318"/>
      <c r="H10" s="258"/>
    </row>
    <row r="11" spans="1:8" ht="21">
      <c r="A11" s="255">
        <v>7</v>
      </c>
      <c r="B11" s="256" t="str">
        <f>VLOOKUP(団体コード!A11,学校名!$B$8:$F$70,2,FALSE)</f>
        <v>愛知淑徳大</v>
      </c>
      <c r="C11" s="257">
        <v>22</v>
      </c>
      <c r="D11" s="256" t="str">
        <f>VLOOKUP(団体コード!C11,学校名!$B$8:$F$70,2,FALSE)</f>
        <v>鈴鹿高専</v>
      </c>
      <c r="E11" s="271">
        <v>37</v>
      </c>
      <c r="F11" s="256" t="str">
        <f>VLOOKUP(団体コード!E11,学校名!$B$8:$F$70,2,FALSE)</f>
        <v>名古屋商科大</v>
      </c>
      <c r="G11" s="319"/>
      <c r="H11" s="258"/>
    </row>
    <row r="12" spans="1:8" ht="21">
      <c r="A12" s="255">
        <v>8</v>
      </c>
      <c r="B12" s="256" t="str">
        <f>VLOOKUP(団体コード!A12,学校名!$B$8:$F$70,2,FALSE)</f>
        <v>愛知東邦大</v>
      </c>
      <c r="C12" s="257">
        <v>23</v>
      </c>
      <c r="D12" s="256" t="str">
        <f>VLOOKUP(団体コード!C12,学校名!$B$8:$F$70,2,FALSE)</f>
        <v>大同大</v>
      </c>
      <c r="E12" s="257">
        <v>38</v>
      </c>
      <c r="F12" s="256" t="str">
        <f>VLOOKUP(団体コード!E12,学校名!$B$8:$F$70,2,FALSE)</f>
        <v>名古屋女子大</v>
      </c>
      <c r="G12" s="318"/>
      <c r="H12" s="258"/>
    </row>
    <row r="13" spans="1:8" ht="21">
      <c r="A13" s="255">
        <v>9</v>
      </c>
      <c r="B13" s="256" t="str">
        <f>VLOOKUP(団体コード!A13,学校名!$B$8:$F$70,2,FALSE)</f>
        <v>岐阜大</v>
      </c>
      <c r="C13" s="257">
        <v>24</v>
      </c>
      <c r="D13" s="256" t="str">
        <f>VLOOKUP(団体コード!C13,学校名!$B$8:$F$70,2,FALSE)</f>
        <v>中京大</v>
      </c>
      <c r="E13" s="257">
        <v>39</v>
      </c>
      <c r="F13" s="256" t="str">
        <f>VLOOKUP(団体コード!E13,学校名!$B$8:$F$70,2,FALSE)</f>
        <v>名古屋市立大</v>
      </c>
      <c r="G13" s="318"/>
      <c r="H13" s="258"/>
    </row>
    <row r="14" spans="1:8" ht="21">
      <c r="A14" s="255">
        <v>10</v>
      </c>
      <c r="B14" s="256" t="str">
        <f>VLOOKUP(団体コード!A14,学校名!$B$8:$F$70,2,FALSE)</f>
        <v>岐阜協立大</v>
      </c>
      <c r="C14" s="257">
        <v>25</v>
      </c>
      <c r="D14" s="256" t="str">
        <f>VLOOKUP(団体コード!C14,学校名!$B$8:$F$70,2,FALSE)</f>
        <v>中京学院大</v>
      </c>
      <c r="E14" s="271">
        <v>40</v>
      </c>
      <c r="F14" s="256" t="str">
        <f>VLOOKUP(団体コード!E14,学校名!$B$8:$F$70,2,FALSE)</f>
        <v>南山大</v>
      </c>
      <c r="G14" s="319"/>
      <c r="H14" s="258"/>
    </row>
    <row r="15" spans="1:8" ht="21">
      <c r="A15" s="255">
        <v>11</v>
      </c>
      <c r="B15" s="256" t="str">
        <f>VLOOKUP(団体コード!A15,学校名!$B$8:$F$70,2,FALSE)</f>
        <v>岐阜高専</v>
      </c>
      <c r="C15" s="271">
        <v>26</v>
      </c>
      <c r="D15" s="256" t="str">
        <f>VLOOKUP(団体コード!C15,学校名!$B$8:$F$70,2,FALSE)</f>
        <v>中部大</v>
      </c>
      <c r="E15" s="257">
        <v>41</v>
      </c>
      <c r="F15" s="256" t="str">
        <f>VLOOKUP(団体コード!E15,学校名!$B$8:$F$70,2,FALSE)</f>
        <v>日本福祉大</v>
      </c>
      <c r="G15" s="318"/>
      <c r="H15" s="258"/>
    </row>
    <row r="16" spans="1:8" ht="21">
      <c r="A16" s="255">
        <v>12</v>
      </c>
      <c r="B16" s="256" t="str">
        <f>VLOOKUP(団体コード!A16,学校名!$B$8:$F$70,2,FALSE)</f>
        <v>岐阜聖徳大</v>
      </c>
      <c r="C16" s="257">
        <v>27</v>
      </c>
      <c r="D16" s="256" t="str">
        <f>VLOOKUP(団体コード!C16,学校名!$B$8:$F$70,2,FALSE)</f>
        <v>中部学院大</v>
      </c>
      <c r="E16" s="257">
        <v>42</v>
      </c>
      <c r="F16" s="256" t="str">
        <f>VLOOKUP(団体コード!E16,学校名!$B$8:$F$70,2,FALSE)</f>
        <v>沼津高専</v>
      </c>
      <c r="G16" s="318"/>
      <c r="H16" s="258"/>
    </row>
    <row r="17" spans="1:8" ht="21">
      <c r="A17" s="255">
        <v>13</v>
      </c>
      <c r="B17" s="256" t="str">
        <f>VLOOKUP(団体コード!A17,学校名!$B$8:$F$70,2,FALSE)</f>
        <v>岐阜薬科大</v>
      </c>
      <c r="C17" s="257">
        <v>28</v>
      </c>
      <c r="D17" s="256" t="str">
        <f>VLOOKUP(団体コード!C17,学校名!$B$8:$F$70,2,FALSE)</f>
        <v>東海学園大</v>
      </c>
      <c r="E17" s="271">
        <v>43</v>
      </c>
      <c r="F17" s="256" t="str">
        <f>VLOOKUP(団体コード!E17,学校名!$B$8:$F$70,2,FALSE)</f>
        <v>浜松医科大</v>
      </c>
      <c r="G17" s="319"/>
      <c r="H17" s="259"/>
    </row>
    <row r="18" spans="1:8" ht="21">
      <c r="A18" s="255">
        <v>14</v>
      </c>
      <c r="B18" s="256" t="str">
        <f>VLOOKUP(団体コード!A18,学校名!$B$8:$F$70,2,FALSE)</f>
        <v>近大高専</v>
      </c>
      <c r="C18" s="257">
        <v>29</v>
      </c>
      <c r="D18" s="256" t="str">
        <f>VLOOKUP(団体コード!C18,学校名!$B$8:$F$70,2,FALSE)</f>
        <v>東海大東海</v>
      </c>
      <c r="E18" s="257">
        <v>44</v>
      </c>
      <c r="F18" s="256" t="str">
        <f>VLOOKUP(団体コード!E18,学校名!$B$8:$F$70,2,FALSE)</f>
        <v>藤田医科大</v>
      </c>
      <c r="G18" s="318"/>
      <c r="H18" s="258"/>
    </row>
    <row r="19" spans="1:8" ht="21">
      <c r="A19" s="255">
        <v>15</v>
      </c>
      <c r="B19" s="256" t="str">
        <f>VLOOKUP(団体コード!A19,学校名!$B$8:$F$70,2,FALSE)</f>
        <v>金城学院大</v>
      </c>
      <c r="C19" s="257">
        <v>30</v>
      </c>
      <c r="D19" s="256" t="str">
        <f>VLOOKUP(団体コード!C19,学校名!$B$8:$F$70,2,FALSE)</f>
        <v>常葉大</v>
      </c>
      <c r="E19" s="271">
        <v>45</v>
      </c>
      <c r="F19" s="256" t="str">
        <f>VLOOKUP(団体コード!E19,学校名!$B$8:$F$70,2,FALSE)</f>
        <v>三重大</v>
      </c>
      <c r="G19" s="319">
        <v>777777</v>
      </c>
      <c r="H19" s="259" t="s">
        <v>531</v>
      </c>
    </row>
    <row r="20" spans="1:8" ht="21">
      <c r="E20" s="260"/>
    </row>
    <row r="21" spans="1:8">
      <c r="D21" s="249"/>
      <c r="E21" s="250"/>
    </row>
    <row r="22" spans="1:8">
      <c r="D22" s="249"/>
      <c r="E22" s="250"/>
    </row>
    <row r="23" spans="1:8">
      <c r="C23" s="250"/>
      <c r="D23" s="249"/>
      <c r="E23" s="250"/>
    </row>
    <row r="24" spans="1:8">
      <c r="C24" s="250"/>
      <c r="D24" s="249"/>
      <c r="E24" s="250"/>
      <c r="F24" s="249"/>
    </row>
    <row r="25" spans="1:8">
      <c r="C25" s="250"/>
      <c r="E25" s="250"/>
      <c r="F25" s="249"/>
    </row>
    <row r="26" spans="1:8">
      <c r="C26" s="250"/>
      <c r="E26" s="250"/>
      <c r="F26" s="249"/>
    </row>
    <row r="27" spans="1:8">
      <c r="C27" s="250"/>
      <c r="E27" s="250"/>
      <c r="F27" s="249"/>
    </row>
    <row r="28" spans="1:8">
      <c r="C28" s="250"/>
      <c r="E28" s="250"/>
      <c r="F28" s="249"/>
    </row>
    <row r="29" spans="1:8">
      <c r="C29" s="250"/>
      <c r="E29" s="250"/>
    </row>
    <row r="30" spans="1:8">
      <c r="C30" s="250"/>
      <c r="E30" s="250"/>
    </row>
    <row r="31" spans="1:8">
      <c r="C31" s="250"/>
      <c r="E31" s="250"/>
    </row>
    <row r="32" spans="1:8">
      <c r="C32" s="250"/>
      <c r="E32" s="250"/>
    </row>
    <row r="33" spans="3:5">
      <c r="C33" s="250"/>
      <c r="E33" s="250"/>
    </row>
    <row r="34" spans="3:5">
      <c r="C34" s="250"/>
      <c r="E34" s="250"/>
    </row>
    <row r="35" spans="3:5">
      <c r="C35" s="250"/>
      <c r="E35" s="250"/>
    </row>
    <row r="36" spans="3:5">
      <c r="C36" s="250"/>
      <c r="E36" s="250"/>
    </row>
    <row r="37" spans="3:5">
      <c r="C37" s="250"/>
      <c r="E37" s="250"/>
    </row>
    <row r="38" spans="3:5">
      <c r="C38" s="250"/>
      <c r="E38" s="250"/>
    </row>
    <row r="39" spans="3:5">
      <c r="C39" s="250"/>
    </row>
  </sheetData>
  <sheetProtection password="E027" sheet="1" objects="1" scenarios="1"/>
  <mergeCells count="3">
    <mergeCell ref="A1:C1"/>
    <mergeCell ref="D1:F1"/>
    <mergeCell ref="A2:H3"/>
  </mergeCells>
  <phoneticPr fontId="6" type="Hiragana"/>
  <hyperlinks>
    <hyperlink ref="D1:F1" location="基本情報!A1" display="基本情報画面に戻ります。こちらをクリックしてください。"/>
  </hyperlinks>
  <pageMargins left="0.7" right="0.7" top="0.75" bottom="0.75" header="0.3" footer="0.3"/>
  <pageSetup paperSize="9" scale="54"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workbookViewId="0">
      <selection activeCell="J12" sqref="J12"/>
    </sheetView>
  </sheetViews>
  <sheetFormatPr defaultRowHeight="13.5"/>
  <sheetData>
    <row r="1" spans="1:18" s="427" customFormat="1" ht="13.5" customHeight="1">
      <c r="A1" s="425"/>
      <c r="B1" s="426"/>
      <c r="C1" s="426"/>
      <c r="D1" s="426"/>
      <c r="E1" s="426"/>
      <c r="F1" s="426"/>
      <c r="G1" s="426"/>
      <c r="H1" s="426"/>
      <c r="I1" s="426"/>
      <c r="J1" s="426"/>
      <c r="K1" s="426"/>
      <c r="L1" s="426"/>
      <c r="M1" s="426"/>
      <c r="N1" s="426"/>
      <c r="O1" s="426"/>
      <c r="P1" s="426"/>
      <c r="Q1" s="426" t="s">
        <v>4683</v>
      </c>
      <c r="R1" s="426"/>
    </row>
    <row r="2" spans="1:18" s="427" customFormat="1" ht="24" customHeight="1">
      <c r="A2" s="949" t="s">
        <v>4684</v>
      </c>
      <c r="B2" s="949"/>
      <c r="C2" s="949"/>
      <c r="D2" s="949"/>
      <c r="E2" s="949"/>
      <c r="F2" s="949"/>
      <c r="G2" s="949"/>
      <c r="H2" s="949"/>
      <c r="I2" s="949"/>
      <c r="J2" s="949"/>
      <c r="K2" s="949"/>
      <c r="L2" s="949"/>
      <c r="M2" s="949"/>
      <c r="N2" s="949"/>
      <c r="O2" s="949"/>
      <c r="P2" s="949"/>
      <c r="Q2" s="949"/>
      <c r="R2" s="949"/>
    </row>
    <row r="3" spans="1:18" s="427" customFormat="1" ht="15.75" customHeight="1" thickBot="1">
      <c r="A3" s="429"/>
      <c r="B3" s="428"/>
      <c r="C3" s="428"/>
      <c r="D3" s="428"/>
      <c r="E3" s="428"/>
      <c r="F3" s="428"/>
      <c r="G3" s="428"/>
      <c r="H3" s="428"/>
      <c r="I3" s="428"/>
      <c r="J3" s="428"/>
      <c r="K3" s="428"/>
      <c r="L3" s="428"/>
      <c r="M3" s="428"/>
      <c r="N3" s="428"/>
      <c r="O3" s="428"/>
      <c r="P3" s="428"/>
      <c r="Q3" s="428"/>
      <c r="R3" s="428"/>
    </row>
    <row r="4" spans="1:18" s="427" customFormat="1" ht="20.100000000000001" customHeight="1" thickBot="1">
      <c r="A4" s="950" t="s">
        <v>4685</v>
      </c>
      <c r="B4" s="952"/>
      <c r="C4" s="953"/>
      <c r="D4" s="953"/>
      <c r="E4" s="953"/>
      <c r="F4" s="954"/>
      <c r="G4" s="958" t="s">
        <v>4686</v>
      </c>
      <c r="H4" s="959"/>
      <c r="I4" s="960"/>
      <c r="J4" s="430" t="s">
        <v>4687</v>
      </c>
      <c r="K4" s="431"/>
      <c r="L4" s="432" t="s">
        <v>4688</v>
      </c>
      <c r="M4" s="958" t="s">
        <v>4689</v>
      </c>
      <c r="N4" s="959"/>
      <c r="O4" s="960"/>
      <c r="P4" s="433" t="s">
        <v>4687</v>
      </c>
      <c r="Q4" s="431"/>
      <c r="R4" s="432" t="s">
        <v>4688</v>
      </c>
    </row>
    <row r="5" spans="1:18" s="427" customFormat="1" ht="20.100000000000001" customHeight="1" thickTop="1" thickBot="1">
      <c r="A5" s="951"/>
      <c r="B5" s="955"/>
      <c r="C5" s="956"/>
      <c r="D5" s="956"/>
      <c r="E5" s="956"/>
      <c r="F5" s="957"/>
      <c r="G5" s="961" t="s">
        <v>4690</v>
      </c>
      <c r="H5" s="962"/>
      <c r="I5" s="963"/>
      <c r="J5" s="434" t="s">
        <v>4691</v>
      </c>
      <c r="K5" s="435"/>
      <c r="L5" s="436" t="s">
        <v>4688</v>
      </c>
      <c r="M5" s="961" t="s">
        <v>4692</v>
      </c>
      <c r="N5" s="962"/>
      <c r="O5" s="963"/>
      <c r="P5" s="437" t="s">
        <v>4693</v>
      </c>
      <c r="Q5" s="435"/>
      <c r="R5" s="438" t="s">
        <v>4694</v>
      </c>
    </row>
    <row r="6" spans="1:18" s="427" customFormat="1" ht="20.100000000000001" customHeight="1" thickBot="1">
      <c r="A6" s="439" t="s">
        <v>4695</v>
      </c>
      <c r="B6" s="964" t="s">
        <v>559</v>
      </c>
      <c r="C6" s="965"/>
      <c r="D6" s="441" t="s">
        <v>558</v>
      </c>
      <c r="E6" s="440" t="s">
        <v>4696</v>
      </c>
      <c r="F6" s="442" t="s">
        <v>4697</v>
      </c>
      <c r="G6" s="439" t="s">
        <v>4695</v>
      </c>
      <c r="H6" s="964" t="s">
        <v>559</v>
      </c>
      <c r="I6" s="965"/>
      <c r="J6" s="441" t="s">
        <v>558</v>
      </c>
      <c r="K6" s="441" t="s">
        <v>4696</v>
      </c>
      <c r="L6" s="442" t="s">
        <v>4697</v>
      </c>
      <c r="M6" s="439" t="s">
        <v>4695</v>
      </c>
      <c r="N6" s="964" t="s">
        <v>559</v>
      </c>
      <c r="O6" s="965"/>
      <c r="P6" s="441" t="s">
        <v>558</v>
      </c>
      <c r="Q6" s="441" t="s">
        <v>4696</v>
      </c>
      <c r="R6" s="442" t="s">
        <v>4697</v>
      </c>
    </row>
    <row r="7" spans="1:18" s="427" customFormat="1" ht="21" customHeight="1">
      <c r="A7" s="950" t="s">
        <v>4698</v>
      </c>
      <c r="B7" s="443" t="s">
        <v>4699</v>
      </c>
      <c r="C7" s="444"/>
      <c r="D7" s="445"/>
      <c r="E7" s="445"/>
      <c r="F7" s="446"/>
      <c r="G7" s="950" t="s">
        <v>4700</v>
      </c>
      <c r="H7" s="443" t="s">
        <v>4699</v>
      </c>
      <c r="I7" s="444"/>
      <c r="J7" s="445"/>
      <c r="K7" s="445"/>
      <c r="L7" s="447"/>
      <c r="M7" s="950" t="s">
        <v>4701</v>
      </c>
      <c r="N7" s="443" t="s">
        <v>4699</v>
      </c>
      <c r="O7" s="444"/>
      <c r="P7" s="445"/>
      <c r="Q7" s="445"/>
      <c r="R7" s="447"/>
    </row>
    <row r="8" spans="1:18" s="427" customFormat="1" ht="21" customHeight="1">
      <c r="A8" s="966"/>
      <c r="B8" s="448" t="s">
        <v>4699</v>
      </c>
      <c r="C8" s="449"/>
      <c r="D8" s="450"/>
      <c r="E8" s="450"/>
      <c r="F8" s="451"/>
      <c r="G8" s="966"/>
      <c r="H8" s="448" t="s">
        <v>4699</v>
      </c>
      <c r="I8" s="449"/>
      <c r="J8" s="450"/>
      <c r="K8" s="450"/>
      <c r="L8" s="452"/>
      <c r="M8" s="966"/>
      <c r="N8" s="448" t="s">
        <v>4699</v>
      </c>
      <c r="O8" s="449"/>
      <c r="P8" s="450"/>
      <c r="Q8" s="450"/>
      <c r="R8" s="452"/>
    </row>
    <row r="9" spans="1:18" s="427" customFormat="1" ht="21" customHeight="1" thickBot="1">
      <c r="A9" s="967"/>
      <c r="B9" s="453" t="s">
        <v>4699</v>
      </c>
      <c r="C9" s="454"/>
      <c r="D9" s="455"/>
      <c r="E9" s="455"/>
      <c r="F9" s="456"/>
      <c r="G9" s="951"/>
      <c r="H9" s="453" t="s">
        <v>4699</v>
      </c>
      <c r="I9" s="454"/>
      <c r="J9" s="457"/>
      <c r="K9" s="457"/>
      <c r="L9" s="458"/>
      <c r="M9" s="951"/>
      <c r="N9" s="453" t="s">
        <v>4699</v>
      </c>
      <c r="O9" s="454"/>
      <c r="P9" s="457"/>
      <c r="Q9" s="457"/>
      <c r="R9" s="458"/>
    </row>
    <row r="10" spans="1:18" s="427" customFormat="1" ht="21" customHeight="1">
      <c r="A10" s="950" t="s">
        <v>4702</v>
      </c>
      <c r="B10" s="443" t="s">
        <v>4699</v>
      </c>
      <c r="C10" s="444"/>
      <c r="D10" s="445"/>
      <c r="E10" s="445"/>
      <c r="F10" s="446"/>
      <c r="G10" s="950" t="s">
        <v>4703</v>
      </c>
      <c r="H10" s="443" t="s">
        <v>4699</v>
      </c>
      <c r="I10" s="444"/>
      <c r="J10" s="445"/>
      <c r="K10" s="445"/>
      <c r="L10" s="447"/>
      <c r="M10" s="950" t="s">
        <v>4704</v>
      </c>
      <c r="N10" s="443" t="s">
        <v>4699</v>
      </c>
      <c r="O10" s="444"/>
      <c r="P10" s="445"/>
      <c r="Q10" s="445"/>
      <c r="R10" s="447"/>
    </row>
    <row r="11" spans="1:18" s="427" customFormat="1" ht="21" customHeight="1">
      <c r="A11" s="966"/>
      <c r="B11" s="448" t="s">
        <v>4699</v>
      </c>
      <c r="C11" s="449"/>
      <c r="D11" s="450"/>
      <c r="E11" s="450"/>
      <c r="F11" s="451"/>
      <c r="G11" s="966"/>
      <c r="H11" s="448" t="s">
        <v>4699</v>
      </c>
      <c r="I11" s="449"/>
      <c r="J11" s="450"/>
      <c r="K11" s="450"/>
      <c r="L11" s="452"/>
      <c r="M11" s="966"/>
      <c r="N11" s="448" t="s">
        <v>4699</v>
      </c>
      <c r="O11" s="449"/>
      <c r="P11" s="450"/>
      <c r="Q11" s="450"/>
      <c r="R11" s="452"/>
    </row>
    <row r="12" spans="1:18" s="427" customFormat="1" ht="21" customHeight="1" thickBot="1">
      <c r="A12" s="951"/>
      <c r="B12" s="459" t="s">
        <v>4699</v>
      </c>
      <c r="C12" s="460"/>
      <c r="D12" s="457"/>
      <c r="E12" s="457"/>
      <c r="F12" s="461"/>
      <c r="G12" s="951"/>
      <c r="H12" s="459" t="s">
        <v>4699</v>
      </c>
      <c r="I12" s="460"/>
      <c r="J12" s="457"/>
      <c r="K12" s="457"/>
      <c r="L12" s="458"/>
      <c r="M12" s="951"/>
      <c r="N12" s="459" t="s">
        <v>4699</v>
      </c>
      <c r="O12" s="460"/>
      <c r="P12" s="457"/>
      <c r="Q12" s="457"/>
      <c r="R12" s="458"/>
    </row>
    <row r="13" spans="1:18" s="427" customFormat="1" ht="21" customHeight="1">
      <c r="A13" s="950" t="s">
        <v>4705</v>
      </c>
      <c r="B13" s="443" t="s">
        <v>4699</v>
      </c>
      <c r="C13" s="444"/>
      <c r="D13" s="445"/>
      <c r="E13" s="445"/>
      <c r="F13" s="446"/>
      <c r="G13" s="950" t="s">
        <v>4706</v>
      </c>
      <c r="H13" s="443" t="s">
        <v>4699</v>
      </c>
      <c r="I13" s="444"/>
      <c r="J13" s="445"/>
      <c r="K13" s="445"/>
      <c r="L13" s="447"/>
      <c r="M13" s="958" t="s">
        <v>4707</v>
      </c>
      <c r="N13" s="443" t="s">
        <v>4699</v>
      </c>
      <c r="O13" s="444"/>
      <c r="P13" s="445"/>
      <c r="Q13" s="445"/>
      <c r="R13" s="447"/>
    </row>
    <row r="14" spans="1:18" s="427" customFormat="1" ht="21" customHeight="1">
      <c r="A14" s="966"/>
      <c r="B14" s="448" t="s">
        <v>4699</v>
      </c>
      <c r="C14" s="449"/>
      <c r="D14" s="450"/>
      <c r="E14" s="450"/>
      <c r="F14" s="451"/>
      <c r="G14" s="966"/>
      <c r="H14" s="448" t="s">
        <v>4699</v>
      </c>
      <c r="I14" s="449"/>
      <c r="J14" s="450"/>
      <c r="K14" s="450"/>
      <c r="L14" s="452"/>
      <c r="M14" s="968"/>
      <c r="N14" s="448" t="s">
        <v>4699</v>
      </c>
      <c r="O14" s="449"/>
      <c r="P14" s="450"/>
      <c r="Q14" s="450"/>
      <c r="R14" s="452"/>
    </row>
    <row r="15" spans="1:18" s="427" customFormat="1" ht="21" customHeight="1" thickBot="1">
      <c r="A15" s="951"/>
      <c r="B15" s="459" t="s">
        <v>4699</v>
      </c>
      <c r="C15" s="460"/>
      <c r="D15" s="457"/>
      <c r="E15" s="457"/>
      <c r="F15" s="461"/>
      <c r="G15" s="951"/>
      <c r="H15" s="459" t="s">
        <v>4699</v>
      </c>
      <c r="I15" s="460"/>
      <c r="J15" s="450"/>
      <c r="K15" s="450"/>
      <c r="L15" s="452"/>
      <c r="M15" s="961"/>
      <c r="N15" s="459" t="s">
        <v>4699</v>
      </c>
      <c r="O15" s="460"/>
      <c r="P15" s="457"/>
      <c r="Q15" s="457"/>
      <c r="R15" s="458"/>
    </row>
    <row r="16" spans="1:18" s="427" customFormat="1" ht="21" customHeight="1">
      <c r="A16" s="950" t="s">
        <v>4708</v>
      </c>
      <c r="B16" s="443" t="s">
        <v>4699</v>
      </c>
      <c r="C16" s="444"/>
      <c r="D16" s="445"/>
      <c r="E16" s="445"/>
      <c r="F16" s="446"/>
      <c r="G16" s="958" t="s">
        <v>4709</v>
      </c>
      <c r="H16" s="443" t="s">
        <v>4699</v>
      </c>
      <c r="I16" s="444"/>
      <c r="J16" s="445"/>
      <c r="K16" s="960"/>
      <c r="L16" s="970"/>
      <c r="M16" s="958" t="s">
        <v>4710</v>
      </c>
      <c r="N16" s="443" t="s">
        <v>4699</v>
      </c>
      <c r="O16" s="444"/>
      <c r="P16" s="445"/>
      <c r="Q16" s="445"/>
      <c r="R16" s="447"/>
    </row>
    <row r="17" spans="1:18" s="427" customFormat="1" ht="21" customHeight="1">
      <c r="A17" s="966"/>
      <c r="B17" s="448" t="s">
        <v>4699</v>
      </c>
      <c r="C17" s="449"/>
      <c r="D17" s="450"/>
      <c r="E17" s="450"/>
      <c r="F17" s="451"/>
      <c r="G17" s="968"/>
      <c r="H17" s="448" t="s">
        <v>4699</v>
      </c>
      <c r="I17" s="449"/>
      <c r="J17" s="450"/>
      <c r="K17" s="969"/>
      <c r="L17" s="971"/>
      <c r="M17" s="968"/>
      <c r="N17" s="448" t="s">
        <v>4699</v>
      </c>
      <c r="O17" s="449"/>
      <c r="P17" s="450"/>
      <c r="Q17" s="450"/>
      <c r="R17" s="452"/>
    </row>
    <row r="18" spans="1:18" s="427" customFormat="1" ht="21" customHeight="1" thickBot="1">
      <c r="A18" s="951"/>
      <c r="B18" s="459" t="s">
        <v>4699</v>
      </c>
      <c r="C18" s="460"/>
      <c r="D18" s="457"/>
      <c r="E18" s="457"/>
      <c r="F18" s="461"/>
      <c r="G18" s="968"/>
      <c r="H18" s="448" t="s">
        <v>4699</v>
      </c>
      <c r="I18" s="449"/>
      <c r="J18" s="450"/>
      <c r="K18" s="969"/>
      <c r="L18" s="971"/>
      <c r="M18" s="961"/>
      <c r="N18" s="459" t="s">
        <v>4699</v>
      </c>
      <c r="O18" s="460"/>
      <c r="P18" s="457"/>
      <c r="Q18" s="457"/>
      <c r="R18" s="458"/>
    </row>
    <row r="19" spans="1:18" s="427" customFormat="1" ht="21" customHeight="1">
      <c r="A19" s="950" t="s">
        <v>4711</v>
      </c>
      <c r="B19" s="443" t="s">
        <v>4699</v>
      </c>
      <c r="C19" s="444"/>
      <c r="D19" s="445"/>
      <c r="E19" s="445"/>
      <c r="F19" s="446"/>
      <c r="G19" s="968"/>
      <c r="H19" s="448" t="s">
        <v>4699</v>
      </c>
      <c r="I19" s="449"/>
      <c r="J19" s="462"/>
      <c r="K19" s="969"/>
      <c r="L19" s="971"/>
      <c r="M19" s="958" t="s">
        <v>4712</v>
      </c>
      <c r="N19" s="443" t="s">
        <v>4699</v>
      </c>
      <c r="O19" s="444"/>
      <c r="P19" s="445"/>
      <c r="Q19" s="445"/>
      <c r="R19" s="447"/>
    </row>
    <row r="20" spans="1:18" s="427" customFormat="1" ht="21" customHeight="1">
      <c r="A20" s="966"/>
      <c r="B20" s="448" t="s">
        <v>4699</v>
      </c>
      <c r="C20" s="449"/>
      <c r="D20" s="450"/>
      <c r="E20" s="450"/>
      <c r="F20" s="451"/>
      <c r="G20" s="968"/>
      <c r="H20" s="448" t="s">
        <v>4699</v>
      </c>
      <c r="I20" s="449"/>
      <c r="J20" s="450"/>
      <c r="K20" s="969"/>
      <c r="L20" s="971"/>
      <c r="M20" s="968"/>
      <c r="N20" s="448" t="s">
        <v>4699</v>
      </c>
      <c r="O20" s="449"/>
      <c r="P20" s="450"/>
      <c r="Q20" s="450"/>
      <c r="R20" s="452"/>
    </row>
    <row r="21" spans="1:18" s="427" customFormat="1" ht="21" customHeight="1" thickBot="1">
      <c r="A21" s="951"/>
      <c r="B21" s="459" t="s">
        <v>4699</v>
      </c>
      <c r="C21" s="460"/>
      <c r="D21" s="457"/>
      <c r="E21" s="457"/>
      <c r="F21" s="461"/>
      <c r="G21" s="961"/>
      <c r="H21" s="459" t="s">
        <v>4699</v>
      </c>
      <c r="I21" s="460"/>
      <c r="J21" s="457"/>
      <c r="K21" s="963"/>
      <c r="L21" s="972"/>
      <c r="M21" s="961"/>
      <c r="N21" s="459" t="s">
        <v>4699</v>
      </c>
      <c r="O21" s="460"/>
      <c r="P21" s="457"/>
      <c r="Q21" s="457"/>
      <c r="R21" s="458"/>
    </row>
    <row r="22" spans="1:18" s="427" customFormat="1" ht="21" customHeight="1">
      <c r="A22" s="950" t="s">
        <v>4713</v>
      </c>
      <c r="B22" s="443" t="s">
        <v>4699</v>
      </c>
      <c r="C22" s="444"/>
      <c r="D22" s="445"/>
      <c r="E22" s="445"/>
      <c r="F22" s="446"/>
      <c r="G22" s="958" t="s">
        <v>4714</v>
      </c>
      <c r="H22" s="443" t="s">
        <v>4699</v>
      </c>
      <c r="I22" s="444"/>
      <c r="J22" s="450"/>
      <c r="K22" s="960"/>
      <c r="L22" s="970"/>
      <c r="M22" s="958" t="s">
        <v>4715</v>
      </c>
      <c r="N22" s="443" t="s">
        <v>4699</v>
      </c>
      <c r="O22" s="444"/>
      <c r="P22" s="445"/>
      <c r="Q22" s="445"/>
      <c r="R22" s="447"/>
    </row>
    <row r="23" spans="1:18" s="427" customFormat="1" ht="21" customHeight="1">
      <c r="A23" s="966"/>
      <c r="B23" s="448" t="s">
        <v>4699</v>
      </c>
      <c r="C23" s="449"/>
      <c r="D23" s="450"/>
      <c r="E23" s="450"/>
      <c r="F23" s="451"/>
      <c r="G23" s="968"/>
      <c r="H23" s="448" t="s">
        <v>4699</v>
      </c>
      <c r="I23" s="449"/>
      <c r="J23" s="450"/>
      <c r="K23" s="969"/>
      <c r="L23" s="971"/>
      <c r="M23" s="968"/>
      <c r="N23" s="448" t="s">
        <v>4699</v>
      </c>
      <c r="O23" s="449"/>
      <c r="P23" s="450"/>
      <c r="Q23" s="450"/>
      <c r="R23" s="452"/>
    </row>
    <row r="24" spans="1:18" s="427" customFormat="1" ht="21" customHeight="1" thickBot="1">
      <c r="A24" s="951"/>
      <c r="B24" s="459" t="s">
        <v>4699</v>
      </c>
      <c r="C24" s="460"/>
      <c r="D24" s="457"/>
      <c r="E24" s="457"/>
      <c r="F24" s="461"/>
      <c r="G24" s="968"/>
      <c r="H24" s="448" t="s">
        <v>4699</v>
      </c>
      <c r="I24" s="449"/>
      <c r="J24" s="450"/>
      <c r="K24" s="969"/>
      <c r="L24" s="971"/>
      <c r="M24" s="961"/>
      <c r="N24" s="459" t="s">
        <v>4699</v>
      </c>
      <c r="O24" s="460"/>
      <c r="P24" s="457"/>
      <c r="Q24" s="457"/>
      <c r="R24" s="458"/>
    </row>
    <row r="25" spans="1:18" s="427" customFormat="1" ht="21" customHeight="1">
      <c r="A25" s="950" t="s">
        <v>4716</v>
      </c>
      <c r="B25" s="443" t="s">
        <v>4699</v>
      </c>
      <c r="C25" s="444"/>
      <c r="D25" s="445"/>
      <c r="E25" s="445"/>
      <c r="F25" s="446"/>
      <c r="G25" s="968"/>
      <c r="H25" s="448" t="s">
        <v>4699</v>
      </c>
      <c r="I25" s="449"/>
      <c r="J25" s="462"/>
      <c r="K25" s="969"/>
      <c r="L25" s="971"/>
      <c r="M25" s="958" t="s">
        <v>4717</v>
      </c>
      <c r="N25" s="443" t="s">
        <v>4699</v>
      </c>
      <c r="O25" s="444"/>
      <c r="P25" s="445"/>
      <c r="Q25" s="445"/>
      <c r="R25" s="447"/>
    </row>
    <row r="26" spans="1:18" s="427" customFormat="1" ht="21" customHeight="1">
      <c r="A26" s="966"/>
      <c r="B26" s="448" t="s">
        <v>4699</v>
      </c>
      <c r="C26" s="449"/>
      <c r="D26" s="450"/>
      <c r="E26" s="450"/>
      <c r="F26" s="451"/>
      <c r="G26" s="968"/>
      <c r="H26" s="448" t="s">
        <v>4699</v>
      </c>
      <c r="I26" s="449"/>
      <c r="J26" s="450"/>
      <c r="K26" s="969"/>
      <c r="L26" s="971"/>
      <c r="M26" s="968"/>
      <c r="N26" s="448" t="s">
        <v>4699</v>
      </c>
      <c r="O26" s="449"/>
      <c r="P26" s="450"/>
      <c r="Q26" s="450"/>
      <c r="R26" s="452"/>
    </row>
    <row r="27" spans="1:18" s="427" customFormat="1" ht="21" customHeight="1" thickBot="1">
      <c r="A27" s="951"/>
      <c r="B27" s="459" t="s">
        <v>4699</v>
      </c>
      <c r="C27" s="460"/>
      <c r="D27" s="457"/>
      <c r="E27" s="457"/>
      <c r="F27" s="461"/>
      <c r="G27" s="961"/>
      <c r="H27" s="459" t="s">
        <v>4699</v>
      </c>
      <c r="I27" s="460"/>
      <c r="J27" s="457"/>
      <c r="K27" s="963"/>
      <c r="L27" s="972"/>
      <c r="M27" s="961"/>
      <c r="N27" s="459" t="s">
        <v>4699</v>
      </c>
      <c r="O27" s="460"/>
      <c r="P27" s="457"/>
      <c r="Q27" s="457"/>
      <c r="R27" s="458"/>
    </row>
    <row r="28" spans="1:18" s="427" customFormat="1" ht="21" customHeight="1">
      <c r="A28" s="950" t="s">
        <v>4718</v>
      </c>
      <c r="B28" s="443" t="s">
        <v>4699</v>
      </c>
      <c r="C28" s="444"/>
      <c r="D28" s="445"/>
      <c r="E28" s="445"/>
      <c r="F28" s="446"/>
      <c r="G28" s="950" t="s">
        <v>4719</v>
      </c>
      <c r="H28" s="443" t="s">
        <v>4699</v>
      </c>
      <c r="I28" s="444"/>
      <c r="J28" s="445"/>
      <c r="K28" s="445"/>
      <c r="L28" s="447"/>
      <c r="M28" s="958" t="s">
        <v>4720</v>
      </c>
      <c r="N28" s="443" t="s">
        <v>4699</v>
      </c>
      <c r="O28" s="444"/>
      <c r="P28" s="445"/>
      <c r="Q28" s="445"/>
      <c r="R28" s="447"/>
    </row>
    <row r="29" spans="1:18" s="427" customFormat="1" ht="21" customHeight="1">
      <c r="A29" s="966"/>
      <c r="B29" s="448" t="s">
        <v>4699</v>
      </c>
      <c r="C29" s="449"/>
      <c r="D29" s="450"/>
      <c r="E29" s="450"/>
      <c r="F29" s="451"/>
      <c r="G29" s="966"/>
      <c r="H29" s="448" t="s">
        <v>4699</v>
      </c>
      <c r="I29" s="449"/>
      <c r="J29" s="450"/>
      <c r="K29" s="450"/>
      <c r="L29" s="452"/>
      <c r="M29" s="968"/>
      <c r="N29" s="448" t="s">
        <v>4699</v>
      </c>
      <c r="O29" s="449"/>
      <c r="P29" s="450"/>
      <c r="Q29" s="450"/>
      <c r="R29" s="452"/>
    </row>
    <row r="30" spans="1:18" s="427" customFormat="1" ht="21" customHeight="1" thickBot="1">
      <c r="A30" s="951"/>
      <c r="B30" s="459" t="s">
        <v>4699</v>
      </c>
      <c r="C30" s="460"/>
      <c r="D30" s="457"/>
      <c r="E30" s="457"/>
      <c r="F30" s="461"/>
      <c r="G30" s="951"/>
      <c r="H30" s="459" t="s">
        <v>4699</v>
      </c>
      <c r="I30" s="460"/>
      <c r="J30" s="457"/>
      <c r="K30" s="457"/>
      <c r="L30" s="458"/>
      <c r="M30" s="961"/>
      <c r="N30" s="459" t="s">
        <v>4699</v>
      </c>
      <c r="O30" s="460"/>
      <c r="P30" s="457"/>
      <c r="Q30" s="457"/>
      <c r="R30" s="458"/>
    </row>
  </sheetData>
  <mergeCells count="36">
    <mergeCell ref="A28:A30"/>
    <mergeCell ref="G28:G30"/>
    <mergeCell ref="M28:M30"/>
    <mergeCell ref="A22:A24"/>
    <mergeCell ref="G22:G27"/>
    <mergeCell ref="K22:K27"/>
    <mergeCell ref="L22:L27"/>
    <mergeCell ref="M22:M24"/>
    <mergeCell ref="A25:A27"/>
    <mergeCell ref="M25:M27"/>
    <mergeCell ref="A16:A18"/>
    <mergeCell ref="G16:G21"/>
    <mergeCell ref="K16:K21"/>
    <mergeCell ref="L16:L21"/>
    <mergeCell ref="M16:M18"/>
    <mergeCell ref="A19:A21"/>
    <mergeCell ref="M19:M21"/>
    <mergeCell ref="A10:A12"/>
    <mergeCell ref="G10:G12"/>
    <mergeCell ref="M10:M12"/>
    <mergeCell ref="A13:A15"/>
    <mergeCell ref="G13:G15"/>
    <mergeCell ref="M13:M15"/>
    <mergeCell ref="B6:C6"/>
    <mergeCell ref="H6:I6"/>
    <mergeCell ref="N6:O6"/>
    <mergeCell ref="A7:A9"/>
    <mergeCell ref="G7:G9"/>
    <mergeCell ref="M7:M9"/>
    <mergeCell ref="A2:R2"/>
    <mergeCell ref="A4:A5"/>
    <mergeCell ref="B4:F5"/>
    <mergeCell ref="G4:I4"/>
    <mergeCell ref="M4:O4"/>
    <mergeCell ref="G5:I5"/>
    <mergeCell ref="M5:O5"/>
  </mergeCells>
  <phoneticPr fontId="153"/>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152"/>
  <sheetViews>
    <sheetView showZeros="0" zoomScale="70" zoomScaleNormal="70" workbookViewId="0">
      <selection activeCell="F1048576" sqref="F1048576"/>
    </sheetView>
  </sheetViews>
  <sheetFormatPr defaultRowHeight="13.5"/>
  <cols>
    <col min="3" max="3" width="24.125" customWidth="1"/>
    <col min="6" max="6" width="26.125" customWidth="1"/>
    <col min="8" max="11" width="11.5" customWidth="1"/>
    <col min="12" max="12" width="14.75" customWidth="1"/>
    <col min="13" max="14" width="9" customWidth="1"/>
    <col min="15" max="15" width="14.75" customWidth="1"/>
    <col min="16" max="17" width="8.875" customWidth="1"/>
    <col min="18" max="18" width="14.75" customWidth="1"/>
    <col min="19" max="20" width="9" customWidth="1"/>
    <col min="21" max="22" width="14.75" customWidth="1"/>
    <col min="23" max="23" width="11.5" customWidth="1"/>
  </cols>
  <sheetData>
    <row r="1" spans="1:20" ht="24">
      <c r="B1" s="19" t="str">
        <f>基本情報!A1</f>
        <v>第37回全日本女子大学駅伝対校選手権大会東海地区選考会 兼 第51回全日本大学駅伝東海学連選抜選考レース</v>
      </c>
      <c r="C1" s="18"/>
      <c r="D1" s="18"/>
      <c r="E1" s="18"/>
      <c r="F1" s="18"/>
    </row>
    <row r="2" spans="1:20" ht="18.75">
      <c r="B2" s="20"/>
      <c r="C2" s="18"/>
      <c r="D2" s="18"/>
      <c r="E2" s="18"/>
      <c r="F2" s="18"/>
    </row>
    <row r="3" spans="1:20" ht="14.25">
      <c r="B3" s="21" t="s">
        <v>86</v>
      </c>
      <c r="C3" s="18"/>
      <c r="D3" s="18"/>
      <c r="E3" s="21" t="s">
        <v>87</v>
      </c>
      <c r="F3" s="18"/>
    </row>
    <row r="4" spans="1:20" ht="14.25">
      <c r="B4" s="22" t="s">
        <v>2809</v>
      </c>
      <c r="C4" s="23" t="s">
        <v>88</v>
      </c>
      <c r="D4" s="18"/>
      <c r="E4" s="22" t="s">
        <v>2809</v>
      </c>
      <c r="F4" s="23" t="s">
        <v>88</v>
      </c>
      <c r="G4" s="973" t="s">
        <v>595</v>
      </c>
      <c r="H4" s="974"/>
      <c r="I4" s="974"/>
      <c r="J4" s="974"/>
      <c r="O4" s="187" t="s">
        <v>176</v>
      </c>
      <c r="P4" t="s">
        <v>652</v>
      </c>
      <c r="Q4" t="s">
        <v>666</v>
      </c>
      <c r="R4" s="187" t="s">
        <v>176</v>
      </c>
      <c r="S4" t="s">
        <v>652</v>
      </c>
      <c r="T4" t="s">
        <v>2824</v>
      </c>
    </row>
    <row r="5" spans="1:20" ht="14.25">
      <c r="A5">
        <v>1</v>
      </c>
      <c r="B5" s="24">
        <v>1</v>
      </c>
      <c r="C5" s="27" t="s">
        <v>4743</v>
      </c>
      <c r="D5">
        <v>1</v>
      </c>
      <c r="E5" s="24">
        <v>2</v>
      </c>
      <c r="F5" t="s">
        <v>6920</v>
      </c>
      <c r="O5" t="s">
        <v>4739</v>
      </c>
      <c r="P5">
        <v>1</v>
      </c>
      <c r="Q5">
        <v>1</v>
      </c>
      <c r="R5" t="s">
        <v>6920</v>
      </c>
      <c r="S5">
        <v>1</v>
      </c>
      <c r="T5" s="322">
        <v>2</v>
      </c>
    </row>
    <row r="6" spans="1:20" ht="14.25">
      <c r="A6">
        <v>2</v>
      </c>
      <c r="B6" s="24"/>
      <c r="C6" s="27"/>
      <c r="D6">
        <v>2</v>
      </c>
      <c r="E6" s="24"/>
      <c r="F6" s="26"/>
      <c r="T6" s="322"/>
    </row>
    <row r="7" spans="1:20" ht="14.25">
      <c r="A7">
        <v>3</v>
      </c>
      <c r="B7" s="24"/>
      <c r="C7" s="27"/>
      <c r="D7">
        <v>3</v>
      </c>
      <c r="E7" s="24"/>
      <c r="F7" s="26"/>
      <c r="T7" s="322"/>
    </row>
    <row r="8" spans="1:20" ht="14.25">
      <c r="A8">
        <v>4</v>
      </c>
      <c r="B8" s="24"/>
      <c r="C8" s="27"/>
      <c r="D8">
        <v>4</v>
      </c>
      <c r="E8" s="24"/>
      <c r="F8" s="26"/>
      <c r="T8" s="322"/>
    </row>
    <row r="9" spans="1:20" ht="14.25">
      <c r="A9">
        <v>5</v>
      </c>
      <c r="B9" s="24"/>
      <c r="C9" s="27"/>
      <c r="D9">
        <v>5</v>
      </c>
      <c r="E9" s="24"/>
      <c r="F9" s="26"/>
      <c r="T9" s="322"/>
    </row>
    <row r="10" spans="1:20" ht="14.25">
      <c r="A10">
        <v>6</v>
      </c>
      <c r="B10" s="24"/>
      <c r="C10" s="27"/>
      <c r="D10">
        <v>6</v>
      </c>
      <c r="E10" s="24"/>
      <c r="F10" s="26"/>
      <c r="T10" s="322"/>
    </row>
    <row r="11" spans="1:20" ht="14.25">
      <c r="A11">
        <v>7</v>
      </c>
      <c r="B11" s="24"/>
      <c r="C11" s="27"/>
      <c r="D11">
        <v>7</v>
      </c>
      <c r="E11" s="24"/>
      <c r="F11" s="26"/>
      <c r="T11" s="322"/>
    </row>
    <row r="12" spans="1:20" ht="14.25">
      <c r="A12">
        <v>8</v>
      </c>
      <c r="B12" s="24"/>
      <c r="C12" s="27"/>
      <c r="D12">
        <v>8</v>
      </c>
      <c r="E12" s="24"/>
      <c r="F12" s="26"/>
      <c r="T12" s="322"/>
    </row>
    <row r="13" spans="1:20" ht="14.25">
      <c r="A13">
        <v>9</v>
      </c>
      <c r="B13" s="24"/>
      <c r="C13" s="27"/>
      <c r="D13">
        <v>9</v>
      </c>
      <c r="E13" s="24"/>
      <c r="F13" s="26"/>
      <c r="T13" s="322"/>
    </row>
    <row r="14" spans="1:20" ht="14.25">
      <c r="A14">
        <v>10</v>
      </c>
      <c r="B14" s="24"/>
      <c r="C14" s="27"/>
      <c r="D14">
        <v>10</v>
      </c>
      <c r="E14" s="24"/>
      <c r="F14" s="26"/>
      <c r="T14" s="322"/>
    </row>
    <row r="15" spans="1:20" ht="14.25">
      <c r="A15">
        <v>11</v>
      </c>
      <c r="B15" s="24"/>
      <c r="C15" s="27"/>
      <c r="D15">
        <v>11</v>
      </c>
      <c r="E15" s="24"/>
      <c r="F15" s="26"/>
      <c r="T15" s="322"/>
    </row>
    <row r="16" spans="1:20" ht="14.25">
      <c r="A16">
        <v>12</v>
      </c>
      <c r="B16" s="24"/>
      <c r="C16" s="27"/>
      <c r="D16">
        <v>12</v>
      </c>
      <c r="E16" s="24"/>
      <c r="F16" s="26"/>
      <c r="T16" s="322"/>
    </row>
    <row r="17" spans="1:20" ht="14.25">
      <c r="A17">
        <v>13</v>
      </c>
      <c r="B17" s="24"/>
      <c r="C17" s="27"/>
      <c r="D17">
        <v>13</v>
      </c>
      <c r="E17" s="24"/>
      <c r="F17" s="26"/>
      <c r="T17" s="322"/>
    </row>
    <row r="18" spans="1:20" ht="14.25">
      <c r="A18">
        <v>14</v>
      </c>
      <c r="B18" s="24"/>
      <c r="C18" s="27"/>
      <c r="D18">
        <v>14</v>
      </c>
      <c r="E18" s="24"/>
      <c r="F18" s="26"/>
      <c r="T18" s="322"/>
    </row>
    <row r="19" spans="1:20" ht="14.25">
      <c r="A19">
        <v>15</v>
      </c>
      <c r="B19" s="24"/>
      <c r="C19" s="27"/>
      <c r="D19">
        <v>15</v>
      </c>
      <c r="E19" s="24"/>
      <c r="F19" s="26"/>
      <c r="Q19" s="321"/>
      <c r="T19" s="322"/>
    </row>
    <row r="20" spans="1:20" ht="14.25">
      <c r="A20">
        <v>16</v>
      </c>
      <c r="B20" s="24"/>
      <c r="C20" s="237"/>
      <c r="D20">
        <v>16</v>
      </c>
      <c r="E20" s="24"/>
      <c r="F20" s="26"/>
      <c r="Q20" s="321"/>
      <c r="T20" s="322"/>
    </row>
    <row r="21" spans="1:20" ht="14.25">
      <c r="A21">
        <v>17</v>
      </c>
      <c r="B21" s="24"/>
      <c r="C21" s="237"/>
      <c r="D21">
        <v>17</v>
      </c>
      <c r="E21" s="24"/>
      <c r="F21" s="26"/>
      <c r="Q21" s="321"/>
      <c r="T21" s="322"/>
    </row>
    <row r="22" spans="1:20" ht="14.25">
      <c r="A22">
        <v>18</v>
      </c>
      <c r="B22" s="24"/>
      <c r="C22" s="237"/>
      <c r="D22">
        <v>18</v>
      </c>
      <c r="E22" s="24"/>
      <c r="F22" s="26"/>
      <c r="Q22" s="321"/>
      <c r="T22" s="322"/>
    </row>
    <row r="23" spans="1:20" ht="14.25">
      <c r="A23">
        <v>19</v>
      </c>
      <c r="B23" s="24"/>
      <c r="C23" s="237"/>
      <c r="D23">
        <v>19</v>
      </c>
      <c r="E23" s="24"/>
      <c r="F23" s="26"/>
      <c r="Q23" s="321"/>
      <c r="T23" s="322"/>
    </row>
    <row r="24" spans="1:20" ht="14.25">
      <c r="A24">
        <v>20</v>
      </c>
      <c r="B24" s="24"/>
      <c r="C24" s="237"/>
      <c r="D24">
        <v>20</v>
      </c>
      <c r="E24" s="24"/>
      <c r="F24" s="26"/>
      <c r="Q24" s="321"/>
      <c r="T24" s="322"/>
    </row>
    <row r="25" spans="1:20" ht="14.25">
      <c r="A25">
        <v>21</v>
      </c>
      <c r="B25" s="24"/>
      <c r="C25" s="237"/>
      <c r="D25">
        <v>21</v>
      </c>
      <c r="E25" s="24"/>
      <c r="F25" s="26"/>
      <c r="Q25" s="321"/>
      <c r="T25" s="322"/>
    </row>
    <row r="26" spans="1:20" ht="14.25">
      <c r="A26">
        <v>22</v>
      </c>
      <c r="B26" s="24"/>
      <c r="C26" s="264"/>
      <c r="D26">
        <v>22</v>
      </c>
      <c r="E26" s="24"/>
      <c r="F26" s="26"/>
      <c r="T26" s="322"/>
    </row>
    <row r="27" spans="1:20" ht="14.25">
      <c r="A27">
        <v>23</v>
      </c>
      <c r="B27" s="24"/>
      <c r="C27" s="236"/>
      <c r="D27">
        <v>23</v>
      </c>
      <c r="E27" s="24"/>
      <c r="F27" s="238"/>
      <c r="Q27" s="321"/>
      <c r="T27" s="322"/>
    </row>
    <row r="28" spans="1:20" ht="14.25">
      <c r="A28">
        <v>24</v>
      </c>
      <c r="B28" s="24"/>
      <c r="C28" s="236"/>
      <c r="D28">
        <v>24</v>
      </c>
      <c r="E28" s="24"/>
      <c r="F28" s="238"/>
      <c r="Q28" s="321"/>
    </row>
    <row r="29" spans="1:20" ht="14.25">
      <c r="A29">
        <v>25</v>
      </c>
      <c r="B29" s="24"/>
      <c r="C29" s="236"/>
      <c r="D29">
        <v>25</v>
      </c>
      <c r="E29" s="24"/>
      <c r="F29" s="238"/>
      <c r="Q29" s="321"/>
    </row>
    <row r="30" spans="1:20" ht="14.25">
      <c r="A30">
        <v>26</v>
      </c>
      <c r="B30" s="24"/>
      <c r="C30" s="236"/>
      <c r="D30">
        <v>26</v>
      </c>
      <c r="E30" s="24"/>
      <c r="F30" s="238"/>
      <c r="Q30" s="321"/>
    </row>
    <row r="31" spans="1:20" ht="14.25">
      <c r="A31">
        <v>27</v>
      </c>
      <c r="B31" s="24"/>
      <c r="C31" s="236"/>
      <c r="D31">
        <v>27</v>
      </c>
      <c r="E31" s="24"/>
      <c r="F31" s="237"/>
      <c r="Q31" s="321"/>
    </row>
    <row r="32" spans="1:20" ht="14.25">
      <c r="A32">
        <v>28</v>
      </c>
      <c r="B32" s="24"/>
      <c r="C32" s="236"/>
      <c r="D32">
        <v>28</v>
      </c>
      <c r="E32" s="24"/>
      <c r="F32" s="238"/>
      <c r="Q32" s="321"/>
    </row>
    <row r="33" spans="1:17" ht="14.25">
      <c r="A33">
        <v>29</v>
      </c>
      <c r="B33" s="24"/>
      <c r="C33" s="236"/>
      <c r="D33">
        <v>29</v>
      </c>
      <c r="E33" s="24"/>
      <c r="F33" s="238"/>
      <c r="Q33" s="321"/>
    </row>
    <row r="34" spans="1:17" ht="14.25">
      <c r="A34">
        <v>30</v>
      </c>
      <c r="B34" s="24"/>
      <c r="C34" s="236"/>
      <c r="D34">
        <v>30</v>
      </c>
      <c r="E34" s="24"/>
      <c r="F34" s="237"/>
      <c r="Q34" s="321"/>
    </row>
    <row r="35" spans="1:17" ht="14.25">
      <c r="A35">
        <v>31</v>
      </c>
      <c r="B35" s="24"/>
      <c r="C35" s="236"/>
      <c r="D35">
        <v>31</v>
      </c>
      <c r="E35" s="24"/>
      <c r="F35" s="238"/>
      <c r="Q35" s="321"/>
    </row>
    <row r="36" spans="1:17" ht="14.25">
      <c r="A36">
        <v>32</v>
      </c>
      <c r="B36" s="24"/>
      <c r="C36" s="27"/>
      <c r="D36">
        <v>32</v>
      </c>
      <c r="E36" s="24"/>
      <c r="F36" s="237"/>
      <c r="Q36" s="321"/>
    </row>
    <row r="37" spans="1:17" ht="14.25">
      <c r="A37">
        <v>33</v>
      </c>
      <c r="B37" s="24"/>
      <c r="C37" s="236"/>
      <c r="D37">
        <v>33</v>
      </c>
      <c r="E37" s="24"/>
      <c r="F37" s="27"/>
      <c r="Q37" s="321"/>
    </row>
    <row r="38" spans="1:17" ht="14.25">
      <c r="A38">
        <v>34</v>
      </c>
      <c r="B38" s="24"/>
      <c r="C38" s="236"/>
      <c r="D38">
        <v>34</v>
      </c>
      <c r="E38" s="24"/>
      <c r="F38" s="237"/>
      <c r="Q38" s="321"/>
    </row>
    <row r="39" spans="1:17" ht="14.25">
      <c r="A39">
        <v>35</v>
      </c>
      <c r="B39" s="24"/>
      <c r="C39" s="236"/>
      <c r="D39">
        <v>35</v>
      </c>
      <c r="E39" s="24"/>
      <c r="F39" s="238"/>
      <c r="Q39" s="321"/>
    </row>
    <row r="40" spans="1:17" ht="14.25">
      <c r="A40">
        <v>36</v>
      </c>
      <c r="B40" s="24"/>
      <c r="C40" s="236"/>
      <c r="D40">
        <v>36</v>
      </c>
      <c r="E40" s="24"/>
      <c r="F40" s="237"/>
      <c r="Q40" s="321"/>
    </row>
    <row r="41" spans="1:17" ht="14.25">
      <c r="A41">
        <v>37</v>
      </c>
      <c r="B41" s="24"/>
      <c r="C41" s="236"/>
      <c r="D41">
        <v>37</v>
      </c>
      <c r="E41" s="24"/>
      <c r="F41" s="238"/>
      <c r="Q41" s="321"/>
    </row>
    <row r="42" spans="1:17" ht="14.25">
      <c r="A42">
        <v>38</v>
      </c>
      <c r="B42" s="24"/>
      <c r="C42" s="236"/>
      <c r="D42">
        <v>38</v>
      </c>
      <c r="E42" s="24"/>
      <c r="F42" s="237"/>
      <c r="Q42" s="321"/>
    </row>
    <row r="43" spans="1:17" ht="14.25">
      <c r="A43">
        <v>39</v>
      </c>
      <c r="B43" s="24"/>
      <c r="C43" s="236"/>
      <c r="D43">
        <v>39</v>
      </c>
      <c r="E43" s="24"/>
      <c r="F43" s="238"/>
      <c r="Q43" s="321"/>
    </row>
    <row r="44" spans="1:17" ht="14.25">
      <c r="A44">
        <v>40</v>
      </c>
      <c r="B44" s="24"/>
      <c r="C44" s="236"/>
      <c r="D44">
        <v>40</v>
      </c>
      <c r="E44" s="24"/>
      <c r="F44" s="238"/>
      <c r="Q44" s="321"/>
    </row>
    <row r="45" spans="1:17" ht="14.25">
      <c r="A45">
        <v>41</v>
      </c>
      <c r="B45" s="24"/>
      <c r="C45" s="236"/>
      <c r="D45">
        <v>41</v>
      </c>
      <c r="E45" s="24"/>
      <c r="F45" s="238"/>
      <c r="Q45" s="321"/>
    </row>
    <row r="46" spans="1:17" ht="14.25">
      <c r="A46">
        <v>42</v>
      </c>
      <c r="B46" s="24"/>
      <c r="C46" s="236"/>
      <c r="D46">
        <v>42</v>
      </c>
      <c r="E46" s="24"/>
      <c r="F46" s="238"/>
      <c r="Q46" s="321"/>
    </row>
    <row r="47" spans="1:17" ht="14.25">
      <c r="A47">
        <v>43</v>
      </c>
      <c r="B47" s="24"/>
      <c r="C47" s="236"/>
      <c r="D47">
        <v>43</v>
      </c>
      <c r="E47" s="24"/>
      <c r="F47" s="238"/>
      <c r="Q47" s="321"/>
    </row>
    <row r="48" spans="1:17" ht="14.25">
      <c r="A48">
        <v>44</v>
      </c>
      <c r="B48" s="24"/>
      <c r="C48" s="238"/>
      <c r="D48">
        <v>44</v>
      </c>
      <c r="E48" s="24"/>
      <c r="F48" s="237"/>
      <c r="Q48" s="321"/>
    </row>
    <row r="49" spans="1:6" ht="14.25">
      <c r="A49">
        <v>45</v>
      </c>
      <c r="B49" s="24"/>
      <c r="C49" s="238"/>
      <c r="D49">
        <v>45</v>
      </c>
      <c r="E49" s="24"/>
      <c r="F49" s="238"/>
    </row>
    <row r="50" spans="1:6" ht="14.25">
      <c r="A50">
        <v>46</v>
      </c>
      <c r="B50" s="24"/>
      <c r="C50" s="238"/>
      <c r="D50">
        <v>46</v>
      </c>
      <c r="E50" s="24"/>
      <c r="F50" s="238"/>
    </row>
    <row r="51" spans="1:6" ht="14.25">
      <c r="A51">
        <v>47</v>
      </c>
      <c r="B51" s="24"/>
      <c r="C51" s="238"/>
      <c r="D51">
        <v>47</v>
      </c>
      <c r="E51" s="24"/>
      <c r="F51" s="238"/>
    </row>
    <row r="52" spans="1:6" ht="14.25">
      <c r="A52">
        <v>48</v>
      </c>
      <c r="B52" s="24"/>
      <c r="C52" s="238"/>
      <c r="D52">
        <v>48</v>
      </c>
      <c r="E52" s="24"/>
      <c r="F52" s="238"/>
    </row>
    <row r="53" spans="1:6" ht="14.25">
      <c r="A53">
        <v>49</v>
      </c>
      <c r="B53" s="24"/>
      <c r="C53" s="238"/>
      <c r="D53">
        <v>49</v>
      </c>
      <c r="E53" s="24"/>
      <c r="F53" s="238"/>
    </row>
    <row r="54" spans="1:6" ht="14.25">
      <c r="A54">
        <v>50</v>
      </c>
      <c r="B54" s="24"/>
      <c r="C54" s="238"/>
      <c r="D54">
        <v>50</v>
      </c>
      <c r="E54" s="24"/>
      <c r="F54" s="238"/>
    </row>
    <row r="55" spans="1:6" ht="14.25">
      <c r="A55">
        <v>51</v>
      </c>
      <c r="B55" s="24"/>
      <c r="C55" s="238"/>
      <c r="D55">
        <v>51</v>
      </c>
      <c r="E55" s="24"/>
      <c r="F55" s="238"/>
    </row>
    <row r="56" spans="1:6" ht="14.25">
      <c r="A56">
        <v>52</v>
      </c>
      <c r="B56" s="24"/>
      <c r="C56" s="238"/>
      <c r="D56">
        <v>52</v>
      </c>
      <c r="E56" s="24"/>
      <c r="F56" s="238"/>
    </row>
    <row r="57" spans="1:6" ht="14.25">
      <c r="A57">
        <v>53</v>
      </c>
      <c r="B57" s="24"/>
      <c r="C57" s="238"/>
      <c r="D57">
        <v>53</v>
      </c>
      <c r="E57" s="24"/>
      <c r="F57" s="238"/>
    </row>
    <row r="58" spans="1:6" ht="14.25">
      <c r="A58">
        <v>54</v>
      </c>
      <c r="B58" s="24"/>
      <c r="C58" s="238"/>
      <c r="D58">
        <v>54</v>
      </c>
      <c r="E58" s="24"/>
      <c r="F58" s="237"/>
    </row>
    <row r="59" spans="1:6" ht="14.25">
      <c r="A59">
        <v>55</v>
      </c>
      <c r="B59" s="24"/>
      <c r="C59" s="238"/>
      <c r="D59">
        <v>55</v>
      </c>
      <c r="E59" s="24"/>
      <c r="F59" s="238"/>
    </row>
    <row r="60" spans="1:6" ht="14.25">
      <c r="A60">
        <v>56</v>
      </c>
      <c r="B60" s="24"/>
      <c r="C60" s="238"/>
      <c r="D60">
        <v>56</v>
      </c>
      <c r="E60" s="24"/>
      <c r="F60" s="238"/>
    </row>
    <row r="61" spans="1:6" ht="14.25">
      <c r="A61">
        <v>57</v>
      </c>
      <c r="B61" s="24"/>
      <c r="C61" s="238"/>
      <c r="D61">
        <v>57</v>
      </c>
      <c r="E61" s="24"/>
      <c r="F61" s="238"/>
    </row>
    <row r="62" spans="1:6" ht="14.25">
      <c r="A62">
        <v>58</v>
      </c>
      <c r="B62" s="24"/>
      <c r="C62" s="238"/>
      <c r="D62">
        <v>58</v>
      </c>
      <c r="E62" s="24"/>
      <c r="F62" s="238"/>
    </row>
    <row r="63" spans="1:6" ht="14.25">
      <c r="A63">
        <v>59</v>
      </c>
      <c r="B63" s="24"/>
      <c r="C63" s="238"/>
      <c r="D63">
        <v>59</v>
      </c>
      <c r="E63" s="24"/>
      <c r="F63" s="238"/>
    </row>
    <row r="64" spans="1:6" ht="14.25">
      <c r="A64">
        <v>60</v>
      </c>
      <c r="B64" s="24"/>
      <c r="C64" s="238"/>
      <c r="D64">
        <v>60</v>
      </c>
      <c r="E64" s="24"/>
      <c r="F64" s="238"/>
    </row>
    <row r="65" spans="1:6" ht="14.25">
      <c r="A65">
        <v>61</v>
      </c>
      <c r="B65" s="24"/>
      <c r="C65" s="238"/>
      <c r="D65">
        <v>61</v>
      </c>
      <c r="E65" s="24"/>
      <c r="F65" s="237"/>
    </row>
    <row r="66" spans="1:6" ht="14.25">
      <c r="A66">
        <v>62</v>
      </c>
      <c r="B66" s="24"/>
      <c r="C66" s="238"/>
      <c r="D66">
        <v>62</v>
      </c>
      <c r="E66" s="24"/>
      <c r="F66" s="238"/>
    </row>
    <row r="67" spans="1:6" ht="14.25">
      <c r="A67">
        <v>63</v>
      </c>
      <c r="B67" s="24"/>
      <c r="C67" s="238"/>
      <c r="D67">
        <v>63</v>
      </c>
      <c r="E67" s="24"/>
      <c r="F67" s="238"/>
    </row>
    <row r="68" spans="1:6" ht="14.25">
      <c r="A68">
        <v>64</v>
      </c>
      <c r="B68" s="24"/>
      <c r="C68" s="238"/>
      <c r="D68">
        <v>64</v>
      </c>
      <c r="E68" s="24"/>
      <c r="F68" s="238"/>
    </row>
    <row r="69" spans="1:6" ht="14.25">
      <c r="A69">
        <v>65</v>
      </c>
      <c r="B69" s="24"/>
      <c r="C69" s="238"/>
      <c r="D69">
        <v>65</v>
      </c>
      <c r="E69" s="24"/>
      <c r="F69" s="238"/>
    </row>
    <row r="70" spans="1:6" ht="14.25">
      <c r="A70">
        <v>66</v>
      </c>
      <c r="B70" s="24"/>
      <c r="C70" s="238"/>
      <c r="D70">
        <v>66</v>
      </c>
      <c r="E70" s="24"/>
      <c r="F70" s="238"/>
    </row>
    <row r="71" spans="1:6" ht="14.25">
      <c r="A71">
        <v>67</v>
      </c>
      <c r="B71" s="24"/>
      <c r="C71" s="238"/>
      <c r="D71">
        <v>67</v>
      </c>
      <c r="E71" s="24"/>
      <c r="F71" s="238"/>
    </row>
    <row r="72" spans="1:6" ht="14.25">
      <c r="A72">
        <v>68</v>
      </c>
      <c r="B72" s="24"/>
      <c r="C72" s="238"/>
      <c r="D72">
        <v>68</v>
      </c>
      <c r="E72" s="24"/>
      <c r="F72" s="238"/>
    </row>
    <row r="73" spans="1:6" ht="14.25">
      <c r="A73">
        <v>69</v>
      </c>
      <c r="B73" s="24"/>
      <c r="C73" s="238"/>
      <c r="D73">
        <v>69</v>
      </c>
      <c r="E73" s="24"/>
      <c r="F73" s="238"/>
    </row>
    <row r="74" spans="1:6" ht="14.25">
      <c r="A74">
        <v>70</v>
      </c>
      <c r="B74" s="24"/>
      <c r="C74" s="238"/>
      <c r="D74">
        <v>70</v>
      </c>
      <c r="E74" s="24"/>
      <c r="F74" s="238"/>
    </row>
    <row r="75" spans="1:6" ht="14.25">
      <c r="A75">
        <v>71</v>
      </c>
      <c r="B75" s="24"/>
      <c r="C75" s="238"/>
      <c r="D75">
        <v>71</v>
      </c>
      <c r="E75" s="24"/>
      <c r="F75" s="238"/>
    </row>
    <row r="76" spans="1:6" ht="14.25">
      <c r="A76">
        <v>72</v>
      </c>
      <c r="B76" s="24"/>
      <c r="C76" s="238"/>
      <c r="D76">
        <v>72</v>
      </c>
      <c r="E76" s="24"/>
      <c r="F76" s="238"/>
    </row>
    <row r="77" spans="1:6" ht="14.25">
      <c r="A77">
        <v>73</v>
      </c>
      <c r="B77" s="24"/>
      <c r="C77" s="238"/>
      <c r="D77">
        <v>73</v>
      </c>
      <c r="E77" s="24"/>
      <c r="F77" s="238"/>
    </row>
    <row r="78" spans="1:6" ht="14.25">
      <c r="A78">
        <v>74</v>
      </c>
      <c r="B78" s="24"/>
      <c r="C78" s="238"/>
      <c r="D78">
        <v>74</v>
      </c>
      <c r="E78" s="24"/>
      <c r="F78" s="238"/>
    </row>
    <row r="79" spans="1:6" ht="14.25">
      <c r="A79">
        <v>75</v>
      </c>
      <c r="B79" s="24"/>
      <c r="C79" s="238"/>
      <c r="D79">
        <v>75</v>
      </c>
      <c r="E79" s="24"/>
      <c r="F79" s="238"/>
    </row>
    <row r="80" spans="1:6" ht="14.25">
      <c r="A80">
        <v>76</v>
      </c>
      <c r="B80" s="24"/>
      <c r="C80" s="238"/>
      <c r="D80">
        <v>76</v>
      </c>
      <c r="E80" s="24"/>
      <c r="F80" s="238"/>
    </row>
    <row r="81" spans="1:6" ht="14.25">
      <c r="A81">
        <v>77</v>
      </c>
      <c r="B81" s="24"/>
      <c r="C81" s="238"/>
      <c r="D81">
        <v>77</v>
      </c>
      <c r="E81" s="24"/>
      <c r="F81" s="238"/>
    </row>
    <row r="82" spans="1:6" ht="14.25">
      <c r="A82">
        <v>78</v>
      </c>
      <c r="B82" s="24"/>
      <c r="C82" s="238"/>
      <c r="D82">
        <v>78</v>
      </c>
      <c r="E82" s="24"/>
      <c r="F82" s="238"/>
    </row>
    <row r="83" spans="1:6" ht="14.25">
      <c r="A83">
        <v>79</v>
      </c>
      <c r="B83" s="24"/>
      <c r="C83" s="238"/>
      <c r="D83">
        <v>79</v>
      </c>
      <c r="E83" s="24"/>
      <c r="F83" s="238"/>
    </row>
    <row r="84" spans="1:6" ht="14.25">
      <c r="A84">
        <v>80</v>
      </c>
      <c r="B84" s="24"/>
      <c r="C84" s="238"/>
      <c r="D84">
        <v>80</v>
      </c>
      <c r="E84" s="24"/>
      <c r="F84" s="238"/>
    </row>
    <row r="85" spans="1:6" ht="14.25">
      <c r="A85">
        <v>81</v>
      </c>
      <c r="B85" s="24"/>
      <c r="C85" s="238"/>
      <c r="D85">
        <v>81</v>
      </c>
      <c r="E85" s="24"/>
      <c r="F85" s="238"/>
    </row>
    <row r="86" spans="1:6" ht="14.25">
      <c r="A86">
        <v>82</v>
      </c>
      <c r="B86" s="24"/>
      <c r="C86" s="238"/>
      <c r="D86">
        <v>82</v>
      </c>
      <c r="E86" s="24"/>
      <c r="F86" s="238"/>
    </row>
    <row r="87" spans="1:6" ht="14.25">
      <c r="A87">
        <v>83</v>
      </c>
      <c r="B87" s="24"/>
      <c r="C87" s="238"/>
      <c r="D87">
        <v>83</v>
      </c>
      <c r="E87" s="24"/>
      <c r="F87" s="238"/>
    </row>
    <row r="88" spans="1:6" ht="14.25">
      <c r="A88">
        <v>84</v>
      </c>
      <c r="B88" s="24"/>
      <c r="C88" s="238"/>
      <c r="D88">
        <v>84</v>
      </c>
      <c r="E88" s="24"/>
      <c r="F88" s="238"/>
    </row>
    <row r="89" spans="1:6" ht="14.25">
      <c r="A89">
        <v>85</v>
      </c>
      <c r="B89" s="24"/>
      <c r="C89" s="238"/>
      <c r="D89">
        <v>85</v>
      </c>
      <c r="E89" s="24"/>
      <c r="F89" s="238"/>
    </row>
    <row r="90" spans="1:6" ht="14.25">
      <c r="A90">
        <v>86</v>
      </c>
      <c r="B90" s="24"/>
      <c r="C90" s="238"/>
      <c r="D90">
        <v>86</v>
      </c>
      <c r="E90" s="24"/>
      <c r="F90" s="238"/>
    </row>
    <row r="91" spans="1:6" ht="14.25">
      <c r="A91">
        <v>87</v>
      </c>
      <c r="B91" s="24"/>
      <c r="C91" s="238"/>
      <c r="D91">
        <v>87</v>
      </c>
      <c r="E91" s="24"/>
      <c r="F91" s="238"/>
    </row>
    <row r="92" spans="1:6" ht="14.25">
      <c r="A92">
        <v>88</v>
      </c>
      <c r="B92" s="24"/>
      <c r="C92" s="238"/>
      <c r="D92">
        <v>88</v>
      </c>
      <c r="E92" s="24"/>
      <c r="F92" s="238"/>
    </row>
    <row r="93" spans="1:6" ht="14.25">
      <c r="A93">
        <v>89</v>
      </c>
      <c r="B93" s="24"/>
      <c r="C93" s="238"/>
      <c r="D93">
        <v>89</v>
      </c>
      <c r="E93" s="24"/>
      <c r="F93" s="238"/>
    </row>
    <row r="94" spans="1:6" ht="14.25">
      <c r="A94">
        <v>90</v>
      </c>
      <c r="B94" s="24"/>
      <c r="C94" s="238"/>
      <c r="D94">
        <v>90</v>
      </c>
      <c r="E94" s="24"/>
      <c r="F94" s="238"/>
    </row>
    <row r="95" spans="1:6" ht="14.25">
      <c r="A95">
        <v>91</v>
      </c>
      <c r="B95" s="24"/>
      <c r="C95" s="238"/>
      <c r="D95">
        <v>91</v>
      </c>
      <c r="E95" s="24"/>
      <c r="F95" s="238"/>
    </row>
    <row r="96" spans="1:6" ht="14.25">
      <c r="A96">
        <v>92</v>
      </c>
      <c r="B96" s="24"/>
      <c r="C96" s="238"/>
      <c r="D96">
        <v>92</v>
      </c>
      <c r="E96" s="24"/>
      <c r="F96" s="238"/>
    </row>
    <row r="97" spans="1:6" ht="14.25">
      <c r="A97">
        <v>93</v>
      </c>
      <c r="B97" s="24"/>
      <c r="C97" s="238"/>
      <c r="D97">
        <v>93</v>
      </c>
      <c r="E97" s="24"/>
      <c r="F97" s="238"/>
    </row>
    <row r="98" spans="1:6" ht="14.25">
      <c r="A98">
        <v>94</v>
      </c>
      <c r="B98" s="24"/>
      <c r="C98" s="238"/>
      <c r="D98">
        <v>94</v>
      </c>
      <c r="E98" s="24"/>
      <c r="F98" s="238"/>
    </row>
    <row r="99" spans="1:6" ht="14.25">
      <c r="A99">
        <v>95</v>
      </c>
      <c r="B99" s="24"/>
      <c r="C99" s="238"/>
      <c r="D99">
        <v>95</v>
      </c>
      <c r="E99" s="24"/>
      <c r="F99" s="238"/>
    </row>
    <row r="100" spans="1:6" ht="14.25">
      <c r="A100">
        <v>96</v>
      </c>
      <c r="B100" s="24"/>
      <c r="C100" s="238"/>
      <c r="D100">
        <v>96</v>
      </c>
      <c r="E100" s="24"/>
      <c r="F100" s="238"/>
    </row>
    <row r="101" spans="1:6" ht="14.25">
      <c r="A101">
        <v>97</v>
      </c>
      <c r="B101" s="24"/>
      <c r="C101" s="238"/>
      <c r="D101">
        <v>97</v>
      </c>
      <c r="E101" s="24"/>
      <c r="F101" s="238"/>
    </row>
    <row r="102" spans="1:6" ht="14.25">
      <c r="A102">
        <v>98</v>
      </c>
      <c r="B102" s="24"/>
      <c r="C102" s="238"/>
      <c r="D102">
        <v>98</v>
      </c>
      <c r="E102" s="24"/>
      <c r="F102" s="238"/>
    </row>
    <row r="103" spans="1:6" ht="14.25">
      <c r="A103">
        <v>99</v>
      </c>
      <c r="B103" s="24"/>
      <c r="C103" s="238"/>
      <c r="D103">
        <v>99</v>
      </c>
      <c r="E103" s="24"/>
      <c r="F103" s="238"/>
    </row>
    <row r="104" spans="1:6" ht="14.25">
      <c r="A104">
        <v>100</v>
      </c>
      <c r="B104" s="24"/>
      <c r="C104" s="238"/>
      <c r="D104">
        <v>100</v>
      </c>
      <c r="E104" s="24"/>
      <c r="F104" s="238"/>
    </row>
    <row r="136" spans="2:3" ht="14.25">
      <c r="B136" s="24">
        <v>102</v>
      </c>
      <c r="C136" s="28" t="s">
        <v>89</v>
      </c>
    </row>
    <row r="137" spans="2:3" ht="14.25">
      <c r="B137" s="24">
        <v>103</v>
      </c>
      <c r="C137" s="28" t="s">
        <v>90</v>
      </c>
    </row>
    <row r="138" spans="2:3" ht="14.25">
      <c r="B138" s="24">
        <v>104</v>
      </c>
      <c r="C138" s="28" t="s">
        <v>91</v>
      </c>
    </row>
    <row r="139" spans="2:3" ht="14.25">
      <c r="B139" s="24">
        <v>105</v>
      </c>
      <c r="C139" s="28" t="s">
        <v>92</v>
      </c>
    </row>
    <row r="140" spans="2:3" ht="14.25">
      <c r="B140" s="24">
        <v>107</v>
      </c>
      <c r="C140" s="28" t="s">
        <v>93</v>
      </c>
    </row>
    <row r="141" spans="2:3" ht="14.25">
      <c r="B141" s="24">
        <v>108</v>
      </c>
      <c r="C141" s="28" t="s">
        <v>21</v>
      </c>
    </row>
    <row r="142" spans="2:3" ht="14.25">
      <c r="B142" s="24">
        <v>113</v>
      </c>
      <c r="C142" s="28" t="s">
        <v>94</v>
      </c>
    </row>
    <row r="143" spans="2:3" ht="14.25">
      <c r="B143" s="24">
        <v>120</v>
      </c>
      <c r="C143" s="28" t="s">
        <v>95</v>
      </c>
    </row>
    <row r="144" spans="2:3" ht="14.25">
      <c r="B144" s="24">
        <v>127</v>
      </c>
      <c r="C144" s="28" t="s">
        <v>96</v>
      </c>
    </row>
    <row r="145" spans="2:3" ht="14.25">
      <c r="B145" s="24">
        <v>130</v>
      </c>
      <c r="C145" s="28" t="s">
        <v>102</v>
      </c>
    </row>
    <row r="146" spans="2:3" ht="14.25">
      <c r="B146" s="24">
        <v>132</v>
      </c>
      <c r="C146" s="28" t="s">
        <v>103</v>
      </c>
    </row>
    <row r="147" spans="2:3" ht="14.25">
      <c r="B147" s="24">
        <v>134</v>
      </c>
      <c r="C147" s="28" t="s">
        <v>97</v>
      </c>
    </row>
    <row r="148" spans="2:3" ht="14.25">
      <c r="B148" s="24">
        <v>136</v>
      </c>
      <c r="C148" s="28" t="s">
        <v>98</v>
      </c>
    </row>
    <row r="149" spans="2:3" ht="14.25">
      <c r="B149" s="24">
        <v>138</v>
      </c>
      <c r="C149" s="28" t="s">
        <v>99</v>
      </c>
    </row>
    <row r="150" spans="2:3" ht="14.25">
      <c r="B150" s="24">
        <v>144</v>
      </c>
      <c r="C150" s="28" t="s">
        <v>100</v>
      </c>
    </row>
    <row r="151" spans="2:3" ht="14.25">
      <c r="B151" s="24">
        <v>155</v>
      </c>
      <c r="C151" s="26" t="s">
        <v>22</v>
      </c>
    </row>
    <row r="152" spans="2:3" ht="14.25">
      <c r="B152" s="24">
        <v>161</v>
      </c>
      <c r="C152" s="28" t="s">
        <v>101</v>
      </c>
    </row>
  </sheetData>
  <mergeCells count="1">
    <mergeCell ref="G4:J4"/>
  </mergeCells>
  <phoneticPr fontId="22"/>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from>
                    <xdr:col>6</xdr:col>
                    <xdr:colOff>190500</xdr:colOff>
                    <xdr:row>1</xdr:row>
                    <xdr:rowOff>47625</xdr:rowOff>
                  </from>
                  <to>
                    <xdr:col>7</xdr:col>
                    <xdr:colOff>114300</xdr:colOff>
                    <xdr:row>2</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L64"/>
  <sheetViews>
    <sheetView zoomScale="85" zoomScaleNormal="85" workbookViewId="0">
      <selection activeCell="G51" sqref="G51"/>
    </sheetView>
  </sheetViews>
  <sheetFormatPr defaultRowHeight="13.5"/>
  <cols>
    <col min="1" max="1" width="5.5" customWidth="1"/>
    <col min="2" max="2" width="15" customWidth="1"/>
    <col min="7" max="7" width="15" customWidth="1"/>
  </cols>
  <sheetData>
    <row r="3" spans="2:12" ht="14.25" thickBot="1"/>
    <row r="4" spans="2:12" ht="14.25" thickBot="1">
      <c r="B4" s="975" t="s">
        <v>299</v>
      </c>
      <c r="C4" s="779"/>
      <c r="D4" s="779"/>
      <c r="E4" s="204" t="s">
        <v>302</v>
      </c>
      <c r="G4" s="975" t="s">
        <v>300</v>
      </c>
      <c r="H4" s="779"/>
      <c r="I4" s="779"/>
      <c r="J4" s="204" t="s">
        <v>302</v>
      </c>
    </row>
    <row r="5" spans="2:12" ht="14.25" thickBot="1">
      <c r="B5" s="206" t="s">
        <v>4744</v>
      </c>
      <c r="C5" s="207"/>
      <c r="D5" s="208"/>
      <c r="E5" s="168">
        <v>6</v>
      </c>
      <c r="F5" s="169"/>
      <c r="G5" s="215" t="s">
        <v>6917</v>
      </c>
      <c r="H5" s="216"/>
      <c r="I5" s="217"/>
      <c r="J5" s="168">
        <v>9</v>
      </c>
      <c r="L5" s="203" t="s">
        <v>301</v>
      </c>
    </row>
    <row r="6" spans="2:12" ht="14.25" thickBot="1">
      <c r="B6" s="209" t="s">
        <v>537</v>
      </c>
      <c r="C6" s="210"/>
      <c r="D6" s="211"/>
      <c r="E6" s="168"/>
      <c r="F6" s="169"/>
      <c r="G6" s="218" t="s">
        <v>6918</v>
      </c>
      <c r="H6" s="219"/>
      <c r="I6" s="220"/>
      <c r="J6" s="168"/>
    </row>
    <row r="7" spans="2:12" ht="14.25" thickBot="1">
      <c r="B7" s="209" t="s">
        <v>537</v>
      </c>
      <c r="C7" s="210"/>
      <c r="D7" s="211"/>
      <c r="E7" s="168"/>
      <c r="F7" s="169"/>
      <c r="G7" s="218" t="s">
        <v>537</v>
      </c>
      <c r="H7" s="219"/>
      <c r="I7" s="220"/>
      <c r="J7" s="168"/>
      <c r="L7" s="203" t="s">
        <v>303</v>
      </c>
    </row>
    <row r="8" spans="2:12" ht="14.25" thickBot="1">
      <c r="B8" s="209" t="s">
        <v>537</v>
      </c>
      <c r="C8" s="210"/>
      <c r="D8" s="211"/>
      <c r="E8" s="168"/>
      <c r="F8" s="169"/>
      <c r="G8" s="218" t="s">
        <v>537</v>
      </c>
      <c r="H8" s="219"/>
      <c r="I8" s="220"/>
      <c r="J8" s="168"/>
    </row>
    <row r="9" spans="2:12" ht="14.25" thickBot="1">
      <c r="B9" s="209" t="s">
        <v>537</v>
      </c>
      <c r="C9" s="210"/>
      <c r="D9" s="211"/>
      <c r="E9" s="168"/>
      <c r="F9" s="169"/>
      <c r="G9" s="218" t="s">
        <v>537</v>
      </c>
      <c r="H9" s="219"/>
      <c r="I9" s="220"/>
      <c r="J9" s="168"/>
    </row>
    <row r="10" spans="2:12" ht="14.25" thickBot="1">
      <c r="B10" s="209" t="s">
        <v>537</v>
      </c>
      <c r="C10" s="210"/>
      <c r="D10" s="211"/>
      <c r="E10" s="168"/>
      <c r="F10" s="169"/>
      <c r="G10" s="218" t="s">
        <v>537</v>
      </c>
      <c r="H10" s="219"/>
      <c r="I10" s="220"/>
      <c r="J10" s="168"/>
    </row>
    <row r="11" spans="2:12" ht="14.25" thickBot="1">
      <c r="B11" s="209" t="s">
        <v>4745</v>
      </c>
      <c r="C11" s="210"/>
      <c r="D11" s="211"/>
      <c r="E11" s="168"/>
      <c r="F11" s="169"/>
      <c r="G11" s="218" t="s">
        <v>537</v>
      </c>
      <c r="H11" s="219"/>
      <c r="I11" s="220"/>
      <c r="J11" s="168"/>
    </row>
    <row r="12" spans="2:12" ht="14.25" thickBot="1">
      <c r="B12" s="209" t="s">
        <v>537</v>
      </c>
      <c r="C12" s="210"/>
      <c r="D12" s="211"/>
      <c r="E12" s="168"/>
      <c r="F12" s="169"/>
      <c r="G12" s="218" t="s">
        <v>537</v>
      </c>
      <c r="H12" s="219"/>
      <c r="I12" s="220"/>
      <c r="J12" s="168"/>
    </row>
    <row r="13" spans="2:12" ht="14.25" thickBot="1">
      <c r="B13" s="209" t="s">
        <v>537</v>
      </c>
      <c r="C13" s="210"/>
      <c r="D13" s="211"/>
      <c r="E13" s="168"/>
      <c r="F13" s="169"/>
      <c r="G13" s="218" t="s">
        <v>537</v>
      </c>
      <c r="H13" s="219"/>
      <c r="I13" s="220"/>
      <c r="J13" s="168"/>
    </row>
    <row r="14" spans="2:12" ht="14.25" thickBot="1">
      <c r="B14" s="209" t="s">
        <v>537</v>
      </c>
      <c r="C14" s="210"/>
      <c r="D14" s="211"/>
      <c r="E14" s="168"/>
      <c r="F14" s="169"/>
      <c r="G14" s="218" t="s">
        <v>537</v>
      </c>
      <c r="H14" s="219"/>
      <c r="I14" s="220"/>
      <c r="J14" s="168"/>
    </row>
    <row r="15" spans="2:12" ht="14.25" thickBot="1">
      <c r="B15" s="209" t="s">
        <v>6919</v>
      </c>
      <c r="C15" s="210"/>
      <c r="D15" s="211"/>
      <c r="E15" s="168"/>
      <c r="F15" s="169"/>
      <c r="G15" s="218" t="s">
        <v>537</v>
      </c>
      <c r="H15" s="219"/>
      <c r="I15" s="220"/>
      <c r="J15" s="168"/>
    </row>
    <row r="16" spans="2:12" ht="14.25" thickBot="1">
      <c r="B16" s="209" t="s">
        <v>4745</v>
      </c>
      <c r="C16" s="210"/>
      <c r="D16" s="211"/>
      <c r="E16" s="168"/>
      <c r="F16" s="169"/>
      <c r="G16" s="218" t="s">
        <v>537</v>
      </c>
      <c r="H16" s="219"/>
      <c r="I16" s="220"/>
      <c r="J16" s="168"/>
    </row>
    <row r="17" spans="2:10" ht="14.25" thickBot="1">
      <c r="B17" s="209" t="s">
        <v>537</v>
      </c>
      <c r="C17" s="210"/>
      <c r="D17" s="211"/>
      <c r="E17" s="168"/>
      <c r="F17" s="169"/>
      <c r="G17" s="218" t="s">
        <v>537</v>
      </c>
      <c r="H17" s="219"/>
      <c r="I17" s="220"/>
      <c r="J17" s="168"/>
    </row>
    <row r="18" spans="2:10" ht="14.25" thickBot="1">
      <c r="B18" s="209" t="s">
        <v>537</v>
      </c>
      <c r="C18" s="210"/>
      <c r="D18" s="211"/>
      <c r="E18" s="168"/>
      <c r="F18" s="169"/>
      <c r="G18" s="218" t="s">
        <v>537</v>
      </c>
      <c r="H18" s="219"/>
      <c r="I18" s="220"/>
      <c r="J18" s="168"/>
    </row>
    <row r="19" spans="2:10" ht="14.25" thickBot="1">
      <c r="B19" s="209" t="s">
        <v>537</v>
      </c>
      <c r="C19" s="210"/>
      <c r="D19" s="211"/>
      <c r="E19" s="168"/>
      <c r="F19" s="169"/>
      <c r="G19" s="218" t="s">
        <v>537</v>
      </c>
      <c r="H19" s="219"/>
      <c r="I19" s="220"/>
      <c r="J19" s="168"/>
    </row>
    <row r="20" spans="2:10" ht="14.25" thickBot="1">
      <c r="B20" s="209" t="s">
        <v>537</v>
      </c>
      <c r="C20" s="210"/>
      <c r="D20" s="211"/>
      <c r="E20" s="168"/>
      <c r="F20" s="169"/>
      <c r="G20" s="218" t="s">
        <v>537</v>
      </c>
      <c r="H20" s="219"/>
      <c r="I20" s="220"/>
      <c r="J20" s="168"/>
    </row>
    <row r="21" spans="2:10" ht="14.25" thickBot="1">
      <c r="B21" s="244" t="s">
        <v>537</v>
      </c>
      <c r="C21" s="210"/>
      <c r="D21" s="211"/>
      <c r="E21" s="168"/>
      <c r="F21" s="169"/>
      <c r="G21" s="218" t="s">
        <v>537</v>
      </c>
      <c r="H21" s="219"/>
      <c r="I21" s="220"/>
      <c r="J21" s="168"/>
    </row>
    <row r="22" spans="2:10" ht="14.25" thickBot="1">
      <c r="B22" s="209" t="s">
        <v>537</v>
      </c>
      <c r="C22" s="210"/>
      <c r="D22" s="211"/>
      <c r="E22" s="168"/>
      <c r="F22" s="169"/>
      <c r="G22" s="218" t="s">
        <v>537</v>
      </c>
      <c r="H22" s="219"/>
      <c r="I22" s="220"/>
      <c r="J22" s="168"/>
    </row>
    <row r="23" spans="2:10" ht="14.25" thickBot="1">
      <c r="B23" s="265" t="s">
        <v>537</v>
      </c>
      <c r="C23" s="210"/>
      <c r="D23" s="211"/>
      <c r="E23" s="168"/>
      <c r="F23" s="181"/>
      <c r="G23" s="218" t="s">
        <v>537</v>
      </c>
      <c r="H23" s="219"/>
      <c r="I23" s="220"/>
      <c r="J23" s="168"/>
    </row>
    <row r="24" spans="2:10" ht="14.25" thickBot="1">
      <c r="B24" s="284" t="s">
        <v>537</v>
      </c>
      <c r="C24" s="210"/>
      <c r="D24" s="211"/>
      <c r="E24" s="168"/>
      <c r="F24" s="169"/>
      <c r="G24" s="348" t="s">
        <v>537</v>
      </c>
      <c r="H24" s="219"/>
      <c r="I24" s="220"/>
      <c r="J24" s="168"/>
    </row>
    <row r="25" spans="2:10" ht="14.25" thickBot="1">
      <c r="B25" s="285" t="s">
        <v>537</v>
      </c>
      <c r="C25" s="245"/>
      <c r="D25" s="246"/>
      <c r="E25" s="168"/>
      <c r="F25" s="169"/>
      <c r="G25" s="218" t="s">
        <v>537</v>
      </c>
      <c r="H25" s="247"/>
      <c r="I25" s="248"/>
      <c r="J25" s="168"/>
    </row>
    <row r="26" spans="2:10" ht="14.25" thickBot="1">
      <c r="B26" s="286" t="s">
        <v>537</v>
      </c>
      <c r="C26" s="245"/>
      <c r="D26" s="246"/>
      <c r="E26" s="168"/>
      <c r="F26" s="169"/>
      <c r="G26" s="355" t="s">
        <v>537</v>
      </c>
      <c r="H26" s="247"/>
      <c r="I26" s="248"/>
      <c r="J26" s="168"/>
    </row>
    <row r="27" spans="2:10" ht="14.25" thickBot="1">
      <c r="B27" s="283" t="s">
        <v>537</v>
      </c>
      <c r="C27" s="245"/>
      <c r="D27" s="246"/>
      <c r="E27" s="168"/>
      <c r="F27" s="169"/>
      <c r="G27" s="356" t="s">
        <v>537</v>
      </c>
      <c r="H27" s="247"/>
      <c r="I27" s="248"/>
      <c r="J27" s="168"/>
    </row>
    <row r="28" spans="2:10" ht="14.25" thickBot="1">
      <c r="B28" s="209" t="s">
        <v>537</v>
      </c>
      <c r="C28" s="245"/>
      <c r="D28" s="246"/>
      <c r="E28" s="168"/>
      <c r="F28" s="169"/>
      <c r="G28" s="356" t="s">
        <v>537</v>
      </c>
      <c r="H28" s="247"/>
      <c r="I28" s="248"/>
      <c r="J28" s="175"/>
    </row>
    <row r="29" spans="2:10" ht="14.25" thickBot="1">
      <c r="B29" s="209" t="s">
        <v>537</v>
      </c>
      <c r="C29" s="210"/>
      <c r="D29" s="211"/>
      <c r="E29" s="168"/>
      <c r="F29" s="169"/>
      <c r="G29" s="209" t="s">
        <v>537</v>
      </c>
      <c r="H29" s="219"/>
      <c r="I29" s="220"/>
      <c r="J29" s="140"/>
    </row>
    <row r="30" spans="2:10" ht="14.25" thickBot="1">
      <c r="B30" s="209" t="s">
        <v>537</v>
      </c>
      <c r="C30" s="210"/>
      <c r="D30" s="211"/>
      <c r="E30" s="168"/>
      <c r="F30" s="169"/>
      <c r="G30" s="209" t="s">
        <v>537</v>
      </c>
      <c r="H30" s="219"/>
      <c r="I30" s="220"/>
      <c r="J30" s="140"/>
    </row>
    <row r="31" spans="2:10" ht="14.25" thickBot="1">
      <c r="B31" s="209" t="s">
        <v>537</v>
      </c>
      <c r="C31" s="210"/>
      <c r="D31" s="211"/>
      <c r="E31" s="168"/>
      <c r="F31" s="169"/>
      <c r="G31" s="283" t="s">
        <v>537</v>
      </c>
      <c r="H31" s="219"/>
      <c r="I31" s="220"/>
      <c r="J31" s="140"/>
    </row>
    <row r="32" spans="2:10" ht="14.25" thickBot="1">
      <c r="B32" s="209" t="s">
        <v>537</v>
      </c>
      <c r="C32" s="210"/>
      <c r="D32" s="211"/>
      <c r="E32" s="168"/>
      <c r="F32" s="169"/>
      <c r="G32" s="212" t="s">
        <v>537</v>
      </c>
      <c r="H32" s="222"/>
      <c r="I32" s="223"/>
      <c r="J32" s="141"/>
    </row>
    <row r="33" spans="1:10" ht="14.25" thickBot="1">
      <c r="B33" s="661" t="s">
        <v>250</v>
      </c>
      <c r="C33" s="662"/>
      <c r="D33" s="662"/>
      <c r="E33" s="178"/>
      <c r="G33" s="975" t="s">
        <v>250</v>
      </c>
      <c r="H33" s="779"/>
      <c r="I33" s="779"/>
      <c r="J33" s="178"/>
    </row>
    <row r="34" spans="1:10">
      <c r="B34" s="209" t="s">
        <v>4745</v>
      </c>
      <c r="C34" s="207"/>
      <c r="D34" s="208"/>
      <c r="E34" s="142">
        <v>1</v>
      </c>
      <c r="F34" s="224"/>
      <c r="G34" s="218" t="s">
        <v>6918</v>
      </c>
      <c r="H34" s="216"/>
      <c r="I34" s="217"/>
      <c r="J34" s="142">
        <v>1</v>
      </c>
    </row>
    <row r="35" spans="1:10">
      <c r="B35" s="209" t="s">
        <v>4745</v>
      </c>
      <c r="C35" s="210"/>
      <c r="D35" s="211"/>
      <c r="E35" s="142">
        <v>1</v>
      </c>
      <c r="F35" s="170"/>
      <c r="G35" s="218" t="s">
        <v>6918</v>
      </c>
      <c r="H35" s="219"/>
      <c r="I35" s="220"/>
      <c r="J35" s="142">
        <v>1</v>
      </c>
    </row>
    <row r="36" spans="1:10" ht="14.25" thickBot="1">
      <c r="B36" s="212" t="s">
        <v>537</v>
      </c>
      <c r="C36" s="213"/>
      <c r="D36" s="214"/>
      <c r="E36" s="141"/>
      <c r="F36" s="170"/>
      <c r="G36" s="221" t="s">
        <v>537</v>
      </c>
      <c r="H36" s="222"/>
      <c r="I36" s="223"/>
      <c r="J36" s="141"/>
    </row>
    <row r="37" spans="1:10" ht="14.25" thickBot="1">
      <c r="B37" s="746" t="s">
        <v>225</v>
      </c>
      <c r="C37" s="747"/>
      <c r="D37" s="747"/>
      <c r="E37" s="179"/>
      <c r="G37" s="778" t="s">
        <v>225</v>
      </c>
      <c r="H37" s="779"/>
      <c r="I37" s="779"/>
      <c r="J37" s="178"/>
    </row>
    <row r="39" spans="1:10">
      <c r="A39" t="s">
        <v>657</v>
      </c>
      <c r="B39" t="str">
        <f>$B$34&amp;A39</f>
        <v xml:space="preserve"> A</v>
      </c>
      <c r="C39" t="str">
        <f>$B$35&amp;A39</f>
        <v xml:space="preserve"> A</v>
      </c>
      <c r="G39" t="str">
        <f t="shared" ref="G39:G64" si="0">$G$34&amp;A39</f>
        <v>　A</v>
      </c>
      <c r="H39" t="str">
        <f t="shared" ref="H39:H64" si="1">$G$35&amp;A39</f>
        <v>　A</v>
      </c>
    </row>
    <row r="40" spans="1:10">
      <c r="A40" t="s">
        <v>412</v>
      </c>
      <c r="B40" t="str">
        <f t="shared" ref="B40:B64" si="2">$B$34&amp;A40</f>
        <v xml:space="preserve"> B</v>
      </c>
      <c r="C40" t="str">
        <f t="shared" ref="C40:C64" si="3">$B$35&amp;A40</f>
        <v xml:space="preserve"> B</v>
      </c>
      <c r="G40" t="str">
        <f t="shared" si="0"/>
        <v>　B</v>
      </c>
      <c r="H40" t="str">
        <f t="shared" si="1"/>
        <v>　B</v>
      </c>
    </row>
    <row r="41" spans="1:10">
      <c r="A41" t="s">
        <v>401</v>
      </c>
      <c r="B41" t="str">
        <f t="shared" si="2"/>
        <v xml:space="preserve"> C</v>
      </c>
      <c r="C41" t="str">
        <f t="shared" si="3"/>
        <v xml:space="preserve"> C</v>
      </c>
      <c r="G41" t="str">
        <f t="shared" si="0"/>
        <v>　C</v>
      </c>
      <c r="H41" t="str">
        <f t="shared" si="1"/>
        <v>　C</v>
      </c>
    </row>
    <row r="42" spans="1:10">
      <c r="A42" t="s">
        <v>402</v>
      </c>
      <c r="B42" t="str">
        <f t="shared" si="2"/>
        <v xml:space="preserve"> D</v>
      </c>
      <c r="C42" t="str">
        <f t="shared" si="3"/>
        <v xml:space="preserve"> D</v>
      </c>
      <c r="G42" t="str">
        <f t="shared" si="0"/>
        <v>　D</v>
      </c>
      <c r="H42" t="str">
        <f t="shared" si="1"/>
        <v>　D</v>
      </c>
    </row>
    <row r="43" spans="1:10">
      <c r="A43" t="s">
        <v>403</v>
      </c>
      <c r="B43" t="str">
        <f t="shared" si="2"/>
        <v xml:space="preserve"> E</v>
      </c>
      <c r="C43" t="str">
        <f t="shared" si="3"/>
        <v xml:space="preserve"> E</v>
      </c>
      <c r="G43" t="str">
        <f t="shared" si="0"/>
        <v>　E</v>
      </c>
      <c r="H43" t="str">
        <f t="shared" si="1"/>
        <v>　E</v>
      </c>
    </row>
    <row r="44" spans="1:10">
      <c r="A44" t="s">
        <v>404</v>
      </c>
      <c r="B44" t="str">
        <f t="shared" si="2"/>
        <v xml:space="preserve"> F</v>
      </c>
      <c r="C44" t="str">
        <f t="shared" si="3"/>
        <v xml:space="preserve"> F</v>
      </c>
      <c r="G44" t="str">
        <f t="shared" si="0"/>
        <v>　F</v>
      </c>
      <c r="H44" t="str">
        <f t="shared" si="1"/>
        <v>　F</v>
      </c>
    </row>
    <row r="45" spans="1:10">
      <c r="A45" t="s">
        <v>405</v>
      </c>
      <c r="B45" t="str">
        <f t="shared" si="2"/>
        <v xml:space="preserve"> G</v>
      </c>
      <c r="C45" t="str">
        <f t="shared" si="3"/>
        <v xml:space="preserve"> G</v>
      </c>
      <c r="G45" t="str">
        <f t="shared" si="0"/>
        <v>　G</v>
      </c>
      <c r="H45" t="str">
        <f t="shared" si="1"/>
        <v>　G</v>
      </c>
    </row>
    <row r="46" spans="1:10">
      <c r="A46" t="s">
        <v>406</v>
      </c>
      <c r="B46" t="str">
        <f t="shared" si="2"/>
        <v xml:space="preserve"> H</v>
      </c>
      <c r="C46" t="str">
        <f t="shared" si="3"/>
        <v xml:space="preserve"> H</v>
      </c>
      <c r="G46" t="str">
        <f t="shared" si="0"/>
        <v>　H</v>
      </c>
      <c r="H46" t="str">
        <f t="shared" si="1"/>
        <v>　H</v>
      </c>
    </row>
    <row r="47" spans="1:10">
      <c r="A47" t="s">
        <v>407</v>
      </c>
      <c r="B47" t="str">
        <f t="shared" si="2"/>
        <v xml:space="preserve"> I</v>
      </c>
      <c r="C47" t="str">
        <f t="shared" si="3"/>
        <v xml:space="preserve"> I</v>
      </c>
      <c r="G47" t="str">
        <f t="shared" si="0"/>
        <v>　I</v>
      </c>
      <c r="H47" t="str">
        <f t="shared" si="1"/>
        <v>　I</v>
      </c>
    </row>
    <row r="48" spans="1:10">
      <c r="A48" t="s">
        <v>408</v>
      </c>
      <c r="B48" t="str">
        <f t="shared" si="2"/>
        <v xml:space="preserve"> J</v>
      </c>
      <c r="C48" t="str">
        <f t="shared" si="3"/>
        <v xml:space="preserve"> J</v>
      </c>
      <c r="G48" t="str">
        <f t="shared" si="0"/>
        <v>　J</v>
      </c>
      <c r="H48" t="str">
        <f t="shared" si="1"/>
        <v>　J</v>
      </c>
    </row>
    <row r="49" spans="1:8">
      <c r="A49" t="s">
        <v>409</v>
      </c>
      <c r="B49" t="str">
        <f t="shared" si="2"/>
        <v xml:space="preserve"> K</v>
      </c>
      <c r="C49" t="str">
        <f t="shared" si="3"/>
        <v xml:space="preserve"> K</v>
      </c>
      <c r="G49" t="str">
        <f t="shared" si="0"/>
        <v>　K</v>
      </c>
      <c r="H49" t="str">
        <f t="shared" si="1"/>
        <v>　K</v>
      </c>
    </row>
    <row r="50" spans="1:8">
      <c r="A50" t="s">
        <v>410</v>
      </c>
      <c r="B50" t="str">
        <f t="shared" si="2"/>
        <v xml:space="preserve"> L</v>
      </c>
      <c r="C50" t="str">
        <f t="shared" si="3"/>
        <v xml:space="preserve"> L</v>
      </c>
      <c r="G50" t="str">
        <f t="shared" si="0"/>
        <v>　L</v>
      </c>
      <c r="H50" t="str">
        <f t="shared" si="1"/>
        <v>　L</v>
      </c>
    </row>
    <row r="51" spans="1:8">
      <c r="A51" t="s">
        <v>411</v>
      </c>
      <c r="B51" t="str">
        <f t="shared" si="2"/>
        <v xml:space="preserve"> M</v>
      </c>
      <c r="C51" t="str">
        <f t="shared" si="3"/>
        <v xml:space="preserve"> M</v>
      </c>
      <c r="G51" t="str">
        <f t="shared" si="0"/>
        <v>　M</v>
      </c>
      <c r="H51" t="str">
        <f t="shared" si="1"/>
        <v>　M</v>
      </c>
    </row>
    <row r="52" spans="1:8">
      <c r="A52" t="s">
        <v>582</v>
      </c>
      <c r="B52" t="str">
        <f t="shared" si="2"/>
        <v xml:space="preserve"> N</v>
      </c>
      <c r="C52" t="str">
        <f t="shared" si="3"/>
        <v xml:space="preserve"> N</v>
      </c>
      <c r="G52" t="str">
        <f t="shared" si="0"/>
        <v>　N</v>
      </c>
      <c r="H52" t="str">
        <f t="shared" si="1"/>
        <v>　N</v>
      </c>
    </row>
    <row r="53" spans="1:8">
      <c r="A53" t="s">
        <v>583</v>
      </c>
      <c r="B53" t="str">
        <f t="shared" si="2"/>
        <v xml:space="preserve"> O</v>
      </c>
      <c r="C53" t="str">
        <f t="shared" si="3"/>
        <v xml:space="preserve"> O</v>
      </c>
      <c r="G53" t="str">
        <f t="shared" si="0"/>
        <v>　O</v>
      </c>
      <c r="H53" t="str">
        <f t="shared" si="1"/>
        <v>　O</v>
      </c>
    </row>
    <row r="54" spans="1:8">
      <c r="A54" t="s">
        <v>584</v>
      </c>
      <c r="B54" t="str">
        <f t="shared" si="2"/>
        <v xml:space="preserve"> P</v>
      </c>
      <c r="C54" t="str">
        <f t="shared" si="3"/>
        <v xml:space="preserve"> P</v>
      </c>
      <c r="G54" t="str">
        <f t="shared" si="0"/>
        <v>　P</v>
      </c>
      <c r="H54" t="str">
        <f t="shared" si="1"/>
        <v>　P</v>
      </c>
    </row>
    <row r="55" spans="1:8">
      <c r="A55" t="s">
        <v>585</v>
      </c>
      <c r="B55" t="str">
        <f t="shared" si="2"/>
        <v xml:space="preserve"> Q</v>
      </c>
      <c r="C55" t="str">
        <f t="shared" si="3"/>
        <v xml:space="preserve"> Q</v>
      </c>
      <c r="G55" t="str">
        <f t="shared" si="0"/>
        <v>　Q</v>
      </c>
      <c r="H55" t="str">
        <f t="shared" si="1"/>
        <v>　Q</v>
      </c>
    </row>
    <row r="56" spans="1:8">
      <c r="A56" t="s">
        <v>586</v>
      </c>
      <c r="B56" t="str">
        <f t="shared" si="2"/>
        <v xml:space="preserve"> R</v>
      </c>
      <c r="C56" t="str">
        <f t="shared" si="3"/>
        <v xml:space="preserve"> R</v>
      </c>
      <c r="G56" t="str">
        <f t="shared" si="0"/>
        <v>　R</v>
      </c>
      <c r="H56" t="str">
        <f t="shared" si="1"/>
        <v>　R</v>
      </c>
    </row>
    <row r="57" spans="1:8">
      <c r="A57" t="s">
        <v>587</v>
      </c>
      <c r="B57" t="str">
        <f t="shared" si="2"/>
        <v xml:space="preserve"> S</v>
      </c>
      <c r="C57" t="str">
        <f t="shared" si="3"/>
        <v xml:space="preserve"> S</v>
      </c>
      <c r="G57" t="str">
        <f t="shared" si="0"/>
        <v>　S</v>
      </c>
      <c r="H57" t="str">
        <f t="shared" si="1"/>
        <v>　S</v>
      </c>
    </row>
    <row r="58" spans="1:8">
      <c r="A58" t="s">
        <v>588</v>
      </c>
      <c r="B58" t="str">
        <f t="shared" si="2"/>
        <v xml:space="preserve"> T</v>
      </c>
      <c r="C58" t="str">
        <f t="shared" si="3"/>
        <v xml:space="preserve"> T</v>
      </c>
      <c r="G58" t="str">
        <f t="shared" si="0"/>
        <v>　T</v>
      </c>
      <c r="H58" t="str">
        <f t="shared" si="1"/>
        <v>　T</v>
      </c>
    </row>
    <row r="59" spans="1:8">
      <c r="A59" t="s">
        <v>589</v>
      </c>
      <c r="B59" t="str">
        <f t="shared" si="2"/>
        <v xml:space="preserve"> U</v>
      </c>
      <c r="C59" t="str">
        <f t="shared" si="3"/>
        <v xml:space="preserve"> U</v>
      </c>
      <c r="G59" t="str">
        <f t="shared" si="0"/>
        <v>　U</v>
      </c>
      <c r="H59" t="str">
        <f t="shared" si="1"/>
        <v>　U</v>
      </c>
    </row>
    <row r="60" spans="1:8">
      <c r="A60" t="s">
        <v>590</v>
      </c>
      <c r="B60" t="str">
        <f t="shared" si="2"/>
        <v xml:space="preserve"> V</v>
      </c>
      <c r="C60" t="str">
        <f t="shared" si="3"/>
        <v xml:space="preserve"> V</v>
      </c>
      <c r="G60" t="str">
        <f t="shared" si="0"/>
        <v>　V</v>
      </c>
      <c r="H60" t="str">
        <f t="shared" si="1"/>
        <v>　V</v>
      </c>
    </row>
    <row r="61" spans="1:8">
      <c r="A61" t="s">
        <v>591</v>
      </c>
      <c r="B61" t="str">
        <f t="shared" si="2"/>
        <v xml:space="preserve"> W</v>
      </c>
      <c r="C61" t="str">
        <f t="shared" si="3"/>
        <v xml:space="preserve"> W</v>
      </c>
      <c r="G61" t="str">
        <f t="shared" si="0"/>
        <v>　W</v>
      </c>
      <c r="H61" t="str">
        <f t="shared" si="1"/>
        <v>　W</v>
      </c>
    </row>
    <row r="62" spans="1:8">
      <c r="A62" t="s">
        <v>592</v>
      </c>
      <c r="B62" t="str">
        <f t="shared" si="2"/>
        <v xml:space="preserve"> X</v>
      </c>
      <c r="C62" t="str">
        <f t="shared" si="3"/>
        <v xml:space="preserve"> X</v>
      </c>
      <c r="G62" t="str">
        <f t="shared" si="0"/>
        <v>　X</v>
      </c>
      <c r="H62" t="str">
        <f t="shared" si="1"/>
        <v>　X</v>
      </c>
    </row>
    <row r="63" spans="1:8">
      <c r="A63" t="s">
        <v>593</v>
      </c>
      <c r="B63" t="str">
        <f t="shared" si="2"/>
        <v xml:space="preserve"> Y</v>
      </c>
      <c r="C63" t="str">
        <f t="shared" si="3"/>
        <v xml:space="preserve"> Y</v>
      </c>
      <c r="G63" t="str">
        <f t="shared" si="0"/>
        <v>　Y</v>
      </c>
      <c r="H63" t="str">
        <f t="shared" si="1"/>
        <v>　Y</v>
      </c>
    </row>
    <row r="64" spans="1:8">
      <c r="A64" t="s">
        <v>594</v>
      </c>
      <c r="B64" t="str">
        <f t="shared" si="2"/>
        <v xml:space="preserve"> Z</v>
      </c>
      <c r="C64" t="str">
        <f t="shared" si="3"/>
        <v xml:space="preserve"> Z</v>
      </c>
      <c r="G64" t="str">
        <f t="shared" si="0"/>
        <v>　Z</v>
      </c>
      <c r="H64" t="str">
        <f t="shared" si="1"/>
        <v>　Z</v>
      </c>
    </row>
  </sheetData>
  <mergeCells count="6">
    <mergeCell ref="B4:D4"/>
    <mergeCell ref="G4:I4"/>
    <mergeCell ref="B37:D37"/>
    <mergeCell ref="G37:I37"/>
    <mergeCell ref="B33:D33"/>
    <mergeCell ref="G33:I33"/>
  </mergeCells>
  <phoneticPr fontId="5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3"/>
  <sheetViews>
    <sheetView workbookViewId="0">
      <selection activeCell="D16" sqref="D16"/>
    </sheetView>
  </sheetViews>
  <sheetFormatPr defaultColWidth="9.125" defaultRowHeight="13.5"/>
  <cols>
    <col min="1" max="3" width="9.125" style="504"/>
    <col min="4" max="4" width="48.875" style="504" customWidth="1"/>
    <col min="5" max="16384" width="9.125" style="504"/>
  </cols>
  <sheetData>
    <row r="1" spans="1:5">
      <c r="A1" s="504" t="s">
        <v>7061</v>
      </c>
      <c r="B1" s="504" t="s">
        <v>6921</v>
      </c>
      <c r="C1" s="504" t="s">
        <v>6922</v>
      </c>
      <c r="D1" s="504" t="s">
        <v>6923</v>
      </c>
      <c r="E1" s="504" t="s">
        <v>6924</v>
      </c>
    </row>
    <row r="2" spans="1:5" ht="94.5">
      <c r="B2" s="504">
        <v>2019</v>
      </c>
      <c r="C2" s="504" t="s">
        <v>7062</v>
      </c>
      <c r="D2" s="505" t="s">
        <v>7066</v>
      </c>
      <c r="E2" s="504" t="s">
        <v>7065</v>
      </c>
    </row>
    <row r="3" spans="1:5" ht="27">
      <c r="D3" s="505" t="s">
        <v>7064</v>
      </c>
      <c r="E3" s="504" t="s">
        <v>7063</v>
      </c>
    </row>
    <row r="11" spans="1:5">
      <c r="A11" s="504" t="s">
        <v>7060</v>
      </c>
    </row>
    <row r="12" spans="1:5">
      <c r="B12" s="504" t="s">
        <v>6921</v>
      </c>
      <c r="C12" s="504" t="s">
        <v>6922</v>
      </c>
      <c r="D12" s="504" t="s">
        <v>6923</v>
      </c>
      <c r="E12" s="504" t="s">
        <v>6924</v>
      </c>
    </row>
    <row r="13" spans="1:5">
      <c r="B13" s="504">
        <v>2018</v>
      </c>
      <c r="C13" s="504" t="s">
        <v>6925</v>
      </c>
      <c r="D13" s="504" t="s">
        <v>6926</v>
      </c>
      <c r="E13" s="504" t="s">
        <v>6927</v>
      </c>
    </row>
    <row r="14" spans="1:5">
      <c r="D14" s="504" t="s">
        <v>6928</v>
      </c>
      <c r="E14" s="504" t="s">
        <v>6929</v>
      </c>
    </row>
    <row r="15" spans="1:5">
      <c r="D15" s="504" t="s">
        <v>6930</v>
      </c>
      <c r="E15" s="504" t="s">
        <v>6931</v>
      </c>
    </row>
    <row r="16" spans="1:5">
      <c r="E16" s="504" t="s">
        <v>6932</v>
      </c>
    </row>
    <row r="17" spans="5:5">
      <c r="E17" s="504" t="s">
        <v>6933</v>
      </c>
    </row>
    <row r="18" spans="5:5">
      <c r="E18" s="504" t="s">
        <v>6934</v>
      </c>
    </row>
    <row r="19" spans="5:5">
      <c r="E19" s="504" t="s">
        <v>6935</v>
      </c>
    </row>
    <row r="20" spans="5:5">
      <c r="E20" s="504" t="s">
        <v>6936</v>
      </c>
    </row>
    <row r="21" spans="5:5">
      <c r="E21" s="504" t="s">
        <v>6937</v>
      </c>
    </row>
    <row r="22" spans="5:5">
      <c r="E22" s="504" t="s">
        <v>6938</v>
      </c>
    </row>
    <row r="23" spans="5:5">
      <c r="E23" s="504" t="s">
        <v>6939</v>
      </c>
    </row>
    <row r="24" spans="5:5">
      <c r="E24" s="504" t="s">
        <v>6940</v>
      </c>
    </row>
    <row r="25" spans="5:5">
      <c r="E25" s="504" t="s">
        <v>6941</v>
      </c>
    </row>
    <row r="26" spans="5:5">
      <c r="E26" s="504" t="s">
        <v>6942</v>
      </c>
    </row>
    <row r="27" spans="5:5">
      <c r="E27" s="504" t="s">
        <v>6943</v>
      </c>
    </row>
    <row r="28" spans="5:5">
      <c r="E28" s="504" t="s">
        <v>6944</v>
      </c>
    </row>
    <row r="29" spans="5:5">
      <c r="E29" s="504" t="s">
        <v>6945</v>
      </c>
    </row>
    <row r="30" spans="5:5">
      <c r="E30" s="504" t="s">
        <v>6946</v>
      </c>
    </row>
    <row r="31" spans="5:5">
      <c r="E31" s="504" t="s">
        <v>6947</v>
      </c>
    </row>
    <row r="32" spans="5:5">
      <c r="E32" s="504" t="s">
        <v>6948</v>
      </c>
    </row>
    <row r="33" spans="3:5">
      <c r="D33" s="504" t="s">
        <v>6949</v>
      </c>
      <c r="E33" s="504" t="s">
        <v>6950</v>
      </c>
    </row>
    <row r="34" spans="3:5">
      <c r="C34" s="504" t="s">
        <v>6951</v>
      </c>
      <c r="D34" s="504" t="s">
        <v>6952</v>
      </c>
      <c r="E34" s="504" t="s">
        <v>6953</v>
      </c>
    </row>
    <row r="35" spans="3:5">
      <c r="D35" s="504" t="s">
        <v>6926</v>
      </c>
      <c r="E35" s="504" t="s">
        <v>6954</v>
      </c>
    </row>
    <row r="36" spans="3:5">
      <c r="E36" s="504" t="s">
        <v>6955</v>
      </c>
    </row>
    <row r="37" spans="3:5">
      <c r="E37" s="504" t="s">
        <v>6956</v>
      </c>
    </row>
    <row r="38" spans="3:5">
      <c r="E38" s="504" t="s">
        <v>6957</v>
      </c>
    </row>
    <row r="39" spans="3:5">
      <c r="E39" s="504" t="s">
        <v>6958</v>
      </c>
    </row>
    <row r="40" spans="3:5">
      <c r="E40" s="504" t="s">
        <v>6959</v>
      </c>
    </row>
    <row r="41" spans="3:5">
      <c r="D41" s="504" t="s">
        <v>6960</v>
      </c>
      <c r="E41" s="504" t="s">
        <v>6961</v>
      </c>
    </row>
    <row r="42" spans="3:5">
      <c r="D42" s="504" t="s">
        <v>6930</v>
      </c>
      <c r="E42" s="504" t="s">
        <v>6962</v>
      </c>
    </row>
    <row r="43" spans="3:5">
      <c r="E43" s="504" t="s">
        <v>6963</v>
      </c>
    </row>
    <row r="44" spans="3:5">
      <c r="E44" s="504" t="s">
        <v>6964</v>
      </c>
    </row>
    <row r="45" spans="3:5">
      <c r="E45" s="504" t="s">
        <v>6965</v>
      </c>
    </row>
    <row r="46" spans="3:5">
      <c r="E46" s="504" t="s">
        <v>6966</v>
      </c>
    </row>
    <row r="47" spans="3:5">
      <c r="D47" s="504" t="s">
        <v>6967</v>
      </c>
      <c r="E47" s="504" t="s">
        <v>6968</v>
      </c>
    </row>
    <row r="48" spans="3:5">
      <c r="E48" s="504" t="s">
        <v>6969</v>
      </c>
    </row>
    <row r="49" spans="3:5">
      <c r="C49" s="504" t="s">
        <v>6970</v>
      </c>
      <c r="D49" s="504" t="s">
        <v>6971</v>
      </c>
      <c r="E49" s="504" t="s">
        <v>6972</v>
      </c>
    </row>
    <row r="50" spans="3:5">
      <c r="E50" s="504" t="s">
        <v>6973</v>
      </c>
    </row>
    <row r="51" spans="3:5">
      <c r="D51" s="504" t="s">
        <v>6974</v>
      </c>
      <c r="E51" s="504" t="s">
        <v>6975</v>
      </c>
    </row>
    <row r="52" spans="3:5">
      <c r="E52" s="504" t="s">
        <v>6976</v>
      </c>
    </row>
    <row r="53" spans="3:5">
      <c r="E53" s="504" t="s">
        <v>6977</v>
      </c>
    </row>
    <row r="54" spans="3:5">
      <c r="E54" s="504" t="s">
        <v>6978</v>
      </c>
    </row>
    <row r="55" spans="3:5">
      <c r="E55" s="504" t="s">
        <v>6979</v>
      </c>
    </row>
    <row r="56" spans="3:5">
      <c r="E56" s="504" t="s">
        <v>6980</v>
      </c>
    </row>
    <row r="57" spans="3:5">
      <c r="E57" s="504" t="s">
        <v>6981</v>
      </c>
    </row>
    <row r="58" spans="3:5">
      <c r="E58" s="504" t="s">
        <v>6982</v>
      </c>
    </row>
    <row r="59" spans="3:5">
      <c r="D59" s="504" t="s">
        <v>6949</v>
      </c>
      <c r="E59" s="504" t="s">
        <v>6983</v>
      </c>
    </row>
    <row r="60" spans="3:5">
      <c r="D60" s="504" t="s">
        <v>6984</v>
      </c>
      <c r="E60" s="504" t="s">
        <v>6985</v>
      </c>
    </row>
    <row r="61" spans="3:5">
      <c r="E61" s="504" t="s">
        <v>6986</v>
      </c>
    </row>
    <row r="62" spans="3:5">
      <c r="C62" s="504" t="s">
        <v>6987</v>
      </c>
      <c r="D62" s="504" t="s">
        <v>6930</v>
      </c>
      <c r="E62" s="504" t="s">
        <v>6988</v>
      </c>
    </row>
    <row r="63" spans="3:5">
      <c r="D63" s="504" t="s">
        <v>6989</v>
      </c>
      <c r="E63" s="504" t="s">
        <v>6990</v>
      </c>
    </row>
    <row r="64" spans="3:5">
      <c r="E64" s="504" t="s">
        <v>6991</v>
      </c>
    </row>
    <row r="65" spans="2:5">
      <c r="E65" s="504" t="s">
        <v>6992</v>
      </c>
    </row>
    <row r="66" spans="2:5">
      <c r="E66" s="504" t="s">
        <v>6993</v>
      </c>
    </row>
    <row r="67" spans="2:5">
      <c r="D67" s="504" t="s">
        <v>6994</v>
      </c>
      <c r="E67" s="504" t="s">
        <v>6995</v>
      </c>
    </row>
    <row r="68" spans="2:5">
      <c r="E68" s="504" t="s">
        <v>6996</v>
      </c>
    </row>
    <row r="69" spans="2:5">
      <c r="E69" s="504" t="s">
        <v>6997</v>
      </c>
    </row>
    <row r="70" spans="2:5">
      <c r="E70" s="504" t="s">
        <v>6998</v>
      </c>
    </row>
    <row r="71" spans="2:5">
      <c r="D71" s="504" t="s">
        <v>6967</v>
      </c>
      <c r="E71" s="504" t="s">
        <v>6999</v>
      </c>
    </row>
    <row r="72" spans="2:5">
      <c r="E72" s="504" t="s">
        <v>7000</v>
      </c>
    </row>
    <row r="73" spans="2:5">
      <c r="B73" s="504">
        <v>2019</v>
      </c>
      <c r="C73" s="504" t="s">
        <v>7001</v>
      </c>
      <c r="D73" s="504" t="s">
        <v>6926</v>
      </c>
      <c r="E73" s="504" t="s">
        <v>7002</v>
      </c>
    </row>
    <row r="74" spans="2:5">
      <c r="E74" s="504" t="s">
        <v>7003</v>
      </c>
    </row>
    <row r="75" spans="2:5">
      <c r="D75" s="504" t="s">
        <v>6930</v>
      </c>
      <c r="E75" s="504" t="s">
        <v>7004</v>
      </c>
    </row>
    <row r="76" spans="2:5">
      <c r="E76" s="504" t="s">
        <v>7005</v>
      </c>
    </row>
    <row r="77" spans="2:5">
      <c r="E77" s="504" t="s">
        <v>7006</v>
      </c>
    </row>
    <row r="78" spans="2:5">
      <c r="E78" s="504" t="s">
        <v>7007</v>
      </c>
    </row>
    <row r="79" spans="2:5">
      <c r="E79" s="504" t="s">
        <v>7008</v>
      </c>
    </row>
    <row r="80" spans="2:5">
      <c r="E80" s="504" t="s">
        <v>7009</v>
      </c>
    </row>
    <row r="81" spans="3:5">
      <c r="E81" s="504" t="s">
        <v>7010</v>
      </c>
    </row>
    <row r="82" spans="3:5">
      <c r="D82" s="504" t="s">
        <v>7011</v>
      </c>
      <c r="E82" s="504" t="s">
        <v>7012</v>
      </c>
    </row>
    <row r="83" spans="3:5">
      <c r="E83" s="504" t="s">
        <v>7013</v>
      </c>
    </row>
    <row r="84" spans="3:5">
      <c r="E84" s="504" t="s">
        <v>7014</v>
      </c>
    </row>
    <row r="85" spans="3:5">
      <c r="D85" s="504" t="s">
        <v>6960</v>
      </c>
      <c r="E85" s="504" t="s">
        <v>7015</v>
      </c>
    </row>
    <row r="86" spans="3:5">
      <c r="E86" s="504" t="s">
        <v>7016</v>
      </c>
    </row>
    <row r="87" spans="3:5">
      <c r="E87" s="504" t="s">
        <v>7017</v>
      </c>
    </row>
    <row r="88" spans="3:5">
      <c r="C88" s="504" t="s">
        <v>7018</v>
      </c>
      <c r="D88" s="504" t="s">
        <v>7019</v>
      </c>
      <c r="E88" s="504" t="s">
        <v>7020</v>
      </c>
    </row>
    <row r="89" spans="3:5">
      <c r="E89" s="504" t="s">
        <v>7021</v>
      </c>
    </row>
    <row r="90" spans="3:5">
      <c r="E90" s="504" t="s">
        <v>7022</v>
      </c>
    </row>
    <row r="91" spans="3:5">
      <c r="E91" s="504" t="s">
        <v>7023</v>
      </c>
    </row>
    <row r="92" spans="3:5">
      <c r="E92" s="504" t="s">
        <v>7024</v>
      </c>
    </row>
    <row r="93" spans="3:5">
      <c r="E93" s="504" t="s">
        <v>7025</v>
      </c>
    </row>
    <row r="94" spans="3:5">
      <c r="E94" s="504" t="s">
        <v>7026</v>
      </c>
    </row>
    <row r="95" spans="3:5">
      <c r="E95" s="504" t="s">
        <v>7027</v>
      </c>
    </row>
    <row r="96" spans="3:5">
      <c r="E96" s="504" t="s">
        <v>7028</v>
      </c>
    </row>
    <row r="97" spans="4:5">
      <c r="E97" s="504" t="s">
        <v>7029</v>
      </c>
    </row>
    <row r="98" spans="4:5">
      <c r="E98" s="504" t="s">
        <v>7030</v>
      </c>
    </row>
    <row r="99" spans="4:5">
      <c r="E99" s="504" t="s">
        <v>7031</v>
      </c>
    </row>
    <row r="100" spans="4:5">
      <c r="E100" s="504" t="s">
        <v>7032</v>
      </c>
    </row>
    <row r="101" spans="4:5">
      <c r="D101" s="504" t="s">
        <v>6971</v>
      </c>
      <c r="E101" s="504" t="s">
        <v>7033</v>
      </c>
    </row>
    <row r="102" spans="4:5">
      <c r="E102" s="504" t="s">
        <v>7034</v>
      </c>
    </row>
    <row r="103" spans="4:5">
      <c r="D103" s="504" t="s">
        <v>6960</v>
      </c>
      <c r="E103" s="504" t="s">
        <v>7035</v>
      </c>
    </row>
    <row r="104" spans="4:5">
      <c r="D104" s="504" t="s">
        <v>6930</v>
      </c>
      <c r="E104" s="504" t="s">
        <v>7036</v>
      </c>
    </row>
    <row r="105" spans="4:5">
      <c r="E105" s="504" t="s">
        <v>7037</v>
      </c>
    </row>
    <row r="106" spans="4:5">
      <c r="E106" s="504" t="s">
        <v>7038</v>
      </c>
    </row>
    <row r="107" spans="4:5">
      <c r="E107" s="504" t="s">
        <v>7039</v>
      </c>
    </row>
    <row r="108" spans="4:5">
      <c r="E108" s="504" t="s">
        <v>7040</v>
      </c>
    </row>
    <row r="109" spans="4:5">
      <c r="E109" s="504" t="s">
        <v>7041</v>
      </c>
    </row>
    <row r="110" spans="4:5">
      <c r="E110" s="504" t="s">
        <v>7042</v>
      </c>
    </row>
    <row r="111" spans="4:5">
      <c r="E111" s="504" t="s">
        <v>7043</v>
      </c>
    </row>
    <row r="112" spans="4:5">
      <c r="E112" s="504" t="s">
        <v>7044</v>
      </c>
    </row>
    <row r="113" spans="3:5">
      <c r="D113" s="504" t="s">
        <v>7045</v>
      </c>
      <c r="E113" s="504" t="s">
        <v>7046</v>
      </c>
    </row>
    <row r="114" spans="3:5">
      <c r="E114" s="504" t="s">
        <v>7047</v>
      </c>
    </row>
    <row r="115" spans="3:5">
      <c r="D115" s="504" t="s">
        <v>7048</v>
      </c>
      <c r="E115" s="504" t="s">
        <v>7049</v>
      </c>
    </row>
    <row r="116" spans="3:5">
      <c r="E116" s="504" t="s">
        <v>7050</v>
      </c>
    </row>
    <row r="117" spans="3:5">
      <c r="E117" s="504" t="s">
        <v>7051</v>
      </c>
    </row>
    <row r="118" spans="3:5">
      <c r="E118" s="504" t="s">
        <v>7052</v>
      </c>
    </row>
    <row r="119" spans="3:5">
      <c r="C119" s="504" t="s">
        <v>7053</v>
      </c>
      <c r="D119" s="504" t="s">
        <v>7054</v>
      </c>
      <c r="E119" s="504" t="s">
        <v>7055</v>
      </c>
    </row>
    <row r="120" spans="3:5">
      <c r="E120" s="504" t="s">
        <v>7056</v>
      </c>
    </row>
    <row r="121" spans="3:5">
      <c r="D121" s="504" t="s">
        <v>6967</v>
      </c>
      <c r="E121" s="504" t="s">
        <v>7057</v>
      </c>
    </row>
    <row r="122" spans="3:5">
      <c r="E122" s="504" t="s">
        <v>7058</v>
      </c>
    </row>
    <row r="123" spans="3:5">
      <c r="E123" s="504" t="s">
        <v>7059</v>
      </c>
    </row>
  </sheetData>
  <phoneticPr fontId="15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69"/>
  <sheetViews>
    <sheetView topLeftCell="C1" zoomScale="84" zoomScaleNormal="84" workbookViewId="0">
      <selection activeCell="E15" sqref="E15"/>
    </sheetView>
  </sheetViews>
  <sheetFormatPr defaultRowHeight="13.5"/>
  <cols>
    <col min="1" max="1" width="7.875" customWidth="1"/>
    <col min="2" max="2" width="18.25" customWidth="1"/>
    <col min="3" max="3" width="17.5" customWidth="1"/>
    <col min="12" max="12" width="17.5" customWidth="1"/>
  </cols>
  <sheetData>
    <row r="1" spans="1:19">
      <c r="A1" t="s">
        <v>176</v>
      </c>
      <c r="D1" t="s">
        <v>4741</v>
      </c>
      <c r="F1" t="s">
        <v>192</v>
      </c>
      <c r="H1" t="s">
        <v>195</v>
      </c>
      <c r="I1" t="s">
        <v>196</v>
      </c>
      <c r="J1" t="s">
        <v>197</v>
      </c>
      <c r="K1" t="s">
        <v>198</v>
      </c>
      <c r="L1" t="s">
        <v>199</v>
      </c>
      <c r="M1" t="s">
        <v>200</v>
      </c>
      <c r="N1" t="s">
        <v>201</v>
      </c>
      <c r="O1" t="s">
        <v>202</v>
      </c>
      <c r="P1" t="s">
        <v>203</v>
      </c>
      <c r="Q1" t="s">
        <v>204</v>
      </c>
      <c r="R1" t="s">
        <v>205</v>
      </c>
      <c r="S1" t="s">
        <v>4742</v>
      </c>
    </row>
    <row r="2" spans="1:19">
      <c r="A2">
        <v>1</v>
      </c>
      <c r="B2" t="s">
        <v>108</v>
      </c>
      <c r="C2" t="s">
        <v>108</v>
      </c>
      <c r="D2">
        <v>1</v>
      </c>
      <c r="E2" t="s">
        <v>206</v>
      </c>
      <c r="F2">
        <v>1</v>
      </c>
      <c r="G2" t="s">
        <v>193</v>
      </c>
      <c r="H2">
        <v>1</v>
      </c>
      <c r="I2">
        <v>10</v>
      </c>
      <c r="J2">
        <v>2</v>
      </c>
      <c r="K2">
        <v>1</v>
      </c>
      <c r="L2" t="s">
        <v>4739</v>
      </c>
      <c r="M2" t="s">
        <v>4740</v>
      </c>
      <c r="N2" t="s">
        <v>4739</v>
      </c>
      <c r="Q2">
        <v>0</v>
      </c>
      <c r="R2">
        <v>0</v>
      </c>
      <c r="S2">
        <f>IF(H2="","",H2)</f>
        <v>1</v>
      </c>
    </row>
    <row r="3" spans="1:19">
      <c r="A3">
        <v>2</v>
      </c>
      <c r="B3" t="s">
        <v>109</v>
      </c>
      <c r="C3" t="s">
        <v>109</v>
      </c>
      <c r="D3">
        <v>2</v>
      </c>
      <c r="E3" t="s">
        <v>177</v>
      </c>
      <c r="F3">
        <v>2</v>
      </c>
      <c r="G3" t="s">
        <v>194</v>
      </c>
      <c r="H3">
        <v>2</v>
      </c>
      <c r="I3">
        <v>9</v>
      </c>
      <c r="J3">
        <v>2</v>
      </c>
      <c r="K3">
        <v>2</v>
      </c>
      <c r="L3" t="s">
        <v>6915</v>
      </c>
      <c r="M3" t="s">
        <v>6916</v>
      </c>
      <c r="N3" t="s">
        <v>6915</v>
      </c>
      <c r="Q3">
        <v>0</v>
      </c>
      <c r="R3">
        <v>0</v>
      </c>
      <c r="S3">
        <v>2</v>
      </c>
    </row>
    <row r="4" spans="1:19">
      <c r="A4">
        <v>3</v>
      </c>
      <c r="B4" t="s">
        <v>110</v>
      </c>
      <c r="C4" t="s">
        <v>110</v>
      </c>
      <c r="D4">
        <v>3</v>
      </c>
      <c r="E4" t="s">
        <v>178</v>
      </c>
    </row>
    <row r="5" spans="1:19">
      <c r="A5">
        <v>4</v>
      </c>
      <c r="B5" t="s">
        <v>111</v>
      </c>
      <c r="C5" t="s">
        <v>111</v>
      </c>
      <c r="D5">
        <v>4</v>
      </c>
      <c r="E5" t="s">
        <v>179</v>
      </c>
    </row>
    <row r="6" spans="1:19">
      <c r="A6">
        <v>5</v>
      </c>
      <c r="B6" t="s">
        <v>112</v>
      </c>
      <c r="C6" t="s">
        <v>112</v>
      </c>
      <c r="D6">
        <v>5</v>
      </c>
      <c r="E6" t="s">
        <v>180</v>
      </c>
    </row>
    <row r="7" spans="1:19">
      <c r="A7">
        <v>6</v>
      </c>
      <c r="B7" t="s">
        <v>113</v>
      </c>
      <c r="C7" t="s">
        <v>113</v>
      </c>
      <c r="D7">
        <v>6</v>
      </c>
      <c r="E7" t="s">
        <v>181</v>
      </c>
    </row>
    <row r="8" spans="1:19">
      <c r="A8">
        <v>7</v>
      </c>
      <c r="B8" t="s">
        <v>114</v>
      </c>
      <c r="C8" t="s">
        <v>114</v>
      </c>
      <c r="D8">
        <v>7</v>
      </c>
      <c r="E8" t="s">
        <v>182</v>
      </c>
    </row>
    <row r="9" spans="1:19">
      <c r="A9">
        <v>8</v>
      </c>
      <c r="B9" t="s">
        <v>115</v>
      </c>
      <c r="C9" t="s">
        <v>115</v>
      </c>
      <c r="D9">
        <v>8</v>
      </c>
      <c r="E9" t="s">
        <v>183</v>
      </c>
    </row>
    <row r="10" spans="1:19">
      <c r="A10">
        <v>9</v>
      </c>
      <c r="B10" t="s">
        <v>116</v>
      </c>
      <c r="C10" t="s">
        <v>116</v>
      </c>
      <c r="D10">
        <v>9</v>
      </c>
      <c r="E10" t="s">
        <v>184</v>
      </c>
    </row>
    <row r="11" spans="1:19">
      <c r="A11">
        <v>10</v>
      </c>
      <c r="B11" t="s">
        <v>117</v>
      </c>
      <c r="C11" t="s">
        <v>117</v>
      </c>
      <c r="D11">
        <v>10</v>
      </c>
      <c r="E11" t="s">
        <v>185</v>
      </c>
    </row>
    <row r="12" spans="1:19">
      <c r="A12">
        <v>11</v>
      </c>
      <c r="B12" t="s">
        <v>118</v>
      </c>
      <c r="C12" t="s">
        <v>118</v>
      </c>
      <c r="D12">
        <v>11</v>
      </c>
      <c r="E12" t="s">
        <v>186</v>
      </c>
    </row>
    <row r="13" spans="1:19">
      <c r="A13">
        <v>12</v>
      </c>
      <c r="B13" t="s">
        <v>119</v>
      </c>
      <c r="C13" t="s">
        <v>119</v>
      </c>
      <c r="D13">
        <v>12</v>
      </c>
      <c r="E13" t="s">
        <v>187</v>
      </c>
    </row>
    <row r="14" spans="1:19">
      <c r="A14">
        <v>13</v>
      </c>
      <c r="B14" t="s">
        <v>120</v>
      </c>
      <c r="C14" t="s">
        <v>120</v>
      </c>
      <c r="D14">
        <v>13</v>
      </c>
      <c r="E14" t="s">
        <v>188</v>
      </c>
    </row>
    <row r="15" spans="1:19">
      <c r="A15">
        <v>14</v>
      </c>
      <c r="B15" t="s">
        <v>121</v>
      </c>
      <c r="C15" t="s">
        <v>121</v>
      </c>
      <c r="D15">
        <v>14</v>
      </c>
      <c r="E15" t="s">
        <v>189</v>
      </c>
    </row>
    <row r="16" spans="1:19">
      <c r="A16">
        <v>15</v>
      </c>
      <c r="B16" t="s">
        <v>122</v>
      </c>
      <c r="C16" t="s">
        <v>122</v>
      </c>
      <c r="D16">
        <v>15</v>
      </c>
      <c r="E16" t="s">
        <v>190</v>
      </c>
    </row>
    <row r="17" spans="1:5">
      <c r="A17">
        <v>16</v>
      </c>
      <c r="B17" t="s">
        <v>123</v>
      </c>
      <c r="C17" t="s">
        <v>123</v>
      </c>
      <c r="D17">
        <v>16</v>
      </c>
      <c r="E17" t="s">
        <v>191</v>
      </c>
    </row>
    <row r="18" spans="1:5">
      <c r="A18">
        <v>17</v>
      </c>
      <c r="B18" t="s">
        <v>124</v>
      </c>
      <c r="C18" t="s">
        <v>124</v>
      </c>
      <c r="D18">
        <v>17</v>
      </c>
      <c r="E18" t="s">
        <v>398</v>
      </c>
    </row>
    <row r="19" spans="1:5">
      <c r="A19">
        <v>18</v>
      </c>
      <c r="B19" t="s">
        <v>125</v>
      </c>
      <c r="C19" t="s">
        <v>125</v>
      </c>
      <c r="D19">
        <v>18</v>
      </c>
      <c r="E19" t="s">
        <v>399</v>
      </c>
    </row>
    <row r="20" spans="1:5">
      <c r="A20">
        <v>19</v>
      </c>
      <c r="B20" t="s">
        <v>126</v>
      </c>
      <c r="C20" t="s">
        <v>126</v>
      </c>
      <c r="D20">
        <v>19</v>
      </c>
      <c r="E20" t="s">
        <v>400</v>
      </c>
    </row>
    <row r="21" spans="1:5">
      <c r="A21">
        <v>20</v>
      </c>
      <c r="B21" t="s">
        <v>127</v>
      </c>
      <c r="C21" t="s">
        <v>127</v>
      </c>
    </row>
    <row r="22" spans="1:5">
      <c r="A22">
        <v>21</v>
      </c>
      <c r="B22" t="s">
        <v>128</v>
      </c>
      <c r="C22" t="s">
        <v>128</v>
      </c>
    </row>
    <row r="23" spans="1:5">
      <c r="A23">
        <v>22</v>
      </c>
      <c r="B23" t="s">
        <v>129</v>
      </c>
      <c r="C23" t="s">
        <v>129</v>
      </c>
    </row>
    <row r="24" spans="1:5">
      <c r="A24">
        <v>23</v>
      </c>
      <c r="B24" t="s">
        <v>130</v>
      </c>
      <c r="C24" t="s">
        <v>130</v>
      </c>
    </row>
    <row r="25" spans="1:5">
      <c r="A25">
        <v>24</v>
      </c>
      <c r="B25" t="s">
        <v>131</v>
      </c>
      <c r="C25" t="s">
        <v>131</v>
      </c>
    </row>
    <row r="26" spans="1:5">
      <c r="A26">
        <v>25</v>
      </c>
      <c r="B26" t="s">
        <v>132</v>
      </c>
      <c r="C26" t="s">
        <v>132</v>
      </c>
    </row>
    <row r="27" spans="1:5">
      <c r="A27">
        <v>26</v>
      </c>
      <c r="B27" t="s">
        <v>133</v>
      </c>
      <c r="C27" t="s">
        <v>133</v>
      </c>
    </row>
    <row r="28" spans="1:5">
      <c r="A28">
        <v>27</v>
      </c>
      <c r="B28" t="s">
        <v>134</v>
      </c>
      <c r="C28" t="s">
        <v>134</v>
      </c>
    </row>
    <row r="29" spans="1:5">
      <c r="A29">
        <v>28</v>
      </c>
      <c r="B29" t="s">
        <v>135</v>
      </c>
      <c r="C29" t="s">
        <v>207</v>
      </c>
    </row>
    <row r="30" spans="1:5">
      <c r="A30">
        <v>29</v>
      </c>
      <c r="B30" t="s">
        <v>136</v>
      </c>
      <c r="C30" t="s">
        <v>136</v>
      </c>
    </row>
    <row r="31" spans="1:5">
      <c r="A31">
        <v>30</v>
      </c>
      <c r="B31" t="s">
        <v>137</v>
      </c>
      <c r="C31" t="s">
        <v>137</v>
      </c>
    </row>
    <row r="32" spans="1:5">
      <c r="A32">
        <v>31</v>
      </c>
      <c r="B32" t="s">
        <v>138</v>
      </c>
      <c r="C32" t="s">
        <v>138</v>
      </c>
    </row>
    <row r="33" spans="1:30">
      <c r="A33">
        <v>32</v>
      </c>
      <c r="B33" t="s">
        <v>139</v>
      </c>
      <c r="C33" t="s">
        <v>139</v>
      </c>
    </row>
    <row r="34" spans="1:30">
      <c r="A34">
        <v>33</v>
      </c>
      <c r="B34" t="s">
        <v>140</v>
      </c>
      <c r="C34" t="s">
        <v>140</v>
      </c>
    </row>
    <row r="35" spans="1:30">
      <c r="A35">
        <v>34</v>
      </c>
      <c r="B35" t="s">
        <v>141</v>
      </c>
      <c r="C35" t="s">
        <v>208</v>
      </c>
    </row>
    <row r="36" spans="1:30">
      <c r="A36">
        <v>35</v>
      </c>
      <c r="B36" t="s">
        <v>142</v>
      </c>
      <c r="C36" t="s">
        <v>209</v>
      </c>
    </row>
    <row r="37" spans="1:30">
      <c r="A37">
        <v>36</v>
      </c>
      <c r="B37" t="s">
        <v>143</v>
      </c>
      <c r="C37" t="s">
        <v>210</v>
      </c>
    </row>
    <row r="38" spans="1:30">
      <c r="A38">
        <v>37</v>
      </c>
      <c r="B38" t="s">
        <v>144</v>
      </c>
      <c r="C38" t="s">
        <v>211</v>
      </c>
    </row>
    <row r="39" spans="1:30">
      <c r="A39">
        <v>38</v>
      </c>
      <c r="B39" t="s">
        <v>145</v>
      </c>
      <c r="C39" t="s">
        <v>212</v>
      </c>
    </row>
    <row r="40" spans="1:30">
      <c r="A40">
        <v>39</v>
      </c>
      <c r="B40" t="s">
        <v>146</v>
      </c>
      <c r="C40" t="s">
        <v>213</v>
      </c>
    </row>
    <row r="41" spans="1:30">
      <c r="A41">
        <v>40</v>
      </c>
      <c r="B41" t="s">
        <v>147</v>
      </c>
      <c r="C41" t="s">
        <v>214</v>
      </c>
    </row>
    <row r="42" spans="1:30">
      <c r="A42">
        <v>41</v>
      </c>
      <c r="B42" t="s">
        <v>148</v>
      </c>
      <c r="C42" t="s">
        <v>215</v>
      </c>
    </row>
    <row r="43" spans="1:30">
      <c r="A43">
        <v>42</v>
      </c>
      <c r="B43" t="s">
        <v>149</v>
      </c>
      <c r="C43" t="s">
        <v>216</v>
      </c>
    </row>
    <row r="44" spans="1:30">
      <c r="A44">
        <v>43</v>
      </c>
      <c r="B44" t="s">
        <v>150</v>
      </c>
      <c r="C44" t="s">
        <v>217</v>
      </c>
    </row>
    <row r="45" spans="1:30">
      <c r="A45">
        <v>44</v>
      </c>
      <c r="B45" t="s">
        <v>151</v>
      </c>
      <c r="C45" t="s">
        <v>218</v>
      </c>
    </row>
    <row r="46" spans="1:30">
      <c r="A46">
        <v>45</v>
      </c>
      <c r="B46" t="s">
        <v>152</v>
      </c>
      <c r="C46" t="s">
        <v>1</v>
      </c>
    </row>
    <row r="47" spans="1:30">
      <c r="A47">
        <v>46</v>
      </c>
      <c r="B47" t="s">
        <v>153</v>
      </c>
      <c r="C47" t="s">
        <v>2</v>
      </c>
    </row>
    <row r="48" spans="1:30">
      <c r="A48">
        <v>47</v>
      </c>
      <c r="B48" t="s">
        <v>154</v>
      </c>
      <c r="C48" t="s">
        <v>3</v>
      </c>
      <c r="AC48">
        <v>0</v>
      </c>
      <c r="AD48">
        <v>0</v>
      </c>
    </row>
    <row r="49" spans="1:30">
      <c r="A49">
        <v>48</v>
      </c>
      <c r="B49" t="s">
        <v>155</v>
      </c>
      <c r="C49" t="s">
        <v>4</v>
      </c>
      <c r="AC49">
        <v>0</v>
      </c>
      <c r="AD49">
        <v>0</v>
      </c>
    </row>
    <row r="50" spans="1:30">
      <c r="A50">
        <v>49</v>
      </c>
      <c r="B50" t="s">
        <v>156</v>
      </c>
      <c r="C50" t="s">
        <v>5</v>
      </c>
      <c r="AC50">
        <v>0</v>
      </c>
      <c r="AD50">
        <v>0</v>
      </c>
    </row>
    <row r="51" spans="1:30">
      <c r="A51">
        <v>50</v>
      </c>
      <c r="B51" t="s">
        <v>157</v>
      </c>
      <c r="C51" t="s">
        <v>6</v>
      </c>
      <c r="AC51">
        <v>0</v>
      </c>
      <c r="AD51">
        <v>0</v>
      </c>
    </row>
    <row r="52" spans="1:30">
      <c r="A52">
        <v>51</v>
      </c>
      <c r="B52" t="s">
        <v>158</v>
      </c>
      <c r="C52" t="s">
        <v>7</v>
      </c>
      <c r="AC52">
        <v>0</v>
      </c>
      <c r="AD52">
        <v>0</v>
      </c>
    </row>
    <row r="53" spans="1:30">
      <c r="A53">
        <v>52</v>
      </c>
      <c r="B53" t="s">
        <v>159</v>
      </c>
      <c r="C53" t="s">
        <v>8</v>
      </c>
      <c r="AC53">
        <v>0</v>
      </c>
      <c r="AD53">
        <v>0</v>
      </c>
    </row>
    <row r="54" spans="1:30">
      <c r="A54">
        <v>53</v>
      </c>
      <c r="B54" t="s">
        <v>160</v>
      </c>
      <c r="C54" t="s">
        <v>9</v>
      </c>
      <c r="AC54">
        <v>0</v>
      </c>
      <c r="AD54">
        <v>0</v>
      </c>
    </row>
    <row r="55" spans="1:30">
      <c r="A55">
        <v>54</v>
      </c>
      <c r="B55" t="s">
        <v>161</v>
      </c>
      <c r="C55" t="s">
        <v>10</v>
      </c>
      <c r="AC55">
        <v>0</v>
      </c>
      <c r="AD55">
        <v>0</v>
      </c>
    </row>
    <row r="56" spans="1:30">
      <c r="A56">
        <v>55</v>
      </c>
      <c r="B56" t="s">
        <v>162</v>
      </c>
      <c r="C56" t="s">
        <v>11</v>
      </c>
      <c r="AC56">
        <v>0</v>
      </c>
      <c r="AD56">
        <v>0</v>
      </c>
    </row>
    <row r="57" spans="1:30">
      <c r="A57">
        <v>56</v>
      </c>
      <c r="B57" t="s">
        <v>163</v>
      </c>
      <c r="C57" t="s">
        <v>12</v>
      </c>
      <c r="AC57">
        <v>0</v>
      </c>
      <c r="AD57">
        <v>0</v>
      </c>
    </row>
    <row r="58" spans="1:30">
      <c r="A58">
        <v>57</v>
      </c>
      <c r="B58" t="s">
        <v>164</v>
      </c>
      <c r="C58" t="s">
        <v>13</v>
      </c>
    </row>
    <row r="59" spans="1:30">
      <c r="A59">
        <v>58</v>
      </c>
      <c r="B59" t="s">
        <v>165</v>
      </c>
      <c r="C59" t="s">
        <v>16</v>
      </c>
    </row>
    <row r="60" spans="1:30">
      <c r="A60">
        <v>59</v>
      </c>
      <c r="B60" t="s">
        <v>166</v>
      </c>
      <c r="C60" t="s">
        <v>16</v>
      </c>
    </row>
    <row r="61" spans="1:30">
      <c r="A61">
        <v>60</v>
      </c>
      <c r="B61" t="s">
        <v>167</v>
      </c>
      <c r="C61" t="s">
        <v>17</v>
      </c>
    </row>
    <row r="62" spans="1:30">
      <c r="A62">
        <v>61</v>
      </c>
      <c r="B62" t="s">
        <v>168</v>
      </c>
      <c r="C62" t="s">
        <v>18</v>
      </c>
    </row>
    <row r="63" spans="1:30">
      <c r="A63">
        <v>62</v>
      </c>
      <c r="B63" t="s">
        <v>169</v>
      </c>
      <c r="C63" t="s">
        <v>18</v>
      </c>
    </row>
    <row r="64" spans="1:30">
      <c r="A64">
        <v>63</v>
      </c>
      <c r="B64" t="s">
        <v>170</v>
      </c>
      <c r="C64" t="s">
        <v>19</v>
      </c>
    </row>
    <row r="65" spans="1:3">
      <c r="A65">
        <v>64</v>
      </c>
      <c r="B65" t="s">
        <v>171</v>
      </c>
      <c r="C65" t="s">
        <v>19</v>
      </c>
    </row>
    <row r="66" spans="1:3">
      <c r="A66">
        <v>65</v>
      </c>
      <c r="B66" t="s">
        <v>172</v>
      </c>
      <c r="C66" t="s">
        <v>20</v>
      </c>
    </row>
    <row r="67" spans="1:3">
      <c r="A67">
        <v>66</v>
      </c>
      <c r="B67" t="s">
        <v>173</v>
      </c>
      <c r="C67" t="s">
        <v>20</v>
      </c>
    </row>
    <row r="68" spans="1:3">
      <c r="A68">
        <v>67</v>
      </c>
      <c r="B68" t="s">
        <v>174</v>
      </c>
      <c r="C68" t="s">
        <v>14</v>
      </c>
    </row>
    <row r="69" spans="1:3">
      <c r="A69">
        <v>68</v>
      </c>
      <c r="B69" t="s">
        <v>175</v>
      </c>
      <c r="C69" t="s">
        <v>15</v>
      </c>
    </row>
  </sheetData>
  <phoneticPr fontId="2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64"/>
  <sheetViews>
    <sheetView workbookViewId="0">
      <selection activeCell="A24" sqref="A24"/>
    </sheetView>
  </sheetViews>
  <sheetFormatPr defaultRowHeight="13.5"/>
  <cols>
    <col min="2" max="2" width="25.5" customWidth="1"/>
  </cols>
  <sheetData>
    <row r="2" spans="1:2">
      <c r="A2">
        <v>1</v>
      </c>
      <c r="B2" t="s">
        <v>305</v>
      </c>
    </row>
    <row r="3" spans="1:2">
      <c r="A3">
        <v>2</v>
      </c>
      <c r="B3" t="s">
        <v>306</v>
      </c>
    </row>
    <row r="4" spans="1:2">
      <c r="A4">
        <v>3</v>
      </c>
      <c r="B4" t="s">
        <v>307</v>
      </c>
    </row>
    <row r="5" spans="1:2">
      <c r="A5">
        <v>4</v>
      </c>
      <c r="B5" t="s">
        <v>308</v>
      </c>
    </row>
    <row r="6" spans="1:2">
      <c r="A6">
        <v>5</v>
      </c>
      <c r="B6" t="s">
        <v>309</v>
      </c>
    </row>
    <row r="7" spans="1:2">
      <c r="A7">
        <v>6</v>
      </c>
      <c r="B7" t="s">
        <v>310</v>
      </c>
    </row>
    <row r="8" spans="1:2">
      <c r="A8">
        <v>7</v>
      </c>
      <c r="B8" t="s">
        <v>311</v>
      </c>
    </row>
    <row r="9" spans="1:2">
      <c r="A9">
        <v>8</v>
      </c>
      <c r="B9" t="s">
        <v>312</v>
      </c>
    </row>
    <row r="10" spans="1:2">
      <c r="A10">
        <v>9</v>
      </c>
      <c r="B10" t="s">
        <v>313</v>
      </c>
    </row>
    <row r="11" spans="1:2">
      <c r="A11">
        <v>10</v>
      </c>
      <c r="B11" t="s">
        <v>314</v>
      </c>
    </row>
    <row r="12" spans="1:2">
      <c r="A12">
        <v>11</v>
      </c>
      <c r="B12" t="s">
        <v>315</v>
      </c>
    </row>
    <row r="13" spans="1:2">
      <c r="A13">
        <v>12</v>
      </c>
      <c r="B13" t="s">
        <v>316</v>
      </c>
    </row>
    <row r="14" spans="1:2">
      <c r="A14">
        <v>13</v>
      </c>
      <c r="B14" t="s">
        <v>317</v>
      </c>
    </row>
    <row r="15" spans="1:2">
      <c r="A15">
        <v>14</v>
      </c>
      <c r="B15" t="s">
        <v>318</v>
      </c>
    </row>
    <row r="16" spans="1:2">
      <c r="A16">
        <v>15</v>
      </c>
      <c r="B16" t="s">
        <v>319</v>
      </c>
    </row>
    <row r="17" spans="1:2">
      <c r="A17">
        <v>16</v>
      </c>
      <c r="B17" t="s">
        <v>320</v>
      </c>
    </row>
    <row r="18" spans="1:2">
      <c r="A18">
        <v>17</v>
      </c>
      <c r="B18" t="s">
        <v>321</v>
      </c>
    </row>
    <row r="19" spans="1:2">
      <c r="A19">
        <v>18</v>
      </c>
      <c r="B19" t="s">
        <v>322</v>
      </c>
    </row>
    <row r="20" spans="1:2">
      <c r="A20">
        <v>19</v>
      </c>
      <c r="B20" t="s">
        <v>323</v>
      </c>
    </row>
    <row r="21" spans="1:2">
      <c r="A21">
        <v>20</v>
      </c>
      <c r="B21" t="s">
        <v>324</v>
      </c>
    </row>
    <row r="22" spans="1:2">
      <c r="A22">
        <v>21</v>
      </c>
      <c r="B22" t="s">
        <v>325</v>
      </c>
    </row>
    <row r="23" spans="1:2">
      <c r="A23">
        <v>22</v>
      </c>
      <c r="B23" t="s">
        <v>326</v>
      </c>
    </row>
    <row r="24" spans="1:2">
      <c r="A24">
        <v>23</v>
      </c>
      <c r="B24" t="s">
        <v>327</v>
      </c>
    </row>
    <row r="25" spans="1:2">
      <c r="A25">
        <v>24</v>
      </c>
      <c r="B25" t="s">
        <v>328</v>
      </c>
    </row>
    <row r="26" spans="1:2">
      <c r="A26">
        <v>25</v>
      </c>
      <c r="B26" t="s">
        <v>329</v>
      </c>
    </row>
    <row r="27" spans="1:2">
      <c r="A27">
        <v>26</v>
      </c>
      <c r="B27" t="s">
        <v>330</v>
      </c>
    </row>
    <row r="28" spans="1:2">
      <c r="A28">
        <v>27</v>
      </c>
      <c r="B28" t="s">
        <v>331</v>
      </c>
    </row>
    <row r="29" spans="1:2">
      <c r="A29">
        <v>28</v>
      </c>
      <c r="B29" t="s">
        <v>332</v>
      </c>
    </row>
    <row r="30" spans="1:2">
      <c r="A30">
        <v>29</v>
      </c>
      <c r="B30" t="s">
        <v>439</v>
      </c>
    </row>
    <row r="31" spans="1:2">
      <c r="A31">
        <v>30</v>
      </c>
      <c r="B31" t="s">
        <v>441</v>
      </c>
    </row>
    <row r="32" spans="1:2">
      <c r="A32">
        <v>31</v>
      </c>
      <c r="B32" t="s">
        <v>443</v>
      </c>
    </row>
    <row r="33" spans="1:2">
      <c r="A33">
        <v>32</v>
      </c>
      <c r="B33" t="s">
        <v>445</v>
      </c>
    </row>
    <row r="34" spans="1:2">
      <c r="A34">
        <v>33</v>
      </c>
      <c r="B34" t="s">
        <v>447</v>
      </c>
    </row>
    <row r="35" spans="1:2">
      <c r="A35">
        <v>34</v>
      </c>
      <c r="B35" t="s">
        <v>449</v>
      </c>
    </row>
    <row r="36" spans="1:2">
      <c r="A36">
        <v>35</v>
      </c>
      <c r="B36" t="s">
        <v>450</v>
      </c>
    </row>
    <row r="37" spans="1:2">
      <c r="A37">
        <v>36</v>
      </c>
      <c r="B37" t="s">
        <v>451</v>
      </c>
    </row>
    <row r="38" spans="1:2">
      <c r="A38">
        <v>37</v>
      </c>
      <c r="B38" t="s">
        <v>453</v>
      </c>
    </row>
    <row r="39" spans="1:2">
      <c r="A39">
        <v>38</v>
      </c>
      <c r="B39" t="s">
        <v>455</v>
      </c>
    </row>
    <row r="40" spans="1:2">
      <c r="A40">
        <v>39</v>
      </c>
      <c r="B40" t="s">
        <v>456</v>
      </c>
    </row>
    <row r="41" spans="1:2">
      <c r="A41">
        <v>40</v>
      </c>
      <c r="B41" t="s">
        <v>457</v>
      </c>
    </row>
    <row r="42" spans="1:2">
      <c r="A42">
        <v>41</v>
      </c>
      <c r="B42" t="s">
        <v>459</v>
      </c>
    </row>
    <row r="43" spans="1:2">
      <c r="A43">
        <v>42</v>
      </c>
      <c r="B43" t="s">
        <v>461</v>
      </c>
    </row>
    <row r="44" spans="1:2">
      <c r="A44">
        <v>43</v>
      </c>
      <c r="B44" t="s">
        <v>463</v>
      </c>
    </row>
    <row r="45" spans="1:2">
      <c r="A45">
        <v>44</v>
      </c>
      <c r="B45" t="s">
        <v>465</v>
      </c>
    </row>
    <row r="46" spans="1:2">
      <c r="A46">
        <v>45</v>
      </c>
      <c r="B46" t="s">
        <v>466</v>
      </c>
    </row>
    <row r="47" spans="1:2">
      <c r="A47">
        <v>46</v>
      </c>
      <c r="B47" t="s">
        <v>467</v>
      </c>
    </row>
    <row r="48" spans="1:2">
      <c r="A48">
        <v>47</v>
      </c>
      <c r="B48" t="s">
        <v>468</v>
      </c>
    </row>
    <row r="49" spans="1:2">
      <c r="A49">
        <v>48</v>
      </c>
      <c r="B49" t="s">
        <v>469</v>
      </c>
    </row>
    <row r="50" spans="1:2">
      <c r="A50">
        <v>49</v>
      </c>
      <c r="B50" t="s">
        <v>471</v>
      </c>
    </row>
    <row r="51" spans="1:2">
      <c r="A51">
        <v>50</v>
      </c>
      <c r="B51" t="s">
        <v>473</v>
      </c>
    </row>
    <row r="52" spans="1:2">
      <c r="A52">
        <v>51</v>
      </c>
      <c r="B52" t="s">
        <v>474</v>
      </c>
    </row>
    <row r="53" spans="1:2">
      <c r="A53">
        <v>52</v>
      </c>
      <c r="B53" t="s">
        <v>475</v>
      </c>
    </row>
    <row r="54" spans="1:2">
      <c r="A54">
        <v>53</v>
      </c>
      <c r="B54" t="s">
        <v>476</v>
      </c>
    </row>
    <row r="55" spans="1:2">
      <c r="A55">
        <v>54</v>
      </c>
      <c r="B55" t="s">
        <v>477</v>
      </c>
    </row>
    <row r="56" spans="1:2">
      <c r="A56">
        <v>55</v>
      </c>
      <c r="B56" t="s">
        <v>478</v>
      </c>
    </row>
    <row r="57" spans="1:2">
      <c r="A57">
        <v>56</v>
      </c>
      <c r="B57" t="s">
        <v>479</v>
      </c>
    </row>
    <row r="58" spans="1:2">
      <c r="A58">
        <v>57</v>
      </c>
      <c r="B58" t="s">
        <v>480</v>
      </c>
    </row>
    <row r="59" spans="1:2">
      <c r="A59">
        <v>58</v>
      </c>
      <c r="B59" t="s">
        <v>481</v>
      </c>
    </row>
    <row r="60" spans="1:2">
      <c r="A60">
        <v>59</v>
      </c>
      <c r="B60" t="s">
        <v>482</v>
      </c>
    </row>
    <row r="61" spans="1:2">
      <c r="A61">
        <v>60</v>
      </c>
      <c r="B61" t="s">
        <v>483</v>
      </c>
    </row>
    <row r="62" spans="1:2">
      <c r="A62">
        <v>61</v>
      </c>
      <c r="B62" t="s">
        <v>485</v>
      </c>
    </row>
    <row r="63" spans="1:2">
      <c r="A63">
        <v>62</v>
      </c>
      <c r="B63" t="s">
        <v>486</v>
      </c>
    </row>
    <row r="64" spans="1:2">
      <c r="A64">
        <v>63</v>
      </c>
      <c r="B64" t="s">
        <v>488</v>
      </c>
    </row>
  </sheetData>
  <phoneticPr fontId="46"/>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473"/>
  <sheetViews>
    <sheetView workbookViewId="0">
      <selection activeCell="A23" sqref="A23"/>
    </sheetView>
  </sheetViews>
  <sheetFormatPr defaultRowHeight="13.5"/>
  <cols>
    <col min="5" max="5" width="17.5" customWidth="1"/>
  </cols>
  <sheetData>
    <row r="1" spans="1:24">
      <c r="A1" t="s">
        <v>195</v>
      </c>
      <c r="B1" t="s">
        <v>196</v>
      </c>
      <c r="C1" t="s">
        <v>197</v>
      </c>
      <c r="D1" t="s">
        <v>198</v>
      </c>
      <c r="E1" t="s">
        <v>199</v>
      </c>
      <c r="F1" t="s">
        <v>200</v>
      </c>
      <c r="G1" t="s">
        <v>201</v>
      </c>
      <c r="H1" t="s">
        <v>202</v>
      </c>
      <c r="I1" t="s">
        <v>203</v>
      </c>
      <c r="J1" t="s">
        <v>204</v>
      </c>
      <c r="K1" t="s">
        <v>205</v>
      </c>
    </row>
    <row r="2" spans="1:24">
      <c r="A2">
        <v>1</v>
      </c>
      <c r="B2">
        <v>2</v>
      </c>
      <c r="C2">
        <v>1</v>
      </c>
      <c r="D2">
        <v>1</v>
      </c>
      <c r="E2" t="s">
        <v>305</v>
      </c>
      <c r="F2" t="s">
        <v>413</v>
      </c>
      <c r="G2" t="s">
        <v>305</v>
      </c>
      <c r="J2">
        <v>0</v>
      </c>
      <c r="K2">
        <v>0</v>
      </c>
      <c r="M2" t="s">
        <v>305</v>
      </c>
      <c r="O2" t="s">
        <v>389</v>
      </c>
      <c r="P2" t="s">
        <v>257</v>
      </c>
      <c r="Q2" t="s">
        <v>397</v>
      </c>
      <c r="R2" t="str">
        <f>O2&amp;P2&amp;Q2</f>
        <v>半田市立半田中学校</v>
      </c>
      <c r="S2" t="s">
        <v>334</v>
      </c>
      <c r="U2" t="s">
        <v>388</v>
      </c>
      <c r="V2" t="str">
        <f>ASC(PHONETIC(S2))</f>
        <v>ﾊﾝﾀﾞ</v>
      </c>
      <c r="W2" t="s">
        <v>371</v>
      </c>
      <c r="X2" t="str">
        <f>V2&amp;W2</f>
        <v>ﾊﾝﾀﾞﾁｭｳｶﾞｯｺｳ</v>
      </c>
    </row>
    <row r="3" spans="1:24">
      <c r="A3">
        <v>2</v>
      </c>
      <c r="B3">
        <v>2</v>
      </c>
      <c r="C3">
        <v>1</v>
      </c>
      <c r="D3">
        <v>1</v>
      </c>
      <c r="E3" t="s">
        <v>306</v>
      </c>
      <c r="F3" t="s">
        <v>413</v>
      </c>
      <c r="G3" t="s">
        <v>306</v>
      </c>
      <c r="J3">
        <v>0</v>
      </c>
      <c r="K3">
        <v>0</v>
      </c>
      <c r="M3" t="s">
        <v>306</v>
      </c>
      <c r="O3" t="s">
        <v>389</v>
      </c>
      <c r="P3" t="s">
        <v>258</v>
      </c>
      <c r="Q3" t="s">
        <v>397</v>
      </c>
      <c r="R3" t="str">
        <f t="shared" ref="R3:R38" si="0">O3&amp;P3&amp;Q3</f>
        <v>半田市立乙川中学校</v>
      </c>
      <c r="S3" t="s">
        <v>335</v>
      </c>
      <c r="U3" t="s">
        <v>388</v>
      </c>
      <c r="V3" t="str">
        <f t="shared" ref="V3:V37" si="1">ASC(PHONETIC(S3))</f>
        <v>ｵﾂｶﾜ</v>
      </c>
      <c r="W3" t="s">
        <v>371</v>
      </c>
      <c r="X3" t="str">
        <f t="shared" ref="X3:X38" si="2">V3&amp;W3</f>
        <v>ｵﾂｶﾜﾁｭｳｶﾞｯｺｳ</v>
      </c>
    </row>
    <row r="4" spans="1:24">
      <c r="A4">
        <v>3</v>
      </c>
      <c r="B4">
        <v>4</v>
      </c>
      <c r="C4">
        <v>1</v>
      </c>
      <c r="D4">
        <v>1</v>
      </c>
      <c r="E4" t="s">
        <v>307</v>
      </c>
      <c r="F4" t="s">
        <v>414</v>
      </c>
      <c r="G4" t="s">
        <v>307</v>
      </c>
      <c r="J4">
        <v>0</v>
      </c>
      <c r="K4">
        <v>0</v>
      </c>
      <c r="M4" t="s">
        <v>321</v>
      </c>
      <c r="O4" t="s">
        <v>389</v>
      </c>
      <c r="P4" t="s">
        <v>259</v>
      </c>
      <c r="Q4" t="s">
        <v>397</v>
      </c>
      <c r="R4" t="str">
        <f t="shared" si="0"/>
        <v>半田市立亀崎中学校</v>
      </c>
      <c r="S4" t="s">
        <v>336</v>
      </c>
      <c r="U4" t="s">
        <v>388</v>
      </c>
      <c r="V4" t="str">
        <f t="shared" si="1"/>
        <v>ｶﾒｻｷ</v>
      </c>
      <c r="W4" t="s">
        <v>371</v>
      </c>
      <c r="X4" t="str">
        <f t="shared" si="2"/>
        <v>ｶﾒｻｷﾁｭｳｶﾞｯｺｳ</v>
      </c>
    </row>
    <row r="5" spans="1:24">
      <c r="A5">
        <v>4</v>
      </c>
      <c r="B5">
        <v>7</v>
      </c>
      <c r="C5">
        <v>1</v>
      </c>
      <c r="D5">
        <v>1</v>
      </c>
      <c r="E5" t="s">
        <v>308</v>
      </c>
      <c r="F5" t="s">
        <v>415</v>
      </c>
      <c r="G5" t="s">
        <v>308</v>
      </c>
      <c r="J5">
        <v>0</v>
      </c>
      <c r="K5">
        <v>0</v>
      </c>
      <c r="M5" t="s">
        <v>307</v>
      </c>
      <c r="O5" t="s">
        <v>389</v>
      </c>
      <c r="P5" t="s">
        <v>260</v>
      </c>
      <c r="Q5" t="s">
        <v>397</v>
      </c>
      <c r="R5" t="str">
        <f t="shared" si="0"/>
        <v>半田市立成岩中学校</v>
      </c>
      <c r="S5" t="s">
        <v>337</v>
      </c>
      <c r="U5" t="s">
        <v>388</v>
      </c>
      <c r="V5" t="str">
        <f t="shared" si="1"/>
        <v>ﾅﾗﾜ</v>
      </c>
      <c r="W5" t="s">
        <v>371</v>
      </c>
      <c r="X5" t="str">
        <f t="shared" si="2"/>
        <v>ﾅﾗﾜﾁｭｳｶﾞｯｺｳ</v>
      </c>
    </row>
    <row r="6" spans="1:24">
      <c r="A6">
        <v>5</v>
      </c>
      <c r="B6">
        <v>35</v>
      </c>
      <c r="C6">
        <v>1</v>
      </c>
      <c r="D6">
        <v>1</v>
      </c>
      <c r="E6" t="s">
        <v>309</v>
      </c>
      <c r="F6" t="s">
        <v>416</v>
      </c>
      <c r="G6" t="s">
        <v>309</v>
      </c>
      <c r="J6">
        <v>0</v>
      </c>
      <c r="K6">
        <v>0</v>
      </c>
      <c r="M6" t="s">
        <v>322</v>
      </c>
      <c r="O6" t="s">
        <v>389</v>
      </c>
      <c r="P6" t="s">
        <v>261</v>
      </c>
      <c r="Q6" t="s">
        <v>397</v>
      </c>
      <c r="R6" t="str">
        <f t="shared" si="0"/>
        <v>半田市立青山中学校</v>
      </c>
      <c r="S6" t="s">
        <v>338</v>
      </c>
      <c r="U6" t="s">
        <v>388</v>
      </c>
      <c r="V6" t="str">
        <f t="shared" si="1"/>
        <v>ｱｵﾔﾏ</v>
      </c>
      <c r="W6" t="s">
        <v>371</v>
      </c>
      <c r="X6" t="str">
        <f t="shared" si="2"/>
        <v>ｱｵﾔﾏﾁｭｳｶﾞｯｺｳ</v>
      </c>
    </row>
    <row r="7" spans="1:24">
      <c r="A7">
        <v>6</v>
      </c>
      <c r="B7">
        <v>36</v>
      </c>
      <c r="C7">
        <v>1</v>
      </c>
      <c r="D7">
        <v>1</v>
      </c>
      <c r="E7" t="s">
        <v>310</v>
      </c>
      <c r="F7" t="s">
        <v>417</v>
      </c>
      <c r="G7" t="s">
        <v>310</v>
      </c>
      <c r="J7">
        <v>0</v>
      </c>
      <c r="K7">
        <v>0</v>
      </c>
      <c r="M7" t="s">
        <v>308</v>
      </c>
      <c r="O7" t="s">
        <v>390</v>
      </c>
      <c r="P7" t="s">
        <v>262</v>
      </c>
      <c r="Q7" t="s">
        <v>397</v>
      </c>
      <c r="R7" t="str">
        <f t="shared" si="0"/>
        <v>常滑市立青海中学校</v>
      </c>
      <c r="S7" t="s">
        <v>339</v>
      </c>
      <c r="U7" t="s">
        <v>387</v>
      </c>
      <c r="V7" t="str">
        <f t="shared" si="1"/>
        <v>ｵｳﾐ</v>
      </c>
      <c r="W7" t="s">
        <v>371</v>
      </c>
      <c r="X7" t="str">
        <f t="shared" si="2"/>
        <v>ｵｳﾐﾁｭｳｶﾞｯｺｳ</v>
      </c>
    </row>
    <row r="8" spans="1:24">
      <c r="A8">
        <v>7</v>
      </c>
      <c r="B8">
        <v>41</v>
      </c>
      <c r="C8">
        <v>1</v>
      </c>
      <c r="D8">
        <v>1</v>
      </c>
      <c r="E8" t="s">
        <v>311</v>
      </c>
      <c r="F8" t="s">
        <v>418</v>
      </c>
      <c r="G8" t="s">
        <v>311</v>
      </c>
      <c r="J8">
        <v>0</v>
      </c>
      <c r="K8">
        <v>0</v>
      </c>
      <c r="M8" t="s">
        <v>323</v>
      </c>
      <c r="O8" t="s">
        <v>390</v>
      </c>
      <c r="P8" t="s">
        <v>263</v>
      </c>
      <c r="Q8" t="s">
        <v>397</v>
      </c>
      <c r="R8" t="str">
        <f t="shared" si="0"/>
        <v>常滑市立鬼崎中学校</v>
      </c>
      <c r="S8" t="s">
        <v>340</v>
      </c>
      <c r="U8" t="s">
        <v>387</v>
      </c>
      <c r="V8" t="str">
        <f t="shared" si="1"/>
        <v>ｵﾆｻﾞｷ</v>
      </c>
      <c r="W8" t="s">
        <v>371</v>
      </c>
      <c r="X8" t="str">
        <f t="shared" si="2"/>
        <v>ｵﾆｻﾞｷﾁｭｳｶﾞｯｺｳ</v>
      </c>
    </row>
    <row r="9" spans="1:24">
      <c r="A9">
        <v>8</v>
      </c>
      <c r="B9">
        <v>46</v>
      </c>
      <c r="C9">
        <v>1</v>
      </c>
      <c r="D9">
        <v>1</v>
      </c>
      <c r="E9" t="s">
        <v>312</v>
      </c>
      <c r="F9" t="s">
        <v>419</v>
      </c>
      <c r="G9" t="s">
        <v>312</v>
      </c>
      <c r="J9">
        <v>0</v>
      </c>
      <c r="K9">
        <v>0</v>
      </c>
      <c r="M9" t="s">
        <v>324</v>
      </c>
      <c r="O9" t="s">
        <v>390</v>
      </c>
      <c r="P9" t="s">
        <v>264</v>
      </c>
      <c r="Q9" t="s">
        <v>397</v>
      </c>
      <c r="R9" t="str">
        <f t="shared" si="0"/>
        <v>常滑市立常滑中学校</v>
      </c>
      <c r="S9" t="s">
        <v>341</v>
      </c>
      <c r="U9" t="s">
        <v>387</v>
      </c>
      <c r="V9" t="str">
        <f t="shared" si="1"/>
        <v>ﾄｺﾅﾒ</v>
      </c>
      <c r="W9" t="s">
        <v>371</v>
      </c>
      <c r="X9" t="str">
        <f t="shared" si="2"/>
        <v>ﾄｺﾅﾒﾁｭｳｶﾞｯｺｳ</v>
      </c>
    </row>
    <row r="10" spans="1:24">
      <c r="A10">
        <v>9</v>
      </c>
      <c r="B10">
        <v>2</v>
      </c>
      <c r="C10">
        <v>1</v>
      </c>
      <c r="D10">
        <v>2</v>
      </c>
      <c r="E10" t="s">
        <v>313</v>
      </c>
      <c r="F10" t="s">
        <v>420</v>
      </c>
      <c r="G10" t="s">
        <v>313</v>
      </c>
      <c r="J10">
        <v>0</v>
      </c>
      <c r="K10">
        <v>0</v>
      </c>
      <c r="M10" t="s">
        <v>326</v>
      </c>
      <c r="O10" t="s">
        <v>390</v>
      </c>
      <c r="P10" t="s">
        <v>265</v>
      </c>
      <c r="Q10" t="s">
        <v>397</v>
      </c>
      <c r="R10" t="str">
        <f t="shared" si="0"/>
        <v>常滑市立常滑南陵中学校</v>
      </c>
      <c r="S10" t="s">
        <v>342</v>
      </c>
      <c r="U10" t="s">
        <v>387</v>
      </c>
      <c r="V10" t="s">
        <v>380</v>
      </c>
      <c r="W10" t="s">
        <v>371</v>
      </c>
      <c r="X10" t="str">
        <f t="shared" si="2"/>
        <v>ﾄｺﾅﾒﾅﾝﾘｮｳﾁｭｳｶﾞｯｺｳ</v>
      </c>
    </row>
    <row r="11" spans="1:24">
      <c r="A11">
        <v>10</v>
      </c>
      <c r="B11">
        <v>2</v>
      </c>
      <c r="C11">
        <v>1</v>
      </c>
      <c r="D11">
        <v>2</v>
      </c>
      <c r="E11" t="s">
        <v>314</v>
      </c>
      <c r="F11" t="s">
        <v>420</v>
      </c>
      <c r="G11" t="s">
        <v>314</v>
      </c>
      <c r="J11">
        <v>0</v>
      </c>
      <c r="K11">
        <v>0</v>
      </c>
      <c r="M11" t="s">
        <v>309</v>
      </c>
      <c r="O11" t="s">
        <v>390</v>
      </c>
      <c r="P11" t="s">
        <v>266</v>
      </c>
      <c r="Q11" t="s">
        <v>397</v>
      </c>
      <c r="R11" t="str">
        <f t="shared" si="0"/>
        <v>常滑市立上野中学校</v>
      </c>
      <c r="S11" t="s">
        <v>343</v>
      </c>
      <c r="U11" t="s">
        <v>387</v>
      </c>
      <c r="V11" t="str">
        <f t="shared" si="1"/>
        <v>ｳｴﾉ</v>
      </c>
      <c r="W11" t="s">
        <v>371</v>
      </c>
      <c r="X11" t="str">
        <f t="shared" si="2"/>
        <v>ｳｴﾉﾁｭｳｶﾞｯｺｳ</v>
      </c>
    </row>
    <row r="12" spans="1:24">
      <c r="A12">
        <v>11</v>
      </c>
      <c r="B12">
        <v>3</v>
      </c>
      <c r="C12">
        <v>1</v>
      </c>
      <c r="D12">
        <v>2</v>
      </c>
      <c r="E12" t="s">
        <v>315</v>
      </c>
      <c r="F12" t="s">
        <v>421</v>
      </c>
      <c r="G12" t="s">
        <v>315</v>
      </c>
      <c r="J12">
        <v>0</v>
      </c>
      <c r="K12">
        <v>0</v>
      </c>
      <c r="M12" t="s">
        <v>310</v>
      </c>
      <c r="O12" t="s">
        <v>390</v>
      </c>
      <c r="P12" t="s">
        <v>267</v>
      </c>
      <c r="Q12" t="s">
        <v>397</v>
      </c>
      <c r="R12" t="str">
        <f t="shared" si="0"/>
        <v>常滑市立富木島中学校</v>
      </c>
      <c r="S12" t="s">
        <v>344</v>
      </c>
      <c r="U12" t="s">
        <v>387</v>
      </c>
      <c r="V12" t="s">
        <v>379</v>
      </c>
      <c r="W12" t="s">
        <v>371</v>
      </c>
      <c r="X12" t="str">
        <f t="shared" si="2"/>
        <v>ﾌｷｼﾏﾁｭｳｶﾞｯｺｳ</v>
      </c>
    </row>
    <row r="13" spans="1:24">
      <c r="A13">
        <v>12</v>
      </c>
      <c r="B13">
        <v>7</v>
      </c>
      <c r="C13">
        <v>1</v>
      </c>
      <c r="D13">
        <v>2</v>
      </c>
      <c r="E13" t="s">
        <v>316</v>
      </c>
      <c r="F13" t="s">
        <v>422</v>
      </c>
      <c r="G13" t="s">
        <v>316</v>
      </c>
      <c r="J13">
        <v>0</v>
      </c>
      <c r="K13">
        <v>0</v>
      </c>
      <c r="M13" t="s">
        <v>311</v>
      </c>
      <c r="O13" t="s">
        <v>390</v>
      </c>
      <c r="P13" t="s">
        <v>268</v>
      </c>
      <c r="Q13" t="s">
        <v>397</v>
      </c>
      <c r="R13" t="str">
        <f t="shared" si="0"/>
        <v>常滑市立横須賀中学校</v>
      </c>
      <c r="S13" t="s">
        <v>345</v>
      </c>
      <c r="U13" t="s">
        <v>387</v>
      </c>
      <c r="V13" t="str">
        <f t="shared" si="1"/>
        <v>ﾖｺｽｶ</v>
      </c>
      <c r="W13" t="s">
        <v>371</v>
      </c>
      <c r="X13" t="str">
        <f t="shared" si="2"/>
        <v>ﾖｺｽｶﾁｭｳｶﾞｯｺｳ</v>
      </c>
    </row>
    <row r="14" spans="1:24">
      <c r="A14">
        <v>13</v>
      </c>
      <c r="B14">
        <v>34</v>
      </c>
      <c r="C14">
        <v>1</v>
      </c>
      <c r="D14">
        <v>2</v>
      </c>
      <c r="E14" t="s">
        <v>317</v>
      </c>
      <c r="F14" t="s">
        <v>423</v>
      </c>
      <c r="G14" t="s">
        <v>317</v>
      </c>
      <c r="J14">
        <v>0</v>
      </c>
      <c r="K14">
        <v>0</v>
      </c>
      <c r="M14" t="s">
        <v>312</v>
      </c>
      <c r="O14" t="s">
        <v>390</v>
      </c>
      <c r="P14" t="s">
        <v>269</v>
      </c>
      <c r="Q14" t="s">
        <v>397</v>
      </c>
      <c r="R14" t="str">
        <f t="shared" si="0"/>
        <v>常滑市立加木屋中学校</v>
      </c>
      <c r="S14" t="s">
        <v>346</v>
      </c>
      <c r="U14" t="s">
        <v>387</v>
      </c>
      <c r="V14" t="str">
        <f t="shared" si="1"/>
        <v>ｶｷﾞﾔ</v>
      </c>
      <c r="W14" t="s">
        <v>371</v>
      </c>
      <c r="X14" t="str">
        <f t="shared" si="2"/>
        <v>ｶｷﾞﾔﾁｭｳｶﾞｯｺｳ</v>
      </c>
    </row>
    <row r="15" spans="1:24">
      <c r="A15">
        <v>14</v>
      </c>
      <c r="B15">
        <v>35</v>
      </c>
      <c r="C15">
        <v>1</v>
      </c>
      <c r="D15">
        <v>2</v>
      </c>
      <c r="E15" t="s">
        <v>318</v>
      </c>
      <c r="F15" t="s">
        <v>424</v>
      </c>
      <c r="G15" t="s">
        <v>318</v>
      </c>
      <c r="J15">
        <v>0</v>
      </c>
      <c r="K15">
        <v>0</v>
      </c>
      <c r="M15" t="s">
        <v>327</v>
      </c>
      <c r="O15" t="s">
        <v>390</v>
      </c>
      <c r="P15" t="s">
        <v>270</v>
      </c>
      <c r="Q15" t="s">
        <v>397</v>
      </c>
      <c r="R15" t="str">
        <f t="shared" si="0"/>
        <v>常滑市立名和中学校</v>
      </c>
      <c r="S15" t="s">
        <v>347</v>
      </c>
      <c r="U15" t="s">
        <v>387</v>
      </c>
      <c r="V15" t="str">
        <f t="shared" si="1"/>
        <v>ﾅﾜ</v>
      </c>
      <c r="W15" t="s">
        <v>371</v>
      </c>
      <c r="X15" t="str">
        <f t="shared" si="2"/>
        <v>ﾅﾜﾁｭｳｶﾞｯｺｳ</v>
      </c>
    </row>
    <row r="16" spans="1:24">
      <c r="A16">
        <v>15</v>
      </c>
      <c r="B16">
        <v>39</v>
      </c>
      <c r="C16">
        <v>1</v>
      </c>
      <c r="D16">
        <v>2</v>
      </c>
      <c r="E16" t="s">
        <v>319</v>
      </c>
      <c r="F16" t="s">
        <v>425</v>
      </c>
      <c r="G16" t="s">
        <v>319</v>
      </c>
      <c r="J16">
        <v>0</v>
      </c>
      <c r="K16">
        <v>0</v>
      </c>
      <c r="O16" t="s">
        <v>390</v>
      </c>
      <c r="P16" t="s">
        <v>271</v>
      </c>
      <c r="Q16" t="s">
        <v>397</v>
      </c>
      <c r="R16" t="str">
        <f t="shared" si="0"/>
        <v>常滑市立平洲中学校</v>
      </c>
      <c r="S16" t="s">
        <v>348</v>
      </c>
      <c r="U16" t="s">
        <v>387</v>
      </c>
      <c r="V16" t="s">
        <v>378</v>
      </c>
      <c r="W16" t="s">
        <v>371</v>
      </c>
      <c r="X16" t="str">
        <f t="shared" si="2"/>
        <v>ﾍｲｼｭｳﾁｭｳｶﾞｯｺｳ</v>
      </c>
    </row>
    <row r="17" spans="1:27">
      <c r="A17">
        <v>16</v>
      </c>
      <c r="B17">
        <v>45</v>
      </c>
      <c r="C17">
        <v>1</v>
      </c>
      <c r="D17">
        <v>2</v>
      </c>
      <c r="E17" t="s">
        <v>320</v>
      </c>
      <c r="F17" t="s">
        <v>426</v>
      </c>
      <c r="G17" t="s">
        <v>320</v>
      </c>
      <c r="J17">
        <v>0</v>
      </c>
      <c r="K17">
        <v>0</v>
      </c>
      <c r="O17" t="s">
        <v>391</v>
      </c>
      <c r="P17" t="s">
        <v>272</v>
      </c>
      <c r="Q17" t="s">
        <v>397</v>
      </c>
      <c r="R17" t="str">
        <f t="shared" si="0"/>
        <v>大府市立大府中学校</v>
      </c>
      <c r="S17" t="s">
        <v>349</v>
      </c>
      <c r="U17" t="s">
        <v>381</v>
      </c>
      <c r="V17" t="str">
        <f t="shared" si="1"/>
        <v>ｵｵﾌﾞ</v>
      </c>
      <c r="W17" t="s">
        <v>371</v>
      </c>
      <c r="X17" t="str">
        <f t="shared" si="2"/>
        <v>ｵｵﾌﾞﾁｭｳｶﾞｯｺｳ</v>
      </c>
    </row>
    <row r="18" spans="1:27">
      <c r="A18">
        <v>17</v>
      </c>
      <c r="B18">
        <v>3</v>
      </c>
      <c r="C18">
        <v>1</v>
      </c>
      <c r="D18">
        <v>1</v>
      </c>
      <c r="E18" t="s">
        <v>321</v>
      </c>
      <c r="F18" t="s">
        <v>427</v>
      </c>
      <c r="G18" t="s">
        <v>321</v>
      </c>
      <c r="J18">
        <v>0</v>
      </c>
      <c r="K18">
        <v>0</v>
      </c>
      <c r="M18" t="s">
        <v>325</v>
      </c>
      <c r="O18" t="s">
        <v>391</v>
      </c>
      <c r="P18" t="s">
        <v>273</v>
      </c>
      <c r="Q18" t="s">
        <v>397</v>
      </c>
      <c r="R18" t="str">
        <f t="shared" si="0"/>
        <v>大府市立大府西中学校</v>
      </c>
      <c r="S18" t="s">
        <v>350</v>
      </c>
      <c r="U18" t="s">
        <v>381</v>
      </c>
      <c r="V18" t="str">
        <f t="shared" si="1"/>
        <v>ｵｵﾌﾞﾆｼ</v>
      </c>
      <c r="W18" t="s">
        <v>371</v>
      </c>
      <c r="X18" t="str">
        <f t="shared" si="2"/>
        <v>ｵｵﾌﾞﾆｼﾁｭｳｶﾞｯｺｳ</v>
      </c>
    </row>
    <row r="19" spans="1:27">
      <c r="A19">
        <v>18</v>
      </c>
      <c r="B19">
        <v>5</v>
      </c>
      <c r="C19">
        <v>1</v>
      </c>
      <c r="D19">
        <v>1</v>
      </c>
      <c r="E19" t="s">
        <v>322</v>
      </c>
      <c r="F19" t="s">
        <v>428</v>
      </c>
      <c r="G19" t="s">
        <v>322</v>
      </c>
      <c r="J19">
        <v>0</v>
      </c>
      <c r="K19">
        <v>0</v>
      </c>
      <c r="O19" t="s">
        <v>391</v>
      </c>
      <c r="P19" t="s">
        <v>274</v>
      </c>
      <c r="Q19" t="s">
        <v>397</v>
      </c>
      <c r="R19" t="str">
        <f t="shared" si="0"/>
        <v>大府市立大府北中学校</v>
      </c>
      <c r="S19" t="s">
        <v>351</v>
      </c>
      <c r="U19" t="s">
        <v>381</v>
      </c>
      <c r="V19" t="str">
        <f t="shared" si="1"/>
        <v>ｵｵﾌﾞｷﾀ</v>
      </c>
      <c r="W19" t="s">
        <v>371</v>
      </c>
      <c r="X19" t="str">
        <f t="shared" si="2"/>
        <v>ｵｵﾌﾞｷﾀﾁｭｳｶﾞｯｺｳ</v>
      </c>
    </row>
    <row r="20" spans="1:27">
      <c r="A20">
        <v>19</v>
      </c>
      <c r="B20">
        <v>8</v>
      </c>
      <c r="C20">
        <v>1</v>
      </c>
      <c r="D20">
        <v>1</v>
      </c>
      <c r="E20" t="s">
        <v>323</v>
      </c>
      <c r="F20" t="s">
        <v>429</v>
      </c>
      <c r="G20" t="s">
        <v>323</v>
      </c>
      <c r="J20">
        <v>0</v>
      </c>
      <c r="K20">
        <v>0</v>
      </c>
      <c r="O20" t="s">
        <v>391</v>
      </c>
      <c r="P20" t="s">
        <v>275</v>
      </c>
      <c r="Q20" t="s">
        <v>397</v>
      </c>
      <c r="R20" t="str">
        <f t="shared" si="0"/>
        <v>大府市立大府南中学校</v>
      </c>
      <c r="S20" t="s">
        <v>352</v>
      </c>
      <c r="U20" t="s">
        <v>381</v>
      </c>
      <c r="V20" t="str">
        <f t="shared" si="1"/>
        <v>ｵｵﾌﾞﾐﾅﾐ</v>
      </c>
      <c r="W20" t="s">
        <v>371</v>
      </c>
      <c r="X20" t="str">
        <f t="shared" si="2"/>
        <v>ｵｵﾌﾞﾐﾅﾐﾁｭｳｶﾞｯｺｳ</v>
      </c>
    </row>
    <row r="21" spans="1:27">
      <c r="A21">
        <v>20</v>
      </c>
      <c r="B21">
        <v>16</v>
      </c>
      <c r="C21">
        <v>1</v>
      </c>
      <c r="D21">
        <v>1</v>
      </c>
      <c r="E21" t="s">
        <v>324</v>
      </c>
      <c r="F21" t="s">
        <v>430</v>
      </c>
      <c r="G21" t="s">
        <v>324</v>
      </c>
      <c r="J21">
        <v>0</v>
      </c>
      <c r="K21">
        <v>0</v>
      </c>
      <c r="O21" t="s">
        <v>376</v>
      </c>
      <c r="P21" t="s">
        <v>276</v>
      </c>
      <c r="Q21" t="s">
        <v>397</v>
      </c>
      <c r="R21" t="str">
        <f t="shared" si="0"/>
        <v>知多市立知多八幡中学校</v>
      </c>
      <c r="S21" t="s">
        <v>353</v>
      </c>
      <c r="U21" t="s">
        <v>377</v>
      </c>
      <c r="V21" t="str">
        <f t="shared" si="1"/>
        <v>ﾁﾀﾔﾜﾀ</v>
      </c>
      <c r="W21" t="s">
        <v>371</v>
      </c>
      <c r="X21" t="str">
        <f t="shared" si="2"/>
        <v>ﾁﾀﾔﾜﾀﾁｭｳｶﾞｯｺｳ</v>
      </c>
    </row>
    <row r="22" spans="1:27">
      <c r="A22">
        <v>21</v>
      </c>
      <c r="B22">
        <v>30</v>
      </c>
      <c r="C22">
        <v>1</v>
      </c>
      <c r="D22">
        <v>1</v>
      </c>
      <c r="E22" t="s">
        <v>325</v>
      </c>
      <c r="F22" t="s">
        <v>431</v>
      </c>
      <c r="G22" t="s">
        <v>325</v>
      </c>
      <c r="J22">
        <v>0</v>
      </c>
      <c r="K22">
        <v>0</v>
      </c>
      <c r="O22" t="s">
        <v>376</v>
      </c>
      <c r="P22" t="s">
        <v>277</v>
      </c>
      <c r="Q22" t="s">
        <v>397</v>
      </c>
      <c r="R22" t="str">
        <f t="shared" si="0"/>
        <v>知多市立知多中学校</v>
      </c>
      <c r="S22" t="s">
        <v>354</v>
      </c>
      <c r="U22" t="s">
        <v>377</v>
      </c>
      <c r="V22" t="str">
        <f t="shared" si="1"/>
        <v>ﾁﾀ</v>
      </c>
      <c r="W22" t="s">
        <v>371</v>
      </c>
      <c r="X22" t="str">
        <f t="shared" si="2"/>
        <v>ﾁﾀﾁｭｳｶﾞｯｺｳ</v>
      </c>
    </row>
    <row r="23" spans="1:27">
      <c r="A23">
        <v>22</v>
      </c>
      <c r="B23">
        <v>34</v>
      </c>
      <c r="C23">
        <v>1</v>
      </c>
      <c r="D23">
        <v>1</v>
      </c>
      <c r="E23" t="s">
        <v>326</v>
      </c>
      <c r="F23" t="s">
        <v>432</v>
      </c>
      <c r="G23" t="s">
        <v>326</v>
      </c>
      <c r="J23">
        <v>0</v>
      </c>
      <c r="K23">
        <v>0</v>
      </c>
      <c r="O23" t="s">
        <v>376</v>
      </c>
      <c r="P23" t="s">
        <v>278</v>
      </c>
      <c r="Q23" t="s">
        <v>397</v>
      </c>
      <c r="R23" t="str">
        <f t="shared" si="0"/>
        <v>知多市立旭南中学校</v>
      </c>
      <c r="S23" t="s">
        <v>355</v>
      </c>
      <c r="U23" t="s">
        <v>377</v>
      </c>
      <c r="V23" t="str">
        <f t="shared" si="1"/>
        <v>ｷｮｸﾅﾝ</v>
      </c>
      <c r="W23" t="s">
        <v>371</v>
      </c>
      <c r="X23" t="str">
        <f t="shared" si="2"/>
        <v>ｷｮｸﾅﾝﾁｭｳｶﾞｯｺｳ</v>
      </c>
    </row>
    <row r="24" spans="1:27">
      <c r="A24">
        <v>23</v>
      </c>
      <c r="B24">
        <v>54</v>
      </c>
      <c r="C24">
        <v>1</v>
      </c>
      <c r="D24">
        <v>1</v>
      </c>
      <c r="E24" t="s">
        <v>327</v>
      </c>
      <c r="F24" t="s">
        <v>433</v>
      </c>
      <c r="G24" t="s">
        <v>327</v>
      </c>
      <c r="J24">
        <v>0</v>
      </c>
      <c r="K24">
        <v>0</v>
      </c>
      <c r="O24" t="s">
        <v>376</v>
      </c>
      <c r="P24" t="s">
        <v>279</v>
      </c>
      <c r="Q24" t="s">
        <v>397</v>
      </c>
      <c r="R24" t="str">
        <f t="shared" si="0"/>
        <v>知多市立知多東部中学校</v>
      </c>
      <c r="S24" t="s">
        <v>356</v>
      </c>
      <c r="U24" t="s">
        <v>377</v>
      </c>
      <c r="V24" t="str">
        <f t="shared" si="1"/>
        <v>ﾁﾀﾄｳﾌﾞ</v>
      </c>
      <c r="W24" t="s">
        <v>371</v>
      </c>
      <c r="X24" t="str">
        <f t="shared" si="2"/>
        <v>ﾁﾀﾄｳﾌﾞﾁｭｳｶﾞｯｺｳ</v>
      </c>
      <c r="AA24">
        <v>1</v>
      </c>
    </row>
    <row r="25" spans="1:27">
      <c r="A25">
        <v>24</v>
      </c>
      <c r="B25">
        <v>5</v>
      </c>
      <c r="C25">
        <v>1</v>
      </c>
      <c r="D25">
        <v>2</v>
      </c>
      <c r="E25" t="s">
        <v>328</v>
      </c>
      <c r="F25" t="s">
        <v>434</v>
      </c>
      <c r="G25" t="s">
        <v>328</v>
      </c>
      <c r="J25">
        <v>0</v>
      </c>
      <c r="K25">
        <v>0</v>
      </c>
      <c r="O25" t="s">
        <v>376</v>
      </c>
      <c r="P25" t="s">
        <v>280</v>
      </c>
      <c r="Q25" t="s">
        <v>397</v>
      </c>
      <c r="R25" t="str">
        <f t="shared" si="0"/>
        <v>知多市立知多中部中学校</v>
      </c>
      <c r="S25" t="s">
        <v>357</v>
      </c>
      <c r="U25" t="s">
        <v>377</v>
      </c>
      <c r="V25" t="str">
        <f t="shared" si="1"/>
        <v>ﾁﾀﾁｭｳﾌﾞ</v>
      </c>
      <c r="W25" t="s">
        <v>371</v>
      </c>
      <c r="X25" t="str">
        <f t="shared" si="2"/>
        <v>ﾁﾀﾁｭｳﾌﾞﾁｭｳｶﾞｯｺｳ</v>
      </c>
      <c r="AA25">
        <v>2</v>
      </c>
    </row>
    <row r="26" spans="1:27">
      <c r="A26">
        <v>25</v>
      </c>
      <c r="B26">
        <v>8</v>
      </c>
      <c r="C26">
        <v>1</v>
      </c>
      <c r="D26">
        <v>2</v>
      </c>
      <c r="E26" t="s">
        <v>329</v>
      </c>
      <c r="F26" t="s">
        <v>435</v>
      </c>
      <c r="G26" t="s">
        <v>329</v>
      </c>
      <c r="J26">
        <v>0</v>
      </c>
      <c r="K26">
        <v>0</v>
      </c>
      <c r="O26" t="s">
        <v>392</v>
      </c>
      <c r="P26" t="s">
        <v>281</v>
      </c>
      <c r="Q26" t="s">
        <v>397</v>
      </c>
      <c r="R26" t="str">
        <f t="shared" si="0"/>
        <v>阿久比町立阿久比中学校</v>
      </c>
      <c r="S26" t="s">
        <v>358</v>
      </c>
      <c r="U26" t="s">
        <v>386</v>
      </c>
      <c r="V26" t="str">
        <f t="shared" si="1"/>
        <v>ｱｸﾞｲ</v>
      </c>
      <c r="W26" t="s">
        <v>371</v>
      </c>
      <c r="X26" t="str">
        <f t="shared" si="2"/>
        <v>ｱｸﾞｲﾁｭｳｶﾞｯｺｳ</v>
      </c>
      <c r="AA26">
        <v>3</v>
      </c>
    </row>
    <row r="27" spans="1:27">
      <c r="A27">
        <v>26</v>
      </c>
      <c r="B27">
        <v>13</v>
      </c>
      <c r="C27">
        <v>1</v>
      </c>
      <c r="D27">
        <v>2</v>
      </c>
      <c r="E27" t="s">
        <v>330</v>
      </c>
      <c r="F27" t="s">
        <v>436</v>
      </c>
      <c r="G27" t="s">
        <v>330</v>
      </c>
      <c r="J27">
        <v>0</v>
      </c>
      <c r="K27">
        <v>0</v>
      </c>
      <c r="O27" t="s">
        <v>393</v>
      </c>
      <c r="P27" t="s">
        <v>282</v>
      </c>
      <c r="Q27" t="s">
        <v>397</v>
      </c>
      <c r="R27" t="str">
        <f t="shared" si="0"/>
        <v>東浦町立東浦中学校</v>
      </c>
      <c r="S27" t="s">
        <v>359</v>
      </c>
      <c r="U27" t="s">
        <v>385</v>
      </c>
      <c r="V27" t="str">
        <f t="shared" si="1"/>
        <v>ﾋｶﾞｼｳﾗ</v>
      </c>
      <c r="W27" t="s">
        <v>371</v>
      </c>
      <c r="X27" t="str">
        <f t="shared" si="2"/>
        <v>ﾋｶﾞｼｳﾗﾁｭｳｶﾞｯｺｳ</v>
      </c>
      <c r="AA27">
        <v>4</v>
      </c>
    </row>
    <row r="28" spans="1:27">
      <c r="A28">
        <v>27</v>
      </c>
      <c r="B28">
        <v>30</v>
      </c>
      <c r="C28">
        <v>1</v>
      </c>
      <c r="D28">
        <v>2</v>
      </c>
      <c r="E28" t="s">
        <v>331</v>
      </c>
      <c r="F28" t="s">
        <v>437</v>
      </c>
      <c r="G28" t="s">
        <v>331</v>
      </c>
      <c r="J28">
        <v>0</v>
      </c>
      <c r="K28">
        <v>0</v>
      </c>
      <c r="O28" t="s">
        <v>393</v>
      </c>
      <c r="P28" t="s">
        <v>283</v>
      </c>
      <c r="Q28" t="s">
        <v>397</v>
      </c>
      <c r="R28" t="str">
        <f t="shared" si="0"/>
        <v>東浦町立東浦北部中学校</v>
      </c>
      <c r="S28" t="s">
        <v>360</v>
      </c>
      <c r="U28" t="s">
        <v>385</v>
      </c>
      <c r="V28" t="str">
        <f t="shared" si="1"/>
        <v>ﾋｶﾞｼｳﾗﾎｸﾌﾞ</v>
      </c>
      <c r="W28" t="s">
        <v>371</v>
      </c>
      <c r="X28" t="str">
        <f t="shared" si="2"/>
        <v>ﾋｶﾞｼｳﾗﾎｸﾌﾞﾁｭｳｶﾞｯｺｳ</v>
      </c>
      <c r="AA28">
        <v>5</v>
      </c>
    </row>
    <row r="29" spans="1:27">
      <c r="A29">
        <v>28</v>
      </c>
      <c r="B29">
        <v>36</v>
      </c>
      <c r="C29">
        <v>1</v>
      </c>
      <c r="D29">
        <v>2</v>
      </c>
      <c r="E29" t="s">
        <v>332</v>
      </c>
      <c r="F29" t="s">
        <v>438</v>
      </c>
      <c r="G29" t="s">
        <v>332</v>
      </c>
      <c r="J29">
        <v>0</v>
      </c>
      <c r="K29">
        <v>0</v>
      </c>
      <c r="O29" t="s">
        <v>393</v>
      </c>
      <c r="P29" t="s">
        <v>284</v>
      </c>
      <c r="Q29" t="s">
        <v>397</v>
      </c>
      <c r="R29" t="str">
        <f t="shared" si="0"/>
        <v>東浦町立東浦西部中学校</v>
      </c>
      <c r="S29" t="s">
        <v>361</v>
      </c>
      <c r="U29" t="s">
        <v>385</v>
      </c>
      <c r="V29" t="str">
        <f t="shared" si="1"/>
        <v>ﾋｶﾞｼｳﾗｾｲﾌﾞ</v>
      </c>
      <c r="W29" t="s">
        <v>371</v>
      </c>
      <c r="X29" t="str">
        <f t="shared" si="2"/>
        <v>ﾋｶﾞｼｳﾗｾｲﾌﾞﾁｭｳｶﾞｯｺｳ</v>
      </c>
      <c r="AA29">
        <v>6</v>
      </c>
    </row>
    <row r="30" spans="1:27">
      <c r="A30">
        <v>29</v>
      </c>
      <c r="B30">
        <v>54</v>
      </c>
      <c r="C30">
        <v>1</v>
      </c>
      <c r="D30">
        <v>2</v>
      </c>
      <c r="E30" t="s">
        <v>439</v>
      </c>
      <c r="F30" t="s">
        <v>440</v>
      </c>
      <c r="G30" t="s">
        <v>439</v>
      </c>
      <c r="J30">
        <v>0</v>
      </c>
      <c r="K30">
        <v>0</v>
      </c>
      <c r="O30" t="s">
        <v>394</v>
      </c>
      <c r="P30" t="s">
        <v>285</v>
      </c>
      <c r="Q30" t="s">
        <v>397</v>
      </c>
      <c r="R30" t="str">
        <f t="shared" si="0"/>
        <v>南知多町立内海中学校</v>
      </c>
      <c r="S30" t="s">
        <v>362</v>
      </c>
      <c r="U30" t="s">
        <v>383</v>
      </c>
      <c r="V30" t="s">
        <v>375</v>
      </c>
      <c r="W30" t="s">
        <v>371</v>
      </c>
      <c r="X30" t="str">
        <f t="shared" si="2"/>
        <v>ｳﾂﾐﾁｭｳｶﾞｯｺｳ</v>
      </c>
      <c r="AA30">
        <v>7</v>
      </c>
    </row>
    <row r="31" spans="1:27">
      <c r="A31">
        <v>30</v>
      </c>
      <c r="B31">
        <v>100</v>
      </c>
      <c r="C31">
        <v>3</v>
      </c>
      <c r="D31">
        <v>1</v>
      </c>
      <c r="E31" t="s">
        <v>441</v>
      </c>
      <c r="F31" t="s">
        <v>442</v>
      </c>
      <c r="G31" t="s">
        <v>441</v>
      </c>
      <c r="J31">
        <v>0</v>
      </c>
      <c r="K31">
        <v>0</v>
      </c>
      <c r="O31" t="s">
        <v>394</v>
      </c>
      <c r="P31" t="s">
        <v>286</v>
      </c>
      <c r="Q31" t="s">
        <v>397</v>
      </c>
      <c r="R31" t="str">
        <f t="shared" si="0"/>
        <v>南知多町立豊浜中学校</v>
      </c>
      <c r="S31" t="s">
        <v>363</v>
      </c>
      <c r="U31" t="s">
        <v>383</v>
      </c>
      <c r="V31" t="str">
        <f t="shared" si="1"/>
        <v>ﾄﾖﾊﾏ</v>
      </c>
      <c r="W31" t="s">
        <v>371</v>
      </c>
      <c r="X31" t="str">
        <f t="shared" si="2"/>
        <v>ﾄﾖﾊﾏﾁｭｳｶﾞｯｺｳ</v>
      </c>
      <c r="AA31">
        <v>8</v>
      </c>
    </row>
    <row r="32" spans="1:27">
      <c r="A32">
        <v>31</v>
      </c>
      <c r="B32">
        <v>100</v>
      </c>
      <c r="C32">
        <v>3</v>
      </c>
      <c r="D32">
        <v>2</v>
      </c>
      <c r="E32" t="s">
        <v>443</v>
      </c>
      <c r="F32" t="s">
        <v>444</v>
      </c>
      <c r="G32" t="s">
        <v>443</v>
      </c>
      <c r="J32">
        <v>0</v>
      </c>
      <c r="K32">
        <v>0</v>
      </c>
      <c r="O32" t="s">
        <v>394</v>
      </c>
      <c r="P32" t="s">
        <v>287</v>
      </c>
      <c r="Q32" t="s">
        <v>397</v>
      </c>
      <c r="R32" t="str">
        <f t="shared" si="0"/>
        <v>南知多町立師崎中学校</v>
      </c>
      <c r="S32" t="s">
        <v>364</v>
      </c>
      <c r="U32" t="s">
        <v>383</v>
      </c>
      <c r="V32" t="str">
        <f t="shared" si="1"/>
        <v>ﾓﾛｻﾞｷ</v>
      </c>
      <c r="W32" t="s">
        <v>371</v>
      </c>
      <c r="X32" t="str">
        <f t="shared" si="2"/>
        <v>ﾓﾛｻﾞｷﾁｭｳｶﾞｯｺｳ</v>
      </c>
      <c r="AA32">
        <v>9</v>
      </c>
    </row>
    <row r="33" spans="1:27">
      <c r="A33">
        <v>32</v>
      </c>
      <c r="B33">
        <v>36</v>
      </c>
      <c r="C33">
        <v>3</v>
      </c>
      <c r="D33">
        <v>1</v>
      </c>
      <c r="E33" t="s">
        <v>445</v>
      </c>
      <c r="F33" t="s">
        <v>446</v>
      </c>
      <c r="G33" t="s">
        <v>445</v>
      </c>
      <c r="J33">
        <v>0</v>
      </c>
      <c r="K33">
        <v>0</v>
      </c>
      <c r="L33">
        <v>1</v>
      </c>
      <c r="M33" t="s">
        <v>313</v>
      </c>
      <c r="O33" t="s">
        <v>394</v>
      </c>
      <c r="P33" t="s">
        <v>288</v>
      </c>
      <c r="Q33" t="s">
        <v>397</v>
      </c>
      <c r="R33" t="str">
        <f t="shared" si="0"/>
        <v>南知多町立篠島中学校</v>
      </c>
      <c r="S33" t="s">
        <v>365</v>
      </c>
      <c r="U33" t="s">
        <v>383</v>
      </c>
      <c r="V33" t="str">
        <f t="shared" si="1"/>
        <v>ｼﾉｼﾏ</v>
      </c>
      <c r="W33" t="s">
        <v>371</v>
      </c>
      <c r="X33" t="str">
        <f t="shared" si="2"/>
        <v>ｼﾉｼﾏﾁｭｳｶﾞｯｺｳ</v>
      </c>
      <c r="AA33">
        <v>10</v>
      </c>
    </row>
    <row r="34" spans="1:27">
      <c r="A34">
        <v>33</v>
      </c>
      <c r="B34">
        <v>36</v>
      </c>
      <c r="C34">
        <v>3</v>
      </c>
      <c r="D34">
        <v>2</v>
      </c>
      <c r="E34" t="s">
        <v>447</v>
      </c>
      <c r="F34" t="s">
        <v>448</v>
      </c>
      <c r="G34" t="s">
        <v>447</v>
      </c>
      <c r="J34">
        <v>0</v>
      </c>
      <c r="K34">
        <v>0</v>
      </c>
      <c r="L34">
        <v>2</v>
      </c>
      <c r="M34" t="s">
        <v>314</v>
      </c>
      <c r="O34" t="s">
        <v>394</v>
      </c>
      <c r="P34" t="s">
        <v>289</v>
      </c>
      <c r="Q34" t="s">
        <v>397</v>
      </c>
      <c r="R34" t="str">
        <f t="shared" si="0"/>
        <v>南知多町立日間賀中学校</v>
      </c>
      <c r="S34" t="s">
        <v>366</v>
      </c>
      <c r="U34" t="s">
        <v>383</v>
      </c>
      <c r="V34" t="s">
        <v>374</v>
      </c>
      <c r="W34" t="s">
        <v>371</v>
      </c>
      <c r="X34" t="str">
        <f t="shared" si="2"/>
        <v>ﾋﾏｶﾁｭｳｶﾞｯｺｳ</v>
      </c>
      <c r="AA34">
        <v>11</v>
      </c>
    </row>
    <row r="35" spans="1:27">
      <c r="A35">
        <v>34</v>
      </c>
      <c r="B35">
        <v>100</v>
      </c>
      <c r="C35">
        <v>3</v>
      </c>
      <c r="D35">
        <v>1</v>
      </c>
      <c r="E35" t="s">
        <v>449</v>
      </c>
      <c r="F35" t="s">
        <v>442</v>
      </c>
      <c r="G35" t="s">
        <v>449</v>
      </c>
      <c r="J35">
        <v>0</v>
      </c>
      <c r="K35">
        <v>0</v>
      </c>
      <c r="L35">
        <v>3</v>
      </c>
      <c r="M35" t="s">
        <v>315</v>
      </c>
      <c r="O35" t="s">
        <v>395</v>
      </c>
      <c r="P35" t="s">
        <v>290</v>
      </c>
      <c r="Q35" t="s">
        <v>397</v>
      </c>
      <c r="R35" t="str">
        <f t="shared" si="0"/>
        <v>美浜町立野間中学校</v>
      </c>
      <c r="S35" t="s">
        <v>367</v>
      </c>
      <c r="U35" t="s">
        <v>384</v>
      </c>
      <c r="V35" t="str">
        <f t="shared" si="1"/>
        <v>ﾉﾏ</v>
      </c>
      <c r="W35" t="s">
        <v>371</v>
      </c>
      <c r="X35" t="str">
        <f t="shared" si="2"/>
        <v>ﾉﾏﾁｭｳｶﾞｯｺｳ</v>
      </c>
      <c r="AA35">
        <v>12</v>
      </c>
    </row>
    <row r="36" spans="1:27">
      <c r="A36">
        <v>35</v>
      </c>
      <c r="B36">
        <v>100</v>
      </c>
      <c r="C36">
        <v>3</v>
      </c>
      <c r="D36">
        <v>2</v>
      </c>
      <c r="E36" t="s">
        <v>450</v>
      </c>
      <c r="F36" t="s">
        <v>444</v>
      </c>
      <c r="G36" t="s">
        <v>450</v>
      </c>
      <c r="J36">
        <v>0</v>
      </c>
      <c r="K36">
        <v>0</v>
      </c>
      <c r="L36">
        <v>4</v>
      </c>
      <c r="M36" t="s">
        <v>328</v>
      </c>
      <c r="O36" t="s">
        <v>395</v>
      </c>
      <c r="P36" t="s">
        <v>291</v>
      </c>
      <c r="Q36" t="s">
        <v>397</v>
      </c>
      <c r="R36" t="str">
        <f t="shared" si="0"/>
        <v>美浜町立河和中学校</v>
      </c>
      <c r="S36" t="s">
        <v>368</v>
      </c>
      <c r="U36" t="s">
        <v>384</v>
      </c>
      <c r="V36" t="s">
        <v>373</v>
      </c>
      <c r="W36" t="s">
        <v>371</v>
      </c>
      <c r="X36" t="str">
        <f t="shared" si="2"/>
        <v>ｺｳﾜﾁｭｳｶﾞｯｺｳ</v>
      </c>
      <c r="AA36">
        <v>13</v>
      </c>
    </row>
    <row r="37" spans="1:27">
      <c r="A37">
        <v>36</v>
      </c>
      <c r="B37">
        <v>34</v>
      </c>
      <c r="C37">
        <v>3</v>
      </c>
      <c r="D37">
        <v>1</v>
      </c>
      <c r="E37" t="s">
        <v>451</v>
      </c>
      <c r="F37" t="s">
        <v>452</v>
      </c>
      <c r="G37" t="s">
        <v>451</v>
      </c>
      <c r="J37">
        <v>0</v>
      </c>
      <c r="K37">
        <v>0</v>
      </c>
      <c r="L37">
        <v>5</v>
      </c>
      <c r="M37" t="s">
        <v>316</v>
      </c>
      <c r="O37" t="s">
        <v>396</v>
      </c>
      <c r="P37" t="s">
        <v>292</v>
      </c>
      <c r="Q37" t="s">
        <v>397</v>
      </c>
      <c r="R37" t="str">
        <f t="shared" si="0"/>
        <v>武豊町立武豊中学校</v>
      </c>
      <c r="S37" t="s">
        <v>369</v>
      </c>
      <c r="U37" t="s">
        <v>382</v>
      </c>
      <c r="V37" t="str">
        <f t="shared" si="1"/>
        <v>ﾀｹﾄﾖ</v>
      </c>
      <c r="W37" t="s">
        <v>371</v>
      </c>
      <c r="X37" t="str">
        <f t="shared" si="2"/>
        <v>ﾀｹﾄﾖﾁｭｳｶﾞｯｺｳ</v>
      </c>
      <c r="AA37">
        <v>14</v>
      </c>
    </row>
    <row r="38" spans="1:27">
      <c r="A38">
        <v>37</v>
      </c>
      <c r="B38">
        <v>34</v>
      </c>
      <c r="C38">
        <v>3</v>
      </c>
      <c r="D38">
        <v>2</v>
      </c>
      <c r="E38" t="s">
        <v>453</v>
      </c>
      <c r="F38" t="s">
        <v>454</v>
      </c>
      <c r="G38" t="s">
        <v>453</v>
      </c>
      <c r="J38">
        <v>0</v>
      </c>
      <c r="K38">
        <v>0</v>
      </c>
      <c r="L38">
        <v>6</v>
      </c>
      <c r="M38" t="s">
        <v>329</v>
      </c>
      <c r="O38" t="s">
        <v>396</v>
      </c>
      <c r="P38" t="s">
        <v>293</v>
      </c>
      <c r="Q38" t="s">
        <v>397</v>
      </c>
      <c r="R38" t="str">
        <f t="shared" si="0"/>
        <v>武豊町立富貴中学校</v>
      </c>
      <c r="S38" t="s">
        <v>370</v>
      </c>
      <c r="U38" t="s">
        <v>382</v>
      </c>
      <c r="V38" t="s">
        <v>372</v>
      </c>
      <c r="W38" t="s">
        <v>371</v>
      </c>
      <c r="X38" t="str">
        <f t="shared" si="2"/>
        <v>ﾌｷﾁｭｳｶﾞｯｺｳ</v>
      </c>
      <c r="AA38">
        <v>15</v>
      </c>
    </row>
    <row r="39" spans="1:27">
      <c r="A39">
        <v>38</v>
      </c>
      <c r="B39">
        <v>36</v>
      </c>
      <c r="C39">
        <v>3</v>
      </c>
      <c r="D39">
        <v>1</v>
      </c>
      <c r="E39" t="s">
        <v>455</v>
      </c>
      <c r="F39" t="s">
        <v>446</v>
      </c>
      <c r="G39" t="s">
        <v>455</v>
      </c>
      <c r="J39">
        <v>0</v>
      </c>
      <c r="K39">
        <v>0</v>
      </c>
      <c r="L39">
        <v>7</v>
      </c>
      <c r="M39" t="s">
        <v>330</v>
      </c>
      <c r="AA39">
        <v>16</v>
      </c>
    </row>
    <row r="40" spans="1:27">
      <c r="A40">
        <v>39</v>
      </c>
      <c r="B40">
        <v>36</v>
      </c>
      <c r="C40">
        <v>3</v>
      </c>
      <c r="D40">
        <v>2</v>
      </c>
      <c r="E40" t="s">
        <v>456</v>
      </c>
      <c r="F40" t="s">
        <v>448</v>
      </c>
      <c r="G40" t="s">
        <v>456</v>
      </c>
      <c r="J40">
        <v>0</v>
      </c>
      <c r="K40">
        <v>0</v>
      </c>
      <c r="L40">
        <v>8</v>
      </c>
      <c r="M40" t="s">
        <v>317</v>
      </c>
      <c r="AA40">
        <v>17</v>
      </c>
    </row>
    <row r="41" spans="1:27">
      <c r="A41">
        <v>40</v>
      </c>
      <c r="B41">
        <v>2</v>
      </c>
      <c r="C41">
        <v>3</v>
      </c>
      <c r="D41">
        <v>1</v>
      </c>
      <c r="E41" t="s">
        <v>457</v>
      </c>
      <c r="F41" t="s">
        <v>458</v>
      </c>
      <c r="G41" t="s">
        <v>457</v>
      </c>
      <c r="J41">
        <v>0</v>
      </c>
      <c r="K41">
        <v>0</v>
      </c>
      <c r="L41">
        <v>9</v>
      </c>
      <c r="M41" t="s">
        <v>318</v>
      </c>
      <c r="AA41">
        <v>18</v>
      </c>
    </row>
    <row r="42" spans="1:27">
      <c r="A42">
        <v>41</v>
      </c>
      <c r="B42">
        <v>2</v>
      </c>
      <c r="C42">
        <v>3</v>
      </c>
      <c r="D42">
        <v>2</v>
      </c>
      <c r="E42" t="s">
        <v>459</v>
      </c>
      <c r="F42" t="s">
        <v>460</v>
      </c>
      <c r="G42" t="s">
        <v>459</v>
      </c>
      <c r="J42">
        <v>0</v>
      </c>
      <c r="K42">
        <v>0</v>
      </c>
      <c r="L42">
        <v>10</v>
      </c>
      <c r="M42" t="s">
        <v>332</v>
      </c>
      <c r="AA42">
        <v>19</v>
      </c>
    </row>
    <row r="43" spans="1:27">
      <c r="A43">
        <v>42</v>
      </c>
      <c r="B43">
        <v>12</v>
      </c>
      <c r="C43">
        <v>3</v>
      </c>
      <c r="D43">
        <v>1</v>
      </c>
      <c r="E43" t="s">
        <v>461</v>
      </c>
      <c r="F43" t="s">
        <v>462</v>
      </c>
      <c r="G43" t="s">
        <v>461</v>
      </c>
      <c r="J43">
        <v>0</v>
      </c>
      <c r="K43">
        <v>0</v>
      </c>
      <c r="L43">
        <v>11</v>
      </c>
      <c r="M43" t="s">
        <v>319</v>
      </c>
      <c r="AA43">
        <v>20</v>
      </c>
    </row>
    <row r="44" spans="1:27">
      <c r="A44">
        <v>43</v>
      </c>
      <c r="B44">
        <v>12</v>
      </c>
      <c r="C44">
        <v>3</v>
      </c>
      <c r="D44">
        <v>2</v>
      </c>
      <c r="E44" t="s">
        <v>463</v>
      </c>
      <c r="F44" t="s">
        <v>464</v>
      </c>
      <c r="G44" t="s">
        <v>463</v>
      </c>
      <c r="J44">
        <v>0</v>
      </c>
      <c r="K44">
        <v>0</v>
      </c>
      <c r="L44">
        <v>12</v>
      </c>
      <c r="M44" t="s">
        <v>320</v>
      </c>
      <c r="AA44">
        <v>21</v>
      </c>
    </row>
    <row r="45" spans="1:27">
      <c r="A45">
        <v>44</v>
      </c>
      <c r="B45">
        <v>34</v>
      </c>
      <c r="C45">
        <v>3</v>
      </c>
      <c r="D45">
        <v>1</v>
      </c>
      <c r="E45" t="s">
        <v>465</v>
      </c>
      <c r="F45" t="s">
        <v>452</v>
      </c>
      <c r="G45" t="s">
        <v>465</v>
      </c>
      <c r="J45">
        <v>0</v>
      </c>
      <c r="K45">
        <v>0</v>
      </c>
      <c r="L45">
        <v>13</v>
      </c>
      <c r="M45" t="s">
        <v>331</v>
      </c>
      <c r="AA45">
        <v>22</v>
      </c>
    </row>
    <row r="46" spans="1:27">
      <c r="A46">
        <v>45</v>
      </c>
      <c r="B46">
        <v>34</v>
      </c>
      <c r="C46">
        <v>3</v>
      </c>
      <c r="D46">
        <v>2</v>
      </c>
      <c r="E46" t="s">
        <v>466</v>
      </c>
      <c r="F46" t="s">
        <v>454</v>
      </c>
      <c r="G46" t="s">
        <v>466</v>
      </c>
      <c r="J46">
        <v>0</v>
      </c>
      <c r="K46">
        <v>0</v>
      </c>
      <c r="AA46">
        <v>23</v>
      </c>
    </row>
    <row r="47" spans="1:27">
      <c r="A47">
        <v>46</v>
      </c>
      <c r="B47">
        <v>36</v>
      </c>
      <c r="C47">
        <v>3</v>
      </c>
      <c r="D47">
        <v>1</v>
      </c>
      <c r="E47" t="s">
        <v>467</v>
      </c>
      <c r="F47" t="s">
        <v>446</v>
      </c>
      <c r="G47" t="s">
        <v>467</v>
      </c>
      <c r="J47">
        <v>0</v>
      </c>
      <c r="K47">
        <v>0</v>
      </c>
      <c r="AA47">
        <v>24</v>
      </c>
    </row>
    <row r="48" spans="1:27">
      <c r="A48">
        <v>47</v>
      </c>
      <c r="B48">
        <v>36</v>
      </c>
      <c r="C48">
        <v>3</v>
      </c>
      <c r="D48">
        <v>2</v>
      </c>
      <c r="E48" t="s">
        <v>468</v>
      </c>
      <c r="F48" t="s">
        <v>448</v>
      </c>
      <c r="G48" t="s">
        <v>468</v>
      </c>
      <c r="J48">
        <v>0</v>
      </c>
      <c r="K48">
        <v>0</v>
      </c>
      <c r="AA48">
        <v>25</v>
      </c>
    </row>
    <row r="49" spans="1:27">
      <c r="A49">
        <v>48</v>
      </c>
      <c r="B49">
        <v>54</v>
      </c>
      <c r="C49">
        <v>3</v>
      </c>
      <c r="D49">
        <v>1</v>
      </c>
      <c r="E49" t="s">
        <v>469</v>
      </c>
      <c r="F49" t="s">
        <v>470</v>
      </c>
      <c r="G49" t="s">
        <v>469</v>
      </c>
      <c r="J49">
        <v>0</v>
      </c>
      <c r="K49">
        <v>0</v>
      </c>
      <c r="AA49">
        <v>26</v>
      </c>
    </row>
    <row r="50" spans="1:27">
      <c r="A50">
        <v>49</v>
      </c>
      <c r="B50">
        <v>54</v>
      </c>
      <c r="C50">
        <v>3</v>
      </c>
      <c r="D50">
        <v>2</v>
      </c>
      <c r="E50" t="s">
        <v>471</v>
      </c>
      <c r="F50" t="s">
        <v>472</v>
      </c>
      <c r="G50" t="s">
        <v>471</v>
      </c>
      <c r="J50">
        <v>0</v>
      </c>
      <c r="K50">
        <v>0</v>
      </c>
      <c r="AA50">
        <v>27</v>
      </c>
    </row>
    <row r="51" spans="1:27">
      <c r="A51">
        <v>50</v>
      </c>
      <c r="B51">
        <v>2</v>
      </c>
      <c r="C51">
        <v>3</v>
      </c>
      <c r="D51">
        <v>1</v>
      </c>
      <c r="E51" t="s">
        <v>473</v>
      </c>
      <c r="F51" t="s">
        <v>458</v>
      </c>
      <c r="G51" t="s">
        <v>473</v>
      </c>
      <c r="J51">
        <v>0</v>
      </c>
      <c r="K51">
        <v>0</v>
      </c>
      <c r="AA51">
        <v>28</v>
      </c>
    </row>
    <row r="52" spans="1:27">
      <c r="A52">
        <v>51</v>
      </c>
      <c r="B52">
        <v>2</v>
      </c>
      <c r="C52">
        <v>3</v>
      </c>
      <c r="D52">
        <v>2</v>
      </c>
      <c r="E52" t="s">
        <v>474</v>
      </c>
      <c r="F52" t="s">
        <v>460</v>
      </c>
      <c r="G52" t="s">
        <v>474</v>
      </c>
      <c r="J52">
        <v>0</v>
      </c>
      <c r="K52">
        <v>0</v>
      </c>
      <c r="AA52">
        <v>29</v>
      </c>
    </row>
    <row r="53" spans="1:27">
      <c r="A53">
        <v>52</v>
      </c>
      <c r="B53">
        <v>12</v>
      </c>
      <c r="C53">
        <v>3</v>
      </c>
      <c r="D53">
        <v>1</v>
      </c>
      <c r="E53" t="s">
        <v>475</v>
      </c>
      <c r="F53" t="s">
        <v>462</v>
      </c>
      <c r="G53" t="s">
        <v>475</v>
      </c>
      <c r="J53">
        <v>0</v>
      </c>
      <c r="K53">
        <v>0</v>
      </c>
      <c r="AA53">
        <v>30</v>
      </c>
    </row>
    <row r="54" spans="1:27">
      <c r="A54">
        <v>53</v>
      </c>
      <c r="B54">
        <v>12</v>
      </c>
      <c r="C54">
        <v>3</v>
      </c>
      <c r="D54">
        <v>2</v>
      </c>
      <c r="E54" t="s">
        <v>476</v>
      </c>
      <c r="F54" t="s">
        <v>464</v>
      </c>
      <c r="G54" t="s">
        <v>476</v>
      </c>
      <c r="J54">
        <v>0</v>
      </c>
      <c r="K54">
        <v>0</v>
      </c>
      <c r="AA54">
        <v>31</v>
      </c>
    </row>
    <row r="55" spans="1:27">
      <c r="A55">
        <v>54</v>
      </c>
      <c r="B55">
        <v>34</v>
      </c>
      <c r="C55">
        <v>3</v>
      </c>
      <c r="D55">
        <v>1</v>
      </c>
      <c r="E55" t="s">
        <v>477</v>
      </c>
      <c r="F55" t="s">
        <v>452</v>
      </c>
      <c r="G55" t="s">
        <v>477</v>
      </c>
      <c r="J55">
        <v>0</v>
      </c>
      <c r="K55">
        <v>0</v>
      </c>
      <c r="AA55">
        <v>32</v>
      </c>
    </row>
    <row r="56" spans="1:27">
      <c r="A56">
        <v>55</v>
      </c>
      <c r="B56">
        <v>34</v>
      </c>
      <c r="C56">
        <v>3</v>
      </c>
      <c r="D56">
        <v>2</v>
      </c>
      <c r="E56" t="s">
        <v>478</v>
      </c>
      <c r="F56" t="s">
        <v>454</v>
      </c>
      <c r="G56" t="s">
        <v>478</v>
      </c>
      <c r="J56">
        <v>0</v>
      </c>
      <c r="K56">
        <v>0</v>
      </c>
      <c r="AA56">
        <v>33</v>
      </c>
    </row>
    <row r="57" spans="1:27">
      <c r="A57">
        <v>56</v>
      </c>
      <c r="B57">
        <v>36</v>
      </c>
      <c r="C57">
        <v>3</v>
      </c>
      <c r="D57">
        <v>1</v>
      </c>
      <c r="E57" t="s">
        <v>479</v>
      </c>
      <c r="F57" t="s">
        <v>446</v>
      </c>
      <c r="G57" t="s">
        <v>479</v>
      </c>
      <c r="J57">
        <v>0</v>
      </c>
      <c r="K57">
        <v>0</v>
      </c>
      <c r="AA57">
        <v>34</v>
      </c>
    </row>
    <row r="58" spans="1:27">
      <c r="A58">
        <v>57</v>
      </c>
      <c r="B58">
        <v>36</v>
      </c>
      <c r="C58">
        <v>3</v>
      </c>
      <c r="D58">
        <v>2</v>
      </c>
      <c r="E58" t="s">
        <v>480</v>
      </c>
      <c r="F58" t="s">
        <v>448</v>
      </c>
      <c r="G58" t="s">
        <v>480</v>
      </c>
      <c r="J58">
        <v>0</v>
      </c>
      <c r="K58">
        <v>0</v>
      </c>
      <c r="AA58">
        <v>35</v>
      </c>
    </row>
    <row r="59" spans="1:27">
      <c r="A59">
        <v>58</v>
      </c>
      <c r="B59">
        <v>54</v>
      </c>
      <c r="C59">
        <v>3</v>
      </c>
      <c r="D59">
        <v>1</v>
      </c>
      <c r="E59" t="s">
        <v>481</v>
      </c>
      <c r="F59" t="s">
        <v>470</v>
      </c>
      <c r="G59" t="s">
        <v>481</v>
      </c>
      <c r="J59">
        <v>0</v>
      </c>
      <c r="K59">
        <v>0</v>
      </c>
      <c r="AA59">
        <v>36</v>
      </c>
    </row>
    <row r="60" spans="1:27">
      <c r="A60">
        <v>59</v>
      </c>
      <c r="B60">
        <v>54</v>
      </c>
      <c r="C60">
        <v>3</v>
      </c>
      <c r="D60">
        <v>2</v>
      </c>
      <c r="E60" t="s">
        <v>482</v>
      </c>
      <c r="F60" t="s">
        <v>472</v>
      </c>
      <c r="G60" t="s">
        <v>482</v>
      </c>
      <c r="J60">
        <v>0</v>
      </c>
      <c r="K60">
        <v>0</v>
      </c>
      <c r="AA60">
        <v>37</v>
      </c>
    </row>
    <row r="61" spans="1:27">
      <c r="A61">
        <v>60</v>
      </c>
      <c r="B61">
        <v>30</v>
      </c>
      <c r="C61">
        <v>3</v>
      </c>
      <c r="D61">
        <v>3</v>
      </c>
      <c r="E61" t="s">
        <v>483</v>
      </c>
      <c r="F61" t="s">
        <v>484</v>
      </c>
      <c r="G61" t="s">
        <v>483</v>
      </c>
      <c r="J61">
        <v>0</v>
      </c>
      <c r="K61">
        <v>0</v>
      </c>
      <c r="AA61">
        <v>38</v>
      </c>
    </row>
    <row r="62" spans="1:27">
      <c r="A62">
        <v>61</v>
      </c>
      <c r="B62">
        <v>30</v>
      </c>
      <c r="C62">
        <v>3</v>
      </c>
      <c r="D62">
        <v>3</v>
      </c>
      <c r="E62" t="s">
        <v>485</v>
      </c>
      <c r="F62" t="s">
        <v>484</v>
      </c>
      <c r="G62" t="s">
        <v>485</v>
      </c>
      <c r="J62">
        <v>0</v>
      </c>
      <c r="K62">
        <v>0</v>
      </c>
      <c r="AA62">
        <v>39</v>
      </c>
    </row>
    <row r="63" spans="1:27">
      <c r="A63">
        <v>62</v>
      </c>
      <c r="B63">
        <v>30</v>
      </c>
      <c r="C63">
        <v>3</v>
      </c>
      <c r="D63">
        <v>1</v>
      </c>
      <c r="E63" t="s">
        <v>486</v>
      </c>
      <c r="F63" t="s">
        <v>487</v>
      </c>
      <c r="G63" t="s">
        <v>486</v>
      </c>
      <c r="J63">
        <v>0</v>
      </c>
      <c r="K63">
        <v>0</v>
      </c>
      <c r="AA63">
        <v>40</v>
      </c>
    </row>
    <row r="64" spans="1:27">
      <c r="A64">
        <v>63</v>
      </c>
      <c r="B64">
        <v>30</v>
      </c>
      <c r="C64">
        <v>3</v>
      </c>
      <c r="D64">
        <v>2</v>
      </c>
      <c r="E64" t="s">
        <v>488</v>
      </c>
      <c r="F64" t="s">
        <v>489</v>
      </c>
      <c r="G64" t="s">
        <v>488</v>
      </c>
      <c r="J64">
        <v>0</v>
      </c>
      <c r="K64">
        <v>0</v>
      </c>
      <c r="AA64">
        <v>41</v>
      </c>
    </row>
    <row r="65" spans="27:27">
      <c r="AA65">
        <v>42</v>
      </c>
    </row>
    <row r="66" spans="27:27">
      <c r="AA66">
        <v>43</v>
      </c>
    </row>
    <row r="67" spans="27:27">
      <c r="AA67">
        <v>44</v>
      </c>
    </row>
    <row r="68" spans="27:27">
      <c r="AA68">
        <v>45</v>
      </c>
    </row>
    <row r="69" spans="27:27">
      <c r="AA69">
        <v>46</v>
      </c>
    </row>
    <row r="70" spans="27:27">
      <c r="AA70">
        <v>47</v>
      </c>
    </row>
    <row r="71" spans="27:27">
      <c r="AA71">
        <v>48</v>
      </c>
    </row>
    <row r="72" spans="27:27">
      <c r="AA72">
        <v>49</v>
      </c>
    </row>
    <row r="73" spans="27:27">
      <c r="AA73">
        <v>50</v>
      </c>
    </row>
    <row r="74" spans="27:27">
      <c r="AA74">
        <v>51</v>
      </c>
    </row>
    <row r="75" spans="27:27">
      <c r="AA75">
        <v>52</v>
      </c>
    </row>
    <row r="76" spans="27:27">
      <c r="AA76">
        <v>53</v>
      </c>
    </row>
    <row r="77" spans="27:27">
      <c r="AA77">
        <v>54</v>
      </c>
    </row>
    <row r="78" spans="27:27">
      <c r="AA78">
        <v>55</v>
      </c>
    </row>
    <row r="79" spans="27:27">
      <c r="AA79">
        <v>56</v>
      </c>
    </row>
    <row r="80" spans="27:27">
      <c r="AA80">
        <v>57</v>
      </c>
    </row>
    <row r="81" spans="27:27">
      <c r="AA81">
        <v>58</v>
      </c>
    </row>
    <row r="82" spans="27:27">
      <c r="AA82">
        <v>59</v>
      </c>
    </row>
    <row r="83" spans="27:27">
      <c r="AA83">
        <v>60</v>
      </c>
    </row>
    <row r="84" spans="27:27">
      <c r="AA84">
        <v>61</v>
      </c>
    </row>
    <row r="85" spans="27:27">
      <c r="AA85">
        <v>62</v>
      </c>
    </row>
    <row r="86" spans="27:27">
      <c r="AA86">
        <v>63</v>
      </c>
    </row>
    <row r="87" spans="27:27">
      <c r="AA87">
        <v>64</v>
      </c>
    </row>
    <row r="88" spans="27:27">
      <c r="AA88">
        <v>65</v>
      </c>
    </row>
    <row r="89" spans="27:27">
      <c r="AA89">
        <v>66</v>
      </c>
    </row>
    <row r="90" spans="27:27">
      <c r="AA90">
        <v>67</v>
      </c>
    </row>
    <row r="91" spans="27:27">
      <c r="AA91">
        <v>68</v>
      </c>
    </row>
    <row r="92" spans="27:27">
      <c r="AA92">
        <v>69</v>
      </c>
    </row>
    <row r="93" spans="27:27">
      <c r="AA93">
        <v>70</v>
      </c>
    </row>
    <row r="94" spans="27:27">
      <c r="AA94">
        <v>71</v>
      </c>
    </row>
    <row r="95" spans="27:27">
      <c r="AA95">
        <v>72</v>
      </c>
    </row>
    <row r="96" spans="27:27">
      <c r="AA96">
        <v>73</v>
      </c>
    </row>
    <row r="97" spans="27:27">
      <c r="AA97">
        <v>74</v>
      </c>
    </row>
    <row r="98" spans="27:27">
      <c r="AA98">
        <v>75</v>
      </c>
    </row>
    <row r="99" spans="27:27">
      <c r="AA99">
        <v>76</v>
      </c>
    </row>
    <row r="100" spans="27:27">
      <c r="AA100">
        <v>77</v>
      </c>
    </row>
    <row r="101" spans="27:27">
      <c r="AA101">
        <v>78</v>
      </c>
    </row>
    <row r="102" spans="27:27">
      <c r="AA102">
        <v>79</v>
      </c>
    </row>
    <row r="103" spans="27:27">
      <c r="AA103">
        <v>80</v>
      </c>
    </row>
    <row r="104" spans="27:27">
      <c r="AA104">
        <v>81</v>
      </c>
    </row>
    <row r="105" spans="27:27">
      <c r="AA105">
        <v>82</v>
      </c>
    </row>
    <row r="106" spans="27:27">
      <c r="AA106">
        <v>83</v>
      </c>
    </row>
    <row r="107" spans="27:27">
      <c r="AA107">
        <v>84</v>
      </c>
    </row>
    <row r="108" spans="27:27">
      <c r="AA108">
        <v>85</v>
      </c>
    </row>
    <row r="109" spans="27:27">
      <c r="AA109">
        <v>86</v>
      </c>
    </row>
    <row r="110" spans="27:27">
      <c r="AA110">
        <v>87</v>
      </c>
    </row>
    <row r="111" spans="27:27">
      <c r="AA111">
        <v>88</v>
      </c>
    </row>
    <row r="112" spans="27:27">
      <c r="AA112">
        <v>89</v>
      </c>
    </row>
    <row r="113" spans="27:27">
      <c r="AA113">
        <v>90</v>
      </c>
    </row>
    <row r="114" spans="27:27">
      <c r="AA114">
        <v>91</v>
      </c>
    </row>
    <row r="115" spans="27:27">
      <c r="AA115">
        <v>92</v>
      </c>
    </row>
    <row r="116" spans="27:27">
      <c r="AA116">
        <v>93</v>
      </c>
    </row>
    <row r="117" spans="27:27">
      <c r="AA117">
        <v>94</v>
      </c>
    </row>
    <row r="118" spans="27:27">
      <c r="AA118">
        <v>95</v>
      </c>
    </row>
    <row r="119" spans="27:27">
      <c r="AA119">
        <v>96</v>
      </c>
    </row>
    <row r="120" spans="27:27">
      <c r="AA120">
        <v>97</v>
      </c>
    </row>
    <row r="121" spans="27:27">
      <c r="AA121">
        <v>98</v>
      </c>
    </row>
    <row r="122" spans="27:27">
      <c r="AA122">
        <v>99</v>
      </c>
    </row>
    <row r="123" spans="27:27">
      <c r="AA123">
        <v>100</v>
      </c>
    </row>
    <row r="124" spans="27:27">
      <c r="AA124">
        <v>101</v>
      </c>
    </row>
    <row r="125" spans="27:27">
      <c r="AA125">
        <v>102</v>
      </c>
    </row>
    <row r="126" spans="27:27">
      <c r="AA126">
        <v>103</v>
      </c>
    </row>
    <row r="127" spans="27:27">
      <c r="AA127">
        <v>104</v>
      </c>
    </row>
    <row r="128" spans="27:27">
      <c r="AA128">
        <v>105</v>
      </c>
    </row>
    <row r="129" spans="27:27">
      <c r="AA129">
        <v>106</v>
      </c>
    </row>
    <row r="130" spans="27:27">
      <c r="AA130">
        <v>107</v>
      </c>
    </row>
    <row r="131" spans="27:27">
      <c r="AA131">
        <v>108</v>
      </c>
    </row>
    <row r="132" spans="27:27">
      <c r="AA132">
        <v>109</v>
      </c>
    </row>
    <row r="133" spans="27:27">
      <c r="AA133">
        <v>110</v>
      </c>
    </row>
    <row r="134" spans="27:27">
      <c r="AA134">
        <v>111</v>
      </c>
    </row>
    <row r="135" spans="27:27">
      <c r="AA135">
        <v>112</v>
      </c>
    </row>
    <row r="136" spans="27:27">
      <c r="AA136">
        <v>113</v>
      </c>
    </row>
    <row r="137" spans="27:27">
      <c r="AA137">
        <v>114</v>
      </c>
    </row>
    <row r="138" spans="27:27">
      <c r="AA138">
        <v>115</v>
      </c>
    </row>
    <row r="139" spans="27:27">
      <c r="AA139">
        <v>116</v>
      </c>
    </row>
    <row r="140" spans="27:27">
      <c r="AA140">
        <v>117</v>
      </c>
    </row>
    <row r="141" spans="27:27">
      <c r="AA141">
        <v>118</v>
      </c>
    </row>
    <row r="142" spans="27:27">
      <c r="AA142">
        <v>119</v>
      </c>
    </row>
    <row r="143" spans="27:27">
      <c r="AA143">
        <v>120</v>
      </c>
    </row>
    <row r="144" spans="27:27">
      <c r="AA144">
        <v>121</v>
      </c>
    </row>
    <row r="145" spans="27:27">
      <c r="AA145">
        <v>122</v>
      </c>
    </row>
    <row r="146" spans="27:27">
      <c r="AA146">
        <v>123</v>
      </c>
    </row>
    <row r="147" spans="27:27">
      <c r="AA147">
        <v>124</v>
      </c>
    </row>
    <row r="148" spans="27:27">
      <c r="AA148">
        <v>125</v>
      </c>
    </row>
    <row r="149" spans="27:27">
      <c r="AA149">
        <v>126</v>
      </c>
    </row>
    <row r="150" spans="27:27">
      <c r="AA150">
        <v>127</v>
      </c>
    </row>
    <row r="151" spans="27:27">
      <c r="AA151">
        <v>128</v>
      </c>
    </row>
    <row r="152" spans="27:27">
      <c r="AA152">
        <v>129</v>
      </c>
    </row>
    <row r="153" spans="27:27">
      <c r="AA153">
        <v>130</v>
      </c>
    </row>
    <row r="154" spans="27:27">
      <c r="AA154">
        <v>131</v>
      </c>
    </row>
    <row r="155" spans="27:27">
      <c r="AA155">
        <v>132</v>
      </c>
    </row>
    <row r="156" spans="27:27">
      <c r="AA156">
        <v>133</v>
      </c>
    </row>
    <row r="157" spans="27:27">
      <c r="AA157">
        <v>134</v>
      </c>
    </row>
    <row r="158" spans="27:27">
      <c r="AA158">
        <v>135</v>
      </c>
    </row>
    <row r="159" spans="27:27">
      <c r="AA159">
        <v>136</v>
      </c>
    </row>
    <row r="160" spans="27:27">
      <c r="AA160">
        <v>137</v>
      </c>
    </row>
    <row r="161" spans="27:27">
      <c r="AA161">
        <v>138</v>
      </c>
    </row>
    <row r="162" spans="27:27">
      <c r="AA162">
        <v>139</v>
      </c>
    </row>
    <row r="163" spans="27:27">
      <c r="AA163">
        <v>140</v>
      </c>
    </row>
    <row r="164" spans="27:27">
      <c r="AA164">
        <v>141</v>
      </c>
    </row>
    <row r="165" spans="27:27">
      <c r="AA165">
        <v>142</v>
      </c>
    </row>
    <row r="166" spans="27:27">
      <c r="AA166">
        <v>143</v>
      </c>
    </row>
    <row r="167" spans="27:27">
      <c r="AA167">
        <v>144</v>
      </c>
    </row>
    <row r="168" spans="27:27">
      <c r="AA168">
        <v>145</v>
      </c>
    </row>
    <row r="169" spans="27:27">
      <c r="AA169">
        <v>146</v>
      </c>
    </row>
    <row r="170" spans="27:27">
      <c r="AA170">
        <v>147</v>
      </c>
    </row>
    <row r="171" spans="27:27">
      <c r="AA171">
        <v>148</v>
      </c>
    </row>
    <row r="172" spans="27:27">
      <c r="AA172">
        <v>149</v>
      </c>
    </row>
    <row r="173" spans="27:27">
      <c r="AA173">
        <v>150</v>
      </c>
    </row>
    <row r="174" spans="27:27">
      <c r="AA174">
        <v>151</v>
      </c>
    </row>
    <row r="175" spans="27:27">
      <c r="AA175">
        <v>152</v>
      </c>
    </row>
    <row r="176" spans="27:27">
      <c r="AA176">
        <v>153</v>
      </c>
    </row>
    <row r="177" spans="27:27">
      <c r="AA177">
        <v>154</v>
      </c>
    </row>
    <row r="178" spans="27:27">
      <c r="AA178">
        <v>155</v>
      </c>
    </row>
    <row r="179" spans="27:27">
      <c r="AA179">
        <v>156</v>
      </c>
    </row>
    <row r="180" spans="27:27">
      <c r="AA180">
        <v>157</v>
      </c>
    </row>
    <row r="181" spans="27:27">
      <c r="AA181">
        <v>158</v>
      </c>
    </row>
    <row r="182" spans="27:27">
      <c r="AA182">
        <v>159</v>
      </c>
    </row>
    <row r="183" spans="27:27">
      <c r="AA183">
        <v>160</v>
      </c>
    </row>
    <row r="184" spans="27:27">
      <c r="AA184">
        <v>161</v>
      </c>
    </row>
    <row r="185" spans="27:27">
      <c r="AA185">
        <v>162</v>
      </c>
    </row>
    <row r="186" spans="27:27">
      <c r="AA186">
        <v>163</v>
      </c>
    </row>
    <row r="187" spans="27:27">
      <c r="AA187">
        <v>164</v>
      </c>
    </row>
    <row r="188" spans="27:27">
      <c r="AA188">
        <v>165</v>
      </c>
    </row>
    <row r="189" spans="27:27">
      <c r="AA189">
        <v>166</v>
      </c>
    </row>
    <row r="190" spans="27:27">
      <c r="AA190">
        <v>167</v>
      </c>
    </row>
    <row r="191" spans="27:27">
      <c r="AA191">
        <v>168</v>
      </c>
    </row>
    <row r="192" spans="27:27">
      <c r="AA192">
        <v>169</v>
      </c>
    </row>
    <row r="193" spans="27:27">
      <c r="AA193">
        <v>170</v>
      </c>
    </row>
    <row r="194" spans="27:27">
      <c r="AA194">
        <v>171</v>
      </c>
    </row>
    <row r="195" spans="27:27">
      <c r="AA195">
        <v>172</v>
      </c>
    </row>
    <row r="196" spans="27:27">
      <c r="AA196">
        <v>173</v>
      </c>
    </row>
    <row r="197" spans="27:27">
      <c r="AA197">
        <v>174</v>
      </c>
    </row>
    <row r="198" spans="27:27">
      <c r="AA198">
        <v>175</v>
      </c>
    </row>
    <row r="199" spans="27:27">
      <c r="AA199">
        <v>176</v>
      </c>
    </row>
    <row r="200" spans="27:27">
      <c r="AA200">
        <v>177</v>
      </c>
    </row>
    <row r="201" spans="27:27">
      <c r="AA201">
        <v>178</v>
      </c>
    </row>
    <row r="202" spans="27:27">
      <c r="AA202">
        <v>179</v>
      </c>
    </row>
    <row r="203" spans="27:27">
      <c r="AA203">
        <v>180</v>
      </c>
    </row>
    <row r="204" spans="27:27">
      <c r="AA204">
        <v>181</v>
      </c>
    </row>
    <row r="205" spans="27:27">
      <c r="AA205">
        <v>182</v>
      </c>
    </row>
    <row r="206" spans="27:27">
      <c r="AA206">
        <v>183</v>
      </c>
    </row>
    <row r="207" spans="27:27">
      <c r="AA207">
        <v>184</v>
      </c>
    </row>
    <row r="208" spans="27:27">
      <c r="AA208">
        <v>185</v>
      </c>
    </row>
    <row r="209" spans="27:27">
      <c r="AA209">
        <v>186</v>
      </c>
    </row>
    <row r="210" spans="27:27">
      <c r="AA210">
        <v>187</v>
      </c>
    </row>
    <row r="211" spans="27:27">
      <c r="AA211">
        <v>188</v>
      </c>
    </row>
    <row r="212" spans="27:27">
      <c r="AA212">
        <v>189</v>
      </c>
    </row>
    <row r="213" spans="27:27">
      <c r="AA213">
        <v>190</v>
      </c>
    </row>
    <row r="214" spans="27:27">
      <c r="AA214">
        <v>191</v>
      </c>
    </row>
    <row r="215" spans="27:27">
      <c r="AA215">
        <v>192</v>
      </c>
    </row>
    <row r="216" spans="27:27">
      <c r="AA216">
        <v>193</v>
      </c>
    </row>
    <row r="217" spans="27:27">
      <c r="AA217">
        <v>194</v>
      </c>
    </row>
    <row r="218" spans="27:27">
      <c r="AA218">
        <v>195</v>
      </c>
    </row>
    <row r="219" spans="27:27">
      <c r="AA219">
        <v>196</v>
      </c>
    </row>
    <row r="220" spans="27:27">
      <c r="AA220">
        <v>197</v>
      </c>
    </row>
    <row r="221" spans="27:27">
      <c r="AA221">
        <v>198</v>
      </c>
    </row>
    <row r="222" spans="27:27">
      <c r="AA222">
        <v>199</v>
      </c>
    </row>
    <row r="223" spans="27:27">
      <c r="AA223">
        <v>200</v>
      </c>
    </row>
    <row r="224" spans="27:27">
      <c r="AA224">
        <v>201</v>
      </c>
    </row>
    <row r="225" spans="27:27">
      <c r="AA225">
        <v>202</v>
      </c>
    </row>
    <row r="226" spans="27:27">
      <c r="AA226">
        <v>203</v>
      </c>
    </row>
    <row r="227" spans="27:27">
      <c r="AA227">
        <v>204</v>
      </c>
    </row>
    <row r="228" spans="27:27">
      <c r="AA228">
        <v>205</v>
      </c>
    </row>
    <row r="229" spans="27:27">
      <c r="AA229">
        <v>206</v>
      </c>
    </row>
    <row r="230" spans="27:27">
      <c r="AA230">
        <v>207</v>
      </c>
    </row>
    <row r="231" spans="27:27">
      <c r="AA231">
        <v>208</v>
      </c>
    </row>
    <row r="232" spans="27:27">
      <c r="AA232">
        <v>209</v>
      </c>
    </row>
    <row r="233" spans="27:27">
      <c r="AA233">
        <v>210</v>
      </c>
    </row>
    <row r="234" spans="27:27">
      <c r="AA234">
        <v>211</v>
      </c>
    </row>
    <row r="235" spans="27:27">
      <c r="AA235">
        <v>212</v>
      </c>
    </row>
    <row r="236" spans="27:27">
      <c r="AA236">
        <v>213</v>
      </c>
    </row>
    <row r="237" spans="27:27">
      <c r="AA237">
        <v>214</v>
      </c>
    </row>
    <row r="238" spans="27:27">
      <c r="AA238">
        <v>215</v>
      </c>
    </row>
    <row r="239" spans="27:27">
      <c r="AA239">
        <v>216</v>
      </c>
    </row>
    <row r="240" spans="27:27">
      <c r="AA240">
        <v>217</v>
      </c>
    </row>
    <row r="241" spans="27:27">
      <c r="AA241">
        <v>218</v>
      </c>
    </row>
    <row r="242" spans="27:27">
      <c r="AA242">
        <v>219</v>
      </c>
    </row>
    <row r="243" spans="27:27">
      <c r="AA243">
        <v>220</v>
      </c>
    </row>
    <row r="244" spans="27:27">
      <c r="AA244">
        <v>221</v>
      </c>
    </row>
    <row r="245" spans="27:27">
      <c r="AA245">
        <v>222</v>
      </c>
    </row>
    <row r="246" spans="27:27">
      <c r="AA246">
        <v>223</v>
      </c>
    </row>
    <row r="247" spans="27:27">
      <c r="AA247">
        <v>224</v>
      </c>
    </row>
    <row r="248" spans="27:27">
      <c r="AA248">
        <v>225</v>
      </c>
    </row>
    <row r="249" spans="27:27">
      <c r="AA249">
        <v>226</v>
      </c>
    </row>
    <row r="250" spans="27:27">
      <c r="AA250">
        <v>227</v>
      </c>
    </row>
    <row r="251" spans="27:27">
      <c r="AA251">
        <v>228</v>
      </c>
    </row>
    <row r="252" spans="27:27">
      <c r="AA252">
        <v>229</v>
      </c>
    </row>
    <row r="253" spans="27:27">
      <c r="AA253">
        <v>230</v>
      </c>
    </row>
    <row r="254" spans="27:27">
      <c r="AA254">
        <v>231</v>
      </c>
    </row>
    <row r="255" spans="27:27">
      <c r="AA255">
        <v>232</v>
      </c>
    </row>
    <row r="256" spans="27:27">
      <c r="AA256">
        <v>233</v>
      </c>
    </row>
    <row r="257" spans="27:27">
      <c r="AA257">
        <v>234</v>
      </c>
    </row>
    <row r="258" spans="27:27">
      <c r="AA258">
        <v>235</v>
      </c>
    </row>
    <row r="259" spans="27:27">
      <c r="AA259">
        <v>236</v>
      </c>
    </row>
    <row r="260" spans="27:27">
      <c r="AA260">
        <v>237</v>
      </c>
    </row>
    <row r="261" spans="27:27">
      <c r="AA261">
        <v>238</v>
      </c>
    </row>
    <row r="262" spans="27:27">
      <c r="AA262">
        <v>239</v>
      </c>
    </row>
    <row r="263" spans="27:27">
      <c r="AA263">
        <v>240</v>
      </c>
    </row>
    <row r="264" spans="27:27">
      <c r="AA264">
        <v>241</v>
      </c>
    </row>
    <row r="265" spans="27:27">
      <c r="AA265">
        <v>242</v>
      </c>
    </row>
    <row r="266" spans="27:27">
      <c r="AA266">
        <v>243</v>
      </c>
    </row>
    <row r="267" spans="27:27">
      <c r="AA267">
        <v>244</v>
      </c>
    </row>
    <row r="268" spans="27:27">
      <c r="AA268">
        <v>245</v>
      </c>
    </row>
    <row r="269" spans="27:27">
      <c r="AA269">
        <v>246</v>
      </c>
    </row>
    <row r="270" spans="27:27">
      <c r="AA270">
        <v>247</v>
      </c>
    </row>
    <row r="271" spans="27:27">
      <c r="AA271">
        <v>248</v>
      </c>
    </row>
    <row r="272" spans="27:27">
      <c r="AA272">
        <v>249</v>
      </c>
    </row>
    <row r="273" spans="27:27">
      <c r="AA273">
        <v>250</v>
      </c>
    </row>
    <row r="274" spans="27:27">
      <c r="AA274">
        <v>251</v>
      </c>
    </row>
    <row r="275" spans="27:27">
      <c r="AA275">
        <v>252</v>
      </c>
    </row>
    <row r="276" spans="27:27">
      <c r="AA276">
        <v>253</v>
      </c>
    </row>
    <row r="277" spans="27:27">
      <c r="AA277">
        <v>254</v>
      </c>
    </row>
    <row r="278" spans="27:27">
      <c r="AA278">
        <v>255</v>
      </c>
    </row>
    <row r="279" spans="27:27">
      <c r="AA279">
        <v>256</v>
      </c>
    </row>
    <row r="280" spans="27:27">
      <c r="AA280">
        <v>257</v>
      </c>
    </row>
    <row r="281" spans="27:27">
      <c r="AA281">
        <v>258</v>
      </c>
    </row>
    <row r="282" spans="27:27">
      <c r="AA282">
        <v>259</v>
      </c>
    </row>
    <row r="283" spans="27:27">
      <c r="AA283">
        <v>260</v>
      </c>
    </row>
    <row r="284" spans="27:27">
      <c r="AA284">
        <v>261</v>
      </c>
    </row>
    <row r="285" spans="27:27">
      <c r="AA285">
        <v>262</v>
      </c>
    </row>
    <row r="286" spans="27:27">
      <c r="AA286">
        <v>263</v>
      </c>
    </row>
    <row r="287" spans="27:27">
      <c r="AA287">
        <v>264</v>
      </c>
    </row>
    <row r="288" spans="27:27">
      <c r="AA288">
        <v>265</v>
      </c>
    </row>
    <row r="289" spans="27:27">
      <c r="AA289">
        <v>266</v>
      </c>
    </row>
    <row r="290" spans="27:27">
      <c r="AA290">
        <v>267</v>
      </c>
    </row>
    <row r="291" spans="27:27">
      <c r="AA291">
        <v>268</v>
      </c>
    </row>
    <row r="292" spans="27:27">
      <c r="AA292">
        <v>269</v>
      </c>
    </row>
    <row r="293" spans="27:27">
      <c r="AA293">
        <v>270</v>
      </c>
    </row>
    <row r="294" spans="27:27">
      <c r="AA294">
        <v>271</v>
      </c>
    </row>
    <row r="295" spans="27:27">
      <c r="AA295">
        <v>272</v>
      </c>
    </row>
    <row r="296" spans="27:27">
      <c r="AA296">
        <v>273</v>
      </c>
    </row>
    <row r="297" spans="27:27">
      <c r="AA297">
        <v>274</v>
      </c>
    </row>
    <row r="298" spans="27:27">
      <c r="AA298">
        <v>275</v>
      </c>
    </row>
    <row r="299" spans="27:27">
      <c r="AA299">
        <v>276</v>
      </c>
    </row>
    <row r="300" spans="27:27">
      <c r="AA300">
        <v>277</v>
      </c>
    </row>
    <row r="301" spans="27:27">
      <c r="AA301">
        <v>278</v>
      </c>
    </row>
    <row r="302" spans="27:27">
      <c r="AA302">
        <v>279</v>
      </c>
    </row>
    <row r="303" spans="27:27">
      <c r="AA303">
        <v>280</v>
      </c>
    </row>
    <row r="304" spans="27:27">
      <c r="AA304">
        <v>281</v>
      </c>
    </row>
    <row r="305" spans="27:27">
      <c r="AA305">
        <v>282</v>
      </c>
    </row>
    <row r="306" spans="27:27">
      <c r="AA306">
        <v>283</v>
      </c>
    </row>
    <row r="307" spans="27:27">
      <c r="AA307">
        <v>284</v>
      </c>
    </row>
    <row r="308" spans="27:27">
      <c r="AA308">
        <v>285</v>
      </c>
    </row>
    <row r="309" spans="27:27">
      <c r="AA309">
        <v>286</v>
      </c>
    </row>
    <row r="310" spans="27:27">
      <c r="AA310">
        <v>287</v>
      </c>
    </row>
    <row r="311" spans="27:27">
      <c r="AA311">
        <v>288</v>
      </c>
    </row>
    <row r="312" spans="27:27">
      <c r="AA312">
        <v>289</v>
      </c>
    </row>
    <row r="313" spans="27:27">
      <c r="AA313">
        <v>290</v>
      </c>
    </row>
    <row r="314" spans="27:27">
      <c r="AA314">
        <v>291</v>
      </c>
    </row>
    <row r="315" spans="27:27">
      <c r="AA315">
        <v>292</v>
      </c>
    </row>
    <row r="316" spans="27:27">
      <c r="AA316">
        <v>293</v>
      </c>
    </row>
    <row r="317" spans="27:27">
      <c r="AA317">
        <v>294</v>
      </c>
    </row>
    <row r="318" spans="27:27">
      <c r="AA318">
        <v>295</v>
      </c>
    </row>
    <row r="319" spans="27:27">
      <c r="AA319">
        <v>296</v>
      </c>
    </row>
    <row r="320" spans="27:27">
      <c r="AA320">
        <v>297</v>
      </c>
    </row>
    <row r="321" spans="27:27">
      <c r="AA321">
        <v>298</v>
      </c>
    </row>
    <row r="322" spans="27:27">
      <c r="AA322">
        <v>299</v>
      </c>
    </row>
    <row r="323" spans="27:27">
      <c r="AA323">
        <v>300</v>
      </c>
    </row>
    <row r="324" spans="27:27">
      <c r="AA324">
        <v>301</v>
      </c>
    </row>
    <row r="325" spans="27:27">
      <c r="AA325">
        <v>302</v>
      </c>
    </row>
    <row r="326" spans="27:27">
      <c r="AA326">
        <v>303</v>
      </c>
    </row>
    <row r="327" spans="27:27">
      <c r="AA327">
        <v>304</v>
      </c>
    </row>
    <row r="328" spans="27:27">
      <c r="AA328">
        <v>305</v>
      </c>
    </row>
    <row r="329" spans="27:27">
      <c r="AA329">
        <v>306</v>
      </c>
    </row>
    <row r="330" spans="27:27">
      <c r="AA330">
        <v>307</v>
      </c>
    </row>
    <row r="331" spans="27:27">
      <c r="AA331">
        <v>308</v>
      </c>
    </row>
    <row r="332" spans="27:27">
      <c r="AA332">
        <v>309</v>
      </c>
    </row>
    <row r="333" spans="27:27">
      <c r="AA333">
        <v>310</v>
      </c>
    </row>
    <row r="334" spans="27:27">
      <c r="AA334">
        <v>311</v>
      </c>
    </row>
    <row r="335" spans="27:27">
      <c r="AA335">
        <v>312</v>
      </c>
    </row>
    <row r="336" spans="27:27">
      <c r="AA336">
        <v>313</v>
      </c>
    </row>
    <row r="337" spans="27:27">
      <c r="AA337">
        <v>314</v>
      </c>
    </row>
    <row r="338" spans="27:27">
      <c r="AA338">
        <v>315</v>
      </c>
    </row>
    <row r="339" spans="27:27">
      <c r="AA339">
        <v>316</v>
      </c>
    </row>
    <row r="340" spans="27:27">
      <c r="AA340">
        <v>317</v>
      </c>
    </row>
    <row r="341" spans="27:27">
      <c r="AA341">
        <v>318</v>
      </c>
    </row>
    <row r="342" spans="27:27">
      <c r="AA342">
        <v>319</v>
      </c>
    </row>
    <row r="343" spans="27:27">
      <c r="AA343">
        <v>320</v>
      </c>
    </row>
    <row r="344" spans="27:27">
      <c r="AA344">
        <v>321</v>
      </c>
    </row>
    <row r="345" spans="27:27">
      <c r="AA345">
        <v>322</v>
      </c>
    </row>
    <row r="346" spans="27:27">
      <c r="AA346">
        <v>323</v>
      </c>
    </row>
    <row r="347" spans="27:27">
      <c r="AA347">
        <v>324</v>
      </c>
    </row>
    <row r="348" spans="27:27">
      <c r="AA348">
        <v>325</v>
      </c>
    </row>
    <row r="349" spans="27:27">
      <c r="AA349">
        <v>326</v>
      </c>
    </row>
    <row r="350" spans="27:27">
      <c r="AA350">
        <v>327</v>
      </c>
    </row>
    <row r="351" spans="27:27">
      <c r="AA351">
        <v>328</v>
      </c>
    </row>
    <row r="352" spans="27:27">
      <c r="AA352">
        <v>329</v>
      </c>
    </row>
    <row r="353" spans="27:27">
      <c r="AA353">
        <v>330</v>
      </c>
    </row>
    <row r="354" spans="27:27">
      <c r="AA354">
        <v>331</v>
      </c>
    </row>
    <row r="355" spans="27:27">
      <c r="AA355">
        <v>332</v>
      </c>
    </row>
    <row r="356" spans="27:27">
      <c r="AA356">
        <v>333</v>
      </c>
    </row>
    <row r="357" spans="27:27">
      <c r="AA357">
        <v>334</v>
      </c>
    </row>
    <row r="358" spans="27:27">
      <c r="AA358">
        <v>335</v>
      </c>
    </row>
    <row r="359" spans="27:27">
      <c r="AA359">
        <v>336</v>
      </c>
    </row>
    <row r="360" spans="27:27">
      <c r="AA360">
        <v>337</v>
      </c>
    </row>
    <row r="361" spans="27:27">
      <c r="AA361">
        <v>338</v>
      </c>
    </row>
    <row r="362" spans="27:27">
      <c r="AA362">
        <v>339</v>
      </c>
    </row>
    <row r="363" spans="27:27">
      <c r="AA363">
        <v>340</v>
      </c>
    </row>
    <row r="364" spans="27:27">
      <c r="AA364">
        <v>341</v>
      </c>
    </row>
    <row r="365" spans="27:27">
      <c r="AA365">
        <v>342</v>
      </c>
    </row>
    <row r="366" spans="27:27">
      <c r="AA366">
        <v>343</v>
      </c>
    </row>
    <row r="367" spans="27:27">
      <c r="AA367">
        <v>344</v>
      </c>
    </row>
    <row r="368" spans="27:27">
      <c r="AA368">
        <v>345</v>
      </c>
    </row>
    <row r="369" spans="27:27">
      <c r="AA369">
        <v>346</v>
      </c>
    </row>
    <row r="370" spans="27:27">
      <c r="AA370">
        <v>347</v>
      </c>
    </row>
    <row r="371" spans="27:27">
      <c r="AA371">
        <v>348</v>
      </c>
    </row>
    <row r="372" spans="27:27">
      <c r="AA372">
        <v>349</v>
      </c>
    </row>
    <row r="373" spans="27:27">
      <c r="AA373">
        <v>350</v>
      </c>
    </row>
    <row r="374" spans="27:27">
      <c r="AA374">
        <v>351</v>
      </c>
    </row>
    <row r="375" spans="27:27">
      <c r="AA375">
        <v>352</v>
      </c>
    </row>
    <row r="376" spans="27:27">
      <c r="AA376">
        <v>353</v>
      </c>
    </row>
    <row r="377" spans="27:27">
      <c r="AA377">
        <v>354</v>
      </c>
    </row>
    <row r="378" spans="27:27">
      <c r="AA378">
        <v>355</v>
      </c>
    </row>
    <row r="379" spans="27:27">
      <c r="AA379">
        <v>356</v>
      </c>
    </row>
    <row r="380" spans="27:27">
      <c r="AA380">
        <v>357</v>
      </c>
    </row>
    <row r="381" spans="27:27">
      <c r="AA381">
        <v>358</v>
      </c>
    </row>
    <row r="382" spans="27:27">
      <c r="AA382">
        <v>359</v>
      </c>
    </row>
    <row r="383" spans="27:27">
      <c r="AA383">
        <v>360</v>
      </c>
    </row>
    <row r="384" spans="27:27">
      <c r="AA384">
        <v>361</v>
      </c>
    </row>
    <row r="385" spans="27:27">
      <c r="AA385">
        <v>362</v>
      </c>
    </row>
    <row r="386" spans="27:27">
      <c r="AA386">
        <v>363</v>
      </c>
    </row>
    <row r="387" spans="27:27">
      <c r="AA387">
        <v>364</v>
      </c>
    </row>
    <row r="388" spans="27:27">
      <c r="AA388">
        <v>365</v>
      </c>
    </row>
    <row r="389" spans="27:27">
      <c r="AA389">
        <v>366</v>
      </c>
    </row>
    <row r="390" spans="27:27">
      <c r="AA390">
        <v>367</v>
      </c>
    </row>
    <row r="391" spans="27:27">
      <c r="AA391">
        <v>368</v>
      </c>
    </row>
    <row r="392" spans="27:27">
      <c r="AA392">
        <v>369</v>
      </c>
    </row>
    <row r="393" spans="27:27">
      <c r="AA393">
        <v>370</v>
      </c>
    </row>
    <row r="394" spans="27:27">
      <c r="AA394">
        <v>371</v>
      </c>
    </row>
    <row r="395" spans="27:27">
      <c r="AA395">
        <v>372</v>
      </c>
    </row>
    <row r="396" spans="27:27">
      <c r="AA396">
        <v>373</v>
      </c>
    </row>
    <row r="397" spans="27:27">
      <c r="AA397">
        <v>374</v>
      </c>
    </row>
    <row r="398" spans="27:27">
      <c r="AA398">
        <v>375</v>
      </c>
    </row>
    <row r="399" spans="27:27">
      <c r="AA399">
        <v>376</v>
      </c>
    </row>
    <row r="400" spans="27:27">
      <c r="AA400">
        <v>377</v>
      </c>
    </row>
    <row r="401" spans="27:27">
      <c r="AA401">
        <v>378</v>
      </c>
    </row>
    <row r="402" spans="27:27">
      <c r="AA402">
        <v>379</v>
      </c>
    </row>
    <row r="403" spans="27:27">
      <c r="AA403">
        <v>380</v>
      </c>
    </row>
    <row r="404" spans="27:27">
      <c r="AA404">
        <v>381</v>
      </c>
    </row>
    <row r="405" spans="27:27">
      <c r="AA405">
        <v>382</v>
      </c>
    </row>
    <row r="406" spans="27:27">
      <c r="AA406">
        <v>383</v>
      </c>
    </row>
    <row r="407" spans="27:27">
      <c r="AA407">
        <v>384</v>
      </c>
    </row>
    <row r="408" spans="27:27">
      <c r="AA408">
        <v>385</v>
      </c>
    </row>
    <row r="409" spans="27:27">
      <c r="AA409">
        <v>386</v>
      </c>
    </row>
    <row r="410" spans="27:27">
      <c r="AA410">
        <v>387</v>
      </c>
    </row>
    <row r="411" spans="27:27">
      <c r="AA411">
        <v>388</v>
      </c>
    </row>
    <row r="412" spans="27:27">
      <c r="AA412">
        <v>389</v>
      </c>
    </row>
    <row r="413" spans="27:27">
      <c r="AA413">
        <v>390</v>
      </c>
    </row>
    <row r="414" spans="27:27">
      <c r="AA414">
        <v>391</v>
      </c>
    </row>
    <row r="415" spans="27:27">
      <c r="AA415">
        <v>392</v>
      </c>
    </row>
    <row r="416" spans="27:27">
      <c r="AA416">
        <v>393</v>
      </c>
    </row>
    <row r="417" spans="27:27">
      <c r="AA417">
        <v>394</v>
      </c>
    </row>
    <row r="418" spans="27:27">
      <c r="AA418">
        <v>395</v>
      </c>
    </row>
    <row r="419" spans="27:27">
      <c r="AA419">
        <v>396</v>
      </c>
    </row>
    <row r="420" spans="27:27">
      <c r="AA420">
        <v>397</v>
      </c>
    </row>
    <row r="421" spans="27:27">
      <c r="AA421">
        <v>398</v>
      </c>
    </row>
    <row r="422" spans="27:27">
      <c r="AA422">
        <v>399</v>
      </c>
    </row>
    <row r="423" spans="27:27">
      <c r="AA423">
        <v>400</v>
      </c>
    </row>
    <row r="424" spans="27:27">
      <c r="AA424">
        <v>401</v>
      </c>
    </row>
    <row r="425" spans="27:27">
      <c r="AA425">
        <v>402</v>
      </c>
    </row>
    <row r="426" spans="27:27">
      <c r="AA426">
        <v>403</v>
      </c>
    </row>
    <row r="427" spans="27:27">
      <c r="AA427">
        <v>404</v>
      </c>
    </row>
    <row r="428" spans="27:27">
      <c r="AA428">
        <v>405</v>
      </c>
    </row>
    <row r="429" spans="27:27">
      <c r="AA429">
        <v>406</v>
      </c>
    </row>
    <row r="430" spans="27:27">
      <c r="AA430">
        <v>407</v>
      </c>
    </row>
    <row r="431" spans="27:27">
      <c r="AA431">
        <v>408</v>
      </c>
    </row>
    <row r="432" spans="27:27">
      <c r="AA432">
        <v>409</v>
      </c>
    </row>
    <row r="433" spans="27:27">
      <c r="AA433">
        <v>410</v>
      </c>
    </row>
    <row r="434" spans="27:27">
      <c r="AA434">
        <v>411</v>
      </c>
    </row>
    <row r="435" spans="27:27">
      <c r="AA435">
        <v>412</v>
      </c>
    </row>
    <row r="436" spans="27:27">
      <c r="AA436">
        <v>413</v>
      </c>
    </row>
    <row r="437" spans="27:27">
      <c r="AA437">
        <v>414</v>
      </c>
    </row>
    <row r="438" spans="27:27">
      <c r="AA438">
        <v>415</v>
      </c>
    </row>
    <row r="439" spans="27:27">
      <c r="AA439">
        <v>416</v>
      </c>
    </row>
    <row r="440" spans="27:27">
      <c r="AA440">
        <v>417</v>
      </c>
    </row>
    <row r="441" spans="27:27">
      <c r="AA441">
        <v>418</v>
      </c>
    </row>
    <row r="442" spans="27:27">
      <c r="AA442">
        <v>419</v>
      </c>
    </row>
    <row r="443" spans="27:27">
      <c r="AA443">
        <v>420</v>
      </c>
    </row>
    <row r="444" spans="27:27">
      <c r="AA444">
        <v>421</v>
      </c>
    </row>
    <row r="445" spans="27:27">
      <c r="AA445">
        <v>422</v>
      </c>
    </row>
    <row r="446" spans="27:27">
      <c r="AA446">
        <v>423</v>
      </c>
    </row>
    <row r="447" spans="27:27">
      <c r="AA447">
        <v>424</v>
      </c>
    </row>
    <row r="448" spans="27:27">
      <c r="AA448">
        <v>425</v>
      </c>
    </row>
    <row r="449" spans="27:27">
      <c r="AA449">
        <v>426</v>
      </c>
    </row>
    <row r="450" spans="27:27">
      <c r="AA450">
        <v>427</v>
      </c>
    </row>
    <row r="451" spans="27:27">
      <c r="AA451">
        <v>428</v>
      </c>
    </row>
    <row r="452" spans="27:27">
      <c r="AA452">
        <v>429</v>
      </c>
    </row>
    <row r="453" spans="27:27">
      <c r="AA453">
        <v>430</v>
      </c>
    </row>
    <row r="454" spans="27:27">
      <c r="AA454">
        <v>431</v>
      </c>
    </row>
    <row r="455" spans="27:27">
      <c r="AA455">
        <v>432</v>
      </c>
    </row>
    <row r="456" spans="27:27">
      <c r="AA456">
        <v>433</v>
      </c>
    </row>
    <row r="457" spans="27:27">
      <c r="AA457">
        <v>434</v>
      </c>
    </row>
    <row r="458" spans="27:27">
      <c r="AA458">
        <v>435</v>
      </c>
    </row>
    <row r="459" spans="27:27">
      <c r="AA459">
        <v>436</v>
      </c>
    </row>
    <row r="460" spans="27:27">
      <c r="AA460">
        <v>437</v>
      </c>
    </row>
    <row r="461" spans="27:27">
      <c r="AA461">
        <v>438</v>
      </c>
    </row>
    <row r="462" spans="27:27">
      <c r="AA462">
        <v>439</v>
      </c>
    </row>
    <row r="463" spans="27:27">
      <c r="AA463">
        <v>440</v>
      </c>
    </row>
    <row r="464" spans="27:27">
      <c r="AA464">
        <v>441</v>
      </c>
    </row>
    <row r="465" spans="27:27">
      <c r="AA465">
        <v>442</v>
      </c>
    </row>
    <row r="466" spans="27:27">
      <c r="AA466">
        <v>443</v>
      </c>
    </row>
    <row r="467" spans="27:27">
      <c r="AA467">
        <v>444</v>
      </c>
    </row>
    <row r="468" spans="27:27">
      <c r="AA468">
        <v>445</v>
      </c>
    </row>
    <row r="469" spans="27:27">
      <c r="AA469">
        <v>446</v>
      </c>
    </row>
    <row r="470" spans="27:27">
      <c r="AA470">
        <v>447</v>
      </c>
    </row>
    <row r="471" spans="27:27">
      <c r="AA471">
        <v>448</v>
      </c>
    </row>
    <row r="472" spans="27:27">
      <c r="AA472">
        <v>449</v>
      </c>
    </row>
    <row r="473" spans="27:27">
      <c r="AA473">
        <v>450</v>
      </c>
    </row>
  </sheetData>
  <phoneticPr fontId="5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78"/>
  <sheetViews>
    <sheetView topLeftCell="A39" workbookViewId="0">
      <selection activeCell="C44" sqref="C44"/>
    </sheetView>
  </sheetViews>
  <sheetFormatPr defaultRowHeight="13.5"/>
  <cols>
    <col min="2" max="2" width="11" bestFit="1" customWidth="1"/>
  </cols>
  <sheetData>
    <row r="1" spans="1:3">
      <c r="A1" t="s">
        <v>600</v>
      </c>
      <c r="B1" t="s">
        <v>602</v>
      </c>
      <c r="C1" t="s">
        <v>601</v>
      </c>
    </row>
    <row r="2" spans="1:3">
      <c r="A2">
        <v>1</v>
      </c>
      <c r="B2" t="s">
        <v>38</v>
      </c>
      <c r="C2" t="s">
        <v>38</v>
      </c>
    </row>
    <row r="3" spans="1:3">
      <c r="A3">
        <v>2</v>
      </c>
      <c r="B3" t="s">
        <v>604</v>
      </c>
      <c r="C3" t="s">
        <v>2327</v>
      </c>
    </row>
    <row r="4" spans="1:3">
      <c r="A4">
        <v>3</v>
      </c>
      <c r="B4" t="s">
        <v>605</v>
      </c>
      <c r="C4" t="s">
        <v>40</v>
      </c>
    </row>
    <row r="5" spans="1:3">
      <c r="A5">
        <v>4</v>
      </c>
      <c r="B5" t="s">
        <v>606</v>
      </c>
      <c r="C5" t="s">
        <v>41</v>
      </c>
    </row>
    <row r="6" spans="1:3">
      <c r="A6">
        <v>5</v>
      </c>
      <c r="B6" t="s">
        <v>607</v>
      </c>
      <c r="C6" t="s">
        <v>42</v>
      </c>
    </row>
    <row r="7" spans="1:3">
      <c r="A7">
        <v>6</v>
      </c>
      <c r="B7" t="s">
        <v>608</v>
      </c>
      <c r="C7" t="s">
        <v>43</v>
      </c>
    </row>
    <row r="8" spans="1:3">
      <c r="A8">
        <v>7</v>
      </c>
      <c r="B8" t="s">
        <v>609</v>
      </c>
      <c r="C8" t="s">
        <v>44</v>
      </c>
    </row>
    <row r="9" spans="1:3">
      <c r="A9">
        <v>8</v>
      </c>
      <c r="B9" t="s">
        <v>610</v>
      </c>
      <c r="C9" t="s">
        <v>45</v>
      </c>
    </row>
    <row r="10" spans="1:3">
      <c r="A10">
        <v>9</v>
      </c>
      <c r="B10" t="s">
        <v>611</v>
      </c>
      <c r="C10" t="s">
        <v>46</v>
      </c>
    </row>
    <row r="11" spans="1:3">
      <c r="A11">
        <v>10</v>
      </c>
      <c r="B11" t="s">
        <v>612</v>
      </c>
      <c r="C11" t="s">
        <v>47</v>
      </c>
    </row>
    <row r="12" spans="1:3">
      <c r="A12">
        <v>11</v>
      </c>
      <c r="B12" t="s">
        <v>613</v>
      </c>
      <c r="C12" t="s">
        <v>48</v>
      </c>
    </row>
    <row r="13" spans="1:3">
      <c r="A13">
        <v>12</v>
      </c>
      <c r="B13" t="s">
        <v>614</v>
      </c>
      <c r="C13" t="s">
        <v>49</v>
      </c>
    </row>
    <row r="14" spans="1:3">
      <c r="A14">
        <v>13</v>
      </c>
      <c r="B14" t="s">
        <v>615</v>
      </c>
      <c r="C14" t="s">
        <v>50</v>
      </c>
    </row>
    <row r="15" spans="1:3">
      <c r="A15">
        <v>14</v>
      </c>
      <c r="B15" t="s">
        <v>616</v>
      </c>
      <c r="C15" t="s">
        <v>51</v>
      </c>
    </row>
    <row r="16" spans="1:3">
      <c r="A16">
        <v>15</v>
      </c>
      <c r="B16" t="s">
        <v>617</v>
      </c>
      <c r="C16" t="s">
        <v>52</v>
      </c>
    </row>
    <row r="17" spans="1:3">
      <c r="A17">
        <v>16</v>
      </c>
      <c r="B17" t="s">
        <v>618</v>
      </c>
      <c r="C17" t="s">
        <v>53</v>
      </c>
    </row>
    <row r="18" spans="1:3">
      <c r="A18">
        <v>17</v>
      </c>
      <c r="B18" t="s">
        <v>619</v>
      </c>
      <c r="C18" t="s">
        <v>54</v>
      </c>
    </row>
    <row r="19" spans="1:3">
      <c r="A19">
        <v>18</v>
      </c>
      <c r="B19" t="s">
        <v>620</v>
      </c>
      <c r="C19" t="s">
        <v>55</v>
      </c>
    </row>
    <row r="20" spans="1:3">
      <c r="A20">
        <v>19</v>
      </c>
      <c r="B20" t="s">
        <v>621</v>
      </c>
      <c r="C20" t="s">
        <v>56</v>
      </c>
    </row>
    <row r="21" spans="1:3">
      <c r="A21">
        <v>20</v>
      </c>
      <c r="B21" t="s">
        <v>622</v>
      </c>
      <c r="C21" t="s">
        <v>57</v>
      </c>
    </row>
    <row r="22" spans="1:3">
      <c r="A22">
        <v>21</v>
      </c>
      <c r="B22" t="s">
        <v>623</v>
      </c>
      <c r="C22" t="s">
        <v>59</v>
      </c>
    </row>
    <row r="23" spans="1:3">
      <c r="A23">
        <v>22</v>
      </c>
      <c r="B23" t="s">
        <v>624</v>
      </c>
      <c r="C23" t="s">
        <v>599</v>
      </c>
    </row>
    <row r="24" spans="1:3">
      <c r="A24">
        <v>23</v>
      </c>
      <c r="B24" t="s">
        <v>625</v>
      </c>
      <c r="C24" t="s">
        <v>60</v>
      </c>
    </row>
    <row r="25" spans="1:3">
      <c r="A25">
        <v>24</v>
      </c>
      <c r="B25" t="s">
        <v>626</v>
      </c>
      <c r="C25" t="s">
        <v>58</v>
      </c>
    </row>
    <row r="26" spans="1:3">
      <c r="A26">
        <v>25</v>
      </c>
      <c r="B26" t="s">
        <v>627</v>
      </c>
      <c r="C26" t="s">
        <v>61</v>
      </c>
    </row>
    <row r="27" spans="1:3">
      <c r="A27">
        <v>26</v>
      </c>
      <c r="B27" t="s">
        <v>628</v>
      </c>
      <c r="C27" t="s">
        <v>62</v>
      </c>
    </row>
    <row r="28" spans="1:3">
      <c r="A28">
        <v>27</v>
      </c>
      <c r="B28" t="s">
        <v>629</v>
      </c>
      <c r="C28" t="s">
        <v>63</v>
      </c>
    </row>
    <row r="29" spans="1:3">
      <c r="A29">
        <v>28</v>
      </c>
      <c r="B29" t="s">
        <v>630</v>
      </c>
      <c r="C29" t="s">
        <v>64</v>
      </c>
    </row>
    <row r="30" spans="1:3">
      <c r="A30">
        <v>29</v>
      </c>
      <c r="B30" t="s">
        <v>631</v>
      </c>
      <c r="C30" t="s">
        <v>65</v>
      </c>
    </row>
    <row r="31" spans="1:3">
      <c r="A31">
        <v>30</v>
      </c>
      <c r="B31" t="s">
        <v>632</v>
      </c>
      <c r="C31" t="s">
        <v>66</v>
      </c>
    </row>
    <row r="32" spans="1:3">
      <c r="A32">
        <v>31</v>
      </c>
      <c r="B32" t="s">
        <v>633</v>
      </c>
      <c r="C32" t="s">
        <v>67</v>
      </c>
    </row>
    <row r="33" spans="1:3">
      <c r="A33">
        <v>32</v>
      </c>
      <c r="B33" t="s">
        <v>634</v>
      </c>
      <c r="C33" t="s">
        <v>68</v>
      </c>
    </row>
    <row r="34" spans="1:3">
      <c r="A34">
        <v>33</v>
      </c>
      <c r="B34" t="s">
        <v>635</v>
      </c>
      <c r="C34" t="s">
        <v>69</v>
      </c>
    </row>
    <row r="35" spans="1:3">
      <c r="A35">
        <v>34</v>
      </c>
      <c r="B35" t="s">
        <v>636</v>
      </c>
      <c r="C35" t="s">
        <v>31</v>
      </c>
    </row>
    <row r="36" spans="1:3">
      <c r="A36">
        <v>35</v>
      </c>
      <c r="B36" t="s">
        <v>637</v>
      </c>
      <c r="C36" t="s">
        <v>70</v>
      </c>
    </row>
    <row r="37" spans="1:3">
      <c r="A37">
        <v>36</v>
      </c>
      <c r="B37" t="s">
        <v>638</v>
      </c>
      <c r="C37" t="s">
        <v>71</v>
      </c>
    </row>
    <row r="38" spans="1:3">
      <c r="A38">
        <v>37</v>
      </c>
      <c r="B38" t="s">
        <v>639</v>
      </c>
      <c r="C38" t="s">
        <v>72</v>
      </c>
    </row>
    <row r="39" spans="1:3">
      <c r="A39">
        <v>38</v>
      </c>
      <c r="B39" t="s">
        <v>640</v>
      </c>
      <c r="C39" t="s">
        <v>73</v>
      </c>
    </row>
    <row r="40" spans="1:3">
      <c r="A40">
        <v>39</v>
      </c>
      <c r="B40" t="s">
        <v>641</v>
      </c>
      <c r="C40" t="s">
        <v>74</v>
      </c>
    </row>
    <row r="41" spans="1:3">
      <c r="A41">
        <v>40</v>
      </c>
      <c r="B41" t="s">
        <v>642</v>
      </c>
      <c r="C41" t="s">
        <v>75</v>
      </c>
    </row>
    <row r="42" spans="1:3">
      <c r="A42">
        <v>41</v>
      </c>
      <c r="B42" t="s">
        <v>643</v>
      </c>
      <c r="C42" t="s">
        <v>76</v>
      </c>
    </row>
    <row r="43" spans="1:3">
      <c r="A43">
        <v>42</v>
      </c>
      <c r="B43" t="s">
        <v>644</v>
      </c>
      <c r="C43" t="s">
        <v>77</v>
      </c>
    </row>
    <row r="44" spans="1:3">
      <c r="A44">
        <v>43</v>
      </c>
      <c r="B44" t="s">
        <v>645</v>
      </c>
      <c r="C44" t="s">
        <v>78</v>
      </c>
    </row>
    <row r="45" spans="1:3">
      <c r="A45">
        <v>44</v>
      </c>
      <c r="B45" t="s">
        <v>646</v>
      </c>
      <c r="C45" t="s">
        <v>79</v>
      </c>
    </row>
    <row r="46" spans="1:3">
      <c r="A46">
        <v>45</v>
      </c>
      <c r="B46" t="s">
        <v>647</v>
      </c>
      <c r="C46" t="s">
        <v>80</v>
      </c>
    </row>
    <row r="47" spans="1:3">
      <c r="A47">
        <v>46</v>
      </c>
      <c r="B47" t="s">
        <v>648</v>
      </c>
      <c r="C47" t="s">
        <v>81</v>
      </c>
    </row>
    <row r="48" spans="1:3">
      <c r="A48">
        <v>47</v>
      </c>
      <c r="B48" t="s">
        <v>649</v>
      </c>
      <c r="C48" t="s">
        <v>82</v>
      </c>
    </row>
    <row r="49" spans="1:3">
      <c r="A49">
        <v>48</v>
      </c>
      <c r="B49" t="s">
        <v>603</v>
      </c>
      <c r="C49" t="s">
        <v>581</v>
      </c>
    </row>
    <row r="73" spans="1:3">
      <c r="A73">
        <v>42</v>
      </c>
      <c r="C73" t="s">
        <v>77</v>
      </c>
    </row>
    <row r="74" spans="1:3">
      <c r="A74">
        <v>43</v>
      </c>
      <c r="C74" t="s">
        <v>78</v>
      </c>
    </row>
    <row r="75" spans="1:3">
      <c r="A75">
        <v>44</v>
      </c>
      <c r="C75" t="s">
        <v>79</v>
      </c>
    </row>
    <row r="76" spans="1:3">
      <c r="A76">
        <v>45</v>
      </c>
      <c r="C76" t="s">
        <v>80</v>
      </c>
    </row>
    <row r="77" spans="1:3">
      <c r="A77">
        <v>46</v>
      </c>
      <c r="C77" t="s">
        <v>81</v>
      </c>
    </row>
    <row r="78" spans="1:3">
      <c r="A78">
        <v>47</v>
      </c>
      <c r="C78" t="s">
        <v>82</v>
      </c>
    </row>
  </sheetData>
  <phoneticPr fontId="6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P66527"/>
  <sheetViews>
    <sheetView topLeftCell="H2522" zoomScale="96" workbookViewId="0">
      <selection activeCell="N2552" sqref="N2552"/>
    </sheetView>
  </sheetViews>
  <sheetFormatPr defaultRowHeight="13.5"/>
  <cols>
    <col min="1" max="1" width="18.125" customWidth="1"/>
    <col min="2" max="2" width="17.125" customWidth="1"/>
    <col min="3" max="3" width="12.25" style="298" customWidth="1"/>
    <col min="4" max="4" width="18" customWidth="1"/>
    <col min="5" max="5" width="18.25" customWidth="1"/>
    <col min="6" max="6" width="9" style="298" customWidth="1"/>
    <col min="8" max="8" width="17.125" customWidth="1"/>
  </cols>
  <sheetData>
    <row r="1" spans="2:16">
      <c r="B1" s="268" t="s">
        <v>560</v>
      </c>
      <c r="C1" s="268" t="s">
        <v>559</v>
      </c>
      <c r="D1" s="268" t="s">
        <v>558</v>
      </c>
      <c r="E1" s="268" t="s">
        <v>557</v>
      </c>
      <c r="F1" s="268" t="s">
        <v>556</v>
      </c>
      <c r="G1" s="268" t="s">
        <v>650</v>
      </c>
      <c r="H1" s="295" t="s">
        <v>651</v>
      </c>
      <c r="J1" s="268" t="s">
        <v>2821</v>
      </c>
      <c r="O1" t="s">
        <v>4195</v>
      </c>
      <c r="P1" t="s">
        <v>4196</v>
      </c>
    </row>
    <row r="2" spans="2:16">
      <c r="B2" s="270" t="s">
        <v>497</v>
      </c>
      <c r="C2" s="297">
        <v>1</v>
      </c>
      <c r="D2" s="270" t="s">
        <v>702</v>
      </c>
      <c r="E2" s="268" t="s">
        <v>1215</v>
      </c>
      <c r="F2" s="268" t="s">
        <v>2414</v>
      </c>
      <c r="G2" s="352" t="s">
        <v>624</v>
      </c>
      <c r="H2" t="str">
        <f>VLOOKUP($G2,県名!$B$1:$C$49,2,FALSE)</f>
        <v>愛  知</v>
      </c>
      <c r="I2" t="str">
        <f>VLOOKUP(B2,学校名!$D$8:$F$64,3,FALSE)</f>
        <v>愛知教育大</v>
      </c>
      <c r="J2" t="str">
        <f>IF(VALUE(C2)&lt;2001,"男","女")</f>
        <v>男</v>
      </c>
      <c r="K2" t="s">
        <v>3227</v>
      </c>
      <c r="L2" t="s">
        <v>3228</v>
      </c>
      <c r="M2" t="str">
        <f>K2&amp;" "&amp;L2</f>
        <v>SAKAIRI Keiichi</v>
      </c>
      <c r="O2" t="s">
        <v>4197</v>
      </c>
      <c r="P2" t="s">
        <v>4198</v>
      </c>
    </row>
    <row r="3" spans="2:16">
      <c r="B3" s="270" t="s">
        <v>497</v>
      </c>
      <c r="C3" s="297">
        <v>2</v>
      </c>
      <c r="D3" s="270" t="s">
        <v>883</v>
      </c>
      <c r="E3" s="268" t="s">
        <v>1400</v>
      </c>
      <c r="F3" s="268" t="s">
        <v>2412</v>
      </c>
      <c r="G3" s="352" t="s">
        <v>624</v>
      </c>
      <c r="H3" t="str">
        <f>VLOOKUP($G3,県名!$B$1:$C$49,2,FALSE)</f>
        <v>愛  知</v>
      </c>
      <c r="I3" t="str">
        <f>VLOOKUP(B3,学校名!$D$8:$F$64,3,FALSE)</f>
        <v>愛知教育大</v>
      </c>
      <c r="J3" t="str">
        <f t="shared" ref="J3:J66" si="0">IF(VALUE(C3)&lt;2001,"男","女")</f>
        <v>男</v>
      </c>
      <c r="K3" t="s">
        <v>3229</v>
      </c>
      <c r="L3" t="s">
        <v>3230</v>
      </c>
      <c r="M3" t="str">
        <f t="shared" ref="M3:M66" si="1">K3&amp;" "&amp;L3</f>
        <v>NAKAMURA Fumiya</v>
      </c>
      <c r="O3" t="s">
        <v>4197</v>
      </c>
      <c r="P3" t="s">
        <v>4198</v>
      </c>
    </row>
    <row r="4" spans="2:16">
      <c r="B4" s="270" t="s">
        <v>497</v>
      </c>
      <c r="C4" s="297">
        <v>3</v>
      </c>
      <c r="D4" s="270" t="s">
        <v>2968</v>
      </c>
      <c r="E4" s="268" t="s">
        <v>1212</v>
      </c>
      <c r="F4" s="268" t="s">
        <v>1774</v>
      </c>
      <c r="G4" s="352" t="s">
        <v>624</v>
      </c>
      <c r="H4" t="str">
        <f>VLOOKUP($G4,県名!$B$1:$C$49,2,FALSE)</f>
        <v>愛  知</v>
      </c>
      <c r="I4" t="str">
        <f>VLOOKUP(B4,学校名!$D$8:$F$64,3,FALSE)</f>
        <v>愛知教育大</v>
      </c>
      <c r="J4" t="str">
        <f t="shared" si="0"/>
        <v>男</v>
      </c>
      <c r="K4" t="s">
        <v>3231</v>
      </c>
      <c r="L4" t="s">
        <v>3232</v>
      </c>
      <c r="M4" t="str">
        <f t="shared" si="1"/>
        <v>FUNAHASHI Yuya</v>
      </c>
      <c r="O4" t="s">
        <v>4197</v>
      </c>
      <c r="P4" t="s">
        <v>4198</v>
      </c>
    </row>
    <row r="5" spans="2:16">
      <c r="B5" s="270" t="s">
        <v>497</v>
      </c>
      <c r="C5" s="297">
        <v>4</v>
      </c>
      <c r="D5" s="270" t="s">
        <v>700</v>
      </c>
      <c r="E5" s="268" t="s">
        <v>1213</v>
      </c>
      <c r="F5" s="268" t="s">
        <v>1773</v>
      </c>
      <c r="G5" s="352" t="s">
        <v>624</v>
      </c>
      <c r="H5" t="str">
        <f>VLOOKUP($G5,県名!$B$1:$C$49,2,FALSE)</f>
        <v>愛  知</v>
      </c>
      <c r="I5" t="str">
        <f>VLOOKUP(B5,学校名!$D$8:$F$64,3,FALSE)</f>
        <v>愛知教育大</v>
      </c>
      <c r="J5" t="str">
        <f t="shared" si="0"/>
        <v>男</v>
      </c>
      <c r="K5" t="s">
        <v>3233</v>
      </c>
      <c r="L5" t="s">
        <v>3234</v>
      </c>
      <c r="M5" t="str">
        <f t="shared" si="1"/>
        <v>AZUMA Naoki</v>
      </c>
      <c r="O5" t="s">
        <v>4197</v>
      </c>
      <c r="P5" t="s">
        <v>4198</v>
      </c>
    </row>
    <row r="6" spans="2:16">
      <c r="B6" s="270" t="s">
        <v>497</v>
      </c>
      <c r="C6" s="297">
        <v>5</v>
      </c>
      <c r="D6" s="270" t="s">
        <v>701</v>
      </c>
      <c r="E6" s="268" t="s">
        <v>1214</v>
      </c>
      <c r="F6" s="268" t="s">
        <v>1773</v>
      </c>
      <c r="G6" s="352" t="s">
        <v>624</v>
      </c>
      <c r="H6" t="str">
        <f>VLOOKUP($G6,県名!$B$1:$C$49,2,FALSE)</f>
        <v>愛  知</v>
      </c>
      <c r="I6" t="str">
        <f>VLOOKUP(B6,学校名!$D$8:$F$64,3,FALSE)</f>
        <v>愛知教育大</v>
      </c>
      <c r="J6" t="str">
        <f t="shared" si="0"/>
        <v>男</v>
      </c>
      <c r="K6" t="s">
        <v>3235</v>
      </c>
      <c r="L6" t="s">
        <v>3236</v>
      </c>
      <c r="M6" t="str">
        <f t="shared" si="1"/>
        <v>NAKAYAMA Hijiri</v>
      </c>
      <c r="O6" t="s">
        <v>4197</v>
      </c>
      <c r="P6" t="s">
        <v>4198</v>
      </c>
    </row>
    <row r="7" spans="2:16">
      <c r="B7" s="270" t="s">
        <v>497</v>
      </c>
      <c r="C7" s="297">
        <v>6</v>
      </c>
      <c r="D7" s="270" t="s">
        <v>703</v>
      </c>
      <c r="E7" s="268" t="s">
        <v>1216</v>
      </c>
      <c r="F7" s="268" t="s">
        <v>1774</v>
      </c>
      <c r="G7" s="352" t="s">
        <v>624</v>
      </c>
      <c r="H7" t="str">
        <f>VLOOKUP($G7,県名!$B$1:$C$49,2,FALSE)</f>
        <v>愛  知</v>
      </c>
      <c r="I7" t="str">
        <f>VLOOKUP(B7,学校名!$D$8:$F$64,3,FALSE)</f>
        <v>愛知教育大</v>
      </c>
      <c r="J7" t="str">
        <f t="shared" si="0"/>
        <v>男</v>
      </c>
      <c r="K7" t="s">
        <v>3237</v>
      </c>
      <c r="L7" t="s">
        <v>3238</v>
      </c>
      <c r="M7" t="str">
        <f t="shared" si="1"/>
        <v>KONDO Masaya</v>
      </c>
      <c r="O7" t="s">
        <v>4197</v>
      </c>
      <c r="P7" t="s">
        <v>4198</v>
      </c>
    </row>
    <row r="8" spans="2:16">
      <c r="B8" s="270" t="s">
        <v>497</v>
      </c>
      <c r="C8" s="297">
        <v>7</v>
      </c>
      <c r="D8" s="270" t="s">
        <v>704</v>
      </c>
      <c r="E8" s="268" t="s">
        <v>1217</v>
      </c>
      <c r="F8" s="268" t="s">
        <v>1774</v>
      </c>
      <c r="G8" s="352" t="s">
        <v>624</v>
      </c>
      <c r="H8" t="str">
        <f>VLOOKUP($G8,県名!$B$1:$C$49,2,FALSE)</f>
        <v>愛  知</v>
      </c>
      <c r="I8" t="str">
        <f>VLOOKUP(B8,学校名!$D$8:$F$64,3,FALSE)</f>
        <v>愛知教育大</v>
      </c>
      <c r="J8" t="str">
        <f t="shared" si="0"/>
        <v>男</v>
      </c>
      <c r="K8" t="s">
        <v>3239</v>
      </c>
      <c r="L8" t="s">
        <v>3240</v>
      </c>
      <c r="M8" t="str">
        <f t="shared" si="1"/>
        <v>KIMURA Hayate</v>
      </c>
      <c r="O8" t="s">
        <v>4197</v>
      </c>
      <c r="P8" t="s">
        <v>4198</v>
      </c>
    </row>
    <row r="9" spans="2:16">
      <c r="B9" s="270" t="s">
        <v>497</v>
      </c>
      <c r="C9" s="297">
        <v>8</v>
      </c>
      <c r="D9" s="270" t="s">
        <v>705</v>
      </c>
      <c r="E9" s="268" t="s">
        <v>1218</v>
      </c>
      <c r="F9" s="268" t="s">
        <v>2415</v>
      </c>
      <c r="G9" s="352" t="s">
        <v>624</v>
      </c>
      <c r="H9" t="str">
        <f>VLOOKUP($G9,県名!$B$1:$C$49,2,FALSE)</f>
        <v>愛  知</v>
      </c>
      <c r="I9" t="str">
        <f>VLOOKUP(B9,学校名!$D$8:$F$64,3,FALSE)</f>
        <v>愛知教育大</v>
      </c>
      <c r="J9" t="str">
        <f t="shared" si="0"/>
        <v>男</v>
      </c>
      <c r="K9" t="s">
        <v>3241</v>
      </c>
      <c r="L9" t="s">
        <v>3242</v>
      </c>
      <c r="M9" t="str">
        <f t="shared" si="1"/>
        <v>MAKINO Keisuke</v>
      </c>
      <c r="O9" t="s">
        <v>4197</v>
      </c>
      <c r="P9" t="s">
        <v>4198</v>
      </c>
    </row>
    <row r="10" spans="2:16">
      <c r="B10" s="270" t="s">
        <v>497</v>
      </c>
      <c r="C10" s="297">
        <v>9</v>
      </c>
      <c r="D10" s="270" t="s">
        <v>706</v>
      </c>
      <c r="E10" s="268" t="s">
        <v>1219</v>
      </c>
      <c r="F10" s="268" t="s">
        <v>2414</v>
      </c>
      <c r="G10" s="352" t="s">
        <v>624</v>
      </c>
      <c r="H10" t="str">
        <f>VLOOKUP($G10,県名!$B$1:$C$49,2,FALSE)</f>
        <v>愛  知</v>
      </c>
      <c r="I10" t="str">
        <f>VLOOKUP(B10,学校名!$D$8:$F$64,3,FALSE)</f>
        <v>愛知教育大</v>
      </c>
      <c r="J10" t="str">
        <f t="shared" si="0"/>
        <v>男</v>
      </c>
      <c r="K10" t="s">
        <v>3243</v>
      </c>
      <c r="L10" t="s">
        <v>3244</v>
      </c>
      <c r="M10" t="str">
        <f t="shared" si="1"/>
        <v>HIGUCHI Tomokazu</v>
      </c>
      <c r="O10" t="s">
        <v>4197</v>
      </c>
      <c r="P10" t="s">
        <v>4198</v>
      </c>
    </row>
    <row r="11" spans="2:16">
      <c r="B11" s="270" t="s">
        <v>497</v>
      </c>
      <c r="C11" s="297">
        <v>10</v>
      </c>
      <c r="D11" s="270" t="s">
        <v>707</v>
      </c>
      <c r="E11" s="268" t="s">
        <v>1220</v>
      </c>
      <c r="F11" s="268" t="s">
        <v>2414</v>
      </c>
      <c r="G11" s="352" t="s">
        <v>624</v>
      </c>
      <c r="H11" t="str">
        <f>VLOOKUP($G11,県名!$B$1:$C$49,2,FALSE)</f>
        <v>愛  知</v>
      </c>
      <c r="I11" t="str">
        <f>VLOOKUP(B11,学校名!$D$8:$F$64,3,FALSE)</f>
        <v>愛知教育大</v>
      </c>
      <c r="J11" t="str">
        <f t="shared" si="0"/>
        <v>男</v>
      </c>
      <c r="K11" t="s">
        <v>3245</v>
      </c>
      <c r="L11" t="s">
        <v>3246</v>
      </c>
      <c r="M11" t="str">
        <f t="shared" si="1"/>
        <v>AMANO Tomoya</v>
      </c>
      <c r="O11" t="s">
        <v>4197</v>
      </c>
      <c r="P11" t="s">
        <v>4198</v>
      </c>
    </row>
    <row r="12" spans="2:16">
      <c r="B12" s="270" t="s">
        <v>497</v>
      </c>
      <c r="C12" s="297">
        <v>11</v>
      </c>
      <c r="D12" s="270" t="s">
        <v>708</v>
      </c>
      <c r="E12" s="268" t="s">
        <v>1221</v>
      </c>
      <c r="F12" s="268" t="s">
        <v>2414</v>
      </c>
      <c r="G12" s="352" t="s">
        <v>624</v>
      </c>
      <c r="H12" t="str">
        <f>VLOOKUP($G12,県名!$B$1:$C$49,2,FALSE)</f>
        <v>愛  知</v>
      </c>
      <c r="I12" t="str">
        <f>VLOOKUP(B12,学校名!$D$8:$F$64,3,FALSE)</f>
        <v>愛知教育大</v>
      </c>
      <c r="J12" t="str">
        <f t="shared" si="0"/>
        <v>男</v>
      </c>
      <c r="K12" t="s">
        <v>3247</v>
      </c>
      <c r="L12" t="s">
        <v>3248</v>
      </c>
      <c r="M12" t="str">
        <f t="shared" si="1"/>
        <v>TAKASU Shoi</v>
      </c>
      <c r="O12" t="s">
        <v>4197</v>
      </c>
      <c r="P12" t="s">
        <v>4198</v>
      </c>
    </row>
    <row r="13" spans="2:16">
      <c r="B13" s="270" t="s">
        <v>497</v>
      </c>
      <c r="C13" s="297">
        <v>12</v>
      </c>
      <c r="D13" s="270" t="s">
        <v>709</v>
      </c>
      <c r="E13" s="268" t="s">
        <v>1770</v>
      </c>
      <c r="F13" s="268" t="s">
        <v>2414</v>
      </c>
      <c r="G13" s="352" t="s">
        <v>624</v>
      </c>
      <c r="H13" t="str">
        <f>VLOOKUP($G13,県名!$B$1:$C$49,2,FALSE)</f>
        <v>愛  知</v>
      </c>
      <c r="I13" t="str">
        <f>VLOOKUP(B13,学校名!$D$8:$F$64,3,FALSE)</f>
        <v>愛知教育大</v>
      </c>
      <c r="J13" t="str">
        <f t="shared" si="0"/>
        <v>男</v>
      </c>
      <c r="K13" t="s">
        <v>3249</v>
      </c>
      <c r="L13" t="s">
        <v>3250</v>
      </c>
      <c r="M13" t="str">
        <f t="shared" si="1"/>
        <v>YAMADA Takayoshi</v>
      </c>
      <c r="O13" t="s">
        <v>4197</v>
      </c>
      <c r="P13" t="s">
        <v>4198</v>
      </c>
    </row>
    <row r="14" spans="2:16">
      <c r="B14" s="270" t="s">
        <v>497</v>
      </c>
      <c r="C14" s="297">
        <v>13</v>
      </c>
      <c r="D14" s="270" t="s">
        <v>710</v>
      </c>
      <c r="E14" s="268" t="s">
        <v>1222</v>
      </c>
      <c r="F14" s="268" t="s">
        <v>2415</v>
      </c>
      <c r="G14" s="352" t="s">
        <v>624</v>
      </c>
      <c r="H14" t="str">
        <f>VLOOKUP($G14,県名!$B$1:$C$49,2,FALSE)</f>
        <v>愛  知</v>
      </c>
      <c r="I14" t="str">
        <f>VLOOKUP(B14,学校名!$D$8:$F$64,3,FALSE)</f>
        <v>愛知教育大</v>
      </c>
      <c r="J14" t="str">
        <f t="shared" si="0"/>
        <v>男</v>
      </c>
      <c r="K14" t="s">
        <v>3251</v>
      </c>
      <c r="L14" t="s">
        <v>3252</v>
      </c>
      <c r="M14" t="str">
        <f t="shared" si="1"/>
        <v>NOMURA Ryutaro</v>
      </c>
      <c r="O14" t="s">
        <v>4197</v>
      </c>
      <c r="P14" t="s">
        <v>4198</v>
      </c>
    </row>
    <row r="15" spans="2:16">
      <c r="B15" s="270" t="s">
        <v>497</v>
      </c>
      <c r="C15" s="297">
        <v>14</v>
      </c>
      <c r="D15" s="270" t="s">
        <v>711</v>
      </c>
      <c r="E15" s="268" t="s">
        <v>1223</v>
      </c>
      <c r="F15" s="268" t="s">
        <v>2414</v>
      </c>
      <c r="G15" s="352" t="s">
        <v>624</v>
      </c>
      <c r="H15" t="str">
        <f>VLOOKUP($G15,県名!$B$1:$C$49,2,FALSE)</f>
        <v>愛  知</v>
      </c>
      <c r="I15" t="str">
        <f>VLOOKUP(B15,学校名!$D$8:$F$64,3,FALSE)</f>
        <v>愛知教育大</v>
      </c>
      <c r="J15" t="str">
        <f t="shared" si="0"/>
        <v>男</v>
      </c>
      <c r="K15" t="s">
        <v>3237</v>
      </c>
      <c r="L15" t="s">
        <v>3253</v>
      </c>
      <c r="M15" t="str">
        <f t="shared" si="1"/>
        <v>KONDO Yuki</v>
      </c>
      <c r="O15" t="s">
        <v>4197</v>
      </c>
      <c r="P15" t="s">
        <v>4198</v>
      </c>
    </row>
    <row r="16" spans="2:16">
      <c r="B16" s="270" t="s">
        <v>497</v>
      </c>
      <c r="C16" s="297">
        <v>15</v>
      </c>
      <c r="D16" s="270" t="s">
        <v>712</v>
      </c>
      <c r="E16" s="268" t="s">
        <v>1224</v>
      </c>
      <c r="F16" s="268" t="s">
        <v>2415</v>
      </c>
      <c r="G16" s="352" t="s">
        <v>624</v>
      </c>
      <c r="H16" t="str">
        <f>VLOOKUP($G16,県名!$B$1:$C$49,2,FALSE)</f>
        <v>愛  知</v>
      </c>
      <c r="I16" t="str">
        <f>VLOOKUP(B16,学校名!$D$8:$F$64,3,FALSE)</f>
        <v>愛知教育大</v>
      </c>
      <c r="J16" t="str">
        <f t="shared" si="0"/>
        <v>男</v>
      </c>
      <c r="K16" t="s">
        <v>3254</v>
      </c>
      <c r="L16" t="s">
        <v>3255</v>
      </c>
      <c r="M16" t="str">
        <f t="shared" si="1"/>
        <v>NAKAMOTO Yuta</v>
      </c>
      <c r="O16" t="s">
        <v>4197</v>
      </c>
      <c r="P16" t="s">
        <v>4198</v>
      </c>
    </row>
    <row r="17" spans="2:16">
      <c r="B17" s="270" t="s">
        <v>497</v>
      </c>
      <c r="C17" s="297">
        <v>16</v>
      </c>
      <c r="D17" s="270" t="s">
        <v>713</v>
      </c>
      <c r="E17" s="268" t="s">
        <v>1225</v>
      </c>
      <c r="F17" s="268" t="s">
        <v>2414</v>
      </c>
      <c r="G17" s="352" t="s">
        <v>624</v>
      </c>
      <c r="H17" t="str">
        <f>VLOOKUP($G17,県名!$B$1:$C$49,2,FALSE)</f>
        <v>愛  知</v>
      </c>
      <c r="I17" t="str">
        <f>VLOOKUP(B17,学校名!$D$8:$F$64,3,FALSE)</f>
        <v>愛知教育大</v>
      </c>
      <c r="J17" t="str">
        <f t="shared" si="0"/>
        <v>男</v>
      </c>
      <c r="K17" t="s">
        <v>3229</v>
      </c>
      <c r="L17" t="s">
        <v>3256</v>
      </c>
      <c r="M17" t="str">
        <f t="shared" si="1"/>
        <v>NAKAMURA Soshi</v>
      </c>
      <c r="O17" t="s">
        <v>4197</v>
      </c>
      <c r="P17" t="s">
        <v>4198</v>
      </c>
    </row>
    <row r="18" spans="2:16">
      <c r="B18" s="270" t="s">
        <v>497</v>
      </c>
      <c r="C18" s="297">
        <v>17</v>
      </c>
      <c r="D18" s="270" t="s">
        <v>714</v>
      </c>
      <c r="E18" s="268" t="s">
        <v>1226</v>
      </c>
      <c r="F18" s="268" t="s">
        <v>2414</v>
      </c>
      <c r="G18" s="352" t="s">
        <v>624</v>
      </c>
      <c r="H18" t="str">
        <f>VLOOKUP($G18,県名!$B$1:$C$49,2,FALSE)</f>
        <v>愛  知</v>
      </c>
      <c r="I18" t="str">
        <f>VLOOKUP(B18,学校名!$D$8:$F$64,3,FALSE)</f>
        <v>愛知教育大</v>
      </c>
      <c r="J18" t="str">
        <f t="shared" si="0"/>
        <v>男</v>
      </c>
      <c r="K18" t="s">
        <v>3257</v>
      </c>
      <c r="L18" t="s">
        <v>3242</v>
      </c>
      <c r="M18" t="str">
        <f t="shared" si="1"/>
        <v>HORIGUCHI Keisuke</v>
      </c>
      <c r="O18" t="s">
        <v>4197</v>
      </c>
      <c r="P18" t="s">
        <v>4198</v>
      </c>
    </row>
    <row r="19" spans="2:16">
      <c r="B19" s="270" t="s">
        <v>497</v>
      </c>
      <c r="C19" s="297">
        <v>18</v>
      </c>
      <c r="D19" s="270" t="s">
        <v>715</v>
      </c>
      <c r="E19" s="268" t="s">
        <v>1227</v>
      </c>
      <c r="F19" s="268" t="s">
        <v>2415</v>
      </c>
      <c r="G19" s="352" t="s">
        <v>630</v>
      </c>
      <c r="H19" t="str">
        <f>VLOOKUP($G19,県名!$B$1:$C$49,2,FALSE)</f>
        <v>兵　庫</v>
      </c>
      <c r="I19" t="str">
        <f>VLOOKUP(B19,学校名!$D$8:$F$64,3,FALSE)</f>
        <v>愛知教育大</v>
      </c>
      <c r="J19" t="str">
        <f t="shared" si="0"/>
        <v>男</v>
      </c>
      <c r="K19" t="s">
        <v>3258</v>
      </c>
      <c r="L19" t="s">
        <v>3253</v>
      </c>
      <c r="M19" t="str">
        <f t="shared" si="1"/>
        <v>YOSHIOKA Yuki</v>
      </c>
      <c r="O19" t="s">
        <v>4197</v>
      </c>
      <c r="P19" t="s">
        <v>4198</v>
      </c>
    </row>
    <row r="20" spans="2:16">
      <c r="B20" s="270" t="s">
        <v>497</v>
      </c>
      <c r="C20" s="297">
        <v>19</v>
      </c>
      <c r="D20" s="270" t="s">
        <v>716</v>
      </c>
      <c r="E20" s="268" t="s">
        <v>1228</v>
      </c>
      <c r="F20" s="268" t="s">
        <v>2414</v>
      </c>
      <c r="G20" s="352" t="s">
        <v>624</v>
      </c>
      <c r="H20" t="str">
        <f>VLOOKUP($G20,県名!$B$1:$C$49,2,FALSE)</f>
        <v>愛  知</v>
      </c>
      <c r="I20" t="str">
        <f>VLOOKUP(B20,学校名!$D$8:$F$64,3,FALSE)</f>
        <v>愛知教育大</v>
      </c>
      <c r="J20" t="str">
        <f t="shared" si="0"/>
        <v>男</v>
      </c>
      <c r="K20" t="s">
        <v>3259</v>
      </c>
      <c r="L20" t="s">
        <v>3260</v>
      </c>
      <c r="M20" t="str">
        <f t="shared" si="1"/>
        <v>MIHASHI Ryosuke</v>
      </c>
      <c r="O20" t="s">
        <v>4197</v>
      </c>
      <c r="P20" t="s">
        <v>4198</v>
      </c>
    </row>
    <row r="21" spans="2:16">
      <c r="B21" s="270" t="s">
        <v>497</v>
      </c>
      <c r="C21" s="297">
        <v>20</v>
      </c>
      <c r="D21" s="270" t="s">
        <v>717</v>
      </c>
      <c r="E21" s="268" t="s">
        <v>1229</v>
      </c>
      <c r="F21" s="268" t="s">
        <v>2414</v>
      </c>
      <c r="G21" s="352" t="s">
        <v>624</v>
      </c>
      <c r="H21" t="str">
        <f>VLOOKUP($G21,県名!$B$1:$C$49,2,FALSE)</f>
        <v>愛  知</v>
      </c>
      <c r="I21" t="str">
        <f>VLOOKUP(B21,学校名!$D$8:$F$64,3,FALSE)</f>
        <v>愛知教育大</v>
      </c>
      <c r="J21" t="str">
        <f t="shared" si="0"/>
        <v>男</v>
      </c>
      <c r="K21" t="s">
        <v>3261</v>
      </c>
      <c r="L21" t="s">
        <v>3262</v>
      </c>
      <c r="M21" t="str">
        <f t="shared" si="1"/>
        <v>MORISHITA Ryo</v>
      </c>
      <c r="O21" t="s">
        <v>4197</v>
      </c>
      <c r="P21" t="s">
        <v>4198</v>
      </c>
    </row>
    <row r="22" spans="2:16">
      <c r="B22" s="270" t="s">
        <v>497</v>
      </c>
      <c r="C22" s="297">
        <v>21</v>
      </c>
      <c r="D22" s="270" t="s">
        <v>718</v>
      </c>
      <c r="E22" s="268" t="s">
        <v>1230</v>
      </c>
      <c r="F22" s="268" t="s">
        <v>2414</v>
      </c>
      <c r="G22" s="352" t="s">
        <v>624</v>
      </c>
      <c r="H22" t="str">
        <f>VLOOKUP($G22,県名!$B$1:$C$49,2,FALSE)</f>
        <v>愛  知</v>
      </c>
      <c r="I22" t="str">
        <f>VLOOKUP(B22,学校名!$D$8:$F$64,3,FALSE)</f>
        <v>愛知教育大</v>
      </c>
      <c r="J22" t="str">
        <f t="shared" si="0"/>
        <v>男</v>
      </c>
      <c r="K22" t="s">
        <v>3263</v>
      </c>
      <c r="L22" t="s">
        <v>3264</v>
      </c>
      <c r="M22" t="str">
        <f t="shared" si="1"/>
        <v>FUKUNISHI Keita</v>
      </c>
      <c r="O22" t="s">
        <v>4197</v>
      </c>
      <c r="P22" t="s">
        <v>4198</v>
      </c>
    </row>
    <row r="23" spans="2:16">
      <c r="B23" s="270" t="s">
        <v>497</v>
      </c>
      <c r="C23" s="297">
        <v>22</v>
      </c>
      <c r="D23" s="270" t="s">
        <v>719</v>
      </c>
      <c r="E23" s="268" t="s">
        <v>1231</v>
      </c>
      <c r="F23" s="268" t="s">
        <v>2415</v>
      </c>
      <c r="G23" s="352" t="s">
        <v>617</v>
      </c>
      <c r="H23" t="str">
        <f>VLOOKUP($G23,県名!$B$1:$C$49,2,FALSE)</f>
        <v>山　梨</v>
      </c>
      <c r="I23" t="str">
        <f>VLOOKUP(B23,学校名!$D$8:$F$64,3,FALSE)</f>
        <v>愛知教育大</v>
      </c>
      <c r="J23" t="str">
        <f t="shared" si="0"/>
        <v>男</v>
      </c>
      <c r="K23" t="s">
        <v>3265</v>
      </c>
      <c r="L23" t="s">
        <v>3266</v>
      </c>
      <c r="M23" t="str">
        <f t="shared" si="1"/>
        <v>YAMAMOTO Takeshi</v>
      </c>
      <c r="O23" t="s">
        <v>4197</v>
      </c>
      <c r="P23" t="s">
        <v>4198</v>
      </c>
    </row>
    <row r="24" spans="2:16">
      <c r="B24" s="270" t="s">
        <v>497</v>
      </c>
      <c r="C24" s="297">
        <v>23</v>
      </c>
      <c r="D24" s="270" t="s">
        <v>720</v>
      </c>
      <c r="E24" s="268" t="s">
        <v>1232</v>
      </c>
      <c r="F24" s="268" t="s">
        <v>2415</v>
      </c>
      <c r="G24" s="352" t="s">
        <v>624</v>
      </c>
      <c r="H24" t="str">
        <f>VLOOKUP($G24,県名!$B$1:$C$49,2,FALSE)</f>
        <v>愛  知</v>
      </c>
      <c r="I24" t="str">
        <f>VLOOKUP(B24,学校名!$D$8:$F$64,3,FALSE)</f>
        <v>愛知教育大</v>
      </c>
      <c r="J24" t="str">
        <f t="shared" si="0"/>
        <v>男</v>
      </c>
      <c r="K24" t="s">
        <v>3267</v>
      </c>
      <c r="L24" t="s">
        <v>3268</v>
      </c>
      <c r="M24" t="str">
        <f t="shared" si="1"/>
        <v>SAWAI Keishi</v>
      </c>
      <c r="O24" t="s">
        <v>4197</v>
      </c>
      <c r="P24" t="s">
        <v>4198</v>
      </c>
    </row>
    <row r="25" spans="2:16">
      <c r="B25" s="270" t="s">
        <v>497</v>
      </c>
      <c r="C25" s="297">
        <v>24</v>
      </c>
      <c r="D25" s="270" t="s">
        <v>721</v>
      </c>
      <c r="E25" s="268" t="s">
        <v>1233</v>
      </c>
      <c r="F25" s="268" t="s">
        <v>2415</v>
      </c>
      <c r="G25" s="352" t="s">
        <v>624</v>
      </c>
      <c r="H25" t="str">
        <f>VLOOKUP($G25,県名!$B$1:$C$49,2,FALSE)</f>
        <v>愛  知</v>
      </c>
      <c r="I25" t="str">
        <f>VLOOKUP(B25,学校名!$D$8:$F$64,3,FALSE)</f>
        <v>愛知教育大</v>
      </c>
      <c r="J25" t="str">
        <f t="shared" si="0"/>
        <v>男</v>
      </c>
      <c r="K25" t="s">
        <v>3233</v>
      </c>
      <c r="L25" t="s">
        <v>3269</v>
      </c>
      <c r="M25" t="str">
        <f t="shared" si="1"/>
        <v>AZUMA Daikichi</v>
      </c>
      <c r="O25" t="s">
        <v>4197</v>
      </c>
      <c r="P25" t="s">
        <v>4198</v>
      </c>
    </row>
    <row r="26" spans="2:16">
      <c r="B26" s="270" t="s">
        <v>497</v>
      </c>
      <c r="C26" s="297">
        <v>25</v>
      </c>
      <c r="D26" s="270" t="s">
        <v>722</v>
      </c>
      <c r="E26" s="268" t="s">
        <v>1234</v>
      </c>
      <c r="F26" s="268" t="s">
        <v>2415</v>
      </c>
      <c r="G26" s="352" t="s">
        <v>638</v>
      </c>
      <c r="H26" t="str">
        <f>VLOOKUP($G26,県名!$B$1:$C$49,2,FALSE)</f>
        <v>徳  島</v>
      </c>
      <c r="I26" t="str">
        <f>VLOOKUP(B26,学校名!$D$8:$F$64,3,FALSE)</f>
        <v>愛知教育大</v>
      </c>
      <c r="J26" t="str">
        <f t="shared" si="0"/>
        <v>男</v>
      </c>
      <c r="K26" t="s">
        <v>3270</v>
      </c>
      <c r="L26" t="s">
        <v>3253</v>
      </c>
      <c r="M26" t="str">
        <f t="shared" si="1"/>
        <v>MISU Yuki</v>
      </c>
      <c r="O26" t="s">
        <v>4197</v>
      </c>
      <c r="P26" t="s">
        <v>4198</v>
      </c>
    </row>
    <row r="27" spans="2:16">
      <c r="B27" s="270" t="s">
        <v>497</v>
      </c>
      <c r="C27" s="297">
        <v>26</v>
      </c>
      <c r="D27" s="270" t="s">
        <v>723</v>
      </c>
      <c r="E27" s="268" t="s">
        <v>1235</v>
      </c>
      <c r="F27" s="268" t="s">
        <v>2415</v>
      </c>
      <c r="G27" s="352" t="s">
        <v>624</v>
      </c>
      <c r="H27" t="str">
        <f>VLOOKUP($G27,県名!$B$1:$C$49,2,FALSE)</f>
        <v>愛  知</v>
      </c>
      <c r="I27" t="str">
        <f>VLOOKUP(B27,学校名!$D$8:$F$64,3,FALSE)</f>
        <v>愛知教育大</v>
      </c>
      <c r="J27" t="str">
        <f t="shared" si="0"/>
        <v>男</v>
      </c>
      <c r="K27" t="s">
        <v>3271</v>
      </c>
      <c r="L27" t="s">
        <v>3272</v>
      </c>
      <c r="M27" t="str">
        <f t="shared" si="1"/>
        <v>MATSUSHITA Riku</v>
      </c>
      <c r="O27" t="s">
        <v>4197</v>
      </c>
      <c r="P27" t="s">
        <v>4198</v>
      </c>
    </row>
    <row r="28" spans="2:16">
      <c r="B28" s="270" t="s">
        <v>497</v>
      </c>
      <c r="C28" s="297">
        <v>27</v>
      </c>
      <c r="D28" s="270" t="s">
        <v>724</v>
      </c>
      <c r="E28" s="268" t="s">
        <v>1236</v>
      </c>
      <c r="F28" s="268" t="s">
        <v>2415</v>
      </c>
      <c r="G28" s="352" t="s">
        <v>624</v>
      </c>
      <c r="H28" t="str">
        <f>VLOOKUP($G28,県名!$B$1:$C$49,2,FALSE)</f>
        <v>愛  知</v>
      </c>
      <c r="I28" t="str">
        <f>VLOOKUP(B28,学校名!$D$8:$F$64,3,FALSE)</f>
        <v>愛知教育大</v>
      </c>
      <c r="J28" t="str">
        <f t="shared" si="0"/>
        <v>男</v>
      </c>
      <c r="K28" t="s">
        <v>3249</v>
      </c>
      <c r="L28" t="s">
        <v>3273</v>
      </c>
      <c r="M28" t="str">
        <f t="shared" si="1"/>
        <v>YAMADA Syoma</v>
      </c>
      <c r="O28" t="s">
        <v>4197</v>
      </c>
      <c r="P28" t="s">
        <v>4198</v>
      </c>
    </row>
    <row r="29" spans="2:16">
      <c r="B29" s="270" t="s">
        <v>497</v>
      </c>
      <c r="C29" s="297">
        <v>28</v>
      </c>
      <c r="D29" s="270" t="s">
        <v>725</v>
      </c>
      <c r="E29" s="268" t="s">
        <v>1237</v>
      </c>
      <c r="F29" s="268" t="s">
        <v>2415</v>
      </c>
      <c r="G29" s="352" t="s">
        <v>624</v>
      </c>
      <c r="H29" t="str">
        <f>VLOOKUP($G29,県名!$B$1:$C$49,2,FALSE)</f>
        <v>愛  知</v>
      </c>
      <c r="I29" t="str">
        <f>VLOOKUP(B29,学校名!$D$8:$F$64,3,FALSE)</f>
        <v>愛知教育大</v>
      </c>
      <c r="J29" t="str">
        <f t="shared" si="0"/>
        <v>男</v>
      </c>
      <c r="K29" t="s">
        <v>3249</v>
      </c>
      <c r="L29" t="s">
        <v>3274</v>
      </c>
      <c r="M29" t="str">
        <f t="shared" si="1"/>
        <v>YAMADA Yusuke</v>
      </c>
      <c r="O29" t="s">
        <v>4197</v>
      </c>
      <c r="P29" t="s">
        <v>4198</v>
      </c>
    </row>
    <row r="30" spans="2:16">
      <c r="B30" s="270" t="s">
        <v>497</v>
      </c>
      <c r="C30" s="297">
        <v>29</v>
      </c>
      <c r="D30" s="270" t="s">
        <v>726</v>
      </c>
      <c r="E30" s="268" t="s">
        <v>1238</v>
      </c>
      <c r="F30" s="268" t="s">
        <v>2415</v>
      </c>
      <c r="G30" s="352" t="s">
        <v>624</v>
      </c>
      <c r="H30" t="str">
        <f>VLOOKUP($G30,県名!$B$1:$C$49,2,FALSE)</f>
        <v>愛  知</v>
      </c>
      <c r="I30" t="str">
        <f>VLOOKUP(B30,学校名!$D$8:$F$64,3,FALSE)</f>
        <v>愛知教育大</v>
      </c>
      <c r="J30" t="str">
        <f t="shared" si="0"/>
        <v>男</v>
      </c>
      <c r="K30" t="s">
        <v>3275</v>
      </c>
      <c r="L30" t="s">
        <v>3276</v>
      </c>
      <c r="M30" t="str">
        <f t="shared" si="1"/>
        <v>NISHIYAMA Koki</v>
      </c>
      <c r="O30" t="s">
        <v>4197</v>
      </c>
      <c r="P30" t="s">
        <v>4198</v>
      </c>
    </row>
    <row r="31" spans="2:16">
      <c r="B31" s="270" t="s">
        <v>497</v>
      </c>
      <c r="C31" s="297">
        <v>30</v>
      </c>
      <c r="D31" s="270" t="s">
        <v>2637</v>
      </c>
      <c r="E31" s="268" t="s">
        <v>2683</v>
      </c>
      <c r="F31" s="268" t="s">
        <v>2412</v>
      </c>
      <c r="G31" s="352" t="s">
        <v>624</v>
      </c>
      <c r="H31" t="str">
        <f>VLOOKUP($G31,県名!$B$1:$C$49,2,FALSE)</f>
        <v>愛  知</v>
      </c>
      <c r="I31" t="str">
        <f>VLOOKUP(B31,学校名!$D$8:$F$64,3,FALSE)</f>
        <v>愛知教育大</v>
      </c>
      <c r="J31" t="str">
        <f t="shared" si="0"/>
        <v>男</v>
      </c>
      <c r="K31" t="s">
        <v>3277</v>
      </c>
      <c r="L31" t="s">
        <v>3278</v>
      </c>
      <c r="M31" t="str">
        <f t="shared" si="1"/>
        <v>OIDA Shin</v>
      </c>
      <c r="O31" t="s">
        <v>4197</v>
      </c>
      <c r="P31" t="s">
        <v>4198</v>
      </c>
    </row>
    <row r="32" spans="2:16">
      <c r="B32" s="270" t="s">
        <v>497</v>
      </c>
      <c r="C32" s="297">
        <v>31</v>
      </c>
      <c r="D32" s="270" t="s">
        <v>727</v>
      </c>
      <c r="E32" s="268" t="s">
        <v>1239</v>
      </c>
      <c r="F32" s="268" t="s">
        <v>2412</v>
      </c>
      <c r="G32" s="352" t="s">
        <v>624</v>
      </c>
      <c r="H32" t="str">
        <f>VLOOKUP($G32,県名!$B$1:$C$49,2,FALSE)</f>
        <v>愛  知</v>
      </c>
      <c r="I32" t="str">
        <f>VLOOKUP(B32,学校名!$D$8:$F$64,3,FALSE)</f>
        <v>愛知教育大</v>
      </c>
      <c r="J32" t="str">
        <f t="shared" si="0"/>
        <v>男</v>
      </c>
      <c r="K32" t="s">
        <v>3279</v>
      </c>
      <c r="L32" t="s">
        <v>3280</v>
      </c>
      <c r="M32" t="str">
        <f t="shared" si="1"/>
        <v>OCHIAI Atsunori</v>
      </c>
      <c r="O32" t="s">
        <v>4197</v>
      </c>
      <c r="P32" t="s">
        <v>4198</v>
      </c>
    </row>
    <row r="33" spans="2:16">
      <c r="B33" s="270" t="s">
        <v>497</v>
      </c>
      <c r="C33" s="297">
        <v>32</v>
      </c>
      <c r="D33" s="270" t="s">
        <v>2638</v>
      </c>
      <c r="E33" s="268" t="s">
        <v>2684</v>
      </c>
      <c r="F33" s="268" t="s">
        <v>2412</v>
      </c>
      <c r="G33" s="352" t="s">
        <v>623</v>
      </c>
      <c r="H33" t="str">
        <f>VLOOKUP($G33,県名!$B$1:$C$49,2,FALSE)</f>
        <v>静  岡</v>
      </c>
      <c r="I33" t="str">
        <f>VLOOKUP(B33,学校名!$D$8:$F$64,3,FALSE)</f>
        <v>愛知教育大</v>
      </c>
      <c r="J33" t="str">
        <f t="shared" si="0"/>
        <v>男</v>
      </c>
      <c r="K33" t="s">
        <v>3281</v>
      </c>
      <c r="L33" t="s">
        <v>3282</v>
      </c>
      <c r="M33" t="str">
        <f t="shared" si="1"/>
        <v>OGUSU Takaki</v>
      </c>
      <c r="O33" t="s">
        <v>4197</v>
      </c>
      <c r="P33" t="s">
        <v>4198</v>
      </c>
    </row>
    <row r="34" spans="2:16">
      <c r="B34" s="270" t="s">
        <v>497</v>
      </c>
      <c r="C34" s="297">
        <v>33</v>
      </c>
      <c r="D34" s="270" t="s">
        <v>2639</v>
      </c>
      <c r="E34" s="268" t="s">
        <v>2685</v>
      </c>
      <c r="F34" s="268" t="s">
        <v>2412</v>
      </c>
      <c r="G34" s="352" t="s">
        <v>624</v>
      </c>
      <c r="H34" t="str">
        <f>VLOOKUP($G34,県名!$B$1:$C$49,2,FALSE)</f>
        <v>愛  知</v>
      </c>
      <c r="I34" t="str">
        <f>VLOOKUP(B34,学校名!$D$8:$F$64,3,FALSE)</f>
        <v>愛知教育大</v>
      </c>
      <c r="J34" t="str">
        <f t="shared" si="0"/>
        <v>男</v>
      </c>
      <c r="K34" t="s">
        <v>3283</v>
      </c>
      <c r="L34" t="s">
        <v>3284</v>
      </c>
      <c r="M34" t="str">
        <f t="shared" si="1"/>
        <v>HAYASHI Naofumi</v>
      </c>
      <c r="O34" t="s">
        <v>4197</v>
      </c>
      <c r="P34" t="s">
        <v>4198</v>
      </c>
    </row>
    <row r="35" spans="2:16">
      <c r="B35" s="270" t="s">
        <v>497</v>
      </c>
      <c r="C35" s="297">
        <v>34</v>
      </c>
      <c r="D35" s="270" t="s">
        <v>2969</v>
      </c>
      <c r="E35" s="268" t="s">
        <v>2529</v>
      </c>
      <c r="F35" s="268" t="s">
        <v>2412</v>
      </c>
      <c r="G35" s="352" t="s">
        <v>624</v>
      </c>
      <c r="H35" t="str">
        <f>VLOOKUP($G35,県名!$B$1:$C$49,2,FALSE)</f>
        <v>愛  知</v>
      </c>
      <c r="I35" t="str">
        <f>VLOOKUP(B35,学校名!$D$8:$F$64,3,FALSE)</f>
        <v>愛知教育大</v>
      </c>
      <c r="J35" t="str">
        <f t="shared" si="0"/>
        <v>男</v>
      </c>
      <c r="K35" t="s">
        <v>3285</v>
      </c>
      <c r="L35" t="s">
        <v>3286</v>
      </c>
      <c r="M35" t="str">
        <f t="shared" si="1"/>
        <v>SUZUKI Yasuhito</v>
      </c>
      <c r="O35" t="s">
        <v>4197</v>
      </c>
      <c r="P35" t="s">
        <v>4198</v>
      </c>
    </row>
    <row r="36" spans="2:16">
      <c r="B36" s="270" t="s">
        <v>497</v>
      </c>
      <c r="C36" s="297">
        <v>35</v>
      </c>
      <c r="D36" s="270" t="s">
        <v>2640</v>
      </c>
      <c r="E36" s="268" t="s">
        <v>2686</v>
      </c>
      <c r="F36" s="268" t="s">
        <v>2412</v>
      </c>
      <c r="G36" s="352" t="s">
        <v>624</v>
      </c>
      <c r="H36" t="str">
        <f>VLOOKUP($G36,県名!$B$1:$C$49,2,FALSE)</f>
        <v>愛  知</v>
      </c>
      <c r="I36" t="str">
        <f>VLOOKUP(B36,学校名!$D$8:$F$64,3,FALSE)</f>
        <v>愛知教育大</v>
      </c>
      <c r="J36" t="str">
        <f t="shared" si="0"/>
        <v>男</v>
      </c>
      <c r="K36" t="s">
        <v>3287</v>
      </c>
      <c r="L36" t="s">
        <v>3288</v>
      </c>
      <c r="M36" t="str">
        <f t="shared" si="1"/>
        <v>HARA Atsuya</v>
      </c>
      <c r="O36" t="s">
        <v>4197</v>
      </c>
      <c r="P36" t="s">
        <v>4198</v>
      </c>
    </row>
    <row r="37" spans="2:16">
      <c r="B37" s="270" t="s">
        <v>497</v>
      </c>
      <c r="C37" s="297">
        <v>36</v>
      </c>
      <c r="D37" s="270" t="s">
        <v>2970</v>
      </c>
      <c r="E37" s="268" t="s">
        <v>3109</v>
      </c>
      <c r="F37" s="268" t="s">
        <v>2416</v>
      </c>
      <c r="G37" s="352" t="s">
        <v>624</v>
      </c>
      <c r="H37" t="str">
        <f>VLOOKUP($G37,県名!$B$1:$C$49,2,FALSE)</f>
        <v>愛  知</v>
      </c>
      <c r="I37" t="str">
        <f>VLOOKUP(B37,学校名!$D$8:$F$64,3,FALSE)</f>
        <v>愛知教育大</v>
      </c>
      <c r="J37" t="str">
        <f t="shared" si="0"/>
        <v>男</v>
      </c>
      <c r="K37" t="s">
        <v>3289</v>
      </c>
      <c r="L37" t="s">
        <v>3290</v>
      </c>
      <c r="M37" t="str">
        <f t="shared" si="1"/>
        <v>KOBAYASHI Kanta</v>
      </c>
      <c r="O37" t="s">
        <v>4197</v>
      </c>
      <c r="P37" t="s">
        <v>4198</v>
      </c>
    </row>
    <row r="38" spans="2:16">
      <c r="B38" s="270" t="s">
        <v>495</v>
      </c>
      <c r="C38" s="297">
        <v>37</v>
      </c>
      <c r="D38" s="270" t="s">
        <v>2643</v>
      </c>
      <c r="E38" s="268" t="s">
        <v>2689</v>
      </c>
      <c r="F38" s="268" t="s">
        <v>2412</v>
      </c>
      <c r="G38" s="352" t="s">
        <v>624</v>
      </c>
      <c r="H38" t="str">
        <f>VLOOKUP($G38,県名!$B$1:$C$49,2,FALSE)</f>
        <v>愛  知</v>
      </c>
      <c r="I38" t="str">
        <f>VLOOKUP(B38,学校名!$D$8:$F$64,3,FALSE)</f>
        <v>愛知医科大</v>
      </c>
      <c r="J38" t="str">
        <f t="shared" si="0"/>
        <v>男</v>
      </c>
      <c r="K38" t="s">
        <v>3291</v>
      </c>
      <c r="L38" t="s">
        <v>3292</v>
      </c>
      <c r="M38" t="str">
        <f t="shared" si="1"/>
        <v>KAKIMOTO Takuma</v>
      </c>
      <c r="O38" t="s">
        <v>4197</v>
      </c>
      <c r="P38" t="s">
        <v>4198</v>
      </c>
    </row>
    <row r="39" spans="2:16">
      <c r="B39" s="270" t="s">
        <v>495</v>
      </c>
      <c r="C39" s="297">
        <v>38</v>
      </c>
      <c r="D39" s="270" t="s">
        <v>2641</v>
      </c>
      <c r="E39" s="268" t="s">
        <v>2687</v>
      </c>
      <c r="F39" s="268" t="s">
        <v>2412</v>
      </c>
      <c r="G39" s="352" t="s">
        <v>624</v>
      </c>
      <c r="H39" t="str">
        <f>VLOOKUP($G39,県名!$B$1:$C$49,2,FALSE)</f>
        <v>愛  知</v>
      </c>
      <c r="I39" t="str">
        <f>VLOOKUP(B39,学校名!$D$8:$F$64,3,FALSE)</f>
        <v>愛知医科大</v>
      </c>
      <c r="J39" t="str">
        <f t="shared" si="0"/>
        <v>男</v>
      </c>
      <c r="K39" t="s">
        <v>3293</v>
      </c>
      <c r="L39" t="s">
        <v>3294</v>
      </c>
      <c r="M39" t="str">
        <f t="shared" si="1"/>
        <v>FUJIMOTO Syuhei</v>
      </c>
      <c r="O39" t="s">
        <v>4197</v>
      </c>
      <c r="P39" t="s">
        <v>4198</v>
      </c>
    </row>
    <row r="40" spans="2:16">
      <c r="B40" s="270" t="s">
        <v>495</v>
      </c>
      <c r="C40" s="297">
        <v>39</v>
      </c>
      <c r="D40" s="270" t="s">
        <v>2642</v>
      </c>
      <c r="E40" s="268" t="s">
        <v>2688</v>
      </c>
      <c r="F40" s="268" t="s">
        <v>2412</v>
      </c>
      <c r="G40" s="352" t="s">
        <v>624</v>
      </c>
      <c r="H40" t="str">
        <f>VLOOKUP($G40,県名!$B$1:$C$49,2,FALSE)</f>
        <v>愛  知</v>
      </c>
      <c r="I40" t="str">
        <f>VLOOKUP(B40,学校名!$D$8:$F$64,3,FALSE)</f>
        <v>愛知医科大</v>
      </c>
      <c r="J40" t="str">
        <f t="shared" si="0"/>
        <v>男</v>
      </c>
      <c r="K40" t="s">
        <v>3295</v>
      </c>
      <c r="L40" t="s">
        <v>3255</v>
      </c>
      <c r="M40" t="str">
        <f t="shared" si="1"/>
        <v>MICHINAKA Yuta</v>
      </c>
      <c r="O40" t="s">
        <v>4197</v>
      </c>
      <c r="P40" t="s">
        <v>4198</v>
      </c>
    </row>
    <row r="41" spans="2:16">
      <c r="B41" s="270" t="s">
        <v>495</v>
      </c>
      <c r="C41" s="297">
        <v>40</v>
      </c>
      <c r="D41" s="270" t="s">
        <v>2335</v>
      </c>
      <c r="E41" s="268" t="s">
        <v>2371</v>
      </c>
      <c r="F41" s="268" t="s">
        <v>2415</v>
      </c>
      <c r="G41" s="352" t="s">
        <v>624</v>
      </c>
      <c r="H41" t="str">
        <f>VLOOKUP($G41,県名!$B$1:$C$49,2,FALSE)</f>
        <v>愛  知</v>
      </c>
      <c r="I41" t="str">
        <f>VLOOKUP(B41,学校名!$D$8:$F$64,3,FALSE)</f>
        <v>愛知医科大</v>
      </c>
      <c r="J41" t="str">
        <f t="shared" si="0"/>
        <v>男</v>
      </c>
      <c r="K41" t="s">
        <v>3296</v>
      </c>
      <c r="L41" t="s">
        <v>3234</v>
      </c>
      <c r="M41" t="str">
        <f t="shared" si="1"/>
        <v>TAKEDA Naoki</v>
      </c>
      <c r="O41" t="s">
        <v>4197</v>
      </c>
      <c r="P41" t="s">
        <v>4198</v>
      </c>
    </row>
    <row r="42" spans="2:16">
      <c r="B42" s="270" t="s">
        <v>495</v>
      </c>
      <c r="C42" s="297">
        <v>41</v>
      </c>
      <c r="D42" s="270" t="s">
        <v>744</v>
      </c>
      <c r="E42" s="268" t="s">
        <v>1257</v>
      </c>
      <c r="F42" s="268" t="s">
        <v>2415</v>
      </c>
      <c r="G42" s="352" t="s">
        <v>624</v>
      </c>
      <c r="H42" t="str">
        <f>VLOOKUP($G42,県名!$B$1:$C$49,2,FALSE)</f>
        <v>愛  知</v>
      </c>
      <c r="I42" t="str">
        <f>VLOOKUP(B42,学校名!$D$8:$F$64,3,FALSE)</f>
        <v>愛知医科大</v>
      </c>
      <c r="J42" t="str">
        <f t="shared" si="0"/>
        <v>男</v>
      </c>
      <c r="K42" t="s">
        <v>3297</v>
      </c>
      <c r="L42" t="s">
        <v>3298</v>
      </c>
      <c r="M42" t="str">
        <f t="shared" si="1"/>
        <v>FUJISAWA Kennichi</v>
      </c>
      <c r="O42" t="s">
        <v>4197</v>
      </c>
      <c r="P42" t="s">
        <v>4198</v>
      </c>
    </row>
    <row r="43" spans="2:16">
      <c r="B43" s="270" t="s">
        <v>495</v>
      </c>
      <c r="C43" s="297">
        <v>42</v>
      </c>
      <c r="D43" s="270" t="s">
        <v>742</v>
      </c>
      <c r="E43" s="268" t="s">
        <v>1255</v>
      </c>
      <c r="F43" s="268" t="s">
        <v>2413</v>
      </c>
      <c r="G43" s="352" t="s">
        <v>624</v>
      </c>
      <c r="H43" t="str">
        <f>VLOOKUP($G43,県名!$B$1:$C$49,2,FALSE)</f>
        <v>愛  知</v>
      </c>
      <c r="I43" t="str">
        <f>VLOOKUP(B43,学校名!$D$8:$F$64,3,FALSE)</f>
        <v>愛知医科大</v>
      </c>
      <c r="J43" t="str">
        <f t="shared" si="0"/>
        <v>男</v>
      </c>
      <c r="K43" t="s">
        <v>3299</v>
      </c>
      <c r="L43" t="s">
        <v>3300</v>
      </c>
      <c r="M43" t="str">
        <f t="shared" si="1"/>
        <v>OISHI Hiroyuki</v>
      </c>
      <c r="O43" t="s">
        <v>4197</v>
      </c>
      <c r="P43" t="s">
        <v>4198</v>
      </c>
    </row>
    <row r="44" spans="2:16">
      <c r="B44" s="270" t="s">
        <v>495</v>
      </c>
      <c r="C44" s="297">
        <v>43</v>
      </c>
      <c r="D44" s="270" t="s">
        <v>2339</v>
      </c>
      <c r="E44" s="268" t="s">
        <v>2375</v>
      </c>
      <c r="F44" s="268" t="s">
        <v>2413</v>
      </c>
      <c r="G44" s="352" t="s">
        <v>624</v>
      </c>
      <c r="H44" t="str">
        <f>VLOOKUP($G44,県名!$B$1:$C$49,2,FALSE)</f>
        <v>愛  知</v>
      </c>
      <c r="I44" t="str">
        <f>VLOOKUP(B44,学校名!$D$8:$F$64,3,FALSE)</f>
        <v>愛知医科大</v>
      </c>
      <c r="J44" t="str">
        <f t="shared" si="0"/>
        <v>男</v>
      </c>
      <c r="K44" t="s">
        <v>3301</v>
      </c>
      <c r="L44" t="s">
        <v>3302</v>
      </c>
      <c r="M44" t="str">
        <f t="shared" si="1"/>
        <v>KAWABE Kento</v>
      </c>
      <c r="O44" t="s">
        <v>4197</v>
      </c>
      <c r="P44" t="s">
        <v>4198</v>
      </c>
    </row>
    <row r="45" spans="2:16">
      <c r="B45" s="270" t="s">
        <v>495</v>
      </c>
      <c r="C45" s="297">
        <v>44</v>
      </c>
      <c r="D45" s="270" t="s">
        <v>2337</v>
      </c>
      <c r="E45" s="268" t="s">
        <v>2373</v>
      </c>
      <c r="F45" s="268" t="s">
        <v>2413</v>
      </c>
      <c r="G45" s="352" t="s">
        <v>624</v>
      </c>
      <c r="H45" t="str">
        <f>VLOOKUP($G45,県名!$B$1:$C$49,2,FALSE)</f>
        <v>愛  知</v>
      </c>
      <c r="I45" t="str">
        <f>VLOOKUP(B45,学校名!$D$8:$F$64,3,FALSE)</f>
        <v>愛知医科大</v>
      </c>
      <c r="J45" t="str">
        <f t="shared" si="0"/>
        <v>男</v>
      </c>
      <c r="K45" t="s">
        <v>3303</v>
      </c>
      <c r="L45" t="s">
        <v>3304</v>
      </c>
      <c r="M45" t="str">
        <f t="shared" si="1"/>
        <v>KITSUKI Taisei</v>
      </c>
      <c r="O45" t="s">
        <v>4197</v>
      </c>
      <c r="P45" t="s">
        <v>4198</v>
      </c>
    </row>
    <row r="46" spans="2:16">
      <c r="B46" s="270" t="s">
        <v>495</v>
      </c>
      <c r="C46" s="297">
        <v>45</v>
      </c>
      <c r="D46" s="270" t="s">
        <v>2338</v>
      </c>
      <c r="E46" s="268" t="s">
        <v>2374</v>
      </c>
      <c r="F46" s="268" t="s">
        <v>2411</v>
      </c>
      <c r="G46" s="352" t="s">
        <v>624</v>
      </c>
      <c r="H46" t="str">
        <f>VLOOKUP($G46,県名!$B$1:$C$49,2,FALSE)</f>
        <v>愛  知</v>
      </c>
      <c r="I46" t="str">
        <f>VLOOKUP(B46,学校名!$D$8:$F$64,3,FALSE)</f>
        <v>愛知医科大</v>
      </c>
      <c r="J46" t="str">
        <f t="shared" si="0"/>
        <v>男</v>
      </c>
      <c r="K46" t="s">
        <v>3305</v>
      </c>
      <c r="L46" t="s">
        <v>3306</v>
      </c>
      <c r="M46" t="str">
        <f t="shared" si="1"/>
        <v>ISHII Hirokazu</v>
      </c>
      <c r="O46" t="s">
        <v>4197</v>
      </c>
      <c r="P46" t="s">
        <v>4198</v>
      </c>
    </row>
    <row r="47" spans="2:16">
      <c r="B47" s="270" t="s">
        <v>495</v>
      </c>
      <c r="C47" s="297">
        <v>46</v>
      </c>
      <c r="D47" s="270" t="s">
        <v>743</v>
      </c>
      <c r="E47" s="268" t="s">
        <v>1256</v>
      </c>
      <c r="F47" s="268" t="s">
        <v>2411</v>
      </c>
      <c r="G47" s="352" t="s">
        <v>624</v>
      </c>
      <c r="H47" t="str">
        <f>VLOOKUP($G47,県名!$B$1:$C$49,2,FALSE)</f>
        <v>愛  知</v>
      </c>
      <c r="I47" t="str">
        <f>VLOOKUP(B47,学校名!$D$8:$F$64,3,FALSE)</f>
        <v>愛知医科大</v>
      </c>
      <c r="J47" t="str">
        <f t="shared" si="0"/>
        <v>男</v>
      </c>
      <c r="K47" t="s">
        <v>3307</v>
      </c>
      <c r="L47" t="s">
        <v>3308</v>
      </c>
      <c r="M47" t="str">
        <f t="shared" si="1"/>
        <v>TAKAHASHI Shuji</v>
      </c>
      <c r="O47" t="s">
        <v>4197</v>
      </c>
      <c r="P47" t="s">
        <v>4198</v>
      </c>
    </row>
    <row r="48" spans="2:16">
      <c r="B48" s="270" t="s">
        <v>495</v>
      </c>
      <c r="C48" s="297">
        <v>47</v>
      </c>
      <c r="D48" s="270" t="s">
        <v>2336</v>
      </c>
      <c r="E48" s="268" t="s">
        <v>2372</v>
      </c>
      <c r="F48" s="268" t="s">
        <v>2411</v>
      </c>
      <c r="G48" s="352" t="s">
        <v>624</v>
      </c>
      <c r="H48" t="str">
        <f>VLOOKUP($G48,県名!$B$1:$C$49,2,FALSE)</f>
        <v>愛  知</v>
      </c>
      <c r="I48" t="str">
        <f>VLOOKUP(B48,学校名!$D$8:$F$64,3,FALSE)</f>
        <v>愛知医科大</v>
      </c>
      <c r="J48" t="str">
        <f t="shared" si="0"/>
        <v>男</v>
      </c>
      <c r="K48" t="s">
        <v>3229</v>
      </c>
      <c r="L48" t="s">
        <v>3302</v>
      </c>
      <c r="M48" t="str">
        <f t="shared" si="1"/>
        <v>NAKAMURA Kento</v>
      </c>
      <c r="O48" t="s">
        <v>4197</v>
      </c>
      <c r="P48" t="s">
        <v>4198</v>
      </c>
    </row>
    <row r="49" spans="2:16">
      <c r="B49" s="270" t="s">
        <v>496</v>
      </c>
      <c r="C49" s="297">
        <v>48</v>
      </c>
      <c r="D49" s="270" t="s">
        <v>746</v>
      </c>
      <c r="E49" s="268" t="s">
        <v>1259</v>
      </c>
      <c r="F49" s="268" t="s">
        <v>2414</v>
      </c>
      <c r="G49" s="352" t="s">
        <v>625</v>
      </c>
      <c r="H49" t="str">
        <f>VLOOKUP($G49,県名!$B$1:$C$49,2,FALSE)</f>
        <v>三  重</v>
      </c>
      <c r="I49" t="str">
        <f>VLOOKUP(B49,学校名!$D$8:$F$64,3,FALSE)</f>
        <v>愛知学院大</v>
      </c>
      <c r="J49" t="str">
        <f t="shared" si="0"/>
        <v>男</v>
      </c>
      <c r="K49" t="s">
        <v>3309</v>
      </c>
      <c r="L49" t="s">
        <v>3310</v>
      </c>
      <c r="M49" t="str">
        <f t="shared" si="1"/>
        <v>OKAMOTO Izumi</v>
      </c>
      <c r="O49" t="s">
        <v>4197</v>
      </c>
      <c r="P49" t="s">
        <v>4198</v>
      </c>
    </row>
    <row r="50" spans="2:16">
      <c r="B50" s="270" t="s">
        <v>496</v>
      </c>
      <c r="C50" s="297">
        <v>49</v>
      </c>
      <c r="D50" s="270" t="s">
        <v>745</v>
      </c>
      <c r="E50" s="268" t="s">
        <v>1258</v>
      </c>
      <c r="F50" s="268" t="s">
        <v>2414</v>
      </c>
      <c r="G50" s="352" t="s">
        <v>625</v>
      </c>
      <c r="H50" t="str">
        <f>VLOOKUP($G50,県名!$B$1:$C$49,2,FALSE)</f>
        <v>三  重</v>
      </c>
      <c r="I50" t="str">
        <f>VLOOKUP(B50,学校名!$D$8:$F$64,3,FALSE)</f>
        <v>愛知学院大</v>
      </c>
      <c r="J50" t="str">
        <f t="shared" si="0"/>
        <v>男</v>
      </c>
      <c r="K50" t="s">
        <v>3311</v>
      </c>
      <c r="L50" t="s">
        <v>3312</v>
      </c>
      <c r="M50" t="str">
        <f t="shared" si="1"/>
        <v>HASEGAWA Takahiro</v>
      </c>
      <c r="O50" t="s">
        <v>4197</v>
      </c>
      <c r="P50" t="s">
        <v>4198</v>
      </c>
    </row>
    <row r="51" spans="2:16">
      <c r="B51" s="270" t="s">
        <v>496</v>
      </c>
      <c r="C51" s="297">
        <v>50</v>
      </c>
      <c r="D51" s="270" t="s">
        <v>756</v>
      </c>
      <c r="E51" s="268" t="s">
        <v>3110</v>
      </c>
      <c r="F51" s="268" t="s">
        <v>2414</v>
      </c>
      <c r="G51" s="352" t="s">
        <v>626</v>
      </c>
      <c r="H51" t="str">
        <f>VLOOKUP($G51,県名!$B$1:$C$49,2,FALSE)</f>
        <v>岐  阜</v>
      </c>
      <c r="I51" t="str">
        <f>VLOOKUP(B51,学校名!$D$8:$F$64,3,FALSE)</f>
        <v>愛知学院大</v>
      </c>
      <c r="J51" t="str">
        <f t="shared" si="0"/>
        <v>男</v>
      </c>
      <c r="K51" t="s">
        <v>3313</v>
      </c>
      <c r="L51" t="s">
        <v>3314</v>
      </c>
      <c r="M51" t="str">
        <f t="shared" si="1"/>
        <v>FURUTA Hisanao</v>
      </c>
      <c r="O51" t="s">
        <v>4197</v>
      </c>
      <c r="P51" t="s">
        <v>4198</v>
      </c>
    </row>
    <row r="52" spans="2:16">
      <c r="B52" s="270" t="s">
        <v>496</v>
      </c>
      <c r="C52" s="297">
        <v>51</v>
      </c>
      <c r="D52" s="270" t="s">
        <v>750</v>
      </c>
      <c r="E52" s="268" t="s">
        <v>1263</v>
      </c>
      <c r="F52" s="268" t="s">
        <v>2414</v>
      </c>
      <c r="G52" s="352" t="s">
        <v>624</v>
      </c>
      <c r="H52" t="str">
        <f>VLOOKUP($G52,県名!$B$1:$C$49,2,FALSE)</f>
        <v>愛  知</v>
      </c>
      <c r="I52" t="str">
        <f>VLOOKUP(B52,学校名!$D$8:$F$64,3,FALSE)</f>
        <v>愛知学院大</v>
      </c>
      <c r="J52" t="str">
        <f t="shared" si="0"/>
        <v>男</v>
      </c>
      <c r="K52" t="s">
        <v>3315</v>
      </c>
      <c r="L52" t="s">
        <v>3274</v>
      </c>
      <c r="M52" t="str">
        <f t="shared" si="1"/>
        <v>NISHIO Yusuke</v>
      </c>
      <c r="O52" t="s">
        <v>4197</v>
      </c>
      <c r="P52" t="s">
        <v>4198</v>
      </c>
    </row>
    <row r="53" spans="2:16">
      <c r="B53" s="270" t="s">
        <v>496</v>
      </c>
      <c r="C53" s="297">
        <v>52</v>
      </c>
      <c r="D53" s="270" t="s">
        <v>749</v>
      </c>
      <c r="E53" s="268" t="s">
        <v>1262</v>
      </c>
      <c r="F53" s="268" t="s">
        <v>2414</v>
      </c>
      <c r="G53" s="352" t="s">
        <v>624</v>
      </c>
      <c r="H53" t="str">
        <f>VLOOKUP($G53,県名!$B$1:$C$49,2,FALSE)</f>
        <v>愛  知</v>
      </c>
      <c r="I53" t="str">
        <f>VLOOKUP(B53,学校名!$D$8:$F$64,3,FALSE)</f>
        <v>愛知学院大</v>
      </c>
      <c r="J53" t="str">
        <f t="shared" si="0"/>
        <v>男</v>
      </c>
      <c r="K53" t="s">
        <v>3316</v>
      </c>
      <c r="L53" t="s">
        <v>3317</v>
      </c>
      <c r="M53" t="str">
        <f t="shared" si="1"/>
        <v>FUKAYA Hayato</v>
      </c>
      <c r="O53" t="s">
        <v>4197</v>
      </c>
      <c r="P53" t="s">
        <v>4198</v>
      </c>
    </row>
    <row r="54" spans="2:16">
      <c r="B54" s="270" t="s">
        <v>496</v>
      </c>
      <c r="C54" s="297">
        <v>53</v>
      </c>
      <c r="D54" s="270" t="s">
        <v>748</v>
      </c>
      <c r="E54" s="268" t="s">
        <v>1261</v>
      </c>
      <c r="F54" s="268" t="s">
        <v>2414</v>
      </c>
      <c r="G54" s="352" t="s">
        <v>624</v>
      </c>
      <c r="H54" t="str">
        <f>VLOOKUP($G54,県名!$B$1:$C$49,2,FALSE)</f>
        <v>愛  知</v>
      </c>
      <c r="I54" t="str">
        <f>VLOOKUP(B54,学校名!$D$8:$F$64,3,FALSE)</f>
        <v>愛知学院大</v>
      </c>
      <c r="J54" t="str">
        <f t="shared" si="0"/>
        <v>男</v>
      </c>
      <c r="K54" t="s">
        <v>3318</v>
      </c>
      <c r="L54" t="s">
        <v>3319</v>
      </c>
      <c r="M54" t="str">
        <f t="shared" si="1"/>
        <v>MORIMOTO Tatsunori</v>
      </c>
      <c r="O54" t="s">
        <v>4197</v>
      </c>
      <c r="P54" t="s">
        <v>4198</v>
      </c>
    </row>
    <row r="55" spans="2:16">
      <c r="B55" s="270" t="s">
        <v>496</v>
      </c>
      <c r="C55" s="297">
        <v>54</v>
      </c>
      <c r="D55" s="270" t="s">
        <v>754</v>
      </c>
      <c r="E55" s="268" t="s">
        <v>1267</v>
      </c>
      <c r="F55" s="268" t="s">
        <v>2415</v>
      </c>
      <c r="G55" s="352" t="s">
        <v>625</v>
      </c>
      <c r="H55" t="str">
        <f>VLOOKUP($G55,県名!$B$1:$C$49,2,FALSE)</f>
        <v>三  重</v>
      </c>
      <c r="I55" t="str">
        <f>VLOOKUP(B55,学校名!$D$8:$F$64,3,FALSE)</f>
        <v>愛知学院大</v>
      </c>
      <c r="J55" t="str">
        <f t="shared" si="0"/>
        <v>男</v>
      </c>
      <c r="K55" t="s">
        <v>3320</v>
      </c>
      <c r="L55" t="s">
        <v>3321</v>
      </c>
      <c r="M55" t="str">
        <f t="shared" si="1"/>
        <v>KUBOTA Masahiro</v>
      </c>
      <c r="O55" t="s">
        <v>4197</v>
      </c>
      <c r="P55" t="s">
        <v>4198</v>
      </c>
    </row>
    <row r="56" spans="2:16">
      <c r="B56" s="270" t="s">
        <v>496</v>
      </c>
      <c r="C56" s="297">
        <v>55</v>
      </c>
      <c r="D56" s="270" t="s">
        <v>752</v>
      </c>
      <c r="E56" s="268" t="s">
        <v>1265</v>
      </c>
      <c r="F56" s="268" t="s">
        <v>2415</v>
      </c>
      <c r="G56" s="352" t="s">
        <v>626</v>
      </c>
      <c r="H56" t="str">
        <f>VLOOKUP($G56,県名!$B$1:$C$49,2,FALSE)</f>
        <v>岐  阜</v>
      </c>
      <c r="I56" t="str">
        <f>VLOOKUP(B56,学校名!$D$8:$F$64,3,FALSE)</f>
        <v>愛知学院大</v>
      </c>
      <c r="J56" t="str">
        <f t="shared" si="0"/>
        <v>男</v>
      </c>
      <c r="K56" t="s">
        <v>3283</v>
      </c>
      <c r="L56" t="s">
        <v>3322</v>
      </c>
      <c r="M56" t="str">
        <f t="shared" si="1"/>
        <v>HAYASHI Toshiki</v>
      </c>
      <c r="O56" t="s">
        <v>4197</v>
      </c>
      <c r="P56" t="s">
        <v>4198</v>
      </c>
    </row>
    <row r="57" spans="2:16">
      <c r="B57" s="270" t="s">
        <v>496</v>
      </c>
      <c r="C57" s="297">
        <v>56</v>
      </c>
      <c r="D57" s="270" t="s">
        <v>760</v>
      </c>
      <c r="E57" s="268" t="s">
        <v>1273</v>
      </c>
      <c r="F57" s="268" t="s">
        <v>2415</v>
      </c>
      <c r="G57" s="352" t="s">
        <v>626</v>
      </c>
      <c r="H57" t="str">
        <f>VLOOKUP($G57,県名!$B$1:$C$49,2,FALSE)</f>
        <v>岐  阜</v>
      </c>
      <c r="I57" t="str">
        <f>VLOOKUP(B57,学校名!$D$8:$F$64,3,FALSE)</f>
        <v>愛知学院大</v>
      </c>
      <c r="J57" t="str">
        <f t="shared" si="0"/>
        <v>男</v>
      </c>
      <c r="K57" t="s">
        <v>3323</v>
      </c>
      <c r="L57" t="s">
        <v>3324</v>
      </c>
      <c r="M57" t="str">
        <f t="shared" si="1"/>
        <v>ITO Masaru</v>
      </c>
      <c r="O57" t="s">
        <v>4197</v>
      </c>
      <c r="P57" t="s">
        <v>4198</v>
      </c>
    </row>
    <row r="58" spans="2:16">
      <c r="B58" s="270" t="s">
        <v>496</v>
      </c>
      <c r="C58" s="297">
        <v>57</v>
      </c>
      <c r="D58" s="270" t="s">
        <v>761</v>
      </c>
      <c r="E58" s="268" t="s">
        <v>1274</v>
      </c>
      <c r="F58" s="268" t="s">
        <v>2415</v>
      </c>
      <c r="G58" s="352" t="s">
        <v>622</v>
      </c>
      <c r="H58" t="str">
        <f>VLOOKUP($G58,県名!$B$1:$C$49,2,FALSE)</f>
        <v>長  野</v>
      </c>
      <c r="I58" t="str">
        <f>VLOOKUP(B58,学校名!$D$8:$F$64,3,FALSE)</f>
        <v>愛知学院大</v>
      </c>
      <c r="J58" t="str">
        <f t="shared" si="0"/>
        <v>男</v>
      </c>
      <c r="K58" t="s">
        <v>3265</v>
      </c>
      <c r="L58" t="s">
        <v>3325</v>
      </c>
      <c r="M58" t="str">
        <f t="shared" si="1"/>
        <v>YAMAMOTO Makoto</v>
      </c>
      <c r="O58" t="s">
        <v>4197</v>
      </c>
      <c r="P58" t="s">
        <v>4198</v>
      </c>
    </row>
    <row r="59" spans="2:16">
      <c r="B59" s="270" t="s">
        <v>496</v>
      </c>
      <c r="C59" s="297">
        <v>58</v>
      </c>
      <c r="D59" s="270" t="s">
        <v>759</v>
      </c>
      <c r="E59" s="268" t="s">
        <v>1272</v>
      </c>
      <c r="F59" s="268" t="s">
        <v>2415</v>
      </c>
      <c r="G59" s="352" t="s">
        <v>624</v>
      </c>
      <c r="H59" t="str">
        <f>VLOOKUP($G59,県名!$B$1:$C$49,2,FALSE)</f>
        <v>愛  知</v>
      </c>
      <c r="I59" t="str">
        <f>VLOOKUP(B59,学校名!$D$8:$F$64,3,FALSE)</f>
        <v>愛知学院大</v>
      </c>
      <c r="J59" t="str">
        <f t="shared" si="0"/>
        <v>男</v>
      </c>
      <c r="K59" t="s">
        <v>3326</v>
      </c>
      <c r="L59" t="s">
        <v>3327</v>
      </c>
      <c r="M59" t="str">
        <f t="shared" si="1"/>
        <v>KODAMA Kazu</v>
      </c>
      <c r="O59" t="s">
        <v>4197</v>
      </c>
      <c r="P59" t="s">
        <v>4198</v>
      </c>
    </row>
    <row r="60" spans="2:16">
      <c r="B60" s="270" t="s">
        <v>496</v>
      </c>
      <c r="C60" s="297">
        <v>59</v>
      </c>
      <c r="D60" s="270" t="s">
        <v>758</v>
      </c>
      <c r="E60" s="268" t="s">
        <v>1271</v>
      </c>
      <c r="F60" s="268" t="s">
        <v>2415</v>
      </c>
      <c r="G60" s="352" t="s">
        <v>624</v>
      </c>
      <c r="H60" t="str">
        <f>VLOOKUP($G60,県名!$B$1:$C$49,2,FALSE)</f>
        <v>愛  知</v>
      </c>
      <c r="I60" t="str">
        <f>VLOOKUP(B60,学校名!$D$8:$F$64,3,FALSE)</f>
        <v>愛知学院大</v>
      </c>
      <c r="J60" t="str">
        <f t="shared" si="0"/>
        <v>男</v>
      </c>
      <c r="K60" t="s">
        <v>3328</v>
      </c>
      <c r="L60" t="s">
        <v>3304</v>
      </c>
      <c r="M60" t="str">
        <f t="shared" si="1"/>
        <v>OKAMURA Taisei</v>
      </c>
      <c r="O60" t="s">
        <v>4197</v>
      </c>
      <c r="P60" t="s">
        <v>4198</v>
      </c>
    </row>
    <row r="61" spans="2:16">
      <c r="B61" s="270" t="s">
        <v>496</v>
      </c>
      <c r="C61" s="297">
        <v>60</v>
      </c>
      <c r="D61" s="270" t="s">
        <v>753</v>
      </c>
      <c r="E61" s="268" t="s">
        <v>1266</v>
      </c>
      <c r="F61" s="268" t="s">
        <v>2415</v>
      </c>
      <c r="G61" s="352" t="s">
        <v>624</v>
      </c>
      <c r="H61" t="str">
        <f>VLOOKUP($G61,県名!$B$1:$C$49,2,FALSE)</f>
        <v>愛  知</v>
      </c>
      <c r="I61" t="str">
        <f>VLOOKUP(B61,学校名!$D$8:$F$64,3,FALSE)</f>
        <v>愛知学院大</v>
      </c>
      <c r="J61" t="str">
        <f t="shared" si="0"/>
        <v>男</v>
      </c>
      <c r="K61" t="s">
        <v>3329</v>
      </c>
      <c r="L61" t="s">
        <v>3330</v>
      </c>
      <c r="M61" t="str">
        <f t="shared" si="1"/>
        <v>GOTO Mizuki</v>
      </c>
      <c r="O61" t="s">
        <v>4197</v>
      </c>
      <c r="P61" t="s">
        <v>4198</v>
      </c>
    </row>
    <row r="62" spans="2:16">
      <c r="B62" s="270" t="s">
        <v>496</v>
      </c>
      <c r="C62" s="297">
        <v>61</v>
      </c>
      <c r="D62" s="270" t="s">
        <v>757</v>
      </c>
      <c r="E62" s="268" t="s">
        <v>1270</v>
      </c>
      <c r="F62" s="268" t="s">
        <v>2415</v>
      </c>
      <c r="G62" s="352" t="s">
        <v>624</v>
      </c>
      <c r="H62" t="str">
        <f>VLOOKUP($G62,県名!$B$1:$C$49,2,FALSE)</f>
        <v>愛  知</v>
      </c>
      <c r="I62" t="str">
        <f>VLOOKUP(B62,学校名!$D$8:$F$64,3,FALSE)</f>
        <v>愛知学院大</v>
      </c>
      <c r="J62" t="str">
        <f t="shared" si="0"/>
        <v>男</v>
      </c>
      <c r="K62" t="s">
        <v>3331</v>
      </c>
      <c r="L62" t="s">
        <v>3332</v>
      </c>
      <c r="M62" t="str">
        <f t="shared" si="1"/>
        <v>EDUKA Hiroto</v>
      </c>
      <c r="O62" t="s">
        <v>4197</v>
      </c>
      <c r="P62" t="s">
        <v>4198</v>
      </c>
    </row>
    <row r="63" spans="2:16">
      <c r="B63" s="270" t="s">
        <v>496</v>
      </c>
      <c r="C63" s="297">
        <v>62</v>
      </c>
      <c r="D63" s="270" t="s">
        <v>2971</v>
      </c>
      <c r="E63" s="268" t="s">
        <v>1269</v>
      </c>
      <c r="F63" s="268" t="s">
        <v>2415</v>
      </c>
      <c r="G63" s="352" t="s">
        <v>624</v>
      </c>
      <c r="H63" t="str">
        <f>VLOOKUP($G63,県名!$B$1:$C$49,2,FALSE)</f>
        <v>愛  知</v>
      </c>
      <c r="I63" t="str">
        <f>VLOOKUP(B63,学校名!$D$8:$F$64,3,FALSE)</f>
        <v>愛知学院大</v>
      </c>
      <c r="J63" t="str">
        <f t="shared" si="0"/>
        <v>男</v>
      </c>
      <c r="K63" t="s">
        <v>3333</v>
      </c>
      <c r="L63" t="s">
        <v>3334</v>
      </c>
      <c r="M63" t="str">
        <f t="shared" si="1"/>
        <v>KOJIMA Anji</v>
      </c>
      <c r="O63" t="s">
        <v>4197</v>
      </c>
      <c r="P63" t="s">
        <v>4198</v>
      </c>
    </row>
    <row r="64" spans="2:16">
      <c r="B64" s="270" t="s">
        <v>496</v>
      </c>
      <c r="C64" s="297">
        <v>63</v>
      </c>
      <c r="D64" s="270" t="s">
        <v>762</v>
      </c>
      <c r="E64" s="268" t="s">
        <v>1275</v>
      </c>
      <c r="F64" s="268" t="s">
        <v>2415</v>
      </c>
      <c r="G64" s="352" t="s">
        <v>624</v>
      </c>
      <c r="H64" t="str">
        <f>VLOOKUP($G64,県名!$B$1:$C$49,2,FALSE)</f>
        <v>愛  知</v>
      </c>
      <c r="I64" t="str">
        <f>VLOOKUP(B64,学校名!$D$8:$F$64,3,FALSE)</f>
        <v>愛知学院大</v>
      </c>
      <c r="J64" t="str">
        <f t="shared" si="0"/>
        <v>男</v>
      </c>
      <c r="K64" t="s">
        <v>3265</v>
      </c>
      <c r="L64" t="s">
        <v>3335</v>
      </c>
      <c r="M64" t="str">
        <f t="shared" si="1"/>
        <v>YAMAMOTO Keisyu</v>
      </c>
      <c r="O64" t="s">
        <v>4197</v>
      </c>
      <c r="P64" t="s">
        <v>4198</v>
      </c>
    </row>
    <row r="65" spans="2:16">
      <c r="B65" s="270" t="s">
        <v>496</v>
      </c>
      <c r="C65" s="297">
        <v>64</v>
      </c>
      <c r="D65" s="270" t="s">
        <v>751</v>
      </c>
      <c r="E65" s="268" t="s">
        <v>1264</v>
      </c>
      <c r="F65" s="268" t="s">
        <v>2415</v>
      </c>
      <c r="G65" s="352" t="s">
        <v>624</v>
      </c>
      <c r="H65" t="str">
        <f>VLOOKUP($G65,県名!$B$1:$C$49,2,FALSE)</f>
        <v>愛  知</v>
      </c>
      <c r="I65" t="str">
        <f>VLOOKUP(B65,学校名!$D$8:$F$64,3,FALSE)</f>
        <v>愛知学院大</v>
      </c>
      <c r="J65" t="str">
        <f t="shared" si="0"/>
        <v>男</v>
      </c>
      <c r="K65" t="s">
        <v>3336</v>
      </c>
      <c r="L65" t="s">
        <v>3255</v>
      </c>
      <c r="M65" t="str">
        <f t="shared" si="1"/>
        <v>HORIUCHI Yuta</v>
      </c>
      <c r="O65" t="s">
        <v>4197</v>
      </c>
      <c r="P65" t="s">
        <v>4198</v>
      </c>
    </row>
    <row r="66" spans="2:16">
      <c r="B66" s="270" t="s">
        <v>496</v>
      </c>
      <c r="C66" s="297">
        <v>65</v>
      </c>
      <c r="D66" s="270" t="s">
        <v>755</v>
      </c>
      <c r="E66" s="268" t="s">
        <v>1268</v>
      </c>
      <c r="F66" s="268" t="s">
        <v>2415</v>
      </c>
      <c r="G66" s="352" t="s">
        <v>624</v>
      </c>
      <c r="H66" t="str">
        <f>VLOOKUP($G66,県名!$B$1:$C$49,2,FALSE)</f>
        <v>愛  知</v>
      </c>
      <c r="I66" t="str">
        <f>VLOOKUP(B66,学校名!$D$8:$F$64,3,FALSE)</f>
        <v>愛知学院大</v>
      </c>
      <c r="J66" t="str">
        <f t="shared" si="0"/>
        <v>男</v>
      </c>
      <c r="K66" t="s">
        <v>3337</v>
      </c>
      <c r="L66" t="s">
        <v>3338</v>
      </c>
      <c r="M66" t="str">
        <f t="shared" si="1"/>
        <v>TANIKAWA Tomoki</v>
      </c>
      <c r="O66" t="s">
        <v>4197</v>
      </c>
      <c r="P66" t="s">
        <v>4198</v>
      </c>
    </row>
    <row r="67" spans="2:16">
      <c r="B67" s="270" t="s">
        <v>496</v>
      </c>
      <c r="C67" s="297">
        <v>66</v>
      </c>
      <c r="D67" s="270" t="s">
        <v>2446</v>
      </c>
      <c r="E67" s="268" t="s">
        <v>2519</v>
      </c>
      <c r="F67" s="268" t="s">
        <v>2412</v>
      </c>
      <c r="G67" s="352" t="s">
        <v>624</v>
      </c>
      <c r="H67" t="str">
        <f>VLOOKUP($G67,県名!$B$1:$C$49,2,FALSE)</f>
        <v>愛  知</v>
      </c>
      <c r="I67" t="str">
        <f>VLOOKUP(B67,学校名!$D$8:$F$64,3,FALSE)</f>
        <v>愛知学院大</v>
      </c>
      <c r="J67" t="str">
        <f t="shared" ref="J67:J130" si="2">IF(VALUE(C67)&lt;2001,"男","女")</f>
        <v>男</v>
      </c>
      <c r="K67" t="s">
        <v>3339</v>
      </c>
      <c r="L67" t="s">
        <v>3340</v>
      </c>
      <c r="M67" t="str">
        <f t="shared" ref="M67:M130" si="3">K67&amp;" "&amp;L67</f>
        <v>AOYAMA Kota</v>
      </c>
      <c r="O67" t="s">
        <v>4197</v>
      </c>
      <c r="P67" t="s">
        <v>4198</v>
      </c>
    </row>
    <row r="68" spans="2:16">
      <c r="B68" s="270" t="s">
        <v>496</v>
      </c>
      <c r="C68" s="297">
        <v>67</v>
      </c>
      <c r="D68" s="270" t="s">
        <v>2448</v>
      </c>
      <c r="E68" s="268" t="s">
        <v>2521</v>
      </c>
      <c r="F68" s="268" t="s">
        <v>2412</v>
      </c>
      <c r="G68" s="352" t="s">
        <v>624</v>
      </c>
      <c r="H68" t="str">
        <f>VLOOKUP($G68,県名!$B$1:$C$49,2,FALSE)</f>
        <v>愛  知</v>
      </c>
      <c r="I68" t="str">
        <f>VLOOKUP(B68,学校名!$D$8:$F$64,3,FALSE)</f>
        <v>愛知学院大</v>
      </c>
      <c r="J68" t="str">
        <f t="shared" si="2"/>
        <v>男</v>
      </c>
      <c r="K68" t="s">
        <v>3251</v>
      </c>
      <c r="L68" t="s">
        <v>3341</v>
      </c>
      <c r="M68" t="str">
        <f t="shared" si="3"/>
        <v>NOMURA Shinsuke</v>
      </c>
      <c r="O68" t="s">
        <v>4197</v>
      </c>
      <c r="P68" t="s">
        <v>4198</v>
      </c>
    </row>
    <row r="69" spans="2:16">
      <c r="B69" s="270" t="s">
        <v>496</v>
      </c>
      <c r="C69" s="297">
        <v>68</v>
      </c>
      <c r="D69" s="270" t="s">
        <v>2646</v>
      </c>
      <c r="E69" s="268" t="s">
        <v>2692</v>
      </c>
      <c r="F69" s="268" t="s">
        <v>2412</v>
      </c>
      <c r="G69" s="352" t="s">
        <v>624</v>
      </c>
      <c r="H69" t="str">
        <f>VLOOKUP($G69,県名!$B$1:$C$49,2,FALSE)</f>
        <v>愛  知</v>
      </c>
      <c r="I69" t="str">
        <f>VLOOKUP(B69,学校名!$D$8:$F$64,3,FALSE)</f>
        <v>愛知学院大</v>
      </c>
      <c r="J69" t="str">
        <f t="shared" si="2"/>
        <v>男</v>
      </c>
      <c r="K69" t="s">
        <v>3323</v>
      </c>
      <c r="L69" t="s">
        <v>3342</v>
      </c>
      <c r="M69" t="str">
        <f t="shared" si="3"/>
        <v>ITO Yuri</v>
      </c>
      <c r="O69" t="s">
        <v>4197</v>
      </c>
      <c r="P69" t="s">
        <v>4198</v>
      </c>
    </row>
    <row r="70" spans="2:16">
      <c r="B70" s="270" t="s">
        <v>496</v>
      </c>
      <c r="C70" s="297">
        <v>69</v>
      </c>
      <c r="D70" s="270" t="s">
        <v>2445</v>
      </c>
      <c r="E70" s="268" t="s">
        <v>2518</v>
      </c>
      <c r="F70" s="268" t="s">
        <v>2412</v>
      </c>
      <c r="G70" s="352" t="s">
        <v>623</v>
      </c>
      <c r="H70" t="str">
        <f>VLOOKUP($G70,県名!$B$1:$C$49,2,FALSE)</f>
        <v>静  岡</v>
      </c>
      <c r="I70" t="str">
        <f>VLOOKUP(B70,学校名!$D$8:$F$64,3,FALSE)</f>
        <v>愛知学院大</v>
      </c>
      <c r="J70" t="str">
        <f t="shared" si="2"/>
        <v>男</v>
      </c>
      <c r="K70" t="s">
        <v>3343</v>
      </c>
      <c r="L70" t="s">
        <v>3276</v>
      </c>
      <c r="M70" t="str">
        <f t="shared" si="3"/>
        <v>TSUTSUMI Koki</v>
      </c>
      <c r="O70" t="s">
        <v>4197</v>
      </c>
      <c r="P70" t="s">
        <v>4198</v>
      </c>
    </row>
    <row r="71" spans="2:16">
      <c r="B71" s="270" t="s">
        <v>496</v>
      </c>
      <c r="C71" s="297">
        <v>70</v>
      </c>
      <c r="D71" s="270" t="s">
        <v>2972</v>
      </c>
      <c r="E71" s="268" t="s">
        <v>3111</v>
      </c>
      <c r="F71" s="268" t="s">
        <v>2412</v>
      </c>
      <c r="G71" s="352" t="s">
        <v>624</v>
      </c>
      <c r="H71" t="str">
        <f>VLOOKUP($G71,県名!$B$1:$C$49,2,FALSE)</f>
        <v>愛  知</v>
      </c>
      <c r="I71" t="str">
        <f>VLOOKUP(B71,学校名!$D$8:$F$64,3,FALSE)</f>
        <v>愛知学院大</v>
      </c>
      <c r="J71" t="str">
        <f t="shared" si="2"/>
        <v>男</v>
      </c>
      <c r="K71" t="s">
        <v>3344</v>
      </c>
      <c r="L71" t="s">
        <v>3345</v>
      </c>
      <c r="M71" t="str">
        <f t="shared" si="3"/>
        <v>NIIGAWA Shohei</v>
      </c>
      <c r="O71" t="s">
        <v>4197</v>
      </c>
      <c r="P71" t="s">
        <v>4198</v>
      </c>
    </row>
    <row r="72" spans="2:16">
      <c r="B72" s="270" t="s">
        <v>496</v>
      </c>
      <c r="C72" s="297">
        <v>71</v>
      </c>
      <c r="D72" s="270" t="s">
        <v>2973</v>
      </c>
      <c r="E72" s="268" t="s">
        <v>1409</v>
      </c>
      <c r="F72" s="268" t="s">
        <v>2412</v>
      </c>
      <c r="G72" s="352" t="s">
        <v>624</v>
      </c>
      <c r="H72" t="str">
        <f>VLOOKUP($G72,県名!$B$1:$C$49,2,FALSE)</f>
        <v>愛  知</v>
      </c>
      <c r="I72" t="str">
        <f>VLOOKUP(B72,学校名!$D$8:$F$64,3,FALSE)</f>
        <v>愛知学院大</v>
      </c>
      <c r="J72" t="str">
        <f t="shared" si="2"/>
        <v>男</v>
      </c>
      <c r="K72" t="s">
        <v>3346</v>
      </c>
      <c r="L72" t="s">
        <v>3347</v>
      </c>
      <c r="M72" t="str">
        <f t="shared" si="3"/>
        <v>MIZUNO Shota</v>
      </c>
      <c r="O72" t="s">
        <v>4197</v>
      </c>
      <c r="P72" t="s">
        <v>4198</v>
      </c>
    </row>
    <row r="73" spans="2:16">
      <c r="B73" s="270" t="s">
        <v>496</v>
      </c>
      <c r="C73" s="297">
        <v>72</v>
      </c>
      <c r="D73" s="270" t="s">
        <v>2447</v>
      </c>
      <c r="E73" s="268" t="s">
        <v>2520</v>
      </c>
      <c r="F73" s="268" t="s">
        <v>2412</v>
      </c>
      <c r="G73" s="352" t="s">
        <v>624</v>
      </c>
      <c r="H73" t="str">
        <f>VLOOKUP($G73,県名!$B$1:$C$49,2,FALSE)</f>
        <v>愛  知</v>
      </c>
      <c r="I73" t="str">
        <f>VLOOKUP(B73,学校名!$D$8:$F$64,3,FALSE)</f>
        <v>愛知学院大</v>
      </c>
      <c r="J73" t="str">
        <f t="shared" si="2"/>
        <v>男</v>
      </c>
      <c r="K73" t="s">
        <v>3285</v>
      </c>
      <c r="L73" t="s">
        <v>3348</v>
      </c>
      <c r="M73" t="str">
        <f t="shared" si="3"/>
        <v>SUZUKI Asuka</v>
      </c>
      <c r="O73" t="s">
        <v>4197</v>
      </c>
      <c r="P73" t="s">
        <v>4198</v>
      </c>
    </row>
    <row r="74" spans="2:16">
      <c r="B74" s="270" t="s">
        <v>496</v>
      </c>
      <c r="C74" s="297">
        <v>73</v>
      </c>
      <c r="D74" s="270" t="s">
        <v>2444</v>
      </c>
      <c r="E74" s="268" t="s">
        <v>2516</v>
      </c>
      <c r="F74" s="268" t="s">
        <v>2412</v>
      </c>
      <c r="G74" s="352" t="s">
        <v>626</v>
      </c>
      <c r="H74" t="str">
        <f>VLOOKUP($G74,県名!$B$1:$C$49,2,FALSE)</f>
        <v>岐  阜</v>
      </c>
      <c r="I74" t="str">
        <f>VLOOKUP(B74,学校名!$D$8:$F$64,3,FALSE)</f>
        <v>愛知学院大</v>
      </c>
      <c r="J74" t="str">
        <f t="shared" si="2"/>
        <v>男</v>
      </c>
      <c r="K74" t="s">
        <v>3349</v>
      </c>
      <c r="L74" t="s">
        <v>3253</v>
      </c>
      <c r="M74" t="str">
        <f t="shared" si="3"/>
        <v>MATSUOKA Yuki</v>
      </c>
      <c r="O74" t="s">
        <v>4197</v>
      </c>
      <c r="P74" t="s">
        <v>4198</v>
      </c>
    </row>
    <row r="75" spans="2:16">
      <c r="B75" s="270" t="s">
        <v>496</v>
      </c>
      <c r="C75" s="297">
        <v>74</v>
      </c>
      <c r="D75" s="270" t="s">
        <v>2974</v>
      </c>
      <c r="E75" s="268" t="s">
        <v>1277</v>
      </c>
      <c r="F75" s="268" t="s">
        <v>2412</v>
      </c>
      <c r="G75" s="352" t="s">
        <v>626</v>
      </c>
      <c r="H75" t="str">
        <f>VLOOKUP($G75,県名!$B$1:$C$49,2,FALSE)</f>
        <v>岐  阜</v>
      </c>
      <c r="I75" t="str">
        <f>VLOOKUP(B75,学校名!$D$8:$F$64,3,FALSE)</f>
        <v>愛知学院大</v>
      </c>
      <c r="J75" t="str">
        <f t="shared" si="2"/>
        <v>男</v>
      </c>
      <c r="K75" t="s">
        <v>3350</v>
      </c>
      <c r="L75" t="s">
        <v>3351</v>
      </c>
      <c r="M75" t="str">
        <f t="shared" si="3"/>
        <v>MAKIDA Yutaro</v>
      </c>
      <c r="O75" t="s">
        <v>4197</v>
      </c>
      <c r="P75" t="s">
        <v>4198</v>
      </c>
    </row>
    <row r="76" spans="2:16">
      <c r="B76" s="270" t="s">
        <v>496</v>
      </c>
      <c r="C76" s="297">
        <v>75</v>
      </c>
      <c r="D76" s="270" t="s">
        <v>763</v>
      </c>
      <c r="E76" s="268" t="s">
        <v>1276</v>
      </c>
      <c r="F76" s="268" t="s">
        <v>2412</v>
      </c>
      <c r="G76" s="352" t="s">
        <v>624</v>
      </c>
      <c r="H76" t="str">
        <f>VLOOKUP($G76,県名!$B$1:$C$49,2,FALSE)</f>
        <v>愛  知</v>
      </c>
      <c r="I76" t="str">
        <f>VLOOKUP(B76,学校名!$D$8:$F$64,3,FALSE)</f>
        <v>愛知学院大</v>
      </c>
      <c r="J76" t="str">
        <f t="shared" si="2"/>
        <v>男</v>
      </c>
      <c r="K76" t="s">
        <v>3352</v>
      </c>
      <c r="L76" t="s">
        <v>3353</v>
      </c>
      <c r="M76" t="str">
        <f t="shared" si="3"/>
        <v>AOKI Kenshiro</v>
      </c>
      <c r="O76" t="s">
        <v>4197</v>
      </c>
      <c r="P76" t="s">
        <v>4198</v>
      </c>
    </row>
    <row r="77" spans="2:16">
      <c r="B77" s="270" t="s">
        <v>496</v>
      </c>
      <c r="C77" s="297">
        <v>76</v>
      </c>
      <c r="D77" s="270" t="s">
        <v>764</v>
      </c>
      <c r="E77" s="268" t="s">
        <v>1278</v>
      </c>
      <c r="F77" s="268" t="s">
        <v>2412</v>
      </c>
      <c r="G77" s="352" t="s">
        <v>626</v>
      </c>
      <c r="H77" t="str">
        <f>VLOOKUP($G77,県名!$B$1:$C$49,2,FALSE)</f>
        <v>岐  阜</v>
      </c>
      <c r="I77" t="str">
        <f>VLOOKUP(B77,学校名!$D$8:$F$64,3,FALSE)</f>
        <v>愛知学院大</v>
      </c>
      <c r="J77" t="str">
        <f t="shared" si="2"/>
        <v>男</v>
      </c>
      <c r="K77" t="s">
        <v>3354</v>
      </c>
      <c r="L77" t="s">
        <v>3355</v>
      </c>
      <c r="M77" t="str">
        <f t="shared" si="3"/>
        <v>ISHIDA Kakeru</v>
      </c>
      <c r="O77" t="s">
        <v>4197</v>
      </c>
      <c r="P77" t="s">
        <v>4198</v>
      </c>
    </row>
    <row r="78" spans="2:16">
      <c r="B78" s="270" t="s">
        <v>496</v>
      </c>
      <c r="C78" s="297">
        <v>77</v>
      </c>
      <c r="D78" s="270" t="s">
        <v>2644</v>
      </c>
      <c r="E78" s="268" t="s">
        <v>2690</v>
      </c>
      <c r="F78" s="268" t="s">
        <v>2412</v>
      </c>
      <c r="G78" s="352" t="s">
        <v>624</v>
      </c>
      <c r="H78" t="str">
        <f>VLOOKUP($G78,県名!$B$1:$C$49,2,FALSE)</f>
        <v>愛  知</v>
      </c>
      <c r="I78" t="str">
        <f>VLOOKUP(B78,学校名!$D$8:$F$64,3,FALSE)</f>
        <v>愛知学院大</v>
      </c>
      <c r="J78" t="str">
        <f t="shared" si="2"/>
        <v>男</v>
      </c>
      <c r="K78" t="s">
        <v>3356</v>
      </c>
      <c r="L78" t="s">
        <v>3357</v>
      </c>
      <c r="M78" t="str">
        <f t="shared" si="3"/>
        <v>KOMURA Tatsuma</v>
      </c>
      <c r="O78" t="s">
        <v>4197</v>
      </c>
      <c r="P78" t="s">
        <v>4198</v>
      </c>
    </row>
    <row r="79" spans="2:16">
      <c r="B79" s="270" t="s">
        <v>496</v>
      </c>
      <c r="C79" s="297">
        <v>78</v>
      </c>
      <c r="D79" s="270" t="s">
        <v>2975</v>
      </c>
      <c r="E79" s="268" t="s">
        <v>2517</v>
      </c>
      <c r="F79" s="268" t="s">
        <v>2412</v>
      </c>
      <c r="G79" s="352" t="s">
        <v>624</v>
      </c>
      <c r="H79" t="str">
        <f>VLOOKUP($G79,県名!$B$1:$C$49,2,FALSE)</f>
        <v>愛  知</v>
      </c>
      <c r="I79" t="str">
        <f>VLOOKUP(B79,学校名!$D$8:$F$64,3,FALSE)</f>
        <v>愛知学院大</v>
      </c>
      <c r="J79" t="str">
        <f t="shared" si="2"/>
        <v>男</v>
      </c>
      <c r="K79" t="s">
        <v>3358</v>
      </c>
      <c r="L79" t="s">
        <v>3234</v>
      </c>
      <c r="M79" t="str">
        <f t="shared" si="3"/>
        <v>SAKURAI Naoki</v>
      </c>
      <c r="O79" t="s">
        <v>4197</v>
      </c>
      <c r="P79" t="s">
        <v>4198</v>
      </c>
    </row>
    <row r="80" spans="2:16">
      <c r="B80" s="270" t="s">
        <v>496</v>
      </c>
      <c r="C80" s="297">
        <v>79</v>
      </c>
      <c r="D80" s="270" t="s">
        <v>2645</v>
      </c>
      <c r="E80" s="268" t="s">
        <v>2691</v>
      </c>
      <c r="F80" s="268" t="s">
        <v>2412</v>
      </c>
      <c r="G80" s="352" t="s">
        <v>623</v>
      </c>
      <c r="H80" t="str">
        <f>VLOOKUP($G80,県名!$B$1:$C$49,2,FALSE)</f>
        <v>静  岡</v>
      </c>
      <c r="I80" t="str">
        <f>VLOOKUP(B80,学校名!$D$8:$F$64,3,FALSE)</f>
        <v>愛知学院大</v>
      </c>
      <c r="J80" t="str">
        <f t="shared" si="2"/>
        <v>男</v>
      </c>
      <c r="K80" t="s">
        <v>3359</v>
      </c>
      <c r="L80" t="s">
        <v>3360</v>
      </c>
      <c r="M80" t="str">
        <f t="shared" si="3"/>
        <v>HARADA Joji</v>
      </c>
      <c r="O80" t="s">
        <v>4197</v>
      </c>
      <c r="P80" t="s">
        <v>4198</v>
      </c>
    </row>
    <row r="81" spans="2:16">
      <c r="B81" s="270" t="s">
        <v>496</v>
      </c>
      <c r="C81" s="297">
        <v>80</v>
      </c>
      <c r="D81" s="270" t="s">
        <v>747</v>
      </c>
      <c r="E81" s="268" t="s">
        <v>1260</v>
      </c>
      <c r="F81" s="268" t="s">
        <v>2414</v>
      </c>
      <c r="G81" s="352" t="s">
        <v>626</v>
      </c>
      <c r="H81" t="str">
        <f>VLOOKUP($G81,県名!$B$1:$C$49,2,FALSE)</f>
        <v>岐  阜</v>
      </c>
      <c r="I81" t="str">
        <f>VLOOKUP(B81,学校名!$D$8:$F$64,3,FALSE)</f>
        <v>愛知学院大</v>
      </c>
      <c r="J81" t="str">
        <f t="shared" si="2"/>
        <v>男</v>
      </c>
      <c r="K81" t="s">
        <v>3361</v>
      </c>
      <c r="L81" t="s">
        <v>3362</v>
      </c>
      <c r="M81" t="str">
        <f t="shared" si="3"/>
        <v>TAKADA Kohei</v>
      </c>
      <c r="O81" t="s">
        <v>4197</v>
      </c>
      <c r="P81" t="s">
        <v>4198</v>
      </c>
    </row>
    <row r="82" spans="2:16">
      <c r="B82" s="270" t="s">
        <v>499</v>
      </c>
      <c r="C82" s="297">
        <v>81</v>
      </c>
      <c r="D82" s="270" t="s">
        <v>765</v>
      </c>
      <c r="E82" s="268" t="s">
        <v>1279</v>
      </c>
      <c r="F82" s="268" t="s">
        <v>2414</v>
      </c>
      <c r="G82" s="352" t="s">
        <v>624</v>
      </c>
      <c r="H82" t="str">
        <f>VLOOKUP($G82,県名!$B$1:$C$49,2,FALSE)</f>
        <v>愛  知</v>
      </c>
      <c r="I82" t="str">
        <f>VLOOKUP(B82,学校名!$D$8:$F$64,3,FALSE)</f>
        <v>愛知工業大</v>
      </c>
      <c r="J82" t="str">
        <f t="shared" si="2"/>
        <v>男</v>
      </c>
      <c r="K82" t="s">
        <v>3363</v>
      </c>
      <c r="L82" t="s">
        <v>3364</v>
      </c>
      <c r="M82" t="str">
        <f t="shared" si="3"/>
        <v>UEMATSU  Tatsuya</v>
      </c>
      <c r="O82" t="s">
        <v>4197</v>
      </c>
      <c r="P82" t="s">
        <v>4198</v>
      </c>
    </row>
    <row r="83" spans="2:16">
      <c r="B83" s="270" t="s">
        <v>499</v>
      </c>
      <c r="C83" s="297">
        <v>82</v>
      </c>
      <c r="D83" s="270" t="s">
        <v>766</v>
      </c>
      <c r="E83" s="268" t="s">
        <v>1280</v>
      </c>
      <c r="F83" s="268" t="s">
        <v>2414</v>
      </c>
      <c r="G83" s="352" t="s">
        <v>624</v>
      </c>
      <c r="H83" t="str">
        <f>VLOOKUP($G83,県名!$B$1:$C$49,2,FALSE)</f>
        <v>愛  知</v>
      </c>
      <c r="I83" t="str">
        <f>VLOOKUP(B83,学校名!$D$8:$F$64,3,FALSE)</f>
        <v>愛知工業大</v>
      </c>
      <c r="J83" t="str">
        <f t="shared" si="2"/>
        <v>男</v>
      </c>
      <c r="K83" t="s">
        <v>3365</v>
      </c>
      <c r="L83" t="s">
        <v>3366</v>
      </c>
      <c r="M83" t="str">
        <f t="shared" si="3"/>
        <v>OHNO Seiji</v>
      </c>
      <c r="O83" t="s">
        <v>4197</v>
      </c>
      <c r="P83" t="s">
        <v>4198</v>
      </c>
    </row>
    <row r="84" spans="2:16">
      <c r="B84" s="270" t="s">
        <v>499</v>
      </c>
      <c r="C84" s="297">
        <v>83</v>
      </c>
      <c r="D84" s="270" t="s">
        <v>767</v>
      </c>
      <c r="E84" s="268" t="s">
        <v>1281</v>
      </c>
      <c r="F84" s="268" t="s">
        <v>2414</v>
      </c>
      <c r="G84" s="352" t="s">
        <v>625</v>
      </c>
      <c r="H84" t="str">
        <f>VLOOKUP($G84,県名!$B$1:$C$49,2,FALSE)</f>
        <v>三  重</v>
      </c>
      <c r="I84" t="str">
        <f>VLOOKUP(B84,学校名!$D$8:$F$64,3,FALSE)</f>
        <v>愛知工業大</v>
      </c>
      <c r="J84" t="str">
        <f t="shared" si="2"/>
        <v>男</v>
      </c>
      <c r="K84" t="s">
        <v>3326</v>
      </c>
      <c r="L84" t="s">
        <v>3290</v>
      </c>
      <c r="M84" t="str">
        <f t="shared" si="3"/>
        <v>KODAMA Kanta</v>
      </c>
      <c r="O84" t="s">
        <v>4197</v>
      </c>
      <c r="P84" t="s">
        <v>4198</v>
      </c>
    </row>
    <row r="85" spans="2:16">
      <c r="B85" s="270" t="s">
        <v>499</v>
      </c>
      <c r="C85" s="297">
        <v>84</v>
      </c>
      <c r="D85" s="270" t="s">
        <v>768</v>
      </c>
      <c r="E85" s="268" t="s">
        <v>1282</v>
      </c>
      <c r="F85" s="268" t="s">
        <v>2414</v>
      </c>
      <c r="G85" s="352" t="s">
        <v>624</v>
      </c>
      <c r="H85" t="str">
        <f>VLOOKUP($G85,県名!$B$1:$C$49,2,FALSE)</f>
        <v>愛  知</v>
      </c>
      <c r="I85" t="str">
        <f>VLOOKUP(B85,学校名!$D$8:$F$64,3,FALSE)</f>
        <v>愛知工業大</v>
      </c>
      <c r="J85" t="str">
        <f t="shared" si="2"/>
        <v>男</v>
      </c>
      <c r="K85" t="s">
        <v>3307</v>
      </c>
      <c r="L85" t="s">
        <v>3367</v>
      </c>
      <c r="M85" t="str">
        <f t="shared" si="3"/>
        <v>TAKAHASHI Soutarou</v>
      </c>
      <c r="O85" t="s">
        <v>4197</v>
      </c>
      <c r="P85" t="s">
        <v>4198</v>
      </c>
    </row>
    <row r="86" spans="2:16">
      <c r="B86" s="270" t="s">
        <v>499</v>
      </c>
      <c r="C86" s="297">
        <v>85</v>
      </c>
      <c r="D86" s="270" t="s">
        <v>769</v>
      </c>
      <c r="E86" s="268" t="s">
        <v>1283</v>
      </c>
      <c r="F86" s="268" t="s">
        <v>2414</v>
      </c>
      <c r="G86" s="352" t="s">
        <v>624</v>
      </c>
      <c r="H86" t="str">
        <f>VLOOKUP($G86,県名!$B$1:$C$49,2,FALSE)</f>
        <v>愛  知</v>
      </c>
      <c r="I86" t="str">
        <f>VLOOKUP(B86,学校名!$D$8:$F$64,3,FALSE)</f>
        <v>愛知工業大</v>
      </c>
      <c r="J86" t="str">
        <f t="shared" si="2"/>
        <v>男</v>
      </c>
      <c r="K86" t="s">
        <v>3346</v>
      </c>
      <c r="L86" t="s">
        <v>3368</v>
      </c>
      <c r="M86" t="str">
        <f t="shared" si="3"/>
        <v>MIZUNO Kensaku</v>
      </c>
      <c r="O86" t="s">
        <v>4197</v>
      </c>
      <c r="P86" t="s">
        <v>4198</v>
      </c>
    </row>
    <row r="87" spans="2:16">
      <c r="B87" s="270" t="s">
        <v>499</v>
      </c>
      <c r="C87" s="297">
        <v>86</v>
      </c>
      <c r="D87" s="270" t="s">
        <v>770</v>
      </c>
      <c r="E87" s="268" t="s">
        <v>1284</v>
      </c>
      <c r="F87" s="268" t="s">
        <v>2414</v>
      </c>
      <c r="G87" s="352" t="s">
        <v>624</v>
      </c>
      <c r="H87" t="str">
        <f>VLOOKUP($G87,県名!$B$1:$C$49,2,FALSE)</f>
        <v>愛  知</v>
      </c>
      <c r="I87" t="str">
        <f>VLOOKUP(B87,学校名!$D$8:$F$64,3,FALSE)</f>
        <v>愛知工業大</v>
      </c>
      <c r="J87" t="str">
        <f t="shared" si="2"/>
        <v>男</v>
      </c>
      <c r="K87" t="s">
        <v>3369</v>
      </c>
      <c r="L87" t="s">
        <v>3370</v>
      </c>
      <c r="M87" t="str">
        <f t="shared" si="3"/>
        <v>YAMANAKA Sosuke</v>
      </c>
      <c r="O87" t="s">
        <v>4197</v>
      </c>
      <c r="P87" t="s">
        <v>4198</v>
      </c>
    </row>
    <row r="88" spans="2:16">
      <c r="B88" s="270" t="s">
        <v>499</v>
      </c>
      <c r="C88" s="297">
        <v>87</v>
      </c>
      <c r="D88" s="270" t="s">
        <v>771</v>
      </c>
      <c r="E88" s="268" t="s">
        <v>1285</v>
      </c>
      <c r="F88" s="268" t="s">
        <v>2415</v>
      </c>
      <c r="G88" s="352" t="s">
        <v>624</v>
      </c>
      <c r="H88" t="str">
        <f>VLOOKUP($G88,県名!$B$1:$C$49,2,FALSE)</f>
        <v>愛  知</v>
      </c>
      <c r="I88" t="str">
        <f>VLOOKUP(B88,学校名!$D$8:$F$64,3,FALSE)</f>
        <v>愛知工業大</v>
      </c>
      <c r="J88" t="str">
        <f t="shared" si="2"/>
        <v>男</v>
      </c>
      <c r="K88" t="s">
        <v>3289</v>
      </c>
      <c r="L88" t="s">
        <v>3371</v>
      </c>
      <c r="M88" t="str">
        <f t="shared" si="3"/>
        <v>KOBAYASHI Kosuke</v>
      </c>
      <c r="O88" t="s">
        <v>4197</v>
      </c>
      <c r="P88" t="s">
        <v>4198</v>
      </c>
    </row>
    <row r="89" spans="2:16">
      <c r="B89" s="270" t="s">
        <v>499</v>
      </c>
      <c r="C89" s="297">
        <v>88</v>
      </c>
      <c r="D89" s="270" t="s">
        <v>772</v>
      </c>
      <c r="E89" s="268" t="s">
        <v>1286</v>
      </c>
      <c r="F89" s="268" t="s">
        <v>2415</v>
      </c>
      <c r="G89" s="352" t="s">
        <v>624</v>
      </c>
      <c r="H89" t="str">
        <f>VLOOKUP($G89,県名!$B$1:$C$49,2,FALSE)</f>
        <v>愛  知</v>
      </c>
      <c r="I89" t="str">
        <f>VLOOKUP(B89,学校名!$D$8:$F$64,3,FALSE)</f>
        <v>愛知工業大</v>
      </c>
      <c r="J89" t="str">
        <f t="shared" si="2"/>
        <v>男</v>
      </c>
      <c r="K89" t="s">
        <v>3285</v>
      </c>
      <c r="L89" t="s">
        <v>3372</v>
      </c>
      <c r="M89" t="str">
        <f t="shared" si="3"/>
        <v>SUZUKI Takatora</v>
      </c>
      <c r="O89" t="s">
        <v>4197</v>
      </c>
      <c r="P89" t="s">
        <v>4198</v>
      </c>
    </row>
    <row r="90" spans="2:16">
      <c r="B90" s="270" t="s">
        <v>499</v>
      </c>
      <c r="C90" s="297">
        <v>89</v>
      </c>
      <c r="D90" s="270" t="s">
        <v>2976</v>
      </c>
      <c r="E90" s="268" t="s">
        <v>1287</v>
      </c>
      <c r="F90" s="268" t="s">
        <v>2415</v>
      </c>
      <c r="G90" s="352" t="s">
        <v>626</v>
      </c>
      <c r="H90" t="str">
        <f>VLOOKUP($G90,県名!$B$1:$C$49,2,FALSE)</f>
        <v>岐  阜</v>
      </c>
      <c r="I90" t="str">
        <f>VLOOKUP(B90,学校名!$D$8:$F$64,3,FALSE)</f>
        <v>愛知工業大</v>
      </c>
      <c r="J90" t="str">
        <f t="shared" si="2"/>
        <v>男</v>
      </c>
      <c r="K90" t="s">
        <v>3373</v>
      </c>
      <c r="L90" t="s">
        <v>3374</v>
      </c>
      <c r="M90" t="str">
        <f t="shared" si="3"/>
        <v>TAGUCHI Yuga</v>
      </c>
      <c r="O90" t="s">
        <v>4197</v>
      </c>
      <c r="P90" t="s">
        <v>4198</v>
      </c>
    </row>
    <row r="91" spans="2:16">
      <c r="B91" s="270" t="s">
        <v>499</v>
      </c>
      <c r="C91" s="297">
        <v>90</v>
      </c>
      <c r="D91" s="270" t="s">
        <v>773</v>
      </c>
      <c r="E91" s="268" t="s">
        <v>1288</v>
      </c>
      <c r="F91" s="268" t="s">
        <v>2415</v>
      </c>
      <c r="G91" s="352" t="s">
        <v>624</v>
      </c>
      <c r="H91" t="str">
        <f>VLOOKUP($G91,県名!$B$1:$C$49,2,FALSE)</f>
        <v>愛  知</v>
      </c>
      <c r="I91" t="str">
        <f>VLOOKUP(B91,学校名!$D$8:$F$64,3,FALSE)</f>
        <v>愛知工業大</v>
      </c>
      <c r="J91" t="str">
        <f t="shared" si="2"/>
        <v>男</v>
      </c>
      <c r="K91" t="s">
        <v>3229</v>
      </c>
      <c r="L91" t="s">
        <v>3375</v>
      </c>
      <c r="M91" t="str">
        <f t="shared" si="3"/>
        <v>NAKAMURA Masaaki</v>
      </c>
      <c r="O91" t="s">
        <v>4197</v>
      </c>
      <c r="P91" t="s">
        <v>4198</v>
      </c>
    </row>
    <row r="92" spans="2:16">
      <c r="B92" s="270" t="s">
        <v>499</v>
      </c>
      <c r="C92" s="297">
        <v>91</v>
      </c>
      <c r="D92" s="270" t="s">
        <v>774</v>
      </c>
      <c r="E92" s="268" t="s">
        <v>1289</v>
      </c>
      <c r="F92" s="268" t="s">
        <v>2415</v>
      </c>
      <c r="G92" s="352" t="s">
        <v>624</v>
      </c>
      <c r="H92" t="str">
        <f>VLOOKUP($G92,県名!$B$1:$C$49,2,FALSE)</f>
        <v>愛  知</v>
      </c>
      <c r="I92" t="str">
        <f>VLOOKUP(B92,学校名!$D$8:$F$64,3,FALSE)</f>
        <v>愛知工業大</v>
      </c>
      <c r="J92" t="str">
        <f t="shared" si="2"/>
        <v>男</v>
      </c>
      <c r="K92" t="s">
        <v>3376</v>
      </c>
      <c r="L92" t="s">
        <v>3377</v>
      </c>
      <c r="M92" t="str">
        <f t="shared" si="3"/>
        <v>HATTORI Daiki</v>
      </c>
      <c r="O92" t="s">
        <v>4197</v>
      </c>
      <c r="P92" t="s">
        <v>4198</v>
      </c>
    </row>
    <row r="93" spans="2:16">
      <c r="B93" s="270" t="s">
        <v>499</v>
      </c>
      <c r="C93" s="297">
        <v>92</v>
      </c>
      <c r="D93" s="270" t="s">
        <v>775</v>
      </c>
      <c r="E93" s="268" t="s">
        <v>1290</v>
      </c>
      <c r="F93" s="268" t="s">
        <v>2415</v>
      </c>
      <c r="G93" s="352" t="s">
        <v>624</v>
      </c>
      <c r="H93" t="str">
        <f>VLOOKUP($G93,県名!$B$1:$C$49,2,FALSE)</f>
        <v>愛  知</v>
      </c>
      <c r="I93" t="str">
        <f>VLOOKUP(B93,学校名!$D$8:$F$64,3,FALSE)</f>
        <v>愛知工業大</v>
      </c>
      <c r="J93" t="str">
        <f t="shared" si="2"/>
        <v>男</v>
      </c>
      <c r="K93" t="s">
        <v>3378</v>
      </c>
      <c r="L93" t="s">
        <v>3379</v>
      </c>
      <c r="M93" t="str">
        <f t="shared" si="3"/>
        <v>MIURA Shun</v>
      </c>
      <c r="O93" t="s">
        <v>4197</v>
      </c>
      <c r="P93" t="s">
        <v>4198</v>
      </c>
    </row>
    <row r="94" spans="2:16">
      <c r="B94" s="270" t="s">
        <v>499</v>
      </c>
      <c r="C94" s="297">
        <v>93</v>
      </c>
      <c r="D94" s="270" t="s">
        <v>776</v>
      </c>
      <c r="E94" s="268" t="s">
        <v>1291</v>
      </c>
      <c r="F94" s="268" t="s">
        <v>2412</v>
      </c>
      <c r="G94" s="352" t="s">
        <v>624</v>
      </c>
      <c r="H94" t="str">
        <f>VLOOKUP($G94,県名!$B$1:$C$49,2,FALSE)</f>
        <v>愛  知</v>
      </c>
      <c r="I94" t="str">
        <f>VLOOKUP(B94,学校名!$D$8:$F$64,3,FALSE)</f>
        <v>愛知工業大</v>
      </c>
      <c r="J94" t="str">
        <f t="shared" si="2"/>
        <v>男</v>
      </c>
      <c r="K94" t="s">
        <v>3380</v>
      </c>
      <c r="L94" t="s">
        <v>3381</v>
      </c>
      <c r="M94" t="str">
        <f t="shared" si="3"/>
        <v>KURONO Keito</v>
      </c>
      <c r="O94" t="s">
        <v>4197</v>
      </c>
      <c r="P94" t="s">
        <v>4198</v>
      </c>
    </row>
    <row r="95" spans="2:16">
      <c r="B95" s="270" t="s">
        <v>499</v>
      </c>
      <c r="C95" s="297">
        <v>94</v>
      </c>
      <c r="D95" s="270" t="s">
        <v>777</v>
      </c>
      <c r="E95" s="268" t="s">
        <v>1292</v>
      </c>
      <c r="F95" s="268" t="s">
        <v>2412</v>
      </c>
      <c r="G95" s="352" t="s">
        <v>624</v>
      </c>
      <c r="H95" t="str">
        <f>VLOOKUP($G95,県名!$B$1:$C$49,2,FALSE)</f>
        <v>愛  知</v>
      </c>
      <c r="I95" t="str">
        <f>VLOOKUP(B95,学校名!$D$8:$F$64,3,FALSE)</f>
        <v>愛知工業大</v>
      </c>
      <c r="J95" t="str">
        <f t="shared" si="2"/>
        <v>男</v>
      </c>
      <c r="K95" t="s">
        <v>3382</v>
      </c>
      <c r="L95" t="s">
        <v>3383</v>
      </c>
      <c r="M95" t="str">
        <f t="shared" si="3"/>
        <v>HOTTA Shoki</v>
      </c>
      <c r="O95" t="s">
        <v>4197</v>
      </c>
      <c r="P95" t="s">
        <v>4198</v>
      </c>
    </row>
    <row r="96" spans="2:16">
      <c r="B96" s="270" t="s">
        <v>499</v>
      </c>
      <c r="C96" s="297">
        <v>95</v>
      </c>
      <c r="D96" s="270" t="s">
        <v>2977</v>
      </c>
      <c r="E96" s="268" t="s">
        <v>3112</v>
      </c>
      <c r="F96" s="268" t="s">
        <v>2416</v>
      </c>
      <c r="G96" s="352" t="s">
        <v>624</v>
      </c>
      <c r="H96" t="str">
        <f>VLOOKUP($G96,県名!$B$1:$C$49,2,FALSE)</f>
        <v>愛  知</v>
      </c>
      <c r="I96" t="str">
        <f>VLOOKUP(B96,学校名!$D$8:$F$64,3,FALSE)</f>
        <v>愛知工業大</v>
      </c>
      <c r="J96" t="str">
        <f t="shared" si="2"/>
        <v>男</v>
      </c>
      <c r="K96" t="s">
        <v>3384</v>
      </c>
      <c r="L96" t="s">
        <v>3246</v>
      </c>
      <c r="M96" t="str">
        <f t="shared" si="3"/>
        <v>SAKAKIBARA Tomoya</v>
      </c>
      <c r="O96" t="s">
        <v>4197</v>
      </c>
      <c r="P96" t="s">
        <v>4198</v>
      </c>
    </row>
    <row r="97" spans="2:16">
      <c r="B97" s="270" t="s">
        <v>499</v>
      </c>
      <c r="C97" s="297">
        <v>96</v>
      </c>
      <c r="D97" s="270" t="s">
        <v>2978</v>
      </c>
      <c r="E97" s="268" t="s">
        <v>3113</v>
      </c>
      <c r="F97" s="268" t="s">
        <v>2416</v>
      </c>
      <c r="G97" s="352" t="s">
        <v>625</v>
      </c>
      <c r="H97" t="str">
        <f>VLOOKUP($G97,県名!$B$1:$C$49,2,FALSE)</f>
        <v>三  重</v>
      </c>
      <c r="I97" t="str">
        <f>VLOOKUP(B97,学校名!$D$8:$F$64,3,FALSE)</f>
        <v>愛知工業大</v>
      </c>
      <c r="J97" t="str">
        <f t="shared" si="2"/>
        <v>男</v>
      </c>
      <c r="K97" t="s">
        <v>3385</v>
      </c>
      <c r="L97" t="s">
        <v>3386</v>
      </c>
      <c r="M97" t="str">
        <f t="shared" si="3"/>
        <v>TAKENAKA Taichi</v>
      </c>
      <c r="O97" t="s">
        <v>4197</v>
      </c>
      <c r="P97" t="s">
        <v>4198</v>
      </c>
    </row>
    <row r="98" spans="2:16">
      <c r="B98" s="270" t="s">
        <v>499</v>
      </c>
      <c r="C98" s="297">
        <v>97</v>
      </c>
      <c r="D98" s="270" t="s">
        <v>2979</v>
      </c>
      <c r="E98" s="268" t="s">
        <v>3114</v>
      </c>
      <c r="F98" s="268" t="s">
        <v>2416</v>
      </c>
      <c r="G98" s="352" t="s">
        <v>624</v>
      </c>
      <c r="H98" t="str">
        <f>VLOOKUP($G98,県名!$B$1:$C$49,2,FALSE)</f>
        <v>愛  知</v>
      </c>
      <c r="I98" t="str">
        <f>VLOOKUP(B98,学校名!$D$8:$F$64,3,FALSE)</f>
        <v>愛知工業大</v>
      </c>
      <c r="J98" t="str">
        <f t="shared" si="2"/>
        <v>男</v>
      </c>
      <c r="K98" t="s">
        <v>3387</v>
      </c>
      <c r="L98" t="s">
        <v>3264</v>
      </c>
      <c r="M98" t="str">
        <f t="shared" si="3"/>
        <v>TSUCHIYA Keita</v>
      </c>
      <c r="O98" t="s">
        <v>4197</v>
      </c>
      <c r="P98" t="s">
        <v>4198</v>
      </c>
    </row>
    <row r="99" spans="2:16">
      <c r="B99" s="270" t="s">
        <v>499</v>
      </c>
      <c r="C99" s="297">
        <v>98</v>
      </c>
      <c r="D99" s="270" t="s">
        <v>2980</v>
      </c>
      <c r="E99" s="268" t="s">
        <v>3115</v>
      </c>
      <c r="F99" s="268" t="s">
        <v>2416</v>
      </c>
      <c r="G99" s="352" t="s">
        <v>624</v>
      </c>
      <c r="H99" t="str">
        <f>VLOOKUP($G99,県名!$B$1:$C$49,2,FALSE)</f>
        <v>愛  知</v>
      </c>
      <c r="I99" t="str">
        <f>VLOOKUP(B99,学校名!$D$8:$F$64,3,FALSE)</f>
        <v>愛知工業大</v>
      </c>
      <c r="J99" t="str">
        <f t="shared" si="2"/>
        <v>男</v>
      </c>
      <c r="K99" t="s">
        <v>3388</v>
      </c>
      <c r="L99" t="s">
        <v>3232</v>
      </c>
      <c r="M99" t="str">
        <f t="shared" si="3"/>
        <v>HARATA Yuya</v>
      </c>
      <c r="O99" t="s">
        <v>4197</v>
      </c>
      <c r="P99" t="s">
        <v>4198</v>
      </c>
    </row>
    <row r="100" spans="2:16">
      <c r="B100" s="270" t="s">
        <v>499</v>
      </c>
      <c r="C100" s="297">
        <v>99</v>
      </c>
      <c r="D100" s="270" t="s">
        <v>2981</v>
      </c>
      <c r="E100" s="268" t="s">
        <v>3116</v>
      </c>
      <c r="F100" s="268" t="s">
        <v>2416</v>
      </c>
      <c r="G100" s="352" t="s">
        <v>624</v>
      </c>
      <c r="H100" t="str">
        <f>VLOOKUP($G100,県名!$B$1:$C$49,2,FALSE)</f>
        <v>愛  知</v>
      </c>
      <c r="I100" t="str">
        <f>VLOOKUP(B100,学校名!$D$8:$F$64,3,FALSE)</f>
        <v>愛知工業大</v>
      </c>
      <c r="J100" t="str">
        <f t="shared" si="2"/>
        <v>男</v>
      </c>
      <c r="K100" t="s">
        <v>3389</v>
      </c>
      <c r="L100" t="s">
        <v>3390</v>
      </c>
      <c r="M100" t="str">
        <f t="shared" si="3"/>
        <v>HUKAYA Ryota</v>
      </c>
      <c r="O100" t="s">
        <v>4197</v>
      </c>
      <c r="P100" t="s">
        <v>4198</v>
      </c>
    </row>
    <row r="101" spans="2:16">
      <c r="B101" s="270" t="s">
        <v>499</v>
      </c>
      <c r="C101" s="297">
        <v>100</v>
      </c>
      <c r="D101" s="270" t="s">
        <v>2982</v>
      </c>
      <c r="E101" s="268" t="s">
        <v>3117</v>
      </c>
      <c r="F101" s="268" t="s">
        <v>2416</v>
      </c>
      <c r="G101" s="352" t="s">
        <v>624</v>
      </c>
      <c r="H101" t="str">
        <f>VLOOKUP($G101,県名!$B$1:$C$49,2,FALSE)</f>
        <v>愛  知</v>
      </c>
      <c r="I101" t="str">
        <f>VLOOKUP(B101,学校名!$D$8:$F$64,3,FALSE)</f>
        <v>愛知工業大</v>
      </c>
      <c r="J101" t="str">
        <f t="shared" si="2"/>
        <v>男</v>
      </c>
      <c r="K101" t="s">
        <v>3378</v>
      </c>
      <c r="L101" t="s">
        <v>3391</v>
      </c>
      <c r="M101" t="str">
        <f t="shared" si="3"/>
        <v>MIURA Mao</v>
      </c>
      <c r="O101" t="s">
        <v>4197</v>
      </c>
      <c r="P101" t="s">
        <v>4198</v>
      </c>
    </row>
    <row r="102" spans="2:16">
      <c r="B102" s="270" t="s">
        <v>499</v>
      </c>
      <c r="C102" s="297">
        <v>101</v>
      </c>
      <c r="D102" s="270" t="s">
        <v>2983</v>
      </c>
      <c r="E102" s="268" t="s">
        <v>3118</v>
      </c>
      <c r="F102" s="268" t="s">
        <v>2416</v>
      </c>
      <c r="G102" s="352" t="s">
        <v>624</v>
      </c>
      <c r="H102" t="str">
        <f>VLOOKUP($G102,県名!$B$1:$C$49,2,FALSE)</f>
        <v>愛  知</v>
      </c>
      <c r="I102" t="str">
        <f>VLOOKUP(B102,学校名!$D$8:$F$64,3,FALSE)</f>
        <v>愛知工業大</v>
      </c>
      <c r="J102" t="str">
        <f t="shared" si="2"/>
        <v>男</v>
      </c>
      <c r="K102" t="s">
        <v>3392</v>
      </c>
      <c r="L102" t="s">
        <v>3304</v>
      </c>
      <c r="M102" t="str">
        <f t="shared" si="3"/>
        <v>WATANABE Taisei</v>
      </c>
      <c r="O102" t="s">
        <v>4197</v>
      </c>
      <c r="P102" t="s">
        <v>4198</v>
      </c>
    </row>
    <row r="103" spans="2:16">
      <c r="B103" s="270" t="s">
        <v>499</v>
      </c>
      <c r="C103" s="297">
        <v>102</v>
      </c>
      <c r="D103" s="270" t="s">
        <v>778</v>
      </c>
      <c r="E103" s="268" t="s">
        <v>1293</v>
      </c>
      <c r="F103" s="268" t="s">
        <v>2415</v>
      </c>
      <c r="G103" s="352" t="s">
        <v>624</v>
      </c>
      <c r="H103" t="str">
        <f>VLOOKUP($G103,県名!$B$1:$C$49,2,FALSE)</f>
        <v>愛  知</v>
      </c>
      <c r="I103" t="str">
        <f>VLOOKUP(B103,学校名!$D$8:$F$64,3,FALSE)</f>
        <v>愛知工業大</v>
      </c>
      <c r="J103" t="str">
        <f t="shared" si="2"/>
        <v>男</v>
      </c>
      <c r="K103" t="s">
        <v>3245</v>
      </c>
      <c r="L103" t="s">
        <v>3393</v>
      </c>
      <c r="M103" t="str">
        <f t="shared" si="3"/>
        <v>AMANO Kaisei</v>
      </c>
      <c r="O103" t="s">
        <v>4197</v>
      </c>
      <c r="P103" t="s">
        <v>4198</v>
      </c>
    </row>
    <row r="104" spans="2:16">
      <c r="B104" s="270" t="s">
        <v>499</v>
      </c>
      <c r="C104" s="297">
        <v>103</v>
      </c>
      <c r="D104" s="270" t="s">
        <v>2776</v>
      </c>
      <c r="E104" s="268" t="s">
        <v>2777</v>
      </c>
      <c r="F104" s="268" t="s">
        <v>2415</v>
      </c>
      <c r="G104" s="352" t="s">
        <v>624</v>
      </c>
      <c r="H104" t="str">
        <f>VLOOKUP($G104,県名!$B$1:$C$49,2,FALSE)</f>
        <v>愛  知</v>
      </c>
      <c r="I104" t="str">
        <f>VLOOKUP(B104,学校名!$D$8:$F$64,3,FALSE)</f>
        <v>愛知工業大</v>
      </c>
      <c r="J104" t="str">
        <f t="shared" si="2"/>
        <v>男</v>
      </c>
      <c r="K104" t="s">
        <v>3394</v>
      </c>
      <c r="L104" t="s">
        <v>3395</v>
      </c>
      <c r="M104" t="str">
        <f t="shared" si="3"/>
        <v>KATO Takaharu</v>
      </c>
      <c r="O104" t="s">
        <v>4197</v>
      </c>
      <c r="P104" t="s">
        <v>4198</v>
      </c>
    </row>
    <row r="105" spans="2:16">
      <c r="B105" s="270" t="s">
        <v>499</v>
      </c>
      <c r="C105" s="297">
        <v>104</v>
      </c>
      <c r="D105" s="270" t="s">
        <v>779</v>
      </c>
      <c r="E105" s="268" t="s">
        <v>1294</v>
      </c>
      <c r="F105" s="268" t="s">
        <v>2415</v>
      </c>
      <c r="G105" s="352" t="s">
        <v>624</v>
      </c>
      <c r="H105" t="str">
        <f>VLOOKUP($G105,県名!$B$1:$C$49,2,FALSE)</f>
        <v>愛  知</v>
      </c>
      <c r="I105" t="str">
        <f>VLOOKUP(B105,学校名!$D$8:$F$64,3,FALSE)</f>
        <v>愛知工業大</v>
      </c>
      <c r="J105" t="str">
        <f t="shared" si="2"/>
        <v>男</v>
      </c>
      <c r="K105" t="s">
        <v>3396</v>
      </c>
      <c r="L105" t="s">
        <v>3255</v>
      </c>
      <c r="M105" t="str">
        <f t="shared" si="3"/>
        <v>NOSE Yuta</v>
      </c>
      <c r="O105" t="s">
        <v>4197</v>
      </c>
      <c r="P105" t="s">
        <v>4198</v>
      </c>
    </row>
    <row r="106" spans="2:16">
      <c r="B106" s="270" t="s">
        <v>499</v>
      </c>
      <c r="C106" s="297">
        <v>105</v>
      </c>
      <c r="D106" s="270" t="s">
        <v>2984</v>
      </c>
      <c r="E106" s="268" t="s">
        <v>1295</v>
      </c>
      <c r="F106" s="268" t="s">
        <v>2415</v>
      </c>
      <c r="G106" s="352" t="s">
        <v>624</v>
      </c>
      <c r="H106" t="str">
        <f>VLOOKUP($G106,県名!$B$1:$C$49,2,FALSE)</f>
        <v>愛  知</v>
      </c>
      <c r="I106" t="str">
        <f>VLOOKUP(B106,学校名!$D$8:$F$64,3,FALSE)</f>
        <v>愛知工業大</v>
      </c>
      <c r="J106" t="str">
        <f t="shared" si="2"/>
        <v>男</v>
      </c>
      <c r="K106" t="s">
        <v>3392</v>
      </c>
      <c r="L106" t="s">
        <v>3397</v>
      </c>
      <c r="M106" t="str">
        <f t="shared" si="3"/>
        <v>WATANABE Motoki</v>
      </c>
      <c r="O106" t="s">
        <v>4197</v>
      </c>
      <c r="P106" t="s">
        <v>4198</v>
      </c>
    </row>
    <row r="107" spans="2:16">
      <c r="B107" s="270" t="s">
        <v>499</v>
      </c>
      <c r="C107" s="297">
        <v>106</v>
      </c>
      <c r="D107" s="270" t="s">
        <v>2778</v>
      </c>
      <c r="E107" s="268" t="s">
        <v>2779</v>
      </c>
      <c r="F107" s="268" t="s">
        <v>2412</v>
      </c>
      <c r="G107" s="352" t="s">
        <v>624</v>
      </c>
      <c r="H107" t="str">
        <f>VLOOKUP($G107,県名!$B$1:$C$49,2,FALSE)</f>
        <v>愛  知</v>
      </c>
      <c r="I107" t="str">
        <f>VLOOKUP(B107,学校名!$D$8:$F$64,3,FALSE)</f>
        <v>愛知工業大</v>
      </c>
      <c r="J107" t="str">
        <f t="shared" si="2"/>
        <v>男</v>
      </c>
      <c r="K107" t="s">
        <v>3398</v>
      </c>
      <c r="L107" t="s">
        <v>3399</v>
      </c>
      <c r="M107" t="str">
        <f t="shared" si="3"/>
        <v>OKANO Hideaki</v>
      </c>
      <c r="O107" t="s">
        <v>4197</v>
      </c>
      <c r="P107" t="s">
        <v>4198</v>
      </c>
    </row>
    <row r="108" spans="2:16">
      <c r="B108" s="270" t="s">
        <v>499</v>
      </c>
      <c r="C108" s="297">
        <v>107</v>
      </c>
      <c r="D108" s="270" t="s">
        <v>2985</v>
      </c>
      <c r="E108" s="268" t="s">
        <v>2780</v>
      </c>
      <c r="F108" s="268" t="s">
        <v>2412</v>
      </c>
      <c r="G108" s="352" t="s">
        <v>624</v>
      </c>
      <c r="H108" t="str">
        <f>VLOOKUP($G108,県名!$B$1:$C$49,2,FALSE)</f>
        <v>愛  知</v>
      </c>
      <c r="I108" t="str">
        <f>VLOOKUP(B108,学校名!$D$8:$F$64,3,FALSE)</f>
        <v>愛知工業大</v>
      </c>
      <c r="J108" t="str">
        <f t="shared" si="2"/>
        <v>男</v>
      </c>
      <c r="K108" t="s">
        <v>3307</v>
      </c>
      <c r="L108" t="s">
        <v>3276</v>
      </c>
      <c r="M108" t="str">
        <f t="shared" si="3"/>
        <v>TAKAHASHI Koki</v>
      </c>
      <c r="O108" t="s">
        <v>4197</v>
      </c>
      <c r="P108" t="s">
        <v>4198</v>
      </c>
    </row>
    <row r="109" spans="2:16">
      <c r="B109" s="270" t="s">
        <v>499</v>
      </c>
      <c r="C109" s="297">
        <v>108</v>
      </c>
      <c r="D109" s="270" t="s">
        <v>2986</v>
      </c>
      <c r="E109" s="268" t="s">
        <v>3119</v>
      </c>
      <c r="F109" s="268" t="s">
        <v>2412</v>
      </c>
      <c r="G109" s="352" t="s">
        <v>624</v>
      </c>
      <c r="H109" t="str">
        <f>VLOOKUP($G109,県名!$B$1:$C$49,2,FALSE)</f>
        <v>愛  知</v>
      </c>
      <c r="I109" t="str">
        <f>VLOOKUP(B109,学校名!$D$8:$F$64,3,FALSE)</f>
        <v>愛知工業大</v>
      </c>
      <c r="J109" t="str">
        <f t="shared" si="2"/>
        <v>男</v>
      </c>
      <c r="K109" t="s">
        <v>3265</v>
      </c>
      <c r="L109" t="s">
        <v>3400</v>
      </c>
      <c r="M109" t="str">
        <f t="shared" si="3"/>
        <v>YAMAMOTO Haruhi</v>
      </c>
      <c r="O109" t="s">
        <v>4197</v>
      </c>
      <c r="P109" t="s">
        <v>4198</v>
      </c>
    </row>
    <row r="110" spans="2:16">
      <c r="B110" s="270" t="s">
        <v>500</v>
      </c>
      <c r="C110" s="297">
        <v>109</v>
      </c>
      <c r="D110" s="270" t="s">
        <v>781</v>
      </c>
      <c r="E110" s="268" t="s">
        <v>1297</v>
      </c>
      <c r="F110" s="268" t="s">
        <v>2414</v>
      </c>
      <c r="G110" s="352" t="s">
        <v>624</v>
      </c>
      <c r="H110" t="str">
        <f>VLOOKUP($G110,県名!$B$1:$C$49,2,FALSE)</f>
        <v>愛  知</v>
      </c>
      <c r="I110" t="str">
        <f>VLOOKUP(B110,学校名!$D$8:$F$64,3,FALSE)</f>
        <v>愛知淑徳大</v>
      </c>
      <c r="J110" t="str">
        <f t="shared" si="2"/>
        <v>男</v>
      </c>
      <c r="K110" t="s">
        <v>3401</v>
      </c>
      <c r="L110" t="s">
        <v>3402</v>
      </c>
      <c r="M110" t="str">
        <f t="shared" si="3"/>
        <v>YAMAGUCHI Jun</v>
      </c>
      <c r="O110" t="s">
        <v>4197</v>
      </c>
      <c r="P110" t="s">
        <v>4198</v>
      </c>
    </row>
    <row r="111" spans="2:16">
      <c r="B111" s="270" t="s">
        <v>500</v>
      </c>
      <c r="C111" s="297">
        <v>110</v>
      </c>
      <c r="D111" s="270" t="s">
        <v>780</v>
      </c>
      <c r="E111" s="268" t="s">
        <v>1296</v>
      </c>
      <c r="F111" s="268" t="s">
        <v>2414</v>
      </c>
      <c r="G111" s="352" t="s">
        <v>624</v>
      </c>
      <c r="H111" t="str">
        <f>VLOOKUP($G111,県名!$B$1:$C$49,2,FALSE)</f>
        <v>愛  知</v>
      </c>
      <c r="I111" t="str">
        <f>VLOOKUP(B111,学校名!$D$8:$F$64,3,FALSE)</f>
        <v>愛知淑徳大</v>
      </c>
      <c r="J111" t="str">
        <f t="shared" si="2"/>
        <v>男</v>
      </c>
      <c r="K111" t="s">
        <v>3403</v>
      </c>
      <c r="L111" t="s">
        <v>3404</v>
      </c>
      <c r="M111" t="str">
        <f t="shared" si="3"/>
        <v>TANIGUCHI Taishi</v>
      </c>
      <c r="O111" t="s">
        <v>4197</v>
      </c>
      <c r="P111" t="s">
        <v>4198</v>
      </c>
    </row>
    <row r="112" spans="2:16">
      <c r="B112" s="270" t="s">
        <v>500</v>
      </c>
      <c r="C112" s="297">
        <v>111</v>
      </c>
      <c r="D112" s="270" t="s">
        <v>2340</v>
      </c>
      <c r="E112" s="268" t="s">
        <v>2376</v>
      </c>
      <c r="F112" s="268" t="s">
        <v>2414</v>
      </c>
      <c r="G112" s="352" t="s">
        <v>624</v>
      </c>
      <c r="H112" t="str">
        <f>VLOOKUP($G112,県名!$B$1:$C$49,2,FALSE)</f>
        <v>愛  知</v>
      </c>
      <c r="I112" t="str">
        <f>VLOOKUP(B112,学校名!$D$8:$F$64,3,FALSE)</f>
        <v>愛知淑徳大</v>
      </c>
      <c r="J112" t="str">
        <f t="shared" si="2"/>
        <v>男</v>
      </c>
      <c r="K112" t="s">
        <v>3405</v>
      </c>
      <c r="L112" t="s">
        <v>3406</v>
      </c>
      <c r="M112" t="str">
        <f t="shared" si="3"/>
        <v>HAYAKAWA Takashi</v>
      </c>
      <c r="O112" t="s">
        <v>4197</v>
      </c>
      <c r="P112" t="s">
        <v>4198</v>
      </c>
    </row>
    <row r="113" spans="2:16">
      <c r="B113" s="270" t="s">
        <v>500</v>
      </c>
      <c r="C113" s="297">
        <v>112</v>
      </c>
      <c r="D113" s="270" t="s">
        <v>2648</v>
      </c>
      <c r="E113" s="268" t="s">
        <v>2694</v>
      </c>
      <c r="F113" s="268" t="s">
        <v>2412</v>
      </c>
      <c r="G113" s="352" t="s">
        <v>624</v>
      </c>
      <c r="H113" t="str">
        <f>VLOOKUP($G113,県名!$B$1:$C$49,2,FALSE)</f>
        <v>愛  知</v>
      </c>
      <c r="I113" t="str">
        <f>VLOOKUP(B113,学校名!$D$8:$F$64,3,FALSE)</f>
        <v>愛知淑徳大</v>
      </c>
      <c r="J113" t="str">
        <f t="shared" si="2"/>
        <v>男</v>
      </c>
      <c r="K113" t="s">
        <v>3407</v>
      </c>
      <c r="L113" t="s">
        <v>3377</v>
      </c>
      <c r="M113" t="str">
        <f t="shared" si="3"/>
        <v>HOSHINO Daiki</v>
      </c>
      <c r="O113" t="s">
        <v>4197</v>
      </c>
      <c r="P113" t="s">
        <v>4198</v>
      </c>
    </row>
    <row r="114" spans="2:16">
      <c r="B114" s="270" t="s">
        <v>500</v>
      </c>
      <c r="C114" s="297">
        <v>113</v>
      </c>
      <c r="D114" s="270" t="s">
        <v>2357</v>
      </c>
      <c r="E114" s="268" t="s">
        <v>2393</v>
      </c>
      <c r="F114" s="268" t="s">
        <v>2412</v>
      </c>
      <c r="G114" s="352" t="s">
        <v>624</v>
      </c>
      <c r="H114" t="str">
        <f>VLOOKUP($G114,県名!$B$1:$C$49,2,FALSE)</f>
        <v>愛  知</v>
      </c>
      <c r="I114" t="str">
        <f>VLOOKUP(B114,学校名!$D$8:$F$64,3,FALSE)</f>
        <v>愛知淑徳大</v>
      </c>
      <c r="J114" t="str">
        <f t="shared" si="2"/>
        <v>男</v>
      </c>
      <c r="K114" t="s">
        <v>3285</v>
      </c>
      <c r="L114" t="s">
        <v>3408</v>
      </c>
      <c r="M114" t="str">
        <f t="shared" si="3"/>
        <v>SUZUKI Shoya</v>
      </c>
      <c r="O114" t="s">
        <v>4197</v>
      </c>
      <c r="P114" t="s">
        <v>4198</v>
      </c>
    </row>
    <row r="115" spans="2:16">
      <c r="B115" s="270" t="s">
        <v>500</v>
      </c>
      <c r="C115" s="297">
        <v>114</v>
      </c>
      <c r="D115" s="270" t="s">
        <v>2647</v>
      </c>
      <c r="E115" s="268" t="s">
        <v>2693</v>
      </c>
      <c r="F115" s="268" t="s">
        <v>2412</v>
      </c>
      <c r="G115" s="352" t="s">
        <v>624</v>
      </c>
      <c r="H115" t="str">
        <f>VLOOKUP($G115,県名!$B$1:$C$49,2,FALSE)</f>
        <v>愛  知</v>
      </c>
      <c r="I115" t="str">
        <f>VLOOKUP(B115,学校名!$D$8:$F$64,3,FALSE)</f>
        <v>愛知淑徳大</v>
      </c>
      <c r="J115" t="str">
        <f t="shared" si="2"/>
        <v>男</v>
      </c>
      <c r="K115" t="s">
        <v>3409</v>
      </c>
      <c r="L115" t="s">
        <v>3410</v>
      </c>
      <c r="M115" t="str">
        <f t="shared" si="3"/>
        <v>SAITO Kazuya</v>
      </c>
      <c r="O115" t="s">
        <v>4197</v>
      </c>
      <c r="P115" t="s">
        <v>4198</v>
      </c>
    </row>
    <row r="116" spans="2:16">
      <c r="B116" s="270" t="s">
        <v>500</v>
      </c>
      <c r="C116" s="297">
        <v>115</v>
      </c>
      <c r="D116" s="270" t="s">
        <v>2781</v>
      </c>
      <c r="E116" s="268" t="s">
        <v>2782</v>
      </c>
      <c r="F116" s="268" t="s">
        <v>2412</v>
      </c>
      <c r="G116" s="352" t="s">
        <v>624</v>
      </c>
      <c r="H116" t="str">
        <f>VLOOKUP($G116,県名!$B$1:$C$49,2,FALSE)</f>
        <v>愛  知</v>
      </c>
      <c r="I116" t="str">
        <f>VLOOKUP(B116,学校名!$D$8:$F$64,3,FALSE)</f>
        <v>愛知淑徳大</v>
      </c>
      <c r="J116" t="str">
        <f t="shared" si="2"/>
        <v>男</v>
      </c>
      <c r="K116" t="s">
        <v>3411</v>
      </c>
      <c r="L116" t="s">
        <v>3412</v>
      </c>
      <c r="M116" t="str">
        <f t="shared" si="3"/>
        <v>KOSUGI Tomohiro</v>
      </c>
      <c r="O116" t="s">
        <v>4197</v>
      </c>
      <c r="P116" t="s">
        <v>4198</v>
      </c>
    </row>
    <row r="117" spans="2:16">
      <c r="B117" s="270" t="s">
        <v>494</v>
      </c>
      <c r="C117" s="297">
        <v>116</v>
      </c>
      <c r="D117" s="270" t="s">
        <v>729</v>
      </c>
      <c r="E117" s="268" t="s">
        <v>1241</v>
      </c>
      <c r="F117" s="268" t="s">
        <v>2415</v>
      </c>
      <c r="G117" s="352" t="s">
        <v>624</v>
      </c>
      <c r="H117" t="str">
        <f>VLOOKUP($G117,県名!$B$1:$C$49,2,FALSE)</f>
        <v>愛  知</v>
      </c>
      <c r="I117" t="str">
        <f>VLOOKUP(B117,学校名!$D$8:$F$64,3,FALSE)</f>
        <v>愛知大</v>
      </c>
      <c r="J117" t="str">
        <f t="shared" si="2"/>
        <v>男</v>
      </c>
      <c r="K117" t="s">
        <v>3413</v>
      </c>
      <c r="L117" t="s">
        <v>3414</v>
      </c>
      <c r="M117" t="str">
        <f t="shared" si="3"/>
        <v>HIROTA Kandai</v>
      </c>
      <c r="O117" t="s">
        <v>4197</v>
      </c>
      <c r="P117" t="s">
        <v>4198</v>
      </c>
    </row>
    <row r="118" spans="2:16">
      <c r="B118" s="270" t="s">
        <v>494</v>
      </c>
      <c r="C118" s="297">
        <v>117</v>
      </c>
      <c r="D118" s="270" t="s">
        <v>739</v>
      </c>
      <c r="E118" s="268" t="s">
        <v>1252</v>
      </c>
      <c r="F118" s="268" t="s">
        <v>2415</v>
      </c>
      <c r="G118" s="352" t="s">
        <v>624</v>
      </c>
      <c r="H118" t="str">
        <f>VLOOKUP($G118,県名!$B$1:$C$49,2,FALSE)</f>
        <v>愛  知</v>
      </c>
      <c r="I118" t="str">
        <f>VLOOKUP(B118,学校名!$D$8:$F$64,3,FALSE)</f>
        <v>愛知大</v>
      </c>
      <c r="J118" t="str">
        <f t="shared" si="2"/>
        <v>男</v>
      </c>
      <c r="K118" t="s">
        <v>3415</v>
      </c>
      <c r="L118" t="s">
        <v>3416</v>
      </c>
      <c r="M118" t="str">
        <f t="shared" si="3"/>
        <v>MIWA Kenji</v>
      </c>
      <c r="O118" t="s">
        <v>4197</v>
      </c>
      <c r="P118" t="s">
        <v>4198</v>
      </c>
    </row>
    <row r="119" spans="2:16">
      <c r="B119" s="270" t="s">
        <v>494</v>
      </c>
      <c r="C119" s="297">
        <v>118</v>
      </c>
      <c r="D119" s="270" t="s">
        <v>2987</v>
      </c>
      <c r="E119" s="268" t="s">
        <v>3120</v>
      </c>
      <c r="F119" s="268" t="s">
        <v>2415</v>
      </c>
      <c r="G119" s="352" t="s">
        <v>624</v>
      </c>
      <c r="H119" t="str">
        <f>VLOOKUP($G119,県名!$B$1:$C$49,2,FALSE)</f>
        <v>愛  知</v>
      </c>
      <c r="I119" t="str">
        <f>VLOOKUP(B119,学校名!$D$8:$F$64,3,FALSE)</f>
        <v>愛知大</v>
      </c>
      <c r="J119" t="str">
        <f t="shared" si="2"/>
        <v>男</v>
      </c>
      <c r="K119" t="s">
        <v>3417</v>
      </c>
      <c r="L119" t="s">
        <v>3418</v>
      </c>
      <c r="M119" t="str">
        <f t="shared" si="3"/>
        <v>MIWAGAWA Yuto</v>
      </c>
      <c r="O119" t="s">
        <v>4197</v>
      </c>
      <c r="P119" t="s">
        <v>4198</v>
      </c>
    </row>
    <row r="120" spans="2:16">
      <c r="B120" s="270" t="s">
        <v>494</v>
      </c>
      <c r="C120" s="297">
        <v>119</v>
      </c>
      <c r="D120" s="270" t="s">
        <v>736</v>
      </c>
      <c r="E120" s="268" t="s">
        <v>1248</v>
      </c>
      <c r="F120" s="268" t="s">
        <v>2415</v>
      </c>
      <c r="G120" s="352" t="s">
        <v>624</v>
      </c>
      <c r="H120" t="str">
        <f>VLOOKUP($G120,県名!$B$1:$C$49,2,FALSE)</f>
        <v>愛  知</v>
      </c>
      <c r="I120" t="str">
        <f>VLOOKUP(B120,学校名!$D$8:$F$64,3,FALSE)</f>
        <v>愛知大</v>
      </c>
      <c r="J120" t="str">
        <f t="shared" si="2"/>
        <v>男</v>
      </c>
      <c r="K120" t="s">
        <v>3378</v>
      </c>
      <c r="L120" t="s">
        <v>3256</v>
      </c>
      <c r="M120" t="str">
        <f t="shared" si="3"/>
        <v>MIURA Soshi</v>
      </c>
      <c r="O120" t="s">
        <v>4197</v>
      </c>
      <c r="P120" t="s">
        <v>4198</v>
      </c>
    </row>
    <row r="121" spans="2:16">
      <c r="B121" s="270" t="s">
        <v>494</v>
      </c>
      <c r="C121" s="297">
        <v>120</v>
      </c>
      <c r="D121" s="270" t="s">
        <v>2449</v>
      </c>
      <c r="E121" s="268" t="s">
        <v>2522</v>
      </c>
      <c r="F121" s="268" t="s">
        <v>2412</v>
      </c>
      <c r="G121" s="352" t="s">
        <v>624</v>
      </c>
      <c r="H121" t="str">
        <f>VLOOKUP($G121,県名!$B$1:$C$49,2,FALSE)</f>
        <v>愛  知</v>
      </c>
      <c r="I121" t="str">
        <f>VLOOKUP(B121,学校名!$D$8:$F$64,3,FALSE)</f>
        <v>愛知大</v>
      </c>
      <c r="J121" t="str">
        <f t="shared" si="2"/>
        <v>男</v>
      </c>
      <c r="K121" t="s">
        <v>3419</v>
      </c>
      <c r="L121" t="s">
        <v>3420</v>
      </c>
      <c r="M121" t="str">
        <f t="shared" si="3"/>
        <v>SUGIURA Fumiki</v>
      </c>
      <c r="O121" t="s">
        <v>4197</v>
      </c>
      <c r="P121" t="s">
        <v>4198</v>
      </c>
    </row>
    <row r="122" spans="2:16">
      <c r="B122" s="270" t="s">
        <v>494</v>
      </c>
      <c r="C122" s="297">
        <v>121</v>
      </c>
      <c r="D122" s="270" t="s">
        <v>737</v>
      </c>
      <c r="E122" s="268" t="s">
        <v>1250</v>
      </c>
      <c r="F122" s="268" t="s">
        <v>2415</v>
      </c>
      <c r="G122" s="352" t="s">
        <v>624</v>
      </c>
      <c r="H122" t="str">
        <f>VLOOKUP($G122,県名!$B$1:$C$49,2,FALSE)</f>
        <v>愛  知</v>
      </c>
      <c r="I122" t="str">
        <f>VLOOKUP(B122,学校名!$D$8:$F$64,3,FALSE)</f>
        <v>愛知大</v>
      </c>
      <c r="J122" t="str">
        <f t="shared" si="2"/>
        <v>男</v>
      </c>
      <c r="K122" t="s">
        <v>3421</v>
      </c>
      <c r="L122" t="s">
        <v>3422</v>
      </c>
      <c r="M122" t="str">
        <f t="shared" si="3"/>
        <v>NAKAGAWA Masato</v>
      </c>
      <c r="O122" t="s">
        <v>4197</v>
      </c>
      <c r="P122" t="s">
        <v>4198</v>
      </c>
    </row>
    <row r="123" spans="2:16">
      <c r="B123" s="270" t="s">
        <v>494</v>
      </c>
      <c r="C123" s="297">
        <v>122</v>
      </c>
      <c r="D123" s="270" t="s">
        <v>2783</v>
      </c>
      <c r="E123" s="268" t="s">
        <v>2784</v>
      </c>
      <c r="F123" s="268" t="s">
        <v>2412</v>
      </c>
      <c r="G123" s="352" t="s">
        <v>624</v>
      </c>
      <c r="H123" t="str">
        <f>VLOOKUP($G123,県名!$B$1:$C$49,2,FALSE)</f>
        <v>愛  知</v>
      </c>
      <c r="I123" t="str">
        <f>VLOOKUP(B123,学校名!$D$8:$F$64,3,FALSE)</f>
        <v>愛知大</v>
      </c>
      <c r="J123" t="str">
        <f t="shared" si="2"/>
        <v>男</v>
      </c>
      <c r="K123" t="s">
        <v>3423</v>
      </c>
      <c r="L123" t="s">
        <v>3424</v>
      </c>
      <c r="M123" t="str">
        <f t="shared" si="3"/>
        <v>SUGANUMA Shutaro</v>
      </c>
      <c r="O123" t="s">
        <v>4197</v>
      </c>
      <c r="P123" t="s">
        <v>4198</v>
      </c>
    </row>
    <row r="124" spans="2:16">
      <c r="B124" s="270" t="s">
        <v>494</v>
      </c>
      <c r="C124" s="297">
        <v>123</v>
      </c>
      <c r="D124" s="270" t="s">
        <v>2649</v>
      </c>
      <c r="E124" s="268" t="s">
        <v>2695</v>
      </c>
      <c r="F124" s="268" t="s">
        <v>2412</v>
      </c>
      <c r="G124" s="352" t="s">
        <v>624</v>
      </c>
      <c r="H124" t="str">
        <f>VLOOKUP($G124,県名!$B$1:$C$49,2,FALSE)</f>
        <v>愛  知</v>
      </c>
      <c r="I124" t="str">
        <f>VLOOKUP(B124,学校名!$D$8:$F$64,3,FALSE)</f>
        <v>愛知大</v>
      </c>
      <c r="J124" t="str">
        <f t="shared" si="2"/>
        <v>男</v>
      </c>
      <c r="K124" t="s">
        <v>3425</v>
      </c>
      <c r="L124" t="s">
        <v>3426</v>
      </c>
      <c r="M124" t="str">
        <f t="shared" si="3"/>
        <v>KOIKE Masatoshi</v>
      </c>
      <c r="O124" t="s">
        <v>4197</v>
      </c>
      <c r="P124" t="s">
        <v>4198</v>
      </c>
    </row>
    <row r="125" spans="2:16">
      <c r="B125" s="270" t="s">
        <v>494</v>
      </c>
      <c r="C125" s="297">
        <v>124</v>
      </c>
      <c r="D125" s="270" t="s">
        <v>2651</v>
      </c>
      <c r="E125" s="268" t="s">
        <v>2697</v>
      </c>
      <c r="F125" s="268" t="s">
        <v>2412</v>
      </c>
      <c r="G125" s="352" t="s">
        <v>624</v>
      </c>
      <c r="H125" t="str">
        <f>VLOOKUP($G125,県名!$B$1:$C$49,2,FALSE)</f>
        <v>愛  知</v>
      </c>
      <c r="I125" t="str">
        <f>VLOOKUP(B125,学校名!$D$8:$F$64,3,FALSE)</f>
        <v>愛知大</v>
      </c>
      <c r="J125" t="str">
        <f t="shared" si="2"/>
        <v>男</v>
      </c>
      <c r="K125" t="s">
        <v>3427</v>
      </c>
      <c r="L125" t="s">
        <v>3428</v>
      </c>
      <c r="M125" t="str">
        <f t="shared" si="3"/>
        <v>UEMURA Kazuma</v>
      </c>
      <c r="O125" t="s">
        <v>4197</v>
      </c>
      <c r="P125" t="s">
        <v>4198</v>
      </c>
    </row>
    <row r="126" spans="2:16">
      <c r="B126" s="270" t="s">
        <v>494</v>
      </c>
      <c r="C126" s="297">
        <v>125</v>
      </c>
      <c r="D126" s="270" t="s">
        <v>2988</v>
      </c>
      <c r="E126" s="268" t="s">
        <v>1249</v>
      </c>
      <c r="F126" s="268" t="s">
        <v>2415</v>
      </c>
      <c r="G126" s="352" t="s">
        <v>624</v>
      </c>
      <c r="H126" t="str">
        <f>VLOOKUP($G126,県名!$B$1:$C$49,2,FALSE)</f>
        <v>愛  知</v>
      </c>
      <c r="I126" t="str">
        <f>VLOOKUP(B126,学校名!$D$8:$F$64,3,FALSE)</f>
        <v>愛知大</v>
      </c>
      <c r="J126" t="str">
        <f t="shared" si="2"/>
        <v>男</v>
      </c>
      <c r="K126" t="s">
        <v>3429</v>
      </c>
      <c r="L126" t="s">
        <v>3430</v>
      </c>
      <c r="M126" t="str">
        <f t="shared" si="3"/>
        <v>NAKANE Tomotaka</v>
      </c>
      <c r="O126" t="s">
        <v>4197</v>
      </c>
      <c r="P126" t="s">
        <v>4198</v>
      </c>
    </row>
    <row r="127" spans="2:16">
      <c r="B127" s="270" t="s">
        <v>494</v>
      </c>
      <c r="C127" s="297">
        <v>126</v>
      </c>
      <c r="D127" s="270" t="s">
        <v>2650</v>
      </c>
      <c r="E127" s="268" t="s">
        <v>2696</v>
      </c>
      <c r="F127" s="268" t="s">
        <v>2412</v>
      </c>
      <c r="G127" s="352" t="s">
        <v>624</v>
      </c>
      <c r="H127" t="str">
        <f>VLOOKUP($G127,県名!$B$1:$C$49,2,FALSE)</f>
        <v>愛  知</v>
      </c>
      <c r="I127" t="str">
        <f>VLOOKUP(B127,学校名!$D$8:$F$64,3,FALSE)</f>
        <v>愛知大</v>
      </c>
      <c r="J127" t="str">
        <f t="shared" si="2"/>
        <v>男</v>
      </c>
      <c r="K127" t="s">
        <v>3431</v>
      </c>
      <c r="L127" t="s">
        <v>3402</v>
      </c>
      <c r="M127" t="str">
        <f t="shared" si="3"/>
        <v>TANAKA Jun</v>
      </c>
      <c r="O127" t="s">
        <v>4197</v>
      </c>
      <c r="P127" t="s">
        <v>4198</v>
      </c>
    </row>
    <row r="128" spans="2:16">
      <c r="B128" s="270" t="s">
        <v>494</v>
      </c>
      <c r="C128" s="297">
        <v>127</v>
      </c>
      <c r="D128" s="270" t="s">
        <v>734</v>
      </c>
      <c r="E128" s="268" t="s">
        <v>1246</v>
      </c>
      <c r="F128" s="268" t="s">
        <v>2415</v>
      </c>
      <c r="G128" s="352" t="s">
        <v>624</v>
      </c>
      <c r="H128" t="str">
        <f>VLOOKUP($G128,県名!$B$1:$C$49,2,FALSE)</f>
        <v>愛  知</v>
      </c>
      <c r="I128" t="str">
        <f>VLOOKUP(B128,学校名!$D$8:$F$64,3,FALSE)</f>
        <v>愛知大</v>
      </c>
      <c r="J128" t="str">
        <f t="shared" si="2"/>
        <v>男</v>
      </c>
      <c r="K128" t="s">
        <v>3432</v>
      </c>
      <c r="L128" t="s">
        <v>3433</v>
      </c>
      <c r="M128" t="str">
        <f t="shared" si="3"/>
        <v>HARATSUKA Ren</v>
      </c>
      <c r="O128" t="s">
        <v>4197</v>
      </c>
      <c r="P128" t="s">
        <v>4198</v>
      </c>
    </row>
    <row r="129" spans="2:16">
      <c r="B129" s="270" t="s">
        <v>494</v>
      </c>
      <c r="C129" s="297">
        <v>128</v>
      </c>
      <c r="D129" s="270" t="s">
        <v>738</v>
      </c>
      <c r="E129" s="268" t="s">
        <v>1251</v>
      </c>
      <c r="F129" s="268" t="s">
        <v>2415</v>
      </c>
      <c r="G129" s="352" t="s">
        <v>624</v>
      </c>
      <c r="H129" t="str">
        <f>VLOOKUP($G129,県名!$B$1:$C$49,2,FALSE)</f>
        <v>愛  知</v>
      </c>
      <c r="I129" t="str">
        <f>VLOOKUP(B129,学校名!$D$8:$F$64,3,FALSE)</f>
        <v>愛知大</v>
      </c>
      <c r="J129" t="str">
        <f t="shared" si="2"/>
        <v>男</v>
      </c>
      <c r="K129" t="s">
        <v>3434</v>
      </c>
      <c r="L129" t="s">
        <v>3246</v>
      </c>
      <c r="M129" t="str">
        <f t="shared" si="3"/>
        <v>MASE Tomoya</v>
      </c>
      <c r="O129" t="s">
        <v>4197</v>
      </c>
      <c r="P129" t="s">
        <v>4198</v>
      </c>
    </row>
    <row r="130" spans="2:16">
      <c r="B130" s="270" t="s">
        <v>494</v>
      </c>
      <c r="C130" s="297">
        <v>129</v>
      </c>
      <c r="D130" s="270" t="s">
        <v>733</v>
      </c>
      <c r="E130" s="268" t="s">
        <v>1245</v>
      </c>
      <c r="F130" s="268" t="s">
        <v>2415</v>
      </c>
      <c r="G130" s="352" t="s">
        <v>624</v>
      </c>
      <c r="H130" t="str">
        <f>VLOOKUP($G130,県名!$B$1:$C$49,2,FALSE)</f>
        <v>愛  知</v>
      </c>
      <c r="I130" t="str">
        <f>VLOOKUP(B130,学校名!$D$8:$F$64,3,FALSE)</f>
        <v>愛知大</v>
      </c>
      <c r="J130" t="str">
        <f t="shared" si="2"/>
        <v>男</v>
      </c>
      <c r="K130" t="s">
        <v>3435</v>
      </c>
      <c r="L130" t="s">
        <v>3436</v>
      </c>
      <c r="M130" t="str">
        <f t="shared" si="3"/>
        <v>SATO Daigo</v>
      </c>
      <c r="O130" t="s">
        <v>4197</v>
      </c>
      <c r="P130" t="s">
        <v>4198</v>
      </c>
    </row>
    <row r="131" spans="2:16">
      <c r="B131" s="270" t="s">
        <v>494</v>
      </c>
      <c r="C131" s="297">
        <v>130</v>
      </c>
      <c r="D131" s="270" t="s">
        <v>728</v>
      </c>
      <c r="E131" s="268" t="s">
        <v>1240</v>
      </c>
      <c r="F131" s="268" t="s">
        <v>2415</v>
      </c>
      <c r="G131" s="352" t="s">
        <v>624</v>
      </c>
      <c r="H131" t="str">
        <f>VLOOKUP($G131,県名!$B$1:$C$49,2,FALSE)</f>
        <v>愛  知</v>
      </c>
      <c r="I131" t="str">
        <f>VLOOKUP(B131,学校名!$D$8:$F$64,3,FALSE)</f>
        <v>愛知大</v>
      </c>
      <c r="J131" t="str">
        <f t="shared" ref="J131:J194" si="4">IF(VALUE(C131)&lt;2001,"男","女")</f>
        <v>男</v>
      </c>
      <c r="K131" t="s">
        <v>3339</v>
      </c>
      <c r="L131" t="s">
        <v>3234</v>
      </c>
      <c r="M131" t="str">
        <f t="shared" ref="M131:M194" si="5">K131&amp;" "&amp;L131</f>
        <v>AOYAMA Naoki</v>
      </c>
      <c r="O131" t="s">
        <v>4197</v>
      </c>
      <c r="P131" t="s">
        <v>4198</v>
      </c>
    </row>
    <row r="132" spans="2:16">
      <c r="B132" s="270" t="s">
        <v>494</v>
      </c>
      <c r="C132" s="297">
        <v>131</v>
      </c>
      <c r="D132" s="270" t="s">
        <v>732</v>
      </c>
      <c r="E132" s="268" t="s">
        <v>1244</v>
      </c>
      <c r="F132" s="268" t="s">
        <v>2415</v>
      </c>
      <c r="G132" s="352" t="s">
        <v>624</v>
      </c>
      <c r="H132" t="str">
        <f>VLOOKUP($G132,県名!$B$1:$C$49,2,FALSE)</f>
        <v>愛  知</v>
      </c>
      <c r="I132" t="str">
        <f>VLOOKUP(B132,学校名!$D$8:$F$64,3,FALSE)</f>
        <v>愛知大</v>
      </c>
      <c r="J132" t="str">
        <f t="shared" si="4"/>
        <v>男</v>
      </c>
      <c r="K132" t="s">
        <v>3437</v>
      </c>
      <c r="L132" t="s">
        <v>3438</v>
      </c>
      <c r="M132" t="str">
        <f t="shared" si="5"/>
        <v>ENDO Yoshiki</v>
      </c>
      <c r="O132" t="s">
        <v>4197</v>
      </c>
      <c r="P132" t="s">
        <v>4198</v>
      </c>
    </row>
    <row r="133" spans="2:16">
      <c r="B133" s="270" t="s">
        <v>494</v>
      </c>
      <c r="C133" s="297">
        <v>132</v>
      </c>
      <c r="D133" s="270" t="s">
        <v>731</v>
      </c>
      <c r="E133" s="268" t="s">
        <v>1243</v>
      </c>
      <c r="F133" s="268" t="s">
        <v>2415</v>
      </c>
      <c r="G133" s="352" t="s">
        <v>624</v>
      </c>
      <c r="H133" t="str">
        <f>VLOOKUP($G133,県名!$B$1:$C$49,2,FALSE)</f>
        <v>愛  知</v>
      </c>
      <c r="I133" t="str">
        <f>VLOOKUP(B133,学校名!$D$8:$F$64,3,FALSE)</f>
        <v>愛知大</v>
      </c>
      <c r="J133" t="str">
        <f t="shared" si="4"/>
        <v>男</v>
      </c>
      <c r="K133" t="s">
        <v>3405</v>
      </c>
      <c r="L133" t="s">
        <v>3439</v>
      </c>
      <c r="M133" t="str">
        <f t="shared" si="5"/>
        <v>HAYAKAWA Yukiya</v>
      </c>
      <c r="O133" t="s">
        <v>4197</v>
      </c>
      <c r="P133" t="s">
        <v>4198</v>
      </c>
    </row>
    <row r="134" spans="2:16">
      <c r="B134" s="270" t="s">
        <v>494</v>
      </c>
      <c r="C134" s="297">
        <v>133</v>
      </c>
      <c r="D134" s="270" t="s">
        <v>730</v>
      </c>
      <c r="E134" s="268" t="s">
        <v>1242</v>
      </c>
      <c r="F134" s="268" t="s">
        <v>2415</v>
      </c>
      <c r="G134" s="352" t="s">
        <v>624</v>
      </c>
      <c r="H134" t="str">
        <f>VLOOKUP($G134,県名!$B$1:$C$49,2,FALSE)</f>
        <v>愛  知</v>
      </c>
      <c r="I134" t="str">
        <f>VLOOKUP(B134,学校名!$D$8:$F$64,3,FALSE)</f>
        <v>愛知大</v>
      </c>
      <c r="J134" t="str">
        <f t="shared" si="4"/>
        <v>男</v>
      </c>
      <c r="K134" t="s">
        <v>3440</v>
      </c>
      <c r="L134" t="s">
        <v>3441</v>
      </c>
      <c r="M134" t="str">
        <f t="shared" si="5"/>
        <v>ISHIKAWA Yoichi</v>
      </c>
      <c r="O134" t="s">
        <v>4197</v>
      </c>
      <c r="P134" t="s">
        <v>4198</v>
      </c>
    </row>
    <row r="135" spans="2:16">
      <c r="B135" s="270" t="s">
        <v>494</v>
      </c>
      <c r="C135" s="297">
        <v>134</v>
      </c>
      <c r="D135" s="270" t="s">
        <v>741</v>
      </c>
      <c r="E135" s="268" t="s">
        <v>1254</v>
      </c>
      <c r="F135" s="268" t="s">
        <v>2415</v>
      </c>
      <c r="G135" s="352" t="s">
        <v>619</v>
      </c>
      <c r="H135" t="str">
        <f>VLOOKUP($G135,県名!$B$1:$C$49,2,FALSE)</f>
        <v>富　山</v>
      </c>
      <c r="I135" t="str">
        <f>VLOOKUP(B135,学校名!$D$8:$F$64,3,FALSE)</f>
        <v>愛知大</v>
      </c>
      <c r="J135" t="str">
        <f t="shared" si="4"/>
        <v>男</v>
      </c>
      <c r="K135" t="s">
        <v>3442</v>
      </c>
      <c r="L135" t="s">
        <v>3443</v>
      </c>
      <c r="M135" t="str">
        <f t="shared" si="5"/>
        <v>IWAKI Junnosuke</v>
      </c>
      <c r="O135" t="s">
        <v>4197</v>
      </c>
      <c r="P135" t="s">
        <v>4198</v>
      </c>
    </row>
    <row r="136" spans="2:16">
      <c r="B136" s="270" t="s">
        <v>494</v>
      </c>
      <c r="C136" s="297">
        <v>135</v>
      </c>
      <c r="D136" s="270" t="s">
        <v>740</v>
      </c>
      <c r="E136" s="268" t="s">
        <v>1253</v>
      </c>
      <c r="F136" s="268" t="s">
        <v>2415</v>
      </c>
      <c r="G136" s="352" t="s">
        <v>626</v>
      </c>
      <c r="H136" t="str">
        <f>VLOOKUP($G136,県名!$B$1:$C$49,2,FALSE)</f>
        <v>岐  阜</v>
      </c>
      <c r="I136" t="str">
        <f>VLOOKUP(B136,学校名!$D$8:$F$64,3,FALSE)</f>
        <v>愛知大</v>
      </c>
      <c r="J136" t="str">
        <f t="shared" si="4"/>
        <v>男</v>
      </c>
      <c r="K136" t="s">
        <v>3444</v>
      </c>
      <c r="L136" t="s">
        <v>3445</v>
      </c>
      <c r="M136" t="str">
        <f t="shared" si="5"/>
        <v>YOSHIMURA Jinta</v>
      </c>
      <c r="O136" t="s">
        <v>4197</v>
      </c>
      <c r="P136" t="s">
        <v>4198</v>
      </c>
    </row>
    <row r="137" spans="2:16">
      <c r="B137" s="270" t="s">
        <v>494</v>
      </c>
      <c r="C137" s="297">
        <v>136</v>
      </c>
      <c r="D137" s="270" t="s">
        <v>2450</v>
      </c>
      <c r="E137" s="268" t="s">
        <v>2523</v>
      </c>
      <c r="F137" s="268" t="s">
        <v>2412</v>
      </c>
      <c r="G137" s="352" t="s">
        <v>625</v>
      </c>
      <c r="H137" t="str">
        <f>VLOOKUP($G137,県名!$B$1:$C$49,2,FALSE)</f>
        <v>三  重</v>
      </c>
      <c r="I137" t="str">
        <f>VLOOKUP(B137,学校名!$D$8:$F$64,3,FALSE)</f>
        <v>愛知大</v>
      </c>
      <c r="J137" t="str">
        <f t="shared" si="4"/>
        <v>男</v>
      </c>
      <c r="K137" t="s">
        <v>3237</v>
      </c>
      <c r="L137" t="s">
        <v>3374</v>
      </c>
      <c r="M137" t="str">
        <f t="shared" si="5"/>
        <v>KONDO Yuga</v>
      </c>
      <c r="O137" t="s">
        <v>4197</v>
      </c>
      <c r="P137" t="s">
        <v>4198</v>
      </c>
    </row>
    <row r="138" spans="2:16">
      <c r="B138" s="270" t="s">
        <v>494</v>
      </c>
      <c r="C138" s="297">
        <v>137</v>
      </c>
      <c r="D138" s="270" t="s">
        <v>735</v>
      </c>
      <c r="E138" s="268" t="s">
        <v>1247</v>
      </c>
      <c r="F138" s="268" t="s">
        <v>2415</v>
      </c>
      <c r="G138" s="352" t="s">
        <v>625</v>
      </c>
      <c r="H138" t="str">
        <f>VLOOKUP($G138,県名!$B$1:$C$49,2,FALSE)</f>
        <v>三  重</v>
      </c>
      <c r="I138" t="str">
        <f>VLOOKUP(B138,学校名!$D$8:$F$64,3,FALSE)</f>
        <v>愛知大</v>
      </c>
      <c r="J138" t="str">
        <f t="shared" si="4"/>
        <v>男</v>
      </c>
      <c r="K138" t="s">
        <v>3446</v>
      </c>
      <c r="L138" t="s">
        <v>3246</v>
      </c>
      <c r="M138" t="str">
        <f t="shared" si="5"/>
        <v>HASHIMOTO Tomoya</v>
      </c>
      <c r="O138" t="s">
        <v>4197</v>
      </c>
      <c r="P138" t="s">
        <v>4198</v>
      </c>
    </row>
    <row r="139" spans="2:16">
      <c r="B139" s="270" t="s">
        <v>501</v>
      </c>
      <c r="C139" s="297">
        <v>138</v>
      </c>
      <c r="D139" s="270" t="s">
        <v>782</v>
      </c>
      <c r="E139" s="268" t="s">
        <v>1298</v>
      </c>
      <c r="F139" s="268" t="s">
        <v>2414</v>
      </c>
      <c r="G139" s="352" t="s">
        <v>624</v>
      </c>
      <c r="H139" t="str">
        <f>VLOOKUP($G139,県名!$B$1:$C$49,2,FALSE)</f>
        <v>愛  知</v>
      </c>
      <c r="I139" t="str">
        <f>VLOOKUP(B139,学校名!$D$8:$F$64,3,FALSE)</f>
        <v>愛知東邦大</v>
      </c>
      <c r="J139" t="str">
        <f t="shared" si="4"/>
        <v>男</v>
      </c>
      <c r="K139" t="s">
        <v>3447</v>
      </c>
      <c r="L139" t="s">
        <v>3448</v>
      </c>
      <c r="M139" t="str">
        <f t="shared" si="5"/>
        <v>ITO  Shingo</v>
      </c>
      <c r="O139" t="s">
        <v>4197</v>
      </c>
      <c r="P139" t="s">
        <v>4198</v>
      </c>
    </row>
    <row r="140" spans="2:16">
      <c r="B140" s="270" t="s">
        <v>501</v>
      </c>
      <c r="C140" s="297">
        <v>139</v>
      </c>
      <c r="D140" s="270" t="s">
        <v>783</v>
      </c>
      <c r="E140" s="268" t="s">
        <v>1299</v>
      </c>
      <c r="F140" s="268" t="s">
        <v>2415</v>
      </c>
      <c r="G140" s="352" t="s">
        <v>624</v>
      </c>
      <c r="H140" t="str">
        <f>VLOOKUP($G140,県名!$B$1:$C$49,2,FALSE)</f>
        <v>愛  知</v>
      </c>
      <c r="I140" t="str">
        <f>VLOOKUP(B140,学校名!$D$8:$F$64,3,FALSE)</f>
        <v>愛知東邦大</v>
      </c>
      <c r="J140" t="str">
        <f t="shared" si="4"/>
        <v>男</v>
      </c>
      <c r="K140" t="s">
        <v>3449</v>
      </c>
      <c r="L140" t="s">
        <v>3450</v>
      </c>
      <c r="M140" t="str">
        <f t="shared" si="5"/>
        <v>HATTORI  Syosei</v>
      </c>
      <c r="O140" t="s">
        <v>4197</v>
      </c>
      <c r="P140" t="s">
        <v>4198</v>
      </c>
    </row>
    <row r="141" spans="2:16">
      <c r="B141" s="270" t="s">
        <v>501</v>
      </c>
      <c r="C141" s="297">
        <v>140</v>
      </c>
      <c r="D141" s="270" t="s">
        <v>2652</v>
      </c>
      <c r="E141" s="268" t="s">
        <v>2698</v>
      </c>
      <c r="F141" s="268" t="s">
        <v>2412</v>
      </c>
      <c r="G141" s="352" t="s">
        <v>624</v>
      </c>
      <c r="H141" t="str">
        <f>VLOOKUP($G141,県名!$B$1:$C$49,2,FALSE)</f>
        <v>愛  知</v>
      </c>
      <c r="I141" t="str">
        <f>VLOOKUP(B141,学校名!$D$8:$F$64,3,FALSE)</f>
        <v>愛知東邦大</v>
      </c>
      <c r="J141" t="str">
        <f t="shared" si="4"/>
        <v>男</v>
      </c>
      <c r="K141" t="s">
        <v>3358</v>
      </c>
      <c r="L141" t="s">
        <v>3240</v>
      </c>
      <c r="M141" t="str">
        <f t="shared" si="5"/>
        <v>SAKURAI Hayate</v>
      </c>
      <c r="O141" t="s">
        <v>4197</v>
      </c>
      <c r="P141" t="s">
        <v>4198</v>
      </c>
    </row>
    <row r="142" spans="2:16">
      <c r="B142" s="270" t="s">
        <v>501</v>
      </c>
      <c r="C142" s="297">
        <v>141</v>
      </c>
      <c r="D142" s="270" t="s">
        <v>2653</v>
      </c>
      <c r="E142" s="268" t="s">
        <v>2699</v>
      </c>
      <c r="F142" s="268" t="s">
        <v>2412</v>
      </c>
      <c r="G142" s="352" t="s">
        <v>625</v>
      </c>
      <c r="H142" t="str">
        <f>VLOOKUP($G142,県名!$B$1:$C$49,2,FALSE)</f>
        <v>三  重</v>
      </c>
      <c r="I142" t="str">
        <f>VLOOKUP(B142,学校名!$D$8:$F$64,3,FALSE)</f>
        <v>愛知東邦大</v>
      </c>
      <c r="J142" t="str">
        <f t="shared" si="4"/>
        <v>男</v>
      </c>
      <c r="K142" t="s">
        <v>3431</v>
      </c>
      <c r="L142" t="s">
        <v>3325</v>
      </c>
      <c r="M142" t="str">
        <f t="shared" si="5"/>
        <v>TANAKA Makoto</v>
      </c>
      <c r="O142" t="s">
        <v>4197</v>
      </c>
      <c r="P142" t="s">
        <v>4198</v>
      </c>
    </row>
    <row r="143" spans="2:16">
      <c r="B143" s="270" t="s">
        <v>2881</v>
      </c>
      <c r="C143" s="297">
        <v>142</v>
      </c>
      <c r="D143" s="270" t="s">
        <v>1113</v>
      </c>
      <c r="E143" s="268" t="s">
        <v>3121</v>
      </c>
      <c r="F143" s="268" t="s">
        <v>2414</v>
      </c>
      <c r="G143" s="352" t="s">
        <v>649</v>
      </c>
      <c r="H143" t="str">
        <f>VLOOKUP($G143,県名!$B$1:$C$49,2,FALSE)</f>
        <v>沖　縄</v>
      </c>
      <c r="I143" t="str">
        <f>VLOOKUP(B143,学校名!$D$8:$F$64,3,FALSE)</f>
        <v>岐阜協立大</v>
      </c>
      <c r="J143" t="str">
        <f t="shared" si="4"/>
        <v>男</v>
      </c>
      <c r="K143" t="s">
        <v>3451</v>
      </c>
      <c r="L143" t="s">
        <v>3290</v>
      </c>
      <c r="M143" t="str">
        <f t="shared" si="5"/>
        <v>ASHITOMI Kanta</v>
      </c>
      <c r="O143" t="s">
        <v>4197</v>
      </c>
      <c r="P143" t="s">
        <v>4198</v>
      </c>
    </row>
    <row r="144" spans="2:16">
      <c r="B144" s="270" t="s">
        <v>2881</v>
      </c>
      <c r="C144" s="297">
        <v>143</v>
      </c>
      <c r="D144" s="270" t="s">
        <v>1114</v>
      </c>
      <c r="E144" s="268" t="s">
        <v>1674</v>
      </c>
      <c r="F144" s="268" t="s">
        <v>2414</v>
      </c>
      <c r="G144" s="352" t="s">
        <v>626</v>
      </c>
      <c r="H144" t="str">
        <f>VLOOKUP($G144,県名!$B$1:$C$49,2,FALSE)</f>
        <v>岐  阜</v>
      </c>
      <c r="I144" t="str">
        <f>VLOOKUP(B144,学校名!$D$8:$F$64,3,FALSE)</f>
        <v>岐阜協立大</v>
      </c>
      <c r="J144" t="str">
        <f t="shared" si="4"/>
        <v>男</v>
      </c>
      <c r="K144" t="s">
        <v>3452</v>
      </c>
      <c r="L144" t="s">
        <v>3453</v>
      </c>
      <c r="M144" t="str">
        <f t="shared" si="5"/>
        <v>IIJIMA Nobuhiro</v>
      </c>
      <c r="O144" t="s">
        <v>4197</v>
      </c>
      <c r="P144" t="s">
        <v>4198</v>
      </c>
    </row>
    <row r="145" spans="2:16">
      <c r="B145" s="270" t="s">
        <v>2881</v>
      </c>
      <c r="C145" s="297">
        <v>144</v>
      </c>
      <c r="D145" s="270" t="s">
        <v>1115</v>
      </c>
      <c r="E145" s="268" t="s">
        <v>1675</v>
      </c>
      <c r="F145" s="268" t="s">
        <v>2414</v>
      </c>
      <c r="G145" s="352" t="s">
        <v>624</v>
      </c>
      <c r="H145" t="str">
        <f>VLOOKUP($G145,県名!$B$1:$C$49,2,FALSE)</f>
        <v>愛  知</v>
      </c>
      <c r="I145" t="str">
        <f>VLOOKUP(B145,学校名!$D$8:$F$64,3,FALSE)</f>
        <v>岐阜協立大</v>
      </c>
      <c r="J145" t="str">
        <f t="shared" si="4"/>
        <v>男</v>
      </c>
      <c r="K145" t="s">
        <v>3454</v>
      </c>
      <c r="L145" t="s">
        <v>3276</v>
      </c>
      <c r="M145" t="str">
        <f t="shared" si="5"/>
        <v>IKENOUE Koki</v>
      </c>
      <c r="O145" t="s">
        <v>4197</v>
      </c>
      <c r="P145" t="s">
        <v>4198</v>
      </c>
    </row>
    <row r="146" spans="2:16">
      <c r="B146" s="270" t="s">
        <v>2881</v>
      </c>
      <c r="C146" s="297">
        <v>145</v>
      </c>
      <c r="D146" s="270" t="s">
        <v>1116</v>
      </c>
      <c r="E146" s="268" t="s">
        <v>1676</v>
      </c>
      <c r="F146" s="268" t="s">
        <v>2414</v>
      </c>
      <c r="G146" s="352" t="s">
        <v>629</v>
      </c>
      <c r="H146" t="str">
        <f>VLOOKUP($G146,県名!$B$1:$C$49,2,FALSE)</f>
        <v>大　阪</v>
      </c>
      <c r="I146" t="str">
        <f>VLOOKUP(B146,学校名!$D$8:$F$64,3,FALSE)</f>
        <v>岐阜協立大</v>
      </c>
      <c r="J146" t="str">
        <f t="shared" si="4"/>
        <v>男</v>
      </c>
      <c r="K146" t="s">
        <v>3455</v>
      </c>
      <c r="L146" t="s">
        <v>3399</v>
      </c>
      <c r="M146" t="str">
        <f t="shared" si="5"/>
        <v>ISAYAMA Hideaki</v>
      </c>
      <c r="O146" t="s">
        <v>4197</v>
      </c>
      <c r="P146" t="s">
        <v>4198</v>
      </c>
    </row>
    <row r="147" spans="2:16">
      <c r="B147" s="270" t="s">
        <v>2881</v>
      </c>
      <c r="C147" s="297">
        <v>146</v>
      </c>
      <c r="D147" s="270" t="s">
        <v>1117</v>
      </c>
      <c r="E147" s="268" t="s">
        <v>1677</v>
      </c>
      <c r="F147" s="268" t="s">
        <v>2414</v>
      </c>
      <c r="G147" s="352" t="s">
        <v>641</v>
      </c>
      <c r="H147" t="str">
        <f>VLOOKUP($G147,県名!$B$1:$C$49,2,FALSE)</f>
        <v>高　知</v>
      </c>
      <c r="I147" t="str">
        <f>VLOOKUP(B147,学校名!$D$8:$F$64,3,FALSE)</f>
        <v>岐阜協立大</v>
      </c>
      <c r="J147" t="str">
        <f t="shared" si="4"/>
        <v>男</v>
      </c>
      <c r="K147" t="s">
        <v>3456</v>
      </c>
      <c r="L147" t="s">
        <v>3457</v>
      </c>
      <c r="M147" t="str">
        <f t="shared" si="5"/>
        <v>INOUE Hisashi</v>
      </c>
      <c r="O147" t="s">
        <v>4197</v>
      </c>
      <c r="P147" t="s">
        <v>4198</v>
      </c>
    </row>
    <row r="148" spans="2:16">
      <c r="B148" s="270" t="s">
        <v>2881</v>
      </c>
      <c r="C148" s="297">
        <v>147</v>
      </c>
      <c r="D148" s="270" t="s">
        <v>1118</v>
      </c>
      <c r="E148" s="268" t="s">
        <v>1678</v>
      </c>
      <c r="F148" s="268" t="s">
        <v>2414</v>
      </c>
      <c r="G148" s="352" t="s">
        <v>626</v>
      </c>
      <c r="H148" t="str">
        <f>VLOOKUP($G148,県名!$B$1:$C$49,2,FALSE)</f>
        <v>岐  阜</v>
      </c>
      <c r="I148" t="str">
        <f>VLOOKUP(B148,学校名!$D$8:$F$64,3,FALSE)</f>
        <v>岐阜協立大</v>
      </c>
      <c r="J148" t="str">
        <f t="shared" si="4"/>
        <v>男</v>
      </c>
      <c r="K148" t="s">
        <v>3458</v>
      </c>
      <c r="L148" t="s">
        <v>3338</v>
      </c>
      <c r="M148" t="str">
        <f t="shared" si="5"/>
        <v>IWANAGA Tomoki</v>
      </c>
      <c r="O148" t="s">
        <v>4197</v>
      </c>
      <c r="P148" t="s">
        <v>4198</v>
      </c>
    </row>
    <row r="149" spans="2:16">
      <c r="B149" s="270" t="s">
        <v>2881</v>
      </c>
      <c r="C149" s="297">
        <v>148</v>
      </c>
      <c r="D149" s="270" t="s">
        <v>1119</v>
      </c>
      <c r="E149" s="268" t="s">
        <v>1679</v>
      </c>
      <c r="F149" s="268" t="s">
        <v>2414</v>
      </c>
      <c r="G149" s="352" t="s">
        <v>621</v>
      </c>
      <c r="H149" t="str">
        <f>VLOOKUP($G149,県名!$B$1:$C$49,2,FALSE)</f>
        <v>福　井</v>
      </c>
      <c r="I149" t="str">
        <f>VLOOKUP(B149,学校名!$D$8:$F$64,3,FALSE)</f>
        <v>岐阜協立大</v>
      </c>
      <c r="J149" t="str">
        <f t="shared" si="4"/>
        <v>男</v>
      </c>
      <c r="K149" t="s">
        <v>3459</v>
      </c>
      <c r="L149" t="s">
        <v>3460</v>
      </c>
      <c r="M149" t="str">
        <f t="shared" si="5"/>
        <v>ENAMI Yoshihiro</v>
      </c>
      <c r="O149" t="s">
        <v>4197</v>
      </c>
      <c r="P149" t="s">
        <v>4198</v>
      </c>
    </row>
    <row r="150" spans="2:16">
      <c r="B150" s="270" t="s">
        <v>2881</v>
      </c>
      <c r="C150" s="297">
        <v>149</v>
      </c>
      <c r="D150" s="270" t="s">
        <v>1120</v>
      </c>
      <c r="E150" s="268" t="s">
        <v>1680</v>
      </c>
      <c r="F150" s="268" t="s">
        <v>2414</v>
      </c>
      <c r="G150" s="352" t="s">
        <v>618</v>
      </c>
      <c r="H150" t="str">
        <f>VLOOKUP($G150,県名!$B$1:$C$49,2,FALSE)</f>
        <v>新　潟</v>
      </c>
      <c r="I150" t="str">
        <f>VLOOKUP(B150,学校名!$D$8:$F$64,3,FALSE)</f>
        <v>岐阜協立大</v>
      </c>
      <c r="J150" t="str">
        <f t="shared" si="4"/>
        <v>男</v>
      </c>
      <c r="K150" t="s">
        <v>3461</v>
      </c>
      <c r="L150" t="s">
        <v>3462</v>
      </c>
      <c r="M150" t="str">
        <f t="shared" si="5"/>
        <v>EMURA Tsubasa</v>
      </c>
      <c r="O150" t="s">
        <v>4197</v>
      </c>
      <c r="P150" t="s">
        <v>4198</v>
      </c>
    </row>
    <row r="151" spans="2:16">
      <c r="B151" s="270" t="s">
        <v>2881</v>
      </c>
      <c r="C151" s="297">
        <v>150</v>
      </c>
      <c r="D151" s="270" t="s">
        <v>1121</v>
      </c>
      <c r="E151" s="268" t="s">
        <v>1681</v>
      </c>
      <c r="F151" s="268" t="s">
        <v>2414</v>
      </c>
      <c r="G151" s="352" t="s">
        <v>649</v>
      </c>
      <c r="H151" t="str">
        <f>VLOOKUP($G151,県名!$B$1:$C$49,2,FALSE)</f>
        <v>沖　縄</v>
      </c>
      <c r="I151" t="str">
        <f>VLOOKUP(B151,学校名!$D$8:$F$64,3,FALSE)</f>
        <v>岐阜協立大</v>
      </c>
      <c r="J151" t="str">
        <f t="shared" si="4"/>
        <v>男</v>
      </c>
      <c r="K151" t="s">
        <v>3463</v>
      </c>
      <c r="L151" t="s">
        <v>3464</v>
      </c>
      <c r="M151" t="str">
        <f t="shared" si="5"/>
        <v>KAWATA Junpei</v>
      </c>
      <c r="O151" t="s">
        <v>4197</v>
      </c>
      <c r="P151" t="s">
        <v>4198</v>
      </c>
    </row>
    <row r="152" spans="2:16">
      <c r="B152" s="270" t="s">
        <v>2881</v>
      </c>
      <c r="C152" s="297">
        <v>151</v>
      </c>
      <c r="D152" s="270" t="s">
        <v>1122</v>
      </c>
      <c r="E152" s="268" t="s">
        <v>1682</v>
      </c>
      <c r="F152" s="268" t="s">
        <v>2414</v>
      </c>
      <c r="G152" s="352" t="s">
        <v>626</v>
      </c>
      <c r="H152" t="str">
        <f>VLOOKUP($G152,県名!$B$1:$C$49,2,FALSE)</f>
        <v>岐  阜</v>
      </c>
      <c r="I152" t="str">
        <f>VLOOKUP(B152,学校名!$D$8:$F$64,3,FALSE)</f>
        <v>岐阜協立大</v>
      </c>
      <c r="J152" t="str">
        <f t="shared" si="4"/>
        <v>男</v>
      </c>
      <c r="K152" t="s">
        <v>3465</v>
      </c>
      <c r="L152" t="s">
        <v>3466</v>
      </c>
      <c r="M152" t="str">
        <f t="shared" si="5"/>
        <v>KANBE Mikiya</v>
      </c>
      <c r="O152" t="s">
        <v>4197</v>
      </c>
      <c r="P152" t="s">
        <v>4198</v>
      </c>
    </row>
    <row r="153" spans="2:16">
      <c r="B153" s="270" t="s">
        <v>2881</v>
      </c>
      <c r="C153" s="297">
        <v>152</v>
      </c>
      <c r="D153" s="270" t="s">
        <v>1123</v>
      </c>
      <c r="E153" s="268" t="s">
        <v>1683</v>
      </c>
      <c r="F153" s="268" t="s">
        <v>2414</v>
      </c>
      <c r="G153" s="352" t="s">
        <v>641</v>
      </c>
      <c r="H153" t="str">
        <f>VLOOKUP($G153,県名!$B$1:$C$49,2,FALSE)</f>
        <v>高　知</v>
      </c>
      <c r="I153" t="str">
        <f>VLOOKUP(B153,学校名!$D$8:$F$64,3,FALSE)</f>
        <v>岐阜協立大</v>
      </c>
      <c r="J153" t="str">
        <f t="shared" si="4"/>
        <v>男</v>
      </c>
      <c r="K153" t="s">
        <v>3467</v>
      </c>
      <c r="L153" t="s">
        <v>3381</v>
      </c>
      <c r="M153" t="str">
        <f t="shared" si="5"/>
        <v>KOMATSU Keito</v>
      </c>
      <c r="O153" t="s">
        <v>4197</v>
      </c>
      <c r="P153" t="s">
        <v>4198</v>
      </c>
    </row>
    <row r="154" spans="2:16">
      <c r="B154" s="270" t="s">
        <v>2881</v>
      </c>
      <c r="C154" s="297">
        <v>153</v>
      </c>
      <c r="D154" s="270" t="s">
        <v>1124</v>
      </c>
      <c r="E154" s="268" t="s">
        <v>1684</v>
      </c>
      <c r="F154" s="268" t="s">
        <v>2414</v>
      </c>
      <c r="G154" s="352" t="s">
        <v>629</v>
      </c>
      <c r="H154" t="str">
        <f>VLOOKUP($G154,県名!$B$1:$C$49,2,FALSE)</f>
        <v>大　阪</v>
      </c>
      <c r="I154" t="str">
        <f>VLOOKUP(B154,学校名!$D$8:$F$64,3,FALSE)</f>
        <v>岐阜協立大</v>
      </c>
      <c r="J154" t="str">
        <f t="shared" si="4"/>
        <v>男</v>
      </c>
      <c r="K154" t="s">
        <v>3468</v>
      </c>
      <c r="L154" t="s">
        <v>3393</v>
      </c>
      <c r="M154" t="str">
        <f t="shared" si="5"/>
        <v>SASAKI Kaisei</v>
      </c>
      <c r="O154" t="s">
        <v>4197</v>
      </c>
      <c r="P154" t="s">
        <v>4198</v>
      </c>
    </row>
    <row r="155" spans="2:16">
      <c r="B155" s="270" t="s">
        <v>2881</v>
      </c>
      <c r="C155" s="297">
        <v>154</v>
      </c>
      <c r="D155" s="270" t="s">
        <v>1125</v>
      </c>
      <c r="E155" s="268" t="s">
        <v>1685</v>
      </c>
      <c r="F155" s="268" t="s">
        <v>2414</v>
      </c>
      <c r="G155" s="352" t="s">
        <v>629</v>
      </c>
      <c r="H155" t="str">
        <f>VLOOKUP($G155,県名!$B$1:$C$49,2,FALSE)</f>
        <v>大　阪</v>
      </c>
      <c r="I155" t="str">
        <f>VLOOKUP(B155,学校名!$D$8:$F$64,3,FALSE)</f>
        <v>岐阜協立大</v>
      </c>
      <c r="J155" t="str">
        <f t="shared" si="4"/>
        <v>男</v>
      </c>
      <c r="K155" t="s">
        <v>3469</v>
      </c>
      <c r="L155" t="s">
        <v>3470</v>
      </c>
      <c r="M155" t="str">
        <f t="shared" si="5"/>
        <v>SADA Rentaro</v>
      </c>
      <c r="O155" t="s">
        <v>4197</v>
      </c>
      <c r="P155" t="s">
        <v>4198</v>
      </c>
    </row>
    <row r="156" spans="2:16">
      <c r="B156" s="270" t="s">
        <v>2881</v>
      </c>
      <c r="C156" s="297">
        <v>155</v>
      </c>
      <c r="D156" s="270" t="s">
        <v>1126</v>
      </c>
      <c r="E156" s="268" t="s">
        <v>1686</v>
      </c>
      <c r="F156" s="268" t="s">
        <v>2414</v>
      </c>
      <c r="G156" s="352" t="s">
        <v>626</v>
      </c>
      <c r="H156" t="str">
        <f>VLOOKUP($G156,県名!$B$1:$C$49,2,FALSE)</f>
        <v>岐  阜</v>
      </c>
      <c r="I156" t="str">
        <f>VLOOKUP(B156,学校名!$D$8:$F$64,3,FALSE)</f>
        <v>岐阜協立大</v>
      </c>
      <c r="J156" t="str">
        <f t="shared" si="4"/>
        <v>男</v>
      </c>
      <c r="K156" t="s">
        <v>3471</v>
      </c>
      <c r="L156" t="s">
        <v>3364</v>
      </c>
      <c r="M156" t="str">
        <f t="shared" si="5"/>
        <v>SHIOMI Tatsuya</v>
      </c>
      <c r="O156" t="s">
        <v>4197</v>
      </c>
      <c r="P156" t="s">
        <v>4198</v>
      </c>
    </row>
    <row r="157" spans="2:16">
      <c r="B157" s="270" t="s">
        <v>2881</v>
      </c>
      <c r="C157" s="297">
        <v>156</v>
      </c>
      <c r="D157" s="270" t="s">
        <v>1127</v>
      </c>
      <c r="E157" s="268" t="s">
        <v>1687</v>
      </c>
      <c r="F157" s="268" t="s">
        <v>2414</v>
      </c>
      <c r="G157" s="352" t="s">
        <v>624</v>
      </c>
      <c r="H157" t="str">
        <f>VLOOKUP($G157,県名!$B$1:$C$49,2,FALSE)</f>
        <v>愛  知</v>
      </c>
      <c r="I157" t="str">
        <f>VLOOKUP(B157,学校名!$D$8:$F$64,3,FALSE)</f>
        <v>岐阜協立大</v>
      </c>
      <c r="J157" t="str">
        <f t="shared" si="4"/>
        <v>男</v>
      </c>
      <c r="K157" t="s">
        <v>3472</v>
      </c>
      <c r="L157" t="s">
        <v>3473</v>
      </c>
      <c r="M157" t="str">
        <f t="shared" si="5"/>
        <v>SHINODA Takumi</v>
      </c>
      <c r="O157" t="s">
        <v>4197</v>
      </c>
      <c r="P157" t="s">
        <v>4198</v>
      </c>
    </row>
    <row r="158" spans="2:16">
      <c r="B158" s="270" t="s">
        <v>2881</v>
      </c>
      <c r="C158" s="297">
        <v>157</v>
      </c>
      <c r="D158" s="270" t="s">
        <v>1128</v>
      </c>
      <c r="E158" s="268" t="s">
        <v>1688</v>
      </c>
      <c r="F158" s="268" t="s">
        <v>2414</v>
      </c>
      <c r="G158" s="352" t="s">
        <v>649</v>
      </c>
      <c r="H158" t="str">
        <f>VLOOKUP($G158,県名!$B$1:$C$49,2,FALSE)</f>
        <v>沖　縄</v>
      </c>
      <c r="I158" t="str">
        <f>VLOOKUP(B158,学校名!$D$8:$F$64,3,FALSE)</f>
        <v>岐阜協立大</v>
      </c>
      <c r="J158" t="str">
        <f t="shared" si="4"/>
        <v>男</v>
      </c>
      <c r="K158" t="s">
        <v>3474</v>
      </c>
      <c r="L158" t="s">
        <v>3475</v>
      </c>
      <c r="M158" t="str">
        <f t="shared" si="5"/>
        <v>SHIMA Yoshihito</v>
      </c>
      <c r="O158" t="s">
        <v>4197</v>
      </c>
      <c r="P158" t="s">
        <v>4198</v>
      </c>
    </row>
    <row r="159" spans="2:16">
      <c r="B159" s="270" t="s">
        <v>2881</v>
      </c>
      <c r="C159" s="297">
        <v>158</v>
      </c>
      <c r="D159" s="270" t="s">
        <v>1129</v>
      </c>
      <c r="E159" s="268" t="s">
        <v>1689</v>
      </c>
      <c r="F159" s="268" t="s">
        <v>2414</v>
      </c>
      <c r="G159" s="352" t="s">
        <v>624</v>
      </c>
      <c r="H159" t="str">
        <f>VLOOKUP($G159,県名!$B$1:$C$49,2,FALSE)</f>
        <v>愛  知</v>
      </c>
      <c r="I159" t="str">
        <f>VLOOKUP(B159,学校名!$D$8:$F$64,3,FALSE)</f>
        <v>岐阜協立大</v>
      </c>
      <c r="J159" t="str">
        <f t="shared" si="4"/>
        <v>男</v>
      </c>
      <c r="K159" t="s">
        <v>3285</v>
      </c>
      <c r="L159" t="s">
        <v>3476</v>
      </c>
      <c r="M159" t="str">
        <f t="shared" si="5"/>
        <v>SUZUKI Rikito</v>
      </c>
      <c r="O159" t="s">
        <v>4197</v>
      </c>
      <c r="P159" t="s">
        <v>4198</v>
      </c>
    </row>
    <row r="160" spans="2:16">
      <c r="B160" s="270" t="s">
        <v>2881</v>
      </c>
      <c r="C160" s="297">
        <v>159</v>
      </c>
      <c r="D160" s="270" t="s">
        <v>1130</v>
      </c>
      <c r="E160" s="268" t="s">
        <v>1690</v>
      </c>
      <c r="F160" s="268" t="s">
        <v>2414</v>
      </c>
      <c r="G160" s="352" t="s">
        <v>627</v>
      </c>
      <c r="H160" t="str">
        <f>VLOOKUP($G160,県名!$B$1:$C$49,2,FALSE)</f>
        <v>滋　賀</v>
      </c>
      <c r="I160" t="str">
        <f>VLOOKUP(B160,学校名!$D$8:$F$64,3,FALSE)</f>
        <v>岐阜協立大</v>
      </c>
      <c r="J160" t="str">
        <f t="shared" si="4"/>
        <v>男</v>
      </c>
      <c r="K160" t="s">
        <v>3361</v>
      </c>
      <c r="L160" t="s">
        <v>3253</v>
      </c>
      <c r="M160" t="str">
        <f t="shared" si="5"/>
        <v>TAKADA Yuki</v>
      </c>
      <c r="O160" t="s">
        <v>4197</v>
      </c>
      <c r="P160" t="s">
        <v>4198</v>
      </c>
    </row>
    <row r="161" spans="2:16">
      <c r="B161" s="270" t="s">
        <v>2881</v>
      </c>
      <c r="C161" s="297">
        <v>160</v>
      </c>
      <c r="D161" s="270" t="s">
        <v>1131</v>
      </c>
      <c r="E161" s="268" t="s">
        <v>1691</v>
      </c>
      <c r="F161" s="268" t="s">
        <v>2414</v>
      </c>
      <c r="G161" s="352" t="s">
        <v>629</v>
      </c>
      <c r="H161" t="str">
        <f>VLOOKUP($G161,県名!$B$1:$C$49,2,FALSE)</f>
        <v>大　阪</v>
      </c>
      <c r="I161" t="str">
        <f>VLOOKUP(B161,学校名!$D$8:$F$64,3,FALSE)</f>
        <v>岐阜協立大</v>
      </c>
      <c r="J161" t="str">
        <f t="shared" si="4"/>
        <v>男</v>
      </c>
      <c r="K161" t="s">
        <v>3477</v>
      </c>
      <c r="L161" t="s">
        <v>3478</v>
      </c>
      <c r="M161" t="str">
        <f t="shared" si="5"/>
        <v>TANEMURA Syunsuke</v>
      </c>
      <c r="O161" t="s">
        <v>4197</v>
      </c>
      <c r="P161" t="s">
        <v>4198</v>
      </c>
    </row>
    <row r="162" spans="2:16">
      <c r="B162" s="270" t="s">
        <v>2881</v>
      </c>
      <c r="C162" s="297">
        <v>161</v>
      </c>
      <c r="D162" s="270" t="s">
        <v>1132</v>
      </c>
      <c r="E162" s="268" t="s">
        <v>1692</v>
      </c>
      <c r="F162" s="268" t="s">
        <v>2414</v>
      </c>
      <c r="G162" s="352" t="s">
        <v>632</v>
      </c>
      <c r="H162" t="str">
        <f>VLOOKUP($G162,県名!$B$1:$C$49,2,FALSE)</f>
        <v>和歌山</v>
      </c>
      <c r="I162" t="str">
        <f>VLOOKUP(B162,学校名!$D$8:$F$64,3,FALSE)</f>
        <v>岐阜協立大</v>
      </c>
      <c r="J162" t="str">
        <f t="shared" si="4"/>
        <v>男</v>
      </c>
      <c r="K162" t="s">
        <v>3479</v>
      </c>
      <c r="L162" t="s">
        <v>3480</v>
      </c>
      <c r="M162" t="str">
        <f t="shared" si="5"/>
        <v>NAKAO Kazuki</v>
      </c>
      <c r="O162" t="s">
        <v>4197</v>
      </c>
      <c r="P162" t="s">
        <v>4198</v>
      </c>
    </row>
    <row r="163" spans="2:16">
      <c r="B163" s="270" t="s">
        <v>2881</v>
      </c>
      <c r="C163" s="297">
        <v>162</v>
      </c>
      <c r="D163" s="270" t="s">
        <v>1133</v>
      </c>
      <c r="E163" s="268" t="s">
        <v>1693</v>
      </c>
      <c r="F163" s="268" t="s">
        <v>2414</v>
      </c>
      <c r="G163" s="352" t="s">
        <v>625</v>
      </c>
      <c r="H163" t="str">
        <f>VLOOKUP($G163,県名!$B$1:$C$49,2,FALSE)</f>
        <v>三  重</v>
      </c>
      <c r="I163" t="str">
        <f>VLOOKUP(B163,学校名!$D$8:$F$64,3,FALSE)</f>
        <v>岐阜協立大</v>
      </c>
      <c r="J163" t="str">
        <f t="shared" si="4"/>
        <v>男</v>
      </c>
      <c r="K163" t="s">
        <v>3481</v>
      </c>
      <c r="L163" t="s">
        <v>3482</v>
      </c>
      <c r="M163" t="str">
        <f t="shared" si="5"/>
        <v>NISHIGUCHI Syouyo</v>
      </c>
      <c r="O163" t="s">
        <v>4197</v>
      </c>
      <c r="P163" t="s">
        <v>4198</v>
      </c>
    </row>
    <row r="164" spans="2:16">
      <c r="B164" s="270" t="s">
        <v>2881</v>
      </c>
      <c r="C164" s="297">
        <v>163</v>
      </c>
      <c r="D164" s="270" t="s">
        <v>1134</v>
      </c>
      <c r="E164" s="268" t="s">
        <v>1694</v>
      </c>
      <c r="F164" s="268" t="s">
        <v>2414</v>
      </c>
      <c r="G164" s="352" t="s">
        <v>640</v>
      </c>
      <c r="H164" t="str">
        <f>VLOOKUP($G164,県名!$B$1:$C$49,2,FALSE)</f>
        <v>愛　媛</v>
      </c>
      <c r="I164" t="str">
        <f>VLOOKUP(B164,学校名!$D$8:$F$64,3,FALSE)</f>
        <v>岐阜協立大</v>
      </c>
      <c r="J164" t="str">
        <f t="shared" si="4"/>
        <v>男</v>
      </c>
      <c r="K164" t="s">
        <v>3483</v>
      </c>
      <c r="L164" t="s">
        <v>3484</v>
      </c>
      <c r="M164" t="str">
        <f t="shared" si="5"/>
        <v>NOMOTO Yusei</v>
      </c>
      <c r="O164" t="s">
        <v>4197</v>
      </c>
      <c r="P164" t="s">
        <v>4198</v>
      </c>
    </row>
    <row r="165" spans="2:16">
      <c r="B165" s="270" t="s">
        <v>2881</v>
      </c>
      <c r="C165" s="297">
        <v>164</v>
      </c>
      <c r="D165" s="270" t="s">
        <v>1135</v>
      </c>
      <c r="E165" s="268" t="s">
        <v>1695</v>
      </c>
      <c r="F165" s="268" t="s">
        <v>2414</v>
      </c>
      <c r="G165" s="352" t="s">
        <v>626</v>
      </c>
      <c r="H165" t="str">
        <f>VLOOKUP($G165,県名!$B$1:$C$49,2,FALSE)</f>
        <v>岐  阜</v>
      </c>
      <c r="I165" t="str">
        <f>VLOOKUP(B165,学校名!$D$8:$F$64,3,FALSE)</f>
        <v>岐阜協立大</v>
      </c>
      <c r="J165" t="str">
        <f t="shared" si="4"/>
        <v>男</v>
      </c>
      <c r="K165" t="s">
        <v>3405</v>
      </c>
      <c r="L165" t="s">
        <v>3338</v>
      </c>
      <c r="M165" t="str">
        <f t="shared" si="5"/>
        <v>HAYAKAWA Tomoki</v>
      </c>
      <c r="O165" t="s">
        <v>4197</v>
      </c>
      <c r="P165" t="s">
        <v>4198</v>
      </c>
    </row>
    <row r="166" spans="2:16">
      <c r="B166" s="270" t="s">
        <v>2881</v>
      </c>
      <c r="C166" s="297">
        <v>165</v>
      </c>
      <c r="D166" s="270" t="s">
        <v>1136</v>
      </c>
      <c r="E166" s="268" t="s">
        <v>1696</v>
      </c>
      <c r="F166" s="268" t="s">
        <v>2414</v>
      </c>
      <c r="G166" s="352" t="s">
        <v>625</v>
      </c>
      <c r="H166" t="str">
        <f>VLOOKUP($G166,県名!$B$1:$C$49,2,FALSE)</f>
        <v>三  重</v>
      </c>
      <c r="I166" t="str">
        <f>VLOOKUP(B166,学校名!$D$8:$F$64,3,FALSE)</f>
        <v>岐阜協立大</v>
      </c>
      <c r="J166" t="str">
        <f t="shared" si="4"/>
        <v>男</v>
      </c>
      <c r="K166" t="s">
        <v>3293</v>
      </c>
      <c r="L166" t="s">
        <v>3485</v>
      </c>
      <c r="M166" t="str">
        <f t="shared" si="5"/>
        <v>FUJIMOTO Shunsuke</v>
      </c>
      <c r="O166" t="s">
        <v>4197</v>
      </c>
      <c r="P166" t="s">
        <v>4198</v>
      </c>
    </row>
    <row r="167" spans="2:16">
      <c r="B167" s="270" t="s">
        <v>2881</v>
      </c>
      <c r="C167" s="297">
        <v>166</v>
      </c>
      <c r="D167" s="270" t="s">
        <v>1137</v>
      </c>
      <c r="E167" s="268" t="s">
        <v>1697</v>
      </c>
      <c r="F167" s="268" t="s">
        <v>2414</v>
      </c>
      <c r="G167" s="352" t="s">
        <v>629</v>
      </c>
      <c r="H167" t="str">
        <f>VLOOKUP($G167,県名!$B$1:$C$49,2,FALSE)</f>
        <v>大　阪</v>
      </c>
      <c r="I167" t="str">
        <f>VLOOKUP(B167,学校名!$D$8:$F$64,3,FALSE)</f>
        <v>岐阜協立大</v>
      </c>
      <c r="J167" t="str">
        <f t="shared" si="4"/>
        <v>男</v>
      </c>
      <c r="K167" t="s">
        <v>3486</v>
      </c>
      <c r="L167" t="s">
        <v>3390</v>
      </c>
      <c r="M167" t="str">
        <f t="shared" si="5"/>
        <v>HOSODA Ryota</v>
      </c>
      <c r="O167" t="s">
        <v>4197</v>
      </c>
      <c r="P167" t="s">
        <v>4198</v>
      </c>
    </row>
    <row r="168" spans="2:16">
      <c r="B168" s="270" t="s">
        <v>2881</v>
      </c>
      <c r="C168" s="297">
        <v>167</v>
      </c>
      <c r="D168" s="270" t="s">
        <v>1138</v>
      </c>
      <c r="E168" s="268" t="s">
        <v>1698</v>
      </c>
      <c r="F168" s="268" t="s">
        <v>2414</v>
      </c>
      <c r="G168" s="352" t="s">
        <v>619</v>
      </c>
      <c r="H168" t="str">
        <f>VLOOKUP($G168,県名!$B$1:$C$49,2,FALSE)</f>
        <v>富　山</v>
      </c>
      <c r="I168" t="str">
        <f>VLOOKUP(B168,学校名!$D$8:$F$64,3,FALSE)</f>
        <v>岐阜協立大</v>
      </c>
      <c r="J168" t="str">
        <f t="shared" si="4"/>
        <v>男</v>
      </c>
      <c r="K168" t="s">
        <v>3487</v>
      </c>
      <c r="L168" t="s">
        <v>3488</v>
      </c>
      <c r="M168" t="str">
        <f t="shared" si="5"/>
        <v>MATSUURA Jyukiya</v>
      </c>
      <c r="O168" t="s">
        <v>4197</v>
      </c>
      <c r="P168" t="s">
        <v>4198</v>
      </c>
    </row>
    <row r="169" spans="2:16">
      <c r="B169" s="270" t="s">
        <v>2881</v>
      </c>
      <c r="C169" s="297">
        <v>168</v>
      </c>
      <c r="D169" s="270" t="s">
        <v>1139</v>
      </c>
      <c r="E169" s="268" t="s">
        <v>1699</v>
      </c>
      <c r="F169" s="268" t="s">
        <v>2414</v>
      </c>
      <c r="G169" s="352" t="s">
        <v>626</v>
      </c>
      <c r="H169" t="str">
        <f>VLOOKUP($G169,県名!$B$1:$C$49,2,FALSE)</f>
        <v>岐  阜</v>
      </c>
      <c r="I169" t="str">
        <f>VLOOKUP(B169,学校名!$D$8:$F$64,3,FALSE)</f>
        <v>岐阜協立大</v>
      </c>
      <c r="J169" t="str">
        <f t="shared" si="4"/>
        <v>男</v>
      </c>
      <c r="K169" t="s">
        <v>3489</v>
      </c>
      <c r="L169" t="s">
        <v>3490</v>
      </c>
      <c r="M169" t="str">
        <f t="shared" si="5"/>
        <v>MATSUHASHI Saneto</v>
      </c>
      <c r="O169" t="s">
        <v>4197</v>
      </c>
      <c r="P169" t="s">
        <v>4198</v>
      </c>
    </row>
    <row r="170" spans="2:16">
      <c r="B170" s="270" t="s">
        <v>2881</v>
      </c>
      <c r="C170" s="297">
        <v>169</v>
      </c>
      <c r="D170" s="270" t="s">
        <v>1140</v>
      </c>
      <c r="E170" s="268" t="s">
        <v>1700</v>
      </c>
      <c r="F170" s="268" t="s">
        <v>2414</v>
      </c>
      <c r="G170" s="352" t="s">
        <v>626</v>
      </c>
      <c r="H170" t="str">
        <f>VLOOKUP($G170,県名!$B$1:$C$49,2,FALSE)</f>
        <v>岐  阜</v>
      </c>
      <c r="I170" t="str">
        <f>VLOOKUP(B170,学校名!$D$8:$F$64,3,FALSE)</f>
        <v>岐阜協立大</v>
      </c>
      <c r="J170" t="str">
        <f t="shared" si="4"/>
        <v>男</v>
      </c>
      <c r="K170" t="s">
        <v>3491</v>
      </c>
      <c r="L170" t="s">
        <v>3492</v>
      </c>
      <c r="M170" t="str">
        <f t="shared" si="5"/>
        <v>MATSUBARA Osamu</v>
      </c>
      <c r="O170" t="s">
        <v>4197</v>
      </c>
      <c r="P170" t="s">
        <v>4198</v>
      </c>
    </row>
    <row r="171" spans="2:16">
      <c r="B171" s="270" t="s">
        <v>2881</v>
      </c>
      <c r="C171" s="297">
        <v>170</v>
      </c>
      <c r="D171" s="270" t="s">
        <v>1141</v>
      </c>
      <c r="E171" s="268" t="s">
        <v>1701</v>
      </c>
      <c r="F171" s="268" t="s">
        <v>2414</v>
      </c>
      <c r="G171" s="352" t="s">
        <v>632</v>
      </c>
      <c r="H171" t="str">
        <f>VLOOKUP($G171,県名!$B$1:$C$49,2,FALSE)</f>
        <v>和歌山</v>
      </c>
      <c r="I171" t="str">
        <f>VLOOKUP(B171,学校名!$D$8:$F$64,3,FALSE)</f>
        <v>岐阜協立大</v>
      </c>
      <c r="J171" t="str">
        <f t="shared" si="4"/>
        <v>男</v>
      </c>
      <c r="K171" t="s">
        <v>3493</v>
      </c>
      <c r="L171" t="s">
        <v>3494</v>
      </c>
      <c r="M171" t="str">
        <f t="shared" si="5"/>
        <v>MINAKATA Toki</v>
      </c>
      <c r="O171" t="s">
        <v>4197</v>
      </c>
      <c r="P171" t="s">
        <v>4198</v>
      </c>
    </row>
    <row r="172" spans="2:16">
      <c r="B172" s="270" t="s">
        <v>2881</v>
      </c>
      <c r="C172" s="297">
        <v>171</v>
      </c>
      <c r="D172" s="270" t="s">
        <v>1142</v>
      </c>
      <c r="E172" s="268" t="s">
        <v>1702</v>
      </c>
      <c r="F172" s="268" t="s">
        <v>2414</v>
      </c>
      <c r="G172" s="352" t="s">
        <v>625</v>
      </c>
      <c r="H172" t="str">
        <f>VLOOKUP($G172,県名!$B$1:$C$49,2,FALSE)</f>
        <v>三  重</v>
      </c>
      <c r="I172" t="str">
        <f>VLOOKUP(B172,学校名!$D$8:$F$64,3,FALSE)</f>
        <v>岐阜協立大</v>
      </c>
      <c r="J172" t="str">
        <f t="shared" si="4"/>
        <v>男</v>
      </c>
      <c r="K172" t="s">
        <v>3495</v>
      </c>
      <c r="L172" t="s">
        <v>3496</v>
      </c>
      <c r="M172" t="str">
        <f t="shared" si="5"/>
        <v>YANO Ryusuke</v>
      </c>
      <c r="O172" t="s">
        <v>4197</v>
      </c>
      <c r="P172" t="s">
        <v>4198</v>
      </c>
    </row>
    <row r="173" spans="2:16">
      <c r="B173" s="270" t="s">
        <v>2881</v>
      </c>
      <c r="C173" s="297">
        <v>172</v>
      </c>
      <c r="D173" s="270" t="s">
        <v>2451</v>
      </c>
      <c r="E173" s="268" t="s">
        <v>2524</v>
      </c>
      <c r="F173" s="268" t="s">
        <v>2414</v>
      </c>
      <c r="G173" s="352" t="s">
        <v>623</v>
      </c>
      <c r="H173" t="str">
        <f>VLOOKUP($G173,県名!$B$1:$C$49,2,FALSE)</f>
        <v>静  岡</v>
      </c>
      <c r="I173" t="str">
        <f>VLOOKUP(B173,学校名!$D$8:$F$64,3,FALSE)</f>
        <v>岐阜協立大</v>
      </c>
      <c r="J173" t="str">
        <f t="shared" si="4"/>
        <v>男</v>
      </c>
      <c r="K173" t="s">
        <v>3249</v>
      </c>
      <c r="L173" t="s">
        <v>3497</v>
      </c>
      <c r="M173" t="str">
        <f t="shared" si="5"/>
        <v>YAMADA Kotaro</v>
      </c>
      <c r="O173" t="s">
        <v>4197</v>
      </c>
      <c r="P173" t="s">
        <v>4198</v>
      </c>
    </row>
    <row r="174" spans="2:16">
      <c r="B174" s="270" t="s">
        <v>2881</v>
      </c>
      <c r="C174" s="297">
        <v>173</v>
      </c>
      <c r="D174" s="270" t="s">
        <v>1143</v>
      </c>
      <c r="E174" s="268" t="s">
        <v>1703</v>
      </c>
      <c r="F174" s="268" t="s">
        <v>2414</v>
      </c>
      <c r="G174" s="352" t="s">
        <v>629</v>
      </c>
      <c r="H174" t="str">
        <f>VLOOKUP($G174,県名!$B$1:$C$49,2,FALSE)</f>
        <v>大　阪</v>
      </c>
      <c r="I174" t="str">
        <f>VLOOKUP(B174,学校名!$D$8:$F$64,3,FALSE)</f>
        <v>岐阜協立大</v>
      </c>
      <c r="J174" t="str">
        <f t="shared" si="4"/>
        <v>男</v>
      </c>
      <c r="K174" t="s">
        <v>3392</v>
      </c>
      <c r="L174" t="s">
        <v>3498</v>
      </c>
      <c r="M174" t="str">
        <f t="shared" si="5"/>
        <v>WATANABE Rikuya</v>
      </c>
      <c r="O174" t="s">
        <v>4197</v>
      </c>
      <c r="P174" t="s">
        <v>4198</v>
      </c>
    </row>
    <row r="175" spans="2:16">
      <c r="B175" s="270" t="s">
        <v>2881</v>
      </c>
      <c r="C175" s="297">
        <v>174</v>
      </c>
      <c r="D175" s="270" t="s">
        <v>1144</v>
      </c>
      <c r="E175" s="268" t="s">
        <v>1704</v>
      </c>
      <c r="F175" s="268" t="s">
        <v>2415</v>
      </c>
      <c r="G175" s="352" t="s">
        <v>619</v>
      </c>
      <c r="H175" t="str">
        <f>VLOOKUP($G175,県名!$B$1:$C$49,2,FALSE)</f>
        <v>富　山</v>
      </c>
      <c r="I175" t="str">
        <f>VLOOKUP(B175,学校名!$D$8:$F$64,3,FALSE)</f>
        <v>岐阜協立大</v>
      </c>
      <c r="J175" t="str">
        <f t="shared" si="4"/>
        <v>男</v>
      </c>
      <c r="K175" t="s">
        <v>3440</v>
      </c>
      <c r="L175" t="s">
        <v>3499</v>
      </c>
      <c r="M175" t="str">
        <f t="shared" si="5"/>
        <v>ISHIKAWA Shunta</v>
      </c>
      <c r="O175" t="s">
        <v>4197</v>
      </c>
      <c r="P175" t="s">
        <v>4198</v>
      </c>
    </row>
    <row r="176" spans="2:16">
      <c r="B176" s="270" t="s">
        <v>2881</v>
      </c>
      <c r="C176" s="297">
        <v>175</v>
      </c>
      <c r="D176" s="270" t="s">
        <v>1145</v>
      </c>
      <c r="E176" s="268" t="s">
        <v>1705</v>
      </c>
      <c r="F176" s="268" t="s">
        <v>2415</v>
      </c>
      <c r="G176" s="352" t="s">
        <v>624</v>
      </c>
      <c r="H176" t="str">
        <f>VLOOKUP($G176,県名!$B$1:$C$49,2,FALSE)</f>
        <v>愛  知</v>
      </c>
      <c r="I176" t="str">
        <f>VLOOKUP(B176,学校名!$D$8:$F$64,3,FALSE)</f>
        <v>岐阜協立大</v>
      </c>
      <c r="J176" t="str">
        <f t="shared" si="4"/>
        <v>男</v>
      </c>
      <c r="K176" t="s">
        <v>3440</v>
      </c>
      <c r="L176" t="s">
        <v>3500</v>
      </c>
      <c r="M176" t="str">
        <f t="shared" si="5"/>
        <v>ISHIKAWA Daisuke</v>
      </c>
      <c r="O176" t="s">
        <v>4197</v>
      </c>
      <c r="P176" t="s">
        <v>4198</v>
      </c>
    </row>
    <row r="177" spans="2:16">
      <c r="B177" s="270" t="s">
        <v>2881</v>
      </c>
      <c r="C177" s="297">
        <v>176</v>
      </c>
      <c r="D177" s="270" t="s">
        <v>1146</v>
      </c>
      <c r="E177" s="268" t="s">
        <v>1706</v>
      </c>
      <c r="F177" s="268" t="s">
        <v>2415</v>
      </c>
      <c r="G177" s="352" t="s">
        <v>619</v>
      </c>
      <c r="H177" t="str">
        <f>VLOOKUP($G177,県名!$B$1:$C$49,2,FALSE)</f>
        <v>富　山</v>
      </c>
      <c r="I177" t="str">
        <f>VLOOKUP(B177,学校名!$D$8:$F$64,3,FALSE)</f>
        <v>岐阜協立大</v>
      </c>
      <c r="J177" t="str">
        <f t="shared" si="4"/>
        <v>男</v>
      </c>
      <c r="K177" t="s">
        <v>3501</v>
      </c>
      <c r="L177" t="s">
        <v>3253</v>
      </c>
      <c r="M177" t="str">
        <f t="shared" si="5"/>
        <v>UOURA Yuki</v>
      </c>
      <c r="O177" t="s">
        <v>4197</v>
      </c>
      <c r="P177" t="s">
        <v>4198</v>
      </c>
    </row>
    <row r="178" spans="2:16">
      <c r="B178" s="270" t="s">
        <v>2881</v>
      </c>
      <c r="C178" s="297">
        <v>177</v>
      </c>
      <c r="D178" s="270" t="s">
        <v>1195</v>
      </c>
      <c r="E178" s="268" t="s">
        <v>1754</v>
      </c>
      <c r="F178" s="268" t="s">
        <v>2415</v>
      </c>
      <c r="G178" s="352" t="s">
        <v>624</v>
      </c>
      <c r="H178" t="str">
        <f>VLOOKUP($G178,県名!$B$1:$C$49,2,FALSE)</f>
        <v>愛  知</v>
      </c>
      <c r="I178" t="str">
        <f>VLOOKUP(B178,学校名!$D$8:$F$64,3,FALSE)</f>
        <v>岐阜協立大</v>
      </c>
      <c r="J178" t="str">
        <f t="shared" si="4"/>
        <v>男</v>
      </c>
      <c r="K178" t="s">
        <v>3502</v>
      </c>
      <c r="L178" t="s">
        <v>3503</v>
      </c>
      <c r="M178" t="str">
        <f t="shared" si="5"/>
        <v>OKITA Ryusei</v>
      </c>
      <c r="O178" t="s">
        <v>4197</v>
      </c>
      <c r="P178" t="s">
        <v>4198</v>
      </c>
    </row>
    <row r="179" spans="2:16">
      <c r="B179" s="270" t="s">
        <v>2881</v>
      </c>
      <c r="C179" s="297">
        <v>178</v>
      </c>
      <c r="D179" s="270" t="s">
        <v>1147</v>
      </c>
      <c r="E179" s="268" t="s">
        <v>1707</v>
      </c>
      <c r="F179" s="268" t="s">
        <v>2415</v>
      </c>
      <c r="G179" s="352" t="s">
        <v>607</v>
      </c>
      <c r="H179" t="str">
        <f>VLOOKUP($G179,県名!$B$1:$C$49,2,FALSE)</f>
        <v>秋　田</v>
      </c>
      <c r="I179" t="str">
        <f>VLOOKUP(B179,学校名!$D$8:$F$64,3,FALSE)</f>
        <v>岐阜協立大</v>
      </c>
      <c r="J179" t="str">
        <f t="shared" si="4"/>
        <v>男</v>
      </c>
      <c r="K179" t="s">
        <v>3504</v>
      </c>
      <c r="L179" t="s">
        <v>3330</v>
      </c>
      <c r="M179" t="str">
        <f t="shared" si="5"/>
        <v>KATSURADA Mizuki</v>
      </c>
      <c r="O179" t="s">
        <v>4197</v>
      </c>
      <c r="P179" t="s">
        <v>4198</v>
      </c>
    </row>
    <row r="180" spans="2:16">
      <c r="B180" s="270" t="s">
        <v>2881</v>
      </c>
      <c r="C180" s="297">
        <v>179</v>
      </c>
      <c r="D180" s="270" t="s">
        <v>1148</v>
      </c>
      <c r="E180" s="268" t="s">
        <v>1708</v>
      </c>
      <c r="F180" s="268" t="s">
        <v>2415</v>
      </c>
      <c r="G180" s="352" t="s">
        <v>626</v>
      </c>
      <c r="H180" t="str">
        <f>VLOOKUP($G180,県名!$B$1:$C$49,2,FALSE)</f>
        <v>岐  阜</v>
      </c>
      <c r="I180" t="str">
        <f>VLOOKUP(B180,学校名!$D$8:$F$64,3,FALSE)</f>
        <v>岐阜協立大</v>
      </c>
      <c r="J180" t="str">
        <f t="shared" si="4"/>
        <v>男</v>
      </c>
      <c r="K180" t="s">
        <v>3505</v>
      </c>
      <c r="L180" t="s">
        <v>3506</v>
      </c>
      <c r="M180" t="str">
        <f t="shared" si="5"/>
        <v>KANEYAMA Takayuki</v>
      </c>
      <c r="O180" t="s">
        <v>4197</v>
      </c>
      <c r="P180" t="s">
        <v>4198</v>
      </c>
    </row>
    <row r="181" spans="2:16">
      <c r="B181" s="270" t="s">
        <v>2881</v>
      </c>
      <c r="C181" s="297">
        <v>180</v>
      </c>
      <c r="D181" s="270" t="s">
        <v>1149</v>
      </c>
      <c r="E181" s="268" t="s">
        <v>1709</v>
      </c>
      <c r="F181" s="268" t="s">
        <v>2415</v>
      </c>
      <c r="G181" s="352" t="s">
        <v>626</v>
      </c>
      <c r="H181" t="str">
        <f>VLOOKUP($G181,県名!$B$1:$C$49,2,FALSE)</f>
        <v>岐  阜</v>
      </c>
      <c r="I181" t="str">
        <f>VLOOKUP(B181,学校名!$D$8:$F$64,3,FALSE)</f>
        <v>岐阜協立大</v>
      </c>
      <c r="J181" t="str">
        <f t="shared" si="4"/>
        <v>男</v>
      </c>
      <c r="K181" t="s">
        <v>3289</v>
      </c>
      <c r="L181" t="s">
        <v>3507</v>
      </c>
      <c r="M181" t="str">
        <f t="shared" si="5"/>
        <v>KOBAYASHI Junomard</v>
      </c>
      <c r="O181" t="s">
        <v>4197</v>
      </c>
      <c r="P181" t="s">
        <v>4198</v>
      </c>
    </row>
    <row r="182" spans="2:16">
      <c r="B182" s="270" t="s">
        <v>2881</v>
      </c>
      <c r="C182" s="297">
        <v>181</v>
      </c>
      <c r="D182" s="270" t="s">
        <v>1150</v>
      </c>
      <c r="E182" s="268" t="s">
        <v>1710</v>
      </c>
      <c r="F182" s="268" t="s">
        <v>2415</v>
      </c>
      <c r="G182" s="352" t="s">
        <v>626</v>
      </c>
      <c r="H182" t="str">
        <f>VLOOKUP($G182,県名!$B$1:$C$49,2,FALSE)</f>
        <v>岐  阜</v>
      </c>
      <c r="I182" t="str">
        <f>VLOOKUP(B182,学校名!$D$8:$F$64,3,FALSE)</f>
        <v>岐阜協立大</v>
      </c>
      <c r="J182" t="str">
        <f t="shared" si="4"/>
        <v>男</v>
      </c>
      <c r="K182" t="s">
        <v>3508</v>
      </c>
      <c r="L182" t="s">
        <v>3509</v>
      </c>
      <c r="M182" t="str">
        <f t="shared" si="5"/>
        <v>SHIOYA Konoha</v>
      </c>
      <c r="O182" t="s">
        <v>4197</v>
      </c>
      <c r="P182" t="s">
        <v>4198</v>
      </c>
    </row>
    <row r="183" spans="2:16">
      <c r="B183" s="270" t="s">
        <v>2881</v>
      </c>
      <c r="C183" s="297">
        <v>182</v>
      </c>
      <c r="D183" s="270" t="s">
        <v>1151</v>
      </c>
      <c r="E183" s="268" t="s">
        <v>1711</v>
      </c>
      <c r="F183" s="268" t="s">
        <v>2415</v>
      </c>
      <c r="G183" s="352" t="s">
        <v>624</v>
      </c>
      <c r="H183" t="str">
        <f>VLOOKUP($G183,県名!$B$1:$C$49,2,FALSE)</f>
        <v>愛  知</v>
      </c>
      <c r="I183" t="str">
        <f>VLOOKUP(B183,学校名!$D$8:$F$64,3,FALSE)</f>
        <v>岐阜協立大</v>
      </c>
      <c r="J183" t="str">
        <f t="shared" si="4"/>
        <v>男</v>
      </c>
      <c r="K183" t="s">
        <v>3510</v>
      </c>
      <c r="L183" t="s">
        <v>3511</v>
      </c>
      <c r="M183" t="str">
        <f t="shared" si="5"/>
        <v>SUGIYAMA Ryotaro</v>
      </c>
      <c r="O183" t="s">
        <v>4197</v>
      </c>
      <c r="P183" t="s">
        <v>4198</v>
      </c>
    </row>
    <row r="184" spans="2:16">
      <c r="B184" s="270" t="s">
        <v>2881</v>
      </c>
      <c r="C184" s="297">
        <v>183</v>
      </c>
      <c r="D184" s="270" t="s">
        <v>1152</v>
      </c>
      <c r="E184" s="268" t="s">
        <v>1712</v>
      </c>
      <c r="F184" s="268" t="s">
        <v>2415</v>
      </c>
      <c r="G184" s="352" t="s">
        <v>626</v>
      </c>
      <c r="H184" t="str">
        <f>VLOOKUP($G184,県名!$B$1:$C$49,2,FALSE)</f>
        <v>岐  阜</v>
      </c>
      <c r="I184" t="str">
        <f>VLOOKUP(B184,学校名!$D$8:$F$64,3,FALSE)</f>
        <v>岐阜協立大</v>
      </c>
      <c r="J184" t="str">
        <f t="shared" si="4"/>
        <v>男</v>
      </c>
      <c r="K184" t="s">
        <v>3307</v>
      </c>
      <c r="L184" t="s">
        <v>3512</v>
      </c>
      <c r="M184" t="str">
        <f t="shared" si="5"/>
        <v>TAKAHASHI Rai</v>
      </c>
      <c r="O184" t="s">
        <v>4197</v>
      </c>
      <c r="P184" t="s">
        <v>4198</v>
      </c>
    </row>
    <row r="185" spans="2:16">
      <c r="B185" s="270" t="s">
        <v>2881</v>
      </c>
      <c r="C185" s="297">
        <v>184</v>
      </c>
      <c r="D185" s="270" t="s">
        <v>1153</v>
      </c>
      <c r="E185" s="268" t="s">
        <v>1713</v>
      </c>
      <c r="F185" s="268" t="s">
        <v>2415</v>
      </c>
      <c r="G185" s="352" t="s">
        <v>626</v>
      </c>
      <c r="H185" t="str">
        <f>VLOOKUP($G185,県名!$B$1:$C$49,2,FALSE)</f>
        <v>岐  阜</v>
      </c>
      <c r="I185" t="str">
        <f>VLOOKUP(B185,学校名!$D$8:$F$64,3,FALSE)</f>
        <v>岐阜協立大</v>
      </c>
      <c r="J185" t="str">
        <f t="shared" si="4"/>
        <v>男</v>
      </c>
      <c r="K185" t="s">
        <v>3431</v>
      </c>
      <c r="L185" t="s">
        <v>3513</v>
      </c>
      <c r="M185" t="str">
        <f t="shared" si="5"/>
        <v>TANAKA Ryogo</v>
      </c>
      <c r="O185" t="s">
        <v>4197</v>
      </c>
      <c r="P185" t="s">
        <v>4198</v>
      </c>
    </row>
    <row r="186" spans="2:16">
      <c r="B186" s="270" t="s">
        <v>2881</v>
      </c>
      <c r="C186" s="297">
        <v>185</v>
      </c>
      <c r="D186" s="270" t="s">
        <v>1154</v>
      </c>
      <c r="E186" s="268" t="s">
        <v>1714</v>
      </c>
      <c r="F186" s="268" t="s">
        <v>2415</v>
      </c>
      <c r="G186" s="352" t="s">
        <v>626</v>
      </c>
      <c r="H186" t="str">
        <f>VLOOKUP($G186,県名!$B$1:$C$49,2,FALSE)</f>
        <v>岐  阜</v>
      </c>
      <c r="I186" t="str">
        <f>VLOOKUP(B186,学校名!$D$8:$F$64,3,FALSE)</f>
        <v>岐阜協立大</v>
      </c>
      <c r="J186" t="str">
        <f t="shared" si="4"/>
        <v>男</v>
      </c>
      <c r="K186" t="s">
        <v>3514</v>
      </c>
      <c r="L186" t="s">
        <v>3498</v>
      </c>
      <c r="M186" t="str">
        <f t="shared" si="5"/>
        <v>TANAHASHI Rikuya</v>
      </c>
      <c r="O186" t="s">
        <v>4197</v>
      </c>
      <c r="P186" t="s">
        <v>4198</v>
      </c>
    </row>
    <row r="187" spans="2:16">
      <c r="B187" s="270" t="s">
        <v>2881</v>
      </c>
      <c r="C187" s="297">
        <v>186</v>
      </c>
      <c r="D187" s="270" t="s">
        <v>1155</v>
      </c>
      <c r="E187" s="268" t="s">
        <v>1715</v>
      </c>
      <c r="F187" s="268" t="s">
        <v>2415</v>
      </c>
      <c r="G187" s="352" t="s">
        <v>626</v>
      </c>
      <c r="H187" t="str">
        <f>VLOOKUP($G187,県名!$B$1:$C$49,2,FALSE)</f>
        <v>岐  阜</v>
      </c>
      <c r="I187" t="str">
        <f>VLOOKUP(B187,学校名!$D$8:$F$64,3,FALSE)</f>
        <v>岐阜協立大</v>
      </c>
      <c r="J187" t="str">
        <f t="shared" si="4"/>
        <v>男</v>
      </c>
      <c r="K187" t="s">
        <v>3515</v>
      </c>
      <c r="L187" t="s">
        <v>3433</v>
      </c>
      <c r="M187" t="str">
        <f t="shared" si="5"/>
        <v>TAHARA Ren</v>
      </c>
      <c r="O187" t="s">
        <v>4197</v>
      </c>
      <c r="P187" t="s">
        <v>4198</v>
      </c>
    </row>
    <row r="188" spans="2:16">
      <c r="B188" s="270" t="s">
        <v>2881</v>
      </c>
      <c r="C188" s="297">
        <v>187</v>
      </c>
      <c r="D188" s="270" t="s">
        <v>1156</v>
      </c>
      <c r="E188" s="268" t="s">
        <v>1716</v>
      </c>
      <c r="F188" s="268" t="s">
        <v>2415</v>
      </c>
      <c r="G188" s="352" t="s">
        <v>647</v>
      </c>
      <c r="H188" t="str">
        <f>VLOOKUP($G188,県名!$B$1:$C$49,2,FALSE)</f>
        <v>宮　崎</v>
      </c>
      <c r="I188" t="str">
        <f>VLOOKUP(B188,学校名!$D$8:$F$64,3,FALSE)</f>
        <v>岐阜協立大</v>
      </c>
      <c r="J188" t="str">
        <f t="shared" si="4"/>
        <v>男</v>
      </c>
      <c r="K188" t="s">
        <v>3516</v>
      </c>
      <c r="L188" t="s">
        <v>3260</v>
      </c>
      <c r="M188" t="str">
        <f t="shared" si="5"/>
        <v>TSURU Ryosuke</v>
      </c>
      <c r="O188" t="s">
        <v>4197</v>
      </c>
      <c r="P188" t="s">
        <v>4198</v>
      </c>
    </row>
    <row r="189" spans="2:16">
      <c r="B189" s="270" t="s">
        <v>2881</v>
      </c>
      <c r="C189" s="297">
        <v>188</v>
      </c>
      <c r="D189" s="270" t="s">
        <v>1157</v>
      </c>
      <c r="E189" s="268" t="s">
        <v>1717</v>
      </c>
      <c r="F189" s="268" t="s">
        <v>2415</v>
      </c>
      <c r="G189" s="352" t="s">
        <v>626</v>
      </c>
      <c r="H189" t="str">
        <f>VLOOKUP($G189,県名!$B$1:$C$49,2,FALSE)</f>
        <v>岐  阜</v>
      </c>
      <c r="I189" t="str">
        <f>VLOOKUP(B189,学校名!$D$8:$F$64,3,FALSE)</f>
        <v>岐阜協立大</v>
      </c>
      <c r="J189" t="str">
        <f t="shared" si="4"/>
        <v>男</v>
      </c>
      <c r="K189" t="s">
        <v>3517</v>
      </c>
      <c r="L189" t="s">
        <v>3234</v>
      </c>
      <c r="M189" t="str">
        <f t="shared" si="5"/>
        <v>NABESHIMA Naoki</v>
      </c>
      <c r="O189" t="s">
        <v>4197</v>
      </c>
      <c r="P189" t="s">
        <v>4198</v>
      </c>
    </row>
    <row r="190" spans="2:16">
      <c r="B190" s="270" t="s">
        <v>2881</v>
      </c>
      <c r="C190" s="297">
        <v>189</v>
      </c>
      <c r="D190" s="270" t="s">
        <v>1158</v>
      </c>
      <c r="E190" s="268" t="s">
        <v>1718</v>
      </c>
      <c r="F190" s="268" t="s">
        <v>2415</v>
      </c>
      <c r="G190" s="352" t="s">
        <v>626</v>
      </c>
      <c r="H190" t="str">
        <f>VLOOKUP($G190,県名!$B$1:$C$49,2,FALSE)</f>
        <v>岐  阜</v>
      </c>
      <c r="I190" t="str">
        <f>VLOOKUP(B190,学校名!$D$8:$F$64,3,FALSE)</f>
        <v>岐阜協立大</v>
      </c>
      <c r="J190" t="str">
        <f t="shared" si="4"/>
        <v>男</v>
      </c>
      <c r="K190" t="s">
        <v>3518</v>
      </c>
      <c r="L190" t="s">
        <v>3290</v>
      </c>
      <c r="M190" t="str">
        <f t="shared" si="5"/>
        <v>NOHARA Kanta</v>
      </c>
      <c r="O190" t="s">
        <v>4197</v>
      </c>
      <c r="P190" t="s">
        <v>4198</v>
      </c>
    </row>
    <row r="191" spans="2:16">
      <c r="B191" s="270" t="s">
        <v>2881</v>
      </c>
      <c r="C191" s="297">
        <v>190</v>
      </c>
      <c r="D191" s="270" t="s">
        <v>1159</v>
      </c>
      <c r="E191" s="268" t="s">
        <v>1719</v>
      </c>
      <c r="F191" s="268" t="s">
        <v>2415</v>
      </c>
      <c r="G191" s="352" t="s">
        <v>626</v>
      </c>
      <c r="H191" t="str">
        <f>VLOOKUP($G191,県名!$B$1:$C$49,2,FALSE)</f>
        <v>岐  阜</v>
      </c>
      <c r="I191" t="str">
        <f>VLOOKUP(B191,学校名!$D$8:$F$64,3,FALSE)</f>
        <v>岐阜協立大</v>
      </c>
      <c r="J191" t="str">
        <f t="shared" si="4"/>
        <v>男</v>
      </c>
      <c r="K191" t="s">
        <v>3287</v>
      </c>
      <c r="L191" t="s">
        <v>3519</v>
      </c>
      <c r="M191" t="str">
        <f t="shared" si="5"/>
        <v>HARA Lenon</v>
      </c>
      <c r="O191" t="s">
        <v>4199</v>
      </c>
      <c r="P191" t="s">
        <v>4200</v>
      </c>
    </row>
    <row r="192" spans="2:16">
      <c r="B192" s="270" t="s">
        <v>2881</v>
      </c>
      <c r="C192" s="297">
        <v>191</v>
      </c>
      <c r="D192" s="270" t="s">
        <v>1160</v>
      </c>
      <c r="E192" s="268" t="s">
        <v>1720</v>
      </c>
      <c r="F192" s="268" t="s">
        <v>2415</v>
      </c>
      <c r="G192" s="352" t="s">
        <v>624</v>
      </c>
      <c r="H192" t="str">
        <f>VLOOKUP($G192,県名!$B$1:$C$49,2,FALSE)</f>
        <v>愛  知</v>
      </c>
      <c r="I192" t="str">
        <f>VLOOKUP(B192,学校名!$D$8:$F$64,3,FALSE)</f>
        <v>岐阜協立大</v>
      </c>
      <c r="J192" t="str">
        <f t="shared" si="4"/>
        <v>男</v>
      </c>
      <c r="K192" t="s">
        <v>3520</v>
      </c>
      <c r="L192" t="s">
        <v>3433</v>
      </c>
      <c r="M192" t="str">
        <f t="shared" si="5"/>
        <v>HINO Ren</v>
      </c>
      <c r="O192" t="s">
        <v>4197</v>
      </c>
      <c r="P192" t="s">
        <v>4198</v>
      </c>
    </row>
    <row r="193" spans="2:16">
      <c r="B193" s="270" t="s">
        <v>2881</v>
      </c>
      <c r="C193" s="297">
        <v>192</v>
      </c>
      <c r="D193" s="270" t="s">
        <v>1161</v>
      </c>
      <c r="E193" s="268" t="s">
        <v>1721</v>
      </c>
      <c r="F193" s="268" t="s">
        <v>2415</v>
      </c>
      <c r="G193" s="352" t="s">
        <v>621</v>
      </c>
      <c r="H193" t="str">
        <f>VLOOKUP($G193,県名!$B$1:$C$49,2,FALSE)</f>
        <v>福　井</v>
      </c>
      <c r="I193" t="str">
        <f>VLOOKUP(B193,学校名!$D$8:$F$64,3,FALSE)</f>
        <v>岐阜協立大</v>
      </c>
      <c r="J193" t="str">
        <f t="shared" si="4"/>
        <v>男</v>
      </c>
      <c r="K193" t="s">
        <v>3297</v>
      </c>
      <c r="L193" t="s">
        <v>3521</v>
      </c>
      <c r="M193" t="str">
        <f t="shared" si="5"/>
        <v>FUJISAWA Yosuke</v>
      </c>
      <c r="O193" t="s">
        <v>4197</v>
      </c>
      <c r="P193" t="s">
        <v>4198</v>
      </c>
    </row>
    <row r="194" spans="2:16">
      <c r="B194" s="270" t="s">
        <v>2881</v>
      </c>
      <c r="C194" s="297">
        <v>193</v>
      </c>
      <c r="D194" s="270" t="s">
        <v>1162</v>
      </c>
      <c r="E194" s="268" t="s">
        <v>1722</v>
      </c>
      <c r="F194" s="268" t="s">
        <v>2415</v>
      </c>
      <c r="G194" s="352" t="s">
        <v>626</v>
      </c>
      <c r="H194" t="str">
        <f>VLOOKUP($G194,県名!$B$1:$C$49,2,FALSE)</f>
        <v>岐  阜</v>
      </c>
      <c r="I194" t="str">
        <f>VLOOKUP(B194,学校名!$D$8:$F$64,3,FALSE)</f>
        <v>岐阜協立大</v>
      </c>
      <c r="J194" t="str">
        <f t="shared" si="4"/>
        <v>男</v>
      </c>
      <c r="K194" t="s">
        <v>3293</v>
      </c>
      <c r="L194" t="s">
        <v>3522</v>
      </c>
      <c r="M194" t="str">
        <f t="shared" si="5"/>
        <v>FUJIMOTO Yujin</v>
      </c>
      <c r="O194" t="s">
        <v>4197</v>
      </c>
      <c r="P194" t="s">
        <v>4198</v>
      </c>
    </row>
    <row r="195" spans="2:16">
      <c r="B195" s="270" t="s">
        <v>2881</v>
      </c>
      <c r="C195" s="297">
        <v>194</v>
      </c>
      <c r="D195" s="270" t="s">
        <v>1163</v>
      </c>
      <c r="E195" s="268" t="s">
        <v>3122</v>
      </c>
      <c r="F195" s="268" t="s">
        <v>2415</v>
      </c>
      <c r="G195" s="352" t="s">
        <v>623</v>
      </c>
      <c r="H195" t="str">
        <f>VLOOKUP($G195,県名!$B$1:$C$49,2,FALSE)</f>
        <v>静  岡</v>
      </c>
      <c r="I195" t="str">
        <f>VLOOKUP(B195,学校名!$D$8:$F$64,3,FALSE)</f>
        <v>岐阜協立大</v>
      </c>
      <c r="J195" t="str">
        <f t="shared" ref="J195:J258" si="6">IF(VALUE(C195)&lt;2001,"男","女")</f>
        <v>男</v>
      </c>
      <c r="K195" t="s">
        <v>3523</v>
      </c>
      <c r="L195" t="s">
        <v>3524</v>
      </c>
      <c r="M195" t="str">
        <f t="shared" ref="M195:M258" si="7">K195&amp;" "&amp;L195</f>
        <v>FURUKAWA Ryunosuke</v>
      </c>
      <c r="O195" t="s">
        <v>4197</v>
      </c>
      <c r="P195" t="s">
        <v>4198</v>
      </c>
    </row>
    <row r="196" spans="2:16">
      <c r="B196" s="270" t="s">
        <v>2881</v>
      </c>
      <c r="C196" s="297">
        <v>195</v>
      </c>
      <c r="D196" s="270" t="s">
        <v>1164</v>
      </c>
      <c r="E196" s="268" t="s">
        <v>1723</v>
      </c>
      <c r="F196" s="268" t="s">
        <v>2415</v>
      </c>
      <c r="G196" s="352" t="s">
        <v>626</v>
      </c>
      <c r="H196" t="str">
        <f>VLOOKUP($G196,県名!$B$1:$C$49,2,FALSE)</f>
        <v>岐  阜</v>
      </c>
      <c r="I196" t="str">
        <f>VLOOKUP(B196,学校名!$D$8:$F$64,3,FALSE)</f>
        <v>岐阜協立大</v>
      </c>
      <c r="J196" t="str">
        <f t="shared" si="6"/>
        <v>男</v>
      </c>
      <c r="K196" t="s">
        <v>3525</v>
      </c>
      <c r="L196" t="s">
        <v>3526</v>
      </c>
      <c r="M196" t="str">
        <f t="shared" si="7"/>
        <v>HORITA Ayumu</v>
      </c>
      <c r="O196" t="s">
        <v>4197</v>
      </c>
      <c r="P196" t="s">
        <v>4198</v>
      </c>
    </row>
    <row r="197" spans="2:16">
      <c r="B197" s="270" t="s">
        <v>2881</v>
      </c>
      <c r="C197" s="297">
        <v>196</v>
      </c>
      <c r="D197" s="270" t="s">
        <v>1165</v>
      </c>
      <c r="E197" s="268" t="s">
        <v>1724</v>
      </c>
      <c r="F197" s="268" t="s">
        <v>2415</v>
      </c>
      <c r="G197" s="352" t="s">
        <v>626</v>
      </c>
      <c r="H197" t="str">
        <f>VLOOKUP($G197,県名!$B$1:$C$49,2,FALSE)</f>
        <v>岐  阜</v>
      </c>
      <c r="I197" t="str">
        <f>VLOOKUP(B197,学校名!$D$8:$F$64,3,FALSE)</f>
        <v>岐阜協立大</v>
      </c>
      <c r="J197" t="str">
        <f t="shared" si="6"/>
        <v>男</v>
      </c>
      <c r="K197" t="s">
        <v>3527</v>
      </c>
      <c r="L197" t="s">
        <v>3340</v>
      </c>
      <c r="M197" t="str">
        <f t="shared" si="7"/>
        <v>MAEAWAKURA Kota</v>
      </c>
      <c r="O197" t="s">
        <v>4197</v>
      </c>
      <c r="P197" t="s">
        <v>4198</v>
      </c>
    </row>
    <row r="198" spans="2:16">
      <c r="B198" s="270" t="s">
        <v>2881</v>
      </c>
      <c r="C198" s="297">
        <v>197</v>
      </c>
      <c r="D198" s="270" t="s">
        <v>1166</v>
      </c>
      <c r="E198" s="268" t="s">
        <v>1725</v>
      </c>
      <c r="F198" s="268" t="s">
        <v>2415</v>
      </c>
      <c r="G198" s="352" t="s">
        <v>624</v>
      </c>
      <c r="H198" t="str">
        <f>VLOOKUP($G198,県名!$B$1:$C$49,2,FALSE)</f>
        <v>愛  知</v>
      </c>
      <c r="I198" t="str">
        <f>VLOOKUP(B198,学校名!$D$8:$F$64,3,FALSE)</f>
        <v>岐阜協立大</v>
      </c>
      <c r="J198" t="str">
        <f t="shared" si="6"/>
        <v>男</v>
      </c>
      <c r="K198" t="s">
        <v>3528</v>
      </c>
      <c r="L198" t="s">
        <v>3529</v>
      </c>
      <c r="M198" t="str">
        <f t="shared" si="7"/>
        <v>MATSUMOTO Ryoga</v>
      </c>
      <c r="O198" t="s">
        <v>4197</v>
      </c>
      <c r="P198" t="s">
        <v>4198</v>
      </c>
    </row>
    <row r="199" spans="2:16">
      <c r="B199" s="270" t="s">
        <v>2881</v>
      </c>
      <c r="C199" s="297">
        <v>198</v>
      </c>
      <c r="D199" s="270" t="s">
        <v>1167</v>
      </c>
      <c r="E199" s="268" t="s">
        <v>1726</v>
      </c>
      <c r="F199" s="268" t="s">
        <v>2415</v>
      </c>
      <c r="G199" s="352" t="s">
        <v>623</v>
      </c>
      <c r="H199" t="str">
        <f>VLOOKUP($G199,県名!$B$1:$C$49,2,FALSE)</f>
        <v>静  岡</v>
      </c>
      <c r="I199" t="str">
        <f>VLOOKUP(B199,学校名!$D$8:$F$64,3,FALSE)</f>
        <v>岐阜協立大</v>
      </c>
      <c r="J199" t="str">
        <f t="shared" si="6"/>
        <v>男</v>
      </c>
      <c r="K199" t="s">
        <v>3530</v>
      </c>
      <c r="L199" t="s">
        <v>3272</v>
      </c>
      <c r="M199" t="str">
        <f t="shared" si="7"/>
        <v>MOCHIZUKI Riku</v>
      </c>
      <c r="O199" t="s">
        <v>4197</v>
      </c>
      <c r="P199" t="s">
        <v>4198</v>
      </c>
    </row>
    <row r="200" spans="2:16">
      <c r="B200" s="270" t="s">
        <v>2881</v>
      </c>
      <c r="C200" s="297">
        <v>199</v>
      </c>
      <c r="D200" s="270" t="s">
        <v>1168</v>
      </c>
      <c r="E200" s="268" t="s">
        <v>1727</v>
      </c>
      <c r="F200" s="268" t="s">
        <v>2415</v>
      </c>
      <c r="G200" s="352" t="s">
        <v>649</v>
      </c>
      <c r="H200" t="str">
        <f>VLOOKUP($G200,県名!$B$1:$C$49,2,FALSE)</f>
        <v>沖　縄</v>
      </c>
      <c r="I200" t="str">
        <f>VLOOKUP(B200,学校名!$D$8:$F$64,3,FALSE)</f>
        <v>岐阜協立大</v>
      </c>
      <c r="J200" t="str">
        <f t="shared" si="6"/>
        <v>男</v>
      </c>
      <c r="K200" t="s">
        <v>3531</v>
      </c>
      <c r="L200" t="s">
        <v>3255</v>
      </c>
      <c r="M200" t="str">
        <f t="shared" si="7"/>
        <v>YAMAUCHI Yuta</v>
      </c>
      <c r="O200" t="s">
        <v>4197</v>
      </c>
      <c r="P200" t="s">
        <v>4198</v>
      </c>
    </row>
    <row r="201" spans="2:16">
      <c r="B201" s="270" t="s">
        <v>2881</v>
      </c>
      <c r="C201" s="297">
        <v>200</v>
      </c>
      <c r="D201" s="270" t="s">
        <v>1169</v>
      </c>
      <c r="E201" s="268" t="s">
        <v>1728</v>
      </c>
      <c r="F201" s="268" t="s">
        <v>2415</v>
      </c>
      <c r="G201" s="352" t="s">
        <v>625</v>
      </c>
      <c r="H201" t="str">
        <f>VLOOKUP($G201,県名!$B$1:$C$49,2,FALSE)</f>
        <v>三  重</v>
      </c>
      <c r="I201" t="str">
        <f>VLOOKUP(B201,学校名!$D$8:$F$64,3,FALSE)</f>
        <v>岐阜協立大</v>
      </c>
      <c r="J201" t="str">
        <f t="shared" si="6"/>
        <v>男</v>
      </c>
      <c r="K201" t="s">
        <v>3265</v>
      </c>
      <c r="L201" t="s">
        <v>3532</v>
      </c>
      <c r="M201" t="str">
        <f t="shared" si="7"/>
        <v>YAMAMOTO Kenya</v>
      </c>
      <c r="O201" t="s">
        <v>4197</v>
      </c>
      <c r="P201" t="s">
        <v>4198</v>
      </c>
    </row>
    <row r="202" spans="2:16">
      <c r="B202" s="270" t="s">
        <v>2881</v>
      </c>
      <c r="C202" s="297">
        <v>201</v>
      </c>
      <c r="D202" s="270" t="s">
        <v>1170</v>
      </c>
      <c r="E202" s="268" t="s">
        <v>1729</v>
      </c>
      <c r="F202" s="268" t="s">
        <v>2412</v>
      </c>
      <c r="G202" s="352" t="s">
        <v>621</v>
      </c>
      <c r="H202" t="str">
        <f>VLOOKUP($G202,県名!$B$1:$C$49,2,FALSE)</f>
        <v>福　井</v>
      </c>
      <c r="I202" t="str">
        <f>VLOOKUP(B202,学校名!$D$8:$F$64,3,FALSE)</f>
        <v>岐阜協立大</v>
      </c>
      <c r="J202" t="str">
        <f t="shared" si="6"/>
        <v>男</v>
      </c>
      <c r="K202" t="s">
        <v>3533</v>
      </c>
      <c r="L202" t="s">
        <v>3234</v>
      </c>
      <c r="M202" t="str">
        <f t="shared" si="7"/>
        <v>ASAKAWA Naoki</v>
      </c>
      <c r="O202" t="s">
        <v>4197</v>
      </c>
      <c r="P202" t="s">
        <v>4198</v>
      </c>
    </row>
    <row r="203" spans="2:16">
      <c r="B203" s="270" t="s">
        <v>2881</v>
      </c>
      <c r="C203" s="297">
        <v>202</v>
      </c>
      <c r="D203" s="270" t="s">
        <v>1171</v>
      </c>
      <c r="E203" s="268" t="s">
        <v>1730</v>
      </c>
      <c r="F203" s="268" t="s">
        <v>2412</v>
      </c>
      <c r="G203" s="352" t="s">
        <v>626</v>
      </c>
      <c r="H203" t="str">
        <f>VLOOKUP($G203,県名!$B$1:$C$49,2,FALSE)</f>
        <v>岐  阜</v>
      </c>
      <c r="I203" t="str">
        <f>VLOOKUP(B203,学校名!$D$8:$F$64,3,FALSE)</f>
        <v>岐阜協立大</v>
      </c>
      <c r="J203" t="str">
        <f t="shared" si="6"/>
        <v>男</v>
      </c>
      <c r="K203" t="s">
        <v>3534</v>
      </c>
      <c r="L203" t="s">
        <v>3418</v>
      </c>
      <c r="M203" t="str">
        <f t="shared" si="7"/>
        <v>IKEDA Yuto</v>
      </c>
      <c r="O203" t="s">
        <v>4197</v>
      </c>
      <c r="P203" t="s">
        <v>4198</v>
      </c>
    </row>
    <row r="204" spans="2:16">
      <c r="B204" s="270" t="s">
        <v>2881</v>
      </c>
      <c r="C204" s="297">
        <v>203</v>
      </c>
      <c r="D204" s="270" t="s">
        <v>1172</v>
      </c>
      <c r="E204" s="268" t="s">
        <v>1731</v>
      </c>
      <c r="F204" s="268" t="s">
        <v>2412</v>
      </c>
      <c r="G204" s="352" t="s">
        <v>649</v>
      </c>
      <c r="H204" t="str">
        <f>VLOOKUP($G204,県名!$B$1:$C$49,2,FALSE)</f>
        <v>沖　縄</v>
      </c>
      <c r="I204" t="str">
        <f>VLOOKUP(B204,学校名!$D$8:$F$64,3,FALSE)</f>
        <v>岐阜協立大</v>
      </c>
      <c r="J204" t="str">
        <f t="shared" si="6"/>
        <v>男</v>
      </c>
      <c r="K204" t="s">
        <v>3535</v>
      </c>
      <c r="L204" t="s">
        <v>3536</v>
      </c>
      <c r="M204" t="str">
        <f t="shared" si="7"/>
        <v>IJUU Seiya</v>
      </c>
      <c r="O204" t="s">
        <v>4197</v>
      </c>
      <c r="P204" t="s">
        <v>4198</v>
      </c>
    </row>
    <row r="205" spans="2:16">
      <c r="B205" s="270" t="s">
        <v>2881</v>
      </c>
      <c r="C205" s="297">
        <v>204</v>
      </c>
      <c r="D205" s="270" t="s">
        <v>1173</v>
      </c>
      <c r="E205" s="268" t="s">
        <v>1732</v>
      </c>
      <c r="F205" s="268" t="s">
        <v>2412</v>
      </c>
      <c r="G205" s="352" t="s">
        <v>626</v>
      </c>
      <c r="H205" t="str">
        <f>VLOOKUP($G205,県名!$B$1:$C$49,2,FALSE)</f>
        <v>岐  阜</v>
      </c>
      <c r="I205" t="str">
        <f>VLOOKUP(B205,学校名!$D$8:$F$64,3,FALSE)</f>
        <v>岐阜協立大</v>
      </c>
      <c r="J205" t="str">
        <f t="shared" si="6"/>
        <v>男</v>
      </c>
      <c r="K205" t="s">
        <v>3537</v>
      </c>
      <c r="L205" t="s">
        <v>3230</v>
      </c>
      <c r="M205" t="str">
        <f t="shared" si="7"/>
        <v>IMACHI Fumiya</v>
      </c>
      <c r="O205" t="s">
        <v>4197</v>
      </c>
      <c r="P205" t="s">
        <v>4198</v>
      </c>
    </row>
    <row r="206" spans="2:16">
      <c r="B206" s="270" t="s">
        <v>2881</v>
      </c>
      <c r="C206" s="297">
        <v>205</v>
      </c>
      <c r="D206" s="270" t="s">
        <v>1174</v>
      </c>
      <c r="E206" s="268" t="s">
        <v>3123</v>
      </c>
      <c r="F206" s="268" t="s">
        <v>2412</v>
      </c>
      <c r="G206" s="352" t="s">
        <v>619</v>
      </c>
      <c r="H206" t="str">
        <f>VLOOKUP($G206,県名!$B$1:$C$49,2,FALSE)</f>
        <v>富　山</v>
      </c>
      <c r="I206" t="str">
        <f>VLOOKUP(B206,学校名!$D$8:$F$64,3,FALSE)</f>
        <v>岐阜協立大</v>
      </c>
      <c r="J206" t="str">
        <f t="shared" si="6"/>
        <v>男</v>
      </c>
      <c r="K206" t="s">
        <v>3538</v>
      </c>
      <c r="L206" t="s">
        <v>3386</v>
      </c>
      <c r="M206" t="str">
        <f t="shared" si="7"/>
        <v>UEDA Taichi</v>
      </c>
      <c r="O206" t="s">
        <v>4197</v>
      </c>
      <c r="P206" t="s">
        <v>4198</v>
      </c>
    </row>
    <row r="207" spans="2:16">
      <c r="B207" s="270" t="s">
        <v>2881</v>
      </c>
      <c r="C207" s="297">
        <v>206</v>
      </c>
      <c r="D207" s="270" t="s">
        <v>1175</v>
      </c>
      <c r="E207" s="268" t="s">
        <v>1733</v>
      </c>
      <c r="F207" s="268" t="s">
        <v>2412</v>
      </c>
      <c r="G207" s="352" t="s">
        <v>625</v>
      </c>
      <c r="H207" t="str">
        <f>VLOOKUP($G207,県名!$B$1:$C$49,2,FALSE)</f>
        <v>三  重</v>
      </c>
      <c r="I207" t="str">
        <f>VLOOKUP(B207,学校名!$D$8:$F$64,3,FALSE)</f>
        <v>岐阜協立大</v>
      </c>
      <c r="J207" t="str">
        <f t="shared" si="6"/>
        <v>男</v>
      </c>
      <c r="K207" t="s">
        <v>3539</v>
      </c>
      <c r="L207" t="s">
        <v>3246</v>
      </c>
      <c r="M207" t="str">
        <f t="shared" si="7"/>
        <v>USUI Tomoya</v>
      </c>
      <c r="O207" t="s">
        <v>4197</v>
      </c>
      <c r="P207" t="s">
        <v>4198</v>
      </c>
    </row>
    <row r="208" spans="2:16">
      <c r="B208" s="270" t="s">
        <v>2881</v>
      </c>
      <c r="C208" s="297">
        <v>207</v>
      </c>
      <c r="D208" s="270" t="s">
        <v>2654</v>
      </c>
      <c r="E208" s="268" t="s">
        <v>2700</v>
      </c>
      <c r="F208" s="268" t="s">
        <v>2412</v>
      </c>
      <c r="G208" s="352" t="s">
        <v>626</v>
      </c>
      <c r="H208" t="str">
        <f>VLOOKUP($G208,県名!$B$1:$C$49,2,FALSE)</f>
        <v>岐  阜</v>
      </c>
      <c r="I208" t="str">
        <f>VLOOKUP(B208,学校名!$D$8:$F$64,3,FALSE)</f>
        <v>岐阜協立大</v>
      </c>
      <c r="J208" t="str">
        <f t="shared" si="6"/>
        <v>男</v>
      </c>
      <c r="K208" t="s">
        <v>3539</v>
      </c>
      <c r="L208" t="s">
        <v>3540</v>
      </c>
      <c r="M208" t="str">
        <f t="shared" si="7"/>
        <v>USUI Yuuto</v>
      </c>
      <c r="O208" t="s">
        <v>4197</v>
      </c>
      <c r="P208" t="s">
        <v>4198</v>
      </c>
    </row>
    <row r="209" spans="2:16">
      <c r="B209" s="270" t="s">
        <v>2881</v>
      </c>
      <c r="C209" s="297">
        <v>208</v>
      </c>
      <c r="D209" s="270" t="s">
        <v>1176</v>
      </c>
      <c r="E209" s="268" t="s">
        <v>1734</v>
      </c>
      <c r="F209" s="268" t="s">
        <v>2412</v>
      </c>
      <c r="G209" s="352" t="s">
        <v>627</v>
      </c>
      <c r="H209" t="str">
        <f>VLOOKUP($G209,県名!$B$1:$C$49,2,FALSE)</f>
        <v>滋　賀</v>
      </c>
      <c r="I209" t="str">
        <f>VLOOKUP(B209,学校名!$D$8:$F$64,3,FALSE)</f>
        <v>岐阜協立大</v>
      </c>
      <c r="J209" t="str">
        <f t="shared" si="6"/>
        <v>男</v>
      </c>
      <c r="K209" t="s">
        <v>3541</v>
      </c>
      <c r="L209" t="s">
        <v>3542</v>
      </c>
      <c r="M209" t="str">
        <f t="shared" si="7"/>
        <v>OSHIMA Minoru</v>
      </c>
      <c r="O209" t="s">
        <v>4197</v>
      </c>
      <c r="P209" t="s">
        <v>4198</v>
      </c>
    </row>
    <row r="210" spans="2:16">
      <c r="B210" s="270" t="s">
        <v>2881</v>
      </c>
      <c r="C210" s="297">
        <v>209</v>
      </c>
      <c r="D210" s="270" t="s">
        <v>1177</v>
      </c>
      <c r="E210" s="268" t="s">
        <v>1735</v>
      </c>
      <c r="F210" s="268" t="s">
        <v>2412</v>
      </c>
      <c r="G210" s="352" t="s">
        <v>632</v>
      </c>
      <c r="H210" t="str">
        <f>VLOOKUP($G210,県名!$B$1:$C$49,2,FALSE)</f>
        <v>和歌山</v>
      </c>
      <c r="I210" t="str">
        <f>VLOOKUP(B210,学校名!$D$8:$F$64,3,FALSE)</f>
        <v>岐阜協立大</v>
      </c>
      <c r="J210" t="str">
        <f t="shared" si="6"/>
        <v>男</v>
      </c>
      <c r="K210" t="s">
        <v>3543</v>
      </c>
      <c r="L210" t="s">
        <v>3544</v>
      </c>
      <c r="M210" t="str">
        <f t="shared" si="7"/>
        <v>OKAZAKI Taiga</v>
      </c>
      <c r="O210" t="s">
        <v>4197</v>
      </c>
      <c r="P210" t="s">
        <v>4198</v>
      </c>
    </row>
    <row r="211" spans="2:16">
      <c r="B211" s="270" t="s">
        <v>2881</v>
      </c>
      <c r="C211" s="297">
        <v>210</v>
      </c>
      <c r="D211" s="270" t="s">
        <v>2989</v>
      </c>
      <c r="E211" s="268" t="s">
        <v>3124</v>
      </c>
      <c r="F211" s="268" t="s">
        <v>2412</v>
      </c>
      <c r="G211" s="352" t="s">
        <v>623</v>
      </c>
      <c r="H211" t="str">
        <f>VLOOKUP($G211,県名!$B$1:$C$49,2,FALSE)</f>
        <v>静  岡</v>
      </c>
      <c r="I211" t="str">
        <f>VLOOKUP(B211,学校名!$D$8:$F$64,3,FALSE)</f>
        <v>岐阜協立大</v>
      </c>
      <c r="J211" t="str">
        <f t="shared" si="6"/>
        <v>男</v>
      </c>
      <c r="K211" t="s">
        <v>3545</v>
      </c>
      <c r="L211" t="s">
        <v>3546</v>
      </c>
      <c r="M211" t="str">
        <f t="shared" si="7"/>
        <v>KAWAMURA Kosei</v>
      </c>
      <c r="O211" t="s">
        <v>4197</v>
      </c>
      <c r="P211" t="s">
        <v>4198</v>
      </c>
    </row>
    <row r="212" spans="2:16">
      <c r="B212" s="270" t="s">
        <v>2881</v>
      </c>
      <c r="C212" s="297">
        <v>211</v>
      </c>
      <c r="D212" s="270" t="s">
        <v>2990</v>
      </c>
      <c r="E212" s="268" t="s">
        <v>1736</v>
      </c>
      <c r="F212" s="268" t="s">
        <v>2412</v>
      </c>
      <c r="G212" s="352" t="s">
        <v>624</v>
      </c>
      <c r="H212" t="str">
        <f>VLOOKUP($G212,県名!$B$1:$C$49,2,FALSE)</f>
        <v>愛  知</v>
      </c>
      <c r="I212" t="str">
        <f>VLOOKUP(B212,学校名!$D$8:$F$64,3,FALSE)</f>
        <v>岐阜協立大</v>
      </c>
      <c r="J212" t="str">
        <f t="shared" si="6"/>
        <v>男</v>
      </c>
      <c r="K212" t="s">
        <v>3547</v>
      </c>
      <c r="L212" t="s">
        <v>3548</v>
      </c>
      <c r="M212" t="str">
        <f t="shared" si="7"/>
        <v>KIMOTO Ryoji</v>
      </c>
      <c r="O212" t="s">
        <v>4197</v>
      </c>
      <c r="P212" t="s">
        <v>4198</v>
      </c>
    </row>
    <row r="213" spans="2:16">
      <c r="B213" s="270" t="s">
        <v>2881</v>
      </c>
      <c r="C213" s="297">
        <v>212</v>
      </c>
      <c r="D213" s="270" t="s">
        <v>1178</v>
      </c>
      <c r="E213" s="268" t="s">
        <v>1737</v>
      </c>
      <c r="F213" s="268" t="s">
        <v>2412</v>
      </c>
      <c r="G213" s="352" t="s">
        <v>625</v>
      </c>
      <c r="H213" t="str">
        <f>VLOOKUP($G213,県名!$B$1:$C$49,2,FALSE)</f>
        <v>三  重</v>
      </c>
      <c r="I213" t="str">
        <f>VLOOKUP(B213,学校名!$D$8:$F$64,3,FALSE)</f>
        <v>岐阜協立大</v>
      </c>
      <c r="J213" t="str">
        <f t="shared" si="6"/>
        <v>男</v>
      </c>
      <c r="K213" t="s">
        <v>3471</v>
      </c>
      <c r="L213" t="s">
        <v>3418</v>
      </c>
      <c r="M213" t="str">
        <f t="shared" si="7"/>
        <v>SHIOMI Yuto</v>
      </c>
      <c r="O213" t="s">
        <v>4197</v>
      </c>
      <c r="P213" t="s">
        <v>4198</v>
      </c>
    </row>
    <row r="214" spans="2:16">
      <c r="B214" s="270" t="s">
        <v>2881</v>
      </c>
      <c r="C214" s="297">
        <v>213</v>
      </c>
      <c r="D214" s="270" t="s">
        <v>2452</v>
      </c>
      <c r="E214" s="268" t="s">
        <v>2525</v>
      </c>
      <c r="F214" s="268" t="s">
        <v>2412</v>
      </c>
      <c r="G214" s="352" t="s">
        <v>626</v>
      </c>
      <c r="H214" t="str">
        <f>VLOOKUP($G214,県名!$B$1:$C$49,2,FALSE)</f>
        <v>岐  阜</v>
      </c>
      <c r="I214" t="str">
        <f>VLOOKUP(B214,学校名!$D$8:$F$64,3,FALSE)</f>
        <v>岐阜協立大</v>
      </c>
      <c r="J214" t="str">
        <f t="shared" si="6"/>
        <v>男</v>
      </c>
      <c r="K214" t="s">
        <v>3285</v>
      </c>
      <c r="L214" t="s">
        <v>3549</v>
      </c>
      <c r="M214" t="str">
        <f t="shared" si="7"/>
        <v>SUZUKI Ryuta</v>
      </c>
      <c r="O214" t="s">
        <v>4197</v>
      </c>
      <c r="P214" t="s">
        <v>4198</v>
      </c>
    </row>
    <row r="215" spans="2:16">
      <c r="B215" s="270" t="s">
        <v>2881</v>
      </c>
      <c r="C215" s="297">
        <v>214</v>
      </c>
      <c r="D215" s="270" t="s">
        <v>1179</v>
      </c>
      <c r="E215" s="268" t="s">
        <v>1738</v>
      </c>
      <c r="F215" s="268" t="s">
        <v>2412</v>
      </c>
      <c r="G215" s="352" t="s">
        <v>626</v>
      </c>
      <c r="H215" t="str">
        <f>VLOOKUP($G215,県名!$B$1:$C$49,2,FALSE)</f>
        <v>岐  阜</v>
      </c>
      <c r="I215" t="str">
        <f>VLOOKUP(B215,学校名!$D$8:$F$64,3,FALSE)</f>
        <v>岐阜協立大</v>
      </c>
      <c r="J215" t="str">
        <f t="shared" si="6"/>
        <v>男</v>
      </c>
      <c r="K215" t="s">
        <v>3550</v>
      </c>
      <c r="L215" t="s">
        <v>3551</v>
      </c>
      <c r="M215" t="str">
        <f t="shared" si="7"/>
        <v>SUMI Yasuhiro</v>
      </c>
      <c r="O215" t="s">
        <v>4197</v>
      </c>
      <c r="P215" t="s">
        <v>4198</v>
      </c>
    </row>
    <row r="216" spans="2:16">
      <c r="B216" s="270" t="s">
        <v>2881</v>
      </c>
      <c r="C216" s="297">
        <v>215</v>
      </c>
      <c r="D216" s="270" t="s">
        <v>1180</v>
      </c>
      <c r="E216" s="268" t="s">
        <v>1739</v>
      </c>
      <c r="F216" s="268" t="s">
        <v>2412</v>
      </c>
      <c r="G216" s="352" t="s">
        <v>632</v>
      </c>
      <c r="H216" t="str">
        <f>VLOOKUP($G216,県名!$B$1:$C$49,2,FALSE)</f>
        <v>和歌山</v>
      </c>
      <c r="I216" t="str">
        <f>VLOOKUP(B216,学校名!$D$8:$F$64,3,FALSE)</f>
        <v>岐阜協立大</v>
      </c>
      <c r="J216" t="str">
        <f t="shared" si="6"/>
        <v>男</v>
      </c>
      <c r="K216" t="s">
        <v>3552</v>
      </c>
      <c r="L216" t="s">
        <v>3364</v>
      </c>
      <c r="M216" t="str">
        <f t="shared" si="7"/>
        <v>TAKEMOTO Tatsuya</v>
      </c>
      <c r="O216" t="s">
        <v>4197</v>
      </c>
      <c r="P216" t="s">
        <v>4198</v>
      </c>
    </row>
    <row r="217" spans="2:16">
      <c r="B217" s="270" t="s">
        <v>2881</v>
      </c>
      <c r="C217" s="297">
        <v>216</v>
      </c>
      <c r="D217" s="270" t="s">
        <v>1181</v>
      </c>
      <c r="E217" s="268" t="s">
        <v>1740</v>
      </c>
      <c r="F217" s="268" t="s">
        <v>2412</v>
      </c>
      <c r="G217" s="352" t="s">
        <v>627</v>
      </c>
      <c r="H217" t="str">
        <f>VLOOKUP($G217,県名!$B$1:$C$49,2,FALSE)</f>
        <v>滋　賀</v>
      </c>
      <c r="I217" t="str">
        <f>VLOOKUP(B217,学校名!$D$8:$F$64,3,FALSE)</f>
        <v>岐阜協立大</v>
      </c>
      <c r="J217" t="str">
        <f t="shared" si="6"/>
        <v>男</v>
      </c>
      <c r="K217" t="s">
        <v>3553</v>
      </c>
      <c r="L217" t="s">
        <v>3554</v>
      </c>
      <c r="M217" t="str">
        <f t="shared" si="7"/>
        <v>TACHIBANA Kai</v>
      </c>
      <c r="O217" t="s">
        <v>4197</v>
      </c>
      <c r="P217" t="s">
        <v>4198</v>
      </c>
    </row>
    <row r="218" spans="2:16">
      <c r="B218" s="270" t="s">
        <v>2881</v>
      </c>
      <c r="C218" s="297">
        <v>217</v>
      </c>
      <c r="D218" s="270" t="s">
        <v>1182</v>
      </c>
      <c r="E218" s="268" t="s">
        <v>1741</v>
      </c>
      <c r="F218" s="268" t="s">
        <v>2412</v>
      </c>
      <c r="G218" s="352" t="s">
        <v>649</v>
      </c>
      <c r="H218" t="str">
        <f>VLOOKUP($G218,県名!$B$1:$C$49,2,FALSE)</f>
        <v>沖　縄</v>
      </c>
      <c r="I218" t="str">
        <f>VLOOKUP(B218,学校名!$D$8:$F$64,3,FALSE)</f>
        <v>岐阜協立大</v>
      </c>
      <c r="J218" t="str">
        <f t="shared" si="6"/>
        <v>男</v>
      </c>
      <c r="K218" t="s">
        <v>3555</v>
      </c>
      <c r="L218" t="s">
        <v>3556</v>
      </c>
      <c r="M218" t="str">
        <f t="shared" si="7"/>
        <v>CHINEN Saeru</v>
      </c>
      <c r="O218" t="s">
        <v>4197</v>
      </c>
      <c r="P218" t="s">
        <v>4198</v>
      </c>
    </row>
    <row r="219" spans="2:16">
      <c r="B219" s="270" t="s">
        <v>2881</v>
      </c>
      <c r="C219" s="297">
        <v>218</v>
      </c>
      <c r="D219" s="270" t="s">
        <v>1183</v>
      </c>
      <c r="E219" s="268" t="s">
        <v>1742</v>
      </c>
      <c r="F219" s="268" t="s">
        <v>2412</v>
      </c>
      <c r="G219" s="352" t="s">
        <v>626</v>
      </c>
      <c r="H219" t="str">
        <f>VLOOKUP($G219,県名!$B$1:$C$49,2,FALSE)</f>
        <v>岐  阜</v>
      </c>
      <c r="I219" t="str">
        <f>VLOOKUP(B219,学校名!$D$8:$F$64,3,FALSE)</f>
        <v>岐阜協立大</v>
      </c>
      <c r="J219" t="str">
        <f t="shared" si="6"/>
        <v>男</v>
      </c>
      <c r="K219" t="s">
        <v>3557</v>
      </c>
      <c r="L219" t="s">
        <v>3383</v>
      </c>
      <c r="M219" t="str">
        <f t="shared" si="7"/>
        <v>NAKAI Shoki</v>
      </c>
      <c r="O219" t="s">
        <v>4197</v>
      </c>
      <c r="P219" t="s">
        <v>4198</v>
      </c>
    </row>
    <row r="220" spans="2:16">
      <c r="B220" s="270" t="s">
        <v>2881</v>
      </c>
      <c r="C220" s="297">
        <v>219</v>
      </c>
      <c r="D220" s="270" t="s">
        <v>2453</v>
      </c>
      <c r="E220" s="268" t="s">
        <v>2526</v>
      </c>
      <c r="F220" s="268" t="s">
        <v>2412</v>
      </c>
      <c r="G220" s="352" t="s">
        <v>619</v>
      </c>
      <c r="H220" t="str">
        <f>VLOOKUP($G220,県名!$B$1:$C$49,2,FALSE)</f>
        <v>富　山</v>
      </c>
      <c r="I220" t="str">
        <f>VLOOKUP(B220,学校名!$D$8:$F$64,3,FALSE)</f>
        <v>岐阜協立大</v>
      </c>
      <c r="J220" t="str">
        <f t="shared" si="6"/>
        <v>男</v>
      </c>
      <c r="K220" t="s">
        <v>3558</v>
      </c>
      <c r="L220" t="s">
        <v>3503</v>
      </c>
      <c r="M220" t="str">
        <f t="shared" si="7"/>
        <v>NAGAO Ryusei</v>
      </c>
      <c r="O220" t="s">
        <v>4197</v>
      </c>
      <c r="P220" t="s">
        <v>4198</v>
      </c>
    </row>
    <row r="221" spans="2:16">
      <c r="B221" s="270" t="s">
        <v>2881</v>
      </c>
      <c r="C221" s="297">
        <v>220</v>
      </c>
      <c r="D221" s="270" t="s">
        <v>4730</v>
      </c>
      <c r="E221" s="268" t="s">
        <v>3125</v>
      </c>
      <c r="F221" s="268" t="s">
        <v>2412</v>
      </c>
      <c r="G221" s="352" t="s">
        <v>624</v>
      </c>
      <c r="H221" t="str">
        <f>VLOOKUP($G221,県名!$B$1:$C$49,2,FALSE)</f>
        <v>愛  知</v>
      </c>
      <c r="I221" t="str">
        <f>VLOOKUP(B221,学校名!$D$8:$F$64,3,FALSE)</f>
        <v>岐阜協立大</v>
      </c>
      <c r="J221" t="str">
        <f t="shared" si="6"/>
        <v>男</v>
      </c>
      <c r="K221" t="s">
        <v>3559</v>
      </c>
      <c r="L221" t="s">
        <v>3560</v>
      </c>
      <c r="M221" t="str">
        <f t="shared" si="7"/>
        <v>NAKASHIMA Shinya</v>
      </c>
      <c r="O221" t="s">
        <v>4197</v>
      </c>
      <c r="P221" t="s">
        <v>4198</v>
      </c>
    </row>
    <row r="222" spans="2:16">
      <c r="B222" s="270" t="s">
        <v>2881</v>
      </c>
      <c r="C222" s="297">
        <v>221</v>
      </c>
      <c r="D222" s="270" t="s">
        <v>2991</v>
      </c>
      <c r="E222" s="268" t="s">
        <v>2408</v>
      </c>
      <c r="F222" s="268" t="s">
        <v>2412</v>
      </c>
      <c r="G222" s="352" t="s">
        <v>626</v>
      </c>
      <c r="H222" t="str">
        <f>VLOOKUP($G222,県名!$B$1:$C$49,2,FALSE)</f>
        <v>岐  阜</v>
      </c>
      <c r="I222" t="str">
        <f>VLOOKUP(B222,学校名!$D$8:$F$64,3,FALSE)</f>
        <v>岐阜協立大</v>
      </c>
      <c r="J222" t="str">
        <f t="shared" si="6"/>
        <v>男</v>
      </c>
      <c r="K222" t="s">
        <v>3561</v>
      </c>
      <c r="L222" t="s">
        <v>3562</v>
      </c>
      <c r="M222" t="str">
        <f t="shared" si="7"/>
        <v>NAGINO Kyosuke</v>
      </c>
      <c r="O222" t="s">
        <v>4197</v>
      </c>
      <c r="P222" t="s">
        <v>4198</v>
      </c>
    </row>
    <row r="223" spans="2:16">
      <c r="B223" s="270" t="s">
        <v>2881</v>
      </c>
      <c r="C223" s="297">
        <v>222</v>
      </c>
      <c r="D223" s="270" t="s">
        <v>1184</v>
      </c>
      <c r="E223" s="268" t="s">
        <v>1743</v>
      </c>
      <c r="F223" s="268" t="s">
        <v>2412</v>
      </c>
      <c r="G223" s="352" t="s">
        <v>626</v>
      </c>
      <c r="H223" t="str">
        <f>VLOOKUP($G223,県名!$B$1:$C$49,2,FALSE)</f>
        <v>岐  阜</v>
      </c>
      <c r="I223" t="str">
        <f>VLOOKUP(B223,学校名!$D$8:$F$64,3,FALSE)</f>
        <v>岐阜協立大</v>
      </c>
      <c r="J223" t="str">
        <f t="shared" si="6"/>
        <v>男</v>
      </c>
      <c r="K223" t="s">
        <v>3563</v>
      </c>
      <c r="L223" t="s">
        <v>3503</v>
      </c>
      <c r="M223" t="str">
        <f t="shared" si="7"/>
        <v>NAHA Ryusei</v>
      </c>
      <c r="O223" t="s">
        <v>4197</v>
      </c>
      <c r="P223" t="s">
        <v>4198</v>
      </c>
    </row>
    <row r="224" spans="2:16">
      <c r="B224" s="270" t="s">
        <v>2881</v>
      </c>
      <c r="C224" s="297">
        <v>223</v>
      </c>
      <c r="D224" s="270" t="s">
        <v>1185</v>
      </c>
      <c r="E224" s="268" t="s">
        <v>1744</v>
      </c>
      <c r="F224" s="268" t="s">
        <v>2412</v>
      </c>
      <c r="G224" s="352" t="s">
        <v>626</v>
      </c>
      <c r="H224" t="str">
        <f>VLOOKUP($G224,県名!$B$1:$C$49,2,FALSE)</f>
        <v>岐  阜</v>
      </c>
      <c r="I224" t="str">
        <f>VLOOKUP(B224,学校名!$D$8:$F$64,3,FALSE)</f>
        <v>岐阜協立大</v>
      </c>
      <c r="J224" t="str">
        <f t="shared" si="6"/>
        <v>男</v>
      </c>
      <c r="K224" t="s">
        <v>3564</v>
      </c>
      <c r="L224" t="s">
        <v>3383</v>
      </c>
      <c r="M224" t="str">
        <f t="shared" si="7"/>
        <v>NOUDO Shoki</v>
      </c>
      <c r="O224" t="s">
        <v>4197</v>
      </c>
      <c r="P224" t="s">
        <v>4198</v>
      </c>
    </row>
    <row r="225" spans="2:16">
      <c r="B225" s="270" t="s">
        <v>2881</v>
      </c>
      <c r="C225" s="297">
        <v>224</v>
      </c>
      <c r="D225" s="270" t="s">
        <v>2454</v>
      </c>
      <c r="E225" s="268" t="s">
        <v>2527</v>
      </c>
      <c r="F225" s="268" t="s">
        <v>2412</v>
      </c>
      <c r="G225" s="352" t="s">
        <v>636</v>
      </c>
      <c r="H225" t="str">
        <f>VLOOKUP($G225,県名!$B$1:$C$49,2,FALSE)</f>
        <v>広　島</v>
      </c>
      <c r="I225" t="str">
        <f>VLOOKUP(B225,学校名!$D$8:$F$64,3,FALSE)</f>
        <v>岐阜協立大</v>
      </c>
      <c r="J225" t="str">
        <f t="shared" si="6"/>
        <v>男</v>
      </c>
      <c r="K225" t="s">
        <v>3565</v>
      </c>
      <c r="L225" t="s">
        <v>3566</v>
      </c>
      <c r="M225" t="str">
        <f t="shared" si="7"/>
        <v>MIHO Takamasa</v>
      </c>
      <c r="O225" t="s">
        <v>4197</v>
      </c>
      <c r="P225" t="s">
        <v>4198</v>
      </c>
    </row>
    <row r="226" spans="2:16">
      <c r="B226" s="270" t="s">
        <v>2881</v>
      </c>
      <c r="C226" s="297">
        <v>225</v>
      </c>
      <c r="D226" s="270" t="s">
        <v>1186</v>
      </c>
      <c r="E226" s="268" t="s">
        <v>1745</v>
      </c>
      <c r="F226" s="268" t="s">
        <v>2412</v>
      </c>
      <c r="G226" s="352" t="s">
        <v>646</v>
      </c>
      <c r="H226" t="str">
        <f>VLOOKUP($G226,県名!$B$1:$C$49,2,FALSE)</f>
        <v>熊　本</v>
      </c>
      <c r="I226" t="str">
        <f>VLOOKUP(B226,学校名!$D$8:$F$64,3,FALSE)</f>
        <v>岐阜協立大</v>
      </c>
      <c r="J226" t="str">
        <f t="shared" si="6"/>
        <v>男</v>
      </c>
      <c r="K226" t="s">
        <v>3567</v>
      </c>
      <c r="L226" t="s">
        <v>3568</v>
      </c>
      <c r="M226" t="str">
        <f t="shared" si="7"/>
        <v>MIYAJIMA Shuri</v>
      </c>
      <c r="O226" t="s">
        <v>4197</v>
      </c>
      <c r="P226" t="s">
        <v>4198</v>
      </c>
    </row>
    <row r="227" spans="2:16">
      <c r="B227" s="270" t="s">
        <v>2881</v>
      </c>
      <c r="C227" s="297">
        <v>226</v>
      </c>
      <c r="D227" s="270" t="s">
        <v>2455</v>
      </c>
      <c r="E227" s="268" t="s">
        <v>2528</v>
      </c>
      <c r="F227" s="268" t="s">
        <v>2412</v>
      </c>
      <c r="G227" s="352" t="s">
        <v>625</v>
      </c>
      <c r="H227" t="str">
        <f>VLOOKUP($G227,県名!$B$1:$C$49,2,FALSE)</f>
        <v>三  重</v>
      </c>
      <c r="I227" t="str">
        <f>VLOOKUP(B227,学校名!$D$8:$F$64,3,FALSE)</f>
        <v>岐阜協立大</v>
      </c>
      <c r="J227" t="str">
        <f t="shared" si="6"/>
        <v>男</v>
      </c>
      <c r="K227" t="s">
        <v>3415</v>
      </c>
      <c r="L227" t="s">
        <v>3300</v>
      </c>
      <c r="M227" t="str">
        <f t="shared" si="7"/>
        <v>MIWA Hiroyuki</v>
      </c>
      <c r="O227" t="s">
        <v>4197</v>
      </c>
      <c r="P227" t="s">
        <v>4198</v>
      </c>
    </row>
    <row r="228" spans="2:16">
      <c r="B228" s="270" t="s">
        <v>2881</v>
      </c>
      <c r="C228" s="297">
        <v>227</v>
      </c>
      <c r="D228" s="270" t="s">
        <v>1187</v>
      </c>
      <c r="E228" s="268" t="s">
        <v>1746</v>
      </c>
      <c r="F228" s="268" t="s">
        <v>2412</v>
      </c>
      <c r="G228" s="352" t="s">
        <v>38</v>
      </c>
      <c r="H228" t="str">
        <f>VLOOKUP($G228,県名!$B$1:$C$49,2,FALSE)</f>
        <v>北海道</v>
      </c>
      <c r="I228" t="str">
        <f>VLOOKUP(B228,学校名!$D$8:$F$64,3,FALSE)</f>
        <v>岐阜協立大</v>
      </c>
      <c r="J228" t="str">
        <f t="shared" si="6"/>
        <v>男</v>
      </c>
      <c r="K228" t="s">
        <v>3569</v>
      </c>
      <c r="L228" t="s">
        <v>3428</v>
      </c>
      <c r="M228" t="str">
        <f t="shared" si="7"/>
        <v>MURAKAMI Kazuma</v>
      </c>
      <c r="O228" t="s">
        <v>4197</v>
      </c>
      <c r="P228" t="s">
        <v>4198</v>
      </c>
    </row>
    <row r="229" spans="2:16">
      <c r="B229" s="270" t="s">
        <v>2881</v>
      </c>
      <c r="C229" s="297">
        <v>228</v>
      </c>
      <c r="D229" s="270" t="s">
        <v>2992</v>
      </c>
      <c r="E229" s="268" t="s">
        <v>1747</v>
      </c>
      <c r="F229" s="268" t="s">
        <v>2412</v>
      </c>
      <c r="G229" s="352" t="s">
        <v>626</v>
      </c>
      <c r="H229" t="str">
        <f>VLOOKUP($G229,県名!$B$1:$C$49,2,FALSE)</f>
        <v>岐  阜</v>
      </c>
      <c r="I229" t="str">
        <f>VLOOKUP(B229,学校名!$D$8:$F$64,3,FALSE)</f>
        <v>岐阜協立大</v>
      </c>
      <c r="J229" t="str">
        <f t="shared" si="6"/>
        <v>男</v>
      </c>
      <c r="K229" t="s">
        <v>3444</v>
      </c>
      <c r="L229" t="s">
        <v>3570</v>
      </c>
      <c r="M229" t="str">
        <f t="shared" si="7"/>
        <v>YOSHIMURA Takuya</v>
      </c>
      <c r="O229" t="s">
        <v>4197</v>
      </c>
      <c r="P229" t="s">
        <v>4198</v>
      </c>
    </row>
    <row r="230" spans="2:16">
      <c r="B230" s="270" t="s">
        <v>2881</v>
      </c>
      <c r="C230" s="297">
        <v>229</v>
      </c>
      <c r="D230" s="270" t="s">
        <v>2993</v>
      </c>
      <c r="E230" s="268" t="s">
        <v>3126</v>
      </c>
      <c r="F230" s="268" t="s">
        <v>2416</v>
      </c>
      <c r="G230" s="352" t="s">
        <v>618</v>
      </c>
      <c r="H230" t="str">
        <f>VLOOKUP($G230,県名!$B$1:$C$49,2,FALSE)</f>
        <v>新　潟</v>
      </c>
      <c r="I230" t="str">
        <f>VLOOKUP(B230,学校名!$D$8:$F$64,3,FALSE)</f>
        <v>岐阜協立大</v>
      </c>
      <c r="J230" t="str">
        <f t="shared" si="6"/>
        <v>男</v>
      </c>
      <c r="K230" t="s">
        <v>3571</v>
      </c>
      <c r="L230" t="s">
        <v>3572</v>
      </c>
      <c r="M230" t="str">
        <f t="shared" si="7"/>
        <v>OZAKI Takane</v>
      </c>
      <c r="O230" t="s">
        <v>4197</v>
      </c>
      <c r="P230" t="s">
        <v>4198</v>
      </c>
    </row>
    <row r="231" spans="2:16">
      <c r="B231" s="270" t="s">
        <v>2881</v>
      </c>
      <c r="C231" s="297">
        <v>230</v>
      </c>
      <c r="D231" s="270" t="s">
        <v>2994</v>
      </c>
      <c r="E231" s="268" t="s">
        <v>3127</v>
      </c>
      <c r="F231" s="268" t="s">
        <v>2416</v>
      </c>
      <c r="G231" s="352" t="s">
        <v>625</v>
      </c>
      <c r="H231" t="str">
        <f>VLOOKUP($G231,県名!$B$1:$C$49,2,FALSE)</f>
        <v>三  重</v>
      </c>
      <c r="I231" t="str">
        <f>VLOOKUP(B231,学校名!$D$8:$F$64,3,FALSE)</f>
        <v>岐阜協立大</v>
      </c>
      <c r="J231" t="str">
        <f t="shared" si="6"/>
        <v>男</v>
      </c>
      <c r="K231" t="s">
        <v>3573</v>
      </c>
      <c r="L231" t="s">
        <v>3574</v>
      </c>
      <c r="M231" t="str">
        <f t="shared" si="7"/>
        <v>OKADA Taiyo</v>
      </c>
      <c r="O231" t="s">
        <v>4197</v>
      </c>
      <c r="P231" t="s">
        <v>4198</v>
      </c>
    </row>
    <row r="232" spans="2:16">
      <c r="B232" s="270" t="s">
        <v>2881</v>
      </c>
      <c r="C232" s="297">
        <v>231</v>
      </c>
      <c r="D232" s="270" t="s">
        <v>2995</v>
      </c>
      <c r="E232" s="268" t="s">
        <v>3128</v>
      </c>
      <c r="F232" s="268" t="s">
        <v>2416</v>
      </c>
      <c r="G232" s="352" t="s">
        <v>625</v>
      </c>
      <c r="H232" t="str">
        <f>VLOOKUP($G232,県名!$B$1:$C$49,2,FALSE)</f>
        <v>三  重</v>
      </c>
      <c r="I232" t="str">
        <f>VLOOKUP(B232,学校名!$D$8:$F$64,3,FALSE)</f>
        <v>岐阜協立大</v>
      </c>
      <c r="J232" t="str">
        <f t="shared" si="6"/>
        <v>男</v>
      </c>
      <c r="K232" t="s">
        <v>3394</v>
      </c>
      <c r="L232" t="s">
        <v>3575</v>
      </c>
      <c r="M232" t="str">
        <f t="shared" si="7"/>
        <v>KATO Retsu</v>
      </c>
      <c r="O232" t="s">
        <v>4197</v>
      </c>
      <c r="P232" t="s">
        <v>4198</v>
      </c>
    </row>
    <row r="233" spans="2:16">
      <c r="B233" s="270" t="s">
        <v>2881</v>
      </c>
      <c r="C233" s="297">
        <v>232</v>
      </c>
      <c r="D233" s="270" t="s">
        <v>2996</v>
      </c>
      <c r="E233" s="268" t="s">
        <v>3129</v>
      </c>
      <c r="F233" s="268" t="s">
        <v>2416</v>
      </c>
      <c r="G233" s="352" t="s">
        <v>626</v>
      </c>
      <c r="H233" t="str">
        <f>VLOOKUP($G233,県名!$B$1:$C$49,2,FALSE)</f>
        <v>岐  阜</v>
      </c>
      <c r="I233" t="str">
        <f>VLOOKUP(B233,学校名!$D$8:$F$64,3,FALSE)</f>
        <v>岐阜協立大</v>
      </c>
      <c r="J233" t="str">
        <f t="shared" si="6"/>
        <v>男</v>
      </c>
      <c r="K233" t="s">
        <v>3576</v>
      </c>
      <c r="L233" t="s">
        <v>3255</v>
      </c>
      <c r="M233" t="str">
        <f t="shared" si="7"/>
        <v>KODERA Yuta</v>
      </c>
      <c r="O233" t="s">
        <v>4197</v>
      </c>
      <c r="P233" t="s">
        <v>4198</v>
      </c>
    </row>
    <row r="234" spans="2:16">
      <c r="B234" s="270" t="s">
        <v>2881</v>
      </c>
      <c r="C234" s="297">
        <v>233</v>
      </c>
      <c r="D234" s="270" t="s">
        <v>2997</v>
      </c>
      <c r="E234" s="268" t="s">
        <v>3130</v>
      </c>
      <c r="F234" s="268" t="s">
        <v>2416</v>
      </c>
      <c r="G234" s="352" t="s">
        <v>624</v>
      </c>
      <c r="H234" t="str">
        <f>VLOOKUP($G234,県名!$B$1:$C$49,2,FALSE)</f>
        <v>愛  知</v>
      </c>
      <c r="I234" t="str">
        <f>VLOOKUP(B234,学校名!$D$8:$F$64,3,FALSE)</f>
        <v>岐阜協立大</v>
      </c>
      <c r="J234" t="str">
        <f t="shared" si="6"/>
        <v>男</v>
      </c>
      <c r="K234" t="s">
        <v>3468</v>
      </c>
      <c r="L234" t="s">
        <v>3577</v>
      </c>
      <c r="M234" t="str">
        <f t="shared" si="7"/>
        <v>SASAKI Shuto</v>
      </c>
      <c r="O234" t="s">
        <v>4197</v>
      </c>
      <c r="P234" t="s">
        <v>4198</v>
      </c>
    </row>
    <row r="235" spans="2:16">
      <c r="B235" s="270" t="s">
        <v>2881</v>
      </c>
      <c r="C235" s="297">
        <v>234</v>
      </c>
      <c r="D235" s="270" t="s">
        <v>2998</v>
      </c>
      <c r="E235" s="268" t="s">
        <v>3131</v>
      </c>
      <c r="F235" s="268" t="s">
        <v>2416</v>
      </c>
      <c r="G235" s="352" t="s">
        <v>625</v>
      </c>
      <c r="H235" t="str">
        <f>VLOOKUP($G235,県名!$B$1:$C$49,2,FALSE)</f>
        <v>三  重</v>
      </c>
      <c r="I235" t="str">
        <f>VLOOKUP(B235,学校名!$D$8:$F$64,3,FALSE)</f>
        <v>岐阜協立大</v>
      </c>
      <c r="J235" t="str">
        <f t="shared" si="6"/>
        <v>男</v>
      </c>
      <c r="K235" t="s">
        <v>3435</v>
      </c>
      <c r="L235" t="s">
        <v>3255</v>
      </c>
      <c r="M235" t="str">
        <f t="shared" si="7"/>
        <v>SATO Yuta</v>
      </c>
      <c r="O235" t="s">
        <v>4197</v>
      </c>
      <c r="P235" t="s">
        <v>4198</v>
      </c>
    </row>
    <row r="236" spans="2:16">
      <c r="B236" s="270" t="s">
        <v>2881</v>
      </c>
      <c r="C236" s="297">
        <v>235</v>
      </c>
      <c r="D236" s="270" t="s">
        <v>2999</v>
      </c>
      <c r="E236" s="268" t="s">
        <v>3132</v>
      </c>
      <c r="F236" s="268" t="s">
        <v>2416</v>
      </c>
      <c r="G236" s="352" t="s">
        <v>626</v>
      </c>
      <c r="H236" t="str">
        <f>VLOOKUP($G236,県名!$B$1:$C$49,2,FALSE)</f>
        <v>岐  阜</v>
      </c>
      <c r="I236" t="str">
        <f>VLOOKUP(B236,学校名!$D$8:$F$64,3,FALSE)</f>
        <v>岐阜協立大</v>
      </c>
      <c r="J236" t="str">
        <f t="shared" si="6"/>
        <v>男</v>
      </c>
      <c r="K236" t="s">
        <v>3578</v>
      </c>
      <c r="L236" t="s">
        <v>3338</v>
      </c>
      <c r="M236" t="str">
        <f t="shared" si="7"/>
        <v>SHIBAGAKI Tomoki</v>
      </c>
      <c r="O236" t="s">
        <v>4197</v>
      </c>
      <c r="P236" t="s">
        <v>4198</v>
      </c>
    </row>
    <row r="237" spans="2:16">
      <c r="B237" s="270" t="s">
        <v>2881</v>
      </c>
      <c r="C237" s="297">
        <v>236</v>
      </c>
      <c r="D237" s="270" t="s">
        <v>3000</v>
      </c>
      <c r="E237" s="268" t="s">
        <v>3133</v>
      </c>
      <c r="F237" s="268" t="s">
        <v>2416</v>
      </c>
      <c r="G237" s="352" t="s">
        <v>624</v>
      </c>
      <c r="H237" t="str">
        <f>VLOOKUP($G237,県名!$B$1:$C$49,2,FALSE)</f>
        <v>愛  知</v>
      </c>
      <c r="I237" t="str">
        <f>VLOOKUP(B237,学校名!$D$8:$F$64,3,FALSE)</f>
        <v>岐阜協立大</v>
      </c>
      <c r="J237" t="str">
        <f t="shared" si="6"/>
        <v>男</v>
      </c>
      <c r="K237" t="s">
        <v>3285</v>
      </c>
      <c r="L237" t="s">
        <v>3364</v>
      </c>
      <c r="M237" t="str">
        <f t="shared" si="7"/>
        <v>SUZUKI Tatsuya</v>
      </c>
      <c r="O237" t="s">
        <v>4197</v>
      </c>
      <c r="P237" t="s">
        <v>4198</v>
      </c>
    </row>
    <row r="238" spans="2:16">
      <c r="B238" s="270" t="s">
        <v>2881</v>
      </c>
      <c r="C238" s="297">
        <v>237</v>
      </c>
      <c r="D238" s="270" t="s">
        <v>3001</v>
      </c>
      <c r="E238" s="268" t="s">
        <v>3134</v>
      </c>
      <c r="F238" s="268" t="s">
        <v>2416</v>
      </c>
      <c r="G238" s="352" t="s">
        <v>623</v>
      </c>
      <c r="H238" t="str">
        <f>VLOOKUP($G238,県名!$B$1:$C$49,2,FALSE)</f>
        <v>静  岡</v>
      </c>
      <c r="I238" t="str">
        <f>VLOOKUP(B238,学校名!$D$8:$F$64,3,FALSE)</f>
        <v>岐阜協立大</v>
      </c>
      <c r="J238" t="str">
        <f t="shared" si="6"/>
        <v>男</v>
      </c>
      <c r="K238" t="s">
        <v>3579</v>
      </c>
      <c r="L238" t="s">
        <v>3438</v>
      </c>
      <c r="M238" t="str">
        <f t="shared" si="7"/>
        <v>TSUKIJI Yoshiki</v>
      </c>
      <c r="O238" t="s">
        <v>4197</v>
      </c>
      <c r="P238" t="s">
        <v>4198</v>
      </c>
    </row>
    <row r="239" spans="2:16">
      <c r="B239" s="270" t="s">
        <v>2881</v>
      </c>
      <c r="C239" s="297">
        <v>238</v>
      </c>
      <c r="D239" s="270" t="s">
        <v>3002</v>
      </c>
      <c r="E239" s="268" t="s">
        <v>3135</v>
      </c>
      <c r="F239" s="268" t="s">
        <v>2416</v>
      </c>
      <c r="G239" s="352" t="s">
        <v>624</v>
      </c>
      <c r="H239" t="str">
        <f>VLOOKUP($G239,県名!$B$1:$C$49,2,FALSE)</f>
        <v>愛  知</v>
      </c>
      <c r="I239" t="str">
        <f>VLOOKUP(B239,学校名!$D$8:$F$64,3,FALSE)</f>
        <v>岐阜協立大</v>
      </c>
      <c r="J239" t="str">
        <f t="shared" si="6"/>
        <v>男</v>
      </c>
      <c r="K239" t="s">
        <v>3580</v>
      </c>
      <c r="L239" t="s">
        <v>3581</v>
      </c>
      <c r="M239" t="str">
        <f t="shared" si="7"/>
        <v>NAKANO Shunsaku</v>
      </c>
      <c r="O239" t="s">
        <v>4197</v>
      </c>
      <c r="P239" t="s">
        <v>4198</v>
      </c>
    </row>
    <row r="240" spans="2:16">
      <c r="B240" s="270" t="s">
        <v>2881</v>
      </c>
      <c r="C240" s="297">
        <v>239</v>
      </c>
      <c r="D240" s="270" t="s">
        <v>3003</v>
      </c>
      <c r="E240" s="268" t="s">
        <v>3136</v>
      </c>
      <c r="F240" s="268" t="s">
        <v>2416</v>
      </c>
      <c r="G240" s="352" t="s">
        <v>625</v>
      </c>
      <c r="H240" t="str">
        <f>VLOOKUP($G240,県名!$B$1:$C$49,2,FALSE)</f>
        <v>三  重</v>
      </c>
      <c r="I240" t="str">
        <f>VLOOKUP(B240,学校名!$D$8:$F$64,3,FALSE)</f>
        <v>岐阜協立大</v>
      </c>
      <c r="J240" t="str">
        <f t="shared" si="6"/>
        <v>男</v>
      </c>
      <c r="K240" t="s">
        <v>3582</v>
      </c>
      <c r="L240" t="s">
        <v>3583</v>
      </c>
      <c r="M240" t="str">
        <f t="shared" si="7"/>
        <v>NOBUTOU Raiya</v>
      </c>
      <c r="O240" t="s">
        <v>4197</v>
      </c>
      <c r="P240" t="s">
        <v>4198</v>
      </c>
    </row>
    <row r="241" spans="2:16">
      <c r="B241" s="270" t="s">
        <v>2881</v>
      </c>
      <c r="C241" s="297">
        <v>240</v>
      </c>
      <c r="D241" s="270" t="s">
        <v>3004</v>
      </c>
      <c r="E241" s="268" t="s">
        <v>3137</v>
      </c>
      <c r="F241" s="268" t="s">
        <v>2416</v>
      </c>
      <c r="G241" s="352" t="s">
        <v>626</v>
      </c>
      <c r="H241" t="str">
        <f>VLOOKUP($G241,県名!$B$1:$C$49,2,FALSE)</f>
        <v>岐  阜</v>
      </c>
      <c r="I241" t="str">
        <f>VLOOKUP(B241,学校名!$D$8:$F$64,3,FALSE)</f>
        <v>岐阜協立大</v>
      </c>
      <c r="J241" t="str">
        <f t="shared" si="6"/>
        <v>男</v>
      </c>
      <c r="K241" t="s">
        <v>3405</v>
      </c>
      <c r="L241" t="s">
        <v>3584</v>
      </c>
      <c r="M241" t="str">
        <f t="shared" si="7"/>
        <v>HAYAKAWA Ryuto</v>
      </c>
      <c r="O241" t="s">
        <v>4197</v>
      </c>
      <c r="P241" t="s">
        <v>4198</v>
      </c>
    </row>
    <row r="242" spans="2:16">
      <c r="B242" s="270" t="s">
        <v>2881</v>
      </c>
      <c r="C242" s="297">
        <v>241</v>
      </c>
      <c r="D242" s="270" t="s">
        <v>3005</v>
      </c>
      <c r="E242" s="268" t="s">
        <v>3138</v>
      </c>
      <c r="F242" s="268" t="s">
        <v>2416</v>
      </c>
      <c r="G242" s="352" t="s">
        <v>623</v>
      </c>
      <c r="H242" t="str">
        <f>VLOOKUP($G242,県名!$B$1:$C$49,2,FALSE)</f>
        <v>静  岡</v>
      </c>
      <c r="I242" t="str">
        <f>VLOOKUP(B242,学校名!$D$8:$F$64,3,FALSE)</f>
        <v>岐阜協立大</v>
      </c>
      <c r="J242" t="str">
        <f t="shared" si="6"/>
        <v>男</v>
      </c>
      <c r="K242" t="s">
        <v>3585</v>
      </c>
      <c r="L242" t="s">
        <v>3364</v>
      </c>
      <c r="M242" t="str">
        <f t="shared" si="7"/>
        <v>HIRASAKA Tatsuya</v>
      </c>
      <c r="O242" t="s">
        <v>4197</v>
      </c>
      <c r="P242" t="s">
        <v>4198</v>
      </c>
    </row>
    <row r="243" spans="2:16">
      <c r="B243" s="270" t="s">
        <v>2881</v>
      </c>
      <c r="C243" s="297">
        <v>242</v>
      </c>
      <c r="D243" s="270" t="s">
        <v>3006</v>
      </c>
      <c r="E243" s="268" t="s">
        <v>3139</v>
      </c>
      <c r="F243" s="268" t="s">
        <v>2416</v>
      </c>
      <c r="G243" s="352" t="s">
        <v>626</v>
      </c>
      <c r="H243" t="str">
        <f>VLOOKUP($G243,県名!$B$1:$C$49,2,FALSE)</f>
        <v>岐  阜</v>
      </c>
      <c r="I243" t="str">
        <f>VLOOKUP(B243,学校名!$D$8:$F$64,3,FALSE)</f>
        <v>岐阜協立大</v>
      </c>
      <c r="J243" t="str">
        <f t="shared" si="6"/>
        <v>男</v>
      </c>
      <c r="K243" t="s">
        <v>3586</v>
      </c>
      <c r="L243" t="s">
        <v>3587</v>
      </c>
      <c r="M243" t="str">
        <f t="shared" si="7"/>
        <v>MATSUKAWA Tetsuhiro</v>
      </c>
      <c r="O243" t="s">
        <v>4197</v>
      </c>
      <c r="P243" t="s">
        <v>4198</v>
      </c>
    </row>
    <row r="244" spans="2:16">
      <c r="B244" s="270" t="s">
        <v>2881</v>
      </c>
      <c r="C244" s="297">
        <v>243</v>
      </c>
      <c r="D244" s="270" t="s">
        <v>3007</v>
      </c>
      <c r="E244" s="268" t="s">
        <v>3140</v>
      </c>
      <c r="F244" s="268" t="s">
        <v>2416</v>
      </c>
      <c r="G244" s="352" t="s">
        <v>621</v>
      </c>
      <c r="H244" t="str">
        <f>VLOOKUP($G244,県名!$B$1:$C$49,2,FALSE)</f>
        <v>福　井</v>
      </c>
      <c r="I244" t="str">
        <f>VLOOKUP(B244,学校名!$D$8:$F$64,3,FALSE)</f>
        <v>岐阜協立大</v>
      </c>
      <c r="J244" t="str">
        <f t="shared" si="6"/>
        <v>男</v>
      </c>
      <c r="K244" t="s">
        <v>3588</v>
      </c>
      <c r="L244" t="s">
        <v>3412</v>
      </c>
      <c r="M244" t="str">
        <f t="shared" si="7"/>
        <v>MUKOYAMA Tomohiro</v>
      </c>
      <c r="O244" t="s">
        <v>4197</v>
      </c>
      <c r="P244" t="s">
        <v>4198</v>
      </c>
    </row>
    <row r="245" spans="2:16">
      <c r="B245" s="270" t="s">
        <v>2881</v>
      </c>
      <c r="C245" s="297">
        <v>244</v>
      </c>
      <c r="D245" s="270" t="s">
        <v>3008</v>
      </c>
      <c r="E245" s="268" t="s">
        <v>3141</v>
      </c>
      <c r="F245" s="268" t="s">
        <v>2416</v>
      </c>
      <c r="G245" s="352" t="s">
        <v>643</v>
      </c>
      <c r="H245" t="str">
        <f>VLOOKUP($G245,県名!$B$1:$C$49,2,FALSE)</f>
        <v>佐　賀</v>
      </c>
      <c r="I245" t="str">
        <f>VLOOKUP(B245,学校名!$D$8:$F$64,3,FALSE)</f>
        <v>岐阜協立大</v>
      </c>
      <c r="J245" t="str">
        <f t="shared" si="6"/>
        <v>男</v>
      </c>
      <c r="K245" t="s">
        <v>3297</v>
      </c>
      <c r="L245" t="s">
        <v>3438</v>
      </c>
      <c r="M245" t="str">
        <f t="shared" si="7"/>
        <v>FUJISAWA Yoshiki</v>
      </c>
      <c r="O245" t="s">
        <v>4197</v>
      </c>
      <c r="P245" t="s">
        <v>4198</v>
      </c>
    </row>
    <row r="246" spans="2:16">
      <c r="B246" s="270" t="s">
        <v>2881</v>
      </c>
      <c r="C246" s="297">
        <v>245</v>
      </c>
      <c r="D246" s="270" t="s">
        <v>3009</v>
      </c>
      <c r="E246" s="268" t="s">
        <v>3142</v>
      </c>
      <c r="F246" s="268" t="s">
        <v>2416</v>
      </c>
      <c r="G246" s="352" t="s">
        <v>618</v>
      </c>
      <c r="H246" t="str">
        <f>VLOOKUP($G246,県名!$B$1:$C$49,2,FALSE)</f>
        <v>新　潟</v>
      </c>
      <c r="I246" t="str">
        <f>VLOOKUP(B246,学校名!$D$8:$F$64,3,FALSE)</f>
        <v>岐阜協立大</v>
      </c>
      <c r="J246" t="str">
        <f t="shared" si="6"/>
        <v>男</v>
      </c>
      <c r="K246" t="s">
        <v>3589</v>
      </c>
      <c r="L246" t="s">
        <v>3448</v>
      </c>
      <c r="M246" t="str">
        <f t="shared" si="7"/>
        <v>YAMAZAKI Shingo</v>
      </c>
      <c r="O246" t="s">
        <v>4197</v>
      </c>
      <c r="P246" t="s">
        <v>4198</v>
      </c>
    </row>
    <row r="247" spans="2:16">
      <c r="B247" s="270" t="s">
        <v>2881</v>
      </c>
      <c r="C247" s="297">
        <v>246</v>
      </c>
      <c r="D247" s="270" t="s">
        <v>1188</v>
      </c>
      <c r="E247" s="268" t="s">
        <v>1748</v>
      </c>
      <c r="F247" s="268" t="s">
        <v>2414</v>
      </c>
      <c r="G247" s="352" t="s">
        <v>626</v>
      </c>
      <c r="H247" t="str">
        <f>VLOOKUP($G247,県名!$B$1:$C$49,2,FALSE)</f>
        <v>岐  阜</v>
      </c>
      <c r="I247" t="str">
        <f>VLOOKUP(B247,学校名!$D$8:$F$64,3,FALSE)</f>
        <v>岐阜協立大</v>
      </c>
      <c r="J247" t="str">
        <f t="shared" si="6"/>
        <v>男</v>
      </c>
      <c r="K247" t="s">
        <v>3590</v>
      </c>
      <c r="L247" t="s">
        <v>3591</v>
      </c>
      <c r="M247" t="str">
        <f t="shared" si="7"/>
        <v>ANDOU Kouhei</v>
      </c>
      <c r="O247" t="s">
        <v>4197</v>
      </c>
      <c r="P247" t="s">
        <v>4198</v>
      </c>
    </row>
    <row r="248" spans="2:16">
      <c r="B248" s="270" t="s">
        <v>2881</v>
      </c>
      <c r="C248" s="297">
        <v>247</v>
      </c>
      <c r="D248" s="270" t="s">
        <v>1189</v>
      </c>
      <c r="E248" s="268" t="s">
        <v>1649</v>
      </c>
      <c r="F248" s="268" t="s">
        <v>2414</v>
      </c>
      <c r="G248" s="352" t="s">
        <v>626</v>
      </c>
      <c r="H248" t="str">
        <f>VLOOKUP($G248,県名!$B$1:$C$49,2,FALSE)</f>
        <v>岐  阜</v>
      </c>
      <c r="I248" t="str">
        <f>VLOOKUP(B248,学校名!$D$8:$F$64,3,FALSE)</f>
        <v>岐阜協立大</v>
      </c>
      <c r="J248" t="str">
        <f t="shared" si="6"/>
        <v>男</v>
      </c>
      <c r="K248" t="s">
        <v>3323</v>
      </c>
      <c r="L248" t="s">
        <v>3253</v>
      </c>
      <c r="M248" t="str">
        <f t="shared" si="7"/>
        <v>ITO Yuki</v>
      </c>
      <c r="O248" t="s">
        <v>4197</v>
      </c>
      <c r="P248" t="s">
        <v>4198</v>
      </c>
    </row>
    <row r="249" spans="2:16">
      <c r="B249" s="270" t="s">
        <v>2881</v>
      </c>
      <c r="C249" s="297">
        <v>248</v>
      </c>
      <c r="D249" s="270" t="s">
        <v>1190</v>
      </c>
      <c r="E249" s="268" t="s">
        <v>1749</v>
      </c>
      <c r="F249" s="268" t="s">
        <v>2414</v>
      </c>
      <c r="G249" s="352" t="s">
        <v>626</v>
      </c>
      <c r="H249" t="str">
        <f>VLOOKUP($G249,県名!$B$1:$C$49,2,FALSE)</f>
        <v>岐  阜</v>
      </c>
      <c r="I249" t="str">
        <f>VLOOKUP(B249,学校名!$D$8:$F$64,3,FALSE)</f>
        <v>岐阜協立大</v>
      </c>
      <c r="J249" t="str">
        <f t="shared" si="6"/>
        <v>男</v>
      </c>
      <c r="K249" t="s">
        <v>3592</v>
      </c>
      <c r="L249" t="s">
        <v>3593</v>
      </c>
      <c r="M249" t="str">
        <f t="shared" si="7"/>
        <v>KAMIZATO Yuji</v>
      </c>
      <c r="O249" t="s">
        <v>4197</v>
      </c>
      <c r="P249" t="s">
        <v>4198</v>
      </c>
    </row>
    <row r="250" spans="2:16">
      <c r="B250" s="270" t="s">
        <v>2881</v>
      </c>
      <c r="C250" s="297">
        <v>249</v>
      </c>
      <c r="D250" s="270" t="s">
        <v>1191</v>
      </c>
      <c r="E250" s="268" t="s">
        <v>1750</v>
      </c>
      <c r="F250" s="268" t="s">
        <v>2414</v>
      </c>
      <c r="G250" s="352" t="s">
        <v>626</v>
      </c>
      <c r="H250" t="str">
        <f>VLOOKUP($G250,県名!$B$1:$C$49,2,FALSE)</f>
        <v>岐  阜</v>
      </c>
      <c r="I250" t="str">
        <f>VLOOKUP(B250,学校名!$D$8:$F$64,3,FALSE)</f>
        <v>岐阜協立大</v>
      </c>
      <c r="J250" t="str">
        <f t="shared" si="6"/>
        <v>男</v>
      </c>
      <c r="K250" t="s">
        <v>3594</v>
      </c>
      <c r="L250" t="s">
        <v>3364</v>
      </c>
      <c r="M250" t="str">
        <f t="shared" si="7"/>
        <v>FUKUTOMI Tatsuya</v>
      </c>
      <c r="O250" t="s">
        <v>4197</v>
      </c>
      <c r="P250" t="s">
        <v>4198</v>
      </c>
    </row>
    <row r="251" spans="2:16">
      <c r="B251" s="270" t="s">
        <v>2881</v>
      </c>
      <c r="C251" s="297">
        <v>250</v>
      </c>
      <c r="D251" s="270" t="s">
        <v>1192</v>
      </c>
      <c r="E251" s="268" t="s">
        <v>1751</v>
      </c>
      <c r="F251" s="268" t="s">
        <v>2414</v>
      </c>
      <c r="G251" s="352" t="s">
        <v>626</v>
      </c>
      <c r="H251" t="str">
        <f>VLOOKUP($G251,県名!$B$1:$C$49,2,FALSE)</f>
        <v>岐  阜</v>
      </c>
      <c r="I251" t="str">
        <f>VLOOKUP(B251,学校名!$D$8:$F$64,3,FALSE)</f>
        <v>岐阜協立大</v>
      </c>
      <c r="J251" t="str">
        <f t="shared" si="6"/>
        <v>男</v>
      </c>
      <c r="K251" t="s">
        <v>3595</v>
      </c>
      <c r="L251" t="s">
        <v>3418</v>
      </c>
      <c r="M251" t="str">
        <f t="shared" si="7"/>
        <v>MIZUKAMI Yuto</v>
      </c>
      <c r="O251" t="s">
        <v>4197</v>
      </c>
      <c r="P251" t="s">
        <v>4198</v>
      </c>
    </row>
    <row r="252" spans="2:16">
      <c r="B252" s="270" t="s">
        <v>2881</v>
      </c>
      <c r="C252" s="297">
        <v>251</v>
      </c>
      <c r="D252" s="270" t="s">
        <v>1193</v>
      </c>
      <c r="E252" s="268" t="s">
        <v>1752</v>
      </c>
      <c r="F252" s="268" t="s">
        <v>2415</v>
      </c>
      <c r="G252" s="352" t="s">
        <v>626</v>
      </c>
      <c r="H252" t="str">
        <f>VLOOKUP($G252,県名!$B$1:$C$49,2,FALSE)</f>
        <v>岐  阜</v>
      </c>
      <c r="I252" t="str">
        <f>VLOOKUP(B252,学校名!$D$8:$F$64,3,FALSE)</f>
        <v>岐阜協立大</v>
      </c>
      <c r="J252" t="str">
        <f t="shared" si="6"/>
        <v>男</v>
      </c>
      <c r="K252" t="s">
        <v>3596</v>
      </c>
      <c r="L252" t="s">
        <v>3485</v>
      </c>
      <c r="M252" t="str">
        <f t="shared" si="7"/>
        <v>ASANO Shunsuke</v>
      </c>
      <c r="O252" t="s">
        <v>4197</v>
      </c>
      <c r="P252" t="s">
        <v>4198</v>
      </c>
    </row>
    <row r="253" spans="2:16">
      <c r="B253" s="270" t="s">
        <v>2881</v>
      </c>
      <c r="C253" s="297">
        <v>252</v>
      </c>
      <c r="D253" s="270" t="s">
        <v>1194</v>
      </c>
      <c r="E253" s="268" t="s">
        <v>1753</v>
      </c>
      <c r="F253" s="268" t="s">
        <v>2415</v>
      </c>
      <c r="G253" s="352" t="s">
        <v>626</v>
      </c>
      <c r="H253" t="str">
        <f>VLOOKUP($G253,県名!$B$1:$C$49,2,FALSE)</f>
        <v>岐  阜</v>
      </c>
      <c r="I253" t="str">
        <f>VLOOKUP(B253,学校名!$D$8:$F$64,3,FALSE)</f>
        <v>岐阜協立大</v>
      </c>
      <c r="J253" t="str">
        <f t="shared" si="6"/>
        <v>男</v>
      </c>
      <c r="K253" t="s">
        <v>3323</v>
      </c>
      <c r="L253" t="s">
        <v>3536</v>
      </c>
      <c r="M253" t="str">
        <f t="shared" si="7"/>
        <v>ITO Seiya</v>
      </c>
      <c r="O253" t="s">
        <v>4197</v>
      </c>
      <c r="P253" t="s">
        <v>4198</v>
      </c>
    </row>
    <row r="254" spans="2:16">
      <c r="B254" s="270" t="s">
        <v>2881</v>
      </c>
      <c r="C254" s="297">
        <v>253</v>
      </c>
      <c r="D254" s="270" t="s">
        <v>1196</v>
      </c>
      <c r="E254" s="268" t="s">
        <v>1755</v>
      </c>
      <c r="F254" s="268" t="s">
        <v>2415</v>
      </c>
      <c r="G254" s="352" t="s">
        <v>626</v>
      </c>
      <c r="H254" t="str">
        <f>VLOOKUP($G254,県名!$B$1:$C$49,2,FALSE)</f>
        <v>岐  阜</v>
      </c>
      <c r="I254" t="str">
        <f>VLOOKUP(B254,学校名!$D$8:$F$64,3,FALSE)</f>
        <v>岐阜協立大</v>
      </c>
      <c r="J254" t="str">
        <f t="shared" si="6"/>
        <v>男</v>
      </c>
      <c r="K254" t="s">
        <v>3597</v>
      </c>
      <c r="L254" t="s">
        <v>3598</v>
      </c>
      <c r="M254" t="str">
        <f t="shared" si="7"/>
        <v>KASHIWA Chihiro</v>
      </c>
      <c r="O254" t="s">
        <v>4197</v>
      </c>
      <c r="P254" t="s">
        <v>4198</v>
      </c>
    </row>
    <row r="255" spans="2:16">
      <c r="B255" s="270" t="s">
        <v>2881</v>
      </c>
      <c r="C255" s="297">
        <v>254</v>
      </c>
      <c r="D255" s="270" t="s">
        <v>1197</v>
      </c>
      <c r="E255" s="268" t="s">
        <v>1756</v>
      </c>
      <c r="F255" s="268" t="s">
        <v>2415</v>
      </c>
      <c r="G255" s="352" t="s">
        <v>626</v>
      </c>
      <c r="H255" t="str">
        <f>VLOOKUP($G255,県名!$B$1:$C$49,2,FALSE)</f>
        <v>岐  阜</v>
      </c>
      <c r="I255" t="str">
        <f>VLOOKUP(B255,学校名!$D$8:$F$64,3,FALSE)</f>
        <v>岐阜協立大</v>
      </c>
      <c r="J255" t="str">
        <f t="shared" si="6"/>
        <v>男</v>
      </c>
      <c r="K255" t="s">
        <v>3229</v>
      </c>
      <c r="L255" t="s">
        <v>3599</v>
      </c>
      <c r="M255" t="str">
        <f t="shared" si="7"/>
        <v>NAKAMURA Satoshi</v>
      </c>
      <c r="O255" t="s">
        <v>4197</v>
      </c>
      <c r="P255" t="s">
        <v>4198</v>
      </c>
    </row>
    <row r="256" spans="2:16">
      <c r="B256" s="270" t="s">
        <v>2881</v>
      </c>
      <c r="C256" s="297">
        <v>255</v>
      </c>
      <c r="D256" s="270" t="s">
        <v>1198</v>
      </c>
      <c r="E256" s="268" t="s">
        <v>1757</v>
      </c>
      <c r="F256" s="268" t="s">
        <v>2415</v>
      </c>
      <c r="G256" s="352" t="s">
        <v>626</v>
      </c>
      <c r="H256" t="str">
        <f>VLOOKUP($G256,県名!$B$1:$C$49,2,FALSE)</f>
        <v>岐  阜</v>
      </c>
      <c r="I256" t="str">
        <f>VLOOKUP(B256,学校名!$D$8:$F$64,3,FALSE)</f>
        <v>岐阜協立大</v>
      </c>
      <c r="J256" t="str">
        <f t="shared" si="6"/>
        <v>男</v>
      </c>
      <c r="K256" t="s">
        <v>3600</v>
      </c>
      <c r="L256" t="s">
        <v>3253</v>
      </c>
      <c r="M256" t="str">
        <f t="shared" si="7"/>
        <v>HITANI Yuki</v>
      </c>
      <c r="O256" t="s">
        <v>4197</v>
      </c>
      <c r="P256" t="s">
        <v>4198</v>
      </c>
    </row>
    <row r="257" spans="2:16">
      <c r="B257" s="270" t="s">
        <v>2881</v>
      </c>
      <c r="C257" s="297">
        <v>256</v>
      </c>
      <c r="D257" s="270" t="s">
        <v>3010</v>
      </c>
      <c r="E257" s="268" t="s">
        <v>1758</v>
      </c>
      <c r="F257" s="268" t="s">
        <v>2415</v>
      </c>
      <c r="G257" s="352" t="s">
        <v>626</v>
      </c>
      <c r="H257" t="str">
        <f>VLOOKUP($G257,県名!$B$1:$C$49,2,FALSE)</f>
        <v>岐  阜</v>
      </c>
      <c r="I257" t="str">
        <f>VLOOKUP(B257,学校名!$D$8:$F$64,3,FALSE)</f>
        <v>岐阜協立大</v>
      </c>
      <c r="J257" t="str">
        <f t="shared" si="6"/>
        <v>男</v>
      </c>
      <c r="K257" t="s">
        <v>3601</v>
      </c>
      <c r="L257" t="s">
        <v>3264</v>
      </c>
      <c r="M257" t="str">
        <f t="shared" si="7"/>
        <v>MASUDA Keita</v>
      </c>
      <c r="O257" t="s">
        <v>4197</v>
      </c>
      <c r="P257" t="s">
        <v>4198</v>
      </c>
    </row>
    <row r="258" spans="2:16">
      <c r="B258" s="270" t="s">
        <v>2881</v>
      </c>
      <c r="C258" s="297">
        <v>257</v>
      </c>
      <c r="D258" s="270" t="s">
        <v>1199</v>
      </c>
      <c r="E258" s="268" t="s">
        <v>1759</v>
      </c>
      <c r="F258" s="268" t="s">
        <v>2415</v>
      </c>
      <c r="G258" s="352" t="s">
        <v>626</v>
      </c>
      <c r="H258" t="str">
        <f>VLOOKUP($G258,県名!$B$1:$C$49,2,FALSE)</f>
        <v>岐  阜</v>
      </c>
      <c r="I258" t="str">
        <f>VLOOKUP(B258,学校名!$D$8:$F$64,3,FALSE)</f>
        <v>岐阜協立大</v>
      </c>
      <c r="J258" t="str">
        <f t="shared" si="6"/>
        <v>男</v>
      </c>
      <c r="K258" t="s">
        <v>3569</v>
      </c>
      <c r="L258" t="s">
        <v>3602</v>
      </c>
      <c r="M258" t="str">
        <f t="shared" si="7"/>
        <v>MURAKAMI Syu</v>
      </c>
      <c r="O258" t="s">
        <v>4197</v>
      </c>
      <c r="P258" t="s">
        <v>4198</v>
      </c>
    </row>
    <row r="259" spans="2:16">
      <c r="B259" s="270" t="s">
        <v>2881</v>
      </c>
      <c r="C259" s="297">
        <v>258</v>
      </c>
      <c r="D259" s="270" t="s">
        <v>1200</v>
      </c>
      <c r="E259" s="268" t="s">
        <v>1760</v>
      </c>
      <c r="F259" s="268" t="s">
        <v>2415</v>
      </c>
      <c r="G259" s="352" t="s">
        <v>626</v>
      </c>
      <c r="H259" t="str">
        <f>VLOOKUP($G259,県名!$B$1:$C$49,2,FALSE)</f>
        <v>岐  阜</v>
      </c>
      <c r="I259" t="str">
        <f>VLOOKUP(B259,学校名!$D$8:$F$64,3,FALSE)</f>
        <v>岐阜協立大</v>
      </c>
      <c r="J259" t="str">
        <f t="shared" ref="J259:J322" si="8">IF(VALUE(C259)&lt;2001,"男","女")</f>
        <v>男</v>
      </c>
      <c r="K259" t="s">
        <v>3603</v>
      </c>
      <c r="L259" t="s">
        <v>3604</v>
      </c>
      <c r="M259" t="str">
        <f t="shared" ref="M259:M322" si="9">K259&amp;" "&amp;L259</f>
        <v>YAMASHIRO Koudai</v>
      </c>
      <c r="O259" t="s">
        <v>4197</v>
      </c>
      <c r="P259" t="s">
        <v>4198</v>
      </c>
    </row>
    <row r="260" spans="2:16">
      <c r="B260" s="270" t="s">
        <v>2881</v>
      </c>
      <c r="C260" s="297">
        <v>259</v>
      </c>
      <c r="D260" s="270" t="s">
        <v>1201</v>
      </c>
      <c r="E260" s="268" t="s">
        <v>1761</v>
      </c>
      <c r="F260" s="268" t="s">
        <v>2412</v>
      </c>
      <c r="G260" s="352" t="s">
        <v>626</v>
      </c>
      <c r="H260" t="str">
        <f>VLOOKUP($G260,県名!$B$1:$C$49,2,FALSE)</f>
        <v>岐  阜</v>
      </c>
      <c r="I260" t="str">
        <f>VLOOKUP(B260,学校名!$D$8:$F$64,3,FALSE)</f>
        <v>岐阜協立大</v>
      </c>
      <c r="J260" t="str">
        <f t="shared" si="8"/>
        <v>男</v>
      </c>
      <c r="K260" t="s">
        <v>3605</v>
      </c>
      <c r="L260" t="s">
        <v>3570</v>
      </c>
      <c r="M260" t="str">
        <f t="shared" si="9"/>
        <v>IBI Takuya</v>
      </c>
      <c r="O260" t="s">
        <v>4197</v>
      </c>
      <c r="P260" t="s">
        <v>4198</v>
      </c>
    </row>
    <row r="261" spans="2:16">
      <c r="B261" s="270" t="s">
        <v>2881</v>
      </c>
      <c r="C261" s="297">
        <v>260</v>
      </c>
      <c r="D261" s="270" t="s">
        <v>1202</v>
      </c>
      <c r="E261" s="268" t="s">
        <v>1762</v>
      </c>
      <c r="F261" s="268" t="s">
        <v>2412</v>
      </c>
      <c r="G261" s="352" t="s">
        <v>626</v>
      </c>
      <c r="H261" t="str">
        <f>VLOOKUP($G261,県名!$B$1:$C$49,2,FALSE)</f>
        <v>岐  阜</v>
      </c>
      <c r="I261" t="str">
        <f>VLOOKUP(B261,学校名!$D$8:$F$64,3,FALSE)</f>
        <v>岐阜協立大</v>
      </c>
      <c r="J261" t="str">
        <f t="shared" si="8"/>
        <v>男</v>
      </c>
      <c r="K261" t="s">
        <v>3606</v>
      </c>
      <c r="L261" t="s">
        <v>3607</v>
      </c>
      <c r="M261" t="str">
        <f t="shared" si="9"/>
        <v>ENOKAWA Haruki</v>
      </c>
      <c r="O261" t="s">
        <v>4197</v>
      </c>
      <c r="P261" t="s">
        <v>4198</v>
      </c>
    </row>
    <row r="262" spans="2:16">
      <c r="B262" s="270" t="s">
        <v>2881</v>
      </c>
      <c r="C262" s="297">
        <v>261</v>
      </c>
      <c r="D262" s="270" t="s">
        <v>1203</v>
      </c>
      <c r="E262" s="268" t="s">
        <v>1763</v>
      </c>
      <c r="F262" s="268" t="s">
        <v>2412</v>
      </c>
      <c r="G262" s="352" t="s">
        <v>626</v>
      </c>
      <c r="H262" t="str">
        <f>VLOOKUP($G262,県名!$B$1:$C$49,2,FALSE)</f>
        <v>岐  阜</v>
      </c>
      <c r="I262" t="str">
        <f>VLOOKUP(B262,学校名!$D$8:$F$64,3,FALSE)</f>
        <v>岐阜協立大</v>
      </c>
      <c r="J262" t="str">
        <f t="shared" si="8"/>
        <v>男</v>
      </c>
      <c r="K262" t="s">
        <v>3608</v>
      </c>
      <c r="L262" t="s">
        <v>3609</v>
      </c>
      <c r="M262" t="str">
        <f t="shared" si="9"/>
        <v>OHASHI Koutarou</v>
      </c>
      <c r="O262" t="s">
        <v>4197</v>
      </c>
      <c r="P262" t="s">
        <v>4198</v>
      </c>
    </row>
    <row r="263" spans="2:16">
      <c r="B263" s="270" t="s">
        <v>2881</v>
      </c>
      <c r="C263" s="297">
        <v>262</v>
      </c>
      <c r="D263" s="270" t="s">
        <v>1204</v>
      </c>
      <c r="E263" s="268" t="s">
        <v>1764</v>
      </c>
      <c r="F263" s="268" t="s">
        <v>2412</v>
      </c>
      <c r="G263" s="352" t="s">
        <v>626</v>
      </c>
      <c r="H263" t="str">
        <f>VLOOKUP($G263,県名!$B$1:$C$49,2,FALSE)</f>
        <v>岐  阜</v>
      </c>
      <c r="I263" t="str">
        <f>VLOOKUP(B263,学校名!$D$8:$F$64,3,FALSE)</f>
        <v>岐阜協立大</v>
      </c>
      <c r="J263" t="str">
        <f t="shared" si="8"/>
        <v>男</v>
      </c>
      <c r="K263" t="s">
        <v>3610</v>
      </c>
      <c r="L263" t="s">
        <v>3611</v>
      </c>
      <c r="M263" t="str">
        <f t="shared" si="9"/>
        <v>KAMIKOGAWA Riuki</v>
      </c>
      <c r="O263" t="s">
        <v>4197</v>
      </c>
      <c r="P263" t="s">
        <v>4198</v>
      </c>
    </row>
    <row r="264" spans="2:16">
      <c r="B264" s="270" t="s">
        <v>2881</v>
      </c>
      <c r="C264" s="297">
        <v>263</v>
      </c>
      <c r="D264" s="270" t="s">
        <v>1205</v>
      </c>
      <c r="E264" s="268" t="s">
        <v>1765</v>
      </c>
      <c r="F264" s="268" t="s">
        <v>2412</v>
      </c>
      <c r="G264" s="352" t="s">
        <v>626</v>
      </c>
      <c r="H264" t="str">
        <f>VLOOKUP($G264,県名!$B$1:$C$49,2,FALSE)</f>
        <v>岐  阜</v>
      </c>
      <c r="I264" t="str">
        <f>VLOOKUP(B264,学校名!$D$8:$F$64,3,FALSE)</f>
        <v>岐阜協立大</v>
      </c>
      <c r="J264" t="str">
        <f t="shared" si="8"/>
        <v>男</v>
      </c>
      <c r="K264" t="s">
        <v>3384</v>
      </c>
      <c r="L264" t="s">
        <v>3272</v>
      </c>
      <c r="M264" t="str">
        <f t="shared" si="9"/>
        <v>SAKAKIBARA Riku</v>
      </c>
      <c r="O264" t="s">
        <v>4197</v>
      </c>
      <c r="P264" t="s">
        <v>4198</v>
      </c>
    </row>
    <row r="265" spans="2:16">
      <c r="B265" s="270" t="s">
        <v>2881</v>
      </c>
      <c r="C265" s="297">
        <v>264</v>
      </c>
      <c r="D265" s="270" t="s">
        <v>1206</v>
      </c>
      <c r="E265" s="268" t="s">
        <v>1766</v>
      </c>
      <c r="F265" s="268" t="s">
        <v>2412</v>
      </c>
      <c r="G265" s="352" t="s">
        <v>626</v>
      </c>
      <c r="H265" t="str">
        <f>VLOOKUP($G265,県名!$B$1:$C$49,2,FALSE)</f>
        <v>岐  阜</v>
      </c>
      <c r="I265" t="str">
        <f>VLOOKUP(B265,学校名!$D$8:$F$64,3,FALSE)</f>
        <v>岐阜協立大</v>
      </c>
      <c r="J265" t="str">
        <f t="shared" si="8"/>
        <v>男</v>
      </c>
      <c r="K265" t="s">
        <v>3612</v>
      </c>
      <c r="L265" t="s">
        <v>3466</v>
      </c>
      <c r="M265" t="str">
        <f t="shared" si="9"/>
        <v>TSUCHIKAWA Mikiya</v>
      </c>
      <c r="O265" t="s">
        <v>4197</v>
      </c>
      <c r="P265" t="s">
        <v>4198</v>
      </c>
    </row>
    <row r="266" spans="2:16">
      <c r="B266" s="270" t="s">
        <v>2881</v>
      </c>
      <c r="C266" s="297">
        <v>265</v>
      </c>
      <c r="D266" s="270" t="s">
        <v>1207</v>
      </c>
      <c r="E266" s="268" t="s">
        <v>1535</v>
      </c>
      <c r="F266" s="268" t="s">
        <v>2412</v>
      </c>
      <c r="G266" s="352" t="s">
        <v>626</v>
      </c>
      <c r="H266" t="str">
        <f>VLOOKUP($G266,県名!$B$1:$C$49,2,FALSE)</f>
        <v>岐  阜</v>
      </c>
      <c r="I266" t="str">
        <f>VLOOKUP(B266,学校名!$D$8:$F$64,3,FALSE)</f>
        <v>岐阜協立大</v>
      </c>
      <c r="J266" t="str">
        <f t="shared" si="8"/>
        <v>男</v>
      </c>
      <c r="K266" t="s">
        <v>3229</v>
      </c>
      <c r="L266" t="s">
        <v>3242</v>
      </c>
      <c r="M266" t="str">
        <f t="shared" si="9"/>
        <v>NAKAMURA Keisuke</v>
      </c>
      <c r="O266" t="s">
        <v>4197</v>
      </c>
      <c r="P266" t="s">
        <v>4198</v>
      </c>
    </row>
    <row r="267" spans="2:16">
      <c r="B267" s="270" t="s">
        <v>2881</v>
      </c>
      <c r="C267" s="297">
        <v>266</v>
      </c>
      <c r="D267" s="270" t="s">
        <v>1208</v>
      </c>
      <c r="E267" s="268" t="s">
        <v>1767</v>
      </c>
      <c r="F267" s="268" t="s">
        <v>2412</v>
      </c>
      <c r="G267" s="352" t="s">
        <v>626</v>
      </c>
      <c r="H267" t="str">
        <f>VLOOKUP($G267,県名!$B$1:$C$49,2,FALSE)</f>
        <v>岐  阜</v>
      </c>
      <c r="I267" t="str">
        <f>VLOOKUP(B267,学校名!$D$8:$F$64,3,FALSE)</f>
        <v>岐阜協立大</v>
      </c>
      <c r="J267" t="str">
        <f t="shared" si="8"/>
        <v>男</v>
      </c>
      <c r="K267" t="s">
        <v>3613</v>
      </c>
      <c r="L267" t="s">
        <v>3262</v>
      </c>
      <c r="M267" t="str">
        <f t="shared" si="9"/>
        <v>NISHIMURA Ryo</v>
      </c>
      <c r="O267" t="s">
        <v>4197</v>
      </c>
      <c r="P267" t="s">
        <v>4198</v>
      </c>
    </row>
    <row r="268" spans="2:16">
      <c r="B268" s="270" t="s">
        <v>2881</v>
      </c>
      <c r="C268" s="297">
        <v>267</v>
      </c>
      <c r="D268" s="270" t="s">
        <v>1209</v>
      </c>
      <c r="E268" s="268" t="s">
        <v>1768</v>
      </c>
      <c r="F268" s="268" t="s">
        <v>2412</v>
      </c>
      <c r="G268" s="352" t="s">
        <v>626</v>
      </c>
      <c r="H268" t="str">
        <f>VLOOKUP($G268,県名!$B$1:$C$49,2,FALSE)</f>
        <v>岐  阜</v>
      </c>
      <c r="I268" t="str">
        <f>VLOOKUP(B268,学校名!$D$8:$F$64,3,FALSE)</f>
        <v>岐阜協立大</v>
      </c>
      <c r="J268" t="str">
        <f t="shared" si="8"/>
        <v>男</v>
      </c>
      <c r="K268" t="s">
        <v>3614</v>
      </c>
      <c r="L268" t="s">
        <v>3406</v>
      </c>
      <c r="M268" t="str">
        <f t="shared" si="9"/>
        <v>NISHIBU Takashi</v>
      </c>
      <c r="O268" t="s">
        <v>4197</v>
      </c>
      <c r="P268" t="s">
        <v>4198</v>
      </c>
    </row>
    <row r="269" spans="2:16">
      <c r="B269" s="270" t="s">
        <v>2881</v>
      </c>
      <c r="C269" s="297">
        <v>268</v>
      </c>
      <c r="D269" s="270" t="s">
        <v>1210</v>
      </c>
      <c r="E269" s="268" t="s">
        <v>1769</v>
      </c>
      <c r="F269" s="268" t="s">
        <v>2412</v>
      </c>
      <c r="G269" s="352" t="s">
        <v>626</v>
      </c>
      <c r="H269" t="str">
        <f>VLOOKUP($G269,県名!$B$1:$C$49,2,FALSE)</f>
        <v>岐  阜</v>
      </c>
      <c r="I269" t="str">
        <f>VLOOKUP(B269,学校名!$D$8:$F$64,3,FALSE)</f>
        <v>岐阜協立大</v>
      </c>
      <c r="J269" t="str">
        <f t="shared" si="8"/>
        <v>男</v>
      </c>
      <c r="K269" t="s">
        <v>3392</v>
      </c>
      <c r="L269" t="s">
        <v>3615</v>
      </c>
      <c r="M269" t="str">
        <f t="shared" si="9"/>
        <v>WATANABE Shouya</v>
      </c>
      <c r="O269" t="s">
        <v>4197</v>
      </c>
      <c r="P269" t="s">
        <v>4198</v>
      </c>
    </row>
    <row r="270" spans="2:16">
      <c r="B270" s="270" t="s">
        <v>2881</v>
      </c>
      <c r="C270" s="297">
        <v>269</v>
      </c>
      <c r="D270" s="270" t="s">
        <v>3011</v>
      </c>
      <c r="E270" s="268" t="s">
        <v>3143</v>
      </c>
      <c r="F270" s="268" t="s">
        <v>2416</v>
      </c>
      <c r="G270" s="352" t="s">
        <v>626</v>
      </c>
      <c r="H270" t="str">
        <f>VLOOKUP($G270,県名!$B$1:$C$49,2,FALSE)</f>
        <v>岐  阜</v>
      </c>
      <c r="I270" t="str">
        <f>VLOOKUP(B270,学校名!$D$8:$F$64,3,FALSE)</f>
        <v>岐阜協立大</v>
      </c>
      <c r="J270" t="str">
        <f t="shared" si="8"/>
        <v>男</v>
      </c>
      <c r="K270" t="s">
        <v>3323</v>
      </c>
      <c r="L270" t="s">
        <v>3616</v>
      </c>
      <c r="M270" t="str">
        <f t="shared" si="9"/>
        <v>ITO Kousuke</v>
      </c>
      <c r="O270" t="s">
        <v>4197</v>
      </c>
      <c r="P270" t="s">
        <v>4198</v>
      </c>
    </row>
    <row r="271" spans="2:16">
      <c r="B271" s="270" t="s">
        <v>2881</v>
      </c>
      <c r="C271" s="297">
        <v>270</v>
      </c>
      <c r="D271" s="270" t="s">
        <v>3012</v>
      </c>
      <c r="E271" s="268" t="s">
        <v>3144</v>
      </c>
      <c r="F271" s="268" t="s">
        <v>2416</v>
      </c>
      <c r="G271" s="352" t="s">
        <v>626</v>
      </c>
      <c r="H271" t="str">
        <f>VLOOKUP($G271,県名!$B$1:$C$49,2,FALSE)</f>
        <v>岐  阜</v>
      </c>
      <c r="I271" t="str">
        <f>VLOOKUP(B271,学校名!$D$8:$F$64,3,FALSE)</f>
        <v>岐阜協立大</v>
      </c>
      <c r="J271" t="str">
        <f t="shared" si="8"/>
        <v>男</v>
      </c>
      <c r="K271" t="s">
        <v>3323</v>
      </c>
      <c r="L271" t="s">
        <v>3617</v>
      </c>
      <c r="M271" t="str">
        <f t="shared" si="9"/>
        <v>ITO Hikaru</v>
      </c>
      <c r="O271" t="s">
        <v>4197</v>
      </c>
      <c r="P271" t="s">
        <v>4198</v>
      </c>
    </row>
    <row r="272" spans="2:16">
      <c r="B272" s="270" t="s">
        <v>2881</v>
      </c>
      <c r="C272" s="297">
        <v>271</v>
      </c>
      <c r="D272" s="270" t="s">
        <v>3013</v>
      </c>
      <c r="E272" s="268" t="s">
        <v>3145</v>
      </c>
      <c r="F272" s="268" t="s">
        <v>2416</v>
      </c>
      <c r="G272" s="352" t="s">
        <v>626</v>
      </c>
      <c r="H272" t="str">
        <f>VLOOKUP($G272,県名!$B$1:$C$49,2,FALSE)</f>
        <v>岐  阜</v>
      </c>
      <c r="I272" t="str">
        <f>VLOOKUP(B272,学校名!$D$8:$F$64,3,FALSE)</f>
        <v>岐阜協立大</v>
      </c>
      <c r="J272" t="str">
        <f t="shared" si="8"/>
        <v>男</v>
      </c>
      <c r="K272" t="s">
        <v>3394</v>
      </c>
      <c r="L272" t="s">
        <v>3618</v>
      </c>
      <c r="M272" t="str">
        <f t="shared" si="9"/>
        <v>KATO Ryohei</v>
      </c>
      <c r="O272" t="s">
        <v>4197</v>
      </c>
      <c r="P272" t="s">
        <v>4198</v>
      </c>
    </row>
    <row r="273" spans="2:16">
      <c r="B273" s="270" t="s">
        <v>2881</v>
      </c>
      <c r="C273" s="297">
        <v>272</v>
      </c>
      <c r="D273" s="270" t="s">
        <v>3014</v>
      </c>
      <c r="E273" s="268" t="s">
        <v>3146</v>
      </c>
      <c r="F273" s="268" t="s">
        <v>2416</v>
      </c>
      <c r="G273" s="352" t="s">
        <v>626</v>
      </c>
      <c r="H273" t="str">
        <f>VLOOKUP($G273,県名!$B$1:$C$49,2,FALSE)</f>
        <v>岐  阜</v>
      </c>
      <c r="I273" t="str">
        <f>VLOOKUP(B273,学校名!$D$8:$F$64,3,FALSE)</f>
        <v>岐阜協立大</v>
      </c>
      <c r="J273" t="str">
        <f t="shared" si="8"/>
        <v>男</v>
      </c>
      <c r="K273" t="s">
        <v>3239</v>
      </c>
      <c r="L273" t="s">
        <v>3619</v>
      </c>
      <c r="M273" t="str">
        <f t="shared" si="9"/>
        <v>KIMURA Kaito</v>
      </c>
      <c r="O273" t="s">
        <v>4197</v>
      </c>
      <c r="P273" t="s">
        <v>4198</v>
      </c>
    </row>
    <row r="274" spans="2:16">
      <c r="B274" s="270" t="s">
        <v>2881</v>
      </c>
      <c r="C274" s="297">
        <v>273</v>
      </c>
      <c r="D274" s="270" t="s">
        <v>3015</v>
      </c>
      <c r="E274" s="268" t="s">
        <v>3147</v>
      </c>
      <c r="F274" s="268" t="s">
        <v>2416</v>
      </c>
      <c r="G274" s="352" t="s">
        <v>626</v>
      </c>
      <c r="H274" t="str">
        <f>VLOOKUP($G274,県名!$B$1:$C$49,2,FALSE)</f>
        <v>岐  阜</v>
      </c>
      <c r="I274" t="str">
        <f>VLOOKUP(B274,学校名!$D$8:$F$64,3,FALSE)</f>
        <v>岐阜協立大</v>
      </c>
      <c r="J274" t="str">
        <f t="shared" si="8"/>
        <v>男</v>
      </c>
      <c r="K274" t="s">
        <v>3620</v>
      </c>
      <c r="L274" t="s">
        <v>3591</v>
      </c>
      <c r="M274" t="str">
        <f t="shared" si="9"/>
        <v>KITAJIMA Kouhei</v>
      </c>
      <c r="O274" t="s">
        <v>4197</v>
      </c>
      <c r="P274" t="s">
        <v>4198</v>
      </c>
    </row>
    <row r="275" spans="2:16">
      <c r="B275" s="270" t="s">
        <v>2881</v>
      </c>
      <c r="C275" s="297">
        <v>274</v>
      </c>
      <c r="D275" s="270" t="s">
        <v>3016</v>
      </c>
      <c r="E275" s="268" t="s">
        <v>3148</v>
      </c>
      <c r="F275" s="268" t="s">
        <v>2416</v>
      </c>
      <c r="G275" s="352" t="s">
        <v>626</v>
      </c>
      <c r="H275" t="str">
        <f>VLOOKUP($G275,県名!$B$1:$C$49,2,FALSE)</f>
        <v>岐  阜</v>
      </c>
      <c r="I275" t="str">
        <f>VLOOKUP(B275,学校名!$D$8:$F$64,3,FALSE)</f>
        <v>岐阜協立大</v>
      </c>
      <c r="J275" t="str">
        <f t="shared" si="8"/>
        <v>男</v>
      </c>
      <c r="K275" t="s">
        <v>3621</v>
      </c>
      <c r="L275" t="s">
        <v>3347</v>
      </c>
      <c r="M275" t="str">
        <f t="shared" si="9"/>
        <v>TAKASHIMA Shota</v>
      </c>
      <c r="O275" t="s">
        <v>4197</v>
      </c>
      <c r="P275" t="s">
        <v>4198</v>
      </c>
    </row>
    <row r="276" spans="2:16">
      <c r="B276" s="270" t="s">
        <v>2881</v>
      </c>
      <c r="C276" s="297">
        <v>275</v>
      </c>
      <c r="D276" s="270" t="s">
        <v>3017</v>
      </c>
      <c r="E276" s="268" t="s">
        <v>3149</v>
      </c>
      <c r="F276" s="268" t="s">
        <v>2416</v>
      </c>
      <c r="G276" s="352" t="s">
        <v>626</v>
      </c>
      <c r="H276" t="str">
        <f>VLOOKUP($G276,県名!$B$1:$C$49,2,FALSE)</f>
        <v>岐  阜</v>
      </c>
      <c r="I276" t="str">
        <f>VLOOKUP(B276,学校名!$D$8:$F$64,3,FALSE)</f>
        <v>岐阜協立大</v>
      </c>
      <c r="J276" t="str">
        <f t="shared" si="8"/>
        <v>男</v>
      </c>
      <c r="K276" t="s">
        <v>3622</v>
      </c>
      <c r="L276" t="s">
        <v>3607</v>
      </c>
      <c r="M276" t="str">
        <f t="shared" si="9"/>
        <v>TAKAYA Haruki</v>
      </c>
      <c r="O276" t="s">
        <v>4197</v>
      </c>
      <c r="P276" t="s">
        <v>4198</v>
      </c>
    </row>
    <row r="277" spans="2:16">
      <c r="B277" s="270" t="s">
        <v>2881</v>
      </c>
      <c r="C277" s="297">
        <v>276</v>
      </c>
      <c r="D277" s="270" t="s">
        <v>3018</v>
      </c>
      <c r="E277" s="268" t="s">
        <v>3150</v>
      </c>
      <c r="F277" s="268" t="s">
        <v>2416</v>
      </c>
      <c r="G277" s="352" t="s">
        <v>626</v>
      </c>
      <c r="H277" t="str">
        <f>VLOOKUP($G277,県名!$B$1:$C$49,2,FALSE)</f>
        <v>岐  阜</v>
      </c>
      <c r="I277" t="str">
        <f>VLOOKUP(B277,学校名!$D$8:$F$64,3,FALSE)</f>
        <v>岐阜協立大</v>
      </c>
      <c r="J277" t="str">
        <f t="shared" si="8"/>
        <v>男</v>
      </c>
      <c r="K277" t="s">
        <v>3623</v>
      </c>
      <c r="L277" t="s">
        <v>3624</v>
      </c>
      <c r="M277" t="str">
        <f t="shared" si="9"/>
        <v>TSUKAGOSHI Yudai</v>
      </c>
      <c r="O277" t="s">
        <v>4197</v>
      </c>
      <c r="P277" t="s">
        <v>4198</v>
      </c>
    </row>
    <row r="278" spans="2:16">
      <c r="B278" s="270" t="s">
        <v>2881</v>
      </c>
      <c r="C278" s="297">
        <v>277</v>
      </c>
      <c r="D278" s="270" t="s">
        <v>3019</v>
      </c>
      <c r="E278" s="268" t="s">
        <v>3151</v>
      </c>
      <c r="F278" s="268" t="s">
        <v>2416</v>
      </c>
      <c r="G278" s="352" t="s">
        <v>626</v>
      </c>
      <c r="H278" t="str">
        <f>VLOOKUP($G278,県名!$B$1:$C$49,2,FALSE)</f>
        <v>岐  阜</v>
      </c>
      <c r="I278" t="str">
        <f>VLOOKUP(B278,学校名!$D$8:$F$64,3,FALSE)</f>
        <v>岐阜協立大</v>
      </c>
      <c r="J278" t="str">
        <f t="shared" si="8"/>
        <v>男</v>
      </c>
      <c r="K278" t="s">
        <v>3479</v>
      </c>
      <c r="L278" t="s">
        <v>3625</v>
      </c>
      <c r="M278" t="str">
        <f t="shared" si="9"/>
        <v>NAKAO Keiya</v>
      </c>
      <c r="O278" t="s">
        <v>4197</v>
      </c>
      <c r="P278" t="s">
        <v>4198</v>
      </c>
    </row>
    <row r="279" spans="2:16">
      <c r="B279" s="270" t="s">
        <v>2881</v>
      </c>
      <c r="C279" s="297">
        <v>278</v>
      </c>
      <c r="D279" s="270" t="s">
        <v>3020</v>
      </c>
      <c r="E279" s="268" t="s">
        <v>3152</v>
      </c>
      <c r="F279" s="268" t="s">
        <v>2416</v>
      </c>
      <c r="G279" s="352" t="s">
        <v>626</v>
      </c>
      <c r="H279" t="str">
        <f>VLOOKUP($G279,県名!$B$1:$C$49,2,FALSE)</f>
        <v>岐  阜</v>
      </c>
      <c r="I279" t="str">
        <f>VLOOKUP(B279,学校名!$D$8:$F$64,3,FALSE)</f>
        <v>岐阜協立大</v>
      </c>
      <c r="J279" t="str">
        <f t="shared" si="8"/>
        <v>男</v>
      </c>
      <c r="K279" t="s">
        <v>3626</v>
      </c>
      <c r="L279" t="s">
        <v>3627</v>
      </c>
      <c r="M279" t="str">
        <f t="shared" si="9"/>
        <v>MURAMATU Shunya</v>
      </c>
      <c r="O279" t="s">
        <v>4197</v>
      </c>
      <c r="P279" t="s">
        <v>4198</v>
      </c>
    </row>
    <row r="280" spans="2:16">
      <c r="B280" s="270" t="s">
        <v>502</v>
      </c>
      <c r="C280" s="297">
        <v>279</v>
      </c>
      <c r="D280" s="270" t="s">
        <v>785</v>
      </c>
      <c r="E280" s="268" t="s">
        <v>1302</v>
      </c>
      <c r="F280" s="268" t="s">
        <v>1773</v>
      </c>
      <c r="G280" s="352" t="s">
        <v>626</v>
      </c>
      <c r="H280" t="str">
        <f>VLOOKUP($G280,県名!$B$1:$C$49,2,FALSE)</f>
        <v>岐  阜</v>
      </c>
      <c r="I280" t="str">
        <f>VLOOKUP(B280,学校名!$D$8:$F$64,3,FALSE)</f>
        <v>岐阜大</v>
      </c>
      <c r="J280" t="str">
        <f t="shared" si="8"/>
        <v>男</v>
      </c>
      <c r="K280" t="s">
        <v>3628</v>
      </c>
      <c r="L280" t="s">
        <v>3629</v>
      </c>
      <c r="M280" t="str">
        <f t="shared" si="9"/>
        <v>AKAMATSU Ryoiti</v>
      </c>
      <c r="O280" t="s">
        <v>4197</v>
      </c>
      <c r="P280" t="s">
        <v>4198</v>
      </c>
    </row>
    <row r="281" spans="2:16">
      <c r="B281" s="270" t="s">
        <v>502</v>
      </c>
      <c r="C281" s="297">
        <v>280</v>
      </c>
      <c r="D281" s="270" t="s">
        <v>787</v>
      </c>
      <c r="E281" s="268" t="s">
        <v>1304</v>
      </c>
      <c r="F281" s="268" t="s">
        <v>4728</v>
      </c>
      <c r="G281" s="352" t="s">
        <v>626</v>
      </c>
      <c r="H281" t="str">
        <f>VLOOKUP($G281,県名!$B$1:$C$49,2,FALSE)</f>
        <v>岐  阜</v>
      </c>
      <c r="I281" t="str">
        <f>VLOOKUP(B281,学校名!$D$8:$F$64,3,FALSE)</f>
        <v>岐阜大</v>
      </c>
      <c r="J281" t="str">
        <f t="shared" si="8"/>
        <v>男</v>
      </c>
      <c r="K281" t="s">
        <v>3630</v>
      </c>
      <c r="L281" t="s">
        <v>3593</v>
      </c>
      <c r="M281" t="str">
        <f t="shared" si="9"/>
        <v>KASAI Yuji</v>
      </c>
      <c r="O281" t="s">
        <v>4197</v>
      </c>
      <c r="P281" t="s">
        <v>4198</v>
      </c>
    </row>
    <row r="282" spans="2:16">
      <c r="B282" s="270" t="s">
        <v>502</v>
      </c>
      <c r="C282" s="297">
        <v>281</v>
      </c>
      <c r="D282" s="270" t="s">
        <v>786</v>
      </c>
      <c r="E282" s="268" t="s">
        <v>1303</v>
      </c>
      <c r="F282" s="268" t="s">
        <v>1774</v>
      </c>
      <c r="G282" s="352" t="s">
        <v>626</v>
      </c>
      <c r="H282" t="str">
        <f>VLOOKUP($G282,県名!$B$1:$C$49,2,FALSE)</f>
        <v>岐  阜</v>
      </c>
      <c r="I282" t="str">
        <f>VLOOKUP(B282,学校名!$D$8:$F$64,3,FALSE)</f>
        <v>岐阜大</v>
      </c>
      <c r="J282" t="str">
        <f t="shared" si="8"/>
        <v>男</v>
      </c>
      <c r="K282" t="s">
        <v>3631</v>
      </c>
      <c r="L282" t="s">
        <v>3274</v>
      </c>
      <c r="M282" t="str">
        <f t="shared" si="9"/>
        <v>HIOKI Yusuke</v>
      </c>
      <c r="O282" t="s">
        <v>4197</v>
      </c>
      <c r="P282" t="s">
        <v>4198</v>
      </c>
    </row>
    <row r="283" spans="2:16">
      <c r="B283" s="270" t="s">
        <v>502</v>
      </c>
      <c r="C283" s="297">
        <v>282</v>
      </c>
      <c r="D283" s="270" t="s">
        <v>792</v>
      </c>
      <c r="E283" s="268" t="s">
        <v>1309</v>
      </c>
      <c r="F283" s="268" t="s">
        <v>2414</v>
      </c>
      <c r="G283" s="352" t="s">
        <v>626</v>
      </c>
      <c r="H283" t="str">
        <f>VLOOKUP($G283,県名!$B$1:$C$49,2,FALSE)</f>
        <v>岐  阜</v>
      </c>
      <c r="I283" t="str">
        <f>VLOOKUP(B283,学校名!$D$8:$F$64,3,FALSE)</f>
        <v>岐阜大</v>
      </c>
      <c r="J283" t="str">
        <f t="shared" si="8"/>
        <v>男</v>
      </c>
      <c r="K283" t="s">
        <v>3632</v>
      </c>
      <c r="L283" t="s">
        <v>3253</v>
      </c>
      <c r="M283" t="str">
        <f t="shared" si="9"/>
        <v>FURUHASHI Yuki</v>
      </c>
      <c r="O283" t="s">
        <v>4197</v>
      </c>
      <c r="P283" t="s">
        <v>4198</v>
      </c>
    </row>
    <row r="284" spans="2:16">
      <c r="B284" s="270" t="s">
        <v>502</v>
      </c>
      <c r="C284" s="297">
        <v>283</v>
      </c>
      <c r="D284" s="270" t="s">
        <v>789</v>
      </c>
      <c r="E284" s="268" t="s">
        <v>1306</v>
      </c>
      <c r="F284" s="268" t="s">
        <v>2414</v>
      </c>
      <c r="G284" s="352" t="s">
        <v>626</v>
      </c>
      <c r="H284" t="str">
        <f>VLOOKUP($G284,県名!$B$1:$C$49,2,FALSE)</f>
        <v>岐  阜</v>
      </c>
      <c r="I284" t="str">
        <f>VLOOKUP(B284,学校名!$D$8:$F$64,3,FALSE)</f>
        <v>岐阜大</v>
      </c>
      <c r="J284" t="str">
        <f t="shared" si="8"/>
        <v>男</v>
      </c>
      <c r="K284" t="s">
        <v>3633</v>
      </c>
      <c r="L284" t="s">
        <v>3232</v>
      </c>
      <c r="M284" t="str">
        <f t="shared" si="9"/>
        <v>AKAHANE Yuya</v>
      </c>
      <c r="O284" t="s">
        <v>4197</v>
      </c>
      <c r="P284" t="s">
        <v>4198</v>
      </c>
    </row>
    <row r="285" spans="2:16">
      <c r="B285" s="270" t="s">
        <v>502</v>
      </c>
      <c r="C285" s="297">
        <v>284</v>
      </c>
      <c r="D285" s="270" t="s">
        <v>788</v>
      </c>
      <c r="E285" s="268" t="s">
        <v>1305</v>
      </c>
      <c r="F285" s="268" t="s">
        <v>2414</v>
      </c>
      <c r="G285" s="352" t="s">
        <v>626</v>
      </c>
      <c r="H285" t="str">
        <f>VLOOKUP($G285,県名!$B$1:$C$49,2,FALSE)</f>
        <v>岐  阜</v>
      </c>
      <c r="I285" t="str">
        <f>VLOOKUP(B285,学校名!$D$8:$F$64,3,FALSE)</f>
        <v>岐阜大</v>
      </c>
      <c r="J285" t="str">
        <f t="shared" si="8"/>
        <v>男</v>
      </c>
      <c r="K285" t="s">
        <v>3265</v>
      </c>
      <c r="L285" t="s">
        <v>3466</v>
      </c>
      <c r="M285" t="str">
        <f t="shared" si="9"/>
        <v>YAMAMOTO Mikiya</v>
      </c>
      <c r="O285" t="s">
        <v>4197</v>
      </c>
      <c r="P285" t="s">
        <v>4198</v>
      </c>
    </row>
    <row r="286" spans="2:16">
      <c r="B286" s="270" t="s">
        <v>502</v>
      </c>
      <c r="C286" s="297">
        <v>285</v>
      </c>
      <c r="D286" s="270" t="s">
        <v>791</v>
      </c>
      <c r="E286" s="268" t="s">
        <v>1308</v>
      </c>
      <c r="F286" s="268" t="s">
        <v>2414</v>
      </c>
      <c r="G286" s="352" t="s">
        <v>626</v>
      </c>
      <c r="H286" t="str">
        <f>VLOOKUP($G286,県名!$B$1:$C$49,2,FALSE)</f>
        <v>岐  阜</v>
      </c>
      <c r="I286" t="str">
        <f>VLOOKUP(B286,学校名!$D$8:$F$64,3,FALSE)</f>
        <v>岐阜大</v>
      </c>
      <c r="J286" t="str">
        <f t="shared" si="8"/>
        <v>男</v>
      </c>
      <c r="K286" t="s">
        <v>3634</v>
      </c>
      <c r="L286" t="s">
        <v>3345</v>
      </c>
      <c r="M286" t="str">
        <f t="shared" si="9"/>
        <v>YOSHIMOTO Shohei</v>
      </c>
      <c r="O286" t="s">
        <v>4197</v>
      </c>
      <c r="P286" t="s">
        <v>4198</v>
      </c>
    </row>
    <row r="287" spans="2:16">
      <c r="B287" s="270" t="s">
        <v>502</v>
      </c>
      <c r="C287" s="297">
        <v>286</v>
      </c>
      <c r="D287" s="270" t="s">
        <v>790</v>
      </c>
      <c r="E287" s="268" t="s">
        <v>1307</v>
      </c>
      <c r="F287" s="268" t="s">
        <v>4729</v>
      </c>
      <c r="G287" s="352" t="s">
        <v>626</v>
      </c>
      <c r="H287" t="str">
        <f>VLOOKUP($G287,県名!$B$1:$C$49,2,FALSE)</f>
        <v>岐  阜</v>
      </c>
      <c r="I287" t="str">
        <f>VLOOKUP(B287,学校名!$D$8:$F$64,3,FALSE)</f>
        <v>岐阜大</v>
      </c>
      <c r="J287" t="str">
        <f t="shared" si="8"/>
        <v>男</v>
      </c>
      <c r="K287" t="s">
        <v>3409</v>
      </c>
      <c r="L287" t="s">
        <v>3635</v>
      </c>
      <c r="M287" t="str">
        <f t="shared" si="9"/>
        <v>SAITO Kenichi</v>
      </c>
      <c r="O287" t="s">
        <v>4197</v>
      </c>
      <c r="P287" t="s">
        <v>4198</v>
      </c>
    </row>
    <row r="288" spans="2:16">
      <c r="B288" s="270" t="s">
        <v>502</v>
      </c>
      <c r="C288" s="297">
        <v>287</v>
      </c>
      <c r="D288" s="270" t="s">
        <v>797</v>
      </c>
      <c r="E288" s="268" t="s">
        <v>1314</v>
      </c>
      <c r="F288" s="268" t="s">
        <v>2415</v>
      </c>
      <c r="G288" s="352" t="s">
        <v>610</v>
      </c>
      <c r="H288" t="str">
        <f>VLOOKUP($G288,県名!$B$1:$C$49,2,FALSE)</f>
        <v>茨　城</v>
      </c>
      <c r="I288" t="str">
        <f>VLOOKUP(B288,学校名!$D$8:$F$64,3,FALSE)</f>
        <v>岐阜大</v>
      </c>
      <c r="J288" t="str">
        <f t="shared" si="8"/>
        <v>男</v>
      </c>
      <c r="K288" t="s">
        <v>3636</v>
      </c>
      <c r="L288" t="s">
        <v>3524</v>
      </c>
      <c r="M288" t="str">
        <f t="shared" si="9"/>
        <v>TANIGAWARA Ryunosuke</v>
      </c>
      <c r="O288" t="s">
        <v>4197</v>
      </c>
      <c r="P288" t="s">
        <v>4198</v>
      </c>
    </row>
    <row r="289" spans="2:16">
      <c r="B289" s="270" t="s">
        <v>502</v>
      </c>
      <c r="C289" s="297">
        <v>288</v>
      </c>
      <c r="D289" s="270" t="s">
        <v>2343</v>
      </c>
      <c r="E289" s="268" t="s">
        <v>2379</v>
      </c>
      <c r="F289" s="268" t="s">
        <v>2415</v>
      </c>
      <c r="G289" s="352" t="s">
        <v>626</v>
      </c>
      <c r="H289" t="str">
        <f>VLOOKUP($G289,県名!$B$1:$C$49,2,FALSE)</f>
        <v>岐  阜</v>
      </c>
      <c r="I289" t="str">
        <f>VLOOKUP(B289,学校名!$D$8:$F$64,3,FALSE)</f>
        <v>岐阜大</v>
      </c>
      <c r="J289" t="str">
        <f t="shared" si="8"/>
        <v>男</v>
      </c>
      <c r="K289" t="s">
        <v>3637</v>
      </c>
      <c r="L289" t="s">
        <v>3232</v>
      </c>
      <c r="M289" t="str">
        <f t="shared" si="9"/>
        <v>WADA Yuya</v>
      </c>
      <c r="O289" t="s">
        <v>4197</v>
      </c>
      <c r="P289" t="s">
        <v>4198</v>
      </c>
    </row>
    <row r="290" spans="2:16">
      <c r="B290" s="270" t="s">
        <v>502</v>
      </c>
      <c r="C290" s="297">
        <v>289</v>
      </c>
      <c r="D290" s="270" t="s">
        <v>794</v>
      </c>
      <c r="E290" s="268" t="s">
        <v>1311</v>
      </c>
      <c r="F290" s="268" t="s">
        <v>2415</v>
      </c>
      <c r="G290" s="352" t="s">
        <v>626</v>
      </c>
      <c r="H290" t="str">
        <f>VLOOKUP($G290,県名!$B$1:$C$49,2,FALSE)</f>
        <v>岐  阜</v>
      </c>
      <c r="I290" t="str">
        <f>VLOOKUP(B290,学校名!$D$8:$F$64,3,FALSE)</f>
        <v>岐阜大</v>
      </c>
      <c r="J290" t="str">
        <f t="shared" si="8"/>
        <v>男</v>
      </c>
      <c r="K290" t="s">
        <v>3638</v>
      </c>
      <c r="L290" t="s">
        <v>3639</v>
      </c>
      <c r="M290" t="str">
        <f t="shared" si="9"/>
        <v>OGAWA Yoshinari</v>
      </c>
      <c r="O290" t="s">
        <v>4197</v>
      </c>
      <c r="P290" t="s">
        <v>4198</v>
      </c>
    </row>
    <row r="291" spans="2:16">
      <c r="B291" s="270" t="s">
        <v>502</v>
      </c>
      <c r="C291" s="297">
        <v>290</v>
      </c>
      <c r="D291" s="270" t="s">
        <v>796</v>
      </c>
      <c r="E291" s="268" t="s">
        <v>1313</v>
      </c>
      <c r="F291" s="268" t="s">
        <v>2415</v>
      </c>
      <c r="G291" s="352" t="s">
        <v>626</v>
      </c>
      <c r="H291" t="str">
        <f>VLOOKUP($G291,県名!$B$1:$C$49,2,FALSE)</f>
        <v>岐  阜</v>
      </c>
      <c r="I291" t="str">
        <f>VLOOKUP(B291,学校名!$D$8:$F$64,3,FALSE)</f>
        <v>岐阜大</v>
      </c>
      <c r="J291" t="str">
        <f t="shared" si="8"/>
        <v>男</v>
      </c>
      <c r="K291" t="s">
        <v>3640</v>
      </c>
      <c r="L291" t="s">
        <v>3641</v>
      </c>
      <c r="M291" t="str">
        <f t="shared" si="9"/>
        <v>MATSUI Toshiaki</v>
      </c>
      <c r="O291" t="s">
        <v>4197</v>
      </c>
      <c r="P291" t="s">
        <v>4198</v>
      </c>
    </row>
    <row r="292" spans="2:16">
      <c r="B292" s="270" t="s">
        <v>502</v>
      </c>
      <c r="C292" s="297">
        <v>291</v>
      </c>
      <c r="D292" s="270" t="s">
        <v>2342</v>
      </c>
      <c r="E292" s="268" t="s">
        <v>2378</v>
      </c>
      <c r="F292" s="268" t="s">
        <v>2415</v>
      </c>
      <c r="G292" s="352" t="s">
        <v>626</v>
      </c>
      <c r="H292" t="str">
        <f>VLOOKUP($G292,県名!$B$1:$C$49,2,FALSE)</f>
        <v>岐  阜</v>
      </c>
      <c r="I292" t="str">
        <f>VLOOKUP(B292,学校名!$D$8:$F$64,3,FALSE)</f>
        <v>岐阜大</v>
      </c>
      <c r="J292" t="str">
        <f t="shared" si="8"/>
        <v>男</v>
      </c>
      <c r="K292" t="s">
        <v>3642</v>
      </c>
      <c r="L292" t="s">
        <v>3375</v>
      </c>
      <c r="M292" t="str">
        <f t="shared" si="9"/>
        <v>DEGAWA Masaaki</v>
      </c>
      <c r="O292" t="s">
        <v>4197</v>
      </c>
      <c r="P292" t="s">
        <v>4198</v>
      </c>
    </row>
    <row r="293" spans="2:16">
      <c r="B293" s="270" t="s">
        <v>502</v>
      </c>
      <c r="C293" s="297">
        <v>292</v>
      </c>
      <c r="D293" s="270" t="s">
        <v>799</v>
      </c>
      <c r="E293" s="268" t="s">
        <v>1316</v>
      </c>
      <c r="F293" s="268" t="s">
        <v>2415</v>
      </c>
      <c r="G293" s="352" t="s">
        <v>626</v>
      </c>
      <c r="H293" t="str">
        <f>VLOOKUP($G293,県名!$B$1:$C$49,2,FALSE)</f>
        <v>岐  阜</v>
      </c>
      <c r="I293" t="str">
        <f>VLOOKUP(B293,学校名!$D$8:$F$64,3,FALSE)</f>
        <v>岐阜大</v>
      </c>
      <c r="J293" t="str">
        <f t="shared" si="8"/>
        <v>男</v>
      </c>
      <c r="K293" t="s">
        <v>3538</v>
      </c>
      <c r="L293" t="s">
        <v>3438</v>
      </c>
      <c r="M293" t="str">
        <f t="shared" si="9"/>
        <v>UEDA Yoshiki</v>
      </c>
      <c r="O293" t="s">
        <v>4197</v>
      </c>
      <c r="P293" t="s">
        <v>4198</v>
      </c>
    </row>
    <row r="294" spans="2:16">
      <c r="B294" s="270" t="s">
        <v>502</v>
      </c>
      <c r="C294" s="297">
        <v>293</v>
      </c>
      <c r="D294" s="270" t="s">
        <v>793</v>
      </c>
      <c r="E294" s="268" t="s">
        <v>1310</v>
      </c>
      <c r="F294" s="268" t="s">
        <v>2415</v>
      </c>
      <c r="G294" s="352" t="s">
        <v>626</v>
      </c>
      <c r="H294" t="str">
        <f>VLOOKUP($G294,県名!$B$1:$C$49,2,FALSE)</f>
        <v>岐  阜</v>
      </c>
      <c r="I294" t="str">
        <f>VLOOKUP(B294,学校名!$D$8:$F$64,3,FALSE)</f>
        <v>岐阜大</v>
      </c>
      <c r="J294" t="str">
        <f t="shared" si="8"/>
        <v>男</v>
      </c>
      <c r="K294" t="s">
        <v>3446</v>
      </c>
      <c r="L294" t="s">
        <v>3274</v>
      </c>
      <c r="M294" t="str">
        <f t="shared" si="9"/>
        <v>HASHIMOTO Yusuke</v>
      </c>
      <c r="O294" t="s">
        <v>4197</v>
      </c>
      <c r="P294" t="s">
        <v>4198</v>
      </c>
    </row>
    <row r="295" spans="2:16">
      <c r="B295" s="270" t="s">
        <v>502</v>
      </c>
      <c r="C295" s="297">
        <v>294</v>
      </c>
      <c r="D295" s="270" t="s">
        <v>798</v>
      </c>
      <c r="E295" s="268" t="s">
        <v>1315</v>
      </c>
      <c r="F295" s="268" t="s">
        <v>2415</v>
      </c>
      <c r="G295" s="352" t="s">
        <v>626</v>
      </c>
      <c r="H295" t="str">
        <f>VLOOKUP($G295,県名!$B$1:$C$49,2,FALSE)</f>
        <v>岐  阜</v>
      </c>
      <c r="I295" t="str">
        <f>VLOOKUP(B295,学校名!$D$8:$F$64,3,FALSE)</f>
        <v>岐阜大</v>
      </c>
      <c r="J295" t="str">
        <f t="shared" si="8"/>
        <v>男</v>
      </c>
      <c r="K295" t="s">
        <v>3643</v>
      </c>
      <c r="L295" t="s">
        <v>3644</v>
      </c>
      <c r="M295" t="str">
        <f t="shared" si="9"/>
        <v>FUKAMATSU Yoshinori</v>
      </c>
      <c r="O295" t="s">
        <v>4197</v>
      </c>
      <c r="P295" t="s">
        <v>4198</v>
      </c>
    </row>
    <row r="296" spans="2:16">
      <c r="B296" s="270" t="s">
        <v>502</v>
      </c>
      <c r="C296" s="297">
        <v>295</v>
      </c>
      <c r="D296" s="270" t="s">
        <v>795</v>
      </c>
      <c r="E296" s="268" t="s">
        <v>1312</v>
      </c>
      <c r="F296" s="268" t="s">
        <v>2415</v>
      </c>
      <c r="G296" s="352" t="s">
        <v>626</v>
      </c>
      <c r="H296" t="str">
        <f>VLOOKUP($G296,県名!$B$1:$C$49,2,FALSE)</f>
        <v>岐  阜</v>
      </c>
      <c r="I296" t="str">
        <f>VLOOKUP(B296,学校名!$D$8:$F$64,3,FALSE)</f>
        <v>岐阜大</v>
      </c>
      <c r="J296" t="str">
        <f t="shared" si="8"/>
        <v>男</v>
      </c>
      <c r="K296" t="s">
        <v>3596</v>
      </c>
      <c r="L296" t="s">
        <v>3645</v>
      </c>
      <c r="M296" t="str">
        <f t="shared" si="9"/>
        <v>ASANO Tomonari</v>
      </c>
      <c r="O296" t="s">
        <v>4197</v>
      </c>
      <c r="P296" t="s">
        <v>4198</v>
      </c>
    </row>
    <row r="297" spans="2:16">
      <c r="B297" s="270" t="s">
        <v>502</v>
      </c>
      <c r="C297" s="297">
        <v>296</v>
      </c>
      <c r="D297" s="270" t="s">
        <v>2458</v>
      </c>
      <c r="E297" s="268" t="s">
        <v>2532</v>
      </c>
      <c r="F297" s="268" t="s">
        <v>2412</v>
      </c>
      <c r="G297" s="352" t="s">
        <v>626</v>
      </c>
      <c r="H297" t="str">
        <f>VLOOKUP($G297,県名!$B$1:$C$49,2,FALSE)</f>
        <v>岐  阜</v>
      </c>
      <c r="I297" t="str">
        <f>VLOOKUP(B297,学校名!$D$8:$F$64,3,FALSE)</f>
        <v>岐阜大</v>
      </c>
      <c r="J297" t="str">
        <f t="shared" si="8"/>
        <v>男</v>
      </c>
      <c r="K297" t="s">
        <v>3349</v>
      </c>
      <c r="L297" t="s">
        <v>3646</v>
      </c>
      <c r="M297" t="str">
        <f t="shared" si="9"/>
        <v>MATSUOKA Manabu</v>
      </c>
      <c r="O297" t="s">
        <v>4197</v>
      </c>
      <c r="P297" t="s">
        <v>4198</v>
      </c>
    </row>
    <row r="298" spans="2:16">
      <c r="B298" s="270" t="s">
        <v>502</v>
      </c>
      <c r="C298" s="297">
        <v>297</v>
      </c>
      <c r="D298" s="270" t="s">
        <v>2660</v>
      </c>
      <c r="E298" s="268" t="s">
        <v>2707</v>
      </c>
      <c r="F298" s="268" t="s">
        <v>2412</v>
      </c>
      <c r="G298" s="352" t="s">
        <v>626</v>
      </c>
      <c r="H298" t="str">
        <f>VLOOKUP($G298,県名!$B$1:$C$49,2,FALSE)</f>
        <v>岐  阜</v>
      </c>
      <c r="I298" t="str">
        <f>VLOOKUP(B298,学校名!$D$8:$F$64,3,FALSE)</f>
        <v>岐阜大</v>
      </c>
      <c r="J298" t="str">
        <f t="shared" si="8"/>
        <v>男</v>
      </c>
      <c r="K298" t="s">
        <v>3647</v>
      </c>
      <c r="L298" t="s">
        <v>3412</v>
      </c>
      <c r="M298" t="str">
        <f t="shared" si="9"/>
        <v>DETO Tomohiro</v>
      </c>
      <c r="O298" t="s">
        <v>4197</v>
      </c>
      <c r="P298" t="s">
        <v>4198</v>
      </c>
    </row>
    <row r="299" spans="2:16">
      <c r="B299" s="270" t="s">
        <v>502</v>
      </c>
      <c r="C299" s="297">
        <v>298</v>
      </c>
      <c r="D299" s="270" t="s">
        <v>2456</v>
      </c>
      <c r="E299" s="268" t="s">
        <v>2530</v>
      </c>
      <c r="F299" s="268" t="s">
        <v>2412</v>
      </c>
      <c r="G299" s="352" t="s">
        <v>626</v>
      </c>
      <c r="H299" t="str">
        <f>VLOOKUP($G299,県名!$B$1:$C$49,2,FALSE)</f>
        <v>岐  阜</v>
      </c>
      <c r="I299" t="str">
        <f>VLOOKUP(B299,学校名!$D$8:$F$64,3,FALSE)</f>
        <v>岐阜大</v>
      </c>
      <c r="J299" t="str">
        <f t="shared" si="8"/>
        <v>男</v>
      </c>
      <c r="K299" t="s">
        <v>3648</v>
      </c>
      <c r="L299" t="s">
        <v>3278</v>
      </c>
      <c r="M299" t="str">
        <f t="shared" si="9"/>
        <v>OHMURA Shin</v>
      </c>
      <c r="O299" t="s">
        <v>4197</v>
      </c>
      <c r="P299" t="s">
        <v>4198</v>
      </c>
    </row>
    <row r="300" spans="2:16">
      <c r="B300" s="270" t="s">
        <v>502</v>
      </c>
      <c r="C300" s="297">
        <v>299</v>
      </c>
      <c r="D300" s="270" t="s">
        <v>3021</v>
      </c>
      <c r="E300" s="268" t="s">
        <v>2701</v>
      </c>
      <c r="F300" s="268" t="s">
        <v>2412</v>
      </c>
      <c r="G300" s="352" t="s">
        <v>626</v>
      </c>
      <c r="H300" t="str">
        <f>VLOOKUP($G300,県名!$B$1:$C$49,2,FALSE)</f>
        <v>岐  阜</v>
      </c>
      <c r="I300" t="str">
        <f>VLOOKUP(B300,学校名!$D$8:$F$64,3,FALSE)</f>
        <v>岐阜大</v>
      </c>
      <c r="J300" t="str">
        <f t="shared" si="8"/>
        <v>男</v>
      </c>
      <c r="K300" t="s">
        <v>3649</v>
      </c>
      <c r="L300" t="s">
        <v>3650</v>
      </c>
      <c r="M300" t="str">
        <f t="shared" si="9"/>
        <v>ISHIHAMA Toru</v>
      </c>
      <c r="O300" t="s">
        <v>4197</v>
      </c>
      <c r="P300" t="s">
        <v>4198</v>
      </c>
    </row>
    <row r="301" spans="2:16">
      <c r="B301" s="270" t="s">
        <v>502</v>
      </c>
      <c r="C301" s="297">
        <v>300</v>
      </c>
      <c r="D301" s="270" t="s">
        <v>2658</v>
      </c>
      <c r="E301" s="268" t="s">
        <v>2705</v>
      </c>
      <c r="F301" s="268" t="s">
        <v>2412</v>
      </c>
      <c r="G301" s="352" t="s">
        <v>626</v>
      </c>
      <c r="H301" t="str">
        <f>VLOOKUP($G301,県名!$B$1:$C$49,2,FALSE)</f>
        <v>岐  阜</v>
      </c>
      <c r="I301" t="str">
        <f>VLOOKUP(B301,学校名!$D$8:$F$64,3,FALSE)</f>
        <v>岐阜大</v>
      </c>
      <c r="J301" t="str">
        <f t="shared" si="8"/>
        <v>男</v>
      </c>
      <c r="K301" t="s">
        <v>3289</v>
      </c>
      <c r="L301" t="s">
        <v>3651</v>
      </c>
      <c r="M301" t="str">
        <f t="shared" si="9"/>
        <v>KOBAYASHI Fumito</v>
      </c>
      <c r="O301" t="s">
        <v>4197</v>
      </c>
      <c r="P301" t="s">
        <v>4198</v>
      </c>
    </row>
    <row r="302" spans="2:16">
      <c r="B302" s="270" t="s">
        <v>502</v>
      </c>
      <c r="C302" s="297">
        <v>301</v>
      </c>
      <c r="D302" s="270" t="s">
        <v>2655</v>
      </c>
      <c r="E302" s="268" t="s">
        <v>2702</v>
      </c>
      <c r="F302" s="268" t="s">
        <v>2412</v>
      </c>
      <c r="G302" s="352" t="s">
        <v>626</v>
      </c>
      <c r="H302" t="str">
        <f>VLOOKUP($G302,県名!$B$1:$C$49,2,FALSE)</f>
        <v>岐  阜</v>
      </c>
      <c r="I302" t="str">
        <f>VLOOKUP(B302,学校名!$D$8:$F$64,3,FALSE)</f>
        <v>岐阜大</v>
      </c>
      <c r="J302" t="str">
        <f t="shared" si="8"/>
        <v>男</v>
      </c>
      <c r="K302" t="s">
        <v>3652</v>
      </c>
      <c r="L302" t="s">
        <v>3653</v>
      </c>
      <c r="M302" t="str">
        <f t="shared" si="9"/>
        <v>OSAMURA Keigo</v>
      </c>
      <c r="O302" t="s">
        <v>4197</v>
      </c>
      <c r="P302" t="s">
        <v>4198</v>
      </c>
    </row>
    <row r="303" spans="2:16">
      <c r="B303" s="270" t="s">
        <v>502</v>
      </c>
      <c r="C303" s="297">
        <v>302</v>
      </c>
      <c r="D303" s="270" t="s">
        <v>2659</v>
      </c>
      <c r="E303" s="268" t="s">
        <v>2706</v>
      </c>
      <c r="F303" s="268" t="s">
        <v>2412</v>
      </c>
      <c r="G303" s="352" t="s">
        <v>626</v>
      </c>
      <c r="H303" t="str">
        <f>VLOOKUP($G303,県名!$B$1:$C$49,2,FALSE)</f>
        <v>岐  阜</v>
      </c>
      <c r="I303" t="str">
        <f>VLOOKUP(B303,学校名!$D$8:$F$64,3,FALSE)</f>
        <v>岐阜大</v>
      </c>
      <c r="J303" t="str">
        <f t="shared" si="8"/>
        <v>男</v>
      </c>
      <c r="K303" t="s">
        <v>3654</v>
      </c>
      <c r="L303" t="s">
        <v>3234</v>
      </c>
      <c r="M303" t="str">
        <f t="shared" si="9"/>
        <v>TAJIMI Naoki</v>
      </c>
      <c r="O303" t="s">
        <v>4197</v>
      </c>
      <c r="P303" t="s">
        <v>4198</v>
      </c>
    </row>
    <row r="304" spans="2:16">
      <c r="B304" s="270" t="s">
        <v>502</v>
      </c>
      <c r="C304" s="297">
        <v>303</v>
      </c>
      <c r="D304" s="270" t="s">
        <v>2457</v>
      </c>
      <c r="E304" s="268" t="s">
        <v>2531</v>
      </c>
      <c r="F304" s="268" t="s">
        <v>2412</v>
      </c>
      <c r="G304" s="352" t="s">
        <v>626</v>
      </c>
      <c r="H304" t="str">
        <f>VLOOKUP($G304,県名!$B$1:$C$49,2,FALSE)</f>
        <v>岐  阜</v>
      </c>
      <c r="I304" t="str">
        <f>VLOOKUP(B304,学校名!$D$8:$F$64,3,FALSE)</f>
        <v>岐阜大</v>
      </c>
      <c r="J304" t="str">
        <f t="shared" si="8"/>
        <v>男</v>
      </c>
      <c r="K304" t="s">
        <v>3229</v>
      </c>
      <c r="L304" t="s">
        <v>3478</v>
      </c>
      <c r="M304" t="str">
        <f t="shared" si="9"/>
        <v>NAKAMURA Syunsuke</v>
      </c>
      <c r="O304" t="s">
        <v>4197</v>
      </c>
      <c r="P304" t="s">
        <v>4198</v>
      </c>
    </row>
    <row r="305" spans="2:16">
      <c r="B305" s="270" t="s">
        <v>502</v>
      </c>
      <c r="C305" s="297">
        <v>304</v>
      </c>
      <c r="D305" s="270" t="s">
        <v>2657</v>
      </c>
      <c r="E305" s="268" t="s">
        <v>2704</v>
      </c>
      <c r="F305" s="268" t="s">
        <v>2412</v>
      </c>
      <c r="G305" s="352" t="s">
        <v>626</v>
      </c>
      <c r="H305" t="str">
        <f>VLOOKUP($G305,県名!$B$1:$C$49,2,FALSE)</f>
        <v>岐  阜</v>
      </c>
      <c r="I305" t="str">
        <f>VLOOKUP(B305,学校名!$D$8:$F$64,3,FALSE)</f>
        <v>岐阜大</v>
      </c>
      <c r="J305" t="str">
        <f t="shared" si="8"/>
        <v>男</v>
      </c>
      <c r="K305" t="s">
        <v>3655</v>
      </c>
      <c r="L305" t="s">
        <v>3656</v>
      </c>
      <c r="M305" t="str">
        <f t="shared" si="9"/>
        <v>KUROKAWA Shogo</v>
      </c>
      <c r="O305" t="s">
        <v>4197</v>
      </c>
      <c r="P305" t="s">
        <v>4198</v>
      </c>
    </row>
    <row r="306" spans="2:16">
      <c r="B306" s="270" t="s">
        <v>502</v>
      </c>
      <c r="C306" s="297">
        <v>305</v>
      </c>
      <c r="D306" s="270" t="s">
        <v>2656</v>
      </c>
      <c r="E306" s="268" t="s">
        <v>2703</v>
      </c>
      <c r="F306" s="268" t="s">
        <v>2412</v>
      </c>
      <c r="G306" s="352" t="s">
        <v>626</v>
      </c>
      <c r="H306" t="str">
        <f>VLOOKUP($G306,県名!$B$1:$C$49,2,FALSE)</f>
        <v>岐  阜</v>
      </c>
      <c r="I306" t="str">
        <f>VLOOKUP(B306,学校名!$D$8:$F$64,3,FALSE)</f>
        <v>岐阜大</v>
      </c>
      <c r="J306" t="str">
        <f t="shared" si="8"/>
        <v>男</v>
      </c>
      <c r="K306" t="s">
        <v>3657</v>
      </c>
      <c r="L306" t="s">
        <v>3658</v>
      </c>
      <c r="M306" t="str">
        <f t="shared" si="9"/>
        <v>KAGEYAMA Yu</v>
      </c>
      <c r="O306" t="s">
        <v>4197</v>
      </c>
      <c r="P306" t="s">
        <v>4198</v>
      </c>
    </row>
    <row r="307" spans="2:16">
      <c r="B307" s="270" t="s">
        <v>502</v>
      </c>
      <c r="C307" s="297">
        <v>306</v>
      </c>
      <c r="D307" s="270" t="s">
        <v>2344</v>
      </c>
      <c r="E307" s="268" t="s">
        <v>2380</v>
      </c>
      <c r="F307" s="268" t="s">
        <v>2411</v>
      </c>
      <c r="G307" s="352" t="s">
        <v>626</v>
      </c>
      <c r="H307" t="str">
        <f>VLOOKUP($G307,県名!$B$1:$C$49,2,FALSE)</f>
        <v>岐  阜</v>
      </c>
      <c r="I307" t="str">
        <f>VLOOKUP(B307,学校名!$D$8:$F$64,3,FALSE)</f>
        <v>岐阜大</v>
      </c>
      <c r="J307" t="str">
        <f t="shared" si="8"/>
        <v>男</v>
      </c>
      <c r="K307" t="s">
        <v>3659</v>
      </c>
      <c r="L307" t="s">
        <v>3660</v>
      </c>
      <c r="M307" t="str">
        <f t="shared" si="9"/>
        <v>SYU Saki</v>
      </c>
      <c r="O307" t="s">
        <v>4197</v>
      </c>
      <c r="P307" t="s">
        <v>4198</v>
      </c>
    </row>
    <row r="308" spans="2:16">
      <c r="B308" s="270" t="s">
        <v>502</v>
      </c>
      <c r="C308" s="297">
        <v>307</v>
      </c>
      <c r="D308" s="270" t="s">
        <v>2345</v>
      </c>
      <c r="E308" s="268" t="s">
        <v>2381</v>
      </c>
      <c r="F308" s="268" t="s">
        <v>2411</v>
      </c>
      <c r="G308" s="352" t="s">
        <v>626</v>
      </c>
      <c r="H308" t="str">
        <f>VLOOKUP($G308,県名!$B$1:$C$49,2,FALSE)</f>
        <v>岐  阜</v>
      </c>
      <c r="I308" t="str">
        <f>VLOOKUP(B308,学校名!$D$8:$F$64,3,FALSE)</f>
        <v>岐阜大</v>
      </c>
      <c r="J308" t="str">
        <f t="shared" si="8"/>
        <v>男</v>
      </c>
      <c r="K308" t="s">
        <v>3661</v>
      </c>
      <c r="L308" t="s">
        <v>3662</v>
      </c>
      <c r="M308" t="str">
        <f t="shared" si="9"/>
        <v>HANAKI Tatsuki</v>
      </c>
      <c r="O308" t="s">
        <v>4197</v>
      </c>
      <c r="P308" t="s">
        <v>4198</v>
      </c>
    </row>
    <row r="309" spans="2:16">
      <c r="B309" s="270" t="s">
        <v>502</v>
      </c>
      <c r="C309" s="297">
        <v>308</v>
      </c>
      <c r="D309" s="270" t="s">
        <v>2346</v>
      </c>
      <c r="E309" s="268" t="s">
        <v>2382</v>
      </c>
      <c r="F309" s="268" t="s">
        <v>2414</v>
      </c>
      <c r="G309" s="352" t="s">
        <v>626</v>
      </c>
      <c r="H309" t="str">
        <f>VLOOKUP($G309,県名!$B$1:$C$49,2,FALSE)</f>
        <v>岐  阜</v>
      </c>
      <c r="I309" t="str">
        <f>VLOOKUP(B309,学校名!$D$8:$F$64,3,FALSE)</f>
        <v>岐阜大</v>
      </c>
      <c r="J309" t="str">
        <f t="shared" si="8"/>
        <v>男</v>
      </c>
      <c r="K309" t="s">
        <v>3663</v>
      </c>
      <c r="L309" t="s">
        <v>3664</v>
      </c>
      <c r="M309" t="str">
        <f t="shared" si="9"/>
        <v>KOMIYA Kentaro</v>
      </c>
      <c r="O309" t="s">
        <v>4197</v>
      </c>
      <c r="P309" t="s">
        <v>4198</v>
      </c>
    </row>
    <row r="310" spans="2:16">
      <c r="B310" s="270" t="s">
        <v>502</v>
      </c>
      <c r="C310" s="297">
        <v>309</v>
      </c>
      <c r="D310" s="270" t="s">
        <v>2347</v>
      </c>
      <c r="E310" s="268" t="s">
        <v>2383</v>
      </c>
      <c r="F310" s="268" t="s">
        <v>2414</v>
      </c>
      <c r="G310" s="352" t="s">
        <v>626</v>
      </c>
      <c r="H310" t="str">
        <f>VLOOKUP($G310,県名!$B$1:$C$49,2,FALSE)</f>
        <v>岐  阜</v>
      </c>
      <c r="I310" t="str">
        <f>VLOOKUP(B310,学校名!$D$8:$F$64,3,FALSE)</f>
        <v>岐阜大</v>
      </c>
      <c r="J310" t="str">
        <f t="shared" si="8"/>
        <v>男</v>
      </c>
      <c r="K310" t="s">
        <v>3392</v>
      </c>
      <c r="L310" t="s">
        <v>3526</v>
      </c>
      <c r="M310" t="str">
        <f t="shared" si="9"/>
        <v>WATANABE Ayumu</v>
      </c>
      <c r="O310" t="s">
        <v>4197</v>
      </c>
      <c r="P310" t="s">
        <v>4198</v>
      </c>
    </row>
    <row r="311" spans="2:16">
      <c r="B311" s="270" t="s">
        <v>502</v>
      </c>
      <c r="C311" s="297">
        <v>310</v>
      </c>
      <c r="D311" s="270" t="s">
        <v>3022</v>
      </c>
      <c r="E311" s="268" t="s">
        <v>3153</v>
      </c>
      <c r="F311" s="268" t="s">
        <v>2415</v>
      </c>
      <c r="G311" s="352" t="s">
        <v>626</v>
      </c>
      <c r="H311" t="str">
        <f>VLOOKUP($G311,県名!$B$1:$C$49,2,FALSE)</f>
        <v>岐  阜</v>
      </c>
      <c r="I311" t="str">
        <f>VLOOKUP(B311,学校名!$D$8:$F$64,3,FALSE)</f>
        <v>岐阜大</v>
      </c>
      <c r="J311" t="str">
        <f t="shared" si="8"/>
        <v>男</v>
      </c>
      <c r="K311" t="s">
        <v>3543</v>
      </c>
      <c r="L311" t="s">
        <v>3665</v>
      </c>
      <c r="M311" t="str">
        <f t="shared" si="9"/>
        <v>OKAZAKI Hiroki</v>
      </c>
      <c r="O311" t="s">
        <v>4197</v>
      </c>
      <c r="P311" t="s">
        <v>4198</v>
      </c>
    </row>
    <row r="312" spans="2:16">
      <c r="B312" s="270" t="s">
        <v>502</v>
      </c>
      <c r="C312" s="297">
        <v>311</v>
      </c>
      <c r="D312" s="270" t="s">
        <v>2348</v>
      </c>
      <c r="E312" s="268" t="s">
        <v>2384</v>
      </c>
      <c r="F312" s="268" t="s">
        <v>2415</v>
      </c>
      <c r="G312" s="352" t="s">
        <v>626</v>
      </c>
      <c r="H312" t="str">
        <f>VLOOKUP($G312,県名!$B$1:$C$49,2,FALSE)</f>
        <v>岐  阜</v>
      </c>
      <c r="I312" t="str">
        <f>VLOOKUP(B312,学校名!$D$8:$F$64,3,FALSE)</f>
        <v>岐阜大</v>
      </c>
      <c r="J312" t="str">
        <f t="shared" si="8"/>
        <v>男</v>
      </c>
      <c r="K312" t="s">
        <v>3666</v>
      </c>
      <c r="L312" t="s">
        <v>3667</v>
      </c>
      <c r="M312" t="str">
        <f t="shared" si="9"/>
        <v>IZUHARA  Kebin</v>
      </c>
      <c r="O312" t="s">
        <v>4197</v>
      </c>
      <c r="P312" t="s">
        <v>4198</v>
      </c>
    </row>
    <row r="313" spans="2:16">
      <c r="B313" s="270" t="s">
        <v>502</v>
      </c>
      <c r="C313" s="297">
        <v>312</v>
      </c>
      <c r="D313" s="270" t="s">
        <v>2349</v>
      </c>
      <c r="E313" s="268" t="s">
        <v>2385</v>
      </c>
      <c r="F313" s="268" t="s">
        <v>2415</v>
      </c>
      <c r="G313" s="352" t="s">
        <v>626</v>
      </c>
      <c r="H313" t="str">
        <f>VLOOKUP($G313,県名!$B$1:$C$49,2,FALSE)</f>
        <v>岐  阜</v>
      </c>
      <c r="I313" t="str">
        <f>VLOOKUP(B313,学校名!$D$8:$F$64,3,FALSE)</f>
        <v>岐阜大</v>
      </c>
      <c r="J313" t="str">
        <f t="shared" si="8"/>
        <v>男</v>
      </c>
      <c r="K313" t="s">
        <v>3398</v>
      </c>
      <c r="L313" t="s">
        <v>3566</v>
      </c>
      <c r="M313" t="str">
        <f t="shared" si="9"/>
        <v>OKANO Takamasa</v>
      </c>
      <c r="O313" t="s">
        <v>4197</v>
      </c>
      <c r="P313" t="s">
        <v>4198</v>
      </c>
    </row>
    <row r="314" spans="2:16">
      <c r="B314" s="270" t="s">
        <v>502</v>
      </c>
      <c r="C314" s="297">
        <v>313</v>
      </c>
      <c r="D314" s="270" t="s">
        <v>2350</v>
      </c>
      <c r="E314" s="268" t="s">
        <v>2386</v>
      </c>
      <c r="F314" s="268" t="s">
        <v>2415</v>
      </c>
      <c r="G314" s="352" t="s">
        <v>626</v>
      </c>
      <c r="H314" t="str">
        <f>VLOOKUP($G314,県名!$B$1:$C$49,2,FALSE)</f>
        <v>岐  阜</v>
      </c>
      <c r="I314" t="str">
        <f>VLOOKUP(B314,学校名!$D$8:$F$64,3,FALSE)</f>
        <v>岐阜大</v>
      </c>
      <c r="J314" t="str">
        <f t="shared" si="8"/>
        <v>男</v>
      </c>
      <c r="K314" t="s">
        <v>3668</v>
      </c>
      <c r="L314" t="s">
        <v>3669</v>
      </c>
      <c r="M314" t="str">
        <f t="shared" si="9"/>
        <v>SOUMIYA Taiki</v>
      </c>
      <c r="O314" t="s">
        <v>4197</v>
      </c>
      <c r="P314" t="s">
        <v>4198</v>
      </c>
    </row>
    <row r="315" spans="2:16">
      <c r="B315" s="270" t="s">
        <v>502</v>
      </c>
      <c r="C315" s="297">
        <v>314</v>
      </c>
      <c r="D315" s="270" t="s">
        <v>2341</v>
      </c>
      <c r="E315" s="268" t="s">
        <v>2377</v>
      </c>
      <c r="F315" s="268" t="s">
        <v>2415</v>
      </c>
      <c r="G315" s="352" t="s">
        <v>626</v>
      </c>
      <c r="H315" t="str">
        <f>VLOOKUP($G315,県名!$B$1:$C$49,2,FALSE)</f>
        <v>岐  阜</v>
      </c>
      <c r="I315" t="str">
        <f>VLOOKUP(B315,学校名!$D$8:$F$64,3,FALSE)</f>
        <v>岐阜大</v>
      </c>
      <c r="J315" t="str">
        <f t="shared" si="8"/>
        <v>男</v>
      </c>
      <c r="K315" t="s">
        <v>3670</v>
      </c>
      <c r="L315" t="s">
        <v>3377</v>
      </c>
      <c r="M315" t="str">
        <f t="shared" si="9"/>
        <v>KASAHARA Daiki</v>
      </c>
      <c r="O315" t="s">
        <v>4197</v>
      </c>
      <c r="P315" t="s">
        <v>4198</v>
      </c>
    </row>
    <row r="316" spans="2:16">
      <c r="B316" s="270" t="s">
        <v>502</v>
      </c>
      <c r="C316" s="297">
        <v>315</v>
      </c>
      <c r="D316" s="270" t="s">
        <v>3023</v>
      </c>
      <c r="E316" s="268" t="s">
        <v>3154</v>
      </c>
      <c r="F316" s="268" t="s">
        <v>2412</v>
      </c>
      <c r="G316" s="352" t="s">
        <v>626</v>
      </c>
      <c r="H316" t="str">
        <f>VLOOKUP($G316,県名!$B$1:$C$49,2,FALSE)</f>
        <v>岐  阜</v>
      </c>
      <c r="I316" t="str">
        <f>VLOOKUP(B316,学校名!$D$8:$F$64,3,FALSE)</f>
        <v>岐阜大</v>
      </c>
      <c r="J316" t="str">
        <f t="shared" si="8"/>
        <v>男</v>
      </c>
      <c r="K316" t="s">
        <v>3596</v>
      </c>
      <c r="L316" t="s">
        <v>3274</v>
      </c>
      <c r="M316" t="str">
        <f t="shared" si="9"/>
        <v>ASANO Yusuke</v>
      </c>
      <c r="O316" t="s">
        <v>4197</v>
      </c>
      <c r="P316" t="s">
        <v>4198</v>
      </c>
    </row>
    <row r="317" spans="2:16">
      <c r="B317" s="270" t="s">
        <v>502</v>
      </c>
      <c r="C317" s="297">
        <v>316</v>
      </c>
      <c r="D317" s="270" t="s">
        <v>3024</v>
      </c>
      <c r="E317" s="268" t="s">
        <v>3155</v>
      </c>
      <c r="F317" s="268" t="s">
        <v>2412</v>
      </c>
      <c r="G317" s="352" t="s">
        <v>626</v>
      </c>
      <c r="H317" t="str">
        <f>VLOOKUP($G317,県名!$B$1:$C$49,2,FALSE)</f>
        <v>岐  阜</v>
      </c>
      <c r="I317" t="str">
        <f>VLOOKUP(B317,学校名!$D$8:$F$64,3,FALSE)</f>
        <v>岐阜大</v>
      </c>
      <c r="J317" t="str">
        <f t="shared" si="8"/>
        <v>男</v>
      </c>
      <c r="K317" t="s">
        <v>3671</v>
      </c>
      <c r="L317" t="s">
        <v>3665</v>
      </c>
      <c r="M317" t="str">
        <f t="shared" si="9"/>
        <v>OOKITA Hiroki</v>
      </c>
      <c r="O317" t="s">
        <v>4197</v>
      </c>
      <c r="P317" t="s">
        <v>4198</v>
      </c>
    </row>
    <row r="318" spans="2:16">
      <c r="B318" s="270" t="s">
        <v>502</v>
      </c>
      <c r="C318" s="297">
        <v>317</v>
      </c>
      <c r="D318" s="270" t="s">
        <v>3025</v>
      </c>
      <c r="E318" s="268" t="s">
        <v>3156</v>
      </c>
      <c r="F318" s="268" t="s">
        <v>2412</v>
      </c>
      <c r="G318" s="352" t="s">
        <v>626</v>
      </c>
      <c r="H318" t="str">
        <f>VLOOKUP($G318,県名!$B$1:$C$49,2,FALSE)</f>
        <v>岐  阜</v>
      </c>
      <c r="I318" t="str">
        <f>VLOOKUP(B318,学校名!$D$8:$F$64,3,FALSE)</f>
        <v>岐阜大</v>
      </c>
      <c r="J318" t="str">
        <f t="shared" si="8"/>
        <v>男</v>
      </c>
      <c r="K318" t="s">
        <v>3672</v>
      </c>
      <c r="L318" t="s">
        <v>3526</v>
      </c>
      <c r="M318" t="str">
        <f t="shared" si="9"/>
        <v>ARAKI Ayumu</v>
      </c>
      <c r="O318" t="s">
        <v>4197</v>
      </c>
      <c r="P318" t="s">
        <v>4198</v>
      </c>
    </row>
    <row r="319" spans="2:16">
      <c r="B319" s="270" t="s">
        <v>502</v>
      </c>
      <c r="C319" s="297">
        <v>318</v>
      </c>
      <c r="D319" s="270" t="s">
        <v>2661</v>
      </c>
      <c r="E319" s="268" t="s">
        <v>2708</v>
      </c>
      <c r="F319" s="268" t="s">
        <v>2412</v>
      </c>
      <c r="G319" s="352" t="s">
        <v>626</v>
      </c>
      <c r="H319" t="str">
        <f>VLOOKUP($G319,県名!$B$1:$C$49,2,FALSE)</f>
        <v>岐  阜</v>
      </c>
      <c r="I319" t="str">
        <f>VLOOKUP(B319,学校名!$D$8:$F$64,3,FALSE)</f>
        <v>岐阜大</v>
      </c>
      <c r="J319" t="str">
        <f t="shared" si="8"/>
        <v>男</v>
      </c>
      <c r="K319" t="s">
        <v>3673</v>
      </c>
      <c r="L319" t="s">
        <v>3674</v>
      </c>
      <c r="M319" t="str">
        <f t="shared" si="9"/>
        <v>TACHIKAWA  Nao</v>
      </c>
      <c r="O319" t="s">
        <v>4197</v>
      </c>
      <c r="P319" t="s">
        <v>4198</v>
      </c>
    </row>
    <row r="320" spans="2:16">
      <c r="B320" s="270" t="s">
        <v>502</v>
      </c>
      <c r="C320" s="297">
        <v>319</v>
      </c>
      <c r="D320" s="270" t="s">
        <v>2785</v>
      </c>
      <c r="E320" s="268" t="s">
        <v>2786</v>
      </c>
      <c r="F320" s="268" t="s">
        <v>2412</v>
      </c>
      <c r="G320" s="352" t="s">
        <v>626</v>
      </c>
      <c r="H320" t="str">
        <f>VLOOKUP($G320,県名!$B$1:$C$49,2,FALSE)</f>
        <v>岐  阜</v>
      </c>
      <c r="I320" t="str">
        <f>VLOOKUP(B320,学校名!$D$8:$F$64,3,FALSE)</f>
        <v>岐阜大</v>
      </c>
      <c r="J320" t="str">
        <f t="shared" si="8"/>
        <v>男</v>
      </c>
      <c r="K320" t="s">
        <v>3675</v>
      </c>
      <c r="L320" t="s">
        <v>3422</v>
      </c>
      <c r="M320" t="str">
        <f t="shared" si="9"/>
        <v>UNO Masato</v>
      </c>
      <c r="O320" t="s">
        <v>4197</v>
      </c>
      <c r="P320" t="s">
        <v>4198</v>
      </c>
    </row>
    <row r="321" spans="2:16">
      <c r="B321" s="270" t="s">
        <v>502</v>
      </c>
      <c r="C321" s="297">
        <v>320</v>
      </c>
      <c r="D321" s="270" t="s">
        <v>3026</v>
      </c>
      <c r="E321" s="268" t="s">
        <v>3157</v>
      </c>
      <c r="F321" s="268" t="s">
        <v>2412</v>
      </c>
      <c r="G321" s="352" t="s">
        <v>626</v>
      </c>
      <c r="H321" t="str">
        <f>VLOOKUP($G321,県名!$B$1:$C$49,2,FALSE)</f>
        <v>岐  阜</v>
      </c>
      <c r="I321" t="str">
        <f>VLOOKUP(B321,学校名!$D$8:$F$64,3,FALSE)</f>
        <v>岐阜大</v>
      </c>
      <c r="J321" t="str">
        <f t="shared" si="8"/>
        <v>男</v>
      </c>
      <c r="K321" t="s">
        <v>3676</v>
      </c>
      <c r="L321" t="s">
        <v>3677</v>
      </c>
      <c r="M321" t="str">
        <f t="shared" si="9"/>
        <v>ISHIBASHI Arata</v>
      </c>
      <c r="O321" t="s">
        <v>4197</v>
      </c>
      <c r="P321" t="s">
        <v>4198</v>
      </c>
    </row>
    <row r="322" spans="2:16">
      <c r="B322" s="270" t="s">
        <v>502</v>
      </c>
      <c r="C322" s="297">
        <v>321</v>
      </c>
      <c r="D322" s="270" t="s">
        <v>3027</v>
      </c>
      <c r="E322" s="268" t="s">
        <v>3158</v>
      </c>
      <c r="F322" s="268" t="s">
        <v>2412</v>
      </c>
      <c r="G322" s="352" t="s">
        <v>626</v>
      </c>
      <c r="H322" t="str">
        <f>VLOOKUP($G322,県名!$B$1:$C$49,2,FALSE)</f>
        <v>岐  阜</v>
      </c>
      <c r="I322" t="str">
        <f>VLOOKUP(B322,学校名!$D$8:$F$64,3,FALSE)</f>
        <v>岐阜大</v>
      </c>
      <c r="J322" t="str">
        <f t="shared" si="8"/>
        <v>男</v>
      </c>
      <c r="K322" t="s">
        <v>3678</v>
      </c>
      <c r="L322" t="s">
        <v>3679</v>
      </c>
      <c r="M322" t="str">
        <f t="shared" si="9"/>
        <v>OKINO Syusaku</v>
      </c>
      <c r="O322" t="s">
        <v>4197</v>
      </c>
      <c r="P322" t="s">
        <v>4198</v>
      </c>
    </row>
    <row r="323" spans="2:16">
      <c r="B323" s="270" t="s">
        <v>505</v>
      </c>
      <c r="C323" s="297">
        <v>322</v>
      </c>
      <c r="D323" s="270" t="s">
        <v>2353</v>
      </c>
      <c r="E323" s="268" t="s">
        <v>2389</v>
      </c>
      <c r="F323" s="268" t="s">
        <v>2415</v>
      </c>
      <c r="G323" s="352" t="s">
        <v>626</v>
      </c>
      <c r="H323" t="str">
        <f>VLOOKUP($G323,県名!$B$1:$C$49,2,FALSE)</f>
        <v>岐  阜</v>
      </c>
      <c r="I323" t="str">
        <f>VLOOKUP(B323,学校名!$D$8:$F$64,3,FALSE)</f>
        <v>岐阜薬科大</v>
      </c>
      <c r="J323" t="str">
        <f t="shared" ref="J323:J386" si="10">IF(VALUE(C323)&lt;2001,"男","女")</f>
        <v>男</v>
      </c>
      <c r="K323" t="s">
        <v>3680</v>
      </c>
      <c r="L323" t="s">
        <v>3560</v>
      </c>
      <c r="M323" t="str">
        <f t="shared" ref="M323:M386" si="11">K323&amp;" "&amp;L323</f>
        <v>KAWANO Shinya</v>
      </c>
      <c r="O323" t="s">
        <v>4197</v>
      </c>
      <c r="P323" t="s">
        <v>4198</v>
      </c>
    </row>
    <row r="324" spans="2:16">
      <c r="B324" s="270" t="s">
        <v>505</v>
      </c>
      <c r="C324" s="297">
        <v>323</v>
      </c>
      <c r="D324" s="270" t="s">
        <v>2351</v>
      </c>
      <c r="E324" s="268" t="s">
        <v>2387</v>
      </c>
      <c r="F324" s="268" t="s">
        <v>2415</v>
      </c>
      <c r="G324" s="352" t="s">
        <v>626</v>
      </c>
      <c r="H324" t="str">
        <f>VLOOKUP($G324,県名!$B$1:$C$49,2,FALSE)</f>
        <v>岐  阜</v>
      </c>
      <c r="I324" t="str">
        <f>VLOOKUP(B324,学校名!$D$8:$F$64,3,FALSE)</f>
        <v>岐阜薬科大</v>
      </c>
      <c r="J324" t="str">
        <f t="shared" si="10"/>
        <v>男</v>
      </c>
      <c r="K324" t="s">
        <v>3681</v>
      </c>
      <c r="L324" t="s">
        <v>3332</v>
      </c>
      <c r="M324" t="str">
        <f t="shared" si="11"/>
        <v>YASUDA Hiroto</v>
      </c>
      <c r="O324" t="s">
        <v>4197</v>
      </c>
      <c r="P324" t="s">
        <v>4198</v>
      </c>
    </row>
    <row r="325" spans="2:16">
      <c r="B325" s="270" t="s">
        <v>505</v>
      </c>
      <c r="C325" s="297">
        <v>324</v>
      </c>
      <c r="D325" s="270" t="s">
        <v>2352</v>
      </c>
      <c r="E325" s="268" t="s">
        <v>2388</v>
      </c>
      <c r="F325" s="268" t="s">
        <v>2415</v>
      </c>
      <c r="G325" s="352" t="s">
        <v>626</v>
      </c>
      <c r="H325" t="str">
        <f>VLOOKUP($G325,県名!$B$1:$C$49,2,FALSE)</f>
        <v>岐  阜</v>
      </c>
      <c r="I325" t="str">
        <f>VLOOKUP(B325,学校名!$D$8:$F$64,3,FALSE)</f>
        <v>岐阜薬科大</v>
      </c>
      <c r="J325" t="str">
        <f t="shared" si="10"/>
        <v>男</v>
      </c>
      <c r="K325" t="s">
        <v>3249</v>
      </c>
      <c r="L325" t="s">
        <v>3351</v>
      </c>
      <c r="M325" t="str">
        <f t="shared" si="11"/>
        <v>YAMADA Yutaro</v>
      </c>
      <c r="O325" t="s">
        <v>4197</v>
      </c>
      <c r="P325" t="s">
        <v>4198</v>
      </c>
    </row>
    <row r="326" spans="2:16">
      <c r="B326" s="270" t="s">
        <v>505</v>
      </c>
      <c r="C326" s="297">
        <v>325</v>
      </c>
      <c r="D326" s="270" t="s">
        <v>3028</v>
      </c>
      <c r="E326" s="268" t="s">
        <v>3159</v>
      </c>
      <c r="F326" s="268" t="s">
        <v>2412</v>
      </c>
      <c r="G326" s="352" t="s">
        <v>626</v>
      </c>
      <c r="H326" t="str">
        <f>VLOOKUP($G326,県名!$B$1:$C$49,2,FALSE)</f>
        <v>岐  阜</v>
      </c>
      <c r="I326" t="str">
        <f>VLOOKUP(B326,学校名!$D$8:$F$64,3,FALSE)</f>
        <v>岐阜薬科大</v>
      </c>
      <c r="J326" t="str">
        <f t="shared" si="10"/>
        <v>男</v>
      </c>
      <c r="K326" t="s">
        <v>3682</v>
      </c>
      <c r="L326" t="s">
        <v>3683</v>
      </c>
      <c r="M326" t="str">
        <f t="shared" si="11"/>
        <v>OWAKI Fumihiro</v>
      </c>
      <c r="O326" t="s">
        <v>4197</v>
      </c>
      <c r="P326" t="s">
        <v>4198</v>
      </c>
    </row>
    <row r="327" spans="2:16">
      <c r="B327" s="270" t="s">
        <v>505</v>
      </c>
      <c r="C327" s="297">
        <v>326</v>
      </c>
      <c r="D327" s="270" t="s">
        <v>3029</v>
      </c>
      <c r="E327" s="268" t="s">
        <v>3160</v>
      </c>
      <c r="F327" s="268" t="s">
        <v>2412</v>
      </c>
      <c r="G327" s="352" t="s">
        <v>626</v>
      </c>
      <c r="H327" t="str">
        <f>VLOOKUP($G327,県名!$B$1:$C$49,2,FALSE)</f>
        <v>岐  阜</v>
      </c>
      <c r="I327" t="str">
        <f>VLOOKUP(B327,学校名!$D$8:$F$64,3,FALSE)</f>
        <v>岐阜薬科大</v>
      </c>
      <c r="J327" t="str">
        <f t="shared" si="10"/>
        <v>男</v>
      </c>
      <c r="K327" t="s">
        <v>3684</v>
      </c>
      <c r="L327" t="s">
        <v>3685</v>
      </c>
      <c r="M327" t="str">
        <f t="shared" si="11"/>
        <v>TSUTSUI Ryoichi</v>
      </c>
      <c r="O327" t="s">
        <v>4197</v>
      </c>
      <c r="P327" t="s">
        <v>4198</v>
      </c>
    </row>
    <row r="328" spans="2:16">
      <c r="B328" s="270" t="s">
        <v>505</v>
      </c>
      <c r="C328" s="297">
        <v>327</v>
      </c>
      <c r="D328" s="270" t="s">
        <v>3030</v>
      </c>
      <c r="E328" s="268" t="s">
        <v>3161</v>
      </c>
      <c r="F328" s="268" t="s">
        <v>2412</v>
      </c>
      <c r="G328" s="352" t="s">
        <v>626</v>
      </c>
      <c r="H328" t="str">
        <f>VLOOKUP($G328,県名!$B$1:$C$49,2,FALSE)</f>
        <v>岐  阜</v>
      </c>
      <c r="I328" t="str">
        <f>VLOOKUP(B328,学校名!$D$8:$F$64,3,FALSE)</f>
        <v>岐阜薬科大</v>
      </c>
      <c r="J328" t="str">
        <f t="shared" si="10"/>
        <v>男</v>
      </c>
      <c r="K328" t="s">
        <v>3686</v>
      </c>
      <c r="L328" t="s">
        <v>3255</v>
      </c>
      <c r="M328" t="str">
        <f t="shared" si="11"/>
        <v>MORI Yuta</v>
      </c>
      <c r="O328" t="s">
        <v>4197</v>
      </c>
      <c r="P328" t="s">
        <v>4198</v>
      </c>
    </row>
    <row r="329" spans="2:16">
      <c r="B329" s="270" t="s">
        <v>505</v>
      </c>
      <c r="C329" s="297">
        <v>328</v>
      </c>
      <c r="D329" s="270" t="s">
        <v>3031</v>
      </c>
      <c r="E329" s="268" t="s">
        <v>3162</v>
      </c>
      <c r="F329" s="268" t="s">
        <v>2412</v>
      </c>
      <c r="G329" s="352" t="s">
        <v>626</v>
      </c>
      <c r="H329" t="str">
        <f>VLOOKUP($G329,県名!$B$1:$C$49,2,FALSE)</f>
        <v>岐  阜</v>
      </c>
      <c r="I329" t="str">
        <f>VLOOKUP(B329,学校名!$D$8:$F$64,3,FALSE)</f>
        <v>岐阜薬科大</v>
      </c>
      <c r="J329" t="str">
        <f t="shared" si="10"/>
        <v>男</v>
      </c>
      <c r="K329" t="s">
        <v>3369</v>
      </c>
      <c r="L329" t="s">
        <v>3338</v>
      </c>
      <c r="M329" t="str">
        <f t="shared" si="11"/>
        <v>YAMANAKA Tomoki</v>
      </c>
      <c r="O329" t="s">
        <v>4197</v>
      </c>
      <c r="P329" t="s">
        <v>4198</v>
      </c>
    </row>
    <row r="330" spans="2:16">
      <c r="B330" s="270" t="s">
        <v>505</v>
      </c>
      <c r="C330" s="297">
        <v>329</v>
      </c>
      <c r="D330" s="270" t="s">
        <v>3032</v>
      </c>
      <c r="E330" s="268" t="s">
        <v>3163</v>
      </c>
      <c r="F330" s="268" t="s">
        <v>2411</v>
      </c>
      <c r="G330" s="352" t="s">
        <v>626</v>
      </c>
      <c r="H330" t="str">
        <f>VLOOKUP($G330,県名!$B$1:$C$49,2,FALSE)</f>
        <v>岐  阜</v>
      </c>
      <c r="I330" t="str">
        <f>VLOOKUP(B330,学校名!$D$8:$F$64,3,FALSE)</f>
        <v>岐阜薬科大</v>
      </c>
      <c r="J330" t="str">
        <f t="shared" si="10"/>
        <v>男</v>
      </c>
      <c r="K330" t="s">
        <v>3686</v>
      </c>
      <c r="L330" t="s">
        <v>3347</v>
      </c>
      <c r="M330" t="str">
        <f t="shared" si="11"/>
        <v>MORI Shota</v>
      </c>
      <c r="O330" t="s">
        <v>4197</v>
      </c>
      <c r="P330" t="s">
        <v>4198</v>
      </c>
    </row>
    <row r="331" spans="2:16">
      <c r="B331" s="270" t="s">
        <v>507</v>
      </c>
      <c r="C331" s="297">
        <v>330</v>
      </c>
      <c r="D331" s="270" t="s">
        <v>805</v>
      </c>
      <c r="E331" s="268" t="s">
        <v>1323</v>
      </c>
      <c r="F331" s="268" t="s">
        <v>1773</v>
      </c>
      <c r="G331" s="352" t="s">
        <v>625</v>
      </c>
      <c r="H331" t="str">
        <f>VLOOKUP($G331,県名!$B$1:$C$49,2,FALSE)</f>
        <v>三  重</v>
      </c>
      <c r="I331" t="str">
        <f>VLOOKUP(B331,学校名!$D$8:$F$64,3,FALSE)</f>
        <v>皇學館大</v>
      </c>
      <c r="J331" t="str">
        <f t="shared" si="10"/>
        <v>男</v>
      </c>
      <c r="K331" t="s">
        <v>3687</v>
      </c>
      <c r="L331" t="s">
        <v>3688</v>
      </c>
      <c r="M331" t="str">
        <f t="shared" si="11"/>
        <v>MATSUBA Yamato</v>
      </c>
      <c r="O331" t="s">
        <v>4197</v>
      </c>
      <c r="P331" t="s">
        <v>4198</v>
      </c>
    </row>
    <row r="332" spans="2:16">
      <c r="B332" s="270" t="s">
        <v>507</v>
      </c>
      <c r="C332" s="297">
        <v>331</v>
      </c>
      <c r="D332" s="270" t="s">
        <v>801</v>
      </c>
      <c r="E332" s="268" t="s">
        <v>1318</v>
      </c>
      <c r="F332" s="268" t="s">
        <v>2415</v>
      </c>
      <c r="G332" s="352" t="s">
        <v>625</v>
      </c>
      <c r="H332" t="str">
        <f>VLOOKUP($G332,県名!$B$1:$C$49,2,FALSE)</f>
        <v>三  重</v>
      </c>
      <c r="I332" t="str">
        <f>VLOOKUP(B332,学校名!$D$8:$F$64,3,FALSE)</f>
        <v>皇學館大</v>
      </c>
      <c r="J332" t="str">
        <f t="shared" si="10"/>
        <v>男</v>
      </c>
      <c r="K332" t="s">
        <v>3534</v>
      </c>
      <c r="L332" t="s">
        <v>3689</v>
      </c>
      <c r="M332" t="str">
        <f t="shared" si="11"/>
        <v>IKEDA Syuki</v>
      </c>
      <c r="O332" t="s">
        <v>4197</v>
      </c>
      <c r="P332" t="s">
        <v>4198</v>
      </c>
    </row>
    <row r="333" spans="2:16">
      <c r="B333" s="270" t="s">
        <v>507</v>
      </c>
      <c r="C333" s="297">
        <v>332</v>
      </c>
      <c r="D333" s="270" t="s">
        <v>803</v>
      </c>
      <c r="E333" s="268" t="s">
        <v>1320</v>
      </c>
      <c r="F333" s="268" t="s">
        <v>2415</v>
      </c>
      <c r="G333" s="352" t="s">
        <v>625</v>
      </c>
      <c r="H333" t="str">
        <f>VLOOKUP($G333,県名!$B$1:$C$49,2,FALSE)</f>
        <v>三  重</v>
      </c>
      <c r="I333" t="str">
        <f>VLOOKUP(B333,学校名!$D$8:$F$64,3,FALSE)</f>
        <v>皇學館大</v>
      </c>
      <c r="J333" t="str">
        <f t="shared" si="10"/>
        <v>男</v>
      </c>
      <c r="K333" t="s">
        <v>3394</v>
      </c>
      <c r="L333" t="s">
        <v>3690</v>
      </c>
      <c r="M333" t="str">
        <f t="shared" si="11"/>
        <v>KATO Kenta</v>
      </c>
      <c r="O333" t="s">
        <v>4197</v>
      </c>
      <c r="P333" t="s">
        <v>4198</v>
      </c>
    </row>
    <row r="334" spans="2:16">
      <c r="B334" s="270" t="s">
        <v>507</v>
      </c>
      <c r="C334" s="297">
        <v>333</v>
      </c>
      <c r="D334" s="270" t="s">
        <v>800</v>
      </c>
      <c r="E334" s="268" t="s">
        <v>1317</v>
      </c>
      <c r="F334" s="268" t="s">
        <v>2415</v>
      </c>
      <c r="G334" s="352" t="s">
        <v>625</v>
      </c>
      <c r="H334" t="str">
        <f>VLOOKUP($G334,県名!$B$1:$C$49,2,FALSE)</f>
        <v>三  重</v>
      </c>
      <c r="I334" t="str">
        <f>VLOOKUP(B334,学校名!$D$8:$F$64,3,FALSE)</f>
        <v>皇學館大</v>
      </c>
      <c r="J334" t="str">
        <f t="shared" si="10"/>
        <v>男</v>
      </c>
      <c r="K334" t="s">
        <v>3346</v>
      </c>
      <c r="L334" t="s">
        <v>3691</v>
      </c>
      <c r="M334" t="str">
        <f t="shared" si="11"/>
        <v>MIZUNO Masashi</v>
      </c>
      <c r="O334" t="s">
        <v>4197</v>
      </c>
      <c r="P334" t="s">
        <v>4198</v>
      </c>
    </row>
    <row r="335" spans="2:16">
      <c r="B335" s="270" t="s">
        <v>507</v>
      </c>
      <c r="C335" s="297">
        <v>334</v>
      </c>
      <c r="D335" s="270" t="s">
        <v>806</v>
      </c>
      <c r="E335" s="268" t="s">
        <v>1324</v>
      </c>
      <c r="F335" s="268" t="s">
        <v>2414</v>
      </c>
      <c r="G335" s="352" t="s">
        <v>625</v>
      </c>
      <c r="H335" t="str">
        <f>VLOOKUP($G335,県名!$B$1:$C$49,2,FALSE)</f>
        <v>三  重</v>
      </c>
      <c r="I335" t="str">
        <f>VLOOKUP(B335,学校名!$D$8:$F$64,3,FALSE)</f>
        <v>皇學館大</v>
      </c>
      <c r="J335" t="str">
        <f t="shared" si="10"/>
        <v>男</v>
      </c>
      <c r="K335" t="s">
        <v>3692</v>
      </c>
      <c r="L335" t="s">
        <v>3418</v>
      </c>
      <c r="M335" t="str">
        <f t="shared" si="11"/>
        <v>OKOCHI Yuto</v>
      </c>
      <c r="O335" t="s">
        <v>4197</v>
      </c>
      <c r="P335" t="s">
        <v>4198</v>
      </c>
    </row>
    <row r="336" spans="2:16">
      <c r="B336" s="270" t="s">
        <v>507</v>
      </c>
      <c r="C336" s="297">
        <v>335</v>
      </c>
      <c r="D336" s="270" t="s">
        <v>807</v>
      </c>
      <c r="E336" s="268" t="s">
        <v>1325</v>
      </c>
      <c r="F336" s="268" t="s">
        <v>2414</v>
      </c>
      <c r="G336" s="352" t="s">
        <v>625</v>
      </c>
      <c r="H336" t="str">
        <f>VLOOKUP($G336,県名!$B$1:$C$49,2,FALSE)</f>
        <v>三  重</v>
      </c>
      <c r="I336" t="str">
        <f>VLOOKUP(B336,学校名!$D$8:$F$64,3,FALSE)</f>
        <v>皇學館大</v>
      </c>
      <c r="J336" t="str">
        <f t="shared" si="10"/>
        <v>男</v>
      </c>
      <c r="K336" t="s">
        <v>3693</v>
      </c>
      <c r="L336" t="s">
        <v>3694</v>
      </c>
      <c r="M336" t="str">
        <f t="shared" si="11"/>
        <v>OKUNO Natsuki</v>
      </c>
      <c r="O336" t="s">
        <v>4197</v>
      </c>
      <c r="P336" t="s">
        <v>4198</v>
      </c>
    </row>
    <row r="337" spans="2:16">
      <c r="B337" s="270" t="s">
        <v>507</v>
      </c>
      <c r="C337" s="297">
        <v>336</v>
      </c>
      <c r="D337" s="270" t="s">
        <v>808</v>
      </c>
      <c r="E337" s="268" t="s">
        <v>1326</v>
      </c>
      <c r="F337" s="268" t="s">
        <v>2414</v>
      </c>
      <c r="G337" s="352" t="s">
        <v>624</v>
      </c>
      <c r="H337" t="str">
        <f>VLOOKUP($G337,県名!$B$1:$C$49,2,FALSE)</f>
        <v>愛  知</v>
      </c>
      <c r="I337" t="str">
        <f>VLOOKUP(B337,学校名!$D$8:$F$64,3,FALSE)</f>
        <v>皇學館大</v>
      </c>
      <c r="J337" t="str">
        <f t="shared" si="10"/>
        <v>男</v>
      </c>
      <c r="K337" t="s">
        <v>3695</v>
      </c>
      <c r="L337" t="s">
        <v>3696</v>
      </c>
      <c r="M337" t="str">
        <f t="shared" si="11"/>
        <v>KANAYA Tomoaki</v>
      </c>
      <c r="O337" t="s">
        <v>4197</v>
      </c>
      <c r="P337" t="s">
        <v>4198</v>
      </c>
    </row>
    <row r="338" spans="2:16">
      <c r="B338" s="270" t="s">
        <v>507</v>
      </c>
      <c r="C338" s="297">
        <v>337</v>
      </c>
      <c r="D338" s="270" t="s">
        <v>809</v>
      </c>
      <c r="E338" s="268" t="s">
        <v>1327</v>
      </c>
      <c r="F338" s="268" t="s">
        <v>2414</v>
      </c>
      <c r="G338" s="352" t="s">
        <v>625</v>
      </c>
      <c r="H338" t="str">
        <f>VLOOKUP($G338,県名!$B$1:$C$49,2,FALSE)</f>
        <v>三  重</v>
      </c>
      <c r="I338" t="str">
        <f>VLOOKUP(B338,学校名!$D$8:$F$64,3,FALSE)</f>
        <v>皇學館大</v>
      </c>
      <c r="J338" t="str">
        <f t="shared" si="10"/>
        <v>男</v>
      </c>
      <c r="K338" t="s">
        <v>3697</v>
      </c>
      <c r="L338" t="s">
        <v>3698</v>
      </c>
      <c r="M338" t="str">
        <f t="shared" si="11"/>
        <v>NIIMI  Ken</v>
      </c>
      <c r="O338" t="s">
        <v>4197</v>
      </c>
      <c r="P338" t="s">
        <v>4198</v>
      </c>
    </row>
    <row r="339" spans="2:16">
      <c r="B339" s="270" t="s">
        <v>507</v>
      </c>
      <c r="C339" s="297">
        <v>338</v>
      </c>
      <c r="D339" s="270" t="s">
        <v>810</v>
      </c>
      <c r="E339" s="268" t="s">
        <v>1328</v>
      </c>
      <c r="F339" s="268" t="s">
        <v>2414</v>
      </c>
      <c r="G339" s="352" t="s">
        <v>631</v>
      </c>
      <c r="H339" t="str">
        <f>VLOOKUP($G339,県名!$B$1:$C$49,2,FALSE)</f>
        <v>奈　良</v>
      </c>
      <c r="I339" t="str">
        <f>VLOOKUP(B339,学校名!$D$8:$F$64,3,FALSE)</f>
        <v>皇學館大</v>
      </c>
      <c r="J339" t="str">
        <f t="shared" si="10"/>
        <v>男</v>
      </c>
      <c r="K339" t="s">
        <v>3699</v>
      </c>
      <c r="L339" t="s">
        <v>3700</v>
      </c>
      <c r="M339" t="str">
        <f t="shared" si="11"/>
        <v>HIRANO Shigehiro</v>
      </c>
      <c r="O339" t="s">
        <v>4197</v>
      </c>
      <c r="P339" t="s">
        <v>4198</v>
      </c>
    </row>
    <row r="340" spans="2:16">
      <c r="B340" s="270" t="s">
        <v>507</v>
      </c>
      <c r="C340" s="297">
        <v>339</v>
      </c>
      <c r="D340" s="270" t="s">
        <v>811</v>
      </c>
      <c r="E340" s="268" t="s">
        <v>1329</v>
      </c>
      <c r="F340" s="268" t="s">
        <v>2414</v>
      </c>
      <c r="G340" s="352" t="s">
        <v>624</v>
      </c>
      <c r="H340" t="str">
        <f>VLOOKUP($G340,県名!$B$1:$C$49,2,FALSE)</f>
        <v>愛  知</v>
      </c>
      <c r="I340" t="str">
        <f>VLOOKUP(B340,学校名!$D$8:$F$64,3,FALSE)</f>
        <v>皇學館大</v>
      </c>
      <c r="J340" t="str">
        <f t="shared" si="10"/>
        <v>男</v>
      </c>
      <c r="K340" t="s">
        <v>3701</v>
      </c>
      <c r="L340" t="s">
        <v>3268</v>
      </c>
      <c r="M340" t="str">
        <f t="shared" si="11"/>
        <v>YAMASHITA Keishi</v>
      </c>
      <c r="O340" t="s">
        <v>4197</v>
      </c>
      <c r="P340" t="s">
        <v>4198</v>
      </c>
    </row>
    <row r="341" spans="2:16">
      <c r="B341" s="270" t="s">
        <v>507</v>
      </c>
      <c r="C341" s="297">
        <v>340</v>
      </c>
      <c r="D341" s="270" t="s">
        <v>812</v>
      </c>
      <c r="E341" s="268" t="s">
        <v>1330</v>
      </c>
      <c r="F341" s="268" t="s">
        <v>2415</v>
      </c>
      <c r="G341" s="352" t="s">
        <v>627</v>
      </c>
      <c r="H341" t="str">
        <f>VLOOKUP($G341,県名!$B$1:$C$49,2,FALSE)</f>
        <v>滋　賀</v>
      </c>
      <c r="I341" t="str">
        <f>VLOOKUP(B341,学校名!$D$8:$F$64,3,FALSE)</f>
        <v>皇學館大</v>
      </c>
      <c r="J341" t="str">
        <f t="shared" si="10"/>
        <v>男</v>
      </c>
      <c r="K341" t="s">
        <v>3702</v>
      </c>
      <c r="L341" t="s">
        <v>3703</v>
      </c>
      <c r="M341" t="str">
        <f t="shared" si="11"/>
        <v>KANAMORI Kennosuke</v>
      </c>
      <c r="O341" t="s">
        <v>4197</v>
      </c>
      <c r="P341" t="s">
        <v>4198</v>
      </c>
    </row>
    <row r="342" spans="2:16">
      <c r="B342" s="270" t="s">
        <v>507</v>
      </c>
      <c r="C342" s="297">
        <v>341</v>
      </c>
      <c r="D342" s="270" t="s">
        <v>813</v>
      </c>
      <c r="E342" s="268" t="s">
        <v>1331</v>
      </c>
      <c r="F342" s="268" t="s">
        <v>2415</v>
      </c>
      <c r="G342" s="352" t="s">
        <v>625</v>
      </c>
      <c r="H342" t="str">
        <f>VLOOKUP($G342,県名!$B$1:$C$49,2,FALSE)</f>
        <v>三  重</v>
      </c>
      <c r="I342" t="str">
        <f>VLOOKUP(B342,学校名!$D$8:$F$64,3,FALSE)</f>
        <v>皇學館大</v>
      </c>
      <c r="J342" t="str">
        <f t="shared" si="10"/>
        <v>男</v>
      </c>
      <c r="K342" t="s">
        <v>3704</v>
      </c>
      <c r="L342" t="s">
        <v>3705</v>
      </c>
      <c r="M342" t="str">
        <f t="shared" si="11"/>
        <v>KAMIMURA Naoya</v>
      </c>
      <c r="O342" t="s">
        <v>4197</v>
      </c>
      <c r="P342" t="s">
        <v>4198</v>
      </c>
    </row>
    <row r="343" spans="2:16">
      <c r="B343" s="270" t="s">
        <v>507</v>
      </c>
      <c r="C343" s="297">
        <v>342</v>
      </c>
      <c r="D343" s="270" t="s">
        <v>814</v>
      </c>
      <c r="E343" s="268" t="s">
        <v>1332</v>
      </c>
      <c r="F343" s="268" t="s">
        <v>2415</v>
      </c>
      <c r="G343" s="352" t="s">
        <v>625</v>
      </c>
      <c r="H343" t="str">
        <f>VLOOKUP($G343,県名!$B$1:$C$49,2,FALSE)</f>
        <v>三  重</v>
      </c>
      <c r="I343" t="str">
        <f>VLOOKUP(B343,学校名!$D$8:$F$64,3,FALSE)</f>
        <v>皇學館大</v>
      </c>
      <c r="J343" t="str">
        <f t="shared" si="10"/>
        <v>男</v>
      </c>
      <c r="K343" t="s">
        <v>3706</v>
      </c>
      <c r="L343" t="s">
        <v>3408</v>
      </c>
      <c r="M343" t="str">
        <f t="shared" si="11"/>
        <v>KAWASE Shoya</v>
      </c>
      <c r="O343" t="s">
        <v>4197</v>
      </c>
      <c r="P343" t="s">
        <v>4198</v>
      </c>
    </row>
    <row r="344" spans="2:16">
      <c r="B344" s="270" t="s">
        <v>507</v>
      </c>
      <c r="C344" s="297">
        <v>343</v>
      </c>
      <c r="D344" s="270" t="s">
        <v>815</v>
      </c>
      <c r="E344" s="268" t="s">
        <v>1333</v>
      </c>
      <c r="F344" s="268" t="s">
        <v>2415</v>
      </c>
      <c r="G344" s="352" t="s">
        <v>625</v>
      </c>
      <c r="H344" t="str">
        <f>VLOOKUP($G344,県名!$B$1:$C$49,2,FALSE)</f>
        <v>三  重</v>
      </c>
      <c r="I344" t="str">
        <f>VLOOKUP(B344,学校名!$D$8:$F$64,3,FALSE)</f>
        <v>皇學館大</v>
      </c>
      <c r="J344" t="str">
        <f t="shared" si="10"/>
        <v>男</v>
      </c>
      <c r="K344" t="s">
        <v>3707</v>
      </c>
      <c r="L344" t="s">
        <v>3708</v>
      </c>
      <c r="M344" t="str">
        <f t="shared" si="11"/>
        <v>KUWAYAMA Fuya</v>
      </c>
      <c r="O344" t="s">
        <v>4197</v>
      </c>
      <c r="P344" t="s">
        <v>4198</v>
      </c>
    </row>
    <row r="345" spans="2:16">
      <c r="B345" s="270" t="s">
        <v>507</v>
      </c>
      <c r="C345" s="297">
        <v>344</v>
      </c>
      <c r="D345" s="270" t="s">
        <v>816</v>
      </c>
      <c r="E345" s="268" t="s">
        <v>1334</v>
      </c>
      <c r="F345" s="268" t="s">
        <v>2415</v>
      </c>
      <c r="G345" s="352" t="s">
        <v>624</v>
      </c>
      <c r="H345" t="str">
        <f>VLOOKUP($G345,県名!$B$1:$C$49,2,FALSE)</f>
        <v>愛  知</v>
      </c>
      <c r="I345" t="str">
        <f>VLOOKUP(B345,学校名!$D$8:$F$64,3,FALSE)</f>
        <v>皇學館大</v>
      </c>
      <c r="J345" t="str">
        <f t="shared" si="10"/>
        <v>男</v>
      </c>
      <c r="K345" t="s">
        <v>3709</v>
      </c>
      <c r="L345" t="s">
        <v>3317</v>
      </c>
      <c r="M345" t="str">
        <f t="shared" si="11"/>
        <v>TANABE Hayato</v>
      </c>
      <c r="O345" t="s">
        <v>4197</v>
      </c>
      <c r="P345" t="s">
        <v>4198</v>
      </c>
    </row>
    <row r="346" spans="2:16">
      <c r="B346" s="270" t="s">
        <v>507</v>
      </c>
      <c r="C346" s="297">
        <v>345</v>
      </c>
      <c r="D346" s="270" t="s">
        <v>817</v>
      </c>
      <c r="E346" s="268" t="s">
        <v>1335</v>
      </c>
      <c r="F346" s="268" t="s">
        <v>2415</v>
      </c>
      <c r="G346" s="352" t="s">
        <v>644</v>
      </c>
      <c r="H346" t="str">
        <f>VLOOKUP($G346,県名!$B$1:$C$49,2,FALSE)</f>
        <v>長　崎</v>
      </c>
      <c r="I346" t="str">
        <f>VLOOKUP(B346,学校名!$D$8:$F$64,3,FALSE)</f>
        <v>皇學館大</v>
      </c>
      <c r="J346" t="str">
        <f t="shared" si="10"/>
        <v>男</v>
      </c>
      <c r="K346" t="s">
        <v>3710</v>
      </c>
      <c r="L346" t="s">
        <v>3332</v>
      </c>
      <c r="M346" t="str">
        <f t="shared" si="11"/>
        <v>HIRAYAMA Hiroto</v>
      </c>
      <c r="O346" t="s">
        <v>4197</v>
      </c>
      <c r="P346" t="s">
        <v>4198</v>
      </c>
    </row>
    <row r="347" spans="2:16">
      <c r="B347" s="270" t="s">
        <v>507</v>
      </c>
      <c r="C347" s="297">
        <v>346</v>
      </c>
      <c r="D347" s="270" t="s">
        <v>818</v>
      </c>
      <c r="E347" s="268" t="s">
        <v>1336</v>
      </c>
      <c r="F347" s="268" t="s">
        <v>2415</v>
      </c>
      <c r="G347" s="352" t="s">
        <v>649</v>
      </c>
      <c r="H347" t="str">
        <f>VLOOKUP($G347,県名!$B$1:$C$49,2,FALSE)</f>
        <v>沖　縄</v>
      </c>
      <c r="I347" t="str">
        <f>VLOOKUP(B347,学校名!$D$8:$F$64,3,FALSE)</f>
        <v>皇學館大</v>
      </c>
      <c r="J347" t="str">
        <f t="shared" si="10"/>
        <v>男</v>
      </c>
      <c r="K347" t="s">
        <v>3711</v>
      </c>
      <c r="L347" t="s">
        <v>3712</v>
      </c>
      <c r="M347" t="str">
        <f t="shared" si="11"/>
        <v>MIYAGI Hibiki</v>
      </c>
      <c r="O347" t="s">
        <v>4197</v>
      </c>
      <c r="P347" t="s">
        <v>4198</v>
      </c>
    </row>
    <row r="348" spans="2:16">
      <c r="B348" s="270" t="s">
        <v>507</v>
      </c>
      <c r="C348" s="297">
        <v>347</v>
      </c>
      <c r="D348" s="270" t="s">
        <v>2354</v>
      </c>
      <c r="E348" s="268" t="s">
        <v>2390</v>
      </c>
      <c r="F348" s="268" t="s">
        <v>2412</v>
      </c>
      <c r="G348" s="352" t="s">
        <v>625</v>
      </c>
      <c r="H348" t="str">
        <f>VLOOKUP($G348,県名!$B$1:$C$49,2,FALSE)</f>
        <v>三  重</v>
      </c>
      <c r="I348" t="str">
        <f>VLOOKUP(B348,学校名!$D$8:$F$64,3,FALSE)</f>
        <v>皇學館大</v>
      </c>
      <c r="J348" t="str">
        <f t="shared" si="10"/>
        <v>男</v>
      </c>
      <c r="K348" t="s">
        <v>3713</v>
      </c>
      <c r="L348" t="s">
        <v>3714</v>
      </c>
      <c r="M348" t="str">
        <f t="shared" si="11"/>
        <v>ICHIKAWA Shunki</v>
      </c>
      <c r="O348" t="s">
        <v>4197</v>
      </c>
      <c r="P348" t="s">
        <v>4198</v>
      </c>
    </row>
    <row r="349" spans="2:16">
      <c r="B349" s="270" t="s">
        <v>507</v>
      </c>
      <c r="C349" s="297">
        <v>348</v>
      </c>
      <c r="D349" s="270" t="s">
        <v>2355</v>
      </c>
      <c r="E349" s="268" t="s">
        <v>2391</v>
      </c>
      <c r="F349" s="268" t="s">
        <v>2412</v>
      </c>
      <c r="G349" s="352" t="s">
        <v>625</v>
      </c>
      <c r="H349" t="str">
        <f>VLOOKUP($G349,県名!$B$1:$C$49,2,FALSE)</f>
        <v>三  重</v>
      </c>
      <c r="I349" t="str">
        <f>VLOOKUP(B349,学校名!$D$8:$F$64,3,FALSE)</f>
        <v>皇學館大</v>
      </c>
      <c r="J349" t="str">
        <f t="shared" si="10"/>
        <v>男</v>
      </c>
      <c r="K349" t="s">
        <v>3394</v>
      </c>
      <c r="L349" t="s">
        <v>3715</v>
      </c>
      <c r="M349" t="str">
        <f t="shared" si="11"/>
        <v>KATO Motonori</v>
      </c>
      <c r="O349" t="s">
        <v>4197</v>
      </c>
      <c r="P349" t="s">
        <v>4198</v>
      </c>
    </row>
    <row r="350" spans="2:16">
      <c r="B350" s="270" t="s">
        <v>507</v>
      </c>
      <c r="C350" s="297">
        <v>349</v>
      </c>
      <c r="D350" s="270" t="s">
        <v>2356</v>
      </c>
      <c r="E350" s="268" t="s">
        <v>2392</v>
      </c>
      <c r="F350" s="268" t="s">
        <v>2412</v>
      </c>
      <c r="G350" s="352" t="s">
        <v>625</v>
      </c>
      <c r="H350" t="str">
        <f>VLOOKUP($G350,県名!$B$1:$C$49,2,FALSE)</f>
        <v>三  重</v>
      </c>
      <c r="I350" t="str">
        <f>VLOOKUP(B350,学校名!$D$8:$F$64,3,FALSE)</f>
        <v>皇學館大</v>
      </c>
      <c r="J350" t="str">
        <f t="shared" si="10"/>
        <v>男</v>
      </c>
      <c r="K350" t="s">
        <v>3409</v>
      </c>
      <c r="L350" t="s">
        <v>3716</v>
      </c>
      <c r="M350" t="str">
        <f t="shared" si="11"/>
        <v>SAITO Kiryu</v>
      </c>
      <c r="O350" t="s">
        <v>4197</v>
      </c>
      <c r="P350" t="s">
        <v>4198</v>
      </c>
    </row>
    <row r="351" spans="2:16">
      <c r="B351" s="270" t="s">
        <v>507</v>
      </c>
      <c r="C351" s="297">
        <v>350</v>
      </c>
      <c r="D351" s="270" t="s">
        <v>2357</v>
      </c>
      <c r="E351" s="268" t="s">
        <v>2393</v>
      </c>
      <c r="F351" s="268" t="s">
        <v>2412</v>
      </c>
      <c r="G351" s="352" t="s">
        <v>623</v>
      </c>
      <c r="H351" t="str">
        <f>VLOOKUP($G351,県名!$B$1:$C$49,2,FALSE)</f>
        <v>静  岡</v>
      </c>
      <c r="I351" t="str">
        <f>VLOOKUP(B351,学校名!$D$8:$F$64,3,FALSE)</f>
        <v>皇學館大</v>
      </c>
      <c r="J351" t="str">
        <f t="shared" si="10"/>
        <v>男</v>
      </c>
      <c r="K351" t="s">
        <v>3285</v>
      </c>
      <c r="L351" t="s">
        <v>3408</v>
      </c>
      <c r="M351" t="str">
        <f t="shared" si="11"/>
        <v>SUZUKI Shoya</v>
      </c>
      <c r="O351" t="s">
        <v>4197</v>
      </c>
      <c r="P351" t="s">
        <v>4198</v>
      </c>
    </row>
    <row r="352" spans="2:16">
      <c r="B352" s="270" t="s">
        <v>507</v>
      </c>
      <c r="C352" s="297">
        <v>351</v>
      </c>
      <c r="D352" s="270" t="s">
        <v>2358</v>
      </c>
      <c r="E352" s="268" t="s">
        <v>2394</v>
      </c>
      <c r="F352" s="268" t="s">
        <v>2412</v>
      </c>
      <c r="G352" s="352" t="s">
        <v>624</v>
      </c>
      <c r="H352" t="str">
        <f>VLOOKUP($G352,県名!$B$1:$C$49,2,FALSE)</f>
        <v>愛  知</v>
      </c>
      <c r="I352" t="str">
        <f>VLOOKUP(B352,学校名!$D$8:$F$64,3,FALSE)</f>
        <v>皇學館大</v>
      </c>
      <c r="J352" t="str">
        <f t="shared" si="10"/>
        <v>男</v>
      </c>
      <c r="K352" t="s">
        <v>3359</v>
      </c>
      <c r="L352" t="s">
        <v>3462</v>
      </c>
      <c r="M352" t="str">
        <f t="shared" si="11"/>
        <v>HARADA Tsubasa</v>
      </c>
      <c r="O352" t="s">
        <v>4197</v>
      </c>
      <c r="P352" t="s">
        <v>4198</v>
      </c>
    </row>
    <row r="353" spans="2:16">
      <c r="B353" s="270" t="s">
        <v>507</v>
      </c>
      <c r="C353" s="297">
        <v>352</v>
      </c>
      <c r="D353" s="270" t="s">
        <v>2359</v>
      </c>
      <c r="E353" s="268" t="s">
        <v>2395</v>
      </c>
      <c r="F353" s="268" t="s">
        <v>2412</v>
      </c>
      <c r="G353" s="352" t="s">
        <v>625</v>
      </c>
      <c r="H353" t="str">
        <f>VLOOKUP($G353,県名!$B$1:$C$49,2,FALSE)</f>
        <v>三  重</v>
      </c>
      <c r="I353" t="str">
        <f>VLOOKUP(B353,学校名!$D$8:$F$64,3,FALSE)</f>
        <v>皇學館大</v>
      </c>
      <c r="J353" t="str">
        <f t="shared" si="10"/>
        <v>男</v>
      </c>
      <c r="K353" t="s">
        <v>3491</v>
      </c>
      <c r="L353" t="s">
        <v>3317</v>
      </c>
      <c r="M353" t="str">
        <f t="shared" si="11"/>
        <v>MATSUBARA Hayato</v>
      </c>
      <c r="O353" t="s">
        <v>4197</v>
      </c>
      <c r="P353" t="s">
        <v>4198</v>
      </c>
    </row>
    <row r="354" spans="2:16">
      <c r="B354" s="270" t="s">
        <v>507</v>
      </c>
      <c r="C354" s="297">
        <v>353</v>
      </c>
      <c r="D354" s="270" t="s">
        <v>804</v>
      </c>
      <c r="E354" s="268" t="s">
        <v>1322</v>
      </c>
      <c r="F354" s="268" t="s">
        <v>2414</v>
      </c>
      <c r="G354" s="352" t="s">
        <v>625</v>
      </c>
      <c r="H354" t="str">
        <f>VLOOKUP($G354,県名!$B$1:$C$49,2,FALSE)</f>
        <v>三  重</v>
      </c>
      <c r="I354" t="str">
        <f>VLOOKUP(B354,学校名!$D$8:$F$64,3,FALSE)</f>
        <v>皇學館大</v>
      </c>
      <c r="J354" t="str">
        <f t="shared" si="10"/>
        <v>男</v>
      </c>
      <c r="K354" t="s">
        <v>3495</v>
      </c>
      <c r="L354" t="s">
        <v>3717</v>
      </c>
      <c r="M354" t="str">
        <f t="shared" si="11"/>
        <v>YANO Hirotake</v>
      </c>
      <c r="O354" t="s">
        <v>4197</v>
      </c>
      <c r="P354" t="s">
        <v>4198</v>
      </c>
    </row>
    <row r="355" spans="2:16">
      <c r="B355" s="270" t="s">
        <v>507</v>
      </c>
      <c r="C355" s="297">
        <v>354</v>
      </c>
      <c r="D355" s="270" t="s">
        <v>2459</v>
      </c>
      <c r="E355" s="268" t="s">
        <v>2533</v>
      </c>
      <c r="F355" s="268" t="s">
        <v>2412</v>
      </c>
      <c r="G355" s="352" t="s">
        <v>625</v>
      </c>
      <c r="H355" t="str">
        <f>VLOOKUP($G355,県名!$B$1:$C$49,2,FALSE)</f>
        <v>三  重</v>
      </c>
      <c r="I355" t="str">
        <f>VLOOKUP(B355,学校名!$D$8:$F$64,3,FALSE)</f>
        <v>皇學館大</v>
      </c>
      <c r="J355" t="str">
        <f t="shared" si="10"/>
        <v>男</v>
      </c>
      <c r="K355" t="s">
        <v>3718</v>
      </c>
      <c r="L355" t="s">
        <v>3719</v>
      </c>
      <c r="M355" t="str">
        <f t="shared" si="11"/>
        <v>SAKAI Hayata</v>
      </c>
      <c r="O355" t="s">
        <v>4197</v>
      </c>
      <c r="P355" t="s">
        <v>4198</v>
      </c>
    </row>
    <row r="356" spans="2:16">
      <c r="B356" s="270" t="s">
        <v>507</v>
      </c>
      <c r="C356" s="297">
        <v>355</v>
      </c>
      <c r="D356" s="270" t="s">
        <v>802</v>
      </c>
      <c r="E356" s="268" t="s">
        <v>1319</v>
      </c>
      <c r="F356" s="268" t="s">
        <v>2415</v>
      </c>
      <c r="G356" s="352" t="s">
        <v>625</v>
      </c>
      <c r="H356" t="str">
        <f>VLOOKUP($G356,県名!$B$1:$C$49,2,FALSE)</f>
        <v>三  重</v>
      </c>
      <c r="I356" t="str">
        <f>VLOOKUP(B356,学校名!$D$8:$F$64,3,FALSE)</f>
        <v>皇學館大</v>
      </c>
      <c r="J356" t="str">
        <f t="shared" si="10"/>
        <v>男</v>
      </c>
      <c r="K356" t="s">
        <v>3720</v>
      </c>
      <c r="L356" t="s">
        <v>3721</v>
      </c>
      <c r="M356" t="str">
        <f t="shared" si="11"/>
        <v>YAMASITA Ryouma</v>
      </c>
      <c r="O356" t="s">
        <v>4197</v>
      </c>
      <c r="P356" t="s">
        <v>4198</v>
      </c>
    </row>
    <row r="357" spans="2:16">
      <c r="B357" s="270" t="s">
        <v>529</v>
      </c>
      <c r="C357" s="297">
        <v>356</v>
      </c>
      <c r="D357" s="270" t="s">
        <v>827</v>
      </c>
      <c r="E357" s="268" t="s">
        <v>1345</v>
      </c>
      <c r="F357" s="268" t="s">
        <v>2414</v>
      </c>
      <c r="G357" s="352" t="s">
        <v>624</v>
      </c>
      <c r="H357" t="str">
        <f>VLOOKUP($G357,県名!$B$1:$C$49,2,FALSE)</f>
        <v>愛  知</v>
      </c>
      <c r="I357" t="str">
        <f>VLOOKUP(B357,学校名!$D$8:$F$64,3,FALSE)</f>
        <v>三重大</v>
      </c>
      <c r="J357" t="str">
        <f t="shared" si="10"/>
        <v>男</v>
      </c>
      <c r="K357" t="s">
        <v>3398</v>
      </c>
      <c r="L357" t="s">
        <v>3722</v>
      </c>
      <c r="M357" t="str">
        <f t="shared" si="11"/>
        <v>OKANO Masanari</v>
      </c>
      <c r="O357" t="s">
        <v>4197</v>
      </c>
      <c r="P357" t="s">
        <v>4198</v>
      </c>
    </row>
    <row r="358" spans="2:16">
      <c r="B358" s="270" t="s">
        <v>529</v>
      </c>
      <c r="C358" s="297">
        <v>357</v>
      </c>
      <c r="D358" s="270" t="s">
        <v>830</v>
      </c>
      <c r="E358" s="268" t="s">
        <v>1348</v>
      </c>
      <c r="F358" s="268" t="s">
        <v>2414</v>
      </c>
      <c r="G358" s="352" t="s">
        <v>625</v>
      </c>
      <c r="H358" t="str">
        <f>VLOOKUP($G358,県名!$B$1:$C$49,2,FALSE)</f>
        <v>三  重</v>
      </c>
      <c r="I358" t="str">
        <f>VLOOKUP(B358,学校名!$D$8:$F$64,3,FALSE)</f>
        <v>三重大</v>
      </c>
      <c r="J358" t="str">
        <f t="shared" si="10"/>
        <v>男</v>
      </c>
      <c r="K358" t="s">
        <v>3285</v>
      </c>
      <c r="L358" t="s">
        <v>3723</v>
      </c>
      <c r="M358" t="str">
        <f t="shared" si="11"/>
        <v>SUZUKI Takuro</v>
      </c>
      <c r="O358" t="s">
        <v>4197</v>
      </c>
      <c r="P358" t="s">
        <v>4198</v>
      </c>
    </row>
    <row r="359" spans="2:16">
      <c r="B359" s="270" t="s">
        <v>529</v>
      </c>
      <c r="C359" s="297">
        <v>358</v>
      </c>
      <c r="D359" s="270" t="s">
        <v>831</v>
      </c>
      <c r="E359" s="268" t="s">
        <v>1349</v>
      </c>
      <c r="F359" s="268" t="s">
        <v>2414</v>
      </c>
      <c r="G359" s="352" t="s">
        <v>625</v>
      </c>
      <c r="H359" t="str">
        <f>VLOOKUP($G359,県名!$B$1:$C$49,2,FALSE)</f>
        <v>三  重</v>
      </c>
      <c r="I359" t="str">
        <f>VLOOKUP(B359,学校名!$D$8:$F$64,3,FALSE)</f>
        <v>三重大</v>
      </c>
      <c r="J359" t="str">
        <f t="shared" si="10"/>
        <v>男</v>
      </c>
      <c r="K359" t="s">
        <v>3724</v>
      </c>
      <c r="L359" t="s">
        <v>3438</v>
      </c>
      <c r="M359" t="str">
        <f t="shared" si="11"/>
        <v>TAKEUCHI Yoshiki</v>
      </c>
      <c r="O359" t="s">
        <v>4197</v>
      </c>
      <c r="P359" t="s">
        <v>4198</v>
      </c>
    </row>
    <row r="360" spans="2:16">
      <c r="B360" s="270" t="s">
        <v>529</v>
      </c>
      <c r="C360" s="297">
        <v>359</v>
      </c>
      <c r="D360" s="270" t="s">
        <v>820</v>
      </c>
      <c r="E360" s="268" t="s">
        <v>1338</v>
      </c>
      <c r="F360" s="268" t="s">
        <v>2415</v>
      </c>
      <c r="G360" s="352" t="s">
        <v>625</v>
      </c>
      <c r="H360" t="str">
        <f>VLOOKUP($G360,県名!$B$1:$C$49,2,FALSE)</f>
        <v>三  重</v>
      </c>
      <c r="I360" t="str">
        <f>VLOOKUP(B360,学校名!$D$8:$F$64,3,FALSE)</f>
        <v>三重大</v>
      </c>
      <c r="J360" t="str">
        <f t="shared" si="10"/>
        <v>男</v>
      </c>
      <c r="K360" t="s">
        <v>3725</v>
      </c>
      <c r="L360" t="s">
        <v>3726</v>
      </c>
      <c r="M360" t="str">
        <f t="shared" si="11"/>
        <v>OSAKI  Shuta</v>
      </c>
      <c r="O360" t="s">
        <v>4197</v>
      </c>
      <c r="P360" t="s">
        <v>4198</v>
      </c>
    </row>
    <row r="361" spans="2:16">
      <c r="B361" s="270" t="s">
        <v>529</v>
      </c>
      <c r="C361" s="297">
        <v>360</v>
      </c>
      <c r="D361" s="270" t="s">
        <v>3033</v>
      </c>
      <c r="E361" s="268" t="s">
        <v>3164</v>
      </c>
      <c r="F361" s="268" t="s">
        <v>2412</v>
      </c>
      <c r="G361" s="352" t="s">
        <v>625</v>
      </c>
      <c r="H361" t="str">
        <f>VLOOKUP($G361,県名!$B$1:$C$49,2,FALSE)</f>
        <v>三  重</v>
      </c>
      <c r="I361" t="str">
        <f>VLOOKUP(B361,学校名!$D$8:$F$64,3,FALSE)</f>
        <v>三重大</v>
      </c>
      <c r="J361" t="str">
        <f t="shared" si="10"/>
        <v>男</v>
      </c>
      <c r="K361" t="s">
        <v>3727</v>
      </c>
      <c r="L361" t="s">
        <v>3274</v>
      </c>
      <c r="M361" t="str">
        <f t="shared" si="11"/>
        <v>TAMURA Yusuke</v>
      </c>
      <c r="O361" t="s">
        <v>4197</v>
      </c>
      <c r="P361" t="s">
        <v>4198</v>
      </c>
    </row>
    <row r="362" spans="2:16">
      <c r="B362" s="270" t="s">
        <v>529</v>
      </c>
      <c r="C362" s="297">
        <v>361</v>
      </c>
      <c r="D362" s="270" t="s">
        <v>2461</v>
      </c>
      <c r="E362" s="268" t="s">
        <v>2535</v>
      </c>
      <c r="F362" s="268" t="s">
        <v>2412</v>
      </c>
      <c r="G362" s="352" t="s">
        <v>625</v>
      </c>
      <c r="H362" t="str">
        <f>VLOOKUP($G362,県名!$B$1:$C$49,2,FALSE)</f>
        <v>三  重</v>
      </c>
      <c r="I362" t="str">
        <f>VLOOKUP(B362,学校名!$D$8:$F$64,3,FALSE)</f>
        <v>三重大</v>
      </c>
      <c r="J362" t="str">
        <f t="shared" si="10"/>
        <v>男</v>
      </c>
      <c r="K362" t="s">
        <v>3728</v>
      </c>
      <c r="L362" t="s">
        <v>3729</v>
      </c>
      <c r="M362" t="str">
        <f t="shared" si="11"/>
        <v>MINAMI Ryoya</v>
      </c>
      <c r="O362" t="s">
        <v>4197</v>
      </c>
      <c r="P362" t="s">
        <v>4198</v>
      </c>
    </row>
    <row r="363" spans="2:16">
      <c r="B363" s="270" t="s">
        <v>529</v>
      </c>
      <c r="C363" s="297">
        <v>362</v>
      </c>
      <c r="D363" s="270" t="s">
        <v>2460</v>
      </c>
      <c r="E363" s="268" t="s">
        <v>2534</v>
      </c>
      <c r="F363" s="268" t="s">
        <v>2412</v>
      </c>
      <c r="G363" s="352" t="s">
        <v>625</v>
      </c>
      <c r="H363" t="str">
        <f>VLOOKUP($G363,県名!$B$1:$C$49,2,FALSE)</f>
        <v>三  重</v>
      </c>
      <c r="I363" t="str">
        <f>VLOOKUP(B363,学校名!$D$8:$F$64,3,FALSE)</f>
        <v>三重大</v>
      </c>
      <c r="J363" t="str">
        <f t="shared" si="10"/>
        <v>男</v>
      </c>
      <c r="K363" t="s">
        <v>3730</v>
      </c>
      <c r="L363" t="s">
        <v>3731</v>
      </c>
      <c r="M363" t="str">
        <f t="shared" si="11"/>
        <v>KAMIYA Atsuki</v>
      </c>
      <c r="O363" t="s">
        <v>4197</v>
      </c>
      <c r="P363" t="s">
        <v>4198</v>
      </c>
    </row>
    <row r="364" spans="2:16">
      <c r="B364" s="270" t="s">
        <v>529</v>
      </c>
      <c r="C364" s="297">
        <v>363</v>
      </c>
      <c r="D364" s="270" t="s">
        <v>824</v>
      </c>
      <c r="E364" s="268" t="s">
        <v>1342</v>
      </c>
      <c r="F364" s="268" t="s">
        <v>2415</v>
      </c>
      <c r="G364" s="352" t="s">
        <v>625</v>
      </c>
      <c r="H364" t="str">
        <f>VLOOKUP($G364,県名!$B$1:$C$49,2,FALSE)</f>
        <v>三  重</v>
      </c>
      <c r="I364" t="str">
        <f>VLOOKUP(B364,学校名!$D$8:$F$64,3,FALSE)</f>
        <v>三重大</v>
      </c>
      <c r="J364" t="str">
        <f t="shared" si="10"/>
        <v>男</v>
      </c>
      <c r="K364" t="s">
        <v>3732</v>
      </c>
      <c r="L364" t="s">
        <v>3733</v>
      </c>
      <c r="M364" t="str">
        <f t="shared" si="11"/>
        <v>DEJIMA Tento</v>
      </c>
      <c r="O364" t="s">
        <v>4197</v>
      </c>
      <c r="P364" t="s">
        <v>4198</v>
      </c>
    </row>
    <row r="365" spans="2:16">
      <c r="B365" s="270" t="s">
        <v>529</v>
      </c>
      <c r="C365" s="297">
        <v>364</v>
      </c>
      <c r="D365" s="270" t="s">
        <v>829</v>
      </c>
      <c r="E365" s="268" t="s">
        <v>1347</v>
      </c>
      <c r="F365" s="268" t="s">
        <v>2414</v>
      </c>
      <c r="G365" s="352" t="s">
        <v>625</v>
      </c>
      <c r="H365" t="str">
        <f>VLOOKUP($G365,県名!$B$1:$C$49,2,FALSE)</f>
        <v>三  重</v>
      </c>
      <c r="I365" t="str">
        <f>VLOOKUP(B365,学校名!$D$8:$F$64,3,FALSE)</f>
        <v>三重大</v>
      </c>
      <c r="J365" t="str">
        <f t="shared" si="10"/>
        <v>男</v>
      </c>
      <c r="K365" t="s">
        <v>3285</v>
      </c>
      <c r="L365" t="s">
        <v>3362</v>
      </c>
      <c r="M365" t="str">
        <f t="shared" si="11"/>
        <v>SUZUKI Kohei</v>
      </c>
      <c r="O365" t="s">
        <v>4197</v>
      </c>
      <c r="P365" t="s">
        <v>4198</v>
      </c>
    </row>
    <row r="366" spans="2:16">
      <c r="B366" s="270" t="s">
        <v>529</v>
      </c>
      <c r="C366" s="297">
        <v>365</v>
      </c>
      <c r="D366" s="270" t="s">
        <v>821</v>
      </c>
      <c r="E366" s="268" t="s">
        <v>1339</v>
      </c>
      <c r="F366" s="268" t="s">
        <v>2415</v>
      </c>
      <c r="G366" s="352" t="s">
        <v>625</v>
      </c>
      <c r="H366" t="str">
        <f>VLOOKUP($G366,県名!$B$1:$C$49,2,FALSE)</f>
        <v>三  重</v>
      </c>
      <c r="I366" t="str">
        <f>VLOOKUP(B366,学校名!$D$8:$F$64,3,FALSE)</f>
        <v>三重大</v>
      </c>
      <c r="J366" t="str">
        <f t="shared" si="10"/>
        <v>男</v>
      </c>
      <c r="K366" t="s">
        <v>3435</v>
      </c>
      <c r="L366" t="s">
        <v>3485</v>
      </c>
      <c r="M366" t="str">
        <f t="shared" si="11"/>
        <v>SATO Shunsuke</v>
      </c>
      <c r="O366" t="s">
        <v>4197</v>
      </c>
      <c r="P366" t="s">
        <v>4198</v>
      </c>
    </row>
    <row r="367" spans="2:16">
      <c r="B367" s="270" t="s">
        <v>529</v>
      </c>
      <c r="C367" s="297">
        <v>366</v>
      </c>
      <c r="D367" s="270" t="s">
        <v>823</v>
      </c>
      <c r="E367" s="268" t="s">
        <v>1341</v>
      </c>
      <c r="F367" s="268" t="s">
        <v>2415</v>
      </c>
      <c r="G367" s="352" t="s">
        <v>625</v>
      </c>
      <c r="H367" t="str">
        <f>VLOOKUP($G367,県名!$B$1:$C$49,2,FALSE)</f>
        <v>三  重</v>
      </c>
      <c r="I367" t="str">
        <f>VLOOKUP(B367,学校名!$D$8:$F$64,3,FALSE)</f>
        <v>三重大</v>
      </c>
      <c r="J367" t="str">
        <f t="shared" si="10"/>
        <v>男</v>
      </c>
      <c r="K367" t="s">
        <v>3734</v>
      </c>
      <c r="L367" t="s">
        <v>3735</v>
      </c>
      <c r="M367" t="str">
        <f t="shared" si="11"/>
        <v>TAKEMURA Soma</v>
      </c>
      <c r="O367" t="s">
        <v>4197</v>
      </c>
      <c r="P367" t="s">
        <v>4198</v>
      </c>
    </row>
    <row r="368" spans="2:16">
      <c r="B368" s="270" t="s">
        <v>529</v>
      </c>
      <c r="C368" s="297">
        <v>367</v>
      </c>
      <c r="D368" s="270" t="s">
        <v>2662</v>
      </c>
      <c r="E368" s="268" t="s">
        <v>2709</v>
      </c>
      <c r="F368" s="268" t="s">
        <v>2412</v>
      </c>
      <c r="G368" s="352" t="s">
        <v>625</v>
      </c>
      <c r="H368" t="str">
        <f>VLOOKUP($G368,県名!$B$1:$C$49,2,FALSE)</f>
        <v>三  重</v>
      </c>
      <c r="I368" t="str">
        <f>VLOOKUP(B368,学校名!$D$8:$F$64,3,FALSE)</f>
        <v>三重大</v>
      </c>
      <c r="J368" t="str">
        <f t="shared" si="10"/>
        <v>男</v>
      </c>
      <c r="K368" t="s">
        <v>3736</v>
      </c>
      <c r="L368" t="s">
        <v>3665</v>
      </c>
      <c r="M368" t="str">
        <f t="shared" si="11"/>
        <v>UDA Hiroki</v>
      </c>
      <c r="O368" t="s">
        <v>4197</v>
      </c>
      <c r="P368" t="s">
        <v>4198</v>
      </c>
    </row>
    <row r="369" spans="2:16">
      <c r="B369" s="270" t="s">
        <v>529</v>
      </c>
      <c r="C369" s="297">
        <v>368</v>
      </c>
      <c r="D369" s="270" t="s">
        <v>828</v>
      </c>
      <c r="E369" s="268" t="s">
        <v>1346</v>
      </c>
      <c r="F369" s="268" t="s">
        <v>2414</v>
      </c>
      <c r="G369" s="352" t="s">
        <v>625</v>
      </c>
      <c r="H369" t="str">
        <f>VLOOKUP($G369,県名!$B$1:$C$49,2,FALSE)</f>
        <v>三  重</v>
      </c>
      <c r="I369" t="str">
        <f>VLOOKUP(B369,学校名!$D$8:$F$64,3,FALSE)</f>
        <v>三重大</v>
      </c>
      <c r="J369" t="str">
        <f t="shared" si="10"/>
        <v>男</v>
      </c>
      <c r="K369" t="s">
        <v>3737</v>
      </c>
      <c r="L369" t="s">
        <v>3480</v>
      </c>
      <c r="M369" t="str">
        <f t="shared" si="11"/>
        <v>ODA Kazuki</v>
      </c>
      <c r="O369" t="s">
        <v>4197</v>
      </c>
      <c r="P369" t="s">
        <v>4198</v>
      </c>
    </row>
    <row r="370" spans="2:16">
      <c r="B370" s="270" t="s">
        <v>529</v>
      </c>
      <c r="C370" s="297">
        <v>369</v>
      </c>
      <c r="D370" s="270" t="s">
        <v>833</v>
      </c>
      <c r="E370" s="268" t="s">
        <v>1351</v>
      </c>
      <c r="F370" s="268" t="s">
        <v>1773</v>
      </c>
      <c r="G370" s="352" t="s">
        <v>625</v>
      </c>
      <c r="H370" t="str">
        <f>VLOOKUP($G370,県名!$B$1:$C$49,2,FALSE)</f>
        <v>三  重</v>
      </c>
      <c r="I370" t="str">
        <f>VLOOKUP(B370,学校名!$D$8:$F$64,3,FALSE)</f>
        <v>三重大</v>
      </c>
      <c r="J370" t="str">
        <f t="shared" si="10"/>
        <v>男</v>
      </c>
      <c r="K370" t="s">
        <v>3738</v>
      </c>
      <c r="L370" t="s">
        <v>3739</v>
      </c>
      <c r="M370" t="str">
        <f t="shared" si="11"/>
        <v>INAGAKI Shinichi</v>
      </c>
      <c r="O370" t="s">
        <v>4197</v>
      </c>
      <c r="P370" t="s">
        <v>4198</v>
      </c>
    </row>
    <row r="371" spans="2:16">
      <c r="B371" s="270" t="s">
        <v>529</v>
      </c>
      <c r="C371" s="297">
        <v>370</v>
      </c>
      <c r="D371" s="270" t="s">
        <v>822</v>
      </c>
      <c r="E371" s="268" t="s">
        <v>1340</v>
      </c>
      <c r="F371" s="268" t="s">
        <v>2415</v>
      </c>
      <c r="G371" s="352" t="s">
        <v>625</v>
      </c>
      <c r="H371" t="str">
        <f>VLOOKUP($G371,県名!$B$1:$C$49,2,FALSE)</f>
        <v>三  重</v>
      </c>
      <c r="I371" t="str">
        <f>VLOOKUP(B371,学校名!$D$8:$F$64,3,FALSE)</f>
        <v>三重大</v>
      </c>
      <c r="J371" t="str">
        <f t="shared" si="10"/>
        <v>男</v>
      </c>
      <c r="K371" t="s">
        <v>3740</v>
      </c>
      <c r="L371" t="s">
        <v>3302</v>
      </c>
      <c r="M371" t="str">
        <f t="shared" si="11"/>
        <v>SAWAMURA Kento</v>
      </c>
      <c r="O371" t="s">
        <v>4197</v>
      </c>
      <c r="P371" t="s">
        <v>4198</v>
      </c>
    </row>
    <row r="372" spans="2:16">
      <c r="B372" s="270" t="s">
        <v>529</v>
      </c>
      <c r="C372" s="297">
        <v>371</v>
      </c>
      <c r="D372" s="270" t="s">
        <v>834</v>
      </c>
      <c r="E372" s="268" t="s">
        <v>1352</v>
      </c>
      <c r="F372" s="268" t="s">
        <v>1773</v>
      </c>
      <c r="G372" s="352" t="s">
        <v>625</v>
      </c>
      <c r="H372" t="str">
        <f>VLOOKUP($G372,県名!$B$1:$C$49,2,FALSE)</f>
        <v>三  重</v>
      </c>
      <c r="I372" t="str">
        <f>VLOOKUP(B372,学校名!$D$8:$F$64,3,FALSE)</f>
        <v>三重大</v>
      </c>
      <c r="J372" t="str">
        <f t="shared" si="10"/>
        <v>男</v>
      </c>
      <c r="K372" t="s">
        <v>3229</v>
      </c>
      <c r="L372" t="s">
        <v>3390</v>
      </c>
      <c r="M372" t="str">
        <f t="shared" si="11"/>
        <v>NAKAMURA Ryota</v>
      </c>
      <c r="O372" t="s">
        <v>4197</v>
      </c>
      <c r="P372" t="s">
        <v>4198</v>
      </c>
    </row>
    <row r="373" spans="2:16">
      <c r="B373" s="270" t="s">
        <v>529</v>
      </c>
      <c r="C373" s="297">
        <v>372</v>
      </c>
      <c r="D373" s="270" t="s">
        <v>2462</v>
      </c>
      <c r="E373" s="268" t="s">
        <v>2536</v>
      </c>
      <c r="F373" s="268" t="s">
        <v>2412</v>
      </c>
      <c r="G373" s="352" t="s">
        <v>625</v>
      </c>
      <c r="H373" t="str">
        <f>VLOOKUP($G373,県名!$B$1:$C$49,2,FALSE)</f>
        <v>三  重</v>
      </c>
      <c r="I373" t="str">
        <f>VLOOKUP(B373,学校名!$D$8:$F$64,3,FALSE)</f>
        <v>三重大</v>
      </c>
      <c r="J373" t="str">
        <f t="shared" si="10"/>
        <v>男</v>
      </c>
      <c r="K373" t="s">
        <v>3741</v>
      </c>
      <c r="L373" t="s">
        <v>3544</v>
      </c>
      <c r="M373" t="str">
        <f t="shared" si="11"/>
        <v>YAMAGIWA Taiga</v>
      </c>
      <c r="O373" t="s">
        <v>4197</v>
      </c>
      <c r="P373" t="s">
        <v>4198</v>
      </c>
    </row>
    <row r="374" spans="2:16">
      <c r="B374" s="270" t="s">
        <v>529</v>
      </c>
      <c r="C374" s="297">
        <v>373</v>
      </c>
      <c r="D374" s="270" t="s">
        <v>819</v>
      </c>
      <c r="E374" s="268" t="s">
        <v>1337</v>
      </c>
      <c r="F374" s="268" t="s">
        <v>2415</v>
      </c>
      <c r="G374" s="352" t="s">
        <v>625</v>
      </c>
      <c r="H374" t="str">
        <f>VLOOKUP($G374,県名!$B$1:$C$49,2,FALSE)</f>
        <v>三  重</v>
      </c>
      <c r="I374" t="str">
        <f>VLOOKUP(B374,学校名!$D$8:$F$64,3,FALSE)</f>
        <v>三重大</v>
      </c>
      <c r="J374" t="str">
        <f t="shared" si="10"/>
        <v>男</v>
      </c>
      <c r="K374" t="s">
        <v>3742</v>
      </c>
      <c r="L374" t="s">
        <v>3743</v>
      </c>
      <c r="M374" t="str">
        <f t="shared" si="11"/>
        <v>IWATA Keiju</v>
      </c>
      <c r="O374" t="s">
        <v>4197</v>
      </c>
      <c r="P374" t="s">
        <v>4198</v>
      </c>
    </row>
    <row r="375" spans="2:16">
      <c r="B375" s="270" t="s">
        <v>529</v>
      </c>
      <c r="C375" s="297">
        <v>374</v>
      </c>
      <c r="D375" s="270" t="s">
        <v>3034</v>
      </c>
      <c r="E375" s="268" t="s">
        <v>3165</v>
      </c>
      <c r="F375" s="268" t="s">
        <v>2412</v>
      </c>
      <c r="G375" s="352" t="s">
        <v>625</v>
      </c>
      <c r="H375" t="str">
        <f>VLOOKUP($G375,県名!$B$1:$C$49,2,FALSE)</f>
        <v>三  重</v>
      </c>
      <c r="I375" t="str">
        <f>VLOOKUP(B375,学校名!$D$8:$F$64,3,FALSE)</f>
        <v>三重大</v>
      </c>
      <c r="J375" t="str">
        <f t="shared" si="10"/>
        <v>男</v>
      </c>
      <c r="K375" t="s">
        <v>3744</v>
      </c>
      <c r="L375" t="s">
        <v>3544</v>
      </c>
      <c r="M375" t="str">
        <f t="shared" si="11"/>
        <v>SAKAGUCHI Taiga</v>
      </c>
      <c r="O375" t="s">
        <v>4197</v>
      </c>
      <c r="P375" t="s">
        <v>4198</v>
      </c>
    </row>
    <row r="376" spans="2:16">
      <c r="B376" s="270" t="s">
        <v>529</v>
      </c>
      <c r="C376" s="297">
        <v>375</v>
      </c>
      <c r="D376" s="270" t="s">
        <v>826</v>
      </c>
      <c r="E376" s="268" t="s">
        <v>1344</v>
      </c>
      <c r="F376" s="268" t="s">
        <v>2415</v>
      </c>
      <c r="G376" s="352" t="s">
        <v>625</v>
      </c>
      <c r="H376" t="str">
        <f>VLOOKUP($G376,県名!$B$1:$C$49,2,FALSE)</f>
        <v>三  重</v>
      </c>
      <c r="I376" t="str">
        <f>VLOOKUP(B376,学校名!$D$8:$F$64,3,FALSE)</f>
        <v>三重大</v>
      </c>
      <c r="J376" t="str">
        <f t="shared" si="10"/>
        <v>男</v>
      </c>
      <c r="K376" t="s">
        <v>3710</v>
      </c>
      <c r="L376" t="s">
        <v>3745</v>
      </c>
      <c r="M376" t="str">
        <f t="shared" si="11"/>
        <v>HIRAYAMA Takao</v>
      </c>
      <c r="O376" t="s">
        <v>4197</v>
      </c>
      <c r="P376" t="s">
        <v>4198</v>
      </c>
    </row>
    <row r="377" spans="2:16">
      <c r="B377" s="270" t="s">
        <v>529</v>
      </c>
      <c r="C377" s="297">
        <v>376</v>
      </c>
      <c r="D377" s="270" t="s">
        <v>825</v>
      </c>
      <c r="E377" s="268" t="s">
        <v>1343</v>
      </c>
      <c r="F377" s="268" t="s">
        <v>2415</v>
      </c>
      <c r="G377" s="352" t="s">
        <v>625</v>
      </c>
      <c r="H377" t="str">
        <f>VLOOKUP($G377,県名!$B$1:$C$49,2,FALSE)</f>
        <v>三  重</v>
      </c>
      <c r="I377" t="str">
        <f>VLOOKUP(B377,学校名!$D$8:$F$64,3,FALSE)</f>
        <v>三重大</v>
      </c>
      <c r="J377" t="str">
        <f t="shared" si="10"/>
        <v>男</v>
      </c>
      <c r="K377" t="s">
        <v>3746</v>
      </c>
      <c r="L377" t="s">
        <v>3351</v>
      </c>
      <c r="M377" t="str">
        <f t="shared" si="11"/>
        <v>MAGATO Yutaro</v>
      </c>
      <c r="O377" t="s">
        <v>4197</v>
      </c>
      <c r="P377" t="s">
        <v>4198</v>
      </c>
    </row>
    <row r="378" spans="2:16">
      <c r="B378" s="270" t="s">
        <v>529</v>
      </c>
      <c r="C378" s="297">
        <v>377</v>
      </c>
      <c r="D378" s="270" t="s">
        <v>832</v>
      </c>
      <c r="E378" s="268" t="s">
        <v>1350</v>
      </c>
      <c r="F378" s="268" t="s">
        <v>2414</v>
      </c>
      <c r="G378" s="352" t="s">
        <v>625</v>
      </c>
      <c r="H378" t="str">
        <f>VLOOKUP($G378,県名!$B$1:$C$49,2,FALSE)</f>
        <v>三  重</v>
      </c>
      <c r="I378" t="str">
        <f>VLOOKUP(B378,学校名!$D$8:$F$64,3,FALSE)</f>
        <v>三重大</v>
      </c>
      <c r="J378" t="str">
        <f t="shared" si="10"/>
        <v>男</v>
      </c>
      <c r="K378" t="s">
        <v>3747</v>
      </c>
      <c r="L378" t="s">
        <v>3570</v>
      </c>
      <c r="M378" t="str">
        <f t="shared" si="11"/>
        <v>YOSHIKAWA Takuya</v>
      </c>
      <c r="O378" t="s">
        <v>4197</v>
      </c>
      <c r="P378" t="s">
        <v>4198</v>
      </c>
    </row>
    <row r="379" spans="2:16">
      <c r="B379" s="270" t="s">
        <v>529</v>
      </c>
      <c r="C379" s="297">
        <v>378</v>
      </c>
      <c r="D379" s="270" t="s">
        <v>2787</v>
      </c>
      <c r="E379" s="268" t="s">
        <v>2788</v>
      </c>
      <c r="F379" s="268" t="s">
        <v>2412</v>
      </c>
      <c r="G379" s="352" t="s">
        <v>625</v>
      </c>
      <c r="H379" t="str">
        <f>VLOOKUP($G379,県名!$B$1:$C$49,2,FALSE)</f>
        <v>三  重</v>
      </c>
      <c r="I379" t="str">
        <f>VLOOKUP(B379,学校名!$D$8:$F$64,3,FALSE)</f>
        <v>三重大</v>
      </c>
      <c r="J379" t="str">
        <f t="shared" si="10"/>
        <v>男</v>
      </c>
      <c r="K379" t="s">
        <v>3748</v>
      </c>
      <c r="L379" t="s">
        <v>3274</v>
      </c>
      <c r="M379" t="str">
        <f t="shared" si="11"/>
        <v>URANISHI Yusuke</v>
      </c>
      <c r="O379" t="s">
        <v>4197</v>
      </c>
      <c r="P379" t="s">
        <v>4198</v>
      </c>
    </row>
    <row r="380" spans="2:16">
      <c r="B380" s="270" t="s">
        <v>2966</v>
      </c>
      <c r="C380" s="297">
        <v>379</v>
      </c>
      <c r="D380" s="270" t="s">
        <v>3035</v>
      </c>
      <c r="E380" s="268" t="s">
        <v>3166</v>
      </c>
      <c r="F380" s="268" t="s">
        <v>2412</v>
      </c>
      <c r="G380" s="352" t="s">
        <v>625</v>
      </c>
      <c r="H380" t="str">
        <f>VLOOKUP($G380,県名!$B$1:$C$49,2,FALSE)</f>
        <v>三  重</v>
      </c>
      <c r="I380" t="str">
        <f>VLOOKUP(B380,学校名!$D$8:$F$64,3,FALSE)</f>
        <v>三重短期大</v>
      </c>
      <c r="J380" t="str">
        <f t="shared" si="10"/>
        <v>男</v>
      </c>
      <c r="K380" t="s">
        <v>3323</v>
      </c>
      <c r="L380" t="s">
        <v>3546</v>
      </c>
      <c r="M380" t="str">
        <f t="shared" si="11"/>
        <v>ITO Kosei</v>
      </c>
      <c r="O380" t="s">
        <v>4197</v>
      </c>
      <c r="P380" t="s">
        <v>4198</v>
      </c>
    </row>
    <row r="381" spans="2:16">
      <c r="B381" s="270" t="s">
        <v>508</v>
      </c>
      <c r="C381" s="297">
        <v>380</v>
      </c>
      <c r="D381" s="270" t="s">
        <v>835</v>
      </c>
      <c r="E381" s="268" t="s">
        <v>1353</v>
      </c>
      <c r="F381" s="268" t="s">
        <v>1773</v>
      </c>
      <c r="G381" s="352" t="s">
        <v>624</v>
      </c>
      <c r="H381" t="str">
        <f>VLOOKUP($G381,県名!$B$1:$C$49,2,FALSE)</f>
        <v>愛  知</v>
      </c>
      <c r="I381" t="str">
        <f>VLOOKUP(B381,学校名!$D$8:$F$64,3,FALSE)</f>
        <v>至学館大</v>
      </c>
      <c r="J381" t="str">
        <f t="shared" si="10"/>
        <v>男</v>
      </c>
      <c r="K381" t="s">
        <v>3749</v>
      </c>
      <c r="L381" t="s">
        <v>3750</v>
      </c>
      <c r="M381" t="str">
        <f t="shared" si="11"/>
        <v>ANDO Yuma</v>
      </c>
      <c r="O381" t="s">
        <v>4197</v>
      </c>
      <c r="P381" t="s">
        <v>4198</v>
      </c>
    </row>
    <row r="382" spans="2:16">
      <c r="B382" s="270" t="s">
        <v>508</v>
      </c>
      <c r="C382" s="297">
        <v>381</v>
      </c>
      <c r="D382" s="270" t="s">
        <v>836</v>
      </c>
      <c r="E382" s="268" t="s">
        <v>1354</v>
      </c>
      <c r="F382" s="268" t="s">
        <v>1773</v>
      </c>
      <c r="G382" s="352" t="s">
        <v>624</v>
      </c>
      <c r="H382" t="str">
        <f>VLOOKUP($G382,県名!$B$1:$C$49,2,FALSE)</f>
        <v>愛  知</v>
      </c>
      <c r="I382" t="str">
        <f>VLOOKUP(B382,学校名!$D$8:$F$64,3,FALSE)</f>
        <v>至学館大</v>
      </c>
      <c r="J382" t="str">
        <f t="shared" si="10"/>
        <v>男</v>
      </c>
      <c r="K382" t="s">
        <v>3751</v>
      </c>
      <c r="L382" t="s">
        <v>3262</v>
      </c>
      <c r="M382" t="str">
        <f t="shared" si="11"/>
        <v>FUJIGAKI Ryo</v>
      </c>
      <c r="O382" t="s">
        <v>4197</v>
      </c>
      <c r="P382" t="s">
        <v>4198</v>
      </c>
    </row>
    <row r="383" spans="2:16">
      <c r="B383" s="270" t="s">
        <v>508</v>
      </c>
      <c r="C383" s="297">
        <v>382</v>
      </c>
      <c r="D383" s="270" t="s">
        <v>2360</v>
      </c>
      <c r="E383" s="268" t="s">
        <v>2396</v>
      </c>
      <c r="F383" s="268" t="s">
        <v>2414</v>
      </c>
      <c r="G383" s="352" t="s">
        <v>624</v>
      </c>
      <c r="H383" t="str">
        <f>VLOOKUP($G383,県名!$B$1:$C$49,2,FALSE)</f>
        <v>愛  知</v>
      </c>
      <c r="I383" t="str">
        <f>VLOOKUP(B383,学校名!$D$8:$F$64,3,FALSE)</f>
        <v>至学館大</v>
      </c>
      <c r="J383" t="str">
        <f t="shared" si="10"/>
        <v>男</v>
      </c>
      <c r="K383" t="s">
        <v>3752</v>
      </c>
      <c r="L383" t="s">
        <v>3753</v>
      </c>
      <c r="M383" t="str">
        <f t="shared" si="11"/>
        <v>AOI Reo</v>
      </c>
      <c r="O383" t="s">
        <v>4197</v>
      </c>
      <c r="P383" t="s">
        <v>4198</v>
      </c>
    </row>
    <row r="384" spans="2:16">
      <c r="B384" s="270" t="s">
        <v>508</v>
      </c>
      <c r="C384" s="297">
        <v>383</v>
      </c>
      <c r="D384" s="270" t="s">
        <v>837</v>
      </c>
      <c r="E384" s="268" t="s">
        <v>1355</v>
      </c>
      <c r="F384" s="268" t="s">
        <v>2414</v>
      </c>
      <c r="G384" s="352" t="s">
        <v>624</v>
      </c>
      <c r="H384" t="str">
        <f>VLOOKUP($G384,県名!$B$1:$C$49,2,FALSE)</f>
        <v>愛  知</v>
      </c>
      <c r="I384" t="str">
        <f>VLOOKUP(B384,学校名!$D$8:$F$64,3,FALSE)</f>
        <v>至学館大</v>
      </c>
      <c r="J384" t="str">
        <f t="shared" si="10"/>
        <v>男</v>
      </c>
      <c r="K384" t="s">
        <v>3754</v>
      </c>
      <c r="L384" t="s">
        <v>3755</v>
      </c>
      <c r="M384" t="str">
        <f t="shared" si="11"/>
        <v>AKASAKA Yujiro</v>
      </c>
      <c r="O384" t="s">
        <v>4197</v>
      </c>
      <c r="P384" t="s">
        <v>4198</v>
      </c>
    </row>
    <row r="385" spans="2:16">
      <c r="B385" s="270" t="s">
        <v>508</v>
      </c>
      <c r="C385" s="297">
        <v>384</v>
      </c>
      <c r="D385" s="270" t="s">
        <v>838</v>
      </c>
      <c r="E385" s="268" t="s">
        <v>1356</v>
      </c>
      <c r="F385" s="268" t="s">
        <v>2414</v>
      </c>
      <c r="G385" s="352" t="s">
        <v>623</v>
      </c>
      <c r="H385" t="str">
        <f>VLOOKUP($G385,県名!$B$1:$C$49,2,FALSE)</f>
        <v>静  岡</v>
      </c>
      <c r="I385" t="str">
        <f>VLOOKUP(B385,学校名!$D$8:$F$64,3,FALSE)</f>
        <v>至学館大</v>
      </c>
      <c r="J385" t="str">
        <f t="shared" si="10"/>
        <v>男</v>
      </c>
      <c r="K385" t="s">
        <v>3323</v>
      </c>
      <c r="L385" t="s">
        <v>3330</v>
      </c>
      <c r="M385" t="str">
        <f t="shared" si="11"/>
        <v>ITO Mizuki</v>
      </c>
      <c r="O385" t="s">
        <v>4197</v>
      </c>
      <c r="P385" t="s">
        <v>4198</v>
      </c>
    </row>
    <row r="386" spans="2:16">
      <c r="B386" s="270" t="s">
        <v>508</v>
      </c>
      <c r="C386" s="297">
        <v>385</v>
      </c>
      <c r="D386" s="270" t="s">
        <v>3036</v>
      </c>
      <c r="E386" s="268" t="s">
        <v>3167</v>
      </c>
      <c r="F386" s="268" t="s">
        <v>2414</v>
      </c>
      <c r="G386" s="352" t="s">
        <v>624</v>
      </c>
      <c r="H386" t="str">
        <f>VLOOKUP($G386,県名!$B$1:$C$49,2,FALSE)</f>
        <v>愛  知</v>
      </c>
      <c r="I386" t="str">
        <f>VLOOKUP(B386,学校名!$D$8:$F$64,3,FALSE)</f>
        <v>至学館大</v>
      </c>
      <c r="J386" t="str">
        <f t="shared" si="10"/>
        <v>男</v>
      </c>
      <c r="K386" t="s">
        <v>3756</v>
      </c>
      <c r="L386" t="s">
        <v>3757</v>
      </c>
      <c r="M386" t="str">
        <f t="shared" si="11"/>
        <v>OSANAI Yuuki</v>
      </c>
      <c r="O386" t="s">
        <v>4197</v>
      </c>
      <c r="P386" t="s">
        <v>4198</v>
      </c>
    </row>
    <row r="387" spans="2:16">
      <c r="B387" s="270" t="s">
        <v>508</v>
      </c>
      <c r="C387" s="297">
        <v>386</v>
      </c>
      <c r="D387" s="270" t="s">
        <v>839</v>
      </c>
      <c r="E387" s="268" t="s">
        <v>1357</v>
      </c>
      <c r="F387" s="268" t="s">
        <v>2414</v>
      </c>
      <c r="G387" s="352" t="s">
        <v>626</v>
      </c>
      <c r="H387" t="str">
        <f>VLOOKUP($G387,県名!$B$1:$C$49,2,FALSE)</f>
        <v>岐  阜</v>
      </c>
      <c r="I387" t="str">
        <f>VLOOKUP(B387,学校名!$D$8:$F$64,3,FALSE)</f>
        <v>至学館大</v>
      </c>
      <c r="J387" t="str">
        <f t="shared" ref="J387:J450" si="12">IF(VALUE(C387)&lt;2001,"男","女")</f>
        <v>男</v>
      </c>
      <c r="K387" t="s">
        <v>3758</v>
      </c>
      <c r="L387" t="s">
        <v>3759</v>
      </c>
      <c r="M387" t="str">
        <f t="shared" ref="M387:M450" si="13">K387&amp;" "&amp;L387</f>
        <v>KASHIWAGI Mitsuhiko</v>
      </c>
      <c r="O387" t="s">
        <v>4197</v>
      </c>
      <c r="P387" t="s">
        <v>4198</v>
      </c>
    </row>
    <row r="388" spans="2:16">
      <c r="B388" s="270" t="s">
        <v>508</v>
      </c>
      <c r="C388" s="297">
        <v>387</v>
      </c>
      <c r="D388" s="270" t="s">
        <v>840</v>
      </c>
      <c r="E388" s="268" t="s">
        <v>1358</v>
      </c>
      <c r="F388" s="268" t="s">
        <v>2414</v>
      </c>
      <c r="G388" s="352" t="s">
        <v>624</v>
      </c>
      <c r="H388" t="str">
        <f>VLOOKUP($G388,県名!$B$1:$C$49,2,FALSE)</f>
        <v>愛  知</v>
      </c>
      <c r="I388" t="str">
        <f>VLOOKUP(B388,学校名!$D$8:$F$64,3,FALSE)</f>
        <v>至学館大</v>
      </c>
      <c r="J388" t="str">
        <f t="shared" si="12"/>
        <v>男</v>
      </c>
      <c r="K388" t="s">
        <v>3760</v>
      </c>
      <c r="L388" t="s">
        <v>3761</v>
      </c>
      <c r="M388" t="str">
        <f t="shared" si="13"/>
        <v>KAWAI Hiroya</v>
      </c>
      <c r="O388" t="s">
        <v>4197</v>
      </c>
      <c r="P388" t="s">
        <v>4198</v>
      </c>
    </row>
    <row r="389" spans="2:16">
      <c r="B389" s="270" t="s">
        <v>508</v>
      </c>
      <c r="C389" s="297">
        <v>388</v>
      </c>
      <c r="D389" s="270" t="s">
        <v>841</v>
      </c>
      <c r="E389" s="268" t="s">
        <v>1359</v>
      </c>
      <c r="F389" s="268" t="s">
        <v>2414</v>
      </c>
      <c r="G389" s="352" t="s">
        <v>624</v>
      </c>
      <c r="H389" t="str">
        <f>VLOOKUP($G389,県名!$B$1:$C$49,2,FALSE)</f>
        <v>愛  知</v>
      </c>
      <c r="I389" t="str">
        <f>VLOOKUP(B389,学校名!$D$8:$F$64,3,FALSE)</f>
        <v>至学館大</v>
      </c>
      <c r="J389" t="str">
        <f t="shared" si="12"/>
        <v>男</v>
      </c>
      <c r="K389" t="s">
        <v>3762</v>
      </c>
      <c r="L389" t="s">
        <v>3753</v>
      </c>
      <c r="M389" t="str">
        <f t="shared" si="13"/>
        <v>KURODA Reo</v>
      </c>
      <c r="O389" t="s">
        <v>4197</v>
      </c>
      <c r="P389" t="s">
        <v>4198</v>
      </c>
    </row>
    <row r="390" spans="2:16">
      <c r="B390" s="270" t="s">
        <v>508</v>
      </c>
      <c r="C390" s="297">
        <v>389</v>
      </c>
      <c r="D390" s="270" t="s">
        <v>842</v>
      </c>
      <c r="E390" s="268" t="s">
        <v>1360</v>
      </c>
      <c r="F390" s="268" t="s">
        <v>2414</v>
      </c>
      <c r="G390" s="352" t="s">
        <v>624</v>
      </c>
      <c r="H390" t="str">
        <f>VLOOKUP($G390,県名!$B$1:$C$49,2,FALSE)</f>
        <v>愛  知</v>
      </c>
      <c r="I390" t="str">
        <f>VLOOKUP(B390,学校名!$D$8:$F$64,3,FALSE)</f>
        <v>至学館大</v>
      </c>
      <c r="J390" t="str">
        <f t="shared" si="12"/>
        <v>男</v>
      </c>
      <c r="K390" t="s">
        <v>3285</v>
      </c>
      <c r="L390" t="s">
        <v>3276</v>
      </c>
      <c r="M390" t="str">
        <f t="shared" si="13"/>
        <v>SUZUKI Koki</v>
      </c>
      <c r="O390" t="s">
        <v>4197</v>
      </c>
      <c r="P390" t="s">
        <v>4198</v>
      </c>
    </row>
    <row r="391" spans="2:16">
      <c r="B391" s="270" t="s">
        <v>508</v>
      </c>
      <c r="C391" s="297">
        <v>390</v>
      </c>
      <c r="D391" s="270" t="s">
        <v>843</v>
      </c>
      <c r="E391" s="268" t="s">
        <v>1361</v>
      </c>
      <c r="F391" s="268" t="s">
        <v>2414</v>
      </c>
      <c r="G391" s="352" t="s">
        <v>624</v>
      </c>
      <c r="H391" t="str">
        <f>VLOOKUP($G391,県名!$B$1:$C$49,2,FALSE)</f>
        <v>愛  知</v>
      </c>
      <c r="I391" t="str">
        <f>VLOOKUP(B391,学校名!$D$8:$F$64,3,FALSE)</f>
        <v>至学館大</v>
      </c>
      <c r="J391" t="str">
        <f t="shared" si="12"/>
        <v>男</v>
      </c>
      <c r="K391" t="s">
        <v>3285</v>
      </c>
      <c r="L391" t="s">
        <v>3763</v>
      </c>
      <c r="M391" t="str">
        <f t="shared" si="13"/>
        <v>SUZUKI Masaki</v>
      </c>
      <c r="O391" t="s">
        <v>4197</v>
      </c>
      <c r="P391" t="s">
        <v>4198</v>
      </c>
    </row>
    <row r="392" spans="2:16">
      <c r="B392" s="270" t="s">
        <v>508</v>
      </c>
      <c r="C392" s="297">
        <v>391</v>
      </c>
      <c r="D392" s="270" t="s">
        <v>844</v>
      </c>
      <c r="E392" s="268" t="s">
        <v>1362</v>
      </c>
      <c r="F392" s="268" t="s">
        <v>2414</v>
      </c>
      <c r="G392" s="352" t="s">
        <v>624</v>
      </c>
      <c r="H392" t="str">
        <f>VLOOKUP($G392,県名!$B$1:$C$49,2,FALSE)</f>
        <v>愛  知</v>
      </c>
      <c r="I392" t="str">
        <f>VLOOKUP(B392,学校名!$D$8:$F$64,3,FALSE)</f>
        <v>至学館大</v>
      </c>
      <c r="J392" t="str">
        <f t="shared" si="12"/>
        <v>男</v>
      </c>
      <c r="K392" t="s">
        <v>3764</v>
      </c>
      <c r="L392" t="s">
        <v>3246</v>
      </c>
      <c r="M392" t="str">
        <f t="shared" si="13"/>
        <v>NAGAHAMA Tomoya</v>
      </c>
      <c r="O392" t="s">
        <v>4197</v>
      </c>
      <c r="P392" t="s">
        <v>4198</v>
      </c>
    </row>
    <row r="393" spans="2:16">
      <c r="B393" s="270" t="s">
        <v>508</v>
      </c>
      <c r="C393" s="297">
        <v>392</v>
      </c>
      <c r="D393" s="270" t="s">
        <v>845</v>
      </c>
      <c r="E393" s="268" t="s">
        <v>1363</v>
      </c>
      <c r="F393" s="268" t="s">
        <v>2414</v>
      </c>
      <c r="G393" s="352" t="s">
        <v>624</v>
      </c>
      <c r="H393" t="str">
        <f>VLOOKUP($G393,県名!$B$1:$C$49,2,FALSE)</f>
        <v>愛  知</v>
      </c>
      <c r="I393" t="str">
        <f>VLOOKUP(B393,学校名!$D$8:$F$64,3,FALSE)</f>
        <v>至学館大</v>
      </c>
      <c r="J393" t="str">
        <f t="shared" si="12"/>
        <v>男</v>
      </c>
      <c r="K393" t="s">
        <v>3765</v>
      </c>
      <c r="L393" t="s">
        <v>3766</v>
      </c>
      <c r="M393" t="str">
        <f t="shared" si="13"/>
        <v>NAGAMI Ryoichiro</v>
      </c>
      <c r="O393" t="s">
        <v>4197</v>
      </c>
      <c r="P393" t="s">
        <v>4198</v>
      </c>
    </row>
    <row r="394" spans="2:16">
      <c r="B394" s="270" t="s">
        <v>508</v>
      </c>
      <c r="C394" s="297">
        <v>393</v>
      </c>
      <c r="D394" s="270" t="s">
        <v>846</v>
      </c>
      <c r="E394" s="268" t="s">
        <v>1364</v>
      </c>
      <c r="F394" s="268" t="s">
        <v>2414</v>
      </c>
      <c r="G394" s="352" t="s">
        <v>624</v>
      </c>
      <c r="H394" t="str">
        <f>VLOOKUP($G394,県名!$B$1:$C$49,2,FALSE)</f>
        <v>愛  知</v>
      </c>
      <c r="I394" t="str">
        <f>VLOOKUP(B394,学校名!$D$8:$F$64,3,FALSE)</f>
        <v>至学館大</v>
      </c>
      <c r="J394" t="str">
        <f t="shared" si="12"/>
        <v>男</v>
      </c>
      <c r="K394" t="s">
        <v>3229</v>
      </c>
      <c r="L394" t="s">
        <v>3268</v>
      </c>
      <c r="M394" t="str">
        <f t="shared" si="13"/>
        <v>NAKAMURA Keishi</v>
      </c>
      <c r="O394" t="s">
        <v>4197</v>
      </c>
      <c r="P394" t="s">
        <v>4198</v>
      </c>
    </row>
    <row r="395" spans="2:16">
      <c r="B395" s="270" t="s">
        <v>508</v>
      </c>
      <c r="C395" s="297">
        <v>394</v>
      </c>
      <c r="D395" s="270" t="s">
        <v>847</v>
      </c>
      <c r="E395" s="268" t="s">
        <v>1365</v>
      </c>
      <c r="F395" s="268" t="s">
        <v>2414</v>
      </c>
      <c r="G395" s="352" t="s">
        <v>624</v>
      </c>
      <c r="H395" t="str">
        <f>VLOOKUP($G395,県名!$B$1:$C$49,2,FALSE)</f>
        <v>愛  知</v>
      </c>
      <c r="I395" t="str">
        <f>VLOOKUP(B395,学校名!$D$8:$F$64,3,FALSE)</f>
        <v>至学館大</v>
      </c>
      <c r="J395" t="str">
        <f t="shared" si="12"/>
        <v>男</v>
      </c>
      <c r="K395" t="s">
        <v>3613</v>
      </c>
      <c r="L395" t="s">
        <v>3767</v>
      </c>
      <c r="M395" t="str">
        <f t="shared" si="13"/>
        <v>NISHIMURA Nozomi</v>
      </c>
      <c r="O395" t="s">
        <v>4197</v>
      </c>
      <c r="P395" t="s">
        <v>4198</v>
      </c>
    </row>
    <row r="396" spans="2:16">
      <c r="B396" s="270" t="s">
        <v>508</v>
      </c>
      <c r="C396" s="297">
        <v>395</v>
      </c>
      <c r="D396" s="270" t="s">
        <v>848</v>
      </c>
      <c r="E396" s="268" t="s">
        <v>1366</v>
      </c>
      <c r="F396" s="268" t="s">
        <v>2414</v>
      </c>
      <c r="G396" s="352" t="s">
        <v>625</v>
      </c>
      <c r="H396" t="str">
        <f>VLOOKUP($G396,県名!$B$1:$C$49,2,FALSE)</f>
        <v>三  重</v>
      </c>
      <c r="I396" t="str">
        <f>VLOOKUP(B396,学校名!$D$8:$F$64,3,FALSE)</f>
        <v>至学館大</v>
      </c>
      <c r="J396" t="str">
        <f t="shared" si="12"/>
        <v>男</v>
      </c>
      <c r="K396" t="s">
        <v>3768</v>
      </c>
      <c r="L396" t="s">
        <v>3234</v>
      </c>
      <c r="M396" t="str">
        <f t="shared" si="13"/>
        <v>HIGASHI Naoki</v>
      </c>
      <c r="O396" t="s">
        <v>4197</v>
      </c>
      <c r="P396" t="s">
        <v>4198</v>
      </c>
    </row>
    <row r="397" spans="2:16">
      <c r="B397" s="270" t="s">
        <v>508</v>
      </c>
      <c r="C397" s="297">
        <v>396</v>
      </c>
      <c r="D397" s="270" t="s">
        <v>849</v>
      </c>
      <c r="E397" s="268" t="s">
        <v>1367</v>
      </c>
      <c r="F397" s="268" t="s">
        <v>2414</v>
      </c>
      <c r="G397" s="352" t="s">
        <v>626</v>
      </c>
      <c r="H397" t="str">
        <f>VLOOKUP($G397,県名!$B$1:$C$49,2,FALSE)</f>
        <v>岐  阜</v>
      </c>
      <c r="I397" t="str">
        <f>VLOOKUP(B397,学校名!$D$8:$F$64,3,FALSE)</f>
        <v>至学館大</v>
      </c>
      <c r="J397" t="str">
        <f t="shared" si="12"/>
        <v>男</v>
      </c>
      <c r="K397" t="s">
        <v>3769</v>
      </c>
      <c r="L397" t="s">
        <v>3246</v>
      </c>
      <c r="M397" t="str">
        <f t="shared" si="13"/>
        <v>HIBI Tomoya</v>
      </c>
      <c r="O397" t="s">
        <v>4197</v>
      </c>
      <c r="P397" t="s">
        <v>4198</v>
      </c>
    </row>
    <row r="398" spans="2:16">
      <c r="B398" s="270" t="s">
        <v>508</v>
      </c>
      <c r="C398" s="297">
        <v>397</v>
      </c>
      <c r="D398" s="270" t="s">
        <v>850</v>
      </c>
      <c r="E398" s="268" t="s">
        <v>1368</v>
      </c>
      <c r="F398" s="268" t="s">
        <v>2414</v>
      </c>
      <c r="G398" s="352" t="s">
        <v>625</v>
      </c>
      <c r="H398" t="str">
        <f>VLOOKUP($G398,県名!$B$1:$C$49,2,FALSE)</f>
        <v>三  重</v>
      </c>
      <c r="I398" t="str">
        <f>VLOOKUP(B398,学校名!$D$8:$F$64,3,FALSE)</f>
        <v>至学館大</v>
      </c>
      <c r="J398" t="str">
        <f t="shared" si="12"/>
        <v>男</v>
      </c>
      <c r="K398" t="s">
        <v>3770</v>
      </c>
      <c r="L398" t="s">
        <v>3771</v>
      </c>
      <c r="M398" t="str">
        <f t="shared" si="13"/>
        <v>YAMAKAWA Arashi</v>
      </c>
      <c r="O398" t="s">
        <v>4197</v>
      </c>
      <c r="P398" t="s">
        <v>4198</v>
      </c>
    </row>
    <row r="399" spans="2:16">
      <c r="B399" s="270" t="s">
        <v>508</v>
      </c>
      <c r="C399" s="297">
        <v>398</v>
      </c>
      <c r="D399" s="270" t="s">
        <v>851</v>
      </c>
      <c r="E399" s="268" t="s">
        <v>1369</v>
      </c>
      <c r="F399" s="268" t="s">
        <v>2414</v>
      </c>
      <c r="G399" s="352" t="s">
        <v>625</v>
      </c>
      <c r="H399" t="str">
        <f>VLOOKUP($G399,県名!$B$1:$C$49,2,FALSE)</f>
        <v>三  重</v>
      </c>
      <c r="I399" t="str">
        <f>VLOOKUP(B399,学校名!$D$8:$F$64,3,FALSE)</f>
        <v>至学館大</v>
      </c>
      <c r="J399" t="str">
        <f t="shared" si="12"/>
        <v>男</v>
      </c>
      <c r="K399" t="s">
        <v>3637</v>
      </c>
      <c r="L399" t="s">
        <v>3570</v>
      </c>
      <c r="M399" t="str">
        <f t="shared" si="13"/>
        <v>WADA Takuya</v>
      </c>
      <c r="O399" t="s">
        <v>4197</v>
      </c>
      <c r="P399" t="s">
        <v>4198</v>
      </c>
    </row>
    <row r="400" spans="2:16">
      <c r="B400" s="270" t="s">
        <v>508</v>
      </c>
      <c r="C400" s="297">
        <v>399</v>
      </c>
      <c r="D400" s="270" t="s">
        <v>852</v>
      </c>
      <c r="E400" s="268" t="s">
        <v>1370</v>
      </c>
      <c r="F400" s="268" t="s">
        <v>2415</v>
      </c>
      <c r="G400" s="352" t="s">
        <v>624</v>
      </c>
      <c r="H400" t="str">
        <f>VLOOKUP($G400,県名!$B$1:$C$49,2,FALSE)</f>
        <v>愛  知</v>
      </c>
      <c r="I400" t="str">
        <f>VLOOKUP(B400,学校名!$D$8:$F$64,3,FALSE)</f>
        <v>至学館大</v>
      </c>
      <c r="J400" t="str">
        <f t="shared" si="12"/>
        <v>男</v>
      </c>
      <c r="K400" t="s">
        <v>3772</v>
      </c>
      <c r="L400" t="s">
        <v>3690</v>
      </c>
      <c r="M400" t="str">
        <f t="shared" si="13"/>
        <v>ISHIGURO Kenta</v>
      </c>
      <c r="O400" t="s">
        <v>4197</v>
      </c>
      <c r="P400" t="s">
        <v>4198</v>
      </c>
    </row>
    <row r="401" spans="2:16">
      <c r="B401" s="270" t="s">
        <v>508</v>
      </c>
      <c r="C401" s="297">
        <v>400</v>
      </c>
      <c r="D401" s="270" t="s">
        <v>853</v>
      </c>
      <c r="E401" s="268" t="s">
        <v>1371</v>
      </c>
      <c r="F401" s="268" t="s">
        <v>2415</v>
      </c>
      <c r="G401" s="352" t="s">
        <v>624</v>
      </c>
      <c r="H401" t="str">
        <f>VLOOKUP($G401,県名!$B$1:$C$49,2,FALSE)</f>
        <v>愛  知</v>
      </c>
      <c r="I401" t="str">
        <f>VLOOKUP(B401,学校名!$D$8:$F$64,3,FALSE)</f>
        <v>至学館大</v>
      </c>
      <c r="J401" t="str">
        <f t="shared" si="12"/>
        <v>男</v>
      </c>
      <c r="K401" t="s">
        <v>3354</v>
      </c>
      <c r="L401" t="s">
        <v>3330</v>
      </c>
      <c r="M401" t="str">
        <f t="shared" si="13"/>
        <v>ISHIDA Mizuki</v>
      </c>
      <c r="O401" t="s">
        <v>4197</v>
      </c>
      <c r="P401" t="s">
        <v>4198</v>
      </c>
    </row>
    <row r="402" spans="2:16">
      <c r="B402" s="270" t="s">
        <v>508</v>
      </c>
      <c r="C402" s="297">
        <v>401</v>
      </c>
      <c r="D402" s="270" t="s">
        <v>854</v>
      </c>
      <c r="E402" s="268" t="s">
        <v>1372</v>
      </c>
      <c r="F402" s="268" t="s">
        <v>2415</v>
      </c>
      <c r="G402" s="352" t="s">
        <v>624</v>
      </c>
      <c r="H402" t="str">
        <f>VLOOKUP($G402,県名!$B$1:$C$49,2,FALSE)</f>
        <v>愛  知</v>
      </c>
      <c r="I402" t="str">
        <f>VLOOKUP(B402,学校名!$D$8:$F$64,3,FALSE)</f>
        <v>至学館大</v>
      </c>
      <c r="J402" t="str">
        <f t="shared" si="12"/>
        <v>男</v>
      </c>
      <c r="K402" t="s">
        <v>3323</v>
      </c>
      <c r="L402" t="s">
        <v>3340</v>
      </c>
      <c r="M402" t="str">
        <f t="shared" si="13"/>
        <v>ITO Kota</v>
      </c>
      <c r="O402" t="s">
        <v>4197</v>
      </c>
      <c r="P402" t="s">
        <v>4198</v>
      </c>
    </row>
    <row r="403" spans="2:16">
      <c r="B403" s="270" t="s">
        <v>508</v>
      </c>
      <c r="C403" s="297">
        <v>402</v>
      </c>
      <c r="D403" s="270" t="s">
        <v>855</v>
      </c>
      <c r="E403" s="268" t="s">
        <v>1373</v>
      </c>
      <c r="F403" s="268" t="s">
        <v>2415</v>
      </c>
      <c r="G403" s="352" t="s">
        <v>624</v>
      </c>
      <c r="H403" t="str">
        <f>VLOOKUP($G403,県名!$B$1:$C$49,2,FALSE)</f>
        <v>愛  知</v>
      </c>
      <c r="I403" t="str">
        <f>VLOOKUP(B403,学校名!$D$8:$F$64,3,FALSE)</f>
        <v>至学館大</v>
      </c>
      <c r="J403" t="str">
        <f t="shared" si="12"/>
        <v>男</v>
      </c>
      <c r="K403" t="s">
        <v>3773</v>
      </c>
      <c r="L403" t="s">
        <v>3774</v>
      </c>
      <c r="M403" t="str">
        <f t="shared" si="13"/>
        <v>INOU Hirohumi</v>
      </c>
      <c r="O403" t="s">
        <v>4197</v>
      </c>
      <c r="P403" t="s">
        <v>4198</v>
      </c>
    </row>
    <row r="404" spans="2:16">
      <c r="B404" s="270" t="s">
        <v>508</v>
      </c>
      <c r="C404" s="297">
        <v>403</v>
      </c>
      <c r="D404" s="270" t="s">
        <v>856</v>
      </c>
      <c r="E404" s="268" t="s">
        <v>1374</v>
      </c>
      <c r="F404" s="268" t="s">
        <v>2415</v>
      </c>
      <c r="G404" s="352" t="s">
        <v>626</v>
      </c>
      <c r="H404" t="str">
        <f>VLOOKUP($G404,県名!$B$1:$C$49,2,FALSE)</f>
        <v>岐  阜</v>
      </c>
      <c r="I404" t="str">
        <f>VLOOKUP(B404,学校名!$D$8:$F$64,3,FALSE)</f>
        <v>至学館大</v>
      </c>
      <c r="J404" t="str">
        <f t="shared" si="12"/>
        <v>男</v>
      </c>
      <c r="K404" t="s">
        <v>3775</v>
      </c>
      <c r="L404" t="s">
        <v>3776</v>
      </c>
      <c r="M404" t="str">
        <f t="shared" si="13"/>
        <v>UMEDA Takaya</v>
      </c>
      <c r="O404" t="s">
        <v>4197</v>
      </c>
      <c r="P404" t="s">
        <v>4198</v>
      </c>
    </row>
    <row r="405" spans="2:16">
      <c r="B405" s="270" t="s">
        <v>508</v>
      </c>
      <c r="C405" s="297">
        <v>404</v>
      </c>
      <c r="D405" s="270" t="s">
        <v>857</v>
      </c>
      <c r="E405" s="268" t="s">
        <v>1375</v>
      </c>
      <c r="F405" s="268" t="s">
        <v>2415</v>
      </c>
      <c r="G405" s="352" t="s">
        <v>624</v>
      </c>
      <c r="H405" t="str">
        <f>VLOOKUP($G405,県名!$B$1:$C$49,2,FALSE)</f>
        <v>愛  知</v>
      </c>
      <c r="I405" t="str">
        <f>VLOOKUP(B405,学校名!$D$8:$F$64,3,FALSE)</f>
        <v>至学館大</v>
      </c>
      <c r="J405" t="str">
        <f t="shared" si="12"/>
        <v>男</v>
      </c>
      <c r="K405" t="s">
        <v>3777</v>
      </c>
      <c r="L405" t="s">
        <v>3778</v>
      </c>
      <c r="M405" t="str">
        <f t="shared" si="13"/>
        <v>ETO Shinkai</v>
      </c>
      <c r="O405" t="s">
        <v>4197</v>
      </c>
      <c r="P405" t="s">
        <v>4198</v>
      </c>
    </row>
    <row r="406" spans="2:16">
      <c r="B406" s="270" t="s">
        <v>508</v>
      </c>
      <c r="C406" s="297">
        <v>405</v>
      </c>
      <c r="D406" s="270" t="s">
        <v>858</v>
      </c>
      <c r="E406" s="268" t="s">
        <v>1376</v>
      </c>
      <c r="F406" s="268" t="s">
        <v>2415</v>
      </c>
      <c r="G406" s="352" t="s">
        <v>624</v>
      </c>
      <c r="H406" t="str">
        <f>VLOOKUP($G406,県名!$B$1:$C$49,2,FALSE)</f>
        <v>愛  知</v>
      </c>
      <c r="I406" t="str">
        <f>VLOOKUP(B406,学校名!$D$8:$F$64,3,FALSE)</f>
        <v>至学館大</v>
      </c>
      <c r="J406" t="str">
        <f t="shared" si="12"/>
        <v>男</v>
      </c>
      <c r="K406" t="s">
        <v>3779</v>
      </c>
      <c r="L406" t="s">
        <v>3246</v>
      </c>
      <c r="M406" t="str">
        <f t="shared" si="13"/>
        <v>ENOMOTO Tomoya</v>
      </c>
      <c r="O406" t="s">
        <v>4197</v>
      </c>
      <c r="P406" t="s">
        <v>4198</v>
      </c>
    </row>
    <row r="407" spans="2:16">
      <c r="B407" s="270" t="s">
        <v>508</v>
      </c>
      <c r="C407" s="297">
        <v>406</v>
      </c>
      <c r="D407" s="270" t="s">
        <v>859</v>
      </c>
      <c r="E407" s="268" t="s">
        <v>1377</v>
      </c>
      <c r="F407" s="268" t="s">
        <v>2415</v>
      </c>
      <c r="G407" s="352" t="s">
        <v>624</v>
      </c>
      <c r="H407" t="str">
        <f>VLOOKUP($G407,県名!$B$1:$C$49,2,FALSE)</f>
        <v>愛  知</v>
      </c>
      <c r="I407" t="str">
        <f>VLOOKUP(B407,学校名!$D$8:$F$64,3,FALSE)</f>
        <v>至学館大</v>
      </c>
      <c r="J407" t="str">
        <f t="shared" si="12"/>
        <v>男</v>
      </c>
      <c r="K407" t="s">
        <v>3780</v>
      </c>
      <c r="L407" t="s">
        <v>3253</v>
      </c>
      <c r="M407" t="str">
        <f t="shared" si="13"/>
        <v>OMI Yuki</v>
      </c>
      <c r="O407" t="s">
        <v>4197</v>
      </c>
      <c r="P407" t="s">
        <v>4198</v>
      </c>
    </row>
    <row r="408" spans="2:16">
      <c r="B408" s="270" t="s">
        <v>508</v>
      </c>
      <c r="C408" s="297">
        <v>407</v>
      </c>
      <c r="D408" s="270" t="s">
        <v>860</v>
      </c>
      <c r="E408" s="268" t="s">
        <v>1378</v>
      </c>
      <c r="F408" s="268" t="s">
        <v>2415</v>
      </c>
      <c r="G408" s="352" t="s">
        <v>626</v>
      </c>
      <c r="H408" t="str">
        <f>VLOOKUP($G408,県名!$B$1:$C$49,2,FALSE)</f>
        <v>岐  阜</v>
      </c>
      <c r="I408" t="str">
        <f>VLOOKUP(B408,学校名!$D$8:$F$64,3,FALSE)</f>
        <v>至学館大</v>
      </c>
      <c r="J408" t="str">
        <f t="shared" si="12"/>
        <v>男</v>
      </c>
      <c r="K408" t="s">
        <v>3781</v>
      </c>
      <c r="L408" t="s">
        <v>3473</v>
      </c>
      <c r="M408" t="str">
        <f t="shared" si="13"/>
        <v>OZEKI Takumi</v>
      </c>
      <c r="O408" t="s">
        <v>4197</v>
      </c>
      <c r="P408" t="s">
        <v>4198</v>
      </c>
    </row>
    <row r="409" spans="2:16">
      <c r="B409" s="270" t="s">
        <v>508</v>
      </c>
      <c r="C409" s="297">
        <v>408</v>
      </c>
      <c r="D409" s="270" t="s">
        <v>861</v>
      </c>
      <c r="E409" s="268" t="s">
        <v>1379</v>
      </c>
      <c r="F409" s="268" t="s">
        <v>2415</v>
      </c>
      <c r="G409" s="352" t="s">
        <v>626</v>
      </c>
      <c r="H409" t="str">
        <f>VLOOKUP($G409,県名!$B$1:$C$49,2,FALSE)</f>
        <v>岐  阜</v>
      </c>
      <c r="I409" t="str">
        <f>VLOOKUP(B409,学校名!$D$8:$F$64,3,FALSE)</f>
        <v>至学館大</v>
      </c>
      <c r="J409" t="str">
        <f t="shared" si="12"/>
        <v>男</v>
      </c>
      <c r="K409" t="s">
        <v>3782</v>
      </c>
      <c r="L409" t="s">
        <v>3783</v>
      </c>
      <c r="M409" t="str">
        <f t="shared" si="13"/>
        <v>KANI Taishin</v>
      </c>
      <c r="O409" t="s">
        <v>4197</v>
      </c>
      <c r="P409" t="s">
        <v>4198</v>
      </c>
    </row>
    <row r="410" spans="2:16">
      <c r="B410" s="270" t="s">
        <v>508</v>
      </c>
      <c r="C410" s="297">
        <v>409</v>
      </c>
      <c r="D410" s="270" t="s">
        <v>862</v>
      </c>
      <c r="E410" s="268" t="s">
        <v>3168</v>
      </c>
      <c r="F410" s="268" t="s">
        <v>2415</v>
      </c>
      <c r="G410" s="352" t="s">
        <v>626</v>
      </c>
      <c r="H410" t="str">
        <f>VLOOKUP($G410,県名!$B$1:$C$49,2,FALSE)</f>
        <v>岐  阜</v>
      </c>
      <c r="I410" t="str">
        <f>VLOOKUP(B410,学校名!$D$8:$F$64,3,FALSE)</f>
        <v>至学館大</v>
      </c>
      <c r="J410" t="str">
        <f t="shared" si="12"/>
        <v>男</v>
      </c>
      <c r="K410" t="s">
        <v>3784</v>
      </c>
      <c r="L410" t="s">
        <v>3785</v>
      </c>
      <c r="M410" t="str">
        <f t="shared" si="13"/>
        <v>KABAZAWA Toshiya</v>
      </c>
      <c r="O410" t="s">
        <v>4197</v>
      </c>
      <c r="P410" t="s">
        <v>4198</v>
      </c>
    </row>
    <row r="411" spans="2:16">
      <c r="B411" s="270" t="s">
        <v>508</v>
      </c>
      <c r="C411" s="297">
        <v>410</v>
      </c>
      <c r="D411" s="270" t="s">
        <v>863</v>
      </c>
      <c r="E411" s="268" t="s">
        <v>1380</v>
      </c>
      <c r="F411" s="268" t="s">
        <v>2415</v>
      </c>
      <c r="G411" s="352" t="s">
        <v>624</v>
      </c>
      <c r="H411" t="str">
        <f>VLOOKUP($G411,県名!$B$1:$C$49,2,FALSE)</f>
        <v>愛  知</v>
      </c>
      <c r="I411" t="str">
        <f>VLOOKUP(B411,学校名!$D$8:$F$64,3,FALSE)</f>
        <v>至学館大</v>
      </c>
      <c r="J411" t="str">
        <f t="shared" si="12"/>
        <v>男</v>
      </c>
      <c r="K411" t="s">
        <v>3786</v>
      </c>
      <c r="L411" t="s">
        <v>3787</v>
      </c>
      <c r="M411" t="str">
        <f t="shared" si="13"/>
        <v>KAWASHIMA Sota</v>
      </c>
      <c r="O411" t="s">
        <v>4197</v>
      </c>
      <c r="P411" t="s">
        <v>4198</v>
      </c>
    </row>
    <row r="412" spans="2:16">
      <c r="B412" s="270" t="s">
        <v>508</v>
      </c>
      <c r="C412" s="297">
        <v>411</v>
      </c>
      <c r="D412" s="270" t="s">
        <v>864</v>
      </c>
      <c r="E412" s="268" t="s">
        <v>1381</v>
      </c>
      <c r="F412" s="268" t="s">
        <v>2415</v>
      </c>
      <c r="G412" s="352" t="s">
        <v>630</v>
      </c>
      <c r="H412" t="str">
        <f>VLOOKUP($G412,県名!$B$1:$C$49,2,FALSE)</f>
        <v>兵　庫</v>
      </c>
      <c r="I412" t="str">
        <f>VLOOKUP(B412,学校名!$D$8:$F$64,3,FALSE)</f>
        <v>至学館大</v>
      </c>
      <c r="J412" t="str">
        <f t="shared" si="12"/>
        <v>男</v>
      </c>
      <c r="K412" t="s">
        <v>3788</v>
      </c>
      <c r="L412" t="s">
        <v>3386</v>
      </c>
      <c r="M412" t="str">
        <f t="shared" si="13"/>
        <v>KENMOTSU Taichi</v>
      </c>
      <c r="O412" t="s">
        <v>4197</v>
      </c>
      <c r="P412" t="s">
        <v>4198</v>
      </c>
    </row>
    <row r="413" spans="2:16">
      <c r="B413" s="270" t="s">
        <v>508</v>
      </c>
      <c r="C413" s="297">
        <v>412</v>
      </c>
      <c r="D413" s="270" t="s">
        <v>865</v>
      </c>
      <c r="E413" s="268" t="s">
        <v>1382</v>
      </c>
      <c r="F413" s="268" t="s">
        <v>2415</v>
      </c>
      <c r="G413" s="352" t="s">
        <v>624</v>
      </c>
      <c r="H413" t="str">
        <f>VLOOKUP($G413,県名!$B$1:$C$49,2,FALSE)</f>
        <v>愛  知</v>
      </c>
      <c r="I413" t="str">
        <f>VLOOKUP(B413,学校名!$D$8:$F$64,3,FALSE)</f>
        <v>至学館大</v>
      </c>
      <c r="J413" t="str">
        <f t="shared" si="12"/>
        <v>男</v>
      </c>
      <c r="K413" t="s">
        <v>3789</v>
      </c>
      <c r="L413" t="s">
        <v>3790</v>
      </c>
      <c r="M413" t="str">
        <f t="shared" si="13"/>
        <v>SANO Towa</v>
      </c>
      <c r="O413" t="s">
        <v>4197</v>
      </c>
      <c r="P413" t="s">
        <v>4198</v>
      </c>
    </row>
    <row r="414" spans="2:16">
      <c r="B414" s="270" t="s">
        <v>508</v>
      </c>
      <c r="C414" s="297">
        <v>413</v>
      </c>
      <c r="D414" s="270" t="s">
        <v>866</v>
      </c>
      <c r="E414" s="268" t="s">
        <v>1383</v>
      </c>
      <c r="F414" s="268" t="s">
        <v>2415</v>
      </c>
      <c r="G414" s="352" t="s">
        <v>624</v>
      </c>
      <c r="H414" t="str">
        <f>VLOOKUP($G414,県名!$B$1:$C$49,2,FALSE)</f>
        <v>愛  知</v>
      </c>
      <c r="I414" t="str">
        <f>VLOOKUP(B414,学校名!$D$8:$F$64,3,FALSE)</f>
        <v>至学館大</v>
      </c>
      <c r="J414" t="str">
        <f t="shared" si="12"/>
        <v>男</v>
      </c>
      <c r="K414" t="s">
        <v>3791</v>
      </c>
      <c r="L414" t="s">
        <v>3551</v>
      </c>
      <c r="M414" t="str">
        <f t="shared" si="13"/>
        <v>SUGIMOTO Yasuhiro</v>
      </c>
      <c r="O414" t="s">
        <v>4197</v>
      </c>
      <c r="P414" t="s">
        <v>4198</v>
      </c>
    </row>
    <row r="415" spans="2:16">
      <c r="B415" s="270" t="s">
        <v>508</v>
      </c>
      <c r="C415" s="297">
        <v>414</v>
      </c>
      <c r="D415" s="270" t="s">
        <v>867</v>
      </c>
      <c r="E415" s="268" t="s">
        <v>1384</v>
      </c>
      <c r="F415" s="268" t="s">
        <v>2415</v>
      </c>
      <c r="G415" s="352" t="s">
        <v>624</v>
      </c>
      <c r="H415" t="str">
        <f>VLOOKUP($G415,県名!$B$1:$C$49,2,FALSE)</f>
        <v>愛  知</v>
      </c>
      <c r="I415" t="str">
        <f>VLOOKUP(B415,学校名!$D$8:$F$64,3,FALSE)</f>
        <v>至学館大</v>
      </c>
      <c r="J415" t="str">
        <f t="shared" si="12"/>
        <v>男</v>
      </c>
      <c r="K415" t="s">
        <v>3285</v>
      </c>
      <c r="L415" t="s">
        <v>3390</v>
      </c>
      <c r="M415" t="str">
        <f t="shared" si="13"/>
        <v>SUZUKI Ryota</v>
      </c>
      <c r="O415" t="s">
        <v>4197</v>
      </c>
      <c r="P415" t="s">
        <v>4198</v>
      </c>
    </row>
    <row r="416" spans="2:16">
      <c r="B416" s="270" t="s">
        <v>508</v>
      </c>
      <c r="C416" s="297">
        <v>415</v>
      </c>
      <c r="D416" s="270" t="s">
        <v>868</v>
      </c>
      <c r="E416" s="268" t="s">
        <v>1385</v>
      </c>
      <c r="F416" s="268" t="s">
        <v>2415</v>
      </c>
      <c r="G416" s="352" t="s">
        <v>624</v>
      </c>
      <c r="H416" t="str">
        <f>VLOOKUP($G416,県名!$B$1:$C$49,2,FALSE)</f>
        <v>愛  知</v>
      </c>
      <c r="I416" t="str">
        <f>VLOOKUP(B416,学校名!$D$8:$F$64,3,FALSE)</f>
        <v>至学館大</v>
      </c>
      <c r="J416" t="str">
        <f t="shared" si="12"/>
        <v>男</v>
      </c>
      <c r="K416" t="s">
        <v>3792</v>
      </c>
      <c r="L416" t="s">
        <v>3485</v>
      </c>
      <c r="M416" t="str">
        <f t="shared" si="13"/>
        <v>TSUJIMURA Shunsuke</v>
      </c>
      <c r="O416" t="s">
        <v>4197</v>
      </c>
      <c r="P416" t="s">
        <v>4198</v>
      </c>
    </row>
    <row r="417" spans="2:16">
      <c r="B417" s="270" t="s">
        <v>508</v>
      </c>
      <c r="C417" s="297">
        <v>416</v>
      </c>
      <c r="D417" s="270" t="s">
        <v>869</v>
      </c>
      <c r="E417" s="268" t="s">
        <v>1386</v>
      </c>
      <c r="F417" s="268" t="s">
        <v>2415</v>
      </c>
      <c r="G417" s="352" t="s">
        <v>641</v>
      </c>
      <c r="H417" t="str">
        <f>VLOOKUP($G417,県名!$B$1:$C$49,2,FALSE)</f>
        <v>高　知</v>
      </c>
      <c r="I417" t="str">
        <f>VLOOKUP(B417,学校名!$D$8:$F$64,3,FALSE)</f>
        <v>至学館大</v>
      </c>
      <c r="J417" t="str">
        <f t="shared" si="12"/>
        <v>男</v>
      </c>
      <c r="K417" t="s">
        <v>3793</v>
      </c>
      <c r="L417" t="s">
        <v>3794</v>
      </c>
      <c r="M417" t="str">
        <f t="shared" si="13"/>
        <v>TOKIMITSU Shuhei</v>
      </c>
      <c r="O417" t="s">
        <v>4197</v>
      </c>
      <c r="P417" t="s">
        <v>4198</v>
      </c>
    </row>
    <row r="418" spans="2:16">
      <c r="B418" s="270" t="s">
        <v>508</v>
      </c>
      <c r="C418" s="297">
        <v>417</v>
      </c>
      <c r="D418" s="270" t="s">
        <v>870</v>
      </c>
      <c r="E418" s="268" t="s">
        <v>1387</v>
      </c>
      <c r="F418" s="268" t="s">
        <v>2415</v>
      </c>
      <c r="G418" s="352" t="s">
        <v>624</v>
      </c>
      <c r="H418" t="str">
        <f>VLOOKUP($G418,県名!$B$1:$C$49,2,FALSE)</f>
        <v>愛  知</v>
      </c>
      <c r="I418" t="str">
        <f>VLOOKUP(B418,学校名!$D$8:$F$64,3,FALSE)</f>
        <v>至学館大</v>
      </c>
      <c r="J418" t="str">
        <f t="shared" si="12"/>
        <v>男</v>
      </c>
      <c r="K418" t="s">
        <v>3795</v>
      </c>
      <c r="L418" t="s">
        <v>3232</v>
      </c>
      <c r="M418" t="str">
        <f t="shared" si="13"/>
        <v>NAKAZAWA Yuya</v>
      </c>
      <c r="O418" t="s">
        <v>4197</v>
      </c>
      <c r="P418" t="s">
        <v>4198</v>
      </c>
    </row>
    <row r="419" spans="2:16">
      <c r="B419" s="270" t="s">
        <v>508</v>
      </c>
      <c r="C419" s="297">
        <v>418</v>
      </c>
      <c r="D419" s="270" t="s">
        <v>2361</v>
      </c>
      <c r="E419" s="268" t="s">
        <v>2397</v>
      </c>
      <c r="F419" s="268" t="s">
        <v>2415</v>
      </c>
      <c r="G419" s="352" t="s">
        <v>624</v>
      </c>
      <c r="H419" t="str">
        <f>VLOOKUP($G419,県名!$B$1:$C$49,2,FALSE)</f>
        <v>愛  知</v>
      </c>
      <c r="I419" t="str">
        <f>VLOOKUP(B419,学校名!$D$8:$F$64,3,FALSE)</f>
        <v>至学館大</v>
      </c>
      <c r="J419" t="str">
        <f t="shared" si="12"/>
        <v>男</v>
      </c>
      <c r="K419" t="s">
        <v>3796</v>
      </c>
      <c r="L419" t="s">
        <v>3321</v>
      </c>
      <c r="M419" t="str">
        <f t="shared" si="13"/>
        <v>HATTA Masahiro</v>
      </c>
      <c r="O419" t="s">
        <v>4197</v>
      </c>
      <c r="P419" t="s">
        <v>4198</v>
      </c>
    </row>
    <row r="420" spans="2:16">
      <c r="B420" s="270" t="s">
        <v>508</v>
      </c>
      <c r="C420" s="297">
        <v>419</v>
      </c>
      <c r="D420" s="270" t="s">
        <v>871</v>
      </c>
      <c r="E420" s="268" t="s">
        <v>1388</v>
      </c>
      <c r="F420" s="268" t="s">
        <v>2415</v>
      </c>
      <c r="G420" s="352" t="s">
        <v>624</v>
      </c>
      <c r="H420" t="str">
        <f>VLOOKUP($G420,県名!$B$1:$C$49,2,FALSE)</f>
        <v>愛  知</v>
      </c>
      <c r="I420" t="str">
        <f>VLOOKUP(B420,学校名!$D$8:$F$64,3,FALSE)</f>
        <v>至学館大</v>
      </c>
      <c r="J420" t="str">
        <f t="shared" si="12"/>
        <v>男</v>
      </c>
      <c r="K420" t="s">
        <v>3231</v>
      </c>
      <c r="L420" t="s">
        <v>3797</v>
      </c>
      <c r="M420" t="str">
        <f t="shared" si="13"/>
        <v>FUNAHASHI Toshi</v>
      </c>
      <c r="O420" t="s">
        <v>4197</v>
      </c>
      <c r="P420" t="s">
        <v>4198</v>
      </c>
    </row>
    <row r="421" spans="2:16">
      <c r="B421" s="270" t="s">
        <v>508</v>
      </c>
      <c r="C421" s="297">
        <v>420</v>
      </c>
      <c r="D421" s="270" t="s">
        <v>872</v>
      </c>
      <c r="E421" s="268" t="s">
        <v>1389</v>
      </c>
      <c r="F421" s="268" t="s">
        <v>2415</v>
      </c>
      <c r="G421" s="352" t="s">
        <v>636</v>
      </c>
      <c r="H421" t="str">
        <f>VLOOKUP($G421,県名!$B$1:$C$49,2,FALSE)</f>
        <v>広　島</v>
      </c>
      <c r="I421" t="str">
        <f>VLOOKUP(B421,学校名!$D$8:$F$64,3,FALSE)</f>
        <v>至学館大</v>
      </c>
      <c r="J421" t="str">
        <f t="shared" si="12"/>
        <v>男</v>
      </c>
      <c r="K421" t="s">
        <v>3798</v>
      </c>
      <c r="L421" t="s">
        <v>3729</v>
      </c>
      <c r="M421" t="str">
        <f t="shared" si="13"/>
        <v>MUKAIDA Ryoya</v>
      </c>
      <c r="O421" t="s">
        <v>4197</v>
      </c>
      <c r="P421" t="s">
        <v>4198</v>
      </c>
    </row>
    <row r="422" spans="2:16">
      <c r="B422" s="270" t="s">
        <v>508</v>
      </c>
      <c r="C422" s="297">
        <v>421</v>
      </c>
      <c r="D422" s="270" t="s">
        <v>873</v>
      </c>
      <c r="E422" s="268" t="s">
        <v>1390</v>
      </c>
      <c r="F422" s="268" t="s">
        <v>2415</v>
      </c>
      <c r="G422" s="352" t="s">
        <v>624</v>
      </c>
      <c r="H422" t="str">
        <f>VLOOKUP($G422,県名!$B$1:$C$49,2,FALSE)</f>
        <v>愛  知</v>
      </c>
      <c r="I422" t="str">
        <f>VLOOKUP(B422,学校名!$D$8:$F$64,3,FALSE)</f>
        <v>至学館大</v>
      </c>
      <c r="J422" t="str">
        <f t="shared" si="12"/>
        <v>男</v>
      </c>
      <c r="K422" t="s">
        <v>3799</v>
      </c>
      <c r="L422" t="s">
        <v>3800</v>
      </c>
      <c r="M422" t="str">
        <f t="shared" si="13"/>
        <v>MORIZAWA Kou</v>
      </c>
      <c r="O422" t="s">
        <v>4197</v>
      </c>
      <c r="P422" t="s">
        <v>4198</v>
      </c>
    </row>
    <row r="423" spans="2:16">
      <c r="B423" s="270" t="s">
        <v>508</v>
      </c>
      <c r="C423" s="297">
        <v>422</v>
      </c>
      <c r="D423" s="270" t="s">
        <v>874</v>
      </c>
      <c r="E423" s="268" t="s">
        <v>1391</v>
      </c>
      <c r="F423" s="268" t="s">
        <v>2415</v>
      </c>
      <c r="G423" s="352" t="s">
        <v>641</v>
      </c>
      <c r="H423" t="str">
        <f>VLOOKUP($G423,県名!$B$1:$C$49,2,FALSE)</f>
        <v>高　知</v>
      </c>
      <c r="I423" t="str">
        <f>VLOOKUP(B423,学校名!$D$8:$F$64,3,FALSE)</f>
        <v>至学館大</v>
      </c>
      <c r="J423" t="str">
        <f t="shared" si="12"/>
        <v>男</v>
      </c>
      <c r="K423" t="s">
        <v>3801</v>
      </c>
      <c r="L423" t="s">
        <v>3480</v>
      </c>
      <c r="M423" t="str">
        <f t="shared" si="13"/>
        <v>YAMASAKI Kazuki</v>
      </c>
      <c r="O423" t="s">
        <v>4197</v>
      </c>
      <c r="P423" t="s">
        <v>4198</v>
      </c>
    </row>
    <row r="424" spans="2:16">
      <c r="B424" s="270" t="s">
        <v>508</v>
      </c>
      <c r="C424" s="297">
        <v>423</v>
      </c>
      <c r="D424" s="270" t="s">
        <v>875</v>
      </c>
      <c r="E424" s="268" t="s">
        <v>1392</v>
      </c>
      <c r="F424" s="268" t="s">
        <v>2415</v>
      </c>
      <c r="G424" s="352" t="s">
        <v>623</v>
      </c>
      <c r="H424" t="str">
        <f>VLOOKUP($G424,県名!$B$1:$C$49,2,FALSE)</f>
        <v>静  岡</v>
      </c>
      <c r="I424" t="str">
        <f>VLOOKUP(B424,学校名!$D$8:$F$64,3,FALSE)</f>
        <v>至学館大</v>
      </c>
      <c r="J424" t="str">
        <f t="shared" si="12"/>
        <v>男</v>
      </c>
      <c r="K424" t="s">
        <v>3589</v>
      </c>
      <c r="L424" t="s">
        <v>3802</v>
      </c>
      <c r="M424" t="str">
        <f t="shared" si="13"/>
        <v>YAMAZAKI Hiromu</v>
      </c>
      <c r="O424" t="s">
        <v>4197</v>
      </c>
      <c r="P424" t="s">
        <v>4198</v>
      </c>
    </row>
    <row r="425" spans="2:16">
      <c r="B425" s="270" t="s">
        <v>508</v>
      </c>
      <c r="C425" s="297">
        <v>424</v>
      </c>
      <c r="D425" s="270" t="s">
        <v>876</v>
      </c>
      <c r="E425" s="268" t="s">
        <v>1393</v>
      </c>
      <c r="F425" s="268" t="s">
        <v>2415</v>
      </c>
      <c r="G425" s="352" t="s">
        <v>624</v>
      </c>
      <c r="H425" t="str">
        <f>VLOOKUP($G425,県名!$B$1:$C$49,2,FALSE)</f>
        <v>愛  知</v>
      </c>
      <c r="I425" t="str">
        <f>VLOOKUP(B425,学校名!$D$8:$F$64,3,FALSE)</f>
        <v>至学館大</v>
      </c>
      <c r="J425" t="str">
        <f t="shared" si="12"/>
        <v>男</v>
      </c>
      <c r="K425" t="s">
        <v>3803</v>
      </c>
      <c r="L425" t="s">
        <v>3656</v>
      </c>
      <c r="M425" t="str">
        <f t="shared" si="13"/>
        <v>YODA Shogo</v>
      </c>
      <c r="O425" t="s">
        <v>4197</v>
      </c>
      <c r="P425" t="s">
        <v>4198</v>
      </c>
    </row>
    <row r="426" spans="2:16">
      <c r="B426" s="270" t="s">
        <v>508</v>
      </c>
      <c r="C426" s="297">
        <v>425</v>
      </c>
      <c r="D426" s="270" t="s">
        <v>2463</v>
      </c>
      <c r="E426" s="268" t="s">
        <v>2537</v>
      </c>
      <c r="F426" s="268" t="s">
        <v>2412</v>
      </c>
      <c r="G426" s="352" t="s">
        <v>624</v>
      </c>
      <c r="H426" t="str">
        <f>VLOOKUP($G426,県名!$B$1:$C$49,2,FALSE)</f>
        <v>愛  知</v>
      </c>
      <c r="I426" t="str">
        <f>VLOOKUP(B426,学校名!$D$8:$F$64,3,FALSE)</f>
        <v>至学館大</v>
      </c>
      <c r="J426" t="str">
        <f t="shared" si="12"/>
        <v>男</v>
      </c>
      <c r="K426" t="s">
        <v>3804</v>
      </c>
      <c r="L426" t="s">
        <v>3805</v>
      </c>
      <c r="M426" t="str">
        <f t="shared" si="13"/>
        <v>ASAI Kimiyasu</v>
      </c>
      <c r="O426" t="s">
        <v>4197</v>
      </c>
      <c r="P426" t="s">
        <v>4198</v>
      </c>
    </row>
    <row r="427" spans="2:16">
      <c r="B427" s="270" t="s">
        <v>508</v>
      </c>
      <c r="C427" s="297">
        <v>426</v>
      </c>
      <c r="D427" s="270" t="s">
        <v>2464</v>
      </c>
      <c r="E427" s="268" t="s">
        <v>2538</v>
      </c>
      <c r="F427" s="268" t="s">
        <v>2412</v>
      </c>
      <c r="G427" s="352" t="s">
        <v>626</v>
      </c>
      <c r="H427" t="str">
        <f>VLOOKUP($G427,県名!$B$1:$C$49,2,FALSE)</f>
        <v>岐  阜</v>
      </c>
      <c r="I427" t="str">
        <f>VLOOKUP(B427,学校名!$D$8:$F$64,3,FALSE)</f>
        <v>至学館大</v>
      </c>
      <c r="J427" t="str">
        <f t="shared" si="12"/>
        <v>男</v>
      </c>
      <c r="K427" t="s">
        <v>3537</v>
      </c>
      <c r="L427" t="s">
        <v>3806</v>
      </c>
      <c r="M427" t="str">
        <f t="shared" si="13"/>
        <v>IMACHI Tasuku</v>
      </c>
      <c r="O427" t="s">
        <v>4197</v>
      </c>
      <c r="P427" t="s">
        <v>4198</v>
      </c>
    </row>
    <row r="428" spans="2:16">
      <c r="B428" s="270" t="s">
        <v>508</v>
      </c>
      <c r="C428" s="297">
        <v>427</v>
      </c>
      <c r="D428" s="270" t="s">
        <v>2465</v>
      </c>
      <c r="E428" s="268" t="s">
        <v>2539</v>
      </c>
      <c r="F428" s="268" t="s">
        <v>2412</v>
      </c>
      <c r="G428" s="352" t="s">
        <v>624</v>
      </c>
      <c r="H428" t="str">
        <f>VLOOKUP($G428,県名!$B$1:$C$49,2,FALSE)</f>
        <v>愛  知</v>
      </c>
      <c r="I428" t="str">
        <f>VLOOKUP(B428,学校名!$D$8:$F$64,3,FALSE)</f>
        <v>至学館大</v>
      </c>
      <c r="J428" t="str">
        <f t="shared" si="12"/>
        <v>男</v>
      </c>
      <c r="K428" t="s">
        <v>3807</v>
      </c>
      <c r="L428" t="s">
        <v>3506</v>
      </c>
      <c r="M428" t="str">
        <f t="shared" si="13"/>
        <v>UJITA Takayuki</v>
      </c>
      <c r="O428" t="s">
        <v>4197</v>
      </c>
      <c r="P428" t="s">
        <v>4198</v>
      </c>
    </row>
    <row r="429" spans="2:16">
      <c r="B429" s="270" t="s">
        <v>508</v>
      </c>
      <c r="C429" s="297">
        <v>428</v>
      </c>
      <c r="D429" s="270" t="s">
        <v>2731</v>
      </c>
      <c r="E429" s="268" t="s">
        <v>2732</v>
      </c>
      <c r="F429" s="268" t="s">
        <v>2412</v>
      </c>
      <c r="G429" s="352" t="s">
        <v>625</v>
      </c>
      <c r="H429" t="str">
        <f>VLOOKUP($G429,県名!$B$1:$C$49,2,FALSE)</f>
        <v>三  重</v>
      </c>
      <c r="I429" t="str">
        <f>VLOOKUP(B429,学校名!$D$8:$F$64,3,FALSE)</f>
        <v>至学館大</v>
      </c>
      <c r="J429" t="str">
        <f t="shared" si="12"/>
        <v>男</v>
      </c>
      <c r="K429" t="s">
        <v>3808</v>
      </c>
      <c r="L429" t="s">
        <v>3809</v>
      </c>
      <c r="M429" t="str">
        <f t="shared" si="13"/>
        <v>OGURA Koya</v>
      </c>
      <c r="O429" t="s">
        <v>4197</v>
      </c>
      <c r="P429" t="s">
        <v>4198</v>
      </c>
    </row>
    <row r="430" spans="2:16">
      <c r="B430" s="270" t="s">
        <v>508</v>
      </c>
      <c r="C430" s="297">
        <v>429</v>
      </c>
      <c r="D430" s="270" t="s">
        <v>2466</v>
      </c>
      <c r="E430" s="268" t="s">
        <v>2540</v>
      </c>
      <c r="F430" s="268" t="s">
        <v>2412</v>
      </c>
      <c r="G430" s="352" t="s">
        <v>624</v>
      </c>
      <c r="H430" t="str">
        <f>VLOOKUP($G430,県名!$B$1:$C$49,2,FALSE)</f>
        <v>愛  知</v>
      </c>
      <c r="I430" t="str">
        <f>VLOOKUP(B430,学校名!$D$8:$F$64,3,FALSE)</f>
        <v>至学館大</v>
      </c>
      <c r="J430" t="str">
        <f t="shared" si="12"/>
        <v>男</v>
      </c>
      <c r="K430" t="s">
        <v>3810</v>
      </c>
      <c r="L430" t="s">
        <v>3619</v>
      </c>
      <c r="M430" t="str">
        <f t="shared" si="13"/>
        <v>KINOSHITA Kaito</v>
      </c>
      <c r="O430" t="s">
        <v>4197</v>
      </c>
      <c r="P430" t="s">
        <v>4198</v>
      </c>
    </row>
    <row r="431" spans="2:16">
      <c r="B431" s="270" t="s">
        <v>508</v>
      </c>
      <c r="C431" s="297">
        <v>430</v>
      </c>
      <c r="D431" s="270" t="s">
        <v>878</v>
      </c>
      <c r="E431" s="268" t="s">
        <v>1395</v>
      </c>
      <c r="F431" s="268" t="s">
        <v>2412</v>
      </c>
      <c r="G431" s="352" t="s">
        <v>624</v>
      </c>
      <c r="H431" t="str">
        <f>VLOOKUP($G431,県名!$B$1:$C$49,2,FALSE)</f>
        <v>愛  知</v>
      </c>
      <c r="I431" t="str">
        <f>VLOOKUP(B431,学校名!$D$8:$F$64,3,FALSE)</f>
        <v>至学館大</v>
      </c>
      <c r="J431" t="str">
        <f t="shared" si="12"/>
        <v>男</v>
      </c>
      <c r="K431" t="s">
        <v>3811</v>
      </c>
      <c r="L431" t="s">
        <v>3812</v>
      </c>
      <c r="M431" t="str">
        <f t="shared" si="13"/>
        <v>SUGAYA Hiroshi</v>
      </c>
      <c r="O431" t="s">
        <v>4197</v>
      </c>
      <c r="P431" t="s">
        <v>4198</v>
      </c>
    </row>
    <row r="432" spans="2:16">
      <c r="B432" s="270" t="s">
        <v>508</v>
      </c>
      <c r="C432" s="297">
        <v>431</v>
      </c>
      <c r="D432" s="270" t="s">
        <v>2472</v>
      </c>
      <c r="E432" s="268" t="s">
        <v>2545</v>
      </c>
      <c r="F432" s="268" t="s">
        <v>2412</v>
      </c>
      <c r="G432" s="352" t="s">
        <v>624</v>
      </c>
      <c r="H432" t="str">
        <f>VLOOKUP($G432,県名!$B$1:$C$49,2,FALSE)</f>
        <v>愛  知</v>
      </c>
      <c r="I432" t="str">
        <f>VLOOKUP(B432,学校名!$D$8:$F$64,3,FALSE)</f>
        <v>至学館大</v>
      </c>
      <c r="J432" t="str">
        <f t="shared" si="12"/>
        <v>男</v>
      </c>
      <c r="K432" t="s">
        <v>3813</v>
      </c>
      <c r="L432" t="s">
        <v>3473</v>
      </c>
      <c r="M432" t="str">
        <f t="shared" si="13"/>
        <v>SONE Takumi</v>
      </c>
      <c r="O432" t="s">
        <v>4197</v>
      </c>
      <c r="P432" t="s">
        <v>4198</v>
      </c>
    </row>
    <row r="433" spans="2:16">
      <c r="B433" s="270" t="s">
        <v>508</v>
      </c>
      <c r="C433" s="297">
        <v>432</v>
      </c>
      <c r="D433" s="270" t="s">
        <v>2467</v>
      </c>
      <c r="E433" s="268" t="s">
        <v>2541</v>
      </c>
      <c r="F433" s="268" t="s">
        <v>2412</v>
      </c>
      <c r="G433" s="352" t="s">
        <v>622</v>
      </c>
      <c r="H433" t="str">
        <f>VLOOKUP($G433,県名!$B$1:$C$49,2,FALSE)</f>
        <v>長  野</v>
      </c>
      <c r="I433" t="str">
        <f>VLOOKUP(B433,学校名!$D$8:$F$64,3,FALSE)</f>
        <v>至学館大</v>
      </c>
      <c r="J433" t="str">
        <f t="shared" si="12"/>
        <v>男</v>
      </c>
      <c r="K433" t="s">
        <v>3814</v>
      </c>
      <c r="L433" t="s">
        <v>3347</v>
      </c>
      <c r="M433" t="str">
        <f t="shared" si="13"/>
        <v>SONOHARA Shota</v>
      </c>
      <c r="O433" t="s">
        <v>4197</v>
      </c>
      <c r="P433" t="s">
        <v>4198</v>
      </c>
    </row>
    <row r="434" spans="2:16">
      <c r="B434" s="270" t="s">
        <v>508</v>
      </c>
      <c r="C434" s="297">
        <v>433</v>
      </c>
      <c r="D434" s="270" t="s">
        <v>2468</v>
      </c>
      <c r="E434" s="268" t="s">
        <v>2542</v>
      </c>
      <c r="F434" s="268" t="s">
        <v>2412</v>
      </c>
      <c r="G434" s="352" t="s">
        <v>624</v>
      </c>
      <c r="H434" t="str">
        <f>VLOOKUP($G434,県名!$B$1:$C$49,2,FALSE)</f>
        <v>愛  知</v>
      </c>
      <c r="I434" t="str">
        <f>VLOOKUP(B434,学校名!$D$8:$F$64,3,FALSE)</f>
        <v>至学館大</v>
      </c>
      <c r="J434" t="str">
        <f t="shared" si="12"/>
        <v>男</v>
      </c>
      <c r="K434" t="s">
        <v>3296</v>
      </c>
      <c r="L434" t="s">
        <v>3705</v>
      </c>
      <c r="M434" t="str">
        <f t="shared" si="13"/>
        <v>TAKEDA Naoya</v>
      </c>
      <c r="O434" t="s">
        <v>4197</v>
      </c>
      <c r="P434" t="s">
        <v>4198</v>
      </c>
    </row>
    <row r="435" spans="2:16">
      <c r="B435" s="270" t="s">
        <v>508</v>
      </c>
      <c r="C435" s="297">
        <v>434</v>
      </c>
      <c r="D435" s="270" t="s">
        <v>2362</v>
      </c>
      <c r="E435" s="268" t="s">
        <v>2398</v>
      </c>
      <c r="F435" s="268" t="s">
        <v>2412</v>
      </c>
      <c r="G435" s="352" t="s">
        <v>624</v>
      </c>
      <c r="H435" t="str">
        <f>VLOOKUP($G435,県名!$B$1:$C$49,2,FALSE)</f>
        <v>愛  知</v>
      </c>
      <c r="I435" t="str">
        <f>VLOOKUP(B435,学校名!$D$8:$F$64,3,FALSE)</f>
        <v>至学館大</v>
      </c>
      <c r="J435" t="str">
        <f t="shared" si="12"/>
        <v>男</v>
      </c>
      <c r="K435" t="s">
        <v>3815</v>
      </c>
      <c r="L435" t="s">
        <v>3816</v>
      </c>
      <c r="M435" t="str">
        <f t="shared" si="13"/>
        <v>TSUDA Kaede</v>
      </c>
      <c r="O435" t="s">
        <v>4197</v>
      </c>
      <c r="P435" t="s">
        <v>4198</v>
      </c>
    </row>
    <row r="436" spans="2:16">
      <c r="B436" s="270" t="s">
        <v>508</v>
      </c>
      <c r="C436" s="297">
        <v>435</v>
      </c>
      <c r="D436" s="270" t="s">
        <v>879</v>
      </c>
      <c r="E436" s="268" t="s">
        <v>1396</v>
      </c>
      <c r="F436" s="268" t="s">
        <v>2412</v>
      </c>
      <c r="G436" s="352" t="s">
        <v>624</v>
      </c>
      <c r="H436" t="str">
        <f>VLOOKUP($G436,県名!$B$1:$C$49,2,FALSE)</f>
        <v>愛  知</v>
      </c>
      <c r="I436" t="str">
        <f>VLOOKUP(B436,学校名!$D$8:$F$64,3,FALSE)</f>
        <v>至学館大</v>
      </c>
      <c r="J436" t="str">
        <f t="shared" si="12"/>
        <v>男</v>
      </c>
      <c r="K436" t="s">
        <v>3815</v>
      </c>
      <c r="L436" t="s">
        <v>3377</v>
      </c>
      <c r="M436" t="str">
        <f t="shared" si="13"/>
        <v>TSUDA Daiki</v>
      </c>
      <c r="O436" t="s">
        <v>4197</v>
      </c>
      <c r="P436" t="s">
        <v>4198</v>
      </c>
    </row>
    <row r="437" spans="2:16">
      <c r="B437" s="270" t="s">
        <v>508</v>
      </c>
      <c r="C437" s="297">
        <v>436</v>
      </c>
      <c r="D437" s="270" t="s">
        <v>3037</v>
      </c>
      <c r="E437" s="268" t="s">
        <v>3169</v>
      </c>
      <c r="F437" s="268" t="s">
        <v>2412</v>
      </c>
      <c r="G437" s="352" t="s">
        <v>624</v>
      </c>
      <c r="H437" t="str">
        <f>VLOOKUP($G437,県名!$B$1:$C$49,2,FALSE)</f>
        <v>愛  知</v>
      </c>
      <c r="I437" t="str">
        <f>VLOOKUP(B437,学校名!$D$8:$F$64,3,FALSE)</f>
        <v>至学館大</v>
      </c>
      <c r="J437" t="str">
        <f t="shared" si="12"/>
        <v>男</v>
      </c>
      <c r="K437" t="s">
        <v>3817</v>
      </c>
      <c r="L437" t="s">
        <v>3818</v>
      </c>
      <c r="M437" t="str">
        <f t="shared" si="13"/>
        <v>NAKAMATSU Masahito</v>
      </c>
      <c r="O437" t="s">
        <v>4197</v>
      </c>
      <c r="P437" t="s">
        <v>4198</v>
      </c>
    </row>
    <row r="438" spans="2:16">
      <c r="B438" s="270" t="s">
        <v>508</v>
      </c>
      <c r="C438" s="297">
        <v>437</v>
      </c>
      <c r="D438" s="270" t="s">
        <v>880</v>
      </c>
      <c r="E438" s="268" t="s">
        <v>1397</v>
      </c>
      <c r="F438" s="268" t="s">
        <v>2412</v>
      </c>
      <c r="G438" s="352" t="s">
        <v>624</v>
      </c>
      <c r="H438" t="str">
        <f>VLOOKUP($G438,県名!$B$1:$C$49,2,FALSE)</f>
        <v>愛  知</v>
      </c>
      <c r="I438" t="str">
        <f>VLOOKUP(B438,学校名!$D$8:$F$64,3,FALSE)</f>
        <v>至学館大</v>
      </c>
      <c r="J438" t="str">
        <f t="shared" si="12"/>
        <v>男</v>
      </c>
      <c r="K438" t="s">
        <v>3819</v>
      </c>
      <c r="L438" t="s">
        <v>3607</v>
      </c>
      <c r="M438" t="str">
        <f t="shared" si="13"/>
        <v>NODA Haruki</v>
      </c>
      <c r="O438" t="s">
        <v>4197</v>
      </c>
      <c r="P438" t="s">
        <v>4198</v>
      </c>
    </row>
    <row r="439" spans="2:16">
      <c r="B439" s="270" t="s">
        <v>508</v>
      </c>
      <c r="C439" s="297">
        <v>438</v>
      </c>
      <c r="D439" s="270" t="s">
        <v>2469</v>
      </c>
      <c r="E439" s="268" t="s">
        <v>2543</v>
      </c>
      <c r="F439" s="268" t="s">
        <v>2412</v>
      </c>
      <c r="G439" s="352" t="s">
        <v>624</v>
      </c>
      <c r="H439" t="str">
        <f>VLOOKUP($G439,県名!$B$1:$C$49,2,FALSE)</f>
        <v>愛  知</v>
      </c>
      <c r="I439" t="str">
        <f>VLOOKUP(B439,学校名!$D$8:$F$64,3,FALSE)</f>
        <v>至学館大</v>
      </c>
      <c r="J439" t="str">
        <f t="shared" si="12"/>
        <v>男</v>
      </c>
      <c r="K439" t="s">
        <v>3241</v>
      </c>
      <c r="L439" t="s">
        <v>3818</v>
      </c>
      <c r="M439" t="str">
        <f t="shared" si="13"/>
        <v>MAKINO Masahito</v>
      </c>
      <c r="O439" t="s">
        <v>4197</v>
      </c>
      <c r="P439" t="s">
        <v>4198</v>
      </c>
    </row>
    <row r="440" spans="2:16">
      <c r="B440" s="270" t="s">
        <v>508</v>
      </c>
      <c r="C440" s="297">
        <v>439</v>
      </c>
      <c r="D440" s="270" t="s">
        <v>881</v>
      </c>
      <c r="E440" s="268" t="s">
        <v>1398</v>
      </c>
      <c r="F440" s="268" t="s">
        <v>2412</v>
      </c>
      <c r="G440" s="352" t="s">
        <v>623</v>
      </c>
      <c r="H440" t="str">
        <f>VLOOKUP($G440,県名!$B$1:$C$49,2,FALSE)</f>
        <v>静  岡</v>
      </c>
      <c r="I440" t="str">
        <f>VLOOKUP(B440,学校名!$D$8:$F$64,3,FALSE)</f>
        <v>至学館大</v>
      </c>
      <c r="J440" t="str">
        <f t="shared" si="12"/>
        <v>男</v>
      </c>
      <c r="K440" t="s">
        <v>3601</v>
      </c>
      <c r="L440" t="s">
        <v>3820</v>
      </c>
      <c r="M440" t="str">
        <f t="shared" si="13"/>
        <v>MASUDA Jinto</v>
      </c>
      <c r="O440" t="s">
        <v>4197</v>
      </c>
      <c r="P440" t="s">
        <v>4198</v>
      </c>
    </row>
    <row r="441" spans="2:16">
      <c r="B441" s="270" t="s">
        <v>508</v>
      </c>
      <c r="C441" s="297">
        <v>440</v>
      </c>
      <c r="D441" s="270" t="s">
        <v>2470</v>
      </c>
      <c r="E441" s="268" t="s">
        <v>1563</v>
      </c>
      <c r="F441" s="268" t="s">
        <v>2412</v>
      </c>
      <c r="G441" s="352" t="s">
        <v>624</v>
      </c>
      <c r="H441" t="str">
        <f>VLOOKUP($G441,県名!$B$1:$C$49,2,FALSE)</f>
        <v>愛  知</v>
      </c>
      <c r="I441" t="str">
        <f>VLOOKUP(B441,学校名!$D$8:$F$64,3,FALSE)</f>
        <v>至学館大</v>
      </c>
      <c r="J441" t="str">
        <f t="shared" si="12"/>
        <v>男</v>
      </c>
      <c r="K441" t="s">
        <v>3346</v>
      </c>
      <c r="L441" t="s">
        <v>3274</v>
      </c>
      <c r="M441" t="str">
        <f t="shared" si="13"/>
        <v>MIZUNO Yusuke</v>
      </c>
      <c r="O441" t="s">
        <v>4197</v>
      </c>
      <c r="P441" t="s">
        <v>4198</v>
      </c>
    </row>
    <row r="442" spans="2:16">
      <c r="B442" s="270" t="s">
        <v>508</v>
      </c>
      <c r="C442" s="297">
        <v>441</v>
      </c>
      <c r="D442" s="270" t="s">
        <v>2471</v>
      </c>
      <c r="E442" s="268" t="s">
        <v>2544</v>
      </c>
      <c r="F442" s="268" t="s">
        <v>2412</v>
      </c>
      <c r="G442" s="352" t="s">
        <v>624</v>
      </c>
      <c r="H442" t="str">
        <f>VLOOKUP($G442,県名!$B$1:$C$49,2,FALSE)</f>
        <v>愛  知</v>
      </c>
      <c r="I442" t="str">
        <f>VLOOKUP(B442,学校名!$D$8:$F$64,3,FALSE)</f>
        <v>至学館大</v>
      </c>
      <c r="J442" t="str">
        <f t="shared" si="12"/>
        <v>男</v>
      </c>
      <c r="K442" t="s">
        <v>3821</v>
      </c>
      <c r="L442" t="s">
        <v>3822</v>
      </c>
      <c r="M442" t="str">
        <f t="shared" si="13"/>
        <v>MIYAZAKI Shusuke</v>
      </c>
      <c r="O442" t="s">
        <v>4197</v>
      </c>
      <c r="P442" t="s">
        <v>4198</v>
      </c>
    </row>
    <row r="443" spans="2:16">
      <c r="B443" s="270" t="s">
        <v>508</v>
      </c>
      <c r="C443" s="297">
        <v>442</v>
      </c>
      <c r="D443" s="270" t="s">
        <v>3038</v>
      </c>
      <c r="E443" s="268" t="s">
        <v>3170</v>
      </c>
      <c r="F443" s="268" t="s">
        <v>2416</v>
      </c>
      <c r="G443" s="352" t="s">
        <v>624</v>
      </c>
      <c r="H443" t="str">
        <f>VLOOKUP($G443,県名!$B$1:$C$49,2,FALSE)</f>
        <v>愛  知</v>
      </c>
      <c r="I443" t="str">
        <f>VLOOKUP(B443,学校名!$D$8:$F$64,3,FALSE)</f>
        <v>至学館大</v>
      </c>
      <c r="J443" t="str">
        <f t="shared" si="12"/>
        <v>男</v>
      </c>
      <c r="K443" t="s">
        <v>3309</v>
      </c>
      <c r="L443" t="s">
        <v>3664</v>
      </c>
      <c r="M443" t="str">
        <f t="shared" si="13"/>
        <v>OKAMOTO Kentaro</v>
      </c>
      <c r="O443" t="s">
        <v>4197</v>
      </c>
      <c r="P443" t="s">
        <v>4198</v>
      </c>
    </row>
    <row r="444" spans="2:16">
      <c r="B444" s="270" t="s">
        <v>508</v>
      </c>
      <c r="C444" s="297">
        <v>443</v>
      </c>
      <c r="D444" s="270" t="s">
        <v>3039</v>
      </c>
      <c r="E444" s="268" t="s">
        <v>3171</v>
      </c>
      <c r="F444" s="268" t="s">
        <v>2416</v>
      </c>
      <c r="G444" s="352" t="s">
        <v>636</v>
      </c>
      <c r="H444" t="str">
        <f>VLOOKUP($G444,県名!$B$1:$C$49,2,FALSE)</f>
        <v>広　島</v>
      </c>
      <c r="I444" t="str">
        <f>VLOOKUP(B444,学校名!$D$8:$F$64,3,FALSE)</f>
        <v>至学館大</v>
      </c>
      <c r="J444" t="str">
        <f t="shared" si="12"/>
        <v>男</v>
      </c>
      <c r="K444" t="s">
        <v>3762</v>
      </c>
      <c r="L444" t="s">
        <v>3823</v>
      </c>
      <c r="M444" t="str">
        <f t="shared" si="13"/>
        <v>KURODA Haruto</v>
      </c>
      <c r="O444" t="s">
        <v>4197</v>
      </c>
      <c r="P444" t="s">
        <v>4198</v>
      </c>
    </row>
    <row r="445" spans="2:16">
      <c r="B445" s="270" t="s">
        <v>508</v>
      </c>
      <c r="C445" s="297">
        <v>444</v>
      </c>
      <c r="D445" s="270" t="s">
        <v>3040</v>
      </c>
      <c r="E445" s="268" t="s">
        <v>3172</v>
      </c>
      <c r="F445" s="268" t="s">
        <v>2416</v>
      </c>
      <c r="G445" s="352" t="s">
        <v>626</v>
      </c>
      <c r="H445" t="str">
        <f>VLOOKUP($G445,県名!$B$1:$C$49,2,FALSE)</f>
        <v>岐  阜</v>
      </c>
      <c r="I445" t="str">
        <f>VLOOKUP(B445,学校名!$D$8:$F$64,3,FALSE)</f>
        <v>至学館大</v>
      </c>
      <c r="J445" t="str">
        <f t="shared" si="12"/>
        <v>男</v>
      </c>
      <c r="K445" t="s">
        <v>3824</v>
      </c>
      <c r="L445" t="s">
        <v>3364</v>
      </c>
      <c r="M445" t="str">
        <f t="shared" si="13"/>
        <v>KOUNO Tatsuya</v>
      </c>
      <c r="O445" t="s">
        <v>4197</v>
      </c>
      <c r="P445" t="s">
        <v>4198</v>
      </c>
    </row>
    <row r="446" spans="2:16">
      <c r="B446" s="270" t="s">
        <v>508</v>
      </c>
      <c r="C446" s="297">
        <v>445</v>
      </c>
      <c r="D446" s="270" t="s">
        <v>3041</v>
      </c>
      <c r="E446" s="268" t="s">
        <v>3173</v>
      </c>
      <c r="F446" s="268" t="s">
        <v>2416</v>
      </c>
      <c r="G446" s="352" t="s">
        <v>626</v>
      </c>
      <c r="H446" t="str">
        <f>VLOOKUP($G446,県名!$B$1:$C$49,2,FALSE)</f>
        <v>岐  阜</v>
      </c>
      <c r="I446" t="str">
        <f>VLOOKUP(B446,学校名!$D$8:$F$64,3,FALSE)</f>
        <v>至学館大</v>
      </c>
      <c r="J446" t="str">
        <f t="shared" si="12"/>
        <v>男</v>
      </c>
      <c r="K446" t="s">
        <v>3825</v>
      </c>
      <c r="L446" t="s">
        <v>3787</v>
      </c>
      <c r="M446" t="str">
        <f t="shared" si="13"/>
        <v>FUKAGAWA Sota</v>
      </c>
      <c r="O446" t="s">
        <v>4197</v>
      </c>
      <c r="P446" t="s">
        <v>4198</v>
      </c>
    </row>
    <row r="447" spans="2:16">
      <c r="B447" s="270" t="s">
        <v>508</v>
      </c>
      <c r="C447" s="297">
        <v>446</v>
      </c>
      <c r="D447" s="270" t="s">
        <v>3042</v>
      </c>
      <c r="E447" s="268" t="s">
        <v>3174</v>
      </c>
      <c r="F447" s="268" t="s">
        <v>2416</v>
      </c>
      <c r="G447" s="352" t="s">
        <v>626</v>
      </c>
      <c r="H447" t="str">
        <f>VLOOKUP($G447,県名!$B$1:$C$49,2,FALSE)</f>
        <v>岐  阜</v>
      </c>
      <c r="I447" t="str">
        <f>VLOOKUP(B447,学校名!$D$8:$F$64,3,FALSE)</f>
        <v>至学館大</v>
      </c>
      <c r="J447" t="str">
        <f t="shared" si="12"/>
        <v>男</v>
      </c>
      <c r="K447" t="s">
        <v>3249</v>
      </c>
      <c r="L447" t="s">
        <v>3826</v>
      </c>
      <c r="M447" t="str">
        <f t="shared" si="13"/>
        <v>YAMADA Manamu</v>
      </c>
      <c r="O447" t="s">
        <v>4197</v>
      </c>
      <c r="P447" t="s">
        <v>4198</v>
      </c>
    </row>
    <row r="448" spans="2:16">
      <c r="B448" s="270" t="s">
        <v>508</v>
      </c>
      <c r="C448" s="297">
        <v>447</v>
      </c>
      <c r="D448" s="270" t="s">
        <v>877</v>
      </c>
      <c r="E448" s="268" t="s">
        <v>1394</v>
      </c>
      <c r="F448" s="268" t="s">
        <v>2415</v>
      </c>
      <c r="G448" s="352" t="s">
        <v>624</v>
      </c>
      <c r="H448" t="str">
        <f>VLOOKUP($G448,県名!$B$1:$C$49,2,FALSE)</f>
        <v>愛  知</v>
      </c>
      <c r="I448" t="str">
        <f>VLOOKUP(B448,学校名!$D$8:$F$64,3,FALSE)</f>
        <v>至学館大</v>
      </c>
      <c r="J448" t="str">
        <f t="shared" si="12"/>
        <v>男</v>
      </c>
      <c r="K448" t="s">
        <v>3392</v>
      </c>
      <c r="L448" t="s">
        <v>3827</v>
      </c>
      <c r="M448" t="str">
        <f t="shared" si="13"/>
        <v>WATANABE Toshiharu</v>
      </c>
      <c r="O448" t="s">
        <v>4197</v>
      </c>
      <c r="P448" t="s">
        <v>4198</v>
      </c>
    </row>
    <row r="449" spans="2:16">
      <c r="B449" s="270" t="s">
        <v>510</v>
      </c>
      <c r="C449" s="297">
        <v>448</v>
      </c>
      <c r="D449" s="270" t="s">
        <v>882</v>
      </c>
      <c r="E449" s="268" t="s">
        <v>1399</v>
      </c>
      <c r="F449" s="268" t="s">
        <v>2413</v>
      </c>
      <c r="G449" s="352" t="s">
        <v>623</v>
      </c>
      <c r="H449" t="str">
        <f>VLOOKUP($G449,県名!$B$1:$C$49,2,FALSE)</f>
        <v>静  岡</v>
      </c>
      <c r="I449" t="str">
        <f>VLOOKUP(B449,学校名!$D$8:$F$64,3,FALSE)</f>
        <v>静岡県立大</v>
      </c>
      <c r="J449" t="str">
        <f t="shared" si="12"/>
        <v>男</v>
      </c>
      <c r="K449" t="s">
        <v>3828</v>
      </c>
      <c r="L449" t="s">
        <v>3274</v>
      </c>
      <c r="M449" t="str">
        <f t="shared" si="13"/>
        <v>ABE Yusuke</v>
      </c>
      <c r="O449" t="s">
        <v>4197</v>
      </c>
      <c r="P449" t="s">
        <v>4198</v>
      </c>
    </row>
    <row r="450" spans="2:16">
      <c r="B450" s="270" t="s">
        <v>510</v>
      </c>
      <c r="C450" s="297">
        <v>449</v>
      </c>
      <c r="D450" s="270" t="s">
        <v>885</v>
      </c>
      <c r="E450" s="268" t="s">
        <v>1402</v>
      </c>
      <c r="F450" s="268" t="s">
        <v>2415</v>
      </c>
      <c r="G450" s="352" t="s">
        <v>623</v>
      </c>
      <c r="H450" t="str">
        <f>VLOOKUP($G450,県名!$B$1:$C$49,2,FALSE)</f>
        <v>静  岡</v>
      </c>
      <c r="I450" t="str">
        <f>VLOOKUP(B450,学校名!$D$8:$F$64,3,FALSE)</f>
        <v>静岡県立大</v>
      </c>
      <c r="J450" t="str">
        <f t="shared" si="12"/>
        <v>男</v>
      </c>
      <c r="K450" t="s">
        <v>3829</v>
      </c>
      <c r="L450" t="s">
        <v>3729</v>
      </c>
      <c r="M450" t="str">
        <f t="shared" si="13"/>
        <v>MURAMATSU Ryoya</v>
      </c>
      <c r="O450" t="s">
        <v>4197</v>
      </c>
      <c r="P450" t="s">
        <v>4198</v>
      </c>
    </row>
    <row r="451" spans="2:16">
      <c r="B451" s="270" t="s">
        <v>510</v>
      </c>
      <c r="C451" s="297">
        <v>450</v>
      </c>
      <c r="D451" s="270" t="s">
        <v>3043</v>
      </c>
      <c r="E451" s="268" t="s">
        <v>3175</v>
      </c>
      <c r="F451" s="268" t="s">
        <v>2415</v>
      </c>
      <c r="G451" s="352" t="s">
        <v>623</v>
      </c>
      <c r="H451" t="str">
        <f>VLOOKUP($G451,県名!$B$1:$C$49,2,FALSE)</f>
        <v>静  岡</v>
      </c>
      <c r="I451" t="str">
        <f>VLOOKUP(B451,学校名!$D$8:$F$64,3,FALSE)</f>
        <v>静岡県立大</v>
      </c>
      <c r="J451" t="str">
        <f t="shared" ref="J451:J514" si="14">IF(VALUE(C451)&lt;2001,"男","女")</f>
        <v>男</v>
      </c>
      <c r="K451" t="s">
        <v>3830</v>
      </c>
      <c r="L451" t="s">
        <v>3262</v>
      </c>
      <c r="M451" t="str">
        <f t="shared" ref="M451:M514" si="15">K451&amp;" "&amp;L451</f>
        <v>TSUKUNO Ryo</v>
      </c>
      <c r="O451" t="s">
        <v>4197</v>
      </c>
      <c r="P451" t="s">
        <v>4198</v>
      </c>
    </row>
    <row r="452" spans="2:16">
      <c r="B452" s="270" t="s">
        <v>510</v>
      </c>
      <c r="C452" s="297">
        <v>451</v>
      </c>
      <c r="D452" s="270" t="s">
        <v>883</v>
      </c>
      <c r="E452" s="268" t="s">
        <v>1400</v>
      </c>
      <c r="F452" s="268" t="s">
        <v>2415</v>
      </c>
      <c r="G452" s="352" t="s">
        <v>623</v>
      </c>
      <c r="H452" t="str">
        <f>VLOOKUP($G452,県名!$B$1:$C$49,2,FALSE)</f>
        <v>静  岡</v>
      </c>
      <c r="I452" t="str">
        <f>VLOOKUP(B452,学校名!$D$8:$F$64,3,FALSE)</f>
        <v>静岡県立大</v>
      </c>
      <c r="J452" t="str">
        <f t="shared" si="14"/>
        <v>男</v>
      </c>
      <c r="K452" t="s">
        <v>3229</v>
      </c>
      <c r="L452" t="s">
        <v>3230</v>
      </c>
      <c r="M452" t="str">
        <f t="shared" si="15"/>
        <v>NAKAMURA Fumiya</v>
      </c>
      <c r="O452" t="s">
        <v>4197</v>
      </c>
      <c r="P452" t="s">
        <v>4198</v>
      </c>
    </row>
    <row r="453" spans="2:16">
      <c r="B453" s="270" t="s">
        <v>510</v>
      </c>
      <c r="C453" s="297">
        <v>452</v>
      </c>
      <c r="D453" s="270" t="s">
        <v>884</v>
      </c>
      <c r="E453" s="268" t="s">
        <v>1401</v>
      </c>
      <c r="F453" s="268" t="s">
        <v>2415</v>
      </c>
      <c r="G453" s="352" t="s">
        <v>623</v>
      </c>
      <c r="H453" t="str">
        <f>VLOOKUP($G453,県名!$B$1:$C$49,2,FALSE)</f>
        <v>静  岡</v>
      </c>
      <c r="I453" t="str">
        <f>VLOOKUP(B453,学校名!$D$8:$F$64,3,FALSE)</f>
        <v>静岡県立大</v>
      </c>
      <c r="J453" t="str">
        <f t="shared" si="14"/>
        <v>男</v>
      </c>
      <c r="K453" t="s">
        <v>3601</v>
      </c>
      <c r="L453" t="s">
        <v>3410</v>
      </c>
      <c r="M453" t="str">
        <f t="shared" si="15"/>
        <v>MASUDA Kazuya</v>
      </c>
      <c r="O453" t="s">
        <v>4197</v>
      </c>
      <c r="P453" t="s">
        <v>4198</v>
      </c>
    </row>
    <row r="454" spans="2:16">
      <c r="B454" s="270" t="s">
        <v>510</v>
      </c>
      <c r="C454" s="297">
        <v>453</v>
      </c>
      <c r="D454" s="270" t="s">
        <v>2473</v>
      </c>
      <c r="E454" s="268" t="s">
        <v>2546</v>
      </c>
      <c r="F454" s="268" t="s">
        <v>2412</v>
      </c>
      <c r="G454" s="352" t="s">
        <v>623</v>
      </c>
      <c r="H454" t="str">
        <f>VLOOKUP($G454,県名!$B$1:$C$49,2,FALSE)</f>
        <v>静  岡</v>
      </c>
      <c r="I454" t="str">
        <f>VLOOKUP(B454,学校名!$D$8:$F$64,3,FALSE)</f>
        <v>静岡県立大</v>
      </c>
      <c r="J454" t="str">
        <f t="shared" si="14"/>
        <v>男</v>
      </c>
      <c r="K454" t="s">
        <v>3831</v>
      </c>
      <c r="L454" t="s">
        <v>3276</v>
      </c>
      <c r="M454" t="str">
        <f t="shared" si="15"/>
        <v>KAWABATA Koki</v>
      </c>
      <c r="O454" t="s">
        <v>4197</v>
      </c>
      <c r="P454" t="s">
        <v>4198</v>
      </c>
    </row>
    <row r="455" spans="2:16">
      <c r="B455" s="270" t="s">
        <v>510</v>
      </c>
      <c r="C455" s="297">
        <v>454</v>
      </c>
      <c r="D455" s="270" t="s">
        <v>2475</v>
      </c>
      <c r="E455" s="268" t="s">
        <v>2548</v>
      </c>
      <c r="F455" s="268" t="s">
        <v>2412</v>
      </c>
      <c r="G455" s="352" t="s">
        <v>623</v>
      </c>
      <c r="H455" t="str">
        <f>VLOOKUP($G455,県名!$B$1:$C$49,2,FALSE)</f>
        <v>静  岡</v>
      </c>
      <c r="I455" t="str">
        <f>VLOOKUP(B455,学校名!$D$8:$F$64,3,FALSE)</f>
        <v>静岡県立大</v>
      </c>
      <c r="J455" t="str">
        <f t="shared" si="14"/>
        <v>男</v>
      </c>
      <c r="K455" t="s">
        <v>3832</v>
      </c>
      <c r="L455" t="s">
        <v>3833</v>
      </c>
      <c r="M455" t="str">
        <f t="shared" si="15"/>
        <v>DAICHO Kaoru</v>
      </c>
      <c r="O455" t="s">
        <v>4197</v>
      </c>
      <c r="P455" t="s">
        <v>4198</v>
      </c>
    </row>
    <row r="456" spans="2:16">
      <c r="B456" s="270" t="s">
        <v>510</v>
      </c>
      <c r="C456" s="297">
        <v>455</v>
      </c>
      <c r="D456" s="270" t="s">
        <v>2474</v>
      </c>
      <c r="E456" s="268" t="s">
        <v>2547</v>
      </c>
      <c r="F456" s="268" t="s">
        <v>2412</v>
      </c>
      <c r="G456" s="352" t="s">
        <v>623</v>
      </c>
      <c r="H456" t="str">
        <f>VLOOKUP($G456,県名!$B$1:$C$49,2,FALSE)</f>
        <v>静  岡</v>
      </c>
      <c r="I456" t="str">
        <f>VLOOKUP(B456,学校名!$D$8:$F$64,3,FALSE)</f>
        <v>静岡県立大</v>
      </c>
      <c r="J456" t="str">
        <f t="shared" si="14"/>
        <v>男</v>
      </c>
      <c r="K456" t="s">
        <v>3834</v>
      </c>
      <c r="L456" t="s">
        <v>3428</v>
      </c>
      <c r="M456" t="str">
        <f t="shared" si="15"/>
        <v>TAKAGI Kazuma</v>
      </c>
      <c r="O456" t="s">
        <v>4197</v>
      </c>
      <c r="P456" t="s">
        <v>4198</v>
      </c>
    </row>
    <row r="457" spans="2:16">
      <c r="B457" s="270" t="s">
        <v>511</v>
      </c>
      <c r="C457" s="297">
        <v>456</v>
      </c>
      <c r="D457" s="270" t="s">
        <v>888</v>
      </c>
      <c r="E457" s="268" t="s">
        <v>1405</v>
      </c>
      <c r="F457" s="268" t="s">
        <v>2415</v>
      </c>
      <c r="G457" s="352" t="s">
        <v>623</v>
      </c>
      <c r="H457" t="str">
        <f>VLOOKUP($G457,県名!$B$1:$C$49,2,FALSE)</f>
        <v>静  岡</v>
      </c>
      <c r="I457" t="str">
        <f>VLOOKUP(B457,学校名!$D$8:$F$64,3,FALSE)</f>
        <v>静岡産業大</v>
      </c>
      <c r="J457" t="str">
        <f t="shared" si="14"/>
        <v>男</v>
      </c>
      <c r="K457" t="s">
        <v>3467</v>
      </c>
      <c r="L457" t="s">
        <v>3264</v>
      </c>
      <c r="M457" t="str">
        <f t="shared" si="15"/>
        <v>KOMATSU Keita</v>
      </c>
      <c r="O457" t="s">
        <v>4197</v>
      </c>
      <c r="P457" t="s">
        <v>4198</v>
      </c>
    </row>
    <row r="458" spans="2:16">
      <c r="B458" s="270" t="s">
        <v>511</v>
      </c>
      <c r="C458" s="297">
        <v>457</v>
      </c>
      <c r="D458" s="270" t="s">
        <v>886</v>
      </c>
      <c r="E458" s="268" t="s">
        <v>1403</v>
      </c>
      <c r="F458" s="268" t="s">
        <v>2415</v>
      </c>
      <c r="G458" s="352" t="s">
        <v>623</v>
      </c>
      <c r="H458" t="str">
        <f>VLOOKUP($G458,県名!$B$1:$C$49,2,FALSE)</f>
        <v>静  岡</v>
      </c>
      <c r="I458" t="str">
        <f>VLOOKUP(B458,学校名!$D$8:$F$64,3,FALSE)</f>
        <v>静岡産業大</v>
      </c>
      <c r="J458" t="str">
        <f t="shared" si="14"/>
        <v>男</v>
      </c>
      <c r="K458" t="s">
        <v>3323</v>
      </c>
      <c r="L458" t="s">
        <v>3322</v>
      </c>
      <c r="M458" t="str">
        <f t="shared" si="15"/>
        <v>ITO Toshiki</v>
      </c>
      <c r="O458" t="s">
        <v>4197</v>
      </c>
      <c r="P458" t="s">
        <v>4198</v>
      </c>
    </row>
    <row r="459" spans="2:16">
      <c r="B459" s="270" t="s">
        <v>511</v>
      </c>
      <c r="C459" s="297">
        <v>458</v>
      </c>
      <c r="D459" s="270" t="s">
        <v>887</v>
      </c>
      <c r="E459" s="268" t="s">
        <v>1404</v>
      </c>
      <c r="F459" s="268" t="s">
        <v>2415</v>
      </c>
      <c r="G459" s="352" t="s">
        <v>623</v>
      </c>
      <c r="H459" t="str">
        <f>VLOOKUP($G459,県名!$B$1:$C$49,2,FALSE)</f>
        <v>静  岡</v>
      </c>
      <c r="I459" t="str">
        <f>VLOOKUP(B459,学校名!$D$8:$F$64,3,FALSE)</f>
        <v>静岡産業大</v>
      </c>
      <c r="J459" t="str">
        <f t="shared" si="14"/>
        <v>男</v>
      </c>
      <c r="K459" t="s">
        <v>3835</v>
      </c>
      <c r="L459" t="s">
        <v>3836</v>
      </c>
      <c r="M459" t="str">
        <f t="shared" si="15"/>
        <v>KOZUKA Kazuaki</v>
      </c>
      <c r="O459" t="s">
        <v>4197</v>
      </c>
      <c r="P459" t="s">
        <v>4198</v>
      </c>
    </row>
    <row r="460" spans="2:16">
      <c r="B460" s="270" t="s">
        <v>511</v>
      </c>
      <c r="C460" s="297">
        <v>459</v>
      </c>
      <c r="D460" s="270" t="s">
        <v>2476</v>
      </c>
      <c r="E460" s="268" t="s">
        <v>2549</v>
      </c>
      <c r="F460" s="268" t="s">
        <v>2412</v>
      </c>
      <c r="G460" s="352" t="s">
        <v>623</v>
      </c>
      <c r="H460" t="str">
        <f>VLOOKUP($G460,県名!$B$1:$C$49,2,FALSE)</f>
        <v>静  岡</v>
      </c>
      <c r="I460" t="str">
        <f>VLOOKUP(B460,学校名!$D$8:$F$64,3,FALSE)</f>
        <v>静岡産業大</v>
      </c>
      <c r="J460" t="str">
        <f t="shared" si="14"/>
        <v>男</v>
      </c>
      <c r="K460" t="s">
        <v>3285</v>
      </c>
      <c r="L460" t="s">
        <v>3837</v>
      </c>
      <c r="M460" t="str">
        <f t="shared" si="15"/>
        <v>SUZUKI Ayato</v>
      </c>
      <c r="O460" t="s">
        <v>4197</v>
      </c>
      <c r="P460" t="s">
        <v>4198</v>
      </c>
    </row>
    <row r="461" spans="2:16">
      <c r="B461" s="270" t="s">
        <v>511</v>
      </c>
      <c r="C461" s="297">
        <v>460</v>
      </c>
      <c r="D461" s="270" t="s">
        <v>3044</v>
      </c>
      <c r="E461" s="268" t="s">
        <v>3176</v>
      </c>
      <c r="F461" s="268" t="s">
        <v>2416</v>
      </c>
      <c r="G461" s="352" t="s">
        <v>623</v>
      </c>
      <c r="H461" t="str">
        <f>VLOOKUP($G461,県名!$B$1:$C$49,2,FALSE)</f>
        <v>静  岡</v>
      </c>
      <c r="I461" t="str">
        <f>VLOOKUP(B461,学校名!$D$8:$F$64,3,FALSE)</f>
        <v>静岡産業大</v>
      </c>
      <c r="J461" t="str">
        <f t="shared" si="14"/>
        <v>男</v>
      </c>
      <c r="K461" t="s">
        <v>3838</v>
      </c>
      <c r="L461" t="s">
        <v>3653</v>
      </c>
      <c r="M461" t="str">
        <f t="shared" si="15"/>
        <v>YOGOSAWA Keigo</v>
      </c>
      <c r="O461" t="s">
        <v>4197</v>
      </c>
      <c r="P461" t="s">
        <v>4198</v>
      </c>
    </row>
    <row r="462" spans="2:16">
      <c r="B462" s="270" t="s">
        <v>514</v>
      </c>
      <c r="C462" s="297">
        <v>461</v>
      </c>
      <c r="D462" s="270" t="s">
        <v>889</v>
      </c>
      <c r="E462" s="268" t="s">
        <v>1406</v>
      </c>
      <c r="F462" s="268" t="s">
        <v>2414</v>
      </c>
      <c r="G462" s="352" t="s">
        <v>624</v>
      </c>
      <c r="H462" t="str">
        <f>VLOOKUP($G462,県名!$B$1:$C$49,2,FALSE)</f>
        <v>愛  知</v>
      </c>
      <c r="I462" t="str">
        <f>VLOOKUP(B462,学校名!$D$8:$F$64,3,FALSE)</f>
        <v>中京大</v>
      </c>
      <c r="J462" t="str">
        <f t="shared" si="14"/>
        <v>男</v>
      </c>
      <c r="K462" t="s">
        <v>3839</v>
      </c>
      <c r="L462" t="s">
        <v>3433</v>
      </c>
      <c r="M462" t="str">
        <f t="shared" si="15"/>
        <v>MUSHIKA Ren</v>
      </c>
      <c r="O462" t="s">
        <v>4197</v>
      </c>
      <c r="P462" t="s">
        <v>4198</v>
      </c>
    </row>
    <row r="463" spans="2:16">
      <c r="B463" s="270" t="s">
        <v>514</v>
      </c>
      <c r="C463" s="297">
        <v>462</v>
      </c>
      <c r="D463" s="270" t="s">
        <v>890</v>
      </c>
      <c r="E463" s="268" t="s">
        <v>1407</v>
      </c>
      <c r="F463" s="268" t="s">
        <v>2415</v>
      </c>
      <c r="G463" s="352" t="s">
        <v>624</v>
      </c>
      <c r="H463" t="str">
        <f>VLOOKUP($G463,県名!$B$1:$C$49,2,FALSE)</f>
        <v>愛  知</v>
      </c>
      <c r="I463" t="str">
        <f>VLOOKUP(B463,学校名!$D$8:$F$64,3,FALSE)</f>
        <v>中京大</v>
      </c>
      <c r="J463" t="str">
        <f t="shared" si="14"/>
        <v>男</v>
      </c>
      <c r="K463" t="s">
        <v>3675</v>
      </c>
      <c r="L463" t="s">
        <v>3338</v>
      </c>
      <c r="M463" t="str">
        <f t="shared" si="15"/>
        <v>UNO Tomoki</v>
      </c>
      <c r="O463" t="s">
        <v>4197</v>
      </c>
      <c r="P463" t="s">
        <v>4198</v>
      </c>
    </row>
    <row r="464" spans="2:16">
      <c r="B464" s="270" t="s">
        <v>514</v>
      </c>
      <c r="C464" s="297">
        <v>463</v>
      </c>
      <c r="D464" s="270" t="s">
        <v>2793</v>
      </c>
      <c r="E464" s="268" t="s">
        <v>2794</v>
      </c>
      <c r="F464" s="268" t="s">
        <v>2412</v>
      </c>
      <c r="G464" s="352" t="s">
        <v>624</v>
      </c>
      <c r="H464" t="str">
        <f>VLOOKUP($G464,県名!$B$1:$C$49,2,FALSE)</f>
        <v>愛  知</v>
      </c>
      <c r="I464" t="str">
        <f>VLOOKUP(B464,学校名!$D$8:$F$64,3,FALSE)</f>
        <v>中京大</v>
      </c>
      <c r="J464" t="str">
        <f t="shared" si="14"/>
        <v>男</v>
      </c>
      <c r="K464" t="s">
        <v>3840</v>
      </c>
      <c r="L464" t="s">
        <v>3292</v>
      </c>
      <c r="M464" t="str">
        <f t="shared" si="15"/>
        <v>ODAGIRI Takuma</v>
      </c>
      <c r="O464" t="s">
        <v>4197</v>
      </c>
      <c r="P464" t="s">
        <v>4198</v>
      </c>
    </row>
    <row r="465" spans="2:16">
      <c r="B465" s="270" t="s">
        <v>514</v>
      </c>
      <c r="C465" s="297">
        <v>464</v>
      </c>
      <c r="D465" s="270" t="s">
        <v>891</v>
      </c>
      <c r="E465" s="268" t="s">
        <v>1408</v>
      </c>
      <c r="F465" s="268" t="s">
        <v>3225</v>
      </c>
      <c r="G465" s="352" t="s">
        <v>624</v>
      </c>
      <c r="H465" t="str">
        <f>VLOOKUP($G465,県名!$B$1:$C$49,2,FALSE)</f>
        <v>愛  知</v>
      </c>
      <c r="I465" t="str">
        <f>VLOOKUP(B465,学校名!$D$8:$F$64,3,FALSE)</f>
        <v>中京大</v>
      </c>
      <c r="J465" t="str">
        <f t="shared" si="14"/>
        <v>男</v>
      </c>
      <c r="K465" t="s">
        <v>3265</v>
      </c>
      <c r="L465" t="s">
        <v>3690</v>
      </c>
      <c r="M465" t="str">
        <f t="shared" si="15"/>
        <v>YAMAMOTO Kenta</v>
      </c>
      <c r="O465" t="s">
        <v>4197</v>
      </c>
      <c r="P465" t="s">
        <v>4198</v>
      </c>
    </row>
    <row r="466" spans="2:16">
      <c r="B466" s="270" t="s">
        <v>514</v>
      </c>
      <c r="C466" s="297">
        <v>465</v>
      </c>
      <c r="D466" s="270" t="s">
        <v>892</v>
      </c>
      <c r="E466" s="268" t="s">
        <v>1410</v>
      </c>
      <c r="F466" s="268" t="s">
        <v>3226</v>
      </c>
      <c r="G466" s="352" t="s">
        <v>624</v>
      </c>
      <c r="H466" t="str">
        <f>VLOOKUP($G466,県名!$B$1:$C$49,2,FALSE)</f>
        <v>愛  知</v>
      </c>
      <c r="I466" t="str">
        <f>VLOOKUP(B466,学校名!$D$8:$F$64,3,FALSE)</f>
        <v>中京大</v>
      </c>
      <c r="J466" t="str">
        <f t="shared" si="14"/>
        <v>男</v>
      </c>
      <c r="K466" t="s">
        <v>3841</v>
      </c>
      <c r="L466" t="s">
        <v>3347</v>
      </c>
      <c r="M466" t="str">
        <f t="shared" si="15"/>
        <v>ENOKI Shota</v>
      </c>
      <c r="O466" t="s">
        <v>4197</v>
      </c>
      <c r="P466" t="s">
        <v>4198</v>
      </c>
    </row>
    <row r="467" spans="2:16">
      <c r="B467" s="270" t="s">
        <v>514</v>
      </c>
      <c r="C467" s="297">
        <v>466</v>
      </c>
      <c r="D467" s="270" t="s">
        <v>893</v>
      </c>
      <c r="E467" s="268" t="s">
        <v>1411</v>
      </c>
      <c r="F467" s="268" t="s">
        <v>1774</v>
      </c>
      <c r="G467" s="352" t="s">
        <v>642</v>
      </c>
      <c r="H467" t="str">
        <f>VLOOKUP($G467,県名!$B$1:$C$49,2,FALSE)</f>
        <v>福　岡</v>
      </c>
      <c r="I467" t="str">
        <f>VLOOKUP(B467,学校名!$D$8:$F$64,3,FALSE)</f>
        <v>中京大</v>
      </c>
      <c r="J467" t="str">
        <f t="shared" si="14"/>
        <v>男</v>
      </c>
      <c r="K467" t="s">
        <v>3842</v>
      </c>
      <c r="L467" t="s">
        <v>3843</v>
      </c>
      <c r="M467" t="str">
        <f t="shared" si="15"/>
        <v>EBISUYA Yuichi</v>
      </c>
      <c r="O467" t="s">
        <v>4197</v>
      </c>
      <c r="P467" t="s">
        <v>4198</v>
      </c>
    </row>
    <row r="468" spans="2:16">
      <c r="B468" s="270" t="s">
        <v>514</v>
      </c>
      <c r="C468" s="297">
        <v>467</v>
      </c>
      <c r="D468" s="270" t="s">
        <v>894</v>
      </c>
      <c r="E468" s="268" t="s">
        <v>1412</v>
      </c>
      <c r="F468" s="268" t="s">
        <v>1774</v>
      </c>
      <c r="G468" s="352" t="s">
        <v>624</v>
      </c>
      <c r="H468" t="str">
        <f>VLOOKUP($G468,県名!$B$1:$C$49,2,FALSE)</f>
        <v>愛  知</v>
      </c>
      <c r="I468" t="str">
        <f>VLOOKUP(B468,学校名!$D$8:$F$64,3,FALSE)</f>
        <v>中京大</v>
      </c>
      <c r="J468" t="str">
        <f t="shared" si="14"/>
        <v>男</v>
      </c>
      <c r="K468" t="s">
        <v>3844</v>
      </c>
      <c r="L468" t="s">
        <v>3312</v>
      </c>
      <c r="M468" t="str">
        <f t="shared" si="15"/>
        <v>KOBATA Takahiro</v>
      </c>
      <c r="O468" t="s">
        <v>4197</v>
      </c>
      <c r="P468" t="s">
        <v>4198</v>
      </c>
    </row>
    <row r="469" spans="2:16">
      <c r="B469" s="270" t="s">
        <v>514</v>
      </c>
      <c r="C469" s="297">
        <v>468</v>
      </c>
      <c r="D469" s="270" t="s">
        <v>895</v>
      </c>
      <c r="E469" s="268" t="s">
        <v>1413</v>
      </c>
      <c r="F469" s="268" t="s">
        <v>1774</v>
      </c>
      <c r="G469" s="352" t="s">
        <v>616</v>
      </c>
      <c r="H469" t="str">
        <f>VLOOKUP($G469,県名!$B$1:$C$49,2,FALSE)</f>
        <v>神奈川</v>
      </c>
      <c r="I469" t="str">
        <f>VLOOKUP(B469,学校名!$D$8:$F$64,3,FALSE)</f>
        <v>中京大</v>
      </c>
      <c r="J469" t="str">
        <f t="shared" si="14"/>
        <v>男</v>
      </c>
      <c r="K469" t="s">
        <v>3235</v>
      </c>
      <c r="L469" t="s">
        <v>3845</v>
      </c>
      <c r="M469" t="str">
        <f t="shared" si="15"/>
        <v>NAKAYAMA Koichi</v>
      </c>
      <c r="O469" t="s">
        <v>4197</v>
      </c>
      <c r="P469" t="s">
        <v>4198</v>
      </c>
    </row>
    <row r="470" spans="2:16">
      <c r="B470" s="270" t="s">
        <v>514</v>
      </c>
      <c r="C470" s="297">
        <v>469</v>
      </c>
      <c r="D470" s="270" t="s">
        <v>896</v>
      </c>
      <c r="E470" s="268" t="s">
        <v>1414</v>
      </c>
      <c r="F470" s="268" t="s">
        <v>2414</v>
      </c>
      <c r="G470" s="352" t="s">
        <v>624</v>
      </c>
      <c r="H470" t="str">
        <f>VLOOKUP($G470,県名!$B$1:$C$49,2,FALSE)</f>
        <v>愛  知</v>
      </c>
      <c r="I470" t="str">
        <f>VLOOKUP(B470,学校名!$D$8:$F$64,3,FALSE)</f>
        <v>中京大</v>
      </c>
      <c r="J470" t="str">
        <f t="shared" si="14"/>
        <v>男</v>
      </c>
      <c r="K470" t="s">
        <v>3245</v>
      </c>
      <c r="L470" t="s">
        <v>3846</v>
      </c>
      <c r="M470" t="str">
        <f t="shared" si="15"/>
        <v>AMANO Kodai</v>
      </c>
      <c r="O470" t="s">
        <v>4197</v>
      </c>
      <c r="P470" t="s">
        <v>4198</v>
      </c>
    </row>
    <row r="471" spans="2:16">
      <c r="B471" s="270" t="s">
        <v>514</v>
      </c>
      <c r="C471" s="297">
        <v>470</v>
      </c>
      <c r="D471" s="270" t="s">
        <v>897</v>
      </c>
      <c r="E471" s="268" t="s">
        <v>1415</v>
      </c>
      <c r="F471" s="268" t="s">
        <v>2414</v>
      </c>
      <c r="G471" s="352" t="s">
        <v>609</v>
      </c>
      <c r="H471" t="str">
        <f>VLOOKUP($G471,県名!$B$1:$C$49,2,FALSE)</f>
        <v>福　島</v>
      </c>
      <c r="I471" t="str">
        <f>VLOOKUP(B471,学校名!$D$8:$F$64,3,FALSE)</f>
        <v>中京大</v>
      </c>
      <c r="J471" t="str">
        <f t="shared" si="14"/>
        <v>男</v>
      </c>
      <c r="K471" t="s">
        <v>3847</v>
      </c>
      <c r="L471" t="s">
        <v>3763</v>
      </c>
      <c r="M471" t="str">
        <f t="shared" si="15"/>
        <v>IGARASHI Masaki</v>
      </c>
      <c r="O471" t="s">
        <v>4197</v>
      </c>
      <c r="P471" t="s">
        <v>4198</v>
      </c>
    </row>
    <row r="472" spans="2:16">
      <c r="B472" s="270" t="s">
        <v>514</v>
      </c>
      <c r="C472" s="297">
        <v>471</v>
      </c>
      <c r="D472" s="270" t="s">
        <v>898</v>
      </c>
      <c r="E472" s="268" t="s">
        <v>1416</v>
      </c>
      <c r="F472" s="268" t="s">
        <v>2414</v>
      </c>
      <c r="G472" s="352" t="s">
        <v>624</v>
      </c>
      <c r="H472" t="str">
        <f>VLOOKUP($G472,県名!$B$1:$C$49,2,FALSE)</f>
        <v>愛  知</v>
      </c>
      <c r="I472" t="str">
        <f>VLOOKUP(B472,学校名!$D$8:$F$64,3,FALSE)</f>
        <v>中京大</v>
      </c>
      <c r="J472" t="str">
        <f t="shared" si="14"/>
        <v>男</v>
      </c>
      <c r="K472" t="s">
        <v>3848</v>
      </c>
      <c r="L472" t="s">
        <v>3473</v>
      </c>
      <c r="M472" t="str">
        <f t="shared" si="15"/>
        <v>IDE Takumi</v>
      </c>
      <c r="O472" t="s">
        <v>4197</v>
      </c>
      <c r="P472" t="s">
        <v>4198</v>
      </c>
    </row>
    <row r="473" spans="2:16">
      <c r="B473" s="270" t="s">
        <v>514</v>
      </c>
      <c r="C473" s="297">
        <v>472</v>
      </c>
      <c r="D473" s="270" t="s">
        <v>899</v>
      </c>
      <c r="E473" s="268" t="s">
        <v>1417</v>
      </c>
      <c r="F473" s="268" t="s">
        <v>2414</v>
      </c>
      <c r="G473" s="352" t="s">
        <v>624</v>
      </c>
      <c r="H473" t="str">
        <f>VLOOKUP($G473,県名!$B$1:$C$49,2,FALSE)</f>
        <v>愛  知</v>
      </c>
      <c r="I473" t="str">
        <f>VLOOKUP(B473,学校名!$D$8:$F$64,3,FALSE)</f>
        <v>中京大</v>
      </c>
      <c r="J473" t="str">
        <f t="shared" si="14"/>
        <v>男</v>
      </c>
      <c r="K473" t="s">
        <v>3849</v>
      </c>
      <c r="L473" t="s">
        <v>3562</v>
      </c>
      <c r="M473" t="str">
        <f t="shared" si="15"/>
        <v>OSAWA Kyosuke</v>
      </c>
      <c r="O473" t="s">
        <v>4197</v>
      </c>
      <c r="P473" t="s">
        <v>4198</v>
      </c>
    </row>
    <row r="474" spans="2:16">
      <c r="B474" s="270" t="s">
        <v>514</v>
      </c>
      <c r="C474" s="297">
        <v>473</v>
      </c>
      <c r="D474" s="270" t="s">
        <v>900</v>
      </c>
      <c r="E474" s="268" t="s">
        <v>1418</v>
      </c>
      <c r="F474" s="268" t="s">
        <v>2414</v>
      </c>
      <c r="G474" s="352" t="s">
        <v>631</v>
      </c>
      <c r="H474" t="str">
        <f>VLOOKUP($G474,県名!$B$1:$C$49,2,FALSE)</f>
        <v>奈　良</v>
      </c>
      <c r="I474" t="str">
        <f>VLOOKUP(B474,学校名!$D$8:$F$64,3,FALSE)</f>
        <v>中京大</v>
      </c>
      <c r="J474" t="str">
        <f t="shared" si="14"/>
        <v>男</v>
      </c>
      <c r="K474" t="s">
        <v>3309</v>
      </c>
      <c r="L474" t="s">
        <v>3850</v>
      </c>
      <c r="M474" t="str">
        <f t="shared" si="15"/>
        <v>OKAMOTO Shintaro</v>
      </c>
      <c r="O474" t="s">
        <v>4197</v>
      </c>
      <c r="P474" t="s">
        <v>4198</v>
      </c>
    </row>
    <row r="475" spans="2:16">
      <c r="B475" s="270" t="s">
        <v>514</v>
      </c>
      <c r="C475" s="297">
        <v>474</v>
      </c>
      <c r="D475" s="270" t="s">
        <v>929</v>
      </c>
      <c r="E475" s="268" t="s">
        <v>1447</v>
      </c>
      <c r="F475" s="268" t="s">
        <v>2414</v>
      </c>
      <c r="G475" s="352" t="s">
        <v>623</v>
      </c>
      <c r="H475" t="str">
        <f>VLOOKUP($G475,県名!$B$1:$C$49,2,FALSE)</f>
        <v>静  岡</v>
      </c>
      <c r="I475" t="str">
        <f>VLOOKUP(B475,学校名!$D$8:$F$64,3,FALSE)</f>
        <v>中京大</v>
      </c>
      <c r="J475" t="str">
        <f t="shared" si="14"/>
        <v>男</v>
      </c>
      <c r="K475" t="s">
        <v>3851</v>
      </c>
      <c r="L475" t="s">
        <v>3584</v>
      </c>
      <c r="M475" t="str">
        <f t="shared" si="15"/>
        <v>OGINO Ryuto</v>
      </c>
      <c r="O475" t="s">
        <v>4197</v>
      </c>
      <c r="P475" t="s">
        <v>4198</v>
      </c>
    </row>
    <row r="476" spans="2:16">
      <c r="B476" s="270" t="s">
        <v>514</v>
      </c>
      <c r="C476" s="297">
        <v>475</v>
      </c>
      <c r="D476" s="270" t="s">
        <v>901</v>
      </c>
      <c r="E476" s="268" t="s">
        <v>1419</v>
      </c>
      <c r="F476" s="268" t="s">
        <v>2414</v>
      </c>
      <c r="G476" s="352" t="s">
        <v>625</v>
      </c>
      <c r="H476" t="str">
        <f>VLOOKUP($G476,県名!$B$1:$C$49,2,FALSE)</f>
        <v>三  重</v>
      </c>
      <c r="I476" t="str">
        <f>VLOOKUP(B476,学校名!$D$8:$F$64,3,FALSE)</f>
        <v>中京大</v>
      </c>
      <c r="J476" t="str">
        <f t="shared" si="14"/>
        <v>男</v>
      </c>
      <c r="K476" t="s">
        <v>3545</v>
      </c>
      <c r="L476" t="s">
        <v>3852</v>
      </c>
      <c r="M476" t="str">
        <f t="shared" si="15"/>
        <v>KAWAMURA Kensyo</v>
      </c>
      <c r="O476" t="s">
        <v>4197</v>
      </c>
      <c r="P476" t="s">
        <v>4198</v>
      </c>
    </row>
    <row r="477" spans="2:16">
      <c r="B477" s="270" t="s">
        <v>514</v>
      </c>
      <c r="C477" s="297">
        <v>476</v>
      </c>
      <c r="D477" s="270" t="s">
        <v>902</v>
      </c>
      <c r="E477" s="268" t="s">
        <v>1420</v>
      </c>
      <c r="F477" s="268" t="s">
        <v>2414</v>
      </c>
      <c r="G477" s="352" t="s">
        <v>624</v>
      </c>
      <c r="H477" t="str">
        <f>VLOOKUP($G477,県名!$B$1:$C$49,2,FALSE)</f>
        <v>愛  知</v>
      </c>
      <c r="I477" t="str">
        <f>VLOOKUP(B477,学校名!$D$8:$F$64,3,FALSE)</f>
        <v>中京大</v>
      </c>
      <c r="J477" t="str">
        <f t="shared" si="14"/>
        <v>男</v>
      </c>
      <c r="K477" t="s">
        <v>3853</v>
      </c>
      <c r="L477" t="s">
        <v>3570</v>
      </c>
      <c r="M477" t="str">
        <f t="shared" si="15"/>
        <v>KOYAMA Takuya</v>
      </c>
      <c r="O477" t="s">
        <v>4197</v>
      </c>
      <c r="P477" t="s">
        <v>4198</v>
      </c>
    </row>
    <row r="478" spans="2:16">
      <c r="B478" s="270" t="s">
        <v>514</v>
      </c>
      <c r="C478" s="297">
        <v>477</v>
      </c>
      <c r="D478" s="270" t="s">
        <v>903</v>
      </c>
      <c r="E478" s="268" t="s">
        <v>1421</v>
      </c>
      <c r="F478" s="268" t="s">
        <v>2414</v>
      </c>
      <c r="G478" s="352" t="s">
        <v>624</v>
      </c>
      <c r="H478" t="str">
        <f>VLOOKUP($G478,県名!$B$1:$C$49,2,FALSE)</f>
        <v>愛  知</v>
      </c>
      <c r="I478" t="str">
        <f>VLOOKUP(B478,学校名!$D$8:$F$64,3,FALSE)</f>
        <v>中京大</v>
      </c>
      <c r="J478" t="str">
        <f t="shared" si="14"/>
        <v>男</v>
      </c>
      <c r="K478" t="s">
        <v>3435</v>
      </c>
      <c r="L478" t="s">
        <v>3854</v>
      </c>
      <c r="M478" t="str">
        <f t="shared" si="15"/>
        <v>SATO Wataru</v>
      </c>
      <c r="O478" t="s">
        <v>4197</v>
      </c>
      <c r="P478" t="s">
        <v>4198</v>
      </c>
    </row>
    <row r="479" spans="2:16">
      <c r="B479" s="270" t="s">
        <v>514</v>
      </c>
      <c r="C479" s="297">
        <v>478</v>
      </c>
      <c r="D479" s="270" t="s">
        <v>904</v>
      </c>
      <c r="E479" s="268" t="s">
        <v>1422</v>
      </c>
      <c r="F479" s="268" t="s">
        <v>2414</v>
      </c>
      <c r="G479" s="352" t="s">
        <v>624</v>
      </c>
      <c r="H479" t="str">
        <f>VLOOKUP($G479,県名!$B$1:$C$49,2,FALSE)</f>
        <v>愛  知</v>
      </c>
      <c r="I479" t="str">
        <f>VLOOKUP(B479,学校名!$D$8:$F$64,3,FALSE)</f>
        <v>中京大</v>
      </c>
      <c r="J479" t="str">
        <f t="shared" si="14"/>
        <v>男</v>
      </c>
      <c r="K479" t="s">
        <v>3855</v>
      </c>
      <c r="L479" t="s">
        <v>3473</v>
      </c>
      <c r="M479" t="str">
        <f t="shared" si="15"/>
        <v>SOFUE Takumi</v>
      </c>
      <c r="O479" t="s">
        <v>4197</v>
      </c>
      <c r="P479" t="s">
        <v>4198</v>
      </c>
    </row>
    <row r="480" spans="2:16">
      <c r="B480" s="270" t="s">
        <v>514</v>
      </c>
      <c r="C480" s="297">
        <v>479</v>
      </c>
      <c r="D480" s="270" t="s">
        <v>905</v>
      </c>
      <c r="E480" s="268" t="s">
        <v>1423</v>
      </c>
      <c r="F480" s="268" t="s">
        <v>2414</v>
      </c>
      <c r="G480" s="352" t="s">
        <v>619</v>
      </c>
      <c r="H480" t="str">
        <f>VLOOKUP($G480,県名!$B$1:$C$49,2,FALSE)</f>
        <v>富　山</v>
      </c>
      <c r="I480" t="str">
        <f>VLOOKUP(B480,学校名!$D$8:$F$64,3,FALSE)</f>
        <v>中京大</v>
      </c>
      <c r="J480" t="str">
        <f t="shared" si="14"/>
        <v>男</v>
      </c>
      <c r="K480" t="s">
        <v>3856</v>
      </c>
      <c r="L480" t="s">
        <v>3857</v>
      </c>
      <c r="M480" t="str">
        <f t="shared" si="15"/>
        <v>TAJIMA Syunta</v>
      </c>
      <c r="O480" t="s">
        <v>4197</v>
      </c>
      <c r="P480" t="s">
        <v>4198</v>
      </c>
    </row>
    <row r="481" spans="2:16">
      <c r="B481" s="270" t="s">
        <v>514</v>
      </c>
      <c r="C481" s="297">
        <v>480</v>
      </c>
      <c r="D481" s="270" t="s">
        <v>906</v>
      </c>
      <c r="E481" s="268" t="s">
        <v>1424</v>
      </c>
      <c r="F481" s="268" t="s">
        <v>2414</v>
      </c>
      <c r="G481" s="352" t="s">
        <v>632</v>
      </c>
      <c r="H481" t="str">
        <f>VLOOKUP($G481,県名!$B$1:$C$49,2,FALSE)</f>
        <v>和歌山</v>
      </c>
      <c r="I481" t="str">
        <f>VLOOKUP(B481,学校名!$D$8:$F$64,3,FALSE)</f>
        <v>中京大</v>
      </c>
      <c r="J481" t="str">
        <f t="shared" si="14"/>
        <v>男</v>
      </c>
      <c r="K481" t="s">
        <v>3559</v>
      </c>
      <c r="L481" t="s">
        <v>3858</v>
      </c>
      <c r="M481" t="str">
        <f t="shared" si="15"/>
        <v>NAKASHIMA Kazuto</v>
      </c>
      <c r="O481" t="s">
        <v>4197</v>
      </c>
      <c r="P481" t="s">
        <v>4198</v>
      </c>
    </row>
    <row r="482" spans="2:16">
      <c r="B482" s="270" t="s">
        <v>514</v>
      </c>
      <c r="C482" s="297">
        <v>481</v>
      </c>
      <c r="D482" s="270" t="s">
        <v>907</v>
      </c>
      <c r="E482" s="268" t="s">
        <v>1425</v>
      </c>
      <c r="F482" s="268" t="s">
        <v>2414</v>
      </c>
      <c r="G482" s="352" t="s">
        <v>623</v>
      </c>
      <c r="H482" t="str">
        <f>VLOOKUP($G482,県名!$B$1:$C$49,2,FALSE)</f>
        <v>静  岡</v>
      </c>
      <c r="I482" t="str">
        <f>VLOOKUP(B482,学校名!$D$8:$F$64,3,FALSE)</f>
        <v>中京大</v>
      </c>
      <c r="J482" t="str">
        <f t="shared" si="14"/>
        <v>男</v>
      </c>
      <c r="K482" t="s">
        <v>3275</v>
      </c>
      <c r="L482" t="s">
        <v>3304</v>
      </c>
      <c r="M482" t="str">
        <f t="shared" si="15"/>
        <v>NISHIYAMA Taisei</v>
      </c>
      <c r="O482" t="s">
        <v>4197</v>
      </c>
      <c r="P482" t="s">
        <v>4198</v>
      </c>
    </row>
    <row r="483" spans="2:16">
      <c r="B483" s="270" t="s">
        <v>514</v>
      </c>
      <c r="C483" s="297">
        <v>482</v>
      </c>
      <c r="D483" s="270" t="s">
        <v>908</v>
      </c>
      <c r="E483" s="268" t="s">
        <v>1426</v>
      </c>
      <c r="F483" s="268" t="s">
        <v>2414</v>
      </c>
      <c r="G483" s="352" t="s">
        <v>624</v>
      </c>
      <c r="H483" t="str">
        <f>VLOOKUP($G483,県名!$B$1:$C$49,2,FALSE)</f>
        <v>愛  知</v>
      </c>
      <c r="I483" t="str">
        <f>VLOOKUP(B483,学校名!$D$8:$F$64,3,FALSE)</f>
        <v>中京大</v>
      </c>
      <c r="J483" t="str">
        <f t="shared" si="14"/>
        <v>男</v>
      </c>
      <c r="K483" t="s">
        <v>3859</v>
      </c>
      <c r="L483" t="s">
        <v>3255</v>
      </c>
      <c r="M483" t="str">
        <f t="shared" si="15"/>
        <v>HATANO Yuta</v>
      </c>
      <c r="O483" t="s">
        <v>4197</v>
      </c>
      <c r="P483" t="s">
        <v>4198</v>
      </c>
    </row>
    <row r="484" spans="2:16">
      <c r="B484" s="270" t="s">
        <v>514</v>
      </c>
      <c r="C484" s="297">
        <v>483</v>
      </c>
      <c r="D484" s="270" t="s">
        <v>909</v>
      </c>
      <c r="E484" s="268" t="s">
        <v>1427</v>
      </c>
      <c r="F484" s="268" t="s">
        <v>2414</v>
      </c>
      <c r="G484" s="352" t="s">
        <v>624</v>
      </c>
      <c r="H484" t="str">
        <f>VLOOKUP($G484,県名!$B$1:$C$49,2,FALSE)</f>
        <v>愛  知</v>
      </c>
      <c r="I484" t="str">
        <f>VLOOKUP(B484,学校名!$D$8:$F$64,3,FALSE)</f>
        <v>中京大</v>
      </c>
      <c r="J484" t="str">
        <f t="shared" si="14"/>
        <v>男</v>
      </c>
      <c r="K484" t="s">
        <v>3860</v>
      </c>
      <c r="L484" t="s">
        <v>3833</v>
      </c>
      <c r="M484" t="str">
        <f t="shared" si="15"/>
        <v>MASAOKA Kaoru</v>
      </c>
      <c r="O484" t="s">
        <v>4197</v>
      </c>
      <c r="P484" t="s">
        <v>4198</v>
      </c>
    </row>
    <row r="485" spans="2:16">
      <c r="B485" s="270" t="s">
        <v>514</v>
      </c>
      <c r="C485" s="297">
        <v>484</v>
      </c>
      <c r="D485" s="270" t="s">
        <v>910</v>
      </c>
      <c r="E485" s="268" t="s">
        <v>1428</v>
      </c>
      <c r="F485" s="268" t="s">
        <v>2414</v>
      </c>
      <c r="G485" s="352" t="s">
        <v>632</v>
      </c>
      <c r="H485" t="str">
        <f>VLOOKUP($G485,県名!$B$1:$C$49,2,FALSE)</f>
        <v>和歌山</v>
      </c>
      <c r="I485" t="str">
        <f>VLOOKUP(B485,学校名!$D$8:$F$64,3,FALSE)</f>
        <v>中京大</v>
      </c>
      <c r="J485" t="str">
        <f t="shared" si="14"/>
        <v>男</v>
      </c>
      <c r="K485" t="s">
        <v>3861</v>
      </c>
      <c r="L485" t="s">
        <v>3500</v>
      </c>
      <c r="M485" t="str">
        <f t="shared" si="15"/>
        <v>MAMIYA Daisuke</v>
      </c>
      <c r="O485" t="s">
        <v>4197</v>
      </c>
      <c r="P485" t="s">
        <v>4198</v>
      </c>
    </row>
    <row r="486" spans="2:16">
      <c r="B486" s="270" t="s">
        <v>514</v>
      </c>
      <c r="C486" s="297">
        <v>485</v>
      </c>
      <c r="D486" s="270" t="s">
        <v>911</v>
      </c>
      <c r="E486" s="268" t="s">
        <v>1429</v>
      </c>
      <c r="F486" s="268" t="s">
        <v>2414</v>
      </c>
      <c r="G486" s="352" t="s">
        <v>624</v>
      </c>
      <c r="H486" t="str">
        <f>VLOOKUP($G486,県名!$B$1:$C$49,2,FALSE)</f>
        <v>愛  知</v>
      </c>
      <c r="I486" t="str">
        <f>VLOOKUP(B486,学校名!$D$8:$F$64,3,FALSE)</f>
        <v>中京大</v>
      </c>
      <c r="J486" t="str">
        <f t="shared" si="14"/>
        <v>男</v>
      </c>
      <c r="K486" t="s">
        <v>3801</v>
      </c>
      <c r="L486" t="s">
        <v>3862</v>
      </c>
      <c r="M486" t="str">
        <f t="shared" si="15"/>
        <v>YAMASAKI Hisanobu</v>
      </c>
      <c r="O486" t="s">
        <v>4197</v>
      </c>
      <c r="P486" t="s">
        <v>4198</v>
      </c>
    </row>
    <row r="487" spans="2:16">
      <c r="B487" s="270" t="s">
        <v>514</v>
      </c>
      <c r="C487" s="297">
        <v>486</v>
      </c>
      <c r="D487" s="270" t="s">
        <v>912</v>
      </c>
      <c r="E487" s="268" t="s">
        <v>1430</v>
      </c>
      <c r="F487" s="268" t="s">
        <v>2414</v>
      </c>
      <c r="G487" s="352" t="s">
        <v>624</v>
      </c>
      <c r="H487" t="str">
        <f>VLOOKUP($G487,県名!$B$1:$C$49,2,FALSE)</f>
        <v>愛  知</v>
      </c>
      <c r="I487" t="str">
        <f>VLOOKUP(B487,学校名!$D$8:$F$64,3,FALSE)</f>
        <v>中京大</v>
      </c>
      <c r="J487" t="str">
        <f t="shared" si="14"/>
        <v>男</v>
      </c>
      <c r="K487" t="s">
        <v>3863</v>
      </c>
      <c r="L487" t="s">
        <v>3485</v>
      </c>
      <c r="M487" t="str">
        <f t="shared" si="15"/>
        <v>WAKASUGI Shunsuke</v>
      </c>
      <c r="O487" t="s">
        <v>4197</v>
      </c>
      <c r="P487" t="s">
        <v>4198</v>
      </c>
    </row>
    <row r="488" spans="2:16">
      <c r="B488" s="270" t="s">
        <v>514</v>
      </c>
      <c r="C488" s="297">
        <v>487</v>
      </c>
      <c r="D488" s="270" t="s">
        <v>913</v>
      </c>
      <c r="E488" s="268" t="s">
        <v>1431</v>
      </c>
      <c r="F488" s="268" t="s">
        <v>2414</v>
      </c>
      <c r="G488" s="352" t="s">
        <v>618</v>
      </c>
      <c r="H488" t="str">
        <f>VLOOKUP($G488,県名!$B$1:$C$49,2,FALSE)</f>
        <v>新　潟</v>
      </c>
      <c r="I488" t="str">
        <f>VLOOKUP(B488,学校名!$D$8:$F$64,3,FALSE)</f>
        <v>中京大</v>
      </c>
      <c r="J488" t="str">
        <f t="shared" si="14"/>
        <v>男</v>
      </c>
      <c r="K488" t="s">
        <v>3864</v>
      </c>
      <c r="L488" t="s">
        <v>3548</v>
      </c>
      <c r="M488" t="str">
        <f t="shared" si="15"/>
        <v>WAKUI Ryoji</v>
      </c>
      <c r="O488" t="s">
        <v>4197</v>
      </c>
      <c r="P488" t="s">
        <v>4198</v>
      </c>
    </row>
    <row r="489" spans="2:16">
      <c r="B489" s="270" t="s">
        <v>514</v>
      </c>
      <c r="C489" s="297">
        <v>488</v>
      </c>
      <c r="D489" s="270" t="s">
        <v>914</v>
      </c>
      <c r="E489" s="268" t="s">
        <v>1432</v>
      </c>
      <c r="F489" s="268" t="s">
        <v>2414</v>
      </c>
      <c r="G489" s="352" t="s">
        <v>635</v>
      </c>
      <c r="H489" t="str">
        <f>VLOOKUP($G489,県名!$B$1:$C$49,2,FALSE)</f>
        <v>岡　山</v>
      </c>
      <c r="I489" t="str">
        <f>VLOOKUP(B489,学校名!$D$8:$F$64,3,FALSE)</f>
        <v>中京大</v>
      </c>
      <c r="J489" t="str">
        <f t="shared" si="14"/>
        <v>男</v>
      </c>
      <c r="K489" t="s">
        <v>3392</v>
      </c>
      <c r="L489" t="s">
        <v>3246</v>
      </c>
      <c r="M489" t="str">
        <f t="shared" si="15"/>
        <v>WATANABE Tomoya</v>
      </c>
      <c r="O489" t="s">
        <v>4197</v>
      </c>
      <c r="P489" t="s">
        <v>4198</v>
      </c>
    </row>
    <row r="490" spans="2:16">
      <c r="B490" s="270" t="s">
        <v>514</v>
      </c>
      <c r="C490" s="297">
        <v>489</v>
      </c>
      <c r="D490" s="270" t="s">
        <v>915</v>
      </c>
      <c r="E490" s="268" t="s">
        <v>1433</v>
      </c>
      <c r="F490" s="268" t="s">
        <v>2414</v>
      </c>
      <c r="G490" s="352" t="s">
        <v>624</v>
      </c>
      <c r="H490" t="str">
        <f>VLOOKUP($G490,県名!$B$1:$C$49,2,FALSE)</f>
        <v>愛  知</v>
      </c>
      <c r="I490" t="str">
        <f>VLOOKUP(B490,学校名!$D$8:$F$64,3,FALSE)</f>
        <v>中京大</v>
      </c>
      <c r="J490" t="str">
        <f t="shared" si="14"/>
        <v>男</v>
      </c>
      <c r="K490" t="s">
        <v>3865</v>
      </c>
      <c r="L490" t="s">
        <v>3753</v>
      </c>
      <c r="M490" t="str">
        <f t="shared" si="15"/>
        <v>TERASAWA Reo</v>
      </c>
      <c r="O490" t="s">
        <v>4197</v>
      </c>
      <c r="P490" t="s">
        <v>4198</v>
      </c>
    </row>
    <row r="491" spans="2:16">
      <c r="B491" s="270" t="s">
        <v>514</v>
      </c>
      <c r="C491" s="297">
        <v>490</v>
      </c>
      <c r="D491" s="270" t="s">
        <v>916</v>
      </c>
      <c r="E491" s="268" t="s">
        <v>1434</v>
      </c>
      <c r="F491" s="268" t="s">
        <v>2414</v>
      </c>
      <c r="G491" s="352" t="s">
        <v>624</v>
      </c>
      <c r="H491" t="str">
        <f>VLOOKUP($G491,県名!$B$1:$C$49,2,FALSE)</f>
        <v>愛  知</v>
      </c>
      <c r="I491" t="str">
        <f>VLOOKUP(B491,学校名!$D$8:$F$64,3,FALSE)</f>
        <v>中京大</v>
      </c>
      <c r="J491" t="str">
        <f t="shared" si="14"/>
        <v>男</v>
      </c>
      <c r="K491" t="s">
        <v>3866</v>
      </c>
      <c r="L491" t="s">
        <v>3867</v>
      </c>
      <c r="M491" t="str">
        <f t="shared" si="15"/>
        <v>TOMURA Sho</v>
      </c>
      <c r="O491" t="s">
        <v>4197</v>
      </c>
      <c r="P491" t="s">
        <v>4198</v>
      </c>
    </row>
    <row r="492" spans="2:16">
      <c r="B492" s="270" t="s">
        <v>514</v>
      </c>
      <c r="C492" s="297">
        <v>491</v>
      </c>
      <c r="D492" s="270" t="s">
        <v>917</v>
      </c>
      <c r="E492" s="268" t="s">
        <v>1435</v>
      </c>
      <c r="F492" s="268" t="s">
        <v>2414</v>
      </c>
      <c r="G492" s="352" t="s">
        <v>625</v>
      </c>
      <c r="H492" t="str">
        <f>VLOOKUP($G492,県名!$B$1:$C$49,2,FALSE)</f>
        <v>三  重</v>
      </c>
      <c r="I492" t="str">
        <f>VLOOKUP(B492,学校名!$D$8:$F$64,3,FALSE)</f>
        <v>中京大</v>
      </c>
      <c r="J492" t="str">
        <f t="shared" si="14"/>
        <v>男</v>
      </c>
      <c r="K492" t="s">
        <v>3868</v>
      </c>
      <c r="L492" t="s">
        <v>3665</v>
      </c>
      <c r="M492" t="str">
        <f t="shared" si="15"/>
        <v>MUTO Hiroki</v>
      </c>
      <c r="O492" t="s">
        <v>4197</v>
      </c>
      <c r="P492" t="s">
        <v>4198</v>
      </c>
    </row>
    <row r="493" spans="2:16">
      <c r="B493" s="270" t="s">
        <v>514</v>
      </c>
      <c r="C493" s="297">
        <v>492</v>
      </c>
      <c r="D493" s="270" t="s">
        <v>918</v>
      </c>
      <c r="E493" s="268" t="s">
        <v>1436</v>
      </c>
      <c r="F493" s="268" t="s">
        <v>2414</v>
      </c>
      <c r="G493" s="352" t="s">
        <v>626</v>
      </c>
      <c r="H493" t="str">
        <f>VLOOKUP($G493,県名!$B$1:$C$49,2,FALSE)</f>
        <v>岐  阜</v>
      </c>
      <c r="I493" t="str">
        <f>VLOOKUP(B493,学校名!$D$8:$F$64,3,FALSE)</f>
        <v>中京大</v>
      </c>
      <c r="J493" t="str">
        <f t="shared" si="14"/>
        <v>男</v>
      </c>
      <c r="K493" t="s">
        <v>3804</v>
      </c>
      <c r="L493" t="s">
        <v>3292</v>
      </c>
      <c r="M493" t="str">
        <f t="shared" si="15"/>
        <v>ASAI Takuma</v>
      </c>
      <c r="O493" t="s">
        <v>4197</v>
      </c>
      <c r="P493" t="s">
        <v>4198</v>
      </c>
    </row>
    <row r="494" spans="2:16">
      <c r="B494" s="270" t="s">
        <v>514</v>
      </c>
      <c r="C494" s="297">
        <v>493</v>
      </c>
      <c r="D494" s="270" t="s">
        <v>919</v>
      </c>
      <c r="E494" s="268" t="s">
        <v>1437</v>
      </c>
      <c r="F494" s="268" t="s">
        <v>2414</v>
      </c>
      <c r="G494" s="352" t="s">
        <v>635</v>
      </c>
      <c r="H494" t="str">
        <f>VLOOKUP($G494,県名!$B$1:$C$49,2,FALSE)</f>
        <v>岡　山</v>
      </c>
      <c r="I494" t="str">
        <f>VLOOKUP(B494,学校名!$D$8:$F$64,3,FALSE)</f>
        <v>中京大</v>
      </c>
      <c r="J494" t="str">
        <f t="shared" si="14"/>
        <v>男</v>
      </c>
      <c r="K494" t="s">
        <v>3869</v>
      </c>
      <c r="L494" t="s">
        <v>3837</v>
      </c>
      <c r="M494" t="str">
        <f t="shared" si="15"/>
        <v>ASO Ayato</v>
      </c>
      <c r="O494" t="s">
        <v>4197</v>
      </c>
      <c r="P494" t="s">
        <v>4198</v>
      </c>
    </row>
    <row r="495" spans="2:16">
      <c r="B495" s="270" t="s">
        <v>514</v>
      </c>
      <c r="C495" s="297">
        <v>494</v>
      </c>
      <c r="D495" s="270" t="s">
        <v>920</v>
      </c>
      <c r="E495" s="268" t="s">
        <v>1438</v>
      </c>
      <c r="F495" s="268" t="s">
        <v>2414</v>
      </c>
      <c r="G495" s="352" t="s">
        <v>624</v>
      </c>
      <c r="H495" t="str">
        <f>VLOOKUP($G495,県名!$B$1:$C$49,2,FALSE)</f>
        <v>愛  知</v>
      </c>
      <c r="I495" t="str">
        <f>VLOOKUP(B495,学校名!$D$8:$F$64,3,FALSE)</f>
        <v>中京大</v>
      </c>
      <c r="J495" t="str">
        <f t="shared" si="14"/>
        <v>男</v>
      </c>
      <c r="K495" t="s">
        <v>3440</v>
      </c>
      <c r="L495" t="s">
        <v>3292</v>
      </c>
      <c r="M495" t="str">
        <f t="shared" si="15"/>
        <v>ISHIKAWA Takuma</v>
      </c>
      <c r="O495" t="s">
        <v>4197</v>
      </c>
      <c r="P495" t="s">
        <v>4198</v>
      </c>
    </row>
    <row r="496" spans="2:16">
      <c r="B496" s="270" t="s">
        <v>514</v>
      </c>
      <c r="C496" s="297">
        <v>495</v>
      </c>
      <c r="D496" s="270" t="s">
        <v>921</v>
      </c>
      <c r="E496" s="268" t="s">
        <v>1439</v>
      </c>
      <c r="F496" s="268" t="s">
        <v>2414</v>
      </c>
      <c r="G496" s="352" t="s">
        <v>626</v>
      </c>
      <c r="H496" t="str">
        <f>VLOOKUP($G496,県名!$B$1:$C$49,2,FALSE)</f>
        <v>岐  阜</v>
      </c>
      <c r="I496" t="str">
        <f>VLOOKUP(B496,学校名!$D$8:$F$64,3,FALSE)</f>
        <v>中京大</v>
      </c>
      <c r="J496" t="str">
        <f t="shared" si="14"/>
        <v>男</v>
      </c>
      <c r="K496" t="s">
        <v>3870</v>
      </c>
      <c r="L496" t="s">
        <v>3554</v>
      </c>
      <c r="M496" t="str">
        <f t="shared" si="15"/>
        <v>IDOTA Kai</v>
      </c>
      <c r="O496" t="s">
        <v>4197</v>
      </c>
      <c r="P496" t="s">
        <v>4198</v>
      </c>
    </row>
    <row r="497" spans="2:16">
      <c r="B497" s="270" t="s">
        <v>514</v>
      </c>
      <c r="C497" s="297">
        <v>496</v>
      </c>
      <c r="D497" s="270" t="s">
        <v>922</v>
      </c>
      <c r="E497" s="268" t="s">
        <v>1440</v>
      </c>
      <c r="F497" s="268" t="s">
        <v>2414</v>
      </c>
      <c r="G497" s="352" t="s">
        <v>624</v>
      </c>
      <c r="H497" t="str">
        <f>VLOOKUP($G497,県名!$B$1:$C$49,2,FALSE)</f>
        <v>愛  知</v>
      </c>
      <c r="I497" t="str">
        <f>VLOOKUP(B497,学校名!$D$8:$F$64,3,FALSE)</f>
        <v>中京大</v>
      </c>
      <c r="J497" t="str">
        <f t="shared" si="14"/>
        <v>男</v>
      </c>
      <c r="K497" t="s">
        <v>3871</v>
      </c>
      <c r="L497" t="s">
        <v>3800</v>
      </c>
      <c r="M497" t="str">
        <f t="shared" si="15"/>
        <v>KOGISO Kou</v>
      </c>
      <c r="O497" t="s">
        <v>4197</v>
      </c>
      <c r="P497" t="s">
        <v>4198</v>
      </c>
    </row>
    <row r="498" spans="2:16">
      <c r="B498" s="270" t="s">
        <v>514</v>
      </c>
      <c r="C498" s="297">
        <v>497</v>
      </c>
      <c r="D498" s="270" t="s">
        <v>923</v>
      </c>
      <c r="E498" s="268" t="s">
        <v>1441</v>
      </c>
      <c r="F498" s="268" t="s">
        <v>2414</v>
      </c>
      <c r="G498" s="352" t="s">
        <v>627</v>
      </c>
      <c r="H498" t="str">
        <f>VLOOKUP($G498,県名!$B$1:$C$49,2,FALSE)</f>
        <v>滋　賀</v>
      </c>
      <c r="I498" t="str">
        <f>VLOOKUP(B498,学校名!$D$8:$F$64,3,FALSE)</f>
        <v>中京大</v>
      </c>
      <c r="J498" t="str">
        <f t="shared" si="14"/>
        <v>男</v>
      </c>
      <c r="K498" t="s">
        <v>3872</v>
      </c>
      <c r="L498" t="s">
        <v>3418</v>
      </c>
      <c r="M498" t="str">
        <f t="shared" si="15"/>
        <v>SEKO Yuto</v>
      </c>
      <c r="O498" t="s">
        <v>4197</v>
      </c>
      <c r="P498" t="s">
        <v>4198</v>
      </c>
    </row>
    <row r="499" spans="2:16">
      <c r="B499" s="270" t="s">
        <v>514</v>
      </c>
      <c r="C499" s="297">
        <v>498</v>
      </c>
      <c r="D499" s="270" t="s">
        <v>924</v>
      </c>
      <c r="E499" s="268" t="s">
        <v>1442</v>
      </c>
      <c r="F499" s="268" t="s">
        <v>2414</v>
      </c>
      <c r="G499" s="352" t="s">
        <v>629</v>
      </c>
      <c r="H499" t="str">
        <f>VLOOKUP($G499,県名!$B$1:$C$49,2,FALSE)</f>
        <v>大　阪</v>
      </c>
      <c r="I499" t="str">
        <f>VLOOKUP(B499,学校名!$D$8:$F$64,3,FALSE)</f>
        <v>中京大</v>
      </c>
      <c r="J499" t="str">
        <f t="shared" si="14"/>
        <v>男</v>
      </c>
      <c r="K499" t="s">
        <v>3873</v>
      </c>
      <c r="L499" t="s">
        <v>3874</v>
      </c>
      <c r="M499" t="str">
        <f t="shared" si="15"/>
        <v>MIZOKAMI Rui</v>
      </c>
      <c r="O499" t="s">
        <v>4197</v>
      </c>
      <c r="P499" t="s">
        <v>4198</v>
      </c>
    </row>
    <row r="500" spans="2:16">
      <c r="B500" s="270" t="s">
        <v>514</v>
      </c>
      <c r="C500" s="297">
        <v>499</v>
      </c>
      <c r="D500" s="270" t="s">
        <v>925</v>
      </c>
      <c r="E500" s="268" t="s">
        <v>1443</v>
      </c>
      <c r="F500" s="268" t="s">
        <v>2414</v>
      </c>
      <c r="G500" s="352" t="s">
        <v>626</v>
      </c>
      <c r="H500" t="str">
        <f>VLOOKUP($G500,県名!$B$1:$C$49,2,FALSE)</f>
        <v>岐  阜</v>
      </c>
      <c r="I500" t="str">
        <f>VLOOKUP(B500,学校名!$D$8:$F$64,3,FALSE)</f>
        <v>中京大</v>
      </c>
      <c r="J500" t="str">
        <f t="shared" si="14"/>
        <v>男</v>
      </c>
      <c r="K500" t="s">
        <v>3596</v>
      </c>
      <c r="L500" t="s">
        <v>3875</v>
      </c>
      <c r="M500" t="str">
        <f t="shared" si="15"/>
        <v>ASANO Katsuya</v>
      </c>
      <c r="O500" t="s">
        <v>4197</v>
      </c>
      <c r="P500" t="s">
        <v>4198</v>
      </c>
    </row>
    <row r="501" spans="2:16">
      <c r="B501" s="270" t="s">
        <v>514</v>
      </c>
      <c r="C501" s="297">
        <v>500</v>
      </c>
      <c r="D501" s="270" t="s">
        <v>926</v>
      </c>
      <c r="E501" s="268" t="s">
        <v>1444</v>
      </c>
      <c r="F501" s="268" t="s">
        <v>2414</v>
      </c>
      <c r="G501" s="352" t="s">
        <v>627</v>
      </c>
      <c r="H501" t="str">
        <f>VLOOKUP($G501,県名!$B$1:$C$49,2,FALSE)</f>
        <v>滋　賀</v>
      </c>
      <c r="I501" t="str">
        <f>VLOOKUP(B501,学校名!$D$8:$F$64,3,FALSE)</f>
        <v>中京大</v>
      </c>
      <c r="J501" t="str">
        <f t="shared" si="14"/>
        <v>男</v>
      </c>
      <c r="K501" t="s">
        <v>3791</v>
      </c>
      <c r="L501" t="s">
        <v>3876</v>
      </c>
      <c r="M501" t="str">
        <f t="shared" si="15"/>
        <v>SUGIMOTO Jin</v>
      </c>
      <c r="O501" t="s">
        <v>4197</v>
      </c>
      <c r="P501" t="s">
        <v>4198</v>
      </c>
    </row>
    <row r="502" spans="2:16">
      <c r="B502" s="270" t="s">
        <v>514</v>
      </c>
      <c r="C502" s="297">
        <v>501</v>
      </c>
      <c r="D502" s="270" t="s">
        <v>927</v>
      </c>
      <c r="E502" s="268" t="s">
        <v>1445</v>
      </c>
      <c r="F502" s="268" t="s">
        <v>2414</v>
      </c>
      <c r="G502" s="352" t="s">
        <v>624</v>
      </c>
      <c r="H502" t="str">
        <f>VLOOKUP($G502,県名!$B$1:$C$49,2,FALSE)</f>
        <v>愛  知</v>
      </c>
      <c r="I502" t="str">
        <f>VLOOKUP(B502,学校名!$D$8:$F$64,3,FALSE)</f>
        <v>中京大</v>
      </c>
      <c r="J502" t="str">
        <f t="shared" si="14"/>
        <v>男</v>
      </c>
      <c r="K502" t="s">
        <v>3877</v>
      </c>
      <c r="L502" t="s">
        <v>3809</v>
      </c>
      <c r="M502" t="str">
        <f t="shared" si="15"/>
        <v>TOZAWA Koya</v>
      </c>
      <c r="O502" t="s">
        <v>4197</v>
      </c>
      <c r="P502" t="s">
        <v>4198</v>
      </c>
    </row>
    <row r="503" spans="2:16">
      <c r="B503" s="270" t="s">
        <v>514</v>
      </c>
      <c r="C503" s="297">
        <v>502</v>
      </c>
      <c r="D503" s="270" t="s">
        <v>928</v>
      </c>
      <c r="E503" s="268" t="s">
        <v>1446</v>
      </c>
      <c r="F503" s="268" t="s">
        <v>2414</v>
      </c>
      <c r="G503" s="352" t="s">
        <v>624</v>
      </c>
      <c r="H503" t="str">
        <f>VLOOKUP($G503,県名!$B$1:$C$49,2,FALSE)</f>
        <v>愛  知</v>
      </c>
      <c r="I503" t="str">
        <f>VLOOKUP(B503,学校名!$D$8:$F$64,3,FALSE)</f>
        <v>中京大</v>
      </c>
      <c r="J503" t="str">
        <f t="shared" si="14"/>
        <v>男</v>
      </c>
      <c r="K503" t="s">
        <v>3878</v>
      </c>
      <c r="L503" t="s">
        <v>3255</v>
      </c>
      <c r="M503" t="str">
        <f t="shared" si="15"/>
        <v>OURA Yuta</v>
      </c>
      <c r="O503" t="s">
        <v>4197</v>
      </c>
      <c r="P503" t="s">
        <v>4198</v>
      </c>
    </row>
    <row r="504" spans="2:16">
      <c r="B504" s="270" t="s">
        <v>514</v>
      </c>
      <c r="C504" s="297">
        <v>503</v>
      </c>
      <c r="D504" s="270" t="s">
        <v>930</v>
      </c>
      <c r="E504" s="268" t="s">
        <v>1448</v>
      </c>
      <c r="F504" s="268" t="s">
        <v>2414</v>
      </c>
      <c r="G504" s="352" t="s">
        <v>623</v>
      </c>
      <c r="H504" t="str">
        <f>VLOOKUP($G504,県名!$B$1:$C$49,2,FALSE)</f>
        <v>静  岡</v>
      </c>
      <c r="I504" t="str">
        <f>VLOOKUP(B504,学校名!$D$8:$F$64,3,FALSE)</f>
        <v>中京大</v>
      </c>
      <c r="J504" t="str">
        <f t="shared" si="14"/>
        <v>男</v>
      </c>
      <c r="K504" t="s">
        <v>3387</v>
      </c>
      <c r="L504" t="s">
        <v>3321</v>
      </c>
      <c r="M504" t="str">
        <f t="shared" si="15"/>
        <v>TSUCHIYA Masahiro</v>
      </c>
      <c r="O504" t="s">
        <v>4197</v>
      </c>
      <c r="P504" t="s">
        <v>4198</v>
      </c>
    </row>
    <row r="505" spans="2:16">
      <c r="B505" s="270" t="s">
        <v>514</v>
      </c>
      <c r="C505" s="297">
        <v>504</v>
      </c>
      <c r="D505" s="270" t="s">
        <v>931</v>
      </c>
      <c r="E505" s="268" t="s">
        <v>1449</v>
      </c>
      <c r="F505" s="268" t="s">
        <v>2414</v>
      </c>
      <c r="G505" s="352" t="s">
        <v>626</v>
      </c>
      <c r="H505" t="str">
        <f>VLOOKUP($G505,県名!$B$1:$C$49,2,FALSE)</f>
        <v>岐  阜</v>
      </c>
      <c r="I505" t="str">
        <f>VLOOKUP(B505,学校名!$D$8:$F$64,3,FALSE)</f>
        <v>中京大</v>
      </c>
      <c r="J505" t="str">
        <f t="shared" si="14"/>
        <v>男</v>
      </c>
      <c r="K505" t="s">
        <v>3315</v>
      </c>
      <c r="L505" t="s">
        <v>3473</v>
      </c>
      <c r="M505" t="str">
        <f t="shared" si="15"/>
        <v>NISHIO Takumi</v>
      </c>
      <c r="O505" t="s">
        <v>4197</v>
      </c>
      <c r="P505" t="s">
        <v>4198</v>
      </c>
    </row>
    <row r="506" spans="2:16">
      <c r="B506" s="270" t="s">
        <v>514</v>
      </c>
      <c r="C506" s="297">
        <v>505</v>
      </c>
      <c r="D506" s="270" t="s">
        <v>932</v>
      </c>
      <c r="E506" s="268" t="s">
        <v>1450</v>
      </c>
      <c r="F506" s="268" t="s">
        <v>2414</v>
      </c>
      <c r="G506" s="352" t="s">
        <v>619</v>
      </c>
      <c r="H506" t="str">
        <f>VLOOKUP($G506,県名!$B$1:$C$49,2,FALSE)</f>
        <v>富　山</v>
      </c>
      <c r="I506" t="str">
        <f>VLOOKUP(B506,学校名!$D$8:$F$64,3,FALSE)</f>
        <v>中京大</v>
      </c>
      <c r="J506" t="str">
        <f t="shared" si="14"/>
        <v>男</v>
      </c>
      <c r="K506" t="s">
        <v>3879</v>
      </c>
      <c r="L506" t="s">
        <v>3880</v>
      </c>
      <c r="M506" t="str">
        <f t="shared" si="15"/>
        <v>FUKUSHIMA Ryuji</v>
      </c>
      <c r="O506" t="s">
        <v>4197</v>
      </c>
      <c r="P506" t="s">
        <v>4198</v>
      </c>
    </row>
    <row r="507" spans="2:16">
      <c r="B507" s="270" t="s">
        <v>514</v>
      </c>
      <c r="C507" s="297">
        <v>506</v>
      </c>
      <c r="D507" s="270" t="s">
        <v>933</v>
      </c>
      <c r="E507" s="268" t="s">
        <v>1451</v>
      </c>
      <c r="F507" s="268" t="s">
        <v>2414</v>
      </c>
      <c r="G507" s="352" t="s">
        <v>624</v>
      </c>
      <c r="H507" t="str">
        <f>VLOOKUP($G507,県名!$B$1:$C$49,2,FALSE)</f>
        <v>愛  知</v>
      </c>
      <c r="I507" t="str">
        <f>VLOOKUP(B507,学校名!$D$8:$F$64,3,FALSE)</f>
        <v>中京大</v>
      </c>
      <c r="J507" t="str">
        <f t="shared" si="14"/>
        <v>男</v>
      </c>
      <c r="K507" t="s">
        <v>3323</v>
      </c>
      <c r="L507" t="s">
        <v>3377</v>
      </c>
      <c r="M507" t="str">
        <f t="shared" si="15"/>
        <v>ITO Daiki</v>
      </c>
      <c r="O507" t="s">
        <v>4197</v>
      </c>
      <c r="P507" t="s">
        <v>4198</v>
      </c>
    </row>
    <row r="508" spans="2:16">
      <c r="B508" s="270" t="s">
        <v>514</v>
      </c>
      <c r="C508" s="297">
        <v>507</v>
      </c>
      <c r="D508" s="270" t="s">
        <v>934</v>
      </c>
      <c r="E508" s="268" t="s">
        <v>1452</v>
      </c>
      <c r="F508" s="268" t="s">
        <v>2414</v>
      </c>
      <c r="G508" s="352" t="s">
        <v>624</v>
      </c>
      <c r="H508" t="str">
        <f>VLOOKUP($G508,県名!$B$1:$C$49,2,FALSE)</f>
        <v>愛  知</v>
      </c>
      <c r="I508" t="str">
        <f>VLOOKUP(B508,学校名!$D$8:$F$64,3,FALSE)</f>
        <v>中京大</v>
      </c>
      <c r="J508" t="str">
        <f t="shared" si="14"/>
        <v>男</v>
      </c>
      <c r="K508" t="s">
        <v>3655</v>
      </c>
      <c r="L508" t="s">
        <v>3881</v>
      </c>
      <c r="M508" t="str">
        <f t="shared" si="15"/>
        <v>KUROKAWA Shizuya</v>
      </c>
      <c r="O508" t="s">
        <v>4197</v>
      </c>
      <c r="P508" t="s">
        <v>4198</v>
      </c>
    </row>
    <row r="509" spans="2:16">
      <c r="B509" s="270" t="s">
        <v>514</v>
      </c>
      <c r="C509" s="297">
        <v>508</v>
      </c>
      <c r="D509" s="270" t="s">
        <v>935</v>
      </c>
      <c r="E509" s="268" t="s">
        <v>1453</v>
      </c>
      <c r="F509" s="268" t="s">
        <v>2414</v>
      </c>
      <c r="G509" s="352" t="s">
        <v>624</v>
      </c>
      <c r="H509" t="str">
        <f>VLOOKUP($G509,県名!$B$1:$C$49,2,FALSE)</f>
        <v>愛  知</v>
      </c>
      <c r="I509" t="str">
        <f>VLOOKUP(B509,学校名!$D$8:$F$64,3,FALSE)</f>
        <v>中京大</v>
      </c>
      <c r="J509" t="str">
        <f t="shared" si="14"/>
        <v>男</v>
      </c>
      <c r="K509" t="s">
        <v>3882</v>
      </c>
      <c r="L509" t="s">
        <v>3883</v>
      </c>
      <c r="M509" t="str">
        <f t="shared" si="15"/>
        <v>SHIMIZU Syota</v>
      </c>
      <c r="O509" t="s">
        <v>4197</v>
      </c>
      <c r="P509" t="s">
        <v>4198</v>
      </c>
    </row>
    <row r="510" spans="2:16">
      <c r="B510" s="270" t="s">
        <v>514</v>
      </c>
      <c r="C510" s="297">
        <v>509</v>
      </c>
      <c r="D510" s="270" t="s">
        <v>936</v>
      </c>
      <c r="E510" s="268" t="s">
        <v>1454</v>
      </c>
      <c r="F510" s="268" t="s">
        <v>2414</v>
      </c>
      <c r="G510" s="352" t="s">
        <v>626</v>
      </c>
      <c r="H510" t="str">
        <f>VLOOKUP($G510,県名!$B$1:$C$49,2,FALSE)</f>
        <v>岐  阜</v>
      </c>
      <c r="I510" t="str">
        <f>VLOOKUP(B510,学校名!$D$8:$F$64,3,FALSE)</f>
        <v>中京大</v>
      </c>
      <c r="J510" t="str">
        <f t="shared" si="14"/>
        <v>男</v>
      </c>
      <c r="K510" t="s">
        <v>3884</v>
      </c>
      <c r="L510" t="s">
        <v>3885</v>
      </c>
      <c r="M510" t="str">
        <f t="shared" si="15"/>
        <v>MORITA Eiya</v>
      </c>
      <c r="O510" t="s">
        <v>4197</v>
      </c>
      <c r="P510" t="s">
        <v>4198</v>
      </c>
    </row>
    <row r="511" spans="2:16">
      <c r="B511" s="270" t="s">
        <v>514</v>
      </c>
      <c r="C511" s="297">
        <v>510</v>
      </c>
      <c r="D511" s="270" t="s">
        <v>937</v>
      </c>
      <c r="E511" s="268" t="s">
        <v>1455</v>
      </c>
      <c r="F511" s="268" t="s">
        <v>2414</v>
      </c>
      <c r="G511" s="352" t="s">
        <v>624</v>
      </c>
      <c r="H511" t="str">
        <f>VLOOKUP($G511,県名!$B$1:$C$49,2,FALSE)</f>
        <v>愛  知</v>
      </c>
      <c r="I511" t="str">
        <f>VLOOKUP(B511,学校名!$D$8:$F$64,3,FALSE)</f>
        <v>中京大</v>
      </c>
      <c r="J511" t="str">
        <f t="shared" si="14"/>
        <v>男</v>
      </c>
      <c r="K511" t="s">
        <v>3392</v>
      </c>
      <c r="L511" t="s">
        <v>3282</v>
      </c>
      <c r="M511" t="str">
        <f t="shared" si="15"/>
        <v>WATANABE Takaki</v>
      </c>
      <c r="O511" t="s">
        <v>4197</v>
      </c>
      <c r="P511" t="s">
        <v>4198</v>
      </c>
    </row>
    <row r="512" spans="2:16">
      <c r="B512" s="270" t="s">
        <v>514</v>
      </c>
      <c r="C512" s="297">
        <v>511</v>
      </c>
      <c r="D512" s="270" t="s">
        <v>938</v>
      </c>
      <c r="E512" s="268" t="s">
        <v>1456</v>
      </c>
      <c r="F512" s="268" t="s">
        <v>2415</v>
      </c>
      <c r="G512" s="352" t="s">
        <v>624</v>
      </c>
      <c r="H512" t="str">
        <f>VLOOKUP($G512,県名!$B$1:$C$49,2,FALSE)</f>
        <v>愛  知</v>
      </c>
      <c r="I512" t="str">
        <f>VLOOKUP(B512,学校名!$D$8:$F$64,3,FALSE)</f>
        <v>中京大</v>
      </c>
      <c r="J512" t="str">
        <f t="shared" si="14"/>
        <v>男</v>
      </c>
      <c r="K512" t="s">
        <v>3886</v>
      </c>
      <c r="L512" t="s">
        <v>3705</v>
      </c>
      <c r="M512" t="str">
        <f t="shared" si="15"/>
        <v>ICHIHASHI Naoya</v>
      </c>
      <c r="O512" t="s">
        <v>4197</v>
      </c>
      <c r="P512" t="s">
        <v>4198</v>
      </c>
    </row>
    <row r="513" spans="2:16">
      <c r="B513" s="270" t="s">
        <v>514</v>
      </c>
      <c r="C513" s="297">
        <v>512</v>
      </c>
      <c r="D513" s="270" t="s">
        <v>939</v>
      </c>
      <c r="E513" s="268" t="s">
        <v>1457</v>
      </c>
      <c r="F513" s="268" t="s">
        <v>2415</v>
      </c>
      <c r="G513" s="352" t="s">
        <v>624</v>
      </c>
      <c r="H513" t="str">
        <f>VLOOKUP($G513,県名!$B$1:$C$49,2,FALSE)</f>
        <v>愛  知</v>
      </c>
      <c r="I513" t="str">
        <f>VLOOKUP(B513,学校名!$D$8:$F$64,3,FALSE)</f>
        <v>中京大</v>
      </c>
      <c r="J513" t="str">
        <f t="shared" si="14"/>
        <v>男</v>
      </c>
      <c r="K513" t="s">
        <v>3323</v>
      </c>
      <c r="L513" t="s">
        <v>3787</v>
      </c>
      <c r="M513" t="str">
        <f t="shared" si="15"/>
        <v>ITO Sota</v>
      </c>
      <c r="O513" t="s">
        <v>4197</v>
      </c>
      <c r="P513" t="s">
        <v>4198</v>
      </c>
    </row>
    <row r="514" spans="2:16">
      <c r="B514" s="270" t="s">
        <v>514</v>
      </c>
      <c r="C514" s="297">
        <v>513</v>
      </c>
      <c r="D514" s="270" t="s">
        <v>940</v>
      </c>
      <c r="E514" s="268" t="s">
        <v>1458</v>
      </c>
      <c r="F514" s="268" t="s">
        <v>2415</v>
      </c>
      <c r="G514" s="352" t="s">
        <v>623</v>
      </c>
      <c r="H514" t="str">
        <f>VLOOKUP($G514,県名!$B$1:$C$49,2,FALSE)</f>
        <v>静  岡</v>
      </c>
      <c r="I514" t="str">
        <f>VLOOKUP(B514,学校名!$D$8:$F$64,3,FALSE)</f>
        <v>中京大</v>
      </c>
      <c r="J514" t="str">
        <f t="shared" si="14"/>
        <v>男</v>
      </c>
      <c r="K514" t="s">
        <v>3323</v>
      </c>
      <c r="L514" t="s">
        <v>3887</v>
      </c>
      <c r="M514" t="str">
        <f t="shared" si="15"/>
        <v>ITO Yasuharu</v>
      </c>
      <c r="O514" t="s">
        <v>4197</v>
      </c>
      <c r="P514" t="s">
        <v>4198</v>
      </c>
    </row>
    <row r="515" spans="2:16">
      <c r="B515" s="270" t="s">
        <v>514</v>
      </c>
      <c r="C515" s="297">
        <v>514</v>
      </c>
      <c r="D515" s="270" t="s">
        <v>941</v>
      </c>
      <c r="E515" s="268" t="s">
        <v>1459</v>
      </c>
      <c r="F515" s="268" t="s">
        <v>2415</v>
      </c>
      <c r="G515" s="352" t="s">
        <v>619</v>
      </c>
      <c r="H515" t="str">
        <f>VLOOKUP($G515,県名!$B$1:$C$49,2,FALSE)</f>
        <v>富　山</v>
      </c>
      <c r="I515" t="str">
        <f>VLOOKUP(B515,学校名!$D$8:$F$64,3,FALSE)</f>
        <v>中京大</v>
      </c>
      <c r="J515" t="str">
        <f t="shared" ref="J515:J578" si="16">IF(VALUE(C515)&lt;2001,"男","女")</f>
        <v>男</v>
      </c>
      <c r="K515" t="s">
        <v>3456</v>
      </c>
      <c r="L515" t="s">
        <v>3888</v>
      </c>
      <c r="M515" t="str">
        <f t="shared" ref="M515:M578" si="17">K515&amp;" "&amp;L515</f>
        <v>INOUE Haya</v>
      </c>
      <c r="O515" t="s">
        <v>4197</v>
      </c>
      <c r="P515" t="s">
        <v>4198</v>
      </c>
    </row>
    <row r="516" spans="2:16">
      <c r="B516" s="270" t="s">
        <v>514</v>
      </c>
      <c r="C516" s="297">
        <v>515</v>
      </c>
      <c r="D516" s="270" t="s">
        <v>942</v>
      </c>
      <c r="E516" s="268" t="s">
        <v>1460</v>
      </c>
      <c r="F516" s="268" t="s">
        <v>2415</v>
      </c>
      <c r="G516" s="352" t="s">
        <v>624</v>
      </c>
      <c r="H516" t="str">
        <f>VLOOKUP($G516,県名!$B$1:$C$49,2,FALSE)</f>
        <v>愛  知</v>
      </c>
      <c r="I516" t="str">
        <f>VLOOKUP(B516,学校名!$D$8:$F$64,3,FALSE)</f>
        <v>中京大</v>
      </c>
      <c r="J516" t="str">
        <f t="shared" si="16"/>
        <v>男</v>
      </c>
      <c r="K516" t="s">
        <v>3889</v>
      </c>
      <c r="L516" t="s">
        <v>3850</v>
      </c>
      <c r="M516" t="str">
        <f t="shared" si="17"/>
        <v>OHATA Shintaro</v>
      </c>
      <c r="O516" t="s">
        <v>4197</v>
      </c>
      <c r="P516" t="s">
        <v>4198</v>
      </c>
    </row>
    <row r="517" spans="2:16">
      <c r="B517" s="270" t="s">
        <v>514</v>
      </c>
      <c r="C517" s="297">
        <v>516</v>
      </c>
      <c r="D517" s="270" t="s">
        <v>943</v>
      </c>
      <c r="E517" s="268" t="s">
        <v>1461</v>
      </c>
      <c r="F517" s="268" t="s">
        <v>2415</v>
      </c>
      <c r="G517" s="352" t="s">
        <v>625</v>
      </c>
      <c r="H517" t="str">
        <f>VLOOKUP($G517,県名!$B$1:$C$49,2,FALSE)</f>
        <v>三  重</v>
      </c>
      <c r="I517" t="str">
        <f>VLOOKUP(B517,学校名!$D$8:$F$64,3,FALSE)</f>
        <v>中京大</v>
      </c>
      <c r="J517" t="str">
        <f t="shared" si="16"/>
        <v>男</v>
      </c>
      <c r="K517" t="s">
        <v>3831</v>
      </c>
      <c r="L517" t="s">
        <v>3619</v>
      </c>
      <c r="M517" t="str">
        <f t="shared" si="17"/>
        <v>KAWABATA Kaito</v>
      </c>
      <c r="O517" t="s">
        <v>4197</v>
      </c>
      <c r="P517" t="s">
        <v>4198</v>
      </c>
    </row>
    <row r="518" spans="2:16">
      <c r="B518" s="270" t="s">
        <v>514</v>
      </c>
      <c r="C518" s="297">
        <v>517</v>
      </c>
      <c r="D518" s="270" t="s">
        <v>944</v>
      </c>
      <c r="E518" s="268" t="s">
        <v>1462</v>
      </c>
      <c r="F518" s="268" t="s">
        <v>2415</v>
      </c>
      <c r="G518" s="352" t="s">
        <v>638</v>
      </c>
      <c r="H518" t="str">
        <f>VLOOKUP($G518,県名!$B$1:$C$49,2,FALSE)</f>
        <v>徳  島</v>
      </c>
      <c r="I518" t="str">
        <f>VLOOKUP(B518,学校名!$D$8:$F$64,3,FALSE)</f>
        <v>中京大</v>
      </c>
      <c r="J518" t="str">
        <f t="shared" si="16"/>
        <v>男</v>
      </c>
      <c r="K518" t="s">
        <v>3890</v>
      </c>
      <c r="L518" t="s">
        <v>3374</v>
      </c>
      <c r="M518" t="str">
        <f t="shared" si="17"/>
        <v>KUJIME Yuga</v>
      </c>
      <c r="O518" t="s">
        <v>4197</v>
      </c>
      <c r="P518" t="s">
        <v>4198</v>
      </c>
    </row>
    <row r="519" spans="2:16">
      <c r="B519" s="270" t="s">
        <v>514</v>
      </c>
      <c r="C519" s="297">
        <v>518</v>
      </c>
      <c r="D519" s="270" t="s">
        <v>945</v>
      </c>
      <c r="E519" s="268" t="s">
        <v>1463</v>
      </c>
      <c r="F519" s="268" t="s">
        <v>2415</v>
      </c>
      <c r="G519" s="352" t="s">
        <v>648</v>
      </c>
      <c r="H519" t="str">
        <f>VLOOKUP($G519,県名!$B$1:$C$49,2,FALSE)</f>
        <v>鹿児島</v>
      </c>
      <c r="I519" t="str">
        <f>VLOOKUP(B519,学校名!$D$8:$F$64,3,FALSE)</f>
        <v>中京大</v>
      </c>
      <c r="J519" t="str">
        <f t="shared" si="16"/>
        <v>男</v>
      </c>
      <c r="K519" t="s">
        <v>3326</v>
      </c>
      <c r="L519" t="s">
        <v>3891</v>
      </c>
      <c r="M519" t="str">
        <f t="shared" si="17"/>
        <v>KODAMA Iki</v>
      </c>
      <c r="O519" t="s">
        <v>4197</v>
      </c>
      <c r="P519" t="s">
        <v>4198</v>
      </c>
    </row>
    <row r="520" spans="2:16">
      <c r="B520" s="270" t="s">
        <v>514</v>
      </c>
      <c r="C520" s="297">
        <v>519</v>
      </c>
      <c r="D520" s="270" t="s">
        <v>946</v>
      </c>
      <c r="E520" s="268" t="s">
        <v>1263</v>
      </c>
      <c r="F520" s="268" t="s">
        <v>2415</v>
      </c>
      <c r="G520" s="352" t="s">
        <v>624</v>
      </c>
      <c r="H520" t="str">
        <f>VLOOKUP($G520,県名!$B$1:$C$49,2,FALSE)</f>
        <v>愛  知</v>
      </c>
      <c r="I520" t="str">
        <f>VLOOKUP(B520,学校名!$D$8:$F$64,3,FALSE)</f>
        <v>中京大</v>
      </c>
      <c r="J520" t="str">
        <f t="shared" si="16"/>
        <v>男</v>
      </c>
      <c r="K520" t="s">
        <v>3315</v>
      </c>
      <c r="L520" t="s">
        <v>3274</v>
      </c>
      <c r="M520" t="str">
        <f t="shared" si="17"/>
        <v>NISHIO Yusuke</v>
      </c>
      <c r="O520" t="s">
        <v>4197</v>
      </c>
      <c r="P520" t="s">
        <v>4198</v>
      </c>
    </row>
    <row r="521" spans="2:16">
      <c r="B521" s="270" t="s">
        <v>514</v>
      </c>
      <c r="C521" s="297">
        <v>520</v>
      </c>
      <c r="D521" s="270" t="s">
        <v>947</v>
      </c>
      <c r="E521" s="268" t="s">
        <v>1464</v>
      </c>
      <c r="F521" s="268" t="s">
        <v>2415</v>
      </c>
      <c r="G521" s="352" t="s">
        <v>647</v>
      </c>
      <c r="H521" t="str">
        <f>VLOOKUP($G521,県名!$B$1:$C$49,2,FALSE)</f>
        <v>宮　崎</v>
      </c>
      <c r="I521" t="str">
        <f>VLOOKUP(B521,学校名!$D$8:$F$64,3,FALSE)</f>
        <v>中京大</v>
      </c>
      <c r="J521" t="str">
        <f t="shared" si="16"/>
        <v>男</v>
      </c>
      <c r="K521" t="s">
        <v>3251</v>
      </c>
      <c r="L521" t="s">
        <v>3253</v>
      </c>
      <c r="M521" t="str">
        <f t="shared" si="17"/>
        <v>NOMURA Yuki</v>
      </c>
      <c r="O521" t="s">
        <v>4197</v>
      </c>
      <c r="P521" t="s">
        <v>4198</v>
      </c>
    </row>
    <row r="522" spans="2:16">
      <c r="B522" s="270" t="s">
        <v>514</v>
      </c>
      <c r="C522" s="297">
        <v>521</v>
      </c>
      <c r="D522" s="270" t="s">
        <v>948</v>
      </c>
      <c r="E522" s="268" t="s">
        <v>1465</v>
      </c>
      <c r="F522" s="268" t="s">
        <v>2415</v>
      </c>
      <c r="G522" s="352" t="s">
        <v>624</v>
      </c>
      <c r="H522" t="str">
        <f>VLOOKUP($G522,県名!$B$1:$C$49,2,FALSE)</f>
        <v>愛  知</v>
      </c>
      <c r="I522" t="str">
        <f>VLOOKUP(B522,学校名!$D$8:$F$64,3,FALSE)</f>
        <v>中京大</v>
      </c>
      <c r="J522" t="str">
        <f t="shared" si="16"/>
        <v>男</v>
      </c>
      <c r="K522" t="s">
        <v>3892</v>
      </c>
      <c r="L522" t="s">
        <v>3893</v>
      </c>
      <c r="M522" t="str">
        <f t="shared" si="17"/>
        <v>HIKOSAKA Yohei</v>
      </c>
      <c r="O522" t="s">
        <v>4197</v>
      </c>
      <c r="P522" t="s">
        <v>4198</v>
      </c>
    </row>
    <row r="523" spans="2:16">
      <c r="B523" s="270" t="s">
        <v>514</v>
      </c>
      <c r="C523" s="297">
        <v>522</v>
      </c>
      <c r="D523" s="270" t="s">
        <v>949</v>
      </c>
      <c r="E523" s="268" t="s">
        <v>1466</v>
      </c>
      <c r="F523" s="268" t="s">
        <v>2415</v>
      </c>
      <c r="G523" s="352" t="s">
        <v>635</v>
      </c>
      <c r="H523" t="str">
        <f>VLOOKUP($G523,県名!$B$1:$C$49,2,FALSE)</f>
        <v>岡　山</v>
      </c>
      <c r="I523" t="str">
        <f>VLOOKUP(B523,学校名!$D$8:$F$64,3,FALSE)</f>
        <v>中京大</v>
      </c>
      <c r="J523" t="str">
        <f t="shared" si="16"/>
        <v>男</v>
      </c>
      <c r="K523" t="s">
        <v>3894</v>
      </c>
      <c r="L523" t="s">
        <v>3691</v>
      </c>
      <c r="M523" t="str">
        <f t="shared" si="17"/>
        <v>FUGIWARA Masashi</v>
      </c>
      <c r="O523" t="s">
        <v>4197</v>
      </c>
      <c r="P523" t="s">
        <v>4198</v>
      </c>
    </row>
    <row r="524" spans="2:16">
      <c r="B524" s="270" t="s">
        <v>514</v>
      </c>
      <c r="C524" s="297">
        <v>523</v>
      </c>
      <c r="D524" s="270" t="s">
        <v>950</v>
      </c>
      <c r="E524" s="268" t="s">
        <v>1467</v>
      </c>
      <c r="F524" s="268" t="s">
        <v>2415</v>
      </c>
      <c r="G524" s="352" t="s">
        <v>624</v>
      </c>
      <c r="H524" t="str">
        <f>VLOOKUP($G524,県名!$B$1:$C$49,2,FALSE)</f>
        <v>愛  知</v>
      </c>
      <c r="I524" t="str">
        <f>VLOOKUP(B524,学校名!$D$8:$F$64,3,FALSE)</f>
        <v>中京大</v>
      </c>
      <c r="J524" t="str">
        <f t="shared" si="16"/>
        <v>男</v>
      </c>
      <c r="K524" t="s">
        <v>3346</v>
      </c>
      <c r="L524" t="s">
        <v>3478</v>
      </c>
      <c r="M524" t="str">
        <f t="shared" si="17"/>
        <v>MIZUNO Syunsuke</v>
      </c>
      <c r="O524" t="s">
        <v>4197</v>
      </c>
      <c r="P524" t="s">
        <v>4198</v>
      </c>
    </row>
    <row r="525" spans="2:16">
      <c r="B525" s="270" t="s">
        <v>514</v>
      </c>
      <c r="C525" s="297">
        <v>524</v>
      </c>
      <c r="D525" s="270" t="s">
        <v>951</v>
      </c>
      <c r="E525" s="268" t="s">
        <v>1468</v>
      </c>
      <c r="F525" s="268" t="s">
        <v>2415</v>
      </c>
      <c r="G525" s="352" t="s">
        <v>622</v>
      </c>
      <c r="H525" t="str">
        <f>VLOOKUP($G525,県名!$B$1:$C$49,2,FALSE)</f>
        <v>長  野</v>
      </c>
      <c r="I525" t="str">
        <f>VLOOKUP(B525,学校名!$D$8:$F$64,3,FALSE)</f>
        <v>中京大</v>
      </c>
      <c r="J525" t="str">
        <f t="shared" si="16"/>
        <v>男</v>
      </c>
      <c r="K525" t="s">
        <v>3895</v>
      </c>
      <c r="L525" t="s">
        <v>3665</v>
      </c>
      <c r="M525" t="str">
        <f t="shared" si="17"/>
        <v>MIYAKE Hiroki</v>
      </c>
      <c r="O525" t="s">
        <v>4197</v>
      </c>
      <c r="P525" t="s">
        <v>4198</v>
      </c>
    </row>
    <row r="526" spans="2:16">
      <c r="B526" s="270" t="s">
        <v>514</v>
      </c>
      <c r="C526" s="297">
        <v>525</v>
      </c>
      <c r="D526" s="270" t="s">
        <v>952</v>
      </c>
      <c r="E526" s="268" t="s">
        <v>1469</v>
      </c>
      <c r="F526" s="268" t="s">
        <v>2415</v>
      </c>
      <c r="G526" s="352" t="s">
        <v>621</v>
      </c>
      <c r="H526" t="str">
        <f>VLOOKUP($G526,県名!$B$1:$C$49,2,FALSE)</f>
        <v>福　井</v>
      </c>
      <c r="I526" t="str">
        <f>VLOOKUP(B526,学校名!$D$8:$F$64,3,FALSE)</f>
        <v>中京大</v>
      </c>
      <c r="J526" t="str">
        <f t="shared" si="16"/>
        <v>男</v>
      </c>
      <c r="K526" t="s">
        <v>3896</v>
      </c>
      <c r="L526" t="s">
        <v>3897</v>
      </c>
      <c r="M526" t="str">
        <f t="shared" si="17"/>
        <v>INAKO Koutaro</v>
      </c>
      <c r="O526" t="s">
        <v>4197</v>
      </c>
      <c r="P526" t="s">
        <v>4198</v>
      </c>
    </row>
    <row r="527" spans="2:16">
      <c r="B527" s="270" t="s">
        <v>514</v>
      </c>
      <c r="C527" s="297">
        <v>526</v>
      </c>
      <c r="D527" s="270" t="s">
        <v>954</v>
      </c>
      <c r="E527" s="268" t="s">
        <v>1471</v>
      </c>
      <c r="F527" s="268" t="s">
        <v>2415</v>
      </c>
      <c r="G527" s="352" t="s">
        <v>624</v>
      </c>
      <c r="H527" t="str">
        <f>VLOOKUP($G527,県名!$B$1:$C$49,2,FALSE)</f>
        <v>愛  知</v>
      </c>
      <c r="I527" t="str">
        <f>VLOOKUP(B527,学校名!$D$8:$F$64,3,FALSE)</f>
        <v>中京大</v>
      </c>
      <c r="J527" t="str">
        <f t="shared" si="16"/>
        <v>男</v>
      </c>
      <c r="K527" t="s">
        <v>3898</v>
      </c>
      <c r="L527" t="s">
        <v>3480</v>
      </c>
      <c r="M527" t="str">
        <f t="shared" si="17"/>
        <v>NISHITSUZI Kazuki</v>
      </c>
      <c r="O527" t="s">
        <v>4197</v>
      </c>
      <c r="P527" t="s">
        <v>4198</v>
      </c>
    </row>
    <row r="528" spans="2:16">
      <c r="B528" s="270" t="s">
        <v>514</v>
      </c>
      <c r="C528" s="297">
        <v>527</v>
      </c>
      <c r="D528" s="270" t="s">
        <v>953</v>
      </c>
      <c r="E528" s="268" t="s">
        <v>1470</v>
      </c>
      <c r="F528" s="268" t="s">
        <v>2415</v>
      </c>
      <c r="G528" s="352" t="s">
        <v>627</v>
      </c>
      <c r="H528" t="str">
        <f>VLOOKUP($G528,県名!$B$1:$C$49,2,FALSE)</f>
        <v>滋　賀</v>
      </c>
      <c r="I528" t="str">
        <f>VLOOKUP(B528,学校名!$D$8:$F$64,3,FALSE)</f>
        <v>中京大</v>
      </c>
      <c r="J528" t="str">
        <f t="shared" si="16"/>
        <v>男</v>
      </c>
      <c r="K528" t="s">
        <v>3463</v>
      </c>
      <c r="L528" t="s">
        <v>3899</v>
      </c>
      <c r="M528" t="str">
        <f t="shared" si="17"/>
        <v>KAWATA Atsuto</v>
      </c>
      <c r="O528" t="s">
        <v>4197</v>
      </c>
      <c r="P528" t="s">
        <v>4198</v>
      </c>
    </row>
    <row r="529" spans="2:16">
      <c r="B529" s="270" t="s">
        <v>514</v>
      </c>
      <c r="C529" s="297">
        <v>528</v>
      </c>
      <c r="D529" s="270" t="s">
        <v>955</v>
      </c>
      <c r="E529" s="268" t="s">
        <v>1472</v>
      </c>
      <c r="F529" s="268" t="s">
        <v>2415</v>
      </c>
      <c r="G529" s="352" t="s">
        <v>628</v>
      </c>
      <c r="H529" t="str">
        <f>VLOOKUP($G529,県名!$B$1:$C$49,2,FALSE)</f>
        <v>京　都</v>
      </c>
      <c r="I529" t="str">
        <f>VLOOKUP(B529,学校名!$D$8:$F$64,3,FALSE)</f>
        <v>中京大</v>
      </c>
      <c r="J529" t="str">
        <f t="shared" si="16"/>
        <v>男</v>
      </c>
      <c r="K529" t="s">
        <v>3900</v>
      </c>
      <c r="L529" t="s">
        <v>3412</v>
      </c>
      <c r="M529" t="str">
        <f t="shared" si="17"/>
        <v>KAWAKUBO Tomohiro</v>
      </c>
      <c r="O529" t="s">
        <v>4197</v>
      </c>
      <c r="P529" t="s">
        <v>4198</v>
      </c>
    </row>
    <row r="530" spans="2:16">
      <c r="B530" s="270" t="s">
        <v>514</v>
      </c>
      <c r="C530" s="297">
        <v>529</v>
      </c>
      <c r="D530" s="270" t="s">
        <v>956</v>
      </c>
      <c r="E530" s="268" t="s">
        <v>1473</v>
      </c>
      <c r="F530" s="268" t="s">
        <v>2415</v>
      </c>
      <c r="G530" s="352" t="s">
        <v>618</v>
      </c>
      <c r="H530" t="str">
        <f>VLOOKUP($G530,県名!$B$1:$C$49,2,FALSE)</f>
        <v>新　潟</v>
      </c>
      <c r="I530" t="str">
        <f>VLOOKUP(B530,学校名!$D$8:$F$64,3,FALSE)</f>
        <v>中京大</v>
      </c>
      <c r="J530" t="str">
        <f t="shared" si="16"/>
        <v>男</v>
      </c>
      <c r="K530" t="s">
        <v>3901</v>
      </c>
      <c r="L530" t="s">
        <v>3264</v>
      </c>
      <c r="M530" t="str">
        <f t="shared" si="17"/>
        <v>KUSUMI Keita</v>
      </c>
      <c r="O530" t="s">
        <v>4197</v>
      </c>
      <c r="P530" t="s">
        <v>4198</v>
      </c>
    </row>
    <row r="531" spans="2:16">
      <c r="B531" s="270" t="s">
        <v>514</v>
      </c>
      <c r="C531" s="297">
        <v>530</v>
      </c>
      <c r="D531" s="270" t="s">
        <v>957</v>
      </c>
      <c r="E531" s="268" t="s">
        <v>1474</v>
      </c>
      <c r="F531" s="268" t="s">
        <v>2415</v>
      </c>
      <c r="G531" s="352" t="s">
        <v>624</v>
      </c>
      <c r="H531" t="str">
        <f>VLOOKUP($G531,県名!$B$1:$C$49,2,FALSE)</f>
        <v>愛  知</v>
      </c>
      <c r="I531" t="str">
        <f>VLOOKUP(B531,学校名!$D$8:$F$64,3,FALSE)</f>
        <v>中京大</v>
      </c>
      <c r="J531" t="str">
        <f t="shared" si="16"/>
        <v>男</v>
      </c>
      <c r="K531" t="s">
        <v>3902</v>
      </c>
      <c r="L531" t="s">
        <v>3347</v>
      </c>
      <c r="M531" t="str">
        <f t="shared" si="17"/>
        <v>TSUMAGARI Shota</v>
      </c>
      <c r="O531" t="s">
        <v>4197</v>
      </c>
      <c r="P531" t="s">
        <v>4198</v>
      </c>
    </row>
    <row r="532" spans="2:16">
      <c r="B532" s="270" t="s">
        <v>514</v>
      </c>
      <c r="C532" s="297">
        <v>531</v>
      </c>
      <c r="D532" s="270" t="s">
        <v>958</v>
      </c>
      <c r="E532" s="268" t="s">
        <v>1475</v>
      </c>
      <c r="F532" s="268" t="s">
        <v>2415</v>
      </c>
      <c r="G532" s="352" t="s">
        <v>615</v>
      </c>
      <c r="H532" t="str">
        <f>VLOOKUP($G532,県名!$B$1:$C$49,2,FALSE)</f>
        <v>東　京</v>
      </c>
      <c r="I532" t="str">
        <f>VLOOKUP(B532,学校名!$D$8:$F$64,3,FALSE)</f>
        <v>中京大</v>
      </c>
      <c r="J532" t="str">
        <f t="shared" si="16"/>
        <v>男</v>
      </c>
      <c r="K532" t="s">
        <v>3903</v>
      </c>
      <c r="L532" t="s">
        <v>3904</v>
      </c>
      <c r="M532" t="str">
        <f t="shared" si="17"/>
        <v>NAKAJIMA Yura</v>
      </c>
      <c r="O532" t="s">
        <v>4197</v>
      </c>
      <c r="P532" t="s">
        <v>4198</v>
      </c>
    </row>
    <row r="533" spans="2:16">
      <c r="B533" s="270" t="s">
        <v>514</v>
      </c>
      <c r="C533" s="297">
        <v>532</v>
      </c>
      <c r="D533" s="270" t="s">
        <v>959</v>
      </c>
      <c r="E533" s="268" t="s">
        <v>1476</v>
      </c>
      <c r="F533" s="268" t="s">
        <v>2415</v>
      </c>
      <c r="G533" s="352" t="s">
        <v>627</v>
      </c>
      <c r="H533" t="str">
        <f>VLOOKUP($G533,県名!$B$1:$C$49,2,FALSE)</f>
        <v>滋　賀</v>
      </c>
      <c r="I533" t="str">
        <f>VLOOKUP(B533,学校名!$D$8:$F$64,3,FALSE)</f>
        <v>中京大</v>
      </c>
      <c r="J533" t="str">
        <f t="shared" si="16"/>
        <v>男</v>
      </c>
      <c r="K533" t="s">
        <v>3905</v>
      </c>
      <c r="L533" t="s">
        <v>3266</v>
      </c>
      <c r="M533" t="str">
        <f t="shared" si="17"/>
        <v>NARUMIYA Takeshi</v>
      </c>
      <c r="O533" t="s">
        <v>4197</v>
      </c>
      <c r="P533" t="s">
        <v>4198</v>
      </c>
    </row>
    <row r="534" spans="2:16">
      <c r="B534" s="270" t="s">
        <v>514</v>
      </c>
      <c r="C534" s="297">
        <v>533</v>
      </c>
      <c r="D534" s="270" t="s">
        <v>960</v>
      </c>
      <c r="E534" s="268" t="s">
        <v>1477</v>
      </c>
      <c r="F534" s="268" t="s">
        <v>2415</v>
      </c>
      <c r="G534" s="352" t="s">
        <v>625</v>
      </c>
      <c r="H534" t="str">
        <f>VLOOKUP($G534,県名!$B$1:$C$49,2,FALSE)</f>
        <v>三  重</v>
      </c>
      <c r="I534" t="str">
        <f>VLOOKUP(B534,学校名!$D$8:$F$64,3,FALSE)</f>
        <v>中京大</v>
      </c>
      <c r="J534" t="str">
        <f t="shared" si="16"/>
        <v>男</v>
      </c>
      <c r="K534" t="s">
        <v>3311</v>
      </c>
      <c r="L534" t="s">
        <v>3607</v>
      </c>
      <c r="M534" t="str">
        <f t="shared" si="17"/>
        <v>HASEGAWA Haruki</v>
      </c>
      <c r="O534" t="s">
        <v>4197</v>
      </c>
      <c r="P534" t="s">
        <v>4198</v>
      </c>
    </row>
    <row r="535" spans="2:16">
      <c r="B535" s="270" t="s">
        <v>514</v>
      </c>
      <c r="C535" s="297">
        <v>534</v>
      </c>
      <c r="D535" s="270" t="s">
        <v>961</v>
      </c>
      <c r="E535" s="268" t="s">
        <v>1478</v>
      </c>
      <c r="F535" s="268" t="s">
        <v>2415</v>
      </c>
      <c r="G535" s="352" t="s">
        <v>624</v>
      </c>
      <c r="H535" t="str">
        <f>VLOOKUP($G535,県名!$B$1:$C$49,2,FALSE)</f>
        <v>愛  知</v>
      </c>
      <c r="I535" t="str">
        <f>VLOOKUP(B535,学校名!$D$8:$F$64,3,FALSE)</f>
        <v>中京大</v>
      </c>
      <c r="J535" t="str">
        <f t="shared" si="16"/>
        <v>男</v>
      </c>
      <c r="K535" t="s">
        <v>3906</v>
      </c>
      <c r="L535" t="s">
        <v>3726</v>
      </c>
      <c r="M535" t="str">
        <f t="shared" si="17"/>
        <v>FUKUOKA Shuta</v>
      </c>
      <c r="O535" t="s">
        <v>4197</v>
      </c>
      <c r="P535" t="s">
        <v>4198</v>
      </c>
    </row>
    <row r="536" spans="2:16">
      <c r="B536" s="270" t="s">
        <v>514</v>
      </c>
      <c r="C536" s="297">
        <v>535</v>
      </c>
      <c r="D536" s="270" t="s">
        <v>962</v>
      </c>
      <c r="E536" s="268" t="s">
        <v>1479</v>
      </c>
      <c r="F536" s="268" t="s">
        <v>2415</v>
      </c>
      <c r="G536" s="352" t="s">
        <v>622</v>
      </c>
      <c r="H536" t="str">
        <f>VLOOKUP($G536,県名!$B$1:$C$49,2,FALSE)</f>
        <v>長  野</v>
      </c>
      <c r="I536" t="str">
        <f>VLOOKUP(B536,学校名!$D$8:$F$64,3,FALSE)</f>
        <v>中京大</v>
      </c>
      <c r="J536" t="str">
        <f t="shared" si="16"/>
        <v>男</v>
      </c>
      <c r="K536" t="s">
        <v>3907</v>
      </c>
      <c r="L536" t="s">
        <v>3618</v>
      </c>
      <c r="M536" t="str">
        <f t="shared" si="17"/>
        <v>MASUKO Ryohei</v>
      </c>
      <c r="O536" t="s">
        <v>4197</v>
      </c>
      <c r="P536" t="s">
        <v>4198</v>
      </c>
    </row>
    <row r="537" spans="2:16">
      <c r="B537" s="270" t="s">
        <v>514</v>
      </c>
      <c r="C537" s="297">
        <v>536</v>
      </c>
      <c r="D537" s="270" t="s">
        <v>963</v>
      </c>
      <c r="E537" s="268" t="s">
        <v>1480</v>
      </c>
      <c r="F537" s="268" t="s">
        <v>2415</v>
      </c>
      <c r="G537" s="352" t="s">
        <v>628</v>
      </c>
      <c r="H537" t="str">
        <f>VLOOKUP($G537,県名!$B$1:$C$49,2,FALSE)</f>
        <v>京　都</v>
      </c>
      <c r="I537" t="str">
        <f>VLOOKUP(B537,学校名!$D$8:$F$64,3,FALSE)</f>
        <v>中京大</v>
      </c>
      <c r="J537" t="str">
        <f t="shared" si="16"/>
        <v>男</v>
      </c>
      <c r="K537" t="s">
        <v>3908</v>
      </c>
      <c r="L537" t="s">
        <v>3390</v>
      </c>
      <c r="M537" t="str">
        <f t="shared" si="17"/>
        <v>YOSHITOME Ryota</v>
      </c>
      <c r="O537" t="s">
        <v>4197</v>
      </c>
      <c r="P537" t="s">
        <v>4198</v>
      </c>
    </row>
    <row r="538" spans="2:16">
      <c r="B538" s="270" t="s">
        <v>514</v>
      </c>
      <c r="C538" s="297">
        <v>537</v>
      </c>
      <c r="D538" s="270" t="s">
        <v>964</v>
      </c>
      <c r="E538" s="268" t="s">
        <v>1481</v>
      </c>
      <c r="F538" s="268" t="s">
        <v>2415</v>
      </c>
      <c r="G538" s="352" t="s">
        <v>613</v>
      </c>
      <c r="H538" t="str">
        <f>VLOOKUP($G538,県名!$B$1:$C$49,2,FALSE)</f>
        <v>埼　玉</v>
      </c>
      <c r="I538" t="str">
        <f>VLOOKUP(B538,学校名!$D$8:$F$64,3,FALSE)</f>
        <v>中京大</v>
      </c>
      <c r="J538" t="str">
        <f t="shared" si="16"/>
        <v>男</v>
      </c>
      <c r="K538" t="s">
        <v>3909</v>
      </c>
      <c r="L538" t="s">
        <v>3910</v>
      </c>
      <c r="M538" t="str">
        <f t="shared" si="17"/>
        <v>AIZAWA Junichiro</v>
      </c>
      <c r="O538" t="s">
        <v>4197</v>
      </c>
      <c r="P538" t="s">
        <v>4198</v>
      </c>
    </row>
    <row r="539" spans="2:16">
      <c r="B539" s="270" t="s">
        <v>514</v>
      </c>
      <c r="C539" s="297">
        <v>538</v>
      </c>
      <c r="D539" s="270" t="s">
        <v>965</v>
      </c>
      <c r="E539" s="268" t="s">
        <v>1482</v>
      </c>
      <c r="F539" s="268" t="s">
        <v>2415</v>
      </c>
      <c r="G539" s="352" t="s">
        <v>624</v>
      </c>
      <c r="H539" t="str">
        <f>VLOOKUP($G539,県名!$B$1:$C$49,2,FALSE)</f>
        <v>愛  知</v>
      </c>
      <c r="I539" t="str">
        <f>VLOOKUP(B539,学校名!$D$8:$F$64,3,FALSE)</f>
        <v>中京大</v>
      </c>
      <c r="J539" t="str">
        <f t="shared" si="16"/>
        <v>男</v>
      </c>
      <c r="K539" t="s">
        <v>3742</v>
      </c>
      <c r="L539" t="s">
        <v>3246</v>
      </c>
      <c r="M539" t="str">
        <f t="shared" si="17"/>
        <v>IWATA Tomoya</v>
      </c>
      <c r="O539" t="s">
        <v>4197</v>
      </c>
      <c r="P539" t="s">
        <v>4198</v>
      </c>
    </row>
    <row r="540" spans="2:16">
      <c r="B540" s="270" t="s">
        <v>514</v>
      </c>
      <c r="C540" s="297">
        <v>539</v>
      </c>
      <c r="D540" s="270" t="s">
        <v>966</v>
      </c>
      <c r="E540" s="268" t="s">
        <v>1483</v>
      </c>
      <c r="F540" s="268" t="s">
        <v>2415</v>
      </c>
      <c r="G540" s="352" t="s">
        <v>644</v>
      </c>
      <c r="H540" t="str">
        <f>VLOOKUP($G540,県名!$B$1:$C$49,2,FALSE)</f>
        <v>長　崎</v>
      </c>
      <c r="I540" t="str">
        <f>VLOOKUP(B540,学校名!$D$8:$F$64,3,FALSE)</f>
        <v>中京大</v>
      </c>
      <c r="J540" t="str">
        <f t="shared" si="16"/>
        <v>男</v>
      </c>
      <c r="K540" t="s">
        <v>3361</v>
      </c>
      <c r="L540" t="s">
        <v>3911</v>
      </c>
      <c r="M540" t="str">
        <f t="shared" si="17"/>
        <v>TAKADA Hiromichi</v>
      </c>
      <c r="O540" t="s">
        <v>4197</v>
      </c>
      <c r="P540" t="s">
        <v>4198</v>
      </c>
    </row>
    <row r="541" spans="2:16">
      <c r="B541" s="270" t="s">
        <v>514</v>
      </c>
      <c r="C541" s="297">
        <v>540</v>
      </c>
      <c r="D541" s="270" t="s">
        <v>967</v>
      </c>
      <c r="E541" s="268" t="s">
        <v>1484</v>
      </c>
      <c r="F541" s="268" t="s">
        <v>2415</v>
      </c>
      <c r="G541" s="352" t="s">
        <v>624</v>
      </c>
      <c r="H541" t="str">
        <f>VLOOKUP($G541,県名!$B$1:$C$49,2,FALSE)</f>
        <v>愛  知</v>
      </c>
      <c r="I541" t="str">
        <f>VLOOKUP(B541,学校名!$D$8:$F$64,3,FALSE)</f>
        <v>中京大</v>
      </c>
      <c r="J541" t="str">
        <f t="shared" si="16"/>
        <v>男</v>
      </c>
      <c r="K541" t="s">
        <v>3557</v>
      </c>
      <c r="L541" t="s">
        <v>3912</v>
      </c>
      <c r="M541" t="str">
        <f t="shared" si="17"/>
        <v>NAKAI Koji</v>
      </c>
      <c r="O541" t="s">
        <v>4197</v>
      </c>
      <c r="P541" t="s">
        <v>4198</v>
      </c>
    </row>
    <row r="542" spans="2:16">
      <c r="B542" s="270" t="s">
        <v>514</v>
      </c>
      <c r="C542" s="297">
        <v>541</v>
      </c>
      <c r="D542" s="270" t="s">
        <v>968</v>
      </c>
      <c r="E542" s="268" t="s">
        <v>1485</v>
      </c>
      <c r="F542" s="268" t="s">
        <v>2415</v>
      </c>
      <c r="G542" s="352" t="s">
        <v>630</v>
      </c>
      <c r="H542" t="str">
        <f>VLOOKUP($G542,県名!$B$1:$C$49,2,FALSE)</f>
        <v>兵　庫</v>
      </c>
      <c r="I542" t="str">
        <f>VLOOKUP(B542,学校名!$D$8:$F$64,3,FALSE)</f>
        <v>中京大</v>
      </c>
      <c r="J542" t="str">
        <f t="shared" si="16"/>
        <v>男</v>
      </c>
      <c r="K542" t="s">
        <v>3376</v>
      </c>
      <c r="L542" t="s">
        <v>3913</v>
      </c>
      <c r="M542" t="str">
        <f t="shared" si="17"/>
        <v>HATTORI Masanobu</v>
      </c>
      <c r="O542" t="s">
        <v>4197</v>
      </c>
      <c r="P542" t="s">
        <v>4198</v>
      </c>
    </row>
    <row r="543" spans="2:16">
      <c r="B543" s="270" t="s">
        <v>514</v>
      </c>
      <c r="C543" s="297">
        <v>542</v>
      </c>
      <c r="D543" s="270" t="s">
        <v>969</v>
      </c>
      <c r="E543" s="268" t="s">
        <v>1486</v>
      </c>
      <c r="F543" s="268" t="s">
        <v>2415</v>
      </c>
      <c r="G543" s="352" t="s">
        <v>605</v>
      </c>
      <c r="H543" t="str">
        <f>VLOOKUP($G543,県名!$B$1:$C$49,2,FALSE)</f>
        <v>岩  手</v>
      </c>
      <c r="I543" t="str">
        <f>VLOOKUP(B543,学校名!$D$8:$F$64,3,FALSE)</f>
        <v>中京大</v>
      </c>
      <c r="J543" t="str">
        <f t="shared" si="16"/>
        <v>男</v>
      </c>
      <c r="K543" t="s">
        <v>3914</v>
      </c>
      <c r="L543" t="s">
        <v>3262</v>
      </c>
      <c r="M543" t="str">
        <f t="shared" si="17"/>
        <v>METOKI Ryo</v>
      </c>
      <c r="O543" t="s">
        <v>4197</v>
      </c>
      <c r="P543" t="s">
        <v>4198</v>
      </c>
    </row>
    <row r="544" spans="2:16">
      <c r="B544" s="270" t="s">
        <v>514</v>
      </c>
      <c r="C544" s="297">
        <v>543</v>
      </c>
      <c r="D544" s="270" t="s">
        <v>970</v>
      </c>
      <c r="E544" s="268" t="s">
        <v>1487</v>
      </c>
      <c r="F544" s="268" t="s">
        <v>2415</v>
      </c>
      <c r="G544" s="352" t="s">
        <v>627</v>
      </c>
      <c r="H544" t="str">
        <f>VLOOKUP($G544,県名!$B$1:$C$49,2,FALSE)</f>
        <v>滋　賀</v>
      </c>
      <c r="I544" t="str">
        <f>VLOOKUP(B544,学校名!$D$8:$F$64,3,FALSE)</f>
        <v>中京大</v>
      </c>
      <c r="J544" t="str">
        <f t="shared" si="16"/>
        <v>男</v>
      </c>
      <c r="K544" t="s">
        <v>3915</v>
      </c>
      <c r="L544" t="s">
        <v>3390</v>
      </c>
      <c r="M544" t="str">
        <f t="shared" si="17"/>
        <v>HUKUNAGA Ryota</v>
      </c>
      <c r="O544" t="s">
        <v>4197</v>
      </c>
      <c r="P544" t="s">
        <v>4198</v>
      </c>
    </row>
    <row r="545" spans="2:16">
      <c r="B545" s="270" t="s">
        <v>514</v>
      </c>
      <c r="C545" s="297">
        <v>544</v>
      </c>
      <c r="D545" s="270" t="s">
        <v>971</v>
      </c>
      <c r="E545" s="268" t="s">
        <v>1488</v>
      </c>
      <c r="F545" s="268" t="s">
        <v>2415</v>
      </c>
      <c r="G545" s="352" t="s">
        <v>640</v>
      </c>
      <c r="H545" t="str">
        <f>VLOOKUP($G545,県名!$B$1:$C$49,2,FALSE)</f>
        <v>愛　媛</v>
      </c>
      <c r="I545" t="str">
        <f>VLOOKUP(B545,学校名!$D$8:$F$64,3,FALSE)</f>
        <v>中京大</v>
      </c>
      <c r="J545" t="str">
        <f t="shared" si="16"/>
        <v>男</v>
      </c>
      <c r="K545" t="s">
        <v>3916</v>
      </c>
      <c r="L545" t="s">
        <v>3428</v>
      </c>
      <c r="M545" t="str">
        <f t="shared" si="17"/>
        <v>IZUMI Kazuma</v>
      </c>
      <c r="O545" t="s">
        <v>4197</v>
      </c>
      <c r="P545" t="s">
        <v>4198</v>
      </c>
    </row>
    <row r="546" spans="2:16">
      <c r="B546" s="270" t="s">
        <v>514</v>
      </c>
      <c r="C546" s="297">
        <v>545</v>
      </c>
      <c r="D546" s="270" t="s">
        <v>972</v>
      </c>
      <c r="E546" s="268" t="s">
        <v>1489</v>
      </c>
      <c r="F546" s="268" t="s">
        <v>2415</v>
      </c>
      <c r="G546" s="352" t="s">
        <v>624</v>
      </c>
      <c r="H546" t="str">
        <f>VLOOKUP($G546,県名!$B$1:$C$49,2,FALSE)</f>
        <v>愛  知</v>
      </c>
      <c r="I546" t="str">
        <f>VLOOKUP(B546,学校名!$D$8:$F$64,3,FALSE)</f>
        <v>中京大</v>
      </c>
      <c r="J546" t="str">
        <f t="shared" si="16"/>
        <v>男</v>
      </c>
      <c r="K546" t="s">
        <v>3456</v>
      </c>
      <c r="L546" t="s">
        <v>3340</v>
      </c>
      <c r="M546" t="str">
        <f t="shared" si="17"/>
        <v>INOUE Kota</v>
      </c>
      <c r="O546" t="s">
        <v>4197</v>
      </c>
      <c r="P546" t="s">
        <v>4198</v>
      </c>
    </row>
    <row r="547" spans="2:16">
      <c r="B547" s="270" t="s">
        <v>514</v>
      </c>
      <c r="C547" s="297">
        <v>546</v>
      </c>
      <c r="D547" s="270" t="s">
        <v>973</v>
      </c>
      <c r="E547" s="268" t="s">
        <v>1490</v>
      </c>
      <c r="F547" s="268" t="s">
        <v>2415</v>
      </c>
      <c r="G547" s="352" t="s">
        <v>624</v>
      </c>
      <c r="H547" t="str">
        <f>VLOOKUP($G547,県名!$B$1:$C$49,2,FALSE)</f>
        <v>愛  知</v>
      </c>
      <c r="I547" t="str">
        <f>VLOOKUP(B547,学校名!$D$8:$F$64,3,FALSE)</f>
        <v>中京大</v>
      </c>
      <c r="J547" t="str">
        <f t="shared" si="16"/>
        <v>男</v>
      </c>
      <c r="K547" t="s">
        <v>3737</v>
      </c>
      <c r="L547" t="s">
        <v>3665</v>
      </c>
      <c r="M547" t="str">
        <f t="shared" si="17"/>
        <v>ODA Hiroki</v>
      </c>
      <c r="O547" t="s">
        <v>4197</v>
      </c>
      <c r="P547" t="s">
        <v>4198</v>
      </c>
    </row>
    <row r="548" spans="2:16">
      <c r="B548" s="270" t="s">
        <v>514</v>
      </c>
      <c r="C548" s="297">
        <v>547</v>
      </c>
      <c r="D548" s="270" t="s">
        <v>2512</v>
      </c>
      <c r="E548" s="268" t="s">
        <v>2551</v>
      </c>
      <c r="F548" s="268" t="s">
        <v>2412</v>
      </c>
      <c r="G548" s="352" t="s">
        <v>628</v>
      </c>
      <c r="H548" t="str">
        <f>VLOOKUP($G548,県名!$B$1:$C$49,2,FALSE)</f>
        <v>京　都</v>
      </c>
      <c r="I548" t="str">
        <f>VLOOKUP(B548,学校名!$D$8:$F$64,3,FALSE)</f>
        <v>中京大</v>
      </c>
      <c r="J548" t="str">
        <f t="shared" si="16"/>
        <v>男</v>
      </c>
      <c r="K548" t="s">
        <v>3917</v>
      </c>
      <c r="L548" t="s">
        <v>3918</v>
      </c>
      <c r="M548" t="str">
        <f t="shared" si="17"/>
        <v>INABA Koshi</v>
      </c>
      <c r="O548" t="s">
        <v>4197</v>
      </c>
      <c r="P548" t="s">
        <v>4198</v>
      </c>
    </row>
    <row r="549" spans="2:16">
      <c r="B549" s="270" t="s">
        <v>514</v>
      </c>
      <c r="C549" s="297">
        <v>548</v>
      </c>
      <c r="D549" s="270" t="s">
        <v>978</v>
      </c>
      <c r="E549" s="268" t="s">
        <v>1497</v>
      </c>
      <c r="F549" s="268" t="s">
        <v>2412</v>
      </c>
      <c r="G549" s="352" t="s">
        <v>626</v>
      </c>
      <c r="H549" t="str">
        <f>VLOOKUP($G549,県名!$B$1:$C$49,2,FALSE)</f>
        <v>岐  阜</v>
      </c>
      <c r="I549" t="str">
        <f>VLOOKUP(B549,学校名!$D$8:$F$64,3,FALSE)</f>
        <v>中京大</v>
      </c>
      <c r="J549" t="str">
        <f t="shared" si="16"/>
        <v>男</v>
      </c>
      <c r="K549" t="s">
        <v>3437</v>
      </c>
      <c r="L549" t="s">
        <v>3381</v>
      </c>
      <c r="M549" t="str">
        <f t="shared" si="17"/>
        <v>ENDO Keito</v>
      </c>
      <c r="O549" t="s">
        <v>4197</v>
      </c>
      <c r="P549" t="s">
        <v>4198</v>
      </c>
    </row>
    <row r="550" spans="2:16">
      <c r="B550" s="270" t="s">
        <v>514</v>
      </c>
      <c r="C550" s="297">
        <v>549</v>
      </c>
      <c r="D550" s="270" t="s">
        <v>977</v>
      </c>
      <c r="E550" s="268" t="s">
        <v>1495</v>
      </c>
      <c r="F550" s="268" t="s">
        <v>2412</v>
      </c>
      <c r="G550" s="352" t="s">
        <v>624</v>
      </c>
      <c r="H550" t="str">
        <f>VLOOKUP($G550,県名!$B$1:$C$49,2,FALSE)</f>
        <v>愛  知</v>
      </c>
      <c r="I550" t="str">
        <f>VLOOKUP(B550,学校名!$D$8:$F$64,3,FALSE)</f>
        <v>中京大</v>
      </c>
      <c r="J550" t="str">
        <f t="shared" si="16"/>
        <v>男</v>
      </c>
      <c r="K550" t="s">
        <v>3919</v>
      </c>
      <c r="L550" t="s">
        <v>3362</v>
      </c>
      <c r="M550" t="str">
        <f t="shared" si="17"/>
        <v>OHARA Kohei</v>
      </c>
      <c r="O550" t="s">
        <v>4197</v>
      </c>
      <c r="P550" t="s">
        <v>4198</v>
      </c>
    </row>
    <row r="551" spans="2:16">
      <c r="B551" s="270" t="s">
        <v>514</v>
      </c>
      <c r="C551" s="297">
        <v>550</v>
      </c>
      <c r="D551" s="270" t="s">
        <v>976</v>
      </c>
      <c r="E551" s="268" t="s">
        <v>1493</v>
      </c>
      <c r="F551" s="268" t="s">
        <v>2412</v>
      </c>
      <c r="G551" s="352" t="s">
        <v>624</v>
      </c>
      <c r="H551" t="str">
        <f>VLOOKUP($G551,県名!$B$1:$C$49,2,FALSE)</f>
        <v>愛  知</v>
      </c>
      <c r="I551" t="str">
        <f>VLOOKUP(B551,学校名!$D$8:$F$64,3,FALSE)</f>
        <v>中京大</v>
      </c>
      <c r="J551" t="str">
        <f t="shared" si="16"/>
        <v>男</v>
      </c>
      <c r="K551" t="s">
        <v>3810</v>
      </c>
      <c r="L551" t="s">
        <v>3665</v>
      </c>
      <c r="M551" t="str">
        <f t="shared" si="17"/>
        <v>KINOSHITA Hiroki</v>
      </c>
      <c r="O551" t="s">
        <v>4197</v>
      </c>
      <c r="P551" t="s">
        <v>4198</v>
      </c>
    </row>
    <row r="552" spans="2:16">
      <c r="B552" s="270" t="s">
        <v>514</v>
      </c>
      <c r="C552" s="297">
        <v>551</v>
      </c>
      <c r="D552" s="270" t="s">
        <v>981</v>
      </c>
      <c r="E552" s="268" t="s">
        <v>1500</v>
      </c>
      <c r="F552" s="268" t="s">
        <v>2412</v>
      </c>
      <c r="G552" s="352" t="s">
        <v>622</v>
      </c>
      <c r="H552" t="str">
        <f>VLOOKUP($G552,県名!$B$1:$C$49,2,FALSE)</f>
        <v>長  野</v>
      </c>
      <c r="I552" t="str">
        <f>VLOOKUP(B552,学校名!$D$8:$F$64,3,FALSE)</f>
        <v>中京大</v>
      </c>
      <c r="J552" t="str">
        <f t="shared" si="16"/>
        <v>男</v>
      </c>
      <c r="K552" t="s">
        <v>3920</v>
      </c>
      <c r="L552" t="s">
        <v>3230</v>
      </c>
      <c r="M552" t="str">
        <f t="shared" si="17"/>
        <v>KOIDE Fumiya</v>
      </c>
      <c r="O552" t="s">
        <v>4197</v>
      </c>
      <c r="P552" t="s">
        <v>4198</v>
      </c>
    </row>
    <row r="553" spans="2:16">
      <c r="B553" s="270" t="s">
        <v>514</v>
      </c>
      <c r="C553" s="297">
        <v>552</v>
      </c>
      <c r="D553" s="270" t="s">
        <v>2477</v>
      </c>
      <c r="E553" s="268" t="s">
        <v>2550</v>
      </c>
      <c r="F553" s="268" t="s">
        <v>2412</v>
      </c>
      <c r="G553" s="352" t="s">
        <v>645</v>
      </c>
      <c r="H553" t="str">
        <f>VLOOKUP($G553,県名!$B$1:$C$49,2,FALSE)</f>
        <v>大　分</v>
      </c>
      <c r="I553" t="str">
        <f>VLOOKUP(B553,学校名!$D$8:$F$64,3,FALSE)</f>
        <v>中京大</v>
      </c>
      <c r="J553" t="str">
        <f t="shared" si="16"/>
        <v>男</v>
      </c>
      <c r="K553" t="s">
        <v>3921</v>
      </c>
      <c r="L553" t="s">
        <v>3922</v>
      </c>
      <c r="M553" t="str">
        <f t="shared" si="17"/>
        <v>KOBA Hyoma</v>
      </c>
      <c r="O553" t="s">
        <v>4197</v>
      </c>
      <c r="P553" t="s">
        <v>4198</v>
      </c>
    </row>
    <row r="554" spans="2:16">
      <c r="B554" s="270" t="s">
        <v>514</v>
      </c>
      <c r="C554" s="297">
        <v>553</v>
      </c>
      <c r="D554" s="270" t="s">
        <v>996</v>
      </c>
      <c r="E554" s="268" t="s">
        <v>1514</v>
      </c>
      <c r="F554" s="268" t="s">
        <v>2412</v>
      </c>
      <c r="G554" s="352" t="s">
        <v>619</v>
      </c>
      <c r="H554" t="str">
        <f>VLOOKUP($G554,県名!$B$1:$C$49,2,FALSE)</f>
        <v>富　山</v>
      </c>
      <c r="I554" t="str">
        <f>VLOOKUP(B554,学校名!$D$8:$F$64,3,FALSE)</f>
        <v>中京大</v>
      </c>
      <c r="J554" t="str">
        <f t="shared" si="16"/>
        <v>男</v>
      </c>
      <c r="K554" t="s">
        <v>3468</v>
      </c>
      <c r="L554" t="s">
        <v>3272</v>
      </c>
      <c r="M554" t="str">
        <f t="shared" si="17"/>
        <v>SASAKI Riku</v>
      </c>
      <c r="O554" t="s">
        <v>4197</v>
      </c>
      <c r="P554" t="s">
        <v>4198</v>
      </c>
    </row>
    <row r="555" spans="2:16">
      <c r="B555" s="270" t="s">
        <v>514</v>
      </c>
      <c r="C555" s="297">
        <v>554</v>
      </c>
      <c r="D555" s="270" t="s">
        <v>980</v>
      </c>
      <c r="E555" s="268" t="s">
        <v>1499</v>
      </c>
      <c r="F555" s="268" t="s">
        <v>2412</v>
      </c>
      <c r="G555" s="352" t="s">
        <v>624</v>
      </c>
      <c r="H555" t="str">
        <f>VLOOKUP($G555,県名!$B$1:$C$49,2,FALSE)</f>
        <v>愛  知</v>
      </c>
      <c r="I555" t="str">
        <f>VLOOKUP(B555,学校名!$D$8:$F$64,3,FALSE)</f>
        <v>中京大</v>
      </c>
      <c r="J555" t="str">
        <f t="shared" si="16"/>
        <v>男</v>
      </c>
      <c r="K555" t="s">
        <v>3923</v>
      </c>
      <c r="L555" t="s">
        <v>3598</v>
      </c>
      <c r="M555" t="str">
        <f t="shared" si="17"/>
        <v>SATOU Chihiro</v>
      </c>
      <c r="O555" t="s">
        <v>4197</v>
      </c>
      <c r="P555" t="s">
        <v>4198</v>
      </c>
    </row>
    <row r="556" spans="2:16">
      <c r="B556" s="270" t="s">
        <v>514</v>
      </c>
      <c r="C556" s="297">
        <v>555</v>
      </c>
      <c r="D556" s="270" t="s">
        <v>988</v>
      </c>
      <c r="E556" s="268" t="s">
        <v>1507</v>
      </c>
      <c r="F556" s="268" t="s">
        <v>2412</v>
      </c>
      <c r="G556" s="352" t="s">
        <v>624</v>
      </c>
      <c r="H556" t="str">
        <f>VLOOKUP($G556,県名!$B$1:$C$49,2,FALSE)</f>
        <v>愛  知</v>
      </c>
      <c r="I556" t="str">
        <f>VLOOKUP(B556,学校名!$D$8:$F$64,3,FALSE)</f>
        <v>中京大</v>
      </c>
      <c r="J556" t="str">
        <f t="shared" si="16"/>
        <v>男</v>
      </c>
      <c r="K556" t="s">
        <v>3924</v>
      </c>
      <c r="L556" t="s">
        <v>3787</v>
      </c>
      <c r="M556" t="str">
        <f t="shared" si="17"/>
        <v>SUGINO Sota</v>
      </c>
      <c r="O556" t="s">
        <v>4197</v>
      </c>
      <c r="P556" t="s">
        <v>4198</v>
      </c>
    </row>
    <row r="557" spans="2:16">
      <c r="B557" s="270" t="s">
        <v>514</v>
      </c>
      <c r="C557" s="297">
        <v>556</v>
      </c>
      <c r="D557" s="270" t="s">
        <v>975</v>
      </c>
      <c r="E557" s="268" t="s">
        <v>1492</v>
      </c>
      <c r="F557" s="268" t="s">
        <v>2412</v>
      </c>
      <c r="G557" s="352" t="s">
        <v>624</v>
      </c>
      <c r="H557" t="str">
        <f>VLOOKUP($G557,県名!$B$1:$C$49,2,FALSE)</f>
        <v>愛  知</v>
      </c>
      <c r="I557" t="str">
        <f>VLOOKUP(B557,学校名!$D$8:$F$64,3,FALSE)</f>
        <v>中京大</v>
      </c>
      <c r="J557" t="str">
        <f t="shared" si="16"/>
        <v>男</v>
      </c>
      <c r="K557" t="s">
        <v>3791</v>
      </c>
      <c r="L557" t="s">
        <v>3377</v>
      </c>
      <c r="M557" t="str">
        <f t="shared" si="17"/>
        <v>SUGIMOTO Daiki</v>
      </c>
      <c r="O557" t="s">
        <v>4197</v>
      </c>
      <c r="P557" t="s">
        <v>4198</v>
      </c>
    </row>
    <row r="558" spans="2:16">
      <c r="B558" s="270" t="s">
        <v>514</v>
      </c>
      <c r="C558" s="297">
        <v>557</v>
      </c>
      <c r="D558" s="270" t="s">
        <v>3045</v>
      </c>
      <c r="E558" s="268" t="s">
        <v>1494</v>
      </c>
      <c r="F558" s="268" t="s">
        <v>2412</v>
      </c>
      <c r="G558" s="352" t="s">
        <v>625</v>
      </c>
      <c r="H558" t="str">
        <f>VLOOKUP($G558,県名!$B$1:$C$49,2,FALSE)</f>
        <v>三  重</v>
      </c>
      <c r="I558" t="str">
        <f>VLOOKUP(B558,学校名!$D$8:$F$64,3,FALSE)</f>
        <v>中京大</v>
      </c>
      <c r="J558" t="str">
        <f t="shared" si="16"/>
        <v>男</v>
      </c>
      <c r="K558" t="s">
        <v>3925</v>
      </c>
      <c r="L558" t="s">
        <v>3238</v>
      </c>
      <c r="M558" t="str">
        <f t="shared" si="17"/>
        <v>SUZAKI Masaya</v>
      </c>
      <c r="O558" t="s">
        <v>4197</v>
      </c>
      <c r="P558" t="s">
        <v>4198</v>
      </c>
    </row>
    <row r="559" spans="2:16">
      <c r="B559" s="270" t="s">
        <v>514</v>
      </c>
      <c r="C559" s="297">
        <v>558</v>
      </c>
      <c r="D559" s="270" t="s">
        <v>986</v>
      </c>
      <c r="E559" s="268" t="s">
        <v>1505</v>
      </c>
      <c r="F559" s="268" t="s">
        <v>2412</v>
      </c>
      <c r="G559" s="352" t="s">
        <v>624</v>
      </c>
      <c r="H559" t="str">
        <f>VLOOKUP($G559,県名!$B$1:$C$49,2,FALSE)</f>
        <v>愛  知</v>
      </c>
      <c r="I559" t="str">
        <f>VLOOKUP(B559,学校名!$D$8:$F$64,3,FALSE)</f>
        <v>中京大</v>
      </c>
      <c r="J559" t="str">
        <f t="shared" si="16"/>
        <v>男</v>
      </c>
      <c r="K559" t="s">
        <v>3307</v>
      </c>
      <c r="L559" t="s">
        <v>3926</v>
      </c>
      <c r="M559" t="str">
        <f t="shared" si="17"/>
        <v>TAKAHASHI Maiya</v>
      </c>
      <c r="O559" t="s">
        <v>4197</v>
      </c>
      <c r="P559" t="s">
        <v>4198</v>
      </c>
    </row>
    <row r="560" spans="2:16">
      <c r="B560" s="270" t="s">
        <v>514</v>
      </c>
      <c r="C560" s="297">
        <v>559</v>
      </c>
      <c r="D560" s="270" t="s">
        <v>992</v>
      </c>
      <c r="E560" s="268" t="s">
        <v>1510</v>
      </c>
      <c r="F560" s="268" t="s">
        <v>2412</v>
      </c>
      <c r="G560" s="352" t="s">
        <v>623</v>
      </c>
      <c r="H560" t="str">
        <f>VLOOKUP($G560,県名!$B$1:$C$49,2,FALSE)</f>
        <v>静  岡</v>
      </c>
      <c r="I560" t="str">
        <f>VLOOKUP(B560,学校名!$D$8:$F$64,3,FALSE)</f>
        <v>中京大</v>
      </c>
      <c r="J560" t="str">
        <f t="shared" si="16"/>
        <v>男</v>
      </c>
      <c r="K560" t="s">
        <v>3927</v>
      </c>
      <c r="L560" t="s">
        <v>3390</v>
      </c>
      <c r="M560" t="str">
        <f t="shared" si="17"/>
        <v>TOYAMA Ryota</v>
      </c>
      <c r="O560" t="s">
        <v>4197</v>
      </c>
      <c r="P560" t="s">
        <v>4198</v>
      </c>
    </row>
    <row r="561" spans="2:16">
      <c r="B561" s="270" t="s">
        <v>514</v>
      </c>
      <c r="C561" s="297">
        <v>560</v>
      </c>
      <c r="D561" s="270" t="s">
        <v>2363</v>
      </c>
      <c r="E561" s="268" t="s">
        <v>2399</v>
      </c>
      <c r="F561" s="268" t="s">
        <v>2412</v>
      </c>
      <c r="G561" s="352" t="s">
        <v>632</v>
      </c>
      <c r="H561" t="str">
        <f>VLOOKUP($G561,県名!$B$1:$C$49,2,FALSE)</f>
        <v>和歌山</v>
      </c>
      <c r="I561" t="str">
        <f>VLOOKUP(B561,学校名!$D$8:$F$64,3,FALSE)</f>
        <v>中京大</v>
      </c>
      <c r="J561" t="str">
        <f t="shared" si="16"/>
        <v>男</v>
      </c>
      <c r="K561" t="s">
        <v>3557</v>
      </c>
      <c r="L561" t="s">
        <v>3690</v>
      </c>
      <c r="M561" t="str">
        <f t="shared" si="17"/>
        <v>NAKAI Kenta</v>
      </c>
      <c r="O561" t="s">
        <v>4197</v>
      </c>
      <c r="P561" t="s">
        <v>4198</v>
      </c>
    </row>
    <row r="562" spans="2:16">
      <c r="B562" s="270" t="s">
        <v>514</v>
      </c>
      <c r="C562" s="297">
        <v>561</v>
      </c>
      <c r="D562" s="270" t="s">
        <v>3046</v>
      </c>
      <c r="E562" s="268" t="s">
        <v>2400</v>
      </c>
      <c r="F562" s="268" t="s">
        <v>2412</v>
      </c>
      <c r="G562" s="352" t="s">
        <v>625</v>
      </c>
      <c r="H562" t="str">
        <f>VLOOKUP($G562,県名!$B$1:$C$49,2,FALSE)</f>
        <v>三  重</v>
      </c>
      <c r="I562" t="str">
        <f>VLOOKUP(B562,学校名!$D$8:$F$64,3,FALSE)</f>
        <v>中京大</v>
      </c>
      <c r="J562" t="str">
        <f t="shared" si="16"/>
        <v>男</v>
      </c>
      <c r="K562" t="s">
        <v>3229</v>
      </c>
      <c r="L562" t="s">
        <v>3928</v>
      </c>
      <c r="M562" t="str">
        <f t="shared" si="17"/>
        <v>NAKAMURA Ko</v>
      </c>
      <c r="O562" t="s">
        <v>4197</v>
      </c>
      <c r="P562" t="s">
        <v>4198</v>
      </c>
    </row>
    <row r="563" spans="2:16">
      <c r="B563" s="270" t="s">
        <v>514</v>
      </c>
      <c r="C563" s="297">
        <v>562</v>
      </c>
      <c r="D563" s="270" t="s">
        <v>3047</v>
      </c>
      <c r="E563" s="268" t="s">
        <v>2401</v>
      </c>
      <c r="F563" s="268" t="s">
        <v>2412</v>
      </c>
      <c r="G563" s="352" t="s">
        <v>625</v>
      </c>
      <c r="H563" t="str">
        <f>VLOOKUP($G563,県名!$B$1:$C$49,2,FALSE)</f>
        <v>三  重</v>
      </c>
      <c r="I563" t="str">
        <f>VLOOKUP(B563,学校名!$D$8:$F$64,3,FALSE)</f>
        <v>中京大</v>
      </c>
      <c r="J563" t="str">
        <f t="shared" si="16"/>
        <v>男</v>
      </c>
      <c r="K563" t="s">
        <v>3929</v>
      </c>
      <c r="L563" t="s">
        <v>3497</v>
      </c>
      <c r="M563" t="str">
        <f t="shared" si="17"/>
        <v>NISHI Kotaro</v>
      </c>
      <c r="O563" t="s">
        <v>4197</v>
      </c>
      <c r="P563" t="s">
        <v>4198</v>
      </c>
    </row>
    <row r="564" spans="2:16">
      <c r="B564" s="270" t="s">
        <v>514</v>
      </c>
      <c r="C564" s="297">
        <v>563</v>
      </c>
      <c r="D564" s="270" t="s">
        <v>995</v>
      </c>
      <c r="E564" s="268" t="s">
        <v>1513</v>
      </c>
      <c r="F564" s="268" t="s">
        <v>2412</v>
      </c>
      <c r="G564" s="352" t="s">
        <v>626</v>
      </c>
      <c r="H564" t="str">
        <f>VLOOKUP($G564,県名!$B$1:$C$49,2,FALSE)</f>
        <v>岐  阜</v>
      </c>
      <c r="I564" t="str">
        <f>VLOOKUP(B564,学校名!$D$8:$F$64,3,FALSE)</f>
        <v>中京大</v>
      </c>
      <c r="J564" t="str">
        <f t="shared" si="16"/>
        <v>男</v>
      </c>
      <c r="K564" t="s">
        <v>3311</v>
      </c>
      <c r="L564" t="s">
        <v>3406</v>
      </c>
      <c r="M564" t="str">
        <f t="shared" si="17"/>
        <v>HASEGAWA Takashi</v>
      </c>
      <c r="O564" t="s">
        <v>4197</v>
      </c>
      <c r="P564" t="s">
        <v>4198</v>
      </c>
    </row>
    <row r="565" spans="2:16">
      <c r="B565" s="270" t="s">
        <v>514</v>
      </c>
      <c r="C565" s="297">
        <v>564</v>
      </c>
      <c r="D565" s="270" t="s">
        <v>987</v>
      </c>
      <c r="E565" s="268" t="s">
        <v>1506</v>
      </c>
      <c r="F565" s="268" t="s">
        <v>2412</v>
      </c>
      <c r="G565" s="352" t="s">
        <v>624</v>
      </c>
      <c r="H565" t="str">
        <f>VLOOKUP($G565,県名!$B$1:$C$49,2,FALSE)</f>
        <v>愛  知</v>
      </c>
      <c r="I565" t="str">
        <f>VLOOKUP(B565,学校名!$D$8:$F$64,3,FALSE)</f>
        <v>中京大</v>
      </c>
      <c r="J565" t="str">
        <f t="shared" si="16"/>
        <v>男</v>
      </c>
      <c r="K565" t="s">
        <v>3520</v>
      </c>
      <c r="L565" t="s">
        <v>3930</v>
      </c>
      <c r="M565" t="str">
        <f t="shared" si="17"/>
        <v>HINO Ryuki</v>
      </c>
      <c r="O565" t="s">
        <v>4197</v>
      </c>
      <c r="P565" t="s">
        <v>4198</v>
      </c>
    </row>
    <row r="566" spans="2:16">
      <c r="B566" s="270" t="s">
        <v>514</v>
      </c>
      <c r="C566" s="297">
        <v>565</v>
      </c>
      <c r="D566" s="270" t="s">
        <v>982</v>
      </c>
      <c r="E566" s="268" t="s">
        <v>1501</v>
      </c>
      <c r="F566" s="268" t="s">
        <v>2412</v>
      </c>
      <c r="G566" s="352" t="s">
        <v>643</v>
      </c>
      <c r="H566" t="str">
        <f>VLOOKUP($G566,県名!$B$1:$C$49,2,FALSE)</f>
        <v>佐　賀</v>
      </c>
      <c r="I566" t="str">
        <f>VLOOKUP(B566,学校名!$D$8:$F$64,3,FALSE)</f>
        <v>中京大</v>
      </c>
      <c r="J566" t="str">
        <f t="shared" si="16"/>
        <v>男</v>
      </c>
      <c r="K566" t="s">
        <v>3382</v>
      </c>
      <c r="L566" t="s">
        <v>3232</v>
      </c>
      <c r="M566" t="str">
        <f t="shared" si="17"/>
        <v>HOTTA Yuya</v>
      </c>
      <c r="O566" t="s">
        <v>4197</v>
      </c>
      <c r="P566" t="s">
        <v>4198</v>
      </c>
    </row>
    <row r="567" spans="2:16">
      <c r="B567" s="270" t="s">
        <v>514</v>
      </c>
      <c r="C567" s="297">
        <v>566</v>
      </c>
      <c r="D567" s="270" t="s">
        <v>2513</v>
      </c>
      <c r="E567" s="268" t="s">
        <v>2552</v>
      </c>
      <c r="F567" s="268" t="s">
        <v>2412</v>
      </c>
      <c r="G567" s="352" t="s">
        <v>38</v>
      </c>
      <c r="H567" t="str">
        <f>VLOOKUP($G567,県名!$B$1:$C$49,2,FALSE)</f>
        <v>北海道</v>
      </c>
      <c r="I567" t="str">
        <f>VLOOKUP(B567,学校名!$D$8:$F$64,3,FALSE)</f>
        <v>中京大</v>
      </c>
      <c r="J567" t="str">
        <f t="shared" si="16"/>
        <v>男</v>
      </c>
      <c r="K567" t="s">
        <v>3931</v>
      </c>
      <c r="L567" t="s">
        <v>3304</v>
      </c>
      <c r="M567" t="str">
        <f t="shared" si="17"/>
        <v>MEYA Taisei</v>
      </c>
      <c r="O567" t="s">
        <v>4197</v>
      </c>
      <c r="P567" t="s">
        <v>4198</v>
      </c>
    </row>
    <row r="568" spans="2:16">
      <c r="B568" s="270" t="s">
        <v>514</v>
      </c>
      <c r="C568" s="297">
        <v>567</v>
      </c>
      <c r="D568" s="270" t="s">
        <v>994</v>
      </c>
      <c r="E568" s="268" t="s">
        <v>1512</v>
      </c>
      <c r="F568" s="268" t="s">
        <v>2412</v>
      </c>
      <c r="G568" s="352" t="s">
        <v>647</v>
      </c>
      <c r="H568" t="str">
        <f>VLOOKUP($G568,県名!$B$1:$C$49,2,FALSE)</f>
        <v>宮　崎</v>
      </c>
      <c r="I568" t="str">
        <f>VLOOKUP(B568,学校名!$D$8:$F$64,3,FALSE)</f>
        <v>中京大</v>
      </c>
      <c r="J568" t="str">
        <f t="shared" si="16"/>
        <v>男</v>
      </c>
      <c r="K568" t="s">
        <v>3932</v>
      </c>
      <c r="L568" t="s">
        <v>3933</v>
      </c>
      <c r="M568" t="str">
        <f t="shared" si="17"/>
        <v>KAWACHI Syuya</v>
      </c>
      <c r="O568" t="s">
        <v>4197</v>
      </c>
      <c r="P568" t="s">
        <v>4198</v>
      </c>
    </row>
    <row r="569" spans="2:16">
      <c r="B569" s="270" t="s">
        <v>514</v>
      </c>
      <c r="C569" s="297">
        <v>568</v>
      </c>
      <c r="D569" s="270" t="s">
        <v>990</v>
      </c>
      <c r="E569" s="268" t="s">
        <v>1771</v>
      </c>
      <c r="F569" s="268" t="s">
        <v>2412</v>
      </c>
      <c r="G569" s="352" t="s">
        <v>624</v>
      </c>
      <c r="H569" t="str">
        <f>VLOOKUP($G569,県名!$B$1:$C$49,2,FALSE)</f>
        <v>愛  知</v>
      </c>
      <c r="I569" t="str">
        <f>VLOOKUP(B569,学校名!$D$8:$F$64,3,FALSE)</f>
        <v>中京大</v>
      </c>
      <c r="J569" t="str">
        <f t="shared" si="16"/>
        <v>男</v>
      </c>
      <c r="K569" t="s">
        <v>3727</v>
      </c>
      <c r="L569" t="s">
        <v>3272</v>
      </c>
      <c r="M569" t="str">
        <f t="shared" si="17"/>
        <v>TAMURA Riku</v>
      </c>
      <c r="O569" t="s">
        <v>4197</v>
      </c>
      <c r="P569" t="s">
        <v>4198</v>
      </c>
    </row>
    <row r="570" spans="2:16">
      <c r="B570" s="270" t="s">
        <v>514</v>
      </c>
      <c r="C570" s="297">
        <v>569</v>
      </c>
      <c r="D570" s="270" t="s">
        <v>2663</v>
      </c>
      <c r="E570" s="268" t="s">
        <v>2710</v>
      </c>
      <c r="F570" s="268" t="s">
        <v>2412</v>
      </c>
      <c r="G570" s="352" t="s">
        <v>625</v>
      </c>
      <c r="H570" t="str">
        <f>VLOOKUP($G570,県名!$B$1:$C$49,2,FALSE)</f>
        <v>三  重</v>
      </c>
      <c r="I570" t="str">
        <f>VLOOKUP(B570,学校名!$D$8:$F$64,3,FALSE)</f>
        <v>中京大</v>
      </c>
      <c r="J570" t="str">
        <f t="shared" si="16"/>
        <v>男</v>
      </c>
      <c r="K570" t="s">
        <v>3934</v>
      </c>
      <c r="L570" t="s">
        <v>3418</v>
      </c>
      <c r="M570" t="str">
        <f t="shared" si="17"/>
        <v>HIMEKOMATSU Yuto</v>
      </c>
      <c r="O570" t="s">
        <v>4197</v>
      </c>
      <c r="P570" t="s">
        <v>4198</v>
      </c>
    </row>
    <row r="571" spans="2:16">
      <c r="B571" s="270" t="s">
        <v>514</v>
      </c>
      <c r="C571" s="297">
        <v>570</v>
      </c>
      <c r="D571" s="270" t="s">
        <v>989</v>
      </c>
      <c r="E571" s="268" t="s">
        <v>1508</v>
      </c>
      <c r="F571" s="268" t="s">
        <v>2412</v>
      </c>
      <c r="G571" s="352" t="s">
        <v>615</v>
      </c>
      <c r="H571" t="str">
        <f>VLOOKUP($G571,県名!$B$1:$C$49,2,FALSE)</f>
        <v>東　京</v>
      </c>
      <c r="I571" t="str">
        <f>VLOOKUP(B571,学校名!$D$8:$F$64,3,FALSE)</f>
        <v>中京大</v>
      </c>
      <c r="J571" t="str">
        <f t="shared" si="16"/>
        <v>男</v>
      </c>
      <c r="K571" t="s">
        <v>3935</v>
      </c>
      <c r="L571" t="s">
        <v>3242</v>
      </c>
      <c r="M571" t="str">
        <f t="shared" si="17"/>
        <v>YOKOTA Keisuke</v>
      </c>
      <c r="O571" t="s">
        <v>4197</v>
      </c>
      <c r="P571" t="s">
        <v>4198</v>
      </c>
    </row>
    <row r="572" spans="2:16">
      <c r="B572" s="270" t="s">
        <v>514</v>
      </c>
      <c r="C572" s="297">
        <v>571</v>
      </c>
      <c r="D572" s="270" t="s">
        <v>3048</v>
      </c>
      <c r="E572" s="268" t="s">
        <v>1496</v>
      </c>
      <c r="F572" s="268" t="s">
        <v>2412</v>
      </c>
      <c r="G572" s="352" t="s">
        <v>609</v>
      </c>
      <c r="H572" t="str">
        <f>VLOOKUP($G572,県名!$B$1:$C$49,2,FALSE)</f>
        <v>福　島</v>
      </c>
      <c r="I572" t="str">
        <f>VLOOKUP(B572,学校名!$D$8:$F$64,3,FALSE)</f>
        <v>中京大</v>
      </c>
      <c r="J572" t="str">
        <f t="shared" si="16"/>
        <v>男</v>
      </c>
      <c r="K572" t="s">
        <v>3936</v>
      </c>
      <c r="L572" t="s">
        <v>3690</v>
      </c>
      <c r="M572" t="str">
        <f t="shared" si="17"/>
        <v>TAKAKI Kenta</v>
      </c>
      <c r="O572" t="s">
        <v>4197</v>
      </c>
      <c r="P572" t="s">
        <v>4198</v>
      </c>
    </row>
    <row r="573" spans="2:16">
      <c r="B573" s="270" t="s">
        <v>514</v>
      </c>
      <c r="C573" s="297">
        <v>572</v>
      </c>
      <c r="D573" s="270" t="s">
        <v>993</v>
      </c>
      <c r="E573" s="268" t="s">
        <v>1511</v>
      </c>
      <c r="F573" s="268" t="s">
        <v>2412</v>
      </c>
      <c r="G573" s="352" t="s">
        <v>624</v>
      </c>
      <c r="H573" t="str">
        <f>VLOOKUP($G573,県名!$B$1:$C$49,2,FALSE)</f>
        <v>愛  知</v>
      </c>
      <c r="I573" t="str">
        <f>VLOOKUP(B573,学校名!$D$8:$F$64,3,FALSE)</f>
        <v>中京大</v>
      </c>
      <c r="J573" t="str">
        <f t="shared" si="16"/>
        <v>男</v>
      </c>
      <c r="K573" t="s">
        <v>3937</v>
      </c>
      <c r="L573" t="s">
        <v>3255</v>
      </c>
      <c r="M573" t="str">
        <f t="shared" si="17"/>
        <v>WASHIO Yuta</v>
      </c>
      <c r="O573" t="s">
        <v>4197</v>
      </c>
      <c r="P573" t="s">
        <v>4198</v>
      </c>
    </row>
    <row r="574" spans="2:16">
      <c r="B574" s="270" t="s">
        <v>514</v>
      </c>
      <c r="C574" s="297">
        <v>573</v>
      </c>
      <c r="D574" s="270" t="s">
        <v>979</v>
      </c>
      <c r="E574" s="268" t="s">
        <v>1498</v>
      </c>
      <c r="F574" s="268" t="s">
        <v>2412</v>
      </c>
      <c r="G574" s="352" t="s">
        <v>624</v>
      </c>
      <c r="H574" t="str">
        <f>VLOOKUP($G574,県名!$B$1:$C$49,2,FALSE)</f>
        <v>愛  知</v>
      </c>
      <c r="I574" t="str">
        <f>VLOOKUP(B574,学校名!$D$8:$F$64,3,FALSE)</f>
        <v>中京大</v>
      </c>
      <c r="J574" t="str">
        <f t="shared" si="16"/>
        <v>男</v>
      </c>
      <c r="K574" t="s">
        <v>3938</v>
      </c>
      <c r="L574" t="s">
        <v>3304</v>
      </c>
      <c r="M574" t="str">
        <f t="shared" si="17"/>
        <v>OKAI Taisei</v>
      </c>
      <c r="O574" t="s">
        <v>4197</v>
      </c>
      <c r="P574" t="s">
        <v>4198</v>
      </c>
    </row>
    <row r="575" spans="2:16">
      <c r="B575" s="270" t="s">
        <v>514</v>
      </c>
      <c r="C575" s="297">
        <v>574</v>
      </c>
      <c r="D575" s="270" t="s">
        <v>1211</v>
      </c>
      <c r="E575" s="268" t="s">
        <v>1517</v>
      </c>
      <c r="F575" s="268" t="s">
        <v>2412</v>
      </c>
      <c r="G575" s="352" t="s">
        <v>623</v>
      </c>
      <c r="H575" t="str">
        <f>VLOOKUP($G575,県名!$B$1:$C$49,2,FALSE)</f>
        <v>静  岡</v>
      </c>
      <c r="I575" t="str">
        <f>VLOOKUP(B575,学校名!$D$8:$F$64,3,FALSE)</f>
        <v>中京大</v>
      </c>
      <c r="J575" t="str">
        <f t="shared" si="16"/>
        <v>男</v>
      </c>
      <c r="K575" t="s">
        <v>3939</v>
      </c>
      <c r="L575" t="s">
        <v>3940</v>
      </c>
      <c r="M575" t="str">
        <f t="shared" si="17"/>
        <v>SAHARA Satsuki</v>
      </c>
      <c r="O575" t="s">
        <v>4197</v>
      </c>
      <c r="P575" t="s">
        <v>4198</v>
      </c>
    </row>
    <row r="576" spans="2:16">
      <c r="B576" s="270" t="s">
        <v>514</v>
      </c>
      <c r="C576" s="297">
        <v>575</v>
      </c>
      <c r="D576" s="270" t="s">
        <v>984</v>
      </c>
      <c r="E576" s="268" t="s">
        <v>1503</v>
      </c>
      <c r="F576" s="268" t="s">
        <v>2412</v>
      </c>
      <c r="G576" s="352" t="s">
        <v>624</v>
      </c>
      <c r="H576" t="str">
        <f>VLOOKUP($G576,県名!$B$1:$C$49,2,FALSE)</f>
        <v>愛  知</v>
      </c>
      <c r="I576" t="str">
        <f>VLOOKUP(B576,学校名!$D$8:$F$64,3,FALSE)</f>
        <v>中京大</v>
      </c>
      <c r="J576" t="str">
        <f t="shared" si="16"/>
        <v>男</v>
      </c>
      <c r="K576" t="s">
        <v>3941</v>
      </c>
      <c r="L576" t="s">
        <v>3617</v>
      </c>
      <c r="M576" t="str">
        <f t="shared" si="17"/>
        <v>SUGITA Hikaru</v>
      </c>
      <c r="O576" t="s">
        <v>4197</v>
      </c>
      <c r="P576" t="s">
        <v>4198</v>
      </c>
    </row>
    <row r="577" spans="2:16">
      <c r="B577" s="270" t="s">
        <v>514</v>
      </c>
      <c r="C577" s="297">
        <v>576</v>
      </c>
      <c r="D577" s="270" t="s">
        <v>2514</v>
      </c>
      <c r="E577" s="268" t="s">
        <v>2553</v>
      </c>
      <c r="F577" s="268" t="s">
        <v>2412</v>
      </c>
      <c r="G577" s="352" t="s">
        <v>625</v>
      </c>
      <c r="H577" t="str">
        <f>VLOOKUP($G577,県名!$B$1:$C$49,2,FALSE)</f>
        <v>三  重</v>
      </c>
      <c r="I577" t="str">
        <f>VLOOKUP(B577,学校名!$D$8:$F$64,3,FALSE)</f>
        <v>中京大</v>
      </c>
      <c r="J577" t="str">
        <f t="shared" si="16"/>
        <v>男</v>
      </c>
      <c r="K577" t="s">
        <v>3942</v>
      </c>
      <c r="L577" t="s">
        <v>3511</v>
      </c>
      <c r="M577" t="str">
        <f t="shared" si="17"/>
        <v>NISHIMOTO Ryotaro</v>
      </c>
      <c r="O577" t="s">
        <v>4197</v>
      </c>
      <c r="P577" t="s">
        <v>4198</v>
      </c>
    </row>
    <row r="578" spans="2:16">
      <c r="B578" s="270" t="s">
        <v>514</v>
      </c>
      <c r="C578" s="297">
        <v>577</v>
      </c>
      <c r="D578" s="270" t="s">
        <v>991</v>
      </c>
      <c r="E578" s="268" t="s">
        <v>1509</v>
      </c>
      <c r="F578" s="268" t="s">
        <v>2412</v>
      </c>
      <c r="G578" s="352" t="s">
        <v>630</v>
      </c>
      <c r="H578" t="str">
        <f>VLOOKUP($G578,県名!$B$1:$C$49,2,FALSE)</f>
        <v>兵　庫</v>
      </c>
      <c r="I578" t="str">
        <f>VLOOKUP(B578,学校名!$D$8:$F$64,3,FALSE)</f>
        <v>中京大</v>
      </c>
      <c r="J578" t="str">
        <f t="shared" si="16"/>
        <v>男</v>
      </c>
      <c r="K578" t="s">
        <v>3229</v>
      </c>
      <c r="L578" t="s">
        <v>3943</v>
      </c>
      <c r="M578" t="str">
        <f t="shared" si="17"/>
        <v>NAKAMURA Yoshifumi</v>
      </c>
      <c r="O578" t="s">
        <v>4197</v>
      </c>
      <c r="P578" t="s">
        <v>4198</v>
      </c>
    </row>
    <row r="579" spans="2:16">
      <c r="B579" s="270" t="s">
        <v>514</v>
      </c>
      <c r="C579" s="297">
        <v>578</v>
      </c>
      <c r="D579" s="270" t="s">
        <v>2365</v>
      </c>
      <c r="E579" s="268" t="s">
        <v>2402</v>
      </c>
      <c r="F579" s="268" t="s">
        <v>2412</v>
      </c>
      <c r="G579" s="352" t="s">
        <v>635</v>
      </c>
      <c r="H579" t="str">
        <f>VLOOKUP($G579,県名!$B$1:$C$49,2,FALSE)</f>
        <v>岡　山</v>
      </c>
      <c r="I579" t="str">
        <f>VLOOKUP(B579,学校名!$D$8:$F$64,3,FALSE)</f>
        <v>中京大</v>
      </c>
      <c r="J579" t="str">
        <f t="shared" ref="J579:J642" si="18">IF(VALUE(C579)&lt;2001,"男","女")</f>
        <v>男</v>
      </c>
      <c r="K579" t="s">
        <v>3944</v>
      </c>
      <c r="L579" t="s">
        <v>3945</v>
      </c>
      <c r="M579" t="str">
        <f t="shared" ref="M579:M642" si="19">K579&amp;" "&amp;L579</f>
        <v>HARUNA Daichi</v>
      </c>
      <c r="O579" t="s">
        <v>4197</v>
      </c>
      <c r="P579" t="s">
        <v>4198</v>
      </c>
    </row>
    <row r="580" spans="2:16">
      <c r="B580" s="270" t="s">
        <v>514</v>
      </c>
      <c r="C580" s="297">
        <v>579</v>
      </c>
      <c r="D580" s="270" t="s">
        <v>998</v>
      </c>
      <c r="E580" s="268" t="s">
        <v>1516</v>
      </c>
      <c r="F580" s="268" t="s">
        <v>2412</v>
      </c>
      <c r="G580" s="352" t="s">
        <v>623</v>
      </c>
      <c r="H580" t="str">
        <f>VLOOKUP($G580,県名!$B$1:$C$49,2,FALSE)</f>
        <v>静  岡</v>
      </c>
      <c r="I580" t="str">
        <f>VLOOKUP(B580,学校名!$D$8:$F$64,3,FALSE)</f>
        <v>中京大</v>
      </c>
      <c r="J580" t="str">
        <f t="shared" si="18"/>
        <v>男</v>
      </c>
      <c r="K580" t="s">
        <v>3946</v>
      </c>
      <c r="L580" t="s">
        <v>3947</v>
      </c>
      <c r="M580" t="str">
        <f t="shared" si="19"/>
        <v>FUZIY Lucas</v>
      </c>
      <c r="O580" t="s">
        <v>4199</v>
      </c>
      <c r="P580" t="s">
        <v>4200</v>
      </c>
    </row>
    <row r="581" spans="2:16">
      <c r="B581" s="270" t="s">
        <v>514</v>
      </c>
      <c r="C581" s="297">
        <v>580</v>
      </c>
      <c r="D581" s="270" t="s">
        <v>985</v>
      </c>
      <c r="E581" s="268" t="s">
        <v>1504</v>
      </c>
      <c r="F581" s="268" t="s">
        <v>2412</v>
      </c>
      <c r="G581" s="352" t="s">
        <v>613</v>
      </c>
      <c r="H581" t="str">
        <f>VLOOKUP($G581,県名!$B$1:$C$49,2,FALSE)</f>
        <v>埼　玉</v>
      </c>
      <c r="I581" t="str">
        <f>VLOOKUP(B581,学校名!$D$8:$F$64,3,FALSE)</f>
        <v>中京大</v>
      </c>
      <c r="J581" t="str">
        <f t="shared" si="18"/>
        <v>男</v>
      </c>
      <c r="K581" t="s">
        <v>3821</v>
      </c>
      <c r="L581" t="s">
        <v>3364</v>
      </c>
      <c r="M581" t="str">
        <f t="shared" si="19"/>
        <v>MIYAZAKI Tatsuya</v>
      </c>
      <c r="O581" t="s">
        <v>4197</v>
      </c>
      <c r="P581" t="s">
        <v>4198</v>
      </c>
    </row>
    <row r="582" spans="2:16">
      <c r="B582" s="270" t="s">
        <v>514</v>
      </c>
      <c r="C582" s="297">
        <v>581</v>
      </c>
      <c r="D582" s="270" t="s">
        <v>2364</v>
      </c>
      <c r="E582" s="268" t="s">
        <v>2409</v>
      </c>
      <c r="F582" s="268" t="s">
        <v>2412</v>
      </c>
      <c r="G582" s="352" t="s">
        <v>628</v>
      </c>
      <c r="H582" t="str">
        <f>VLOOKUP($G582,県名!$B$1:$C$49,2,FALSE)</f>
        <v>京　都</v>
      </c>
      <c r="I582" t="str">
        <f>VLOOKUP(B582,学校名!$D$8:$F$64,3,FALSE)</f>
        <v>中京大</v>
      </c>
      <c r="J582" t="str">
        <f t="shared" si="18"/>
        <v>男</v>
      </c>
      <c r="K582" t="s">
        <v>3948</v>
      </c>
      <c r="L582" t="s">
        <v>3949</v>
      </c>
      <c r="M582" t="str">
        <f t="shared" si="19"/>
        <v>IWASAKI Shoma</v>
      </c>
      <c r="O582" t="s">
        <v>4197</v>
      </c>
      <c r="P582" t="s">
        <v>4198</v>
      </c>
    </row>
    <row r="583" spans="2:16">
      <c r="B583" s="270" t="s">
        <v>514</v>
      </c>
      <c r="C583" s="297">
        <v>582</v>
      </c>
      <c r="D583" s="270" t="s">
        <v>997</v>
      </c>
      <c r="E583" s="268" t="s">
        <v>1515</v>
      </c>
      <c r="F583" s="268" t="s">
        <v>2412</v>
      </c>
      <c r="G583" s="352" t="s">
        <v>626</v>
      </c>
      <c r="H583" t="str">
        <f>VLOOKUP($G583,県名!$B$1:$C$49,2,FALSE)</f>
        <v>岐  阜</v>
      </c>
      <c r="I583" t="str">
        <f>VLOOKUP(B583,学校名!$D$8:$F$64,3,FALSE)</f>
        <v>中京大</v>
      </c>
      <c r="J583" t="str">
        <f t="shared" si="18"/>
        <v>男</v>
      </c>
      <c r="K583" t="s">
        <v>3859</v>
      </c>
      <c r="L583" t="s">
        <v>3846</v>
      </c>
      <c r="M583" t="str">
        <f t="shared" si="19"/>
        <v>HATANO Kodai</v>
      </c>
      <c r="O583" t="s">
        <v>4197</v>
      </c>
      <c r="P583" t="s">
        <v>4198</v>
      </c>
    </row>
    <row r="584" spans="2:16">
      <c r="B584" s="270" t="s">
        <v>514</v>
      </c>
      <c r="C584" s="297">
        <v>583</v>
      </c>
      <c r="D584" s="270" t="s">
        <v>983</v>
      </c>
      <c r="E584" s="268" t="s">
        <v>1502</v>
      </c>
      <c r="F584" s="268" t="s">
        <v>2412</v>
      </c>
      <c r="G584" s="352" t="s">
        <v>625</v>
      </c>
      <c r="H584" t="str">
        <f>VLOOKUP($G584,県名!$B$1:$C$49,2,FALSE)</f>
        <v>三  重</v>
      </c>
      <c r="I584" t="str">
        <f>VLOOKUP(B584,学校名!$D$8:$F$64,3,FALSE)</f>
        <v>中京大</v>
      </c>
      <c r="J584" t="str">
        <f t="shared" si="18"/>
        <v>男</v>
      </c>
      <c r="K584" t="s">
        <v>3950</v>
      </c>
      <c r="L584" t="s">
        <v>3951</v>
      </c>
      <c r="M584" t="str">
        <f t="shared" si="19"/>
        <v>MAEGAWA Masayuki</v>
      </c>
      <c r="O584" t="s">
        <v>4197</v>
      </c>
      <c r="P584" t="s">
        <v>4198</v>
      </c>
    </row>
    <row r="585" spans="2:16">
      <c r="B585" s="270" t="s">
        <v>514</v>
      </c>
      <c r="C585" s="297">
        <v>584</v>
      </c>
      <c r="D585" s="270" t="s">
        <v>974</v>
      </c>
      <c r="E585" s="268" t="s">
        <v>1491</v>
      </c>
      <c r="F585" s="268" t="s">
        <v>2412</v>
      </c>
      <c r="G585" s="352" t="s">
        <v>624</v>
      </c>
      <c r="H585" t="str">
        <f>VLOOKUP($G585,県名!$B$1:$C$49,2,FALSE)</f>
        <v>愛  知</v>
      </c>
      <c r="I585" t="str">
        <f>VLOOKUP(B585,学校名!$D$8:$F$64,3,FALSE)</f>
        <v>中京大</v>
      </c>
      <c r="J585" t="str">
        <f t="shared" si="18"/>
        <v>男</v>
      </c>
      <c r="K585" t="s">
        <v>3952</v>
      </c>
      <c r="L585" t="s">
        <v>3953</v>
      </c>
      <c r="M585" t="str">
        <f t="shared" si="19"/>
        <v>KANAI Toshitaka</v>
      </c>
      <c r="O585" t="s">
        <v>4197</v>
      </c>
      <c r="P585" t="s">
        <v>4198</v>
      </c>
    </row>
    <row r="586" spans="2:16">
      <c r="B586" s="270" t="s">
        <v>514</v>
      </c>
      <c r="C586" s="297">
        <v>585</v>
      </c>
      <c r="D586" s="270" t="s">
        <v>3049</v>
      </c>
      <c r="E586" s="268" t="s">
        <v>3177</v>
      </c>
      <c r="F586" s="268" t="s">
        <v>2416</v>
      </c>
      <c r="G586" s="352" t="s">
        <v>622</v>
      </c>
      <c r="H586" t="str">
        <f>VLOOKUP($G586,県名!$B$1:$C$49,2,FALSE)</f>
        <v>長  野</v>
      </c>
      <c r="I586" t="str">
        <f>VLOOKUP(B586,学校名!$D$8:$F$64,3,FALSE)</f>
        <v>中京大</v>
      </c>
      <c r="J586" t="str">
        <f t="shared" si="18"/>
        <v>男</v>
      </c>
      <c r="K586" t="s">
        <v>3534</v>
      </c>
      <c r="L586" t="s">
        <v>3954</v>
      </c>
      <c r="M586" t="str">
        <f t="shared" si="19"/>
        <v>IKEDA Syoki</v>
      </c>
      <c r="O586" t="s">
        <v>4197</v>
      </c>
      <c r="P586" t="s">
        <v>4198</v>
      </c>
    </row>
    <row r="587" spans="2:16">
      <c r="B587" s="270" t="s">
        <v>514</v>
      </c>
      <c r="C587" s="297">
        <v>586</v>
      </c>
      <c r="D587" s="270" t="s">
        <v>3050</v>
      </c>
      <c r="E587" s="268" t="s">
        <v>3178</v>
      </c>
      <c r="F587" s="268" t="s">
        <v>2416</v>
      </c>
      <c r="G587" s="352" t="s">
        <v>626</v>
      </c>
      <c r="H587" t="str">
        <f>VLOOKUP($G587,県名!$B$1:$C$49,2,FALSE)</f>
        <v>岐  阜</v>
      </c>
      <c r="I587" t="str">
        <f>VLOOKUP(B587,学校名!$D$8:$F$64,3,FALSE)</f>
        <v>中京大</v>
      </c>
      <c r="J587" t="str">
        <f t="shared" si="18"/>
        <v>男</v>
      </c>
      <c r="K587" t="s">
        <v>3955</v>
      </c>
      <c r="L587" t="s">
        <v>3240</v>
      </c>
      <c r="M587" t="str">
        <f t="shared" si="19"/>
        <v>INAFUKU Hayate</v>
      </c>
      <c r="O587" t="s">
        <v>4197</v>
      </c>
      <c r="P587" t="s">
        <v>4198</v>
      </c>
    </row>
    <row r="588" spans="2:16">
      <c r="B588" s="270" t="s">
        <v>514</v>
      </c>
      <c r="C588" s="297">
        <v>587</v>
      </c>
      <c r="D588" s="270" t="s">
        <v>3051</v>
      </c>
      <c r="E588" s="268" t="s">
        <v>3179</v>
      </c>
      <c r="F588" s="268" t="s">
        <v>2416</v>
      </c>
      <c r="G588" s="352" t="s">
        <v>631</v>
      </c>
      <c r="H588" t="str">
        <f>VLOOKUP($G588,県名!$B$1:$C$49,2,FALSE)</f>
        <v>奈　良</v>
      </c>
      <c r="I588" t="str">
        <f>VLOOKUP(B588,学校名!$D$8:$F$64,3,FALSE)</f>
        <v>中京大</v>
      </c>
      <c r="J588" t="str">
        <f t="shared" si="18"/>
        <v>男</v>
      </c>
      <c r="K588" t="s">
        <v>3775</v>
      </c>
      <c r="L588" t="s">
        <v>3956</v>
      </c>
      <c r="M588" t="str">
        <f t="shared" si="19"/>
        <v>UMEDA Sakuya</v>
      </c>
      <c r="O588" t="s">
        <v>4197</v>
      </c>
      <c r="P588" t="s">
        <v>4198</v>
      </c>
    </row>
    <row r="589" spans="2:16">
      <c r="B589" s="270" t="s">
        <v>514</v>
      </c>
      <c r="C589" s="297">
        <v>588</v>
      </c>
      <c r="D589" s="270" t="s">
        <v>3052</v>
      </c>
      <c r="E589" s="268" t="s">
        <v>3180</v>
      </c>
      <c r="F589" s="268" t="s">
        <v>2416</v>
      </c>
      <c r="G589" s="352" t="s">
        <v>624</v>
      </c>
      <c r="H589" t="str">
        <f>VLOOKUP($G589,県名!$B$1:$C$49,2,FALSE)</f>
        <v>愛  知</v>
      </c>
      <c r="I589" t="str">
        <f>VLOOKUP(B589,学校名!$D$8:$F$64,3,FALSE)</f>
        <v>中京大</v>
      </c>
      <c r="J589" t="str">
        <f t="shared" si="18"/>
        <v>男</v>
      </c>
      <c r="K589" t="s">
        <v>3760</v>
      </c>
      <c r="L589" t="s">
        <v>3957</v>
      </c>
      <c r="M589" t="str">
        <f t="shared" si="19"/>
        <v>KAWAI Yusaku</v>
      </c>
      <c r="O589" t="s">
        <v>4197</v>
      </c>
      <c r="P589" t="s">
        <v>4198</v>
      </c>
    </row>
    <row r="590" spans="2:16">
      <c r="B590" s="270" t="s">
        <v>514</v>
      </c>
      <c r="C590" s="297">
        <v>589</v>
      </c>
      <c r="D590" s="270" t="s">
        <v>3053</v>
      </c>
      <c r="E590" s="268" t="s">
        <v>3181</v>
      </c>
      <c r="F590" s="268" t="s">
        <v>2416</v>
      </c>
      <c r="G590" s="352" t="s">
        <v>630</v>
      </c>
      <c r="H590" t="str">
        <f>VLOOKUP($G590,県名!$B$1:$C$49,2,FALSE)</f>
        <v>兵　庫</v>
      </c>
      <c r="I590" t="str">
        <f>VLOOKUP(B590,学校名!$D$8:$F$64,3,FALSE)</f>
        <v>中京大</v>
      </c>
      <c r="J590" t="str">
        <f t="shared" si="18"/>
        <v>男</v>
      </c>
      <c r="K590" t="s">
        <v>3958</v>
      </c>
      <c r="L590" t="s">
        <v>3317</v>
      </c>
      <c r="M590" t="str">
        <f t="shared" si="19"/>
        <v>SAWADA Hayato</v>
      </c>
      <c r="O590" t="s">
        <v>4197</v>
      </c>
      <c r="P590" t="s">
        <v>4198</v>
      </c>
    </row>
    <row r="591" spans="2:16">
      <c r="B591" s="270" t="s">
        <v>514</v>
      </c>
      <c r="C591" s="297">
        <v>590</v>
      </c>
      <c r="D591" s="270" t="s">
        <v>3054</v>
      </c>
      <c r="E591" s="268" t="s">
        <v>3182</v>
      </c>
      <c r="F591" s="268" t="s">
        <v>2416</v>
      </c>
      <c r="G591" s="352" t="s">
        <v>624</v>
      </c>
      <c r="H591" t="str">
        <f>VLOOKUP($G591,県名!$B$1:$C$49,2,FALSE)</f>
        <v>愛  知</v>
      </c>
      <c r="I591" t="str">
        <f>VLOOKUP(B591,学校名!$D$8:$F$64,3,FALSE)</f>
        <v>中京大</v>
      </c>
      <c r="J591" t="str">
        <f t="shared" si="18"/>
        <v>男</v>
      </c>
      <c r="K591" t="s">
        <v>3285</v>
      </c>
      <c r="L591" t="s">
        <v>3664</v>
      </c>
      <c r="M591" t="str">
        <f t="shared" si="19"/>
        <v>SUZUKI Kentaro</v>
      </c>
      <c r="O591" t="s">
        <v>4197</v>
      </c>
      <c r="P591" t="s">
        <v>4198</v>
      </c>
    </row>
    <row r="592" spans="2:16">
      <c r="B592" s="270" t="s">
        <v>514</v>
      </c>
      <c r="C592" s="297">
        <v>591</v>
      </c>
      <c r="D592" s="270" t="s">
        <v>3055</v>
      </c>
      <c r="E592" s="268" t="s">
        <v>3183</v>
      </c>
      <c r="F592" s="268" t="s">
        <v>2416</v>
      </c>
      <c r="G592" s="352" t="s">
        <v>625</v>
      </c>
      <c r="H592" t="str">
        <f>VLOOKUP($G592,県名!$B$1:$C$49,2,FALSE)</f>
        <v>三  重</v>
      </c>
      <c r="I592" t="str">
        <f>VLOOKUP(B592,学校名!$D$8:$F$64,3,FALSE)</f>
        <v>中京大</v>
      </c>
      <c r="J592" t="str">
        <f t="shared" si="18"/>
        <v>男</v>
      </c>
      <c r="K592" t="s">
        <v>3307</v>
      </c>
      <c r="L592" t="s">
        <v>3503</v>
      </c>
      <c r="M592" t="str">
        <f t="shared" si="19"/>
        <v>TAKAHASHI Ryusei</v>
      </c>
      <c r="O592" t="s">
        <v>4197</v>
      </c>
      <c r="P592" t="s">
        <v>4198</v>
      </c>
    </row>
    <row r="593" spans="2:16">
      <c r="B593" s="270" t="s">
        <v>514</v>
      </c>
      <c r="C593" s="297">
        <v>592</v>
      </c>
      <c r="D593" s="270" t="s">
        <v>3056</v>
      </c>
      <c r="E593" s="268" t="s">
        <v>3184</v>
      </c>
      <c r="F593" s="268" t="s">
        <v>2416</v>
      </c>
      <c r="G593" s="352" t="s">
        <v>624</v>
      </c>
      <c r="H593" t="str">
        <f>VLOOKUP($G593,県名!$B$1:$C$49,2,FALSE)</f>
        <v>愛  知</v>
      </c>
      <c r="I593" t="str">
        <f>VLOOKUP(B593,学校名!$D$8:$F$64,3,FALSE)</f>
        <v>中京大</v>
      </c>
      <c r="J593" t="str">
        <f t="shared" si="18"/>
        <v>男</v>
      </c>
      <c r="K593" t="s">
        <v>3431</v>
      </c>
      <c r="L593" t="s">
        <v>3253</v>
      </c>
      <c r="M593" t="str">
        <f t="shared" si="19"/>
        <v>TANAKA Yuki</v>
      </c>
      <c r="O593" t="s">
        <v>4197</v>
      </c>
      <c r="P593" t="s">
        <v>4198</v>
      </c>
    </row>
    <row r="594" spans="2:16">
      <c r="B594" s="270" t="s">
        <v>514</v>
      </c>
      <c r="C594" s="297">
        <v>593</v>
      </c>
      <c r="D594" s="270" t="s">
        <v>3057</v>
      </c>
      <c r="E594" s="268" t="s">
        <v>3185</v>
      </c>
      <c r="F594" s="268" t="s">
        <v>2416</v>
      </c>
      <c r="G594" s="352" t="s">
        <v>624</v>
      </c>
      <c r="H594" t="str">
        <f>VLOOKUP($G594,県名!$B$1:$C$49,2,FALSE)</f>
        <v>愛  知</v>
      </c>
      <c r="I594" t="str">
        <f>VLOOKUP(B594,学校名!$D$8:$F$64,3,FALSE)</f>
        <v>中京大</v>
      </c>
      <c r="J594" t="str">
        <f t="shared" si="18"/>
        <v>男</v>
      </c>
      <c r="K594" t="s">
        <v>3903</v>
      </c>
      <c r="L594" t="s">
        <v>3959</v>
      </c>
      <c r="M594" t="str">
        <f t="shared" si="19"/>
        <v>NAKAJIMA Akinori</v>
      </c>
      <c r="O594" t="s">
        <v>4197</v>
      </c>
      <c r="P594" t="s">
        <v>4198</v>
      </c>
    </row>
    <row r="595" spans="2:16">
      <c r="B595" s="270" t="s">
        <v>514</v>
      </c>
      <c r="C595" s="297">
        <v>594</v>
      </c>
      <c r="D595" s="270" t="s">
        <v>3058</v>
      </c>
      <c r="E595" s="268" t="s">
        <v>3186</v>
      </c>
      <c r="F595" s="268" t="s">
        <v>2416</v>
      </c>
      <c r="G595" s="352" t="s">
        <v>622</v>
      </c>
      <c r="H595" t="str">
        <f>VLOOKUP($G595,県名!$B$1:$C$49,2,FALSE)</f>
        <v>長  野</v>
      </c>
      <c r="I595" t="str">
        <f>VLOOKUP(B595,学校名!$D$8:$F$64,3,FALSE)</f>
        <v>中京大</v>
      </c>
      <c r="J595" t="str">
        <f t="shared" si="18"/>
        <v>男</v>
      </c>
      <c r="K595" t="s">
        <v>3903</v>
      </c>
      <c r="L595" t="s">
        <v>3960</v>
      </c>
      <c r="M595" t="str">
        <f t="shared" si="19"/>
        <v>NAKAJIMA Yuzuru</v>
      </c>
      <c r="O595" t="s">
        <v>4197</v>
      </c>
      <c r="P595" t="s">
        <v>4198</v>
      </c>
    </row>
    <row r="596" spans="2:16">
      <c r="B596" s="270" t="s">
        <v>514</v>
      </c>
      <c r="C596" s="297">
        <v>595</v>
      </c>
      <c r="D596" s="270" t="s">
        <v>3059</v>
      </c>
      <c r="E596" s="268" t="s">
        <v>3187</v>
      </c>
      <c r="F596" s="268" t="s">
        <v>2416</v>
      </c>
      <c r="G596" s="352" t="s">
        <v>624</v>
      </c>
      <c r="H596" t="str">
        <f>VLOOKUP($G596,県名!$B$1:$C$49,2,FALSE)</f>
        <v>愛  知</v>
      </c>
      <c r="I596" t="str">
        <f>VLOOKUP(B596,学校名!$D$8:$F$64,3,FALSE)</f>
        <v>中京大</v>
      </c>
      <c r="J596" t="str">
        <f t="shared" si="18"/>
        <v>男</v>
      </c>
      <c r="K596" t="s">
        <v>3376</v>
      </c>
      <c r="L596" t="s">
        <v>3961</v>
      </c>
      <c r="M596" t="str">
        <f t="shared" si="19"/>
        <v>HATTORI Masayoshi</v>
      </c>
      <c r="O596" t="s">
        <v>4197</v>
      </c>
      <c r="P596" t="s">
        <v>4198</v>
      </c>
    </row>
    <row r="597" spans="2:16">
      <c r="B597" s="270" t="s">
        <v>514</v>
      </c>
      <c r="C597" s="297">
        <v>596</v>
      </c>
      <c r="D597" s="270" t="s">
        <v>3060</v>
      </c>
      <c r="E597" s="268" t="s">
        <v>3188</v>
      </c>
      <c r="F597" s="268" t="s">
        <v>2416</v>
      </c>
      <c r="G597" s="352" t="s">
        <v>625</v>
      </c>
      <c r="H597" t="str">
        <f>VLOOKUP($G597,県名!$B$1:$C$49,2,FALSE)</f>
        <v>三  重</v>
      </c>
      <c r="I597" t="str">
        <f>VLOOKUP(B597,学校名!$D$8:$F$64,3,FALSE)</f>
        <v>中京大</v>
      </c>
      <c r="J597" t="str">
        <f t="shared" si="18"/>
        <v>男</v>
      </c>
      <c r="K597" t="s">
        <v>3376</v>
      </c>
      <c r="L597" t="s">
        <v>3274</v>
      </c>
      <c r="M597" t="str">
        <f t="shared" si="19"/>
        <v>HATTORI Yusuke</v>
      </c>
      <c r="O597" t="s">
        <v>4197</v>
      </c>
      <c r="P597" t="s">
        <v>4198</v>
      </c>
    </row>
    <row r="598" spans="2:16">
      <c r="B598" s="270" t="s">
        <v>514</v>
      </c>
      <c r="C598" s="297">
        <v>597</v>
      </c>
      <c r="D598" s="270" t="s">
        <v>3061</v>
      </c>
      <c r="E598" s="268" t="s">
        <v>3189</v>
      </c>
      <c r="F598" s="268" t="s">
        <v>2416</v>
      </c>
      <c r="G598" s="352" t="s">
        <v>624</v>
      </c>
      <c r="H598" t="str">
        <f>VLOOKUP($G598,県名!$B$1:$C$49,2,FALSE)</f>
        <v>愛  知</v>
      </c>
      <c r="I598" t="str">
        <f>VLOOKUP(B598,学校名!$D$8:$F$64,3,FALSE)</f>
        <v>中京大</v>
      </c>
      <c r="J598" t="str">
        <f t="shared" si="18"/>
        <v>男</v>
      </c>
      <c r="K598" t="s">
        <v>3962</v>
      </c>
      <c r="L598" t="s">
        <v>3963</v>
      </c>
      <c r="M598" t="str">
        <f t="shared" si="19"/>
        <v>HIRAMATSU Koryu</v>
      </c>
      <c r="O598" t="s">
        <v>4197</v>
      </c>
      <c r="P598" t="s">
        <v>4198</v>
      </c>
    </row>
    <row r="599" spans="2:16">
      <c r="B599" s="270" t="s">
        <v>514</v>
      </c>
      <c r="C599" s="297">
        <v>598</v>
      </c>
      <c r="D599" s="270" t="s">
        <v>3062</v>
      </c>
      <c r="E599" s="268" t="s">
        <v>3190</v>
      </c>
      <c r="F599" s="268" t="s">
        <v>2416</v>
      </c>
      <c r="G599" s="352" t="s">
        <v>624</v>
      </c>
      <c r="H599" t="str">
        <f>VLOOKUP($G599,県名!$B$1:$C$49,2,FALSE)</f>
        <v>愛  知</v>
      </c>
      <c r="I599" t="str">
        <f>VLOOKUP(B599,学校名!$D$8:$F$64,3,FALSE)</f>
        <v>中京大</v>
      </c>
      <c r="J599" t="str">
        <f t="shared" si="18"/>
        <v>男</v>
      </c>
      <c r="K599" t="s">
        <v>3964</v>
      </c>
      <c r="L599" t="s">
        <v>3665</v>
      </c>
      <c r="M599" t="str">
        <f t="shared" si="19"/>
        <v>MITA Hiroki</v>
      </c>
      <c r="O599" t="s">
        <v>4197</v>
      </c>
      <c r="P599" t="s">
        <v>4198</v>
      </c>
    </row>
    <row r="600" spans="2:16">
      <c r="B600" s="270" t="s">
        <v>514</v>
      </c>
      <c r="C600" s="297">
        <v>599</v>
      </c>
      <c r="D600" s="270" t="s">
        <v>3063</v>
      </c>
      <c r="E600" s="268" t="s">
        <v>3191</v>
      </c>
      <c r="F600" s="268" t="s">
        <v>2416</v>
      </c>
      <c r="G600" s="352" t="s">
        <v>624</v>
      </c>
      <c r="H600" t="str">
        <f>VLOOKUP($G600,県名!$B$1:$C$49,2,FALSE)</f>
        <v>愛  知</v>
      </c>
      <c r="I600" t="str">
        <f>VLOOKUP(B600,学校名!$D$8:$F$64,3,FALSE)</f>
        <v>中京大</v>
      </c>
      <c r="J600" t="str">
        <f t="shared" si="18"/>
        <v>男</v>
      </c>
      <c r="K600" t="s">
        <v>3965</v>
      </c>
      <c r="L600" t="s">
        <v>3345</v>
      </c>
      <c r="M600" t="str">
        <f t="shared" si="19"/>
        <v>MITSUOKA Shohei</v>
      </c>
      <c r="O600" t="s">
        <v>4197</v>
      </c>
      <c r="P600" t="s">
        <v>4198</v>
      </c>
    </row>
    <row r="601" spans="2:16">
      <c r="B601" s="270" t="s">
        <v>514</v>
      </c>
      <c r="C601" s="297">
        <v>600</v>
      </c>
      <c r="D601" s="270" t="s">
        <v>3064</v>
      </c>
      <c r="E601" s="268" t="s">
        <v>3192</v>
      </c>
      <c r="F601" s="268" t="s">
        <v>2416</v>
      </c>
      <c r="G601" s="352" t="s">
        <v>625</v>
      </c>
      <c r="H601" t="str">
        <f>VLOOKUP($G601,県名!$B$1:$C$49,2,FALSE)</f>
        <v>三  重</v>
      </c>
      <c r="I601" t="str">
        <f>VLOOKUP(B601,学校名!$D$8:$F$64,3,FALSE)</f>
        <v>中京大</v>
      </c>
      <c r="J601" t="str">
        <f t="shared" si="18"/>
        <v>男</v>
      </c>
      <c r="K601" t="s">
        <v>3821</v>
      </c>
      <c r="L601" t="s">
        <v>3966</v>
      </c>
      <c r="M601" t="str">
        <f t="shared" si="19"/>
        <v>MIYAZAKI Taketo</v>
      </c>
      <c r="O601" t="s">
        <v>4197</v>
      </c>
      <c r="P601" t="s">
        <v>4198</v>
      </c>
    </row>
    <row r="602" spans="2:16">
      <c r="B602" s="270" t="s">
        <v>514</v>
      </c>
      <c r="C602" s="297">
        <v>601</v>
      </c>
      <c r="D602" s="270" t="s">
        <v>3065</v>
      </c>
      <c r="E602" s="268" t="s">
        <v>3193</v>
      </c>
      <c r="F602" s="268" t="s">
        <v>2416</v>
      </c>
      <c r="G602" s="352" t="s">
        <v>628</v>
      </c>
      <c r="H602" t="str">
        <f>VLOOKUP($G602,県名!$B$1:$C$49,2,FALSE)</f>
        <v>京　都</v>
      </c>
      <c r="I602" t="str">
        <f>VLOOKUP(B602,学校名!$D$8:$F$64,3,FALSE)</f>
        <v>中京大</v>
      </c>
      <c r="J602" t="str">
        <f t="shared" si="18"/>
        <v>男</v>
      </c>
      <c r="K602" t="s">
        <v>3569</v>
      </c>
      <c r="L602" t="s">
        <v>3967</v>
      </c>
      <c r="M602" t="str">
        <f t="shared" si="19"/>
        <v>MURAKAMI Kairi</v>
      </c>
      <c r="O602" t="s">
        <v>4197</v>
      </c>
      <c r="P602" t="s">
        <v>4198</v>
      </c>
    </row>
    <row r="603" spans="2:16">
      <c r="B603" s="270" t="s">
        <v>514</v>
      </c>
      <c r="C603" s="297">
        <v>602</v>
      </c>
      <c r="D603" s="270" t="s">
        <v>3066</v>
      </c>
      <c r="E603" s="268" t="s">
        <v>3194</v>
      </c>
      <c r="F603" s="268" t="s">
        <v>2416</v>
      </c>
      <c r="G603" s="352" t="s">
        <v>626</v>
      </c>
      <c r="H603" t="str">
        <f>VLOOKUP($G603,県名!$B$1:$C$49,2,FALSE)</f>
        <v>岐  阜</v>
      </c>
      <c r="I603" t="str">
        <f>VLOOKUP(B603,学校名!$D$8:$F$64,3,FALSE)</f>
        <v>中京大</v>
      </c>
      <c r="J603" t="str">
        <f t="shared" si="18"/>
        <v>男</v>
      </c>
      <c r="K603" t="s">
        <v>3265</v>
      </c>
      <c r="L603" t="s">
        <v>3968</v>
      </c>
      <c r="M603" t="str">
        <f t="shared" si="19"/>
        <v>YAMAMOTO Rintaro</v>
      </c>
      <c r="O603" t="s">
        <v>4197</v>
      </c>
      <c r="P603" t="s">
        <v>4198</v>
      </c>
    </row>
    <row r="604" spans="2:16">
      <c r="B604" s="270" t="s">
        <v>517</v>
      </c>
      <c r="C604" s="297">
        <v>603</v>
      </c>
      <c r="D604" s="270" t="s">
        <v>2664</v>
      </c>
      <c r="E604" s="268" t="s">
        <v>2711</v>
      </c>
      <c r="F604" s="268" t="s">
        <v>2412</v>
      </c>
      <c r="G604" s="352" t="s">
        <v>626</v>
      </c>
      <c r="H604" t="str">
        <f>VLOOKUP($G604,県名!$B$1:$C$49,2,FALSE)</f>
        <v>岐  阜</v>
      </c>
      <c r="I604" t="str">
        <f>VLOOKUP(B604,学校名!$D$8:$F$64,3,FALSE)</f>
        <v>中部学院大</v>
      </c>
      <c r="J604" t="str">
        <f t="shared" si="18"/>
        <v>男</v>
      </c>
      <c r="K604" t="s">
        <v>3293</v>
      </c>
      <c r="L604" t="s">
        <v>3757</v>
      </c>
      <c r="M604" t="str">
        <f t="shared" si="19"/>
        <v>FUJIMOTO Yuuki</v>
      </c>
      <c r="O604" t="s">
        <v>4197</v>
      </c>
      <c r="P604" t="s">
        <v>4198</v>
      </c>
    </row>
    <row r="605" spans="2:16">
      <c r="B605" s="270" t="s">
        <v>517</v>
      </c>
      <c r="C605" s="297">
        <v>604</v>
      </c>
      <c r="D605" s="270" t="s">
        <v>3067</v>
      </c>
      <c r="E605" s="268" t="s">
        <v>3195</v>
      </c>
      <c r="F605" s="268" t="s">
        <v>2416</v>
      </c>
      <c r="G605" s="352" t="s">
        <v>626</v>
      </c>
      <c r="H605" t="str">
        <f>VLOOKUP($G605,県名!$B$1:$C$49,2,FALSE)</f>
        <v>岐  阜</v>
      </c>
      <c r="I605" t="str">
        <f>VLOOKUP(B605,学校名!$D$8:$F$64,3,FALSE)</f>
        <v>中部学院大</v>
      </c>
      <c r="J605" t="str">
        <f t="shared" si="18"/>
        <v>男</v>
      </c>
      <c r="K605" t="s">
        <v>3613</v>
      </c>
      <c r="L605" t="s">
        <v>3607</v>
      </c>
      <c r="M605" t="str">
        <f t="shared" si="19"/>
        <v>NISHIMURA Haruki</v>
      </c>
      <c r="O605" t="s">
        <v>4197</v>
      </c>
      <c r="P605" t="s">
        <v>4198</v>
      </c>
    </row>
    <row r="606" spans="2:16">
      <c r="B606" s="287" t="s">
        <v>516</v>
      </c>
      <c r="C606" s="297">
        <v>605</v>
      </c>
      <c r="D606" s="270" t="s">
        <v>999</v>
      </c>
      <c r="E606" s="268" t="s">
        <v>1518</v>
      </c>
      <c r="F606" s="268" t="s">
        <v>2414</v>
      </c>
      <c r="G606" s="352" t="s">
        <v>624</v>
      </c>
      <c r="H606" t="str">
        <f>VLOOKUP($G606,県名!$B$1:$C$49,2,FALSE)</f>
        <v>愛  知</v>
      </c>
      <c r="I606" t="str">
        <f>VLOOKUP(B606,学校名!$D$8:$F$64,3,FALSE)</f>
        <v>中部大</v>
      </c>
      <c r="J606" t="str">
        <f t="shared" si="18"/>
        <v>男</v>
      </c>
      <c r="K606" t="s">
        <v>3969</v>
      </c>
      <c r="L606" t="s">
        <v>3255</v>
      </c>
      <c r="M606" t="str">
        <f t="shared" si="19"/>
        <v>OKADO Yuta</v>
      </c>
      <c r="O606" t="s">
        <v>4197</v>
      </c>
      <c r="P606" t="s">
        <v>4198</v>
      </c>
    </row>
    <row r="607" spans="2:16">
      <c r="B607" s="287" t="s">
        <v>516</v>
      </c>
      <c r="C607" s="297">
        <v>606</v>
      </c>
      <c r="D607" s="270" t="s">
        <v>1000</v>
      </c>
      <c r="E607" s="268" t="s">
        <v>1519</v>
      </c>
      <c r="F607" s="268" t="s">
        <v>2415</v>
      </c>
      <c r="G607" s="352" t="s">
        <v>624</v>
      </c>
      <c r="H607" t="str">
        <f>VLOOKUP($G607,県名!$B$1:$C$49,2,FALSE)</f>
        <v>愛  知</v>
      </c>
      <c r="I607" t="str">
        <f>VLOOKUP(B607,学校名!$D$8:$F$64,3,FALSE)</f>
        <v>中部大</v>
      </c>
      <c r="J607" t="str">
        <f t="shared" si="18"/>
        <v>男</v>
      </c>
      <c r="K607" t="s">
        <v>3970</v>
      </c>
      <c r="L607" t="s">
        <v>3971</v>
      </c>
      <c r="M607" t="str">
        <f t="shared" si="19"/>
        <v>KOBAYASI Yosinori</v>
      </c>
      <c r="O607" t="s">
        <v>4197</v>
      </c>
      <c r="P607" t="s">
        <v>4198</v>
      </c>
    </row>
    <row r="608" spans="2:16">
      <c r="B608" s="287" t="s">
        <v>516</v>
      </c>
      <c r="C608" s="297">
        <v>607</v>
      </c>
      <c r="D608" s="270" t="s">
        <v>1001</v>
      </c>
      <c r="E608" s="268" t="s">
        <v>1520</v>
      </c>
      <c r="F608" s="268" t="s">
        <v>2415</v>
      </c>
      <c r="G608" s="352" t="s">
        <v>624</v>
      </c>
      <c r="H608" t="str">
        <f>VLOOKUP($G608,県名!$B$1:$C$49,2,FALSE)</f>
        <v>愛  知</v>
      </c>
      <c r="I608" t="str">
        <f>VLOOKUP(B608,学校名!$D$8:$F$64,3,FALSE)</f>
        <v>中部大</v>
      </c>
      <c r="J608" t="str">
        <f t="shared" si="18"/>
        <v>男</v>
      </c>
      <c r="K608" t="s">
        <v>3972</v>
      </c>
      <c r="L608" t="s">
        <v>3973</v>
      </c>
      <c r="M608" t="str">
        <f t="shared" si="19"/>
        <v>TAMAKI Akihiro</v>
      </c>
      <c r="O608" t="s">
        <v>4197</v>
      </c>
      <c r="P608" t="s">
        <v>4198</v>
      </c>
    </row>
    <row r="609" spans="2:16">
      <c r="B609" s="287" t="s">
        <v>516</v>
      </c>
      <c r="C609" s="297">
        <v>608</v>
      </c>
      <c r="D609" s="270" t="s">
        <v>3068</v>
      </c>
      <c r="E609" s="268" t="s">
        <v>2554</v>
      </c>
      <c r="F609" s="268" t="s">
        <v>2415</v>
      </c>
      <c r="G609" s="352" t="s">
        <v>622</v>
      </c>
      <c r="H609" t="str">
        <f>VLOOKUP($G609,県名!$B$1:$C$49,2,FALSE)</f>
        <v>長  野</v>
      </c>
      <c r="I609" t="str">
        <f>VLOOKUP(B609,学校名!$D$8:$F$64,3,FALSE)</f>
        <v>中部大</v>
      </c>
      <c r="J609" t="str">
        <f t="shared" si="18"/>
        <v>男</v>
      </c>
      <c r="K609" t="s">
        <v>3974</v>
      </c>
      <c r="L609" t="s">
        <v>3745</v>
      </c>
      <c r="M609" t="str">
        <f t="shared" si="19"/>
        <v>BABA Takao</v>
      </c>
      <c r="O609" t="s">
        <v>4197</v>
      </c>
      <c r="P609" t="s">
        <v>4198</v>
      </c>
    </row>
    <row r="610" spans="2:16">
      <c r="B610" s="287" t="s">
        <v>516</v>
      </c>
      <c r="C610" s="297">
        <v>609</v>
      </c>
      <c r="D610" s="270" t="s">
        <v>1002</v>
      </c>
      <c r="E610" s="268" t="s">
        <v>1521</v>
      </c>
      <c r="F610" s="268" t="s">
        <v>2415</v>
      </c>
      <c r="G610" s="352" t="s">
        <v>625</v>
      </c>
      <c r="H610" t="str">
        <f>VLOOKUP($G610,県名!$B$1:$C$49,2,FALSE)</f>
        <v>三  重</v>
      </c>
      <c r="I610" t="str">
        <f>VLOOKUP(B610,学校名!$D$8:$F$64,3,FALSE)</f>
        <v>中部大</v>
      </c>
      <c r="J610" t="str">
        <f t="shared" si="18"/>
        <v>男</v>
      </c>
      <c r="K610" t="s">
        <v>3975</v>
      </c>
      <c r="L610" t="s">
        <v>3234</v>
      </c>
      <c r="M610" t="str">
        <f t="shared" si="19"/>
        <v>MATSUISHI Naoki</v>
      </c>
      <c r="O610" t="s">
        <v>4197</v>
      </c>
      <c r="P610" t="s">
        <v>4198</v>
      </c>
    </row>
    <row r="611" spans="2:16">
      <c r="B611" s="287" t="s">
        <v>516</v>
      </c>
      <c r="C611" s="297">
        <v>610</v>
      </c>
      <c r="D611" s="270" t="s">
        <v>2478</v>
      </c>
      <c r="E611" s="268" t="s">
        <v>2555</v>
      </c>
      <c r="F611" s="268" t="s">
        <v>2412</v>
      </c>
      <c r="G611" s="352" t="s">
        <v>624</v>
      </c>
      <c r="H611" t="str">
        <f>VLOOKUP($G611,県名!$B$1:$C$49,2,FALSE)</f>
        <v>愛  知</v>
      </c>
      <c r="I611" t="str">
        <f>VLOOKUP(B611,学校名!$D$8:$F$64,3,FALSE)</f>
        <v>中部大</v>
      </c>
      <c r="J611" t="str">
        <f t="shared" si="18"/>
        <v>男</v>
      </c>
      <c r="K611" t="s">
        <v>3976</v>
      </c>
      <c r="L611" t="s">
        <v>3377</v>
      </c>
      <c r="M611" t="str">
        <f t="shared" si="19"/>
        <v>ISHIZUKA Daiki</v>
      </c>
      <c r="O611" t="s">
        <v>4197</v>
      </c>
      <c r="P611" t="s">
        <v>4198</v>
      </c>
    </row>
    <row r="612" spans="2:16">
      <c r="B612" s="287" t="s">
        <v>516</v>
      </c>
      <c r="C612" s="297">
        <v>611</v>
      </c>
      <c r="D612" s="270" t="s">
        <v>2482</v>
      </c>
      <c r="E612" s="268" t="s">
        <v>2559</v>
      </c>
      <c r="F612" s="268" t="s">
        <v>2412</v>
      </c>
      <c r="G612" s="352" t="s">
        <v>624</v>
      </c>
      <c r="H612" t="str">
        <f>VLOOKUP($G612,県名!$B$1:$C$49,2,FALSE)</f>
        <v>愛  知</v>
      </c>
      <c r="I612" t="str">
        <f>VLOOKUP(B612,学校名!$D$8:$F$64,3,FALSE)</f>
        <v>中部大</v>
      </c>
      <c r="J612" t="str">
        <f t="shared" si="18"/>
        <v>男</v>
      </c>
      <c r="K612" t="s">
        <v>3977</v>
      </c>
      <c r="L612" t="s">
        <v>3978</v>
      </c>
      <c r="M612" t="str">
        <f t="shared" si="19"/>
        <v>ISHIMAKI Yoshiya</v>
      </c>
      <c r="O612" t="s">
        <v>4197</v>
      </c>
      <c r="P612" t="s">
        <v>4198</v>
      </c>
    </row>
    <row r="613" spans="2:16">
      <c r="B613" s="287" t="s">
        <v>516</v>
      </c>
      <c r="C613" s="297">
        <v>612</v>
      </c>
      <c r="D613" s="270" t="s">
        <v>1003</v>
      </c>
      <c r="E613" s="268" t="s">
        <v>1522</v>
      </c>
      <c r="F613" s="268" t="s">
        <v>2412</v>
      </c>
      <c r="G613" s="352" t="s">
        <v>624</v>
      </c>
      <c r="H613" t="str">
        <f>VLOOKUP($G613,県名!$B$1:$C$49,2,FALSE)</f>
        <v>愛  知</v>
      </c>
      <c r="I613" t="str">
        <f>VLOOKUP(B613,学校名!$D$8:$F$64,3,FALSE)</f>
        <v>中部大</v>
      </c>
      <c r="J613" t="str">
        <f t="shared" si="18"/>
        <v>男</v>
      </c>
      <c r="K613" t="s">
        <v>3979</v>
      </c>
      <c r="L613" t="s">
        <v>3729</v>
      </c>
      <c r="M613" t="str">
        <f t="shared" si="19"/>
        <v>UKAI Ryoya</v>
      </c>
      <c r="O613" t="s">
        <v>4197</v>
      </c>
      <c r="P613" t="s">
        <v>4198</v>
      </c>
    </row>
    <row r="614" spans="2:16">
      <c r="B614" s="287" t="s">
        <v>516</v>
      </c>
      <c r="C614" s="297">
        <v>613</v>
      </c>
      <c r="D614" s="270" t="s">
        <v>2479</v>
      </c>
      <c r="E614" s="268" t="s">
        <v>2556</v>
      </c>
      <c r="F614" s="268" t="s">
        <v>2412</v>
      </c>
      <c r="G614" s="352" t="s">
        <v>624</v>
      </c>
      <c r="H614" t="str">
        <f>VLOOKUP($G614,県名!$B$1:$C$49,2,FALSE)</f>
        <v>愛  知</v>
      </c>
      <c r="I614" t="str">
        <f>VLOOKUP(B614,学校名!$D$8:$F$64,3,FALSE)</f>
        <v>中部大</v>
      </c>
      <c r="J614" t="str">
        <f t="shared" si="18"/>
        <v>男</v>
      </c>
      <c r="K614" t="s">
        <v>3980</v>
      </c>
      <c r="L614" t="s">
        <v>3292</v>
      </c>
      <c r="M614" t="str">
        <f t="shared" si="19"/>
        <v>OGASAWARA Takuma</v>
      </c>
      <c r="O614" t="s">
        <v>4197</v>
      </c>
      <c r="P614" t="s">
        <v>4198</v>
      </c>
    </row>
    <row r="615" spans="2:16">
      <c r="B615" s="287" t="s">
        <v>516</v>
      </c>
      <c r="C615" s="297">
        <v>614</v>
      </c>
      <c r="D615" s="270" t="s">
        <v>2480</v>
      </c>
      <c r="E615" s="268" t="s">
        <v>2557</v>
      </c>
      <c r="F615" s="268" t="s">
        <v>2412</v>
      </c>
      <c r="G615" s="352" t="s">
        <v>625</v>
      </c>
      <c r="H615" t="str">
        <f>VLOOKUP($G615,県名!$B$1:$C$49,2,FALSE)</f>
        <v>三  重</v>
      </c>
      <c r="I615" t="str">
        <f>VLOOKUP(B615,学校名!$D$8:$F$64,3,FALSE)</f>
        <v>中部大</v>
      </c>
      <c r="J615" t="str">
        <f t="shared" si="18"/>
        <v>男</v>
      </c>
      <c r="K615" t="s">
        <v>3981</v>
      </c>
      <c r="L615" t="s">
        <v>3698</v>
      </c>
      <c r="M615" t="str">
        <f t="shared" si="19"/>
        <v>KURATSUJI Ken</v>
      </c>
      <c r="O615" t="s">
        <v>4197</v>
      </c>
      <c r="P615" t="s">
        <v>4198</v>
      </c>
    </row>
    <row r="616" spans="2:16">
      <c r="B616" s="287" t="s">
        <v>516</v>
      </c>
      <c r="C616" s="297">
        <v>615</v>
      </c>
      <c r="D616" s="270" t="s">
        <v>3069</v>
      </c>
      <c r="E616" s="268" t="s">
        <v>3196</v>
      </c>
      <c r="F616" s="268" t="s">
        <v>2412</v>
      </c>
      <c r="G616" s="352" t="s">
        <v>624</v>
      </c>
      <c r="H616" t="str">
        <f>VLOOKUP($G616,県名!$B$1:$C$49,2,FALSE)</f>
        <v>愛  知</v>
      </c>
      <c r="I616" t="str">
        <f>VLOOKUP(B616,学校名!$D$8:$F$64,3,FALSE)</f>
        <v>中部大</v>
      </c>
      <c r="J616" t="str">
        <f t="shared" si="18"/>
        <v>男</v>
      </c>
      <c r="K616" t="s">
        <v>3982</v>
      </c>
      <c r="L616" t="s">
        <v>3874</v>
      </c>
      <c r="M616" t="str">
        <f t="shared" si="19"/>
        <v>SUGETA Rui</v>
      </c>
      <c r="O616" t="s">
        <v>4197</v>
      </c>
      <c r="P616" t="s">
        <v>4198</v>
      </c>
    </row>
    <row r="617" spans="2:16">
      <c r="B617" s="287" t="s">
        <v>516</v>
      </c>
      <c r="C617" s="297">
        <v>616</v>
      </c>
      <c r="D617" s="270" t="s">
        <v>1004</v>
      </c>
      <c r="E617" s="268" t="s">
        <v>1523</v>
      </c>
      <c r="F617" s="268" t="s">
        <v>2412</v>
      </c>
      <c r="G617" s="352" t="s">
        <v>624</v>
      </c>
      <c r="H617" t="str">
        <f>VLOOKUP($G617,県名!$B$1:$C$49,2,FALSE)</f>
        <v>愛  知</v>
      </c>
      <c r="I617" t="str">
        <f>VLOOKUP(B617,学校名!$D$8:$F$64,3,FALSE)</f>
        <v>中部大</v>
      </c>
      <c r="J617" t="str">
        <f t="shared" si="18"/>
        <v>男</v>
      </c>
      <c r="K617" t="s">
        <v>3983</v>
      </c>
      <c r="L617" t="s">
        <v>3386</v>
      </c>
      <c r="M617" t="str">
        <f t="shared" si="19"/>
        <v>NARUSE Taichi</v>
      </c>
      <c r="O617" t="s">
        <v>4197</v>
      </c>
      <c r="P617" t="s">
        <v>4198</v>
      </c>
    </row>
    <row r="618" spans="2:16">
      <c r="B618" s="287" t="s">
        <v>516</v>
      </c>
      <c r="C618" s="297">
        <v>617</v>
      </c>
      <c r="D618" s="270" t="s">
        <v>2481</v>
      </c>
      <c r="E618" s="268" t="s">
        <v>2558</v>
      </c>
      <c r="F618" s="268" t="s">
        <v>2412</v>
      </c>
      <c r="G618" s="352" t="s">
        <v>624</v>
      </c>
      <c r="H618" t="str">
        <f>VLOOKUP($G618,県名!$B$1:$C$49,2,FALSE)</f>
        <v>愛  知</v>
      </c>
      <c r="I618" t="str">
        <f>VLOOKUP(B618,学校名!$D$8:$F$64,3,FALSE)</f>
        <v>中部大</v>
      </c>
      <c r="J618" t="str">
        <f t="shared" si="18"/>
        <v>男</v>
      </c>
      <c r="K618" t="s">
        <v>3401</v>
      </c>
      <c r="L618" t="s">
        <v>3984</v>
      </c>
      <c r="M618" t="str">
        <f t="shared" si="19"/>
        <v>YAMAGUCHI Kaiki</v>
      </c>
      <c r="O618" t="s">
        <v>4197</v>
      </c>
      <c r="P618" t="s">
        <v>4198</v>
      </c>
    </row>
    <row r="619" spans="2:16">
      <c r="B619" s="287" t="s">
        <v>520</v>
      </c>
      <c r="C619" s="297">
        <v>618</v>
      </c>
      <c r="D619" s="270" t="s">
        <v>1005</v>
      </c>
      <c r="E619" s="268" t="s">
        <v>1524</v>
      </c>
      <c r="F619" s="268" t="s">
        <v>2413</v>
      </c>
      <c r="G619" s="352" t="s">
        <v>625</v>
      </c>
      <c r="H619" t="str">
        <f>VLOOKUP($G619,県名!$B$1:$C$49,2,FALSE)</f>
        <v>三  重</v>
      </c>
      <c r="I619" t="str">
        <f>VLOOKUP(B619,学校名!$D$8:$F$64,3,FALSE)</f>
        <v>鳥羽商船</v>
      </c>
      <c r="J619" t="str">
        <f t="shared" si="18"/>
        <v>男</v>
      </c>
      <c r="K619" t="s">
        <v>3985</v>
      </c>
      <c r="L619" t="s">
        <v>3408</v>
      </c>
      <c r="M619" t="str">
        <f t="shared" si="19"/>
        <v>MAYUMI Shoya</v>
      </c>
      <c r="O619" t="s">
        <v>4197</v>
      </c>
      <c r="P619" t="s">
        <v>4198</v>
      </c>
    </row>
    <row r="620" spans="2:16">
      <c r="B620" s="287" t="s">
        <v>520</v>
      </c>
      <c r="C620" s="297">
        <v>619</v>
      </c>
      <c r="D620" s="270" t="s">
        <v>3070</v>
      </c>
      <c r="E620" s="268" t="s">
        <v>3197</v>
      </c>
      <c r="F620" s="268" t="s">
        <v>2414</v>
      </c>
      <c r="G620" s="352" t="s">
        <v>625</v>
      </c>
      <c r="H620" t="str">
        <f>VLOOKUP($G620,県名!$B$1:$C$49,2,FALSE)</f>
        <v>三  重</v>
      </c>
      <c r="I620" t="str">
        <f>VLOOKUP(B620,学校名!$D$8:$F$64,3,FALSE)</f>
        <v>鳥羽商船</v>
      </c>
      <c r="J620" t="str">
        <f t="shared" si="18"/>
        <v>男</v>
      </c>
      <c r="K620" t="s">
        <v>3986</v>
      </c>
      <c r="L620" t="s">
        <v>3714</v>
      </c>
      <c r="M620" t="str">
        <f t="shared" si="19"/>
        <v>FUJIYA Shunki</v>
      </c>
      <c r="O620" t="s">
        <v>4197</v>
      </c>
      <c r="P620" t="s">
        <v>4198</v>
      </c>
    </row>
    <row r="621" spans="2:16">
      <c r="B621" s="287" t="s">
        <v>518</v>
      </c>
      <c r="C621" s="297">
        <v>620</v>
      </c>
      <c r="D621" s="270" t="s">
        <v>1009</v>
      </c>
      <c r="E621" s="268" t="s">
        <v>1530</v>
      </c>
      <c r="F621" s="268" t="s">
        <v>2414</v>
      </c>
      <c r="G621" s="352" t="s">
        <v>625</v>
      </c>
      <c r="H621" t="str">
        <f>VLOOKUP($G621,県名!$B$1:$C$49,2,FALSE)</f>
        <v>三  重</v>
      </c>
      <c r="I621" t="str">
        <f>VLOOKUP(B621,学校名!$D$8:$F$64,3,FALSE)</f>
        <v>東海学園大</v>
      </c>
      <c r="J621" t="str">
        <f t="shared" si="18"/>
        <v>男</v>
      </c>
      <c r="K621" t="s">
        <v>3394</v>
      </c>
      <c r="L621" t="s">
        <v>3347</v>
      </c>
      <c r="M621" t="str">
        <f t="shared" si="19"/>
        <v>KATO Shota</v>
      </c>
      <c r="O621" t="s">
        <v>4197</v>
      </c>
      <c r="P621" t="s">
        <v>4198</v>
      </c>
    </row>
    <row r="622" spans="2:16">
      <c r="B622" s="287" t="s">
        <v>518</v>
      </c>
      <c r="C622" s="297">
        <v>621</v>
      </c>
      <c r="D622" s="270" t="s">
        <v>1013</v>
      </c>
      <c r="E622" s="268" t="s">
        <v>1534</v>
      </c>
      <c r="F622" s="268" t="s">
        <v>2414</v>
      </c>
      <c r="G622" s="352" t="s">
        <v>624</v>
      </c>
      <c r="H622" t="str">
        <f>VLOOKUP($G622,県名!$B$1:$C$49,2,FALSE)</f>
        <v>愛  知</v>
      </c>
      <c r="I622" t="str">
        <f>VLOOKUP(B622,学校名!$D$8:$F$64,3,FALSE)</f>
        <v>東海学園大</v>
      </c>
      <c r="J622" t="str">
        <f t="shared" si="18"/>
        <v>男</v>
      </c>
      <c r="K622" t="s">
        <v>3706</v>
      </c>
      <c r="L622" t="s">
        <v>3987</v>
      </c>
      <c r="M622" t="str">
        <f t="shared" si="19"/>
        <v>KAWASE Yoshimune</v>
      </c>
      <c r="O622" t="s">
        <v>4197</v>
      </c>
      <c r="P622" t="s">
        <v>4198</v>
      </c>
    </row>
    <row r="623" spans="2:16">
      <c r="B623" s="287" t="s">
        <v>518</v>
      </c>
      <c r="C623" s="297">
        <v>622</v>
      </c>
      <c r="D623" s="270" t="s">
        <v>1011</v>
      </c>
      <c r="E623" s="268" t="s">
        <v>1532</v>
      </c>
      <c r="F623" s="268" t="s">
        <v>2414</v>
      </c>
      <c r="G623" s="352" t="s">
        <v>624</v>
      </c>
      <c r="H623" t="str">
        <f>VLOOKUP($G623,県名!$B$1:$C$49,2,FALSE)</f>
        <v>愛  知</v>
      </c>
      <c r="I623" t="str">
        <f>VLOOKUP(B623,学校名!$D$8:$F$64,3,FALSE)</f>
        <v>東海学園大</v>
      </c>
      <c r="J623" t="str">
        <f t="shared" si="18"/>
        <v>男</v>
      </c>
      <c r="K623" t="s">
        <v>3988</v>
      </c>
      <c r="L623" t="s">
        <v>3300</v>
      </c>
      <c r="M623" t="str">
        <f t="shared" si="19"/>
        <v>SATOH  Hiroyuki</v>
      </c>
      <c r="O623" t="s">
        <v>4197</v>
      </c>
      <c r="P623" t="s">
        <v>4198</v>
      </c>
    </row>
    <row r="624" spans="2:16">
      <c r="B624" s="287" t="s">
        <v>518</v>
      </c>
      <c r="C624" s="297">
        <v>623</v>
      </c>
      <c r="D624" s="270" t="s">
        <v>1010</v>
      </c>
      <c r="E624" s="268" t="s">
        <v>1531</v>
      </c>
      <c r="F624" s="268" t="s">
        <v>2414</v>
      </c>
      <c r="G624" s="352" t="s">
        <v>625</v>
      </c>
      <c r="H624" t="str">
        <f>VLOOKUP($G624,県名!$B$1:$C$49,2,FALSE)</f>
        <v>三  重</v>
      </c>
      <c r="I624" t="str">
        <f>VLOOKUP(B624,学校名!$D$8:$F$64,3,FALSE)</f>
        <v>東海学園大</v>
      </c>
      <c r="J624" t="str">
        <f t="shared" si="18"/>
        <v>男</v>
      </c>
      <c r="K624" t="s">
        <v>3989</v>
      </c>
      <c r="L624" t="s">
        <v>3990</v>
      </c>
      <c r="M624" t="str">
        <f t="shared" si="19"/>
        <v>SATOH Rikuto</v>
      </c>
      <c r="O624" t="s">
        <v>4197</v>
      </c>
      <c r="P624" t="s">
        <v>4198</v>
      </c>
    </row>
    <row r="625" spans="2:16">
      <c r="B625" s="287" t="s">
        <v>518</v>
      </c>
      <c r="C625" s="297">
        <v>624</v>
      </c>
      <c r="D625" s="270" t="s">
        <v>1012</v>
      </c>
      <c r="E625" s="268" t="s">
        <v>1533</v>
      </c>
      <c r="F625" s="268" t="s">
        <v>2414</v>
      </c>
      <c r="G625" s="352" t="s">
        <v>624</v>
      </c>
      <c r="H625" t="str">
        <f>VLOOKUP($G625,県名!$B$1:$C$49,2,FALSE)</f>
        <v>愛  知</v>
      </c>
      <c r="I625" t="str">
        <f>VLOOKUP(B625,学校名!$D$8:$F$64,3,FALSE)</f>
        <v>東海学園大</v>
      </c>
      <c r="J625" t="str">
        <f t="shared" si="18"/>
        <v>男</v>
      </c>
      <c r="K625" t="s">
        <v>3431</v>
      </c>
      <c r="L625" t="s">
        <v>3232</v>
      </c>
      <c r="M625" t="str">
        <f t="shared" si="19"/>
        <v>TANAKA Yuya</v>
      </c>
      <c r="O625" t="s">
        <v>4197</v>
      </c>
      <c r="P625" t="s">
        <v>4198</v>
      </c>
    </row>
    <row r="626" spans="2:16">
      <c r="B626" s="287" t="s">
        <v>518</v>
      </c>
      <c r="C626" s="297">
        <v>625</v>
      </c>
      <c r="D626" s="270" t="s">
        <v>3071</v>
      </c>
      <c r="E626" s="268" t="s">
        <v>1527</v>
      </c>
      <c r="F626" s="268" t="s">
        <v>2414</v>
      </c>
      <c r="G626" s="352" t="s">
        <v>624</v>
      </c>
      <c r="H626" t="str">
        <f>VLOOKUP($G626,県名!$B$1:$C$49,2,FALSE)</f>
        <v>愛  知</v>
      </c>
      <c r="I626" t="str">
        <f>VLOOKUP(B626,学校名!$D$8:$F$64,3,FALSE)</f>
        <v>東海学園大</v>
      </c>
      <c r="J626" t="str">
        <f t="shared" si="18"/>
        <v>男</v>
      </c>
      <c r="K626" t="s">
        <v>3387</v>
      </c>
      <c r="L626" t="s">
        <v>3991</v>
      </c>
      <c r="M626" t="str">
        <f t="shared" si="19"/>
        <v>TSUCHIYA Tomohito</v>
      </c>
      <c r="O626" t="s">
        <v>4197</v>
      </c>
      <c r="P626" t="s">
        <v>4198</v>
      </c>
    </row>
    <row r="627" spans="2:16">
      <c r="B627" s="287" t="s">
        <v>518</v>
      </c>
      <c r="C627" s="297">
        <v>626</v>
      </c>
      <c r="D627" s="270" t="s">
        <v>1014</v>
      </c>
      <c r="E627" s="268" t="s">
        <v>1535</v>
      </c>
      <c r="F627" s="268" t="s">
        <v>2414</v>
      </c>
      <c r="G627" s="352" t="s">
        <v>624</v>
      </c>
      <c r="H627" t="str">
        <f>VLOOKUP($G627,県名!$B$1:$C$49,2,FALSE)</f>
        <v>愛  知</v>
      </c>
      <c r="I627" t="str">
        <f>VLOOKUP(B627,学校名!$D$8:$F$64,3,FALSE)</f>
        <v>東海学園大</v>
      </c>
      <c r="J627" t="str">
        <f t="shared" si="18"/>
        <v>男</v>
      </c>
      <c r="K627" t="s">
        <v>3229</v>
      </c>
      <c r="L627" t="s">
        <v>3242</v>
      </c>
      <c r="M627" t="str">
        <f t="shared" si="19"/>
        <v>NAKAMURA Keisuke</v>
      </c>
      <c r="O627" t="s">
        <v>4197</v>
      </c>
      <c r="P627" t="s">
        <v>4198</v>
      </c>
    </row>
    <row r="628" spans="2:16">
      <c r="B628" s="287" t="s">
        <v>518</v>
      </c>
      <c r="C628" s="297">
        <v>627</v>
      </c>
      <c r="D628" s="270" t="s">
        <v>3072</v>
      </c>
      <c r="E628" s="268" t="s">
        <v>1529</v>
      </c>
      <c r="F628" s="268" t="s">
        <v>2414</v>
      </c>
      <c r="G628" s="352" t="s">
        <v>624</v>
      </c>
      <c r="H628" t="str">
        <f>VLOOKUP($G628,県名!$B$1:$C$49,2,FALSE)</f>
        <v>愛  知</v>
      </c>
      <c r="I628" t="str">
        <f>VLOOKUP(B628,学校名!$D$8:$F$64,3,FALSE)</f>
        <v>東海学園大</v>
      </c>
      <c r="J628" t="str">
        <f t="shared" si="18"/>
        <v>男</v>
      </c>
      <c r="K628" t="s">
        <v>3283</v>
      </c>
      <c r="L628" t="s">
        <v>3232</v>
      </c>
      <c r="M628" t="str">
        <f t="shared" si="19"/>
        <v>HAYASHI Yuya</v>
      </c>
      <c r="O628" t="s">
        <v>4197</v>
      </c>
      <c r="P628" t="s">
        <v>4198</v>
      </c>
    </row>
    <row r="629" spans="2:16">
      <c r="B629" s="287" t="s">
        <v>518</v>
      </c>
      <c r="C629" s="297">
        <v>628</v>
      </c>
      <c r="D629" s="270" t="s">
        <v>3073</v>
      </c>
      <c r="E629" s="268" t="s">
        <v>1536</v>
      </c>
      <c r="F629" s="268" t="s">
        <v>2414</v>
      </c>
      <c r="G629" s="352" t="s">
        <v>624</v>
      </c>
      <c r="H629" t="str">
        <f>VLOOKUP($G629,県名!$B$1:$C$49,2,FALSE)</f>
        <v>愛  知</v>
      </c>
      <c r="I629" t="str">
        <f>VLOOKUP(B629,学校名!$D$8:$F$64,3,FALSE)</f>
        <v>東海学園大</v>
      </c>
      <c r="J629" t="str">
        <f t="shared" si="18"/>
        <v>男</v>
      </c>
      <c r="K629" t="s">
        <v>3992</v>
      </c>
      <c r="L629" t="s">
        <v>3253</v>
      </c>
      <c r="M629" t="str">
        <f t="shared" si="19"/>
        <v>MATSUHISA Yuki</v>
      </c>
      <c r="O629" t="s">
        <v>4197</v>
      </c>
      <c r="P629" t="s">
        <v>4198</v>
      </c>
    </row>
    <row r="630" spans="2:16">
      <c r="B630" s="287" t="s">
        <v>518</v>
      </c>
      <c r="C630" s="297">
        <v>629</v>
      </c>
      <c r="D630" s="270" t="s">
        <v>1007</v>
      </c>
      <c r="E630" s="268" t="s">
        <v>1526</v>
      </c>
      <c r="F630" s="268" t="s">
        <v>2414</v>
      </c>
      <c r="G630" s="352" t="s">
        <v>624</v>
      </c>
      <c r="H630" t="str">
        <f>VLOOKUP($G630,県名!$B$1:$C$49,2,FALSE)</f>
        <v>愛  知</v>
      </c>
      <c r="I630" t="str">
        <f>VLOOKUP(B630,学校名!$D$8:$F$64,3,FALSE)</f>
        <v>東海学園大</v>
      </c>
      <c r="J630" t="str">
        <f t="shared" si="18"/>
        <v>男</v>
      </c>
      <c r="K630" t="s">
        <v>3993</v>
      </c>
      <c r="L630" t="s">
        <v>3994</v>
      </c>
      <c r="M630" t="str">
        <f t="shared" si="19"/>
        <v>MIZUTANI Yoshitaka</v>
      </c>
      <c r="O630" t="s">
        <v>4197</v>
      </c>
      <c r="P630" t="s">
        <v>4198</v>
      </c>
    </row>
    <row r="631" spans="2:16">
      <c r="B631" s="287" t="s">
        <v>518</v>
      </c>
      <c r="C631" s="297">
        <v>630</v>
      </c>
      <c r="D631" s="270" t="s">
        <v>1006</v>
      </c>
      <c r="E631" s="268" t="s">
        <v>1525</v>
      </c>
      <c r="F631" s="268" t="s">
        <v>2414</v>
      </c>
      <c r="G631" s="352" t="s">
        <v>624</v>
      </c>
      <c r="H631" t="str">
        <f>VLOOKUP($G631,県名!$B$1:$C$49,2,FALSE)</f>
        <v>愛  知</v>
      </c>
      <c r="I631" t="str">
        <f>VLOOKUP(B631,学校名!$D$8:$F$64,3,FALSE)</f>
        <v>東海学園大</v>
      </c>
      <c r="J631" t="str">
        <f t="shared" si="18"/>
        <v>男</v>
      </c>
      <c r="K631" t="s">
        <v>3829</v>
      </c>
      <c r="L631" t="s">
        <v>3418</v>
      </c>
      <c r="M631" t="str">
        <f t="shared" si="19"/>
        <v>MURAMATSU Yuto</v>
      </c>
      <c r="O631" t="s">
        <v>4197</v>
      </c>
      <c r="P631" t="s">
        <v>4198</v>
      </c>
    </row>
    <row r="632" spans="2:16">
      <c r="B632" s="287" t="s">
        <v>518</v>
      </c>
      <c r="C632" s="297">
        <v>631</v>
      </c>
      <c r="D632" s="270" t="s">
        <v>1018</v>
      </c>
      <c r="E632" s="268" t="s">
        <v>1540</v>
      </c>
      <c r="F632" s="268" t="s">
        <v>2415</v>
      </c>
      <c r="G632" s="352" t="s">
        <v>624</v>
      </c>
      <c r="H632" t="str">
        <f>VLOOKUP($G632,県名!$B$1:$C$49,2,FALSE)</f>
        <v>愛  知</v>
      </c>
      <c r="I632" t="str">
        <f>VLOOKUP(B632,学校名!$D$8:$F$64,3,FALSE)</f>
        <v>東海学園大</v>
      </c>
      <c r="J632" t="str">
        <f t="shared" si="18"/>
        <v>男</v>
      </c>
      <c r="K632" t="s">
        <v>3245</v>
      </c>
      <c r="L632" t="s">
        <v>3338</v>
      </c>
      <c r="M632" t="str">
        <f t="shared" si="19"/>
        <v>AMANO Tomoki</v>
      </c>
      <c r="O632" t="s">
        <v>4197</v>
      </c>
      <c r="P632" t="s">
        <v>4198</v>
      </c>
    </row>
    <row r="633" spans="2:16">
      <c r="B633" s="287" t="s">
        <v>518</v>
      </c>
      <c r="C633" s="297">
        <v>632</v>
      </c>
      <c r="D633" s="270" t="s">
        <v>1015</v>
      </c>
      <c r="E633" s="268" t="s">
        <v>1537</v>
      </c>
      <c r="F633" s="268" t="s">
        <v>2415</v>
      </c>
      <c r="G633" s="352" t="s">
        <v>624</v>
      </c>
      <c r="H633" t="str">
        <f>VLOOKUP($G633,県名!$B$1:$C$49,2,FALSE)</f>
        <v>愛  知</v>
      </c>
      <c r="I633" t="str">
        <f>VLOOKUP(B633,学校名!$D$8:$F$64,3,FALSE)</f>
        <v>東海学園大</v>
      </c>
      <c r="J633" t="str">
        <f t="shared" si="18"/>
        <v>男</v>
      </c>
      <c r="K633" t="s">
        <v>3995</v>
      </c>
      <c r="L633" t="s">
        <v>3371</v>
      </c>
      <c r="M633" t="str">
        <f t="shared" si="19"/>
        <v>OKUBO Kosuke</v>
      </c>
      <c r="O633" t="s">
        <v>4197</v>
      </c>
      <c r="P633" t="s">
        <v>4198</v>
      </c>
    </row>
    <row r="634" spans="2:16">
      <c r="B634" s="287" t="s">
        <v>518</v>
      </c>
      <c r="C634" s="297">
        <v>633</v>
      </c>
      <c r="D634" s="270" t="s">
        <v>1016</v>
      </c>
      <c r="E634" s="268" t="s">
        <v>1538</v>
      </c>
      <c r="F634" s="268" t="s">
        <v>2415</v>
      </c>
      <c r="G634" s="352" t="s">
        <v>625</v>
      </c>
      <c r="H634" t="str">
        <f>VLOOKUP($G634,県名!$B$1:$C$49,2,FALSE)</f>
        <v>三  重</v>
      </c>
      <c r="I634" t="str">
        <f>VLOOKUP(B634,学校名!$D$8:$F$64,3,FALSE)</f>
        <v>東海学園大</v>
      </c>
      <c r="J634" t="str">
        <f t="shared" si="18"/>
        <v>男</v>
      </c>
      <c r="K634" t="s">
        <v>3996</v>
      </c>
      <c r="L634" t="s">
        <v>3532</v>
      </c>
      <c r="M634" t="str">
        <f t="shared" si="19"/>
        <v>TOMATSU Kenya</v>
      </c>
      <c r="O634" t="s">
        <v>4197</v>
      </c>
      <c r="P634" t="s">
        <v>4198</v>
      </c>
    </row>
    <row r="635" spans="2:16">
      <c r="B635" s="287" t="s">
        <v>518</v>
      </c>
      <c r="C635" s="297">
        <v>634</v>
      </c>
      <c r="D635" s="270" t="s">
        <v>1021</v>
      </c>
      <c r="E635" s="268" t="s">
        <v>1543</v>
      </c>
      <c r="F635" s="268" t="s">
        <v>2415</v>
      </c>
      <c r="G635" s="352" t="s">
        <v>624</v>
      </c>
      <c r="H635" t="str">
        <f>VLOOKUP($G635,県名!$B$1:$C$49,2,FALSE)</f>
        <v>愛  知</v>
      </c>
      <c r="I635" t="str">
        <f>VLOOKUP(B635,学校名!$D$8:$F$64,3,FALSE)</f>
        <v>東海学園大</v>
      </c>
      <c r="J635" t="str">
        <f t="shared" si="18"/>
        <v>男</v>
      </c>
      <c r="K635" t="s">
        <v>3997</v>
      </c>
      <c r="L635" t="s">
        <v>3691</v>
      </c>
      <c r="M635" t="str">
        <f t="shared" si="19"/>
        <v>TOYOTA Masashi</v>
      </c>
      <c r="O635" t="s">
        <v>4197</v>
      </c>
      <c r="P635" t="s">
        <v>4198</v>
      </c>
    </row>
    <row r="636" spans="2:16">
      <c r="B636" s="287" t="s">
        <v>518</v>
      </c>
      <c r="C636" s="297">
        <v>635</v>
      </c>
      <c r="D636" s="270" t="s">
        <v>1026</v>
      </c>
      <c r="E636" s="268" t="s">
        <v>1547</v>
      </c>
      <c r="F636" s="268" t="s">
        <v>2415</v>
      </c>
      <c r="G636" s="352" t="s">
        <v>624</v>
      </c>
      <c r="H636" t="str">
        <f>VLOOKUP($G636,県名!$B$1:$C$49,2,FALSE)</f>
        <v>愛  知</v>
      </c>
      <c r="I636" t="str">
        <f>VLOOKUP(B636,学校名!$D$8:$F$64,3,FALSE)</f>
        <v>東海学園大</v>
      </c>
      <c r="J636" t="str">
        <f t="shared" si="18"/>
        <v>男</v>
      </c>
      <c r="K636" t="s">
        <v>3998</v>
      </c>
      <c r="L636" t="s">
        <v>3418</v>
      </c>
      <c r="M636" t="str">
        <f t="shared" si="19"/>
        <v>NISHIKAWA Yuto</v>
      </c>
      <c r="O636" t="s">
        <v>4197</v>
      </c>
      <c r="P636" t="s">
        <v>4198</v>
      </c>
    </row>
    <row r="637" spans="2:16">
      <c r="B637" s="287" t="s">
        <v>518</v>
      </c>
      <c r="C637" s="297">
        <v>636</v>
      </c>
      <c r="D637" s="270" t="s">
        <v>1022</v>
      </c>
      <c r="E637" s="268" t="s">
        <v>1544</v>
      </c>
      <c r="F637" s="268" t="s">
        <v>2415</v>
      </c>
      <c r="G637" s="352" t="s">
        <v>624</v>
      </c>
      <c r="H637" t="str">
        <f>VLOOKUP($G637,県名!$B$1:$C$49,2,FALSE)</f>
        <v>愛  知</v>
      </c>
      <c r="I637" t="str">
        <f>VLOOKUP(B637,学校名!$D$8:$F$64,3,FALSE)</f>
        <v>東海学園大</v>
      </c>
      <c r="J637" t="str">
        <f t="shared" si="18"/>
        <v>男</v>
      </c>
      <c r="K637" t="s">
        <v>3819</v>
      </c>
      <c r="L637" t="s">
        <v>3321</v>
      </c>
      <c r="M637" t="str">
        <f t="shared" si="19"/>
        <v>NODA Masahiro</v>
      </c>
      <c r="O637" t="s">
        <v>4197</v>
      </c>
      <c r="P637" t="s">
        <v>4198</v>
      </c>
    </row>
    <row r="638" spans="2:16">
      <c r="B638" s="287" t="s">
        <v>518</v>
      </c>
      <c r="C638" s="297">
        <v>637</v>
      </c>
      <c r="D638" s="270" t="s">
        <v>1020</v>
      </c>
      <c r="E638" s="268" t="s">
        <v>1542</v>
      </c>
      <c r="F638" s="268" t="s">
        <v>2415</v>
      </c>
      <c r="G638" s="352" t="s">
        <v>624</v>
      </c>
      <c r="H638" t="str">
        <f>VLOOKUP($G638,県名!$B$1:$C$49,2,FALSE)</f>
        <v>愛  知</v>
      </c>
      <c r="I638" t="str">
        <f>VLOOKUP(B638,学校名!$D$8:$F$64,3,FALSE)</f>
        <v>東海学園大</v>
      </c>
      <c r="J638" t="str">
        <f t="shared" si="18"/>
        <v>男</v>
      </c>
      <c r="K638" t="s">
        <v>3999</v>
      </c>
      <c r="L638" t="s">
        <v>4000</v>
      </c>
      <c r="M638" t="str">
        <f t="shared" si="19"/>
        <v>HUKUOKA Ryosei</v>
      </c>
      <c r="O638" t="s">
        <v>4197</v>
      </c>
      <c r="P638" t="s">
        <v>4198</v>
      </c>
    </row>
    <row r="639" spans="2:16">
      <c r="B639" s="287" t="s">
        <v>518</v>
      </c>
      <c r="C639" s="297">
        <v>638</v>
      </c>
      <c r="D639" s="270" t="s">
        <v>1019</v>
      </c>
      <c r="E639" s="268" t="s">
        <v>1541</v>
      </c>
      <c r="F639" s="268" t="s">
        <v>2415</v>
      </c>
      <c r="G639" s="352" t="s">
        <v>624</v>
      </c>
      <c r="H639" t="str">
        <f>VLOOKUP($G639,県名!$B$1:$C$49,2,FALSE)</f>
        <v>愛  知</v>
      </c>
      <c r="I639" t="str">
        <f>VLOOKUP(B639,学校名!$D$8:$F$64,3,FALSE)</f>
        <v>東海学園大</v>
      </c>
      <c r="J639" t="str">
        <f t="shared" si="18"/>
        <v>男</v>
      </c>
      <c r="K639" t="s">
        <v>4001</v>
      </c>
      <c r="L639" t="s">
        <v>4002</v>
      </c>
      <c r="M639" t="str">
        <f t="shared" si="19"/>
        <v>FUKUDA Atsuhiro</v>
      </c>
      <c r="O639" t="s">
        <v>4197</v>
      </c>
      <c r="P639" t="s">
        <v>4198</v>
      </c>
    </row>
    <row r="640" spans="2:16">
      <c r="B640" s="287" t="s">
        <v>518</v>
      </c>
      <c r="C640" s="297">
        <v>639</v>
      </c>
      <c r="D640" s="270" t="s">
        <v>1023</v>
      </c>
      <c r="E640" s="268" t="s">
        <v>1545</v>
      </c>
      <c r="F640" s="268" t="s">
        <v>2415</v>
      </c>
      <c r="G640" s="352" t="s">
        <v>624</v>
      </c>
      <c r="H640" t="str">
        <f>VLOOKUP($G640,県名!$B$1:$C$49,2,FALSE)</f>
        <v>愛  知</v>
      </c>
      <c r="I640" t="str">
        <f>VLOOKUP(B640,学校名!$D$8:$F$64,3,FALSE)</f>
        <v>東海学園大</v>
      </c>
      <c r="J640" t="str">
        <f t="shared" si="18"/>
        <v>男</v>
      </c>
      <c r="K640" t="s">
        <v>4003</v>
      </c>
      <c r="L640" t="s">
        <v>3253</v>
      </c>
      <c r="M640" t="str">
        <f t="shared" si="19"/>
        <v>MAEHATA Yuki</v>
      </c>
      <c r="O640" t="s">
        <v>4197</v>
      </c>
      <c r="P640" t="s">
        <v>4198</v>
      </c>
    </row>
    <row r="641" spans="2:16">
      <c r="B641" s="287" t="s">
        <v>518</v>
      </c>
      <c r="C641" s="297">
        <v>640</v>
      </c>
      <c r="D641" s="270" t="s">
        <v>1017</v>
      </c>
      <c r="E641" s="268" t="s">
        <v>1539</v>
      </c>
      <c r="F641" s="268" t="s">
        <v>2415</v>
      </c>
      <c r="G641" s="352" t="s">
        <v>624</v>
      </c>
      <c r="H641" t="str">
        <f>VLOOKUP($G641,県名!$B$1:$C$49,2,FALSE)</f>
        <v>愛  知</v>
      </c>
      <c r="I641" t="str">
        <f>VLOOKUP(B641,学校名!$D$8:$F$64,3,FALSE)</f>
        <v>東海学園大</v>
      </c>
      <c r="J641" t="str">
        <f t="shared" si="18"/>
        <v>男</v>
      </c>
      <c r="K641" t="s">
        <v>3569</v>
      </c>
      <c r="L641" t="s">
        <v>4004</v>
      </c>
      <c r="M641" t="str">
        <f t="shared" si="19"/>
        <v>MURAKAMI Yutaka</v>
      </c>
      <c r="O641" t="s">
        <v>4197</v>
      </c>
      <c r="P641" t="s">
        <v>4198</v>
      </c>
    </row>
    <row r="642" spans="2:16">
      <c r="B642" s="287" t="s">
        <v>518</v>
      </c>
      <c r="C642" s="297">
        <v>641</v>
      </c>
      <c r="D642" s="270" t="s">
        <v>1024</v>
      </c>
      <c r="E642" s="268" t="s">
        <v>1237</v>
      </c>
      <c r="F642" s="268" t="s">
        <v>2415</v>
      </c>
      <c r="G642" s="352" t="s">
        <v>624</v>
      </c>
      <c r="H642" t="str">
        <f>VLOOKUP($G642,県名!$B$1:$C$49,2,FALSE)</f>
        <v>愛  知</v>
      </c>
      <c r="I642" t="str">
        <f>VLOOKUP(B642,学校名!$D$8:$F$64,3,FALSE)</f>
        <v>東海学園大</v>
      </c>
      <c r="J642" t="str">
        <f t="shared" si="18"/>
        <v>男</v>
      </c>
      <c r="K642" t="s">
        <v>3249</v>
      </c>
      <c r="L642" t="s">
        <v>3274</v>
      </c>
      <c r="M642" t="str">
        <f t="shared" si="19"/>
        <v>YAMADA Yusuke</v>
      </c>
      <c r="O642" t="s">
        <v>4197</v>
      </c>
      <c r="P642" t="s">
        <v>4198</v>
      </c>
    </row>
    <row r="643" spans="2:16">
      <c r="B643" s="287" t="s">
        <v>518</v>
      </c>
      <c r="C643" s="297">
        <v>642</v>
      </c>
      <c r="D643" s="270" t="s">
        <v>1025</v>
      </c>
      <c r="E643" s="268" t="s">
        <v>1546</v>
      </c>
      <c r="F643" s="268" t="s">
        <v>2415</v>
      </c>
      <c r="G643" s="352" t="s">
        <v>626</v>
      </c>
      <c r="H643" t="str">
        <f>VLOOKUP($G643,県名!$B$1:$C$49,2,FALSE)</f>
        <v>岐  阜</v>
      </c>
      <c r="I643" t="str">
        <f>VLOOKUP(B643,学校名!$D$8:$F$64,3,FALSE)</f>
        <v>東海学園大</v>
      </c>
      <c r="J643" t="str">
        <f t="shared" ref="J643:J706" si="20">IF(VALUE(C643)&lt;2001,"男","女")</f>
        <v>男</v>
      </c>
      <c r="K643" t="s">
        <v>4005</v>
      </c>
      <c r="L643" t="s">
        <v>4006</v>
      </c>
      <c r="M643" t="str">
        <f t="shared" ref="M643:M706" si="21">K643&amp;" "&amp;L643</f>
        <v>WANI Koga</v>
      </c>
      <c r="O643" t="s">
        <v>4197</v>
      </c>
      <c r="P643" t="s">
        <v>4198</v>
      </c>
    </row>
    <row r="644" spans="2:16">
      <c r="B644" s="287" t="s">
        <v>518</v>
      </c>
      <c r="C644" s="297">
        <v>643</v>
      </c>
      <c r="D644" s="270" t="s">
        <v>2492</v>
      </c>
      <c r="E644" s="268" t="s">
        <v>2569</v>
      </c>
      <c r="F644" s="268" t="s">
        <v>2412</v>
      </c>
      <c r="G644" s="352" t="s">
        <v>624</v>
      </c>
      <c r="H644" t="str">
        <f>VLOOKUP($G644,県名!$B$1:$C$49,2,FALSE)</f>
        <v>愛  知</v>
      </c>
      <c r="I644" t="str">
        <f>VLOOKUP(B644,学校名!$D$8:$F$64,3,FALSE)</f>
        <v>東海学園大</v>
      </c>
      <c r="J644" t="str">
        <f t="shared" si="20"/>
        <v>男</v>
      </c>
      <c r="K644" t="s">
        <v>4007</v>
      </c>
      <c r="L644" t="s">
        <v>3867</v>
      </c>
      <c r="M644" t="str">
        <f t="shared" si="21"/>
        <v>ISIHARA Sho</v>
      </c>
      <c r="O644" t="s">
        <v>4197</v>
      </c>
      <c r="P644" t="s">
        <v>4198</v>
      </c>
    </row>
    <row r="645" spans="2:16">
      <c r="B645" s="287" t="s">
        <v>518</v>
      </c>
      <c r="C645" s="297">
        <v>644</v>
      </c>
      <c r="D645" s="270" t="s">
        <v>2490</v>
      </c>
      <c r="E645" s="268" t="s">
        <v>2567</v>
      </c>
      <c r="F645" s="268" t="s">
        <v>2412</v>
      </c>
      <c r="G645" s="352" t="s">
        <v>624</v>
      </c>
      <c r="H645" t="str">
        <f>VLOOKUP($G645,県名!$B$1:$C$49,2,FALSE)</f>
        <v>愛  知</v>
      </c>
      <c r="I645" t="str">
        <f>VLOOKUP(B645,学校名!$D$8:$F$64,3,FALSE)</f>
        <v>東海学園大</v>
      </c>
      <c r="J645" t="str">
        <f t="shared" si="20"/>
        <v>男</v>
      </c>
      <c r="K645" t="s">
        <v>4008</v>
      </c>
      <c r="L645" t="s">
        <v>3763</v>
      </c>
      <c r="M645" t="str">
        <f t="shared" si="21"/>
        <v>OBATA Masaki</v>
      </c>
      <c r="O645" t="s">
        <v>4197</v>
      </c>
      <c r="P645" t="s">
        <v>4198</v>
      </c>
    </row>
    <row r="646" spans="2:16">
      <c r="B646" s="287" t="s">
        <v>518</v>
      </c>
      <c r="C646" s="297">
        <v>645</v>
      </c>
      <c r="D646" s="270" t="s">
        <v>2491</v>
      </c>
      <c r="E646" s="268" t="s">
        <v>2568</v>
      </c>
      <c r="F646" s="268" t="s">
        <v>2412</v>
      </c>
      <c r="G646" s="352" t="s">
        <v>624</v>
      </c>
      <c r="H646" t="str">
        <f>VLOOKUP($G646,県名!$B$1:$C$49,2,FALSE)</f>
        <v>愛  知</v>
      </c>
      <c r="I646" t="str">
        <f>VLOOKUP(B646,学校名!$D$8:$F$64,3,FALSE)</f>
        <v>東海学園大</v>
      </c>
      <c r="J646" t="str">
        <f t="shared" si="20"/>
        <v>男</v>
      </c>
      <c r="K646" t="s">
        <v>4009</v>
      </c>
      <c r="L646" t="s">
        <v>3750</v>
      </c>
      <c r="M646" t="str">
        <f t="shared" si="21"/>
        <v>KURUMAMOTO Yuma</v>
      </c>
      <c r="O646" t="s">
        <v>4197</v>
      </c>
      <c r="P646" t="s">
        <v>4198</v>
      </c>
    </row>
    <row r="647" spans="2:16">
      <c r="B647" s="287" t="s">
        <v>518</v>
      </c>
      <c r="C647" s="297">
        <v>646</v>
      </c>
      <c r="D647" s="270" t="s">
        <v>2665</v>
      </c>
      <c r="E647" s="268" t="s">
        <v>2712</v>
      </c>
      <c r="F647" s="268" t="s">
        <v>2412</v>
      </c>
      <c r="G647" s="352" t="s">
        <v>624</v>
      </c>
      <c r="H647" t="str">
        <f>VLOOKUP($G647,県名!$B$1:$C$49,2,FALSE)</f>
        <v>愛  知</v>
      </c>
      <c r="I647" t="str">
        <f>VLOOKUP(B647,学校名!$D$8:$F$64,3,FALSE)</f>
        <v>東海学園大</v>
      </c>
      <c r="J647" t="str">
        <f t="shared" si="20"/>
        <v>男</v>
      </c>
      <c r="K647" t="s">
        <v>3289</v>
      </c>
      <c r="L647" t="s">
        <v>3317</v>
      </c>
      <c r="M647" t="str">
        <f t="shared" si="21"/>
        <v>KOBAYASHI Hayato</v>
      </c>
      <c r="O647" t="s">
        <v>4197</v>
      </c>
      <c r="P647" t="s">
        <v>4198</v>
      </c>
    </row>
    <row r="648" spans="2:16">
      <c r="B648" s="287" t="s">
        <v>518</v>
      </c>
      <c r="C648" s="297">
        <v>647</v>
      </c>
      <c r="D648" s="270" t="s">
        <v>2485</v>
      </c>
      <c r="E648" s="268" t="s">
        <v>2562</v>
      </c>
      <c r="F648" s="268" t="s">
        <v>2412</v>
      </c>
      <c r="G648" s="352" t="s">
        <v>624</v>
      </c>
      <c r="H648" t="str">
        <f>VLOOKUP($G648,県名!$B$1:$C$49,2,FALSE)</f>
        <v>愛  知</v>
      </c>
      <c r="I648" t="str">
        <f>VLOOKUP(B648,学校名!$D$8:$F$64,3,FALSE)</f>
        <v>東海学園大</v>
      </c>
      <c r="J648" t="str">
        <f t="shared" si="20"/>
        <v>男</v>
      </c>
      <c r="K648" t="s">
        <v>3882</v>
      </c>
      <c r="L648" t="s">
        <v>4010</v>
      </c>
      <c r="M648" t="str">
        <f t="shared" si="21"/>
        <v>SHIMIZU Togo</v>
      </c>
      <c r="O648" t="s">
        <v>4197</v>
      </c>
      <c r="P648" t="s">
        <v>4198</v>
      </c>
    </row>
    <row r="649" spans="2:16">
      <c r="B649" s="287" t="s">
        <v>518</v>
      </c>
      <c r="C649" s="297">
        <v>648</v>
      </c>
      <c r="D649" s="270" t="s">
        <v>2483</v>
      </c>
      <c r="E649" s="268" t="s">
        <v>2560</v>
      </c>
      <c r="F649" s="268" t="s">
        <v>2412</v>
      </c>
      <c r="G649" s="352" t="s">
        <v>624</v>
      </c>
      <c r="H649" t="str">
        <f>VLOOKUP($G649,県名!$B$1:$C$49,2,FALSE)</f>
        <v>愛  知</v>
      </c>
      <c r="I649" t="str">
        <f>VLOOKUP(B649,学校名!$D$8:$F$64,3,FALSE)</f>
        <v>東海学園大</v>
      </c>
      <c r="J649" t="str">
        <f t="shared" si="20"/>
        <v>男</v>
      </c>
      <c r="K649" t="s">
        <v>4011</v>
      </c>
      <c r="L649" t="s">
        <v>3264</v>
      </c>
      <c r="M649" t="str">
        <f t="shared" si="21"/>
        <v>NAGAYANAGI Keita</v>
      </c>
      <c r="O649" t="s">
        <v>4197</v>
      </c>
      <c r="P649" t="s">
        <v>4198</v>
      </c>
    </row>
    <row r="650" spans="2:16">
      <c r="B650" s="287" t="s">
        <v>518</v>
      </c>
      <c r="C650" s="297">
        <v>649</v>
      </c>
      <c r="D650" s="270" t="s">
        <v>2486</v>
      </c>
      <c r="E650" s="268" t="s">
        <v>2563</v>
      </c>
      <c r="F650" s="268" t="s">
        <v>2412</v>
      </c>
      <c r="G650" s="352" t="s">
        <v>624</v>
      </c>
      <c r="H650" t="str">
        <f>VLOOKUP($G650,県名!$B$1:$C$49,2,FALSE)</f>
        <v>愛  知</v>
      </c>
      <c r="I650" t="str">
        <f>VLOOKUP(B650,学校名!$D$8:$F$64,3,FALSE)</f>
        <v>東海学園大</v>
      </c>
      <c r="J650" t="str">
        <f t="shared" si="20"/>
        <v>男</v>
      </c>
      <c r="K650" t="s">
        <v>4012</v>
      </c>
      <c r="L650" t="s">
        <v>3656</v>
      </c>
      <c r="M650" t="str">
        <f t="shared" si="21"/>
        <v>HIRATA Shogo</v>
      </c>
      <c r="O650" t="s">
        <v>4197</v>
      </c>
      <c r="P650" t="s">
        <v>4198</v>
      </c>
    </row>
    <row r="651" spans="2:16">
      <c r="B651" s="287" t="s">
        <v>518</v>
      </c>
      <c r="C651" s="297">
        <v>650</v>
      </c>
      <c r="D651" s="270" t="s">
        <v>2489</v>
      </c>
      <c r="E651" s="268" t="s">
        <v>2566</v>
      </c>
      <c r="F651" s="268" t="s">
        <v>2412</v>
      </c>
      <c r="G651" s="352" t="s">
        <v>624</v>
      </c>
      <c r="H651" t="str">
        <f>VLOOKUP($G651,県名!$B$1:$C$49,2,FALSE)</f>
        <v>愛  知</v>
      </c>
      <c r="I651" t="str">
        <f>VLOOKUP(B651,学校名!$D$8:$F$64,3,FALSE)</f>
        <v>東海学園大</v>
      </c>
      <c r="J651" t="str">
        <f t="shared" si="20"/>
        <v>男</v>
      </c>
      <c r="K651" t="s">
        <v>4001</v>
      </c>
      <c r="L651" t="s">
        <v>3274</v>
      </c>
      <c r="M651" t="str">
        <f t="shared" si="21"/>
        <v>FUKUDA Yusuke</v>
      </c>
      <c r="O651" t="s">
        <v>4197</v>
      </c>
      <c r="P651" t="s">
        <v>4198</v>
      </c>
    </row>
    <row r="652" spans="2:16">
      <c r="B652" s="287" t="s">
        <v>518</v>
      </c>
      <c r="C652" s="297">
        <v>651</v>
      </c>
      <c r="D652" s="270" t="s">
        <v>2484</v>
      </c>
      <c r="E652" s="268" t="s">
        <v>2561</v>
      </c>
      <c r="F652" s="268" t="s">
        <v>2412</v>
      </c>
      <c r="G652" s="352" t="s">
        <v>626</v>
      </c>
      <c r="H652" t="str">
        <f>VLOOKUP($G652,県名!$B$1:$C$49,2,FALSE)</f>
        <v>岐  阜</v>
      </c>
      <c r="I652" t="str">
        <f>VLOOKUP(B652,学校名!$D$8:$F$64,3,FALSE)</f>
        <v>東海学園大</v>
      </c>
      <c r="J652" t="str">
        <f t="shared" si="20"/>
        <v>男</v>
      </c>
      <c r="K652" t="s">
        <v>4013</v>
      </c>
      <c r="L652" t="s">
        <v>3340</v>
      </c>
      <c r="M652" t="str">
        <f t="shared" si="21"/>
        <v>FUJI Kota</v>
      </c>
      <c r="O652" t="s">
        <v>4197</v>
      </c>
      <c r="P652" t="s">
        <v>4198</v>
      </c>
    </row>
    <row r="653" spans="2:16">
      <c r="B653" s="287" t="s">
        <v>518</v>
      </c>
      <c r="C653" s="297">
        <v>652</v>
      </c>
      <c r="D653" s="270" t="s">
        <v>2494</v>
      </c>
      <c r="E653" s="268" t="s">
        <v>2571</v>
      </c>
      <c r="F653" s="268" t="s">
        <v>2412</v>
      </c>
      <c r="G653" s="352" t="s">
        <v>624</v>
      </c>
      <c r="H653" t="str">
        <f>VLOOKUP($G653,県名!$B$1:$C$49,2,FALSE)</f>
        <v>愛  知</v>
      </c>
      <c r="I653" t="str">
        <f>VLOOKUP(B653,学校名!$D$8:$F$64,3,FALSE)</f>
        <v>東海学園大</v>
      </c>
      <c r="J653" t="str">
        <f t="shared" si="20"/>
        <v>男</v>
      </c>
      <c r="K653" t="s">
        <v>3528</v>
      </c>
      <c r="L653" t="s">
        <v>4014</v>
      </c>
      <c r="M653" t="str">
        <f t="shared" si="21"/>
        <v>MATSUMOTO Jyunichi</v>
      </c>
      <c r="O653" t="s">
        <v>4197</v>
      </c>
      <c r="P653" t="s">
        <v>4198</v>
      </c>
    </row>
    <row r="654" spans="2:16">
      <c r="B654" s="287" t="s">
        <v>518</v>
      </c>
      <c r="C654" s="297">
        <v>653</v>
      </c>
      <c r="D654" s="270" t="s">
        <v>2493</v>
      </c>
      <c r="E654" s="268" t="s">
        <v>2570</v>
      </c>
      <c r="F654" s="268" t="s">
        <v>2412</v>
      </c>
      <c r="G654" s="352" t="s">
        <v>624</v>
      </c>
      <c r="H654" t="str">
        <f>VLOOKUP($G654,県名!$B$1:$C$49,2,FALSE)</f>
        <v>愛  知</v>
      </c>
      <c r="I654" t="str">
        <f>VLOOKUP(B654,学校名!$D$8:$F$64,3,FALSE)</f>
        <v>東海学園大</v>
      </c>
      <c r="J654" t="str">
        <f t="shared" si="20"/>
        <v>男</v>
      </c>
      <c r="K654" t="s">
        <v>4015</v>
      </c>
      <c r="L654" t="s">
        <v>4016</v>
      </c>
      <c r="M654" t="str">
        <f t="shared" si="21"/>
        <v>MIZOGUCHI Hironao</v>
      </c>
      <c r="O654" t="s">
        <v>4197</v>
      </c>
      <c r="P654" t="s">
        <v>4198</v>
      </c>
    </row>
    <row r="655" spans="2:16">
      <c r="B655" s="287" t="s">
        <v>518</v>
      </c>
      <c r="C655" s="297">
        <v>654</v>
      </c>
      <c r="D655" s="270" t="s">
        <v>2488</v>
      </c>
      <c r="E655" s="268" t="s">
        <v>2565</v>
      </c>
      <c r="F655" s="268" t="s">
        <v>2412</v>
      </c>
      <c r="G655" s="352" t="s">
        <v>624</v>
      </c>
      <c r="H655" t="str">
        <f>VLOOKUP($G655,県名!$B$1:$C$49,2,FALSE)</f>
        <v>愛  知</v>
      </c>
      <c r="I655" t="str">
        <f>VLOOKUP(B655,学校名!$D$8:$F$64,3,FALSE)</f>
        <v>東海学園大</v>
      </c>
      <c r="J655" t="str">
        <f t="shared" si="20"/>
        <v>男</v>
      </c>
      <c r="K655" t="s">
        <v>3821</v>
      </c>
      <c r="L655" t="s">
        <v>3246</v>
      </c>
      <c r="M655" t="str">
        <f t="shared" si="21"/>
        <v>MIYAZAKI Tomoya</v>
      </c>
      <c r="O655" t="s">
        <v>4197</v>
      </c>
      <c r="P655" t="s">
        <v>4198</v>
      </c>
    </row>
    <row r="656" spans="2:16">
      <c r="B656" s="287" t="s">
        <v>518</v>
      </c>
      <c r="C656" s="297">
        <v>655</v>
      </c>
      <c r="D656" s="270" t="s">
        <v>2487</v>
      </c>
      <c r="E656" s="268" t="s">
        <v>2564</v>
      </c>
      <c r="F656" s="268" t="s">
        <v>2412</v>
      </c>
      <c r="G656" s="352" t="s">
        <v>624</v>
      </c>
      <c r="H656" t="str">
        <f>VLOOKUP($G656,県名!$B$1:$C$49,2,FALSE)</f>
        <v>愛  知</v>
      </c>
      <c r="I656" t="str">
        <f>VLOOKUP(B656,学校名!$D$8:$F$64,3,FALSE)</f>
        <v>東海学園大</v>
      </c>
      <c r="J656" t="str">
        <f t="shared" si="20"/>
        <v>男</v>
      </c>
      <c r="K656" t="s">
        <v>3249</v>
      </c>
      <c r="L656" t="s">
        <v>3690</v>
      </c>
      <c r="M656" t="str">
        <f t="shared" si="21"/>
        <v>YAMADA Kenta</v>
      </c>
      <c r="O656" t="s">
        <v>4197</v>
      </c>
      <c r="P656" t="s">
        <v>4198</v>
      </c>
    </row>
    <row r="657" spans="2:16">
      <c r="B657" s="287" t="s">
        <v>518</v>
      </c>
      <c r="C657" s="297">
        <v>656</v>
      </c>
      <c r="D657" s="270" t="s">
        <v>1008</v>
      </c>
      <c r="E657" s="268" t="s">
        <v>1528</v>
      </c>
      <c r="F657" s="268" t="s">
        <v>2414</v>
      </c>
      <c r="G657" s="352" t="s">
        <v>624</v>
      </c>
      <c r="H657" t="str">
        <f>VLOOKUP($G657,県名!$B$1:$C$49,2,FALSE)</f>
        <v>愛  知</v>
      </c>
      <c r="I657" t="str">
        <f>VLOOKUP(B657,学校名!$D$8:$F$64,3,FALSE)</f>
        <v>東海学園大</v>
      </c>
      <c r="J657" t="str">
        <f t="shared" si="20"/>
        <v>男</v>
      </c>
      <c r="K657" t="s">
        <v>3634</v>
      </c>
      <c r="L657" t="s">
        <v>3750</v>
      </c>
      <c r="M657" t="str">
        <f t="shared" si="21"/>
        <v>YOSHIMOTO Yuma</v>
      </c>
      <c r="O657" t="s">
        <v>4197</v>
      </c>
      <c r="P657" t="s">
        <v>4198</v>
      </c>
    </row>
    <row r="658" spans="2:16">
      <c r="B658" s="287" t="s">
        <v>518</v>
      </c>
      <c r="C658" s="297">
        <v>657</v>
      </c>
      <c r="D658" s="270" t="s">
        <v>1027</v>
      </c>
      <c r="E658" s="268" t="s">
        <v>1548</v>
      </c>
      <c r="F658" s="268" t="s">
        <v>2415</v>
      </c>
      <c r="G658" s="352" t="s">
        <v>624</v>
      </c>
      <c r="H658" t="str">
        <f>VLOOKUP($G658,県名!$B$1:$C$49,2,FALSE)</f>
        <v>愛  知</v>
      </c>
      <c r="I658" t="str">
        <f>VLOOKUP(B658,学校名!$D$8:$F$64,3,FALSE)</f>
        <v>東海学園大</v>
      </c>
      <c r="J658" t="str">
        <f t="shared" si="20"/>
        <v>男</v>
      </c>
      <c r="K658" t="s">
        <v>4017</v>
      </c>
      <c r="L658" t="s">
        <v>3494</v>
      </c>
      <c r="M658" t="str">
        <f t="shared" si="21"/>
        <v>MAEDA Toki</v>
      </c>
      <c r="O658" t="s">
        <v>4197</v>
      </c>
      <c r="P658" t="s">
        <v>4198</v>
      </c>
    </row>
    <row r="659" spans="2:16">
      <c r="B659" s="287" t="s">
        <v>526</v>
      </c>
      <c r="C659" s="297">
        <v>658</v>
      </c>
      <c r="D659" s="270" t="s">
        <v>1032</v>
      </c>
      <c r="E659" s="268" t="s">
        <v>1554</v>
      </c>
      <c r="F659" s="268" t="s">
        <v>2414</v>
      </c>
      <c r="G659" s="352" t="s">
        <v>624</v>
      </c>
      <c r="H659" t="str">
        <f>VLOOKUP($G659,県名!$B$1:$C$49,2,FALSE)</f>
        <v>愛  知</v>
      </c>
      <c r="I659" t="str">
        <f>VLOOKUP(B659,学校名!$D$8:$F$64,3,FALSE)</f>
        <v>南山大</v>
      </c>
      <c r="J659" t="str">
        <f t="shared" si="20"/>
        <v>男</v>
      </c>
      <c r="K659" t="s">
        <v>3772</v>
      </c>
      <c r="L659" t="s">
        <v>3304</v>
      </c>
      <c r="M659" t="str">
        <f t="shared" si="21"/>
        <v>ISHIGURO Taisei</v>
      </c>
      <c r="O659" t="s">
        <v>4197</v>
      </c>
      <c r="P659" t="s">
        <v>4198</v>
      </c>
    </row>
    <row r="660" spans="2:16">
      <c r="B660" s="287" t="s">
        <v>526</v>
      </c>
      <c r="C660" s="297">
        <v>659</v>
      </c>
      <c r="D660" s="270" t="s">
        <v>1045</v>
      </c>
      <c r="E660" s="268" t="s">
        <v>1567</v>
      </c>
      <c r="F660" s="268" t="s">
        <v>2414</v>
      </c>
      <c r="G660" s="352" t="s">
        <v>624</v>
      </c>
      <c r="H660" t="str">
        <f>VLOOKUP($G660,県名!$B$1:$C$49,2,FALSE)</f>
        <v>愛  知</v>
      </c>
      <c r="I660" t="str">
        <f>VLOOKUP(B660,学校名!$D$8:$F$64,3,FALSE)</f>
        <v>南山大</v>
      </c>
      <c r="J660" t="str">
        <f t="shared" si="20"/>
        <v>男</v>
      </c>
      <c r="K660" t="s">
        <v>3265</v>
      </c>
      <c r="L660" t="s">
        <v>3276</v>
      </c>
      <c r="M660" t="str">
        <f t="shared" si="21"/>
        <v>YAMAMOTO Koki</v>
      </c>
      <c r="O660" t="s">
        <v>4197</v>
      </c>
      <c r="P660" t="s">
        <v>4198</v>
      </c>
    </row>
    <row r="661" spans="2:16">
      <c r="B661" s="287" t="s">
        <v>526</v>
      </c>
      <c r="C661" s="297">
        <v>660</v>
      </c>
      <c r="D661" s="270" t="s">
        <v>1033</v>
      </c>
      <c r="E661" s="268" t="s">
        <v>1555</v>
      </c>
      <c r="F661" s="268" t="s">
        <v>2414</v>
      </c>
      <c r="G661" s="352" t="s">
        <v>624</v>
      </c>
      <c r="H661" t="str">
        <f>VLOOKUP($G661,県名!$B$1:$C$49,2,FALSE)</f>
        <v>愛  知</v>
      </c>
      <c r="I661" t="str">
        <f>VLOOKUP(B661,学校名!$D$8:$F$64,3,FALSE)</f>
        <v>南山大</v>
      </c>
      <c r="J661" t="str">
        <f t="shared" si="20"/>
        <v>男</v>
      </c>
      <c r="K661" t="s">
        <v>3352</v>
      </c>
      <c r="L661" t="s">
        <v>4018</v>
      </c>
      <c r="M661" t="str">
        <f t="shared" si="21"/>
        <v>AOKI Hodaka</v>
      </c>
      <c r="O661" t="s">
        <v>4197</v>
      </c>
      <c r="P661" t="s">
        <v>4198</v>
      </c>
    </row>
    <row r="662" spans="2:16">
      <c r="B662" s="287" t="s">
        <v>526</v>
      </c>
      <c r="C662" s="297">
        <v>661</v>
      </c>
      <c r="D662" s="270" t="s">
        <v>1046</v>
      </c>
      <c r="E662" s="268" t="s">
        <v>1568</v>
      </c>
      <c r="F662" s="268" t="s">
        <v>2414</v>
      </c>
      <c r="G662" s="352" t="s">
        <v>624</v>
      </c>
      <c r="H662" t="str">
        <f>VLOOKUP($G662,県名!$B$1:$C$49,2,FALSE)</f>
        <v>愛  知</v>
      </c>
      <c r="I662" t="str">
        <f>VLOOKUP(B662,学校名!$D$8:$F$64,3,FALSE)</f>
        <v>南山大</v>
      </c>
      <c r="J662" t="str">
        <f t="shared" si="20"/>
        <v>男</v>
      </c>
      <c r="K662" t="s">
        <v>4019</v>
      </c>
      <c r="L662" t="s">
        <v>3618</v>
      </c>
      <c r="M662" t="str">
        <f t="shared" si="21"/>
        <v>TORII Ryohei</v>
      </c>
      <c r="O662" t="s">
        <v>4197</v>
      </c>
      <c r="P662" t="s">
        <v>4198</v>
      </c>
    </row>
    <row r="663" spans="2:16">
      <c r="B663" s="287" t="s">
        <v>526</v>
      </c>
      <c r="C663" s="297">
        <v>662</v>
      </c>
      <c r="D663" s="270" t="s">
        <v>1030</v>
      </c>
      <c r="E663" s="268" t="s">
        <v>1552</v>
      </c>
      <c r="F663" s="268" t="s">
        <v>2414</v>
      </c>
      <c r="G663" s="352" t="s">
        <v>623</v>
      </c>
      <c r="H663" t="str">
        <f>VLOOKUP($G663,県名!$B$1:$C$49,2,FALSE)</f>
        <v>静  岡</v>
      </c>
      <c r="I663" t="str">
        <f>VLOOKUP(B663,学校名!$D$8:$F$64,3,FALSE)</f>
        <v>南山大</v>
      </c>
      <c r="J663" t="str">
        <f t="shared" si="20"/>
        <v>男</v>
      </c>
      <c r="K663" t="s">
        <v>4020</v>
      </c>
      <c r="L663" t="s">
        <v>3390</v>
      </c>
      <c r="M663" t="str">
        <f t="shared" si="21"/>
        <v>KAWAGUCHI Ryota</v>
      </c>
      <c r="O663" t="s">
        <v>4197</v>
      </c>
      <c r="P663" t="s">
        <v>4198</v>
      </c>
    </row>
    <row r="664" spans="2:16">
      <c r="B664" s="287" t="s">
        <v>526</v>
      </c>
      <c r="C664" s="297">
        <v>663</v>
      </c>
      <c r="D664" s="270" t="s">
        <v>3074</v>
      </c>
      <c r="E664" s="268" t="s">
        <v>3198</v>
      </c>
      <c r="F664" s="268" t="s">
        <v>2414</v>
      </c>
      <c r="G664" s="352" t="s">
        <v>624</v>
      </c>
      <c r="H664" t="str">
        <f>VLOOKUP($G664,県名!$B$1:$C$49,2,FALSE)</f>
        <v>愛  知</v>
      </c>
      <c r="I664" t="str">
        <f>VLOOKUP(B664,学校名!$D$8:$F$64,3,FALSE)</f>
        <v>南山大</v>
      </c>
      <c r="J664" t="str">
        <f t="shared" si="20"/>
        <v>男</v>
      </c>
      <c r="K664" t="s">
        <v>4021</v>
      </c>
      <c r="L664" t="s">
        <v>4022</v>
      </c>
      <c r="M664" t="str">
        <f t="shared" si="21"/>
        <v>SOBUE Daiji</v>
      </c>
      <c r="O664" t="s">
        <v>4197</v>
      </c>
      <c r="P664" t="s">
        <v>4198</v>
      </c>
    </row>
    <row r="665" spans="2:16">
      <c r="B665" s="287" t="s">
        <v>526</v>
      </c>
      <c r="C665" s="297">
        <v>664</v>
      </c>
      <c r="D665" s="270" t="s">
        <v>1040</v>
      </c>
      <c r="E665" s="268" t="s">
        <v>1562</v>
      </c>
      <c r="F665" s="268" t="s">
        <v>2415</v>
      </c>
      <c r="G665" s="352" t="s">
        <v>624</v>
      </c>
      <c r="H665" t="str">
        <f>VLOOKUP($G665,県名!$B$1:$C$49,2,FALSE)</f>
        <v>愛  知</v>
      </c>
      <c r="I665" t="str">
        <f>VLOOKUP(B665,学校名!$D$8:$F$64,3,FALSE)</f>
        <v>南山大</v>
      </c>
      <c r="J665" t="str">
        <f t="shared" si="20"/>
        <v>男</v>
      </c>
      <c r="K665" t="s">
        <v>4023</v>
      </c>
      <c r="L665" t="s">
        <v>4024</v>
      </c>
      <c r="M665" t="str">
        <f t="shared" si="21"/>
        <v>NIIMI Shugo</v>
      </c>
      <c r="O665" t="s">
        <v>4197</v>
      </c>
      <c r="P665" t="s">
        <v>4198</v>
      </c>
    </row>
    <row r="666" spans="2:16">
      <c r="B666" s="287" t="s">
        <v>526</v>
      </c>
      <c r="C666" s="297">
        <v>665</v>
      </c>
      <c r="D666" s="270" t="s">
        <v>1044</v>
      </c>
      <c r="E666" s="268" t="s">
        <v>1566</v>
      </c>
      <c r="F666" s="268" t="s">
        <v>2415</v>
      </c>
      <c r="G666" s="352" t="s">
        <v>624</v>
      </c>
      <c r="H666" t="str">
        <f>VLOOKUP($G666,県名!$B$1:$C$49,2,FALSE)</f>
        <v>愛  知</v>
      </c>
      <c r="I666" t="str">
        <f>VLOOKUP(B666,学校名!$D$8:$F$64,3,FALSE)</f>
        <v>南山大</v>
      </c>
      <c r="J666" t="str">
        <f t="shared" si="20"/>
        <v>男</v>
      </c>
      <c r="K666" t="s">
        <v>3249</v>
      </c>
      <c r="L666" t="s">
        <v>4025</v>
      </c>
      <c r="M666" t="str">
        <f t="shared" si="21"/>
        <v>YAMADA Kasei</v>
      </c>
      <c r="O666" t="s">
        <v>4197</v>
      </c>
      <c r="P666" t="s">
        <v>4198</v>
      </c>
    </row>
    <row r="667" spans="2:16">
      <c r="B667" s="287" t="s">
        <v>526</v>
      </c>
      <c r="C667" s="297">
        <v>666</v>
      </c>
      <c r="D667" s="270" t="s">
        <v>1038</v>
      </c>
      <c r="E667" s="268" t="s">
        <v>1560</v>
      </c>
      <c r="F667" s="268" t="s">
        <v>2415</v>
      </c>
      <c r="G667" s="352" t="s">
        <v>624</v>
      </c>
      <c r="H667" t="str">
        <f>VLOOKUP($G667,県名!$B$1:$C$49,2,FALSE)</f>
        <v>愛  知</v>
      </c>
      <c r="I667" t="str">
        <f>VLOOKUP(B667,学校名!$D$8:$F$64,3,FALSE)</f>
        <v>南山大</v>
      </c>
      <c r="J667" t="str">
        <f t="shared" si="20"/>
        <v>男</v>
      </c>
      <c r="K667" t="s">
        <v>4026</v>
      </c>
      <c r="L667" t="s">
        <v>3276</v>
      </c>
      <c r="M667" t="str">
        <f t="shared" si="21"/>
        <v>TOKUE Koki</v>
      </c>
      <c r="O667" t="s">
        <v>4197</v>
      </c>
      <c r="P667" t="s">
        <v>4198</v>
      </c>
    </row>
    <row r="668" spans="2:16">
      <c r="B668" s="287" t="s">
        <v>526</v>
      </c>
      <c r="C668" s="297">
        <v>667</v>
      </c>
      <c r="D668" s="270" t="s">
        <v>1041</v>
      </c>
      <c r="E668" s="268" t="s">
        <v>1563</v>
      </c>
      <c r="F668" s="268" t="s">
        <v>2415</v>
      </c>
      <c r="G668" s="352" t="s">
        <v>624</v>
      </c>
      <c r="H668" t="str">
        <f>VLOOKUP($G668,県名!$B$1:$C$49,2,FALSE)</f>
        <v>愛  知</v>
      </c>
      <c r="I668" t="str">
        <f>VLOOKUP(B668,学校名!$D$8:$F$64,3,FALSE)</f>
        <v>南山大</v>
      </c>
      <c r="J668" t="str">
        <f t="shared" si="20"/>
        <v>男</v>
      </c>
      <c r="K668" t="s">
        <v>3346</v>
      </c>
      <c r="L668" t="s">
        <v>3274</v>
      </c>
      <c r="M668" t="str">
        <f t="shared" si="21"/>
        <v>MIZUNO Yusuke</v>
      </c>
      <c r="O668" t="s">
        <v>4197</v>
      </c>
      <c r="P668" t="s">
        <v>4198</v>
      </c>
    </row>
    <row r="669" spans="2:16">
      <c r="B669" s="287" t="s">
        <v>526</v>
      </c>
      <c r="C669" s="297">
        <v>668</v>
      </c>
      <c r="D669" s="270" t="s">
        <v>1043</v>
      </c>
      <c r="E669" s="268" t="s">
        <v>1565</v>
      </c>
      <c r="F669" s="268" t="s">
        <v>2415</v>
      </c>
      <c r="G669" s="352" t="s">
        <v>624</v>
      </c>
      <c r="H669" t="str">
        <f>VLOOKUP($G669,県名!$B$1:$C$49,2,FALSE)</f>
        <v>愛  知</v>
      </c>
      <c r="I669" t="str">
        <f>VLOOKUP(B669,学校名!$D$8:$F$64,3,FALSE)</f>
        <v>南山大</v>
      </c>
      <c r="J669" t="str">
        <f t="shared" si="20"/>
        <v>男</v>
      </c>
      <c r="K669" t="s">
        <v>3431</v>
      </c>
      <c r="L669" t="s">
        <v>4027</v>
      </c>
      <c r="M669" t="str">
        <f t="shared" si="21"/>
        <v>TANAKA Mikio</v>
      </c>
      <c r="O669" t="s">
        <v>4197</v>
      </c>
      <c r="P669" t="s">
        <v>4198</v>
      </c>
    </row>
    <row r="670" spans="2:16">
      <c r="B670" s="287" t="s">
        <v>526</v>
      </c>
      <c r="C670" s="297">
        <v>669</v>
      </c>
      <c r="D670" s="270" t="s">
        <v>1037</v>
      </c>
      <c r="E670" s="268" t="s">
        <v>1559</v>
      </c>
      <c r="F670" s="268" t="s">
        <v>2415</v>
      </c>
      <c r="G670" s="352" t="s">
        <v>624</v>
      </c>
      <c r="H670" t="str">
        <f>VLOOKUP($G670,県名!$B$1:$C$49,2,FALSE)</f>
        <v>愛  知</v>
      </c>
      <c r="I670" t="str">
        <f>VLOOKUP(B670,学校名!$D$8:$F$64,3,FALSE)</f>
        <v>南山大</v>
      </c>
      <c r="J670" t="str">
        <f t="shared" si="20"/>
        <v>男</v>
      </c>
      <c r="K670" t="s">
        <v>3559</v>
      </c>
      <c r="L670" t="s">
        <v>4028</v>
      </c>
      <c r="M670" t="str">
        <f t="shared" si="21"/>
        <v>NAKASHIMA Itsuki</v>
      </c>
      <c r="O670" t="s">
        <v>4197</v>
      </c>
      <c r="P670" t="s">
        <v>4198</v>
      </c>
    </row>
    <row r="671" spans="2:16">
      <c r="B671" s="287" t="s">
        <v>526</v>
      </c>
      <c r="C671" s="297">
        <v>670</v>
      </c>
      <c r="D671" s="270" t="s">
        <v>1042</v>
      </c>
      <c r="E671" s="268" t="s">
        <v>1564</v>
      </c>
      <c r="F671" s="268" t="s">
        <v>2415</v>
      </c>
      <c r="G671" s="352" t="s">
        <v>624</v>
      </c>
      <c r="H671" t="str">
        <f>VLOOKUP($G671,県名!$B$1:$C$49,2,FALSE)</f>
        <v>愛  知</v>
      </c>
      <c r="I671" t="str">
        <f>VLOOKUP(B671,学校名!$D$8:$F$64,3,FALSE)</f>
        <v>南山大</v>
      </c>
      <c r="J671" t="str">
        <f t="shared" si="20"/>
        <v>男</v>
      </c>
      <c r="K671" t="s">
        <v>4029</v>
      </c>
      <c r="L671" t="s">
        <v>4030</v>
      </c>
      <c r="M671" t="str">
        <f t="shared" si="21"/>
        <v>OJI Akito</v>
      </c>
      <c r="O671" t="s">
        <v>4197</v>
      </c>
      <c r="P671" t="s">
        <v>4198</v>
      </c>
    </row>
    <row r="672" spans="2:16">
      <c r="B672" s="287" t="s">
        <v>526</v>
      </c>
      <c r="C672" s="297">
        <v>671</v>
      </c>
      <c r="D672" s="270" t="s">
        <v>2667</v>
      </c>
      <c r="E672" s="268" t="s">
        <v>2713</v>
      </c>
      <c r="F672" s="268" t="s">
        <v>2412</v>
      </c>
      <c r="G672" s="352" t="s">
        <v>624</v>
      </c>
      <c r="H672" t="str">
        <f>VLOOKUP($G672,県名!$B$1:$C$49,2,FALSE)</f>
        <v>愛  知</v>
      </c>
      <c r="I672" t="str">
        <f>VLOOKUP(B672,学校名!$D$8:$F$64,3,FALSE)</f>
        <v>南山大</v>
      </c>
      <c r="J672" t="str">
        <f t="shared" si="20"/>
        <v>男</v>
      </c>
      <c r="K672" t="s">
        <v>4031</v>
      </c>
      <c r="L672" t="s">
        <v>3785</v>
      </c>
      <c r="M672" t="str">
        <f t="shared" si="21"/>
        <v>KAKUTANI Toshiya</v>
      </c>
      <c r="O672" t="s">
        <v>4197</v>
      </c>
      <c r="P672" t="s">
        <v>4198</v>
      </c>
    </row>
    <row r="673" spans="2:16">
      <c r="B673" s="287" t="s">
        <v>526</v>
      </c>
      <c r="C673" s="297">
        <v>672</v>
      </c>
      <c r="D673" s="270" t="s">
        <v>2668</v>
      </c>
      <c r="E673" s="268" t="s">
        <v>2714</v>
      </c>
      <c r="F673" s="268" t="s">
        <v>2412</v>
      </c>
      <c r="G673" s="352" t="s">
        <v>624</v>
      </c>
      <c r="H673" t="str">
        <f>VLOOKUP($G673,県名!$B$1:$C$49,2,FALSE)</f>
        <v>愛  知</v>
      </c>
      <c r="I673" t="str">
        <f>VLOOKUP(B673,学校名!$D$8:$F$64,3,FALSE)</f>
        <v>南山大</v>
      </c>
      <c r="J673" t="str">
        <f t="shared" si="20"/>
        <v>男</v>
      </c>
      <c r="K673" t="s">
        <v>4032</v>
      </c>
      <c r="L673" t="s">
        <v>3276</v>
      </c>
      <c r="M673" t="str">
        <f t="shared" si="21"/>
        <v>BANNO Koki</v>
      </c>
      <c r="O673" t="s">
        <v>4197</v>
      </c>
      <c r="P673" t="s">
        <v>4198</v>
      </c>
    </row>
    <row r="674" spans="2:16">
      <c r="B674" s="287" t="s">
        <v>526</v>
      </c>
      <c r="C674" s="297">
        <v>673</v>
      </c>
      <c r="D674" s="270" t="s">
        <v>2789</v>
      </c>
      <c r="E674" s="268" t="s">
        <v>2790</v>
      </c>
      <c r="F674" s="268" t="s">
        <v>2412</v>
      </c>
      <c r="G674" s="352" t="s">
        <v>624</v>
      </c>
      <c r="H674" t="str">
        <f>VLOOKUP($G674,県名!$B$1:$C$49,2,FALSE)</f>
        <v>愛  知</v>
      </c>
      <c r="I674" t="str">
        <f>VLOOKUP(B674,学校名!$D$8:$F$64,3,FALSE)</f>
        <v>南山大</v>
      </c>
      <c r="J674" t="str">
        <f t="shared" si="20"/>
        <v>男</v>
      </c>
      <c r="K674" t="s">
        <v>4033</v>
      </c>
      <c r="L674" t="s">
        <v>3377</v>
      </c>
      <c r="M674" t="str">
        <f t="shared" si="21"/>
        <v>WAKAHAMA Daiki</v>
      </c>
      <c r="O674" t="s">
        <v>4197</v>
      </c>
      <c r="P674" t="s">
        <v>4198</v>
      </c>
    </row>
    <row r="675" spans="2:16">
      <c r="B675" s="287" t="s">
        <v>526</v>
      </c>
      <c r="C675" s="297">
        <v>674</v>
      </c>
      <c r="D675" s="270" t="s">
        <v>2666</v>
      </c>
      <c r="E675" s="268" t="s">
        <v>3199</v>
      </c>
      <c r="F675" s="268" t="s">
        <v>2412</v>
      </c>
      <c r="G675" s="352" t="s">
        <v>624</v>
      </c>
      <c r="H675" t="str">
        <f>VLOOKUP($G675,県名!$B$1:$C$49,2,FALSE)</f>
        <v>愛  知</v>
      </c>
      <c r="I675" t="str">
        <f>VLOOKUP(B675,学校名!$D$8:$F$64,3,FALSE)</f>
        <v>南山大</v>
      </c>
      <c r="J675" t="str">
        <f t="shared" si="20"/>
        <v>男</v>
      </c>
      <c r="K675" t="s">
        <v>4034</v>
      </c>
      <c r="L675" t="s">
        <v>3264</v>
      </c>
      <c r="M675" t="str">
        <f t="shared" si="21"/>
        <v>KOZATO Keita</v>
      </c>
      <c r="O675" t="s">
        <v>4197</v>
      </c>
      <c r="P675" t="s">
        <v>4198</v>
      </c>
    </row>
    <row r="676" spans="2:16">
      <c r="B676" s="287" t="s">
        <v>526</v>
      </c>
      <c r="C676" s="297">
        <v>675</v>
      </c>
      <c r="D676" s="270" t="s">
        <v>2669</v>
      </c>
      <c r="E676" s="268" t="s">
        <v>2715</v>
      </c>
      <c r="F676" s="268" t="s">
        <v>2412</v>
      </c>
      <c r="G676" s="352" t="s">
        <v>624</v>
      </c>
      <c r="H676" t="str">
        <f>VLOOKUP($G676,県名!$B$1:$C$49,2,FALSE)</f>
        <v>愛  知</v>
      </c>
      <c r="I676" t="str">
        <f>VLOOKUP(B676,学校名!$D$8:$F$64,3,FALSE)</f>
        <v>南山大</v>
      </c>
      <c r="J676" t="str">
        <f t="shared" si="20"/>
        <v>男</v>
      </c>
      <c r="K676" t="s">
        <v>3392</v>
      </c>
      <c r="L676" t="s">
        <v>3390</v>
      </c>
      <c r="M676" t="str">
        <f t="shared" si="21"/>
        <v>WATANABE Ryota</v>
      </c>
      <c r="O676" t="s">
        <v>4197</v>
      </c>
      <c r="P676" t="s">
        <v>4198</v>
      </c>
    </row>
    <row r="677" spans="2:16">
      <c r="B677" s="287" t="s">
        <v>526</v>
      </c>
      <c r="C677" s="297">
        <v>676</v>
      </c>
      <c r="D677" s="270" t="s">
        <v>1028</v>
      </c>
      <c r="E677" s="268" t="s">
        <v>1550</v>
      </c>
      <c r="F677" s="268" t="s">
        <v>2414</v>
      </c>
      <c r="G677" s="352" t="s">
        <v>624</v>
      </c>
      <c r="H677" t="str">
        <f>VLOOKUP($G677,県名!$B$1:$C$49,2,FALSE)</f>
        <v>愛  知</v>
      </c>
      <c r="I677" t="str">
        <f>VLOOKUP(B677,学校名!$D$8:$F$64,3,FALSE)</f>
        <v>南山大</v>
      </c>
      <c r="J677" t="str">
        <f t="shared" si="20"/>
        <v>男</v>
      </c>
      <c r="K677" t="s">
        <v>3747</v>
      </c>
      <c r="L677" t="s">
        <v>4035</v>
      </c>
      <c r="M677" t="str">
        <f t="shared" si="21"/>
        <v>YOSHIKAWA Mutsumi</v>
      </c>
      <c r="O677" t="s">
        <v>4197</v>
      </c>
      <c r="P677" t="s">
        <v>4198</v>
      </c>
    </row>
    <row r="678" spans="2:16">
      <c r="B678" s="287" t="s">
        <v>526</v>
      </c>
      <c r="C678" s="297">
        <v>677</v>
      </c>
      <c r="D678" s="270" t="s">
        <v>1031</v>
      </c>
      <c r="E678" s="268" t="s">
        <v>1553</v>
      </c>
      <c r="F678" s="268" t="s">
        <v>2414</v>
      </c>
      <c r="G678" s="352" t="s">
        <v>624</v>
      </c>
      <c r="H678" t="str">
        <f>VLOOKUP($G678,県名!$B$1:$C$49,2,FALSE)</f>
        <v>愛  知</v>
      </c>
      <c r="I678" t="str">
        <f>VLOOKUP(B678,学校名!$D$8:$F$64,3,FALSE)</f>
        <v>南山大</v>
      </c>
      <c r="J678" t="str">
        <f t="shared" si="20"/>
        <v>男</v>
      </c>
      <c r="K678" t="s">
        <v>3285</v>
      </c>
      <c r="L678" t="s">
        <v>3332</v>
      </c>
      <c r="M678" t="str">
        <f t="shared" si="21"/>
        <v>SUZUKI Hiroto</v>
      </c>
      <c r="O678" t="s">
        <v>4197</v>
      </c>
      <c r="P678" t="s">
        <v>4198</v>
      </c>
    </row>
    <row r="679" spans="2:16">
      <c r="B679" s="287" t="s">
        <v>526</v>
      </c>
      <c r="C679" s="297">
        <v>678</v>
      </c>
      <c r="D679" s="270" t="s">
        <v>1034</v>
      </c>
      <c r="E679" s="268" t="s">
        <v>1556</v>
      </c>
      <c r="F679" s="268" t="s">
        <v>2414</v>
      </c>
      <c r="G679" s="352" t="s">
        <v>624</v>
      </c>
      <c r="H679" t="str">
        <f>VLOOKUP($G679,県名!$B$1:$C$49,2,FALSE)</f>
        <v>愛  知</v>
      </c>
      <c r="I679" t="str">
        <f>VLOOKUP(B679,学校名!$D$8:$F$64,3,FALSE)</f>
        <v>南山大</v>
      </c>
      <c r="J679" t="str">
        <f t="shared" si="20"/>
        <v>男</v>
      </c>
      <c r="K679" t="s">
        <v>3955</v>
      </c>
      <c r="L679" t="s">
        <v>4036</v>
      </c>
      <c r="M679" t="str">
        <f t="shared" si="21"/>
        <v>INAFUKU Tenma</v>
      </c>
      <c r="O679" t="s">
        <v>4197</v>
      </c>
      <c r="P679" t="s">
        <v>4198</v>
      </c>
    </row>
    <row r="680" spans="2:16">
      <c r="B680" s="287" t="s">
        <v>526</v>
      </c>
      <c r="C680" s="297">
        <v>679</v>
      </c>
      <c r="D680" s="270" t="s">
        <v>1035</v>
      </c>
      <c r="E680" s="268" t="s">
        <v>1557</v>
      </c>
      <c r="F680" s="268" t="s">
        <v>2414</v>
      </c>
      <c r="G680" s="352" t="s">
        <v>624</v>
      </c>
      <c r="H680" t="str">
        <f>VLOOKUP($G680,県名!$B$1:$C$49,2,FALSE)</f>
        <v>愛  知</v>
      </c>
      <c r="I680" t="str">
        <f>VLOOKUP(B680,学校名!$D$8:$F$64,3,FALSE)</f>
        <v>南山大</v>
      </c>
      <c r="J680" t="str">
        <f t="shared" si="20"/>
        <v>男</v>
      </c>
      <c r="K680" t="s">
        <v>4037</v>
      </c>
      <c r="L680" t="s">
        <v>3618</v>
      </c>
      <c r="M680" t="str">
        <f t="shared" si="21"/>
        <v>KAJIKAWA Ryohei</v>
      </c>
      <c r="O680" t="s">
        <v>4197</v>
      </c>
      <c r="P680" t="s">
        <v>4198</v>
      </c>
    </row>
    <row r="681" spans="2:16">
      <c r="B681" s="287" t="s">
        <v>526</v>
      </c>
      <c r="C681" s="297">
        <v>680</v>
      </c>
      <c r="D681" s="270" t="s">
        <v>1036</v>
      </c>
      <c r="E681" s="268" t="s">
        <v>1558</v>
      </c>
      <c r="F681" s="268" t="s">
        <v>2415</v>
      </c>
      <c r="G681" s="352" t="s">
        <v>619</v>
      </c>
      <c r="H681" t="str">
        <f>VLOOKUP($G681,県名!$B$1:$C$49,2,FALSE)</f>
        <v>富　山</v>
      </c>
      <c r="I681" t="str">
        <f>VLOOKUP(B681,学校名!$D$8:$F$64,3,FALSE)</f>
        <v>南山大</v>
      </c>
      <c r="J681" t="str">
        <f t="shared" si="20"/>
        <v>男</v>
      </c>
      <c r="K681" t="s">
        <v>3243</v>
      </c>
      <c r="L681" t="s">
        <v>4038</v>
      </c>
      <c r="M681" t="str">
        <f t="shared" si="21"/>
        <v>HIGUCHI Genta</v>
      </c>
      <c r="O681" t="s">
        <v>4197</v>
      </c>
      <c r="P681" t="s">
        <v>4198</v>
      </c>
    </row>
    <row r="682" spans="2:16">
      <c r="B682" s="287" t="s">
        <v>526</v>
      </c>
      <c r="C682" s="297">
        <v>681</v>
      </c>
      <c r="D682" s="270" t="s">
        <v>1039</v>
      </c>
      <c r="E682" s="268" t="s">
        <v>1561</v>
      </c>
      <c r="F682" s="268" t="s">
        <v>2414</v>
      </c>
      <c r="G682" s="352" t="s">
        <v>644</v>
      </c>
      <c r="H682" t="str">
        <f>VLOOKUP($G682,県名!$B$1:$C$49,2,FALSE)</f>
        <v>長　崎</v>
      </c>
      <c r="I682" t="str">
        <f>VLOOKUP(B682,学校名!$D$8:$F$64,3,FALSE)</f>
        <v>南山大</v>
      </c>
      <c r="J682" t="str">
        <f t="shared" si="20"/>
        <v>男</v>
      </c>
      <c r="K682" t="s">
        <v>3401</v>
      </c>
      <c r="L682" t="s">
        <v>4039</v>
      </c>
      <c r="M682" t="str">
        <f t="shared" si="21"/>
        <v>YAMAGUCHI Akira</v>
      </c>
      <c r="O682" t="s">
        <v>4197</v>
      </c>
      <c r="P682" t="s">
        <v>4198</v>
      </c>
    </row>
    <row r="683" spans="2:16">
      <c r="B683" s="287" t="s">
        <v>526</v>
      </c>
      <c r="C683" s="297">
        <v>682</v>
      </c>
      <c r="D683" s="270" t="s">
        <v>1029</v>
      </c>
      <c r="E683" s="268" t="s">
        <v>1551</v>
      </c>
      <c r="F683" s="268" t="s">
        <v>2414</v>
      </c>
      <c r="G683" s="352" t="s">
        <v>624</v>
      </c>
      <c r="H683" t="str">
        <f>VLOOKUP($G683,県名!$B$1:$C$49,2,FALSE)</f>
        <v>愛  知</v>
      </c>
      <c r="I683" t="str">
        <f>VLOOKUP(B683,学校名!$D$8:$F$64,3,FALSE)</f>
        <v>南山大</v>
      </c>
      <c r="J683" t="str">
        <f t="shared" si="20"/>
        <v>男</v>
      </c>
      <c r="K683" t="s">
        <v>4040</v>
      </c>
      <c r="L683" t="s">
        <v>3854</v>
      </c>
      <c r="M683" t="str">
        <f t="shared" si="21"/>
        <v>HYODO Wataru</v>
      </c>
      <c r="O683" t="s">
        <v>4197</v>
      </c>
      <c r="P683" t="s">
        <v>4198</v>
      </c>
    </row>
    <row r="684" spans="2:16">
      <c r="B684" s="287" t="s">
        <v>527</v>
      </c>
      <c r="C684" s="297">
        <v>683</v>
      </c>
      <c r="D684" s="270" t="s">
        <v>1108</v>
      </c>
      <c r="E684" s="268" t="s">
        <v>1668</v>
      </c>
      <c r="F684" s="268">
        <v>4</v>
      </c>
      <c r="G684" s="352" t="s">
        <v>624</v>
      </c>
      <c r="H684" t="str">
        <f>VLOOKUP($G684,県名!$B$1:$C$49,2,FALSE)</f>
        <v>愛  知</v>
      </c>
      <c r="I684" t="str">
        <f>VLOOKUP(B684,学校名!$D$8:$F$64,3,FALSE)</f>
        <v>日本福祉大</v>
      </c>
      <c r="J684" t="str">
        <f t="shared" si="20"/>
        <v>男</v>
      </c>
      <c r="K684" t="s">
        <v>4041</v>
      </c>
      <c r="L684" t="s">
        <v>3428</v>
      </c>
      <c r="M684" t="str">
        <f t="shared" si="21"/>
        <v>MORISHIGE Kazuma</v>
      </c>
      <c r="O684" t="s">
        <v>4197</v>
      </c>
      <c r="P684" t="s">
        <v>4198</v>
      </c>
    </row>
    <row r="685" spans="2:16">
      <c r="B685" s="287" t="s">
        <v>527</v>
      </c>
      <c r="C685" s="297">
        <v>684</v>
      </c>
      <c r="D685" s="270" t="s">
        <v>1109</v>
      </c>
      <c r="E685" s="268" t="s">
        <v>1669</v>
      </c>
      <c r="F685" s="268">
        <v>3</v>
      </c>
      <c r="G685" s="352" t="s">
        <v>624</v>
      </c>
      <c r="H685" t="str">
        <f>VLOOKUP($G685,県名!$B$1:$C$49,2,FALSE)</f>
        <v>愛  知</v>
      </c>
      <c r="I685" t="str">
        <f>VLOOKUP(B685,学校名!$D$8:$F$64,3,FALSE)</f>
        <v>日本福祉大</v>
      </c>
      <c r="J685" t="str">
        <f t="shared" si="20"/>
        <v>男</v>
      </c>
      <c r="K685" t="s">
        <v>4042</v>
      </c>
      <c r="L685" t="s">
        <v>3364</v>
      </c>
      <c r="M685" t="str">
        <f t="shared" si="21"/>
        <v>OKAYASU Tatsuya</v>
      </c>
      <c r="O685" t="s">
        <v>4197</v>
      </c>
      <c r="P685" t="s">
        <v>4198</v>
      </c>
    </row>
    <row r="686" spans="2:16">
      <c r="B686" s="287" t="s">
        <v>527</v>
      </c>
      <c r="C686" s="297">
        <v>685</v>
      </c>
      <c r="D686" s="270" t="s">
        <v>1110</v>
      </c>
      <c r="E686" s="268" t="s">
        <v>1670</v>
      </c>
      <c r="F686" s="268">
        <v>3</v>
      </c>
      <c r="G686" s="352" t="s">
        <v>624</v>
      </c>
      <c r="H686" t="str">
        <f>VLOOKUP($G686,県名!$B$1:$C$49,2,FALSE)</f>
        <v>愛  知</v>
      </c>
      <c r="I686" t="str">
        <f>VLOOKUP(B686,学校名!$D$8:$F$64,3,FALSE)</f>
        <v>日本福祉大</v>
      </c>
      <c r="J686" t="str">
        <f t="shared" si="20"/>
        <v>男</v>
      </c>
      <c r="K686" t="s">
        <v>3384</v>
      </c>
      <c r="L686" t="s">
        <v>4043</v>
      </c>
      <c r="M686" t="str">
        <f t="shared" si="21"/>
        <v>SAKAKIBARA Akihito</v>
      </c>
      <c r="O686" t="s">
        <v>4197</v>
      </c>
      <c r="P686" t="s">
        <v>4198</v>
      </c>
    </row>
    <row r="687" spans="2:16">
      <c r="B687" s="287" t="s">
        <v>527</v>
      </c>
      <c r="C687" s="297">
        <v>686</v>
      </c>
      <c r="D687" s="270" t="s">
        <v>3075</v>
      </c>
      <c r="E687" s="268" t="s">
        <v>1671</v>
      </c>
      <c r="F687" s="268">
        <v>3</v>
      </c>
      <c r="G687" s="352" t="s">
        <v>624</v>
      </c>
      <c r="H687" t="str">
        <f>VLOOKUP($G687,県名!$B$1:$C$49,2,FALSE)</f>
        <v>愛  知</v>
      </c>
      <c r="I687" t="str">
        <f>VLOOKUP(B687,学校名!$D$8:$F$64,3,FALSE)</f>
        <v>日本福祉大</v>
      </c>
      <c r="J687" t="str">
        <f t="shared" si="20"/>
        <v>男</v>
      </c>
      <c r="K687" t="s">
        <v>4044</v>
      </c>
      <c r="L687" t="s">
        <v>3238</v>
      </c>
      <c r="M687" t="str">
        <f t="shared" si="21"/>
        <v>TAKATUJI Masaya</v>
      </c>
      <c r="O687" t="s">
        <v>4197</v>
      </c>
      <c r="P687" t="s">
        <v>4198</v>
      </c>
    </row>
    <row r="688" spans="2:16">
      <c r="B688" s="287" t="s">
        <v>527</v>
      </c>
      <c r="C688" s="297">
        <v>687</v>
      </c>
      <c r="D688" s="270" t="s">
        <v>1111</v>
      </c>
      <c r="E688" s="268" t="s">
        <v>1672</v>
      </c>
      <c r="F688" s="268">
        <v>3</v>
      </c>
      <c r="G688" s="352" t="s">
        <v>633</v>
      </c>
      <c r="H688" t="str">
        <f>VLOOKUP($G688,県名!$B$1:$C$49,2,FALSE)</f>
        <v>鳥　取</v>
      </c>
      <c r="I688" t="str">
        <f>VLOOKUP(B688,学校名!$D$8:$F$64,3,FALSE)</f>
        <v>日本福祉大</v>
      </c>
      <c r="J688" t="str">
        <f t="shared" si="20"/>
        <v>男</v>
      </c>
      <c r="K688" t="s">
        <v>3307</v>
      </c>
      <c r="L688" t="s">
        <v>3627</v>
      </c>
      <c r="M688" t="str">
        <f t="shared" si="21"/>
        <v>TAKAHASHI Shunya</v>
      </c>
      <c r="O688" t="s">
        <v>4197</v>
      </c>
      <c r="P688" t="s">
        <v>4198</v>
      </c>
    </row>
    <row r="689" spans="2:16">
      <c r="B689" s="287" t="s">
        <v>527</v>
      </c>
      <c r="C689" s="297">
        <v>688</v>
      </c>
      <c r="D689" s="270" t="s">
        <v>1112</v>
      </c>
      <c r="E689" s="268" t="s">
        <v>1673</v>
      </c>
      <c r="F689" s="268">
        <v>3</v>
      </c>
      <c r="G689" s="352" t="s">
        <v>624</v>
      </c>
      <c r="H689" t="str">
        <f>VLOOKUP($G689,県名!$B$1:$C$49,2,FALSE)</f>
        <v>愛  知</v>
      </c>
      <c r="I689" t="str">
        <f>VLOOKUP(B689,学校名!$D$8:$F$64,3,FALSE)</f>
        <v>日本福祉大</v>
      </c>
      <c r="J689" t="str">
        <f t="shared" si="20"/>
        <v>男</v>
      </c>
      <c r="K689" t="s">
        <v>3821</v>
      </c>
      <c r="L689" t="s">
        <v>3418</v>
      </c>
      <c r="M689" t="str">
        <f t="shared" si="21"/>
        <v>MIYAZAKI Yuto</v>
      </c>
      <c r="O689" t="s">
        <v>4197</v>
      </c>
      <c r="P689" t="s">
        <v>4198</v>
      </c>
    </row>
    <row r="690" spans="2:16">
      <c r="B690" s="287" t="s">
        <v>527</v>
      </c>
      <c r="C690" s="297">
        <v>689</v>
      </c>
      <c r="D690" s="270" t="s">
        <v>2366</v>
      </c>
      <c r="E690" s="268" t="s">
        <v>2404</v>
      </c>
      <c r="F690" s="268">
        <v>2</v>
      </c>
      <c r="G690" s="352" t="s">
        <v>624</v>
      </c>
      <c r="H690" t="str">
        <f>VLOOKUP($G690,県名!$B$1:$C$49,2,FALSE)</f>
        <v>愛  知</v>
      </c>
      <c r="I690" t="str">
        <f>VLOOKUP(B690,学校名!$D$8:$F$64,3,FALSE)</f>
        <v>日本福祉大</v>
      </c>
      <c r="J690" t="str">
        <f t="shared" si="20"/>
        <v>男</v>
      </c>
      <c r="K690" t="s">
        <v>3828</v>
      </c>
      <c r="L690" t="s">
        <v>3300</v>
      </c>
      <c r="M690" t="str">
        <f t="shared" si="21"/>
        <v>ABE Hiroyuki</v>
      </c>
      <c r="O690" t="s">
        <v>4197</v>
      </c>
      <c r="P690" t="s">
        <v>4198</v>
      </c>
    </row>
    <row r="691" spans="2:16">
      <c r="B691" s="287" t="s">
        <v>527</v>
      </c>
      <c r="C691" s="297">
        <v>690</v>
      </c>
      <c r="D691" s="270" t="s">
        <v>2495</v>
      </c>
      <c r="E691" s="268" t="s">
        <v>2572</v>
      </c>
      <c r="F691" s="268">
        <v>2</v>
      </c>
      <c r="G691" s="352" t="s">
        <v>626</v>
      </c>
      <c r="H691" t="str">
        <f>VLOOKUP($G691,県名!$B$1:$C$49,2,FALSE)</f>
        <v>岐  阜</v>
      </c>
      <c r="I691" t="str">
        <f>VLOOKUP(B691,学校名!$D$8:$F$64,3,FALSE)</f>
        <v>日本福祉大</v>
      </c>
      <c r="J691" t="str">
        <f t="shared" si="20"/>
        <v>男</v>
      </c>
      <c r="K691" t="s">
        <v>4045</v>
      </c>
      <c r="L691" t="s">
        <v>4046</v>
      </c>
      <c r="M691" t="str">
        <f t="shared" si="21"/>
        <v>IGUCHI Sotaro</v>
      </c>
      <c r="O691" t="s">
        <v>4197</v>
      </c>
      <c r="P691" t="s">
        <v>4198</v>
      </c>
    </row>
    <row r="692" spans="2:16">
      <c r="B692" s="287" t="s">
        <v>527</v>
      </c>
      <c r="C692" s="297">
        <v>691</v>
      </c>
      <c r="D692" s="270" t="s">
        <v>2496</v>
      </c>
      <c r="E692" s="268" t="s">
        <v>2573</v>
      </c>
      <c r="F692" s="268">
        <v>2</v>
      </c>
      <c r="G692" s="352" t="s">
        <v>624</v>
      </c>
      <c r="H692" t="str">
        <f>VLOOKUP($G692,県名!$B$1:$C$49,2,FALSE)</f>
        <v>愛  知</v>
      </c>
      <c r="I692" t="str">
        <f>VLOOKUP(B692,学校名!$D$8:$F$64,3,FALSE)</f>
        <v>日本福祉大</v>
      </c>
      <c r="J692" t="str">
        <f t="shared" si="20"/>
        <v>男</v>
      </c>
      <c r="K692" t="s">
        <v>4047</v>
      </c>
      <c r="L692" t="s">
        <v>3253</v>
      </c>
      <c r="M692" t="str">
        <f t="shared" si="21"/>
        <v>ISONO Yuki</v>
      </c>
      <c r="O692" t="s">
        <v>4197</v>
      </c>
      <c r="P692" t="s">
        <v>4198</v>
      </c>
    </row>
    <row r="693" spans="2:16">
      <c r="B693" s="287" t="s">
        <v>527</v>
      </c>
      <c r="C693" s="297">
        <v>692</v>
      </c>
      <c r="D693" s="270" t="s">
        <v>2497</v>
      </c>
      <c r="E693" s="268" t="s">
        <v>2574</v>
      </c>
      <c r="F693" s="268">
        <v>2</v>
      </c>
      <c r="G693" s="352" t="s">
        <v>624</v>
      </c>
      <c r="H693" t="str">
        <f>VLOOKUP($G693,県名!$B$1:$C$49,2,FALSE)</f>
        <v>愛  知</v>
      </c>
      <c r="I693" t="str">
        <f>VLOOKUP(B693,学校名!$D$8:$F$64,3,FALSE)</f>
        <v>日本福祉大</v>
      </c>
      <c r="J693" t="str">
        <f t="shared" si="20"/>
        <v>男</v>
      </c>
      <c r="K693" t="s">
        <v>4048</v>
      </c>
      <c r="L693" t="s">
        <v>3238</v>
      </c>
      <c r="M693" t="str">
        <f t="shared" si="21"/>
        <v>OHTA Masaya</v>
      </c>
      <c r="O693" t="s">
        <v>4197</v>
      </c>
      <c r="P693" t="s">
        <v>4198</v>
      </c>
    </row>
    <row r="694" spans="2:16">
      <c r="B694" s="287" t="s">
        <v>527</v>
      </c>
      <c r="C694" s="297">
        <v>693</v>
      </c>
      <c r="D694" s="270" t="s">
        <v>2498</v>
      </c>
      <c r="E694" s="268" t="s">
        <v>2403</v>
      </c>
      <c r="F694" s="268">
        <v>2</v>
      </c>
      <c r="G694" s="352" t="s">
        <v>624</v>
      </c>
      <c r="H694" t="str">
        <f>VLOOKUP($G694,県名!$B$1:$C$49,2,FALSE)</f>
        <v>愛  知</v>
      </c>
      <c r="I694" t="str">
        <f>VLOOKUP(B694,学校名!$D$8:$F$64,3,FALSE)</f>
        <v>日本福祉大</v>
      </c>
      <c r="J694" t="str">
        <f t="shared" si="20"/>
        <v>男</v>
      </c>
      <c r="K694" t="s">
        <v>3394</v>
      </c>
      <c r="L694" t="s">
        <v>3340</v>
      </c>
      <c r="M694" t="str">
        <f t="shared" si="21"/>
        <v>KATO Kota</v>
      </c>
      <c r="O694" t="s">
        <v>4197</v>
      </c>
      <c r="P694" t="s">
        <v>4198</v>
      </c>
    </row>
    <row r="695" spans="2:16">
      <c r="B695" s="287" t="s">
        <v>527</v>
      </c>
      <c r="C695" s="297">
        <v>694</v>
      </c>
      <c r="D695" s="270" t="s">
        <v>2499</v>
      </c>
      <c r="E695" s="268" t="s">
        <v>2575</v>
      </c>
      <c r="F695" s="268">
        <v>2</v>
      </c>
      <c r="G695" s="352" t="s">
        <v>625</v>
      </c>
      <c r="H695" t="str">
        <f>VLOOKUP($G695,県名!$B$1:$C$49,2,FALSE)</f>
        <v>三  重</v>
      </c>
      <c r="I695" t="str">
        <f>VLOOKUP(B695,学校名!$D$8:$F$64,3,FALSE)</f>
        <v>日本福祉大</v>
      </c>
      <c r="J695" t="str">
        <f t="shared" si="20"/>
        <v>男</v>
      </c>
      <c r="K695" t="s">
        <v>3289</v>
      </c>
      <c r="L695" t="s">
        <v>3428</v>
      </c>
      <c r="M695" t="str">
        <f t="shared" si="21"/>
        <v>KOBAYASHI Kazuma</v>
      </c>
      <c r="O695" t="s">
        <v>4197</v>
      </c>
      <c r="P695" t="s">
        <v>4198</v>
      </c>
    </row>
    <row r="696" spans="2:16">
      <c r="B696" s="287" t="s">
        <v>527</v>
      </c>
      <c r="C696" s="297">
        <v>695</v>
      </c>
      <c r="D696" s="270" t="s">
        <v>2500</v>
      </c>
      <c r="E696" s="268" t="s">
        <v>2576</v>
      </c>
      <c r="F696" s="268">
        <v>2</v>
      </c>
      <c r="G696" s="352" t="s">
        <v>624</v>
      </c>
      <c r="H696" t="str">
        <f>VLOOKUP($G696,県名!$B$1:$C$49,2,FALSE)</f>
        <v>愛  知</v>
      </c>
      <c r="I696" t="str">
        <f>VLOOKUP(B696,学校名!$D$8:$F$64,3,FALSE)</f>
        <v>日本福祉大</v>
      </c>
      <c r="J696" t="str">
        <f t="shared" si="20"/>
        <v>男</v>
      </c>
      <c r="K696" t="s">
        <v>4049</v>
      </c>
      <c r="L696" t="s">
        <v>3656</v>
      </c>
      <c r="M696" t="str">
        <f t="shared" si="21"/>
        <v>SAKATA Shogo</v>
      </c>
      <c r="O696" t="s">
        <v>4197</v>
      </c>
      <c r="P696" t="s">
        <v>4198</v>
      </c>
    </row>
    <row r="697" spans="2:16">
      <c r="B697" s="287" t="s">
        <v>527</v>
      </c>
      <c r="C697" s="297">
        <v>696</v>
      </c>
      <c r="D697" s="270" t="s">
        <v>2501</v>
      </c>
      <c r="E697" s="268" t="s">
        <v>2577</v>
      </c>
      <c r="F697" s="268">
        <v>2</v>
      </c>
      <c r="G697" s="352" t="s">
        <v>624</v>
      </c>
      <c r="H697" t="str">
        <f>VLOOKUP($G697,県名!$B$1:$C$49,2,FALSE)</f>
        <v>愛  知</v>
      </c>
      <c r="I697" t="str">
        <f>VLOOKUP(B697,学校名!$D$8:$F$64,3,FALSE)</f>
        <v>日本福祉大</v>
      </c>
      <c r="J697" t="str">
        <f t="shared" si="20"/>
        <v>男</v>
      </c>
      <c r="K697" t="s">
        <v>3553</v>
      </c>
      <c r="L697" t="s">
        <v>3650</v>
      </c>
      <c r="M697" t="str">
        <f t="shared" si="21"/>
        <v>TACHIBANA Toru</v>
      </c>
      <c r="O697" t="s">
        <v>4197</v>
      </c>
      <c r="P697" t="s">
        <v>4198</v>
      </c>
    </row>
    <row r="698" spans="2:16">
      <c r="B698" s="287" t="s">
        <v>527</v>
      </c>
      <c r="C698" s="297">
        <v>697</v>
      </c>
      <c r="D698" s="270" t="s">
        <v>2502</v>
      </c>
      <c r="E698" s="268" t="s">
        <v>2578</v>
      </c>
      <c r="F698" s="268">
        <v>2</v>
      </c>
      <c r="G698" s="352" t="s">
        <v>624</v>
      </c>
      <c r="H698" t="str">
        <f>VLOOKUP($G698,県名!$B$1:$C$49,2,FALSE)</f>
        <v>愛  知</v>
      </c>
      <c r="I698" t="str">
        <f>VLOOKUP(B698,学校名!$D$8:$F$64,3,FALSE)</f>
        <v>日本福祉大</v>
      </c>
      <c r="J698" t="str">
        <f t="shared" si="20"/>
        <v>男</v>
      </c>
      <c r="K698" t="s">
        <v>3431</v>
      </c>
      <c r="L698" t="s">
        <v>4050</v>
      </c>
      <c r="M698" t="str">
        <f t="shared" si="21"/>
        <v>TANAKA Rei</v>
      </c>
      <c r="O698" t="s">
        <v>4197</v>
      </c>
      <c r="P698" t="s">
        <v>4198</v>
      </c>
    </row>
    <row r="699" spans="2:16">
      <c r="B699" s="287" t="s">
        <v>527</v>
      </c>
      <c r="C699" s="297">
        <v>698</v>
      </c>
      <c r="D699" s="270" t="s">
        <v>2503</v>
      </c>
      <c r="E699" s="268" t="s">
        <v>2579</v>
      </c>
      <c r="F699" s="268">
        <v>2</v>
      </c>
      <c r="G699" s="352" t="s">
        <v>624</v>
      </c>
      <c r="H699" t="str">
        <f>VLOOKUP($G699,県名!$B$1:$C$49,2,FALSE)</f>
        <v>愛  知</v>
      </c>
      <c r="I699" t="str">
        <f>VLOOKUP(B699,学校名!$D$8:$F$64,3,FALSE)</f>
        <v>日本福祉大</v>
      </c>
      <c r="J699" t="str">
        <f t="shared" si="20"/>
        <v>男</v>
      </c>
      <c r="K699" t="s">
        <v>3515</v>
      </c>
      <c r="L699" t="s">
        <v>3665</v>
      </c>
      <c r="M699" t="str">
        <f t="shared" si="21"/>
        <v>TAHARA Hiroki</v>
      </c>
      <c r="O699" t="s">
        <v>4197</v>
      </c>
      <c r="P699" t="s">
        <v>4198</v>
      </c>
    </row>
    <row r="700" spans="2:16">
      <c r="B700" s="287" t="s">
        <v>527</v>
      </c>
      <c r="C700" s="297">
        <v>699</v>
      </c>
      <c r="D700" s="270" t="s">
        <v>3076</v>
      </c>
      <c r="E700" s="268" t="s">
        <v>2410</v>
      </c>
      <c r="F700" s="268">
        <v>2</v>
      </c>
      <c r="G700" s="352" t="s">
        <v>624</v>
      </c>
      <c r="H700" t="str">
        <f>VLOOKUP($G700,県名!$B$1:$C$49,2,FALSE)</f>
        <v>愛  知</v>
      </c>
      <c r="I700" t="str">
        <f>VLOOKUP(B700,学校名!$D$8:$F$64,3,FALSE)</f>
        <v>日本福祉大</v>
      </c>
      <c r="J700" t="str">
        <f t="shared" si="20"/>
        <v>男</v>
      </c>
      <c r="K700" t="s">
        <v>4051</v>
      </c>
      <c r="L700" t="s">
        <v>4052</v>
      </c>
      <c r="M700" t="str">
        <f t="shared" si="21"/>
        <v>FUNAI Takanari</v>
      </c>
      <c r="O700" t="s">
        <v>4197</v>
      </c>
      <c r="P700" t="s">
        <v>4198</v>
      </c>
    </row>
    <row r="701" spans="2:16">
      <c r="B701" s="287" t="s">
        <v>527</v>
      </c>
      <c r="C701" s="297">
        <v>700</v>
      </c>
      <c r="D701" s="270" t="s">
        <v>2504</v>
      </c>
      <c r="E701" s="268" t="s">
        <v>2580</v>
      </c>
      <c r="F701" s="268">
        <v>2</v>
      </c>
      <c r="G701" s="352" t="s">
        <v>624</v>
      </c>
      <c r="H701" t="str">
        <f>VLOOKUP($G701,県名!$B$1:$C$49,2,FALSE)</f>
        <v>愛  知</v>
      </c>
      <c r="I701" t="str">
        <f>VLOOKUP(B701,学校名!$D$8:$F$64,3,FALSE)</f>
        <v>日本福祉大</v>
      </c>
      <c r="J701" t="str">
        <f t="shared" si="20"/>
        <v>男</v>
      </c>
      <c r="K701" t="s">
        <v>4053</v>
      </c>
      <c r="L701" t="s">
        <v>4054</v>
      </c>
      <c r="M701" t="str">
        <f t="shared" si="21"/>
        <v>YOKOYAMA Ryuya</v>
      </c>
      <c r="O701" t="s">
        <v>4197</v>
      </c>
      <c r="P701" t="s">
        <v>4198</v>
      </c>
    </row>
    <row r="702" spans="2:16">
      <c r="B702" s="287" t="s">
        <v>528</v>
      </c>
      <c r="C702" s="297">
        <v>701</v>
      </c>
      <c r="D702" s="270" t="s">
        <v>3077</v>
      </c>
      <c r="E702" s="268" t="s">
        <v>3200</v>
      </c>
      <c r="F702" s="268" t="s">
        <v>2414</v>
      </c>
      <c r="G702" s="352" t="s">
        <v>623</v>
      </c>
      <c r="H702" t="str">
        <f>VLOOKUP($G702,県名!$B$1:$C$49,2,FALSE)</f>
        <v>静  岡</v>
      </c>
      <c r="I702" t="str">
        <f>VLOOKUP(B702,学校名!$D$8:$F$64,3,FALSE)</f>
        <v>浜松医科大</v>
      </c>
      <c r="J702" t="str">
        <f t="shared" si="20"/>
        <v>男</v>
      </c>
      <c r="K702" t="s">
        <v>3781</v>
      </c>
      <c r="L702" t="s">
        <v>3619</v>
      </c>
      <c r="M702" t="str">
        <f t="shared" si="21"/>
        <v>OZEKI Kaito</v>
      </c>
      <c r="O702" t="s">
        <v>4197</v>
      </c>
      <c r="P702" t="s">
        <v>4198</v>
      </c>
    </row>
    <row r="703" spans="2:16">
      <c r="B703" s="287" t="s">
        <v>528</v>
      </c>
      <c r="C703" s="297">
        <v>702</v>
      </c>
      <c r="D703" s="270" t="s">
        <v>3078</v>
      </c>
      <c r="E703" s="268" t="s">
        <v>3201</v>
      </c>
      <c r="F703" s="268" t="s">
        <v>2414</v>
      </c>
      <c r="G703" s="352" t="s">
        <v>623</v>
      </c>
      <c r="H703" t="str">
        <f>VLOOKUP($G703,県名!$B$1:$C$49,2,FALSE)</f>
        <v>静  岡</v>
      </c>
      <c r="I703" t="str">
        <f>VLOOKUP(B703,学校名!$D$8:$F$64,3,FALSE)</f>
        <v>浜松医科大</v>
      </c>
      <c r="J703" t="str">
        <f t="shared" si="20"/>
        <v>男</v>
      </c>
      <c r="K703" t="s">
        <v>4055</v>
      </c>
      <c r="L703" t="s">
        <v>3255</v>
      </c>
      <c r="M703" t="str">
        <f t="shared" si="21"/>
        <v>YOKOCHI Yuta</v>
      </c>
      <c r="O703" t="s">
        <v>4197</v>
      </c>
      <c r="P703" t="s">
        <v>4198</v>
      </c>
    </row>
    <row r="704" spans="2:16">
      <c r="B704" s="287" t="s">
        <v>528</v>
      </c>
      <c r="C704" s="297">
        <v>703</v>
      </c>
      <c r="D704" s="270" t="s">
        <v>3079</v>
      </c>
      <c r="E704" s="268" t="s">
        <v>3202</v>
      </c>
      <c r="F704" s="268" t="s">
        <v>2411</v>
      </c>
      <c r="G704" s="352" t="s">
        <v>623</v>
      </c>
      <c r="H704" t="str">
        <f>VLOOKUP($G704,県名!$B$1:$C$49,2,FALSE)</f>
        <v>静  岡</v>
      </c>
      <c r="I704" t="str">
        <f>VLOOKUP(B704,学校名!$D$8:$F$64,3,FALSE)</f>
        <v>浜松医科大</v>
      </c>
      <c r="J704" t="str">
        <f t="shared" si="20"/>
        <v>男</v>
      </c>
      <c r="K704" t="s">
        <v>4056</v>
      </c>
      <c r="L704" t="s">
        <v>4057</v>
      </c>
      <c r="M704" t="str">
        <f t="shared" si="21"/>
        <v>NAGATA Soichiro</v>
      </c>
      <c r="O704" t="s">
        <v>4197</v>
      </c>
      <c r="P704" t="s">
        <v>4198</v>
      </c>
    </row>
    <row r="705" spans="2:16">
      <c r="B705" s="287" t="s">
        <v>528</v>
      </c>
      <c r="C705" s="297">
        <v>704</v>
      </c>
      <c r="D705" s="270" t="s">
        <v>3080</v>
      </c>
      <c r="E705" s="268" t="s">
        <v>3203</v>
      </c>
      <c r="F705" s="268">
        <v>4</v>
      </c>
      <c r="G705" s="352" t="s">
        <v>623</v>
      </c>
      <c r="H705" t="str">
        <f>VLOOKUP($G705,県名!$B$1:$C$49,2,FALSE)</f>
        <v>静  岡</v>
      </c>
      <c r="I705" t="str">
        <f>VLOOKUP(B705,学校名!$D$8:$F$64,3,FALSE)</f>
        <v>浜松医科大</v>
      </c>
      <c r="J705" t="str">
        <f t="shared" si="20"/>
        <v>男</v>
      </c>
      <c r="K705" t="s">
        <v>4058</v>
      </c>
      <c r="L705" t="s">
        <v>4059</v>
      </c>
      <c r="M705" t="str">
        <f t="shared" si="21"/>
        <v>SAKAMOTO Kango</v>
      </c>
      <c r="O705" t="s">
        <v>4197</v>
      </c>
      <c r="P705" t="s">
        <v>4198</v>
      </c>
    </row>
    <row r="706" spans="2:16">
      <c r="B706" s="287" t="s">
        <v>528</v>
      </c>
      <c r="C706" s="297">
        <v>705</v>
      </c>
      <c r="D706" s="270" t="s">
        <v>1048</v>
      </c>
      <c r="E706" s="268" t="s">
        <v>1570</v>
      </c>
      <c r="F706" s="268" t="s">
        <v>2414</v>
      </c>
      <c r="G706" s="352" t="s">
        <v>623</v>
      </c>
      <c r="H706" t="str">
        <f>VLOOKUP($G706,県名!$B$1:$C$49,2,FALSE)</f>
        <v>静  岡</v>
      </c>
      <c r="I706" t="str">
        <f>VLOOKUP(B706,学校名!$D$8:$F$64,3,FALSE)</f>
        <v>浜松医科大</v>
      </c>
      <c r="J706" t="str">
        <f t="shared" si="20"/>
        <v>男</v>
      </c>
      <c r="K706" t="s">
        <v>4060</v>
      </c>
      <c r="L706" t="s">
        <v>4061</v>
      </c>
      <c r="M706" t="str">
        <f t="shared" si="21"/>
        <v>YAMATO Hironori</v>
      </c>
      <c r="O706" t="s">
        <v>4197</v>
      </c>
      <c r="P706" t="s">
        <v>4198</v>
      </c>
    </row>
    <row r="707" spans="2:16">
      <c r="B707" s="287" t="s">
        <v>528</v>
      </c>
      <c r="C707" s="297">
        <v>706</v>
      </c>
      <c r="D707" s="270" t="s">
        <v>1047</v>
      </c>
      <c r="E707" s="268" t="s">
        <v>1569</v>
      </c>
      <c r="F707" s="268" t="s">
        <v>2414</v>
      </c>
      <c r="G707" s="352" t="s">
        <v>623</v>
      </c>
      <c r="H707" t="str">
        <f>VLOOKUP($G707,県名!$B$1:$C$49,2,FALSE)</f>
        <v>静  岡</v>
      </c>
      <c r="I707" t="str">
        <f>VLOOKUP(B707,学校名!$D$8:$F$64,3,FALSE)</f>
        <v>浜松医科大</v>
      </c>
      <c r="J707" t="str">
        <f t="shared" ref="J707:J770" si="22">IF(VALUE(C707)&lt;2001,"男","女")</f>
        <v>男</v>
      </c>
      <c r="K707" t="s">
        <v>3392</v>
      </c>
      <c r="L707" t="s">
        <v>3607</v>
      </c>
      <c r="M707" t="str">
        <f t="shared" ref="M707:M770" si="23">K707&amp;" "&amp;L707</f>
        <v>WATANABE Haruki</v>
      </c>
      <c r="O707" t="s">
        <v>4197</v>
      </c>
      <c r="P707" t="s">
        <v>4198</v>
      </c>
    </row>
    <row r="708" spans="2:16">
      <c r="B708" s="287" t="s">
        <v>528</v>
      </c>
      <c r="C708" s="297">
        <v>707</v>
      </c>
      <c r="D708" s="270" t="s">
        <v>3081</v>
      </c>
      <c r="E708" s="268" t="s">
        <v>3204</v>
      </c>
      <c r="F708" s="268" t="s">
        <v>2415</v>
      </c>
      <c r="G708" s="352" t="s">
        <v>623</v>
      </c>
      <c r="H708" t="str">
        <f>VLOOKUP($G708,県名!$B$1:$C$49,2,FALSE)</f>
        <v>静  岡</v>
      </c>
      <c r="I708" t="str">
        <f>VLOOKUP(B708,学校名!$D$8:$F$64,3,FALSE)</f>
        <v>浜松医科大</v>
      </c>
      <c r="J708" t="str">
        <f t="shared" si="22"/>
        <v>男</v>
      </c>
      <c r="K708" t="s">
        <v>3791</v>
      </c>
      <c r="L708" t="s">
        <v>4062</v>
      </c>
      <c r="M708" t="str">
        <f t="shared" si="23"/>
        <v>SUGIMOTO Mochihiro</v>
      </c>
      <c r="O708" t="s">
        <v>4197</v>
      </c>
      <c r="P708" t="s">
        <v>4198</v>
      </c>
    </row>
    <row r="709" spans="2:16">
      <c r="B709" s="287" t="s">
        <v>528</v>
      </c>
      <c r="C709" s="297">
        <v>708</v>
      </c>
      <c r="D709" s="270" t="s">
        <v>2670</v>
      </c>
      <c r="E709" s="268" t="s">
        <v>2716</v>
      </c>
      <c r="F709" s="268" t="s">
        <v>2412</v>
      </c>
      <c r="G709" s="352" t="s">
        <v>623</v>
      </c>
      <c r="H709" t="str">
        <f>VLOOKUP($G709,県名!$B$1:$C$49,2,FALSE)</f>
        <v>静  岡</v>
      </c>
      <c r="I709" t="str">
        <f>VLOOKUP(B709,学校名!$D$8:$F$64,3,FALSE)</f>
        <v>浜松医科大</v>
      </c>
      <c r="J709" t="str">
        <f t="shared" si="22"/>
        <v>男</v>
      </c>
      <c r="K709" t="s">
        <v>4063</v>
      </c>
      <c r="L709" t="s">
        <v>4064</v>
      </c>
      <c r="M709" t="str">
        <f t="shared" si="23"/>
        <v>NAITO Ryujin</v>
      </c>
      <c r="O709" t="s">
        <v>4197</v>
      </c>
      <c r="P709" t="s">
        <v>4198</v>
      </c>
    </row>
    <row r="710" spans="2:16">
      <c r="B710" s="287" t="s">
        <v>528</v>
      </c>
      <c r="C710" s="297">
        <v>709</v>
      </c>
      <c r="D710" s="270" t="s">
        <v>2671</v>
      </c>
      <c r="E710" s="268" t="s">
        <v>2717</v>
      </c>
      <c r="F710" s="268" t="s">
        <v>2412</v>
      </c>
      <c r="G710" s="352" t="s">
        <v>623</v>
      </c>
      <c r="H710" t="str">
        <f>VLOOKUP($G710,県名!$B$1:$C$49,2,FALSE)</f>
        <v>静  岡</v>
      </c>
      <c r="I710" t="str">
        <f>VLOOKUP(B710,学校名!$D$8:$F$64,3,FALSE)</f>
        <v>浜松医科大</v>
      </c>
      <c r="J710" t="str">
        <f t="shared" si="22"/>
        <v>男</v>
      </c>
      <c r="K710" t="s">
        <v>4065</v>
      </c>
      <c r="L710" t="s">
        <v>3609</v>
      </c>
      <c r="M710" t="str">
        <f t="shared" si="23"/>
        <v>HISHIDA Koutarou</v>
      </c>
      <c r="O710" t="s">
        <v>4197</v>
      </c>
      <c r="P710" t="s">
        <v>4198</v>
      </c>
    </row>
    <row r="711" spans="2:16">
      <c r="B711" s="287" t="s">
        <v>521</v>
      </c>
      <c r="C711" s="297">
        <v>710</v>
      </c>
      <c r="D711" s="270" t="s">
        <v>1054</v>
      </c>
      <c r="E711" s="268" t="s">
        <v>1576</v>
      </c>
      <c r="F711" s="268" t="s">
        <v>2413</v>
      </c>
      <c r="G711" s="352" t="s">
        <v>624</v>
      </c>
      <c r="H711" t="str">
        <f>VLOOKUP($G711,県名!$B$1:$C$49,2,FALSE)</f>
        <v>愛  知</v>
      </c>
      <c r="I711" t="str">
        <f>VLOOKUP(B711,学校名!$D$8:$F$64,3,FALSE)</f>
        <v>豊田高専</v>
      </c>
      <c r="J711" t="str">
        <f t="shared" si="22"/>
        <v>男</v>
      </c>
      <c r="K711" t="s">
        <v>4066</v>
      </c>
      <c r="L711" t="s">
        <v>3690</v>
      </c>
      <c r="M711" t="str">
        <f t="shared" si="23"/>
        <v>INAGUMA Kenta</v>
      </c>
      <c r="O711" t="s">
        <v>4197</v>
      </c>
      <c r="P711" t="s">
        <v>4198</v>
      </c>
    </row>
    <row r="712" spans="2:16">
      <c r="B712" s="287" t="s">
        <v>521</v>
      </c>
      <c r="C712" s="297">
        <v>711</v>
      </c>
      <c r="D712" s="270" t="s">
        <v>1051</v>
      </c>
      <c r="E712" s="268" t="s">
        <v>1573</v>
      </c>
      <c r="F712" s="268" t="s">
        <v>2413</v>
      </c>
      <c r="G712" s="352" t="s">
        <v>624</v>
      </c>
      <c r="H712" t="str">
        <f>VLOOKUP($G712,県名!$B$1:$C$49,2,FALSE)</f>
        <v>愛  知</v>
      </c>
      <c r="I712" t="str">
        <f>VLOOKUP(B712,学校名!$D$8:$F$64,3,FALSE)</f>
        <v>豊田高専</v>
      </c>
      <c r="J712" t="str">
        <f t="shared" si="22"/>
        <v>男</v>
      </c>
      <c r="K712" t="s">
        <v>4067</v>
      </c>
      <c r="L712" t="s">
        <v>3232</v>
      </c>
      <c r="M712" t="str">
        <f t="shared" si="23"/>
        <v>KOKUBO Yuya</v>
      </c>
      <c r="O712" t="s">
        <v>4197</v>
      </c>
      <c r="P712" t="s">
        <v>4198</v>
      </c>
    </row>
    <row r="713" spans="2:16">
      <c r="B713" s="287" t="s">
        <v>521</v>
      </c>
      <c r="C713" s="297">
        <v>712</v>
      </c>
      <c r="D713" s="270" t="s">
        <v>1049</v>
      </c>
      <c r="E713" s="268" t="s">
        <v>1571</v>
      </c>
      <c r="F713" s="268" t="s">
        <v>2413</v>
      </c>
      <c r="G713" s="352" t="s">
        <v>624</v>
      </c>
      <c r="H713" t="str">
        <f>VLOOKUP($G713,県名!$B$1:$C$49,2,FALSE)</f>
        <v>愛  知</v>
      </c>
      <c r="I713" t="str">
        <f>VLOOKUP(B713,学校名!$D$8:$F$64,3,FALSE)</f>
        <v>豊田高専</v>
      </c>
      <c r="J713" t="str">
        <f t="shared" si="22"/>
        <v>男</v>
      </c>
      <c r="K713" t="s">
        <v>4068</v>
      </c>
      <c r="L713" t="s">
        <v>4069</v>
      </c>
      <c r="M713" t="str">
        <f t="shared" si="23"/>
        <v>SHIBATA Satoru</v>
      </c>
      <c r="O713" t="s">
        <v>4197</v>
      </c>
      <c r="P713" t="s">
        <v>4198</v>
      </c>
    </row>
    <row r="714" spans="2:16">
      <c r="B714" s="287" t="s">
        <v>521</v>
      </c>
      <c r="C714" s="297">
        <v>713</v>
      </c>
      <c r="D714" s="270" t="s">
        <v>1050</v>
      </c>
      <c r="E714" s="268" t="s">
        <v>1572</v>
      </c>
      <c r="F714" s="268" t="s">
        <v>2413</v>
      </c>
      <c r="G714" s="352" t="s">
        <v>624</v>
      </c>
      <c r="H714" t="str">
        <f>VLOOKUP($G714,県名!$B$1:$C$49,2,FALSE)</f>
        <v>愛  知</v>
      </c>
      <c r="I714" t="str">
        <f>VLOOKUP(B714,学校名!$D$8:$F$64,3,FALSE)</f>
        <v>豊田高専</v>
      </c>
      <c r="J714" t="str">
        <f t="shared" si="22"/>
        <v>男</v>
      </c>
      <c r="K714" t="s">
        <v>3285</v>
      </c>
      <c r="L714" t="s">
        <v>3503</v>
      </c>
      <c r="M714" t="str">
        <f t="shared" si="23"/>
        <v>SUZUKI Ryusei</v>
      </c>
      <c r="O714" t="s">
        <v>4197</v>
      </c>
      <c r="P714" t="s">
        <v>4198</v>
      </c>
    </row>
    <row r="715" spans="2:16">
      <c r="B715" s="287" t="s">
        <v>521</v>
      </c>
      <c r="C715" s="297">
        <v>714</v>
      </c>
      <c r="D715" s="270" t="s">
        <v>1052</v>
      </c>
      <c r="E715" s="268" t="s">
        <v>1574</v>
      </c>
      <c r="F715" s="268" t="s">
        <v>2413</v>
      </c>
      <c r="G715" s="352" t="s">
        <v>624</v>
      </c>
      <c r="H715" t="str">
        <f>VLOOKUP($G715,県名!$B$1:$C$49,2,FALSE)</f>
        <v>愛  知</v>
      </c>
      <c r="I715" t="str">
        <f>VLOOKUP(B715,学校名!$D$8:$F$64,3,FALSE)</f>
        <v>豊田高専</v>
      </c>
      <c r="J715" t="str">
        <f t="shared" si="22"/>
        <v>男</v>
      </c>
      <c r="K715" t="s">
        <v>4070</v>
      </c>
      <c r="L715" t="s">
        <v>3617</v>
      </c>
      <c r="M715" t="str">
        <f t="shared" si="23"/>
        <v>ISOGAI Hikaru</v>
      </c>
      <c r="O715" t="s">
        <v>4197</v>
      </c>
      <c r="P715" t="s">
        <v>4198</v>
      </c>
    </row>
    <row r="716" spans="2:16">
      <c r="B716" s="287" t="s">
        <v>521</v>
      </c>
      <c r="C716" s="297">
        <v>715</v>
      </c>
      <c r="D716" s="270" t="s">
        <v>1053</v>
      </c>
      <c r="E716" s="268" t="s">
        <v>1575</v>
      </c>
      <c r="F716" s="268" t="s">
        <v>2413</v>
      </c>
      <c r="G716" s="352" t="s">
        <v>624</v>
      </c>
      <c r="H716" t="str">
        <f>VLOOKUP($G716,県名!$B$1:$C$49,2,FALSE)</f>
        <v>愛  知</v>
      </c>
      <c r="I716" t="str">
        <f>VLOOKUP(B716,学校名!$D$8:$F$64,3,FALSE)</f>
        <v>豊田高専</v>
      </c>
      <c r="J716" t="str">
        <f t="shared" si="22"/>
        <v>男</v>
      </c>
      <c r="K716" t="s">
        <v>4071</v>
      </c>
      <c r="L716" t="s">
        <v>3607</v>
      </c>
      <c r="M716" t="str">
        <f t="shared" si="23"/>
        <v>MURAYAMA Haruki</v>
      </c>
      <c r="O716" t="s">
        <v>4197</v>
      </c>
      <c r="P716" t="s">
        <v>4198</v>
      </c>
    </row>
    <row r="717" spans="2:16">
      <c r="B717" s="287" t="s">
        <v>521</v>
      </c>
      <c r="C717" s="297">
        <v>716</v>
      </c>
      <c r="D717" s="270" t="s">
        <v>3082</v>
      </c>
      <c r="E717" s="268" t="s">
        <v>3205</v>
      </c>
      <c r="F717" s="268" t="s">
        <v>2414</v>
      </c>
      <c r="G717" s="352" t="s">
        <v>624</v>
      </c>
      <c r="H717" t="str">
        <f>VLOOKUP($G717,県名!$B$1:$C$49,2,FALSE)</f>
        <v>愛  知</v>
      </c>
      <c r="I717" t="str">
        <f>VLOOKUP(B717,学校名!$D$8:$F$64,3,FALSE)</f>
        <v>豊田高専</v>
      </c>
      <c r="J717" t="str">
        <f t="shared" si="22"/>
        <v>男</v>
      </c>
      <c r="K717" t="s">
        <v>4072</v>
      </c>
      <c r="L717" t="s">
        <v>4073</v>
      </c>
      <c r="M717" t="str">
        <f t="shared" si="23"/>
        <v>NAKANISHI Hinata</v>
      </c>
      <c r="O717" t="s">
        <v>4197</v>
      </c>
      <c r="P717" t="s">
        <v>4198</v>
      </c>
    </row>
    <row r="718" spans="2:16">
      <c r="B718" s="287" t="s">
        <v>521</v>
      </c>
      <c r="C718" s="297">
        <v>717</v>
      </c>
      <c r="D718" s="270" t="s">
        <v>3083</v>
      </c>
      <c r="E718" s="268" t="s">
        <v>3206</v>
      </c>
      <c r="F718" s="268" t="s">
        <v>2414</v>
      </c>
      <c r="G718" s="352" t="s">
        <v>624</v>
      </c>
      <c r="H718" t="str">
        <f>VLOOKUP($G718,県名!$B$1:$C$49,2,FALSE)</f>
        <v>愛  知</v>
      </c>
      <c r="I718" t="str">
        <f>VLOOKUP(B718,学校名!$D$8:$F$64,3,FALSE)</f>
        <v>豊田高専</v>
      </c>
      <c r="J718" t="str">
        <f t="shared" si="22"/>
        <v>男</v>
      </c>
      <c r="K718" t="s">
        <v>3684</v>
      </c>
      <c r="L718" t="s">
        <v>3246</v>
      </c>
      <c r="M718" t="str">
        <f t="shared" si="23"/>
        <v>TSUTSUI Tomoya</v>
      </c>
      <c r="O718" t="s">
        <v>4197</v>
      </c>
      <c r="P718" t="s">
        <v>4198</v>
      </c>
    </row>
    <row r="719" spans="2:16">
      <c r="B719" s="287" t="s">
        <v>521</v>
      </c>
      <c r="C719" s="297">
        <v>718</v>
      </c>
      <c r="D719" s="270" t="s">
        <v>3084</v>
      </c>
      <c r="E719" s="268" t="s">
        <v>3207</v>
      </c>
      <c r="F719" s="268" t="s">
        <v>2414</v>
      </c>
      <c r="G719" s="352" t="s">
        <v>624</v>
      </c>
      <c r="H719" t="str">
        <f>VLOOKUP($G719,県名!$B$1:$C$49,2,FALSE)</f>
        <v>愛  知</v>
      </c>
      <c r="I719" t="str">
        <f>VLOOKUP(B719,学校名!$D$8:$F$64,3,FALSE)</f>
        <v>豊田高専</v>
      </c>
      <c r="J719" t="str">
        <f t="shared" si="22"/>
        <v>男</v>
      </c>
      <c r="K719" t="s">
        <v>3718</v>
      </c>
      <c r="L719" t="s">
        <v>4074</v>
      </c>
      <c r="M719" t="str">
        <f t="shared" si="23"/>
        <v>SAKAI Katsumi</v>
      </c>
      <c r="O719" t="s">
        <v>4197</v>
      </c>
      <c r="P719" t="s">
        <v>4198</v>
      </c>
    </row>
    <row r="720" spans="2:16">
      <c r="B720" s="287" t="s">
        <v>521</v>
      </c>
      <c r="C720" s="297">
        <v>719</v>
      </c>
      <c r="D720" s="270" t="s">
        <v>3085</v>
      </c>
      <c r="E720" s="268" t="s">
        <v>3208</v>
      </c>
      <c r="F720" s="268" t="s">
        <v>2414</v>
      </c>
      <c r="G720" s="352" t="s">
        <v>624</v>
      </c>
      <c r="H720" t="str">
        <f>VLOOKUP($G720,県名!$B$1:$C$49,2,FALSE)</f>
        <v>愛  知</v>
      </c>
      <c r="I720" t="str">
        <f>VLOOKUP(B720,学校名!$D$8:$F$64,3,FALSE)</f>
        <v>豊田高専</v>
      </c>
      <c r="J720" t="str">
        <f t="shared" si="22"/>
        <v>男</v>
      </c>
      <c r="K720" t="s">
        <v>4075</v>
      </c>
      <c r="L720" t="s">
        <v>3390</v>
      </c>
      <c r="M720" t="str">
        <f t="shared" si="23"/>
        <v>MIYAGAWA Ryota</v>
      </c>
      <c r="O720" t="s">
        <v>4197</v>
      </c>
      <c r="P720" t="s">
        <v>4198</v>
      </c>
    </row>
    <row r="721" spans="2:16">
      <c r="B721" s="287" t="s">
        <v>521</v>
      </c>
      <c r="C721" s="297">
        <v>720</v>
      </c>
      <c r="D721" s="270" t="s">
        <v>3086</v>
      </c>
      <c r="E721" s="268" t="s">
        <v>3209</v>
      </c>
      <c r="F721" s="268" t="s">
        <v>2414</v>
      </c>
      <c r="G721" s="352" t="s">
        <v>624</v>
      </c>
      <c r="H721" t="str">
        <f>VLOOKUP($G721,県名!$B$1:$C$49,2,FALSE)</f>
        <v>愛  知</v>
      </c>
      <c r="I721" t="str">
        <f>VLOOKUP(B721,学校名!$D$8:$F$64,3,FALSE)</f>
        <v>豊田高専</v>
      </c>
      <c r="J721" t="str">
        <f t="shared" si="22"/>
        <v>男</v>
      </c>
      <c r="K721" t="s">
        <v>3550</v>
      </c>
      <c r="L721" t="s">
        <v>3262</v>
      </c>
      <c r="M721" t="str">
        <f t="shared" si="23"/>
        <v>SUMI Ryo</v>
      </c>
      <c r="O721" t="s">
        <v>4197</v>
      </c>
      <c r="P721" t="s">
        <v>4198</v>
      </c>
    </row>
    <row r="722" spans="2:16">
      <c r="B722" s="287" t="s">
        <v>521</v>
      </c>
      <c r="C722" s="297">
        <v>721</v>
      </c>
      <c r="D722" s="270" t="s">
        <v>3087</v>
      </c>
      <c r="E722" s="268" t="s">
        <v>3210</v>
      </c>
      <c r="F722" s="268" t="s">
        <v>2414</v>
      </c>
      <c r="G722" s="352" t="s">
        <v>624</v>
      </c>
      <c r="H722" t="str">
        <f>VLOOKUP($G722,県名!$B$1:$C$49,2,FALSE)</f>
        <v>愛  知</v>
      </c>
      <c r="I722" t="str">
        <f>VLOOKUP(B722,学校名!$D$8:$F$64,3,FALSE)</f>
        <v>豊田高専</v>
      </c>
      <c r="J722" t="str">
        <f t="shared" si="22"/>
        <v>男</v>
      </c>
      <c r="K722" t="s">
        <v>3491</v>
      </c>
      <c r="L722" t="s">
        <v>4076</v>
      </c>
      <c r="M722" t="str">
        <f t="shared" si="23"/>
        <v>MATSUBARA Shinichiro</v>
      </c>
      <c r="O722" t="s">
        <v>4197</v>
      </c>
      <c r="P722" t="s">
        <v>4198</v>
      </c>
    </row>
    <row r="723" spans="2:16">
      <c r="B723" s="287" t="s">
        <v>523</v>
      </c>
      <c r="C723" s="297">
        <v>722</v>
      </c>
      <c r="D723" s="270" t="s">
        <v>1055</v>
      </c>
      <c r="E723" s="268" t="s">
        <v>1577</v>
      </c>
      <c r="F723" s="268" t="s">
        <v>2414</v>
      </c>
      <c r="G723" s="352" t="s">
        <v>623</v>
      </c>
      <c r="H723" t="str">
        <f>VLOOKUP($G723,県名!$B$1:$C$49,2,FALSE)</f>
        <v>静  岡</v>
      </c>
      <c r="I723" t="str">
        <f>VLOOKUP(B723,学校名!$D$8:$F$64,3,FALSE)</f>
        <v>名古屋学院大</v>
      </c>
      <c r="J723" t="str">
        <f t="shared" si="22"/>
        <v>男</v>
      </c>
      <c r="K723" t="s">
        <v>3979</v>
      </c>
      <c r="L723" t="s">
        <v>3845</v>
      </c>
      <c r="M723" t="str">
        <f t="shared" si="23"/>
        <v>UKAI Koichi</v>
      </c>
      <c r="O723" t="s">
        <v>4197</v>
      </c>
      <c r="P723" t="s">
        <v>4198</v>
      </c>
    </row>
    <row r="724" spans="2:16">
      <c r="B724" s="287" t="s">
        <v>523</v>
      </c>
      <c r="C724" s="297">
        <v>723</v>
      </c>
      <c r="D724" s="270" t="s">
        <v>1056</v>
      </c>
      <c r="E724" s="268" t="s">
        <v>1578</v>
      </c>
      <c r="F724" s="268" t="s">
        <v>2414</v>
      </c>
      <c r="G724" s="352" t="s">
        <v>624</v>
      </c>
      <c r="H724" t="str">
        <f>VLOOKUP($G724,県名!$B$1:$C$49,2,FALSE)</f>
        <v>愛  知</v>
      </c>
      <c r="I724" t="str">
        <f>VLOOKUP(B724,学校名!$D$8:$F$64,3,FALSE)</f>
        <v>名古屋学院大</v>
      </c>
      <c r="J724" t="str">
        <f t="shared" si="22"/>
        <v>男</v>
      </c>
      <c r="K724" t="s">
        <v>3309</v>
      </c>
      <c r="L724" t="s">
        <v>3276</v>
      </c>
      <c r="M724" t="str">
        <f t="shared" si="23"/>
        <v>OKAMOTO Koki</v>
      </c>
      <c r="O724" t="s">
        <v>4197</v>
      </c>
      <c r="P724" t="s">
        <v>4198</v>
      </c>
    </row>
    <row r="725" spans="2:16">
      <c r="B725" s="287" t="s">
        <v>523</v>
      </c>
      <c r="C725" s="297">
        <v>724</v>
      </c>
      <c r="D725" s="270" t="s">
        <v>1057</v>
      </c>
      <c r="E725" s="268" t="s">
        <v>1579</v>
      </c>
      <c r="F725" s="268" t="s">
        <v>2414</v>
      </c>
      <c r="G725" s="352" t="s">
        <v>625</v>
      </c>
      <c r="H725" t="str">
        <f>VLOOKUP($G725,県名!$B$1:$C$49,2,FALSE)</f>
        <v>三  重</v>
      </c>
      <c r="I725" t="str">
        <f>VLOOKUP(B725,学校名!$D$8:$F$64,3,FALSE)</f>
        <v>名古屋学院大</v>
      </c>
      <c r="J725" t="str">
        <f t="shared" si="22"/>
        <v>男</v>
      </c>
      <c r="K725" t="s">
        <v>4077</v>
      </c>
      <c r="L725" t="s">
        <v>3544</v>
      </c>
      <c r="M725" t="str">
        <f t="shared" si="23"/>
        <v>OKUYAMA Taiga</v>
      </c>
      <c r="O725" t="s">
        <v>4197</v>
      </c>
      <c r="P725" t="s">
        <v>4198</v>
      </c>
    </row>
    <row r="726" spans="2:16">
      <c r="B726" s="287" t="s">
        <v>523</v>
      </c>
      <c r="C726" s="297">
        <v>725</v>
      </c>
      <c r="D726" s="270" t="s">
        <v>1058</v>
      </c>
      <c r="E726" s="268" t="s">
        <v>1580</v>
      </c>
      <c r="F726" s="268" t="s">
        <v>2414</v>
      </c>
      <c r="G726" s="352" t="s">
        <v>624</v>
      </c>
      <c r="H726" t="str">
        <f>VLOOKUP($G726,県名!$B$1:$C$49,2,FALSE)</f>
        <v>愛  知</v>
      </c>
      <c r="I726" t="str">
        <f>VLOOKUP(B726,学校名!$D$8:$F$64,3,FALSE)</f>
        <v>名古屋学院大</v>
      </c>
      <c r="J726" t="str">
        <f t="shared" si="22"/>
        <v>男</v>
      </c>
      <c r="K726" t="s">
        <v>3394</v>
      </c>
      <c r="L726" t="s">
        <v>3379</v>
      </c>
      <c r="M726" t="str">
        <f t="shared" si="23"/>
        <v>KATO Shun</v>
      </c>
      <c r="O726" t="s">
        <v>4197</v>
      </c>
      <c r="P726" t="s">
        <v>4198</v>
      </c>
    </row>
    <row r="727" spans="2:16">
      <c r="B727" s="287" t="s">
        <v>523</v>
      </c>
      <c r="C727" s="297">
        <v>726</v>
      </c>
      <c r="D727" s="270" t="s">
        <v>1059</v>
      </c>
      <c r="E727" s="268" t="s">
        <v>1581</v>
      </c>
      <c r="F727" s="268" t="s">
        <v>2414</v>
      </c>
      <c r="G727" s="352" t="s">
        <v>625</v>
      </c>
      <c r="H727" t="str">
        <f>VLOOKUP($G727,県名!$B$1:$C$49,2,FALSE)</f>
        <v>三  重</v>
      </c>
      <c r="I727" t="str">
        <f>VLOOKUP(B727,学校名!$D$8:$F$64,3,FALSE)</f>
        <v>名古屋学院大</v>
      </c>
      <c r="J727" t="str">
        <f t="shared" si="22"/>
        <v>男</v>
      </c>
      <c r="K727" t="s">
        <v>3403</v>
      </c>
      <c r="L727" t="s">
        <v>3926</v>
      </c>
      <c r="M727" t="str">
        <f t="shared" si="23"/>
        <v>TANIGUCHI Maiya</v>
      </c>
      <c r="O727" t="s">
        <v>4197</v>
      </c>
      <c r="P727" t="s">
        <v>4198</v>
      </c>
    </row>
    <row r="728" spans="2:16">
      <c r="B728" s="287" t="s">
        <v>523</v>
      </c>
      <c r="C728" s="297">
        <v>727</v>
      </c>
      <c r="D728" s="270" t="s">
        <v>1060</v>
      </c>
      <c r="E728" s="268" t="s">
        <v>1582</v>
      </c>
      <c r="F728" s="268" t="s">
        <v>2415</v>
      </c>
      <c r="G728" s="352" t="s">
        <v>633</v>
      </c>
      <c r="H728" t="str">
        <f>VLOOKUP($G728,県名!$B$1:$C$49,2,FALSE)</f>
        <v>鳥　取</v>
      </c>
      <c r="I728" t="str">
        <f>VLOOKUP(B728,学校名!$D$8:$F$64,3,FALSE)</f>
        <v>名古屋学院大</v>
      </c>
      <c r="J728" t="str">
        <f t="shared" si="22"/>
        <v>男</v>
      </c>
      <c r="K728" t="s">
        <v>4078</v>
      </c>
      <c r="L728" t="s">
        <v>4079</v>
      </c>
      <c r="M728" t="str">
        <f t="shared" si="23"/>
        <v>IWAMOTO Kyohei</v>
      </c>
      <c r="O728" t="s">
        <v>4197</v>
      </c>
      <c r="P728" t="s">
        <v>4198</v>
      </c>
    </row>
    <row r="729" spans="2:16">
      <c r="B729" s="287" t="s">
        <v>523</v>
      </c>
      <c r="C729" s="297">
        <v>728</v>
      </c>
      <c r="D729" s="270" t="s">
        <v>1061</v>
      </c>
      <c r="E729" s="268" t="s">
        <v>1583</v>
      </c>
      <c r="F729" s="268" t="s">
        <v>2415</v>
      </c>
      <c r="G729" s="352" t="s">
        <v>624</v>
      </c>
      <c r="H729" t="str">
        <f>VLOOKUP($G729,県名!$B$1:$C$49,2,FALSE)</f>
        <v>愛  知</v>
      </c>
      <c r="I729" t="str">
        <f>VLOOKUP(B729,学校名!$D$8:$F$64,3,FALSE)</f>
        <v>名古屋学院大</v>
      </c>
      <c r="J729" t="str">
        <f t="shared" si="22"/>
        <v>男</v>
      </c>
      <c r="K729" t="s">
        <v>3235</v>
      </c>
      <c r="L729" t="s">
        <v>4080</v>
      </c>
      <c r="M729" t="str">
        <f t="shared" si="23"/>
        <v>NAKAYAMA Takato</v>
      </c>
      <c r="O729" t="s">
        <v>4197</v>
      </c>
      <c r="P729" t="s">
        <v>4198</v>
      </c>
    </row>
    <row r="730" spans="2:16">
      <c r="B730" s="287" t="s">
        <v>523</v>
      </c>
      <c r="C730" s="297">
        <v>729</v>
      </c>
      <c r="D730" s="270" t="s">
        <v>1062</v>
      </c>
      <c r="E730" s="268" t="s">
        <v>1584</v>
      </c>
      <c r="F730" s="268" t="s">
        <v>2415</v>
      </c>
      <c r="G730" s="352" t="s">
        <v>625</v>
      </c>
      <c r="H730" t="str">
        <f>VLOOKUP($G730,県名!$B$1:$C$49,2,FALSE)</f>
        <v>三  重</v>
      </c>
      <c r="I730" t="str">
        <f>VLOOKUP(B730,学校名!$D$8:$F$64,3,FALSE)</f>
        <v>名古屋学院大</v>
      </c>
      <c r="J730" t="str">
        <f t="shared" si="22"/>
        <v>男</v>
      </c>
      <c r="K730" t="s">
        <v>3231</v>
      </c>
      <c r="L730" t="s">
        <v>3371</v>
      </c>
      <c r="M730" t="str">
        <f t="shared" si="23"/>
        <v>FUNAHASHI Kosuke</v>
      </c>
      <c r="O730" t="s">
        <v>4197</v>
      </c>
      <c r="P730" t="s">
        <v>4198</v>
      </c>
    </row>
    <row r="731" spans="2:16">
      <c r="B731" s="287" t="s">
        <v>523</v>
      </c>
      <c r="C731" s="297">
        <v>730</v>
      </c>
      <c r="D731" s="270" t="s">
        <v>1063</v>
      </c>
      <c r="E731" s="268" t="s">
        <v>1585</v>
      </c>
      <c r="F731" s="268" t="s">
        <v>2415</v>
      </c>
      <c r="G731" s="352" t="s">
        <v>625</v>
      </c>
      <c r="H731" t="str">
        <f>VLOOKUP($G731,県名!$B$1:$C$49,2,FALSE)</f>
        <v>三  重</v>
      </c>
      <c r="I731" t="str">
        <f>VLOOKUP(B731,学校名!$D$8:$F$64,3,FALSE)</f>
        <v>名古屋学院大</v>
      </c>
      <c r="J731" t="str">
        <f t="shared" si="22"/>
        <v>男</v>
      </c>
      <c r="K731" t="s">
        <v>3265</v>
      </c>
      <c r="L731" t="s">
        <v>4081</v>
      </c>
      <c r="M731" t="str">
        <f t="shared" si="23"/>
        <v>YAMAMOTO Seiki</v>
      </c>
      <c r="O731" t="s">
        <v>4197</v>
      </c>
      <c r="P731" t="s">
        <v>4198</v>
      </c>
    </row>
    <row r="732" spans="2:16">
      <c r="B732" s="287" t="s">
        <v>523</v>
      </c>
      <c r="C732" s="297">
        <v>731</v>
      </c>
      <c r="D732" s="270" t="s">
        <v>2768</v>
      </c>
      <c r="E732" s="268" t="s">
        <v>2769</v>
      </c>
      <c r="F732" s="268" t="s">
        <v>2412</v>
      </c>
      <c r="G732" s="352" t="s">
        <v>626</v>
      </c>
      <c r="H732" t="str">
        <f>VLOOKUP($G732,県名!$B$1:$C$49,2,FALSE)</f>
        <v>岐  阜</v>
      </c>
      <c r="I732" t="str">
        <f>VLOOKUP(B732,学校名!$D$8:$F$64,3,FALSE)</f>
        <v>名古屋学院大</v>
      </c>
      <c r="J732" t="str">
        <f t="shared" si="22"/>
        <v>男</v>
      </c>
      <c r="K732" t="s">
        <v>4082</v>
      </c>
      <c r="L732" t="s">
        <v>4083</v>
      </c>
      <c r="M732" t="str">
        <f t="shared" si="23"/>
        <v>ISOGAWA Ao</v>
      </c>
      <c r="O732" t="s">
        <v>4197</v>
      </c>
      <c r="P732" t="s">
        <v>4198</v>
      </c>
    </row>
    <row r="733" spans="2:16">
      <c r="B733" s="287" t="s">
        <v>523</v>
      </c>
      <c r="C733" s="297">
        <v>732</v>
      </c>
      <c r="D733" s="270" t="s">
        <v>2770</v>
      </c>
      <c r="E733" s="268" t="s">
        <v>2771</v>
      </c>
      <c r="F733" s="268" t="s">
        <v>2412</v>
      </c>
      <c r="G733" s="352" t="s">
        <v>624</v>
      </c>
      <c r="H733" t="str">
        <f>VLOOKUP($G733,県名!$B$1:$C$49,2,FALSE)</f>
        <v>愛  知</v>
      </c>
      <c r="I733" t="str">
        <f>VLOOKUP(B733,学校名!$D$8:$F$64,3,FALSE)</f>
        <v>名古屋学院大</v>
      </c>
      <c r="J733" t="str">
        <f t="shared" si="22"/>
        <v>男</v>
      </c>
      <c r="K733" t="s">
        <v>4084</v>
      </c>
      <c r="L733" t="s">
        <v>3619</v>
      </c>
      <c r="M733" t="str">
        <f t="shared" si="23"/>
        <v>UMEMURA Kaito</v>
      </c>
      <c r="O733" t="s">
        <v>4197</v>
      </c>
      <c r="P733" t="s">
        <v>4198</v>
      </c>
    </row>
    <row r="734" spans="2:16">
      <c r="B734" s="287" t="s">
        <v>523</v>
      </c>
      <c r="C734" s="297">
        <v>733</v>
      </c>
      <c r="D734" s="270" t="s">
        <v>2772</v>
      </c>
      <c r="E734" s="268" t="s">
        <v>2773</v>
      </c>
      <c r="F734" s="268" t="s">
        <v>2412</v>
      </c>
      <c r="G734" s="352" t="s">
        <v>624</v>
      </c>
      <c r="H734" t="str">
        <f>VLOOKUP($G734,県名!$B$1:$C$49,2,FALSE)</f>
        <v>愛  知</v>
      </c>
      <c r="I734" t="str">
        <f>VLOOKUP(B734,学校名!$D$8:$F$64,3,FALSE)</f>
        <v>名古屋学院大</v>
      </c>
      <c r="J734" t="str">
        <f t="shared" si="22"/>
        <v>男</v>
      </c>
      <c r="K734" t="s">
        <v>3849</v>
      </c>
      <c r="L734" t="s">
        <v>3658</v>
      </c>
      <c r="M734" t="str">
        <f t="shared" si="23"/>
        <v>OSAWA Yu</v>
      </c>
      <c r="O734" t="s">
        <v>4197</v>
      </c>
      <c r="P734" t="s">
        <v>4198</v>
      </c>
    </row>
    <row r="735" spans="2:16">
      <c r="B735" s="287" t="s">
        <v>523</v>
      </c>
      <c r="C735" s="297">
        <v>734</v>
      </c>
      <c r="D735" s="270" t="s">
        <v>3088</v>
      </c>
      <c r="E735" s="268" t="s">
        <v>3211</v>
      </c>
      <c r="F735" s="268" t="s">
        <v>2412</v>
      </c>
      <c r="G735" s="352" t="s">
        <v>624</v>
      </c>
      <c r="H735" t="str">
        <f>VLOOKUP($G735,県名!$B$1:$C$49,2,FALSE)</f>
        <v>愛  知</v>
      </c>
      <c r="I735" t="str">
        <f>VLOOKUP(B735,学校名!$D$8:$F$64,3,FALSE)</f>
        <v>名古屋学院大</v>
      </c>
      <c r="J735" t="str">
        <f t="shared" si="22"/>
        <v>男</v>
      </c>
      <c r="K735" t="s">
        <v>3541</v>
      </c>
      <c r="L735" t="s">
        <v>4085</v>
      </c>
      <c r="M735" t="str">
        <f t="shared" si="23"/>
        <v>OSHIMA Kengo</v>
      </c>
      <c r="O735" t="s">
        <v>4197</v>
      </c>
      <c r="P735" t="s">
        <v>4198</v>
      </c>
    </row>
    <row r="736" spans="2:16">
      <c r="B736" s="287" t="s">
        <v>523</v>
      </c>
      <c r="C736" s="297">
        <v>735</v>
      </c>
      <c r="D736" s="270" t="s">
        <v>2505</v>
      </c>
      <c r="E736" s="268" t="s">
        <v>2581</v>
      </c>
      <c r="F736" s="268" t="s">
        <v>2412</v>
      </c>
      <c r="G736" s="352" t="s">
        <v>624</v>
      </c>
      <c r="H736" t="str">
        <f>VLOOKUP($G736,県名!$B$1:$C$49,2,FALSE)</f>
        <v>愛  知</v>
      </c>
      <c r="I736" t="str">
        <f>VLOOKUP(B736,学校名!$D$8:$F$64,3,FALSE)</f>
        <v>名古屋学院大</v>
      </c>
      <c r="J736" t="str">
        <f t="shared" si="22"/>
        <v>男</v>
      </c>
      <c r="K736" t="s">
        <v>4086</v>
      </c>
      <c r="L736" t="s">
        <v>3255</v>
      </c>
      <c r="M736" t="str">
        <f t="shared" si="23"/>
        <v>KAWATSU Yuta</v>
      </c>
      <c r="O736" t="s">
        <v>4197</v>
      </c>
      <c r="P736" t="s">
        <v>4198</v>
      </c>
    </row>
    <row r="737" spans="2:16">
      <c r="B737" s="287" t="s">
        <v>523</v>
      </c>
      <c r="C737" s="297">
        <v>736</v>
      </c>
      <c r="D737" s="270" t="s">
        <v>2774</v>
      </c>
      <c r="E737" s="268" t="s">
        <v>2775</v>
      </c>
      <c r="F737" s="268" t="s">
        <v>2412</v>
      </c>
      <c r="G737" s="352" t="s">
        <v>625</v>
      </c>
      <c r="H737" t="str">
        <f>VLOOKUP($G737,県名!$B$1:$C$49,2,FALSE)</f>
        <v>三  重</v>
      </c>
      <c r="I737" t="str">
        <f>VLOOKUP(B737,学校名!$D$8:$F$64,3,FALSE)</f>
        <v>名古屋学院大</v>
      </c>
      <c r="J737" t="str">
        <f t="shared" si="22"/>
        <v>男</v>
      </c>
      <c r="K737" t="s">
        <v>3517</v>
      </c>
      <c r="L737" t="s">
        <v>3377</v>
      </c>
      <c r="M737" t="str">
        <f t="shared" si="23"/>
        <v>NABESHIMA Daiki</v>
      </c>
      <c r="O737" t="s">
        <v>4197</v>
      </c>
      <c r="P737" t="s">
        <v>4198</v>
      </c>
    </row>
    <row r="738" spans="2:16">
      <c r="B738" s="287" t="s">
        <v>523</v>
      </c>
      <c r="C738" s="297">
        <v>737</v>
      </c>
      <c r="D738" s="270" t="s">
        <v>3089</v>
      </c>
      <c r="E738" s="268" t="s">
        <v>3212</v>
      </c>
      <c r="F738" s="268" t="s">
        <v>2412</v>
      </c>
      <c r="G738" s="352" t="s">
        <v>624</v>
      </c>
      <c r="H738" t="str">
        <f>VLOOKUP($G738,県名!$B$1:$C$49,2,FALSE)</f>
        <v>愛  知</v>
      </c>
      <c r="I738" t="str">
        <f>VLOOKUP(B738,学校名!$D$8:$F$64,3,FALSE)</f>
        <v>名古屋学院大</v>
      </c>
      <c r="J738" t="str">
        <f t="shared" si="22"/>
        <v>男</v>
      </c>
      <c r="K738" t="s">
        <v>3376</v>
      </c>
      <c r="L738" t="s">
        <v>3566</v>
      </c>
      <c r="M738" t="str">
        <f t="shared" si="23"/>
        <v>HATTORI Takamasa</v>
      </c>
      <c r="O738" t="s">
        <v>4197</v>
      </c>
      <c r="P738" t="s">
        <v>4198</v>
      </c>
    </row>
    <row r="739" spans="2:16">
      <c r="B739" s="287" t="s">
        <v>523</v>
      </c>
      <c r="C739" s="297">
        <v>738</v>
      </c>
      <c r="D739" s="270" t="s">
        <v>2506</v>
      </c>
      <c r="E739" s="268" t="s">
        <v>2582</v>
      </c>
      <c r="F739" s="268" t="s">
        <v>2412</v>
      </c>
      <c r="G739" s="352" t="s">
        <v>623</v>
      </c>
      <c r="H739" t="str">
        <f>VLOOKUP($G739,県名!$B$1:$C$49,2,FALSE)</f>
        <v>静  岡</v>
      </c>
      <c r="I739" t="str">
        <f>VLOOKUP(B739,学校名!$D$8:$F$64,3,FALSE)</f>
        <v>名古屋学院大</v>
      </c>
      <c r="J739" t="str">
        <f t="shared" si="22"/>
        <v>男</v>
      </c>
      <c r="K739" t="s">
        <v>4087</v>
      </c>
      <c r="L739" t="s">
        <v>3255</v>
      </c>
      <c r="M739" t="str">
        <f t="shared" si="23"/>
        <v>HOSOYA Yuta</v>
      </c>
      <c r="O739" t="s">
        <v>4197</v>
      </c>
      <c r="P739" t="s">
        <v>4198</v>
      </c>
    </row>
    <row r="740" spans="2:16">
      <c r="B740" s="287" t="s">
        <v>523</v>
      </c>
      <c r="C740" s="297">
        <v>739</v>
      </c>
      <c r="D740" s="270" t="s">
        <v>2507</v>
      </c>
      <c r="E740" s="268" t="s">
        <v>2583</v>
      </c>
      <c r="F740" s="268" t="s">
        <v>2412</v>
      </c>
      <c r="G740" s="352" t="s">
        <v>626</v>
      </c>
      <c r="H740" t="str">
        <f>VLOOKUP($G740,県名!$B$1:$C$49,2,FALSE)</f>
        <v>岐  阜</v>
      </c>
      <c r="I740" t="str">
        <f>VLOOKUP(B740,学校名!$D$8:$F$64,3,FALSE)</f>
        <v>名古屋学院大</v>
      </c>
      <c r="J740" t="str">
        <f t="shared" si="22"/>
        <v>男</v>
      </c>
      <c r="K740" t="s">
        <v>4071</v>
      </c>
      <c r="L740" t="s">
        <v>4088</v>
      </c>
      <c r="M740" t="str">
        <f t="shared" si="23"/>
        <v>MURAYAMA Tomonori</v>
      </c>
      <c r="O740" t="s">
        <v>4197</v>
      </c>
      <c r="P740" t="s">
        <v>4198</v>
      </c>
    </row>
    <row r="741" spans="2:16">
      <c r="B741" s="287" t="s">
        <v>524</v>
      </c>
      <c r="C741" s="297">
        <v>740</v>
      </c>
      <c r="D741" s="270" t="s">
        <v>1064</v>
      </c>
      <c r="E741" s="268" t="s">
        <v>1586</v>
      </c>
      <c r="F741" s="268" t="s">
        <v>1774</v>
      </c>
      <c r="G741" s="352" t="s">
        <v>624</v>
      </c>
      <c r="H741" t="str">
        <f>VLOOKUP($G741,県名!$B$1:$C$49,2,FALSE)</f>
        <v>愛  知</v>
      </c>
      <c r="I741" t="str">
        <f>VLOOKUP(B741,学校名!$D$8:$F$64,3,FALSE)</f>
        <v>名古屋工業大</v>
      </c>
      <c r="J741" t="str">
        <f t="shared" si="22"/>
        <v>男</v>
      </c>
      <c r="K741" t="s">
        <v>3682</v>
      </c>
      <c r="L741" t="s">
        <v>3691</v>
      </c>
      <c r="M741" t="str">
        <f t="shared" si="23"/>
        <v>OWAKI Masashi</v>
      </c>
      <c r="O741" t="s">
        <v>4197</v>
      </c>
      <c r="P741" t="s">
        <v>4198</v>
      </c>
    </row>
    <row r="742" spans="2:16">
      <c r="B742" s="287" t="s">
        <v>524</v>
      </c>
      <c r="C742" s="297">
        <v>741</v>
      </c>
      <c r="D742" s="270" t="s">
        <v>1065</v>
      </c>
      <c r="E742" s="268" t="s">
        <v>1587</v>
      </c>
      <c r="F742" s="268" t="s">
        <v>1774</v>
      </c>
      <c r="G742" s="352" t="s">
        <v>624</v>
      </c>
      <c r="H742" t="str">
        <f>VLOOKUP($G742,県名!$B$1:$C$49,2,FALSE)</f>
        <v>愛  知</v>
      </c>
      <c r="I742" t="str">
        <f>VLOOKUP(B742,学校名!$D$8:$F$64,3,FALSE)</f>
        <v>名古屋工業大</v>
      </c>
      <c r="J742" t="str">
        <f t="shared" si="22"/>
        <v>男</v>
      </c>
      <c r="K742" t="s">
        <v>4089</v>
      </c>
      <c r="L742" t="s">
        <v>3325</v>
      </c>
      <c r="M742" t="str">
        <f t="shared" si="23"/>
        <v>HAGIWARA Makoto</v>
      </c>
      <c r="O742" t="s">
        <v>4197</v>
      </c>
      <c r="P742" t="s">
        <v>4198</v>
      </c>
    </row>
    <row r="743" spans="2:16">
      <c r="B743" s="287" t="s">
        <v>524</v>
      </c>
      <c r="C743" s="297">
        <v>742</v>
      </c>
      <c r="D743" s="270" t="s">
        <v>1066</v>
      </c>
      <c r="E743" s="268" t="s">
        <v>1588</v>
      </c>
      <c r="F743" s="268">
        <v>4</v>
      </c>
      <c r="G743" s="352" t="s">
        <v>624</v>
      </c>
      <c r="H743" t="str">
        <f>VLOOKUP($G743,県名!$B$1:$C$49,2,FALSE)</f>
        <v>愛  知</v>
      </c>
      <c r="I743" t="str">
        <f>VLOOKUP(B743,学校名!$D$8:$F$64,3,FALSE)</f>
        <v>名古屋工業大</v>
      </c>
      <c r="J743" t="str">
        <f t="shared" si="22"/>
        <v>男</v>
      </c>
      <c r="K743" t="s">
        <v>3510</v>
      </c>
      <c r="L743" t="s">
        <v>3390</v>
      </c>
      <c r="M743" t="str">
        <f t="shared" si="23"/>
        <v>SUGIYAMA Ryota</v>
      </c>
      <c r="O743" t="s">
        <v>4197</v>
      </c>
      <c r="P743" t="s">
        <v>4198</v>
      </c>
    </row>
    <row r="744" spans="2:16">
      <c r="B744" s="287" t="s">
        <v>524</v>
      </c>
      <c r="C744" s="297">
        <v>743</v>
      </c>
      <c r="D744" s="270" t="s">
        <v>1067</v>
      </c>
      <c r="E744" s="268" t="s">
        <v>1589</v>
      </c>
      <c r="F744" s="268" t="s">
        <v>2414</v>
      </c>
      <c r="G744" s="352" t="s">
        <v>624</v>
      </c>
      <c r="H744" t="str">
        <f>VLOOKUP($G744,県名!$B$1:$C$49,2,FALSE)</f>
        <v>愛  知</v>
      </c>
      <c r="I744" t="str">
        <f>VLOOKUP(B744,学校名!$D$8:$F$64,3,FALSE)</f>
        <v>名古屋工業大</v>
      </c>
      <c r="J744" t="str">
        <f t="shared" si="22"/>
        <v>男</v>
      </c>
      <c r="K744" t="s">
        <v>3630</v>
      </c>
      <c r="L744" t="s">
        <v>4090</v>
      </c>
      <c r="M744" t="str">
        <f t="shared" si="23"/>
        <v>KASAI Kenichiro</v>
      </c>
      <c r="O744" t="s">
        <v>4197</v>
      </c>
      <c r="P744" t="s">
        <v>4198</v>
      </c>
    </row>
    <row r="745" spans="2:16">
      <c r="B745" s="287" t="s">
        <v>524</v>
      </c>
      <c r="C745" s="297">
        <v>744</v>
      </c>
      <c r="D745" s="270" t="s">
        <v>1068</v>
      </c>
      <c r="E745" s="268" t="s">
        <v>1590</v>
      </c>
      <c r="F745" s="268">
        <v>4</v>
      </c>
      <c r="G745" s="352" t="s">
        <v>624</v>
      </c>
      <c r="H745" t="str">
        <f>VLOOKUP($G745,県名!$B$1:$C$49,2,FALSE)</f>
        <v>愛  知</v>
      </c>
      <c r="I745" t="str">
        <f>VLOOKUP(B745,学校名!$D$8:$F$64,3,FALSE)</f>
        <v>名古屋工業大</v>
      </c>
      <c r="J745" t="str">
        <f t="shared" si="22"/>
        <v>男</v>
      </c>
      <c r="K745" t="s">
        <v>4091</v>
      </c>
      <c r="L745" t="s">
        <v>3460</v>
      </c>
      <c r="M745" t="str">
        <f t="shared" si="23"/>
        <v>SINGU Yoshihiro</v>
      </c>
      <c r="O745" t="s">
        <v>4197</v>
      </c>
      <c r="P745" t="s">
        <v>4198</v>
      </c>
    </row>
    <row r="746" spans="2:16">
      <c r="B746" s="287" t="s">
        <v>524</v>
      </c>
      <c r="C746" s="297">
        <v>745</v>
      </c>
      <c r="D746" s="270" t="s">
        <v>1069</v>
      </c>
      <c r="E746" s="268" t="s">
        <v>1591</v>
      </c>
      <c r="F746" s="268">
        <v>4</v>
      </c>
      <c r="G746" s="352" t="s">
        <v>624</v>
      </c>
      <c r="H746" t="str">
        <f>VLOOKUP($G746,県名!$B$1:$C$49,2,FALSE)</f>
        <v>愛  知</v>
      </c>
      <c r="I746" t="str">
        <f>VLOOKUP(B746,学校名!$D$8:$F$64,3,FALSE)</f>
        <v>名古屋工業大</v>
      </c>
      <c r="J746" t="str">
        <f t="shared" si="22"/>
        <v>男</v>
      </c>
      <c r="K746" t="s">
        <v>4092</v>
      </c>
      <c r="L746" t="s">
        <v>3390</v>
      </c>
      <c r="M746" t="str">
        <f t="shared" si="23"/>
        <v>IRIFUNE Ryota</v>
      </c>
      <c r="O746" t="s">
        <v>4197</v>
      </c>
      <c r="P746" t="s">
        <v>4198</v>
      </c>
    </row>
    <row r="747" spans="2:16">
      <c r="B747" s="287" t="s">
        <v>524</v>
      </c>
      <c r="C747" s="297">
        <v>746</v>
      </c>
      <c r="D747" s="270" t="s">
        <v>1070</v>
      </c>
      <c r="E747" s="268" t="s">
        <v>1592</v>
      </c>
      <c r="F747" s="268">
        <v>4</v>
      </c>
      <c r="G747" s="352" t="s">
        <v>624</v>
      </c>
      <c r="H747" t="str">
        <f>VLOOKUP($G747,県名!$B$1:$C$49,2,FALSE)</f>
        <v>愛  知</v>
      </c>
      <c r="I747" t="str">
        <f>VLOOKUP(B747,学校名!$D$8:$F$64,3,FALSE)</f>
        <v>名古屋工業大</v>
      </c>
      <c r="J747" t="str">
        <f t="shared" si="22"/>
        <v>男</v>
      </c>
      <c r="K747" t="s">
        <v>4093</v>
      </c>
      <c r="L747" t="s">
        <v>3951</v>
      </c>
      <c r="M747" t="str">
        <f t="shared" si="23"/>
        <v>SHIBAYAMA Masayuki</v>
      </c>
      <c r="O747" t="s">
        <v>4197</v>
      </c>
      <c r="P747" t="s">
        <v>4198</v>
      </c>
    </row>
    <row r="748" spans="2:16">
      <c r="B748" s="287" t="s">
        <v>524</v>
      </c>
      <c r="C748" s="297">
        <v>747</v>
      </c>
      <c r="D748" s="270" t="s">
        <v>1071</v>
      </c>
      <c r="E748" s="268" t="s">
        <v>1593</v>
      </c>
      <c r="F748" s="268">
        <v>3</v>
      </c>
      <c r="G748" s="352" t="s">
        <v>624</v>
      </c>
      <c r="H748" t="str">
        <f>VLOOKUP($G748,県名!$B$1:$C$49,2,FALSE)</f>
        <v>愛  知</v>
      </c>
      <c r="I748" t="str">
        <f>VLOOKUP(B748,学校名!$D$8:$F$64,3,FALSE)</f>
        <v>名古屋工業大</v>
      </c>
      <c r="J748" t="str">
        <f t="shared" si="22"/>
        <v>男</v>
      </c>
      <c r="K748" t="s">
        <v>3906</v>
      </c>
      <c r="L748" t="s">
        <v>3386</v>
      </c>
      <c r="M748" t="str">
        <f t="shared" si="23"/>
        <v>FUKUOKA Taichi</v>
      </c>
      <c r="O748" t="s">
        <v>4197</v>
      </c>
      <c r="P748" t="s">
        <v>4198</v>
      </c>
    </row>
    <row r="749" spans="2:16">
      <c r="B749" s="287" t="s">
        <v>524</v>
      </c>
      <c r="C749" s="297">
        <v>748</v>
      </c>
      <c r="D749" s="270" t="s">
        <v>1072</v>
      </c>
      <c r="E749" s="268" t="s">
        <v>1594</v>
      </c>
      <c r="F749" s="268">
        <v>3</v>
      </c>
      <c r="G749" s="352" t="s">
        <v>624</v>
      </c>
      <c r="H749" t="str">
        <f>VLOOKUP($G749,県名!$B$1:$C$49,2,FALSE)</f>
        <v>愛  知</v>
      </c>
      <c r="I749" t="str">
        <f>VLOOKUP(B749,学校名!$D$8:$F$64,3,FALSE)</f>
        <v>名古屋工業大</v>
      </c>
      <c r="J749" t="str">
        <f t="shared" si="22"/>
        <v>男</v>
      </c>
      <c r="K749" t="s">
        <v>3251</v>
      </c>
      <c r="L749" t="s">
        <v>3282</v>
      </c>
      <c r="M749" t="str">
        <f t="shared" si="23"/>
        <v>NOMURA Takaki</v>
      </c>
      <c r="O749" t="s">
        <v>4197</v>
      </c>
      <c r="P749" t="s">
        <v>4198</v>
      </c>
    </row>
    <row r="750" spans="2:16">
      <c r="B750" s="287" t="s">
        <v>524</v>
      </c>
      <c r="C750" s="297">
        <v>749</v>
      </c>
      <c r="D750" s="270" t="s">
        <v>1073</v>
      </c>
      <c r="E750" s="268" t="s">
        <v>1595</v>
      </c>
      <c r="F750" s="268">
        <v>3</v>
      </c>
      <c r="G750" s="352" t="s">
        <v>624</v>
      </c>
      <c r="H750" t="str">
        <f>VLOOKUP($G750,県名!$B$1:$C$49,2,FALSE)</f>
        <v>愛  知</v>
      </c>
      <c r="I750" t="str">
        <f>VLOOKUP(B750,学校名!$D$8:$F$64,3,FALSE)</f>
        <v>名古屋工業大</v>
      </c>
      <c r="J750" t="str">
        <f t="shared" si="22"/>
        <v>男</v>
      </c>
      <c r="K750" t="s">
        <v>4094</v>
      </c>
      <c r="L750" t="s">
        <v>3957</v>
      </c>
      <c r="M750" t="str">
        <f t="shared" si="23"/>
        <v>TAKEI Yusaku</v>
      </c>
      <c r="O750" t="s">
        <v>4197</v>
      </c>
      <c r="P750" t="s">
        <v>4198</v>
      </c>
    </row>
    <row r="751" spans="2:16">
      <c r="B751" s="287" t="s">
        <v>524</v>
      </c>
      <c r="C751" s="297">
        <v>750</v>
      </c>
      <c r="D751" s="270" t="s">
        <v>1074</v>
      </c>
      <c r="E751" s="268" t="s">
        <v>1321</v>
      </c>
      <c r="F751" s="268">
        <v>3</v>
      </c>
      <c r="G751" s="352" t="s">
        <v>624</v>
      </c>
      <c r="H751" t="str">
        <f>VLOOKUP($G751,県名!$B$1:$C$49,2,FALSE)</f>
        <v>愛  知</v>
      </c>
      <c r="I751" t="str">
        <f>VLOOKUP(B751,学校名!$D$8:$F$64,3,FALSE)</f>
        <v>名古屋工業大</v>
      </c>
      <c r="J751" t="str">
        <f t="shared" si="22"/>
        <v>男</v>
      </c>
      <c r="K751" t="s">
        <v>3283</v>
      </c>
      <c r="L751" t="s">
        <v>3332</v>
      </c>
      <c r="M751" t="str">
        <f t="shared" si="23"/>
        <v>HAYASHI Hiroto</v>
      </c>
      <c r="O751" t="s">
        <v>4197</v>
      </c>
      <c r="P751" t="s">
        <v>4198</v>
      </c>
    </row>
    <row r="752" spans="2:16">
      <c r="B752" s="287" t="s">
        <v>524</v>
      </c>
      <c r="C752" s="297">
        <v>751</v>
      </c>
      <c r="D752" s="270" t="s">
        <v>1075</v>
      </c>
      <c r="E752" s="268" t="s">
        <v>1596</v>
      </c>
      <c r="F752" s="268">
        <v>3</v>
      </c>
      <c r="G752" s="352" t="s">
        <v>624</v>
      </c>
      <c r="H752" t="str">
        <f>VLOOKUP($G752,県名!$B$1:$C$49,2,FALSE)</f>
        <v>愛  知</v>
      </c>
      <c r="I752" t="str">
        <f>VLOOKUP(B752,学校名!$D$8:$F$64,3,FALSE)</f>
        <v>名古屋工業大</v>
      </c>
      <c r="J752" t="str">
        <f t="shared" si="22"/>
        <v>男</v>
      </c>
      <c r="K752" t="s">
        <v>3431</v>
      </c>
      <c r="L752" t="s">
        <v>4095</v>
      </c>
      <c r="M752" t="str">
        <f t="shared" si="23"/>
        <v>TANAKA Rihito</v>
      </c>
      <c r="O752" t="s">
        <v>4197</v>
      </c>
      <c r="P752" t="s">
        <v>4198</v>
      </c>
    </row>
    <row r="753" spans="2:16">
      <c r="B753" s="287" t="s">
        <v>524</v>
      </c>
      <c r="C753" s="297">
        <v>752</v>
      </c>
      <c r="D753" s="270" t="s">
        <v>1076</v>
      </c>
      <c r="E753" s="268" t="s">
        <v>1597</v>
      </c>
      <c r="F753" s="268">
        <v>3</v>
      </c>
      <c r="G753" s="352" t="s">
        <v>624</v>
      </c>
      <c r="H753" t="str">
        <f>VLOOKUP($G753,県名!$B$1:$C$49,2,FALSE)</f>
        <v>愛  知</v>
      </c>
      <c r="I753" t="str">
        <f>VLOOKUP(B753,学校名!$D$8:$F$64,3,FALSE)</f>
        <v>名古屋工業大</v>
      </c>
      <c r="J753" t="str">
        <f t="shared" si="22"/>
        <v>男</v>
      </c>
      <c r="K753" t="s">
        <v>4096</v>
      </c>
      <c r="L753" t="s">
        <v>4097</v>
      </c>
      <c r="M753" t="str">
        <f t="shared" si="23"/>
        <v>MORIOKA Takafumi</v>
      </c>
      <c r="O753" t="s">
        <v>4197</v>
      </c>
      <c r="P753" t="s">
        <v>4198</v>
      </c>
    </row>
    <row r="754" spans="2:16">
      <c r="B754" s="287" t="s">
        <v>524</v>
      </c>
      <c r="C754" s="297">
        <v>753</v>
      </c>
      <c r="D754" s="270" t="s">
        <v>1077</v>
      </c>
      <c r="E754" s="268" t="s">
        <v>1598</v>
      </c>
      <c r="F754" s="268">
        <v>3</v>
      </c>
      <c r="G754" s="352" t="s">
        <v>624</v>
      </c>
      <c r="H754" t="str">
        <f>VLOOKUP($G754,県名!$B$1:$C$49,2,FALSE)</f>
        <v>愛  知</v>
      </c>
      <c r="I754" t="str">
        <f>VLOOKUP(B754,学校名!$D$8:$F$64,3,FALSE)</f>
        <v>名古屋工業大</v>
      </c>
      <c r="J754" t="str">
        <f t="shared" si="22"/>
        <v>男</v>
      </c>
      <c r="K754" t="s">
        <v>3919</v>
      </c>
      <c r="L754" t="s">
        <v>4098</v>
      </c>
      <c r="M754" t="str">
        <f t="shared" si="23"/>
        <v>OHARA Takuto</v>
      </c>
      <c r="O754" t="s">
        <v>4197</v>
      </c>
      <c r="P754" t="s">
        <v>4198</v>
      </c>
    </row>
    <row r="755" spans="2:16">
      <c r="B755" s="287" t="s">
        <v>524</v>
      </c>
      <c r="C755" s="297">
        <v>754</v>
      </c>
      <c r="D755" s="270" t="s">
        <v>1078</v>
      </c>
      <c r="E755" s="268" t="s">
        <v>1599</v>
      </c>
      <c r="F755" s="268">
        <v>3</v>
      </c>
      <c r="G755" s="352" t="s">
        <v>624</v>
      </c>
      <c r="H755" t="str">
        <f>VLOOKUP($G755,県名!$B$1:$C$49,2,FALSE)</f>
        <v>愛  知</v>
      </c>
      <c r="I755" t="str">
        <f>VLOOKUP(B755,学校名!$D$8:$F$64,3,FALSE)</f>
        <v>名古屋工業大</v>
      </c>
      <c r="J755" t="str">
        <f t="shared" si="22"/>
        <v>男</v>
      </c>
      <c r="K755" t="s">
        <v>4099</v>
      </c>
      <c r="L755" t="s">
        <v>3750</v>
      </c>
      <c r="M755" t="str">
        <f t="shared" si="23"/>
        <v>FUJITA Yuma</v>
      </c>
      <c r="O755" t="s">
        <v>4197</v>
      </c>
      <c r="P755" t="s">
        <v>4198</v>
      </c>
    </row>
    <row r="756" spans="2:16">
      <c r="B756" s="287" t="s">
        <v>524</v>
      </c>
      <c r="C756" s="297">
        <v>755</v>
      </c>
      <c r="D756" s="270" t="s">
        <v>1079</v>
      </c>
      <c r="E756" s="268" t="s">
        <v>1600</v>
      </c>
      <c r="F756" s="268">
        <v>3</v>
      </c>
      <c r="G756" s="352" t="s">
        <v>624</v>
      </c>
      <c r="H756" t="str">
        <f>VLOOKUP($G756,県名!$B$1:$C$49,2,FALSE)</f>
        <v>愛  知</v>
      </c>
      <c r="I756" t="str">
        <f>VLOOKUP(B756,学校名!$D$8:$F$64,3,FALSE)</f>
        <v>名古屋工業大</v>
      </c>
      <c r="J756" t="str">
        <f t="shared" si="22"/>
        <v>男</v>
      </c>
      <c r="K756" t="s">
        <v>4100</v>
      </c>
      <c r="L756" t="s">
        <v>3607</v>
      </c>
      <c r="M756" t="str">
        <f t="shared" si="23"/>
        <v>HIRAI Haruki</v>
      </c>
      <c r="O756" t="s">
        <v>4197</v>
      </c>
      <c r="P756" t="s">
        <v>4198</v>
      </c>
    </row>
    <row r="757" spans="2:16">
      <c r="B757" s="287" t="s">
        <v>524</v>
      </c>
      <c r="C757" s="297">
        <v>756</v>
      </c>
      <c r="D757" s="270" t="s">
        <v>2367</v>
      </c>
      <c r="E757" s="268" t="s">
        <v>2405</v>
      </c>
      <c r="F757" s="268">
        <v>3</v>
      </c>
      <c r="G757" s="352" t="s">
        <v>624</v>
      </c>
      <c r="H757" t="str">
        <f>VLOOKUP($G757,県名!$B$1:$C$49,2,FALSE)</f>
        <v>愛  知</v>
      </c>
      <c r="I757" t="str">
        <f>VLOOKUP(B757,学校名!$D$8:$F$64,3,FALSE)</f>
        <v>名古屋工業大</v>
      </c>
      <c r="J757" t="str">
        <f t="shared" si="22"/>
        <v>男</v>
      </c>
      <c r="K757" t="s">
        <v>4101</v>
      </c>
      <c r="L757" t="s">
        <v>4102</v>
      </c>
      <c r="M757" t="str">
        <f t="shared" si="23"/>
        <v>MIZUKOSHI Asahi</v>
      </c>
      <c r="O757" t="s">
        <v>4197</v>
      </c>
      <c r="P757" t="s">
        <v>4198</v>
      </c>
    </row>
    <row r="758" spans="2:16">
      <c r="B758" s="287" t="s">
        <v>524</v>
      </c>
      <c r="C758" s="297">
        <v>757</v>
      </c>
      <c r="D758" s="270" t="s">
        <v>2368</v>
      </c>
      <c r="E758" s="268" t="s">
        <v>1549</v>
      </c>
      <c r="F758" s="268">
        <v>3</v>
      </c>
      <c r="G758" s="352" t="s">
        <v>624</v>
      </c>
      <c r="H758" t="str">
        <f>VLOOKUP($G758,県名!$B$1:$C$49,2,FALSE)</f>
        <v>愛  知</v>
      </c>
      <c r="I758" t="str">
        <f>VLOOKUP(B758,学校名!$D$8:$F$64,3,FALSE)</f>
        <v>名古屋工業大</v>
      </c>
      <c r="J758" t="str">
        <f t="shared" si="22"/>
        <v>男</v>
      </c>
      <c r="K758" t="s">
        <v>3394</v>
      </c>
      <c r="L758" t="s">
        <v>4103</v>
      </c>
      <c r="M758" t="str">
        <f t="shared" si="23"/>
        <v>KATO Hirotaka</v>
      </c>
      <c r="O758" t="s">
        <v>4197</v>
      </c>
      <c r="P758" t="s">
        <v>4198</v>
      </c>
    </row>
    <row r="759" spans="2:16">
      <c r="B759" s="287" t="s">
        <v>524</v>
      </c>
      <c r="C759" s="297">
        <v>758</v>
      </c>
      <c r="D759" s="270" t="s">
        <v>2508</v>
      </c>
      <c r="E759" s="268" t="s">
        <v>2584</v>
      </c>
      <c r="F759" s="268" t="s">
        <v>2412</v>
      </c>
      <c r="G759" s="352" t="s">
        <v>624</v>
      </c>
      <c r="H759" t="str">
        <f>VLOOKUP($G759,県名!$B$1:$C$49,2,FALSE)</f>
        <v>愛  知</v>
      </c>
      <c r="I759" t="str">
        <f>VLOOKUP(B759,学校名!$D$8:$F$64,3,FALSE)</f>
        <v>名古屋工業大</v>
      </c>
      <c r="J759" t="str">
        <f t="shared" si="22"/>
        <v>男</v>
      </c>
      <c r="K759" t="s">
        <v>3296</v>
      </c>
      <c r="L759" t="s">
        <v>3536</v>
      </c>
      <c r="M759" t="str">
        <f t="shared" si="23"/>
        <v>TAKEDA Seiya</v>
      </c>
      <c r="O759" t="s">
        <v>4197</v>
      </c>
      <c r="P759" t="s">
        <v>4198</v>
      </c>
    </row>
    <row r="760" spans="2:16">
      <c r="B760" s="287" t="s">
        <v>524</v>
      </c>
      <c r="C760" s="297">
        <v>759</v>
      </c>
      <c r="D760" s="270" t="s">
        <v>2509</v>
      </c>
      <c r="E760" s="268" t="s">
        <v>2585</v>
      </c>
      <c r="F760" s="268" t="s">
        <v>2412</v>
      </c>
      <c r="G760" s="352" t="s">
        <v>624</v>
      </c>
      <c r="H760" t="str">
        <f>VLOOKUP($G760,県名!$B$1:$C$49,2,FALSE)</f>
        <v>愛  知</v>
      </c>
      <c r="I760" t="str">
        <f>VLOOKUP(B760,学校名!$D$8:$F$64,3,FALSE)</f>
        <v>名古屋工業大</v>
      </c>
      <c r="J760" t="str">
        <f t="shared" si="22"/>
        <v>男</v>
      </c>
      <c r="K760" t="s">
        <v>4104</v>
      </c>
      <c r="L760" t="s">
        <v>4105</v>
      </c>
      <c r="M760" t="str">
        <f t="shared" si="23"/>
        <v>MITSUI Leo</v>
      </c>
      <c r="O760" t="s">
        <v>4197</v>
      </c>
      <c r="P760" t="s">
        <v>4198</v>
      </c>
    </row>
    <row r="761" spans="2:16">
      <c r="B761" s="287" t="s">
        <v>524</v>
      </c>
      <c r="C761" s="297">
        <v>760</v>
      </c>
      <c r="D761" s="270" t="s">
        <v>2510</v>
      </c>
      <c r="E761" s="268" t="s">
        <v>2586</v>
      </c>
      <c r="F761" s="268" t="s">
        <v>2412</v>
      </c>
      <c r="G761" s="352" t="s">
        <v>624</v>
      </c>
      <c r="H761" t="str">
        <f>VLOOKUP($G761,県名!$B$1:$C$49,2,FALSE)</f>
        <v>愛  知</v>
      </c>
      <c r="I761" t="str">
        <f>VLOOKUP(B761,学校名!$D$8:$F$64,3,FALSE)</f>
        <v>名古屋工業大</v>
      </c>
      <c r="J761" t="str">
        <f t="shared" si="22"/>
        <v>男</v>
      </c>
      <c r="K761" t="s">
        <v>4106</v>
      </c>
      <c r="L761" t="s">
        <v>4107</v>
      </c>
      <c r="M761" t="str">
        <f t="shared" si="23"/>
        <v>ISHIZU Naoto</v>
      </c>
      <c r="O761" t="s">
        <v>4197</v>
      </c>
      <c r="P761" t="s">
        <v>4198</v>
      </c>
    </row>
    <row r="762" spans="2:16">
      <c r="B762" s="287" t="s">
        <v>524</v>
      </c>
      <c r="C762" s="297">
        <v>761</v>
      </c>
      <c r="D762" s="270" t="s">
        <v>2511</v>
      </c>
      <c r="E762" s="268" t="s">
        <v>2587</v>
      </c>
      <c r="F762" s="268" t="s">
        <v>2412</v>
      </c>
      <c r="G762" s="352" t="s">
        <v>624</v>
      </c>
      <c r="H762" t="str">
        <f>VLOOKUP($G762,県名!$B$1:$C$49,2,FALSE)</f>
        <v>愛  知</v>
      </c>
      <c r="I762" t="str">
        <f>VLOOKUP(B762,学校名!$D$8:$F$64,3,FALSE)</f>
        <v>名古屋工業大</v>
      </c>
      <c r="J762" t="str">
        <f t="shared" si="22"/>
        <v>男</v>
      </c>
      <c r="K762" t="s">
        <v>4108</v>
      </c>
      <c r="L762" t="s">
        <v>3418</v>
      </c>
      <c r="M762" t="str">
        <f t="shared" si="23"/>
        <v>YASUI Yuto</v>
      </c>
      <c r="O762" t="s">
        <v>4197</v>
      </c>
      <c r="P762" t="s">
        <v>4198</v>
      </c>
    </row>
    <row r="763" spans="2:16">
      <c r="B763" s="287" t="s">
        <v>524</v>
      </c>
      <c r="C763" s="297">
        <v>762</v>
      </c>
      <c r="D763" s="270" t="s">
        <v>2672</v>
      </c>
      <c r="E763" s="268" t="s">
        <v>2718</v>
      </c>
      <c r="F763" s="268" t="s">
        <v>2412</v>
      </c>
      <c r="G763" s="352" t="s">
        <v>624</v>
      </c>
      <c r="H763" t="str">
        <f>VLOOKUP($G763,県名!$B$1:$C$49,2,FALSE)</f>
        <v>愛  知</v>
      </c>
      <c r="I763" t="str">
        <f>VLOOKUP(B763,学校名!$D$8:$F$64,3,FALSE)</f>
        <v>名古屋工業大</v>
      </c>
      <c r="J763" t="str">
        <f t="shared" si="22"/>
        <v>男</v>
      </c>
      <c r="K763" t="s">
        <v>3285</v>
      </c>
      <c r="L763" t="s">
        <v>3602</v>
      </c>
      <c r="M763" t="str">
        <f t="shared" si="23"/>
        <v>SUZUKI Syu</v>
      </c>
      <c r="O763" t="s">
        <v>4197</v>
      </c>
      <c r="P763" t="s">
        <v>4198</v>
      </c>
    </row>
    <row r="764" spans="2:16">
      <c r="B764" s="287" t="s">
        <v>525</v>
      </c>
      <c r="C764" s="297">
        <v>763</v>
      </c>
      <c r="D764" s="270" t="s">
        <v>1080</v>
      </c>
      <c r="E764" s="268" t="s">
        <v>1601</v>
      </c>
      <c r="F764" s="268" t="s">
        <v>2414</v>
      </c>
      <c r="G764" s="352" t="s">
        <v>624</v>
      </c>
      <c r="H764" t="str">
        <f>VLOOKUP($G764,県名!$B$1:$C$49,2,FALSE)</f>
        <v>愛  知</v>
      </c>
      <c r="I764" t="str">
        <f>VLOOKUP(B764,学校名!$D$8:$F$64,3,FALSE)</f>
        <v>名古屋市立大</v>
      </c>
      <c r="J764" t="str">
        <f t="shared" si="22"/>
        <v>男</v>
      </c>
      <c r="K764" t="s">
        <v>3435</v>
      </c>
      <c r="L764" t="s">
        <v>3362</v>
      </c>
      <c r="M764" t="str">
        <f t="shared" si="23"/>
        <v>SATO Kohei</v>
      </c>
      <c r="O764" t="s">
        <v>4197</v>
      </c>
      <c r="P764" t="s">
        <v>4198</v>
      </c>
    </row>
    <row r="765" spans="2:16">
      <c r="B765" s="287" t="s">
        <v>525</v>
      </c>
      <c r="C765" s="297">
        <v>764</v>
      </c>
      <c r="D765" s="270" t="s">
        <v>1082</v>
      </c>
      <c r="E765" s="268" t="s">
        <v>1603</v>
      </c>
      <c r="F765" s="268" t="s">
        <v>2414</v>
      </c>
      <c r="G765" s="352" t="s">
        <v>624</v>
      </c>
      <c r="H765" t="str">
        <f>VLOOKUP($G765,県名!$B$1:$C$49,2,FALSE)</f>
        <v>愛  知</v>
      </c>
      <c r="I765" t="str">
        <f>VLOOKUP(B765,学校名!$D$8:$F$64,3,FALSE)</f>
        <v>名古屋市立大</v>
      </c>
      <c r="J765" t="str">
        <f t="shared" si="22"/>
        <v>男</v>
      </c>
      <c r="K765" t="s">
        <v>3249</v>
      </c>
      <c r="L765" t="s">
        <v>4109</v>
      </c>
      <c r="M765" t="str">
        <f t="shared" si="23"/>
        <v>YAMADA Takehiro</v>
      </c>
      <c r="O765" t="s">
        <v>4197</v>
      </c>
      <c r="P765" t="s">
        <v>4198</v>
      </c>
    </row>
    <row r="766" spans="2:16">
      <c r="B766" s="287" t="s">
        <v>525</v>
      </c>
      <c r="C766" s="297">
        <v>765</v>
      </c>
      <c r="D766" s="270" t="s">
        <v>2673</v>
      </c>
      <c r="E766" s="268" t="s">
        <v>2719</v>
      </c>
      <c r="F766" s="268" t="s">
        <v>2412</v>
      </c>
      <c r="G766" s="352" t="s">
        <v>624</v>
      </c>
      <c r="H766" t="str">
        <f>VLOOKUP($G766,県名!$B$1:$C$49,2,FALSE)</f>
        <v>愛  知</v>
      </c>
      <c r="I766" t="str">
        <f>VLOOKUP(B766,学校名!$D$8:$F$64,3,FALSE)</f>
        <v>名古屋市立大</v>
      </c>
      <c r="J766" t="str">
        <f t="shared" si="22"/>
        <v>男</v>
      </c>
      <c r="K766" t="s">
        <v>4110</v>
      </c>
      <c r="L766" t="s">
        <v>3480</v>
      </c>
      <c r="M766" t="str">
        <f t="shared" si="23"/>
        <v>SHINTANI Kazuki</v>
      </c>
      <c r="O766" t="s">
        <v>4197</v>
      </c>
      <c r="P766" t="s">
        <v>4198</v>
      </c>
    </row>
    <row r="767" spans="2:16">
      <c r="B767" s="287" t="s">
        <v>525</v>
      </c>
      <c r="C767" s="297">
        <v>766</v>
      </c>
      <c r="D767" s="270" t="s">
        <v>2791</v>
      </c>
      <c r="E767" s="268" t="s">
        <v>2792</v>
      </c>
      <c r="F767" s="268" t="s">
        <v>2412</v>
      </c>
      <c r="G767" s="352" t="s">
        <v>624</v>
      </c>
      <c r="H767" t="str">
        <f>VLOOKUP($G767,県名!$B$1:$C$49,2,FALSE)</f>
        <v>愛  知</v>
      </c>
      <c r="I767" t="str">
        <f>VLOOKUP(B767,学校名!$D$8:$F$64,3,FALSE)</f>
        <v>名古屋市立大</v>
      </c>
      <c r="J767" t="str">
        <f t="shared" si="22"/>
        <v>男</v>
      </c>
      <c r="K767" t="s">
        <v>4111</v>
      </c>
      <c r="L767" t="s">
        <v>4112</v>
      </c>
      <c r="M767" t="str">
        <f t="shared" si="23"/>
        <v>SAGO Souto</v>
      </c>
      <c r="O767" t="s">
        <v>4197</v>
      </c>
      <c r="P767" t="s">
        <v>4198</v>
      </c>
    </row>
    <row r="768" spans="2:16">
      <c r="B768" s="287" t="s">
        <v>525</v>
      </c>
      <c r="C768" s="297">
        <v>767</v>
      </c>
      <c r="D768" s="270" t="s">
        <v>3090</v>
      </c>
      <c r="E768" s="268" t="s">
        <v>3213</v>
      </c>
      <c r="F768" s="268" t="s">
        <v>2415</v>
      </c>
      <c r="G768" s="352" t="s">
        <v>629</v>
      </c>
      <c r="H768" t="str">
        <f>VLOOKUP($G768,県名!$B$1:$C$49,2,FALSE)</f>
        <v>大　阪</v>
      </c>
      <c r="I768" t="str">
        <f>VLOOKUP(B768,学校名!$D$8:$F$64,3,FALSE)</f>
        <v>名古屋市立大</v>
      </c>
      <c r="J768" t="str">
        <f t="shared" si="22"/>
        <v>男</v>
      </c>
      <c r="K768" t="s">
        <v>4113</v>
      </c>
      <c r="L768" t="s">
        <v>4114</v>
      </c>
      <c r="M768" t="str">
        <f t="shared" si="23"/>
        <v>FUKUI Soichi</v>
      </c>
      <c r="O768" t="s">
        <v>4197</v>
      </c>
      <c r="P768" t="s">
        <v>4198</v>
      </c>
    </row>
    <row r="769" spans="2:16">
      <c r="B769" s="287" t="s">
        <v>525</v>
      </c>
      <c r="C769" s="297">
        <v>768</v>
      </c>
      <c r="D769" s="270" t="s">
        <v>3091</v>
      </c>
      <c r="E769" s="268" t="s">
        <v>3214</v>
      </c>
      <c r="F769" s="268" t="s">
        <v>2412</v>
      </c>
      <c r="G769" s="352" t="s">
        <v>624</v>
      </c>
      <c r="H769" t="str">
        <f>VLOOKUP($G769,県名!$B$1:$C$49,2,FALSE)</f>
        <v>愛  知</v>
      </c>
      <c r="I769" t="str">
        <f>VLOOKUP(B769,学校名!$D$8:$F$64,3,FALSE)</f>
        <v>名古屋市立大</v>
      </c>
      <c r="J769" t="str">
        <f t="shared" si="22"/>
        <v>男</v>
      </c>
      <c r="K769" t="s">
        <v>4115</v>
      </c>
      <c r="L769" t="s">
        <v>3317</v>
      </c>
      <c r="M769" t="str">
        <f t="shared" si="23"/>
        <v>FUJII Hayato</v>
      </c>
      <c r="O769" t="s">
        <v>4197</v>
      </c>
      <c r="P769" t="s">
        <v>4198</v>
      </c>
    </row>
    <row r="770" spans="2:16">
      <c r="B770" s="287" t="s">
        <v>525</v>
      </c>
      <c r="C770" s="297">
        <v>769</v>
      </c>
      <c r="D770" s="270" t="s">
        <v>2674</v>
      </c>
      <c r="E770" s="268" t="s">
        <v>2720</v>
      </c>
      <c r="F770" s="268" t="s">
        <v>2412</v>
      </c>
      <c r="G770" s="352" t="s">
        <v>630</v>
      </c>
      <c r="H770" t="str">
        <f>VLOOKUP($G770,県名!$B$1:$C$49,2,FALSE)</f>
        <v>兵　庫</v>
      </c>
      <c r="I770" t="str">
        <f>VLOOKUP(B770,学校名!$D$8:$F$64,3,FALSE)</f>
        <v>名古屋市立大</v>
      </c>
      <c r="J770" t="str">
        <f t="shared" si="22"/>
        <v>男</v>
      </c>
      <c r="K770" t="s">
        <v>3528</v>
      </c>
      <c r="L770" t="s">
        <v>4116</v>
      </c>
      <c r="M770" t="str">
        <f t="shared" si="23"/>
        <v>MATSUMOTO Kazuyuki</v>
      </c>
      <c r="O770" t="s">
        <v>4197</v>
      </c>
      <c r="P770" t="s">
        <v>4198</v>
      </c>
    </row>
    <row r="771" spans="2:16">
      <c r="B771" s="287" t="s">
        <v>525</v>
      </c>
      <c r="C771" s="297">
        <v>770</v>
      </c>
      <c r="D771" s="270" t="s">
        <v>1081</v>
      </c>
      <c r="E771" s="268" t="s">
        <v>1602</v>
      </c>
      <c r="F771" s="268" t="s">
        <v>2415</v>
      </c>
      <c r="G771" s="352" t="s">
        <v>624</v>
      </c>
      <c r="H771" t="str">
        <f>VLOOKUP($G771,県名!$B$1:$C$49,2,FALSE)</f>
        <v>愛  知</v>
      </c>
      <c r="I771" t="str">
        <f>VLOOKUP(B771,学校名!$D$8:$F$64,3,FALSE)</f>
        <v>名古屋市立大</v>
      </c>
      <c r="J771" t="str">
        <f t="shared" ref="J771:J834" si="24">IF(VALUE(C771)&lt;2001,"男","女")</f>
        <v>男</v>
      </c>
      <c r="K771" t="s">
        <v>4117</v>
      </c>
      <c r="L771" t="s">
        <v>4118</v>
      </c>
      <c r="M771" t="str">
        <f t="shared" ref="M771:M834" si="25">K771&amp;" "&amp;L771</f>
        <v>TANIGUTI Yuito</v>
      </c>
      <c r="O771" t="s">
        <v>4197</v>
      </c>
      <c r="P771" t="s">
        <v>4198</v>
      </c>
    </row>
    <row r="772" spans="2:16">
      <c r="B772" s="287" t="s">
        <v>2967</v>
      </c>
      <c r="C772" s="297">
        <v>771</v>
      </c>
      <c r="D772" s="270" t="s">
        <v>3092</v>
      </c>
      <c r="E772" s="268" t="s">
        <v>3215</v>
      </c>
      <c r="F772" s="268">
        <v>2</v>
      </c>
      <c r="G772" s="352" t="s">
        <v>624</v>
      </c>
      <c r="H772" t="str">
        <f>VLOOKUP($G772,県名!$B$1:$C$49,2,FALSE)</f>
        <v>愛  知</v>
      </c>
      <c r="I772" t="str">
        <f>VLOOKUP(B772,学校名!$D$8:$F$64,3,FALSE)</f>
        <v>名古屋商科大</v>
      </c>
      <c r="J772" t="str">
        <f t="shared" si="24"/>
        <v>男</v>
      </c>
      <c r="K772" t="s">
        <v>3742</v>
      </c>
      <c r="L772" t="s">
        <v>3400</v>
      </c>
      <c r="M772" t="str">
        <f t="shared" si="25"/>
        <v>IWATA Haruhi</v>
      </c>
      <c r="O772" t="s">
        <v>4197</v>
      </c>
      <c r="P772" t="s">
        <v>4198</v>
      </c>
    </row>
    <row r="773" spans="2:16">
      <c r="B773" s="287" t="s">
        <v>522</v>
      </c>
      <c r="C773" s="297">
        <v>772</v>
      </c>
      <c r="D773" s="270" t="s">
        <v>2269</v>
      </c>
      <c r="E773" s="268" t="s">
        <v>1646</v>
      </c>
      <c r="F773" s="268" t="s">
        <v>2415</v>
      </c>
      <c r="G773" s="352" t="s">
        <v>614</v>
      </c>
      <c r="H773" t="str">
        <f>VLOOKUP($G773,県名!$B$1:$C$49,2,FALSE)</f>
        <v>千　葉</v>
      </c>
      <c r="I773" t="str">
        <f>VLOOKUP(B773,学校名!$D$8:$F$64,3,FALSE)</f>
        <v>名古屋大</v>
      </c>
      <c r="J773" t="str">
        <f t="shared" si="24"/>
        <v>男</v>
      </c>
      <c r="K773" t="s">
        <v>4119</v>
      </c>
      <c r="L773" t="s">
        <v>3497</v>
      </c>
      <c r="M773" t="str">
        <f t="shared" si="25"/>
        <v>YAMAHARA Kotaro</v>
      </c>
      <c r="O773" t="s">
        <v>4197</v>
      </c>
      <c r="P773" t="s">
        <v>4198</v>
      </c>
    </row>
    <row r="774" spans="2:16">
      <c r="B774" s="287" t="s">
        <v>522</v>
      </c>
      <c r="C774" s="297">
        <v>773</v>
      </c>
      <c r="D774" s="270" t="s">
        <v>1085</v>
      </c>
      <c r="E774" s="268" t="s">
        <v>1612</v>
      </c>
      <c r="F774" s="268" t="s">
        <v>1773</v>
      </c>
      <c r="G774" s="352" t="s">
        <v>622</v>
      </c>
      <c r="H774" t="str">
        <f>VLOOKUP($G774,県名!$B$1:$C$49,2,FALSE)</f>
        <v>長  野</v>
      </c>
      <c r="I774" t="str">
        <f>VLOOKUP(B774,学校名!$D$8:$F$64,3,FALSE)</f>
        <v>名古屋大</v>
      </c>
      <c r="J774" t="str">
        <f t="shared" si="24"/>
        <v>男</v>
      </c>
      <c r="K774" t="s">
        <v>4120</v>
      </c>
      <c r="L774" t="s">
        <v>3302</v>
      </c>
      <c r="M774" t="str">
        <f t="shared" si="25"/>
        <v>FURUHATA Kento</v>
      </c>
      <c r="O774" t="s">
        <v>4197</v>
      </c>
      <c r="P774" t="s">
        <v>4198</v>
      </c>
    </row>
    <row r="775" spans="2:16">
      <c r="B775" s="287" t="s">
        <v>522</v>
      </c>
      <c r="C775" s="297">
        <v>774</v>
      </c>
      <c r="D775" s="270" t="s">
        <v>2263</v>
      </c>
      <c r="E775" s="268" t="s">
        <v>1640</v>
      </c>
      <c r="F775" s="268" t="s">
        <v>2415</v>
      </c>
      <c r="G775" s="352" t="s">
        <v>624</v>
      </c>
      <c r="H775" t="str">
        <f>VLOOKUP($G775,県名!$B$1:$C$49,2,FALSE)</f>
        <v>愛  知</v>
      </c>
      <c r="I775" t="str">
        <f>VLOOKUP(B775,学校名!$D$8:$F$64,3,FALSE)</f>
        <v>名古屋大</v>
      </c>
      <c r="J775" t="str">
        <f t="shared" si="24"/>
        <v>男</v>
      </c>
      <c r="K775" t="s">
        <v>4121</v>
      </c>
      <c r="L775" t="s">
        <v>4122</v>
      </c>
      <c r="M775" t="str">
        <f t="shared" si="25"/>
        <v>KAWAKAMI Chikara</v>
      </c>
      <c r="O775" t="s">
        <v>4197</v>
      </c>
      <c r="P775" t="s">
        <v>4198</v>
      </c>
    </row>
    <row r="776" spans="2:16">
      <c r="B776" s="287" t="s">
        <v>522</v>
      </c>
      <c r="C776" s="297">
        <v>775</v>
      </c>
      <c r="D776" s="270" t="s">
        <v>1084</v>
      </c>
      <c r="E776" s="268" t="s">
        <v>1608</v>
      </c>
      <c r="F776" s="268" t="s">
        <v>2415</v>
      </c>
      <c r="G776" s="352" t="s">
        <v>612</v>
      </c>
      <c r="H776" t="str">
        <f>VLOOKUP($G776,県名!$B$1:$C$49,2,FALSE)</f>
        <v>群　馬</v>
      </c>
      <c r="I776" t="str">
        <f>VLOOKUP(B776,学校名!$D$8:$F$64,3,FALSE)</f>
        <v>名古屋大</v>
      </c>
      <c r="J776" t="str">
        <f t="shared" si="24"/>
        <v>男</v>
      </c>
      <c r="K776" t="s">
        <v>4123</v>
      </c>
      <c r="L776" t="s">
        <v>4124</v>
      </c>
      <c r="M776" t="str">
        <f t="shared" si="25"/>
        <v>UCHIDA Tomohide</v>
      </c>
      <c r="O776" t="s">
        <v>4197</v>
      </c>
      <c r="P776" t="s">
        <v>4198</v>
      </c>
    </row>
    <row r="777" spans="2:16">
      <c r="B777" s="287" t="s">
        <v>522</v>
      </c>
      <c r="C777" s="297">
        <v>776</v>
      </c>
      <c r="D777" s="270" t="s">
        <v>2240</v>
      </c>
      <c r="E777" s="268" t="s">
        <v>1613</v>
      </c>
      <c r="F777" s="268" t="s">
        <v>1773</v>
      </c>
      <c r="G777" s="352" t="s">
        <v>624</v>
      </c>
      <c r="H777" t="str">
        <f>VLOOKUP($G777,県名!$B$1:$C$49,2,FALSE)</f>
        <v>愛  知</v>
      </c>
      <c r="I777" t="str">
        <f>VLOOKUP(B777,学校名!$D$8:$F$64,3,FALSE)</f>
        <v>名古屋大</v>
      </c>
      <c r="J777" t="str">
        <f t="shared" si="24"/>
        <v>男</v>
      </c>
      <c r="K777" t="s">
        <v>4125</v>
      </c>
      <c r="L777" t="s">
        <v>4126</v>
      </c>
      <c r="M777" t="str">
        <f t="shared" si="25"/>
        <v>MATSUNAGA Yukihiro</v>
      </c>
      <c r="O777" t="s">
        <v>4197</v>
      </c>
      <c r="P777" t="s">
        <v>4198</v>
      </c>
    </row>
    <row r="778" spans="2:16">
      <c r="B778" s="287" t="s">
        <v>522</v>
      </c>
      <c r="C778" s="297">
        <v>777</v>
      </c>
      <c r="D778" s="270" t="s">
        <v>1086</v>
      </c>
      <c r="E778" s="268" t="s">
        <v>1624</v>
      </c>
      <c r="F778" s="268" t="s">
        <v>2414</v>
      </c>
      <c r="G778" s="352" t="s">
        <v>624</v>
      </c>
      <c r="H778" t="str">
        <f>VLOOKUP($G778,県名!$B$1:$C$49,2,FALSE)</f>
        <v>愛  知</v>
      </c>
      <c r="I778" t="str">
        <f>VLOOKUP(B778,学校名!$D$8:$F$64,3,FALSE)</f>
        <v>名古屋大</v>
      </c>
      <c r="J778" t="str">
        <f t="shared" si="24"/>
        <v>男</v>
      </c>
      <c r="K778" t="s">
        <v>4127</v>
      </c>
      <c r="L778" t="s">
        <v>3330</v>
      </c>
      <c r="M778" t="str">
        <f t="shared" si="25"/>
        <v>OGAMA Mizuki</v>
      </c>
      <c r="O778" t="s">
        <v>4197</v>
      </c>
      <c r="P778" t="s">
        <v>4198</v>
      </c>
    </row>
    <row r="779" spans="2:16">
      <c r="B779" s="287" t="s">
        <v>522</v>
      </c>
      <c r="C779" s="297">
        <v>778</v>
      </c>
      <c r="D779" s="270" t="s">
        <v>2234</v>
      </c>
      <c r="E779" s="268" t="s">
        <v>1605</v>
      </c>
      <c r="F779" s="268" t="s">
        <v>1774</v>
      </c>
      <c r="G779" s="352" t="s">
        <v>624</v>
      </c>
      <c r="H779" t="str">
        <f>VLOOKUP($G779,県名!$B$1:$C$49,2,FALSE)</f>
        <v>愛  知</v>
      </c>
      <c r="I779" t="str">
        <f>VLOOKUP(B779,学校名!$D$8:$F$64,3,FALSE)</f>
        <v>名古屋大</v>
      </c>
      <c r="J779" t="str">
        <f t="shared" si="24"/>
        <v>男</v>
      </c>
      <c r="K779" t="s">
        <v>4121</v>
      </c>
      <c r="L779" t="s">
        <v>3473</v>
      </c>
      <c r="M779" t="str">
        <f t="shared" si="25"/>
        <v>KAWAKAMI Takumi</v>
      </c>
      <c r="O779" t="s">
        <v>4197</v>
      </c>
      <c r="P779" t="s">
        <v>4198</v>
      </c>
    </row>
    <row r="780" spans="2:16">
      <c r="B780" s="287" t="s">
        <v>522</v>
      </c>
      <c r="C780" s="297">
        <v>779</v>
      </c>
      <c r="D780" s="270" t="s">
        <v>2247</v>
      </c>
      <c r="E780" s="268" t="s">
        <v>1620</v>
      </c>
      <c r="F780" s="268" t="s">
        <v>2413</v>
      </c>
      <c r="G780" s="352" t="s">
        <v>624</v>
      </c>
      <c r="H780" t="str">
        <f>VLOOKUP($G780,県名!$B$1:$C$49,2,FALSE)</f>
        <v>愛  知</v>
      </c>
      <c r="I780" t="str">
        <f>VLOOKUP(B780,学校名!$D$8:$F$64,3,FALSE)</f>
        <v>名古屋大</v>
      </c>
      <c r="J780" t="str">
        <f t="shared" si="24"/>
        <v>男</v>
      </c>
      <c r="K780" t="s">
        <v>4128</v>
      </c>
      <c r="L780" t="s">
        <v>3351</v>
      </c>
      <c r="M780" t="str">
        <f t="shared" si="25"/>
        <v>MANO Yutaro</v>
      </c>
      <c r="O780" t="s">
        <v>4197</v>
      </c>
      <c r="P780" t="s">
        <v>4198</v>
      </c>
    </row>
    <row r="781" spans="2:16">
      <c r="B781" s="287" t="s">
        <v>522</v>
      </c>
      <c r="C781" s="297">
        <v>780</v>
      </c>
      <c r="D781" s="270" t="s">
        <v>2253</v>
      </c>
      <c r="E781" s="268" t="s">
        <v>1627</v>
      </c>
      <c r="F781" s="268" t="s">
        <v>2414</v>
      </c>
      <c r="G781" s="352" t="s">
        <v>624</v>
      </c>
      <c r="H781" t="str">
        <f>VLOOKUP($G781,県名!$B$1:$C$49,2,FALSE)</f>
        <v>愛  知</v>
      </c>
      <c r="I781" t="str">
        <f>VLOOKUP(B781,学校名!$D$8:$F$64,3,FALSE)</f>
        <v>名古屋大</v>
      </c>
      <c r="J781" t="str">
        <f t="shared" si="24"/>
        <v>男</v>
      </c>
      <c r="K781" t="s">
        <v>3237</v>
      </c>
      <c r="L781" t="s">
        <v>3785</v>
      </c>
      <c r="M781" t="str">
        <f t="shared" si="25"/>
        <v>KONDO Toshiya</v>
      </c>
      <c r="O781" t="s">
        <v>4197</v>
      </c>
      <c r="P781" t="s">
        <v>4198</v>
      </c>
    </row>
    <row r="782" spans="2:16">
      <c r="B782" s="287" t="s">
        <v>522</v>
      </c>
      <c r="C782" s="297">
        <v>781</v>
      </c>
      <c r="D782" s="270" t="s">
        <v>3093</v>
      </c>
      <c r="E782" s="268" t="s">
        <v>2796</v>
      </c>
      <c r="F782" s="268" t="s">
        <v>2412</v>
      </c>
      <c r="G782" s="352" t="s">
        <v>626</v>
      </c>
      <c r="H782" t="str">
        <f>VLOOKUP($G782,県名!$B$1:$C$49,2,FALSE)</f>
        <v>岐  阜</v>
      </c>
      <c r="I782" t="str">
        <f>VLOOKUP(B782,学校名!$D$8:$F$64,3,FALSE)</f>
        <v>名古屋大</v>
      </c>
      <c r="J782" t="str">
        <f t="shared" si="24"/>
        <v>男</v>
      </c>
      <c r="K782" t="s">
        <v>4129</v>
      </c>
      <c r="L782" t="s">
        <v>4130</v>
      </c>
      <c r="M782" t="str">
        <f t="shared" si="25"/>
        <v>SUWA Genki</v>
      </c>
      <c r="O782" t="s">
        <v>4197</v>
      </c>
      <c r="P782" t="s">
        <v>4198</v>
      </c>
    </row>
    <row r="783" spans="2:16">
      <c r="B783" s="287" t="s">
        <v>522</v>
      </c>
      <c r="C783" s="297">
        <v>782</v>
      </c>
      <c r="D783" s="270" t="s">
        <v>2264</v>
      </c>
      <c r="E783" s="268" t="s">
        <v>1641</v>
      </c>
      <c r="F783" s="268" t="s">
        <v>2415</v>
      </c>
      <c r="G783" s="352" t="s">
        <v>624</v>
      </c>
      <c r="H783" t="str">
        <f>VLOOKUP($G783,県名!$B$1:$C$49,2,FALSE)</f>
        <v>愛  知</v>
      </c>
      <c r="I783" t="str">
        <f>VLOOKUP(B783,学校名!$D$8:$F$64,3,FALSE)</f>
        <v>名古屋大</v>
      </c>
      <c r="J783" t="str">
        <f t="shared" si="24"/>
        <v>男</v>
      </c>
      <c r="K783" t="s">
        <v>4131</v>
      </c>
      <c r="L783" t="s">
        <v>3428</v>
      </c>
      <c r="M783" t="str">
        <f t="shared" si="25"/>
        <v>KIYOHARA Kazuma</v>
      </c>
      <c r="O783" t="s">
        <v>4197</v>
      </c>
      <c r="P783" t="s">
        <v>4198</v>
      </c>
    </row>
    <row r="784" spans="2:16">
      <c r="B784" s="287" t="s">
        <v>522</v>
      </c>
      <c r="C784" s="297">
        <v>783</v>
      </c>
      <c r="D784" s="270" t="s">
        <v>2255</v>
      </c>
      <c r="E784" s="268" t="s">
        <v>1631</v>
      </c>
      <c r="F784" s="268" t="s">
        <v>2414</v>
      </c>
      <c r="G784" s="352" t="s">
        <v>624</v>
      </c>
      <c r="H784" t="str">
        <f>VLOOKUP($G784,県名!$B$1:$C$49,2,FALSE)</f>
        <v>愛  知</v>
      </c>
      <c r="I784" t="str">
        <f>VLOOKUP(B784,学校名!$D$8:$F$64,3,FALSE)</f>
        <v>名古屋大</v>
      </c>
      <c r="J784" t="str">
        <f t="shared" si="24"/>
        <v>男</v>
      </c>
      <c r="K784" t="s">
        <v>4132</v>
      </c>
      <c r="L784" t="s">
        <v>3548</v>
      </c>
      <c r="M784" t="str">
        <f t="shared" si="25"/>
        <v>SHINKAI Ryoji</v>
      </c>
      <c r="O784" t="s">
        <v>4197</v>
      </c>
      <c r="P784" t="s">
        <v>4198</v>
      </c>
    </row>
    <row r="785" spans="2:16">
      <c r="B785" s="287" t="s">
        <v>522</v>
      </c>
      <c r="C785" s="297">
        <v>784</v>
      </c>
      <c r="D785" s="270" t="s">
        <v>3094</v>
      </c>
      <c r="E785" s="268" t="s">
        <v>2590</v>
      </c>
      <c r="F785" s="268" t="s">
        <v>2412</v>
      </c>
      <c r="G785" s="352" t="s">
        <v>624</v>
      </c>
      <c r="H785" t="str">
        <f>VLOOKUP($G785,県名!$B$1:$C$49,2,FALSE)</f>
        <v>愛  知</v>
      </c>
      <c r="I785" t="str">
        <f>VLOOKUP(B785,学校名!$D$8:$F$64,3,FALSE)</f>
        <v>名古屋大</v>
      </c>
      <c r="J785" t="str">
        <f t="shared" si="24"/>
        <v>男</v>
      </c>
      <c r="K785" t="s">
        <v>3435</v>
      </c>
      <c r="L785" t="s">
        <v>4133</v>
      </c>
      <c r="M785" t="str">
        <f t="shared" si="25"/>
        <v>SATO Kei</v>
      </c>
      <c r="O785" t="s">
        <v>4197</v>
      </c>
      <c r="P785" t="s">
        <v>4198</v>
      </c>
    </row>
    <row r="786" spans="2:16">
      <c r="B786" s="287" t="s">
        <v>522</v>
      </c>
      <c r="C786" s="297">
        <v>785</v>
      </c>
      <c r="D786" s="270" t="s">
        <v>2259</v>
      </c>
      <c r="E786" s="268" t="s">
        <v>1636</v>
      </c>
      <c r="F786" s="268" t="s">
        <v>2412</v>
      </c>
      <c r="G786" s="352" t="s">
        <v>623</v>
      </c>
      <c r="H786" t="str">
        <f>VLOOKUP($G786,県名!$B$1:$C$49,2,FALSE)</f>
        <v>静  岡</v>
      </c>
      <c r="I786" t="str">
        <f>VLOOKUP(B786,学校名!$D$8:$F$64,3,FALSE)</f>
        <v>名古屋大</v>
      </c>
      <c r="J786" t="str">
        <f t="shared" si="24"/>
        <v>男</v>
      </c>
      <c r="K786" t="s">
        <v>4134</v>
      </c>
      <c r="L786" t="s">
        <v>3410</v>
      </c>
      <c r="M786" t="str">
        <f t="shared" si="25"/>
        <v>IGASAKI Kazuya</v>
      </c>
      <c r="O786" t="s">
        <v>4197</v>
      </c>
      <c r="P786" t="s">
        <v>4198</v>
      </c>
    </row>
    <row r="787" spans="2:16">
      <c r="B787" s="287" t="s">
        <v>522</v>
      </c>
      <c r="C787" s="297">
        <v>786</v>
      </c>
      <c r="D787" s="270" t="s">
        <v>1090</v>
      </c>
      <c r="E787" s="268" t="s">
        <v>1648</v>
      </c>
      <c r="F787" s="268" t="s">
        <v>2415</v>
      </c>
      <c r="G787" s="352" t="s">
        <v>624</v>
      </c>
      <c r="H787" t="str">
        <f>VLOOKUP($G787,県名!$B$1:$C$49,2,FALSE)</f>
        <v>愛  知</v>
      </c>
      <c r="I787" t="str">
        <f>VLOOKUP(B787,学校名!$D$8:$F$64,3,FALSE)</f>
        <v>名古屋大</v>
      </c>
      <c r="J787" t="str">
        <f t="shared" si="24"/>
        <v>男</v>
      </c>
      <c r="K787" t="s">
        <v>4135</v>
      </c>
      <c r="L787" t="s">
        <v>3262</v>
      </c>
      <c r="M787" t="str">
        <f t="shared" si="25"/>
        <v>TOMIDA Ryo</v>
      </c>
      <c r="O787" t="s">
        <v>4197</v>
      </c>
      <c r="P787" t="s">
        <v>4198</v>
      </c>
    </row>
    <row r="788" spans="2:16">
      <c r="B788" s="287" t="s">
        <v>522</v>
      </c>
      <c r="C788" s="297">
        <v>787</v>
      </c>
      <c r="D788" s="270" t="s">
        <v>1089</v>
      </c>
      <c r="E788" s="268" t="s">
        <v>1635</v>
      </c>
      <c r="F788" s="268" t="s">
        <v>2415</v>
      </c>
      <c r="G788" s="352" t="s">
        <v>626</v>
      </c>
      <c r="H788" t="str">
        <f>VLOOKUP($G788,県名!$B$1:$C$49,2,FALSE)</f>
        <v>岐  阜</v>
      </c>
      <c r="I788" t="str">
        <f>VLOOKUP(B788,学校名!$D$8:$F$64,3,FALSE)</f>
        <v>名古屋大</v>
      </c>
      <c r="J788" t="str">
        <f t="shared" si="24"/>
        <v>男</v>
      </c>
      <c r="K788" t="s">
        <v>4136</v>
      </c>
      <c r="L788" t="s">
        <v>3536</v>
      </c>
      <c r="M788" t="str">
        <f t="shared" si="25"/>
        <v>ADACHI Seiya</v>
      </c>
      <c r="O788" t="s">
        <v>4197</v>
      </c>
      <c r="P788" t="s">
        <v>4198</v>
      </c>
    </row>
    <row r="789" spans="2:16">
      <c r="B789" s="287" t="s">
        <v>522</v>
      </c>
      <c r="C789" s="297">
        <v>788</v>
      </c>
      <c r="D789" s="270" t="s">
        <v>2261</v>
      </c>
      <c r="E789" s="268" t="s">
        <v>1638</v>
      </c>
      <c r="F789" s="268" t="s">
        <v>2415</v>
      </c>
      <c r="G789" s="352" t="s">
        <v>624</v>
      </c>
      <c r="H789" t="str">
        <f>VLOOKUP($G789,県名!$B$1:$C$49,2,FALSE)</f>
        <v>愛  知</v>
      </c>
      <c r="I789" t="str">
        <f>VLOOKUP(B789,学校名!$D$8:$F$64,3,FALSE)</f>
        <v>名古屋大</v>
      </c>
      <c r="J789" t="str">
        <f t="shared" si="24"/>
        <v>男</v>
      </c>
      <c r="K789" t="s">
        <v>4137</v>
      </c>
      <c r="L789" t="s">
        <v>3253</v>
      </c>
      <c r="M789" t="str">
        <f t="shared" si="25"/>
        <v>OKIJIMA Yuki</v>
      </c>
      <c r="O789" t="s">
        <v>4197</v>
      </c>
      <c r="P789" t="s">
        <v>4198</v>
      </c>
    </row>
    <row r="790" spans="2:16">
      <c r="B790" s="287" t="s">
        <v>522</v>
      </c>
      <c r="C790" s="297">
        <v>789</v>
      </c>
      <c r="D790" s="270" t="s">
        <v>2260</v>
      </c>
      <c r="E790" s="268" t="s">
        <v>1637</v>
      </c>
      <c r="F790" s="268" t="s">
        <v>2415</v>
      </c>
      <c r="G790" s="352" t="s">
        <v>624</v>
      </c>
      <c r="H790" t="str">
        <f>VLOOKUP($G790,県名!$B$1:$C$49,2,FALSE)</f>
        <v>愛  知</v>
      </c>
      <c r="I790" t="str">
        <f>VLOOKUP(B790,学校名!$D$8:$F$64,3,FALSE)</f>
        <v>名古屋大</v>
      </c>
      <c r="J790" t="str">
        <f t="shared" si="24"/>
        <v>男</v>
      </c>
      <c r="K790" t="s">
        <v>4138</v>
      </c>
      <c r="L790" t="s">
        <v>3406</v>
      </c>
      <c r="M790" t="str">
        <f t="shared" si="25"/>
        <v>OE Takashi</v>
      </c>
      <c r="O790" t="s">
        <v>4197</v>
      </c>
      <c r="P790" t="s">
        <v>4198</v>
      </c>
    </row>
    <row r="791" spans="2:16">
      <c r="B791" s="287" t="s">
        <v>522</v>
      </c>
      <c r="C791" s="297">
        <v>790</v>
      </c>
      <c r="D791" s="270" t="s">
        <v>2679</v>
      </c>
      <c r="E791" s="268" t="s">
        <v>2725</v>
      </c>
      <c r="F791" s="268" t="s">
        <v>2412</v>
      </c>
      <c r="G791" s="352" t="s">
        <v>624</v>
      </c>
      <c r="H791" t="str">
        <f>VLOOKUP($G791,県名!$B$1:$C$49,2,FALSE)</f>
        <v>愛  知</v>
      </c>
      <c r="I791" t="str">
        <f>VLOOKUP(B791,学校名!$D$8:$F$64,3,FALSE)</f>
        <v>名古屋大</v>
      </c>
      <c r="J791" t="str">
        <f t="shared" si="24"/>
        <v>男</v>
      </c>
      <c r="K791" t="s">
        <v>4139</v>
      </c>
      <c r="L791" t="s">
        <v>3475</v>
      </c>
      <c r="M791" t="str">
        <f t="shared" si="25"/>
        <v>FUKATSU Yoshihito</v>
      </c>
      <c r="O791" t="s">
        <v>4197</v>
      </c>
      <c r="P791" t="s">
        <v>4198</v>
      </c>
    </row>
    <row r="792" spans="2:16">
      <c r="B792" s="287" t="s">
        <v>522</v>
      </c>
      <c r="C792" s="297">
        <v>791</v>
      </c>
      <c r="D792" s="270" t="s">
        <v>2369</v>
      </c>
      <c r="E792" s="268" t="s">
        <v>2406</v>
      </c>
      <c r="F792" s="268" t="s">
        <v>2412</v>
      </c>
      <c r="G792" s="352" t="s">
        <v>624</v>
      </c>
      <c r="H792" t="str">
        <f>VLOOKUP($G792,県名!$B$1:$C$49,2,FALSE)</f>
        <v>愛  知</v>
      </c>
      <c r="I792" t="str">
        <f>VLOOKUP(B792,学校名!$D$8:$F$64,3,FALSE)</f>
        <v>名古屋大</v>
      </c>
      <c r="J792" t="str">
        <f t="shared" si="24"/>
        <v>男</v>
      </c>
      <c r="K792" t="s">
        <v>3329</v>
      </c>
      <c r="L792" t="s">
        <v>3705</v>
      </c>
      <c r="M792" t="str">
        <f t="shared" si="25"/>
        <v>GOTO Naoya</v>
      </c>
      <c r="O792" t="s">
        <v>4197</v>
      </c>
      <c r="P792" t="s">
        <v>4198</v>
      </c>
    </row>
    <row r="793" spans="2:16">
      <c r="B793" s="287" t="s">
        <v>522</v>
      </c>
      <c r="C793" s="297">
        <v>792</v>
      </c>
      <c r="D793" s="270" t="s">
        <v>2254</v>
      </c>
      <c r="E793" s="268" t="s">
        <v>1629</v>
      </c>
      <c r="F793" s="268" t="s">
        <v>2414</v>
      </c>
      <c r="G793" s="352" t="s">
        <v>624</v>
      </c>
      <c r="H793" t="str">
        <f>VLOOKUP($G793,県名!$B$1:$C$49,2,FALSE)</f>
        <v>愛  知</v>
      </c>
      <c r="I793" t="str">
        <f>VLOOKUP(B793,学校名!$D$8:$F$64,3,FALSE)</f>
        <v>名古屋大</v>
      </c>
      <c r="J793" t="str">
        <f t="shared" si="24"/>
        <v>男</v>
      </c>
      <c r="K793" t="s">
        <v>3409</v>
      </c>
      <c r="L793" t="s">
        <v>4140</v>
      </c>
      <c r="M793" t="str">
        <f t="shared" si="25"/>
        <v>SAITO Mikitoshi</v>
      </c>
      <c r="O793" t="s">
        <v>4197</v>
      </c>
      <c r="P793" t="s">
        <v>4198</v>
      </c>
    </row>
    <row r="794" spans="2:16">
      <c r="B794" s="287" t="s">
        <v>522</v>
      </c>
      <c r="C794" s="297">
        <v>793</v>
      </c>
      <c r="D794" s="270" t="s">
        <v>3095</v>
      </c>
      <c r="E794" s="268" t="s">
        <v>2588</v>
      </c>
      <c r="F794" s="268" t="s">
        <v>2412</v>
      </c>
      <c r="G794" s="352" t="s">
        <v>624</v>
      </c>
      <c r="H794" t="str">
        <f>VLOOKUP($G794,県名!$B$1:$C$49,2,FALSE)</f>
        <v>愛  知</v>
      </c>
      <c r="I794" t="str">
        <f>VLOOKUP(B794,学校名!$D$8:$F$64,3,FALSE)</f>
        <v>名古屋大</v>
      </c>
      <c r="J794" t="str">
        <f t="shared" si="24"/>
        <v>男</v>
      </c>
      <c r="K794" t="s">
        <v>4141</v>
      </c>
      <c r="L794" t="s">
        <v>3338</v>
      </c>
      <c r="M794" t="str">
        <f t="shared" si="25"/>
        <v>UGA Tomoki</v>
      </c>
      <c r="O794" t="s">
        <v>4197</v>
      </c>
      <c r="P794" t="s">
        <v>4198</v>
      </c>
    </row>
    <row r="795" spans="2:16">
      <c r="B795" s="287" t="s">
        <v>522</v>
      </c>
      <c r="C795" s="297">
        <v>794</v>
      </c>
      <c r="D795" s="270" t="s">
        <v>2252</v>
      </c>
      <c r="E795" s="268" t="s">
        <v>1626</v>
      </c>
      <c r="F795" s="268" t="s">
        <v>2414</v>
      </c>
      <c r="G795" s="352" t="s">
        <v>624</v>
      </c>
      <c r="H795" t="str">
        <f>VLOOKUP($G795,県名!$B$1:$C$49,2,FALSE)</f>
        <v>愛  知</v>
      </c>
      <c r="I795" t="str">
        <f>VLOOKUP(B795,学校名!$D$8:$F$64,3,FALSE)</f>
        <v>名古屋大</v>
      </c>
      <c r="J795" t="str">
        <f t="shared" si="24"/>
        <v>男</v>
      </c>
      <c r="K795" t="s">
        <v>3853</v>
      </c>
      <c r="L795" t="s">
        <v>3854</v>
      </c>
      <c r="M795" t="str">
        <f t="shared" si="25"/>
        <v>KOYAMA Wataru</v>
      </c>
      <c r="O795" t="s">
        <v>4197</v>
      </c>
      <c r="P795" t="s">
        <v>4198</v>
      </c>
    </row>
    <row r="796" spans="2:16">
      <c r="B796" s="287" t="s">
        <v>522</v>
      </c>
      <c r="C796" s="297">
        <v>795</v>
      </c>
      <c r="D796" s="270" t="s">
        <v>2244</v>
      </c>
      <c r="E796" s="268" t="s">
        <v>1617</v>
      </c>
      <c r="F796" s="268" t="s">
        <v>1774</v>
      </c>
      <c r="G796" s="352" t="s">
        <v>624</v>
      </c>
      <c r="H796" t="str">
        <f>VLOOKUP($G796,県名!$B$1:$C$49,2,FALSE)</f>
        <v>愛  知</v>
      </c>
      <c r="I796" t="str">
        <f>VLOOKUP(B796,学校名!$D$8:$F$64,3,FALSE)</f>
        <v>名古屋大</v>
      </c>
      <c r="J796" t="str">
        <f t="shared" si="24"/>
        <v>男</v>
      </c>
      <c r="K796" t="s">
        <v>4142</v>
      </c>
      <c r="L796" t="s">
        <v>3438</v>
      </c>
      <c r="M796" t="str">
        <f t="shared" si="25"/>
        <v>SUMIYA Yoshiki</v>
      </c>
      <c r="O796" t="s">
        <v>4197</v>
      </c>
      <c r="P796" t="s">
        <v>4198</v>
      </c>
    </row>
    <row r="797" spans="2:16">
      <c r="B797" s="287" t="s">
        <v>522</v>
      </c>
      <c r="C797" s="297">
        <v>796</v>
      </c>
      <c r="D797" s="270" t="s">
        <v>2265</v>
      </c>
      <c r="E797" s="268" t="s">
        <v>1642</v>
      </c>
      <c r="F797" s="268" t="s">
        <v>2415</v>
      </c>
      <c r="G797" s="352" t="s">
        <v>621</v>
      </c>
      <c r="H797" t="str">
        <f>VLOOKUP($G797,県名!$B$1:$C$49,2,FALSE)</f>
        <v>福　井</v>
      </c>
      <c r="I797" t="str">
        <f>VLOOKUP(B797,学校名!$D$8:$F$64,3,FALSE)</f>
        <v>名古屋大</v>
      </c>
      <c r="J797" t="str">
        <f t="shared" si="24"/>
        <v>男</v>
      </c>
      <c r="K797" t="s">
        <v>3289</v>
      </c>
      <c r="L797" t="s">
        <v>3731</v>
      </c>
      <c r="M797" t="str">
        <f t="shared" si="25"/>
        <v>KOBAYASHI Atsuki</v>
      </c>
      <c r="O797" t="s">
        <v>4197</v>
      </c>
      <c r="P797" t="s">
        <v>4198</v>
      </c>
    </row>
    <row r="798" spans="2:16">
      <c r="B798" s="287" t="s">
        <v>522</v>
      </c>
      <c r="C798" s="297">
        <v>797</v>
      </c>
      <c r="D798" s="270" t="s">
        <v>2271</v>
      </c>
      <c r="E798" s="268" t="s">
        <v>3216</v>
      </c>
      <c r="F798" s="268" t="s">
        <v>2412</v>
      </c>
      <c r="G798" s="352" t="s">
        <v>624</v>
      </c>
      <c r="H798" t="str">
        <f>VLOOKUP($G798,県名!$B$1:$C$49,2,FALSE)</f>
        <v>愛  知</v>
      </c>
      <c r="I798" t="str">
        <f>VLOOKUP(B798,学校名!$D$8:$F$64,3,FALSE)</f>
        <v>名古屋大</v>
      </c>
      <c r="J798" t="str">
        <f t="shared" si="24"/>
        <v>男</v>
      </c>
      <c r="K798" t="s">
        <v>3285</v>
      </c>
      <c r="L798" t="s">
        <v>3412</v>
      </c>
      <c r="M798" t="str">
        <f t="shared" si="25"/>
        <v>SUZUKI Tomohiro</v>
      </c>
      <c r="O798" t="s">
        <v>4197</v>
      </c>
      <c r="P798" t="s">
        <v>4198</v>
      </c>
    </row>
    <row r="799" spans="2:16">
      <c r="B799" s="287" t="s">
        <v>522</v>
      </c>
      <c r="C799" s="297">
        <v>798</v>
      </c>
      <c r="D799" s="270" t="s">
        <v>2680</v>
      </c>
      <c r="E799" s="268" t="s">
        <v>2726</v>
      </c>
      <c r="F799" s="268" t="s">
        <v>2412</v>
      </c>
      <c r="G799" s="352" t="s">
        <v>624</v>
      </c>
      <c r="H799" t="str">
        <f>VLOOKUP($G799,県名!$B$1:$C$49,2,FALSE)</f>
        <v>愛  知</v>
      </c>
      <c r="I799" t="str">
        <f>VLOOKUP(B799,学校名!$D$8:$F$64,3,FALSE)</f>
        <v>名古屋大</v>
      </c>
      <c r="J799" t="str">
        <f t="shared" si="24"/>
        <v>男</v>
      </c>
      <c r="K799" t="s">
        <v>4143</v>
      </c>
      <c r="L799" t="s">
        <v>4144</v>
      </c>
      <c r="M799" t="str">
        <f t="shared" si="25"/>
        <v>FUNASOKO Noriyuki</v>
      </c>
      <c r="O799" t="s">
        <v>4197</v>
      </c>
      <c r="P799" t="s">
        <v>4198</v>
      </c>
    </row>
    <row r="800" spans="2:16">
      <c r="B800" s="287" t="s">
        <v>522</v>
      </c>
      <c r="C800" s="297">
        <v>799</v>
      </c>
      <c r="D800" s="270" t="s">
        <v>2515</v>
      </c>
      <c r="E800" s="268" t="s">
        <v>2591</v>
      </c>
      <c r="F800" s="268" t="s">
        <v>2412</v>
      </c>
      <c r="G800" s="352" t="s">
        <v>636</v>
      </c>
      <c r="H800" t="str">
        <f>VLOOKUP($G800,県名!$B$1:$C$49,2,FALSE)</f>
        <v>広　島</v>
      </c>
      <c r="I800" t="str">
        <f>VLOOKUP(B800,学校名!$D$8:$F$64,3,FALSE)</f>
        <v>名古屋大</v>
      </c>
      <c r="J800" t="str">
        <f t="shared" si="24"/>
        <v>男</v>
      </c>
      <c r="K800" t="s">
        <v>4145</v>
      </c>
      <c r="L800" t="s">
        <v>4146</v>
      </c>
      <c r="M800" t="str">
        <f t="shared" si="25"/>
        <v>MORIKAWA Haruyuki</v>
      </c>
      <c r="O800" t="s">
        <v>4197</v>
      </c>
      <c r="P800" t="s">
        <v>4198</v>
      </c>
    </row>
    <row r="801" spans="2:16">
      <c r="B801" s="287" t="s">
        <v>522</v>
      </c>
      <c r="C801" s="297">
        <v>800</v>
      </c>
      <c r="D801" s="270" t="s">
        <v>2237</v>
      </c>
      <c r="E801" s="268" t="s">
        <v>1610</v>
      </c>
      <c r="F801" s="268" t="s">
        <v>3226</v>
      </c>
      <c r="G801" s="352" t="s">
        <v>624</v>
      </c>
      <c r="H801" t="str">
        <f>VLOOKUP($G801,県名!$B$1:$C$49,2,FALSE)</f>
        <v>愛  知</v>
      </c>
      <c r="I801" t="str">
        <f>VLOOKUP(B801,学校名!$D$8:$F$64,3,FALSE)</f>
        <v>名古屋大</v>
      </c>
      <c r="J801" t="str">
        <f t="shared" si="24"/>
        <v>男</v>
      </c>
      <c r="K801" t="s">
        <v>4147</v>
      </c>
      <c r="L801" t="s">
        <v>3332</v>
      </c>
      <c r="M801" t="str">
        <f t="shared" si="25"/>
        <v>KUNISHI Hiroto</v>
      </c>
      <c r="O801" t="s">
        <v>4197</v>
      </c>
      <c r="P801" t="s">
        <v>4198</v>
      </c>
    </row>
    <row r="802" spans="2:16">
      <c r="B802" s="287" t="s">
        <v>522</v>
      </c>
      <c r="C802" s="297">
        <v>801</v>
      </c>
      <c r="D802" s="270" t="s">
        <v>3096</v>
      </c>
      <c r="E802" s="268" t="s">
        <v>2589</v>
      </c>
      <c r="F802" s="268" t="s">
        <v>2412</v>
      </c>
      <c r="G802" s="352" t="s">
        <v>626</v>
      </c>
      <c r="H802" t="str">
        <f>VLOOKUP($G802,県名!$B$1:$C$49,2,FALSE)</f>
        <v>岐  阜</v>
      </c>
      <c r="I802" t="str">
        <f>VLOOKUP(B802,学校名!$D$8:$F$64,3,FALSE)</f>
        <v>名古屋大</v>
      </c>
      <c r="J802" t="str">
        <f t="shared" si="24"/>
        <v>男</v>
      </c>
      <c r="K802" t="s">
        <v>4148</v>
      </c>
      <c r="L802" t="s">
        <v>3485</v>
      </c>
      <c r="M802" t="str">
        <f t="shared" si="25"/>
        <v>AMAIKE Shunsuke</v>
      </c>
      <c r="O802" t="s">
        <v>4197</v>
      </c>
      <c r="P802" t="s">
        <v>4198</v>
      </c>
    </row>
    <row r="803" spans="2:16">
      <c r="B803" s="287" t="s">
        <v>522</v>
      </c>
      <c r="C803" s="297">
        <v>802</v>
      </c>
      <c r="D803" s="270" t="s">
        <v>2675</v>
      </c>
      <c r="E803" s="268" t="s">
        <v>2721</v>
      </c>
      <c r="F803" s="268" t="s">
        <v>2412</v>
      </c>
      <c r="G803" s="352" t="s">
        <v>624</v>
      </c>
      <c r="H803" t="str">
        <f>VLOOKUP($G803,県名!$B$1:$C$49,2,FALSE)</f>
        <v>愛  知</v>
      </c>
      <c r="I803" t="str">
        <f>VLOOKUP(B803,学校名!$D$8:$F$64,3,FALSE)</f>
        <v>名古屋大</v>
      </c>
      <c r="J803" t="str">
        <f t="shared" si="24"/>
        <v>男</v>
      </c>
      <c r="K803" t="s">
        <v>4149</v>
      </c>
      <c r="L803" t="s">
        <v>3521</v>
      </c>
      <c r="M803" t="str">
        <f t="shared" si="25"/>
        <v>AWATA Yosuke</v>
      </c>
      <c r="O803" t="s">
        <v>4197</v>
      </c>
      <c r="P803" t="s">
        <v>4198</v>
      </c>
    </row>
    <row r="804" spans="2:16">
      <c r="B804" s="287" t="s">
        <v>522</v>
      </c>
      <c r="C804" s="297">
        <v>803</v>
      </c>
      <c r="D804" s="270" t="s">
        <v>1083</v>
      </c>
      <c r="E804" s="268" t="s">
        <v>1607</v>
      </c>
      <c r="F804" s="268" t="s">
        <v>1773</v>
      </c>
      <c r="G804" s="352" t="s">
        <v>627</v>
      </c>
      <c r="H804" t="str">
        <f>VLOOKUP($G804,県名!$B$1:$C$49,2,FALSE)</f>
        <v>滋　賀</v>
      </c>
      <c r="I804" t="str">
        <f>VLOOKUP(B804,学校名!$D$8:$F$64,3,FALSE)</f>
        <v>名古屋大</v>
      </c>
      <c r="J804" t="str">
        <f t="shared" si="24"/>
        <v>男</v>
      </c>
      <c r="K804" t="s">
        <v>4150</v>
      </c>
      <c r="L804" t="s">
        <v>3729</v>
      </c>
      <c r="M804" t="str">
        <f t="shared" si="25"/>
        <v>NISHIDA Ryoya</v>
      </c>
      <c r="O804" t="s">
        <v>4197</v>
      </c>
      <c r="P804" t="s">
        <v>4198</v>
      </c>
    </row>
    <row r="805" spans="2:16">
      <c r="B805" s="287" t="s">
        <v>522</v>
      </c>
      <c r="C805" s="297">
        <v>804</v>
      </c>
      <c r="D805" s="270" t="s">
        <v>2370</v>
      </c>
      <c r="E805" s="268" t="s">
        <v>2407</v>
      </c>
      <c r="F805" s="268" t="s">
        <v>1773</v>
      </c>
      <c r="G805" s="352" t="s">
        <v>624</v>
      </c>
      <c r="H805" t="str">
        <f>VLOOKUP($G805,県名!$B$1:$C$49,2,FALSE)</f>
        <v>愛  知</v>
      </c>
      <c r="I805" t="str">
        <f>VLOOKUP(B805,学校名!$D$8:$F$64,3,FALSE)</f>
        <v>名古屋大</v>
      </c>
      <c r="J805" t="str">
        <f t="shared" si="24"/>
        <v>男</v>
      </c>
      <c r="K805" t="s">
        <v>3749</v>
      </c>
      <c r="L805" t="s">
        <v>4151</v>
      </c>
      <c r="M805" t="str">
        <f t="shared" si="25"/>
        <v>ANDO Hideyuki</v>
      </c>
      <c r="O805" t="s">
        <v>4197</v>
      </c>
      <c r="P805" t="s">
        <v>4198</v>
      </c>
    </row>
    <row r="806" spans="2:16">
      <c r="B806" s="287" t="s">
        <v>522</v>
      </c>
      <c r="C806" s="297">
        <v>805</v>
      </c>
      <c r="D806" s="270" t="s">
        <v>2678</v>
      </c>
      <c r="E806" s="268" t="s">
        <v>2724</v>
      </c>
      <c r="F806" s="268" t="s">
        <v>2412</v>
      </c>
      <c r="G806" s="352" t="s">
        <v>611</v>
      </c>
      <c r="H806" t="str">
        <f>VLOOKUP($G806,県名!$B$1:$C$49,2,FALSE)</f>
        <v>栃　木</v>
      </c>
      <c r="I806" t="str">
        <f>VLOOKUP(B806,学校名!$D$8:$F$64,3,FALSE)</f>
        <v>名古屋大</v>
      </c>
      <c r="J806" t="str">
        <f t="shared" si="24"/>
        <v>男</v>
      </c>
      <c r="K806" t="s">
        <v>4040</v>
      </c>
      <c r="L806" t="s">
        <v>3698</v>
      </c>
      <c r="M806" t="str">
        <f t="shared" si="25"/>
        <v>HYODO Ken</v>
      </c>
      <c r="O806" t="s">
        <v>4197</v>
      </c>
      <c r="P806" t="s">
        <v>4198</v>
      </c>
    </row>
    <row r="807" spans="2:16">
      <c r="B807" s="287" t="s">
        <v>522</v>
      </c>
      <c r="C807" s="297">
        <v>806</v>
      </c>
      <c r="D807" s="270" t="s">
        <v>2676</v>
      </c>
      <c r="E807" s="268" t="s">
        <v>2722</v>
      </c>
      <c r="F807" s="268" t="s">
        <v>2412</v>
      </c>
      <c r="G807" s="352" t="s">
        <v>625</v>
      </c>
      <c r="H807" t="str">
        <f>VLOOKUP($G807,県名!$B$1:$C$49,2,FALSE)</f>
        <v>三  重</v>
      </c>
      <c r="I807" t="str">
        <f>VLOOKUP(B807,学校名!$D$8:$F$64,3,FALSE)</f>
        <v>名古屋大</v>
      </c>
      <c r="J807" t="str">
        <f t="shared" si="24"/>
        <v>男</v>
      </c>
      <c r="K807" t="s">
        <v>3409</v>
      </c>
      <c r="L807" t="s">
        <v>3255</v>
      </c>
      <c r="M807" t="str">
        <f t="shared" si="25"/>
        <v>SAITO Yuta</v>
      </c>
      <c r="O807" t="s">
        <v>4197</v>
      </c>
      <c r="P807" t="s">
        <v>4198</v>
      </c>
    </row>
    <row r="808" spans="2:16">
      <c r="B808" s="287" t="s">
        <v>522</v>
      </c>
      <c r="C808" s="297">
        <v>807</v>
      </c>
      <c r="D808" s="270" t="s">
        <v>2681</v>
      </c>
      <c r="E808" s="268" t="s">
        <v>2727</v>
      </c>
      <c r="F808" s="268" t="s">
        <v>2412</v>
      </c>
      <c r="G808" s="352" t="s">
        <v>628</v>
      </c>
      <c r="H808" t="str">
        <f>VLOOKUP($G808,県名!$B$1:$C$49,2,FALSE)</f>
        <v>京　都</v>
      </c>
      <c r="I808" t="str">
        <f>VLOOKUP(B808,学校名!$D$8:$F$64,3,FALSE)</f>
        <v>名古屋大</v>
      </c>
      <c r="J808" t="str">
        <f t="shared" si="24"/>
        <v>男</v>
      </c>
      <c r="K808" t="s">
        <v>4152</v>
      </c>
      <c r="L808" t="s">
        <v>3274</v>
      </c>
      <c r="M808" t="str">
        <f t="shared" si="25"/>
        <v>MATANO Yusuke</v>
      </c>
      <c r="O808" t="s">
        <v>4197</v>
      </c>
      <c r="P808" t="s">
        <v>4198</v>
      </c>
    </row>
    <row r="809" spans="2:16">
      <c r="B809" s="287" t="s">
        <v>522</v>
      </c>
      <c r="C809" s="297">
        <v>808</v>
      </c>
      <c r="D809" s="270" t="s">
        <v>2243</v>
      </c>
      <c r="E809" s="268" t="s">
        <v>1616</v>
      </c>
      <c r="F809" s="268" t="s">
        <v>1774</v>
      </c>
      <c r="G809" s="352" t="s">
        <v>624</v>
      </c>
      <c r="H809" t="str">
        <f>VLOOKUP($G809,県名!$B$1:$C$49,2,FALSE)</f>
        <v>愛  知</v>
      </c>
      <c r="I809" t="str">
        <f>VLOOKUP(B809,学校名!$D$8:$F$64,3,FALSE)</f>
        <v>名古屋大</v>
      </c>
      <c r="J809" t="str">
        <f t="shared" si="24"/>
        <v>男</v>
      </c>
      <c r="K809" t="s">
        <v>3285</v>
      </c>
      <c r="L809" t="s">
        <v>4109</v>
      </c>
      <c r="M809" t="str">
        <f t="shared" si="25"/>
        <v>SUZUKI Takehiro</v>
      </c>
      <c r="O809" t="s">
        <v>4197</v>
      </c>
      <c r="P809" t="s">
        <v>4198</v>
      </c>
    </row>
    <row r="810" spans="2:16">
      <c r="B810" s="287" t="s">
        <v>522</v>
      </c>
      <c r="C810" s="297">
        <v>809</v>
      </c>
      <c r="D810" s="270" t="s">
        <v>2249</v>
      </c>
      <c r="E810" s="268" t="s">
        <v>1622</v>
      </c>
      <c r="F810" s="268" t="s">
        <v>2414</v>
      </c>
      <c r="G810" s="352" t="s">
        <v>624</v>
      </c>
      <c r="H810" t="str">
        <f>VLOOKUP($G810,県名!$B$1:$C$49,2,FALSE)</f>
        <v>愛  知</v>
      </c>
      <c r="I810" t="str">
        <f>VLOOKUP(B810,学校名!$D$8:$F$64,3,FALSE)</f>
        <v>名古屋大</v>
      </c>
      <c r="J810" t="str">
        <f t="shared" si="24"/>
        <v>男</v>
      </c>
      <c r="K810" t="s">
        <v>4153</v>
      </c>
      <c r="L810" t="s">
        <v>3253</v>
      </c>
      <c r="M810" t="str">
        <f t="shared" si="25"/>
        <v>IKUTA Yuki</v>
      </c>
      <c r="O810" t="s">
        <v>4197</v>
      </c>
      <c r="P810" t="s">
        <v>4198</v>
      </c>
    </row>
    <row r="811" spans="2:16">
      <c r="B811" s="287" t="s">
        <v>522</v>
      </c>
      <c r="C811" s="297">
        <v>810</v>
      </c>
      <c r="D811" s="270" t="s">
        <v>2242</v>
      </c>
      <c r="E811" s="268" t="s">
        <v>1615</v>
      </c>
      <c r="F811" s="268" t="s">
        <v>1774</v>
      </c>
      <c r="G811" s="352" t="s">
        <v>624</v>
      </c>
      <c r="H811" t="str">
        <f>VLOOKUP($G811,県名!$B$1:$C$49,2,FALSE)</f>
        <v>愛  知</v>
      </c>
      <c r="I811" t="str">
        <f>VLOOKUP(B811,学校名!$D$8:$F$64,3,FALSE)</f>
        <v>名古屋大</v>
      </c>
      <c r="J811" t="str">
        <f t="shared" si="24"/>
        <v>男</v>
      </c>
      <c r="K811" t="s">
        <v>4154</v>
      </c>
      <c r="L811" t="s">
        <v>3665</v>
      </c>
      <c r="M811" t="str">
        <f t="shared" si="25"/>
        <v>IWAI Hiroki</v>
      </c>
      <c r="O811" t="s">
        <v>4197</v>
      </c>
      <c r="P811" t="s">
        <v>4198</v>
      </c>
    </row>
    <row r="812" spans="2:16">
      <c r="B812" s="287" t="s">
        <v>522</v>
      </c>
      <c r="C812" s="297">
        <v>811</v>
      </c>
      <c r="D812" s="270" t="s">
        <v>3097</v>
      </c>
      <c r="E812" s="268" t="s">
        <v>2795</v>
      </c>
      <c r="F812" s="268" t="s">
        <v>2412</v>
      </c>
      <c r="G812" s="352" t="s">
        <v>624</v>
      </c>
      <c r="H812" t="str">
        <f>VLOOKUP($G812,県名!$B$1:$C$49,2,FALSE)</f>
        <v>愛  知</v>
      </c>
      <c r="I812" t="str">
        <f>VLOOKUP(B812,学校名!$D$8:$F$64,3,FALSE)</f>
        <v>名古屋大</v>
      </c>
      <c r="J812" t="str">
        <f t="shared" si="24"/>
        <v>男</v>
      </c>
      <c r="K812" t="s">
        <v>4155</v>
      </c>
      <c r="L812" t="s">
        <v>3264</v>
      </c>
      <c r="M812" t="str">
        <f t="shared" si="25"/>
        <v>KURA Keita</v>
      </c>
      <c r="O812" t="s">
        <v>4197</v>
      </c>
      <c r="P812" t="s">
        <v>4198</v>
      </c>
    </row>
    <row r="813" spans="2:16">
      <c r="B813" s="287" t="s">
        <v>522</v>
      </c>
      <c r="C813" s="297">
        <v>812</v>
      </c>
      <c r="D813" s="270" t="s">
        <v>2677</v>
      </c>
      <c r="E813" s="268" t="s">
        <v>2723</v>
      </c>
      <c r="F813" s="268" t="s">
        <v>2412</v>
      </c>
      <c r="G813" s="352" t="s">
        <v>625</v>
      </c>
      <c r="H813" t="str">
        <f>VLOOKUP($G813,県名!$B$1:$C$49,2,FALSE)</f>
        <v>三  重</v>
      </c>
      <c r="I813" t="str">
        <f>VLOOKUP(B813,学校名!$D$8:$F$64,3,FALSE)</f>
        <v>名古屋大</v>
      </c>
      <c r="J813" t="str">
        <f t="shared" si="24"/>
        <v>男</v>
      </c>
      <c r="K813" t="s">
        <v>4156</v>
      </c>
      <c r="L813" t="s">
        <v>4157</v>
      </c>
      <c r="M813" t="str">
        <f t="shared" si="25"/>
        <v>HARAYA Seiryu</v>
      </c>
      <c r="O813" t="s">
        <v>4197</v>
      </c>
      <c r="P813" t="s">
        <v>4198</v>
      </c>
    </row>
    <row r="814" spans="2:16">
      <c r="B814" s="287" t="s">
        <v>522</v>
      </c>
      <c r="C814" s="297">
        <v>813</v>
      </c>
      <c r="D814" s="270" t="s">
        <v>2241</v>
      </c>
      <c r="E814" s="268" t="s">
        <v>1614</v>
      </c>
      <c r="F814" s="268" t="s">
        <v>1774</v>
      </c>
      <c r="G814" s="352" t="s">
        <v>625</v>
      </c>
      <c r="H814" t="str">
        <f>VLOOKUP($G814,県名!$B$1:$C$49,2,FALSE)</f>
        <v>三  重</v>
      </c>
      <c r="I814" t="str">
        <f>VLOOKUP(B814,学校名!$D$8:$F$64,3,FALSE)</f>
        <v>名古屋大</v>
      </c>
      <c r="J814" t="str">
        <f t="shared" si="24"/>
        <v>男</v>
      </c>
      <c r="K814" t="s">
        <v>4158</v>
      </c>
      <c r="L814" t="s">
        <v>3362</v>
      </c>
      <c r="M814" t="str">
        <f t="shared" si="25"/>
        <v>IIDA Kohei</v>
      </c>
      <c r="O814" t="s">
        <v>4197</v>
      </c>
      <c r="P814" t="s">
        <v>4198</v>
      </c>
    </row>
    <row r="815" spans="2:16">
      <c r="B815" s="287" t="s">
        <v>522</v>
      </c>
      <c r="C815" s="297">
        <v>814</v>
      </c>
      <c r="D815" s="270" t="s">
        <v>2256</v>
      </c>
      <c r="E815" s="268" t="s">
        <v>1632</v>
      </c>
      <c r="F815" s="268" t="s">
        <v>2414</v>
      </c>
      <c r="G815" s="352" t="s">
        <v>624</v>
      </c>
      <c r="H815" t="str">
        <f>VLOOKUP($G815,県名!$B$1:$C$49,2,FALSE)</f>
        <v>愛  知</v>
      </c>
      <c r="I815" t="str">
        <f>VLOOKUP(B815,学校名!$D$8:$F$64,3,FALSE)</f>
        <v>名古屋大</v>
      </c>
      <c r="J815" t="str">
        <f t="shared" si="24"/>
        <v>男</v>
      </c>
      <c r="K815" t="s">
        <v>4159</v>
      </c>
      <c r="L815" t="s">
        <v>3548</v>
      </c>
      <c r="M815" t="str">
        <f t="shared" si="25"/>
        <v>TSUKAMOTO Ryoji</v>
      </c>
      <c r="O815" t="s">
        <v>4197</v>
      </c>
      <c r="P815" t="s">
        <v>4198</v>
      </c>
    </row>
    <row r="816" spans="2:16">
      <c r="B816" s="287" t="s">
        <v>522</v>
      </c>
      <c r="C816" s="297">
        <v>815</v>
      </c>
      <c r="D816" s="270" t="s">
        <v>2262</v>
      </c>
      <c r="E816" s="268" t="s">
        <v>1639</v>
      </c>
      <c r="F816" s="268" t="s">
        <v>2415</v>
      </c>
      <c r="G816" s="352" t="s">
        <v>624</v>
      </c>
      <c r="H816" t="str">
        <f>VLOOKUP($G816,県名!$B$1:$C$49,2,FALSE)</f>
        <v>愛  知</v>
      </c>
      <c r="I816" t="str">
        <f>VLOOKUP(B816,学校名!$D$8:$F$64,3,FALSE)</f>
        <v>名古屋大</v>
      </c>
      <c r="J816" t="str">
        <f t="shared" si="24"/>
        <v>男</v>
      </c>
      <c r="K816" t="s">
        <v>4160</v>
      </c>
      <c r="L816" t="s">
        <v>4161</v>
      </c>
      <c r="M816" t="str">
        <f t="shared" si="25"/>
        <v>KATTA Tetsufumi</v>
      </c>
      <c r="O816" t="s">
        <v>4197</v>
      </c>
      <c r="P816" t="s">
        <v>4198</v>
      </c>
    </row>
    <row r="817" spans="2:16">
      <c r="B817" s="287" t="s">
        <v>522</v>
      </c>
      <c r="C817" s="297">
        <v>816</v>
      </c>
      <c r="D817" s="270" t="s">
        <v>2270</v>
      </c>
      <c r="E817" s="268" t="s">
        <v>1647</v>
      </c>
      <c r="F817" s="268" t="s">
        <v>2415</v>
      </c>
      <c r="G817" s="352" t="s">
        <v>625</v>
      </c>
      <c r="H817" t="str">
        <f>VLOOKUP($G817,県名!$B$1:$C$49,2,FALSE)</f>
        <v>三  重</v>
      </c>
      <c r="I817" t="str">
        <f>VLOOKUP(B817,学校名!$D$8:$F$64,3,FALSE)</f>
        <v>名古屋大</v>
      </c>
      <c r="J817" t="str">
        <f t="shared" si="24"/>
        <v>男</v>
      </c>
      <c r="K817" t="s">
        <v>3637</v>
      </c>
      <c r="L817" t="s">
        <v>3850</v>
      </c>
      <c r="M817" t="str">
        <f t="shared" si="25"/>
        <v>WADA Shintaro</v>
      </c>
      <c r="O817" t="s">
        <v>4197</v>
      </c>
      <c r="P817" t="s">
        <v>4198</v>
      </c>
    </row>
    <row r="818" spans="2:16">
      <c r="B818" s="287" t="s">
        <v>522</v>
      </c>
      <c r="C818" s="297">
        <v>817</v>
      </c>
      <c r="D818" s="270" t="s">
        <v>2266</v>
      </c>
      <c r="E818" s="268" t="s">
        <v>1643</v>
      </c>
      <c r="F818" s="268" t="s">
        <v>2415</v>
      </c>
      <c r="G818" s="352" t="s">
        <v>624</v>
      </c>
      <c r="H818" t="str">
        <f>VLOOKUP($G818,県名!$B$1:$C$49,2,FALSE)</f>
        <v>愛  知</v>
      </c>
      <c r="I818" t="str">
        <f>VLOOKUP(B818,学校名!$D$8:$F$64,3,FALSE)</f>
        <v>名古屋大</v>
      </c>
      <c r="J818" t="str">
        <f t="shared" si="24"/>
        <v>男</v>
      </c>
      <c r="K818" t="s">
        <v>3229</v>
      </c>
      <c r="L818" t="s">
        <v>3918</v>
      </c>
      <c r="M818" t="str">
        <f t="shared" si="25"/>
        <v>NAKAMURA Koshi</v>
      </c>
      <c r="O818" t="s">
        <v>4197</v>
      </c>
      <c r="P818" t="s">
        <v>4198</v>
      </c>
    </row>
    <row r="819" spans="2:16">
      <c r="B819" s="287" t="s">
        <v>522</v>
      </c>
      <c r="C819" s="297">
        <v>818</v>
      </c>
      <c r="D819" s="270" t="s">
        <v>2729</v>
      </c>
      <c r="E819" s="268" t="s">
        <v>2730</v>
      </c>
      <c r="F819" s="268" t="s">
        <v>2412</v>
      </c>
      <c r="G819" s="352" t="s">
        <v>624</v>
      </c>
      <c r="H819" t="str">
        <f>VLOOKUP($G819,県名!$B$1:$C$49,2,FALSE)</f>
        <v>愛  知</v>
      </c>
      <c r="I819" t="str">
        <f>VLOOKUP(B819,学校名!$D$8:$F$64,3,FALSE)</f>
        <v>名古屋大</v>
      </c>
      <c r="J819" t="str">
        <f t="shared" si="24"/>
        <v>男</v>
      </c>
      <c r="K819" t="s">
        <v>3553</v>
      </c>
      <c r="L819" t="s">
        <v>3750</v>
      </c>
      <c r="M819" t="str">
        <f t="shared" si="25"/>
        <v>TACHIBANA Yuma</v>
      </c>
      <c r="O819" t="s">
        <v>4197</v>
      </c>
      <c r="P819" t="s">
        <v>4198</v>
      </c>
    </row>
    <row r="820" spans="2:16">
      <c r="B820" s="287" t="s">
        <v>522</v>
      </c>
      <c r="C820" s="297">
        <v>819</v>
      </c>
      <c r="D820" s="270" t="s">
        <v>2245</v>
      </c>
      <c r="E820" s="268" t="s">
        <v>1618</v>
      </c>
      <c r="F820" s="268" t="s">
        <v>1774</v>
      </c>
      <c r="G820" s="352" t="s">
        <v>635</v>
      </c>
      <c r="H820" t="str">
        <f>VLOOKUP($G820,県名!$B$1:$C$49,2,FALSE)</f>
        <v>岡　山</v>
      </c>
      <c r="I820" t="str">
        <f>VLOOKUP(B820,学校名!$D$8:$F$64,3,FALSE)</f>
        <v>名古屋大</v>
      </c>
      <c r="J820" t="str">
        <f t="shared" si="24"/>
        <v>男</v>
      </c>
      <c r="K820" t="s">
        <v>4162</v>
      </c>
      <c r="L820" t="s">
        <v>3485</v>
      </c>
      <c r="M820" t="str">
        <f t="shared" si="25"/>
        <v>TAGA Shunsuke</v>
      </c>
      <c r="O820" t="s">
        <v>4197</v>
      </c>
      <c r="P820" t="s">
        <v>4198</v>
      </c>
    </row>
    <row r="821" spans="2:16">
      <c r="B821" s="287" t="s">
        <v>522</v>
      </c>
      <c r="C821" s="297">
        <v>820</v>
      </c>
      <c r="D821" s="270" t="s">
        <v>2267</v>
      </c>
      <c r="E821" s="268" t="s">
        <v>1644</v>
      </c>
      <c r="F821" s="268" t="s">
        <v>2415</v>
      </c>
      <c r="G821" s="352" t="s">
        <v>625</v>
      </c>
      <c r="H821" t="str">
        <f>VLOOKUP($G821,県名!$B$1:$C$49,2,FALSE)</f>
        <v>三  重</v>
      </c>
      <c r="I821" t="str">
        <f>VLOOKUP(B821,学校名!$D$8:$F$64,3,FALSE)</f>
        <v>名古屋大</v>
      </c>
      <c r="J821" t="str">
        <f t="shared" si="24"/>
        <v>男</v>
      </c>
      <c r="K821" t="s">
        <v>3311</v>
      </c>
      <c r="L821" t="s">
        <v>3480</v>
      </c>
      <c r="M821" t="str">
        <f t="shared" si="25"/>
        <v>HASEGAWA Kazuki</v>
      </c>
      <c r="O821" t="s">
        <v>4197</v>
      </c>
      <c r="P821" t="s">
        <v>4198</v>
      </c>
    </row>
    <row r="822" spans="2:16">
      <c r="B822" s="287" t="s">
        <v>522</v>
      </c>
      <c r="C822" s="297">
        <v>821</v>
      </c>
      <c r="D822" s="270" t="s">
        <v>2235</v>
      </c>
      <c r="E822" s="268" t="s">
        <v>1606</v>
      </c>
      <c r="F822" s="268" t="s">
        <v>2414</v>
      </c>
      <c r="G822" s="352" t="s">
        <v>624</v>
      </c>
      <c r="H822" t="str">
        <f>VLOOKUP($G822,県名!$B$1:$C$49,2,FALSE)</f>
        <v>愛  知</v>
      </c>
      <c r="I822" t="str">
        <f>VLOOKUP(B822,学校名!$D$8:$F$64,3,FALSE)</f>
        <v>名古屋大</v>
      </c>
      <c r="J822" t="str">
        <f t="shared" si="24"/>
        <v>男</v>
      </c>
      <c r="K822" t="s">
        <v>4163</v>
      </c>
      <c r="L822" t="s">
        <v>3460</v>
      </c>
      <c r="M822" t="str">
        <f t="shared" si="25"/>
        <v>MATSUDA Yoshihiro</v>
      </c>
      <c r="O822" t="s">
        <v>4197</v>
      </c>
      <c r="P822" t="s">
        <v>4198</v>
      </c>
    </row>
    <row r="823" spans="2:16">
      <c r="B823" s="287" t="s">
        <v>522</v>
      </c>
      <c r="C823" s="297">
        <v>822</v>
      </c>
      <c r="D823" s="270" t="s">
        <v>2251</v>
      </c>
      <c r="E823" s="268" t="s">
        <v>1625</v>
      </c>
      <c r="F823" s="268" t="s">
        <v>2414</v>
      </c>
      <c r="G823" s="352" t="s">
        <v>624</v>
      </c>
      <c r="H823" t="str">
        <f>VLOOKUP($G823,県名!$B$1:$C$49,2,FALSE)</f>
        <v>愛  知</v>
      </c>
      <c r="I823" t="str">
        <f>VLOOKUP(B823,学校名!$D$8:$F$64,3,FALSE)</f>
        <v>名古屋大</v>
      </c>
      <c r="J823" t="str">
        <f t="shared" si="24"/>
        <v>男</v>
      </c>
      <c r="K823" t="s">
        <v>3289</v>
      </c>
      <c r="L823" t="s">
        <v>3521</v>
      </c>
      <c r="M823" t="str">
        <f t="shared" si="25"/>
        <v>KOBAYASHI Yosuke</v>
      </c>
      <c r="O823" t="s">
        <v>4197</v>
      </c>
      <c r="P823" t="s">
        <v>4198</v>
      </c>
    </row>
    <row r="824" spans="2:16">
      <c r="B824" s="287" t="s">
        <v>522</v>
      </c>
      <c r="C824" s="297">
        <v>823</v>
      </c>
      <c r="D824" s="270" t="s">
        <v>2238</v>
      </c>
      <c r="E824" s="268" t="s">
        <v>1772</v>
      </c>
      <c r="F824" s="268" t="s">
        <v>1773</v>
      </c>
      <c r="G824" s="352" t="s">
        <v>624</v>
      </c>
      <c r="H824" t="str">
        <f>VLOOKUP($G824,県名!$B$1:$C$49,2,FALSE)</f>
        <v>愛  知</v>
      </c>
      <c r="I824" t="str">
        <f>VLOOKUP(B824,学校名!$D$8:$F$64,3,FALSE)</f>
        <v>名古屋大</v>
      </c>
      <c r="J824" t="str">
        <f t="shared" si="24"/>
        <v>男</v>
      </c>
      <c r="K824" t="s">
        <v>3737</v>
      </c>
      <c r="L824" t="s">
        <v>3238</v>
      </c>
      <c r="M824" t="str">
        <f t="shared" si="25"/>
        <v>ODA Masaya</v>
      </c>
      <c r="O824" t="s">
        <v>4197</v>
      </c>
      <c r="P824" t="s">
        <v>4198</v>
      </c>
    </row>
    <row r="825" spans="2:16">
      <c r="B825" s="287" t="s">
        <v>522</v>
      </c>
      <c r="C825" s="297">
        <v>824</v>
      </c>
      <c r="D825" s="270" t="s">
        <v>2239</v>
      </c>
      <c r="E825" s="268" t="s">
        <v>1611</v>
      </c>
      <c r="F825" s="268" t="s">
        <v>1773</v>
      </c>
      <c r="G825" s="352" t="s">
        <v>624</v>
      </c>
      <c r="H825" t="str">
        <f>VLOOKUP($G825,県名!$B$1:$C$49,2,FALSE)</f>
        <v>愛  知</v>
      </c>
      <c r="I825" t="str">
        <f>VLOOKUP(B825,学校名!$D$8:$F$64,3,FALSE)</f>
        <v>名古屋大</v>
      </c>
      <c r="J825" t="str">
        <f t="shared" si="24"/>
        <v>男</v>
      </c>
      <c r="K825" t="s">
        <v>4164</v>
      </c>
      <c r="L825" t="s">
        <v>3322</v>
      </c>
      <c r="M825" t="str">
        <f t="shared" si="25"/>
        <v>CHIBA Toshiki</v>
      </c>
      <c r="O825" t="s">
        <v>4197</v>
      </c>
      <c r="P825" t="s">
        <v>4198</v>
      </c>
    </row>
    <row r="826" spans="2:16">
      <c r="B826" s="287" t="s">
        <v>522</v>
      </c>
      <c r="C826" s="297">
        <v>825</v>
      </c>
      <c r="D826" s="270" t="s">
        <v>3098</v>
      </c>
      <c r="E826" s="268" t="s">
        <v>2797</v>
      </c>
      <c r="F826" s="268" t="s">
        <v>2412</v>
      </c>
      <c r="G826" s="352" t="s">
        <v>624</v>
      </c>
      <c r="H826" t="str">
        <f>VLOOKUP($G826,県名!$B$1:$C$49,2,FALSE)</f>
        <v>愛  知</v>
      </c>
      <c r="I826" t="str">
        <f>VLOOKUP(B826,学校名!$D$8:$F$64,3,FALSE)</f>
        <v>名古屋大</v>
      </c>
      <c r="J826" t="str">
        <f t="shared" si="24"/>
        <v>男</v>
      </c>
      <c r="K826" t="s">
        <v>3346</v>
      </c>
      <c r="L826" t="s">
        <v>3253</v>
      </c>
      <c r="M826" t="str">
        <f t="shared" si="25"/>
        <v>MIZUNO Yuki</v>
      </c>
      <c r="O826" t="s">
        <v>4197</v>
      </c>
      <c r="P826" t="s">
        <v>4198</v>
      </c>
    </row>
    <row r="827" spans="2:16">
      <c r="B827" s="270" t="s">
        <v>522</v>
      </c>
      <c r="C827" s="297">
        <v>826</v>
      </c>
      <c r="D827" s="270" t="s">
        <v>2258</v>
      </c>
      <c r="E827" s="268" t="s">
        <v>1634</v>
      </c>
      <c r="F827" s="268" t="s">
        <v>2414</v>
      </c>
      <c r="G827" s="352" t="s">
        <v>626</v>
      </c>
      <c r="H827" t="str">
        <f>VLOOKUP($G827,県名!$B$1:$C$49,2,FALSE)</f>
        <v>岐  阜</v>
      </c>
      <c r="I827" t="str">
        <f>VLOOKUP(B827,学校名!$D$8:$F$64,3,FALSE)</f>
        <v>名古屋大</v>
      </c>
      <c r="J827" t="str">
        <f t="shared" si="24"/>
        <v>男</v>
      </c>
      <c r="K827" t="s">
        <v>3686</v>
      </c>
      <c r="L827" t="s">
        <v>4165</v>
      </c>
      <c r="M827" t="str">
        <f t="shared" si="25"/>
        <v>MORI Nobuhito</v>
      </c>
      <c r="O827" t="s">
        <v>4197</v>
      </c>
      <c r="P827" t="s">
        <v>4198</v>
      </c>
    </row>
    <row r="828" spans="2:16">
      <c r="B828" s="270" t="s">
        <v>522</v>
      </c>
      <c r="C828" s="297">
        <v>827</v>
      </c>
      <c r="D828" s="270" t="s">
        <v>2257</v>
      </c>
      <c r="E828" s="268" t="s">
        <v>1633</v>
      </c>
      <c r="F828" s="268" t="s">
        <v>2414</v>
      </c>
      <c r="G828" s="352" t="s">
        <v>624</v>
      </c>
      <c r="H828" t="str">
        <f>VLOOKUP($G828,県名!$B$1:$C$49,2,FALSE)</f>
        <v>愛  知</v>
      </c>
      <c r="I828" t="str">
        <f>VLOOKUP(B828,学校名!$D$8:$F$64,3,FALSE)</f>
        <v>名古屋大</v>
      </c>
      <c r="J828" t="str">
        <f t="shared" si="24"/>
        <v>男</v>
      </c>
      <c r="K828" t="s">
        <v>4166</v>
      </c>
      <c r="L828" t="s">
        <v>3312</v>
      </c>
      <c r="M828" t="str">
        <f t="shared" si="25"/>
        <v>MODA Takahiro</v>
      </c>
      <c r="O828" t="s">
        <v>4197</v>
      </c>
      <c r="P828" t="s">
        <v>4198</v>
      </c>
    </row>
    <row r="829" spans="2:16">
      <c r="B829" s="270" t="s">
        <v>522</v>
      </c>
      <c r="C829" s="297">
        <v>828</v>
      </c>
      <c r="D829" s="270" t="s">
        <v>1087</v>
      </c>
      <c r="E829" s="268" t="s">
        <v>1628</v>
      </c>
      <c r="F829" s="268" t="s">
        <v>2414</v>
      </c>
      <c r="G829" s="352" t="s">
        <v>624</v>
      </c>
      <c r="H829" t="str">
        <f>VLOOKUP($G829,県名!$B$1:$C$49,2,FALSE)</f>
        <v>愛  知</v>
      </c>
      <c r="I829" t="str">
        <f>VLOOKUP(B829,学校名!$D$8:$F$64,3,FALSE)</f>
        <v>名古屋大</v>
      </c>
      <c r="J829" t="str">
        <f t="shared" si="24"/>
        <v>男</v>
      </c>
      <c r="K829" t="s">
        <v>3409</v>
      </c>
      <c r="L829" t="s">
        <v>3485</v>
      </c>
      <c r="M829" t="str">
        <f t="shared" si="25"/>
        <v>SAITO Shunsuke</v>
      </c>
      <c r="O829" t="s">
        <v>4197</v>
      </c>
      <c r="P829" t="s">
        <v>4198</v>
      </c>
    </row>
    <row r="830" spans="2:16">
      <c r="B830" s="270" t="s">
        <v>522</v>
      </c>
      <c r="C830" s="297">
        <v>829</v>
      </c>
      <c r="D830" s="270" t="s">
        <v>2250</v>
      </c>
      <c r="E830" s="268" t="s">
        <v>1623</v>
      </c>
      <c r="F830" s="268" t="s">
        <v>2414</v>
      </c>
      <c r="G830" s="352" t="s">
        <v>624</v>
      </c>
      <c r="H830" t="str">
        <f>VLOOKUP($G830,県名!$B$1:$C$49,2,FALSE)</f>
        <v>愛  知</v>
      </c>
      <c r="I830" t="str">
        <f>VLOOKUP(B830,学校名!$D$8:$F$64,3,FALSE)</f>
        <v>名古屋大</v>
      </c>
      <c r="J830" t="str">
        <f t="shared" si="24"/>
        <v>男</v>
      </c>
      <c r="K830" t="s">
        <v>4167</v>
      </c>
      <c r="L830" t="s">
        <v>3560</v>
      </c>
      <c r="M830" t="str">
        <f t="shared" si="25"/>
        <v>OUCHI Shinya</v>
      </c>
      <c r="O830" t="s">
        <v>4197</v>
      </c>
      <c r="P830" t="s">
        <v>4198</v>
      </c>
    </row>
    <row r="831" spans="2:16">
      <c r="B831" s="270" t="s">
        <v>522</v>
      </c>
      <c r="C831" s="297">
        <v>830</v>
      </c>
      <c r="D831" s="270" t="s">
        <v>2268</v>
      </c>
      <c r="E831" s="268" t="s">
        <v>1645</v>
      </c>
      <c r="F831" s="268" t="s">
        <v>2415</v>
      </c>
      <c r="G831" s="352" t="s">
        <v>625</v>
      </c>
      <c r="H831" t="str">
        <f>VLOOKUP($G831,県名!$B$1:$C$49,2,FALSE)</f>
        <v>三  重</v>
      </c>
      <c r="I831" t="str">
        <f>VLOOKUP(B831,学校名!$D$8:$F$64,3,FALSE)</f>
        <v>名古屋大</v>
      </c>
      <c r="J831" t="str">
        <f t="shared" si="24"/>
        <v>男</v>
      </c>
      <c r="K831" t="s">
        <v>4168</v>
      </c>
      <c r="L831" t="s">
        <v>4169</v>
      </c>
      <c r="M831" t="str">
        <f t="shared" si="25"/>
        <v>MACHIDA Gen</v>
      </c>
      <c r="O831" t="s">
        <v>4197</v>
      </c>
      <c r="P831" t="s">
        <v>4198</v>
      </c>
    </row>
    <row r="832" spans="2:16">
      <c r="B832" s="270" t="s">
        <v>522</v>
      </c>
      <c r="C832" s="297">
        <v>831</v>
      </c>
      <c r="D832" s="270" t="s">
        <v>2246</v>
      </c>
      <c r="E832" s="268" t="s">
        <v>1619</v>
      </c>
      <c r="F832" s="268" t="s">
        <v>1774</v>
      </c>
      <c r="G832" s="352" t="s">
        <v>624</v>
      </c>
      <c r="H832" t="str">
        <f>VLOOKUP($G832,県名!$B$1:$C$49,2,FALSE)</f>
        <v>愛  知</v>
      </c>
      <c r="I832" t="str">
        <f>VLOOKUP(B832,学校名!$D$8:$F$64,3,FALSE)</f>
        <v>名古屋大</v>
      </c>
      <c r="J832" t="str">
        <f t="shared" si="24"/>
        <v>男</v>
      </c>
      <c r="K832" t="s">
        <v>4170</v>
      </c>
      <c r="L832" t="s">
        <v>3274</v>
      </c>
      <c r="M832" t="str">
        <f t="shared" si="25"/>
        <v>TAKEHARA Yusuke</v>
      </c>
      <c r="O832" t="s">
        <v>4197</v>
      </c>
      <c r="P832" t="s">
        <v>4198</v>
      </c>
    </row>
    <row r="833" spans="2:16">
      <c r="B833" s="270" t="s">
        <v>522</v>
      </c>
      <c r="C833" s="297">
        <v>832</v>
      </c>
      <c r="D833" s="270" t="s">
        <v>2248</v>
      </c>
      <c r="E833" s="268" t="s">
        <v>1621</v>
      </c>
      <c r="F833" s="268" t="s">
        <v>2414</v>
      </c>
      <c r="G833" s="352" t="s">
        <v>621</v>
      </c>
      <c r="H833" t="str">
        <f>VLOOKUP($G833,県名!$B$1:$C$49,2,FALSE)</f>
        <v>福　井</v>
      </c>
      <c r="I833" t="str">
        <f>VLOOKUP(B833,学校名!$D$8:$F$64,3,FALSE)</f>
        <v>名古屋大</v>
      </c>
      <c r="J833" t="str">
        <f t="shared" si="24"/>
        <v>男</v>
      </c>
      <c r="K833" t="s">
        <v>3847</v>
      </c>
      <c r="L833" t="s">
        <v>3317</v>
      </c>
      <c r="M833" t="str">
        <f t="shared" si="25"/>
        <v>IGARASHI Hayato</v>
      </c>
      <c r="O833" t="s">
        <v>4197</v>
      </c>
      <c r="P833" t="s">
        <v>4198</v>
      </c>
    </row>
    <row r="834" spans="2:16">
      <c r="B834" s="270" t="s">
        <v>522</v>
      </c>
      <c r="C834" s="297">
        <v>833</v>
      </c>
      <c r="D834" s="270" t="s">
        <v>1088</v>
      </c>
      <c r="E834" s="268" t="s">
        <v>1630</v>
      </c>
      <c r="F834" s="268" t="s">
        <v>2414</v>
      </c>
      <c r="G834" s="352" t="s">
        <v>624</v>
      </c>
      <c r="H834" t="str">
        <f>VLOOKUP($G834,県名!$B$1:$C$49,2,FALSE)</f>
        <v>愛  知</v>
      </c>
      <c r="I834" t="str">
        <f>VLOOKUP(B834,学校名!$D$8:$F$64,3,FALSE)</f>
        <v>名古屋大</v>
      </c>
      <c r="J834" t="str">
        <f t="shared" si="24"/>
        <v>男</v>
      </c>
      <c r="K834" t="s">
        <v>3882</v>
      </c>
      <c r="L834" t="s">
        <v>3776</v>
      </c>
      <c r="M834" t="str">
        <f t="shared" si="25"/>
        <v>SHIMIZU Takaya</v>
      </c>
      <c r="O834" t="s">
        <v>4197</v>
      </c>
      <c r="P834" t="s">
        <v>4198</v>
      </c>
    </row>
    <row r="835" spans="2:16">
      <c r="B835" s="270" t="s">
        <v>522</v>
      </c>
      <c r="C835" s="297">
        <v>834</v>
      </c>
      <c r="D835" s="270" t="s">
        <v>2236</v>
      </c>
      <c r="E835" s="268" t="s">
        <v>1609</v>
      </c>
      <c r="F835" s="268" t="s">
        <v>2415</v>
      </c>
      <c r="G835" s="352" t="s">
        <v>38</v>
      </c>
      <c r="H835" t="str">
        <f>VLOOKUP($G835,県名!$B$1:$C$49,2,FALSE)</f>
        <v>北海道</v>
      </c>
      <c r="I835" t="str">
        <f>VLOOKUP(B835,学校名!$D$8:$F$64,3,FALSE)</f>
        <v>名古屋大</v>
      </c>
      <c r="J835" t="str">
        <f t="shared" ref="J835:J898" si="26">IF(VALUE(C835)&lt;2001,"男","女")</f>
        <v>男</v>
      </c>
      <c r="K835" t="s">
        <v>4171</v>
      </c>
      <c r="L835" t="s">
        <v>3624</v>
      </c>
      <c r="M835" t="str">
        <f t="shared" ref="M835:M898" si="27">K835&amp;" "&amp;L835</f>
        <v>SEKINO Yudai</v>
      </c>
      <c r="O835" t="s">
        <v>4197</v>
      </c>
      <c r="P835" t="s">
        <v>4198</v>
      </c>
    </row>
    <row r="836" spans="2:16">
      <c r="B836" s="270" t="s">
        <v>522</v>
      </c>
      <c r="C836" s="297">
        <v>835</v>
      </c>
      <c r="D836" s="270" t="s">
        <v>2233</v>
      </c>
      <c r="E836" s="268" t="s">
        <v>1604</v>
      </c>
      <c r="F836" s="268" t="s">
        <v>1774</v>
      </c>
      <c r="G836" s="352" t="s">
        <v>624</v>
      </c>
      <c r="H836" t="str">
        <f>VLOOKUP($G836,県名!$B$1:$C$49,2,FALSE)</f>
        <v>愛  知</v>
      </c>
      <c r="I836" t="str">
        <f>VLOOKUP(B836,学校名!$D$8:$F$64,3,FALSE)</f>
        <v>名古屋大</v>
      </c>
      <c r="J836" t="str">
        <f t="shared" si="26"/>
        <v>男</v>
      </c>
      <c r="K836" t="s">
        <v>3323</v>
      </c>
      <c r="L836" t="s">
        <v>3232</v>
      </c>
      <c r="M836" t="str">
        <f t="shared" si="27"/>
        <v>ITO Yuya</v>
      </c>
      <c r="O836" t="s">
        <v>4197</v>
      </c>
      <c r="P836" t="s">
        <v>4198</v>
      </c>
    </row>
    <row r="837" spans="2:16">
      <c r="B837" s="270" t="s">
        <v>530</v>
      </c>
      <c r="C837" s="297">
        <v>836</v>
      </c>
      <c r="D837" s="270" t="s">
        <v>1094</v>
      </c>
      <c r="E837" s="268" t="s">
        <v>1654</v>
      </c>
      <c r="F837" s="268" t="s">
        <v>2414</v>
      </c>
      <c r="G837" s="352" t="s">
        <v>624</v>
      </c>
      <c r="H837" t="str">
        <f>VLOOKUP($G837,県名!$B$1:$C$49,2,FALSE)</f>
        <v>愛  知</v>
      </c>
      <c r="I837" t="str">
        <f>VLOOKUP(B837,学校名!$D$8:$F$64,3,FALSE)</f>
        <v>名城大</v>
      </c>
      <c r="J837" t="str">
        <f t="shared" si="26"/>
        <v>男</v>
      </c>
      <c r="K837" t="s">
        <v>4172</v>
      </c>
      <c r="L837" t="s">
        <v>3837</v>
      </c>
      <c r="M837" t="str">
        <f t="shared" si="27"/>
        <v>NISIDA Ayato</v>
      </c>
      <c r="O837" t="s">
        <v>4197</v>
      </c>
      <c r="P837" t="s">
        <v>4198</v>
      </c>
    </row>
    <row r="838" spans="2:16">
      <c r="B838" s="270" t="s">
        <v>530</v>
      </c>
      <c r="C838" s="297">
        <v>837</v>
      </c>
      <c r="D838" s="270" t="s">
        <v>3099</v>
      </c>
      <c r="E838" s="268" t="s">
        <v>1650</v>
      </c>
      <c r="F838" s="268" t="s">
        <v>2414</v>
      </c>
      <c r="G838" s="352" t="s">
        <v>624</v>
      </c>
      <c r="H838" t="str">
        <f>VLOOKUP($G838,県名!$B$1:$C$49,2,FALSE)</f>
        <v>愛  知</v>
      </c>
      <c r="I838" t="str">
        <f>VLOOKUP(B838,学校名!$D$8:$F$64,3,FALSE)</f>
        <v>名城大</v>
      </c>
      <c r="J838" t="str">
        <f t="shared" si="26"/>
        <v>男</v>
      </c>
      <c r="K838" t="s">
        <v>3772</v>
      </c>
      <c r="L838" t="s">
        <v>3854</v>
      </c>
      <c r="M838" t="str">
        <f t="shared" si="27"/>
        <v>ISHIGURO Wataru</v>
      </c>
      <c r="O838" t="s">
        <v>4197</v>
      </c>
      <c r="P838" t="s">
        <v>4198</v>
      </c>
    </row>
    <row r="839" spans="2:16">
      <c r="B839" s="270" t="s">
        <v>530</v>
      </c>
      <c r="C839" s="297">
        <v>838</v>
      </c>
      <c r="D839" s="270" t="s">
        <v>1097</v>
      </c>
      <c r="E839" s="268" t="s">
        <v>1657</v>
      </c>
      <c r="F839" s="268" t="s">
        <v>2414</v>
      </c>
      <c r="G839" s="352" t="s">
        <v>624</v>
      </c>
      <c r="H839" t="str">
        <f>VLOOKUP($G839,県名!$B$1:$C$49,2,FALSE)</f>
        <v>愛  知</v>
      </c>
      <c r="I839" t="str">
        <f>VLOOKUP(B839,学校名!$D$8:$F$64,3,FALSE)</f>
        <v>名城大</v>
      </c>
      <c r="J839" t="str">
        <f t="shared" si="26"/>
        <v>男</v>
      </c>
      <c r="K839" t="s">
        <v>3686</v>
      </c>
      <c r="L839" t="s">
        <v>3664</v>
      </c>
      <c r="M839" t="str">
        <f t="shared" si="27"/>
        <v>MORI Kentaro</v>
      </c>
      <c r="O839" t="s">
        <v>4197</v>
      </c>
      <c r="P839" t="s">
        <v>4198</v>
      </c>
    </row>
    <row r="840" spans="2:16">
      <c r="B840" s="270" t="s">
        <v>530</v>
      </c>
      <c r="C840" s="297">
        <v>839</v>
      </c>
      <c r="D840" s="270" t="s">
        <v>1095</v>
      </c>
      <c r="E840" s="268" t="s">
        <v>1655</v>
      </c>
      <c r="F840" s="268" t="s">
        <v>2414</v>
      </c>
      <c r="G840" s="352" t="s">
        <v>624</v>
      </c>
      <c r="H840" t="str">
        <f>VLOOKUP($G840,県名!$B$1:$C$49,2,FALSE)</f>
        <v>愛  知</v>
      </c>
      <c r="I840" t="str">
        <f>VLOOKUP(B840,学校名!$D$8:$F$64,3,FALSE)</f>
        <v>名城大</v>
      </c>
      <c r="J840" t="str">
        <f t="shared" si="26"/>
        <v>男</v>
      </c>
      <c r="K840" t="s">
        <v>3405</v>
      </c>
      <c r="L840" t="s">
        <v>3480</v>
      </c>
      <c r="M840" t="str">
        <f t="shared" si="27"/>
        <v>HAYAKAWA Kazuki</v>
      </c>
      <c r="O840" t="s">
        <v>4197</v>
      </c>
      <c r="P840" t="s">
        <v>4198</v>
      </c>
    </row>
    <row r="841" spans="2:16">
      <c r="B841" s="270" t="s">
        <v>530</v>
      </c>
      <c r="C841" s="297">
        <v>840</v>
      </c>
      <c r="D841" s="270" t="s">
        <v>1091</v>
      </c>
      <c r="E841" s="268" t="s">
        <v>1651</v>
      </c>
      <c r="F841" s="268" t="s">
        <v>2414</v>
      </c>
      <c r="G841" s="352" t="s">
        <v>624</v>
      </c>
      <c r="H841" t="str">
        <f>VLOOKUP($G841,県名!$B$1:$C$49,2,FALSE)</f>
        <v>愛  知</v>
      </c>
      <c r="I841" t="str">
        <f>VLOOKUP(B841,学校名!$D$8:$F$64,3,FALSE)</f>
        <v>名城大</v>
      </c>
      <c r="J841" t="str">
        <f t="shared" si="26"/>
        <v>男</v>
      </c>
      <c r="K841" t="s">
        <v>4173</v>
      </c>
      <c r="L841" t="s">
        <v>3625</v>
      </c>
      <c r="M841" t="str">
        <f t="shared" si="27"/>
        <v>OITI Keiya</v>
      </c>
      <c r="O841" t="s">
        <v>4197</v>
      </c>
      <c r="P841" t="s">
        <v>4198</v>
      </c>
    </row>
    <row r="842" spans="2:16">
      <c r="B842" s="270" t="s">
        <v>530</v>
      </c>
      <c r="C842" s="297">
        <v>841</v>
      </c>
      <c r="D842" s="270" t="s">
        <v>1092</v>
      </c>
      <c r="E842" s="268" t="s">
        <v>1652</v>
      </c>
      <c r="F842" s="268" t="s">
        <v>2414</v>
      </c>
      <c r="G842" s="352" t="s">
        <v>624</v>
      </c>
      <c r="H842" t="str">
        <f>VLOOKUP($G842,県名!$B$1:$C$49,2,FALSE)</f>
        <v>愛  知</v>
      </c>
      <c r="I842" t="str">
        <f>VLOOKUP(B842,学校名!$D$8:$F$64,3,FALSE)</f>
        <v>名城大</v>
      </c>
      <c r="J842" t="str">
        <f t="shared" si="26"/>
        <v>男</v>
      </c>
      <c r="K842" t="s">
        <v>4174</v>
      </c>
      <c r="L842" t="s">
        <v>4175</v>
      </c>
      <c r="M842" t="str">
        <f t="shared" si="27"/>
        <v>OKUDA Syuzi</v>
      </c>
      <c r="O842" t="s">
        <v>4197</v>
      </c>
      <c r="P842" t="s">
        <v>4198</v>
      </c>
    </row>
    <row r="843" spans="2:16">
      <c r="B843" s="270" t="s">
        <v>530</v>
      </c>
      <c r="C843" s="297">
        <v>842</v>
      </c>
      <c r="D843" s="270" t="s">
        <v>1093</v>
      </c>
      <c r="E843" s="268" t="s">
        <v>1653</v>
      </c>
      <c r="F843" s="268" t="s">
        <v>2414</v>
      </c>
      <c r="G843" s="352" t="s">
        <v>624</v>
      </c>
      <c r="H843" t="str">
        <f>VLOOKUP($G843,県名!$B$1:$C$49,2,FALSE)</f>
        <v>愛  知</v>
      </c>
      <c r="I843" t="str">
        <f>VLOOKUP(B843,学校名!$D$8:$F$64,3,FALSE)</f>
        <v>名城大</v>
      </c>
      <c r="J843" t="str">
        <f t="shared" si="26"/>
        <v>男</v>
      </c>
      <c r="K843" t="s">
        <v>3901</v>
      </c>
      <c r="L843" t="s">
        <v>4176</v>
      </c>
      <c r="M843" t="str">
        <f t="shared" si="27"/>
        <v>KUSUMI Kazusi</v>
      </c>
      <c r="O843" t="s">
        <v>4197</v>
      </c>
      <c r="P843" t="s">
        <v>4198</v>
      </c>
    </row>
    <row r="844" spans="2:16">
      <c r="B844" s="270" t="s">
        <v>530</v>
      </c>
      <c r="C844" s="297">
        <v>843</v>
      </c>
      <c r="D844" s="270" t="s">
        <v>1096</v>
      </c>
      <c r="E844" s="268" t="s">
        <v>1656</v>
      </c>
      <c r="F844" s="268" t="s">
        <v>2414</v>
      </c>
      <c r="G844" s="352" t="s">
        <v>624</v>
      </c>
      <c r="H844" t="str">
        <f>VLOOKUP($G844,県名!$B$1:$C$49,2,FALSE)</f>
        <v>愛  知</v>
      </c>
      <c r="I844" t="str">
        <f>VLOOKUP(B844,学校名!$D$8:$F$64,3,FALSE)</f>
        <v>名城大</v>
      </c>
      <c r="J844" t="str">
        <f t="shared" si="26"/>
        <v>男</v>
      </c>
      <c r="K844" t="s">
        <v>4177</v>
      </c>
      <c r="L844" t="s">
        <v>3619</v>
      </c>
      <c r="M844" t="str">
        <f t="shared" si="27"/>
        <v>MOTO Kaito</v>
      </c>
      <c r="O844" t="s">
        <v>4197</v>
      </c>
      <c r="P844" t="s">
        <v>4198</v>
      </c>
    </row>
    <row r="845" spans="2:16">
      <c r="B845" s="270" t="s">
        <v>530</v>
      </c>
      <c r="C845" s="297">
        <v>844</v>
      </c>
      <c r="D845" s="270" t="s">
        <v>1102</v>
      </c>
      <c r="E845" s="268" t="s">
        <v>1662</v>
      </c>
      <c r="F845" s="268" t="s">
        <v>2415</v>
      </c>
      <c r="G845" s="352" t="s">
        <v>624</v>
      </c>
      <c r="H845" t="str">
        <f>VLOOKUP($G845,県名!$B$1:$C$49,2,FALSE)</f>
        <v>愛  知</v>
      </c>
      <c r="I845" t="str">
        <f>VLOOKUP(B845,学校名!$D$8:$F$64,3,FALSE)</f>
        <v>名城大</v>
      </c>
      <c r="J845" t="str">
        <f t="shared" si="26"/>
        <v>男</v>
      </c>
      <c r="K845" t="s">
        <v>4178</v>
      </c>
      <c r="L845" t="s">
        <v>4179</v>
      </c>
      <c r="M845" t="str">
        <f t="shared" si="27"/>
        <v>SOGA Tukasa</v>
      </c>
      <c r="O845" t="s">
        <v>4197</v>
      </c>
      <c r="P845" t="s">
        <v>4198</v>
      </c>
    </row>
    <row r="846" spans="2:16">
      <c r="B846" s="270" t="s">
        <v>530</v>
      </c>
      <c r="C846" s="297">
        <v>845</v>
      </c>
      <c r="D846" s="270" t="s">
        <v>1101</v>
      </c>
      <c r="E846" s="268" t="s">
        <v>1661</v>
      </c>
      <c r="F846" s="268" t="s">
        <v>2415</v>
      </c>
      <c r="G846" s="352" t="s">
        <v>624</v>
      </c>
      <c r="H846" t="str">
        <f>VLOOKUP($G846,県名!$B$1:$C$49,2,FALSE)</f>
        <v>愛  知</v>
      </c>
      <c r="I846" t="str">
        <f>VLOOKUP(B846,学校名!$D$8:$F$64,3,FALSE)</f>
        <v>名城大</v>
      </c>
      <c r="J846" t="str">
        <f t="shared" si="26"/>
        <v>男</v>
      </c>
      <c r="K846" t="s">
        <v>4180</v>
      </c>
      <c r="L846" t="s">
        <v>4079</v>
      </c>
      <c r="M846" t="str">
        <f t="shared" si="27"/>
        <v>SANMA Kyohei</v>
      </c>
      <c r="O846" t="s">
        <v>4197</v>
      </c>
      <c r="P846" t="s">
        <v>4198</v>
      </c>
    </row>
    <row r="847" spans="2:16">
      <c r="B847" s="270" t="s">
        <v>530</v>
      </c>
      <c r="C847" s="297">
        <v>846</v>
      </c>
      <c r="D847" s="270" t="s">
        <v>1103</v>
      </c>
      <c r="E847" s="268" t="s">
        <v>1663</v>
      </c>
      <c r="F847" s="268" t="s">
        <v>2415</v>
      </c>
      <c r="G847" s="352" t="s">
        <v>624</v>
      </c>
      <c r="H847" t="str">
        <f>VLOOKUP($G847,県名!$B$1:$C$49,2,FALSE)</f>
        <v>愛  知</v>
      </c>
      <c r="I847" t="str">
        <f>VLOOKUP(B847,学校名!$D$8:$F$64,3,FALSE)</f>
        <v>名城大</v>
      </c>
      <c r="J847" t="str">
        <f t="shared" si="26"/>
        <v>男</v>
      </c>
      <c r="K847" t="s">
        <v>3431</v>
      </c>
      <c r="L847" t="s">
        <v>4181</v>
      </c>
      <c r="M847" t="str">
        <f t="shared" si="27"/>
        <v>TANAKA Syoya</v>
      </c>
      <c r="O847" t="s">
        <v>4197</v>
      </c>
      <c r="P847" t="s">
        <v>4198</v>
      </c>
    </row>
    <row r="848" spans="2:16">
      <c r="B848" s="270" t="s">
        <v>530</v>
      </c>
      <c r="C848" s="297">
        <v>847</v>
      </c>
      <c r="D848" s="270" t="s">
        <v>1098</v>
      </c>
      <c r="E848" s="268" t="s">
        <v>1658</v>
      </c>
      <c r="F848" s="268" t="s">
        <v>2415</v>
      </c>
      <c r="G848" s="352" t="s">
        <v>624</v>
      </c>
      <c r="H848" t="str">
        <f>VLOOKUP($G848,県名!$B$1:$C$49,2,FALSE)</f>
        <v>愛  知</v>
      </c>
      <c r="I848" t="str">
        <f>VLOOKUP(B848,学校名!$D$8:$F$64,3,FALSE)</f>
        <v>名城大</v>
      </c>
      <c r="J848" t="str">
        <f t="shared" si="26"/>
        <v>男</v>
      </c>
      <c r="K848" t="s">
        <v>4182</v>
      </c>
      <c r="L848" t="s">
        <v>3418</v>
      </c>
      <c r="M848" t="str">
        <f t="shared" si="27"/>
        <v>ISOBE Yuto</v>
      </c>
      <c r="O848" t="s">
        <v>4197</v>
      </c>
      <c r="P848" t="s">
        <v>4198</v>
      </c>
    </row>
    <row r="849" spans="2:16">
      <c r="B849" s="270" t="s">
        <v>530</v>
      </c>
      <c r="C849" s="297">
        <v>848</v>
      </c>
      <c r="D849" s="270" t="s">
        <v>1100</v>
      </c>
      <c r="E849" s="268" t="s">
        <v>1660</v>
      </c>
      <c r="F849" s="268" t="s">
        <v>2415</v>
      </c>
      <c r="G849" s="352" t="s">
        <v>624</v>
      </c>
      <c r="H849" t="str">
        <f>VLOOKUP($G849,県名!$B$1:$C$49,2,FALSE)</f>
        <v>愛  知</v>
      </c>
      <c r="I849" t="str">
        <f>VLOOKUP(B849,学校名!$D$8:$F$64,3,FALSE)</f>
        <v>名城大</v>
      </c>
      <c r="J849" t="str">
        <f t="shared" si="26"/>
        <v>男</v>
      </c>
      <c r="K849" t="s">
        <v>3744</v>
      </c>
      <c r="L849" t="s">
        <v>4073</v>
      </c>
      <c r="M849" t="str">
        <f t="shared" si="27"/>
        <v>SAKAGUCHI Hinata</v>
      </c>
      <c r="O849" t="s">
        <v>4197</v>
      </c>
      <c r="P849" t="s">
        <v>4198</v>
      </c>
    </row>
    <row r="850" spans="2:16">
      <c r="B850" s="270" t="s">
        <v>530</v>
      </c>
      <c r="C850" s="297">
        <v>849</v>
      </c>
      <c r="D850" s="270" t="s">
        <v>1099</v>
      </c>
      <c r="E850" s="268" t="s">
        <v>1659</v>
      </c>
      <c r="F850" s="268" t="s">
        <v>2415</v>
      </c>
      <c r="G850" s="352" t="s">
        <v>626</v>
      </c>
      <c r="H850" t="str">
        <f>VLOOKUP($G850,県名!$B$1:$C$49,2,FALSE)</f>
        <v>岐  阜</v>
      </c>
      <c r="I850" t="str">
        <f>VLOOKUP(B850,学校名!$D$8:$F$64,3,FALSE)</f>
        <v>名城大</v>
      </c>
      <c r="J850" t="str">
        <f t="shared" si="26"/>
        <v>男</v>
      </c>
      <c r="K850" t="s">
        <v>4183</v>
      </c>
      <c r="L850" t="s">
        <v>4184</v>
      </c>
      <c r="M850" t="str">
        <f t="shared" si="27"/>
        <v>KITAGAWA Syogo</v>
      </c>
      <c r="O850" t="s">
        <v>4197</v>
      </c>
      <c r="P850" t="s">
        <v>4198</v>
      </c>
    </row>
    <row r="851" spans="2:16">
      <c r="B851" s="270" t="s">
        <v>530</v>
      </c>
      <c r="C851" s="297">
        <v>850</v>
      </c>
      <c r="D851" s="270" t="s">
        <v>2682</v>
      </c>
      <c r="E851" s="268" t="s">
        <v>2728</v>
      </c>
      <c r="F851" s="268" t="s">
        <v>2412</v>
      </c>
      <c r="G851" s="352" t="s">
        <v>626</v>
      </c>
      <c r="H851" t="str">
        <f>VLOOKUP($G851,県名!$B$1:$C$49,2,FALSE)</f>
        <v>岐  阜</v>
      </c>
      <c r="I851" t="str">
        <f>VLOOKUP(B851,学校名!$D$8:$F$64,3,FALSE)</f>
        <v>名城大</v>
      </c>
      <c r="J851" t="str">
        <f t="shared" si="26"/>
        <v>男</v>
      </c>
      <c r="K851" t="s">
        <v>3589</v>
      </c>
      <c r="L851" t="s">
        <v>4185</v>
      </c>
      <c r="M851" t="str">
        <f t="shared" si="27"/>
        <v>YAMAZAKI Keiryu</v>
      </c>
      <c r="O851" t="s">
        <v>4197</v>
      </c>
      <c r="P851" t="s">
        <v>4198</v>
      </c>
    </row>
    <row r="852" spans="2:16">
      <c r="B852" s="270" t="s">
        <v>530</v>
      </c>
      <c r="C852" s="297">
        <v>851</v>
      </c>
      <c r="D852" s="270" t="s">
        <v>1104</v>
      </c>
      <c r="E852" s="268" t="s">
        <v>1664</v>
      </c>
      <c r="F852" s="268" t="s">
        <v>2412</v>
      </c>
      <c r="G852" s="352" t="s">
        <v>624</v>
      </c>
      <c r="H852" t="str">
        <f>VLOOKUP($G852,県名!$B$1:$C$49,2,FALSE)</f>
        <v>愛  知</v>
      </c>
      <c r="I852" t="str">
        <f>VLOOKUP(B852,学校名!$D$8:$F$64,3,FALSE)</f>
        <v>名城大</v>
      </c>
      <c r="J852" t="str">
        <f t="shared" si="26"/>
        <v>男</v>
      </c>
      <c r="K852" t="s">
        <v>4186</v>
      </c>
      <c r="L852" t="s">
        <v>3260</v>
      </c>
      <c r="M852" t="str">
        <f t="shared" si="27"/>
        <v>NINOMIYA Ryosuke</v>
      </c>
      <c r="O852" t="s">
        <v>4197</v>
      </c>
      <c r="P852" t="s">
        <v>4198</v>
      </c>
    </row>
    <row r="853" spans="2:16">
      <c r="B853" s="270" t="s">
        <v>530</v>
      </c>
      <c r="C853" s="297">
        <v>852</v>
      </c>
      <c r="D853" s="270" t="s">
        <v>3100</v>
      </c>
      <c r="E853" s="268" t="s">
        <v>3217</v>
      </c>
      <c r="F853" s="268" t="s">
        <v>2412</v>
      </c>
      <c r="G853" s="352" t="s">
        <v>624</v>
      </c>
      <c r="H853" t="str">
        <f>VLOOKUP($G853,県名!$B$1:$C$49,2,FALSE)</f>
        <v>愛  知</v>
      </c>
      <c r="I853" t="str">
        <f>VLOOKUP(B853,学校名!$D$8:$F$64,3,FALSE)</f>
        <v>名城大</v>
      </c>
      <c r="J853" t="str">
        <f t="shared" si="26"/>
        <v>男</v>
      </c>
      <c r="K853" t="s">
        <v>4187</v>
      </c>
      <c r="L853" t="s">
        <v>3500</v>
      </c>
      <c r="M853" t="str">
        <f t="shared" si="27"/>
        <v>MITSUKI Daisuke</v>
      </c>
      <c r="O853" t="s">
        <v>4197</v>
      </c>
      <c r="P853" t="s">
        <v>4198</v>
      </c>
    </row>
    <row r="854" spans="2:16">
      <c r="B854" s="270" t="s">
        <v>530</v>
      </c>
      <c r="C854" s="297">
        <v>853</v>
      </c>
      <c r="D854" s="270" t="s">
        <v>3101</v>
      </c>
      <c r="E854" s="268" t="s">
        <v>3218</v>
      </c>
      <c r="F854" s="268" t="s">
        <v>2412</v>
      </c>
      <c r="G854" s="352" t="s">
        <v>626</v>
      </c>
      <c r="H854" t="str">
        <f>VLOOKUP($G854,県名!$B$1:$C$49,2,FALSE)</f>
        <v>岐  阜</v>
      </c>
      <c r="I854" t="str">
        <f>VLOOKUP(B854,学校名!$D$8:$F$64,3,FALSE)</f>
        <v>名城大</v>
      </c>
      <c r="J854" t="str">
        <f t="shared" si="26"/>
        <v>男</v>
      </c>
      <c r="K854" t="s">
        <v>4188</v>
      </c>
      <c r="L854" t="s">
        <v>4189</v>
      </c>
      <c r="M854" t="str">
        <f t="shared" si="27"/>
        <v>FUTAMURA Takahito</v>
      </c>
      <c r="O854" t="s">
        <v>4197</v>
      </c>
      <c r="P854" t="s">
        <v>4198</v>
      </c>
    </row>
    <row r="855" spans="2:16">
      <c r="B855" s="270" t="s">
        <v>530</v>
      </c>
      <c r="C855" s="297">
        <v>854</v>
      </c>
      <c r="D855" s="270" t="s">
        <v>3102</v>
      </c>
      <c r="E855" s="268" t="s">
        <v>3219</v>
      </c>
      <c r="F855" s="268" t="s">
        <v>2416</v>
      </c>
      <c r="G855" s="352" t="s">
        <v>624</v>
      </c>
      <c r="H855" t="str">
        <f>VLOOKUP($G855,県名!$B$1:$C$49,2,FALSE)</f>
        <v>愛  知</v>
      </c>
      <c r="I855" t="str">
        <f>VLOOKUP(B855,学校名!$D$8:$F$64,3,FALSE)</f>
        <v>名城大</v>
      </c>
      <c r="J855" t="str">
        <f t="shared" si="26"/>
        <v>男</v>
      </c>
      <c r="K855" t="s">
        <v>4190</v>
      </c>
      <c r="L855" t="s">
        <v>4191</v>
      </c>
      <c r="M855" t="str">
        <f t="shared" si="27"/>
        <v>ICHIRYU Rin</v>
      </c>
      <c r="O855" t="s">
        <v>4197</v>
      </c>
      <c r="P855" t="s">
        <v>4198</v>
      </c>
    </row>
    <row r="856" spans="2:16">
      <c r="B856" s="270" t="s">
        <v>493</v>
      </c>
      <c r="C856" s="297">
        <v>855</v>
      </c>
      <c r="D856" s="270" t="s">
        <v>1105</v>
      </c>
      <c r="E856" s="268" t="s">
        <v>1665</v>
      </c>
      <c r="F856" s="268" t="s">
        <v>1775</v>
      </c>
      <c r="G856" s="352" t="s">
        <v>625</v>
      </c>
      <c r="H856" t="str">
        <f>VLOOKUP($G856,県名!$B$1:$C$49,2,FALSE)</f>
        <v>三  重</v>
      </c>
      <c r="I856" t="str">
        <f>VLOOKUP(B856,学校名!$D$8:$F$64,3,FALSE)</f>
        <v>鈴鹿高専</v>
      </c>
      <c r="J856" t="str">
        <f t="shared" si="26"/>
        <v>男</v>
      </c>
      <c r="K856" t="s">
        <v>3237</v>
      </c>
      <c r="L856" t="s">
        <v>3264</v>
      </c>
      <c r="M856" t="str">
        <f t="shared" si="27"/>
        <v>KONDO Keita</v>
      </c>
      <c r="O856" t="s">
        <v>4197</v>
      </c>
      <c r="P856" t="s">
        <v>4198</v>
      </c>
    </row>
    <row r="857" spans="2:16">
      <c r="B857" s="270" t="s">
        <v>493</v>
      </c>
      <c r="C857" s="300">
        <v>856</v>
      </c>
      <c r="D857" s="270" t="s">
        <v>1106</v>
      </c>
      <c r="E857" s="268" t="s">
        <v>1666</v>
      </c>
      <c r="F857" s="268" t="s">
        <v>1776</v>
      </c>
      <c r="G857" s="352" t="s">
        <v>625</v>
      </c>
      <c r="H857" t="str">
        <f>VLOOKUP($G857,県名!$B$1:$C$49,2,FALSE)</f>
        <v>三  重</v>
      </c>
      <c r="I857" t="str">
        <f>VLOOKUP(B857,学校名!$D$8:$F$64,3,FALSE)</f>
        <v>鈴鹿高専</v>
      </c>
      <c r="J857" t="str">
        <f t="shared" si="26"/>
        <v>男</v>
      </c>
      <c r="K857" t="s">
        <v>3986</v>
      </c>
      <c r="L857" t="s">
        <v>3253</v>
      </c>
      <c r="M857" t="str">
        <f t="shared" si="27"/>
        <v>FUJIYA Yuki</v>
      </c>
      <c r="O857" t="s">
        <v>4197</v>
      </c>
      <c r="P857" t="s">
        <v>4198</v>
      </c>
    </row>
    <row r="858" spans="2:16">
      <c r="B858" s="270" t="s">
        <v>493</v>
      </c>
      <c r="C858" s="300">
        <v>857</v>
      </c>
      <c r="D858" s="270" t="s">
        <v>1107</v>
      </c>
      <c r="E858" s="268" t="s">
        <v>1667</v>
      </c>
      <c r="F858" s="268" t="s">
        <v>2413</v>
      </c>
      <c r="G858" s="352" t="s">
        <v>625</v>
      </c>
      <c r="H858" t="str">
        <f>VLOOKUP($G858,県名!$B$1:$C$49,2,FALSE)</f>
        <v>三  重</v>
      </c>
      <c r="I858" t="str">
        <f>VLOOKUP(B858,学校名!$D$8:$F$64,3,FALSE)</f>
        <v>鈴鹿高専</v>
      </c>
      <c r="J858" t="str">
        <f t="shared" si="26"/>
        <v>男</v>
      </c>
      <c r="K858" t="s">
        <v>3229</v>
      </c>
      <c r="L858" t="s">
        <v>4192</v>
      </c>
      <c r="M858" t="str">
        <f t="shared" si="27"/>
        <v>NAKAMURA Ikuto</v>
      </c>
      <c r="O858" t="s">
        <v>4197</v>
      </c>
      <c r="P858" t="s">
        <v>4198</v>
      </c>
    </row>
    <row r="859" spans="2:16">
      <c r="B859" s="270" t="s">
        <v>493</v>
      </c>
      <c r="C859" s="300">
        <v>858</v>
      </c>
      <c r="D859" s="270" t="s">
        <v>3103</v>
      </c>
      <c r="E859" s="268" t="s">
        <v>3220</v>
      </c>
      <c r="F859" s="268" t="s">
        <v>2414</v>
      </c>
      <c r="G859" s="352" t="s">
        <v>625</v>
      </c>
      <c r="H859" t="str">
        <f>VLOOKUP($G859,県名!$B$1:$C$49,2,FALSE)</f>
        <v>三  重</v>
      </c>
      <c r="I859" t="str">
        <f>VLOOKUP(B859,学校名!$D$8:$F$64,3,FALSE)</f>
        <v>鈴鹿高専</v>
      </c>
      <c r="J859" t="str">
        <f t="shared" si="26"/>
        <v>男</v>
      </c>
      <c r="K859" t="s">
        <v>3435</v>
      </c>
      <c r="L859" t="s">
        <v>3473</v>
      </c>
      <c r="M859" t="str">
        <f t="shared" si="27"/>
        <v>SATO Takumi</v>
      </c>
      <c r="O859" t="s">
        <v>4197</v>
      </c>
      <c r="P859" t="s">
        <v>4198</v>
      </c>
    </row>
    <row r="860" spans="2:16">
      <c r="B860" s="270" t="s">
        <v>493</v>
      </c>
      <c r="C860" s="300">
        <v>859</v>
      </c>
      <c r="D860" s="270" t="s">
        <v>3104</v>
      </c>
      <c r="E860" s="268" t="s">
        <v>3221</v>
      </c>
      <c r="F860" s="268" t="s">
        <v>2414</v>
      </c>
      <c r="G860" s="352" t="s">
        <v>625</v>
      </c>
      <c r="H860" t="str">
        <f>VLOOKUP($G860,県名!$B$1:$C$49,2,FALSE)</f>
        <v>三  重</v>
      </c>
      <c r="I860" t="str">
        <f>VLOOKUP(B860,学校名!$D$8:$F$64,3,FALSE)</f>
        <v>鈴鹿高専</v>
      </c>
      <c r="J860" t="str">
        <f t="shared" si="26"/>
        <v>男</v>
      </c>
      <c r="K860" t="s">
        <v>4108</v>
      </c>
      <c r="L860" t="s">
        <v>4169</v>
      </c>
      <c r="M860" t="str">
        <f t="shared" si="27"/>
        <v>YASUI Gen</v>
      </c>
      <c r="O860" t="s">
        <v>4197</v>
      </c>
      <c r="P860" t="s">
        <v>4198</v>
      </c>
    </row>
    <row r="861" spans="2:16">
      <c r="B861" s="270" t="s">
        <v>493</v>
      </c>
      <c r="C861" s="300">
        <v>860</v>
      </c>
      <c r="D861" s="270" t="s">
        <v>3105</v>
      </c>
      <c r="E861" s="268" t="s">
        <v>3222</v>
      </c>
      <c r="F861" s="268" t="s">
        <v>2414</v>
      </c>
      <c r="G861" s="352" t="s">
        <v>625</v>
      </c>
      <c r="H861" t="str">
        <f>VLOOKUP($G861,県名!$B$1:$C$49,2,FALSE)</f>
        <v>三  重</v>
      </c>
      <c r="I861" t="str">
        <f>VLOOKUP(B861,学校名!$D$8:$F$64,3,FALSE)</f>
        <v>鈴鹿高専</v>
      </c>
      <c r="J861" t="str">
        <f t="shared" si="26"/>
        <v>男</v>
      </c>
      <c r="K861" t="s">
        <v>3638</v>
      </c>
      <c r="L861" t="s">
        <v>3253</v>
      </c>
      <c r="M861" t="str">
        <f t="shared" si="27"/>
        <v>OGAWA Yuki</v>
      </c>
      <c r="O861" t="s">
        <v>4197</v>
      </c>
      <c r="P861" t="s">
        <v>4198</v>
      </c>
    </row>
    <row r="862" spans="2:16">
      <c r="B862" s="270" t="s">
        <v>504</v>
      </c>
      <c r="C862" s="300">
        <v>861</v>
      </c>
      <c r="D862" s="270" t="s">
        <v>784</v>
      </c>
      <c r="E862" s="268" t="s">
        <v>1300</v>
      </c>
      <c r="F862" s="268" t="s">
        <v>2415</v>
      </c>
      <c r="G862" s="352" t="s">
        <v>626</v>
      </c>
      <c r="H862" t="str">
        <f>VLOOKUP($G862,県名!$B$1:$C$49,2,FALSE)</f>
        <v>岐  阜</v>
      </c>
      <c r="I862" t="str">
        <f>VLOOKUP(B862,学校名!$D$8:$F$64,3,FALSE)</f>
        <v>岐阜聖徳大</v>
      </c>
      <c r="J862" t="str">
        <f t="shared" si="26"/>
        <v>男</v>
      </c>
      <c r="K862" t="s">
        <v>3786</v>
      </c>
      <c r="L862" t="s">
        <v>3669</v>
      </c>
      <c r="M862" t="str">
        <f t="shared" si="27"/>
        <v>KAWASHIMA Taiki</v>
      </c>
      <c r="O862" t="s">
        <v>4197</v>
      </c>
      <c r="P862" t="s">
        <v>4198</v>
      </c>
    </row>
    <row r="863" spans="2:16">
      <c r="B863" s="270" t="s">
        <v>504</v>
      </c>
      <c r="C863" s="300">
        <v>862</v>
      </c>
      <c r="D863" s="270" t="s">
        <v>3106</v>
      </c>
      <c r="E863" s="268" t="s">
        <v>3223</v>
      </c>
      <c r="F863" s="268" t="s">
        <v>2415</v>
      </c>
      <c r="G863" s="352" t="s">
        <v>626</v>
      </c>
      <c r="H863" t="str">
        <f>VLOOKUP($G863,県名!$B$1:$C$49,2,FALSE)</f>
        <v>岐  阜</v>
      </c>
      <c r="I863" t="str">
        <f>VLOOKUP(B863,学校名!$D$8:$F$64,3,FALSE)</f>
        <v>岐阜聖徳大</v>
      </c>
      <c r="J863" t="str">
        <f t="shared" si="26"/>
        <v>男</v>
      </c>
      <c r="K863" t="s">
        <v>4193</v>
      </c>
      <c r="L863" t="s">
        <v>4194</v>
      </c>
      <c r="M863" t="str">
        <f t="shared" si="27"/>
        <v>ONO Masamu</v>
      </c>
      <c r="O863" t="s">
        <v>4197</v>
      </c>
      <c r="P863" t="s">
        <v>4198</v>
      </c>
    </row>
    <row r="864" spans="2:16">
      <c r="B864" s="270" t="s">
        <v>504</v>
      </c>
      <c r="C864" s="300">
        <v>863</v>
      </c>
      <c r="D864" s="270" t="s">
        <v>3107</v>
      </c>
      <c r="E864" s="268" t="s">
        <v>1301</v>
      </c>
      <c r="F864" s="268" t="s">
        <v>2414</v>
      </c>
      <c r="G864" s="352" t="s">
        <v>626</v>
      </c>
      <c r="H864" t="str">
        <f>VLOOKUP($G864,県名!$B$1:$C$49,2,FALSE)</f>
        <v>岐  阜</v>
      </c>
      <c r="I864" t="str">
        <f>VLOOKUP(B864,学校名!$D$8:$F$64,3,FALSE)</f>
        <v>岐阜聖徳大</v>
      </c>
      <c r="J864" t="str">
        <f t="shared" si="26"/>
        <v>男</v>
      </c>
      <c r="K864" t="s">
        <v>3955</v>
      </c>
      <c r="L864" t="s">
        <v>3617</v>
      </c>
      <c r="M864" t="str">
        <f t="shared" si="27"/>
        <v>INAFUKU Hikaru</v>
      </c>
      <c r="O864" t="s">
        <v>4197</v>
      </c>
      <c r="P864" t="s">
        <v>4198</v>
      </c>
    </row>
    <row r="865" spans="2:16">
      <c r="B865" s="270" t="s">
        <v>504</v>
      </c>
      <c r="C865" s="300">
        <v>864</v>
      </c>
      <c r="D865" s="270" t="s">
        <v>3108</v>
      </c>
      <c r="E865" s="268" t="s">
        <v>3224</v>
      </c>
      <c r="F865" s="268" t="s">
        <v>2412</v>
      </c>
      <c r="G865" s="352" t="s">
        <v>626</v>
      </c>
      <c r="H865" t="str">
        <f>VLOOKUP($G865,県名!$B$1:$C$49,2,FALSE)</f>
        <v>岐  阜</v>
      </c>
      <c r="I865" t="str">
        <f>VLOOKUP(B865,学校名!$D$8:$F$64,3,FALSE)</f>
        <v>岐阜聖徳大</v>
      </c>
      <c r="J865" t="str">
        <f t="shared" si="26"/>
        <v>男</v>
      </c>
      <c r="K865" t="s">
        <v>3491</v>
      </c>
      <c r="L865" t="s">
        <v>4184</v>
      </c>
      <c r="M865" t="str">
        <f t="shared" si="27"/>
        <v>MATSUBARA Syogo</v>
      </c>
      <c r="O865" t="s">
        <v>4197</v>
      </c>
      <c r="P865" t="s">
        <v>4198</v>
      </c>
    </row>
    <row r="866" spans="2:16">
      <c r="B866" s="500" t="s">
        <v>506</v>
      </c>
      <c r="C866" s="300">
        <v>865</v>
      </c>
      <c r="D866" s="500" t="s">
        <v>6050</v>
      </c>
      <c r="E866" s="500" t="s">
        <v>6051</v>
      </c>
      <c r="F866" s="500" t="s">
        <v>2413</v>
      </c>
      <c r="G866" s="500" t="s">
        <v>625</v>
      </c>
      <c r="H866" t="str">
        <f>VLOOKUP($G866,県名!$B$1:$C$49,2,FALSE)</f>
        <v>三  重</v>
      </c>
      <c r="I866" t="str">
        <f>VLOOKUP(B866,学校名!$D$8:$F$64,3,FALSE)</f>
        <v>近大高専</v>
      </c>
      <c r="J866" t="str">
        <f t="shared" si="26"/>
        <v>男</v>
      </c>
      <c r="K866" s="500" t="s">
        <v>5681</v>
      </c>
      <c r="L866" s="500" t="s">
        <v>6304</v>
      </c>
      <c r="M866" t="str">
        <f t="shared" si="27"/>
        <v>YAMADA Kyohei</v>
      </c>
      <c r="O866" s="500" t="s">
        <v>4197</v>
      </c>
      <c r="P866" s="500" t="s">
        <v>5112</v>
      </c>
    </row>
    <row r="867" spans="2:16">
      <c r="B867" s="500" t="s">
        <v>506</v>
      </c>
      <c r="C867" s="300">
        <v>866</v>
      </c>
      <c r="D867" s="500" t="s">
        <v>6052</v>
      </c>
      <c r="E867" s="500" t="s">
        <v>6053</v>
      </c>
      <c r="F867" s="500" t="s">
        <v>2413</v>
      </c>
      <c r="G867" s="500" t="s">
        <v>625</v>
      </c>
      <c r="H867" t="str">
        <f>VLOOKUP($G867,県名!$B$1:$C$49,2,FALSE)</f>
        <v>三  重</v>
      </c>
      <c r="I867" t="str">
        <f>VLOOKUP(B867,学校名!$D$8:$F$64,3,FALSE)</f>
        <v>近大高専</v>
      </c>
      <c r="J867" t="str">
        <f t="shared" si="26"/>
        <v>男</v>
      </c>
      <c r="K867" s="500" t="s">
        <v>6305</v>
      </c>
      <c r="L867" s="500" t="s">
        <v>6306</v>
      </c>
      <c r="M867" t="str">
        <f t="shared" si="27"/>
        <v>KANBAYASHI Yutaro</v>
      </c>
      <c r="O867" s="500" t="s">
        <v>4197</v>
      </c>
      <c r="P867" s="500" t="s">
        <v>5112</v>
      </c>
    </row>
    <row r="868" spans="2:16">
      <c r="B868" s="500" t="s">
        <v>506</v>
      </c>
      <c r="C868" s="300">
        <v>867</v>
      </c>
      <c r="D868" s="500" t="s">
        <v>6054</v>
      </c>
      <c r="E868" s="500" t="s">
        <v>5559</v>
      </c>
      <c r="F868" s="500" t="s">
        <v>2414</v>
      </c>
      <c r="G868" s="500" t="s">
        <v>625</v>
      </c>
      <c r="H868" t="str">
        <f>VLOOKUP($G868,県名!$B$1:$C$49,2,FALSE)</f>
        <v>三  重</v>
      </c>
      <c r="I868" t="str">
        <f>VLOOKUP(B868,学校名!$D$8:$F$64,3,FALSE)</f>
        <v>近大高専</v>
      </c>
      <c r="J868" t="str">
        <f t="shared" si="26"/>
        <v>男</v>
      </c>
      <c r="K868" s="500" t="s">
        <v>4990</v>
      </c>
      <c r="L868" s="500" t="s">
        <v>5748</v>
      </c>
      <c r="M868" t="str">
        <f t="shared" si="27"/>
        <v>SUZUKI Kenta</v>
      </c>
      <c r="O868" s="500" t="s">
        <v>4197</v>
      </c>
      <c r="P868" s="500" t="s">
        <v>5112</v>
      </c>
    </row>
    <row r="869" spans="2:16">
      <c r="B869" s="500" t="s">
        <v>506</v>
      </c>
      <c r="C869" s="300">
        <v>868</v>
      </c>
      <c r="D869" s="500" t="s">
        <v>6055</v>
      </c>
      <c r="E869" s="500" t="s">
        <v>6056</v>
      </c>
      <c r="F869" s="500" t="s">
        <v>2413</v>
      </c>
      <c r="G869" s="500" t="s">
        <v>625</v>
      </c>
      <c r="H869" t="str">
        <f>VLOOKUP($G869,県名!$B$1:$C$49,2,FALSE)</f>
        <v>三  重</v>
      </c>
      <c r="I869" t="str">
        <f>VLOOKUP(B869,学校名!$D$8:$F$64,3,FALSE)</f>
        <v>近大高専</v>
      </c>
      <c r="J869" t="str">
        <f t="shared" si="26"/>
        <v>男</v>
      </c>
      <c r="K869" s="500" t="s">
        <v>5718</v>
      </c>
      <c r="L869" s="500" t="s">
        <v>5821</v>
      </c>
      <c r="M869" t="str">
        <f t="shared" si="27"/>
        <v>TANAKA Haruka</v>
      </c>
      <c r="O869" s="500" t="s">
        <v>4197</v>
      </c>
      <c r="P869" s="500" t="s">
        <v>5112</v>
      </c>
    </row>
    <row r="870" spans="2:16">
      <c r="B870" s="500" t="s">
        <v>506</v>
      </c>
      <c r="C870" s="300">
        <v>869</v>
      </c>
      <c r="D870" s="500" t="s">
        <v>6057</v>
      </c>
      <c r="E870" s="500" t="s">
        <v>6058</v>
      </c>
      <c r="F870" s="500" t="s">
        <v>2413</v>
      </c>
      <c r="G870" s="500" t="s">
        <v>625</v>
      </c>
      <c r="H870" t="str">
        <f>VLOOKUP($G870,県名!$B$1:$C$49,2,FALSE)</f>
        <v>三  重</v>
      </c>
      <c r="I870" t="str">
        <f>VLOOKUP(B870,学校名!$D$8:$F$64,3,FALSE)</f>
        <v>近大高専</v>
      </c>
      <c r="J870" t="str">
        <f t="shared" si="26"/>
        <v>男</v>
      </c>
      <c r="K870" s="500" t="s">
        <v>6307</v>
      </c>
      <c r="L870" s="500" t="s">
        <v>5778</v>
      </c>
      <c r="M870" t="str">
        <f t="shared" si="27"/>
        <v>UEJI Kaito</v>
      </c>
      <c r="O870" s="500" t="s">
        <v>4197</v>
      </c>
      <c r="P870" s="500" t="s">
        <v>5112</v>
      </c>
    </row>
    <row r="871" spans="2:16">
      <c r="B871" s="500" t="s">
        <v>506</v>
      </c>
      <c r="C871" s="300">
        <v>870</v>
      </c>
      <c r="D871" s="500" t="s">
        <v>6059</v>
      </c>
      <c r="E871" s="500" t="s">
        <v>6060</v>
      </c>
      <c r="F871" s="500" t="s">
        <v>2413</v>
      </c>
      <c r="G871" s="500" t="s">
        <v>625</v>
      </c>
      <c r="H871" t="str">
        <f>VLOOKUP($G871,県名!$B$1:$C$49,2,FALSE)</f>
        <v>三  重</v>
      </c>
      <c r="I871" t="str">
        <f>VLOOKUP(B871,学校名!$D$8:$F$64,3,FALSE)</f>
        <v>近大高専</v>
      </c>
      <c r="J871" t="str">
        <f t="shared" si="26"/>
        <v>男</v>
      </c>
      <c r="K871" s="500" t="s">
        <v>4963</v>
      </c>
      <c r="L871" s="500" t="s">
        <v>6308</v>
      </c>
      <c r="M871" t="str">
        <f t="shared" si="27"/>
        <v>KAJIWARA Masaki</v>
      </c>
      <c r="O871" s="500" t="s">
        <v>4197</v>
      </c>
      <c r="P871" s="500" t="s">
        <v>5112</v>
      </c>
    </row>
    <row r="872" spans="2:16">
      <c r="B872" s="500" t="s">
        <v>506</v>
      </c>
      <c r="C872" s="300">
        <v>871</v>
      </c>
      <c r="D872" s="500" t="s">
        <v>6061</v>
      </c>
      <c r="E872" s="500" t="s">
        <v>6062</v>
      </c>
      <c r="F872" s="500" t="s">
        <v>2413</v>
      </c>
      <c r="G872" s="500" t="s">
        <v>625</v>
      </c>
      <c r="H872" t="str">
        <f>VLOOKUP($G872,県名!$B$1:$C$49,2,FALSE)</f>
        <v>三  重</v>
      </c>
      <c r="I872" t="str">
        <f>VLOOKUP(B872,学校名!$D$8:$F$64,3,FALSE)</f>
        <v>近大高専</v>
      </c>
      <c r="J872" t="str">
        <f t="shared" si="26"/>
        <v>男</v>
      </c>
      <c r="K872" s="500" t="s">
        <v>6309</v>
      </c>
      <c r="L872" s="500" t="s">
        <v>5089</v>
      </c>
      <c r="M872" t="str">
        <f t="shared" si="27"/>
        <v>KAWAHATA Ryo</v>
      </c>
      <c r="O872" s="500" t="s">
        <v>4197</v>
      </c>
      <c r="P872" s="500" t="s">
        <v>5112</v>
      </c>
    </row>
    <row r="873" spans="2:16">
      <c r="B873" s="500" t="s">
        <v>506</v>
      </c>
      <c r="C873" s="300">
        <v>872</v>
      </c>
      <c r="D873" s="500" t="s">
        <v>6063</v>
      </c>
      <c r="E873" s="500" t="s">
        <v>6064</v>
      </c>
      <c r="F873" s="500" t="s">
        <v>2414</v>
      </c>
      <c r="G873" s="500" t="s">
        <v>625</v>
      </c>
      <c r="H873" t="str">
        <f>VLOOKUP($G873,県名!$B$1:$C$49,2,FALSE)</f>
        <v>三  重</v>
      </c>
      <c r="I873" t="str">
        <f>VLOOKUP(B873,学校名!$D$8:$F$64,3,FALSE)</f>
        <v>近大高専</v>
      </c>
      <c r="J873" t="str">
        <f t="shared" si="26"/>
        <v>男</v>
      </c>
      <c r="K873" s="500" t="s">
        <v>4991</v>
      </c>
      <c r="L873" s="500" t="s">
        <v>5096</v>
      </c>
      <c r="M873" t="str">
        <f t="shared" si="27"/>
        <v>ITO Riku</v>
      </c>
      <c r="O873" s="500" t="s">
        <v>4197</v>
      </c>
      <c r="P873" s="500" t="s">
        <v>5112</v>
      </c>
    </row>
    <row r="874" spans="2:16">
      <c r="B874" s="500" t="s">
        <v>522</v>
      </c>
      <c r="C874" s="300">
        <v>873</v>
      </c>
      <c r="D874" s="500" t="s">
        <v>6065</v>
      </c>
      <c r="E874" s="500" t="s">
        <v>6066</v>
      </c>
      <c r="F874" s="500" t="s">
        <v>2414</v>
      </c>
      <c r="G874" s="500" t="s">
        <v>624</v>
      </c>
      <c r="H874" t="str">
        <f>VLOOKUP($G874,県名!$B$1:$C$49,2,FALSE)</f>
        <v>愛  知</v>
      </c>
      <c r="I874" t="str">
        <f>VLOOKUP(B874,学校名!$D$8:$F$64,3,FALSE)</f>
        <v>名古屋大</v>
      </c>
      <c r="J874" t="str">
        <f t="shared" si="26"/>
        <v>男</v>
      </c>
      <c r="K874" s="500" t="s">
        <v>6310</v>
      </c>
      <c r="L874" s="500" t="s">
        <v>5085</v>
      </c>
      <c r="M874" t="str">
        <f t="shared" si="27"/>
        <v>KOMATSU Ryoya</v>
      </c>
      <c r="O874" s="500" t="s">
        <v>4197</v>
      </c>
      <c r="P874" s="500" t="s">
        <v>5112</v>
      </c>
    </row>
    <row r="875" spans="2:16">
      <c r="B875" s="500" t="s">
        <v>522</v>
      </c>
      <c r="C875" s="300">
        <v>874</v>
      </c>
      <c r="D875" s="500" t="s">
        <v>6067</v>
      </c>
      <c r="E875" s="500" t="s">
        <v>6068</v>
      </c>
      <c r="F875" s="500" t="s">
        <v>2412</v>
      </c>
      <c r="G875" s="500" t="s">
        <v>624</v>
      </c>
      <c r="H875" t="str">
        <f>VLOOKUP($G875,県名!$B$1:$C$49,2,FALSE)</f>
        <v>愛  知</v>
      </c>
      <c r="I875" t="str">
        <f>VLOOKUP(B875,学校名!$D$8:$F$64,3,FALSE)</f>
        <v>名古屋大</v>
      </c>
      <c r="J875" t="str">
        <f t="shared" si="26"/>
        <v>男</v>
      </c>
      <c r="K875" s="500" t="s">
        <v>6311</v>
      </c>
      <c r="L875" s="500" t="s">
        <v>6312</v>
      </c>
      <c r="M875" t="str">
        <f t="shared" si="27"/>
        <v>TSUNEMORI Shunta</v>
      </c>
      <c r="O875" s="500" t="s">
        <v>4197</v>
      </c>
      <c r="P875" s="500" t="s">
        <v>5112</v>
      </c>
    </row>
    <row r="876" spans="2:16">
      <c r="B876" s="500" t="s">
        <v>522</v>
      </c>
      <c r="C876" s="300">
        <v>875</v>
      </c>
      <c r="D876" s="500" t="s">
        <v>6069</v>
      </c>
      <c r="E876" s="500" t="s">
        <v>6070</v>
      </c>
      <c r="F876" s="500" t="s">
        <v>2416</v>
      </c>
      <c r="G876" s="500" t="s">
        <v>624</v>
      </c>
      <c r="H876" t="str">
        <f>VLOOKUP($G876,県名!$B$1:$C$49,2,FALSE)</f>
        <v>愛  知</v>
      </c>
      <c r="I876" t="str">
        <f>VLOOKUP(B876,学校名!$D$8:$F$64,3,FALSE)</f>
        <v>名古屋大</v>
      </c>
      <c r="J876" t="str">
        <f t="shared" si="26"/>
        <v>男</v>
      </c>
      <c r="K876" s="500" t="s">
        <v>6313</v>
      </c>
      <c r="L876" s="500" t="s">
        <v>6314</v>
      </c>
      <c r="M876" t="str">
        <f t="shared" si="27"/>
        <v>TORII Seiya</v>
      </c>
      <c r="O876" s="500" t="s">
        <v>4197</v>
      </c>
      <c r="P876" s="500" t="s">
        <v>5112</v>
      </c>
    </row>
    <row r="877" spans="2:16">
      <c r="B877" s="500" t="s">
        <v>522</v>
      </c>
      <c r="C877" s="300">
        <v>876</v>
      </c>
      <c r="D877" s="500" t="s">
        <v>6071</v>
      </c>
      <c r="E877" s="500" t="s">
        <v>6072</v>
      </c>
      <c r="F877" s="500" t="s">
        <v>2415</v>
      </c>
      <c r="G877" s="500" t="s">
        <v>624</v>
      </c>
      <c r="H877" t="str">
        <f>VLOOKUP($G877,県名!$B$1:$C$49,2,FALSE)</f>
        <v>愛  知</v>
      </c>
      <c r="I877" t="str">
        <f>VLOOKUP(B877,学校名!$D$8:$F$64,3,FALSE)</f>
        <v>名古屋大</v>
      </c>
      <c r="J877" t="str">
        <f t="shared" si="26"/>
        <v>男</v>
      </c>
      <c r="K877" s="500" t="s">
        <v>6315</v>
      </c>
      <c r="L877" s="500" t="s">
        <v>6316</v>
      </c>
      <c r="M877" t="str">
        <f t="shared" si="27"/>
        <v>BABAGUCHI Hirotaka</v>
      </c>
      <c r="O877" s="500" t="s">
        <v>4197</v>
      </c>
      <c r="P877" s="500" t="s">
        <v>5112</v>
      </c>
    </row>
    <row r="878" spans="2:16">
      <c r="B878" s="500" t="s">
        <v>522</v>
      </c>
      <c r="C878" s="300">
        <v>877</v>
      </c>
      <c r="D878" s="500" t="s">
        <v>6073</v>
      </c>
      <c r="E878" s="500" t="s">
        <v>6074</v>
      </c>
      <c r="F878" s="500" t="s">
        <v>2414</v>
      </c>
      <c r="G878" s="500" t="s">
        <v>624</v>
      </c>
      <c r="H878" t="str">
        <f>VLOOKUP($G878,県名!$B$1:$C$49,2,FALSE)</f>
        <v>愛  知</v>
      </c>
      <c r="I878" t="str">
        <f>VLOOKUP(B878,学校名!$D$8:$F$64,3,FALSE)</f>
        <v>名古屋大</v>
      </c>
      <c r="J878" t="str">
        <f t="shared" si="26"/>
        <v>男</v>
      </c>
      <c r="K878" s="500" t="s">
        <v>6317</v>
      </c>
      <c r="L878" s="500" t="s">
        <v>6318</v>
      </c>
      <c r="M878" t="str">
        <f t="shared" si="27"/>
        <v>MARUCHI Masato</v>
      </c>
      <c r="O878" s="500" t="s">
        <v>4197</v>
      </c>
      <c r="P878" s="500" t="s">
        <v>5112</v>
      </c>
    </row>
    <row r="879" spans="2:16">
      <c r="B879" s="500" t="s">
        <v>522</v>
      </c>
      <c r="C879" s="300">
        <v>878</v>
      </c>
      <c r="D879" s="500" t="s">
        <v>6075</v>
      </c>
      <c r="E879" s="500" t="s">
        <v>6076</v>
      </c>
      <c r="F879" s="500" t="s">
        <v>2416</v>
      </c>
      <c r="G879" s="500" t="s">
        <v>624</v>
      </c>
      <c r="H879" t="str">
        <f>VLOOKUP($G879,県名!$B$1:$C$49,2,FALSE)</f>
        <v>愛  知</v>
      </c>
      <c r="I879" t="str">
        <f>VLOOKUP(B879,学校名!$D$8:$F$64,3,FALSE)</f>
        <v>名古屋大</v>
      </c>
      <c r="J879" t="str">
        <f t="shared" si="26"/>
        <v>男</v>
      </c>
      <c r="K879" s="500" t="s">
        <v>6319</v>
      </c>
      <c r="L879" s="500" t="s">
        <v>5772</v>
      </c>
      <c r="M879" t="str">
        <f t="shared" si="27"/>
        <v>UMEMOTO Takahiro</v>
      </c>
      <c r="O879" s="500" t="s">
        <v>4197</v>
      </c>
      <c r="P879" s="500" t="s">
        <v>5112</v>
      </c>
    </row>
    <row r="880" spans="2:16">
      <c r="B880" s="500" t="s">
        <v>522</v>
      </c>
      <c r="C880" s="300">
        <v>879</v>
      </c>
      <c r="D880" s="500" t="s">
        <v>6077</v>
      </c>
      <c r="E880" s="500" t="s">
        <v>6078</v>
      </c>
      <c r="F880" s="500" t="s">
        <v>2416</v>
      </c>
      <c r="G880" s="500" t="s">
        <v>624</v>
      </c>
      <c r="H880" t="str">
        <f>VLOOKUP($G880,県名!$B$1:$C$49,2,FALSE)</f>
        <v>愛  知</v>
      </c>
      <c r="I880" t="str">
        <f>VLOOKUP(B880,学校名!$D$8:$F$64,3,FALSE)</f>
        <v>名古屋大</v>
      </c>
      <c r="J880" t="str">
        <f t="shared" si="26"/>
        <v>男</v>
      </c>
      <c r="K880" s="500" t="s">
        <v>5681</v>
      </c>
      <c r="L880" s="500" t="s">
        <v>5086</v>
      </c>
      <c r="M880" t="str">
        <f t="shared" si="27"/>
        <v>YAMADA Masaya</v>
      </c>
      <c r="O880" s="500" t="s">
        <v>4197</v>
      </c>
      <c r="P880" s="500" t="s">
        <v>5112</v>
      </c>
    </row>
    <row r="881" spans="2:16">
      <c r="B881" s="500" t="s">
        <v>522</v>
      </c>
      <c r="C881" s="300">
        <v>880</v>
      </c>
      <c r="D881" s="500" t="s">
        <v>6079</v>
      </c>
      <c r="E881" s="500" t="s">
        <v>6080</v>
      </c>
      <c r="F881" s="500" t="s">
        <v>2414</v>
      </c>
      <c r="G881" s="500" t="s">
        <v>624</v>
      </c>
      <c r="H881" t="str">
        <f>VLOOKUP($G881,県名!$B$1:$C$49,2,FALSE)</f>
        <v>愛  知</v>
      </c>
      <c r="I881" t="str">
        <f>VLOOKUP(B881,学校名!$D$8:$F$64,3,FALSE)</f>
        <v>名古屋大</v>
      </c>
      <c r="J881" t="str">
        <f t="shared" si="26"/>
        <v>男</v>
      </c>
      <c r="K881" s="500" t="s">
        <v>4991</v>
      </c>
      <c r="L881" s="500" t="s">
        <v>5039</v>
      </c>
      <c r="M881" t="str">
        <f t="shared" si="27"/>
        <v>ITO Yuta</v>
      </c>
      <c r="O881" s="500" t="s">
        <v>4197</v>
      </c>
      <c r="P881" s="500" t="s">
        <v>5112</v>
      </c>
    </row>
    <row r="882" spans="2:16">
      <c r="B882" s="500" t="s">
        <v>522</v>
      </c>
      <c r="C882" s="300">
        <v>881</v>
      </c>
      <c r="D882" s="500" t="s">
        <v>6081</v>
      </c>
      <c r="E882" s="500" t="s">
        <v>6082</v>
      </c>
      <c r="F882" s="500" t="s">
        <v>6302</v>
      </c>
      <c r="G882" s="500" t="s">
        <v>624</v>
      </c>
      <c r="H882" t="str">
        <f>VLOOKUP($G882,県名!$B$1:$C$49,2,FALSE)</f>
        <v>愛  知</v>
      </c>
      <c r="I882" t="str">
        <f>VLOOKUP(B882,学校名!$D$8:$F$64,3,FALSE)</f>
        <v>名古屋大</v>
      </c>
      <c r="J882" t="str">
        <f t="shared" si="26"/>
        <v>男</v>
      </c>
      <c r="K882" s="500" t="s">
        <v>6320</v>
      </c>
      <c r="L882" s="500" t="s">
        <v>6321</v>
      </c>
      <c r="M882" t="str">
        <f t="shared" si="27"/>
        <v>KAMINO Etsutaro</v>
      </c>
      <c r="O882" s="500" t="s">
        <v>4197</v>
      </c>
      <c r="P882" s="500" t="s">
        <v>5112</v>
      </c>
    </row>
    <row r="883" spans="2:16">
      <c r="B883" s="500" t="s">
        <v>522</v>
      </c>
      <c r="C883" s="300">
        <v>882</v>
      </c>
      <c r="D883" s="500" t="s">
        <v>6083</v>
      </c>
      <c r="E883" s="500" t="s">
        <v>6084</v>
      </c>
      <c r="F883" s="500" t="s">
        <v>2413</v>
      </c>
      <c r="G883" s="500" t="s">
        <v>624</v>
      </c>
      <c r="H883" t="str">
        <f>VLOOKUP($G883,県名!$B$1:$C$49,2,FALSE)</f>
        <v>愛  知</v>
      </c>
      <c r="I883" t="str">
        <f>VLOOKUP(B883,学校名!$D$8:$F$64,3,FALSE)</f>
        <v>名古屋大</v>
      </c>
      <c r="J883" t="str">
        <f t="shared" si="26"/>
        <v>男</v>
      </c>
      <c r="K883" s="500" t="s">
        <v>6322</v>
      </c>
      <c r="L883" s="500" t="s">
        <v>6323</v>
      </c>
      <c r="M883" t="str">
        <f t="shared" si="27"/>
        <v>INAMI Hidekazu</v>
      </c>
      <c r="O883" s="500" t="s">
        <v>4197</v>
      </c>
      <c r="P883" s="500" t="s">
        <v>5112</v>
      </c>
    </row>
    <row r="884" spans="2:16">
      <c r="B884" s="500" t="s">
        <v>522</v>
      </c>
      <c r="C884" s="300">
        <v>883</v>
      </c>
      <c r="D884" s="500" t="s">
        <v>6085</v>
      </c>
      <c r="E884" s="500" t="s">
        <v>6086</v>
      </c>
      <c r="F884" s="500" t="s">
        <v>2414</v>
      </c>
      <c r="G884" s="500" t="s">
        <v>624</v>
      </c>
      <c r="H884" t="str">
        <f>VLOOKUP($G884,県名!$B$1:$C$49,2,FALSE)</f>
        <v>愛  知</v>
      </c>
      <c r="I884" t="str">
        <f>VLOOKUP(B884,学校名!$D$8:$F$64,3,FALSE)</f>
        <v>名古屋大</v>
      </c>
      <c r="J884" t="str">
        <f t="shared" si="26"/>
        <v>男</v>
      </c>
      <c r="K884" s="500" t="s">
        <v>4991</v>
      </c>
      <c r="L884" s="500" t="s">
        <v>6324</v>
      </c>
      <c r="M884" t="str">
        <f t="shared" si="27"/>
        <v>ITO Shunichiro</v>
      </c>
      <c r="O884" s="500" t="s">
        <v>4197</v>
      </c>
      <c r="P884" s="500" t="s">
        <v>5112</v>
      </c>
    </row>
    <row r="885" spans="2:16">
      <c r="B885" s="500" t="s">
        <v>522</v>
      </c>
      <c r="C885" s="300">
        <v>884</v>
      </c>
      <c r="D885" s="500" t="s">
        <v>6087</v>
      </c>
      <c r="E885" s="500" t="s">
        <v>6088</v>
      </c>
      <c r="F885" s="500" t="s">
        <v>1773</v>
      </c>
      <c r="G885" s="500" t="s">
        <v>624</v>
      </c>
      <c r="H885" t="str">
        <f>VLOOKUP($G885,県名!$B$1:$C$49,2,FALSE)</f>
        <v>愛  知</v>
      </c>
      <c r="I885" t="str">
        <f>VLOOKUP(B885,学校名!$D$8:$F$64,3,FALSE)</f>
        <v>名古屋大</v>
      </c>
      <c r="J885" t="str">
        <f t="shared" si="26"/>
        <v>男</v>
      </c>
      <c r="K885" s="500" t="s">
        <v>6325</v>
      </c>
      <c r="L885" s="500" t="s">
        <v>6318</v>
      </c>
      <c r="M885" t="str">
        <f t="shared" si="27"/>
        <v>TEISHI Masato</v>
      </c>
      <c r="O885" s="500" t="s">
        <v>4197</v>
      </c>
      <c r="P885" s="500" t="s">
        <v>5112</v>
      </c>
    </row>
    <row r="886" spans="2:16">
      <c r="B886" s="500" t="s">
        <v>500</v>
      </c>
      <c r="C886" s="300">
        <v>885</v>
      </c>
      <c r="D886" s="500" t="s">
        <v>6089</v>
      </c>
      <c r="E886" s="500" t="s">
        <v>6090</v>
      </c>
      <c r="F886" s="500" t="s">
        <v>2415</v>
      </c>
      <c r="G886" s="500" t="s">
        <v>624</v>
      </c>
      <c r="H886" t="str">
        <f>VLOOKUP($G886,県名!$B$1:$C$49,2,FALSE)</f>
        <v>愛  知</v>
      </c>
      <c r="I886" t="str">
        <f>VLOOKUP(B886,学校名!$D$8:$F$64,3,FALSE)</f>
        <v>愛知淑徳大</v>
      </c>
      <c r="J886" t="str">
        <f t="shared" si="26"/>
        <v>男</v>
      </c>
      <c r="K886" s="500" t="s">
        <v>4981</v>
      </c>
      <c r="L886" s="500" t="s">
        <v>6326</v>
      </c>
      <c r="M886" t="str">
        <f t="shared" si="27"/>
        <v>YAMAMOTO Ryouta</v>
      </c>
      <c r="O886" s="500" t="s">
        <v>4197</v>
      </c>
      <c r="P886" s="500" t="s">
        <v>5112</v>
      </c>
    </row>
    <row r="887" spans="2:16">
      <c r="B887" s="500" t="s">
        <v>500</v>
      </c>
      <c r="C887" s="300">
        <v>886</v>
      </c>
      <c r="D887" s="500" t="s">
        <v>6091</v>
      </c>
      <c r="E887" s="500" t="s">
        <v>6092</v>
      </c>
      <c r="F887" s="500" t="s">
        <v>2414</v>
      </c>
      <c r="G887" s="500" t="s">
        <v>624</v>
      </c>
      <c r="H887" t="str">
        <f>VLOOKUP($G887,県名!$B$1:$C$49,2,FALSE)</f>
        <v>愛  知</v>
      </c>
      <c r="I887" t="str">
        <f>VLOOKUP(B887,学校名!$D$8:$F$64,3,FALSE)</f>
        <v>愛知淑徳大</v>
      </c>
      <c r="J887" t="str">
        <f t="shared" si="26"/>
        <v>男</v>
      </c>
      <c r="K887" s="500" t="s">
        <v>6327</v>
      </c>
      <c r="L887" s="500" t="s">
        <v>6328</v>
      </c>
      <c r="M887" t="str">
        <f t="shared" si="27"/>
        <v>WASINO Yuiti</v>
      </c>
      <c r="O887" s="500" t="s">
        <v>4197</v>
      </c>
      <c r="P887" s="500" t="s">
        <v>5112</v>
      </c>
    </row>
    <row r="888" spans="2:16">
      <c r="B888" s="500" t="s">
        <v>500</v>
      </c>
      <c r="C888" s="300">
        <v>887</v>
      </c>
      <c r="D888" s="500" t="s">
        <v>6093</v>
      </c>
      <c r="E888" s="500" t="s">
        <v>6094</v>
      </c>
      <c r="F888" s="500" t="s">
        <v>2412</v>
      </c>
      <c r="G888" s="500" t="s">
        <v>624</v>
      </c>
      <c r="H888" t="str">
        <f>VLOOKUP($G888,県名!$B$1:$C$49,2,FALSE)</f>
        <v>愛  知</v>
      </c>
      <c r="I888" t="str">
        <f>VLOOKUP(B888,学校名!$D$8:$F$64,3,FALSE)</f>
        <v>愛知淑徳大</v>
      </c>
      <c r="J888" t="str">
        <f t="shared" si="26"/>
        <v>男</v>
      </c>
      <c r="K888" s="500" t="s">
        <v>6329</v>
      </c>
      <c r="L888" s="500" t="s">
        <v>6330</v>
      </c>
      <c r="M888" t="str">
        <f t="shared" si="27"/>
        <v>MINOURA Tomohiro</v>
      </c>
      <c r="O888" s="500" t="s">
        <v>4197</v>
      </c>
      <c r="P888" s="500" t="s">
        <v>5112</v>
      </c>
    </row>
    <row r="889" spans="2:16">
      <c r="B889" s="500" t="s">
        <v>500</v>
      </c>
      <c r="C889" s="300">
        <v>888</v>
      </c>
      <c r="D889" s="500" t="s">
        <v>6095</v>
      </c>
      <c r="E889" s="500" t="s">
        <v>6096</v>
      </c>
      <c r="F889" s="500" t="s">
        <v>2412</v>
      </c>
      <c r="G889" s="500" t="s">
        <v>624</v>
      </c>
      <c r="H889" t="str">
        <f>VLOOKUP($G889,県名!$B$1:$C$49,2,FALSE)</f>
        <v>愛  知</v>
      </c>
      <c r="I889" t="str">
        <f>VLOOKUP(B889,学校名!$D$8:$F$64,3,FALSE)</f>
        <v>愛知淑徳大</v>
      </c>
      <c r="J889" t="str">
        <f t="shared" si="26"/>
        <v>男</v>
      </c>
      <c r="K889" s="500" t="s">
        <v>6331</v>
      </c>
      <c r="L889" s="500" t="s">
        <v>5800</v>
      </c>
      <c r="M889" t="str">
        <f t="shared" si="27"/>
        <v>MITA Kaoru</v>
      </c>
      <c r="O889" s="500" t="s">
        <v>4197</v>
      </c>
      <c r="P889" s="500" t="s">
        <v>5112</v>
      </c>
    </row>
    <row r="890" spans="2:16">
      <c r="B890" s="500" t="s">
        <v>6048</v>
      </c>
      <c r="C890" s="300">
        <v>889</v>
      </c>
      <c r="D890" s="500" t="s">
        <v>6097</v>
      </c>
      <c r="E890" s="500" t="s">
        <v>6098</v>
      </c>
      <c r="F890" s="500" t="s">
        <v>2413</v>
      </c>
      <c r="G890" s="500" t="s">
        <v>626</v>
      </c>
      <c r="H890" t="str">
        <f>VLOOKUP($G890,県名!$B$1:$C$49,2,FALSE)</f>
        <v>岐  阜</v>
      </c>
      <c r="I890" t="str">
        <f>VLOOKUP(B890,学校名!$D$8:$F$64,3,FALSE)</f>
        <v>岐阜高専</v>
      </c>
      <c r="J890" t="str">
        <f t="shared" si="26"/>
        <v>男</v>
      </c>
      <c r="K890" s="500" t="s">
        <v>6332</v>
      </c>
      <c r="L890" s="500" t="s">
        <v>6333</v>
      </c>
      <c r="M890" t="str">
        <f t="shared" si="27"/>
        <v>ITO  Keito</v>
      </c>
      <c r="O890" s="500" t="s">
        <v>4197</v>
      </c>
      <c r="P890" s="500" t="s">
        <v>5112</v>
      </c>
    </row>
    <row r="891" spans="2:16">
      <c r="B891" s="500" t="s">
        <v>6048</v>
      </c>
      <c r="C891" s="300">
        <v>890</v>
      </c>
      <c r="D891" s="500" t="s">
        <v>6099</v>
      </c>
      <c r="E891" s="500" t="s">
        <v>6100</v>
      </c>
      <c r="F891" s="500" t="s">
        <v>2413</v>
      </c>
      <c r="G891" s="500" t="s">
        <v>626</v>
      </c>
      <c r="H891" t="str">
        <f>VLOOKUP($G891,県名!$B$1:$C$49,2,FALSE)</f>
        <v>岐  阜</v>
      </c>
      <c r="I891" t="str">
        <f>VLOOKUP(B891,学校名!$D$8:$F$64,3,FALSE)</f>
        <v>岐阜高専</v>
      </c>
      <c r="J891" t="str">
        <f t="shared" si="26"/>
        <v>男</v>
      </c>
      <c r="K891" s="500" t="s">
        <v>6334</v>
      </c>
      <c r="L891" s="500" t="s">
        <v>6335</v>
      </c>
      <c r="M891" t="str">
        <f t="shared" si="27"/>
        <v>EZAKI  Nobuyuki</v>
      </c>
      <c r="O891" s="500" t="s">
        <v>4197</v>
      </c>
      <c r="P891" s="500" t="s">
        <v>5112</v>
      </c>
    </row>
    <row r="892" spans="2:16">
      <c r="B892" s="500" t="s">
        <v>6048</v>
      </c>
      <c r="C892" s="300">
        <v>891</v>
      </c>
      <c r="D892" s="500" t="s">
        <v>6101</v>
      </c>
      <c r="E892" s="500" t="s">
        <v>6102</v>
      </c>
      <c r="F892" s="500" t="s">
        <v>2414</v>
      </c>
      <c r="G892" s="500" t="s">
        <v>626</v>
      </c>
      <c r="H892" t="str">
        <f>VLOOKUP($G892,県名!$B$1:$C$49,2,FALSE)</f>
        <v>岐  阜</v>
      </c>
      <c r="I892" t="str">
        <f>VLOOKUP(B892,学校名!$D$8:$F$64,3,FALSE)</f>
        <v>岐阜高専</v>
      </c>
      <c r="J892" t="str">
        <f t="shared" si="26"/>
        <v>男</v>
      </c>
      <c r="K892" s="500" t="s">
        <v>6336</v>
      </c>
      <c r="L892" s="500" t="s">
        <v>6306</v>
      </c>
      <c r="M892" t="str">
        <f t="shared" si="27"/>
        <v>OKAMURA  Yutaro</v>
      </c>
      <c r="O892" s="500" t="s">
        <v>4197</v>
      </c>
      <c r="P892" s="500" t="s">
        <v>5112</v>
      </c>
    </row>
    <row r="893" spans="2:16">
      <c r="B893" s="500" t="s">
        <v>6048</v>
      </c>
      <c r="C893" s="300">
        <v>892</v>
      </c>
      <c r="D893" s="500" t="s">
        <v>6103</v>
      </c>
      <c r="E893" s="500" t="s">
        <v>6104</v>
      </c>
      <c r="F893" s="500" t="s">
        <v>2414</v>
      </c>
      <c r="G893" s="500" t="s">
        <v>626</v>
      </c>
      <c r="H893" t="str">
        <f>VLOOKUP($G893,県名!$B$1:$C$49,2,FALSE)</f>
        <v>岐  阜</v>
      </c>
      <c r="I893" t="str">
        <f>VLOOKUP(B893,学校名!$D$8:$F$64,3,FALSE)</f>
        <v>岐阜高専</v>
      </c>
      <c r="J893" t="str">
        <f t="shared" si="26"/>
        <v>男</v>
      </c>
      <c r="K893" s="500" t="s">
        <v>6337</v>
      </c>
      <c r="L893" s="500" t="s">
        <v>6338</v>
      </c>
      <c r="M893" t="str">
        <f t="shared" si="27"/>
        <v>SUWA  Taiyo</v>
      </c>
      <c r="O893" s="500" t="s">
        <v>4197</v>
      </c>
      <c r="P893" s="500" t="s">
        <v>5112</v>
      </c>
    </row>
    <row r="894" spans="2:16">
      <c r="B894" s="500" t="s">
        <v>6048</v>
      </c>
      <c r="C894" s="300">
        <v>893</v>
      </c>
      <c r="D894" s="500" t="s">
        <v>6105</v>
      </c>
      <c r="E894" s="500" t="s">
        <v>6106</v>
      </c>
      <c r="F894" s="500" t="s">
        <v>2414</v>
      </c>
      <c r="G894" s="500" t="s">
        <v>626</v>
      </c>
      <c r="H894" t="str">
        <f>VLOOKUP($G894,県名!$B$1:$C$49,2,FALSE)</f>
        <v>岐  阜</v>
      </c>
      <c r="I894" t="str">
        <f>VLOOKUP(B894,学校名!$D$8:$F$64,3,FALSE)</f>
        <v>岐阜高専</v>
      </c>
      <c r="J894" t="str">
        <f t="shared" si="26"/>
        <v>男</v>
      </c>
      <c r="K894" s="500" t="s">
        <v>6339</v>
      </c>
      <c r="L894" s="500" t="s">
        <v>5056</v>
      </c>
      <c r="M894" t="str">
        <f t="shared" si="27"/>
        <v>HASHIMOTO  Koki</v>
      </c>
      <c r="O894" s="500" t="s">
        <v>4197</v>
      </c>
      <c r="P894" s="500" t="s">
        <v>5112</v>
      </c>
    </row>
    <row r="895" spans="2:16">
      <c r="B895" s="500" t="s">
        <v>6048</v>
      </c>
      <c r="C895" s="300">
        <v>894</v>
      </c>
      <c r="D895" s="500" t="s">
        <v>6107</v>
      </c>
      <c r="E895" s="500" t="s">
        <v>6108</v>
      </c>
      <c r="F895" s="500" t="s">
        <v>2414</v>
      </c>
      <c r="G895" s="500" t="s">
        <v>626</v>
      </c>
      <c r="H895" t="str">
        <f>VLOOKUP($G895,県名!$B$1:$C$49,2,FALSE)</f>
        <v>岐  阜</v>
      </c>
      <c r="I895" t="str">
        <f>VLOOKUP(B895,学校名!$D$8:$F$64,3,FALSE)</f>
        <v>岐阜高専</v>
      </c>
      <c r="J895" t="str">
        <f t="shared" si="26"/>
        <v>男</v>
      </c>
      <c r="K895" s="500" t="s">
        <v>5217</v>
      </c>
      <c r="L895" s="500" t="s">
        <v>6340</v>
      </c>
      <c r="M895" t="str">
        <f t="shared" si="27"/>
        <v>HAYASHI Ryota</v>
      </c>
      <c r="O895" s="500" t="s">
        <v>4197</v>
      </c>
      <c r="P895" s="500" t="s">
        <v>5112</v>
      </c>
    </row>
    <row r="896" spans="2:16">
      <c r="B896" s="500" t="s">
        <v>6048</v>
      </c>
      <c r="C896" s="300">
        <v>895</v>
      </c>
      <c r="D896" s="500" t="s">
        <v>6109</v>
      </c>
      <c r="E896" s="500" t="s">
        <v>6110</v>
      </c>
      <c r="F896" s="500" t="s">
        <v>2414</v>
      </c>
      <c r="G896" s="500" t="s">
        <v>626</v>
      </c>
      <c r="H896" t="str">
        <f>VLOOKUP($G896,県名!$B$1:$C$49,2,FALSE)</f>
        <v>岐  阜</v>
      </c>
      <c r="I896" t="str">
        <f>VLOOKUP(B896,学校名!$D$8:$F$64,3,FALSE)</f>
        <v>岐阜高専</v>
      </c>
      <c r="J896" t="str">
        <f t="shared" si="26"/>
        <v>男</v>
      </c>
      <c r="K896" s="500" t="s">
        <v>4984</v>
      </c>
      <c r="L896" s="500" t="s">
        <v>5039</v>
      </c>
      <c r="M896" t="str">
        <f t="shared" si="27"/>
        <v>WATANABE Yuta</v>
      </c>
      <c r="O896" s="500" t="s">
        <v>4197</v>
      </c>
      <c r="P896" s="500" t="s">
        <v>5112</v>
      </c>
    </row>
    <row r="897" spans="2:16">
      <c r="B897" s="500" t="s">
        <v>6048</v>
      </c>
      <c r="C897" s="300">
        <v>896</v>
      </c>
      <c r="D897" s="500" t="s">
        <v>6111</v>
      </c>
      <c r="E897" s="500" t="s">
        <v>6112</v>
      </c>
      <c r="F897" s="500" t="s">
        <v>6303</v>
      </c>
      <c r="G897" s="500" t="s">
        <v>626</v>
      </c>
      <c r="H897" t="str">
        <f>VLOOKUP($G897,県名!$B$1:$C$49,2,FALSE)</f>
        <v>岐  阜</v>
      </c>
      <c r="I897" t="str">
        <f>VLOOKUP(B897,学校名!$D$8:$F$64,3,FALSE)</f>
        <v>岐阜高専</v>
      </c>
      <c r="J897" t="str">
        <f t="shared" si="26"/>
        <v>男</v>
      </c>
      <c r="K897" s="500" t="s">
        <v>4992</v>
      </c>
      <c r="L897" s="500" t="s">
        <v>6341</v>
      </c>
      <c r="M897" t="str">
        <f t="shared" si="27"/>
        <v>GOTO So</v>
      </c>
      <c r="O897" s="500" t="s">
        <v>4197</v>
      </c>
      <c r="P897" s="500" t="s">
        <v>5112</v>
      </c>
    </row>
    <row r="898" spans="2:16">
      <c r="B898" s="500" t="s">
        <v>6048</v>
      </c>
      <c r="C898" s="300">
        <v>897</v>
      </c>
      <c r="D898" s="500" t="s">
        <v>6113</v>
      </c>
      <c r="E898" s="500" t="s">
        <v>6114</v>
      </c>
      <c r="F898" s="500" t="s">
        <v>6303</v>
      </c>
      <c r="G898" s="500" t="s">
        <v>626</v>
      </c>
      <c r="H898" t="str">
        <f>VLOOKUP($G898,県名!$B$1:$C$49,2,FALSE)</f>
        <v>岐  阜</v>
      </c>
      <c r="I898" t="str">
        <f>VLOOKUP(B898,学校名!$D$8:$F$64,3,FALSE)</f>
        <v>岐阜高専</v>
      </c>
      <c r="J898" t="str">
        <f t="shared" si="26"/>
        <v>男</v>
      </c>
      <c r="K898" s="500" t="s">
        <v>5830</v>
      </c>
      <c r="L898" s="500" t="s">
        <v>5673</v>
      </c>
      <c r="M898" t="str">
        <f t="shared" si="27"/>
        <v>NEMOTO Kazuki</v>
      </c>
      <c r="O898" s="500" t="s">
        <v>4197</v>
      </c>
      <c r="P898" s="500" t="s">
        <v>5112</v>
      </c>
    </row>
    <row r="899" spans="2:16">
      <c r="B899" s="500" t="s">
        <v>6048</v>
      </c>
      <c r="C899" s="300">
        <v>898</v>
      </c>
      <c r="D899" s="500" t="s">
        <v>6115</v>
      </c>
      <c r="E899" s="500" t="s">
        <v>6116</v>
      </c>
      <c r="F899" s="500" t="s">
        <v>2414</v>
      </c>
      <c r="G899" s="500" t="s">
        <v>626</v>
      </c>
      <c r="H899" t="str">
        <f>VLOOKUP($G899,県名!$B$1:$C$49,2,FALSE)</f>
        <v>岐  阜</v>
      </c>
      <c r="I899" t="str">
        <f>VLOOKUP(B899,学校名!$D$8:$F$64,3,FALSE)</f>
        <v>岐阜高専</v>
      </c>
      <c r="J899" t="str">
        <f t="shared" ref="J899:J962" si="28">IF(VALUE(C899)&lt;2001,"男","女")</f>
        <v>男</v>
      </c>
      <c r="K899" s="500" t="s">
        <v>4964</v>
      </c>
      <c r="L899" s="500" t="s">
        <v>6342</v>
      </c>
      <c r="M899" t="str">
        <f t="shared" ref="M899:M962" si="29">K899&amp;" "&amp;L899</f>
        <v>ISHIDA Ken</v>
      </c>
      <c r="O899" s="500" t="s">
        <v>4197</v>
      </c>
      <c r="P899" s="500" t="s">
        <v>5112</v>
      </c>
    </row>
    <row r="900" spans="2:16">
      <c r="B900" s="500" t="s">
        <v>502</v>
      </c>
      <c r="C900" s="300">
        <v>899</v>
      </c>
      <c r="D900" s="500" t="s">
        <v>6117</v>
      </c>
      <c r="E900" s="500" t="s">
        <v>6118</v>
      </c>
      <c r="F900" s="500" t="s">
        <v>2414</v>
      </c>
      <c r="G900" s="500" t="s">
        <v>626</v>
      </c>
      <c r="H900" t="str">
        <f>VLOOKUP($G900,県名!$B$1:$C$49,2,FALSE)</f>
        <v>岐  阜</v>
      </c>
      <c r="I900" t="str">
        <f>VLOOKUP(B900,学校名!$D$8:$F$64,3,FALSE)</f>
        <v>岐阜大</v>
      </c>
      <c r="J900" t="str">
        <f t="shared" si="28"/>
        <v>男</v>
      </c>
      <c r="K900" s="500" t="s">
        <v>5798</v>
      </c>
      <c r="L900" s="500" t="s">
        <v>5772</v>
      </c>
      <c r="M900" t="str">
        <f t="shared" si="29"/>
        <v>ISOBE Takahiro</v>
      </c>
      <c r="O900" s="500" t="s">
        <v>4197</v>
      </c>
      <c r="P900" s="500" t="s">
        <v>5112</v>
      </c>
    </row>
    <row r="901" spans="2:16">
      <c r="B901" s="500" t="s">
        <v>502</v>
      </c>
      <c r="C901" s="300">
        <v>900</v>
      </c>
      <c r="D901" s="500" t="s">
        <v>6119</v>
      </c>
      <c r="E901" s="500" t="s">
        <v>6120</v>
      </c>
      <c r="F901" s="500" t="s">
        <v>2412</v>
      </c>
      <c r="G901" s="500" t="s">
        <v>626</v>
      </c>
      <c r="H901" t="str">
        <f>VLOOKUP($G901,県名!$B$1:$C$49,2,FALSE)</f>
        <v>岐  阜</v>
      </c>
      <c r="I901" t="str">
        <f>VLOOKUP(B901,学校名!$D$8:$F$64,3,FALSE)</f>
        <v>岐阜大</v>
      </c>
      <c r="J901" t="str">
        <f t="shared" si="28"/>
        <v>男</v>
      </c>
      <c r="K901" s="500" t="s">
        <v>6343</v>
      </c>
      <c r="L901" s="500" t="s">
        <v>5067</v>
      </c>
      <c r="M901" t="str">
        <f t="shared" si="29"/>
        <v>TANAHASHI Daisuke</v>
      </c>
      <c r="O901" s="500" t="s">
        <v>4197</v>
      </c>
      <c r="P901" s="500" t="s">
        <v>5112</v>
      </c>
    </row>
    <row r="902" spans="2:16">
      <c r="B902" s="500" t="s">
        <v>502</v>
      </c>
      <c r="C902" s="300">
        <v>901</v>
      </c>
      <c r="D902" s="500" t="s">
        <v>6121</v>
      </c>
      <c r="E902" s="500" t="s">
        <v>6122</v>
      </c>
      <c r="F902" s="500" t="s">
        <v>2412</v>
      </c>
      <c r="G902" s="500" t="s">
        <v>626</v>
      </c>
      <c r="H902" t="str">
        <f>VLOOKUP($G902,県名!$B$1:$C$49,2,FALSE)</f>
        <v>岐  阜</v>
      </c>
      <c r="I902" t="str">
        <f>VLOOKUP(B902,学校名!$D$8:$F$64,3,FALSE)</f>
        <v>岐阜大</v>
      </c>
      <c r="J902" t="str">
        <f t="shared" si="28"/>
        <v>男</v>
      </c>
      <c r="K902" s="500" t="s">
        <v>5217</v>
      </c>
      <c r="L902" s="500" t="s">
        <v>5069</v>
      </c>
      <c r="M902" t="str">
        <f t="shared" si="29"/>
        <v>HAYASHI Reo</v>
      </c>
      <c r="O902" s="500" t="s">
        <v>4197</v>
      </c>
      <c r="P902" s="500" t="s">
        <v>5112</v>
      </c>
    </row>
    <row r="903" spans="2:16">
      <c r="B903" s="500" t="s">
        <v>507</v>
      </c>
      <c r="C903" s="300">
        <v>902</v>
      </c>
      <c r="D903" s="500" t="s">
        <v>6123</v>
      </c>
      <c r="E903" s="500" t="s">
        <v>6124</v>
      </c>
      <c r="F903" s="500" t="s">
        <v>2414</v>
      </c>
      <c r="G903" s="500" t="s">
        <v>625</v>
      </c>
      <c r="H903" t="str">
        <f>VLOOKUP($G903,県名!$B$1:$C$49,2,FALSE)</f>
        <v>三  重</v>
      </c>
      <c r="I903" t="str">
        <f>VLOOKUP(B903,学校名!$D$8:$F$64,3,FALSE)</f>
        <v>皇學館大</v>
      </c>
      <c r="J903" t="str">
        <f t="shared" si="28"/>
        <v>男</v>
      </c>
      <c r="K903" s="500" t="s">
        <v>6344</v>
      </c>
      <c r="L903" s="500" t="s">
        <v>5796</v>
      </c>
      <c r="M903" t="str">
        <f t="shared" si="29"/>
        <v>ADACHI Shogo</v>
      </c>
      <c r="O903" s="500" t="s">
        <v>4197</v>
      </c>
      <c r="P903" s="500" t="s">
        <v>5112</v>
      </c>
    </row>
    <row r="904" spans="2:16">
      <c r="B904" s="500" t="s">
        <v>507</v>
      </c>
      <c r="C904" s="300">
        <v>903</v>
      </c>
      <c r="D904" s="500" t="s">
        <v>6125</v>
      </c>
      <c r="E904" s="500" t="s">
        <v>6126</v>
      </c>
      <c r="F904" s="500" t="s">
        <v>2414</v>
      </c>
      <c r="G904" s="500" t="s">
        <v>636</v>
      </c>
      <c r="H904" t="str">
        <f>VLOOKUP($G904,県名!$B$1:$C$49,2,FALSE)</f>
        <v>広　島</v>
      </c>
      <c r="I904" t="str">
        <f>VLOOKUP(B904,学校名!$D$8:$F$64,3,FALSE)</f>
        <v>皇學館大</v>
      </c>
      <c r="J904" t="str">
        <f t="shared" si="28"/>
        <v>男</v>
      </c>
      <c r="K904" s="500" t="s">
        <v>6345</v>
      </c>
      <c r="L904" s="500" t="s">
        <v>6346</v>
      </c>
      <c r="M904" t="str">
        <f t="shared" si="29"/>
        <v>IKAWA Satoshi</v>
      </c>
      <c r="O904" s="500" t="s">
        <v>4197</v>
      </c>
      <c r="P904" s="500" t="s">
        <v>5112</v>
      </c>
    </row>
    <row r="905" spans="2:16">
      <c r="B905" s="500" t="s">
        <v>507</v>
      </c>
      <c r="C905" s="300">
        <v>904</v>
      </c>
      <c r="D905" s="500" t="s">
        <v>6127</v>
      </c>
      <c r="E905" s="500" t="s">
        <v>6128</v>
      </c>
      <c r="F905" s="500" t="s">
        <v>2414</v>
      </c>
      <c r="G905" s="500" t="s">
        <v>625</v>
      </c>
      <c r="H905" t="str">
        <f>VLOOKUP($G905,県名!$B$1:$C$49,2,FALSE)</f>
        <v>三  重</v>
      </c>
      <c r="I905" t="str">
        <f>VLOOKUP(B905,学校名!$D$8:$F$64,3,FALSE)</f>
        <v>皇學館大</v>
      </c>
      <c r="J905" t="str">
        <f t="shared" si="28"/>
        <v>男</v>
      </c>
      <c r="K905" s="500" t="s">
        <v>6347</v>
      </c>
      <c r="L905" s="500" t="s">
        <v>6348</v>
      </c>
      <c r="M905" t="str">
        <f t="shared" si="29"/>
        <v>IYO Norito</v>
      </c>
      <c r="O905" s="500" t="s">
        <v>4197</v>
      </c>
      <c r="P905" s="500" t="s">
        <v>5112</v>
      </c>
    </row>
    <row r="906" spans="2:16">
      <c r="B906" s="500" t="s">
        <v>507</v>
      </c>
      <c r="C906" s="300">
        <v>905</v>
      </c>
      <c r="D906" s="500" t="s">
        <v>6129</v>
      </c>
      <c r="E906" s="500" t="s">
        <v>6130</v>
      </c>
      <c r="F906" s="500" t="s">
        <v>2414</v>
      </c>
      <c r="G906" s="500" t="s">
        <v>625</v>
      </c>
      <c r="H906" t="str">
        <f>VLOOKUP($G906,県名!$B$1:$C$49,2,FALSE)</f>
        <v>三  重</v>
      </c>
      <c r="I906" t="str">
        <f>VLOOKUP(B906,学校名!$D$8:$F$64,3,FALSE)</f>
        <v>皇學館大</v>
      </c>
      <c r="J906" t="str">
        <f t="shared" si="28"/>
        <v>男</v>
      </c>
      <c r="K906" s="500" t="s">
        <v>5719</v>
      </c>
      <c r="L906" s="500" t="s">
        <v>5320</v>
      </c>
      <c r="M906" t="str">
        <f t="shared" si="29"/>
        <v>TANIGUCHI Fumiya</v>
      </c>
      <c r="O906" s="500" t="s">
        <v>4197</v>
      </c>
      <c r="P906" s="500" t="s">
        <v>5112</v>
      </c>
    </row>
    <row r="907" spans="2:16">
      <c r="B907" s="500" t="s">
        <v>507</v>
      </c>
      <c r="C907" s="300">
        <v>906</v>
      </c>
      <c r="D907" s="500" t="s">
        <v>6131</v>
      </c>
      <c r="E907" s="500" t="s">
        <v>6132</v>
      </c>
      <c r="F907" s="500" t="s">
        <v>2414</v>
      </c>
      <c r="G907" s="500" t="s">
        <v>625</v>
      </c>
      <c r="H907" t="str">
        <f>VLOOKUP($G907,県名!$B$1:$C$49,2,FALSE)</f>
        <v>三  重</v>
      </c>
      <c r="I907" t="str">
        <f>VLOOKUP(B907,学校名!$D$8:$F$64,3,FALSE)</f>
        <v>皇學館大</v>
      </c>
      <c r="J907" t="str">
        <f t="shared" si="28"/>
        <v>男</v>
      </c>
      <c r="K907" s="500" t="s">
        <v>6349</v>
      </c>
      <c r="L907" s="500" t="s">
        <v>5045</v>
      </c>
      <c r="M907" t="str">
        <f t="shared" si="29"/>
        <v>HAMAZAKI Yuki</v>
      </c>
      <c r="O907" s="500" t="s">
        <v>4197</v>
      </c>
      <c r="P907" s="500" t="s">
        <v>5112</v>
      </c>
    </row>
    <row r="908" spans="2:16">
      <c r="B908" s="500" t="s">
        <v>507</v>
      </c>
      <c r="C908" s="300">
        <v>907</v>
      </c>
      <c r="D908" s="500" t="s">
        <v>6133</v>
      </c>
      <c r="E908" s="500" t="s">
        <v>6134</v>
      </c>
      <c r="F908" s="500" t="s">
        <v>2414</v>
      </c>
      <c r="G908" s="500" t="s">
        <v>625</v>
      </c>
      <c r="H908" t="str">
        <f>VLOOKUP($G908,県名!$B$1:$C$49,2,FALSE)</f>
        <v>三  重</v>
      </c>
      <c r="I908" t="str">
        <f>VLOOKUP(B908,学校名!$D$8:$F$64,3,FALSE)</f>
        <v>皇學館大</v>
      </c>
      <c r="J908" t="str">
        <f t="shared" si="28"/>
        <v>男</v>
      </c>
      <c r="K908" s="500" t="s">
        <v>6350</v>
      </c>
      <c r="L908" s="500" t="s">
        <v>5092</v>
      </c>
      <c r="M908" t="str">
        <f t="shared" si="29"/>
        <v>FUJIKAWA Shun</v>
      </c>
      <c r="O908" s="500" t="s">
        <v>4197</v>
      </c>
      <c r="P908" s="500" t="s">
        <v>5112</v>
      </c>
    </row>
    <row r="909" spans="2:16">
      <c r="B909" s="500" t="s">
        <v>507</v>
      </c>
      <c r="C909" s="300">
        <v>908</v>
      </c>
      <c r="D909" s="500" t="s">
        <v>6135</v>
      </c>
      <c r="E909" s="500" t="s">
        <v>6136</v>
      </c>
      <c r="F909" s="500" t="s">
        <v>2415</v>
      </c>
      <c r="G909" s="500" t="s">
        <v>625</v>
      </c>
      <c r="H909" t="str">
        <f>VLOOKUP($G909,県名!$B$1:$C$49,2,FALSE)</f>
        <v>三  重</v>
      </c>
      <c r="I909" t="str">
        <f>VLOOKUP(B909,学校名!$D$8:$F$64,3,FALSE)</f>
        <v>皇學館大</v>
      </c>
      <c r="J909" t="str">
        <f t="shared" si="28"/>
        <v>男</v>
      </c>
      <c r="K909" s="500" t="s">
        <v>6351</v>
      </c>
      <c r="L909" s="500" t="s">
        <v>6318</v>
      </c>
      <c r="M909" t="str">
        <f t="shared" si="29"/>
        <v>NAKANISI Masato</v>
      </c>
      <c r="O909" s="500" t="s">
        <v>4197</v>
      </c>
      <c r="P909" s="500" t="s">
        <v>5112</v>
      </c>
    </row>
    <row r="910" spans="2:16">
      <c r="B910" s="500" t="s">
        <v>507</v>
      </c>
      <c r="C910" s="300">
        <v>909</v>
      </c>
      <c r="D910" s="500" t="s">
        <v>6137</v>
      </c>
      <c r="E910" s="500" t="s">
        <v>6138</v>
      </c>
      <c r="F910" s="500" t="s">
        <v>2415</v>
      </c>
      <c r="G910" s="500" t="s">
        <v>625</v>
      </c>
      <c r="H910" t="str">
        <f>VLOOKUP($G910,県名!$B$1:$C$49,2,FALSE)</f>
        <v>三  重</v>
      </c>
      <c r="I910" t="str">
        <f>VLOOKUP(B910,学校名!$D$8:$F$64,3,FALSE)</f>
        <v>皇學館大</v>
      </c>
      <c r="J910" t="str">
        <f t="shared" si="28"/>
        <v>男</v>
      </c>
      <c r="K910" s="500" t="s">
        <v>6352</v>
      </c>
      <c r="L910" s="500" t="s">
        <v>5086</v>
      </c>
      <c r="M910" t="str">
        <f t="shared" si="29"/>
        <v>NARUSE  Masaya</v>
      </c>
      <c r="O910" s="500" t="s">
        <v>4197</v>
      </c>
      <c r="P910" s="500" t="s">
        <v>5112</v>
      </c>
    </row>
    <row r="911" spans="2:16">
      <c r="B911" s="500" t="s">
        <v>507</v>
      </c>
      <c r="C911" s="300">
        <v>910</v>
      </c>
      <c r="D911" s="500" t="s">
        <v>6139</v>
      </c>
      <c r="E911" s="500" t="s">
        <v>6140</v>
      </c>
      <c r="F911" s="500" t="s">
        <v>2415</v>
      </c>
      <c r="G911" s="500" t="s">
        <v>625</v>
      </c>
      <c r="H911" t="str">
        <f>VLOOKUP($G911,県名!$B$1:$C$49,2,FALSE)</f>
        <v>三  重</v>
      </c>
      <c r="I911" t="str">
        <f>VLOOKUP(B911,学校名!$D$8:$F$64,3,FALSE)</f>
        <v>皇學館大</v>
      </c>
      <c r="J911" t="str">
        <f t="shared" si="28"/>
        <v>男</v>
      </c>
      <c r="K911" s="500" t="s">
        <v>6353</v>
      </c>
      <c r="L911" s="500" t="s">
        <v>5720</v>
      </c>
      <c r="M911" t="str">
        <f t="shared" si="29"/>
        <v>MITANI Taiga</v>
      </c>
      <c r="O911" s="500" t="s">
        <v>4197</v>
      </c>
      <c r="P911" s="500" t="s">
        <v>5112</v>
      </c>
    </row>
    <row r="912" spans="2:16">
      <c r="B912" s="500" t="s">
        <v>507</v>
      </c>
      <c r="C912" s="300">
        <v>911</v>
      </c>
      <c r="D912" s="500" t="s">
        <v>6141</v>
      </c>
      <c r="E912" s="500" t="s">
        <v>6142</v>
      </c>
      <c r="F912" s="500" t="s">
        <v>2415</v>
      </c>
      <c r="G912" s="500" t="s">
        <v>625</v>
      </c>
      <c r="H912" t="str">
        <f>VLOOKUP($G912,県名!$B$1:$C$49,2,FALSE)</f>
        <v>三  重</v>
      </c>
      <c r="I912" t="str">
        <f>VLOOKUP(B912,学校名!$D$8:$F$64,3,FALSE)</f>
        <v>皇學館大</v>
      </c>
      <c r="J912" t="str">
        <f t="shared" si="28"/>
        <v>男</v>
      </c>
      <c r="K912" s="500" t="s">
        <v>6354</v>
      </c>
      <c r="L912" s="500" t="s">
        <v>6355</v>
      </c>
      <c r="M912" t="str">
        <f t="shared" si="29"/>
        <v>MIMURA Kenshi</v>
      </c>
      <c r="O912" s="500" t="s">
        <v>4197</v>
      </c>
      <c r="P912" s="500" t="s">
        <v>5112</v>
      </c>
    </row>
    <row r="913" spans="2:16">
      <c r="B913" s="500" t="s">
        <v>507</v>
      </c>
      <c r="C913" s="300">
        <v>912</v>
      </c>
      <c r="D913" s="500" t="s">
        <v>6143</v>
      </c>
      <c r="E913" s="500" t="s">
        <v>6144</v>
      </c>
      <c r="F913" s="500" t="s">
        <v>2412</v>
      </c>
      <c r="G913" s="500" t="s">
        <v>625</v>
      </c>
      <c r="H913" t="str">
        <f>VLOOKUP($G913,県名!$B$1:$C$49,2,FALSE)</f>
        <v>三  重</v>
      </c>
      <c r="I913" t="str">
        <f>VLOOKUP(B913,学校名!$D$8:$F$64,3,FALSE)</f>
        <v>皇學館大</v>
      </c>
      <c r="J913" t="str">
        <f t="shared" si="28"/>
        <v>男</v>
      </c>
      <c r="K913" s="500" t="s">
        <v>6356</v>
      </c>
      <c r="L913" s="500" t="s">
        <v>5081</v>
      </c>
      <c r="M913" t="str">
        <f t="shared" si="29"/>
        <v>ISODA Takumi</v>
      </c>
      <c r="O913" s="500" t="s">
        <v>4197</v>
      </c>
      <c r="P913" s="500" t="s">
        <v>5112</v>
      </c>
    </row>
    <row r="914" spans="2:16">
      <c r="B914" s="500" t="s">
        <v>507</v>
      </c>
      <c r="C914" s="300">
        <v>913</v>
      </c>
      <c r="D914" s="500" t="s">
        <v>6145</v>
      </c>
      <c r="E914" s="500" t="s">
        <v>6146</v>
      </c>
      <c r="F914" s="500" t="s">
        <v>2412</v>
      </c>
      <c r="G914" s="500" t="s">
        <v>625</v>
      </c>
      <c r="H914" t="str">
        <f>VLOOKUP($G914,県名!$B$1:$C$49,2,FALSE)</f>
        <v>三  重</v>
      </c>
      <c r="I914" t="str">
        <f>VLOOKUP(B914,学校名!$D$8:$F$64,3,FALSE)</f>
        <v>皇學館大</v>
      </c>
      <c r="J914" t="str">
        <f t="shared" si="28"/>
        <v>男</v>
      </c>
      <c r="K914" s="500" t="s">
        <v>5776</v>
      </c>
      <c r="L914" s="500" t="s">
        <v>5056</v>
      </c>
      <c r="M914" t="str">
        <f t="shared" si="29"/>
        <v>ONO Koki</v>
      </c>
      <c r="O914" s="500" t="s">
        <v>4197</v>
      </c>
      <c r="P914" s="500" t="s">
        <v>5112</v>
      </c>
    </row>
    <row r="915" spans="2:16">
      <c r="B915" s="500" t="s">
        <v>507</v>
      </c>
      <c r="C915" s="300">
        <v>914</v>
      </c>
      <c r="D915" s="500" t="s">
        <v>6147</v>
      </c>
      <c r="E915" s="500" t="s">
        <v>6148</v>
      </c>
      <c r="F915" s="500" t="s">
        <v>2412</v>
      </c>
      <c r="G915" s="500" t="s">
        <v>625</v>
      </c>
      <c r="H915" t="str">
        <f>VLOOKUP($G915,県名!$B$1:$C$49,2,FALSE)</f>
        <v>三  重</v>
      </c>
      <c r="I915" t="str">
        <f>VLOOKUP(B915,学校名!$D$8:$F$64,3,FALSE)</f>
        <v>皇學館大</v>
      </c>
      <c r="J915" t="str">
        <f t="shared" si="28"/>
        <v>男</v>
      </c>
      <c r="K915" s="500" t="s">
        <v>6357</v>
      </c>
      <c r="L915" s="500" t="s">
        <v>6358</v>
      </c>
      <c r="M915" t="str">
        <f t="shared" si="29"/>
        <v>KASAHARA Maaya</v>
      </c>
      <c r="O915" s="500" t="s">
        <v>4197</v>
      </c>
      <c r="P915" s="500" t="s">
        <v>5112</v>
      </c>
    </row>
    <row r="916" spans="2:16">
      <c r="B916" s="500" t="s">
        <v>507</v>
      </c>
      <c r="C916" s="300">
        <v>915</v>
      </c>
      <c r="D916" s="500" t="s">
        <v>6149</v>
      </c>
      <c r="E916" s="500" t="s">
        <v>6150</v>
      </c>
      <c r="F916" s="500" t="s">
        <v>2412</v>
      </c>
      <c r="G916" s="500" t="s">
        <v>625</v>
      </c>
      <c r="H916" t="str">
        <f>VLOOKUP($G916,県名!$B$1:$C$49,2,FALSE)</f>
        <v>三  重</v>
      </c>
      <c r="I916" t="str">
        <f>VLOOKUP(B916,学校名!$D$8:$F$64,3,FALSE)</f>
        <v>皇學館大</v>
      </c>
      <c r="J916" t="str">
        <f t="shared" si="28"/>
        <v>男</v>
      </c>
      <c r="K916" s="500" t="s">
        <v>6359</v>
      </c>
      <c r="L916" s="500" t="s">
        <v>5846</v>
      </c>
      <c r="M916" t="str">
        <f t="shared" si="29"/>
        <v>MOTOI Kousei</v>
      </c>
      <c r="O916" s="500" t="s">
        <v>4197</v>
      </c>
      <c r="P916" s="500" t="s">
        <v>5112</v>
      </c>
    </row>
    <row r="917" spans="2:16">
      <c r="B917" s="500" t="s">
        <v>507</v>
      </c>
      <c r="C917" s="300">
        <v>916</v>
      </c>
      <c r="D917" s="500" t="s">
        <v>6151</v>
      </c>
      <c r="E917" s="500" t="s">
        <v>6152</v>
      </c>
      <c r="F917" s="500" t="s">
        <v>2412</v>
      </c>
      <c r="G917" s="500" t="s">
        <v>625</v>
      </c>
      <c r="H917" t="str">
        <f>VLOOKUP($G917,県名!$B$1:$C$49,2,FALSE)</f>
        <v>三  重</v>
      </c>
      <c r="I917" t="str">
        <f>VLOOKUP(B917,学校名!$D$8:$F$64,3,FALSE)</f>
        <v>皇學館大</v>
      </c>
      <c r="J917" t="str">
        <f t="shared" si="28"/>
        <v>男</v>
      </c>
      <c r="K917" s="500" t="s">
        <v>5004</v>
      </c>
      <c r="L917" s="500" t="s">
        <v>5081</v>
      </c>
      <c r="M917" t="str">
        <f t="shared" si="29"/>
        <v>YAMAKAWA Takumi</v>
      </c>
      <c r="O917" s="500" t="s">
        <v>4197</v>
      </c>
      <c r="P917" s="500" t="s">
        <v>5112</v>
      </c>
    </row>
    <row r="918" spans="2:16">
      <c r="B918" s="500" t="s">
        <v>508</v>
      </c>
      <c r="C918" s="300">
        <v>917</v>
      </c>
      <c r="D918" s="500" t="s">
        <v>6153</v>
      </c>
      <c r="E918" s="500" t="s">
        <v>6154</v>
      </c>
      <c r="F918" s="500" t="s">
        <v>1773</v>
      </c>
      <c r="G918" s="500" t="s">
        <v>624</v>
      </c>
      <c r="H918" t="str">
        <f>VLOOKUP($G918,県名!$B$1:$C$49,2,FALSE)</f>
        <v>愛  知</v>
      </c>
      <c r="I918" t="str">
        <f>VLOOKUP(B918,学校名!$D$8:$F$64,3,FALSE)</f>
        <v>至学館大</v>
      </c>
      <c r="J918" t="str">
        <f t="shared" si="28"/>
        <v>男</v>
      </c>
      <c r="K918" s="500" t="s">
        <v>6360</v>
      </c>
      <c r="L918" s="500" t="s">
        <v>5101</v>
      </c>
      <c r="M918" t="str">
        <f t="shared" si="29"/>
        <v>JINNO Kota</v>
      </c>
      <c r="O918" s="500" t="s">
        <v>4197</v>
      </c>
      <c r="P918" s="500" t="s">
        <v>5112</v>
      </c>
    </row>
    <row r="919" spans="2:16">
      <c r="B919" s="500" t="s">
        <v>508</v>
      </c>
      <c r="C919" s="300">
        <v>918</v>
      </c>
      <c r="D919" s="500" t="s">
        <v>6155</v>
      </c>
      <c r="E919" s="500" t="s">
        <v>6156</v>
      </c>
      <c r="F919" s="500" t="s">
        <v>2415</v>
      </c>
      <c r="G919" s="500" t="s">
        <v>624</v>
      </c>
      <c r="H919" t="str">
        <f>VLOOKUP($G919,県名!$B$1:$C$49,2,FALSE)</f>
        <v>愛  知</v>
      </c>
      <c r="I919" t="str">
        <f>VLOOKUP(B919,学校名!$D$8:$F$64,3,FALSE)</f>
        <v>至学館大</v>
      </c>
      <c r="J919" t="str">
        <f t="shared" si="28"/>
        <v>男</v>
      </c>
      <c r="K919" s="500" t="s">
        <v>5241</v>
      </c>
      <c r="L919" s="500" t="s">
        <v>6361</v>
      </c>
      <c r="M919" t="str">
        <f t="shared" si="29"/>
        <v>MURASE Koyu</v>
      </c>
      <c r="O919" s="500" t="s">
        <v>4197</v>
      </c>
      <c r="P919" s="500" t="s">
        <v>5112</v>
      </c>
    </row>
    <row r="920" spans="2:16">
      <c r="B920" s="500" t="s">
        <v>508</v>
      </c>
      <c r="C920" s="300">
        <v>919</v>
      </c>
      <c r="D920" s="500" t="s">
        <v>6157</v>
      </c>
      <c r="E920" s="500" t="s">
        <v>6158</v>
      </c>
      <c r="F920" s="500" t="s">
        <v>2416</v>
      </c>
      <c r="G920" s="500" t="s">
        <v>626</v>
      </c>
      <c r="H920" t="str">
        <f>VLOOKUP($G920,県名!$B$1:$C$49,2,FALSE)</f>
        <v>岐  阜</v>
      </c>
      <c r="I920" t="str">
        <f>VLOOKUP(B920,学校名!$D$8:$F$64,3,FALSE)</f>
        <v>至学館大</v>
      </c>
      <c r="J920" t="str">
        <f t="shared" si="28"/>
        <v>男</v>
      </c>
      <c r="K920" s="500" t="s">
        <v>6362</v>
      </c>
      <c r="L920" s="500" t="s">
        <v>5792</v>
      </c>
      <c r="M920" t="str">
        <f t="shared" si="29"/>
        <v>ISA Takuma</v>
      </c>
      <c r="O920" s="500" t="s">
        <v>4197</v>
      </c>
      <c r="P920" s="500" t="s">
        <v>5112</v>
      </c>
    </row>
    <row r="921" spans="2:16">
      <c r="B921" s="500" t="s">
        <v>508</v>
      </c>
      <c r="C921" s="300">
        <v>920</v>
      </c>
      <c r="D921" s="500" t="s">
        <v>6159</v>
      </c>
      <c r="E921" s="500" t="s">
        <v>6160</v>
      </c>
      <c r="F921" s="500" t="s">
        <v>2416</v>
      </c>
      <c r="G921" s="500" t="s">
        <v>624</v>
      </c>
      <c r="H921" t="str">
        <f>VLOOKUP($G921,県名!$B$1:$C$49,2,FALSE)</f>
        <v>愛  知</v>
      </c>
      <c r="I921" t="str">
        <f>VLOOKUP(B921,学校名!$D$8:$F$64,3,FALSE)</f>
        <v>至学館大</v>
      </c>
      <c r="J921" t="str">
        <f t="shared" si="28"/>
        <v>男</v>
      </c>
      <c r="K921" s="500" t="s">
        <v>6363</v>
      </c>
      <c r="L921" s="500" t="s">
        <v>5698</v>
      </c>
      <c r="M921" t="str">
        <f t="shared" si="29"/>
        <v>INO Haruki</v>
      </c>
      <c r="O921" s="500" t="s">
        <v>4197</v>
      </c>
      <c r="P921" s="500" t="s">
        <v>5112</v>
      </c>
    </row>
    <row r="922" spans="2:16">
      <c r="B922" s="500" t="s">
        <v>508</v>
      </c>
      <c r="C922" s="300">
        <v>921</v>
      </c>
      <c r="D922" s="500" t="s">
        <v>6161</v>
      </c>
      <c r="E922" s="500" t="s">
        <v>6162</v>
      </c>
      <c r="F922" s="500" t="s">
        <v>2416</v>
      </c>
      <c r="G922" s="500" t="s">
        <v>624</v>
      </c>
      <c r="H922" t="str">
        <f>VLOOKUP($G922,県名!$B$1:$C$49,2,FALSE)</f>
        <v>愛  知</v>
      </c>
      <c r="I922" t="str">
        <f>VLOOKUP(B922,学校名!$D$8:$F$64,3,FALSE)</f>
        <v>至学館大</v>
      </c>
      <c r="J922" t="str">
        <f t="shared" si="28"/>
        <v>男</v>
      </c>
      <c r="K922" s="500" t="s">
        <v>6364</v>
      </c>
      <c r="L922" s="500" t="s">
        <v>6365</v>
      </c>
      <c r="M922" t="str">
        <f t="shared" si="29"/>
        <v>KOIDE Hikaru</v>
      </c>
      <c r="O922" s="500" t="s">
        <v>4197</v>
      </c>
      <c r="P922" s="500" t="s">
        <v>5112</v>
      </c>
    </row>
    <row r="923" spans="2:16">
      <c r="B923" s="500" t="s">
        <v>509</v>
      </c>
      <c r="C923" s="300">
        <v>922</v>
      </c>
      <c r="D923" s="500" t="s">
        <v>6163</v>
      </c>
      <c r="E923" s="500" t="s">
        <v>6164</v>
      </c>
      <c r="F923" s="500" t="s">
        <v>2412</v>
      </c>
      <c r="G923" s="500" t="s">
        <v>623</v>
      </c>
      <c r="H923" t="str">
        <f>VLOOKUP($G923,県名!$B$1:$C$49,2,FALSE)</f>
        <v>静  岡</v>
      </c>
      <c r="I923" t="str">
        <f>VLOOKUP(B923,学校名!$D$8:$F$64,3,FALSE)</f>
        <v>静岡大</v>
      </c>
      <c r="J923" t="str">
        <f t="shared" si="28"/>
        <v>男</v>
      </c>
      <c r="K923" s="500" t="s">
        <v>6344</v>
      </c>
      <c r="L923" s="500" t="s">
        <v>6338</v>
      </c>
      <c r="M923" t="str">
        <f t="shared" si="29"/>
        <v>ADACHI Taiyo</v>
      </c>
      <c r="O923" s="500" t="s">
        <v>4197</v>
      </c>
      <c r="P923" s="500" t="s">
        <v>5112</v>
      </c>
    </row>
    <row r="924" spans="2:16">
      <c r="B924" s="500" t="s">
        <v>509</v>
      </c>
      <c r="C924" s="300">
        <v>923</v>
      </c>
      <c r="D924" s="500" t="s">
        <v>6165</v>
      </c>
      <c r="E924" s="500" t="s">
        <v>6166</v>
      </c>
      <c r="F924" s="500" t="s">
        <v>2412</v>
      </c>
      <c r="G924" s="500" t="s">
        <v>623</v>
      </c>
      <c r="H924" t="str">
        <f>VLOOKUP($G924,県名!$B$1:$C$49,2,FALSE)</f>
        <v>静  岡</v>
      </c>
      <c r="I924" t="str">
        <f>VLOOKUP(B924,学校名!$D$8:$F$64,3,FALSE)</f>
        <v>静岡大</v>
      </c>
      <c r="J924" t="str">
        <f t="shared" si="28"/>
        <v>男</v>
      </c>
      <c r="K924" s="500" t="s">
        <v>6002</v>
      </c>
      <c r="L924" s="500" t="s">
        <v>6366</v>
      </c>
      <c r="M924" t="str">
        <f t="shared" si="29"/>
        <v>OBA Ryoto</v>
      </c>
      <c r="O924" s="500" t="s">
        <v>4197</v>
      </c>
      <c r="P924" s="500" t="s">
        <v>5112</v>
      </c>
    </row>
    <row r="925" spans="2:16">
      <c r="B925" s="500" t="s">
        <v>509</v>
      </c>
      <c r="C925" s="300">
        <v>924</v>
      </c>
      <c r="D925" s="500" t="s">
        <v>6167</v>
      </c>
      <c r="E925" s="500" t="s">
        <v>6168</v>
      </c>
      <c r="F925" s="500" t="s">
        <v>2412</v>
      </c>
      <c r="G925" s="500" t="s">
        <v>623</v>
      </c>
      <c r="H925" t="str">
        <f>VLOOKUP($G925,県名!$B$1:$C$49,2,FALSE)</f>
        <v>静  岡</v>
      </c>
      <c r="I925" t="str">
        <f>VLOOKUP(B925,学校名!$D$8:$F$64,3,FALSE)</f>
        <v>静岡大</v>
      </c>
      <c r="J925" t="str">
        <f t="shared" si="28"/>
        <v>男</v>
      </c>
      <c r="K925" s="500" t="s">
        <v>6367</v>
      </c>
      <c r="L925" s="500" t="s">
        <v>5104</v>
      </c>
      <c r="M925" t="str">
        <f t="shared" si="29"/>
        <v>SAKAI Shota</v>
      </c>
      <c r="O925" s="500" t="s">
        <v>4197</v>
      </c>
      <c r="P925" s="500" t="s">
        <v>5112</v>
      </c>
    </row>
    <row r="926" spans="2:16">
      <c r="B926" s="500" t="s">
        <v>509</v>
      </c>
      <c r="C926" s="300">
        <v>925</v>
      </c>
      <c r="D926" s="500" t="s">
        <v>6169</v>
      </c>
      <c r="E926" s="500" t="s">
        <v>6170</v>
      </c>
      <c r="F926" s="500" t="s">
        <v>2412</v>
      </c>
      <c r="G926" s="500" t="s">
        <v>623</v>
      </c>
      <c r="H926" t="str">
        <f>VLOOKUP($G926,県名!$B$1:$C$49,2,FALSE)</f>
        <v>静  岡</v>
      </c>
      <c r="I926" t="str">
        <f>VLOOKUP(B926,学校名!$D$8:$F$64,3,FALSE)</f>
        <v>静岡大</v>
      </c>
      <c r="J926" t="str">
        <f t="shared" si="28"/>
        <v>男</v>
      </c>
      <c r="K926" s="500" t="s">
        <v>6368</v>
      </c>
      <c r="L926" s="500" t="s">
        <v>5081</v>
      </c>
      <c r="M926" t="str">
        <f t="shared" si="29"/>
        <v>SAWAYAMA Takumi</v>
      </c>
      <c r="O926" s="500" t="s">
        <v>4197</v>
      </c>
      <c r="P926" s="500" t="s">
        <v>5112</v>
      </c>
    </row>
    <row r="927" spans="2:16">
      <c r="B927" s="500" t="s">
        <v>509</v>
      </c>
      <c r="C927" s="300">
        <v>926</v>
      </c>
      <c r="D927" s="500" t="s">
        <v>6171</v>
      </c>
      <c r="E927" s="500" t="s">
        <v>6172</v>
      </c>
      <c r="F927" s="500" t="s">
        <v>2412</v>
      </c>
      <c r="G927" s="500" t="s">
        <v>623</v>
      </c>
      <c r="H927" t="str">
        <f>VLOOKUP($G927,県名!$B$1:$C$49,2,FALSE)</f>
        <v>静  岡</v>
      </c>
      <c r="I927" t="str">
        <f>VLOOKUP(B927,学校名!$D$8:$F$64,3,FALSE)</f>
        <v>静岡大</v>
      </c>
      <c r="J927" t="str">
        <f t="shared" si="28"/>
        <v>男</v>
      </c>
      <c r="K927" s="500" t="s">
        <v>5010</v>
      </c>
      <c r="L927" s="500" t="s">
        <v>6369</v>
      </c>
      <c r="M927" t="str">
        <f t="shared" si="29"/>
        <v>NAGASE Hiroya</v>
      </c>
      <c r="O927" s="500" t="s">
        <v>4197</v>
      </c>
      <c r="P927" s="500" t="s">
        <v>5112</v>
      </c>
    </row>
    <row r="928" spans="2:16">
      <c r="B928" s="500" t="s">
        <v>509</v>
      </c>
      <c r="C928" s="300">
        <v>927</v>
      </c>
      <c r="D928" s="500" t="s">
        <v>6173</v>
      </c>
      <c r="E928" s="500" t="s">
        <v>6174</v>
      </c>
      <c r="F928" s="500" t="s">
        <v>2412</v>
      </c>
      <c r="G928" s="500" t="s">
        <v>623</v>
      </c>
      <c r="H928" t="str">
        <f>VLOOKUP($G928,県名!$B$1:$C$49,2,FALSE)</f>
        <v>静  岡</v>
      </c>
      <c r="I928" t="str">
        <f>VLOOKUP(B928,学校名!$D$8:$F$64,3,FALSE)</f>
        <v>静岡大</v>
      </c>
      <c r="J928" t="str">
        <f t="shared" si="28"/>
        <v>男</v>
      </c>
      <c r="K928" s="500" t="s">
        <v>6370</v>
      </c>
      <c r="L928" s="500" t="s">
        <v>5045</v>
      </c>
      <c r="M928" t="str">
        <f t="shared" si="29"/>
        <v>YONEKURA Yuki</v>
      </c>
      <c r="O928" s="500" t="s">
        <v>4197</v>
      </c>
      <c r="P928" s="500" t="s">
        <v>5112</v>
      </c>
    </row>
    <row r="929" spans="2:16">
      <c r="B929" s="500" t="s">
        <v>509</v>
      </c>
      <c r="C929" s="300">
        <v>928</v>
      </c>
      <c r="D929" s="500" t="s">
        <v>6175</v>
      </c>
      <c r="E929" s="500" t="s">
        <v>6176</v>
      </c>
      <c r="F929" s="500" t="s">
        <v>2412</v>
      </c>
      <c r="G929" s="500" t="s">
        <v>623</v>
      </c>
      <c r="H929" t="str">
        <f>VLOOKUP($G929,県名!$B$1:$C$49,2,FALSE)</f>
        <v>静  岡</v>
      </c>
      <c r="I929" t="str">
        <f>VLOOKUP(B929,学校名!$D$8:$F$64,3,FALSE)</f>
        <v>静岡大</v>
      </c>
      <c r="J929" t="str">
        <f t="shared" si="28"/>
        <v>男</v>
      </c>
      <c r="K929" s="500" t="s">
        <v>6371</v>
      </c>
      <c r="L929" s="500" t="s">
        <v>6372</v>
      </c>
      <c r="M929" t="str">
        <f t="shared" si="29"/>
        <v>WADA Gosuke</v>
      </c>
      <c r="O929" s="500" t="s">
        <v>4197</v>
      </c>
      <c r="P929" s="500" t="s">
        <v>5112</v>
      </c>
    </row>
    <row r="930" spans="2:16">
      <c r="B930" s="500" t="s">
        <v>509</v>
      </c>
      <c r="C930" s="300">
        <v>929</v>
      </c>
      <c r="D930" s="500" t="s">
        <v>6177</v>
      </c>
      <c r="E930" s="500" t="s">
        <v>6178</v>
      </c>
      <c r="F930" s="500" t="s">
        <v>2415</v>
      </c>
      <c r="G930" s="500" t="s">
        <v>623</v>
      </c>
      <c r="H930" t="str">
        <f>VLOOKUP($G930,県名!$B$1:$C$49,2,FALSE)</f>
        <v>静  岡</v>
      </c>
      <c r="I930" t="str">
        <f>VLOOKUP(B930,学校名!$D$8:$F$64,3,FALSE)</f>
        <v>静岡大</v>
      </c>
      <c r="J930" t="str">
        <f t="shared" si="28"/>
        <v>男</v>
      </c>
      <c r="K930" s="500" t="s">
        <v>6373</v>
      </c>
      <c r="L930" s="500" t="s">
        <v>6374</v>
      </c>
      <c r="M930" t="str">
        <f t="shared" si="29"/>
        <v>KUNUGI Keitaro</v>
      </c>
      <c r="O930" s="500" t="s">
        <v>4197</v>
      </c>
      <c r="P930" s="500" t="s">
        <v>5112</v>
      </c>
    </row>
    <row r="931" spans="2:16">
      <c r="B931" s="500" t="s">
        <v>509</v>
      </c>
      <c r="C931" s="300">
        <v>930</v>
      </c>
      <c r="D931" s="500" t="s">
        <v>6179</v>
      </c>
      <c r="E931" s="500" t="s">
        <v>6180</v>
      </c>
      <c r="F931" s="500" t="s">
        <v>2415</v>
      </c>
      <c r="G931" s="500" t="s">
        <v>623</v>
      </c>
      <c r="H931" t="str">
        <f>VLOOKUP($G931,県名!$B$1:$C$49,2,FALSE)</f>
        <v>静  岡</v>
      </c>
      <c r="I931" t="str">
        <f>VLOOKUP(B931,学校名!$D$8:$F$64,3,FALSE)</f>
        <v>静岡大</v>
      </c>
      <c r="J931" t="str">
        <f t="shared" si="28"/>
        <v>男</v>
      </c>
      <c r="K931" s="500" t="s">
        <v>6375</v>
      </c>
      <c r="L931" s="500" t="s">
        <v>5056</v>
      </c>
      <c r="M931" t="str">
        <f t="shared" si="29"/>
        <v>KURITA Koki</v>
      </c>
      <c r="O931" s="500" t="s">
        <v>4197</v>
      </c>
      <c r="P931" s="500" t="s">
        <v>5112</v>
      </c>
    </row>
    <row r="932" spans="2:16">
      <c r="B932" s="500" t="s">
        <v>509</v>
      </c>
      <c r="C932" s="300">
        <v>931</v>
      </c>
      <c r="D932" s="500" t="s">
        <v>6181</v>
      </c>
      <c r="E932" s="500" t="s">
        <v>6182</v>
      </c>
      <c r="F932" s="500" t="s">
        <v>2415</v>
      </c>
      <c r="G932" s="500" t="s">
        <v>623</v>
      </c>
      <c r="H932" t="str">
        <f>VLOOKUP($G932,県名!$B$1:$C$49,2,FALSE)</f>
        <v>静  岡</v>
      </c>
      <c r="I932" t="str">
        <f>VLOOKUP(B932,学校名!$D$8:$F$64,3,FALSE)</f>
        <v>静岡大</v>
      </c>
      <c r="J932" t="str">
        <f t="shared" si="28"/>
        <v>男</v>
      </c>
      <c r="K932" s="500" t="s">
        <v>6376</v>
      </c>
      <c r="L932" s="500" t="s">
        <v>6377</v>
      </c>
      <c r="M932" t="str">
        <f t="shared" si="29"/>
        <v>SAKO Naoto</v>
      </c>
      <c r="O932" s="500" t="s">
        <v>4197</v>
      </c>
      <c r="P932" s="500" t="s">
        <v>5112</v>
      </c>
    </row>
    <row r="933" spans="2:16">
      <c r="B933" s="500" t="s">
        <v>509</v>
      </c>
      <c r="C933" s="300">
        <v>932</v>
      </c>
      <c r="D933" s="500" t="s">
        <v>6183</v>
      </c>
      <c r="E933" s="500" t="s">
        <v>6184</v>
      </c>
      <c r="F933" s="500" t="s">
        <v>2415</v>
      </c>
      <c r="G933" s="500" t="s">
        <v>623</v>
      </c>
      <c r="H933" t="str">
        <f>VLOOKUP($G933,県名!$B$1:$C$49,2,FALSE)</f>
        <v>静  岡</v>
      </c>
      <c r="I933" t="str">
        <f>VLOOKUP(B933,学校名!$D$8:$F$64,3,FALSE)</f>
        <v>静岡大</v>
      </c>
      <c r="J933" t="str">
        <f t="shared" si="28"/>
        <v>男</v>
      </c>
      <c r="K933" s="500" t="s">
        <v>6378</v>
      </c>
      <c r="L933" s="500" t="s">
        <v>6379</v>
      </c>
      <c r="M933" t="str">
        <f t="shared" si="29"/>
        <v>TSUJINO Toma</v>
      </c>
      <c r="O933" s="500" t="s">
        <v>4197</v>
      </c>
      <c r="P933" s="500" t="s">
        <v>5112</v>
      </c>
    </row>
    <row r="934" spans="2:16">
      <c r="B934" s="500" t="s">
        <v>509</v>
      </c>
      <c r="C934" s="300">
        <v>933</v>
      </c>
      <c r="D934" s="500" t="s">
        <v>6185</v>
      </c>
      <c r="E934" s="500" t="s">
        <v>6186</v>
      </c>
      <c r="F934" s="500" t="s">
        <v>2415</v>
      </c>
      <c r="G934" s="500" t="s">
        <v>623</v>
      </c>
      <c r="H934" t="str">
        <f>VLOOKUP($G934,県名!$B$1:$C$49,2,FALSE)</f>
        <v>静  岡</v>
      </c>
      <c r="I934" t="str">
        <f>VLOOKUP(B934,学校名!$D$8:$F$64,3,FALSE)</f>
        <v>静岡大</v>
      </c>
      <c r="J934" t="str">
        <f t="shared" si="28"/>
        <v>男</v>
      </c>
      <c r="K934" s="500" t="s">
        <v>6380</v>
      </c>
      <c r="L934" s="500" t="s">
        <v>6381</v>
      </c>
      <c r="M934" t="str">
        <f t="shared" si="29"/>
        <v>HANAWA Shunya</v>
      </c>
      <c r="O934" s="500" t="s">
        <v>4197</v>
      </c>
      <c r="P934" s="500" t="s">
        <v>5112</v>
      </c>
    </row>
    <row r="935" spans="2:16">
      <c r="B935" s="500" t="s">
        <v>509</v>
      </c>
      <c r="C935" s="300">
        <v>934</v>
      </c>
      <c r="D935" s="500" t="s">
        <v>6187</v>
      </c>
      <c r="E935" s="500" t="s">
        <v>6188</v>
      </c>
      <c r="F935" s="500" t="s">
        <v>2414</v>
      </c>
      <c r="G935" s="500" t="s">
        <v>623</v>
      </c>
      <c r="H935" t="str">
        <f>VLOOKUP($G935,県名!$B$1:$C$49,2,FALSE)</f>
        <v>静  岡</v>
      </c>
      <c r="I935" t="str">
        <f>VLOOKUP(B935,学校名!$D$8:$F$64,3,FALSE)</f>
        <v>静岡大</v>
      </c>
      <c r="J935" t="str">
        <f t="shared" si="28"/>
        <v>男</v>
      </c>
      <c r="K935" s="500" t="s">
        <v>6382</v>
      </c>
      <c r="L935" s="500" t="s">
        <v>5712</v>
      </c>
      <c r="M935" t="str">
        <f t="shared" si="29"/>
        <v>ASAHI Yoshiki</v>
      </c>
      <c r="O935" s="500" t="s">
        <v>4197</v>
      </c>
      <c r="P935" s="500" t="s">
        <v>5112</v>
      </c>
    </row>
    <row r="936" spans="2:16">
      <c r="B936" s="500" t="s">
        <v>509</v>
      </c>
      <c r="C936" s="300">
        <v>935</v>
      </c>
      <c r="D936" s="500" t="s">
        <v>6189</v>
      </c>
      <c r="E936" s="500" t="s">
        <v>6190</v>
      </c>
      <c r="F936" s="500" t="s">
        <v>2414</v>
      </c>
      <c r="G936" s="500" t="s">
        <v>623</v>
      </c>
      <c r="H936" t="str">
        <f>VLOOKUP($G936,県名!$B$1:$C$49,2,FALSE)</f>
        <v>静  岡</v>
      </c>
      <c r="I936" t="str">
        <f>VLOOKUP(B936,学校名!$D$8:$F$64,3,FALSE)</f>
        <v>静岡大</v>
      </c>
      <c r="J936" t="str">
        <f t="shared" si="28"/>
        <v>男</v>
      </c>
      <c r="K936" s="500" t="s">
        <v>5257</v>
      </c>
      <c r="L936" s="500" t="s">
        <v>6312</v>
      </c>
      <c r="M936" t="str">
        <f t="shared" si="29"/>
        <v>ANDO Shunta</v>
      </c>
      <c r="O936" s="500" t="s">
        <v>4197</v>
      </c>
      <c r="P936" s="500" t="s">
        <v>5112</v>
      </c>
    </row>
    <row r="937" spans="2:16">
      <c r="B937" s="500" t="s">
        <v>509</v>
      </c>
      <c r="C937" s="300">
        <v>936</v>
      </c>
      <c r="D937" s="500" t="s">
        <v>6191</v>
      </c>
      <c r="E937" s="500" t="s">
        <v>6192</v>
      </c>
      <c r="F937" s="500" t="s">
        <v>2414</v>
      </c>
      <c r="G937" s="500" t="s">
        <v>623</v>
      </c>
      <c r="H937" t="str">
        <f>VLOOKUP($G937,県名!$B$1:$C$49,2,FALSE)</f>
        <v>静  岡</v>
      </c>
      <c r="I937" t="str">
        <f>VLOOKUP(B937,学校名!$D$8:$F$64,3,FALSE)</f>
        <v>静岡大</v>
      </c>
      <c r="J937" t="str">
        <f t="shared" si="28"/>
        <v>男</v>
      </c>
      <c r="K937" s="500" t="s">
        <v>6383</v>
      </c>
      <c r="L937" s="500" t="s">
        <v>6384</v>
      </c>
      <c r="M937" t="str">
        <f t="shared" si="29"/>
        <v>SAKURAGI Ryugo</v>
      </c>
      <c r="O937" s="500" t="s">
        <v>4197</v>
      </c>
      <c r="P937" s="500" t="s">
        <v>5112</v>
      </c>
    </row>
    <row r="938" spans="2:16">
      <c r="B938" s="500" t="s">
        <v>509</v>
      </c>
      <c r="C938" s="300">
        <v>937</v>
      </c>
      <c r="D938" s="500" t="s">
        <v>6193</v>
      </c>
      <c r="E938" s="500" t="s">
        <v>1348</v>
      </c>
      <c r="F938" s="500" t="s">
        <v>2414</v>
      </c>
      <c r="G938" s="500" t="s">
        <v>623</v>
      </c>
      <c r="H938" t="str">
        <f>VLOOKUP($G938,県名!$B$1:$C$49,2,FALSE)</f>
        <v>静  岡</v>
      </c>
      <c r="I938" t="str">
        <f>VLOOKUP(B938,学校名!$D$8:$F$64,3,FALSE)</f>
        <v>静岡大</v>
      </c>
      <c r="J938" t="str">
        <f t="shared" si="28"/>
        <v>男</v>
      </c>
      <c r="K938" s="500" t="s">
        <v>4990</v>
      </c>
      <c r="L938" s="500" t="s">
        <v>6385</v>
      </c>
      <c r="M938" t="str">
        <f t="shared" si="29"/>
        <v>SUZUKI Takuro</v>
      </c>
      <c r="O938" s="500" t="s">
        <v>4197</v>
      </c>
      <c r="P938" s="500" t="s">
        <v>5112</v>
      </c>
    </row>
    <row r="939" spans="2:16">
      <c r="B939" s="500" t="s">
        <v>509</v>
      </c>
      <c r="C939" s="300">
        <v>938</v>
      </c>
      <c r="D939" s="500" t="s">
        <v>6194</v>
      </c>
      <c r="E939" s="500" t="s">
        <v>6195</v>
      </c>
      <c r="F939" s="500" t="s">
        <v>2414</v>
      </c>
      <c r="G939" s="500" t="s">
        <v>623</v>
      </c>
      <c r="H939" t="str">
        <f>VLOOKUP($G939,県名!$B$1:$C$49,2,FALSE)</f>
        <v>静  岡</v>
      </c>
      <c r="I939" t="str">
        <f>VLOOKUP(B939,学校名!$D$8:$F$64,3,FALSE)</f>
        <v>静岡大</v>
      </c>
      <c r="J939" t="str">
        <f t="shared" si="28"/>
        <v>男</v>
      </c>
      <c r="K939" s="500" t="s">
        <v>6386</v>
      </c>
      <c r="L939" s="500" t="s">
        <v>5039</v>
      </c>
      <c r="M939" t="str">
        <f t="shared" si="29"/>
        <v>HIRAYAMA Yuta</v>
      </c>
      <c r="O939" s="500" t="s">
        <v>4197</v>
      </c>
      <c r="P939" s="500" t="s">
        <v>5112</v>
      </c>
    </row>
    <row r="940" spans="2:16">
      <c r="B940" s="500" t="s">
        <v>509</v>
      </c>
      <c r="C940" s="300">
        <v>939</v>
      </c>
      <c r="D940" s="500" t="s">
        <v>6196</v>
      </c>
      <c r="E940" s="500" t="s">
        <v>6197</v>
      </c>
      <c r="F940" s="500" t="s">
        <v>2414</v>
      </c>
      <c r="G940" s="500" t="s">
        <v>623</v>
      </c>
      <c r="H940" t="str">
        <f>VLOOKUP($G940,県名!$B$1:$C$49,2,FALSE)</f>
        <v>静  岡</v>
      </c>
      <c r="I940" t="str">
        <f>VLOOKUP(B940,学校名!$D$8:$F$64,3,FALSE)</f>
        <v>静岡大</v>
      </c>
      <c r="J940" t="str">
        <f t="shared" si="28"/>
        <v>男</v>
      </c>
      <c r="K940" s="500" t="s">
        <v>6387</v>
      </c>
      <c r="L940" s="500" t="s">
        <v>6388</v>
      </c>
      <c r="M940" t="str">
        <f t="shared" si="29"/>
        <v>YASUDA Sota</v>
      </c>
      <c r="O940" s="500" t="s">
        <v>4197</v>
      </c>
      <c r="P940" s="500" t="s">
        <v>5112</v>
      </c>
    </row>
    <row r="941" spans="2:16">
      <c r="B941" s="500" t="s">
        <v>509</v>
      </c>
      <c r="C941" s="300">
        <v>940</v>
      </c>
      <c r="D941" s="500" t="s">
        <v>6198</v>
      </c>
      <c r="E941" s="500" t="s">
        <v>6199</v>
      </c>
      <c r="F941" s="500" t="s">
        <v>1774</v>
      </c>
      <c r="G941" s="500" t="s">
        <v>623</v>
      </c>
      <c r="H941" t="str">
        <f>VLOOKUP($G941,県名!$B$1:$C$49,2,FALSE)</f>
        <v>静  岡</v>
      </c>
      <c r="I941" t="str">
        <f>VLOOKUP(B941,学校名!$D$8:$F$64,3,FALSE)</f>
        <v>静岡大</v>
      </c>
      <c r="J941" t="str">
        <f t="shared" si="28"/>
        <v>男</v>
      </c>
      <c r="K941" s="500" t="s">
        <v>5266</v>
      </c>
      <c r="L941" s="500" t="s">
        <v>6341</v>
      </c>
      <c r="M941" t="str">
        <f t="shared" si="29"/>
        <v>UENO So</v>
      </c>
      <c r="O941" s="500" t="s">
        <v>4197</v>
      </c>
      <c r="P941" s="500" t="s">
        <v>5112</v>
      </c>
    </row>
    <row r="942" spans="2:16">
      <c r="B942" s="500" t="s">
        <v>509</v>
      </c>
      <c r="C942" s="300">
        <v>941</v>
      </c>
      <c r="D942" s="500" t="s">
        <v>6200</v>
      </c>
      <c r="E942" s="500" t="s">
        <v>6201</v>
      </c>
      <c r="F942" s="500" t="s">
        <v>1773</v>
      </c>
      <c r="G942" s="500" t="s">
        <v>623</v>
      </c>
      <c r="H942" t="str">
        <f>VLOOKUP($G942,県名!$B$1:$C$49,2,FALSE)</f>
        <v>静  岡</v>
      </c>
      <c r="I942" t="str">
        <f>VLOOKUP(B942,学校名!$D$8:$F$64,3,FALSE)</f>
        <v>静岡大</v>
      </c>
      <c r="J942" t="str">
        <f t="shared" si="28"/>
        <v>男</v>
      </c>
      <c r="K942" s="500" t="s">
        <v>6389</v>
      </c>
      <c r="L942" s="500" t="s">
        <v>6390</v>
      </c>
      <c r="M942" t="str">
        <f t="shared" si="29"/>
        <v>ISHII Arashi</v>
      </c>
      <c r="O942" s="500" t="s">
        <v>4197</v>
      </c>
      <c r="P942" s="500" t="s">
        <v>5112</v>
      </c>
    </row>
    <row r="943" spans="2:16">
      <c r="B943" s="500" t="s">
        <v>509</v>
      </c>
      <c r="C943" s="300">
        <v>942</v>
      </c>
      <c r="D943" s="500" t="s">
        <v>6202</v>
      </c>
      <c r="E943" s="500" t="s">
        <v>6203</v>
      </c>
      <c r="F943" s="500" t="s">
        <v>1773</v>
      </c>
      <c r="G943" s="500" t="s">
        <v>623</v>
      </c>
      <c r="H943" t="str">
        <f>VLOOKUP($G943,県名!$B$1:$C$49,2,FALSE)</f>
        <v>静  岡</v>
      </c>
      <c r="I943" t="str">
        <f>VLOOKUP(B943,学校名!$D$8:$F$64,3,FALSE)</f>
        <v>静岡大</v>
      </c>
      <c r="J943" t="str">
        <f t="shared" si="28"/>
        <v>男</v>
      </c>
      <c r="K943" s="500" t="s">
        <v>6391</v>
      </c>
      <c r="L943" s="500" t="s">
        <v>5096</v>
      </c>
      <c r="M943" t="str">
        <f t="shared" si="29"/>
        <v>NAKAJIMA Riku</v>
      </c>
      <c r="O943" s="500" t="s">
        <v>4197</v>
      </c>
      <c r="P943" s="500" t="s">
        <v>5112</v>
      </c>
    </row>
    <row r="944" spans="2:16">
      <c r="B944" s="500" t="s">
        <v>509</v>
      </c>
      <c r="C944" s="300">
        <v>943</v>
      </c>
      <c r="D944" s="500" t="s">
        <v>6204</v>
      </c>
      <c r="E944" s="500" t="s">
        <v>6205</v>
      </c>
      <c r="F944" s="500" t="s">
        <v>2412</v>
      </c>
      <c r="G944" s="500" t="s">
        <v>623</v>
      </c>
      <c r="H944" t="str">
        <f>VLOOKUP($G944,県名!$B$1:$C$49,2,FALSE)</f>
        <v>静  岡</v>
      </c>
      <c r="I944" t="str">
        <f>VLOOKUP(B944,学校名!$D$8:$F$64,3,FALSE)</f>
        <v>静岡大</v>
      </c>
      <c r="J944" t="str">
        <f t="shared" si="28"/>
        <v>男</v>
      </c>
      <c r="K944" s="500" t="s">
        <v>6392</v>
      </c>
      <c r="L944" s="500" t="s">
        <v>6393</v>
      </c>
      <c r="M944" t="str">
        <f t="shared" si="29"/>
        <v>KINOSHITA Ryoga</v>
      </c>
      <c r="O944" s="500" t="s">
        <v>4197</v>
      </c>
      <c r="P944" s="500" t="s">
        <v>5112</v>
      </c>
    </row>
    <row r="945" spans="2:16">
      <c r="B945" s="500" t="s">
        <v>509</v>
      </c>
      <c r="C945" s="300">
        <v>944</v>
      </c>
      <c r="D945" s="500" t="s">
        <v>6206</v>
      </c>
      <c r="E945" s="500" t="s">
        <v>6207</v>
      </c>
      <c r="F945" s="500" t="s">
        <v>2412</v>
      </c>
      <c r="G945" s="500" t="s">
        <v>623</v>
      </c>
      <c r="H945" t="str">
        <f>VLOOKUP($G945,県名!$B$1:$C$49,2,FALSE)</f>
        <v>静  岡</v>
      </c>
      <c r="I945" t="str">
        <f>VLOOKUP(B945,学校名!$D$8:$F$64,3,FALSE)</f>
        <v>静岡大</v>
      </c>
      <c r="J945" t="str">
        <f t="shared" si="28"/>
        <v>男</v>
      </c>
      <c r="K945" s="500" t="s">
        <v>5246</v>
      </c>
      <c r="L945" s="500" t="s">
        <v>5324</v>
      </c>
      <c r="M945" t="str">
        <f t="shared" si="29"/>
        <v>SATO Yuto</v>
      </c>
      <c r="O945" s="500" t="s">
        <v>4197</v>
      </c>
      <c r="P945" s="500" t="s">
        <v>5112</v>
      </c>
    </row>
    <row r="946" spans="2:16">
      <c r="B946" s="500" t="s">
        <v>509</v>
      </c>
      <c r="C946" s="300">
        <v>945</v>
      </c>
      <c r="D946" s="500" t="s">
        <v>6208</v>
      </c>
      <c r="E946" s="500" t="s">
        <v>6209</v>
      </c>
      <c r="F946" s="500" t="s">
        <v>2412</v>
      </c>
      <c r="G946" s="500" t="s">
        <v>623</v>
      </c>
      <c r="H946" t="str">
        <f>VLOOKUP($G946,県名!$B$1:$C$49,2,FALSE)</f>
        <v>静  岡</v>
      </c>
      <c r="I946" t="str">
        <f>VLOOKUP(B946,学校名!$D$8:$F$64,3,FALSE)</f>
        <v>静岡大</v>
      </c>
      <c r="J946" t="str">
        <f t="shared" si="28"/>
        <v>男</v>
      </c>
      <c r="K946" s="500" t="s">
        <v>6394</v>
      </c>
      <c r="L946" s="500" t="s">
        <v>5045</v>
      </c>
      <c r="M946" t="str">
        <f t="shared" si="29"/>
        <v>HAKAMATA Yuki</v>
      </c>
      <c r="O946" s="500" t="s">
        <v>4197</v>
      </c>
      <c r="P946" s="500" t="s">
        <v>5112</v>
      </c>
    </row>
    <row r="947" spans="2:16">
      <c r="B947" s="500" t="s">
        <v>509</v>
      </c>
      <c r="C947" s="300">
        <v>946</v>
      </c>
      <c r="D947" s="500" t="s">
        <v>6210</v>
      </c>
      <c r="E947" s="500" t="s">
        <v>6211</v>
      </c>
      <c r="F947" s="500" t="s">
        <v>2412</v>
      </c>
      <c r="G947" s="500" t="s">
        <v>623</v>
      </c>
      <c r="H947" t="str">
        <f>VLOOKUP($G947,県名!$B$1:$C$49,2,FALSE)</f>
        <v>静  岡</v>
      </c>
      <c r="I947" t="str">
        <f>VLOOKUP(B947,学校名!$D$8:$F$64,3,FALSE)</f>
        <v>静岡大</v>
      </c>
      <c r="J947" t="str">
        <f t="shared" si="28"/>
        <v>男</v>
      </c>
      <c r="K947" s="500" t="s">
        <v>6395</v>
      </c>
      <c r="L947" s="500" t="s">
        <v>5054</v>
      </c>
      <c r="M947" t="str">
        <f t="shared" si="29"/>
        <v>FUKUI Tatsuya</v>
      </c>
      <c r="O947" s="500" t="s">
        <v>4197</v>
      </c>
      <c r="P947" s="500" t="s">
        <v>5112</v>
      </c>
    </row>
    <row r="948" spans="2:16">
      <c r="B948" s="500" t="s">
        <v>509</v>
      </c>
      <c r="C948" s="300">
        <v>947</v>
      </c>
      <c r="D948" s="500" t="s">
        <v>6212</v>
      </c>
      <c r="E948" s="500" t="s">
        <v>6213</v>
      </c>
      <c r="F948" s="500" t="s">
        <v>2412</v>
      </c>
      <c r="G948" s="500" t="s">
        <v>623</v>
      </c>
      <c r="H948" t="str">
        <f>VLOOKUP($G948,県名!$B$1:$C$49,2,FALSE)</f>
        <v>静  岡</v>
      </c>
      <c r="I948" t="str">
        <f>VLOOKUP(B948,学校名!$D$8:$F$64,3,FALSE)</f>
        <v>静岡大</v>
      </c>
      <c r="J948" t="str">
        <f t="shared" si="28"/>
        <v>男</v>
      </c>
      <c r="K948" s="500" t="s">
        <v>5746</v>
      </c>
      <c r="L948" s="500" t="s">
        <v>5039</v>
      </c>
      <c r="M948" t="str">
        <f t="shared" si="29"/>
        <v>MASUDA Yuta</v>
      </c>
      <c r="O948" s="500" t="s">
        <v>4197</v>
      </c>
      <c r="P948" s="500" t="s">
        <v>5112</v>
      </c>
    </row>
    <row r="949" spans="2:16">
      <c r="B949" s="500" t="s">
        <v>509</v>
      </c>
      <c r="C949" s="300">
        <v>948</v>
      </c>
      <c r="D949" s="500" t="s">
        <v>6214</v>
      </c>
      <c r="E949" s="500" t="s">
        <v>6215</v>
      </c>
      <c r="F949" s="500" t="s">
        <v>2415</v>
      </c>
      <c r="G949" s="500" t="s">
        <v>623</v>
      </c>
      <c r="H949" t="str">
        <f>VLOOKUP($G949,県名!$B$1:$C$49,2,FALSE)</f>
        <v>静  岡</v>
      </c>
      <c r="I949" t="str">
        <f>VLOOKUP(B949,学校名!$D$8:$F$64,3,FALSE)</f>
        <v>静岡大</v>
      </c>
      <c r="J949" t="str">
        <f t="shared" si="28"/>
        <v>男</v>
      </c>
      <c r="K949" s="500" t="s">
        <v>4987</v>
      </c>
      <c r="L949" s="500" t="s">
        <v>5792</v>
      </c>
      <c r="M949" t="str">
        <f t="shared" si="29"/>
        <v>NAKAMURA Takuma</v>
      </c>
      <c r="O949" s="500" t="s">
        <v>4197</v>
      </c>
      <c r="P949" s="500" t="s">
        <v>5112</v>
      </c>
    </row>
    <row r="950" spans="2:16">
      <c r="B950" s="500" t="s">
        <v>509</v>
      </c>
      <c r="C950" s="300">
        <v>949</v>
      </c>
      <c r="D950" s="500" t="s">
        <v>6216</v>
      </c>
      <c r="E950" s="500" t="s">
        <v>6217</v>
      </c>
      <c r="F950" s="500" t="s">
        <v>2415</v>
      </c>
      <c r="G950" s="500" t="s">
        <v>623</v>
      </c>
      <c r="H950" t="str">
        <f>VLOOKUP($G950,県名!$B$1:$C$49,2,FALSE)</f>
        <v>静  岡</v>
      </c>
      <c r="I950" t="str">
        <f>VLOOKUP(B950,学校名!$D$8:$F$64,3,FALSE)</f>
        <v>静岡大</v>
      </c>
      <c r="J950" t="str">
        <f t="shared" si="28"/>
        <v>男</v>
      </c>
      <c r="K950" s="500" t="s">
        <v>5691</v>
      </c>
      <c r="L950" s="500" t="s">
        <v>6396</v>
      </c>
      <c r="M950" t="str">
        <f t="shared" si="29"/>
        <v>MURAMATSU Yushi</v>
      </c>
      <c r="O950" s="500" t="s">
        <v>4197</v>
      </c>
      <c r="P950" s="500" t="s">
        <v>5112</v>
      </c>
    </row>
    <row r="951" spans="2:16">
      <c r="B951" s="500" t="s">
        <v>509</v>
      </c>
      <c r="C951" s="300">
        <v>950</v>
      </c>
      <c r="D951" s="500" t="s">
        <v>6218</v>
      </c>
      <c r="E951" s="500" t="s">
        <v>6219</v>
      </c>
      <c r="F951" s="500" t="s">
        <v>2415</v>
      </c>
      <c r="G951" s="500" t="s">
        <v>623</v>
      </c>
      <c r="H951" t="str">
        <f>VLOOKUP($G951,県名!$B$1:$C$49,2,FALSE)</f>
        <v>静  岡</v>
      </c>
      <c r="I951" t="str">
        <f>VLOOKUP(B951,学校名!$D$8:$F$64,3,FALSE)</f>
        <v>静岡大</v>
      </c>
      <c r="J951" t="str">
        <f t="shared" si="28"/>
        <v>男</v>
      </c>
      <c r="K951" s="500" t="s">
        <v>5793</v>
      </c>
      <c r="L951" s="500" t="s">
        <v>6397</v>
      </c>
      <c r="M951" t="str">
        <f t="shared" si="29"/>
        <v>YOSHIKAWA Chihiro</v>
      </c>
      <c r="O951" s="500" t="s">
        <v>4197</v>
      </c>
      <c r="P951" s="500" t="s">
        <v>5112</v>
      </c>
    </row>
    <row r="952" spans="2:16">
      <c r="B952" s="500" t="s">
        <v>509</v>
      </c>
      <c r="C952" s="300">
        <v>951</v>
      </c>
      <c r="D952" s="500" t="s">
        <v>6220</v>
      </c>
      <c r="E952" s="500" t="s">
        <v>6221</v>
      </c>
      <c r="F952" s="500" t="s">
        <v>2414</v>
      </c>
      <c r="G952" s="500" t="s">
        <v>623</v>
      </c>
      <c r="H952" t="str">
        <f>VLOOKUP($G952,県名!$B$1:$C$49,2,FALSE)</f>
        <v>静  岡</v>
      </c>
      <c r="I952" t="str">
        <f>VLOOKUP(B952,学校名!$D$8:$F$64,3,FALSE)</f>
        <v>静岡大</v>
      </c>
      <c r="J952" t="str">
        <f t="shared" si="28"/>
        <v>男</v>
      </c>
      <c r="K952" s="500" t="s">
        <v>6398</v>
      </c>
      <c r="L952" s="500" t="s">
        <v>6399</v>
      </c>
      <c r="M952" t="str">
        <f t="shared" si="29"/>
        <v>KANAI Eishi</v>
      </c>
      <c r="O952" s="500" t="s">
        <v>4197</v>
      </c>
      <c r="P952" s="500" t="s">
        <v>5112</v>
      </c>
    </row>
    <row r="953" spans="2:16">
      <c r="B953" s="500" t="s">
        <v>509</v>
      </c>
      <c r="C953" s="300">
        <v>952</v>
      </c>
      <c r="D953" s="500" t="s">
        <v>6222</v>
      </c>
      <c r="E953" s="500" t="s">
        <v>6223</v>
      </c>
      <c r="F953" s="500" t="s">
        <v>2412</v>
      </c>
      <c r="G953" s="500" t="s">
        <v>623</v>
      </c>
      <c r="H953" t="str">
        <f>VLOOKUP($G953,県名!$B$1:$C$49,2,FALSE)</f>
        <v>静  岡</v>
      </c>
      <c r="I953" t="str">
        <f>VLOOKUP(B953,学校名!$D$8:$F$64,3,FALSE)</f>
        <v>静岡大</v>
      </c>
      <c r="J953" t="str">
        <f t="shared" si="28"/>
        <v>男</v>
      </c>
      <c r="K953" s="500" t="s">
        <v>6400</v>
      </c>
      <c r="L953" s="500" t="s">
        <v>5327</v>
      </c>
      <c r="M953" t="str">
        <f t="shared" si="29"/>
        <v>IMORI Keiya</v>
      </c>
      <c r="O953" s="500" t="s">
        <v>4197</v>
      </c>
      <c r="P953" s="500" t="s">
        <v>5112</v>
      </c>
    </row>
    <row r="954" spans="2:16">
      <c r="B954" s="500" t="s">
        <v>509</v>
      </c>
      <c r="C954" s="300">
        <v>953</v>
      </c>
      <c r="D954" s="500" t="s">
        <v>6224</v>
      </c>
      <c r="E954" s="500" t="s">
        <v>6225</v>
      </c>
      <c r="F954" s="500" t="s">
        <v>2412</v>
      </c>
      <c r="G954" s="500" t="s">
        <v>623</v>
      </c>
      <c r="H954" t="str">
        <f>VLOOKUP($G954,県名!$B$1:$C$49,2,FALSE)</f>
        <v>静  岡</v>
      </c>
      <c r="I954" t="str">
        <f>VLOOKUP(B954,学校名!$D$8:$F$64,3,FALSE)</f>
        <v>静岡大</v>
      </c>
      <c r="J954" t="str">
        <f t="shared" si="28"/>
        <v>男</v>
      </c>
      <c r="K954" s="500" t="s">
        <v>6401</v>
      </c>
      <c r="L954" s="500" t="s">
        <v>5825</v>
      </c>
      <c r="M954" t="str">
        <f t="shared" si="29"/>
        <v>KAWADA Tomotaka</v>
      </c>
      <c r="O954" s="500" t="s">
        <v>4197</v>
      </c>
      <c r="P954" s="500" t="s">
        <v>5112</v>
      </c>
    </row>
    <row r="955" spans="2:16">
      <c r="B955" s="500" t="s">
        <v>509</v>
      </c>
      <c r="C955" s="300">
        <v>954</v>
      </c>
      <c r="D955" s="500" t="s">
        <v>6226</v>
      </c>
      <c r="E955" s="500" t="s">
        <v>6227</v>
      </c>
      <c r="F955" s="500" t="s">
        <v>2412</v>
      </c>
      <c r="G955" s="500" t="s">
        <v>623</v>
      </c>
      <c r="H955" t="str">
        <f>VLOOKUP($G955,県名!$B$1:$C$49,2,FALSE)</f>
        <v>静  岡</v>
      </c>
      <c r="I955" t="str">
        <f>VLOOKUP(B955,学校名!$D$8:$F$64,3,FALSE)</f>
        <v>静岡大</v>
      </c>
      <c r="J955" t="str">
        <f t="shared" si="28"/>
        <v>男</v>
      </c>
      <c r="K955" s="500" t="s">
        <v>6402</v>
      </c>
      <c r="L955" s="500" t="s">
        <v>5096</v>
      </c>
      <c r="M955" t="str">
        <f t="shared" si="29"/>
        <v>SHINOHARA Riku</v>
      </c>
      <c r="O955" s="500" t="s">
        <v>4197</v>
      </c>
      <c r="P955" s="500" t="s">
        <v>5112</v>
      </c>
    </row>
    <row r="956" spans="2:16">
      <c r="B956" s="500" t="s">
        <v>509</v>
      </c>
      <c r="C956" s="300">
        <v>955</v>
      </c>
      <c r="D956" s="500" t="s">
        <v>6228</v>
      </c>
      <c r="E956" s="500" t="s">
        <v>6229</v>
      </c>
      <c r="F956" s="500" t="s">
        <v>2412</v>
      </c>
      <c r="G956" s="500" t="s">
        <v>623</v>
      </c>
      <c r="H956" t="str">
        <f>VLOOKUP($G956,県名!$B$1:$C$49,2,FALSE)</f>
        <v>静  岡</v>
      </c>
      <c r="I956" t="str">
        <f>VLOOKUP(B956,学校名!$D$8:$F$64,3,FALSE)</f>
        <v>静岡大</v>
      </c>
      <c r="J956" t="str">
        <f t="shared" si="28"/>
        <v>男</v>
      </c>
      <c r="K956" s="500" t="s">
        <v>6403</v>
      </c>
      <c r="L956" s="500" t="s">
        <v>6404</v>
      </c>
      <c r="M956" t="str">
        <f t="shared" si="29"/>
        <v>TSUJIKAWA Yuma</v>
      </c>
      <c r="O956" s="500" t="s">
        <v>4197</v>
      </c>
      <c r="P956" s="500" t="s">
        <v>5112</v>
      </c>
    </row>
    <row r="957" spans="2:16">
      <c r="B957" s="500" t="s">
        <v>509</v>
      </c>
      <c r="C957" s="300">
        <v>956</v>
      </c>
      <c r="D957" s="500" t="s">
        <v>6230</v>
      </c>
      <c r="E957" s="500" t="s">
        <v>6231</v>
      </c>
      <c r="F957" s="500" t="s">
        <v>2412</v>
      </c>
      <c r="G957" s="500" t="s">
        <v>623</v>
      </c>
      <c r="H957" t="str">
        <f>VLOOKUP($G957,県名!$B$1:$C$49,2,FALSE)</f>
        <v>静  岡</v>
      </c>
      <c r="I957" t="str">
        <f>VLOOKUP(B957,学校名!$D$8:$F$64,3,FALSE)</f>
        <v>静岡大</v>
      </c>
      <c r="J957" t="str">
        <f t="shared" si="28"/>
        <v>男</v>
      </c>
      <c r="K957" s="500" t="s">
        <v>6405</v>
      </c>
      <c r="L957" s="500" t="s">
        <v>5720</v>
      </c>
      <c r="M957" t="str">
        <f t="shared" si="29"/>
        <v>MAKINO Taiga</v>
      </c>
      <c r="O957" s="500" t="s">
        <v>4197</v>
      </c>
      <c r="P957" s="500" t="s">
        <v>5112</v>
      </c>
    </row>
    <row r="958" spans="2:16">
      <c r="B958" s="500" t="s">
        <v>509</v>
      </c>
      <c r="C958" s="300">
        <v>957</v>
      </c>
      <c r="D958" s="500" t="s">
        <v>6232</v>
      </c>
      <c r="E958" s="500" t="s">
        <v>6233</v>
      </c>
      <c r="F958" s="500" t="s">
        <v>2412</v>
      </c>
      <c r="G958" s="500" t="s">
        <v>623</v>
      </c>
      <c r="H958" t="str">
        <f>VLOOKUP($G958,県名!$B$1:$C$49,2,FALSE)</f>
        <v>静  岡</v>
      </c>
      <c r="I958" t="str">
        <f>VLOOKUP(B958,学校名!$D$8:$F$64,3,FALSE)</f>
        <v>静岡大</v>
      </c>
      <c r="J958" t="str">
        <f t="shared" si="28"/>
        <v>男</v>
      </c>
      <c r="K958" s="500" t="s">
        <v>6406</v>
      </c>
      <c r="L958" s="500" t="s">
        <v>5710</v>
      </c>
      <c r="M958" t="str">
        <f t="shared" si="29"/>
        <v>MOCHIZUKI Koyo</v>
      </c>
      <c r="O958" s="500" t="s">
        <v>4197</v>
      </c>
      <c r="P958" s="500" t="s">
        <v>5112</v>
      </c>
    </row>
    <row r="959" spans="2:16">
      <c r="B959" s="500" t="s">
        <v>509</v>
      </c>
      <c r="C959" s="300">
        <v>958</v>
      </c>
      <c r="D959" s="500" t="s">
        <v>6234</v>
      </c>
      <c r="E959" s="500" t="s">
        <v>6235</v>
      </c>
      <c r="F959" s="500" t="s">
        <v>2412</v>
      </c>
      <c r="G959" s="500" t="s">
        <v>623</v>
      </c>
      <c r="H959" t="str">
        <f>VLOOKUP($G959,県名!$B$1:$C$49,2,FALSE)</f>
        <v>静  岡</v>
      </c>
      <c r="I959" t="str">
        <f>VLOOKUP(B959,学校名!$D$8:$F$64,3,FALSE)</f>
        <v>静岡大</v>
      </c>
      <c r="J959" t="str">
        <f t="shared" si="28"/>
        <v>男</v>
      </c>
      <c r="K959" s="500" t="s">
        <v>5793</v>
      </c>
      <c r="L959" s="500" t="s">
        <v>6407</v>
      </c>
      <c r="M959" t="str">
        <f t="shared" si="29"/>
        <v>YOSHIKAWA Naonori</v>
      </c>
      <c r="O959" s="500" t="s">
        <v>4197</v>
      </c>
      <c r="P959" s="500" t="s">
        <v>5112</v>
      </c>
    </row>
    <row r="960" spans="2:16">
      <c r="B960" s="500" t="s">
        <v>509</v>
      </c>
      <c r="C960" s="300">
        <v>959</v>
      </c>
      <c r="D960" s="500" t="s">
        <v>6236</v>
      </c>
      <c r="E960" s="500" t="s">
        <v>6237</v>
      </c>
      <c r="F960" s="500" t="s">
        <v>2415</v>
      </c>
      <c r="G960" s="500" t="s">
        <v>623</v>
      </c>
      <c r="H960" t="str">
        <f>VLOOKUP($G960,県名!$B$1:$C$49,2,FALSE)</f>
        <v>静  岡</v>
      </c>
      <c r="I960" t="str">
        <f>VLOOKUP(B960,学校名!$D$8:$F$64,3,FALSE)</f>
        <v>静岡大</v>
      </c>
      <c r="J960" t="str">
        <f t="shared" si="28"/>
        <v>男</v>
      </c>
      <c r="K960" s="500" t="s">
        <v>5729</v>
      </c>
      <c r="L960" s="500" t="s">
        <v>6408</v>
      </c>
      <c r="M960" t="str">
        <f t="shared" si="29"/>
        <v>OGAWA Mayo</v>
      </c>
      <c r="O960" s="500" t="s">
        <v>4197</v>
      </c>
      <c r="P960" s="500" t="s">
        <v>5112</v>
      </c>
    </row>
    <row r="961" spans="2:16">
      <c r="B961" s="500" t="s">
        <v>509</v>
      </c>
      <c r="C961" s="300">
        <v>960</v>
      </c>
      <c r="D961" s="500" t="s">
        <v>6238</v>
      </c>
      <c r="E961" s="500" t="s">
        <v>6239</v>
      </c>
      <c r="F961" s="500" t="s">
        <v>2415</v>
      </c>
      <c r="G961" s="500" t="s">
        <v>623</v>
      </c>
      <c r="H961" t="str">
        <f>VLOOKUP($G961,県名!$B$1:$C$49,2,FALSE)</f>
        <v>静  岡</v>
      </c>
      <c r="I961" t="str">
        <f>VLOOKUP(B961,学校名!$D$8:$F$64,3,FALSE)</f>
        <v>静岡大</v>
      </c>
      <c r="J961" t="str">
        <f t="shared" si="28"/>
        <v>男</v>
      </c>
      <c r="K961" s="500" t="s">
        <v>5969</v>
      </c>
      <c r="L961" s="500" t="s">
        <v>5712</v>
      </c>
      <c r="M961" t="str">
        <f t="shared" si="29"/>
        <v>SUGIYAMA Yoshiki</v>
      </c>
      <c r="O961" s="500" t="s">
        <v>4197</v>
      </c>
      <c r="P961" s="500" t="s">
        <v>5112</v>
      </c>
    </row>
    <row r="962" spans="2:16">
      <c r="B962" s="500" t="s">
        <v>509</v>
      </c>
      <c r="C962" s="300">
        <v>961</v>
      </c>
      <c r="D962" s="500" t="s">
        <v>6240</v>
      </c>
      <c r="E962" s="500" t="s">
        <v>6241</v>
      </c>
      <c r="F962" s="500" t="s">
        <v>2415</v>
      </c>
      <c r="G962" s="500" t="s">
        <v>623</v>
      </c>
      <c r="H962" t="str">
        <f>VLOOKUP($G962,県名!$B$1:$C$49,2,FALSE)</f>
        <v>静  岡</v>
      </c>
      <c r="I962" t="str">
        <f>VLOOKUP(B962,学校名!$D$8:$F$64,3,FALSE)</f>
        <v>静岡大</v>
      </c>
      <c r="J962" t="str">
        <f t="shared" si="28"/>
        <v>男</v>
      </c>
      <c r="K962" s="500" t="s">
        <v>6409</v>
      </c>
      <c r="L962" s="500" t="s">
        <v>6410</v>
      </c>
      <c r="M962" t="str">
        <f t="shared" si="29"/>
        <v>TABATA Rontaro</v>
      </c>
      <c r="O962" s="500" t="s">
        <v>4197</v>
      </c>
      <c r="P962" s="500" t="s">
        <v>5112</v>
      </c>
    </row>
    <row r="963" spans="2:16">
      <c r="B963" s="500" t="s">
        <v>509</v>
      </c>
      <c r="C963" s="300">
        <v>962</v>
      </c>
      <c r="D963" s="500" t="s">
        <v>6242</v>
      </c>
      <c r="E963" s="500" t="s">
        <v>6243</v>
      </c>
      <c r="F963" s="500" t="s">
        <v>2415</v>
      </c>
      <c r="G963" s="500" t="s">
        <v>623</v>
      </c>
      <c r="H963" t="str">
        <f>VLOOKUP($G963,県名!$B$1:$C$49,2,FALSE)</f>
        <v>静  岡</v>
      </c>
      <c r="I963" t="str">
        <f>VLOOKUP(B963,学校名!$D$8:$F$64,3,FALSE)</f>
        <v>静岡大</v>
      </c>
      <c r="J963" t="str">
        <f t="shared" ref="J963:J1026" si="30">IF(VALUE(C963)&lt;2001,"男","女")</f>
        <v>男</v>
      </c>
      <c r="K963" s="500" t="s">
        <v>6411</v>
      </c>
      <c r="L963" s="500" t="s">
        <v>6318</v>
      </c>
      <c r="M963" t="str">
        <f t="shared" ref="M963:M1026" si="31">K963&amp;" "&amp;L963</f>
        <v>CHINO Masato</v>
      </c>
      <c r="O963" s="500" t="s">
        <v>4197</v>
      </c>
      <c r="P963" s="500" t="s">
        <v>5112</v>
      </c>
    </row>
    <row r="964" spans="2:16">
      <c r="B964" s="500" t="s">
        <v>509</v>
      </c>
      <c r="C964" s="300">
        <v>963</v>
      </c>
      <c r="D964" s="500" t="s">
        <v>6244</v>
      </c>
      <c r="E964" s="500" t="s">
        <v>6245</v>
      </c>
      <c r="F964" s="500" t="s">
        <v>2415</v>
      </c>
      <c r="G964" s="500" t="s">
        <v>623</v>
      </c>
      <c r="H964" t="str">
        <f>VLOOKUP($G964,県名!$B$1:$C$49,2,FALSE)</f>
        <v>静  岡</v>
      </c>
      <c r="I964" t="str">
        <f>VLOOKUP(B964,学校名!$D$8:$F$64,3,FALSE)</f>
        <v>静岡大</v>
      </c>
      <c r="J964" t="str">
        <f t="shared" si="30"/>
        <v>男</v>
      </c>
      <c r="K964" s="500" t="s">
        <v>6412</v>
      </c>
      <c r="L964" s="500" t="s">
        <v>6413</v>
      </c>
      <c r="M964" t="str">
        <f t="shared" si="31"/>
        <v>NAGAYA Akirhiro</v>
      </c>
      <c r="O964" s="500" t="s">
        <v>4197</v>
      </c>
      <c r="P964" s="500" t="s">
        <v>5112</v>
      </c>
    </row>
    <row r="965" spans="2:16">
      <c r="B965" s="500" t="s">
        <v>509</v>
      </c>
      <c r="C965" s="300">
        <v>964</v>
      </c>
      <c r="D965" s="500" t="s">
        <v>6246</v>
      </c>
      <c r="E965" s="500" t="s">
        <v>6247</v>
      </c>
      <c r="F965" s="500" t="s">
        <v>2415</v>
      </c>
      <c r="G965" s="500" t="s">
        <v>623</v>
      </c>
      <c r="H965" t="str">
        <f>VLOOKUP($G965,県名!$B$1:$C$49,2,FALSE)</f>
        <v>静  岡</v>
      </c>
      <c r="I965" t="str">
        <f>VLOOKUP(B965,学校名!$D$8:$F$64,3,FALSE)</f>
        <v>静岡大</v>
      </c>
      <c r="J965" t="str">
        <f t="shared" si="30"/>
        <v>男</v>
      </c>
      <c r="K965" s="500" t="s">
        <v>6414</v>
      </c>
      <c r="L965" s="500" t="s">
        <v>6415</v>
      </c>
      <c r="M965" t="str">
        <f t="shared" si="31"/>
        <v>HIRANO Kazuya</v>
      </c>
      <c r="O965" s="500" t="s">
        <v>4197</v>
      </c>
      <c r="P965" s="500" t="s">
        <v>5112</v>
      </c>
    </row>
    <row r="966" spans="2:16">
      <c r="B966" s="500" t="s">
        <v>509</v>
      </c>
      <c r="C966" s="300">
        <v>965</v>
      </c>
      <c r="D966" s="500" t="s">
        <v>6248</v>
      </c>
      <c r="E966" s="500" t="s">
        <v>6249</v>
      </c>
      <c r="F966" s="500" t="s">
        <v>2414</v>
      </c>
      <c r="G966" s="500" t="s">
        <v>623</v>
      </c>
      <c r="H966" t="str">
        <f>VLOOKUP($G966,県名!$B$1:$C$49,2,FALSE)</f>
        <v>静  岡</v>
      </c>
      <c r="I966" t="str">
        <f>VLOOKUP(B966,学校名!$D$8:$F$64,3,FALSE)</f>
        <v>静岡大</v>
      </c>
      <c r="J966" t="str">
        <f t="shared" si="30"/>
        <v>男</v>
      </c>
      <c r="K966" s="500" t="s">
        <v>6416</v>
      </c>
      <c r="L966" s="500" t="s">
        <v>6417</v>
      </c>
      <c r="M966" t="str">
        <f t="shared" si="31"/>
        <v>SHIMAZAKI Toshinori</v>
      </c>
      <c r="O966" s="500" t="s">
        <v>4197</v>
      </c>
      <c r="P966" s="500" t="s">
        <v>5112</v>
      </c>
    </row>
    <row r="967" spans="2:16">
      <c r="B967" s="500" t="s">
        <v>509</v>
      </c>
      <c r="C967" s="300">
        <v>966</v>
      </c>
      <c r="D967" s="500" t="s">
        <v>6250</v>
      </c>
      <c r="E967" s="500" t="s">
        <v>6251</v>
      </c>
      <c r="F967" s="500" t="s">
        <v>2414</v>
      </c>
      <c r="G967" s="500" t="s">
        <v>623</v>
      </c>
      <c r="H967" t="str">
        <f>VLOOKUP($G967,県名!$B$1:$C$49,2,FALSE)</f>
        <v>静  岡</v>
      </c>
      <c r="I967" t="str">
        <f>VLOOKUP(B967,学校名!$D$8:$F$64,3,FALSE)</f>
        <v>静岡大</v>
      </c>
      <c r="J967" t="str">
        <f t="shared" si="30"/>
        <v>男</v>
      </c>
      <c r="K967" s="500" t="s">
        <v>5664</v>
      </c>
      <c r="L967" s="500" t="s">
        <v>6381</v>
      </c>
      <c r="M967" t="str">
        <f t="shared" si="31"/>
        <v>NAKAYAMA Shunya</v>
      </c>
      <c r="O967" s="500" t="s">
        <v>4197</v>
      </c>
      <c r="P967" s="500" t="s">
        <v>5112</v>
      </c>
    </row>
    <row r="968" spans="2:16">
      <c r="B968" s="500" t="s">
        <v>509</v>
      </c>
      <c r="C968" s="300">
        <v>967</v>
      </c>
      <c r="D968" s="500" t="s">
        <v>6252</v>
      </c>
      <c r="E968" s="500" t="s">
        <v>6253</v>
      </c>
      <c r="F968" s="500" t="s">
        <v>2414</v>
      </c>
      <c r="G968" s="500" t="s">
        <v>623</v>
      </c>
      <c r="H968" t="str">
        <f>VLOOKUP($G968,県名!$B$1:$C$49,2,FALSE)</f>
        <v>静  岡</v>
      </c>
      <c r="I968" t="str">
        <f>VLOOKUP(B968,学校名!$D$8:$F$64,3,FALSE)</f>
        <v>静岡大</v>
      </c>
      <c r="J968" t="str">
        <f t="shared" si="30"/>
        <v>男</v>
      </c>
      <c r="K968" s="500" t="s">
        <v>5207</v>
      </c>
      <c r="L968" s="500" t="s">
        <v>5051</v>
      </c>
      <c r="M968" t="str">
        <f t="shared" si="31"/>
        <v>MURATA Takanori</v>
      </c>
      <c r="O968" s="500" t="s">
        <v>4197</v>
      </c>
      <c r="P968" s="500" t="s">
        <v>5112</v>
      </c>
    </row>
    <row r="969" spans="2:16">
      <c r="B969" s="500" t="s">
        <v>509</v>
      </c>
      <c r="C969" s="300">
        <v>968</v>
      </c>
      <c r="D969" s="500" t="s">
        <v>6254</v>
      </c>
      <c r="E969" s="500" t="s">
        <v>6255</v>
      </c>
      <c r="F969" s="500" t="s">
        <v>2414</v>
      </c>
      <c r="G969" s="500" t="s">
        <v>623</v>
      </c>
      <c r="H969" t="str">
        <f>VLOOKUP($G969,県名!$B$1:$C$49,2,FALSE)</f>
        <v>静  岡</v>
      </c>
      <c r="I969" t="str">
        <f>VLOOKUP(B969,学校名!$D$8:$F$64,3,FALSE)</f>
        <v>静岡大</v>
      </c>
      <c r="J969" t="str">
        <f t="shared" si="30"/>
        <v>男</v>
      </c>
      <c r="K969" s="500" t="s">
        <v>6371</v>
      </c>
      <c r="L969" s="500" t="s">
        <v>5812</v>
      </c>
      <c r="M969" t="str">
        <f t="shared" si="31"/>
        <v>WADA Yusuke</v>
      </c>
      <c r="O969" s="500" t="s">
        <v>4197</v>
      </c>
      <c r="P969" s="500" t="s">
        <v>5112</v>
      </c>
    </row>
    <row r="970" spans="2:16">
      <c r="B970" s="500" t="s">
        <v>509</v>
      </c>
      <c r="C970" s="300">
        <v>969</v>
      </c>
      <c r="D970" s="500" t="s">
        <v>6256</v>
      </c>
      <c r="E970" s="500" t="s">
        <v>6257</v>
      </c>
      <c r="F970" s="500" t="s">
        <v>1773</v>
      </c>
      <c r="G970" s="500" t="s">
        <v>623</v>
      </c>
      <c r="H970" t="str">
        <f>VLOOKUP($G970,県名!$B$1:$C$49,2,FALSE)</f>
        <v>静  岡</v>
      </c>
      <c r="I970" t="str">
        <f>VLOOKUP(B970,学校名!$D$8:$F$64,3,FALSE)</f>
        <v>静岡大</v>
      </c>
      <c r="J970" t="str">
        <f t="shared" si="30"/>
        <v>男</v>
      </c>
      <c r="K970" s="500" t="s">
        <v>6418</v>
      </c>
      <c r="L970" s="500" t="s">
        <v>5086</v>
      </c>
      <c r="M970" t="str">
        <f t="shared" si="31"/>
        <v>KANEKO Masaya</v>
      </c>
      <c r="O970" s="500" t="s">
        <v>4197</v>
      </c>
      <c r="P970" s="500" t="s">
        <v>5112</v>
      </c>
    </row>
    <row r="971" spans="2:16">
      <c r="B971" s="500" t="s">
        <v>509</v>
      </c>
      <c r="C971" s="300">
        <v>970</v>
      </c>
      <c r="D971" s="500" t="s">
        <v>6258</v>
      </c>
      <c r="E971" s="500" t="s">
        <v>6259</v>
      </c>
      <c r="F971" s="500" t="s">
        <v>1773</v>
      </c>
      <c r="G971" s="500" t="s">
        <v>623</v>
      </c>
      <c r="H971" t="str">
        <f>VLOOKUP($G971,県名!$B$1:$C$49,2,FALSE)</f>
        <v>静  岡</v>
      </c>
      <c r="I971" t="str">
        <f>VLOOKUP(B971,学校名!$D$8:$F$64,3,FALSE)</f>
        <v>静岡大</v>
      </c>
      <c r="J971" t="str">
        <f t="shared" si="30"/>
        <v>男</v>
      </c>
      <c r="K971" s="500" t="s">
        <v>6419</v>
      </c>
      <c r="L971" s="500" t="s">
        <v>6420</v>
      </c>
      <c r="M971" t="str">
        <f t="shared" si="31"/>
        <v>TSUYUGUCHI Yohei</v>
      </c>
      <c r="O971" s="500" t="s">
        <v>4197</v>
      </c>
      <c r="P971" s="500" t="s">
        <v>5112</v>
      </c>
    </row>
    <row r="972" spans="2:16">
      <c r="B972" s="500" t="s">
        <v>509</v>
      </c>
      <c r="C972" s="300">
        <v>971</v>
      </c>
      <c r="D972" s="500" t="s">
        <v>6260</v>
      </c>
      <c r="E972" s="500" t="s">
        <v>6261</v>
      </c>
      <c r="F972" s="500" t="s">
        <v>1773</v>
      </c>
      <c r="G972" s="500" t="s">
        <v>623</v>
      </c>
      <c r="H972" t="str">
        <f>VLOOKUP($G972,県名!$B$1:$C$49,2,FALSE)</f>
        <v>静  岡</v>
      </c>
      <c r="I972" t="str">
        <f>VLOOKUP(B972,学校名!$D$8:$F$64,3,FALSE)</f>
        <v>静岡大</v>
      </c>
      <c r="J972" t="str">
        <f t="shared" si="30"/>
        <v>男</v>
      </c>
      <c r="K972" s="500" t="s">
        <v>5312</v>
      </c>
      <c r="L972" s="500" t="s">
        <v>5329</v>
      </c>
      <c r="M972" t="str">
        <f t="shared" si="31"/>
        <v>HARA Shusuke</v>
      </c>
      <c r="O972" s="500" t="s">
        <v>4197</v>
      </c>
      <c r="P972" s="500" t="s">
        <v>5112</v>
      </c>
    </row>
    <row r="973" spans="2:16">
      <c r="B973" s="500" t="s">
        <v>509</v>
      </c>
      <c r="C973" s="300">
        <v>972</v>
      </c>
      <c r="D973" s="500" t="s">
        <v>6262</v>
      </c>
      <c r="E973" s="500" t="s">
        <v>6263</v>
      </c>
      <c r="F973" s="500" t="s">
        <v>1773</v>
      </c>
      <c r="G973" s="500" t="s">
        <v>623</v>
      </c>
      <c r="H973" t="str">
        <f>VLOOKUP($G973,県名!$B$1:$C$49,2,FALSE)</f>
        <v>静  岡</v>
      </c>
      <c r="I973" t="str">
        <f>VLOOKUP(B973,学校名!$D$8:$F$64,3,FALSE)</f>
        <v>静岡大</v>
      </c>
      <c r="J973" t="str">
        <f t="shared" si="30"/>
        <v>男</v>
      </c>
      <c r="K973" s="500" t="s">
        <v>6421</v>
      </c>
      <c r="L973" s="500" t="s">
        <v>5052</v>
      </c>
      <c r="M973" t="str">
        <f t="shared" si="31"/>
        <v>WARITA Keisuke</v>
      </c>
      <c r="O973" s="500" t="s">
        <v>4197</v>
      </c>
      <c r="P973" s="500" t="s">
        <v>5112</v>
      </c>
    </row>
    <row r="974" spans="2:16">
      <c r="B974" s="500" t="s">
        <v>509</v>
      </c>
      <c r="C974" s="300">
        <v>973</v>
      </c>
      <c r="D974" s="500" t="s">
        <v>6264</v>
      </c>
      <c r="E974" s="500" t="s">
        <v>6265</v>
      </c>
      <c r="F974" s="500" t="s">
        <v>2414</v>
      </c>
      <c r="G974" s="500" t="s">
        <v>623</v>
      </c>
      <c r="H974" t="str">
        <f>VLOOKUP($G974,県名!$B$1:$C$49,2,FALSE)</f>
        <v>静  岡</v>
      </c>
      <c r="I974" t="str">
        <f>VLOOKUP(B974,学校名!$D$8:$F$64,3,FALSE)</f>
        <v>静岡大</v>
      </c>
      <c r="J974" t="str">
        <f t="shared" si="30"/>
        <v>男</v>
      </c>
      <c r="K974" s="500" t="s">
        <v>4984</v>
      </c>
      <c r="L974" s="500" t="s">
        <v>5102</v>
      </c>
      <c r="M974" t="str">
        <f t="shared" si="31"/>
        <v>WATANABE Naoki</v>
      </c>
      <c r="O974" s="500" t="s">
        <v>4197</v>
      </c>
      <c r="P974" s="500" t="s">
        <v>5112</v>
      </c>
    </row>
    <row r="975" spans="2:16">
      <c r="B975" s="500" t="s">
        <v>509</v>
      </c>
      <c r="C975" s="300">
        <v>974</v>
      </c>
      <c r="D975" s="500" t="s">
        <v>6266</v>
      </c>
      <c r="E975" s="500" t="s">
        <v>6267</v>
      </c>
      <c r="F975" s="500" t="s">
        <v>2415</v>
      </c>
      <c r="G975" s="500" t="s">
        <v>623</v>
      </c>
      <c r="H975" t="str">
        <f>VLOOKUP($G975,県名!$B$1:$C$49,2,FALSE)</f>
        <v>静  岡</v>
      </c>
      <c r="I975" t="str">
        <f>VLOOKUP(B975,学校名!$D$8:$F$64,3,FALSE)</f>
        <v>静岡大</v>
      </c>
      <c r="J975" t="str">
        <f t="shared" si="30"/>
        <v>男</v>
      </c>
      <c r="K975" s="500" t="s">
        <v>5230</v>
      </c>
      <c r="L975" s="500" t="s">
        <v>6422</v>
      </c>
      <c r="M975" t="str">
        <f t="shared" si="31"/>
        <v>KIKUCHI Shotarou</v>
      </c>
      <c r="O975" s="500" t="s">
        <v>4197</v>
      </c>
      <c r="P975" s="500" t="s">
        <v>5112</v>
      </c>
    </row>
    <row r="976" spans="2:16">
      <c r="B976" s="500" t="s">
        <v>514</v>
      </c>
      <c r="C976" s="300">
        <v>975</v>
      </c>
      <c r="D976" s="500" t="s">
        <v>6268</v>
      </c>
      <c r="E976" s="500" t="s">
        <v>6269</v>
      </c>
      <c r="F976" s="500" t="s">
        <v>2416</v>
      </c>
      <c r="G976" s="500" t="s">
        <v>624</v>
      </c>
      <c r="H976" t="str">
        <f>VLOOKUP($G976,県名!$B$1:$C$49,2,FALSE)</f>
        <v>愛  知</v>
      </c>
      <c r="I976" t="str">
        <f>VLOOKUP(B976,学校名!$D$8:$F$64,3,FALSE)</f>
        <v>中京大</v>
      </c>
      <c r="J976" t="str">
        <f t="shared" si="30"/>
        <v>男</v>
      </c>
      <c r="K976" s="500" t="s">
        <v>5746</v>
      </c>
      <c r="L976" s="500" t="s">
        <v>5059</v>
      </c>
      <c r="M976" t="str">
        <f t="shared" si="31"/>
        <v>MASUDA Tomoya</v>
      </c>
      <c r="O976" s="500" t="s">
        <v>4197</v>
      </c>
      <c r="P976" s="500" t="s">
        <v>5112</v>
      </c>
    </row>
    <row r="977" spans="2:16">
      <c r="B977" s="500" t="s">
        <v>514</v>
      </c>
      <c r="C977" s="300">
        <v>976</v>
      </c>
      <c r="D977" s="500" t="s">
        <v>6270</v>
      </c>
      <c r="E977" s="500" t="s">
        <v>6271</v>
      </c>
      <c r="F977" s="500" t="s">
        <v>2416</v>
      </c>
      <c r="G977" s="500" t="s">
        <v>624</v>
      </c>
      <c r="H977" t="str">
        <f>VLOOKUP($G977,県名!$B$1:$C$49,2,FALSE)</f>
        <v>愛  知</v>
      </c>
      <c r="I977" t="str">
        <f>VLOOKUP(B977,学校名!$D$8:$F$64,3,FALSE)</f>
        <v>中京大</v>
      </c>
      <c r="J977" t="str">
        <f t="shared" si="30"/>
        <v>男</v>
      </c>
      <c r="K977" s="500" t="s">
        <v>6423</v>
      </c>
      <c r="L977" s="500" t="s">
        <v>5688</v>
      </c>
      <c r="M977" t="str">
        <f t="shared" si="31"/>
        <v>SAKAKIBARA Keigo</v>
      </c>
      <c r="O977" s="500" t="s">
        <v>4197</v>
      </c>
      <c r="P977" s="500" t="s">
        <v>5112</v>
      </c>
    </row>
    <row r="978" spans="2:16">
      <c r="B978" s="500" t="s">
        <v>514</v>
      </c>
      <c r="C978" s="300">
        <v>977</v>
      </c>
      <c r="D978" s="500" t="s">
        <v>6272</v>
      </c>
      <c r="E978" s="500" t="s">
        <v>6273</v>
      </c>
      <c r="F978" s="500" t="s">
        <v>2416</v>
      </c>
      <c r="G978" s="500" t="s">
        <v>622</v>
      </c>
      <c r="H978" t="str">
        <f>VLOOKUP($G978,県名!$B$1:$C$49,2,FALSE)</f>
        <v>長  野</v>
      </c>
      <c r="I978" t="str">
        <f>VLOOKUP(B978,学校名!$D$8:$F$64,3,FALSE)</f>
        <v>中京大</v>
      </c>
      <c r="J978" t="str">
        <f t="shared" si="30"/>
        <v>男</v>
      </c>
      <c r="K978" s="500" t="s">
        <v>6424</v>
      </c>
      <c r="L978" s="500" t="s">
        <v>6425</v>
      </c>
      <c r="M978" t="str">
        <f t="shared" si="31"/>
        <v>KUMAGAI Kosei</v>
      </c>
      <c r="O978" s="500" t="s">
        <v>4197</v>
      </c>
      <c r="P978" s="500" t="s">
        <v>5112</v>
      </c>
    </row>
    <row r="979" spans="2:16">
      <c r="B979" s="500" t="s">
        <v>514</v>
      </c>
      <c r="C979" s="300">
        <v>978</v>
      </c>
      <c r="D979" s="500" t="s">
        <v>6274</v>
      </c>
      <c r="E979" s="500" t="s">
        <v>6275</v>
      </c>
      <c r="F979" s="500" t="s">
        <v>2416</v>
      </c>
      <c r="G979" s="500" t="s">
        <v>624</v>
      </c>
      <c r="H979" t="str">
        <f>VLOOKUP($G979,県名!$B$1:$C$49,2,FALSE)</f>
        <v>愛  知</v>
      </c>
      <c r="I979" t="str">
        <f>VLOOKUP(B979,学校名!$D$8:$F$64,3,FALSE)</f>
        <v>中京大</v>
      </c>
      <c r="J979" t="str">
        <f t="shared" si="30"/>
        <v>男</v>
      </c>
      <c r="K979" s="500" t="s">
        <v>6426</v>
      </c>
      <c r="L979" s="500" t="s">
        <v>5698</v>
      </c>
      <c r="M979" t="str">
        <f t="shared" si="31"/>
        <v>YONETANI Haruki</v>
      </c>
      <c r="O979" s="500" t="s">
        <v>4197</v>
      </c>
      <c r="P979" s="500" t="s">
        <v>5112</v>
      </c>
    </row>
    <row r="980" spans="2:16">
      <c r="B980" s="500" t="s">
        <v>514</v>
      </c>
      <c r="C980" s="300">
        <v>979</v>
      </c>
      <c r="D980" s="500" t="s">
        <v>6276</v>
      </c>
      <c r="E980" s="500" t="s">
        <v>6277</v>
      </c>
      <c r="F980" s="500" t="s">
        <v>2416</v>
      </c>
      <c r="G980" s="500" t="s">
        <v>624</v>
      </c>
      <c r="H980" t="str">
        <f>VLOOKUP($G980,県名!$B$1:$C$49,2,FALSE)</f>
        <v>愛  知</v>
      </c>
      <c r="I980" t="str">
        <f>VLOOKUP(B980,学校名!$D$8:$F$64,3,FALSE)</f>
        <v>中京大</v>
      </c>
      <c r="J980" t="str">
        <f t="shared" si="30"/>
        <v>男</v>
      </c>
      <c r="K980" s="500" t="s">
        <v>4990</v>
      </c>
      <c r="L980" s="500" t="s">
        <v>5324</v>
      </c>
      <c r="M980" t="str">
        <f t="shared" si="31"/>
        <v>SUZUKI Yuto</v>
      </c>
      <c r="O980" s="500" t="s">
        <v>4197</v>
      </c>
      <c r="P980" s="500" t="s">
        <v>5112</v>
      </c>
    </row>
    <row r="981" spans="2:16">
      <c r="B981" s="500" t="s">
        <v>514</v>
      </c>
      <c r="C981" s="300">
        <v>980</v>
      </c>
      <c r="D981" s="500" t="s">
        <v>6278</v>
      </c>
      <c r="E981" s="500" t="s">
        <v>6279</v>
      </c>
      <c r="F981" s="500" t="s">
        <v>2416</v>
      </c>
      <c r="G981" s="500" t="s">
        <v>624</v>
      </c>
      <c r="H981" t="str">
        <f>VLOOKUP($G981,県名!$B$1:$C$49,2,FALSE)</f>
        <v>愛  知</v>
      </c>
      <c r="I981" t="str">
        <f>VLOOKUP(B981,学校名!$D$8:$F$64,3,FALSE)</f>
        <v>中京大</v>
      </c>
      <c r="J981" t="str">
        <f t="shared" si="30"/>
        <v>男</v>
      </c>
      <c r="K981" s="500" t="s">
        <v>6427</v>
      </c>
      <c r="L981" s="500" t="s">
        <v>6428</v>
      </c>
      <c r="M981" t="str">
        <f t="shared" si="31"/>
        <v>HORIE Aki</v>
      </c>
      <c r="O981" s="500" t="s">
        <v>4197</v>
      </c>
      <c r="P981" s="500" t="s">
        <v>5112</v>
      </c>
    </row>
    <row r="982" spans="2:16">
      <c r="B982" s="500" t="s">
        <v>518</v>
      </c>
      <c r="C982" s="300">
        <v>981</v>
      </c>
      <c r="D982" s="500" t="s">
        <v>6280</v>
      </c>
      <c r="E982" s="500" t="s">
        <v>6281</v>
      </c>
      <c r="F982" s="500" t="s">
        <v>2414</v>
      </c>
      <c r="G982" s="500" t="s">
        <v>624</v>
      </c>
      <c r="H982" t="str">
        <f>VLOOKUP($G982,県名!$B$1:$C$49,2,FALSE)</f>
        <v>愛  知</v>
      </c>
      <c r="I982" t="str">
        <f>VLOOKUP(B982,学校名!$D$8:$F$64,3,FALSE)</f>
        <v>東海学園大</v>
      </c>
      <c r="J982" t="str">
        <f t="shared" si="30"/>
        <v>男</v>
      </c>
      <c r="K982" s="500" t="s">
        <v>6429</v>
      </c>
      <c r="L982" s="500" t="s">
        <v>6430</v>
      </c>
      <c r="M982" t="str">
        <f t="shared" si="31"/>
        <v>HIRANO  Naru</v>
      </c>
      <c r="O982" s="500" t="s">
        <v>4197</v>
      </c>
      <c r="P982" s="500" t="s">
        <v>5112</v>
      </c>
    </row>
    <row r="983" spans="2:16">
      <c r="B983" s="500" t="s">
        <v>518</v>
      </c>
      <c r="C983" s="300">
        <v>982</v>
      </c>
      <c r="D983" s="500" t="s">
        <v>6282</v>
      </c>
      <c r="E983" s="500" t="s">
        <v>6283</v>
      </c>
      <c r="F983" s="500" t="s">
        <v>2414</v>
      </c>
      <c r="G983" s="500" t="s">
        <v>624</v>
      </c>
      <c r="H983" t="str">
        <f>VLOOKUP($G983,県名!$B$1:$C$49,2,FALSE)</f>
        <v>愛  知</v>
      </c>
      <c r="I983" t="str">
        <f>VLOOKUP(B983,学校名!$D$8:$F$64,3,FALSE)</f>
        <v>東海学園大</v>
      </c>
      <c r="J983" t="str">
        <f t="shared" si="30"/>
        <v>男</v>
      </c>
      <c r="K983" s="500" t="s">
        <v>5005</v>
      </c>
      <c r="L983" s="500" t="s">
        <v>6431</v>
      </c>
      <c r="M983" t="str">
        <f t="shared" si="31"/>
        <v>YAMASHITA Toru</v>
      </c>
      <c r="O983" s="500" t="s">
        <v>4197</v>
      </c>
      <c r="P983" s="500" t="s">
        <v>5112</v>
      </c>
    </row>
    <row r="984" spans="2:16">
      <c r="B984" s="500" t="s">
        <v>518</v>
      </c>
      <c r="C984" s="300">
        <v>983</v>
      </c>
      <c r="D984" s="500" t="s">
        <v>6284</v>
      </c>
      <c r="E984" s="500" t="s">
        <v>6285</v>
      </c>
      <c r="F984" s="500" t="s">
        <v>2415</v>
      </c>
      <c r="G984" s="500" t="s">
        <v>624</v>
      </c>
      <c r="H984" t="str">
        <f>VLOOKUP($G984,県名!$B$1:$C$49,2,FALSE)</f>
        <v>愛  知</v>
      </c>
      <c r="I984" t="str">
        <f>VLOOKUP(B984,学校名!$D$8:$F$64,3,FALSE)</f>
        <v>東海学園大</v>
      </c>
      <c r="J984" t="str">
        <f t="shared" si="30"/>
        <v>男</v>
      </c>
      <c r="K984" s="500" t="s">
        <v>6432</v>
      </c>
      <c r="L984" s="500" t="s">
        <v>5772</v>
      </c>
      <c r="M984" t="str">
        <f t="shared" si="31"/>
        <v>HAYASHI  Takahiro</v>
      </c>
      <c r="O984" s="500" t="s">
        <v>4197</v>
      </c>
      <c r="P984" s="500" t="s">
        <v>5112</v>
      </c>
    </row>
    <row r="985" spans="2:16">
      <c r="B985" s="500" t="s">
        <v>6049</v>
      </c>
      <c r="C985" s="300">
        <v>984</v>
      </c>
      <c r="D985" s="500" t="s">
        <v>6286</v>
      </c>
      <c r="E985" s="500" t="s">
        <v>6287</v>
      </c>
      <c r="F985" s="500" t="s">
        <v>2415</v>
      </c>
      <c r="G985" s="500" t="s">
        <v>623</v>
      </c>
      <c r="H985" t="str">
        <f>VLOOKUP($G985,県名!$B$1:$C$49,2,FALSE)</f>
        <v>静  岡</v>
      </c>
      <c r="I985" t="str">
        <f>VLOOKUP(B985,学校名!$D$8:$F$64,3,FALSE)</f>
        <v>東海大東海</v>
      </c>
      <c r="J985" t="str">
        <f t="shared" si="30"/>
        <v>男</v>
      </c>
      <c r="K985" s="500" t="s">
        <v>6392</v>
      </c>
      <c r="L985" s="500" t="s">
        <v>6433</v>
      </c>
      <c r="M985" t="str">
        <f t="shared" si="31"/>
        <v>KINOSHITA Masahiro</v>
      </c>
      <c r="O985" s="500" t="s">
        <v>4197</v>
      </c>
      <c r="P985" s="500" t="s">
        <v>5112</v>
      </c>
    </row>
    <row r="986" spans="2:16">
      <c r="B986" s="500" t="s">
        <v>6049</v>
      </c>
      <c r="C986" s="300">
        <v>985</v>
      </c>
      <c r="D986" s="500" t="s">
        <v>6288</v>
      </c>
      <c r="E986" s="500" t="s">
        <v>6289</v>
      </c>
      <c r="F986" s="500" t="s">
        <v>2415</v>
      </c>
      <c r="G986" s="500" t="s">
        <v>623</v>
      </c>
      <c r="H986" t="str">
        <f>VLOOKUP($G986,県名!$B$1:$C$49,2,FALSE)</f>
        <v>静  岡</v>
      </c>
      <c r="I986" t="str">
        <f>VLOOKUP(B986,学校名!$D$8:$F$64,3,FALSE)</f>
        <v>東海大東海</v>
      </c>
      <c r="J986" t="str">
        <f t="shared" si="30"/>
        <v>男</v>
      </c>
      <c r="K986" s="500" t="s">
        <v>6434</v>
      </c>
      <c r="L986" s="500" t="s">
        <v>5091</v>
      </c>
      <c r="M986" t="str">
        <f t="shared" si="31"/>
        <v>TAIRA Genki</v>
      </c>
      <c r="O986" s="500" t="s">
        <v>4197</v>
      </c>
      <c r="P986" s="500" t="s">
        <v>5112</v>
      </c>
    </row>
    <row r="987" spans="2:16">
      <c r="B987" s="500" t="s">
        <v>6049</v>
      </c>
      <c r="C987" s="300">
        <v>986</v>
      </c>
      <c r="D987" s="500" t="s">
        <v>6290</v>
      </c>
      <c r="E987" s="500" t="s">
        <v>6291</v>
      </c>
      <c r="F987" s="500" t="s">
        <v>2415</v>
      </c>
      <c r="G987" s="500" t="s">
        <v>623</v>
      </c>
      <c r="H987" t="str">
        <f>VLOOKUP($G987,県名!$B$1:$C$49,2,FALSE)</f>
        <v>静  岡</v>
      </c>
      <c r="I987" t="str">
        <f>VLOOKUP(B987,学校名!$D$8:$F$64,3,FALSE)</f>
        <v>東海大東海</v>
      </c>
      <c r="J987" t="str">
        <f t="shared" si="30"/>
        <v>男</v>
      </c>
      <c r="K987" s="500" t="s">
        <v>6435</v>
      </c>
      <c r="L987" s="500" t="s">
        <v>5050</v>
      </c>
      <c r="M987" t="str">
        <f t="shared" si="31"/>
        <v>YAGI Daiki</v>
      </c>
      <c r="O987" s="500" t="s">
        <v>4197</v>
      </c>
      <c r="P987" s="500" t="s">
        <v>5112</v>
      </c>
    </row>
    <row r="988" spans="2:16">
      <c r="B988" s="500" t="s">
        <v>6049</v>
      </c>
      <c r="C988" s="300">
        <v>987</v>
      </c>
      <c r="D988" s="500" t="s">
        <v>6292</v>
      </c>
      <c r="E988" s="500" t="s">
        <v>6293</v>
      </c>
      <c r="F988" s="500" t="s">
        <v>2412</v>
      </c>
      <c r="G988" s="500" t="s">
        <v>623</v>
      </c>
      <c r="H988" t="str">
        <f>VLOOKUP($G988,県名!$B$1:$C$49,2,FALSE)</f>
        <v>静  岡</v>
      </c>
      <c r="I988" t="str">
        <f>VLOOKUP(B988,学校名!$D$8:$F$64,3,FALSE)</f>
        <v>東海大東海</v>
      </c>
      <c r="J988" t="str">
        <f t="shared" si="30"/>
        <v>男</v>
      </c>
      <c r="K988" s="500" t="s">
        <v>4991</v>
      </c>
      <c r="L988" s="500" t="s">
        <v>6436</v>
      </c>
      <c r="M988" t="str">
        <f t="shared" si="31"/>
        <v>ITO Shion</v>
      </c>
      <c r="O988" s="500" t="s">
        <v>4197</v>
      </c>
      <c r="P988" s="500" t="s">
        <v>5112</v>
      </c>
    </row>
    <row r="989" spans="2:16">
      <c r="B989" s="500" t="s">
        <v>6049</v>
      </c>
      <c r="C989" s="300">
        <v>988</v>
      </c>
      <c r="D989" s="500" t="s">
        <v>6294</v>
      </c>
      <c r="E989" s="500" t="s">
        <v>6295</v>
      </c>
      <c r="F989" s="500" t="s">
        <v>2412</v>
      </c>
      <c r="G989" s="500" t="s">
        <v>623</v>
      </c>
      <c r="H989" t="str">
        <f>VLOOKUP($G989,県名!$B$1:$C$49,2,FALSE)</f>
        <v>静  岡</v>
      </c>
      <c r="I989" t="str">
        <f>VLOOKUP(B989,学校名!$D$8:$F$64,3,FALSE)</f>
        <v>東海大東海</v>
      </c>
      <c r="J989" t="str">
        <f t="shared" si="30"/>
        <v>男</v>
      </c>
      <c r="K989" s="500" t="s">
        <v>6437</v>
      </c>
      <c r="L989" s="500" t="s">
        <v>5997</v>
      </c>
      <c r="M989" t="str">
        <f t="shared" si="31"/>
        <v>YOKOKAWA Aoi</v>
      </c>
      <c r="O989" s="500" t="s">
        <v>4197</v>
      </c>
      <c r="P989" s="500" t="s">
        <v>5112</v>
      </c>
    </row>
    <row r="990" spans="2:16">
      <c r="B990" s="500" t="s">
        <v>6049</v>
      </c>
      <c r="C990" s="300">
        <v>989</v>
      </c>
      <c r="D990" s="500" t="s">
        <v>6296</v>
      </c>
      <c r="E990" s="500" t="s">
        <v>6297</v>
      </c>
      <c r="F990" s="500" t="s">
        <v>2412</v>
      </c>
      <c r="G990" s="500" t="s">
        <v>623</v>
      </c>
      <c r="H990" t="str">
        <f>VLOOKUP($G990,県名!$B$1:$C$49,2,FALSE)</f>
        <v>静  岡</v>
      </c>
      <c r="I990" t="str">
        <f>VLOOKUP(B990,学校名!$D$8:$F$64,3,FALSE)</f>
        <v>東海大東海</v>
      </c>
      <c r="J990" t="str">
        <f t="shared" si="30"/>
        <v>男</v>
      </c>
      <c r="K990" s="500" t="s">
        <v>6438</v>
      </c>
      <c r="L990" s="500" t="s">
        <v>5109</v>
      </c>
      <c r="M990" t="str">
        <f t="shared" si="31"/>
        <v>MOROZUMI Yuya</v>
      </c>
      <c r="O990" s="500" t="s">
        <v>4197</v>
      </c>
      <c r="P990" s="500" t="s">
        <v>5112</v>
      </c>
    </row>
    <row r="991" spans="2:16">
      <c r="B991" s="500" t="s">
        <v>523</v>
      </c>
      <c r="C991" s="300">
        <v>990</v>
      </c>
      <c r="D991" s="500" t="s">
        <v>6298</v>
      </c>
      <c r="E991" s="500" t="s">
        <v>6299</v>
      </c>
      <c r="F991" s="500" t="s">
        <v>2415</v>
      </c>
      <c r="G991" s="500" t="s">
        <v>624</v>
      </c>
      <c r="H991" t="str">
        <f>VLOOKUP($G991,県名!$B$1:$C$49,2,FALSE)</f>
        <v>愛  知</v>
      </c>
      <c r="I991" t="str">
        <f>VLOOKUP(B991,学校名!$D$8:$F$64,3,FALSE)</f>
        <v>名古屋学院大</v>
      </c>
      <c r="J991" t="str">
        <f t="shared" si="30"/>
        <v>男</v>
      </c>
      <c r="K991" s="500" t="s">
        <v>5970</v>
      </c>
      <c r="L991" s="500" t="s">
        <v>6439</v>
      </c>
      <c r="M991" t="str">
        <f t="shared" si="31"/>
        <v>KOIZUMI Nooboru</v>
      </c>
      <c r="O991" s="500" t="s">
        <v>4197</v>
      </c>
      <c r="P991" s="500" t="s">
        <v>5112</v>
      </c>
    </row>
    <row r="992" spans="2:16">
      <c r="B992" s="500" t="s">
        <v>530</v>
      </c>
      <c r="C992" s="300">
        <v>991</v>
      </c>
      <c r="D992" s="500" t="s">
        <v>6300</v>
      </c>
      <c r="E992" s="500" t="s">
        <v>6301</v>
      </c>
      <c r="F992" s="500" t="s">
        <v>2414</v>
      </c>
      <c r="G992" s="500" t="s">
        <v>624</v>
      </c>
      <c r="H992" t="str">
        <f>VLOOKUP($G992,県名!$B$1:$C$49,2,FALSE)</f>
        <v>愛  知</v>
      </c>
      <c r="I992" t="str">
        <f>VLOOKUP(B992,学校名!$D$8:$F$64,3,FALSE)</f>
        <v>名城大</v>
      </c>
      <c r="J992" t="str">
        <f t="shared" si="30"/>
        <v>男</v>
      </c>
      <c r="K992" s="500" t="s">
        <v>6440</v>
      </c>
      <c r="L992" s="500" t="s">
        <v>5081</v>
      </c>
      <c r="M992" t="str">
        <f t="shared" si="31"/>
        <v>YAMAMORI Takumi</v>
      </c>
      <c r="O992" s="500" t="s">
        <v>4197</v>
      </c>
      <c r="P992" s="500" t="s">
        <v>5112</v>
      </c>
    </row>
    <row r="993" spans="2:16">
      <c r="B993" s="502" t="s">
        <v>497</v>
      </c>
      <c r="C993" s="300">
        <v>992</v>
      </c>
      <c r="D993" s="500" t="s">
        <v>5341</v>
      </c>
      <c r="E993" s="500" t="s">
        <v>5342</v>
      </c>
      <c r="F993" s="500" t="s">
        <v>5660</v>
      </c>
      <c r="G993" s="500" t="s">
        <v>624</v>
      </c>
      <c r="H993" t="str">
        <f>VLOOKUP($G993,県名!$B$1:$C$49,2,FALSE)</f>
        <v>愛  知</v>
      </c>
      <c r="I993" t="str">
        <f>VLOOKUP(B993,学校名!$D$8:$F$64,3,FALSE)</f>
        <v>愛知教育大</v>
      </c>
      <c r="J993" t="str">
        <f t="shared" si="30"/>
        <v>男</v>
      </c>
      <c r="K993" s="500" t="s">
        <v>4981</v>
      </c>
      <c r="L993" s="500" t="s">
        <v>5039</v>
      </c>
      <c r="M993" t="str">
        <f t="shared" si="31"/>
        <v>YAMAMOTO Yuta</v>
      </c>
      <c r="O993" s="500" t="s">
        <v>4197</v>
      </c>
      <c r="P993" s="500" t="s">
        <v>5112</v>
      </c>
    </row>
    <row r="994" spans="2:16">
      <c r="B994" s="502" t="s">
        <v>497</v>
      </c>
      <c r="C994" s="300">
        <v>993</v>
      </c>
      <c r="D994" s="500" t="s">
        <v>5343</v>
      </c>
      <c r="E994" s="500" t="s">
        <v>5344</v>
      </c>
      <c r="F994" s="500" t="s">
        <v>2412</v>
      </c>
      <c r="G994" s="500" t="s">
        <v>624</v>
      </c>
      <c r="H994" t="str">
        <f>VLOOKUP($G994,県名!$B$1:$C$49,2,FALSE)</f>
        <v>愛  知</v>
      </c>
      <c r="I994" t="str">
        <f>VLOOKUP(B994,学校名!$D$8:$F$64,3,FALSE)</f>
        <v>愛知教育大</v>
      </c>
      <c r="J994" t="str">
        <f t="shared" si="30"/>
        <v>男</v>
      </c>
      <c r="K994" s="500" t="s">
        <v>5661</v>
      </c>
      <c r="L994" s="500" t="s">
        <v>5662</v>
      </c>
      <c r="M994" t="str">
        <f t="shared" si="31"/>
        <v>YAMASHIRO Hiromi</v>
      </c>
      <c r="O994" s="500" t="s">
        <v>4197</v>
      </c>
      <c r="P994" s="500" t="s">
        <v>5112</v>
      </c>
    </row>
    <row r="995" spans="2:16">
      <c r="B995" s="502" t="s">
        <v>497</v>
      </c>
      <c r="C995" s="300">
        <v>994</v>
      </c>
      <c r="D995" s="500" t="s">
        <v>5345</v>
      </c>
      <c r="E995" s="500" t="s">
        <v>5346</v>
      </c>
      <c r="F995" s="500" t="s">
        <v>2416</v>
      </c>
      <c r="G995" s="500" t="s">
        <v>624</v>
      </c>
      <c r="H995" t="str">
        <f>VLOOKUP($G995,県名!$B$1:$C$49,2,FALSE)</f>
        <v>愛  知</v>
      </c>
      <c r="I995" t="str">
        <f>VLOOKUP(B995,学校名!$D$8:$F$64,3,FALSE)</f>
        <v>愛知教育大</v>
      </c>
      <c r="J995" t="str">
        <f t="shared" si="30"/>
        <v>男</v>
      </c>
      <c r="K995" s="500" t="s">
        <v>5663</v>
      </c>
      <c r="L995" s="500" t="s">
        <v>5324</v>
      </c>
      <c r="M995" t="str">
        <f t="shared" si="31"/>
        <v>KITAMURA Yuto</v>
      </c>
      <c r="O995" s="500" t="s">
        <v>4197</v>
      </c>
      <c r="P995" s="500" t="s">
        <v>5112</v>
      </c>
    </row>
    <row r="996" spans="2:16">
      <c r="B996" s="502" t="s">
        <v>497</v>
      </c>
      <c r="C996" s="300">
        <v>995</v>
      </c>
      <c r="D996" s="500" t="s">
        <v>5347</v>
      </c>
      <c r="E996" s="500" t="s">
        <v>5348</v>
      </c>
      <c r="F996" s="500" t="s">
        <v>2416</v>
      </c>
      <c r="G996" s="500" t="s">
        <v>624</v>
      </c>
      <c r="H996" t="str">
        <f>VLOOKUP($G996,県名!$B$1:$C$49,2,FALSE)</f>
        <v>愛  知</v>
      </c>
      <c r="I996" t="str">
        <f>VLOOKUP(B996,学校名!$D$8:$F$64,3,FALSE)</f>
        <v>愛知教育大</v>
      </c>
      <c r="J996" t="str">
        <f t="shared" si="30"/>
        <v>男</v>
      </c>
      <c r="K996" s="500" t="s">
        <v>5664</v>
      </c>
      <c r="L996" s="500" t="s">
        <v>5089</v>
      </c>
      <c r="M996" t="str">
        <f t="shared" si="31"/>
        <v>NAKAYAMA Ryo</v>
      </c>
      <c r="O996" s="500" t="s">
        <v>4197</v>
      </c>
      <c r="P996" s="500" t="s">
        <v>5112</v>
      </c>
    </row>
    <row r="997" spans="2:16">
      <c r="B997" s="502" t="s">
        <v>497</v>
      </c>
      <c r="C997" s="300">
        <v>996</v>
      </c>
      <c r="D997" s="500" t="s">
        <v>5349</v>
      </c>
      <c r="E997" s="500" t="s">
        <v>5350</v>
      </c>
      <c r="F997" s="500" t="s">
        <v>2416</v>
      </c>
      <c r="G997" s="500" t="s">
        <v>624</v>
      </c>
      <c r="H997" t="str">
        <f>VLOOKUP($G997,県名!$B$1:$C$49,2,FALSE)</f>
        <v>愛  知</v>
      </c>
      <c r="I997" t="str">
        <f>VLOOKUP(B997,学校名!$D$8:$F$64,3,FALSE)</f>
        <v>愛知教育大</v>
      </c>
      <c r="J997" t="str">
        <f t="shared" si="30"/>
        <v>男</v>
      </c>
      <c r="K997" s="500" t="s">
        <v>5665</v>
      </c>
      <c r="L997" s="500" t="s">
        <v>5039</v>
      </c>
      <c r="M997" t="str">
        <f t="shared" si="31"/>
        <v>MIYATA Yuta</v>
      </c>
      <c r="O997" s="500" t="s">
        <v>4197</v>
      </c>
      <c r="P997" s="500" t="s">
        <v>5112</v>
      </c>
    </row>
    <row r="998" spans="2:16">
      <c r="B998" s="502" t="s">
        <v>497</v>
      </c>
      <c r="C998" s="300">
        <v>997</v>
      </c>
      <c r="D998" s="500" t="s">
        <v>5351</v>
      </c>
      <c r="E998" s="500" t="s">
        <v>5352</v>
      </c>
      <c r="F998" s="500" t="s">
        <v>2416</v>
      </c>
      <c r="G998" s="500" t="s">
        <v>624</v>
      </c>
      <c r="H998" t="str">
        <f>VLOOKUP($G998,県名!$B$1:$C$49,2,FALSE)</f>
        <v>愛  知</v>
      </c>
      <c r="I998" t="str">
        <f>VLOOKUP(B998,学校名!$D$8:$F$64,3,FALSE)</f>
        <v>愛知教育大</v>
      </c>
      <c r="J998" t="str">
        <f t="shared" si="30"/>
        <v>男</v>
      </c>
      <c r="K998" s="500" t="s">
        <v>5666</v>
      </c>
      <c r="L998" s="500" t="s">
        <v>5667</v>
      </c>
      <c r="M998" t="str">
        <f t="shared" si="31"/>
        <v>TAKIKAWA Shuhei</v>
      </c>
      <c r="O998" s="500" t="s">
        <v>4197</v>
      </c>
      <c r="P998" s="500" t="s">
        <v>5112</v>
      </c>
    </row>
    <row r="999" spans="2:16">
      <c r="B999" s="502" t="s">
        <v>497</v>
      </c>
      <c r="C999" s="300">
        <v>998</v>
      </c>
      <c r="D999" s="500" t="s">
        <v>5353</v>
      </c>
      <c r="E999" s="500" t="s">
        <v>5354</v>
      </c>
      <c r="F999" s="500" t="s">
        <v>2416</v>
      </c>
      <c r="G999" s="500" t="s">
        <v>624</v>
      </c>
      <c r="H999" t="str">
        <f>VLOOKUP($G999,県名!$B$1:$C$49,2,FALSE)</f>
        <v>愛  知</v>
      </c>
      <c r="I999" t="str">
        <f>VLOOKUP(B999,学校名!$D$8:$F$64,3,FALSE)</f>
        <v>愛知教育大</v>
      </c>
      <c r="J999" t="str">
        <f t="shared" si="30"/>
        <v>男</v>
      </c>
      <c r="K999" s="500" t="s">
        <v>5668</v>
      </c>
      <c r="L999" s="500" t="s">
        <v>5089</v>
      </c>
      <c r="M999" t="str">
        <f t="shared" si="31"/>
        <v>HARABAYASHI Ryo</v>
      </c>
      <c r="O999" s="500" t="s">
        <v>4197</v>
      </c>
      <c r="P999" s="500" t="s">
        <v>5112</v>
      </c>
    </row>
    <row r="1000" spans="2:16">
      <c r="B1000" s="502" t="s">
        <v>497</v>
      </c>
      <c r="C1000" s="300">
        <v>999</v>
      </c>
      <c r="D1000" s="500" t="s">
        <v>5355</v>
      </c>
      <c r="E1000" s="500" t="s">
        <v>5356</v>
      </c>
      <c r="F1000" s="500" t="s">
        <v>2416</v>
      </c>
      <c r="G1000" s="500" t="s">
        <v>630</v>
      </c>
      <c r="H1000" t="str">
        <f>VLOOKUP($G1000,県名!$B$1:$C$49,2,FALSE)</f>
        <v>兵　庫</v>
      </c>
      <c r="I1000" t="str">
        <f>VLOOKUP(B1000,学校名!$D$8:$F$64,3,FALSE)</f>
        <v>愛知教育大</v>
      </c>
      <c r="J1000" t="str">
        <f t="shared" si="30"/>
        <v>男</v>
      </c>
      <c r="K1000" s="500" t="s">
        <v>5669</v>
      </c>
      <c r="L1000" s="500" t="s">
        <v>5670</v>
      </c>
      <c r="M1000" t="str">
        <f t="shared" si="31"/>
        <v>KATSURAGI Hiroto</v>
      </c>
      <c r="O1000" s="500" t="s">
        <v>4197</v>
      </c>
      <c r="P1000" s="500" t="s">
        <v>5112</v>
      </c>
    </row>
    <row r="1001" spans="2:16">
      <c r="B1001" s="502" t="s">
        <v>497</v>
      </c>
      <c r="C1001" s="300">
        <v>1000</v>
      </c>
      <c r="D1001" s="500" t="s">
        <v>5357</v>
      </c>
      <c r="E1001" s="500" t="s">
        <v>5358</v>
      </c>
      <c r="F1001" s="500" t="s">
        <v>2416</v>
      </c>
      <c r="G1001" s="500" t="s">
        <v>624</v>
      </c>
      <c r="H1001" t="str">
        <f>VLOOKUP($G1001,県名!$B$1:$C$49,2,FALSE)</f>
        <v>愛  知</v>
      </c>
      <c r="I1001" t="str">
        <f>VLOOKUP(B1001,学校名!$D$8:$F$64,3,FALSE)</f>
        <v>愛知教育大</v>
      </c>
      <c r="J1001" t="str">
        <f t="shared" si="30"/>
        <v>男</v>
      </c>
      <c r="K1001" s="500" t="s">
        <v>5671</v>
      </c>
      <c r="L1001" s="500" t="s">
        <v>5064</v>
      </c>
      <c r="M1001" t="str">
        <f t="shared" si="31"/>
        <v>KIMURA Masanari</v>
      </c>
      <c r="O1001" s="500" t="s">
        <v>4197</v>
      </c>
      <c r="P1001" s="500" t="s">
        <v>5112</v>
      </c>
    </row>
    <row r="1002" spans="2:16">
      <c r="B1002" s="502" t="s">
        <v>497</v>
      </c>
      <c r="C1002" s="300">
        <v>1001</v>
      </c>
      <c r="D1002" s="500" t="s">
        <v>5359</v>
      </c>
      <c r="E1002" s="500" t="s">
        <v>5360</v>
      </c>
      <c r="F1002" s="500" t="s">
        <v>2416</v>
      </c>
      <c r="G1002" s="500" t="s">
        <v>624</v>
      </c>
      <c r="H1002" t="str">
        <f>VLOOKUP($G1002,県名!$B$1:$C$49,2,FALSE)</f>
        <v>愛  知</v>
      </c>
      <c r="I1002" t="str">
        <f>VLOOKUP(B1002,学校名!$D$8:$F$64,3,FALSE)</f>
        <v>愛知教育大</v>
      </c>
      <c r="J1002" t="str">
        <f t="shared" si="30"/>
        <v>男</v>
      </c>
      <c r="K1002" s="500" t="s">
        <v>5030</v>
      </c>
      <c r="L1002" s="500" t="s">
        <v>5672</v>
      </c>
      <c r="M1002" t="str">
        <f t="shared" si="31"/>
        <v>KOJIMA Yuhei</v>
      </c>
      <c r="O1002" s="500" t="s">
        <v>4197</v>
      </c>
      <c r="P1002" s="500" t="s">
        <v>5112</v>
      </c>
    </row>
    <row r="1003" spans="2:16">
      <c r="B1003" s="502" t="s">
        <v>497</v>
      </c>
      <c r="C1003" s="300">
        <v>1002</v>
      </c>
      <c r="D1003" s="500" t="s">
        <v>5361</v>
      </c>
      <c r="E1003" s="500" t="s">
        <v>5362</v>
      </c>
      <c r="F1003" s="500" t="s">
        <v>2416</v>
      </c>
      <c r="G1003" s="500" t="s">
        <v>624</v>
      </c>
      <c r="H1003" t="str">
        <f>VLOOKUP($G1003,県名!$B$1:$C$49,2,FALSE)</f>
        <v>愛  知</v>
      </c>
      <c r="I1003" t="str">
        <f>VLOOKUP(B1003,学校名!$D$8:$F$64,3,FALSE)</f>
        <v>愛知教育大</v>
      </c>
      <c r="J1003" t="str">
        <f t="shared" si="30"/>
        <v>男</v>
      </c>
      <c r="K1003" s="500" t="s">
        <v>5013</v>
      </c>
      <c r="L1003" s="500" t="s">
        <v>5673</v>
      </c>
      <c r="M1003" t="str">
        <f t="shared" si="31"/>
        <v>MAEDA Kazuki</v>
      </c>
      <c r="O1003" s="500" t="s">
        <v>4197</v>
      </c>
      <c r="P1003" s="500" t="s">
        <v>5112</v>
      </c>
    </row>
    <row r="1004" spans="2:16">
      <c r="B1004" s="502" t="s">
        <v>5338</v>
      </c>
      <c r="C1004" s="300">
        <v>1003</v>
      </c>
      <c r="D1004" s="500" t="s">
        <v>5363</v>
      </c>
      <c r="E1004" s="500" t="s">
        <v>5364</v>
      </c>
      <c r="F1004" s="500" t="s">
        <v>2414</v>
      </c>
      <c r="G1004" s="500" t="s">
        <v>624</v>
      </c>
      <c r="H1004" t="str">
        <f>VLOOKUP($G1004,県名!$B$1:$C$49,2,FALSE)</f>
        <v>愛  知</v>
      </c>
      <c r="I1004" t="str">
        <f>VLOOKUP(B1004,学校名!$D$8:$F$64,3,FALSE)</f>
        <v>愛知県立大</v>
      </c>
      <c r="J1004" t="str">
        <f t="shared" si="30"/>
        <v>男</v>
      </c>
      <c r="K1004" s="500" t="s">
        <v>4991</v>
      </c>
      <c r="L1004" s="500" t="s">
        <v>5673</v>
      </c>
      <c r="M1004" t="str">
        <f t="shared" si="31"/>
        <v>ITO Kazuki</v>
      </c>
      <c r="O1004" s="500" t="s">
        <v>4197</v>
      </c>
      <c r="P1004" s="500" t="s">
        <v>5112</v>
      </c>
    </row>
    <row r="1005" spans="2:16">
      <c r="B1005" s="502" t="s">
        <v>498</v>
      </c>
      <c r="C1005" s="300">
        <v>1004</v>
      </c>
      <c r="D1005" s="500" t="s">
        <v>5365</v>
      </c>
      <c r="E1005" s="500" t="s">
        <v>5366</v>
      </c>
      <c r="F1005" s="500" t="s">
        <v>2414</v>
      </c>
      <c r="G1005" s="500" t="s">
        <v>626</v>
      </c>
      <c r="H1005" t="str">
        <f>VLOOKUP($G1005,県名!$B$1:$C$49,2,FALSE)</f>
        <v>岐  阜</v>
      </c>
      <c r="I1005" t="str">
        <f>VLOOKUP(B1005,学校名!$D$8:$F$64,3,FALSE)</f>
        <v>愛知県立大</v>
      </c>
      <c r="J1005" t="str">
        <f t="shared" si="30"/>
        <v>男</v>
      </c>
      <c r="K1005" s="500" t="s">
        <v>5674</v>
      </c>
      <c r="L1005" s="500" t="s">
        <v>5675</v>
      </c>
      <c r="M1005" t="str">
        <f t="shared" si="31"/>
        <v>SHIBATA Syunsuke</v>
      </c>
      <c r="O1005" s="500" t="s">
        <v>4197</v>
      </c>
      <c r="P1005" s="500" t="s">
        <v>5112</v>
      </c>
    </row>
    <row r="1006" spans="2:16">
      <c r="B1006" s="502" t="s">
        <v>499</v>
      </c>
      <c r="C1006" s="300">
        <v>1005</v>
      </c>
      <c r="D1006" s="500" t="s">
        <v>5367</v>
      </c>
      <c r="E1006" s="500" t="s">
        <v>5368</v>
      </c>
      <c r="F1006" s="500" t="s">
        <v>2416</v>
      </c>
      <c r="G1006" s="500" t="s">
        <v>624</v>
      </c>
      <c r="H1006" t="str">
        <f>VLOOKUP($G1006,県名!$B$1:$C$49,2,FALSE)</f>
        <v>愛  知</v>
      </c>
      <c r="I1006" t="str">
        <f>VLOOKUP(B1006,学校名!$D$8:$F$64,3,FALSE)</f>
        <v>愛知工業大</v>
      </c>
      <c r="J1006" t="str">
        <f t="shared" si="30"/>
        <v>男</v>
      </c>
      <c r="K1006" s="500" t="s">
        <v>5676</v>
      </c>
      <c r="L1006" s="500" t="s">
        <v>5677</v>
      </c>
      <c r="M1006" t="str">
        <f t="shared" si="31"/>
        <v>MIYAMAE Ryohei</v>
      </c>
      <c r="O1006" s="500" t="s">
        <v>4197</v>
      </c>
      <c r="P1006" s="500" t="s">
        <v>5112</v>
      </c>
    </row>
    <row r="1007" spans="2:16">
      <c r="B1007" s="502" t="s">
        <v>500</v>
      </c>
      <c r="C1007" s="300">
        <v>1006</v>
      </c>
      <c r="D1007" s="500" t="s">
        <v>5369</v>
      </c>
      <c r="E1007" s="500" t="s">
        <v>5370</v>
      </c>
      <c r="F1007" s="500" t="s">
        <v>2414</v>
      </c>
      <c r="G1007" s="500" t="s">
        <v>624</v>
      </c>
      <c r="H1007" t="str">
        <f>VLOOKUP($G1007,県名!$B$1:$C$49,2,FALSE)</f>
        <v>愛  知</v>
      </c>
      <c r="I1007" t="str">
        <f>VLOOKUP(B1007,学校名!$D$8:$F$64,3,FALSE)</f>
        <v>愛知淑徳大</v>
      </c>
      <c r="J1007" t="str">
        <f t="shared" si="30"/>
        <v>男</v>
      </c>
      <c r="K1007" s="500" t="s">
        <v>5678</v>
      </c>
      <c r="L1007" s="500" t="s">
        <v>5679</v>
      </c>
      <c r="M1007" t="str">
        <f t="shared" si="31"/>
        <v>KURABUCHI Yoshitaka</v>
      </c>
      <c r="O1007" s="500" t="s">
        <v>4197</v>
      </c>
      <c r="P1007" s="500" t="s">
        <v>5112</v>
      </c>
    </row>
    <row r="1008" spans="2:16">
      <c r="B1008" s="502" t="s">
        <v>500</v>
      </c>
      <c r="C1008" s="300">
        <v>1007</v>
      </c>
      <c r="D1008" s="500" t="s">
        <v>5371</v>
      </c>
      <c r="E1008" s="500" t="s">
        <v>5372</v>
      </c>
      <c r="F1008" s="500" t="s">
        <v>2414</v>
      </c>
      <c r="G1008" s="500" t="s">
        <v>624</v>
      </c>
      <c r="H1008" t="str">
        <f>VLOOKUP($G1008,県名!$B$1:$C$49,2,FALSE)</f>
        <v>愛  知</v>
      </c>
      <c r="I1008" t="str">
        <f>VLOOKUP(B1008,学校名!$D$8:$F$64,3,FALSE)</f>
        <v>愛知淑徳大</v>
      </c>
      <c r="J1008" t="str">
        <f t="shared" si="30"/>
        <v>男</v>
      </c>
      <c r="K1008" s="500" t="s">
        <v>5024</v>
      </c>
      <c r="L1008" s="500" t="s">
        <v>5680</v>
      </c>
      <c r="M1008" t="str">
        <f t="shared" si="31"/>
        <v>NAKASHIMA Hiroyasu</v>
      </c>
      <c r="O1008" s="500" t="s">
        <v>4197</v>
      </c>
      <c r="P1008" s="500" t="s">
        <v>5112</v>
      </c>
    </row>
    <row r="1009" spans="2:16">
      <c r="B1009" s="502" t="s">
        <v>2881</v>
      </c>
      <c r="C1009" s="300">
        <v>1008</v>
      </c>
      <c r="D1009" s="500" t="s">
        <v>5373</v>
      </c>
      <c r="E1009" s="500" t="s">
        <v>5374</v>
      </c>
      <c r="F1009" s="500" t="s">
        <v>2415</v>
      </c>
      <c r="G1009" s="500" t="s">
        <v>629</v>
      </c>
      <c r="H1009" t="str">
        <f>VLOOKUP($G1009,県名!$B$1:$C$49,2,FALSE)</f>
        <v>大　阪</v>
      </c>
      <c r="I1009" t="str">
        <f>VLOOKUP(B1009,学校名!$D$8:$F$64,3,FALSE)</f>
        <v>岐阜協立大</v>
      </c>
      <c r="J1009" t="str">
        <f t="shared" si="30"/>
        <v>男</v>
      </c>
      <c r="K1009" s="500" t="s">
        <v>5681</v>
      </c>
      <c r="L1009" s="500" t="s">
        <v>5682</v>
      </c>
      <c r="M1009" t="str">
        <f t="shared" si="31"/>
        <v>YAMADA Wataru</v>
      </c>
      <c r="O1009" s="500" t="s">
        <v>4197</v>
      </c>
      <c r="P1009" s="500" t="s">
        <v>5112</v>
      </c>
    </row>
    <row r="1010" spans="2:16">
      <c r="B1010" s="502" t="s">
        <v>2881</v>
      </c>
      <c r="C1010" s="300">
        <v>1009</v>
      </c>
      <c r="D1010" s="500" t="s">
        <v>5375</v>
      </c>
      <c r="E1010" s="500" t="s">
        <v>5376</v>
      </c>
      <c r="F1010" s="500" t="s">
        <v>2416</v>
      </c>
      <c r="G1010" s="500" t="s">
        <v>626</v>
      </c>
      <c r="H1010" t="str">
        <f>VLOOKUP($G1010,県名!$B$1:$C$49,2,FALSE)</f>
        <v>岐  阜</v>
      </c>
      <c r="I1010" t="str">
        <f>VLOOKUP(B1010,学校名!$D$8:$F$64,3,FALSE)</f>
        <v>岐阜協立大</v>
      </c>
      <c r="J1010" t="str">
        <f t="shared" si="30"/>
        <v>男</v>
      </c>
      <c r="K1010" s="500" t="s">
        <v>5683</v>
      </c>
      <c r="L1010" s="500" t="s">
        <v>5098</v>
      </c>
      <c r="M1010" t="str">
        <f t="shared" si="31"/>
        <v>ESAKI Sho</v>
      </c>
      <c r="O1010" s="500" t="s">
        <v>4197</v>
      </c>
      <c r="P1010" s="500" t="s">
        <v>5112</v>
      </c>
    </row>
    <row r="1011" spans="2:16">
      <c r="B1011" s="502" t="s">
        <v>2881</v>
      </c>
      <c r="C1011" s="300">
        <v>1010</v>
      </c>
      <c r="D1011" s="500" t="s">
        <v>5377</v>
      </c>
      <c r="E1011" s="500" t="s">
        <v>5378</v>
      </c>
      <c r="F1011" s="500" t="s">
        <v>2416</v>
      </c>
      <c r="G1011" s="500" t="s">
        <v>626</v>
      </c>
      <c r="H1011" t="str">
        <f>VLOOKUP($G1011,県名!$B$1:$C$49,2,FALSE)</f>
        <v>岐  阜</v>
      </c>
      <c r="I1011" t="str">
        <f>VLOOKUP(B1011,学校名!$D$8:$F$64,3,FALSE)</f>
        <v>岐阜協立大</v>
      </c>
      <c r="J1011" t="str">
        <f t="shared" si="30"/>
        <v>男</v>
      </c>
      <c r="K1011" s="500" t="s">
        <v>5684</v>
      </c>
      <c r="L1011" s="500" t="s">
        <v>5056</v>
      </c>
      <c r="M1011" t="str">
        <f t="shared" si="31"/>
        <v>OKUDA Koki</v>
      </c>
      <c r="O1011" s="500" t="s">
        <v>4197</v>
      </c>
      <c r="P1011" s="500" t="s">
        <v>5112</v>
      </c>
    </row>
    <row r="1012" spans="2:16">
      <c r="B1012" s="502" t="s">
        <v>2881</v>
      </c>
      <c r="C1012" s="300">
        <v>1011</v>
      </c>
      <c r="D1012" s="500" t="s">
        <v>5379</v>
      </c>
      <c r="E1012" s="500" t="s">
        <v>5380</v>
      </c>
      <c r="F1012" s="500" t="s">
        <v>2416</v>
      </c>
      <c r="G1012" s="500" t="s">
        <v>626</v>
      </c>
      <c r="H1012" t="str">
        <f>VLOOKUP($G1012,県名!$B$1:$C$49,2,FALSE)</f>
        <v>岐  阜</v>
      </c>
      <c r="I1012" t="str">
        <f>VLOOKUP(B1012,学校名!$D$8:$F$64,3,FALSE)</f>
        <v>岐阜協立大</v>
      </c>
      <c r="J1012" t="str">
        <f t="shared" si="30"/>
        <v>男</v>
      </c>
      <c r="K1012" s="500" t="s">
        <v>5685</v>
      </c>
      <c r="L1012" s="500" t="s">
        <v>5686</v>
      </c>
      <c r="M1012" t="str">
        <f t="shared" si="31"/>
        <v>OZAKI Kosuke</v>
      </c>
      <c r="O1012" s="500" t="s">
        <v>4197</v>
      </c>
      <c r="P1012" s="500" t="s">
        <v>5112</v>
      </c>
    </row>
    <row r="1013" spans="2:16">
      <c r="B1013" s="502" t="s">
        <v>2881</v>
      </c>
      <c r="C1013" s="300">
        <v>1012</v>
      </c>
      <c r="D1013" s="500" t="s">
        <v>5381</v>
      </c>
      <c r="E1013" s="500" t="s">
        <v>5382</v>
      </c>
      <c r="F1013" s="500" t="s">
        <v>2416</v>
      </c>
      <c r="G1013" s="500" t="s">
        <v>625</v>
      </c>
      <c r="H1013" t="str">
        <f>VLOOKUP($G1013,県名!$B$1:$C$49,2,FALSE)</f>
        <v>三  重</v>
      </c>
      <c r="I1013" t="str">
        <f>VLOOKUP(B1013,学校名!$D$8:$F$64,3,FALSE)</f>
        <v>岐阜協立大</v>
      </c>
      <c r="J1013" t="str">
        <f t="shared" si="30"/>
        <v>男</v>
      </c>
      <c r="K1013" s="500" t="s">
        <v>5687</v>
      </c>
      <c r="L1013" s="500" t="s">
        <v>5688</v>
      </c>
      <c r="M1013" t="str">
        <f t="shared" si="31"/>
        <v>DOTO Keigo</v>
      </c>
      <c r="O1013" s="500" t="s">
        <v>4197</v>
      </c>
      <c r="P1013" s="500" t="s">
        <v>5112</v>
      </c>
    </row>
    <row r="1014" spans="2:16">
      <c r="B1014" s="502" t="s">
        <v>2881</v>
      </c>
      <c r="C1014" s="300">
        <v>1013</v>
      </c>
      <c r="D1014" s="500" t="s">
        <v>5383</v>
      </c>
      <c r="E1014" s="500" t="s">
        <v>5384</v>
      </c>
      <c r="F1014" s="500" t="s">
        <v>2416</v>
      </c>
      <c r="G1014" s="500" t="s">
        <v>626</v>
      </c>
      <c r="H1014" t="str">
        <f>VLOOKUP($G1014,県名!$B$1:$C$49,2,FALSE)</f>
        <v>岐  阜</v>
      </c>
      <c r="I1014" t="str">
        <f>VLOOKUP(B1014,学校名!$D$8:$F$64,3,FALSE)</f>
        <v>岐阜協立大</v>
      </c>
      <c r="J1014" t="str">
        <f t="shared" si="30"/>
        <v>男</v>
      </c>
      <c r="K1014" s="500" t="s">
        <v>5689</v>
      </c>
      <c r="L1014" s="500" t="s">
        <v>5690</v>
      </c>
      <c r="M1014" t="str">
        <f t="shared" si="31"/>
        <v>FUJII Yuji</v>
      </c>
      <c r="O1014" s="500" t="s">
        <v>4197</v>
      </c>
      <c r="P1014" s="500" t="s">
        <v>5112</v>
      </c>
    </row>
    <row r="1015" spans="2:16">
      <c r="B1015" s="502" t="s">
        <v>502</v>
      </c>
      <c r="C1015" s="300">
        <v>1014</v>
      </c>
      <c r="D1015" s="500" t="s">
        <v>5385</v>
      </c>
      <c r="E1015" s="500" t="s">
        <v>5386</v>
      </c>
      <c r="F1015" s="500" t="s">
        <v>2412</v>
      </c>
      <c r="G1015" s="500" t="s">
        <v>626</v>
      </c>
      <c r="H1015" t="str">
        <f>VLOOKUP($G1015,県名!$B$1:$C$49,2,FALSE)</f>
        <v>岐  阜</v>
      </c>
      <c r="I1015" t="str">
        <f>VLOOKUP(B1015,学校名!$D$8:$F$64,3,FALSE)</f>
        <v>岐阜大</v>
      </c>
      <c r="J1015" t="str">
        <f t="shared" si="30"/>
        <v>男</v>
      </c>
      <c r="K1015" s="500" t="s">
        <v>5691</v>
      </c>
      <c r="L1015" s="500" t="s">
        <v>5692</v>
      </c>
      <c r="M1015" t="str">
        <f t="shared" si="31"/>
        <v>MURAMATSU Koya</v>
      </c>
      <c r="O1015" s="500" t="s">
        <v>4197</v>
      </c>
      <c r="P1015" s="500" t="s">
        <v>5112</v>
      </c>
    </row>
    <row r="1016" spans="2:16">
      <c r="B1016" s="502" t="s">
        <v>502</v>
      </c>
      <c r="C1016" s="300">
        <v>1015</v>
      </c>
      <c r="D1016" s="500" t="s">
        <v>5387</v>
      </c>
      <c r="E1016" s="500" t="s">
        <v>5388</v>
      </c>
      <c r="F1016" s="500" t="s">
        <v>2416</v>
      </c>
      <c r="G1016" s="500" t="s">
        <v>626</v>
      </c>
      <c r="H1016" t="str">
        <f>VLOOKUP($G1016,県名!$B$1:$C$49,2,FALSE)</f>
        <v>岐  阜</v>
      </c>
      <c r="I1016" t="str">
        <f>VLOOKUP(B1016,学校名!$D$8:$F$64,3,FALSE)</f>
        <v>岐阜大</v>
      </c>
      <c r="J1016" t="str">
        <f t="shared" si="30"/>
        <v>男</v>
      </c>
      <c r="K1016" s="500" t="s">
        <v>5693</v>
      </c>
      <c r="L1016" s="500" t="s">
        <v>5694</v>
      </c>
      <c r="M1016" t="str">
        <f t="shared" si="31"/>
        <v>KAWAHARA Fuchika</v>
      </c>
      <c r="O1016" s="500" t="s">
        <v>4197</v>
      </c>
      <c r="P1016" s="500" t="s">
        <v>5112</v>
      </c>
    </row>
    <row r="1017" spans="2:16">
      <c r="B1017" s="502" t="s">
        <v>507</v>
      </c>
      <c r="C1017" s="300">
        <v>1016</v>
      </c>
      <c r="D1017" s="500" t="s">
        <v>5389</v>
      </c>
      <c r="E1017" s="500" t="s">
        <v>5390</v>
      </c>
      <c r="F1017" s="500" t="s">
        <v>2416</v>
      </c>
      <c r="G1017" s="500" t="s">
        <v>625</v>
      </c>
      <c r="H1017" t="str">
        <f>VLOOKUP($G1017,県名!$B$1:$C$49,2,FALSE)</f>
        <v>三  重</v>
      </c>
      <c r="I1017" t="str">
        <f>VLOOKUP(B1017,学校名!$D$8:$F$64,3,FALSE)</f>
        <v>皇學館大</v>
      </c>
      <c r="J1017" t="str">
        <f t="shared" si="30"/>
        <v>男</v>
      </c>
      <c r="K1017" s="500" t="s">
        <v>5695</v>
      </c>
      <c r="L1017" s="500" t="s">
        <v>5696</v>
      </c>
      <c r="M1017" t="str">
        <f t="shared" si="31"/>
        <v>ITOU Taisei</v>
      </c>
      <c r="O1017" s="500" t="s">
        <v>4197</v>
      </c>
      <c r="P1017" s="500" t="s">
        <v>5112</v>
      </c>
    </row>
    <row r="1018" spans="2:16">
      <c r="B1018" s="502" t="s">
        <v>507</v>
      </c>
      <c r="C1018" s="300">
        <v>1017</v>
      </c>
      <c r="D1018" s="500" t="s">
        <v>5391</v>
      </c>
      <c r="E1018" s="500" t="s">
        <v>5392</v>
      </c>
      <c r="F1018" s="500" t="s">
        <v>2416</v>
      </c>
      <c r="G1018" s="500" t="s">
        <v>623</v>
      </c>
      <c r="H1018" t="str">
        <f>VLOOKUP($G1018,県名!$B$1:$C$49,2,FALSE)</f>
        <v>静  岡</v>
      </c>
      <c r="I1018" t="str">
        <f>VLOOKUP(B1018,学校名!$D$8:$F$64,3,FALSE)</f>
        <v>皇學館大</v>
      </c>
      <c r="J1018" t="str">
        <f t="shared" si="30"/>
        <v>男</v>
      </c>
      <c r="K1018" s="500" t="s">
        <v>5697</v>
      </c>
      <c r="L1018" s="500" t="s">
        <v>5698</v>
      </c>
      <c r="M1018" t="str">
        <f t="shared" si="31"/>
        <v>SASATAKE Haruki</v>
      </c>
      <c r="O1018" s="500" t="s">
        <v>4197</v>
      </c>
      <c r="P1018" s="500" t="s">
        <v>5112</v>
      </c>
    </row>
    <row r="1019" spans="2:16">
      <c r="B1019" s="502" t="s">
        <v>507</v>
      </c>
      <c r="C1019" s="300">
        <v>1018</v>
      </c>
      <c r="D1019" s="500" t="s">
        <v>5393</v>
      </c>
      <c r="E1019" s="500" t="s">
        <v>5394</v>
      </c>
      <c r="F1019" s="500" t="s">
        <v>2416</v>
      </c>
      <c r="G1019" s="500" t="s">
        <v>625</v>
      </c>
      <c r="H1019" t="str">
        <f>VLOOKUP($G1019,県名!$B$1:$C$49,2,FALSE)</f>
        <v>三  重</v>
      </c>
      <c r="I1019" t="str">
        <f>VLOOKUP(B1019,学校名!$D$8:$F$64,3,FALSE)</f>
        <v>皇學館大</v>
      </c>
      <c r="J1019" t="str">
        <f t="shared" si="30"/>
        <v>男</v>
      </c>
      <c r="K1019" s="500" t="s">
        <v>5699</v>
      </c>
      <c r="L1019" s="500" t="s">
        <v>5700</v>
      </c>
      <c r="M1019" t="str">
        <f t="shared" si="31"/>
        <v>SIBATA Ryuichi</v>
      </c>
      <c r="O1019" s="500" t="s">
        <v>4197</v>
      </c>
      <c r="P1019" s="500" t="s">
        <v>5112</v>
      </c>
    </row>
    <row r="1020" spans="2:16">
      <c r="B1020" s="502" t="s">
        <v>507</v>
      </c>
      <c r="C1020" s="300">
        <v>1019</v>
      </c>
      <c r="D1020" s="500" t="s">
        <v>5395</v>
      </c>
      <c r="E1020" s="500" t="s">
        <v>5396</v>
      </c>
      <c r="F1020" s="500" t="s">
        <v>2416</v>
      </c>
      <c r="G1020" s="500" t="s">
        <v>625</v>
      </c>
      <c r="H1020" t="str">
        <f>VLOOKUP($G1020,県名!$B$1:$C$49,2,FALSE)</f>
        <v>三  重</v>
      </c>
      <c r="I1020" t="str">
        <f>VLOOKUP(B1020,学校名!$D$8:$F$64,3,FALSE)</f>
        <v>皇學館大</v>
      </c>
      <c r="J1020" t="str">
        <f t="shared" si="30"/>
        <v>男</v>
      </c>
      <c r="K1020" s="500" t="s">
        <v>5701</v>
      </c>
      <c r="L1020" s="500" t="s">
        <v>5324</v>
      </c>
      <c r="M1020" t="str">
        <f t="shared" si="31"/>
        <v>SIMOMURA Yuto</v>
      </c>
      <c r="O1020" s="500" t="s">
        <v>4197</v>
      </c>
      <c r="P1020" s="500" t="s">
        <v>5112</v>
      </c>
    </row>
    <row r="1021" spans="2:16">
      <c r="B1021" s="502" t="s">
        <v>507</v>
      </c>
      <c r="C1021" s="300">
        <v>1020</v>
      </c>
      <c r="D1021" s="500" t="s">
        <v>5397</v>
      </c>
      <c r="E1021" s="500" t="s">
        <v>5398</v>
      </c>
      <c r="F1021" s="500" t="s">
        <v>2416</v>
      </c>
      <c r="G1021" s="500" t="s">
        <v>624</v>
      </c>
      <c r="H1021" t="str">
        <f>VLOOKUP($G1021,県名!$B$1:$C$49,2,FALSE)</f>
        <v>愛  知</v>
      </c>
      <c r="I1021" t="str">
        <f>VLOOKUP(B1021,学校名!$D$8:$F$64,3,FALSE)</f>
        <v>皇學館大</v>
      </c>
      <c r="J1021" t="str">
        <f t="shared" si="30"/>
        <v>男</v>
      </c>
      <c r="K1021" s="500" t="s">
        <v>5702</v>
      </c>
      <c r="L1021" s="500" t="s">
        <v>5703</v>
      </c>
      <c r="M1021" t="str">
        <f t="shared" si="31"/>
        <v>TAKEUCHI Keiichiro</v>
      </c>
      <c r="O1021" s="500" t="s">
        <v>4197</v>
      </c>
      <c r="P1021" s="500" t="s">
        <v>5112</v>
      </c>
    </row>
    <row r="1022" spans="2:16">
      <c r="B1022" s="502" t="s">
        <v>507</v>
      </c>
      <c r="C1022" s="300">
        <v>1021</v>
      </c>
      <c r="D1022" s="500" t="s">
        <v>5399</v>
      </c>
      <c r="E1022" s="500" t="s">
        <v>5400</v>
      </c>
      <c r="F1022" s="500" t="s">
        <v>2416</v>
      </c>
      <c r="G1022" s="500" t="s">
        <v>624</v>
      </c>
      <c r="H1022" t="str">
        <f>VLOOKUP($G1022,県名!$B$1:$C$49,2,FALSE)</f>
        <v>愛  知</v>
      </c>
      <c r="I1022" t="str">
        <f>VLOOKUP(B1022,学校名!$D$8:$F$64,3,FALSE)</f>
        <v>皇學館大</v>
      </c>
      <c r="J1022" t="str">
        <f t="shared" si="30"/>
        <v>男</v>
      </c>
      <c r="K1022" s="500" t="s">
        <v>5704</v>
      </c>
      <c r="L1022" s="500" t="s">
        <v>5101</v>
      </c>
      <c r="M1022" t="str">
        <f t="shared" si="31"/>
        <v>DOHI Kota</v>
      </c>
      <c r="O1022" s="500" t="s">
        <v>4197</v>
      </c>
      <c r="P1022" s="500" t="s">
        <v>5112</v>
      </c>
    </row>
    <row r="1023" spans="2:16">
      <c r="B1023" s="502" t="s">
        <v>507</v>
      </c>
      <c r="C1023" s="300">
        <v>1022</v>
      </c>
      <c r="D1023" s="500" t="s">
        <v>5401</v>
      </c>
      <c r="E1023" s="500" t="s">
        <v>5402</v>
      </c>
      <c r="F1023" s="500" t="s">
        <v>2416</v>
      </c>
      <c r="G1023" s="500" t="s">
        <v>624</v>
      </c>
      <c r="H1023" t="str">
        <f>VLOOKUP($G1023,県名!$B$1:$C$49,2,FALSE)</f>
        <v>愛  知</v>
      </c>
      <c r="I1023" t="str">
        <f>VLOOKUP(B1023,学校名!$D$8:$F$64,3,FALSE)</f>
        <v>皇學館大</v>
      </c>
      <c r="J1023" t="str">
        <f t="shared" si="30"/>
        <v>男</v>
      </c>
      <c r="K1023" s="500" t="s">
        <v>5705</v>
      </c>
      <c r="L1023" s="500" t="s">
        <v>5706</v>
      </c>
      <c r="M1023" t="str">
        <f t="shared" si="31"/>
        <v>HANAI Syusuke</v>
      </c>
      <c r="O1023" s="500" t="s">
        <v>4197</v>
      </c>
      <c r="P1023" s="500" t="s">
        <v>5112</v>
      </c>
    </row>
    <row r="1024" spans="2:16">
      <c r="B1024" s="502" t="s">
        <v>507</v>
      </c>
      <c r="C1024" s="300">
        <v>1023</v>
      </c>
      <c r="D1024" s="500" t="s">
        <v>5403</v>
      </c>
      <c r="E1024" s="500" t="s">
        <v>5404</v>
      </c>
      <c r="F1024" s="500" t="s">
        <v>2416</v>
      </c>
      <c r="G1024" s="500" t="s">
        <v>644</v>
      </c>
      <c r="H1024" t="str">
        <f>VLOOKUP($G1024,県名!$B$1:$C$49,2,FALSE)</f>
        <v>長　崎</v>
      </c>
      <c r="I1024" t="str">
        <f>VLOOKUP(B1024,学校名!$D$8:$F$64,3,FALSE)</f>
        <v>皇學館大</v>
      </c>
      <c r="J1024" t="str">
        <f t="shared" si="30"/>
        <v>男</v>
      </c>
      <c r="K1024" s="500" t="s">
        <v>5707</v>
      </c>
      <c r="L1024" s="500" t="s">
        <v>5708</v>
      </c>
      <c r="M1024" t="str">
        <f t="shared" si="31"/>
        <v>MIYANO Renya</v>
      </c>
      <c r="O1024" s="500" t="s">
        <v>4197</v>
      </c>
      <c r="P1024" s="500" t="s">
        <v>5112</v>
      </c>
    </row>
    <row r="1025" spans="2:16">
      <c r="B1025" s="502" t="s">
        <v>507</v>
      </c>
      <c r="C1025" s="300">
        <v>1024</v>
      </c>
      <c r="D1025" s="500" t="s">
        <v>5405</v>
      </c>
      <c r="E1025" s="500" t="s">
        <v>5406</v>
      </c>
      <c r="F1025" s="500" t="s">
        <v>2416</v>
      </c>
      <c r="G1025" s="500" t="s">
        <v>625</v>
      </c>
      <c r="H1025" t="str">
        <f>VLOOKUP($G1025,県名!$B$1:$C$49,2,FALSE)</f>
        <v>三  重</v>
      </c>
      <c r="I1025" t="str">
        <f>VLOOKUP(B1025,学校名!$D$8:$F$64,3,FALSE)</f>
        <v>皇學館大</v>
      </c>
      <c r="J1025" t="str">
        <f t="shared" si="30"/>
        <v>男</v>
      </c>
      <c r="K1025" s="500" t="s">
        <v>5709</v>
      </c>
      <c r="L1025" s="500" t="s">
        <v>5056</v>
      </c>
      <c r="M1025" t="str">
        <f t="shared" si="31"/>
        <v>MIYAMOTO Koki</v>
      </c>
      <c r="O1025" s="500" t="s">
        <v>4197</v>
      </c>
      <c r="P1025" s="500" t="s">
        <v>5112</v>
      </c>
    </row>
    <row r="1026" spans="2:16">
      <c r="B1026" s="502" t="s">
        <v>507</v>
      </c>
      <c r="C1026" s="300">
        <v>1025</v>
      </c>
      <c r="D1026" s="500" t="s">
        <v>5407</v>
      </c>
      <c r="E1026" s="500" t="s">
        <v>5408</v>
      </c>
      <c r="F1026" s="500" t="s">
        <v>2416</v>
      </c>
      <c r="G1026" s="500" t="s">
        <v>625</v>
      </c>
      <c r="H1026" t="str">
        <f>VLOOKUP($G1026,県名!$B$1:$C$49,2,FALSE)</f>
        <v>三  重</v>
      </c>
      <c r="I1026" t="str">
        <f>VLOOKUP(B1026,学校名!$D$8:$F$64,3,FALSE)</f>
        <v>皇學館大</v>
      </c>
      <c r="J1026" t="str">
        <f t="shared" si="30"/>
        <v>男</v>
      </c>
      <c r="K1026" s="500" t="s">
        <v>5308</v>
      </c>
      <c r="L1026" s="500" t="s">
        <v>5710</v>
      </c>
      <c r="M1026" t="str">
        <f t="shared" si="31"/>
        <v>MURAI Koyo</v>
      </c>
      <c r="O1026" s="500" t="s">
        <v>4197</v>
      </c>
      <c r="P1026" s="500" t="s">
        <v>5112</v>
      </c>
    </row>
    <row r="1027" spans="2:16">
      <c r="B1027" s="502" t="s">
        <v>507</v>
      </c>
      <c r="C1027" s="300">
        <v>1026</v>
      </c>
      <c r="D1027" s="500" t="s">
        <v>5409</v>
      </c>
      <c r="E1027" s="500" t="s">
        <v>5410</v>
      </c>
      <c r="F1027" s="500" t="s">
        <v>2416</v>
      </c>
      <c r="G1027" s="500" t="s">
        <v>625</v>
      </c>
      <c r="H1027" t="str">
        <f>VLOOKUP($G1027,県名!$B$1:$C$49,2,FALSE)</f>
        <v>三  重</v>
      </c>
      <c r="I1027" t="str">
        <f>VLOOKUP(B1027,学校名!$D$8:$F$64,3,FALSE)</f>
        <v>皇學館大</v>
      </c>
      <c r="J1027" t="str">
        <f t="shared" ref="J1027:J1090" si="32">IF(VALUE(C1027)&lt;2001,"男","女")</f>
        <v>男</v>
      </c>
      <c r="K1027" s="500" t="s">
        <v>5711</v>
      </c>
      <c r="L1027" s="500" t="s">
        <v>5712</v>
      </c>
      <c r="M1027" t="str">
        <f t="shared" ref="M1027:M1090" si="33">K1027&amp;" "&amp;L1027</f>
        <v>OKUNO Yoshiki</v>
      </c>
      <c r="O1027" s="500" t="s">
        <v>4197</v>
      </c>
      <c r="P1027" s="500" t="s">
        <v>5112</v>
      </c>
    </row>
    <row r="1028" spans="2:16">
      <c r="B1028" s="502" t="s">
        <v>507</v>
      </c>
      <c r="C1028" s="300">
        <v>1027</v>
      </c>
      <c r="D1028" s="500" t="s">
        <v>5411</v>
      </c>
      <c r="E1028" s="500" t="s">
        <v>5412</v>
      </c>
      <c r="F1028" s="500" t="s">
        <v>2416</v>
      </c>
      <c r="G1028" s="500" t="s">
        <v>625</v>
      </c>
      <c r="H1028" t="str">
        <f>VLOOKUP($G1028,県名!$B$1:$C$49,2,FALSE)</f>
        <v>三  重</v>
      </c>
      <c r="I1028" t="str">
        <f>VLOOKUP(B1028,学校名!$D$8:$F$64,3,FALSE)</f>
        <v>皇學館大</v>
      </c>
      <c r="J1028" t="str">
        <f t="shared" si="32"/>
        <v>男</v>
      </c>
      <c r="K1028" s="500" t="s">
        <v>5713</v>
      </c>
      <c r="L1028" s="500" t="s">
        <v>5074</v>
      </c>
      <c r="M1028" t="str">
        <f t="shared" si="33"/>
        <v>KIYOTA Naoya</v>
      </c>
      <c r="O1028" s="500" t="s">
        <v>4197</v>
      </c>
      <c r="P1028" s="500" t="s">
        <v>5112</v>
      </c>
    </row>
    <row r="1029" spans="2:16">
      <c r="B1029" s="502" t="s">
        <v>507</v>
      </c>
      <c r="C1029" s="300">
        <v>1028</v>
      </c>
      <c r="D1029" s="500" t="s">
        <v>5413</v>
      </c>
      <c r="E1029" s="500" t="s">
        <v>5414</v>
      </c>
      <c r="F1029" s="500" t="s">
        <v>2416</v>
      </c>
      <c r="G1029" s="500" t="s">
        <v>625</v>
      </c>
      <c r="H1029" t="str">
        <f>VLOOKUP($G1029,県名!$B$1:$C$49,2,FALSE)</f>
        <v>三  重</v>
      </c>
      <c r="I1029" t="str">
        <f>VLOOKUP(B1029,学校名!$D$8:$F$64,3,FALSE)</f>
        <v>皇學館大</v>
      </c>
      <c r="J1029" t="str">
        <f t="shared" si="32"/>
        <v>男</v>
      </c>
      <c r="K1029" s="500" t="s">
        <v>5714</v>
      </c>
      <c r="L1029" s="500" t="s">
        <v>5715</v>
      </c>
      <c r="M1029" t="str">
        <f t="shared" si="33"/>
        <v>GOSHIMA Kaisei</v>
      </c>
      <c r="O1029" s="500" t="s">
        <v>4197</v>
      </c>
      <c r="P1029" s="500" t="s">
        <v>5112</v>
      </c>
    </row>
    <row r="1030" spans="2:16">
      <c r="B1030" s="502" t="s">
        <v>507</v>
      </c>
      <c r="C1030" s="300">
        <v>1029</v>
      </c>
      <c r="D1030" s="500" t="s">
        <v>5415</v>
      </c>
      <c r="E1030" s="500" t="s">
        <v>5416</v>
      </c>
      <c r="F1030" s="500" t="s">
        <v>2416</v>
      </c>
      <c r="G1030" s="500" t="s">
        <v>625</v>
      </c>
      <c r="H1030" t="str">
        <f>VLOOKUP($G1030,県名!$B$1:$C$49,2,FALSE)</f>
        <v>三  重</v>
      </c>
      <c r="I1030" t="str">
        <f>VLOOKUP(B1030,学校名!$D$8:$F$64,3,FALSE)</f>
        <v>皇學館大</v>
      </c>
      <c r="J1030" t="str">
        <f t="shared" si="32"/>
        <v>男</v>
      </c>
      <c r="K1030" s="500" t="s">
        <v>5716</v>
      </c>
      <c r="L1030" s="500" t="s">
        <v>5717</v>
      </c>
      <c r="M1030" t="str">
        <f t="shared" si="33"/>
        <v>KOMIYAMA Taisyu</v>
      </c>
      <c r="O1030" s="500" t="s">
        <v>4197</v>
      </c>
      <c r="P1030" s="500" t="s">
        <v>5112</v>
      </c>
    </row>
    <row r="1031" spans="2:16">
      <c r="B1031" s="502" t="s">
        <v>507</v>
      </c>
      <c r="C1031" s="300">
        <v>1030</v>
      </c>
      <c r="D1031" s="500" t="s">
        <v>5417</v>
      </c>
      <c r="E1031" s="500" t="s">
        <v>3184</v>
      </c>
      <c r="F1031" s="500" t="s">
        <v>2416</v>
      </c>
      <c r="G1031" s="500" t="s">
        <v>625</v>
      </c>
      <c r="H1031" t="str">
        <f>VLOOKUP($G1031,県名!$B$1:$C$49,2,FALSE)</f>
        <v>三  重</v>
      </c>
      <c r="I1031" t="str">
        <f>VLOOKUP(B1031,学校名!$D$8:$F$64,3,FALSE)</f>
        <v>皇學館大</v>
      </c>
      <c r="J1031" t="str">
        <f t="shared" si="32"/>
        <v>男</v>
      </c>
      <c r="K1031" s="500" t="s">
        <v>5718</v>
      </c>
      <c r="L1031" s="500" t="s">
        <v>5045</v>
      </c>
      <c r="M1031" t="str">
        <f t="shared" si="33"/>
        <v>TANAKA Yuki</v>
      </c>
      <c r="O1031" s="500" t="s">
        <v>4197</v>
      </c>
      <c r="P1031" s="500" t="s">
        <v>5112</v>
      </c>
    </row>
    <row r="1032" spans="2:16">
      <c r="B1032" s="502" t="s">
        <v>507</v>
      </c>
      <c r="C1032" s="300">
        <v>1031</v>
      </c>
      <c r="D1032" s="500" t="s">
        <v>5418</v>
      </c>
      <c r="E1032" s="500" t="s">
        <v>5419</v>
      </c>
      <c r="F1032" s="500" t="s">
        <v>2416</v>
      </c>
      <c r="G1032" s="500" t="s">
        <v>625</v>
      </c>
      <c r="H1032" t="str">
        <f>VLOOKUP($G1032,県名!$B$1:$C$49,2,FALSE)</f>
        <v>三  重</v>
      </c>
      <c r="I1032" t="str">
        <f>VLOOKUP(B1032,学校名!$D$8:$F$64,3,FALSE)</f>
        <v>皇學館大</v>
      </c>
      <c r="J1032" t="str">
        <f t="shared" si="32"/>
        <v>男</v>
      </c>
      <c r="K1032" s="500" t="s">
        <v>5719</v>
      </c>
      <c r="L1032" s="500" t="s">
        <v>5720</v>
      </c>
      <c r="M1032" t="str">
        <f t="shared" si="33"/>
        <v>TANIGUCHI Taiga</v>
      </c>
      <c r="O1032" s="500" t="s">
        <v>4197</v>
      </c>
      <c r="P1032" s="500" t="s">
        <v>5112</v>
      </c>
    </row>
    <row r="1033" spans="2:16">
      <c r="B1033" s="502" t="s">
        <v>507</v>
      </c>
      <c r="C1033" s="300">
        <v>1032</v>
      </c>
      <c r="D1033" s="500" t="s">
        <v>5420</v>
      </c>
      <c r="E1033" s="500" t="s">
        <v>5421</v>
      </c>
      <c r="F1033" s="500" t="s">
        <v>2416</v>
      </c>
      <c r="G1033" s="500" t="s">
        <v>625</v>
      </c>
      <c r="H1033" t="str">
        <f>VLOOKUP($G1033,県名!$B$1:$C$49,2,FALSE)</f>
        <v>三  重</v>
      </c>
      <c r="I1033" t="str">
        <f>VLOOKUP(B1033,学校名!$D$8:$F$64,3,FALSE)</f>
        <v>皇學館大</v>
      </c>
      <c r="J1033" t="str">
        <f t="shared" si="32"/>
        <v>男</v>
      </c>
      <c r="K1033" s="500" t="s">
        <v>4994</v>
      </c>
      <c r="L1033" s="500" t="s">
        <v>5109</v>
      </c>
      <c r="M1033" t="str">
        <f t="shared" si="33"/>
        <v>HATTORI Yuya</v>
      </c>
      <c r="O1033" s="500" t="s">
        <v>4197</v>
      </c>
      <c r="P1033" s="500" t="s">
        <v>5112</v>
      </c>
    </row>
    <row r="1034" spans="2:16">
      <c r="B1034" s="502" t="s">
        <v>507</v>
      </c>
      <c r="C1034" s="300">
        <v>1033</v>
      </c>
      <c r="D1034" s="500" t="s">
        <v>5422</v>
      </c>
      <c r="E1034" s="500" t="s">
        <v>5423</v>
      </c>
      <c r="F1034" s="500" t="s">
        <v>2416</v>
      </c>
      <c r="G1034" s="500" t="s">
        <v>625</v>
      </c>
      <c r="H1034" t="str">
        <f>VLOOKUP($G1034,県名!$B$1:$C$49,2,FALSE)</f>
        <v>三  重</v>
      </c>
      <c r="I1034" t="str">
        <f>VLOOKUP(B1034,学校名!$D$8:$F$64,3,FALSE)</f>
        <v>皇學館大</v>
      </c>
      <c r="J1034" t="str">
        <f t="shared" si="32"/>
        <v>男</v>
      </c>
      <c r="K1034" s="500" t="s">
        <v>5274</v>
      </c>
      <c r="L1034" s="500" t="s">
        <v>5721</v>
      </c>
      <c r="M1034" t="str">
        <f t="shared" si="33"/>
        <v>HAMAGUCHI Yusei</v>
      </c>
      <c r="O1034" s="500" t="s">
        <v>4197</v>
      </c>
      <c r="P1034" s="500" t="s">
        <v>5112</v>
      </c>
    </row>
    <row r="1035" spans="2:16">
      <c r="B1035" s="502" t="s">
        <v>507</v>
      </c>
      <c r="C1035" s="300">
        <v>1034</v>
      </c>
      <c r="D1035" s="500" t="s">
        <v>5424</v>
      </c>
      <c r="E1035" s="500" t="s">
        <v>5425</v>
      </c>
      <c r="F1035" s="500" t="s">
        <v>2416</v>
      </c>
      <c r="G1035" s="500" t="s">
        <v>625</v>
      </c>
      <c r="H1035" t="str">
        <f>VLOOKUP($G1035,県名!$B$1:$C$49,2,FALSE)</f>
        <v>三  重</v>
      </c>
      <c r="I1035" t="str">
        <f>VLOOKUP(B1035,学校名!$D$8:$F$64,3,FALSE)</f>
        <v>皇學館大</v>
      </c>
      <c r="J1035" t="str">
        <f t="shared" si="32"/>
        <v>男</v>
      </c>
      <c r="K1035" s="500" t="s">
        <v>5722</v>
      </c>
      <c r="L1035" s="500" t="s">
        <v>5723</v>
      </c>
      <c r="M1035" t="str">
        <f t="shared" si="33"/>
        <v>MATUDUKI Shuki</v>
      </c>
      <c r="O1035" s="500" t="s">
        <v>4197</v>
      </c>
      <c r="P1035" s="500" t="s">
        <v>5112</v>
      </c>
    </row>
    <row r="1036" spans="2:16">
      <c r="B1036" s="502" t="s">
        <v>507</v>
      </c>
      <c r="C1036" s="300">
        <v>1035</v>
      </c>
      <c r="D1036" s="500" t="s">
        <v>5426</v>
      </c>
      <c r="E1036" s="500" t="s">
        <v>5427</v>
      </c>
      <c r="F1036" s="500" t="s">
        <v>2416</v>
      </c>
      <c r="G1036" s="500" t="s">
        <v>625</v>
      </c>
      <c r="H1036" t="str">
        <f>VLOOKUP($G1036,県名!$B$1:$C$49,2,FALSE)</f>
        <v>三  重</v>
      </c>
      <c r="I1036" t="str">
        <f>VLOOKUP(B1036,学校名!$D$8:$F$64,3,FALSE)</f>
        <v>皇學館大</v>
      </c>
      <c r="J1036" t="str">
        <f t="shared" si="32"/>
        <v>男</v>
      </c>
      <c r="K1036" s="500" t="s">
        <v>5724</v>
      </c>
      <c r="L1036" s="500" t="s">
        <v>5089</v>
      </c>
      <c r="M1036" t="str">
        <f t="shared" si="33"/>
        <v>MAKI Ryo</v>
      </c>
      <c r="O1036" s="500" t="s">
        <v>4197</v>
      </c>
      <c r="P1036" s="500" t="s">
        <v>5112</v>
      </c>
    </row>
    <row r="1037" spans="2:16">
      <c r="B1037" s="502" t="s">
        <v>507</v>
      </c>
      <c r="C1037" s="300">
        <v>1036</v>
      </c>
      <c r="D1037" s="500" t="s">
        <v>5428</v>
      </c>
      <c r="E1037" s="500" t="s">
        <v>5429</v>
      </c>
      <c r="F1037" s="500" t="s">
        <v>2416</v>
      </c>
      <c r="G1037" s="500" t="s">
        <v>625</v>
      </c>
      <c r="H1037" t="str">
        <f>VLOOKUP($G1037,県名!$B$1:$C$49,2,FALSE)</f>
        <v>三  重</v>
      </c>
      <c r="I1037" t="str">
        <f>VLOOKUP(B1037,学校名!$D$8:$F$64,3,FALSE)</f>
        <v>皇學館大</v>
      </c>
      <c r="J1037" t="str">
        <f t="shared" si="32"/>
        <v>男</v>
      </c>
      <c r="K1037" s="500" t="s">
        <v>5725</v>
      </c>
      <c r="L1037" s="500" t="s">
        <v>5056</v>
      </c>
      <c r="M1037" t="str">
        <f t="shared" si="33"/>
        <v>YONEKAWA Koki</v>
      </c>
      <c r="O1037" s="500" t="s">
        <v>4197</v>
      </c>
      <c r="P1037" s="500" t="s">
        <v>5112</v>
      </c>
    </row>
    <row r="1038" spans="2:16">
      <c r="B1038" s="502" t="s">
        <v>507</v>
      </c>
      <c r="C1038" s="300">
        <v>1037</v>
      </c>
      <c r="D1038" s="500" t="s">
        <v>5430</v>
      </c>
      <c r="E1038" s="500" t="s">
        <v>5431</v>
      </c>
      <c r="F1038" s="500" t="s">
        <v>2415</v>
      </c>
      <c r="G1038" s="500" t="s">
        <v>625</v>
      </c>
      <c r="H1038" t="str">
        <f>VLOOKUP($G1038,県名!$B$1:$C$49,2,FALSE)</f>
        <v>三  重</v>
      </c>
      <c r="I1038" t="str">
        <f>VLOOKUP(B1038,学校名!$D$8:$F$64,3,FALSE)</f>
        <v>皇學館大</v>
      </c>
      <c r="J1038" t="str">
        <f t="shared" si="32"/>
        <v>男</v>
      </c>
      <c r="K1038" s="500" t="s">
        <v>5726</v>
      </c>
      <c r="L1038" s="500" t="s">
        <v>5101</v>
      </c>
      <c r="M1038" t="str">
        <f t="shared" si="33"/>
        <v>MIYAGUCHI Kota</v>
      </c>
      <c r="O1038" s="500" t="s">
        <v>4197</v>
      </c>
      <c r="P1038" s="500" t="s">
        <v>5112</v>
      </c>
    </row>
    <row r="1039" spans="2:16">
      <c r="B1039" s="502" t="s">
        <v>507</v>
      </c>
      <c r="C1039" s="300">
        <v>1038</v>
      </c>
      <c r="D1039" s="500" t="s">
        <v>5432</v>
      </c>
      <c r="E1039" s="500" t="s">
        <v>5433</v>
      </c>
      <c r="F1039" s="500" t="s">
        <v>2415</v>
      </c>
      <c r="G1039" s="500" t="s">
        <v>625</v>
      </c>
      <c r="H1039" t="str">
        <f>VLOOKUP($G1039,県名!$B$1:$C$49,2,FALSE)</f>
        <v>三  重</v>
      </c>
      <c r="I1039" t="str">
        <f>VLOOKUP(B1039,学校名!$D$8:$F$64,3,FALSE)</f>
        <v>皇學館大</v>
      </c>
      <c r="J1039" t="str">
        <f t="shared" si="32"/>
        <v>男</v>
      </c>
      <c r="K1039" s="500" t="s">
        <v>5727</v>
      </c>
      <c r="L1039" s="500" t="s">
        <v>5058</v>
      </c>
      <c r="M1039" t="str">
        <f t="shared" si="33"/>
        <v>MIYAZAKI Kakeru</v>
      </c>
      <c r="O1039" s="500" t="s">
        <v>4197</v>
      </c>
      <c r="P1039" s="500" t="s">
        <v>5112</v>
      </c>
    </row>
    <row r="1040" spans="2:16">
      <c r="B1040" s="502" t="s">
        <v>529</v>
      </c>
      <c r="C1040" s="300">
        <v>1039</v>
      </c>
      <c r="D1040" s="500" t="s">
        <v>5434</v>
      </c>
      <c r="E1040" s="500" t="s">
        <v>5435</v>
      </c>
      <c r="F1040" s="500" t="s">
        <v>2415</v>
      </c>
      <c r="G1040" s="500" t="s">
        <v>625</v>
      </c>
      <c r="H1040" t="str">
        <f>VLOOKUP($G1040,県名!$B$1:$C$49,2,FALSE)</f>
        <v>三  重</v>
      </c>
      <c r="I1040" t="str">
        <f>VLOOKUP(B1040,学校名!$D$8:$F$64,3,FALSE)</f>
        <v>三重大</v>
      </c>
      <c r="J1040" t="str">
        <f t="shared" si="32"/>
        <v>男</v>
      </c>
      <c r="K1040" s="500" t="s">
        <v>5728</v>
      </c>
      <c r="L1040" s="500" t="s">
        <v>5324</v>
      </c>
      <c r="M1040" t="str">
        <f t="shared" si="33"/>
        <v>KATAYAMA Yuto</v>
      </c>
      <c r="O1040" s="500" t="s">
        <v>4197</v>
      </c>
      <c r="P1040" s="500" t="s">
        <v>5112</v>
      </c>
    </row>
    <row r="1041" spans="2:16">
      <c r="B1041" s="502" t="s">
        <v>529</v>
      </c>
      <c r="C1041" s="300">
        <v>1040</v>
      </c>
      <c r="D1041" s="500" t="s">
        <v>5436</v>
      </c>
      <c r="E1041" s="500" t="s">
        <v>5437</v>
      </c>
      <c r="F1041" s="500" t="s">
        <v>2412</v>
      </c>
      <c r="G1041" s="500" t="s">
        <v>625</v>
      </c>
      <c r="H1041" t="str">
        <f>VLOOKUP($G1041,県名!$B$1:$C$49,2,FALSE)</f>
        <v>三  重</v>
      </c>
      <c r="I1041" t="str">
        <f>VLOOKUP(B1041,学校名!$D$8:$F$64,3,FALSE)</f>
        <v>三重大</v>
      </c>
      <c r="J1041" t="str">
        <f t="shared" si="32"/>
        <v>男</v>
      </c>
      <c r="K1041" s="500" t="s">
        <v>5729</v>
      </c>
      <c r="L1041" s="500" t="s">
        <v>5730</v>
      </c>
      <c r="M1041" t="str">
        <f t="shared" si="33"/>
        <v>OGAWA Shoya</v>
      </c>
      <c r="O1041" s="500" t="s">
        <v>4197</v>
      </c>
      <c r="P1041" s="500" t="s">
        <v>5112</v>
      </c>
    </row>
    <row r="1042" spans="2:16">
      <c r="B1042" s="502" t="s">
        <v>529</v>
      </c>
      <c r="C1042" s="300">
        <v>1041</v>
      </c>
      <c r="D1042" s="500" t="s">
        <v>5438</v>
      </c>
      <c r="E1042" s="500" t="s">
        <v>5439</v>
      </c>
      <c r="F1042" s="500" t="s">
        <v>2415</v>
      </c>
      <c r="G1042" s="500" t="s">
        <v>625</v>
      </c>
      <c r="H1042" t="str">
        <f>VLOOKUP($G1042,県名!$B$1:$C$49,2,FALSE)</f>
        <v>三  重</v>
      </c>
      <c r="I1042" t="str">
        <f>VLOOKUP(B1042,学校名!$D$8:$F$64,3,FALSE)</f>
        <v>三重大</v>
      </c>
      <c r="J1042" t="str">
        <f t="shared" si="32"/>
        <v>男</v>
      </c>
      <c r="K1042" s="500" t="s">
        <v>5209</v>
      </c>
      <c r="L1042" s="500" t="s">
        <v>5108</v>
      </c>
      <c r="M1042" t="str">
        <f t="shared" si="33"/>
        <v>URANO Kenji</v>
      </c>
      <c r="O1042" s="500" t="s">
        <v>4197</v>
      </c>
      <c r="P1042" s="500" t="s">
        <v>5112</v>
      </c>
    </row>
    <row r="1043" spans="2:16">
      <c r="B1043" s="502" t="s">
        <v>529</v>
      </c>
      <c r="C1043" s="300">
        <v>1042</v>
      </c>
      <c r="D1043" s="500" t="s">
        <v>5440</v>
      </c>
      <c r="E1043" s="500" t="s">
        <v>5441</v>
      </c>
      <c r="F1043" s="500" t="s">
        <v>2416</v>
      </c>
      <c r="G1043" s="500" t="s">
        <v>625</v>
      </c>
      <c r="H1043" t="str">
        <f>VLOOKUP($G1043,県名!$B$1:$C$49,2,FALSE)</f>
        <v>三  重</v>
      </c>
      <c r="I1043" t="str">
        <f>VLOOKUP(B1043,学校名!$D$8:$F$64,3,FALSE)</f>
        <v>三重大</v>
      </c>
      <c r="J1043" t="str">
        <f t="shared" si="32"/>
        <v>男</v>
      </c>
      <c r="K1043" s="500" t="s">
        <v>5731</v>
      </c>
      <c r="L1043" s="500" t="s">
        <v>5324</v>
      </c>
      <c r="M1043" t="str">
        <f t="shared" si="33"/>
        <v>YAMAHA Yuto</v>
      </c>
      <c r="O1043" s="500" t="s">
        <v>4197</v>
      </c>
      <c r="P1043" s="500" t="s">
        <v>5112</v>
      </c>
    </row>
    <row r="1044" spans="2:16">
      <c r="B1044" s="502" t="s">
        <v>529</v>
      </c>
      <c r="C1044" s="300">
        <v>1043</v>
      </c>
      <c r="D1044" s="500" t="s">
        <v>5442</v>
      </c>
      <c r="E1044" s="500" t="s">
        <v>5443</v>
      </c>
      <c r="F1044" s="500" t="s">
        <v>2412</v>
      </c>
      <c r="G1044" s="500" t="s">
        <v>625</v>
      </c>
      <c r="H1044" t="str">
        <f>VLOOKUP($G1044,県名!$B$1:$C$49,2,FALSE)</f>
        <v>三  重</v>
      </c>
      <c r="I1044" t="str">
        <f>VLOOKUP(B1044,学校名!$D$8:$F$64,3,FALSE)</f>
        <v>三重大</v>
      </c>
      <c r="J1044" t="str">
        <f t="shared" si="32"/>
        <v>男</v>
      </c>
      <c r="K1044" s="500" t="s">
        <v>5681</v>
      </c>
      <c r="L1044" s="500" t="s">
        <v>5311</v>
      </c>
      <c r="M1044" t="str">
        <f t="shared" si="33"/>
        <v>YAMADA Kentaro</v>
      </c>
      <c r="O1044" s="500" t="s">
        <v>4197</v>
      </c>
      <c r="P1044" s="500" t="s">
        <v>5112</v>
      </c>
    </row>
    <row r="1045" spans="2:16">
      <c r="B1045" s="502" t="s">
        <v>529</v>
      </c>
      <c r="C1045" s="300">
        <v>1044</v>
      </c>
      <c r="D1045" s="500" t="s">
        <v>5444</v>
      </c>
      <c r="E1045" s="500" t="s">
        <v>5445</v>
      </c>
      <c r="F1045" s="500" t="s">
        <v>2415</v>
      </c>
      <c r="G1045" s="500" t="s">
        <v>625</v>
      </c>
      <c r="H1045" t="str">
        <f>VLOOKUP($G1045,県名!$B$1:$C$49,2,FALSE)</f>
        <v>三  重</v>
      </c>
      <c r="I1045" t="str">
        <f>VLOOKUP(B1045,学校名!$D$8:$F$64,3,FALSE)</f>
        <v>三重大</v>
      </c>
      <c r="J1045" t="str">
        <f t="shared" si="32"/>
        <v>男</v>
      </c>
      <c r="K1045" s="500" t="s">
        <v>5732</v>
      </c>
      <c r="L1045" s="500" t="s">
        <v>5733</v>
      </c>
      <c r="M1045" t="str">
        <f t="shared" si="33"/>
        <v>ISHIMATSU Rimpei</v>
      </c>
      <c r="O1045" s="500" t="s">
        <v>4197</v>
      </c>
      <c r="P1045" s="500" t="s">
        <v>5112</v>
      </c>
    </row>
    <row r="1046" spans="2:16">
      <c r="B1046" s="502" t="s">
        <v>529</v>
      </c>
      <c r="C1046" s="300">
        <v>1045</v>
      </c>
      <c r="D1046" s="500" t="s">
        <v>5446</v>
      </c>
      <c r="E1046" s="500" t="s">
        <v>5447</v>
      </c>
      <c r="F1046" s="500" t="s">
        <v>2412</v>
      </c>
      <c r="G1046" s="500" t="s">
        <v>625</v>
      </c>
      <c r="H1046" t="str">
        <f>VLOOKUP($G1046,県名!$B$1:$C$49,2,FALSE)</f>
        <v>三  重</v>
      </c>
      <c r="I1046" t="str">
        <f>VLOOKUP(B1046,学校名!$D$8:$F$64,3,FALSE)</f>
        <v>三重大</v>
      </c>
      <c r="J1046" t="str">
        <f t="shared" si="32"/>
        <v>男</v>
      </c>
      <c r="K1046" s="500" t="s">
        <v>5734</v>
      </c>
      <c r="L1046" s="500" t="s">
        <v>5735</v>
      </c>
      <c r="M1046" t="str">
        <f t="shared" si="33"/>
        <v>KUNO Gakuto</v>
      </c>
      <c r="O1046" s="500" t="s">
        <v>4197</v>
      </c>
      <c r="P1046" s="500" t="s">
        <v>5112</v>
      </c>
    </row>
    <row r="1047" spans="2:16">
      <c r="B1047" s="502" t="s">
        <v>529</v>
      </c>
      <c r="C1047" s="300">
        <v>1046</v>
      </c>
      <c r="D1047" s="500" t="s">
        <v>5448</v>
      </c>
      <c r="E1047" s="500" t="s">
        <v>5449</v>
      </c>
      <c r="F1047" s="500" t="s">
        <v>2415</v>
      </c>
      <c r="G1047" s="500" t="s">
        <v>625</v>
      </c>
      <c r="H1047" t="str">
        <f>VLOOKUP($G1047,県名!$B$1:$C$49,2,FALSE)</f>
        <v>三  重</v>
      </c>
      <c r="I1047" t="str">
        <f>VLOOKUP(B1047,学校名!$D$8:$F$64,3,FALSE)</f>
        <v>三重大</v>
      </c>
      <c r="J1047" t="str">
        <f t="shared" si="32"/>
        <v>男</v>
      </c>
      <c r="K1047" s="500" t="s">
        <v>5664</v>
      </c>
      <c r="L1047" s="500" t="s">
        <v>5039</v>
      </c>
      <c r="M1047" t="str">
        <f t="shared" si="33"/>
        <v>NAKAYAMA Yuta</v>
      </c>
      <c r="O1047" s="500" t="s">
        <v>4197</v>
      </c>
      <c r="P1047" s="500" t="s">
        <v>5112</v>
      </c>
    </row>
    <row r="1048" spans="2:16">
      <c r="B1048" s="502" t="s">
        <v>508</v>
      </c>
      <c r="C1048" s="300">
        <v>1047</v>
      </c>
      <c r="D1048" s="500" t="s">
        <v>5450</v>
      </c>
      <c r="E1048" s="500" t="s">
        <v>5451</v>
      </c>
      <c r="F1048" s="500" t="s">
        <v>2416</v>
      </c>
      <c r="G1048" s="500" t="s">
        <v>624</v>
      </c>
      <c r="H1048" t="str">
        <f>VLOOKUP($G1048,県名!$B$1:$C$49,2,FALSE)</f>
        <v>愛  知</v>
      </c>
      <c r="I1048" t="str">
        <f>VLOOKUP(B1048,学校名!$D$8:$F$64,3,FALSE)</f>
        <v>至学館大</v>
      </c>
      <c r="J1048" t="str">
        <f t="shared" si="32"/>
        <v>男</v>
      </c>
      <c r="K1048" s="500" t="s">
        <v>5736</v>
      </c>
      <c r="L1048" s="500" t="s">
        <v>5737</v>
      </c>
      <c r="M1048" t="str">
        <f t="shared" si="33"/>
        <v>ARAKI Shigetaka</v>
      </c>
      <c r="O1048" s="500" t="s">
        <v>4197</v>
      </c>
      <c r="P1048" s="500" t="s">
        <v>5112</v>
      </c>
    </row>
    <row r="1049" spans="2:16">
      <c r="B1049" s="502" t="s">
        <v>508</v>
      </c>
      <c r="C1049" s="300">
        <v>1048</v>
      </c>
      <c r="D1049" s="500" t="s">
        <v>5452</v>
      </c>
      <c r="E1049" s="500" t="s">
        <v>5453</v>
      </c>
      <c r="F1049" s="500" t="s">
        <v>2416</v>
      </c>
      <c r="G1049" s="500" t="s">
        <v>624</v>
      </c>
      <c r="H1049" t="str">
        <f>VLOOKUP($G1049,県名!$B$1:$C$49,2,FALSE)</f>
        <v>愛  知</v>
      </c>
      <c r="I1049" t="str">
        <f>VLOOKUP(B1049,学校名!$D$8:$F$64,3,FALSE)</f>
        <v>至学館大</v>
      </c>
      <c r="J1049" t="str">
        <f t="shared" si="32"/>
        <v>男</v>
      </c>
      <c r="K1049" s="500" t="s">
        <v>5738</v>
      </c>
      <c r="L1049" s="500" t="s">
        <v>5739</v>
      </c>
      <c r="M1049" t="str">
        <f t="shared" si="33"/>
        <v>EGUCHI Motohiro</v>
      </c>
      <c r="O1049" s="500" t="s">
        <v>4197</v>
      </c>
      <c r="P1049" s="500" t="s">
        <v>5112</v>
      </c>
    </row>
    <row r="1050" spans="2:16">
      <c r="B1050" s="502" t="s">
        <v>508</v>
      </c>
      <c r="C1050" s="300">
        <v>1049</v>
      </c>
      <c r="D1050" s="500" t="s">
        <v>5454</v>
      </c>
      <c r="E1050" s="500" t="s">
        <v>5455</v>
      </c>
      <c r="F1050" s="500" t="s">
        <v>2416</v>
      </c>
      <c r="G1050" s="500" t="s">
        <v>624</v>
      </c>
      <c r="H1050" t="str">
        <f>VLOOKUP($G1050,県名!$B$1:$C$49,2,FALSE)</f>
        <v>愛  知</v>
      </c>
      <c r="I1050" t="str">
        <f>VLOOKUP(B1050,学校名!$D$8:$F$64,3,FALSE)</f>
        <v>至学館大</v>
      </c>
      <c r="J1050" t="str">
        <f t="shared" si="32"/>
        <v>男</v>
      </c>
      <c r="K1050" s="500" t="s">
        <v>5740</v>
      </c>
      <c r="L1050" s="500" t="s">
        <v>5741</v>
      </c>
      <c r="M1050" t="str">
        <f t="shared" si="33"/>
        <v>OOGO Ryouya</v>
      </c>
      <c r="O1050" s="500" t="s">
        <v>4197</v>
      </c>
      <c r="P1050" s="500" t="s">
        <v>5112</v>
      </c>
    </row>
    <row r="1051" spans="2:16">
      <c r="B1051" s="502" t="s">
        <v>508</v>
      </c>
      <c r="C1051" s="300">
        <v>1050</v>
      </c>
      <c r="D1051" s="500" t="s">
        <v>5456</v>
      </c>
      <c r="E1051" s="500" t="s">
        <v>5457</v>
      </c>
      <c r="F1051" s="500" t="s">
        <v>2416</v>
      </c>
      <c r="G1051" s="500" t="s">
        <v>624</v>
      </c>
      <c r="H1051" t="str">
        <f>VLOOKUP($G1051,県名!$B$1:$C$49,2,FALSE)</f>
        <v>愛  知</v>
      </c>
      <c r="I1051" t="str">
        <f>VLOOKUP(B1051,学校名!$D$8:$F$64,3,FALSE)</f>
        <v>至学館大</v>
      </c>
      <c r="J1051" t="str">
        <f t="shared" si="32"/>
        <v>男</v>
      </c>
      <c r="K1051" s="500" t="s">
        <v>4970</v>
      </c>
      <c r="L1051" s="500" t="s">
        <v>5742</v>
      </c>
      <c r="M1051" t="str">
        <f t="shared" si="33"/>
        <v>OKUMURA Kimiya</v>
      </c>
      <c r="O1051" s="500" t="s">
        <v>4197</v>
      </c>
      <c r="P1051" s="500" t="s">
        <v>5112</v>
      </c>
    </row>
    <row r="1052" spans="2:16">
      <c r="B1052" s="502" t="s">
        <v>508</v>
      </c>
      <c r="C1052" s="300">
        <v>1051</v>
      </c>
      <c r="D1052" s="500" t="s">
        <v>5458</v>
      </c>
      <c r="E1052" s="500" t="s">
        <v>5459</v>
      </c>
      <c r="F1052" s="500" t="s">
        <v>2416</v>
      </c>
      <c r="G1052" s="500" t="s">
        <v>624</v>
      </c>
      <c r="H1052" t="str">
        <f>VLOOKUP($G1052,県名!$B$1:$C$49,2,FALSE)</f>
        <v>愛  知</v>
      </c>
      <c r="I1052" t="str">
        <f>VLOOKUP(B1052,学校名!$D$8:$F$64,3,FALSE)</f>
        <v>至学館大</v>
      </c>
      <c r="J1052" t="str">
        <f t="shared" si="32"/>
        <v>男</v>
      </c>
      <c r="K1052" s="500" t="s">
        <v>5743</v>
      </c>
      <c r="L1052" s="500" t="s">
        <v>5320</v>
      </c>
      <c r="M1052" t="str">
        <f t="shared" si="33"/>
        <v>KAWANO Fumiya</v>
      </c>
      <c r="O1052" s="500" t="s">
        <v>4197</v>
      </c>
      <c r="P1052" s="500" t="s">
        <v>5112</v>
      </c>
    </row>
    <row r="1053" spans="2:16">
      <c r="B1053" s="502" t="s">
        <v>508</v>
      </c>
      <c r="C1053" s="300">
        <v>1052</v>
      </c>
      <c r="D1053" s="500" t="s">
        <v>5460</v>
      </c>
      <c r="E1053" s="500" t="s">
        <v>5461</v>
      </c>
      <c r="F1053" s="500" t="s">
        <v>2416</v>
      </c>
      <c r="G1053" s="500" t="s">
        <v>624</v>
      </c>
      <c r="H1053" t="str">
        <f>VLOOKUP($G1053,県名!$B$1:$C$49,2,FALSE)</f>
        <v>愛  知</v>
      </c>
      <c r="I1053" t="str">
        <f>VLOOKUP(B1053,学校名!$D$8:$F$64,3,FALSE)</f>
        <v>至学館大</v>
      </c>
      <c r="J1053" t="str">
        <f t="shared" si="32"/>
        <v>男</v>
      </c>
      <c r="K1053" s="500" t="s">
        <v>5744</v>
      </c>
      <c r="L1053" s="500" t="s">
        <v>5745</v>
      </c>
      <c r="M1053" t="str">
        <f t="shared" si="33"/>
        <v>TAMURA Syun</v>
      </c>
      <c r="O1053" s="500" t="s">
        <v>4197</v>
      </c>
      <c r="P1053" s="500" t="s">
        <v>5112</v>
      </c>
    </row>
    <row r="1054" spans="2:16">
      <c r="B1054" s="502" t="s">
        <v>508</v>
      </c>
      <c r="C1054" s="300">
        <v>1053</v>
      </c>
      <c r="D1054" s="500" t="s">
        <v>5462</v>
      </c>
      <c r="E1054" s="500" t="s">
        <v>5463</v>
      </c>
      <c r="F1054" s="500" t="s">
        <v>2416</v>
      </c>
      <c r="G1054" s="500" t="s">
        <v>625</v>
      </c>
      <c r="H1054" t="str">
        <f>VLOOKUP($G1054,県名!$B$1:$C$49,2,FALSE)</f>
        <v>三  重</v>
      </c>
      <c r="I1054" t="str">
        <f>VLOOKUP(B1054,学校名!$D$8:$F$64,3,FALSE)</f>
        <v>至学館大</v>
      </c>
      <c r="J1054" t="str">
        <f t="shared" si="32"/>
        <v>男</v>
      </c>
      <c r="K1054" s="500" t="s">
        <v>5746</v>
      </c>
      <c r="L1054" s="500" t="s">
        <v>5747</v>
      </c>
      <c r="M1054" t="str">
        <f t="shared" si="33"/>
        <v>MASUDA Ibuki</v>
      </c>
      <c r="O1054" s="500" t="s">
        <v>4197</v>
      </c>
      <c r="P1054" s="500" t="s">
        <v>5112</v>
      </c>
    </row>
    <row r="1055" spans="2:16">
      <c r="B1055" s="502" t="s">
        <v>5339</v>
      </c>
      <c r="C1055" s="300">
        <v>1054</v>
      </c>
      <c r="D1055" s="500" t="s">
        <v>5464</v>
      </c>
      <c r="E1055" s="500" t="s">
        <v>5465</v>
      </c>
      <c r="F1055" s="500" t="s">
        <v>1774</v>
      </c>
      <c r="G1055" s="500" t="s">
        <v>623</v>
      </c>
      <c r="H1055" t="str">
        <f>VLOOKUP($G1055,県名!$B$1:$C$49,2,FALSE)</f>
        <v>静  岡</v>
      </c>
      <c r="I1055" t="str">
        <f>VLOOKUP(B1055,学校名!$D$8:$F$64,3,FALSE)</f>
        <v>沼津高専</v>
      </c>
      <c r="J1055" t="str">
        <f t="shared" si="32"/>
        <v>男</v>
      </c>
      <c r="K1055" s="500" t="s">
        <v>5718</v>
      </c>
      <c r="L1055" s="500" t="s">
        <v>5748</v>
      </c>
      <c r="M1055" t="str">
        <f t="shared" si="33"/>
        <v>TANAKA Kenta</v>
      </c>
      <c r="O1055" s="500" t="s">
        <v>4197</v>
      </c>
      <c r="P1055" s="500" t="s">
        <v>5112</v>
      </c>
    </row>
    <row r="1056" spans="2:16">
      <c r="B1056" s="502" t="s">
        <v>5339</v>
      </c>
      <c r="C1056" s="300">
        <v>1055</v>
      </c>
      <c r="D1056" s="500" t="s">
        <v>5466</v>
      </c>
      <c r="E1056" s="500" t="s">
        <v>5467</v>
      </c>
      <c r="F1056" s="500" t="s">
        <v>1774</v>
      </c>
      <c r="G1056" s="500" t="s">
        <v>623</v>
      </c>
      <c r="H1056" t="str">
        <f>VLOOKUP($G1056,県名!$B$1:$C$49,2,FALSE)</f>
        <v>静  岡</v>
      </c>
      <c r="I1056" t="str">
        <f>VLOOKUP(B1056,学校名!$D$8:$F$64,3,FALSE)</f>
        <v>沼津高専</v>
      </c>
      <c r="J1056" t="str">
        <f t="shared" si="32"/>
        <v>男</v>
      </c>
      <c r="K1056" s="500" t="s">
        <v>5749</v>
      </c>
      <c r="L1056" s="500" t="s">
        <v>5750</v>
      </c>
      <c r="M1056" t="str">
        <f t="shared" si="33"/>
        <v>TSUCHIYA Bidou</v>
      </c>
      <c r="O1056" s="500" t="s">
        <v>4197</v>
      </c>
      <c r="P1056" s="500" t="s">
        <v>5112</v>
      </c>
    </row>
    <row r="1057" spans="2:16">
      <c r="B1057" s="502" t="s">
        <v>5339</v>
      </c>
      <c r="C1057" s="300">
        <v>1056</v>
      </c>
      <c r="D1057" s="500" t="s">
        <v>5468</v>
      </c>
      <c r="E1057" s="500" t="s">
        <v>5469</v>
      </c>
      <c r="F1057" s="500" t="s">
        <v>2413</v>
      </c>
      <c r="G1057" s="500" t="s">
        <v>623</v>
      </c>
      <c r="H1057" t="str">
        <f>VLOOKUP($G1057,県名!$B$1:$C$49,2,FALSE)</f>
        <v>静  岡</v>
      </c>
      <c r="I1057" t="str">
        <f>VLOOKUP(B1057,学校名!$D$8:$F$64,3,FALSE)</f>
        <v>沼津高専</v>
      </c>
      <c r="J1057" t="str">
        <f t="shared" si="32"/>
        <v>男</v>
      </c>
      <c r="K1057" s="500" t="s">
        <v>5226</v>
      </c>
      <c r="L1057" s="500" t="s">
        <v>5748</v>
      </c>
      <c r="M1057" t="str">
        <f t="shared" si="33"/>
        <v>YOSHIDA Kenta</v>
      </c>
      <c r="O1057" s="500" t="s">
        <v>4197</v>
      </c>
      <c r="P1057" s="500" t="s">
        <v>5112</v>
      </c>
    </row>
    <row r="1058" spans="2:16">
      <c r="B1058" s="502" t="s">
        <v>5339</v>
      </c>
      <c r="C1058" s="300">
        <v>1057</v>
      </c>
      <c r="D1058" s="500" t="s">
        <v>5470</v>
      </c>
      <c r="E1058" s="500" t="s">
        <v>5471</v>
      </c>
      <c r="F1058" s="500" t="s">
        <v>2413</v>
      </c>
      <c r="G1058" s="500" t="s">
        <v>623</v>
      </c>
      <c r="H1058" t="str">
        <f>VLOOKUP($G1058,県名!$B$1:$C$49,2,FALSE)</f>
        <v>静  岡</v>
      </c>
      <c r="I1058" t="str">
        <f>VLOOKUP(B1058,学校名!$D$8:$F$64,3,FALSE)</f>
        <v>沼津高専</v>
      </c>
      <c r="J1058" t="str">
        <f t="shared" si="32"/>
        <v>男</v>
      </c>
      <c r="K1058" s="500" t="s">
        <v>5751</v>
      </c>
      <c r="L1058" s="500" t="s">
        <v>5752</v>
      </c>
      <c r="M1058" t="str">
        <f t="shared" si="33"/>
        <v>TAKIGUCHI Amane</v>
      </c>
      <c r="O1058" s="500" t="s">
        <v>4197</v>
      </c>
      <c r="P1058" s="500" t="s">
        <v>5112</v>
      </c>
    </row>
    <row r="1059" spans="2:16">
      <c r="B1059" s="502" t="s">
        <v>5339</v>
      </c>
      <c r="C1059" s="300">
        <v>1058</v>
      </c>
      <c r="D1059" s="500" t="s">
        <v>5472</v>
      </c>
      <c r="E1059" s="500" t="s">
        <v>5473</v>
      </c>
      <c r="F1059" s="500" t="s">
        <v>2413</v>
      </c>
      <c r="G1059" s="500" t="s">
        <v>623</v>
      </c>
      <c r="H1059" t="str">
        <f>VLOOKUP($G1059,県名!$B$1:$C$49,2,FALSE)</f>
        <v>静  岡</v>
      </c>
      <c r="I1059" t="str">
        <f>VLOOKUP(B1059,学校名!$D$8:$F$64,3,FALSE)</f>
        <v>沼津高専</v>
      </c>
      <c r="J1059" t="str">
        <f t="shared" si="32"/>
        <v>男</v>
      </c>
      <c r="K1059" s="500" t="s">
        <v>5718</v>
      </c>
      <c r="L1059" s="500" t="s">
        <v>5057</v>
      </c>
      <c r="M1059" t="str">
        <f t="shared" si="33"/>
        <v>TANAKA Kento</v>
      </c>
      <c r="O1059" s="500" t="s">
        <v>4197</v>
      </c>
      <c r="P1059" s="500" t="s">
        <v>5112</v>
      </c>
    </row>
    <row r="1060" spans="2:16">
      <c r="B1060" s="502" t="s">
        <v>5339</v>
      </c>
      <c r="C1060" s="300">
        <v>1059</v>
      </c>
      <c r="D1060" s="500" t="s">
        <v>5474</v>
      </c>
      <c r="E1060" s="500" t="s">
        <v>5475</v>
      </c>
      <c r="F1060" s="500" t="s">
        <v>2414</v>
      </c>
      <c r="G1060" s="500" t="s">
        <v>623</v>
      </c>
      <c r="H1060" t="str">
        <f>VLOOKUP($G1060,県名!$B$1:$C$49,2,FALSE)</f>
        <v>静  岡</v>
      </c>
      <c r="I1060" t="str">
        <f>VLOOKUP(B1060,学校名!$D$8:$F$64,3,FALSE)</f>
        <v>沼津高専</v>
      </c>
      <c r="J1060" t="str">
        <f t="shared" si="32"/>
        <v>男</v>
      </c>
      <c r="K1060" s="500" t="s">
        <v>5753</v>
      </c>
      <c r="L1060" s="500" t="s">
        <v>5096</v>
      </c>
      <c r="M1060" t="str">
        <f t="shared" si="33"/>
        <v>MORITA Riku</v>
      </c>
      <c r="O1060" s="500" t="s">
        <v>4197</v>
      </c>
      <c r="P1060" s="500" t="s">
        <v>5112</v>
      </c>
    </row>
    <row r="1061" spans="2:16">
      <c r="B1061" s="502" t="s">
        <v>5339</v>
      </c>
      <c r="C1061" s="300">
        <v>1060</v>
      </c>
      <c r="D1061" s="500" t="s">
        <v>5476</v>
      </c>
      <c r="E1061" s="500" t="s">
        <v>5477</v>
      </c>
      <c r="F1061" s="500" t="s">
        <v>2414</v>
      </c>
      <c r="G1061" s="500" t="s">
        <v>623</v>
      </c>
      <c r="H1061" t="str">
        <f>VLOOKUP($G1061,県名!$B$1:$C$49,2,FALSE)</f>
        <v>静  岡</v>
      </c>
      <c r="I1061" t="str">
        <f>VLOOKUP(B1061,学校名!$D$8:$F$64,3,FALSE)</f>
        <v>沼津高専</v>
      </c>
      <c r="J1061" t="str">
        <f t="shared" si="32"/>
        <v>男</v>
      </c>
      <c r="K1061" s="500" t="s">
        <v>4990</v>
      </c>
      <c r="L1061" s="500" t="s">
        <v>5679</v>
      </c>
      <c r="M1061" t="str">
        <f t="shared" si="33"/>
        <v>SUZUKI Yoshitaka</v>
      </c>
      <c r="O1061" s="500" t="s">
        <v>4197</v>
      </c>
      <c r="P1061" s="500" t="s">
        <v>5112</v>
      </c>
    </row>
    <row r="1062" spans="2:16">
      <c r="B1062" s="502" t="s">
        <v>5339</v>
      </c>
      <c r="C1062" s="300">
        <v>1061</v>
      </c>
      <c r="D1062" s="500" t="s">
        <v>5478</v>
      </c>
      <c r="E1062" s="500" t="s">
        <v>5479</v>
      </c>
      <c r="F1062" s="500" t="s">
        <v>2414</v>
      </c>
      <c r="G1062" s="500" t="s">
        <v>623</v>
      </c>
      <c r="H1062" t="str">
        <f>VLOOKUP($G1062,県名!$B$1:$C$49,2,FALSE)</f>
        <v>静  岡</v>
      </c>
      <c r="I1062" t="str">
        <f>VLOOKUP(B1062,学校名!$D$8:$F$64,3,FALSE)</f>
        <v>沼津高専</v>
      </c>
      <c r="J1062" t="str">
        <f t="shared" si="32"/>
        <v>男</v>
      </c>
      <c r="K1062" s="500" t="s">
        <v>5695</v>
      </c>
      <c r="L1062" s="500" t="s">
        <v>5322</v>
      </c>
      <c r="M1062" t="str">
        <f t="shared" si="33"/>
        <v>ITOU Shohei</v>
      </c>
      <c r="O1062" s="500" t="s">
        <v>4197</v>
      </c>
      <c r="P1062" s="500" t="s">
        <v>5112</v>
      </c>
    </row>
    <row r="1063" spans="2:16">
      <c r="B1063" s="502" t="s">
        <v>519</v>
      </c>
      <c r="C1063" s="300">
        <v>1062</v>
      </c>
      <c r="D1063" s="500" t="s">
        <v>5480</v>
      </c>
      <c r="E1063" s="500" t="s">
        <v>5481</v>
      </c>
      <c r="F1063" s="500" t="s">
        <v>2414</v>
      </c>
      <c r="G1063" s="500" t="s">
        <v>623</v>
      </c>
      <c r="H1063" t="str">
        <f>VLOOKUP($G1063,県名!$B$1:$C$49,2,FALSE)</f>
        <v>静  岡</v>
      </c>
      <c r="I1063" t="str">
        <f>VLOOKUP(B1063,学校名!$D$8:$F$64,3,FALSE)</f>
        <v>常葉大</v>
      </c>
      <c r="J1063" t="str">
        <f t="shared" si="32"/>
        <v>男</v>
      </c>
      <c r="K1063" s="500" t="s">
        <v>5754</v>
      </c>
      <c r="L1063" s="500" t="s">
        <v>5077</v>
      </c>
      <c r="M1063" t="str">
        <f t="shared" si="33"/>
        <v>IWATSUKI Ryusei</v>
      </c>
      <c r="O1063" s="500" t="s">
        <v>4197</v>
      </c>
      <c r="P1063" s="500" t="s">
        <v>5112</v>
      </c>
    </row>
    <row r="1064" spans="2:16">
      <c r="B1064" s="502" t="s">
        <v>519</v>
      </c>
      <c r="C1064" s="300">
        <v>1063</v>
      </c>
      <c r="D1064" s="500" t="s">
        <v>5482</v>
      </c>
      <c r="E1064" s="500" t="s">
        <v>5483</v>
      </c>
      <c r="F1064" s="500" t="s">
        <v>2414</v>
      </c>
      <c r="G1064" s="500" t="s">
        <v>623</v>
      </c>
      <c r="H1064" t="str">
        <f>VLOOKUP($G1064,県名!$B$1:$C$49,2,FALSE)</f>
        <v>静  岡</v>
      </c>
      <c r="I1064" t="str">
        <f>VLOOKUP(B1064,学校名!$D$8:$F$64,3,FALSE)</f>
        <v>常葉大</v>
      </c>
      <c r="J1064" t="str">
        <f t="shared" si="32"/>
        <v>男</v>
      </c>
      <c r="K1064" s="500" t="s">
        <v>5014</v>
      </c>
      <c r="L1064" s="500" t="s">
        <v>5755</v>
      </c>
      <c r="M1064" t="str">
        <f t="shared" si="33"/>
        <v>SAITO Bruno</v>
      </c>
      <c r="O1064" s="500" t="s">
        <v>4199</v>
      </c>
      <c r="P1064" s="500" t="s">
        <v>5856</v>
      </c>
    </row>
    <row r="1065" spans="2:16">
      <c r="B1065" s="502" t="s">
        <v>519</v>
      </c>
      <c r="C1065" s="300">
        <v>1064</v>
      </c>
      <c r="D1065" s="500" t="s">
        <v>5484</v>
      </c>
      <c r="E1065" s="500" t="s">
        <v>5485</v>
      </c>
      <c r="F1065" s="500" t="s">
        <v>2414</v>
      </c>
      <c r="G1065" s="500" t="s">
        <v>623</v>
      </c>
      <c r="H1065" t="str">
        <f>VLOOKUP($G1065,県名!$B$1:$C$49,2,FALSE)</f>
        <v>静  岡</v>
      </c>
      <c r="I1065" t="str">
        <f>VLOOKUP(B1065,学校名!$D$8:$F$64,3,FALSE)</f>
        <v>常葉大</v>
      </c>
      <c r="J1065" t="str">
        <f t="shared" si="32"/>
        <v>男</v>
      </c>
      <c r="K1065" s="500" t="s">
        <v>4990</v>
      </c>
      <c r="L1065" s="500" t="s">
        <v>5756</v>
      </c>
      <c r="M1065" t="str">
        <f t="shared" si="33"/>
        <v>SUZUKI Taishu</v>
      </c>
      <c r="O1065" s="500" t="s">
        <v>4197</v>
      </c>
      <c r="P1065" s="500" t="s">
        <v>5112</v>
      </c>
    </row>
    <row r="1066" spans="2:16">
      <c r="B1066" s="502" t="s">
        <v>519</v>
      </c>
      <c r="C1066" s="300">
        <v>1065</v>
      </c>
      <c r="D1066" s="500" t="s">
        <v>5486</v>
      </c>
      <c r="E1066" s="500" t="s">
        <v>5487</v>
      </c>
      <c r="F1066" s="500" t="s">
        <v>2414</v>
      </c>
      <c r="G1066" s="500" t="s">
        <v>623</v>
      </c>
      <c r="H1066" t="str">
        <f>VLOOKUP($G1066,県名!$B$1:$C$49,2,FALSE)</f>
        <v>静  岡</v>
      </c>
      <c r="I1066" t="str">
        <f>VLOOKUP(B1066,学校名!$D$8:$F$64,3,FALSE)</f>
        <v>常葉大</v>
      </c>
      <c r="J1066" t="str">
        <f t="shared" si="32"/>
        <v>男</v>
      </c>
      <c r="K1066" s="500" t="s">
        <v>5757</v>
      </c>
      <c r="L1066" s="500" t="s">
        <v>5758</v>
      </c>
      <c r="M1066" t="str">
        <f t="shared" si="33"/>
        <v>SUWA Shigeki</v>
      </c>
      <c r="O1066" s="500" t="s">
        <v>4197</v>
      </c>
      <c r="P1066" s="500" t="s">
        <v>5112</v>
      </c>
    </row>
    <row r="1067" spans="2:16">
      <c r="B1067" s="502" t="s">
        <v>519</v>
      </c>
      <c r="C1067" s="300">
        <v>1066</v>
      </c>
      <c r="D1067" s="500" t="s">
        <v>5488</v>
      </c>
      <c r="E1067" s="500" t="s">
        <v>5489</v>
      </c>
      <c r="F1067" s="500" t="s">
        <v>2414</v>
      </c>
      <c r="G1067" s="500" t="s">
        <v>623</v>
      </c>
      <c r="H1067" t="str">
        <f>VLOOKUP($G1067,県名!$B$1:$C$49,2,FALSE)</f>
        <v>静  岡</v>
      </c>
      <c r="I1067" t="str">
        <f>VLOOKUP(B1067,学校名!$D$8:$F$64,3,FALSE)</f>
        <v>常葉大</v>
      </c>
      <c r="J1067" t="str">
        <f t="shared" si="32"/>
        <v>男</v>
      </c>
      <c r="K1067" s="500" t="s">
        <v>5759</v>
      </c>
      <c r="L1067" s="500" t="s">
        <v>5085</v>
      </c>
      <c r="M1067" t="str">
        <f t="shared" si="33"/>
        <v>NISHIJIMA Ryoya</v>
      </c>
      <c r="O1067" s="500" t="s">
        <v>4197</v>
      </c>
      <c r="P1067" s="500" t="s">
        <v>5112</v>
      </c>
    </row>
    <row r="1068" spans="2:16">
      <c r="B1068" s="502" t="s">
        <v>519</v>
      </c>
      <c r="C1068" s="300">
        <v>1067</v>
      </c>
      <c r="D1068" s="500" t="s">
        <v>5490</v>
      </c>
      <c r="E1068" s="500" t="s">
        <v>5491</v>
      </c>
      <c r="F1068" s="500" t="s">
        <v>2414</v>
      </c>
      <c r="G1068" s="500" t="s">
        <v>623</v>
      </c>
      <c r="H1068" t="str">
        <f>VLOOKUP($G1068,県名!$B$1:$C$49,2,FALSE)</f>
        <v>静  岡</v>
      </c>
      <c r="I1068" t="str">
        <f>VLOOKUP(B1068,学校名!$D$8:$F$64,3,FALSE)</f>
        <v>常葉大</v>
      </c>
      <c r="J1068" t="str">
        <f t="shared" si="32"/>
        <v>男</v>
      </c>
      <c r="K1068" s="500" t="s">
        <v>5760</v>
      </c>
      <c r="L1068" s="500" t="s">
        <v>5081</v>
      </c>
      <c r="M1068" t="str">
        <f t="shared" si="33"/>
        <v>NISHINO Takumi</v>
      </c>
      <c r="O1068" s="500" t="s">
        <v>4197</v>
      </c>
      <c r="P1068" s="500" t="s">
        <v>5112</v>
      </c>
    </row>
    <row r="1069" spans="2:16">
      <c r="B1069" s="502" t="s">
        <v>519</v>
      </c>
      <c r="C1069" s="300">
        <v>1068</v>
      </c>
      <c r="D1069" s="500" t="s">
        <v>5492</v>
      </c>
      <c r="E1069" s="500" t="s">
        <v>5493</v>
      </c>
      <c r="F1069" s="500" t="s">
        <v>2414</v>
      </c>
      <c r="G1069" s="500" t="s">
        <v>623</v>
      </c>
      <c r="H1069" t="str">
        <f>VLOOKUP($G1069,県名!$B$1:$C$49,2,FALSE)</f>
        <v>静  岡</v>
      </c>
      <c r="I1069" t="str">
        <f>VLOOKUP(B1069,学校名!$D$8:$F$64,3,FALSE)</f>
        <v>常葉大</v>
      </c>
      <c r="J1069" t="str">
        <f t="shared" si="32"/>
        <v>男</v>
      </c>
      <c r="K1069" s="500" t="s">
        <v>5761</v>
      </c>
      <c r="L1069" s="500" t="s">
        <v>5085</v>
      </c>
      <c r="M1069" t="str">
        <f t="shared" si="33"/>
        <v>MAKITA Ryoya</v>
      </c>
      <c r="O1069" s="500" t="s">
        <v>4197</v>
      </c>
      <c r="P1069" s="500" t="s">
        <v>5112</v>
      </c>
    </row>
    <row r="1070" spans="2:16">
      <c r="B1070" s="502" t="s">
        <v>519</v>
      </c>
      <c r="C1070" s="300">
        <v>1069</v>
      </c>
      <c r="D1070" s="500" t="s">
        <v>5494</v>
      </c>
      <c r="E1070" s="500" t="s">
        <v>5495</v>
      </c>
      <c r="F1070" s="500" t="s">
        <v>2414</v>
      </c>
      <c r="G1070" s="500" t="s">
        <v>623</v>
      </c>
      <c r="H1070" t="str">
        <f>VLOOKUP($G1070,県名!$B$1:$C$49,2,FALSE)</f>
        <v>静  岡</v>
      </c>
      <c r="I1070" t="str">
        <f>VLOOKUP(B1070,学校名!$D$8:$F$64,3,FALSE)</f>
        <v>常葉大</v>
      </c>
      <c r="J1070" t="str">
        <f t="shared" si="32"/>
        <v>男</v>
      </c>
      <c r="K1070" s="500" t="s">
        <v>5762</v>
      </c>
      <c r="L1070" s="500" t="s">
        <v>5682</v>
      </c>
      <c r="M1070" t="str">
        <f t="shared" si="33"/>
        <v>MINAMIZONO Wataru</v>
      </c>
      <c r="O1070" s="500" t="s">
        <v>4197</v>
      </c>
      <c r="P1070" s="500" t="s">
        <v>5112</v>
      </c>
    </row>
    <row r="1071" spans="2:16">
      <c r="B1071" s="502" t="s">
        <v>519</v>
      </c>
      <c r="C1071" s="300">
        <v>1070</v>
      </c>
      <c r="D1071" s="500" t="s">
        <v>5496</v>
      </c>
      <c r="E1071" s="500" t="s">
        <v>5497</v>
      </c>
      <c r="F1071" s="500" t="s">
        <v>2414</v>
      </c>
      <c r="G1071" s="500" t="s">
        <v>623</v>
      </c>
      <c r="H1071" t="str">
        <f>VLOOKUP($G1071,県名!$B$1:$C$49,2,FALSE)</f>
        <v>静  岡</v>
      </c>
      <c r="I1071" t="str">
        <f>VLOOKUP(B1071,学校名!$D$8:$F$64,3,FALSE)</f>
        <v>常葉大</v>
      </c>
      <c r="J1071" t="str">
        <f t="shared" si="32"/>
        <v>男</v>
      </c>
      <c r="K1071" s="500" t="s">
        <v>5763</v>
      </c>
      <c r="L1071" s="500" t="s">
        <v>5764</v>
      </c>
      <c r="M1071" t="str">
        <f t="shared" si="33"/>
        <v>MINEMURA Atuki</v>
      </c>
      <c r="O1071" s="500" t="s">
        <v>4197</v>
      </c>
      <c r="P1071" s="500" t="s">
        <v>5112</v>
      </c>
    </row>
    <row r="1072" spans="2:16">
      <c r="B1072" s="502" t="s">
        <v>519</v>
      </c>
      <c r="C1072" s="300">
        <v>1071</v>
      </c>
      <c r="D1072" s="500" t="s">
        <v>5442</v>
      </c>
      <c r="E1072" s="500" t="s">
        <v>5443</v>
      </c>
      <c r="F1072" s="500" t="s">
        <v>2414</v>
      </c>
      <c r="G1072" s="500" t="s">
        <v>623</v>
      </c>
      <c r="H1072" t="str">
        <f>VLOOKUP($G1072,県名!$B$1:$C$49,2,FALSE)</f>
        <v>静  岡</v>
      </c>
      <c r="I1072" t="str">
        <f>VLOOKUP(B1072,学校名!$D$8:$F$64,3,FALSE)</f>
        <v>常葉大</v>
      </c>
      <c r="J1072" t="str">
        <f t="shared" si="32"/>
        <v>男</v>
      </c>
      <c r="K1072" s="500" t="s">
        <v>5681</v>
      </c>
      <c r="L1072" s="500" t="s">
        <v>5311</v>
      </c>
      <c r="M1072" t="str">
        <f t="shared" si="33"/>
        <v>YAMADA Kentaro</v>
      </c>
      <c r="O1072" s="500" t="s">
        <v>4197</v>
      </c>
      <c r="P1072" s="500" t="s">
        <v>5112</v>
      </c>
    </row>
    <row r="1073" spans="2:16">
      <c r="B1073" s="502" t="s">
        <v>519</v>
      </c>
      <c r="C1073" s="300">
        <v>1072</v>
      </c>
      <c r="D1073" s="500" t="s">
        <v>5498</v>
      </c>
      <c r="E1073" s="500" t="s">
        <v>5499</v>
      </c>
      <c r="F1073" s="500" t="s">
        <v>2414</v>
      </c>
      <c r="G1073" s="500" t="s">
        <v>623</v>
      </c>
      <c r="H1073" t="str">
        <f>VLOOKUP($G1073,県名!$B$1:$C$49,2,FALSE)</f>
        <v>静  岡</v>
      </c>
      <c r="I1073" t="str">
        <f>VLOOKUP(B1073,学校名!$D$8:$F$64,3,FALSE)</f>
        <v>常葉大</v>
      </c>
      <c r="J1073" t="str">
        <f t="shared" si="32"/>
        <v>男</v>
      </c>
      <c r="K1073" s="500" t="s">
        <v>4981</v>
      </c>
      <c r="L1073" s="500" t="s">
        <v>5765</v>
      </c>
      <c r="M1073" t="str">
        <f t="shared" si="33"/>
        <v>YAMAMOTO Kohei</v>
      </c>
      <c r="O1073" s="500" t="s">
        <v>4197</v>
      </c>
      <c r="P1073" s="500" t="s">
        <v>5112</v>
      </c>
    </row>
    <row r="1074" spans="2:16">
      <c r="B1074" s="502" t="s">
        <v>519</v>
      </c>
      <c r="C1074" s="300">
        <v>1073</v>
      </c>
      <c r="D1074" s="500" t="s">
        <v>5500</v>
      </c>
      <c r="E1074" s="500" t="s">
        <v>5501</v>
      </c>
      <c r="F1074" s="500" t="s">
        <v>2415</v>
      </c>
      <c r="G1074" s="500" t="s">
        <v>623</v>
      </c>
      <c r="H1074" t="str">
        <f>VLOOKUP($G1074,県名!$B$1:$C$49,2,FALSE)</f>
        <v>静  岡</v>
      </c>
      <c r="I1074" t="str">
        <f>VLOOKUP(B1074,学校名!$D$8:$F$64,3,FALSE)</f>
        <v>常葉大</v>
      </c>
      <c r="J1074" t="str">
        <f t="shared" si="32"/>
        <v>男</v>
      </c>
      <c r="K1074" s="500" t="s">
        <v>5766</v>
      </c>
      <c r="L1074" s="500" t="s">
        <v>5324</v>
      </c>
      <c r="M1074" t="str">
        <f t="shared" si="33"/>
        <v>IZAKURA Yuto</v>
      </c>
      <c r="O1074" s="500" t="s">
        <v>4197</v>
      </c>
      <c r="P1074" s="500" t="s">
        <v>5112</v>
      </c>
    </row>
    <row r="1075" spans="2:16">
      <c r="B1075" s="502" t="s">
        <v>519</v>
      </c>
      <c r="C1075" s="300">
        <v>1074</v>
      </c>
      <c r="D1075" s="500" t="s">
        <v>5502</v>
      </c>
      <c r="E1075" s="500" t="s">
        <v>5503</v>
      </c>
      <c r="F1075" s="500" t="s">
        <v>2415</v>
      </c>
      <c r="G1075" s="500" t="s">
        <v>623</v>
      </c>
      <c r="H1075" t="str">
        <f>VLOOKUP($G1075,県名!$B$1:$C$49,2,FALSE)</f>
        <v>静  岡</v>
      </c>
      <c r="I1075" t="str">
        <f>VLOOKUP(B1075,学校名!$D$8:$F$64,3,FALSE)</f>
        <v>常葉大</v>
      </c>
      <c r="J1075" t="str">
        <f t="shared" si="32"/>
        <v>男</v>
      </c>
      <c r="K1075" s="500" t="s">
        <v>5767</v>
      </c>
      <c r="L1075" s="500" t="s">
        <v>5768</v>
      </c>
      <c r="M1075" t="str">
        <f t="shared" si="33"/>
        <v>OCHIAI Issei</v>
      </c>
      <c r="O1075" s="500" t="s">
        <v>4197</v>
      </c>
      <c r="P1075" s="500" t="s">
        <v>5112</v>
      </c>
    </row>
    <row r="1076" spans="2:16">
      <c r="B1076" s="502" t="s">
        <v>519</v>
      </c>
      <c r="C1076" s="300">
        <v>1075</v>
      </c>
      <c r="D1076" s="500" t="s">
        <v>5504</v>
      </c>
      <c r="E1076" s="500" t="s">
        <v>5505</v>
      </c>
      <c r="F1076" s="500" t="s">
        <v>2415</v>
      </c>
      <c r="G1076" s="500" t="s">
        <v>623</v>
      </c>
      <c r="H1076" t="str">
        <f>VLOOKUP($G1076,県名!$B$1:$C$49,2,FALSE)</f>
        <v>静  岡</v>
      </c>
      <c r="I1076" t="str">
        <f>VLOOKUP(B1076,学校名!$D$8:$F$64,3,FALSE)</f>
        <v>常葉大</v>
      </c>
      <c r="J1076" t="str">
        <f t="shared" si="32"/>
        <v>男</v>
      </c>
      <c r="K1076" s="500" t="s">
        <v>5769</v>
      </c>
      <c r="L1076" s="500" t="s">
        <v>5770</v>
      </c>
      <c r="M1076" t="str">
        <f t="shared" si="33"/>
        <v>KADODANI Hayase</v>
      </c>
      <c r="O1076" s="500" t="s">
        <v>4197</v>
      </c>
      <c r="P1076" s="500" t="s">
        <v>5112</v>
      </c>
    </row>
    <row r="1077" spans="2:16">
      <c r="B1077" s="502" t="s">
        <v>519</v>
      </c>
      <c r="C1077" s="300">
        <v>1076</v>
      </c>
      <c r="D1077" s="500" t="s">
        <v>5506</v>
      </c>
      <c r="E1077" s="500" t="s">
        <v>5507</v>
      </c>
      <c r="F1077" s="500" t="s">
        <v>2415</v>
      </c>
      <c r="G1077" s="500" t="s">
        <v>623</v>
      </c>
      <c r="H1077" t="str">
        <f>VLOOKUP($G1077,県名!$B$1:$C$49,2,FALSE)</f>
        <v>静  岡</v>
      </c>
      <c r="I1077" t="str">
        <f>VLOOKUP(B1077,学校名!$D$8:$F$64,3,FALSE)</f>
        <v>常葉大</v>
      </c>
      <c r="J1077" t="str">
        <f t="shared" si="32"/>
        <v>男</v>
      </c>
      <c r="K1077" s="500" t="s">
        <v>5263</v>
      </c>
      <c r="L1077" s="500" t="s">
        <v>5052</v>
      </c>
      <c r="M1077" t="str">
        <f t="shared" si="33"/>
        <v>KAWASHIMA Keisuke</v>
      </c>
      <c r="O1077" s="500" t="s">
        <v>4197</v>
      </c>
      <c r="P1077" s="500" t="s">
        <v>5112</v>
      </c>
    </row>
    <row r="1078" spans="2:16">
      <c r="B1078" s="502" t="s">
        <v>519</v>
      </c>
      <c r="C1078" s="300">
        <v>1077</v>
      </c>
      <c r="D1078" s="500" t="s">
        <v>5508</v>
      </c>
      <c r="E1078" s="500" t="s">
        <v>5509</v>
      </c>
      <c r="F1078" s="500" t="s">
        <v>2415</v>
      </c>
      <c r="G1078" s="500" t="s">
        <v>623</v>
      </c>
      <c r="H1078" t="str">
        <f>VLOOKUP($G1078,県名!$B$1:$C$49,2,FALSE)</f>
        <v>静  岡</v>
      </c>
      <c r="I1078" t="str">
        <f>VLOOKUP(B1078,学校名!$D$8:$F$64,3,FALSE)</f>
        <v>常葉大</v>
      </c>
      <c r="J1078" t="str">
        <f t="shared" si="32"/>
        <v>男</v>
      </c>
      <c r="K1078" s="500" t="s">
        <v>4990</v>
      </c>
      <c r="L1078" s="500" t="s">
        <v>5771</v>
      </c>
      <c r="M1078" t="str">
        <f t="shared" si="33"/>
        <v>SUZUKI Takuto</v>
      </c>
      <c r="O1078" s="500" t="s">
        <v>4197</v>
      </c>
      <c r="P1078" s="500" t="s">
        <v>5112</v>
      </c>
    </row>
    <row r="1079" spans="2:16">
      <c r="B1079" s="502" t="s">
        <v>519</v>
      </c>
      <c r="C1079" s="300">
        <v>1078</v>
      </c>
      <c r="D1079" s="500" t="s">
        <v>5510</v>
      </c>
      <c r="E1079" s="500" t="s">
        <v>5511</v>
      </c>
      <c r="F1079" s="500" t="s">
        <v>2415</v>
      </c>
      <c r="G1079" s="500" t="s">
        <v>623</v>
      </c>
      <c r="H1079" t="str">
        <f>VLOOKUP($G1079,県名!$B$1:$C$49,2,FALSE)</f>
        <v>静  岡</v>
      </c>
      <c r="I1079" t="str">
        <f>VLOOKUP(B1079,学校名!$D$8:$F$64,3,FALSE)</f>
        <v>常葉大</v>
      </c>
      <c r="J1079" t="str">
        <f t="shared" si="32"/>
        <v>男</v>
      </c>
      <c r="K1079" s="500" t="s">
        <v>5244</v>
      </c>
      <c r="L1079" s="500" t="s">
        <v>5772</v>
      </c>
      <c r="M1079" t="str">
        <f t="shared" si="33"/>
        <v>NODA Takahiro</v>
      </c>
      <c r="O1079" s="500" t="s">
        <v>4197</v>
      </c>
      <c r="P1079" s="500" t="s">
        <v>5112</v>
      </c>
    </row>
    <row r="1080" spans="2:16">
      <c r="B1080" s="502" t="s">
        <v>519</v>
      </c>
      <c r="C1080" s="300">
        <v>1079</v>
      </c>
      <c r="D1080" s="500" t="s">
        <v>5512</v>
      </c>
      <c r="E1080" s="500" t="s">
        <v>5513</v>
      </c>
      <c r="F1080" s="500" t="s">
        <v>2415</v>
      </c>
      <c r="G1080" s="500" t="s">
        <v>623</v>
      </c>
      <c r="H1080" t="str">
        <f>VLOOKUP($G1080,県名!$B$1:$C$49,2,FALSE)</f>
        <v>静  岡</v>
      </c>
      <c r="I1080" t="str">
        <f>VLOOKUP(B1080,学校名!$D$8:$F$64,3,FALSE)</f>
        <v>常葉大</v>
      </c>
      <c r="J1080" t="str">
        <f t="shared" si="32"/>
        <v>男</v>
      </c>
      <c r="K1080" s="500" t="s">
        <v>5689</v>
      </c>
      <c r="L1080" s="500" t="s">
        <v>5773</v>
      </c>
      <c r="M1080" t="str">
        <f t="shared" si="33"/>
        <v>FUJII Yuuki</v>
      </c>
      <c r="O1080" s="500" t="s">
        <v>4197</v>
      </c>
      <c r="P1080" s="500" t="s">
        <v>5112</v>
      </c>
    </row>
    <row r="1081" spans="2:16">
      <c r="B1081" s="502" t="s">
        <v>519</v>
      </c>
      <c r="C1081" s="300">
        <v>1080</v>
      </c>
      <c r="D1081" s="500" t="s">
        <v>5514</v>
      </c>
      <c r="E1081" s="500" t="s">
        <v>5515</v>
      </c>
      <c r="F1081" s="500" t="s">
        <v>2412</v>
      </c>
      <c r="G1081" s="500" t="s">
        <v>623</v>
      </c>
      <c r="H1081" t="str">
        <f>VLOOKUP($G1081,県名!$B$1:$C$49,2,FALSE)</f>
        <v>静  岡</v>
      </c>
      <c r="I1081" t="str">
        <f>VLOOKUP(B1081,学校名!$D$8:$F$64,3,FALSE)</f>
        <v>常葉大</v>
      </c>
      <c r="J1081" t="str">
        <f t="shared" si="32"/>
        <v>男</v>
      </c>
      <c r="K1081" s="500" t="s">
        <v>5774</v>
      </c>
      <c r="L1081" s="500" t="s">
        <v>5696</v>
      </c>
      <c r="M1081" t="str">
        <f t="shared" si="33"/>
        <v>IIDA Taisei</v>
      </c>
      <c r="O1081" s="500" t="s">
        <v>4197</v>
      </c>
      <c r="P1081" s="500" t="s">
        <v>5112</v>
      </c>
    </row>
    <row r="1082" spans="2:16">
      <c r="B1082" s="502" t="s">
        <v>519</v>
      </c>
      <c r="C1082" s="300">
        <v>1081</v>
      </c>
      <c r="D1082" s="500" t="s">
        <v>5516</v>
      </c>
      <c r="E1082" s="500" t="s">
        <v>5517</v>
      </c>
      <c r="F1082" s="500" t="s">
        <v>2412</v>
      </c>
      <c r="G1082" s="500" t="s">
        <v>623</v>
      </c>
      <c r="H1082" t="str">
        <f>VLOOKUP($G1082,県名!$B$1:$C$49,2,FALSE)</f>
        <v>静  岡</v>
      </c>
      <c r="I1082" t="str">
        <f>VLOOKUP(B1082,学校名!$D$8:$F$64,3,FALSE)</f>
        <v>常葉大</v>
      </c>
      <c r="J1082" t="str">
        <f t="shared" si="32"/>
        <v>男</v>
      </c>
      <c r="K1082" s="500" t="s">
        <v>4991</v>
      </c>
      <c r="L1082" s="500" t="s">
        <v>5313</v>
      </c>
      <c r="M1082" t="str">
        <f t="shared" si="33"/>
        <v>ITO Tsubasa</v>
      </c>
      <c r="O1082" s="500" t="s">
        <v>4197</v>
      </c>
      <c r="P1082" s="500" t="s">
        <v>5112</v>
      </c>
    </row>
    <row r="1083" spans="2:16">
      <c r="B1083" s="502" t="s">
        <v>519</v>
      </c>
      <c r="C1083" s="300">
        <v>1082</v>
      </c>
      <c r="D1083" s="500" t="s">
        <v>5518</v>
      </c>
      <c r="E1083" s="500" t="s">
        <v>5519</v>
      </c>
      <c r="F1083" s="500" t="s">
        <v>2412</v>
      </c>
      <c r="G1083" s="500" t="s">
        <v>623</v>
      </c>
      <c r="H1083" t="str">
        <f>VLOOKUP($G1083,県名!$B$1:$C$49,2,FALSE)</f>
        <v>静  岡</v>
      </c>
      <c r="I1083" t="str">
        <f>VLOOKUP(B1083,学校名!$D$8:$F$64,3,FALSE)</f>
        <v>常葉大</v>
      </c>
      <c r="J1083" t="str">
        <f t="shared" si="32"/>
        <v>男</v>
      </c>
      <c r="K1083" s="500" t="s">
        <v>5775</v>
      </c>
      <c r="L1083" s="500" t="s">
        <v>5042</v>
      </c>
      <c r="M1083" t="str">
        <f t="shared" si="33"/>
        <v>UNNO Kai</v>
      </c>
      <c r="O1083" s="500" t="s">
        <v>4197</v>
      </c>
      <c r="P1083" s="500" t="s">
        <v>5112</v>
      </c>
    </row>
    <row r="1084" spans="2:16">
      <c r="B1084" s="502" t="s">
        <v>519</v>
      </c>
      <c r="C1084" s="300">
        <v>1083</v>
      </c>
      <c r="D1084" s="500" t="s">
        <v>5520</v>
      </c>
      <c r="E1084" s="500" t="s">
        <v>5521</v>
      </c>
      <c r="F1084" s="500" t="s">
        <v>2412</v>
      </c>
      <c r="G1084" s="500" t="s">
        <v>623</v>
      </c>
      <c r="H1084" t="str">
        <f>VLOOKUP($G1084,県名!$B$1:$C$49,2,FALSE)</f>
        <v>静  岡</v>
      </c>
      <c r="I1084" t="str">
        <f>VLOOKUP(B1084,学校名!$D$8:$F$64,3,FALSE)</f>
        <v>常葉大</v>
      </c>
      <c r="J1084" t="str">
        <f t="shared" si="32"/>
        <v>男</v>
      </c>
      <c r="K1084" s="500" t="s">
        <v>5776</v>
      </c>
      <c r="L1084" s="500" t="s">
        <v>5673</v>
      </c>
      <c r="M1084" t="str">
        <f t="shared" si="33"/>
        <v>ONO Kazuki</v>
      </c>
      <c r="O1084" s="500" t="s">
        <v>4197</v>
      </c>
      <c r="P1084" s="500" t="s">
        <v>5112</v>
      </c>
    </row>
    <row r="1085" spans="2:16">
      <c r="B1085" s="502" t="s">
        <v>519</v>
      </c>
      <c r="C1085" s="300">
        <v>1084</v>
      </c>
      <c r="D1085" s="500" t="s">
        <v>5522</v>
      </c>
      <c r="E1085" s="500" t="s">
        <v>5523</v>
      </c>
      <c r="F1085" s="500" t="s">
        <v>2412</v>
      </c>
      <c r="G1085" s="500" t="s">
        <v>623</v>
      </c>
      <c r="H1085" t="str">
        <f>VLOOKUP($G1085,県名!$B$1:$C$49,2,FALSE)</f>
        <v>静  岡</v>
      </c>
      <c r="I1085" t="str">
        <f>VLOOKUP(B1085,学校名!$D$8:$F$64,3,FALSE)</f>
        <v>常葉大</v>
      </c>
      <c r="J1085" t="str">
        <f t="shared" si="32"/>
        <v>男</v>
      </c>
      <c r="K1085" s="500" t="s">
        <v>5261</v>
      </c>
      <c r="L1085" s="500" t="s">
        <v>5673</v>
      </c>
      <c r="M1085" t="str">
        <f t="shared" si="33"/>
        <v>KATO Kazuki</v>
      </c>
      <c r="O1085" s="500" t="s">
        <v>4197</v>
      </c>
      <c r="P1085" s="500" t="s">
        <v>5112</v>
      </c>
    </row>
    <row r="1086" spans="2:16">
      <c r="B1086" s="502" t="s">
        <v>519</v>
      </c>
      <c r="C1086" s="300">
        <v>1085</v>
      </c>
      <c r="D1086" s="500" t="s">
        <v>5524</v>
      </c>
      <c r="E1086" s="500" t="s">
        <v>5525</v>
      </c>
      <c r="F1086" s="500" t="s">
        <v>2412</v>
      </c>
      <c r="G1086" s="500" t="s">
        <v>623</v>
      </c>
      <c r="H1086" t="str">
        <f>VLOOKUP($G1086,県名!$B$1:$C$49,2,FALSE)</f>
        <v>静  岡</v>
      </c>
      <c r="I1086" t="str">
        <f>VLOOKUP(B1086,学校名!$D$8:$F$64,3,FALSE)</f>
        <v>常葉大</v>
      </c>
      <c r="J1086" t="str">
        <f t="shared" si="32"/>
        <v>男</v>
      </c>
      <c r="K1086" s="500" t="s">
        <v>5018</v>
      </c>
      <c r="L1086" s="500" t="s">
        <v>5039</v>
      </c>
      <c r="M1086" t="str">
        <f t="shared" si="33"/>
        <v>SHIMIZU Yuta</v>
      </c>
      <c r="O1086" s="500" t="s">
        <v>4197</v>
      </c>
      <c r="P1086" s="500" t="s">
        <v>5112</v>
      </c>
    </row>
    <row r="1087" spans="2:16">
      <c r="B1087" s="502" t="s">
        <v>519</v>
      </c>
      <c r="C1087" s="300">
        <v>1086</v>
      </c>
      <c r="D1087" s="500" t="s">
        <v>5526</v>
      </c>
      <c r="E1087" s="500" t="s">
        <v>5527</v>
      </c>
      <c r="F1087" s="500" t="s">
        <v>2412</v>
      </c>
      <c r="G1087" s="500" t="s">
        <v>623</v>
      </c>
      <c r="H1087" t="str">
        <f>VLOOKUP($G1087,県名!$B$1:$C$49,2,FALSE)</f>
        <v>静  岡</v>
      </c>
      <c r="I1087" t="str">
        <f>VLOOKUP(B1087,学校名!$D$8:$F$64,3,FALSE)</f>
        <v>常葉大</v>
      </c>
      <c r="J1087" t="str">
        <f t="shared" si="32"/>
        <v>男</v>
      </c>
      <c r="K1087" s="500" t="s">
        <v>4990</v>
      </c>
      <c r="L1087" s="500" t="s">
        <v>5094</v>
      </c>
      <c r="M1087" t="str">
        <f t="shared" si="33"/>
        <v>SUZUKI Kensuke</v>
      </c>
      <c r="O1087" s="500" t="s">
        <v>4197</v>
      </c>
      <c r="P1087" s="500" t="s">
        <v>5112</v>
      </c>
    </row>
    <row r="1088" spans="2:16">
      <c r="B1088" s="502" t="s">
        <v>519</v>
      </c>
      <c r="C1088" s="300">
        <v>1087</v>
      </c>
      <c r="D1088" s="500" t="s">
        <v>5528</v>
      </c>
      <c r="E1088" s="500" t="s">
        <v>5529</v>
      </c>
      <c r="F1088" s="500" t="s">
        <v>2412</v>
      </c>
      <c r="G1088" s="500" t="s">
        <v>623</v>
      </c>
      <c r="H1088" t="str">
        <f>VLOOKUP($G1088,県名!$B$1:$C$49,2,FALSE)</f>
        <v>静  岡</v>
      </c>
      <c r="I1088" t="str">
        <f>VLOOKUP(B1088,学校名!$D$8:$F$64,3,FALSE)</f>
        <v>常葉大</v>
      </c>
      <c r="J1088" t="str">
        <f t="shared" si="32"/>
        <v>男</v>
      </c>
      <c r="K1088" s="500" t="s">
        <v>5777</v>
      </c>
      <c r="L1088" s="500" t="s">
        <v>5778</v>
      </c>
      <c r="M1088" t="str">
        <f t="shared" si="33"/>
        <v>NAKAHATA Kaito</v>
      </c>
      <c r="O1088" s="500" t="s">
        <v>4197</v>
      </c>
      <c r="P1088" s="500" t="s">
        <v>5112</v>
      </c>
    </row>
    <row r="1089" spans="2:16">
      <c r="B1089" s="502" t="s">
        <v>519</v>
      </c>
      <c r="C1089" s="300">
        <v>1088</v>
      </c>
      <c r="D1089" s="500" t="s">
        <v>5530</v>
      </c>
      <c r="E1089" s="500" t="s">
        <v>5531</v>
      </c>
      <c r="F1089" s="500" t="s">
        <v>2412</v>
      </c>
      <c r="G1089" s="500" t="s">
        <v>623</v>
      </c>
      <c r="H1089" t="str">
        <f>VLOOKUP($G1089,県名!$B$1:$C$49,2,FALSE)</f>
        <v>静  岡</v>
      </c>
      <c r="I1089" t="str">
        <f>VLOOKUP(B1089,学校名!$D$8:$F$64,3,FALSE)</f>
        <v>常葉大</v>
      </c>
      <c r="J1089" t="str">
        <f t="shared" si="32"/>
        <v>男</v>
      </c>
      <c r="K1089" s="500" t="s">
        <v>5779</v>
      </c>
      <c r="L1089" s="500" t="s">
        <v>5052</v>
      </c>
      <c r="M1089" t="str">
        <f t="shared" si="33"/>
        <v>HIKIDA Keisuke</v>
      </c>
      <c r="O1089" s="500" t="s">
        <v>4197</v>
      </c>
      <c r="P1089" s="500" t="s">
        <v>5112</v>
      </c>
    </row>
    <row r="1090" spans="2:16">
      <c r="B1090" s="502" t="s">
        <v>519</v>
      </c>
      <c r="C1090" s="300">
        <v>1089</v>
      </c>
      <c r="D1090" s="500" t="s">
        <v>5532</v>
      </c>
      <c r="E1090" s="500" t="s">
        <v>5533</v>
      </c>
      <c r="F1090" s="500" t="s">
        <v>2412</v>
      </c>
      <c r="G1090" s="500" t="s">
        <v>623</v>
      </c>
      <c r="H1090" t="str">
        <f>VLOOKUP($G1090,県名!$B$1:$C$49,2,FALSE)</f>
        <v>静  岡</v>
      </c>
      <c r="I1090" t="str">
        <f>VLOOKUP(B1090,学校名!$D$8:$F$64,3,FALSE)</f>
        <v>常葉大</v>
      </c>
      <c r="J1090" t="str">
        <f t="shared" si="32"/>
        <v>男</v>
      </c>
      <c r="K1090" s="500" t="s">
        <v>4973</v>
      </c>
      <c r="L1090" s="500" t="s">
        <v>5780</v>
      </c>
      <c r="M1090" t="str">
        <f t="shared" si="33"/>
        <v>MATSUI Syuta</v>
      </c>
      <c r="O1090" s="500" t="s">
        <v>4197</v>
      </c>
      <c r="P1090" s="500" t="s">
        <v>5112</v>
      </c>
    </row>
    <row r="1091" spans="2:16">
      <c r="B1091" s="502" t="s">
        <v>519</v>
      </c>
      <c r="C1091" s="300">
        <v>1090</v>
      </c>
      <c r="D1091" s="500" t="s">
        <v>5534</v>
      </c>
      <c r="E1091" s="500" t="s">
        <v>5535</v>
      </c>
      <c r="F1091" s="500" t="s">
        <v>2416</v>
      </c>
      <c r="G1091" s="500" t="s">
        <v>623</v>
      </c>
      <c r="H1091" t="str">
        <f>VLOOKUP($G1091,県名!$B$1:$C$49,2,FALSE)</f>
        <v>静  岡</v>
      </c>
      <c r="I1091" t="str">
        <f>VLOOKUP(B1091,学校名!$D$8:$F$64,3,FALSE)</f>
        <v>常葉大</v>
      </c>
      <c r="J1091" t="str">
        <f t="shared" ref="J1091:J1154" si="34">IF(VALUE(C1091)&lt;2001,"男","女")</f>
        <v>男</v>
      </c>
      <c r="K1091" s="500" t="s">
        <v>5781</v>
      </c>
      <c r="L1091" s="500" t="s">
        <v>5735</v>
      </c>
      <c r="M1091" t="str">
        <f t="shared" ref="M1091:M1154" si="35">K1091&amp;" "&amp;L1091</f>
        <v>INOYA Gakuto</v>
      </c>
      <c r="O1091" s="500" t="s">
        <v>4197</v>
      </c>
      <c r="P1091" s="500" t="s">
        <v>5112</v>
      </c>
    </row>
    <row r="1092" spans="2:16">
      <c r="B1092" s="502" t="s">
        <v>519</v>
      </c>
      <c r="C1092" s="300">
        <v>1091</v>
      </c>
      <c r="D1092" s="500" t="s">
        <v>5536</v>
      </c>
      <c r="E1092" s="500" t="s">
        <v>5537</v>
      </c>
      <c r="F1092" s="500" t="s">
        <v>2416</v>
      </c>
      <c r="G1092" s="500" t="s">
        <v>623</v>
      </c>
      <c r="H1092" t="str">
        <f>VLOOKUP($G1092,県名!$B$1:$C$49,2,FALSE)</f>
        <v>静  岡</v>
      </c>
      <c r="I1092" t="str">
        <f>VLOOKUP(B1092,学校名!$D$8:$F$64,3,FALSE)</f>
        <v>常葉大</v>
      </c>
      <c r="J1092" t="str">
        <f t="shared" si="34"/>
        <v>男</v>
      </c>
      <c r="K1092" s="500" t="s">
        <v>5782</v>
      </c>
      <c r="L1092" s="500" t="s">
        <v>5096</v>
      </c>
      <c r="M1092" t="str">
        <f t="shared" si="35"/>
        <v>OKADA Riku</v>
      </c>
      <c r="O1092" s="500" t="s">
        <v>4197</v>
      </c>
      <c r="P1092" s="500" t="s">
        <v>5112</v>
      </c>
    </row>
    <row r="1093" spans="2:16">
      <c r="B1093" s="502" t="s">
        <v>519</v>
      </c>
      <c r="C1093" s="300">
        <v>1092</v>
      </c>
      <c r="D1093" s="500" t="s">
        <v>5538</v>
      </c>
      <c r="E1093" s="500" t="s">
        <v>5539</v>
      </c>
      <c r="F1093" s="500" t="s">
        <v>2416</v>
      </c>
      <c r="G1093" s="500" t="s">
        <v>623</v>
      </c>
      <c r="H1093" t="str">
        <f>VLOOKUP($G1093,県名!$B$1:$C$49,2,FALSE)</f>
        <v>静  岡</v>
      </c>
      <c r="I1093" t="str">
        <f>VLOOKUP(B1093,学校名!$D$8:$F$64,3,FALSE)</f>
        <v>常葉大</v>
      </c>
      <c r="J1093" t="str">
        <f t="shared" si="34"/>
        <v>男</v>
      </c>
      <c r="K1093" s="500" t="s">
        <v>5783</v>
      </c>
      <c r="L1093" s="500" t="s">
        <v>5784</v>
      </c>
      <c r="M1093" t="str">
        <f t="shared" si="35"/>
        <v>KURIKAWA Yoshiaki</v>
      </c>
      <c r="O1093" s="500" t="s">
        <v>4197</v>
      </c>
      <c r="P1093" s="500" t="s">
        <v>5112</v>
      </c>
    </row>
    <row r="1094" spans="2:16">
      <c r="B1094" s="502" t="s">
        <v>519</v>
      </c>
      <c r="C1094" s="300">
        <v>1093</v>
      </c>
      <c r="D1094" s="500" t="s">
        <v>5540</v>
      </c>
      <c r="E1094" s="500" t="s">
        <v>5541</v>
      </c>
      <c r="F1094" s="500" t="s">
        <v>2416</v>
      </c>
      <c r="G1094" s="500" t="s">
        <v>623</v>
      </c>
      <c r="H1094" t="str">
        <f>VLOOKUP($G1094,県名!$B$1:$C$49,2,FALSE)</f>
        <v>静  岡</v>
      </c>
      <c r="I1094" t="str">
        <f>VLOOKUP(B1094,学校名!$D$8:$F$64,3,FALSE)</f>
        <v>常葉大</v>
      </c>
      <c r="J1094" t="str">
        <f t="shared" si="34"/>
        <v>男</v>
      </c>
      <c r="K1094" s="500" t="s">
        <v>5785</v>
      </c>
      <c r="L1094" s="500" t="s">
        <v>5786</v>
      </c>
      <c r="M1094" t="str">
        <f t="shared" si="35"/>
        <v>SHINKAI Yuga</v>
      </c>
      <c r="O1094" s="500" t="s">
        <v>4197</v>
      </c>
      <c r="P1094" s="500" t="s">
        <v>5112</v>
      </c>
    </row>
    <row r="1095" spans="2:16">
      <c r="B1095" s="502" t="s">
        <v>519</v>
      </c>
      <c r="C1095" s="300">
        <v>1094</v>
      </c>
      <c r="D1095" s="500" t="s">
        <v>5542</v>
      </c>
      <c r="E1095" s="500" t="s">
        <v>5543</v>
      </c>
      <c r="F1095" s="500" t="s">
        <v>2416</v>
      </c>
      <c r="G1095" s="500" t="s">
        <v>623</v>
      </c>
      <c r="H1095" t="str">
        <f>VLOOKUP($G1095,県名!$B$1:$C$49,2,FALSE)</f>
        <v>静  岡</v>
      </c>
      <c r="I1095" t="str">
        <f>VLOOKUP(B1095,学校名!$D$8:$F$64,3,FALSE)</f>
        <v>常葉大</v>
      </c>
      <c r="J1095" t="str">
        <f t="shared" si="34"/>
        <v>男</v>
      </c>
      <c r="K1095" s="500" t="s">
        <v>5760</v>
      </c>
      <c r="L1095" s="500" t="s">
        <v>5787</v>
      </c>
      <c r="M1095" t="str">
        <f t="shared" si="35"/>
        <v>NISHINO Shotaro</v>
      </c>
      <c r="O1095" s="500" t="s">
        <v>4197</v>
      </c>
      <c r="P1095" s="500" t="s">
        <v>5112</v>
      </c>
    </row>
    <row r="1096" spans="2:16">
      <c r="B1096" s="502" t="s">
        <v>510</v>
      </c>
      <c r="C1096" s="300">
        <v>1095</v>
      </c>
      <c r="D1096" s="500" t="s">
        <v>5544</v>
      </c>
      <c r="E1096" s="500" t="s">
        <v>5545</v>
      </c>
      <c r="F1096" s="500" t="s">
        <v>2414</v>
      </c>
      <c r="G1096" s="500" t="s">
        <v>622</v>
      </c>
      <c r="H1096" t="str">
        <f>VLOOKUP($G1096,県名!$B$1:$C$49,2,FALSE)</f>
        <v>長  野</v>
      </c>
      <c r="I1096" t="str">
        <f>VLOOKUP(B1096,学校名!$D$8:$F$64,3,FALSE)</f>
        <v>静岡県立大</v>
      </c>
      <c r="J1096" t="str">
        <f t="shared" si="34"/>
        <v>男</v>
      </c>
      <c r="K1096" s="500" t="s">
        <v>5788</v>
      </c>
      <c r="L1096" s="500" t="s">
        <v>5682</v>
      </c>
      <c r="M1096" t="str">
        <f t="shared" si="35"/>
        <v>KADOWAKI Wataru</v>
      </c>
      <c r="O1096" s="500" t="s">
        <v>4197</v>
      </c>
      <c r="P1096" s="500" t="s">
        <v>5112</v>
      </c>
    </row>
    <row r="1097" spans="2:16">
      <c r="B1097" s="502" t="s">
        <v>510</v>
      </c>
      <c r="C1097" s="300">
        <v>1096</v>
      </c>
      <c r="D1097" s="500" t="s">
        <v>5546</v>
      </c>
      <c r="E1097" s="500" t="s">
        <v>5547</v>
      </c>
      <c r="F1097" s="500" t="s">
        <v>2412</v>
      </c>
      <c r="G1097" s="500" t="s">
        <v>623</v>
      </c>
      <c r="H1097" t="str">
        <f>VLOOKUP($G1097,県名!$B$1:$C$49,2,FALSE)</f>
        <v>静  岡</v>
      </c>
      <c r="I1097" t="str">
        <f>VLOOKUP(B1097,学校名!$D$8:$F$64,3,FALSE)</f>
        <v>静岡県立大</v>
      </c>
      <c r="J1097" t="str">
        <f t="shared" si="34"/>
        <v>男</v>
      </c>
      <c r="K1097" s="500" t="s">
        <v>5789</v>
      </c>
      <c r="L1097" s="500" t="s">
        <v>5790</v>
      </c>
      <c r="M1097" t="str">
        <f t="shared" si="35"/>
        <v>TSUKAMOTO Bunta</v>
      </c>
      <c r="O1097" s="500" t="s">
        <v>4197</v>
      </c>
      <c r="P1097" s="500" t="s">
        <v>5112</v>
      </c>
    </row>
    <row r="1098" spans="2:16">
      <c r="B1098" s="502" t="s">
        <v>513</v>
      </c>
      <c r="C1098" s="300">
        <v>1097</v>
      </c>
      <c r="D1098" s="500" t="s">
        <v>5548</v>
      </c>
      <c r="E1098" s="500" t="s">
        <v>5549</v>
      </c>
      <c r="F1098" s="500" t="s">
        <v>2415</v>
      </c>
      <c r="G1098" s="500" t="s">
        <v>624</v>
      </c>
      <c r="H1098" t="str">
        <f>VLOOKUP($G1098,県名!$B$1:$C$49,2,FALSE)</f>
        <v>愛  知</v>
      </c>
      <c r="I1098" t="str">
        <f>VLOOKUP(B1098,学校名!$D$8:$F$64,3,FALSE)</f>
        <v>大同大</v>
      </c>
      <c r="J1098" t="str">
        <f t="shared" si="34"/>
        <v>男</v>
      </c>
      <c r="K1098" s="500" t="s">
        <v>5791</v>
      </c>
      <c r="L1098" s="500" t="s">
        <v>5792</v>
      </c>
      <c r="M1098" t="str">
        <f t="shared" si="35"/>
        <v>TSUDUKI Takuma</v>
      </c>
      <c r="O1098" s="500" t="s">
        <v>4197</v>
      </c>
      <c r="P1098" s="500" t="s">
        <v>5112</v>
      </c>
    </row>
    <row r="1099" spans="2:16">
      <c r="B1099" s="502" t="s">
        <v>513</v>
      </c>
      <c r="C1099" s="300">
        <v>1098</v>
      </c>
      <c r="D1099" s="500" t="s">
        <v>5550</v>
      </c>
      <c r="E1099" s="500" t="s">
        <v>5551</v>
      </c>
      <c r="F1099" s="500" t="s">
        <v>2414</v>
      </c>
      <c r="G1099" s="500" t="s">
        <v>624</v>
      </c>
      <c r="H1099" t="str">
        <f>VLOOKUP($G1099,県名!$B$1:$C$49,2,FALSE)</f>
        <v>愛  知</v>
      </c>
      <c r="I1099" t="str">
        <f>VLOOKUP(B1099,学校名!$D$8:$F$64,3,FALSE)</f>
        <v>大同大</v>
      </c>
      <c r="J1099" t="str">
        <f t="shared" si="34"/>
        <v>男</v>
      </c>
      <c r="K1099" s="500" t="s">
        <v>5012</v>
      </c>
      <c r="L1099" s="500" t="s">
        <v>5700</v>
      </c>
      <c r="M1099" t="str">
        <f t="shared" si="35"/>
        <v>HASHIMOTO Ryuichi</v>
      </c>
      <c r="O1099" s="500" t="s">
        <v>4197</v>
      </c>
      <c r="P1099" s="500" t="s">
        <v>5112</v>
      </c>
    </row>
    <row r="1100" spans="2:16">
      <c r="B1100" s="502" t="s">
        <v>513</v>
      </c>
      <c r="C1100" s="300">
        <v>1099</v>
      </c>
      <c r="D1100" s="500" t="s">
        <v>5552</v>
      </c>
      <c r="E1100" s="500" t="s">
        <v>5553</v>
      </c>
      <c r="F1100" s="500" t="s">
        <v>2415</v>
      </c>
      <c r="G1100" s="500" t="s">
        <v>624</v>
      </c>
      <c r="H1100" t="str">
        <f>VLOOKUP($G1100,県名!$B$1:$C$49,2,FALSE)</f>
        <v>愛  知</v>
      </c>
      <c r="I1100" t="str">
        <f>VLOOKUP(B1100,学校名!$D$8:$F$64,3,FALSE)</f>
        <v>大同大</v>
      </c>
      <c r="J1100" t="str">
        <f t="shared" si="34"/>
        <v>男</v>
      </c>
      <c r="K1100" s="500" t="s">
        <v>5793</v>
      </c>
      <c r="L1100" s="500" t="s">
        <v>5794</v>
      </c>
      <c r="M1100" t="str">
        <f t="shared" si="35"/>
        <v>YOSHIKAWA Akinori</v>
      </c>
      <c r="O1100" s="500" t="s">
        <v>4197</v>
      </c>
      <c r="P1100" s="500" t="s">
        <v>5112</v>
      </c>
    </row>
    <row r="1101" spans="2:16">
      <c r="B1101" s="502" t="s">
        <v>513</v>
      </c>
      <c r="C1101" s="300">
        <v>1100</v>
      </c>
      <c r="D1101" s="500" t="s">
        <v>5554</v>
      </c>
      <c r="E1101" s="500" t="s">
        <v>5555</v>
      </c>
      <c r="F1101" s="500" t="s">
        <v>2412</v>
      </c>
      <c r="G1101" s="500" t="s">
        <v>624</v>
      </c>
      <c r="H1101" t="str">
        <f>VLOOKUP($G1101,県名!$B$1:$C$49,2,FALSE)</f>
        <v>愛  知</v>
      </c>
      <c r="I1101" t="str">
        <f>VLOOKUP(B1101,学校名!$D$8:$F$64,3,FALSE)</f>
        <v>大同大</v>
      </c>
      <c r="J1101" t="str">
        <f t="shared" si="34"/>
        <v>男</v>
      </c>
      <c r="K1101" s="500" t="s">
        <v>4990</v>
      </c>
      <c r="L1101" s="500" t="s">
        <v>5795</v>
      </c>
      <c r="M1101" t="str">
        <f t="shared" si="35"/>
        <v>SUZUKI Haruya</v>
      </c>
      <c r="O1101" s="500" t="s">
        <v>4197</v>
      </c>
      <c r="P1101" s="500" t="s">
        <v>5112</v>
      </c>
    </row>
    <row r="1102" spans="2:16">
      <c r="B1102" s="502" t="s">
        <v>513</v>
      </c>
      <c r="C1102" s="300">
        <v>1101</v>
      </c>
      <c r="D1102" s="500" t="s">
        <v>5556</v>
      </c>
      <c r="E1102" s="500" t="s">
        <v>5557</v>
      </c>
      <c r="F1102" s="500" t="s">
        <v>2412</v>
      </c>
      <c r="G1102" s="500" t="s">
        <v>624</v>
      </c>
      <c r="H1102" t="str">
        <f>VLOOKUP($G1102,県名!$B$1:$C$49,2,FALSE)</f>
        <v>愛  知</v>
      </c>
      <c r="I1102" t="str">
        <f>VLOOKUP(B1102,学校名!$D$8:$F$64,3,FALSE)</f>
        <v>大同大</v>
      </c>
      <c r="J1102" t="str">
        <f t="shared" si="34"/>
        <v>男</v>
      </c>
      <c r="K1102" s="500" t="s">
        <v>5013</v>
      </c>
      <c r="L1102" s="500" t="s">
        <v>5796</v>
      </c>
      <c r="M1102" t="str">
        <f t="shared" si="35"/>
        <v>MAEDA Shogo</v>
      </c>
      <c r="O1102" s="500" t="s">
        <v>4197</v>
      </c>
      <c r="P1102" s="500" t="s">
        <v>5112</v>
      </c>
    </row>
    <row r="1103" spans="2:16">
      <c r="B1103" s="502" t="s">
        <v>513</v>
      </c>
      <c r="C1103" s="300">
        <v>1102</v>
      </c>
      <c r="D1103" s="500" t="s">
        <v>5558</v>
      </c>
      <c r="E1103" s="500" t="s">
        <v>5559</v>
      </c>
      <c r="F1103" s="500" t="s">
        <v>1774</v>
      </c>
      <c r="G1103" s="500" t="s">
        <v>624</v>
      </c>
      <c r="H1103" t="str">
        <f>VLOOKUP($G1103,県名!$B$1:$C$49,2,FALSE)</f>
        <v>愛  知</v>
      </c>
      <c r="I1103" t="str">
        <f>VLOOKUP(B1103,学校名!$D$8:$F$64,3,FALSE)</f>
        <v>大同大</v>
      </c>
      <c r="J1103" t="str">
        <f t="shared" si="34"/>
        <v>男</v>
      </c>
      <c r="K1103" s="500" t="s">
        <v>4990</v>
      </c>
      <c r="L1103" s="500" t="s">
        <v>5748</v>
      </c>
      <c r="M1103" t="str">
        <f t="shared" si="35"/>
        <v>SUZUKI Kenta</v>
      </c>
      <c r="O1103" s="500" t="s">
        <v>4197</v>
      </c>
      <c r="P1103" s="500" t="s">
        <v>5112</v>
      </c>
    </row>
    <row r="1104" spans="2:16">
      <c r="B1104" s="502" t="s">
        <v>514</v>
      </c>
      <c r="C1104" s="300">
        <v>1103</v>
      </c>
      <c r="D1104" s="500" t="s">
        <v>5560</v>
      </c>
      <c r="E1104" s="500" t="s">
        <v>5561</v>
      </c>
      <c r="F1104" s="500" t="s">
        <v>2416</v>
      </c>
      <c r="G1104" s="500" t="s">
        <v>610</v>
      </c>
      <c r="H1104" t="str">
        <f>VLOOKUP($G1104,県名!$B$1:$C$49,2,FALSE)</f>
        <v>茨　城</v>
      </c>
      <c r="I1104" t="str">
        <f>VLOOKUP(B1104,学校名!$D$8:$F$64,3,FALSE)</f>
        <v>中京大</v>
      </c>
      <c r="J1104" t="str">
        <f t="shared" si="34"/>
        <v>男</v>
      </c>
      <c r="K1104" s="500" t="s">
        <v>5797</v>
      </c>
      <c r="L1104" s="500" t="s">
        <v>5765</v>
      </c>
      <c r="M1104" t="str">
        <f t="shared" si="35"/>
        <v>AOKI Kohei</v>
      </c>
      <c r="O1104" s="500" t="s">
        <v>4197</v>
      </c>
      <c r="P1104" s="500" t="s">
        <v>5112</v>
      </c>
    </row>
    <row r="1105" spans="2:16">
      <c r="B1105" s="502" t="s">
        <v>514</v>
      </c>
      <c r="C1105" s="300">
        <v>1104</v>
      </c>
      <c r="D1105" s="500" t="s">
        <v>5562</v>
      </c>
      <c r="E1105" s="500" t="s">
        <v>5563</v>
      </c>
      <c r="F1105" s="500" t="s">
        <v>2416</v>
      </c>
      <c r="G1105" s="500" t="s">
        <v>624</v>
      </c>
      <c r="H1105" t="str">
        <f>VLOOKUP($G1105,県名!$B$1:$C$49,2,FALSE)</f>
        <v>愛  知</v>
      </c>
      <c r="I1105" t="str">
        <f>VLOOKUP(B1105,学校名!$D$8:$F$64,3,FALSE)</f>
        <v>中京大</v>
      </c>
      <c r="J1105" t="str">
        <f t="shared" si="34"/>
        <v>男</v>
      </c>
      <c r="K1105" s="500" t="s">
        <v>5798</v>
      </c>
      <c r="L1105" s="500" t="s">
        <v>5053</v>
      </c>
      <c r="M1105" t="str">
        <f t="shared" si="35"/>
        <v>ISOBE Taichi</v>
      </c>
      <c r="O1105" s="500" t="s">
        <v>4197</v>
      </c>
      <c r="P1105" s="500" t="s">
        <v>5112</v>
      </c>
    </row>
    <row r="1106" spans="2:16">
      <c r="B1106" s="502" t="s">
        <v>514</v>
      </c>
      <c r="C1106" s="300">
        <v>1105</v>
      </c>
      <c r="D1106" s="500" t="s">
        <v>5564</v>
      </c>
      <c r="E1106" s="500" t="s">
        <v>5565</v>
      </c>
      <c r="F1106" s="500" t="s">
        <v>2416</v>
      </c>
      <c r="G1106" s="500" t="s">
        <v>625</v>
      </c>
      <c r="H1106" t="str">
        <f>VLOOKUP($G1106,県名!$B$1:$C$49,2,FALSE)</f>
        <v>三  重</v>
      </c>
      <c r="I1106" t="str">
        <f>VLOOKUP(B1106,学校名!$D$8:$F$64,3,FALSE)</f>
        <v>中京大</v>
      </c>
      <c r="J1106" t="str">
        <f t="shared" si="34"/>
        <v>男</v>
      </c>
      <c r="K1106" s="500" t="s">
        <v>4991</v>
      </c>
      <c r="L1106" s="500" t="s">
        <v>5084</v>
      </c>
      <c r="M1106" t="str">
        <f t="shared" si="35"/>
        <v>ITO Kazuma</v>
      </c>
      <c r="O1106" s="500" t="s">
        <v>4197</v>
      </c>
      <c r="P1106" s="500" t="s">
        <v>5112</v>
      </c>
    </row>
    <row r="1107" spans="2:16">
      <c r="B1107" s="502" t="s">
        <v>514</v>
      </c>
      <c r="C1107" s="300">
        <v>1106</v>
      </c>
      <c r="D1107" s="500" t="s">
        <v>5566</v>
      </c>
      <c r="E1107" s="500" t="s">
        <v>5567</v>
      </c>
      <c r="F1107" s="500" t="s">
        <v>2416</v>
      </c>
      <c r="G1107" s="500" t="s">
        <v>623</v>
      </c>
      <c r="H1107" t="str">
        <f>VLOOKUP($G1107,県名!$B$1:$C$49,2,FALSE)</f>
        <v>静  岡</v>
      </c>
      <c r="I1107" t="str">
        <f>VLOOKUP(B1107,学校名!$D$8:$F$64,3,FALSE)</f>
        <v>中京大</v>
      </c>
      <c r="J1107" t="str">
        <f t="shared" si="34"/>
        <v>男</v>
      </c>
      <c r="K1107" s="500" t="s">
        <v>5799</v>
      </c>
      <c r="L1107" s="500" t="s">
        <v>5052</v>
      </c>
      <c r="M1107" t="str">
        <f t="shared" si="35"/>
        <v>IWASE Keisuke</v>
      </c>
      <c r="O1107" s="500" t="s">
        <v>4197</v>
      </c>
      <c r="P1107" s="500" t="s">
        <v>5112</v>
      </c>
    </row>
    <row r="1108" spans="2:16">
      <c r="B1108" s="502" t="s">
        <v>514</v>
      </c>
      <c r="C1108" s="300">
        <v>1107</v>
      </c>
      <c r="D1108" s="500" t="s">
        <v>5568</v>
      </c>
      <c r="E1108" s="500" t="s">
        <v>5569</v>
      </c>
      <c r="F1108" s="500" t="s">
        <v>2416</v>
      </c>
      <c r="G1108" s="500" t="s">
        <v>630</v>
      </c>
      <c r="H1108" t="str">
        <f>VLOOKUP($G1108,県名!$B$1:$C$49,2,FALSE)</f>
        <v>兵　庫</v>
      </c>
      <c r="I1108" t="str">
        <f>VLOOKUP(B1108,学校名!$D$8:$F$64,3,FALSE)</f>
        <v>中京大</v>
      </c>
      <c r="J1108" t="str">
        <f t="shared" si="34"/>
        <v>男</v>
      </c>
      <c r="K1108" s="500" t="s">
        <v>5711</v>
      </c>
      <c r="L1108" s="500" t="s">
        <v>5800</v>
      </c>
      <c r="M1108" t="str">
        <f t="shared" si="35"/>
        <v>OKUNO Kaoru</v>
      </c>
      <c r="O1108" s="500" t="s">
        <v>4197</v>
      </c>
      <c r="P1108" s="500" t="s">
        <v>5112</v>
      </c>
    </row>
    <row r="1109" spans="2:16">
      <c r="B1109" s="502" t="s">
        <v>514</v>
      </c>
      <c r="C1109" s="300">
        <v>1108</v>
      </c>
      <c r="D1109" s="500" t="s">
        <v>5570</v>
      </c>
      <c r="E1109" s="500" t="s">
        <v>5571</v>
      </c>
      <c r="F1109" s="500" t="s">
        <v>2416</v>
      </c>
      <c r="G1109" s="500" t="s">
        <v>608</v>
      </c>
      <c r="H1109" t="str">
        <f>VLOOKUP($G1109,県名!$B$1:$C$49,2,FALSE)</f>
        <v>山　形</v>
      </c>
      <c r="I1109" t="str">
        <f>VLOOKUP(B1109,学校名!$D$8:$F$64,3,FALSE)</f>
        <v>中京大</v>
      </c>
      <c r="J1109" t="str">
        <f t="shared" si="34"/>
        <v>男</v>
      </c>
      <c r="K1109" s="500" t="s">
        <v>5801</v>
      </c>
      <c r="L1109" s="500" t="s">
        <v>5052</v>
      </c>
      <c r="M1109" t="str">
        <f t="shared" si="35"/>
        <v>ORIHARA Keisuke</v>
      </c>
      <c r="O1109" s="500" t="s">
        <v>4197</v>
      </c>
      <c r="P1109" s="500" t="s">
        <v>5112</v>
      </c>
    </row>
    <row r="1110" spans="2:16">
      <c r="B1110" s="502" t="s">
        <v>514</v>
      </c>
      <c r="C1110" s="300">
        <v>1109</v>
      </c>
      <c r="D1110" s="500" t="s">
        <v>5572</v>
      </c>
      <c r="E1110" s="500" t="s">
        <v>5573</v>
      </c>
      <c r="F1110" s="500" t="s">
        <v>2416</v>
      </c>
      <c r="G1110" s="500" t="s">
        <v>624</v>
      </c>
      <c r="H1110" t="str">
        <f>VLOOKUP($G1110,県名!$B$1:$C$49,2,FALSE)</f>
        <v>愛  知</v>
      </c>
      <c r="I1110" t="str">
        <f>VLOOKUP(B1110,学校名!$D$8:$F$64,3,FALSE)</f>
        <v>中京大</v>
      </c>
      <c r="J1110" t="str">
        <f t="shared" si="34"/>
        <v>男</v>
      </c>
      <c r="K1110" s="500" t="s">
        <v>5802</v>
      </c>
      <c r="L1110" s="500" t="s">
        <v>5086</v>
      </c>
      <c r="M1110" t="str">
        <f t="shared" si="35"/>
        <v>SADAMORI Masaya</v>
      </c>
      <c r="O1110" s="500" t="s">
        <v>4197</v>
      </c>
      <c r="P1110" s="500" t="s">
        <v>5112</v>
      </c>
    </row>
    <row r="1111" spans="2:16">
      <c r="B1111" s="502" t="s">
        <v>514</v>
      </c>
      <c r="C1111" s="300">
        <v>1110</v>
      </c>
      <c r="D1111" s="500" t="s">
        <v>5574</v>
      </c>
      <c r="E1111" s="500" t="s">
        <v>5575</v>
      </c>
      <c r="F1111" s="500" t="s">
        <v>2416</v>
      </c>
      <c r="G1111" s="500" t="s">
        <v>623</v>
      </c>
      <c r="H1111" t="str">
        <f>VLOOKUP($G1111,県名!$B$1:$C$49,2,FALSE)</f>
        <v>静  岡</v>
      </c>
      <c r="I1111" t="str">
        <f>VLOOKUP(B1111,学校名!$D$8:$F$64,3,FALSE)</f>
        <v>中京大</v>
      </c>
      <c r="J1111" t="str">
        <f t="shared" si="34"/>
        <v>男</v>
      </c>
      <c r="K1111" s="500" t="s">
        <v>5803</v>
      </c>
      <c r="L1111" s="500" t="s">
        <v>5673</v>
      </c>
      <c r="M1111" t="str">
        <f t="shared" si="35"/>
        <v>SHIMANO Kazuki</v>
      </c>
      <c r="O1111" s="500" t="s">
        <v>4197</v>
      </c>
      <c r="P1111" s="500" t="s">
        <v>5112</v>
      </c>
    </row>
    <row r="1112" spans="2:16">
      <c r="B1112" s="502" t="s">
        <v>514</v>
      </c>
      <c r="C1112" s="300">
        <v>1111</v>
      </c>
      <c r="D1112" s="500" t="s">
        <v>5576</v>
      </c>
      <c r="E1112" s="500" t="s">
        <v>5577</v>
      </c>
      <c r="F1112" s="500" t="s">
        <v>2416</v>
      </c>
      <c r="G1112" s="500" t="s">
        <v>624</v>
      </c>
      <c r="H1112" t="str">
        <f>VLOOKUP($G1112,県名!$B$1:$C$49,2,FALSE)</f>
        <v>愛  知</v>
      </c>
      <c r="I1112" t="str">
        <f>VLOOKUP(B1112,学校名!$D$8:$F$64,3,FALSE)</f>
        <v>中京大</v>
      </c>
      <c r="J1112" t="str">
        <f t="shared" si="34"/>
        <v>男</v>
      </c>
      <c r="K1112" s="500" t="s">
        <v>5804</v>
      </c>
      <c r="L1112" s="500" t="s">
        <v>5686</v>
      </c>
      <c r="M1112" t="str">
        <f t="shared" si="35"/>
        <v>CHAKI Kosuke</v>
      </c>
      <c r="O1112" s="500" t="s">
        <v>4197</v>
      </c>
      <c r="P1112" s="500" t="s">
        <v>5112</v>
      </c>
    </row>
    <row r="1113" spans="2:16">
      <c r="B1113" s="502" t="s">
        <v>514</v>
      </c>
      <c r="C1113" s="300">
        <v>1112</v>
      </c>
      <c r="D1113" s="500" t="s">
        <v>5578</v>
      </c>
      <c r="E1113" s="500" t="s">
        <v>5579</v>
      </c>
      <c r="F1113" s="500" t="s">
        <v>2416</v>
      </c>
      <c r="G1113" s="500" t="s">
        <v>624</v>
      </c>
      <c r="H1113" t="str">
        <f>VLOOKUP($G1113,県名!$B$1:$C$49,2,FALSE)</f>
        <v>愛  知</v>
      </c>
      <c r="I1113" t="str">
        <f>VLOOKUP(B1113,学校名!$D$8:$F$64,3,FALSE)</f>
        <v>中京大</v>
      </c>
      <c r="J1113" t="str">
        <f t="shared" si="34"/>
        <v>男</v>
      </c>
      <c r="K1113" s="500" t="s">
        <v>5805</v>
      </c>
      <c r="L1113" s="500" t="s">
        <v>5712</v>
      </c>
      <c r="M1113" t="str">
        <f t="shared" si="35"/>
        <v>NAMBU Yoshiki</v>
      </c>
      <c r="O1113" s="500" t="s">
        <v>4197</v>
      </c>
      <c r="P1113" s="500" t="s">
        <v>5112</v>
      </c>
    </row>
    <row r="1114" spans="2:16">
      <c r="B1114" s="502" t="s">
        <v>514</v>
      </c>
      <c r="C1114" s="300">
        <v>1113</v>
      </c>
      <c r="D1114" s="500" t="s">
        <v>5580</v>
      </c>
      <c r="E1114" s="500" t="s">
        <v>5581</v>
      </c>
      <c r="F1114" s="500" t="s">
        <v>2416</v>
      </c>
      <c r="G1114" s="500" t="s">
        <v>621</v>
      </c>
      <c r="H1114" t="str">
        <f>VLOOKUP($G1114,県名!$B$1:$C$49,2,FALSE)</f>
        <v>福　井</v>
      </c>
      <c r="I1114" t="str">
        <f>VLOOKUP(B1114,学校名!$D$8:$F$64,3,FALSE)</f>
        <v>中京大</v>
      </c>
      <c r="J1114" t="str">
        <f t="shared" si="34"/>
        <v>男</v>
      </c>
      <c r="K1114" s="500" t="s">
        <v>5806</v>
      </c>
      <c r="L1114" s="500" t="s">
        <v>5807</v>
      </c>
      <c r="M1114" t="str">
        <f t="shared" si="35"/>
        <v>HATA Yushin</v>
      </c>
      <c r="O1114" s="500" t="s">
        <v>4197</v>
      </c>
      <c r="P1114" s="500" t="s">
        <v>5112</v>
      </c>
    </row>
    <row r="1115" spans="2:16">
      <c r="B1115" s="502" t="s">
        <v>514</v>
      </c>
      <c r="C1115" s="300">
        <v>1114</v>
      </c>
      <c r="D1115" s="500" t="s">
        <v>5582</v>
      </c>
      <c r="E1115" s="500" t="s">
        <v>5583</v>
      </c>
      <c r="F1115" s="500" t="s">
        <v>2416</v>
      </c>
      <c r="G1115" s="500" t="s">
        <v>644</v>
      </c>
      <c r="H1115" t="str">
        <f>VLOOKUP($G1115,県名!$B$1:$C$49,2,FALSE)</f>
        <v>長　崎</v>
      </c>
      <c r="I1115" t="str">
        <f>VLOOKUP(B1115,学校名!$D$8:$F$64,3,FALSE)</f>
        <v>中京大</v>
      </c>
      <c r="J1115" t="str">
        <f t="shared" si="34"/>
        <v>男</v>
      </c>
      <c r="K1115" s="500" t="s">
        <v>5808</v>
      </c>
      <c r="L1115" s="500" t="s">
        <v>5809</v>
      </c>
      <c r="M1115" t="str">
        <f t="shared" si="35"/>
        <v>MATSUYA Hayata</v>
      </c>
      <c r="O1115" s="500" t="s">
        <v>4197</v>
      </c>
      <c r="P1115" s="500" t="s">
        <v>5112</v>
      </c>
    </row>
    <row r="1116" spans="2:16">
      <c r="B1116" s="502" t="s">
        <v>514</v>
      </c>
      <c r="C1116" s="300">
        <v>1115</v>
      </c>
      <c r="D1116" s="500" t="s">
        <v>5584</v>
      </c>
      <c r="E1116" s="500" t="s">
        <v>5585</v>
      </c>
      <c r="F1116" s="500" t="s">
        <v>2416</v>
      </c>
      <c r="G1116" s="500" t="s">
        <v>624</v>
      </c>
      <c r="H1116" t="str">
        <f>VLOOKUP($G1116,県名!$B$1:$C$49,2,FALSE)</f>
        <v>愛  知</v>
      </c>
      <c r="I1116" t="str">
        <f>VLOOKUP(B1116,学校名!$D$8:$F$64,3,FALSE)</f>
        <v>中京大</v>
      </c>
      <c r="J1116" t="str">
        <f t="shared" si="34"/>
        <v>男</v>
      </c>
      <c r="K1116" s="500" t="s">
        <v>5810</v>
      </c>
      <c r="L1116" s="500" t="s">
        <v>5054</v>
      </c>
      <c r="M1116" t="str">
        <f t="shared" si="35"/>
        <v>MISONO Tatsuya</v>
      </c>
      <c r="O1116" s="500" t="s">
        <v>4197</v>
      </c>
      <c r="P1116" s="500" t="s">
        <v>5112</v>
      </c>
    </row>
    <row r="1117" spans="2:16">
      <c r="B1117" s="502" t="s">
        <v>517</v>
      </c>
      <c r="C1117" s="300">
        <v>1116</v>
      </c>
      <c r="D1117" s="500" t="s">
        <v>5586</v>
      </c>
      <c r="E1117" s="500" t="s">
        <v>5587</v>
      </c>
      <c r="F1117" s="500" t="s">
        <v>2416</v>
      </c>
      <c r="G1117" s="500" t="s">
        <v>626</v>
      </c>
      <c r="H1117" t="str">
        <f>VLOOKUP($G1117,県名!$B$1:$C$49,2,FALSE)</f>
        <v>岐  阜</v>
      </c>
      <c r="I1117" t="str">
        <f>VLOOKUP(B1117,学校名!$D$8:$F$64,3,FALSE)</f>
        <v>中部学院大</v>
      </c>
      <c r="J1117" t="str">
        <f t="shared" si="34"/>
        <v>男</v>
      </c>
      <c r="K1117" s="500" t="s">
        <v>5811</v>
      </c>
      <c r="L1117" s="500" t="s">
        <v>5812</v>
      </c>
      <c r="M1117" t="str">
        <f t="shared" si="35"/>
        <v>MENJO Yusuke</v>
      </c>
      <c r="O1117" s="500" t="s">
        <v>4197</v>
      </c>
      <c r="P1117" s="500" t="s">
        <v>5112</v>
      </c>
    </row>
    <row r="1118" spans="2:16">
      <c r="B1118" s="502" t="s">
        <v>517</v>
      </c>
      <c r="C1118" s="300">
        <v>1117</v>
      </c>
      <c r="D1118" s="500" t="s">
        <v>5588</v>
      </c>
      <c r="E1118" s="500" t="s">
        <v>5589</v>
      </c>
      <c r="F1118" s="500" t="s">
        <v>2412</v>
      </c>
      <c r="G1118" s="500" t="s">
        <v>626</v>
      </c>
      <c r="H1118" t="str">
        <f>VLOOKUP($G1118,県名!$B$1:$C$49,2,FALSE)</f>
        <v>岐  阜</v>
      </c>
      <c r="I1118" t="str">
        <f>VLOOKUP(B1118,学校名!$D$8:$F$64,3,FALSE)</f>
        <v>中部学院大</v>
      </c>
      <c r="J1118" t="str">
        <f t="shared" si="34"/>
        <v>男</v>
      </c>
      <c r="K1118" s="500" t="s">
        <v>5813</v>
      </c>
      <c r="L1118" s="500" t="s">
        <v>5084</v>
      </c>
      <c r="M1118" t="str">
        <f t="shared" si="35"/>
        <v>KATOU Kazuma</v>
      </c>
      <c r="O1118" s="500" t="s">
        <v>4197</v>
      </c>
      <c r="P1118" s="500" t="s">
        <v>5112</v>
      </c>
    </row>
    <row r="1119" spans="2:16">
      <c r="B1119" s="502" t="s">
        <v>516</v>
      </c>
      <c r="C1119" s="300">
        <v>1118</v>
      </c>
      <c r="D1119" s="500" t="s">
        <v>5590</v>
      </c>
      <c r="E1119" s="500" t="s">
        <v>5591</v>
      </c>
      <c r="F1119" s="500" t="s">
        <v>2414</v>
      </c>
      <c r="G1119" s="500" t="s">
        <v>626</v>
      </c>
      <c r="H1119" t="str">
        <f>VLOOKUP($G1119,県名!$B$1:$C$49,2,FALSE)</f>
        <v>岐  阜</v>
      </c>
      <c r="I1119" t="str">
        <f>VLOOKUP(B1119,学校名!$D$8:$F$64,3,FALSE)</f>
        <v>中部大</v>
      </c>
      <c r="J1119" t="str">
        <f t="shared" si="34"/>
        <v>男</v>
      </c>
      <c r="K1119" s="500" t="s">
        <v>5246</v>
      </c>
      <c r="L1119" s="500" t="s">
        <v>5814</v>
      </c>
      <c r="M1119" t="str">
        <f t="shared" si="35"/>
        <v>SATO Yosiki</v>
      </c>
      <c r="O1119" s="500" t="s">
        <v>4197</v>
      </c>
      <c r="P1119" s="500" t="s">
        <v>5112</v>
      </c>
    </row>
    <row r="1120" spans="2:16">
      <c r="B1120" s="502" t="s">
        <v>516</v>
      </c>
      <c r="C1120" s="300">
        <v>1119</v>
      </c>
      <c r="D1120" s="500" t="s">
        <v>5592</v>
      </c>
      <c r="E1120" s="500" t="s">
        <v>5593</v>
      </c>
      <c r="F1120" s="500" t="s">
        <v>2415</v>
      </c>
      <c r="G1120" s="500" t="s">
        <v>624</v>
      </c>
      <c r="H1120" t="str">
        <f>VLOOKUP($G1120,県名!$B$1:$C$49,2,FALSE)</f>
        <v>愛  知</v>
      </c>
      <c r="I1120" t="str">
        <f>VLOOKUP(B1120,学校名!$D$8:$F$64,3,FALSE)</f>
        <v>中部大</v>
      </c>
      <c r="J1120" t="str">
        <f t="shared" si="34"/>
        <v>男</v>
      </c>
      <c r="K1120" s="500" t="s">
        <v>5815</v>
      </c>
      <c r="L1120" s="500" t="s">
        <v>5816</v>
      </c>
      <c r="M1120" t="str">
        <f t="shared" si="35"/>
        <v>KUSAZAKI Souichiro</v>
      </c>
      <c r="O1120" s="500" t="s">
        <v>4197</v>
      </c>
      <c r="P1120" s="500" t="s">
        <v>5112</v>
      </c>
    </row>
    <row r="1121" spans="2:16">
      <c r="B1121" s="502" t="s">
        <v>516</v>
      </c>
      <c r="C1121" s="300">
        <v>1120</v>
      </c>
      <c r="D1121" s="500" t="s">
        <v>5594</v>
      </c>
      <c r="E1121" s="500" t="s">
        <v>5595</v>
      </c>
      <c r="F1121" s="500" t="s">
        <v>2415</v>
      </c>
      <c r="G1121" s="500" t="s">
        <v>624</v>
      </c>
      <c r="H1121" t="str">
        <f>VLOOKUP($G1121,県名!$B$1:$C$49,2,FALSE)</f>
        <v>愛  知</v>
      </c>
      <c r="I1121" t="str">
        <f>VLOOKUP(B1121,学校名!$D$8:$F$64,3,FALSE)</f>
        <v>中部大</v>
      </c>
      <c r="J1121" t="str">
        <f t="shared" si="34"/>
        <v>男</v>
      </c>
      <c r="K1121" s="500" t="s">
        <v>5817</v>
      </c>
      <c r="L1121" s="500" t="s">
        <v>5081</v>
      </c>
      <c r="M1121" t="str">
        <f t="shared" si="35"/>
        <v>HYASHI Takumi</v>
      </c>
      <c r="O1121" s="500" t="s">
        <v>4197</v>
      </c>
      <c r="P1121" s="500" t="s">
        <v>5112</v>
      </c>
    </row>
    <row r="1122" spans="2:16">
      <c r="B1122" s="502" t="s">
        <v>516</v>
      </c>
      <c r="C1122" s="300">
        <v>1121</v>
      </c>
      <c r="D1122" s="500" t="s">
        <v>5596</v>
      </c>
      <c r="E1122" s="500" t="s">
        <v>5597</v>
      </c>
      <c r="F1122" s="500" t="s">
        <v>2412</v>
      </c>
      <c r="G1122" s="500" t="s">
        <v>624</v>
      </c>
      <c r="H1122" t="str">
        <f>VLOOKUP($G1122,県名!$B$1:$C$49,2,FALSE)</f>
        <v>愛  知</v>
      </c>
      <c r="I1122" t="str">
        <f>VLOOKUP(B1122,学校名!$D$8:$F$64,3,FALSE)</f>
        <v>中部大</v>
      </c>
      <c r="J1122" t="str">
        <f t="shared" si="34"/>
        <v>男</v>
      </c>
      <c r="K1122" s="500" t="s">
        <v>5818</v>
      </c>
      <c r="L1122" s="500" t="s">
        <v>5819</v>
      </c>
      <c r="M1122" t="str">
        <f t="shared" si="35"/>
        <v>KAMEI Atsuto</v>
      </c>
      <c r="O1122" s="500" t="s">
        <v>4197</v>
      </c>
      <c r="P1122" s="500" t="s">
        <v>5112</v>
      </c>
    </row>
    <row r="1123" spans="2:16">
      <c r="B1123" s="502" t="s">
        <v>516</v>
      </c>
      <c r="C1123" s="300">
        <v>1122</v>
      </c>
      <c r="D1123" s="500" t="s">
        <v>5598</v>
      </c>
      <c r="E1123" s="500" t="s">
        <v>5599</v>
      </c>
      <c r="F1123" s="500" t="s">
        <v>2416</v>
      </c>
      <c r="G1123" s="500" t="s">
        <v>624</v>
      </c>
      <c r="H1123" t="str">
        <f>VLOOKUP($G1123,県名!$B$1:$C$49,2,FALSE)</f>
        <v>愛  知</v>
      </c>
      <c r="I1123" t="str">
        <f>VLOOKUP(B1123,学校名!$D$8:$F$64,3,FALSE)</f>
        <v>中部大</v>
      </c>
      <c r="J1123" t="str">
        <f t="shared" si="34"/>
        <v>男</v>
      </c>
      <c r="K1123" s="500" t="s">
        <v>5820</v>
      </c>
      <c r="L1123" s="500" t="s">
        <v>5821</v>
      </c>
      <c r="M1123" t="str">
        <f t="shared" si="35"/>
        <v>IKKI Haruka</v>
      </c>
      <c r="O1123" s="500" t="s">
        <v>4197</v>
      </c>
      <c r="P1123" s="500" t="s">
        <v>5112</v>
      </c>
    </row>
    <row r="1124" spans="2:16">
      <c r="B1124" s="502" t="s">
        <v>516</v>
      </c>
      <c r="C1124" s="300">
        <v>1123</v>
      </c>
      <c r="D1124" s="500" t="s">
        <v>5600</v>
      </c>
      <c r="E1124" s="500" t="s">
        <v>5601</v>
      </c>
      <c r="F1124" s="500" t="s">
        <v>2416</v>
      </c>
      <c r="G1124" s="500" t="s">
        <v>625</v>
      </c>
      <c r="H1124" t="str">
        <f>VLOOKUP($G1124,県名!$B$1:$C$49,2,FALSE)</f>
        <v>三  重</v>
      </c>
      <c r="I1124" t="str">
        <f>VLOOKUP(B1124,学校名!$D$8:$F$64,3,FALSE)</f>
        <v>中部大</v>
      </c>
      <c r="J1124" t="str">
        <f t="shared" si="34"/>
        <v>男</v>
      </c>
      <c r="K1124" s="500" t="s">
        <v>5822</v>
      </c>
      <c r="L1124" s="500" t="s">
        <v>5823</v>
      </c>
      <c r="M1124" t="str">
        <f t="shared" si="35"/>
        <v>OKAMURA Rintaro</v>
      </c>
      <c r="O1124" s="500" t="s">
        <v>4197</v>
      </c>
      <c r="P1124" s="500" t="s">
        <v>5112</v>
      </c>
    </row>
    <row r="1125" spans="2:16">
      <c r="B1125" s="502" t="s">
        <v>516</v>
      </c>
      <c r="C1125" s="300">
        <v>1124</v>
      </c>
      <c r="D1125" s="500" t="s">
        <v>5602</v>
      </c>
      <c r="E1125" s="500" t="s">
        <v>5603</v>
      </c>
      <c r="F1125" s="500" t="s">
        <v>2416</v>
      </c>
      <c r="G1125" s="500" t="s">
        <v>624</v>
      </c>
      <c r="H1125" t="str">
        <f>VLOOKUP($G1125,県名!$B$1:$C$49,2,FALSE)</f>
        <v>愛  知</v>
      </c>
      <c r="I1125" t="str">
        <f>VLOOKUP(B1125,学校名!$D$8:$F$64,3,FALSE)</f>
        <v>中部大</v>
      </c>
      <c r="J1125" t="str">
        <f t="shared" si="34"/>
        <v>男</v>
      </c>
      <c r="K1125" s="500" t="s">
        <v>5272</v>
      </c>
      <c r="L1125" s="500" t="s">
        <v>5735</v>
      </c>
      <c r="M1125" t="str">
        <f t="shared" si="35"/>
        <v>KOBAYASHI Gakuto</v>
      </c>
      <c r="O1125" s="500" t="s">
        <v>4197</v>
      </c>
      <c r="P1125" s="500" t="s">
        <v>5112</v>
      </c>
    </row>
    <row r="1126" spans="2:16">
      <c r="B1126" s="502" t="s">
        <v>516</v>
      </c>
      <c r="C1126" s="300">
        <v>1125</v>
      </c>
      <c r="D1126" s="500" t="s">
        <v>5604</v>
      </c>
      <c r="E1126" s="500" t="s">
        <v>5605</v>
      </c>
      <c r="F1126" s="500" t="s">
        <v>2416</v>
      </c>
      <c r="G1126" s="500" t="s">
        <v>619</v>
      </c>
      <c r="H1126" t="str">
        <f>VLOOKUP($G1126,県名!$B$1:$C$49,2,FALSE)</f>
        <v>富　山</v>
      </c>
      <c r="I1126" t="str">
        <f>VLOOKUP(B1126,学校名!$D$8:$F$64,3,FALSE)</f>
        <v>中部大</v>
      </c>
      <c r="J1126" t="str">
        <f t="shared" si="34"/>
        <v>男</v>
      </c>
      <c r="K1126" s="500" t="s">
        <v>5824</v>
      </c>
      <c r="L1126" s="500" t="s">
        <v>5825</v>
      </c>
      <c r="M1126" t="str">
        <f t="shared" si="35"/>
        <v>HORIUCHI Tomotaka</v>
      </c>
      <c r="O1126" s="500" t="s">
        <v>4197</v>
      </c>
      <c r="P1126" s="500" t="s">
        <v>5112</v>
      </c>
    </row>
    <row r="1127" spans="2:16">
      <c r="B1127" s="502" t="s">
        <v>516</v>
      </c>
      <c r="C1127" s="300">
        <v>1126</v>
      </c>
      <c r="D1127" s="500" t="s">
        <v>5606</v>
      </c>
      <c r="E1127" s="500" t="s">
        <v>5607</v>
      </c>
      <c r="F1127" s="500" t="s">
        <v>2416</v>
      </c>
      <c r="G1127" s="500" t="s">
        <v>624</v>
      </c>
      <c r="H1127" t="str">
        <f>VLOOKUP($G1127,県名!$B$1:$C$49,2,FALSE)</f>
        <v>愛  知</v>
      </c>
      <c r="I1127" t="str">
        <f>VLOOKUP(B1127,学校名!$D$8:$F$64,3,FALSE)</f>
        <v>中部大</v>
      </c>
      <c r="J1127" t="str">
        <f t="shared" si="34"/>
        <v>男</v>
      </c>
      <c r="K1127" s="500" t="s">
        <v>5826</v>
      </c>
      <c r="L1127" s="500" t="s">
        <v>5827</v>
      </c>
      <c r="M1127" t="str">
        <f t="shared" si="35"/>
        <v>MATSUDA Shunsuke</v>
      </c>
      <c r="O1127" s="500" t="s">
        <v>4197</v>
      </c>
      <c r="P1127" s="500" t="s">
        <v>5112</v>
      </c>
    </row>
    <row r="1128" spans="2:16">
      <c r="B1128" s="502" t="s">
        <v>526</v>
      </c>
      <c r="C1128" s="300">
        <v>1127</v>
      </c>
      <c r="D1128" s="500" t="s">
        <v>5608</v>
      </c>
      <c r="E1128" s="500" t="s">
        <v>5609</v>
      </c>
      <c r="F1128" s="500" t="s">
        <v>2412</v>
      </c>
      <c r="G1128" s="500" t="s">
        <v>624</v>
      </c>
      <c r="H1128" t="str">
        <f>VLOOKUP($G1128,県名!$B$1:$C$49,2,FALSE)</f>
        <v>愛  知</v>
      </c>
      <c r="I1128" t="str">
        <f>VLOOKUP(B1128,学校名!$D$8:$F$64,3,FALSE)</f>
        <v>南山大</v>
      </c>
      <c r="J1128" t="str">
        <f t="shared" si="34"/>
        <v>男</v>
      </c>
      <c r="K1128" s="500" t="s">
        <v>5828</v>
      </c>
      <c r="L1128" s="500" t="s">
        <v>5829</v>
      </c>
      <c r="M1128" t="str">
        <f t="shared" si="35"/>
        <v>AMAKAWA Tsuyoshi</v>
      </c>
      <c r="O1128" s="500" t="s">
        <v>4197</v>
      </c>
      <c r="P1128" s="500" t="s">
        <v>5112</v>
      </c>
    </row>
    <row r="1129" spans="2:16">
      <c r="B1129" s="502" t="s">
        <v>526</v>
      </c>
      <c r="C1129" s="300">
        <v>1128</v>
      </c>
      <c r="D1129" s="500" t="s">
        <v>5610</v>
      </c>
      <c r="E1129" s="500" t="s">
        <v>5611</v>
      </c>
      <c r="F1129" s="500" t="s">
        <v>2416</v>
      </c>
      <c r="G1129" s="500" t="s">
        <v>624</v>
      </c>
      <c r="H1129" t="str">
        <f>VLOOKUP($G1129,県名!$B$1:$C$49,2,FALSE)</f>
        <v>愛  知</v>
      </c>
      <c r="I1129" t="str">
        <f>VLOOKUP(B1129,学校名!$D$8:$F$64,3,FALSE)</f>
        <v>南山大</v>
      </c>
      <c r="J1129" t="str">
        <f t="shared" si="34"/>
        <v>男</v>
      </c>
      <c r="K1129" s="500" t="s">
        <v>5830</v>
      </c>
      <c r="L1129" s="500" t="s">
        <v>5827</v>
      </c>
      <c r="M1129" t="str">
        <f t="shared" si="35"/>
        <v>NEMOTO Shunsuke</v>
      </c>
      <c r="O1129" s="500" t="s">
        <v>4197</v>
      </c>
      <c r="P1129" s="500" t="s">
        <v>5112</v>
      </c>
    </row>
    <row r="1130" spans="2:16">
      <c r="B1130" s="502" t="s">
        <v>526</v>
      </c>
      <c r="C1130" s="300">
        <v>1129</v>
      </c>
      <c r="D1130" s="500" t="s">
        <v>5612</v>
      </c>
      <c r="E1130" s="500" t="s">
        <v>5613</v>
      </c>
      <c r="F1130" s="500" t="s">
        <v>2416</v>
      </c>
      <c r="G1130" s="500" t="s">
        <v>624</v>
      </c>
      <c r="H1130" t="str">
        <f>VLOOKUP($G1130,県名!$B$1:$C$49,2,FALSE)</f>
        <v>愛  知</v>
      </c>
      <c r="I1130" t="str">
        <f>VLOOKUP(B1130,学校名!$D$8:$F$64,3,FALSE)</f>
        <v>南山大</v>
      </c>
      <c r="J1130" t="str">
        <f t="shared" si="34"/>
        <v>男</v>
      </c>
      <c r="K1130" s="500" t="s">
        <v>5728</v>
      </c>
      <c r="L1130" s="500" t="s">
        <v>5057</v>
      </c>
      <c r="M1130" t="str">
        <f t="shared" si="35"/>
        <v>KATAYAMA Kento</v>
      </c>
      <c r="O1130" s="500" t="s">
        <v>4197</v>
      </c>
      <c r="P1130" s="500" t="s">
        <v>5112</v>
      </c>
    </row>
    <row r="1131" spans="2:16">
      <c r="B1131" s="502" t="s">
        <v>522</v>
      </c>
      <c r="C1131" s="300">
        <v>1130</v>
      </c>
      <c r="D1131" s="500" t="s">
        <v>5614</v>
      </c>
      <c r="E1131" s="500" t="s">
        <v>5615</v>
      </c>
      <c r="F1131" s="500" t="s">
        <v>2416</v>
      </c>
      <c r="G1131" s="500" t="s">
        <v>629</v>
      </c>
      <c r="H1131" t="str">
        <f>VLOOKUP($G1131,県名!$B$1:$C$49,2,FALSE)</f>
        <v>大　阪</v>
      </c>
      <c r="I1131" t="str">
        <f>VLOOKUP(B1131,学校名!$D$8:$F$64,3,FALSE)</f>
        <v>名古屋大</v>
      </c>
      <c r="J1131" t="str">
        <f t="shared" si="34"/>
        <v>男</v>
      </c>
      <c r="K1131" s="500" t="s">
        <v>5831</v>
      </c>
      <c r="L1131" s="500" t="s">
        <v>5832</v>
      </c>
      <c r="M1131" t="str">
        <f t="shared" si="35"/>
        <v>SHIGETA Naotaka</v>
      </c>
      <c r="O1131" s="500" t="s">
        <v>4197</v>
      </c>
      <c r="P1131" s="500" t="s">
        <v>5112</v>
      </c>
    </row>
    <row r="1132" spans="2:16">
      <c r="B1132" s="502" t="s">
        <v>522</v>
      </c>
      <c r="C1132" s="300">
        <v>1131</v>
      </c>
      <c r="D1132" s="500" t="s">
        <v>5616</v>
      </c>
      <c r="E1132" s="500" t="s">
        <v>5617</v>
      </c>
      <c r="F1132" s="500" t="s">
        <v>2416</v>
      </c>
      <c r="G1132" s="500" t="s">
        <v>629</v>
      </c>
      <c r="H1132" t="str">
        <f>VLOOKUP($G1132,県名!$B$1:$C$49,2,FALSE)</f>
        <v>大　阪</v>
      </c>
      <c r="I1132" t="str">
        <f>VLOOKUP(B1132,学校名!$D$8:$F$64,3,FALSE)</f>
        <v>名古屋大</v>
      </c>
      <c r="J1132" t="str">
        <f t="shared" si="34"/>
        <v>男</v>
      </c>
      <c r="K1132" s="500" t="s">
        <v>5833</v>
      </c>
      <c r="L1132" s="500" t="s">
        <v>5834</v>
      </c>
      <c r="M1132" t="str">
        <f t="shared" si="35"/>
        <v>YASUI Yosuke</v>
      </c>
      <c r="O1132" s="500" t="s">
        <v>4197</v>
      </c>
      <c r="P1132" s="500" t="s">
        <v>5112</v>
      </c>
    </row>
    <row r="1133" spans="2:16">
      <c r="B1133" s="502" t="s">
        <v>522</v>
      </c>
      <c r="C1133" s="300">
        <v>1132</v>
      </c>
      <c r="D1133" s="500" t="s">
        <v>5618</v>
      </c>
      <c r="E1133" s="500" t="s">
        <v>5619</v>
      </c>
      <c r="F1133" s="500" t="s">
        <v>2416</v>
      </c>
      <c r="G1133" s="500" t="s">
        <v>625</v>
      </c>
      <c r="H1133" t="str">
        <f>VLOOKUP($G1133,県名!$B$1:$C$49,2,FALSE)</f>
        <v>三  重</v>
      </c>
      <c r="I1133" t="str">
        <f>VLOOKUP(B1133,学校名!$D$8:$F$64,3,FALSE)</f>
        <v>名古屋大</v>
      </c>
      <c r="J1133" t="str">
        <f t="shared" si="34"/>
        <v>男</v>
      </c>
      <c r="K1133" s="500" t="s">
        <v>4962</v>
      </c>
      <c r="L1133" s="500" t="s">
        <v>5311</v>
      </c>
      <c r="M1133" t="str">
        <f t="shared" si="35"/>
        <v>MORI Kentaro</v>
      </c>
      <c r="O1133" s="500" t="s">
        <v>4197</v>
      </c>
      <c r="P1133" s="500" t="s">
        <v>5112</v>
      </c>
    </row>
    <row r="1134" spans="2:16">
      <c r="B1134" s="502" t="s">
        <v>522</v>
      </c>
      <c r="C1134" s="300">
        <v>1133</v>
      </c>
      <c r="D1134" s="500" t="s">
        <v>5620</v>
      </c>
      <c r="E1134" s="500" t="s">
        <v>5621</v>
      </c>
      <c r="F1134" s="500" t="s">
        <v>2416</v>
      </c>
      <c r="G1134" s="500" t="s">
        <v>626</v>
      </c>
      <c r="H1134" t="str">
        <f>VLOOKUP($G1134,県名!$B$1:$C$49,2,FALSE)</f>
        <v>岐  阜</v>
      </c>
      <c r="I1134" t="str">
        <f>VLOOKUP(B1134,学校名!$D$8:$F$64,3,FALSE)</f>
        <v>名古屋大</v>
      </c>
      <c r="J1134" t="str">
        <f t="shared" si="34"/>
        <v>男</v>
      </c>
      <c r="K1134" s="500" t="s">
        <v>5835</v>
      </c>
      <c r="L1134" s="500" t="s">
        <v>5836</v>
      </c>
      <c r="M1134" t="str">
        <f t="shared" si="35"/>
        <v>ENDO Noa</v>
      </c>
      <c r="O1134" s="500" t="s">
        <v>4197</v>
      </c>
      <c r="P1134" s="500" t="s">
        <v>5112</v>
      </c>
    </row>
    <row r="1135" spans="2:16">
      <c r="B1135" s="502" t="s">
        <v>522</v>
      </c>
      <c r="C1135" s="300">
        <v>1134</v>
      </c>
      <c r="D1135" s="500" t="s">
        <v>5622</v>
      </c>
      <c r="E1135" s="500" t="s">
        <v>5623</v>
      </c>
      <c r="F1135" s="500" t="s">
        <v>2416</v>
      </c>
      <c r="G1135" s="500" t="s">
        <v>632</v>
      </c>
      <c r="H1135" t="str">
        <f>VLOOKUP($G1135,県名!$B$1:$C$49,2,FALSE)</f>
        <v>和歌山</v>
      </c>
      <c r="I1135" t="str">
        <f>VLOOKUP(B1135,学校名!$D$8:$F$64,3,FALSE)</f>
        <v>名古屋大</v>
      </c>
      <c r="J1135" t="str">
        <f t="shared" si="34"/>
        <v>男</v>
      </c>
      <c r="K1135" s="500" t="s">
        <v>4981</v>
      </c>
      <c r="L1135" s="500" t="s">
        <v>5721</v>
      </c>
      <c r="M1135" t="str">
        <f t="shared" si="35"/>
        <v>YAMAMOTO Yusei</v>
      </c>
      <c r="O1135" s="500" t="s">
        <v>4197</v>
      </c>
      <c r="P1135" s="500" t="s">
        <v>5112</v>
      </c>
    </row>
    <row r="1136" spans="2:16">
      <c r="B1136" s="502" t="s">
        <v>522</v>
      </c>
      <c r="C1136" s="300">
        <v>1135</v>
      </c>
      <c r="D1136" s="500" t="s">
        <v>5624</v>
      </c>
      <c r="E1136" s="500" t="s">
        <v>5625</v>
      </c>
      <c r="F1136" s="500" t="s">
        <v>2416</v>
      </c>
      <c r="G1136" s="500" t="s">
        <v>623</v>
      </c>
      <c r="H1136" t="str">
        <f>VLOOKUP($G1136,県名!$B$1:$C$49,2,FALSE)</f>
        <v>静  岡</v>
      </c>
      <c r="I1136" t="str">
        <f>VLOOKUP(B1136,学校名!$D$8:$F$64,3,FALSE)</f>
        <v>名古屋大</v>
      </c>
      <c r="J1136" t="str">
        <f t="shared" si="34"/>
        <v>男</v>
      </c>
      <c r="K1136" s="500" t="s">
        <v>5837</v>
      </c>
      <c r="L1136" s="500" t="s">
        <v>5838</v>
      </c>
      <c r="M1136" t="str">
        <f t="shared" si="35"/>
        <v>MIYAGI Yutaka</v>
      </c>
      <c r="O1136" s="500" t="s">
        <v>4197</v>
      </c>
      <c r="P1136" s="500" t="s">
        <v>5112</v>
      </c>
    </row>
    <row r="1137" spans="2:16">
      <c r="B1137" s="502" t="s">
        <v>530</v>
      </c>
      <c r="C1137" s="300">
        <v>1136</v>
      </c>
      <c r="D1137" s="500" t="s">
        <v>5626</v>
      </c>
      <c r="E1137" s="500" t="s">
        <v>5627</v>
      </c>
      <c r="F1137" s="500" t="s">
        <v>2416</v>
      </c>
      <c r="G1137" s="500" t="s">
        <v>623</v>
      </c>
      <c r="H1137" t="str">
        <f>VLOOKUP($G1137,県名!$B$1:$C$49,2,FALSE)</f>
        <v>静  岡</v>
      </c>
      <c r="I1137" t="str">
        <f>VLOOKUP(B1137,学校名!$D$8:$F$64,3,FALSE)</f>
        <v>名城大</v>
      </c>
      <c r="J1137" t="str">
        <f t="shared" si="34"/>
        <v>男</v>
      </c>
      <c r="K1137" s="500" t="s">
        <v>5839</v>
      </c>
      <c r="L1137" s="500" t="s">
        <v>5050</v>
      </c>
      <c r="M1137" t="str">
        <f t="shared" si="35"/>
        <v>YAMANAKA Daiki</v>
      </c>
      <c r="O1137" s="500" t="s">
        <v>4197</v>
      </c>
      <c r="P1137" s="500" t="s">
        <v>5112</v>
      </c>
    </row>
    <row r="1138" spans="2:16">
      <c r="B1138" s="502" t="s">
        <v>530</v>
      </c>
      <c r="C1138" s="300">
        <v>1137</v>
      </c>
      <c r="D1138" s="500" t="s">
        <v>5628</v>
      </c>
      <c r="E1138" s="500" t="s">
        <v>5629</v>
      </c>
      <c r="F1138" s="500" t="s">
        <v>2416</v>
      </c>
      <c r="G1138" s="500" t="s">
        <v>625</v>
      </c>
      <c r="H1138" t="str">
        <f>VLOOKUP($G1138,県名!$B$1:$C$49,2,FALSE)</f>
        <v>三  重</v>
      </c>
      <c r="I1138" t="str">
        <f>VLOOKUP(B1138,学校名!$D$8:$F$64,3,FALSE)</f>
        <v>名城大</v>
      </c>
      <c r="J1138" t="str">
        <f t="shared" si="34"/>
        <v>男</v>
      </c>
      <c r="K1138" s="500" t="s">
        <v>5840</v>
      </c>
      <c r="L1138" s="500" t="s">
        <v>5059</v>
      </c>
      <c r="M1138" t="str">
        <f t="shared" si="35"/>
        <v>KONISHI Tomoya</v>
      </c>
      <c r="O1138" s="500" t="s">
        <v>4197</v>
      </c>
      <c r="P1138" s="500" t="s">
        <v>5112</v>
      </c>
    </row>
    <row r="1139" spans="2:16">
      <c r="B1139" s="502" t="s">
        <v>530</v>
      </c>
      <c r="C1139" s="300">
        <v>1138</v>
      </c>
      <c r="D1139" s="500" t="s">
        <v>5630</v>
      </c>
      <c r="E1139" s="500" t="s">
        <v>5631</v>
      </c>
      <c r="F1139" s="500" t="s">
        <v>2416</v>
      </c>
      <c r="G1139" s="500" t="s">
        <v>625</v>
      </c>
      <c r="H1139" t="str">
        <f>VLOOKUP($G1139,県名!$B$1:$C$49,2,FALSE)</f>
        <v>三  重</v>
      </c>
      <c r="I1139" t="str">
        <f>VLOOKUP(B1139,学校名!$D$8:$F$64,3,FALSE)</f>
        <v>名城大</v>
      </c>
      <c r="J1139" t="str">
        <f t="shared" si="34"/>
        <v>男</v>
      </c>
      <c r="K1139" s="500" t="s">
        <v>4985</v>
      </c>
      <c r="L1139" s="500" t="s">
        <v>5841</v>
      </c>
      <c r="M1139" t="str">
        <f t="shared" si="35"/>
        <v>NAKAGAWA Sorachi</v>
      </c>
      <c r="O1139" s="500" t="s">
        <v>4197</v>
      </c>
      <c r="P1139" s="500" t="s">
        <v>5112</v>
      </c>
    </row>
    <row r="1140" spans="2:16">
      <c r="B1140" s="502" t="s">
        <v>527</v>
      </c>
      <c r="C1140" s="300">
        <v>1139</v>
      </c>
      <c r="D1140" s="500" t="s">
        <v>5632</v>
      </c>
      <c r="E1140" s="500" t="s">
        <v>5633</v>
      </c>
      <c r="F1140" s="500" t="s">
        <v>2416</v>
      </c>
      <c r="G1140" s="500" t="s">
        <v>624</v>
      </c>
      <c r="H1140" t="str">
        <f>VLOOKUP($G1140,県名!$B$1:$C$49,2,FALSE)</f>
        <v>愛  知</v>
      </c>
      <c r="I1140" t="str">
        <f>VLOOKUP(B1140,学校名!$D$8:$F$64,3,FALSE)</f>
        <v>日本福祉大</v>
      </c>
      <c r="J1140" t="str">
        <f t="shared" si="34"/>
        <v>男</v>
      </c>
      <c r="K1140" s="500" t="s">
        <v>5842</v>
      </c>
      <c r="L1140" s="500" t="s">
        <v>5843</v>
      </c>
      <c r="M1140" t="str">
        <f t="shared" si="35"/>
        <v>ISHIGAKI Yoshito</v>
      </c>
      <c r="O1140" s="500" t="s">
        <v>4197</v>
      </c>
      <c r="P1140" s="500" t="s">
        <v>5112</v>
      </c>
    </row>
    <row r="1141" spans="2:16">
      <c r="B1141" s="502" t="s">
        <v>527</v>
      </c>
      <c r="C1141" s="300">
        <v>1140</v>
      </c>
      <c r="D1141" s="500" t="s">
        <v>5634</v>
      </c>
      <c r="E1141" s="500" t="s">
        <v>5635</v>
      </c>
      <c r="F1141" s="500" t="s">
        <v>2416</v>
      </c>
      <c r="G1141" s="500" t="s">
        <v>641</v>
      </c>
      <c r="H1141" t="str">
        <f>VLOOKUP($G1141,県名!$B$1:$C$49,2,FALSE)</f>
        <v>高　知</v>
      </c>
      <c r="I1141" t="str">
        <f>VLOOKUP(B1141,学校名!$D$8:$F$64,3,FALSE)</f>
        <v>日本福祉大</v>
      </c>
      <c r="J1141" t="str">
        <f t="shared" si="34"/>
        <v>男</v>
      </c>
      <c r="K1141" s="500" t="s">
        <v>5274</v>
      </c>
      <c r="L1141" s="500" t="s">
        <v>5089</v>
      </c>
      <c r="M1141" t="str">
        <f t="shared" si="35"/>
        <v>HAMAGUCHI Ryo</v>
      </c>
      <c r="O1141" s="500" t="s">
        <v>4197</v>
      </c>
      <c r="P1141" s="500" t="s">
        <v>5112</v>
      </c>
    </row>
    <row r="1142" spans="2:16">
      <c r="B1142" s="502" t="s">
        <v>527</v>
      </c>
      <c r="C1142" s="300">
        <v>1141</v>
      </c>
      <c r="D1142" s="500" t="s">
        <v>5636</v>
      </c>
      <c r="E1142" s="500" t="s">
        <v>5637</v>
      </c>
      <c r="F1142" s="500" t="s">
        <v>2416</v>
      </c>
      <c r="G1142" s="500" t="s">
        <v>624</v>
      </c>
      <c r="H1142" t="str">
        <f>VLOOKUP($G1142,県名!$B$1:$C$49,2,FALSE)</f>
        <v>愛  知</v>
      </c>
      <c r="I1142" t="str">
        <f>VLOOKUP(B1142,学校名!$D$8:$F$64,3,FALSE)</f>
        <v>日本福祉大</v>
      </c>
      <c r="J1142" t="str">
        <f t="shared" si="34"/>
        <v>男</v>
      </c>
      <c r="K1142" s="500" t="s">
        <v>5844</v>
      </c>
      <c r="L1142" s="500" t="s">
        <v>5084</v>
      </c>
      <c r="M1142" t="str">
        <f t="shared" si="35"/>
        <v>SEIKE Kazuma</v>
      </c>
      <c r="O1142" s="500" t="s">
        <v>4197</v>
      </c>
      <c r="P1142" s="500" t="s">
        <v>5112</v>
      </c>
    </row>
    <row r="1143" spans="2:16">
      <c r="B1143" s="502" t="s">
        <v>527</v>
      </c>
      <c r="C1143" s="300">
        <v>1142</v>
      </c>
      <c r="D1143" s="500" t="s">
        <v>5638</v>
      </c>
      <c r="E1143" s="500" t="s">
        <v>5639</v>
      </c>
      <c r="F1143" s="500" t="s">
        <v>2416</v>
      </c>
      <c r="G1143" s="500" t="s">
        <v>622</v>
      </c>
      <c r="H1143" t="str">
        <f>VLOOKUP($G1143,県名!$B$1:$C$49,2,FALSE)</f>
        <v>長  野</v>
      </c>
      <c r="I1143" t="str">
        <f>VLOOKUP(B1143,学校名!$D$8:$F$64,3,FALSE)</f>
        <v>日本福祉大</v>
      </c>
      <c r="J1143" t="str">
        <f t="shared" si="34"/>
        <v>男</v>
      </c>
      <c r="K1143" s="500" t="s">
        <v>5845</v>
      </c>
      <c r="L1143" s="500" t="s">
        <v>5846</v>
      </c>
      <c r="M1143" t="str">
        <f t="shared" si="35"/>
        <v>SUEMOTO Kousei</v>
      </c>
      <c r="O1143" s="500" t="s">
        <v>4197</v>
      </c>
      <c r="P1143" s="500" t="s">
        <v>5112</v>
      </c>
    </row>
    <row r="1144" spans="2:16">
      <c r="B1144" s="502" t="s">
        <v>527</v>
      </c>
      <c r="C1144" s="300">
        <v>1143</v>
      </c>
      <c r="D1144" s="500" t="s">
        <v>5640</v>
      </c>
      <c r="E1144" s="500" t="s">
        <v>5641</v>
      </c>
      <c r="F1144" s="500" t="s">
        <v>2416</v>
      </c>
      <c r="G1144" s="500" t="s">
        <v>624</v>
      </c>
      <c r="H1144" t="str">
        <f>VLOOKUP($G1144,県名!$B$1:$C$49,2,FALSE)</f>
        <v>愛  知</v>
      </c>
      <c r="I1144" t="str">
        <f>VLOOKUP(B1144,学校名!$D$8:$F$64,3,FALSE)</f>
        <v>日本福祉大</v>
      </c>
      <c r="J1144" t="str">
        <f t="shared" si="34"/>
        <v>男</v>
      </c>
      <c r="K1144" s="500" t="s">
        <v>5847</v>
      </c>
      <c r="L1144" s="500" t="s">
        <v>5712</v>
      </c>
      <c r="M1144" t="str">
        <f t="shared" si="35"/>
        <v>FUKAYA Yoshiki</v>
      </c>
      <c r="O1144" s="500" t="s">
        <v>4197</v>
      </c>
      <c r="P1144" s="500" t="s">
        <v>5112</v>
      </c>
    </row>
    <row r="1145" spans="2:16">
      <c r="B1145" s="502" t="s">
        <v>527</v>
      </c>
      <c r="C1145" s="300">
        <v>1144</v>
      </c>
      <c r="D1145" s="500" t="s">
        <v>5642</v>
      </c>
      <c r="E1145" s="500" t="s">
        <v>5643</v>
      </c>
      <c r="F1145" s="500" t="s">
        <v>2416</v>
      </c>
      <c r="G1145" s="500" t="s">
        <v>624</v>
      </c>
      <c r="H1145" t="str">
        <f>VLOOKUP($G1145,県名!$B$1:$C$49,2,FALSE)</f>
        <v>愛  知</v>
      </c>
      <c r="I1145" t="str">
        <f>VLOOKUP(B1145,学校名!$D$8:$F$64,3,FALSE)</f>
        <v>日本福祉大</v>
      </c>
      <c r="J1145" t="str">
        <f t="shared" si="34"/>
        <v>男</v>
      </c>
      <c r="K1145" s="500" t="s">
        <v>5219</v>
      </c>
      <c r="L1145" s="500" t="s">
        <v>5313</v>
      </c>
      <c r="M1145" t="str">
        <f t="shared" si="35"/>
        <v>MATSUOKA Tsubasa</v>
      </c>
      <c r="O1145" s="500" t="s">
        <v>4197</v>
      </c>
      <c r="P1145" s="500" t="s">
        <v>5112</v>
      </c>
    </row>
    <row r="1146" spans="2:16">
      <c r="B1146" s="502" t="s">
        <v>527</v>
      </c>
      <c r="C1146" s="300">
        <v>1145</v>
      </c>
      <c r="D1146" s="500" t="s">
        <v>5644</v>
      </c>
      <c r="E1146" s="500" t="s">
        <v>5645</v>
      </c>
      <c r="F1146" s="500" t="s">
        <v>2416</v>
      </c>
      <c r="G1146" s="500" t="s">
        <v>624</v>
      </c>
      <c r="H1146" t="str">
        <f>VLOOKUP($G1146,県名!$B$1:$C$49,2,FALSE)</f>
        <v>愛  知</v>
      </c>
      <c r="I1146" t="str">
        <f>VLOOKUP(B1146,学校名!$D$8:$F$64,3,FALSE)</f>
        <v>日本福祉大</v>
      </c>
      <c r="J1146" t="str">
        <f t="shared" si="34"/>
        <v>男</v>
      </c>
      <c r="K1146" s="500" t="s">
        <v>5848</v>
      </c>
      <c r="L1146" s="500" t="s">
        <v>5039</v>
      </c>
      <c r="M1146" t="str">
        <f t="shared" si="35"/>
        <v>MARUYAMA Yuta</v>
      </c>
      <c r="O1146" s="500" t="s">
        <v>4197</v>
      </c>
      <c r="P1146" s="500" t="s">
        <v>5112</v>
      </c>
    </row>
    <row r="1147" spans="2:16">
      <c r="B1147" s="502" t="s">
        <v>527</v>
      </c>
      <c r="C1147" s="300">
        <v>1146</v>
      </c>
      <c r="D1147" s="500" t="s">
        <v>5646</v>
      </c>
      <c r="E1147" s="500" t="s">
        <v>5647</v>
      </c>
      <c r="F1147" s="500" t="s">
        <v>2416</v>
      </c>
      <c r="G1147" s="500" t="s">
        <v>618</v>
      </c>
      <c r="H1147" t="str">
        <f>VLOOKUP($G1147,県名!$B$1:$C$49,2,FALSE)</f>
        <v>新　潟</v>
      </c>
      <c r="I1147" t="str">
        <f>VLOOKUP(B1147,学校名!$D$8:$F$64,3,FALSE)</f>
        <v>日本福祉大</v>
      </c>
      <c r="J1147" t="str">
        <f t="shared" si="34"/>
        <v>男</v>
      </c>
      <c r="K1147" s="500" t="s">
        <v>5243</v>
      </c>
      <c r="L1147" s="500" t="s">
        <v>5778</v>
      </c>
      <c r="M1147" t="str">
        <f t="shared" si="35"/>
        <v>YAMAZAKI Kaito</v>
      </c>
      <c r="O1147" s="500" t="s">
        <v>4197</v>
      </c>
      <c r="P1147" s="500" t="s">
        <v>5112</v>
      </c>
    </row>
    <row r="1148" spans="2:16">
      <c r="B1148" s="502" t="s">
        <v>518</v>
      </c>
      <c r="C1148" s="300">
        <v>1147</v>
      </c>
      <c r="D1148" s="500" t="s">
        <v>5648</v>
      </c>
      <c r="E1148" s="500" t="s">
        <v>5649</v>
      </c>
      <c r="F1148" s="500" t="s">
        <v>2416</v>
      </c>
      <c r="G1148" s="500" t="s">
        <v>626</v>
      </c>
      <c r="H1148" t="str">
        <f>VLOOKUP($G1148,県名!$B$1:$C$49,2,FALSE)</f>
        <v>岐  阜</v>
      </c>
      <c r="I1148" t="str">
        <f>VLOOKUP(B1148,学校名!$D$8:$F$64,3,FALSE)</f>
        <v>東海学園大</v>
      </c>
      <c r="J1148" t="str">
        <f t="shared" si="34"/>
        <v>男</v>
      </c>
      <c r="K1148" s="500" t="s">
        <v>5272</v>
      </c>
      <c r="L1148" s="500" t="s">
        <v>5849</v>
      </c>
      <c r="M1148" t="str">
        <f t="shared" si="35"/>
        <v>KOBAYASHI Toshiki</v>
      </c>
      <c r="O1148" s="500" t="s">
        <v>4197</v>
      </c>
      <c r="P1148" s="500" t="s">
        <v>5112</v>
      </c>
    </row>
    <row r="1149" spans="2:16">
      <c r="B1149" s="502" t="s">
        <v>518</v>
      </c>
      <c r="C1149" s="300">
        <v>1148</v>
      </c>
      <c r="D1149" s="500" t="s">
        <v>5650</v>
      </c>
      <c r="E1149" s="500" t="s">
        <v>5651</v>
      </c>
      <c r="F1149" s="500" t="s">
        <v>2416</v>
      </c>
      <c r="G1149" s="500" t="s">
        <v>624</v>
      </c>
      <c r="H1149" t="str">
        <f>VLOOKUP($G1149,県名!$B$1:$C$49,2,FALSE)</f>
        <v>愛  知</v>
      </c>
      <c r="I1149" t="str">
        <f>VLOOKUP(B1149,学校名!$D$8:$F$64,3,FALSE)</f>
        <v>東海学園大</v>
      </c>
      <c r="J1149" t="str">
        <f t="shared" si="34"/>
        <v>男</v>
      </c>
      <c r="K1149" s="500" t="s">
        <v>5850</v>
      </c>
      <c r="L1149" s="500" t="s">
        <v>5765</v>
      </c>
      <c r="M1149" t="str">
        <f t="shared" si="35"/>
        <v>KAWAGUCHI Kohei</v>
      </c>
      <c r="O1149" s="500" t="s">
        <v>4197</v>
      </c>
      <c r="P1149" s="500" t="s">
        <v>5112</v>
      </c>
    </row>
    <row r="1150" spans="2:16">
      <c r="B1150" s="502" t="s">
        <v>518</v>
      </c>
      <c r="C1150" s="300">
        <v>1149</v>
      </c>
      <c r="D1150" s="500" t="s">
        <v>5652</v>
      </c>
      <c r="E1150" s="500" t="s">
        <v>5653</v>
      </c>
      <c r="F1150" s="500" t="s">
        <v>2416</v>
      </c>
      <c r="G1150" s="500" t="s">
        <v>624</v>
      </c>
      <c r="H1150" t="str">
        <f>VLOOKUP($G1150,県名!$B$1:$C$49,2,FALSE)</f>
        <v>愛  知</v>
      </c>
      <c r="I1150" t="str">
        <f>VLOOKUP(B1150,学校名!$D$8:$F$64,3,FALSE)</f>
        <v>東海学園大</v>
      </c>
      <c r="J1150" t="str">
        <f t="shared" si="34"/>
        <v>男</v>
      </c>
      <c r="K1150" s="500" t="s">
        <v>5851</v>
      </c>
      <c r="L1150" s="500" t="s">
        <v>5852</v>
      </c>
      <c r="M1150" t="str">
        <f t="shared" si="35"/>
        <v>MATSUEDA Hisashi</v>
      </c>
      <c r="O1150" s="500" t="s">
        <v>4197</v>
      </c>
      <c r="P1150" s="500" t="s">
        <v>5112</v>
      </c>
    </row>
    <row r="1151" spans="2:16">
      <c r="B1151" s="502" t="s">
        <v>518</v>
      </c>
      <c r="C1151" s="300">
        <v>1150</v>
      </c>
      <c r="D1151" s="500" t="s">
        <v>5654</v>
      </c>
      <c r="E1151" s="500" t="s">
        <v>5655</v>
      </c>
      <c r="F1151" s="500" t="s">
        <v>2416</v>
      </c>
      <c r="G1151" s="500" t="s">
        <v>624</v>
      </c>
      <c r="H1151" t="str">
        <f>VLOOKUP($G1151,県名!$B$1:$C$49,2,FALSE)</f>
        <v>愛  知</v>
      </c>
      <c r="I1151" t="str">
        <f>VLOOKUP(B1151,学校名!$D$8:$F$64,3,FALSE)</f>
        <v>東海学園大</v>
      </c>
      <c r="J1151" t="str">
        <f t="shared" si="34"/>
        <v>男</v>
      </c>
      <c r="K1151" s="500" t="s">
        <v>5246</v>
      </c>
      <c r="L1151" s="500" t="s">
        <v>5772</v>
      </c>
      <c r="M1151" t="str">
        <f t="shared" si="35"/>
        <v>SATO Takahiro</v>
      </c>
      <c r="O1151" s="500" t="s">
        <v>4197</v>
      </c>
      <c r="P1151" s="500" t="s">
        <v>5112</v>
      </c>
    </row>
    <row r="1152" spans="2:16">
      <c r="B1152" s="502" t="s">
        <v>518</v>
      </c>
      <c r="C1152" s="300">
        <v>1151</v>
      </c>
      <c r="D1152" s="500" t="s">
        <v>5656</v>
      </c>
      <c r="E1152" s="500" t="s">
        <v>5657</v>
      </c>
      <c r="F1152" s="500" t="s">
        <v>2416</v>
      </c>
      <c r="G1152" s="500" t="s">
        <v>624</v>
      </c>
      <c r="H1152" t="str">
        <f>VLOOKUP($G1152,県名!$B$1:$C$49,2,FALSE)</f>
        <v>愛  知</v>
      </c>
      <c r="I1152" t="str">
        <f>VLOOKUP(B1152,学校名!$D$8:$F$64,3,FALSE)</f>
        <v>東海学園大</v>
      </c>
      <c r="J1152" t="str">
        <f t="shared" si="34"/>
        <v>男</v>
      </c>
      <c r="K1152" s="500" t="s">
        <v>5853</v>
      </c>
      <c r="L1152" s="500" t="s">
        <v>5050</v>
      </c>
      <c r="M1152" t="str">
        <f t="shared" si="35"/>
        <v>KISHI Daiki</v>
      </c>
      <c r="O1152" s="500" t="s">
        <v>4197</v>
      </c>
      <c r="P1152" s="500" t="s">
        <v>5112</v>
      </c>
    </row>
    <row r="1153" spans="2:16">
      <c r="B1153" s="502" t="s">
        <v>5340</v>
      </c>
      <c r="C1153" s="300">
        <v>1152</v>
      </c>
      <c r="D1153" s="500" t="s">
        <v>5658</v>
      </c>
      <c r="E1153" s="500" t="s">
        <v>5659</v>
      </c>
      <c r="F1153" s="500" t="s">
        <v>2416</v>
      </c>
      <c r="G1153" s="500" t="s">
        <v>624</v>
      </c>
      <c r="H1153" t="str">
        <f>VLOOKUP($G1153,県名!$B$1:$C$49,2,FALSE)</f>
        <v>愛  知</v>
      </c>
      <c r="I1153" t="str">
        <f>VLOOKUP(B1153,学校名!$D$8:$F$64,3,FALSE)</f>
        <v>東海学園大</v>
      </c>
      <c r="J1153" t="str">
        <f t="shared" si="34"/>
        <v>男</v>
      </c>
      <c r="K1153" s="500" t="s">
        <v>5854</v>
      </c>
      <c r="L1153" s="500" t="s">
        <v>5855</v>
      </c>
      <c r="M1153" t="str">
        <f t="shared" si="35"/>
        <v>KURACHI Takaya</v>
      </c>
      <c r="O1153" s="500" t="s">
        <v>4197</v>
      </c>
      <c r="P1153" s="500" t="s">
        <v>5112</v>
      </c>
    </row>
    <row r="1154" spans="2:16">
      <c r="B1154" s="500" t="s">
        <v>496</v>
      </c>
      <c r="C1154" s="300">
        <v>1153</v>
      </c>
      <c r="D1154" s="500" t="s">
        <v>4789</v>
      </c>
      <c r="E1154" s="500" t="s">
        <v>4790</v>
      </c>
      <c r="F1154" s="500" t="s">
        <v>2414</v>
      </c>
      <c r="G1154" s="500" t="s">
        <v>624</v>
      </c>
      <c r="H1154" t="str">
        <f>VLOOKUP($G1154,県名!$B$1:$C$49,2,FALSE)</f>
        <v>愛  知</v>
      </c>
      <c r="I1154" t="str">
        <f>VLOOKUP(B1154,学校名!$D$8:$F$64,3,FALSE)</f>
        <v>愛知学院大</v>
      </c>
      <c r="J1154" t="str">
        <f t="shared" si="34"/>
        <v>男</v>
      </c>
      <c r="K1154" s="500" t="s">
        <v>4960</v>
      </c>
      <c r="L1154" s="500" t="s">
        <v>5036</v>
      </c>
      <c r="M1154" t="str">
        <f t="shared" si="35"/>
        <v>KAWAI Kanji</v>
      </c>
      <c r="O1154" s="500" t="s">
        <v>4197</v>
      </c>
      <c r="P1154" s="500" t="s">
        <v>5112</v>
      </c>
    </row>
    <row r="1155" spans="2:16">
      <c r="B1155" s="500" t="s">
        <v>496</v>
      </c>
      <c r="C1155" s="300">
        <v>1154</v>
      </c>
      <c r="D1155" s="500" t="s">
        <v>4791</v>
      </c>
      <c r="E1155" s="500" t="s">
        <v>4792</v>
      </c>
      <c r="F1155" s="500" t="s">
        <v>2415</v>
      </c>
      <c r="G1155" s="500" t="s">
        <v>624</v>
      </c>
      <c r="H1155" t="str">
        <f>VLOOKUP($G1155,県名!$B$1:$C$49,2,FALSE)</f>
        <v>愛  知</v>
      </c>
      <c r="I1155" t="str">
        <f>VLOOKUP(B1155,学校名!$D$8:$F$64,3,FALSE)</f>
        <v>愛知学院大</v>
      </c>
      <c r="J1155" t="str">
        <f t="shared" ref="J1155:J1218" si="36">IF(VALUE(C1155)&lt;2001,"男","女")</f>
        <v>男</v>
      </c>
      <c r="K1155" s="500" t="s">
        <v>4961</v>
      </c>
      <c r="L1155" s="500" t="s">
        <v>5037</v>
      </c>
      <c r="M1155" t="str">
        <f t="shared" ref="M1155:M1218" si="37">K1155&amp;" "&amp;L1155</f>
        <v>MIGUCHI Munetake</v>
      </c>
      <c r="O1155" s="500" t="s">
        <v>4197</v>
      </c>
      <c r="P1155" s="500" t="s">
        <v>5112</v>
      </c>
    </row>
    <row r="1156" spans="2:16">
      <c r="B1156" s="500" t="s">
        <v>496</v>
      </c>
      <c r="C1156" s="300">
        <v>1155</v>
      </c>
      <c r="D1156" s="500" t="s">
        <v>4793</v>
      </c>
      <c r="E1156" s="500" t="s">
        <v>4794</v>
      </c>
      <c r="F1156" s="500" t="s">
        <v>2415</v>
      </c>
      <c r="G1156" s="500" t="s">
        <v>624</v>
      </c>
      <c r="H1156" t="str">
        <f>VLOOKUP($G1156,県名!$B$1:$C$49,2,FALSE)</f>
        <v>愛  知</v>
      </c>
      <c r="I1156" t="str">
        <f>VLOOKUP(B1156,学校名!$D$8:$F$64,3,FALSE)</f>
        <v>愛知学院大</v>
      </c>
      <c r="J1156" t="str">
        <f t="shared" si="36"/>
        <v>男</v>
      </c>
      <c r="K1156" s="500" t="s">
        <v>4962</v>
      </c>
      <c r="L1156" s="500" t="s">
        <v>5038</v>
      </c>
      <c r="M1156" t="str">
        <f t="shared" si="37"/>
        <v>MORI Takayuki</v>
      </c>
      <c r="O1156" s="500" t="s">
        <v>4197</v>
      </c>
      <c r="P1156" s="500" t="s">
        <v>5112</v>
      </c>
    </row>
    <row r="1157" spans="2:16">
      <c r="B1157" s="500" t="s">
        <v>496</v>
      </c>
      <c r="C1157" s="300">
        <v>1156</v>
      </c>
      <c r="D1157" s="500" t="s">
        <v>4795</v>
      </c>
      <c r="E1157" s="500" t="s">
        <v>4796</v>
      </c>
      <c r="F1157" s="500" t="s">
        <v>2412</v>
      </c>
      <c r="G1157" s="500" t="s">
        <v>626</v>
      </c>
      <c r="H1157" t="str">
        <f>VLOOKUP($G1157,県名!$B$1:$C$49,2,FALSE)</f>
        <v>岐  阜</v>
      </c>
      <c r="I1157" t="str">
        <f>VLOOKUP(B1157,学校名!$D$8:$F$64,3,FALSE)</f>
        <v>愛知学院大</v>
      </c>
      <c r="J1157" t="str">
        <f t="shared" si="36"/>
        <v>男</v>
      </c>
      <c r="K1157" s="500" t="s">
        <v>4963</v>
      </c>
      <c r="L1157" s="500" t="s">
        <v>5039</v>
      </c>
      <c r="M1157" t="str">
        <f t="shared" si="37"/>
        <v>KAJIWARA Yuta</v>
      </c>
      <c r="O1157" s="500" t="s">
        <v>4197</v>
      </c>
      <c r="P1157" s="500" t="s">
        <v>5112</v>
      </c>
    </row>
    <row r="1158" spans="2:16">
      <c r="B1158" s="500" t="s">
        <v>496</v>
      </c>
      <c r="C1158" s="300">
        <v>1157</v>
      </c>
      <c r="D1158" s="500" t="s">
        <v>4797</v>
      </c>
      <c r="E1158" s="500" t="s">
        <v>4798</v>
      </c>
      <c r="F1158" s="500" t="s">
        <v>2412</v>
      </c>
      <c r="G1158" s="500" t="s">
        <v>624</v>
      </c>
      <c r="H1158" t="str">
        <f>VLOOKUP($G1158,県名!$B$1:$C$49,2,FALSE)</f>
        <v>愛  知</v>
      </c>
      <c r="I1158" t="str">
        <f>VLOOKUP(B1158,学校名!$D$8:$F$64,3,FALSE)</f>
        <v>愛知学院大</v>
      </c>
      <c r="J1158" t="str">
        <f t="shared" si="36"/>
        <v>男</v>
      </c>
      <c r="K1158" s="500" t="s">
        <v>4964</v>
      </c>
      <c r="L1158" s="500" t="s">
        <v>5040</v>
      </c>
      <c r="M1158" t="str">
        <f t="shared" si="37"/>
        <v>ISHIDA Daichi</v>
      </c>
      <c r="O1158" s="500" t="s">
        <v>4197</v>
      </c>
      <c r="P1158" s="500" t="s">
        <v>5112</v>
      </c>
    </row>
    <row r="1159" spans="2:16">
      <c r="B1159" s="500" t="s">
        <v>496</v>
      </c>
      <c r="C1159" s="300">
        <v>1158</v>
      </c>
      <c r="D1159" s="500" t="s">
        <v>4799</v>
      </c>
      <c r="E1159" s="500" t="s">
        <v>4800</v>
      </c>
      <c r="F1159" s="500" t="s">
        <v>2416</v>
      </c>
      <c r="G1159" s="500" t="s">
        <v>624</v>
      </c>
      <c r="H1159" t="str">
        <f>VLOOKUP($G1159,県名!$B$1:$C$49,2,FALSE)</f>
        <v>愛  知</v>
      </c>
      <c r="I1159" t="str">
        <f>VLOOKUP(B1159,学校名!$D$8:$F$64,3,FALSE)</f>
        <v>愛知学院大</v>
      </c>
      <c r="J1159" t="str">
        <f t="shared" si="36"/>
        <v>男</v>
      </c>
      <c r="K1159" s="500" t="s">
        <v>4965</v>
      </c>
      <c r="L1159" s="500" t="s">
        <v>5041</v>
      </c>
      <c r="M1159" t="str">
        <f t="shared" si="37"/>
        <v>YAMAGUCHI Yotaro</v>
      </c>
      <c r="O1159" s="500" t="s">
        <v>4197</v>
      </c>
      <c r="P1159" s="500" t="s">
        <v>5112</v>
      </c>
    </row>
    <row r="1160" spans="2:16">
      <c r="B1160" s="500" t="s">
        <v>496</v>
      </c>
      <c r="C1160" s="300">
        <v>1159</v>
      </c>
      <c r="D1160" s="500" t="s">
        <v>4801</v>
      </c>
      <c r="E1160" s="500" t="s">
        <v>4802</v>
      </c>
      <c r="F1160" s="500" t="s">
        <v>2416</v>
      </c>
      <c r="G1160" s="500" t="s">
        <v>619</v>
      </c>
      <c r="H1160" t="str">
        <f>VLOOKUP($G1160,県名!$B$1:$C$49,2,FALSE)</f>
        <v>富　山</v>
      </c>
      <c r="I1160" t="str">
        <f>VLOOKUP(B1160,学校名!$D$8:$F$64,3,FALSE)</f>
        <v>愛知学院大</v>
      </c>
      <c r="J1160" t="str">
        <f t="shared" si="36"/>
        <v>男</v>
      </c>
      <c r="K1160" s="500" t="s">
        <v>4966</v>
      </c>
      <c r="L1160" s="500" t="s">
        <v>5042</v>
      </c>
      <c r="M1160" t="str">
        <f t="shared" si="37"/>
        <v>SEGUCHI Kai</v>
      </c>
      <c r="O1160" s="500" t="s">
        <v>4197</v>
      </c>
      <c r="P1160" s="500" t="s">
        <v>5112</v>
      </c>
    </row>
    <row r="1161" spans="2:16">
      <c r="B1161" s="500" t="s">
        <v>496</v>
      </c>
      <c r="C1161" s="300">
        <v>1160</v>
      </c>
      <c r="D1161" s="500" t="s">
        <v>4803</v>
      </c>
      <c r="E1161" s="500" t="s">
        <v>4804</v>
      </c>
      <c r="F1161" s="500" t="s">
        <v>2416</v>
      </c>
      <c r="G1161" s="500" t="s">
        <v>624</v>
      </c>
      <c r="H1161" t="str">
        <f>VLOOKUP($G1161,県名!$B$1:$C$49,2,FALSE)</f>
        <v>愛  知</v>
      </c>
      <c r="I1161" t="str">
        <f>VLOOKUP(B1161,学校名!$D$8:$F$64,3,FALSE)</f>
        <v>愛知学院大</v>
      </c>
      <c r="J1161" t="str">
        <f t="shared" si="36"/>
        <v>男</v>
      </c>
      <c r="K1161" s="500" t="s">
        <v>4967</v>
      </c>
      <c r="L1161" s="500" t="s">
        <v>5043</v>
      </c>
      <c r="M1161" t="str">
        <f t="shared" si="37"/>
        <v>INOUE Yuito</v>
      </c>
      <c r="O1161" s="500" t="s">
        <v>4197</v>
      </c>
      <c r="P1161" s="500" t="s">
        <v>5112</v>
      </c>
    </row>
    <row r="1162" spans="2:16">
      <c r="B1162" s="500" t="s">
        <v>496</v>
      </c>
      <c r="C1162" s="300">
        <v>1161</v>
      </c>
      <c r="D1162" s="500" t="s">
        <v>4805</v>
      </c>
      <c r="E1162" s="500" t="s">
        <v>4806</v>
      </c>
      <c r="F1162" s="500" t="s">
        <v>2416</v>
      </c>
      <c r="G1162" s="500" t="s">
        <v>624</v>
      </c>
      <c r="H1162" t="str">
        <f>VLOOKUP($G1162,県名!$B$1:$C$49,2,FALSE)</f>
        <v>愛  知</v>
      </c>
      <c r="I1162" t="str">
        <f>VLOOKUP(B1162,学校名!$D$8:$F$64,3,FALSE)</f>
        <v>愛知学院大</v>
      </c>
      <c r="J1162" t="str">
        <f t="shared" si="36"/>
        <v>男</v>
      </c>
      <c r="K1162" s="500" t="s">
        <v>4968</v>
      </c>
      <c r="L1162" s="500" t="s">
        <v>5044</v>
      </c>
      <c r="M1162" t="str">
        <f t="shared" si="37"/>
        <v>TATEMATSU Kouya</v>
      </c>
      <c r="O1162" s="500" t="s">
        <v>4197</v>
      </c>
      <c r="P1162" s="500" t="s">
        <v>5112</v>
      </c>
    </row>
    <row r="1163" spans="2:16">
      <c r="B1163" s="500" t="s">
        <v>496</v>
      </c>
      <c r="C1163" s="300">
        <v>1162</v>
      </c>
      <c r="D1163" s="500" t="s">
        <v>4807</v>
      </c>
      <c r="E1163" s="500" t="s">
        <v>4808</v>
      </c>
      <c r="F1163" s="500" t="s">
        <v>2416</v>
      </c>
      <c r="G1163" s="500" t="s">
        <v>624</v>
      </c>
      <c r="H1163" t="str">
        <f>VLOOKUP($G1163,県名!$B$1:$C$49,2,FALSE)</f>
        <v>愛  知</v>
      </c>
      <c r="I1163" t="str">
        <f>VLOOKUP(B1163,学校名!$D$8:$F$64,3,FALSE)</f>
        <v>愛知学院大</v>
      </c>
      <c r="J1163" t="str">
        <f t="shared" si="36"/>
        <v>男</v>
      </c>
      <c r="K1163" s="500" t="s">
        <v>4969</v>
      </c>
      <c r="L1163" s="500" t="s">
        <v>5045</v>
      </c>
      <c r="M1163" t="str">
        <f t="shared" si="37"/>
        <v>YOKOI Yuki</v>
      </c>
      <c r="O1163" s="500" t="s">
        <v>4197</v>
      </c>
      <c r="P1163" s="500" t="s">
        <v>5112</v>
      </c>
    </row>
    <row r="1164" spans="2:16">
      <c r="B1164" s="500" t="s">
        <v>496</v>
      </c>
      <c r="C1164" s="300">
        <v>1163</v>
      </c>
      <c r="D1164" s="500" t="s">
        <v>4809</v>
      </c>
      <c r="E1164" s="500" t="s">
        <v>4810</v>
      </c>
      <c r="F1164" s="500" t="s">
        <v>2416</v>
      </c>
      <c r="G1164" s="500" t="s">
        <v>624</v>
      </c>
      <c r="H1164" t="str">
        <f>VLOOKUP($G1164,県名!$B$1:$C$49,2,FALSE)</f>
        <v>愛  知</v>
      </c>
      <c r="I1164" t="str">
        <f>VLOOKUP(B1164,学校名!$D$8:$F$64,3,FALSE)</f>
        <v>愛知学院大</v>
      </c>
      <c r="J1164" t="str">
        <f t="shared" si="36"/>
        <v>男</v>
      </c>
      <c r="K1164" s="500" t="s">
        <v>4970</v>
      </c>
      <c r="L1164" s="500" t="s">
        <v>5046</v>
      </c>
      <c r="M1164" t="str">
        <f t="shared" si="37"/>
        <v>OKUMURA Atsumu</v>
      </c>
      <c r="O1164" s="500" t="s">
        <v>4197</v>
      </c>
      <c r="P1164" s="500" t="s">
        <v>5112</v>
      </c>
    </row>
    <row r="1165" spans="2:16">
      <c r="B1165" s="500" t="s">
        <v>496</v>
      </c>
      <c r="C1165" s="300">
        <v>1164</v>
      </c>
      <c r="D1165" s="500" t="s">
        <v>4811</v>
      </c>
      <c r="E1165" s="500" t="s">
        <v>4812</v>
      </c>
      <c r="F1165" s="500" t="s">
        <v>2416</v>
      </c>
      <c r="G1165" s="500" t="s">
        <v>624</v>
      </c>
      <c r="H1165" t="str">
        <f>VLOOKUP($G1165,県名!$B$1:$C$49,2,FALSE)</f>
        <v>愛  知</v>
      </c>
      <c r="I1165" t="str">
        <f>VLOOKUP(B1165,学校名!$D$8:$F$64,3,FALSE)</f>
        <v>愛知学院大</v>
      </c>
      <c r="J1165" t="str">
        <f t="shared" si="36"/>
        <v>男</v>
      </c>
      <c r="K1165" s="500" t="s">
        <v>4971</v>
      </c>
      <c r="L1165" s="500" t="s">
        <v>5042</v>
      </c>
      <c r="M1165" t="str">
        <f t="shared" si="37"/>
        <v>TAKABE Kai</v>
      </c>
      <c r="O1165" s="500" t="s">
        <v>4197</v>
      </c>
      <c r="P1165" s="500" t="s">
        <v>5112</v>
      </c>
    </row>
    <row r="1166" spans="2:16">
      <c r="B1166" s="500" t="s">
        <v>496</v>
      </c>
      <c r="C1166" s="300">
        <v>1165</v>
      </c>
      <c r="D1166" s="500" t="s">
        <v>4813</v>
      </c>
      <c r="E1166" s="500" t="s">
        <v>4814</v>
      </c>
      <c r="F1166" s="500" t="s">
        <v>2416</v>
      </c>
      <c r="G1166" s="500" t="s">
        <v>624</v>
      </c>
      <c r="H1166" t="str">
        <f>VLOOKUP($G1166,県名!$B$1:$C$49,2,FALSE)</f>
        <v>愛  知</v>
      </c>
      <c r="I1166" t="str">
        <f>VLOOKUP(B1166,学校名!$D$8:$F$64,3,FALSE)</f>
        <v>愛知学院大</v>
      </c>
      <c r="J1166" t="str">
        <f t="shared" si="36"/>
        <v>男</v>
      </c>
      <c r="K1166" s="500" t="s">
        <v>4972</v>
      </c>
      <c r="L1166" s="500" t="s">
        <v>5047</v>
      </c>
      <c r="M1166" t="str">
        <f t="shared" si="37"/>
        <v>UCHIDA Kotaro</v>
      </c>
      <c r="O1166" s="500" t="s">
        <v>4197</v>
      </c>
      <c r="P1166" s="500" t="s">
        <v>5112</v>
      </c>
    </row>
    <row r="1167" spans="2:16">
      <c r="B1167" s="500" t="s">
        <v>500</v>
      </c>
      <c r="C1167" s="300">
        <v>1166</v>
      </c>
      <c r="D1167" s="500" t="s">
        <v>4815</v>
      </c>
      <c r="E1167" s="500" t="s">
        <v>4816</v>
      </c>
      <c r="F1167" s="500" t="s">
        <v>2416</v>
      </c>
      <c r="G1167" s="500" t="s">
        <v>624</v>
      </c>
      <c r="H1167" t="str">
        <f>VLOOKUP($G1167,県名!$B$1:$C$49,2,FALSE)</f>
        <v>愛  知</v>
      </c>
      <c r="I1167" t="str">
        <f>VLOOKUP(B1167,学校名!$D$8:$F$64,3,FALSE)</f>
        <v>愛知淑徳大</v>
      </c>
      <c r="J1167" t="str">
        <f t="shared" si="36"/>
        <v>男</v>
      </c>
      <c r="K1167" s="500" t="s">
        <v>4973</v>
      </c>
      <c r="L1167" s="500" t="s">
        <v>5048</v>
      </c>
      <c r="M1167" t="str">
        <f t="shared" si="37"/>
        <v>MATSUI Yasato</v>
      </c>
      <c r="O1167" s="500" t="s">
        <v>4197</v>
      </c>
      <c r="P1167" s="500" t="s">
        <v>5112</v>
      </c>
    </row>
    <row r="1168" spans="2:16">
      <c r="B1168" s="500" t="s">
        <v>500</v>
      </c>
      <c r="C1168" s="300">
        <v>1167</v>
      </c>
      <c r="D1168" s="500" t="s">
        <v>4817</v>
      </c>
      <c r="E1168" s="500" t="s">
        <v>4818</v>
      </c>
      <c r="F1168" s="500" t="s">
        <v>2416</v>
      </c>
      <c r="G1168" s="500" t="s">
        <v>624</v>
      </c>
      <c r="H1168" t="str">
        <f>VLOOKUP($G1168,県名!$B$1:$C$49,2,FALSE)</f>
        <v>愛  知</v>
      </c>
      <c r="I1168" t="str">
        <f>VLOOKUP(B1168,学校名!$D$8:$F$64,3,FALSE)</f>
        <v>愛知淑徳大</v>
      </c>
      <c r="J1168" t="str">
        <f t="shared" si="36"/>
        <v>男</v>
      </c>
      <c r="K1168" s="500" t="s">
        <v>4974</v>
      </c>
      <c r="L1168" s="500" t="s">
        <v>5049</v>
      </c>
      <c r="M1168" t="str">
        <f t="shared" si="37"/>
        <v>NARUSE Tomoaki</v>
      </c>
      <c r="O1168" s="500" t="s">
        <v>4197</v>
      </c>
      <c r="P1168" s="500" t="s">
        <v>5112</v>
      </c>
    </row>
    <row r="1169" spans="2:16">
      <c r="B1169" s="500" t="s">
        <v>494</v>
      </c>
      <c r="C1169" s="300">
        <v>1168</v>
      </c>
      <c r="D1169" s="500" t="s">
        <v>4819</v>
      </c>
      <c r="E1169" s="500" t="s">
        <v>4820</v>
      </c>
      <c r="F1169" s="500" t="s">
        <v>6047</v>
      </c>
      <c r="G1169" s="500" t="s">
        <v>624</v>
      </c>
      <c r="H1169" t="str">
        <f>VLOOKUP($G1169,県名!$B$1:$C$49,2,FALSE)</f>
        <v>愛  知</v>
      </c>
      <c r="I1169" t="str">
        <f>VLOOKUP(B1169,学校名!$D$8:$F$64,3,FALSE)</f>
        <v>愛知大</v>
      </c>
      <c r="J1169" t="str">
        <f t="shared" si="36"/>
        <v>男</v>
      </c>
      <c r="K1169" s="500" t="s">
        <v>4975</v>
      </c>
      <c r="L1169" s="500" t="s">
        <v>5050</v>
      </c>
      <c r="M1169" t="str">
        <f t="shared" si="37"/>
        <v>ASAI Daiki</v>
      </c>
      <c r="O1169" s="500" t="s">
        <v>4197</v>
      </c>
      <c r="P1169" s="500" t="s">
        <v>5112</v>
      </c>
    </row>
    <row r="1170" spans="2:16">
      <c r="B1170" s="500" t="s">
        <v>494</v>
      </c>
      <c r="C1170" s="300">
        <v>1169</v>
      </c>
      <c r="D1170" s="500" t="s">
        <v>4821</v>
      </c>
      <c r="E1170" s="500" t="s">
        <v>4822</v>
      </c>
      <c r="F1170" s="500" t="s">
        <v>6047</v>
      </c>
      <c r="G1170" s="500" t="s">
        <v>624</v>
      </c>
      <c r="H1170" t="str">
        <f>VLOOKUP($G1170,県名!$B$1:$C$49,2,FALSE)</f>
        <v>愛  知</v>
      </c>
      <c r="I1170" t="str">
        <f>VLOOKUP(B1170,学校名!$D$8:$F$64,3,FALSE)</f>
        <v>愛知大</v>
      </c>
      <c r="J1170" t="str">
        <f t="shared" si="36"/>
        <v>男</v>
      </c>
      <c r="K1170" s="500" t="s">
        <v>4976</v>
      </c>
      <c r="L1170" s="500" t="s">
        <v>5051</v>
      </c>
      <c r="M1170" t="str">
        <f t="shared" si="37"/>
        <v>IWATA Takanori</v>
      </c>
      <c r="O1170" s="500" t="s">
        <v>4197</v>
      </c>
      <c r="P1170" s="500" t="s">
        <v>5112</v>
      </c>
    </row>
    <row r="1171" spans="2:16">
      <c r="B1171" s="500" t="s">
        <v>494</v>
      </c>
      <c r="C1171" s="300">
        <v>1170</v>
      </c>
      <c r="D1171" s="500" t="s">
        <v>4823</v>
      </c>
      <c r="E1171" s="500" t="s">
        <v>4824</v>
      </c>
      <c r="F1171" s="500" t="s">
        <v>2416</v>
      </c>
      <c r="G1171" s="500" t="s">
        <v>624</v>
      </c>
      <c r="H1171" t="str">
        <f>VLOOKUP($G1171,県名!$B$1:$C$49,2,FALSE)</f>
        <v>愛  知</v>
      </c>
      <c r="I1171" t="str">
        <f>VLOOKUP(B1171,学校名!$D$8:$F$64,3,FALSE)</f>
        <v>愛知大</v>
      </c>
      <c r="J1171" t="str">
        <f t="shared" si="36"/>
        <v>男</v>
      </c>
      <c r="K1171" s="500" t="s">
        <v>4977</v>
      </c>
      <c r="L1171" s="500" t="s">
        <v>5052</v>
      </c>
      <c r="M1171" t="str">
        <f t="shared" si="37"/>
        <v>HAYAKAWA Keisuke</v>
      </c>
      <c r="O1171" s="500" t="s">
        <v>4197</v>
      </c>
      <c r="P1171" s="500" t="s">
        <v>5112</v>
      </c>
    </row>
    <row r="1172" spans="2:16">
      <c r="B1172" s="500" t="s">
        <v>494</v>
      </c>
      <c r="C1172" s="300">
        <v>1171</v>
      </c>
      <c r="D1172" s="500" t="s">
        <v>4825</v>
      </c>
      <c r="E1172" s="500" t="s">
        <v>4826</v>
      </c>
      <c r="F1172" s="500" t="s">
        <v>2416</v>
      </c>
      <c r="G1172" s="500" t="s">
        <v>624</v>
      </c>
      <c r="H1172" t="str">
        <f>VLOOKUP($G1172,県名!$B$1:$C$49,2,FALSE)</f>
        <v>愛  知</v>
      </c>
      <c r="I1172" t="str">
        <f>VLOOKUP(B1172,学校名!$D$8:$F$64,3,FALSE)</f>
        <v>愛知大</v>
      </c>
      <c r="J1172" t="str">
        <f t="shared" si="36"/>
        <v>男</v>
      </c>
      <c r="K1172" s="500" t="s">
        <v>4978</v>
      </c>
      <c r="L1172" s="500" t="s">
        <v>5053</v>
      </c>
      <c r="M1172" t="str">
        <f t="shared" si="37"/>
        <v>NAKAYA Taichi</v>
      </c>
      <c r="O1172" s="500" t="s">
        <v>4197</v>
      </c>
      <c r="P1172" s="500" t="s">
        <v>5112</v>
      </c>
    </row>
    <row r="1173" spans="2:16">
      <c r="B1173" s="500" t="s">
        <v>494</v>
      </c>
      <c r="C1173" s="300">
        <v>1172</v>
      </c>
      <c r="D1173" s="500" t="s">
        <v>4827</v>
      </c>
      <c r="E1173" s="500" t="s">
        <v>4828</v>
      </c>
      <c r="F1173" s="500" t="s">
        <v>2416</v>
      </c>
      <c r="G1173" s="500" t="s">
        <v>624</v>
      </c>
      <c r="H1173" t="str">
        <f>VLOOKUP($G1173,県名!$B$1:$C$49,2,FALSE)</f>
        <v>愛  知</v>
      </c>
      <c r="I1173" t="str">
        <f>VLOOKUP(B1173,学校名!$D$8:$F$64,3,FALSE)</f>
        <v>愛知大</v>
      </c>
      <c r="J1173" t="str">
        <f t="shared" si="36"/>
        <v>男</v>
      </c>
      <c r="K1173" s="500" t="s">
        <v>4979</v>
      </c>
      <c r="L1173" s="500" t="s">
        <v>5054</v>
      </c>
      <c r="M1173" t="str">
        <f t="shared" si="37"/>
        <v>IWAMOTO Tatsuya</v>
      </c>
      <c r="O1173" s="500" t="s">
        <v>4197</v>
      </c>
      <c r="P1173" s="500" t="s">
        <v>5112</v>
      </c>
    </row>
    <row r="1174" spans="2:16">
      <c r="B1174" s="500" t="s">
        <v>494</v>
      </c>
      <c r="C1174" s="300">
        <v>1173</v>
      </c>
      <c r="D1174" s="500" t="s">
        <v>4829</v>
      </c>
      <c r="E1174" s="500" t="s">
        <v>4830</v>
      </c>
      <c r="F1174" s="500" t="s">
        <v>2416</v>
      </c>
      <c r="G1174" s="500" t="s">
        <v>624</v>
      </c>
      <c r="H1174" t="str">
        <f>VLOOKUP($G1174,県名!$B$1:$C$49,2,FALSE)</f>
        <v>愛  知</v>
      </c>
      <c r="I1174" t="str">
        <f>VLOOKUP(B1174,学校名!$D$8:$F$64,3,FALSE)</f>
        <v>愛知大</v>
      </c>
      <c r="J1174" t="str">
        <f t="shared" si="36"/>
        <v>男</v>
      </c>
      <c r="K1174" s="500" t="s">
        <v>4980</v>
      </c>
      <c r="L1174" s="500" t="s">
        <v>5055</v>
      </c>
      <c r="M1174" t="str">
        <f t="shared" si="37"/>
        <v>KUBOTA Gunjo</v>
      </c>
      <c r="O1174" s="500" t="s">
        <v>4197</v>
      </c>
      <c r="P1174" s="500" t="s">
        <v>5112</v>
      </c>
    </row>
    <row r="1175" spans="2:16">
      <c r="B1175" s="500" t="s">
        <v>494</v>
      </c>
      <c r="C1175" s="300">
        <v>1174</v>
      </c>
      <c r="D1175" s="500" t="s">
        <v>4831</v>
      </c>
      <c r="E1175" s="500" t="s">
        <v>1567</v>
      </c>
      <c r="F1175" s="500" t="s">
        <v>2416</v>
      </c>
      <c r="G1175" s="500" t="s">
        <v>624</v>
      </c>
      <c r="H1175" t="str">
        <f>VLOOKUP($G1175,県名!$B$1:$C$49,2,FALSE)</f>
        <v>愛  知</v>
      </c>
      <c r="I1175" t="str">
        <f>VLOOKUP(B1175,学校名!$D$8:$F$64,3,FALSE)</f>
        <v>愛知大</v>
      </c>
      <c r="J1175" t="str">
        <f t="shared" si="36"/>
        <v>男</v>
      </c>
      <c r="K1175" s="500" t="s">
        <v>4981</v>
      </c>
      <c r="L1175" s="500" t="s">
        <v>5056</v>
      </c>
      <c r="M1175" t="str">
        <f t="shared" si="37"/>
        <v>YAMAMOTO Koki</v>
      </c>
      <c r="O1175" s="500" t="s">
        <v>4197</v>
      </c>
      <c r="P1175" s="500" t="s">
        <v>5112</v>
      </c>
    </row>
    <row r="1176" spans="2:16">
      <c r="B1176" s="500" t="s">
        <v>504</v>
      </c>
      <c r="C1176" s="300">
        <v>1175</v>
      </c>
      <c r="D1176" s="500" t="s">
        <v>4832</v>
      </c>
      <c r="E1176" s="500" t="s">
        <v>4833</v>
      </c>
      <c r="F1176" s="500" t="s">
        <v>2414</v>
      </c>
      <c r="G1176" s="500" t="s">
        <v>626</v>
      </c>
      <c r="H1176" t="str">
        <f>VLOOKUP($G1176,県名!$B$1:$C$49,2,FALSE)</f>
        <v>岐  阜</v>
      </c>
      <c r="I1176" t="str">
        <f>VLOOKUP(B1176,学校名!$D$8:$F$64,3,FALSE)</f>
        <v>岐阜聖徳大</v>
      </c>
      <c r="J1176" t="str">
        <f t="shared" si="36"/>
        <v>男</v>
      </c>
      <c r="K1176" s="500" t="s">
        <v>4982</v>
      </c>
      <c r="L1176" s="500" t="s">
        <v>5057</v>
      </c>
      <c r="M1176" t="str">
        <f t="shared" si="37"/>
        <v>KOTANI Kento</v>
      </c>
      <c r="O1176" s="500" t="s">
        <v>4197</v>
      </c>
      <c r="P1176" s="500" t="s">
        <v>5112</v>
      </c>
    </row>
    <row r="1177" spans="2:16">
      <c r="B1177" s="500" t="s">
        <v>504</v>
      </c>
      <c r="C1177" s="300">
        <v>1176</v>
      </c>
      <c r="D1177" s="500" t="s">
        <v>4834</v>
      </c>
      <c r="E1177" s="500" t="s">
        <v>4835</v>
      </c>
      <c r="F1177" s="500" t="s">
        <v>2416</v>
      </c>
      <c r="G1177" s="500" t="s">
        <v>626</v>
      </c>
      <c r="H1177" t="str">
        <f>VLOOKUP($G1177,県名!$B$1:$C$49,2,FALSE)</f>
        <v>岐  阜</v>
      </c>
      <c r="I1177" t="str">
        <f>VLOOKUP(B1177,学校名!$D$8:$F$64,3,FALSE)</f>
        <v>岐阜聖徳大</v>
      </c>
      <c r="J1177" t="str">
        <f t="shared" si="36"/>
        <v>男</v>
      </c>
      <c r="K1177" s="500" t="s">
        <v>4983</v>
      </c>
      <c r="L1177" s="500" t="s">
        <v>5058</v>
      </c>
      <c r="M1177" t="str">
        <f t="shared" si="37"/>
        <v>SAOTOME Kakeru</v>
      </c>
      <c r="O1177" s="500" t="s">
        <v>4197</v>
      </c>
      <c r="P1177" s="500" t="s">
        <v>5112</v>
      </c>
    </row>
    <row r="1178" spans="2:16">
      <c r="B1178" s="500" t="s">
        <v>502</v>
      </c>
      <c r="C1178" s="300">
        <v>1177</v>
      </c>
      <c r="D1178" s="500" t="s">
        <v>4836</v>
      </c>
      <c r="E1178" s="500" t="s">
        <v>1432</v>
      </c>
      <c r="F1178" s="500" t="s">
        <v>2416</v>
      </c>
      <c r="G1178" s="500" t="s">
        <v>626</v>
      </c>
      <c r="H1178" t="str">
        <f>VLOOKUP($G1178,県名!$B$1:$C$49,2,FALSE)</f>
        <v>岐  阜</v>
      </c>
      <c r="I1178" t="str">
        <f>VLOOKUP(B1178,学校名!$D$8:$F$64,3,FALSE)</f>
        <v>岐阜大</v>
      </c>
      <c r="J1178" t="str">
        <f t="shared" si="36"/>
        <v>男</v>
      </c>
      <c r="K1178" s="500" t="s">
        <v>4984</v>
      </c>
      <c r="L1178" s="500" t="s">
        <v>5059</v>
      </c>
      <c r="M1178" t="str">
        <f t="shared" si="37"/>
        <v>WATANABE Tomoya</v>
      </c>
      <c r="O1178" s="500" t="s">
        <v>4197</v>
      </c>
      <c r="P1178" s="500" t="s">
        <v>5112</v>
      </c>
    </row>
    <row r="1179" spans="2:16">
      <c r="B1179" s="500" t="s">
        <v>508</v>
      </c>
      <c r="C1179" s="300">
        <v>1178</v>
      </c>
      <c r="D1179" s="500" t="s">
        <v>4837</v>
      </c>
      <c r="E1179" s="500" t="s">
        <v>4838</v>
      </c>
      <c r="F1179" s="500" t="s">
        <v>2415</v>
      </c>
      <c r="G1179" s="500" t="s">
        <v>624</v>
      </c>
      <c r="H1179" t="str">
        <f>VLOOKUP($G1179,県名!$B$1:$C$49,2,FALSE)</f>
        <v>愛  知</v>
      </c>
      <c r="I1179" t="str">
        <f>VLOOKUP(B1179,学校名!$D$8:$F$64,3,FALSE)</f>
        <v>至学館大</v>
      </c>
      <c r="J1179" t="str">
        <f t="shared" si="36"/>
        <v>男</v>
      </c>
      <c r="K1179" s="500" t="s">
        <v>4985</v>
      </c>
      <c r="L1179" s="500" t="s">
        <v>5060</v>
      </c>
      <c r="M1179" t="str">
        <f t="shared" si="37"/>
        <v>NAKAGAWA Motoshi</v>
      </c>
      <c r="O1179" s="500" t="s">
        <v>4197</v>
      </c>
      <c r="P1179" s="500" t="s">
        <v>5112</v>
      </c>
    </row>
    <row r="1180" spans="2:16">
      <c r="B1180" s="500" t="s">
        <v>508</v>
      </c>
      <c r="C1180" s="300">
        <v>1179</v>
      </c>
      <c r="D1180" s="500" t="s">
        <v>4839</v>
      </c>
      <c r="E1180" s="500" t="s">
        <v>4840</v>
      </c>
      <c r="F1180" s="500" t="s">
        <v>2416</v>
      </c>
      <c r="G1180" s="500" t="s">
        <v>624</v>
      </c>
      <c r="H1180" t="str">
        <f>VLOOKUP($G1180,県名!$B$1:$C$49,2,FALSE)</f>
        <v>愛  知</v>
      </c>
      <c r="I1180" t="str">
        <f>VLOOKUP(B1180,学校名!$D$8:$F$64,3,FALSE)</f>
        <v>至学館大</v>
      </c>
      <c r="J1180" t="str">
        <f t="shared" si="36"/>
        <v>男</v>
      </c>
      <c r="K1180" s="500" t="s">
        <v>4960</v>
      </c>
      <c r="L1180" s="500" t="s">
        <v>5061</v>
      </c>
      <c r="M1180" t="str">
        <f t="shared" si="37"/>
        <v>KAWAI Daishi</v>
      </c>
      <c r="O1180" s="500" t="s">
        <v>4197</v>
      </c>
      <c r="P1180" s="500" t="s">
        <v>5112</v>
      </c>
    </row>
    <row r="1181" spans="2:16">
      <c r="B1181" s="500" t="s">
        <v>510</v>
      </c>
      <c r="C1181" s="300">
        <v>1180</v>
      </c>
      <c r="D1181" s="500" t="s">
        <v>4841</v>
      </c>
      <c r="E1181" s="500" t="s">
        <v>4842</v>
      </c>
      <c r="F1181" s="500" t="s">
        <v>2416</v>
      </c>
      <c r="G1181" s="500" t="s">
        <v>623</v>
      </c>
      <c r="H1181" t="str">
        <f>VLOOKUP($G1181,県名!$B$1:$C$49,2,FALSE)</f>
        <v>静  岡</v>
      </c>
      <c r="I1181" t="str">
        <f>VLOOKUP(B1181,学校名!$D$8:$F$64,3,FALSE)</f>
        <v>静岡県立大</v>
      </c>
      <c r="J1181" t="str">
        <f t="shared" si="36"/>
        <v>男</v>
      </c>
      <c r="K1181" s="500" t="s">
        <v>4986</v>
      </c>
      <c r="L1181" s="500" t="s">
        <v>5062</v>
      </c>
      <c r="M1181" t="str">
        <f t="shared" si="37"/>
        <v>OZAWA Hiroki</v>
      </c>
      <c r="O1181" s="500" t="s">
        <v>4197</v>
      </c>
      <c r="P1181" s="500" t="s">
        <v>5112</v>
      </c>
    </row>
    <row r="1182" spans="2:16">
      <c r="B1182" s="500" t="s">
        <v>510</v>
      </c>
      <c r="C1182" s="300">
        <v>1181</v>
      </c>
      <c r="D1182" s="500" t="s">
        <v>4843</v>
      </c>
      <c r="E1182" s="500" t="s">
        <v>4844</v>
      </c>
      <c r="F1182" s="500" t="s">
        <v>2414</v>
      </c>
      <c r="G1182" s="500" t="s">
        <v>623</v>
      </c>
      <c r="H1182" t="str">
        <f>VLOOKUP($G1182,県名!$B$1:$C$49,2,FALSE)</f>
        <v>静  岡</v>
      </c>
      <c r="I1182" t="str">
        <f>VLOOKUP(B1182,学校名!$D$8:$F$64,3,FALSE)</f>
        <v>静岡県立大</v>
      </c>
      <c r="J1182" t="str">
        <f t="shared" si="36"/>
        <v>男</v>
      </c>
      <c r="K1182" s="500" t="s">
        <v>4987</v>
      </c>
      <c r="L1182" s="500" t="s">
        <v>5063</v>
      </c>
      <c r="M1182" t="str">
        <f t="shared" si="37"/>
        <v>NAKAMURA Hirotomo</v>
      </c>
      <c r="O1182" s="500" t="s">
        <v>4197</v>
      </c>
      <c r="P1182" s="500" t="s">
        <v>5112</v>
      </c>
    </row>
    <row r="1183" spans="2:16">
      <c r="B1183" s="500" t="s">
        <v>516</v>
      </c>
      <c r="C1183" s="300">
        <v>1182</v>
      </c>
      <c r="D1183" s="500" t="s">
        <v>4845</v>
      </c>
      <c r="E1183" s="500" t="s">
        <v>4846</v>
      </c>
      <c r="F1183" s="500" t="s">
        <v>2416</v>
      </c>
      <c r="G1183" s="500" t="s">
        <v>624</v>
      </c>
      <c r="H1183" t="str">
        <f>VLOOKUP($G1183,県名!$B$1:$C$49,2,FALSE)</f>
        <v>愛  知</v>
      </c>
      <c r="I1183" t="str">
        <f>VLOOKUP(B1183,学校名!$D$8:$F$64,3,FALSE)</f>
        <v>中部大</v>
      </c>
      <c r="J1183" t="str">
        <f t="shared" si="36"/>
        <v>男</v>
      </c>
      <c r="K1183" s="500" t="s">
        <v>4988</v>
      </c>
      <c r="L1183" s="500" t="s">
        <v>5064</v>
      </c>
      <c r="M1183" t="str">
        <f t="shared" si="37"/>
        <v>UMETANI Masanari</v>
      </c>
      <c r="O1183" s="500" t="s">
        <v>4197</v>
      </c>
      <c r="P1183" s="500" t="s">
        <v>5112</v>
      </c>
    </row>
    <row r="1184" spans="2:16">
      <c r="B1184" s="500" t="s">
        <v>518</v>
      </c>
      <c r="C1184" s="300">
        <v>1183</v>
      </c>
      <c r="D1184" s="500" t="s">
        <v>4847</v>
      </c>
      <c r="E1184" s="500" t="s">
        <v>4848</v>
      </c>
      <c r="F1184" s="500" t="s">
        <v>2416</v>
      </c>
      <c r="G1184" s="500" t="s">
        <v>623</v>
      </c>
      <c r="H1184" t="str">
        <f>VLOOKUP($G1184,県名!$B$1:$C$49,2,FALSE)</f>
        <v>静  岡</v>
      </c>
      <c r="I1184" t="str">
        <f>VLOOKUP(B1184,学校名!$D$8:$F$64,3,FALSE)</f>
        <v>東海学園大</v>
      </c>
      <c r="J1184" t="str">
        <f t="shared" si="36"/>
        <v>男</v>
      </c>
      <c r="K1184" s="500" t="s">
        <v>4989</v>
      </c>
      <c r="L1184" s="500" t="s">
        <v>5065</v>
      </c>
      <c r="M1184" t="str">
        <f t="shared" si="37"/>
        <v>IKUMA Haruto</v>
      </c>
      <c r="O1184" s="500" t="s">
        <v>4197</v>
      </c>
      <c r="P1184" s="500" t="s">
        <v>5112</v>
      </c>
    </row>
    <row r="1185" spans="2:16">
      <c r="B1185" s="500" t="s">
        <v>518</v>
      </c>
      <c r="C1185" s="300">
        <v>1184</v>
      </c>
      <c r="D1185" s="500" t="s">
        <v>4849</v>
      </c>
      <c r="E1185" s="500" t="s">
        <v>4850</v>
      </c>
      <c r="F1185" s="500" t="s">
        <v>2416</v>
      </c>
      <c r="G1185" s="500" t="s">
        <v>624</v>
      </c>
      <c r="H1185" t="str">
        <f>VLOOKUP($G1185,県名!$B$1:$C$49,2,FALSE)</f>
        <v>愛  知</v>
      </c>
      <c r="I1185" t="str">
        <f>VLOOKUP(B1185,学校名!$D$8:$F$64,3,FALSE)</f>
        <v>東海学園大</v>
      </c>
      <c r="J1185" t="str">
        <f t="shared" si="36"/>
        <v>男</v>
      </c>
      <c r="K1185" s="500" t="s">
        <v>4981</v>
      </c>
      <c r="L1185" s="500" t="s">
        <v>5066</v>
      </c>
      <c r="M1185" t="str">
        <f t="shared" si="37"/>
        <v>YAMAMOTO Syota</v>
      </c>
      <c r="O1185" s="500" t="s">
        <v>4197</v>
      </c>
      <c r="P1185" s="500" t="s">
        <v>5112</v>
      </c>
    </row>
    <row r="1186" spans="2:16">
      <c r="B1186" s="500" t="s">
        <v>518</v>
      </c>
      <c r="C1186" s="300">
        <v>1185</v>
      </c>
      <c r="D1186" s="500" t="s">
        <v>4851</v>
      </c>
      <c r="E1186" s="500" t="s">
        <v>4852</v>
      </c>
      <c r="F1186" s="500" t="s">
        <v>2416</v>
      </c>
      <c r="G1186" s="500" t="s">
        <v>624</v>
      </c>
      <c r="H1186" t="str">
        <f>VLOOKUP($G1186,県名!$B$1:$C$49,2,FALSE)</f>
        <v>愛  知</v>
      </c>
      <c r="I1186" t="str">
        <f>VLOOKUP(B1186,学校名!$D$8:$F$64,3,FALSE)</f>
        <v>東海学園大</v>
      </c>
      <c r="J1186" t="str">
        <f t="shared" si="36"/>
        <v>男</v>
      </c>
      <c r="K1186" s="500" t="s">
        <v>4990</v>
      </c>
      <c r="L1186" s="500" t="s">
        <v>5067</v>
      </c>
      <c r="M1186" t="str">
        <f t="shared" si="37"/>
        <v>SUZUKI Daisuke</v>
      </c>
      <c r="O1186" s="500" t="s">
        <v>4197</v>
      </c>
      <c r="P1186" s="500" t="s">
        <v>5112</v>
      </c>
    </row>
    <row r="1187" spans="2:16">
      <c r="B1187" s="500" t="s">
        <v>518</v>
      </c>
      <c r="C1187" s="300">
        <v>1186</v>
      </c>
      <c r="D1187" s="500" t="s">
        <v>4853</v>
      </c>
      <c r="E1187" s="500" t="s">
        <v>4854</v>
      </c>
      <c r="F1187" s="500" t="s">
        <v>2416</v>
      </c>
      <c r="G1187" s="500" t="s">
        <v>624</v>
      </c>
      <c r="H1187" t="str">
        <f>VLOOKUP($G1187,県名!$B$1:$C$49,2,FALSE)</f>
        <v>愛  知</v>
      </c>
      <c r="I1187" t="str">
        <f>VLOOKUP(B1187,学校名!$D$8:$F$64,3,FALSE)</f>
        <v>東海学園大</v>
      </c>
      <c r="J1187" t="str">
        <f t="shared" si="36"/>
        <v>男</v>
      </c>
      <c r="K1187" s="500" t="s">
        <v>4991</v>
      </c>
      <c r="L1187" s="500" t="s">
        <v>5068</v>
      </c>
      <c r="M1187" t="str">
        <f t="shared" si="37"/>
        <v>ITO Kei</v>
      </c>
      <c r="O1187" s="500" t="s">
        <v>4197</v>
      </c>
      <c r="P1187" s="500" t="s">
        <v>5112</v>
      </c>
    </row>
    <row r="1188" spans="2:16">
      <c r="B1188" s="500" t="s">
        <v>518</v>
      </c>
      <c r="C1188" s="300">
        <v>1187</v>
      </c>
      <c r="D1188" s="500" t="s">
        <v>4855</v>
      </c>
      <c r="E1188" s="500" t="s">
        <v>4856</v>
      </c>
      <c r="F1188" s="500" t="s">
        <v>2416</v>
      </c>
      <c r="G1188" s="500" t="s">
        <v>624</v>
      </c>
      <c r="H1188" t="str">
        <f>VLOOKUP($G1188,県名!$B$1:$C$49,2,FALSE)</f>
        <v>愛  知</v>
      </c>
      <c r="I1188" t="str">
        <f>VLOOKUP(B1188,学校名!$D$8:$F$64,3,FALSE)</f>
        <v>東海学園大</v>
      </c>
      <c r="J1188" t="str">
        <f t="shared" si="36"/>
        <v>男</v>
      </c>
      <c r="K1188" s="500" t="s">
        <v>4992</v>
      </c>
      <c r="L1188" s="500" t="s">
        <v>5069</v>
      </c>
      <c r="M1188" t="str">
        <f t="shared" si="37"/>
        <v>GOTO Reo</v>
      </c>
      <c r="O1188" s="500" t="s">
        <v>4197</v>
      </c>
      <c r="P1188" s="500" t="s">
        <v>5112</v>
      </c>
    </row>
    <row r="1189" spans="2:16">
      <c r="B1189" s="500" t="s">
        <v>518</v>
      </c>
      <c r="C1189" s="300">
        <v>1188</v>
      </c>
      <c r="D1189" s="500" t="s">
        <v>4857</v>
      </c>
      <c r="E1189" s="500" t="s">
        <v>4858</v>
      </c>
      <c r="F1189" s="500" t="s">
        <v>2416</v>
      </c>
      <c r="G1189" s="500" t="s">
        <v>624</v>
      </c>
      <c r="H1189" t="str">
        <f>VLOOKUP($G1189,県名!$B$1:$C$49,2,FALSE)</f>
        <v>愛  知</v>
      </c>
      <c r="I1189" t="str">
        <f>VLOOKUP(B1189,学校名!$D$8:$F$64,3,FALSE)</f>
        <v>東海学園大</v>
      </c>
      <c r="J1189" t="str">
        <f t="shared" si="36"/>
        <v>男</v>
      </c>
      <c r="K1189" s="500" t="s">
        <v>4993</v>
      </c>
      <c r="L1189" s="500" t="s">
        <v>5070</v>
      </c>
      <c r="M1189" t="str">
        <f t="shared" si="37"/>
        <v>KONDO  Taro</v>
      </c>
      <c r="O1189" s="500" t="s">
        <v>4197</v>
      </c>
      <c r="P1189" s="500" t="s">
        <v>5112</v>
      </c>
    </row>
    <row r="1190" spans="2:16">
      <c r="B1190" s="500" t="s">
        <v>526</v>
      </c>
      <c r="C1190" s="300">
        <v>1189</v>
      </c>
      <c r="D1190" s="500" t="s">
        <v>4859</v>
      </c>
      <c r="E1190" s="500" t="s">
        <v>4860</v>
      </c>
      <c r="F1190" s="500" t="s">
        <v>2416</v>
      </c>
      <c r="G1190" s="500" t="s">
        <v>624</v>
      </c>
      <c r="H1190" t="str">
        <f>VLOOKUP($G1190,県名!$B$1:$C$49,2,FALSE)</f>
        <v>愛  知</v>
      </c>
      <c r="I1190" t="str">
        <f>VLOOKUP(B1190,学校名!$D$8:$F$64,3,FALSE)</f>
        <v>南山大</v>
      </c>
      <c r="J1190" t="str">
        <f t="shared" si="36"/>
        <v>男</v>
      </c>
      <c r="K1190" s="500" t="s">
        <v>4994</v>
      </c>
      <c r="L1190" s="500" t="s">
        <v>5071</v>
      </c>
      <c r="M1190" t="str">
        <f t="shared" si="37"/>
        <v>HATTORI Shuto</v>
      </c>
      <c r="O1190" s="500" t="s">
        <v>4197</v>
      </c>
      <c r="P1190" s="500" t="s">
        <v>5112</v>
      </c>
    </row>
    <row r="1191" spans="2:16">
      <c r="B1191" s="500" t="s">
        <v>526</v>
      </c>
      <c r="C1191" s="300">
        <v>1190</v>
      </c>
      <c r="D1191" s="500" t="s">
        <v>4861</v>
      </c>
      <c r="E1191" s="500" t="s">
        <v>4862</v>
      </c>
      <c r="F1191" s="500" t="s">
        <v>2416</v>
      </c>
      <c r="G1191" s="500" t="s">
        <v>626</v>
      </c>
      <c r="H1191" t="str">
        <f>VLOOKUP($G1191,県名!$B$1:$C$49,2,FALSE)</f>
        <v>岐  阜</v>
      </c>
      <c r="I1191" t="str">
        <f>VLOOKUP(B1191,学校名!$D$8:$F$64,3,FALSE)</f>
        <v>南山大</v>
      </c>
      <c r="J1191" t="str">
        <f t="shared" si="36"/>
        <v>男</v>
      </c>
      <c r="K1191" s="500" t="s">
        <v>4995</v>
      </c>
      <c r="L1191" s="500" t="s">
        <v>5072</v>
      </c>
      <c r="M1191" t="str">
        <f t="shared" si="37"/>
        <v>HIOKI Ryuya</v>
      </c>
      <c r="O1191" s="500" t="s">
        <v>4197</v>
      </c>
      <c r="P1191" s="500" t="s">
        <v>5112</v>
      </c>
    </row>
    <row r="1192" spans="2:16">
      <c r="B1192" s="500" t="s">
        <v>526</v>
      </c>
      <c r="C1192" s="300">
        <v>1191</v>
      </c>
      <c r="D1192" s="500" t="s">
        <v>4863</v>
      </c>
      <c r="E1192" s="500" t="s">
        <v>4864</v>
      </c>
      <c r="F1192" s="500" t="s">
        <v>2416</v>
      </c>
      <c r="G1192" s="500" t="s">
        <v>624</v>
      </c>
      <c r="H1192" t="str">
        <f>VLOOKUP($G1192,県名!$B$1:$C$49,2,FALSE)</f>
        <v>愛  知</v>
      </c>
      <c r="I1192" t="str">
        <f>VLOOKUP(B1192,学校名!$D$8:$F$64,3,FALSE)</f>
        <v>南山大</v>
      </c>
      <c r="J1192" t="str">
        <f t="shared" si="36"/>
        <v>男</v>
      </c>
      <c r="K1192" s="500" t="s">
        <v>4996</v>
      </c>
      <c r="L1192" s="500" t="s">
        <v>5073</v>
      </c>
      <c r="M1192" t="str">
        <f t="shared" si="37"/>
        <v>HONDA Hiromichi</v>
      </c>
      <c r="O1192" s="500" t="s">
        <v>4197</v>
      </c>
      <c r="P1192" s="500" t="s">
        <v>5112</v>
      </c>
    </row>
    <row r="1193" spans="2:16">
      <c r="B1193" s="500" t="s">
        <v>527</v>
      </c>
      <c r="C1193" s="300">
        <v>1192</v>
      </c>
      <c r="D1193" s="500" t="s">
        <v>4865</v>
      </c>
      <c r="E1193" s="500" t="s">
        <v>4866</v>
      </c>
      <c r="F1193" s="500" t="s">
        <v>2415</v>
      </c>
      <c r="G1193" s="500" t="s">
        <v>624</v>
      </c>
      <c r="H1193" t="str">
        <f>VLOOKUP($G1193,県名!$B$1:$C$49,2,FALSE)</f>
        <v>愛  知</v>
      </c>
      <c r="I1193" t="str">
        <f>VLOOKUP(B1193,学校名!$D$8:$F$64,3,FALSE)</f>
        <v>日本福祉大</v>
      </c>
      <c r="J1193" t="str">
        <f t="shared" si="36"/>
        <v>男</v>
      </c>
      <c r="K1193" s="500" t="s">
        <v>4997</v>
      </c>
      <c r="L1193" s="500" t="s">
        <v>5074</v>
      </c>
      <c r="M1193" t="str">
        <f t="shared" si="37"/>
        <v>USHIYAMA Naoya</v>
      </c>
      <c r="O1193" s="500" t="s">
        <v>4197</v>
      </c>
      <c r="P1193" s="500" t="s">
        <v>5112</v>
      </c>
    </row>
    <row r="1194" spans="2:16">
      <c r="B1194" s="500" t="s">
        <v>527</v>
      </c>
      <c r="C1194" s="300">
        <v>1193</v>
      </c>
      <c r="D1194" s="500" t="s">
        <v>4867</v>
      </c>
      <c r="E1194" s="500" t="s">
        <v>4868</v>
      </c>
      <c r="F1194" s="500" t="s">
        <v>2415</v>
      </c>
      <c r="G1194" s="500" t="s">
        <v>624</v>
      </c>
      <c r="H1194" t="str">
        <f>VLOOKUP($G1194,県名!$B$1:$C$49,2,FALSE)</f>
        <v>愛  知</v>
      </c>
      <c r="I1194" t="str">
        <f>VLOOKUP(B1194,学校名!$D$8:$F$64,3,FALSE)</f>
        <v>日本福祉大</v>
      </c>
      <c r="J1194" t="str">
        <f t="shared" si="36"/>
        <v>男</v>
      </c>
      <c r="K1194" s="500" t="s">
        <v>4998</v>
      </c>
      <c r="L1194" s="500" t="s">
        <v>5045</v>
      </c>
      <c r="M1194" t="str">
        <f t="shared" si="37"/>
        <v>OGAITO Yuki</v>
      </c>
      <c r="O1194" s="500" t="s">
        <v>4197</v>
      </c>
      <c r="P1194" s="500" t="s">
        <v>5112</v>
      </c>
    </row>
    <row r="1195" spans="2:16">
      <c r="B1195" s="500" t="s">
        <v>527</v>
      </c>
      <c r="C1195" s="300">
        <v>1194</v>
      </c>
      <c r="D1195" s="500" t="s">
        <v>4869</v>
      </c>
      <c r="E1195" s="500" t="s">
        <v>4870</v>
      </c>
      <c r="F1195" s="500" t="s">
        <v>2415</v>
      </c>
      <c r="G1195" s="500" t="s">
        <v>624</v>
      </c>
      <c r="H1195" t="str">
        <f>VLOOKUP($G1195,県名!$B$1:$C$49,2,FALSE)</f>
        <v>愛  知</v>
      </c>
      <c r="I1195" t="str">
        <f>VLOOKUP(B1195,学校名!$D$8:$F$64,3,FALSE)</f>
        <v>日本福祉大</v>
      </c>
      <c r="J1195" t="str">
        <f t="shared" si="36"/>
        <v>男</v>
      </c>
      <c r="K1195" s="500" t="s">
        <v>4980</v>
      </c>
      <c r="L1195" s="500" t="s">
        <v>5075</v>
      </c>
      <c r="M1195" t="str">
        <f t="shared" si="37"/>
        <v>KUBOTA Takayoshi</v>
      </c>
      <c r="O1195" s="500" t="s">
        <v>4197</v>
      </c>
      <c r="P1195" s="500" t="s">
        <v>5112</v>
      </c>
    </row>
    <row r="1196" spans="2:16">
      <c r="B1196" s="500" t="s">
        <v>527</v>
      </c>
      <c r="C1196" s="300">
        <v>1195</v>
      </c>
      <c r="D1196" s="500" t="s">
        <v>4871</v>
      </c>
      <c r="E1196" s="500" t="s">
        <v>4872</v>
      </c>
      <c r="F1196" s="500" t="s">
        <v>2415</v>
      </c>
      <c r="G1196" s="500" t="s">
        <v>624</v>
      </c>
      <c r="H1196" t="str">
        <f>VLOOKUP($G1196,県名!$B$1:$C$49,2,FALSE)</f>
        <v>愛  知</v>
      </c>
      <c r="I1196" t="str">
        <f>VLOOKUP(B1196,学校名!$D$8:$F$64,3,FALSE)</f>
        <v>日本福祉大</v>
      </c>
      <c r="J1196" t="str">
        <f t="shared" si="36"/>
        <v>男</v>
      </c>
      <c r="K1196" s="500" t="s">
        <v>4999</v>
      </c>
      <c r="L1196" s="500" t="s">
        <v>5076</v>
      </c>
      <c r="M1196" t="str">
        <f t="shared" si="37"/>
        <v>TERANISHI Kousuke</v>
      </c>
      <c r="O1196" s="500" t="s">
        <v>4197</v>
      </c>
      <c r="P1196" s="500" t="s">
        <v>5112</v>
      </c>
    </row>
    <row r="1197" spans="2:16">
      <c r="B1197" s="500" t="s">
        <v>527</v>
      </c>
      <c r="C1197" s="300">
        <v>1196</v>
      </c>
      <c r="D1197" s="500" t="s">
        <v>4873</v>
      </c>
      <c r="E1197" s="500" t="s">
        <v>4874</v>
      </c>
      <c r="F1197" s="500" t="s">
        <v>2415</v>
      </c>
      <c r="G1197" s="500" t="s">
        <v>624</v>
      </c>
      <c r="H1197" t="str">
        <f>VLOOKUP($G1197,県名!$B$1:$C$49,2,FALSE)</f>
        <v>愛  知</v>
      </c>
      <c r="I1197" t="str">
        <f>VLOOKUP(B1197,学校名!$D$8:$F$64,3,FALSE)</f>
        <v>日本福祉大</v>
      </c>
      <c r="J1197" t="str">
        <f t="shared" si="36"/>
        <v>男</v>
      </c>
      <c r="K1197" s="500" t="s">
        <v>4984</v>
      </c>
      <c r="L1197" s="500" t="s">
        <v>5077</v>
      </c>
      <c r="M1197" t="str">
        <f t="shared" si="37"/>
        <v>WATANABE Ryusei</v>
      </c>
      <c r="O1197" s="500" t="s">
        <v>4197</v>
      </c>
      <c r="P1197" s="500" t="s">
        <v>5112</v>
      </c>
    </row>
    <row r="1198" spans="2:16">
      <c r="B1198" s="500" t="s">
        <v>527</v>
      </c>
      <c r="C1198" s="300">
        <v>1197</v>
      </c>
      <c r="D1198" s="500" t="s">
        <v>4875</v>
      </c>
      <c r="E1198" s="500" t="s">
        <v>4876</v>
      </c>
      <c r="F1198" s="500" t="s">
        <v>2412</v>
      </c>
      <c r="G1198" s="500" t="s">
        <v>624</v>
      </c>
      <c r="H1198" t="str">
        <f>VLOOKUP($G1198,県名!$B$1:$C$49,2,FALSE)</f>
        <v>愛  知</v>
      </c>
      <c r="I1198" t="str">
        <f>VLOOKUP(B1198,学校名!$D$8:$F$64,3,FALSE)</f>
        <v>日本福祉大</v>
      </c>
      <c r="J1198" t="str">
        <f t="shared" si="36"/>
        <v>男</v>
      </c>
      <c r="K1198" s="500" t="s">
        <v>5000</v>
      </c>
      <c r="L1198" s="500" t="s">
        <v>5078</v>
      </c>
      <c r="M1198" t="str">
        <f t="shared" si="37"/>
        <v>IGUCHI Rigaku</v>
      </c>
      <c r="O1198" s="500" t="s">
        <v>4197</v>
      </c>
      <c r="P1198" s="500" t="s">
        <v>5112</v>
      </c>
    </row>
    <row r="1199" spans="2:16">
      <c r="B1199" s="500" t="s">
        <v>527</v>
      </c>
      <c r="C1199" s="300">
        <v>1198</v>
      </c>
      <c r="D1199" s="500" t="s">
        <v>4877</v>
      </c>
      <c r="E1199" s="500" t="s">
        <v>4878</v>
      </c>
      <c r="F1199" s="500" t="s">
        <v>2412</v>
      </c>
      <c r="G1199" s="500" t="s">
        <v>624</v>
      </c>
      <c r="H1199" t="str">
        <f>VLOOKUP($G1199,県名!$B$1:$C$49,2,FALSE)</f>
        <v>愛  知</v>
      </c>
      <c r="I1199" t="str">
        <f>VLOOKUP(B1199,学校名!$D$8:$F$64,3,FALSE)</f>
        <v>日本福祉大</v>
      </c>
      <c r="J1199" t="str">
        <f t="shared" si="36"/>
        <v>男</v>
      </c>
      <c r="K1199" s="500" t="s">
        <v>5001</v>
      </c>
      <c r="L1199" s="500" t="s">
        <v>5079</v>
      </c>
      <c r="M1199" t="str">
        <f t="shared" si="37"/>
        <v>KANAYA Takanari</v>
      </c>
      <c r="O1199" s="500" t="s">
        <v>4197</v>
      </c>
      <c r="P1199" s="500" t="s">
        <v>5112</v>
      </c>
    </row>
    <row r="1200" spans="2:16">
      <c r="B1200" s="500" t="s">
        <v>527</v>
      </c>
      <c r="C1200" s="300">
        <v>1199</v>
      </c>
      <c r="D1200" s="500" t="s">
        <v>4879</v>
      </c>
      <c r="E1200" s="500" t="s">
        <v>4880</v>
      </c>
      <c r="F1200" s="500" t="s">
        <v>2412</v>
      </c>
      <c r="G1200" s="500" t="s">
        <v>624</v>
      </c>
      <c r="H1200" t="str">
        <f>VLOOKUP($G1200,県名!$B$1:$C$49,2,FALSE)</f>
        <v>愛  知</v>
      </c>
      <c r="I1200" t="str">
        <f>VLOOKUP(B1200,学校名!$D$8:$F$64,3,FALSE)</f>
        <v>日本福祉大</v>
      </c>
      <c r="J1200" t="str">
        <f t="shared" si="36"/>
        <v>男</v>
      </c>
      <c r="K1200" s="500" t="s">
        <v>5002</v>
      </c>
      <c r="L1200" s="500" t="s">
        <v>5080</v>
      </c>
      <c r="M1200" t="str">
        <f t="shared" si="37"/>
        <v>KURAKE Hayato</v>
      </c>
      <c r="O1200" s="500" t="s">
        <v>4197</v>
      </c>
      <c r="P1200" s="500" t="s">
        <v>5112</v>
      </c>
    </row>
    <row r="1201" spans="2:16">
      <c r="B1201" s="500" t="s">
        <v>527</v>
      </c>
      <c r="C1201" s="300">
        <v>1200</v>
      </c>
      <c r="D1201" s="500" t="s">
        <v>4881</v>
      </c>
      <c r="E1201" s="500" t="s">
        <v>4882</v>
      </c>
      <c r="F1201" s="500" t="s">
        <v>2412</v>
      </c>
      <c r="G1201" s="500" t="s">
        <v>624</v>
      </c>
      <c r="H1201" t="str">
        <f>VLOOKUP($G1201,県名!$B$1:$C$49,2,FALSE)</f>
        <v>愛  知</v>
      </c>
      <c r="I1201" t="str">
        <f>VLOOKUP(B1201,学校名!$D$8:$F$64,3,FALSE)</f>
        <v>日本福祉大</v>
      </c>
      <c r="J1201" t="str">
        <f t="shared" si="36"/>
        <v>男</v>
      </c>
      <c r="K1201" s="500" t="s">
        <v>5003</v>
      </c>
      <c r="L1201" s="500" t="s">
        <v>5081</v>
      </c>
      <c r="M1201" t="str">
        <f t="shared" si="37"/>
        <v>NAKATSUKA Takumi</v>
      </c>
      <c r="O1201" s="500" t="s">
        <v>4197</v>
      </c>
      <c r="P1201" s="500" t="s">
        <v>5112</v>
      </c>
    </row>
    <row r="1202" spans="2:16">
      <c r="B1202" s="500" t="s">
        <v>527</v>
      </c>
      <c r="C1202" s="300">
        <v>1201</v>
      </c>
      <c r="D1202" s="500" t="s">
        <v>4883</v>
      </c>
      <c r="E1202" s="500" t="s">
        <v>4884</v>
      </c>
      <c r="F1202" s="500" t="s">
        <v>2412</v>
      </c>
      <c r="G1202" s="500" t="s">
        <v>624</v>
      </c>
      <c r="H1202" t="str">
        <f>VLOOKUP($G1202,県名!$B$1:$C$49,2,FALSE)</f>
        <v>愛  知</v>
      </c>
      <c r="I1202" t="str">
        <f>VLOOKUP(B1202,学校名!$D$8:$F$64,3,FALSE)</f>
        <v>日本福祉大</v>
      </c>
      <c r="J1202" t="str">
        <f t="shared" si="36"/>
        <v>男</v>
      </c>
      <c r="K1202" s="500" t="s">
        <v>5004</v>
      </c>
      <c r="L1202" s="500" t="s">
        <v>5082</v>
      </c>
      <c r="M1202" t="str">
        <f t="shared" si="37"/>
        <v>YAMAKAWA Aoki</v>
      </c>
      <c r="O1202" s="500" t="s">
        <v>4197</v>
      </c>
      <c r="P1202" s="500" t="s">
        <v>5112</v>
      </c>
    </row>
    <row r="1203" spans="2:16">
      <c r="B1203" s="500" t="s">
        <v>527</v>
      </c>
      <c r="C1203" s="300">
        <v>1202</v>
      </c>
      <c r="D1203" s="500" t="s">
        <v>4885</v>
      </c>
      <c r="E1203" s="500" t="s">
        <v>4886</v>
      </c>
      <c r="F1203" s="500" t="s">
        <v>2412</v>
      </c>
      <c r="G1203" s="500" t="s">
        <v>624</v>
      </c>
      <c r="H1203" t="str">
        <f>VLOOKUP($G1203,県名!$B$1:$C$49,2,FALSE)</f>
        <v>愛  知</v>
      </c>
      <c r="I1203" t="str">
        <f>VLOOKUP(B1203,学校名!$D$8:$F$64,3,FALSE)</f>
        <v>日本福祉大</v>
      </c>
      <c r="J1203" t="str">
        <f t="shared" si="36"/>
        <v>男</v>
      </c>
      <c r="K1203" s="500" t="s">
        <v>5005</v>
      </c>
      <c r="L1203" s="500" t="s">
        <v>5083</v>
      </c>
      <c r="M1203" t="str">
        <f t="shared" si="37"/>
        <v>YAMASHITA Tomoki</v>
      </c>
      <c r="O1203" s="500" t="s">
        <v>4197</v>
      </c>
      <c r="P1203" s="500" t="s">
        <v>5112</v>
      </c>
    </row>
    <row r="1204" spans="2:16">
      <c r="B1204" s="500" t="s">
        <v>527</v>
      </c>
      <c r="C1204" s="300">
        <v>1203</v>
      </c>
      <c r="D1204" s="500" t="s">
        <v>4887</v>
      </c>
      <c r="E1204" s="500" t="s">
        <v>4888</v>
      </c>
      <c r="F1204" s="500" t="s">
        <v>2412</v>
      </c>
      <c r="G1204" s="500" t="s">
        <v>624</v>
      </c>
      <c r="H1204" t="str">
        <f>VLOOKUP($G1204,県名!$B$1:$C$49,2,FALSE)</f>
        <v>愛  知</v>
      </c>
      <c r="I1204" t="str">
        <f>VLOOKUP(B1204,学校名!$D$8:$F$64,3,FALSE)</f>
        <v>日本福祉大</v>
      </c>
      <c r="J1204" t="str">
        <f t="shared" si="36"/>
        <v>男</v>
      </c>
      <c r="K1204" s="500" t="s">
        <v>5006</v>
      </c>
      <c r="L1204" s="500" t="s">
        <v>5084</v>
      </c>
      <c r="M1204" t="str">
        <f t="shared" si="37"/>
        <v>MATSUNAGA Kazuma</v>
      </c>
      <c r="O1204" s="500" t="s">
        <v>4197</v>
      </c>
      <c r="P1204" s="500" t="s">
        <v>5112</v>
      </c>
    </row>
    <row r="1205" spans="2:16">
      <c r="B1205" s="500" t="s">
        <v>527</v>
      </c>
      <c r="C1205" s="300">
        <v>1204</v>
      </c>
      <c r="D1205" s="500" t="s">
        <v>4889</v>
      </c>
      <c r="E1205" s="500" t="s">
        <v>4890</v>
      </c>
      <c r="F1205" s="500" t="s">
        <v>2412</v>
      </c>
      <c r="G1205" s="500" t="s">
        <v>624</v>
      </c>
      <c r="H1205" t="str">
        <f>VLOOKUP($G1205,県名!$B$1:$C$49,2,FALSE)</f>
        <v>愛  知</v>
      </c>
      <c r="I1205" t="str">
        <f>VLOOKUP(B1205,学校名!$D$8:$F$64,3,FALSE)</f>
        <v>日本福祉大</v>
      </c>
      <c r="J1205" t="str">
        <f t="shared" si="36"/>
        <v>男</v>
      </c>
      <c r="K1205" s="500" t="s">
        <v>4984</v>
      </c>
      <c r="L1205" s="500" t="s">
        <v>5085</v>
      </c>
      <c r="M1205" t="str">
        <f t="shared" si="37"/>
        <v>WATANABE Ryoya</v>
      </c>
      <c r="O1205" s="500" t="s">
        <v>4197</v>
      </c>
      <c r="P1205" s="500" t="s">
        <v>5112</v>
      </c>
    </row>
    <row r="1206" spans="2:16">
      <c r="B1206" s="500" t="s">
        <v>527</v>
      </c>
      <c r="C1206" s="300">
        <v>1205</v>
      </c>
      <c r="D1206" s="500" t="s">
        <v>4891</v>
      </c>
      <c r="E1206" s="500" t="s">
        <v>4892</v>
      </c>
      <c r="F1206" s="500" t="s">
        <v>2415</v>
      </c>
      <c r="G1206" s="500" t="s">
        <v>624</v>
      </c>
      <c r="H1206" t="str">
        <f>VLOOKUP($G1206,県名!$B$1:$C$49,2,FALSE)</f>
        <v>愛  知</v>
      </c>
      <c r="I1206" t="str">
        <f>VLOOKUP(B1206,学校名!$D$8:$F$64,3,FALSE)</f>
        <v>日本福祉大</v>
      </c>
      <c r="J1206" t="str">
        <f t="shared" si="36"/>
        <v>男</v>
      </c>
      <c r="K1206" s="500" t="s">
        <v>5007</v>
      </c>
      <c r="L1206" s="500" t="s">
        <v>5086</v>
      </c>
      <c r="M1206" t="str">
        <f t="shared" si="37"/>
        <v>KANDA Masaya</v>
      </c>
      <c r="O1206" s="500" t="s">
        <v>4197</v>
      </c>
      <c r="P1206" s="500" t="s">
        <v>5112</v>
      </c>
    </row>
    <row r="1207" spans="2:16">
      <c r="B1207" s="500" t="s">
        <v>527</v>
      </c>
      <c r="C1207" s="300">
        <v>1206</v>
      </c>
      <c r="D1207" s="500" t="s">
        <v>4893</v>
      </c>
      <c r="E1207" s="500" t="s">
        <v>4894</v>
      </c>
      <c r="F1207" s="500" t="s">
        <v>2416</v>
      </c>
      <c r="G1207" s="500" t="s">
        <v>624</v>
      </c>
      <c r="H1207" t="str">
        <f>VLOOKUP($G1207,県名!$B$1:$C$49,2,FALSE)</f>
        <v>愛  知</v>
      </c>
      <c r="I1207" t="str">
        <f>VLOOKUP(B1207,学校名!$D$8:$F$64,3,FALSE)</f>
        <v>日本福祉大</v>
      </c>
      <c r="J1207" t="str">
        <f t="shared" si="36"/>
        <v>男</v>
      </c>
      <c r="K1207" s="500" t="s">
        <v>4964</v>
      </c>
      <c r="L1207" s="500" t="s">
        <v>5087</v>
      </c>
      <c r="M1207" t="str">
        <f t="shared" si="37"/>
        <v>ISHIDA Kiichiro</v>
      </c>
      <c r="O1207" s="500" t="s">
        <v>4197</v>
      </c>
      <c r="P1207" s="500" t="s">
        <v>5112</v>
      </c>
    </row>
    <row r="1208" spans="2:16">
      <c r="B1208" s="500" t="s">
        <v>527</v>
      </c>
      <c r="C1208" s="300">
        <v>1207</v>
      </c>
      <c r="D1208" s="500" t="s">
        <v>4895</v>
      </c>
      <c r="E1208" s="500" t="s">
        <v>4896</v>
      </c>
      <c r="F1208" s="500" t="s">
        <v>2416</v>
      </c>
      <c r="G1208" s="500" t="s">
        <v>624</v>
      </c>
      <c r="H1208" t="str">
        <f>VLOOKUP($G1208,県名!$B$1:$C$49,2,FALSE)</f>
        <v>愛  知</v>
      </c>
      <c r="I1208" t="str">
        <f>VLOOKUP(B1208,学校名!$D$8:$F$64,3,FALSE)</f>
        <v>日本福祉大</v>
      </c>
      <c r="J1208" t="str">
        <f t="shared" si="36"/>
        <v>男</v>
      </c>
      <c r="K1208" s="500" t="s">
        <v>5008</v>
      </c>
      <c r="L1208" s="500" t="s">
        <v>5088</v>
      </c>
      <c r="M1208" t="str">
        <f t="shared" si="37"/>
        <v>KAMATA Takeru</v>
      </c>
      <c r="O1208" s="500" t="s">
        <v>4197</v>
      </c>
      <c r="P1208" s="500" t="s">
        <v>5112</v>
      </c>
    </row>
    <row r="1209" spans="2:16">
      <c r="B1209" s="500" t="s">
        <v>527</v>
      </c>
      <c r="C1209" s="300">
        <v>1208</v>
      </c>
      <c r="D1209" s="500" t="s">
        <v>4897</v>
      </c>
      <c r="E1209" s="500" t="s">
        <v>4898</v>
      </c>
      <c r="F1209" s="500" t="s">
        <v>2416</v>
      </c>
      <c r="G1209" s="500" t="s">
        <v>624</v>
      </c>
      <c r="H1209" t="str">
        <f>VLOOKUP($G1209,県名!$B$1:$C$49,2,FALSE)</f>
        <v>愛  知</v>
      </c>
      <c r="I1209" t="str">
        <f>VLOOKUP(B1209,学校名!$D$8:$F$64,3,FALSE)</f>
        <v>日本福祉大</v>
      </c>
      <c r="J1209" t="str">
        <f t="shared" si="36"/>
        <v>男</v>
      </c>
      <c r="K1209" s="500" t="s">
        <v>5009</v>
      </c>
      <c r="L1209" s="500" t="s">
        <v>5089</v>
      </c>
      <c r="M1209" t="str">
        <f t="shared" si="37"/>
        <v>NAGASAKI Ryo</v>
      </c>
      <c r="O1209" s="500" t="s">
        <v>4197</v>
      </c>
      <c r="P1209" s="500" t="s">
        <v>5112</v>
      </c>
    </row>
    <row r="1210" spans="2:16">
      <c r="B1210" s="500" t="s">
        <v>527</v>
      </c>
      <c r="C1210" s="300">
        <v>1209</v>
      </c>
      <c r="D1210" s="500" t="s">
        <v>4899</v>
      </c>
      <c r="E1210" s="500" t="s">
        <v>4900</v>
      </c>
      <c r="F1210" s="500" t="s">
        <v>2416</v>
      </c>
      <c r="G1210" s="500" t="s">
        <v>624</v>
      </c>
      <c r="H1210" t="str">
        <f>VLOOKUP($G1210,県名!$B$1:$C$49,2,FALSE)</f>
        <v>愛  知</v>
      </c>
      <c r="I1210" t="str">
        <f>VLOOKUP(B1210,学校名!$D$8:$F$64,3,FALSE)</f>
        <v>日本福祉大</v>
      </c>
      <c r="J1210" t="str">
        <f t="shared" si="36"/>
        <v>男</v>
      </c>
      <c r="K1210" s="500" t="s">
        <v>5010</v>
      </c>
      <c r="L1210" s="500" t="s">
        <v>5090</v>
      </c>
      <c r="M1210" t="str">
        <f t="shared" si="37"/>
        <v>NAGASE Itsuki</v>
      </c>
      <c r="O1210" s="500" t="s">
        <v>4197</v>
      </c>
      <c r="P1210" s="500" t="s">
        <v>5112</v>
      </c>
    </row>
    <row r="1211" spans="2:16">
      <c r="B1211" s="500" t="s">
        <v>527</v>
      </c>
      <c r="C1211" s="300">
        <v>1210</v>
      </c>
      <c r="D1211" s="500" t="s">
        <v>4901</v>
      </c>
      <c r="E1211" s="500" t="s">
        <v>4902</v>
      </c>
      <c r="F1211" s="500" t="s">
        <v>2416</v>
      </c>
      <c r="G1211" s="500" t="s">
        <v>624</v>
      </c>
      <c r="H1211" t="str">
        <f>VLOOKUP($G1211,県名!$B$1:$C$49,2,FALSE)</f>
        <v>愛  知</v>
      </c>
      <c r="I1211" t="str">
        <f>VLOOKUP(B1211,学校名!$D$8:$F$64,3,FALSE)</f>
        <v>日本福祉大</v>
      </c>
      <c r="J1211" t="str">
        <f t="shared" si="36"/>
        <v>男</v>
      </c>
      <c r="K1211" s="500" t="s">
        <v>5011</v>
      </c>
      <c r="L1211" s="500" t="s">
        <v>5091</v>
      </c>
      <c r="M1211" t="str">
        <f t="shared" si="37"/>
        <v>NISHIMORI Genki</v>
      </c>
      <c r="O1211" s="500" t="s">
        <v>4197</v>
      </c>
      <c r="P1211" s="500" t="s">
        <v>5112</v>
      </c>
    </row>
    <row r="1212" spans="2:16">
      <c r="B1212" s="500" t="s">
        <v>527</v>
      </c>
      <c r="C1212" s="300">
        <v>1211</v>
      </c>
      <c r="D1212" s="500" t="s">
        <v>4903</v>
      </c>
      <c r="E1212" s="500" t="s">
        <v>4904</v>
      </c>
      <c r="F1212" s="500" t="s">
        <v>2416</v>
      </c>
      <c r="G1212" s="500" t="s">
        <v>624</v>
      </c>
      <c r="H1212" t="str">
        <f>VLOOKUP($G1212,県名!$B$1:$C$49,2,FALSE)</f>
        <v>愛  知</v>
      </c>
      <c r="I1212" t="str">
        <f>VLOOKUP(B1212,学校名!$D$8:$F$64,3,FALSE)</f>
        <v>日本福祉大</v>
      </c>
      <c r="J1212" t="str">
        <f t="shared" si="36"/>
        <v>男</v>
      </c>
      <c r="K1212" s="500" t="s">
        <v>5012</v>
      </c>
      <c r="L1212" s="500" t="s">
        <v>5092</v>
      </c>
      <c r="M1212" t="str">
        <f t="shared" si="37"/>
        <v>HASHIMOTO Shun</v>
      </c>
      <c r="O1212" s="500" t="s">
        <v>4197</v>
      </c>
      <c r="P1212" s="500" t="s">
        <v>5112</v>
      </c>
    </row>
    <row r="1213" spans="2:16">
      <c r="B1213" s="500" t="s">
        <v>527</v>
      </c>
      <c r="C1213" s="300">
        <v>1212</v>
      </c>
      <c r="D1213" s="500" t="s">
        <v>4905</v>
      </c>
      <c r="E1213" s="500" t="s">
        <v>4906</v>
      </c>
      <c r="F1213" s="500" t="s">
        <v>2416</v>
      </c>
      <c r="G1213" s="500" t="s">
        <v>624</v>
      </c>
      <c r="H1213" t="str">
        <f>VLOOKUP($G1213,県名!$B$1:$C$49,2,FALSE)</f>
        <v>愛  知</v>
      </c>
      <c r="I1213" t="str">
        <f>VLOOKUP(B1213,学校名!$D$8:$F$64,3,FALSE)</f>
        <v>日本福祉大</v>
      </c>
      <c r="J1213" t="str">
        <f t="shared" si="36"/>
        <v>男</v>
      </c>
      <c r="K1213" s="500" t="s">
        <v>5013</v>
      </c>
      <c r="L1213" s="500" t="s">
        <v>5039</v>
      </c>
      <c r="M1213" t="str">
        <f t="shared" si="37"/>
        <v>MAEDA Yuta</v>
      </c>
      <c r="O1213" s="500" t="s">
        <v>4197</v>
      </c>
      <c r="P1213" s="500" t="s">
        <v>5112</v>
      </c>
    </row>
    <row r="1214" spans="2:16">
      <c r="B1214" s="500" t="s">
        <v>527</v>
      </c>
      <c r="C1214" s="300">
        <v>1213</v>
      </c>
      <c r="D1214" s="500" t="s">
        <v>4907</v>
      </c>
      <c r="E1214" s="500" t="s">
        <v>4908</v>
      </c>
      <c r="F1214" s="500" t="s">
        <v>2416</v>
      </c>
      <c r="G1214" s="500" t="s">
        <v>624</v>
      </c>
      <c r="H1214" t="str">
        <f>VLOOKUP($G1214,県名!$B$1:$C$49,2,FALSE)</f>
        <v>愛  知</v>
      </c>
      <c r="I1214" t="str">
        <f>VLOOKUP(B1214,学校名!$D$8:$F$64,3,FALSE)</f>
        <v>日本福祉大</v>
      </c>
      <c r="J1214" t="str">
        <f t="shared" si="36"/>
        <v>男</v>
      </c>
      <c r="K1214" s="500" t="s">
        <v>4973</v>
      </c>
      <c r="L1214" s="500" t="s">
        <v>5093</v>
      </c>
      <c r="M1214" t="str">
        <f t="shared" si="37"/>
        <v>MATSUI Hisaya</v>
      </c>
      <c r="O1214" s="500" t="s">
        <v>4197</v>
      </c>
      <c r="P1214" s="500" t="s">
        <v>5112</v>
      </c>
    </row>
    <row r="1215" spans="2:16">
      <c r="B1215" s="500" t="s">
        <v>524</v>
      </c>
      <c r="C1215" s="300">
        <v>1214</v>
      </c>
      <c r="D1215" s="500" t="s">
        <v>4909</v>
      </c>
      <c r="E1215" s="500" t="s">
        <v>4910</v>
      </c>
      <c r="F1215" s="500" t="s">
        <v>1774</v>
      </c>
      <c r="G1215" s="500" t="s">
        <v>624</v>
      </c>
      <c r="H1215" t="str">
        <f>VLOOKUP($G1215,県名!$B$1:$C$49,2,FALSE)</f>
        <v>愛  知</v>
      </c>
      <c r="I1215" t="str">
        <f>VLOOKUP(B1215,学校名!$D$8:$F$64,3,FALSE)</f>
        <v>名古屋工業大</v>
      </c>
      <c r="J1215" t="str">
        <f t="shared" si="36"/>
        <v>男</v>
      </c>
      <c r="K1215" s="500" t="s">
        <v>5014</v>
      </c>
      <c r="L1215" s="500" t="s">
        <v>5062</v>
      </c>
      <c r="M1215" t="str">
        <f t="shared" si="37"/>
        <v>SAITO Hiroki</v>
      </c>
      <c r="O1215" s="500" t="s">
        <v>4197</v>
      </c>
      <c r="P1215" s="500" t="s">
        <v>5112</v>
      </c>
    </row>
    <row r="1216" spans="2:16">
      <c r="B1216" s="500" t="s">
        <v>524</v>
      </c>
      <c r="C1216" s="300">
        <v>1215</v>
      </c>
      <c r="D1216" s="500" t="s">
        <v>4911</v>
      </c>
      <c r="E1216" s="500" t="s">
        <v>4912</v>
      </c>
      <c r="F1216" s="500" t="s">
        <v>4958</v>
      </c>
      <c r="G1216" s="500" t="s">
        <v>624</v>
      </c>
      <c r="H1216" t="str">
        <f>VLOOKUP($G1216,県名!$B$1:$C$49,2,FALSE)</f>
        <v>愛  知</v>
      </c>
      <c r="I1216" t="str">
        <f>VLOOKUP(B1216,学校名!$D$8:$F$64,3,FALSE)</f>
        <v>名古屋工業大</v>
      </c>
      <c r="J1216" t="str">
        <f t="shared" si="36"/>
        <v>男</v>
      </c>
      <c r="K1216" s="500" t="s">
        <v>5015</v>
      </c>
      <c r="L1216" s="500" t="s">
        <v>5094</v>
      </c>
      <c r="M1216" t="str">
        <f t="shared" si="37"/>
        <v>KATAGIRI Kensuke</v>
      </c>
      <c r="O1216" s="500" t="s">
        <v>4197</v>
      </c>
      <c r="P1216" s="500" t="s">
        <v>5112</v>
      </c>
    </row>
    <row r="1217" spans="2:16">
      <c r="B1217" s="500" t="s">
        <v>524</v>
      </c>
      <c r="C1217" s="300">
        <v>1216</v>
      </c>
      <c r="D1217" s="500" t="s">
        <v>4913</v>
      </c>
      <c r="E1217" s="500" t="s">
        <v>4914</v>
      </c>
      <c r="F1217" s="500" t="s">
        <v>4958</v>
      </c>
      <c r="G1217" s="500" t="s">
        <v>624</v>
      </c>
      <c r="H1217" t="str">
        <f>VLOOKUP($G1217,県名!$B$1:$C$49,2,FALSE)</f>
        <v>愛  知</v>
      </c>
      <c r="I1217" t="str">
        <f>VLOOKUP(B1217,学校名!$D$8:$F$64,3,FALSE)</f>
        <v>名古屋工業大</v>
      </c>
      <c r="J1217" t="str">
        <f t="shared" si="36"/>
        <v>男</v>
      </c>
      <c r="K1217" s="500" t="s">
        <v>5016</v>
      </c>
      <c r="L1217" s="500" t="s">
        <v>5066</v>
      </c>
      <c r="M1217" t="str">
        <f t="shared" si="37"/>
        <v>ITAKURA Syota</v>
      </c>
      <c r="O1217" s="500" t="s">
        <v>4197</v>
      </c>
      <c r="P1217" s="500" t="s">
        <v>5112</v>
      </c>
    </row>
    <row r="1218" spans="2:16">
      <c r="B1218" s="500" t="s">
        <v>524</v>
      </c>
      <c r="C1218" s="300">
        <v>1217</v>
      </c>
      <c r="D1218" s="500" t="s">
        <v>4915</v>
      </c>
      <c r="E1218" s="500" t="s">
        <v>4916</v>
      </c>
      <c r="F1218" s="500" t="s">
        <v>4958</v>
      </c>
      <c r="G1218" s="500" t="s">
        <v>624</v>
      </c>
      <c r="H1218" t="str">
        <f>VLOOKUP($G1218,県名!$B$1:$C$49,2,FALSE)</f>
        <v>愛  知</v>
      </c>
      <c r="I1218" t="str">
        <f>VLOOKUP(B1218,学校名!$D$8:$F$64,3,FALSE)</f>
        <v>名古屋工業大</v>
      </c>
      <c r="J1218" t="str">
        <f t="shared" si="36"/>
        <v>男</v>
      </c>
      <c r="K1218" s="500" t="s">
        <v>4964</v>
      </c>
      <c r="L1218" s="500" t="s">
        <v>5095</v>
      </c>
      <c r="M1218" t="str">
        <f t="shared" si="37"/>
        <v>ISHIDA Satoru</v>
      </c>
      <c r="O1218" s="500" t="s">
        <v>4197</v>
      </c>
      <c r="P1218" s="500" t="s">
        <v>5112</v>
      </c>
    </row>
    <row r="1219" spans="2:16">
      <c r="B1219" s="500" t="s">
        <v>524</v>
      </c>
      <c r="C1219" s="300">
        <v>1218</v>
      </c>
      <c r="D1219" s="500" t="s">
        <v>4917</v>
      </c>
      <c r="E1219" s="500" t="s">
        <v>4918</v>
      </c>
      <c r="F1219" s="500" t="s">
        <v>4958</v>
      </c>
      <c r="G1219" s="500" t="s">
        <v>624</v>
      </c>
      <c r="H1219" t="str">
        <f>VLOOKUP($G1219,県名!$B$1:$C$49,2,FALSE)</f>
        <v>愛  知</v>
      </c>
      <c r="I1219" t="str">
        <f>VLOOKUP(B1219,学校名!$D$8:$F$64,3,FALSE)</f>
        <v>名古屋工業大</v>
      </c>
      <c r="J1219" t="str">
        <f t="shared" ref="J1219:J1282" si="38">IF(VALUE(C1219)&lt;2001,"男","女")</f>
        <v>男</v>
      </c>
      <c r="K1219" s="500" t="s">
        <v>5017</v>
      </c>
      <c r="L1219" s="500" t="s">
        <v>5074</v>
      </c>
      <c r="M1219" t="str">
        <f t="shared" ref="M1219:M1282" si="39">K1219&amp;" "&amp;L1219</f>
        <v>YAMAUCHI Naoya</v>
      </c>
      <c r="O1219" s="500" t="s">
        <v>4197</v>
      </c>
      <c r="P1219" s="500" t="s">
        <v>5112</v>
      </c>
    </row>
    <row r="1220" spans="2:16">
      <c r="B1220" s="500" t="s">
        <v>524</v>
      </c>
      <c r="C1220" s="300">
        <v>1219</v>
      </c>
      <c r="D1220" s="500" t="s">
        <v>4919</v>
      </c>
      <c r="E1220" s="500" t="s">
        <v>4920</v>
      </c>
      <c r="F1220" s="500" t="s">
        <v>4958</v>
      </c>
      <c r="G1220" s="500" t="s">
        <v>624</v>
      </c>
      <c r="H1220" t="str">
        <f>VLOOKUP($G1220,県名!$B$1:$C$49,2,FALSE)</f>
        <v>愛  知</v>
      </c>
      <c r="I1220" t="str">
        <f>VLOOKUP(B1220,学校名!$D$8:$F$64,3,FALSE)</f>
        <v>名古屋工業大</v>
      </c>
      <c r="J1220" t="str">
        <f t="shared" si="38"/>
        <v>男</v>
      </c>
      <c r="K1220" s="500" t="s">
        <v>5018</v>
      </c>
      <c r="L1220" s="500" t="s">
        <v>5096</v>
      </c>
      <c r="M1220" t="str">
        <f t="shared" si="39"/>
        <v>SHIMIZU Riku</v>
      </c>
      <c r="O1220" s="500" t="s">
        <v>4197</v>
      </c>
      <c r="P1220" s="500" t="s">
        <v>5112</v>
      </c>
    </row>
    <row r="1221" spans="2:16">
      <c r="B1221" s="500" t="s">
        <v>524</v>
      </c>
      <c r="C1221" s="300">
        <v>1220</v>
      </c>
      <c r="D1221" s="500" t="s">
        <v>4921</v>
      </c>
      <c r="E1221" s="500" t="s">
        <v>4922</v>
      </c>
      <c r="F1221" s="500" t="s">
        <v>4958</v>
      </c>
      <c r="G1221" s="500" t="s">
        <v>624</v>
      </c>
      <c r="H1221" t="str">
        <f>VLOOKUP($G1221,県名!$B$1:$C$49,2,FALSE)</f>
        <v>愛  知</v>
      </c>
      <c r="I1221" t="str">
        <f>VLOOKUP(B1221,学校名!$D$8:$F$64,3,FALSE)</f>
        <v>名古屋工業大</v>
      </c>
      <c r="J1221" t="str">
        <f t="shared" si="38"/>
        <v>男</v>
      </c>
      <c r="K1221" s="500" t="s">
        <v>5019</v>
      </c>
      <c r="L1221" s="500" t="s">
        <v>5097</v>
      </c>
      <c r="M1221" t="str">
        <f t="shared" si="39"/>
        <v>ISHIHARA Teruchika</v>
      </c>
      <c r="O1221" s="500" t="s">
        <v>4197</v>
      </c>
      <c r="P1221" s="500" t="s">
        <v>5112</v>
      </c>
    </row>
    <row r="1222" spans="2:16">
      <c r="B1222" s="500" t="s">
        <v>2967</v>
      </c>
      <c r="C1222" s="300">
        <v>1221</v>
      </c>
      <c r="D1222" s="500" t="s">
        <v>4923</v>
      </c>
      <c r="E1222" s="500" t="s">
        <v>4924</v>
      </c>
      <c r="F1222" s="500">
        <v>2</v>
      </c>
      <c r="G1222" s="500" t="s">
        <v>624</v>
      </c>
      <c r="H1222" t="str">
        <f>VLOOKUP($G1222,県名!$B$1:$C$49,2,FALSE)</f>
        <v>愛  知</v>
      </c>
      <c r="I1222" t="str">
        <f>VLOOKUP(B1222,学校名!$D$8:$F$64,3,FALSE)</f>
        <v>名古屋商科大</v>
      </c>
      <c r="J1222" t="str">
        <f t="shared" si="38"/>
        <v>男</v>
      </c>
      <c r="K1222" s="500" t="s">
        <v>5020</v>
      </c>
      <c r="L1222" s="500" t="s">
        <v>5098</v>
      </c>
      <c r="M1222" t="str">
        <f t="shared" si="39"/>
        <v>KUROTOBI Sho</v>
      </c>
      <c r="O1222" s="500" t="s">
        <v>4197</v>
      </c>
      <c r="P1222" s="500" t="s">
        <v>5112</v>
      </c>
    </row>
    <row r="1223" spans="2:16">
      <c r="B1223" s="500" t="s">
        <v>2967</v>
      </c>
      <c r="C1223" s="300">
        <v>1222</v>
      </c>
      <c r="D1223" s="500" t="s">
        <v>4925</v>
      </c>
      <c r="E1223" s="500" t="s">
        <v>4926</v>
      </c>
      <c r="F1223" s="500" t="s">
        <v>4958</v>
      </c>
      <c r="G1223" s="500" t="s">
        <v>624</v>
      </c>
      <c r="H1223" t="str">
        <f>VLOOKUP($G1223,県名!$B$1:$C$49,2,FALSE)</f>
        <v>愛  知</v>
      </c>
      <c r="I1223" t="str">
        <f>VLOOKUP(B1223,学校名!$D$8:$F$64,3,FALSE)</f>
        <v>名古屋商科大</v>
      </c>
      <c r="J1223" t="str">
        <f t="shared" si="38"/>
        <v>男</v>
      </c>
      <c r="K1223" s="500" t="s">
        <v>5021</v>
      </c>
      <c r="L1223" s="500" t="s">
        <v>5057</v>
      </c>
      <c r="M1223" t="str">
        <f t="shared" si="39"/>
        <v>MAKISAKO Kento</v>
      </c>
      <c r="O1223" s="500" t="s">
        <v>4197</v>
      </c>
      <c r="P1223" s="500" t="s">
        <v>5112</v>
      </c>
    </row>
    <row r="1224" spans="2:16">
      <c r="B1224" s="500" t="s">
        <v>2967</v>
      </c>
      <c r="C1224" s="300">
        <v>1223</v>
      </c>
      <c r="D1224" s="500" t="s">
        <v>4927</v>
      </c>
      <c r="E1224" s="500" t="s">
        <v>4928</v>
      </c>
      <c r="F1224" s="500" t="s">
        <v>4959</v>
      </c>
      <c r="G1224" s="500" t="s">
        <v>625</v>
      </c>
      <c r="H1224" t="str">
        <f>VLOOKUP($G1224,県名!$B$1:$C$49,2,FALSE)</f>
        <v>三  重</v>
      </c>
      <c r="I1224" t="str">
        <f>VLOOKUP(B1224,学校名!$D$8:$F$64,3,FALSE)</f>
        <v>名古屋商科大</v>
      </c>
      <c r="J1224" t="str">
        <f t="shared" si="38"/>
        <v>男</v>
      </c>
      <c r="K1224" s="500" t="s">
        <v>5022</v>
      </c>
      <c r="L1224" s="500" t="s">
        <v>5099</v>
      </c>
      <c r="M1224" t="str">
        <f t="shared" si="39"/>
        <v>NIWA  Akira</v>
      </c>
      <c r="O1224" s="500" t="s">
        <v>4197</v>
      </c>
      <c r="P1224" s="500" t="s">
        <v>5112</v>
      </c>
    </row>
    <row r="1225" spans="2:16">
      <c r="B1225" s="500" t="s">
        <v>522</v>
      </c>
      <c r="C1225" s="300">
        <v>1224</v>
      </c>
      <c r="D1225" s="500" t="s">
        <v>4929</v>
      </c>
      <c r="E1225" s="500" t="s">
        <v>4930</v>
      </c>
      <c r="F1225" s="500" t="s">
        <v>2416</v>
      </c>
      <c r="G1225" s="500" t="s">
        <v>624</v>
      </c>
      <c r="H1225" t="str">
        <f>VLOOKUP($G1225,県名!$B$1:$C$49,2,FALSE)</f>
        <v>愛  知</v>
      </c>
      <c r="I1225" t="str">
        <f>VLOOKUP(B1225,学校名!$D$8:$F$64,3,FALSE)</f>
        <v>名古屋大</v>
      </c>
      <c r="J1225" t="str">
        <f t="shared" si="38"/>
        <v>男</v>
      </c>
      <c r="K1225" s="500" t="s">
        <v>5023</v>
      </c>
      <c r="L1225" s="500" t="s">
        <v>5100</v>
      </c>
      <c r="M1225" t="str">
        <f t="shared" si="39"/>
        <v>OHASHI Motoki</v>
      </c>
      <c r="O1225" s="500" t="s">
        <v>4197</v>
      </c>
      <c r="P1225" s="500" t="s">
        <v>5112</v>
      </c>
    </row>
    <row r="1226" spans="2:16">
      <c r="B1226" s="500" t="s">
        <v>522</v>
      </c>
      <c r="C1226" s="300">
        <v>1225</v>
      </c>
      <c r="D1226" s="500" t="s">
        <v>4931</v>
      </c>
      <c r="E1226" s="500" t="s">
        <v>4932</v>
      </c>
      <c r="F1226" s="500" t="s">
        <v>2416</v>
      </c>
      <c r="G1226" s="500" t="s">
        <v>626</v>
      </c>
      <c r="H1226" t="str">
        <f>VLOOKUP($G1226,県名!$B$1:$C$49,2,FALSE)</f>
        <v>岐  阜</v>
      </c>
      <c r="I1226" t="str">
        <f>VLOOKUP(B1226,学校名!$D$8:$F$64,3,FALSE)</f>
        <v>名古屋大</v>
      </c>
      <c r="J1226" t="str">
        <f t="shared" si="38"/>
        <v>男</v>
      </c>
      <c r="K1226" s="500" t="s">
        <v>5024</v>
      </c>
      <c r="L1226" s="500" t="s">
        <v>5101</v>
      </c>
      <c r="M1226" t="str">
        <f t="shared" si="39"/>
        <v>NAKASHIMA Kota</v>
      </c>
      <c r="O1226" s="500" t="s">
        <v>4197</v>
      </c>
      <c r="P1226" s="500" t="s">
        <v>5112</v>
      </c>
    </row>
    <row r="1227" spans="2:16">
      <c r="B1227" s="500" t="s">
        <v>522</v>
      </c>
      <c r="C1227" s="300">
        <v>1226</v>
      </c>
      <c r="D1227" s="500" t="s">
        <v>4933</v>
      </c>
      <c r="E1227" s="500" t="s">
        <v>4934</v>
      </c>
      <c r="F1227" s="500" t="s">
        <v>2416</v>
      </c>
      <c r="G1227" s="500" t="s">
        <v>623</v>
      </c>
      <c r="H1227" t="str">
        <f>VLOOKUP($G1227,県名!$B$1:$C$49,2,FALSE)</f>
        <v>静  岡</v>
      </c>
      <c r="I1227" t="str">
        <f>VLOOKUP(B1227,学校名!$D$8:$F$64,3,FALSE)</f>
        <v>名古屋大</v>
      </c>
      <c r="J1227" t="str">
        <f t="shared" si="38"/>
        <v>男</v>
      </c>
      <c r="K1227" s="500" t="s">
        <v>5025</v>
      </c>
      <c r="L1227" s="500" t="s">
        <v>5102</v>
      </c>
      <c r="M1227" t="str">
        <f t="shared" si="39"/>
        <v>TOMITA Naoki</v>
      </c>
      <c r="O1227" s="500" t="s">
        <v>4197</v>
      </c>
      <c r="P1227" s="500" t="s">
        <v>5112</v>
      </c>
    </row>
    <row r="1228" spans="2:16">
      <c r="B1228" s="500" t="s">
        <v>522</v>
      </c>
      <c r="C1228" s="300">
        <v>1227</v>
      </c>
      <c r="D1228" s="500" t="s">
        <v>4935</v>
      </c>
      <c r="E1228" s="500" t="s">
        <v>4936</v>
      </c>
      <c r="F1228" s="500" t="s">
        <v>2416</v>
      </c>
      <c r="G1228" s="500" t="s">
        <v>619</v>
      </c>
      <c r="H1228" t="str">
        <f>VLOOKUP($G1228,県名!$B$1:$C$49,2,FALSE)</f>
        <v>富　山</v>
      </c>
      <c r="I1228" t="str">
        <f>VLOOKUP(B1228,学校名!$D$8:$F$64,3,FALSE)</f>
        <v>名古屋大</v>
      </c>
      <c r="J1228" t="str">
        <f t="shared" si="38"/>
        <v>男</v>
      </c>
      <c r="K1228" s="500" t="s">
        <v>5026</v>
      </c>
      <c r="L1228" s="500" t="s">
        <v>5103</v>
      </c>
      <c r="M1228" t="str">
        <f t="shared" si="39"/>
        <v>KANEDA Junya</v>
      </c>
      <c r="O1228" s="500" t="s">
        <v>4197</v>
      </c>
      <c r="P1228" s="500" t="s">
        <v>5112</v>
      </c>
    </row>
    <row r="1229" spans="2:16">
      <c r="B1229" s="500" t="s">
        <v>522</v>
      </c>
      <c r="C1229" s="300">
        <v>1228</v>
      </c>
      <c r="D1229" s="500" t="s">
        <v>4937</v>
      </c>
      <c r="E1229" s="500" t="s">
        <v>4938</v>
      </c>
      <c r="F1229" s="500" t="s">
        <v>2412</v>
      </c>
      <c r="G1229" s="500" t="s">
        <v>622</v>
      </c>
      <c r="H1229" t="str">
        <f>VLOOKUP($G1229,県名!$B$1:$C$49,2,FALSE)</f>
        <v>長  野</v>
      </c>
      <c r="I1229" t="str">
        <f>VLOOKUP(B1229,学校名!$D$8:$F$64,3,FALSE)</f>
        <v>名古屋大</v>
      </c>
      <c r="J1229" t="str">
        <f t="shared" si="38"/>
        <v>男</v>
      </c>
      <c r="K1229" s="500" t="s">
        <v>5027</v>
      </c>
      <c r="L1229" s="500" t="s">
        <v>5104</v>
      </c>
      <c r="M1229" t="str">
        <f t="shared" si="39"/>
        <v>MIYAHARA Shota</v>
      </c>
      <c r="O1229" s="500" t="s">
        <v>4197</v>
      </c>
      <c r="P1229" s="500" t="s">
        <v>5112</v>
      </c>
    </row>
    <row r="1230" spans="2:16">
      <c r="B1230" s="500" t="s">
        <v>522</v>
      </c>
      <c r="C1230" s="300">
        <v>1229</v>
      </c>
      <c r="D1230" s="500" t="s">
        <v>4939</v>
      </c>
      <c r="E1230" s="500" t="s">
        <v>4940</v>
      </c>
      <c r="F1230" s="500" t="s">
        <v>2416</v>
      </c>
      <c r="G1230" s="500" t="s">
        <v>624</v>
      </c>
      <c r="H1230" t="str">
        <f>VLOOKUP($G1230,県名!$B$1:$C$49,2,FALSE)</f>
        <v>愛  知</v>
      </c>
      <c r="I1230" t="str">
        <f>VLOOKUP(B1230,学校名!$D$8:$F$64,3,FALSE)</f>
        <v>名古屋大</v>
      </c>
      <c r="J1230" t="str">
        <f t="shared" si="38"/>
        <v>男</v>
      </c>
      <c r="K1230" s="500" t="s">
        <v>5028</v>
      </c>
      <c r="L1230" s="500" t="s">
        <v>5105</v>
      </c>
      <c r="M1230" t="str">
        <f t="shared" si="39"/>
        <v>KOZAKAI Katsuya</v>
      </c>
      <c r="O1230" s="500" t="s">
        <v>4197</v>
      </c>
      <c r="P1230" s="500" t="s">
        <v>5112</v>
      </c>
    </row>
    <row r="1231" spans="2:16">
      <c r="B1231" s="500" t="s">
        <v>522</v>
      </c>
      <c r="C1231" s="300">
        <v>1230</v>
      </c>
      <c r="D1231" s="500" t="s">
        <v>4941</v>
      </c>
      <c r="E1231" s="500" t="s">
        <v>4942</v>
      </c>
      <c r="F1231" s="500" t="s">
        <v>2416</v>
      </c>
      <c r="G1231" s="500" t="s">
        <v>624</v>
      </c>
      <c r="H1231" t="str">
        <f>VLOOKUP($G1231,県名!$B$1:$C$49,2,FALSE)</f>
        <v>愛  知</v>
      </c>
      <c r="I1231" t="str">
        <f>VLOOKUP(B1231,学校名!$D$8:$F$64,3,FALSE)</f>
        <v>名古屋大</v>
      </c>
      <c r="J1231" t="str">
        <f t="shared" si="38"/>
        <v>男</v>
      </c>
      <c r="K1231" s="500" t="s">
        <v>5029</v>
      </c>
      <c r="L1231" s="500" t="s">
        <v>5106</v>
      </c>
      <c r="M1231" t="str">
        <f t="shared" si="39"/>
        <v>MORISHITA Hiromitsu</v>
      </c>
      <c r="O1231" s="500" t="s">
        <v>4197</v>
      </c>
      <c r="P1231" s="500" t="s">
        <v>5112</v>
      </c>
    </row>
    <row r="1232" spans="2:16">
      <c r="B1232" s="500" t="s">
        <v>522</v>
      </c>
      <c r="C1232" s="300">
        <v>1231</v>
      </c>
      <c r="D1232" s="500" t="s">
        <v>4943</v>
      </c>
      <c r="E1232" s="500" t="s">
        <v>4944</v>
      </c>
      <c r="F1232" s="500" t="s">
        <v>2416</v>
      </c>
      <c r="G1232" s="500" t="s">
        <v>624</v>
      </c>
      <c r="H1232" t="str">
        <f>VLOOKUP($G1232,県名!$B$1:$C$49,2,FALSE)</f>
        <v>愛  知</v>
      </c>
      <c r="I1232" t="str">
        <f>VLOOKUP(B1232,学校名!$D$8:$F$64,3,FALSE)</f>
        <v>名古屋大</v>
      </c>
      <c r="J1232" t="str">
        <f t="shared" si="38"/>
        <v>男</v>
      </c>
      <c r="K1232" s="500" t="s">
        <v>5030</v>
      </c>
      <c r="L1232" s="500" t="s">
        <v>5107</v>
      </c>
      <c r="M1232" t="str">
        <f t="shared" si="39"/>
        <v>KOJIMA Namiki</v>
      </c>
      <c r="O1232" s="500" t="s">
        <v>4197</v>
      </c>
      <c r="P1232" s="500" t="s">
        <v>5112</v>
      </c>
    </row>
    <row r="1233" spans="2:16">
      <c r="B1233" s="500" t="s">
        <v>522</v>
      </c>
      <c r="C1233" s="300">
        <v>1232</v>
      </c>
      <c r="D1233" s="500" t="s">
        <v>4945</v>
      </c>
      <c r="E1233" s="500" t="s">
        <v>4946</v>
      </c>
      <c r="F1233" s="500" t="s">
        <v>2416</v>
      </c>
      <c r="G1233" s="500" t="s">
        <v>624</v>
      </c>
      <c r="H1233" t="str">
        <f>VLOOKUP($G1233,県名!$B$1:$C$49,2,FALSE)</f>
        <v>愛  知</v>
      </c>
      <c r="I1233" t="str">
        <f>VLOOKUP(B1233,学校名!$D$8:$F$64,3,FALSE)</f>
        <v>名古屋大</v>
      </c>
      <c r="J1233" t="str">
        <f t="shared" si="38"/>
        <v>男</v>
      </c>
      <c r="K1233" s="500" t="s">
        <v>5031</v>
      </c>
      <c r="L1233" s="500" t="s">
        <v>5108</v>
      </c>
      <c r="M1233" t="str">
        <f t="shared" si="39"/>
        <v>ITAI Kenji</v>
      </c>
      <c r="O1233" s="500" t="s">
        <v>4197</v>
      </c>
      <c r="P1233" s="500" t="s">
        <v>5112</v>
      </c>
    </row>
    <row r="1234" spans="2:16">
      <c r="B1234" s="500" t="s">
        <v>522</v>
      </c>
      <c r="C1234" s="300">
        <v>1233</v>
      </c>
      <c r="D1234" s="500" t="s">
        <v>4947</v>
      </c>
      <c r="E1234" s="500" t="s">
        <v>4948</v>
      </c>
      <c r="F1234" s="500" t="s">
        <v>1773</v>
      </c>
      <c r="G1234" s="500" t="s">
        <v>624</v>
      </c>
      <c r="H1234" t="str">
        <f>VLOOKUP($G1234,県名!$B$1:$C$49,2,FALSE)</f>
        <v>愛  知</v>
      </c>
      <c r="I1234" t="str">
        <f>VLOOKUP(B1234,学校名!$D$8:$F$64,3,FALSE)</f>
        <v>名古屋大</v>
      </c>
      <c r="J1234" t="str">
        <f t="shared" si="38"/>
        <v>男</v>
      </c>
      <c r="K1234" s="500" t="s">
        <v>5032</v>
      </c>
      <c r="L1234" s="500" t="s">
        <v>5089</v>
      </c>
      <c r="M1234" t="str">
        <f t="shared" si="39"/>
        <v>TSUNODA Ryo</v>
      </c>
      <c r="O1234" s="500" t="s">
        <v>4197</v>
      </c>
      <c r="P1234" s="500" t="s">
        <v>5112</v>
      </c>
    </row>
    <row r="1235" spans="2:16">
      <c r="B1235" s="500" t="s">
        <v>500</v>
      </c>
      <c r="C1235" s="300">
        <v>1234</v>
      </c>
      <c r="D1235" s="500" t="s">
        <v>4949</v>
      </c>
      <c r="E1235" s="500" t="s">
        <v>4950</v>
      </c>
      <c r="F1235" s="500" t="s">
        <v>2416</v>
      </c>
      <c r="G1235" s="500" t="s">
        <v>624</v>
      </c>
      <c r="H1235" t="str">
        <f>VLOOKUP($G1235,県名!$B$1:$C$49,2,FALSE)</f>
        <v>愛  知</v>
      </c>
      <c r="I1235" t="str">
        <f>VLOOKUP(B1235,学校名!$D$8:$F$64,3,FALSE)</f>
        <v>愛知淑徳大</v>
      </c>
      <c r="J1235" t="str">
        <f t="shared" si="38"/>
        <v>男</v>
      </c>
      <c r="K1235" s="500" t="s">
        <v>5033</v>
      </c>
      <c r="L1235" s="500" t="s">
        <v>5109</v>
      </c>
      <c r="M1235" t="str">
        <f t="shared" si="39"/>
        <v>OHTA Yuya</v>
      </c>
      <c r="O1235" s="500" t="s">
        <v>4197</v>
      </c>
      <c r="P1235" s="500" t="s">
        <v>5112</v>
      </c>
    </row>
    <row r="1236" spans="2:16">
      <c r="B1236" s="500" t="s">
        <v>522</v>
      </c>
      <c r="C1236" s="300">
        <v>1235</v>
      </c>
      <c r="D1236" s="500" t="s">
        <v>4951</v>
      </c>
      <c r="E1236" s="500" t="s">
        <v>4952</v>
      </c>
      <c r="F1236" s="500" t="s">
        <v>2416</v>
      </c>
      <c r="G1236" s="500" t="s">
        <v>624</v>
      </c>
      <c r="H1236" t="str">
        <f>VLOOKUP($G1236,県名!$B$1:$C$49,2,FALSE)</f>
        <v>愛  知</v>
      </c>
      <c r="I1236" t="str">
        <f>VLOOKUP(B1236,学校名!$D$8:$F$64,3,FALSE)</f>
        <v>名古屋大</v>
      </c>
      <c r="J1236" t="str">
        <f t="shared" si="38"/>
        <v>男</v>
      </c>
      <c r="K1236" s="500" t="s">
        <v>5034</v>
      </c>
      <c r="L1236" s="500" t="s">
        <v>5052</v>
      </c>
      <c r="M1236" t="str">
        <f t="shared" si="39"/>
        <v>KIYOHARA Keisuke</v>
      </c>
      <c r="O1236" s="500" t="s">
        <v>4197</v>
      </c>
      <c r="P1236" s="500" t="s">
        <v>5112</v>
      </c>
    </row>
    <row r="1237" spans="2:16">
      <c r="B1237" s="500" t="s">
        <v>522</v>
      </c>
      <c r="C1237" s="300">
        <v>1236</v>
      </c>
      <c r="D1237" s="500" t="s">
        <v>4953</v>
      </c>
      <c r="E1237" s="500" t="s">
        <v>4954</v>
      </c>
      <c r="F1237" s="500" t="s">
        <v>2416</v>
      </c>
      <c r="G1237" s="500" t="s">
        <v>613</v>
      </c>
      <c r="H1237" t="str">
        <f>VLOOKUP($G1237,県名!$B$1:$C$49,2,FALSE)</f>
        <v>埼　玉</v>
      </c>
      <c r="I1237" t="str">
        <f>VLOOKUP(B1237,学校名!$D$8:$F$64,3,FALSE)</f>
        <v>名古屋大</v>
      </c>
      <c r="J1237" t="str">
        <f t="shared" si="38"/>
        <v>男</v>
      </c>
      <c r="K1237" s="500" t="s">
        <v>4987</v>
      </c>
      <c r="L1237" s="500" t="s">
        <v>5110</v>
      </c>
      <c r="M1237" t="str">
        <f t="shared" si="39"/>
        <v>NAKAMURA Tatsuhiko</v>
      </c>
      <c r="O1237" s="500" t="s">
        <v>4197</v>
      </c>
      <c r="P1237" s="500" t="s">
        <v>5112</v>
      </c>
    </row>
    <row r="1238" spans="2:16">
      <c r="B1238" s="500" t="s">
        <v>522</v>
      </c>
      <c r="C1238" s="300">
        <v>1237</v>
      </c>
      <c r="D1238" s="500" t="s">
        <v>4955</v>
      </c>
      <c r="E1238" s="500" t="s">
        <v>4956</v>
      </c>
      <c r="F1238" s="500" t="s">
        <v>2412</v>
      </c>
      <c r="G1238" s="500" t="s">
        <v>624</v>
      </c>
      <c r="H1238" t="str">
        <f>VLOOKUP($G1238,県名!$B$1:$C$49,2,FALSE)</f>
        <v>愛  知</v>
      </c>
      <c r="I1238" t="str">
        <f>VLOOKUP(B1238,学校名!$D$8:$F$64,3,FALSE)</f>
        <v>名古屋大</v>
      </c>
      <c r="J1238" t="str">
        <f t="shared" si="38"/>
        <v>男</v>
      </c>
      <c r="K1238" s="500" t="s">
        <v>5035</v>
      </c>
      <c r="L1238" s="500" t="s">
        <v>5111</v>
      </c>
      <c r="M1238" t="str">
        <f t="shared" si="39"/>
        <v>ISHIZAKI Ryunosuke</v>
      </c>
      <c r="O1238" s="500" t="s">
        <v>4197</v>
      </c>
      <c r="P1238" s="500" t="s">
        <v>5112</v>
      </c>
    </row>
    <row r="1239" spans="2:16">
      <c r="B1239" s="500" t="s">
        <v>6046</v>
      </c>
      <c r="C1239" s="300">
        <v>1238</v>
      </c>
      <c r="D1239" s="500" t="s">
        <v>5278</v>
      </c>
      <c r="E1239" s="500" t="s">
        <v>5279</v>
      </c>
      <c r="F1239" s="500">
        <v>2</v>
      </c>
      <c r="G1239" s="500" t="s">
        <v>625</v>
      </c>
      <c r="H1239" t="str">
        <f>VLOOKUP($G1239,県名!$B$1:$C$49,2,FALSE)</f>
        <v>三  重</v>
      </c>
      <c r="I1239" t="str">
        <f>VLOOKUP(B1239,学校名!$D$8:$F$64,3,FALSE)</f>
        <v>皇學館大</v>
      </c>
      <c r="J1239" t="str">
        <f t="shared" si="38"/>
        <v>男</v>
      </c>
      <c r="K1239" s="500" t="s">
        <v>5308</v>
      </c>
      <c r="L1239" s="500" t="s">
        <v>5309</v>
      </c>
      <c r="M1239" t="str">
        <f t="shared" si="39"/>
        <v>MURAI Syunta</v>
      </c>
      <c r="O1239" s="500" t="s">
        <v>4197</v>
      </c>
      <c r="P1239" s="500" t="s">
        <v>5112</v>
      </c>
    </row>
    <row r="1240" spans="2:16">
      <c r="B1240" s="500" t="s">
        <v>507</v>
      </c>
      <c r="C1240" s="300">
        <v>1239</v>
      </c>
      <c r="D1240" s="500" t="s">
        <v>5280</v>
      </c>
      <c r="E1240" s="500" t="s">
        <v>5281</v>
      </c>
      <c r="F1240" s="500">
        <v>1</v>
      </c>
      <c r="G1240" s="500" t="s">
        <v>625</v>
      </c>
      <c r="H1240" t="str">
        <f>VLOOKUP($G1240,県名!$B$1:$C$49,2,FALSE)</f>
        <v>三  重</v>
      </c>
      <c r="I1240" t="str">
        <f>VLOOKUP(B1240,学校名!$D$8:$F$64,3,FALSE)</f>
        <v>皇學館大</v>
      </c>
      <c r="J1240" t="str">
        <f t="shared" si="38"/>
        <v>男</v>
      </c>
      <c r="K1240" s="500" t="s">
        <v>5310</v>
      </c>
      <c r="L1240" s="500" t="s">
        <v>5311</v>
      </c>
      <c r="M1240" t="str">
        <f t="shared" si="39"/>
        <v>KATSUI Kentaro</v>
      </c>
      <c r="O1240" s="500" t="s">
        <v>4197</v>
      </c>
      <c r="P1240" s="500" t="s">
        <v>5112</v>
      </c>
    </row>
    <row r="1241" spans="2:16">
      <c r="B1241" s="500" t="s">
        <v>507</v>
      </c>
      <c r="C1241" s="300">
        <v>1240</v>
      </c>
      <c r="D1241" s="500" t="s">
        <v>5282</v>
      </c>
      <c r="E1241" s="500" t="s">
        <v>5283</v>
      </c>
      <c r="F1241" s="500" t="s">
        <v>1773</v>
      </c>
      <c r="G1241" s="500" t="s">
        <v>625</v>
      </c>
      <c r="H1241" t="str">
        <f>VLOOKUP($G1241,県名!$B$1:$C$49,2,FALSE)</f>
        <v>三  重</v>
      </c>
      <c r="I1241" t="str">
        <f>VLOOKUP(B1241,学校名!$D$8:$F$64,3,FALSE)</f>
        <v>皇學館大</v>
      </c>
      <c r="J1241" t="str">
        <f t="shared" si="38"/>
        <v>男</v>
      </c>
      <c r="K1241" s="500" t="s">
        <v>5312</v>
      </c>
      <c r="L1241" s="500" t="s">
        <v>5052</v>
      </c>
      <c r="M1241" t="str">
        <f t="shared" si="39"/>
        <v>HARA Keisuke</v>
      </c>
      <c r="O1241" s="500" t="s">
        <v>4197</v>
      </c>
      <c r="P1241" s="500" t="s">
        <v>5112</v>
      </c>
    </row>
    <row r="1242" spans="2:16">
      <c r="B1242" s="500" t="s">
        <v>516</v>
      </c>
      <c r="C1242" s="300">
        <v>1241</v>
      </c>
      <c r="D1242" s="500" t="s">
        <v>5284</v>
      </c>
      <c r="E1242" s="500" t="s">
        <v>5285</v>
      </c>
      <c r="F1242" s="500" t="s">
        <v>2416</v>
      </c>
      <c r="G1242" s="500" t="s">
        <v>624</v>
      </c>
      <c r="H1242" t="str">
        <f>VLOOKUP($G1242,県名!$B$1:$C$49,2,FALSE)</f>
        <v>愛  知</v>
      </c>
      <c r="I1242" t="str">
        <f>VLOOKUP(B1242,学校名!$D$8:$F$64,3,FALSE)</f>
        <v>中部大</v>
      </c>
      <c r="J1242" t="str">
        <f t="shared" si="38"/>
        <v>男</v>
      </c>
      <c r="K1242" s="500" t="s">
        <v>5201</v>
      </c>
      <c r="L1242" s="500" t="s">
        <v>5313</v>
      </c>
      <c r="M1242" t="str">
        <f t="shared" si="39"/>
        <v>KONDO Tsubasa</v>
      </c>
      <c r="O1242" s="500" t="s">
        <v>4197</v>
      </c>
      <c r="P1242" s="500" t="s">
        <v>5112</v>
      </c>
    </row>
    <row r="1243" spans="2:16">
      <c r="B1243" s="500" t="s">
        <v>516</v>
      </c>
      <c r="C1243" s="300">
        <v>1242</v>
      </c>
      <c r="D1243" s="500" t="s">
        <v>5286</v>
      </c>
      <c r="E1243" s="500" t="s">
        <v>5287</v>
      </c>
      <c r="F1243" s="500" t="s">
        <v>2416</v>
      </c>
      <c r="G1243" s="500" t="s">
        <v>624</v>
      </c>
      <c r="H1243" t="str">
        <f>VLOOKUP($G1243,県名!$B$1:$C$49,2,FALSE)</f>
        <v>愛  知</v>
      </c>
      <c r="I1243" t="str">
        <f>VLOOKUP(B1243,学校名!$D$8:$F$64,3,FALSE)</f>
        <v>中部大</v>
      </c>
      <c r="J1243" t="str">
        <f t="shared" si="38"/>
        <v>男</v>
      </c>
      <c r="K1243" s="500" t="s">
        <v>5314</v>
      </c>
      <c r="L1243" s="500" t="s">
        <v>5056</v>
      </c>
      <c r="M1243" t="str">
        <f t="shared" si="39"/>
        <v>SUGI Koki</v>
      </c>
      <c r="O1243" s="500" t="s">
        <v>4197</v>
      </c>
      <c r="P1243" s="500" t="s">
        <v>5112</v>
      </c>
    </row>
    <row r="1244" spans="2:16">
      <c r="B1244" s="500" t="s">
        <v>516</v>
      </c>
      <c r="C1244" s="300">
        <v>1243</v>
      </c>
      <c r="D1244" s="500" t="s">
        <v>5288</v>
      </c>
      <c r="E1244" s="500" t="s">
        <v>5289</v>
      </c>
      <c r="F1244" s="500" t="s">
        <v>2416</v>
      </c>
      <c r="G1244" s="500" t="s">
        <v>624</v>
      </c>
      <c r="H1244" t="str">
        <f>VLOOKUP($G1244,県名!$B$1:$C$49,2,FALSE)</f>
        <v>愛  知</v>
      </c>
      <c r="I1244" t="str">
        <f>VLOOKUP(B1244,学校名!$D$8:$F$64,3,FALSE)</f>
        <v>中部大</v>
      </c>
      <c r="J1244" t="str">
        <f t="shared" si="38"/>
        <v>男</v>
      </c>
      <c r="K1244" s="500" t="s">
        <v>5315</v>
      </c>
      <c r="L1244" s="500" t="s">
        <v>5316</v>
      </c>
      <c r="M1244" t="str">
        <f t="shared" si="39"/>
        <v>TAKENO Yura</v>
      </c>
      <c r="O1244" s="500" t="s">
        <v>4197</v>
      </c>
      <c r="P1244" s="500" t="s">
        <v>5112</v>
      </c>
    </row>
    <row r="1245" spans="2:16">
      <c r="B1245" s="500" t="s">
        <v>516</v>
      </c>
      <c r="C1245" s="300">
        <v>1244</v>
      </c>
      <c r="D1245" s="500" t="s">
        <v>5290</v>
      </c>
      <c r="E1245" s="500" t="s">
        <v>5291</v>
      </c>
      <c r="F1245" s="500" t="s">
        <v>2416</v>
      </c>
      <c r="G1245" s="500" t="s">
        <v>624</v>
      </c>
      <c r="H1245" t="str">
        <f>VLOOKUP($G1245,県名!$B$1:$C$49,2,FALSE)</f>
        <v>愛  知</v>
      </c>
      <c r="I1245" t="str">
        <f>VLOOKUP(B1245,学校名!$D$8:$F$64,3,FALSE)</f>
        <v>中部大</v>
      </c>
      <c r="J1245" t="str">
        <f t="shared" si="38"/>
        <v>男</v>
      </c>
      <c r="K1245" s="500" t="s">
        <v>5317</v>
      </c>
      <c r="L1245" s="500" t="s">
        <v>5318</v>
      </c>
      <c r="M1245" t="str">
        <f t="shared" si="39"/>
        <v>MATSUSHITA Rino</v>
      </c>
      <c r="O1245" s="500" t="s">
        <v>4197</v>
      </c>
      <c r="P1245" s="500" t="s">
        <v>5112</v>
      </c>
    </row>
    <row r="1246" spans="2:16">
      <c r="B1246" s="500" t="s">
        <v>516</v>
      </c>
      <c r="C1246" s="300">
        <v>1245</v>
      </c>
      <c r="D1246" s="500" t="s">
        <v>5292</v>
      </c>
      <c r="E1246" s="500" t="s">
        <v>5293</v>
      </c>
      <c r="F1246" s="500" t="s">
        <v>2416</v>
      </c>
      <c r="G1246" s="500" t="s">
        <v>624</v>
      </c>
      <c r="H1246" t="str">
        <f>VLOOKUP($G1246,県名!$B$1:$C$49,2,FALSE)</f>
        <v>愛  知</v>
      </c>
      <c r="I1246" t="str">
        <f>VLOOKUP(B1246,学校名!$D$8:$F$64,3,FALSE)</f>
        <v>中部大</v>
      </c>
      <c r="J1246" t="str">
        <f t="shared" si="38"/>
        <v>男</v>
      </c>
      <c r="K1246" s="500" t="s">
        <v>5319</v>
      </c>
      <c r="L1246" s="500" t="s">
        <v>5320</v>
      </c>
      <c r="M1246" t="str">
        <f t="shared" si="39"/>
        <v>MIZUTANI Fumiya</v>
      </c>
      <c r="O1246" s="500" t="s">
        <v>4197</v>
      </c>
      <c r="P1246" s="500" t="s">
        <v>5112</v>
      </c>
    </row>
    <row r="1247" spans="2:16">
      <c r="B1247" s="500" t="s">
        <v>522</v>
      </c>
      <c r="C1247" s="300">
        <v>1246</v>
      </c>
      <c r="D1247" s="500" t="s">
        <v>5294</v>
      </c>
      <c r="E1247" s="500" t="s">
        <v>5295</v>
      </c>
      <c r="F1247" s="500" t="s">
        <v>2416</v>
      </c>
      <c r="G1247" s="500" t="s">
        <v>624</v>
      </c>
      <c r="H1247" t="str">
        <f>VLOOKUP($G1247,県名!$B$1:$C$49,2,FALSE)</f>
        <v>愛  知</v>
      </c>
      <c r="I1247" t="str">
        <f>VLOOKUP(B1247,学校名!$D$8:$F$64,3,FALSE)</f>
        <v>名古屋大</v>
      </c>
      <c r="J1247" t="str">
        <f t="shared" si="38"/>
        <v>男</v>
      </c>
      <c r="K1247" s="500" t="s">
        <v>5321</v>
      </c>
      <c r="L1247" s="500" t="s">
        <v>5322</v>
      </c>
      <c r="M1247" t="str">
        <f t="shared" si="39"/>
        <v>HARIU Shohei</v>
      </c>
      <c r="O1247" s="500" t="s">
        <v>4197</v>
      </c>
      <c r="P1247" s="500" t="s">
        <v>5112</v>
      </c>
    </row>
    <row r="1248" spans="2:16">
      <c r="B1248" s="500" t="s">
        <v>522</v>
      </c>
      <c r="C1248" s="300">
        <v>1247</v>
      </c>
      <c r="D1248" s="500" t="s">
        <v>5296</v>
      </c>
      <c r="E1248" s="500" t="s">
        <v>5297</v>
      </c>
      <c r="F1248" s="500" t="s">
        <v>2416</v>
      </c>
      <c r="G1248" s="500" t="s">
        <v>625</v>
      </c>
      <c r="H1248" t="str">
        <f>VLOOKUP($G1248,県名!$B$1:$C$49,2,FALSE)</f>
        <v>三  重</v>
      </c>
      <c r="I1248" t="str">
        <f>VLOOKUP(B1248,学校名!$D$8:$F$64,3,FALSE)</f>
        <v>名古屋大</v>
      </c>
      <c r="J1248" t="str">
        <f t="shared" si="38"/>
        <v>男</v>
      </c>
      <c r="K1248" s="500" t="s">
        <v>5323</v>
      </c>
      <c r="L1248" s="500" t="s">
        <v>5324</v>
      </c>
      <c r="M1248" t="str">
        <f t="shared" si="39"/>
        <v>IMAOKA Yuto</v>
      </c>
      <c r="O1248" s="500" t="s">
        <v>4197</v>
      </c>
      <c r="P1248" s="500" t="s">
        <v>5112</v>
      </c>
    </row>
    <row r="1249" spans="2:16">
      <c r="B1249" s="500" t="s">
        <v>522</v>
      </c>
      <c r="C1249" s="300">
        <v>1248</v>
      </c>
      <c r="D1249" s="500" t="s">
        <v>5298</v>
      </c>
      <c r="E1249" s="500" t="s">
        <v>5299</v>
      </c>
      <c r="F1249" s="500" t="s">
        <v>2416</v>
      </c>
      <c r="G1249" s="500" t="s">
        <v>624</v>
      </c>
      <c r="H1249" t="str">
        <f>VLOOKUP($G1249,県名!$B$1:$C$49,2,FALSE)</f>
        <v>愛  知</v>
      </c>
      <c r="I1249" t="str">
        <f>VLOOKUP(B1249,学校名!$D$8:$F$64,3,FALSE)</f>
        <v>名古屋大</v>
      </c>
      <c r="J1249" t="str">
        <f t="shared" si="38"/>
        <v>男</v>
      </c>
      <c r="K1249" s="500" t="s">
        <v>5325</v>
      </c>
      <c r="L1249" s="500" t="s">
        <v>5326</v>
      </c>
      <c r="M1249" t="str">
        <f t="shared" si="39"/>
        <v>HARUKI Taketo</v>
      </c>
      <c r="O1249" s="500" t="s">
        <v>4197</v>
      </c>
      <c r="P1249" s="500" t="s">
        <v>5112</v>
      </c>
    </row>
    <row r="1250" spans="2:16">
      <c r="B1250" s="500" t="s">
        <v>522</v>
      </c>
      <c r="C1250" s="300">
        <v>1249</v>
      </c>
      <c r="D1250" s="500" t="s">
        <v>5300</v>
      </c>
      <c r="E1250" s="500" t="s">
        <v>5301</v>
      </c>
      <c r="F1250" s="500" t="s">
        <v>2415</v>
      </c>
      <c r="G1250" s="500" t="s">
        <v>624</v>
      </c>
      <c r="H1250" t="str">
        <f>VLOOKUP($G1250,県名!$B$1:$C$49,2,FALSE)</f>
        <v>愛  知</v>
      </c>
      <c r="I1250" t="str">
        <f>VLOOKUP(B1250,学校名!$D$8:$F$64,3,FALSE)</f>
        <v>名古屋大</v>
      </c>
      <c r="J1250" t="str">
        <f t="shared" si="38"/>
        <v>男</v>
      </c>
      <c r="K1250" s="500" t="s">
        <v>4969</v>
      </c>
      <c r="L1250" s="500" t="s">
        <v>5327</v>
      </c>
      <c r="M1250" t="str">
        <f t="shared" si="39"/>
        <v>YOKOI Keiya</v>
      </c>
      <c r="O1250" s="500" t="s">
        <v>4197</v>
      </c>
      <c r="P1250" s="500" t="s">
        <v>5112</v>
      </c>
    </row>
    <row r="1251" spans="2:16">
      <c r="B1251" s="500" t="s">
        <v>522</v>
      </c>
      <c r="C1251" s="300">
        <v>1250</v>
      </c>
      <c r="D1251" s="500" t="s">
        <v>5302</v>
      </c>
      <c r="E1251" s="500" t="s">
        <v>5303</v>
      </c>
      <c r="F1251" s="500" t="s">
        <v>2416</v>
      </c>
      <c r="G1251" s="500" t="s">
        <v>625</v>
      </c>
      <c r="H1251" t="str">
        <f>VLOOKUP($G1251,県名!$B$1:$C$49,2,FALSE)</f>
        <v>三  重</v>
      </c>
      <c r="I1251" t="str">
        <f>VLOOKUP(B1251,学校名!$D$8:$F$64,3,FALSE)</f>
        <v>名古屋大</v>
      </c>
      <c r="J1251" t="str">
        <f t="shared" si="38"/>
        <v>男</v>
      </c>
      <c r="K1251" s="500" t="s">
        <v>5328</v>
      </c>
      <c r="L1251" s="500" t="s">
        <v>5329</v>
      </c>
      <c r="M1251" t="str">
        <f t="shared" si="39"/>
        <v>SOMA Shusuke</v>
      </c>
      <c r="O1251" s="500" t="s">
        <v>4197</v>
      </c>
      <c r="P1251" s="500" t="s">
        <v>5112</v>
      </c>
    </row>
    <row r="1252" spans="2:16">
      <c r="B1252" s="500" t="s">
        <v>522</v>
      </c>
      <c r="C1252" s="300">
        <v>1251</v>
      </c>
      <c r="D1252" s="500" t="s">
        <v>5304</v>
      </c>
      <c r="E1252" s="500" t="s">
        <v>5305</v>
      </c>
      <c r="F1252" s="500" t="s">
        <v>2416</v>
      </c>
      <c r="G1252" s="500" t="s">
        <v>624</v>
      </c>
      <c r="H1252" t="str">
        <f>VLOOKUP($G1252,県名!$B$1:$C$49,2,FALSE)</f>
        <v>愛  知</v>
      </c>
      <c r="I1252" t="str">
        <f>VLOOKUP(B1252,学校名!$D$8:$F$64,3,FALSE)</f>
        <v>名古屋大</v>
      </c>
      <c r="J1252" t="str">
        <f t="shared" si="38"/>
        <v>男</v>
      </c>
      <c r="K1252" s="500" t="s">
        <v>5330</v>
      </c>
      <c r="L1252" s="500" t="s">
        <v>5331</v>
      </c>
      <c r="M1252" t="str">
        <f t="shared" si="39"/>
        <v>YAGYU Kenshin</v>
      </c>
      <c r="O1252" s="500" t="s">
        <v>4197</v>
      </c>
      <c r="P1252" s="500" t="s">
        <v>5112</v>
      </c>
    </row>
    <row r="1253" spans="2:16">
      <c r="B1253" s="500" t="s">
        <v>522</v>
      </c>
      <c r="C1253" s="300">
        <v>1252</v>
      </c>
      <c r="D1253" s="500" t="s">
        <v>5306</v>
      </c>
      <c r="E1253" s="500" t="s">
        <v>5307</v>
      </c>
      <c r="F1253" s="500" t="s">
        <v>2416</v>
      </c>
      <c r="G1253" s="500" t="s">
        <v>624</v>
      </c>
      <c r="H1253" t="str">
        <f>VLOOKUP($G1253,県名!$B$1:$C$49,2,FALSE)</f>
        <v>愛  知</v>
      </c>
      <c r="I1253" t="str">
        <f>VLOOKUP(B1253,学校名!$D$8:$F$64,3,FALSE)</f>
        <v>名古屋大</v>
      </c>
      <c r="J1253" t="str">
        <f t="shared" si="38"/>
        <v>男</v>
      </c>
      <c r="K1253" s="500" t="s">
        <v>5219</v>
      </c>
      <c r="L1253" s="500" t="s">
        <v>5332</v>
      </c>
      <c r="M1253" t="str">
        <f t="shared" si="39"/>
        <v>MATSUOKA Mikiya</v>
      </c>
      <c r="O1253" s="500" t="s">
        <v>4197</v>
      </c>
      <c r="P1253" s="500" t="s">
        <v>5112</v>
      </c>
    </row>
    <row r="1254" spans="2:16">
      <c r="B1254" s="500" t="s">
        <v>499</v>
      </c>
      <c r="C1254" s="300">
        <v>1253</v>
      </c>
      <c r="D1254" s="500" t="s">
        <v>6600</v>
      </c>
      <c r="E1254" s="500" t="s">
        <v>6601</v>
      </c>
      <c r="F1254" s="500" t="s">
        <v>6759</v>
      </c>
      <c r="G1254" s="500" t="s">
        <v>624</v>
      </c>
      <c r="H1254" t="str">
        <f>VLOOKUP($G1254,県名!$B$1:$C$49,2,FALSE)</f>
        <v>愛  知</v>
      </c>
      <c r="I1254" t="str">
        <f>VLOOKUP(B1254,学校名!$D$8:$F$64,3,FALSE)</f>
        <v>愛知工業大</v>
      </c>
      <c r="J1254" t="str">
        <f t="shared" si="38"/>
        <v>男</v>
      </c>
      <c r="K1254" s="500" t="s">
        <v>5822</v>
      </c>
      <c r="L1254" s="500" t="s">
        <v>5052</v>
      </c>
      <c r="M1254" t="str">
        <f t="shared" si="39"/>
        <v>OKAMURA Keisuke</v>
      </c>
      <c r="O1254" s="500" t="s">
        <v>4197</v>
      </c>
      <c r="P1254" s="500" t="s">
        <v>5112</v>
      </c>
    </row>
    <row r="1255" spans="2:16">
      <c r="B1255" s="500" t="s">
        <v>499</v>
      </c>
      <c r="C1255" s="300">
        <v>1254</v>
      </c>
      <c r="D1255" s="500" t="s">
        <v>6602</v>
      </c>
      <c r="E1255" s="500" t="s">
        <v>6603</v>
      </c>
      <c r="F1255" s="500" t="s">
        <v>2412</v>
      </c>
      <c r="G1255" s="500" t="s">
        <v>624</v>
      </c>
      <c r="H1255" t="str">
        <f>VLOOKUP($G1255,県名!$B$1:$C$49,2,FALSE)</f>
        <v>愛  知</v>
      </c>
      <c r="I1255" t="str">
        <f>VLOOKUP(B1255,学校名!$D$8:$F$64,3,FALSE)</f>
        <v>愛知工業大</v>
      </c>
      <c r="J1255" t="str">
        <f t="shared" si="38"/>
        <v>男</v>
      </c>
      <c r="K1255" s="500" t="s">
        <v>5257</v>
      </c>
      <c r="L1255" s="500" t="s">
        <v>5772</v>
      </c>
      <c r="M1255" t="str">
        <f t="shared" si="39"/>
        <v>ANDO Takahiro</v>
      </c>
      <c r="O1255" s="500" t="s">
        <v>4197</v>
      </c>
      <c r="P1255" s="500" t="s">
        <v>5112</v>
      </c>
    </row>
    <row r="1256" spans="2:16">
      <c r="B1256" s="500" t="s">
        <v>499</v>
      </c>
      <c r="C1256" s="300">
        <v>1255</v>
      </c>
      <c r="D1256" s="500" t="s">
        <v>6604</v>
      </c>
      <c r="E1256" s="500" t="s">
        <v>6605</v>
      </c>
      <c r="F1256" s="500" t="s">
        <v>2416</v>
      </c>
      <c r="G1256" s="500" t="s">
        <v>624</v>
      </c>
      <c r="H1256" t="str">
        <f>VLOOKUP($G1256,県名!$B$1:$C$49,2,FALSE)</f>
        <v>愛  知</v>
      </c>
      <c r="I1256" t="str">
        <f>VLOOKUP(B1256,学校名!$D$8:$F$64,3,FALSE)</f>
        <v>愛知工業大</v>
      </c>
      <c r="J1256" t="str">
        <f t="shared" si="38"/>
        <v>男</v>
      </c>
      <c r="K1256" s="500" t="s">
        <v>5729</v>
      </c>
      <c r="L1256" s="500" t="s">
        <v>6340</v>
      </c>
      <c r="M1256" t="str">
        <f t="shared" si="39"/>
        <v>OGAWA Ryota</v>
      </c>
      <c r="O1256" s="500" t="s">
        <v>4197</v>
      </c>
      <c r="P1256" s="500" t="s">
        <v>5112</v>
      </c>
    </row>
    <row r="1257" spans="2:16">
      <c r="B1257" s="500" t="s">
        <v>495</v>
      </c>
      <c r="C1257" s="300">
        <v>1256</v>
      </c>
      <c r="D1257" s="500" t="s">
        <v>6606</v>
      </c>
      <c r="E1257" s="500" t="s">
        <v>6607</v>
      </c>
      <c r="F1257" s="500" t="s">
        <v>2416</v>
      </c>
      <c r="G1257" s="500" t="s">
        <v>624</v>
      </c>
      <c r="H1257" t="str">
        <f>VLOOKUP($G1257,県名!$B$1:$C$49,2,FALSE)</f>
        <v>愛  知</v>
      </c>
      <c r="I1257" t="str">
        <f>VLOOKUP(B1257,学校名!$D$8:$F$64,3,FALSE)</f>
        <v>愛知医科大</v>
      </c>
      <c r="J1257" t="str">
        <f t="shared" si="38"/>
        <v>男</v>
      </c>
      <c r="K1257" s="500" t="s">
        <v>6760</v>
      </c>
      <c r="L1257" s="500" t="s">
        <v>5054</v>
      </c>
      <c r="M1257" t="str">
        <f t="shared" si="39"/>
        <v>KOZEN Tatsuya</v>
      </c>
      <c r="O1257" s="500" t="s">
        <v>4197</v>
      </c>
      <c r="P1257" s="500" t="s">
        <v>5112</v>
      </c>
    </row>
    <row r="1258" spans="2:16">
      <c r="B1258" s="500" t="s">
        <v>496</v>
      </c>
      <c r="C1258" s="300">
        <v>1257</v>
      </c>
      <c r="D1258" s="500" t="s">
        <v>6608</v>
      </c>
      <c r="E1258" s="500" t="s">
        <v>6609</v>
      </c>
      <c r="F1258" s="500" t="s">
        <v>2414</v>
      </c>
      <c r="G1258" s="500" t="s">
        <v>624</v>
      </c>
      <c r="H1258" t="str">
        <f>VLOOKUP($G1258,県名!$B$1:$C$49,2,FALSE)</f>
        <v>愛  知</v>
      </c>
      <c r="I1258" t="str">
        <f>VLOOKUP(B1258,学校名!$D$8:$F$64,3,FALSE)</f>
        <v>愛知学院大</v>
      </c>
      <c r="J1258" t="str">
        <f t="shared" si="38"/>
        <v>男</v>
      </c>
      <c r="K1258" s="500" t="s">
        <v>5317</v>
      </c>
      <c r="L1258" s="500" t="s">
        <v>5688</v>
      </c>
      <c r="M1258" t="str">
        <f t="shared" si="39"/>
        <v>MATSUSHITA Keigo</v>
      </c>
      <c r="O1258" s="500" t="s">
        <v>4197</v>
      </c>
      <c r="P1258" s="500" t="s">
        <v>5112</v>
      </c>
    </row>
    <row r="1259" spans="2:16">
      <c r="B1259" s="500" t="s">
        <v>494</v>
      </c>
      <c r="C1259" s="300">
        <v>1258</v>
      </c>
      <c r="D1259" s="500" t="s">
        <v>6610</v>
      </c>
      <c r="E1259" s="500" t="s">
        <v>6611</v>
      </c>
      <c r="F1259" s="500" t="s">
        <v>2416</v>
      </c>
      <c r="G1259" s="500" t="s">
        <v>624</v>
      </c>
      <c r="H1259" t="str">
        <f>VLOOKUP($G1259,県名!$B$1:$C$49,2,FALSE)</f>
        <v>愛  知</v>
      </c>
      <c r="I1259" t="str">
        <f>VLOOKUP(B1259,学校名!$D$8:$F$64,3,FALSE)</f>
        <v>愛知大</v>
      </c>
      <c r="J1259" t="str">
        <f t="shared" si="38"/>
        <v>男</v>
      </c>
      <c r="K1259" s="500" t="s">
        <v>6761</v>
      </c>
      <c r="L1259" s="500" t="s">
        <v>6762</v>
      </c>
      <c r="M1259" t="str">
        <f t="shared" si="39"/>
        <v>YOKOYAMA Tatsuki</v>
      </c>
      <c r="O1259" s="500" t="s">
        <v>4197</v>
      </c>
      <c r="P1259" s="500" t="s">
        <v>5112</v>
      </c>
    </row>
    <row r="1260" spans="2:16">
      <c r="B1260" s="500" t="s">
        <v>502</v>
      </c>
      <c r="C1260" s="300">
        <v>1259</v>
      </c>
      <c r="D1260" s="500" t="s">
        <v>6612</v>
      </c>
      <c r="E1260" s="500" t="s">
        <v>6613</v>
      </c>
      <c r="F1260" s="500" t="s">
        <v>2414</v>
      </c>
      <c r="G1260" s="500" t="s">
        <v>626</v>
      </c>
      <c r="H1260" t="str">
        <f>VLOOKUP($G1260,県名!$B$1:$C$49,2,FALSE)</f>
        <v>岐  阜</v>
      </c>
      <c r="I1260" t="str">
        <f>VLOOKUP(B1260,学校名!$D$8:$F$64,3,FALSE)</f>
        <v>岐阜大</v>
      </c>
      <c r="J1260" t="str">
        <f t="shared" si="38"/>
        <v>男</v>
      </c>
      <c r="K1260" s="500" t="s">
        <v>6763</v>
      </c>
      <c r="L1260" s="500" t="s">
        <v>6764</v>
      </c>
      <c r="M1260" t="str">
        <f t="shared" si="39"/>
        <v>FURUYAMA Emaru</v>
      </c>
      <c r="O1260" s="500" t="s">
        <v>4197</v>
      </c>
      <c r="P1260" s="500" t="s">
        <v>5112</v>
      </c>
    </row>
    <row r="1261" spans="2:16">
      <c r="B1261" s="500" t="s">
        <v>502</v>
      </c>
      <c r="C1261" s="300">
        <v>1260</v>
      </c>
      <c r="D1261" s="500" t="s">
        <v>6614</v>
      </c>
      <c r="E1261" s="500" t="s">
        <v>6615</v>
      </c>
      <c r="F1261" s="500" t="s">
        <v>2414</v>
      </c>
      <c r="G1261" s="500" t="s">
        <v>626</v>
      </c>
      <c r="H1261" t="str">
        <f>VLOOKUP($G1261,県名!$B$1:$C$49,2,FALSE)</f>
        <v>岐  阜</v>
      </c>
      <c r="I1261" t="str">
        <f>VLOOKUP(B1261,学校名!$D$8:$F$64,3,FALSE)</f>
        <v>岐阜大</v>
      </c>
      <c r="J1261" t="str">
        <f t="shared" si="38"/>
        <v>男</v>
      </c>
      <c r="K1261" s="500" t="s">
        <v>4990</v>
      </c>
      <c r="L1261" s="500" t="s">
        <v>6765</v>
      </c>
      <c r="M1261" t="str">
        <f t="shared" si="39"/>
        <v>SUZUKI Takafumi</v>
      </c>
      <c r="O1261" s="500" t="s">
        <v>4197</v>
      </c>
      <c r="P1261" s="500" t="s">
        <v>5112</v>
      </c>
    </row>
    <row r="1262" spans="2:16">
      <c r="B1262" s="500" t="s">
        <v>502</v>
      </c>
      <c r="C1262" s="300">
        <v>1261</v>
      </c>
      <c r="D1262" s="500" t="s">
        <v>6616</v>
      </c>
      <c r="E1262" s="500" t="s">
        <v>6617</v>
      </c>
      <c r="F1262" s="500" t="s">
        <v>2414</v>
      </c>
      <c r="G1262" s="500" t="s">
        <v>626</v>
      </c>
      <c r="H1262" t="str">
        <f>VLOOKUP($G1262,県名!$B$1:$C$49,2,FALSE)</f>
        <v>岐  阜</v>
      </c>
      <c r="I1262" t="str">
        <f>VLOOKUP(B1262,学校名!$D$8:$F$64,3,FALSE)</f>
        <v>岐阜大</v>
      </c>
      <c r="J1262" t="str">
        <f t="shared" si="38"/>
        <v>男</v>
      </c>
      <c r="K1262" s="500" t="s">
        <v>6766</v>
      </c>
      <c r="L1262" s="500" t="s">
        <v>6767</v>
      </c>
      <c r="M1262" t="str">
        <f t="shared" si="39"/>
        <v>MATSUO Ryosuke</v>
      </c>
      <c r="O1262" s="500" t="s">
        <v>4197</v>
      </c>
      <c r="P1262" s="500" t="s">
        <v>5112</v>
      </c>
    </row>
    <row r="1263" spans="2:16">
      <c r="B1263" s="500" t="s">
        <v>502</v>
      </c>
      <c r="C1263" s="300">
        <v>1262</v>
      </c>
      <c r="D1263" s="500" t="s">
        <v>6618</v>
      </c>
      <c r="E1263" s="500" t="s">
        <v>6619</v>
      </c>
      <c r="F1263" s="500" t="s">
        <v>2416</v>
      </c>
      <c r="G1263" s="500" t="s">
        <v>626</v>
      </c>
      <c r="H1263" t="str">
        <f>VLOOKUP($G1263,県名!$B$1:$C$49,2,FALSE)</f>
        <v>岐  阜</v>
      </c>
      <c r="I1263" t="str">
        <f>VLOOKUP(B1263,学校名!$D$8:$F$64,3,FALSE)</f>
        <v>岐阜大</v>
      </c>
      <c r="J1263" t="str">
        <f t="shared" si="38"/>
        <v>男</v>
      </c>
      <c r="K1263" s="500" t="s">
        <v>6768</v>
      </c>
      <c r="L1263" s="500" t="s">
        <v>6769</v>
      </c>
      <c r="M1263" t="str">
        <f t="shared" si="39"/>
        <v>MIYOSHI Masao</v>
      </c>
      <c r="O1263" s="500" t="s">
        <v>4197</v>
      </c>
      <c r="P1263" s="500" t="s">
        <v>5112</v>
      </c>
    </row>
    <row r="1264" spans="2:16">
      <c r="B1264" s="500" t="s">
        <v>502</v>
      </c>
      <c r="C1264" s="300">
        <v>1263</v>
      </c>
      <c r="D1264" s="500" t="s">
        <v>6620</v>
      </c>
      <c r="E1264" s="500" t="s">
        <v>6621</v>
      </c>
      <c r="F1264" s="500" t="s">
        <v>2416</v>
      </c>
      <c r="G1264" s="500" t="s">
        <v>619</v>
      </c>
      <c r="H1264" t="str">
        <f>VLOOKUP($G1264,県名!$B$1:$C$49,2,FALSE)</f>
        <v>富　山</v>
      </c>
      <c r="I1264" t="str">
        <f>VLOOKUP(B1264,学校名!$D$8:$F$64,3,FALSE)</f>
        <v>岐阜大</v>
      </c>
      <c r="J1264" t="str">
        <f t="shared" si="38"/>
        <v>男</v>
      </c>
      <c r="K1264" s="500" t="s">
        <v>5266</v>
      </c>
      <c r="L1264" s="500" t="s">
        <v>5083</v>
      </c>
      <c r="M1264" t="str">
        <f t="shared" si="39"/>
        <v>UENO Tomoki</v>
      </c>
      <c r="O1264" s="500" t="s">
        <v>4197</v>
      </c>
      <c r="P1264" s="500" t="s">
        <v>5112</v>
      </c>
    </row>
    <row r="1265" spans="2:16">
      <c r="B1265" s="500" t="s">
        <v>502</v>
      </c>
      <c r="C1265" s="300">
        <v>1264</v>
      </c>
      <c r="D1265" s="500" t="s">
        <v>6622</v>
      </c>
      <c r="E1265" s="500" t="s">
        <v>6623</v>
      </c>
      <c r="F1265" s="500" t="s">
        <v>2416</v>
      </c>
      <c r="G1265" s="500" t="s">
        <v>626</v>
      </c>
      <c r="H1265" t="str">
        <f>VLOOKUP($G1265,県名!$B$1:$C$49,2,FALSE)</f>
        <v>岐  阜</v>
      </c>
      <c r="I1265" t="str">
        <f>VLOOKUP(B1265,学校名!$D$8:$F$64,3,FALSE)</f>
        <v>岐阜大</v>
      </c>
      <c r="J1265" t="str">
        <f t="shared" si="38"/>
        <v>男</v>
      </c>
      <c r="K1265" s="500" t="s">
        <v>5248</v>
      </c>
      <c r="L1265" s="500" t="s">
        <v>6770</v>
      </c>
      <c r="M1265" t="str">
        <f t="shared" si="39"/>
        <v>AOYAMA Keisei</v>
      </c>
      <c r="O1265" s="500" t="s">
        <v>4197</v>
      </c>
      <c r="P1265" s="500" t="s">
        <v>5112</v>
      </c>
    </row>
    <row r="1266" spans="2:16">
      <c r="B1266" s="500" t="s">
        <v>502</v>
      </c>
      <c r="C1266" s="300">
        <v>1265</v>
      </c>
      <c r="D1266" s="500" t="s">
        <v>6624</v>
      </c>
      <c r="E1266" s="500" t="s">
        <v>6625</v>
      </c>
      <c r="F1266" s="500" t="s">
        <v>2416</v>
      </c>
      <c r="G1266" s="500" t="s">
        <v>626</v>
      </c>
      <c r="H1266" t="str">
        <f>VLOOKUP($G1266,県名!$B$1:$C$49,2,FALSE)</f>
        <v>岐  阜</v>
      </c>
      <c r="I1266" t="str">
        <f>VLOOKUP(B1266,学校名!$D$8:$F$64,3,FALSE)</f>
        <v>岐阜大</v>
      </c>
      <c r="J1266" t="str">
        <f t="shared" si="38"/>
        <v>男</v>
      </c>
      <c r="K1266" s="500" t="s">
        <v>4990</v>
      </c>
      <c r="L1266" s="500" t="s">
        <v>6771</v>
      </c>
      <c r="M1266" t="str">
        <f t="shared" si="39"/>
        <v>SUZUKI Kensho</v>
      </c>
      <c r="O1266" s="500" t="s">
        <v>4197</v>
      </c>
      <c r="P1266" s="500" t="s">
        <v>5112</v>
      </c>
    </row>
    <row r="1267" spans="2:16">
      <c r="B1267" s="500" t="s">
        <v>529</v>
      </c>
      <c r="C1267" s="300">
        <v>1266</v>
      </c>
      <c r="D1267" s="500" t="s">
        <v>6626</v>
      </c>
      <c r="E1267" s="500" t="s">
        <v>6627</v>
      </c>
      <c r="F1267" s="500" t="s">
        <v>2416</v>
      </c>
      <c r="G1267" s="500" t="s">
        <v>625</v>
      </c>
      <c r="H1267" t="str">
        <f>VLOOKUP($G1267,県名!$B$1:$C$49,2,FALSE)</f>
        <v>三  重</v>
      </c>
      <c r="I1267" t="str">
        <f>VLOOKUP(B1267,学校名!$D$8:$F$64,3,FALSE)</f>
        <v>三重大</v>
      </c>
      <c r="J1267" t="str">
        <f t="shared" si="38"/>
        <v>男</v>
      </c>
      <c r="K1267" s="500" t="s">
        <v>5014</v>
      </c>
      <c r="L1267" s="500" t="s">
        <v>5085</v>
      </c>
      <c r="M1267" t="str">
        <f t="shared" si="39"/>
        <v>SAITO Ryoya</v>
      </c>
      <c r="O1267" s="500" t="s">
        <v>4197</v>
      </c>
      <c r="P1267" s="500" t="s">
        <v>5112</v>
      </c>
    </row>
    <row r="1268" spans="2:16">
      <c r="B1268" s="500" t="s">
        <v>529</v>
      </c>
      <c r="C1268" s="300">
        <v>1267</v>
      </c>
      <c r="D1268" s="500" t="s">
        <v>6628</v>
      </c>
      <c r="E1268" s="500" t="s">
        <v>6629</v>
      </c>
      <c r="F1268" s="500" t="s">
        <v>2415</v>
      </c>
      <c r="G1268" s="500" t="s">
        <v>625</v>
      </c>
      <c r="H1268" t="str">
        <f>VLOOKUP($G1268,県名!$B$1:$C$49,2,FALSE)</f>
        <v>三  重</v>
      </c>
      <c r="I1268" t="str">
        <f>VLOOKUP(B1268,学校名!$D$8:$F$64,3,FALSE)</f>
        <v>三重大</v>
      </c>
      <c r="J1268" t="str">
        <f t="shared" si="38"/>
        <v>男</v>
      </c>
      <c r="K1268" s="500" t="s">
        <v>6772</v>
      </c>
      <c r="L1268" s="500" t="s">
        <v>6773</v>
      </c>
      <c r="M1268" t="str">
        <f t="shared" si="39"/>
        <v>ARITA Gai</v>
      </c>
      <c r="O1268" s="500" t="s">
        <v>4197</v>
      </c>
      <c r="P1268" s="500" t="s">
        <v>5112</v>
      </c>
    </row>
    <row r="1269" spans="2:16">
      <c r="B1269" s="500" t="s">
        <v>529</v>
      </c>
      <c r="C1269" s="300">
        <v>1268</v>
      </c>
      <c r="D1269" s="500" t="s">
        <v>6630</v>
      </c>
      <c r="E1269" s="500" t="s">
        <v>6631</v>
      </c>
      <c r="F1269" s="500" t="s">
        <v>2416</v>
      </c>
      <c r="G1269" s="500" t="s">
        <v>625</v>
      </c>
      <c r="H1269" t="str">
        <f>VLOOKUP($G1269,県名!$B$1:$C$49,2,FALSE)</f>
        <v>三  重</v>
      </c>
      <c r="I1269" t="str">
        <f>VLOOKUP(B1269,学校名!$D$8:$F$64,3,FALSE)</f>
        <v>三重大</v>
      </c>
      <c r="J1269" t="str">
        <f t="shared" si="38"/>
        <v>男</v>
      </c>
      <c r="K1269" s="500" t="s">
        <v>6774</v>
      </c>
      <c r="L1269" s="500" t="s">
        <v>6762</v>
      </c>
      <c r="M1269" t="str">
        <f t="shared" si="39"/>
        <v>SAWAMURA Tatsuki</v>
      </c>
      <c r="O1269" s="500" t="s">
        <v>4197</v>
      </c>
      <c r="P1269" s="500" t="s">
        <v>5112</v>
      </c>
    </row>
    <row r="1270" spans="2:16">
      <c r="B1270" s="500" t="s">
        <v>529</v>
      </c>
      <c r="C1270" s="300">
        <v>1269</v>
      </c>
      <c r="D1270" s="500" t="s">
        <v>6632</v>
      </c>
      <c r="E1270" s="500" t="s">
        <v>6633</v>
      </c>
      <c r="F1270" s="500" t="s">
        <v>2416</v>
      </c>
      <c r="G1270" s="500" t="s">
        <v>625</v>
      </c>
      <c r="H1270" t="str">
        <f>VLOOKUP($G1270,県名!$B$1:$C$49,2,FALSE)</f>
        <v>三  重</v>
      </c>
      <c r="I1270" t="str">
        <f>VLOOKUP(B1270,学校名!$D$8:$F$64,3,FALSE)</f>
        <v>三重大</v>
      </c>
      <c r="J1270" t="str">
        <f t="shared" si="38"/>
        <v>男</v>
      </c>
      <c r="K1270" s="500" t="s">
        <v>5793</v>
      </c>
      <c r="L1270" s="500" t="s">
        <v>6775</v>
      </c>
      <c r="M1270" t="str">
        <f t="shared" si="39"/>
        <v>YOSHIKAWA Tappei</v>
      </c>
      <c r="O1270" s="500" t="s">
        <v>4197</v>
      </c>
      <c r="P1270" s="500" t="s">
        <v>5112</v>
      </c>
    </row>
    <row r="1271" spans="2:16">
      <c r="B1271" s="500" t="s">
        <v>529</v>
      </c>
      <c r="C1271" s="300">
        <v>1270</v>
      </c>
      <c r="D1271" s="500" t="s">
        <v>6634</v>
      </c>
      <c r="E1271" s="500" t="s">
        <v>6635</v>
      </c>
      <c r="F1271" s="500" t="s">
        <v>2416</v>
      </c>
      <c r="G1271" s="500" t="s">
        <v>625</v>
      </c>
      <c r="H1271" t="str">
        <f>VLOOKUP($G1271,県名!$B$1:$C$49,2,FALSE)</f>
        <v>三  重</v>
      </c>
      <c r="I1271" t="str">
        <f>VLOOKUP(B1271,学校名!$D$8:$F$64,3,FALSE)</f>
        <v>三重大</v>
      </c>
      <c r="J1271" t="str">
        <f t="shared" si="38"/>
        <v>男</v>
      </c>
      <c r="K1271" s="500" t="s">
        <v>6776</v>
      </c>
      <c r="L1271" s="500" t="s">
        <v>6777</v>
      </c>
      <c r="M1271" t="str">
        <f t="shared" si="39"/>
        <v>SUYAMA Mitaka</v>
      </c>
      <c r="O1271" s="500" t="s">
        <v>4197</v>
      </c>
      <c r="P1271" s="500" t="s">
        <v>5112</v>
      </c>
    </row>
    <row r="1272" spans="2:16">
      <c r="B1272" s="500" t="s">
        <v>529</v>
      </c>
      <c r="C1272" s="300">
        <v>1271</v>
      </c>
      <c r="D1272" s="500" t="s">
        <v>6636</v>
      </c>
      <c r="E1272" s="500" t="s">
        <v>6637</v>
      </c>
      <c r="F1272" s="500" t="s">
        <v>2416</v>
      </c>
      <c r="G1272" s="500" t="s">
        <v>625</v>
      </c>
      <c r="H1272" t="str">
        <f>VLOOKUP($G1272,県名!$B$1:$C$49,2,FALSE)</f>
        <v>三  重</v>
      </c>
      <c r="I1272" t="str">
        <f>VLOOKUP(B1272,学校名!$D$8:$F$64,3,FALSE)</f>
        <v>三重大</v>
      </c>
      <c r="J1272" t="str">
        <f t="shared" si="38"/>
        <v>男</v>
      </c>
      <c r="K1272" s="500" t="s">
        <v>6778</v>
      </c>
      <c r="L1272" s="500" t="s">
        <v>5730</v>
      </c>
      <c r="M1272" t="str">
        <f t="shared" si="39"/>
        <v>TANDA Shoya</v>
      </c>
      <c r="O1272" s="500" t="s">
        <v>4197</v>
      </c>
      <c r="P1272" s="500" t="s">
        <v>5112</v>
      </c>
    </row>
    <row r="1273" spans="2:16">
      <c r="B1273" s="500" t="s">
        <v>508</v>
      </c>
      <c r="C1273" s="300">
        <v>1272</v>
      </c>
      <c r="D1273" s="500" t="s">
        <v>6638</v>
      </c>
      <c r="E1273" s="500" t="s">
        <v>6639</v>
      </c>
      <c r="F1273" s="500" t="s">
        <v>2416</v>
      </c>
      <c r="G1273" s="500" t="s">
        <v>624</v>
      </c>
      <c r="H1273" t="str">
        <f>VLOOKUP($G1273,県名!$B$1:$C$49,2,FALSE)</f>
        <v>愛  知</v>
      </c>
      <c r="I1273" t="str">
        <f>VLOOKUP(B1273,学校名!$D$8:$F$64,3,FALSE)</f>
        <v>至学館大</v>
      </c>
      <c r="J1273" t="str">
        <f t="shared" si="38"/>
        <v>男</v>
      </c>
      <c r="K1273" s="500" t="s">
        <v>6779</v>
      </c>
      <c r="L1273" s="500" t="s">
        <v>6780</v>
      </c>
      <c r="M1273" t="str">
        <f t="shared" si="39"/>
        <v>AZUMA Shoei</v>
      </c>
      <c r="O1273" s="500" t="s">
        <v>4197</v>
      </c>
      <c r="P1273" s="500" t="s">
        <v>5112</v>
      </c>
    </row>
    <row r="1274" spans="2:16">
      <c r="B1274" s="500" t="s">
        <v>5339</v>
      </c>
      <c r="C1274" s="300">
        <v>1273</v>
      </c>
      <c r="D1274" s="500" t="s">
        <v>6640</v>
      </c>
      <c r="E1274" s="500" t="s">
        <v>6641</v>
      </c>
      <c r="F1274" s="500" t="s">
        <v>2414</v>
      </c>
      <c r="G1274" s="500" t="s">
        <v>623</v>
      </c>
      <c r="H1274" t="str">
        <f>VLOOKUP($G1274,県名!$B$1:$C$49,2,FALSE)</f>
        <v>静  岡</v>
      </c>
      <c r="I1274" t="str">
        <f>VLOOKUP(B1274,学校名!$D$8:$F$64,3,FALSE)</f>
        <v>沼津高専</v>
      </c>
      <c r="J1274" t="str">
        <f t="shared" si="38"/>
        <v>男</v>
      </c>
      <c r="K1274" s="500" t="s">
        <v>6781</v>
      </c>
      <c r="L1274" s="500" t="s">
        <v>5089</v>
      </c>
      <c r="M1274" t="str">
        <f t="shared" si="39"/>
        <v>MATSUZAKI Ryo</v>
      </c>
      <c r="O1274" s="500" t="s">
        <v>4197</v>
      </c>
      <c r="P1274" s="500" t="s">
        <v>5112</v>
      </c>
    </row>
    <row r="1275" spans="2:16">
      <c r="B1275" s="500" t="s">
        <v>5339</v>
      </c>
      <c r="C1275" s="300">
        <v>1274</v>
      </c>
      <c r="D1275" s="500" t="s">
        <v>6642</v>
      </c>
      <c r="E1275" s="500" t="s">
        <v>6643</v>
      </c>
      <c r="F1275" s="500" t="s">
        <v>2413</v>
      </c>
      <c r="G1275" s="500" t="s">
        <v>623</v>
      </c>
      <c r="H1275" t="str">
        <f>VLOOKUP($G1275,県名!$B$1:$C$49,2,FALSE)</f>
        <v>静  岡</v>
      </c>
      <c r="I1275" t="str">
        <f>VLOOKUP(B1275,学校名!$D$8:$F$64,3,FALSE)</f>
        <v>沼津高専</v>
      </c>
      <c r="J1275" t="str">
        <f t="shared" si="38"/>
        <v>男</v>
      </c>
      <c r="K1275" s="500" t="s">
        <v>4991</v>
      </c>
      <c r="L1275" s="500" t="s">
        <v>6782</v>
      </c>
      <c r="M1275" t="str">
        <f t="shared" si="39"/>
        <v>ITO Tatsumi</v>
      </c>
      <c r="O1275" s="500" t="s">
        <v>4197</v>
      </c>
      <c r="P1275" s="500" t="s">
        <v>5112</v>
      </c>
    </row>
    <row r="1276" spans="2:16">
      <c r="B1276" s="500" t="s">
        <v>5339</v>
      </c>
      <c r="C1276" s="300">
        <v>1275</v>
      </c>
      <c r="D1276" s="500" t="s">
        <v>6644</v>
      </c>
      <c r="E1276" s="500" t="s">
        <v>6645</v>
      </c>
      <c r="F1276" s="500" t="s">
        <v>2414</v>
      </c>
      <c r="G1276" s="500" t="s">
        <v>623</v>
      </c>
      <c r="H1276" t="str">
        <f>VLOOKUP($G1276,県名!$B$1:$C$49,2,FALSE)</f>
        <v>静  岡</v>
      </c>
      <c r="I1276" t="str">
        <f>VLOOKUP(B1276,学校名!$D$8:$F$64,3,FALSE)</f>
        <v>沼津高専</v>
      </c>
      <c r="J1276" t="str">
        <f t="shared" si="38"/>
        <v>男</v>
      </c>
      <c r="K1276" s="500" t="s">
        <v>6783</v>
      </c>
      <c r="L1276" s="500" t="s">
        <v>6784</v>
      </c>
      <c r="M1276" t="str">
        <f t="shared" si="39"/>
        <v>SHIOKAWA Humiya</v>
      </c>
      <c r="O1276" s="500" t="s">
        <v>4197</v>
      </c>
      <c r="P1276" s="500" t="s">
        <v>5112</v>
      </c>
    </row>
    <row r="1277" spans="2:16">
      <c r="B1277" s="500" t="s">
        <v>5339</v>
      </c>
      <c r="C1277" s="300">
        <v>1276</v>
      </c>
      <c r="D1277" s="500" t="s">
        <v>6646</v>
      </c>
      <c r="E1277" s="500" t="s">
        <v>6647</v>
      </c>
      <c r="F1277" s="500" t="s">
        <v>2413</v>
      </c>
      <c r="G1277" s="500" t="s">
        <v>623</v>
      </c>
      <c r="H1277" t="str">
        <f>VLOOKUP($G1277,県名!$B$1:$C$49,2,FALSE)</f>
        <v>静  岡</v>
      </c>
      <c r="I1277" t="str">
        <f>VLOOKUP(B1277,学校名!$D$8:$F$64,3,FALSE)</f>
        <v>沼津高専</v>
      </c>
      <c r="J1277" t="str">
        <f t="shared" si="38"/>
        <v>男</v>
      </c>
      <c r="K1277" s="500" t="s">
        <v>6785</v>
      </c>
      <c r="L1277" s="500" t="s">
        <v>5311</v>
      </c>
      <c r="M1277" t="str">
        <f t="shared" si="39"/>
        <v>IKENOYA Kentaro</v>
      </c>
      <c r="O1277" s="500" t="s">
        <v>4197</v>
      </c>
      <c r="P1277" s="500" t="s">
        <v>5112</v>
      </c>
    </row>
    <row r="1278" spans="2:16">
      <c r="B1278" s="500" t="s">
        <v>5339</v>
      </c>
      <c r="C1278" s="300">
        <v>1277</v>
      </c>
      <c r="D1278" s="500" t="s">
        <v>6648</v>
      </c>
      <c r="E1278" s="500" t="s">
        <v>6649</v>
      </c>
      <c r="F1278" s="500" t="s">
        <v>2413</v>
      </c>
      <c r="G1278" s="500" t="s">
        <v>623</v>
      </c>
      <c r="H1278" t="str">
        <f>VLOOKUP($G1278,県名!$B$1:$C$49,2,FALSE)</f>
        <v>静  岡</v>
      </c>
      <c r="I1278" t="str">
        <f>VLOOKUP(B1278,学校名!$D$8:$F$64,3,FALSE)</f>
        <v>沼津高専</v>
      </c>
      <c r="J1278" t="str">
        <f t="shared" si="38"/>
        <v>男</v>
      </c>
      <c r="K1278" s="500" t="s">
        <v>6786</v>
      </c>
      <c r="L1278" s="500" t="s">
        <v>6787</v>
      </c>
      <c r="M1278" t="str">
        <f t="shared" si="39"/>
        <v>UMEZAWA Takuya</v>
      </c>
      <c r="O1278" s="500" t="s">
        <v>4197</v>
      </c>
      <c r="P1278" s="500" t="s">
        <v>5112</v>
      </c>
    </row>
    <row r="1279" spans="2:16">
      <c r="B1279" s="500" t="s">
        <v>519</v>
      </c>
      <c r="C1279" s="300">
        <v>1278</v>
      </c>
      <c r="D1279" s="500" t="s">
        <v>6650</v>
      </c>
      <c r="E1279" s="500" t="s">
        <v>6651</v>
      </c>
      <c r="F1279" s="500" t="s">
        <v>2416</v>
      </c>
      <c r="G1279" s="500" t="s">
        <v>623</v>
      </c>
      <c r="H1279" t="str">
        <f>VLOOKUP($G1279,県名!$B$1:$C$49,2,FALSE)</f>
        <v>静  岡</v>
      </c>
      <c r="I1279" t="str">
        <f>VLOOKUP(B1279,学校名!$D$8:$F$64,3,FALSE)</f>
        <v>常葉大</v>
      </c>
      <c r="J1279" t="str">
        <f t="shared" si="38"/>
        <v>男</v>
      </c>
      <c r="K1279" s="500" t="s">
        <v>6788</v>
      </c>
      <c r="L1279" s="500" t="s">
        <v>5038</v>
      </c>
      <c r="M1279" t="str">
        <f t="shared" si="39"/>
        <v>SOGAWA Takayuki</v>
      </c>
      <c r="O1279" s="500" t="s">
        <v>4197</v>
      </c>
      <c r="P1279" s="500" t="s">
        <v>5112</v>
      </c>
    </row>
    <row r="1280" spans="2:16">
      <c r="B1280" s="500" t="s">
        <v>519</v>
      </c>
      <c r="C1280" s="300">
        <v>1279</v>
      </c>
      <c r="D1280" s="500" t="s">
        <v>6652</v>
      </c>
      <c r="E1280" s="500" t="s">
        <v>1319</v>
      </c>
      <c r="F1280" s="500" t="s">
        <v>2416</v>
      </c>
      <c r="G1280" s="500" t="s">
        <v>623</v>
      </c>
      <c r="H1280" t="str">
        <f>VLOOKUP($G1280,県名!$B$1:$C$49,2,FALSE)</f>
        <v>静  岡</v>
      </c>
      <c r="I1280" t="str">
        <f>VLOOKUP(B1280,学校名!$D$8:$F$64,3,FALSE)</f>
        <v>常葉大</v>
      </c>
      <c r="J1280" t="str">
        <f t="shared" si="38"/>
        <v>男</v>
      </c>
      <c r="K1280" s="500" t="s">
        <v>5005</v>
      </c>
      <c r="L1280" s="500" t="s">
        <v>6789</v>
      </c>
      <c r="M1280" t="str">
        <f t="shared" si="39"/>
        <v>YAMASHITA Ryoma</v>
      </c>
      <c r="O1280" s="500" t="s">
        <v>4197</v>
      </c>
      <c r="P1280" s="500" t="s">
        <v>5112</v>
      </c>
    </row>
    <row r="1281" spans="2:16">
      <c r="B1281" s="500" t="s">
        <v>519</v>
      </c>
      <c r="C1281" s="300">
        <v>1280</v>
      </c>
      <c r="D1281" s="500" t="s">
        <v>6653</v>
      </c>
      <c r="E1281" s="500" t="s">
        <v>6654</v>
      </c>
      <c r="F1281" s="500" t="s">
        <v>2416</v>
      </c>
      <c r="G1281" s="500" t="s">
        <v>623</v>
      </c>
      <c r="H1281" t="str">
        <f>VLOOKUP($G1281,県名!$B$1:$C$49,2,FALSE)</f>
        <v>静  岡</v>
      </c>
      <c r="I1281" t="str">
        <f>VLOOKUP(B1281,学校名!$D$8:$F$64,3,FALSE)</f>
        <v>常葉大</v>
      </c>
      <c r="J1281" t="str">
        <f t="shared" si="38"/>
        <v>男</v>
      </c>
      <c r="K1281" s="500" t="s">
        <v>5013</v>
      </c>
      <c r="L1281" s="500" t="s">
        <v>6340</v>
      </c>
      <c r="M1281" t="str">
        <f t="shared" si="39"/>
        <v>MAEDA Ryota</v>
      </c>
      <c r="O1281" s="500" t="s">
        <v>4197</v>
      </c>
      <c r="P1281" s="500" t="s">
        <v>5112</v>
      </c>
    </row>
    <row r="1282" spans="2:16">
      <c r="B1282" s="500" t="s">
        <v>519</v>
      </c>
      <c r="C1282" s="300">
        <v>1281</v>
      </c>
      <c r="D1282" s="500" t="s">
        <v>6655</v>
      </c>
      <c r="E1282" s="500" t="s">
        <v>6656</v>
      </c>
      <c r="F1282" s="500" t="s">
        <v>2416</v>
      </c>
      <c r="G1282" s="500" t="s">
        <v>623</v>
      </c>
      <c r="H1282" t="str">
        <f>VLOOKUP($G1282,県名!$B$1:$C$49,2,FALSE)</f>
        <v>静  岡</v>
      </c>
      <c r="I1282" t="str">
        <f>VLOOKUP(B1282,学校名!$D$8:$F$64,3,FALSE)</f>
        <v>常葉大</v>
      </c>
      <c r="J1282" t="str">
        <f t="shared" si="38"/>
        <v>男</v>
      </c>
      <c r="K1282" s="500" t="s">
        <v>5014</v>
      </c>
      <c r="L1282" s="500" t="s">
        <v>5109</v>
      </c>
      <c r="M1282" t="str">
        <f t="shared" si="39"/>
        <v>SAITO Yuya</v>
      </c>
      <c r="O1282" s="500" t="s">
        <v>4197</v>
      </c>
      <c r="P1282" s="500" t="s">
        <v>5112</v>
      </c>
    </row>
    <row r="1283" spans="2:16">
      <c r="B1283" s="500" t="s">
        <v>511</v>
      </c>
      <c r="C1283" s="300">
        <v>1282</v>
      </c>
      <c r="D1283" s="500" t="s">
        <v>6657</v>
      </c>
      <c r="E1283" s="500" t="s">
        <v>6658</v>
      </c>
      <c r="F1283" s="500" t="s">
        <v>2416</v>
      </c>
      <c r="G1283" s="500" t="s">
        <v>623</v>
      </c>
      <c r="H1283" t="str">
        <f>VLOOKUP($G1283,県名!$B$1:$C$49,2,FALSE)</f>
        <v>静  岡</v>
      </c>
      <c r="I1283" t="str">
        <f>VLOOKUP(B1283,学校名!$D$8:$F$64,3,FALSE)</f>
        <v>静岡産業大</v>
      </c>
      <c r="J1283" t="str">
        <f t="shared" ref="J1283:J1346" si="40">IF(VALUE(C1283)&lt;2001,"男","女")</f>
        <v>男</v>
      </c>
      <c r="K1283" s="500" t="s">
        <v>6790</v>
      </c>
      <c r="L1283" s="500" t="s">
        <v>5092</v>
      </c>
      <c r="M1283" t="str">
        <f t="shared" ref="M1283:M1346" si="41">K1283&amp;" "&amp;L1283</f>
        <v>TAKAI Shun</v>
      </c>
      <c r="O1283" s="500" t="s">
        <v>4197</v>
      </c>
      <c r="P1283" s="500" t="s">
        <v>5112</v>
      </c>
    </row>
    <row r="1284" spans="2:16">
      <c r="B1284" s="500" t="s">
        <v>511</v>
      </c>
      <c r="C1284" s="300">
        <v>1283</v>
      </c>
      <c r="D1284" s="500" t="s">
        <v>6659</v>
      </c>
      <c r="E1284" s="500" t="s">
        <v>6660</v>
      </c>
      <c r="F1284" s="500" t="s">
        <v>2416</v>
      </c>
      <c r="G1284" s="500" t="s">
        <v>623</v>
      </c>
      <c r="H1284" t="str">
        <f>VLOOKUP($G1284,県名!$B$1:$C$49,2,FALSE)</f>
        <v>静  岡</v>
      </c>
      <c r="I1284" t="str">
        <f>VLOOKUP(B1284,学校名!$D$8:$F$64,3,FALSE)</f>
        <v>静岡産業大</v>
      </c>
      <c r="J1284" t="str">
        <f t="shared" si="40"/>
        <v>男</v>
      </c>
      <c r="K1284" s="500" t="s">
        <v>6791</v>
      </c>
      <c r="L1284" s="500" t="s">
        <v>6792</v>
      </c>
      <c r="M1284" t="str">
        <f t="shared" si="41"/>
        <v>KUZUMI Ayato</v>
      </c>
      <c r="O1284" s="500" t="s">
        <v>4197</v>
      </c>
      <c r="P1284" s="500" t="s">
        <v>5112</v>
      </c>
    </row>
    <row r="1285" spans="2:16">
      <c r="B1285" s="500" t="s">
        <v>511</v>
      </c>
      <c r="C1285" s="300">
        <v>1284</v>
      </c>
      <c r="D1285" s="500" t="s">
        <v>6661</v>
      </c>
      <c r="E1285" s="500" t="s">
        <v>6662</v>
      </c>
      <c r="F1285" s="500" t="s">
        <v>2416</v>
      </c>
      <c r="G1285" s="500" t="s">
        <v>623</v>
      </c>
      <c r="H1285" t="str">
        <f>VLOOKUP($G1285,県名!$B$1:$C$49,2,FALSE)</f>
        <v>静  岡</v>
      </c>
      <c r="I1285" t="str">
        <f>VLOOKUP(B1285,学校名!$D$8:$F$64,3,FALSE)</f>
        <v>静岡産業大</v>
      </c>
      <c r="J1285" t="str">
        <f t="shared" si="40"/>
        <v>男</v>
      </c>
      <c r="K1285" s="500" t="s">
        <v>6793</v>
      </c>
      <c r="L1285" s="500" t="s">
        <v>5057</v>
      </c>
      <c r="M1285" t="str">
        <f t="shared" si="41"/>
        <v>KONO Kento</v>
      </c>
      <c r="O1285" s="500" t="s">
        <v>4197</v>
      </c>
      <c r="P1285" s="500" t="s">
        <v>5112</v>
      </c>
    </row>
    <row r="1286" spans="2:16">
      <c r="B1286" s="500" t="s">
        <v>511</v>
      </c>
      <c r="C1286" s="300">
        <v>1285</v>
      </c>
      <c r="D1286" s="500" t="s">
        <v>6663</v>
      </c>
      <c r="E1286" s="500" t="s">
        <v>6664</v>
      </c>
      <c r="F1286" s="500" t="s">
        <v>2416</v>
      </c>
      <c r="G1286" s="500" t="s">
        <v>623</v>
      </c>
      <c r="H1286" t="str">
        <f>VLOOKUP($G1286,県名!$B$1:$C$49,2,FALSE)</f>
        <v>静  岡</v>
      </c>
      <c r="I1286" t="str">
        <f>VLOOKUP(B1286,学校名!$D$8:$F$64,3,FALSE)</f>
        <v>静岡産業大</v>
      </c>
      <c r="J1286" t="str">
        <f t="shared" si="40"/>
        <v>男</v>
      </c>
      <c r="K1286" s="500" t="s">
        <v>6794</v>
      </c>
      <c r="L1286" s="500" t="s">
        <v>5104</v>
      </c>
      <c r="M1286" t="str">
        <f t="shared" si="41"/>
        <v>MIZOGUCHI Shota</v>
      </c>
      <c r="O1286" s="500" t="s">
        <v>4197</v>
      </c>
      <c r="P1286" s="500" t="s">
        <v>5112</v>
      </c>
    </row>
    <row r="1287" spans="2:16">
      <c r="B1287" s="500" t="s">
        <v>511</v>
      </c>
      <c r="C1287" s="300">
        <v>1286</v>
      </c>
      <c r="D1287" s="500" t="s">
        <v>6665</v>
      </c>
      <c r="E1287" s="500" t="s">
        <v>6666</v>
      </c>
      <c r="F1287" s="500" t="s">
        <v>2416</v>
      </c>
      <c r="G1287" s="500" t="s">
        <v>623</v>
      </c>
      <c r="H1287" t="str">
        <f>VLOOKUP($G1287,県名!$B$1:$C$49,2,FALSE)</f>
        <v>静  岡</v>
      </c>
      <c r="I1287" t="str">
        <f>VLOOKUP(B1287,学校名!$D$8:$F$64,3,FALSE)</f>
        <v>静岡産業大</v>
      </c>
      <c r="J1287" t="str">
        <f t="shared" si="40"/>
        <v>男</v>
      </c>
      <c r="K1287" s="500" t="s">
        <v>6795</v>
      </c>
      <c r="L1287" s="500" t="s">
        <v>6404</v>
      </c>
      <c r="M1287" t="str">
        <f t="shared" si="41"/>
        <v>NISHIMURA Yuma</v>
      </c>
      <c r="O1287" s="500" t="s">
        <v>4197</v>
      </c>
      <c r="P1287" s="500" t="s">
        <v>5112</v>
      </c>
    </row>
    <row r="1288" spans="2:16">
      <c r="B1288" s="500" t="s">
        <v>509</v>
      </c>
      <c r="C1288" s="300">
        <v>1287</v>
      </c>
      <c r="D1288" s="500" t="s">
        <v>6667</v>
      </c>
      <c r="E1288" s="500" t="s">
        <v>6668</v>
      </c>
      <c r="F1288" s="500" t="s">
        <v>2416</v>
      </c>
      <c r="G1288" s="500" t="s">
        <v>623</v>
      </c>
      <c r="H1288" t="str">
        <f>VLOOKUP($G1288,県名!$B$1:$C$49,2,FALSE)</f>
        <v>静  岡</v>
      </c>
      <c r="I1288" t="str">
        <f>VLOOKUP(B1288,学校名!$D$8:$F$64,3,FALSE)</f>
        <v>静岡大</v>
      </c>
      <c r="J1288" t="str">
        <f t="shared" si="40"/>
        <v>男</v>
      </c>
      <c r="K1288" s="500" t="s">
        <v>6015</v>
      </c>
      <c r="L1288" s="500" t="s">
        <v>6796</v>
      </c>
      <c r="M1288" t="str">
        <f t="shared" si="41"/>
        <v>IKEDA Atsushi</v>
      </c>
      <c r="O1288" s="500" t="s">
        <v>4197</v>
      </c>
      <c r="P1288" s="500" t="s">
        <v>5112</v>
      </c>
    </row>
    <row r="1289" spans="2:16">
      <c r="B1289" s="500" t="s">
        <v>509</v>
      </c>
      <c r="C1289" s="300">
        <v>1288</v>
      </c>
      <c r="D1289" s="500" t="s">
        <v>6669</v>
      </c>
      <c r="E1289" s="500" t="s">
        <v>6670</v>
      </c>
      <c r="F1289" s="500" t="s">
        <v>2416</v>
      </c>
      <c r="G1289" s="500" t="s">
        <v>623</v>
      </c>
      <c r="H1289" t="str">
        <f>VLOOKUP($G1289,県名!$B$1:$C$49,2,FALSE)</f>
        <v>静  岡</v>
      </c>
      <c r="I1289" t="str">
        <f>VLOOKUP(B1289,学校名!$D$8:$F$64,3,FALSE)</f>
        <v>静岡大</v>
      </c>
      <c r="J1289" t="str">
        <f t="shared" si="40"/>
        <v>男</v>
      </c>
      <c r="K1289" s="500" t="s">
        <v>5261</v>
      </c>
      <c r="L1289" s="500" t="s">
        <v>6797</v>
      </c>
      <c r="M1289" t="str">
        <f t="shared" si="41"/>
        <v>KATO Hiroyuki</v>
      </c>
      <c r="O1289" s="500" t="s">
        <v>4197</v>
      </c>
      <c r="P1289" s="500" t="s">
        <v>5112</v>
      </c>
    </row>
    <row r="1290" spans="2:16">
      <c r="B1290" s="500" t="s">
        <v>509</v>
      </c>
      <c r="C1290" s="300">
        <v>1289</v>
      </c>
      <c r="D1290" s="500" t="s">
        <v>6671</v>
      </c>
      <c r="E1290" s="500" t="s">
        <v>6672</v>
      </c>
      <c r="F1290" s="500" t="s">
        <v>2416</v>
      </c>
      <c r="G1290" s="500" t="s">
        <v>623</v>
      </c>
      <c r="H1290" t="str">
        <f>VLOOKUP($G1290,県名!$B$1:$C$49,2,FALSE)</f>
        <v>静  岡</v>
      </c>
      <c r="I1290" t="str">
        <f>VLOOKUP(B1290,学校名!$D$8:$F$64,3,FALSE)</f>
        <v>静岡大</v>
      </c>
      <c r="J1290" t="str">
        <f t="shared" si="40"/>
        <v>男</v>
      </c>
      <c r="K1290" s="500" t="s">
        <v>5337</v>
      </c>
      <c r="L1290" s="500" t="s">
        <v>6340</v>
      </c>
      <c r="M1290" t="str">
        <f t="shared" si="41"/>
        <v>SUGA Ryota</v>
      </c>
      <c r="O1290" s="500" t="s">
        <v>4197</v>
      </c>
      <c r="P1290" s="500" t="s">
        <v>5112</v>
      </c>
    </row>
    <row r="1291" spans="2:16">
      <c r="B1291" s="500" t="s">
        <v>509</v>
      </c>
      <c r="C1291" s="300">
        <v>1290</v>
      </c>
      <c r="D1291" s="500" t="s">
        <v>6673</v>
      </c>
      <c r="E1291" s="500" t="s">
        <v>6674</v>
      </c>
      <c r="F1291" s="500" t="s">
        <v>2416</v>
      </c>
      <c r="G1291" s="500" t="s">
        <v>623</v>
      </c>
      <c r="H1291" t="str">
        <f>VLOOKUP($G1291,県名!$B$1:$C$49,2,FALSE)</f>
        <v>静  岡</v>
      </c>
      <c r="I1291" t="str">
        <f>VLOOKUP(B1291,学校名!$D$8:$F$64,3,FALSE)</f>
        <v>静岡大</v>
      </c>
      <c r="J1291" t="str">
        <f t="shared" si="40"/>
        <v>男</v>
      </c>
      <c r="K1291" s="500" t="s">
        <v>4965</v>
      </c>
      <c r="L1291" s="500" t="s">
        <v>5234</v>
      </c>
      <c r="M1291" t="str">
        <f t="shared" si="41"/>
        <v>YAMAGUCHI Rio</v>
      </c>
      <c r="O1291" s="500" t="s">
        <v>4197</v>
      </c>
      <c r="P1291" s="500" t="s">
        <v>5112</v>
      </c>
    </row>
    <row r="1292" spans="2:16">
      <c r="B1292" s="500" t="s">
        <v>509</v>
      </c>
      <c r="C1292" s="300">
        <v>1291</v>
      </c>
      <c r="D1292" s="500" t="s">
        <v>6675</v>
      </c>
      <c r="E1292" s="500" t="s">
        <v>6676</v>
      </c>
      <c r="F1292" s="500" t="s">
        <v>2416</v>
      </c>
      <c r="G1292" s="500" t="s">
        <v>623</v>
      </c>
      <c r="H1292" t="str">
        <f>VLOOKUP($G1292,県名!$B$1:$C$49,2,FALSE)</f>
        <v>静  岡</v>
      </c>
      <c r="I1292" t="str">
        <f>VLOOKUP(B1292,学校名!$D$8:$F$64,3,FALSE)</f>
        <v>静岡大</v>
      </c>
      <c r="J1292" t="str">
        <f t="shared" si="40"/>
        <v>男</v>
      </c>
      <c r="K1292" s="500" t="s">
        <v>5243</v>
      </c>
      <c r="L1292" s="500" t="s">
        <v>5058</v>
      </c>
      <c r="M1292" t="str">
        <f t="shared" si="41"/>
        <v>YAMAZAKI Kakeru</v>
      </c>
      <c r="O1292" s="500" t="s">
        <v>4197</v>
      </c>
      <c r="P1292" s="500" t="s">
        <v>5112</v>
      </c>
    </row>
    <row r="1293" spans="2:16">
      <c r="B1293" s="500" t="s">
        <v>509</v>
      </c>
      <c r="C1293" s="300">
        <v>1292</v>
      </c>
      <c r="D1293" s="500" t="s">
        <v>6677</v>
      </c>
      <c r="E1293" s="500" t="s">
        <v>6678</v>
      </c>
      <c r="F1293" s="500" t="s">
        <v>2416</v>
      </c>
      <c r="G1293" s="500" t="s">
        <v>623</v>
      </c>
      <c r="H1293" t="str">
        <f>VLOOKUP($G1293,県名!$B$1:$C$49,2,FALSE)</f>
        <v>静  岡</v>
      </c>
      <c r="I1293" t="str">
        <f>VLOOKUP(B1293,学校名!$D$8:$F$64,3,FALSE)</f>
        <v>静岡大</v>
      </c>
      <c r="J1293" t="str">
        <f t="shared" si="40"/>
        <v>男</v>
      </c>
      <c r="K1293" s="500" t="s">
        <v>6567</v>
      </c>
      <c r="L1293" s="500" t="s">
        <v>5039</v>
      </c>
      <c r="M1293" t="str">
        <f t="shared" si="41"/>
        <v>SANO Yuta</v>
      </c>
      <c r="O1293" s="500" t="s">
        <v>4197</v>
      </c>
      <c r="P1293" s="500" t="s">
        <v>5112</v>
      </c>
    </row>
    <row r="1294" spans="2:16">
      <c r="B1294" s="500" t="s">
        <v>509</v>
      </c>
      <c r="C1294" s="300">
        <v>1293</v>
      </c>
      <c r="D1294" s="500" t="s">
        <v>6679</v>
      </c>
      <c r="E1294" s="500" t="s">
        <v>6680</v>
      </c>
      <c r="F1294" s="500" t="s">
        <v>2416</v>
      </c>
      <c r="G1294" s="500" t="s">
        <v>623</v>
      </c>
      <c r="H1294" t="str">
        <f>VLOOKUP($G1294,県名!$B$1:$C$49,2,FALSE)</f>
        <v>静  岡</v>
      </c>
      <c r="I1294" t="str">
        <f>VLOOKUP(B1294,学校名!$D$8:$F$64,3,FALSE)</f>
        <v>静岡大</v>
      </c>
      <c r="J1294" t="str">
        <f t="shared" si="40"/>
        <v>男</v>
      </c>
      <c r="K1294" s="500" t="s">
        <v>6798</v>
      </c>
      <c r="L1294" s="500" t="s">
        <v>6799</v>
      </c>
      <c r="M1294" t="str">
        <f t="shared" si="41"/>
        <v>TAKAHISA Ryutaro</v>
      </c>
      <c r="O1294" s="500" t="s">
        <v>4197</v>
      </c>
      <c r="P1294" s="500" t="s">
        <v>5112</v>
      </c>
    </row>
    <row r="1295" spans="2:16">
      <c r="B1295" s="500" t="s">
        <v>509</v>
      </c>
      <c r="C1295" s="300">
        <v>1294</v>
      </c>
      <c r="D1295" s="500" t="s">
        <v>6681</v>
      </c>
      <c r="E1295" s="500" t="s">
        <v>6682</v>
      </c>
      <c r="F1295" s="500" t="s">
        <v>2416</v>
      </c>
      <c r="G1295" s="500" t="s">
        <v>623</v>
      </c>
      <c r="H1295" t="str">
        <f>VLOOKUP($G1295,県名!$B$1:$C$49,2,FALSE)</f>
        <v>静  岡</v>
      </c>
      <c r="I1295" t="str">
        <f>VLOOKUP(B1295,学校名!$D$8:$F$64,3,FALSE)</f>
        <v>静岡大</v>
      </c>
      <c r="J1295" t="str">
        <f t="shared" si="40"/>
        <v>男</v>
      </c>
      <c r="K1295" s="500" t="s">
        <v>6800</v>
      </c>
      <c r="L1295" s="500" t="s">
        <v>6377</v>
      </c>
      <c r="M1295" t="str">
        <f t="shared" si="41"/>
        <v>MACHIDA Naoto</v>
      </c>
      <c r="O1295" s="500" t="s">
        <v>4197</v>
      </c>
      <c r="P1295" s="500" t="s">
        <v>5112</v>
      </c>
    </row>
    <row r="1296" spans="2:16">
      <c r="B1296" s="500" t="s">
        <v>509</v>
      </c>
      <c r="C1296" s="300">
        <v>1295</v>
      </c>
      <c r="D1296" s="500" t="s">
        <v>6683</v>
      </c>
      <c r="E1296" s="500" t="s">
        <v>6684</v>
      </c>
      <c r="F1296" s="500" t="s">
        <v>2416</v>
      </c>
      <c r="G1296" s="500" t="s">
        <v>623</v>
      </c>
      <c r="H1296" t="str">
        <f>VLOOKUP($G1296,県名!$B$1:$C$49,2,FALSE)</f>
        <v>静  岡</v>
      </c>
      <c r="I1296" t="str">
        <f>VLOOKUP(B1296,学校名!$D$8:$F$64,3,FALSE)</f>
        <v>静岡大</v>
      </c>
      <c r="J1296" t="str">
        <f t="shared" si="40"/>
        <v>男</v>
      </c>
      <c r="K1296" s="500" t="s">
        <v>5729</v>
      </c>
      <c r="L1296" s="500" t="s">
        <v>5059</v>
      </c>
      <c r="M1296" t="str">
        <f t="shared" si="41"/>
        <v>OGAWA Tomoya</v>
      </c>
      <c r="O1296" s="500" t="s">
        <v>4197</v>
      </c>
      <c r="P1296" s="500" t="s">
        <v>5112</v>
      </c>
    </row>
    <row r="1297" spans="2:16">
      <c r="B1297" s="500" t="s">
        <v>509</v>
      </c>
      <c r="C1297" s="300">
        <v>1296</v>
      </c>
      <c r="D1297" s="500" t="s">
        <v>6685</v>
      </c>
      <c r="E1297" s="500" t="s">
        <v>6686</v>
      </c>
      <c r="F1297" s="500" t="s">
        <v>2416</v>
      </c>
      <c r="G1297" s="500" t="s">
        <v>623</v>
      </c>
      <c r="H1297" t="str">
        <f>VLOOKUP($G1297,県名!$B$1:$C$49,2,FALSE)</f>
        <v>静  岡</v>
      </c>
      <c r="I1297" t="str">
        <f>VLOOKUP(B1297,学校名!$D$8:$F$64,3,FALSE)</f>
        <v>静岡大</v>
      </c>
      <c r="J1297" t="str">
        <f t="shared" si="40"/>
        <v>男</v>
      </c>
      <c r="K1297" s="500" t="s">
        <v>6801</v>
      </c>
      <c r="L1297" s="500" t="s">
        <v>6577</v>
      </c>
      <c r="M1297" t="str">
        <f t="shared" si="41"/>
        <v>ISHIGAMI Natsumi</v>
      </c>
      <c r="O1297" s="500" t="s">
        <v>4197</v>
      </c>
      <c r="P1297" s="500" t="s">
        <v>5112</v>
      </c>
    </row>
    <row r="1298" spans="2:16">
      <c r="B1298" s="500" t="s">
        <v>509</v>
      </c>
      <c r="C1298" s="300">
        <v>1297</v>
      </c>
      <c r="D1298" s="500" t="s">
        <v>6687</v>
      </c>
      <c r="E1298" s="500" t="s">
        <v>6688</v>
      </c>
      <c r="F1298" s="500" t="s">
        <v>2416</v>
      </c>
      <c r="G1298" s="500" t="s">
        <v>623</v>
      </c>
      <c r="H1298" t="str">
        <f>VLOOKUP($G1298,県名!$B$1:$C$49,2,FALSE)</f>
        <v>静  岡</v>
      </c>
      <c r="I1298" t="str">
        <f>VLOOKUP(B1298,学校名!$D$8:$F$64,3,FALSE)</f>
        <v>静岡大</v>
      </c>
      <c r="J1298" t="str">
        <f t="shared" si="40"/>
        <v>男</v>
      </c>
      <c r="K1298" s="500" t="s">
        <v>6802</v>
      </c>
      <c r="L1298" s="500" t="s">
        <v>6340</v>
      </c>
      <c r="M1298" t="str">
        <f t="shared" si="41"/>
        <v>OSUMI Ryota</v>
      </c>
      <c r="O1298" s="500" t="s">
        <v>4197</v>
      </c>
      <c r="P1298" s="500" t="s">
        <v>5112</v>
      </c>
    </row>
    <row r="1299" spans="2:16">
      <c r="B1299" s="500" t="s">
        <v>509</v>
      </c>
      <c r="C1299" s="300">
        <v>1298</v>
      </c>
      <c r="D1299" s="500" t="s">
        <v>6689</v>
      </c>
      <c r="E1299" s="500" t="s">
        <v>6690</v>
      </c>
      <c r="F1299" s="500" t="s">
        <v>2416</v>
      </c>
      <c r="G1299" s="500" t="s">
        <v>623</v>
      </c>
      <c r="H1299" t="str">
        <f>VLOOKUP($G1299,県名!$B$1:$C$49,2,FALSE)</f>
        <v>静  岡</v>
      </c>
      <c r="I1299" t="str">
        <f>VLOOKUP(B1299,学校名!$D$8:$F$64,3,FALSE)</f>
        <v>静岡大</v>
      </c>
      <c r="J1299" t="str">
        <f t="shared" si="40"/>
        <v>男</v>
      </c>
      <c r="K1299" s="500" t="s">
        <v>6803</v>
      </c>
      <c r="L1299" s="500" t="s">
        <v>5067</v>
      </c>
      <c r="M1299" t="str">
        <f t="shared" si="41"/>
        <v>SOEJIMA Daisuke</v>
      </c>
      <c r="O1299" s="500" t="s">
        <v>4197</v>
      </c>
      <c r="P1299" s="500" t="s">
        <v>5112</v>
      </c>
    </row>
    <row r="1300" spans="2:16">
      <c r="B1300" s="500" t="s">
        <v>514</v>
      </c>
      <c r="C1300" s="300">
        <v>1299</v>
      </c>
      <c r="D1300" s="500" t="s">
        <v>6691</v>
      </c>
      <c r="E1300" s="500" t="s">
        <v>6692</v>
      </c>
      <c r="F1300" s="500" t="s">
        <v>1774</v>
      </c>
      <c r="G1300" s="500" t="s">
        <v>623</v>
      </c>
      <c r="H1300" t="str">
        <f>VLOOKUP($G1300,県名!$B$1:$C$49,2,FALSE)</f>
        <v>静  岡</v>
      </c>
      <c r="I1300" t="str">
        <f>VLOOKUP(B1300,学校名!$D$8:$F$64,3,FALSE)</f>
        <v>中京大</v>
      </c>
      <c r="J1300" t="str">
        <f t="shared" si="40"/>
        <v>男</v>
      </c>
      <c r="K1300" s="500" t="s">
        <v>5970</v>
      </c>
      <c r="L1300" s="500" t="s">
        <v>6804</v>
      </c>
      <c r="M1300" t="str">
        <f t="shared" si="41"/>
        <v>KOIZUMI Jun</v>
      </c>
      <c r="O1300" s="500" t="s">
        <v>4197</v>
      </c>
      <c r="P1300" s="500" t="s">
        <v>5112</v>
      </c>
    </row>
    <row r="1301" spans="2:16">
      <c r="B1301" s="500" t="s">
        <v>6599</v>
      </c>
      <c r="C1301" s="300">
        <v>1300</v>
      </c>
      <c r="D1301" s="500" t="s">
        <v>6693</v>
      </c>
      <c r="E1301" s="500" t="s">
        <v>6694</v>
      </c>
      <c r="F1301" s="500" t="s">
        <v>2415</v>
      </c>
      <c r="G1301" s="500" t="s">
        <v>624</v>
      </c>
      <c r="H1301" t="str">
        <f>VLOOKUP($G1301,県名!$B$1:$C$49,2,FALSE)</f>
        <v>愛  知</v>
      </c>
      <c r="I1301" t="str">
        <f>VLOOKUP(B1301,学校名!$D$8:$F$64,3,FALSE)</f>
        <v>藤田医科大</v>
      </c>
      <c r="J1301" t="str">
        <f t="shared" si="40"/>
        <v>男</v>
      </c>
      <c r="K1301" s="500" t="s">
        <v>4960</v>
      </c>
      <c r="L1301" s="500" t="s">
        <v>5083</v>
      </c>
      <c r="M1301" t="str">
        <f t="shared" si="41"/>
        <v>KAWAI Tomoki</v>
      </c>
      <c r="O1301" s="500" t="s">
        <v>4197</v>
      </c>
      <c r="P1301" s="500" t="s">
        <v>5112</v>
      </c>
    </row>
    <row r="1302" spans="2:16">
      <c r="B1302" s="500" t="s">
        <v>6599</v>
      </c>
      <c r="C1302" s="300">
        <v>1301</v>
      </c>
      <c r="D1302" s="500" t="s">
        <v>6695</v>
      </c>
      <c r="E1302" s="500" t="s">
        <v>6696</v>
      </c>
      <c r="F1302" s="500" t="s">
        <v>2414</v>
      </c>
      <c r="G1302" s="500" t="s">
        <v>624</v>
      </c>
      <c r="H1302" t="str">
        <f>VLOOKUP($G1302,県名!$B$1:$C$49,2,FALSE)</f>
        <v>愛  知</v>
      </c>
      <c r="I1302" t="str">
        <f>VLOOKUP(B1302,学校名!$D$8:$F$64,3,FALSE)</f>
        <v>藤田医科大</v>
      </c>
      <c r="J1302" t="str">
        <f t="shared" si="40"/>
        <v>男</v>
      </c>
      <c r="K1302" s="500" t="s">
        <v>6805</v>
      </c>
      <c r="L1302" s="500" t="s">
        <v>6806</v>
      </c>
      <c r="M1302" t="str">
        <f t="shared" si="41"/>
        <v>KANEMORI Eisaku</v>
      </c>
      <c r="O1302" s="500" t="s">
        <v>4197</v>
      </c>
      <c r="P1302" s="500" t="s">
        <v>5112</v>
      </c>
    </row>
    <row r="1303" spans="2:16">
      <c r="B1303" s="500" t="s">
        <v>6599</v>
      </c>
      <c r="C1303" s="300">
        <v>1302</v>
      </c>
      <c r="D1303" s="500" t="s">
        <v>6697</v>
      </c>
      <c r="E1303" s="500" t="s">
        <v>6698</v>
      </c>
      <c r="F1303" s="500" t="s">
        <v>2414</v>
      </c>
      <c r="G1303" s="500" t="s">
        <v>624</v>
      </c>
      <c r="H1303" t="str">
        <f>VLOOKUP($G1303,県名!$B$1:$C$49,2,FALSE)</f>
        <v>愛  知</v>
      </c>
      <c r="I1303" t="str">
        <f>VLOOKUP(B1303,学校名!$D$8:$F$64,3,FALSE)</f>
        <v>藤田医科大</v>
      </c>
      <c r="J1303" t="str">
        <f t="shared" si="40"/>
        <v>男</v>
      </c>
      <c r="K1303" s="500" t="s">
        <v>5246</v>
      </c>
      <c r="L1303" s="500" t="s">
        <v>6306</v>
      </c>
      <c r="M1303" t="str">
        <f t="shared" si="41"/>
        <v>SATO Yutaro</v>
      </c>
      <c r="O1303" s="500" t="s">
        <v>4197</v>
      </c>
      <c r="P1303" s="500" t="s">
        <v>5112</v>
      </c>
    </row>
    <row r="1304" spans="2:16">
      <c r="B1304" s="500" t="s">
        <v>6599</v>
      </c>
      <c r="C1304" s="300">
        <v>1303</v>
      </c>
      <c r="D1304" s="500" t="s">
        <v>6699</v>
      </c>
      <c r="E1304" s="500" t="s">
        <v>6700</v>
      </c>
      <c r="F1304" s="500" t="s">
        <v>2415</v>
      </c>
      <c r="G1304" s="500" t="s">
        <v>624</v>
      </c>
      <c r="H1304" t="str">
        <f>VLOOKUP($G1304,県名!$B$1:$C$49,2,FALSE)</f>
        <v>愛  知</v>
      </c>
      <c r="I1304" t="str">
        <f>VLOOKUP(B1304,学校名!$D$8:$F$64,3,FALSE)</f>
        <v>藤田医科大</v>
      </c>
      <c r="J1304" t="str">
        <f t="shared" si="40"/>
        <v>男</v>
      </c>
      <c r="K1304" s="500" t="s">
        <v>6807</v>
      </c>
      <c r="L1304" s="500" t="s">
        <v>6808</v>
      </c>
      <c r="M1304" t="str">
        <f t="shared" si="41"/>
        <v>OTOSHI Kazuyoshi</v>
      </c>
      <c r="O1304" s="500" t="s">
        <v>4197</v>
      </c>
      <c r="P1304" s="500" t="s">
        <v>5112</v>
      </c>
    </row>
    <row r="1305" spans="2:16">
      <c r="B1305" s="500" t="s">
        <v>6599</v>
      </c>
      <c r="C1305" s="300">
        <v>1304</v>
      </c>
      <c r="D1305" s="500" t="s">
        <v>6701</v>
      </c>
      <c r="E1305" s="500" t="s">
        <v>6702</v>
      </c>
      <c r="F1305" s="500" t="s">
        <v>2416</v>
      </c>
      <c r="G1305" s="500" t="s">
        <v>624</v>
      </c>
      <c r="H1305" t="str">
        <f>VLOOKUP($G1305,県名!$B$1:$C$49,2,FALSE)</f>
        <v>愛  知</v>
      </c>
      <c r="I1305" t="str">
        <f>VLOOKUP(B1305,学校名!$D$8:$F$64,3,FALSE)</f>
        <v>藤田医科大</v>
      </c>
      <c r="J1305" t="str">
        <f t="shared" si="40"/>
        <v>男</v>
      </c>
      <c r="K1305" s="500" t="s">
        <v>6809</v>
      </c>
      <c r="L1305" s="500" t="s">
        <v>5067</v>
      </c>
      <c r="M1305" t="str">
        <f t="shared" si="41"/>
        <v>KIBO Daisuke</v>
      </c>
      <c r="O1305" s="500" t="s">
        <v>4197</v>
      </c>
      <c r="P1305" s="500" t="s">
        <v>5112</v>
      </c>
    </row>
    <row r="1306" spans="2:16">
      <c r="B1306" s="500" t="s">
        <v>6599</v>
      </c>
      <c r="C1306" s="300">
        <v>1305</v>
      </c>
      <c r="D1306" s="500" t="s">
        <v>6703</v>
      </c>
      <c r="E1306" s="500" t="s">
        <v>6704</v>
      </c>
      <c r="F1306" s="500" t="s">
        <v>2415</v>
      </c>
      <c r="G1306" s="500" t="s">
        <v>624</v>
      </c>
      <c r="H1306" t="str">
        <f>VLOOKUP($G1306,県名!$B$1:$C$49,2,FALSE)</f>
        <v>愛  知</v>
      </c>
      <c r="I1306" t="str">
        <f>VLOOKUP(B1306,学校名!$D$8:$F$64,3,FALSE)</f>
        <v>藤田医科大</v>
      </c>
      <c r="J1306" t="str">
        <f t="shared" si="40"/>
        <v>男</v>
      </c>
      <c r="K1306" s="500" t="s">
        <v>6810</v>
      </c>
      <c r="L1306" s="500" t="s">
        <v>6811</v>
      </c>
      <c r="M1306" t="str">
        <f t="shared" si="41"/>
        <v>NOGAMI Soya</v>
      </c>
      <c r="O1306" s="500" t="s">
        <v>4197</v>
      </c>
      <c r="P1306" s="500" t="s">
        <v>5112</v>
      </c>
    </row>
    <row r="1307" spans="2:16">
      <c r="B1307" s="500" t="s">
        <v>6599</v>
      </c>
      <c r="C1307" s="300">
        <v>1306</v>
      </c>
      <c r="D1307" s="500" t="s">
        <v>6705</v>
      </c>
      <c r="E1307" s="500" t="s">
        <v>6706</v>
      </c>
      <c r="F1307" s="500" t="s">
        <v>2414</v>
      </c>
      <c r="G1307" s="500" t="s">
        <v>624</v>
      </c>
      <c r="H1307" t="str">
        <f>VLOOKUP($G1307,県名!$B$1:$C$49,2,FALSE)</f>
        <v>愛  知</v>
      </c>
      <c r="I1307" t="str">
        <f>VLOOKUP(B1307,学校名!$D$8:$F$64,3,FALSE)</f>
        <v>藤田医科大</v>
      </c>
      <c r="J1307" t="str">
        <f t="shared" si="40"/>
        <v>男</v>
      </c>
      <c r="K1307" s="500" t="s">
        <v>6812</v>
      </c>
      <c r="L1307" s="500" t="s">
        <v>6804</v>
      </c>
      <c r="M1307" t="str">
        <f t="shared" si="41"/>
        <v>MOTOMURA Jun</v>
      </c>
      <c r="O1307" s="500" t="s">
        <v>4197</v>
      </c>
      <c r="P1307" s="500" t="s">
        <v>5112</v>
      </c>
    </row>
    <row r="1308" spans="2:16">
      <c r="B1308" s="500" t="s">
        <v>6599</v>
      </c>
      <c r="C1308" s="300">
        <v>1307</v>
      </c>
      <c r="D1308" s="500" t="s">
        <v>6707</v>
      </c>
      <c r="E1308" s="500" t="s">
        <v>6708</v>
      </c>
      <c r="F1308" s="500" t="s">
        <v>2412</v>
      </c>
      <c r="G1308" s="500" t="s">
        <v>624</v>
      </c>
      <c r="H1308" t="str">
        <f>VLOOKUP($G1308,県名!$B$1:$C$49,2,FALSE)</f>
        <v>愛  知</v>
      </c>
      <c r="I1308" t="str">
        <f>VLOOKUP(B1308,学校名!$D$8:$F$64,3,FALSE)</f>
        <v>藤田医科大</v>
      </c>
      <c r="J1308" t="str">
        <f t="shared" si="40"/>
        <v>男</v>
      </c>
      <c r="K1308" s="500" t="s">
        <v>6813</v>
      </c>
      <c r="L1308" s="500" t="s">
        <v>6814</v>
      </c>
      <c r="M1308" t="str">
        <f t="shared" si="41"/>
        <v>SAKATA Takatoshi</v>
      </c>
      <c r="O1308" s="500" t="s">
        <v>4197</v>
      </c>
      <c r="P1308" s="500" t="s">
        <v>5112</v>
      </c>
    </row>
    <row r="1309" spans="2:16">
      <c r="B1309" s="500" t="s">
        <v>6599</v>
      </c>
      <c r="C1309" s="300">
        <v>1308</v>
      </c>
      <c r="D1309" s="500" t="s">
        <v>6709</v>
      </c>
      <c r="E1309" s="500" t="s">
        <v>6710</v>
      </c>
      <c r="F1309" s="500" t="s">
        <v>2416</v>
      </c>
      <c r="G1309" s="500" t="s">
        <v>624</v>
      </c>
      <c r="H1309" t="str">
        <f>VLOOKUP($G1309,県名!$B$1:$C$49,2,FALSE)</f>
        <v>愛  知</v>
      </c>
      <c r="I1309" t="str">
        <f>VLOOKUP(B1309,学校名!$D$8:$F$64,3,FALSE)</f>
        <v>藤田医科大</v>
      </c>
      <c r="J1309" t="str">
        <f t="shared" si="40"/>
        <v>男</v>
      </c>
      <c r="K1309" s="500" t="s">
        <v>6815</v>
      </c>
      <c r="L1309" s="500" t="s">
        <v>5102</v>
      </c>
      <c r="M1309" t="str">
        <f t="shared" si="41"/>
        <v>KAMIHATA Naoki</v>
      </c>
      <c r="O1309" s="500" t="s">
        <v>4197</v>
      </c>
      <c r="P1309" s="500" t="s">
        <v>5112</v>
      </c>
    </row>
    <row r="1310" spans="2:16">
      <c r="B1310" s="500" t="s">
        <v>6599</v>
      </c>
      <c r="C1310" s="300">
        <v>1309</v>
      </c>
      <c r="D1310" s="500" t="s">
        <v>6711</v>
      </c>
      <c r="E1310" s="500" t="s">
        <v>6712</v>
      </c>
      <c r="F1310" s="500" t="s">
        <v>2416</v>
      </c>
      <c r="G1310" s="500" t="s">
        <v>624</v>
      </c>
      <c r="H1310" t="str">
        <f>VLOOKUP($G1310,県名!$B$1:$C$49,2,FALSE)</f>
        <v>愛  知</v>
      </c>
      <c r="I1310" t="str">
        <f>VLOOKUP(B1310,学校名!$D$8:$F$64,3,FALSE)</f>
        <v>藤田医科大</v>
      </c>
      <c r="J1310" t="str">
        <f t="shared" si="40"/>
        <v>男</v>
      </c>
      <c r="K1310" s="500" t="s">
        <v>6332</v>
      </c>
      <c r="L1310" s="500" t="s">
        <v>6816</v>
      </c>
      <c r="M1310" t="str">
        <f t="shared" si="41"/>
        <v>ITO  Ryoei</v>
      </c>
      <c r="O1310" s="500" t="s">
        <v>4197</v>
      </c>
      <c r="P1310" s="500" t="s">
        <v>5112</v>
      </c>
    </row>
    <row r="1311" spans="2:16">
      <c r="B1311" s="500" t="s">
        <v>6599</v>
      </c>
      <c r="C1311" s="300">
        <v>1310</v>
      </c>
      <c r="D1311" s="500" t="s">
        <v>6713</v>
      </c>
      <c r="E1311" s="500" t="s">
        <v>6714</v>
      </c>
      <c r="F1311" s="500" t="s">
        <v>2416</v>
      </c>
      <c r="G1311" s="500" t="s">
        <v>624</v>
      </c>
      <c r="H1311" t="str">
        <f>VLOOKUP($G1311,県名!$B$1:$C$49,2,FALSE)</f>
        <v>愛  知</v>
      </c>
      <c r="I1311" t="str">
        <f>VLOOKUP(B1311,学校名!$D$8:$F$64,3,FALSE)</f>
        <v>藤田医科大</v>
      </c>
      <c r="J1311" t="str">
        <f t="shared" si="40"/>
        <v>男</v>
      </c>
      <c r="K1311" s="500" t="s">
        <v>5789</v>
      </c>
      <c r="L1311" s="500" t="s">
        <v>6381</v>
      </c>
      <c r="M1311" t="str">
        <f t="shared" si="41"/>
        <v>TSUKAMOTO Shunya</v>
      </c>
      <c r="O1311" s="500" t="s">
        <v>4197</v>
      </c>
      <c r="P1311" s="500" t="s">
        <v>5112</v>
      </c>
    </row>
    <row r="1312" spans="2:16">
      <c r="B1312" s="500" t="s">
        <v>6599</v>
      </c>
      <c r="C1312" s="300">
        <v>1311</v>
      </c>
      <c r="D1312" s="500" t="s">
        <v>6715</v>
      </c>
      <c r="E1312" s="500" t="s">
        <v>6716</v>
      </c>
      <c r="F1312" s="500" t="s">
        <v>2413</v>
      </c>
      <c r="G1312" s="500" t="s">
        <v>624</v>
      </c>
      <c r="H1312" t="str">
        <f>VLOOKUP($G1312,県名!$B$1:$C$49,2,FALSE)</f>
        <v>愛  知</v>
      </c>
      <c r="I1312" t="str">
        <f>VLOOKUP(B1312,学校名!$D$8:$F$64,3,FALSE)</f>
        <v>藤田医科大</v>
      </c>
      <c r="J1312" t="str">
        <f t="shared" si="40"/>
        <v>男</v>
      </c>
      <c r="K1312" s="500" t="s">
        <v>5201</v>
      </c>
      <c r="L1312" s="500" t="s">
        <v>5041</v>
      </c>
      <c r="M1312" t="str">
        <f t="shared" si="41"/>
        <v>KONDO Yotaro</v>
      </c>
      <c r="O1312" s="500" t="s">
        <v>4197</v>
      </c>
      <c r="P1312" s="500" t="s">
        <v>5112</v>
      </c>
    </row>
    <row r="1313" spans="2:16">
      <c r="B1313" s="500" t="s">
        <v>6599</v>
      </c>
      <c r="C1313" s="300">
        <v>1312</v>
      </c>
      <c r="D1313" s="500" t="s">
        <v>6717</v>
      </c>
      <c r="E1313" s="500" t="s">
        <v>6718</v>
      </c>
      <c r="F1313" s="500" t="s">
        <v>2416</v>
      </c>
      <c r="G1313" s="500" t="s">
        <v>624</v>
      </c>
      <c r="H1313" t="str">
        <f>VLOOKUP($G1313,県名!$B$1:$C$49,2,FALSE)</f>
        <v>愛  知</v>
      </c>
      <c r="I1313" t="str">
        <f>VLOOKUP(B1313,学校名!$D$8:$F$64,3,FALSE)</f>
        <v>藤田医科大</v>
      </c>
      <c r="J1313" t="str">
        <f t="shared" si="40"/>
        <v>男</v>
      </c>
      <c r="K1313" s="500" t="s">
        <v>6817</v>
      </c>
      <c r="L1313" s="500" t="s">
        <v>6818</v>
      </c>
      <c r="M1313" t="str">
        <f t="shared" si="41"/>
        <v>FURUI Keiichi</v>
      </c>
      <c r="O1313" s="500" t="s">
        <v>4197</v>
      </c>
      <c r="P1313" s="500" t="s">
        <v>5112</v>
      </c>
    </row>
    <row r="1314" spans="2:16">
      <c r="B1314" s="500" t="s">
        <v>526</v>
      </c>
      <c r="C1314" s="300">
        <v>1313</v>
      </c>
      <c r="D1314" s="500" t="s">
        <v>6719</v>
      </c>
      <c r="E1314" s="500" t="s">
        <v>6720</v>
      </c>
      <c r="F1314" s="500" t="s">
        <v>2416</v>
      </c>
      <c r="G1314" s="500" t="s">
        <v>619</v>
      </c>
      <c r="H1314" t="str">
        <f>VLOOKUP($G1314,県名!$B$1:$C$49,2,FALSE)</f>
        <v>富　山</v>
      </c>
      <c r="I1314" t="str">
        <f>VLOOKUP(B1314,学校名!$D$8:$F$64,3,FALSE)</f>
        <v>南山大</v>
      </c>
      <c r="J1314" t="str">
        <f t="shared" si="40"/>
        <v>男</v>
      </c>
      <c r="K1314" s="500" t="s">
        <v>6819</v>
      </c>
      <c r="L1314" s="500" t="s">
        <v>6820</v>
      </c>
      <c r="M1314" t="str">
        <f t="shared" si="41"/>
        <v>IMAMURA Soushi</v>
      </c>
      <c r="O1314" s="500" t="s">
        <v>4197</v>
      </c>
      <c r="P1314" s="500" t="s">
        <v>5112</v>
      </c>
    </row>
    <row r="1315" spans="2:16">
      <c r="B1315" s="500" t="s">
        <v>526</v>
      </c>
      <c r="C1315" s="300">
        <v>1314</v>
      </c>
      <c r="D1315" s="500" t="s">
        <v>6721</v>
      </c>
      <c r="E1315" s="500" t="s">
        <v>6722</v>
      </c>
      <c r="F1315" s="500" t="s">
        <v>2416</v>
      </c>
      <c r="G1315" s="500" t="s">
        <v>624</v>
      </c>
      <c r="H1315" t="str">
        <f>VLOOKUP($G1315,県名!$B$1:$C$49,2,FALSE)</f>
        <v>愛  知</v>
      </c>
      <c r="I1315" t="str">
        <f>VLOOKUP(B1315,学校名!$D$8:$F$64,3,FALSE)</f>
        <v>南山大</v>
      </c>
      <c r="J1315" t="str">
        <f t="shared" si="40"/>
        <v>男</v>
      </c>
      <c r="K1315" s="500" t="s">
        <v>4987</v>
      </c>
      <c r="L1315" s="500" t="s">
        <v>6821</v>
      </c>
      <c r="M1315" t="str">
        <f t="shared" si="41"/>
        <v>NAKAMURA Shintaro</v>
      </c>
      <c r="O1315" s="500" t="s">
        <v>4197</v>
      </c>
      <c r="P1315" s="500" t="s">
        <v>5112</v>
      </c>
    </row>
    <row r="1316" spans="2:16">
      <c r="B1316" s="500" t="s">
        <v>526</v>
      </c>
      <c r="C1316" s="300">
        <v>1315</v>
      </c>
      <c r="D1316" s="500" t="s">
        <v>6723</v>
      </c>
      <c r="E1316" s="500" t="s">
        <v>6724</v>
      </c>
      <c r="F1316" s="500" t="s">
        <v>2412</v>
      </c>
      <c r="G1316" s="500" t="s">
        <v>624</v>
      </c>
      <c r="H1316" t="str">
        <f>VLOOKUP($G1316,県名!$B$1:$C$49,2,FALSE)</f>
        <v>愛  知</v>
      </c>
      <c r="I1316" t="str">
        <f>VLOOKUP(B1316,学校名!$D$8:$F$64,3,FALSE)</f>
        <v>南山大</v>
      </c>
      <c r="J1316" t="str">
        <f t="shared" si="40"/>
        <v>男</v>
      </c>
      <c r="K1316" s="500" t="s">
        <v>5023</v>
      </c>
      <c r="L1316" s="500" t="s">
        <v>5692</v>
      </c>
      <c r="M1316" t="str">
        <f t="shared" si="41"/>
        <v>OHASHI Koya</v>
      </c>
      <c r="O1316" s="500" t="s">
        <v>4197</v>
      </c>
      <c r="P1316" s="500" t="s">
        <v>5112</v>
      </c>
    </row>
    <row r="1317" spans="2:16">
      <c r="B1317" s="500" t="s">
        <v>526</v>
      </c>
      <c r="C1317" s="300">
        <v>1316</v>
      </c>
      <c r="D1317" s="500" t="s">
        <v>6725</v>
      </c>
      <c r="E1317" s="500" t="s">
        <v>6726</v>
      </c>
      <c r="F1317" s="500" t="s">
        <v>2416</v>
      </c>
      <c r="G1317" s="500" t="s">
        <v>624</v>
      </c>
      <c r="H1317" t="str">
        <f>VLOOKUP($G1317,県名!$B$1:$C$49,2,FALSE)</f>
        <v>愛  知</v>
      </c>
      <c r="I1317" t="str">
        <f>VLOOKUP(B1317,学校名!$D$8:$F$64,3,FALSE)</f>
        <v>南山大</v>
      </c>
      <c r="J1317" t="str">
        <f t="shared" si="40"/>
        <v>男</v>
      </c>
      <c r="K1317" s="500" t="s">
        <v>6822</v>
      </c>
      <c r="L1317" s="500" t="s">
        <v>5045</v>
      </c>
      <c r="M1317" t="str">
        <f t="shared" si="41"/>
        <v>HIRAMATSU Yuki</v>
      </c>
      <c r="O1317" s="500" t="s">
        <v>4197</v>
      </c>
      <c r="P1317" s="500" t="s">
        <v>5112</v>
      </c>
    </row>
    <row r="1318" spans="2:16">
      <c r="B1318" s="500" t="s">
        <v>526</v>
      </c>
      <c r="C1318" s="300">
        <v>1317</v>
      </c>
      <c r="D1318" s="500" t="s">
        <v>6727</v>
      </c>
      <c r="E1318" s="500" t="s">
        <v>6728</v>
      </c>
      <c r="F1318" s="500" t="s">
        <v>2416</v>
      </c>
      <c r="G1318" s="500" t="s">
        <v>624</v>
      </c>
      <c r="H1318" t="str">
        <f>VLOOKUP($G1318,県名!$B$1:$C$49,2,FALSE)</f>
        <v>愛  知</v>
      </c>
      <c r="I1318" t="str">
        <f>VLOOKUP(B1318,学校名!$D$8:$F$64,3,FALSE)</f>
        <v>南山大</v>
      </c>
      <c r="J1318" t="str">
        <f t="shared" si="40"/>
        <v>男</v>
      </c>
      <c r="K1318" s="500" t="s">
        <v>4992</v>
      </c>
      <c r="L1318" s="500" t="s">
        <v>5686</v>
      </c>
      <c r="M1318" t="str">
        <f t="shared" si="41"/>
        <v>GOTO Kosuke</v>
      </c>
      <c r="O1318" s="500" t="s">
        <v>4197</v>
      </c>
      <c r="P1318" s="500" t="s">
        <v>5112</v>
      </c>
    </row>
    <row r="1319" spans="2:16">
      <c r="B1319" s="500" t="s">
        <v>528</v>
      </c>
      <c r="C1319" s="300">
        <v>1318</v>
      </c>
      <c r="D1319" s="500" t="s">
        <v>6729</v>
      </c>
      <c r="E1319" s="500" t="s">
        <v>6730</v>
      </c>
      <c r="F1319" s="500" t="s">
        <v>2416</v>
      </c>
      <c r="G1319" s="500" t="s">
        <v>623</v>
      </c>
      <c r="H1319" t="str">
        <f>VLOOKUP($G1319,県名!$B$1:$C$49,2,FALSE)</f>
        <v>静  岡</v>
      </c>
      <c r="I1319" t="str">
        <f>VLOOKUP(B1319,学校名!$D$8:$F$64,3,FALSE)</f>
        <v>浜松医科大</v>
      </c>
      <c r="J1319" t="str">
        <f t="shared" si="40"/>
        <v>男</v>
      </c>
      <c r="K1319" s="500" t="s">
        <v>5799</v>
      </c>
      <c r="L1319" s="500" t="s">
        <v>6823</v>
      </c>
      <c r="M1319" t="str">
        <f t="shared" si="41"/>
        <v>IWASE Yunosuke</v>
      </c>
      <c r="O1319" s="500" t="s">
        <v>4197</v>
      </c>
      <c r="P1319" s="500" t="s">
        <v>5112</v>
      </c>
    </row>
    <row r="1320" spans="2:16">
      <c r="B1320" s="500" t="s">
        <v>528</v>
      </c>
      <c r="C1320" s="300">
        <v>1319</v>
      </c>
      <c r="D1320" s="500" t="s">
        <v>6731</v>
      </c>
      <c r="E1320" s="500" t="s">
        <v>6732</v>
      </c>
      <c r="F1320" s="500" t="s">
        <v>2416</v>
      </c>
      <c r="G1320" s="500" t="s">
        <v>623</v>
      </c>
      <c r="H1320" t="str">
        <f>VLOOKUP($G1320,県名!$B$1:$C$49,2,FALSE)</f>
        <v>静  岡</v>
      </c>
      <c r="I1320" t="str">
        <f>VLOOKUP(B1320,学校名!$D$8:$F$64,3,FALSE)</f>
        <v>浜松医科大</v>
      </c>
      <c r="J1320" t="str">
        <f t="shared" si="40"/>
        <v>男</v>
      </c>
      <c r="K1320" s="500" t="s">
        <v>5850</v>
      </c>
      <c r="L1320" s="500" t="s">
        <v>5040</v>
      </c>
      <c r="M1320" t="str">
        <f t="shared" si="41"/>
        <v>KAWAGUCHI Daichi</v>
      </c>
      <c r="O1320" s="500" t="s">
        <v>4197</v>
      </c>
      <c r="P1320" s="500" t="s">
        <v>5112</v>
      </c>
    </row>
    <row r="1321" spans="2:16">
      <c r="B1321" s="500" t="s">
        <v>528</v>
      </c>
      <c r="C1321" s="300">
        <v>1320</v>
      </c>
      <c r="D1321" s="500" t="s">
        <v>6733</v>
      </c>
      <c r="E1321" s="500" t="s">
        <v>6734</v>
      </c>
      <c r="F1321" s="500" t="s">
        <v>2416</v>
      </c>
      <c r="G1321" s="500" t="s">
        <v>623</v>
      </c>
      <c r="H1321" t="str">
        <f>VLOOKUP($G1321,県名!$B$1:$C$49,2,FALSE)</f>
        <v>静  岡</v>
      </c>
      <c r="I1321" t="str">
        <f>VLOOKUP(B1321,学校名!$D$8:$F$64,3,FALSE)</f>
        <v>浜松医科大</v>
      </c>
      <c r="J1321" t="str">
        <f t="shared" si="40"/>
        <v>男</v>
      </c>
      <c r="K1321" s="500" t="s">
        <v>5744</v>
      </c>
      <c r="L1321" s="500" t="s">
        <v>6431</v>
      </c>
      <c r="M1321" t="str">
        <f t="shared" si="41"/>
        <v>TAMURA Toru</v>
      </c>
      <c r="O1321" s="500" t="s">
        <v>4197</v>
      </c>
      <c r="P1321" s="500" t="s">
        <v>5112</v>
      </c>
    </row>
    <row r="1322" spans="2:16">
      <c r="B1322" s="500" t="s">
        <v>528</v>
      </c>
      <c r="C1322" s="300">
        <v>1321</v>
      </c>
      <c r="D1322" s="500" t="s">
        <v>6735</v>
      </c>
      <c r="E1322" s="500" t="s">
        <v>6736</v>
      </c>
      <c r="F1322" s="500" t="s">
        <v>2416</v>
      </c>
      <c r="G1322" s="500" t="s">
        <v>623</v>
      </c>
      <c r="H1322" t="str">
        <f>VLOOKUP($G1322,県名!$B$1:$C$49,2,FALSE)</f>
        <v>静  岡</v>
      </c>
      <c r="I1322" t="str">
        <f>VLOOKUP(B1322,学校名!$D$8:$F$64,3,FALSE)</f>
        <v>浜松医科大</v>
      </c>
      <c r="J1322" t="str">
        <f t="shared" si="40"/>
        <v>男</v>
      </c>
      <c r="K1322" s="500" t="s">
        <v>4981</v>
      </c>
      <c r="L1322" s="500" t="s">
        <v>5812</v>
      </c>
      <c r="M1322" t="str">
        <f t="shared" si="41"/>
        <v>YAMAMOTO Yusuke</v>
      </c>
      <c r="O1322" s="500" t="s">
        <v>4197</v>
      </c>
      <c r="P1322" s="500" t="s">
        <v>5112</v>
      </c>
    </row>
    <row r="1323" spans="2:16">
      <c r="B1323" s="500" t="s">
        <v>523</v>
      </c>
      <c r="C1323" s="300">
        <v>1322</v>
      </c>
      <c r="D1323" s="500" t="s">
        <v>6737</v>
      </c>
      <c r="E1323" s="500" t="s">
        <v>6738</v>
      </c>
      <c r="F1323" s="500" t="s">
        <v>2416</v>
      </c>
      <c r="G1323" s="500" t="s">
        <v>623</v>
      </c>
      <c r="H1323" t="str">
        <f>VLOOKUP($G1323,県名!$B$1:$C$49,2,FALSE)</f>
        <v>静  岡</v>
      </c>
      <c r="I1323" t="str">
        <f>VLOOKUP(B1323,学校名!$D$8:$F$64,3,FALSE)</f>
        <v>名古屋学院大</v>
      </c>
      <c r="J1323" t="str">
        <f t="shared" si="40"/>
        <v>男</v>
      </c>
      <c r="K1323" s="500" t="s">
        <v>5233</v>
      </c>
      <c r="L1323" s="500" t="s">
        <v>6824</v>
      </c>
      <c r="M1323" t="str">
        <f t="shared" si="41"/>
        <v>KOIKE Daiji</v>
      </c>
      <c r="O1323" s="500" t="s">
        <v>4197</v>
      </c>
      <c r="P1323" s="500" t="s">
        <v>5112</v>
      </c>
    </row>
    <row r="1324" spans="2:16">
      <c r="B1324" s="500" t="s">
        <v>523</v>
      </c>
      <c r="C1324" s="300">
        <v>1323</v>
      </c>
      <c r="D1324" s="500" t="s">
        <v>6739</v>
      </c>
      <c r="E1324" s="500" t="s">
        <v>6740</v>
      </c>
      <c r="F1324" s="500" t="s">
        <v>2416</v>
      </c>
      <c r="G1324" s="500" t="s">
        <v>624</v>
      </c>
      <c r="H1324" t="str">
        <f>VLOOKUP($G1324,県名!$B$1:$C$49,2,FALSE)</f>
        <v>愛  知</v>
      </c>
      <c r="I1324" t="str">
        <f>VLOOKUP(B1324,学校名!$D$8:$F$64,3,FALSE)</f>
        <v>名古屋学院大</v>
      </c>
      <c r="J1324" t="str">
        <f t="shared" si="40"/>
        <v>男</v>
      </c>
      <c r="K1324" s="500" t="s">
        <v>6825</v>
      </c>
      <c r="L1324" s="500" t="s">
        <v>6404</v>
      </c>
      <c r="M1324" t="str">
        <f t="shared" si="41"/>
        <v>SHIMOJIMA Yuma</v>
      </c>
      <c r="O1324" s="500" t="s">
        <v>4197</v>
      </c>
      <c r="P1324" s="500" t="s">
        <v>5112</v>
      </c>
    </row>
    <row r="1325" spans="2:16">
      <c r="B1325" s="500" t="s">
        <v>523</v>
      </c>
      <c r="C1325" s="300">
        <v>1324</v>
      </c>
      <c r="D1325" s="500" t="s">
        <v>6741</v>
      </c>
      <c r="E1325" s="500" t="s">
        <v>6742</v>
      </c>
      <c r="F1325" s="500" t="s">
        <v>2416</v>
      </c>
      <c r="G1325" s="500" t="s">
        <v>624</v>
      </c>
      <c r="H1325" t="str">
        <f>VLOOKUP($G1325,県名!$B$1:$C$49,2,FALSE)</f>
        <v>愛  知</v>
      </c>
      <c r="I1325" t="str">
        <f>VLOOKUP(B1325,学校名!$D$8:$F$64,3,FALSE)</f>
        <v>名古屋学院大</v>
      </c>
      <c r="J1325" t="str">
        <f t="shared" si="40"/>
        <v>男</v>
      </c>
      <c r="K1325" s="500" t="s">
        <v>6826</v>
      </c>
      <c r="L1325" s="500" t="s">
        <v>5101</v>
      </c>
      <c r="M1325" t="str">
        <f t="shared" si="41"/>
        <v>SHIRAKAWA Kota</v>
      </c>
      <c r="O1325" s="500" t="s">
        <v>4197</v>
      </c>
      <c r="P1325" s="500" t="s">
        <v>5112</v>
      </c>
    </row>
    <row r="1326" spans="2:16">
      <c r="B1326" s="500" t="s">
        <v>523</v>
      </c>
      <c r="C1326" s="300">
        <v>1325</v>
      </c>
      <c r="D1326" s="500" t="s">
        <v>6743</v>
      </c>
      <c r="E1326" s="500" t="s">
        <v>6744</v>
      </c>
      <c r="F1326" s="500" t="s">
        <v>2416</v>
      </c>
      <c r="G1326" s="500" t="s">
        <v>624</v>
      </c>
      <c r="H1326" t="str">
        <f>VLOOKUP($G1326,県名!$B$1:$C$49,2,FALSE)</f>
        <v>愛  知</v>
      </c>
      <c r="I1326" t="str">
        <f>VLOOKUP(B1326,学校名!$D$8:$F$64,3,FALSE)</f>
        <v>名古屋学院大</v>
      </c>
      <c r="J1326" t="str">
        <f t="shared" si="40"/>
        <v>男</v>
      </c>
      <c r="K1326" s="500" t="s">
        <v>5998</v>
      </c>
      <c r="L1326" s="500" t="s">
        <v>5700</v>
      </c>
      <c r="M1326" t="str">
        <f t="shared" si="41"/>
        <v>SUGIURA Ryuichi</v>
      </c>
      <c r="O1326" s="500" t="s">
        <v>4197</v>
      </c>
      <c r="P1326" s="500" t="s">
        <v>5112</v>
      </c>
    </row>
    <row r="1327" spans="2:16">
      <c r="B1327" s="500" t="s">
        <v>523</v>
      </c>
      <c r="C1327" s="300">
        <v>1326</v>
      </c>
      <c r="D1327" s="500" t="s">
        <v>6745</v>
      </c>
      <c r="E1327" s="500" t="s">
        <v>6746</v>
      </c>
      <c r="F1327" s="500" t="s">
        <v>2416</v>
      </c>
      <c r="G1327" s="500" t="s">
        <v>626</v>
      </c>
      <c r="H1327" t="str">
        <f>VLOOKUP($G1327,県名!$B$1:$C$49,2,FALSE)</f>
        <v>岐  阜</v>
      </c>
      <c r="I1327" t="str">
        <f>VLOOKUP(B1327,学校名!$D$8:$F$64,3,FALSE)</f>
        <v>名古屋学院大</v>
      </c>
      <c r="J1327" t="str">
        <f t="shared" si="40"/>
        <v>男</v>
      </c>
      <c r="K1327" s="500" t="s">
        <v>4974</v>
      </c>
      <c r="L1327" s="500" t="s">
        <v>6827</v>
      </c>
      <c r="M1327" t="str">
        <f t="shared" si="41"/>
        <v>NARUSE Nobutoyo</v>
      </c>
      <c r="O1327" s="500" t="s">
        <v>4197</v>
      </c>
      <c r="P1327" s="500" t="s">
        <v>5112</v>
      </c>
    </row>
    <row r="1328" spans="2:16">
      <c r="B1328" s="500" t="s">
        <v>523</v>
      </c>
      <c r="C1328" s="300">
        <v>1327</v>
      </c>
      <c r="D1328" s="500" t="s">
        <v>6747</v>
      </c>
      <c r="E1328" s="500" t="s">
        <v>6748</v>
      </c>
      <c r="F1328" s="500" t="s">
        <v>2416</v>
      </c>
      <c r="G1328" s="500" t="s">
        <v>622</v>
      </c>
      <c r="H1328" t="str">
        <f>VLOOKUP($G1328,県名!$B$1:$C$49,2,FALSE)</f>
        <v>長  野</v>
      </c>
      <c r="I1328" t="str">
        <f>VLOOKUP(B1328,学校名!$D$8:$F$64,3,FALSE)</f>
        <v>名古屋学院大</v>
      </c>
      <c r="J1328" t="str">
        <f t="shared" si="40"/>
        <v>男</v>
      </c>
      <c r="K1328" s="500" t="s">
        <v>6828</v>
      </c>
      <c r="L1328" s="500" t="s">
        <v>5045</v>
      </c>
      <c r="M1328" t="str">
        <f t="shared" si="41"/>
        <v>FURUSE Yuki</v>
      </c>
      <c r="O1328" s="500" t="s">
        <v>4197</v>
      </c>
      <c r="P1328" s="500" t="s">
        <v>5112</v>
      </c>
    </row>
    <row r="1329" spans="2:16">
      <c r="B1329" s="500" t="s">
        <v>523</v>
      </c>
      <c r="C1329" s="300">
        <v>1328</v>
      </c>
      <c r="D1329" s="500" t="s">
        <v>6749</v>
      </c>
      <c r="E1329" s="500" t="s">
        <v>6750</v>
      </c>
      <c r="F1329" s="500" t="s">
        <v>2416</v>
      </c>
      <c r="G1329" s="500" t="s">
        <v>640</v>
      </c>
      <c r="H1329" t="str">
        <f>VLOOKUP($G1329,県名!$B$1:$C$49,2,FALSE)</f>
        <v>愛　媛</v>
      </c>
      <c r="I1329" t="str">
        <f>VLOOKUP(B1329,学校名!$D$8:$F$64,3,FALSE)</f>
        <v>名古屋学院大</v>
      </c>
      <c r="J1329" t="str">
        <f t="shared" si="40"/>
        <v>男</v>
      </c>
      <c r="K1329" s="500" t="s">
        <v>4965</v>
      </c>
      <c r="L1329" s="500" t="s">
        <v>5077</v>
      </c>
      <c r="M1329" t="str">
        <f t="shared" si="41"/>
        <v>YAMAGUCHI Ryusei</v>
      </c>
      <c r="O1329" s="500" t="s">
        <v>4197</v>
      </c>
      <c r="P1329" s="500" t="s">
        <v>5112</v>
      </c>
    </row>
    <row r="1330" spans="2:16">
      <c r="B1330" s="500" t="s">
        <v>524</v>
      </c>
      <c r="C1330" s="300">
        <v>1329</v>
      </c>
      <c r="D1330" s="500" t="s">
        <v>6751</v>
      </c>
      <c r="E1330" s="500" t="s">
        <v>6752</v>
      </c>
      <c r="F1330" s="500" t="s">
        <v>2416</v>
      </c>
      <c r="G1330" s="500" t="s">
        <v>624</v>
      </c>
      <c r="H1330" t="str">
        <f>VLOOKUP($G1330,県名!$B$1:$C$49,2,FALSE)</f>
        <v>愛  知</v>
      </c>
      <c r="I1330" t="str">
        <f>VLOOKUP(B1330,学校名!$D$8:$F$64,3,FALSE)</f>
        <v>名古屋工業大</v>
      </c>
      <c r="J1330" t="str">
        <f t="shared" si="40"/>
        <v>男</v>
      </c>
      <c r="K1330" s="500" t="s">
        <v>5702</v>
      </c>
      <c r="L1330" s="500" t="s">
        <v>6829</v>
      </c>
      <c r="M1330" t="str">
        <f t="shared" si="41"/>
        <v>TAKEUCHI Yudai</v>
      </c>
      <c r="O1330" s="500" t="s">
        <v>4197</v>
      </c>
      <c r="P1330" s="500" t="s">
        <v>5112</v>
      </c>
    </row>
    <row r="1331" spans="2:16">
      <c r="B1331" s="500" t="s">
        <v>525</v>
      </c>
      <c r="C1331" s="300">
        <v>1330</v>
      </c>
      <c r="D1331" s="500" t="s">
        <v>6753</v>
      </c>
      <c r="E1331" s="500" t="s">
        <v>6754</v>
      </c>
      <c r="F1331" s="500" t="s">
        <v>2416</v>
      </c>
      <c r="G1331" s="500" t="s">
        <v>624</v>
      </c>
      <c r="H1331" t="str">
        <f>VLOOKUP($G1331,県名!$B$1:$C$49,2,FALSE)</f>
        <v>愛  知</v>
      </c>
      <c r="I1331" t="str">
        <f>VLOOKUP(B1331,学校名!$D$8:$F$64,3,FALSE)</f>
        <v>名古屋市立大</v>
      </c>
      <c r="J1331" t="str">
        <f t="shared" si="40"/>
        <v>男</v>
      </c>
      <c r="K1331" s="500" t="s">
        <v>6830</v>
      </c>
      <c r="L1331" s="500" t="s">
        <v>6831</v>
      </c>
      <c r="M1331" t="str">
        <f t="shared" si="41"/>
        <v>HIROSE Taku</v>
      </c>
      <c r="O1331" s="500" t="s">
        <v>4197</v>
      </c>
      <c r="P1331" s="500" t="s">
        <v>5112</v>
      </c>
    </row>
    <row r="1332" spans="2:16">
      <c r="B1332" s="500" t="s">
        <v>525</v>
      </c>
      <c r="C1332" s="300">
        <v>1331</v>
      </c>
      <c r="D1332" s="500" t="s">
        <v>6755</v>
      </c>
      <c r="E1332" s="500" t="s">
        <v>6756</v>
      </c>
      <c r="F1332" s="500" t="s">
        <v>2415</v>
      </c>
      <c r="G1332" s="500" t="s">
        <v>624</v>
      </c>
      <c r="H1332" t="str">
        <f>VLOOKUP($G1332,県名!$B$1:$C$49,2,FALSE)</f>
        <v>愛  知</v>
      </c>
      <c r="I1332" t="str">
        <f>VLOOKUP(B1332,学校名!$D$8:$F$64,3,FALSE)</f>
        <v>名古屋市立大</v>
      </c>
      <c r="J1332" t="str">
        <f t="shared" si="40"/>
        <v>男</v>
      </c>
      <c r="K1332" s="500" t="s">
        <v>4974</v>
      </c>
      <c r="L1332" s="500" t="s">
        <v>6765</v>
      </c>
      <c r="M1332" t="str">
        <f t="shared" si="41"/>
        <v>NARUSE Takafumi</v>
      </c>
      <c r="O1332" s="500" t="s">
        <v>4197</v>
      </c>
      <c r="P1332" s="500" t="s">
        <v>5112</v>
      </c>
    </row>
    <row r="1333" spans="2:16">
      <c r="B1333" s="500" t="s">
        <v>525</v>
      </c>
      <c r="C1333" s="300">
        <v>1332</v>
      </c>
      <c r="D1333" s="500" t="s">
        <v>6757</v>
      </c>
      <c r="E1333" s="500" t="s">
        <v>6758</v>
      </c>
      <c r="F1333" s="500" t="s">
        <v>2416</v>
      </c>
      <c r="G1333" s="500" t="s">
        <v>624</v>
      </c>
      <c r="H1333" t="str">
        <f>VLOOKUP($G1333,県名!$B$1:$C$49,2,FALSE)</f>
        <v>愛  知</v>
      </c>
      <c r="I1333" t="str">
        <f>VLOOKUP(B1333,学校名!$D$8:$F$64,3,FALSE)</f>
        <v>名古屋市立大</v>
      </c>
      <c r="J1333" t="str">
        <f t="shared" si="40"/>
        <v>男</v>
      </c>
      <c r="K1333" s="500" t="s">
        <v>4991</v>
      </c>
      <c r="L1333" s="500" t="s">
        <v>5083</v>
      </c>
      <c r="M1333" t="str">
        <f t="shared" si="41"/>
        <v>ITO Tomoki</v>
      </c>
      <c r="O1333" s="500" t="s">
        <v>4197</v>
      </c>
      <c r="P1333" s="500" t="s">
        <v>5112</v>
      </c>
    </row>
    <row r="1334" spans="2:16">
      <c r="B1334" s="268" t="s">
        <v>496</v>
      </c>
      <c r="C1334" s="300">
        <v>1333</v>
      </c>
      <c r="D1334" s="268" t="s">
        <v>7115</v>
      </c>
      <c r="E1334" s="268" t="s">
        <v>7116</v>
      </c>
      <c r="F1334" s="268" t="s">
        <v>2416</v>
      </c>
      <c r="G1334" s="268" t="s">
        <v>624</v>
      </c>
      <c r="H1334" t="str">
        <f>VLOOKUP($G1334,県名!$B$1:$C$49,2,FALSE)</f>
        <v>愛  知</v>
      </c>
      <c r="I1334" t="str">
        <f>VLOOKUP(B1334,学校名!$D$8:$F$64,3,FALSE)</f>
        <v>愛知学院大</v>
      </c>
      <c r="J1334" t="str">
        <f t="shared" si="40"/>
        <v>男</v>
      </c>
      <c r="K1334" s="268" t="s">
        <v>7166</v>
      </c>
      <c r="L1334" s="268" t="s">
        <v>5313</v>
      </c>
      <c r="M1334" t="str">
        <f t="shared" si="41"/>
        <v>KIBAYASHI Tsubasa</v>
      </c>
      <c r="O1334" s="268" t="s">
        <v>4197</v>
      </c>
      <c r="P1334" s="268" t="s">
        <v>5112</v>
      </c>
    </row>
    <row r="1335" spans="2:16">
      <c r="B1335" s="268" t="s">
        <v>496</v>
      </c>
      <c r="C1335" s="300">
        <v>1334</v>
      </c>
      <c r="D1335" s="268" t="s">
        <v>7117</v>
      </c>
      <c r="E1335" s="268" t="s">
        <v>7118</v>
      </c>
      <c r="F1335" s="268" t="s">
        <v>2416</v>
      </c>
      <c r="G1335" s="268" t="s">
        <v>626</v>
      </c>
      <c r="H1335" t="str">
        <f>VLOOKUP($G1335,県名!$B$1:$C$49,2,FALSE)</f>
        <v>岐  阜</v>
      </c>
      <c r="I1335" t="str">
        <f>VLOOKUP(B1335,学校名!$D$8:$F$64,3,FALSE)</f>
        <v>愛知学院大</v>
      </c>
      <c r="J1335" t="str">
        <f t="shared" si="40"/>
        <v>男</v>
      </c>
      <c r="K1335" s="268" t="s">
        <v>7167</v>
      </c>
      <c r="L1335" s="268" t="s">
        <v>5081</v>
      </c>
      <c r="M1335" t="str">
        <f t="shared" si="41"/>
        <v>UMEDA Takumi</v>
      </c>
      <c r="O1335" s="268" t="s">
        <v>4197</v>
      </c>
      <c r="P1335" s="268" t="s">
        <v>5112</v>
      </c>
    </row>
    <row r="1336" spans="2:16">
      <c r="B1336" s="268" t="s">
        <v>496</v>
      </c>
      <c r="C1336" s="300">
        <v>1335</v>
      </c>
      <c r="D1336" s="268" t="s">
        <v>7119</v>
      </c>
      <c r="E1336" s="268" t="s">
        <v>7120</v>
      </c>
      <c r="F1336" s="268" t="s">
        <v>2416</v>
      </c>
      <c r="G1336" s="268" t="s">
        <v>624</v>
      </c>
      <c r="H1336" t="str">
        <f>VLOOKUP($G1336,県名!$B$1:$C$49,2,FALSE)</f>
        <v>愛  知</v>
      </c>
      <c r="I1336" t="str">
        <f>VLOOKUP(B1336,学校名!$D$8:$F$64,3,FALSE)</f>
        <v>愛知学院大</v>
      </c>
      <c r="J1336" t="str">
        <f t="shared" si="40"/>
        <v>男</v>
      </c>
      <c r="K1336" s="268" t="s">
        <v>5797</v>
      </c>
      <c r="L1336" s="268" t="s">
        <v>6787</v>
      </c>
      <c r="M1336" t="str">
        <f t="shared" si="41"/>
        <v>AOKI Takuya</v>
      </c>
      <c r="O1336" s="268" t="s">
        <v>4197</v>
      </c>
      <c r="P1336" s="268" t="s">
        <v>5112</v>
      </c>
    </row>
    <row r="1337" spans="2:16">
      <c r="B1337" s="268" t="s">
        <v>496</v>
      </c>
      <c r="C1337" s="300">
        <v>1336</v>
      </c>
      <c r="D1337" s="268" t="s">
        <v>7121</v>
      </c>
      <c r="E1337" s="268" t="s">
        <v>7122</v>
      </c>
      <c r="F1337" s="268" t="s">
        <v>2416</v>
      </c>
      <c r="G1337" s="268" t="s">
        <v>624</v>
      </c>
      <c r="H1337" t="str">
        <f>VLOOKUP($G1337,県名!$B$1:$C$49,2,FALSE)</f>
        <v>愛  知</v>
      </c>
      <c r="I1337" t="str">
        <f>VLOOKUP(B1337,学校名!$D$8:$F$64,3,FALSE)</f>
        <v>愛知学院大</v>
      </c>
      <c r="J1337" t="str">
        <f t="shared" si="40"/>
        <v>男</v>
      </c>
      <c r="K1337" s="268" t="s">
        <v>5228</v>
      </c>
      <c r="L1337" s="268" t="s">
        <v>7168</v>
      </c>
      <c r="M1337" t="str">
        <f t="shared" si="41"/>
        <v>KOYAMA Kanta</v>
      </c>
      <c r="O1337" s="268" t="s">
        <v>4197</v>
      </c>
      <c r="P1337" s="268" t="s">
        <v>5112</v>
      </c>
    </row>
    <row r="1338" spans="2:16">
      <c r="B1338" s="268" t="s">
        <v>494</v>
      </c>
      <c r="C1338" s="300">
        <v>1337</v>
      </c>
      <c r="D1338" s="268" t="s">
        <v>7123</v>
      </c>
      <c r="E1338" s="268" t="s">
        <v>7124</v>
      </c>
      <c r="F1338" s="268" t="s">
        <v>7165</v>
      </c>
      <c r="G1338" s="268" t="s">
        <v>624</v>
      </c>
      <c r="H1338" t="str">
        <f>VLOOKUP($G1338,県名!$B$1:$C$49,2,FALSE)</f>
        <v>愛  知</v>
      </c>
      <c r="I1338" t="str">
        <f>VLOOKUP(B1338,学校名!$D$8:$F$64,3,FALSE)</f>
        <v>愛知大</v>
      </c>
      <c r="J1338" t="str">
        <f t="shared" si="40"/>
        <v>男</v>
      </c>
      <c r="K1338" s="268" t="s">
        <v>7169</v>
      </c>
      <c r="L1338" s="268" t="s">
        <v>7170</v>
      </c>
      <c r="M1338" t="str">
        <f t="shared" si="41"/>
        <v>IGA Teruhito</v>
      </c>
      <c r="O1338" s="268" t="s">
        <v>4197</v>
      </c>
      <c r="P1338" s="268" t="s">
        <v>5112</v>
      </c>
    </row>
    <row r="1339" spans="2:16">
      <c r="B1339" s="268" t="s">
        <v>494</v>
      </c>
      <c r="C1339" s="300">
        <v>1338</v>
      </c>
      <c r="D1339" s="268" t="s">
        <v>7125</v>
      </c>
      <c r="E1339" s="268" t="s">
        <v>7126</v>
      </c>
      <c r="F1339" s="268" t="s">
        <v>7165</v>
      </c>
      <c r="G1339" s="268" t="s">
        <v>623</v>
      </c>
      <c r="H1339" t="str">
        <f>VLOOKUP($G1339,県名!$B$1:$C$49,2,FALSE)</f>
        <v>静  岡</v>
      </c>
      <c r="I1339" t="str">
        <f>VLOOKUP(B1339,学校名!$D$8:$F$64,3,FALSE)</f>
        <v>愛知大</v>
      </c>
      <c r="J1339" t="str">
        <f t="shared" si="40"/>
        <v>男</v>
      </c>
      <c r="K1339" s="268" t="s">
        <v>7171</v>
      </c>
      <c r="L1339" s="268" t="s">
        <v>6304</v>
      </c>
      <c r="M1339" t="str">
        <f t="shared" si="41"/>
        <v>OSUGI Kyohei</v>
      </c>
      <c r="O1339" s="268" t="s">
        <v>4197</v>
      </c>
      <c r="P1339" s="268" t="s">
        <v>5112</v>
      </c>
    </row>
    <row r="1340" spans="2:16">
      <c r="B1340" s="268" t="s">
        <v>505</v>
      </c>
      <c r="C1340" s="300">
        <v>1339</v>
      </c>
      <c r="D1340" s="268" t="s">
        <v>7127</v>
      </c>
      <c r="E1340" s="268" t="s">
        <v>7128</v>
      </c>
      <c r="F1340" s="268" t="s">
        <v>2416</v>
      </c>
      <c r="G1340" s="268" t="s">
        <v>626</v>
      </c>
      <c r="H1340" t="str">
        <f>VLOOKUP($G1340,県名!$B$1:$C$49,2,FALSE)</f>
        <v>岐  阜</v>
      </c>
      <c r="I1340" t="str">
        <f>VLOOKUP(B1340,学校名!$D$8:$F$64,3,FALSE)</f>
        <v>岐阜薬科大</v>
      </c>
      <c r="J1340" t="str">
        <f t="shared" si="40"/>
        <v>男</v>
      </c>
      <c r="K1340" s="268" t="s">
        <v>7172</v>
      </c>
      <c r="L1340" s="268" t="s">
        <v>6369</v>
      </c>
      <c r="M1340" t="str">
        <f t="shared" si="41"/>
        <v>ISHIZUKA Hiroya</v>
      </c>
      <c r="O1340" s="268" t="s">
        <v>4197</v>
      </c>
      <c r="P1340" s="268" t="s">
        <v>5112</v>
      </c>
    </row>
    <row r="1341" spans="2:16">
      <c r="B1341" s="268" t="s">
        <v>505</v>
      </c>
      <c r="C1341" s="300">
        <v>1340</v>
      </c>
      <c r="D1341" s="268" t="s">
        <v>7129</v>
      </c>
      <c r="E1341" s="268" t="s">
        <v>7130</v>
      </c>
      <c r="F1341" s="268" t="s">
        <v>2416</v>
      </c>
      <c r="G1341" s="268" t="s">
        <v>626</v>
      </c>
      <c r="H1341" t="str">
        <f>VLOOKUP($G1341,県名!$B$1:$C$49,2,FALSE)</f>
        <v>岐  阜</v>
      </c>
      <c r="I1341" t="str">
        <f>VLOOKUP(B1341,学校名!$D$8:$F$64,3,FALSE)</f>
        <v>岐阜薬科大</v>
      </c>
      <c r="J1341" t="str">
        <f t="shared" si="40"/>
        <v>男</v>
      </c>
      <c r="K1341" s="268" t="s">
        <v>6580</v>
      </c>
      <c r="L1341" s="268" t="s">
        <v>6018</v>
      </c>
      <c r="M1341" t="str">
        <f t="shared" si="41"/>
        <v>SAKAMOTO Sora</v>
      </c>
      <c r="O1341" s="268" t="s">
        <v>4197</v>
      </c>
      <c r="P1341" s="268" t="s">
        <v>5112</v>
      </c>
    </row>
    <row r="1342" spans="2:16">
      <c r="B1342" s="268" t="s">
        <v>505</v>
      </c>
      <c r="C1342" s="300">
        <v>1341</v>
      </c>
      <c r="D1342" s="268" t="s">
        <v>7131</v>
      </c>
      <c r="E1342" s="268" t="s">
        <v>7132</v>
      </c>
      <c r="F1342" s="268" t="s">
        <v>2411</v>
      </c>
      <c r="G1342" s="268" t="s">
        <v>626</v>
      </c>
      <c r="H1342" t="str">
        <f>VLOOKUP($G1342,県名!$B$1:$C$49,2,FALSE)</f>
        <v>岐  阜</v>
      </c>
      <c r="I1342" t="str">
        <f>VLOOKUP(B1342,学校名!$D$8:$F$64,3,FALSE)</f>
        <v>岐阜薬科大</v>
      </c>
      <c r="J1342" t="str">
        <f t="shared" si="40"/>
        <v>男</v>
      </c>
      <c r="K1342" s="268" t="s">
        <v>4981</v>
      </c>
      <c r="L1342" s="268" t="s">
        <v>5105</v>
      </c>
      <c r="M1342" t="str">
        <f t="shared" si="41"/>
        <v>YAMAMOTO Katsuya</v>
      </c>
      <c r="O1342" s="268" t="s">
        <v>4197</v>
      </c>
      <c r="P1342" s="268" t="s">
        <v>5112</v>
      </c>
    </row>
    <row r="1343" spans="2:16">
      <c r="B1343" s="268" t="s">
        <v>505</v>
      </c>
      <c r="C1343" s="300">
        <v>1342</v>
      </c>
      <c r="D1343" s="268" t="s">
        <v>7133</v>
      </c>
      <c r="E1343" s="268" t="s">
        <v>7134</v>
      </c>
      <c r="F1343" s="268" t="s">
        <v>1774</v>
      </c>
      <c r="G1343" s="268" t="s">
        <v>626</v>
      </c>
      <c r="H1343" t="str">
        <f>VLOOKUP($G1343,県名!$B$1:$C$49,2,FALSE)</f>
        <v>岐  阜</v>
      </c>
      <c r="I1343" t="str">
        <f>VLOOKUP(B1343,学校名!$D$8:$F$64,3,FALSE)</f>
        <v>岐阜薬科大</v>
      </c>
      <c r="J1343" t="str">
        <f t="shared" si="40"/>
        <v>男</v>
      </c>
      <c r="K1343" s="268" t="s">
        <v>7173</v>
      </c>
      <c r="L1343" s="268" t="s">
        <v>5109</v>
      </c>
      <c r="M1343" t="str">
        <f t="shared" si="41"/>
        <v>MIKI Yuya</v>
      </c>
      <c r="O1343" s="268" t="s">
        <v>4197</v>
      </c>
      <c r="P1343" s="268" t="s">
        <v>5112</v>
      </c>
    </row>
    <row r="1344" spans="2:16">
      <c r="B1344" s="268" t="s">
        <v>508</v>
      </c>
      <c r="C1344" s="300">
        <v>1343</v>
      </c>
      <c r="D1344" s="268" t="s">
        <v>7135</v>
      </c>
      <c r="E1344" s="268" t="s">
        <v>7136</v>
      </c>
      <c r="F1344" s="268" t="s">
        <v>2416</v>
      </c>
      <c r="G1344" s="268" t="s">
        <v>624</v>
      </c>
      <c r="H1344" t="str">
        <f>VLOOKUP($G1344,県名!$B$1:$C$49,2,FALSE)</f>
        <v>愛  知</v>
      </c>
      <c r="I1344" t="str">
        <f>VLOOKUP(B1344,学校名!$D$8:$F$64,3,FALSE)</f>
        <v>至学館大</v>
      </c>
      <c r="J1344" t="str">
        <f t="shared" si="40"/>
        <v>男</v>
      </c>
      <c r="K1344" s="268" t="s">
        <v>5024</v>
      </c>
      <c r="L1344" s="268" t="s">
        <v>5720</v>
      </c>
      <c r="M1344" t="str">
        <f t="shared" si="41"/>
        <v>NAKASHIMA Taiga</v>
      </c>
      <c r="O1344" s="268" t="s">
        <v>4197</v>
      </c>
      <c r="P1344" s="268" t="s">
        <v>5112</v>
      </c>
    </row>
    <row r="1345" spans="2:16">
      <c r="B1345" s="268" t="s">
        <v>508</v>
      </c>
      <c r="C1345" s="300">
        <v>1344</v>
      </c>
      <c r="D1345" s="268" t="s">
        <v>7137</v>
      </c>
      <c r="E1345" s="268" t="s">
        <v>7138</v>
      </c>
      <c r="F1345" s="268" t="s">
        <v>2416</v>
      </c>
      <c r="G1345" s="268" t="s">
        <v>625</v>
      </c>
      <c r="H1345" t="str">
        <f>VLOOKUP($G1345,県名!$B$1:$C$49,2,FALSE)</f>
        <v>三  重</v>
      </c>
      <c r="I1345" t="str">
        <f>VLOOKUP(B1345,学校名!$D$8:$F$64,3,FALSE)</f>
        <v>至学館大</v>
      </c>
      <c r="J1345" t="str">
        <f t="shared" si="40"/>
        <v>男</v>
      </c>
      <c r="K1345" s="268" t="s">
        <v>4981</v>
      </c>
      <c r="L1345" s="268" t="s">
        <v>5324</v>
      </c>
      <c r="M1345" t="str">
        <f t="shared" si="41"/>
        <v>YAMAMOTO Yuto</v>
      </c>
      <c r="O1345" s="268" t="s">
        <v>4197</v>
      </c>
      <c r="P1345" s="268" t="s">
        <v>5112</v>
      </c>
    </row>
    <row r="1346" spans="2:16">
      <c r="B1346" s="268" t="s">
        <v>508</v>
      </c>
      <c r="C1346" s="300">
        <v>1345</v>
      </c>
      <c r="D1346" s="268" t="s">
        <v>7139</v>
      </c>
      <c r="E1346" s="268" t="s">
        <v>7140</v>
      </c>
      <c r="F1346" s="268" t="s">
        <v>2416</v>
      </c>
      <c r="G1346" s="268" t="s">
        <v>624</v>
      </c>
      <c r="H1346" t="str">
        <f>VLOOKUP($G1346,県名!$B$1:$C$49,2,FALSE)</f>
        <v>愛  知</v>
      </c>
      <c r="I1346" t="str">
        <f>VLOOKUP(B1346,学校名!$D$8:$F$64,3,FALSE)</f>
        <v>至学館大</v>
      </c>
      <c r="J1346" t="str">
        <f t="shared" si="40"/>
        <v>男</v>
      </c>
      <c r="K1346" s="268" t="s">
        <v>6800</v>
      </c>
      <c r="L1346" s="268" t="s">
        <v>7174</v>
      </c>
      <c r="M1346" t="str">
        <f t="shared" si="41"/>
        <v>MACHIDA Takeyoshi</v>
      </c>
      <c r="O1346" s="268" t="s">
        <v>4197</v>
      </c>
      <c r="P1346" s="268" t="s">
        <v>5112</v>
      </c>
    </row>
    <row r="1347" spans="2:16">
      <c r="B1347" s="268" t="s">
        <v>510</v>
      </c>
      <c r="C1347" s="300">
        <v>1346</v>
      </c>
      <c r="D1347" s="268" t="s">
        <v>7141</v>
      </c>
      <c r="E1347" s="268" t="s">
        <v>7142</v>
      </c>
      <c r="F1347" s="268" t="s">
        <v>1774</v>
      </c>
      <c r="G1347" s="268" t="s">
        <v>623</v>
      </c>
      <c r="H1347" t="str">
        <f>VLOOKUP($G1347,県名!$B$1:$C$49,2,FALSE)</f>
        <v>静  岡</v>
      </c>
      <c r="I1347" t="str">
        <f>VLOOKUP(B1347,学校名!$D$8:$F$64,3,FALSE)</f>
        <v>静岡県立大</v>
      </c>
      <c r="J1347" t="str">
        <f t="shared" ref="J1347:J1410" si="42">IF(VALUE(C1347)&lt;2001,"男","女")</f>
        <v>男</v>
      </c>
      <c r="K1347" s="268" t="s">
        <v>7175</v>
      </c>
      <c r="L1347" s="268" t="s">
        <v>7176</v>
      </c>
      <c r="M1347" t="str">
        <f t="shared" ref="M1347:M1410" si="43">K1347&amp;" "&amp;L1347</f>
        <v>TANI Kazumasa</v>
      </c>
      <c r="O1347" s="268" t="s">
        <v>4197</v>
      </c>
      <c r="P1347" s="268" t="s">
        <v>5112</v>
      </c>
    </row>
    <row r="1348" spans="2:16">
      <c r="B1348" s="268" t="s">
        <v>510</v>
      </c>
      <c r="C1348" s="300">
        <v>1347</v>
      </c>
      <c r="D1348" s="268" t="s">
        <v>7143</v>
      </c>
      <c r="E1348" s="268" t="s">
        <v>7144</v>
      </c>
      <c r="F1348" s="268" t="s">
        <v>1774</v>
      </c>
      <c r="G1348" s="268" t="s">
        <v>623</v>
      </c>
      <c r="H1348" t="str">
        <f>VLOOKUP($G1348,県名!$B$1:$C$49,2,FALSE)</f>
        <v>静  岡</v>
      </c>
      <c r="I1348" t="str">
        <f>VLOOKUP(B1348,学校名!$D$8:$F$64,3,FALSE)</f>
        <v>静岡県立大</v>
      </c>
      <c r="J1348" t="str">
        <f t="shared" si="42"/>
        <v>男</v>
      </c>
      <c r="K1348" s="268" t="s">
        <v>7177</v>
      </c>
      <c r="L1348" s="268" t="s">
        <v>5771</v>
      </c>
      <c r="M1348" t="str">
        <f t="shared" si="43"/>
        <v>OKUYA Takuto</v>
      </c>
      <c r="O1348" s="268" t="s">
        <v>4197</v>
      </c>
      <c r="P1348" s="268" t="s">
        <v>5112</v>
      </c>
    </row>
    <row r="1349" spans="2:16">
      <c r="B1349" s="268" t="s">
        <v>510</v>
      </c>
      <c r="C1349" s="300">
        <v>1348</v>
      </c>
      <c r="D1349" s="268" t="s">
        <v>7145</v>
      </c>
      <c r="E1349" s="268" t="s">
        <v>7146</v>
      </c>
      <c r="F1349" s="268" t="s">
        <v>2416</v>
      </c>
      <c r="G1349" s="268" t="s">
        <v>623</v>
      </c>
      <c r="H1349" t="str">
        <f>VLOOKUP($G1349,県名!$B$1:$C$49,2,FALSE)</f>
        <v>静  岡</v>
      </c>
      <c r="I1349" t="str">
        <f>VLOOKUP(B1349,学校名!$D$8:$F$64,3,FALSE)</f>
        <v>静岡県立大</v>
      </c>
      <c r="J1349" t="str">
        <f t="shared" si="42"/>
        <v>男</v>
      </c>
      <c r="K1349" s="268" t="s">
        <v>7178</v>
      </c>
      <c r="L1349" s="268" t="s">
        <v>7179</v>
      </c>
      <c r="M1349" t="str">
        <f t="shared" si="43"/>
        <v>OBATA Eito</v>
      </c>
      <c r="O1349" s="268" t="s">
        <v>4197</v>
      </c>
      <c r="P1349" s="268" t="s">
        <v>5112</v>
      </c>
    </row>
    <row r="1350" spans="2:16">
      <c r="B1350" s="268" t="s">
        <v>6599</v>
      </c>
      <c r="C1350" s="300">
        <v>1349</v>
      </c>
      <c r="D1350" s="268" t="s">
        <v>7147</v>
      </c>
      <c r="E1350" s="268" t="s">
        <v>7148</v>
      </c>
      <c r="F1350" s="268" t="s">
        <v>2416</v>
      </c>
      <c r="G1350" s="268" t="s">
        <v>624</v>
      </c>
      <c r="H1350" t="str">
        <f>VLOOKUP($G1350,県名!$B$1:$C$49,2,FALSE)</f>
        <v>愛  知</v>
      </c>
      <c r="I1350" t="str">
        <f>VLOOKUP(B1350,学校名!$D$8:$F$64,3,FALSE)</f>
        <v>藤田医科大</v>
      </c>
      <c r="J1350" t="str">
        <f t="shared" si="42"/>
        <v>男</v>
      </c>
      <c r="K1350" s="268" t="s">
        <v>5253</v>
      </c>
      <c r="L1350" s="268" t="s">
        <v>5673</v>
      </c>
      <c r="M1350" t="str">
        <f t="shared" si="43"/>
        <v>TODA Kazuki</v>
      </c>
      <c r="O1350" s="268" t="s">
        <v>4197</v>
      </c>
      <c r="P1350" s="268" t="s">
        <v>5112</v>
      </c>
    </row>
    <row r="1351" spans="2:16">
      <c r="B1351" s="268" t="s">
        <v>6599</v>
      </c>
      <c r="C1351" s="300">
        <v>1350</v>
      </c>
      <c r="D1351" s="268" t="s">
        <v>7149</v>
      </c>
      <c r="E1351" s="268" t="s">
        <v>7150</v>
      </c>
      <c r="F1351" s="268" t="s">
        <v>2416</v>
      </c>
      <c r="G1351" s="268" t="s">
        <v>624</v>
      </c>
      <c r="H1351" t="str">
        <f>VLOOKUP($G1351,県名!$B$1:$C$49,2,FALSE)</f>
        <v>愛  知</v>
      </c>
      <c r="I1351" t="str">
        <f>VLOOKUP(B1351,学校名!$D$8:$F$64,3,FALSE)</f>
        <v>藤田医科大</v>
      </c>
      <c r="J1351" t="str">
        <f t="shared" si="42"/>
        <v>男</v>
      </c>
      <c r="K1351" s="268" t="s">
        <v>7180</v>
      </c>
      <c r="L1351" s="268" t="s">
        <v>7181</v>
      </c>
      <c r="M1351" t="str">
        <f t="shared" si="43"/>
        <v>KAWAMURA Kouta</v>
      </c>
      <c r="O1351" s="268" t="s">
        <v>4197</v>
      </c>
      <c r="P1351" s="268" t="s">
        <v>5112</v>
      </c>
    </row>
    <row r="1352" spans="2:16">
      <c r="B1352" s="268" t="s">
        <v>524</v>
      </c>
      <c r="C1352" s="300">
        <v>1351</v>
      </c>
      <c r="D1352" s="268" t="s">
        <v>7151</v>
      </c>
      <c r="E1352" s="268" t="s">
        <v>7152</v>
      </c>
      <c r="F1352" s="268" t="s">
        <v>1773</v>
      </c>
      <c r="G1352" s="268" t="s">
        <v>624</v>
      </c>
      <c r="H1352" t="str">
        <f>VLOOKUP($G1352,県名!$B$1:$C$49,2,FALSE)</f>
        <v>愛  知</v>
      </c>
      <c r="I1352" t="str">
        <f>VLOOKUP(B1352,学校名!$D$8:$F$64,3,FALSE)</f>
        <v>名古屋工業大</v>
      </c>
      <c r="J1352" t="str">
        <f t="shared" si="42"/>
        <v>男</v>
      </c>
      <c r="K1352" s="268" t="s">
        <v>6022</v>
      </c>
      <c r="L1352" s="268" t="s">
        <v>5686</v>
      </c>
      <c r="M1352" t="str">
        <f t="shared" si="43"/>
        <v>TAKAHASHI Kosuke</v>
      </c>
      <c r="O1352" s="268" t="s">
        <v>4197</v>
      </c>
      <c r="P1352" s="268" t="s">
        <v>5112</v>
      </c>
    </row>
    <row r="1353" spans="2:16">
      <c r="B1353" s="268" t="s">
        <v>524</v>
      </c>
      <c r="C1353" s="300">
        <v>1352</v>
      </c>
      <c r="D1353" s="268" t="s">
        <v>7153</v>
      </c>
      <c r="E1353" s="268" t="s">
        <v>7154</v>
      </c>
      <c r="F1353" s="268" t="s">
        <v>2414</v>
      </c>
      <c r="G1353" s="268" t="s">
        <v>624</v>
      </c>
      <c r="H1353" t="str">
        <f>VLOOKUP($G1353,県名!$B$1:$C$49,2,FALSE)</f>
        <v>愛  知</v>
      </c>
      <c r="I1353" t="str">
        <f>VLOOKUP(B1353,学校名!$D$8:$F$64,3,FALSE)</f>
        <v>名古屋工業大</v>
      </c>
      <c r="J1353" t="str">
        <f t="shared" si="42"/>
        <v>男</v>
      </c>
      <c r="K1353" s="268" t="s">
        <v>7182</v>
      </c>
      <c r="L1353" s="268" t="s">
        <v>5092</v>
      </c>
      <c r="M1353" t="str">
        <f t="shared" si="43"/>
        <v>ANZAI Shun</v>
      </c>
      <c r="O1353" s="268" t="s">
        <v>4197</v>
      </c>
      <c r="P1353" s="268" t="s">
        <v>5112</v>
      </c>
    </row>
    <row r="1354" spans="2:16">
      <c r="B1354" s="268" t="s">
        <v>524</v>
      </c>
      <c r="C1354" s="300">
        <v>1353</v>
      </c>
      <c r="D1354" s="268" t="s">
        <v>7155</v>
      </c>
      <c r="E1354" s="268" t="s">
        <v>7156</v>
      </c>
      <c r="F1354" s="268" t="s">
        <v>2416</v>
      </c>
      <c r="G1354" s="268" t="s">
        <v>624</v>
      </c>
      <c r="H1354" t="str">
        <f>VLOOKUP($G1354,県名!$B$1:$C$49,2,FALSE)</f>
        <v>愛  知</v>
      </c>
      <c r="I1354" t="str">
        <f>VLOOKUP(B1354,学校名!$D$8:$F$64,3,FALSE)</f>
        <v>名古屋工業大</v>
      </c>
      <c r="J1354" t="str">
        <f t="shared" si="42"/>
        <v>男</v>
      </c>
      <c r="K1354" s="268" t="s">
        <v>7183</v>
      </c>
      <c r="L1354" s="268" t="s">
        <v>5111</v>
      </c>
      <c r="M1354" t="str">
        <f t="shared" si="43"/>
        <v>NAKADA Ryunosuke</v>
      </c>
      <c r="O1354" s="268" t="s">
        <v>4197</v>
      </c>
      <c r="P1354" s="268" t="s">
        <v>5112</v>
      </c>
    </row>
    <row r="1355" spans="2:16">
      <c r="B1355" s="268" t="s">
        <v>524</v>
      </c>
      <c r="C1355" s="300">
        <v>1354</v>
      </c>
      <c r="D1355" s="268" t="s">
        <v>7157</v>
      </c>
      <c r="E1355" s="268" t="s">
        <v>7158</v>
      </c>
      <c r="F1355" s="268" t="s">
        <v>2416</v>
      </c>
      <c r="G1355" s="268" t="s">
        <v>624</v>
      </c>
      <c r="H1355" t="str">
        <f>VLOOKUP($G1355,県名!$B$1:$C$49,2,FALSE)</f>
        <v>愛  知</v>
      </c>
      <c r="I1355" t="str">
        <f>VLOOKUP(B1355,学校名!$D$8:$F$64,3,FALSE)</f>
        <v>名古屋工業大</v>
      </c>
      <c r="J1355" t="str">
        <f t="shared" si="42"/>
        <v>男</v>
      </c>
      <c r="K1355" s="268" t="s">
        <v>7184</v>
      </c>
      <c r="L1355" s="268" t="s">
        <v>6330</v>
      </c>
      <c r="M1355" t="str">
        <f t="shared" si="43"/>
        <v>MASE Tomohiro</v>
      </c>
      <c r="O1355" s="268" t="s">
        <v>4197</v>
      </c>
      <c r="P1355" s="268" t="s">
        <v>5112</v>
      </c>
    </row>
    <row r="1356" spans="2:16">
      <c r="B1356" s="268" t="s">
        <v>524</v>
      </c>
      <c r="C1356" s="300">
        <v>1355</v>
      </c>
      <c r="D1356" s="268" t="s">
        <v>7159</v>
      </c>
      <c r="E1356" s="268" t="s">
        <v>7160</v>
      </c>
      <c r="F1356" s="268" t="s">
        <v>2416</v>
      </c>
      <c r="G1356" s="268" t="s">
        <v>624</v>
      </c>
      <c r="H1356" t="str">
        <f>VLOOKUP($G1356,県名!$B$1:$C$49,2,FALSE)</f>
        <v>愛  知</v>
      </c>
      <c r="I1356" t="str">
        <f>VLOOKUP(B1356,学校名!$D$8:$F$64,3,FALSE)</f>
        <v>名古屋工業大</v>
      </c>
      <c r="J1356" t="str">
        <f t="shared" si="42"/>
        <v>男</v>
      </c>
      <c r="K1356" s="268" t="s">
        <v>7185</v>
      </c>
      <c r="L1356" s="268" t="s">
        <v>5050</v>
      </c>
      <c r="M1356" t="str">
        <f t="shared" si="43"/>
        <v>IDE Daiki</v>
      </c>
      <c r="O1356" s="268" t="s">
        <v>4197</v>
      </c>
      <c r="P1356" s="268" t="s">
        <v>5112</v>
      </c>
    </row>
    <row r="1357" spans="2:16">
      <c r="B1357" s="268" t="s">
        <v>530</v>
      </c>
      <c r="C1357" s="300">
        <v>1356</v>
      </c>
      <c r="D1357" s="268" t="s">
        <v>7161</v>
      </c>
      <c r="E1357" s="268" t="s">
        <v>7162</v>
      </c>
      <c r="F1357" s="268" t="s">
        <v>2416</v>
      </c>
      <c r="G1357" s="268" t="s">
        <v>624</v>
      </c>
      <c r="H1357" t="str">
        <f>VLOOKUP($G1357,県名!$B$1:$C$49,2,FALSE)</f>
        <v>愛  知</v>
      </c>
      <c r="I1357" t="str">
        <f>VLOOKUP(B1357,学校名!$D$8:$F$64,3,FALSE)</f>
        <v>名城大</v>
      </c>
      <c r="J1357" t="str">
        <f t="shared" si="42"/>
        <v>男</v>
      </c>
      <c r="K1357" s="268" t="s">
        <v>7186</v>
      </c>
      <c r="L1357" s="268" t="s">
        <v>5095</v>
      </c>
      <c r="M1357" t="str">
        <f t="shared" si="43"/>
        <v>TAMI Satoru</v>
      </c>
      <c r="O1357" s="268" t="s">
        <v>4199</v>
      </c>
      <c r="P1357" s="268" t="s">
        <v>5856</v>
      </c>
    </row>
    <row r="1358" spans="2:16">
      <c r="B1358" s="268" t="s">
        <v>530</v>
      </c>
      <c r="C1358" s="300">
        <v>1357</v>
      </c>
      <c r="D1358" s="268" t="s">
        <v>7163</v>
      </c>
      <c r="E1358" s="268" t="s">
        <v>7164</v>
      </c>
      <c r="F1358" s="268" t="s">
        <v>1774</v>
      </c>
      <c r="G1358" s="268" t="s">
        <v>624</v>
      </c>
      <c r="H1358" t="str">
        <f>VLOOKUP($G1358,県名!$B$1:$C$49,2,FALSE)</f>
        <v>愛  知</v>
      </c>
      <c r="I1358" t="str">
        <f>VLOOKUP(B1358,学校名!$D$8:$F$64,3,FALSE)</f>
        <v>名城大</v>
      </c>
      <c r="J1358" t="str">
        <f t="shared" si="42"/>
        <v>男</v>
      </c>
      <c r="K1358" s="268" t="s">
        <v>7187</v>
      </c>
      <c r="L1358" s="268" t="s">
        <v>5102</v>
      </c>
      <c r="M1358" t="str">
        <f t="shared" si="43"/>
        <v>FUJI Naoki</v>
      </c>
      <c r="O1358" s="268" t="s">
        <v>4197</v>
      </c>
      <c r="P1358" s="268" t="s">
        <v>5112</v>
      </c>
    </row>
    <row r="1359" spans="2:16">
      <c r="B1359" s="268" t="s">
        <v>2881</v>
      </c>
      <c r="C1359" s="300">
        <v>1358</v>
      </c>
      <c r="D1359" s="268" t="s">
        <v>7188</v>
      </c>
      <c r="E1359" s="268" t="s">
        <v>7189</v>
      </c>
      <c r="F1359" s="268" t="s">
        <v>7228</v>
      </c>
      <c r="G1359" s="268" t="s">
        <v>626</v>
      </c>
      <c r="H1359" t="str">
        <f>VLOOKUP($G1359,県名!$B$1:$C$49,2,FALSE)</f>
        <v>岐  阜</v>
      </c>
      <c r="I1359" t="str">
        <f>VLOOKUP(B1359,学校名!$D$8:$F$64,3,FALSE)</f>
        <v>岐阜協立大</v>
      </c>
      <c r="J1359" t="str">
        <f t="shared" si="42"/>
        <v>男</v>
      </c>
      <c r="K1359" s="268" t="s">
        <v>6900</v>
      </c>
      <c r="L1359" s="268" t="s">
        <v>5686</v>
      </c>
      <c r="M1359" t="str">
        <f t="shared" si="43"/>
        <v>MORIMOTO Kosuke</v>
      </c>
      <c r="O1359" s="268" t="s">
        <v>4197</v>
      </c>
      <c r="P1359" s="268" t="s">
        <v>5112</v>
      </c>
    </row>
    <row r="1360" spans="2:16">
      <c r="B1360" s="268" t="s">
        <v>2966</v>
      </c>
      <c r="C1360" s="300">
        <v>1359</v>
      </c>
      <c r="D1360" s="268" t="s">
        <v>7190</v>
      </c>
      <c r="E1360" s="268" t="s">
        <v>7191</v>
      </c>
      <c r="F1360" s="268" t="s">
        <v>2416</v>
      </c>
      <c r="G1360" s="268" t="s">
        <v>625</v>
      </c>
      <c r="H1360" t="str">
        <f>VLOOKUP($G1360,県名!$B$1:$C$49,2,FALSE)</f>
        <v>三  重</v>
      </c>
      <c r="I1360" t="str">
        <f>VLOOKUP(B1360,学校名!$D$8:$F$64,3,FALSE)</f>
        <v>三重短期大</v>
      </c>
      <c r="J1360" t="str">
        <f t="shared" si="42"/>
        <v>男</v>
      </c>
      <c r="K1360" s="268" t="s">
        <v>6580</v>
      </c>
      <c r="L1360" s="268" t="s">
        <v>7229</v>
      </c>
      <c r="M1360" t="str">
        <f t="shared" si="43"/>
        <v>SAKAMOTO Tsunagu</v>
      </c>
      <c r="O1360" s="268" t="s">
        <v>4197</v>
      </c>
      <c r="P1360" s="268" t="s">
        <v>5112</v>
      </c>
    </row>
    <row r="1361" spans="2:16">
      <c r="B1361" s="268" t="s">
        <v>516</v>
      </c>
      <c r="C1361" s="300">
        <v>1360</v>
      </c>
      <c r="D1361" s="268" t="s">
        <v>7192</v>
      </c>
      <c r="E1361" s="268" t="s">
        <v>7193</v>
      </c>
      <c r="F1361" s="268" t="s">
        <v>2412</v>
      </c>
      <c r="G1361" s="268" t="s">
        <v>624</v>
      </c>
      <c r="H1361" t="str">
        <f>VLOOKUP($G1361,県名!$B$1:$C$49,2,FALSE)</f>
        <v>愛  知</v>
      </c>
      <c r="I1361" t="str">
        <f>VLOOKUP(B1361,学校名!$D$8:$F$64,3,FALSE)</f>
        <v>中部大</v>
      </c>
      <c r="J1361" t="str">
        <f t="shared" si="42"/>
        <v>男</v>
      </c>
      <c r="K1361" s="268" t="s">
        <v>6367</v>
      </c>
      <c r="L1361" s="268" t="s">
        <v>5092</v>
      </c>
      <c r="M1361" t="str">
        <f t="shared" si="43"/>
        <v>SAKAI Shun</v>
      </c>
      <c r="O1361" s="268" t="s">
        <v>4197</v>
      </c>
      <c r="P1361" s="268" t="s">
        <v>5112</v>
      </c>
    </row>
    <row r="1362" spans="2:16">
      <c r="B1362" s="268" t="s">
        <v>516</v>
      </c>
      <c r="C1362" s="300">
        <v>1361</v>
      </c>
      <c r="D1362" s="268" t="s">
        <v>7194</v>
      </c>
      <c r="E1362" s="268" t="s">
        <v>7195</v>
      </c>
      <c r="F1362" s="268" t="s">
        <v>2416</v>
      </c>
      <c r="G1362" s="268" t="s">
        <v>624</v>
      </c>
      <c r="H1362" t="str">
        <f>VLOOKUP($G1362,県名!$B$1:$C$49,2,FALSE)</f>
        <v>愛  知</v>
      </c>
      <c r="I1362" t="str">
        <f>VLOOKUP(B1362,学校名!$D$8:$F$64,3,FALSE)</f>
        <v>中部大</v>
      </c>
      <c r="J1362" t="str">
        <f t="shared" si="42"/>
        <v>男</v>
      </c>
      <c r="K1362" s="268" t="s">
        <v>4981</v>
      </c>
      <c r="L1362" s="268" t="s">
        <v>5855</v>
      </c>
      <c r="M1362" t="str">
        <f t="shared" si="43"/>
        <v>YAMAMOTO Takaya</v>
      </c>
      <c r="O1362" s="268" t="s">
        <v>4197</v>
      </c>
      <c r="P1362" s="268" t="s">
        <v>5112</v>
      </c>
    </row>
    <row r="1363" spans="2:16">
      <c r="B1363" s="268" t="s">
        <v>6049</v>
      </c>
      <c r="C1363" s="300">
        <v>1362</v>
      </c>
      <c r="D1363" s="268" t="s">
        <v>7196</v>
      </c>
      <c r="E1363" s="268" t="s">
        <v>7197</v>
      </c>
      <c r="F1363" s="268" t="s">
        <v>2416</v>
      </c>
      <c r="G1363" s="268" t="s">
        <v>623</v>
      </c>
      <c r="H1363" t="str">
        <f>VLOOKUP($G1363,県名!$B$1:$C$49,2,FALSE)</f>
        <v>静  岡</v>
      </c>
      <c r="I1363" t="str">
        <f>VLOOKUP(B1363,学校名!$D$8:$F$64,3,FALSE)</f>
        <v>東海大東海</v>
      </c>
      <c r="J1363" t="str">
        <f t="shared" si="42"/>
        <v>男</v>
      </c>
      <c r="K1363" s="268" t="s">
        <v>5257</v>
      </c>
      <c r="L1363" s="268" t="s">
        <v>5997</v>
      </c>
      <c r="M1363" t="str">
        <f t="shared" si="43"/>
        <v>ANDO Aoi</v>
      </c>
      <c r="O1363" s="268" t="s">
        <v>4197</v>
      </c>
      <c r="P1363" s="268" t="s">
        <v>5112</v>
      </c>
    </row>
    <row r="1364" spans="2:16">
      <c r="B1364" s="268" t="s">
        <v>6049</v>
      </c>
      <c r="C1364" s="300">
        <v>1363</v>
      </c>
      <c r="D1364" s="268" t="s">
        <v>7198</v>
      </c>
      <c r="E1364" s="268" t="s">
        <v>7199</v>
      </c>
      <c r="F1364" s="268" t="s">
        <v>2416</v>
      </c>
      <c r="G1364" s="268" t="s">
        <v>623</v>
      </c>
      <c r="H1364" t="str">
        <f>VLOOKUP($G1364,県名!$B$1:$C$49,2,FALSE)</f>
        <v>静  岡</v>
      </c>
      <c r="I1364" t="str">
        <f>VLOOKUP(B1364,学校名!$D$8:$F$64,3,FALSE)</f>
        <v>東海大東海</v>
      </c>
      <c r="J1364" t="str">
        <f t="shared" si="42"/>
        <v>男</v>
      </c>
      <c r="K1364" s="268" t="s">
        <v>6367</v>
      </c>
      <c r="L1364" s="268" t="s">
        <v>7230</v>
      </c>
      <c r="M1364" t="str">
        <f t="shared" si="43"/>
        <v>SAKAI Shunnosuke</v>
      </c>
      <c r="O1364" s="268" t="s">
        <v>4197</v>
      </c>
      <c r="P1364" s="268" t="s">
        <v>5112</v>
      </c>
    </row>
    <row r="1365" spans="2:16">
      <c r="B1365" s="268" t="s">
        <v>6049</v>
      </c>
      <c r="C1365" s="300">
        <v>1364</v>
      </c>
      <c r="D1365" s="268" t="s">
        <v>7200</v>
      </c>
      <c r="E1365" s="268" t="s">
        <v>7201</v>
      </c>
      <c r="F1365" s="268" t="s">
        <v>2416</v>
      </c>
      <c r="G1365" s="268" t="s">
        <v>623</v>
      </c>
      <c r="H1365" t="str">
        <f>VLOOKUP($G1365,県名!$B$1:$C$49,2,FALSE)</f>
        <v>静  岡</v>
      </c>
      <c r="I1365" t="str">
        <f>VLOOKUP(B1365,学校名!$D$8:$F$64,3,FALSE)</f>
        <v>東海大東海</v>
      </c>
      <c r="J1365" t="str">
        <f t="shared" si="42"/>
        <v>男</v>
      </c>
      <c r="K1365" s="268" t="s">
        <v>5674</v>
      </c>
      <c r="L1365" s="268" t="s">
        <v>7231</v>
      </c>
      <c r="M1365" t="str">
        <f t="shared" si="43"/>
        <v>SHIBATA Shoki</v>
      </c>
      <c r="O1365" s="268" t="s">
        <v>4197</v>
      </c>
      <c r="P1365" s="268" t="s">
        <v>5112</v>
      </c>
    </row>
    <row r="1366" spans="2:16">
      <c r="B1366" s="268" t="s">
        <v>6049</v>
      </c>
      <c r="C1366" s="300">
        <v>1365</v>
      </c>
      <c r="D1366" s="268" t="s">
        <v>7202</v>
      </c>
      <c r="E1366" s="268" t="s">
        <v>7203</v>
      </c>
      <c r="F1366" s="268" t="s">
        <v>2416</v>
      </c>
      <c r="G1366" s="268" t="s">
        <v>623</v>
      </c>
      <c r="H1366" t="str">
        <f>VLOOKUP($G1366,県名!$B$1:$C$49,2,FALSE)</f>
        <v>静  岡</v>
      </c>
      <c r="I1366" t="str">
        <f>VLOOKUP(B1366,学校名!$D$8:$F$64,3,FALSE)</f>
        <v>東海大東海</v>
      </c>
      <c r="J1366" t="str">
        <f t="shared" si="42"/>
        <v>男</v>
      </c>
      <c r="K1366" s="268" t="s">
        <v>7232</v>
      </c>
      <c r="L1366" s="268" t="s">
        <v>7233</v>
      </c>
      <c r="M1366" t="str">
        <f t="shared" si="43"/>
        <v>YAMAMICHI Jinnoshin</v>
      </c>
      <c r="O1366" s="268" t="s">
        <v>4197</v>
      </c>
      <c r="P1366" s="268" t="s">
        <v>5112</v>
      </c>
    </row>
    <row r="1367" spans="2:16">
      <c r="B1367" s="268" t="s">
        <v>6049</v>
      </c>
      <c r="C1367" s="300">
        <v>1366</v>
      </c>
      <c r="D1367" s="268" t="s">
        <v>7204</v>
      </c>
      <c r="E1367" s="268" t="s">
        <v>7205</v>
      </c>
      <c r="F1367" s="268" t="s">
        <v>2416</v>
      </c>
      <c r="G1367" s="268" t="s">
        <v>623</v>
      </c>
      <c r="H1367" t="str">
        <f>VLOOKUP($G1367,県名!$B$1:$C$49,2,FALSE)</f>
        <v>静  岡</v>
      </c>
      <c r="I1367" t="str">
        <f>VLOOKUP(B1367,学校名!$D$8:$F$64,3,FALSE)</f>
        <v>東海大東海</v>
      </c>
      <c r="J1367" t="str">
        <f t="shared" si="42"/>
        <v>男</v>
      </c>
      <c r="K1367" s="268" t="s">
        <v>7234</v>
      </c>
      <c r="L1367" s="268" t="s">
        <v>6008</v>
      </c>
      <c r="M1367" t="str">
        <f t="shared" si="43"/>
        <v>KAWAMOTO Nao</v>
      </c>
      <c r="O1367" s="268" t="s">
        <v>4197</v>
      </c>
      <c r="P1367" s="268" t="s">
        <v>5112</v>
      </c>
    </row>
    <row r="1368" spans="2:16">
      <c r="B1368" s="268" t="s">
        <v>6049</v>
      </c>
      <c r="C1368" s="300">
        <v>1367</v>
      </c>
      <c r="D1368" s="268" t="s">
        <v>7206</v>
      </c>
      <c r="E1368" s="268" t="s">
        <v>7207</v>
      </c>
      <c r="F1368" s="268" t="s">
        <v>2416</v>
      </c>
      <c r="G1368" s="268" t="s">
        <v>623</v>
      </c>
      <c r="H1368" t="str">
        <f>VLOOKUP($G1368,県名!$B$1:$C$49,2,FALSE)</f>
        <v>静  岡</v>
      </c>
      <c r="I1368" t="str">
        <f>VLOOKUP(B1368,学校名!$D$8:$F$64,3,FALSE)</f>
        <v>東海大東海</v>
      </c>
      <c r="J1368" t="str">
        <f t="shared" si="42"/>
        <v>男</v>
      </c>
      <c r="K1368" s="268" t="s">
        <v>7235</v>
      </c>
      <c r="L1368" s="268" t="s">
        <v>6369</v>
      </c>
      <c r="M1368" t="str">
        <f t="shared" si="43"/>
        <v>SHINODA Hiroya</v>
      </c>
      <c r="O1368" s="268" t="s">
        <v>4197</v>
      </c>
      <c r="P1368" s="268" t="s">
        <v>5112</v>
      </c>
    </row>
    <row r="1369" spans="2:16">
      <c r="B1369" s="268" t="s">
        <v>524</v>
      </c>
      <c r="C1369" s="300">
        <v>1368</v>
      </c>
      <c r="D1369" s="268" t="s">
        <v>7208</v>
      </c>
      <c r="E1369" s="268" t="s">
        <v>7209</v>
      </c>
      <c r="F1369" s="268" t="s">
        <v>2416</v>
      </c>
      <c r="G1369" s="268" t="s">
        <v>624</v>
      </c>
      <c r="H1369" t="str">
        <f>VLOOKUP($G1369,県名!$B$1:$C$49,2,FALSE)</f>
        <v>愛  知</v>
      </c>
      <c r="I1369" t="str">
        <f>VLOOKUP(B1369,学校名!$D$8:$F$64,3,FALSE)</f>
        <v>名古屋工業大</v>
      </c>
      <c r="J1369" t="str">
        <f t="shared" si="42"/>
        <v>男</v>
      </c>
      <c r="K1369" s="268" t="s">
        <v>7236</v>
      </c>
      <c r="L1369" s="268" t="s">
        <v>5084</v>
      </c>
      <c r="M1369" t="str">
        <f t="shared" si="43"/>
        <v>SUGIMOTO Kazuma</v>
      </c>
      <c r="O1369" s="268" t="s">
        <v>4197</v>
      </c>
      <c r="P1369" s="268" t="s">
        <v>5112</v>
      </c>
    </row>
    <row r="1370" spans="2:16">
      <c r="B1370" s="268" t="s">
        <v>2967</v>
      </c>
      <c r="C1370" s="300">
        <v>1369</v>
      </c>
      <c r="D1370" s="268" t="s">
        <v>7210</v>
      </c>
      <c r="E1370" s="268" t="s">
        <v>7211</v>
      </c>
      <c r="F1370" s="268">
        <v>1</v>
      </c>
      <c r="G1370" s="268" t="s">
        <v>624</v>
      </c>
      <c r="H1370" t="str">
        <f>VLOOKUP($G1370,県名!$B$1:$C$49,2,FALSE)</f>
        <v>愛  知</v>
      </c>
      <c r="I1370" t="str">
        <f>VLOOKUP(B1370,学校名!$D$8:$F$64,3,FALSE)</f>
        <v>名古屋商科大</v>
      </c>
      <c r="J1370" t="str">
        <f t="shared" si="42"/>
        <v>男</v>
      </c>
      <c r="K1370" s="268" t="s">
        <v>5749</v>
      </c>
      <c r="L1370" s="268" t="s">
        <v>5089</v>
      </c>
      <c r="M1370" t="str">
        <f t="shared" si="43"/>
        <v>TSUCHIYA Ryo</v>
      </c>
      <c r="O1370" s="268" t="s">
        <v>4197</v>
      </c>
      <c r="P1370" s="268" t="s">
        <v>5112</v>
      </c>
    </row>
    <row r="1371" spans="2:16">
      <c r="B1371" s="268" t="s">
        <v>508</v>
      </c>
      <c r="C1371" s="300">
        <v>1370</v>
      </c>
      <c r="D1371" s="268" t="s">
        <v>7212</v>
      </c>
      <c r="E1371" s="268" t="s">
        <v>7213</v>
      </c>
      <c r="F1371" s="268" t="s">
        <v>2416</v>
      </c>
      <c r="G1371" s="268" t="s">
        <v>624</v>
      </c>
      <c r="H1371" t="str">
        <f>VLOOKUP($G1371,県名!$B$1:$C$49,2,FALSE)</f>
        <v>愛  知</v>
      </c>
      <c r="I1371" t="str">
        <f>VLOOKUP(B1371,学校名!$D$8:$F$64,3,FALSE)</f>
        <v>至学館大</v>
      </c>
      <c r="J1371" t="str">
        <f t="shared" si="42"/>
        <v>男</v>
      </c>
      <c r="K1371" s="268" t="s">
        <v>7237</v>
      </c>
      <c r="L1371" s="268" t="s">
        <v>6361</v>
      </c>
      <c r="M1371" t="str">
        <f t="shared" si="43"/>
        <v>MIURA Koyu</v>
      </c>
      <c r="O1371" s="268" t="s">
        <v>4197</v>
      </c>
      <c r="P1371" s="268" t="s">
        <v>5112</v>
      </c>
    </row>
    <row r="1372" spans="2:16">
      <c r="B1372" s="268" t="s">
        <v>510</v>
      </c>
      <c r="C1372" s="300">
        <v>1371</v>
      </c>
      <c r="D1372" s="268" t="s">
        <v>7214</v>
      </c>
      <c r="E1372" s="268" t="s">
        <v>7215</v>
      </c>
      <c r="F1372" s="268" t="s">
        <v>2412</v>
      </c>
      <c r="G1372" s="268" t="s">
        <v>623</v>
      </c>
      <c r="H1372" t="str">
        <f>VLOOKUP($G1372,県名!$B$1:$C$49,2,FALSE)</f>
        <v>静  岡</v>
      </c>
      <c r="I1372" t="str">
        <f>VLOOKUP(B1372,学校名!$D$8:$F$64,3,FALSE)</f>
        <v>静岡県立大</v>
      </c>
      <c r="J1372" t="str">
        <f t="shared" si="42"/>
        <v>男</v>
      </c>
      <c r="K1372" s="268" t="s">
        <v>7238</v>
      </c>
      <c r="L1372" s="268" t="s">
        <v>7239</v>
      </c>
      <c r="M1372" t="str">
        <f t="shared" si="43"/>
        <v>UCHIYAMA  Kichi</v>
      </c>
      <c r="O1372" s="268" t="s">
        <v>4197</v>
      </c>
      <c r="P1372" s="268" t="s">
        <v>5112</v>
      </c>
    </row>
    <row r="1373" spans="2:16">
      <c r="B1373" s="268" t="s">
        <v>504</v>
      </c>
      <c r="C1373" s="300">
        <v>1372</v>
      </c>
      <c r="D1373" s="268" t="s">
        <v>7216</v>
      </c>
      <c r="E1373" s="268" t="s">
        <v>7217</v>
      </c>
      <c r="F1373" s="268" t="s">
        <v>2412</v>
      </c>
      <c r="G1373" s="268" t="s">
        <v>626</v>
      </c>
      <c r="H1373" t="str">
        <f>VLOOKUP($G1373,県名!$B$1:$C$49,2,FALSE)</f>
        <v>岐  阜</v>
      </c>
      <c r="I1373" t="str">
        <f>VLOOKUP(B1373,学校名!$D$8:$F$64,3,FALSE)</f>
        <v>岐阜聖徳大</v>
      </c>
      <c r="J1373" t="str">
        <f t="shared" si="42"/>
        <v>男</v>
      </c>
      <c r="K1373" s="268" t="s">
        <v>7240</v>
      </c>
      <c r="L1373" s="268" t="s">
        <v>7241</v>
      </c>
      <c r="M1373" t="str">
        <f t="shared" si="43"/>
        <v>YOSHIYAMA Go</v>
      </c>
      <c r="O1373" s="268" t="s">
        <v>4197</v>
      </c>
      <c r="P1373" s="268" t="s">
        <v>5112</v>
      </c>
    </row>
    <row r="1374" spans="2:16">
      <c r="B1374" s="268" t="s">
        <v>504</v>
      </c>
      <c r="C1374" s="300">
        <v>1373</v>
      </c>
      <c r="D1374" s="268" t="s">
        <v>7218</v>
      </c>
      <c r="E1374" s="268" t="s">
        <v>7219</v>
      </c>
      <c r="F1374" s="268" t="s">
        <v>2416</v>
      </c>
      <c r="G1374" s="268" t="s">
        <v>626</v>
      </c>
      <c r="H1374" t="str">
        <f>VLOOKUP($G1374,県名!$B$1:$C$49,2,FALSE)</f>
        <v>岐  阜</v>
      </c>
      <c r="I1374" t="str">
        <f>VLOOKUP(B1374,学校名!$D$8:$F$64,3,FALSE)</f>
        <v>岐阜聖徳大</v>
      </c>
      <c r="J1374" t="str">
        <f t="shared" si="42"/>
        <v>男</v>
      </c>
      <c r="K1374" s="268" t="s">
        <v>5261</v>
      </c>
      <c r="L1374" s="268" t="s">
        <v>5778</v>
      </c>
      <c r="M1374" t="str">
        <f t="shared" si="43"/>
        <v>KATO Kaito</v>
      </c>
      <c r="O1374" s="268" t="s">
        <v>4197</v>
      </c>
      <c r="P1374" s="268" t="s">
        <v>5112</v>
      </c>
    </row>
    <row r="1375" spans="2:16">
      <c r="B1375" s="268" t="s">
        <v>504</v>
      </c>
      <c r="C1375" s="300">
        <v>1374</v>
      </c>
      <c r="D1375" s="268" t="s">
        <v>7220</v>
      </c>
      <c r="E1375" s="268" t="s">
        <v>7221</v>
      </c>
      <c r="F1375" s="268" t="s">
        <v>2416</v>
      </c>
      <c r="G1375" s="268" t="s">
        <v>626</v>
      </c>
      <c r="H1375" t="str">
        <f>VLOOKUP($G1375,県名!$B$1:$C$49,2,FALSE)</f>
        <v>岐  阜</v>
      </c>
      <c r="I1375" t="str">
        <f>VLOOKUP(B1375,学校名!$D$8:$F$64,3,FALSE)</f>
        <v>岐阜聖徳大</v>
      </c>
      <c r="J1375" t="str">
        <f t="shared" si="42"/>
        <v>男</v>
      </c>
      <c r="K1375" s="268" t="s">
        <v>6022</v>
      </c>
      <c r="L1375" s="268" t="s">
        <v>5096</v>
      </c>
      <c r="M1375" t="str">
        <f t="shared" si="43"/>
        <v>TAKAHASHI Riku</v>
      </c>
      <c r="O1375" s="268" t="s">
        <v>4197</v>
      </c>
      <c r="P1375" s="268" t="s">
        <v>5112</v>
      </c>
    </row>
    <row r="1376" spans="2:16">
      <c r="B1376" s="268" t="s">
        <v>504</v>
      </c>
      <c r="C1376" s="300">
        <v>1375</v>
      </c>
      <c r="D1376" s="268" t="s">
        <v>7222</v>
      </c>
      <c r="E1376" s="268" t="s">
        <v>7223</v>
      </c>
      <c r="F1376" s="268" t="s">
        <v>2416</v>
      </c>
      <c r="G1376" s="268" t="s">
        <v>626</v>
      </c>
      <c r="H1376" t="str">
        <f>VLOOKUP($G1376,県名!$B$1:$C$49,2,FALSE)</f>
        <v>岐  阜</v>
      </c>
      <c r="I1376" t="str">
        <f>VLOOKUP(B1376,学校名!$D$8:$F$64,3,FALSE)</f>
        <v>岐阜聖徳大</v>
      </c>
      <c r="J1376" t="str">
        <f t="shared" si="42"/>
        <v>男</v>
      </c>
      <c r="K1376" s="268" t="s">
        <v>7242</v>
      </c>
      <c r="L1376" s="268" t="s">
        <v>5698</v>
      </c>
      <c r="M1376" t="str">
        <f t="shared" si="43"/>
        <v>TAGAWA Haruki</v>
      </c>
      <c r="O1376" s="268" t="s">
        <v>4197</v>
      </c>
      <c r="P1376" s="268" t="s">
        <v>5112</v>
      </c>
    </row>
    <row r="1377" spans="2:16">
      <c r="B1377" s="268" t="s">
        <v>504</v>
      </c>
      <c r="C1377" s="300">
        <v>1376</v>
      </c>
      <c r="D1377" s="268" t="s">
        <v>7224</v>
      </c>
      <c r="E1377" s="268" t="s">
        <v>7225</v>
      </c>
      <c r="F1377" s="268" t="s">
        <v>2416</v>
      </c>
      <c r="G1377" s="268" t="s">
        <v>626</v>
      </c>
      <c r="H1377" t="str">
        <f>VLOOKUP($G1377,県名!$B$1:$C$49,2,FALSE)</f>
        <v>岐  阜</v>
      </c>
      <c r="I1377" t="str">
        <f>VLOOKUP(B1377,学校名!$D$8:$F$64,3,FALSE)</f>
        <v>岐阜聖徳大</v>
      </c>
      <c r="J1377" t="str">
        <f t="shared" si="42"/>
        <v>男</v>
      </c>
      <c r="K1377" s="268" t="s">
        <v>5705</v>
      </c>
      <c r="L1377" s="268" t="s">
        <v>5698</v>
      </c>
      <c r="M1377" t="str">
        <f t="shared" si="43"/>
        <v>HANAI Haruki</v>
      </c>
      <c r="O1377" s="268" t="s">
        <v>4197</v>
      </c>
      <c r="P1377" s="268" t="s">
        <v>5112</v>
      </c>
    </row>
    <row r="1378" spans="2:16">
      <c r="B1378" s="268" t="s">
        <v>504</v>
      </c>
      <c r="C1378" s="300">
        <v>1377</v>
      </c>
      <c r="D1378" s="268" t="s">
        <v>7226</v>
      </c>
      <c r="E1378" s="268" t="s">
        <v>7227</v>
      </c>
      <c r="F1378" s="268" t="s">
        <v>2412</v>
      </c>
      <c r="G1378" s="268" t="s">
        <v>626</v>
      </c>
      <c r="H1378" t="str">
        <f>VLOOKUP($G1378,県名!$B$1:$C$49,2,FALSE)</f>
        <v>岐  阜</v>
      </c>
      <c r="I1378" t="str">
        <f>VLOOKUP(B1378,学校名!$D$8:$F$64,3,FALSE)</f>
        <v>岐阜聖徳大</v>
      </c>
      <c r="J1378" t="str">
        <f t="shared" si="42"/>
        <v>男</v>
      </c>
      <c r="K1378" s="268" t="s">
        <v>7243</v>
      </c>
      <c r="L1378" s="268" t="s">
        <v>7244</v>
      </c>
      <c r="M1378" t="str">
        <f t="shared" si="43"/>
        <v>MATSUMOTO Kengo</v>
      </c>
      <c r="O1378" s="268" t="s">
        <v>4197</v>
      </c>
      <c r="P1378" s="268" t="s">
        <v>5112</v>
      </c>
    </row>
    <row r="1379" spans="2:16">
      <c r="B1379" s="268" t="s">
        <v>502</v>
      </c>
      <c r="C1379" s="300">
        <v>1378</v>
      </c>
      <c r="D1379" s="268" t="s">
        <v>7245</v>
      </c>
      <c r="E1379" s="268" t="s">
        <v>7246</v>
      </c>
      <c r="F1379" s="268" t="s">
        <v>2412</v>
      </c>
      <c r="G1379" s="268" t="s">
        <v>626</v>
      </c>
      <c r="H1379" t="str">
        <f>VLOOKUP($G1379,県名!$B$1:$C$49,2,FALSE)</f>
        <v>岐  阜</v>
      </c>
      <c r="I1379" t="str">
        <f>VLOOKUP(B1379,学校名!$D$8:$F$64,3,FALSE)</f>
        <v>岐阜大</v>
      </c>
      <c r="J1379" t="str">
        <f t="shared" si="42"/>
        <v>男</v>
      </c>
      <c r="K1379" s="268" t="s">
        <v>4991</v>
      </c>
      <c r="L1379" s="268" t="s">
        <v>7247</v>
      </c>
      <c r="M1379" t="str">
        <f t="shared" si="43"/>
        <v>ITO Masamichi</v>
      </c>
      <c r="O1379" s="268" t="s">
        <v>4197</v>
      </c>
      <c r="P1379" s="268" t="s">
        <v>5112</v>
      </c>
    </row>
    <row r="1380" spans="2:16">
      <c r="B1380" s="503"/>
      <c r="C1380" s="300">
        <v>1379</v>
      </c>
      <c r="D1380" s="361"/>
      <c r="E1380" s="361"/>
      <c r="F1380" s="362"/>
      <c r="H1380" t="e">
        <f>VLOOKUP($G1380,県名!$B$1:$C$49,2,FALSE)</f>
        <v>#N/A</v>
      </c>
      <c r="I1380" t="e">
        <f>VLOOKUP(B1380,学校名!$D$8:$F$64,3,FALSE)</f>
        <v>#N/A</v>
      </c>
      <c r="J1380" t="str">
        <f t="shared" si="42"/>
        <v>男</v>
      </c>
      <c r="M1380" t="str">
        <f t="shared" si="43"/>
        <v xml:space="preserve"> </v>
      </c>
    </row>
    <row r="1381" spans="2:16">
      <c r="B1381" s="503"/>
      <c r="C1381" s="300">
        <v>1380</v>
      </c>
      <c r="D1381" s="361"/>
      <c r="E1381" s="361"/>
      <c r="F1381" s="362"/>
      <c r="H1381" t="e">
        <f>VLOOKUP($G1381,県名!$B$1:$C$49,2,FALSE)</f>
        <v>#N/A</v>
      </c>
      <c r="I1381" t="e">
        <f>VLOOKUP(B1381,学校名!$D$8:$F$64,3,FALSE)</f>
        <v>#N/A</v>
      </c>
      <c r="J1381" t="str">
        <f t="shared" si="42"/>
        <v>男</v>
      </c>
      <c r="M1381" t="str">
        <f t="shared" si="43"/>
        <v xml:space="preserve"> </v>
      </c>
    </row>
    <row r="1382" spans="2:16">
      <c r="B1382" s="503"/>
      <c r="C1382" s="300">
        <v>1381</v>
      </c>
      <c r="D1382" s="361"/>
      <c r="E1382" s="361"/>
      <c r="F1382" s="362"/>
      <c r="H1382" t="e">
        <f>VLOOKUP($G1382,県名!$B$1:$C$49,2,FALSE)</f>
        <v>#N/A</v>
      </c>
      <c r="I1382" t="e">
        <f>VLOOKUP(B1382,学校名!$D$8:$F$64,3,FALSE)</f>
        <v>#N/A</v>
      </c>
      <c r="J1382" t="str">
        <f t="shared" si="42"/>
        <v>男</v>
      </c>
      <c r="M1382" t="str">
        <f t="shared" si="43"/>
        <v xml:space="preserve"> </v>
      </c>
    </row>
    <row r="1383" spans="2:16">
      <c r="B1383" s="503"/>
      <c r="C1383" s="300">
        <v>1382</v>
      </c>
      <c r="D1383" s="361"/>
      <c r="E1383" s="361"/>
      <c r="F1383" s="362"/>
      <c r="H1383" t="e">
        <f>VLOOKUP($G1383,県名!$B$1:$C$49,2,FALSE)</f>
        <v>#N/A</v>
      </c>
      <c r="I1383" t="e">
        <f>VLOOKUP(B1383,学校名!$D$8:$F$64,3,FALSE)</f>
        <v>#N/A</v>
      </c>
      <c r="J1383" t="str">
        <f t="shared" si="42"/>
        <v>男</v>
      </c>
      <c r="M1383" t="str">
        <f t="shared" si="43"/>
        <v xml:space="preserve"> </v>
      </c>
    </row>
    <row r="1384" spans="2:16">
      <c r="B1384" s="503"/>
      <c r="C1384" s="300">
        <v>1383</v>
      </c>
      <c r="D1384" s="361"/>
      <c r="E1384" s="361"/>
      <c r="F1384" s="362"/>
      <c r="H1384" t="e">
        <f>VLOOKUP($G1384,県名!$B$1:$C$49,2,FALSE)</f>
        <v>#N/A</v>
      </c>
      <c r="I1384" t="e">
        <f>VLOOKUP(B1384,学校名!$D$8:$F$64,3,FALSE)</f>
        <v>#N/A</v>
      </c>
      <c r="J1384" t="str">
        <f t="shared" si="42"/>
        <v>男</v>
      </c>
      <c r="M1384" t="str">
        <f t="shared" si="43"/>
        <v xml:space="preserve"> </v>
      </c>
    </row>
    <row r="1385" spans="2:16">
      <c r="B1385" s="503"/>
      <c r="C1385" s="300">
        <v>1384</v>
      </c>
      <c r="D1385" s="361"/>
      <c r="E1385" s="361"/>
      <c r="F1385" s="362"/>
      <c r="H1385" t="e">
        <f>VLOOKUP($G1385,県名!$B$1:$C$49,2,FALSE)</f>
        <v>#N/A</v>
      </c>
      <c r="I1385" t="e">
        <f>VLOOKUP(B1385,学校名!$D$8:$F$64,3,FALSE)</f>
        <v>#N/A</v>
      </c>
      <c r="J1385" t="str">
        <f t="shared" si="42"/>
        <v>男</v>
      </c>
      <c r="M1385" t="str">
        <f t="shared" si="43"/>
        <v xml:space="preserve"> </v>
      </c>
    </row>
    <row r="1386" spans="2:16">
      <c r="B1386" s="503"/>
      <c r="C1386" s="300">
        <v>1385</v>
      </c>
      <c r="D1386" s="361"/>
      <c r="E1386" s="361"/>
      <c r="F1386" s="362"/>
      <c r="H1386" t="e">
        <f>VLOOKUP($G1386,県名!$B$1:$C$49,2,FALSE)</f>
        <v>#N/A</v>
      </c>
      <c r="I1386" t="e">
        <f>VLOOKUP(B1386,学校名!$D$8:$F$64,3,FALSE)</f>
        <v>#N/A</v>
      </c>
      <c r="J1386" t="str">
        <f t="shared" si="42"/>
        <v>男</v>
      </c>
      <c r="M1386" t="str">
        <f t="shared" si="43"/>
        <v xml:space="preserve"> </v>
      </c>
    </row>
    <row r="1387" spans="2:16">
      <c r="B1387" s="503"/>
      <c r="C1387" s="300">
        <v>1386</v>
      </c>
      <c r="D1387" s="361"/>
      <c r="E1387" s="361"/>
      <c r="F1387" s="362"/>
      <c r="H1387" t="e">
        <f>VLOOKUP($G1387,県名!$B$1:$C$49,2,FALSE)</f>
        <v>#N/A</v>
      </c>
      <c r="I1387" t="e">
        <f>VLOOKUP(B1387,学校名!$D$8:$F$64,3,FALSE)</f>
        <v>#N/A</v>
      </c>
      <c r="J1387" t="str">
        <f t="shared" si="42"/>
        <v>男</v>
      </c>
      <c r="M1387" t="str">
        <f t="shared" si="43"/>
        <v xml:space="preserve"> </v>
      </c>
    </row>
    <row r="1388" spans="2:16">
      <c r="B1388" s="503"/>
      <c r="C1388" s="300">
        <v>1387</v>
      </c>
      <c r="D1388" s="361"/>
      <c r="E1388" s="361"/>
      <c r="F1388" s="362"/>
      <c r="H1388" t="e">
        <f>VLOOKUP($G1388,県名!$B$1:$C$49,2,FALSE)</f>
        <v>#N/A</v>
      </c>
      <c r="I1388" t="e">
        <f>VLOOKUP(B1388,学校名!$D$8:$F$64,3,FALSE)</f>
        <v>#N/A</v>
      </c>
      <c r="J1388" t="str">
        <f t="shared" si="42"/>
        <v>男</v>
      </c>
      <c r="M1388" t="str">
        <f t="shared" si="43"/>
        <v xml:space="preserve"> </v>
      </c>
    </row>
    <row r="1389" spans="2:16">
      <c r="B1389" s="503"/>
      <c r="C1389" s="300">
        <v>1388</v>
      </c>
      <c r="D1389" s="361"/>
      <c r="E1389" s="361"/>
      <c r="F1389" s="362"/>
      <c r="H1389" t="e">
        <f>VLOOKUP($G1389,県名!$B$1:$C$49,2,FALSE)</f>
        <v>#N/A</v>
      </c>
      <c r="I1389" t="e">
        <f>VLOOKUP(B1389,学校名!$D$8:$F$64,3,FALSE)</f>
        <v>#N/A</v>
      </c>
      <c r="J1389" t="str">
        <f t="shared" si="42"/>
        <v>男</v>
      </c>
      <c r="M1389" t="str">
        <f t="shared" si="43"/>
        <v xml:space="preserve"> </v>
      </c>
    </row>
    <row r="1390" spans="2:16">
      <c r="B1390" s="503"/>
      <c r="C1390" s="300">
        <v>1389</v>
      </c>
      <c r="D1390" s="361"/>
      <c r="E1390" s="361"/>
      <c r="F1390" s="362"/>
      <c r="H1390" t="e">
        <f>VLOOKUP($G1390,県名!$B$1:$C$49,2,FALSE)</f>
        <v>#N/A</v>
      </c>
      <c r="I1390" t="e">
        <f>VLOOKUP(B1390,学校名!$D$8:$F$64,3,FALSE)</f>
        <v>#N/A</v>
      </c>
      <c r="J1390" t="str">
        <f t="shared" si="42"/>
        <v>男</v>
      </c>
      <c r="M1390" t="str">
        <f t="shared" si="43"/>
        <v xml:space="preserve"> </v>
      </c>
    </row>
    <row r="1391" spans="2:16">
      <c r="B1391" s="503"/>
      <c r="C1391" s="300">
        <v>1390</v>
      </c>
      <c r="D1391" s="361"/>
      <c r="E1391" s="361"/>
      <c r="F1391" s="362"/>
      <c r="H1391" t="e">
        <f>VLOOKUP($G1391,県名!$B$1:$C$49,2,FALSE)</f>
        <v>#N/A</v>
      </c>
      <c r="I1391" t="e">
        <f>VLOOKUP(B1391,学校名!$D$8:$F$64,3,FALSE)</f>
        <v>#N/A</v>
      </c>
      <c r="J1391" t="str">
        <f t="shared" si="42"/>
        <v>男</v>
      </c>
      <c r="M1391" t="str">
        <f t="shared" si="43"/>
        <v xml:space="preserve"> </v>
      </c>
    </row>
    <row r="1392" spans="2:16">
      <c r="B1392" s="503"/>
      <c r="C1392" s="300">
        <v>1391</v>
      </c>
      <c r="D1392" s="361"/>
      <c r="E1392" s="361"/>
      <c r="F1392" s="362"/>
      <c r="H1392" t="e">
        <f>VLOOKUP($G1392,県名!$B$1:$C$49,2,FALSE)</f>
        <v>#N/A</v>
      </c>
      <c r="I1392" t="e">
        <f>VLOOKUP(B1392,学校名!$D$8:$F$64,3,FALSE)</f>
        <v>#N/A</v>
      </c>
      <c r="J1392" t="str">
        <f t="shared" si="42"/>
        <v>男</v>
      </c>
      <c r="M1392" t="str">
        <f t="shared" si="43"/>
        <v xml:space="preserve"> </v>
      </c>
    </row>
    <row r="1393" spans="2:13">
      <c r="B1393" s="503"/>
      <c r="C1393" s="300">
        <v>1392</v>
      </c>
      <c r="D1393" s="361"/>
      <c r="E1393" s="361"/>
      <c r="F1393" s="362"/>
      <c r="H1393" t="e">
        <f>VLOOKUP($G1393,県名!$B$1:$C$49,2,FALSE)</f>
        <v>#N/A</v>
      </c>
      <c r="I1393" t="e">
        <f>VLOOKUP(B1393,学校名!$D$8:$F$64,3,FALSE)</f>
        <v>#N/A</v>
      </c>
      <c r="J1393" t="str">
        <f t="shared" si="42"/>
        <v>男</v>
      </c>
      <c r="M1393" t="str">
        <f t="shared" si="43"/>
        <v xml:space="preserve"> </v>
      </c>
    </row>
    <row r="1394" spans="2:13">
      <c r="B1394" s="503"/>
      <c r="C1394" s="300">
        <v>1393</v>
      </c>
      <c r="D1394" s="361"/>
      <c r="E1394" s="361"/>
      <c r="F1394" s="362"/>
      <c r="H1394" t="e">
        <f>VLOOKUP($G1394,県名!$B$1:$C$49,2,FALSE)</f>
        <v>#N/A</v>
      </c>
      <c r="I1394" t="e">
        <f>VLOOKUP(B1394,学校名!$D$8:$F$64,3,FALSE)</f>
        <v>#N/A</v>
      </c>
      <c r="J1394" t="str">
        <f t="shared" si="42"/>
        <v>男</v>
      </c>
      <c r="M1394" t="str">
        <f t="shared" si="43"/>
        <v xml:space="preserve"> </v>
      </c>
    </row>
    <row r="1395" spans="2:13">
      <c r="B1395" s="503"/>
      <c r="C1395" s="300">
        <v>1394</v>
      </c>
      <c r="D1395" s="361"/>
      <c r="E1395" s="361"/>
      <c r="F1395" s="362"/>
      <c r="H1395" t="e">
        <f>VLOOKUP($G1395,県名!$B$1:$C$49,2,FALSE)</f>
        <v>#N/A</v>
      </c>
      <c r="I1395" t="e">
        <f>VLOOKUP(B1395,学校名!$D$8:$F$64,3,FALSE)</f>
        <v>#N/A</v>
      </c>
      <c r="J1395" t="str">
        <f t="shared" si="42"/>
        <v>男</v>
      </c>
      <c r="M1395" t="str">
        <f t="shared" si="43"/>
        <v xml:space="preserve"> </v>
      </c>
    </row>
    <row r="1396" spans="2:13">
      <c r="B1396" s="503"/>
      <c r="C1396" s="300">
        <v>1395</v>
      </c>
      <c r="D1396" s="361"/>
      <c r="E1396" s="361"/>
      <c r="F1396" s="362"/>
      <c r="H1396" t="e">
        <f>VLOOKUP($G1396,県名!$B$1:$C$49,2,FALSE)</f>
        <v>#N/A</v>
      </c>
      <c r="I1396" t="e">
        <f>VLOOKUP(B1396,学校名!$D$8:$F$64,3,FALSE)</f>
        <v>#N/A</v>
      </c>
      <c r="J1396" t="str">
        <f t="shared" si="42"/>
        <v>男</v>
      </c>
      <c r="M1396" t="str">
        <f t="shared" si="43"/>
        <v xml:space="preserve"> </v>
      </c>
    </row>
    <row r="1397" spans="2:13">
      <c r="B1397" s="503"/>
      <c r="C1397" s="300">
        <v>1396</v>
      </c>
      <c r="D1397" s="361"/>
      <c r="E1397" s="361"/>
      <c r="F1397" s="362"/>
      <c r="H1397" t="e">
        <f>VLOOKUP($G1397,県名!$B$1:$C$49,2,FALSE)</f>
        <v>#N/A</v>
      </c>
      <c r="I1397" t="e">
        <f>VLOOKUP(B1397,学校名!$D$8:$F$64,3,FALSE)</f>
        <v>#N/A</v>
      </c>
      <c r="J1397" t="str">
        <f t="shared" si="42"/>
        <v>男</v>
      </c>
      <c r="M1397" t="str">
        <f t="shared" si="43"/>
        <v xml:space="preserve"> </v>
      </c>
    </row>
    <row r="1398" spans="2:13">
      <c r="B1398" s="503"/>
      <c r="C1398" s="300">
        <v>1397</v>
      </c>
      <c r="D1398" s="361"/>
      <c r="E1398" s="361"/>
      <c r="F1398" s="362"/>
      <c r="H1398" t="e">
        <f>VLOOKUP($G1398,県名!$B$1:$C$49,2,FALSE)</f>
        <v>#N/A</v>
      </c>
      <c r="I1398" t="e">
        <f>VLOOKUP(B1398,学校名!$D$8:$F$64,3,FALSE)</f>
        <v>#N/A</v>
      </c>
      <c r="J1398" t="str">
        <f t="shared" si="42"/>
        <v>男</v>
      </c>
      <c r="M1398" t="str">
        <f t="shared" si="43"/>
        <v xml:space="preserve"> </v>
      </c>
    </row>
    <row r="1399" spans="2:13">
      <c r="B1399" s="503"/>
      <c r="C1399" s="300">
        <v>1398</v>
      </c>
      <c r="D1399" s="361"/>
      <c r="E1399" s="361"/>
      <c r="F1399" s="362"/>
      <c r="H1399" t="e">
        <f>VLOOKUP($G1399,県名!$B$1:$C$49,2,FALSE)</f>
        <v>#N/A</v>
      </c>
      <c r="I1399" t="e">
        <f>VLOOKUP(B1399,学校名!$D$8:$F$64,3,FALSE)</f>
        <v>#N/A</v>
      </c>
      <c r="J1399" t="str">
        <f t="shared" si="42"/>
        <v>男</v>
      </c>
      <c r="M1399" t="str">
        <f t="shared" si="43"/>
        <v xml:space="preserve"> </v>
      </c>
    </row>
    <row r="1400" spans="2:13">
      <c r="B1400" s="503"/>
      <c r="C1400" s="300">
        <v>1399</v>
      </c>
      <c r="D1400" s="361"/>
      <c r="E1400" s="361"/>
      <c r="F1400" s="362"/>
      <c r="H1400" t="e">
        <f>VLOOKUP($G1400,県名!$B$1:$C$49,2,FALSE)</f>
        <v>#N/A</v>
      </c>
      <c r="I1400" t="e">
        <f>VLOOKUP(B1400,学校名!$D$8:$F$64,3,FALSE)</f>
        <v>#N/A</v>
      </c>
      <c r="J1400" t="str">
        <f t="shared" si="42"/>
        <v>男</v>
      </c>
      <c r="M1400" t="str">
        <f t="shared" si="43"/>
        <v xml:space="preserve"> </v>
      </c>
    </row>
    <row r="1401" spans="2:13">
      <c r="B1401" s="503"/>
      <c r="C1401" s="300">
        <v>1400</v>
      </c>
      <c r="D1401" s="361"/>
      <c r="E1401" s="361"/>
      <c r="F1401" s="362"/>
      <c r="G1401" s="269"/>
      <c r="H1401" t="e">
        <f>VLOOKUP($G1401,県名!$B$1:$C$49,2,FALSE)</f>
        <v>#N/A</v>
      </c>
      <c r="I1401" t="e">
        <f>VLOOKUP(B1401,学校名!$D$8:$F$64,3,FALSE)</f>
        <v>#N/A</v>
      </c>
      <c r="J1401" t="str">
        <f t="shared" si="42"/>
        <v>男</v>
      </c>
      <c r="M1401" t="str">
        <f t="shared" si="43"/>
        <v xml:space="preserve"> </v>
      </c>
    </row>
    <row r="1402" spans="2:13">
      <c r="B1402" s="503"/>
      <c r="C1402" s="300">
        <v>1401</v>
      </c>
      <c r="D1402" s="361"/>
      <c r="E1402" s="361"/>
      <c r="F1402" s="362"/>
      <c r="G1402" s="269"/>
      <c r="H1402" t="e">
        <f>VLOOKUP($G1402,県名!$B$1:$C$49,2,FALSE)</f>
        <v>#N/A</v>
      </c>
      <c r="I1402" t="e">
        <f>VLOOKUP(B1402,学校名!$D$8:$F$64,3,FALSE)</f>
        <v>#N/A</v>
      </c>
      <c r="J1402" t="str">
        <f t="shared" si="42"/>
        <v>男</v>
      </c>
      <c r="M1402" t="str">
        <f t="shared" si="43"/>
        <v xml:space="preserve"> </v>
      </c>
    </row>
    <row r="1403" spans="2:13">
      <c r="B1403" s="503"/>
      <c r="C1403" s="300">
        <v>1402</v>
      </c>
      <c r="D1403" s="361"/>
      <c r="E1403" s="361"/>
      <c r="F1403" s="362"/>
      <c r="G1403" s="269"/>
      <c r="H1403" t="e">
        <f>VLOOKUP($G1403,県名!$B$1:$C$49,2,FALSE)</f>
        <v>#N/A</v>
      </c>
      <c r="I1403" t="e">
        <f>VLOOKUP(B1403,学校名!$D$8:$F$64,3,FALSE)</f>
        <v>#N/A</v>
      </c>
      <c r="J1403" t="str">
        <f t="shared" si="42"/>
        <v>男</v>
      </c>
      <c r="M1403" t="str">
        <f t="shared" si="43"/>
        <v xml:space="preserve"> </v>
      </c>
    </row>
    <row r="1404" spans="2:13">
      <c r="B1404" s="503"/>
      <c r="C1404" s="300">
        <v>1403</v>
      </c>
      <c r="D1404" s="361"/>
      <c r="E1404" s="361"/>
      <c r="F1404" s="362"/>
      <c r="G1404" s="269"/>
      <c r="H1404" t="e">
        <f>VLOOKUP($G1404,県名!$B$1:$C$49,2,FALSE)</f>
        <v>#N/A</v>
      </c>
      <c r="I1404" t="e">
        <f>VLOOKUP(B1404,学校名!$D$8:$F$64,3,FALSE)</f>
        <v>#N/A</v>
      </c>
      <c r="J1404" t="str">
        <f t="shared" si="42"/>
        <v>男</v>
      </c>
      <c r="M1404" t="str">
        <f t="shared" si="43"/>
        <v xml:space="preserve"> </v>
      </c>
    </row>
    <row r="1405" spans="2:13">
      <c r="B1405" s="503"/>
      <c r="C1405" s="300">
        <v>1404</v>
      </c>
      <c r="D1405" s="361"/>
      <c r="E1405" s="361"/>
      <c r="F1405" s="362"/>
      <c r="G1405" s="269"/>
      <c r="H1405" t="e">
        <f>VLOOKUP($G1405,県名!$B$1:$C$49,2,FALSE)</f>
        <v>#N/A</v>
      </c>
      <c r="I1405" t="e">
        <f>VLOOKUP(B1405,学校名!$D$8:$F$64,3,FALSE)</f>
        <v>#N/A</v>
      </c>
      <c r="J1405" t="str">
        <f t="shared" si="42"/>
        <v>男</v>
      </c>
      <c r="M1405" t="str">
        <f t="shared" si="43"/>
        <v xml:space="preserve"> </v>
      </c>
    </row>
    <row r="1406" spans="2:13">
      <c r="B1406" s="503"/>
      <c r="C1406" s="300">
        <v>1405</v>
      </c>
      <c r="D1406" s="361"/>
      <c r="E1406" s="361"/>
      <c r="F1406" s="362"/>
      <c r="G1406" s="269"/>
      <c r="H1406" t="e">
        <f>VLOOKUP($G1406,県名!$B$1:$C$49,2,FALSE)</f>
        <v>#N/A</v>
      </c>
      <c r="I1406" t="e">
        <f>VLOOKUP(B1406,学校名!$D$8:$F$64,3,FALSE)</f>
        <v>#N/A</v>
      </c>
      <c r="J1406" t="str">
        <f t="shared" si="42"/>
        <v>男</v>
      </c>
      <c r="M1406" t="str">
        <f t="shared" si="43"/>
        <v xml:space="preserve"> </v>
      </c>
    </row>
    <row r="1407" spans="2:13">
      <c r="B1407" s="503"/>
      <c r="C1407" s="300">
        <v>1406</v>
      </c>
      <c r="D1407" s="361"/>
      <c r="E1407" s="361"/>
      <c r="F1407" s="362"/>
      <c r="G1407" s="269"/>
      <c r="H1407" t="e">
        <f>VLOOKUP($G1407,県名!$B$1:$C$49,2,FALSE)</f>
        <v>#N/A</v>
      </c>
      <c r="I1407" t="e">
        <f>VLOOKUP(B1407,学校名!$D$8:$F$64,3,FALSE)</f>
        <v>#N/A</v>
      </c>
      <c r="J1407" t="str">
        <f t="shared" si="42"/>
        <v>男</v>
      </c>
      <c r="M1407" t="str">
        <f t="shared" si="43"/>
        <v xml:space="preserve"> </v>
      </c>
    </row>
    <row r="1408" spans="2:13">
      <c r="B1408" s="503"/>
      <c r="C1408" s="300">
        <v>1407</v>
      </c>
      <c r="D1408" s="361"/>
      <c r="E1408" s="361"/>
      <c r="F1408" s="362"/>
      <c r="G1408" s="269"/>
      <c r="H1408" t="e">
        <f>VLOOKUP($G1408,県名!$B$1:$C$49,2,FALSE)</f>
        <v>#N/A</v>
      </c>
      <c r="I1408" t="e">
        <f>VLOOKUP(B1408,学校名!$D$8:$F$64,3,FALSE)</f>
        <v>#N/A</v>
      </c>
      <c r="J1408" t="str">
        <f t="shared" si="42"/>
        <v>男</v>
      </c>
      <c r="M1408" t="str">
        <f t="shared" si="43"/>
        <v xml:space="preserve"> </v>
      </c>
    </row>
    <row r="1409" spans="2:13">
      <c r="B1409" s="503"/>
      <c r="C1409" s="300">
        <v>1408</v>
      </c>
      <c r="D1409" s="361"/>
      <c r="E1409" s="361"/>
      <c r="F1409" s="362"/>
      <c r="G1409" s="269"/>
      <c r="H1409" t="e">
        <f>VLOOKUP($G1409,県名!$B$1:$C$49,2,FALSE)</f>
        <v>#N/A</v>
      </c>
      <c r="I1409" t="e">
        <f>VLOOKUP(B1409,学校名!$D$8:$F$64,3,FALSE)</f>
        <v>#N/A</v>
      </c>
      <c r="J1409" t="str">
        <f t="shared" si="42"/>
        <v>男</v>
      </c>
      <c r="M1409" t="str">
        <f t="shared" si="43"/>
        <v xml:space="preserve"> </v>
      </c>
    </row>
    <row r="1410" spans="2:13">
      <c r="B1410" s="503"/>
      <c r="C1410" s="300">
        <v>1409</v>
      </c>
      <c r="D1410" s="361"/>
      <c r="E1410" s="361"/>
      <c r="F1410" s="362"/>
      <c r="G1410" s="269"/>
      <c r="H1410" t="e">
        <f>VLOOKUP($G1410,県名!$B$1:$C$49,2,FALSE)</f>
        <v>#N/A</v>
      </c>
      <c r="I1410" t="e">
        <f>VLOOKUP(B1410,学校名!$D$8:$F$64,3,FALSE)</f>
        <v>#N/A</v>
      </c>
      <c r="J1410" t="str">
        <f t="shared" si="42"/>
        <v>男</v>
      </c>
      <c r="M1410" t="str">
        <f t="shared" si="43"/>
        <v xml:space="preserve"> </v>
      </c>
    </row>
    <row r="1411" spans="2:13">
      <c r="B1411" s="503"/>
      <c r="C1411" s="300">
        <v>1410</v>
      </c>
      <c r="D1411" s="361"/>
      <c r="E1411" s="361"/>
      <c r="F1411" s="362"/>
      <c r="G1411" s="269"/>
      <c r="H1411" t="e">
        <f>VLOOKUP($G1411,県名!$B$1:$C$49,2,FALSE)</f>
        <v>#N/A</v>
      </c>
      <c r="I1411" t="e">
        <f>VLOOKUP(B1411,学校名!$D$8:$F$64,3,FALSE)</f>
        <v>#N/A</v>
      </c>
      <c r="J1411" t="str">
        <f t="shared" ref="J1411:J1474" si="44">IF(VALUE(C1411)&lt;2001,"男","女")</f>
        <v>男</v>
      </c>
      <c r="M1411" t="str">
        <f t="shared" ref="M1411:M1474" si="45">K1411&amp;" "&amp;L1411</f>
        <v xml:space="preserve"> </v>
      </c>
    </row>
    <row r="1412" spans="2:13">
      <c r="B1412" s="503"/>
      <c r="C1412" s="300">
        <v>1411</v>
      </c>
      <c r="D1412" s="361"/>
      <c r="E1412" s="361"/>
      <c r="F1412" s="362"/>
      <c r="G1412" s="269"/>
      <c r="H1412" t="e">
        <f>VLOOKUP($G1412,県名!$B$1:$C$49,2,FALSE)</f>
        <v>#N/A</v>
      </c>
      <c r="I1412" t="e">
        <f>VLOOKUP(B1412,学校名!$D$8:$F$64,3,FALSE)</f>
        <v>#N/A</v>
      </c>
      <c r="J1412" t="str">
        <f t="shared" si="44"/>
        <v>男</v>
      </c>
      <c r="M1412" t="str">
        <f t="shared" si="45"/>
        <v xml:space="preserve"> </v>
      </c>
    </row>
    <row r="1413" spans="2:13">
      <c r="B1413" s="503"/>
      <c r="C1413" s="300">
        <v>1412</v>
      </c>
      <c r="D1413" s="361"/>
      <c r="E1413" s="361"/>
      <c r="F1413" s="362"/>
      <c r="G1413" s="269"/>
      <c r="H1413" t="e">
        <f>VLOOKUP($G1413,県名!$B$1:$C$49,2,FALSE)</f>
        <v>#N/A</v>
      </c>
      <c r="I1413" t="e">
        <f>VLOOKUP(B1413,学校名!$D$8:$F$64,3,FALSE)</f>
        <v>#N/A</v>
      </c>
      <c r="J1413" t="str">
        <f t="shared" si="44"/>
        <v>男</v>
      </c>
      <c r="M1413" t="str">
        <f t="shared" si="45"/>
        <v xml:space="preserve"> </v>
      </c>
    </row>
    <row r="1414" spans="2:13">
      <c r="B1414" s="503"/>
      <c r="C1414" s="300">
        <v>1413</v>
      </c>
      <c r="D1414" s="361"/>
      <c r="E1414" s="361"/>
      <c r="F1414" s="362"/>
      <c r="G1414" s="269"/>
      <c r="H1414" t="e">
        <f>VLOOKUP($G1414,県名!$B$1:$C$49,2,FALSE)</f>
        <v>#N/A</v>
      </c>
      <c r="I1414" t="e">
        <f>VLOOKUP(B1414,学校名!$D$8:$F$64,3,FALSE)</f>
        <v>#N/A</v>
      </c>
      <c r="J1414" t="str">
        <f t="shared" si="44"/>
        <v>男</v>
      </c>
      <c r="M1414" t="str">
        <f t="shared" si="45"/>
        <v xml:space="preserve"> </v>
      </c>
    </row>
    <row r="1415" spans="2:13">
      <c r="B1415" s="503"/>
      <c r="C1415" s="300">
        <v>1414</v>
      </c>
      <c r="D1415" s="361"/>
      <c r="E1415" s="361"/>
      <c r="F1415" s="362"/>
      <c r="G1415" s="269"/>
      <c r="H1415" t="e">
        <f>VLOOKUP($G1415,県名!$B$1:$C$49,2,FALSE)</f>
        <v>#N/A</v>
      </c>
      <c r="I1415" t="e">
        <f>VLOOKUP(B1415,学校名!$D$8:$F$64,3,FALSE)</f>
        <v>#N/A</v>
      </c>
      <c r="J1415" t="str">
        <f t="shared" si="44"/>
        <v>男</v>
      </c>
      <c r="M1415" t="str">
        <f t="shared" si="45"/>
        <v xml:space="preserve"> </v>
      </c>
    </row>
    <row r="1416" spans="2:13">
      <c r="B1416" s="503"/>
      <c r="C1416" s="300">
        <v>1415</v>
      </c>
      <c r="D1416" s="361"/>
      <c r="E1416" s="361"/>
      <c r="F1416" s="362"/>
      <c r="G1416" s="269"/>
      <c r="H1416" t="e">
        <f>VLOOKUP($G1416,県名!$B$1:$C$49,2,FALSE)</f>
        <v>#N/A</v>
      </c>
      <c r="I1416" t="e">
        <f>VLOOKUP(B1416,学校名!$D$8:$F$64,3,FALSE)</f>
        <v>#N/A</v>
      </c>
      <c r="J1416" t="str">
        <f t="shared" si="44"/>
        <v>男</v>
      </c>
      <c r="M1416" t="str">
        <f t="shared" si="45"/>
        <v xml:space="preserve"> </v>
      </c>
    </row>
    <row r="1417" spans="2:13">
      <c r="B1417" s="503"/>
      <c r="C1417" s="300">
        <v>1416</v>
      </c>
      <c r="D1417" s="361"/>
      <c r="E1417" s="361"/>
      <c r="F1417" s="362"/>
      <c r="G1417" s="269"/>
      <c r="H1417" t="e">
        <f>VLOOKUP($G1417,県名!$B$1:$C$49,2,FALSE)</f>
        <v>#N/A</v>
      </c>
      <c r="I1417" t="e">
        <f>VLOOKUP(B1417,学校名!$D$8:$F$64,3,FALSE)</f>
        <v>#N/A</v>
      </c>
      <c r="J1417" t="str">
        <f t="shared" si="44"/>
        <v>男</v>
      </c>
      <c r="M1417" t="str">
        <f t="shared" si="45"/>
        <v xml:space="preserve"> </v>
      </c>
    </row>
    <row r="1418" spans="2:13">
      <c r="B1418" s="503"/>
      <c r="C1418" s="300">
        <v>1417</v>
      </c>
      <c r="D1418" s="361"/>
      <c r="E1418" s="361"/>
      <c r="F1418" s="362"/>
      <c r="G1418" s="269"/>
      <c r="H1418" t="e">
        <f>VLOOKUP($G1418,県名!$B$1:$C$49,2,FALSE)</f>
        <v>#N/A</v>
      </c>
      <c r="I1418" t="e">
        <f>VLOOKUP(B1418,学校名!$D$8:$F$64,3,FALSE)</f>
        <v>#N/A</v>
      </c>
      <c r="J1418" t="str">
        <f t="shared" si="44"/>
        <v>男</v>
      </c>
      <c r="M1418" t="str">
        <f t="shared" si="45"/>
        <v xml:space="preserve"> </v>
      </c>
    </row>
    <row r="1419" spans="2:13">
      <c r="B1419" s="503"/>
      <c r="C1419" s="300">
        <v>1418</v>
      </c>
      <c r="D1419" s="361"/>
      <c r="E1419" s="361"/>
      <c r="F1419" s="362"/>
      <c r="G1419" s="269"/>
      <c r="H1419" t="e">
        <f>VLOOKUP($G1419,県名!$B$1:$C$49,2,FALSE)</f>
        <v>#N/A</v>
      </c>
      <c r="I1419" t="e">
        <f>VLOOKUP(B1419,学校名!$D$8:$F$64,3,FALSE)</f>
        <v>#N/A</v>
      </c>
      <c r="J1419" t="str">
        <f t="shared" si="44"/>
        <v>男</v>
      </c>
      <c r="M1419" t="str">
        <f t="shared" si="45"/>
        <v xml:space="preserve"> </v>
      </c>
    </row>
    <row r="1420" spans="2:13">
      <c r="B1420" s="503"/>
      <c r="C1420" s="300">
        <v>1419</v>
      </c>
      <c r="D1420" s="361"/>
      <c r="E1420" s="361"/>
      <c r="F1420" s="362"/>
      <c r="G1420" s="269"/>
      <c r="H1420" t="e">
        <f>VLOOKUP($G1420,県名!$B$1:$C$49,2,FALSE)</f>
        <v>#N/A</v>
      </c>
      <c r="I1420" t="e">
        <f>VLOOKUP(B1420,学校名!$D$8:$F$64,3,FALSE)</f>
        <v>#N/A</v>
      </c>
      <c r="J1420" t="str">
        <f t="shared" si="44"/>
        <v>男</v>
      </c>
      <c r="M1420" t="str">
        <f t="shared" si="45"/>
        <v xml:space="preserve"> </v>
      </c>
    </row>
    <row r="1421" spans="2:13">
      <c r="B1421" s="503"/>
      <c r="C1421" s="300">
        <v>1420</v>
      </c>
      <c r="D1421" s="361"/>
      <c r="E1421" s="361"/>
      <c r="F1421" s="362"/>
      <c r="G1421" s="269"/>
      <c r="H1421" t="e">
        <f>VLOOKUP($G1421,県名!$B$1:$C$49,2,FALSE)</f>
        <v>#N/A</v>
      </c>
      <c r="I1421" t="e">
        <f>VLOOKUP(B1421,学校名!$D$8:$F$64,3,FALSE)</f>
        <v>#N/A</v>
      </c>
      <c r="J1421" t="str">
        <f t="shared" si="44"/>
        <v>男</v>
      </c>
      <c r="M1421" t="str">
        <f t="shared" si="45"/>
        <v xml:space="preserve"> </v>
      </c>
    </row>
    <row r="1422" spans="2:13">
      <c r="B1422" s="503"/>
      <c r="C1422" s="300">
        <v>1421</v>
      </c>
      <c r="D1422" s="361"/>
      <c r="E1422" s="361"/>
      <c r="F1422" s="362"/>
      <c r="G1422" s="269"/>
      <c r="H1422" t="e">
        <f>VLOOKUP($G1422,県名!$B$1:$C$49,2,FALSE)</f>
        <v>#N/A</v>
      </c>
      <c r="I1422" t="e">
        <f>VLOOKUP(B1422,学校名!$D$8:$F$64,3,FALSE)</f>
        <v>#N/A</v>
      </c>
      <c r="J1422" t="str">
        <f t="shared" si="44"/>
        <v>男</v>
      </c>
      <c r="M1422" t="str">
        <f t="shared" si="45"/>
        <v xml:space="preserve"> </v>
      </c>
    </row>
    <row r="1423" spans="2:13">
      <c r="B1423" s="503"/>
      <c r="C1423" s="300">
        <v>1422</v>
      </c>
      <c r="D1423" s="361"/>
      <c r="E1423" s="361"/>
      <c r="F1423" s="362"/>
      <c r="G1423" s="269"/>
      <c r="H1423" t="e">
        <f>VLOOKUP($G1423,県名!$B$1:$C$49,2,FALSE)</f>
        <v>#N/A</v>
      </c>
      <c r="I1423" t="e">
        <f>VLOOKUP(B1423,学校名!$D$8:$F$64,3,FALSE)</f>
        <v>#N/A</v>
      </c>
      <c r="J1423" t="str">
        <f t="shared" si="44"/>
        <v>男</v>
      </c>
      <c r="M1423" t="str">
        <f t="shared" si="45"/>
        <v xml:space="preserve"> </v>
      </c>
    </row>
    <row r="1424" spans="2:13">
      <c r="B1424" s="503"/>
      <c r="C1424" s="300">
        <v>1423</v>
      </c>
      <c r="D1424" s="361"/>
      <c r="E1424" s="361"/>
      <c r="F1424" s="362"/>
      <c r="G1424" s="269"/>
      <c r="H1424" t="e">
        <f>VLOOKUP($G1424,県名!$B$1:$C$49,2,FALSE)</f>
        <v>#N/A</v>
      </c>
      <c r="I1424" t="e">
        <f>VLOOKUP(B1424,学校名!$D$8:$F$64,3,FALSE)</f>
        <v>#N/A</v>
      </c>
      <c r="J1424" t="str">
        <f t="shared" si="44"/>
        <v>男</v>
      </c>
      <c r="M1424" t="str">
        <f t="shared" si="45"/>
        <v xml:space="preserve"> </v>
      </c>
    </row>
    <row r="1425" spans="2:13">
      <c r="B1425" s="503"/>
      <c r="C1425" s="300">
        <v>1424</v>
      </c>
      <c r="D1425" s="361"/>
      <c r="E1425" s="361"/>
      <c r="F1425" s="362"/>
      <c r="G1425" s="269"/>
      <c r="H1425" t="e">
        <f>VLOOKUP($G1425,県名!$B$1:$C$49,2,FALSE)</f>
        <v>#N/A</v>
      </c>
      <c r="I1425" t="e">
        <f>VLOOKUP(B1425,学校名!$D$8:$F$64,3,FALSE)</f>
        <v>#N/A</v>
      </c>
      <c r="J1425" t="str">
        <f t="shared" si="44"/>
        <v>男</v>
      </c>
      <c r="M1425" t="str">
        <f t="shared" si="45"/>
        <v xml:space="preserve"> </v>
      </c>
    </row>
    <row r="1426" spans="2:13">
      <c r="B1426" s="503"/>
      <c r="C1426" s="300">
        <v>1425</v>
      </c>
      <c r="D1426" s="361"/>
      <c r="E1426" s="361"/>
      <c r="F1426" s="362"/>
      <c r="G1426" s="269"/>
      <c r="H1426" t="e">
        <f>VLOOKUP($G1426,県名!$B$1:$C$49,2,FALSE)</f>
        <v>#N/A</v>
      </c>
      <c r="I1426" t="e">
        <f>VLOOKUP(B1426,学校名!$D$8:$F$64,3,FALSE)</f>
        <v>#N/A</v>
      </c>
      <c r="J1426" t="str">
        <f t="shared" si="44"/>
        <v>男</v>
      </c>
      <c r="M1426" t="str">
        <f t="shared" si="45"/>
        <v xml:space="preserve"> </v>
      </c>
    </row>
    <row r="1427" spans="2:13">
      <c r="B1427" s="503"/>
      <c r="C1427" s="300">
        <v>1426</v>
      </c>
      <c r="D1427" s="361"/>
      <c r="E1427" s="361"/>
      <c r="F1427" s="362"/>
      <c r="G1427" s="269"/>
      <c r="H1427" t="e">
        <f>VLOOKUP($G1427,県名!$B$1:$C$49,2,FALSE)</f>
        <v>#N/A</v>
      </c>
      <c r="I1427" t="e">
        <f>VLOOKUP(B1427,学校名!$D$8:$F$64,3,FALSE)</f>
        <v>#N/A</v>
      </c>
      <c r="J1427" t="str">
        <f t="shared" si="44"/>
        <v>男</v>
      </c>
      <c r="M1427" t="str">
        <f t="shared" si="45"/>
        <v xml:space="preserve"> </v>
      </c>
    </row>
    <row r="1428" spans="2:13">
      <c r="B1428" s="503"/>
      <c r="C1428" s="300">
        <v>1427</v>
      </c>
      <c r="D1428" s="361"/>
      <c r="E1428" s="361"/>
      <c r="F1428" s="362"/>
      <c r="G1428" s="269"/>
      <c r="H1428" t="e">
        <f>VLOOKUP($G1428,県名!$B$1:$C$49,2,FALSE)</f>
        <v>#N/A</v>
      </c>
      <c r="I1428" t="e">
        <f>VLOOKUP(B1428,学校名!$D$8:$F$64,3,FALSE)</f>
        <v>#N/A</v>
      </c>
      <c r="J1428" t="str">
        <f t="shared" si="44"/>
        <v>男</v>
      </c>
      <c r="M1428" t="str">
        <f t="shared" si="45"/>
        <v xml:space="preserve"> </v>
      </c>
    </row>
    <row r="1429" spans="2:13">
      <c r="B1429" s="503"/>
      <c r="C1429" s="300">
        <v>1428</v>
      </c>
      <c r="D1429" s="361"/>
      <c r="E1429" s="361"/>
      <c r="F1429" s="362"/>
      <c r="G1429" s="269"/>
      <c r="H1429" t="e">
        <f>VLOOKUP($G1429,県名!$B$1:$C$49,2,FALSE)</f>
        <v>#N/A</v>
      </c>
      <c r="I1429" t="e">
        <f>VLOOKUP(B1429,学校名!$D$8:$F$64,3,FALSE)</f>
        <v>#N/A</v>
      </c>
      <c r="J1429" t="str">
        <f t="shared" si="44"/>
        <v>男</v>
      </c>
      <c r="M1429" t="str">
        <f t="shared" si="45"/>
        <v xml:space="preserve"> </v>
      </c>
    </row>
    <row r="1430" spans="2:13">
      <c r="B1430" s="503"/>
      <c r="C1430" s="300">
        <v>1429</v>
      </c>
      <c r="D1430" s="361"/>
      <c r="E1430" s="361"/>
      <c r="F1430" s="362"/>
      <c r="G1430" s="269"/>
      <c r="H1430" t="e">
        <f>VLOOKUP($G1430,県名!$B$1:$C$49,2,FALSE)</f>
        <v>#N/A</v>
      </c>
      <c r="I1430" t="e">
        <f>VLOOKUP(B1430,学校名!$D$8:$F$64,3,FALSE)</f>
        <v>#N/A</v>
      </c>
      <c r="J1430" t="str">
        <f t="shared" si="44"/>
        <v>男</v>
      </c>
      <c r="M1430" t="str">
        <f t="shared" si="45"/>
        <v xml:space="preserve"> </v>
      </c>
    </row>
    <row r="1431" spans="2:13">
      <c r="B1431" s="503"/>
      <c r="C1431" s="300">
        <v>1430</v>
      </c>
      <c r="D1431" s="361"/>
      <c r="E1431" s="361"/>
      <c r="F1431" s="362"/>
      <c r="G1431" s="269"/>
      <c r="H1431" t="e">
        <f>VLOOKUP($G1431,県名!$B$1:$C$49,2,FALSE)</f>
        <v>#N/A</v>
      </c>
      <c r="I1431" t="e">
        <f>VLOOKUP(B1431,学校名!$D$8:$F$64,3,FALSE)</f>
        <v>#N/A</v>
      </c>
      <c r="J1431" t="str">
        <f t="shared" si="44"/>
        <v>男</v>
      </c>
      <c r="M1431" t="str">
        <f t="shared" si="45"/>
        <v xml:space="preserve"> </v>
      </c>
    </row>
    <row r="1432" spans="2:13">
      <c r="B1432" s="503"/>
      <c r="C1432" s="300">
        <v>1431</v>
      </c>
      <c r="D1432" s="361"/>
      <c r="E1432" s="361"/>
      <c r="F1432" s="361"/>
      <c r="G1432" s="269"/>
      <c r="H1432" t="e">
        <f>VLOOKUP($G1432,県名!$B$1:$C$49,2,FALSE)</f>
        <v>#N/A</v>
      </c>
      <c r="I1432" t="e">
        <f>VLOOKUP(B1432,学校名!$D$8:$F$64,3,FALSE)</f>
        <v>#N/A</v>
      </c>
      <c r="J1432" t="str">
        <f t="shared" si="44"/>
        <v>男</v>
      </c>
      <c r="M1432" t="str">
        <f t="shared" si="45"/>
        <v xml:space="preserve"> </v>
      </c>
    </row>
    <row r="1433" spans="2:13">
      <c r="B1433" s="503"/>
      <c r="C1433" s="300">
        <v>1432</v>
      </c>
      <c r="D1433" s="361"/>
      <c r="E1433" s="361"/>
      <c r="F1433" s="362"/>
      <c r="G1433" s="269"/>
      <c r="H1433" t="e">
        <f>VLOOKUP($G1433,県名!$B$1:$C$49,2,FALSE)</f>
        <v>#N/A</v>
      </c>
      <c r="I1433" t="e">
        <f>VLOOKUP(B1433,学校名!$D$8:$F$64,3,FALSE)</f>
        <v>#N/A</v>
      </c>
      <c r="J1433" t="str">
        <f t="shared" si="44"/>
        <v>男</v>
      </c>
      <c r="M1433" t="str">
        <f t="shared" si="45"/>
        <v xml:space="preserve"> </v>
      </c>
    </row>
    <row r="1434" spans="2:13">
      <c r="B1434" s="503"/>
      <c r="C1434" s="300">
        <v>1433</v>
      </c>
      <c r="D1434" s="361"/>
      <c r="E1434" s="361"/>
      <c r="F1434" s="362"/>
      <c r="G1434" s="269"/>
      <c r="H1434" t="e">
        <f>VLOOKUP($G1434,県名!$B$1:$C$49,2,FALSE)</f>
        <v>#N/A</v>
      </c>
      <c r="I1434" t="e">
        <f>VLOOKUP(B1434,学校名!$D$8:$F$64,3,FALSE)</f>
        <v>#N/A</v>
      </c>
      <c r="J1434" t="str">
        <f t="shared" si="44"/>
        <v>男</v>
      </c>
      <c r="M1434" t="str">
        <f t="shared" si="45"/>
        <v xml:space="preserve"> </v>
      </c>
    </row>
    <row r="1435" spans="2:13">
      <c r="B1435" s="503"/>
      <c r="C1435" s="300">
        <v>1434</v>
      </c>
      <c r="D1435" s="361"/>
      <c r="E1435" s="361"/>
      <c r="F1435" s="362"/>
      <c r="G1435" s="269"/>
      <c r="H1435" t="e">
        <f>VLOOKUP($G1435,県名!$B$1:$C$49,2,FALSE)</f>
        <v>#N/A</v>
      </c>
      <c r="I1435" t="e">
        <f>VLOOKUP(B1435,学校名!$D$8:$F$64,3,FALSE)</f>
        <v>#N/A</v>
      </c>
      <c r="J1435" t="str">
        <f t="shared" si="44"/>
        <v>男</v>
      </c>
      <c r="M1435" t="str">
        <f t="shared" si="45"/>
        <v xml:space="preserve"> </v>
      </c>
    </row>
    <row r="1436" spans="2:13">
      <c r="B1436" s="503"/>
      <c r="C1436" s="300">
        <v>1435</v>
      </c>
      <c r="D1436" s="361"/>
      <c r="E1436" s="361"/>
      <c r="F1436" s="362"/>
      <c r="G1436" s="269"/>
      <c r="H1436" t="e">
        <f>VLOOKUP($G1436,県名!$B$1:$C$49,2,FALSE)</f>
        <v>#N/A</v>
      </c>
      <c r="I1436" t="e">
        <f>VLOOKUP(B1436,学校名!$D$8:$F$64,3,FALSE)</f>
        <v>#N/A</v>
      </c>
      <c r="J1436" t="str">
        <f t="shared" si="44"/>
        <v>男</v>
      </c>
      <c r="M1436" t="str">
        <f t="shared" si="45"/>
        <v xml:space="preserve"> </v>
      </c>
    </row>
    <row r="1437" spans="2:13">
      <c r="B1437" s="503"/>
      <c r="C1437" s="300">
        <v>1436</v>
      </c>
      <c r="D1437" s="361"/>
      <c r="E1437" s="361"/>
      <c r="F1437" s="362"/>
      <c r="G1437" s="269"/>
      <c r="H1437" t="e">
        <f>VLOOKUP($G1437,県名!$B$1:$C$49,2,FALSE)</f>
        <v>#N/A</v>
      </c>
      <c r="I1437" t="e">
        <f>VLOOKUP(B1437,学校名!$D$8:$F$64,3,FALSE)</f>
        <v>#N/A</v>
      </c>
      <c r="J1437" t="str">
        <f t="shared" si="44"/>
        <v>男</v>
      </c>
      <c r="M1437" t="str">
        <f t="shared" si="45"/>
        <v xml:space="preserve"> </v>
      </c>
    </row>
    <row r="1438" spans="2:13">
      <c r="B1438" s="503"/>
      <c r="C1438" s="300">
        <v>1437</v>
      </c>
      <c r="D1438" s="361"/>
      <c r="E1438" s="361"/>
      <c r="F1438" s="362"/>
      <c r="G1438" s="269"/>
      <c r="H1438" t="e">
        <f>VLOOKUP($G1438,県名!$B$1:$C$49,2,FALSE)</f>
        <v>#N/A</v>
      </c>
      <c r="I1438" t="e">
        <f>VLOOKUP(B1438,学校名!$D$8:$F$64,3,FALSE)</f>
        <v>#N/A</v>
      </c>
      <c r="J1438" t="str">
        <f t="shared" si="44"/>
        <v>男</v>
      </c>
      <c r="M1438" t="str">
        <f t="shared" si="45"/>
        <v xml:space="preserve"> </v>
      </c>
    </row>
    <row r="1439" spans="2:13">
      <c r="B1439" s="503"/>
      <c r="C1439" s="300">
        <v>1438</v>
      </c>
      <c r="D1439" s="361"/>
      <c r="E1439" s="361"/>
      <c r="F1439" s="362"/>
      <c r="G1439" s="269"/>
      <c r="H1439" t="e">
        <f>VLOOKUP($G1439,県名!$B$1:$C$49,2,FALSE)</f>
        <v>#N/A</v>
      </c>
      <c r="I1439" t="e">
        <f>VLOOKUP(B1439,学校名!$D$8:$F$64,3,FALSE)</f>
        <v>#N/A</v>
      </c>
      <c r="J1439" t="str">
        <f t="shared" si="44"/>
        <v>男</v>
      </c>
      <c r="M1439" t="str">
        <f t="shared" si="45"/>
        <v xml:space="preserve"> </v>
      </c>
    </row>
    <row r="1440" spans="2:13">
      <c r="B1440" s="503"/>
      <c r="C1440" s="300">
        <v>1439</v>
      </c>
      <c r="D1440" s="361"/>
      <c r="E1440" s="361"/>
      <c r="F1440" s="362"/>
      <c r="G1440" s="269"/>
      <c r="H1440" t="e">
        <f>VLOOKUP($G1440,県名!$B$1:$C$49,2,FALSE)</f>
        <v>#N/A</v>
      </c>
      <c r="I1440" t="e">
        <f>VLOOKUP(B1440,学校名!$D$8:$F$64,3,FALSE)</f>
        <v>#N/A</v>
      </c>
      <c r="J1440" t="str">
        <f t="shared" si="44"/>
        <v>男</v>
      </c>
      <c r="M1440" t="str">
        <f t="shared" si="45"/>
        <v xml:space="preserve"> </v>
      </c>
    </row>
    <row r="1441" spans="2:13">
      <c r="B1441" s="503"/>
      <c r="C1441" s="300">
        <v>1440</v>
      </c>
      <c r="D1441" s="361"/>
      <c r="E1441" s="361"/>
      <c r="F1441" s="362"/>
      <c r="G1441" s="269"/>
      <c r="H1441" t="e">
        <f>VLOOKUP($G1441,県名!$B$1:$C$49,2,FALSE)</f>
        <v>#N/A</v>
      </c>
      <c r="I1441" t="e">
        <f>VLOOKUP(B1441,学校名!$D$8:$F$64,3,FALSE)</f>
        <v>#N/A</v>
      </c>
      <c r="J1441" t="str">
        <f t="shared" si="44"/>
        <v>男</v>
      </c>
      <c r="M1441" t="str">
        <f t="shared" si="45"/>
        <v xml:space="preserve"> </v>
      </c>
    </row>
    <row r="1442" spans="2:13">
      <c r="B1442" s="503"/>
      <c r="C1442" s="300">
        <v>1441</v>
      </c>
      <c r="D1442" s="361"/>
      <c r="E1442" s="361"/>
      <c r="F1442" s="362"/>
      <c r="G1442" s="269"/>
      <c r="H1442" t="e">
        <f>VLOOKUP($G1442,県名!$B$1:$C$49,2,FALSE)</f>
        <v>#N/A</v>
      </c>
      <c r="I1442" t="e">
        <f>VLOOKUP(B1442,学校名!$D$8:$F$64,3,FALSE)</f>
        <v>#N/A</v>
      </c>
      <c r="J1442" t="str">
        <f t="shared" si="44"/>
        <v>男</v>
      </c>
      <c r="M1442" t="str">
        <f t="shared" si="45"/>
        <v xml:space="preserve"> </v>
      </c>
    </row>
    <row r="1443" spans="2:13">
      <c r="B1443" s="503"/>
      <c r="C1443" s="300">
        <v>1442</v>
      </c>
      <c r="D1443" s="361"/>
      <c r="E1443" s="361"/>
      <c r="F1443" s="361"/>
      <c r="G1443" s="269"/>
      <c r="H1443" t="e">
        <f>VLOOKUP($G1443,県名!$B$1:$C$49,2,FALSE)</f>
        <v>#N/A</v>
      </c>
      <c r="I1443" t="e">
        <f>VLOOKUP(B1443,学校名!$D$8:$F$64,3,FALSE)</f>
        <v>#N/A</v>
      </c>
      <c r="J1443" t="str">
        <f t="shared" si="44"/>
        <v>男</v>
      </c>
      <c r="M1443" t="str">
        <f t="shared" si="45"/>
        <v xml:space="preserve"> </v>
      </c>
    </row>
    <row r="1444" spans="2:13">
      <c r="B1444" s="503"/>
      <c r="C1444" s="300">
        <v>1443</v>
      </c>
      <c r="D1444" s="361"/>
      <c r="E1444" s="361"/>
      <c r="F1444" s="361"/>
      <c r="G1444" s="269"/>
      <c r="H1444" t="e">
        <f>VLOOKUP($G1444,県名!$B$1:$C$49,2,FALSE)</f>
        <v>#N/A</v>
      </c>
      <c r="I1444" t="e">
        <f>VLOOKUP(B1444,学校名!$D$8:$F$64,3,FALSE)</f>
        <v>#N/A</v>
      </c>
      <c r="J1444" t="str">
        <f t="shared" si="44"/>
        <v>男</v>
      </c>
      <c r="M1444" t="str">
        <f t="shared" si="45"/>
        <v xml:space="preserve"> </v>
      </c>
    </row>
    <row r="1445" spans="2:13">
      <c r="B1445" s="503"/>
      <c r="C1445" s="300">
        <v>1444</v>
      </c>
      <c r="D1445" s="361"/>
      <c r="E1445" s="361"/>
      <c r="F1445" s="361"/>
      <c r="G1445" s="269"/>
      <c r="H1445" t="e">
        <f>VLOOKUP($G1445,県名!$B$1:$C$49,2,FALSE)</f>
        <v>#N/A</v>
      </c>
      <c r="I1445" t="e">
        <f>VLOOKUP(B1445,学校名!$D$8:$F$64,3,FALSE)</f>
        <v>#N/A</v>
      </c>
      <c r="J1445" t="str">
        <f t="shared" si="44"/>
        <v>男</v>
      </c>
      <c r="M1445" t="str">
        <f t="shared" si="45"/>
        <v xml:space="preserve"> </v>
      </c>
    </row>
    <row r="1446" spans="2:13">
      <c r="B1446" s="503"/>
      <c r="C1446" s="300">
        <v>1445</v>
      </c>
      <c r="D1446" s="361"/>
      <c r="E1446" s="361"/>
      <c r="F1446" s="361"/>
      <c r="G1446" s="269"/>
      <c r="H1446" t="e">
        <f>VLOOKUP($G1446,県名!$B$1:$C$49,2,FALSE)</f>
        <v>#N/A</v>
      </c>
      <c r="I1446" t="e">
        <f>VLOOKUP(B1446,学校名!$D$8:$F$64,3,FALSE)</f>
        <v>#N/A</v>
      </c>
      <c r="J1446" t="str">
        <f t="shared" si="44"/>
        <v>男</v>
      </c>
      <c r="M1446" t="str">
        <f t="shared" si="45"/>
        <v xml:space="preserve"> </v>
      </c>
    </row>
    <row r="1447" spans="2:13">
      <c r="B1447" s="503"/>
      <c r="C1447" s="300">
        <v>1446</v>
      </c>
      <c r="D1447" s="361"/>
      <c r="E1447" s="361"/>
      <c r="F1447" s="361"/>
      <c r="G1447" s="269"/>
      <c r="H1447" t="e">
        <f>VLOOKUP($G1447,県名!$B$1:$C$49,2,FALSE)</f>
        <v>#N/A</v>
      </c>
      <c r="I1447" t="e">
        <f>VLOOKUP(B1447,学校名!$D$8:$F$64,3,FALSE)</f>
        <v>#N/A</v>
      </c>
      <c r="J1447" t="str">
        <f t="shared" si="44"/>
        <v>男</v>
      </c>
      <c r="M1447" t="str">
        <f t="shared" si="45"/>
        <v xml:space="preserve"> </v>
      </c>
    </row>
    <row r="1448" spans="2:13">
      <c r="B1448" s="503"/>
      <c r="C1448" s="300">
        <v>1447</v>
      </c>
      <c r="D1448" s="361"/>
      <c r="E1448" s="361"/>
      <c r="F1448" s="361"/>
      <c r="G1448" s="269"/>
      <c r="H1448" t="e">
        <f>VLOOKUP($G1448,県名!$B$1:$C$49,2,FALSE)</f>
        <v>#N/A</v>
      </c>
      <c r="I1448" t="e">
        <f>VLOOKUP(B1448,学校名!$D$8:$F$64,3,FALSE)</f>
        <v>#N/A</v>
      </c>
      <c r="J1448" t="str">
        <f t="shared" si="44"/>
        <v>男</v>
      </c>
      <c r="M1448" t="str">
        <f t="shared" si="45"/>
        <v xml:space="preserve"> </v>
      </c>
    </row>
    <row r="1449" spans="2:13">
      <c r="B1449" s="503"/>
      <c r="C1449" s="300">
        <v>1448</v>
      </c>
      <c r="D1449" s="361"/>
      <c r="E1449" s="361"/>
      <c r="F1449" s="361"/>
      <c r="G1449" s="269"/>
      <c r="H1449" t="e">
        <f>VLOOKUP($G1449,県名!$B$1:$C$49,2,FALSE)</f>
        <v>#N/A</v>
      </c>
      <c r="I1449" t="e">
        <f>VLOOKUP(B1449,学校名!$D$8:$F$64,3,FALSE)</f>
        <v>#N/A</v>
      </c>
      <c r="J1449" t="str">
        <f t="shared" si="44"/>
        <v>男</v>
      </c>
      <c r="M1449" t="str">
        <f t="shared" si="45"/>
        <v xml:space="preserve"> </v>
      </c>
    </row>
    <row r="1450" spans="2:13">
      <c r="B1450" s="503"/>
      <c r="C1450" s="300">
        <v>1449</v>
      </c>
      <c r="D1450" s="361"/>
      <c r="E1450" s="361"/>
      <c r="F1450" s="361"/>
      <c r="G1450" s="269"/>
      <c r="H1450" t="e">
        <f>VLOOKUP($G1450,県名!$B$1:$C$49,2,FALSE)</f>
        <v>#N/A</v>
      </c>
      <c r="I1450" t="e">
        <f>VLOOKUP(B1450,学校名!$D$8:$F$64,3,FALSE)</f>
        <v>#N/A</v>
      </c>
      <c r="J1450" t="str">
        <f t="shared" si="44"/>
        <v>男</v>
      </c>
      <c r="M1450" t="str">
        <f t="shared" si="45"/>
        <v xml:space="preserve"> </v>
      </c>
    </row>
    <row r="1451" spans="2:13">
      <c r="B1451" s="503"/>
      <c r="C1451" s="300">
        <v>1450</v>
      </c>
      <c r="D1451" s="361"/>
      <c r="E1451" s="361"/>
      <c r="F1451" s="361"/>
      <c r="G1451" s="269"/>
      <c r="H1451" t="e">
        <f>VLOOKUP($G1451,県名!$B$1:$C$49,2,FALSE)</f>
        <v>#N/A</v>
      </c>
      <c r="I1451" t="e">
        <f>VLOOKUP(B1451,学校名!$D$8:$F$64,3,FALSE)</f>
        <v>#N/A</v>
      </c>
      <c r="J1451" t="str">
        <f t="shared" si="44"/>
        <v>男</v>
      </c>
      <c r="M1451" t="str">
        <f t="shared" si="45"/>
        <v xml:space="preserve"> </v>
      </c>
    </row>
    <row r="1452" spans="2:13">
      <c r="B1452" s="503"/>
      <c r="C1452" s="300">
        <v>1451</v>
      </c>
      <c r="D1452" s="361"/>
      <c r="E1452" s="361"/>
      <c r="F1452" s="361"/>
      <c r="G1452" s="269"/>
      <c r="H1452" t="e">
        <f>VLOOKUP($G1452,県名!$B$1:$C$49,2,FALSE)</f>
        <v>#N/A</v>
      </c>
      <c r="I1452" t="e">
        <f>VLOOKUP(B1452,学校名!$D$8:$F$64,3,FALSE)</f>
        <v>#N/A</v>
      </c>
      <c r="J1452" t="str">
        <f t="shared" si="44"/>
        <v>男</v>
      </c>
      <c r="M1452" t="str">
        <f t="shared" si="45"/>
        <v xml:space="preserve"> </v>
      </c>
    </row>
    <row r="1453" spans="2:13">
      <c r="B1453" s="503"/>
      <c r="C1453" s="300">
        <v>1452</v>
      </c>
      <c r="D1453" s="361"/>
      <c r="E1453" s="361"/>
      <c r="F1453" s="361"/>
      <c r="G1453" s="269"/>
      <c r="H1453" t="e">
        <f>VLOOKUP($G1453,県名!$B$1:$C$49,2,FALSE)</f>
        <v>#N/A</v>
      </c>
      <c r="I1453" t="e">
        <f>VLOOKUP(B1453,学校名!$D$8:$F$64,3,FALSE)</f>
        <v>#N/A</v>
      </c>
      <c r="J1453" t="str">
        <f t="shared" si="44"/>
        <v>男</v>
      </c>
      <c r="M1453" t="str">
        <f t="shared" si="45"/>
        <v xml:space="preserve"> </v>
      </c>
    </row>
    <row r="1454" spans="2:13">
      <c r="B1454" s="503"/>
      <c r="C1454" s="300">
        <v>1453</v>
      </c>
      <c r="D1454" s="361"/>
      <c r="E1454" s="361"/>
      <c r="F1454" s="361"/>
      <c r="G1454" s="269"/>
      <c r="H1454" t="e">
        <f>VLOOKUP($G1454,県名!$B$1:$C$49,2,FALSE)</f>
        <v>#N/A</v>
      </c>
      <c r="I1454" t="e">
        <f>VLOOKUP(B1454,学校名!$D$8:$F$64,3,FALSE)</f>
        <v>#N/A</v>
      </c>
      <c r="J1454" t="str">
        <f t="shared" si="44"/>
        <v>男</v>
      </c>
      <c r="M1454" t="str">
        <f t="shared" si="45"/>
        <v xml:space="preserve"> </v>
      </c>
    </row>
    <row r="1455" spans="2:13">
      <c r="B1455" s="503"/>
      <c r="C1455" s="300">
        <v>1454</v>
      </c>
      <c r="D1455" s="361"/>
      <c r="E1455" s="361"/>
      <c r="F1455" s="361"/>
      <c r="G1455" s="269"/>
      <c r="H1455" t="e">
        <f>VLOOKUP($G1455,県名!$B$1:$C$49,2,FALSE)</f>
        <v>#N/A</v>
      </c>
      <c r="I1455" t="e">
        <f>VLOOKUP(B1455,学校名!$D$8:$F$64,3,FALSE)</f>
        <v>#N/A</v>
      </c>
      <c r="J1455" t="str">
        <f t="shared" si="44"/>
        <v>男</v>
      </c>
      <c r="M1455" t="str">
        <f t="shared" si="45"/>
        <v xml:space="preserve"> </v>
      </c>
    </row>
    <row r="1456" spans="2:13">
      <c r="B1456" s="503"/>
      <c r="C1456" s="300">
        <v>1455</v>
      </c>
      <c r="D1456" s="361"/>
      <c r="E1456" s="361"/>
      <c r="F1456" s="361"/>
      <c r="G1456" s="269"/>
      <c r="H1456" t="e">
        <f>VLOOKUP($G1456,県名!$B$1:$C$49,2,FALSE)</f>
        <v>#N/A</v>
      </c>
      <c r="I1456" t="e">
        <f>VLOOKUP(B1456,学校名!$D$8:$F$64,3,FALSE)</f>
        <v>#N/A</v>
      </c>
      <c r="J1456" t="str">
        <f t="shared" si="44"/>
        <v>男</v>
      </c>
      <c r="M1456" t="str">
        <f t="shared" si="45"/>
        <v xml:space="preserve"> </v>
      </c>
    </row>
    <row r="1457" spans="2:13">
      <c r="B1457" s="503"/>
      <c r="C1457" s="300">
        <v>1456</v>
      </c>
      <c r="D1457" s="361"/>
      <c r="E1457" s="361"/>
      <c r="F1457" s="361"/>
      <c r="G1457" s="269"/>
      <c r="H1457" t="e">
        <f>VLOOKUP($G1457,県名!$B$1:$C$49,2,FALSE)</f>
        <v>#N/A</v>
      </c>
      <c r="I1457" t="e">
        <f>VLOOKUP(B1457,学校名!$D$8:$F$64,3,FALSE)</f>
        <v>#N/A</v>
      </c>
      <c r="J1457" t="str">
        <f t="shared" si="44"/>
        <v>男</v>
      </c>
      <c r="M1457" t="str">
        <f t="shared" si="45"/>
        <v xml:space="preserve"> </v>
      </c>
    </row>
    <row r="1458" spans="2:13">
      <c r="B1458" s="503"/>
      <c r="C1458" s="300">
        <v>1457</v>
      </c>
      <c r="D1458" s="361"/>
      <c r="E1458" s="361"/>
      <c r="F1458" s="361"/>
      <c r="G1458" s="269"/>
      <c r="H1458" t="e">
        <f>VLOOKUP($G1458,県名!$B$1:$C$49,2,FALSE)</f>
        <v>#N/A</v>
      </c>
      <c r="I1458" t="e">
        <f>VLOOKUP(B1458,学校名!$D$8:$F$64,3,FALSE)</f>
        <v>#N/A</v>
      </c>
      <c r="J1458" t="str">
        <f t="shared" si="44"/>
        <v>男</v>
      </c>
      <c r="M1458" t="str">
        <f t="shared" si="45"/>
        <v xml:space="preserve"> </v>
      </c>
    </row>
    <row r="1459" spans="2:13">
      <c r="B1459" s="503"/>
      <c r="C1459" s="300">
        <v>1458</v>
      </c>
      <c r="D1459" s="361"/>
      <c r="E1459" s="361"/>
      <c r="F1459" s="361"/>
      <c r="G1459" s="269"/>
      <c r="H1459" t="e">
        <f>VLOOKUP($G1459,県名!$B$1:$C$49,2,FALSE)</f>
        <v>#N/A</v>
      </c>
      <c r="I1459" t="e">
        <f>VLOOKUP(B1459,学校名!$D$8:$F$64,3,FALSE)</f>
        <v>#N/A</v>
      </c>
      <c r="J1459" t="str">
        <f t="shared" si="44"/>
        <v>男</v>
      </c>
      <c r="M1459" t="str">
        <f t="shared" si="45"/>
        <v xml:space="preserve"> </v>
      </c>
    </row>
    <row r="1460" spans="2:13">
      <c r="B1460" s="503"/>
      <c r="C1460" s="300">
        <v>1459</v>
      </c>
      <c r="D1460" s="361"/>
      <c r="E1460" s="361"/>
      <c r="F1460" s="361"/>
      <c r="G1460" s="269"/>
      <c r="H1460" t="e">
        <f>VLOOKUP($G1460,県名!$B$1:$C$49,2,FALSE)</f>
        <v>#N/A</v>
      </c>
      <c r="I1460" t="e">
        <f>VLOOKUP(B1460,学校名!$D$8:$F$64,3,FALSE)</f>
        <v>#N/A</v>
      </c>
      <c r="J1460" t="str">
        <f t="shared" si="44"/>
        <v>男</v>
      </c>
      <c r="M1460" t="str">
        <f t="shared" si="45"/>
        <v xml:space="preserve"> </v>
      </c>
    </row>
    <row r="1461" spans="2:13">
      <c r="B1461" s="503"/>
      <c r="C1461" s="300">
        <v>1460</v>
      </c>
      <c r="D1461" s="361"/>
      <c r="E1461" s="361"/>
      <c r="F1461" s="361"/>
      <c r="G1461" s="269"/>
      <c r="H1461" t="e">
        <f>VLOOKUP($G1461,県名!$B$1:$C$49,2,FALSE)</f>
        <v>#N/A</v>
      </c>
      <c r="I1461" t="e">
        <f>VLOOKUP(B1461,学校名!$D$8:$F$64,3,FALSE)</f>
        <v>#N/A</v>
      </c>
      <c r="J1461" t="str">
        <f t="shared" si="44"/>
        <v>男</v>
      </c>
      <c r="M1461" t="str">
        <f t="shared" si="45"/>
        <v xml:space="preserve"> </v>
      </c>
    </row>
    <row r="1462" spans="2:13">
      <c r="B1462" s="503"/>
      <c r="C1462" s="300">
        <v>1461</v>
      </c>
      <c r="D1462" s="361"/>
      <c r="E1462" s="361"/>
      <c r="F1462" s="361"/>
      <c r="G1462" s="269"/>
      <c r="H1462" t="e">
        <f>VLOOKUP($G1462,県名!$B$1:$C$49,2,FALSE)</f>
        <v>#N/A</v>
      </c>
      <c r="I1462" t="e">
        <f>VLOOKUP(B1462,学校名!$D$8:$F$64,3,FALSE)</f>
        <v>#N/A</v>
      </c>
      <c r="J1462" t="str">
        <f t="shared" si="44"/>
        <v>男</v>
      </c>
      <c r="M1462" t="str">
        <f t="shared" si="45"/>
        <v xml:space="preserve"> </v>
      </c>
    </row>
    <row r="1463" spans="2:13">
      <c r="B1463" s="503"/>
      <c r="C1463" s="300">
        <v>1462</v>
      </c>
      <c r="D1463" s="361"/>
      <c r="E1463" s="361"/>
      <c r="F1463" s="361"/>
      <c r="G1463" s="269"/>
      <c r="H1463" t="e">
        <f>VLOOKUP($G1463,県名!$B$1:$C$49,2,FALSE)</f>
        <v>#N/A</v>
      </c>
      <c r="I1463" t="e">
        <f>VLOOKUP(B1463,学校名!$D$8:$F$64,3,FALSE)</f>
        <v>#N/A</v>
      </c>
      <c r="J1463" t="str">
        <f t="shared" si="44"/>
        <v>男</v>
      </c>
      <c r="M1463" t="str">
        <f t="shared" si="45"/>
        <v xml:space="preserve"> </v>
      </c>
    </row>
    <row r="1464" spans="2:13">
      <c r="B1464" s="503"/>
      <c r="C1464" s="300">
        <v>1463</v>
      </c>
      <c r="D1464" s="361"/>
      <c r="E1464" s="361"/>
      <c r="F1464" s="361"/>
      <c r="G1464" s="269"/>
      <c r="H1464" t="e">
        <f>VLOOKUP($G1464,県名!$B$1:$C$49,2,FALSE)</f>
        <v>#N/A</v>
      </c>
      <c r="I1464" t="e">
        <f>VLOOKUP(B1464,学校名!$D$8:$F$64,3,FALSE)</f>
        <v>#N/A</v>
      </c>
      <c r="J1464" t="str">
        <f t="shared" si="44"/>
        <v>男</v>
      </c>
      <c r="M1464" t="str">
        <f t="shared" si="45"/>
        <v xml:space="preserve"> </v>
      </c>
    </row>
    <row r="1465" spans="2:13">
      <c r="B1465" s="503"/>
      <c r="C1465" s="300">
        <v>1464</v>
      </c>
      <c r="D1465" s="361"/>
      <c r="E1465" s="361"/>
      <c r="F1465" s="361"/>
      <c r="G1465" s="269"/>
      <c r="H1465" t="e">
        <f>VLOOKUP($G1465,県名!$B$1:$C$49,2,FALSE)</f>
        <v>#N/A</v>
      </c>
      <c r="I1465" t="e">
        <f>VLOOKUP(B1465,学校名!$D$8:$F$64,3,FALSE)</f>
        <v>#N/A</v>
      </c>
      <c r="J1465" t="str">
        <f t="shared" si="44"/>
        <v>男</v>
      </c>
      <c r="M1465" t="str">
        <f t="shared" si="45"/>
        <v xml:space="preserve"> </v>
      </c>
    </row>
    <row r="1466" spans="2:13">
      <c r="B1466" s="503"/>
      <c r="C1466" s="300">
        <v>1465</v>
      </c>
      <c r="D1466" s="361"/>
      <c r="E1466" s="361"/>
      <c r="F1466" s="361"/>
      <c r="G1466" s="269"/>
      <c r="H1466" t="e">
        <f>VLOOKUP($G1466,県名!$B$1:$C$49,2,FALSE)</f>
        <v>#N/A</v>
      </c>
      <c r="I1466" t="e">
        <f>VLOOKUP(B1466,学校名!$D$8:$F$64,3,FALSE)</f>
        <v>#N/A</v>
      </c>
      <c r="J1466" t="str">
        <f t="shared" si="44"/>
        <v>男</v>
      </c>
      <c r="M1466" t="str">
        <f t="shared" si="45"/>
        <v xml:space="preserve"> </v>
      </c>
    </row>
    <row r="1467" spans="2:13">
      <c r="B1467" s="503"/>
      <c r="C1467" s="300">
        <v>1466</v>
      </c>
      <c r="D1467" s="361"/>
      <c r="E1467" s="361"/>
      <c r="F1467" s="361"/>
      <c r="G1467" s="269"/>
      <c r="H1467" t="e">
        <f>VLOOKUP($G1467,県名!$B$1:$C$49,2,FALSE)</f>
        <v>#N/A</v>
      </c>
      <c r="I1467" t="e">
        <f>VLOOKUP(B1467,学校名!$D$8:$F$64,3,FALSE)</f>
        <v>#N/A</v>
      </c>
      <c r="J1467" t="str">
        <f t="shared" si="44"/>
        <v>男</v>
      </c>
      <c r="M1467" t="str">
        <f t="shared" si="45"/>
        <v xml:space="preserve"> </v>
      </c>
    </row>
    <row r="1468" spans="2:13">
      <c r="B1468" s="503"/>
      <c r="C1468" s="300">
        <v>1467</v>
      </c>
      <c r="D1468" s="361"/>
      <c r="E1468" s="361"/>
      <c r="F1468" s="362"/>
      <c r="G1468" s="269"/>
      <c r="H1468" t="e">
        <f>VLOOKUP($G1468,県名!$B$1:$C$49,2,FALSE)</f>
        <v>#N/A</v>
      </c>
      <c r="I1468" t="e">
        <f>VLOOKUP(B1468,学校名!$D$8:$F$64,3,FALSE)</f>
        <v>#N/A</v>
      </c>
      <c r="J1468" t="str">
        <f t="shared" si="44"/>
        <v>男</v>
      </c>
      <c r="M1468" t="str">
        <f t="shared" si="45"/>
        <v xml:space="preserve"> </v>
      </c>
    </row>
    <row r="1469" spans="2:13">
      <c r="B1469" s="503"/>
      <c r="C1469" s="300">
        <v>1468</v>
      </c>
      <c r="D1469" s="361"/>
      <c r="E1469" s="361"/>
      <c r="F1469" s="362"/>
      <c r="G1469" s="269"/>
      <c r="H1469" t="e">
        <f>VLOOKUP($G1469,県名!$B$1:$C$49,2,FALSE)</f>
        <v>#N/A</v>
      </c>
      <c r="I1469" t="e">
        <f>VLOOKUP(B1469,学校名!$D$8:$F$64,3,FALSE)</f>
        <v>#N/A</v>
      </c>
      <c r="J1469" t="str">
        <f t="shared" si="44"/>
        <v>男</v>
      </c>
      <c r="M1469" t="str">
        <f t="shared" si="45"/>
        <v xml:space="preserve"> </v>
      </c>
    </row>
    <row r="1470" spans="2:13">
      <c r="B1470" s="503"/>
      <c r="C1470" s="300">
        <v>1469</v>
      </c>
      <c r="D1470" s="361"/>
      <c r="E1470" s="361"/>
      <c r="F1470" s="362"/>
      <c r="G1470" s="269"/>
      <c r="H1470" t="e">
        <f>VLOOKUP($G1470,県名!$B$1:$C$49,2,FALSE)</f>
        <v>#N/A</v>
      </c>
      <c r="I1470" t="e">
        <f>VLOOKUP(B1470,学校名!$D$8:$F$64,3,FALSE)</f>
        <v>#N/A</v>
      </c>
      <c r="J1470" t="str">
        <f t="shared" si="44"/>
        <v>男</v>
      </c>
      <c r="M1470" t="str">
        <f t="shared" si="45"/>
        <v xml:space="preserve"> </v>
      </c>
    </row>
    <row r="1471" spans="2:13">
      <c r="B1471" s="503"/>
      <c r="C1471" s="300">
        <v>1470</v>
      </c>
      <c r="D1471" s="361"/>
      <c r="E1471" s="361"/>
      <c r="F1471" s="362"/>
      <c r="G1471" s="269"/>
      <c r="H1471" t="e">
        <f>VLOOKUP($G1471,県名!$B$1:$C$49,2,FALSE)</f>
        <v>#N/A</v>
      </c>
      <c r="I1471" t="e">
        <f>VLOOKUP(B1471,学校名!$D$8:$F$64,3,FALSE)</f>
        <v>#N/A</v>
      </c>
      <c r="J1471" t="str">
        <f t="shared" si="44"/>
        <v>男</v>
      </c>
      <c r="M1471" t="str">
        <f t="shared" si="45"/>
        <v xml:space="preserve"> </v>
      </c>
    </row>
    <row r="1472" spans="2:13">
      <c r="B1472" s="503"/>
      <c r="C1472" s="300">
        <v>1471</v>
      </c>
      <c r="D1472" s="361"/>
      <c r="E1472" s="361"/>
      <c r="F1472" s="362"/>
      <c r="G1472" s="269"/>
      <c r="H1472" t="e">
        <f>VLOOKUP($G1472,県名!$B$1:$C$49,2,FALSE)</f>
        <v>#N/A</v>
      </c>
      <c r="I1472" t="e">
        <f>VLOOKUP(B1472,学校名!$D$8:$F$64,3,FALSE)</f>
        <v>#N/A</v>
      </c>
      <c r="J1472" t="str">
        <f t="shared" si="44"/>
        <v>男</v>
      </c>
      <c r="M1472" t="str">
        <f t="shared" si="45"/>
        <v xml:space="preserve"> </v>
      </c>
    </row>
    <row r="1473" spans="2:13">
      <c r="B1473" s="503"/>
      <c r="C1473" s="300">
        <v>1472</v>
      </c>
      <c r="D1473" s="361"/>
      <c r="E1473" s="361"/>
      <c r="F1473" s="361"/>
      <c r="G1473" s="269"/>
      <c r="H1473" t="e">
        <f>VLOOKUP($G1473,県名!$B$1:$C$49,2,FALSE)</f>
        <v>#N/A</v>
      </c>
      <c r="I1473" t="e">
        <f>VLOOKUP(B1473,学校名!$D$8:$F$64,3,FALSE)</f>
        <v>#N/A</v>
      </c>
      <c r="J1473" t="str">
        <f t="shared" si="44"/>
        <v>男</v>
      </c>
      <c r="M1473" t="str">
        <f t="shared" si="45"/>
        <v xml:space="preserve"> </v>
      </c>
    </row>
    <row r="1474" spans="2:13">
      <c r="B1474" s="503"/>
      <c r="C1474" s="300">
        <v>1473</v>
      </c>
      <c r="D1474" s="361"/>
      <c r="E1474" s="361"/>
      <c r="F1474" s="361"/>
      <c r="G1474" s="269"/>
      <c r="H1474" t="e">
        <f>VLOOKUP($G1474,県名!$B$1:$C$49,2,FALSE)</f>
        <v>#N/A</v>
      </c>
      <c r="I1474" t="e">
        <f>VLOOKUP(B1474,学校名!$D$8:$F$64,3,FALSE)</f>
        <v>#N/A</v>
      </c>
      <c r="J1474" t="str">
        <f t="shared" si="44"/>
        <v>男</v>
      </c>
      <c r="M1474" t="str">
        <f t="shared" si="45"/>
        <v xml:space="preserve"> </v>
      </c>
    </row>
    <row r="1475" spans="2:13">
      <c r="B1475" s="503"/>
      <c r="C1475" s="300">
        <v>1474</v>
      </c>
      <c r="D1475" s="361"/>
      <c r="E1475" s="361"/>
      <c r="F1475" s="361"/>
      <c r="G1475" s="269"/>
      <c r="H1475" t="e">
        <f>VLOOKUP($G1475,県名!$B$1:$C$49,2,FALSE)</f>
        <v>#N/A</v>
      </c>
      <c r="I1475" t="e">
        <f>VLOOKUP(B1475,学校名!$D$8:$F$64,3,FALSE)</f>
        <v>#N/A</v>
      </c>
      <c r="J1475" t="str">
        <f t="shared" ref="J1475:J1538" si="46">IF(VALUE(C1475)&lt;2001,"男","女")</f>
        <v>男</v>
      </c>
      <c r="M1475" t="str">
        <f t="shared" ref="M1475:M1538" si="47">K1475&amp;" "&amp;L1475</f>
        <v xml:space="preserve"> </v>
      </c>
    </row>
    <row r="1476" spans="2:13">
      <c r="B1476" s="503"/>
      <c r="C1476" s="300">
        <v>1475</v>
      </c>
      <c r="D1476" s="361"/>
      <c r="E1476" s="361"/>
      <c r="F1476" s="361"/>
      <c r="G1476" s="269"/>
      <c r="H1476" t="e">
        <f>VLOOKUP($G1476,県名!$B$1:$C$49,2,FALSE)</f>
        <v>#N/A</v>
      </c>
      <c r="I1476" t="e">
        <f>VLOOKUP(B1476,学校名!$D$8:$F$64,3,FALSE)</f>
        <v>#N/A</v>
      </c>
      <c r="J1476" t="str">
        <f t="shared" si="46"/>
        <v>男</v>
      </c>
      <c r="M1476" t="str">
        <f t="shared" si="47"/>
        <v xml:space="preserve"> </v>
      </c>
    </row>
    <row r="1477" spans="2:13">
      <c r="B1477" s="503"/>
      <c r="C1477" s="300">
        <v>1476</v>
      </c>
      <c r="D1477" s="269"/>
      <c r="E1477" s="269"/>
      <c r="G1477" s="269"/>
      <c r="H1477" t="e">
        <f>VLOOKUP($G1477,県名!$B$1:$C$49,2,FALSE)</f>
        <v>#N/A</v>
      </c>
      <c r="I1477" t="e">
        <f>VLOOKUP(B1477,学校名!$D$8:$F$64,3,FALSE)</f>
        <v>#N/A</v>
      </c>
      <c r="J1477" t="str">
        <f t="shared" si="46"/>
        <v>男</v>
      </c>
      <c r="M1477" t="str">
        <f t="shared" si="47"/>
        <v xml:space="preserve"> </v>
      </c>
    </row>
    <row r="1478" spans="2:13">
      <c r="B1478" s="503"/>
      <c r="C1478" s="300">
        <v>1477</v>
      </c>
      <c r="D1478" s="269"/>
      <c r="E1478" s="269"/>
      <c r="F1478" s="299"/>
      <c r="G1478" s="269"/>
      <c r="H1478" t="e">
        <f>VLOOKUP($G1478,県名!$B$1:$C$49,2,FALSE)</f>
        <v>#N/A</v>
      </c>
      <c r="I1478" t="e">
        <f>VLOOKUP(B1478,学校名!$D$8:$F$64,3,FALSE)</f>
        <v>#N/A</v>
      </c>
      <c r="J1478" t="str">
        <f t="shared" si="46"/>
        <v>男</v>
      </c>
      <c r="M1478" t="str">
        <f t="shared" si="47"/>
        <v xml:space="preserve"> </v>
      </c>
    </row>
    <row r="1479" spans="2:13">
      <c r="B1479" s="503"/>
      <c r="C1479" s="300">
        <v>1478</v>
      </c>
      <c r="D1479" s="269"/>
      <c r="E1479" s="269"/>
      <c r="F1479" s="299"/>
      <c r="G1479" s="269"/>
      <c r="H1479" t="e">
        <f>VLOOKUP($G1479,県名!$B$1:$C$49,2,FALSE)</f>
        <v>#N/A</v>
      </c>
      <c r="I1479" t="e">
        <f>VLOOKUP(B1479,学校名!$D$8:$F$64,3,FALSE)</f>
        <v>#N/A</v>
      </c>
      <c r="J1479" t="str">
        <f t="shared" si="46"/>
        <v>男</v>
      </c>
      <c r="M1479" t="str">
        <f t="shared" si="47"/>
        <v xml:space="preserve"> </v>
      </c>
    </row>
    <row r="1480" spans="2:13">
      <c r="B1480" s="503"/>
      <c r="C1480" s="300">
        <v>1479</v>
      </c>
      <c r="D1480" s="269"/>
      <c r="E1480" s="269"/>
      <c r="F1480" s="299"/>
      <c r="G1480" s="269"/>
      <c r="H1480" t="e">
        <f>VLOOKUP($G1480,県名!$B$1:$C$49,2,FALSE)</f>
        <v>#N/A</v>
      </c>
      <c r="I1480" t="e">
        <f>VLOOKUP(B1480,学校名!$D$8:$F$64,3,FALSE)</f>
        <v>#N/A</v>
      </c>
      <c r="J1480" t="str">
        <f t="shared" si="46"/>
        <v>男</v>
      </c>
      <c r="M1480" t="str">
        <f t="shared" si="47"/>
        <v xml:space="preserve"> </v>
      </c>
    </row>
    <row r="1481" spans="2:13">
      <c r="B1481" s="503"/>
      <c r="C1481" s="300">
        <v>1480</v>
      </c>
      <c r="D1481" s="269"/>
      <c r="E1481" s="269"/>
      <c r="F1481" s="299"/>
      <c r="G1481" s="269"/>
      <c r="H1481" t="e">
        <f>VLOOKUP($G1481,県名!$B$1:$C$49,2,FALSE)</f>
        <v>#N/A</v>
      </c>
      <c r="I1481" t="e">
        <f>VLOOKUP(B1481,学校名!$D$8:$F$64,3,FALSE)</f>
        <v>#N/A</v>
      </c>
      <c r="J1481" t="str">
        <f t="shared" si="46"/>
        <v>男</v>
      </c>
      <c r="M1481" t="str">
        <f t="shared" si="47"/>
        <v xml:space="preserve"> </v>
      </c>
    </row>
    <row r="1482" spans="2:13">
      <c r="B1482" s="503"/>
      <c r="C1482" s="300">
        <v>1481</v>
      </c>
      <c r="D1482" s="269"/>
      <c r="E1482" s="269"/>
      <c r="F1482" s="299"/>
      <c r="G1482" s="269"/>
      <c r="H1482" t="e">
        <f>VLOOKUP($G1482,県名!$B$1:$C$49,2,FALSE)</f>
        <v>#N/A</v>
      </c>
      <c r="I1482" t="e">
        <f>VLOOKUP(B1482,学校名!$D$8:$F$64,3,FALSE)</f>
        <v>#N/A</v>
      </c>
      <c r="J1482" t="str">
        <f t="shared" si="46"/>
        <v>男</v>
      </c>
      <c r="M1482" t="str">
        <f t="shared" si="47"/>
        <v xml:space="preserve"> </v>
      </c>
    </row>
    <row r="1483" spans="2:13">
      <c r="B1483" s="503"/>
      <c r="C1483" s="300">
        <v>1482</v>
      </c>
      <c r="D1483" s="269"/>
      <c r="E1483" s="269"/>
      <c r="F1483" s="299"/>
      <c r="G1483" s="269"/>
      <c r="H1483" t="e">
        <f>VLOOKUP($G1483,県名!$B$1:$C$49,2,FALSE)</f>
        <v>#N/A</v>
      </c>
      <c r="I1483" t="e">
        <f>VLOOKUP(B1483,学校名!$D$8:$F$64,3,FALSE)</f>
        <v>#N/A</v>
      </c>
      <c r="J1483" t="str">
        <f t="shared" si="46"/>
        <v>男</v>
      </c>
      <c r="M1483" t="str">
        <f t="shared" si="47"/>
        <v xml:space="preserve"> </v>
      </c>
    </row>
    <row r="1484" spans="2:13">
      <c r="B1484" s="503"/>
      <c r="C1484" s="300">
        <v>1483</v>
      </c>
      <c r="D1484" s="269"/>
      <c r="E1484" s="269"/>
      <c r="F1484" s="299"/>
      <c r="G1484" s="269"/>
      <c r="H1484" t="e">
        <f>VLOOKUP($G1484,県名!$B$1:$C$49,2,FALSE)</f>
        <v>#N/A</v>
      </c>
      <c r="I1484" t="e">
        <f>VLOOKUP(B1484,学校名!$D$8:$F$64,3,FALSE)</f>
        <v>#N/A</v>
      </c>
      <c r="J1484" t="str">
        <f t="shared" si="46"/>
        <v>男</v>
      </c>
      <c r="M1484" t="str">
        <f t="shared" si="47"/>
        <v xml:space="preserve"> </v>
      </c>
    </row>
    <row r="1485" spans="2:13">
      <c r="B1485" s="503"/>
      <c r="C1485" s="300">
        <v>1484</v>
      </c>
      <c r="D1485" s="269"/>
      <c r="E1485" s="269"/>
      <c r="F1485" s="299"/>
      <c r="G1485" s="269"/>
      <c r="H1485" t="e">
        <f>VLOOKUP($G1485,県名!$B$1:$C$49,2,FALSE)</f>
        <v>#N/A</v>
      </c>
      <c r="I1485" t="e">
        <f>VLOOKUP(B1485,学校名!$D$8:$F$64,3,FALSE)</f>
        <v>#N/A</v>
      </c>
      <c r="J1485" t="str">
        <f t="shared" si="46"/>
        <v>男</v>
      </c>
      <c r="M1485" t="str">
        <f t="shared" si="47"/>
        <v xml:space="preserve"> </v>
      </c>
    </row>
    <row r="1486" spans="2:13">
      <c r="B1486" s="503"/>
      <c r="C1486" s="300">
        <v>1485</v>
      </c>
      <c r="D1486" s="269"/>
      <c r="E1486" s="269"/>
      <c r="F1486" s="299"/>
      <c r="G1486" s="269"/>
      <c r="H1486" t="e">
        <f>VLOOKUP($G1486,県名!$B$1:$C$49,2,FALSE)</f>
        <v>#N/A</v>
      </c>
      <c r="I1486" t="e">
        <f>VLOOKUP(B1486,学校名!$D$8:$F$64,3,FALSE)</f>
        <v>#N/A</v>
      </c>
      <c r="J1486" t="str">
        <f t="shared" si="46"/>
        <v>男</v>
      </c>
      <c r="M1486" t="str">
        <f t="shared" si="47"/>
        <v xml:space="preserve"> </v>
      </c>
    </row>
    <row r="1487" spans="2:13">
      <c r="B1487" s="503"/>
      <c r="C1487" s="300">
        <v>1486</v>
      </c>
      <c r="D1487" s="269"/>
      <c r="E1487" s="269"/>
      <c r="F1487" s="299"/>
      <c r="G1487" s="269"/>
      <c r="H1487" t="e">
        <f>VLOOKUP($G1487,県名!$B$1:$C$49,2,FALSE)</f>
        <v>#N/A</v>
      </c>
      <c r="I1487" t="e">
        <f>VLOOKUP(B1487,学校名!$D$8:$F$64,3,FALSE)</f>
        <v>#N/A</v>
      </c>
      <c r="J1487" t="str">
        <f t="shared" si="46"/>
        <v>男</v>
      </c>
      <c r="M1487" t="str">
        <f t="shared" si="47"/>
        <v xml:space="preserve"> </v>
      </c>
    </row>
    <row r="1488" spans="2:13">
      <c r="B1488" s="503"/>
      <c r="C1488" s="300">
        <v>1487</v>
      </c>
      <c r="D1488" s="269"/>
      <c r="E1488" s="269"/>
      <c r="F1488" s="299"/>
      <c r="G1488" s="269"/>
      <c r="H1488" t="e">
        <f>VLOOKUP($G1488,県名!$B$1:$C$49,2,FALSE)</f>
        <v>#N/A</v>
      </c>
      <c r="I1488" t="e">
        <f>VLOOKUP(B1488,学校名!$D$8:$F$64,3,FALSE)</f>
        <v>#N/A</v>
      </c>
      <c r="J1488" t="str">
        <f t="shared" si="46"/>
        <v>男</v>
      </c>
      <c r="M1488" t="str">
        <f t="shared" si="47"/>
        <v xml:space="preserve"> </v>
      </c>
    </row>
    <row r="1489" spans="2:13">
      <c r="B1489" s="503"/>
      <c r="C1489" s="300">
        <v>1488</v>
      </c>
      <c r="D1489" s="269"/>
      <c r="E1489" s="269"/>
      <c r="F1489" s="299"/>
      <c r="G1489" s="269"/>
      <c r="H1489" t="e">
        <f>VLOOKUP($G1489,県名!$B$1:$C$49,2,FALSE)</f>
        <v>#N/A</v>
      </c>
      <c r="I1489" t="e">
        <f>VLOOKUP(B1489,学校名!$D$8:$F$64,3,FALSE)</f>
        <v>#N/A</v>
      </c>
      <c r="J1489" t="str">
        <f t="shared" si="46"/>
        <v>男</v>
      </c>
      <c r="M1489" t="str">
        <f t="shared" si="47"/>
        <v xml:space="preserve"> </v>
      </c>
    </row>
    <row r="1490" spans="2:13">
      <c r="B1490" s="503"/>
      <c r="C1490" s="300">
        <v>1489</v>
      </c>
      <c r="D1490" s="269"/>
      <c r="E1490" s="269"/>
      <c r="F1490" s="299"/>
      <c r="G1490" s="269"/>
      <c r="H1490" t="e">
        <f>VLOOKUP($G1490,県名!$B$1:$C$49,2,FALSE)</f>
        <v>#N/A</v>
      </c>
      <c r="I1490" t="e">
        <f>VLOOKUP(B1490,学校名!$D$8:$F$64,3,FALSE)</f>
        <v>#N/A</v>
      </c>
      <c r="J1490" t="str">
        <f t="shared" si="46"/>
        <v>男</v>
      </c>
      <c r="M1490" t="str">
        <f t="shared" si="47"/>
        <v xml:space="preserve"> </v>
      </c>
    </row>
    <row r="1491" spans="2:13">
      <c r="B1491" s="503"/>
      <c r="C1491" s="300">
        <v>1490</v>
      </c>
      <c r="D1491" s="269"/>
      <c r="E1491" s="269"/>
      <c r="F1491" s="299"/>
      <c r="G1491" s="269"/>
      <c r="H1491" t="e">
        <f>VLOOKUP($G1491,県名!$B$1:$C$49,2,FALSE)</f>
        <v>#N/A</v>
      </c>
      <c r="I1491" t="e">
        <f>VLOOKUP(B1491,学校名!$D$8:$F$64,3,FALSE)</f>
        <v>#N/A</v>
      </c>
      <c r="J1491" t="str">
        <f t="shared" si="46"/>
        <v>男</v>
      </c>
      <c r="M1491" t="str">
        <f t="shared" si="47"/>
        <v xml:space="preserve"> </v>
      </c>
    </row>
    <row r="1492" spans="2:13">
      <c r="B1492" s="503"/>
      <c r="C1492" s="300">
        <v>1491</v>
      </c>
      <c r="D1492" s="269"/>
      <c r="E1492" s="269"/>
      <c r="F1492" s="299"/>
      <c r="G1492" s="269"/>
      <c r="H1492" t="e">
        <f>VLOOKUP($G1492,県名!$B$1:$C$49,2,FALSE)</f>
        <v>#N/A</v>
      </c>
      <c r="I1492" t="e">
        <f>VLOOKUP(B1492,学校名!$D$8:$F$64,3,FALSE)</f>
        <v>#N/A</v>
      </c>
      <c r="J1492" t="str">
        <f t="shared" si="46"/>
        <v>男</v>
      </c>
      <c r="M1492" t="str">
        <f t="shared" si="47"/>
        <v xml:space="preserve"> </v>
      </c>
    </row>
    <row r="1493" spans="2:13">
      <c r="B1493" s="503"/>
      <c r="C1493" s="300">
        <v>1492</v>
      </c>
      <c r="D1493" s="269"/>
      <c r="E1493" s="269"/>
      <c r="F1493" s="299"/>
      <c r="G1493" s="269"/>
      <c r="H1493" t="e">
        <f>VLOOKUP($G1493,県名!$B$1:$C$49,2,FALSE)</f>
        <v>#N/A</v>
      </c>
      <c r="I1493" t="e">
        <f>VLOOKUP(B1493,学校名!$D$8:$F$64,3,FALSE)</f>
        <v>#N/A</v>
      </c>
      <c r="J1493" t="str">
        <f t="shared" si="46"/>
        <v>男</v>
      </c>
      <c r="M1493" t="str">
        <f t="shared" si="47"/>
        <v xml:space="preserve"> </v>
      </c>
    </row>
    <row r="1494" spans="2:13">
      <c r="B1494" s="503"/>
      <c r="C1494" s="300">
        <v>1493</v>
      </c>
      <c r="D1494" s="269"/>
      <c r="E1494" s="269"/>
      <c r="F1494" s="299"/>
      <c r="G1494" s="269"/>
      <c r="H1494" t="e">
        <f>VLOOKUP($G1494,県名!$B$1:$C$49,2,FALSE)</f>
        <v>#N/A</v>
      </c>
      <c r="I1494" t="e">
        <f>VLOOKUP(B1494,学校名!$D$8:$F$64,3,FALSE)</f>
        <v>#N/A</v>
      </c>
      <c r="J1494" t="str">
        <f t="shared" si="46"/>
        <v>男</v>
      </c>
      <c r="M1494" t="str">
        <f t="shared" si="47"/>
        <v xml:space="preserve"> </v>
      </c>
    </row>
    <row r="1495" spans="2:13">
      <c r="B1495" s="503"/>
      <c r="C1495" s="300">
        <v>1494</v>
      </c>
      <c r="D1495" s="269"/>
      <c r="E1495" s="269"/>
      <c r="F1495" s="299"/>
      <c r="G1495" s="269"/>
      <c r="H1495" t="e">
        <f>VLOOKUP($G1495,県名!$B$1:$C$49,2,FALSE)</f>
        <v>#N/A</v>
      </c>
      <c r="I1495" t="e">
        <f>VLOOKUP(B1495,学校名!$D$8:$F$64,3,FALSE)</f>
        <v>#N/A</v>
      </c>
      <c r="J1495" t="str">
        <f t="shared" si="46"/>
        <v>男</v>
      </c>
      <c r="M1495" t="str">
        <f t="shared" si="47"/>
        <v xml:space="preserve"> </v>
      </c>
    </row>
    <row r="1496" spans="2:13">
      <c r="B1496" s="503"/>
      <c r="C1496" s="300">
        <v>1495</v>
      </c>
      <c r="D1496" s="269"/>
      <c r="E1496" s="269"/>
      <c r="F1496" s="299"/>
      <c r="G1496" s="269"/>
      <c r="H1496" t="e">
        <f>VLOOKUP($G1496,県名!$B$1:$C$49,2,FALSE)</f>
        <v>#N/A</v>
      </c>
      <c r="I1496" t="e">
        <f>VLOOKUP(B1496,学校名!$D$8:$F$64,3,FALSE)</f>
        <v>#N/A</v>
      </c>
      <c r="J1496" t="str">
        <f t="shared" si="46"/>
        <v>男</v>
      </c>
      <c r="M1496" t="str">
        <f t="shared" si="47"/>
        <v xml:space="preserve"> </v>
      </c>
    </row>
    <row r="1497" spans="2:13">
      <c r="B1497" s="503"/>
      <c r="C1497" s="300">
        <v>1496</v>
      </c>
      <c r="D1497" s="269"/>
      <c r="E1497" s="269"/>
      <c r="F1497" s="299"/>
      <c r="G1497" s="269"/>
      <c r="H1497" t="e">
        <f>VLOOKUP($G1497,県名!$B$1:$C$49,2,FALSE)</f>
        <v>#N/A</v>
      </c>
      <c r="I1497" t="e">
        <f>VLOOKUP(B1497,学校名!$D$8:$F$64,3,FALSE)</f>
        <v>#N/A</v>
      </c>
      <c r="J1497" t="str">
        <f t="shared" si="46"/>
        <v>男</v>
      </c>
      <c r="M1497" t="str">
        <f t="shared" si="47"/>
        <v xml:space="preserve"> </v>
      </c>
    </row>
    <row r="1498" spans="2:13">
      <c r="B1498" s="503"/>
      <c r="C1498" s="300">
        <v>1497</v>
      </c>
      <c r="D1498" s="269"/>
      <c r="E1498" s="269"/>
      <c r="F1498" s="299"/>
      <c r="G1498" s="269"/>
      <c r="H1498" t="e">
        <f>VLOOKUP($G1498,県名!$B$1:$C$49,2,FALSE)</f>
        <v>#N/A</v>
      </c>
      <c r="I1498" t="e">
        <f>VLOOKUP(B1498,学校名!$D$8:$F$64,3,FALSE)</f>
        <v>#N/A</v>
      </c>
      <c r="J1498" t="str">
        <f t="shared" si="46"/>
        <v>男</v>
      </c>
      <c r="M1498" t="str">
        <f t="shared" si="47"/>
        <v xml:space="preserve"> </v>
      </c>
    </row>
    <row r="1499" spans="2:13">
      <c r="B1499" s="503"/>
      <c r="C1499" s="300">
        <v>1498</v>
      </c>
      <c r="D1499" s="269"/>
      <c r="E1499" s="269"/>
      <c r="F1499" s="299"/>
      <c r="G1499" s="269"/>
      <c r="H1499" t="e">
        <f>VLOOKUP($G1499,県名!$B$1:$C$49,2,FALSE)</f>
        <v>#N/A</v>
      </c>
      <c r="I1499" t="e">
        <f>VLOOKUP(B1499,学校名!$D$8:$F$64,3,FALSE)</f>
        <v>#N/A</v>
      </c>
      <c r="J1499" t="str">
        <f t="shared" si="46"/>
        <v>男</v>
      </c>
      <c r="M1499" t="str">
        <f t="shared" si="47"/>
        <v xml:space="preserve"> </v>
      </c>
    </row>
    <row r="1500" spans="2:13">
      <c r="B1500" s="503"/>
      <c r="C1500" s="300">
        <v>1499</v>
      </c>
      <c r="D1500" s="269"/>
      <c r="E1500" s="269"/>
      <c r="F1500" s="299"/>
      <c r="G1500" s="269"/>
      <c r="H1500" t="e">
        <f>VLOOKUP($G1500,県名!$B$1:$C$49,2,FALSE)</f>
        <v>#N/A</v>
      </c>
      <c r="I1500" t="e">
        <f>VLOOKUP(B1500,学校名!$D$8:$F$64,3,FALSE)</f>
        <v>#N/A</v>
      </c>
      <c r="J1500" t="str">
        <f t="shared" si="46"/>
        <v>男</v>
      </c>
      <c r="M1500" t="str">
        <f t="shared" si="47"/>
        <v xml:space="preserve"> </v>
      </c>
    </row>
    <row r="1501" spans="2:13">
      <c r="B1501" s="503"/>
      <c r="C1501" s="300">
        <v>1500</v>
      </c>
      <c r="D1501" s="269"/>
      <c r="E1501" s="269"/>
      <c r="F1501" s="299"/>
      <c r="G1501" s="269"/>
      <c r="H1501" t="e">
        <f>VLOOKUP($G1501,県名!$B$1:$C$49,2,FALSE)</f>
        <v>#N/A</v>
      </c>
      <c r="I1501" t="e">
        <f>VLOOKUP(B1501,学校名!$D$8:$F$64,3,FALSE)</f>
        <v>#N/A</v>
      </c>
      <c r="J1501" t="str">
        <f t="shared" si="46"/>
        <v>男</v>
      </c>
      <c r="M1501" t="str">
        <f t="shared" si="47"/>
        <v xml:space="preserve"> </v>
      </c>
    </row>
    <row r="1502" spans="2:13">
      <c r="B1502" s="503"/>
      <c r="C1502" s="300">
        <v>1501</v>
      </c>
      <c r="D1502" s="269"/>
      <c r="E1502" s="269"/>
      <c r="F1502" s="299"/>
      <c r="G1502" s="269"/>
      <c r="H1502" t="e">
        <f>VLOOKUP($G1502,県名!$B$1:$C$49,2,FALSE)</f>
        <v>#N/A</v>
      </c>
      <c r="I1502" t="e">
        <f>VLOOKUP(B1502,学校名!$D$8:$F$64,3,FALSE)</f>
        <v>#N/A</v>
      </c>
      <c r="J1502" t="str">
        <f t="shared" si="46"/>
        <v>男</v>
      </c>
      <c r="M1502" t="str">
        <f t="shared" si="47"/>
        <v xml:space="preserve"> </v>
      </c>
    </row>
    <row r="1503" spans="2:13">
      <c r="B1503" s="503"/>
      <c r="C1503" s="300">
        <v>1502</v>
      </c>
      <c r="D1503" s="269"/>
      <c r="E1503" s="269"/>
      <c r="F1503" s="299"/>
      <c r="G1503" s="269"/>
      <c r="H1503" t="e">
        <f>VLOOKUP($G1503,県名!$B$1:$C$49,2,FALSE)</f>
        <v>#N/A</v>
      </c>
      <c r="I1503" t="e">
        <f>VLOOKUP(B1503,学校名!$D$8:$F$64,3,FALSE)</f>
        <v>#N/A</v>
      </c>
      <c r="J1503" t="str">
        <f t="shared" si="46"/>
        <v>男</v>
      </c>
      <c r="M1503" t="str">
        <f t="shared" si="47"/>
        <v xml:space="preserve"> </v>
      </c>
    </row>
    <row r="1504" spans="2:13">
      <c r="B1504" s="503"/>
      <c r="C1504" s="300">
        <v>1503</v>
      </c>
      <c r="D1504" s="269"/>
      <c r="E1504" s="269"/>
      <c r="F1504" s="299"/>
      <c r="G1504" s="269"/>
      <c r="H1504" t="e">
        <f>VLOOKUP($G1504,県名!$B$1:$C$49,2,FALSE)</f>
        <v>#N/A</v>
      </c>
      <c r="I1504" t="e">
        <f>VLOOKUP(B1504,学校名!$D$8:$F$64,3,FALSE)</f>
        <v>#N/A</v>
      </c>
      <c r="J1504" t="str">
        <f t="shared" si="46"/>
        <v>男</v>
      </c>
      <c r="M1504" t="str">
        <f t="shared" si="47"/>
        <v xml:space="preserve"> </v>
      </c>
    </row>
    <row r="1505" spans="2:13">
      <c r="B1505" s="503"/>
      <c r="C1505" s="300">
        <v>1504</v>
      </c>
      <c r="D1505" s="269"/>
      <c r="E1505" s="269"/>
      <c r="F1505" s="299"/>
      <c r="G1505" s="269"/>
      <c r="H1505" t="e">
        <f>VLOOKUP($G1505,県名!$B$1:$C$49,2,FALSE)</f>
        <v>#N/A</v>
      </c>
      <c r="I1505" t="e">
        <f>VLOOKUP(B1505,学校名!$D$8:$F$64,3,FALSE)</f>
        <v>#N/A</v>
      </c>
      <c r="J1505" t="str">
        <f t="shared" si="46"/>
        <v>男</v>
      </c>
      <c r="M1505" t="str">
        <f t="shared" si="47"/>
        <v xml:space="preserve"> </v>
      </c>
    </row>
    <row r="1506" spans="2:13">
      <c r="B1506" s="503"/>
      <c r="C1506" s="300">
        <v>1505</v>
      </c>
      <c r="D1506" s="269"/>
      <c r="E1506" s="269"/>
      <c r="F1506" s="299"/>
      <c r="G1506" s="269"/>
      <c r="H1506" t="e">
        <f>VLOOKUP($G1506,県名!$B$1:$C$49,2,FALSE)</f>
        <v>#N/A</v>
      </c>
      <c r="I1506" t="e">
        <f>VLOOKUP(B1506,学校名!$D$8:$F$64,3,FALSE)</f>
        <v>#N/A</v>
      </c>
      <c r="J1506" t="str">
        <f t="shared" si="46"/>
        <v>男</v>
      </c>
      <c r="M1506" t="str">
        <f t="shared" si="47"/>
        <v xml:space="preserve"> </v>
      </c>
    </row>
    <row r="1507" spans="2:13">
      <c r="B1507" s="503"/>
      <c r="C1507" s="300">
        <v>1506</v>
      </c>
      <c r="D1507" s="269"/>
      <c r="E1507" s="269"/>
      <c r="F1507" s="299"/>
      <c r="G1507" s="269"/>
      <c r="H1507" t="e">
        <f>VLOOKUP($G1507,県名!$B$1:$C$49,2,FALSE)</f>
        <v>#N/A</v>
      </c>
      <c r="I1507" t="e">
        <f>VLOOKUP(B1507,学校名!$D$8:$F$64,3,FALSE)</f>
        <v>#N/A</v>
      </c>
      <c r="J1507" t="str">
        <f t="shared" si="46"/>
        <v>男</v>
      </c>
      <c r="M1507" t="str">
        <f t="shared" si="47"/>
        <v xml:space="preserve"> </v>
      </c>
    </row>
    <row r="1508" spans="2:13">
      <c r="B1508" s="503"/>
      <c r="C1508" s="300">
        <v>1507</v>
      </c>
      <c r="D1508" s="269"/>
      <c r="E1508" s="269"/>
      <c r="F1508" s="299"/>
      <c r="G1508" s="269"/>
      <c r="H1508" t="e">
        <f>VLOOKUP($G1508,県名!$B$1:$C$49,2,FALSE)</f>
        <v>#N/A</v>
      </c>
      <c r="I1508" t="e">
        <f>VLOOKUP(B1508,学校名!$D$8:$F$64,3,FALSE)</f>
        <v>#N/A</v>
      </c>
      <c r="J1508" t="str">
        <f t="shared" si="46"/>
        <v>男</v>
      </c>
      <c r="M1508" t="str">
        <f t="shared" si="47"/>
        <v xml:space="preserve"> </v>
      </c>
    </row>
    <row r="1509" spans="2:13">
      <c r="B1509" s="503"/>
      <c r="C1509" s="300">
        <v>1508</v>
      </c>
      <c r="D1509" s="269"/>
      <c r="E1509" s="269"/>
      <c r="F1509" s="299"/>
      <c r="G1509" s="269"/>
      <c r="H1509" t="e">
        <f>VLOOKUP($G1509,県名!$B$1:$C$49,2,FALSE)</f>
        <v>#N/A</v>
      </c>
      <c r="I1509" t="e">
        <f>VLOOKUP(B1509,学校名!$D$8:$F$64,3,FALSE)</f>
        <v>#N/A</v>
      </c>
      <c r="J1509" t="str">
        <f t="shared" si="46"/>
        <v>男</v>
      </c>
      <c r="M1509" t="str">
        <f t="shared" si="47"/>
        <v xml:space="preserve"> </v>
      </c>
    </row>
    <row r="1510" spans="2:13">
      <c r="B1510" s="503"/>
      <c r="C1510" s="300">
        <v>1509</v>
      </c>
      <c r="D1510" s="269"/>
      <c r="E1510" s="269"/>
      <c r="F1510" s="299"/>
      <c r="G1510" s="269"/>
      <c r="H1510" t="e">
        <f>VLOOKUP($G1510,県名!$B$1:$C$49,2,FALSE)</f>
        <v>#N/A</v>
      </c>
      <c r="I1510" t="e">
        <f>VLOOKUP(B1510,学校名!$D$8:$F$64,3,FALSE)</f>
        <v>#N/A</v>
      </c>
      <c r="J1510" t="str">
        <f t="shared" si="46"/>
        <v>男</v>
      </c>
      <c r="M1510" t="str">
        <f t="shared" si="47"/>
        <v xml:space="preserve"> </v>
      </c>
    </row>
    <row r="1511" spans="2:13">
      <c r="B1511" s="503"/>
      <c r="C1511" s="300">
        <v>1510</v>
      </c>
      <c r="D1511" s="269"/>
      <c r="E1511" s="269"/>
      <c r="F1511" s="299"/>
      <c r="G1511" s="269"/>
      <c r="H1511" t="e">
        <f>VLOOKUP($G1511,県名!$B$1:$C$49,2,FALSE)</f>
        <v>#N/A</v>
      </c>
      <c r="I1511" t="e">
        <f>VLOOKUP(B1511,学校名!$D$8:$F$64,3,FALSE)</f>
        <v>#N/A</v>
      </c>
      <c r="J1511" t="str">
        <f t="shared" si="46"/>
        <v>男</v>
      </c>
      <c r="M1511" t="str">
        <f t="shared" si="47"/>
        <v xml:space="preserve"> </v>
      </c>
    </row>
    <row r="1512" spans="2:13">
      <c r="B1512" s="503"/>
      <c r="C1512" s="300">
        <v>1511</v>
      </c>
      <c r="D1512" s="269"/>
      <c r="E1512" s="269"/>
      <c r="F1512" s="299"/>
      <c r="G1512" s="269"/>
      <c r="H1512" t="e">
        <f>VLOOKUP($G1512,県名!$B$1:$C$49,2,FALSE)</f>
        <v>#N/A</v>
      </c>
      <c r="I1512" t="e">
        <f>VLOOKUP(B1512,学校名!$D$8:$F$64,3,FALSE)</f>
        <v>#N/A</v>
      </c>
      <c r="J1512" t="str">
        <f t="shared" si="46"/>
        <v>男</v>
      </c>
      <c r="M1512" t="str">
        <f t="shared" si="47"/>
        <v xml:space="preserve"> </v>
      </c>
    </row>
    <row r="1513" spans="2:13">
      <c r="B1513" s="503"/>
      <c r="C1513" s="300">
        <v>1512</v>
      </c>
      <c r="D1513" s="269"/>
      <c r="E1513" s="269"/>
      <c r="F1513" s="299"/>
      <c r="G1513" s="269"/>
      <c r="H1513" t="e">
        <f>VLOOKUP($G1513,県名!$B$1:$C$49,2,FALSE)</f>
        <v>#N/A</v>
      </c>
      <c r="I1513" t="e">
        <f>VLOOKUP(B1513,学校名!$D$8:$F$64,3,FALSE)</f>
        <v>#N/A</v>
      </c>
      <c r="J1513" t="str">
        <f t="shared" si="46"/>
        <v>男</v>
      </c>
      <c r="M1513" t="str">
        <f t="shared" si="47"/>
        <v xml:space="preserve"> </v>
      </c>
    </row>
    <row r="1514" spans="2:13">
      <c r="B1514" s="503"/>
      <c r="C1514" s="300">
        <v>1513</v>
      </c>
      <c r="D1514" s="269"/>
      <c r="E1514" s="269"/>
      <c r="F1514" s="299"/>
      <c r="G1514" s="269"/>
      <c r="H1514" t="e">
        <f>VLOOKUP($G1514,県名!$B$1:$C$49,2,FALSE)</f>
        <v>#N/A</v>
      </c>
      <c r="I1514" t="e">
        <f>VLOOKUP(B1514,学校名!$D$8:$F$64,3,FALSE)</f>
        <v>#N/A</v>
      </c>
      <c r="J1514" t="str">
        <f t="shared" si="46"/>
        <v>男</v>
      </c>
      <c r="M1514" t="str">
        <f t="shared" si="47"/>
        <v xml:space="preserve"> </v>
      </c>
    </row>
    <row r="1515" spans="2:13">
      <c r="B1515" s="503"/>
      <c r="C1515" s="300">
        <v>1514</v>
      </c>
      <c r="D1515" s="269"/>
      <c r="E1515" s="269"/>
      <c r="F1515" s="299"/>
      <c r="G1515" s="269"/>
      <c r="H1515" t="e">
        <f>VLOOKUP($G1515,県名!$B$1:$C$49,2,FALSE)</f>
        <v>#N/A</v>
      </c>
      <c r="I1515" t="e">
        <f>VLOOKUP(B1515,学校名!$D$8:$F$64,3,FALSE)</f>
        <v>#N/A</v>
      </c>
      <c r="J1515" t="str">
        <f t="shared" si="46"/>
        <v>男</v>
      </c>
      <c r="M1515" t="str">
        <f t="shared" si="47"/>
        <v xml:space="preserve"> </v>
      </c>
    </row>
    <row r="1516" spans="2:13">
      <c r="B1516" s="503"/>
      <c r="C1516" s="300">
        <v>1515</v>
      </c>
      <c r="D1516" s="269"/>
      <c r="E1516" s="269"/>
      <c r="F1516" s="299"/>
      <c r="G1516" s="269"/>
      <c r="H1516" t="e">
        <f>VLOOKUP($G1516,県名!$B$1:$C$49,2,FALSE)</f>
        <v>#N/A</v>
      </c>
      <c r="I1516" t="e">
        <f>VLOOKUP(B1516,学校名!$D$8:$F$64,3,FALSE)</f>
        <v>#N/A</v>
      </c>
      <c r="J1516" t="str">
        <f t="shared" si="46"/>
        <v>男</v>
      </c>
      <c r="M1516" t="str">
        <f t="shared" si="47"/>
        <v xml:space="preserve"> </v>
      </c>
    </row>
    <row r="1517" spans="2:13">
      <c r="B1517" s="503"/>
      <c r="C1517" s="300">
        <v>1516</v>
      </c>
      <c r="D1517" s="269"/>
      <c r="E1517" s="269"/>
      <c r="F1517" s="299"/>
      <c r="G1517" s="269"/>
      <c r="H1517" t="e">
        <f>VLOOKUP($G1517,県名!$B$1:$C$49,2,FALSE)</f>
        <v>#N/A</v>
      </c>
      <c r="I1517" t="e">
        <f>VLOOKUP(B1517,学校名!$D$8:$F$64,3,FALSE)</f>
        <v>#N/A</v>
      </c>
      <c r="J1517" t="str">
        <f t="shared" si="46"/>
        <v>男</v>
      </c>
      <c r="M1517" t="str">
        <f t="shared" si="47"/>
        <v xml:space="preserve"> </v>
      </c>
    </row>
    <row r="1518" spans="2:13">
      <c r="B1518" s="503"/>
      <c r="C1518" s="300">
        <v>1517</v>
      </c>
      <c r="D1518" s="269"/>
      <c r="E1518" s="269"/>
      <c r="F1518" s="299"/>
      <c r="G1518" s="269"/>
      <c r="H1518" t="e">
        <f>VLOOKUP($G1518,県名!$B$1:$C$49,2,FALSE)</f>
        <v>#N/A</v>
      </c>
      <c r="I1518" t="e">
        <f>VLOOKUP(B1518,学校名!$D$8:$F$64,3,FALSE)</f>
        <v>#N/A</v>
      </c>
      <c r="J1518" t="str">
        <f t="shared" si="46"/>
        <v>男</v>
      </c>
      <c r="M1518" t="str">
        <f t="shared" si="47"/>
        <v xml:space="preserve"> </v>
      </c>
    </row>
    <row r="1519" spans="2:13">
      <c r="B1519" s="503"/>
      <c r="C1519" s="300">
        <v>1518</v>
      </c>
      <c r="D1519" s="269"/>
      <c r="E1519" s="269"/>
      <c r="F1519" s="299"/>
      <c r="G1519" s="269"/>
      <c r="H1519" t="e">
        <f>VLOOKUP($G1519,県名!$B$1:$C$49,2,FALSE)</f>
        <v>#N/A</v>
      </c>
      <c r="I1519" t="e">
        <f>VLOOKUP(B1519,学校名!$D$8:$F$64,3,FALSE)</f>
        <v>#N/A</v>
      </c>
      <c r="J1519" t="str">
        <f t="shared" si="46"/>
        <v>男</v>
      </c>
      <c r="M1519" t="str">
        <f t="shared" si="47"/>
        <v xml:space="preserve"> </v>
      </c>
    </row>
    <row r="1520" spans="2:13">
      <c r="B1520" s="503"/>
      <c r="C1520" s="300">
        <v>1519</v>
      </c>
      <c r="D1520" s="269"/>
      <c r="E1520" s="269"/>
      <c r="F1520" s="299"/>
      <c r="G1520" s="269"/>
      <c r="H1520" t="e">
        <f>VLOOKUP($G1520,県名!$B$1:$C$49,2,FALSE)</f>
        <v>#N/A</v>
      </c>
      <c r="I1520" t="e">
        <f>VLOOKUP(B1520,学校名!$D$8:$F$64,3,FALSE)</f>
        <v>#N/A</v>
      </c>
      <c r="J1520" t="str">
        <f t="shared" si="46"/>
        <v>男</v>
      </c>
      <c r="M1520" t="str">
        <f t="shared" si="47"/>
        <v xml:space="preserve"> </v>
      </c>
    </row>
    <row r="1521" spans="2:13">
      <c r="B1521" s="503"/>
      <c r="C1521" s="300">
        <v>1520</v>
      </c>
      <c r="D1521" s="269"/>
      <c r="E1521" s="269"/>
      <c r="F1521" s="299"/>
      <c r="G1521" s="269"/>
      <c r="H1521" t="e">
        <f>VLOOKUP($G1521,県名!$B$1:$C$49,2,FALSE)</f>
        <v>#N/A</v>
      </c>
      <c r="I1521" t="e">
        <f>VLOOKUP(B1521,学校名!$D$8:$F$64,3,FALSE)</f>
        <v>#N/A</v>
      </c>
      <c r="J1521" t="str">
        <f t="shared" si="46"/>
        <v>男</v>
      </c>
      <c r="M1521" t="str">
        <f t="shared" si="47"/>
        <v xml:space="preserve"> </v>
      </c>
    </row>
    <row r="1522" spans="2:13">
      <c r="B1522" s="503"/>
      <c r="C1522" s="300">
        <v>1521</v>
      </c>
      <c r="D1522" s="269"/>
      <c r="E1522" s="269"/>
      <c r="F1522" s="299"/>
      <c r="G1522" s="269"/>
      <c r="H1522" t="e">
        <f>VLOOKUP($G1522,県名!$B$1:$C$49,2,FALSE)</f>
        <v>#N/A</v>
      </c>
      <c r="I1522" t="e">
        <f>VLOOKUP(B1522,学校名!$D$8:$F$64,3,FALSE)</f>
        <v>#N/A</v>
      </c>
      <c r="J1522" t="str">
        <f t="shared" si="46"/>
        <v>男</v>
      </c>
      <c r="M1522" t="str">
        <f t="shared" si="47"/>
        <v xml:space="preserve"> </v>
      </c>
    </row>
    <row r="1523" spans="2:13">
      <c r="B1523" s="503"/>
      <c r="C1523" s="300">
        <v>1522</v>
      </c>
      <c r="D1523" s="269"/>
      <c r="E1523" s="269"/>
      <c r="F1523" s="299"/>
      <c r="G1523" s="269"/>
      <c r="H1523" t="e">
        <f>VLOOKUP($G1523,県名!$B$1:$C$49,2,FALSE)</f>
        <v>#N/A</v>
      </c>
      <c r="I1523" t="e">
        <f>VLOOKUP(B1523,学校名!$D$8:$F$64,3,FALSE)</f>
        <v>#N/A</v>
      </c>
      <c r="J1523" t="str">
        <f t="shared" si="46"/>
        <v>男</v>
      </c>
      <c r="M1523" t="str">
        <f t="shared" si="47"/>
        <v xml:space="preserve"> </v>
      </c>
    </row>
    <row r="1524" spans="2:13">
      <c r="B1524" s="503"/>
      <c r="C1524" s="300">
        <v>1523</v>
      </c>
      <c r="D1524" s="269"/>
      <c r="E1524" s="269"/>
      <c r="F1524" s="299"/>
      <c r="G1524" s="269"/>
      <c r="H1524" t="e">
        <f>VLOOKUP($G1524,県名!$B$1:$C$49,2,FALSE)</f>
        <v>#N/A</v>
      </c>
      <c r="I1524" t="e">
        <f>VLOOKUP(B1524,学校名!$D$8:$F$64,3,FALSE)</f>
        <v>#N/A</v>
      </c>
      <c r="J1524" t="str">
        <f t="shared" si="46"/>
        <v>男</v>
      </c>
      <c r="M1524" t="str">
        <f t="shared" si="47"/>
        <v xml:space="preserve"> </v>
      </c>
    </row>
    <row r="1525" spans="2:13">
      <c r="B1525" s="503"/>
      <c r="C1525" s="300">
        <v>1524</v>
      </c>
      <c r="D1525" s="269"/>
      <c r="E1525" s="269"/>
      <c r="F1525" s="299"/>
      <c r="G1525" s="269"/>
      <c r="H1525" t="e">
        <f>VLOOKUP($G1525,県名!$B$1:$C$49,2,FALSE)</f>
        <v>#N/A</v>
      </c>
      <c r="I1525" t="e">
        <f>VLOOKUP(B1525,学校名!$D$8:$F$64,3,FALSE)</f>
        <v>#N/A</v>
      </c>
      <c r="J1525" t="str">
        <f t="shared" si="46"/>
        <v>男</v>
      </c>
      <c r="M1525" t="str">
        <f t="shared" si="47"/>
        <v xml:space="preserve"> </v>
      </c>
    </row>
    <row r="1526" spans="2:13">
      <c r="B1526" s="503"/>
      <c r="C1526" s="300">
        <v>1525</v>
      </c>
      <c r="D1526" s="269"/>
      <c r="E1526" s="269"/>
      <c r="F1526" s="299"/>
      <c r="G1526" s="269"/>
      <c r="H1526" t="e">
        <f>VLOOKUP($G1526,県名!$B$1:$C$49,2,FALSE)</f>
        <v>#N/A</v>
      </c>
      <c r="I1526" t="e">
        <f>VLOOKUP(B1526,学校名!$D$8:$F$64,3,FALSE)</f>
        <v>#N/A</v>
      </c>
      <c r="J1526" t="str">
        <f t="shared" si="46"/>
        <v>男</v>
      </c>
      <c r="M1526" t="str">
        <f t="shared" si="47"/>
        <v xml:space="preserve"> </v>
      </c>
    </row>
    <row r="1527" spans="2:13">
      <c r="B1527" s="503"/>
      <c r="C1527" s="300">
        <v>1526</v>
      </c>
      <c r="D1527" s="269"/>
      <c r="E1527" s="269"/>
      <c r="F1527" s="299"/>
      <c r="G1527" s="269"/>
      <c r="H1527" t="e">
        <f>VLOOKUP($G1527,県名!$B$1:$C$49,2,FALSE)</f>
        <v>#N/A</v>
      </c>
      <c r="I1527" t="e">
        <f>VLOOKUP(B1527,学校名!$D$8:$F$64,3,FALSE)</f>
        <v>#N/A</v>
      </c>
      <c r="J1527" t="str">
        <f t="shared" si="46"/>
        <v>男</v>
      </c>
      <c r="M1527" t="str">
        <f t="shared" si="47"/>
        <v xml:space="preserve"> </v>
      </c>
    </row>
    <row r="1528" spans="2:13">
      <c r="B1528" s="503"/>
      <c r="C1528" s="300">
        <v>1527</v>
      </c>
      <c r="D1528" s="269"/>
      <c r="E1528" s="269"/>
      <c r="F1528" s="299"/>
      <c r="G1528" s="269"/>
      <c r="H1528" t="e">
        <f>VLOOKUP($G1528,県名!$B$1:$C$49,2,FALSE)</f>
        <v>#N/A</v>
      </c>
      <c r="I1528" t="e">
        <f>VLOOKUP(B1528,学校名!$D$8:$F$64,3,FALSE)</f>
        <v>#N/A</v>
      </c>
      <c r="J1528" t="str">
        <f t="shared" si="46"/>
        <v>男</v>
      </c>
      <c r="M1528" t="str">
        <f t="shared" si="47"/>
        <v xml:space="preserve"> </v>
      </c>
    </row>
    <row r="1529" spans="2:13">
      <c r="B1529" s="503"/>
      <c r="C1529" s="300">
        <v>1528</v>
      </c>
      <c r="D1529" s="269"/>
      <c r="E1529" s="269"/>
      <c r="F1529" s="299"/>
      <c r="G1529" s="269"/>
      <c r="H1529" t="e">
        <f>VLOOKUP($G1529,県名!$B$1:$C$49,2,FALSE)</f>
        <v>#N/A</v>
      </c>
      <c r="I1529" t="e">
        <f>VLOOKUP(B1529,学校名!$D$8:$F$64,3,FALSE)</f>
        <v>#N/A</v>
      </c>
      <c r="J1529" t="str">
        <f t="shared" si="46"/>
        <v>男</v>
      </c>
      <c r="M1529" t="str">
        <f t="shared" si="47"/>
        <v xml:space="preserve"> </v>
      </c>
    </row>
    <row r="1530" spans="2:13">
      <c r="B1530" s="503"/>
      <c r="C1530" s="300">
        <v>1529</v>
      </c>
      <c r="D1530" s="269"/>
      <c r="E1530" s="269"/>
      <c r="F1530" s="299"/>
      <c r="G1530" s="269"/>
      <c r="H1530" t="e">
        <f>VLOOKUP($G1530,県名!$B$1:$C$49,2,FALSE)</f>
        <v>#N/A</v>
      </c>
      <c r="I1530" t="e">
        <f>VLOOKUP(B1530,学校名!$D$8:$F$64,3,FALSE)</f>
        <v>#N/A</v>
      </c>
      <c r="J1530" t="str">
        <f t="shared" si="46"/>
        <v>男</v>
      </c>
      <c r="M1530" t="str">
        <f t="shared" si="47"/>
        <v xml:space="preserve"> </v>
      </c>
    </row>
    <row r="1531" spans="2:13">
      <c r="B1531" s="503"/>
      <c r="C1531" s="300">
        <v>1530</v>
      </c>
      <c r="D1531" s="269"/>
      <c r="E1531" s="269"/>
      <c r="F1531" s="299"/>
      <c r="G1531" s="269"/>
      <c r="H1531" t="e">
        <f>VLOOKUP($G1531,県名!$B$1:$C$49,2,FALSE)</f>
        <v>#N/A</v>
      </c>
      <c r="I1531" t="e">
        <f>VLOOKUP(B1531,学校名!$D$8:$F$64,3,FALSE)</f>
        <v>#N/A</v>
      </c>
      <c r="J1531" t="str">
        <f t="shared" si="46"/>
        <v>男</v>
      </c>
      <c r="M1531" t="str">
        <f t="shared" si="47"/>
        <v xml:space="preserve"> </v>
      </c>
    </row>
    <row r="1532" spans="2:13">
      <c r="B1532" s="503"/>
      <c r="C1532" s="300">
        <v>1531</v>
      </c>
      <c r="D1532" s="269"/>
      <c r="E1532" s="269"/>
      <c r="F1532" s="299"/>
      <c r="G1532" s="269"/>
      <c r="H1532" t="e">
        <f>VLOOKUP($G1532,県名!$B$1:$C$49,2,FALSE)</f>
        <v>#N/A</v>
      </c>
      <c r="I1532" t="e">
        <f>VLOOKUP(B1532,学校名!$D$8:$F$64,3,FALSE)</f>
        <v>#N/A</v>
      </c>
      <c r="J1532" t="str">
        <f t="shared" si="46"/>
        <v>男</v>
      </c>
      <c r="M1532" t="str">
        <f t="shared" si="47"/>
        <v xml:space="preserve"> </v>
      </c>
    </row>
    <row r="1533" spans="2:13">
      <c r="B1533" s="503"/>
      <c r="C1533" s="300">
        <v>1532</v>
      </c>
      <c r="D1533" s="269"/>
      <c r="E1533" s="269"/>
      <c r="F1533" s="299"/>
      <c r="G1533" s="269"/>
      <c r="H1533" t="e">
        <f>VLOOKUP($G1533,県名!$B$1:$C$49,2,FALSE)</f>
        <v>#N/A</v>
      </c>
      <c r="I1533" t="e">
        <f>VLOOKUP(B1533,学校名!$D$8:$F$64,3,FALSE)</f>
        <v>#N/A</v>
      </c>
      <c r="J1533" t="str">
        <f t="shared" si="46"/>
        <v>男</v>
      </c>
      <c r="M1533" t="str">
        <f t="shared" si="47"/>
        <v xml:space="preserve"> </v>
      </c>
    </row>
    <row r="1534" spans="2:13">
      <c r="B1534" s="503"/>
      <c r="C1534" s="300">
        <v>1533</v>
      </c>
      <c r="D1534" s="269"/>
      <c r="E1534" s="269"/>
      <c r="F1534" s="299"/>
      <c r="G1534" s="269"/>
      <c r="H1534" t="e">
        <f>VLOOKUP($G1534,県名!$B$1:$C$49,2,FALSE)</f>
        <v>#N/A</v>
      </c>
      <c r="I1534" t="e">
        <f>VLOOKUP(B1534,学校名!$D$8:$F$64,3,FALSE)</f>
        <v>#N/A</v>
      </c>
      <c r="J1534" t="str">
        <f t="shared" si="46"/>
        <v>男</v>
      </c>
      <c r="M1534" t="str">
        <f t="shared" si="47"/>
        <v xml:space="preserve"> </v>
      </c>
    </row>
    <row r="1535" spans="2:13">
      <c r="B1535" s="503"/>
      <c r="C1535" s="300">
        <v>1534</v>
      </c>
      <c r="D1535" s="269"/>
      <c r="E1535" s="269"/>
      <c r="F1535" s="299"/>
      <c r="G1535" s="269"/>
      <c r="H1535" t="e">
        <f>VLOOKUP($G1535,県名!$B$1:$C$49,2,FALSE)</f>
        <v>#N/A</v>
      </c>
      <c r="I1535" t="e">
        <f>VLOOKUP(B1535,学校名!$D$8:$F$64,3,FALSE)</f>
        <v>#N/A</v>
      </c>
      <c r="J1535" t="str">
        <f t="shared" si="46"/>
        <v>男</v>
      </c>
      <c r="M1535" t="str">
        <f t="shared" si="47"/>
        <v xml:space="preserve"> </v>
      </c>
    </row>
    <row r="1536" spans="2:13">
      <c r="B1536" s="503"/>
      <c r="C1536" s="300">
        <v>1535</v>
      </c>
      <c r="D1536" s="269"/>
      <c r="E1536" s="269"/>
      <c r="F1536" s="299"/>
      <c r="G1536" s="269"/>
      <c r="H1536" t="e">
        <f>VLOOKUP($G1536,県名!$B$1:$C$49,2,FALSE)</f>
        <v>#N/A</v>
      </c>
      <c r="I1536" t="e">
        <f>VLOOKUP(B1536,学校名!$D$8:$F$64,3,FALSE)</f>
        <v>#N/A</v>
      </c>
      <c r="J1536" t="str">
        <f t="shared" si="46"/>
        <v>男</v>
      </c>
      <c r="M1536" t="str">
        <f t="shared" si="47"/>
        <v xml:space="preserve"> </v>
      </c>
    </row>
    <row r="1537" spans="2:13">
      <c r="B1537" s="503"/>
      <c r="C1537" s="300">
        <v>1536</v>
      </c>
      <c r="D1537" s="269"/>
      <c r="E1537" s="269"/>
      <c r="F1537" s="299"/>
      <c r="G1537" s="269"/>
      <c r="H1537" t="e">
        <f>VLOOKUP($G1537,県名!$B$1:$C$49,2,FALSE)</f>
        <v>#N/A</v>
      </c>
      <c r="I1537" t="e">
        <f>VLOOKUP(B1537,学校名!$D$8:$F$64,3,FALSE)</f>
        <v>#N/A</v>
      </c>
      <c r="J1537" t="str">
        <f t="shared" si="46"/>
        <v>男</v>
      </c>
      <c r="M1537" t="str">
        <f t="shared" si="47"/>
        <v xml:space="preserve"> </v>
      </c>
    </row>
    <row r="1538" spans="2:13">
      <c r="B1538" s="503"/>
      <c r="C1538" s="300">
        <v>1537</v>
      </c>
      <c r="D1538" s="269"/>
      <c r="E1538" s="269"/>
      <c r="F1538" s="299"/>
      <c r="G1538" s="269"/>
      <c r="H1538" t="e">
        <f>VLOOKUP($G1538,県名!$B$1:$C$49,2,FALSE)</f>
        <v>#N/A</v>
      </c>
      <c r="I1538" t="e">
        <f>VLOOKUP(B1538,学校名!$D$8:$F$64,3,FALSE)</f>
        <v>#N/A</v>
      </c>
      <c r="J1538" t="str">
        <f t="shared" si="46"/>
        <v>男</v>
      </c>
      <c r="M1538" t="str">
        <f t="shared" si="47"/>
        <v xml:space="preserve"> </v>
      </c>
    </row>
    <row r="1539" spans="2:13">
      <c r="B1539" s="503"/>
      <c r="C1539" s="300">
        <v>1538</v>
      </c>
      <c r="D1539" s="269"/>
      <c r="E1539" s="269"/>
      <c r="F1539" s="299"/>
      <c r="G1539" s="269"/>
      <c r="H1539" t="e">
        <f>VLOOKUP($G1539,県名!$B$1:$C$49,2,FALSE)</f>
        <v>#N/A</v>
      </c>
      <c r="I1539" t="e">
        <f>VLOOKUP(B1539,学校名!$D$8:$F$64,3,FALSE)</f>
        <v>#N/A</v>
      </c>
      <c r="J1539" t="str">
        <f t="shared" ref="J1539:J1602" si="48">IF(VALUE(C1539)&lt;2001,"男","女")</f>
        <v>男</v>
      </c>
      <c r="M1539" t="str">
        <f t="shared" ref="M1539:M1602" si="49">K1539&amp;" "&amp;L1539</f>
        <v xml:space="preserve"> </v>
      </c>
    </row>
    <row r="1540" spans="2:13">
      <c r="B1540" s="503"/>
      <c r="C1540" s="300">
        <v>1539</v>
      </c>
      <c r="D1540" s="269"/>
      <c r="E1540" s="269"/>
      <c r="F1540" s="299"/>
      <c r="G1540" s="269"/>
      <c r="H1540" t="e">
        <f>VLOOKUP($G1540,県名!$B$1:$C$49,2,FALSE)</f>
        <v>#N/A</v>
      </c>
      <c r="I1540" t="e">
        <f>VLOOKUP(B1540,学校名!$D$8:$F$64,3,FALSE)</f>
        <v>#N/A</v>
      </c>
      <c r="J1540" t="str">
        <f t="shared" si="48"/>
        <v>男</v>
      </c>
      <c r="M1540" t="str">
        <f t="shared" si="49"/>
        <v xml:space="preserve"> </v>
      </c>
    </row>
    <row r="1541" spans="2:13">
      <c r="B1541" s="503"/>
      <c r="C1541" s="300">
        <v>1540</v>
      </c>
      <c r="D1541" s="269"/>
      <c r="E1541" s="269"/>
      <c r="F1541" s="299"/>
      <c r="G1541" s="269"/>
      <c r="H1541" t="e">
        <f>VLOOKUP($G1541,県名!$B$1:$C$49,2,FALSE)</f>
        <v>#N/A</v>
      </c>
      <c r="I1541" t="e">
        <f>VLOOKUP(B1541,学校名!$D$8:$F$64,3,FALSE)</f>
        <v>#N/A</v>
      </c>
      <c r="J1541" t="str">
        <f t="shared" si="48"/>
        <v>男</v>
      </c>
      <c r="M1541" t="str">
        <f t="shared" si="49"/>
        <v xml:space="preserve"> </v>
      </c>
    </row>
    <row r="1542" spans="2:13">
      <c r="B1542" s="503"/>
      <c r="C1542" s="300">
        <v>1541</v>
      </c>
      <c r="D1542" s="269"/>
      <c r="E1542" s="269"/>
      <c r="F1542" s="299"/>
      <c r="G1542" s="269"/>
      <c r="H1542" t="e">
        <f>VLOOKUP($G1542,県名!$B$1:$C$49,2,FALSE)</f>
        <v>#N/A</v>
      </c>
      <c r="I1542" t="e">
        <f>VLOOKUP(B1542,学校名!$D$8:$F$64,3,FALSE)</f>
        <v>#N/A</v>
      </c>
      <c r="J1542" t="str">
        <f t="shared" si="48"/>
        <v>男</v>
      </c>
      <c r="M1542" t="str">
        <f t="shared" si="49"/>
        <v xml:space="preserve"> </v>
      </c>
    </row>
    <row r="1543" spans="2:13">
      <c r="B1543" s="503"/>
      <c r="C1543" s="300">
        <v>1542</v>
      </c>
      <c r="D1543" s="269"/>
      <c r="E1543" s="269"/>
      <c r="F1543" s="299"/>
      <c r="G1543" s="269"/>
      <c r="H1543" t="e">
        <f>VLOOKUP($G1543,県名!$B$1:$C$49,2,FALSE)</f>
        <v>#N/A</v>
      </c>
      <c r="I1543" t="e">
        <f>VLOOKUP(B1543,学校名!$D$8:$F$64,3,FALSE)</f>
        <v>#N/A</v>
      </c>
      <c r="J1543" t="str">
        <f t="shared" si="48"/>
        <v>男</v>
      </c>
      <c r="M1543" t="str">
        <f t="shared" si="49"/>
        <v xml:space="preserve"> </v>
      </c>
    </row>
    <row r="1544" spans="2:13">
      <c r="B1544" s="503"/>
      <c r="C1544" s="300">
        <v>1543</v>
      </c>
      <c r="D1544" s="269"/>
      <c r="E1544" s="269"/>
      <c r="F1544" s="299"/>
      <c r="G1544" s="269"/>
      <c r="H1544" t="e">
        <f>VLOOKUP($G1544,県名!$B$1:$C$49,2,FALSE)</f>
        <v>#N/A</v>
      </c>
      <c r="I1544" t="e">
        <f>VLOOKUP(B1544,学校名!$D$8:$F$64,3,FALSE)</f>
        <v>#N/A</v>
      </c>
      <c r="J1544" t="str">
        <f t="shared" si="48"/>
        <v>男</v>
      </c>
      <c r="M1544" t="str">
        <f t="shared" si="49"/>
        <v xml:space="preserve"> </v>
      </c>
    </row>
    <row r="1545" spans="2:13">
      <c r="B1545" s="503"/>
      <c r="C1545" s="300">
        <v>1544</v>
      </c>
      <c r="D1545" s="269"/>
      <c r="E1545" s="269"/>
      <c r="F1545" s="299"/>
      <c r="G1545" s="269"/>
      <c r="H1545" t="e">
        <f>VLOOKUP($G1545,県名!$B$1:$C$49,2,FALSE)</f>
        <v>#N/A</v>
      </c>
      <c r="I1545" t="e">
        <f>VLOOKUP(B1545,学校名!$D$8:$F$64,3,FALSE)</f>
        <v>#N/A</v>
      </c>
      <c r="J1545" t="str">
        <f t="shared" si="48"/>
        <v>男</v>
      </c>
      <c r="M1545" t="str">
        <f t="shared" si="49"/>
        <v xml:space="preserve"> </v>
      </c>
    </row>
    <row r="1546" spans="2:13">
      <c r="B1546" s="503"/>
      <c r="C1546" s="300">
        <v>1545</v>
      </c>
      <c r="D1546" s="269"/>
      <c r="E1546" s="269"/>
      <c r="F1546" s="299"/>
      <c r="G1546" s="269"/>
      <c r="H1546" t="e">
        <f>VLOOKUP($G1546,県名!$B$1:$C$49,2,FALSE)</f>
        <v>#N/A</v>
      </c>
      <c r="I1546" t="e">
        <f>VLOOKUP(B1546,学校名!$D$8:$F$64,3,FALSE)</f>
        <v>#N/A</v>
      </c>
      <c r="J1546" t="str">
        <f t="shared" si="48"/>
        <v>男</v>
      </c>
      <c r="M1546" t="str">
        <f t="shared" si="49"/>
        <v xml:space="preserve"> </v>
      </c>
    </row>
    <row r="1547" spans="2:13">
      <c r="B1547" s="503"/>
      <c r="C1547" s="300">
        <v>1546</v>
      </c>
      <c r="D1547" s="269"/>
      <c r="E1547" s="269"/>
      <c r="F1547" s="299"/>
      <c r="G1547" s="269"/>
      <c r="H1547" t="e">
        <f>VLOOKUP($G1547,県名!$B$1:$C$49,2,FALSE)</f>
        <v>#N/A</v>
      </c>
      <c r="I1547" t="e">
        <f>VLOOKUP(B1547,学校名!$D$8:$F$64,3,FALSE)</f>
        <v>#N/A</v>
      </c>
      <c r="J1547" t="str">
        <f t="shared" si="48"/>
        <v>男</v>
      </c>
      <c r="M1547" t="str">
        <f t="shared" si="49"/>
        <v xml:space="preserve"> </v>
      </c>
    </row>
    <row r="1548" spans="2:13">
      <c r="B1548" s="503"/>
      <c r="C1548" s="300">
        <v>1547</v>
      </c>
      <c r="D1548" s="269"/>
      <c r="E1548" s="269"/>
      <c r="F1548" s="299"/>
      <c r="G1548" s="269"/>
      <c r="H1548" t="e">
        <f>VLOOKUP($G1548,県名!$B$1:$C$49,2,FALSE)</f>
        <v>#N/A</v>
      </c>
      <c r="I1548" t="e">
        <f>VLOOKUP(B1548,学校名!$D$8:$F$64,3,FALSE)</f>
        <v>#N/A</v>
      </c>
      <c r="J1548" t="str">
        <f t="shared" si="48"/>
        <v>男</v>
      </c>
      <c r="M1548" t="str">
        <f t="shared" si="49"/>
        <v xml:space="preserve"> </v>
      </c>
    </row>
    <row r="1549" spans="2:13">
      <c r="B1549" s="503"/>
      <c r="C1549" s="300">
        <v>1548</v>
      </c>
      <c r="D1549" s="269"/>
      <c r="E1549" s="269"/>
      <c r="F1549" s="299"/>
      <c r="G1549" s="269"/>
      <c r="H1549" t="e">
        <f>VLOOKUP($G1549,県名!$B$1:$C$49,2,FALSE)</f>
        <v>#N/A</v>
      </c>
      <c r="I1549" t="e">
        <f>VLOOKUP(B1549,学校名!$D$8:$F$64,3,FALSE)</f>
        <v>#N/A</v>
      </c>
      <c r="J1549" t="str">
        <f t="shared" si="48"/>
        <v>男</v>
      </c>
      <c r="M1549" t="str">
        <f t="shared" si="49"/>
        <v xml:space="preserve"> </v>
      </c>
    </row>
    <row r="1550" spans="2:13">
      <c r="B1550" s="503"/>
      <c r="C1550" s="300">
        <v>1549</v>
      </c>
      <c r="D1550" s="269"/>
      <c r="E1550" s="269"/>
      <c r="F1550" s="299"/>
      <c r="G1550" s="269"/>
      <c r="H1550" t="e">
        <f>VLOOKUP($G1550,県名!$B$1:$C$49,2,FALSE)</f>
        <v>#N/A</v>
      </c>
      <c r="I1550" t="e">
        <f>VLOOKUP(B1550,学校名!$D$8:$F$64,3,FALSE)</f>
        <v>#N/A</v>
      </c>
      <c r="J1550" t="str">
        <f t="shared" si="48"/>
        <v>男</v>
      </c>
      <c r="M1550" t="str">
        <f t="shared" si="49"/>
        <v xml:space="preserve"> </v>
      </c>
    </row>
    <row r="1551" spans="2:13">
      <c r="B1551" s="503"/>
      <c r="C1551" s="300">
        <v>1550</v>
      </c>
      <c r="D1551" s="269"/>
      <c r="E1551" s="269"/>
      <c r="F1551" s="299"/>
      <c r="G1551" s="269"/>
      <c r="H1551" t="e">
        <f>VLOOKUP($G1551,県名!$B$1:$C$49,2,FALSE)</f>
        <v>#N/A</v>
      </c>
      <c r="I1551" t="e">
        <f>VLOOKUP(B1551,学校名!$D$8:$F$64,3,FALSE)</f>
        <v>#N/A</v>
      </c>
      <c r="J1551" t="str">
        <f t="shared" si="48"/>
        <v>男</v>
      </c>
      <c r="M1551" t="str">
        <f t="shared" si="49"/>
        <v xml:space="preserve"> </v>
      </c>
    </row>
    <row r="1552" spans="2:13">
      <c r="B1552" s="503"/>
      <c r="C1552" s="300">
        <v>1551</v>
      </c>
      <c r="D1552" s="269"/>
      <c r="E1552" s="269"/>
      <c r="F1552" s="299"/>
      <c r="G1552" s="269"/>
      <c r="H1552" t="e">
        <f>VLOOKUP($G1552,県名!$B$1:$C$49,2,FALSE)</f>
        <v>#N/A</v>
      </c>
      <c r="I1552" t="e">
        <f>VLOOKUP(B1552,学校名!$D$8:$F$64,3,FALSE)</f>
        <v>#N/A</v>
      </c>
      <c r="J1552" t="str">
        <f t="shared" si="48"/>
        <v>男</v>
      </c>
      <c r="M1552" t="str">
        <f t="shared" si="49"/>
        <v xml:space="preserve"> </v>
      </c>
    </row>
    <row r="1553" spans="2:13">
      <c r="B1553" s="503"/>
      <c r="C1553" s="300">
        <v>1552</v>
      </c>
      <c r="D1553" s="269"/>
      <c r="E1553" s="269"/>
      <c r="F1553" s="299"/>
      <c r="G1553" s="269"/>
      <c r="H1553" t="e">
        <f>VLOOKUP($G1553,県名!$B$1:$C$49,2,FALSE)</f>
        <v>#N/A</v>
      </c>
      <c r="I1553" t="e">
        <f>VLOOKUP(B1553,学校名!$D$8:$F$64,3,FALSE)</f>
        <v>#N/A</v>
      </c>
      <c r="J1553" t="str">
        <f t="shared" si="48"/>
        <v>男</v>
      </c>
      <c r="M1553" t="str">
        <f t="shared" si="49"/>
        <v xml:space="preserve"> </v>
      </c>
    </row>
    <row r="1554" spans="2:13">
      <c r="B1554" s="503"/>
      <c r="C1554" s="300">
        <v>1553</v>
      </c>
      <c r="D1554" s="269"/>
      <c r="E1554" s="269"/>
      <c r="F1554" s="299"/>
      <c r="G1554" s="269"/>
      <c r="H1554" t="e">
        <f>VLOOKUP($G1554,県名!$B$1:$C$49,2,FALSE)</f>
        <v>#N/A</v>
      </c>
      <c r="I1554" t="e">
        <f>VLOOKUP(B1554,学校名!$D$8:$F$64,3,FALSE)</f>
        <v>#N/A</v>
      </c>
      <c r="J1554" t="str">
        <f t="shared" si="48"/>
        <v>男</v>
      </c>
      <c r="M1554" t="str">
        <f t="shared" si="49"/>
        <v xml:space="preserve"> </v>
      </c>
    </row>
    <row r="1555" spans="2:13">
      <c r="B1555" s="503"/>
      <c r="C1555" s="300">
        <v>1554</v>
      </c>
      <c r="D1555" s="269"/>
      <c r="E1555" s="269"/>
      <c r="F1555" s="299"/>
      <c r="G1555" s="269"/>
      <c r="H1555" t="e">
        <f>VLOOKUP($G1555,県名!$B$1:$C$49,2,FALSE)</f>
        <v>#N/A</v>
      </c>
      <c r="I1555" t="e">
        <f>VLOOKUP(B1555,学校名!$D$8:$F$64,3,FALSE)</f>
        <v>#N/A</v>
      </c>
      <c r="J1555" t="str">
        <f t="shared" si="48"/>
        <v>男</v>
      </c>
      <c r="M1555" t="str">
        <f t="shared" si="49"/>
        <v xml:space="preserve"> </v>
      </c>
    </row>
    <row r="1556" spans="2:13">
      <c r="B1556" s="503"/>
      <c r="C1556" s="300">
        <v>1555</v>
      </c>
      <c r="D1556" s="269"/>
      <c r="E1556" s="269"/>
      <c r="F1556" s="299"/>
      <c r="G1556" s="269"/>
      <c r="H1556" t="e">
        <f>VLOOKUP($G1556,県名!$B$1:$C$49,2,FALSE)</f>
        <v>#N/A</v>
      </c>
      <c r="I1556" t="e">
        <f>VLOOKUP(B1556,学校名!$D$8:$F$64,3,FALSE)</f>
        <v>#N/A</v>
      </c>
      <c r="J1556" t="str">
        <f t="shared" si="48"/>
        <v>男</v>
      </c>
      <c r="M1556" t="str">
        <f t="shared" si="49"/>
        <v xml:space="preserve"> </v>
      </c>
    </row>
    <row r="1557" spans="2:13">
      <c r="B1557" s="503"/>
      <c r="C1557" s="300">
        <v>1556</v>
      </c>
      <c r="D1557" s="269"/>
      <c r="E1557" s="269"/>
      <c r="F1557" s="299"/>
      <c r="G1557" s="269"/>
      <c r="H1557" t="e">
        <f>VLOOKUP($G1557,県名!$B$1:$C$49,2,FALSE)</f>
        <v>#N/A</v>
      </c>
      <c r="I1557" t="e">
        <f>VLOOKUP(B1557,学校名!$D$8:$F$64,3,FALSE)</f>
        <v>#N/A</v>
      </c>
      <c r="J1557" t="str">
        <f t="shared" si="48"/>
        <v>男</v>
      </c>
      <c r="M1557" t="str">
        <f t="shared" si="49"/>
        <v xml:space="preserve"> </v>
      </c>
    </row>
    <row r="1558" spans="2:13">
      <c r="B1558" s="503"/>
      <c r="C1558" s="300">
        <v>1557</v>
      </c>
      <c r="D1558" s="269"/>
      <c r="E1558" s="269"/>
      <c r="F1558" s="299"/>
      <c r="G1558" s="269"/>
      <c r="H1558" t="e">
        <f>VLOOKUP($G1558,県名!$B$1:$C$49,2,FALSE)</f>
        <v>#N/A</v>
      </c>
      <c r="I1558" t="e">
        <f>VLOOKUP(B1558,学校名!$D$8:$F$64,3,FALSE)</f>
        <v>#N/A</v>
      </c>
      <c r="J1558" t="str">
        <f t="shared" si="48"/>
        <v>男</v>
      </c>
      <c r="M1558" t="str">
        <f t="shared" si="49"/>
        <v xml:space="preserve"> </v>
      </c>
    </row>
    <row r="1559" spans="2:13">
      <c r="B1559" s="503"/>
      <c r="C1559" s="300">
        <v>1558</v>
      </c>
      <c r="D1559" s="269"/>
      <c r="E1559" s="269"/>
      <c r="F1559" s="299"/>
      <c r="G1559" s="269"/>
      <c r="H1559" t="e">
        <f>VLOOKUP($G1559,県名!$B$1:$C$49,2,FALSE)</f>
        <v>#N/A</v>
      </c>
      <c r="I1559" t="e">
        <f>VLOOKUP(B1559,学校名!$D$8:$F$64,3,FALSE)</f>
        <v>#N/A</v>
      </c>
      <c r="J1559" t="str">
        <f t="shared" si="48"/>
        <v>男</v>
      </c>
      <c r="M1559" t="str">
        <f t="shared" si="49"/>
        <v xml:space="preserve"> </v>
      </c>
    </row>
    <row r="1560" spans="2:13">
      <c r="B1560" s="503"/>
      <c r="C1560" s="300">
        <v>1559</v>
      </c>
      <c r="D1560" s="269"/>
      <c r="E1560" s="269"/>
      <c r="F1560" s="299"/>
      <c r="G1560" s="269"/>
      <c r="H1560" t="e">
        <f>VLOOKUP($G1560,県名!$B$1:$C$49,2,FALSE)</f>
        <v>#N/A</v>
      </c>
      <c r="I1560" t="e">
        <f>VLOOKUP(B1560,学校名!$D$8:$F$64,3,FALSE)</f>
        <v>#N/A</v>
      </c>
      <c r="J1560" t="str">
        <f t="shared" si="48"/>
        <v>男</v>
      </c>
      <c r="M1560" t="str">
        <f t="shared" si="49"/>
        <v xml:space="preserve"> </v>
      </c>
    </row>
    <row r="1561" spans="2:13">
      <c r="B1561" s="503"/>
      <c r="C1561" s="300">
        <v>1560</v>
      </c>
      <c r="D1561" s="269"/>
      <c r="E1561" s="269"/>
      <c r="F1561" s="299"/>
      <c r="G1561" s="269"/>
      <c r="H1561" t="e">
        <f>VLOOKUP($G1561,県名!$B$1:$C$49,2,FALSE)</f>
        <v>#N/A</v>
      </c>
      <c r="I1561" t="e">
        <f>VLOOKUP(B1561,学校名!$D$8:$F$64,3,FALSE)</f>
        <v>#N/A</v>
      </c>
      <c r="J1561" t="str">
        <f t="shared" si="48"/>
        <v>男</v>
      </c>
      <c r="M1561" t="str">
        <f t="shared" si="49"/>
        <v xml:space="preserve"> </v>
      </c>
    </row>
    <row r="1562" spans="2:13">
      <c r="B1562" s="503"/>
      <c r="C1562" s="300">
        <v>1561</v>
      </c>
      <c r="D1562" s="269"/>
      <c r="E1562" s="269"/>
      <c r="F1562" s="299"/>
      <c r="G1562" s="269"/>
      <c r="H1562" t="e">
        <f>VLOOKUP($G1562,県名!$B$1:$C$49,2,FALSE)</f>
        <v>#N/A</v>
      </c>
      <c r="I1562" t="e">
        <f>VLOOKUP(B1562,学校名!$D$8:$F$64,3,FALSE)</f>
        <v>#N/A</v>
      </c>
      <c r="J1562" t="str">
        <f t="shared" si="48"/>
        <v>男</v>
      </c>
      <c r="M1562" t="str">
        <f t="shared" si="49"/>
        <v xml:space="preserve"> </v>
      </c>
    </row>
    <row r="1563" spans="2:13">
      <c r="B1563" s="503"/>
      <c r="C1563" s="300">
        <v>1562</v>
      </c>
      <c r="D1563" s="269"/>
      <c r="E1563" s="269"/>
      <c r="F1563" s="299"/>
      <c r="G1563" s="269"/>
      <c r="H1563" t="e">
        <f>VLOOKUP($G1563,県名!$B$1:$C$49,2,FALSE)</f>
        <v>#N/A</v>
      </c>
      <c r="I1563" t="e">
        <f>VLOOKUP(B1563,学校名!$D$8:$F$64,3,FALSE)</f>
        <v>#N/A</v>
      </c>
      <c r="J1563" t="str">
        <f t="shared" si="48"/>
        <v>男</v>
      </c>
      <c r="M1563" t="str">
        <f t="shared" si="49"/>
        <v xml:space="preserve"> </v>
      </c>
    </row>
    <row r="1564" spans="2:13">
      <c r="B1564" s="503"/>
      <c r="C1564" s="300">
        <v>1563</v>
      </c>
      <c r="D1564" s="269"/>
      <c r="E1564" s="269"/>
      <c r="F1564" s="299"/>
      <c r="G1564" s="269"/>
      <c r="H1564" t="e">
        <f>VLOOKUP($G1564,県名!$B$1:$C$49,2,FALSE)</f>
        <v>#N/A</v>
      </c>
      <c r="I1564" t="e">
        <f>VLOOKUP(B1564,学校名!$D$8:$F$64,3,FALSE)</f>
        <v>#N/A</v>
      </c>
      <c r="J1564" t="str">
        <f t="shared" si="48"/>
        <v>男</v>
      </c>
      <c r="M1564" t="str">
        <f t="shared" si="49"/>
        <v xml:space="preserve"> </v>
      </c>
    </row>
    <row r="1565" spans="2:13">
      <c r="B1565" s="503"/>
      <c r="C1565" s="300">
        <v>1564</v>
      </c>
      <c r="D1565" s="269"/>
      <c r="E1565" s="269"/>
      <c r="F1565" s="299"/>
      <c r="G1565" s="269"/>
      <c r="H1565" t="e">
        <f>VLOOKUP($G1565,県名!$B$1:$C$49,2,FALSE)</f>
        <v>#N/A</v>
      </c>
      <c r="I1565" t="e">
        <f>VLOOKUP(B1565,学校名!$D$8:$F$64,3,FALSE)</f>
        <v>#N/A</v>
      </c>
      <c r="J1565" t="str">
        <f t="shared" si="48"/>
        <v>男</v>
      </c>
      <c r="M1565" t="str">
        <f t="shared" si="49"/>
        <v xml:space="preserve"> </v>
      </c>
    </row>
    <row r="1566" spans="2:13">
      <c r="B1566" s="503"/>
      <c r="C1566" s="300">
        <v>1565</v>
      </c>
      <c r="D1566" s="269"/>
      <c r="E1566" s="269"/>
      <c r="F1566" s="299"/>
      <c r="G1566" s="269"/>
      <c r="H1566" t="e">
        <f>VLOOKUP($G1566,県名!$B$1:$C$49,2,FALSE)</f>
        <v>#N/A</v>
      </c>
      <c r="I1566" t="e">
        <f>VLOOKUP(B1566,学校名!$D$8:$F$64,3,FALSE)</f>
        <v>#N/A</v>
      </c>
      <c r="J1566" t="str">
        <f t="shared" si="48"/>
        <v>男</v>
      </c>
      <c r="M1566" t="str">
        <f t="shared" si="49"/>
        <v xml:space="preserve"> </v>
      </c>
    </row>
    <row r="1567" spans="2:13">
      <c r="B1567" s="503"/>
      <c r="C1567" s="300">
        <v>1566</v>
      </c>
      <c r="D1567" s="269"/>
      <c r="E1567" s="269"/>
      <c r="F1567" s="299"/>
      <c r="G1567" s="269"/>
      <c r="H1567" t="e">
        <f>VLOOKUP($G1567,県名!$B$1:$C$49,2,FALSE)</f>
        <v>#N/A</v>
      </c>
      <c r="I1567" t="e">
        <f>VLOOKUP(B1567,学校名!$D$8:$F$64,3,FALSE)</f>
        <v>#N/A</v>
      </c>
      <c r="J1567" t="str">
        <f t="shared" si="48"/>
        <v>男</v>
      </c>
      <c r="M1567" t="str">
        <f t="shared" si="49"/>
        <v xml:space="preserve"> </v>
      </c>
    </row>
    <row r="1568" spans="2:13">
      <c r="B1568" s="503"/>
      <c r="C1568" s="300">
        <v>1567</v>
      </c>
      <c r="D1568" s="269"/>
      <c r="E1568" s="269"/>
      <c r="F1568" s="299"/>
      <c r="G1568" s="269"/>
      <c r="H1568" t="e">
        <f>VLOOKUP($G1568,県名!$B$1:$C$49,2,FALSE)</f>
        <v>#N/A</v>
      </c>
      <c r="I1568" t="e">
        <f>VLOOKUP(B1568,学校名!$D$8:$F$64,3,FALSE)</f>
        <v>#N/A</v>
      </c>
      <c r="J1568" t="str">
        <f t="shared" si="48"/>
        <v>男</v>
      </c>
      <c r="M1568" t="str">
        <f t="shared" si="49"/>
        <v xml:space="preserve"> </v>
      </c>
    </row>
    <row r="1569" spans="2:13">
      <c r="B1569" s="503"/>
      <c r="C1569" s="300">
        <v>1568</v>
      </c>
      <c r="D1569" s="269"/>
      <c r="E1569" s="269"/>
      <c r="F1569" s="299"/>
      <c r="G1569" s="269"/>
      <c r="H1569" t="e">
        <f>VLOOKUP($G1569,県名!$B$1:$C$49,2,FALSE)</f>
        <v>#N/A</v>
      </c>
      <c r="I1569" t="e">
        <f>VLOOKUP(B1569,学校名!$D$8:$F$64,3,FALSE)</f>
        <v>#N/A</v>
      </c>
      <c r="J1569" t="str">
        <f t="shared" si="48"/>
        <v>男</v>
      </c>
      <c r="M1569" t="str">
        <f t="shared" si="49"/>
        <v xml:space="preserve"> </v>
      </c>
    </row>
    <row r="1570" spans="2:13">
      <c r="B1570" s="503"/>
      <c r="C1570" s="300">
        <v>1569</v>
      </c>
      <c r="D1570" s="269"/>
      <c r="E1570" s="269"/>
      <c r="F1570" s="299"/>
      <c r="G1570" s="269"/>
      <c r="H1570" t="e">
        <f>VLOOKUP($G1570,県名!$B$1:$C$49,2,FALSE)</f>
        <v>#N/A</v>
      </c>
      <c r="I1570" t="e">
        <f>VLOOKUP(B1570,学校名!$D$8:$F$64,3,FALSE)</f>
        <v>#N/A</v>
      </c>
      <c r="J1570" t="str">
        <f t="shared" si="48"/>
        <v>男</v>
      </c>
      <c r="M1570" t="str">
        <f t="shared" si="49"/>
        <v xml:space="preserve"> </v>
      </c>
    </row>
    <row r="1571" spans="2:13">
      <c r="B1571" s="503"/>
      <c r="C1571" s="300">
        <v>1570</v>
      </c>
      <c r="D1571" s="269"/>
      <c r="E1571" s="269"/>
      <c r="F1571" s="299"/>
      <c r="G1571" s="269"/>
      <c r="H1571" t="e">
        <f>VLOOKUP($G1571,県名!$B$1:$C$49,2,FALSE)</f>
        <v>#N/A</v>
      </c>
      <c r="I1571" t="e">
        <f>VLOOKUP(B1571,学校名!$D$8:$F$64,3,FALSE)</f>
        <v>#N/A</v>
      </c>
      <c r="J1571" t="str">
        <f t="shared" si="48"/>
        <v>男</v>
      </c>
      <c r="M1571" t="str">
        <f t="shared" si="49"/>
        <v xml:space="preserve"> </v>
      </c>
    </row>
    <row r="1572" spans="2:13">
      <c r="B1572" s="503"/>
      <c r="C1572" s="300">
        <v>1571</v>
      </c>
      <c r="D1572" s="269"/>
      <c r="E1572" s="269"/>
      <c r="F1572" s="299"/>
      <c r="G1572" s="269"/>
      <c r="H1572" t="e">
        <f>VLOOKUP($G1572,県名!$B$1:$C$49,2,FALSE)</f>
        <v>#N/A</v>
      </c>
      <c r="I1572" t="e">
        <f>VLOOKUP(B1572,学校名!$D$8:$F$64,3,FALSE)</f>
        <v>#N/A</v>
      </c>
      <c r="J1572" t="str">
        <f t="shared" si="48"/>
        <v>男</v>
      </c>
      <c r="M1572" t="str">
        <f t="shared" si="49"/>
        <v xml:space="preserve"> </v>
      </c>
    </row>
    <row r="1573" spans="2:13">
      <c r="B1573" s="503"/>
      <c r="C1573" s="300">
        <v>1572</v>
      </c>
      <c r="D1573" s="269"/>
      <c r="E1573" s="269"/>
      <c r="F1573" s="299"/>
      <c r="G1573" s="269"/>
      <c r="H1573" t="e">
        <f>VLOOKUP($G1573,県名!$B$1:$C$49,2,FALSE)</f>
        <v>#N/A</v>
      </c>
      <c r="I1573" t="e">
        <f>VLOOKUP(B1573,学校名!$D$8:$F$64,3,FALSE)</f>
        <v>#N/A</v>
      </c>
      <c r="J1573" t="str">
        <f t="shared" si="48"/>
        <v>男</v>
      </c>
      <c r="M1573" t="str">
        <f t="shared" si="49"/>
        <v xml:space="preserve"> </v>
      </c>
    </row>
    <row r="1574" spans="2:13">
      <c r="B1574" s="503"/>
      <c r="C1574" s="300">
        <v>1573</v>
      </c>
      <c r="D1574" s="269"/>
      <c r="E1574" s="269"/>
      <c r="F1574" s="305"/>
      <c r="G1574" s="269"/>
      <c r="H1574" t="e">
        <f>VLOOKUP($G1574,県名!$B$1:$C$49,2,FALSE)</f>
        <v>#N/A</v>
      </c>
      <c r="I1574" t="e">
        <f>VLOOKUP(B1574,学校名!$D$8:$F$64,3,FALSE)</f>
        <v>#N/A</v>
      </c>
      <c r="J1574" t="str">
        <f t="shared" si="48"/>
        <v>男</v>
      </c>
      <c r="M1574" t="str">
        <f t="shared" si="49"/>
        <v xml:space="preserve"> </v>
      </c>
    </row>
    <row r="1575" spans="2:13">
      <c r="B1575" s="503"/>
      <c r="C1575" s="300">
        <v>1574</v>
      </c>
      <c r="D1575" s="269"/>
      <c r="E1575" s="269"/>
      <c r="F1575" s="305"/>
      <c r="G1575" s="269"/>
      <c r="H1575" t="e">
        <f>VLOOKUP($G1575,県名!$B$1:$C$49,2,FALSE)</f>
        <v>#N/A</v>
      </c>
      <c r="I1575" t="e">
        <f>VLOOKUP(B1575,学校名!$D$8:$F$64,3,FALSE)</f>
        <v>#N/A</v>
      </c>
      <c r="J1575" t="str">
        <f t="shared" si="48"/>
        <v>男</v>
      </c>
      <c r="M1575" t="str">
        <f t="shared" si="49"/>
        <v xml:space="preserve"> </v>
      </c>
    </row>
    <row r="1576" spans="2:13">
      <c r="B1576" s="503"/>
      <c r="C1576" s="300">
        <v>1575</v>
      </c>
      <c r="D1576" s="269"/>
      <c r="E1576" s="269"/>
      <c r="F1576" s="305"/>
      <c r="G1576" s="269"/>
      <c r="H1576" t="e">
        <f>VLOOKUP($G1576,県名!$B$1:$C$49,2,FALSE)</f>
        <v>#N/A</v>
      </c>
      <c r="I1576" t="e">
        <f>VLOOKUP(B1576,学校名!$D$8:$F$64,3,FALSE)</f>
        <v>#N/A</v>
      </c>
      <c r="J1576" t="str">
        <f t="shared" si="48"/>
        <v>男</v>
      </c>
      <c r="M1576" t="str">
        <f t="shared" si="49"/>
        <v xml:space="preserve"> </v>
      </c>
    </row>
    <row r="1577" spans="2:13">
      <c r="B1577" s="503"/>
      <c r="C1577" s="300">
        <v>1576</v>
      </c>
      <c r="D1577" s="269"/>
      <c r="E1577" s="269"/>
      <c r="F1577" s="305"/>
      <c r="G1577" s="269"/>
      <c r="H1577" t="e">
        <f>VLOOKUP($G1577,県名!$B$1:$C$49,2,FALSE)</f>
        <v>#N/A</v>
      </c>
      <c r="I1577" t="e">
        <f>VLOOKUP(B1577,学校名!$D$8:$F$64,3,FALSE)</f>
        <v>#N/A</v>
      </c>
      <c r="J1577" t="str">
        <f t="shared" si="48"/>
        <v>男</v>
      </c>
      <c r="M1577" t="str">
        <f t="shared" si="49"/>
        <v xml:space="preserve"> </v>
      </c>
    </row>
    <row r="1578" spans="2:13">
      <c r="B1578" s="503"/>
      <c r="C1578" s="300">
        <v>1577</v>
      </c>
      <c r="D1578" s="269"/>
      <c r="E1578" s="269"/>
      <c r="F1578" s="305"/>
      <c r="G1578" s="269"/>
      <c r="H1578" t="e">
        <f>VLOOKUP($G1578,県名!$B$1:$C$49,2,FALSE)</f>
        <v>#N/A</v>
      </c>
      <c r="I1578" t="e">
        <f>VLOOKUP(B1578,学校名!$D$8:$F$64,3,FALSE)</f>
        <v>#N/A</v>
      </c>
      <c r="J1578" t="str">
        <f t="shared" si="48"/>
        <v>男</v>
      </c>
      <c r="M1578" t="str">
        <f t="shared" si="49"/>
        <v xml:space="preserve"> </v>
      </c>
    </row>
    <row r="1579" spans="2:13">
      <c r="B1579" s="503"/>
      <c r="C1579" s="300">
        <v>1578</v>
      </c>
      <c r="D1579" s="269"/>
      <c r="E1579" s="269"/>
      <c r="F1579" s="305"/>
      <c r="G1579" s="269"/>
      <c r="H1579" t="e">
        <f>VLOOKUP($G1579,県名!$B$1:$C$49,2,FALSE)</f>
        <v>#N/A</v>
      </c>
      <c r="I1579" t="e">
        <f>VLOOKUP(B1579,学校名!$D$8:$F$64,3,FALSE)</f>
        <v>#N/A</v>
      </c>
      <c r="J1579" t="str">
        <f t="shared" si="48"/>
        <v>男</v>
      </c>
      <c r="M1579" t="str">
        <f t="shared" si="49"/>
        <v xml:space="preserve"> </v>
      </c>
    </row>
    <row r="1580" spans="2:13">
      <c r="B1580" s="503"/>
      <c r="C1580" s="300">
        <v>1579</v>
      </c>
      <c r="D1580" s="269"/>
      <c r="E1580" s="269"/>
      <c r="F1580" s="305"/>
      <c r="G1580" s="269"/>
      <c r="H1580" t="e">
        <f>VLOOKUP($G1580,県名!$B$1:$C$49,2,FALSE)</f>
        <v>#N/A</v>
      </c>
      <c r="I1580" t="e">
        <f>VLOOKUP(B1580,学校名!$D$8:$F$64,3,FALSE)</f>
        <v>#N/A</v>
      </c>
      <c r="J1580" t="str">
        <f t="shared" si="48"/>
        <v>男</v>
      </c>
      <c r="M1580" t="str">
        <f t="shared" si="49"/>
        <v xml:space="preserve"> </v>
      </c>
    </row>
    <row r="1581" spans="2:13">
      <c r="B1581" s="503"/>
      <c r="C1581" s="300">
        <v>1580</v>
      </c>
      <c r="D1581" s="269"/>
      <c r="E1581" s="269"/>
      <c r="F1581" s="305"/>
      <c r="G1581" s="269"/>
      <c r="H1581" t="e">
        <f>VLOOKUP($G1581,県名!$B$1:$C$49,2,FALSE)</f>
        <v>#N/A</v>
      </c>
      <c r="I1581" t="e">
        <f>VLOOKUP(B1581,学校名!$D$8:$F$64,3,FALSE)</f>
        <v>#N/A</v>
      </c>
      <c r="J1581" t="str">
        <f t="shared" si="48"/>
        <v>男</v>
      </c>
      <c r="M1581" t="str">
        <f t="shared" si="49"/>
        <v xml:space="preserve"> </v>
      </c>
    </row>
    <row r="1582" spans="2:13">
      <c r="B1582" s="503"/>
      <c r="C1582" s="300">
        <v>1581</v>
      </c>
      <c r="D1582" s="269"/>
      <c r="E1582" s="269"/>
      <c r="F1582" s="305"/>
      <c r="G1582" s="269"/>
      <c r="H1582" t="e">
        <f>VLOOKUP($G1582,県名!$B$1:$C$49,2,FALSE)</f>
        <v>#N/A</v>
      </c>
      <c r="I1582" t="e">
        <f>VLOOKUP(B1582,学校名!$D$8:$F$64,3,FALSE)</f>
        <v>#N/A</v>
      </c>
      <c r="J1582" t="str">
        <f t="shared" si="48"/>
        <v>男</v>
      </c>
      <c r="M1582" t="str">
        <f t="shared" si="49"/>
        <v xml:space="preserve"> </v>
      </c>
    </row>
    <row r="1583" spans="2:13">
      <c r="B1583" s="503"/>
      <c r="C1583" s="300">
        <v>1582</v>
      </c>
      <c r="D1583" s="269"/>
      <c r="E1583" s="269"/>
      <c r="F1583" s="305"/>
      <c r="G1583" s="269"/>
      <c r="H1583" t="e">
        <f>VLOOKUP($G1583,県名!$B$1:$C$49,2,FALSE)</f>
        <v>#N/A</v>
      </c>
      <c r="I1583" t="e">
        <f>VLOOKUP(B1583,学校名!$D$8:$F$64,3,FALSE)</f>
        <v>#N/A</v>
      </c>
      <c r="J1583" t="str">
        <f t="shared" si="48"/>
        <v>男</v>
      </c>
      <c r="M1583" t="str">
        <f t="shared" si="49"/>
        <v xml:space="preserve"> </v>
      </c>
    </row>
    <row r="1584" spans="2:13">
      <c r="B1584" s="503"/>
      <c r="C1584" s="300">
        <v>1583</v>
      </c>
      <c r="D1584" s="269"/>
      <c r="E1584" s="269"/>
      <c r="F1584" s="305"/>
      <c r="G1584" s="269"/>
      <c r="H1584" t="e">
        <f>VLOOKUP($G1584,県名!$B$1:$C$49,2,FALSE)</f>
        <v>#N/A</v>
      </c>
      <c r="I1584" t="e">
        <f>VLOOKUP(B1584,学校名!$D$8:$F$64,3,FALSE)</f>
        <v>#N/A</v>
      </c>
      <c r="J1584" t="str">
        <f t="shared" si="48"/>
        <v>男</v>
      </c>
      <c r="M1584" t="str">
        <f t="shared" si="49"/>
        <v xml:space="preserve"> </v>
      </c>
    </row>
    <row r="1585" spans="2:13">
      <c r="B1585" s="503"/>
      <c r="C1585" s="300">
        <v>1584</v>
      </c>
      <c r="D1585" s="269"/>
      <c r="E1585" s="269"/>
      <c r="F1585" s="305"/>
      <c r="G1585" s="269"/>
      <c r="H1585" t="e">
        <f>VLOOKUP($G1585,県名!$B$1:$C$49,2,FALSE)</f>
        <v>#N/A</v>
      </c>
      <c r="I1585" t="e">
        <f>VLOOKUP(B1585,学校名!$D$8:$F$64,3,FALSE)</f>
        <v>#N/A</v>
      </c>
      <c r="J1585" t="str">
        <f t="shared" si="48"/>
        <v>男</v>
      </c>
      <c r="M1585" t="str">
        <f t="shared" si="49"/>
        <v xml:space="preserve"> </v>
      </c>
    </row>
    <row r="1586" spans="2:13">
      <c r="B1586" s="503"/>
      <c r="C1586" s="300">
        <v>1585</v>
      </c>
      <c r="D1586" s="269"/>
      <c r="E1586" s="269"/>
      <c r="F1586" s="305"/>
      <c r="G1586" s="269"/>
      <c r="H1586" t="e">
        <f>VLOOKUP($G1586,県名!$B$1:$C$49,2,FALSE)</f>
        <v>#N/A</v>
      </c>
      <c r="I1586" t="e">
        <f>VLOOKUP(B1586,学校名!$D$8:$F$64,3,FALSE)</f>
        <v>#N/A</v>
      </c>
      <c r="J1586" t="str">
        <f t="shared" si="48"/>
        <v>男</v>
      </c>
      <c r="M1586" t="str">
        <f t="shared" si="49"/>
        <v xml:space="preserve"> </v>
      </c>
    </row>
    <row r="1587" spans="2:13">
      <c r="B1587" s="503"/>
      <c r="C1587" s="300">
        <v>1586</v>
      </c>
      <c r="D1587" s="269"/>
      <c r="E1587" s="269"/>
      <c r="F1587" s="305"/>
      <c r="G1587" s="269"/>
      <c r="H1587" t="e">
        <f>VLOOKUP($G1587,県名!$B$1:$C$49,2,FALSE)</f>
        <v>#N/A</v>
      </c>
      <c r="I1587" t="e">
        <f>VLOOKUP(B1587,学校名!$D$8:$F$64,3,FALSE)</f>
        <v>#N/A</v>
      </c>
      <c r="J1587" t="str">
        <f t="shared" si="48"/>
        <v>男</v>
      </c>
      <c r="M1587" t="str">
        <f t="shared" si="49"/>
        <v xml:space="preserve"> </v>
      </c>
    </row>
    <row r="1588" spans="2:13">
      <c r="B1588" s="503"/>
      <c r="C1588" s="300">
        <v>1587</v>
      </c>
      <c r="D1588" s="269"/>
      <c r="E1588" s="269"/>
      <c r="F1588" s="305"/>
      <c r="G1588" s="269"/>
      <c r="H1588" t="e">
        <f>VLOOKUP($G1588,県名!$B$1:$C$49,2,FALSE)</f>
        <v>#N/A</v>
      </c>
      <c r="I1588" t="e">
        <f>VLOOKUP(B1588,学校名!$D$8:$F$64,3,FALSE)</f>
        <v>#N/A</v>
      </c>
      <c r="J1588" t="str">
        <f t="shared" si="48"/>
        <v>男</v>
      </c>
      <c r="M1588" t="str">
        <f t="shared" si="49"/>
        <v xml:space="preserve"> </v>
      </c>
    </row>
    <row r="1589" spans="2:13">
      <c r="B1589" s="503"/>
      <c r="C1589" s="300">
        <v>1588</v>
      </c>
      <c r="D1589" s="269"/>
      <c r="E1589" s="269"/>
      <c r="F1589" s="305"/>
      <c r="G1589" s="269"/>
      <c r="H1589" t="e">
        <f>VLOOKUP($G1589,県名!$B$1:$C$49,2,FALSE)</f>
        <v>#N/A</v>
      </c>
      <c r="I1589" t="e">
        <f>VLOOKUP(B1589,学校名!$D$8:$F$64,3,FALSE)</f>
        <v>#N/A</v>
      </c>
      <c r="J1589" t="str">
        <f t="shared" si="48"/>
        <v>男</v>
      </c>
      <c r="M1589" t="str">
        <f t="shared" si="49"/>
        <v xml:space="preserve"> </v>
      </c>
    </row>
    <row r="1590" spans="2:13">
      <c r="B1590" s="503"/>
      <c r="C1590" s="300">
        <v>1589</v>
      </c>
      <c r="D1590" s="269"/>
      <c r="E1590" s="269"/>
      <c r="F1590" s="305"/>
      <c r="G1590" s="269"/>
      <c r="H1590" t="e">
        <f>VLOOKUP($G1590,県名!$B$1:$C$49,2,FALSE)</f>
        <v>#N/A</v>
      </c>
      <c r="I1590" t="e">
        <f>VLOOKUP(B1590,学校名!$D$8:$F$64,3,FALSE)</f>
        <v>#N/A</v>
      </c>
      <c r="J1590" t="str">
        <f t="shared" si="48"/>
        <v>男</v>
      </c>
      <c r="M1590" t="str">
        <f t="shared" si="49"/>
        <v xml:space="preserve"> </v>
      </c>
    </row>
    <row r="1591" spans="2:13">
      <c r="B1591" s="503"/>
      <c r="C1591" s="300">
        <v>1590</v>
      </c>
      <c r="D1591" s="269"/>
      <c r="E1591" s="269"/>
      <c r="F1591" s="305"/>
      <c r="G1591" s="269"/>
      <c r="H1591" t="e">
        <f>VLOOKUP($G1591,県名!$B$1:$C$49,2,FALSE)</f>
        <v>#N/A</v>
      </c>
      <c r="I1591" t="e">
        <f>VLOOKUP(B1591,学校名!$D$8:$F$64,3,FALSE)</f>
        <v>#N/A</v>
      </c>
      <c r="J1591" t="str">
        <f t="shared" si="48"/>
        <v>男</v>
      </c>
      <c r="M1591" t="str">
        <f t="shared" si="49"/>
        <v xml:space="preserve"> </v>
      </c>
    </row>
    <row r="1592" spans="2:13">
      <c r="B1592" s="503"/>
      <c r="C1592" s="300">
        <v>1591</v>
      </c>
      <c r="D1592" s="269"/>
      <c r="E1592" s="269"/>
      <c r="F1592" s="305"/>
      <c r="G1592" s="269"/>
      <c r="H1592" t="e">
        <f>VLOOKUP($G1592,県名!$B$1:$C$49,2,FALSE)</f>
        <v>#N/A</v>
      </c>
      <c r="I1592" t="e">
        <f>VLOOKUP(B1592,学校名!$D$8:$F$64,3,FALSE)</f>
        <v>#N/A</v>
      </c>
      <c r="J1592" t="str">
        <f t="shared" si="48"/>
        <v>男</v>
      </c>
      <c r="M1592" t="str">
        <f t="shared" si="49"/>
        <v xml:space="preserve"> </v>
      </c>
    </row>
    <row r="1593" spans="2:13">
      <c r="B1593" s="503"/>
      <c r="C1593" s="300">
        <v>1592</v>
      </c>
      <c r="D1593" s="269"/>
      <c r="E1593" s="269"/>
      <c r="F1593" s="309"/>
      <c r="G1593" s="269"/>
      <c r="H1593" t="e">
        <f>VLOOKUP($G1593,県名!$B$1:$C$49,2,FALSE)</f>
        <v>#N/A</v>
      </c>
      <c r="I1593" t="e">
        <f>VLOOKUP(B1593,学校名!$D$8:$F$64,3,FALSE)</f>
        <v>#N/A</v>
      </c>
      <c r="J1593" t="str">
        <f t="shared" si="48"/>
        <v>男</v>
      </c>
      <c r="M1593" t="str">
        <f t="shared" si="49"/>
        <v xml:space="preserve"> </v>
      </c>
    </row>
    <row r="1594" spans="2:13">
      <c r="B1594" s="503"/>
      <c r="C1594" s="300">
        <v>1593</v>
      </c>
      <c r="D1594" s="269"/>
      <c r="E1594" s="269"/>
      <c r="F1594" s="309"/>
      <c r="G1594" s="269"/>
      <c r="H1594" t="e">
        <f>VLOOKUP($G1594,県名!$B$1:$C$49,2,FALSE)</f>
        <v>#N/A</v>
      </c>
      <c r="I1594" t="e">
        <f>VLOOKUP(B1594,学校名!$D$8:$F$64,3,FALSE)</f>
        <v>#N/A</v>
      </c>
      <c r="J1594" t="str">
        <f t="shared" si="48"/>
        <v>男</v>
      </c>
      <c r="M1594" t="str">
        <f t="shared" si="49"/>
        <v xml:space="preserve"> </v>
      </c>
    </row>
    <row r="1595" spans="2:13">
      <c r="B1595" s="503"/>
      <c r="C1595" s="300">
        <v>1594</v>
      </c>
      <c r="D1595" s="269"/>
      <c r="E1595" s="269"/>
      <c r="F1595" s="309"/>
      <c r="G1595" s="269"/>
      <c r="H1595" t="e">
        <f>VLOOKUP($G1595,県名!$B$1:$C$49,2,FALSE)</f>
        <v>#N/A</v>
      </c>
      <c r="I1595" t="e">
        <f>VLOOKUP(B1595,学校名!$D$8:$F$64,3,FALSE)</f>
        <v>#N/A</v>
      </c>
      <c r="J1595" t="str">
        <f t="shared" si="48"/>
        <v>男</v>
      </c>
      <c r="M1595" t="str">
        <f t="shared" si="49"/>
        <v xml:space="preserve"> </v>
      </c>
    </row>
    <row r="1596" spans="2:13">
      <c r="B1596" s="503"/>
      <c r="C1596" s="300">
        <v>1595</v>
      </c>
      <c r="D1596" s="269"/>
      <c r="E1596" s="269"/>
      <c r="F1596" s="309"/>
      <c r="G1596" s="269"/>
      <c r="H1596" t="e">
        <f>VLOOKUP($G1596,県名!$B$1:$C$49,2,FALSE)</f>
        <v>#N/A</v>
      </c>
      <c r="I1596" t="e">
        <f>VLOOKUP(B1596,学校名!$D$8:$F$64,3,FALSE)</f>
        <v>#N/A</v>
      </c>
      <c r="J1596" t="str">
        <f t="shared" si="48"/>
        <v>男</v>
      </c>
      <c r="M1596" t="str">
        <f t="shared" si="49"/>
        <v xml:space="preserve"> </v>
      </c>
    </row>
    <row r="1597" spans="2:13">
      <c r="B1597" s="503"/>
      <c r="C1597" s="300">
        <v>1596</v>
      </c>
      <c r="D1597" s="269"/>
      <c r="E1597" s="269"/>
      <c r="F1597" s="309"/>
      <c r="G1597" s="269"/>
      <c r="H1597" t="e">
        <f>VLOOKUP($G1597,県名!$B$1:$C$49,2,FALSE)</f>
        <v>#N/A</v>
      </c>
      <c r="I1597" t="e">
        <f>VLOOKUP(B1597,学校名!$D$8:$F$64,3,FALSE)</f>
        <v>#N/A</v>
      </c>
      <c r="J1597" t="str">
        <f t="shared" si="48"/>
        <v>男</v>
      </c>
      <c r="M1597" t="str">
        <f t="shared" si="49"/>
        <v xml:space="preserve"> </v>
      </c>
    </row>
    <row r="1598" spans="2:13">
      <c r="B1598" s="503"/>
      <c r="C1598" s="300">
        <v>1597</v>
      </c>
      <c r="D1598" s="269"/>
      <c r="E1598" s="269"/>
      <c r="F1598" s="309"/>
      <c r="G1598" s="269"/>
      <c r="H1598" t="e">
        <f>VLOOKUP($G1598,県名!$B$1:$C$49,2,FALSE)</f>
        <v>#N/A</v>
      </c>
      <c r="I1598" t="e">
        <f>VLOOKUP(B1598,学校名!$D$8:$F$64,3,FALSE)</f>
        <v>#N/A</v>
      </c>
      <c r="J1598" t="str">
        <f t="shared" si="48"/>
        <v>男</v>
      </c>
      <c r="M1598" t="str">
        <f t="shared" si="49"/>
        <v xml:space="preserve"> </v>
      </c>
    </row>
    <row r="1599" spans="2:13">
      <c r="B1599" s="503"/>
      <c r="C1599" s="300">
        <v>1598</v>
      </c>
      <c r="D1599" s="269"/>
      <c r="E1599" s="269"/>
      <c r="F1599" s="309"/>
      <c r="G1599" s="269"/>
      <c r="H1599" t="e">
        <f>VLOOKUP($G1599,県名!$B$1:$C$49,2,FALSE)</f>
        <v>#N/A</v>
      </c>
      <c r="I1599" t="e">
        <f>VLOOKUP(B1599,学校名!$D$8:$F$64,3,FALSE)</f>
        <v>#N/A</v>
      </c>
      <c r="J1599" t="str">
        <f t="shared" si="48"/>
        <v>男</v>
      </c>
      <c r="M1599" t="str">
        <f t="shared" si="49"/>
        <v xml:space="preserve"> </v>
      </c>
    </row>
    <row r="1600" spans="2:13">
      <c r="B1600" s="503"/>
      <c r="C1600" s="300">
        <v>1599</v>
      </c>
      <c r="D1600" s="269"/>
      <c r="E1600" s="269"/>
      <c r="F1600" s="309"/>
      <c r="G1600" s="269"/>
      <c r="H1600" t="e">
        <f>VLOOKUP($G1600,県名!$B$1:$C$49,2,FALSE)</f>
        <v>#N/A</v>
      </c>
      <c r="I1600" t="e">
        <f>VLOOKUP(B1600,学校名!$D$8:$F$64,3,FALSE)</f>
        <v>#N/A</v>
      </c>
      <c r="J1600" t="str">
        <f t="shared" si="48"/>
        <v>男</v>
      </c>
      <c r="M1600" t="str">
        <f t="shared" si="49"/>
        <v xml:space="preserve"> </v>
      </c>
    </row>
    <row r="1601" spans="2:13">
      <c r="B1601" s="503"/>
      <c r="C1601" s="300">
        <v>1600</v>
      </c>
      <c r="D1601" s="269"/>
      <c r="E1601" s="269"/>
      <c r="F1601" s="309"/>
      <c r="G1601" s="269"/>
      <c r="H1601" t="e">
        <f>VLOOKUP($G1601,県名!$B$1:$C$49,2,FALSE)</f>
        <v>#N/A</v>
      </c>
      <c r="I1601" t="e">
        <f>VLOOKUP(B1601,学校名!$D$8:$F$64,3,FALSE)</f>
        <v>#N/A</v>
      </c>
      <c r="J1601" t="str">
        <f t="shared" si="48"/>
        <v>男</v>
      </c>
      <c r="M1601" t="str">
        <f t="shared" si="49"/>
        <v xml:space="preserve"> </v>
      </c>
    </row>
    <row r="1602" spans="2:13">
      <c r="B1602" s="503"/>
      <c r="C1602" s="300">
        <v>1601</v>
      </c>
      <c r="D1602" s="269"/>
      <c r="E1602" s="269"/>
      <c r="F1602" s="309"/>
      <c r="G1602" s="269"/>
      <c r="H1602" t="e">
        <f>VLOOKUP($G1602,県名!$B$1:$C$49,2,FALSE)</f>
        <v>#N/A</v>
      </c>
      <c r="I1602" t="e">
        <f>VLOOKUP(B1602,学校名!$D$8:$F$64,3,FALSE)</f>
        <v>#N/A</v>
      </c>
      <c r="J1602" t="str">
        <f t="shared" si="48"/>
        <v>男</v>
      </c>
      <c r="M1602" t="str">
        <f t="shared" si="49"/>
        <v xml:space="preserve"> </v>
      </c>
    </row>
    <row r="1603" spans="2:13">
      <c r="B1603" s="503"/>
      <c r="C1603" s="300">
        <v>1602</v>
      </c>
      <c r="D1603" s="269"/>
      <c r="E1603" s="269"/>
      <c r="F1603" s="309"/>
      <c r="G1603" s="269"/>
      <c r="H1603" t="e">
        <f>VLOOKUP($G1603,県名!$B$1:$C$49,2,FALSE)</f>
        <v>#N/A</v>
      </c>
      <c r="I1603" t="e">
        <f>VLOOKUP(B1603,学校名!$D$8:$F$64,3,FALSE)</f>
        <v>#N/A</v>
      </c>
      <c r="J1603" t="str">
        <f t="shared" ref="J1603:J1666" si="50">IF(VALUE(C1603)&lt;2001,"男","女")</f>
        <v>男</v>
      </c>
      <c r="M1603" t="str">
        <f t="shared" ref="M1603:M1666" si="51">K1603&amp;" "&amp;L1603</f>
        <v xml:space="preserve"> </v>
      </c>
    </row>
    <row r="1604" spans="2:13">
      <c r="B1604" s="503"/>
      <c r="C1604" s="300">
        <v>1603</v>
      </c>
      <c r="D1604" s="269"/>
      <c r="E1604" s="269"/>
      <c r="F1604" s="309"/>
      <c r="G1604" s="269"/>
      <c r="H1604" t="e">
        <f>VLOOKUP($G1604,県名!$B$1:$C$49,2,FALSE)</f>
        <v>#N/A</v>
      </c>
      <c r="I1604" t="e">
        <f>VLOOKUP(B1604,学校名!$D$8:$F$64,3,FALSE)</f>
        <v>#N/A</v>
      </c>
      <c r="J1604" t="str">
        <f t="shared" si="50"/>
        <v>男</v>
      </c>
      <c r="M1604" t="str">
        <f t="shared" si="51"/>
        <v xml:space="preserve"> </v>
      </c>
    </row>
    <row r="1605" spans="2:13">
      <c r="B1605" s="503"/>
      <c r="C1605" s="300">
        <v>1604</v>
      </c>
      <c r="D1605" s="269"/>
      <c r="E1605" s="269"/>
      <c r="F1605" s="309"/>
      <c r="G1605" s="269"/>
      <c r="H1605" t="e">
        <f>VLOOKUP($G1605,県名!$B$1:$C$49,2,FALSE)</f>
        <v>#N/A</v>
      </c>
      <c r="I1605" t="e">
        <f>VLOOKUP(B1605,学校名!$D$8:$F$64,3,FALSE)</f>
        <v>#N/A</v>
      </c>
      <c r="J1605" t="str">
        <f t="shared" si="50"/>
        <v>男</v>
      </c>
      <c r="M1605" t="str">
        <f t="shared" si="51"/>
        <v xml:space="preserve"> </v>
      </c>
    </row>
    <row r="1606" spans="2:13">
      <c r="B1606" s="503"/>
      <c r="C1606" s="300">
        <v>1605</v>
      </c>
      <c r="D1606" s="269"/>
      <c r="E1606" s="269"/>
      <c r="F1606" s="309"/>
      <c r="G1606" s="269"/>
      <c r="H1606" t="e">
        <f>VLOOKUP($G1606,県名!$B$1:$C$49,2,FALSE)</f>
        <v>#N/A</v>
      </c>
      <c r="I1606" t="e">
        <f>VLOOKUP(B1606,学校名!$D$8:$F$64,3,FALSE)</f>
        <v>#N/A</v>
      </c>
      <c r="J1606" t="str">
        <f t="shared" si="50"/>
        <v>男</v>
      </c>
      <c r="M1606" t="str">
        <f t="shared" si="51"/>
        <v xml:space="preserve"> </v>
      </c>
    </row>
    <row r="1607" spans="2:13">
      <c r="B1607" s="503"/>
      <c r="C1607" s="300">
        <v>1606</v>
      </c>
      <c r="D1607" s="269"/>
      <c r="E1607" s="269"/>
      <c r="F1607" s="309"/>
      <c r="G1607" s="269"/>
      <c r="H1607" t="e">
        <f>VLOOKUP($G1607,県名!$B$1:$C$49,2,FALSE)</f>
        <v>#N/A</v>
      </c>
      <c r="I1607" t="e">
        <f>VLOOKUP(B1607,学校名!$D$8:$F$64,3,FALSE)</f>
        <v>#N/A</v>
      </c>
      <c r="J1607" t="str">
        <f t="shared" si="50"/>
        <v>男</v>
      </c>
      <c r="M1607" t="str">
        <f t="shared" si="51"/>
        <v xml:space="preserve"> </v>
      </c>
    </row>
    <row r="1608" spans="2:13">
      <c r="B1608" s="503"/>
      <c r="C1608" s="300">
        <v>1607</v>
      </c>
      <c r="D1608" s="269"/>
      <c r="E1608" s="269"/>
      <c r="F1608" s="309"/>
      <c r="G1608" s="269"/>
      <c r="H1608" t="e">
        <f>VLOOKUP($G1608,県名!$B$1:$C$49,2,FALSE)</f>
        <v>#N/A</v>
      </c>
      <c r="I1608" t="e">
        <f>VLOOKUP(B1608,学校名!$D$8:$F$64,3,FALSE)</f>
        <v>#N/A</v>
      </c>
      <c r="J1608" t="str">
        <f t="shared" si="50"/>
        <v>男</v>
      </c>
      <c r="M1608" t="str">
        <f t="shared" si="51"/>
        <v xml:space="preserve"> </v>
      </c>
    </row>
    <row r="1609" spans="2:13">
      <c r="B1609" s="503"/>
      <c r="C1609" s="300">
        <v>1608</v>
      </c>
      <c r="D1609" s="269"/>
      <c r="E1609" s="269"/>
      <c r="F1609" s="309"/>
      <c r="G1609" s="269"/>
      <c r="H1609" t="e">
        <f>VLOOKUP($G1609,県名!$B$1:$C$49,2,FALSE)</f>
        <v>#N/A</v>
      </c>
      <c r="I1609" t="e">
        <f>VLOOKUP(B1609,学校名!$D$8:$F$64,3,FALSE)</f>
        <v>#N/A</v>
      </c>
      <c r="J1609" t="str">
        <f t="shared" si="50"/>
        <v>男</v>
      </c>
      <c r="M1609" t="str">
        <f t="shared" si="51"/>
        <v xml:space="preserve"> </v>
      </c>
    </row>
    <row r="1610" spans="2:13">
      <c r="B1610" s="503"/>
      <c r="C1610" s="300">
        <v>1609</v>
      </c>
      <c r="D1610" s="269"/>
      <c r="E1610" s="269"/>
      <c r="F1610" s="309"/>
      <c r="G1610" s="269"/>
      <c r="H1610" t="e">
        <f>VLOOKUP($G1610,県名!$B$1:$C$49,2,FALSE)</f>
        <v>#N/A</v>
      </c>
      <c r="I1610" t="e">
        <f>VLOOKUP(B1610,学校名!$D$8:$F$64,3,FALSE)</f>
        <v>#N/A</v>
      </c>
      <c r="J1610" t="str">
        <f t="shared" si="50"/>
        <v>男</v>
      </c>
      <c r="M1610" t="str">
        <f t="shared" si="51"/>
        <v xml:space="preserve"> </v>
      </c>
    </row>
    <row r="1611" spans="2:13">
      <c r="B1611" s="503"/>
      <c r="C1611" s="300">
        <v>1610</v>
      </c>
      <c r="D1611" s="269"/>
      <c r="E1611" s="269"/>
      <c r="F1611" s="309"/>
      <c r="G1611" s="269"/>
      <c r="H1611" t="e">
        <f>VLOOKUP($G1611,県名!$B$1:$C$49,2,FALSE)</f>
        <v>#N/A</v>
      </c>
      <c r="I1611" t="e">
        <f>VLOOKUP(B1611,学校名!$D$8:$F$64,3,FALSE)</f>
        <v>#N/A</v>
      </c>
      <c r="J1611" t="str">
        <f t="shared" si="50"/>
        <v>男</v>
      </c>
      <c r="M1611" t="str">
        <f t="shared" si="51"/>
        <v xml:space="preserve"> </v>
      </c>
    </row>
    <row r="1612" spans="2:13">
      <c r="B1612" s="503"/>
      <c r="C1612" s="300">
        <v>1611</v>
      </c>
      <c r="D1612" s="269"/>
      <c r="E1612" s="269"/>
      <c r="F1612" s="309"/>
      <c r="G1612" s="269"/>
      <c r="H1612" t="e">
        <f>VLOOKUP($G1612,県名!$B$1:$C$49,2,FALSE)</f>
        <v>#N/A</v>
      </c>
      <c r="I1612" t="e">
        <f>VLOOKUP(B1612,学校名!$D$8:$F$64,3,FALSE)</f>
        <v>#N/A</v>
      </c>
      <c r="J1612" t="str">
        <f t="shared" si="50"/>
        <v>男</v>
      </c>
      <c r="M1612" t="str">
        <f t="shared" si="51"/>
        <v xml:space="preserve"> </v>
      </c>
    </row>
    <row r="1613" spans="2:13">
      <c r="B1613" s="503"/>
      <c r="C1613" s="300">
        <v>1612</v>
      </c>
      <c r="D1613" s="269"/>
      <c r="E1613" s="269"/>
      <c r="F1613" s="309"/>
      <c r="G1613" s="269"/>
      <c r="H1613" t="e">
        <f>VLOOKUP($G1613,県名!$B$1:$C$49,2,FALSE)</f>
        <v>#N/A</v>
      </c>
      <c r="I1613" t="e">
        <f>VLOOKUP(B1613,学校名!$D$8:$F$64,3,FALSE)</f>
        <v>#N/A</v>
      </c>
      <c r="J1613" t="str">
        <f t="shared" si="50"/>
        <v>男</v>
      </c>
      <c r="M1613" t="str">
        <f t="shared" si="51"/>
        <v xml:space="preserve"> </v>
      </c>
    </row>
    <row r="1614" spans="2:13">
      <c r="B1614" s="503"/>
      <c r="C1614" s="300">
        <v>1613</v>
      </c>
      <c r="D1614" s="269"/>
      <c r="E1614" s="269"/>
      <c r="F1614" s="309"/>
      <c r="G1614" s="269"/>
      <c r="H1614" t="e">
        <f>VLOOKUP($G1614,県名!$B$1:$C$49,2,FALSE)</f>
        <v>#N/A</v>
      </c>
      <c r="I1614" t="e">
        <f>VLOOKUP(B1614,学校名!$D$8:$F$64,3,FALSE)</f>
        <v>#N/A</v>
      </c>
      <c r="J1614" t="str">
        <f t="shared" si="50"/>
        <v>男</v>
      </c>
      <c r="M1614" t="str">
        <f t="shared" si="51"/>
        <v xml:space="preserve"> </v>
      </c>
    </row>
    <row r="1615" spans="2:13">
      <c r="B1615" s="503"/>
      <c r="C1615" s="300">
        <v>1614</v>
      </c>
      <c r="D1615" s="269"/>
      <c r="E1615" s="269"/>
      <c r="F1615" s="309"/>
      <c r="G1615" s="269"/>
      <c r="H1615" t="e">
        <f>VLOOKUP($G1615,県名!$B$1:$C$49,2,FALSE)</f>
        <v>#N/A</v>
      </c>
      <c r="I1615" t="e">
        <f>VLOOKUP(B1615,学校名!$D$8:$F$64,3,FALSE)</f>
        <v>#N/A</v>
      </c>
      <c r="J1615" t="str">
        <f t="shared" si="50"/>
        <v>男</v>
      </c>
      <c r="M1615" t="str">
        <f t="shared" si="51"/>
        <v xml:space="preserve"> </v>
      </c>
    </row>
    <row r="1616" spans="2:13">
      <c r="B1616" s="503"/>
      <c r="C1616" s="300">
        <v>1615</v>
      </c>
      <c r="D1616" s="269"/>
      <c r="E1616" s="269"/>
      <c r="F1616" s="309"/>
      <c r="G1616" s="269"/>
      <c r="H1616" t="e">
        <f>VLOOKUP($G1616,県名!$B$1:$C$49,2,FALSE)</f>
        <v>#N/A</v>
      </c>
      <c r="I1616" t="e">
        <f>VLOOKUP(B1616,学校名!$D$8:$F$64,3,FALSE)</f>
        <v>#N/A</v>
      </c>
      <c r="J1616" t="str">
        <f t="shared" si="50"/>
        <v>男</v>
      </c>
      <c r="M1616" t="str">
        <f t="shared" si="51"/>
        <v xml:space="preserve"> </v>
      </c>
    </row>
    <row r="1617" spans="2:13">
      <c r="B1617" s="503"/>
      <c r="C1617" s="300">
        <v>1616</v>
      </c>
      <c r="D1617" s="269"/>
      <c r="E1617" s="269"/>
      <c r="F1617" s="309"/>
      <c r="G1617" s="269"/>
      <c r="H1617" t="e">
        <f>VLOOKUP($G1617,県名!$B$1:$C$49,2,FALSE)</f>
        <v>#N/A</v>
      </c>
      <c r="I1617" t="e">
        <f>VLOOKUP(B1617,学校名!$D$8:$F$64,3,FALSE)</f>
        <v>#N/A</v>
      </c>
      <c r="J1617" t="str">
        <f t="shared" si="50"/>
        <v>男</v>
      </c>
      <c r="M1617" t="str">
        <f t="shared" si="51"/>
        <v xml:space="preserve"> </v>
      </c>
    </row>
    <row r="1618" spans="2:13">
      <c r="B1618" s="503"/>
      <c r="C1618" s="300">
        <v>1617</v>
      </c>
      <c r="D1618" s="269"/>
      <c r="E1618" s="269"/>
      <c r="F1618" s="309"/>
      <c r="G1618" s="269"/>
      <c r="H1618" t="e">
        <f>VLOOKUP($G1618,県名!$B$1:$C$49,2,FALSE)</f>
        <v>#N/A</v>
      </c>
      <c r="I1618" t="e">
        <f>VLOOKUP(B1618,学校名!$D$8:$F$64,3,FALSE)</f>
        <v>#N/A</v>
      </c>
      <c r="J1618" t="str">
        <f t="shared" si="50"/>
        <v>男</v>
      </c>
      <c r="M1618" t="str">
        <f t="shared" si="51"/>
        <v xml:space="preserve"> </v>
      </c>
    </row>
    <row r="1619" spans="2:13">
      <c r="B1619" s="503"/>
      <c r="C1619" s="300">
        <v>1618</v>
      </c>
      <c r="D1619" s="269"/>
      <c r="E1619" s="269"/>
      <c r="F1619" s="309"/>
      <c r="G1619" s="269"/>
      <c r="H1619" t="e">
        <f>VLOOKUP($G1619,県名!$B$1:$C$49,2,FALSE)</f>
        <v>#N/A</v>
      </c>
      <c r="I1619" t="e">
        <f>VLOOKUP(B1619,学校名!$D$8:$F$64,3,FALSE)</f>
        <v>#N/A</v>
      </c>
      <c r="J1619" t="str">
        <f t="shared" si="50"/>
        <v>男</v>
      </c>
      <c r="M1619" t="str">
        <f t="shared" si="51"/>
        <v xml:space="preserve"> </v>
      </c>
    </row>
    <row r="1620" spans="2:13">
      <c r="B1620" s="503"/>
      <c r="C1620" s="300">
        <v>1619</v>
      </c>
      <c r="D1620" s="269"/>
      <c r="E1620" s="269"/>
      <c r="F1620" s="309"/>
      <c r="G1620" s="269"/>
      <c r="H1620" t="e">
        <f>VLOOKUP($G1620,県名!$B$1:$C$49,2,FALSE)</f>
        <v>#N/A</v>
      </c>
      <c r="I1620" t="e">
        <f>VLOOKUP(B1620,学校名!$D$8:$F$64,3,FALSE)</f>
        <v>#N/A</v>
      </c>
      <c r="J1620" t="str">
        <f t="shared" si="50"/>
        <v>男</v>
      </c>
      <c r="M1620" t="str">
        <f t="shared" si="51"/>
        <v xml:space="preserve"> </v>
      </c>
    </row>
    <row r="1621" spans="2:13">
      <c r="B1621" s="503"/>
      <c r="C1621" s="300">
        <v>1620</v>
      </c>
      <c r="D1621" s="269"/>
      <c r="E1621" s="269"/>
      <c r="F1621" s="309"/>
      <c r="G1621" s="269"/>
      <c r="H1621" t="e">
        <f>VLOOKUP($G1621,県名!$B$1:$C$49,2,FALSE)</f>
        <v>#N/A</v>
      </c>
      <c r="I1621" t="e">
        <f>VLOOKUP(B1621,学校名!$D$8:$F$64,3,FALSE)</f>
        <v>#N/A</v>
      </c>
      <c r="J1621" t="str">
        <f t="shared" si="50"/>
        <v>男</v>
      </c>
      <c r="M1621" t="str">
        <f t="shared" si="51"/>
        <v xml:space="preserve"> </v>
      </c>
    </row>
    <row r="1622" spans="2:13">
      <c r="B1622" s="503"/>
      <c r="C1622" s="300">
        <v>1621</v>
      </c>
      <c r="D1622" s="269"/>
      <c r="E1622" s="269"/>
      <c r="F1622" s="309"/>
      <c r="G1622" s="269"/>
      <c r="H1622" t="e">
        <f>VLOOKUP($G1622,県名!$B$1:$C$49,2,FALSE)</f>
        <v>#N/A</v>
      </c>
      <c r="I1622" t="e">
        <f>VLOOKUP(B1622,学校名!$D$8:$F$64,3,FALSE)</f>
        <v>#N/A</v>
      </c>
      <c r="J1622" t="str">
        <f t="shared" si="50"/>
        <v>男</v>
      </c>
      <c r="M1622" t="str">
        <f t="shared" si="51"/>
        <v xml:space="preserve"> </v>
      </c>
    </row>
    <row r="1623" spans="2:13">
      <c r="B1623" s="503"/>
      <c r="C1623" s="300">
        <v>1622</v>
      </c>
      <c r="D1623" s="269"/>
      <c r="E1623" s="269"/>
      <c r="F1623" s="309"/>
      <c r="G1623" s="269"/>
      <c r="H1623" t="e">
        <f>VLOOKUP($G1623,県名!$B$1:$C$49,2,FALSE)</f>
        <v>#N/A</v>
      </c>
      <c r="I1623" t="e">
        <f>VLOOKUP(B1623,学校名!$D$8:$F$64,3,FALSE)</f>
        <v>#N/A</v>
      </c>
      <c r="J1623" t="str">
        <f t="shared" si="50"/>
        <v>男</v>
      </c>
      <c r="M1623" t="str">
        <f t="shared" si="51"/>
        <v xml:space="preserve"> </v>
      </c>
    </row>
    <row r="1624" spans="2:13">
      <c r="B1624" s="503"/>
      <c r="C1624" s="300">
        <v>1623</v>
      </c>
      <c r="D1624" s="269"/>
      <c r="E1624" s="269"/>
      <c r="F1624" s="309"/>
      <c r="G1624" s="269"/>
      <c r="H1624" t="e">
        <f>VLOOKUP($G1624,県名!$B$1:$C$49,2,FALSE)</f>
        <v>#N/A</v>
      </c>
      <c r="I1624" t="e">
        <f>VLOOKUP(B1624,学校名!$D$8:$F$64,3,FALSE)</f>
        <v>#N/A</v>
      </c>
      <c r="J1624" t="str">
        <f t="shared" si="50"/>
        <v>男</v>
      </c>
      <c r="M1624" t="str">
        <f t="shared" si="51"/>
        <v xml:space="preserve"> </v>
      </c>
    </row>
    <row r="1625" spans="2:13">
      <c r="B1625" s="503"/>
      <c r="C1625" s="300">
        <v>1624</v>
      </c>
      <c r="D1625" s="269"/>
      <c r="E1625" s="269"/>
      <c r="F1625" s="309"/>
      <c r="G1625" s="269"/>
      <c r="H1625" t="e">
        <f>VLOOKUP($G1625,県名!$B$1:$C$49,2,FALSE)</f>
        <v>#N/A</v>
      </c>
      <c r="I1625" t="e">
        <f>VLOOKUP(B1625,学校名!$D$8:$F$64,3,FALSE)</f>
        <v>#N/A</v>
      </c>
      <c r="J1625" t="str">
        <f t="shared" si="50"/>
        <v>男</v>
      </c>
      <c r="M1625" t="str">
        <f t="shared" si="51"/>
        <v xml:space="preserve"> </v>
      </c>
    </row>
    <row r="1626" spans="2:13">
      <c r="B1626" s="503"/>
      <c r="C1626" s="300">
        <v>1625</v>
      </c>
      <c r="D1626" s="269"/>
      <c r="E1626" s="269"/>
      <c r="F1626" s="309"/>
      <c r="G1626" s="269"/>
      <c r="H1626" t="e">
        <f>VLOOKUP($G1626,県名!$B$1:$C$49,2,FALSE)</f>
        <v>#N/A</v>
      </c>
      <c r="I1626" t="e">
        <f>VLOOKUP(B1626,学校名!$D$8:$F$64,3,FALSE)</f>
        <v>#N/A</v>
      </c>
      <c r="J1626" t="str">
        <f t="shared" si="50"/>
        <v>男</v>
      </c>
      <c r="M1626" t="str">
        <f t="shared" si="51"/>
        <v xml:space="preserve"> </v>
      </c>
    </row>
    <row r="1627" spans="2:13">
      <c r="B1627" s="503"/>
      <c r="C1627" s="300">
        <v>1626</v>
      </c>
      <c r="D1627" s="269"/>
      <c r="E1627" s="269"/>
      <c r="F1627" s="309"/>
      <c r="G1627" s="269"/>
      <c r="H1627" t="e">
        <f>VLOOKUP($G1627,県名!$B$1:$C$49,2,FALSE)</f>
        <v>#N/A</v>
      </c>
      <c r="I1627" t="e">
        <f>VLOOKUP(B1627,学校名!$D$8:$F$64,3,FALSE)</f>
        <v>#N/A</v>
      </c>
      <c r="J1627" t="str">
        <f t="shared" si="50"/>
        <v>男</v>
      </c>
      <c r="M1627" t="str">
        <f t="shared" si="51"/>
        <v xml:space="preserve"> </v>
      </c>
    </row>
    <row r="1628" spans="2:13">
      <c r="B1628" s="503"/>
      <c r="C1628" s="300">
        <v>1627</v>
      </c>
      <c r="D1628" s="269"/>
      <c r="E1628" s="269"/>
      <c r="F1628" s="309"/>
      <c r="G1628" s="269"/>
      <c r="H1628" t="e">
        <f>VLOOKUP($G1628,県名!$B$1:$C$49,2,FALSE)</f>
        <v>#N/A</v>
      </c>
      <c r="I1628" t="e">
        <f>VLOOKUP(B1628,学校名!$D$8:$F$64,3,FALSE)</f>
        <v>#N/A</v>
      </c>
      <c r="J1628" t="str">
        <f t="shared" si="50"/>
        <v>男</v>
      </c>
      <c r="M1628" t="str">
        <f t="shared" si="51"/>
        <v xml:space="preserve"> </v>
      </c>
    </row>
    <row r="1629" spans="2:13">
      <c r="B1629" s="503"/>
      <c r="C1629" s="300">
        <v>1628</v>
      </c>
      <c r="D1629" s="269"/>
      <c r="E1629" s="269"/>
      <c r="F1629" s="309"/>
      <c r="G1629" s="269"/>
      <c r="H1629" t="e">
        <f>VLOOKUP($G1629,県名!$B$1:$C$49,2,FALSE)</f>
        <v>#N/A</v>
      </c>
      <c r="I1629" t="e">
        <f>VLOOKUP(B1629,学校名!$D$8:$F$64,3,FALSE)</f>
        <v>#N/A</v>
      </c>
      <c r="J1629" t="str">
        <f t="shared" si="50"/>
        <v>男</v>
      </c>
      <c r="M1629" t="str">
        <f t="shared" si="51"/>
        <v xml:space="preserve"> </v>
      </c>
    </row>
    <row r="1630" spans="2:13">
      <c r="B1630" s="503"/>
      <c r="C1630" s="300">
        <v>1629</v>
      </c>
      <c r="D1630" s="269"/>
      <c r="E1630" s="269"/>
      <c r="F1630" s="309"/>
      <c r="G1630" s="269"/>
      <c r="H1630" t="e">
        <f>VLOOKUP($G1630,県名!$B$1:$C$49,2,FALSE)</f>
        <v>#N/A</v>
      </c>
      <c r="I1630" t="e">
        <f>VLOOKUP(B1630,学校名!$D$8:$F$64,3,FALSE)</f>
        <v>#N/A</v>
      </c>
      <c r="J1630" t="str">
        <f t="shared" si="50"/>
        <v>男</v>
      </c>
      <c r="M1630" t="str">
        <f t="shared" si="51"/>
        <v xml:space="preserve"> </v>
      </c>
    </row>
    <row r="1631" spans="2:13">
      <c r="B1631" s="503"/>
      <c r="C1631" s="300">
        <v>1630</v>
      </c>
      <c r="D1631" s="269"/>
      <c r="E1631" s="269"/>
      <c r="F1631" s="309"/>
      <c r="G1631" s="269"/>
      <c r="H1631" t="e">
        <f>VLOOKUP($G1631,県名!$B$1:$C$49,2,FALSE)</f>
        <v>#N/A</v>
      </c>
      <c r="I1631" t="e">
        <f>VLOOKUP(B1631,学校名!$D$8:$F$64,3,FALSE)</f>
        <v>#N/A</v>
      </c>
      <c r="J1631" t="str">
        <f t="shared" si="50"/>
        <v>男</v>
      </c>
      <c r="M1631" t="str">
        <f t="shared" si="51"/>
        <v xml:space="preserve"> </v>
      </c>
    </row>
    <row r="1632" spans="2:13">
      <c r="B1632" s="503"/>
      <c r="C1632" s="300">
        <v>1631</v>
      </c>
      <c r="D1632" s="269"/>
      <c r="E1632" s="269"/>
      <c r="F1632" s="309"/>
      <c r="G1632" s="269"/>
      <c r="H1632" t="e">
        <f>VLOOKUP($G1632,県名!$B$1:$C$49,2,FALSE)</f>
        <v>#N/A</v>
      </c>
      <c r="I1632" t="e">
        <f>VLOOKUP(B1632,学校名!$D$8:$F$64,3,FALSE)</f>
        <v>#N/A</v>
      </c>
      <c r="J1632" t="str">
        <f t="shared" si="50"/>
        <v>男</v>
      </c>
      <c r="M1632" t="str">
        <f t="shared" si="51"/>
        <v xml:space="preserve"> </v>
      </c>
    </row>
    <row r="1633" spans="2:13">
      <c r="B1633" s="503"/>
      <c r="C1633" s="300">
        <v>1632</v>
      </c>
      <c r="D1633" s="269"/>
      <c r="E1633" s="269"/>
      <c r="F1633" s="309"/>
      <c r="G1633" s="269"/>
      <c r="H1633" t="e">
        <f>VLOOKUP($G1633,県名!$B$1:$C$49,2,FALSE)</f>
        <v>#N/A</v>
      </c>
      <c r="I1633" t="e">
        <f>VLOOKUP(B1633,学校名!$D$8:$F$64,3,FALSE)</f>
        <v>#N/A</v>
      </c>
      <c r="J1633" t="str">
        <f t="shared" si="50"/>
        <v>男</v>
      </c>
      <c r="M1633" t="str">
        <f t="shared" si="51"/>
        <v xml:space="preserve"> </v>
      </c>
    </row>
    <row r="1634" spans="2:13">
      <c r="B1634" s="503"/>
      <c r="C1634" s="300">
        <v>1633</v>
      </c>
      <c r="D1634" s="269"/>
      <c r="E1634" s="269"/>
      <c r="F1634" s="309"/>
      <c r="G1634" s="269"/>
      <c r="H1634" t="e">
        <f>VLOOKUP($G1634,県名!$B$1:$C$49,2,FALSE)</f>
        <v>#N/A</v>
      </c>
      <c r="I1634" t="e">
        <f>VLOOKUP(B1634,学校名!$D$8:$F$64,3,FALSE)</f>
        <v>#N/A</v>
      </c>
      <c r="J1634" t="str">
        <f t="shared" si="50"/>
        <v>男</v>
      </c>
      <c r="M1634" t="str">
        <f t="shared" si="51"/>
        <v xml:space="preserve"> </v>
      </c>
    </row>
    <row r="1635" spans="2:13">
      <c r="B1635" s="503"/>
      <c r="C1635" s="300">
        <v>1634</v>
      </c>
      <c r="D1635" s="269"/>
      <c r="E1635" s="269"/>
      <c r="F1635" s="309"/>
      <c r="G1635" s="269"/>
      <c r="H1635" t="e">
        <f>VLOOKUP($G1635,県名!$B$1:$C$49,2,FALSE)</f>
        <v>#N/A</v>
      </c>
      <c r="I1635" t="e">
        <f>VLOOKUP(B1635,学校名!$D$8:$F$64,3,FALSE)</f>
        <v>#N/A</v>
      </c>
      <c r="J1635" t="str">
        <f t="shared" si="50"/>
        <v>男</v>
      </c>
      <c r="M1635" t="str">
        <f t="shared" si="51"/>
        <v xml:space="preserve"> </v>
      </c>
    </row>
    <row r="1636" spans="2:13">
      <c r="B1636" s="503"/>
      <c r="C1636" s="300">
        <v>1635</v>
      </c>
      <c r="D1636" s="269"/>
      <c r="E1636" s="269"/>
      <c r="F1636" s="309"/>
      <c r="G1636" s="269"/>
      <c r="H1636" t="e">
        <f>VLOOKUP($G1636,県名!$B$1:$C$49,2,FALSE)</f>
        <v>#N/A</v>
      </c>
      <c r="I1636" t="e">
        <f>VLOOKUP(B1636,学校名!$D$8:$F$64,3,FALSE)</f>
        <v>#N/A</v>
      </c>
      <c r="J1636" t="str">
        <f t="shared" si="50"/>
        <v>男</v>
      </c>
      <c r="M1636" t="str">
        <f t="shared" si="51"/>
        <v xml:space="preserve"> </v>
      </c>
    </row>
    <row r="1637" spans="2:13">
      <c r="B1637" s="503"/>
      <c r="C1637" s="300">
        <v>1636</v>
      </c>
      <c r="D1637" s="269"/>
      <c r="E1637" s="269"/>
      <c r="F1637" s="309"/>
      <c r="G1637" s="269"/>
      <c r="H1637" t="e">
        <f>VLOOKUP($G1637,県名!$B$1:$C$49,2,FALSE)</f>
        <v>#N/A</v>
      </c>
      <c r="I1637" t="e">
        <f>VLOOKUP(B1637,学校名!$D$8:$F$64,3,FALSE)</f>
        <v>#N/A</v>
      </c>
      <c r="J1637" t="str">
        <f t="shared" si="50"/>
        <v>男</v>
      </c>
      <c r="M1637" t="str">
        <f t="shared" si="51"/>
        <v xml:space="preserve"> </v>
      </c>
    </row>
    <row r="1638" spans="2:13">
      <c r="B1638" s="503"/>
      <c r="C1638" s="300">
        <v>1637</v>
      </c>
      <c r="D1638" s="269"/>
      <c r="E1638" s="269"/>
      <c r="F1638" s="309"/>
      <c r="G1638" s="269"/>
      <c r="H1638" t="e">
        <f>VLOOKUP($G1638,県名!$B$1:$C$49,2,FALSE)</f>
        <v>#N/A</v>
      </c>
      <c r="I1638" t="e">
        <f>VLOOKUP(B1638,学校名!$D$8:$F$64,3,FALSE)</f>
        <v>#N/A</v>
      </c>
      <c r="J1638" t="str">
        <f t="shared" si="50"/>
        <v>男</v>
      </c>
      <c r="M1638" t="str">
        <f t="shared" si="51"/>
        <v xml:space="preserve"> </v>
      </c>
    </row>
    <row r="1639" spans="2:13" s="308" customFormat="1">
      <c r="B1639" s="503"/>
      <c r="C1639" s="300">
        <v>1638</v>
      </c>
      <c r="F1639" s="309"/>
      <c r="H1639" t="e">
        <f>VLOOKUP($G1639,県名!$B$1:$C$49,2,FALSE)</f>
        <v>#N/A</v>
      </c>
      <c r="I1639" t="e">
        <f>VLOOKUP(B1639,学校名!$D$8:$F$64,3,FALSE)</f>
        <v>#N/A</v>
      </c>
      <c r="J1639" t="str">
        <f t="shared" si="50"/>
        <v>男</v>
      </c>
      <c r="M1639" t="str">
        <f t="shared" si="51"/>
        <v xml:space="preserve"> </v>
      </c>
    </row>
    <row r="1640" spans="2:13" s="308" customFormat="1">
      <c r="B1640" s="503"/>
      <c r="C1640" s="300">
        <v>1639</v>
      </c>
      <c r="F1640" s="309"/>
      <c r="H1640" t="e">
        <f>VLOOKUP($G1640,県名!$B$1:$C$49,2,FALSE)</f>
        <v>#N/A</v>
      </c>
      <c r="I1640" t="e">
        <f>VLOOKUP(B1640,学校名!$D$8:$F$64,3,FALSE)</f>
        <v>#N/A</v>
      </c>
      <c r="J1640" t="str">
        <f t="shared" si="50"/>
        <v>男</v>
      </c>
      <c r="M1640" t="str">
        <f t="shared" si="51"/>
        <v xml:space="preserve"> </v>
      </c>
    </row>
    <row r="1641" spans="2:13" s="308" customFormat="1">
      <c r="B1641" s="503"/>
      <c r="C1641" s="300">
        <v>1640</v>
      </c>
      <c r="F1641" s="309"/>
      <c r="H1641" t="e">
        <f>VLOOKUP($G1641,県名!$B$1:$C$49,2,FALSE)</f>
        <v>#N/A</v>
      </c>
      <c r="I1641" t="e">
        <f>VLOOKUP(B1641,学校名!$D$8:$F$64,3,FALSE)</f>
        <v>#N/A</v>
      </c>
      <c r="J1641" t="str">
        <f t="shared" si="50"/>
        <v>男</v>
      </c>
      <c r="M1641" t="str">
        <f t="shared" si="51"/>
        <v xml:space="preserve"> </v>
      </c>
    </row>
    <row r="1642" spans="2:13" s="308" customFormat="1">
      <c r="B1642" s="503"/>
      <c r="C1642" s="300">
        <v>1641</v>
      </c>
      <c r="F1642" s="309"/>
      <c r="H1642" t="e">
        <f>VLOOKUP($G1642,県名!$B$1:$C$49,2,FALSE)</f>
        <v>#N/A</v>
      </c>
      <c r="I1642" t="e">
        <f>VLOOKUP(B1642,学校名!$D$8:$F$64,3,FALSE)</f>
        <v>#N/A</v>
      </c>
      <c r="J1642" t="str">
        <f t="shared" si="50"/>
        <v>男</v>
      </c>
      <c r="M1642" t="str">
        <f t="shared" si="51"/>
        <v xml:space="preserve"> </v>
      </c>
    </row>
    <row r="1643" spans="2:13" s="308" customFormat="1">
      <c r="B1643" s="503"/>
      <c r="C1643" s="300">
        <v>1642</v>
      </c>
      <c r="F1643" s="309"/>
      <c r="H1643" t="e">
        <f>VLOOKUP($G1643,県名!$B$1:$C$49,2,FALSE)</f>
        <v>#N/A</v>
      </c>
      <c r="I1643" t="e">
        <f>VLOOKUP(B1643,学校名!$D$8:$F$64,3,FALSE)</f>
        <v>#N/A</v>
      </c>
      <c r="J1643" t="str">
        <f t="shared" si="50"/>
        <v>男</v>
      </c>
      <c r="M1643" t="str">
        <f t="shared" si="51"/>
        <v xml:space="preserve"> </v>
      </c>
    </row>
    <row r="1644" spans="2:13" s="308" customFormat="1">
      <c r="B1644" s="503"/>
      <c r="C1644" s="300">
        <v>1643</v>
      </c>
      <c r="F1644" s="309"/>
      <c r="H1644" t="e">
        <f>VLOOKUP($G1644,県名!$B$1:$C$49,2,FALSE)</f>
        <v>#N/A</v>
      </c>
      <c r="I1644" t="e">
        <f>VLOOKUP(B1644,学校名!$D$8:$F$64,3,FALSE)</f>
        <v>#N/A</v>
      </c>
      <c r="J1644" t="str">
        <f t="shared" si="50"/>
        <v>男</v>
      </c>
      <c r="M1644" t="str">
        <f t="shared" si="51"/>
        <v xml:space="preserve"> </v>
      </c>
    </row>
    <row r="1645" spans="2:13" s="308" customFormat="1">
      <c r="B1645" s="503"/>
      <c r="C1645" s="300">
        <v>1644</v>
      </c>
      <c r="F1645" s="309"/>
      <c r="H1645" t="e">
        <f>VLOOKUP($G1645,県名!$B$1:$C$49,2,FALSE)</f>
        <v>#N/A</v>
      </c>
      <c r="I1645" t="e">
        <f>VLOOKUP(B1645,学校名!$D$8:$F$64,3,FALSE)</f>
        <v>#N/A</v>
      </c>
      <c r="J1645" t="str">
        <f t="shared" si="50"/>
        <v>男</v>
      </c>
      <c r="M1645" t="str">
        <f t="shared" si="51"/>
        <v xml:space="preserve"> </v>
      </c>
    </row>
    <row r="1646" spans="2:13" s="308" customFormat="1">
      <c r="B1646" s="503"/>
      <c r="C1646" s="300">
        <v>1645</v>
      </c>
      <c r="F1646" s="309"/>
      <c r="H1646" t="e">
        <f>VLOOKUP($G1646,県名!$B$1:$C$49,2,FALSE)</f>
        <v>#N/A</v>
      </c>
      <c r="I1646" t="e">
        <f>VLOOKUP(B1646,学校名!$D$8:$F$64,3,FALSE)</f>
        <v>#N/A</v>
      </c>
      <c r="J1646" t="str">
        <f t="shared" si="50"/>
        <v>男</v>
      </c>
      <c r="M1646" t="str">
        <f t="shared" si="51"/>
        <v xml:space="preserve"> </v>
      </c>
    </row>
    <row r="1647" spans="2:13" s="308" customFormat="1">
      <c r="B1647" s="503"/>
      <c r="C1647" s="300">
        <v>1646</v>
      </c>
      <c r="F1647" s="309"/>
      <c r="H1647" t="e">
        <f>VLOOKUP($G1647,県名!$B$1:$C$49,2,FALSE)</f>
        <v>#N/A</v>
      </c>
      <c r="I1647" t="e">
        <f>VLOOKUP(B1647,学校名!$D$8:$F$64,3,FALSE)</f>
        <v>#N/A</v>
      </c>
      <c r="J1647" t="str">
        <f t="shared" si="50"/>
        <v>男</v>
      </c>
      <c r="M1647" t="str">
        <f t="shared" si="51"/>
        <v xml:space="preserve"> </v>
      </c>
    </row>
    <row r="1648" spans="2:13" s="308" customFormat="1">
      <c r="B1648" s="503"/>
      <c r="C1648" s="300">
        <v>1647</v>
      </c>
      <c r="F1648" s="309"/>
      <c r="H1648" t="e">
        <f>VLOOKUP($G1648,県名!$B$1:$C$49,2,FALSE)</f>
        <v>#N/A</v>
      </c>
      <c r="I1648" t="e">
        <f>VLOOKUP(B1648,学校名!$D$8:$F$64,3,FALSE)</f>
        <v>#N/A</v>
      </c>
      <c r="J1648" t="str">
        <f t="shared" si="50"/>
        <v>男</v>
      </c>
      <c r="M1648" t="str">
        <f t="shared" si="51"/>
        <v xml:space="preserve"> </v>
      </c>
    </row>
    <row r="1649" spans="2:13" s="308" customFormat="1">
      <c r="B1649" s="503"/>
      <c r="C1649" s="300">
        <v>1648</v>
      </c>
      <c r="F1649" s="309"/>
      <c r="H1649" t="e">
        <f>VLOOKUP($G1649,県名!$B$1:$C$49,2,FALSE)</f>
        <v>#N/A</v>
      </c>
      <c r="I1649" t="e">
        <f>VLOOKUP(B1649,学校名!$D$8:$F$64,3,FALSE)</f>
        <v>#N/A</v>
      </c>
      <c r="J1649" t="str">
        <f t="shared" si="50"/>
        <v>男</v>
      </c>
      <c r="M1649" t="str">
        <f t="shared" si="51"/>
        <v xml:space="preserve"> </v>
      </c>
    </row>
    <row r="1650" spans="2:13" s="308" customFormat="1">
      <c r="B1650" s="503"/>
      <c r="C1650" s="300">
        <v>1649</v>
      </c>
      <c r="F1650" s="309"/>
      <c r="H1650" t="e">
        <f>VLOOKUP($G1650,県名!$B$1:$C$49,2,FALSE)</f>
        <v>#N/A</v>
      </c>
      <c r="I1650" t="e">
        <f>VLOOKUP(B1650,学校名!$D$8:$F$64,3,FALSE)</f>
        <v>#N/A</v>
      </c>
      <c r="J1650" t="str">
        <f t="shared" si="50"/>
        <v>男</v>
      </c>
      <c r="M1650" t="str">
        <f t="shared" si="51"/>
        <v xml:space="preserve"> </v>
      </c>
    </row>
    <row r="1651" spans="2:13" s="308" customFormat="1">
      <c r="B1651" s="503"/>
      <c r="C1651" s="300">
        <v>1650</v>
      </c>
      <c r="F1651" s="309"/>
      <c r="H1651" t="e">
        <f>VLOOKUP($G1651,県名!$B$1:$C$49,2,FALSE)</f>
        <v>#N/A</v>
      </c>
      <c r="I1651" t="e">
        <f>VLOOKUP(B1651,学校名!$D$8:$F$64,3,FALSE)</f>
        <v>#N/A</v>
      </c>
      <c r="J1651" t="str">
        <f t="shared" si="50"/>
        <v>男</v>
      </c>
      <c r="M1651" t="str">
        <f t="shared" si="51"/>
        <v xml:space="preserve"> </v>
      </c>
    </row>
    <row r="1652" spans="2:13" s="308" customFormat="1">
      <c r="B1652" s="503"/>
      <c r="C1652" s="300">
        <v>1651</v>
      </c>
      <c r="F1652" s="309"/>
      <c r="H1652" t="e">
        <f>VLOOKUP($G1652,県名!$B$1:$C$49,2,FALSE)</f>
        <v>#N/A</v>
      </c>
      <c r="I1652" t="e">
        <f>VLOOKUP(B1652,学校名!$D$8:$F$64,3,FALSE)</f>
        <v>#N/A</v>
      </c>
      <c r="J1652" t="str">
        <f t="shared" si="50"/>
        <v>男</v>
      </c>
      <c r="M1652" t="str">
        <f t="shared" si="51"/>
        <v xml:space="preserve"> </v>
      </c>
    </row>
    <row r="1653" spans="2:13" s="308" customFormat="1">
      <c r="B1653" s="503"/>
      <c r="C1653" s="300">
        <v>1652</v>
      </c>
      <c r="F1653" s="309"/>
      <c r="H1653" t="e">
        <f>VLOOKUP($G1653,県名!$B$1:$C$49,2,FALSE)</f>
        <v>#N/A</v>
      </c>
      <c r="I1653" t="e">
        <f>VLOOKUP(B1653,学校名!$D$8:$F$64,3,FALSE)</f>
        <v>#N/A</v>
      </c>
      <c r="J1653" t="str">
        <f t="shared" si="50"/>
        <v>男</v>
      </c>
      <c r="M1653" t="str">
        <f t="shared" si="51"/>
        <v xml:space="preserve"> </v>
      </c>
    </row>
    <row r="1654" spans="2:13" s="308" customFormat="1">
      <c r="B1654" s="503"/>
      <c r="C1654" s="300">
        <v>1653</v>
      </c>
      <c r="F1654" s="309"/>
      <c r="H1654" t="e">
        <f>VLOOKUP($G1654,県名!$B$1:$C$49,2,FALSE)</f>
        <v>#N/A</v>
      </c>
      <c r="I1654" t="e">
        <f>VLOOKUP(B1654,学校名!$D$8:$F$64,3,FALSE)</f>
        <v>#N/A</v>
      </c>
      <c r="J1654" t="str">
        <f t="shared" si="50"/>
        <v>男</v>
      </c>
      <c r="M1654" t="str">
        <f t="shared" si="51"/>
        <v xml:space="preserve"> </v>
      </c>
    </row>
    <row r="1655" spans="2:13" s="308" customFormat="1">
      <c r="B1655" s="503"/>
      <c r="C1655" s="300">
        <v>1654</v>
      </c>
      <c r="F1655" s="309"/>
      <c r="H1655" t="e">
        <f>VLOOKUP($G1655,県名!$B$1:$C$49,2,FALSE)</f>
        <v>#N/A</v>
      </c>
      <c r="I1655" t="e">
        <f>VLOOKUP(B1655,学校名!$D$8:$F$64,3,FALSE)</f>
        <v>#N/A</v>
      </c>
      <c r="J1655" t="str">
        <f t="shared" si="50"/>
        <v>男</v>
      </c>
      <c r="M1655" t="str">
        <f t="shared" si="51"/>
        <v xml:space="preserve"> </v>
      </c>
    </row>
    <row r="1656" spans="2:13" s="308" customFormat="1">
      <c r="B1656" s="503"/>
      <c r="C1656" s="300">
        <v>1655</v>
      </c>
      <c r="F1656" s="309"/>
      <c r="H1656" t="e">
        <f>VLOOKUP($G1656,県名!$B$1:$C$49,2,FALSE)</f>
        <v>#N/A</v>
      </c>
      <c r="I1656" t="e">
        <f>VLOOKUP(B1656,学校名!$D$8:$F$64,3,FALSE)</f>
        <v>#N/A</v>
      </c>
      <c r="J1656" t="str">
        <f t="shared" si="50"/>
        <v>男</v>
      </c>
      <c r="M1656" t="str">
        <f t="shared" si="51"/>
        <v xml:space="preserve"> </v>
      </c>
    </row>
    <row r="1657" spans="2:13" s="308" customFormat="1">
      <c r="B1657" s="503"/>
      <c r="C1657" s="300">
        <v>1656</v>
      </c>
      <c r="F1657" s="309"/>
      <c r="H1657" t="e">
        <f>VLOOKUP($G1657,県名!$B$1:$C$49,2,FALSE)</f>
        <v>#N/A</v>
      </c>
      <c r="I1657" t="e">
        <f>VLOOKUP(B1657,学校名!$D$8:$F$64,3,FALSE)</f>
        <v>#N/A</v>
      </c>
      <c r="J1657" t="str">
        <f t="shared" si="50"/>
        <v>男</v>
      </c>
      <c r="M1657" t="str">
        <f t="shared" si="51"/>
        <v xml:space="preserve"> </v>
      </c>
    </row>
    <row r="1658" spans="2:13" s="308" customFormat="1">
      <c r="B1658" s="503"/>
      <c r="C1658" s="300">
        <v>1657</v>
      </c>
      <c r="F1658" s="309"/>
      <c r="H1658" t="e">
        <f>VLOOKUP($G1658,県名!$B$1:$C$49,2,FALSE)</f>
        <v>#N/A</v>
      </c>
      <c r="I1658" t="e">
        <f>VLOOKUP(B1658,学校名!$D$8:$F$64,3,FALSE)</f>
        <v>#N/A</v>
      </c>
      <c r="J1658" t="str">
        <f t="shared" si="50"/>
        <v>男</v>
      </c>
      <c r="M1658" t="str">
        <f t="shared" si="51"/>
        <v xml:space="preserve"> </v>
      </c>
    </row>
    <row r="1659" spans="2:13" s="308" customFormat="1">
      <c r="B1659" s="503"/>
      <c r="C1659" s="300">
        <v>1658</v>
      </c>
      <c r="F1659" s="309"/>
      <c r="H1659" t="e">
        <f>VLOOKUP($G1659,県名!$B$1:$C$49,2,FALSE)</f>
        <v>#N/A</v>
      </c>
      <c r="I1659" t="e">
        <f>VLOOKUP(B1659,学校名!$D$8:$F$64,3,FALSE)</f>
        <v>#N/A</v>
      </c>
      <c r="J1659" t="str">
        <f t="shared" si="50"/>
        <v>男</v>
      </c>
      <c r="M1659" t="str">
        <f t="shared" si="51"/>
        <v xml:space="preserve"> </v>
      </c>
    </row>
    <row r="1660" spans="2:13" s="308" customFormat="1">
      <c r="B1660" s="503"/>
      <c r="C1660" s="300">
        <v>1659</v>
      </c>
      <c r="F1660" s="309"/>
      <c r="H1660" t="e">
        <f>VLOOKUP($G1660,県名!$B$1:$C$49,2,FALSE)</f>
        <v>#N/A</v>
      </c>
      <c r="I1660" t="e">
        <f>VLOOKUP(B1660,学校名!$D$8:$F$64,3,FALSE)</f>
        <v>#N/A</v>
      </c>
      <c r="J1660" t="str">
        <f t="shared" si="50"/>
        <v>男</v>
      </c>
      <c r="M1660" t="str">
        <f t="shared" si="51"/>
        <v xml:space="preserve"> </v>
      </c>
    </row>
    <row r="1661" spans="2:13" s="308" customFormat="1">
      <c r="B1661" s="503"/>
      <c r="C1661" s="300">
        <v>1660</v>
      </c>
      <c r="F1661" s="309"/>
      <c r="H1661" t="e">
        <f>VLOOKUP($G1661,県名!$B$1:$C$49,2,FALSE)</f>
        <v>#N/A</v>
      </c>
      <c r="I1661" t="e">
        <f>VLOOKUP(B1661,学校名!$D$8:$F$64,3,FALSE)</f>
        <v>#N/A</v>
      </c>
      <c r="J1661" t="str">
        <f t="shared" si="50"/>
        <v>男</v>
      </c>
      <c r="M1661" t="str">
        <f t="shared" si="51"/>
        <v xml:space="preserve"> </v>
      </c>
    </row>
    <row r="1662" spans="2:13" s="308" customFormat="1">
      <c r="B1662" s="503"/>
      <c r="C1662" s="300">
        <v>1661</v>
      </c>
      <c r="F1662" s="309"/>
      <c r="H1662" t="e">
        <f>VLOOKUP($G1662,県名!$B$1:$C$49,2,FALSE)</f>
        <v>#N/A</v>
      </c>
      <c r="I1662" t="e">
        <f>VLOOKUP(B1662,学校名!$D$8:$F$64,3,FALSE)</f>
        <v>#N/A</v>
      </c>
      <c r="J1662" t="str">
        <f t="shared" si="50"/>
        <v>男</v>
      </c>
      <c r="M1662" t="str">
        <f t="shared" si="51"/>
        <v xml:space="preserve"> </v>
      </c>
    </row>
    <row r="1663" spans="2:13" s="308" customFormat="1">
      <c r="B1663" s="503"/>
      <c r="C1663" s="300">
        <v>1662</v>
      </c>
      <c r="F1663" s="309"/>
      <c r="H1663" t="e">
        <f>VLOOKUP($G1663,県名!$B$1:$C$49,2,FALSE)</f>
        <v>#N/A</v>
      </c>
      <c r="I1663" t="e">
        <f>VLOOKUP(B1663,学校名!$D$8:$F$64,3,FALSE)</f>
        <v>#N/A</v>
      </c>
      <c r="J1663" t="str">
        <f t="shared" si="50"/>
        <v>男</v>
      </c>
      <c r="M1663" t="str">
        <f t="shared" si="51"/>
        <v xml:space="preserve"> </v>
      </c>
    </row>
    <row r="1664" spans="2:13" s="308" customFormat="1">
      <c r="B1664" s="503"/>
      <c r="C1664" s="300">
        <v>1663</v>
      </c>
      <c r="F1664" s="309"/>
      <c r="H1664" t="e">
        <f>VLOOKUP($G1664,県名!$B$1:$C$49,2,FALSE)</f>
        <v>#N/A</v>
      </c>
      <c r="I1664" t="e">
        <f>VLOOKUP(B1664,学校名!$D$8:$F$64,3,FALSE)</f>
        <v>#N/A</v>
      </c>
      <c r="J1664" t="str">
        <f t="shared" si="50"/>
        <v>男</v>
      </c>
      <c r="M1664" t="str">
        <f t="shared" si="51"/>
        <v xml:space="preserve"> </v>
      </c>
    </row>
    <row r="1665" spans="2:13" s="308" customFormat="1">
      <c r="B1665" s="503"/>
      <c r="C1665" s="300">
        <v>1664</v>
      </c>
      <c r="F1665" s="309"/>
      <c r="H1665" t="e">
        <f>VLOOKUP($G1665,県名!$B$1:$C$49,2,FALSE)</f>
        <v>#N/A</v>
      </c>
      <c r="I1665" t="e">
        <f>VLOOKUP(B1665,学校名!$D$8:$F$64,3,FALSE)</f>
        <v>#N/A</v>
      </c>
      <c r="J1665" t="str">
        <f t="shared" si="50"/>
        <v>男</v>
      </c>
      <c r="M1665" t="str">
        <f t="shared" si="51"/>
        <v xml:space="preserve"> </v>
      </c>
    </row>
    <row r="1666" spans="2:13" s="308" customFormat="1">
      <c r="B1666" s="503"/>
      <c r="C1666" s="300">
        <v>1665</v>
      </c>
      <c r="F1666" s="309"/>
      <c r="H1666" t="e">
        <f>VLOOKUP($G1666,県名!$B$1:$C$49,2,FALSE)</f>
        <v>#N/A</v>
      </c>
      <c r="I1666" t="e">
        <f>VLOOKUP(B1666,学校名!$D$8:$F$64,3,FALSE)</f>
        <v>#N/A</v>
      </c>
      <c r="J1666" t="str">
        <f t="shared" si="50"/>
        <v>男</v>
      </c>
      <c r="M1666" t="str">
        <f t="shared" si="51"/>
        <v xml:space="preserve"> </v>
      </c>
    </row>
    <row r="1667" spans="2:13" s="308" customFormat="1">
      <c r="B1667" s="503"/>
      <c r="C1667" s="300">
        <v>1666</v>
      </c>
      <c r="F1667" s="309"/>
      <c r="H1667" t="e">
        <f>VLOOKUP($G1667,県名!$B$1:$C$49,2,FALSE)</f>
        <v>#N/A</v>
      </c>
      <c r="I1667" t="e">
        <f>VLOOKUP(B1667,学校名!$D$8:$F$64,3,FALSE)</f>
        <v>#N/A</v>
      </c>
      <c r="J1667" t="str">
        <f t="shared" ref="J1667:J1730" si="52">IF(VALUE(C1667)&lt;2001,"男","女")</f>
        <v>男</v>
      </c>
      <c r="M1667" t="str">
        <f t="shared" ref="M1667:M1730" si="53">K1667&amp;" "&amp;L1667</f>
        <v xml:space="preserve"> </v>
      </c>
    </row>
    <row r="1668" spans="2:13" s="308" customFormat="1">
      <c r="B1668" s="503"/>
      <c r="C1668" s="300">
        <v>1667</v>
      </c>
      <c r="F1668" s="309"/>
      <c r="H1668" t="e">
        <f>VLOOKUP($G1668,県名!$B$1:$C$49,2,FALSE)</f>
        <v>#N/A</v>
      </c>
      <c r="I1668" t="e">
        <f>VLOOKUP(B1668,学校名!$D$8:$F$64,3,FALSE)</f>
        <v>#N/A</v>
      </c>
      <c r="J1668" t="str">
        <f t="shared" si="52"/>
        <v>男</v>
      </c>
      <c r="M1668" t="str">
        <f t="shared" si="53"/>
        <v xml:space="preserve"> </v>
      </c>
    </row>
    <row r="1669" spans="2:13" s="308" customFormat="1">
      <c r="B1669" s="503"/>
      <c r="C1669" s="300">
        <v>1668</v>
      </c>
      <c r="F1669" s="309"/>
      <c r="H1669" t="e">
        <f>VLOOKUP($G1669,県名!$B$1:$C$49,2,FALSE)</f>
        <v>#N/A</v>
      </c>
      <c r="I1669" t="e">
        <f>VLOOKUP(B1669,学校名!$D$8:$F$64,3,FALSE)</f>
        <v>#N/A</v>
      </c>
      <c r="J1669" t="str">
        <f t="shared" si="52"/>
        <v>男</v>
      </c>
      <c r="M1669" t="str">
        <f t="shared" si="53"/>
        <v xml:space="preserve"> </v>
      </c>
    </row>
    <row r="1670" spans="2:13" s="308" customFormat="1">
      <c r="B1670" s="503"/>
      <c r="C1670" s="300">
        <v>1669</v>
      </c>
      <c r="F1670" s="309"/>
      <c r="H1670" t="e">
        <f>VLOOKUP($G1670,県名!$B$1:$C$49,2,FALSE)</f>
        <v>#N/A</v>
      </c>
      <c r="I1670" t="e">
        <f>VLOOKUP(B1670,学校名!$D$8:$F$64,3,FALSE)</f>
        <v>#N/A</v>
      </c>
      <c r="J1670" t="str">
        <f t="shared" si="52"/>
        <v>男</v>
      </c>
      <c r="M1670" t="str">
        <f t="shared" si="53"/>
        <v xml:space="preserve"> </v>
      </c>
    </row>
    <row r="1671" spans="2:13" s="308" customFormat="1">
      <c r="B1671" s="503"/>
      <c r="C1671" s="300">
        <v>1670</v>
      </c>
      <c r="F1671" s="309"/>
      <c r="H1671" t="e">
        <f>VLOOKUP($G1671,県名!$B$1:$C$49,2,FALSE)</f>
        <v>#N/A</v>
      </c>
      <c r="I1671" t="e">
        <f>VLOOKUP(B1671,学校名!$D$8:$F$64,3,FALSE)</f>
        <v>#N/A</v>
      </c>
      <c r="J1671" t="str">
        <f t="shared" si="52"/>
        <v>男</v>
      </c>
      <c r="M1671" t="str">
        <f t="shared" si="53"/>
        <v xml:space="preserve"> </v>
      </c>
    </row>
    <row r="1672" spans="2:13" s="308" customFormat="1">
      <c r="B1672" s="503"/>
      <c r="C1672" s="300">
        <v>1671</v>
      </c>
      <c r="F1672" s="309"/>
      <c r="H1672" t="e">
        <f>VLOOKUP($G1672,県名!$B$1:$C$49,2,FALSE)</f>
        <v>#N/A</v>
      </c>
      <c r="I1672" t="e">
        <f>VLOOKUP(B1672,学校名!$D$8:$F$64,3,FALSE)</f>
        <v>#N/A</v>
      </c>
      <c r="J1672" t="str">
        <f t="shared" si="52"/>
        <v>男</v>
      </c>
      <c r="M1672" t="str">
        <f t="shared" si="53"/>
        <v xml:space="preserve"> </v>
      </c>
    </row>
    <row r="1673" spans="2:13" s="308" customFormat="1">
      <c r="B1673" s="503"/>
      <c r="C1673" s="300">
        <v>1672</v>
      </c>
      <c r="F1673" s="309"/>
      <c r="H1673" t="e">
        <f>VLOOKUP($G1673,県名!$B$1:$C$49,2,FALSE)</f>
        <v>#N/A</v>
      </c>
      <c r="I1673" t="e">
        <f>VLOOKUP(B1673,学校名!$D$8:$F$64,3,FALSE)</f>
        <v>#N/A</v>
      </c>
      <c r="J1673" t="str">
        <f t="shared" si="52"/>
        <v>男</v>
      </c>
      <c r="M1673" t="str">
        <f t="shared" si="53"/>
        <v xml:space="preserve"> </v>
      </c>
    </row>
    <row r="1674" spans="2:13" s="308" customFormat="1">
      <c r="B1674" s="503"/>
      <c r="C1674" s="300">
        <v>1673</v>
      </c>
      <c r="F1674" s="309"/>
      <c r="H1674" t="e">
        <f>VLOOKUP($G1674,県名!$B$1:$C$49,2,FALSE)</f>
        <v>#N/A</v>
      </c>
      <c r="I1674" t="e">
        <f>VLOOKUP(B1674,学校名!$D$8:$F$64,3,FALSE)</f>
        <v>#N/A</v>
      </c>
      <c r="J1674" t="str">
        <f t="shared" si="52"/>
        <v>男</v>
      </c>
      <c r="M1674" t="str">
        <f t="shared" si="53"/>
        <v xml:space="preserve"> </v>
      </c>
    </row>
    <row r="1675" spans="2:13" s="308" customFormat="1">
      <c r="B1675" s="503"/>
      <c r="C1675" s="300">
        <v>1674</v>
      </c>
      <c r="F1675" s="309"/>
      <c r="H1675" t="e">
        <f>VLOOKUP($G1675,県名!$B$1:$C$49,2,FALSE)</f>
        <v>#N/A</v>
      </c>
      <c r="I1675" t="e">
        <f>VLOOKUP(B1675,学校名!$D$8:$F$64,3,FALSE)</f>
        <v>#N/A</v>
      </c>
      <c r="J1675" t="str">
        <f t="shared" si="52"/>
        <v>男</v>
      </c>
      <c r="M1675" t="str">
        <f t="shared" si="53"/>
        <v xml:space="preserve"> </v>
      </c>
    </row>
    <row r="1676" spans="2:13" s="308" customFormat="1">
      <c r="B1676" s="503"/>
      <c r="C1676" s="300">
        <v>1675</v>
      </c>
      <c r="F1676" s="309"/>
      <c r="H1676" t="e">
        <f>VLOOKUP($G1676,県名!$B$1:$C$49,2,FALSE)</f>
        <v>#N/A</v>
      </c>
      <c r="I1676" t="e">
        <f>VLOOKUP(B1676,学校名!$D$8:$F$64,3,FALSE)</f>
        <v>#N/A</v>
      </c>
      <c r="J1676" t="str">
        <f t="shared" si="52"/>
        <v>男</v>
      </c>
      <c r="M1676" t="str">
        <f t="shared" si="53"/>
        <v xml:space="preserve"> </v>
      </c>
    </row>
    <row r="1677" spans="2:13" s="308" customFormat="1">
      <c r="B1677" s="503"/>
      <c r="C1677" s="300">
        <v>1676</v>
      </c>
      <c r="F1677" s="309"/>
      <c r="H1677" t="e">
        <f>VLOOKUP($G1677,県名!$B$1:$C$49,2,FALSE)</f>
        <v>#N/A</v>
      </c>
      <c r="I1677" t="e">
        <f>VLOOKUP(B1677,学校名!$D$8:$F$64,3,FALSE)</f>
        <v>#N/A</v>
      </c>
      <c r="J1677" t="str">
        <f t="shared" si="52"/>
        <v>男</v>
      </c>
      <c r="M1677" t="str">
        <f t="shared" si="53"/>
        <v xml:space="preserve"> </v>
      </c>
    </row>
    <row r="1678" spans="2:13" s="308" customFormat="1">
      <c r="B1678" s="503"/>
      <c r="C1678" s="300">
        <v>1677</v>
      </c>
      <c r="F1678" s="309"/>
      <c r="H1678" t="e">
        <f>VLOOKUP($G1678,県名!$B$1:$C$49,2,FALSE)</f>
        <v>#N/A</v>
      </c>
      <c r="I1678" t="e">
        <f>VLOOKUP(B1678,学校名!$D$8:$F$64,3,FALSE)</f>
        <v>#N/A</v>
      </c>
      <c r="J1678" t="str">
        <f t="shared" si="52"/>
        <v>男</v>
      </c>
      <c r="M1678" t="str">
        <f t="shared" si="53"/>
        <v xml:space="preserve"> </v>
      </c>
    </row>
    <row r="1679" spans="2:13" s="308" customFormat="1">
      <c r="B1679" s="503"/>
      <c r="C1679" s="300">
        <v>1678</v>
      </c>
      <c r="F1679" s="309"/>
      <c r="H1679" t="e">
        <f>VLOOKUP($G1679,県名!$B$1:$C$49,2,FALSE)</f>
        <v>#N/A</v>
      </c>
      <c r="I1679" t="e">
        <f>VLOOKUP(B1679,学校名!$D$8:$F$64,3,FALSE)</f>
        <v>#N/A</v>
      </c>
      <c r="J1679" t="str">
        <f t="shared" si="52"/>
        <v>男</v>
      </c>
      <c r="M1679" t="str">
        <f t="shared" si="53"/>
        <v xml:space="preserve"> </v>
      </c>
    </row>
    <row r="1680" spans="2:13" s="308" customFormat="1">
      <c r="B1680" s="503"/>
      <c r="C1680" s="300">
        <v>1679</v>
      </c>
      <c r="F1680" s="309"/>
      <c r="H1680" t="e">
        <f>VLOOKUP($G1680,県名!$B$1:$C$49,2,FALSE)</f>
        <v>#N/A</v>
      </c>
      <c r="I1680" t="e">
        <f>VLOOKUP(B1680,学校名!$D$8:$F$64,3,FALSE)</f>
        <v>#N/A</v>
      </c>
      <c r="J1680" t="str">
        <f t="shared" si="52"/>
        <v>男</v>
      </c>
      <c r="M1680" t="str">
        <f t="shared" si="53"/>
        <v xml:space="preserve"> </v>
      </c>
    </row>
    <row r="1681" spans="2:13" s="308" customFormat="1">
      <c r="B1681" s="503"/>
      <c r="C1681" s="300">
        <v>1680</v>
      </c>
      <c r="F1681" s="309"/>
      <c r="H1681" t="e">
        <f>VLOOKUP($G1681,県名!$B$1:$C$49,2,FALSE)</f>
        <v>#N/A</v>
      </c>
      <c r="I1681" t="e">
        <f>VLOOKUP(B1681,学校名!$D$8:$F$64,3,FALSE)</f>
        <v>#N/A</v>
      </c>
      <c r="J1681" t="str">
        <f t="shared" si="52"/>
        <v>男</v>
      </c>
      <c r="M1681" t="str">
        <f t="shared" si="53"/>
        <v xml:space="preserve"> </v>
      </c>
    </row>
    <row r="1682" spans="2:13" s="308" customFormat="1">
      <c r="B1682" s="503"/>
      <c r="C1682" s="300">
        <v>1681</v>
      </c>
      <c r="F1682" s="309"/>
      <c r="H1682" t="e">
        <f>VLOOKUP($G1682,県名!$B$1:$C$49,2,FALSE)</f>
        <v>#N/A</v>
      </c>
      <c r="I1682" t="e">
        <f>VLOOKUP(B1682,学校名!$D$8:$F$64,3,FALSE)</f>
        <v>#N/A</v>
      </c>
      <c r="J1682" t="str">
        <f t="shared" si="52"/>
        <v>男</v>
      </c>
      <c r="M1682" t="str">
        <f t="shared" si="53"/>
        <v xml:space="preserve"> </v>
      </c>
    </row>
    <row r="1683" spans="2:13" s="308" customFormat="1">
      <c r="B1683" s="503"/>
      <c r="C1683" s="300">
        <v>1682</v>
      </c>
      <c r="F1683" s="309"/>
      <c r="H1683" t="e">
        <f>VLOOKUP($G1683,県名!$B$1:$C$49,2,FALSE)</f>
        <v>#N/A</v>
      </c>
      <c r="I1683" t="e">
        <f>VLOOKUP(B1683,学校名!$D$8:$F$64,3,FALSE)</f>
        <v>#N/A</v>
      </c>
      <c r="J1683" t="str">
        <f t="shared" si="52"/>
        <v>男</v>
      </c>
      <c r="M1683" t="str">
        <f t="shared" si="53"/>
        <v xml:space="preserve"> </v>
      </c>
    </row>
    <row r="1684" spans="2:13" s="308" customFormat="1">
      <c r="B1684" s="503"/>
      <c r="C1684" s="300">
        <v>1683</v>
      </c>
      <c r="F1684" s="309"/>
      <c r="H1684" t="e">
        <f>VLOOKUP($G1684,県名!$B$1:$C$49,2,FALSE)</f>
        <v>#N/A</v>
      </c>
      <c r="I1684" t="e">
        <f>VLOOKUP(B1684,学校名!$D$8:$F$64,3,FALSE)</f>
        <v>#N/A</v>
      </c>
      <c r="J1684" t="str">
        <f t="shared" si="52"/>
        <v>男</v>
      </c>
      <c r="M1684" t="str">
        <f t="shared" si="53"/>
        <v xml:space="preserve"> </v>
      </c>
    </row>
    <row r="1685" spans="2:13" s="308" customFormat="1">
      <c r="B1685" s="503"/>
      <c r="C1685" s="300">
        <v>1684</v>
      </c>
      <c r="F1685" s="309"/>
      <c r="H1685" t="e">
        <f>VLOOKUP($G1685,県名!$B$1:$C$49,2,FALSE)</f>
        <v>#N/A</v>
      </c>
      <c r="I1685" t="e">
        <f>VLOOKUP(B1685,学校名!$D$8:$F$64,3,FALSE)</f>
        <v>#N/A</v>
      </c>
      <c r="J1685" t="str">
        <f t="shared" si="52"/>
        <v>男</v>
      </c>
      <c r="M1685" t="str">
        <f t="shared" si="53"/>
        <v xml:space="preserve"> </v>
      </c>
    </row>
    <row r="1686" spans="2:13" s="308" customFormat="1">
      <c r="B1686" s="503"/>
      <c r="C1686" s="300">
        <v>1685</v>
      </c>
      <c r="F1686" s="309"/>
      <c r="H1686" t="e">
        <f>VLOOKUP($G1686,県名!$B$1:$C$49,2,FALSE)</f>
        <v>#N/A</v>
      </c>
      <c r="I1686" t="e">
        <f>VLOOKUP(B1686,学校名!$D$8:$F$64,3,FALSE)</f>
        <v>#N/A</v>
      </c>
      <c r="J1686" t="str">
        <f t="shared" si="52"/>
        <v>男</v>
      </c>
      <c r="M1686" t="str">
        <f t="shared" si="53"/>
        <v xml:space="preserve"> </v>
      </c>
    </row>
    <row r="1687" spans="2:13" s="308" customFormat="1">
      <c r="B1687" s="503"/>
      <c r="C1687" s="300">
        <v>1686</v>
      </c>
      <c r="F1687" s="309"/>
      <c r="H1687" t="e">
        <f>VLOOKUP($G1687,県名!$B$1:$C$49,2,FALSE)</f>
        <v>#N/A</v>
      </c>
      <c r="I1687" t="e">
        <f>VLOOKUP(B1687,学校名!$D$8:$F$64,3,FALSE)</f>
        <v>#N/A</v>
      </c>
      <c r="J1687" t="str">
        <f t="shared" si="52"/>
        <v>男</v>
      </c>
      <c r="M1687" t="str">
        <f t="shared" si="53"/>
        <v xml:space="preserve"> </v>
      </c>
    </row>
    <row r="1688" spans="2:13" s="308" customFormat="1">
      <c r="B1688" s="503"/>
      <c r="C1688" s="300">
        <v>1687</v>
      </c>
      <c r="F1688" s="309"/>
      <c r="H1688" t="e">
        <f>VLOOKUP($G1688,県名!$B$1:$C$49,2,FALSE)</f>
        <v>#N/A</v>
      </c>
      <c r="I1688" t="e">
        <f>VLOOKUP(B1688,学校名!$D$8:$F$64,3,FALSE)</f>
        <v>#N/A</v>
      </c>
      <c r="J1688" t="str">
        <f t="shared" si="52"/>
        <v>男</v>
      </c>
      <c r="M1688" t="str">
        <f t="shared" si="53"/>
        <v xml:space="preserve"> </v>
      </c>
    </row>
    <row r="1689" spans="2:13" s="308" customFormat="1">
      <c r="B1689" s="503"/>
      <c r="C1689" s="300">
        <v>1688</v>
      </c>
      <c r="F1689" s="309"/>
      <c r="H1689" t="e">
        <f>VLOOKUP($G1689,県名!$B$1:$C$49,2,FALSE)</f>
        <v>#N/A</v>
      </c>
      <c r="I1689" t="e">
        <f>VLOOKUP(B1689,学校名!$D$8:$F$64,3,FALSE)</f>
        <v>#N/A</v>
      </c>
      <c r="J1689" t="str">
        <f t="shared" si="52"/>
        <v>男</v>
      </c>
      <c r="M1689" t="str">
        <f t="shared" si="53"/>
        <v xml:space="preserve"> </v>
      </c>
    </row>
    <row r="1690" spans="2:13" s="308" customFormat="1">
      <c r="B1690" s="503"/>
      <c r="C1690" s="300">
        <v>1689</v>
      </c>
      <c r="F1690" s="309"/>
      <c r="H1690" t="e">
        <f>VLOOKUP($G1690,県名!$B$1:$C$49,2,FALSE)</f>
        <v>#N/A</v>
      </c>
      <c r="I1690" t="e">
        <f>VLOOKUP(B1690,学校名!$D$8:$F$64,3,FALSE)</f>
        <v>#N/A</v>
      </c>
      <c r="J1690" t="str">
        <f t="shared" si="52"/>
        <v>男</v>
      </c>
      <c r="M1690" t="str">
        <f t="shared" si="53"/>
        <v xml:space="preserve"> </v>
      </c>
    </row>
    <row r="1691" spans="2:13" s="308" customFormat="1">
      <c r="B1691" s="503"/>
      <c r="C1691" s="300">
        <v>1690</v>
      </c>
      <c r="F1691" s="309"/>
      <c r="H1691" t="e">
        <f>VLOOKUP($G1691,県名!$B$1:$C$49,2,FALSE)</f>
        <v>#N/A</v>
      </c>
      <c r="I1691" t="e">
        <f>VLOOKUP(B1691,学校名!$D$8:$F$64,3,FALSE)</f>
        <v>#N/A</v>
      </c>
      <c r="J1691" t="str">
        <f t="shared" si="52"/>
        <v>男</v>
      </c>
      <c r="M1691" t="str">
        <f t="shared" si="53"/>
        <v xml:space="preserve"> </v>
      </c>
    </row>
    <row r="1692" spans="2:13" s="308" customFormat="1">
      <c r="B1692" s="503"/>
      <c r="C1692" s="300">
        <v>1691</v>
      </c>
      <c r="F1692" s="309"/>
      <c r="H1692" t="e">
        <f>VLOOKUP($G1692,県名!$B$1:$C$49,2,FALSE)</f>
        <v>#N/A</v>
      </c>
      <c r="I1692" t="e">
        <f>VLOOKUP(B1692,学校名!$D$8:$F$64,3,FALSE)</f>
        <v>#N/A</v>
      </c>
      <c r="J1692" t="str">
        <f t="shared" si="52"/>
        <v>男</v>
      </c>
      <c r="M1692" t="str">
        <f t="shared" si="53"/>
        <v xml:space="preserve"> </v>
      </c>
    </row>
    <row r="1693" spans="2:13" s="308" customFormat="1">
      <c r="B1693" s="503"/>
      <c r="C1693" s="300">
        <v>1692</v>
      </c>
      <c r="F1693" s="309"/>
      <c r="H1693" t="e">
        <f>VLOOKUP($G1693,県名!$B$1:$C$49,2,FALSE)</f>
        <v>#N/A</v>
      </c>
      <c r="I1693" t="e">
        <f>VLOOKUP(B1693,学校名!$D$8:$F$64,3,FALSE)</f>
        <v>#N/A</v>
      </c>
      <c r="J1693" t="str">
        <f t="shared" si="52"/>
        <v>男</v>
      </c>
      <c r="M1693" t="str">
        <f t="shared" si="53"/>
        <v xml:space="preserve"> </v>
      </c>
    </row>
    <row r="1694" spans="2:13" s="308" customFormat="1">
      <c r="B1694" s="503"/>
      <c r="C1694" s="300">
        <v>1693</v>
      </c>
      <c r="F1694" s="309"/>
      <c r="H1694" t="e">
        <f>VLOOKUP($G1694,県名!$B$1:$C$49,2,FALSE)</f>
        <v>#N/A</v>
      </c>
      <c r="I1694" t="e">
        <f>VLOOKUP(B1694,学校名!$D$8:$F$64,3,FALSE)</f>
        <v>#N/A</v>
      </c>
      <c r="J1694" t="str">
        <f t="shared" si="52"/>
        <v>男</v>
      </c>
      <c r="M1694" t="str">
        <f t="shared" si="53"/>
        <v xml:space="preserve"> </v>
      </c>
    </row>
    <row r="1695" spans="2:13" s="308" customFormat="1">
      <c r="B1695" s="503"/>
      <c r="C1695" s="300">
        <v>1694</v>
      </c>
      <c r="F1695" s="309"/>
      <c r="H1695" t="e">
        <f>VLOOKUP($G1695,県名!$B$1:$C$49,2,FALSE)</f>
        <v>#N/A</v>
      </c>
      <c r="I1695" t="e">
        <f>VLOOKUP(B1695,学校名!$D$8:$F$64,3,FALSE)</f>
        <v>#N/A</v>
      </c>
      <c r="J1695" t="str">
        <f t="shared" si="52"/>
        <v>男</v>
      </c>
      <c r="M1695" t="str">
        <f t="shared" si="53"/>
        <v xml:space="preserve"> </v>
      </c>
    </row>
    <row r="1696" spans="2:13" s="308" customFormat="1">
      <c r="B1696" s="503"/>
      <c r="C1696" s="300">
        <v>1695</v>
      </c>
      <c r="F1696" s="309"/>
      <c r="H1696" t="e">
        <f>VLOOKUP($G1696,県名!$B$1:$C$49,2,FALSE)</f>
        <v>#N/A</v>
      </c>
      <c r="I1696" t="e">
        <f>VLOOKUP(B1696,学校名!$D$8:$F$64,3,FALSE)</f>
        <v>#N/A</v>
      </c>
      <c r="J1696" t="str">
        <f t="shared" si="52"/>
        <v>男</v>
      </c>
      <c r="M1696" t="str">
        <f t="shared" si="53"/>
        <v xml:space="preserve"> </v>
      </c>
    </row>
    <row r="1697" spans="2:13" s="308" customFormat="1">
      <c r="B1697" s="503"/>
      <c r="C1697" s="300">
        <v>1696</v>
      </c>
      <c r="F1697" s="309"/>
      <c r="H1697" t="e">
        <f>VLOOKUP($G1697,県名!$B$1:$C$49,2,FALSE)</f>
        <v>#N/A</v>
      </c>
      <c r="I1697" t="e">
        <f>VLOOKUP(B1697,学校名!$D$8:$F$64,3,FALSE)</f>
        <v>#N/A</v>
      </c>
      <c r="J1697" t="str">
        <f t="shared" si="52"/>
        <v>男</v>
      </c>
      <c r="M1697" t="str">
        <f t="shared" si="53"/>
        <v xml:space="preserve"> </v>
      </c>
    </row>
    <row r="1698" spans="2:13" s="308" customFormat="1">
      <c r="B1698" s="503"/>
      <c r="C1698" s="300">
        <v>1697</v>
      </c>
      <c r="F1698" s="309"/>
      <c r="H1698" t="e">
        <f>VLOOKUP($G1698,県名!$B$1:$C$49,2,FALSE)</f>
        <v>#N/A</v>
      </c>
      <c r="I1698" t="e">
        <f>VLOOKUP(B1698,学校名!$D$8:$F$64,3,FALSE)</f>
        <v>#N/A</v>
      </c>
      <c r="J1698" t="str">
        <f t="shared" si="52"/>
        <v>男</v>
      </c>
      <c r="M1698" t="str">
        <f t="shared" si="53"/>
        <v xml:space="preserve"> </v>
      </c>
    </row>
    <row r="1699" spans="2:13" s="308" customFormat="1">
      <c r="B1699" s="503"/>
      <c r="C1699" s="300">
        <v>1698</v>
      </c>
      <c r="F1699" s="309"/>
      <c r="H1699" t="e">
        <f>VLOOKUP($G1699,県名!$B$1:$C$49,2,FALSE)</f>
        <v>#N/A</v>
      </c>
      <c r="I1699" t="e">
        <f>VLOOKUP(B1699,学校名!$D$8:$F$64,3,FALSE)</f>
        <v>#N/A</v>
      </c>
      <c r="J1699" t="str">
        <f t="shared" si="52"/>
        <v>男</v>
      </c>
      <c r="M1699" t="str">
        <f t="shared" si="53"/>
        <v xml:space="preserve"> </v>
      </c>
    </row>
    <row r="1700" spans="2:13" s="308" customFormat="1">
      <c r="B1700" s="503"/>
      <c r="C1700" s="300">
        <v>1699</v>
      </c>
      <c r="F1700" s="309"/>
      <c r="H1700" t="e">
        <f>VLOOKUP($G1700,県名!$B$1:$C$49,2,FALSE)</f>
        <v>#N/A</v>
      </c>
      <c r="I1700" t="e">
        <f>VLOOKUP(B1700,学校名!$D$8:$F$64,3,FALSE)</f>
        <v>#N/A</v>
      </c>
      <c r="J1700" t="str">
        <f t="shared" si="52"/>
        <v>男</v>
      </c>
      <c r="M1700" t="str">
        <f t="shared" si="53"/>
        <v xml:space="preserve"> </v>
      </c>
    </row>
    <row r="1701" spans="2:13" s="308" customFormat="1">
      <c r="B1701" s="503"/>
      <c r="C1701" s="300">
        <v>1700</v>
      </c>
      <c r="F1701" s="309"/>
      <c r="H1701" t="e">
        <f>VLOOKUP($G1701,県名!$B$1:$C$49,2,FALSE)</f>
        <v>#N/A</v>
      </c>
      <c r="I1701" t="e">
        <f>VLOOKUP(B1701,学校名!$D$8:$F$64,3,FALSE)</f>
        <v>#N/A</v>
      </c>
      <c r="J1701" t="str">
        <f t="shared" si="52"/>
        <v>男</v>
      </c>
      <c r="M1701" t="str">
        <f t="shared" si="53"/>
        <v xml:space="preserve"> </v>
      </c>
    </row>
    <row r="1702" spans="2:13" s="308" customFormat="1">
      <c r="B1702" s="503"/>
      <c r="C1702" s="300">
        <v>1701</v>
      </c>
      <c r="F1702" s="309"/>
      <c r="H1702" t="e">
        <f>VLOOKUP($G1702,県名!$B$1:$C$49,2,FALSE)</f>
        <v>#N/A</v>
      </c>
      <c r="I1702" t="e">
        <f>VLOOKUP(B1702,学校名!$D$8:$F$64,3,FALSE)</f>
        <v>#N/A</v>
      </c>
      <c r="J1702" t="str">
        <f t="shared" si="52"/>
        <v>男</v>
      </c>
      <c r="M1702" t="str">
        <f t="shared" si="53"/>
        <v xml:space="preserve"> </v>
      </c>
    </row>
    <row r="1703" spans="2:13" s="308" customFormat="1">
      <c r="B1703" s="503"/>
      <c r="C1703" s="300">
        <v>1702</v>
      </c>
      <c r="F1703" s="309"/>
      <c r="H1703" t="e">
        <f>VLOOKUP($G1703,県名!$B$1:$C$49,2,FALSE)</f>
        <v>#N/A</v>
      </c>
      <c r="I1703" t="e">
        <f>VLOOKUP(B1703,学校名!$D$8:$F$64,3,FALSE)</f>
        <v>#N/A</v>
      </c>
      <c r="J1703" t="str">
        <f t="shared" si="52"/>
        <v>男</v>
      </c>
      <c r="M1703" t="str">
        <f t="shared" si="53"/>
        <v xml:space="preserve"> </v>
      </c>
    </row>
    <row r="1704" spans="2:13" s="308" customFormat="1">
      <c r="B1704" s="503"/>
      <c r="C1704" s="300">
        <v>1703</v>
      </c>
      <c r="F1704" s="309"/>
      <c r="H1704" t="e">
        <f>VLOOKUP($G1704,県名!$B$1:$C$49,2,FALSE)</f>
        <v>#N/A</v>
      </c>
      <c r="I1704" t="e">
        <f>VLOOKUP(B1704,学校名!$D$8:$F$64,3,FALSE)</f>
        <v>#N/A</v>
      </c>
      <c r="J1704" t="str">
        <f t="shared" si="52"/>
        <v>男</v>
      </c>
      <c r="M1704" t="str">
        <f t="shared" si="53"/>
        <v xml:space="preserve"> </v>
      </c>
    </row>
    <row r="1705" spans="2:13" s="308" customFormat="1">
      <c r="B1705" s="503"/>
      <c r="C1705" s="300">
        <v>1704</v>
      </c>
      <c r="F1705" s="309"/>
      <c r="H1705" t="e">
        <f>VLOOKUP($G1705,県名!$B$1:$C$49,2,FALSE)</f>
        <v>#N/A</v>
      </c>
      <c r="I1705" t="e">
        <f>VLOOKUP(B1705,学校名!$D$8:$F$64,3,FALSE)</f>
        <v>#N/A</v>
      </c>
      <c r="J1705" t="str">
        <f t="shared" si="52"/>
        <v>男</v>
      </c>
      <c r="M1705" t="str">
        <f t="shared" si="53"/>
        <v xml:space="preserve"> </v>
      </c>
    </row>
    <row r="1706" spans="2:13" s="308" customFormat="1">
      <c r="B1706" s="503"/>
      <c r="C1706" s="300">
        <v>1705</v>
      </c>
      <c r="F1706" s="309"/>
      <c r="H1706" t="e">
        <f>VLOOKUP($G1706,県名!$B$1:$C$49,2,FALSE)</f>
        <v>#N/A</v>
      </c>
      <c r="I1706" t="e">
        <f>VLOOKUP(B1706,学校名!$D$8:$F$64,3,FALSE)</f>
        <v>#N/A</v>
      </c>
      <c r="J1706" t="str">
        <f t="shared" si="52"/>
        <v>男</v>
      </c>
      <c r="M1706" t="str">
        <f t="shared" si="53"/>
        <v xml:space="preserve"> </v>
      </c>
    </row>
    <row r="1707" spans="2:13" s="308" customFormat="1">
      <c r="B1707" s="503"/>
      <c r="C1707" s="300">
        <v>1706</v>
      </c>
      <c r="F1707" s="309"/>
      <c r="H1707" t="e">
        <f>VLOOKUP($G1707,県名!$B$1:$C$49,2,FALSE)</f>
        <v>#N/A</v>
      </c>
      <c r="I1707" t="e">
        <f>VLOOKUP(B1707,学校名!$D$8:$F$64,3,FALSE)</f>
        <v>#N/A</v>
      </c>
      <c r="J1707" t="str">
        <f t="shared" si="52"/>
        <v>男</v>
      </c>
      <c r="M1707" t="str">
        <f t="shared" si="53"/>
        <v xml:space="preserve"> </v>
      </c>
    </row>
    <row r="1708" spans="2:13" s="308" customFormat="1">
      <c r="B1708" s="503"/>
      <c r="C1708" s="300">
        <v>1707</v>
      </c>
      <c r="F1708" s="309"/>
      <c r="H1708" t="e">
        <f>VLOOKUP($G1708,県名!$B$1:$C$49,2,FALSE)</f>
        <v>#N/A</v>
      </c>
      <c r="I1708" t="e">
        <f>VLOOKUP(B1708,学校名!$D$8:$F$64,3,FALSE)</f>
        <v>#N/A</v>
      </c>
      <c r="J1708" t="str">
        <f t="shared" si="52"/>
        <v>男</v>
      </c>
      <c r="M1708" t="str">
        <f t="shared" si="53"/>
        <v xml:space="preserve"> </v>
      </c>
    </row>
    <row r="1709" spans="2:13" s="308" customFormat="1">
      <c r="B1709" s="503"/>
      <c r="C1709" s="300">
        <v>1708</v>
      </c>
      <c r="F1709" s="309"/>
      <c r="H1709" t="e">
        <f>VLOOKUP($G1709,県名!$B$1:$C$49,2,FALSE)</f>
        <v>#N/A</v>
      </c>
      <c r="I1709" t="e">
        <f>VLOOKUP(B1709,学校名!$D$8:$F$64,3,FALSE)</f>
        <v>#N/A</v>
      </c>
      <c r="J1709" t="str">
        <f t="shared" si="52"/>
        <v>男</v>
      </c>
      <c r="M1709" t="str">
        <f t="shared" si="53"/>
        <v xml:space="preserve"> </v>
      </c>
    </row>
    <row r="1710" spans="2:13" s="308" customFormat="1">
      <c r="B1710" s="503"/>
      <c r="C1710" s="300">
        <v>1709</v>
      </c>
      <c r="F1710" s="309"/>
      <c r="H1710" t="e">
        <f>VLOOKUP($G1710,県名!$B$1:$C$49,2,FALSE)</f>
        <v>#N/A</v>
      </c>
      <c r="I1710" t="e">
        <f>VLOOKUP(B1710,学校名!$D$8:$F$64,3,FALSE)</f>
        <v>#N/A</v>
      </c>
      <c r="J1710" t="str">
        <f t="shared" si="52"/>
        <v>男</v>
      </c>
      <c r="M1710" t="str">
        <f t="shared" si="53"/>
        <v xml:space="preserve"> </v>
      </c>
    </row>
    <row r="1711" spans="2:13" s="308" customFormat="1">
      <c r="B1711" s="503"/>
      <c r="C1711" s="300">
        <v>1710</v>
      </c>
      <c r="F1711" s="309"/>
      <c r="H1711" t="e">
        <f>VLOOKUP($G1711,県名!$B$1:$C$49,2,FALSE)</f>
        <v>#N/A</v>
      </c>
      <c r="I1711" t="e">
        <f>VLOOKUP(B1711,学校名!$D$8:$F$64,3,FALSE)</f>
        <v>#N/A</v>
      </c>
      <c r="J1711" t="str">
        <f t="shared" si="52"/>
        <v>男</v>
      </c>
      <c r="M1711" t="str">
        <f t="shared" si="53"/>
        <v xml:space="preserve"> </v>
      </c>
    </row>
    <row r="1712" spans="2:13" s="308" customFormat="1">
      <c r="B1712" s="503"/>
      <c r="C1712" s="300">
        <v>1711</v>
      </c>
      <c r="F1712" s="309"/>
      <c r="H1712" t="e">
        <f>VLOOKUP($G1712,県名!$B$1:$C$49,2,FALSE)</f>
        <v>#N/A</v>
      </c>
      <c r="I1712" t="e">
        <f>VLOOKUP(B1712,学校名!$D$8:$F$64,3,FALSE)</f>
        <v>#N/A</v>
      </c>
      <c r="J1712" t="str">
        <f t="shared" si="52"/>
        <v>男</v>
      </c>
      <c r="M1712" t="str">
        <f t="shared" si="53"/>
        <v xml:space="preserve"> </v>
      </c>
    </row>
    <row r="1713" spans="2:13" s="308" customFormat="1">
      <c r="B1713" s="503"/>
      <c r="C1713" s="300">
        <v>1712</v>
      </c>
      <c r="F1713" s="309"/>
      <c r="H1713" t="e">
        <f>VLOOKUP($G1713,県名!$B$1:$C$49,2,FALSE)</f>
        <v>#N/A</v>
      </c>
      <c r="I1713" t="e">
        <f>VLOOKUP(B1713,学校名!$D$8:$F$64,3,FALSE)</f>
        <v>#N/A</v>
      </c>
      <c r="J1713" t="str">
        <f t="shared" si="52"/>
        <v>男</v>
      </c>
      <c r="M1713" t="str">
        <f t="shared" si="53"/>
        <v xml:space="preserve"> </v>
      </c>
    </row>
    <row r="1714" spans="2:13" s="308" customFormat="1">
      <c r="B1714" s="503"/>
      <c r="C1714" s="300">
        <v>1713</v>
      </c>
      <c r="F1714" s="309"/>
      <c r="H1714" t="e">
        <f>VLOOKUP($G1714,県名!$B$1:$C$49,2,FALSE)</f>
        <v>#N/A</v>
      </c>
      <c r="I1714" t="e">
        <f>VLOOKUP(B1714,学校名!$D$8:$F$64,3,FALSE)</f>
        <v>#N/A</v>
      </c>
      <c r="J1714" t="str">
        <f t="shared" si="52"/>
        <v>男</v>
      </c>
      <c r="M1714" t="str">
        <f t="shared" si="53"/>
        <v xml:space="preserve"> </v>
      </c>
    </row>
    <row r="1715" spans="2:13" s="308" customFormat="1">
      <c r="B1715" s="503"/>
      <c r="C1715" s="300">
        <v>1714</v>
      </c>
      <c r="F1715" s="309"/>
      <c r="H1715" t="e">
        <f>VLOOKUP($G1715,県名!$B$1:$C$49,2,FALSE)</f>
        <v>#N/A</v>
      </c>
      <c r="I1715" t="e">
        <f>VLOOKUP(B1715,学校名!$D$8:$F$64,3,FALSE)</f>
        <v>#N/A</v>
      </c>
      <c r="J1715" t="str">
        <f t="shared" si="52"/>
        <v>男</v>
      </c>
      <c r="M1715" t="str">
        <f t="shared" si="53"/>
        <v xml:space="preserve"> </v>
      </c>
    </row>
    <row r="1716" spans="2:13" s="308" customFormat="1">
      <c r="B1716" s="503"/>
      <c r="C1716" s="300">
        <v>1715</v>
      </c>
      <c r="F1716" s="309"/>
      <c r="H1716" t="e">
        <f>VLOOKUP($G1716,県名!$B$1:$C$49,2,FALSE)</f>
        <v>#N/A</v>
      </c>
      <c r="I1716" t="e">
        <f>VLOOKUP(B1716,学校名!$D$8:$F$64,3,FALSE)</f>
        <v>#N/A</v>
      </c>
      <c r="J1716" t="str">
        <f t="shared" si="52"/>
        <v>男</v>
      </c>
      <c r="M1716" t="str">
        <f t="shared" si="53"/>
        <v xml:space="preserve"> </v>
      </c>
    </row>
    <row r="1717" spans="2:13" s="308" customFormat="1">
      <c r="B1717" s="503"/>
      <c r="C1717" s="300">
        <v>1716</v>
      </c>
      <c r="F1717" s="309"/>
      <c r="H1717" t="e">
        <f>VLOOKUP($G1717,県名!$B$1:$C$49,2,FALSE)</f>
        <v>#N/A</v>
      </c>
      <c r="I1717" t="e">
        <f>VLOOKUP(B1717,学校名!$D$8:$F$64,3,FALSE)</f>
        <v>#N/A</v>
      </c>
      <c r="J1717" t="str">
        <f t="shared" si="52"/>
        <v>男</v>
      </c>
      <c r="M1717" t="str">
        <f t="shared" si="53"/>
        <v xml:space="preserve"> </v>
      </c>
    </row>
    <row r="1718" spans="2:13" s="308" customFormat="1">
      <c r="B1718" s="503"/>
      <c r="C1718" s="300">
        <v>1717</v>
      </c>
      <c r="F1718" s="309"/>
      <c r="H1718" t="e">
        <f>VLOOKUP($G1718,県名!$B$1:$C$49,2,FALSE)</f>
        <v>#N/A</v>
      </c>
      <c r="I1718" t="e">
        <f>VLOOKUP(B1718,学校名!$D$8:$F$64,3,FALSE)</f>
        <v>#N/A</v>
      </c>
      <c r="J1718" t="str">
        <f t="shared" si="52"/>
        <v>男</v>
      </c>
      <c r="M1718" t="str">
        <f t="shared" si="53"/>
        <v xml:space="preserve"> </v>
      </c>
    </row>
    <row r="1719" spans="2:13" s="308" customFormat="1">
      <c r="B1719" s="503"/>
      <c r="C1719" s="300">
        <v>1718</v>
      </c>
      <c r="F1719" s="309"/>
      <c r="H1719" t="e">
        <f>VLOOKUP($G1719,県名!$B$1:$C$49,2,FALSE)</f>
        <v>#N/A</v>
      </c>
      <c r="I1719" t="e">
        <f>VLOOKUP(B1719,学校名!$D$8:$F$64,3,FALSE)</f>
        <v>#N/A</v>
      </c>
      <c r="J1719" t="str">
        <f t="shared" si="52"/>
        <v>男</v>
      </c>
      <c r="M1719" t="str">
        <f t="shared" si="53"/>
        <v xml:space="preserve"> </v>
      </c>
    </row>
    <row r="1720" spans="2:13" s="308" customFormat="1">
      <c r="B1720" s="503"/>
      <c r="C1720" s="300">
        <v>1719</v>
      </c>
      <c r="F1720" s="309"/>
      <c r="H1720" t="e">
        <f>VLOOKUP($G1720,県名!$B$1:$C$49,2,FALSE)</f>
        <v>#N/A</v>
      </c>
      <c r="I1720" t="e">
        <f>VLOOKUP(B1720,学校名!$D$8:$F$64,3,FALSE)</f>
        <v>#N/A</v>
      </c>
      <c r="J1720" t="str">
        <f t="shared" si="52"/>
        <v>男</v>
      </c>
      <c r="M1720" t="str">
        <f t="shared" si="53"/>
        <v xml:space="preserve"> </v>
      </c>
    </row>
    <row r="1721" spans="2:13" s="308" customFormat="1">
      <c r="B1721" s="503"/>
      <c r="C1721" s="300">
        <v>1720</v>
      </c>
      <c r="F1721" s="309"/>
      <c r="H1721" t="e">
        <f>VLOOKUP($G1721,県名!$B$1:$C$49,2,FALSE)</f>
        <v>#N/A</v>
      </c>
      <c r="I1721" t="e">
        <f>VLOOKUP(B1721,学校名!$D$8:$F$64,3,FALSE)</f>
        <v>#N/A</v>
      </c>
      <c r="J1721" t="str">
        <f t="shared" si="52"/>
        <v>男</v>
      </c>
      <c r="M1721" t="str">
        <f t="shared" si="53"/>
        <v xml:space="preserve"> </v>
      </c>
    </row>
    <row r="1722" spans="2:13" s="308" customFormat="1">
      <c r="B1722" s="503"/>
      <c r="C1722" s="300">
        <v>1721</v>
      </c>
      <c r="F1722" s="309"/>
      <c r="H1722" t="e">
        <f>VLOOKUP($G1722,県名!$B$1:$C$49,2,FALSE)</f>
        <v>#N/A</v>
      </c>
      <c r="I1722" t="e">
        <f>VLOOKUP(B1722,学校名!$D$8:$F$64,3,FALSE)</f>
        <v>#N/A</v>
      </c>
      <c r="J1722" t="str">
        <f t="shared" si="52"/>
        <v>男</v>
      </c>
      <c r="M1722" t="str">
        <f t="shared" si="53"/>
        <v xml:space="preserve"> </v>
      </c>
    </row>
    <row r="1723" spans="2:13" s="308" customFormat="1">
      <c r="B1723" s="503"/>
      <c r="C1723" s="300">
        <v>1722</v>
      </c>
      <c r="F1723" s="309"/>
      <c r="H1723" t="e">
        <f>VLOOKUP($G1723,県名!$B$1:$C$49,2,FALSE)</f>
        <v>#N/A</v>
      </c>
      <c r="I1723" t="e">
        <f>VLOOKUP(B1723,学校名!$D$8:$F$64,3,FALSE)</f>
        <v>#N/A</v>
      </c>
      <c r="J1723" t="str">
        <f t="shared" si="52"/>
        <v>男</v>
      </c>
      <c r="M1723" t="str">
        <f t="shared" si="53"/>
        <v xml:space="preserve"> </v>
      </c>
    </row>
    <row r="1724" spans="2:13" s="308" customFormat="1">
      <c r="B1724" s="503"/>
      <c r="C1724" s="300">
        <v>1723</v>
      </c>
      <c r="F1724" s="309"/>
      <c r="H1724" t="e">
        <f>VLOOKUP($G1724,県名!$B$1:$C$49,2,FALSE)</f>
        <v>#N/A</v>
      </c>
      <c r="I1724" t="e">
        <f>VLOOKUP(B1724,学校名!$D$8:$F$64,3,FALSE)</f>
        <v>#N/A</v>
      </c>
      <c r="J1724" t="str">
        <f t="shared" si="52"/>
        <v>男</v>
      </c>
      <c r="M1724" t="str">
        <f t="shared" si="53"/>
        <v xml:space="preserve"> </v>
      </c>
    </row>
    <row r="1725" spans="2:13" s="308" customFormat="1">
      <c r="B1725" s="503"/>
      <c r="C1725" s="300">
        <v>1724</v>
      </c>
      <c r="F1725" s="309"/>
      <c r="H1725" t="e">
        <f>VLOOKUP($G1725,県名!$B$1:$C$49,2,FALSE)</f>
        <v>#N/A</v>
      </c>
      <c r="I1725" t="e">
        <f>VLOOKUP(B1725,学校名!$D$8:$F$64,3,FALSE)</f>
        <v>#N/A</v>
      </c>
      <c r="J1725" t="str">
        <f t="shared" si="52"/>
        <v>男</v>
      </c>
      <c r="M1725" t="str">
        <f t="shared" si="53"/>
        <v xml:space="preserve"> </v>
      </c>
    </row>
    <row r="1726" spans="2:13" s="308" customFormat="1">
      <c r="B1726" s="503"/>
      <c r="C1726" s="300">
        <v>1725</v>
      </c>
      <c r="F1726" s="309"/>
      <c r="H1726" t="e">
        <f>VLOOKUP($G1726,県名!$B$1:$C$49,2,FALSE)</f>
        <v>#N/A</v>
      </c>
      <c r="I1726" t="e">
        <f>VLOOKUP(B1726,学校名!$D$8:$F$64,3,FALSE)</f>
        <v>#N/A</v>
      </c>
      <c r="J1726" t="str">
        <f t="shared" si="52"/>
        <v>男</v>
      </c>
      <c r="M1726" t="str">
        <f t="shared" si="53"/>
        <v xml:space="preserve"> </v>
      </c>
    </row>
    <row r="1727" spans="2:13" s="308" customFormat="1">
      <c r="B1727" s="503"/>
      <c r="C1727" s="300">
        <v>1726</v>
      </c>
      <c r="F1727" s="309"/>
      <c r="H1727" t="e">
        <f>VLOOKUP($G1727,県名!$B$1:$C$49,2,FALSE)</f>
        <v>#N/A</v>
      </c>
      <c r="I1727" t="e">
        <f>VLOOKUP(B1727,学校名!$D$8:$F$64,3,FALSE)</f>
        <v>#N/A</v>
      </c>
      <c r="J1727" t="str">
        <f t="shared" si="52"/>
        <v>男</v>
      </c>
      <c r="M1727" t="str">
        <f t="shared" si="53"/>
        <v xml:space="preserve"> </v>
      </c>
    </row>
    <row r="1728" spans="2:13" s="308" customFormat="1">
      <c r="B1728" s="503"/>
      <c r="C1728" s="300">
        <v>1727</v>
      </c>
      <c r="F1728" s="309"/>
      <c r="H1728" t="e">
        <f>VLOOKUP($G1728,県名!$B$1:$C$49,2,FALSE)</f>
        <v>#N/A</v>
      </c>
      <c r="I1728" t="e">
        <f>VLOOKUP(B1728,学校名!$D$8:$F$64,3,FALSE)</f>
        <v>#N/A</v>
      </c>
      <c r="J1728" t="str">
        <f t="shared" si="52"/>
        <v>男</v>
      </c>
      <c r="M1728" t="str">
        <f t="shared" si="53"/>
        <v xml:space="preserve"> </v>
      </c>
    </row>
    <row r="1729" spans="2:13" s="308" customFormat="1">
      <c r="B1729" s="503"/>
      <c r="C1729" s="300">
        <v>1728</v>
      </c>
      <c r="F1729" s="309"/>
      <c r="H1729" t="e">
        <f>VLOOKUP($G1729,県名!$B$1:$C$49,2,FALSE)</f>
        <v>#N/A</v>
      </c>
      <c r="I1729" t="e">
        <f>VLOOKUP(B1729,学校名!$D$8:$F$64,3,FALSE)</f>
        <v>#N/A</v>
      </c>
      <c r="J1729" t="str">
        <f t="shared" si="52"/>
        <v>男</v>
      </c>
      <c r="M1729" t="str">
        <f t="shared" si="53"/>
        <v xml:space="preserve"> </v>
      </c>
    </row>
    <row r="1730" spans="2:13" s="308" customFormat="1">
      <c r="B1730" s="503"/>
      <c r="C1730" s="300">
        <v>1729</v>
      </c>
      <c r="F1730" s="309"/>
      <c r="H1730" t="e">
        <f>VLOOKUP($G1730,県名!$B$1:$C$49,2,FALSE)</f>
        <v>#N/A</v>
      </c>
      <c r="I1730" t="e">
        <f>VLOOKUP(B1730,学校名!$D$8:$F$64,3,FALSE)</f>
        <v>#N/A</v>
      </c>
      <c r="J1730" t="str">
        <f t="shared" si="52"/>
        <v>男</v>
      </c>
      <c r="M1730" t="str">
        <f t="shared" si="53"/>
        <v xml:space="preserve"> </v>
      </c>
    </row>
    <row r="1731" spans="2:13" s="308" customFormat="1">
      <c r="B1731" s="503"/>
      <c r="C1731" s="300">
        <v>1730</v>
      </c>
      <c r="F1731" s="309"/>
      <c r="H1731" t="e">
        <f>VLOOKUP($G1731,県名!$B$1:$C$49,2,FALSE)</f>
        <v>#N/A</v>
      </c>
      <c r="I1731" t="e">
        <f>VLOOKUP(B1731,学校名!$D$8:$F$64,3,FALSE)</f>
        <v>#N/A</v>
      </c>
      <c r="J1731" t="str">
        <f t="shared" ref="J1731:J1794" si="54">IF(VALUE(C1731)&lt;2001,"男","女")</f>
        <v>男</v>
      </c>
      <c r="M1731" t="str">
        <f t="shared" ref="M1731:M1794" si="55">K1731&amp;" "&amp;L1731</f>
        <v xml:space="preserve"> </v>
      </c>
    </row>
    <row r="1732" spans="2:13" s="308" customFormat="1">
      <c r="B1732" s="503"/>
      <c r="C1732" s="300">
        <v>1731</v>
      </c>
      <c r="H1732" t="e">
        <f>VLOOKUP($G1732,県名!$B$1:$C$49,2,FALSE)</f>
        <v>#N/A</v>
      </c>
      <c r="I1732" t="e">
        <f>VLOOKUP(B1732,学校名!$D$8:$F$64,3,FALSE)</f>
        <v>#N/A</v>
      </c>
      <c r="J1732" t="str">
        <f t="shared" si="54"/>
        <v>男</v>
      </c>
      <c r="M1732" t="str">
        <f t="shared" si="55"/>
        <v xml:space="preserve"> </v>
      </c>
    </row>
    <row r="1733" spans="2:13" s="308" customFormat="1">
      <c r="B1733" s="503"/>
      <c r="C1733" s="300">
        <v>1732</v>
      </c>
      <c r="H1733" t="e">
        <f>VLOOKUP($G1733,県名!$B$1:$C$49,2,FALSE)</f>
        <v>#N/A</v>
      </c>
      <c r="I1733" t="e">
        <f>VLOOKUP(B1733,学校名!$D$8:$F$64,3,FALSE)</f>
        <v>#N/A</v>
      </c>
      <c r="J1733" t="str">
        <f t="shared" si="54"/>
        <v>男</v>
      </c>
      <c r="M1733" t="str">
        <f t="shared" si="55"/>
        <v xml:space="preserve"> </v>
      </c>
    </row>
    <row r="1734" spans="2:13" s="308" customFormat="1">
      <c r="B1734" s="503"/>
      <c r="C1734" s="300">
        <v>1733</v>
      </c>
      <c r="H1734" t="e">
        <f>VLOOKUP($G1734,県名!$B$1:$C$49,2,FALSE)</f>
        <v>#N/A</v>
      </c>
      <c r="I1734" t="e">
        <f>VLOOKUP(B1734,学校名!$D$8:$F$64,3,FALSE)</f>
        <v>#N/A</v>
      </c>
      <c r="J1734" t="str">
        <f t="shared" si="54"/>
        <v>男</v>
      </c>
      <c r="M1734" t="str">
        <f t="shared" si="55"/>
        <v xml:space="preserve"> </v>
      </c>
    </row>
    <row r="1735" spans="2:13" s="308" customFormat="1">
      <c r="B1735" s="503"/>
      <c r="C1735" s="300">
        <v>1734</v>
      </c>
      <c r="H1735" t="e">
        <f>VLOOKUP($G1735,県名!$B$1:$C$49,2,FALSE)</f>
        <v>#N/A</v>
      </c>
      <c r="I1735" t="e">
        <f>VLOOKUP(B1735,学校名!$D$8:$F$64,3,FALSE)</f>
        <v>#N/A</v>
      </c>
      <c r="J1735" t="str">
        <f t="shared" si="54"/>
        <v>男</v>
      </c>
      <c r="M1735" t="str">
        <f t="shared" si="55"/>
        <v xml:space="preserve"> </v>
      </c>
    </row>
    <row r="1736" spans="2:13" s="308" customFormat="1">
      <c r="B1736" s="503"/>
      <c r="C1736" s="300">
        <v>1735</v>
      </c>
      <c r="H1736" t="e">
        <f>VLOOKUP($G1736,県名!$B$1:$C$49,2,FALSE)</f>
        <v>#N/A</v>
      </c>
      <c r="I1736" t="e">
        <f>VLOOKUP(B1736,学校名!$D$8:$F$64,3,FALSE)</f>
        <v>#N/A</v>
      </c>
      <c r="J1736" t="str">
        <f t="shared" si="54"/>
        <v>男</v>
      </c>
      <c r="M1736" t="str">
        <f t="shared" si="55"/>
        <v xml:space="preserve"> </v>
      </c>
    </row>
    <row r="1737" spans="2:13" s="308" customFormat="1">
      <c r="B1737" s="503"/>
      <c r="C1737" s="300">
        <v>1736</v>
      </c>
      <c r="H1737" t="e">
        <f>VLOOKUP($G1737,県名!$B$1:$C$49,2,FALSE)</f>
        <v>#N/A</v>
      </c>
      <c r="I1737" t="e">
        <f>VLOOKUP(B1737,学校名!$D$8:$F$64,3,FALSE)</f>
        <v>#N/A</v>
      </c>
      <c r="J1737" t="str">
        <f t="shared" si="54"/>
        <v>男</v>
      </c>
      <c r="M1737" t="str">
        <f t="shared" si="55"/>
        <v xml:space="preserve"> </v>
      </c>
    </row>
    <row r="1738" spans="2:13" s="308" customFormat="1">
      <c r="B1738" s="503"/>
      <c r="C1738" s="300">
        <v>1737</v>
      </c>
      <c r="H1738" t="e">
        <f>VLOOKUP($G1738,県名!$B$1:$C$49,2,FALSE)</f>
        <v>#N/A</v>
      </c>
      <c r="I1738" t="e">
        <f>VLOOKUP(B1738,学校名!$D$8:$F$64,3,FALSE)</f>
        <v>#N/A</v>
      </c>
      <c r="J1738" t="str">
        <f t="shared" si="54"/>
        <v>男</v>
      </c>
      <c r="M1738" t="str">
        <f t="shared" si="55"/>
        <v xml:space="preserve"> </v>
      </c>
    </row>
    <row r="1739" spans="2:13" s="308" customFormat="1">
      <c r="B1739" s="503"/>
      <c r="C1739" s="300">
        <v>1738</v>
      </c>
      <c r="H1739" t="e">
        <f>VLOOKUP($G1739,県名!$B$1:$C$49,2,FALSE)</f>
        <v>#N/A</v>
      </c>
      <c r="I1739" t="e">
        <f>VLOOKUP(B1739,学校名!$D$8:$F$64,3,FALSE)</f>
        <v>#N/A</v>
      </c>
      <c r="J1739" t="str">
        <f t="shared" si="54"/>
        <v>男</v>
      </c>
      <c r="M1739" t="str">
        <f t="shared" si="55"/>
        <v xml:space="preserve"> </v>
      </c>
    </row>
    <row r="1740" spans="2:13" s="308" customFormat="1">
      <c r="B1740" s="503"/>
      <c r="C1740" s="300">
        <v>1739</v>
      </c>
      <c r="H1740" t="e">
        <f>VLOOKUP($G1740,県名!$B$1:$C$49,2,FALSE)</f>
        <v>#N/A</v>
      </c>
      <c r="I1740" t="e">
        <f>VLOOKUP(B1740,学校名!$D$8:$F$64,3,FALSE)</f>
        <v>#N/A</v>
      </c>
      <c r="J1740" t="str">
        <f t="shared" si="54"/>
        <v>男</v>
      </c>
      <c r="M1740" t="str">
        <f t="shared" si="55"/>
        <v xml:space="preserve"> </v>
      </c>
    </row>
    <row r="1741" spans="2:13" s="308" customFormat="1">
      <c r="B1741" s="503"/>
      <c r="C1741" s="300">
        <v>1740</v>
      </c>
      <c r="H1741" t="e">
        <f>VLOOKUP($G1741,県名!$B$1:$C$49,2,FALSE)</f>
        <v>#N/A</v>
      </c>
      <c r="I1741" t="e">
        <f>VLOOKUP(B1741,学校名!$D$8:$F$64,3,FALSE)</f>
        <v>#N/A</v>
      </c>
      <c r="J1741" t="str">
        <f t="shared" si="54"/>
        <v>男</v>
      </c>
      <c r="M1741" t="str">
        <f t="shared" si="55"/>
        <v xml:space="preserve"> </v>
      </c>
    </row>
    <row r="1742" spans="2:13" s="308" customFormat="1">
      <c r="B1742" s="503"/>
      <c r="C1742" s="300">
        <v>1741</v>
      </c>
      <c r="H1742" t="e">
        <f>VLOOKUP($G1742,県名!$B$1:$C$49,2,FALSE)</f>
        <v>#N/A</v>
      </c>
      <c r="I1742" t="e">
        <f>VLOOKUP(B1742,学校名!$D$8:$F$64,3,FALSE)</f>
        <v>#N/A</v>
      </c>
      <c r="J1742" t="str">
        <f t="shared" si="54"/>
        <v>男</v>
      </c>
      <c r="M1742" t="str">
        <f t="shared" si="55"/>
        <v xml:space="preserve"> </v>
      </c>
    </row>
    <row r="1743" spans="2:13" s="308" customFormat="1">
      <c r="B1743" s="503"/>
      <c r="C1743" s="300">
        <v>1742</v>
      </c>
      <c r="H1743" t="e">
        <f>VLOOKUP($G1743,県名!$B$1:$C$49,2,FALSE)</f>
        <v>#N/A</v>
      </c>
      <c r="I1743" t="e">
        <f>VLOOKUP(B1743,学校名!$D$8:$F$64,3,FALSE)</f>
        <v>#N/A</v>
      </c>
      <c r="J1743" t="str">
        <f t="shared" si="54"/>
        <v>男</v>
      </c>
      <c r="M1743" t="str">
        <f t="shared" si="55"/>
        <v xml:space="preserve"> </v>
      </c>
    </row>
    <row r="1744" spans="2:13" s="308" customFormat="1">
      <c r="B1744" s="503"/>
      <c r="C1744" s="300">
        <v>1743</v>
      </c>
      <c r="H1744" t="e">
        <f>VLOOKUP($G1744,県名!$B$1:$C$49,2,FALSE)</f>
        <v>#N/A</v>
      </c>
      <c r="I1744" t="e">
        <f>VLOOKUP(B1744,学校名!$D$8:$F$64,3,FALSE)</f>
        <v>#N/A</v>
      </c>
      <c r="J1744" t="str">
        <f t="shared" si="54"/>
        <v>男</v>
      </c>
      <c r="M1744" t="str">
        <f t="shared" si="55"/>
        <v xml:space="preserve"> </v>
      </c>
    </row>
    <row r="1745" spans="2:13" s="308" customFormat="1">
      <c r="B1745" s="503"/>
      <c r="C1745" s="300">
        <v>1744</v>
      </c>
      <c r="H1745" t="e">
        <f>VLOOKUP($G1745,県名!$B$1:$C$49,2,FALSE)</f>
        <v>#N/A</v>
      </c>
      <c r="I1745" t="e">
        <f>VLOOKUP(B1745,学校名!$D$8:$F$64,3,FALSE)</f>
        <v>#N/A</v>
      </c>
      <c r="J1745" t="str">
        <f t="shared" si="54"/>
        <v>男</v>
      </c>
      <c r="M1745" t="str">
        <f t="shared" si="55"/>
        <v xml:space="preserve"> </v>
      </c>
    </row>
    <row r="1746" spans="2:13" s="308" customFormat="1">
      <c r="B1746" s="503"/>
      <c r="C1746" s="300">
        <v>1745</v>
      </c>
      <c r="H1746" t="e">
        <f>VLOOKUP($G1746,県名!$B$1:$C$49,2,FALSE)</f>
        <v>#N/A</v>
      </c>
      <c r="I1746" t="e">
        <f>VLOOKUP(B1746,学校名!$D$8:$F$64,3,FALSE)</f>
        <v>#N/A</v>
      </c>
      <c r="J1746" t="str">
        <f t="shared" si="54"/>
        <v>男</v>
      </c>
      <c r="M1746" t="str">
        <f t="shared" si="55"/>
        <v xml:space="preserve"> </v>
      </c>
    </row>
    <row r="1747" spans="2:13" s="308" customFormat="1">
      <c r="B1747" s="503"/>
      <c r="C1747" s="300">
        <v>1746</v>
      </c>
      <c r="H1747" t="e">
        <f>VLOOKUP($G1747,県名!$B$1:$C$49,2,FALSE)</f>
        <v>#N/A</v>
      </c>
      <c r="I1747" t="e">
        <f>VLOOKUP(B1747,学校名!$D$8:$F$64,3,FALSE)</f>
        <v>#N/A</v>
      </c>
      <c r="J1747" t="str">
        <f t="shared" si="54"/>
        <v>男</v>
      </c>
      <c r="M1747" t="str">
        <f t="shared" si="55"/>
        <v xml:space="preserve"> </v>
      </c>
    </row>
    <row r="1748" spans="2:13" s="308" customFormat="1">
      <c r="B1748" s="503"/>
      <c r="C1748" s="300">
        <v>1747</v>
      </c>
      <c r="H1748" t="e">
        <f>VLOOKUP($G1748,県名!$B$1:$C$49,2,FALSE)</f>
        <v>#N/A</v>
      </c>
      <c r="I1748" t="e">
        <f>VLOOKUP(B1748,学校名!$D$8:$F$64,3,FALSE)</f>
        <v>#N/A</v>
      </c>
      <c r="J1748" t="str">
        <f t="shared" si="54"/>
        <v>男</v>
      </c>
      <c r="M1748" t="str">
        <f t="shared" si="55"/>
        <v xml:space="preserve"> </v>
      </c>
    </row>
    <row r="1749" spans="2:13" s="308" customFormat="1">
      <c r="B1749" s="503"/>
      <c r="C1749" s="300">
        <v>1748</v>
      </c>
      <c r="H1749" t="e">
        <f>VLOOKUP($G1749,県名!$B$1:$C$49,2,FALSE)</f>
        <v>#N/A</v>
      </c>
      <c r="I1749" t="e">
        <f>VLOOKUP(B1749,学校名!$D$8:$F$64,3,FALSE)</f>
        <v>#N/A</v>
      </c>
      <c r="J1749" t="str">
        <f t="shared" si="54"/>
        <v>男</v>
      </c>
      <c r="M1749" t="str">
        <f t="shared" si="55"/>
        <v xml:space="preserve"> </v>
      </c>
    </row>
    <row r="1750" spans="2:13" s="308" customFormat="1">
      <c r="B1750" s="503"/>
      <c r="C1750" s="300">
        <v>1749</v>
      </c>
      <c r="H1750" t="e">
        <f>VLOOKUP($G1750,県名!$B$1:$C$49,2,FALSE)</f>
        <v>#N/A</v>
      </c>
      <c r="I1750" t="e">
        <f>VLOOKUP(B1750,学校名!$D$8:$F$64,3,FALSE)</f>
        <v>#N/A</v>
      </c>
      <c r="J1750" t="str">
        <f t="shared" si="54"/>
        <v>男</v>
      </c>
      <c r="M1750" t="str">
        <f t="shared" si="55"/>
        <v xml:space="preserve"> </v>
      </c>
    </row>
    <row r="1751" spans="2:13" s="308" customFormat="1">
      <c r="B1751" s="503"/>
      <c r="C1751" s="300">
        <v>1750</v>
      </c>
      <c r="H1751" t="e">
        <f>VLOOKUP($G1751,県名!$B$1:$C$49,2,FALSE)</f>
        <v>#N/A</v>
      </c>
      <c r="I1751" t="e">
        <f>VLOOKUP(B1751,学校名!$D$8:$F$64,3,FALSE)</f>
        <v>#N/A</v>
      </c>
      <c r="J1751" t="str">
        <f t="shared" si="54"/>
        <v>男</v>
      </c>
      <c r="M1751" t="str">
        <f t="shared" si="55"/>
        <v xml:space="preserve"> </v>
      </c>
    </row>
    <row r="1752" spans="2:13" s="308" customFormat="1">
      <c r="B1752" s="503"/>
      <c r="C1752" s="300">
        <v>1751</v>
      </c>
      <c r="H1752" t="e">
        <f>VLOOKUP($G1752,県名!$B$1:$C$49,2,FALSE)</f>
        <v>#N/A</v>
      </c>
      <c r="I1752" t="e">
        <f>VLOOKUP(B1752,学校名!$D$8:$F$64,3,FALSE)</f>
        <v>#N/A</v>
      </c>
      <c r="J1752" t="str">
        <f t="shared" si="54"/>
        <v>男</v>
      </c>
      <c r="M1752" t="str">
        <f t="shared" si="55"/>
        <v xml:space="preserve"> </v>
      </c>
    </row>
    <row r="1753" spans="2:13" s="308" customFormat="1">
      <c r="B1753" s="503"/>
      <c r="C1753" s="300">
        <v>1752</v>
      </c>
      <c r="H1753" t="e">
        <f>VLOOKUP($G1753,県名!$B$1:$C$49,2,FALSE)</f>
        <v>#N/A</v>
      </c>
      <c r="I1753" t="e">
        <f>VLOOKUP(B1753,学校名!$D$8:$F$64,3,FALSE)</f>
        <v>#N/A</v>
      </c>
      <c r="J1753" t="str">
        <f t="shared" si="54"/>
        <v>男</v>
      </c>
      <c r="M1753" t="str">
        <f t="shared" si="55"/>
        <v xml:space="preserve"> </v>
      </c>
    </row>
    <row r="1754" spans="2:13" s="308" customFormat="1">
      <c r="B1754" s="503"/>
      <c r="C1754" s="300">
        <v>1753</v>
      </c>
      <c r="H1754" t="e">
        <f>VLOOKUP($G1754,県名!$B$1:$C$49,2,FALSE)</f>
        <v>#N/A</v>
      </c>
      <c r="I1754" t="e">
        <f>VLOOKUP(B1754,学校名!$D$8:$F$64,3,FALSE)</f>
        <v>#N/A</v>
      </c>
      <c r="J1754" t="str">
        <f t="shared" si="54"/>
        <v>男</v>
      </c>
      <c r="M1754" t="str">
        <f t="shared" si="55"/>
        <v xml:space="preserve"> </v>
      </c>
    </row>
    <row r="1755" spans="2:13" s="308" customFormat="1">
      <c r="B1755" s="503"/>
      <c r="C1755" s="300">
        <v>1754</v>
      </c>
      <c r="H1755" t="e">
        <f>VLOOKUP($G1755,県名!$B$1:$C$49,2,FALSE)</f>
        <v>#N/A</v>
      </c>
      <c r="I1755" t="e">
        <f>VLOOKUP(B1755,学校名!$D$8:$F$64,3,FALSE)</f>
        <v>#N/A</v>
      </c>
      <c r="J1755" t="str">
        <f t="shared" si="54"/>
        <v>男</v>
      </c>
      <c r="M1755" t="str">
        <f t="shared" si="55"/>
        <v xml:space="preserve"> </v>
      </c>
    </row>
    <row r="1756" spans="2:13" s="308" customFormat="1">
      <c r="B1756" s="503"/>
      <c r="C1756" s="300">
        <v>1755</v>
      </c>
      <c r="H1756" t="e">
        <f>VLOOKUP($G1756,県名!$B$1:$C$49,2,FALSE)</f>
        <v>#N/A</v>
      </c>
      <c r="I1756" t="e">
        <f>VLOOKUP(B1756,学校名!$D$8:$F$64,3,FALSE)</f>
        <v>#N/A</v>
      </c>
      <c r="J1756" t="str">
        <f t="shared" si="54"/>
        <v>男</v>
      </c>
      <c r="M1756" t="str">
        <f t="shared" si="55"/>
        <v xml:space="preserve"> </v>
      </c>
    </row>
    <row r="1757" spans="2:13" s="308" customFormat="1">
      <c r="B1757" s="503"/>
      <c r="C1757" s="300">
        <v>1756</v>
      </c>
      <c r="H1757" t="e">
        <f>VLOOKUP($G1757,県名!$B$1:$C$49,2,FALSE)</f>
        <v>#N/A</v>
      </c>
      <c r="I1757" t="e">
        <f>VLOOKUP(B1757,学校名!$D$8:$F$64,3,FALSE)</f>
        <v>#N/A</v>
      </c>
      <c r="J1757" t="str">
        <f t="shared" si="54"/>
        <v>男</v>
      </c>
      <c r="M1757" t="str">
        <f t="shared" si="55"/>
        <v xml:space="preserve"> </v>
      </c>
    </row>
    <row r="1758" spans="2:13" s="308" customFormat="1">
      <c r="B1758" s="503"/>
      <c r="C1758" s="300">
        <v>1757</v>
      </c>
      <c r="H1758" t="e">
        <f>VLOOKUP($G1758,県名!$B$1:$C$49,2,FALSE)</f>
        <v>#N/A</v>
      </c>
      <c r="I1758" t="e">
        <f>VLOOKUP(B1758,学校名!$D$8:$F$64,3,FALSE)</f>
        <v>#N/A</v>
      </c>
      <c r="J1758" t="str">
        <f t="shared" si="54"/>
        <v>男</v>
      </c>
      <c r="M1758" t="str">
        <f t="shared" si="55"/>
        <v xml:space="preserve"> </v>
      </c>
    </row>
    <row r="1759" spans="2:13" s="308" customFormat="1">
      <c r="B1759" s="503"/>
      <c r="C1759" s="300">
        <v>1758</v>
      </c>
      <c r="H1759" t="e">
        <f>VLOOKUP($G1759,県名!$B$1:$C$49,2,FALSE)</f>
        <v>#N/A</v>
      </c>
      <c r="I1759" t="e">
        <f>VLOOKUP(B1759,学校名!$D$8:$F$64,3,FALSE)</f>
        <v>#N/A</v>
      </c>
      <c r="J1759" t="str">
        <f t="shared" si="54"/>
        <v>男</v>
      </c>
      <c r="M1759" t="str">
        <f t="shared" si="55"/>
        <v xml:space="preserve"> </v>
      </c>
    </row>
    <row r="1760" spans="2:13" s="308" customFormat="1">
      <c r="B1760" s="503"/>
      <c r="C1760" s="300">
        <v>1759</v>
      </c>
      <c r="H1760" t="e">
        <f>VLOOKUP($G1760,県名!$B$1:$C$49,2,FALSE)</f>
        <v>#N/A</v>
      </c>
      <c r="I1760" t="e">
        <f>VLOOKUP(B1760,学校名!$D$8:$F$64,3,FALSE)</f>
        <v>#N/A</v>
      </c>
      <c r="J1760" t="str">
        <f t="shared" si="54"/>
        <v>男</v>
      </c>
      <c r="M1760" t="str">
        <f t="shared" si="55"/>
        <v xml:space="preserve"> </v>
      </c>
    </row>
    <row r="1761" spans="2:13" s="308" customFormat="1">
      <c r="B1761" s="503"/>
      <c r="C1761" s="300">
        <v>1760</v>
      </c>
      <c r="H1761" t="e">
        <f>VLOOKUP($G1761,県名!$B$1:$C$49,2,FALSE)</f>
        <v>#N/A</v>
      </c>
      <c r="I1761" t="e">
        <f>VLOOKUP(B1761,学校名!$D$8:$F$64,3,FALSE)</f>
        <v>#N/A</v>
      </c>
      <c r="J1761" t="str">
        <f t="shared" si="54"/>
        <v>男</v>
      </c>
      <c r="M1761" t="str">
        <f t="shared" si="55"/>
        <v xml:space="preserve"> </v>
      </c>
    </row>
    <row r="1762" spans="2:13" s="308" customFormat="1">
      <c r="B1762" s="503"/>
      <c r="C1762" s="300">
        <v>1761</v>
      </c>
      <c r="H1762" t="e">
        <f>VLOOKUP($G1762,県名!$B$1:$C$49,2,FALSE)</f>
        <v>#N/A</v>
      </c>
      <c r="I1762" t="e">
        <f>VLOOKUP(B1762,学校名!$D$8:$F$64,3,FALSE)</f>
        <v>#N/A</v>
      </c>
      <c r="J1762" t="str">
        <f t="shared" si="54"/>
        <v>男</v>
      </c>
      <c r="M1762" t="str">
        <f t="shared" si="55"/>
        <v xml:space="preserve"> </v>
      </c>
    </row>
    <row r="1763" spans="2:13" s="308" customFormat="1">
      <c r="B1763" s="503"/>
      <c r="C1763" s="300">
        <v>1762</v>
      </c>
      <c r="H1763" t="e">
        <f>VLOOKUP($G1763,県名!$B$1:$C$49,2,FALSE)</f>
        <v>#N/A</v>
      </c>
      <c r="I1763" t="e">
        <f>VLOOKUP(B1763,学校名!$D$8:$F$64,3,FALSE)</f>
        <v>#N/A</v>
      </c>
      <c r="J1763" t="str">
        <f t="shared" si="54"/>
        <v>男</v>
      </c>
      <c r="M1763" t="str">
        <f t="shared" si="55"/>
        <v xml:space="preserve"> </v>
      </c>
    </row>
    <row r="1764" spans="2:13" s="308" customFormat="1">
      <c r="B1764" s="503"/>
      <c r="C1764" s="300">
        <v>1763</v>
      </c>
      <c r="H1764" t="e">
        <f>VLOOKUP($G1764,県名!$B$1:$C$49,2,FALSE)</f>
        <v>#N/A</v>
      </c>
      <c r="I1764" t="e">
        <f>VLOOKUP(B1764,学校名!$D$8:$F$64,3,FALSE)</f>
        <v>#N/A</v>
      </c>
      <c r="J1764" t="str">
        <f t="shared" si="54"/>
        <v>男</v>
      </c>
      <c r="M1764" t="str">
        <f t="shared" si="55"/>
        <v xml:space="preserve"> </v>
      </c>
    </row>
    <row r="1765" spans="2:13" s="308" customFormat="1">
      <c r="B1765" s="503"/>
      <c r="C1765" s="300">
        <v>1764</v>
      </c>
      <c r="H1765" t="e">
        <f>VLOOKUP($G1765,県名!$B$1:$C$49,2,FALSE)</f>
        <v>#N/A</v>
      </c>
      <c r="I1765" t="e">
        <f>VLOOKUP(B1765,学校名!$D$8:$F$64,3,FALSE)</f>
        <v>#N/A</v>
      </c>
      <c r="J1765" t="str">
        <f t="shared" si="54"/>
        <v>男</v>
      </c>
      <c r="M1765" t="str">
        <f t="shared" si="55"/>
        <v xml:space="preserve"> </v>
      </c>
    </row>
    <row r="1766" spans="2:13" s="308" customFormat="1">
      <c r="B1766" s="503"/>
      <c r="C1766" s="300">
        <v>1765</v>
      </c>
      <c r="H1766" t="e">
        <f>VLOOKUP($G1766,県名!$B$1:$C$49,2,FALSE)</f>
        <v>#N/A</v>
      </c>
      <c r="I1766" t="e">
        <f>VLOOKUP(B1766,学校名!$D$8:$F$64,3,FALSE)</f>
        <v>#N/A</v>
      </c>
      <c r="J1766" t="str">
        <f t="shared" si="54"/>
        <v>男</v>
      </c>
      <c r="M1766" t="str">
        <f t="shared" si="55"/>
        <v xml:space="preserve"> </v>
      </c>
    </row>
    <row r="1767" spans="2:13" s="308" customFormat="1">
      <c r="B1767" s="503"/>
      <c r="C1767" s="300">
        <v>1766</v>
      </c>
      <c r="H1767" t="e">
        <f>VLOOKUP($G1767,県名!$B$1:$C$49,2,FALSE)</f>
        <v>#N/A</v>
      </c>
      <c r="I1767" t="e">
        <f>VLOOKUP(B1767,学校名!$D$8:$F$64,3,FALSE)</f>
        <v>#N/A</v>
      </c>
      <c r="J1767" t="str">
        <f t="shared" si="54"/>
        <v>男</v>
      </c>
      <c r="M1767" t="str">
        <f t="shared" si="55"/>
        <v xml:space="preserve"> </v>
      </c>
    </row>
    <row r="1768" spans="2:13" s="308" customFormat="1">
      <c r="B1768" s="503"/>
      <c r="C1768" s="300">
        <v>1767</v>
      </c>
      <c r="H1768" t="e">
        <f>VLOOKUP($G1768,県名!$B$1:$C$49,2,FALSE)</f>
        <v>#N/A</v>
      </c>
      <c r="I1768" t="e">
        <f>VLOOKUP(B1768,学校名!$D$8:$F$64,3,FALSE)</f>
        <v>#N/A</v>
      </c>
      <c r="J1768" t="str">
        <f t="shared" si="54"/>
        <v>男</v>
      </c>
      <c r="M1768" t="str">
        <f t="shared" si="55"/>
        <v xml:space="preserve"> </v>
      </c>
    </row>
    <row r="1769" spans="2:13" s="308" customFormat="1">
      <c r="B1769" s="503"/>
      <c r="C1769" s="300">
        <v>1768</v>
      </c>
      <c r="H1769" t="e">
        <f>VLOOKUP($G1769,県名!$B$1:$C$49,2,FALSE)</f>
        <v>#N/A</v>
      </c>
      <c r="I1769" t="e">
        <f>VLOOKUP(B1769,学校名!$D$8:$F$64,3,FALSE)</f>
        <v>#N/A</v>
      </c>
      <c r="J1769" t="str">
        <f t="shared" si="54"/>
        <v>男</v>
      </c>
      <c r="M1769" t="str">
        <f t="shared" si="55"/>
        <v xml:space="preserve"> </v>
      </c>
    </row>
    <row r="1770" spans="2:13" s="308" customFormat="1">
      <c r="B1770" s="503"/>
      <c r="C1770" s="300">
        <v>1769</v>
      </c>
      <c r="H1770" t="e">
        <f>VLOOKUP($G1770,県名!$B$1:$C$49,2,FALSE)</f>
        <v>#N/A</v>
      </c>
      <c r="I1770" t="e">
        <f>VLOOKUP(B1770,学校名!$D$8:$F$64,3,FALSE)</f>
        <v>#N/A</v>
      </c>
      <c r="J1770" t="str">
        <f t="shared" si="54"/>
        <v>男</v>
      </c>
      <c r="M1770" t="str">
        <f t="shared" si="55"/>
        <v xml:space="preserve"> </v>
      </c>
    </row>
    <row r="1771" spans="2:13" s="308" customFormat="1">
      <c r="B1771" s="503"/>
      <c r="C1771" s="300">
        <v>1770</v>
      </c>
      <c r="H1771" t="e">
        <f>VLOOKUP($G1771,県名!$B$1:$C$49,2,FALSE)</f>
        <v>#N/A</v>
      </c>
      <c r="I1771" t="e">
        <f>VLOOKUP(B1771,学校名!$D$8:$F$64,3,FALSE)</f>
        <v>#N/A</v>
      </c>
      <c r="J1771" t="str">
        <f t="shared" si="54"/>
        <v>男</v>
      </c>
      <c r="M1771" t="str">
        <f t="shared" si="55"/>
        <v xml:space="preserve"> </v>
      </c>
    </row>
    <row r="1772" spans="2:13" s="308" customFormat="1">
      <c r="B1772" s="503"/>
      <c r="C1772" s="300">
        <v>1771</v>
      </c>
      <c r="H1772" t="e">
        <f>VLOOKUP($G1772,県名!$B$1:$C$49,2,FALSE)</f>
        <v>#N/A</v>
      </c>
      <c r="I1772" t="e">
        <f>VLOOKUP(B1772,学校名!$D$8:$F$64,3,FALSE)</f>
        <v>#N/A</v>
      </c>
      <c r="J1772" t="str">
        <f t="shared" si="54"/>
        <v>男</v>
      </c>
      <c r="M1772" t="str">
        <f t="shared" si="55"/>
        <v xml:space="preserve"> </v>
      </c>
    </row>
    <row r="1773" spans="2:13" s="308" customFormat="1">
      <c r="B1773" s="503"/>
      <c r="C1773" s="300">
        <v>1772</v>
      </c>
      <c r="H1773" t="e">
        <f>VLOOKUP($G1773,県名!$B$1:$C$49,2,FALSE)</f>
        <v>#N/A</v>
      </c>
      <c r="I1773" t="e">
        <f>VLOOKUP(B1773,学校名!$D$8:$F$64,3,FALSE)</f>
        <v>#N/A</v>
      </c>
      <c r="J1773" t="str">
        <f t="shared" si="54"/>
        <v>男</v>
      </c>
      <c r="M1773" t="str">
        <f t="shared" si="55"/>
        <v xml:space="preserve"> </v>
      </c>
    </row>
    <row r="1774" spans="2:13" s="308" customFormat="1">
      <c r="B1774" s="503"/>
      <c r="C1774" s="300">
        <v>1773</v>
      </c>
      <c r="H1774" t="e">
        <f>VLOOKUP($G1774,県名!$B$1:$C$49,2,FALSE)</f>
        <v>#N/A</v>
      </c>
      <c r="I1774" t="e">
        <f>VLOOKUP(B1774,学校名!$D$8:$F$64,3,FALSE)</f>
        <v>#N/A</v>
      </c>
      <c r="J1774" t="str">
        <f t="shared" si="54"/>
        <v>男</v>
      </c>
      <c r="M1774" t="str">
        <f t="shared" si="55"/>
        <v xml:space="preserve"> </v>
      </c>
    </row>
    <row r="1775" spans="2:13" s="308" customFormat="1">
      <c r="B1775" s="503"/>
      <c r="C1775" s="300">
        <v>1774</v>
      </c>
      <c r="H1775" t="e">
        <f>VLOOKUP($G1775,県名!$B$1:$C$49,2,FALSE)</f>
        <v>#N/A</v>
      </c>
      <c r="I1775" t="e">
        <f>VLOOKUP(B1775,学校名!$D$8:$F$64,3,FALSE)</f>
        <v>#N/A</v>
      </c>
      <c r="J1775" t="str">
        <f t="shared" si="54"/>
        <v>男</v>
      </c>
      <c r="M1775" t="str">
        <f t="shared" si="55"/>
        <v xml:space="preserve"> </v>
      </c>
    </row>
    <row r="1776" spans="2:13" s="308" customFormat="1">
      <c r="B1776" s="503"/>
      <c r="C1776" s="300">
        <v>1775</v>
      </c>
      <c r="H1776" t="e">
        <f>VLOOKUP($G1776,県名!$B$1:$C$49,2,FALSE)</f>
        <v>#N/A</v>
      </c>
      <c r="I1776" t="e">
        <f>VLOOKUP(B1776,学校名!$D$8:$F$64,3,FALSE)</f>
        <v>#N/A</v>
      </c>
      <c r="J1776" t="str">
        <f t="shared" si="54"/>
        <v>男</v>
      </c>
      <c r="M1776" t="str">
        <f t="shared" si="55"/>
        <v xml:space="preserve"> </v>
      </c>
    </row>
    <row r="1777" spans="2:13" s="308" customFormat="1">
      <c r="B1777" s="503"/>
      <c r="C1777" s="300">
        <v>1776</v>
      </c>
      <c r="H1777" t="e">
        <f>VLOOKUP($G1777,県名!$B$1:$C$49,2,FALSE)</f>
        <v>#N/A</v>
      </c>
      <c r="I1777" t="e">
        <f>VLOOKUP(B1777,学校名!$D$8:$F$64,3,FALSE)</f>
        <v>#N/A</v>
      </c>
      <c r="J1777" t="str">
        <f t="shared" si="54"/>
        <v>男</v>
      </c>
      <c r="M1777" t="str">
        <f t="shared" si="55"/>
        <v xml:space="preserve"> </v>
      </c>
    </row>
    <row r="1778" spans="2:13" s="308" customFormat="1">
      <c r="B1778" s="503"/>
      <c r="C1778" s="300">
        <v>1777</v>
      </c>
      <c r="H1778" t="e">
        <f>VLOOKUP($G1778,県名!$B$1:$C$49,2,FALSE)</f>
        <v>#N/A</v>
      </c>
      <c r="I1778" t="e">
        <f>VLOOKUP(B1778,学校名!$D$8:$F$64,3,FALSE)</f>
        <v>#N/A</v>
      </c>
      <c r="J1778" t="str">
        <f t="shared" si="54"/>
        <v>男</v>
      </c>
      <c r="M1778" t="str">
        <f t="shared" si="55"/>
        <v xml:space="preserve"> </v>
      </c>
    </row>
    <row r="1779" spans="2:13" s="308" customFormat="1">
      <c r="B1779" s="503"/>
      <c r="C1779" s="300">
        <v>1778</v>
      </c>
      <c r="H1779" t="e">
        <f>VLOOKUP($G1779,県名!$B$1:$C$49,2,FALSE)</f>
        <v>#N/A</v>
      </c>
      <c r="I1779" t="e">
        <f>VLOOKUP(B1779,学校名!$D$8:$F$64,3,FALSE)</f>
        <v>#N/A</v>
      </c>
      <c r="J1779" t="str">
        <f t="shared" si="54"/>
        <v>男</v>
      </c>
      <c r="M1779" t="str">
        <f t="shared" si="55"/>
        <v xml:space="preserve"> </v>
      </c>
    </row>
    <row r="1780" spans="2:13" s="308" customFormat="1">
      <c r="B1780" s="503"/>
      <c r="C1780" s="300">
        <v>1779</v>
      </c>
      <c r="H1780" t="e">
        <f>VLOOKUP($G1780,県名!$B$1:$C$49,2,FALSE)</f>
        <v>#N/A</v>
      </c>
      <c r="I1780" t="e">
        <f>VLOOKUP(B1780,学校名!$D$8:$F$64,3,FALSE)</f>
        <v>#N/A</v>
      </c>
      <c r="J1780" t="str">
        <f t="shared" si="54"/>
        <v>男</v>
      </c>
      <c r="M1780" t="str">
        <f t="shared" si="55"/>
        <v xml:space="preserve"> </v>
      </c>
    </row>
    <row r="1781" spans="2:13" s="308" customFormat="1">
      <c r="B1781" s="503"/>
      <c r="C1781" s="300">
        <v>1780</v>
      </c>
      <c r="H1781" t="e">
        <f>VLOOKUP($G1781,県名!$B$1:$C$49,2,FALSE)</f>
        <v>#N/A</v>
      </c>
      <c r="I1781" t="e">
        <f>VLOOKUP(B1781,学校名!$D$8:$F$64,3,FALSE)</f>
        <v>#N/A</v>
      </c>
      <c r="J1781" t="str">
        <f t="shared" si="54"/>
        <v>男</v>
      </c>
      <c r="M1781" t="str">
        <f t="shared" si="55"/>
        <v xml:space="preserve"> </v>
      </c>
    </row>
    <row r="1782" spans="2:13" s="308" customFormat="1">
      <c r="B1782" s="503"/>
      <c r="C1782" s="300">
        <v>1781</v>
      </c>
      <c r="H1782" t="e">
        <f>VLOOKUP($G1782,県名!$B$1:$C$49,2,FALSE)</f>
        <v>#N/A</v>
      </c>
      <c r="I1782" t="e">
        <f>VLOOKUP(B1782,学校名!$D$8:$F$64,3,FALSE)</f>
        <v>#N/A</v>
      </c>
      <c r="J1782" t="str">
        <f t="shared" si="54"/>
        <v>男</v>
      </c>
      <c r="M1782" t="str">
        <f t="shared" si="55"/>
        <v xml:space="preserve"> </v>
      </c>
    </row>
    <row r="1783" spans="2:13" s="308" customFormat="1">
      <c r="B1783" s="503"/>
      <c r="C1783" s="300">
        <v>1782</v>
      </c>
      <c r="H1783" t="e">
        <f>VLOOKUP($G1783,県名!$B$1:$C$49,2,FALSE)</f>
        <v>#N/A</v>
      </c>
      <c r="I1783" t="e">
        <f>VLOOKUP(B1783,学校名!$D$8:$F$64,3,FALSE)</f>
        <v>#N/A</v>
      </c>
      <c r="J1783" t="str">
        <f t="shared" si="54"/>
        <v>男</v>
      </c>
      <c r="M1783" t="str">
        <f t="shared" si="55"/>
        <v xml:space="preserve"> </v>
      </c>
    </row>
    <row r="1784" spans="2:13" s="308" customFormat="1">
      <c r="B1784" s="503"/>
      <c r="C1784" s="300">
        <v>1783</v>
      </c>
      <c r="H1784" t="e">
        <f>VLOOKUP($G1784,県名!$B$1:$C$49,2,FALSE)</f>
        <v>#N/A</v>
      </c>
      <c r="I1784" t="e">
        <f>VLOOKUP(B1784,学校名!$D$8:$F$64,3,FALSE)</f>
        <v>#N/A</v>
      </c>
      <c r="J1784" t="str">
        <f t="shared" si="54"/>
        <v>男</v>
      </c>
      <c r="M1784" t="str">
        <f t="shared" si="55"/>
        <v xml:space="preserve"> </v>
      </c>
    </row>
    <row r="1785" spans="2:13" s="308" customFormat="1">
      <c r="B1785" s="503"/>
      <c r="C1785" s="300">
        <v>1784</v>
      </c>
      <c r="H1785" t="e">
        <f>VLOOKUP($G1785,県名!$B$1:$C$49,2,FALSE)</f>
        <v>#N/A</v>
      </c>
      <c r="I1785" t="e">
        <f>VLOOKUP(B1785,学校名!$D$8:$F$64,3,FALSE)</f>
        <v>#N/A</v>
      </c>
      <c r="J1785" t="str">
        <f t="shared" si="54"/>
        <v>男</v>
      </c>
      <c r="M1785" t="str">
        <f t="shared" si="55"/>
        <v xml:space="preserve"> </v>
      </c>
    </row>
    <row r="1786" spans="2:13" s="308" customFormat="1">
      <c r="B1786" s="503"/>
      <c r="C1786" s="300">
        <v>1785</v>
      </c>
      <c r="H1786" t="e">
        <f>VLOOKUP($G1786,県名!$B$1:$C$49,2,FALSE)</f>
        <v>#N/A</v>
      </c>
      <c r="I1786" t="e">
        <f>VLOOKUP(B1786,学校名!$D$8:$F$64,3,FALSE)</f>
        <v>#N/A</v>
      </c>
      <c r="J1786" t="str">
        <f t="shared" si="54"/>
        <v>男</v>
      </c>
      <c r="M1786" t="str">
        <f t="shared" si="55"/>
        <v xml:space="preserve"> </v>
      </c>
    </row>
    <row r="1787" spans="2:13" s="308" customFormat="1">
      <c r="B1787" s="503"/>
      <c r="C1787" s="300">
        <v>1786</v>
      </c>
      <c r="H1787" t="e">
        <f>VLOOKUP($G1787,県名!$B$1:$C$49,2,FALSE)</f>
        <v>#N/A</v>
      </c>
      <c r="I1787" t="e">
        <f>VLOOKUP(B1787,学校名!$D$8:$F$64,3,FALSE)</f>
        <v>#N/A</v>
      </c>
      <c r="J1787" t="str">
        <f t="shared" si="54"/>
        <v>男</v>
      </c>
      <c r="M1787" t="str">
        <f t="shared" si="55"/>
        <v xml:space="preserve"> </v>
      </c>
    </row>
    <row r="1788" spans="2:13" s="308" customFormat="1">
      <c r="B1788" s="503"/>
      <c r="C1788" s="300">
        <v>1787</v>
      </c>
      <c r="H1788" t="e">
        <f>VLOOKUP($G1788,県名!$B$1:$C$49,2,FALSE)</f>
        <v>#N/A</v>
      </c>
      <c r="I1788" t="e">
        <f>VLOOKUP(B1788,学校名!$D$8:$F$64,3,FALSE)</f>
        <v>#N/A</v>
      </c>
      <c r="J1788" t="str">
        <f t="shared" si="54"/>
        <v>男</v>
      </c>
      <c r="M1788" t="str">
        <f t="shared" si="55"/>
        <v xml:space="preserve"> </v>
      </c>
    </row>
    <row r="1789" spans="2:13" s="308" customFormat="1">
      <c r="B1789" s="503"/>
      <c r="C1789" s="300">
        <v>1788</v>
      </c>
      <c r="H1789" t="e">
        <f>VLOOKUP($G1789,県名!$B$1:$C$49,2,FALSE)</f>
        <v>#N/A</v>
      </c>
      <c r="I1789" t="e">
        <f>VLOOKUP(B1789,学校名!$D$8:$F$64,3,FALSE)</f>
        <v>#N/A</v>
      </c>
      <c r="J1789" t="str">
        <f t="shared" si="54"/>
        <v>男</v>
      </c>
      <c r="M1789" t="str">
        <f t="shared" si="55"/>
        <v xml:space="preserve"> </v>
      </c>
    </row>
    <row r="1790" spans="2:13" s="308" customFormat="1">
      <c r="B1790" s="503"/>
      <c r="C1790" s="300">
        <v>1789</v>
      </c>
      <c r="H1790" t="e">
        <f>VLOOKUP($G1790,県名!$B$1:$C$49,2,FALSE)</f>
        <v>#N/A</v>
      </c>
      <c r="I1790" t="e">
        <f>VLOOKUP(B1790,学校名!$D$8:$F$64,3,FALSE)</f>
        <v>#N/A</v>
      </c>
      <c r="J1790" t="str">
        <f t="shared" si="54"/>
        <v>男</v>
      </c>
      <c r="M1790" t="str">
        <f t="shared" si="55"/>
        <v xml:space="preserve"> </v>
      </c>
    </row>
    <row r="1791" spans="2:13" s="308" customFormat="1">
      <c r="B1791" s="503"/>
      <c r="C1791" s="300">
        <v>1790</v>
      </c>
      <c r="H1791" t="e">
        <f>VLOOKUP($G1791,県名!$B$1:$C$49,2,FALSE)</f>
        <v>#N/A</v>
      </c>
      <c r="I1791" t="e">
        <f>VLOOKUP(B1791,学校名!$D$8:$F$64,3,FALSE)</f>
        <v>#N/A</v>
      </c>
      <c r="J1791" t="str">
        <f t="shared" si="54"/>
        <v>男</v>
      </c>
      <c r="M1791" t="str">
        <f t="shared" si="55"/>
        <v xml:space="preserve"> </v>
      </c>
    </row>
    <row r="1792" spans="2:13" s="308" customFormat="1">
      <c r="B1792" s="503"/>
      <c r="C1792" s="300">
        <v>1791</v>
      </c>
      <c r="H1792" t="e">
        <f>VLOOKUP($G1792,県名!$B$1:$C$49,2,FALSE)</f>
        <v>#N/A</v>
      </c>
      <c r="I1792" t="e">
        <f>VLOOKUP(B1792,学校名!$D$8:$F$64,3,FALSE)</f>
        <v>#N/A</v>
      </c>
      <c r="J1792" t="str">
        <f t="shared" si="54"/>
        <v>男</v>
      </c>
      <c r="M1792" t="str">
        <f t="shared" si="55"/>
        <v xml:space="preserve"> </v>
      </c>
    </row>
    <row r="1793" spans="2:13" s="308" customFormat="1">
      <c r="B1793" s="503"/>
      <c r="C1793" s="300">
        <v>1792</v>
      </c>
      <c r="H1793" t="e">
        <f>VLOOKUP($G1793,県名!$B$1:$C$49,2,FALSE)</f>
        <v>#N/A</v>
      </c>
      <c r="I1793" t="e">
        <f>VLOOKUP(B1793,学校名!$D$8:$F$64,3,FALSE)</f>
        <v>#N/A</v>
      </c>
      <c r="J1793" t="str">
        <f t="shared" si="54"/>
        <v>男</v>
      </c>
      <c r="M1793" t="str">
        <f t="shared" si="55"/>
        <v xml:space="preserve"> </v>
      </c>
    </row>
    <row r="1794" spans="2:13" s="308" customFormat="1">
      <c r="B1794" s="503"/>
      <c r="C1794" s="300">
        <v>1793</v>
      </c>
      <c r="H1794" t="e">
        <f>VLOOKUP($G1794,県名!$B$1:$C$49,2,FALSE)</f>
        <v>#N/A</v>
      </c>
      <c r="I1794" t="e">
        <f>VLOOKUP(B1794,学校名!$D$8:$F$64,3,FALSE)</f>
        <v>#N/A</v>
      </c>
      <c r="J1794" t="str">
        <f t="shared" si="54"/>
        <v>男</v>
      </c>
      <c r="M1794" t="str">
        <f t="shared" si="55"/>
        <v xml:space="preserve"> </v>
      </c>
    </row>
    <row r="1795" spans="2:13" s="308" customFormat="1">
      <c r="B1795" s="503"/>
      <c r="C1795" s="300">
        <v>1794</v>
      </c>
      <c r="H1795" t="e">
        <f>VLOOKUP($G1795,県名!$B$1:$C$49,2,FALSE)</f>
        <v>#N/A</v>
      </c>
      <c r="I1795" t="e">
        <f>VLOOKUP(B1795,学校名!$D$8:$F$64,3,FALSE)</f>
        <v>#N/A</v>
      </c>
      <c r="J1795" t="str">
        <f t="shared" ref="J1795:J1858" si="56">IF(VALUE(C1795)&lt;2001,"男","女")</f>
        <v>男</v>
      </c>
      <c r="M1795" t="str">
        <f t="shared" ref="M1795:M1858" si="57">K1795&amp;" "&amp;L1795</f>
        <v xml:space="preserve"> </v>
      </c>
    </row>
    <row r="1796" spans="2:13" s="308" customFormat="1">
      <c r="B1796" s="503"/>
      <c r="C1796" s="300">
        <v>1795</v>
      </c>
      <c r="H1796" t="e">
        <f>VLOOKUP($G1796,県名!$B$1:$C$49,2,FALSE)</f>
        <v>#N/A</v>
      </c>
      <c r="I1796" t="e">
        <f>VLOOKUP(B1796,学校名!$D$8:$F$64,3,FALSE)</f>
        <v>#N/A</v>
      </c>
      <c r="J1796" t="str">
        <f t="shared" si="56"/>
        <v>男</v>
      </c>
      <c r="M1796" t="str">
        <f t="shared" si="57"/>
        <v xml:space="preserve"> </v>
      </c>
    </row>
    <row r="1797" spans="2:13" s="308" customFormat="1">
      <c r="B1797" s="503"/>
      <c r="C1797" s="300">
        <v>1796</v>
      </c>
      <c r="H1797" t="e">
        <f>VLOOKUP($G1797,県名!$B$1:$C$49,2,FALSE)</f>
        <v>#N/A</v>
      </c>
      <c r="I1797" t="e">
        <f>VLOOKUP(B1797,学校名!$D$8:$F$64,3,FALSE)</f>
        <v>#N/A</v>
      </c>
      <c r="J1797" t="str">
        <f t="shared" si="56"/>
        <v>男</v>
      </c>
      <c r="M1797" t="str">
        <f t="shared" si="57"/>
        <v xml:space="preserve"> </v>
      </c>
    </row>
    <row r="1798" spans="2:13" s="308" customFormat="1">
      <c r="B1798" s="503"/>
      <c r="C1798" s="300">
        <v>1797</v>
      </c>
      <c r="H1798" t="e">
        <f>VLOOKUP($G1798,県名!$B$1:$C$49,2,FALSE)</f>
        <v>#N/A</v>
      </c>
      <c r="I1798" t="e">
        <f>VLOOKUP(B1798,学校名!$D$8:$F$64,3,FALSE)</f>
        <v>#N/A</v>
      </c>
      <c r="J1798" t="str">
        <f t="shared" si="56"/>
        <v>男</v>
      </c>
      <c r="M1798" t="str">
        <f t="shared" si="57"/>
        <v xml:space="preserve"> </v>
      </c>
    </row>
    <row r="1799" spans="2:13" s="308" customFormat="1">
      <c r="B1799" s="503"/>
      <c r="C1799" s="300">
        <v>1798</v>
      </c>
      <c r="H1799" t="e">
        <f>VLOOKUP($G1799,県名!$B$1:$C$49,2,FALSE)</f>
        <v>#N/A</v>
      </c>
      <c r="I1799" t="e">
        <f>VLOOKUP(B1799,学校名!$D$8:$F$64,3,FALSE)</f>
        <v>#N/A</v>
      </c>
      <c r="J1799" t="str">
        <f t="shared" si="56"/>
        <v>男</v>
      </c>
      <c r="M1799" t="str">
        <f t="shared" si="57"/>
        <v xml:space="preserve"> </v>
      </c>
    </row>
    <row r="1800" spans="2:13" s="308" customFormat="1">
      <c r="B1800" s="503"/>
      <c r="C1800" s="300">
        <v>1799</v>
      </c>
      <c r="H1800" t="e">
        <f>VLOOKUP($G1800,県名!$B$1:$C$49,2,FALSE)</f>
        <v>#N/A</v>
      </c>
      <c r="I1800" t="e">
        <f>VLOOKUP(B1800,学校名!$D$8:$F$64,3,FALSE)</f>
        <v>#N/A</v>
      </c>
      <c r="J1800" t="str">
        <f t="shared" si="56"/>
        <v>男</v>
      </c>
      <c r="M1800" t="str">
        <f t="shared" si="57"/>
        <v xml:space="preserve"> </v>
      </c>
    </row>
    <row r="1801" spans="2:13" s="308" customFormat="1">
      <c r="B1801" s="503"/>
      <c r="C1801" s="300">
        <v>1800</v>
      </c>
      <c r="H1801" t="e">
        <f>VLOOKUP($G1801,県名!$B$1:$C$49,2,FALSE)</f>
        <v>#N/A</v>
      </c>
      <c r="I1801" t="e">
        <f>VLOOKUP(B1801,学校名!$D$8:$F$64,3,FALSE)</f>
        <v>#N/A</v>
      </c>
      <c r="J1801" t="str">
        <f t="shared" si="56"/>
        <v>男</v>
      </c>
      <c r="M1801" t="str">
        <f t="shared" si="57"/>
        <v xml:space="preserve"> </v>
      </c>
    </row>
    <row r="1802" spans="2:13" s="308" customFormat="1">
      <c r="B1802" s="503"/>
      <c r="C1802" s="300">
        <v>1801</v>
      </c>
      <c r="H1802" t="e">
        <f>VLOOKUP($G1802,県名!$B$1:$C$49,2,FALSE)</f>
        <v>#N/A</v>
      </c>
      <c r="I1802" t="e">
        <f>VLOOKUP(B1802,学校名!$D$8:$F$64,3,FALSE)</f>
        <v>#N/A</v>
      </c>
      <c r="J1802" t="str">
        <f t="shared" si="56"/>
        <v>男</v>
      </c>
      <c r="M1802" t="str">
        <f t="shared" si="57"/>
        <v xml:space="preserve"> </v>
      </c>
    </row>
    <row r="1803" spans="2:13" s="308" customFormat="1">
      <c r="B1803" s="503"/>
      <c r="C1803" s="300">
        <v>1802</v>
      </c>
      <c r="H1803" t="e">
        <f>VLOOKUP($G1803,県名!$B$1:$C$49,2,FALSE)</f>
        <v>#N/A</v>
      </c>
      <c r="I1803" t="e">
        <f>VLOOKUP(B1803,学校名!$D$8:$F$64,3,FALSE)</f>
        <v>#N/A</v>
      </c>
      <c r="J1803" t="str">
        <f t="shared" si="56"/>
        <v>男</v>
      </c>
      <c r="M1803" t="str">
        <f t="shared" si="57"/>
        <v xml:space="preserve"> </v>
      </c>
    </row>
    <row r="1804" spans="2:13" s="308" customFormat="1">
      <c r="B1804" s="503"/>
      <c r="C1804" s="300">
        <v>1803</v>
      </c>
      <c r="H1804" t="e">
        <f>VLOOKUP($G1804,県名!$B$1:$C$49,2,FALSE)</f>
        <v>#N/A</v>
      </c>
      <c r="I1804" t="e">
        <f>VLOOKUP(B1804,学校名!$D$8:$F$64,3,FALSE)</f>
        <v>#N/A</v>
      </c>
      <c r="J1804" t="str">
        <f t="shared" si="56"/>
        <v>男</v>
      </c>
      <c r="M1804" t="str">
        <f t="shared" si="57"/>
        <v xml:space="preserve"> </v>
      </c>
    </row>
    <row r="1805" spans="2:13" s="308" customFormat="1">
      <c r="B1805" s="503"/>
      <c r="C1805" s="300">
        <v>1804</v>
      </c>
      <c r="H1805" t="e">
        <f>VLOOKUP($G1805,県名!$B$1:$C$49,2,FALSE)</f>
        <v>#N/A</v>
      </c>
      <c r="I1805" t="e">
        <f>VLOOKUP(B1805,学校名!$D$8:$F$64,3,FALSE)</f>
        <v>#N/A</v>
      </c>
      <c r="J1805" t="str">
        <f t="shared" si="56"/>
        <v>男</v>
      </c>
      <c r="M1805" t="str">
        <f t="shared" si="57"/>
        <v xml:space="preserve"> </v>
      </c>
    </row>
    <row r="1806" spans="2:13" s="308" customFormat="1">
      <c r="B1806" s="503"/>
      <c r="C1806" s="300">
        <v>1805</v>
      </c>
      <c r="H1806" t="e">
        <f>VLOOKUP($G1806,県名!$B$1:$C$49,2,FALSE)</f>
        <v>#N/A</v>
      </c>
      <c r="I1806" t="e">
        <f>VLOOKUP(B1806,学校名!$D$8:$F$64,3,FALSE)</f>
        <v>#N/A</v>
      </c>
      <c r="J1806" t="str">
        <f t="shared" si="56"/>
        <v>男</v>
      </c>
      <c r="M1806" t="str">
        <f t="shared" si="57"/>
        <v xml:space="preserve"> </v>
      </c>
    </row>
    <row r="1807" spans="2:13" s="308" customFormat="1">
      <c r="B1807" s="503"/>
      <c r="C1807" s="300">
        <v>1806</v>
      </c>
      <c r="H1807" t="e">
        <f>VLOOKUP($G1807,県名!$B$1:$C$49,2,FALSE)</f>
        <v>#N/A</v>
      </c>
      <c r="I1807" t="e">
        <f>VLOOKUP(B1807,学校名!$D$8:$F$64,3,FALSE)</f>
        <v>#N/A</v>
      </c>
      <c r="J1807" t="str">
        <f t="shared" si="56"/>
        <v>男</v>
      </c>
      <c r="M1807" t="str">
        <f t="shared" si="57"/>
        <v xml:space="preserve"> </v>
      </c>
    </row>
    <row r="1808" spans="2:13" s="308" customFormat="1">
      <c r="B1808" s="503"/>
      <c r="C1808" s="300">
        <v>1807</v>
      </c>
      <c r="H1808" t="e">
        <f>VLOOKUP($G1808,県名!$B$1:$C$49,2,FALSE)</f>
        <v>#N/A</v>
      </c>
      <c r="I1808" t="e">
        <f>VLOOKUP(B1808,学校名!$D$8:$F$64,3,FALSE)</f>
        <v>#N/A</v>
      </c>
      <c r="J1808" t="str">
        <f t="shared" si="56"/>
        <v>男</v>
      </c>
      <c r="M1808" t="str">
        <f t="shared" si="57"/>
        <v xml:space="preserve"> </v>
      </c>
    </row>
    <row r="1809" spans="2:13" s="308" customFormat="1">
      <c r="B1809" s="503"/>
      <c r="C1809" s="300">
        <v>1808</v>
      </c>
      <c r="H1809" t="e">
        <f>VLOOKUP($G1809,県名!$B$1:$C$49,2,FALSE)</f>
        <v>#N/A</v>
      </c>
      <c r="I1809" t="e">
        <f>VLOOKUP(B1809,学校名!$D$8:$F$64,3,FALSE)</f>
        <v>#N/A</v>
      </c>
      <c r="J1809" t="str">
        <f t="shared" si="56"/>
        <v>男</v>
      </c>
      <c r="M1809" t="str">
        <f t="shared" si="57"/>
        <v xml:space="preserve"> </v>
      </c>
    </row>
    <row r="1810" spans="2:13" s="308" customFormat="1">
      <c r="B1810" s="503"/>
      <c r="C1810" s="300">
        <v>1809</v>
      </c>
      <c r="H1810" t="e">
        <f>VLOOKUP($G1810,県名!$B$1:$C$49,2,FALSE)</f>
        <v>#N/A</v>
      </c>
      <c r="I1810" t="e">
        <f>VLOOKUP(B1810,学校名!$D$8:$F$64,3,FALSE)</f>
        <v>#N/A</v>
      </c>
      <c r="J1810" t="str">
        <f t="shared" si="56"/>
        <v>男</v>
      </c>
      <c r="M1810" t="str">
        <f t="shared" si="57"/>
        <v xml:space="preserve"> </v>
      </c>
    </row>
    <row r="1811" spans="2:13" s="308" customFormat="1">
      <c r="B1811" s="503"/>
      <c r="C1811" s="300">
        <v>1810</v>
      </c>
      <c r="H1811" t="e">
        <f>VLOOKUP($G1811,県名!$B$1:$C$49,2,FALSE)</f>
        <v>#N/A</v>
      </c>
      <c r="I1811" t="e">
        <f>VLOOKUP(B1811,学校名!$D$8:$F$64,3,FALSE)</f>
        <v>#N/A</v>
      </c>
      <c r="J1811" t="str">
        <f t="shared" si="56"/>
        <v>男</v>
      </c>
      <c r="M1811" t="str">
        <f t="shared" si="57"/>
        <v xml:space="preserve"> </v>
      </c>
    </row>
    <row r="1812" spans="2:13" s="308" customFormat="1">
      <c r="B1812" s="503"/>
      <c r="C1812" s="300">
        <v>1811</v>
      </c>
      <c r="H1812" t="e">
        <f>VLOOKUP($G1812,県名!$B$1:$C$49,2,FALSE)</f>
        <v>#N/A</v>
      </c>
      <c r="I1812" t="e">
        <f>VLOOKUP(B1812,学校名!$D$8:$F$64,3,FALSE)</f>
        <v>#N/A</v>
      </c>
      <c r="J1812" t="str">
        <f t="shared" si="56"/>
        <v>男</v>
      </c>
      <c r="M1812" t="str">
        <f t="shared" si="57"/>
        <v xml:space="preserve"> </v>
      </c>
    </row>
    <row r="1813" spans="2:13" s="308" customFormat="1">
      <c r="B1813" s="503"/>
      <c r="C1813" s="300">
        <v>1812</v>
      </c>
      <c r="H1813" t="e">
        <f>VLOOKUP($G1813,県名!$B$1:$C$49,2,FALSE)</f>
        <v>#N/A</v>
      </c>
      <c r="I1813" t="e">
        <f>VLOOKUP(B1813,学校名!$D$8:$F$64,3,FALSE)</f>
        <v>#N/A</v>
      </c>
      <c r="J1813" t="str">
        <f t="shared" si="56"/>
        <v>男</v>
      </c>
      <c r="M1813" t="str">
        <f t="shared" si="57"/>
        <v xml:space="preserve"> </v>
      </c>
    </row>
    <row r="1814" spans="2:13" s="308" customFormat="1">
      <c r="B1814" s="503"/>
      <c r="C1814" s="300">
        <v>1813</v>
      </c>
      <c r="H1814" t="e">
        <f>VLOOKUP($G1814,県名!$B$1:$C$49,2,FALSE)</f>
        <v>#N/A</v>
      </c>
      <c r="I1814" t="e">
        <f>VLOOKUP(B1814,学校名!$D$8:$F$64,3,FALSE)</f>
        <v>#N/A</v>
      </c>
      <c r="J1814" t="str">
        <f t="shared" si="56"/>
        <v>男</v>
      </c>
      <c r="M1814" t="str">
        <f t="shared" si="57"/>
        <v xml:space="preserve"> </v>
      </c>
    </row>
    <row r="1815" spans="2:13" s="308" customFormat="1">
      <c r="B1815" s="503"/>
      <c r="C1815" s="300">
        <v>1814</v>
      </c>
      <c r="H1815" t="e">
        <f>VLOOKUP($G1815,県名!$B$1:$C$49,2,FALSE)</f>
        <v>#N/A</v>
      </c>
      <c r="I1815" t="e">
        <f>VLOOKUP(B1815,学校名!$D$8:$F$64,3,FALSE)</f>
        <v>#N/A</v>
      </c>
      <c r="J1815" t="str">
        <f t="shared" si="56"/>
        <v>男</v>
      </c>
      <c r="M1815" t="str">
        <f t="shared" si="57"/>
        <v xml:space="preserve"> </v>
      </c>
    </row>
    <row r="1816" spans="2:13" s="308" customFormat="1">
      <c r="B1816" s="503"/>
      <c r="C1816" s="300">
        <v>1815</v>
      </c>
      <c r="H1816" t="e">
        <f>VLOOKUP($G1816,県名!$B$1:$C$49,2,FALSE)</f>
        <v>#N/A</v>
      </c>
      <c r="I1816" t="e">
        <f>VLOOKUP(B1816,学校名!$D$8:$F$64,3,FALSE)</f>
        <v>#N/A</v>
      </c>
      <c r="J1816" t="str">
        <f t="shared" si="56"/>
        <v>男</v>
      </c>
      <c r="M1816" t="str">
        <f t="shared" si="57"/>
        <v xml:space="preserve"> </v>
      </c>
    </row>
    <row r="1817" spans="2:13" s="308" customFormat="1">
      <c r="B1817" s="503"/>
      <c r="C1817" s="300">
        <v>1816</v>
      </c>
      <c r="H1817" t="e">
        <f>VLOOKUP($G1817,県名!$B$1:$C$49,2,FALSE)</f>
        <v>#N/A</v>
      </c>
      <c r="I1817" t="e">
        <f>VLOOKUP(B1817,学校名!$D$8:$F$64,3,FALSE)</f>
        <v>#N/A</v>
      </c>
      <c r="J1817" t="str">
        <f t="shared" si="56"/>
        <v>男</v>
      </c>
      <c r="M1817" t="str">
        <f t="shared" si="57"/>
        <v xml:space="preserve"> </v>
      </c>
    </row>
    <row r="1818" spans="2:13" s="308" customFormat="1">
      <c r="B1818" s="503"/>
      <c r="C1818" s="300">
        <v>1817</v>
      </c>
      <c r="H1818" t="e">
        <f>VLOOKUP($G1818,県名!$B$1:$C$49,2,FALSE)</f>
        <v>#N/A</v>
      </c>
      <c r="I1818" t="e">
        <f>VLOOKUP(B1818,学校名!$D$8:$F$64,3,FALSE)</f>
        <v>#N/A</v>
      </c>
      <c r="J1818" t="str">
        <f t="shared" si="56"/>
        <v>男</v>
      </c>
      <c r="M1818" t="str">
        <f t="shared" si="57"/>
        <v xml:space="preserve"> </v>
      </c>
    </row>
    <row r="1819" spans="2:13" s="308" customFormat="1">
      <c r="B1819" s="503"/>
      <c r="C1819" s="300">
        <v>1818</v>
      </c>
      <c r="H1819" t="e">
        <f>VLOOKUP($G1819,県名!$B$1:$C$49,2,FALSE)</f>
        <v>#N/A</v>
      </c>
      <c r="I1819" t="e">
        <f>VLOOKUP(B1819,学校名!$D$8:$F$64,3,FALSE)</f>
        <v>#N/A</v>
      </c>
      <c r="J1819" t="str">
        <f t="shared" si="56"/>
        <v>男</v>
      </c>
      <c r="M1819" t="str">
        <f t="shared" si="57"/>
        <v xml:space="preserve"> </v>
      </c>
    </row>
    <row r="1820" spans="2:13" s="308" customFormat="1">
      <c r="B1820" s="503"/>
      <c r="C1820" s="300">
        <v>1819</v>
      </c>
      <c r="H1820" t="e">
        <f>VLOOKUP($G1820,県名!$B$1:$C$49,2,FALSE)</f>
        <v>#N/A</v>
      </c>
      <c r="I1820" t="e">
        <f>VLOOKUP(B1820,学校名!$D$8:$F$64,3,FALSE)</f>
        <v>#N/A</v>
      </c>
      <c r="J1820" t="str">
        <f t="shared" si="56"/>
        <v>男</v>
      </c>
      <c r="M1820" t="str">
        <f t="shared" si="57"/>
        <v xml:space="preserve"> </v>
      </c>
    </row>
    <row r="1821" spans="2:13" s="308" customFormat="1">
      <c r="B1821" s="503"/>
      <c r="C1821" s="300">
        <v>1820</v>
      </c>
      <c r="H1821" t="e">
        <f>VLOOKUP($G1821,県名!$B$1:$C$49,2,FALSE)</f>
        <v>#N/A</v>
      </c>
      <c r="I1821" t="e">
        <f>VLOOKUP(B1821,学校名!$D$8:$F$64,3,FALSE)</f>
        <v>#N/A</v>
      </c>
      <c r="J1821" t="str">
        <f t="shared" si="56"/>
        <v>男</v>
      </c>
      <c r="M1821" t="str">
        <f t="shared" si="57"/>
        <v xml:space="preserve"> </v>
      </c>
    </row>
    <row r="1822" spans="2:13" s="308" customFormat="1">
      <c r="B1822" s="503"/>
      <c r="C1822" s="300">
        <v>1821</v>
      </c>
      <c r="H1822" t="e">
        <f>VLOOKUP($G1822,県名!$B$1:$C$49,2,FALSE)</f>
        <v>#N/A</v>
      </c>
      <c r="I1822" t="e">
        <f>VLOOKUP(B1822,学校名!$D$8:$F$64,3,FALSE)</f>
        <v>#N/A</v>
      </c>
      <c r="J1822" t="str">
        <f t="shared" si="56"/>
        <v>男</v>
      </c>
      <c r="M1822" t="str">
        <f t="shared" si="57"/>
        <v xml:space="preserve"> </v>
      </c>
    </row>
    <row r="1823" spans="2:13" s="308" customFormat="1">
      <c r="B1823" s="503"/>
      <c r="C1823" s="300">
        <v>1822</v>
      </c>
      <c r="H1823" t="e">
        <f>VLOOKUP($G1823,県名!$B$1:$C$49,2,FALSE)</f>
        <v>#N/A</v>
      </c>
      <c r="I1823" t="e">
        <f>VLOOKUP(B1823,学校名!$D$8:$F$64,3,FALSE)</f>
        <v>#N/A</v>
      </c>
      <c r="J1823" t="str">
        <f t="shared" si="56"/>
        <v>男</v>
      </c>
      <c r="M1823" t="str">
        <f t="shared" si="57"/>
        <v xml:space="preserve"> </v>
      </c>
    </row>
    <row r="1824" spans="2:13" s="308" customFormat="1">
      <c r="B1824" s="503"/>
      <c r="C1824" s="300">
        <v>1823</v>
      </c>
      <c r="H1824" t="e">
        <f>VLOOKUP($G1824,県名!$B$1:$C$49,2,FALSE)</f>
        <v>#N/A</v>
      </c>
      <c r="I1824" t="e">
        <f>VLOOKUP(B1824,学校名!$D$8:$F$64,3,FALSE)</f>
        <v>#N/A</v>
      </c>
      <c r="J1824" t="str">
        <f t="shared" si="56"/>
        <v>男</v>
      </c>
      <c r="M1824" t="str">
        <f t="shared" si="57"/>
        <v xml:space="preserve"> </v>
      </c>
    </row>
    <row r="1825" spans="2:13" s="308" customFormat="1">
      <c r="B1825" s="503"/>
      <c r="C1825" s="300">
        <v>1824</v>
      </c>
      <c r="H1825" t="e">
        <f>VLOOKUP($G1825,県名!$B$1:$C$49,2,FALSE)</f>
        <v>#N/A</v>
      </c>
      <c r="I1825" t="e">
        <f>VLOOKUP(B1825,学校名!$D$8:$F$64,3,FALSE)</f>
        <v>#N/A</v>
      </c>
      <c r="J1825" t="str">
        <f t="shared" si="56"/>
        <v>男</v>
      </c>
      <c r="M1825" t="str">
        <f t="shared" si="57"/>
        <v xml:space="preserve"> </v>
      </c>
    </row>
    <row r="1826" spans="2:13" s="308" customFormat="1">
      <c r="B1826" s="503"/>
      <c r="C1826" s="300">
        <v>1825</v>
      </c>
      <c r="H1826" t="e">
        <f>VLOOKUP($G1826,県名!$B$1:$C$49,2,FALSE)</f>
        <v>#N/A</v>
      </c>
      <c r="I1826" t="e">
        <f>VLOOKUP(B1826,学校名!$D$8:$F$64,3,FALSE)</f>
        <v>#N/A</v>
      </c>
      <c r="J1826" t="str">
        <f t="shared" si="56"/>
        <v>男</v>
      </c>
      <c r="M1826" t="str">
        <f t="shared" si="57"/>
        <v xml:space="preserve"> </v>
      </c>
    </row>
    <row r="1827" spans="2:13" s="308" customFormat="1">
      <c r="B1827" s="503"/>
      <c r="C1827" s="300">
        <v>1826</v>
      </c>
      <c r="H1827" t="e">
        <f>VLOOKUP($G1827,県名!$B$1:$C$49,2,FALSE)</f>
        <v>#N/A</v>
      </c>
      <c r="I1827" t="e">
        <f>VLOOKUP(B1827,学校名!$D$8:$F$64,3,FALSE)</f>
        <v>#N/A</v>
      </c>
      <c r="J1827" t="str">
        <f t="shared" si="56"/>
        <v>男</v>
      </c>
      <c r="M1827" t="str">
        <f t="shared" si="57"/>
        <v xml:space="preserve"> </v>
      </c>
    </row>
    <row r="1828" spans="2:13" s="308" customFormat="1">
      <c r="B1828" s="503"/>
      <c r="C1828" s="300">
        <v>1827</v>
      </c>
      <c r="H1828" t="e">
        <f>VLOOKUP($G1828,県名!$B$1:$C$49,2,FALSE)</f>
        <v>#N/A</v>
      </c>
      <c r="I1828" t="e">
        <f>VLOOKUP(B1828,学校名!$D$8:$F$64,3,FALSE)</f>
        <v>#N/A</v>
      </c>
      <c r="J1828" t="str">
        <f t="shared" si="56"/>
        <v>男</v>
      </c>
      <c r="M1828" t="str">
        <f t="shared" si="57"/>
        <v xml:space="preserve"> </v>
      </c>
    </row>
    <row r="1829" spans="2:13" s="308" customFormat="1">
      <c r="B1829" s="503"/>
      <c r="C1829" s="300">
        <v>1828</v>
      </c>
      <c r="H1829" t="e">
        <f>VLOOKUP($G1829,県名!$B$1:$C$49,2,FALSE)</f>
        <v>#N/A</v>
      </c>
      <c r="I1829" t="e">
        <f>VLOOKUP(B1829,学校名!$D$8:$F$64,3,FALSE)</f>
        <v>#N/A</v>
      </c>
      <c r="J1829" t="str">
        <f t="shared" si="56"/>
        <v>男</v>
      </c>
      <c r="M1829" t="str">
        <f t="shared" si="57"/>
        <v xml:space="preserve"> </v>
      </c>
    </row>
    <row r="1830" spans="2:13" s="308" customFormat="1">
      <c r="B1830" s="503"/>
      <c r="C1830" s="300">
        <v>1829</v>
      </c>
      <c r="H1830" t="e">
        <f>VLOOKUP($G1830,県名!$B$1:$C$49,2,FALSE)</f>
        <v>#N/A</v>
      </c>
      <c r="I1830" t="e">
        <f>VLOOKUP(B1830,学校名!$D$8:$F$64,3,FALSE)</f>
        <v>#N/A</v>
      </c>
      <c r="J1830" t="str">
        <f t="shared" si="56"/>
        <v>男</v>
      </c>
      <c r="M1830" t="str">
        <f t="shared" si="57"/>
        <v xml:space="preserve"> </v>
      </c>
    </row>
    <row r="1831" spans="2:13" s="308" customFormat="1">
      <c r="B1831" s="503"/>
      <c r="C1831" s="300">
        <v>1830</v>
      </c>
      <c r="H1831" t="e">
        <f>VLOOKUP($G1831,県名!$B$1:$C$49,2,FALSE)</f>
        <v>#N/A</v>
      </c>
      <c r="I1831" t="e">
        <f>VLOOKUP(B1831,学校名!$D$8:$F$64,3,FALSE)</f>
        <v>#N/A</v>
      </c>
      <c r="J1831" t="str">
        <f t="shared" si="56"/>
        <v>男</v>
      </c>
      <c r="M1831" t="str">
        <f t="shared" si="57"/>
        <v xml:space="preserve"> </v>
      </c>
    </row>
    <row r="1832" spans="2:13" s="308" customFormat="1">
      <c r="B1832" s="503"/>
      <c r="C1832" s="300">
        <v>1831</v>
      </c>
      <c r="H1832" t="e">
        <f>VLOOKUP($G1832,県名!$B$1:$C$49,2,FALSE)</f>
        <v>#N/A</v>
      </c>
      <c r="I1832" t="e">
        <f>VLOOKUP(B1832,学校名!$D$8:$F$64,3,FALSE)</f>
        <v>#N/A</v>
      </c>
      <c r="J1832" t="str">
        <f t="shared" si="56"/>
        <v>男</v>
      </c>
      <c r="M1832" t="str">
        <f t="shared" si="57"/>
        <v xml:space="preserve"> </v>
      </c>
    </row>
    <row r="1833" spans="2:13" s="308" customFormat="1">
      <c r="B1833" s="503"/>
      <c r="C1833" s="300">
        <v>1832</v>
      </c>
      <c r="H1833" t="e">
        <f>VLOOKUP($G1833,県名!$B$1:$C$49,2,FALSE)</f>
        <v>#N/A</v>
      </c>
      <c r="I1833" t="e">
        <f>VLOOKUP(B1833,学校名!$D$8:$F$64,3,FALSE)</f>
        <v>#N/A</v>
      </c>
      <c r="J1833" t="str">
        <f t="shared" si="56"/>
        <v>男</v>
      </c>
      <c r="M1833" t="str">
        <f t="shared" si="57"/>
        <v xml:space="preserve"> </v>
      </c>
    </row>
    <row r="1834" spans="2:13" s="308" customFormat="1">
      <c r="B1834" s="503"/>
      <c r="C1834" s="300">
        <v>1833</v>
      </c>
      <c r="H1834" t="e">
        <f>VLOOKUP($G1834,県名!$B$1:$C$49,2,FALSE)</f>
        <v>#N/A</v>
      </c>
      <c r="I1834" t="e">
        <f>VLOOKUP(B1834,学校名!$D$8:$F$64,3,FALSE)</f>
        <v>#N/A</v>
      </c>
      <c r="J1834" t="str">
        <f t="shared" si="56"/>
        <v>男</v>
      </c>
      <c r="M1834" t="str">
        <f t="shared" si="57"/>
        <v xml:space="preserve"> </v>
      </c>
    </row>
    <row r="1835" spans="2:13" s="308" customFormat="1">
      <c r="B1835" s="503"/>
      <c r="C1835" s="300">
        <v>1834</v>
      </c>
      <c r="H1835" t="e">
        <f>VLOOKUP($G1835,県名!$B$1:$C$49,2,FALSE)</f>
        <v>#N/A</v>
      </c>
      <c r="I1835" t="e">
        <f>VLOOKUP(B1835,学校名!$D$8:$F$64,3,FALSE)</f>
        <v>#N/A</v>
      </c>
      <c r="J1835" t="str">
        <f t="shared" si="56"/>
        <v>男</v>
      </c>
      <c r="M1835" t="str">
        <f t="shared" si="57"/>
        <v xml:space="preserve"> </v>
      </c>
    </row>
    <row r="1836" spans="2:13" s="308" customFormat="1">
      <c r="B1836" s="503"/>
      <c r="C1836" s="300">
        <v>1835</v>
      </c>
      <c r="H1836" t="e">
        <f>VLOOKUP($G1836,県名!$B$1:$C$49,2,FALSE)</f>
        <v>#N/A</v>
      </c>
      <c r="I1836" t="e">
        <f>VLOOKUP(B1836,学校名!$D$8:$F$64,3,FALSE)</f>
        <v>#N/A</v>
      </c>
      <c r="J1836" t="str">
        <f t="shared" si="56"/>
        <v>男</v>
      </c>
      <c r="M1836" t="str">
        <f t="shared" si="57"/>
        <v xml:space="preserve"> </v>
      </c>
    </row>
    <row r="1837" spans="2:13" s="308" customFormat="1">
      <c r="B1837" s="503"/>
      <c r="C1837" s="300">
        <v>1836</v>
      </c>
      <c r="H1837" t="e">
        <f>VLOOKUP($G1837,県名!$B$1:$C$49,2,FALSE)</f>
        <v>#N/A</v>
      </c>
      <c r="I1837" t="e">
        <f>VLOOKUP(B1837,学校名!$D$8:$F$64,3,FALSE)</f>
        <v>#N/A</v>
      </c>
      <c r="J1837" t="str">
        <f t="shared" si="56"/>
        <v>男</v>
      </c>
      <c r="M1837" t="str">
        <f t="shared" si="57"/>
        <v xml:space="preserve"> </v>
      </c>
    </row>
    <row r="1838" spans="2:13" s="308" customFormat="1">
      <c r="B1838" s="503"/>
      <c r="C1838" s="300">
        <v>1837</v>
      </c>
      <c r="H1838" t="e">
        <f>VLOOKUP($G1838,県名!$B$1:$C$49,2,FALSE)</f>
        <v>#N/A</v>
      </c>
      <c r="I1838" t="e">
        <f>VLOOKUP(B1838,学校名!$D$8:$F$64,3,FALSE)</f>
        <v>#N/A</v>
      </c>
      <c r="J1838" t="str">
        <f t="shared" si="56"/>
        <v>男</v>
      </c>
      <c r="M1838" t="str">
        <f t="shared" si="57"/>
        <v xml:space="preserve"> </v>
      </c>
    </row>
    <row r="1839" spans="2:13" s="308" customFormat="1">
      <c r="B1839" s="503"/>
      <c r="C1839" s="300">
        <v>1838</v>
      </c>
      <c r="H1839" t="e">
        <f>VLOOKUP($G1839,県名!$B$1:$C$49,2,FALSE)</f>
        <v>#N/A</v>
      </c>
      <c r="I1839" t="e">
        <f>VLOOKUP(B1839,学校名!$D$8:$F$64,3,FALSE)</f>
        <v>#N/A</v>
      </c>
      <c r="J1839" t="str">
        <f t="shared" si="56"/>
        <v>男</v>
      </c>
      <c r="M1839" t="str">
        <f t="shared" si="57"/>
        <v xml:space="preserve"> </v>
      </c>
    </row>
    <row r="1840" spans="2:13" s="308" customFormat="1">
      <c r="B1840" s="503"/>
      <c r="C1840" s="300">
        <v>1839</v>
      </c>
      <c r="H1840" t="e">
        <f>VLOOKUP($G1840,県名!$B$1:$C$49,2,FALSE)</f>
        <v>#N/A</v>
      </c>
      <c r="I1840" t="e">
        <f>VLOOKUP(B1840,学校名!$D$8:$F$64,3,FALSE)</f>
        <v>#N/A</v>
      </c>
      <c r="J1840" t="str">
        <f t="shared" si="56"/>
        <v>男</v>
      </c>
      <c r="M1840" t="str">
        <f t="shared" si="57"/>
        <v xml:space="preserve"> </v>
      </c>
    </row>
    <row r="1841" spans="2:13" s="308" customFormat="1">
      <c r="B1841" s="503"/>
      <c r="C1841" s="300">
        <v>1840</v>
      </c>
      <c r="H1841" t="e">
        <f>VLOOKUP($G1841,県名!$B$1:$C$49,2,FALSE)</f>
        <v>#N/A</v>
      </c>
      <c r="I1841" t="e">
        <f>VLOOKUP(B1841,学校名!$D$8:$F$64,3,FALSE)</f>
        <v>#N/A</v>
      </c>
      <c r="J1841" t="str">
        <f t="shared" si="56"/>
        <v>男</v>
      </c>
      <c r="M1841" t="str">
        <f t="shared" si="57"/>
        <v xml:space="preserve"> </v>
      </c>
    </row>
    <row r="1842" spans="2:13" s="308" customFormat="1">
      <c r="B1842" s="503"/>
      <c r="C1842" s="300">
        <v>1841</v>
      </c>
      <c r="H1842" t="e">
        <f>VLOOKUP($G1842,県名!$B$1:$C$49,2,FALSE)</f>
        <v>#N/A</v>
      </c>
      <c r="I1842" t="e">
        <f>VLOOKUP(B1842,学校名!$D$8:$F$64,3,FALSE)</f>
        <v>#N/A</v>
      </c>
      <c r="J1842" t="str">
        <f t="shared" si="56"/>
        <v>男</v>
      </c>
      <c r="M1842" t="str">
        <f t="shared" si="57"/>
        <v xml:space="preserve"> </v>
      </c>
    </row>
    <row r="1843" spans="2:13" s="308" customFormat="1">
      <c r="B1843" s="503"/>
      <c r="C1843" s="300">
        <v>1842</v>
      </c>
      <c r="H1843" t="e">
        <f>VLOOKUP($G1843,県名!$B$1:$C$49,2,FALSE)</f>
        <v>#N/A</v>
      </c>
      <c r="I1843" t="e">
        <f>VLOOKUP(B1843,学校名!$D$8:$F$64,3,FALSE)</f>
        <v>#N/A</v>
      </c>
      <c r="J1843" t="str">
        <f t="shared" si="56"/>
        <v>男</v>
      </c>
      <c r="M1843" t="str">
        <f t="shared" si="57"/>
        <v xml:space="preserve"> </v>
      </c>
    </row>
    <row r="1844" spans="2:13" s="308" customFormat="1">
      <c r="B1844" s="503"/>
      <c r="C1844" s="300">
        <v>1843</v>
      </c>
      <c r="H1844" t="e">
        <f>VLOOKUP($G1844,県名!$B$1:$C$49,2,FALSE)</f>
        <v>#N/A</v>
      </c>
      <c r="I1844" t="e">
        <f>VLOOKUP(B1844,学校名!$D$8:$F$64,3,FALSE)</f>
        <v>#N/A</v>
      </c>
      <c r="J1844" t="str">
        <f t="shared" si="56"/>
        <v>男</v>
      </c>
      <c r="M1844" t="str">
        <f t="shared" si="57"/>
        <v xml:space="preserve"> </v>
      </c>
    </row>
    <row r="1845" spans="2:13" s="308" customFormat="1">
      <c r="B1845" s="503"/>
      <c r="C1845" s="300">
        <v>1844</v>
      </c>
      <c r="H1845" t="e">
        <f>VLOOKUP($G1845,県名!$B$1:$C$49,2,FALSE)</f>
        <v>#N/A</v>
      </c>
      <c r="I1845" t="e">
        <f>VLOOKUP(B1845,学校名!$D$8:$F$64,3,FALSE)</f>
        <v>#N/A</v>
      </c>
      <c r="J1845" t="str">
        <f t="shared" si="56"/>
        <v>男</v>
      </c>
      <c r="M1845" t="str">
        <f t="shared" si="57"/>
        <v xml:space="preserve"> </v>
      </c>
    </row>
    <row r="1846" spans="2:13" s="308" customFormat="1">
      <c r="B1846" s="503"/>
      <c r="C1846" s="300">
        <v>1845</v>
      </c>
      <c r="H1846" t="e">
        <f>VLOOKUP($G1846,県名!$B$1:$C$49,2,FALSE)</f>
        <v>#N/A</v>
      </c>
      <c r="I1846" t="e">
        <f>VLOOKUP(B1846,学校名!$D$8:$F$64,3,FALSE)</f>
        <v>#N/A</v>
      </c>
      <c r="J1846" t="str">
        <f t="shared" si="56"/>
        <v>男</v>
      </c>
      <c r="M1846" t="str">
        <f t="shared" si="57"/>
        <v xml:space="preserve"> </v>
      </c>
    </row>
    <row r="1847" spans="2:13" s="308" customFormat="1">
      <c r="B1847" s="503"/>
      <c r="C1847" s="300">
        <v>1846</v>
      </c>
      <c r="H1847" t="e">
        <f>VLOOKUP($G1847,県名!$B$1:$C$49,2,FALSE)</f>
        <v>#N/A</v>
      </c>
      <c r="I1847" t="e">
        <f>VLOOKUP(B1847,学校名!$D$8:$F$64,3,FALSE)</f>
        <v>#N/A</v>
      </c>
      <c r="J1847" t="str">
        <f t="shared" si="56"/>
        <v>男</v>
      </c>
      <c r="M1847" t="str">
        <f t="shared" si="57"/>
        <v xml:space="preserve"> </v>
      </c>
    </row>
    <row r="1848" spans="2:13" s="308" customFormat="1">
      <c r="B1848" s="503"/>
      <c r="C1848" s="300">
        <v>1847</v>
      </c>
      <c r="H1848" t="e">
        <f>VLOOKUP($G1848,県名!$B$1:$C$49,2,FALSE)</f>
        <v>#N/A</v>
      </c>
      <c r="I1848" t="e">
        <f>VLOOKUP(B1848,学校名!$D$8:$F$64,3,FALSE)</f>
        <v>#N/A</v>
      </c>
      <c r="J1848" t="str">
        <f t="shared" si="56"/>
        <v>男</v>
      </c>
      <c r="M1848" t="str">
        <f t="shared" si="57"/>
        <v xml:space="preserve"> </v>
      </c>
    </row>
    <row r="1849" spans="2:13" s="308" customFormat="1">
      <c r="B1849" s="503"/>
      <c r="C1849" s="300">
        <v>1848</v>
      </c>
      <c r="H1849" t="e">
        <f>VLOOKUP($G1849,県名!$B$1:$C$49,2,FALSE)</f>
        <v>#N/A</v>
      </c>
      <c r="I1849" t="e">
        <f>VLOOKUP(B1849,学校名!$D$8:$F$64,3,FALSE)</f>
        <v>#N/A</v>
      </c>
      <c r="J1849" t="str">
        <f t="shared" si="56"/>
        <v>男</v>
      </c>
      <c r="M1849" t="str">
        <f t="shared" si="57"/>
        <v xml:space="preserve"> </v>
      </c>
    </row>
    <row r="1850" spans="2:13" s="308" customFormat="1">
      <c r="B1850" s="503"/>
      <c r="C1850" s="300">
        <v>1849</v>
      </c>
      <c r="H1850" t="e">
        <f>VLOOKUP($G1850,県名!$B$1:$C$49,2,FALSE)</f>
        <v>#N/A</v>
      </c>
      <c r="I1850" t="e">
        <f>VLOOKUP(B1850,学校名!$D$8:$F$64,3,FALSE)</f>
        <v>#N/A</v>
      </c>
      <c r="J1850" t="str">
        <f t="shared" si="56"/>
        <v>男</v>
      </c>
      <c r="M1850" t="str">
        <f t="shared" si="57"/>
        <v xml:space="preserve"> </v>
      </c>
    </row>
    <row r="1851" spans="2:13" s="308" customFormat="1">
      <c r="B1851" s="503"/>
      <c r="C1851" s="300">
        <v>1850</v>
      </c>
      <c r="H1851" t="e">
        <f>VLOOKUP($G1851,県名!$B$1:$C$49,2,FALSE)</f>
        <v>#N/A</v>
      </c>
      <c r="I1851" t="e">
        <f>VLOOKUP(B1851,学校名!$D$8:$F$64,3,FALSE)</f>
        <v>#N/A</v>
      </c>
      <c r="J1851" t="str">
        <f t="shared" si="56"/>
        <v>男</v>
      </c>
      <c r="M1851" t="str">
        <f t="shared" si="57"/>
        <v xml:space="preserve"> </v>
      </c>
    </row>
    <row r="1852" spans="2:13" s="308" customFormat="1">
      <c r="B1852" s="503"/>
      <c r="C1852" s="300">
        <v>1851</v>
      </c>
      <c r="H1852" t="e">
        <f>VLOOKUP($G1852,県名!$B$1:$C$49,2,FALSE)</f>
        <v>#N/A</v>
      </c>
      <c r="I1852" t="e">
        <f>VLOOKUP(B1852,学校名!$D$8:$F$64,3,FALSE)</f>
        <v>#N/A</v>
      </c>
      <c r="J1852" t="str">
        <f t="shared" si="56"/>
        <v>男</v>
      </c>
      <c r="M1852" t="str">
        <f t="shared" si="57"/>
        <v xml:space="preserve"> </v>
      </c>
    </row>
    <row r="1853" spans="2:13" s="308" customFormat="1">
      <c r="B1853" s="503"/>
      <c r="C1853" s="300">
        <v>1852</v>
      </c>
      <c r="H1853" t="e">
        <f>VLOOKUP($G1853,県名!$B$1:$C$49,2,FALSE)</f>
        <v>#N/A</v>
      </c>
      <c r="I1853" t="e">
        <f>VLOOKUP(B1853,学校名!$D$8:$F$64,3,FALSE)</f>
        <v>#N/A</v>
      </c>
      <c r="J1853" t="str">
        <f t="shared" si="56"/>
        <v>男</v>
      </c>
      <c r="M1853" t="str">
        <f t="shared" si="57"/>
        <v xml:space="preserve"> </v>
      </c>
    </row>
    <row r="1854" spans="2:13" s="308" customFormat="1">
      <c r="B1854" s="503"/>
      <c r="C1854" s="300">
        <v>1853</v>
      </c>
      <c r="H1854" t="e">
        <f>VLOOKUP($G1854,県名!$B$1:$C$49,2,FALSE)</f>
        <v>#N/A</v>
      </c>
      <c r="I1854" t="e">
        <f>VLOOKUP(B1854,学校名!$D$8:$F$64,3,FALSE)</f>
        <v>#N/A</v>
      </c>
      <c r="J1854" t="str">
        <f t="shared" si="56"/>
        <v>男</v>
      </c>
      <c r="M1854" t="str">
        <f t="shared" si="57"/>
        <v xml:space="preserve"> </v>
      </c>
    </row>
    <row r="1855" spans="2:13" s="308" customFormat="1">
      <c r="B1855" s="503"/>
      <c r="C1855" s="300">
        <v>1854</v>
      </c>
      <c r="H1855" t="e">
        <f>VLOOKUP($G1855,県名!$B$1:$C$49,2,FALSE)</f>
        <v>#N/A</v>
      </c>
      <c r="I1855" t="e">
        <f>VLOOKUP(B1855,学校名!$D$8:$F$64,3,FALSE)</f>
        <v>#N/A</v>
      </c>
      <c r="J1855" t="str">
        <f t="shared" si="56"/>
        <v>男</v>
      </c>
      <c r="M1855" t="str">
        <f t="shared" si="57"/>
        <v xml:space="preserve"> </v>
      </c>
    </row>
    <row r="1856" spans="2:13" s="308" customFormat="1">
      <c r="B1856" s="503"/>
      <c r="C1856" s="300">
        <v>1855</v>
      </c>
      <c r="H1856" t="e">
        <f>VLOOKUP($G1856,県名!$B$1:$C$49,2,FALSE)</f>
        <v>#N/A</v>
      </c>
      <c r="I1856" t="e">
        <f>VLOOKUP(B1856,学校名!$D$8:$F$64,3,FALSE)</f>
        <v>#N/A</v>
      </c>
      <c r="J1856" t="str">
        <f t="shared" si="56"/>
        <v>男</v>
      </c>
      <c r="M1856" t="str">
        <f t="shared" si="57"/>
        <v xml:space="preserve"> </v>
      </c>
    </row>
    <row r="1857" spans="2:13" s="308" customFormat="1">
      <c r="B1857" s="503"/>
      <c r="C1857" s="300">
        <v>1856</v>
      </c>
      <c r="H1857" t="e">
        <f>VLOOKUP($G1857,県名!$B$1:$C$49,2,FALSE)</f>
        <v>#N/A</v>
      </c>
      <c r="I1857" t="e">
        <f>VLOOKUP(B1857,学校名!$D$8:$F$64,3,FALSE)</f>
        <v>#N/A</v>
      </c>
      <c r="J1857" t="str">
        <f t="shared" si="56"/>
        <v>男</v>
      </c>
      <c r="M1857" t="str">
        <f t="shared" si="57"/>
        <v xml:space="preserve"> </v>
      </c>
    </row>
    <row r="1858" spans="2:13" s="308" customFormat="1">
      <c r="B1858" s="503"/>
      <c r="C1858" s="300">
        <v>1857</v>
      </c>
      <c r="H1858" t="e">
        <f>VLOOKUP($G1858,県名!$B$1:$C$49,2,FALSE)</f>
        <v>#N/A</v>
      </c>
      <c r="I1858" t="e">
        <f>VLOOKUP(B1858,学校名!$D$8:$F$64,3,FALSE)</f>
        <v>#N/A</v>
      </c>
      <c r="J1858" t="str">
        <f t="shared" si="56"/>
        <v>男</v>
      </c>
      <c r="M1858" t="str">
        <f t="shared" si="57"/>
        <v xml:space="preserve"> </v>
      </c>
    </row>
    <row r="1859" spans="2:13" s="308" customFormat="1">
      <c r="B1859" s="503"/>
      <c r="C1859" s="300">
        <v>1858</v>
      </c>
      <c r="H1859" t="e">
        <f>VLOOKUP($G1859,県名!$B$1:$C$49,2,FALSE)</f>
        <v>#N/A</v>
      </c>
      <c r="I1859" t="e">
        <f>VLOOKUP(B1859,学校名!$D$8:$F$64,3,FALSE)</f>
        <v>#N/A</v>
      </c>
      <c r="J1859" t="str">
        <f t="shared" ref="J1859:J1922" si="58">IF(VALUE(C1859)&lt;2001,"男","女")</f>
        <v>男</v>
      </c>
      <c r="M1859" t="str">
        <f t="shared" ref="M1859:M1922" si="59">K1859&amp;" "&amp;L1859</f>
        <v xml:space="preserve"> </v>
      </c>
    </row>
    <row r="1860" spans="2:13" s="308" customFormat="1">
      <c r="B1860" s="503"/>
      <c r="C1860" s="300">
        <v>1859</v>
      </c>
      <c r="H1860" t="e">
        <f>VLOOKUP($G1860,県名!$B$1:$C$49,2,FALSE)</f>
        <v>#N/A</v>
      </c>
      <c r="I1860" t="e">
        <f>VLOOKUP(B1860,学校名!$D$8:$F$64,3,FALSE)</f>
        <v>#N/A</v>
      </c>
      <c r="J1860" t="str">
        <f t="shared" si="58"/>
        <v>男</v>
      </c>
      <c r="M1860" t="str">
        <f t="shared" si="59"/>
        <v xml:space="preserve"> </v>
      </c>
    </row>
    <row r="1861" spans="2:13" s="308" customFormat="1">
      <c r="B1861" s="503"/>
      <c r="C1861" s="300">
        <v>1860</v>
      </c>
      <c r="H1861" t="e">
        <f>VLOOKUP($G1861,県名!$B$1:$C$49,2,FALSE)</f>
        <v>#N/A</v>
      </c>
      <c r="I1861" t="e">
        <f>VLOOKUP(B1861,学校名!$D$8:$F$64,3,FALSE)</f>
        <v>#N/A</v>
      </c>
      <c r="J1861" t="str">
        <f t="shared" si="58"/>
        <v>男</v>
      </c>
      <c r="M1861" t="str">
        <f t="shared" si="59"/>
        <v xml:space="preserve"> </v>
      </c>
    </row>
    <row r="1862" spans="2:13" s="308" customFormat="1">
      <c r="B1862" s="503"/>
      <c r="C1862" s="300">
        <v>1861</v>
      </c>
      <c r="H1862" t="e">
        <f>VLOOKUP($G1862,県名!$B$1:$C$49,2,FALSE)</f>
        <v>#N/A</v>
      </c>
      <c r="I1862" t="e">
        <f>VLOOKUP(B1862,学校名!$D$8:$F$64,3,FALSE)</f>
        <v>#N/A</v>
      </c>
      <c r="J1862" t="str">
        <f t="shared" si="58"/>
        <v>男</v>
      </c>
      <c r="M1862" t="str">
        <f t="shared" si="59"/>
        <v xml:space="preserve"> </v>
      </c>
    </row>
    <row r="1863" spans="2:13" s="308" customFormat="1">
      <c r="B1863" s="503"/>
      <c r="C1863" s="300">
        <v>1862</v>
      </c>
      <c r="H1863" t="e">
        <f>VLOOKUP($G1863,県名!$B$1:$C$49,2,FALSE)</f>
        <v>#N/A</v>
      </c>
      <c r="I1863" t="e">
        <f>VLOOKUP(B1863,学校名!$D$8:$F$64,3,FALSE)</f>
        <v>#N/A</v>
      </c>
      <c r="J1863" t="str">
        <f t="shared" si="58"/>
        <v>男</v>
      </c>
      <c r="M1863" t="str">
        <f t="shared" si="59"/>
        <v xml:space="preserve"> </v>
      </c>
    </row>
    <row r="1864" spans="2:13" s="308" customFormat="1">
      <c r="B1864" s="503"/>
      <c r="C1864" s="300">
        <v>1863</v>
      </c>
      <c r="H1864" t="e">
        <f>VLOOKUP($G1864,県名!$B$1:$C$49,2,FALSE)</f>
        <v>#N/A</v>
      </c>
      <c r="I1864" t="e">
        <f>VLOOKUP(B1864,学校名!$D$8:$F$64,3,FALSE)</f>
        <v>#N/A</v>
      </c>
      <c r="J1864" t="str">
        <f t="shared" si="58"/>
        <v>男</v>
      </c>
      <c r="M1864" t="str">
        <f t="shared" si="59"/>
        <v xml:space="preserve"> </v>
      </c>
    </row>
    <row r="1865" spans="2:13" s="308" customFormat="1">
      <c r="B1865" s="503"/>
      <c r="C1865" s="300">
        <v>1864</v>
      </c>
      <c r="H1865" t="e">
        <f>VLOOKUP($G1865,県名!$B$1:$C$49,2,FALSE)</f>
        <v>#N/A</v>
      </c>
      <c r="I1865" t="e">
        <f>VLOOKUP(B1865,学校名!$D$8:$F$64,3,FALSE)</f>
        <v>#N/A</v>
      </c>
      <c r="J1865" t="str">
        <f t="shared" si="58"/>
        <v>男</v>
      </c>
      <c r="M1865" t="str">
        <f t="shared" si="59"/>
        <v xml:space="preserve"> </v>
      </c>
    </row>
    <row r="1866" spans="2:13" s="308" customFormat="1">
      <c r="B1866" s="503"/>
      <c r="C1866" s="300">
        <v>1865</v>
      </c>
      <c r="H1866" t="e">
        <f>VLOOKUP($G1866,県名!$B$1:$C$49,2,FALSE)</f>
        <v>#N/A</v>
      </c>
      <c r="I1866" t="e">
        <f>VLOOKUP(B1866,学校名!$D$8:$F$64,3,FALSE)</f>
        <v>#N/A</v>
      </c>
      <c r="J1866" t="str">
        <f t="shared" si="58"/>
        <v>男</v>
      </c>
      <c r="M1866" t="str">
        <f t="shared" si="59"/>
        <v xml:space="preserve"> </v>
      </c>
    </row>
    <row r="1867" spans="2:13" s="308" customFormat="1">
      <c r="B1867" s="503"/>
      <c r="C1867" s="300">
        <v>1866</v>
      </c>
      <c r="H1867" t="e">
        <f>VLOOKUP($G1867,県名!$B$1:$C$49,2,FALSE)</f>
        <v>#N/A</v>
      </c>
      <c r="I1867" t="e">
        <f>VLOOKUP(B1867,学校名!$D$8:$F$64,3,FALSE)</f>
        <v>#N/A</v>
      </c>
      <c r="J1867" t="str">
        <f t="shared" si="58"/>
        <v>男</v>
      </c>
      <c r="M1867" t="str">
        <f t="shared" si="59"/>
        <v xml:space="preserve"> </v>
      </c>
    </row>
    <row r="1868" spans="2:13" s="308" customFormat="1">
      <c r="B1868" s="503"/>
      <c r="C1868" s="300">
        <v>1867</v>
      </c>
      <c r="H1868" t="e">
        <f>VLOOKUP($G1868,県名!$B$1:$C$49,2,FALSE)</f>
        <v>#N/A</v>
      </c>
      <c r="I1868" t="e">
        <f>VLOOKUP(B1868,学校名!$D$8:$F$64,3,FALSE)</f>
        <v>#N/A</v>
      </c>
      <c r="J1868" t="str">
        <f t="shared" si="58"/>
        <v>男</v>
      </c>
      <c r="M1868" t="str">
        <f t="shared" si="59"/>
        <v xml:space="preserve"> </v>
      </c>
    </row>
    <row r="1869" spans="2:13" s="308" customFormat="1">
      <c r="B1869" s="503"/>
      <c r="C1869" s="300">
        <v>1868</v>
      </c>
      <c r="H1869" t="e">
        <f>VLOOKUP($G1869,県名!$B$1:$C$49,2,FALSE)</f>
        <v>#N/A</v>
      </c>
      <c r="I1869" t="e">
        <f>VLOOKUP(B1869,学校名!$D$8:$F$64,3,FALSE)</f>
        <v>#N/A</v>
      </c>
      <c r="J1869" t="str">
        <f t="shared" si="58"/>
        <v>男</v>
      </c>
      <c r="M1869" t="str">
        <f t="shared" si="59"/>
        <v xml:space="preserve"> </v>
      </c>
    </row>
    <row r="1870" spans="2:13" s="308" customFormat="1">
      <c r="B1870" s="503"/>
      <c r="C1870" s="300">
        <v>1869</v>
      </c>
      <c r="H1870" t="e">
        <f>VLOOKUP($G1870,県名!$B$1:$C$49,2,FALSE)</f>
        <v>#N/A</v>
      </c>
      <c r="I1870" t="e">
        <f>VLOOKUP(B1870,学校名!$D$8:$F$64,3,FALSE)</f>
        <v>#N/A</v>
      </c>
      <c r="J1870" t="str">
        <f t="shared" si="58"/>
        <v>男</v>
      </c>
      <c r="M1870" t="str">
        <f t="shared" si="59"/>
        <v xml:space="preserve"> </v>
      </c>
    </row>
    <row r="1871" spans="2:13" s="308" customFormat="1">
      <c r="B1871" s="503"/>
      <c r="C1871" s="300">
        <v>1870</v>
      </c>
      <c r="H1871" t="e">
        <f>VLOOKUP($G1871,県名!$B$1:$C$49,2,FALSE)</f>
        <v>#N/A</v>
      </c>
      <c r="I1871" t="e">
        <f>VLOOKUP(B1871,学校名!$D$8:$F$64,3,FALSE)</f>
        <v>#N/A</v>
      </c>
      <c r="J1871" t="str">
        <f t="shared" si="58"/>
        <v>男</v>
      </c>
      <c r="M1871" t="str">
        <f t="shared" si="59"/>
        <v xml:space="preserve"> </v>
      </c>
    </row>
    <row r="1872" spans="2:13" s="308" customFormat="1">
      <c r="B1872" s="503"/>
      <c r="C1872" s="300">
        <v>1871</v>
      </c>
      <c r="H1872" t="e">
        <f>VLOOKUP($G1872,県名!$B$1:$C$49,2,FALSE)</f>
        <v>#N/A</v>
      </c>
      <c r="I1872" t="e">
        <f>VLOOKUP(B1872,学校名!$D$8:$F$64,3,FALSE)</f>
        <v>#N/A</v>
      </c>
      <c r="J1872" t="str">
        <f t="shared" si="58"/>
        <v>男</v>
      </c>
      <c r="M1872" t="str">
        <f t="shared" si="59"/>
        <v xml:space="preserve"> </v>
      </c>
    </row>
    <row r="1873" spans="2:13" s="308" customFormat="1">
      <c r="B1873" s="503"/>
      <c r="C1873" s="300">
        <v>1872</v>
      </c>
      <c r="H1873" t="e">
        <f>VLOOKUP($G1873,県名!$B$1:$C$49,2,FALSE)</f>
        <v>#N/A</v>
      </c>
      <c r="I1873" t="e">
        <f>VLOOKUP(B1873,学校名!$D$8:$F$64,3,FALSE)</f>
        <v>#N/A</v>
      </c>
      <c r="J1873" t="str">
        <f t="shared" si="58"/>
        <v>男</v>
      </c>
      <c r="M1873" t="str">
        <f t="shared" si="59"/>
        <v xml:space="preserve"> </v>
      </c>
    </row>
    <row r="1874" spans="2:13" s="308" customFormat="1">
      <c r="B1874" s="503"/>
      <c r="C1874" s="300">
        <v>1873</v>
      </c>
      <c r="H1874" t="e">
        <f>VLOOKUP($G1874,県名!$B$1:$C$49,2,FALSE)</f>
        <v>#N/A</v>
      </c>
      <c r="I1874" t="e">
        <f>VLOOKUP(B1874,学校名!$D$8:$F$64,3,FALSE)</f>
        <v>#N/A</v>
      </c>
      <c r="J1874" t="str">
        <f t="shared" si="58"/>
        <v>男</v>
      </c>
      <c r="M1874" t="str">
        <f t="shared" si="59"/>
        <v xml:space="preserve"> </v>
      </c>
    </row>
    <row r="1875" spans="2:13" s="308" customFormat="1">
      <c r="B1875" s="503"/>
      <c r="C1875" s="300">
        <v>1874</v>
      </c>
      <c r="H1875" t="e">
        <f>VLOOKUP($G1875,県名!$B$1:$C$49,2,FALSE)</f>
        <v>#N/A</v>
      </c>
      <c r="I1875" t="e">
        <f>VLOOKUP(B1875,学校名!$D$8:$F$64,3,FALSE)</f>
        <v>#N/A</v>
      </c>
      <c r="J1875" t="str">
        <f t="shared" si="58"/>
        <v>男</v>
      </c>
      <c r="M1875" t="str">
        <f t="shared" si="59"/>
        <v xml:space="preserve"> </v>
      </c>
    </row>
    <row r="1876" spans="2:13" s="308" customFormat="1">
      <c r="B1876" s="503"/>
      <c r="C1876" s="300">
        <v>1875</v>
      </c>
      <c r="H1876" t="e">
        <f>VLOOKUP($G1876,県名!$B$1:$C$49,2,FALSE)</f>
        <v>#N/A</v>
      </c>
      <c r="I1876" t="e">
        <f>VLOOKUP(B1876,学校名!$D$8:$F$64,3,FALSE)</f>
        <v>#N/A</v>
      </c>
      <c r="J1876" t="str">
        <f t="shared" si="58"/>
        <v>男</v>
      </c>
      <c r="M1876" t="str">
        <f t="shared" si="59"/>
        <v xml:space="preserve"> </v>
      </c>
    </row>
    <row r="1877" spans="2:13" s="308" customFormat="1">
      <c r="B1877" s="503"/>
      <c r="C1877" s="300">
        <v>1876</v>
      </c>
      <c r="H1877" t="e">
        <f>VLOOKUP($G1877,県名!$B$1:$C$49,2,FALSE)</f>
        <v>#N/A</v>
      </c>
      <c r="I1877" t="e">
        <f>VLOOKUP(B1877,学校名!$D$8:$F$64,3,FALSE)</f>
        <v>#N/A</v>
      </c>
      <c r="J1877" t="str">
        <f t="shared" si="58"/>
        <v>男</v>
      </c>
      <c r="M1877" t="str">
        <f t="shared" si="59"/>
        <v xml:space="preserve"> </v>
      </c>
    </row>
    <row r="1878" spans="2:13" s="308" customFormat="1">
      <c r="B1878" s="503"/>
      <c r="C1878" s="300">
        <v>1877</v>
      </c>
      <c r="H1878" t="e">
        <f>VLOOKUP($G1878,県名!$B$1:$C$49,2,FALSE)</f>
        <v>#N/A</v>
      </c>
      <c r="I1878" t="e">
        <f>VLOOKUP(B1878,学校名!$D$8:$F$64,3,FALSE)</f>
        <v>#N/A</v>
      </c>
      <c r="J1878" t="str">
        <f t="shared" si="58"/>
        <v>男</v>
      </c>
      <c r="M1878" t="str">
        <f t="shared" si="59"/>
        <v xml:space="preserve"> </v>
      </c>
    </row>
    <row r="1879" spans="2:13" s="308" customFormat="1">
      <c r="B1879" s="503"/>
      <c r="C1879" s="300">
        <v>1878</v>
      </c>
      <c r="H1879" t="e">
        <f>VLOOKUP($G1879,県名!$B$1:$C$49,2,FALSE)</f>
        <v>#N/A</v>
      </c>
      <c r="I1879" t="e">
        <f>VLOOKUP(B1879,学校名!$D$8:$F$64,3,FALSE)</f>
        <v>#N/A</v>
      </c>
      <c r="J1879" t="str">
        <f t="shared" si="58"/>
        <v>男</v>
      </c>
      <c r="M1879" t="str">
        <f t="shared" si="59"/>
        <v xml:space="preserve"> </v>
      </c>
    </row>
    <row r="1880" spans="2:13" s="308" customFormat="1">
      <c r="B1880" s="503"/>
      <c r="C1880" s="300">
        <v>1879</v>
      </c>
      <c r="H1880" t="e">
        <f>VLOOKUP($G1880,県名!$B$1:$C$49,2,FALSE)</f>
        <v>#N/A</v>
      </c>
      <c r="I1880" t="e">
        <f>VLOOKUP(B1880,学校名!$D$8:$F$64,3,FALSE)</f>
        <v>#N/A</v>
      </c>
      <c r="J1880" t="str">
        <f t="shared" si="58"/>
        <v>男</v>
      </c>
      <c r="M1880" t="str">
        <f t="shared" si="59"/>
        <v xml:space="preserve"> </v>
      </c>
    </row>
    <row r="1881" spans="2:13" s="308" customFormat="1">
      <c r="B1881" s="503"/>
      <c r="C1881" s="300">
        <v>1880</v>
      </c>
      <c r="H1881" t="e">
        <f>VLOOKUP($G1881,県名!$B$1:$C$49,2,FALSE)</f>
        <v>#N/A</v>
      </c>
      <c r="I1881" t="e">
        <f>VLOOKUP(B1881,学校名!$D$8:$F$64,3,FALSE)</f>
        <v>#N/A</v>
      </c>
      <c r="J1881" t="str">
        <f t="shared" si="58"/>
        <v>男</v>
      </c>
      <c r="M1881" t="str">
        <f t="shared" si="59"/>
        <v xml:space="preserve"> </v>
      </c>
    </row>
    <row r="1882" spans="2:13" s="308" customFormat="1">
      <c r="B1882" s="503"/>
      <c r="C1882" s="300">
        <v>1881</v>
      </c>
      <c r="H1882" t="e">
        <f>VLOOKUP($G1882,県名!$B$1:$C$49,2,FALSE)</f>
        <v>#N/A</v>
      </c>
      <c r="I1882" t="e">
        <f>VLOOKUP(B1882,学校名!$D$8:$F$64,3,FALSE)</f>
        <v>#N/A</v>
      </c>
      <c r="J1882" t="str">
        <f t="shared" si="58"/>
        <v>男</v>
      </c>
      <c r="M1882" t="str">
        <f t="shared" si="59"/>
        <v xml:space="preserve"> </v>
      </c>
    </row>
    <row r="1883" spans="2:13" s="308" customFormat="1">
      <c r="B1883" s="503"/>
      <c r="C1883" s="300">
        <v>1882</v>
      </c>
      <c r="H1883" t="e">
        <f>VLOOKUP($G1883,県名!$B$1:$C$49,2,FALSE)</f>
        <v>#N/A</v>
      </c>
      <c r="I1883" t="e">
        <f>VLOOKUP(B1883,学校名!$D$8:$F$64,3,FALSE)</f>
        <v>#N/A</v>
      </c>
      <c r="J1883" t="str">
        <f t="shared" si="58"/>
        <v>男</v>
      </c>
      <c r="M1883" t="str">
        <f t="shared" si="59"/>
        <v xml:space="preserve"> </v>
      </c>
    </row>
    <row r="1884" spans="2:13" s="308" customFormat="1">
      <c r="B1884" s="503"/>
      <c r="C1884" s="300">
        <v>1883</v>
      </c>
      <c r="H1884" t="e">
        <f>VLOOKUP($G1884,県名!$B$1:$C$49,2,FALSE)</f>
        <v>#N/A</v>
      </c>
      <c r="I1884" t="e">
        <f>VLOOKUP(B1884,学校名!$D$8:$F$64,3,FALSE)</f>
        <v>#N/A</v>
      </c>
      <c r="J1884" t="str">
        <f t="shared" si="58"/>
        <v>男</v>
      </c>
      <c r="M1884" t="str">
        <f t="shared" si="59"/>
        <v xml:space="preserve"> </v>
      </c>
    </row>
    <row r="1885" spans="2:13" s="308" customFormat="1">
      <c r="B1885" s="503"/>
      <c r="C1885" s="300">
        <v>1884</v>
      </c>
      <c r="H1885" t="e">
        <f>VLOOKUP($G1885,県名!$B$1:$C$49,2,FALSE)</f>
        <v>#N/A</v>
      </c>
      <c r="I1885" t="e">
        <f>VLOOKUP(B1885,学校名!$D$8:$F$64,3,FALSE)</f>
        <v>#N/A</v>
      </c>
      <c r="J1885" t="str">
        <f t="shared" si="58"/>
        <v>男</v>
      </c>
      <c r="M1885" t="str">
        <f t="shared" si="59"/>
        <v xml:space="preserve"> </v>
      </c>
    </row>
    <row r="1886" spans="2:13" s="308" customFormat="1">
      <c r="B1886" s="503"/>
      <c r="C1886" s="300">
        <v>1885</v>
      </c>
      <c r="H1886" t="e">
        <f>VLOOKUP($G1886,県名!$B$1:$C$49,2,FALSE)</f>
        <v>#N/A</v>
      </c>
      <c r="I1886" t="e">
        <f>VLOOKUP(B1886,学校名!$D$8:$F$64,3,FALSE)</f>
        <v>#N/A</v>
      </c>
      <c r="J1886" t="str">
        <f t="shared" si="58"/>
        <v>男</v>
      </c>
      <c r="M1886" t="str">
        <f t="shared" si="59"/>
        <v xml:space="preserve"> </v>
      </c>
    </row>
    <row r="1887" spans="2:13" s="308" customFormat="1">
      <c r="B1887" s="503"/>
      <c r="C1887" s="300">
        <v>1886</v>
      </c>
      <c r="H1887" t="e">
        <f>VLOOKUP($G1887,県名!$B$1:$C$49,2,FALSE)</f>
        <v>#N/A</v>
      </c>
      <c r="I1887" t="e">
        <f>VLOOKUP(B1887,学校名!$D$8:$F$64,3,FALSE)</f>
        <v>#N/A</v>
      </c>
      <c r="J1887" t="str">
        <f t="shared" si="58"/>
        <v>男</v>
      </c>
      <c r="M1887" t="str">
        <f t="shared" si="59"/>
        <v xml:space="preserve"> </v>
      </c>
    </row>
    <row r="1888" spans="2:13" s="308" customFormat="1">
      <c r="B1888" s="503"/>
      <c r="C1888" s="300">
        <v>1887</v>
      </c>
      <c r="H1888" t="e">
        <f>VLOOKUP($G1888,県名!$B$1:$C$49,2,FALSE)</f>
        <v>#N/A</v>
      </c>
      <c r="I1888" t="e">
        <f>VLOOKUP(B1888,学校名!$D$8:$F$64,3,FALSE)</f>
        <v>#N/A</v>
      </c>
      <c r="J1888" t="str">
        <f t="shared" si="58"/>
        <v>男</v>
      </c>
      <c r="M1888" t="str">
        <f t="shared" si="59"/>
        <v xml:space="preserve"> </v>
      </c>
    </row>
    <row r="1889" spans="2:13" s="308" customFormat="1">
      <c r="B1889" s="503"/>
      <c r="C1889" s="300">
        <v>1888</v>
      </c>
      <c r="H1889" t="e">
        <f>VLOOKUP($G1889,県名!$B$1:$C$49,2,FALSE)</f>
        <v>#N/A</v>
      </c>
      <c r="I1889" t="e">
        <f>VLOOKUP(B1889,学校名!$D$8:$F$64,3,FALSE)</f>
        <v>#N/A</v>
      </c>
      <c r="J1889" t="str">
        <f t="shared" si="58"/>
        <v>男</v>
      </c>
      <c r="M1889" t="str">
        <f t="shared" si="59"/>
        <v xml:space="preserve"> </v>
      </c>
    </row>
    <row r="1890" spans="2:13" s="308" customFormat="1">
      <c r="B1890" s="503"/>
      <c r="C1890" s="300">
        <v>1889</v>
      </c>
      <c r="H1890" t="e">
        <f>VLOOKUP($G1890,県名!$B$1:$C$49,2,FALSE)</f>
        <v>#N/A</v>
      </c>
      <c r="I1890" t="e">
        <f>VLOOKUP(B1890,学校名!$D$8:$F$64,3,FALSE)</f>
        <v>#N/A</v>
      </c>
      <c r="J1890" t="str">
        <f t="shared" si="58"/>
        <v>男</v>
      </c>
      <c r="M1890" t="str">
        <f t="shared" si="59"/>
        <v xml:space="preserve"> </v>
      </c>
    </row>
    <row r="1891" spans="2:13" s="308" customFormat="1">
      <c r="B1891" s="503"/>
      <c r="C1891" s="300">
        <v>1890</v>
      </c>
      <c r="H1891" t="e">
        <f>VLOOKUP($G1891,県名!$B$1:$C$49,2,FALSE)</f>
        <v>#N/A</v>
      </c>
      <c r="I1891" t="e">
        <f>VLOOKUP(B1891,学校名!$D$8:$F$64,3,FALSE)</f>
        <v>#N/A</v>
      </c>
      <c r="J1891" t="str">
        <f t="shared" si="58"/>
        <v>男</v>
      </c>
      <c r="M1891" t="str">
        <f t="shared" si="59"/>
        <v xml:space="preserve"> </v>
      </c>
    </row>
    <row r="1892" spans="2:13" s="308" customFormat="1">
      <c r="B1892" s="503"/>
      <c r="C1892" s="300">
        <v>1891</v>
      </c>
      <c r="H1892" t="e">
        <f>VLOOKUP($G1892,県名!$B$1:$C$49,2,FALSE)</f>
        <v>#N/A</v>
      </c>
      <c r="I1892" t="e">
        <f>VLOOKUP(B1892,学校名!$D$8:$F$64,3,FALSE)</f>
        <v>#N/A</v>
      </c>
      <c r="J1892" t="str">
        <f t="shared" si="58"/>
        <v>男</v>
      </c>
      <c r="M1892" t="str">
        <f t="shared" si="59"/>
        <v xml:space="preserve"> </v>
      </c>
    </row>
    <row r="1893" spans="2:13" s="308" customFormat="1">
      <c r="B1893" s="503"/>
      <c r="C1893" s="300">
        <v>1892</v>
      </c>
      <c r="H1893" t="e">
        <f>VLOOKUP($G1893,県名!$B$1:$C$49,2,FALSE)</f>
        <v>#N/A</v>
      </c>
      <c r="I1893" t="e">
        <f>VLOOKUP(B1893,学校名!$D$8:$F$64,3,FALSE)</f>
        <v>#N/A</v>
      </c>
      <c r="J1893" t="str">
        <f t="shared" si="58"/>
        <v>男</v>
      </c>
      <c r="M1893" t="str">
        <f t="shared" si="59"/>
        <v xml:space="preserve"> </v>
      </c>
    </row>
    <row r="1894" spans="2:13" s="308" customFormat="1">
      <c r="B1894" s="503"/>
      <c r="C1894" s="300">
        <v>1893</v>
      </c>
      <c r="H1894" t="e">
        <f>VLOOKUP($G1894,県名!$B$1:$C$49,2,FALSE)</f>
        <v>#N/A</v>
      </c>
      <c r="I1894" t="e">
        <f>VLOOKUP(B1894,学校名!$D$8:$F$64,3,FALSE)</f>
        <v>#N/A</v>
      </c>
      <c r="J1894" t="str">
        <f t="shared" si="58"/>
        <v>男</v>
      </c>
      <c r="M1894" t="str">
        <f t="shared" si="59"/>
        <v xml:space="preserve"> </v>
      </c>
    </row>
    <row r="1895" spans="2:13" s="308" customFormat="1">
      <c r="B1895" s="503"/>
      <c r="C1895" s="300">
        <v>1894</v>
      </c>
      <c r="H1895" t="e">
        <f>VLOOKUP($G1895,県名!$B$1:$C$49,2,FALSE)</f>
        <v>#N/A</v>
      </c>
      <c r="I1895" t="e">
        <f>VLOOKUP(B1895,学校名!$D$8:$F$64,3,FALSE)</f>
        <v>#N/A</v>
      </c>
      <c r="J1895" t="str">
        <f t="shared" si="58"/>
        <v>男</v>
      </c>
      <c r="M1895" t="str">
        <f t="shared" si="59"/>
        <v xml:space="preserve"> </v>
      </c>
    </row>
    <row r="1896" spans="2:13" s="308" customFormat="1">
      <c r="B1896" s="503"/>
      <c r="C1896" s="300">
        <v>1895</v>
      </c>
      <c r="H1896" t="e">
        <f>VLOOKUP($G1896,県名!$B$1:$C$49,2,FALSE)</f>
        <v>#N/A</v>
      </c>
      <c r="I1896" t="e">
        <f>VLOOKUP(B1896,学校名!$D$8:$F$64,3,FALSE)</f>
        <v>#N/A</v>
      </c>
      <c r="J1896" t="str">
        <f t="shared" si="58"/>
        <v>男</v>
      </c>
      <c r="M1896" t="str">
        <f t="shared" si="59"/>
        <v xml:space="preserve"> </v>
      </c>
    </row>
    <row r="1897" spans="2:13" s="308" customFormat="1">
      <c r="B1897" s="503"/>
      <c r="C1897" s="300">
        <v>1896</v>
      </c>
      <c r="F1897" s="307"/>
      <c r="H1897" t="e">
        <f>VLOOKUP($G1897,県名!$B$1:$C$49,2,FALSE)</f>
        <v>#N/A</v>
      </c>
      <c r="I1897" t="e">
        <f>VLOOKUP(B1897,学校名!$D$8:$F$64,3,FALSE)</f>
        <v>#N/A</v>
      </c>
      <c r="J1897" t="str">
        <f t="shared" si="58"/>
        <v>男</v>
      </c>
      <c r="M1897" t="str">
        <f t="shared" si="59"/>
        <v xml:space="preserve"> </v>
      </c>
    </row>
    <row r="1898" spans="2:13" s="308" customFormat="1">
      <c r="B1898" s="503"/>
      <c r="C1898" s="300">
        <v>1897</v>
      </c>
      <c r="H1898" t="e">
        <f>VLOOKUP($G1898,県名!$B$1:$C$49,2,FALSE)</f>
        <v>#N/A</v>
      </c>
      <c r="I1898" t="e">
        <f>VLOOKUP(B1898,学校名!$D$8:$F$64,3,FALSE)</f>
        <v>#N/A</v>
      </c>
      <c r="J1898" t="str">
        <f t="shared" si="58"/>
        <v>男</v>
      </c>
      <c r="M1898" t="str">
        <f t="shared" si="59"/>
        <v xml:space="preserve"> </v>
      </c>
    </row>
    <row r="1899" spans="2:13" s="308" customFormat="1">
      <c r="B1899" s="503"/>
      <c r="C1899" s="300">
        <v>1898</v>
      </c>
      <c r="H1899" t="e">
        <f>VLOOKUP($G1899,県名!$B$1:$C$49,2,FALSE)</f>
        <v>#N/A</v>
      </c>
      <c r="I1899" t="e">
        <f>VLOOKUP(B1899,学校名!$D$8:$F$64,3,FALSE)</f>
        <v>#N/A</v>
      </c>
      <c r="J1899" t="str">
        <f t="shared" si="58"/>
        <v>男</v>
      </c>
      <c r="M1899" t="str">
        <f t="shared" si="59"/>
        <v xml:space="preserve"> </v>
      </c>
    </row>
    <row r="1900" spans="2:13" s="308" customFormat="1">
      <c r="B1900" s="503"/>
      <c r="C1900" s="300">
        <v>1899</v>
      </c>
      <c r="H1900" t="e">
        <f>VLOOKUP($G1900,県名!$B$1:$C$49,2,FALSE)</f>
        <v>#N/A</v>
      </c>
      <c r="I1900" t="e">
        <f>VLOOKUP(B1900,学校名!$D$8:$F$64,3,FALSE)</f>
        <v>#N/A</v>
      </c>
      <c r="J1900" t="str">
        <f t="shared" si="58"/>
        <v>男</v>
      </c>
      <c r="M1900" t="str">
        <f t="shared" si="59"/>
        <v xml:space="preserve"> </v>
      </c>
    </row>
    <row r="1901" spans="2:13" s="308" customFormat="1">
      <c r="B1901" s="503"/>
      <c r="C1901" s="300">
        <v>1900</v>
      </c>
      <c r="H1901" t="e">
        <f>VLOOKUP($G1901,県名!$B$1:$C$49,2,FALSE)</f>
        <v>#N/A</v>
      </c>
      <c r="I1901" t="e">
        <f>VLOOKUP(B1901,学校名!$D$8:$F$64,3,FALSE)</f>
        <v>#N/A</v>
      </c>
      <c r="J1901" t="str">
        <f t="shared" si="58"/>
        <v>男</v>
      </c>
      <c r="M1901" t="str">
        <f t="shared" si="59"/>
        <v xml:space="preserve"> </v>
      </c>
    </row>
    <row r="1902" spans="2:13" s="308" customFormat="1">
      <c r="B1902" s="503"/>
      <c r="C1902" s="300">
        <v>1901</v>
      </c>
      <c r="H1902" t="e">
        <f>VLOOKUP($G1902,県名!$B$1:$C$49,2,FALSE)</f>
        <v>#N/A</v>
      </c>
      <c r="I1902" t="e">
        <f>VLOOKUP(B1902,学校名!$D$8:$F$64,3,FALSE)</f>
        <v>#N/A</v>
      </c>
      <c r="J1902" t="str">
        <f t="shared" si="58"/>
        <v>男</v>
      </c>
      <c r="M1902" t="str">
        <f t="shared" si="59"/>
        <v xml:space="preserve"> </v>
      </c>
    </row>
    <row r="1903" spans="2:13" s="308" customFormat="1">
      <c r="B1903" s="503"/>
      <c r="C1903" s="300">
        <v>1902</v>
      </c>
      <c r="H1903" t="e">
        <f>VLOOKUP($G1903,県名!$B$1:$C$49,2,FALSE)</f>
        <v>#N/A</v>
      </c>
      <c r="I1903" t="e">
        <f>VLOOKUP(B1903,学校名!$D$8:$F$64,3,FALSE)</f>
        <v>#N/A</v>
      </c>
      <c r="J1903" t="str">
        <f t="shared" si="58"/>
        <v>男</v>
      </c>
      <c r="M1903" t="str">
        <f t="shared" si="59"/>
        <v xml:space="preserve"> </v>
      </c>
    </row>
    <row r="1904" spans="2:13" s="308" customFormat="1">
      <c r="B1904" s="503"/>
      <c r="C1904" s="300">
        <v>1903</v>
      </c>
      <c r="H1904" t="e">
        <f>VLOOKUP($G1904,県名!$B$1:$C$49,2,FALSE)</f>
        <v>#N/A</v>
      </c>
      <c r="I1904" t="e">
        <f>VLOOKUP(B1904,学校名!$D$8:$F$64,3,FALSE)</f>
        <v>#N/A</v>
      </c>
      <c r="J1904" t="str">
        <f t="shared" si="58"/>
        <v>男</v>
      </c>
      <c r="M1904" t="str">
        <f t="shared" si="59"/>
        <v xml:space="preserve"> </v>
      </c>
    </row>
    <row r="1905" spans="2:13" s="308" customFormat="1">
      <c r="B1905" s="503"/>
      <c r="C1905" s="300">
        <v>1904</v>
      </c>
      <c r="H1905" t="e">
        <f>VLOOKUP($G1905,県名!$B$1:$C$49,2,FALSE)</f>
        <v>#N/A</v>
      </c>
      <c r="I1905" t="e">
        <f>VLOOKUP(B1905,学校名!$D$8:$F$64,3,FALSE)</f>
        <v>#N/A</v>
      </c>
      <c r="J1905" t="str">
        <f t="shared" si="58"/>
        <v>男</v>
      </c>
      <c r="M1905" t="str">
        <f t="shared" si="59"/>
        <v xml:space="preserve"> </v>
      </c>
    </row>
    <row r="1906" spans="2:13" s="308" customFormat="1">
      <c r="B1906" s="503"/>
      <c r="C1906" s="300">
        <v>1905</v>
      </c>
      <c r="H1906" t="e">
        <f>VLOOKUP($G1906,県名!$B$1:$C$49,2,FALSE)</f>
        <v>#N/A</v>
      </c>
      <c r="I1906" t="e">
        <f>VLOOKUP(B1906,学校名!$D$8:$F$64,3,FALSE)</f>
        <v>#N/A</v>
      </c>
      <c r="J1906" t="str">
        <f t="shared" si="58"/>
        <v>男</v>
      </c>
      <c r="M1906" t="str">
        <f t="shared" si="59"/>
        <v xml:space="preserve"> </v>
      </c>
    </row>
    <row r="1907" spans="2:13" s="308" customFormat="1">
      <c r="B1907" s="503"/>
      <c r="C1907" s="300">
        <v>1906</v>
      </c>
      <c r="H1907" t="e">
        <f>VLOOKUP($G1907,県名!$B$1:$C$49,2,FALSE)</f>
        <v>#N/A</v>
      </c>
      <c r="I1907" t="e">
        <f>VLOOKUP(B1907,学校名!$D$8:$F$64,3,FALSE)</f>
        <v>#N/A</v>
      </c>
      <c r="J1907" t="str">
        <f t="shared" si="58"/>
        <v>男</v>
      </c>
      <c r="M1907" t="str">
        <f t="shared" si="59"/>
        <v xml:space="preserve"> </v>
      </c>
    </row>
    <row r="1908" spans="2:13" s="308" customFormat="1">
      <c r="B1908" s="503"/>
      <c r="C1908" s="300">
        <v>1907</v>
      </c>
      <c r="H1908" t="e">
        <f>VLOOKUP($G1908,県名!$B$1:$C$49,2,FALSE)</f>
        <v>#N/A</v>
      </c>
      <c r="I1908" t="e">
        <f>VLOOKUP(B1908,学校名!$D$8:$F$64,3,FALSE)</f>
        <v>#N/A</v>
      </c>
      <c r="J1908" t="str">
        <f t="shared" si="58"/>
        <v>男</v>
      </c>
      <c r="M1908" t="str">
        <f t="shared" si="59"/>
        <v xml:space="preserve"> </v>
      </c>
    </row>
    <row r="1909" spans="2:13" s="308" customFormat="1">
      <c r="B1909" s="503"/>
      <c r="C1909" s="300">
        <v>1908</v>
      </c>
      <c r="H1909" t="e">
        <f>VLOOKUP($G1909,県名!$B$1:$C$49,2,FALSE)</f>
        <v>#N/A</v>
      </c>
      <c r="I1909" t="e">
        <f>VLOOKUP(B1909,学校名!$D$8:$F$64,3,FALSE)</f>
        <v>#N/A</v>
      </c>
      <c r="J1909" t="str">
        <f t="shared" si="58"/>
        <v>男</v>
      </c>
      <c r="M1909" t="str">
        <f t="shared" si="59"/>
        <v xml:space="preserve"> </v>
      </c>
    </row>
    <row r="1910" spans="2:13" s="308" customFormat="1">
      <c r="B1910" s="503"/>
      <c r="C1910" s="300">
        <v>1909</v>
      </c>
      <c r="H1910" t="e">
        <f>VLOOKUP($G1910,県名!$B$1:$C$49,2,FALSE)</f>
        <v>#N/A</v>
      </c>
      <c r="I1910" t="e">
        <f>VLOOKUP(B1910,学校名!$D$8:$F$64,3,FALSE)</f>
        <v>#N/A</v>
      </c>
      <c r="J1910" t="str">
        <f t="shared" si="58"/>
        <v>男</v>
      </c>
      <c r="M1910" t="str">
        <f t="shared" si="59"/>
        <v xml:space="preserve"> </v>
      </c>
    </row>
    <row r="1911" spans="2:13" s="308" customFormat="1">
      <c r="B1911" s="503"/>
      <c r="C1911" s="300">
        <v>1910</v>
      </c>
      <c r="H1911" t="e">
        <f>VLOOKUP($G1911,県名!$B$1:$C$49,2,FALSE)</f>
        <v>#N/A</v>
      </c>
      <c r="I1911" t="e">
        <f>VLOOKUP(B1911,学校名!$D$8:$F$64,3,FALSE)</f>
        <v>#N/A</v>
      </c>
      <c r="J1911" t="str">
        <f t="shared" si="58"/>
        <v>男</v>
      </c>
      <c r="M1911" t="str">
        <f t="shared" si="59"/>
        <v xml:space="preserve"> </v>
      </c>
    </row>
    <row r="1912" spans="2:13" s="308" customFormat="1">
      <c r="B1912" s="503"/>
      <c r="C1912" s="300">
        <v>1911</v>
      </c>
      <c r="H1912" t="e">
        <f>VLOOKUP($G1912,県名!$B$1:$C$49,2,FALSE)</f>
        <v>#N/A</v>
      </c>
      <c r="I1912" t="e">
        <f>VLOOKUP(B1912,学校名!$D$8:$F$64,3,FALSE)</f>
        <v>#N/A</v>
      </c>
      <c r="J1912" t="str">
        <f t="shared" si="58"/>
        <v>男</v>
      </c>
      <c r="M1912" t="str">
        <f t="shared" si="59"/>
        <v xml:space="preserve"> </v>
      </c>
    </row>
    <row r="1913" spans="2:13" s="308" customFormat="1">
      <c r="B1913" s="503"/>
      <c r="C1913" s="300">
        <v>1912</v>
      </c>
      <c r="H1913" t="e">
        <f>VLOOKUP($G1913,県名!$B$1:$C$49,2,FALSE)</f>
        <v>#N/A</v>
      </c>
      <c r="I1913" t="e">
        <f>VLOOKUP(B1913,学校名!$D$8:$F$64,3,FALSE)</f>
        <v>#N/A</v>
      </c>
      <c r="J1913" t="str">
        <f t="shared" si="58"/>
        <v>男</v>
      </c>
      <c r="M1913" t="str">
        <f t="shared" si="59"/>
        <v xml:space="preserve"> </v>
      </c>
    </row>
    <row r="1914" spans="2:13" s="308" customFormat="1">
      <c r="B1914" s="503"/>
      <c r="C1914" s="300">
        <v>1913</v>
      </c>
      <c r="H1914" t="e">
        <f>VLOOKUP($G1914,県名!$B$1:$C$49,2,FALSE)</f>
        <v>#N/A</v>
      </c>
      <c r="I1914" t="e">
        <f>VLOOKUP(B1914,学校名!$D$8:$F$64,3,FALSE)</f>
        <v>#N/A</v>
      </c>
      <c r="J1914" t="str">
        <f t="shared" si="58"/>
        <v>男</v>
      </c>
      <c r="M1914" t="str">
        <f t="shared" si="59"/>
        <v xml:space="preserve"> </v>
      </c>
    </row>
    <row r="1915" spans="2:13" s="308" customFormat="1">
      <c r="B1915" s="503"/>
      <c r="C1915" s="300">
        <v>1914</v>
      </c>
      <c r="H1915" t="e">
        <f>VLOOKUP($G1915,県名!$B$1:$C$49,2,FALSE)</f>
        <v>#N/A</v>
      </c>
      <c r="I1915" t="e">
        <f>VLOOKUP(B1915,学校名!$D$8:$F$64,3,FALSE)</f>
        <v>#N/A</v>
      </c>
      <c r="J1915" t="str">
        <f t="shared" si="58"/>
        <v>男</v>
      </c>
      <c r="M1915" t="str">
        <f t="shared" si="59"/>
        <v xml:space="preserve"> </v>
      </c>
    </row>
    <row r="1916" spans="2:13" s="308" customFormat="1">
      <c r="B1916" s="503"/>
      <c r="C1916" s="300">
        <v>1915</v>
      </c>
      <c r="H1916" t="e">
        <f>VLOOKUP($G1916,県名!$B$1:$C$49,2,FALSE)</f>
        <v>#N/A</v>
      </c>
      <c r="I1916" t="e">
        <f>VLOOKUP(B1916,学校名!$D$8:$F$64,3,FALSE)</f>
        <v>#N/A</v>
      </c>
      <c r="J1916" t="str">
        <f t="shared" si="58"/>
        <v>男</v>
      </c>
      <c r="M1916" t="str">
        <f t="shared" si="59"/>
        <v xml:space="preserve"> </v>
      </c>
    </row>
    <row r="1917" spans="2:13" s="308" customFormat="1">
      <c r="B1917" s="503"/>
      <c r="C1917" s="300">
        <v>1916</v>
      </c>
      <c r="H1917" t="e">
        <f>VLOOKUP($G1917,県名!$B$1:$C$49,2,FALSE)</f>
        <v>#N/A</v>
      </c>
      <c r="I1917" t="e">
        <f>VLOOKUP(B1917,学校名!$D$8:$F$64,3,FALSE)</f>
        <v>#N/A</v>
      </c>
      <c r="J1917" t="str">
        <f t="shared" si="58"/>
        <v>男</v>
      </c>
      <c r="M1917" t="str">
        <f t="shared" si="59"/>
        <v xml:space="preserve"> </v>
      </c>
    </row>
    <row r="1918" spans="2:13" s="308" customFormat="1">
      <c r="B1918" s="503"/>
      <c r="C1918" s="300">
        <v>1917</v>
      </c>
      <c r="H1918" t="e">
        <f>VLOOKUP($G1918,県名!$B$1:$C$49,2,FALSE)</f>
        <v>#N/A</v>
      </c>
      <c r="I1918" t="e">
        <f>VLOOKUP(B1918,学校名!$D$8:$F$64,3,FALSE)</f>
        <v>#N/A</v>
      </c>
      <c r="J1918" t="str">
        <f t="shared" si="58"/>
        <v>男</v>
      </c>
      <c r="M1918" t="str">
        <f t="shared" si="59"/>
        <v xml:space="preserve"> </v>
      </c>
    </row>
    <row r="1919" spans="2:13" s="308" customFormat="1">
      <c r="B1919" s="503"/>
      <c r="C1919" s="300">
        <v>1918</v>
      </c>
      <c r="H1919" t="e">
        <f>VLOOKUP($G1919,県名!$B$1:$C$49,2,FALSE)</f>
        <v>#N/A</v>
      </c>
      <c r="I1919" t="e">
        <f>VLOOKUP(B1919,学校名!$D$8:$F$64,3,FALSE)</f>
        <v>#N/A</v>
      </c>
      <c r="J1919" t="str">
        <f t="shared" si="58"/>
        <v>男</v>
      </c>
      <c r="M1919" t="str">
        <f t="shared" si="59"/>
        <v xml:space="preserve"> </v>
      </c>
    </row>
    <row r="1920" spans="2:13" s="308" customFormat="1">
      <c r="B1920" s="503"/>
      <c r="C1920" s="300">
        <v>1919</v>
      </c>
      <c r="H1920" t="e">
        <f>VLOOKUP($G1920,県名!$B$1:$C$49,2,FALSE)</f>
        <v>#N/A</v>
      </c>
      <c r="I1920" t="e">
        <f>VLOOKUP(B1920,学校名!$D$8:$F$64,3,FALSE)</f>
        <v>#N/A</v>
      </c>
      <c r="J1920" t="str">
        <f t="shared" si="58"/>
        <v>男</v>
      </c>
      <c r="M1920" t="str">
        <f t="shared" si="59"/>
        <v xml:space="preserve"> </v>
      </c>
    </row>
    <row r="1921" spans="2:13" s="308" customFormat="1">
      <c r="B1921" s="503"/>
      <c r="C1921" s="300">
        <v>1920</v>
      </c>
      <c r="H1921" t="e">
        <f>VLOOKUP($G1921,県名!$B$1:$C$49,2,FALSE)</f>
        <v>#N/A</v>
      </c>
      <c r="I1921" t="e">
        <f>VLOOKUP(B1921,学校名!$D$8:$F$64,3,FALSE)</f>
        <v>#N/A</v>
      </c>
      <c r="J1921" t="str">
        <f t="shared" si="58"/>
        <v>男</v>
      </c>
      <c r="M1921" t="str">
        <f t="shared" si="59"/>
        <v xml:space="preserve"> </v>
      </c>
    </row>
    <row r="1922" spans="2:13" s="308" customFormat="1">
      <c r="B1922" s="503"/>
      <c r="C1922" s="300">
        <v>1921</v>
      </c>
      <c r="H1922" t="e">
        <f>VLOOKUP($G1922,県名!$B$1:$C$49,2,FALSE)</f>
        <v>#N/A</v>
      </c>
      <c r="I1922" t="e">
        <f>VLOOKUP(B1922,学校名!$D$8:$F$64,3,FALSE)</f>
        <v>#N/A</v>
      </c>
      <c r="J1922" t="str">
        <f t="shared" si="58"/>
        <v>男</v>
      </c>
      <c r="M1922" t="str">
        <f t="shared" si="59"/>
        <v xml:space="preserve"> </v>
      </c>
    </row>
    <row r="1923" spans="2:13" s="308" customFormat="1">
      <c r="B1923" s="503"/>
      <c r="C1923" s="300">
        <v>1922</v>
      </c>
      <c r="H1923" t="e">
        <f>VLOOKUP($G1923,県名!$B$1:$C$49,2,FALSE)</f>
        <v>#N/A</v>
      </c>
      <c r="I1923" t="e">
        <f>VLOOKUP(B1923,学校名!$D$8:$F$64,3,FALSE)</f>
        <v>#N/A</v>
      </c>
      <c r="J1923" t="str">
        <f t="shared" ref="J1923:J1986" si="60">IF(VALUE(C1923)&lt;2001,"男","女")</f>
        <v>男</v>
      </c>
      <c r="M1923" t="str">
        <f t="shared" ref="M1923:M1986" si="61">K1923&amp;" "&amp;L1923</f>
        <v xml:space="preserve"> </v>
      </c>
    </row>
    <row r="1924" spans="2:13" s="308" customFormat="1">
      <c r="B1924" s="503"/>
      <c r="C1924" s="300">
        <v>1923</v>
      </c>
      <c r="H1924" t="e">
        <f>VLOOKUP($G1924,県名!$B$1:$C$49,2,FALSE)</f>
        <v>#N/A</v>
      </c>
      <c r="I1924" t="e">
        <f>VLOOKUP(B1924,学校名!$D$8:$F$64,3,FALSE)</f>
        <v>#N/A</v>
      </c>
      <c r="J1924" t="str">
        <f t="shared" si="60"/>
        <v>男</v>
      </c>
      <c r="M1924" t="str">
        <f t="shared" si="61"/>
        <v xml:space="preserve"> </v>
      </c>
    </row>
    <row r="1925" spans="2:13" s="308" customFormat="1">
      <c r="B1925" s="503"/>
      <c r="C1925" s="300">
        <v>1924</v>
      </c>
      <c r="H1925" t="e">
        <f>VLOOKUP($G1925,県名!$B$1:$C$49,2,FALSE)</f>
        <v>#N/A</v>
      </c>
      <c r="I1925" t="e">
        <f>VLOOKUP(B1925,学校名!$D$8:$F$64,3,FALSE)</f>
        <v>#N/A</v>
      </c>
      <c r="J1925" t="str">
        <f t="shared" si="60"/>
        <v>男</v>
      </c>
      <c r="M1925" t="str">
        <f t="shared" si="61"/>
        <v xml:space="preserve"> </v>
      </c>
    </row>
    <row r="1926" spans="2:13" s="308" customFormat="1">
      <c r="B1926" s="503"/>
      <c r="C1926" s="300">
        <v>1925</v>
      </c>
      <c r="H1926" t="e">
        <f>VLOOKUP($G1926,県名!$B$1:$C$49,2,FALSE)</f>
        <v>#N/A</v>
      </c>
      <c r="I1926" t="e">
        <f>VLOOKUP(B1926,学校名!$D$8:$F$64,3,FALSE)</f>
        <v>#N/A</v>
      </c>
      <c r="J1926" t="str">
        <f t="shared" si="60"/>
        <v>男</v>
      </c>
      <c r="M1926" t="str">
        <f t="shared" si="61"/>
        <v xml:space="preserve"> </v>
      </c>
    </row>
    <row r="1927" spans="2:13" s="308" customFormat="1">
      <c r="B1927" s="503"/>
      <c r="C1927" s="300">
        <v>1926</v>
      </c>
      <c r="H1927" t="e">
        <f>VLOOKUP($G1927,県名!$B$1:$C$49,2,FALSE)</f>
        <v>#N/A</v>
      </c>
      <c r="I1927" t="e">
        <f>VLOOKUP(B1927,学校名!$D$8:$F$64,3,FALSE)</f>
        <v>#N/A</v>
      </c>
      <c r="J1927" t="str">
        <f t="shared" si="60"/>
        <v>男</v>
      </c>
      <c r="M1927" t="str">
        <f t="shared" si="61"/>
        <v xml:space="preserve"> </v>
      </c>
    </row>
    <row r="1928" spans="2:13" s="308" customFormat="1">
      <c r="B1928" s="503"/>
      <c r="C1928" s="300">
        <v>1927</v>
      </c>
      <c r="H1928" t="e">
        <f>VLOOKUP($G1928,県名!$B$1:$C$49,2,FALSE)</f>
        <v>#N/A</v>
      </c>
      <c r="I1928" t="e">
        <f>VLOOKUP(B1928,学校名!$D$8:$F$64,3,FALSE)</f>
        <v>#N/A</v>
      </c>
      <c r="J1928" t="str">
        <f t="shared" si="60"/>
        <v>男</v>
      </c>
      <c r="M1928" t="str">
        <f t="shared" si="61"/>
        <v xml:space="preserve"> </v>
      </c>
    </row>
    <row r="1929" spans="2:13" s="308" customFormat="1">
      <c r="B1929" s="503"/>
      <c r="C1929" s="300">
        <v>1928</v>
      </c>
      <c r="H1929" t="e">
        <f>VLOOKUP($G1929,県名!$B$1:$C$49,2,FALSE)</f>
        <v>#N/A</v>
      </c>
      <c r="I1929" t="e">
        <f>VLOOKUP(B1929,学校名!$D$8:$F$64,3,FALSE)</f>
        <v>#N/A</v>
      </c>
      <c r="J1929" t="str">
        <f t="shared" si="60"/>
        <v>男</v>
      </c>
      <c r="M1929" t="str">
        <f t="shared" si="61"/>
        <v xml:space="preserve"> </v>
      </c>
    </row>
    <row r="1930" spans="2:13" s="308" customFormat="1">
      <c r="B1930" s="503"/>
      <c r="C1930" s="300">
        <v>1929</v>
      </c>
      <c r="H1930" t="e">
        <f>VLOOKUP($G1930,県名!$B$1:$C$49,2,FALSE)</f>
        <v>#N/A</v>
      </c>
      <c r="I1930" t="e">
        <f>VLOOKUP(B1930,学校名!$D$8:$F$64,3,FALSE)</f>
        <v>#N/A</v>
      </c>
      <c r="J1930" t="str">
        <f t="shared" si="60"/>
        <v>男</v>
      </c>
      <c r="M1930" t="str">
        <f t="shared" si="61"/>
        <v xml:space="preserve"> </v>
      </c>
    </row>
    <row r="1931" spans="2:13" s="308" customFormat="1">
      <c r="B1931" s="503"/>
      <c r="C1931" s="300">
        <v>1930</v>
      </c>
      <c r="H1931" t="e">
        <f>VLOOKUP($G1931,県名!$B$1:$C$49,2,FALSE)</f>
        <v>#N/A</v>
      </c>
      <c r="I1931" t="e">
        <f>VLOOKUP(B1931,学校名!$D$8:$F$64,3,FALSE)</f>
        <v>#N/A</v>
      </c>
      <c r="J1931" t="str">
        <f t="shared" si="60"/>
        <v>男</v>
      </c>
      <c r="M1931" t="str">
        <f t="shared" si="61"/>
        <v xml:space="preserve"> </v>
      </c>
    </row>
    <row r="1932" spans="2:13" s="308" customFormat="1">
      <c r="B1932" s="503"/>
      <c r="C1932" s="300">
        <v>1931</v>
      </c>
      <c r="H1932" t="e">
        <f>VLOOKUP($G1932,県名!$B$1:$C$49,2,FALSE)</f>
        <v>#N/A</v>
      </c>
      <c r="I1932" t="e">
        <f>VLOOKUP(B1932,学校名!$D$8:$F$64,3,FALSE)</f>
        <v>#N/A</v>
      </c>
      <c r="J1932" t="str">
        <f t="shared" si="60"/>
        <v>男</v>
      </c>
      <c r="M1932" t="str">
        <f t="shared" si="61"/>
        <v xml:space="preserve"> </v>
      </c>
    </row>
    <row r="1933" spans="2:13" s="308" customFormat="1">
      <c r="B1933" s="503"/>
      <c r="C1933" s="300">
        <v>1932</v>
      </c>
      <c r="H1933" t="e">
        <f>VLOOKUP($G1933,県名!$B$1:$C$49,2,FALSE)</f>
        <v>#N/A</v>
      </c>
      <c r="I1933" t="e">
        <f>VLOOKUP(B1933,学校名!$D$8:$F$64,3,FALSE)</f>
        <v>#N/A</v>
      </c>
      <c r="J1933" t="str">
        <f t="shared" si="60"/>
        <v>男</v>
      </c>
      <c r="M1933" t="str">
        <f t="shared" si="61"/>
        <v xml:space="preserve"> </v>
      </c>
    </row>
    <row r="1934" spans="2:13" s="308" customFormat="1">
      <c r="B1934" s="503"/>
      <c r="C1934" s="300">
        <v>1933</v>
      </c>
      <c r="H1934" t="e">
        <f>VLOOKUP($G1934,県名!$B$1:$C$49,2,FALSE)</f>
        <v>#N/A</v>
      </c>
      <c r="I1934" t="e">
        <f>VLOOKUP(B1934,学校名!$D$8:$F$64,3,FALSE)</f>
        <v>#N/A</v>
      </c>
      <c r="J1934" t="str">
        <f t="shared" si="60"/>
        <v>男</v>
      </c>
      <c r="M1934" t="str">
        <f t="shared" si="61"/>
        <v xml:space="preserve"> </v>
      </c>
    </row>
    <row r="1935" spans="2:13" s="308" customFormat="1">
      <c r="B1935" s="503"/>
      <c r="C1935" s="300">
        <v>1934</v>
      </c>
      <c r="H1935" t="e">
        <f>VLOOKUP($G1935,県名!$B$1:$C$49,2,FALSE)</f>
        <v>#N/A</v>
      </c>
      <c r="I1935" t="e">
        <f>VLOOKUP(B1935,学校名!$D$8:$F$64,3,FALSE)</f>
        <v>#N/A</v>
      </c>
      <c r="J1935" t="str">
        <f t="shared" si="60"/>
        <v>男</v>
      </c>
      <c r="M1935" t="str">
        <f t="shared" si="61"/>
        <v xml:space="preserve"> </v>
      </c>
    </row>
    <row r="1936" spans="2:13" s="308" customFormat="1">
      <c r="B1936" s="503"/>
      <c r="C1936" s="300">
        <v>1935</v>
      </c>
      <c r="H1936" t="e">
        <f>VLOOKUP($G1936,県名!$B$1:$C$49,2,FALSE)</f>
        <v>#N/A</v>
      </c>
      <c r="I1936" t="e">
        <f>VLOOKUP(B1936,学校名!$D$8:$F$64,3,FALSE)</f>
        <v>#N/A</v>
      </c>
      <c r="J1936" t="str">
        <f t="shared" si="60"/>
        <v>男</v>
      </c>
      <c r="M1936" t="str">
        <f t="shared" si="61"/>
        <v xml:space="preserve"> </v>
      </c>
    </row>
    <row r="1937" spans="2:13" s="308" customFormat="1">
      <c r="B1937" s="503"/>
      <c r="C1937" s="300">
        <v>1936</v>
      </c>
      <c r="H1937" t="e">
        <f>VLOOKUP($G1937,県名!$B$1:$C$49,2,FALSE)</f>
        <v>#N/A</v>
      </c>
      <c r="I1937" t="e">
        <f>VLOOKUP(B1937,学校名!$D$8:$F$64,3,FALSE)</f>
        <v>#N/A</v>
      </c>
      <c r="J1937" t="str">
        <f t="shared" si="60"/>
        <v>男</v>
      </c>
      <c r="M1937" t="str">
        <f t="shared" si="61"/>
        <v xml:space="preserve"> </v>
      </c>
    </row>
    <row r="1938" spans="2:13" s="308" customFormat="1">
      <c r="B1938" s="503"/>
      <c r="C1938" s="300">
        <v>1937</v>
      </c>
      <c r="H1938" t="e">
        <f>VLOOKUP($G1938,県名!$B$1:$C$49,2,FALSE)</f>
        <v>#N/A</v>
      </c>
      <c r="I1938" t="e">
        <f>VLOOKUP(B1938,学校名!$D$8:$F$64,3,FALSE)</f>
        <v>#N/A</v>
      </c>
      <c r="J1938" t="str">
        <f t="shared" si="60"/>
        <v>男</v>
      </c>
      <c r="M1938" t="str">
        <f t="shared" si="61"/>
        <v xml:space="preserve"> </v>
      </c>
    </row>
    <row r="1939" spans="2:13" s="308" customFormat="1">
      <c r="B1939" s="503"/>
      <c r="C1939" s="300">
        <v>1938</v>
      </c>
      <c r="H1939" t="e">
        <f>VLOOKUP($G1939,県名!$B$1:$C$49,2,FALSE)</f>
        <v>#N/A</v>
      </c>
      <c r="I1939" t="e">
        <f>VLOOKUP(B1939,学校名!$D$8:$F$64,3,FALSE)</f>
        <v>#N/A</v>
      </c>
      <c r="J1939" t="str">
        <f t="shared" si="60"/>
        <v>男</v>
      </c>
      <c r="M1939" t="str">
        <f t="shared" si="61"/>
        <v xml:space="preserve"> </v>
      </c>
    </row>
    <row r="1940" spans="2:13" s="308" customFormat="1">
      <c r="B1940" s="503"/>
      <c r="C1940" s="300">
        <v>1939</v>
      </c>
      <c r="H1940" t="e">
        <f>VLOOKUP($G1940,県名!$B$1:$C$49,2,FALSE)</f>
        <v>#N/A</v>
      </c>
      <c r="I1940" t="e">
        <f>VLOOKUP(B1940,学校名!$D$8:$F$64,3,FALSE)</f>
        <v>#N/A</v>
      </c>
      <c r="J1940" t="str">
        <f t="shared" si="60"/>
        <v>男</v>
      </c>
      <c r="M1940" t="str">
        <f t="shared" si="61"/>
        <v xml:space="preserve"> </v>
      </c>
    </row>
    <row r="1941" spans="2:13" s="308" customFormat="1">
      <c r="B1941" s="503"/>
      <c r="C1941" s="300">
        <v>1940</v>
      </c>
      <c r="H1941" t="e">
        <f>VLOOKUP($G1941,県名!$B$1:$C$49,2,FALSE)</f>
        <v>#N/A</v>
      </c>
      <c r="I1941" t="e">
        <f>VLOOKUP(B1941,学校名!$D$8:$F$64,3,FALSE)</f>
        <v>#N/A</v>
      </c>
      <c r="J1941" t="str">
        <f t="shared" si="60"/>
        <v>男</v>
      </c>
      <c r="M1941" t="str">
        <f t="shared" si="61"/>
        <v xml:space="preserve"> </v>
      </c>
    </row>
    <row r="1942" spans="2:13" s="308" customFormat="1">
      <c r="B1942" s="503"/>
      <c r="C1942" s="300">
        <v>1941</v>
      </c>
      <c r="H1942" t="e">
        <f>VLOOKUP($G1942,県名!$B$1:$C$49,2,FALSE)</f>
        <v>#N/A</v>
      </c>
      <c r="I1942" t="e">
        <f>VLOOKUP(B1942,学校名!$D$8:$F$64,3,FALSE)</f>
        <v>#N/A</v>
      </c>
      <c r="J1942" t="str">
        <f t="shared" si="60"/>
        <v>男</v>
      </c>
      <c r="M1942" t="str">
        <f t="shared" si="61"/>
        <v xml:space="preserve"> </v>
      </c>
    </row>
    <row r="1943" spans="2:13" s="308" customFormat="1">
      <c r="B1943" s="503"/>
      <c r="C1943" s="300">
        <v>1942</v>
      </c>
      <c r="H1943" t="e">
        <f>VLOOKUP($G1943,県名!$B$1:$C$49,2,FALSE)</f>
        <v>#N/A</v>
      </c>
      <c r="I1943" t="e">
        <f>VLOOKUP(B1943,学校名!$D$8:$F$64,3,FALSE)</f>
        <v>#N/A</v>
      </c>
      <c r="J1943" t="str">
        <f t="shared" si="60"/>
        <v>男</v>
      </c>
      <c r="M1943" t="str">
        <f t="shared" si="61"/>
        <v xml:space="preserve"> </v>
      </c>
    </row>
    <row r="1944" spans="2:13" s="308" customFormat="1">
      <c r="B1944" s="503"/>
      <c r="C1944" s="300">
        <v>1943</v>
      </c>
      <c r="H1944" t="e">
        <f>VLOOKUP($G1944,県名!$B$1:$C$49,2,FALSE)</f>
        <v>#N/A</v>
      </c>
      <c r="I1944" t="e">
        <f>VLOOKUP(B1944,学校名!$D$8:$F$64,3,FALSE)</f>
        <v>#N/A</v>
      </c>
      <c r="J1944" t="str">
        <f t="shared" si="60"/>
        <v>男</v>
      </c>
      <c r="M1944" t="str">
        <f t="shared" si="61"/>
        <v xml:space="preserve"> </v>
      </c>
    </row>
    <row r="1945" spans="2:13" s="308" customFormat="1">
      <c r="B1945" s="503"/>
      <c r="C1945" s="300">
        <v>1944</v>
      </c>
      <c r="H1945" t="e">
        <f>VLOOKUP($G1945,県名!$B$1:$C$49,2,FALSE)</f>
        <v>#N/A</v>
      </c>
      <c r="I1945" t="e">
        <f>VLOOKUP(B1945,学校名!$D$8:$F$64,3,FALSE)</f>
        <v>#N/A</v>
      </c>
      <c r="J1945" t="str">
        <f t="shared" si="60"/>
        <v>男</v>
      </c>
      <c r="M1945" t="str">
        <f t="shared" si="61"/>
        <v xml:space="preserve"> </v>
      </c>
    </row>
    <row r="1946" spans="2:13" s="308" customFormat="1">
      <c r="B1946" s="503"/>
      <c r="C1946" s="300">
        <v>1945</v>
      </c>
      <c r="H1946" t="e">
        <f>VLOOKUP($G1946,県名!$B$1:$C$49,2,FALSE)</f>
        <v>#N/A</v>
      </c>
      <c r="I1946" t="e">
        <f>VLOOKUP(B1946,学校名!$D$8:$F$64,3,FALSE)</f>
        <v>#N/A</v>
      </c>
      <c r="J1946" t="str">
        <f t="shared" si="60"/>
        <v>男</v>
      </c>
      <c r="M1946" t="str">
        <f t="shared" si="61"/>
        <v xml:space="preserve"> </v>
      </c>
    </row>
    <row r="1947" spans="2:13" s="308" customFormat="1">
      <c r="B1947" s="503"/>
      <c r="C1947" s="300">
        <v>1946</v>
      </c>
      <c r="H1947" t="e">
        <f>VLOOKUP($G1947,県名!$B$1:$C$49,2,FALSE)</f>
        <v>#N/A</v>
      </c>
      <c r="I1947" t="e">
        <f>VLOOKUP(B1947,学校名!$D$8:$F$64,3,FALSE)</f>
        <v>#N/A</v>
      </c>
      <c r="J1947" t="str">
        <f t="shared" si="60"/>
        <v>男</v>
      </c>
      <c r="M1947" t="str">
        <f t="shared" si="61"/>
        <v xml:space="preserve"> </v>
      </c>
    </row>
    <row r="1948" spans="2:13" s="308" customFormat="1">
      <c r="B1948" s="503"/>
      <c r="C1948" s="300">
        <v>1947</v>
      </c>
      <c r="H1948" t="e">
        <f>VLOOKUP($G1948,県名!$B$1:$C$49,2,FALSE)</f>
        <v>#N/A</v>
      </c>
      <c r="I1948" t="e">
        <f>VLOOKUP(B1948,学校名!$D$8:$F$64,3,FALSE)</f>
        <v>#N/A</v>
      </c>
      <c r="J1948" t="str">
        <f t="shared" si="60"/>
        <v>男</v>
      </c>
      <c r="M1948" t="str">
        <f t="shared" si="61"/>
        <v xml:space="preserve"> </v>
      </c>
    </row>
    <row r="1949" spans="2:13" s="308" customFormat="1">
      <c r="B1949" s="503"/>
      <c r="C1949" s="300">
        <v>1948</v>
      </c>
      <c r="H1949" t="e">
        <f>VLOOKUP($G1949,県名!$B$1:$C$49,2,FALSE)</f>
        <v>#N/A</v>
      </c>
      <c r="I1949" t="e">
        <f>VLOOKUP(B1949,学校名!$D$8:$F$64,3,FALSE)</f>
        <v>#N/A</v>
      </c>
      <c r="J1949" t="str">
        <f t="shared" si="60"/>
        <v>男</v>
      </c>
      <c r="M1949" t="str">
        <f t="shared" si="61"/>
        <v xml:space="preserve"> </v>
      </c>
    </row>
    <row r="1950" spans="2:13" s="308" customFormat="1">
      <c r="B1950" s="503"/>
      <c r="C1950" s="300">
        <v>1949</v>
      </c>
      <c r="H1950" t="e">
        <f>VLOOKUP($G1950,県名!$B$1:$C$49,2,FALSE)</f>
        <v>#N/A</v>
      </c>
      <c r="I1950" t="e">
        <f>VLOOKUP(B1950,学校名!$D$8:$F$64,3,FALSE)</f>
        <v>#N/A</v>
      </c>
      <c r="J1950" t="str">
        <f t="shared" si="60"/>
        <v>男</v>
      </c>
      <c r="M1950" t="str">
        <f t="shared" si="61"/>
        <v xml:space="preserve"> </v>
      </c>
    </row>
    <row r="1951" spans="2:13" s="308" customFormat="1">
      <c r="B1951" s="503"/>
      <c r="C1951" s="300">
        <v>1950</v>
      </c>
      <c r="H1951" t="e">
        <f>VLOOKUP($G1951,県名!$B$1:$C$49,2,FALSE)</f>
        <v>#N/A</v>
      </c>
      <c r="I1951" t="e">
        <f>VLOOKUP(B1951,学校名!$D$8:$F$64,3,FALSE)</f>
        <v>#N/A</v>
      </c>
      <c r="J1951" t="str">
        <f t="shared" si="60"/>
        <v>男</v>
      </c>
      <c r="M1951" t="str">
        <f t="shared" si="61"/>
        <v xml:space="preserve"> </v>
      </c>
    </row>
    <row r="1952" spans="2:13" s="308" customFormat="1">
      <c r="B1952" s="503"/>
      <c r="C1952" s="300">
        <v>1951</v>
      </c>
      <c r="H1952" t="e">
        <f>VLOOKUP($G1952,県名!$B$1:$C$49,2,FALSE)</f>
        <v>#N/A</v>
      </c>
      <c r="I1952" t="e">
        <f>VLOOKUP(B1952,学校名!$D$8:$F$64,3,FALSE)</f>
        <v>#N/A</v>
      </c>
      <c r="J1952" t="str">
        <f t="shared" si="60"/>
        <v>男</v>
      </c>
      <c r="M1952" t="str">
        <f t="shared" si="61"/>
        <v xml:space="preserve"> </v>
      </c>
    </row>
    <row r="1953" spans="2:13" s="308" customFormat="1">
      <c r="B1953" s="503"/>
      <c r="C1953" s="300">
        <v>1952</v>
      </c>
      <c r="H1953" t="e">
        <f>VLOOKUP($G1953,県名!$B$1:$C$49,2,FALSE)</f>
        <v>#N/A</v>
      </c>
      <c r="I1953" t="e">
        <f>VLOOKUP(B1953,学校名!$D$8:$F$64,3,FALSE)</f>
        <v>#N/A</v>
      </c>
      <c r="J1953" t="str">
        <f t="shared" si="60"/>
        <v>男</v>
      </c>
      <c r="M1953" t="str">
        <f t="shared" si="61"/>
        <v xml:space="preserve"> </v>
      </c>
    </row>
    <row r="1954" spans="2:13" s="308" customFormat="1">
      <c r="B1954" s="503"/>
      <c r="C1954" s="300">
        <v>1953</v>
      </c>
      <c r="H1954" t="e">
        <f>VLOOKUP($G1954,県名!$B$1:$C$49,2,FALSE)</f>
        <v>#N/A</v>
      </c>
      <c r="I1954" t="e">
        <f>VLOOKUP(B1954,学校名!$D$8:$F$64,3,FALSE)</f>
        <v>#N/A</v>
      </c>
      <c r="J1954" t="str">
        <f t="shared" si="60"/>
        <v>男</v>
      </c>
      <c r="M1954" t="str">
        <f t="shared" si="61"/>
        <v xml:space="preserve"> </v>
      </c>
    </row>
    <row r="1955" spans="2:13" s="308" customFormat="1">
      <c r="B1955" s="503"/>
      <c r="C1955" s="300">
        <v>1954</v>
      </c>
      <c r="H1955" t="e">
        <f>VLOOKUP($G1955,県名!$B$1:$C$49,2,FALSE)</f>
        <v>#N/A</v>
      </c>
      <c r="I1955" t="e">
        <f>VLOOKUP(B1955,学校名!$D$8:$F$64,3,FALSE)</f>
        <v>#N/A</v>
      </c>
      <c r="J1955" t="str">
        <f t="shared" si="60"/>
        <v>男</v>
      </c>
      <c r="M1955" t="str">
        <f t="shared" si="61"/>
        <v xml:space="preserve"> </v>
      </c>
    </row>
    <row r="1956" spans="2:13" s="308" customFormat="1">
      <c r="B1956" s="503"/>
      <c r="C1956" s="300">
        <v>1955</v>
      </c>
      <c r="H1956" t="e">
        <f>VLOOKUP($G1956,県名!$B$1:$C$49,2,FALSE)</f>
        <v>#N/A</v>
      </c>
      <c r="I1956" t="e">
        <f>VLOOKUP(B1956,学校名!$D$8:$F$64,3,FALSE)</f>
        <v>#N/A</v>
      </c>
      <c r="J1956" t="str">
        <f t="shared" si="60"/>
        <v>男</v>
      </c>
      <c r="M1956" t="str">
        <f t="shared" si="61"/>
        <v xml:space="preserve"> </v>
      </c>
    </row>
    <row r="1957" spans="2:13" s="308" customFormat="1">
      <c r="B1957" s="503"/>
      <c r="C1957" s="300">
        <v>1956</v>
      </c>
      <c r="H1957" t="e">
        <f>VLOOKUP($G1957,県名!$B$1:$C$49,2,FALSE)</f>
        <v>#N/A</v>
      </c>
      <c r="I1957" t="e">
        <f>VLOOKUP(B1957,学校名!$D$8:$F$64,3,FALSE)</f>
        <v>#N/A</v>
      </c>
      <c r="J1957" t="str">
        <f t="shared" si="60"/>
        <v>男</v>
      </c>
      <c r="M1957" t="str">
        <f t="shared" si="61"/>
        <v xml:space="preserve"> </v>
      </c>
    </row>
    <row r="1958" spans="2:13" s="308" customFormat="1">
      <c r="B1958" s="503"/>
      <c r="C1958" s="300">
        <v>1957</v>
      </c>
      <c r="H1958" t="e">
        <f>VLOOKUP($G1958,県名!$B$1:$C$49,2,FALSE)</f>
        <v>#N/A</v>
      </c>
      <c r="I1958" t="e">
        <f>VLOOKUP(B1958,学校名!$D$8:$F$64,3,FALSE)</f>
        <v>#N/A</v>
      </c>
      <c r="J1958" t="str">
        <f t="shared" si="60"/>
        <v>男</v>
      </c>
      <c r="M1958" t="str">
        <f t="shared" si="61"/>
        <v xml:space="preserve"> </v>
      </c>
    </row>
    <row r="1959" spans="2:13" s="308" customFormat="1">
      <c r="B1959" s="503"/>
      <c r="C1959" s="300">
        <v>1958</v>
      </c>
      <c r="H1959" t="e">
        <f>VLOOKUP($G1959,県名!$B$1:$C$49,2,FALSE)</f>
        <v>#N/A</v>
      </c>
      <c r="I1959" t="e">
        <f>VLOOKUP(B1959,学校名!$D$8:$F$64,3,FALSE)</f>
        <v>#N/A</v>
      </c>
      <c r="J1959" t="str">
        <f t="shared" si="60"/>
        <v>男</v>
      </c>
      <c r="M1959" t="str">
        <f t="shared" si="61"/>
        <v xml:space="preserve"> </v>
      </c>
    </row>
    <row r="1960" spans="2:13" s="308" customFormat="1">
      <c r="B1960" s="503"/>
      <c r="C1960" s="300">
        <v>1959</v>
      </c>
      <c r="H1960" t="e">
        <f>VLOOKUP($G1960,県名!$B$1:$C$49,2,FALSE)</f>
        <v>#N/A</v>
      </c>
      <c r="I1960" t="e">
        <f>VLOOKUP(B1960,学校名!$D$8:$F$64,3,FALSE)</f>
        <v>#N/A</v>
      </c>
      <c r="J1960" t="str">
        <f t="shared" si="60"/>
        <v>男</v>
      </c>
      <c r="M1960" t="str">
        <f t="shared" si="61"/>
        <v xml:space="preserve"> </v>
      </c>
    </row>
    <row r="1961" spans="2:13" s="308" customFormat="1">
      <c r="B1961" s="503"/>
      <c r="C1961" s="300">
        <v>1960</v>
      </c>
      <c r="H1961" t="e">
        <f>VLOOKUP($G1961,県名!$B$1:$C$49,2,FALSE)</f>
        <v>#N/A</v>
      </c>
      <c r="I1961" t="e">
        <f>VLOOKUP(B1961,学校名!$D$8:$F$64,3,FALSE)</f>
        <v>#N/A</v>
      </c>
      <c r="J1961" t="str">
        <f t="shared" si="60"/>
        <v>男</v>
      </c>
      <c r="M1961" t="str">
        <f t="shared" si="61"/>
        <v xml:space="preserve"> </v>
      </c>
    </row>
    <row r="1962" spans="2:13" s="308" customFormat="1">
      <c r="B1962" s="503"/>
      <c r="C1962" s="300">
        <v>1961</v>
      </c>
      <c r="H1962" t="e">
        <f>VLOOKUP($G1962,県名!$B$1:$C$49,2,FALSE)</f>
        <v>#N/A</v>
      </c>
      <c r="I1962" t="e">
        <f>VLOOKUP(B1962,学校名!$D$8:$F$64,3,FALSE)</f>
        <v>#N/A</v>
      </c>
      <c r="J1962" t="str">
        <f t="shared" si="60"/>
        <v>男</v>
      </c>
      <c r="M1962" t="str">
        <f t="shared" si="61"/>
        <v xml:space="preserve"> </v>
      </c>
    </row>
    <row r="1963" spans="2:13" s="308" customFormat="1">
      <c r="B1963" s="503"/>
      <c r="C1963" s="300">
        <v>1962</v>
      </c>
      <c r="H1963" t="e">
        <f>VLOOKUP($G1963,県名!$B$1:$C$49,2,FALSE)</f>
        <v>#N/A</v>
      </c>
      <c r="I1963" t="e">
        <f>VLOOKUP(B1963,学校名!$D$8:$F$64,3,FALSE)</f>
        <v>#N/A</v>
      </c>
      <c r="J1963" t="str">
        <f t="shared" si="60"/>
        <v>男</v>
      </c>
      <c r="M1963" t="str">
        <f t="shared" si="61"/>
        <v xml:space="preserve"> </v>
      </c>
    </row>
    <row r="1964" spans="2:13" s="308" customFormat="1">
      <c r="B1964" s="503"/>
      <c r="C1964" s="300">
        <v>1963</v>
      </c>
      <c r="H1964" t="e">
        <f>VLOOKUP($G1964,県名!$B$1:$C$49,2,FALSE)</f>
        <v>#N/A</v>
      </c>
      <c r="I1964" t="e">
        <f>VLOOKUP(B1964,学校名!$D$8:$F$64,3,FALSE)</f>
        <v>#N/A</v>
      </c>
      <c r="J1964" t="str">
        <f t="shared" si="60"/>
        <v>男</v>
      </c>
      <c r="M1964" t="str">
        <f t="shared" si="61"/>
        <v xml:space="preserve"> </v>
      </c>
    </row>
    <row r="1965" spans="2:13" s="308" customFormat="1">
      <c r="B1965" s="503"/>
      <c r="C1965" s="300">
        <v>1964</v>
      </c>
      <c r="H1965" t="e">
        <f>VLOOKUP($G1965,県名!$B$1:$C$49,2,FALSE)</f>
        <v>#N/A</v>
      </c>
      <c r="I1965" t="e">
        <f>VLOOKUP(B1965,学校名!$D$8:$F$64,3,FALSE)</f>
        <v>#N/A</v>
      </c>
      <c r="J1965" t="str">
        <f t="shared" si="60"/>
        <v>男</v>
      </c>
      <c r="M1965" t="str">
        <f t="shared" si="61"/>
        <v xml:space="preserve"> </v>
      </c>
    </row>
    <row r="1966" spans="2:13" s="308" customFormat="1">
      <c r="B1966" s="503"/>
      <c r="C1966" s="300">
        <v>1965</v>
      </c>
      <c r="H1966" t="e">
        <f>VLOOKUP($G1966,県名!$B$1:$C$49,2,FALSE)</f>
        <v>#N/A</v>
      </c>
      <c r="I1966" t="e">
        <f>VLOOKUP(B1966,学校名!$D$8:$F$64,3,FALSE)</f>
        <v>#N/A</v>
      </c>
      <c r="J1966" t="str">
        <f t="shared" si="60"/>
        <v>男</v>
      </c>
      <c r="M1966" t="str">
        <f t="shared" si="61"/>
        <v xml:space="preserve"> </v>
      </c>
    </row>
    <row r="1967" spans="2:13" s="308" customFormat="1">
      <c r="B1967" s="503"/>
      <c r="C1967" s="300">
        <v>1966</v>
      </c>
      <c r="H1967" t="e">
        <f>VLOOKUP($G1967,県名!$B$1:$C$49,2,FALSE)</f>
        <v>#N/A</v>
      </c>
      <c r="I1967" t="e">
        <f>VLOOKUP(B1967,学校名!$D$8:$F$64,3,FALSE)</f>
        <v>#N/A</v>
      </c>
      <c r="J1967" t="str">
        <f t="shared" si="60"/>
        <v>男</v>
      </c>
      <c r="M1967" t="str">
        <f t="shared" si="61"/>
        <v xml:space="preserve"> </v>
      </c>
    </row>
    <row r="1968" spans="2:13" s="308" customFormat="1">
      <c r="B1968" s="503"/>
      <c r="C1968" s="300">
        <v>1967</v>
      </c>
      <c r="H1968" t="e">
        <f>VLOOKUP($G1968,県名!$B$1:$C$49,2,FALSE)</f>
        <v>#N/A</v>
      </c>
      <c r="I1968" t="e">
        <f>VLOOKUP(B1968,学校名!$D$8:$F$64,3,FALSE)</f>
        <v>#N/A</v>
      </c>
      <c r="J1968" t="str">
        <f t="shared" si="60"/>
        <v>男</v>
      </c>
      <c r="M1968" t="str">
        <f t="shared" si="61"/>
        <v xml:space="preserve"> </v>
      </c>
    </row>
    <row r="1969" spans="2:13" s="308" customFormat="1">
      <c r="B1969" s="503"/>
      <c r="C1969" s="300">
        <v>1968</v>
      </c>
      <c r="H1969" t="e">
        <f>VLOOKUP($G1969,県名!$B$1:$C$49,2,FALSE)</f>
        <v>#N/A</v>
      </c>
      <c r="I1969" t="e">
        <f>VLOOKUP(B1969,学校名!$D$8:$F$64,3,FALSE)</f>
        <v>#N/A</v>
      </c>
      <c r="J1969" t="str">
        <f t="shared" si="60"/>
        <v>男</v>
      </c>
      <c r="M1969" t="str">
        <f t="shared" si="61"/>
        <v xml:space="preserve"> </v>
      </c>
    </row>
    <row r="1970" spans="2:13" s="308" customFormat="1">
      <c r="B1970" s="503"/>
      <c r="C1970" s="300">
        <v>1969</v>
      </c>
      <c r="H1970" t="e">
        <f>VLOOKUP($G1970,県名!$B$1:$C$49,2,FALSE)</f>
        <v>#N/A</v>
      </c>
      <c r="I1970" t="e">
        <f>VLOOKUP(B1970,学校名!$D$8:$F$64,3,FALSE)</f>
        <v>#N/A</v>
      </c>
      <c r="J1970" t="str">
        <f t="shared" si="60"/>
        <v>男</v>
      </c>
      <c r="M1970" t="str">
        <f t="shared" si="61"/>
        <v xml:space="preserve"> </v>
      </c>
    </row>
    <row r="1971" spans="2:13" s="308" customFormat="1">
      <c r="B1971" s="503"/>
      <c r="C1971" s="300">
        <v>1970</v>
      </c>
      <c r="H1971" t="e">
        <f>VLOOKUP($G1971,県名!$B$1:$C$49,2,FALSE)</f>
        <v>#N/A</v>
      </c>
      <c r="I1971" t="e">
        <f>VLOOKUP(B1971,学校名!$D$8:$F$64,3,FALSE)</f>
        <v>#N/A</v>
      </c>
      <c r="J1971" t="str">
        <f t="shared" si="60"/>
        <v>男</v>
      </c>
      <c r="M1971" t="str">
        <f t="shared" si="61"/>
        <v xml:space="preserve"> </v>
      </c>
    </row>
    <row r="1972" spans="2:13" s="308" customFormat="1">
      <c r="B1972" s="503"/>
      <c r="C1972" s="300">
        <v>1971</v>
      </c>
      <c r="H1972" t="e">
        <f>VLOOKUP($G1972,県名!$B$1:$C$49,2,FALSE)</f>
        <v>#N/A</v>
      </c>
      <c r="I1972" t="e">
        <f>VLOOKUP(B1972,学校名!$D$8:$F$64,3,FALSE)</f>
        <v>#N/A</v>
      </c>
      <c r="J1972" t="str">
        <f t="shared" si="60"/>
        <v>男</v>
      </c>
      <c r="M1972" t="str">
        <f t="shared" si="61"/>
        <v xml:space="preserve"> </v>
      </c>
    </row>
    <row r="1973" spans="2:13" s="308" customFormat="1">
      <c r="B1973" s="503"/>
      <c r="C1973" s="300">
        <v>1972</v>
      </c>
      <c r="H1973" t="e">
        <f>VLOOKUP($G1973,県名!$B$1:$C$49,2,FALSE)</f>
        <v>#N/A</v>
      </c>
      <c r="I1973" t="e">
        <f>VLOOKUP(B1973,学校名!$D$8:$F$64,3,FALSE)</f>
        <v>#N/A</v>
      </c>
      <c r="J1973" t="str">
        <f t="shared" si="60"/>
        <v>男</v>
      </c>
      <c r="M1973" t="str">
        <f t="shared" si="61"/>
        <v xml:space="preserve"> </v>
      </c>
    </row>
    <row r="1974" spans="2:13" s="308" customFormat="1">
      <c r="B1974" s="503"/>
      <c r="C1974" s="300">
        <v>1973</v>
      </c>
      <c r="H1974" t="e">
        <f>VLOOKUP($G1974,県名!$B$1:$C$49,2,FALSE)</f>
        <v>#N/A</v>
      </c>
      <c r="I1974" t="e">
        <f>VLOOKUP(B1974,学校名!$D$8:$F$64,3,FALSE)</f>
        <v>#N/A</v>
      </c>
      <c r="J1974" t="str">
        <f t="shared" si="60"/>
        <v>男</v>
      </c>
      <c r="M1974" t="str">
        <f t="shared" si="61"/>
        <v xml:space="preserve"> </v>
      </c>
    </row>
    <row r="1975" spans="2:13" s="308" customFormat="1">
      <c r="B1975" s="503"/>
      <c r="C1975" s="300">
        <v>1974</v>
      </c>
      <c r="H1975" t="e">
        <f>VLOOKUP($G1975,県名!$B$1:$C$49,2,FALSE)</f>
        <v>#N/A</v>
      </c>
      <c r="I1975" t="e">
        <f>VLOOKUP(B1975,学校名!$D$8:$F$64,3,FALSE)</f>
        <v>#N/A</v>
      </c>
      <c r="J1975" t="str">
        <f t="shared" si="60"/>
        <v>男</v>
      </c>
      <c r="M1975" t="str">
        <f t="shared" si="61"/>
        <v xml:space="preserve"> </v>
      </c>
    </row>
    <row r="1976" spans="2:13" s="308" customFormat="1">
      <c r="B1976" s="503"/>
      <c r="C1976" s="300">
        <v>1975</v>
      </c>
      <c r="H1976" t="e">
        <f>VLOOKUP($G1976,県名!$B$1:$C$49,2,FALSE)</f>
        <v>#N/A</v>
      </c>
      <c r="I1976" t="e">
        <f>VLOOKUP(B1976,学校名!$D$8:$F$64,3,FALSE)</f>
        <v>#N/A</v>
      </c>
      <c r="J1976" t="str">
        <f t="shared" si="60"/>
        <v>男</v>
      </c>
      <c r="M1976" t="str">
        <f t="shared" si="61"/>
        <v xml:space="preserve"> </v>
      </c>
    </row>
    <row r="1977" spans="2:13" s="308" customFormat="1">
      <c r="B1977" s="503"/>
      <c r="C1977" s="300">
        <v>1976</v>
      </c>
      <c r="H1977" t="e">
        <f>VLOOKUP($G1977,県名!$B$1:$C$49,2,FALSE)</f>
        <v>#N/A</v>
      </c>
      <c r="I1977" t="e">
        <f>VLOOKUP(B1977,学校名!$D$8:$F$64,3,FALSE)</f>
        <v>#N/A</v>
      </c>
      <c r="J1977" t="str">
        <f t="shared" si="60"/>
        <v>男</v>
      </c>
      <c r="M1977" t="str">
        <f t="shared" si="61"/>
        <v xml:space="preserve"> </v>
      </c>
    </row>
    <row r="1978" spans="2:13" s="308" customFormat="1">
      <c r="B1978" s="503"/>
      <c r="C1978" s="300">
        <v>1977</v>
      </c>
      <c r="H1978" t="e">
        <f>VLOOKUP($G1978,県名!$B$1:$C$49,2,FALSE)</f>
        <v>#N/A</v>
      </c>
      <c r="I1978" t="e">
        <f>VLOOKUP(B1978,学校名!$D$8:$F$64,3,FALSE)</f>
        <v>#N/A</v>
      </c>
      <c r="J1978" t="str">
        <f t="shared" si="60"/>
        <v>男</v>
      </c>
      <c r="M1978" t="str">
        <f t="shared" si="61"/>
        <v xml:space="preserve"> </v>
      </c>
    </row>
    <row r="1979" spans="2:13" s="308" customFormat="1">
      <c r="B1979" s="503"/>
      <c r="C1979" s="300">
        <v>1978</v>
      </c>
      <c r="H1979" t="e">
        <f>VLOOKUP($G1979,県名!$B$1:$C$49,2,FALSE)</f>
        <v>#N/A</v>
      </c>
      <c r="I1979" t="e">
        <f>VLOOKUP(B1979,学校名!$D$8:$F$64,3,FALSE)</f>
        <v>#N/A</v>
      </c>
      <c r="J1979" t="str">
        <f t="shared" si="60"/>
        <v>男</v>
      </c>
      <c r="M1979" t="str">
        <f t="shared" si="61"/>
        <v xml:space="preserve"> </v>
      </c>
    </row>
    <row r="1980" spans="2:13" s="308" customFormat="1">
      <c r="B1980" s="503"/>
      <c r="C1980" s="300">
        <v>1979</v>
      </c>
      <c r="H1980" t="e">
        <f>VLOOKUP($G1980,県名!$B$1:$C$49,2,FALSE)</f>
        <v>#N/A</v>
      </c>
      <c r="I1980" t="e">
        <f>VLOOKUP(B1980,学校名!$D$8:$F$64,3,FALSE)</f>
        <v>#N/A</v>
      </c>
      <c r="J1980" t="str">
        <f t="shared" si="60"/>
        <v>男</v>
      </c>
      <c r="M1980" t="str">
        <f t="shared" si="61"/>
        <v xml:space="preserve"> </v>
      </c>
    </row>
    <row r="1981" spans="2:13" s="308" customFormat="1">
      <c r="B1981" s="503"/>
      <c r="C1981" s="300">
        <v>1980</v>
      </c>
      <c r="H1981" t="e">
        <f>VLOOKUP($G1981,県名!$B$1:$C$49,2,FALSE)</f>
        <v>#N/A</v>
      </c>
      <c r="I1981" t="e">
        <f>VLOOKUP(B1981,学校名!$D$8:$F$64,3,FALSE)</f>
        <v>#N/A</v>
      </c>
      <c r="J1981" t="str">
        <f t="shared" si="60"/>
        <v>男</v>
      </c>
      <c r="M1981" t="str">
        <f t="shared" si="61"/>
        <v xml:space="preserve"> </v>
      </c>
    </row>
    <row r="1982" spans="2:13" s="308" customFormat="1">
      <c r="B1982" s="503"/>
      <c r="C1982" s="300">
        <v>1981</v>
      </c>
      <c r="H1982" t="e">
        <f>VLOOKUP($G1982,県名!$B$1:$C$49,2,FALSE)</f>
        <v>#N/A</v>
      </c>
      <c r="I1982" t="e">
        <f>VLOOKUP(B1982,学校名!$D$8:$F$64,3,FALSE)</f>
        <v>#N/A</v>
      </c>
      <c r="J1982" t="str">
        <f t="shared" si="60"/>
        <v>男</v>
      </c>
      <c r="M1982" t="str">
        <f t="shared" si="61"/>
        <v xml:space="preserve"> </v>
      </c>
    </row>
    <row r="1983" spans="2:13" s="308" customFormat="1">
      <c r="B1983" s="503"/>
      <c r="C1983" s="300">
        <v>1982</v>
      </c>
      <c r="H1983" t="e">
        <f>VLOOKUP($G1983,県名!$B$1:$C$49,2,FALSE)</f>
        <v>#N/A</v>
      </c>
      <c r="I1983" t="e">
        <f>VLOOKUP(B1983,学校名!$D$8:$F$64,3,FALSE)</f>
        <v>#N/A</v>
      </c>
      <c r="J1983" t="str">
        <f t="shared" si="60"/>
        <v>男</v>
      </c>
      <c r="M1983" t="str">
        <f t="shared" si="61"/>
        <v xml:space="preserve"> </v>
      </c>
    </row>
    <row r="1984" spans="2:13" s="308" customFormat="1">
      <c r="B1984" s="503"/>
      <c r="C1984" s="300">
        <v>1983</v>
      </c>
      <c r="H1984" t="e">
        <f>VLOOKUP($G1984,県名!$B$1:$C$49,2,FALSE)</f>
        <v>#N/A</v>
      </c>
      <c r="I1984" t="e">
        <f>VLOOKUP(B1984,学校名!$D$8:$F$64,3,FALSE)</f>
        <v>#N/A</v>
      </c>
      <c r="J1984" t="str">
        <f t="shared" si="60"/>
        <v>男</v>
      </c>
      <c r="M1984" t="str">
        <f t="shared" si="61"/>
        <v xml:space="preserve"> </v>
      </c>
    </row>
    <row r="1985" spans="2:13" s="308" customFormat="1">
      <c r="B1985" s="503"/>
      <c r="C1985" s="300">
        <v>1984</v>
      </c>
      <c r="H1985" t="e">
        <f>VLOOKUP($G1985,県名!$B$1:$C$49,2,FALSE)</f>
        <v>#N/A</v>
      </c>
      <c r="I1985" t="e">
        <f>VLOOKUP(B1985,学校名!$D$8:$F$64,3,FALSE)</f>
        <v>#N/A</v>
      </c>
      <c r="J1985" t="str">
        <f t="shared" si="60"/>
        <v>男</v>
      </c>
      <c r="M1985" t="str">
        <f t="shared" si="61"/>
        <v xml:space="preserve"> </v>
      </c>
    </row>
    <row r="1986" spans="2:13" s="308" customFormat="1">
      <c r="B1986" s="503"/>
      <c r="C1986" s="300">
        <v>1985</v>
      </c>
      <c r="H1986" t="e">
        <f>VLOOKUP($G1986,県名!$B$1:$C$49,2,FALSE)</f>
        <v>#N/A</v>
      </c>
      <c r="I1986" t="e">
        <f>VLOOKUP(B1986,学校名!$D$8:$F$64,3,FALSE)</f>
        <v>#N/A</v>
      </c>
      <c r="J1986" t="str">
        <f t="shared" si="60"/>
        <v>男</v>
      </c>
      <c r="M1986" t="str">
        <f t="shared" si="61"/>
        <v xml:space="preserve"> </v>
      </c>
    </row>
    <row r="1987" spans="2:13" s="308" customFormat="1">
      <c r="B1987" s="503"/>
      <c r="C1987" s="300">
        <v>1986</v>
      </c>
      <c r="H1987" t="e">
        <f>VLOOKUP($G1987,県名!$B$1:$C$49,2,FALSE)</f>
        <v>#N/A</v>
      </c>
      <c r="I1987" t="e">
        <f>VLOOKUP(B1987,学校名!$D$8:$F$64,3,FALSE)</f>
        <v>#N/A</v>
      </c>
      <c r="J1987" t="str">
        <f t="shared" ref="J1987:J2050" si="62">IF(VALUE(C1987)&lt;2001,"男","女")</f>
        <v>男</v>
      </c>
      <c r="M1987" t="str">
        <f t="shared" ref="M1987:M2050" si="63">K1987&amp;" "&amp;L1987</f>
        <v xml:space="preserve"> </v>
      </c>
    </row>
    <row r="1988" spans="2:13" s="308" customFormat="1">
      <c r="B1988" s="503"/>
      <c r="C1988" s="300">
        <v>1987</v>
      </c>
      <c r="H1988" t="e">
        <f>VLOOKUP($G1988,県名!$B$1:$C$49,2,FALSE)</f>
        <v>#N/A</v>
      </c>
      <c r="I1988" t="e">
        <f>VLOOKUP(B1988,学校名!$D$8:$F$64,3,FALSE)</f>
        <v>#N/A</v>
      </c>
      <c r="J1988" t="str">
        <f t="shared" si="62"/>
        <v>男</v>
      </c>
      <c r="M1988" t="str">
        <f t="shared" si="63"/>
        <v xml:space="preserve"> </v>
      </c>
    </row>
    <row r="1989" spans="2:13" s="308" customFormat="1">
      <c r="B1989" s="503"/>
      <c r="C1989" s="300">
        <v>1988</v>
      </c>
      <c r="H1989" t="e">
        <f>VLOOKUP($G1989,県名!$B$1:$C$49,2,FALSE)</f>
        <v>#N/A</v>
      </c>
      <c r="I1989" t="e">
        <f>VLOOKUP(B1989,学校名!$D$8:$F$64,3,FALSE)</f>
        <v>#N/A</v>
      </c>
      <c r="J1989" t="str">
        <f t="shared" si="62"/>
        <v>男</v>
      </c>
      <c r="M1989" t="str">
        <f t="shared" si="63"/>
        <v xml:space="preserve"> </v>
      </c>
    </row>
    <row r="1990" spans="2:13" s="308" customFormat="1">
      <c r="B1990" s="503"/>
      <c r="C1990" s="300">
        <v>1989</v>
      </c>
      <c r="H1990" t="e">
        <f>VLOOKUP($G1990,県名!$B$1:$C$49,2,FALSE)</f>
        <v>#N/A</v>
      </c>
      <c r="I1990" t="e">
        <f>VLOOKUP(B1990,学校名!$D$8:$F$64,3,FALSE)</f>
        <v>#N/A</v>
      </c>
      <c r="J1990" t="str">
        <f t="shared" si="62"/>
        <v>男</v>
      </c>
      <c r="M1990" t="str">
        <f t="shared" si="63"/>
        <v xml:space="preserve"> </v>
      </c>
    </row>
    <row r="1991" spans="2:13" s="308" customFormat="1">
      <c r="B1991" s="503"/>
      <c r="C1991" s="300">
        <v>1990</v>
      </c>
      <c r="H1991" t="e">
        <f>VLOOKUP($G1991,県名!$B$1:$C$49,2,FALSE)</f>
        <v>#N/A</v>
      </c>
      <c r="I1991" t="e">
        <f>VLOOKUP(B1991,学校名!$D$8:$F$64,3,FALSE)</f>
        <v>#N/A</v>
      </c>
      <c r="J1991" t="str">
        <f t="shared" si="62"/>
        <v>男</v>
      </c>
      <c r="M1991" t="str">
        <f t="shared" si="63"/>
        <v xml:space="preserve"> </v>
      </c>
    </row>
    <row r="1992" spans="2:13" s="308" customFormat="1">
      <c r="B1992" s="503"/>
      <c r="C1992" s="300">
        <v>1991</v>
      </c>
      <c r="H1992" t="e">
        <f>VLOOKUP($G1992,県名!$B$1:$C$49,2,FALSE)</f>
        <v>#N/A</v>
      </c>
      <c r="I1992" t="e">
        <f>VLOOKUP(B1992,学校名!$D$8:$F$64,3,FALSE)</f>
        <v>#N/A</v>
      </c>
      <c r="J1992" t="str">
        <f t="shared" si="62"/>
        <v>男</v>
      </c>
      <c r="M1992" t="str">
        <f t="shared" si="63"/>
        <v xml:space="preserve"> </v>
      </c>
    </row>
    <row r="1993" spans="2:13" s="308" customFormat="1">
      <c r="B1993" s="503"/>
      <c r="C1993" s="300">
        <v>1992</v>
      </c>
      <c r="H1993" t="e">
        <f>VLOOKUP($G1993,県名!$B$1:$C$49,2,FALSE)</f>
        <v>#N/A</v>
      </c>
      <c r="I1993" t="e">
        <f>VLOOKUP(B1993,学校名!$D$8:$F$64,3,FALSE)</f>
        <v>#N/A</v>
      </c>
      <c r="J1993" t="str">
        <f t="shared" si="62"/>
        <v>男</v>
      </c>
      <c r="M1993" t="str">
        <f t="shared" si="63"/>
        <v xml:space="preserve"> </v>
      </c>
    </row>
    <row r="1994" spans="2:13" s="308" customFormat="1">
      <c r="B1994" s="503"/>
      <c r="C1994" s="300">
        <v>1993</v>
      </c>
      <c r="H1994" t="e">
        <f>VLOOKUP($G1994,県名!$B$1:$C$49,2,FALSE)</f>
        <v>#N/A</v>
      </c>
      <c r="I1994" t="e">
        <f>VLOOKUP(B1994,学校名!$D$8:$F$64,3,FALSE)</f>
        <v>#N/A</v>
      </c>
      <c r="J1994" t="str">
        <f t="shared" si="62"/>
        <v>男</v>
      </c>
      <c r="M1994" t="str">
        <f t="shared" si="63"/>
        <v xml:space="preserve"> </v>
      </c>
    </row>
    <row r="1995" spans="2:13" s="308" customFormat="1">
      <c r="B1995" s="503"/>
      <c r="C1995" s="300">
        <v>1994</v>
      </c>
      <c r="H1995" t="e">
        <f>VLOOKUP($G1995,県名!$B$1:$C$49,2,FALSE)</f>
        <v>#N/A</v>
      </c>
      <c r="I1995" t="e">
        <f>VLOOKUP(B1995,学校名!$D$8:$F$64,3,FALSE)</f>
        <v>#N/A</v>
      </c>
      <c r="J1995" t="str">
        <f t="shared" si="62"/>
        <v>男</v>
      </c>
      <c r="M1995" t="str">
        <f t="shared" si="63"/>
        <v xml:space="preserve"> </v>
      </c>
    </row>
    <row r="1996" spans="2:13" s="308" customFormat="1">
      <c r="B1996" s="503"/>
      <c r="C1996" s="300">
        <v>1995</v>
      </c>
      <c r="H1996" t="e">
        <f>VLOOKUP($G1996,県名!$B$1:$C$49,2,FALSE)</f>
        <v>#N/A</v>
      </c>
      <c r="I1996" t="e">
        <f>VLOOKUP(B1996,学校名!$D$8:$F$64,3,FALSE)</f>
        <v>#N/A</v>
      </c>
      <c r="J1996" t="str">
        <f t="shared" si="62"/>
        <v>男</v>
      </c>
      <c r="M1996" t="str">
        <f t="shared" si="63"/>
        <v xml:space="preserve"> </v>
      </c>
    </row>
    <row r="1997" spans="2:13" s="308" customFormat="1">
      <c r="B1997" s="503"/>
      <c r="C1997" s="300">
        <v>1996</v>
      </c>
      <c r="H1997" t="e">
        <f>VLOOKUP($G1997,県名!$B$1:$C$49,2,FALSE)</f>
        <v>#N/A</v>
      </c>
      <c r="I1997" t="e">
        <f>VLOOKUP(B1997,学校名!$D$8:$F$64,3,FALSE)</f>
        <v>#N/A</v>
      </c>
      <c r="J1997" t="str">
        <f t="shared" si="62"/>
        <v>男</v>
      </c>
      <c r="M1997" t="str">
        <f t="shared" si="63"/>
        <v xml:space="preserve"> </v>
      </c>
    </row>
    <row r="1998" spans="2:13" s="308" customFormat="1">
      <c r="B1998" s="503"/>
      <c r="C1998" s="300">
        <v>1997</v>
      </c>
      <c r="H1998" t="e">
        <f>VLOOKUP($G1998,県名!$B$1:$C$49,2,FALSE)</f>
        <v>#N/A</v>
      </c>
      <c r="I1998" t="e">
        <f>VLOOKUP(B1998,学校名!$D$8:$F$64,3,FALSE)</f>
        <v>#N/A</v>
      </c>
      <c r="J1998" t="str">
        <f t="shared" si="62"/>
        <v>男</v>
      </c>
      <c r="M1998" t="str">
        <f t="shared" si="63"/>
        <v xml:space="preserve"> </v>
      </c>
    </row>
    <row r="1999" spans="2:13" s="308" customFormat="1">
      <c r="B1999" s="503"/>
      <c r="C1999" s="300">
        <v>1998</v>
      </c>
      <c r="H1999" t="e">
        <f>VLOOKUP($G1999,県名!$B$1:$C$49,2,FALSE)</f>
        <v>#N/A</v>
      </c>
      <c r="I1999" t="e">
        <f>VLOOKUP(B1999,学校名!$D$8:$F$64,3,FALSE)</f>
        <v>#N/A</v>
      </c>
      <c r="J1999" t="str">
        <f t="shared" si="62"/>
        <v>男</v>
      </c>
      <c r="M1999" t="str">
        <f t="shared" si="63"/>
        <v xml:space="preserve"> </v>
      </c>
    </row>
    <row r="2000" spans="2:13" s="308" customFormat="1">
      <c r="B2000" s="503"/>
      <c r="C2000" s="300">
        <v>1999</v>
      </c>
      <c r="H2000" t="e">
        <f>VLOOKUP($G2000,県名!$B$1:$C$49,2,FALSE)</f>
        <v>#N/A</v>
      </c>
      <c r="I2000" t="e">
        <f>VLOOKUP(B2000,学校名!$D$8:$F$64,3,FALSE)</f>
        <v>#N/A</v>
      </c>
      <c r="J2000" t="str">
        <f t="shared" si="62"/>
        <v>男</v>
      </c>
      <c r="M2000" t="str">
        <f t="shared" si="63"/>
        <v xml:space="preserve"> </v>
      </c>
    </row>
    <row r="2001" spans="2:16" s="308" customFormat="1">
      <c r="B2001" s="503"/>
      <c r="C2001" s="300">
        <v>2000</v>
      </c>
      <c r="H2001" t="e">
        <f>VLOOKUP($G2001,県名!$B$1:$C$49,2,FALSE)</f>
        <v>#N/A</v>
      </c>
      <c r="I2001" t="e">
        <f>VLOOKUP(B2001,学校名!$D$8:$F$64,3,FALSE)</f>
        <v>#N/A</v>
      </c>
      <c r="J2001" t="str">
        <f t="shared" si="62"/>
        <v>男</v>
      </c>
      <c r="M2001" t="str">
        <f t="shared" si="63"/>
        <v xml:space="preserve"> </v>
      </c>
    </row>
    <row r="2002" spans="2:16" s="308" customFormat="1">
      <c r="B2002" s="501" t="s">
        <v>497</v>
      </c>
      <c r="C2002" s="297">
        <v>2001</v>
      </c>
      <c r="D2002" s="270" t="s">
        <v>1778</v>
      </c>
      <c r="E2002" s="270" t="s">
        <v>1999</v>
      </c>
      <c r="F2002" s="300" t="s">
        <v>1773</v>
      </c>
      <c r="G2002" s="270" t="s">
        <v>624</v>
      </c>
      <c r="H2002" t="str">
        <f>VLOOKUP($G2002,県名!$B$1:$C$49,2,FALSE)</f>
        <v>愛  知</v>
      </c>
      <c r="I2002" t="str">
        <f>VLOOKUP(B2002,学校名!$D$8:$F$64,3,FALSE)</f>
        <v>愛知教育大</v>
      </c>
      <c r="J2002" t="str">
        <f t="shared" si="62"/>
        <v>女</v>
      </c>
      <c r="K2002" s="308" t="s">
        <v>4323</v>
      </c>
      <c r="L2002" s="308" t="s">
        <v>3253</v>
      </c>
      <c r="M2002" t="str">
        <f t="shared" si="63"/>
        <v>KITANO Yuki</v>
      </c>
      <c r="O2002" t="s">
        <v>4197</v>
      </c>
      <c r="P2002" s="308" t="s">
        <v>4198</v>
      </c>
    </row>
    <row r="2003" spans="2:16" s="308" customFormat="1">
      <c r="B2003" s="501" t="s">
        <v>497</v>
      </c>
      <c r="C2003" s="297">
        <v>2002</v>
      </c>
      <c r="D2003" s="270" t="s">
        <v>1779</v>
      </c>
      <c r="E2003" s="270" t="s">
        <v>2000</v>
      </c>
      <c r="F2003" s="300" t="s">
        <v>2414</v>
      </c>
      <c r="G2003" s="270" t="s">
        <v>624</v>
      </c>
      <c r="H2003" t="str">
        <f>VLOOKUP($G2003,県名!$B$1:$C$49,2,FALSE)</f>
        <v>愛  知</v>
      </c>
      <c r="I2003" t="str">
        <f>VLOOKUP(B2003,学校名!$D$8:$F$64,3,FALSE)</f>
        <v>愛知教育大</v>
      </c>
      <c r="J2003" t="str">
        <f t="shared" si="62"/>
        <v>女</v>
      </c>
      <c r="K2003" s="308" t="s">
        <v>3528</v>
      </c>
      <c r="L2003" s="308" t="s">
        <v>4324</v>
      </c>
      <c r="M2003" t="str">
        <f t="shared" si="63"/>
        <v>MATSUMOTO Fumi</v>
      </c>
      <c r="O2003" t="s">
        <v>4197</v>
      </c>
      <c r="P2003" s="308" t="s">
        <v>4198</v>
      </c>
    </row>
    <row r="2004" spans="2:16" s="308" customFormat="1">
      <c r="B2004" s="501" t="s">
        <v>497</v>
      </c>
      <c r="C2004" s="297">
        <v>2003</v>
      </c>
      <c r="D2004" s="270" t="s">
        <v>1780</v>
      </c>
      <c r="E2004" s="270" t="s">
        <v>2001</v>
      </c>
      <c r="F2004" s="300" t="s">
        <v>2414</v>
      </c>
      <c r="G2004" s="270" t="s">
        <v>624</v>
      </c>
      <c r="H2004" t="str">
        <f>VLOOKUP($G2004,県名!$B$1:$C$49,2,FALSE)</f>
        <v>愛  知</v>
      </c>
      <c r="I2004" t="str">
        <f>VLOOKUP(B2004,学校名!$D$8:$F$64,3,FALSE)</f>
        <v>愛知教育大</v>
      </c>
      <c r="J2004" t="str">
        <f t="shared" si="62"/>
        <v>女</v>
      </c>
      <c r="K2004" s="308" t="s">
        <v>4325</v>
      </c>
      <c r="L2004" s="308" t="s">
        <v>4326</v>
      </c>
      <c r="M2004" t="str">
        <f t="shared" si="63"/>
        <v>YAMAGAMI Meirin</v>
      </c>
      <c r="O2004" t="s">
        <v>4197</v>
      </c>
      <c r="P2004" s="308" t="s">
        <v>4198</v>
      </c>
    </row>
    <row r="2005" spans="2:16" s="308" customFormat="1">
      <c r="B2005" s="501" t="s">
        <v>497</v>
      </c>
      <c r="C2005" s="297">
        <v>2004</v>
      </c>
      <c r="D2005" s="270" t="s">
        <v>1781</v>
      </c>
      <c r="E2005" s="270" t="s">
        <v>2002</v>
      </c>
      <c r="F2005" s="300" t="s">
        <v>2414</v>
      </c>
      <c r="G2005" s="270" t="s">
        <v>624</v>
      </c>
      <c r="H2005" t="str">
        <f>VLOOKUP($G2005,県名!$B$1:$C$49,2,FALSE)</f>
        <v>愛  知</v>
      </c>
      <c r="I2005" t="str">
        <f>VLOOKUP(B2005,学校名!$D$8:$F$64,3,FALSE)</f>
        <v>愛知教育大</v>
      </c>
      <c r="J2005" t="str">
        <f t="shared" si="62"/>
        <v>女</v>
      </c>
      <c r="K2005" s="308" t="s">
        <v>4327</v>
      </c>
      <c r="L2005" s="308" t="s">
        <v>4328</v>
      </c>
      <c r="M2005" t="str">
        <f t="shared" si="63"/>
        <v>SUKIGARA Yuka</v>
      </c>
      <c r="O2005" t="s">
        <v>4197</v>
      </c>
      <c r="P2005" s="308" t="s">
        <v>4198</v>
      </c>
    </row>
    <row r="2006" spans="2:16" s="308" customFormat="1">
      <c r="B2006" s="501" t="s">
        <v>497</v>
      </c>
      <c r="C2006" s="297">
        <v>2005</v>
      </c>
      <c r="D2006" s="270" t="s">
        <v>1782</v>
      </c>
      <c r="E2006" s="270" t="s">
        <v>2003</v>
      </c>
      <c r="F2006" s="300" t="s">
        <v>2414</v>
      </c>
      <c r="G2006" s="270" t="s">
        <v>624</v>
      </c>
      <c r="H2006" t="str">
        <f>VLOOKUP($G2006,県名!$B$1:$C$49,2,FALSE)</f>
        <v>愛  知</v>
      </c>
      <c r="I2006" t="str">
        <f>VLOOKUP(B2006,学校名!$D$8:$F$64,3,FALSE)</f>
        <v>愛知教育大</v>
      </c>
      <c r="J2006" t="str">
        <f t="shared" si="62"/>
        <v>女</v>
      </c>
      <c r="K2006" s="308" t="s">
        <v>4329</v>
      </c>
      <c r="L2006" s="308" t="s">
        <v>4330</v>
      </c>
      <c r="M2006" t="str">
        <f t="shared" si="63"/>
        <v>NARITA Runa</v>
      </c>
      <c r="O2006" t="s">
        <v>4197</v>
      </c>
      <c r="P2006" s="308" t="s">
        <v>4198</v>
      </c>
    </row>
    <row r="2007" spans="2:16" s="308" customFormat="1">
      <c r="B2007" s="501" t="s">
        <v>497</v>
      </c>
      <c r="C2007" s="297">
        <v>2006</v>
      </c>
      <c r="D2007" s="270" t="s">
        <v>1784</v>
      </c>
      <c r="E2007" s="270" t="s">
        <v>2005</v>
      </c>
      <c r="F2007" s="300" t="s">
        <v>2414</v>
      </c>
      <c r="G2007" s="270" t="s">
        <v>624</v>
      </c>
      <c r="H2007" t="str">
        <f>VLOOKUP($G2007,県名!$B$1:$C$49,2,FALSE)</f>
        <v>愛  知</v>
      </c>
      <c r="I2007" t="str">
        <f>VLOOKUP(B2007,学校名!$D$8:$F$64,3,FALSE)</f>
        <v>愛知教育大</v>
      </c>
      <c r="J2007" t="str">
        <f t="shared" si="62"/>
        <v>女</v>
      </c>
      <c r="K2007" s="308" t="s">
        <v>3440</v>
      </c>
      <c r="L2007" s="308" t="s">
        <v>3816</v>
      </c>
      <c r="M2007" t="str">
        <f t="shared" si="63"/>
        <v>ISHIKAWA Kaede</v>
      </c>
      <c r="O2007" t="s">
        <v>4197</v>
      </c>
      <c r="P2007" s="308" t="s">
        <v>4198</v>
      </c>
    </row>
    <row r="2008" spans="2:16" s="308" customFormat="1">
      <c r="B2008" s="501" t="s">
        <v>497</v>
      </c>
      <c r="C2008" s="297">
        <v>2007</v>
      </c>
      <c r="D2008" s="270" t="s">
        <v>1783</v>
      </c>
      <c r="E2008" s="270" t="s">
        <v>2004</v>
      </c>
      <c r="F2008" s="300" t="s">
        <v>2414</v>
      </c>
      <c r="G2008" s="270" t="s">
        <v>626</v>
      </c>
      <c r="H2008" t="str">
        <f>VLOOKUP($G2008,県名!$B$1:$C$49,2,FALSE)</f>
        <v>岐  阜</v>
      </c>
      <c r="I2008" t="str">
        <f>VLOOKUP(B2008,学校名!$D$8:$F$64,3,FALSE)</f>
        <v>愛知教育大</v>
      </c>
      <c r="J2008" t="str">
        <f t="shared" si="62"/>
        <v>女</v>
      </c>
      <c r="K2008" s="308" t="s">
        <v>4331</v>
      </c>
      <c r="L2008" s="308" t="s">
        <v>4332</v>
      </c>
      <c r="M2008" t="str">
        <f t="shared" si="63"/>
        <v>NAKADA Hirono</v>
      </c>
      <c r="O2008" t="s">
        <v>4197</v>
      </c>
      <c r="P2008" s="308" t="s">
        <v>4198</v>
      </c>
    </row>
    <row r="2009" spans="2:16" s="308" customFormat="1">
      <c r="B2009" s="501" t="s">
        <v>497</v>
      </c>
      <c r="C2009" s="297">
        <v>2008</v>
      </c>
      <c r="D2009" s="270" t="s">
        <v>1785</v>
      </c>
      <c r="E2009" s="270" t="s">
        <v>2006</v>
      </c>
      <c r="F2009" s="300" t="s">
        <v>2414</v>
      </c>
      <c r="G2009" s="270" t="s">
        <v>630</v>
      </c>
      <c r="H2009" t="str">
        <f>VLOOKUP($G2009,県名!$B$1:$C$49,2,FALSE)</f>
        <v>兵　庫</v>
      </c>
      <c r="I2009" t="str">
        <f>VLOOKUP(B2009,学校名!$D$8:$F$64,3,FALSE)</f>
        <v>愛知教育大</v>
      </c>
      <c r="J2009" t="str">
        <f t="shared" si="62"/>
        <v>女</v>
      </c>
      <c r="K2009" s="308" t="s">
        <v>4333</v>
      </c>
      <c r="L2009" s="308" t="s">
        <v>4334</v>
      </c>
      <c r="M2009" t="str">
        <f t="shared" si="63"/>
        <v>TAKAMI Kasumi</v>
      </c>
      <c r="O2009" t="s">
        <v>4197</v>
      </c>
      <c r="P2009" s="308" t="s">
        <v>4198</v>
      </c>
    </row>
    <row r="2010" spans="2:16" s="308" customFormat="1">
      <c r="B2010" s="501" t="s">
        <v>497</v>
      </c>
      <c r="C2010" s="297">
        <v>2009</v>
      </c>
      <c r="D2010" s="270" t="s">
        <v>1786</v>
      </c>
      <c r="E2010" s="270" t="s">
        <v>2007</v>
      </c>
      <c r="F2010" s="300" t="s">
        <v>2414</v>
      </c>
      <c r="G2010" s="270" t="s">
        <v>624</v>
      </c>
      <c r="H2010" t="str">
        <f>VLOOKUP($G2010,県名!$B$1:$C$49,2,FALSE)</f>
        <v>愛  知</v>
      </c>
      <c r="I2010" t="str">
        <f>VLOOKUP(B2010,学校名!$D$8:$F$64,3,FALSE)</f>
        <v>愛知教育大</v>
      </c>
      <c r="J2010" t="str">
        <f t="shared" si="62"/>
        <v>女</v>
      </c>
      <c r="K2010" s="308" t="s">
        <v>3730</v>
      </c>
      <c r="L2010" s="308" t="s">
        <v>4335</v>
      </c>
      <c r="M2010" t="str">
        <f t="shared" si="63"/>
        <v>KAMIYA Momo</v>
      </c>
      <c r="O2010" t="s">
        <v>4197</v>
      </c>
      <c r="P2010" s="308" t="s">
        <v>4198</v>
      </c>
    </row>
    <row r="2011" spans="2:16" s="308" customFormat="1">
      <c r="B2011" s="501" t="s">
        <v>497</v>
      </c>
      <c r="C2011" s="297">
        <v>2010</v>
      </c>
      <c r="D2011" s="270" t="s">
        <v>1787</v>
      </c>
      <c r="E2011" s="270" t="s">
        <v>2008</v>
      </c>
      <c r="F2011" s="300" t="s">
        <v>2415</v>
      </c>
      <c r="G2011" s="270" t="s">
        <v>626</v>
      </c>
      <c r="H2011" t="str">
        <f>VLOOKUP($G2011,県名!$B$1:$C$49,2,FALSE)</f>
        <v>岐  阜</v>
      </c>
      <c r="I2011" t="str">
        <f>VLOOKUP(B2011,学校名!$D$8:$F$64,3,FALSE)</f>
        <v>愛知教育大</v>
      </c>
      <c r="J2011" t="str">
        <f t="shared" si="62"/>
        <v>女</v>
      </c>
      <c r="K2011" s="308" t="s">
        <v>3814</v>
      </c>
      <c r="L2011" s="308" t="s">
        <v>4039</v>
      </c>
      <c r="M2011" t="str">
        <f t="shared" si="63"/>
        <v>SONOHARA Akira</v>
      </c>
      <c r="O2011" t="s">
        <v>4197</v>
      </c>
      <c r="P2011" s="308" t="s">
        <v>4198</v>
      </c>
    </row>
    <row r="2012" spans="2:16" s="308" customFormat="1">
      <c r="B2012" s="501" t="s">
        <v>497</v>
      </c>
      <c r="C2012" s="297">
        <v>2011</v>
      </c>
      <c r="D2012" s="270" t="s">
        <v>1788</v>
      </c>
      <c r="E2012" s="270" t="s">
        <v>2009</v>
      </c>
      <c r="F2012" s="300" t="s">
        <v>2415</v>
      </c>
      <c r="G2012" s="270" t="s">
        <v>624</v>
      </c>
      <c r="H2012" t="str">
        <f>VLOOKUP($G2012,県名!$B$1:$C$49,2,FALSE)</f>
        <v>愛  知</v>
      </c>
      <c r="I2012" t="str">
        <f>VLOOKUP(B2012,学校名!$D$8:$F$64,3,FALSE)</f>
        <v>愛知教育大</v>
      </c>
      <c r="J2012" t="str">
        <f t="shared" si="62"/>
        <v>女</v>
      </c>
      <c r="K2012" s="308" t="s">
        <v>4115</v>
      </c>
      <c r="L2012" s="308" t="s">
        <v>4336</v>
      </c>
      <c r="M2012" t="str">
        <f t="shared" si="63"/>
        <v>FUJII Saika</v>
      </c>
      <c r="O2012" t="s">
        <v>4197</v>
      </c>
      <c r="P2012" s="308" t="s">
        <v>4198</v>
      </c>
    </row>
    <row r="2013" spans="2:16" s="308" customFormat="1">
      <c r="B2013" s="501" t="s">
        <v>497</v>
      </c>
      <c r="C2013" s="297">
        <v>2012</v>
      </c>
      <c r="D2013" s="270" t="s">
        <v>1789</v>
      </c>
      <c r="E2013" s="270" t="s">
        <v>2010</v>
      </c>
      <c r="F2013" s="300" t="s">
        <v>2415</v>
      </c>
      <c r="G2013" s="270" t="s">
        <v>624</v>
      </c>
      <c r="H2013" t="str">
        <f>VLOOKUP($G2013,県名!$B$1:$C$49,2,FALSE)</f>
        <v>愛  知</v>
      </c>
      <c r="I2013" t="str">
        <f>VLOOKUP(B2013,学校名!$D$8:$F$64,3,FALSE)</f>
        <v>愛知教育大</v>
      </c>
      <c r="J2013" t="str">
        <f t="shared" si="62"/>
        <v>女</v>
      </c>
      <c r="K2013" s="308" t="s">
        <v>4337</v>
      </c>
      <c r="L2013" s="308" t="s">
        <v>4338</v>
      </c>
      <c r="M2013" t="str">
        <f t="shared" si="63"/>
        <v>TAKANO Aika</v>
      </c>
      <c r="O2013" t="s">
        <v>4197</v>
      </c>
      <c r="P2013" s="308" t="s">
        <v>4198</v>
      </c>
    </row>
    <row r="2014" spans="2:16" s="308" customFormat="1">
      <c r="B2014" s="501" t="s">
        <v>497</v>
      </c>
      <c r="C2014" s="297">
        <v>2013</v>
      </c>
      <c r="D2014" s="270" t="s">
        <v>1790</v>
      </c>
      <c r="E2014" s="270" t="s">
        <v>2011</v>
      </c>
      <c r="F2014" s="300" t="s">
        <v>2415</v>
      </c>
      <c r="G2014" s="270" t="s">
        <v>626</v>
      </c>
      <c r="H2014" t="str">
        <f>VLOOKUP($G2014,県名!$B$1:$C$49,2,FALSE)</f>
        <v>岐  阜</v>
      </c>
      <c r="I2014" t="str">
        <f>VLOOKUP(B2014,学校名!$D$8:$F$64,3,FALSE)</f>
        <v>愛知教育大</v>
      </c>
      <c r="J2014" t="str">
        <f t="shared" si="62"/>
        <v>女</v>
      </c>
      <c r="K2014" s="308" t="s">
        <v>3882</v>
      </c>
      <c r="L2014" s="308" t="s">
        <v>4339</v>
      </c>
      <c r="M2014" t="str">
        <f t="shared" si="63"/>
        <v>SHIMIZU Yukika</v>
      </c>
      <c r="O2014" t="s">
        <v>4197</v>
      </c>
      <c r="P2014" s="308" t="s">
        <v>4198</v>
      </c>
    </row>
    <row r="2015" spans="2:16" s="308" customFormat="1">
      <c r="B2015" s="501" t="s">
        <v>497</v>
      </c>
      <c r="C2015" s="297">
        <v>2014</v>
      </c>
      <c r="D2015" s="270" t="s">
        <v>2593</v>
      </c>
      <c r="E2015" s="270" t="s">
        <v>2616</v>
      </c>
      <c r="F2015" s="300" t="s">
        <v>2412</v>
      </c>
      <c r="G2015" s="270" t="s">
        <v>624</v>
      </c>
      <c r="H2015" t="str">
        <f>VLOOKUP($G2015,県名!$B$1:$C$49,2,FALSE)</f>
        <v>愛  知</v>
      </c>
      <c r="I2015" t="str">
        <f>VLOOKUP(B2015,学校名!$D$8:$F$64,3,FALSE)</f>
        <v>愛知教育大</v>
      </c>
      <c r="J2015" t="str">
        <f t="shared" si="62"/>
        <v>女</v>
      </c>
      <c r="K2015" s="308" t="s">
        <v>3730</v>
      </c>
      <c r="L2015" s="308" t="s">
        <v>4340</v>
      </c>
      <c r="M2015" t="str">
        <f t="shared" si="63"/>
        <v>KAMIYA Yuna</v>
      </c>
      <c r="O2015" t="s">
        <v>4197</v>
      </c>
      <c r="P2015" s="308" t="s">
        <v>4198</v>
      </c>
    </row>
    <row r="2016" spans="2:16" s="308" customFormat="1">
      <c r="B2016" s="501" t="s">
        <v>497</v>
      </c>
      <c r="C2016" s="297">
        <v>2015</v>
      </c>
      <c r="D2016" s="270" t="s">
        <v>1791</v>
      </c>
      <c r="E2016" s="270" t="s">
        <v>2012</v>
      </c>
      <c r="F2016" s="300" t="s">
        <v>2412</v>
      </c>
      <c r="G2016" s="270" t="s">
        <v>624</v>
      </c>
      <c r="H2016" t="str">
        <f>VLOOKUP($G2016,県名!$B$1:$C$49,2,FALSE)</f>
        <v>愛  知</v>
      </c>
      <c r="I2016" t="str">
        <f>VLOOKUP(B2016,学校名!$D$8:$F$64,3,FALSE)</f>
        <v>愛知教育大</v>
      </c>
      <c r="J2016" t="str">
        <f t="shared" si="62"/>
        <v>女</v>
      </c>
      <c r="K2016" s="308" t="s">
        <v>3675</v>
      </c>
      <c r="L2016" s="308" t="s">
        <v>3253</v>
      </c>
      <c r="M2016" t="str">
        <f t="shared" si="63"/>
        <v>UNO Yuki</v>
      </c>
      <c r="O2016" t="s">
        <v>4197</v>
      </c>
      <c r="P2016" s="308" t="s">
        <v>4198</v>
      </c>
    </row>
    <row r="2017" spans="2:16" s="308" customFormat="1">
      <c r="B2017" s="501" t="s">
        <v>497</v>
      </c>
      <c r="C2017" s="297">
        <v>2016</v>
      </c>
      <c r="D2017" s="270" t="s">
        <v>2733</v>
      </c>
      <c r="E2017" s="270" t="s">
        <v>2751</v>
      </c>
      <c r="F2017" s="300" t="s">
        <v>2412</v>
      </c>
      <c r="G2017" s="270" t="s">
        <v>624</v>
      </c>
      <c r="H2017" t="str">
        <f>VLOOKUP($G2017,県名!$B$1:$C$49,2,FALSE)</f>
        <v>愛  知</v>
      </c>
      <c r="I2017" t="str">
        <f>VLOOKUP(B2017,学校名!$D$8:$F$64,3,FALSE)</f>
        <v>愛知教育大</v>
      </c>
      <c r="J2017" t="str">
        <f t="shared" si="62"/>
        <v>女</v>
      </c>
      <c r="K2017" s="308" t="s">
        <v>3789</v>
      </c>
      <c r="L2017" s="308" t="s">
        <v>4341</v>
      </c>
      <c r="M2017" t="str">
        <f t="shared" si="63"/>
        <v>SANO Fumika</v>
      </c>
      <c r="O2017" t="s">
        <v>4197</v>
      </c>
      <c r="P2017" s="308" t="s">
        <v>4198</v>
      </c>
    </row>
    <row r="2018" spans="2:16" s="308" customFormat="1">
      <c r="B2018" s="501" t="s">
        <v>497</v>
      </c>
      <c r="C2018" s="297">
        <v>2017</v>
      </c>
      <c r="D2018" s="270" t="s">
        <v>1792</v>
      </c>
      <c r="E2018" s="270" t="s">
        <v>2013</v>
      </c>
      <c r="F2018" s="300" t="s">
        <v>2412</v>
      </c>
      <c r="G2018" s="270" t="s">
        <v>623</v>
      </c>
      <c r="H2018" t="str">
        <f>VLOOKUP($G2018,県名!$B$1:$C$49,2,FALSE)</f>
        <v>静  岡</v>
      </c>
      <c r="I2018" t="str">
        <f>VLOOKUP(B2018,学校名!$D$8:$F$64,3,FALSE)</f>
        <v>愛知教育大</v>
      </c>
      <c r="J2018" t="str">
        <f t="shared" si="62"/>
        <v>女</v>
      </c>
      <c r="K2018" s="308" t="s">
        <v>3917</v>
      </c>
      <c r="L2018" s="308" t="s">
        <v>4342</v>
      </c>
      <c r="M2018" t="str">
        <f t="shared" si="63"/>
        <v>INABA Sae</v>
      </c>
      <c r="O2018" t="s">
        <v>4197</v>
      </c>
      <c r="P2018" s="308" t="s">
        <v>4198</v>
      </c>
    </row>
    <row r="2019" spans="2:16" s="308" customFormat="1">
      <c r="B2019" s="501" t="s">
        <v>497</v>
      </c>
      <c r="C2019" s="297">
        <v>2018</v>
      </c>
      <c r="D2019" s="270" t="s">
        <v>4201</v>
      </c>
      <c r="E2019" s="270" t="s">
        <v>2014</v>
      </c>
      <c r="F2019" s="300" t="s">
        <v>2412</v>
      </c>
      <c r="G2019" s="270" t="s">
        <v>624</v>
      </c>
      <c r="H2019" t="str">
        <f>VLOOKUP($G2019,県名!$B$1:$C$49,2,FALSE)</f>
        <v>愛  知</v>
      </c>
      <c r="I2019" t="str">
        <f>VLOOKUP(B2019,学校名!$D$8:$F$64,3,FALSE)</f>
        <v>愛知教育大</v>
      </c>
      <c r="J2019" t="str">
        <f t="shared" si="62"/>
        <v>女</v>
      </c>
      <c r="K2019" s="308" t="s">
        <v>4343</v>
      </c>
      <c r="L2019" s="308" t="s">
        <v>4344</v>
      </c>
      <c r="M2019" t="str">
        <f t="shared" si="63"/>
        <v>KASHIWAYA Miku</v>
      </c>
      <c r="O2019" t="s">
        <v>4197</v>
      </c>
      <c r="P2019" s="308" t="s">
        <v>4198</v>
      </c>
    </row>
    <row r="2020" spans="2:16" s="308" customFormat="1">
      <c r="B2020" s="501" t="s">
        <v>497</v>
      </c>
      <c r="C2020" s="297">
        <v>2019</v>
      </c>
      <c r="D2020" s="270" t="s">
        <v>2594</v>
      </c>
      <c r="E2020" s="270" t="s">
        <v>2617</v>
      </c>
      <c r="F2020" s="300" t="s">
        <v>2412</v>
      </c>
      <c r="G2020" s="270" t="s">
        <v>624</v>
      </c>
      <c r="H2020" t="str">
        <f>VLOOKUP($G2020,県名!$B$1:$C$49,2,FALSE)</f>
        <v>愛  知</v>
      </c>
      <c r="I2020" t="str">
        <f>VLOOKUP(B2020,学校名!$D$8:$F$64,3,FALSE)</f>
        <v>愛知教育大</v>
      </c>
      <c r="J2020" t="str">
        <f t="shared" si="62"/>
        <v>女</v>
      </c>
      <c r="K2020" s="308" t="s">
        <v>3640</v>
      </c>
      <c r="L2020" s="308" t="s">
        <v>4345</v>
      </c>
      <c r="M2020" t="str">
        <f t="shared" si="63"/>
        <v>MATSUI Hana</v>
      </c>
      <c r="O2020" t="s">
        <v>4197</v>
      </c>
      <c r="P2020" s="308" t="s">
        <v>4198</v>
      </c>
    </row>
    <row r="2021" spans="2:16" s="308" customFormat="1">
      <c r="B2021" s="501" t="s">
        <v>497</v>
      </c>
      <c r="C2021" s="297">
        <v>2020</v>
      </c>
      <c r="D2021" s="270" t="s">
        <v>1793</v>
      </c>
      <c r="E2021" s="270" t="s">
        <v>2015</v>
      </c>
      <c r="F2021" s="300" t="s">
        <v>2412</v>
      </c>
      <c r="G2021" s="270" t="s">
        <v>624</v>
      </c>
      <c r="H2021" t="str">
        <f>VLOOKUP($G2021,県名!$B$1:$C$49,2,FALSE)</f>
        <v>愛  知</v>
      </c>
      <c r="I2021" t="str">
        <f>VLOOKUP(B2021,学校名!$D$8:$F$64,3,FALSE)</f>
        <v>愛知教育大</v>
      </c>
      <c r="J2021" t="str">
        <f t="shared" si="62"/>
        <v>女</v>
      </c>
      <c r="K2021" s="308" t="s">
        <v>3444</v>
      </c>
      <c r="L2021" s="308" t="s">
        <v>4346</v>
      </c>
      <c r="M2021" t="str">
        <f t="shared" si="63"/>
        <v>YOSHIMURA Tsukino</v>
      </c>
      <c r="O2021" t="s">
        <v>4197</v>
      </c>
      <c r="P2021" s="308" t="s">
        <v>4198</v>
      </c>
    </row>
    <row r="2022" spans="2:16" s="308" customFormat="1">
      <c r="B2022" s="501" t="s">
        <v>497</v>
      </c>
      <c r="C2022" s="297">
        <v>2021</v>
      </c>
      <c r="D2022" s="270" t="s">
        <v>1794</v>
      </c>
      <c r="E2022" s="270" t="s">
        <v>2016</v>
      </c>
      <c r="F2022" s="300" t="s">
        <v>2412</v>
      </c>
      <c r="G2022" s="270" t="s">
        <v>618</v>
      </c>
      <c r="H2022" t="str">
        <f>VLOOKUP($G2022,県名!$B$1:$C$49,2,FALSE)</f>
        <v>新　潟</v>
      </c>
      <c r="I2022" t="str">
        <f>VLOOKUP(B2022,学校名!$D$8:$F$64,3,FALSE)</f>
        <v>愛知教育大</v>
      </c>
      <c r="J2022" t="str">
        <f t="shared" si="62"/>
        <v>女</v>
      </c>
      <c r="K2022" s="308" t="s">
        <v>3407</v>
      </c>
      <c r="L2022" s="308" t="s">
        <v>4347</v>
      </c>
      <c r="M2022" t="str">
        <f t="shared" si="63"/>
        <v>HOSHINO Fuka</v>
      </c>
      <c r="O2022" t="s">
        <v>4197</v>
      </c>
      <c r="P2022" s="308" t="s">
        <v>4198</v>
      </c>
    </row>
    <row r="2023" spans="2:16" s="308" customFormat="1">
      <c r="B2023" s="501" t="s">
        <v>495</v>
      </c>
      <c r="C2023" s="297">
        <v>2022</v>
      </c>
      <c r="D2023" s="270" t="s">
        <v>2734</v>
      </c>
      <c r="E2023" s="270" t="s">
        <v>2752</v>
      </c>
      <c r="F2023" s="300" t="s">
        <v>2412</v>
      </c>
      <c r="G2023" s="270" t="s">
        <v>624</v>
      </c>
      <c r="H2023" t="str">
        <f>VLOOKUP($G2023,県名!$B$1:$C$49,2,FALSE)</f>
        <v>愛  知</v>
      </c>
      <c r="I2023" t="str">
        <f>VLOOKUP(B2023,学校名!$D$8:$F$64,3,FALSE)</f>
        <v>愛知医科大</v>
      </c>
      <c r="J2023" t="str">
        <f t="shared" si="62"/>
        <v>女</v>
      </c>
      <c r="K2023" s="308" t="s">
        <v>3573</v>
      </c>
      <c r="L2023" s="308" t="s">
        <v>4345</v>
      </c>
      <c r="M2023" t="str">
        <f t="shared" si="63"/>
        <v>OKADA Hana</v>
      </c>
      <c r="O2023" t="s">
        <v>4197</v>
      </c>
      <c r="P2023" s="308" t="s">
        <v>4198</v>
      </c>
    </row>
    <row r="2024" spans="2:16" s="308" customFormat="1">
      <c r="B2024" s="501" t="s">
        <v>495</v>
      </c>
      <c r="C2024" s="297">
        <v>2023</v>
      </c>
      <c r="D2024" s="270" t="s">
        <v>2735</v>
      </c>
      <c r="E2024" s="270" t="s">
        <v>2753</v>
      </c>
      <c r="F2024" s="300" t="s">
        <v>2412</v>
      </c>
      <c r="G2024" s="270" t="s">
        <v>624</v>
      </c>
      <c r="H2024" t="str">
        <f>VLOOKUP($G2024,県名!$B$1:$C$49,2,FALSE)</f>
        <v>愛  知</v>
      </c>
      <c r="I2024" t="str">
        <f>VLOOKUP(B2024,学校名!$D$8:$F$64,3,FALSE)</f>
        <v>愛知医科大</v>
      </c>
      <c r="J2024" t="str">
        <f t="shared" si="62"/>
        <v>女</v>
      </c>
      <c r="K2024" s="308" t="s">
        <v>3249</v>
      </c>
      <c r="L2024" s="308" t="s">
        <v>3660</v>
      </c>
      <c r="M2024" t="str">
        <f t="shared" si="63"/>
        <v>YAMADA Saki</v>
      </c>
      <c r="O2024" t="s">
        <v>4197</v>
      </c>
      <c r="P2024" s="308" t="s">
        <v>4198</v>
      </c>
    </row>
    <row r="2025" spans="2:16" s="308" customFormat="1">
      <c r="B2025" s="501" t="s">
        <v>495</v>
      </c>
      <c r="C2025" s="297">
        <v>2024</v>
      </c>
      <c r="D2025" s="270" t="s">
        <v>2418</v>
      </c>
      <c r="E2025" s="270" t="s">
        <v>2428</v>
      </c>
      <c r="F2025" s="300" t="s">
        <v>2415</v>
      </c>
      <c r="G2025" s="270" t="s">
        <v>624</v>
      </c>
      <c r="H2025" t="str">
        <f>VLOOKUP($G2025,県名!$B$1:$C$49,2,FALSE)</f>
        <v>愛  知</v>
      </c>
      <c r="I2025" t="str">
        <f>VLOOKUP(B2025,学校名!$D$8:$F$64,3,FALSE)</f>
        <v>愛知医科大</v>
      </c>
      <c r="J2025" t="str">
        <f t="shared" si="62"/>
        <v>女</v>
      </c>
      <c r="K2025" s="308" t="s">
        <v>3613</v>
      </c>
      <c r="L2025" s="308" t="s">
        <v>4348</v>
      </c>
      <c r="M2025" t="str">
        <f t="shared" si="63"/>
        <v>NISHIMURA Ayumi</v>
      </c>
      <c r="O2025" t="s">
        <v>4197</v>
      </c>
      <c r="P2025" s="308" t="s">
        <v>4198</v>
      </c>
    </row>
    <row r="2026" spans="2:16" s="308" customFormat="1">
      <c r="B2026" s="501" t="s">
        <v>495</v>
      </c>
      <c r="C2026" s="297">
        <v>2025</v>
      </c>
      <c r="D2026" s="270" t="s">
        <v>2417</v>
      </c>
      <c r="E2026" s="270" t="s">
        <v>2427</v>
      </c>
      <c r="F2026" s="300" t="s">
        <v>2414</v>
      </c>
      <c r="G2026" s="270" t="s">
        <v>624</v>
      </c>
      <c r="H2026" t="str">
        <f>VLOOKUP($G2026,県名!$B$1:$C$49,2,FALSE)</f>
        <v>愛  知</v>
      </c>
      <c r="I2026" t="str">
        <f>VLOOKUP(B2026,学校名!$D$8:$F$64,3,FALSE)</f>
        <v>愛知医科大</v>
      </c>
      <c r="J2026" t="str">
        <f t="shared" si="62"/>
        <v>女</v>
      </c>
      <c r="K2026" s="308" t="s">
        <v>4349</v>
      </c>
      <c r="L2026" s="308" t="s">
        <v>4348</v>
      </c>
      <c r="M2026" t="str">
        <f t="shared" si="63"/>
        <v>OKUMURA Ayumi</v>
      </c>
      <c r="O2026" t="s">
        <v>4197</v>
      </c>
      <c r="P2026" s="308" t="s">
        <v>4198</v>
      </c>
    </row>
    <row r="2027" spans="2:16" s="308" customFormat="1">
      <c r="B2027" s="501" t="s">
        <v>495</v>
      </c>
      <c r="C2027" s="297">
        <v>2026</v>
      </c>
      <c r="D2027" s="270" t="s">
        <v>2421</v>
      </c>
      <c r="E2027" s="270" t="s">
        <v>2431</v>
      </c>
      <c r="F2027" s="300" t="s">
        <v>2413</v>
      </c>
      <c r="G2027" s="270" t="s">
        <v>624</v>
      </c>
      <c r="H2027" t="str">
        <f>VLOOKUP($G2027,県名!$B$1:$C$49,2,FALSE)</f>
        <v>愛  知</v>
      </c>
      <c r="I2027" t="str">
        <f>VLOOKUP(B2027,学校名!$D$8:$F$64,3,FALSE)</f>
        <v>愛知医科大</v>
      </c>
      <c r="J2027" t="str">
        <f t="shared" si="62"/>
        <v>女</v>
      </c>
      <c r="K2027" s="308" t="s">
        <v>3903</v>
      </c>
      <c r="L2027" s="308" t="s">
        <v>4350</v>
      </c>
      <c r="M2027" t="str">
        <f t="shared" si="63"/>
        <v>NAKAJIMA Yurina</v>
      </c>
      <c r="O2027" t="s">
        <v>4197</v>
      </c>
      <c r="P2027" s="308" t="s">
        <v>4198</v>
      </c>
    </row>
    <row r="2028" spans="2:16" s="308" customFormat="1">
      <c r="B2028" s="501" t="s">
        <v>495</v>
      </c>
      <c r="C2028" s="297">
        <v>2027</v>
      </c>
      <c r="D2028" s="270" t="s">
        <v>2420</v>
      </c>
      <c r="E2028" s="270" t="s">
        <v>2430</v>
      </c>
      <c r="F2028" s="300" t="s">
        <v>2413</v>
      </c>
      <c r="G2028" s="270" t="s">
        <v>624</v>
      </c>
      <c r="H2028" t="str">
        <f>VLOOKUP($G2028,県名!$B$1:$C$49,2,FALSE)</f>
        <v>愛  知</v>
      </c>
      <c r="I2028" t="str">
        <f>VLOOKUP(B2028,学校名!$D$8:$F$64,3,FALSE)</f>
        <v>愛知医科大</v>
      </c>
      <c r="J2028" t="str">
        <f t="shared" si="62"/>
        <v>女</v>
      </c>
      <c r="K2028" s="308" t="s">
        <v>3283</v>
      </c>
      <c r="L2028" s="308" t="s">
        <v>3253</v>
      </c>
      <c r="M2028" t="str">
        <f t="shared" si="63"/>
        <v>HAYASHI Yuki</v>
      </c>
      <c r="O2028" t="s">
        <v>4197</v>
      </c>
      <c r="P2028" s="308" t="s">
        <v>4198</v>
      </c>
    </row>
    <row r="2029" spans="2:16" s="308" customFormat="1">
      <c r="B2029" s="501" t="s">
        <v>495</v>
      </c>
      <c r="C2029" s="297">
        <v>2028</v>
      </c>
      <c r="D2029" s="270" t="s">
        <v>2419</v>
      </c>
      <c r="E2029" s="270" t="s">
        <v>2429</v>
      </c>
      <c r="F2029" s="300" t="s">
        <v>2411</v>
      </c>
      <c r="G2029" s="270" t="s">
        <v>624</v>
      </c>
      <c r="H2029" t="str">
        <f>VLOOKUP($G2029,県名!$B$1:$C$49,2,FALSE)</f>
        <v>愛  知</v>
      </c>
      <c r="I2029" t="str">
        <f>VLOOKUP(B2029,学校名!$D$8:$F$64,3,FALSE)</f>
        <v>愛知医科大</v>
      </c>
      <c r="J2029" t="str">
        <f t="shared" si="62"/>
        <v>女</v>
      </c>
      <c r="K2029" s="308" t="s">
        <v>3882</v>
      </c>
      <c r="L2029" s="308" t="s">
        <v>4342</v>
      </c>
      <c r="M2029" t="str">
        <f t="shared" si="63"/>
        <v>SHIMIZU Sae</v>
      </c>
      <c r="O2029" t="s">
        <v>4197</v>
      </c>
      <c r="P2029" s="308" t="s">
        <v>4198</v>
      </c>
    </row>
    <row r="2030" spans="2:16" s="308" customFormat="1">
      <c r="B2030" s="501" t="s">
        <v>496</v>
      </c>
      <c r="C2030" s="297">
        <v>2029</v>
      </c>
      <c r="D2030" s="270" t="s">
        <v>1798</v>
      </c>
      <c r="E2030" s="270" t="s">
        <v>2020</v>
      </c>
      <c r="F2030" s="300" t="s">
        <v>2414</v>
      </c>
      <c r="G2030" s="270" t="s">
        <v>624</v>
      </c>
      <c r="H2030" t="str">
        <f>VLOOKUP($G2030,県名!$B$1:$C$49,2,FALSE)</f>
        <v>愛  知</v>
      </c>
      <c r="I2030" t="str">
        <f>VLOOKUP(B2030,学校名!$D$8:$F$64,3,FALSE)</f>
        <v>愛知学院大</v>
      </c>
      <c r="J2030" t="str">
        <f t="shared" si="62"/>
        <v>女</v>
      </c>
      <c r="K2030" s="308" t="s">
        <v>4351</v>
      </c>
      <c r="L2030" s="308" t="s">
        <v>4352</v>
      </c>
      <c r="M2030" t="str">
        <f t="shared" si="63"/>
        <v>TAKESHITA Haruka</v>
      </c>
      <c r="O2030" t="s">
        <v>4197</v>
      </c>
      <c r="P2030" s="308" t="s">
        <v>4198</v>
      </c>
    </row>
    <row r="2031" spans="2:16" s="308" customFormat="1">
      <c r="B2031" s="501" t="s">
        <v>496</v>
      </c>
      <c r="C2031" s="297">
        <v>2030</v>
      </c>
      <c r="D2031" s="270" t="s">
        <v>1799</v>
      </c>
      <c r="E2031" s="270" t="s">
        <v>2021</v>
      </c>
      <c r="F2031" s="300" t="s">
        <v>2414</v>
      </c>
      <c r="G2031" s="270" t="s">
        <v>624</v>
      </c>
      <c r="H2031" t="str">
        <f>VLOOKUP($G2031,県名!$B$1:$C$49,2,FALSE)</f>
        <v>愛  知</v>
      </c>
      <c r="I2031" t="str">
        <f>VLOOKUP(B2031,学校名!$D$8:$F$64,3,FALSE)</f>
        <v>愛知学院大</v>
      </c>
      <c r="J2031" t="str">
        <f t="shared" si="62"/>
        <v>女</v>
      </c>
      <c r="K2031" s="308" t="s">
        <v>4353</v>
      </c>
      <c r="L2031" s="308" t="s">
        <v>4354</v>
      </c>
      <c r="M2031" t="str">
        <f t="shared" si="63"/>
        <v>KISHINO Shiho</v>
      </c>
      <c r="O2031" t="s">
        <v>4197</v>
      </c>
      <c r="P2031" s="308" t="s">
        <v>4198</v>
      </c>
    </row>
    <row r="2032" spans="2:16" s="308" customFormat="1">
      <c r="B2032" s="501" t="s">
        <v>496</v>
      </c>
      <c r="C2032" s="297">
        <v>2031</v>
      </c>
      <c r="D2032" s="270" t="s">
        <v>1800</v>
      </c>
      <c r="E2032" s="270" t="s">
        <v>2022</v>
      </c>
      <c r="F2032" s="300" t="s">
        <v>2415</v>
      </c>
      <c r="G2032" s="270" t="s">
        <v>624</v>
      </c>
      <c r="H2032" t="str">
        <f>VLOOKUP($G2032,県名!$B$1:$C$49,2,FALSE)</f>
        <v>愛  知</v>
      </c>
      <c r="I2032" t="str">
        <f>VLOOKUP(B2032,学校名!$D$8:$F$64,3,FALSE)</f>
        <v>愛知学院大</v>
      </c>
      <c r="J2032" t="str">
        <f t="shared" si="62"/>
        <v>女</v>
      </c>
      <c r="K2032" s="308" t="s">
        <v>4355</v>
      </c>
      <c r="L2032" s="308" t="s">
        <v>4356</v>
      </c>
      <c r="M2032" t="str">
        <f t="shared" si="63"/>
        <v>KAKEGAWA Shiori</v>
      </c>
      <c r="O2032" t="s">
        <v>4197</v>
      </c>
      <c r="P2032" s="308" t="s">
        <v>4198</v>
      </c>
    </row>
    <row r="2033" spans="2:16" s="308" customFormat="1">
      <c r="B2033" s="501" t="s">
        <v>496</v>
      </c>
      <c r="C2033" s="297">
        <v>2032</v>
      </c>
      <c r="D2033" s="270" t="s">
        <v>2736</v>
      </c>
      <c r="E2033" s="270" t="s">
        <v>2754</v>
      </c>
      <c r="F2033" s="300" t="s">
        <v>2412</v>
      </c>
      <c r="G2033" s="270" t="s">
        <v>624</v>
      </c>
      <c r="H2033" t="str">
        <f>VLOOKUP($G2033,県名!$B$1:$C$49,2,FALSE)</f>
        <v>愛  知</v>
      </c>
      <c r="I2033" t="str">
        <f>VLOOKUP(B2033,学校名!$D$8:$F$64,3,FALSE)</f>
        <v>愛知学院大</v>
      </c>
      <c r="J2033" t="str">
        <f t="shared" si="62"/>
        <v>女</v>
      </c>
      <c r="K2033" s="308" t="s">
        <v>3760</v>
      </c>
      <c r="L2033" s="308" t="s">
        <v>4357</v>
      </c>
      <c r="M2033" t="str">
        <f t="shared" si="63"/>
        <v>KAWAI Wakana</v>
      </c>
      <c r="O2033" t="s">
        <v>4197</v>
      </c>
      <c r="P2033" s="308" t="s">
        <v>4198</v>
      </c>
    </row>
    <row r="2034" spans="2:16" s="308" customFormat="1">
      <c r="B2034" s="501" t="s">
        <v>496</v>
      </c>
      <c r="C2034" s="297">
        <v>2033</v>
      </c>
      <c r="D2034" s="270" t="s">
        <v>2737</v>
      </c>
      <c r="E2034" s="270" t="s">
        <v>2755</v>
      </c>
      <c r="F2034" s="300" t="s">
        <v>2412</v>
      </c>
      <c r="G2034" s="270" t="s">
        <v>623</v>
      </c>
      <c r="H2034" t="str">
        <f>VLOOKUP($G2034,県名!$B$1:$C$49,2,FALSE)</f>
        <v>静  岡</v>
      </c>
      <c r="I2034" t="str">
        <f>VLOOKUP(B2034,学校名!$D$8:$F$64,3,FALSE)</f>
        <v>愛知学院大</v>
      </c>
      <c r="J2034" t="str">
        <f t="shared" si="62"/>
        <v>女</v>
      </c>
      <c r="K2034" s="308" t="s">
        <v>4358</v>
      </c>
      <c r="L2034" s="308" t="s">
        <v>4359</v>
      </c>
      <c r="M2034" t="str">
        <f t="shared" si="63"/>
        <v>NAGURA Maiko</v>
      </c>
      <c r="O2034" t="s">
        <v>4197</v>
      </c>
      <c r="P2034" s="308" t="s">
        <v>4198</v>
      </c>
    </row>
    <row r="2035" spans="2:16" s="308" customFormat="1">
      <c r="B2035" s="501" t="s">
        <v>496</v>
      </c>
      <c r="C2035" s="297">
        <v>2034</v>
      </c>
      <c r="D2035" s="270" t="s">
        <v>1797</v>
      </c>
      <c r="E2035" s="270" t="s">
        <v>2019</v>
      </c>
      <c r="F2035" s="300" t="s">
        <v>2414</v>
      </c>
      <c r="G2035" s="270" t="s">
        <v>629</v>
      </c>
      <c r="H2035" t="str">
        <f>VLOOKUP($G2035,県名!$B$1:$C$49,2,FALSE)</f>
        <v>大　阪</v>
      </c>
      <c r="I2035" t="str">
        <f>VLOOKUP(B2035,学校名!$D$8:$F$64,3,FALSE)</f>
        <v>愛知学院大</v>
      </c>
      <c r="J2035" t="str">
        <f t="shared" si="62"/>
        <v>女</v>
      </c>
      <c r="K2035" s="308" t="s">
        <v>4360</v>
      </c>
      <c r="L2035" s="308" t="s">
        <v>4361</v>
      </c>
      <c r="M2035" t="str">
        <f t="shared" si="63"/>
        <v>IMAIKARI Mami</v>
      </c>
      <c r="O2035" t="s">
        <v>4197</v>
      </c>
      <c r="P2035" s="308" t="s">
        <v>4198</v>
      </c>
    </row>
    <row r="2036" spans="2:16" s="308" customFormat="1">
      <c r="B2036" s="501" t="s">
        <v>500</v>
      </c>
      <c r="C2036" s="297">
        <v>2035</v>
      </c>
      <c r="D2036" s="270" t="s">
        <v>2738</v>
      </c>
      <c r="E2036" s="270" t="s">
        <v>2756</v>
      </c>
      <c r="F2036" s="300" t="s">
        <v>2412</v>
      </c>
      <c r="G2036" s="270" t="s">
        <v>624</v>
      </c>
      <c r="H2036" t="str">
        <f>VLOOKUP($G2036,県名!$B$1:$C$49,2,FALSE)</f>
        <v>愛  知</v>
      </c>
      <c r="I2036" t="str">
        <f>VLOOKUP(B2036,学校名!$D$8:$F$64,3,FALSE)</f>
        <v>愛知淑徳大</v>
      </c>
      <c r="J2036" t="str">
        <f t="shared" si="62"/>
        <v>女</v>
      </c>
      <c r="K2036" s="308" t="s">
        <v>3419</v>
      </c>
      <c r="L2036" s="308" t="s">
        <v>3674</v>
      </c>
      <c r="M2036" t="str">
        <f t="shared" si="63"/>
        <v>SUGIURA Nao</v>
      </c>
      <c r="O2036" t="s">
        <v>4197</v>
      </c>
      <c r="P2036" s="308" t="s">
        <v>4198</v>
      </c>
    </row>
    <row r="2037" spans="2:16" s="308" customFormat="1">
      <c r="B2037" s="501" t="s">
        <v>500</v>
      </c>
      <c r="C2037" s="297">
        <v>2036</v>
      </c>
      <c r="D2037" s="270" t="s">
        <v>1804</v>
      </c>
      <c r="E2037" s="270" t="s">
        <v>2026</v>
      </c>
      <c r="F2037" s="300" t="s">
        <v>2414</v>
      </c>
      <c r="G2037" s="270" t="s">
        <v>624</v>
      </c>
      <c r="H2037" t="str">
        <f>VLOOKUP($G2037,県名!$B$1:$C$49,2,FALSE)</f>
        <v>愛  知</v>
      </c>
      <c r="I2037" t="str">
        <f>VLOOKUP(B2037,学校名!$D$8:$F$64,3,FALSE)</f>
        <v>愛知淑徳大</v>
      </c>
      <c r="J2037" t="str">
        <f t="shared" si="62"/>
        <v>女</v>
      </c>
      <c r="K2037" s="308" t="s">
        <v>4362</v>
      </c>
      <c r="L2037" s="308" t="s">
        <v>4363</v>
      </c>
      <c r="M2037" t="str">
        <f t="shared" si="63"/>
        <v>MATUURA Aiko</v>
      </c>
      <c r="O2037" t="s">
        <v>4197</v>
      </c>
      <c r="P2037" s="308" t="s">
        <v>4198</v>
      </c>
    </row>
    <row r="2038" spans="2:16" s="308" customFormat="1">
      <c r="B2038" s="501" t="s">
        <v>500</v>
      </c>
      <c r="C2038" s="297">
        <v>2037</v>
      </c>
      <c r="D2038" s="270" t="s">
        <v>1801</v>
      </c>
      <c r="E2038" s="270" t="s">
        <v>2023</v>
      </c>
      <c r="F2038" s="300" t="s">
        <v>2414</v>
      </c>
      <c r="G2038" s="270" t="s">
        <v>624</v>
      </c>
      <c r="H2038" t="str">
        <f>VLOOKUP($G2038,県名!$B$1:$C$49,2,FALSE)</f>
        <v>愛  知</v>
      </c>
      <c r="I2038" t="str">
        <f>VLOOKUP(B2038,学校名!$D$8:$F$64,3,FALSE)</f>
        <v>愛知淑徳大</v>
      </c>
      <c r="J2038" t="str">
        <f t="shared" si="62"/>
        <v>女</v>
      </c>
      <c r="K2038" s="308" t="s">
        <v>3701</v>
      </c>
      <c r="L2038" s="308" t="s">
        <v>4364</v>
      </c>
      <c r="M2038" t="str">
        <f t="shared" si="63"/>
        <v>YAMASHITA Naho</v>
      </c>
      <c r="O2038" t="s">
        <v>4197</v>
      </c>
      <c r="P2038" s="308" t="s">
        <v>4198</v>
      </c>
    </row>
    <row r="2039" spans="2:16" s="308" customFormat="1">
      <c r="B2039" s="501" t="s">
        <v>500</v>
      </c>
      <c r="C2039" s="297">
        <v>2038</v>
      </c>
      <c r="D2039" s="270" t="s">
        <v>1802</v>
      </c>
      <c r="E2039" s="270" t="s">
        <v>2024</v>
      </c>
      <c r="F2039" s="300" t="s">
        <v>2414</v>
      </c>
      <c r="G2039" s="270" t="s">
        <v>624</v>
      </c>
      <c r="H2039" t="str">
        <f>VLOOKUP($G2039,県名!$B$1:$C$49,2,FALSE)</f>
        <v>愛  知</v>
      </c>
      <c r="I2039" t="str">
        <f>VLOOKUP(B2039,学校名!$D$8:$F$64,3,FALSE)</f>
        <v>愛知淑徳大</v>
      </c>
      <c r="J2039" t="str">
        <f t="shared" si="62"/>
        <v>女</v>
      </c>
      <c r="K2039" s="308" t="s">
        <v>3958</v>
      </c>
      <c r="L2039" s="308" t="s">
        <v>4365</v>
      </c>
      <c r="M2039" t="str">
        <f t="shared" si="63"/>
        <v>SAWADA Moeno</v>
      </c>
      <c r="O2039" t="s">
        <v>4197</v>
      </c>
      <c r="P2039" s="308" t="s">
        <v>4198</v>
      </c>
    </row>
    <row r="2040" spans="2:16" s="308" customFormat="1">
      <c r="B2040" s="501" t="s">
        <v>500</v>
      </c>
      <c r="C2040" s="297">
        <v>2039</v>
      </c>
      <c r="D2040" s="270" t="s">
        <v>1805</v>
      </c>
      <c r="E2040" s="270" t="s">
        <v>2027</v>
      </c>
      <c r="F2040" s="300" t="s">
        <v>2415</v>
      </c>
      <c r="G2040" s="270" t="s">
        <v>624</v>
      </c>
      <c r="H2040" t="str">
        <f>VLOOKUP($G2040,県名!$B$1:$C$49,2,FALSE)</f>
        <v>愛  知</v>
      </c>
      <c r="I2040" t="str">
        <f>VLOOKUP(B2040,学校名!$D$8:$F$64,3,FALSE)</f>
        <v>愛知淑徳大</v>
      </c>
      <c r="J2040" t="str">
        <f t="shared" si="62"/>
        <v>女</v>
      </c>
      <c r="K2040" s="308" t="s">
        <v>3401</v>
      </c>
      <c r="L2040" s="308" t="s">
        <v>4345</v>
      </c>
      <c r="M2040" t="str">
        <f t="shared" si="63"/>
        <v>YAMAGUCHI Hana</v>
      </c>
      <c r="O2040" t="s">
        <v>4197</v>
      </c>
      <c r="P2040" s="308" t="s">
        <v>4198</v>
      </c>
    </row>
    <row r="2041" spans="2:16" s="308" customFormat="1">
      <c r="B2041" s="501" t="s">
        <v>500</v>
      </c>
      <c r="C2041" s="297">
        <v>2040</v>
      </c>
      <c r="D2041" s="270" t="s">
        <v>2740</v>
      </c>
      <c r="E2041" s="270" t="s">
        <v>2758</v>
      </c>
      <c r="F2041" s="300" t="s">
        <v>2412</v>
      </c>
      <c r="G2041" s="270" t="s">
        <v>624</v>
      </c>
      <c r="H2041" t="str">
        <f>VLOOKUP($G2041,県名!$B$1:$C$49,2,FALSE)</f>
        <v>愛  知</v>
      </c>
      <c r="I2041" t="str">
        <f>VLOOKUP(B2041,学校名!$D$8:$F$64,3,FALSE)</f>
        <v>愛知淑徳大</v>
      </c>
      <c r="J2041" t="str">
        <f t="shared" si="62"/>
        <v>女</v>
      </c>
      <c r="K2041" s="308" t="s">
        <v>4020</v>
      </c>
      <c r="L2041" s="308" t="s">
        <v>4342</v>
      </c>
      <c r="M2041" t="str">
        <f t="shared" si="63"/>
        <v>KAWAGUCHI Sae</v>
      </c>
      <c r="O2041" t="s">
        <v>4197</v>
      </c>
      <c r="P2041" s="308" t="s">
        <v>4198</v>
      </c>
    </row>
    <row r="2042" spans="2:16" s="308" customFormat="1">
      <c r="B2042" s="501" t="s">
        <v>500</v>
      </c>
      <c r="C2042" s="297">
        <v>2041</v>
      </c>
      <c r="D2042" s="270" t="s">
        <v>2741</v>
      </c>
      <c r="E2042" s="270" t="s">
        <v>2759</v>
      </c>
      <c r="F2042" s="300" t="s">
        <v>2412</v>
      </c>
      <c r="G2042" s="270" t="s">
        <v>624</v>
      </c>
      <c r="H2042" t="str">
        <f>VLOOKUP($G2042,県名!$B$1:$C$49,2,FALSE)</f>
        <v>愛  知</v>
      </c>
      <c r="I2042" t="str">
        <f>VLOOKUP(B2042,学校名!$D$8:$F$64,3,FALSE)</f>
        <v>愛知淑徳大</v>
      </c>
      <c r="J2042" t="str">
        <f t="shared" si="62"/>
        <v>女</v>
      </c>
      <c r="K2042" s="308" t="s">
        <v>3821</v>
      </c>
      <c r="L2042" s="308" t="s">
        <v>4366</v>
      </c>
      <c r="M2042" t="str">
        <f t="shared" si="63"/>
        <v>MIYAZAKI Aoi</v>
      </c>
      <c r="O2042" t="s">
        <v>4197</v>
      </c>
      <c r="P2042" s="308" t="s">
        <v>4198</v>
      </c>
    </row>
    <row r="2043" spans="2:16" s="308" customFormat="1">
      <c r="B2043" s="501" t="s">
        <v>500</v>
      </c>
      <c r="C2043" s="297">
        <v>2042</v>
      </c>
      <c r="D2043" s="270" t="s">
        <v>1803</v>
      </c>
      <c r="E2043" s="270" t="s">
        <v>2025</v>
      </c>
      <c r="F2043" s="300" t="s">
        <v>2415</v>
      </c>
      <c r="G2043" s="270" t="s">
        <v>626</v>
      </c>
      <c r="H2043" t="str">
        <f>VLOOKUP($G2043,県名!$B$1:$C$49,2,FALSE)</f>
        <v>岐  阜</v>
      </c>
      <c r="I2043" t="str">
        <f>VLOOKUP(B2043,学校名!$D$8:$F$64,3,FALSE)</f>
        <v>愛知淑徳大</v>
      </c>
      <c r="J2043" t="str">
        <f t="shared" si="62"/>
        <v>女</v>
      </c>
      <c r="K2043" s="308" t="s">
        <v>4367</v>
      </c>
      <c r="L2043" s="308" t="s">
        <v>4368</v>
      </c>
      <c r="M2043" t="str">
        <f t="shared" si="63"/>
        <v>KIRIYAMA Nanako</v>
      </c>
      <c r="O2043" t="s">
        <v>4197</v>
      </c>
      <c r="P2043" s="308" t="s">
        <v>4198</v>
      </c>
    </row>
    <row r="2044" spans="2:16" s="308" customFormat="1">
      <c r="B2044" s="501" t="s">
        <v>500</v>
      </c>
      <c r="C2044" s="297">
        <v>2043</v>
      </c>
      <c r="D2044" s="270" t="s">
        <v>2742</v>
      </c>
      <c r="E2044" s="270" t="s">
        <v>2760</v>
      </c>
      <c r="F2044" s="300" t="s">
        <v>2412</v>
      </c>
      <c r="G2044" s="270" t="s">
        <v>625</v>
      </c>
      <c r="H2044" t="str">
        <f>VLOOKUP($G2044,県名!$B$1:$C$49,2,FALSE)</f>
        <v>三  重</v>
      </c>
      <c r="I2044" t="str">
        <f>VLOOKUP(B2044,学校名!$D$8:$F$64,3,FALSE)</f>
        <v>愛知淑徳大</v>
      </c>
      <c r="J2044" t="str">
        <f t="shared" si="62"/>
        <v>女</v>
      </c>
      <c r="K2044" s="308" t="s">
        <v>4369</v>
      </c>
      <c r="L2044" s="308" t="s">
        <v>4370</v>
      </c>
      <c r="M2044" t="str">
        <f t="shared" si="63"/>
        <v>KIMATA Mana</v>
      </c>
      <c r="O2044" t="s">
        <v>4197</v>
      </c>
      <c r="P2044" s="308" t="s">
        <v>4198</v>
      </c>
    </row>
    <row r="2045" spans="2:16" s="308" customFormat="1">
      <c r="B2045" s="501" t="s">
        <v>500</v>
      </c>
      <c r="C2045" s="297">
        <v>2044</v>
      </c>
      <c r="D2045" s="270" t="s">
        <v>2739</v>
      </c>
      <c r="E2045" s="270" t="s">
        <v>2757</v>
      </c>
      <c r="F2045" s="300" t="s">
        <v>2412</v>
      </c>
      <c r="G2045" s="270" t="s">
        <v>624</v>
      </c>
      <c r="H2045" t="str">
        <f>VLOOKUP($G2045,県名!$B$1:$C$49,2,FALSE)</f>
        <v>愛  知</v>
      </c>
      <c r="I2045" t="str">
        <f>VLOOKUP(B2045,学校名!$D$8:$F$64,3,FALSE)</f>
        <v>愛知淑徳大</v>
      </c>
      <c r="J2045" t="str">
        <f t="shared" si="62"/>
        <v>女</v>
      </c>
      <c r="K2045" s="308" t="s">
        <v>4371</v>
      </c>
      <c r="L2045" s="308" t="s">
        <v>4372</v>
      </c>
      <c r="M2045" t="str">
        <f t="shared" si="63"/>
        <v>NONAKA Konatsu</v>
      </c>
      <c r="O2045" t="s">
        <v>4197</v>
      </c>
      <c r="P2045" s="308" t="s">
        <v>4198</v>
      </c>
    </row>
    <row r="2046" spans="2:16" s="308" customFormat="1">
      <c r="B2046" s="501" t="s">
        <v>494</v>
      </c>
      <c r="C2046" s="297">
        <v>2045</v>
      </c>
      <c r="D2046" s="270" t="s">
        <v>1795</v>
      </c>
      <c r="E2046" s="270" t="s">
        <v>2017</v>
      </c>
      <c r="F2046" s="300" t="s">
        <v>2415</v>
      </c>
      <c r="G2046" s="270" t="s">
        <v>624</v>
      </c>
      <c r="H2046" t="str">
        <f>VLOOKUP($G2046,県名!$B$1:$C$49,2,FALSE)</f>
        <v>愛  知</v>
      </c>
      <c r="I2046" t="str">
        <f>VLOOKUP(B2046,学校名!$D$8:$F$64,3,FALSE)</f>
        <v>愛知大</v>
      </c>
      <c r="J2046" t="str">
        <f t="shared" si="62"/>
        <v>女</v>
      </c>
      <c r="K2046" s="308" t="s">
        <v>3421</v>
      </c>
      <c r="L2046" s="308" t="s">
        <v>4373</v>
      </c>
      <c r="M2046" t="str">
        <f t="shared" si="63"/>
        <v>NAKAGAWA Kotoe</v>
      </c>
      <c r="O2046" t="s">
        <v>4197</v>
      </c>
      <c r="P2046" s="308" t="s">
        <v>4198</v>
      </c>
    </row>
    <row r="2047" spans="2:16" s="308" customFormat="1">
      <c r="B2047" s="501" t="s">
        <v>494</v>
      </c>
      <c r="C2047" s="297">
        <v>2046</v>
      </c>
      <c r="D2047" s="270" t="s">
        <v>1796</v>
      </c>
      <c r="E2047" s="270" t="s">
        <v>2018</v>
      </c>
      <c r="F2047" s="300" t="s">
        <v>2415</v>
      </c>
      <c r="G2047" s="270" t="s">
        <v>624</v>
      </c>
      <c r="H2047" t="str">
        <f>VLOOKUP($G2047,県名!$B$1:$C$49,2,FALSE)</f>
        <v>愛  知</v>
      </c>
      <c r="I2047" t="str">
        <f>VLOOKUP(B2047,学校名!$D$8:$F$64,3,FALSE)</f>
        <v>愛知大</v>
      </c>
      <c r="J2047" t="str">
        <f t="shared" si="62"/>
        <v>女</v>
      </c>
      <c r="K2047" s="308" t="s">
        <v>3993</v>
      </c>
      <c r="L2047" s="308" t="s">
        <v>3660</v>
      </c>
      <c r="M2047" t="str">
        <f t="shared" si="63"/>
        <v>MIZUTANI Saki</v>
      </c>
      <c r="O2047" t="s">
        <v>4197</v>
      </c>
      <c r="P2047" s="308" t="s">
        <v>4198</v>
      </c>
    </row>
    <row r="2048" spans="2:16" s="308" customFormat="1">
      <c r="B2048" s="501" t="s">
        <v>494</v>
      </c>
      <c r="C2048" s="297">
        <v>2047</v>
      </c>
      <c r="D2048" s="270" t="s">
        <v>2592</v>
      </c>
      <c r="E2048" s="270" t="s">
        <v>2615</v>
      </c>
      <c r="F2048" s="300" t="s">
        <v>2412</v>
      </c>
      <c r="G2048" s="270" t="s">
        <v>624</v>
      </c>
      <c r="H2048" t="str">
        <f>VLOOKUP($G2048,県名!$B$1:$C$49,2,FALSE)</f>
        <v>愛  知</v>
      </c>
      <c r="I2048" t="str">
        <f>VLOOKUP(B2048,学校名!$D$8:$F$64,3,FALSE)</f>
        <v>愛知大</v>
      </c>
      <c r="J2048" t="str">
        <f t="shared" si="62"/>
        <v>女</v>
      </c>
      <c r="K2048" s="308" t="s">
        <v>4374</v>
      </c>
      <c r="L2048" s="308" t="s">
        <v>4375</v>
      </c>
      <c r="M2048" t="str">
        <f t="shared" si="63"/>
        <v>IYODA Ayane</v>
      </c>
      <c r="O2048" t="s">
        <v>4197</v>
      </c>
      <c r="P2048" s="308" t="s">
        <v>4198</v>
      </c>
    </row>
    <row r="2049" spans="2:16" s="308" customFormat="1">
      <c r="B2049" s="501" t="s">
        <v>2881</v>
      </c>
      <c r="C2049" s="297">
        <v>2048</v>
      </c>
      <c r="D2049" s="270" t="s">
        <v>1984</v>
      </c>
      <c r="E2049" s="270" t="s">
        <v>2216</v>
      </c>
      <c r="F2049" s="300" t="s">
        <v>2414</v>
      </c>
      <c r="G2049" s="270" t="s">
        <v>626</v>
      </c>
      <c r="H2049" t="str">
        <f>VLOOKUP($G2049,県名!$B$1:$C$49,2,FALSE)</f>
        <v>岐  阜</v>
      </c>
      <c r="I2049" t="str">
        <f>VLOOKUP(B2049,学校名!$D$8:$F$64,3,FALSE)</f>
        <v>岐阜協立大</v>
      </c>
      <c r="J2049" t="str">
        <f t="shared" si="62"/>
        <v>女</v>
      </c>
      <c r="K2049" s="308" t="s">
        <v>3510</v>
      </c>
      <c r="L2049" s="308" t="s">
        <v>4376</v>
      </c>
      <c r="M2049" t="str">
        <f t="shared" si="63"/>
        <v>SUGIYAMA Serina</v>
      </c>
      <c r="O2049" t="s">
        <v>4197</v>
      </c>
      <c r="P2049" s="308" t="s">
        <v>4198</v>
      </c>
    </row>
    <row r="2050" spans="2:16" s="308" customFormat="1">
      <c r="B2050" s="501" t="s">
        <v>2881</v>
      </c>
      <c r="C2050" s="297">
        <v>2049</v>
      </c>
      <c r="D2050" s="270" t="s">
        <v>1985</v>
      </c>
      <c r="E2050" s="270" t="s">
        <v>2217</v>
      </c>
      <c r="F2050" s="300" t="s">
        <v>2414</v>
      </c>
      <c r="G2050" s="270" t="s">
        <v>649</v>
      </c>
      <c r="H2050" t="str">
        <f>VLOOKUP($G2050,県名!$B$1:$C$49,2,FALSE)</f>
        <v>沖　縄</v>
      </c>
      <c r="I2050" t="str">
        <f>VLOOKUP(B2050,学校名!$D$8:$F$64,3,FALSE)</f>
        <v>岐阜協立大</v>
      </c>
      <c r="J2050" t="str">
        <f t="shared" si="62"/>
        <v>女</v>
      </c>
      <c r="K2050" s="308" t="s">
        <v>4377</v>
      </c>
      <c r="L2050" s="308" t="s">
        <v>3660</v>
      </c>
      <c r="M2050" t="str">
        <f t="shared" si="63"/>
        <v>TAIRA Saki</v>
      </c>
      <c r="O2050" t="s">
        <v>4197</v>
      </c>
      <c r="P2050" s="308" t="s">
        <v>4198</v>
      </c>
    </row>
    <row r="2051" spans="2:16" s="308" customFormat="1">
      <c r="B2051" s="501" t="s">
        <v>2881</v>
      </c>
      <c r="C2051" s="297">
        <v>2050</v>
      </c>
      <c r="D2051" s="270" t="s">
        <v>1986</v>
      </c>
      <c r="E2051" s="270" t="s">
        <v>2218</v>
      </c>
      <c r="F2051" s="300" t="s">
        <v>2414</v>
      </c>
      <c r="G2051" s="270" t="s">
        <v>632</v>
      </c>
      <c r="H2051" t="str">
        <f>VLOOKUP($G2051,県名!$B$1:$C$49,2,FALSE)</f>
        <v>和歌山</v>
      </c>
      <c r="I2051" t="str">
        <f>VLOOKUP(B2051,学校名!$D$8:$F$64,3,FALSE)</f>
        <v>岐阜協立大</v>
      </c>
      <c r="J2051" t="str">
        <f t="shared" ref="J2051:J2114" si="64">IF(VALUE(C2051)&lt;2001,"男","女")</f>
        <v>女</v>
      </c>
      <c r="K2051" s="308" t="s">
        <v>3557</v>
      </c>
      <c r="L2051" s="308" t="s">
        <v>4378</v>
      </c>
      <c r="M2051" t="str">
        <f t="shared" ref="M2051:M2114" si="65">K2051&amp;" "&amp;L2051</f>
        <v>NAKAI Kana</v>
      </c>
      <c r="O2051" t="s">
        <v>4197</v>
      </c>
      <c r="P2051" s="308" t="s">
        <v>4198</v>
      </c>
    </row>
    <row r="2052" spans="2:16" s="308" customFormat="1">
      <c r="B2052" s="501" t="s">
        <v>2881</v>
      </c>
      <c r="C2052" s="297">
        <v>2051</v>
      </c>
      <c r="D2052" s="270" t="s">
        <v>1987</v>
      </c>
      <c r="E2052" s="270" t="s">
        <v>2219</v>
      </c>
      <c r="F2052" s="300" t="s">
        <v>2414</v>
      </c>
      <c r="G2052" s="270" t="s">
        <v>623</v>
      </c>
      <c r="H2052" t="str">
        <f>VLOOKUP($G2052,県名!$B$1:$C$49,2,FALSE)</f>
        <v>静  岡</v>
      </c>
      <c r="I2052" t="str">
        <f>VLOOKUP(B2052,学校名!$D$8:$F$64,3,FALSE)</f>
        <v>岐阜協立大</v>
      </c>
      <c r="J2052" t="str">
        <f t="shared" si="64"/>
        <v>女</v>
      </c>
      <c r="K2052" s="308" t="s">
        <v>3346</v>
      </c>
      <c r="L2052" s="308" t="s">
        <v>4379</v>
      </c>
      <c r="M2052" t="str">
        <f t="shared" si="65"/>
        <v>MIZUNO Manon</v>
      </c>
      <c r="O2052" t="s">
        <v>4197</v>
      </c>
      <c r="P2052" s="308" t="s">
        <v>4198</v>
      </c>
    </row>
    <row r="2053" spans="2:16" s="308" customFormat="1">
      <c r="B2053" s="501" t="s">
        <v>2881</v>
      </c>
      <c r="C2053" s="297">
        <v>2052</v>
      </c>
      <c r="D2053" s="270" t="s">
        <v>1988</v>
      </c>
      <c r="E2053" s="270" t="s">
        <v>2220</v>
      </c>
      <c r="F2053" s="300" t="s">
        <v>2415</v>
      </c>
      <c r="G2053" s="270" t="s">
        <v>626</v>
      </c>
      <c r="H2053" t="str">
        <f>VLOOKUP($G2053,県名!$B$1:$C$49,2,FALSE)</f>
        <v>岐  阜</v>
      </c>
      <c r="I2053" t="str">
        <f>VLOOKUP(B2053,学校名!$D$8:$F$64,3,FALSE)</f>
        <v>岐阜協立大</v>
      </c>
      <c r="J2053" t="str">
        <f t="shared" si="64"/>
        <v>女</v>
      </c>
      <c r="K2053" s="308" t="s">
        <v>4136</v>
      </c>
      <c r="L2053" s="308" t="s">
        <v>4365</v>
      </c>
      <c r="M2053" t="str">
        <f t="shared" si="65"/>
        <v>ADACHI Moeno</v>
      </c>
      <c r="O2053" t="s">
        <v>4197</v>
      </c>
      <c r="P2053" s="308" t="s">
        <v>4198</v>
      </c>
    </row>
    <row r="2054" spans="2:16" s="308" customFormat="1">
      <c r="B2054" s="501" t="s">
        <v>2881</v>
      </c>
      <c r="C2054" s="297">
        <v>2053</v>
      </c>
      <c r="D2054" s="270" t="s">
        <v>1989</v>
      </c>
      <c r="E2054" s="270" t="s">
        <v>2221</v>
      </c>
      <c r="F2054" s="300" t="s">
        <v>2415</v>
      </c>
      <c r="G2054" s="270" t="s">
        <v>647</v>
      </c>
      <c r="H2054" t="str">
        <f>VLOOKUP($G2054,県名!$B$1:$C$49,2,FALSE)</f>
        <v>宮　崎</v>
      </c>
      <c r="I2054" t="str">
        <f>VLOOKUP(B2054,学校名!$D$8:$F$64,3,FALSE)</f>
        <v>岐阜協立大</v>
      </c>
      <c r="J2054" t="str">
        <f t="shared" si="64"/>
        <v>女</v>
      </c>
      <c r="K2054" s="308" t="s">
        <v>3680</v>
      </c>
      <c r="L2054" s="308" t="s">
        <v>4380</v>
      </c>
      <c r="M2054" t="str">
        <f t="shared" si="65"/>
        <v>KAWANO Reina</v>
      </c>
      <c r="O2054" t="s">
        <v>4197</v>
      </c>
      <c r="P2054" s="308" t="s">
        <v>4198</v>
      </c>
    </row>
    <row r="2055" spans="2:16" s="308" customFormat="1">
      <c r="B2055" s="501" t="s">
        <v>2881</v>
      </c>
      <c r="C2055" s="297">
        <v>2054</v>
      </c>
      <c r="D2055" s="270" t="s">
        <v>1990</v>
      </c>
      <c r="E2055" s="270" t="s">
        <v>2222</v>
      </c>
      <c r="F2055" s="300" t="s">
        <v>2415</v>
      </c>
      <c r="G2055" s="270" t="s">
        <v>626</v>
      </c>
      <c r="H2055" t="str">
        <f>VLOOKUP($G2055,県名!$B$1:$C$49,2,FALSE)</f>
        <v>岐  阜</v>
      </c>
      <c r="I2055" t="str">
        <f>VLOOKUP(B2055,学校名!$D$8:$F$64,3,FALSE)</f>
        <v>岐阜協立大</v>
      </c>
      <c r="J2055" t="str">
        <f t="shared" si="64"/>
        <v>女</v>
      </c>
      <c r="K2055" s="308" t="s">
        <v>4381</v>
      </c>
      <c r="L2055" s="308" t="s">
        <v>4382</v>
      </c>
      <c r="M2055" t="str">
        <f t="shared" si="65"/>
        <v>TAMADA Yui</v>
      </c>
      <c r="O2055" t="s">
        <v>4197</v>
      </c>
      <c r="P2055" s="308" t="s">
        <v>4198</v>
      </c>
    </row>
    <row r="2056" spans="2:16" s="308" customFormat="1">
      <c r="B2056" s="501" t="s">
        <v>2881</v>
      </c>
      <c r="C2056" s="297">
        <v>2055</v>
      </c>
      <c r="D2056" s="270" t="s">
        <v>1991</v>
      </c>
      <c r="E2056" s="270" t="s">
        <v>2223</v>
      </c>
      <c r="F2056" s="300" t="s">
        <v>2415</v>
      </c>
      <c r="G2056" s="270" t="s">
        <v>626</v>
      </c>
      <c r="H2056" t="str">
        <f>VLOOKUP($G2056,県名!$B$1:$C$49,2,FALSE)</f>
        <v>岐  阜</v>
      </c>
      <c r="I2056" t="str">
        <f>VLOOKUP(B2056,学校名!$D$8:$F$64,3,FALSE)</f>
        <v>岐阜協立大</v>
      </c>
      <c r="J2056" t="str">
        <f t="shared" si="64"/>
        <v>女</v>
      </c>
      <c r="K2056" s="308" t="s">
        <v>4383</v>
      </c>
      <c r="L2056" s="308" t="s">
        <v>4384</v>
      </c>
      <c r="M2056" t="str">
        <f t="shared" si="65"/>
        <v>TOMITA Tamami</v>
      </c>
      <c r="O2056" t="s">
        <v>4197</v>
      </c>
      <c r="P2056" s="308" t="s">
        <v>4198</v>
      </c>
    </row>
    <row r="2057" spans="2:16" s="308" customFormat="1">
      <c r="B2057" s="501" t="s">
        <v>2881</v>
      </c>
      <c r="C2057" s="297">
        <v>2056</v>
      </c>
      <c r="D2057" s="270" t="s">
        <v>1992</v>
      </c>
      <c r="E2057" s="270" t="s">
        <v>2224</v>
      </c>
      <c r="F2057" s="300" t="s">
        <v>2415</v>
      </c>
      <c r="G2057" s="270" t="s">
        <v>649</v>
      </c>
      <c r="H2057" t="str">
        <f>VLOOKUP($G2057,県名!$B$1:$C$49,2,FALSE)</f>
        <v>沖　縄</v>
      </c>
      <c r="I2057" t="str">
        <f>VLOOKUP(B2057,学校名!$D$8:$F$64,3,FALSE)</f>
        <v>岐阜協立大</v>
      </c>
      <c r="J2057" t="str">
        <f t="shared" si="64"/>
        <v>女</v>
      </c>
      <c r="K2057" s="308" t="s">
        <v>3229</v>
      </c>
      <c r="L2057" s="308" t="s">
        <v>4385</v>
      </c>
      <c r="M2057" t="str">
        <f t="shared" si="65"/>
        <v>NAKAMURA Himawari</v>
      </c>
      <c r="O2057" t="s">
        <v>4197</v>
      </c>
      <c r="P2057" s="308" t="s">
        <v>4198</v>
      </c>
    </row>
    <row r="2058" spans="2:16" s="308" customFormat="1">
      <c r="B2058" s="501" t="s">
        <v>2881</v>
      </c>
      <c r="C2058" s="297">
        <v>2057</v>
      </c>
      <c r="D2058" s="270" t="s">
        <v>1993</v>
      </c>
      <c r="E2058" s="270" t="s">
        <v>2225</v>
      </c>
      <c r="F2058" s="300" t="s">
        <v>2415</v>
      </c>
      <c r="G2058" s="270" t="s">
        <v>623</v>
      </c>
      <c r="H2058" t="str">
        <f>VLOOKUP($G2058,県名!$B$1:$C$49,2,FALSE)</f>
        <v>静  岡</v>
      </c>
      <c r="I2058" t="str">
        <f>VLOOKUP(B2058,学校名!$D$8:$F$64,3,FALSE)</f>
        <v>岐阜協立大</v>
      </c>
      <c r="J2058" t="str">
        <f t="shared" si="64"/>
        <v>女</v>
      </c>
      <c r="K2058" s="308" t="s">
        <v>4386</v>
      </c>
      <c r="L2058" s="308" t="s">
        <v>3658</v>
      </c>
      <c r="M2058" t="str">
        <f t="shared" si="65"/>
        <v>HIRAKO Yu</v>
      </c>
      <c r="O2058" t="s">
        <v>4197</v>
      </c>
      <c r="P2058" s="308" t="s">
        <v>4198</v>
      </c>
    </row>
    <row r="2059" spans="2:16" s="308" customFormat="1">
      <c r="B2059" s="501" t="s">
        <v>2881</v>
      </c>
      <c r="C2059" s="297">
        <v>2058</v>
      </c>
      <c r="D2059" s="270" t="s">
        <v>1994</v>
      </c>
      <c r="E2059" s="270" t="s">
        <v>2226</v>
      </c>
      <c r="F2059" s="300" t="s">
        <v>2412</v>
      </c>
      <c r="G2059" s="270" t="s">
        <v>626</v>
      </c>
      <c r="H2059" t="str">
        <f>VLOOKUP($G2059,県名!$B$1:$C$49,2,FALSE)</f>
        <v>岐  阜</v>
      </c>
      <c r="I2059" t="str">
        <f>VLOOKUP(B2059,学校名!$D$8:$F$64,3,FALSE)</f>
        <v>岐阜協立大</v>
      </c>
      <c r="J2059" t="str">
        <f t="shared" si="64"/>
        <v>女</v>
      </c>
      <c r="K2059" s="308" t="s">
        <v>4387</v>
      </c>
      <c r="L2059" s="308" t="s">
        <v>4388</v>
      </c>
      <c r="M2059" t="str">
        <f t="shared" si="65"/>
        <v>ISHIURA Airi</v>
      </c>
      <c r="O2059" t="s">
        <v>4197</v>
      </c>
      <c r="P2059" s="308" t="s">
        <v>4198</v>
      </c>
    </row>
    <row r="2060" spans="2:16" s="308" customFormat="1">
      <c r="B2060" s="501" t="s">
        <v>2881</v>
      </c>
      <c r="C2060" s="297">
        <v>2059</v>
      </c>
      <c r="D2060" s="270" t="s">
        <v>1995</v>
      </c>
      <c r="E2060" s="270" t="s">
        <v>2227</v>
      </c>
      <c r="F2060" s="300" t="s">
        <v>2412</v>
      </c>
      <c r="G2060" s="270" t="s">
        <v>623</v>
      </c>
      <c r="H2060" t="str">
        <f>VLOOKUP($G2060,県名!$B$1:$C$49,2,FALSE)</f>
        <v>静  岡</v>
      </c>
      <c r="I2060" t="str">
        <f>VLOOKUP(B2060,学校名!$D$8:$F$64,3,FALSE)</f>
        <v>岐阜協立大</v>
      </c>
      <c r="J2060" t="str">
        <f t="shared" si="64"/>
        <v>女</v>
      </c>
      <c r="K2060" s="308" t="s">
        <v>3289</v>
      </c>
      <c r="L2060" s="308" t="s">
        <v>4039</v>
      </c>
      <c r="M2060" t="str">
        <f t="shared" si="65"/>
        <v>KOBAYASHI Akira</v>
      </c>
      <c r="O2060" t="s">
        <v>4197</v>
      </c>
      <c r="P2060" s="308" t="s">
        <v>4198</v>
      </c>
    </row>
    <row r="2061" spans="2:16" s="308" customFormat="1">
      <c r="B2061" s="501" t="s">
        <v>2881</v>
      </c>
      <c r="C2061" s="297">
        <v>2060</v>
      </c>
      <c r="D2061" s="270" t="s">
        <v>1996</v>
      </c>
      <c r="E2061" s="270" t="s">
        <v>2228</v>
      </c>
      <c r="F2061" s="300" t="s">
        <v>2412</v>
      </c>
      <c r="G2061" s="270" t="s">
        <v>626</v>
      </c>
      <c r="H2061" t="str">
        <f>VLOOKUP($G2061,県名!$B$1:$C$49,2,FALSE)</f>
        <v>岐  阜</v>
      </c>
      <c r="I2061" t="str">
        <f>VLOOKUP(B2061,学校名!$D$8:$F$64,3,FALSE)</f>
        <v>岐阜協立大</v>
      </c>
      <c r="J2061" t="str">
        <f t="shared" si="64"/>
        <v>女</v>
      </c>
      <c r="K2061" s="308" t="s">
        <v>4389</v>
      </c>
      <c r="L2061" s="308" t="s">
        <v>4390</v>
      </c>
      <c r="M2061" t="str">
        <f t="shared" si="65"/>
        <v>KONNO Erika</v>
      </c>
      <c r="O2061" t="s">
        <v>4197</v>
      </c>
      <c r="P2061" s="308" t="s">
        <v>4198</v>
      </c>
    </row>
    <row r="2062" spans="2:16" s="308" customFormat="1">
      <c r="B2062" s="501" t="s">
        <v>2881</v>
      </c>
      <c r="C2062" s="297">
        <v>2061</v>
      </c>
      <c r="D2062" s="270" t="s">
        <v>4202</v>
      </c>
      <c r="E2062" s="270" t="s">
        <v>4262</v>
      </c>
      <c r="F2062" s="300" t="s">
        <v>2412</v>
      </c>
      <c r="G2062" s="270" t="s">
        <v>626</v>
      </c>
      <c r="H2062" t="str">
        <f>VLOOKUP($G2062,県名!$B$1:$C$49,2,FALSE)</f>
        <v>岐  阜</v>
      </c>
      <c r="I2062" t="str">
        <f>VLOOKUP(B2062,学校名!$D$8:$F$64,3,FALSE)</f>
        <v>岐阜協立大</v>
      </c>
      <c r="J2062" t="str">
        <f t="shared" si="64"/>
        <v>女</v>
      </c>
      <c r="K2062" s="308" t="s">
        <v>4391</v>
      </c>
      <c r="L2062" s="308" t="s">
        <v>4392</v>
      </c>
      <c r="M2062" t="str">
        <f t="shared" si="65"/>
        <v>SHIODA Miyuki</v>
      </c>
      <c r="O2062" t="s">
        <v>4197</v>
      </c>
      <c r="P2062" s="308" t="s">
        <v>4198</v>
      </c>
    </row>
    <row r="2063" spans="2:16" s="308" customFormat="1">
      <c r="B2063" s="501" t="s">
        <v>2881</v>
      </c>
      <c r="C2063" s="297">
        <v>2062</v>
      </c>
      <c r="D2063" s="270" t="s">
        <v>1997</v>
      </c>
      <c r="E2063" s="270" t="s">
        <v>2229</v>
      </c>
      <c r="F2063" s="300" t="s">
        <v>2412</v>
      </c>
      <c r="G2063" s="270" t="s">
        <v>626</v>
      </c>
      <c r="H2063" t="str">
        <f>VLOOKUP($G2063,県名!$B$1:$C$49,2,FALSE)</f>
        <v>岐  阜</v>
      </c>
      <c r="I2063" t="str">
        <f>VLOOKUP(B2063,学校名!$D$8:$F$64,3,FALSE)</f>
        <v>岐阜協立大</v>
      </c>
      <c r="J2063" t="str">
        <f t="shared" si="64"/>
        <v>女</v>
      </c>
      <c r="K2063" s="308" t="s">
        <v>4393</v>
      </c>
      <c r="L2063" s="308" t="s">
        <v>4394</v>
      </c>
      <c r="M2063" t="str">
        <f t="shared" si="65"/>
        <v>SHIRAKI Nanase</v>
      </c>
      <c r="O2063" t="s">
        <v>4197</v>
      </c>
      <c r="P2063" s="308" t="s">
        <v>4198</v>
      </c>
    </row>
    <row r="2064" spans="2:16" s="308" customFormat="1">
      <c r="B2064" s="501" t="s">
        <v>2881</v>
      </c>
      <c r="C2064" s="297">
        <v>2063</v>
      </c>
      <c r="D2064" s="270" t="s">
        <v>4203</v>
      </c>
      <c r="E2064" s="270" t="s">
        <v>4263</v>
      </c>
      <c r="F2064" s="300" t="s">
        <v>2416</v>
      </c>
      <c r="G2064" s="270" t="s">
        <v>626</v>
      </c>
      <c r="H2064" t="str">
        <f>VLOOKUP($G2064,県名!$B$1:$C$49,2,FALSE)</f>
        <v>岐  阜</v>
      </c>
      <c r="I2064" t="str">
        <f>VLOOKUP(B2064,学校名!$D$8:$F$64,3,FALSE)</f>
        <v>岐阜協立大</v>
      </c>
      <c r="J2064" t="str">
        <f t="shared" si="64"/>
        <v>女</v>
      </c>
      <c r="K2064" s="308" t="s">
        <v>3539</v>
      </c>
      <c r="L2064" s="308" t="s">
        <v>4395</v>
      </c>
      <c r="M2064" t="str">
        <f t="shared" si="65"/>
        <v>USUI Misuzu</v>
      </c>
      <c r="O2064" t="s">
        <v>4197</v>
      </c>
      <c r="P2064" s="308" t="s">
        <v>4198</v>
      </c>
    </row>
    <row r="2065" spans="2:16" s="308" customFormat="1">
      <c r="B2065" s="501" t="s">
        <v>2881</v>
      </c>
      <c r="C2065" s="297">
        <v>2064</v>
      </c>
      <c r="D2065" s="270" t="s">
        <v>4204</v>
      </c>
      <c r="E2065" s="270" t="s">
        <v>4264</v>
      </c>
      <c r="F2065" s="300" t="s">
        <v>2416</v>
      </c>
      <c r="G2065" s="270" t="s">
        <v>624</v>
      </c>
      <c r="H2065" t="str">
        <f>VLOOKUP($G2065,県名!$B$1:$C$49,2,FALSE)</f>
        <v>愛  知</v>
      </c>
      <c r="I2065" t="str">
        <f>VLOOKUP(B2065,学校名!$D$8:$F$64,3,FALSE)</f>
        <v>岐阜協立大</v>
      </c>
      <c r="J2065" t="str">
        <f t="shared" si="64"/>
        <v>女</v>
      </c>
      <c r="K2065" s="308" t="s">
        <v>3995</v>
      </c>
      <c r="L2065" s="308" t="s">
        <v>4352</v>
      </c>
      <c r="M2065" t="str">
        <f t="shared" si="65"/>
        <v>OKUBO Haruka</v>
      </c>
      <c r="O2065" t="s">
        <v>4197</v>
      </c>
      <c r="P2065" s="308" t="s">
        <v>4198</v>
      </c>
    </row>
    <row r="2066" spans="2:16" s="308" customFormat="1">
      <c r="B2066" s="501" t="s">
        <v>2881</v>
      </c>
      <c r="C2066" s="297">
        <v>2065</v>
      </c>
      <c r="D2066" s="270" t="s">
        <v>4205</v>
      </c>
      <c r="E2066" s="270" t="s">
        <v>4265</v>
      </c>
      <c r="F2066" s="300" t="s">
        <v>2416</v>
      </c>
      <c r="G2066" s="270" t="s">
        <v>624</v>
      </c>
      <c r="H2066" t="str">
        <f>VLOOKUP($G2066,県名!$B$1:$C$49,2,FALSE)</f>
        <v>愛  知</v>
      </c>
      <c r="I2066" t="str">
        <f>VLOOKUP(B2066,学校名!$D$8:$F$64,3,FALSE)</f>
        <v>岐阜協立大</v>
      </c>
      <c r="J2066" t="str">
        <f t="shared" si="64"/>
        <v>女</v>
      </c>
      <c r="K2066" s="308" t="s">
        <v>3415</v>
      </c>
      <c r="L2066" s="308" t="s">
        <v>3348</v>
      </c>
      <c r="M2066" t="str">
        <f t="shared" si="65"/>
        <v>MIWA Asuka</v>
      </c>
      <c r="O2066" t="s">
        <v>4197</v>
      </c>
      <c r="P2066" s="308" t="s">
        <v>4198</v>
      </c>
    </row>
    <row r="2067" spans="2:16" s="308" customFormat="1">
      <c r="B2067" s="501" t="s">
        <v>2881</v>
      </c>
      <c r="C2067" s="297">
        <v>2066</v>
      </c>
      <c r="D2067" s="270" t="s">
        <v>4206</v>
      </c>
      <c r="E2067" s="270" t="s">
        <v>2055</v>
      </c>
      <c r="F2067" s="300" t="s">
        <v>2415</v>
      </c>
      <c r="G2067" s="270" t="s">
        <v>626</v>
      </c>
      <c r="H2067" t="str">
        <f>VLOOKUP($G2067,県名!$B$1:$C$49,2,FALSE)</f>
        <v>岐  阜</v>
      </c>
      <c r="I2067" t="str">
        <f>VLOOKUP(B2067,学校名!$D$8:$F$64,3,FALSE)</f>
        <v>岐阜協立大</v>
      </c>
      <c r="J2067" t="str">
        <f t="shared" si="64"/>
        <v>女</v>
      </c>
      <c r="K2067" s="308" t="s">
        <v>3596</v>
      </c>
      <c r="L2067" s="308" t="s">
        <v>3660</v>
      </c>
      <c r="M2067" t="str">
        <f t="shared" si="65"/>
        <v>ASANO Saki</v>
      </c>
      <c r="O2067" t="s">
        <v>4197</v>
      </c>
      <c r="P2067" s="308" t="s">
        <v>4198</v>
      </c>
    </row>
    <row r="2068" spans="2:16" s="308" customFormat="1">
      <c r="B2068" s="501" t="s">
        <v>2881</v>
      </c>
      <c r="C2068" s="297">
        <v>2067</v>
      </c>
      <c r="D2068" s="270" t="s">
        <v>1998</v>
      </c>
      <c r="E2068" s="270" t="s">
        <v>2230</v>
      </c>
      <c r="F2068" s="300" t="s">
        <v>2412</v>
      </c>
      <c r="G2068" s="270" t="s">
        <v>626</v>
      </c>
      <c r="H2068" t="str">
        <f>VLOOKUP($G2068,県名!$B$1:$C$49,2,FALSE)</f>
        <v>岐  阜</v>
      </c>
      <c r="I2068" t="str">
        <f>VLOOKUP(B2068,学校名!$D$8:$F$64,3,FALSE)</f>
        <v>岐阜協立大</v>
      </c>
      <c r="J2068" t="str">
        <f t="shared" si="64"/>
        <v>女</v>
      </c>
      <c r="K2068" s="308" t="s">
        <v>4353</v>
      </c>
      <c r="L2068" s="308" t="s">
        <v>3348</v>
      </c>
      <c r="M2068" t="str">
        <f t="shared" si="65"/>
        <v>KISHINO Asuka</v>
      </c>
      <c r="O2068" t="s">
        <v>4197</v>
      </c>
      <c r="P2068" s="308" t="s">
        <v>4198</v>
      </c>
    </row>
    <row r="2069" spans="2:16" s="308" customFormat="1">
      <c r="B2069" s="501" t="s">
        <v>2881</v>
      </c>
      <c r="C2069" s="297">
        <v>2068</v>
      </c>
      <c r="D2069" s="270" t="s">
        <v>4207</v>
      </c>
      <c r="E2069" s="270" t="s">
        <v>4266</v>
      </c>
      <c r="F2069" s="300" t="s">
        <v>2416</v>
      </c>
      <c r="G2069" s="270" t="s">
        <v>626</v>
      </c>
      <c r="H2069" t="str">
        <f>VLOOKUP($G2069,県名!$B$1:$C$49,2,FALSE)</f>
        <v>岐  阜</v>
      </c>
      <c r="I2069" t="str">
        <f>VLOOKUP(B2069,学校名!$D$8:$F$64,3,FALSE)</f>
        <v>岐阜協立大</v>
      </c>
      <c r="J2069" t="str">
        <f t="shared" si="64"/>
        <v>女</v>
      </c>
      <c r="K2069" s="308" t="s">
        <v>4178</v>
      </c>
      <c r="L2069" s="308" t="s">
        <v>4396</v>
      </c>
      <c r="M2069" t="str">
        <f t="shared" si="65"/>
        <v>SOGA Miyu</v>
      </c>
      <c r="O2069" t="s">
        <v>4197</v>
      </c>
      <c r="P2069" s="308" t="s">
        <v>4198</v>
      </c>
    </row>
    <row r="2070" spans="2:16" s="308" customFormat="1">
      <c r="B2070" s="501" t="s">
        <v>502</v>
      </c>
      <c r="C2070" s="297">
        <v>2069</v>
      </c>
      <c r="D2070" s="270" t="s">
        <v>2422</v>
      </c>
      <c r="E2070" s="270" t="s">
        <v>2432</v>
      </c>
      <c r="F2070" s="300" t="s">
        <v>1774</v>
      </c>
      <c r="G2070" s="270" t="s">
        <v>626</v>
      </c>
      <c r="H2070" t="str">
        <f>VLOOKUP($G2070,県名!$B$1:$C$49,2,FALSE)</f>
        <v>岐  阜</v>
      </c>
      <c r="I2070" t="str">
        <f>VLOOKUP(B2070,学校名!$D$8:$F$64,3,FALSE)</f>
        <v>岐阜大</v>
      </c>
      <c r="J2070" t="str">
        <f t="shared" si="64"/>
        <v>女</v>
      </c>
      <c r="K2070" s="308" t="s">
        <v>3239</v>
      </c>
      <c r="L2070" s="308" t="s">
        <v>4397</v>
      </c>
      <c r="M2070" t="str">
        <f t="shared" si="65"/>
        <v>KIMURA Natsuka</v>
      </c>
      <c r="O2070" t="s">
        <v>4197</v>
      </c>
      <c r="P2070" s="308" t="s">
        <v>4198</v>
      </c>
    </row>
    <row r="2071" spans="2:16" s="308" customFormat="1">
      <c r="B2071" s="501" t="s">
        <v>502</v>
      </c>
      <c r="C2071" s="297">
        <v>2070</v>
      </c>
      <c r="D2071" s="270" t="s">
        <v>1808</v>
      </c>
      <c r="E2071" s="270" t="s">
        <v>2030</v>
      </c>
      <c r="F2071" s="300" t="s">
        <v>2414</v>
      </c>
      <c r="G2071" s="270" t="s">
        <v>626</v>
      </c>
      <c r="H2071" t="str">
        <f>VLOOKUP($G2071,県名!$B$1:$C$49,2,FALSE)</f>
        <v>岐  阜</v>
      </c>
      <c r="I2071" t="str">
        <f>VLOOKUP(B2071,学校名!$D$8:$F$64,3,FALSE)</f>
        <v>岐阜大</v>
      </c>
      <c r="J2071" t="str">
        <f t="shared" si="64"/>
        <v>女</v>
      </c>
      <c r="K2071" s="308" t="s">
        <v>3249</v>
      </c>
      <c r="L2071" s="308" t="s">
        <v>3348</v>
      </c>
      <c r="M2071" t="str">
        <f t="shared" si="65"/>
        <v>YAMADA Asuka</v>
      </c>
      <c r="O2071" t="s">
        <v>4197</v>
      </c>
      <c r="P2071" s="308" t="s">
        <v>4198</v>
      </c>
    </row>
    <row r="2072" spans="2:16" s="308" customFormat="1">
      <c r="B2072" s="501" t="s">
        <v>502</v>
      </c>
      <c r="C2072" s="297">
        <v>2071</v>
      </c>
      <c r="D2072" s="270" t="s">
        <v>1809</v>
      </c>
      <c r="E2072" s="270" t="s">
        <v>2031</v>
      </c>
      <c r="F2072" s="300" t="s">
        <v>2415</v>
      </c>
      <c r="G2072" s="270" t="s">
        <v>626</v>
      </c>
      <c r="H2072" t="str">
        <f>VLOOKUP($G2072,県名!$B$1:$C$49,2,FALSE)</f>
        <v>岐  阜</v>
      </c>
      <c r="I2072" t="str">
        <f>VLOOKUP(B2072,学校名!$D$8:$F$64,3,FALSE)</f>
        <v>岐阜大</v>
      </c>
      <c r="J2072" t="str">
        <f t="shared" si="64"/>
        <v>女</v>
      </c>
      <c r="K2072" s="308" t="s">
        <v>3510</v>
      </c>
      <c r="L2072" s="308" t="s">
        <v>4398</v>
      </c>
      <c r="M2072" t="str">
        <f t="shared" si="65"/>
        <v>SUGIYAMA Rise</v>
      </c>
      <c r="O2072" t="s">
        <v>4197</v>
      </c>
      <c r="P2072" s="308" t="s">
        <v>4198</v>
      </c>
    </row>
    <row r="2073" spans="2:16" s="308" customFormat="1">
      <c r="B2073" s="501" t="s">
        <v>502</v>
      </c>
      <c r="C2073" s="297">
        <v>2072</v>
      </c>
      <c r="D2073" s="270" t="s">
        <v>4208</v>
      </c>
      <c r="E2073" s="270" t="s">
        <v>4267</v>
      </c>
      <c r="F2073" s="300" t="s">
        <v>2412</v>
      </c>
      <c r="G2073" s="270" t="s">
        <v>626</v>
      </c>
      <c r="H2073" t="str">
        <f>VLOOKUP($G2073,県名!$B$1:$C$49,2,FALSE)</f>
        <v>岐  阜</v>
      </c>
      <c r="I2073" t="str">
        <f>VLOOKUP(B2073,学校名!$D$8:$F$64,3,FALSE)</f>
        <v>岐阜大</v>
      </c>
      <c r="J2073" t="str">
        <f t="shared" si="64"/>
        <v>女</v>
      </c>
      <c r="K2073" s="308" t="s">
        <v>4399</v>
      </c>
      <c r="L2073" s="308" t="s">
        <v>4400</v>
      </c>
      <c r="M2073" t="str">
        <f t="shared" si="65"/>
        <v>FUKUZAWA Nichika</v>
      </c>
      <c r="O2073" t="s">
        <v>4197</v>
      </c>
      <c r="P2073" s="308" t="s">
        <v>4198</v>
      </c>
    </row>
    <row r="2074" spans="2:16" s="308" customFormat="1">
      <c r="B2074" s="501" t="s">
        <v>502</v>
      </c>
      <c r="C2074" s="297">
        <v>2073</v>
      </c>
      <c r="D2074" s="270" t="s">
        <v>1810</v>
      </c>
      <c r="E2074" s="270" t="s">
        <v>2032</v>
      </c>
      <c r="F2074" s="300" t="s">
        <v>2412</v>
      </c>
      <c r="G2074" s="270" t="s">
        <v>626</v>
      </c>
      <c r="H2074" t="str">
        <f>VLOOKUP($G2074,県名!$B$1:$C$49,2,FALSE)</f>
        <v>岐  阜</v>
      </c>
      <c r="I2074" t="str">
        <f>VLOOKUP(B2074,学校名!$D$8:$F$64,3,FALSE)</f>
        <v>岐阜大</v>
      </c>
      <c r="J2074" t="str">
        <f t="shared" si="64"/>
        <v>女</v>
      </c>
      <c r="K2074" s="308" t="s">
        <v>4401</v>
      </c>
      <c r="L2074" s="308" t="s">
        <v>4402</v>
      </c>
      <c r="M2074" t="str">
        <f t="shared" si="65"/>
        <v>NAOI Haruna</v>
      </c>
      <c r="O2074" t="s">
        <v>4197</v>
      </c>
      <c r="P2074" s="308" t="s">
        <v>4198</v>
      </c>
    </row>
    <row r="2075" spans="2:16" s="308" customFormat="1">
      <c r="B2075" s="501" t="s">
        <v>502</v>
      </c>
      <c r="C2075" s="297">
        <v>2074</v>
      </c>
      <c r="D2075" s="270" t="s">
        <v>2803</v>
      </c>
      <c r="E2075" s="270" t="s">
        <v>2804</v>
      </c>
      <c r="F2075" s="300" t="s">
        <v>2412</v>
      </c>
      <c r="G2075" s="270" t="s">
        <v>626</v>
      </c>
      <c r="H2075" t="str">
        <f>VLOOKUP($G2075,県名!$B$1:$C$49,2,FALSE)</f>
        <v>岐  阜</v>
      </c>
      <c r="I2075" t="str">
        <f>VLOOKUP(B2075,学校名!$D$8:$F$64,3,FALSE)</f>
        <v>岐阜大</v>
      </c>
      <c r="J2075" t="str">
        <f t="shared" si="64"/>
        <v>女</v>
      </c>
      <c r="K2075" s="308" t="s">
        <v>4075</v>
      </c>
      <c r="L2075" s="308" t="s">
        <v>4403</v>
      </c>
      <c r="M2075" t="str">
        <f t="shared" si="65"/>
        <v>MIYAGAWA Shio</v>
      </c>
      <c r="O2075" t="s">
        <v>4197</v>
      </c>
      <c r="P2075" s="308" t="s">
        <v>4198</v>
      </c>
    </row>
    <row r="2076" spans="2:16" s="308" customFormat="1">
      <c r="B2076" s="501" t="s">
        <v>505</v>
      </c>
      <c r="C2076" s="297">
        <v>2075</v>
      </c>
      <c r="D2076" s="270" t="s">
        <v>4209</v>
      </c>
      <c r="E2076" s="270" t="s">
        <v>4268</v>
      </c>
      <c r="F2076" s="300" t="s">
        <v>2415</v>
      </c>
      <c r="G2076" s="270" t="s">
        <v>626</v>
      </c>
      <c r="H2076" t="str">
        <f>VLOOKUP($G2076,県名!$B$1:$C$49,2,FALSE)</f>
        <v>岐  阜</v>
      </c>
      <c r="I2076" t="str">
        <f>VLOOKUP(B2076,学校名!$D$8:$F$64,3,FALSE)</f>
        <v>岐阜薬科大</v>
      </c>
      <c r="J2076" t="str">
        <f t="shared" si="64"/>
        <v>女</v>
      </c>
      <c r="K2076" s="308" t="s">
        <v>3456</v>
      </c>
      <c r="L2076" s="308" t="s">
        <v>4404</v>
      </c>
      <c r="M2076" t="str">
        <f t="shared" si="65"/>
        <v>INOUE Misaki</v>
      </c>
      <c r="O2076" t="s">
        <v>4197</v>
      </c>
      <c r="P2076" s="308" t="s">
        <v>4198</v>
      </c>
    </row>
    <row r="2077" spans="2:16" s="308" customFormat="1">
      <c r="B2077" s="501" t="s">
        <v>505</v>
      </c>
      <c r="C2077" s="297">
        <v>2076</v>
      </c>
      <c r="D2077" s="270" t="s">
        <v>2423</v>
      </c>
      <c r="E2077" s="270" t="s">
        <v>2433</v>
      </c>
      <c r="F2077" s="300" t="s">
        <v>2415</v>
      </c>
      <c r="G2077" s="270" t="s">
        <v>626</v>
      </c>
      <c r="H2077" t="str">
        <f>VLOOKUP($G2077,県名!$B$1:$C$49,2,FALSE)</f>
        <v>岐  阜</v>
      </c>
      <c r="I2077" t="str">
        <f>VLOOKUP(B2077,学校名!$D$8:$F$64,3,FALSE)</f>
        <v>岐阜薬科大</v>
      </c>
      <c r="J2077" t="str">
        <f t="shared" si="64"/>
        <v>女</v>
      </c>
      <c r="K2077" s="308" t="s">
        <v>4405</v>
      </c>
      <c r="L2077" s="308" t="s">
        <v>4406</v>
      </c>
      <c r="M2077" t="str">
        <f t="shared" si="65"/>
        <v>IWAHASHI Sayuki</v>
      </c>
      <c r="O2077" t="s">
        <v>4197</v>
      </c>
      <c r="P2077" s="308" t="s">
        <v>4198</v>
      </c>
    </row>
    <row r="2078" spans="2:16" s="308" customFormat="1">
      <c r="B2078" s="501" t="s">
        <v>505</v>
      </c>
      <c r="C2078" s="297">
        <v>2077</v>
      </c>
      <c r="D2078" s="270" t="s">
        <v>4210</v>
      </c>
      <c r="E2078" s="270" t="s">
        <v>4269</v>
      </c>
      <c r="F2078" s="300" t="s">
        <v>2415</v>
      </c>
      <c r="G2078" s="270" t="s">
        <v>626</v>
      </c>
      <c r="H2078" t="str">
        <f>VLOOKUP($G2078,県名!$B$1:$C$49,2,FALSE)</f>
        <v>岐  阜</v>
      </c>
      <c r="I2078" t="str">
        <f>VLOOKUP(B2078,学校名!$D$8:$F$64,3,FALSE)</f>
        <v>岐阜薬科大</v>
      </c>
      <c r="J2078" t="str">
        <f t="shared" si="64"/>
        <v>女</v>
      </c>
      <c r="K2078" s="308" t="s">
        <v>3573</v>
      </c>
      <c r="L2078" s="308" t="s">
        <v>4407</v>
      </c>
      <c r="M2078" t="str">
        <f t="shared" si="65"/>
        <v>OKADA Risa</v>
      </c>
      <c r="O2078" t="s">
        <v>4197</v>
      </c>
      <c r="P2078" s="308" t="s">
        <v>4198</v>
      </c>
    </row>
    <row r="2079" spans="2:16" s="308" customFormat="1">
      <c r="B2079" s="501" t="s">
        <v>505</v>
      </c>
      <c r="C2079" s="297">
        <v>2078</v>
      </c>
      <c r="D2079" s="270" t="s">
        <v>4211</v>
      </c>
      <c r="E2079" s="270" t="s">
        <v>4270</v>
      </c>
      <c r="F2079" s="300" t="s">
        <v>2415</v>
      </c>
      <c r="G2079" s="270" t="s">
        <v>626</v>
      </c>
      <c r="H2079" t="str">
        <f>VLOOKUP($G2079,県名!$B$1:$C$49,2,FALSE)</f>
        <v>岐  阜</v>
      </c>
      <c r="I2079" t="str">
        <f>VLOOKUP(B2079,学校名!$D$8:$F$64,3,FALSE)</f>
        <v>岐阜薬科大</v>
      </c>
      <c r="J2079" t="str">
        <f t="shared" si="64"/>
        <v>女</v>
      </c>
      <c r="K2079" s="308" t="s">
        <v>3601</v>
      </c>
      <c r="L2079" s="308" t="s">
        <v>4408</v>
      </c>
      <c r="M2079" t="str">
        <f t="shared" si="65"/>
        <v>MASUDA Yukina</v>
      </c>
      <c r="O2079" t="s">
        <v>4197</v>
      </c>
      <c r="P2079" s="308" t="s">
        <v>4198</v>
      </c>
    </row>
    <row r="2080" spans="2:16" s="308" customFormat="1">
      <c r="B2080" s="501" t="s">
        <v>505</v>
      </c>
      <c r="C2080" s="297">
        <v>2079</v>
      </c>
      <c r="D2080" s="270" t="s">
        <v>4212</v>
      </c>
      <c r="E2080" s="270" t="s">
        <v>4271</v>
      </c>
      <c r="F2080" s="300" t="s">
        <v>2412</v>
      </c>
      <c r="G2080" s="270" t="s">
        <v>626</v>
      </c>
      <c r="H2080" t="str">
        <f>VLOOKUP($G2080,県名!$B$1:$C$49,2,FALSE)</f>
        <v>岐  阜</v>
      </c>
      <c r="I2080" t="str">
        <f>VLOOKUP(B2080,学校名!$D$8:$F$64,3,FALSE)</f>
        <v>岐阜薬科大</v>
      </c>
      <c r="J2080" t="str">
        <f t="shared" si="64"/>
        <v>女</v>
      </c>
      <c r="K2080" s="308" t="s">
        <v>4409</v>
      </c>
      <c r="L2080" s="308" t="s">
        <v>4410</v>
      </c>
      <c r="M2080" t="str">
        <f t="shared" si="65"/>
        <v>NAKAMIZO Rio</v>
      </c>
      <c r="O2080" t="s">
        <v>4197</v>
      </c>
      <c r="P2080" s="308" t="s">
        <v>4198</v>
      </c>
    </row>
    <row r="2081" spans="2:16" s="308" customFormat="1">
      <c r="B2081" s="501" t="s">
        <v>505</v>
      </c>
      <c r="C2081" s="297">
        <v>2080</v>
      </c>
      <c r="D2081" s="270" t="s">
        <v>4213</v>
      </c>
      <c r="E2081" s="270" t="s">
        <v>4272</v>
      </c>
      <c r="F2081" s="300" t="s">
        <v>2412</v>
      </c>
      <c r="G2081" s="270" t="s">
        <v>626</v>
      </c>
      <c r="H2081" t="str">
        <f>VLOOKUP($G2081,県名!$B$1:$C$49,2,FALSE)</f>
        <v>岐  阜</v>
      </c>
      <c r="I2081" t="str">
        <f>VLOOKUP(B2081,学校名!$D$8:$F$64,3,FALSE)</f>
        <v>岐阜薬科大</v>
      </c>
      <c r="J2081" t="str">
        <f t="shared" si="64"/>
        <v>女</v>
      </c>
      <c r="K2081" s="308" t="s">
        <v>3603</v>
      </c>
      <c r="L2081" s="308" t="s">
        <v>4411</v>
      </c>
      <c r="M2081" t="str">
        <f t="shared" si="65"/>
        <v>YAMASHIRO Yume</v>
      </c>
      <c r="O2081" t="s">
        <v>4197</v>
      </c>
      <c r="P2081" s="308" t="s">
        <v>4198</v>
      </c>
    </row>
    <row r="2082" spans="2:16" s="308" customFormat="1">
      <c r="B2082" s="501" t="s">
        <v>555</v>
      </c>
      <c r="C2082" s="297">
        <v>2081</v>
      </c>
      <c r="D2082" s="270" t="s">
        <v>1811</v>
      </c>
      <c r="E2082" s="270" t="s">
        <v>2033</v>
      </c>
      <c r="F2082" s="300" t="s">
        <v>2415</v>
      </c>
      <c r="G2082" s="270" t="s">
        <v>624</v>
      </c>
      <c r="H2082" t="str">
        <f>VLOOKUP($G2082,県名!$B$1:$C$49,2,FALSE)</f>
        <v>愛  知</v>
      </c>
      <c r="I2082" t="str">
        <f>VLOOKUP(B2082,学校名!$D$8:$F$64,3,FALSE)</f>
        <v>金城学院大</v>
      </c>
      <c r="J2082" t="str">
        <f t="shared" si="64"/>
        <v>女</v>
      </c>
      <c r="K2082" s="308" t="s">
        <v>4412</v>
      </c>
      <c r="L2082" s="308" t="s">
        <v>4413</v>
      </c>
      <c r="M2082" t="str">
        <f t="shared" si="65"/>
        <v>WATANABE  Kotoko</v>
      </c>
      <c r="O2082" t="s">
        <v>4197</v>
      </c>
      <c r="P2082" s="308" t="s">
        <v>4198</v>
      </c>
    </row>
    <row r="2083" spans="2:16" s="308" customFormat="1">
      <c r="B2083" s="501" t="s">
        <v>555</v>
      </c>
      <c r="C2083" s="297">
        <v>2082</v>
      </c>
      <c r="D2083" s="270" t="s">
        <v>1812</v>
      </c>
      <c r="E2083" s="270" t="s">
        <v>2034</v>
      </c>
      <c r="F2083" s="300" t="s">
        <v>2415</v>
      </c>
      <c r="G2083" s="270" t="s">
        <v>624</v>
      </c>
      <c r="H2083" t="str">
        <f>VLOOKUP($G2083,県名!$B$1:$C$49,2,FALSE)</f>
        <v>愛  知</v>
      </c>
      <c r="I2083" t="str">
        <f>VLOOKUP(B2083,学校名!$D$8:$F$64,3,FALSE)</f>
        <v>金城学院大</v>
      </c>
      <c r="J2083" t="str">
        <f t="shared" si="64"/>
        <v>女</v>
      </c>
      <c r="K2083" s="308" t="s">
        <v>4101</v>
      </c>
      <c r="L2083" s="308" t="s">
        <v>4414</v>
      </c>
      <c r="M2083" t="str">
        <f t="shared" si="65"/>
        <v>MIZUKOSHI Nahoko</v>
      </c>
      <c r="O2083" t="s">
        <v>4197</v>
      </c>
      <c r="P2083" s="308" t="s">
        <v>4198</v>
      </c>
    </row>
    <row r="2084" spans="2:16" s="308" customFormat="1">
      <c r="B2084" s="501" t="s">
        <v>507</v>
      </c>
      <c r="C2084" s="297">
        <v>2083</v>
      </c>
      <c r="D2084" s="270" t="s">
        <v>1816</v>
      </c>
      <c r="E2084" s="270" t="s">
        <v>2038</v>
      </c>
      <c r="F2084" s="300" t="s">
        <v>2414</v>
      </c>
      <c r="G2084" s="270" t="s">
        <v>625</v>
      </c>
      <c r="H2084" t="str">
        <f>VLOOKUP($G2084,県名!$B$1:$C$49,2,FALSE)</f>
        <v>三  重</v>
      </c>
      <c r="I2084" t="str">
        <f>VLOOKUP(B2084,学校名!$D$8:$F$64,3,FALSE)</f>
        <v>皇學館大</v>
      </c>
      <c r="J2084" t="str">
        <f t="shared" si="64"/>
        <v>女</v>
      </c>
      <c r="K2084" s="308" t="s">
        <v>3285</v>
      </c>
      <c r="L2084" s="308" t="s">
        <v>4415</v>
      </c>
      <c r="M2084" t="str">
        <f t="shared" si="65"/>
        <v>SUZUKI Kirari</v>
      </c>
      <c r="O2084" t="s">
        <v>4197</v>
      </c>
      <c r="P2084" s="308" t="s">
        <v>4198</v>
      </c>
    </row>
    <row r="2085" spans="2:16" s="308" customFormat="1">
      <c r="B2085" s="501" t="s">
        <v>507</v>
      </c>
      <c r="C2085" s="297">
        <v>2084</v>
      </c>
      <c r="D2085" s="270" t="s">
        <v>1815</v>
      </c>
      <c r="E2085" s="270" t="s">
        <v>2037</v>
      </c>
      <c r="F2085" s="300" t="s">
        <v>2414</v>
      </c>
      <c r="G2085" s="270" t="s">
        <v>625</v>
      </c>
      <c r="H2085" t="str">
        <f>VLOOKUP($G2085,県名!$B$1:$C$49,2,FALSE)</f>
        <v>三  重</v>
      </c>
      <c r="I2085" t="str">
        <f>VLOOKUP(B2085,学校名!$D$8:$F$64,3,FALSE)</f>
        <v>皇學館大</v>
      </c>
      <c r="J2085" t="str">
        <f t="shared" si="64"/>
        <v>女</v>
      </c>
      <c r="K2085" s="308" t="s">
        <v>3710</v>
      </c>
      <c r="L2085" s="308" t="s">
        <v>4344</v>
      </c>
      <c r="M2085" t="str">
        <f t="shared" si="65"/>
        <v>HIRAYAMA Miku</v>
      </c>
      <c r="O2085" t="s">
        <v>4197</v>
      </c>
      <c r="P2085" s="308" t="s">
        <v>4198</v>
      </c>
    </row>
    <row r="2086" spans="2:16" s="308" customFormat="1">
      <c r="B2086" s="501" t="s">
        <v>507</v>
      </c>
      <c r="C2086" s="297">
        <v>2085</v>
      </c>
      <c r="D2086" s="270" t="s">
        <v>1814</v>
      </c>
      <c r="E2086" s="270" t="s">
        <v>2036</v>
      </c>
      <c r="F2086" s="300" t="s">
        <v>2415</v>
      </c>
      <c r="G2086" s="270" t="s">
        <v>625</v>
      </c>
      <c r="H2086" t="str">
        <f>VLOOKUP($G2086,県名!$B$1:$C$49,2,FALSE)</f>
        <v>三  重</v>
      </c>
      <c r="I2086" t="str">
        <f>VLOOKUP(B2086,学校名!$D$8:$F$64,3,FALSE)</f>
        <v>皇學館大</v>
      </c>
      <c r="J2086" t="str">
        <f t="shared" si="64"/>
        <v>女</v>
      </c>
      <c r="K2086" s="308" t="s">
        <v>4416</v>
      </c>
      <c r="L2086" s="308" t="s">
        <v>4417</v>
      </c>
      <c r="M2086" t="str">
        <f t="shared" si="65"/>
        <v>OGIDANI Yua</v>
      </c>
      <c r="O2086" t="s">
        <v>4197</v>
      </c>
      <c r="P2086" s="308" t="s">
        <v>4198</v>
      </c>
    </row>
    <row r="2087" spans="2:16" s="308" customFormat="1">
      <c r="B2087" s="501" t="s">
        <v>507</v>
      </c>
      <c r="C2087" s="297">
        <v>2086</v>
      </c>
      <c r="D2087" s="270" t="s">
        <v>1813</v>
      </c>
      <c r="E2087" s="270" t="s">
        <v>2035</v>
      </c>
      <c r="F2087" s="300" t="s">
        <v>2415</v>
      </c>
      <c r="G2087" s="270" t="s">
        <v>625</v>
      </c>
      <c r="H2087" t="str">
        <f>VLOOKUP($G2087,県名!$B$1:$C$49,2,FALSE)</f>
        <v>三  重</v>
      </c>
      <c r="I2087" t="str">
        <f>VLOOKUP(B2087,学校名!$D$8:$F$64,3,FALSE)</f>
        <v>皇學館大</v>
      </c>
      <c r="J2087" t="str">
        <f t="shared" si="64"/>
        <v>女</v>
      </c>
      <c r="K2087" s="308" t="s">
        <v>4418</v>
      </c>
      <c r="L2087" s="308" t="s">
        <v>4419</v>
      </c>
      <c r="M2087" t="str">
        <f t="shared" si="65"/>
        <v>SAEKI Honoka</v>
      </c>
      <c r="O2087" t="s">
        <v>4197</v>
      </c>
      <c r="P2087" s="308" t="s">
        <v>4198</v>
      </c>
    </row>
    <row r="2088" spans="2:16" s="308" customFormat="1">
      <c r="B2088" s="501" t="s">
        <v>507</v>
      </c>
      <c r="C2088" s="297">
        <v>2087</v>
      </c>
      <c r="D2088" s="270" t="s">
        <v>1817</v>
      </c>
      <c r="E2088" s="270" t="s">
        <v>2039</v>
      </c>
      <c r="F2088" s="300" t="s">
        <v>2415</v>
      </c>
      <c r="G2088" s="270" t="s">
        <v>625</v>
      </c>
      <c r="H2088" t="str">
        <f>VLOOKUP($G2088,県名!$B$1:$C$49,2,FALSE)</f>
        <v>三  重</v>
      </c>
      <c r="I2088" t="str">
        <f>VLOOKUP(B2088,学校名!$D$8:$F$64,3,FALSE)</f>
        <v>皇學館大</v>
      </c>
      <c r="J2088" t="str">
        <f t="shared" si="64"/>
        <v>女</v>
      </c>
      <c r="K2088" s="308" t="s">
        <v>4420</v>
      </c>
      <c r="L2088" s="308" t="s">
        <v>4421</v>
      </c>
      <c r="M2088" t="str">
        <f t="shared" si="65"/>
        <v>DEGUCHI Mizuho</v>
      </c>
      <c r="O2088" t="s">
        <v>4197</v>
      </c>
      <c r="P2088" s="308" t="s">
        <v>4198</v>
      </c>
    </row>
    <row r="2089" spans="2:16" s="308" customFormat="1">
      <c r="B2089" s="501" t="s">
        <v>507</v>
      </c>
      <c r="C2089" s="297">
        <v>2088</v>
      </c>
      <c r="D2089" s="270" t="s">
        <v>2595</v>
      </c>
      <c r="E2089" s="270" t="s">
        <v>2618</v>
      </c>
      <c r="F2089" s="300" t="s">
        <v>2412</v>
      </c>
      <c r="G2089" s="270" t="s">
        <v>625</v>
      </c>
      <c r="H2089" t="str">
        <f>VLOOKUP($G2089,県名!$B$1:$C$49,2,FALSE)</f>
        <v>三  重</v>
      </c>
      <c r="I2089" t="str">
        <f>VLOOKUP(B2089,学校名!$D$8:$F$64,3,FALSE)</f>
        <v>皇學館大</v>
      </c>
      <c r="J2089" t="str">
        <f t="shared" si="64"/>
        <v>女</v>
      </c>
      <c r="K2089" s="308" t="s">
        <v>4422</v>
      </c>
      <c r="L2089" s="308" t="s">
        <v>4423</v>
      </c>
      <c r="M2089" t="str">
        <f t="shared" si="65"/>
        <v>IWASE Eimi</v>
      </c>
      <c r="O2089" t="s">
        <v>4197</v>
      </c>
      <c r="P2089" s="308" t="s">
        <v>4198</v>
      </c>
    </row>
    <row r="2090" spans="2:16" s="308" customFormat="1">
      <c r="B2090" s="501" t="s">
        <v>529</v>
      </c>
      <c r="C2090" s="297">
        <v>2089</v>
      </c>
      <c r="D2090" s="270" t="s">
        <v>1821</v>
      </c>
      <c r="E2090" s="270" t="s">
        <v>2043</v>
      </c>
      <c r="F2090" s="300" t="s">
        <v>2414</v>
      </c>
      <c r="G2090" s="270" t="s">
        <v>625</v>
      </c>
      <c r="H2090" t="str">
        <f>VLOOKUP($G2090,県名!$B$1:$C$49,2,FALSE)</f>
        <v>三  重</v>
      </c>
      <c r="I2090" t="str">
        <f>VLOOKUP(B2090,学校名!$D$8:$F$64,3,FALSE)</f>
        <v>三重大</v>
      </c>
      <c r="J2090" t="str">
        <f t="shared" si="64"/>
        <v>女</v>
      </c>
      <c r="K2090" s="308" t="s">
        <v>3421</v>
      </c>
      <c r="L2090" s="308" t="s">
        <v>4402</v>
      </c>
      <c r="M2090" t="str">
        <f t="shared" si="65"/>
        <v>NAKAGAWA Haruna</v>
      </c>
      <c r="O2090" t="s">
        <v>4197</v>
      </c>
      <c r="P2090" s="308" t="s">
        <v>4198</v>
      </c>
    </row>
    <row r="2091" spans="2:16" s="308" customFormat="1">
      <c r="B2091" s="501" t="s">
        <v>529</v>
      </c>
      <c r="C2091" s="297">
        <v>2090</v>
      </c>
      <c r="D2091" s="270" t="s">
        <v>1820</v>
      </c>
      <c r="E2091" s="270" t="s">
        <v>2042</v>
      </c>
      <c r="F2091" s="300" t="s">
        <v>2415</v>
      </c>
      <c r="G2091" s="270" t="s">
        <v>625</v>
      </c>
      <c r="H2091" t="str">
        <f>VLOOKUP($G2091,県名!$B$1:$C$49,2,FALSE)</f>
        <v>三  重</v>
      </c>
      <c r="I2091" t="str">
        <f>VLOOKUP(B2091,学校名!$D$8:$F$64,3,FALSE)</f>
        <v>三重大</v>
      </c>
      <c r="J2091" t="str">
        <f t="shared" si="64"/>
        <v>女</v>
      </c>
      <c r="K2091" s="308" t="s">
        <v>4424</v>
      </c>
      <c r="L2091" s="308" t="s">
        <v>4425</v>
      </c>
      <c r="M2091" t="str">
        <f t="shared" si="65"/>
        <v>KUTANI Hazuki</v>
      </c>
      <c r="O2091" t="s">
        <v>4197</v>
      </c>
      <c r="P2091" s="308" t="s">
        <v>4198</v>
      </c>
    </row>
    <row r="2092" spans="2:16" s="308" customFormat="1">
      <c r="B2092" s="501" t="s">
        <v>529</v>
      </c>
      <c r="C2092" s="297">
        <v>2091</v>
      </c>
      <c r="D2092" s="270" t="s">
        <v>1818</v>
      </c>
      <c r="E2092" s="270" t="s">
        <v>2040</v>
      </c>
      <c r="F2092" s="300" t="s">
        <v>2415</v>
      </c>
      <c r="G2092" s="270" t="s">
        <v>625</v>
      </c>
      <c r="H2092" t="str">
        <f>VLOOKUP($G2092,県名!$B$1:$C$49,2,FALSE)</f>
        <v>三  重</v>
      </c>
      <c r="I2092" t="str">
        <f>VLOOKUP(B2092,学校名!$D$8:$F$64,3,FALSE)</f>
        <v>三重大</v>
      </c>
      <c r="J2092" t="str">
        <f t="shared" si="64"/>
        <v>女</v>
      </c>
      <c r="K2092" s="308" t="s">
        <v>4426</v>
      </c>
      <c r="L2092" s="308" t="s">
        <v>4427</v>
      </c>
      <c r="M2092" t="str">
        <f t="shared" si="65"/>
        <v>OTA Chinatsu</v>
      </c>
      <c r="O2092" t="s">
        <v>4197</v>
      </c>
      <c r="P2092" s="308" t="s">
        <v>4198</v>
      </c>
    </row>
    <row r="2093" spans="2:16" s="308" customFormat="1">
      <c r="B2093" s="501" t="s">
        <v>529</v>
      </c>
      <c r="C2093" s="297">
        <v>2092</v>
      </c>
      <c r="D2093" s="270" t="s">
        <v>1819</v>
      </c>
      <c r="E2093" s="270" t="s">
        <v>2041</v>
      </c>
      <c r="F2093" s="300" t="s">
        <v>2415</v>
      </c>
      <c r="G2093" s="270" t="s">
        <v>625</v>
      </c>
      <c r="H2093" t="str">
        <f>VLOOKUP($G2093,県名!$B$1:$C$49,2,FALSE)</f>
        <v>三  重</v>
      </c>
      <c r="I2093" t="str">
        <f>VLOOKUP(B2093,学校名!$D$8:$F$64,3,FALSE)</f>
        <v>三重大</v>
      </c>
      <c r="J2093" t="str">
        <f t="shared" si="64"/>
        <v>女</v>
      </c>
      <c r="K2093" s="308" t="s">
        <v>4369</v>
      </c>
      <c r="L2093" s="308" t="s">
        <v>4419</v>
      </c>
      <c r="M2093" t="str">
        <f t="shared" si="65"/>
        <v>KIMATA Honoka</v>
      </c>
      <c r="O2093" t="s">
        <v>4197</v>
      </c>
      <c r="P2093" s="308" t="s">
        <v>4198</v>
      </c>
    </row>
    <row r="2094" spans="2:16" s="308" customFormat="1">
      <c r="B2094" s="501" t="s">
        <v>508</v>
      </c>
      <c r="C2094" s="297">
        <v>2093</v>
      </c>
      <c r="D2094" s="270" t="s">
        <v>1822</v>
      </c>
      <c r="E2094" s="270" t="s">
        <v>2044</v>
      </c>
      <c r="F2094" s="300" t="s">
        <v>2414</v>
      </c>
      <c r="G2094" s="270" t="s">
        <v>624</v>
      </c>
      <c r="H2094" t="str">
        <f>VLOOKUP($G2094,県名!$B$1:$C$49,2,FALSE)</f>
        <v>愛  知</v>
      </c>
      <c r="I2094" t="str">
        <f>VLOOKUP(B2094,学校名!$D$8:$F$64,3,FALSE)</f>
        <v>至学館大</v>
      </c>
      <c r="J2094" t="str">
        <f t="shared" si="64"/>
        <v>女</v>
      </c>
      <c r="K2094" s="308" t="s">
        <v>4428</v>
      </c>
      <c r="L2094" s="308" t="s">
        <v>4429</v>
      </c>
      <c r="M2094" t="str">
        <f t="shared" si="65"/>
        <v>ISOMURA Eri</v>
      </c>
      <c r="O2094" t="s">
        <v>4197</v>
      </c>
      <c r="P2094" s="308" t="s">
        <v>4198</v>
      </c>
    </row>
    <row r="2095" spans="2:16" s="308" customFormat="1">
      <c r="B2095" s="501" t="s">
        <v>508</v>
      </c>
      <c r="C2095" s="297">
        <v>2094</v>
      </c>
      <c r="D2095" s="270" t="s">
        <v>1823</v>
      </c>
      <c r="E2095" s="270" t="s">
        <v>2045</v>
      </c>
      <c r="F2095" s="300" t="s">
        <v>2414</v>
      </c>
      <c r="G2095" s="270" t="s">
        <v>623</v>
      </c>
      <c r="H2095" t="str">
        <f>VLOOKUP($G2095,県名!$B$1:$C$49,2,FALSE)</f>
        <v>静  岡</v>
      </c>
      <c r="I2095" t="str">
        <f>VLOOKUP(B2095,学校名!$D$8:$F$64,3,FALSE)</f>
        <v>至学館大</v>
      </c>
      <c r="J2095" t="str">
        <f t="shared" si="64"/>
        <v>女</v>
      </c>
      <c r="K2095" s="308" t="s">
        <v>3394</v>
      </c>
      <c r="L2095" s="308" t="s">
        <v>4430</v>
      </c>
      <c r="M2095" t="str">
        <f t="shared" si="65"/>
        <v>KATO Yukiko</v>
      </c>
      <c r="O2095" t="s">
        <v>4197</v>
      </c>
      <c r="P2095" s="308" t="s">
        <v>4198</v>
      </c>
    </row>
    <row r="2096" spans="2:16" s="308" customFormat="1">
      <c r="B2096" s="501" t="s">
        <v>508</v>
      </c>
      <c r="C2096" s="297">
        <v>2095</v>
      </c>
      <c r="D2096" s="270" t="s">
        <v>1824</v>
      </c>
      <c r="E2096" s="270" t="s">
        <v>2046</v>
      </c>
      <c r="F2096" s="300" t="s">
        <v>2415</v>
      </c>
      <c r="G2096" s="270" t="s">
        <v>624</v>
      </c>
      <c r="H2096" t="str">
        <f>VLOOKUP($G2096,県名!$B$1:$C$49,2,FALSE)</f>
        <v>愛  知</v>
      </c>
      <c r="I2096" t="str">
        <f>VLOOKUP(B2096,学校名!$D$8:$F$64,3,FALSE)</f>
        <v>至学館大</v>
      </c>
      <c r="J2096" t="str">
        <f t="shared" si="64"/>
        <v>女</v>
      </c>
      <c r="K2096" s="308" t="s">
        <v>3359</v>
      </c>
      <c r="L2096" s="308" t="s">
        <v>3348</v>
      </c>
      <c r="M2096" t="str">
        <f t="shared" si="65"/>
        <v>HARADA Asuka</v>
      </c>
      <c r="O2096" t="s">
        <v>4197</v>
      </c>
      <c r="P2096" s="308" t="s">
        <v>4198</v>
      </c>
    </row>
    <row r="2097" spans="2:16" s="308" customFormat="1">
      <c r="B2097" s="501" t="s">
        <v>508</v>
      </c>
      <c r="C2097" s="297">
        <v>2096</v>
      </c>
      <c r="D2097" s="270" t="s">
        <v>1847</v>
      </c>
      <c r="E2097" s="270" t="s">
        <v>2070</v>
      </c>
      <c r="F2097" s="300" t="s">
        <v>2412</v>
      </c>
      <c r="G2097" s="270" t="s">
        <v>624</v>
      </c>
      <c r="H2097" t="str">
        <f>VLOOKUP($G2097,県名!$B$1:$C$49,2,FALSE)</f>
        <v>愛  知</v>
      </c>
      <c r="I2097" t="str">
        <f>VLOOKUP(B2097,学校名!$D$8:$F$64,3,FALSE)</f>
        <v>至学館大</v>
      </c>
      <c r="J2097" t="str">
        <f t="shared" si="64"/>
        <v>女</v>
      </c>
      <c r="K2097" s="308" t="s">
        <v>3657</v>
      </c>
      <c r="L2097" s="308" t="s">
        <v>4431</v>
      </c>
      <c r="M2097" t="str">
        <f t="shared" si="65"/>
        <v>KAGEYAMA An</v>
      </c>
      <c r="O2097" t="s">
        <v>4197</v>
      </c>
      <c r="P2097" s="308" t="s">
        <v>4198</v>
      </c>
    </row>
    <row r="2098" spans="2:16" s="308" customFormat="1">
      <c r="B2098" s="501" t="s">
        <v>508</v>
      </c>
      <c r="C2098" s="297">
        <v>2097</v>
      </c>
      <c r="D2098" s="270" t="s">
        <v>1855</v>
      </c>
      <c r="E2098" s="270" t="s">
        <v>2078</v>
      </c>
      <c r="F2098" s="300" t="s">
        <v>2412</v>
      </c>
      <c r="G2098" s="270" t="s">
        <v>624</v>
      </c>
      <c r="H2098" t="str">
        <f>VLOOKUP($G2098,県名!$B$1:$C$49,2,FALSE)</f>
        <v>愛  知</v>
      </c>
      <c r="I2098" t="str">
        <f>VLOOKUP(B2098,学校名!$D$8:$F$64,3,FALSE)</f>
        <v>至学館大</v>
      </c>
      <c r="J2098" t="str">
        <f t="shared" si="64"/>
        <v>女</v>
      </c>
      <c r="K2098" s="308" t="s">
        <v>4432</v>
      </c>
      <c r="L2098" s="308" t="s">
        <v>3526</v>
      </c>
      <c r="M2098" t="str">
        <f t="shared" si="65"/>
        <v>HONDO Ayumu</v>
      </c>
      <c r="O2098" t="s">
        <v>4197</v>
      </c>
      <c r="P2098" s="308" t="s">
        <v>4198</v>
      </c>
    </row>
    <row r="2099" spans="2:16" s="308" customFormat="1">
      <c r="B2099" s="501" t="s">
        <v>508</v>
      </c>
      <c r="C2099" s="297">
        <v>2098</v>
      </c>
      <c r="D2099" s="270" t="s">
        <v>1825</v>
      </c>
      <c r="E2099" s="270" t="s">
        <v>2047</v>
      </c>
      <c r="F2099" s="300" t="s">
        <v>1773</v>
      </c>
      <c r="G2099" s="270" t="s">
        <v>624</v>
      </c>
      <c r="H2099" t="str">
        <f>VLOOKUP($G2099,県名!$B$1:$C$49,2,FALSE)</f>
        <v>愛  知</v>
      </c>
      <c r="I2099" t="str">
        <f>VLOOKUP(B2099,学校名!$D$8:$F$64,3,FALSE)</f>
        <v>至学館大</v>
      </c>
      <c r="J2099" t="str">
        <f t="shared" si="64"/>
        <v>女</v>
      </c>
      <c r="K2099" s="308" t="s">
        <v>3394</v>
      </c>
      <c r="L2099" s="308" t="s">
        <v>4433</v>
      </c>
      <c r="M2099" t="str">
        <f t="shared" si="65"/>
        <v>KATO Momoka</v>
      </c>
      <c r="O2099" t="s">
        <v>4197</v>
      </c>
      <c r="P2099" s="308" t="s">
        <v>4198</v>
      </c>
    </row>
    <row r="2100" spans="2:16" s="308" customFormat="1">
      <c r="B2100" s="501" t="s">
        <v>508</v>
      </c>
      <c r="C2100" s="297">
        <v>2099</v>
      </c>
      <c r="D2100" s="270" t="s">
        <v>1826</v>
      </c>
      <c r="E2100" s="270" t="s">
        <v>2048</v>
      </c>
      <c r="F2100" s="300" t="s">
        <v>2414</v>
      </c>
      <c r="G2100" s="270" t="s">
        <v>625</v>
      </c>
      <c r="H2100" t="str">
        <f>VLOOKUP($G2100,県名!$B$1:$C$49,2,FALSE)</f>
        <v>三  重</v>
      </c>
      <c r="I2100" t="str">
        <f>VLOOKUP(B2100,学校名!$D$8:$F$64,3,FALSE)</f>
        <v>至学館大</v>
      </c>
      <c r="J2100" t="str">
        <f t="shared" si="64"/>
        <v>女</v>
      </c>
      <c r="K2100" s="308" t="s">
        <v>4193</v>
      </c>
      <c r="L2100" s="308" t="s">
        <v>4375</v>
      </c>
      <c r="M2100" t="str">
        <f t="shared" si="65"/>
        <v>ONO Ayane</v>
      </c>
      <c r="O2100" t="s">
        <v>4197</v>
      </c>
      <c r="P2100" s="308" t="s">
        <v>4198</v>
      </c>
    </row>
    <row r="2101" spans="2:16" s="308" customFormat="1">
      <c r="B2101" s="501" t="s">
        <v>508</v>
      </c>
      <c r="C2101" s="297">
        <v>2100</v>
      </c>
      <c r="D2101" s="270" t="s">
        <v>1827</v>
      </c>
      <c r="E2101" s="270" t="s">
        <v>2049</v>
      </c>
      <c r="F2101" s="300" t="s">
        <v>2414</v>
      </c>
      <c r="G2101" s="270" t="s">
        <v>624</v>
      </c>
      <c r="H2101" t="str">
        <f>VLOOKUP($G2101,県名!$B$1:$C$49,2,FALSE)</f>
        <v>愛  知</v>
      </c>
      <c r="I2101" t="str">
        <f>VLOOKUP(B2101,学校名!$D$8:$F$64,3,FALSE)</f>
        <v>至学館大</v>
      </c>
      <c r="J2101" t="str">
        <f t="shared" si="64"/>
        <v>女</v>
      </c>
      <c r="K2101" s="308" t="s">
        <v>4434</v>
      </c>
      <c r="L2101" s="308" t="s">
        <v>4382</v>
      </c>
      <c r="M2101" t="str">
        <f t="shared" si="65"/>
        <v>OMACHI Yui</v>
      </c>
      <c r="O2101" t="s">
        <v>4197</v>
      </c>
      <c r="P2101" s="308" t="s">
        <v>4198</v>
      </c>
    </row>
    <row r="2102" spans="2:16" s="308" customFormat="1">
      <c r="B2102" s="501" t="s">
        <v>508</v>
      </c>
      <c r="C2102" s="297">
        <v>2101</v>
      </c>
      <c r="D2102" s="270" t="s">
        <v>1828</v>
      </c>
      <c r="E2102" s="270" t="s">
        <v>2050</v>
      </c>
      <c r="F2102" s="300" t="s">
        <v>2414</v>
      </c>
      <c r="G2102" s="270" t="s">
        <v>624</v>
      </c>
      <c r="H2102" t="str">
        <f>VLOOKUP($G2102,県名!$B$1:$C$49,2,FALSE)</f>
        <v>愛  知</v>
      </c>
      <c r="I2102" t="str">
        <f>VLOOKUP(B2102,学校名!$D$8:$F$64,3,FALSE)</f>
        <v>至学館大</v>
      </c>
      <c r="J2102" t="str">
        <f t="shared" si="64"/>
        <v>女</v>
      </c>
      <c r="K2102" s="308" t="s">
        <v>3394</v>
      </c>
      <c r="L2102" s="308" t="s">
        <v>4039</v>
      </c>
      <c r="M2102" t="str">
        <f t="shared" si="65"/>
        <v>KATO Akira</v>
      </c>
      <c r="O2102" t="s">
        <v>4197</v>
      </c>
      <c r="P2102" s="308" t="s">
        <v>4198</v>
      </c>
    </row>
    <row r="2103" spans="2:16" s="308" customFormat="1">
      <c r="B2103" s="501" t="s">
        <v>508</v>
      </c>
      <c r="C2103" s="297">
        <v>2102</v>
      </c>
      <c r="D2103" s="270" t="s">
        <v>1829</v>
      </c>
      <c r="E2103" s="270" t="s">
        <v>2051</v>
      </c>
      <c r="F2103" s="300" t="s">
        <v>2414</v>
      </c>
      <c r="G2103" s="270" t="s">
        <v>641</v>
      </c>
      <c r="H2103" t="str">
        <f>VLOOKUP($G2103,県名!$B$1:$C$49,2,FALSE)</f>
        <v>高　知</v>
      </c>
      <c r="I2103" t="str">
        <f>VLOOKUP(B2103,学校名!$D$8:$F$64,3,FALSE)</f>
        <v>至学館大</v>
      </c>
      <c r="J2103" t="str">
        <f t="shared" si="64"/>
        <v>女</v>
      </c>
      <c r="K2103" s="308" t="s">
        <v>4435</v>
      </c>
      <c r="L2103" s="308" t="s">
        <v>4191</v>
      </c>
      <c r="M2103" t="str">
        <f t="shared" si="65"/>
        <v>NISHIHARA Rin</v>
      </c>
      <c r="O2103" t="s">
        <v>4197</v>
      </c>
      <c r="P2103" s="308" t="s">
        <v>4198</v>
      </c>
    </row>
    <row r="2104" spans="2:16" s="308" customFormat="1">
      <c r="B2104" s="501" t="s">
        <v>508</v>
      </c>
      <c r="C2104" s="297">
        <v>2103</v>
      </c>
      <c r="D2104" s="270" t="s">
        <v>1830</v>
      </c>
      <c r="E2104" s="270" t="s">
        <v>2052</v>
      </c>
      <c r="F2104" s="300" t="s">
        <v>2414</v>
      </c>
      <c r="G2104" s="270" t="s">
        <v>624</v>
      </c>
      <c r="H2104" t="str">
        <f>VLOOKUP($G2104,県名!$B$1:$C$49,2,FALSE)</f>
        <v>愛  知</v>
      </c>
      <c r="I2104" t="str">
        <f>VLOOKUP(B2104,学校名!$D$8:$F$64,3,FALSE)</f>
        <v>至学館大</v>
      </c>
      <c r="J2104" t="str">
        <f t="shared" si="64"/>
        <v>女</v>
      </c>
      <c r="K2104" s="308" t="s">
        <v>4436</v>
      </c>
      <c r="L2104" s="308" t="s">
        <v>4368</v>
      </c>
      <c r="M2104" t="str">
        <f t="shared" si="65"/>
        <v>NIWA Nanako</v>
      </c>
      <c r="O2104" t="s">
        <v>4197</v>
      </c>
      <c r="P2104" s="308" t="s">
        <v>4198</v>
      </c>
    </row>
    <row r="2105" spans="2:16" s="308" customFormat="1">
      <c r="B2105" s="501" t="s">
        <v>508</v>
      </c>
      <c r="C2105" s="297">
        <v>2104</v>
      </c>
      <c r="D2105" s="270" t="s">
        <v>1831</v>
      </c>
      <c r="E2105" s="270" t="s">
        <v>2053</v>
      </c>
      <c r="F2105" s="300" t="s">
        <v>2414</v>
      </c>
      <c r="G2105" s="270" t="s">
        <v>624</v>
      </c>
      <c r="H2105" t="str">
        <f>VLOOKUP($G2105,県名!$B$1:$C$49,2,FALSE)</f>
        <v>愛  知</v>
      </c>
      <c r="I2105" t="str">
        <f>VLOOKUP(B2105,学校名!$D$8:$F$64,3,FALSE)</f>
        <v>至学館大</v>
      </c>
      <c r="J2105" t="str">
        <f t="shared" si="64"/>
        <v>女</v>
      </c>
      <c r="K2105" s="308" t="s">
        <v>4437</v>
      </c>
      <c r="L2105" s="308" t="s">
        <v>4438</v>
      </c>
      <c r="M2105" t="str">
        <f t="shared" si="65"/>
        <v>HIRASHITA Minami</v>
      </c>
      <c r="O2105" t="s">
        <v>4197</v>
      </c>
      <c r="P2105" s="308" t="s">
        <v>4198</v>
      </c>
    </row>
    <row r="2106" spans="2:16" s="308" customFormat="1">
      <c r="B2106" s="501" t="s">
        <v>508</v>
      </c>
      <c r="C2106" s="297">
        <v>2105</v>
      </c>
      <c r="D2106" s="270" t="s">
        <v>1858</v>
      </c>
      <c r="E2106" s="270" t="s">
        <v>2081</v>
      </c>
      <c r="F2106" s="300" t="s">
        <v>2414</v>
      </c>
      <c r="G2106" s="270" t="s">
        <v>624</v>
      </c>
      <c r="H2106" t="str">
        <f>VLOOKUP($G2106,県名!$B$1:$C$49,2,FALSE)</f>
        <v>愛  知</v>
      </c>
      <c r="I2106" t="str">
        <f>VLOOKUP(B2106,学校名!$D$8:$F$64,3,FALSE)</f>
        <v>至学館大</v>
      </c>
      <c r="J2106" t="str">
        <f t="shared" si="64"/>
        <v>女</v>
      </c>
      <c r="K2106" s="308" t="s">
        <v>4115</v>
      </c>
      <c r="L2106" s="308" t="s">
        <v>4439</v>
      </c>
      <c r="M2106" t="str">
        <f t="shared" si="65"/>
        <v>FUJII Ako</v>
      </c>
      <c r="O2106" t="s">
        <v>4197</v>
      </c>
      <c r="P2106" s="308" t="s">
        <v>4198</v>
      </c>
    </row>
    <row r="2107" spans="2:16" s="308" customFormat="1">
      <c r="B2107" s="501" t="s">
        <v>508</v>
      </c>
      <c r="C2107" s="297">
        <v>2106</v>
      </c>
      <c r="D2107" s="270" t="s">
        <v>1832</v>
      </c>
      <c r="E2107" s="270" t="s">
        <v>2054</v>
      </c>
      <c r="F2107" s="300" t="s">
        <v>2414</v>
      </c>
      <c r="G2107" s="270" t="s">
        <v>624</v>
      </c>
      <c r="H2107" t="str">
        <f>VLOOKUP($G2107,県名!$B$1:$C$49,2,FALSE)</f>
        <v>愛  知</v>
      </c>
      <c r="I2107" t="str">
        <f>VLOOKUP(B2107,学校名!$D$8:$F$64,3,FALSE)</f>
        <v>至学館大</v>
      </c>
      <c r="J2107" t="str">
        <f t="shared" si="64"/>
        <v>女</v>
      </c>
      <c r="K2107" s="308" t="s">
        <v>3346</v>
      </c>
      <c r="L2107" s="308" t="s">
        <v>4429</v>
      </c>
      <c r="M2107" t="str">
        <f t="shared" si="65"/>
        <v>MIZUNO Eri</v>
      </c>
      <c r="O2107" t="s">
        <v>4197</v>
      </c>
      <c r="P2107" s="308" t="s">
        <v>4198</v>
      </c>
    </row>
    <row r="2108" spans="2:16" s="308" customFormat="1">
      <c r="B2108" s="501" t="s">
        <v>508</v>
      </c>
      <c r="C2108" s="297">
        <v>2107</v>
      </c>
      <c r="D2108" s="270" t="s">
        <v>1833</v>
      </c>
      <c r="E2108" s="270" t="s">
        <v>2056</v>
      </c>
      <c r="F2108" s="300" t="s">
        <v>2415</v>
      </c>
      <c r="G2108" s="270" t="s">
        <v>625</v>
      </c>
      <c r="H2108" t="str">
        <f>VLOOKUP($G2108,県名!$B$1:$C$49,2,FALSE)</f>
        <v>三  重</v>
      </c>
      <c r="I2108" t="str">
        <f>VLOOKUP(B2108,学校名!$D$8:$F$64,3,FALSE)</f>
        <v>至学館大</v>
      </c>
      <c r="J2108" t="str">
        <f t="shared" si="64"/>
        <v>女</v>
      </c>
      <c r="K2108" s="308" t="s">
        <v>3323</v>
      </c>
      <c r="L2108" s="308" t="s">
        <v>4440</v>
      </c>
      <c r="M2108" t="str">
        <f t="shared" si="65"/>
        <v>ITO Mayu</v>
      </c>
      <c r="O2108" t="s">
        <v>4197</v>
      </c>
      <c r="P2108" s="308" t="s">
        <v>4198</v>
      </c>
    </row>
    <row r="2109" spans="2:16" s="308" customFormat="1">
      <c r="B2109" s="501" t="s">
        <v>508</v>
      </c>
      <c r="C2109" s="297">
        <v>2108</v>
      </c>
      <c r="D2109" s="270" t="s">
        <v>1834</v>
      </c>
      <c r="E2109" s="270" t="s">
        <v>2057</v>
      </c>
      <c r="F2109" s="300" t="s">
        <v>2415</v>
      </c>
      <c r="G2109" s="270" t="s">
        <v>624</v>
      </c>
      <c r="H2109" t="str">
        <f>VLOOKUP($G2109,県名!$B$1:$C$49,2,FALSE)</f>
        <v>愛  知</v>
      </c>
      <c r="I2109" t="str">
        <f>VLOOKUP(B2109,学校名!$D$8:$F$64,3,FALSE)</f>
        <v>至学館大</v>
      </c>
      <c r="J2109" t="str">
        <f t="shared" si="64"/>
        <v>女</v>
      </c>
      <c r="K2109" s="308" t="s">
        <v>4441</v>
      </c>
      <c r="L2109" s="308" t="s">
        <v>4442</v>
      </c>
      <c r="M2109" t="str">
        <f t="shared" si="65"/>
        <v>USUDA Nanami</v>
      </c>
      <c r="O2109" t="s">
        <v>4197</v>
      </c>
      <c r="P2109" s="308" t="s">
        <v>4198</v>
      </c>
    </row>
    <row r="2110" spans="2:16" s="308" customFormat="1">
      <c r="B2110" s="501" t="s">
        <v>508</v>
      </c>
      <c r="C2110" s="297">
        <v>2109</v>
      </c>
      <c r="D2110" s="270" t="s">
        <v>1835</v>
      </c>
      <c r="E2110" s="270" t="s">
        <v>2058</v>
      </c>
      <c r="F2110" s="300" t="s">
        <v>2415</v>
      </c>
      <c r="G2110" s="270" t="s">
        <v>624</v>
      </c>
      <c r="H2110" t="str">
        <f>VLOOKUP($G2110,県名!$B$1:$C$49,2,FALSE)</f>
        <v>愛  知</v>
      </c>
      <c r="I2110" t="str">
        <f>VLOOKUP(B2110,学校名!$D$8:$F$64,3,FALSE)</f>
        <v>至学館大</v>
      </c>
      <c r="J2110" t="str">
        <f t="shared" si="64"/>
        <v>女</v>
      </c>
      <c r="K2110" s="308" t="s">
        <v>4443</v>
      </c>
      <c r="L2110" s="308" t="s">
        <v>4444</v>
      </c>
      <c r="M2110" t="str">
        <f t="shared" si="65"/>
        <v>KANADA Sayano</v>
      </c>
      <c r="O2110" t="s">
        <v>4197</v>
      </c>
      <c r="P2110" s="308" t="s">
        <v>4198</v>
      </c>
    </row>
    <row r="2111" spans="2:16" s="308" customFormat="1">
      <c r="B2111" s="501" t="s">
        <v>508</v>
      </c>
      <c r="C2111" s="297">
        <v>2110</v>
      </c>
      <c r="D2111" s="270" t="s">
        <v>1836</v>
      </c>
      <c r="E2111" s="270" t="s">
        <v>2059</v>
      </c>
      <c r="F2111" s="300" t="s">
        <v>2415</v>
      </c>
      <c r="G2111" s="270" t="s">
        <v>624</v>
      </c>
      <c r="H2111" t="str">
        <f>VLOOKUP($G2111,県名!$B$1:$C$49,2,FALSE)</f>
        <v>愛  知</v>
      </c>
      <c r="I2111" t="str">
        <f>VLOOKUP(B2111,学校名!$D$8:$F$64,3,FALSE)</f>
        <v>至学館大</v>
      </c>
      <c r="J2111" t="str">
        <f t="shared" si="64"/>
        <v>女</v>
      </c>
      <c r="K2111" s="308" t="s">
        <v>3326</v>
      </c>
      <c r="L2111" s="308" t="s">
        <v>4445</v>
      </c>
      <c r="M2111" t="str">
        <f t="shared" si="65"/>
        <v>KODAMA Rie</v>
      </c>
      <c r="O2111" t="s">
        <v>4197</v>
      </c>
      <c r="P2111" s="308" t="s">
        <v>4198</v>
      </c>
    </row>
    <row r="2112" spans="2:16" s="308" customFormat="1">
      <c r="B2112" s="501" t="s">
        <v>508</v>
      </c>
      <c r="C2112" s="297">
        <v>2111</v>
      </c>
      <c r="D2112" s="270" t="s">
        <v>1837</v>
      </c>
      <c r="E2112" s="270" t="s">
        <v>2060</v>
      </c>
      <c r="F2112" s="300" t="s">
        <v>2415</v>
      </c>
      <c r="G2112" s="270" t="s">
        <v>624</v>
      </c>
      <c r="H2112" t="str">
        <f>VLOOKUP($G2112,県名!$B$1:$C$49,2,FALSE)</f>
        <v>愛  知</v>
      </c>
      <c r="I2112" t="str">
        <f>VLOOKUP(B2112,学校名!$D$8:$F$64,3,FALSE)</f>
        <v>至学館大</v>
      </c>
      <c r="J2112" t="str">
        <f t="shared" si="64"/>
        <v>女</v>
      </c>
      <c r="K2112" s="308" t="s">
        <v>3384</v>
      </c>
      <c r="L2112" s="308" t="s">
        <v>4446</v>
      </c>
      <c r="M2112" t="str">
        <f t="shared" si="65"/>
        <v>SAKAKIBARA Riko</v>
      </c>
      <c r="O2112" t="s">
        <v>4197</v>
      </c>
      <c r="P2112" s="308" t="s">
        <v>4198</v>
      </c>
    </row>
    <row r="2113" spans="2:16" s="308" customFormat="1">
      <c r="B2113" s="501" t="s">
        <v>508</v>
      </c>
      <c r="C2113" s="297">
        <v>2112</v>
      </c>
      <c r="D2113" s="270" t="s">
        <v>1838</v>
      </c>
      <c r="E2113" s="270" t="s">
        <v>2061</v>
      </c>
      <c r="F2113" s="300" t="s">
        <v>2415</v>
      </c>
      <c r="G2113" s="270" t="s">
        <v>624</v>
      </c>
      <c r="H2113" t="str">
        <f>VLOOKUP($G2113,県名!$B$1:$C$49,2,FALSE)</f>
        <v>愛  知</v>
      </c>
      <c r="I2113" t="str">
        <f>VLOOKUP(B2113,学校名!$D$8:$F$64,3,FALSE)</f>
        <v>至学館大</v>
      </c>
      <c r="J2113" t="str">
        <f t="shared" si="64"/>
        <v>女</v>
      </c>
      <c r="K2113" s="308" t="s">
        <v>3468</v>
      </c>
      <c r="L2113" s="308" t="s">
        <v>4447</v>
      </c>
      <c r="M2113" t="str">
        <f t="shared" si="65"/>
        <v>SASAKI Moe</v>
      </c>
      <c r="O2113" t="s">
        <v>4197</v>
      </c>
      <c r="P2113" s="308" t="s">
        <v>4198</v>
      </c>
    </row>
    <row r="2114" spans="2:16" s="308" customFormat="1">
      <c r="B2114" s="501" t="s">
        <v>508</v>
      </c>
      <c r="C2114" s="297">
        <v>2113</v>
      </c>
      <c r="D2114" s="270" t="s">
        <v>1839</v>
      </c>
      <c r="E2114" s="270" t="s">
        <v>2062</v>
      </c>
      <c r="F2114" s="300" t="s">
        <v>2415</v>
      </c>
      <c r="G2114" s="270" t="s">
        <v>625</v>
      </c>
      <c r="H2114" t="str">
        <f>VLOOKUP($G2114,県名!$B$1:$C$49,2,FALSE)</f>
        <v>三  重</v>
      </c>
      <c r="I2114" t="str">
        <f>VLOOKUP(B2114,学校名!$D$8:$F$64,3,FALSE)</f>
        <v>至学館大</v>
      </c>
      <c r="J2114" t="str">
        <f t="shared" si="64"/>
        <v>女</v>
      </c>
      <c r="K2114" s="308" t="s">
        <v>4448</v>
      </c>
      <c r="L2114" s="308" t="s">
        <v>4449</v>
      </c>
      <c r="M2114" t="str">
        <f t="shared" si="65"/>
        <v>NAKAZAKI Hitoe</v>
      </c>
      <c r="O2114" t="s">
        <v>4197</v>
      </c>
      <c r="P2114" s="308" t="s">
        <v>4198</v>
      </c>
    </row>
    <row r="2115" spans="2:16" s="308" customFormat="1">
      <c r="B2115" s="501" t="s">
        <v>508</v>
      </c>
      <c r="C2115" s="297">
        <v>2114</v>
      </c>
      <c r="D2115" s="270" t="s">
        <v>1840</v>
      </c>
      <c r="E2115" s="270" t="s">
        <v>2063</v>
      </c>
      <c r="F2115" s="300" t="s">
        <v>2415</v>
      </c>
      <c r="G2115" s="270" t="s">
        <v>624</v>
      </c>
      <c r="H2115" t="str">
        <f>VLOOKUP($G2115,県名!$B$1:$C$49,2,FALSE)</f>
        <v>愛  知</v>
      </c>
      <c r="I2115" t="str">
        <f>VLOOKUP(B2115,学校名!$D$8:$F$64,3,FALSE)</f>
        <v>至学館大</v>
      </c>
      <c r="J2115" t="str">
        <f t="shared" ref="J2115:J2178" si="66">IF(VALUE(C2115)&lt;2001,"男","女")</f>
        <v>女</v>
      </c>
      <c r="K2115" s="308" t="s">
        <v>3287</v>
      </c>
      <c r="L2115" s="308" t="s">
        <v>4450</v>
      </c>
      <c r="M2115" t="str">
        <f t="shared" ref="M2115:M2178" si="67">K2115&amp;" "&amp;L2115</f>
        <v>HARA Yuko</v>
      </c>
      <c r="O2115" t="s">
        <v>4197</v>
      </c>
      <c r="P2115" s="308" t="s">
        <v>4198</v>
      </c>
    </row>
    <row r="2116" spans="2:16" s="308" customFormat="1">
      <c r="B2116" s="501" t="s">
        <v>508</v>
      </c>
      <c r="C2116" s="297">
        <v>2115</v>
      </c>
      <c r="D2116" s="270" t="s">
        <v>1841</v>
      </c>
      <c r="E2116" s="270" t="s">
        <v>2064</v>
      </c>
      <c r="F2116" s="300" t="s">
        <v>2415</v>
      </c>
      <c r="G2116" s="270" t="s">
        <v>624</v>
      </c>
      <c r="H2116" t="str">
        <f>VLOOKUP($G2116,県名!$B$1:$C$49,2,FALSE)</f>
        <v>愛  知</v>
      </c>
      <c r="I2116" t="str">
        <f>VLOOKUP(B2116,学校名!$D$8:$F$64,3,FALSE)</f>
        <v>至学館大</v>
      </c>
      <c r="J2116" t="str">
        <f t="shared" si="66"/>
        <v>女</v>
      </c>
      <c r="K2116" s="308" t="s">
        <v>4451</v>
      </c>
      <c r="L2116" s="308" t="s">
        <v>4419</v>
      </c>
      <c r="M2116" t="str">
        <f t="shared" si="67"/>
        <v>YAGI Honoka</v>
      </c>
      <c r="O2116" t="s">
        <v>4197</v>
      </c>
      <c r="P2116" s="308" t="s">
        <v>4198</v>
      </c>
    </row>
    <row r="2117" spans="2:16" s="308" customFormat="1">
      <c r="B2117" s="501" t="s">
        <v>508</v>
      </c>
      <c r="C2117" s="297">
        <v>2116</v>
      </c>
      <c r="D2117" s="270" t="s">
        <v>1842</v>
      </c>
      <c r="E2117" s="270" t="s">
        <v>2065</v>
      </c>
      <c r="F2117" s="300" t="s">
        <v>2415</v>
      </c>
      <c r="G2117" s="270" t="s">
        <v>626</v>
      </c>
      <c r="H2117" t="str">
        <f>VLOOKUP($G2117,県名!$B$1:$C$49,2,FALSE)</f>
        <v>岐  阜</v>
      </c>
      <c r="I2117" t="str">
        <f>VLOOKUP(B2117,学校名!$D$8:$F$64,3,FALSE)</f>
        <v>至学館大</v>
      </c>
      <c r="J2117" t="str">
        <f t="shared" si="66"/>
        <v>女</v>
      </c>
      <c r="K2117" s="308" t="s">
        <v>3681</v>
      </c>
      <c r="L2117" s="308" t="s">
        <v>4452</v>
      </c>
      <c r="M2117" t="str">
        <f t="shared" si="67"/>
        <v>YASUDA Arisa</v>
      </c>
      <c r="O2117" t="s">
        <v>4197</v>
      </c>
      <c r="P2117" s="308" t="s">
        <v>4198</v>
      </c>
    </row>
    <row r="2118" spans="2:16" s="308" customFormat="1">
      <c r="B2118" s="501" t="s">
        <v>508</v>
      </c>
      <c r="C2118" s="297">
        <v>2117</v>
      </c>
      <c r="D2118" s="270" t="s">
        <v>2596</v>
      </c>
      <c r="E2118" s="270" t="s">
        <v>2619</v>
      </c>
      <c r="F2118" s="300" t="s">
        <v>2412</v>
      </c>
      <c r="G2118" s="270" t="s">
        <v>625</v>
      </c>
      <c r="H2118" t="str">
        <f>VLOOKUP($G2118,県名!$B$1:$C$49,2,FALSE)</f>
        <v>三  重</v>
      </c>
      <c r="I2118" t="str">
        <f>VLOOKUP(B2118,学校名!$D$8:$F$64,3,FALSE)</f>
        <v>至学館大</v>
      </c>
      <c r="J2118" t="str">
        <f t="shared" si="66"/>
        <v>女</v>
      </c>
      <c r="K2118" s="308" t="s">
        <v>3596</v>
      </c>
      <c r="L2118" s="308" t="s">
        <v>4380</v>
      </c>
      <c r="M2118" t="str">
        <f t="shared" si="67"/>
        <v>ASANO Reina</v>
      </c>
      <c r="O2118" t="s">
        <v>4197</v>
      </c>
      <c r="P2118" s="308" t="s">
        <v>4198</v>
      </c>
    </row>
    <row r="2119" spans="2:16" s="308" customFormat="1">
      <c r="B2119" s="501" t="s">
        <v>508</v>
      </c>
      <c r="C2119" s="297">
        <v>2118</v>
      </c>
      <c r="D2119" s="270" t="s">
        <v>1843</v>
      </c>
      <c r="E2119" s="270" t="s">
        <v>2066</v>
      </c>
      <c r="F2119" s="300" t="s">
        <v>2412</v>
      </c>
      <c r="G2119" s="270" t="s">
        <v>625</v>
      </c>
      <c r="H2119" t="str">
        <f>VLOOKUP($G2119,県名!$B$1:$C$49,2,FALSE)</f>
        <v>三  重</v>
      </c>
      <c r="I2119" t="str">
        <f>VLOOKUP(B2119,学校名!$D$8:$F$64,3,FALSE)</f>
        <v>至学館大</v>
      </c>
      <c r="J2119" t="str">
        <f t="shared" si="66"/>
        <v>女</v>
      </c>
      <c r="K2119" s="308" t="s">
        <v>4453</v>
      </c>
      <c r="L2119" s="308" t="s">
        <v>4354</v>
      </c>
      <c r="M2119" t="str">
        <f t="shared" si="67"/>
        <v>IKOMA Shiho</v>
      </c>
      <c r="O2119" t="s">
        <v>4197</v>
      </c>
      <c r="P2119" s="308" t="s">
        <v>4198</v>
      </c>
    </row>
    <row r="2120" spans="2:16" s="308" customFormat="1">
      <c r="B2120" s="501" t="s">
        <v>508</v>
      </c>
      <c r="C2120" s="297">
        <v>2119</v>
      </c>
      <c r="D2120" s="270" t="s">
        <v>1844</v>
      </c>
      <c r="E2120" s="270" t="s">
        <v>2067</v>
      </c>
      <c r="F2120" s="300" t="s">
        <v>2412</v>
      </c>
      <c r="G2120" s="270" t="s">
        <v>624</v>
      </c>
      <c r="H2120" t="str">
        <f>VLOOKUP($G2120,県名!$B$1:$C$49,2,FALSE)</f>
        <v>愛  知</v>
      </c>
      <c r="I2120" t="str">
        <f>VLOOKUP(B2120,学校名!$D$8:$F$64,3,FALSE)</f>
        <v>至学館大</v>
      </c>
      <c r="J2120" t="str">
        <f t="shared" si="66"/>
        <v>女</v>
      </c>
      <c r="K2120" s="308" t="s">
        <v>4426</v>
      </c>
      <c r="L2120" s="308" t="s">
        <v>4454</v>
      </c>
      <c r="M2120" t="str">
        <f t="shared" si="67"/>
        <v>OTA Mika</v>
      </c>
      <c r="O2120" t="s">
        <v>4197</v>
      </c>
      <c r="P2120" s="308" t="s">
        <v>4198</v>
      </c>
    </row>
    <row r="2121" spans="2:16" s="308" customFormat="1">
      <c r="B2121" s="501" t="s">
        <v>508</v>
      </c>
      <c r="C2121" s="297">
        <v>2120</v>
      </c>
      <c r="D2121" s="270" t="s">
        <v>1845</v>
      </c>
      <c r="E2121" s="270" t="s">
        <v>2068</v>
      </c>
      <c r="F2121" s="300" t="s">
        <v>2412</v>
      </c>
      <c r="G2121" s="270" t="s">
        <v>624</v>
      </c>
      <c r="H2121" t="str">
        <f>VLOOKUP($G2121,県名!$B$1:$C$49,2,FALSE)</f>
        <v>愛  知</v>
      </c>
      <c r="I2121" t="str">
        <f>VLOOKUP(B2121,学校名!$D$8:$F$64,3,FALSE)</f>
        <v>至学館大</v>
      </c>
      <c r="J2121" t="str">
        <f t="shared" si="66"/>
        <v>女</v>
      </c>
      <c r="K2121" s="308" t="s">
        <v>4193</v>
      </c>
      <c r="L2121" s="308" t="s">
        <v>4433</v>
      </c>
      <c r="M2121" t="str">
        <f t="shared" si="67"/>
        <v>ONO Momoka</v>
      </c>
      <c r="O2121" t="s">
        <v>4197</v>
      </c>
      <c r="P2121" s="308" t="s">
        <v>4198</v>
      </c>
    </row>
    <row r="2122" spans="2:16" s="308" customFormat="1">
      <c r="B2122" s="501" t="s">
        <v>508</v>
      </c>
      <c r="C2122" s="297">
        <v>2121</v>
      </c>
      <c r="D2122" s="270" t="s">
        <v>1846</v>
      </c>
      <c r="E2122" s="270" t="s">
        <v>2069</v>
      </c>
      <c r="F2122" s="300" t="s">
        <v>2412</v>
      </c>
      <c r="G2122" s="270" t="s">
        <v>626</v>
      </c>
      <c r="H2122" t="str">
        <f>VLOOKUP($G2122,県名!$B$1:$C$49,2,FALSE)</f>
        <v>岐  阜</v>
      </c>
      <c r="I2122" t="str">
        <f>VLOOKUP(B2122,学校名!$D$8:$F$64,3,FALSE)</f>
        <v>至学館大</v>
      </c>
      <c r="J2122" t="str">
        <f t="shared" si="66"/>
        <v>女</v>
      </c>
      <c r="K2122" s="308" t="s">
        <v>3608</v>
      </c>
      <c r="L2122" s="308" t="s">
        <v>4455</v>
      </c>
      <c r="M2122" t="str">
        <f t="shared" si="67"/>
        <v>OHASHI Manami</v>
      </c>
      <c r="O2122" t="s">
        <v>4197</v>
      </c>
      <c r="P2122" s="308" t="s">
        <v>4198</v>
      </c>
    </row>
    <row r="2123" spans="2:16" s="308" customFormat="1">
      <c r="B2123" s="501" t="s">
        <v>508</v>
      </c>
      <c r="C2123" s="297">
        <v>2122</v>
      </c>
      <c r="D2123" s="270" t="s">
        <v>1848</v>
      </c>
      <c r="E2123" s="270" t="s">
        <v>2071</v>
      </c>
      <c r="F2123" s="300" t="s">
        <v>2412</v>
      </c>
      <c r="G2123" s="270" t="s">
        <v>625</v>
      </c>
      <c r="H2123" t="str">
        <f>VLOOKUP($G2123,県名!$B$1:$C$49,2,FALSE)</f>
        <v>三  重</v>
      </c>
      <c r="I2123" t="str">
        <f>VLOOKUP(B2123,学校名!$D$8:$F$64,3,FALSE)</f>
        <v>至学館大</v>
      </c>
      <c r="J2123" t="str">
        <f t="shared" si="66"/>
        <v>女</v>
      </c>
      <c r="K2123" s="308" t="s">
        <v>4183</v>
      </c>
      <c r="L2123" s="308" t="s">
        <v>4456</v>
      </c>
      <c r="M2123" t="str">
        <f t="shared" si="67"/>
        <v>KITAGAWA Nodoka</v>
      </c>
      <c r="O2123" t="s">
        <v>4197</v>
      </c>
      <c r="P2123" s="308" t="s">
        <v>4198</v>
      </c>
    </row>
    <row r="2124" spans="2:16" s="308" customFormat="1">
      <c r="B2124" s="501" t="s">
        <v>508</v>
      </c>
      <c r="C2124" s="297">
        <v>2123</v>
      </c>
      <c r="D2124" s="270" t="s">
        <v>1849</v>
      </c>
      <c r="E2124" s="270" t="s">
        <v>2072</v>
      </c>
      <c r="F2124" s="300" t="s">
        <v>2412</v>
      </c>
      <c r="G2124" s="270" t="s">
        <v>623</v>
      </c>
      <c r="H2124" t="str">
        <f>VLOOKUP($G2124,県名!$B$1:$C$49,2,FALSE)</f>
        <v>静  岡</v>
      </c>
      <c r="I2124" t="str">
        <f>VLOOKUP(B2124,学校名!$D$8:$F$64,3,FALSE)</f>
        <v>至学館大</v>
      </c>
      <c r="J2124" t="str">
        <f t="shared" si="66"/>
        <v>女</v>
      </c>
      <c r="K2124" s="308" t="s">
        <v>3320</v>
      </c>
      <c r="L2124" s="308" t="s">
        <v>4457</v>
      </c>
      <c r="M2124" t="str">
        <f t="shared" si="67"/>
        <v>KUBOTA Sena</v>
      </c>
      <c r="O2124" t="s">
        <v>4197</v>
      </c>
      <c r="P2124" s="308" t="s">
        <v>4198</v>
      </c>
    </row>
    <row r="2125" spans="2:16" s="308" customFormat="1">
      <c r="B2125" s="501" t="s">
        <v>508</v>
      </c>
      <c r="C2125" s="297">
        <v>2124</v>
      </c>
      <c r="D2125" s="270" t="s">
        <v>1850</v>
      </c>
      <c r="E2125" s="270" t="s">
        <v>2073</v>
      </c>
      <c r="F2125" s="300" t="s">
        <v>2412</v>
      </c>
      <c r="G2125" s="270" t="s">
        <v>624</v>
      </c>
      <c r="H2125" t="str">
        <f>VLOOKUP($G2125,県名!$B$1:$C$49,2,FALSE)</f>
        <v>愛  知</v>
      </c>
      <c r="I2125" t="str">
        <f>VLOOKUP(B2125,学校名!$D$8:$F$64,3,FALSE)</f>
        <v>至学館大</v>
      </c>
      <c r="J2125" t="str">
        <f t="shared" si="66"/>
        <v>女</v>
      </c>
      <c r="K2125" s="308" t="s">
        <v>4458</v>
      </c>
      <c r="L2125" s="308" t="s">
        <v>4459</v>
      </c>
      <c r="M2125" t="str">
        <f t="shared" si="67"/>
        <v>KOMODA Rikako</v>
      </c>
      <c r="O2125" t="s">
        <v>4197</v>
      </c>
      <c r="P2125" s="308" t="s">
        <v>4198</v>
      </c>
    </row>
    <row r="2126" spans="2:16" s="308" customFormat="1">
      <c r="B2126" s="501" t="s">
        <v>508</v>
      </c>
      <c r="C2126" s="297">
        <v>2125</v>
      </c>
      <c r="D2126" s="270" t="s">
        <v>1851</v>
      </c>
      <c r="E2126" s="270" t="s">
        <v>2074</v>
      </c>
      <c r="F2126" s="300" t="s">
        <v>2412</v>
      </c>
      <c r="G2126" s="270" t="s">
        <v>624</v>
      </c>
      <c r="H2126" t="str">
        <f>VLOOKUP($G2126,県名!$B$1:$C$49,2,FALSE)</f>
        <v>愛  知</v>
      </c>
      <c r="I2126" t="str">
        <f>VLOOKUP(B2126,学校名!$D$8:$F$64,3,FALSE)</f>
        <v>至学館大</v>
      </c>
      <c r="J2126" t="str">
        <f t="shared" si="66"/>
        <v>女</v>
      </c>
      <c r="K2126" s="308" t="s">
        <v>4460</v>
      </c>
      <c r="L2126" s="308" t="s">
        <v>4442</v>
      </c>
      <c r="M2126" t="str">
        <f t="shared" si="67"/>
        <v>KONDOU Nanami</v>
      </c>
      <c r="O2126" t="s">
        <v>4197</v>
      </c>
      <c r="P2126" s="308" t="s">
        <v>4198</v>
      </c>
    </row>
    <row r="2127" spans="2:16" s="308" customFormat="1">
      <c r="B2127" s="501" t="s">
        <v>508</v>
      </c>
      <c r="C2127" s="297">
        <v>2126</v>
      </c>
      <c r="D2127" s="270" t="s">
        <v>1852</v>
      </c>
      <c r="E2127" s="270" t="s">
        <v>2075</v>
      </c>
      <c r="F2127" s="300" t="s">
        <v>2412</v>
      </c>
      <c r="G2127" s="270" t="s">
        <v>623</v>
      </c>
      <c r="H2127" t="str">
        <f>VLOOKUP($G2127,県名!$B$1:$C$49,2,FALSE)</f>
        <v>静  岡</v>
      </c>
      <c r="I2127" t="str">
        <f>VLOOKUP(B2127,学校名!$D$8:$F$64,3,FALSE)</f>
        <v>至学館大</v>
      </c>
      <c r="J2127" t="str">
        <f t="shared" si="66"/>
        <v>女</v>
      </c>
      <c r="K2127" s="308" t="s">
        <v>3882</v>
      </c>
      <c r="L2127" s="308" t="s">
        <v>4461</v>
      </c>
      <c r="M2127" t="str">
        <f t="shared" si="67"/>
        <v>SHIMIZU Misato</v>
      </c>
      <c r="O2127" t="s">
        <v>4197</v>
      </c>
      <c r="P2127" s="308" t="s">
        <v>4198</v>
      </c>
    </row>
    <row r="2128" spans="2:16" s="308" customFormat="1">
      <c r="B2128" s="501" t="s">
        <v>508</v>
      </c>
      <c r="C2128" s="297">
        <v>2127</v>
      </c>
      <c r="D2128" s="270" t="s">
        <v>1853</v>
      </c>
      <c r="E2128" s="270" t="s">
        <v>2076</v>
      </c>
      <c r="F2128" s="300" t="s">
        <v>2412</v>
      </c>
      <c r="G2128" s="270" t="s">
        <v>624</v>
      </c>
      <c r="H2128" t="str">
        <f>VLOOKUP($G2128,県名!$B$1:$C$49,2,FALSE)</f>
        <v>愛  知</v>
      </c>
      <c r="I2128" t="str">
        <f>VLOOKUP(B2128,学校名!$D$8:$F$64,3,FALSE)</f>
        <v>至学館大</v>
      </c>
      <c r="J2128" t="str">
        <f t="shared" si="66"/>
        <v>女</v>
      </c>
      <c r="K2128" s="308" t="s">
        <v>4381</v>
      </c>
      <c r="L2128" s="308" t="s">
        <v>4348</v>
      </c>
      <c r="M2128" t="str">
        <f t="shared" si="67"/>
        <v>TAMADA Ayumi</v>
      </c>
      <c r="O2128" t="s">
        <v>4197</v>
      </c>
      <c r="P2128" s="308" t="s">
        <v>4198</v>
      </c>
    </row>
    <row r="2129" spans="2:16" s="308" customFormat="1">
      <c r="B2129" s="501" t="s">
        <v>508</v>
      </c>
      <c r="C2129" s="297">
        <v>2128</v>
      </c>
      <c r="D2129" s="270" t="s">
        <v>1854</v>
      </c>
      <c r="E2129" s="270" t="s">
        <v>2077</v>
      </c>
      <c r="F2129" s="300" t="s">
        <v>2412</v>
      </c>
      <c r="G2129" s="270" t="s">
        <v>623</v>
      </c>
      <c r="H2129" t="str">
        <f>VLOOKUP($G2129,県名!$B$1:$C$49,2,FALSE)</f>
        <v>静  岡</v>
      </c>
      <c r="I2129" t="str">
        <f>VLOOKUP(B2129,学校名!$D$8:$F$64,3,FALSE)</f>
        <v>至学館大</v>
      </c>
      <c r="J2129" t="str">
        <f t="shared" si="66"/>
        <v>女</v>
      </c>
      <c r="K2129" s="308" t="s">
        <v>4063</v>
      </c>
      <c r="L2129" s="308" t="s">
        <v>4462</v>
      </c>
      <c r="M2129" t="str">
        <f t="shared" si="67"/>
        <v>NAITO Mia</v>
      </c>
      <c r="O2129" t="s">
        <v>4197</v>
      </c>
      <c r="P2129" s="308" t="s">
        <v>4198</v>
      </c>
    </row>
    <row r="2130" spans="2:16" s="308" customFormat="1">
      <c r="B2130" s="501" t="s">
        <v>508</v>
      </c>
      <c r="C2130" s="297">
        <v>2129</v>
      </c>
      <c r="D2130" s="270" t="s">
        <v>1856</v>
      </c>
      <c r="E2130" s="270" t="s">
        <v>2079</v>
      </c>
      <c r="F2130" s="300" t="s">
        <v>2412</v>
      </c>
      <c r="G2130" s="270" t="s">
        <v>624</v>
      </c>
      <c r="H2130" t="str">
        <f>VLOOKUP($G2130,県名!$B$1:$C$49,2,FALSE)</f>
        <v>愛  知</v>
      </c>
      <c r="I2130" t="str">
        <f>VLOOKUP(B2130,学校名!$D$8:$F$64,3,FALSE)</f>
        <v>至学館大</v>
      </c>
      <c r="J2130" t="str">
        <f t="shared" si="66"/>
        <v>女</v>
      </c>
      <c r="K2130" s="308" t="s">
        <v>3884</v>
      </c>
      <c r="L2130" s="308" t="s">
        <v>4463</v>
      </c>
      <c r="M2130" t="str">
        <f t="shared" si="67"/>
        <v>MORITA Yumi</v>
      </c>
      <c r="O2130" t="s">
        <v>4197</v>
      </c>
      <c r="P2130" s="308" t="s">
        <v>4198</v>
      </c>
    </row>
    <row r="2131" spans="2:16" s="308" customFormat="1">
      <c r="B2131" s="501" t="s">
        <v>508</v>
      </c>
      <c r="C2131" s="297">
        <v>2130</v>
      </c>
      <c r="D2131" s="270" t="s">
        <v>1857</v>
      </c>
      <c r="E2131" s="270" t="s">
        <v>2080</v>
      </c>
      <c r="F2131" s="300" t="s">
        <v>2412</v>
      </c>
      <c r="G2131" s="270" t="s">
        <v>625</v>
      </c>
      <c r="H2131" t="str">
        <f>VLOOKUP($G2131,県名!$B$1:$C$49,2,FALSE)</f>
        <v>三  重</v>
      </c>
      <c r="I2131" t="str">
        <f>VLOOKUP(B2131,学校名!$D$8:$F$64,3,FALSE)</f>
        <v>至学館大</v>
      </c>
      <c r="J2131" t="str">
        <f t="shared" si="66"/>
        <v>女</v>
      </c>
      <c r="K2131" s="308" t="s">
        <v>4053</v>
      </c>
      <c r="L2131" s="308" t="s">
        <v>4464</v>
      </c>
      <c r="M2131" t="str">
        <f t="shared" si="67"/>
        <v>YOKOYAMA Ayaka</v>
      </c>
      <c r="O2131" t="s">
        <v>4197</v>
      </c>
      <c r="P2131" s="308" t="s">
        <v>4198</v>
      </c>
    </row>
    <row r="2132" spans="2:16" s="308" customFormat="1">
      <c r="B2132" s="501" t="s">
        <v>508</v>
      </c>
      <c r="C2132" s="297">
        <v>2131</v>
      </c>
      <c r="D2132" s="270" t="s">
        <v>4214</v>
      </c>
      <c r="E2132" s="270" t="s">
        <v>4273</v>
      </c>
      <c r="F2132" s="300" t="s">
        <v>2416</v>
      </c>
      <c r="G2132" s="270" t="s">
        <v>624</v>
      </c>
      <c r="H2132" t="str">
        <f>VLOOKUP($G2132,県名!$B$1:$C$49,2,FALSE)</f>
        <v>愛  知</v>
      </c>
      <c r="I2132" t="str">
        <f>VLOOKUP(B2132,学校名!$D$8:$F$64,3,FALSE)</f>
        <v>至学館大</v>
      </c>
      <c r="J2132" t="str">
        <f t="shared" si="66"/>
        <v>女</v>
      </c>
      <c r="K2132" s="308" t="s">
        <v>4465</v>
      </c>
      <c r="L2132" s="308" t="s">
        <v>4466</v>
      </c>
      <c r="M2132" t="str">
        <f t="shared" si="67"/>
        <v>ISHIHARA Rika</v>
      </c>
      <c r="O2132" t="s">
        <v>4197</v>
      </c>
      <c r="P2132" s="308" t="s">
        <v>4198</v>
      </c>
    </row>
    <row r="2133" spans="2:16" s="308" customFormat="1">
      <c r="B2133" s="501" t="s">
        <v>508</v>
      </c>
      <c r="C2133" s="297">
        <v>2132</v>
      </c>
      <c r="D2133" s="270" t="s">
        <v>4215</v>
      </c>
      <c r="E2133" s="270" t="s">
        <v>4274</v>
      </c>
      <c r="F2133" s="300" t="s">
        <v>2416</v>
      </c>
      <c r="G2133" s="270" t="s">
        <v>626</v>
      </c>
      <c r="H2133" t="str">
        <f>VLOOKUP($G2133,県名!$B$1:$C$49,2,FALSE)</f>
        <v>岐  阜</v>
      </c>
      <c r="I2133" t="str">
        <f>VLOOKUP(B2133,学校名!$D$8:$F$64,3,FALSE)</f>
        <v>至学館大</v>
      </c>
      <c r="J2133" t="str">
        <f t="shared" si="66"/>
        <v>女</v>
      </c>
      <c r="K2133" s="308" t="s">
        <v>3630</v>
      </c>
      <c r="L2133" s="308" t="s">
        <v>4467</v>
      </c>
      <c r="M2133" t="str">
        <f t="shared" si="67"/>
        <v>KASAI Yuzuka</v>
      </c>
      <c r="O2133" t="s">
        <v>4197</v>
      </c>
      <c r="P2133" s="308" t="s">
        <v>4198</v>
      </c>
    </row>
    <row r="2134" spans="2:16" s="308" customFormat="1">
      <c r="B2134" s="501" t="s">
        <v>508</v>
      </c>
      <c r="C2134" s="297">
        <v>2133</v>
      </c>
      <c r="D2134" s="270" t="s">
        <v>4216</v>
      </c>
      <c r="E2134" s="270" t="s">
        <v>4275</v>
      </c>
      <c r="F2134" s="300" t="s">
        <v>2416</v>
      </c>
      <c r="G2134" s="270" t="s">
        <v>624</v>
      </c>
      <c r="H2134" t="str">
        <f>VLOOKUP($G2134,県名!$B$1:$C$49,2,FALSE)</f>
        <v>愛  知</v>
      </c>
      <c r="I2134" t="str">
        <f>VLOOKUP(B2134,学校名!$D$8:$F$64,3,FALSE)</f>
        <v>至学館大</v>
      </c>
      <c r="J2134" t="str">
        <f t="shared" si="66"/>
        <v>女</v>
      </c>
      <c r="K2134" s="308" t="s">
        <v>4058</v>
      </c>
      <c r="L2134" s="308" t="s">
        <v>4375</v>
      </c>
      <c r="M2134" t="str">
        <f t="shared" si="67"/>
        <v>SAKAMOTO Ayane</v>
      </c>
      <c r="O2134" t="s">
        <v>4197</v>
      </c>
      <c r="P2134" s="308" t="s">
        <v>4198</v>
      </c>
    </row>
    <row r="2135" spans="2:16" s="308" customFormat="1">
      <c r="B2135" s="501" t="s">
        <v>508</v>
      </c>
      <c r="C2135" s="297">
        <v>2134</v>
      </c>
      <c r="D2135" s="270" t="s">
        <v>4217</v>
      </c>
      <c r="E2135" s="270" t="s">
        <v>4276</v>
      </c>
      <c r="F2135" s="300" t="s">
        <v>2416</v>
      </c>
      <c r="G2135" s="270" t="s">
        <v>623</v>
      </c>
      <c r="H2135" t="str">
        <f>VLOOKUP($G2135,県名!$B$1:$C$49,2,FALSE)</f>
        <v>静  岡</v>
      </c>
      <c r="I2135" t="str">
        <f>VLOOKUP(B2135,学校名!$D$8:$F$64,3,FALSE)</f>
        <v>至学館大</v>
      </c>
      <c r="J2135" t="str">
        <f t="shared" si="66"/>
        <v>女</v>
      </c>
      <c r="K2135" s="308" t="s">
        <v>3431</v>
      </c>
      <c r="L2135" s="308" t="s">
        <v>4468</v>
      </c>
      <c r="M2135" t="str">
        <f t="shared" si="67"/>
        <v>TANAKA Myu</v>
      </c>
      <c r="O2135" t="s">
        <v>4197</v>
      </c>
      <c r="P2135" s="308" t="s">
        <v>4198</v>
      </c>
    </row>
    <row r="2136" spans="2:16" s="308" customFormat="1">
      <c r="B2136" s="501" t="s">
        <v>508</v>
      </c>
      <c r="C2136" s="297">
        <v>2135</v>
      </c>
      <c r="D2136" s="270" t="s">
        <v>4218</v>
      </c>
      <c r="E2136" s="270" t="s">
        <v>4277</v>
      </c>
      <c r="F2136" s="300" t="s">
        <v>2416</v>
      </c>
      <c r="G2136" s="270" t="s">
        <v>624</v>
      </c>
      <c r="H2136" t="str">
        <f>VLOOKUP($G2136,県名!$B$1:$C$49,2,FALSE)</f>
        <v>愛  知</v>
      </c>
      <c r="I2136" t="str">
        <f>VLOOKUP(B2136,学校名!$D$8:$F$64,3,FALSE)</f>
        <v>至学館大</v>
      </c>
      <c r="J2136" t="str">
        <f t="shared" si="66"/>
        <v>女</v>
      </c>
      <c r="K2136" s="308" t="s">
        <v>4469</v>
      </c>
      <c r="L2136" s="308" t="s">
        <v>4470</v>
      </c>
      <c r="M2136" t="str">
        <f t="shared" si="67"/>
        <v>TSUZUKI Mion</v>
      </c>
      <c r="O2136" t="s">
        <v>4197</v>
      </c>
      <c r="P2136" s="308" t="s">
        <v>4198</v>
      </c>
    </row>
    <row r="2137" spans="2:16" s="308" customFormat="1">
      <c r="B2137" s="501" t="s">
        <v>508</v>
      </c>
      <c r="C2137" s="297">
        <v>2136</v>
      </c>
      <c r="D2137" s="270" t="s">
        <v>4219</v>
      </c>
      <c r="E2137" s="270" t="s">
        <v>4278</v>
      </c>
      <c r="F2137" s="300" t="s">
        <v>2416</v>
      </c>
      <c r="G2137" s="270" t="s">
        <v>624</v>
      </c>
      <c r="H2137" t="str">
        <f>VLOOKUP($G2137,県名!$B$1:$C$49,2,FALSE)</f>
        <v>愛  知</v>
      </c>
      <c r="I2137" t="str">
        <f>VLOOKUP(B2137,学校名!$D$8:$F$64,3,FALSE)</f>
        <v>至学館大</v>
      </c>
      <c r="J2137" t="str">
        <f t="shared" si="66"/>
        <v>女</v>
      </c>
      <c r="K2137" s="308" t="s">
        <v>3927</v>
      </c>
      <c r="L2137" s="308" t="s">
        <v>4471</v>
      </c>
      <c r="M2137" t="str">
        <f t="shared" si="67"/>
        <v>TOYAMA Natuki</v>
      </c>
      <c r="O2137" t="s">
        <v>4197</v>
      </c>
      <c r="P2137" s="308" t="s">
        <v>4198</v>
      </c>
    </row>
    <row r="2138" spans="2:16" s="308" customFormat="1">
      <c r="B2138" s="501" t="s">
        <v>508</v>
      </c>
      <c r="C2138" s="297">
        <v>2137</v>
      </c>
      <c r="D2138" s="270" t="s">
        <v>4220</v>
      </c>
      <c r="E2138" s="270" t="s">
        <v>4279</v>
      </c>
      <c r="F2138" s="300" t="s">
        <v>2416</v>
      </c>
      <c r="G2138" s="270" t="s">
        <v>625</v>
      </c>
      <c r="H2138" t="str">
        <f>VLOOKUP($G2138,県名!$B$1:$C$49,2,FALSE)</f>
        <v>三  重</v>
      </c>
      <c r="I2138" t="str">
        <f>VLOOKUP(B2138,学校名!$D$8:$F$64,3,FALSE)</f>
        <v>至学館大</v>
      </c>
      <c r="J2138" t="str">
        <f t="shared" si="66"/>
        <v>女</v>
      </c>
      <c r="K2138" s="308" t="s">
        <v>3580</v>
      </c>
      <c r="L2138" s="308" t="s">
        <v>4472</v>
      </c>
      <c r="M2138" t="str">
        <f t="shared" si="67"/>
        <v>NAKANO Ran</v>
      </c>
      <c r="O2138" t="s">
        <v>4197</v>
      </c>
      <c r="P2138" s="308" t="s">
        <v>4198</v>
      </c>
    </row>
    <row r="2139" spans="2:16" s="308" customFormat="1">
      <c r="B2139" s="501" t="s">
        <v>508</v>
      </c>
      <c r="C2139" s="297">
        <v>2138</v>
      </c>
      <c r="D2139" s="270" t="s">
        <v>4221</v>
      </c>
      <c r="E2139" s="270" t="s">
        <v>4280</v>
      </c>
      <c r="F2139" s="300" t="s">
        <v>2416</v>
      </c>
      <c r="G2139" s="270" t="s">
        <v>626</v>
      </c>
      <c r="H2139" t="str">
        <f>VLOOKUP($G2139,県名!$B$1:$C$49,2,FALSE)</f>
        <v>岐  阜</v>
      </c>
      <c r="I2139" t="str">
        <f>VLOOKUP(B2139,学校名!$D$8:$F$64,3,FALSE)</f>
        <v>至学館大</v>
      </c>
      <c r="J2139" t="str">
        <f t="shared" si="66"/>
        <v>女</v>
      </c>
      <c r="K2139" s="308" t="s">
        <v>4473</v>
      </c>
      <c r="L2139" s="308" t="s">
        <v>4474</v>
      </c>
      <c r="M2139" t="str">
        <f t="shared" si="67"/>
        <v>MATSUSHIMA Maya</v>
      </c>
      <c r="O2139" t="s">
        <v>4197</v>
      </c>
      <c r="P2139" s="308" t="s">
        <v>4198</v>
      </c>
    </row>
    <row r="2140" spans="2:16" s="308" customFormat="1">
      <c r="B2140" s="501" t="s">
        <v>508</v>
      </c>
      <c r="C2140" s="300">
        <v>2139</v>
      </c>
      <c r="D2140" s="270" t="s">
        <v>4222</v>
      </c>
      <c r="E2140" s="270" t="s">
        <v>4281</v>
      </c>
      <c r="F2140" s="300" t="s">
        <v>2416</v>
      </c>
      <c r="G2140" s="270" t="s">
        <v>625</v>
      </c>
      <c r="H2140" t="str">
        <f>VLOOKUP($G2140,県名!$B$1:$C$49,2,FALSE)</f>
        <v>三  重</v>
      </c>
      <c r="I2140" t="str">
        <f>VLOOKUP(B2140,学校名!$D$8:$F$64,3,FALSE)</f>
        <v>至学館大</v>
      </c>
      <c r="J2140" t="str">
        <f t="shared" si="66"/>
        <v>女</v>
      </c>
      <c r="K2140" s="308" t="s">
        <v>4475</v>
      </c>
      <c r="L2140" s="308" t="s">
        <v>4442</v>
      </c>
      <c r="M2140" t="str">
        <f t="shared" si="67"/>
        <v>MISUGI Nanami</v>
      </c>
      <c r="O2140" t="s">
        <v>4197</v>
      </c>
      <c r="P2140" s="308" t="s">
        <v>4198</v>
      </c>
    </row>
    <row r="2141" spans="2:16" s="308" customFormat="1">
      <c r="B2141" s="501" t="s">
        <v>512</v>
      </c>
      <c r="C2141" s="300">
        <v>2140</v>
      </c>
      <c r="D2141" s="270" t="s">
        <v>1865</v>
      </c>
      <c r="E2141" s="270" t="s">
        <v>2088</v>
      </c>
      <c r="F2141" s="300" t="s">
        <v>2415</v>
      </c>
      <c r="G2141" s="270" t="s">
        <v>624</v>
      </c>
      <c r="H2141" t="str">
        <f>VLOOKUP($G2141,県名!$B$1:$C$49,2,FALSE)</f>
        <v>愛  知</v>
      </c>
      <c r="I2141" t="str">
        <f>VLOOKUP(B2141,学校名!$D$8:$F$64,3,FALSE)</f>
        <v>椙山女学園大</v>
      </c>
      <c r="J2141" t="str">
        <f t="shared" si="66"/>
        <v>女</v>
      </c>
      <c r="K2141" s="308" t="s">
        <v>4476</v>
      </c>
      <c r="L2141" s="308" t="s">
        <v>4477</v>
      </c>
      <c r="M2141" t="str">
        <f t="shared" si="67"/>
        <v>TAKAMA Shiomi</v>
      </c>
      <c r="O2141" t="s">
        <v>4197</v>
      </c>
      <c r="P2141" s="308" t="s">
        <v>4198</v>
      </c>
    </row>
    <row r="2142" spans="2:16" s="308" customFormat="1">
      <c r="B2142" s="501" t="s">
        <v>512</v>
      </c>
      <c r="C2142" s="300">
        <v>2141</v>
      </c>
      <c r="D2142" s="270" t="s">
        <v>1859</v>
      </c>
      <c r="E2142" s="270" t="s">
        <v>2082</v>
      </c>
      <c r="F2142" s="300" t="s">
        <v>2414</v>
      </c>
      <c r="G2142" s="270" t="s">
        <v>624</v>
      </c>
      <c r="H2142" t="str">
        <f>VLOOKUP($G2142,県名!$B$1:$C$49,2,FALSE)</f>
        <v>愛  知</v>
      </c>
      <c r="I2142" t="str">
        <f>VLOOKUP(B2142,学校名!$D$8:$F$64,3,FALSE)</f>
        <v>椙山女学園大</v>
      </c>
      <c r="J2142" t="str">
        <f t="shared" si="66"/>
        <v>女</v>
      </c>
      <c r="K2142" s="308" t="s">
        <v>3369</v>
      </c>
      <c r="L2142" s="308" t="s">
        <v>4478</v>
      </c>
      <c r="M2142" t="str">
        <f t="shared" si="67"/>
        <v>YAMANAKA Kyoka</v>
      </c>
      <c r="O2142" t="s">
        <v>4197</v>
      </c>
      <c r="P2142" s="308" t="s">
        <v>4198</v>
      </c>
    </row>
    <row r="2143" spans="2:16" s="308" customFormat="1">
      <c r="B2143" s="501" t="s">
        <v>512</v>
      </c>
      <c r="C2143" s="297">
        <v>2142</v>
      </c>
      <c r="D2143" s="270" t="s">
        <v>1860</v>
      </c>
      <c r="E2143" s="270" t="s">
        <v>2083</v>
      </c>
      <c r="F2143" s="300" t="s">
        <v>2414</v>
      </c>
      <c r="G2143" s="270" t="s">
        <v>624</v>
      </c>
      <c r="H2143" t="str">
        <f>VLOOKUP($G2143,県名!$B$1:$C$49,2,FALSE)</f>
        <v>愛  知</v>
      </c>
      <c r="I2143" t="str">
        <f>VLOOKUP(B2143,学校名!$D$8:$F$64,3,FALSE)</f>
        <v>椙山女学園大</v>
      </c>
      <c r="J2143" t="str">
        <f t="shared" si="66"/>
        <v>女</v>
      </c>
      <c r="K2143" s="308" t="s">
        <v>4479</v>
      </c>
      <c r="L2143" s="308" t="s">
        <v>4480</v>
      </c>
      <c r="M2143" t="str">
        <f t="shared" si="67"/>
        <v>SUYAMA Tomoka</v>
      </c>
      <c r="O2143" t="s">
        <v>4197</v>
      </c>
      <c r="P2143" s="308" t="s">
        <v>4198</v>
      </c>
    </row>
    <row r="2144" spans="2:16" s="308" customFormat="1">
      <c r="B2144" s="501" t="s">
        <v>512</v>
      </c>
      <c r="C2144" s="297">
        <v>2143</v>
      </c>
      <c r="D2144" s="270" t="s">
        <v>1861</v>
      </c>
      <c r="E2144" s="270" t="s">
        <v>2084</v>
      </c>
      <c r="F2144" s="300" t="s">
        <v>2414</v>
      </c>
      <c r="G2144" s="270" t="s">
        <v>624</v>
      </c>
      <c r="H2144" t="str">
        <f>VLOOKUP($G2144,県名!$B$1:$C$49,2,FALSE)</f>
        <v>愛  知</v>
      </c>
      <c r="I2144" t="str">
        <f>VLOOKUP(B2144,学校名!$D$8:$F$64,3,FALSE)</f>
        <v>椙山女学園大</v>
      </c>
      <c r="J2144" t="str">
        <f t="shared" si="66"/>
        <v>女</v>
      </c>
      <c r="K2144" s="308" t="s">
        <v>4481</v>
      </c>
      <c r="L2144" s="308" t="s">
        <v>4482</v>
      </c>
      <c r="M2144" t="str">
        <f t="shared" si="67"/>
        <v>YAMASA Hidaka</v>
      </c>
      <c r="O2144" t="s">
        <v>4197</v>
      </c>
      <c r="P2144" s="308" t="s">
        <v>4198</v>
      </c>
    </row>
    <row r="2145" spans="2:16" s="308" customFormat="1">
      <c r="B2145" s="501" t="s">
        <v>512</v>
      </c>
      <c r="C2145" s="297">
        <v>2144</v>
      </c>
      <c r="D2145" s="270" t="s">
        <v>1868</v>
      </c>
      <c r="E2145" s="270" t="s">
        <v>2091</v>
      </c>
      <c r="F2145" s="300" t="s">
        <v>2415</v>
      </c>
      <c r="G2145" s="270" t="s">
        <v>624</v>
      </c>
      <c r="H2145" t="str">
        <f>VLOOKUP($G2145,県名!$B$1:$C$49,2,FALSE)</f>
        <v>愛  知</v>
      </c>
      <c r="I2145" t="str">
        <f>VLOOKUP(B2145,学校名!$D$8:$F$64,3,FALSE)</f>
        <v>椙山女学園大</v>
      </c>
      <c r="J2145" t="str">
        <f t="shared" si="66"/>
        <v>女</v>
      </c>
      <c r="K2145" s="308" t="s">
        <v>3352</v>
      </c>
      <c r="L2145" s="308" t="s">
        <v>4429</v>
      </c>
      <c r="M2145" t="str">
        <f t="shared" si="67"/>
        <v>AOKI Eri</v>
      </c>
      <c r="O2145" t="s">
        <v>4197</v>
      </c>
      <c r="P2145" s="308" t="s">
        <v>4198</v>
      </c>
    </row>
    <row r="2146" spans="2:16" s="308" customFormat="1">
      <c r="B2146" s="501" t="s">
        <v>512</v>
      </c>
      <c r="C2146" s="297">
        <v>2145</v>
      </c>
      <c r="D2146" s="270" t="s">
        <v>1866</v>
      </c>
      <c r="E2146" s="270" t="s">
        <v>2089</v>
      </c>
      <c r="F2146" s="300" t="s">
        <v>2415</v>
      </c>
      <c r="G2146" s="270" t="s">
        <v>624</v>
      </c>
      <c r="H2146" t="str">
        <f>VLOOKUP($G2146,県名!$B$1:$C$49,2,FALSE)</f>
        <v>愛  知</v>
      </c>
      <c r="I2146" t="str">
        <f>VLOOKUP(B2146,学校名!$D$8:$F$64,3,FALSE)</f>
        <v>椙山女学園大</v>
      </c>
      <c r="J2146" t="str">
        <f t="shared" si="66"/>
        <v>女</v>
      </c>
      <c r="K2146" s="308" t="s">
        <v>3394</v>
      </c>
      <c r="L2146" s="308" t="s">
        <v>4483</v>
      </c>
      <c r="M2146" t="str">
        <f t="shared" si="67"/>
        <v>KATO Ayana</v>
      </c>
      <c r="O2146" t="s">
        <v>4197</v>
      </c>
      <c r="P2146" s="308" t="s">
        <v>4198</v>
      </c>
    </row>
    <row r="2147" spans="2:16" s="308" customFormat="1">
      <c r="B2147" s="501" t="s">
        <v>512</v>
      </c>
      <c r="C2147" s="297">
        <v>2146</v>
      </c>
      <c r="D2147" s="270" t="s">
        <v>1864</v>
      </c>
      <c r="E2147" s="270" t="s">
        <v>2087</v>
      </c>
      <c r="F2147" s="300" t="s">
        <v>2415</v>
      </c>
      <c r="G2147" s="270" t="s">
        <v>624</v>
      </c>
      <c r="H2147" t="str">
        <f>VLOOKUP($G2147,県名!$B$1:$C$49,2,FALSE)</f>
        <v>愛  知</v>
      </c>
      <c r="I2147" t="str">
        <f>VLOOKUP(B2147,学校名!$D$8:$F$64,3,FALSE)</f>
        <v>椙山女学園大</v>
      </c>
      <c r="J2147" t="str">
        <f t="shared" si="66"/>
        <v>女</v>
      </c>
      <c r="K2147" s="308" t="s">
        <v>3333</v>
      </c>
      <c r="L2147" s="308" t="s">
        <v>4484</v>
      </c>
      <c r="M2147" t="str">
        <f t="shared" si="67"/>
        <v>KOJIMA Kazuno</v>
      </c>
      <c r="O2147" t="s">
        <v>4197</v>
      </c>
      <c r="P2147" s="308" t="s">
        <v>4198</v>
      </c>
    </row>
    <row r="2148" spans="2:16" s="308" customFormat="1">
      <c r="B2148" s="501" t="s">
        <v>512</v>
      </c>
      <c r="C2148" s="297">
        <v>2147</v>
      </c>
      <c r="D2148" s="270" t="s">
        <v>1863</v>
      </c>
      <c r="E2148" s="270" t="s">
        <v>2086</v>
      </c>
      <c r="F2148" s="300" t="s">
        <v>2415</v>
      </c>
      <c r="G2148" s="270" t="s">
        <v>624</v>
      </c>
      <c r="H2148" t="str">
        <f>VLOOKUP($G2148,県名!$B$1:$C$49,2,FALSE)</f>
        <v>愛  知</v>
      </c>
      <c r="I2148" t="str">
        <f>VLOOKUP(B2148,学校名!$D$8:$F$64,3,FALSE)</f>
        <v>椙山女学園大</v>
      </c>
      <c r="J2148" t="str">
        <f t="shared" si="66"/>
        <v>女</v>
      </c>
      <c r="K2148" s="308" t="s">
        <v>4162</v>
      </c>
      <c r="L2148" s="308" t="s">
        <v>4485</v>
      </c>
      <c r="M2148" t="str">
        <f t="shared" si="67"/>
        <v>TAGA Mikoto</v>
      </c>
      <c r="O2148" t="s">
        <v>4197</v>
      </c>
      <c r="P2148" s="308" t="s">
        <v>4198</v>
      </c>
    </row>
    <row r="2149" spans="2:16" s="308" customFormat="1">
      <c r="B2149" s="501" t="s">
        <v>512</v>
      </c>
      <c r="C2149" s="297">
        <v>2148</v>
      </c>
      <c r="D2149" s="270" t="s">
        <v>1867</v>
      </c>
      <c r="E2149" s="270" t="s">
        <v>2090</v>
      </c>
      <c r="F2149" s="300" t="s">
        <v>2415</v>
      </c>
      <c r="G2149" s="270" t="s">
        <v>624</v>
      </c>
      <c r="H2149" t="str">
        <f>VLOOKUP($G2149,県名!$B$1:$C$49,2,FALSE)</f>
        <v>愛  知</v>
      </c>
      <c r="I2149" t="str">
        <f>VLOOKUP(B2149,学校名!$D$8:$F$64,3,FALSE)</f>
        <v>椙山女学園大</v>
      </c>
      <c r="J2149" t="str">
        <f t="shared" si="66"/>
        <v>女</v>
      </c>
      <c r="K2149" s="308" t="s">
        <v>3373</v>
      </c>
      <c r="L2149" s="308" t="s">
        <v>4341</v>
      </c>
      <c r="M2149" t="str">
        <f t="shared" si="67"/>
        <v>TAGUCHI Fumika</v>
      </c>
      <c r="O2149" t="s">
        <v>4197</v>
      </c>
      <c r="P2149" s="308" t="s">
        <v>4198</v>
      </c>
    </row>
    <row r="2150" spans="2:16" s="308" customFormat="1">
      <c r="B2150" s="501" t="s">
        <v>512</v>
      </c>
      <c r="C2150" s="297">
        <v>2149</v>
      </c>
      <c r="D2150" s="270" t="s">
        <v>1862</v>
      </c>
      <c r="E2150" s="270" t="s">
        <v>2085</v>
      </c>
      <c r="F2150" s="300" t="s">
        <v>2415</v>
      </c>
      <c r="G2150" s="270" t="s">
        <v>624</v>
      </c>
      <c r="H2150" t="str">
        <f>VLOOKUP($G2150,県名!$B$1:$C$49,2,FALSE)</f>
        <v>愛  知</v>
      </c>
      <c r="I2150" t="str">
        <f>VLOOKUP(B2150,学校名!$D$8:$F$64,3,FALSE)</f>
        <v>椙山女学園大</v>
      </c>
      <c r="J2150" t="str">
        <f t="shared" si="66"/>
        <v>女</v>
      </c>
      <c r="K2150" s="308" t="s">
        <v>4486</v>
      </c>
      <c r="L2150" s="308" t="s">
        <v>4365</v>
      </c>
      <c r="M2150" t="str">
        <f t="shared" si="67"/>
        <v>TESHIMA Moeno</v>
      </c>
      <c r="O2150" t="s">
        <v>4197</v>
      </c>
      <c r="P2150" s="308" t="s">
        <v>4198</v>
      </c>
    </row>
    <row r="2151" spans="2:16" s="308" customFormat="1">
      <c r="B2151" s="501" t="s">
        <v>512</v>
      </c>
      <c r="C2151" s="297">
        <v>2150</v>
      </c>
      <c r="D2151" s="270" t="s">
        <v>1869</v>
      </c>
      <c r="E2151" s="270" t="s">
        <v>2092</v>
      </c>
      <c r="F2151" s="300" t="s">
        <v>2415</v>
      </c>
      <c r="G2151" s="270" t="s">
        <v>624</v>
      </c>
      <c r="H2151" t="str">
        <f>VLOOKUP($G2151,県名!$B$1:$C$49,2,FALSE)</f>
        <v>愛  知</v>
      </c>
      <c r="I2151" t="str">
        <f>VLOOKUP(B2151,学校名!$D$8:$F$64,3,FALSE)</f>
        <v>椙山女学園大</v>
      </c>
      <c r="J2151" t="str">
        <f t="shared" si="66"/>
        <v>女</v>
      </c>
      <c r="K2151" s="308" t="s">
        <v>3487</v>
      </c>
      <c r="L2151" s="308" t="s">
        <v>4342</v>
      </c>
      <c r="M2151" t="str">
        <f t="shared" si="67"/>
        <v>MATSUURA Sae</v>
      </c>
      <c r="O2151" t="s">
        <v>4197</v>
      </c>
      <c r="P2151" s="308" t="s">
        <v>4198</v>
      </c>
    </row>
    <row r="2152" spans="2:16" s="308" customFormat="1">
      <c r="B2152" s="501" t="s">
        <v>512</v>
      </c>
      <c r="C2152" s="297">
        <v>2151</v>
      </c>
      <c r="D2152" s="270" t="s">
        <v>2743</v>
      </c>
      <c r="E2152" s="270" t="s">
        <v>2761</v>
      </c>
      <c r="F2152" s="300" t="s">
        <v>2412</v>
      </c>
      <c r="G2152" s="270" t="s">
        <v>624</v>
      </c>
      <c r="H2152" t="str">
        <f>VLOOKUP($G2152,県名!$B$1:$C$49,2,FALSE)</f>
        <v>愛  知</v>
      </c>
      <c r="I2152" t="str">
        <f>VLOOKUP(B2152,学校名!$D$8:$F$64,3,FALSE)</f>
        <v>椙山女学園大</v>
      </c>
      <c r="J2152" t="str">
        <f t="shared" si="66"/>
        <v>女</v>
      </c>
      <c r="K2152" s="308" t="s">
        <v>4487</v>
      </c>
      <c r="L2152" s="308" t="s">
        <v>4464</v>
      </c>
      <c r="M2152" t="str">
        <f t="shared" si="67"/>
        <v>SHIMOYAMADA Ayaka</v>
      </c>
      <c r="O2152" t="s">
        <v>4197</v>
      </c>
      <c r="P2152" s="308" t="s">
        <v>4198</v>
      </c>
    </row>
    <row r="2153" spans="2:16" s="308" customFormat="1">
      <c r="B2153" s="501" t="s">
        <v>512</v>
      </c>
      <c r="C2153" s="297">
        <v>2152</v>
      </c>
      <c r="D2153" s="270" t="s">
        <v>2744</v>
      </c>
      <c r="E2153" s="270" t="s">
        <v>2762</v>
      </c>
      <c r="F2153" s="300" t="s">
        <v>2412</v>
      </c>
      <c r="G2153" s="270" t="s">
        <v>624</v>
      </c>
      <c r="H2153" t="str">
        <f>VLOOKUP($G2153,県名!$B$1:$C$49,2,FALSE)</f>
        <v>愛  知</v>
      </c>
      <c r="I2153" t="str">
        <f>VLOOKUP(B2153,学校名!$D$8:$F$64,3,FALSE)</f>
        <v>椙山女学園大</v>
      </c>
      <c r="J2153" t="str">
        <f t="shared" si="66"/>
        <v>女</v>
      </c>
      <c r="K2153" s="308" t="s">
        <v>3285</v>
      </c>
      <c r="L2153" s="308" t="s">
        <v>4488</v>
      </c>
      <c r="M2153" t="str">
        <f t="shared" si="67"/>
        <v>SUZUKI Miho</v>
      </c>
      <c r="O2153" t="s">
        <v>4197</v>
      </c>
      <c r="P2153" s="308" t="s">
        <v>4198</v>
      </c>
    </row>
    <row r="2154" spans="2:16" s="308" customFormat="1">
      <c r="B2154" s="501" t="s">
        <v>512</v>
      </c>
      <c r="C2154" s="297">
        <v>2153</v>
      </c>
      <c r="D2154" s="270" t="s">
        <v>2424</v>
      </c>
      <c r="E2154" s="270" t="s">
        <v>2434</v>
      </c>
      <c r="F2154" s="300" t="s">
        <v>2412</v>
      </c>
      <c r="G2154" s="270" t="s">
        <v>624</v>
      </c>
      <c r="H2154" t="str">
        <f>VLOOKUP($G2154,県名!$B$1:$C$49,2,FALSE)</f>
        <v>愛  知</v>
      </c>
      <c r="I2154" t="str">
        <f>VLOOKUP(B2154,学校名!$D$8:$F$64,3,FALSE)</f>
        <v>椙山女学園大</v>
      </c>
      <c r="J2154" t="str">
        <f t="shared" si="66"/>
        <v>女</v>
      </c>
      <c r="K2154" s="308" t="s">
        <v>4489</v>
      </c>
      <c r="L2154" s="308" t="s">
        <v>4490</v>
      </c>
      <c r="M2154" t="str">
        <f t="shared" si="67"/>
        <v>SEGAWA Maho</v>
      </c>
      <c r="O2154" t="s">
        <v>4197</v>
      </c>
      <c r="P2154" s="308" t="s">
        <v>4198</v>
      </c>
    </row>
    <row r="2155" spans="2:16" s="308" customFormat="1">
      <c r="B2155" s="501" t="s">
        <v>510</v>
      </c>
      <c r="C2155" s="297">
        <v>2154</v>
      </c>
      <c r="D2155" s="270" t="s">
        <v>1870</v>
      </c>
      <c r="E2155" s="270" t="s">
        <v>2093</v>
      </c>
      <c r="F2155" s="300" t="s">
        <v>1774</v>
      </c>
      <c r="G2155" s="270" t="s">
        <v>623</v>
      </c>
      <c r="H2155" t="str">
        <f>VLOOKUP($G2155,県名!$B$1:$C$49,2,FALSE)</f>
        <v>静  岡</v>
      </c>
      <c r="I2155" t="str">
        <f>VLOOKUP(B2155,学校名!$D$8:$F$64,3,FALSE)</f>
        <v>静岡県立大</v>
      </c>
      <c r="J2155" t="str">
        <f t="shared" si="66"/>
        <v>女</v>
      </c>
      <c r="K2155" s="308" t="s">
        <v>4491</v>
      </c>
      <c r="L2155" s="308" t="s">
        <v>4492</v>
      </c>
      <c r="M2155" t="str">
        <f t="shared" si="67"/>
        <v>MAGOME Chiho</v>
      </c>
      <c r="O2155" t="s">
        <v>4197</v>
      </c>
      <c r="P2155" s="308" t="s">
        <v>4198</v>
      </c>
    </row>
    <row r="2156" spans="2:16" s="308" customFormat="1">
      <c r="B2156" s="501" t="s">
        <v>510</v>
      </c>
      <c r="C2156" s="297">
        <v>2155</v>
      </c>
      <c r="D2156" s="270" t="s">
        <v>1871</v>
      </c>
      <c r="E2156" s="270" t="s">
        <v>2094</v>
      </c>
      <c r="F2156" s="300" t="s">
        <v>2415</v>
      </c>
      <c r="G2156" s="270" t="s">
        <v>623</v>
      </c>
      <c r="H2156" t="str">
        <f>VLOOKUP($G2156,県名!$B$1:$C$49,2,FALSE)</f>
        <v>静  岡</v>
      </c>
      <c r="I2156" t="str">
        <f>VLOOKUP(B2156,学校名!$D$8:$F$64,3,FALSE)</f>
        <v>静岡県立大</v>
      </c>
      <c r="J2156" t="str">
        <f t="shared" si="66"/>
        <v>女</v>
      </c>
      <c r="K2156" s="308" t="s">
        <v>4020</v>
      </c>
      <c r="L2156" s="308" t="s">
        <v>4493</v>
      </c>
      <c r="M2156" t="str">
        <f t="shared" si="67"/>
        <v>KAWAGUCHI Jurina</v>
      </c>
      <c r="O2156" t="s">
        <v>4197</v>
      </c>
      <c r="P2156" s="308" t="s">
        <v>4198</v>
      </c>
    </row>
    <row r="2157" spans="2:16" s="308" customFormat="1">
      <c r="B2157" s="501" t="s">
        <v>510</v>
      </c>
      <c r="C2157" s="297">
        <v>2156</v>
      </c>
      <c r="D2157" s="270" t="s">
        <v>1872</v>
      </c>
      <c r="E2157" s="270" t="s">
        <v>2095</v>
      </c>
      <c r="F2157" s="300" t="s">
        <v>2415</v>
      </c>
      <c r="G2157" s="270" t="s">
        <v>623</v>
      </c>
      <c r="H2157" t="str">
        <f>VLOOKUP($G2157,県名!$B$1:$C$49,2,FALSE)</f>
        <v>静  岡</v>
      </c>
      <c r="I2157" t="str">
        <f>VLOOKUP(B2157,学校名!$D$8:$F$64,3,FALSE)</f>
        <v>静岡県立大</v>
      </c>
      <c r="J2157" t="str">
        <f t="shared" si="66"/>
        <v>女</v>
      </c>
      <c r="K2157" s="308" t="s">
        <v>4494</v>
      </c>
      <c r="L2157" s="308" t="s">
        <v>4495</v>
      </c>
      <c r="M2157" t="str">
        <f t="shared" si="67"/>
        <v>KURISAKI Ryoko</v>
      </c>
      <c r="O2157" t="s">
        <v>4197</v>
      </c>
      <c r="P2157" s="308" t="s">
        <v>4198</v>
      </c>
    </row>
    <row r="2158" spans="2:16" s="308" customFormat="1">
      <c r="B2158" s="501" t="s">
        <v>510</v>
      </c>
      <c r="C2158" s="297">
        <v>2157</v>
      </c>
      <c r="D2158" s="270" t="s">
        <v>2805</v>
      </c>
      <c r="E2158" s="270" t="s">
        <v>2806</v>
      </c>
      <c r="F2158" s="300" t="s">
        <v>2415</v>
      </c>
      <c r="G2158" s="270" t="s">
        <v>623</v>
      </c>
      <c r="H2158" t="str">
        <f>VLOOKUP($G2158,県名!$B$1:$C$49,2,FALSE)</f>
        <v>静  岡</v>
      </c>
      <c r="I2158" t="str">
        <f>VLOOKUP(B2158,学校名!$D$8:$F$64,3,FALSE)</f>
        <v>静岡県立大</v>
      </c>
      <c r="J2158" t="str">
        <f t="shared" si="66"/>
        <v>女</v>
      </c>
      <c r="K2158" s="308" t="s">
        <v>4078</v>
      </c>
      <c r="L2158" s="308" t="s">
        <v>4496</v>
      </c>
      <c r="M2158" t="str">
        <f t="shared" si="67"/>
        <v>IWAMOTO Chisato</v>
      </c>
      <c r="O2158" t="s">
        <v>4197</v>
      </c>
      <c r="P2158" s="308" t="s">
        <v>4198</v>
      </c>
    </row>
    <row r="2159" spans="2:16" s="308" customFormat="1">
      <c r="B2159" s="501" t="s">
        <v>510</v>
      </c>
      <c r="C2159" s="297">
        <v>2158</v>
      </c>
      <c r="D2159" s="270" t="s">
        <v>2597</v>
      </c>
      <c r="E2159" s="270" t="s">
        <v>2620</v>
      </c>
      <c r="F2159" s="300" t="s">
        <v>2412</v>
      </c>
      <c r="G2159" s="270" t="s">
        <v>623</v>
      </c>
      <c r="H2159" t="str">
        <f>VLOOKUP($G2159,県名!$B$1:$C$49,2,FALSE)</f>
        <v>静  岡</v>
      </c>
      <c r="I2159" t="str">
        <f>VLOOKUP(B2159,学校名!$D$8:$F$64,3,FALSE)</f>
        <v>静岡県立大</v>
      </c>
      <c r="J2159" t="str">
        <f t="shared" si="66"/>
        <v>女</v>
      </c>
      <c r="K2159" s="308" t="s">
        <v>4497</v>
      </c>
      <c r="L2159" s="308" t="s">
        <v>3694</v>
      </c>
      <c r="M2159" t="str">
        <f t="shared" si="67"/>
        <v>INAOKA Natsuki</v>
      </c>
      <c r="O2159" t="s">
        <v>4197</v>
      </c>
      <c r="P2159" s="308" t="s">
        <v>4198</v>
      </c>
    </row>
    <row r="2160" spans="2:16" s="308" customFormat="1">
      <c r="B2160" s="501" t="s">
        <v>511</v>
      </c>
      <c r="C2160" s="297">
        <v>2159</v>
      </c>
      <c r="D2160" s="270" t="s">
        <v>1873</v>
      </c>
      <c r="E2160" s="270" t="s">
        <v>2096</v>
      </c>
      <c r="F2160" s="300" t="s">
        <v>2415</v>
      </c>
      <c r="G2160" s="270" t="s">
        <v>623</v>
      </c>
      <c r="H2160" t="str">
        <f>VLOOKUP($G2160,県名!$B$1:$C$49,2,FALSE)</f>
        <v>静  岡</v>
      </c>
      <c r="I2160" t="str">
        <f>VLOOKUP(B2160,学校名!$D$8:$F$64,3,FALSE)</f>
        <v>静岡産業大</v>
      </c>
      <c r="J2160" t="str">
        <f t="shared" si="66"/>
        <v>女</v>
      </c>
      <c r="K2160" s="308" t="s">
        <v>3285</v>
      </c>
      <c r="L2160" s="308" t="s">
        <v>4498</v>
      </c>
      <c r="M2160" t="str">
        <f t="shared" si="67"/>
        <v>SUZUKI Erina</v>
      </c>
      <c r="O2160" t="s">
        <v>4197</v>
      </c>
      <c r="P2160" s="308" t="s">
        <v>4198</v>
      </c>
    </row>
    <row r="2161" spans="2:16" s="308" customFormat="1">
      <c r="B2161" s="501" t="s">
        <v>515</v>
      </c>
      <c r="C2161" s="297">
        <v>2160</v>
      </c>
      <c r="D2161" s="270" t="s">
        <v>1875</v>
      </c>
      <c r="E2161" s="270" t="s">
        <v>2098</v>
      </c>
      <c r="F2161" s="300" t="s">
        <v>2412</v>
      </c>
      <c r="G2161" s="270" t="s">
        <v>626</v>
      </c>
      <c r="H2161" t="str">
        <f>VLOOKUP($G2161,県名!$B$1:$C$49,2,FALSE)</f>
        <v>岐  阜</v>
      </c>
      <c r="I2161" t="str">
        <f>VLOOKUP(B2161,学校名!$D$8:$F$64,3,FALSE)</f>
        <v>中京学院大</v>
      </c>
      <c r="J2161" t="str">
        <f t="shared" si="66"/>
        <v>女</v>
      </c>
      <c r="K2161" s="308" t="s">
        <v>3376</v>
      </c>
      <c r="L2161" s="308" t="s">
        <v>4402</v>
      </c>
      <c r="M2161" t="str">
        <f t="shared" si="67"/>
        <v>HATTORI Haruna</v>
      </c>
      <c r="O2161" t="s">
        <v>4197</v>
      </c>
      <c r="P2161" s="308" t="s">
        <v>4198</v>
      </c>
    </row>
    <row r="2162" spans="2:16" s="308" customFormat="1">
      <c r="B2162" s="501" t="s">
        <v>515</v>
      </c>
      <c r="C2162" s="297">
        <v>2161</v>
      </c>
      <c r="D2162" s="270" t="s">
        <v>1880</v>
      </c>
      <c r="E2162" s="270" t="s">
        <v>2101</v>
      </c>
      <c r="F2162" s="300" t="s">
        <v>2412</v>
      </c>
      <c r="G2162" s="270" t="s">
        <v>624</v>
      </c>
      <c r="H2162" t="str">
        <f>VLOOKUP($G2162,県名!$B$1:$C$49,2,FALSE)</f>
        <v>愛  知</v>
      </c>
      <c r="I2162" t="str">
        <f>VLOOKUP(B2162,学校名!$D$8:$F$64,3,FALSE)</f>
        <v>中京学院大</v>
      </c>
      <c r="J2162" t="str">
        <f t="shared" si="66"/>
        <v>女</v>
      </c>
      <c r="K2162" s="308" t="s">
        <v>4499</v>
      </c>
      <c r="L2162" s="308" t="s">
        <v>4500</v>
      </c>
      <c r="M2162" t="str">
        <f t="shared" si="67"/>
        <v>SHIMOHARA Nagisa</v>
      </c>
      <c r="O2162" t="s">
        <v>4197</v>
      </c>
      <c r="P2162" s="308" t="s">
        <v>4198</v>
      </c>
    </row>
    <row r="2163" spans="2:16" s="308" customFormat="1">
      <c r="B2163" s="501" t="s">
        <v>515</v>
      </c>
      <c r="C2163" s="297">
        <v>2162</v>
      </c>
      <c r="D2163" s="270" t="s">
        <v>1881</v>
      </c>
      <c r="E2163" s="270" t="s">
        <v>2102</v>
      </c>
      <c r="F2163" s="300" t="s">
        <v>2412</v>
      </c>
      <c r="G2163" s="270" t="s">
        <v>626</v>
      </c>
      <c r="H2163" t="str">
        <f>VLOOKUP($G2163,県名!$B$1:$C$49,2,FALSE)</f>
        <v>岐  阜</v>
      </c>
      <c r="I2163" t="str">
        <f>VLOOKUP(B2163,学校名!$D$8:$F$64,3,FALSE)</f>
        <v>中京学院大</v>
      </c>
      <c r="J2163" t="str">
        <f t="shared" si="66"/>
        <v>女</v>
      </c>
      <c r="K2163" s="308" t="s">
        <v>3394</v>
      </c>
      <c r="L2163" s="308" t="s">
        <v>4328</v>
      </c>
      <c r="M2163" t="str">
        <f t="shared" si="67"/>
        <v>KATO Yuka</v>
      </c>
      <c r="O2163" t="s">
        <v>4197</v>
      </c>
      <c r="P2163" s="308" t="s">
        <v>4198</v>
      </c>
    </row>
    <row r="2164" spans="2:16" s="308" customFormat="1">
      <c r="B2164" s="501" t="s">
        <v>515</v>
      </c>
      <c r="C2164" s="297">
        <v>2163</v>
      </c>
      <c r="D2164" s="270" t="s">
        <v>1879</v>
      </c>
      <c r="E2164" s="270" t="s">
        <v>2281</v>
      </c>
      <c r="F2164" s="300" t="s">
        <v>2412</v>
      </c>
      <c r="G2164" s="270" t="s">
        <v>648</v>
      </c>
      <c r="H2164" t="str">
        <f>VLOOKUP($G2164,県名!$B$1:$C$49,2,FALSE)</f>
        <v>鹿児島</v>
      </c>
      <c r="I2164" t="str">
        <f>VLOOKUP(B2164,学校名!$D$8:$F$64,3,FALSE)</f>
        <v>中京学院大</v>
      </c>
      <c r="J2164" t="str">
        <f t="shared" si="66"/>
        <v>女</v>
      </c>
      <c r="K2164" s="308" t="s">
        <v>3749</v>
      </c>
      <c r="L2164" s="308" t="s">
        <v>4501</v>
      </c>
      <c r="M2164" t="str">
        <f t="shared" si="67"/>
        <v>ANDO Miu</v>
      </c>
      <c r="O2164" t="s">
        <v>4197</v>
      </c>
      <c r="P2164" s="308" t="s">
        <v>4198</v>
      </c>
    </row>
    <row r="2165" spans="2:16" s="308" customFormat="1">
      <c r="B2165" s="501" t="s">
        <v>515</v>
      </c>
      <c r="C2165" s="297">
        <v>2164</v>
      </c>
      <c r="D2165" s="270" t="s">
        <v>1878</v>
      </c>
      <c r="E2165" s="270" t="s">
        <v>2232</v>
      </c>
      <c r="F2165" s="300" t="s">
        <v>2412</v>
      </c>
      <c r="G2165" s="270" t="s">
        <v>649</v>
      </c>
      <c r="H2165" t="str">
        <f>VLOOKUP($G2165,県名!$B$1:$C$49,2,FALSE)</f>
        <v>沖　縄</v>
      </c>
      <c r="I2165" t="str">
        <f>VLOOKUP(B2165,学校名!$D$8:$F$64,3,FALSE)</f>
        <v>中京学院大</v>
      </c>
      <c r="J2165" t="str">
        <f t="shared" si="66"/>
        <v>女</v>
      </c>
      <c r="K2165" s="308" t="s">
        <v>4502</v>
      </c>
      <c r="L2165" s="308" t="s">
        <v>4503</v>
      </c>
      <c r="M2165" t="str">
        <f t="shared" si="67"/>
        <v>KINJO  Karen</v>
      </c>
      <c r="O2165" t="s">
        <v>4197</v>
      </c>
      <c r="P2165" s="308" t="s">
        <v>4198</v>
      </c>
    </row>
    <row r="2166" spans="2:16" s="308" customFormat="1">
      <c r="B2166" s="501" t="s">
        <v>515</v>
      </c>
      <c r="C2166" s="297">
        <v>2165</v>
      </c>
      <c r="D2166" s="270" t="s">
        <v>1877</v>
      </c>
      <c r="E2166" s="270" t="s">
        <v>2100</v>
      </c>
      <c r="F2166" s="300" t="s">
        <v>2412</v>
      </c>
      <c r="G2166" s="270" t="s">
        <v>623</v>
      </c>
      <c r="H2166" t="str">
        <f>VLOOKUP($G2166,県名!$B$1:$C$49,2,FALSE)</f>
        <v>静  岡</v>
      </c>
      <c r="I2166" t="str">
        <f>VLOOKUP(B2166,学校名!$D$8:$F$64,3,FALSE)</f>
        <v>中京学院大</v>
      </c>
      <c r="J2166" t="str">
        <f t="shared" si="66"/>
        <v>女</v>
      </c>
      <c r="K2166" s="308" t="s">
        <v>4504</v>
      </c>
      <c r="L2166" s="308" t="s">
        <v>4463</v>
      </c>
      <c r="M2166" t="str">
        <f t="shared" si="67"/>
        <v>AOSHIMA Yumi</v>
      </c>
      <c r="O2166" t="s">
        <v>4197</v>
      </c>
      <c r="P2166" s="308" t="s">
        <v>4198</v>
      </c>
    </row>
    <row r="2167" spans="2:16" s="308" customFormat="1">
      <c r="B2167" s="501" t="s">
        <v>515</v>
      </c>
      <c r="C2167" s="297">
        <v>2166</v>
      </c>
      <c r="D2167" s="270" t="s">
        <v>1874</v>
      </c>
      <c r="E2167" s="270" t="s">
        <v>2097</v>
      </c>
      <c r="F2167" s="300" t="s">
        <v>2412</v>
      </c>
      <c r="G2167" s="270" t="s">
        <v>625</v>
      </c>
      <c r="H2167" t="str">
        <f>VLOOKUP($G2167,県名!$B$1:$C$49,2,FALSE)</f>
        <v>三  重</v>
      </c>
      <c r="I2167" t="str">
        <f>VLOOKUP(B2167,学校名!$D$8:$F$64,3,FALSE)</f>
        <v>中京学院大</v>
      </c>
      <c r="J2167" t="str">
        <f t="shared" si="66"/>
        <v>女</v>
      </c>
      <c r="K2167" s="308" t="s">
        <v>4505</v>
      </c>
      <c r="L2167" s="308" t="s">
        <v>4452</v>
      </c>
      <c r="M2167" t="str">
        <f t="shared" si="67"/>
        <v>TSUJI Arisa</v>
      </c>
      <c r="O2167" t="s">
        <v>4197</v>
      </c>
      <c r="P2167" s="308" t="s">
        <v>4198</v>
      </c>
    </row>
    <row r="2168" spans="2:16" s="308" customFormat="1">
      <c r="B2168" s="501" t="s">
        <v>515</v>
      </c>
      <c r="C2168" s="297">
        <v>2167</v>
      </c>
      <c r="D2168" s="270" t="s">
        <v>1876</v>
      </c>
      <c r="E2168" s="270" t="s">
        <v>2099</v>
      </c>
      <c r="F2168" s="300" t="s">
        <v>2412</v>
      </c>
      <c r="G2168" s="270" t="s">
        <v>620</v>
      </c>
      <c r="H2168" t="str">
        <f>VLOOKUP($G2168,県名!$B$1:$C$49,2,FALSE)</f>
        <v>石　川</v>
      </c>
      <c r="I2168" t="str">
        <f>VLOOKUP(B2168,学校名!$D$8:$F$64,3,FALSE)</f>
        <v>中京学院大</v>
      </c>
      <c r="J2168" t="str">
        <f t="shared" si="66"/>
        <v>女</v>
      </c>
      <c r="K2168" s="308" t="s">
        <v>4506</v>
      </c>
      <c r="L2168" s="308" t="s">
        <v>4507</v>
      </c>
      <c r="M2168" t="str">
        <f t="shared" si="67"/>
        <v>HIRATOKO Ami</v>
      </c>
      <c r="O2168" t="s">
        <v>4197</v>
      </c>
      <c r="P2168" s="308" t="s">
        <v>4198</v>
      </c>
    </row>
    <row r="2169" spans="2:16" s="308" customFormat="1">
      <c r="B2169" s="501" t="s">
        <v>515</v>
      </c>
      <c r="C2169" s="297">
        <v>2168</v>
      </c>
      <c r="D2169" s="270" t="s">
        <v>4223</v>
      </c>
      <c r="E2169" s="270" t="s">
        <v>2231</v>
      </c>
      <c r="F2169" s="300" t="s">
        <v>2416</v>
      </c>
      <c r="G2169" s="270" t="s">
        <v>645</v>
      </c>
      <c r="H2169" t="str">
        <f>VLOOKUP($G2169,県名!$B$1:$C$49,2,FALSE)</f>
        <v>大　分</v>
      </c>
      <c r="I2169" t="str">
        <f>VLOOKUP(B2169,学校名!$D$8:$F$64,3,FALSE)</f>
        <v>中京学院大</v>
      </c>
      <c r="J2169" t="str">
        <f t="shared" si="66"/>
        <v>女</v>
      </c>
      <c r="K2169" s="308" t="s">
        <v>3283</v>
      </c>
      <c r="L2169" s="308" t="s">
        <v>4508</v>
      </c>
      <c r="M2169" t="str">
        <f t="shared" si="67"/>
        <v>HAYASHI Nonoka</v>
      </c>
      <c r="O2169" t="s">
        <v>4197</v>
      </c>
      <c r="P2169" s="308" t="s">
        <v>4198</v>
      </c>
    </row>
    <row r="2170" spans="2:16" s="308" customFormat="1">
      <c r="B2170" s="501" t="s">
        <v>515</v>
      </c>
      <c r="C2170" s="297">
        <v>2169</v>
      </c>
      <c r="D2170" s="270" t="s">
        <v>4224</v>
      </c>
      <c r="E2170" s="270" t="s">
        <v>4282</v>
      </c>
      <c r="F2170" s="300" t="s">
        <v>2416</v>
      </c>
      <c r="G2170" s="270" t="s">
        <v>620</v>
      </c>
      <c r="H2170" t="str">
        <f>VLOOKUP($G2170,県名!$B$1:$C$49,2,FALSE)</f>
        <v>石　川</v>
      </c>
      <c r="I2170" t="str">
        <f>VLOOKUP(B2170,学校名!$D$8:$F$64,3,FALSE)</f>
        <v>中京学院大</v>
      </c>
      <c r="J2170" t="str">
        <f t="shared" si="66"/>
        <v>女</v>
      </c>
      <c r="K2170" s="308" t="s">
        <v>4509</v>
      </c>
      <c r="L2170" s="308" t="s">
        <v>3236</v>
      </c>
      <c r="M2170" t="str">
        <f t="shared" si="67"/>
        <v>TAKABATAKE Hijiri</v>
      </c>
      <c r="O2170" t="s">
        <v>4197</v>
      </c>
      <c r="P2170" s="308" t="s">
        <v>4198</v>
      </c>
    </row>
    <row r="2171" spans="2:16" s="308" customFormat="1">
      <c r="B2171" s="501" t="s">
        <v>515</v>
      </c>
      <c r="C2171" s="297">
        <v>2170</v>
      </c>
      <c r="D2171" s="270" t="s">
        <v>4225</v>
      </c>
      <c r="E2171" s="270" t="s">
        <v>4283</v>
      </c>
      <c r="F2171" s="300" t="s">
        <v>2416</v>
      </c>
      <c r="G2171" s="270" t="s">
        <v>622</v>
      </c>
      <c r="H2171" t="str">
        <f>VLOOKUP($G2171,県名!$B$1:$C$49,2,FALSE)</f>
        <v>長  野</v>
      </c>
      <c r="I2171" t="str">
        <f>VLOOKUP(B2171,学校名!$D$8:$F$64,3,FALSE)</f>
        <v>中京学院大</v>
      </c>
      <c r="J2171" t="str">
        <f t="shared" si="66"/>
        <v>女</v>
      </c>
      <c r="K2171" s="308" t="s">
        <v>4510</v>
      </c>
      <c r="L2171" s="308" t="s">
        <v>4478</v>
      </c>
      <c r="M2171" t="str">
        <f t="shared" si="67"/>
        <v>OSAMI Kyoka</v>
      </c>
      <c r="O2171" t="s">
        <v>4197</v>
      </c>
      <c r="P2171" s="308" t="s">
        <v>4198</v>
      </c>
    </row>
    <row r="2172" spans="2:16" s="308" customFormat="1">
      <c r="B2172" s="501" t="s">
        <v>515</v>
      </c>
      <c r="C2172" s="297">
        <v>2171</v>
      </c>
      <c r="D2172" s="270" t="s">
        <v>4226</v>
      </c>
      <c r="E2172" s="270" t="s">
        <v>4284</v>
      </c>
      <c r="F2172" s="300" t="s">
        <v>2416</v>
      </c>
      <c r="G2172" s="270" t="s">
        <v>643</v>
      </c>
      <c r="H2172" t="str">
        <f>VLOOKUP($G2172,県名!$B$1:$C$49,2,FALSE)</f>
        <v>佐　賀</v>
      </c>
      <c r="I2172" t="str">
        <f>VLOOKUP(B2172,学校名!$D$8:$F$64,3,FALSE)</f>
        <v>中京学院大</v>
      </c>
      <c r="J2172" t="str">
        <f t="shared" si="66"/>
        <v>女</v>
      </c>
      <c r="K2172" s="308" t="s">
        <v>3392</v>
      </c>
      <c r="L2172" s="308" t="s">
        <v>4340</v>
      </c>
      <c r="M2172" t="str">
        <f t="shared" si="67"/>
        <v>WATANABE Yuna</v>
      </c>
      <c r="O2172" t="s">
        <v>4197</v>
      </c>
      <c r="P2172" s="308" t="s">
        <v>4198</v>
      </c>
    </row>
    <row r="2173" spans="2:16" s="308" customFormat="1">
      <c r="B2173" s="501" t="s">
        <v>515</v>
      </c>
      <c r="C2173" s="297">
        <v>2172</v>
      </c>
      <c r="D2173" s="270" t="s">
        <v>4227</v>
      </c>
      <c r="E2173" s="270" t="s">
        <v>4285</v>
      </c>
      <c r="F2173" s="300" t="s">
        <v>2416</v>
      </c>
      <c r="G2173" s="270" t="s">
        <v>626</v>
      </c>
      <c r="H2173" t="str">
        <f>VLOOKUP($G2173,県名!$B$1:$C$49,2,FALSE)</f>
        <v>岐  阜</v>
      </c>
      <c r="I2173" t="str">
        <f>VLOOKUP(B2173,学校名!$D$8:$F$64,3,FALSE)</f>
        <v>中京学院大</v>
      </c>
      <c r="J2173" t="str">
        <f t="shared" si="66"/>
        <v>女</v>
      </c>
      <c r="K2173" s="308" t="s">
        <v>3528</v>
      </c>
      <c r="L2173" s="308" t="s">
        <v>4442</v>
      </c>
      <c r="M2173" t="str">
        <f t="shared" si="67"/>
        <v>MATSUMOTO Nanami</v>
      </c>
      <c r="O2173" t="s">
        <v>4197</v>
      </c>
      <c r="P2173" s="308" t="s">
        <v>4198</v>
      </c>
    </row>
    <row r="2174" spans="2:16" s="308" customFormat="1">
      <c r="B2174" s="501" t="s">
        <v>515</v>
      </c>
      <c r="C2174" s="297">
        <v>2173</v>
      </c>
      <c r="D2174" s="270" t="s">
        <v>4228</v>
      </c>
      <c r="E2174" s="270" t="s">
        <v>4286</v>
      </c>
      <c r="F2174" s="300" t="s">
        <v>2416</v>
      </c>
      <c r="G2174" s="270" t="s">
        <v>649</v>
      </c>
      <c r="H2174" t="str">
        <f>VLOOKUP($G2174,県名!$B$1:$C$49,2,FALSE)</f>
        <v>沖　縄</v>
      </c>
      <c r="I2174" t="str">
        <f>VLOOKUP(B2174,学校名!$D$8:$F$64,3,FALSE)</f>
        <v>中京学院大</v>
      </c>
      <c r="J2174" t="str">
        <f t="shared" si="66"/>
        <v>女</v>
      </c>
      <c r="K2174" s="308" t="s">
        <v>4511</v>
      </c>
      <c r="L2174" s="308" t="s">
        <v>4512</v>
      </c>
      <c r="M2174" t="str">
        <f t="shared" si="67"/>
        <v>NASAZATO Aya</v>
      </c>
      <c r="O2174" t="s">
        <v>4197</v>
      </c>
      <c r="P2174" s="308" t="s">
        <v>4198</v>
      </c>
    </row>
    <row r="2175" spans="2:16" s="308" customFormat="1">
      <c r="B2175" s="501" t="s">
        <v>515</v>
      </c>
      <c r="C2175" s="297">
        <v>2174</v>
      </c>
      <c r="D2175" s="270" t="s">
        <v>4229</v>
      </c>
      <c r="E2175" s="270" t="s">
        <v>4287</v>
      </c>
      <c r="F2175" s="300" t="s">
        <v>2416</v>
      </c>
      <c r="G2175" s="270" t="s">
        <v>626</v>
      </c>
      <c r="H2175" t="str">
        <f>VLOOKUP($G2175,県名!$B$1:$C$49,2,FALSE)</f>
        <v>岐  阜</v>
      </c>
      <c r="I2175" t="str">
        <f>VLOOKUP(B2175,学校名!$D$8:$F$64,3,FALSE)</f>
        <v>中京学院大</v>
      </c>
      <c r="J2175" t="str">
        <f t="shared" si="66"/>
        <v>女</v>
      </c>
      <c r="K2175" s="308" t="s">
        <v>4513</v>
      </c>
      <c r="L2175" s="308" t="s">
        <v>4410</v>
      </c>
      <c r="M2175" t="str">
        <f t="shared" si="67"/>
        <v>MIMURA Rio</v>
      </c>
      <c r="O2175" t="s">
        <v>4197</v>
      </c>
      <c r="P2175" s="308" t="s">
        <v>4198</v>
      </c>
    </row>
    <row r="2176" spans="2:16" s="308" customFormat="1">
      <c r="B2176" s="501" t="s">
        <v>515</v>
      </c>
      <c r="C2176" s="297">
        <v>2175</v>
      </c>
      <c r="D2176" s="270" t="s">
        <v>4230</v>
      </c>
      <c r="E2176" s="270" t="s">
        <v>4288</v>
      </c>
      <c r="F2176" s="300" t="s">
        <v>2416</v>
      </c>
      <c r="G2176" s="270" t="s">
        <v>642</v>
      </c>
      <c r="H2176" t="str">
        <f>VLOOKUP($G2176,県名!$B$1:$C$49,2,FALSE)</f>
        <v>福　岡</v>
      </c>
      <c r="I2176" t="str">
        <f>VLOOKUP(B2176,学校名!$D$8:$F$64,3,FALSE)</f>
        <v>中京学院大</v>
      </c>
      <c r="J2176" t="str">
        <f t="shared" si="66"/>
        <v>女</v>
      </c>
      <c r="K2176" s="308" t="s">
        <v>4514</v>
      </c>
      <c r="L2176" s="308" t="s">
        <v>3660</v>
      </c>
      <c r="M2176" t="str">
        <f t="shared" si="67"/>
        <v>IWAMURO Saki</v>
      </c>
      <c r="O2176" t="s">
        <v>4197</v>
      </c>
      <c r="P2176" s="308" t="s">
        <v>4198</v>
      </c>
    </row>
    <row r="2177" spans="2:16" s="308" customFormat="1">
      <c r="B2177" s="501" t="s">
        <v>514</v>
      </c>
      <c r="C2177" s="297">
        <v>2176</v>
      </c>
      <c r="D2177" s="270" t="s">
        <v>1882</v>
      </c>
      <c r="E2177" s="270" t="s">
        <v>2103</v>
      </c>
      <c r="F2177" s="300" t="s">
        <v>2414</v>
      </c>
      <c r="G2177" s="270" t="s">
        <v>624</v>
      </c>
      <c r="H2177" t="str">
        <f>VLOOKUP($G2177,県名!$B$1:$C$49,2,FALSE)</f>
        <v>愛  知</v>
      </c>
      <c r="I2177" t="str">
        <f>VLOOKUP(B2177,学校名!$D$8:$F$64,3,FALSE)</f>
        <v>中京大</v>
      </c>
      <c r="J2177" t="str">
        <f t="shared" si="66"/>
        <v>女</v>
      </c>
      <c r="K2177" s="308" t="s">
        <v>3249</v>
      </c>
      <c r="L2177" s="308" t="s">
        <v>4515</v>
      </c>
      <c r="M2177" t="str">
        <f t="shared" si="67"/>
        <v>YAMADA Emika</v>
      </c>
      <c r="O2177" t="s">
        <v>4197</v>
      </c>
      <c r="P2177" s="308" t="s">
        <v>4198</v>
      </c>
    </row>
    <row r="2178" spans="2:16" s="308" customFormat="1">
      <c r="B2178" s="501" t="s">
        <v>514</v>
      </c>
      <c r="C2178" s="297">
        <v>2177</v>
      </c>
      <c r="D2178" s="270" t="s">
        <v>1883</v>
      </c>
      <c r="E2178" s="270" t="s">
        <v>2104</v>
      </c>
      <c r="F2178" s="300" t="s">
        <v>2415</v>
      </c>
      <c r="G2178" s="270" t="s">
        <v>636</v>
      </c>
      <c r="H2178" t="str">
        <f>VLOOKUP($G2178,県名!$B$1:$C$49,2,FALSE)</f>
        <v>広　島</v>
      </c>
      <c r="I2178" t="str">
        <f>VLOOKUP(B2178,学校名!$D$8:$F$64,3,FALSE)</f>
        <v>中京大</v>
      </c>
      <c r="J2178" t="str">
        <f t="shared" si="66"/>
        <v>女</v>
      </c>
      <c r="K2178" s="308" t="s">
        <v>4516</v>
      </c>
      <c r="L2178" s="308" t="s">
        <v>4517</v>
      </c>
      <c r="M2178" t="str">
        <f t="shared" si="67"/>
        <v>KITAMURA Ai</v>
      </c>
      <c r="O2178" t="s">
        <v>4197</v>
      </c>
      <c r="P2178" s="308" t="s">
        <v>4198</v>
      </c>
    </row>
    <row r="2179" spans="2:16" s="308" customFormat="1">
      <c r="B2179" s="501" t="s">
        <v>514</v>
      </c>
      <c r="C2179" s="297">
        <v>2178</v>
      </c>
      <c r="D2179" s="270" t="s">
        <v>4231</v>
      </c>
      <c r="E2179" s="270" t="s">
        <v>4289</v>
      </c>
      <c r="F2179" s="300" t="s">
        <v>2412</v>
      </c>
      <c r="G2179" s="270" t="s">
        <v>624</v>
      </c>
      <c r="H2179" t="str">
        <f>VLOOKUP($G2179,県名!$B$1:$C$49,2,FALSE)</f>
        <v>愛  知</v>
      </c>
      <c r="I2179" t="str">
        <f>VLOOKUP(B2179,学校名!$D$8:$F$64,3,FALSE)</f>
        <v>中京大</v>
      </c>
      <c r="J2179" t="str">
        <f t="shared" ref="J2179:J2242" si="68">IF(VALUE(C2179)&lt;2001,"男","女")</f>
        <v>女</v>
      </c>
      <c r="K2179" s="308" t="s">
        <v>3545</v>
      </c>
      <c r="L2179" s="308" t="s">
        <v>3330</v>
      </c>
      <c r="M2179" t="str">
        <f t="shared" ref="M2179:M2242" si="69">K2179&amp;" "&amp;L2179</f>
        <v>KAWAMURA Mizuki</v>
      </c>
      <c r="O2179" t="s">
        <v>4197</v>
      </c>
      <c r="P2179" s="308" t="s">
        <v>4198</v>
      </c>
    </row>
    <row r="2180" spans="2:16" s="308" customFormat="1">
      <c r="B2180" s="501" t="s">
        <v>514</v>
      </c>
      <c r="C2180" s="297">
        <v>2179</v>
      </c>
      <c r="D2180" s="270" t="s">
        <v>1884</v>
      </c>
      <c r="E2180" s="270" t="s">
        <v>2105</v>
      </c>
      <c r="F2180" s="300" t="s">
        <v>2414</v>
      </c>
      <c r="G2180" s="270" t="s">
        <v>623</v>
      </c>
      <c r="H2180" t="str">
        <f>VLOOKUP($G2180,県名!$B$1:$C$49,2,FALSE)</f>
        <v>静  岡</v>
      </c>
      <c r="I2180" t="str">
        <f>VLOOKUP(B2180,学校名!$D$8:$F$64,3,FALSE)</f>
        <v>中京大</v>
      </c>
      <c r="J2180" t="str">
        <f t="shared" si="68"/>
        <v>女</v>
      </c>
      <c r="K2180" s="308" t="s">
        <v>4518</v>
      </c>
      <c r="L2180" s="308" t="s">
        <v>4419</v>
      </c>
      <c r="M2180" t="str">
        <f t="shared" si="69"/>
        <v>AMAGI Honoka</v>
      </c>
      <c r="O2180" t="s">
        <v>4197</v>
      </c>
      <c r="P2180" s="308" t="s">
        <v>4198</v>
      </c>
    </row>
    <row r="2181" spans="2:16" s="308" customFormat="1">
      <c r="B2181" s="501" t="s">
        <v>514</v>
      </c>
      <c r="C2181" s="297">
        <v>2180</v>
      </c>
      <c r="D2181" s="270" t="s">
        <v>1885</v>
      </c>
      <c r="E2181" s="270" t="s">
        <v>2106</v>
      </c>
      <c r="F2181" s="300" t="s">
        <v>2414</v>
      </c>
      <c r="G2181" s="270" t="s">
        <v>624</v>
      </c>
      <c r="H2181" t="str">
        <f>VLOOKUP($G2181,県名!$B$1:$C$49,2,FALSE)</f>
        <v>愛  知</v>
      </c>
      <c r="I2181" t="str">
        <f>VLOOKUP(B2181,学校名!$D$8:$F$64,3,FALSE)</f>
        <v>中京大</v>
      </c>
      <c r="J2181" t="str">
        <f t="shared" si="68"/>
        <v>女</v>
      </c>
      <c r="K2181" s="308" t="s">
        <v>4460</v>
      </c>
      <c r="L2181" s="308" t="s">
        <v>4464</v>
      </c>
      <c r="M2181" t="str">
        <f t="shared" si="69"/>
        <v>KONDOU Ayaka</v>
      </c>
      <c r="O2181" t="s">
        <v>4197</v>
      </c>
      <c r="P2181" s="308" t="s">
        <v>4198</v>
      </c>
    </row>
    <row r="2182" spans="2:16" s="308" customFormat="1">
      <c r="B2182" s="501" t="s">
        <v>514</v>
      </c>
      <c r="C2182" s="297">
        <v>2181</v>
      </c>
      <c r="D2182" s="270" t="s">
        <v>1886</v>
      </c>
      <c r="E2182" s="270" t="s">
        <v>4290</v>
      </c>
      <c r="F2182" s="300" t="s">
        <v>2414</v>
      </c>
      <c r="G2182" s="270" t="s">
        <v>624</v>
      </c>
      <c r="H2182" t="str">
        <f>VLOOKUP($G2182,県名!$B$1:$C$49,2,FALSE)</f>
        <v>愛  知</v>
      </c>
      <c r="I2182" t="str">
        <f>VLOOKUP(B2182,学校名!$D$8:$F$64,3,FALSE)</f>
        <v>中京大</v>
      </c>
      <c r="J2182" t="str">
        <f t="shared" si="68"/>
        <v>女</v>
      </c>
      <c r="K2182" s="308" t="s">
        <v>4519</v>
      </c>
      <c r="L2182" s="308" t="s">
        <v>4520</v>
      </c>
      <c r="M2182" t="str">
        <f t="shared" si="69"/>
        <v>SUGAJIMA Haruno</v>
      </c>
      <c r="O2182" t="s">
        <v>4197</v>
      </c>
      <c r="P2182" s="308" t="s">
        <v>4198</v>
      </c>
    </row>
    <row r="2183" spans="2:16" s="308" customFormat="1">
      <c r="B2183" s="501" t="s">
        <v>514</v>
      </c>
      <c r="C2183" s="297">
        <v>2182</v>
      </c>
      <c r="D2183" s="270" t="s">
        <v>1887</v>
      </c>
      <c r="E2183" s="270" t="s">
        <v>2107</v>
      </c>
      <c r="F2183" s="300" t="s">
        <v>2414</v>
      </c>
      <c r="G2183" s="270" t="s">
        <v>624</v>
      </c>
      <c r="H2183" t="str">
        <f>VLOOKUP($G2183,県名!$B$1:$C$49,2,FALSE)</f>
        <v>愛  知</v>
      </c>
      <c r="I2183" t="str">
        <f>VLOOKUP(B2183,学校名!$D$8:$F$64,3,FALSE)</f>
        <v>中京大</v>
      </c>
      <c r="J2183" t="str">
        <f t="shared" si="68"/>
        <v>女</v>
      </c>
      <c r="K2183" s="308" t="s">
        <v>3307</v>
      </c>
      <c r="L2183" s="308" t="s">
        <v>4521</v>
      </c>
      <c r="M2183" t="str">
        <f t="shared" si="69"/>
        <v>TAKAHASHI Ikuno</v>
      </c>
      <c r="O2183" t="s">
        <v>4197</v>
      </c>
      <c r="P2183" s="308" t="s">
        <v>4198</v>
      </c>
    </row>
    <row r="2184" spans="2:16" s="308" customFormat="1">
      <c r="B2184" s="501" t="s">
        <v>514</v>
      </c>
      <c r="C2184" s="297">
        <v>2183</v>
      </c>
      <c r="D2184" s="270" t="s">
        <v>1888</v>
      </c>
      <c r="E2184" s="270" t="s">
        <v>2108</v>
      </c>
      <c r="F2184" s="300" t="s">
        <v>2414</v>
      </c>
      <c r="G2184" s="270" t="s">
        <v>619</v>
      </c>
      <c r="H2184" t="str">
        <f>VLOOKUP($G2184,県名!$B$1:$C$49,2,FALSE)</f>
        <v>富　山</v>
      </c>
      <c r="I2184" t="str">
        <f>VLOOKUP(B2184,学校名!$D$8:$F$64,3,FALSE)</f>
        <v>中京大</v>
      </c>
      <c r="J2184" t="str">
        <f t="shared" si="68"/>
        <v>女</v>
      </c>
      <c r="K2184" s="308" t="s">
        <v>4522</v>
      </c>
      <c r="L2184" s="308" t="s">
        <v>4523</v>
      </c>
      <c r="M2184" t="str">
        <f t="shared" si="69"/>
        <v>MIYADA Imari</v>
      </c>
      <c r="O2184" t="s">
        <v>4197</v>
      </c>
      <c r="P2184" s="308" t="s">
        <v>4198</v>
      </c>
    </row>
    <row r="2185" spans="2:16" s="308" customFormat="1">
      <c r="B2185" s="501" t="s">
        <v>514</v>
      </c>
      <c r="C2185" s="297">
        <v>2184</v>
      </c>
      <c r="D2185" s="270" t="s">
        <v>1889</v>
      </c>
      <c r="E2185" s="270" t="s">
        <v>2109</v>
      </c>
      <c r="F2185" s="300" t="s">
        <v>2414</v>
      </c>
      <c r="G2185" s="270" t="s">
        <v>621</v>
      </c>
      <c r="H2185" t="str">
        <f>VLOOKUP($G2185,県名!$B$1:$C$49,2,FALSE)</f>
        <v>福　井</v>
      </c>
      <c r="I2185" t="str">
        <f>VLOOKUP(B2185,学校名!$D$8:$F$64,3,FALSE)</f>
        <v>中京大</v>
      </c>
      <c r="J2185" t="str">
        <f t="shared" si="68"/>
        <v>女</v>
      </c>
      <c r="K2185" s="308" t="s">
        <v>4524</v>
      </c>
      <c r="L2185" s="308" t="s">
        <v>3833</v>
      </c>
      <c r="M2185" t="str">
        <f t="shared" si="69"/>
        <v>MIYAMOTO Kaoru</v>
      </c>
      <c r="O2185" t="s">
        <v>4197</v>
      </c>
      <c r="P2185" s="308" t="s">
        <v>4198</v>
      </c>
    </row>
    <row r="2186" spans="2:16" s="308" customFormat="1">
      <c r="B2186" s="501" t="s">
        <v>514</v>
      </c>
      <c r="C2186" s="297">
        <v>2185</v>
      </c>
      <c r="D2186" s="270" t="s">
        <v>1890</v>
      </c>
      <c r="E2186" s="270" t="s">
        <v>2110</v>
      </c>
      <c r="F2186" s="300" t="s">
        <v>2414</v>
      </c>
      <c r="G2186" s="270" t="s">
        <v>624</v>
      </c>
      <c r="H2186" t="str">
        <f>VLOOKUP($G2186,県名!$B$1:$C$49,2,FALSE)</f>
        <v>愛  知</v>
      </c>
      <c r="I2186" t="str">
        <f>VLOOKUP(B2186,学校名!$D$8:$F$64,3,FALSE)</f>
        <v>中京大</v>
      </c>
      <c r="J2186" t="str">
        <f t="shared" si="68"/>
        <v>女</v>
      </c>
      <c r="K2186" s="308" t="s">
        <v>4525</v>
      </c>
      <c r="L2186" s="308" t="s">
        <v>4500</v>
      </c>
      <c r="M2186" t="str">
        <f t="shared" si="69"/>
        <v>KOUBE Nagisa</v>
      </c>
      <c r="O2186" t="s">
        <v>4197</v>
      </c>
      <c r="P2186" s="308" t="s">
        <v>4198</v>
      </c>
    </row>
    <row r="2187" spans="2:16" s="308" customFormat="1">
      <c r="B2187" s="501" t="s">
        <v>514</v>
      </c>
      <c r="C2187" s="297">
        <v>2186</v>
      </c>
      <c r="D2187" s="270" t="s">
        <v>1891</v>
      </c>
      <c r="E2187" s="270" t="s">
        <v>2111</v>
      </c>
      <c r="F2187" s="300" t="s">
        <v>2414</v>
      </c>
      <c r="G2187" s="270" t="s">
        <v>624</v>
      </c>
      <c r="H2187" t="str">
        <f>VLOOKUP($G2187,県名!$B$1:$C$49,2,FALSE)</f>
        <v>愛  知</v>
      </c>
      <c r="I2187" t="str">
        <f>VLOOKUP(B2187,学校名!$D$8:$F$64,3,FALSE)</f>
        <v>中京大</v>
      </c>
      <c r="J2187" t="str">
        <f t="shared" si="68"/>
        <v>女</v>
      </c>
      <c r="K2187" s="308" t="s">
        <v>4526</v>
      </c>
      <c r="L2187" s="308" t="s">
        <v>3253</v>
      </c>
      <c r="M2187" t="str">
        <f t="shared" si="69"/>
        <v>GONDA Yuki</v>
      </c>
      <c r="O2187" t="s">
        <v>4197</v>
      </c>
      <c r="P2187" s="308" t="s">
        <v>4198</v>
      </c>
    </row>
    <row r="2188" spans="2:16" s="308" customFormat="1">
      <c r="B2188" s="501" t="s">
        <v>514</v>
      </c>
      <c r="C2188" s="297">
        <v>2187</v>
      </c>
      <c r="D2188" s="270" t="s">
        <v>1892</v>
      </c>
      <c r="E2188" s="270" t="s">
        <v>2112</v>
      </c>
      <c r="F2188" s="300" t="s">
        <v>2414</v>
      </c>
      <c r="G2188" s="270" t="s">
        <v>624</v>
      </c>
      <c r="H2188" t="str">
        <f>VLOOKUP($G2188,県名!$B$1:$C$49,2,FALSE)</f>
        <v>愛  知</v>
      </c>
      <c r="I2188" t="str">
        <f>VLOOKUP(B2188,学校名!$D$8:$F$64,3,FALSE)</f>
        <v>中京大</v>
      </c>
      <c r="J2188" t="str">
        <f t="shared" si="68"/>
        <v>女</v>
      </c>
      <c r="K2188" s="308" t="s">
        <v>3419</v>
      </c>
      <c r="L2188" s="308" t="s">
        <v>4419</v>
      </c>
      <c r="M2188" t="str">
        <f t="shared" si="69"/>
        <v>SUGIURA Honoka</v>
      </c>
      <c r="O2188" t="s">
        <v>4197</v>
      </c>
      <c r="P2188" s="308" t="s">
        <v>4198</v>
      </c>
    </row>
    <row r="2189" spans="2:16" s="308" customFormat="1">
      <c r="B2189" s="501" t="s">
        <v>514</v>
      </c>
      <c r="C2189" s="297">
        <v>2188</v>
      </c>
      <c r="D2189" s="270" t="s">
        <v>1893</v>
      </c>
      <c r="E2189" s="270" t="s">
        <v>2113</v>
      </c>
      <c r="F2189" s="300" t="s">
        <v>2414</v>
      </c>
      <c r="G2189" s="270" t="s">
        <v>641</v>
      </c>
      <c r="H2189" t="str">
        <f>VLOOKUP($G2189,県名!$B$1:$C$49,2,FALSE)</f>
        <v>高　知</v>
      </c>
      <c r="I2189" t="str">
        <f>VLOOKUP(B2189,学校名!$D$8:$F$64,3,FALSE)</f>
        <v>中京大</v>
      </c>
      <c r="J2189" t="str">
        <f t="shared" si="68"/>
        <v>女</v>
      </c>
      <c r="K2189" s="308" t="s">
        <v>4527</v>
      </c>
      <c r="L2189" s="308" t="s">
        <v>4528</v>
      </c>
      <c r="M2189" t="str">
        <f t="shared" si="69"/>
        <v>HASHIDA Rino</v>
      </c>
      <c r="O2189" t="s">
        <v>4197</v>
      </c>
      <c r="P2189" s="308" t="s">
        <v>4198</v>
      </c>
    </row>
    <row r="2190" spans="2:16" s="308" customFormat="1">
      <c r="B2190" s="501" t="s">
        <v>514</v>
      </c>
      <c r="C2190" s="297">
        <v>2189</v>
      </c>
      <c r="D2190" s="270" t="s">
        <v>1894</v>
      </c>
      <c r="E2190" s="270" t="s">
        <v>2114</v>
      </c>
      <c r="F2190" s="300" t="s">
        <v>2414</v>
      </c>
      <c r="G2190" s="270" t="s">
        <v>646</v>
      </c>
      <c r="H2190" t="str">
        <f>VLOOKUP($G2190,県名!$B$1:$C$49,2,FALSE)</f>
        <v>熊　本</v>
      </c>
      <c r="I2190" t="str">
        <f>VLOOKUP(B2190,学校名!$D$8:$F$64,3,FALSE)</f>
        <v>中京大</v>
      </c>
      <c r="J2190" t="str">
        <f t="shared" si="68"/>
        <v>女</v>
      </c>
      <c r="K2190" s="308" t="s">
        <v>4529</v>
      </c>
      <c r="L2190" s="308" t="s">
        <v>4421</v>
      </c>
      <c r="M2190" t="str">
        <f t="shared" si="69"/>
        <v>IMAMURA Mizuho</v>
      </c>
      <c r="O2190" t="s">
        <v>4197</v>
      </c>
      <c r="P2190" s="308" t="s">
        <v>4198</v>
      </c>
    </row>
    <row r="2191" spans="2:16" s="308" customFormat="1">
      <c r="B2191" s="501" t="s">
        <v>514</v>
      </c>
      <c r="C2191" s="297">
        <v>2190</v>
      </c>
      <c r="D2191" s="270" t="s">
        <v>1895</v>
      </c>
      <c r="E2191" s="270" t="s">
        <v>2115</v>
      </c>
      <c r="F2191" s="300" t="s">
        <v>2414</v>
      </c>
      <c r="G2191" s="270" t="s">
        <v>636</v>
      </c>
      <c r="H2191" t="str">
        <f>VLOOKUP($G2191,県名!$B$1:$C$49,2,FALSE)</f>
        <v>広　島</v>
      </c>
      <c r="I2191" t="str">
        <f>VLOOKUP(B2191,学校名!$D$8:$F$64,3,FALSE)</f>
        <v>中京大</v>
      </c>
      <c r="J2191" t="str">
        <f t="shared" si="68"/>
        <v>女</v>
      </c>
      <c r="K2191" s="308" t="s">
        <v>3936</v>
      </c>
      <c r="L2191" s="308" t="s">
        <v>4450</v>
      </c>
      <c r="M2191" t="str">
        <f t="shared" si="69"/>
        <v>TAKAKI Yuko</v>
      </c>
      <c r="O2191" t="s">
        <v>4197</v>
      </c>
      <c r="P2191" s="308" t="s">
        <v>4198</v>
      </c>
    </row>
    <row r="2192" spans="2:16" s="308" customFormat="1">
      <c r="B2192" s="501" t="s">
        <v>514</v>
      </c>
      <c r="C2192" s="297">
        <v>2191</v>
      </c>
      <c r="D2192" s="270" t="s">
        <v>1896</v>
      </c>
      <c r="E2192" s="270" t="s">
        <v>2116</v>
      </c>
      <c r="F2192" s="300" t="s">
        <v>2414</v>
      </c>
      <c r="G2192" s="270" t="s">
        <v>637</v>
      </c>
      <c r="H2192" t="str">
        <f>VLOOKUP($G2192,県名!$B$1:$C$49,2,FALSE)</f>
        <v>山　口</v>
      </c>
      <c r="I2192" t="str">
        <f>VLOOKUP(B2192,学校名!$D$8:$F$64,3,FALSE)</f>
        <v>中京大</v>
      </c>
      <c r="J2192" t="str">
        <f t="shared" si="68"/>
        <v>女</v>
      </c>
      <c r="K2192" s="308" t="s">
        <v>4530</v>
      </c>
      <c r="L2192" s="308" t="s">
        <v>4461</v>
      </c>
      <c r="M2192" t="str">
        <f t="shared" si="69"/>
        <v>TSURUI Misato</v>
      </c>
      <c r="O2192" t="s">
        <v>4197</v>
      </c>
      <c r="P2192" s="308" t="s">
        <v>4198</v>
      </c>
    </row>
    <row r="2193" spans="2:16" s="308" customFormat="1">
      <c r="B2193" s="501" t="s">
        <v>514</v>
      </c>
      <c r="C2193" s="297">
        <v>2192</v>
      </c>
      <c r="D2193" s="269" t="s">
        <v>1897</v>
      </c>
      <c r="E2193" s="269" t="s">
        <v>2117</v>
      </c>
      <c r="F2193" s="299" t="s">
        <v>2414</v>
      </c>
      <c r="G2193" s="269" t="s">
        <v>618</v>
      </c>
      <c r="H2193" t="str">
        <f>VLOOKUP($G2193,県名!$B$1:$C$49,2,FALSE)</f>
        <v>新　潟</v>
      </c>
      <c r="I2193" t="str">
        <f>VLOOKUP(B2193,学校名!$D$8:$F$64,3,FALSE)</f>
        <v>中京大</v>
      </c>
      <c r="J2193" t="str">
        <f t="shared" si="68"/>
        <v>女</v>
      </c>
      <c r="K2193" s="308" t="s">
        <v>4145</v>
      </c>
      <c r="L2193" s="308" t="s">
        <v>4531</v>
      </c>
      <c r="M2193" t="str">
        <f t="shared" si="69"/>
        <v>MORIKAWA Emiko</v>
      </c>
      <c r="O2193" t="s">
        <v>4197</v>
      </c>
      <c r="P2193" s="308" t="s">
        <v>4198</v>
      </c>
    </row>
    <row r="2194" spans="2:16" s="308" customFormat="1">
      <c r="B2194" s="501" t="s">
        <v>514</v>
      </c>
      <c r="C2194" s="297">
        <v>2193</v>
      </c>
      <c r="D2194" s="269" t="s">
        <v>1898</v>
      </c>
      <c r="E2194" s="269" t="s">
        <v>2118</v>
      </c>
      <c r="F2194" s="299" t="s">
        <v>2414</v>
      </c>
      <c r="G2194" s="269" t="s">
        <v>625</v>
      </c>
      <c r="H2194" t="str">
        <f>VLOOKUP($G2194,県名!$B$1:$C$49,2,FALSE)</f>
        <v>三  重</v>
      </c>
      <c r="I2194" t="str">
        <f>VLOOKUP(B2194,学校名!$D$8:$F$64,3,FALSE)</f>
        <v>中京大</v>
      </c>
      <c r="J2194" t="str">
        <f t="shared" si="68"/>
        <v>女</v>
      </c>
      <c r="K2194" s="308" t="s">
        <v>3452</v>
      </c>
      <c r="L2194" s="308" t="s">
        <v>4532</v>
      </c>
      <c r="M2194" t="str">
        <f t="shared" si="69"/>
        <v>IIJIMA Akari</v>
      </c>
      <c r="O2194" t="s">
        <v>4197</v>
      </c>
      <c r="P2194" s="308" t="s">
        <v>4198</v>
      </c>
    </row>
    <row r="2195" spans="2:16" s="308" customFormat="1">
      <c r="B2195" s="501" t="s">
        <v>514</v>
      </c>
      <c r="C2195" s="297">
        <v>2194</v>
      </c>
      <c r="D2195" s="269" t="s">
        <v>1899</v>
      </c>
      <c r="E2195" s="269" t="s">
        <v>2119</v>
      </c>
      <c r="F2195" s="299" t="s">
        <v>2414</v>
      </c>
      <c r="G2195" s="269" t="s">
        <v>624</v>
      </c>
      <c r="H2195" t="str">
        <f>VLOOKUP($G2195,県名!$B$1:$C$49,2,FALSE)</f>
        <v>愛  知</v>
      </c>
      <c r="I2195" t="str">
        <f>VLOOKUP(B2195,学校名!$D$8:$F$64,3,FALSE)</f>
        <v>中京大</v>
      </c>
      <c r="J2195" t="str">
        <f t="shared" si="68"/>
        <v>女</v>
      </c>
      <c r="K2195" s="308" t="s">
        <v>3435</v>
      </c>
      <c r="L2195" s="308" t="s">
        <v>4433</v>
      </c>
      <c r="M2195" t="str">
        <f t="shared" si="69"/>
        <v>SATO Momoka</v>
      </c>
      <c r="O2195" t="s">
        <v>4197</v>
      </c>
      <c r="P2195" s="308" t="s">
        <v>4198</v>
      </c>
    </row>
    <row r="2196" spans="2:16" s="308" customFormat="1">
      <c r="B2196" s="501" t="s">
        <v>514</v>
      </c>
      <c r="C2196" s="297">
        <v>2195</v>
      </c>
      <c r="D2196" s="269" t="s">
        <v>1900</v>
      </c>
      <c r="E2196" s="269" t="s">
        <v>2120</v>
      </c>
      <c r="F2196" s="299" t="s">
        <v>2414</v>
      </c>
      <c r="G2196" s="269" t="s">
        <v>624</v>
      </c>
      <c r="H2196" t="str">
        <f>VLOOKUP($G2196,県名!$B$1:$C$49,2,FALSE)</f>
        <v>愛  知</v>
      </c>
      <c r="I2196" t="str">
        <f>VLOOKUP(B2196,学校名!$D$8:$F$64,3,FALSE)</f>
        <v>中京大</v>
      </c>
      <c r="J2196" t="str">
        <f t="shared" si="68"/>
        <v>女</v>
      </c>
      <c r="K2196" s="308" t="s">
        <v>3265</v>
      </c>
      <c r="L2196" s="308" t="s">
        <v>4533</v>
      </c>
      <c r="M2196" t="str">
        <f t="shared" si="69"/>
        <v>YAMAMOTO Miyuna</v>
      </c>
      <c r="O2196" t="s">
        <v>4197</v>
      </c>
      <c r="P2196" s="308" t="s">
        <v>4198</v>
      </c>
    </row>
    <row r="2197" spans="2:16" s="308" customFormat="1">
      <c r="B2197" s="501" t="s">
        <v>514</v>
      </c>
      <c r="C2197" s="297">
        <v>2196</v>
      </c>
      <c r="D2197" s="269" t="s">
        <v>1901</v>
      </c>
      <c r="E2197" s="269" t="s">
        <v>2121</v>
      </c>
      <c r="F2197" s="299" t="s">
        <v>2415</v>
      </c>
      <c r="G2197" s="269" t="s">
        <v>624</v>
      </c>
      <c r="H2197" t="str">
        <f>VLOOKUP($G2197,県名!$B$1:$C$49,2,FALSE)</f>
        <v>愛  知</v>
      </c>
      <c r="I2197" t="str">
        <f>VLOOKUP(B2197,学校名!$D$8:$F$64,3,FALSE)</f>
        <v>中京大</v>
      </c>
      <c r="J2197" t="str">
        <f t="shared" si="68"/>
        <v>女</v>
      </c>
      <c r="K2197" s="308" t="s">
        <v>4534</v>
      </c>
      <c r="L2197" s="308" t="s">
        <v>3617</v>
      </c>
      <c r="M2197" t="str">
        <f t="shared" si="69"/>
        <v>AKEBOSHI Hikaru</v>
      </c>
      <c r="O2197" t="s">
        <v>4197</v>
      </c>
      <c r="P2197" s="308" t="s">
        <v>4198</v>
      </c>
    </row>
    <row r="2198" spans="2:16" s="308" customFormat="1">
      <c r="B2198" s="501" t="s">
        <v>514</v>
      </c>
      <c r="C2198" s="297">
        <v>2197</v>
      </c>
      <c r="D2198" s="269" t="s">
        <v>4232</v>
      </c>
      <c r="E2198" s="269" t="s">
        <v>2122</v>
      </c>
      <c r="F2198" s="299" t="s">
        <v>2415</v>
      </c>
      <c r="G2198" s="269" t="s">
        <v>627</v>
      </c>
      <c r="H2198" t="str">
        <f>VLOOKUP($G2198,県名!$B$1:$C$49,2,FALSE)</f>
        <v>滋　賀</v>
      </c>
      <c r="I2198" t="str">
        <f>VLOOKUP(B2198,学校名!$D$8:$F$64,3,FALSE)</f>
        <v>中京大</v>
      </c>
      <c r="J2198" t="str">
        <f t="shared" si="68"/>
        <v>女</v>
      </c>
      <c r="K2198" s="308" t="s">
        <v>4535</v>
      </c>
      <c r="L2198" s="308" t="s">
        <v>4464</v>
      </c>
      <c r="M2198" t="str">
        <f t="shared" si="69"/>
        <v>SAITOU Ayaka</v>
      </c>
      <c r="O2198" t="s">
        <v>4197</v>
      </c>
      <c r="P2198" s="308" t="s">
        <v>4198</v>
      </c>
    </row>
    <row r="2199" spans="2:16" s="308" customFormat="1">
      <c r="B2199" s="501" t="s">
        <v>514</v>
      </c>
      <c r="C2199" s="297">
        <v>2198</v>
      </c>
      <c r="D2199" s="269" t="s">
        <v>1902</v>
      </c>
      <c r="E2199" s="269" t="s">
        <v>2123</v>
      </c>
      <c r="F2199" s="299" t="s">
        <v>2415</v>
      </c>
      <c r="G2199" s="269" t="s">
        <v>641</v>
      </c>
      <c r="H2199" t="str">
        <f>VLOOKUP($G2199,県名!$B$1:$C$49,2,FALSE)</f>
        <v>高　知</v>
      </c>
      <c r="I2199" t="str">
        <f>VLOOKUP(B2199,学校名!$D$8:$F$64,3,FALSE)</f>
        <v>中京大</v>
      </c>
      <c r="J2199" t="str">
        <f t="shared" si="68"/>
        <v>女</v>
      </c>
      <c r="K2199" s="308" t="s">
        <v>3727</v>
      </c>
      <c r="L2199" s="308" t="s">
        <v>4536</v>
      </c>
      <c r="M2199" t="str">
        <f t="shared" si="69"/>
        <v>TAMURA Mei</v>
      </c>
      <c r="O2199" t="s">
        <v>4197</v>
      </c>
      <c r="P2199" s="308" t="s">
        <v>4198</v>
      </c>
    </row>
    <row r="2200" spans="2:16" s="308" customFormat="1">
      <c r="B2200" s="501" t="s">
        <v>514</v>
      </c>
      <c r="C2200" s="297">
        <v>2199</v>
      </c>
      <c r="D2200" s="269" t="s">
        <v>1908</v>
      </c>
      <c r="E2200" s="269" t="s">
        <v>2129</v>
      </c>
      <c r="F2200" s="299" t="s">
        <v>2415</v>
      </c>
      <c r="G2200" s="269" t="s">
        <v>624</v>
      </c>
      <c r="H2200" t="str">
        <f>VLOOKUP($G2200,県名!$B$1:$C$49,2,FALSE)</f>
        <v>愛  知</v>
      </c>
      <c r="I2200" t="str">
        <f>VLOOKUP(B2200,学校名!$D$8:$F$64,3,FALSE)</f>
        <v>中京大</v>
      </c>
      <c r="J2200" t="str">
        <f t="shared" si="68"/>
        <v>女</v>
      </c>
      <c r="K2200" s="308" t="s">
        <v>4537</v>
      </c>
      <c r="L2200" s="308" t="s">
        <v>4538</v>
      </c>
      <c r="M2200" t="str">
        <f t="shared" si="69"/>
        <v>TOYONAGA Kanon</v>
      </c>
      <c r="O2200" t="s">
        <v>4197</v>
      </c>
      <c r="P2200" s="308" t="s">
        <v>4198</v>
      </c>
    </row>
    <row r="2201" spans="2:16" s="308" customFormat="1">
      <c r="B2201" s="501" t="s">
        <v>514</v>
      </c>
      <c r="C2201" s="297">
        <v>2200</v>
      </c>
      <c r="D2201" s="269" t="s">
        <v>1903</v>
      </c>
      <c r="E2201" s="269" t="s">
        <v>2124</v>
      </c>
      <c r="F2201" s="299" t="s">
        <v>2415</v>
      </c>
      <c r="G2201" s="269" t="s">
        <v>624</v>
      </c>
      <c r="H2201" t="str">
        <f>VLOOKUP($G2201,県名!$B$1:$C$49,2,FALSE)</f>
        <v>愛  知</v>
      </c>
      <c r="I2201" t="str">
        <f>VLOOKUP(B2201,学校名!$D$8:$F$64,3,FALSE)</f>
        <v>中京大</v>
      </c>
      <c r="J2201" t="str">
        <f t="shared" si="68"/>
        <v>女</v>
      </c>
      <c r="K2201" s="308" t="s">
        <v>4539</v>
      </c>
      <c r="L2201" s="308" t="s">
        <v>4540</v>
      </c>
      <c r="M2201" t="str">
        <f t="shared" si="69"/>
        <v>NAGAYA Mitsuki</v>
      </c>
      <c r="O2201" t="s">
        <v>4197</v>
      </c>
      <c r="P2201" s="308" t="s">
        <v>4198</v>
      </c>
    </row>
    <row r="2202" spans="2:16" s="308" customFormat="1">
      <c r="B2202" s="501" t="s">
        <v>514</v>
      </c>
      <c r="C2202" s="297">
        <v>2201</v>
      </c>
      <c r="D2202" s="269" t="s">
        <v>1904</v>
      </c>
      <c r="E2202" s="269" t="s">
        <v>2125</v>
      </c>
      <c r="F2202" s="299" t="s">
        <v>2415</v>
      </c>
      <c r="G2202" s="269" t="s">
        <v>630</v>
      </c>
      <c r="H2202" t="str">
        <f>VLOOKUP($G2202,県名!$B$1:$C$49,2,FALSE)</f>
        <v>兵　庫</v>
      </c>
      <c r="I2202" t="str">
        <f>VLOOKUP(B2202,学校名!$D$8:$F$64,3,FALSE)</f>
        <v>中京大</v>
      </c>
      <c r="J2202" t="str">
        <f t="shared" si="68"/>
        <v>女</v>
      </c>
      <c r="K2202" s="308" t="s">
        <v>4541</v>
      </c>
      <c r="L2202" s="308" t="s">
        <v>4542</v>
      </c>
      <c r="M2202" t="str">
        <f t="shared" si="69"/>
        <v>MAKI Suzuna</v>
      </c>
      <c r="O2202" t="s">
        <v>4197</v>
      </c>
      <c r="P2202" s="308" t="s">
        <v>4198</v>
      </c>
    </row>
    <row r="2203" spans="2:16" s="308" customFormat="1">
      <c r="B2203" s="501" t="s">
        <v>514</v>
      </c>
      <c r="C2203" s="297">
        <v>2202</v>
      </c>
      <c r="D2203" s="269" t="s">
        <v>1906</v>
      </c>
      <c r="E2203" s="269" t="s">
        <v>2127</v>
      </c>
      <c r="F2203" s="299" t="s">
        <v>2415</v>
      </c>
      <c r="G2203" s="269" t="s">
        <v>624</v>
      </c>
      <c r="H2203" t="str">
        <f>VLOOKUP($G2203,県名!$B$1:$C$49,2,FALSE)</f>
        <v>愛  知</v>
      </c>
      <c r="I2203" t="str">
        <f>VLOOKUP(B2203,学校名!$D$8:$F$64,3,FALSE)</f>
        <v>中京大</v>
      </c>
      <c r="J2203" t="str">
        <f t="shared" si="68"/>
        <v>女</v>
      </c>
      <c r="K2203" s="308" t="s">
        <v>3810</v>
      </c>
      <c r="L2203" s="308" t="s">
        <v>4543</v>
      </c>
      <c r="M2203" t="str">
        <f t="shared" si="69"/>
        <v>KINOSHITA Mayuka</v>
      </c>
      <c r="O2203" t="s">
        <v>4197</v>
      </c>
      <c r="P2203" s="308" t="s">
        <v>4198</v>
      </c>
    </row>
    <row r="2204" spans="2:16" s="308" customFormat="1">
      <c r="B2204" s="501" t="s">
        <v>514</v>
      </c>
      <c r="C2204" s="297">
        <v>2203</v>
      </c>
      <c r="D2204" s="269" t="s">
        <v>1907</v>
      </c>
      <c r="E2204" s="269" t="s">
        <v>2128</v>
      </c>
      <c r="F2204" s="299" t="s">
        <v>2415</v>
      </c>
      <c r="G2204" s="269" t="s">
        <v>624</v>
      </c>
      <c r="H2204" t="str">
        <f>VLOOKUP($G2204,県名!$B$1:$C$49,2,FALSE)</f>
        <v>愛  知</v>
      </c>
      <c r="I2204" t="str">
        <f>VLOOKUP(B2204,学校名!$D$8:$F$64,3,FALSE)</f>
        <v>中京大</v>
      </c>
      <c r="J2204" t="str">
        <f t="shared" si="68"/>
        <v>女</v>
      </c>
      <c r="K2204" s="308" t="s">
        <v>3329</v>
      </c>
      <c r="L2204" s="308" t="s">
        <v>4544</v>
      </c>
      <c r="M2204" t="str">
        <f t="shared" si="69"/>
        <v>GOTO Rina</v>
      </c>
      <c r="O2204" t="s">
        <v>4197</v>
      </c>
      <c r="P2204" s="308" t="s">
        <v>4198</v>
      </c>
    </row>
    <row r="2205" spans="2:16" s="308" customFormat="1">
      <c r="B2205" s="501" t="s">
        <v>514</v>
      </c>
      <c r="C2205" s="297">
        <v>2204</v>
      </c>
      <c r="D2205" s="269" t="s">
        <v>1912</v>
      </c>
      <c r="E2205" s="269" t="s">
        <v>2133</v>
      </c>
      <c r="F2205" s="299" t="s">
        <v>2415</v>
      </c>
      <c r="G2205" s="269" t="s">
        <v>621</v>
      </c>
      <c r="H2205" t="str">
        <f>VLOOKUP($G2205,県名!$B$1:$C$49,2,FALSE)</f>
        <v>福　井</v>
      </c>
      <c r="I2205" t="str">
        <f>VLOOKUP(B2205,学校名!$D$8:$F$64,3,FALSE)</f>
        <v>中京大</v>
      </c>
      <c r="J2205" t="str">
        <f t="shared" si="68"/>
        <v>女</v>
      </c>
      <c r="K2205" s="308" t="s">
        <v>3444</v>
      </c>
      <c r="L2205" s="308" t="s">
        <v>4545</v>
      </c>
      <c r="M2205" t="str">
        <f t="shared" si="69"/>
        <v>YOSHIMURA Nana</v>
      </c>
      <c r="O2205" t="s">
        <v>4197</v>
      </c>
      <c r="P2205" s="308" t="s">
        <v>4198</v>
      </c>
    </row>
    <row r="2206" spans="2:16" s="308" customFormat="1">
      <c r="B2206" s="501" t="s">
        <v>514</v>
      </c>
      <c r="C2206" s="297">
        <v>2205</v>
      </c>
      <c r="D2206" s="269" t="s">
        <v>1905</v>
      </c>
      <c r="E2206" s="269" t="s">
        <v>2126</v>
      </c>
      <c r="F2206" s="299" t="s">
        <v>2415</v>
      </c>
      <c r="G2206" s="269" t="s">
        <v>623</v>
      </c>
      <c r="H2206" t="str">
        <f>VLOOKUP($G2206,県名!$B$1:$C$49,2,FALSE)</f>
        <v>静  岡</v>
      </c>
      <c r="I2206" t="str">
        <f>VLOOKUP(B2206,学校名!$D$8:$F$64,3,FALSE)</f>
        <v>中京大</v>
      </c>
      <c r="J2206" t="str">
        <f t="shared" si="68"/>
        <v>女</v>
      </c>
      <c r="K2206" s="308" t="s">
        <v>4546</v>
      </c>
      <c r="L2206" s="308" t="s">
        <v>4368</v>
      </c>
      <c r="M2206" t="str">
        <f t="shared" si="69"/>
        <v>OTANI Nanako</v>
      </c>
      <c r="O2206" t="s">
        <v>4197</v>
      </c>
      <c r="P2206" s="308" t="s">
        <v>4198</v>
      </c>
    </row>
    <row r="2207" spans="2:16" s="308" customFormat="1">
      <c r="B2207" s="501" t="s">
        <v>514</v>
      </c>
      <c r="C2207" s="297">
        <v>2206</v>
      </c>
      <c r="D2207" s="269" t="s">
        <v>1909</v>
      </c>
      <c r="E2207" s="269" t="s">
        <v>2130</v>
      </c>
      <c r="F2207" s="299" t="s">
        <v>2415</v>
      </c>
      <c r="G2207" s="269" t="s">
        <v>618</v>
      </c>
      <c r="H2207" t="str">
        <f>VLOOKUP($G2207,県名!$B$1:$C$49,2,FALSE)</f>
        <v>新　潟</v>
      </c>
      <c r="I2207" t="str">
        <f>VLOOKUP(B2207,学校名!$D$8:$F$64,3,FALSE)</f>
        <v>中京大</v>
      </c>
      <c r="J2207" t="str">
        <f t="shared" si="68"/>
        <v>女</v>
      </c>
      <c r="K2207" s="308" t="s">
        <v>4547</v>
      </c>
      <c r="L2207" s="308" t="s">
        <v>4548</v>
      </c>
      <c r="M2207" t="str">
        <f t="shared" si="69"/>
        <v>HONMA Shion</v>
      </c>
      <c r="O2207" t="s">
        <v>4197</v>
      </c>
      <c r="P2207" s="308" t="s">
        <v>4198</v>
      </c>
    </row>
    <row r="2208" spans="2:16" s="308" customFormat="1">
      <c r="B2208" s="501" t="s">
        <v>514</v>
      </c>
      <c r="C2208" s="297">
        <v>2207</v>
      </c>
      <c r="D2208" s="269" t="s">
        <v>1910</v>
      </c>
      <c r="E2208" s="269" t="s">
        <v>2131</v>
      </c>
      <c r="F2208" s="299" t="s">
        <v>2415</v>
      </c>
      <c r="G2208" s="269" t="s">
        <v>624</v>
      </c>
      <c r="H2208" t="str">
        <f>VLOOKUP($G2208,県名!$B$1:$C$49,2,FALSE)</f>
        <v>愛  知</v>
      </c>
      <c r="I2208" t="str">
        <f>VLOOKUP(B2208,学校名!$D$8:$F$64,3,FALSE)</f>
        <v>中京大</v>
      </c>
      <c r="J2208" t="str">
        <f t="shared" si="68"/>
        <v>女</v>
      </c>
      <c r="K2208" s="308" t="s">
        <v>4451</v>
      </c>
      <c r="L2208" s="308" t="s">
        <v>4549</v>
      </c>
      <c r="M2208" t="str">
        <f t="shared" si="69"/>
        <v>YAGI Maika</v>
      </c>
      <c r="O2208" t="s">
        <v>4197</v>
      </c>
      <c r="P2208" s="308" t="s">
        <v>4198</v>
      </c>
    </row>
    <row r="2209" spans="2:16" s="308" customFormat="1">
      <c r="B2209" s="501" t="s">
        <v>514</v>
      </c>
      <c r="C2209" s="297">
        <v>2208</v>
      </c>
      <c r="D2209" s="269" t="s">
        <v>1911</v>
      </c>
      <c r="E2209" s="269" t="s">
        <v>2132</v>
      </c>
      <c r="F2209" s="299" t="s">
        <v>2415</v>
      </c>
      <c r="G2209" s="269" t="s">
        <v>624</v>
      </c>
      <c r="H2209" t="str">
        <f>VLOOKUP($G2209,県名!$B$1:$C$49,2,FALSE)</f>
        <v>愛  知</v>
      </c>
      <c r="I2209" t="str">
        <f>VLOOKUP(B2209,学校名!$D$8:$F$64,3,FALSE)</f>
        <v>中京大</v>
      </c>
      <c r="J2209" t="str">
        <f t="shared" si="68"/>
        <v>女</v>
      </c>
      <c r="K2209" s="308" t="s">
        <v>4550</v>
      </c>
      <c r="L2209" s="308" t="s">
        <v>4347</v>
      </c>
      <c r="M2209" t="str">
        <f t="shared" si="69"/>
        <v>YAJIMA Fuka</v>
      </c>
      <c r="O2209" t="s">
        <v>4197</v>
      </c>
      <c r="P2209" s="308" t="s">
        <v>4198</v>
      </c>
    </row>
    <row r="2210" spans="2:16" s="308" customFormat="1">
      <c r="B2210" s="501" t="s">
        <v>514</v>
      </c>
      <c r="C2210" s="297">
        <v>2209</v>
      </c>
      <c r="D2210" s="269" t="s">
        <v>1913</v>
      </c>
      <c r="E2210" s="269" t="s">
        <v>2134</v>
      </c>
      <c r="F2210" s="299" t="s">
        <v>2415</v>
      </c>
      <c r="G2210" s="269" t="s">
        <v>624</v>
      </c>
      <c r="H2210" t="str">
        <f>VLOOKUP($G2210,県名!$B$1:$C$49,2,FALSE)</f>
        <v>愛  知</v>
      </c>
      <c r="I2210" t="str">
        <f>VLOOKUP(B2210,学校名!$D$8:$F$64,3,FALSE)</f>
        <v>中京大</v>
      </c>
      <c r="J2210" t="str">
        <f t="shared" si="68"/>
        <v>女</v>
      </c>
      <c r="K2210" s="308" t="s">
        <v>4551</v>
      </c>
      <c r="L2210" s="308" t="s">
        <v>3342</v>
      </c>
      <c r="M2210" t="str">
        <f t="shared" si="69"/>
        <v>KASUYA Yuri</v>
      </c>
      <c r="O2210" t="s">
        <v>4197</v>
      </c>
      <c r="P2210" s="308" t="s">
        <v>4198</v>
      </c>
    </row>
    <row r="2211" spans="2:16" s="308" customFormat="1">
      <c r="B2211" s="501" t="s">
        <v>514</v>
      </c>
      <c r="C2211" s="297">
        <v>2210</v>
      </c>
      <c r="D2211" s="269" t="s">
        <v>1914</v>
      </c>
      <c r="E2211" s="269" t="s">
        <v>2135</v>
      </c>
      <c r="F2211" s="299" t="s">
        <v>2415</v>
      </c>
      <c r="G2211" s="269" t="s">
        <v>624</v>
      </c>
      <c r="H2211" t="str">
        <f>VLOOKUP($G2211,県名!$B$1:$C$49,2,FALSE)</f>
        <v>愛  知</v>
      </c>
      <c r="I2211" t="str">
        <f>VLOOKUP(B2211,学校名!$D$8:$F$64,3,FALSE)</f>
        <v>中京大</v>
      </c>
      <c r="J2211" t="str">
        <f t="shared" si="68"/>
        <v>女</v>
      </c>
      <c r="K2211" s="308" t="s">
        <v>4552</v>
      </c>
      <c r="L2211" s="308" t="s">
        <v>4464</v>
      </c>
      <c r="M2211" t="str">
        <f t="shared" si="69"/>
        <v>TAKATA Ayaka</v>
      </c>
      <c r="O2211" t="s">
        <v>4197</v>
      </c>
      <c r="P2211" s="308" t="s">
        <v>4198</v>
      </c>
    </row>
    <row r="2212" spans="2:16" s="308" customFormat="1">
      <c r="B2212" s="501" t="s">
        <v>514</v>
      </c>
      <c r="C2212" s="297">
        <v>2211</v>
      </c>
      <c r="D2212" s="269" t="s">
        <v>1915</v>
      </c>
      <c r="E2212" s="269" t="s">
        <v>2136</v>
      </c>
      <c r="F2212" s="299" t="s">
        <v>2415</v>
      </c>
      <c r="G2212" s="269" t="s">
        <v>627</v>
      </c>
      <c r="H2212" t="str">
        <f>VLOOKUP($G2212,県名!$B$1:$C$49,2,FALSE)</f>
        <v>滋　賀</v>
      </c>
      <c r="I2212" t="str">
        <f>VLOOKUP(B2212,学校名!$D$8:$F$64,3,FALSE)</f>
        <v>中京大</v>
      </c>
      <c r="J2212" t="str">
        <f t="shared" si="68"/>
        <v>女</v>
      </c>
      <c r="K2212" s="308" t="s">
        <v>4553</v>
      </c>
      <c r="L2212" s="308" t="s">
        <v>4554</v>
      </c>
      <c r="M2212" t="str">
        <f t="shared" si="69"/>
        <v>NANBU Juri</v>
      </c>
      <c r="O2212" t="s">
        <v>4197</v>
      </c>
      <c r="P2212" s="308" t="s">
        <v>4198</v>
      </c>
    </row>
    <row r="2213" spans="2:16" s="308" customFormat="1">
      <c r="B2213" s="501" t="s">
        <v>514</v>
      </c>
      <c r="C2213" s="297">
        <v>2212</v>
      </c>
      <c r="D2213" s="269" t="s">
        <v>1916</v>
      </c>
      <c r="E2213" s="269" t="s">
        <v>2137</v>
      </c>
      <c r="F2213" s="299" t="s">
        <v>2415</v>
      </c>
      <c r="G2213" s="269" t="s">
        <v>625</v>
      </c>
      <c r="H2213" t="str">
        <f>VLOOKUP($G2213,県名!$B$1:$C$49,2,FALSE)</f>
        <v>三  重</v>
      </c>
      <c r="I2213" t="str">
        <f>VLOOKUP(B2213,学校名!$D$8:$F$64,3,FALSE)</f>
        <v>中京大</v>
      </c>
      <c r="J2213" t="str">
        <f t="shared" si="68"/>
        <v>女</v>
      </c>
      <c r="K2213" s="308" t="s">
        <v>4555</v>
      </c>
      <c r="L2213" s="308" t="s">
        <v>4556</v>
      </c>
      <c r="M2213" t="str">
        <f t="shared" si="69"/>
        <v>URATA Anna</v>
      </c>
      <c r="O2213" t="s">
        <v>4197</v>
      </c>
      <c r="P2213" s="308" t="s">
        <v>4198</v>
      </c>
    </row>
    <row r="2214" spans="2:16" s="308" customFormat="1">
      <c r="B2214" s="501" t="s">
        <v>514</v>
      </c>
      <c r="C2214" s="297">
        <v>2213</v>
      </c>
      <c r="D2214" s="269" t="s">
        <v>1917</v>
      </c>
      <c r="E2214" s="269" t="s">
        <v>2138</v>
      </c>
      <c r="F2214" s="299" t="s">
        <v>2415</v>
      </c>
      <c r="G2214" s="269" t="s">
        <v>644</v>
      </c>
      <c r="H2214" t="str">
        <f>VLOOKUP($G2214,県名!$B$1:$C$49,2,FALSE)</f>
        <v>長　崎</v>
      </c>
      <c r="I2214" t="str">
        <f>VLOOKUP(B2214,学校名!$D$8:$F$64,3,FALSE)</f>
        <v>中京大</v>
      </c>
      <c r="J2214" t="str">
        <f t="shared" si="68"/>
        <v>女</v>
      </c>
      <c r="K2214" s="308" t="s">
        <v>4557</v>
      </c>
      <c r="L2214" s="308" t="s">
        <v>4558</v>
      </c>
      <c r="M2214" t="str">
        <f t="shared" si="69"/>
        <v>KOTO Nene</v>
      </c>
      <c r="O2214" t="s">
        <v>4197</v>
      </c>
      <c r="P2214" s="308" t="s">
        <v>4198</v>
      </c>
    </row>
    <row r="2215" spans="2:16" s="308" customFormat="1">
      <c r="B2215" s="501" t="s">
        <v>514</v>
      </c>
      <c r="C2215" s="297">
        <v>2214</v>
      </c>
      <c r="D2215" s="269" t="s">
        <v>1918</v>
      </c>
      <c r="E2215" s="269" t="s">
        <v>2139</v>
      </c>
      <c r="F2215" s="299" t="s">
        <v>2415</v>
      </c>
      <c r="G2215" s="269" t="s">
        <v>630</v>
      </c>
      <c r="H2215" t="str">
        <f>VLOOKUP($G2215,県名!$B$1:$C$49,2,FALSE)</f>
        <v>兵　庫</v>
      </c>
      <c r="I2215" t="str">
        <f>VLOOKUP(B2215,学校名!$D$8:$F$64,3,FALSE)</f>
        <v>中京大</v>
      </c>
      <c r="J2215" t="str">
        <f t="shared" si="68"/>
        <v>女</v>
      </c>
      <c r="K2215" s="308" t="s">
        <v>3293</v>
      </c>
      <c r="L2215" s="308" t="s">
        <v>4559</v>
      </c>
      <c r="M2215" t="str">
        <f t="shared" si="69"/>
        <v>FUJIMOTO Sara</v>
      </c>
      <c r="O2215" t="s">
        <v>4197</v>
      </c>
      <c r="P2215" s="308" t="s">
        <v>4198</v>
      </c>
    </row>
    <row r="2216" spans="2:16" s="308" customFormat="1">
      <c r="B2216" s="501" t="s">
        <v>514</v>
      </c>
      <c r="C2216" s="297">
        <v>2215</v>
      </c>
      <c r="D2216" s="269" t="s">
        <v>1919</v>
      </c>
      <c r="E2216" s="269" t="s">
        <v>2140</v>
      </c>
      <c r="F2216" s="299" t="s">
        <v>2415</v>
      </c>
      <c r="G2216" s="269" t="s">
        <v>646</v>
      </c>
      <c r="H2216" t="str">
        <f>VLOOKUP($G2216,県名!$B$1:$C$49,2,FALSE)</f>
        <v>熊　本</v>
      </c>
      <c r="I2216" t="str">
        <f>VLOOKUP(B2216,学校名!$D$8:$F$64,3,FALSE)</f>
        <v>中京大</v>
      </c>
      <c r="J2216" t="str">
        <f t="shared" si="68"/>
        <v>女</v>
      </c>
      <c r="K2216" s="308" t="s">
        <v>3525</v>
      </c>
      <c r="L2216" s="308" t="s">
        <v>4560</v>
      </c>
      <c r="M2216" t="str">
        <f t="shared" si="69"/>
        <v>HORITA Hatsuki</v>
      </c>
      <c r="O2216" t="s">
        <v>4197</v>
      </c>
      <c r="P2216" s="308" t="s">
        <v>4198</v>
      </c>
    </row>
    <row r="2217" spans="2:16" s="308" customFormat="1">
      <c r="B2217" s="501" t="s">
        <v>514</v>
      </c>
      <c r="C2217" s="297">
        <v>2216</v>
      </c>
      <c r="D2217" s="269" t="s">
        <v>1920</v>
      </c>
      <c r="E2217" s="269" t="s">
        <v>2141</v>
      </c>
      <c r="F2217" s="299" t="s">
        <v>2415</v>
      </c>
      <c r="G2217" s="269" t="s">
        <v>623</v>
      </c>
      <c r="H2217" t="str">
        <f>VLOOKUP($G2217,県名!$B$1:$C$49,2,FALSE)</f>
        <v>静  岡</v>
      </c>
      <c r="I2217" t="str">
        <f>VLOOKUP(B2217,学校名!$D$8:$F$64,3,FALSE)</f>
        <v>中京大</v>
      </c>
      <c r="J2217" t="str">
        <f t="shared" si="68"/>
        <v>女</v>
      </c>
      <c r="K2217" s="308" t="s">
        <v>3601</v>
      </c>
      <c r="L2217" s="308" t="s">
        <v>3674</v>
      </c>
      <c r="M2217" t="str">
        <f t="shared" si="69"/>
        <v>MASUDA Nao</v>
      </c>
      <c r="O2217" t="s">
        <v>4197</v>
      </c>
      <c r="P2217" s="308" t="s">
        <v>4198</v>
      </c>
    </row>
    <row r="2218" spans="2:16" s="308" customFormat="1">
      <c r="B2218" s="501" t="s">
        <v>514</v>
      </c>
      <c r="C2218" s="297">
        <v>2217</v>
      </c>
      <c r="D2218" s="269" t="s">
        <v>1921</v>
      </c>
      <c r="E2218" s="269" t="s">
        <v>2142</v>
      </c>
      <c r="F2218" s="299" t="s">
        <v>2415</v>
      </c>
      <c r="G2218" s="269" t="s">
        <v>624</v>
      </c>
      <c r="H2218" t="str">
        <f>VLOOKUP($G2218,県名!$B$1:$C$49,2,FALSE)</f>
        <v>愛  知</v>
      </c>
      <c r="I2218" t="str">
        <f>VLOOKUP(B2218,学校名!$D$8:$F$64,3,FALSE)</f>
        <v>中京大</v>
      </c>
      <c r="J2218" t="str">
        <f t="shared" si="68"/>
        <v>女</v>
      </c>
      <c r="K2218" s="308" t="s">
        <v>3882</v>
      </c>
      <c r="L2218" s="308" t="s">
        <v>4561</v>
      </c>
      <c r="M2218" t="str">
        <f t="shared" si="69"/>
        <v>SHIMIZU Haru</v>
      </c>
      <c r="O2218" t="s">
        <v>4197</v>
      </c>
      <c r="P2218" s="308" t="s">
        <v>4198</v>
      </c>
    </row>
    <row r="2219" spans="2:16" s="308" customFormat="1">
      <c r="B2219" s="501" t="s">
        <v>514</v>
      </c>
      <c r="C2219" s="297">
        <v>2218</v>
      </c>
      <c r="D2219" s="269" t="s">
        <v>1922</v>
      </c>
      <c r="E2219" s="269" t="s">
        <v>2143</v>
      </c>
      <c r="F2219" s="299" t="s">
        <v>2415</v>
      </c>
      <c r="G2219" s="269" t="s">
        <v>626</v>
      </c>
      <c r="H2219" t="str">
        <f>VLOOKUP($G2219,県名!$B$1:$C$49,2,FALSE)</f>
        <v>岐  阜</v>
      </c>
      <c r="I2219" t="str">
        <f>VLOOKUP(B2219,学校名!$D$8:$F$64,3,FALSE)</f>
        <v>中京大</v>
      </c>
      <c r="J2219" t="str">
        <f t="shared" si="68"/>
        <v>女</v>
      </c>
      <c r="K2219" s="308" t="s">
        <v>4562</v>
      </c>
      <c r="L2219" s="308" t="s">
        <v>4392</v>
      </c>
      <c r="M2219" t="str">
        <f t="shared" si="69"/>
        <v>CHINO Miyuki</v>
      </c>
      <c r="O2219" t="s">
        <v>4197</v>
      </c>
      <c r="P2219" s="308" t="s">
        <v>4198</v>
      </c>
    </row>
    <row r="2220" spans="2:16" s="308" customFormat="1">
      <c r="B2220" s="501" t="s">
        <v>514</v>
      </c>
      <c r="C2220" s="297">
        <v>2219</v>
      </c>
      <c r="D2220" s="269" t="s">
        <v>1923</v>
      </c>
      <c r="E2220" s="269" t="s">
        <v>2144</v>
      </c>
      <c r="F2220" s="299" t="s">
        <v>2415</v>
      </c>
      <c r="G2220" s="269" t="s">
        <v>624</v>
      </c>
      <c r="H2220" t="str">
        <f>VLOOKUP($G2220,県名!$B$1:$C$49,2,FALSE)</f>
        <v>愛  知</v>
      </c>
      <c r="I2220" t="str">
        <f>VLOOKUP(B2220,学校名!$D$8:$F$64,3,FALSE)</f>
        <v>中京大</v>
      </c>
      <c r="J2220" t="str">
        <f t="shared" si="68"/>
        <v>女</v>
      </c>
      <c r="K2220" s="308" t="s">
        <v>3760</v>
      </c>
      <c r="L2220" s="308" t="s">
        <v>4332</v>
      </c>
      <c r="M2220" t="str">
        <f t="shared" si="69"/>
        <v>KAWAI Hirono</v>
      </c>
      <c r="O2220" t="s">
        <v>4197</v>
      </c>
      <c r="P2220" s="308" t="s">
        <v>4198</v>
      </c>
    </row>
    <row r="2221" spans="2:16" s="308" customFormat="1">
      <c r="B2221" s="501" t="s">
        <v>514</v>
      </c>
      <c r="C2221" s="297">
        <v>2220</v>
      </c>
      <c r="D2221" s="269" t="s">
        <v>2614</v>
      </c>
      <c r="E2221" s="269" t="s">
        <v>2625</v>
      </c>
      <c r="F2221" s="299" t="s">
        <v>2412</v>
      </c>
      <c r="G2221" s="269" t="s">
        <v>623</v>
      </c>
      <c r="H2221" t="str">
        <f>VLOOKUP($G2221,県名!$B$1:$C$49,2,FALSE)</f>
        <v>静  岡</v>
      </c>
      <c r="I2221" t="str">
        <f>VLOOKUP(B2221,学校名!$D$8:$F$64,3,FALSE)</f>
        <v>中京大</v>
      </c>
      <c r="J2221" t="str">
        <f t="shared" si="68"/>
        <v>女</v>
      </c>
      <c r="K2221" s="308" t="s">
        <v>3323</v>
      </c>
      <c r="L2221" s="308" t="s">
        <v>4563</v>
      </c>
      <c r="M2221" t="str">
        <f t="shared" si="69"/>
        <v>ITO Kao</v>
      </c>
      <c r="O2221" t="s">
        <v>4197</v>
      </c>
      <c r="P2221" s="308" t="s">
        <v>4198</v>
      </c>
    </row>
    <row r="2222" spans="2:16" s="308" customFormat="1">
      <c r="B2222" s="501" t="s">
        <v>514</v>
      </c>
      <c r="C2222" s="297">
        <v>2221</v>
      </c>
      <c r="D2222" s="269" t="s">
        <v>1927</v>
      </c>
      <c r="E2222" s="269" t="s">
        <v>2148</v>
      </c>
      <c r="F2222" s="299" t="s">
        <v>2412</v>
      </c>
      <c r="G2222" s="269" t="s">
        <v>624</v>
      </c>
      <c r="H2222" t="str">
        <f>VLOOKUP($G2222,県名!$B$1:$C$49,2,FALSE)</f>
        <v>愛  知</v>
      </c>
      <c r="I2222" t="str">
        <f>VLOOKUP(B2222,学校名!$D$8:$F$64,3,FALSE)</f>
        <v>中京大</v>
      </c>
      <c r="J2222" t="str">
        <f t="shared" si="68"/>
        <v>女</v>
      </c>
      <c r="K2222" s="308" t="s">
        <v>3323</v>
      </c>
      <c r="L2222" s="308" t="s">
        <v>4564</v>
      </c>
      <c r="M2222" t="str">
        <f t="shared" si="69"/>
        <v>ITO Ruria</v>
      </c>
      <c r="O2222" t="s">
        <v>4197</v>
      </c>
      <c r="P2222" s="308" t="s">
        <v>4198</v>
      </c>
    </row>
    <row r="2223" spans="2:16" s="308" customFormat="1">
      <c r="B2223" s="501" t="s">
        <v>514</v>
      </c>
      <c r="C2223" s="297">
        <v>2222</v>
      </c>
      <c r="D2223" s="269" t="s">
        <v>1932</v>
      </c>
      <c r="E2223" s="269" t="s">
        <v>2153</v>
      </c>
      <c r="F2223" s="299" t="s">
        <v>2412</v>
      </c>
      <c r="G2223" s="269" t="s">
        <v>624</v>
      </c>
      <c r="H2223" t="str">
        <f>VLOOKUP($G2223,県名!$B$1:$C$49,2,FALSE)</f>
        <v>愛  知</v>
      </c>
      <c r="I2223" t="str">
        <f>VLOOKUP(B2223,学校名!$D$8:$F$64,3,FALSE)</f>
        <v>中京大</v>
      </c>
      <c r="J2223" t="str">
        <f t="shared" si="68"/>
        <v>女</v>
      </c>
      <c r="K2223" s="308" t="s">
        <v>4565</v>
      </c>
      <c r="L2223" s="308" t="s">
        <v>4536</v>
      </c>
      <c r="M2223" t="str">
        <f t="shared" si="69"/>
        <v>SHIBASAKI Mei</v>
      </c>
      <c r="O2223" t="s">
        <v>4197</v>
      </c>
      <c r="P2223" s="308" t="s">
        <v>4198</v>
      </c>
    </row>
    <row r="2224" spans="2:16" s="308" customFormat="1">
      <c r="B2224" s="501" t="s">
        <v>514</v>
      </c>
      <c r="C2224" s="297">
        <v>2223</v>
      </c>
      <c r="D2224" s="269" t="s">
        <v>2610</v>
      </c>
      <c r="E2224" s="269" t="s">
        <v>2621</v>
      </c>
      <c r="F2224" s="299" t="s">
        <v>2412</v>
      </c>
      <c r="G2224" s="269" t="s">
        <v>624</v>
      </c>
      <c r="H2224" t="str">
        <f>VLOOKUP($G2224,県名!$B$1:$C$49,2,FALSE)</f>
        <v>愛  知</v>
      </c>
      <c r="I2224" t="str">
        <f>VLOOKUP(B2224,学校名!$D$8:$F$64,3,FALSE)</f>
        <v>中京大</v>
      </c>
      <c r="J2224" t="str">
        <f t="shared" si="68"/>
        <v>女</v>
      </c>
      <c r="K2224" s="308" t="s">
        <v>3384</v>
      </c>
      <c r="L2224" s="308" t="s">
        <v>4566</v>
      </c>
      <c r="M2224" t="str">
        <f t="shared" si="69"/>
        <v>SAKAKIBARA Rumi</v>
      </c>
      <c r="O2224" t="s">
        <v>4197</v>
      </c>
      <c r="P2224" s="308" t="s">
        <v>4198</v>
      </c>
    </row>
    <row r="2225" spans="2:16" s="308" customFormat="1">
      <c r="B2225" s="501" t="s">
        <v>514</v>
      </c>
      <c r="C2225" s="297">
        <v>2224</v>
      </c>
      <c r="D2225" s="269" t="s">
        <v>1933</v>
      </c>
      <c r="E2225" s="269" t="s">
        <v>2154</v>
      </c>
      <c r="F2225" s="299" t="s">
        <v>2412</v>
      </c>
      <c r="G2225" s="269" t="s">
        <v>624</v>
      </c>
      <c r="H2225" t="str">
        <f>VLOOKUP($G2225,県名!$B$1:$C$49,2,FALSE)</f>
        <v>愛  知</v>
      </c>
      <c r="I2225" t="str">
        <f>VLOOKUP(B2225,学校名!$D$8:$F$64,3,FALSE)</f>
        <v>中京大</v>
      </c>
      <c r="J2225" t="str">
        <f t="shared" si="68"/>
        <v>女</v>
      </c>
      <c r="K2225" s="308" t="s">
        <v>3285</v>
      </c>
      <c r="L2225" s="308" t="s">
        <v>4567</v>
      </c>
      <c r="M2225" t="str">
        <f t="shared" si="69"/>
        <v>SUZUKI Akane</v>
      </c>
      <c r="O2225" t="s">
        <v>4197</v>
      </c>
      <c r="P2225" s="308" t="s">
        <v>4198</v>
      </c>
    </row>
    <row r="2226" spans="2:16" s="308" customFormat="1">
      <c r="B2226" s="501" t="s">
        <v>514</v>
      </c>
      <c r="C2226" s="297">
        <v>2225</v>
      </c>
      <c r="D2226" s="269" t="s">
        <v>1934</v>
      </c>
      <c r="E2226" s="269" t="s">
        <v>2155</v>
      </c>
      <c r="F2226" s="299" t="s">
        <v>2412</v>
      </c>
      <c r="G2226" s="269" t="s">
        <v>626</v>
      </c>
      <c r="H2226" t="str">
        <f>VLOOKUP($G2226,県名!$B$1:$C$49,2,FALSE)</f>
        <v>岐  阜</v>
      </c>
      <c r="I2226" t="str">
        <f>VLOOKUP(B2226,学校名!$D$8:$F$64,3,FALSE)</f>
        <v>中京大</v>
      </c>
      <c r="J2226" t="str">
        <f t="shared" si="68"/>
        <v>女</v>
      </c>
      <c r="K2226" s="308" t="s">
        <v>4568</v>
      </c>
      <c r="L2226" s="308" t="s">
        <v>4569</v>
      </c>
      <c r="M2226" t="str">
        <f t="shared" si="69"/>
        <v>NAGASHIMA Miki</v>
      </c>
      <c r="O2226" t="s">
        <v>4197</v>
      </c>
      <c r="P2226" s="308" t="s">
        <v>4198</v>
      </c>
    </row>
    <row r="2227" spans="2:16" s="308" customFormat="1">
      <c r="B2227" s="501" t="s">
        <v>514</v>
      </c>
      <c r="C2227" s="297">
        <v>2226</v>
      </c>
      <c r="D2227" s="269" t="s">
        <v>1926</v>
      </c>
      <c r="E2227" s="269" t="s">
        <v>2147</v>
      </c>
      <c r="F2227" s="299" t="s">
        <v>2412</v>
      </c>
      <c r="G2227" s="269" t="s">
        <v>629</v>
      </c>
      <c r="H2227" t="str">
        <f>VLOOKUP($G2227,県名!$B$1:$C$49,2,FALSE)</f>
        <v>大　阪</v>
      </c>
      <c r="I2227" t="str">
        <f>VLOOKUP(B2227,学校名!$D$8:$F$64,3,FALSE)</f>
        <v>中京大</v>
      </c>
      <c r="J2227" t="str">
        <f t="shared" si="68"/>
        <v>女</v>
      </c>
      <c r="K2227" s="308" t="s">
        <v>4570</v>
      </c>
      <c r="L2227" s="308" t="s">
        <v>4073</v>
      </c>
      <c r="M2227" t="str">
        <f t="shared" si="69"/>
        <v>HAYAMA Hinata</v>
      </c>
      <c r="O2227" t="s">
        <v>4197</v>
      </c>
      <c r="P2227" s="308" t="s">
        <v>4198</v>
      </c>
    </row>
    <row r="2228" spans="2:16" s="308" customFormat="1">
      <c r="B2228" s="501" t="s">
        <v>514</v>
      </c>
      <c r="C2228" s="297">
        <v>2227</v>
      </c>
      <c r="D2228" s="269" t="s">
        <v>2613</v>
      </c>
      <c r="E2228" s="269" t="s">
        <v>2624</v>
      </c>
      <c r="F2228" s="299" t="s">
        <v>2412</v>
      </c>
      <c r="G2228" s="269" t="s">
        <v>624</v>
      </c>
      <c r="H2228" t="str">
        <f>VLOOKUP($G2228,県名!$B$1:$C$49,2,FALSE)</f>
        <v>愛  知</v>
      </c>
      <c r="I2228" t="str">
        <f>VLOOKUP(B2228,学校名!$D$8:$F$64,3,FALSE)</f>
        <v>中京大</v>
      </c>
      <c r="J2228" t="str">
        <f t="shared" si="68"/>
        <v>女</v>
      </c>
      <c r="K2228" s="308" t="s">
        <v>4571</v>
      </c>
      <c r="L2228" s="308" t="s">
        <v>4572</v>
      </c>
      <c r="M2228" t="str">
        <f t="shared" si="69"/>
        <v>MITSUYA Hitomi</v>
      </c>
      <c r="O2228" t="s">
        <v>4197</v>
      </c>
      <c r="P2228" s="308" t="s">
        <v>4198</v>
      </c>
    </row>
    <row r="2229" spans="2:16" s="308" customFormat="1">
      <c r="B2229" s="501" t="s">
        <v>514</v>
      </c>
      <c r="C2229" s="297">
        <v>2228</v>
      </c>
      <c r="D2229" s="269" t="s">
        <v>1936</v>
      </c>
      <c r="E2229" s="269" t="s">
        <v>2157</v>
      </c>
      <c r="F2229" s="299" t="s">
        <v>2412</v>
      </c>
      <c r="G2229" s="269" t="s">
        <v>624</v>
      </c>
      <c r="H2229" t="str">
        <f>VLOOKUP($G2229,県名!$B$1:$C$49,2,FALSE)</f>
        <v>愛  知</v>
      </c>
      <c r="I2229" t="str">
        <f>VLOOKUP(B2229,学校名!$D$8:$F$64,3,FALSE)</f>
        <v>中京大</v>
      </c>
      <c r="J2229" t="str">
        <f t="shared" si="68"/>
        <v>女</v>
      </c>
      <c r="K2229" s="308" t="s">
        <v>4451</v>
      </c>
      <c r="L2229" s="308" t="s">
        <v>4532</v>
      </c>
      <c r="M2229" t="str">
        <f t="shared" si="69"/>
        <v>YAGI Akari</v>
      </c>
      <c r="O2229" t="s">
        <v>4197</v>
      </c>
      <c r="P2229" s="308" t="s">
        <v>4198</v>
      </c>
    </row>
    <row r="2230" spans="2:16" s="308" customFormat="1">
      <c r="B2230" s="501" t="s">
        <v>514</v>
      </c>
      <c r="C2230" s="297">
        <v>2229</v>
      </c>
      <c r="D2230" s="269" t="s">
        <v>1924</v>
      </c>
      <c r="E2230" s="269" t="s">
        <v>2145</v>
      </c>
      <c r="F2230" s="299" t="s">
        <v>2412</v>
      </c>
      <c r="G2230" s="269" t="s">
        <v>623</v>
      </c>
      <c r="H2230" t="str">
        <f>VLOOKUP($G2230,県名!$B$1:$C$49,2,FALSE)</f>
        <v>静  岡</v>
      </c>
      <c r="I2230" t="str">
        <f>VLOOKUP(B2230,学校名!$D$8:$F$64,3,FALSE)</f>
        <v>中京大</v>
      </c>
      <c r="J2230" t="str">
        <f t="shared" si="68"/>
        <v>女</v>
      </c>
      <c r="K2230" s="308" t="s">
        <v>4573</v>
      </c>
      <c r="L2230" s="308" t="s">
        <v>3391</v>
      </c>
      <c r="M2230" t="str">
        <f t="shared" si="69"/>
        <v>TATSUMI Mao</v>
      </c>
      <c r="O2230" t="s">
        <v>4197</v>
      </c>
      <c r="P2230" s="308" t="s">
        <v>4198</v>
      </c>
    </row>
    <row r="2231" spans="2:16" s="308" customFormat="1">
      <c r="B2231" s="501" t="s">
        <v>514</v>
      </c>
      <c r="C2231" s="297">
        <v>2230</v>
      </c>
      <c r="D2231" s="269" t="s">
        <v>1930</v>
      </c>
      <c r="E2231" s="269" t="s">
        <v>2151</v>
      </c>
      <c r="F2231" s="299" t="s">
        <v>2412</v>
      </c>
      <c r="G2231" s="269" t="s">
        <v>623</v>
      </c>
      <c r="H2231" t="str">
        <f>VLOOKUP($G2231,県名!$B$1:$C$49,2,FALSE)</f>
        <v>静  岡</v>
      </c>
      <c r="I2231" t="str">
        <f>VLOOKUP(B2231,学校名!$D$8:$F$64,3,FALSE)</f>
        <v>中京大</v>
      </c>
      <c r="J2231" t="str">
        <f t="shared" si="68"/>
        <v>女</v>
      </c>
      <c r="K2231" s="308" t="s">
        <v>3730</v>
      </c>
      <c r="L2231" s="308" t="s">
        <v>3253</v>
      </c>
      <c r="M2231" t="str">
        <f t="shared" si="69"/>
        <v>KAMIYA Yuki</v>
      </c>
      <c r="O2231" t="s">
        <v>4197</v>
      </c>
      <c r="P2231" s="308" t="s">
        <v>4198</v>
      </c>
    </row>
    <row r="2232" spans="2:16" s="308" customFormat="1">
      <c r="B2232" s="501" t="s">
        <v>514</v>
      </c>
      <c r="C2232" s="297">
        <v>2231</v>
      </c>
      <c r="D2232" s="269" t="s">
        <v>2611</v>
      </c>
      <c r="E2232" s="269" t="s">
        <v>2622</v>
      </c>
      <c r="F2232" s="299" t="s">
        <v>2412</v>
      </c>
      <c r="G2232" s="269" t="s">
        <v>624</v>
      </c>
      <c r="H2232" t="str">
        <f>VLOOKUP($G2232,県名!$B$1:$C$49,2,FALSE)</f>
        <v>愛  知</v>
      </c>
      <c r="I2232" t="str">
        <f>VLOOKUP(B2232,学校名!$D$8:$F$64,3,FALSE)</f>
        <v>中京大</v>
      </c>
      <c r="J2232" t="str">
        <f t="shared" si="68"/>
        <v>女</v>
      </c>
      <c r="K2232" s="308" t="s">
        <v>3285</v>
      </c>
      <c r="L2232" s="308" t="s">
        <v>4574</v>
      </c>
      <c r="M2232" t="str">
        <f t="shared" si="69"/>
        <v>SUZUKI Rion</v>
      </c>
      <c r="O2232" t="s">
        <v>4197</v>
      </c>
      <c r="P2232" s="308" t="s">
        <v>4198</v>
      </c>
    </row>
    <row r="2233" spans="2:16" s="308" customFormat="1">
      <c r="B2233" s="501" t="s">
        <v>514</v>
      </c>
      <c r="C2233" s="297">
        <v>2232</v>
      </c>
      <c r="D2233" s="269" t="s">
        <v>1925</v>
      </c>
      <c r="E2233" s="269" t="s">
        <v>2146</v>
      </c>
      <c r="F2233" s="299" t="s">
        <v>2412</v>
      </c>
      <c r="G2233" s="269" t="s">
        <v>624</v>
      </c>
      <c r="H2233" t="str">
        <f>VLOOKUP($G2233,県名!$B$1:$C$49,2,FALSE)</f>
        <v>愛  知</v>
      </c>
      <c r="I2233" t="str">
        <f>VLOOKUP(B2233,学校名!$D$8:$F$64,3,FALSE)</f>
        <v>中京大</v>
      </c>
      <c r="J2233" t="str">
        <f t="shared" si="68"/>
        <v>女</v>
      </c>
      <c r="K2233" s="308" t="s">
        <v>3237</v>
      </c>
      <c r="L2233" s="308" t="s">
        <v>4575</v>
      </c>
      <c r="M2233" t="str">
        <f t="shared" si="69"/>
        <v>KONDO Sana</v>
      </c>
      <c r="O2233" t="s">
        <v>4197</v>
      </c>
      <c r="P2233" s="308" t="s">
        <v>4198</v>
      </c>
    </row>
    <row r="2234" spans="2:16" s="308" customFormat="1">
      <c r="B2234" s="501" t="s">
        <v>514</v>
      </c>
      <c r="C2234" s="297">
        <v>2233</v>
      </c>
      <c r="D2234" s="269" t="s">
        <v>1935</v>
      </c>
      <c r="E2234" s="269" t="s">
        <v>2156</v>
      </c>
      <c r="F2234" s="299" t="s">
        <v>2412</v>
      </c>
      <c r="G2234" s="269" t="s">
        <v>647</v>
      </c>
      <c r="H2234" t="str">
        <f>VLOOKUP($G2234,県名!$B$1:$C$49,2,FALSE)</f>
        <v>宮　崎</v>
      </c>
      <c r="I2234" t="str">
        <f>VLOOKUP(B2234,学校名!$D$8:$F$64,3,FALSE)</f>
        <v>中京大</v>
      </c>
      <c r="J2234" t="str">
        <f t="shared" si="68"/>
        <v>女</v>
      </c>
      <c r="K2234" s="308" t="s">
        <v>4576</v>
      </c>
      <c r="L2234" s="308" t="s">
        <v>4577</v>
      </c>
      <c r="M2234" t="str">
        <f t="shared" si="69"/>
        <v>TOMIOKA Minori</v>
      </c>
      <c r="O2234" t="s">
        <v>4197</v>
      </c>
      <c r="P2234" s="308" t="s">
        <v>4198</v>
      </c>
    </row>
    <row r="2235" spans="2:16" s="308" customFormat="1">
      <c r="B2235" s="501" t="s">
        <v>514</v>
      </c>
      <c r="C2235" s="297">
        <v>2234</v>
      </c>
      <c r="D2235" s="269" t="s">
        <v>1929</v>
      </c>
      <c r="E2235" s="269" t="s">
        <v>2150</v>
      </c>
      <c r="F2235" s="299" t="s">
        <v>2412</v>
      </c>
      <c r="G2235" s="269" t="s">
        <v>624</v>
      </c>
      <c r="H2235" t="str">
        <f>VLOOKUP($G2235,県名!$B$1:$C$49,2,FALSE)</f>
        <v>愛  知</v>
      </c>
      <c r="I2235" t="str">
        <f>VLOOKUP(B2235,学校名!$D$8:$F$64,3,FALSE)</f>
        <v>中京大</v>
      </c>
      <c r="J2235" t="str">
        <f t="shared" si="68"/>
        <v>女</v>
      </c>
      <c r="K2235" s="308" t="s">
        <v>3699</v>
      </c>
      <c r="L2235" s="308" t="s">
        <v>4578</v>
      </c>
      <c r="M2235" t="str">
        <f t="shared" si="69"/>
        <v>HIRANO Kanna</v>
      </c>
      <c r="O2235" t="s">
        <v>4197</v>
      </c>
      <c r="P2235" s="308" t="s">
        <v>4198</v>
      </c>
    </row>
    <row r="2236" spans="2:16" s="308" customFormat="1">
      <c r="B2236" s="501" t="s">
        <v>514</v>
      </c>
      <c r="C2236" s="297">
        <v>2235</v>
      </c>
      <c r="D2236" s="269" t="s">
        <v>1928</v>
      </c>
      <c r="E2236" s="269" t="s">
        <v>2149</v>
      </c>
      <c r="F2236" s="299" t="s">
        <v>2412</v>
      </c>
      <c r="G2236" s="269" t="s">
        <v>625</v>
      </c>
      <c r="H2236" t="str">
        <f>VLOOKUP($G2236,県名!$B$1:$C$49,2,FALSE)</f>
        <v>三  重</v>
      </c>
      <c r="I2236" t="str">
        <f>VLOOKUP(B2236,学校名!$D$8:$F$64,3,FALSE)</f>
        <v>中京大</v>
      </c>
      <c r="J2236" t="str">
        <f t="shared" si="68"/>
        <v>女</v>
      </c>
      <c r="K2236" s="308" t="s">
        <v>4579</v>
      </c>
      <c r="L2236" s="308" t="s">
        <v>4490</v>
      </c>
      <c r="M2236" t="str">
        <f t="shared" si="69"/>
        <v>IOKA Maho</v>
      </c>
      <c r="O2236" t="s">
        <v>4197</v>
      </c>
      <c r="P2236" s="308" t="s">
        <v>4198</v>
      </c>
    </row>
    <row r="2237" spans="2:16" s="308" customFormat="1">
      <c r="B2237" s="501" t="s">
        <v>514</v>
      </c>
      <c r="C2237" s="297">
        <v>2236</v>
      </c>
      <c r="D2237" s="269" t="s">
        <v>1931</v>
      </c>
      <c r="E2237" s="269" t="s">
        <v>2152</v>
      </c>
      <c r="F2237" s="299" t="s">
        <v>2412</v>
      </c>
      <c r="G2237" s="269" t="s">
        <v>626</v>
      </c>
      <c r="H2237" t="str">
        <f>VLOOKUP($G2237,県名!$B$1:$C$49,2,FALSE)</f>
        <v>岐  阜</v>
      </c>
      <c r="I2237" t="str">
        <f>VLOOKUP(B2237,学校名!$D$8:$F$64,3,FALSE)</f>
        <v>中京大</v>
      </c>
      <c r="J2237" t="str">
        <f t="shared" si="68"/>
        <v>女</v>
      </c>
      <c r="K2237" s="308" t="s">
        <v>4580</v>
      </c>
      <c r="L2237" s="308" t="s">
        <v>4581</v>
      </c>
      <c r="M2237" t="str">
        <f t="shared" si="69"/>
        <v>TAKASE Yuina</v>
      </c>
      <c r="O2237" t="s">
        <v>4197</v>
      </c>
      <c r="P2237" s="308" t="s">
        <v>4198</v>
      </c>
    </row>
    <row r="2238" spans="2:16" s="308" customFormat="1">
      <c r="B2238" s="501" t="s">
        <v>514</v>
      </c>
      <c r="C2238" s="297">
        <v>2237</v>
      </c>
      <c r="D2238" s="269" t="s">
        <v>2612</v>
      </c>
      <c r="E2238" s="269" t="s">
        <v>2623</v>
      </c>
      <c r="F2238" s="299" t="s">
        <v>2412</v>
      </c>
      <c r="G2238" s="269" t="s">
        <v>624</v>
      </c>
      <c r="H2238" t="str">
        <f>VLOOKUP($G2238,県名!$B$1:$C$49,2,FALSE)</f>
        <v>愛  知</v>
      </c>
      <c r="I2238" t="str">
        <f>VLOOKUP(B2238,学校名!$D$8:$F$64,3,FALSE)</f>
        <v>中京大</v>
      </c>
      <c r="J2238" t="str">
        <f t="shared" si="68"/>
        <v>女</v>
      </c>
      <c r="K2238" s="308" t="s">
        <v>4582</v>
      </c>
      <c r="L2238" s="308" t="s">
        <v>4583</v>
      </c>
      <c r="M2238" t="str">
        <f t="shared" si="69"/>
        <v>SHIOUCHI Masayo</v>
      </c>
      <c r="O2238" t="s">
        <v>4197</v>
      </c>
      <c r="P2238" s="308" t="s">
        <v>4198</v>
      </c>
    </row>
    <row r="2239" spans="2:16" s="308" customFormat="1">
      <c r="B2239" s="501" t="s">
        <v>514</v>
      </c>
      <c r="C2239" s="297">
        <v>2238</v>
      </c>
      <c r="D2239" s="269" t="s">
        <v>4233</v>
      </c>
      <c r="E2239" s="269" t="s">
        <v>4291</v>
      </c>
      <c r="F2239" s="299" t="s">
        <v>2416</v>
      </c>
      <c r="G2239" s="269" t="s">
        <v>624</v>
      </c>
      <c r="H2239" t="str">
        <f>VLOOKUP($G2239,県名!$B$1:$C$49,2,FALSE)</f>
        <v>愛  知</v>
      </c>
      <c r="I2239" t="str">
        <f>VLOOKUP(B2239,学校名!$D$8:$F$64,3,FALSE)</f>
        <v>中京大</v>
      </c>
      <c r="J2239" t="str">
        <f t="shared" si="68"/>
        <v>女</v>
      </c>
      <c r="K2239" s="308" t="s">
        <v>4584</v>
      </c>
      <c r="L2239" s="308" t="s">
        <v>4364</v>
      </c>
      <c r="M2239" t="str">
        <f t="shared" si="69"/>
        <v>ASAOKA Naho</v>
      </c>
      <c r="O2239" t="s">
        <v>4197</v>
      </c>
      <c r="P2239" s="308" t="s">
        <v>4198</v>
      </c>
    </row>
    <row r="2240" spans="2:16" s="308" customFormat="1">
      <c r="B2240" s="501" t="s">
        <v>514</v>
      </c>
      <c r="C2240" s="297">
        <v>2239</v>
      </c>
      <c r="D2240" s="269" t="s">
        <v>4234</v>
      </c>
      <c r="E2240" s="269" t="s">
        <v>4292</v>
      </c>
      <c r="F2240" s="299" t="s">
        <v>2416</v>
      </c>
      <c r="G2240" s="269" t="s">
        <v>624</v>
      </c>
      <c r="H2240" t="str">
        <f>VLOOKUP($G2240,県名!$B$1:$C$49,2,FALSE)</f>
        <v>愛  知</v>
      </c>
      <c r="I2240" t="str">
        <f>VLOOKUP(B2240,学校名!$D$8:$F$64,3,FALSE)</f>
        <v>中京大</v>
      </c>
      <c r="J2240" t="str">
        <f t="shared" si="68"/>
        <v>女</v>
      </c>
      <c r="K2240" s="308" t="s">
        <v>4153</v>
      </c>
      <c r="L2240" s="308" t="s">
        <v>4585</v>
      </c>
      <c r="M2240" t="str">
        <f t="shared" si="69"/>
        <v>IKUTA Naoko</v>
      </c>
      <c r="O2240" t="s">
        <v>4197</v>
      </c>
      <c r="P2240" s="308" t="s">
        <v>4198</v>
      </c>
    </row>
    <row r="2241" spans="2:16" s="308" customFormat="1">
      <c r="B2241" s="501" t="s">
        <v>514</v>
      </c>
      <c r="C2241" s="297">
        <v>2240</v>
      </c>
      <c r="D2241" s="269" t="s">
        <v>4235</v>
      </c>
      <c r="E2241" s="269" t="s">
        <v>4293</v>
      </c>
      <c r="F2241" s="299" t="s">
        <v>2416</v>
      </c>
      <c r="G2241" s="269" t="s">
        <v>622</v>
      </c>
      <c r="H2241" t="str">
        <f>VLOOKUP($G2241,県名!$B$1:$C$49,2,FALSE)</f>
        <v>長  野</v>
      </c>
      <c r="I2241" t="str">
        <f>VLOOKUP(B2241,学校名!$D$8:$F$64,3,FALSE)</f>
        <v>中京大</v>
      </c>
      <c r="J2241" t="str">
        <f t="shared" si="68"/>
        <v>女</v>
      </c>
      <c r="K2241" s="308" t="s">
        <v>3279</v>
      </c>
      <c r="L2241" s="308" t="s">
        <v>4586</v>
      </c>
      <c r="M2241" t="str">
        <f t="shared" si="69"/>
        <v>OCHIAI Hayane</v>
      </c>
      <c r="O2241" t="s">
        <v>4197</v>
      </c>
      <c r="P2241" s="308" t="s">
        <v>4198</v>
      </c>
    </row>
    <row r="2242" spans="2:16" s="308" customFormat="1">
      <c r="B2242" s="501" t="s">
        <v>514</v>
      </c>
      <c r="C2242" s="297">
        <v>2241</v>
      </c>
      <c r="D2242" s="269" t="s">
        <v>4236</v>
      </c>
      <c r="E2242" s="269" t="s">
        <v>4294</v>
      </c>
      <c r="F2242" s="299" t="s">
        <v>2416</v>
      </c>
      <c r="G2242" s="269" t="s">
        <v>636</v>
      </c>
      <c r="H2242" t="str">
        <f>VLOOKUP($G2242,県名!$B$1:$C$49,2,FALSE)</f>
        <v>広　島</v>
      </c>
      <c r="I2242" t="str">
        <f>VLOOKUP(B2242,学校名!$D$8:$F$64,3,FALSE)</f>
        <v>中京大</v>
      </c>
      <c r="J2242" t="str">
        <f t="shared" si="68"/>
        <v>女</v>
      </c>
      <c r="K2242" s="308" t="s">
        <v>4587</v>
      </c>
      <c r="L2242" s="308" t="s">
        <v>4588</v>
      </c>
      <c r="M2242" t="str">
        <f t="shared" si="69"/>
        <v>KANETSUKI Shizuka</v>
      </c>
      <c r="O2242" t="s">
        <v>4197</v>
      </c>
      <c r="P2242" s="308" t="s">
        <v>4198</v>
      </c>
    </row>
    <row r="2243" spans="2:16" s="308" customFormat="1">
      <c r="B2243" s="501" t="s">
        <v>514</v>
      </c>
      <c r="C2243" s="297">
        <v>2242</v>
      </c>
      <c r="D2243" s="269" t="s">
        <v>4237</v>
      </c>
      <c r="E2243" s="269" t="s">
        <v>4295</v>
      </c>
      <c r="F2243" s="299" t="s">
        <v>2416</v>
      </c>
      <c r="G2243" s="269" t="s">
        <v>624</v>
      </c>
      <c r="H2243" t="str">
        <f>VLOOKUP($G2243,県名!$B$1:$C$49,2,FALSE)</f>
        <v>愛  知</v>
      </c>
      <c r="I2243" t="str">
        <f>VLOOKUP(B2243,学校名!$D$8:$F$64,3,FALSE)</f>
        <v>中京大</v>
      </c>
      <c r="J2243" t="str">
        <f t="shared" ref="J2243:J2306" si="70">IF(VALUE(C2243)&lt;2001,"男","女")</f>
        <v>女</v>
      </c>
      <c r="K2243" s="308" t="s">
        <v>4589</v>
      </c>
      <c r="L2243" s="308" t="s">
        <v>4590</v>
      </c>
      <c r="M2243" t="str">
        <f t="shared" ref="M2243:M2306" si="71">K2243&amp;" "&amp;L2243</f>
        <v>KAMMORI Kayo</v>
      </c>
      <c r="O2243" t="s">
        <v>4197</v>
      </c>
      <c r="P2243" s="308" t="s">
        <v>4198</v>
      </c>
    </row>
    <row r="2244" spans="2:16" s="308" customFormat="1">
      <c r="B2244" s="501" t="s">
        <v>514</v>
      </c>
      <c r="C2244" s="297">
        <v>2243</v>
      </c>
      <c r="D2244" s="269" t="s">
        <v>4238</v>
      </c>
      <c r="E2244" s="269" t="s">
        <v>4296</v>
      </c>
      <c r="F2244" s="299" t="s">
        <v>2416</v>
      </c>
      <c r="G2244" s="269" t="s">
        <v>629</v>
      </c>
      <c r="H2244" t="str">
        <f>VLOOKUP($G2244,県名!$B$1:$C$49,2,FALSE)</f>
        <v>大　阪</v>
      </c>
      <c r="I2244" t="str">
        <f>VLOOKUP(B2244,学校名!$D$8:$F$64,3,FALSE)</f>
        <v>中京大</v>
      </c>
      <c r="J2244" t="str">
        <f t="shared" si="70"/>
        <v>女</v>
      </c>
      <c r="K2244" s="308" t="s">
        <v>3762</v>
      </c>
      <c r="L2244" s="308" t="s">
        <v>4590</v>
      </c>
      <c r="M2244" t="str">
        <f t="shared" si="71"/>
        <v>KURODA Kayo</v>
      </c>
      <c r="O2244" t="s">
        <v>4197</v>
      </c>
      <c r="P2244" s="308" t="s">
        <v>4198</v>
      </c>
    </row>
    <row r="2245" spans="2:16" s="308" customFormat="1">
      <c r="B2245" s="501" t="s">
        <v>514</v>
      </c>
      <c r="C2245" s="297">
        <v>2244</v>
      </c>
      <c r="D2245" s="269" t="s">
        <v>4239</v>
      </c>
      <c r="E2245" s="269" t="s">
        <v>4297</v>
      </c>
      <c r="F2245" s="299" t="s">
        <v>2416</v>
      </c>
      <c r="G2245" s="269" t="s">
        <v>624</v>
      </c>
      <c r="H2245" t="str">
        <f>VLOOKUP($G2245,県名!$B$1:$C$49,2,FALSE)</f>
        <v>愛  知</v>
      </c>
      <c r="I2245" t="str">
        <f>VLOOKUP(B2245,学校名!$D$8:$F$64,3,FALSE)</f>
        <v>中京大</v>
      </c>
      <c r="J2245" t="str">
        <f t="shared" si="70"/>
        <v>女</v>
      </c>
      <c r="K2245" s="308" t="s">
        <v>4591</v>
      </c>
      <c r="L2245" s="308" t="s">
        <v>3330</v>
      </c>
      <c r="M2245" t="str">
        <f t="shared" si="71"/>
        <v>SHIRASAKA Mizuki</v>
      </c>
      <c r="O2245" t="s">
        <v>4197</v>
      </c>
      <c r="P2245" s="308" t="s">
        <v>4198</v>
      </c>
    </row>
    <row r="2246" spans="2:16" s="308" customFormat="1">
      <c r="B2246" s="501" t="s">
        <v>514</v>
      </c>
      <c r="C2246" s="297">
        <v>2245</v>
      </c>
      <c r="D2246" s="269" t="s">
        <v>4240</v>
      </c>
      <c r="E2246" s="269" t="s">
        <v>4298</v>
      </c>
      <c r="F2246" s="299" t="s">
        <v>2416</v>
      </c>
      <c r="G2246" s="269" t="s">
        <v>629</v>
      </c>
      <c r="H2246" t="str">
        <f>VLOOKUP($G2246,県名!$B$1:$C$49,2,FALSE)</f>
        <v>大　阪</v>
      </c>
      <c r="I2246" t="str">
        <f>VLOOKUP(B2246,学校名!$D$8:$F$64,3,FALSE)</f>
        <v>中京大</v>
      </c>
      <c r="J2246" t="str">
        <f t="shared" si="70"/>
        <v>女</v>
      </c>
      <c r="K2246" s="308" t="s">
        <v>3285</v>
      </c>
      <c r="L2246" s="308" t="s">
        <v>4592</v>
      </c>
      <c r="M2246" t="str">
        <f t="shared" si="71"/>
        <v>SUZUKI Sakura</v>
      </c>
      <c r="O2246" t="s">
        <v>4197</v>
      </c>
      <c r="P2246" s="308" t="s">
        <v>4198</v>
      </c>
    </row>
    <row r="2247" spans="2:16" s="308" customFormat="1">
      <c r="B2247" s="501" t="s">
        <v>514</v>
      </c>
      <c r="C2247" s="297">
        <v>2246</v>
      </c>
      <c r="D2247" s="269" t="s">
        <v>4241</v>
      </c>
      <c r="E2247" s="269" t="s">
        <v>4299</v>
      </c>
      <c r="F2247" s="299" t="s">
        <v>2416</v>
      </c>
      <c r="G2247" s="269" t="s">
        <v>630</v>
      </c>
      <c r="H2247" t="str">
        <f>VLOOKUP($G2247,県名!$B$1:$C$49,2,FALSE)</f>
        <v>兵　庫</v>
      </c>
      <c r="I2247" t="str">
        <f>VLOOKUP(B2247,学校名!$D$8:$F$64,3,FALSE)</f>
        <v>中京大</v>
      </c>
      <c r="J2247" t="str">
        <f t="shared" si="70"/>
        <v>女</v>
      </c>
      <c r="K2247" s="308" t="s">
        <v>4593</v>
      </c>
      <c r="L2247" s="308" t="s">
        <v>4347</v>
      </c>
      <c r="M2247" t="str">
        <f t="shared" si="71"/>
        <v>NAGAI Fuka</v>
      </c>
      <c r="O2247" t="s">
        <v>4197</v>
      </c>
      <c r="P2247" s="308" t="s">
        <v>4198</v>
      </c>
    </row>
    <row r="2248" spans="2:16" s="308" customFormat="1">
      <c r="B2248" s="501" t="s">
        <v>514</v>
      </c>
      <c r="C2248" s="297">
        <v>2247</v>
      </c>
      <c r="D2248" s="269" t="s">
        <v>4242</v>
      </c>
      <c r="E2248" s="269" t="s">
        <v>4300</v>
      </c>
      <c r="F2248" s="299" t="s">
        <v>2416</v>
      </c>
      <c r="G2248" s="269" t="s">
        <v>629</v>
      </c>
      <c r="H2248" t="str">
        <f>VLOOKUP($G2248,県名!$B$1:$C$49,2,FALSE)</f>
        <v>大　阪</v>
      </c>
      <c r="I2248" t="str">
        <f>VLOOKUP(B2248,学校名!$D$8:$F$64,3,FALSE)</f>
        <v>中京大</v>
      </c>
      <c r="J2248" t="str">
        <f t="shared" si="70"/>
        <v>女</v>
      </c>
      <c r="K2248" s="308" t="s">
        <v>3993</v>
      </c>
      <c r="L2248" s="308" t="s">
        <v>4594</v>
      </c>
      <c r="M2248" t="str">
        <f t="shared" si="71"/>
        <v>MIZUTANI Kaho</v>
      </c>
      <c r="O2248" t="s">
        <v>4197</v>
      </c>
      <c r="P2248" s="308" t="s">
        <v>4198</v>
      </c>
    </row>
    <row r="2249" spans="2:16" s="308" customFormat="1">
      <c r="B2249" s="501" t="s">
        <v>514</v>
      </c>
      <c r="C2249" s="297">
        <v>2248</v>
      </c>
      <c r="D2249" s="269" t="s">
        <v>4243</v>
      </c>
      <c r="E2249" s="269" t="s">
        <v>4301</v>
      </c>
      <c r="F2249" s="299" t="s">
        <v>2416</v>
      </c>
      <c r="G2249" s="269" t="s">
        <v>623</v>
      </c>
      <c r="H2249" t="str">
        <f>VLOOKUP($G2249,県名!$B$1:$C$49,2,FALSE)</f>
        <v>静  岡</v>
      </c>
      <c r="I2249" t="str">
        <f>VLOOKUP(B2249,学校名!$D$8:$F$64,3,FALSE)</f>
        <v>中京大</v>
      </c>
      <c r="J2249" t="str">
        <f t="shared" si="70"/>
        <v>女</v>
      </c>
      <c r="K2249" s="308" t="s">
        <v>4595</v>
      </c>
      <c r="L2249" s="308" t="s">
        <v>4357</v>
      </c>
      <c r="M2249" t="str">
        <f t="shared" si="71"/>
        <v>MUROFUSHI Wakana</v>
      </c>
      <c r="O2249" t="s">
        <v>4197</v>
      </c>
      <c r="P2249" s="308" t="s">
        <v>4198</v>
      </c>
    </row>
    <row r="2250" spans="2:16" s="308" customFormat="1">
      <c r="B2250" s="501" t="s">
        <v>517</v>
      </c>
      <c r="C2250" s="297">
        <v>2249</v>
      </c>
      <c r="D2250" s="269" t="s">
        <v>1937</v>
      </c>
      <c r="E2250" s="269" t="s">
        <v>2158</v>
      </c>
      <c r="F2250" s="299" t="s">
        <v>2412</v>
      </c>
      <c r="G2250" s="269" t="s">
        <v>619</v>
      </c>
      <c r="H2250" t="str">
        <f>VLOOKUP($G2250,県名!$B$1:$C$49,2,FALSE)</f>
        <v>富　山</v>
      </c>
      <c r="I2250" t="str">
        <f>VLOOKUP(B2250,学校名!$D$8:$F$64,3,FALSE)</f>
        <v>中部学院大</v>
      </c>
      <c r="J2250" t="str">
        <f t="shared" si="70"/>
        <v>女</v>
      </c>
      <c r="K2250" s="308" t="s">
        <v>4596</v>
      </c>
      <c r="L2250" s="308" t="s">
        <v>4597</v>
      </c>
      <c r="M2250" t="str">
        <f t="shared" si="71"/>
        <v>HASHI Aguri</v>
      </c>
      <c r="O2250" t="s">
        <v>4197</v>
      </c>
      <c r="P2250" s="308" t="s">
        <v>4198</v>
      </c>
    </row>
    <row r="2251" spans="2:16" s="308" customFormat="1">
      <c r="B2251" s="501" t="s">
        <v>517</v>
      </c>
      <c r="C2251" s="297">
        <v>2250</v>
      </c>
      <c r="D2251" s="269" t="s">
        <v>4244</v>
      </c>
      <c r="E2251" s="269" t="s">
        <v>4302</v>
      </c>
      <c r="F2251" s="299" t="s">
        <v>2416</v>
      </c>
      <c r="G2251" s="269" t="s">
        <v>616</v>
      </c>
      <c r="H2251" t="str">
        <f>VLOOKUP($G2251,県名!$B$1:$C$49,2,FALSE)</f>
        <v>神奈川</v>
      </c>
      <c r="I2251" t="str">
        <f>VLOOKUP(B2251,学校名!$D$8:$F$64,3,FALSE)</f>
        <v>中部学院大</v>
      </c>
      <c r="J2251" t="str">
        <f t="shared" si="70"/>
        <v>女</v>
      </c>
      <c r="K2251" s="308" t="s">
        <v>4598</v>
      </c>
      <c r="L2251" s="308" t="s">
        <v>4361</v>
      </c>
      <c r="M2251" t="str">
        <f t="shared" si="71"/>
        <v>KURIMOTO Mami</v>
      </c>
      <c r="O2251" t="s">
        <v>4197</v>
      </c>
      <c r="P2251" s="308" t="s">
        <v>4198</v>
      </c>
    </row>
    <row r="2252" spans="2:16" s="308" customFormat="1">
      <c r="B2252" s="501" t="s">
        <v>516</v>
      </c>
      <c r="C2252" s="297">
        <v>2251</v>
      </c>
      <c r="D2252" s="269" t="s">
        <v>1938</v>
      </c>
      <c r="E2252" s="269" t="s">
        <v>2159</v>
      </c>
      <c r="F2252" s="299" t="s">
        <v>2414</v>
      </c>
      <c r="G2252" s="269" t="s">
        <v>624</v>
      </c>
      <c r="H2252" t="str">
        <f>VLOOKUP($G2252,県名!$B$1:$C$49,2,FALSE)</f>
        <v>愛  知</v>
      </c>
      <c r="I2252" t="str">
        <f>VLOOKUP(B2252,学校名!$D$8:$F$64,3,FALSE)</f>
        <v>中部大</v>
      </c>
      <c r="J2252" t="str">
        <f t="shared" si="70"/>
        <v>女</v>
      </c>
      <c r="K2252" s="308" t="s">
        <v>4599</v>
      </c>
      <c r="L2252" s="308" t="s">
        <v>4357</v>
      </c>
      <c r="M2252" t="str">
        <f t="shared" si="71"/>
        <v>SHIMURA Wakana</v>
      </c>
      <c r="O2252" t="s">
        <v>4197</v>
      </c>
      <c r="P2252" s="308" t="s">
        <v>4198</v>
      </c>
    </row>
    <row r="2253" spans="2:16" s="308" customFormat="1">
      <c r="B2253" s="501" t="s">
        <v>516</v>
      </c>
      <c r="C2253" s="297">
        <v>2252</v>
      </c>
      <c r="D2253" s="269" t="s">
        <v>1939</v>
      </c>
      <c r="E2253" s="269" t="s">
        <v>2160</v>
      </c>
      <c r="F2253" s="299" t="s">
        <v>2415</v>
      </c>
      <c r="G2253" s="269" t="s">
        <v>624</v>
      </c>
      <c r="H2253" t="str">
        <f>VLOOKUP($G2253,県名!$B$1:$C$49,2,FALSE)</f>
        <v>愛  知</v>
      </c>
      <c r="I2253" t="str">
        <f>VLOOKUP(B2253,学校名!$D$8:$F$64,3,FALSE)</f>
        <v>中部大</v>
      </c>
      <c r="J2253" t="str">
        <f t="shared" si="70"/>
        <v>女</v>
      </c>
      <c r="K2253" s="308" t="s">
        <v>3686</v>
      </c>
      <c r="L2253" s="308" t="s">
        <v>4508</v>
      </c>
      <c r="M2253" t="str">
        <f t="shared" si="71"/>
        <v>MORI Nonoka</v>
      </c>
      <c r="O2253" t="s">
        <v>4197</v>
      </c>
      <c r="P2253" s="308" t="s">
        <v>4198</v>
      </c>
    </row>
    <row r="2254" spans="2:16" s="308" customFormat="1">
      <c r="B2254" s="501" t="s">
        <v>516</v>
      </c>
      <c r="C2254" s="297">
        <v>2253</v>
      </c>
      <c r="D2254" s="269" t="s">
        <v>2598</v>
      </c>
      <c r="E2254" s="269" t="s">
        <v>2626</v>
      </c>
      <c r="F2254" s="299" t="s">
        <v>2412</v>
      </c>
      <c r="G2254" s="269" t="s">
        <v>624</v>
      </c>
      <c r="H2254" t="str">
        <f>VLOOKUP($G2254,県名!$B$1:$C$49,2,FALSE)</f>
        <v>愛  知</v>
      </c>
      <c r="I2254" t="str">
        <f>VLOOKUP(B2254,学校名!$D$8:$F$64,3,FALSE)</f>
        <v>中部大</v>
      </c>
      <c r="J2254" t="str">
        <f t="shared" si="70"/>
        <v>女</v>
      </c>
      <c r="K2254" s="308" t="s">
        <v>4136</v>
      </c>
      <c r="L2254" s="308" t="s">
        <v>3660</v>
      </c>
      <c r="M2254" t="str">
        <f t="shared" si="71"/>
        <v>ADACHI Saki</v>
      </c>
      <c r="O2254" t="s">
        <v>4197</v>
      </c>
      <c r="P2254" s="308" t="s">
        <v>4198</v>
      </c>
    </row>
    <row r="2255" spans="2:16" s="308" customFormat="1">
      <c r="B2255" s="501" t="s">
        <v>516</v>
      </c>
      <c r="C2255" s="297">
        <v>2254</v>
      </c>
      <c r="D2255" s="269" t="s">
        <v>2599</v>
      </c>
      <c r="E2255" s="269" t="s">
        <v>2627</v>
      </c>
      <c r="F2255" s="299" t="s">
        <v>2412</v>
      </c>
      <c r="G2255" s="269" t="s">
        <v>624</v>
      </c>
      <c r="H2255" t="str">
        <f>VLOOKUP($G2255,県名!$B$1:$C$49,2,FALSE)</f>
        <v>愛  知</v>
      </c>
      <c r="I2255" t="str">
        <f>VLOOKUP(B2255,学校名!$D$8:$F$64,3,FALSE)</f>
        <v>中部大</v>
      </c>
      <c r="J2255" t="str">
        <f t="shared" si="70"/>
        <v>女</v>
      </c>
      <c r="K2255" s="308" t="s">
        <v>4374</v>
      </c>
      <c r="L2255" s="308" t="s">
        <v>4348</v>
      </c>
      <c r="M2255" t="str">
        <f t="shared" si="71"/>
        <v>IYODA Ayumi</v>
      </c>
      <c r="O2255" t="s">
        <v>4197</v>
      </c>
      <c r="P2255" s="308" t="s">
        <v>4198</v>
      </c>
    </row>
    <row r="2256" spans="2:16" s="308" customFormat="1">
      <c r="B2256" s="501" t="s">
        <v>520</v>
      </c>
      <c r="C2256" s="297">
        <v>2255</v>
      </c>
      <c r="D2256" s="269" t="s">
        <v>4245</v>
      </c>
      <c r="E2256" s="269" t="s">
        <v>4303</v>
      </c>
      <c r="F2256" s="299" t="s">
        <v>2414</v>
      </c>
      <c r="G2256" s="269" t="s">
        <v>625</v>
      </c>
      <c r="H2256" t="str">
        <f>VLOOKUP($G2256,県名!$B$1:$C$49,2,FALSE)</f>
        <v>三  重</v>
      </c>
      <c r="I2256" t="str">
        <f>VLOOKUP(B2256,学校名!$D$8:$F$64,3,FALSE)</f>
        <v>鳥羽商船</v>
      </c>
      <c r="J2256" t="str">
        <f t="shared" si="70"/>
        <v>女</v>
      </c>
      <c r="K2256" s="308" t="s">
        <v>4600</v>
      </c>
      <c r="L2256" s="308" t="s">
        <v>4601</v>
      </c>
      <c r="M2256" t="str">
        <f t="shared" si="71"/>
        <v>HAMAGUCHI Sayaka</v>
      </c>
      <c r="O2256" t="s">
        <v>4197</v>
      </c>
      <c r="P2256" s="308" t="s">
        <v>4198</v>
      </c>
    </row>
    <row r="2257" spans="2:16" s="308" customFormat="1">
      <c r="B2257" s="501" t="s">
        <v>518</v>
      </c>
      <c r="C2257" s="297">
        <v>2256</v>
      </c>
      <c r="D2257" s="269" t="s">
        <v>1943</v>
      </c>
      <c r="E2257" s="269" t="s">
        <v>2164</v>
      </c>
      <c r="F2257" s="299" t="s">
        <v>2414</v>
      </c>
      <c r="G2257" s="269" t="s">
        <v>624</v>
      </c>
      <c r="H2257" t="str">
        <f>VLOOKUP($G2257,県名!$B$1:$C$49,2,FALSE)</f>
        <v>愛  知</v>
      </c>
      <c r="I2257" t="str">
        <f>VLOOKUP(B2257,学校名!$D$8:$F$64,3,FALSE)</f>
        <v>東海学園大</v>
      </c>
      <c r="J2257" t="str">
        <f t="shared" si="70"/>
        <v>女</v>
      </c>
      <c r="K2257" s="308" t="s">
        <v>3804</v>
      </c>
      <c r="L2257" s="308" t="s">
        <v>3330</v>
      </c>
      <c r="M2257" t="str">
        <f t="shared" si="71"/>
        <v>ASAI Mizuki</v>
      </c>
      <c r="O2257" t="s">
        <v>4197</v>
      </c>
      <c r="P2257" s="308" t="s">
        <v>4198</v>
      </c>
    </row>
    <row r="2258" spans="2:16" s="308" customFormat="1">
      <c r="B2258" s="501" t="s">
        <v>518</v>
      </c>
      <c r="C2258" s="297">
        <v>2257</v>
      </c>
      <c r="D2258" s="269" t="s">
        <v>1942</v>
      </c>
      <c r="E2258" s="269" t="s">
        <v>2163</v>
      </c>
      <c r="F2258" s="299" t="s">
        <v>2414</v>
      </c>
      <c r="G2258" s="269" t="s">
        <v>626</v>
      </c>
      <c r="H2258" t="str">
        <f>VLOOKUP($G2258,県名!$B$1:$C$49,2,FALSE)</f>
        <v>岐  阜</v>
      </c>
      <c r="I2258" t="str">
        <f>VLOOKUP(B2258,学校名!$D$8:$F$64,3,FALSE)</f>
        <v>東海学園大</v>
      </c>
      <c r="J2258" t="str">
        <f t="shared" si="70"/>
        <v>女</v>
      </c>
      <c r="K2258" s="308" t="s">
        <v>4602</v>
      </c>
      <c r="L2258" s="308" t="s">
        <v>4603</v>
      </c>
      <c r="M2258" t="str">
        <f t="shared" si="71"/>
        <v>OTSUBO Megumi</v>
      </c>
      <c r="O2258" t="s">
        <v>4197</v>
      </c>
      <c r="P2258" s="308" t="s">
        <v>4198</v>
      </c>
    </row>
    <row r="2259" spans="2:16" s="308" customFormat="1">
      <c r="B2259" s="501" t="s">
        <v>518</v>
      </c>
      <c r="C2259" s="297">
        <v>2258</v>
      </c>
      <c r="D2259" s="269" t="s">
        <v>1940</v>
      </c>
      <c r="E2259" s="269" t="s">
        <v>2161</v>
      </c>
      <c r="F2259" s="299" t="s">
        <v>2414</v>
      </c>
      <c r="G2259" s="269" t="s">
        <v>626</v>
      </c>
      <c r="H2259" t="str">
        <f>VLOOKUP($G2259,県名!$B$1:$C$49,2,FALSE)</f>
        <v>岐  阜</v>
      </c>
      <c r="I2259" t="str">
        <f>VLOOKUP(B2259,学校名!$D$8:$F$64,3,FALSE)</f>
        <v>東海学園大</v>
      </c>
      <c r="J2259" t="str">
        <f t="shared" si="70"/>
        <v>女</v>
      </c>
      <c r="K2259" s="308" t="s">
        <v>4604</v>
      </c>
      <c r="L2259" s="308" t="s">
        <v>4330</v>
      </c>
      <c r="M2259" t="str">
        <f t="shared" si="71"/>
        <v>YOSHIDA Runa</v>
      </c>
      <c r="O2259" t="s">
        <v>4197</v>
      </c>
      <c r="P2259" s="308" t="s">
        <v>4198</v>
      </c>
    </row>
    <row r="2260" spans="2:16" s="308" customFormat="1">
      <c r="B2260" s="501" t="s">
        <v>518</v>
      </c>
      <c r="C2260" s="297">
        <v>2259</v>
      </c>
      <c r="D2260" s="269" t="s">
        <v>1950</v>
      </c>
      <c r="E2260" s="269" t="s">
        <v>2171</v>
      </c>
      <c r="F2260" s="299" t="s">
        <v>2415</v>
      </c>
      <c r="G2260" s="269" t="s">
        <v>624</v>
      </c>
      <c r="H2260" t="str">
        <f>VLOOKUP($G2260,県名!$B$1:$C$49,2,FALSE)</f>
        <v>愛  知</v>
      </c>
      <c r="I2260" t="str">
        <f>VLOOKUP(B2260,学校名!$D$8:$F$64,3,FALSE)</f>
        <v>東海学園大</v>
      </c>
      <c r="J2260" t="str">
        <f t="shared" si="70"/>
        <v>女</v>
      </c>
      <c r="K2260" s="308" t="s">
        <v>3730</v>
      </c>
      <c r="L2260" s="308" t="s">
        <v>4517</v>
      </c>
      <c r="M2260" t="str">
        <f t="shared" si="71"/>
        <v>KAMIYA Ai</v>
      </c>
      <c r="O2260" t="s">
        <v>4197</v>
      </c>
      <c r="P2260" s="308" t="s">
        <v>4198</v>
      </c>
    </row>
    <row r="2261" spans="2:16" s="308" customFormat="1">
      <c r="B2261" s="501" t="s">
        <v>518</v>
      </c>
      <c r="C2261" s="297">
        <v>2260</v>
      </c>
      <c r="D2261" s="269" t="s">
        <v>1948</v>
      </c>
      <c r="E2261" s="269" t="s">
        <v>2169</v>
      </c>
      <c r="F2261" s="299" t="s">
        <v>2415</v>
      </c>
      <c r="G2261" s="269" t="s">
        <v>624</v>
      </c>
      <c r="H2261" t="str">
        <f>VLOOKUP($G2261,県名!$B$1:$C$49,2,FALSE)</f>
        <v>愛  知</v>
      </c>
      <c r="I2261" t="str">
        <f>VLOOKUP(B2261,学校名!$D$8:$F$64,3,FALSE)</f>
        <v>東海学園大</v>
      </c>
      <c r="J2261" t="str">
        <f t="shared" si="70"/>
        <v>女</v>
      </c>
      <c r="K2261" s="308" t="s">
        <v>4605</v>
      </c>
      <c r="L2261" s="308" t="s">
        <v>4606</v>
      </c>
      <c r="M2261" t="str">
        <f t="shared" si="71"/>
        <v>NAKAUCHI Ayako</v>
      </c>
      <c r="O2261" t="s">
        <v>4197</v>
      </c>
      <c r="P2261" s="308" t="s">
        <v>4198</v>
      </c>
    </row>
    <row r="2262" spans="2:16" s="308" customFormat="1">
      <c r="B2262" s="501" t="s">
        <v>518</v>
      </c>
      <c r="C2262" s="297">
        <v>2261</v>
      </c>
      <c r="D2262" s="269" t="s">
        <v>1945</v>
      </c>
      <c r="E2262" s="269" t="s">
        <v>2166</v>
      </c>
      <c r="F2262" s="299" t="s">
        <v>2415</v>
      </c>
      <c r="G2262" s="269" t="s">
        <v>624</v>
      </c>
      <c r="H2262" t="str">
        <f>VLOOKUP($G2262,県名!$B$1:$C$49,2,FALSE)</f>
        <v>愛  知</v>
      </c>
      <c r="I2262" t="str">
        <f>VLOOKUP(B2262,学校名!$D$8:$F$64,3,FALSE)</f>
        <v>東海学園大</v>
      </c>
      <c r="J2262" t="str">
        <f t="shared" si="70"/>
        <v>女</v>
      </c>
      <c r="K2262" s="308" t="s">
        <v>4607</v>
      </c>
      <c r="L2262" s="308" t="s">
        <v>4608</v>
      </c>
      <c r="M2262" t="str">
        <f t="shared" si="71"/>
        <v>NINAGAWA Ayu</v>
      </c>
      <c r="O2262" t="s">
        <v>4197</v>
      </c>
      <c r="P2262" s="308" t="s">
        <v>4198</v>
      </c>
    </row>
    <row r="2263" spans="2:16" s="308" customFormat="1">
      <c r="B2263" s="501" t="s">
        <v>518</v>
      </c>
      <c r="C2263" s="297">
        <v>2262</v>
      </c>
      <c r="D2263" s="269" t="s">
        <v>1949</v>
      </c>
      <c r="E2263" s="269" t="s">
        <v>2170</v>
      </c>
      <c r="F2263" s="299" t="s">
        <v>2415</v>
      </c>
      <c r="G2263" s="269" t="s">
        <v>624</v>
      </c>
      <c r="H2263" t="str">
        <f>VLOOKUP($G2263,県名!$B$1:$C$49,2,FALSE)</f>
        <v>愛  知</v>
      </c>
      <c r="I2263" t="str">
        <f>VLOOKUP(B2263,学校名!$D$8:$F$64,3,FALSE)</f>
        <v>東海学園大</v>
      </c>
      <c r="J2263" t="str">
        <f t="shared" si="70"/>
        <v>女</v>
      </c>
      <c r="K2263" s="308" t="s">
        <v>4609</v>
      </c>
      <c r="L2263" s="308" t="s">
        <v>4452</v>
      </c>
      <c r="M2263" t="str">
        <f t="shared" si="71"/>
        <v>MATSUO  Arisa</v>
      </c>
      <c r="O2263" t="s">
        <v>4197</v>
      </c>
      <c r="P2263" s="308" t="s">
        <v>4198</v>
      </c>
    </row>
    <row r="2264" spans="2:16" s="308" customFormat="1">
      <c r="B2264" s="501" t="s">
        <v>518</v>
      </c>
      <c r="C2264" s="297">
        <v>2263</v>
      </c>
      <c r="D2264" s="269" t="s">
        <v>1944</v>
      </c>
      <c r="E2264" s="269" t="s">
        <v>2165</v>
      </c>
      <c r="F2264" s="299" t="s">
        <v>2415</v>
      </c>
      <c r="G2264" s="269" t="s">
        <v>624</v>
      </c>
      <c r="H2264" t="str">
        <f>VLOOKUP($G2264,県名!$B$1:$C$49,2,FALSE)</f>
        <v>愛  知</v>
      </c>
      <c r="I2264" t="str">
        <f>VLOOKUP(B2264,学校名!$D$8:$F$64,3,FALSE)</f>
        <v>東海学園大</v>
      </c>
      <c r="J2264" t="str">
        <f t="shared" si="70"/>
        <v>女</v>
      </c>
      <c r="K2264" s="308" t="s">
        <v>4610</v>
      </c>
      <c r="L2264" s="308" t="s">
        <v>4328</v>
      </c>
      <c r="M2264" t="str">
        <f t="shared" si="71"/>
        <v>MIYASHITA Yuka</v>
      </c>
      <c r="O2264" t="s">
        <v>4197</v>
      </c>
      <c r="P2264" s="308" t="s">
        <v>4198</v>
      </c>
    </row>
    <row r="2265" spans="2:16" s="308" customFormat="1">
      <c r="B2265" s="501" t="s">
        <v>518</v>
      </c>
      <c r="C2265" s="297">
        <v>2264</v>
      </c>
      <c r="D2265" s="269" t="s">
        <v>1947</v>
      </c>
      <c r="E2265" s="269" t="s">
        <v>2168</v>
      </c>
      <c r="F2265" s="299" t="s">
        <v>2415</v>
      </c>
      <c r="G2265" s="269" t="s">
        <v>624</v>
      </c>
      <c r="H2265" t="str">
        <f>VLOOKUP($G2265,県名!$B$1:$C$49,2,FALSE)</f>
        <v>愛  知</v>
      </c>
      <c r="I2265" t="str">
        <f>VLOOKUP(B2265,学校名!$D$8:$F$64,3,FALSE)</f>
        <v>東海学園大</v>
      </c>
      <c r="J2265" t="str">
        <f t="shared" si="70"/>
        <v>女</v>
      </c>
      <c r="K2265" s="308" t="s">
        <v>3265</v>
      </c>
      <c r="L2265" s="308" t="s">
        <v>4611</v>
      </c>
      <c r="M2265" t="str">
        <f t="shared" si="71"/>
        <v>YAMAMOTO June</v>
      </c>
      <c r="O2265" t="s">
        <v>4197</v>
      </c>
      <c r="P2265" s="308" t="s">
        <v>4198</v>
      </c>
    </row>
    <row r="2266" spans="2:16" s="308" customFormat="1">
      <c r="B2266" s="501" t="s">
        <v>518</v>
      </c>
      <c r="C2266" s="297">
        <v>2265</v>
      </c>
      <c r="D2266" s="269" t="s">
        <v>2603</v>
      </c>
      <c r="E2266" s="269" t="s">
        <v>2631</v>
      </c>
      <c r="F2266" s="299" t="s">
        <v>2412</v>
      </c>
      <c r="G2266" s="269" t="s">
        <v>624</v>
      </c>
      <c r="H2266" t="str">
        <f>VLOOKUP($G2266,県名!$B$1:$C$49,2,FALSE)</f>
        <v>愛  知</v>
      </c>
      <c r="I2266" t="str">
        <f>VLOOKUP(B2266,学校名!$D$8:$F$64,3,FALSE)</f>
        <v>東海学園大</v>
      </c>
      <c r="J2266" t="str">
        <f t="shared" si="70"/>
        <v>女</v>
      </c>
      <c r="K2266" s="308" t="s">
        <v>3533</v>
      </c>
      <c r="L2266" s="308" t="s">
        <v>4612</v>
      </c>
      <c r="M2266" t="str">
        <f t="shared" si="71"/>
        <v>ASAKAWA Yoshino</v>
      </c>
      <c r="O2266" t="s">
        <v>4197</v>
      </c>
      <c r="P2266" s="308" t="s">
        <v>4198</v>
      </c>
    </row>
    <row r="2267" spans="2:16" s="308" customFormat="1">
      <c r="B2267" s="501" t="s">
        <v>518</v>
      </c>
      <c r="C2267" s="297">
        <v>2266</v>
      </c>
      <c r="D2267" s="269" t="s">
        <v>2604</v>
      </c>
      <c r="E2267" s="269" t="s">
        <v>2632</v>
      </c>
      <c r="F2267" s="299" t="s">
        <v>2412</v>
      </c>
      <c r="G2267" s="269" t="s">
        <v>624</v>
      </c>
      <c r="H2267" t="str">
        <f>VLOOKUP($G2267,県名!$B$1:$C$49,2,FALSE)</f>
        <v>愛  知</v>
      </c>
      <c r="I2267" t="str">
        <f>VLOOKUP(B2267,学校名!$D$8:$F$64,3,FALSE)</f>
        <v>東海学園大</v>
      </c>
      <c r="J2267" t="str">
        <f t="shared" si="70"/>
        <v>女</v>
      </c>
      <c r="K2267" s="308" t="s">
        <v>3394</v>
      </c>
      <c r="L2267" s="308" t="s">
        <v>3342</v>
      </c>
      <c r="M2267" t="str">
        <f t="shared" si="71"/>
        <v>KATO Yuri</v>
      </c>
      <c r="O2267" t="s">
        <v>4197</v>
      </c>
      <c r="P2267" s="308" t="s">
        <v>4198</v>
      </c>
    </row>
    <row r="2268" spans="2:16" s="308" customFormat="1">
      <c r="B2268" s="501" t="s">
        <v>518</v>
      </c>
      <c r="C2268" s="297">
        <v>2267</v>
      </c>
      <c r="D2268" s="269" t="s">
        <v>2425</v>
      </c>
      <c r="E2268" s="269" t="s">
        <v>2435</v>
      </c>
      <c r="F2268" s="299" t="s">
        <v>2412</v>
      </c>
      <c r="G2268" s="269" t="s">
        <v>624</v>
      </c>
      <c r="H2268" t="str">
        <f>VLOOKUP($G2268,県名!$B$1:$C$49,2,FALSE)</f>
        <v>愛  知</v>
      </c>
      <c r="I2268" t="str">
        <f>VLOOKUP(B2268,学校名!$D$8:$F$64,3,FALSE)</f>
        <v>東海学園大</v>
      </c>
      <c r="J2268" t="str">
        <f t="shared" si="70"/>
        <v>女</v>
      </c>
      <c r="K2268" s="308" t="s">
        <v>3989</v>
      </c>
      <c r="L2268" s="308" t="s">
        <v>4613</v>
      </c>
      <c r="M2268" t="str">
        <f t="shared" si="71"/>
        <v>SATOH Kotomi</v>
      </c>
      <c r="O2268" t="s">
        <v>4197</v>
      </c>
      <c r="P2268" s="308" t="s">
        <v>4198</v>
      </c>
    </row>
    <row r="2269" spans="2:16" s="308" customFormat="1">
      <c r="B2269" s="501" t="s">
        <v>518</v>
      </c>
      <c r="C2269" s="297">
        <v>2268</v>
      </c>
      <c r="D2269" s="269" t="s">
        <v>2605</v>
      </c>
      <c r="E2269" s="269" t="s">
        <v>4304</v>
      </c>
      <c r="F2269" s="299" t="s">
        <v>2412</v>
      </c>
      <c r="G2269" s="269" t="s">
        <v>630</v>
      </c>
      <c r="H2269" t="str">
        <f>VLOOKUP($G2269,県名!$B$1:$C$49,2,FALSE)</f>
        <v>兵　庫</v>
      </c>
      <c r="I2269" t="str">
        <f>VLOOKUP(B2269,学校名!$D$8:$F$64,3,FALSE)</f>
        <v>東海学園大</v>
      </c>
      <c r="J2269" t="str">
        <f t="shared" si="70"/>
        <v>女</v>
      </c>
      <c r="K2269" s="308" t="s">
        <v>4614</v>
      </c>
      <c r="L2269" s="308" t="s">
        <v>4404</v>
      </c>
      <c r="M2269" t="str">
        <f t="shared" si="71"/>
        <v>TAKEBAYASHI Misaki</v>
      </c>
      <c r="O2269" t="s">
        <v>4197</v>
      </c>
      <c r="P2269" s="308" t="s">
        <v>4198</v>
      </c>
    </row>
    <row r="2270" spans="2:16" s="308" customFormat="1">
      <c r="B2270" s="501" t="s">
        <v>518</v>
      </c>
      <c r="C2270" s="297">
        <v>2269</v>
      </c>
      <c r="D2270" s="269" t="s">
        <v>2602</v>
      </c>
      <c r="E2270" s="269" t="s">
        <v>2630</v>
      </c>
      <c r="F2270" s="299" t="s">
        <v>2412</v>
      </c>
      <c r="G2270" s="269" t="s">
        <v>626</v>
      </c>
      <c r="H2270" t="str">
        <f>VLOOKUP($G2270,県名!$B$1:$C$49,2,FALSE)</f>
        <v>岐  阜</v>
      </c>
      <c r="I2270" t="str">
        <f>VLOOKUP(B2270,学校名!$D$8:$F$64,3,FALSE)</f>
        <v>東海学園大</v>
      </c>
      <c r="J2270" t="str">
        <f t="shared" si="70"/>
        <v>女</v>
      </c>
      <c r="K2270" s="308" t="s">
        <v>3514</v>
      </c>
      <c r="L2270" s="308" t="s">
        <v>4454</v>
      </c>
      <c r="M2270" t="str">
        <f t="shared" si="71"/>
        <v>TANAHASHI Mika</v>
      </c>
      <c r="O2270" t="s">
        <v>4197</v>
      </c>
      <c r="P2270" s="308" t="s">
        <v>4198</v>
      </c>
    </row>
    <row r="2271" spans="2:16" s="308" customFormat="1">
      <c r="B2271" s="501" t="s">
        <v>518</v>
      </c>
      <c r="C2271" s="297">
        <v>2270</v>
      </c>
      <c r="D2271" s="269" t="s">
        <v>2601</v>
      </c>
      <c r="E2271" s="269" t="s">
        <v>2629</v>
      </c>
      <c r="F2271" s="299" t="s">
        <v>2412</v>
      </c>
      <c r="G2271" s="269" t="s">
        <v>624</v>
      </c>
      <c r="H2271" t="str">
        <f>VLOOKUP($G2271,県名!$B$1:$C$49,2,FALSE)</f>
        <v>愛  知</v>
      </c>
      <c r="I2271" t="str">
        <f>VLOOKUP(B2271,学校名!$D$8:$F$64,3,FALSE)</f>
        <v>東海学園大</v>
      </c>
      <c r="J2271" t="str">
        <f t="shared" si="70"/>
        <v>女</v>
      </c>
      <c r="K2271" s="308" t="s">
        <v>3429</v>
      </c>
      <c r="L2271" s="308" t="s">
        <v>4615</v>
      </c>
      <c r="M2271" t="str">
        <f t="shared" si="71"/>
        <v>NAKANE Ruka</v>
      </c>
      <c r="O2271" t="s">
        <v>4197</v>
      </c>
      <c r="P2271" s="308" t="s">
        <v>4198</v>
      </c>
    </row>
    <row r="2272" spans="2:16" s="308" customFormat="1">
      <c r="B2272" s="501" t="s">
        <v>518</v>
      </c>
      <c r="C2272" s="297">
        <v>2271</v>
      </c>
      <c r="D2272" s="269" t="s">
        <v>2600</v>
      </c>
      <c r="E2272" s="269" t="s">
        <v>2628</v>
      </c>
      <c r="F2272" s="299" t="s">
        <v>2412</v>
      </c>
      <c r="G2272" s="269" t="s">
        <v>622</v>
      </c>
      <c r="H2272" t="str">
        <f>VLOOKUP($G2272,県名!$B$1:$C$49,2,FALSE)</f>
        <v>長  野</v>
      </c>
      <c r="I2272" t="str">
        <f>VLOOKUP(B2272,学校名!$D$8:$F$64,3,FALSE)</f>
        <v>東海学園大</v>
      </c>
      <c r="J2272" t="str">
        <f t="shared" si="70"/>
        <v>女</v>
      </c>
      <c r="K2272" s="308" t="s">
        <v>3229</v>
      </c>
      <c r="L2272" s="308" t="s">
        <v>4442</v>
      </c>
      <c r="M2272" t="str">
        <f t="shared" si="71"/>
        <v>NAKAMURA Nanami</v>
      </c>
      <c r="O2272" t="s">
        <v>4197</v>
      </c>
      <c r="P2272" s="308" t="s">
        <v>4198</v>
      </c>
    </row>
    <row r="2273" spans="2:16" s="308" customFormat="1">
      <c r="B2273" s="501" t="s">
        <v>518</v>
      </c>
      <c r="C2273" s="297">
        <v>2272</v>
      </c>
      <c r="D2273" s="269" t="s">
        <v>2606</v>
      </c>
      <c r="E2273" s="269" t="s">
        <v>2633</v>
      </c>
      <c r="F2273" s="299" t="s">
        <v>2412</v>
      </c>
      <c r="G2273" s="269" t="s">
        <v>624</v>
      </c>
      <c r="H2273" t="str">
        <f>VLOOKUP($G2273,県名!$B$1:$C$49,2,FALSE)</f>
        <v>愛  知</v>
      </c>
      <c r="I2273" t="str">
        <f>VLOOKUP(B2273,学校名!$D$8:$F$64,3,FALSE)</f>
        <v>東海学園大</v>
      </c>
      <c r="J2273" t="str">
        <f t="shared" si="70"/>
        <v>女</v>
      </c>
      <c r="K2273" s="308" t="s">
        <v>3265</v>
      </c>
      <c r="L2273" s="308" t="s">
        <v>4601</v>
      </c>
      <c r="M2273" t="str">
        <f t="shared" si="71"/>
        <v>YAMAMOTO Sayaka</v>
      </c>
      <c r="O2273" t="s">
        <v>4197</v>
      </c>
      <c r="P2273" s="308" t="s">
        <v>4198</v>
      </c>
    </row>
    <row r="2274" spans="2:16" s="308" customFormat="1">
      <c r="B2274" s="501" t="s">
        <v>518</v>
      </c>
      <c r="C2274" s="297">
        <v>2273</v>
      </c>
      <c r="D2274" s="269" t="s">
        <v>1941</v>
      </c>
      <c r="E2274" s="269" t="s">
        <v>2162</v>
      </c>
      <c r="F2274" s="299" t="s">
        <v>2414</v>
      </c>
      <c r="G2274" s="269" t="s">
        <v>624</v>
      </c>
      <c r="H2274" t="str">
        <f>VLOOKUP($G2274,県名!$B$1:$C$49,2,FALSE)</f>
        <v>愛  知</v>
      </c>
      <c r="I2274" t="str">
        <f>VLOOKUP(B2274,学校名!$D$8:$F$64,3,FALSE)</f>
        <v>東海学園大</v>
      </c>
      <c r="J2274" t="str">
        <f t="shared" si="70"/>
        <v>女</v>
      </c>
      <c r="K2274" s="308" t="s">
        <v>4021</v>
      </c>
      <c r="L2274" s="308" t="s">
        <v>4616</v>
      </c>
      <c r="M2274" t="str">
        <f t="shared" si="71"/>
        <v>SOBUE Mai</v>
      </c>
      <c r="O2274" t="s">
        <v>4197</v>
      </c>
      <c r="P2274" s="308" t="s">
        <v>4198</v>
      </c>
    </row>
    <row r="2275" spans="2:16" s="308" customFormat="1">
      <c r="B2275" s="501" t="s">
        <v>518</v>
      </c>
      <c r="C2275" s="297">
        <v>2274</v>
      </c>
      <c r="D2275" s="269" t="s">
        <v>1946</v>
      </c>
      <c r="E2275" s="269" t="s">
        <v>2167</v>
      </c>
      <c r="F2275" s="299" t="s">
        <v>2415</v>
      </c>
      <c r="G2275" s="269" t="s">
        <v>626</v>
      </c>
      <c r="H2275" t="str">
        <f>VLOOKUP($G2275,県名!$B$1:$C$49,2,FALSE)</f>
        <v>岐  阜</v>
      </c>
      <c r="I2275" t="str">
        <f>VLOOKUP(B2275,学校名!$D$8:$F$64,3,FALSE)</f>
        <v>東海学園大</v>
      </c>
      <c r="J2275" t="str">
        <f t="shared" si="70"/>
        <v>女</v>
      </c>
      <c r="K2275" s="308" t="s">
        <v>3749</v>
      </c>
      <c r="L2275" s="308" t="s">
        <v>4617</v>
      </c>
      <c r="M2275" t="str">
        <f t="shared" si="71"/>
        <v>ANDO Yumiko</v>
      </c>
      <c r="O2275" t="s">
        <v>4197</v>
      </c>
      <c r="P2275" s="308" t="s">
        <v>4198</v>
      </c>
    </row>
    <row r="2276" spans="2:16" s="308" customFormat="1">
      <c r="B2276" s="501" t="s">
        <v>526</v>
      </c>
      <c r="C2276" s="297">
        <v>2275</v>
      </c>
      <c r="D2276" s="269" t="s">
        <v>1954</v>
      </c>
      <c r="E2276" s="269" t="s">
        <v>2176</v>
      </c>
      <c r="F2276" s="299" t="s">
        <v>2414</v>
      </c>
      <c r="G2276" s="269" t="s">
        <v>624</v>
      </c>
      <c r="H2276" t="str">
        <f>VLOOKUP($G2276,県名!$B$1:$C$49,2,FALSE)</f>
        <v>愛  知</v>
      </c>
      <c r="I2276" t="str">
        <f>VLOOKUP(B2276,学校名!$D$8:$F$64,3,FALSE)</f>
        <v>南山大</v>
      </c>
      <c r="J2276" t="str">
        <f t="shared" si="70"/>
        <v>女</v>
      </c>
      <c r="K2276" s="308" t="s">
        <v>4068</v>
      </c>
      <c r="L2276" s="308" t="s">
        <v>4618</v>
      </c>
      <c r="M2276" t="str">
        <f t="shared" si="71"/>
        <v>SHIBATA Hiroko</v>
      </c>
      <c r="O2276" t="s">
        <v>4197</v>
      </c>
      <c r="P2276" s="308" t="s">
        <v>4198</v>
      </c>
    </row>
    <row r="2277" spans="2:16" s="308" customFormat="1">
      <c r="B2277" s="501" t="s">
        <v>526</v>
      </c>
      <c r="C2277" s="297">
        <v>2276</v>
      </c>
      <c r="D2277" s="269" t="s">
        <v>1952</v>
      </c>
      <c r="E2277" s="269" t="s">
        <v>2173</v>
      </c>
      <c r="F2277" s="299" t="s">
        <v>2414</v>
      </c>
      <c r="G2277" s="269" t="s">
        <v>624</v>
      </c>
      <c r="H2277" t="str">
        <f>VLOOKUP($G2277,県名!$B$1:$C$49,2,FALSE)</f>
        <v>愛  知</v>
      </c>
      <c r="I2277" t="str">
        <f>VLOOKUP(B2277,学校名!$D$8:$F$64,3,FALSE)</f>
        <v>南山大</v>
      </c>
      <c r="J2277" t="str">
        <f t="shared" si="70"/>
        <v>女</v>
      </c>
      <c r="K2277" s="308" t="s">
        <v>3394</v>
      </c>
      <c r="L2277" s="308" t="s">
        <v>4619</v>
      </c>
      <c r="M2277" t="str">
        <f t="shared" si="71"/>
        <v>KATO Aki</v>
      </c>
      <c r="O2277" t="s">
        <v>4197</v>
      </c>
      <c r="P2277" s="308" t="s">
        <v>4198</v>
      </c>
    </row>
    <row r="2278" spans="2:16" s="308" customFormat="1">
      <c r="B2278" s="501" t="s">
        <v>526</v>
      </c>
      <c r="C2278" s="297">
        <v>2277</v>
      </c>
      <c r="D2278" s="269" t="s">
        <v>4246</v>
      </c>
      <c r="E2278" s="269" t="s">
        <v>2175</v>
      </c>
      <c r="F2278" s="299" t="s">
        <v>2414</v>
      </c>
      <c r="G2278" s="269" t="s">
        <v>624</v>
      </c>
      <c r="H2278" t="str">
        <f>VLOOKUP($G2278,県名!$B$1:$C$49,2,FALSE)</f>
        <v>愛  知</v>
      </c>
      <c r="I2278" t="str">
        <f>VLOOKUP(B2278,学校名!$D$8:$F$64,3,FALSE)</f>
        <v>南山大</v>
      </c>
      <c r="J2278" t="str">
        <f t="shared" si="70"/>
        <v>女</v>
      </c>
      <c r="K2278" s="308" t="s">
        <v>4620</v>
      </c>
      <c r="L2278" s="308" t="s">
        <v>3391</v>
      </c>
      <c r="M2278" t="str">
        <f t="shared" si="71"/>
        <v>TAKAISHI Mao</v>
      </c>
      <c r="O2278" t="s">
        <v>4197</v>
      </c>
      <c r="P2278" s="308" t="s">
        <v>4198</v>
      </c>
    </row>
    <row r="2279" spans="2:16" s="308" customFormat="1">
      <c r="B2279" s="501" t="s">
        <v>526</v>
      </c>
      <c r="C2279" s="297">
        <v>2278</v>
      </c>
      <c r="D2279" s="269" t="s">
        <v>1956</v>
      </c>
      <c r="E2279" s="269" t="s">
        <v>2178</v>
      </c>
      <c r="F2279" s="299" t="s">
        <v>2415</v>
      </c>
      <c r="G2279" s="269" t="s">
        <v>624</v>
      </c>
      <c r="H2279" t="str">
        <f>VLOOKUP($G2279,県名!$B$1:$C$49,2,FALSE)</f>
        <v>愛  知</v>
      </c>
      <c r="I2279" t="str">
        <f>VLOOKUP(B2279,学校名!$D$8:$F$64,3,FALSE)</f>
        <v>南山大</v>
      </c>
      <c r="J2279" t="str">
        <f t="shared" si="70"/>
        <v>女</v>
      </c>
      <c r="K2279" s="308" t="s">
        <v>3265</v>
      </c>
      <c r="L2279" s="308" t="s">
        <v>4464</v>
      </c>
      <c r="M2279" t="str">
        <f t="shared" si="71"/>
        <v>YAMAMOTO Ayaka</v>
      </c>
      <c r="O2279" t="s">
        <v>4197</v>
      </c>
      <c r="P2279" s="308" t="s">
        <v>4198</v>
      </c>
    </row>
    <row r="2280" spans="2:16" s="308" customFormat="1">
      <c r="B2280" s="501" t="s">
        <v>526</v>
      </c>
      <c r="C2280" s="297">
        <v>2279</v>
      </c>
      <c r="D2280" s="269" t="s">
        <v>1953</v>
      </c>
      <c r="E2280" s="269" t="s">
        <v>2174</v>
      </c>
      <c r="F2280" s="299" t="s">
        <v>2415</v>
      </c>
      <c r="G2280" s="269" t="s">
        <v>624</v>
      </c>
      <c r="H2280" t="str">
        <f>VLOOKUP($G2280,県名!$B$1:$C$49,2,FALSE)</f>
        <v>愛  知</v>
      </c>
      <c r="I2280" t="str">
        <f>VLOOKUP(B2280,学校名!$D$8:$F$64,3,FALSE)</f>
        <v>南山大</v>
      </c>
      <c r="J2280" t="str">
        <f t="shared" si="70"/>
        <v>女</v>
      </c>
      <c r="K2280" s="308" t="s">
        <v>3249</v>
      </c>
      <c r="L2280" s="308" t="s">
        <v>4621</v>
      </c>
      <c r="M2280" t="str">
        <f t="shared" si="71"/>
        <v>YAMADA Momoko</v>
      </c>
      <c r="O2280" t="s">
        <v>4197</v>
      </c>
      <c r="P2280" s="308" t="s">
        <v>4198</v>
      </c>
    </row>
    <row r="2281" spans="2:16" s="308" customFormat="1">
      <c r="B2281" s="501" t="s">
        <v>526</v>
      </c>
      <c r="C2281" s="297">
        <v>2280</v>
      </c>
      <c r="D2281" s="269" t="s">
        <v>1955</v>
      </c>
      <c r="E2281" s="269" t="s">
        <v>2177</v>
      </c>
      <c r="F2281" s="299" t="s">
        <v>2415</v>
      </c>
      <c r="G2281" s="269" t="s">
        <v>624</v>
      </c>
      <c r="H2281" t="str">
        <f>VLOOKUP($G2281,県名!$B$1:$C$49,2,FALSE)</f>
        <v>愛  知</v>
      </c>
      <c r="I2281" t="str">
        <f>VLOOKUP(B2281,学校名!$D$8:$F$64,3,FALSE)</f>
        <v>南山大</v>
      </c>
      <c r="J2281" t="str">
        <f t="shared" si="70"/>
        <v>女</v>
      </c>
      <c r="K2281" s="308" t="s">
        <v>4622</v>
      </c>
      <c r="L2281" s="308" t="s">
        <v>4623</v>
      </c>
      <c r="M2281" t="str">
        <f t="shared" si="71"/>
        <v>IIDUKA Hisane</v>
      </c>
      <c r="O2281" t="s">
        <v>4197</v>
      </c>
      <c r="P2281" s="308" t="s">
        <v>4198</v>
      </c>
    </row>
    <row r="2282" spans="2:16" s="308" customFormat="1">
      <c r="B2282" s="501" t="s">
        <v>526</v>
      </c>
      <c r="C2282" s="297">
        <v>2281</v>
      </c>
      <c r="D2282" s="269" t="s">
        <v>2745</v>
      </c>
      <c r="E2282" s="269" t="s">
        <v>2763</v>
      </c>
      <c r="F2282" s="299" t="s">
        <v>2412</v>
      </c>
      <c r="G2282" s="269" t="s">
        <v>624</v>
      </c>
      <c r="H2282" t="str">
        <f>VLOOKUP($G2282,県名!$B$1:$C$49,2,FALSE)</f>
        <v>愛  知</v>
      </c>
      <c r="I2282" t="str">
        <f>VLOOKUP(B2282,学校名!$D$8:$F$64,3,FALSE)</f>
        <v>南山大</v>
      </c>
      <c r="J2282" t="str">
        <f t="shared" si="70"/>
        <v>女</v>
      </c>
      <c r="K2282" s="308" t="s">
        <v>3229</v>
      </c>
      <c r="L2282" s="308" t="s">
        <v>4390</v>
      </c>
      <c r="M2282" t="str">
        <f t="shared" si="71"/>
        <v>NAKAMURA Erika</v>
      </c>
      <c r="O2282" t="s">
        <v>4197</v>
      </c>
      <c r="P2282" s="308" t="s">
        <v>4198</v>
      </c>
    </row>
    <row r="2283" spans="2:16" s="308" customFormat="1">
      <c r="B2283" s="501" t="s">
        <v>527</v>
      </c>
      <c r="C2283" s="297">
        <v>2282</v>
      </c>
      <c r="D2283" s="269" t="s">
        <v>1982</v>
      </c>
      <c r="E2283" s="269" t="s">
        <v>2214</v>
      </c>
      <c r="F2283" s="299">
        <v>3</v>
      </c>
      <c r="G2283" s="269" t="s">
        <v>624</v>
      </c>
      <c r="H2283" t="str">
        <f>VLOOKUP($G2283,県名!$B$1:$C$49,2,FALSE)</f>
        <v>愛  知</v>
      </c>
      <c r="I2283" t="str">
        <f>VLOOKUP(B2283,学校名!$D$8:$F$64,3,FALSE)</f>
        <v>日本福祉大</v>
      </c>
      <c r="J2283" t="str">
        <f t="shared" si="70"/>
        <v>女</v>
      </c>
      <c r="K2283" s="308" t="s">
        <v>4624</v>
      </c>
      <c r="L2283" s="308" t="s">
        <v>4346</v>
      </c>
      <c r="M2283" t="str">
        <f t="shared" si="71"/>
        <v>IUCHI Tsukino</v>
      </c>
      <c r="O2283" t="s">
        <v>4197</v>
      </c>
      <c r="P2283" s="308" t="s">
        <v>4198</v>
      </c>
    </row>
    <row r="2284" spans="2:16" s="308" customFormat="1">
      <c r="B2284" s="501" t="s">
        <v>527</v>
      </c>
      <c r="C2284" s="297">
        <v>2283</v>
      </c>
      <c r="D2284" s="269" t="s">
        <v>1983</v>
      </c>
      <c r="E2284" s="269" t="s">
        <v>2215</v>
      </c>
      <c r="F2284" s="299">
        <v>3</v>
      </c>
      <c r="G2284" s="269" t="s">
        <v>624</v>
      </c>
      <c r="H2284" t="str">
        <f>VLOOKUP($G2284,県名!$B$1:$C$49,2,FALSE)</f>
        <v>愛  知</v>
      </c>
      <c r="I2284" t="str">
        <f>VLOOKUP(B2284,学校名!$D$8:$F$64,3,FALSE)</f>
        <v>日本福祉大</v>
      </c>
      <c r="J2284" t="str">
        <f t="shared" si="70"/>
        <v>女</v>
      </c>
      <c r="K2284" s="308" t="s">
        <v>3283</v>
      </c>
      <c r="L2284" s="308" t="s">
        <v>3480</v>
      </c>
      <c r="M2284" t="str">
        <f t="shared" si="71"/>
        <v>HAYASHI Kazuki</v>
      </c>
      <c r="O2284" t="s">
        <v>4197</v>
      </c>
      <c r="P2284" s="308" t="s">
        <v>4198</v>
      </c>
    </row>
    <row r="2285" spans="2:16" s="308" customFormat="1">
      <c r="B2285" s="501" t="s">
        <v>527</v>
      </c>
      <c r="C2285" s="297">
        <v>2284</v>
      </c>
      <c r="D2285" s="269" t="s">
        <v>2426</v>
      </c>
      <c r="E2285" s="269" t="s">
        <v>2436</v>
      </c>
      <c r="F2285" s="299">
        <v>2</v>
      </c>
      <c r="G2285" s="269" t="s">
        <v>624</v>
      </c>
      <c r="H2285" t="str">
        <f>VLOOKUP($G2285,県名!$B$1:$C$49,2,FALSE)</f>
        <v>愛  知</v>
      </c>
      <c r="I2285" t="str">
        <f>VLOOKUP(B2285,学校名!$D$8:$F$64,3,FALSE)</f>
        <v>日本福祉大</v>
      </c>
      <c r="J2285" t="str">
        <f t="shared" si="70"/>
        <v>女</v>
      </c>
      <c r="K2285" s="308" t="s">
        <v>4625</v>
      </c>
      <c r="L2285" s="308" t="s">
        <v>3330</v>
      </c>
      <c r="M2285" t="str">
        <f t="shared" si="71"/>
        <v>OSAKA Mizuki</v>
      </c>
      <c r="O2285" t="s">
        <v>4197</v>
      </c>
      <c r="P2285" s="308" t="s">
        <v>4198</v>
      </c>
    </row>
    <row r="2286" spans="2:16" s="308" customFormat="1">
      <c r="B2286" s="501" t="s">
        <v>527</v>
      </c>
      <c r="C2286" s="297">
        <v>2285</v>
      </c>
      <c r="D2286" s="269" t="s">
        <v>2807</v>
      </c>
      <c r="E2286" s="269" t="s">
        <v>2808</v>
      </c>
      <c r="F2286" s="299">
        <v>2</v>
      </c>
      <c r="G2286" s="269" t="s">
        <v>624</v>
      </c>
      <c r="H2286" t="str">
        <f>VLOOKUP($G2286,県名!$B$1:$C$49,2,FALSE)</f>
        <v>愛  知</v>
      </c>
      <c r="I2286" t="str">
        <f>VLOOKUP(B2286,学校名!$D$8:$F$64,3,FALSE)</f>
        <v>日本福祉大</v>
      </c>
      <c r="J2286" t="str">
        <f t="shared" si="70"/>
        <v>女</v>
      </c>
      <c r="K2286" s="308" t="s">
        <v>3525</v>
      </c>
      <c r="L2286" s="308" t="s">
        <v>4532</v>
      </c>
      <c r="M2286" t="str">
        <f t="shared" si="71"/>
        <v>HORITA Akari</v>
      </c>
      <c r="O2286" t="s">
        <v>4197</v>
      </c>
      <c r="P2286" s="308" t="s">
        <v>4198</v>
      </c>
    </row>
    <row r="2287" spans="2:16" s="308" customFormat="1">
      <c r="B2287" s="501" t="s">
        <v>528</v>
      </c>
      <c r="C2287" s="297">
        <v>2286</v>
      </c>
      <c r="D2287" s="269" t="s">
        <v>1958</v>
      </c>
      <c r="E2287" s="269" t="s">
        <v>2180</v>
      </c>
      <c r="F2287" s="299" t="s">
        <v>2413</v>
      </c>
      <c r="G2287" s="269" t="s">
        <v>623</v>
      </c>
      <c r="H2287" t="str">
        <f>VLOOKUP($G2287,県名!$B$1:$C$49,2,FALSE)</f>
        <v>静  岡</v>
      </c>
      <c r="I2287" t="str">
        <f>VLOOKUP(B2287,学校名!$D$8:$F$64,3,FALSE)</f>
        <v>浜松医科大</v>
      </c>
      <c r="J2287" t="str">
        <f t="shared" si="70"/>
        <v>女</v>
      </c>
      <c r="K2287" s="308" t="s">
        <v>4626</v>
      </c>
      <c r="L2287" s="308" t="s">
        <v>4603</v>
      </c>
      <c r="M2287" t="str">
        <f t="shared" si="71"/>
        <v>MIZUSHIMA Megumi</v>
      </c>
      <c r="O2287" t="s">
        <v>4197</v>
      </c>
      <c r="P2287" s="308" t="s">
        <v>4198</v>
      </c>
    </row>
    <row r="2288" spans="2:16" s="308" customFormat="1">
      <c r="B2288" s="501" t="s">
        <v>528</v>
      </c>
      <c r="C2288" s="297">
        <v>2287</v>
      </c>
      <c r="D2288" s="269" t="s">
        <v>4247</v>
      </c>
      <c r="E2288" s="269" t="s">
        <v>4305</v>
      </c>
      <c r="F2288" s="299" t="s">
        <v>2413</v>
      </c>
      <c r="G2288" s="269" t="s">
        <v>623</v>
      </c>
      <c r="H2288" t="str">
        <f>VLOOKUP($G2288,県名!$B$1:$C$49,2,FALSE)</f>
        <v>静  岡</v>
      </c>
      <c r="I2288" t="str">
        <f>VLOOKUP(B2288,学校名!$D$8:$F$64,3,FALSE)</f>
        <v>浜松医科大</v>
      </c>
      <c r="J2288" t="str">
        <f t="shared" si="70"/>
        <v>女</v>
      </c>
      <c r="K2288" s="308" t="s">
        <v>3429</v>
      </c>
      <c r="L2288" s="308" t="s">
        <v>4492</v>
      </c>
      <c r="M2288" t="str">
        <f t="shared" si="71"/>
        <v>NAKANE Chiho</v>
      </c>
      <c r="O2288" t="s">
        <v>4197</v>
      </c>
      <c r="P2288" s="308" t="s">
        <v>4198</v>
      </c>
    </row>
    <row r="2289" spans="2:16" s="308" customFormat="1">
      <c r="B2289" s="501" t="s">
        <v>528</v>
      </c>
      <c r="C2289" s="297">
        <v>2288</v>
      </c>
      <c r="D2289" s="269" t="s">
        <v>1957</v>
      </c>
      <c r="E2289" s="269" t="s">
        <v>2179</v>
      </c>
      <c r="F2289" s="299" t="s">
        <v>2414</v>
      </c>
      <c r="G2289" s="269" t="s">
        <v>623</v>
      </c>
      <c r="H2289" t="str">
        <f>VLOOKUP($G2289,県名!$B$1:$C$49,2,FALSE)</f>
        <v>静  岡</v>
      </c>
      <c r="I2289" t="str">
        <f>VLOOKUP(B2289,学校名!$D$8:$F$64,3,FALSE)</f>
        <v>浜松医科大</v>
      </c>
      <c r="J2289" t="str">
        <f t="shared" si="70"/>
        <v>女</v>
      </c>
      <c r="K2289" s="308" t="s">
        <v>3285</v>
      </c>
      <c r="L2289" s="308" t="s">
        <v>4627</v>
      </c>
      <c r="M2289" t="str">
        <f t="shared" si="71"/>
        <v>SUZUKI Miyuu</v>
      </c>
      <c r="O2289" t="s">
        <v>4197</v>
      </c>
      <c r="P2289" s="308" t="s">
        <v>4198</v>
      </c>
    </row>
    <row r="2290" spans="2:16" s="308" customFormat="1">
      <c r="B2290" s="501" t="s">
        <v>528</v>
      </c>
      <c r="C2290" s="297">
        <v>2289</v>
      </c>
      <c r="D2290" s="269" t="s">
        <v>4248</v>
      </c>
      <c r="E2290" s="269" t="s">
        <v>4306</v>
      </c>
      <c r="F2290" s="299" t="s">
        <v>2412</v>
      </c>
      <c r="G2290" s="269" t="s">
        <v>623</v>
      </c>
      <c r="H2290" t="str">
        <f>VLOOKUP($G2290,県名!$B$1:$C$49,2,FALSE)</f>
        <v>静  岡</v>
      </c>
      <c r="I2290" t="str">
        <f>VLOOKUP(B2290,学校名!$D$8:$F$64,3,FALSE)</f>
        <v>浜松医科大</v>
      </c>
      <c r="J2290" t="str">
        <f t="shared" si="70"/>
        <v>女</v>
      </c>
      <c r="K2290" s="308" t="s">
        <v>3824</v>
      </c>
      <c r="L2290" s="308" t="s">
        <v>4628</v>
      </c>
      <c r="M2290" t="str">
        <f t="shared" si="71"/>
        <v>KOUNO Sachika</v>
      </c>
      <c r="O2290" t="s">
        <v>4197</v>
      </c>
      <c r="P2290" s="308" t="s">
        <v>4198</v>
      </c>
    </row>
    <row r="2291" spans="2:16" s="308" customFormat="1">
      <c r="B2291" s="501" t="s">
        <v>528</v>
      </c>
      <c r="C2291" s="297">
        <v>2290</v>
      </c>
      <c r="D2291" s="269" t="s">
        <v>4249</v>
      </c>
      <c r="E2291" s="269" t="s">
        <v>4307</v>
      </c>
      <c r="F2291" s="299" t="s">
        <v>2412</v>
      </c>
      <c r="G2291" s="269" t="s">
        <v>623</v>
      </c>
      <c r="H2291" t="str">
        <f>VLOOKUP($G2291,県名!$B$1:$C$49,2,FALSE)</f>
        <v>静  岡</v>
      </c>
      <c r="I2291" t="str">
        <f>VLOOKUP(B2291,学校名!$D$8:$F$64,3,FALSE)</f>
        <v>浜松医科大</v>
      </c>
      <c r="J2291" t="str">
        <f t="shared" si="70"/>
        <v>女</v>
      </c>
      <c r="K2291" s="308" t="s">
        <v>4629</v>
      </c>
      <c r="L2291" s="308" t="s">
        <v>4630</v>
      </c>
      <c r="M2291" t="str">
        <f t="shared" si="71"/>
        <v>ISHINO Nanaha</v>
      </c>
      <c r="O2291" t="s">
        <v>4197</v>
      </c>
      <c r="P2291" s="308" t="s">
        <v>4198</v>
      </c>
    </row>
    <row r="2292" spans="2:16" s="308" customFormat="1">
      <c r="B2292" s="501" t="s">
        <v>528</v>
      </c>
      <c r="C2292" s="297">
        <v>2291</v>
      </c>
      <c r="D2292" s="269" t="s">
        <v>4250</v>
      </c>
      <c r="E2292" s="269" t="s">
        <v>4308</v>
      </c>
      <c r="F2292" s="299" t="s">
        <v>2412</v>
      </c>
      <c r="G2292" s="269" t="s">
        <v>623</v>
      </c>
      <c r="H2292" t="str">
        <f>VLOOKUP($G2292,県名!$B$1:$C$49,2,FALSE)</f>
        <v>静  岡</v>
      </c>
      <c r="I2292" t="str">
        <f>VLOOKUP(B2292,学校名!$D$8:$F$64,3,FALSE)</f>
        <v>浜松医科大</v>
      </c>
      <c r="J2292" t="str">
        <f t="shared" si="70"/>
        <v>女</v>
      </c>
      <c r="K2292" s="308" t="s">
        <v>4631</v>
      </c>
      <c r="L2292" s="308" t="s">
        <v>4538</v>
      </c>
      <c r="M2292" t="str">
        <f t="shared" si="71"/>
        <v>WATASE Kanon</v>
      </c>
      <c r="O2292" t="s">
        <v>4197</v>
      </c>
      <c r="P2292" s="308" t="s">
        <v>4198</v>
      </c>
    </row>
    <row r="2293" spans="2:16" s="308" customFormat="1">
      <c r="B2293" s="501" t="s">
        <v>523</v>
      </c>
      <c r="C2293" s="297">
        <v>2292</v>
      </c>
      <c r="D2293" s="269" t="s">
        <v>1959</v>
      </c>
      <c r="E2293" s="269" t="s">
        <v>2181</v>
      </c>
      <c r="F2293" s="299" t="s">
        <v>2414</v>
      </c>
      <c r="G2293" s="269" t="s">
        <v>624</v>
      </c>
      <c r="H2293" t="str">
        <f>VLOOKUP($G2293,県名!$B$1:$C$49,2,FALSE)</f>
        <v>愛  知</v>
      </c>
      <c r="I2293" t="str">
        <f>VLOOKUP(B2293,学校名!$D$8:$F$64,3,FALSE)</f>
        <v>名古屋学院大</v>
      </c>
      <c r="J2293" t="str">
        <f t="shared" si="70"/>
        <v>女</v>
      </c>
      <c r="K2293" s="308" t="s">
        <v>3239</v>
      </c>
      <c r="L2293" s="308" t="s">
        <v>4632</v>
      </c>
      <c r="M2293" t="str">
        <f t="shared" si="71"/>
        <v>KIMURA Tenka</v>
      </c>
      <c r="O2293" t="s">
        <v>4197</v>
      </c>
      <c r="P2293" s="308" t="s">
        <v>4198</v>
      </c>
    </row>
    <row r="2294" spans="2:16" s="308" customFormat="1">
      <c r="B2294" s="501" t="s">
        <v>523</v>
      </c>
      <c r="C2294" s="297">
        <v>2293</v>
      </c>
      <c r="D2294" s="269" t="s">
        <v>1960</v>
      </c>
      <c r="E2294" s="269" t="s">
        <v>2182</v>
      </c>
      <c r="F2294" s="299" t="s">
        <v>2414</v>
      </c>
      <c r="G2294" s="269" t="s">
        <v>626</v>
      </c>
      <c r="H2294" t="str">
        <f>VLOOKUP($G2294,県名!$B$1:$C$49,2,FALSE)</f>
        <v>岐  阜</v>
      </c>
      <c r="I2294" t="str">
        <f>VLOOKUP(B2294,学校名!$D$8:$F$64,3,FALSE)</f>
        <v>名古屋学院大</v>
      </c>
      <c r="J2294" t="str">
        <f t="shared" si="70"/>
        <v>女</v>
      </c>
      <c r="K2294" s="308" t="s">
        <v>4401</v>
      </c>
      <c r="L2294" s="308" t="s">
        <v>4633</v>
      </c>
      <c r="M2294" t="str">
        <f t="shared" si="71"/>
        <v>NAOI Misako</v>
      </c>
      <c r="O2294" t="s">
        <v>4197</v>
      </c>
      <c r="P2294" s="308" t="s">
        <v>4198</v>
      </c>
    </row>
    <row r="2295" spans="2:16" s="308" customFormat="1">
      <c r="B2295" s="501" t="s">
        <v>523</v>
      </c>
      <c r="C2295" s="297">
        <v>2294</v>
      </c>
      <c r="D2295" s="269" t="s">
        <v>1961</v>
      </c>
      <c r="E2295" s="269" t="s">
        <v>2183</v>
      </c>
      <c r="F2295" s="299" t="s">
        <v>2415</v>
      </c>
      <c r="G2295" s="269" t="s">
        <v>624</v>
      </c>
      <c r="H2295" t="str">
        <f>VLOOKUP($G2295,県名!$B$1:$C$49,2,FALSE)</f>
        <v>愛  知</v>
      </c>
      <c r="I2295" t="str">
        <f>VLOOKUP(B2295,学校名!$D$8:$F$64,3,FALSE)</f>
        <v>名古屋学院大</v>
      </c>
      <c r="J2295" t="str">
        <f t="shared" si="70"/>
        <v>女</v>
      </c>
      <c r="K2295" s="308" t="s">
        <v>3781</v>
      </c>
      <c r="L2295" s="308" t="s">
        <v>4450</v>
      </c>
      <c r="M2295" t="str">
        <f t="shared" si="71"/>
        <v>OZEKI Yuko</v>
      </c>
      <c r="O2295" t="s">
        <v>4197</v>
      </c>
      <c r="P2295" s="308" t="s">
        <v>4198</v>
      </c>
    </row>
    <row r="2296" spans="2:16" s="308" customFormat="1">
      <c r="B2296" s="501" t="s">
        <v>523</v>
      </c>
      <c r="C2296" s="297">
        <v>2295</v>
      </c>
      <c r="D2296" s="269" t="s">
        <v>1962</v>
      </c>
      <c r="E2296" s="269" t="s">
        <v>2184</v>
      </c>
      <c r="F2296" s="299" t="s">
        <v>2415</v>
      </c>
      <c r="G2296" s="269" t="s">
        <v>622</v>
      </c>
      <c r="H2296" t="str">
        <f>VLOOKUP($G2296,県名!$B$1:$C$49,2,FALSE)</f>
        <v>長  野</v>
      </c>
      <c r="I2296" t="str">
        <f>VLOOKUP(B2296,学校名!$D$8:$F$64,3,FALSE)</f>
        <v>名古屋学院大</v>
      </c>
      <c r="J2296" t="str">
        <f t="shared" si="70"/>
        <v>女</v>
      </c>
      <c r="K2296" s="308" t="s">
        <v>3358</v>
      </c>
      <c r="L2296" s="308" t="s">
        <v>3674</v>
      </c>
      <c r="M2296" t="str">
        <f t="shared" si="71"/>
        <v>SAKURAI Nao</v>
      </c>
      <c r="O2296" t="s">
        <v>4197</v>
      </c>
      <c r="P2296" s="308" t="s">
        <v>4198</v>
      </c>
    </row>
    <row r="2297" spans="2:16" s="308" customFormat="1">
      <c r="B2297" s="501" t="s">
        <v>523</v>
      </c>
      <c r="C2297" s="297">
        <v>2296</v>
      </c>
      <c r="D2297" s="269" t="s">
        <v>1963</v>
      </c>
      <c r="E2297" s="269" t="s">
        <v>2185</v>
      </c>
      <c r="F2297" s="299" t="s">
        <v>4321</v>
      </c>
      <c r="G2297" s="269" t="s">
        <v>623</v>
      </c>
      <c r="H2297" t="str">
        <f>VLOOKUP($G2297,県名!$B$1:$C$49,2,FALSE)</f>
        <v>静  岡</v>
      </c>
      <c r="I2297" t="str">
        <f>VLOOKUP(B2297,学校名!$D$8:$F$64,3,FALSE)</f>
        <v>名古屋学院大</v>
      </c>
      <c r="J2297" t="str">
        <f t="shared" si="70"/>
        <v>女</v>
      </c>
      <c r="K2297" s="308" t="s">
        <v>3856</v>
      </c>
      <c r="L2297" s="308" t="s">
        <v>4634</v>
      </c>
      <c r="M2297" t="str">
        <f t="shared" si="71"/>
        <v>TAJIMA Uta</v>
      </c>
      <c r="O2297" t="s">
        <v>4197</v>
      </c>
      <c r="P2297" s="308" t="s">
        <v>4198</v>
      </c>
    </row>
    <row r="2298" spans="2:16" s="308" customFormat="1">
      <c r="B2298" s="501" t="s">
        <v>523</v>
      </c>
      <c r="C2298" s="297">
        <v>2297</v>
      </c>
      <c r="D2298" s="269" t="s">
        <v>4251</v>
      </c>
      <c r="E2298" s="269" t="s">
        <v>4309</v>
      </c>
      <c r="F2298" s="299" t="s">
        <v>2412</v>
      </c>
      <c r="G2298" s="269" t="s">
        <v>624</v>
      </c>
      <c r="H2298" t="str">
        <f>VLOOKUP($G2298,県名!$B$1:$C$49,2,FALSE)</f>
        <v>愛  知</v>
      </c>
      <c r="I2298" t="str">
        <f>VLOOKUP(B2298,学校名!$D$8:$F$64,3,FALSE)</f>
        <v>名古屋学院大</v>
      </c>
      <c r="J2298" t="str">
        <f t="shared" si="70"/>
        <v>女</v>
      </c>
      <c r="K2298" s="308" t="s">
        <v>3307</v>
      </c>
      <c r="L2298" s="308" t="s">
        <v>4517</v>
      </c>
      <c r="M2298" t="str">
        <f t="shared" si="71"/>
        <v>TAKAHASHI Ai</v>
      </c>
      <c r="O2298" t="s">
        <v>4197</v>
      </c>
      <c r="P2298" s="308" t="s">
        <v>4198</v>
      </c>
    </row>
    <row r="2299" spans="2:16" s="308" customFormat="1">
      <c r="B2299" s="501" t="s">
        <v>523</v>
      </c>
      <c r="C2299" s="297">
        <v>2298</v>
      </c>
      <c r="D2299" s="269" t="s">
        <v>2607</v>
      </c>
      <c r="E2299" s="269" t="s">
        <v>2634</v>
      </c>
      <c r="F2299" s="299" t="s">
        <v>2412</v>
      </c>
      <c r="G2299" s="269" t="s">
        <v>649</v>
      </c>
      <c r="H2299" t="str">
        <f>VLOOKUP($G2299,県名!$B$1:$C$49,2,FALSE)</f>
        <v>沖　縄</v>
      </c>
      <c r="I2299" t="str">
        <f>VLOOKUP(B2299,学校名!$D$8:$F$64,3,FALSE)</f>
        <v>名古屋学院大</v>
      </c>
      <c r="J2299" t="str">
        <f t="shared" si="70"/>
        <v>女</v>
      </c>
      <c r="K2299" s="308" t="s">
        <v>3972</v>
      </c>
      <c r="L2299" s="308" t="s">
        <v>4635</v>
      </c>
      <c r="M2299" t="str">
        <f t="shared" si="71"/>
        <v>TAMAKI Moeka</v>
      </c>
      <c r="O2299" t="s">
        <v>4197</v>
      </c>
      <c r="P2299" s="308" t="s">
        <v>4198</v>
      </c>
    </row>
    <row r="2300" spans="2:16" s="308" customFormat="1">
      <c r="B2300" s="501" t="s">
        <v>523</v>
      </c>
      <c r="C2300" s="297">
        <v>2299</v>
      </c>
      <c r="D2300" s="269" t="s">
        <v>2608</v>
      </c>
      <c r="E2300" s="269" t="s">
        <v>2635</v>
      </c>
      <c r="F2300" s="299" t="s">
        <v>2412</v>
      </c>
      <c r="G2300" s="269" t="s">
        <v>626</v>
      </c>
      <c r="H2300" t="str">
        <f>VLOOKUP($G2300,県名!$B$1:$C$49,2,FALSE)</f>
        <v>岐  阜</v>
      </c>
      <c r="I2300" t="str">
        <f>VLOOKUP(B2300,学校名!$D$8:$F$64,3,FALSE)</f>
        <v>名古屋学院大</v>
      </c>
      <c r="J2300" t="str">
        <f t="shared" si="70"/>
        <v>女</v>
      </c>
      <c r="K2300" s="308" t="s">
        <v>3287</v>
      </c>
      <c r="L2300" s="308" t="s">
        <v>4636</v>
      </c>
      <c r="M2300" t="str">
        <f t="shared" si="71"/>
        <v>HARA Mahiru</v>
      </c>
      <c r="O2300" t="s">
        <v>4197</v>
      </c>
      <c r="P2300" s="308" t="s">
        <v>4198</v>
      </c>
    </row>
    <row r="2301" spans="2:16" s="308" customFormat="1">
      <c r="B2301" s="501" t="s">
        <v>523</v>
      </c>
      <c r="C2301" s="297">
        <v>2300</v>
      </c>
      <c r="D2301" s="269" t="s">
        <v>4252</v>
      </c>
      <c r="E2301" s="269" t="s">
        <v>4310</v>
      </c>
      <c r="F2301" s="299" t="s">
        <v>2412</v>
      </c>
      <c r="G2301" s="269" t="s">
        <v>622</v>
      </c>
      <c r="H2301" t="str">
        <f>VLOOKUP($G2301,県名!$B$1:$C$49,2,FALSE)</f>
        <v>長  野</v>
      </c>
      <c r="I2301" t="str">
        <f>VLOOKUP(B2301,学校名!$D$8:$F$64,3,FALSE)</f>
        <v>名古屋学院大</v>
      </c>
      <c r="J2301" t="str">
        <f t="shared" si="70"/>
        <v>女</v>
      </c>
      <c r="K2301" s="308" t="s">
        <v>4637</v>
      </c>
      <c r="L2301" s="308" t="s">
        <v>4621</v>
      </c>
      <c r="M2301" t="str">
        <f t="shared" si="71"/>
        <v>HURUHATA Momoko</v>
      </c>
      <c r="O2301" t="s">
        <v>4197</v>
      </c>
      <c r="P2301" s="308" t="s">
        <v>4198</v>
      </c>
    </row>
    <row r="2302" spans="2:16" s="308" customFormat="1">
      <c r="B2302" s="501" t="s">
        <v>525</v>
      </c>
      <c r="C2302" s="297">
        <v>2301</v>
      </c>
      <c r="D2302" s="269" t="s">
        <v>1964</v>
      </c>
      <c r="E2302" s="269" t="s">
        <v>2187</v>
      </c>
      <c r="F2302" s="299" t="s">
        <v>2415</v>
      </c>
      <c r="G2302" s="269" t="s">
        <v>624</v>
      </c>
      <c r="H2302" t="str">
        <f>VLOOKUP($G2302,県名!$B$1:$C$49,2,FALSE)</f>
        <v>愛  知</v>
      </c>
      <c r="I2302" t="str">
        <f>VLOOKUP(B2302,学校名!$D$8:$F$64,3,FALSE)</f>
        <v>名古屋市立大</v>
      </c>
      <c r="J2302" t="str">
        <f t="shared" si="70"/>
        <v>女</v>
      </c>
      <c r="K2302" s="308" t="s">
        <v>3882</v>
      </c>
      <c r="L2302" s="308" t="s">
        <v>4442</v>
      </c>
      <c r="M2302" t="str">
        <f t="shared" si="71"/>
        <v>SHIMIZU Nanami</v>
      </c>
      <c r="O2302" t="s">
        <v>4197</v>
      </c>
      <c r="P2302" s="308" t="s">
        <v>4198</v>
      </c>
    </row>
    <row r="2303" spans="2:16" s="308" customFormat="1">
      <c r="B2303" s="501" t="s">
        <v>525</v>
      </c>
      <c r="C2303" s="297">
        <v>2302</v>
      </c>
      <c r="D2303" s="269" t="s">
        <v>2746</v>
      </c>
      <c r="E2303" s="269" t="s">
        <v>2764</v>
      </c>
      <c r="F2303" s="299" t="s">
        <v>2412</v>
      </c>
      <c r="G2303" s="269" t="s">
        <v>624</v>
      </c>
      <c r="H2303" t="str">
        <f>VLOOKUP($G2303,県名!$B$1:$C$49,2,FALSE)</f>
        <v>愛  知</v>
      </c>
      <c r="I2303" t="str">
        <f>VLOOKUP(B2303,学校名!$D$8:$F$64,3,FALSE)</f>
        <v>名古屋市立大</v>
      </c>
      <c r="J2303" t="str">
        <f t="shared" si="70"/>
        <v>女</v>
      </c>
      <c r="K2303" s="308" t="s">
        <v>4638</v>
      </c>
      <c r="L2303" s="308" t="s">
        <v>4639</v>
      </c>
      <c r="M2303" t="str">
        <f t="shared" si="71"/>
        <v>ARIMOTO Kotori</v>
      </c>
      <c r="O2303" t="s">
        <v>4197</v>
      </c>
      <c r="P2303" s="308" t="s">
        <v>4198</v>
      </c>
    </row>
    <row r="2304" spans="2:16" s="308" customFormat="1">
      <c r="B2304" s="501" t="s">
        <v>525</v>
      </c>
      <c r="C2304" s="297">
        <v>2303</v>
      </c>
      <c r="D2304" s="269" t="s">
        <v>2609</v>
      </c>
      <c r="E2304" s="269" t="s">
        <v>2636</v>
      </c>
      <c r="F2304" s="299" t="s">
        <v>2412</v>
      </c>
      <c r="G2304" s="269" t="s">
        <v>624</v>
      </c>
      <c r="H2304" t="str">
        <f>VLOOKUP($G2304,県名!$B$1:$C$49,2,FALSE)</f>
        <v>愛  知</v>
      </c>
      <c r="I2304" t="str">
        <f>VLOOKUP(B2304,学校名!$D$8:$F$64,3,FALSE)</f>
        <v>名古屋市立大</v>
      </c>
      <c r="J2304" t="str">
        <f t="shared" si="70"/>
        <v>女</v>
      </c>
      <c r="K2304" s="308" t="s">
        <v>3589</v>
      </c>
      <c r="L2304" s="308" t="s">
        <v>4507</v>
      </c>
      <c r="M2304" t="str">
        <f t="shared" si="71"/>
        <v>YAMAZAKI Ami</v>
      </c>
      <c r="O2304" t="s">
        <v>4197</v>
      </c>
      <c r="P2304" s="308" t="s">
        <v>4198</v>
      </c>
    </row>
    <row r="2305" spans="2:16" s="308" customFormat="1">
      <c r="B2305" s="501" t="s">
        <v>525</v>
      </c>
      <c r="C2305" s="297">
        <v>2304</v>
      </c>
      <c r="D2305" s="269" t="s">
        <v>4253</v>
      </c>
      <c r="E2305" s="269" t="s">
        <v>2186</v>
      </c>
      <c r="F2305" s="299" t="s">
        <v>2415</v>
      </c>
      <c r="G2305" s="269" t="s">
        <v>626</v>
      </c>
      <c r="H2305" t="str">
        <f>VLOOKUP($G2305,県名!$B$1:$C$49,2,FALSE)</f>
        <v>岐  阜</v>
      </c>
      <c r="I2305" t="str">
        <f>VLOOKUP(B2305,学校名!$D$8:$F$64,3,FALSE)</f>
        <v>名古屋市立大</v>
      </c>
      <c r="J2305" t="str">
        <f t="shared" si="70"/>
        <v>女</v>
      </c>
      <c r="K2305" s="308" t="s">
        <v>4640</v>
      </c>
      <c r="L2305" s="308" t="s">
        <v>4641</v>
      </c>
      <c r="M2305" t="str">
        <f t="shared" si="71"/>
        <v>KOIZUMI Kaori</v>
      </c>
      <c r="O2305" t="s">
        <v>4197</v>
      </c>
      <c r="P2305" s="308" t="s">
        <v>4198</v>
      </c>
    </row>
    <row r="2306" spans="2:16" s="308" customFormat="1">
      <c r="B2306" s="501" t="s">
        <v>1777</v>
      </c>
      <c r="C2306" s="297">
        <v>2305</v>
      </c>
      <c r="D2306" s="269" t="s">
        <v>1965</v>
      </c>
      <c r="E2306" s="269" t="s">
        <v>2188</v>
      </c>
      <c r="F2306" s="299" t="s">
        <v>2415</v>
      </c>
      <c r="G2306" s="269" t="s">
        <v>625</v>
      </c>
      <c r="H2306" t="str">
        <f>VLOOKUP($G2306,県名!$B$1:$C$49,2,FALSE)</f>
        <v>三  重</v>
      </c>
      <c r="I2306" t="str">
        <f>VLOOKUP(B2306,学校名!$D$8:$F$64,3,FALSE)</f>
        <v>名古屋女子大</v>
      </c>
      <c r="J2306" t="str">
        <f t="shared" si="70"/>
        <v>女</v>
      </c>
      <c r="K2306" s="308" t="s">
        <v>3378</v>
      </c>
      <c r="L2306" s="308" t="s">
        <v>4342</v>
      </c>
      <c r="M2306" t="str">
        <f t="shared" si="71"/>
        <v>MIURA Sae</v>
      </c>
      <c r="O2306" t="s">
        <v>4197</v>
      </c>
      <c r="P2306" s="308" t="s">
        <v>4198</v>
      </c>
    </row>
    <row r="2307" spans="2:16" s="308" customFormat="1">
      <c r="B2307" s="501" t="s">
        <v>1777</v>
      </c>
      <c r="C2307" s="297">
        <v>2306</v>
      </c>
      <c r="D2307" s="269" t="s">
        <v>1966</v>
      </c>
      <c r="E2307" s="269" t="s">
        <v>2189</v>
      </c>
      <c r="F2307" s="299" t="s">
        <v>2415</v>
      </c>
      <c r="G2307" s="269" t="s">
        <v>623</v>
      </c>
      <c r="H2307" t="str">
        <f>VLOOKUP($G2307,県名!$B$1:$C$49,2,FALSE)</f>
        <v>静  岡</v>
      </c>
      <c r="I2307" t="str">
        <f>VLOOKUP(B2307,学校名!$D$8:$F$64,3,FALSE)</f>
        <v>名古屋女子大</v>
      </c>
      <c r="J2307" t="str">
        <f t="shared" ref="J2307:J2370" si="72">IF(VALUE(C2307)&lt;2001,"男","女")</f>
        <v>女</v>
      </c>
      <c r="K2307" s="308" t="s">
        <v>4099</v>
      </c>
      <c r="L2307" s="308" t="s">
        <v>4642</v>
      </c>
      <c r="M2307" t="str">
        <f t="shared" ref="M2307:M2370" si="73">K2307&amp;" "&amp;L2307</f>
        <v>FUJITA Yuuka</v>
      </c>
      <c r="O2307" t="s">
        <v>4197</v>
      </c>
      <c r="P2307" s="308" t="s">
        <v>4198</v>
      </c>
    </row>
    <row r="2308" spans="2:16" s="308" customFormat="1">
      <c r="B2308" s="501" t="s">
        <v>2967</v>
      </c>
      <c r="C2308" s="297">
        <v>2307</v>
      </c>
      <c r="D2308" s="269" t="s">
        <v>4254</v>
      </c>
      <c r="E2308" s="269" t="s">
        <v>4311</v>
      </c>
      <c r="F2308" s="299" t="s">
        <v>4322</v>
      </c>
      <c r="G2308" s="269" t="s">
        <v>624</v>
      </c>
      <c r="H2308" t="str">
        <f>VLOOKUP($G2308,県名!$B$1:$C$49,2,FALSE)</f>
        <v>愛  知</v>
      </c>
      <c r="I2308" t="str">
        <f>VLOOKUP(B2308,学校名!$D$8:$F$64,3,FALSE)</f>
        <v>名古屋商科大</v>
      </c>
      <c r="J2308" t="str">
        <f t="shared" si="72"/>
        <v>女</v>
      </c>
      <c r="K2308" s="308" t="s">
        <v>3394</v>
      </c>
      <c r="L2308" s="308" t="s">
        <v>4643</v>
      </c>
      <c r="M2308" t="str">
        <f t="shared" si="73"/>
        <v>KATO Madoka</v>
      </c>
      <c r="O2308" t="s">
        <v>4197</v>
      </c>
      <c r="P2308" s="308" t="s">
        <v>4198</v>
      </c>
    </row>
    <row r="2309" spans="2:16" s="308" customFormat="1">
      <c r="B2309" s="501" t="s">
        <v>522</v>
      </c>
      <c r="C2309" s="297">
        <v>2308</v>
      </c>
      <c r="D2309" s="269" t="s">
        <v>2280</v>
      </c>
      <c r="E2309" s="269" t="s">
        <v>2199</v>
      </c>
      <c r="F2309" s="299" t="s">
        <v>2415</v>
      </c>
      <c r="G2309" s="269" t="s">
        <v>624</v>
      </c>
      <c r="H2309" t="str">
        <f>VLOOKUP($G2309,県名!$B$1:$C$49,2,FALSE)</f>
        <v>愛  知</v>
      </c>
      <c r="I2309" t="str">
        <f>VLOOKUP(B2309,学校名!$D$8:$F$64,3,FALSE)</f>
        <v>名古屋大</v>
      </c>
      <c r="J2309" t="str">
        <f t="shared" si="72"/>
        <v>女</v>
      </c>
      <c r="K2309" s="308" t="s">
        <v>4644</v>
      </c>
      <c r="L2309" s="308" t="s">
        <v>4645</v>
      </c>
      <c r="M2309" t="str">
        <f t="shared" si="73"/>
        <v>TOKUNAGA Natsumi</v>
      </c>
      <c r="O2309" t="s">
        <v>4197</v>
      </c>
      <c r="P2309" s="308" t="s">
        <v>4198</v>
      </c>
    </row>
    <row r="2310" spans="2:16" s="308" customFormat="1">
      <c r="B2310" s="501" t="s">
        <v>522</v>
      </c>
      <c r="C2310" s="297">
        <v>2309</v>
      </c>
      <c r="D2310" s="269" t="s">
        <v>2750</v>
      </c>
      <c r="E2310" s="269" t="s">
        <v>2767</v>
      </c>
      <c r="F2310" s="299" t="s">
        <v>2412</v>
      </c>
      <c r="G2310" s="269" t="s">
        <v>616</v>
      </c>
      <c r="H2310" t="str">
        <f>VLOOKUP($G2310,県名!$B$1:$C$49,2,FALSE)</f>
        <v>神奈川</v>
      </c>
      <c r="I2310" t="str">
        <f>VLOOKUP(B2310,学校名!$D$8:$F$64,3,FALSE)</f>
        <v>名古屋大</v>
      </c>
      <c r="J2310" t="str">
        <f t="shared" si="72"/>
        <v>女</v>
      </c>
      <c r="K2310" s="308" t="s">
        <v>3882</v>
      </c>
      <c r="L2310" s="308" t="s">
        <v>4328</v>
      </c>
      <c r="M2310" t="str">
        <f t="shared" si="73"/>
        <v>SHIMIZU Yuka</v>
      </c>
      <c r="O2310" t="s">
        <v>4197</v>
      </c>
      <c r="P2310" s="308" t="s">
        <v>4198</v>
      </c>
    </row>
    <row r="2311" spans="2:16" s="308" customFormat="1">
      <c r="B2311" s="501" t="s">
        <v>522</v>
      </c>
      <c r="C2311" s="297">
        <v>2310</v>
      </c>
      <c r="D2311" s="269" t="s">
        <v>2276</v>
      </c>
      <c r="E2311" s="269" t="s">
        <v>2195</v>
      </c>
      <c r="F2311" s="299" t="s">
        <v>2415</v>
      </c>
      <c r="G2311" s="269" t="s">
        <v>624</v>
      </c>
      <c r="H2311" t="str">
        <f>VLOOKUP($G2311,県名!$B$1:$C$49,2,FALSE)</f>
        <v>愛  知</v>
      </c>
      <c r="I2311" t="str">
        <f>VLOOKUP(B2311,学校名!$D$8:$F$64,3,FALSE)</f>
        <v>名古屋大</v>
      </c>
      <c r="J2311" t="str">
        <f t="shared" si="72"/>
        <v>女</v>
      </c>
      <c r="K2311" s="308" t="s">
        <v>3323</v>
      </c>
      <c r="L2311" s="308" t="s">
        <v>4646</v>
      </c>
      <c r="M2311" t="str">
        <f t="shared" si="73"/>
        <v>ITO Yumeno</v>
      </c>
      <c r="O2311" t="s">
        <v>4197</v>
      </c>
      <c r="P2311" s="308" t="s">
        <v>4198</v>
      </c>
    </row>
    <row r="2312" spans="2:16" s="308" customFormat="1">
      <c r="B2312" s="501" t="s">
        <v>522</v>
      </c>
      <c r="C2312" s="297">
        <v>2311</v>
      </c>
      <c r="D2312" s="269" t="s">
        <v>2278</v>
      </c>
      <c r="E2312" s="269" t="s">
        <v>2197</v>
      </c>
      <c r="F2312" s="299" t="s">
        <v>2415</v>
      </c>
      <c r="G2312" s="269" t="s">
        <v>624</v>
      </c>
      <c r="H2312" t="str">
        <f>VLOOKUP($G2312,県名!$B$1:$C$49,2,FALSE)</f>
        <v>愛  知</v>
      </c>
      <c r="I2312" t="str">
        <f>VLOOKUP(B2312,学校名!$D$8:$F$64,3,FALSE)</f>
        <v>名古屋大</v>
      </c>
      <c r="J2312" t="str">
        <f t="shared" si="72"/>
        <v>女</v>
      </c>
      <c r="K2312" s="308" t="s">
        <v>3237</v>
      </c>
      <c r="L2312" s="308" t="s">
        <v>3342</v>
      </c>
      <c r="M2312" t="str">
        <f t="shared" si="73"/>
        <v>KONDO Yuri</v>
      </c>
      <c r="O2312" t="s">
        <v>4197</v>
      </c>
      <c r="P2312" s="308" t="s">
        <v>4198</v>
      </c>
    </row>
    <row r="2313" spans="2:16" s="308" customFormat="1">
      <c r="B2313" s="501" t="s">
        <v>522</v>
      </c>
      <c r="C2313" s="297">
        <v>2312</v>
      </c>
      <c r="D2313" s="269" t="s">
        <v>2277</v>
      </c>
      <c r="E2313" s="269" t="s">
        <v>2196</v>
      </c>
      <c r="F2313" s="299" t="s">
        <v>2415</v>
      </c>
      <c r="G2313" s="269" t="s">
        <v>626</v>
      </c>
      <c r="H2313" t="str">
        <f>VLOOKUP($G2313,県名!$B$1:$C$49,2,FALSE)</f>
        <v>岐  阜</v>
      </c>
      <c r="I2313" t="str">
        <f>VLOOKUP(B2313,学校名!$D$8:$F$64,3,FALSE)</f>
        <v>名古屋大</v>
      </c>
      <c r="J2313" t="str">
        <f t="shared" si="72"/>
        <v>女</v>
      </c>
      <c r="K2313" s="308" t="s">
        <v>3301</v>
      </c>
      <c r="L2313" s="308" t="s">
        <v>3767</v>
      </c>
      <c r="M2313" t="str">
        <f t="shared" si="73"/>
        <v>KAWABE Nozomi</v>
      </c>
      <c r="O2313" t="s">
        <v>4197</v>
      </c>
      <c r="P2313" s="308" t="s">
        <v>4198</v>
      </c>
    </row>
    <row r="2314" spans="2:16" s="308" customFormat="1">
      <c r="B2314" s="501" t="s">
        <v>522</v>
      </c>
      <c r="C2314" s="297">
        <v>2313</v>
      </c>
      <c r="D2314" s="269" t="s">
        <v>1967</v>
      </c>
      <c r="E2314" s="269" t="s">
        <v>2192</v>
      </c>
      <c r="F2314" s="299" t="s">
        <v>2414</v>
      </c>
      <c r="G2314" s="269" t="s">
        <v>624</v>
      </c>
      <c r="H2314" t="str">
        <f>VLOOKUP($G2314,県名!$B$1:$C$49,2,FALSE)</f>
        <v>愛  知</v>
      </c>
      <c r="I2314" t="str">
        <f>VLOOKUP(B2314,学校名!$D$8:$F$64,3,FALSE)</f>
        <v>名古屋大</v>
      </c>
      <c r="J2314" t="str">
        <f t="shared" si="72"/>
        <v>女</v>
      </c>
      <c r="K2314" s="308" t="s">
        <v>3421</v>
      </c>
      <c r="L2314" s="308" t="s">
        <v>4647</v>
      </c>
      <c r="M2314" t="str">
        <f t="shared" si="73"/>
        <v>NAKAGAWA Haruko</v>
      </c>
      <c r="O2314" t="s">
        <v>4197</v>
      </c>
      <c r="P2314" s="308" t="s">
        <v>4198</v>
      </c>
    </row>
    <row r="2315" spans="2:16" s="308" customFormat="1">
      <c r="B2315" s="501" t="s">
        <v>522</v>
      </c>
      <c r="C2315" s="297">
        <v>2314</v>
      </c>
      <c r="D2315" s="269" t="s">
        <v>2274</v>
      </c>
      <c r="E2315" s="269" t="s">
        <v>2193</v>
      </c>
      <c r="F2315" s="299" t="s">
        <v>2414</v>
      </c>
      <c r="G2315" s="269" t="s">
        <v>625</v>
      </c>
      <c r="H2315" t="str">
        <f>VLOOKUP($G2315,県名!$B$1:$C$49,2,FALSE)</f>
        <v>三  重</v>
      </c>
      <c r="I2315" t="str">
        <f>VLOOKUP(B2315,学校名!$D$8:$F$64,3,FALSE)</f>
        <v>名古屋大</v>
      </c>
      <c r="J2315" t="str">
        <f t="shared" si="72"/>
        <v>女</v>
      </c>
      <c r="K2315" s="308" t="s">
        <v>4436</v>
      </c>
      <c r="L2315" s="308" t="s">
        <v>4352</v>
      </c>
      <c r="M2315" t="str">
        <f t="shared" si="73"/>
        <v>NIWA Haruka</v>
      </c>
      <c r="O2315" t="s">
        <v>4197</v>
      </c>
      <c r="P2315" s="308" t="s">
        <v>4198</v>
      </c>
    </row>
    <row r="2316" spans="2:16" s="308" customFormat="1">
      <c r="B2316" s="501" t="s">
        <v>522</v>
      </c>
      <c r="C2316" s="297">
        <v>2315</v>
      </c>
      <c r="D2316" s="269" t="s">
        <v>2273</v>
      </c>
      <c r="E2316" s="269" t="s">
        <v>2191</v>
      </c>
      <c r="F2316" s="299" t="s">
        <v>2414</v>
      </c>
      <c r="G2316" s="269" t="s">
        <v>624</v>
      </c>
      <c r="H2316" t="str">
        <f>VLOOKUP($G2316,県名!$B$1:$C$49,2,FALSE)</f>
        <v>愛  知</v>
      </c>
      <c r="I2316" t="str">
        <f>VLOOKUP(B2316,学校名!$D$8:$F$64,3,FALSE)</f>
        <v>名古屋大</v>
      </c>
      <c r="J2316" t="str">
        <f t="shared" si="72"/>
        <v>女</v>
      </c>
      <c r="K2316" s="308" t="s">
        <v>4604</v>
      </c>
      <c r="L2316" s="308" t="s">
        <v>4648</v>
      </c>
      <c r="M2316" t="str">
        <f t="shared" si="73"/>
        <v>YOSHIDA Yumika</v>
      </c>
      <c r="O2316" t="s">
        <v>4197</v>
      </c>
      <c r="P2316" s="308" t="s">
        <v>4198</v>
      </c>
    </row>
    <row r="2317" spans="2:16" s="308" customFormat="1">
      <c r="B2317" s="501" t="s">
        <v>522</v>
      </c>
      <c r="C2317" s="297">
        <v>2316</v>
      </c>
      <c r="D2317" s="269" t="s">
        <v>2272</v>
      </c>
      <c r="E2317" s="269" t="s">
        <v>2190</v>
      </c>
      <c r="F2317" s="299" t="s">
        <v>2414</v>
      </c>
      <c r="G2317" s="269" t="s">
        <v>624</v>
      </c>
      <c r="H2317" t="str">
        <f>VLOOKUP($G2317,県名!$B$1:$C$49,2,FALSE)</f>
        <v>愛  知</v>
      </c>
      <c r="I2317" t="str">
        <f>VLOOKUP(B2317,学校名!$D$8:$F$64,3,FALSE)</f>
        <v>名古屋大</v>
      </c>
      <c r="J2317" t="str">
        <f t="shared" si="72"/>
        <v>女</v>
      </c>
      <c r="K2317" s="308" t="s">
        <v>4070</v>
      </c>
      <c r="L2317" s="308" t="s">
        <v>4621</v>
      </c>
      <c r="M2317" t="str">
        <f t="shared" si="73"/>
        <v>ISOGAI Momoko</v>
      </c>
      <c r="O2317" t="s">
        <v>4197</v>
      </c>
      <c r="P2317" s="308" t="s">
        <v>4198</v>
      </c>
    </row>
    <row r="2318" spans="2:16" s="308" customFormat="1">
      <c r="B2318" s="501" t="s">
        <v>522</v>
      </c>
      <c r="C2318" s="297">
        <v>2317</v>
      </c>
      <c r="D2318" s="269" t="s">
        <v>2749</v>
      </c>
      <c r="E2318" s="269" t="s">
        <v>4312</v>
      </c>
      <c r="F2318" s="299" t="s">
        <v>2412</v>
      </c>
      <c r="G2318" s="269" t="s">
        <v>624</v>
      </c>
      <c r="H2318" t="str">
        <f>VLOOKUP($G2318,県名!$B$1:$C$49,2,FALSE)</f>
        <v>愛  知</v>
      </c>
      <c r="I2318" t="str">
        <f>VLOOKUP(B2318,学校名!$D$8:$F$64,3,FALSE)</f>
        <v>名古屋大</v>
      </c>
      <c r="J2318" t="str">
        <f t="shared" si="72"/>
        <v>女</v>
      </c>
      <c r="K2318" s="308" t="s">
        <v>4649</v>
      </c>
      <c r="L2318" s="308" t="s">
        <v>4456</v>
      </c>
      <c r="M2318" t="str">
        <f t="shared" si="73"/>
        <v>SHIMASAKI Nodoka</v>
      </c>
      <c r="O2318" t="s">
        <v>4197</v>
      </c>
      <c r="P2318" s="308" t="s">
        <v>4198</v>
      </c>
    </row>
    <row r="2319" spans="2:16" s="308" customFormat="1">
      <c r="B2319" s="501" t="s">
        <v>522</v>
      </c>
      <c r="C2319" s="297">
        <v>2318</v>
      </c>
      <c r="D2319" s="269" t="s">
        <v>2279</v>
      </c>
      <c r="E2319" s="269" t="s">
        <v>2198</v>
      </c>
      <c r="F2319" s="299" t="s">
        <v>2415</v>
      </c>
      <c r="G2319" s="269" t="s">
        <v>624</v>
      </c>
      <c r="H2319" t="str">
        <f>VLOOKUP($G2319,県名!$B$1:$C$49,2,FALSE)</f>
        <v>愛  知</v>
      </c>
      <c r="I2319" t="str">
        <f>VLOOKUP(B2319,学校名!$D$8:$F$64,3,FALSE)</f>
        <v>名古屋大</v>
      </c>
      <c r="J2319" t="str">
        <f t="shared" si="72"/>
        <v>女</v>
      </c>
      <c r="K2319" s="308" t="s">
        <v>3409</v>
      </c>
      <c r="L2319" s="308" t="s">
        <v>4356</v>
      </c>
      <c r="M2319" t="str">
        <f t="shared" si="73"/>
        <v>SAITO Shiori</v>
      </c>
      <c r="O2319" t="s">
        <v>4197</v>
      </c>
      <c r="P2319" s="308" t="s">
        <v>4198</v>
      </c>
    </row>
    <row r="2320" spans="2:16" s="308" customFormat="1">
      <c r="B2320" s="501" t="s">
        <v>522</v>
      </c>
      <c r="C2320" s="297">
        <v>2319</v>
      </c>
      <c r="D2320" s="269" t="s">
        <v>2747</v>
      </c>
      <c r="E2320" s="269" t="s">
        <v>2765</v>
      </c>
      <c r="F2320" s="299" t="s">
        <v>2412</v>
      </c>
      <c r="G2320" s="269" t="s">
        <v>620</v>
      </c>
      <c r="H2320" t="str">
        <f>VLOOKUP($G2320,県名!$B$1:$C$49,2,FALSE)</f>
        <v>石　川</v>
      </c>
      <c r="I2320" t="str">
        <f>VLOOKUP(B2320,学校名!$D$8:$F$64,3,FALSE)</f>
        <v>名古屋大</v>
      </c>
      <c r="J2320" t="str">
        <f t="shared" si="72"/>
        <v>女</v>
      </c>
      <c r="K2320" s="308" t="s">
        <v>4650</v>
      </c>
      <c r="L2320" s="308" t="s">
        <v>4651</v>
      </c>
      <c r="M2320" t="str">
        <f t="shared" si="73"/>
        <v>KAMATA Tomomi</v>
      </c>
      <c r="O2320" t="s">
        <v>4197</v>
      </c>
      <c r="P2320" s="308" t="s">
        <v>4198</v>
      </c>
    </row>
    <row r="2321" spans="2:16" s="308" customFormat="1">
      <c r="B2321" s="501" t="s">
        <v>522</v>
      </c>
      <c r="C2321" s="297">
        <v>2320</v>
      </c>
      <c r="D2321" s="269" t="s">
        <v>2748</v>
      </c>
      <c r="E2321" s="269" t="s">
        <v>2766</v>
      </c>
      <c r="F2321" s="299" t="s">
        <v>2412</v>
      </c>
      <c r="G2321" s="269" t="s">
        <v>624</v>
      </c>
      <c r="H2321" t="str">
        <f>VLOOKUP($G2321,県名!$B$1:$C$49,2,FALSE)</f>
        <v>愛  知</v>
      </c>
      <c r="I2321" t="str">
        <f>VLOOKUP(B2321,学校名!$D$8:$F$64,3,FALSE)</f>
        <v>名古屋大</v>
      </c>
      <c r="J2321" t="str">
        <f t="shared" si="72"/>
        <v>女</v>
      </c>
      <c r="K2321" s="308" t="s">
        <v>4652</v>
      </c>
      <c r="L2321" s="308" t="s">
        <v>4569</v>
      </c>
      <c r="M2321" t="str">
        <f t="shared" si="73"/>
        <v>SHIBUTANI Miki</v>
      </c>
      <c r="O2321" t="s">
        <v>4197</v>
      </c>
      <c r="P2321" s="308" t="s">
        <v>4198</v>
      </c>
    </row>
    <row r="2322" spans="2:16" s="308" customFormat="1">
      <c r="B2322" s="501" t="s">
        <v>522</v>
      </c>
      <c r="C2322" s="297">
        <v>2321</v>
      </c>
      <c r="D2322" s="269" t="s">
        <v>2275</v>
      </c>
      <c r="E2322" s="269" t="s">
        <v>2194</v>
      </c>
      <c r="F2322" s="299" t="s">
        <v>2414</v>
      </c>
      <c r="G2322" s="269" t="s">
        <v>620</v>
      </c>
      <c r="H2322" t="str">
        <f>VLOOKUP($G2322,県名!$B$1:$C$49,2,FALSE)</f>
        <v>石　川</v>
      </c>
      <c r="I2322" t="str">
        <f>VLOOKUP(B2322,学校名!$D$8:$F$64,3,FALSE)</f>
        <v>名古屋大</v>
      </c>
      <c r="J2322" t="str">
        <f t="shared" si="72"/>
        <v>女</v>
      </c>
      <c r="K2322" s="308" t="s">
        <v>3311</v>
      </c>
      <c r="L2322" s="308" t="s">
        <v>4354</v>
      </c>
      <c r="M2322" t="str">
        <f t="shared" si="73"/>
        <v>HASEGAWA Shiho</v>
      </c>
      <c r="O2322" t="s">
        <v>4197</v>
      </c>
      <c r="P2322" s="308" t="s">
        <v>4198</v>
      </c>
    </row>
    <row r="2323" spans="2:16" s="308" customFormat="1">
      <c r="B2323" s="501" t="s">
        <v>530</v>
      </c>
      <c r="C2323" s="297">
        <v>2322</v>
      </c>
      <c r="D2323" s="269" t="s">
        <v>1969</v>
      </c>
      <c r="E2323" s="269" t="s">
        <v>2201</v>
      </c>
      <c r="F2323" s="299" t="s">
        <v>2414</v>
      </c>
      <c r="G2323" s="269" t="s">
        <v>622</v>
      </c>
      <c r="H2323" t="str">
        <f>VLOOKUP($G2323,県名!$B$1:$C$49,2,FALSE)</f>
        <v>長  野</v>
      </c>
      <c r="I2323" t="str">
        <f>VLOOKUP(B2323,学校名!$D$8:$F$64,3,FALSE)</f>
        <v>名城大</v>
      </c>
      <c r="J2323" t="str">
        <f t="shared" si="72"/>
        <v>女</v>
      </c>
      <c r="K2323" s="308" t="s">
        <v>4653</v>
      </c>
      <c r="L2323" s="308" t="s">
        <v>4366</v>
      </c>
      <c r="M2323" t="str">
        <f t="shared" si="73"/>
        <v>SIOZAKI Aoi</v>
      </c>
      <c r="O2323" t="s">
        <v>4197</v>
      </c>
      <c r="P2323" s="308" t="s">
        <v>4198</v>
      </c>
    </row>
    <row r="2324" spans="2:16" s="308" customFormat="1">
      <c r="B2324" s="501" t="s">
        <v>530</v>
      </c>
      <c r="C2324" s="297">
        <v>2323</v>
      </c>
      <c r="D2324" s="269" t="s">
        <v>1970</v>
      </c>
      <c r="E2324" s="269" t="s">
        <v>2202</v>
      </c>
      <c r="F2324" s="299" t="s">
        <v>2414</v>
      </c>
      <c r="G2324" s="269" t="s">
        <v>605</v>
      </c>
      <c r="H2324" t="str">
        <f>VLOOKUP($G2324,県名!$B$1:$C$49,2,FALSE)</f>
        <v>岩  手</v>
      </c>
      <c r="I2324" t="str">
        <f>VLOOKUP(B2324,学校名!$D$8:$F$64,3,FALSE)</f>
        <v>名城大</v>
      </c>
      <c r="J2324" t="str">
        <f t="shared" si="72"/>
        <v>女</v>
      </c>
      <c r="K2324" s="308" t="s">
        <v>4654</v>
      </c>
      <c r="L2324" s="308" t="s">
        <v>4655</v>
      </c>
      <c r="M2324" t="str">
        <f t="shared" si="73"/>
        <v>SIWA Masumi</v>
      </c>
      <c r="O2324" t="s">
        <v>4197</v>
      </c>
      <c r="P2324" s="308" t="s">
        <v>4198</v>
      </c>
    </row>
    <row r="2325" spans="2:16" s="308" customFormat="1">
      <c r="B2325" s="501" t="s">
        <v>530</v>
      </c>
      <c r="C2325" s="297">
        <v>2324</v>
      </c>
      <c r="D2325" s="269" t="s">
        <v>1968</v>
      </c>
      <c r="E2325" s="269" t="s">
        <v>2200</v>
      </c>
      <c r="F2325" s="299" t="s">
        <v>2414</v>
      </c>
      <c r="G2325" s="269" t="s">
        <v>623</v>
      </c>
      <c r="H2325" t="str">
        <f>VLOOKUP($G2325,県名!$B$1:$C$49,2,FALSE)</f>
        <v>静  岡</v>
      </c>
      <c r="I2325" t="str">
        <f>VLOOKUP(B2325,学校名!$D$8:$F$64,3,FALSE)</f>
        <v>名城大</v>
      </c>
      <c r="J2325" t="str">
        <f t="shared" si="72"/>
        <v>女</v>
      </c>
      <c r="K2325" s="308" t="s">
        <v>3655</v>
      </c>
      <c r="L2325" s="308" t="s">
        <v>4433</v>
      </c>
      <c r="M2325" t="str">
        <f t="shared" si="73"/>
        <v>KUROKAWA Momoka</v>
      </c>
      <c r="O2325" t="s">
        <v>4197</v>
      </c>
      <c r="P2325" s="308" t="s">
        <v>4198</v>
      </c>
    </row>
    <row r="2326" spans="2:16" s="308" customFormat="1">
      <c r="B2326" s="501" t="s">
        <v>530</v>
      </c>
      <c r="C2326" s="297">
        <v>2325</v>
      </c>
      <c r="D2326" s="269" t="s">
        <v>1971</v>
      </c>
      <c r="E2326" s="269" t="s">
        <v>2203</v>
      </c>
      <c r="F2326" s="299" t="s">
        <v>2414</v>
      </c>
      <c r="G2326" s="269" t="s">
        <v>624</v>
      </c>
      <c r="H2326" t="str">
        <f>VLOOKUP($G2326,県名!$B$1:$C$49,2,FALSE)</f>
        <v>愛  知</v>
      </c>
      <c r="I2326" t="str">
        <f>VLOOKUP(B2326,学校名!$D$8:$F$64,3,FALSE)</f>
        <v>名城大</v>
      </c>
      <c r="J2326" t="str">
        <f t="shared" si="72"/>
        <v>女</v>
      </c>
      <c r="K2326" s="308" t="s">
        <v>4656</v>
      </c>
      <c r="L2326" s="308" t="s">
        <v>4657</v>
      </c>
      <c r="M2326" t="str">
        <f t="shared" si="73"/>
        <v>MUKAI Tika</v>
      </c>
      <c r="O2326" t="s">
        <v>4197</v>
      </c>
      <c r="P2326" s="308" t="s">
        <v>4198</v>
      </c>
    </row>
    <row r="2327" spans="2:16" s="308" customFormat="1">
      <c r="B2327" s="501" t="s">
        <v>530</v>
      </c>
      <c r="C2327" s="297">
        <v>2326</v>
      </c>
      <c r="D2327" s="269" t="s">
        <v>1972</v>
      </c>
      <c r="E2327" s="269" t="s">
        <v>2204</v>
      </c>
      <c r="F2327" s="299" t="s">
        <v>2415</v>
      </c>
      <c r="G2327" s="269" t="s">
        <v>614</v>
      </c>
      <c r="H2327" t="str">
        <f>VLOOKUP($G2327,県名!$B$1:$C$49,2,FALSE)</f>
        <v>千　葉</v>
      </c>
      <c r="I2327" t="str">
        <f>VLOOKUP(B2327,学校名!$D$8:$F$64,3,FALSE)</f>
        <v>名城大</v>
      </c>
      <c r="J2327" t="str">
        <f t="shared" si="72"/>
        <v>女</v>
      </c>
      <c r="K2327" s="308" t="s">
        <v>4658</v>
      </c>
      <c r="L2327" s="308" t="s">
        <v>4466</v>
      </c>
      <c r="M2327" t="str">
        <f t="shared" si="73"/>
        <v>KASEDA Rika</v>
      </c>
      <c r="O2327" t="s">
        <v>4197</v>
      </c>
      <c r="P2327" s="308" t="s">
        <v>4198</v>
      </c>
    </row>
    <row r="2328" spans="2:16" s="308" customFormat="1">
      <c r="B2328" s="501" t="s">
        <v>530</v>
      </c>
      <c r="C2328" s="297">
        <v>2327</v>
      </c>
      <c r="D2328" s="269" t="s">
        <v>1973</v>
      </c>
      <c r="E2328" s="269" t="s">
        <v>2205</v>
      </c>
      <c r="F2328" s="299" t="s">
        <v>2415</v>
      </c>
      <c r="G2328" s="269" t="s">
        <v>625</v>
      </c>
      <c r="H2328" t="str">
        <f>VLOOKUP($G2328,県名!$B$1:$C$49,2,FALSE)</f>
        <v>三  重</v>
      </c>
      <c r="I2328" t="str">
        <f>VLOOKUP(B2328,学校名!$D$8:$F$64,3,FALSE)</f>
        <v>名城大</v>
      </c>
      <c r="J2328" t="str">
        <f t="shared" si="72"/>
        <v>女</v>
      </c>
      <c r="K2328" s="308" t="s">
        <v>3394</v>
      </c>
      <c r="L2328" s="308" t="s">
        <v>4464</v>
      </c>
      <c r="M2328" t="str">
        <f t="shared" si="73"/>
        <v>KATO Ayaka</v>
      </c>
      <c r="O2328" t="s">
        <v>4197</v>
      </c>
      <c r="P2328" s="308" t="s">
        <v>4198</v>
      </c>
    </row>
    <row r="2329" spans="2:16" s="308" customFormat="1">
      <c r="B2329" s="501" t="s">
        <v>530</v>
      </c>
      <c r="C2329" s="297">
        <v>2328</v>
      </c>
      <c r="D2329" s="269" t="s">
        <v>1974</v>
      </c>
      <c r="E2329" s="269" t="s">
        <v>2206</v>
      </c>
      <c r="F2329" s="299" t="s">
        <v>2415</v>
      </c>
      <c r="G2329" s="269" t="s">
        <v>644</v>
      </c>
      <c r="H2329" t="str">
        <f>VLOOKUP($G2329,県名!$B$1:$C$49,2,FALSE)</f>
        <v>長　崎</v>
      </c>
      <c r="I2329" t="str">
        <f>VLOOKUP(B2329,学校名!$D$8:$F$64,3,FALSE)</f>
        <v>名城大</v>
      </c>
      <c r="J2329" t="str">
        <f t="shared" si="72"/>
        <v>女</v>
      </c>
      <c r="K2329" s="308" t="s">
        <v>4659</v>
      </c>
      <c r="L2329" s="308" t="s">
        <v>4457</v>
      </c>
      <c r="M2329" t="str">
        <f t="shared" si="73"/>
        <v>KOMORI Sena</v>
      </c>
      <c r="O2329" t="s">
        <v>4197</v>
      </c>
      <c r="P2329" s="308" t="s">
        <v>4198</v>
      </c>
    </row>
    <row r="2330" spans="2:16" s="308" customFormat="1">
      <c r="B2330" s="501" t="s">
        <v>530</v>
      </c>
      <c r="C2330" s="297">
        <v>2329</v>
      </c>
      <c r="D2330" s="269" t="s">
        <v>1975</v>
      </c>
      <c r="E2330" s="269" t="s">
        <v>2207</v>
      </c>
      <c r="F2330" s="299" t="s">
        <v>2412</v>
      </c>
      <c r="G2330" s="269" t="s">
        <v>624</v>
      </c>
      <c r="H2330" t="str">
        <f>VLOOKUP($G2330,県名!$B$1:$C$49,2,FALSE)</f>
        <v>愛  知</v>
      </c>
      <c r="I2330" t="str">
        <f>VLOOKUP(B2330,学校名!$D$8:$F$64,3,FALSE)</f>
        <v>名城大</v>
      </c>
      <c r="J2330" t="str">
        <f t="shared" si="72"/>
        <v>女</v>
      </c>
      <c r="K2330" s="308" t="s">
        <v>3456</v>
      </c>
      <c r="L2330" s="308" t="s">
        <v>4345</v>
      </c>
      <c r="M2330" t="str">
        <f t="shared" si="73"/>
        <v>INOUE Hana</v>
      </c>
      <c r="O2330" t="s">
        <v>4197</v>
      </c>
      <c r="P2330" s="308" t="s">
        <v>4198</v>
      </c>
    </row>
    <row r="2331" spans="2:16" s="308" customFormat="1">
      <c r="B2331" s="501" t="s">
        <v>530</v>
      </c>
      <c r="C2331" s="297">
        <v>2330</v>
      </c>
      <c r="D2331" s="269" t="s">
        <v>1976</v>
      </c>
      <c r="E2331" s="269" t="s">
        <v>2208</v>
      </c>
      <c r="F2331" s="299" t="s">
        <v>2412</v>
      </c>
      <c r="G2331" s="269" t="s">
        <v>623</v>
      </c>
      <c r="H2331" t="str">
        <f>VLOOKUP($G2331,県名!$B$1:$C$49,2,FALSE)</f>
        <v>静  岡</v>
      </c>
      <c r="I2331" t="str">
        <f>VLOOKUP(B2331,学校名!$D$8:$F$64,3,FALSE)</f>
        <v>名城大</v>
      </c>
      <c r="J2331" t="str">
        <f t="shared" si="72"/>
        <v>女</v>
      </c>
      <c r="K2331" s="308" t="s">
        <v>4660</v>
      </c>
      <c r="L2331" s="308" t="s">
        <v>4661</v>
      </c>
      <c r="M2331" t="str">
        <f t="shared" si="73"/>
        <v>KAMOSIDA Mirai</v>
      </c>
      <c r="O2331" t="s">
        <v>4197</v>
      </c>
      <c r="P2331" s="308" t="s">
        <v>4198</v>
      </c>
    </row>
    <row r="2332" spans="2:16" s="308" customFormat="1">
      <c r="B2332" s="501" t="s">
        <v>530</v>
      </c>
      <c r="C2332" s="297">
        <v>2331</v>
      </c>
      <c r="D2332" s="269" t="s">
        <v>1977</v>
      </c>
      <c r="E2332" s="269" t="s">
        <v>2209</v>
      </c>
      <c r="F2332" s="299" t="s">
        <v>2412</v>
      </c>
      <c r="G2332" s="269" t="s">
        <v>629</v>
      </c>
      <c r="H2332" t="str">
        <f>VLOOKUP($G2332,県名!$B$1:$C$49,2,FALSE)</f>
        <v>大　阪</v>
      </c>
      <c r="I2332" t="str">
        <f>VLOOKUP(B2332,学校名!$D$8:$F$64,3,FALSE)</f>
        <v>名城大</v>
      </c>
      <c r="J2332" t="str">
        <f t="shared" si="72"/>
        <v>女</v>
      </c>
      <c r="K2332" s="308" t="s">
        <v>4662</v>
      </c>
      <c r="L2332" s="308" t="s">
        <v>4663</v>
      </c>
      <c r="M2332" t="str">
        <f t="shared" si="73"/>
        <v>TAKAMATU Tomomimusenbi</v>
      </c>
      <c r="O2332" t="s">
        <v>4197</v>
      </c>
      <c r="P2332" s="308" t="s">
        <v>4198</v>
      </c>
    </row>
    <row r="2333" spans="2:16" s="308" customFormat="1">
      <c r="B2333" s="501" t="s">
        <v>530</v>
      </c>
      <c r="C2333" s="297">
        <v>2332</v>
      </c>
      <c r="D2333" s="269" t="s">
        <v>1978</v>
      </c>
      <c r="E2333" s="269" t="s">
        <v>2210</v>
      </c>
      <c r="F2333" s="299" t="s">
        <v>2412</v>
      </c>
      <c r="G2333" s="269" t="s">
        <v>604</v>
      </c>
      <c r="H2333" t="str">
        <f>VLOOKUP($G2333,県名!$B$1:$C$49,2,FALSE)</f>
        <v>青　森</v>
      </c>
      <c r="I2333" t="str">
        <f>VLOOKUP(B2333,学校名!$D$8:$F$64,3,FALSE)</f>
        <v>名城大</v>
      </c>
      <c r="J2333" t="str">
        <f t="shared" si="72"/>
        <v>女</v>
      </c>
      <c r="K2333" s="308" t="s">
        <v>4664</v>
      </c>
      <c r="L2333" s="308" t="s">
        <v>4665</v>
      </c>
      <c r="M2333" t="str">
        <f t="shared" si="73"/>
        <v>FUZIGAMORI Miharu</v>
      </c>
      <c r="O2333" t="s">
        <v>4197</v>
      </c>
      <c r="P2333" s="308" t="s">
        <v>4198</v>
      </c>
    </row>
    <row r="2334" spans="2:16" s="308" customFormat="1">
      <c r="B2334" s="501" t="s">
        <v>530</v>
      </c>
      <c r="C2334" s="297">
        <v>2333</v>
      </c>
      <c r="D2334" s="269" t="s">
        <v>1979</v>
      </c>
      <c r="E2334" s="269" t="s">
        <v>2211</v>
      </c>
      <c r="F2334" s="299" t="s">
        <v>2412</v>
      </c>
      <c r="G2334" s="269" t="s">
        <v>622</v>
      </c>
      <c r="H2334" t="str">
        <f>VLOOKUP($G2334,県名!$B$1:$C$49,2,FALSE)</f>
        <v>長  野</v>
      </c>
      <c r="I2334" t="str">
        <f>VLOOKUP(B2334,学校名!$D$8:$F$64,3,FALSE)</f>
        <v>名城大</v>
      </c>
      <c r="J2334" t="str">
        <f t="shared" si="72"/>
        <v>女</v>
      </c>
      <c r="K2334" s="308" t="s">
        <v>4666</v>
      </c>
      <c r="L2334" s="308" t="s">
        <v>4375</v>
      </c>
      <c r="M2334" t="str">
        <f t="shared" si="73"/>
        <v>MATSUZAWA Ayane</v>
      </c>
      <c r="O2334" t="s">
        <v>4197</v>
      </c>
      <c r="P2334" s="308" t="s">
        <v>4198</v>
      </c>
    </row>
    <row r="2335" spans="2:16" s="308" customFormat="1">
      <c r="B2335" s="501" t="s">
        <v>530</v>
      </c>
      <c r="C2335" s="297">
        <v>2334</v>
      </c>
      <c r="D2335" s="269" t="s">
        <v>1980</v>
      </c>
      <c r="E2335" s="269" t="s">
        <v>2212</v>
      </c>
      <c r="F2335" s="299" t="s">
        <v>2412</v>
      </c>
      <c r="G2335" s="269" t="s">
        <v>618</v>
      </c>
      <c r="H2335" t="str">
        <f>VLOOKUP($G2335,県名!$B$1:$C$49,2,FALSE)</f>
        <v>新　潟</v>
      </c>
      <c r="I2335" t="str">
        <f>VLOOKUP(B2335,学校名!$D$8:$F$64,3,FALSE)</f>
        <v>名城大</v>
      </c>
      <c r="J2335" t="str">
        <f t="shared" si="72"/>
        <v>女</v>
      </c>
      <c r="K2335" s="308" t="s">
        <v>4667</v>
      </c>
      <c r="L2335" s="308" t="s">
        <v>4340</v>
      </c>
      <c r="M2335" t="str">
        <f t="shared" si="73"/>
        <v>MIZUSAWA Yuna</v>
      </c>
      <c r="O2335" t="s">
        <v>4197</v>
      </c>
      <c r="P2335" s="308" t="s">
        <v>4198</v>
      </c>
    </row>
    <row r="2336" spans="2:16" s="308" customFormat="1">
      <c r="B2336" s="501" t="s">
        <v>530</v>
      </c>
      <c r="C2336" s="297">
        <v>2335</v>
      </c>
      <c r="D2336" s="269" t="s">
        <v>1981</v>
      </c>
      <c r="E2336" s="269" t="s">
        <v>2213</v>
      </c>
      <c r="F2336" s="299" t="s">
        <v>2412</v>
      </c>
      <c r="G2336" s="269" t="s">
        <v>622</v>
      </c>
      <c r="H2336" t="str">
        <f>VLOOKUP($G2336,県名!$B$1:$C$49,2,FALSE)</f>
        <v>長  野</v>
      </c>
      <c r="I2336" t="str">
        <f>VLOOKUP(B2336,学校名!$D$8:$F$64,3,FALSE)</f>
        <v>名城大</v>
      </c>
      <c r="J2336" t="str">
        <f t="shared" si="72"/>
        <v>女</v>
      </c>
      <c r="K2336" s="308" t="s">
        <v>3637</v>
      </c>
      <c r="L2336" s="308" t="s">
        <v>4340</v>
      </c>
      <c r="M2336" t="str">
        <f t="shared" si="73"/>
        <v>WADA Yuna</v>
      </c>
      <c r="O2336" t="s">
        <v>4197</v>
      </c>
      <c r="P2336" s="308" t="s">
        <v>4198</v>
      </c>
    </row>
    <row r="2337" spans="2:16" s="308" customFormat="1">
      <c r="B2337" s="501" t="s">
        <v>530</v>
      </c>
      <c r="C2337" s="297">
        <v>2336</v>
      </c>
      <c r="D2337" s="269" t="s">
        <v>4255</v>
      </c>
      <c r="E2337" s="269" t="s">
        <v>4313</v>
      </c>
      <c r="F2337" s="299" t="s">
        <v>2416</v>
      </c>
      <c r="G2337" s="269" t="s">
        <v>624</v>
      </c>
      <c r="H2337" t="str">
        <f>VLOOKUP($G2337,県名!$B$1:$C$49,2,FALSE)</f>
        <v>愛  知</v>
      </c>
      <c r="I2337" t="str">
        <f>VLOOKUP(B2337,学校名!$D$8:$F$64,3,FALSE)</f>
        <v>名城大</v>
      </c>
      <c r="J2337" t="str">
        <f t="shared" si="72"/>
        <v>女</v>
      </c>
      <c r="K2337" s="308" t="s">
        <v>4668</v>
      </c>
      <c r="L2337" s="308" t="s">
        <v>4407</v>
      </c>
      <c r="M2337" t="str">
        <f t="shared" si="73"/>
        <v>AIBA Risa</v>
      </c>
      <c r="O2337" t="s">
        <v>4197</v>
      </c>
      <c r="P2337" s="308" t="s">
        <v>4198</v>
      </c>
    </row>
    <row r="2338" spans="2:16" s="308" customFormat="1">
      <c r="B2338" s="501" t="s">
        <v>530</v>
      </c>
      <c r="C2338" s="297">
        <v>2337</v>
      </c>
      <c r="D2338" s="269" t="s">
        <v>4256</v>
      </c>
      <c r="E2338" s="269" t="s">
        <v>4314</v>
      </c>
      <c r="F2338" s="299" t="s">
        <v>2416</v>
      </c>
      <c r="G2338" s="269" t="s">
        <v>630</v>
      </c>
      <c r="H2338" t="str">
        <f>VLOOKUP($G2338,県名!$B$1:$C$49,2,FALSE)</f>
        <v>兵　庫</v>
      </c>
      <c r="I2338" t="str">
        <f>VLOOKUP(B2338,学校名!$D$8:$F$64,3,FALSE)</f>
        <v>名城大</v>
      </c>
      <c r="J2338" t="str">
        <f t="shared" si="72"/>
        <v>女</v>
      </c>
      <c r="K2338" s="308" t="s">
        <v>4669</v>
      </c>
      <c r="L2338" s="308" t="s">
        <v>4670</v>
      </c>
      <c r="M2338" t="str">
        <f t="shared" si="73"/>
        <v>ARAI Yuuna</v>
      </c>
      <c r="O2338" t="s">
        <v>4197</v>
      </c>
      <c r="P2338" s="308" t="s">
        <v>4198</v>
      </c>
    </row>
    <row r="2339" spans="2:16" s="308" customFormat="1">
      <c r="B2339" s="501" t="s">
        <v>530</v>
      </c>
      <c r="C2339" s="297">
        <v>2338</v>
      </c>
      <c r="D2339" s="269" t="s">
        <v>4257</v>
      </c>
      <c r="E2339" s="269" t="s">
        <v>4315</v>
      </c>
      <c r="F2339" s="299" t="s">
        <v>2416</v>
      </c>
      <c r="G2339" s="269" t="s">
        <v>622</v>
      </c>
      <c r="H2339" t="str">
        <f>VLOOKUP($G2339,県名!$B$1:$C$49,2,FALSE)</f>
        <v>長  野</v>
      </c>
      <c r="I2339" t="str">
        <f>VLOOKUP(B2339,学校名!$D$8:$F$64,3,FALSE)</f>
        <v>名城大</v>
      </c>
      <c r="J2339" t="str">
        <f t="shared" si="72"/>
        <v>女</v>
      </c>
      <c r="K2339" s="308" t="s">
        <v>3289</v>
      </c>
      <c r="L2339" s="308" t="s">
        <v>4671</v>
      </c>
      <c r="M2339" t="str">
        <f t="shared" si="73"/>
        <v>KOBAYASHI Narumi</v>
      </c>
      <c r="O2339" t="s">
        <v>4197</v>
      </c>
      <c r="P2339" s="308" t="s">
        <v>4198</v>
      </c>
    </row>
    <row r="2340" spans="2:16" s="308" customFormat="1">
      <c r="B2340" s="501" t="s">
        <v>530</v>
      </c>
      <c r="C2340" s="297">
        <v>2339</v>
      </c>
      <c r="D2340" s="269" t="s">
        <v>4258</v>
      </c>
      <c r="E2340" s="269" t="s">
        <v>4316</v>
      </c>
      <c r="F2340" s="299" t="s">
        <v>2416</v>
      </c>
      <c r="G2340" s="269" t="s">
        <v>616</v>
      </c>
      <c r="H2340" t="str">
        <f>VLOOKUP($G2340,県名!$B$1:$C$49,2,FALSE)</f>
        <v>神奈川</v>
      </c>
      <c r="I2340" t="str">
        <f>VLOOKUP(B2340,学校名!$D$8:$F$64,3,FALSE)</f>
        <v>名城大</v>
      </c>
      <c r="J2340" t="str">
        <f t="shared" si="72"/>
        <v>女</v>
      </c>
      <c r="K2340" s="308" t="s">
        <v>4672</v>
      </c>
      <c r="L2340" s="308" t="s">
        <v>4559</v>
      </c>
      <c r="M2340" t="str">
        <f t="shared" si="73"/>
        <v>FUKUSIMA Sara</v>
      </c>
      <c r="O2340" t="s">
        <v>4197</v>
      </c>
      <c r="P2340" s="308" t="s">
        <v>4198</v>
      </c>
    </row>
    <row r="2341" spans="2:16" s="308" customFormat="1">
      <c r="B2341" s="501" t="s">
        <v>530</v>
      </c>
      <c r="C2341" s="297">
        <v>2340</v>
      </c>
      <c r="D2341" s="269" t="s">
        <v>4259</v>
      </c>
      <c r="E2341" s="269" t="s">
        <v>4317</v>
      </c>
      <c r="F2341" s="299" t="s">
        <v>2416</v>
      </c>
      <c r="G2341" s="269" t="s">
        <v>624</v>
      </c>
      <c r="H2341" t="str">
        <f>VLOOKUP($G2341,県名!$B$1:$C$49,2,FALSE)</f>
        <v>愛  知</v>
      </c>
      <c r="I2341" t="str">
        <f>VLOOKUP(B2341,学校名!$D$8:$F$64,3,FALSE)</f>
        <v>名城大</v>
      </c>
      <c r="J2341" t="str">
        <f t="shared" si="72"/>
        <v>女</v>
      </c>
      <c r="K2341" s="308" t="s">
        <v>4673</v>
      </c>
      <c r="L2341" s="308" t="s">
        <v>4674</v>
      </c>
      <c r="M2341" t="str">
        <f t="shared" si="73"/>
        <v>FUZINAKA Yuumi</v>
      </c>
      <c r="O2341" t="s">
        <v>4197</v>
      </c>
      <c r="P2341" s="308" t="s">
        <v>4198</v>
      </c>
    </row>
    <row r="2342" spans="2:16" s="308" customFormat="1">
      <c r="B2342" s="501" t="s">
        <v>530</v>
      </c>
      <c r="C2342" s="297">
        <v>2341</v>
      </c>
      <c r="D2342" s="269" t="s">
        <v>4260</v>
      </c>
      <c r="E2342" s="269" t="s">
        <v>4318</v>
      </c>
      <c r="F2342" s="299" t="s">
        <v>2416</v>
      </c>
      <c r="G2342" s="269" t="s">
        <v>624</v>
      </c>
      <c r="H2342" t="str">
        <f>VLOOKUP($G2342,県名!$B$1:$C$49,2,FALSE)</f>
        <v>愛  知</v>
      </c>
      <c r="I2342" t="str">
        <f>VLOOKUP(B2342,学校名!$D$8:$F$64,3,FALSE)</f>
        <v>名城大</v>
      </c>
      <c r="J2342" t="str">
        <f t="shared" si="72"/>
        <v>女</v>
      </c>
      <c r="K2342" s="308" t="s">
        <v>3265</v>
      </c>
      <c r="L2342" s="308" t="s">
        <v>3750</v>
      </c>
      <c r="M2342" t="str">
        <f t="shared" si="73"/>
        <v>YAMAMOTO Yuma</v>
      </c>
      <c r="O2342" t="s">
        <v>4197</v>
      </c>
      <c r="P2342" s="308" t="s">
        <v>4198</v>
      </c>
    </row>
    <row r="2343" spans="2:16" s="308" customFormat="1">
      <c r="B2343" s="501" t="s">
        <v>493</v>
      </c>
      <c r="C2343" s="297">
        <v>2342</v>
      </c>
      <c r="D2343" s="269" t="s">
        <v>4261</v>
      </c>
      <c r="E2343" s="269" t="s">
        <v>4319</v>
      </c>
      <c r="F2343" s="299" t="s">
        <v>2414</v>
      </c>
      <c r="G2343" s="269" t="s">
        <v>625</v>
      </c>
      <c r="H2343" t="str">
        <f>VLOOKUP($G2343,県名!$B$1:$C$49,2,FALSE)</f>
        <v>三  重</v>
      </c>
      <c r="I2343" t="str">
        <f>VLOOKUP(B2343,学校名!$D$8:$F$64,3,FALSE)</f>
        <v>鈴鹿高専</v>
      </c>
      <c r="J2343" t="str">
        <f t="shared" si="72"/>
        <v>女</v>
      </c>
      <c r="K2343" s="308" t="s">
        <v>3964</v>
      </c>
      <c r="L2343" s="308" t="s">
        <v>4452</v>
      </c>
      <c r="M2343" t="str">
        <f t="shared" si="73"/>
        <v>MITA Arisa</v>
      </c>
      <c r="O2343" t="s">
        <v>4197</v>
      </c>
      <c r="P2343" s="308" t="s">
        <v>4198</v>
      </c>
    </row>
    <row r="2344" spans="2:16" s="308" customFormat="1">
      <c r="B2344" s="501" t="s">
        <v>526</v>
      </c>
      <c r="C2344" s="297">
        <v>2343</v>
      </c>
      <c r="D2344" s="269" t="s">
        <v>1951</v>
      </c>
      <c r="E2344" s="269" t="s">
        <v>2172</v>
      </c>
      <c r="F2344" s="299" t="s">
        <v>2415</v>
      </c>
      <c r="G2344" s="269" t="s">
        <v>624</v>
      </c>
      <c r="H2344" t="str">
        <f>VLOOKUP($G2344,県名!$B$1:$C$49,2,FALSE)</f>
        <v>愛  知</v>
      </c>
      <c r="I2344" t="str">
        <f>VLOOKUP(B2344,学校名!$D$8:$F$64,3,FALSE)</f>
        <v>南山大</v>
      </c>
      <c r="J2344" t="str">
        <f t="shared" si="72"/>
        <v>女</v>
      </c>
      <c r="K2344" s="308" t="s">
        <v>4675</v>
      </c>
      <c r="L2344" s="308" t="s">
        <v>4676</v>
      </c>
      <c r="M2344" t="str">
        <f t="shared" si="73"/>
        <v>KUME Hinako</v>
      </c>
      <c r="O2344" t="s">
        <v>4197</v>
      </c>
      <c r="P2344" s="308" t="s">
        <v>4198</v>
      </c>
    </row>
    <row r="2345" spans="2:16" s="308" customFormat="1">
      <c r="B2345" s="501" t="s">
        <v>504</v>
      </c>
      <c r="C2345" s="297">
        <v>2344</v>
      </c>
      <c r="D2345" s="269" t="s">
        <v>1806</v>
      </c>
      <c r="E2345" s="269" t="s">
        <v>2028</v>
      </c>
      <c r="F2345" s="299" t="s">
        <v>2415</v>
      </c>
      <c r="G2345" s="269" t="s">
        <v>626</v>
      </c>
      <c r="H2345" t="str">
        <f>VLOOKUP($G2345,県名!$B$1:$C$49,2,FALSE)</f>
        <v>岐  阜</v>
      </c>
      <c r="I2345" t="str">
        <f>VLOOKUP(B2345,学校名!$D$8:$F$64,3,FALSE)</f>
        <v>岐阜聖徳大</v>
      </c>
      <c r="J2345" t="str">
        <f t="shared" si="72"/>
        <v>女</v>
      </c>
      <c r="K2345" s="308" t="s">
        <v>3431</v>
      </c>
      <c r="L2345" s="308" t="s">
        <v>4677</v>
      </c>
      <c r="M2345" t="str">
        <f t="shared" si="73"/>
        <v>TANAKA Maki</v>
      </c>
      <c r="O2345" t="s">
        <v>4197</v>
      </c>
      <c r="P2345" s="308" t="s">
        <v>4198</v>
      </c>
    </row>
    <row r="2346" spans="2:16" s="308" customFormat="1">
      <c r="B2346" s="501" t="s">
        <v>504</v>
      </c>
      <c r="C2346" s="297">
        <v>2345</v>
      </c>
      <c r="D2346" s="269" t="s">
        <v>1807</v>
      </c>
      <c r="E2346" s="269" t="s">
        <v>2029</v>
      </c>
      <c r="F2346" s="299" t="s">
        <v>2415</v>
      </c>
      <c r="G2346" s="269" t="s">
        <v>626</v>
      </c>
      <c r="H2346" t="str">
        <f>VLOOKUP($G2346,県名!$B$1:$C$49,2,FALSE)</f>
        <v>岐  阜</v>
      </c>
      <c r="I2346" t="str">
        <f>VLOOKUP(B2346,学校名!$D$8:$F$64,3,FALSE)</f>
        <v>岐阜聖徳大</v>
      </c>
      <c r="J2346" t="str">
        <f t="shared" si="72"/>
        <v>女</v>
      </c>
      <c r="K2346" s="308" t="s">
        <v>3760</v>
      </c>
      <c r="L2346" s="308" t="s">
        <v>4446</v>
      </c>
      <c r="M2346" t="str">
        <f t="shared" si="73"/>
        <v>KAWAI Riko</v>
      </c>
      <c r="O2346" t="s">
        <v>4197</v>
      </c>
      <c r="P2346" s="308" t="s">
        <v>4198</v>
      </c>
    </row>
    <row r="2347" spans="2:16" s="308" customFormat="1">
      <c r="B2347" s="501" t="s">
        <v>504</v>
      </c>
      <c r="C2347" s="297">
        <v>2346</v>
      </c>
      <c r="D2347" s="269" t="s">
        <v>2801</v>
      </c>
      <c r="E2347" s="269" t="s">
        <v>2802</v>
      </c>
      <c r="F2347" s="299" t="s">
        <v>2412</v>
      </c>
      <c r="G2347" s="269" t="s">
        <v>626</v>
      </c>
      <c r="H2347" t="str">
        <f>VLOOKUP($G2347,県名!$B$1:$C$49,2,FALSE)</f>
        <v>岐  阜</v>
      </c>
      <c r="I2347" t="str">
        <f>VLOOKUP(B2347,学校名!$D$8:$F$64,3,FALSE)</f>
        <v>岐阜聖徳大</v>
      </c>
      <c r="J2347" t="str">
        <f t="shared" si="72"/>
        <v>女</v>
      </c>
      <c r="K2347" s="308" t="s">
        <v>4678</v>
      </c>
      <c r="L2347" s="308" t="s">
        <v>4447</v>
      </c>
      <c r="M2347" t="str">
        <f t="shared" si="73"/>
        <v>YAMAHIDA Moe</v>
      </c>
      <c r="O2347" t="s">
        <v>4197</v>
      </c>
      <c r="P2347" s="308" t="s">
        <v>4198</v>
      </c>
    </row>
    <row r="2348" spans="2:16" s="308" customFormat="1">
      <c r="B2348" s="501" t="s">
        <v>504</v>
      </c>
      <c r="C2348" s="297">
        <v>2347</v>
      </c>
      <c r="D2348" s="269" t="s">
        <v>2798</v>
      </c>
      <c r="E2348" s="269" t="s">
        <v>4320</v>
      </c>
      <c r="F2348" s="299" t="s">
        <v>2412</v>
      </c>
      <c r="G2348" s="269" t="s">
        <v>626</v>
      </c>
      <c r="H2348" t="str">
        <f>VLOOKUP($G2348,県名!$B$1:$C$49,2,FALSE)</f>
        <v>岐  阜</v>
      </c>
      <c r="I2348" t="str">
        <f>VLOOKUP(B2348,学校名!$D$8:$F$64,3,FALSE)</f>
        <v>岐阜聖徳大</v>
      </c>
      <c r="J2348" t="str">
        <f t="shared" si="72"/>
        <v>女</v>
      </c>
      <c r="K2348" s="308" t="s">
        <v>3681</v>
      </c>
      <c r="L2348" s="308" t="s">
        <v>4665</v>
      </c>
      <c r="M2348" t="str">
        <f t="shared" si="73"/>
        <v>YASUDA Miharu</v>
      </c>
      <c r="O2348" t="s">
        <v>4197</v>
      </c>
      <c r="P2348" s="308" t="s">
        <v>4198</v>
      </c>
    </row>
    <row r="2349" spans="2:16" s="308" customFormat="1">
      <c r="B2349" s="501" t="s">
        <v>504</v>
      </c>
      <c r="C2349" s="297">
        <v>2348</v>
      </c>
      <c r="D2349" s="269" t="s">
        <v>2799</v>
      </c>
      <c r="E2349" s="269" t="s">
        <v>2800</v>
      </c>
      <c r="F2349" s="299" t="s">
        <v>2412</v>
      </c>
      <c r="G2349" s="269" t="s">
        <v>626</v>
      </c>
      <c r="H2349" t="str">
        <f>VLOOKUP($G2349,県名!$B$1:$C$49,2,FALSE)</f>
        <v>岐  阜</v>
      </c>
      <c r="I2349" t="str">
        <f>VLOOKUP(B2349,学校名!$D$8:$F$64,3,FALSE)</f>
        <v>岐阜聖徳大</v>
      </c>
      <c r="J2349" t="str">
        <f t="shared" si="72"/>
        <v>女</v>
      </c>
      <c r="K2349" s="308" t="s">
        <v>4679</v>
      </c>
      <c r="L2349" s="308" t="s">
        <v>3660</v>
      </c>
      <c r="M2349" t="str">
        <f t="shared" si="73"/>
        <v>AKAO Saki</v>
      </c>
      <c r="O2349" t="s">
        <v>4197</v>
      </c>
      <c r="P2349" s="308" t="s">
        <v>4198</v>
      </c>
    </row>
    <row r="2350" spans="2:16" s="308" customFormat="1">
      <c r="B2350" s="501" t="s">
        <v>514</v>
      </c>
      <c r="C2350" s="297">
        <v>2349</v>
      </c>
      <c r="D2350" s="269" t="s">
        <v>4722</v>
      </c>
      <c r="E2350" s="269" t="s">
        <v>4723</v>
      </c>
      <c r="F2350" s="501" t="s">
        <v>2416</v>
      </c>
      <c r="G2350" s="269" t="s">
        <v>4724</v>
      </c>
      <c r="H2350" t="str">
        <f>VLOOKUP($G2350,県名!$B$1:$C$49,2,FALSE)</f>
        <v>愛  知</v>
      </c>
      <c r="I2350" t="str">
        <f>VLOOKUP(B2350,学校名!$D$8:$F$64,3,FALSE)</f>
        <v>中京大</v>
      </c>
      <c r="J2350" t="str">
        <f t="shared" si="72"/>
        <v>女</v>
      </c>
      <c r="K2350" s="308" t="s">
        <v>4725</v>
      </c>
      <c r="L2350" s="308" t="s">
        <v>4726</v>
      </c>
      <c r="M2350" t="str">
        <f t="shared" si="73"/>
        <v>ISHIGAKI Ayaka</v>
      </c>
      <c r="O2350" t="s">
        <v>4197</v>
      </c>
      <c r="P2350" s="308" t="s">
        <v>4198</v>
      </c>
    </row>
    <row r="2351" spans="2:16" s="308" customFormat="1">
      <c r="B2351" s="501" t="s">
        <v>522</v>
      </c>
      <c r="C2351" s="297">
        <v>2350</v>
      </c>
      <c r="D2351" s="501" t="s">
        <v>6442</v>
      </c>
      <c r="E2351" s="501" t="s">
        <v>6443</v>
      </c>
      <c r="F2351" s="501" t="s">
        <v>6047</v>
      </c>
      <c r="G2351" s="500" t="s">
        <v>624</v>
      </c>
      <c r="H2351" t="str">
        <f>VLOOKUP($G2351,県名!$B$1:$C$49,2,FALSE)</f>
        <v>愛  知</v>
      </c>
      <c r="I2351" t="str">
        <f>VLOOKUP(B2351,学校名!$D$8:$F$64,3,FALSE)</f>
        <v>名古屋大</v>
      </c>
      <c r="J2351" t="str">
        <f t="shared" si="72"/>
        <v>女</v>
      </c>
      <c r="K2351" s="501" t="s">
        <v>5272</v>
      </c>
      <c r="L2351" s="501" t="s">
        <v>6541</v>
      </c>
      <c r="M2351" t="str">
        <f t="shared" si="73"/>
        <v>KOBAYASHI Hazuki</v>
      </c>
      <c r="O2351" s="501" t="s">
        <v>4197</v>
      </c>
      <c r="P2351" s="501" t="s">
        <v>5112</v>
      </c>
    </row>
    <row r="2352" spans="2:16" s="308" customFormat="1">
      <c r="B2352" s="501" t="s">
        <v>6048</v>
      </c>
      <c r="C2352" s="297">
        <v>2351</v>
      </c>
      <c r="D2352" s="501" t="s">
        <v>6444</v>
      </c>
      <c r="E2352" s="501" t="s">
        <v>6445</v>
      </c>
      <c r="F2352" s="501" t="s">
        <v>2413</v>
      </c>
      <c r="G2352" s="500" t="s">
        <v>626</v>
      </c>
      <c r="H2352" t="str">
        <f>VLOOKUP($G2352,県名!$B$1:$C$49,2,FALSE)</f>
        <v>岐  阜</v>
      </c>
      <c r="I2352" t="str">
        <f>VLOOKUP(B2352,学校名!$D$8:$F$64,3,FALSE)</f>
        <v>岐阜高専</v>
      </c>
      <c r="J2352" t="str">
        <f t="shared" si="72"/>
        <v>女</v>
      </c>
      <c r="K2352" s="501" t="s">
        <v>5683</v>
      </c>
      <c r="L2352" s="501" t="s">
        <v>5821</v>
      </c>
      <c r="M2352" t="str">
        <f t="shared" si="73"/>
        <v>ESAKI Haruka</v>
      </c>
      <c r="O2352" s="501" t="s">
        <v>4197</v>
      </c>
      <c r="P2352" s="501" t="s">
        <v>5112</v>
      </c>
    </row>
    <row r="2353" spans="2:16" s="308" customFormat="1">
      <c r="B2353" s="501" t="s">
        <v>6048</v>
      </c>
      <c r="C2353" s="297">
        <v>2352</v>
      </c>
      <c r="D2353" s="501" t="s">
        <v>6446</v>
      </c>
      <c r="E2353" s="501" t="s">
        <v>6447</v>
      </c>
      <c r="F2353" s="501" t="s">
        <v>2413</v>
      </c>
      <c r="G2353" s="500" t="s">
        <v>626</v>
      </c>
      <c r="H2353" t="str">
        <f>VLOOKUP($G2353,県名!$B$1:$C$49,2,FALSE)</f>
        <v>岐  阜</v>
      </c>
      <c r="I2353" t="str">
        <f>VLOOKUP(B2353,学校名!$D$8:$F$64,3,FALSE)</f>
        <v>岐阜高専</v>
      </c>
      <c r="J2353" t="str">
        <f t="shared" si="72"/>
        <v>女</v>
      </c>
      <c r="K2353" s="501" t="s">
        <v>6542</v>
      </c>
      <c r="L2353" s="501" t="s">
        <v>6543</v>
      </c>
      <c r="M2353" t="str">
        <f t="shared" si="73"/>
        <v>TAKAGI Mizuka</v>
      </c>
      <c r="O2353" s="501" t="s">
        <v>4197</v>
      </c>
      <c r="P2353" s="501" t="s">
        <v>5112</v>
      </c>
    </row>
    <row r="2354" spans="2:16" s="308" customFormat="1">
      <c r="B2354" s="501" t="s">
        <v>6048</v>
      </c>
      <c r="C2354" s="297">
        <v>2353</v>
      </c>
      <c r="D2354" s="501" t="s">
        <v>6448</v>
      </c>
      <c r="E2354" s="501" t="s">
        <v>6449</v>
      </c>
      <c r="F2354" s="501" t="s">
        <v>2413</v>
      </c>
      <c r="G2354" s="500" t="s">
        <v>626</v>
      </c>
      <c r="H2354" t="str">
        <f>VLOOKUP($G2354,県名!$B$1:$C$49,2,FALSE)</f>
        <v>岐  阜</v>
      </c>
      <c r="I2354" t="str">
        <f>VLOOKUP(B2354,学校名!$D$8:$F$64,3,FALSE)</f>
        <v>岐阜高専</v>
      </c>
      <c r="J2354" t="str">
        <f t="shared" si="72"/>
        <v>女</v>
      </c>
      <c r="K2354" s="501" t="s">
        <v>6544</v>
      </c>
      <c r="L2354" s="501" t="s">
        <v>6545</v>
      </c>
      <c r="M2354" t="str">
        <f t="shared" si="73"/>
        <v>HURUKAWA Mei</v>
      </c>
      <c r="O2354" s="501" t="s">
        <v>4197</v>
      </c>
      <c r="P2354" s="501" t="s">
        <v>5112</v>
      </c>
    </row>
    <row r="2355" spans="2:16" s="308" customFormat="1">
      <c r="B2355" s="501" t="s">
        <v>6048</v>
      </c>
      <c r="C2355" s="297">
        <v>2354</v>
      </c>
      <c r="D2355" s="501" t="s">
        <v>6450</v>
      </c>
      <c r="E2355" s="501" t="s">
        <v>6451</v>
      </c>
      <c r="F2355" s="501" t="s">
        <v>2414</v>
      </c>
      <c r="G2355" s="500" t="s">
        <v>626</v>
      </c>
      <c r="H2355" t="str">
        <f>VLOOKUP($G2355,県名!$B$1:$C$49,2,FALSE)</f>
        <v>岐  阜</v>
      </c>
      <c r="I2355" t="str">
        <f>VLOOKUP(B2355,学校名!$D$8:$F$64,3,FALSE)</f>
        <v>岐阜高専</v>
      </c>
      <c r="J2355" t="str">
        <f t="shared" si="72"/>
        <v>女</v>
      </c>
      <c r="K2355" s="501" t="s">
        <v>6367</v>
      </c>
      <c r="L2355" s="501" t="s">
        <v>5821</v>
      </c>
      <c r="M2355" t="str">
        <f t="shared" si="73"/>
        <v>SAKAI Haruka</v>
      </c>
      <c r="O2355" s="501" t="s">
        <v>4197</v>
      </c>
      <c r="P2355" s="501" t="s">
        <v>5112</v>
      </c>
    </row>
    <row r="2356" spans="2:16" s="308" customFormat="1">
      <c r="B2356" s="501" t="s">
        <v>6048</v>
      </c>
      <c r="C2356" s="297">
        <v>2355</v>
      </c>
      <c r="D2356" s="501" t="s">
        <v>6452</v>
      </c>
      <c r="E2356" s="501" t="s">
        <v>6453</v>
      </c>
      <c r="F2356" s="501" t="s">
        <v>2414</v>
      </c>
      <c r="G2356" s="500" t="s">
        <v>626</v>
      </c>
      <c r="H2356" t="str">
        <f>VLOOKUP($G2356,県名!$B$1:$C$49,2,FALSE)</f>
        <v>岐  阜</v>
      </c>
      <c r="I2356" t="str">
        <f>VLOOKUP(B2356,学校名!$D$8:$F$64,3,FALSE)</f>
        <v>岐阜高専</v>
      </c>
      <c r="J2356" t="str">
        <f t="shared" si="72"/>
        <v>女</v>
      </c>
      <c r="K2356" s="501" t="s">
        <v>5246</v>
      </c>
      <c r="L2356" s="501" t="s">
        <v>5045</v>
      </c>
      <c r="M2356" t="str">
        <f t="shared" si="73"/>
        <v>SATO Yuki</v>
      </c>
      <c r="O2356" s="501" t="s">
        <v>4197</v>
      </c>
      <c r="P2356" s="501" t="s">
        <v>5112</v>
      </c>
    </row>
    <row r="2357" spans="2:16" s="308" customFormat="1">
      <c r="B2357" s="501" t="s">
        <v>6048</v>
      </c>
      <c r="C2357" s="297">
        <v>2356</v>
      </c>
      <c r="D2357" s="501" t="s">
        <v>6454</v>
      </c>
      <c r="E2357" s="501" t="s">
        <v>6455</v>
      </c>
      <c r="F2357" s="501" t="s">
        <v>2414</v>
      </c>
      <c r="G2357" s="500" t="s">
        <v>626</v>
      </c>
      <c r="H2357" t="str">
        <f>VLOOKUP($G2357,県名!$B$1:$C$49,2,FALSE)</f>
        <v>岐  阜</v>
      </c>
      <c r="I2357" t="str">
        <f>VLOOKUP(B2357,学校名!$D$8:$F$64,3,FALSE)</f>
        <v>岐阜高専</v>
      </c>
      <c r="J2357" t="str">
        <f t="shared" si="72"/>
        <v>女</v>
      </c>
      <c r="K2357" s="501" t="s">
        <v>6546</v>
      </c>
      <c r="L2357" s="501" t="s">
        <v>5262</v>
      </c>
      <c r="M2357" t="str">
        <f t="shared" si="73"/>
        <v>NAGAO Rina</v>
      </c>
      <c r="O2357" s="501" t="s">
        <v>4197</v>
      </c>
      <c r="P2357" s="501" t="s">
        <v>5112</v>
      </c>
    </row>
    <row r="2358" spans="2:16" s="308" customFormat="1">
      <c r="B2358" s="501" t="s">
        <v>6048</v>
      </c>
      <c r="C2358" s="297">
        <v>2357</v>
      </c>
      <c r="D2358" s="501" t="s">
        <v>6456</v>
      </c>
      <c r="E2358" s="501" t="s">
        <v>6457</v>
      </c>
      <c r="F2358" s="501" t="s">
        <v>2414</v>
      </c>
      <c r="G2358" s="500" t="s">
        <v>626</v>
      </c>
      <c r="H2358" t="str">
        <f>VLOOKUP($G2358,県名!$B$1:$C$49,2,FALSE)</f>
        <v>岐  阜</v>
      </c>
      <c r="I2358" t="str">
        <f>VLOOKUP(B2358,学校名!$D$8:$F$64,3,FALSE)</f>
        <v>岐阜高専</v>
      </c>
      <c r="J2358" t="str">
        <f t="shared" si="72"/>
        <v>女</v>
      </c>
      <c r="K2358" s="501" t="s">
        <v>6547</v>
      </c>
      <c r="L2358" s="501" t="s">
        <v>6548</v>
      </c>
      <c r="M2358" t="str">
        <f t="shared" si="73"/>
        <v>NATSUME Hinako</v>
      </c>
      <c r="O2358" s="501" t="s">
        <v>4197</v>
      </c>
      <c r="P2358" s="501" t="s">
        <v>5112</v>
      </c>
    </row>
    <row r="2359" spans="2:16" s="308" customFormat="1">
      <c r="B2359" s="501" t="s">
        <v>6048</v>
      </c>
      <c r="C2359" s="297">
        <v>2358</v>
      </c>
      <c r="D2359" s="501" t="s">
        <v>6458</v>
      </c>
      <c r="E2359" s="501" t="s">
        <v>6459</v>
      </c>
      <c r="F2359" s="501" t="s">
        <v>2414</v>
      </c>
      <c r="G2359" s="500" t="s">
        <v>626</v>
      </c>
      <c r="H2359" t="str">
        <f>VLOOKUP($G2359,県名!$B$1:$C$49,2,FALSE)</f>
        <v>岐  阜</v>
      </c>
      <c r="I2359" t="str">
        <f>VLOOKUP(B2359,学校名!$D$8:$F$64,3,FALSE)</f>
        <v>岐阜高専</v>
      </c>
      <c r="J2359" t="str">
        <f t="shared" si="72"/>
        <v>女</v>
      </c>
      <c r="K2359" s="501" t="s">
        <v>5243</v>
      </c>
      <c r="L2359" s="501" t="s">
        <v>6549</v>
      </c>
      <c r="M2359" t="str">
        <f t="shared" si="73"/>
        <v>YAMAZAKI Mari</v>
      </c>
      <c r="O2359" s="501" t="s">
        <v>4197</v>
      </c>
      <c r="P2359" s="501" t="s">
        <v>5112</v>
      </c>
    </row>
    <row r="2360" spans="2:16" s="308" customFormat="1">
      <c r="B2360" s="501" t="s">
        <v>507</v>
      </c>
      <c r="C2360" s="297">
        <v>2359</v>
      </c>
      <c r="D2360" s="501" t="s">
        <v>6460</v>
      </c>
      <c r="E2360" s="501" t="s">
        <v>6461</v>
      </c>
      <c r="F2360" s="501" t="s">
        <v>2414</v>
      </c>
      <c r="G2360" s="500" t="s">
        <v>625</v>
      </c>
      <c r="H2360" t="str">
        <f>VLOOKUP($G2360,県名!$B$1:$C$49,2,FALSE)</f>
        <v>三  重</v>
      </c>
      <c r="I2360" t="str">
        <f>VLOOKUP(B2360,学校名!$D$8:$F$64,3,FALSE)</f>
        <v>皇學館大</v>
      </c>
      <c r="J2360" t="str">
        <f t="shared" si="72"/>
        <v>女</v>
      </c>
      <c r="K2360" s="501" t="s">
        <v>4991</v>
      </c>
      <c r="L2360" s="501" t="s">
        <v>6550</v>
      </c>
      <c r="M2360" t="str">
        <f t="shared" si="73"/>
        <v>ITO Miho</v>
      </c>
      <c r="O2360" s="501" t="s">
        <v>4197</v>
      </c>
      <c r="P2360" s="501" t="s">
        <v>5112</v>
      </c>
    </row>
    <row r="2361" spans="2:16" s="308" customFormat="1">
      <c r="B2361" s="501" t="s">
        <v>507</v>
      </c>
      <c r="C2361" s="297">
        <v>2360</v>
      </c>
      <c r="D2361" s="501" t="s">
        <v>6462</v>
      </c>
      <c r="E2361" s="501" t="s">
        <v>6463</v>
      </c>
      <c r="F2361" s="501" t="s">
        <v>2414</v>
      </c>
      <c r="G2361" s="500" t="s">
        <v>625</v>
      </c>
      <c r="H2361" t="str">
        <f>VLOOKUP($G2361,県名!$B$1:$C$49,2,FALSE)</f>
        <v>三  重</v>
      </c>
      <c r="I2361" t="str">
        <f>VLOOKUP(B2361,学校名!$D$8:$F$64,3,FALSE)</f>
        <v>皇學館大</v>
      </c>
      <c r="J2361" t="str">
        <f t="shared" si="72"/>
        <v>女</v>
      </c>
      <c r="K2361" s="501" t="s">
        <v>5785</v>
      </c>
      <c r="L2361" s="501" t="s">
        <v>6551</v>
      </c>
      <c r="M2361" t="str">
        <f t="shared" si="73"/>
        <v>SHINKAI Momoko</v>
      </c>
      <c r="O2361" s="501" t="s">
        <v>4197</v>
      </c>
      <c r="P2361" s="501" t="s">
        <v>5112</v>
      </c>
    </row>
    <row r="2362" spans="2:16" s="308" customFormat="1">
      <c r="B2362" s="501" t="s">
        <v>507</v>
      </c>
      <c r="C2362" s="297">
        <v>2361</v>
      </c>
      <c r="D2362" s="501" t="s">
        <v>6464</v>
      </c>
      <c r="E2362" s="501" t="s">
        <v>6465</v>
      </c>
      <c r="F2362" s="501" t="s">
        <v>2414</v>
      </c>
      <c r="G2362" s="500" t="s">
        <v>625</v>
      </c>
      <c r="H2362" t="str">
        <f>VLOOKUP($G2362,県名!$B$1:$C$49,2,FALSE)</f>
        <v>三  重</v>
      </c>
      <c r="I2362" t="str">
        <f>VLOOKUP(B2362,学校名!$D$8:$F$64,3,FALSE)</f>
        <v>皇學館大</v>
      </c>
      <c r="J2362" t="str">
        <f t="shared" si="72"/>
        <v>女</v>
      </c>
      <c r="K2362" s="501" t="s">
        <v>6552</v>
      </c>
      <c r="L2362" s="501" t="s">
        <v>6553</v>
      </c>
      <c r="M2362" t="str">
        <f t="shared" si="73"/>
        <v>NAKASEKO Sachie</v>
      </c>
      <c r="O2362" s="501" t="s">
        <v>4197</v>
      </c>
      <c r="P2362" s="501" t="s">
        <v>5112</v>
      </c>
    </row>
    <row r="2363" spans="2:16" s="308" customFormat="1">
      <c r="B2363" s="501" t="s">
        <v>507</v>
      </c>
      <c r="C2363" s="297">
        <v>2362</v>
      </c>
      <c r="D2363" s="501" t="s">
        <v>6466</v>
      </c>
      <c r="E2363" s="501" t="s">
        <v>6467</v>
      </c>
      <c r="F2363" s="501" t="s">
        <v>2414</v>
      </c>
      <c r="G2363" s="500" t="s">
        <v>625</v>
      </c>
      <c r="H2363" t="str">
        <f>VLOOKUP($G2363,県名!$B$1:$C$49,2,FALSE)</f>
        <v>三  重</v>
      </c>
      <c r="I2363" t="str">
        <f>VLOOKUP(B2363,学校名!$D$8:$F$64,3,FALSE)</f>
        <v>皇學館大</v>
      </c>
      <c r="J2363" t="str">
        <f t="shared" si="72"/>
        <v>女</v>
      </c>
      <c r="K2363" s="501" t="s">
        <v>6554</v>
      </c>
      <c r="L2363" s="501" t="s">
        <v>6555</v>
      </c>
      <c r="M2363" t="str">
        <f t="shared" si="73"/>
        <v>NOZAKI Marin</v>
      </c>
      <c r="O2363" s="501" t="s">
        <v>4197</v>
      </c>
      <c r="P2363" s="501" t="s">
        <v>5112</v>
      </c>
    </row>
    <row r="2364" spans="2:16" s="308" customFormat="1">
      <c r="B2364" s="501" t="s">
        <v>507</v>
      </c>
      <c r="C2364" s="297">
        <v>2363</v>
      </c>
      <c r="D2364" s="501" t="s">
        <v>6468</v>
      </c>
      <c r="E2364" s="501" t="s">
        <v>6469</v>
      </c>
      <c r="F2364" s="501" t="s">
        <v>2414</v>
      </c>
      <c r="G2364" s="500" t="s">
        <v>625</v>
      </c>
      <c r="H2364" t="str">
        <f>VLOOKUP($G2364,県名!$B$1:$C$49,2,FALSE)</f>
        <v>三  重</v>
      </c>
      <c r="I2364" t="str">
        <f>VLOOKUP(B2364,学校名!$D$8:$F$64,3,FALSE)</f>
        <v>皇學館大</v>
      </c>
      <c r="J2364" t="str">
        <f t="shared" si="72"/>
        <v>女</v>
      </c>
      <c r="K2364" s="501" t="s">
        <v>6556</v>
      </c>
      <c r="L2364" s="501" t="s">
        <v>6557</v>
      </c>
      <c r="M2364" t="str">
        <f t="shared" si="73"/>
        <v>MATSUBA Minami</v>
      </c>
      <c r="O2364" s="501" t="s">
        <v>4197</v>
      </c>
      <c r="P2364" s="501" t="s">
        <v>5112</v>
      </c>
    </row>
    <row r="2365" spans="2:16" s="308" customFormat="1">
      <c r="B2365" s="501" t="s">
        <v>507</v>
      </c>
      <c r="C2365" s="297">
        <v>2364</v>
      </c>
      <c r="D2365" s="501" t="s">
        <v>6470</v>
      </c>
      <c r="E2365" s="501" t="s">
        <v>6471</v>
      </c>
      <c r="F2365" s="501" t="s">
        <v>2415</v>
      </c>
      <c r="G2365" s="500" t="s">
        <v>625</v>
      </c>
      <c r="H2365" t="str">
        <f>VLOOKUP($G2365,県名!$B$1:$C$49,2,FALSE)</f>
        <v>三  重</v>
      </c>
      <c r="I2365" t="str">
        <f>VLOOKUP(B2365,学校名!$D$8:$F$64,3,FALSE)</f>
        <v>皇學館大</v>
      </c>
      <c r="J2365" t="str">
        <f t="shared" si="72"/>
        <v>女</v>
      </c>
      <c r="K2365" s="501" t="s">
        <v>6558</v>
      </c>
      <c r="L2365" s="501" t="s">
        <v>5999</v>
      </c>
      <c r="M2365" t="str">
        <f t="shared" si="73"/>
        <v>KAYA Airi</v>
      </c>
      <c r="O2365" s="501" t="s">
        <v>4197</v>
      </c>
      <c r="P2365" s="501" t="s">
        <v>5112</v>
      </c>
    </row>
    <row r="2366" spans="2:16" s="308" customFormat="1">
      <c r="B2366" s="501" t="s">
        <v>507</v>
      </c>
      <c r="C2366" s="297">
        <v>2365</v>
      </c>
      <c r="D2366" s="501" t="s">
        <v>6472</v>
      </c>
      <c r="E2366" s="501" t="s">
        <v>6473</v>
      </c>
      <c r="F2366" s="501" t="s">
        <v>2415</v>
      </c>
      <c r="G2366" s="500" t="s">
        <v>625</v>
      </c>
      <c r="H2366" t="str">
        <f>VLOOKUP($G2366,県名!$B$1:$C$49,2,FALSE)</f>
        <v>三  重</v>
      </c>
      <c r="I2366" t="str">
        <f>VLOOKUP(B2366,学校名!$D$8:$F$64,3,FALSE)</f>
        <v>皇學館大</v>
      </c>
      <c r="J2366" t="str">
        <f t="shared" si="72"/>
        <v>女</v>
      </c>
      <c r="K2366" s="501" t="s">
        <v>4994</v>
      </c>
      <c r="L2366" s="501" t="s">
        <v>6559</v>
      </c>
      <c r="M2366" t="str">
        <f t="shared" si="73"/>
        <v>HATTORI Manami</v>
      </c>
      <c r="O2366" s="501" t="s">
        <v>4197</v>
      </c>
      <c r="P2366" s="501" t="s">
        <v>5112</v>
      </c>
    </row>
    <row r="2367" spans="2:16" s="308" customFormat="1">
      <c r="B2367" s="501" t="s">
        <v>507</v>
      </c>
      <c r="C2367" s="297">
        <v>2366</v>
      </c>
      <c r="D2367" s="501" t="s">
        <v>6474</v>
      </c>
      <c r="E2367" s="501" t="s">
        <v>6475</v>
      </c>
      <c r="F2367" s="501" t="s">
        <v>2412</v>
      </c>
      <c r="G2367" s="500" t="s">
        <v>625</v>
      </c>
      <c r="H2367" t="str">
        <f>VLOOKUP($G2367,県名!$B$1:$C$49,2,FALSE)</f>
        <v>三  重</v>
      </c>
      <c r="I2367" t="str">
        <f>VLOOKUP(B2367,学校名!$D$8:$F$64,3,FALSE)</f>
        <v>皇學館大</v>
      </c>
      <c r="J2367" t="str">
        <f t="shared" si="72"/>
        <v>女</v>
      </c>
      <c r="K2367" s="501" t="s">
        <v>4991</v>
      </c>
      <c r="L2367" s="501" t="s">
        <v>5242</v>
      </c>
      <c r="M2367" t="str">
        <f t="shared" si="73"/>
        <v>ITO Ayaka</v>
      </c>
      <c r="O2367" s="501" t="s">
        <v>4197</v>
      </c>
      <c r="P2367" s="501" t="s">
        <v>5112</v>
      </c>
    </row>
    <row r="2368" spans="2:16" s="308" customFormat="1">
      <c r="B2368" s="501" t="s">
        <v>507</v>
      </c>
      <c r="C2368" s="297">
        <v>2367</v>
      </c>
      <c r="D2368" s="501" t="s">
        <v>6476</v>
      </c>
      <c r="E2368" s="501" t="s">
        <v>6477</v>
      </c>
      <c r="F2368" s="501" t="s">
        <v>2412</v>
      </c>
      <c r="G2368" s="500" t="s">
        <v>625</v>
      </c>
      <c r="H2368" t="str">
        <f>VLOOKUP($G2368,県名!$B$1:$C$49,2,FALSE)</f>
        <v>三  重</v>
      </c>
      <c r="I2368" t="str">
        <f>VLOOKUP(B2368,学校名!$D$8:$F$64,3,FALSE)</f>
        <v>皇學館大</v>
      </c>
      <c r="J2368" t="str">
        <f t="shared" si="72"/>
        <v>女</v>
      </c>
      <c r="K2368" s="501" t="s">
        <v>6560</v>
      </c>
      <c r="L2368" s="501" t="s">
        <v>6561</v>
      </c>
      <c r="M2368" t="str">
        <f t="shared" si="73"/>
        <v>MAEMURA Ayane</v>
      </c>
      <c r="O2368" s="501" t="s">
        <v>4197</v>
      </c>
      <c r="P2368" s="501" t="s">
        <v>5112</v>
      </c>
    </row>
    <row r="2369" spans="2:16" s="308" customFormat="1">
      <c r="B2369" s="501" t="s">
        <v>507</v>
      </c>
      <c r="C2369" s="297">
        <v>2368</v>
      </c>
      <c r="D2369" s="501" t="s">
        <v>6478</v>
      </c>
      <c r="E2369" s="501" t="s">
        <v>6479</v>
      </c>
      <c r="F2369" s="501" t="s">
        <v>2412</v>
      </c>
      <c r="G2369" s="500" t="s">
        <v>625</v>
      </c>
      <c r="H2369" t="str">
        <f>VLOOKUP($G2369,県名!$B$1:$C$49,2,FALSE)</f>
        <v>三  重</v>
      </c>
      <c r="I2369" t="str">
        <f>VLOOKUP(B2369,学校名!$D$8:$F$64,3,FALSE)</f>
        <v>皇學館大</v>
      </c>
      <c r="J2369" t="str">
        <f t="shared" si="72"/>
        <v>女</v>
      </c>
      <c r="K2369" s="501" t="s">
        <v>6562</v>
      </c>
      <c r="L2369" s="501" t="s">
        <v>5206</v>
      </c>
      <c r="M2369" t="str">
        <f t="shared" si="73"/>
        <v>MZTSUSAKA Kaho</v>
      </c>
      <c r="O2369" s="501" t="s">
        <v>4197</v>
      </c>
      <c r="P2369" s="501" t="s">
        <v>5112</v>
      </c>
    </row>
    <row r="2370" spans="2:16" s="308" customFormat="1">
      <c r="B2370" s="501" t="s">
        <v>507</v>
      </c>
      <c r="C2370" s="297">
        <v>2369</v>
      </c>
      <c r="D2370" s="501" t="s">
        <v>6480</v>
      </c>
      <c r="E2370" s="501" t="s">
        <v>6481</v>
      </c>
      <c r="F2370" s="501" t="s">
        <v>2412</v>
      </c>
      <c r="G2370" s="500" t="s">
        <v>625</v>
      </c>
      <c r="H2370" t="str">
        <f>VLOOKUP($G2370,県名!$B$1:$C$49,2,FALSE)</f>
        <v>三  重</v>
      </c>
      <c r="I2370" t="str">
        <f>VLOOKUP(B2370,学校名!$D$8:$F$64,3,FALSE)</f>
        <v>皇學館大</v>
      </c>
      <c r="J2370" t="str">
        <f t="shared" si="72"/>
        <v>女</v>
      </c>
      <c r="K2370" s="501" t="s">
        <v>4984</v>
      </c>
      <c r="L2370" s="501" t="s">
        <v>5821</v>
      </c>
      <c r="M2370" t="str">
        <f t="shared" si="73"/>
        <v>WATANABE Haruka</v>
      </c>
      <c r="O2370" s="501" t="s">
        <v>4197</v>
      </c>
      <c r="P2370" s="501" t="s">
        <v>5112</v>
      </c>
    </row>
    <row r="2371" spans="2:16" s="308" customFormat="1">
      <c r="B2371" s="501" t="s">
        <v>508</v>
      </c>
      <c r="C2371" s="297">
        <v>2370</v>
      </c>
      <c r="D2371" s="501" t="s">
        <v>6482</v>
      </c>
      <c r="E2371" s="501" t="s">
        <v>2055</v>
      </c>
      <c r="F2371" s="501" t="s">
        <v>2415</v>
      </c>
      <c r="G2371" s="500" t="s">
        <v>624</v>
      </c>
      <c r="H2371" t="str">
        <f>VLOOKUP($G2371,県名!$B$1:$C$49,2,FALSE)</f>
        <v>愛  知</v>
      </c>
      <c r="I2371" t="str">
        <f>VLOOKUP(B2371,学校名!$D$8:$F$64,3,FALSE)</f>
        <v>至学館大</v>
      </c>
      <c r="J2371" t="str">
        <f t="shared" ref="J2371:J2434" si="74">IF(VALUE(C2371)&lt;2001,"男","女")</f>
        <v>女</v>
      </c>
      <c r="K2371" s="501" t="s">
        <v>6563</v>
      </c>
      <c r="L2371" s="501" t="s">
        <v>5216</v>
      </c>
      <c r="M2371" t="str">
        <f t="shared" ref="M2371:M2434" si="75">K2371&amp;" "&amp;L2371</f>
        <v>ASANO Saki</v>
      </c>
      <c r="O2371" s="501" t="s">
        <v>4197</v>
      </c>
      <c r="P2371" s="501" t="s">
        <v>5112</v>
      </c>
    </row>
    <row r="2372" spans="2:16" s="308" customFormat="1">
      <c r="B2372" s="501" t="s">
        <v>508</v>
      </c>
      <c r="C2372" s="297">
        <v>2371</v>
      </c>
      <c r="D2372" s="501" t="s">
        <v>6483</v>
      </c>
      <c r="E2372" s="501" t="s">
        <v>6484</v>
      </c>
      <c r="F2372" s="501" t="s">
        <v>2416</v>
      </c>
      <c r="G2372" s="500" t="s">
        <v>624</v>
      </c>
      <c r="H2372" t="str">
        <f>VLOOKUP($G2372,県名!$B$1:$C$49,2,FALSE)</f>
        <v>愛  知</v>
      </c>
      <c r="I2372" t="str">
        <f>VLOOKUP(B2372,学校名!$D$8:$F$64,3,FALSE)</f>
        <v>至学館大</v>
      </c>
      <c r="J2372" t="str">
        <f t="shared" si="74"/>
        <v>女</v>
      </c>
      <c r="K2372" s="501" t="s">
        <v>6418</v>
      </c>
      <c r="L2372" s="501" t="s">
        <v>5231</v>
      </c>
      <c r="M2372" t="str">
        <f t="shared" si="75"/>
        <v>KANEKO Mai</v>
      </c>
      <c r="O2372" s="501" t="s">
        <v>4197</v>
      </c>
      <c r="P2372" s="501" t="s">
        <v>5112</v>
      </c>
    </row>
    <row r="2373" spans="2:16" s="308" customFormat="1">
      <c r="B2373" s="501" t="s">
        <v>508</v>
      </c>
      <c r="C2373" s="297">
        <v>2372</v>
      </c>
      <c r="D2373" s="501" t="s">
        <v>6485</v>
      </c>
      <c r="E2373" s="501" t="s">
        <v>6486</v>
      </c>
      <c r="F2373" s="501" t="s">
        <v>2416</v>
      </c>
      <c r="G2373" s="500" t="s">
        <v>624</v>
      </c>
      <c r="H2373" t="str">
        <f>VLOOKUP($G2373,県名!$B$1:$C$49,2,FALSE)</f>
        <v>愛  知</v>
      </c>
      <c r="I2373" t="str">
        <f>VLOOKUP(B2373,学校名!$D$8:$F$64,3,FALSE)</f>
        <v>至学館大</v>
      </c>
      <c r="J2373" t="str">
        <f t="shared" si="74"/>
        <v>女</v>
      </c>
      <c r="K2373" s="501" t="s">
        <v>6564</v>
      </c>
      <c r="L2373" s="501" t="s">
        <v>5821</v>
      </c>
      <c r="M2373" t="str">
        <f t="shared" si="75"/>
        <v>KOMAKI Haruka</v>
      </c>
      <c r="O2373" s="501" t="s">
        <v>4197</v>
      </c>
      <c r="P2373" s="501" t="s">
        <v>5112</v>
      </c>
    </row>
    <row r="2374" spans="2:16" s="308" customFormat="1">
      <c r="B2374" s="501" t="s">
        <v>508</v>
      </c>
      <c r="C2374" s="297">
        <v>2373</v>
      </c>
      <c r="D2374" s="501" t="s">
        <v>6487</v>
      </c>
      <c r="E2374" s="501" t="s">
        <v>6488</v>
      </c>
      <c r="F2374" s="501" t="s">
        <v>2416</v>
      </c>
      <c r="G2374" s="500" t="s">
        <v>624</v>
      </c>
      <c r="H2374" t="str">
        <f>VLOOKUP($G2374,県名!$B$1:$C$49,2,FALSE)</f>
        <v>愛  知</v>
      </c>
      <c r="I2374" t="str">
        <f>VLOOKUP(B2374,学校名!$D$8:$F$64,3,FALSE)</f>
        <v>至学館大</v>
      </c>
      <c r="J2374" t="str">
        <f t="shared" si="74"/>
        <v>女</v>
      </c>
      <c r="K2374" s="501" t="s">
        <v>6565</v>
      </c>
      <c r="L2374" s="501" t="s">
        <v>5988</v>
      </c>
      <c r="M2374" t="str">
        <f t="shared" si="75"/>
        <v>CHIKAZAWA Nana</v>
      </c>
      <c r="O2374" s="501" t="s">
        <v>4197</v>
      </c>
      <c r="P2374" s="501" t="s">
        <v>5112</v>
      </c>
    </row>
    <row r="2375" spans="2:16" s="308" customFormat="1">
      <c r="B2375" s="501" t="s">
        <v>509</v>
      </c>
      <c r="C2375" s="297">
        <v>2374</v>
      </c>
      <c r="D2375" s="501" t="s">
        <v>6489</v>
      </c>
      <c r="E2375" s="501" t="s">
        <v>6490</v>
      </c>
      <c r="F2375" s="501" t="s">
        <v>2412</v>
      </c>
      <c r="G2375" s="500" t="s">
        <v>623</v>
      </c>
      <c r="H2375" t="str">
        <f>VLOOKUP($G2375,県名!$B$1:$C$49,2,FALSE)</f>
        <v>静  岡</v>
      </c>
      <c r="I2375" t="str">
        <f>VLOOKUP(B2375,学校名!$D$8:$F$64,3,FALSE)</f>
        <v>静岡大</v>
      </c>
      <c r="J2375" t="str">
        <f t="shared" si="74"/>
        <v>女</v>
      </c>
      <c r="K2375" s="501" t="s">
        <v>6566</v>
      </c>
      <c r="L2375" s="501" t="s">
        <v>5210</v>
      </c>
      <c r="M2375" t="str">
        <f t="shared" si="75"/>
        <v>ARIGAYA Mayu</v>
      </c>
      <c r="O2375" s="501" t="s">
        <v>4197</v>
      </c>
      <c r="P2375" s="501" t="s">
        <v>5112</v>
      </c>
    </row>
    <row r="2376" spans="2:16" s="308" customFormat="1">
      <c r="B2376" s="501" t="s">
        <v>509</v>
      </c>
      <c r="C2376" s="297">
        <v>2375</v>
      </c>
      <c r="D2376" s="501" t="s">
        <v>6491</v>
      </c>
      <c r="E2376" s="501" t="s">
        <v>6492</v>
      </c>
      <c r="F2376" s="501" t="s">
        <v>2412</v>
      </c>
      <c r="G2376" s="500" t="s">
        <v>623</v>
      </c>
      <c r="H2376" t="str">
        <f>VLOOKUP($G2376,県名!$B$1:$C$49,2,FALSE)</f>
        <v>静  岡</v>
      </c>
      <c r="I2376" t="str">
        <f>VLOOKUP(B2376,学校名!$D$8:$F$64,3,FALSE)</f>
        <v>静岡大</v>
      </c>
      <c r="J2376" t="str">
        <f t="shared" si="74"/>
        <v>女</v>
      </c>
      <c r="K2376" s="501" t="s">
        <v>6567</v>
      </c>
      <c r="L2376" s="501" t="s">
        <v>6568</v>
      </c>
      <c r="M2376" t="str">
        <f t="shared" si="75"/>
        <v>SANO Sachiko</v>
      </c>
      <c r="O2376" s="501" t="s">
        <v>4197</v>
      </c>
      <c r="P2376" s="501" t="s">
        <v>5112</v>
      </c>
    </row>
    <row r="2377" spans="2:16" s="308" customFormat="1">
      <c r="B2377" s="501" t="s">
        <v>509</v>
      </c>
      <c r="C2377" s="297">
        <v>2376</v>
      </c>
      <c r="D2377" s="501" t="s">
        <v>6493</v>
      </c>
      <c r="E2377" s="501" t="s">
        <v>6494</v>
      </c>
      <c r="F2377" s="501" t="s">
        <v>2412</v>
      </c>
      <c r="G2377" s="500" t="s">
        <v>623</v>
      </c>
      <c r="H2377" t="str">
        <f>VLOOKUP($G2377,県名!$B$1:$C$49,2,FALSE)</f>
        <v>静  岡</v>
      </c>
      <c r="I2377" t="str">
        <f>VLOOKUP(B2377,学校名!$D$8:$F$64,3,FALSE)</f>
        <v>静岡大</v>
      </c>
      <c r="J2377" t="str">
        <f t="shared" si="74"/>
        <v>女</v>
      </c>
      <c r="K2377" s="501" t="s">
        <v>5718</v>
      </c>
      <c r="L2377" s="501" t="s">
        <v>6569</v>
      </c>
      <c r="M2377" t="str">
        <f t="shared" si="75"/>
        <v>TANAKA Yuho</v>
      </c>
      <c r="O2377" s="501" t="s">
        <v>4197</v>
      </c>
      <c r="P2377" s="501" t="s">
        <v>5112</v>
      </c>
    </row>
    <row r="2378" spans="2:16" s="308" customFormat="1">
      <c r="B2378" s="501" t="s">
        <v>509</v>
      </c>
      <c r="C2378" s="297">
        <v>2377</v>
      </c>
      <c r="D2378" s="501" t="s">
        <v>6495</v>
      </c>
      <c r="E2378" s="501" t="s">
        <v>6496</v>
      </c>
      <c r="F2378" s="501" t="s">
        <v>2412</v>
      </c>
      <c r="G2378" s="500" t="s">
        <v>623</v>
      </c>
      <c r="H2378" t="str">
        <f>VLOOKUP($G2378,県名!$B$1:$C$49,2,FALSE)</f>
        <v>静  岡</v>
      </c>
      <c r="I2378" t="str">
        <f>VLOOKUP(B2378,学校名!$D$8:$F$64,3,FALSE)</f>
        <v>静岡大</v>
      </c>
      <c r="J2378" t="str">
        <f t="shared" si="74"/>
        <v>女</v>
      </c>
      <c r="K2378" s="501" t="s">
        <v>5806</v>
      </c>
      <c r="L2378" s="501" t="s">
        <v>5045</v>
      </c>
      <c r="M2378" t="str">
        <f t="shared" si="75"/>
        <v>HATA Yuki</v>
      </c>
      <c r="O2378" s="501" t="s">
        <v>4197</v>
      </c>
      <c r="P2378" s="501" t="s">
        <v>5112</v>
      </c>
    </row>
    <row r="2379" spans="2:16" s="308" customFormat="1">
      <c r="B2379" s="501" t="s">
        <v>509</v>
      </c>
      <c r="C2379" s="297">
        <v>2378</v>
      </c>
      <c r="D2379" s="501" t="s">
        <v>6497</v>
      </c>
      <c r="E2379" s="501" t="s">
        <v>6498</v>
      </c>
      <c r="F2379" s="501" t="s">
        <v>2412</v>
      </c>
      <c r="G2379" s="500" t="s">
        <v>623</v>
      </c>
      <c r="H2379" t="str">
        <f>VLOOKUP($G2379,県名!$B$1:$C$49,2,FALSE)</f>
        <v>静  岡</v>
      </c>
      <c r="I2379" t="str">
        <f>VLOOKUP(B2379,学校名!$D$8:$F$64,3,FALSE)</f>
        <v>静岡大</v>
      </c>
      <c r="J2379" t="str">
        <f t="shared" si="74"/>
        <v>女</v>
      </c>
      <c r="K2379" s="501" t="s">
        <v>6570</v>
      </c>
      <c r="L2379" s="501" t="s">
        <v>6571</v>
      </c>
      <c r="M2379" t="str">
        <f t="shared" si="75"/>
        <v>MATSUURA Sumire</v>
      </c>
      <c r="O2379" s="501" t="s">
        <v>4197</v>
      </c>
      <c r="P2379" s="501" t="s">
        <v>5112</v>
      </c>
    </row>
    <row r="2380" spans="2:16" s="308" customFormat="1">
      <c r="B2380" s="501" t="s">
        <v>509</v>
      </c>
      <c r="C2380" s="297">
        <v>2379</v>
      </c>
      <c r="D2380" s="501" t="s">
        <v>6499</v>
      </c>
      <c r="E2380" s="501" t="s">
        <v>6500</v>
      </c>
      <c r="F2380" s="501" t="s">
        <v>2412</v>
      </c>
      <c r="G2380" s="500" t="s">
        <v>623</v>
      </c>
      <c r="H2380" t="str">
        <f>VLOOKUP($G2380,県名!$B$1:$C$49,2,FALSE)</f>
        <v>静  岡</v>
      </c>
      <c r="I2380" t="str">
        <f>VLOOKUP(B2380,学校名!$D$8:$F$64,3,FALSE)</f>
        <v>静岡大</v>
      </c>
      <c r="J2380" t="str">
        <f t="shared" si="74"/>
        <v>女</v>
      </c>
      <c r="K2380" s="501" t="s">
        <v>6572</v>
      </c>
      <c r="L2380" s="501" t="s">
        <v>6573</v>
      </c>
      <c r="M2380" t="str">
        <f t="shared" si="75"/>
        <v>MORINO Maika</v>
      </c>
      <c r="O2380" s="501" t="s">
        <v>4197</v>
      </c>
      <c r="P2380" s="501" t="s">
        <v>5112</v>
      </c>
    </row>
    <row r="2381" spans="2:16" s="308" customFormat="1">
      <c r="B2381" s="501" t="s">
        <v>509</v>
      </c>
      <c r="C2381" s="297">
        <v>2380</v>
      </c>
      <c r="D2381" s="501" t="s">
        <v>6501</v>
      </c>
      <c r="E2381" s="501" t="s">
        <v>6502</v>
      </c>
      <c r="F2381" s="501" t="s">
        <v>2415</v>
      </c>
      <c r="G2381" s="500" t="s">
        <v>623</v>
      </c>
      <c r="H2381" t="str">
        <f>VLOOKUP($G2381,県名!$B$1:$C$49,2,FALSE)</f>
        <v>静  岡</v>
      </c>
      <c r="I2381" t="str">
        <f>VLOOKUP(B2381,学校名!$D$8:$F$64,3,FALSE)</f>
        <v>静岡大</v>
      </c>
      <c r="J2381" t="str">
        <f t="shared" si="74"/>
        <v>女</v>
      </c>
      <c r="K2381" s="501" t="s">
        <v>6574</v>
      </c>
      <c r="L2381" s="501" t="s">
        <v>6575</v>
      </c>
      <c r="M2381" t="str">
        <f t="shared" si="75"/>
        <v>AMO Sakurako</v>
      </c>
      <c r="O2381" s="501" t="s">
        <v>4197</v>
      </c>
      <c r="P2381" s="501" t="s">
        <v>5112</v>
      </c>
    </row>
    <row r="2382" spans="2:16" s="308" customFormat="1">
      <c r="B2382" s="501" t="s">
        <v>509</v>
      </c>
      <c r="C2382" s="297">
        <v>2381</v>
      </c>
      <c r="D2382" s="501" t="s">
        <v>6503</v>
      </c>
      <c r="E2382" s="501" t="s">
        <v>6504</v>
      </c>
      <c r="F2382" s="501" t="s">
        <v>2415</v>
      </c>
      <c r="G2382" s="500" t="s">
        <v>623</v>
      </c>
      <c r="H2382" t="str">
        <f>VLOOKUP($G2382,県名!$B$1:$C$49,2,FALSE)</f>
        <v>静  岡</v>
      </c>
      <c r="I2382" t="str">
        <f>VLOOKUP(B2382,学校名!$D$8:$F$64,3,FALSE)</f>
        <v>静岡大</v>
      </c>
      <c r="J2382" t="str">
        <f t="shared" si="74"/>
        <v>女</v>
      </c>
      <c r="K2382" s="501" t="s">
        <v>6576</v>
      </c>
      <c r="L2382" s="501" t="s">
        <v>6577</v>
      </c>
      <c r="M2382" t="str">
        <f t="shared" si="75"/>
        <v>IKEYA Natsumi</v>
      </c>
      <c r="O2382" s="501" t="s">
        <v>4197</v>
      </c>
      <c r="P2382" s="501" t="s">
        <v>5112</v>
      </c>
    </row>
    <row r="2383" spans="2:16" s="308" customFormat="1">
      <c r="B2383" s="501" t="s">
        <v>509</v>
      </c>
      <c r="C2383" s="297">
        <v>2382</v>
      </c>
      <c r="D2383" s="501" t="s">
        <v>6505</v>
      </c>
      <c r="E2383" s="501" t="s">
        <v>6506</v>
      </c>
      <c r="F2383" s="501" t="s">
        <v>2415</v>
      </c>
      <c r="G2383" s="500" t="s">
        <v>623</v>
      </c>
      <c r="H2383" t="str">
        <f>VLOOKUP($G2383,県名!$B$1:$C$49,2,FALSE)</f>
        <v>静  岡</v>
      </c>
      <c r="I2383" t="str">
        <f>VLOOKUP(B2383,学校名!$D$8:$F$64,3,FALSE)</f>
        <v>静岡大</v>
      </c>
      <c r="J2383" t="str">
        <f t="shared" si="74"/>
        <v>女</v>
      </c>
      <c r="K2383" s="501" t="s">
        <v>6578</v>
      </c>
      <c r="L2383" s="501" t="s">
        <v>6579</v>
      </c>
      <c r="M2383" t="str">
        <f t="shared" si="75"/>
        <v>ICHIKAWA Kurumi</v>
      </c>
      <c r="O2383" s="501" t="s">
        <v>4197</v>
      </c>
      <c r="P2383" s="501" t="s">
        <v>5112</v>
      </c>
    </row>
    <row r="2384" spans="2:16" s="308" customFormat="1">
      <c r="B2384" s="501" t="s">
        <v>509</v>
      </c>
      <c r="C2384" s="297">
        <v>2383</v>
      </c>
      <c r="D2384" s="501" t="s">
        <v>6507</v>
      </c>
      <c r="E2384" s="501" t="s">
        <v>6508</v>
      </c>
      <c r="F2384" s="501" t="s">
        <v>2415</v>
      </c>
      <c r="G2384" s="500" t="s">
        <v>623</v>
      </c>
      <c r="H2384" t="str">
        <f>VLOOKUP($G2384,県名!$B$1:$C$49,2,FALSE)</f>
        <v>静  岡</v>
      </c>
      <c r="I2384" t="str">
        <f>VLOOKUP(B2384,学校名!$D$8:$F$64,3,FALSE)</f>
        <v>静岡大</v>
      </c>
      <c r="J2384" t="str">
        <f t="shared" si="74"/>
        <v>女</v>
      </c>
      <c r="K2384" s="501" t="s">
        <v>6580</v>
      </c>
      <c r="L2384" s="501" t="s">
        <v>5249</v>
      </c>
      <c r="M2384" t="str">
        <f t="shared" si="75"/>
        <v>SAKAMOTO Yui</v>
      </c>
      <c r="O2384" s="501" t="s">
        <v>4197</v>
      </c>
      <c r="P2384" s="501" t="s">
        <v>5112</v>
      </c>
    </row>
    <row r="2385" spans="2:16" s="308" customFormat="1">
      <c r="B2385" s="501" t="s">
        <v>509</v>
      </c>
      <c r="C2385" s="297">
        <v>2384</v>
      </c>
      <c r="D2385" s="501" t="s">
        <v>6509</v>
      </c>
      <c r="E2385" s="501" t="s">
        <v>6510</v>
      </c>
      <c r="F2385" s="501" t="s">
        <v>2415</v>
      </c>
      <c r="G2385" s="500" t="s">
        <v>623</v>
      </c>
      <c r="H2385" t="str">
        <f>VLOOKUP($G2385,県名!$B$1:$C$49,2,FALSE)</f>
        <v>静  岡</v>
      </c>
      <c r="I2385" t="str">
        <f>VLOOKUP(B2385,学校名!$D$8:$F$64,3,FALSE)</f>
        <v>静岡大</v>
      </c>
      <c r="J2385" t="str">
        <f t="shared" si="74"/>
        <v>女</v>
      </c>
      <c r="K2385" s="501" t="s">
        <v>5674</v>
      </c>
      <c r="L2385" s="501" t="s">
        <v>6581</v>
      </c>
      <c r="M2385" t="str">
        <f t="shared" si="75"/>
        <v>SHIBATA Nagisa</v>
      </c>
      <c r="O2385" s="501" t="s">
        <v>4197</v>
      </c>
      <c r="P2385" s="501" t="s">
        <v>5112</v>
      </c>
    </row>
    <row r="2386" spans="2:16" s="308" customFormat="1">
      <c r="B2386" s="501" t="s">
        <v>509</v>
      </c>
      <c r="C2386" s="297">
        <v>2385</v>
      </c>
      <c r="D2386" s="501" t="s">
        <v>6511</v>
      </c>
      <c r="E2386" s="501" t="s">
        <v>6512</v>
      </c>
      <c r="F2386" s="501" t="s">
        <v>2415</v>
      </c>
      <c r="G2386" s="500" t="s">
        <v>623</v>
      </c>
      <c r="H2386" t="str">
        <f>VLOOKUP($G2386,県名!$B$1:$C$49,2,FALSE)</f>
        <v>静  岡</v>
      </c>
      <c r="I2386" t="str">
        <f>VLOOKUP(B2386,学校名!$D$8:$F$64,3,FALSE)</f>
        <v>静岡大</v>
      </c>
      <c r="J2386" t="str">
        <f t="shared" si="74"/>
        <v>女</v>
      </c>
      <c r="K2386" s="501" t="s">
        <v>6582</v>
      </c>
      <c r="L2386" s="501" t="s">
        <v>6008</v>
      </c>
      <c r="M2386" t="str">
        <f t="shared" si="75"/>
        <v>HAGIWARA Nao</v>
      </c>
      <c r="O2386" s="501" t="s">
        <v>4197</v>
      </c>
      <c r="P2386" s="501" t="s">
        <v>5112</v>
      </c>
    </row>
    <row r="2387" spans="2:16" s="308" customFormat="1">
      <c r="B2387" s="501" t="s">
        <v>509</v>
      </c>
      <c r="C2387" s="297">
        <v>2386</v>
      </c>
      <c r="D2387" s="501" t="s">
        <v>6513</v>
      </c>
      <c r="E2387" s="501" t="s">
        <v>6514</v>
      </c>
      <c r="F2387" s="501" t="s">
        <v>2414</v>
      </c>
      <c r="G2387" s="500" t="s">
        <v>623</v>
      </c>
      <c r="H2387" t="str">
        <f>VLOOKUP($G2387,県名!$B$1:$C$49,2,FALSE)</f>
        <v>静  岡</v>
      </c>
      <c r="I2387" t="str">
        <f>VLOOKUP(B2387,学校名!$D$8:$F$64,3,FALSE)</f>
        <v>静岡大</v>
      </c>
      <c r="J2387" t="str">
        <f t="shared" si="74"/>
        <v>女</v>
      </c>
      <c r="K2387" s="501" t="s">
        <v>5261</v>
      </c>
      <c r="L2387" s="501" t="s">
        <v>5204</v>
      </c>
      <c r="M2387" t="str">
        <f t="shared" si="75"/>
        <v>KATO Kaede</v>
      </c>
      <c r="O2387" s="501" t="s">
        <v>4197</v>
      </c>
      <c r="P2387" s="501" t="s">
        <v>5112</v>
      </c>
    </row>
    <row r="2388" spans="2:16" s="308" customFormat="1">
      <c r="B2388" s="501" t="s">
        <v>509</v>
      </c>
      <c r="C2388" s="297">
        <v>2387</v>
      </c>
      <c r="D2388" s="501" t="s">
        <v>6515</v>
      </c>
      <c r="E2388" s="501" t="s">
        <v>6516</v>
      </c>
      <c r="F2388" s="501" t="s">
        <v>2414</v>
      </c>
      <c r="G2388" s="500" t="s">
        <v>623</v>
      </c>
      <c r="H2388" t="str">
        <f>VLOOKUP($G2388,県名!$B$1:$C$49,2,FALSE)</f>
        <v>静  岡</v>
      </c>
      <c r="I2388" t="str">
        <f>VLOOKUP(B2388,学校名!$D$8:$F$64,3,FALSE)</f>
        <v>静岡大</v>
      </c>
      <c r="J2388" t="str">
        <f t="shared" si="74"/>
        <v>女</v>
      </c>
      <c r="K2388" s="501" t="s">
        <v>6583</v>
      </c>
      <c r="L2388" s="501" t="s">
        <v>6584</v>
      </c>
      <c r="M2388" t="str">
        <f t="shared" si="75"/>
        <v>KANAMORI Ayaha</v>
      </c>
      <c r="O2388" s="501" t="s">
        <v>4197</v>
      </c>
      <c r="P2388" s="501" t="s">
        <v>5112</v>
      </c>
    </row>
    <row r="2389" spans="2:16" s="308" customFormat="1">
      <c r="B2389" s="501" t="s">
        <v>509</v>
      </c>
      <c r="C2389" s="297">
        <v>2388</v>
      </c>
      <c r="D2389" s="501" t="s">
        <v>6517</v>
      </c>
      <c r="E2389" s="501" t="s">
        <v>6518</v>
      </c>
      <c r="F2389" s="501" t="s">
        <v>2414</v>
      </c>
      <c r="G2389" s="500" t="s">
        <v>623</v>
      </c>
      <c r="H2389" t="str">
        <f>VLOOKUP($G2389,県名!$B$1:$C$49,2,FALSE)</f>
        <v>静  岡</v>
      </c>
      <c r="I2389" t="str">
        <f>VLOOKUP(B2389,学校名!$D$8:$F$64,3,FALSE)</f>
        <v>静岡大</v>
      </c>
      <c r="J2389" t="str">
        <f t="shared" si="74"/>
        <v>女</v>
      </c>
      <c r="K2389" s="501" t="s">
        <v>4990</v>
      </c>
      <c r="L2389" s="501" t="s">
        <v>5208</v>
      </c>
      <c r="M2389" t="str">
        <f t="shared" si="75"/>
        <v>SUZUKI Yuka</v>
      </c>
      <c r="O2389" s="501" t="s">
        <v>4197</v>
      </c>
      <c r="P2389" s="501" t="s">
        <v>5112</v>
      </c>
    </row>
    <row r="2390" spans="2:16" s="308" customFormat="1">
      <c r="B2390" s="501" t="s">
        <v>509</v>
      </c>
      <c r="C2390" s="297">
        <v>2389</v>
      </c>
      <c r="D2390" s="501" t="s">
        <v>6519</v>
      </c>
      <c r="E2390" s="501" t="s">
        <v>6520</v>
      </c>
      <c r="F2390" s="501" t="s">
        <v>2414</v>
      </c>
      <c r="G2390" s="500" t="s">
        <v>623</v>
      </c>
      <c r="H2390" t="str">
        <f>VLOOKUP($G2390,県名!$B$1:$C$49,2,FALSE)</f>
        <v>静  岡</v>
      </c>
      <c r="I2390" t="str">
        <f>VLOOKUP(B2390,学校名!$D$8:$F$64,3,FALSE)</f>
        <v>静岡大</v>
      </c>
      <c r="J2390" t="str">
        <f t="shared" si="74"/>
        <v>女</v>
      </c>
      <c r="K2390" s="501" t="s">
        <v>6585</v>
      </c>
      <c r="L2390" s="501" t="s">
        <v>6586</v>
      </c>
      <c r="M2390" t="str">
        <f t="shared" si="75"/>
        <v>FUJINAMI Mao</v>
      </c>
      <c r="O2390" s="501" t="s">
        <v>4197</v>
      </c>
      <c r="P2390" s="501" t="s">
        <v>5112</v>
      </c>
    </row>
    <row r="2391" spans="2:16" s="308" customFormat="1">
      <c r="B2391" s="501" t="s">
        <v>509</v>
      </c>
      <c r="C2391" s="297">
        <v>2390</v>
      </c>
      <c r="D2391" s="501" t="s">
        <v>6521</v>
      </c>
      <c r="E2391" s="501" t="s">
        <v>6522</v>
      </c>
      <c r="F2391" s="501" t="s">
        <v>2414</v>
      </c>
      <c r="G2391" s="500" t="s">
        <v>623</v>
      </c>
      <c r="H2391" t="str">
        <f>VLOOKUP($G2391,県名!$B$1:$C$49,2,FALSE)</f>
        <v>静  岡</v>
      </c>
      <c r="I2391" t="str">
        <f>VLOOKUP(B2391,学校名!$D$8:$F$64,3,FALSE)</f>
        <v>静岡大</v>
      </c>
      <c r="J2391" t="str">
        <f t="shared" si="74"/>
        <v>女</v>
      </c>
      <c r="K2391" s="501" t="s">
        <v>6587</v>
      </c>
      <c r="L2391" s="501" t="s">
        <v>6588</v>
      </c>
      <c r="M2391" t="str">
        <f t="shared" si="75"/>
        <v>YAZAKI Haruko</v>
      </c>
      <c r="O2391" s="501" t="s">
        <v>4197</v>
      </c>
      <c r="P2391" s="501" t="s">
        <v>5112</v>
      </c>
    </row>
    <row r="2392" spans="2:16" s="308" customFormat="1">
      <c r="B2392" s="501" t="s">
        <v>509</v>
      </c>
      <c r="C2392" s="297">
        <v>2391</v>
      </c>
      <c r="D2392" s="501" t="s">
        <v>6523</v>
      </c>
      <c r="E2392" s="501" t="s">
        <v>6524</v>
      </c>
      <c r="F2392" s="501" t="s">
        <v>2414</v>
      </c>
      <c r="G2392" s="500" t="s">
        <v>623</v>
      </c>
      <c r="H2392" t="str">
        <f>VLOOKUP($G2392,県名!$B$1:$C$49,2,FALSE)</f>
        <v>静  岡</v>
      </c>
      <c r="I2392" t="str">
        <f>VLOOKUP(B2392,学校名!$D$8:$F$64,3,FALSE)</f>
        <v>静岡大</v>
      </c>
      <c r="J2392" t="str">
        <f t="shared" si="74"/>
        <v>女</v>
      </c>
      <c r="K2392" s="501" t="s">
        <v>6589</v>
      </c>
      <c r="L2392" s="501" t="s">
        <v>6590</v>
      </c>
      <c r="M2392" t="str">
        <f t="shared" si="75"/>
        <v>YONEZAWA Shiori</v>
      </c>
      <c r="O2392" s="501" t="s">
        <v>4197</v>
      </c>
      <c r="P2392" s="501" t="s">
        <v>5112</v>
      </c>
    </row>
    <row r="2393" spans="2:16" s="308" customFormat="1">
      <c r="B2393" s="501" t="s">
        <v>514</v>
      </c>
      <c r="C2393" s="297">
        <v>2392</v>
      </c>
      <c r="D2393" s="501" t="s">
        <v>6525</v>
      </c>
      <c r="E2393" s="501" t="s">
        <v>6526</v>
      </c>
      <c r="F2393" s="501" t="s">
        <v>2416</v>
      </c>
      <c r="G2393" s="500" t="s">
        <v>624</v>
      </c>
      <c r="H2393" t="str">
        <f>VLOOKUP($G2393,県名!$B$1:$C$49,2,FALSE)</f>
        <v>愛  知</v>
      </c>
      <c r="I2393" t="str">
        <f>VLOOKUP(B2393,学校名!$D$8:$F$64,3,FALSE)</f>
        <v>中京大</v>
      </c>
      <c r="J2393" t="str">
        <f t="shared" si="74"/>
        <v>女</v>
      </c>
      <c r="K2393" s="501" t="s">
        <v>4991</v>
      </c>
      <c r="L2393" s="501" t="s">
        <v>5249</v>
      </c>
      <c r="M2393" t="str">
        <f t="shared" si="75"/>
        <v>ITO Yui</v>
      </c>
      <c r="O2393" s="501" t="s">
        <v>4197</v>
      </c>
      <c r="P2393" s="501" t="s">
        <v>5112</v>
      </c>
    </row>
    <row r="2394" spans="2:16" s="308" customFormat="1">
      <c r="B2394" s="501" t="s">
        <v>518</v>
      </c>
      <c r="C2394" s="297">
        <v>2393</v>
      </c>
      <c r="D2394" s="501" t="s">
        <v>6527</v>
      </c>
      <c r="E2394" s="501" t="s">
        <v>6528</v>
      </c>
      <c r="F2394" s="501" t="s">
        <v>2414</v>
      </c>
      <c r="G2394" s="500" t="s">
        <v>624</v>
      </c>
      <c r="H2394" t="str">
        <f>VLOOKUP($G2394,県名!$B$1:$C$49,2,FALSE)</f>
        <v>愛  知</v>
      </c>
      <c r="I2394" t="str">
        <f>VLOOKUP(B2394,学校名!$D$8:$F$64,3,FALSE)</f>
        <v>東海学園大</v>
      </c>
      <c r="J2394" t="str">
        <f t="shared" si="74"/>
        <v>女</v>
      </c>
      <c r="K2394" s="501" t="s">
        <v>6022</v>
      </c>
      <c r="L2394" s="501" t="s">
        <v>6591</v>
      </c>
      <c r="M2394" t="str">
        <f t="shared" si="75"/>
        <v>TAKAHASHI Mina</v>
      </c>
      <c r="O2394" s="501" t="s">
        <v>4197</v>
      </c>
      <c r="P2394" s="501" t="s">
        <v>5112</v>
      </c>
    </row>
    <row r="2395" spans="2:16" s="308" customFormat="1">
      <c r="B2395" s="501" t="s">
        <v>518</v>
      </c>
      <c r="C2395" s="307">
        <v>2394</v>
      </c>
      <c r="D2395" s="501" t="s">
        <v>6529</v>
      </c>
      <c r="E2395" s="501" t="s">
        <v>6530</v>
      </c>
      <c r="F2395" s="501" t="s">
        <v>2414</v>
      </c>
      <c r="G2395" s="500" t="s">
        <v>624</v>
      </c>
      <c r="H2395" t="str">
        <f>VLOOKUP($G2395,県名!$B$1:$C$49,2,FALSE)</f>
        <v>愛  知</v>
      </c>
      <c r="I2395" t="str">
        <f>VLOOKUP(B2395,学校名!$D$8:$F$64,3,FALSE)</f>
        <v>東海学園大</v>
      </c>
      <c r="J2395" t="str">
        <f t="shared" si="74"/>
        <v>女</v>
      </c>
      <c r="K2395" s="501" t="s">
        <v>5013</v>
      </c>
      <c r="L2395" s="501" t="s">
        <v>6592</v>
      </c>
      <c r="M2395" t="str">
        <f t="shared" si="75"/>
        <v>MAEDA Otono</v>
      </c>
      <c r="O2395" s="501" t="s">
        <v>4197</v>
      </c>
      <c r="P2395" s="501" t="s">
        <v>5112</v>
      </c>
    </row>
    <row r="2396" spans="2:16" s="308" customFormat="1">
      <c r="B2396" s="501" t="s">
        <v>518</v>
      </c>
      <c r="C2396" s="307">
        <v>2395</v>
      </c>
      <c r="D2396" s="501" t="s">
        <v>6531</v>
      </c>
      <c r="E2396" s="501" t="s">
        <v>6532</v>
      </c>
      <c r="F2396" s="501" t="s">
        <v>2415</v>
      </c>
      <c r="G2396" s="500" t="s">
        <v>624</v>
      </c>
      <c r="H2396" t="str">
        <f>VLOOKUP($G2396,県名!$B$1:$C$49,2,FALSE)</f>
        <v>愛  知</v>
      </c>
      <c r="I2396" t="str">
        <f>VLOOKUP(B2396,学校名!$D$8:$F$64,3,FALSE)</f>
        <v>東海学園大</v>
      </c>
      <c r="J2396" t="str">
        <f t="shared" si="74"/>
        <v>女</v>
      </c>
      <c r="K2396" s="501" t="s">
        <v>6593</v>
      </c>
      <c r="L2396" s="501" t="s">
        <v>6577</v>
      </c>
      <c r="M2396" t="str">
        <f t="shared" si="75"/>
        <v>SOBAO Natsumi</v>
      </c>
      <c r="O2396" s="501" t="s">
        <v>4197</v>
      </c>
      <c r="P2396" s="501" t="s">
        <v>5112</v>
      </c>
    </row>
    <row r="2397" spans="2:16" s="308" customFormat="1">
      <c r="B2397" s="501" t="s">
        <v>525</v>
      </c>
      <c r="C2397" s="307">
        <v>2396</v>
      </c>
      <c r="D2397" s="501" t="s">
        <v>6533</v>
      </c>
      <c r="E2397" s="501" t="s">
        <v>6534</v>
      </c>
      <c r="F2397" s="501" t="s">
        <v>2416</v>
      </c>
      <c r="G2397" s="500" t="s">
        <v>624</v>
      </c>
      <c r="H2397" t="str">
        <f>VLOOKUP($G2397,県名!$B$1:$C$49,2,FALSE)</f>
        <v>愛  知</v>
      </c>
      <c r="I2397" t="str">
        <f>VLOOKUP(B2397,学校名!$D$8:$F$64,3,FALSE)</f>
        <v>名古屋市立大</v>
      </c>
      <c r="J2397" t="str">
        <f t="shared" si="74"/>
        <v>女</v>
      </c>
      <c r="K2397" s="501" t="s">
        <v>6594</v>
      </c>
      <c r="L2397" s="501" t="s">
        <v>6043</v>
      </c>
      <c r="M2397" t="str">
        <f t="shared" si="75"/>
        <v>OOTA Narumi</v>
      </c>
      <c r="O2397" s="501" t="s">
        <v>4197</v>
      </c>
      <c r="P2397" s="501" t="s">
        <v>5112</v>
      </c>
    </row>
    <row r="2398" spans="2:16" s="308" customFormat="1">
      <c r="B2398" s="501" t="s">
        <v>6441</v>
      </c>
      <c r="C2398" s="307">
        <v>2397</v>
      </c>
      <c r="D2398" s="501" t="s">
        <v>6535</v>
      </c>
      <c r="E2398" s="501" t="s">
        <v>6536</v>
      </c>
      <c r="F2398" s="501" t="s">
        <v>2416</v>
      </c>
      <c r="G2398" s="500" t="s">
        <v>625</v>
      </c>
      <c r="H2398" t="str">
        <f>VLOOKUP($G2398,県名!$B$1:$C$49,2,FALSE)</f>
        <v>三  重</v>
      </c>
      <c r="I2398" t="str">
        <f>VLOOKUP(B2398,学校名!$D$8:$F$64,3,FALSE)</f>
        <v>鈴鹿大</v>
      </c>
      <c r="J2398" t="str">
        <f t="shared" si="74"/>
        <v>女</v>
      </c>
      <c r="K2398" s="501" t="s">
        <v>5835</v>
      </c>
      <c r="L2398" s="501" t="s">
        <v>6557</v>
      </c>
      <c r="M2398" t="str">
        <f t="shared" si="75"/>
        <v>ENDO Minami</v>
      </c>
      <c r="O2398" s="501" t="s">
        <v>4197</v>
      </c>
      <c r="P2398" s="501" t="s">
        <v>5112</v>
      </c>
    </row>
    <row r="2399" spans="2:16" s="308" customFormat="1">
      <c r="B2399" s="501" t="s">
        <v>6441</v>
      </c>
      <c r="C2399" s="307">
        <v>2398</v>
      </c>
      <c r="D2399" s="501" t="s">
        <v>6537</v>
      </c>
      <c r="E2399" s="501" t="s">
        <v>6538</v>
      </c>
      <c r="F2399" s="501" t="s">
        <v>2416</v>
      </c>
      <c r="G2399" s="500" t="s">
        <v>625</v>
      </c>
      <c r="H2399" t="str">
        <f>VLOOKUP($G2399,県名!$B$1:$C$49,2,FALSE)</f>
        <v>三  重</v>
      </c>
      <c r="I2399" t="str">
        <f>VLOOKUP(B2399,学校名!$D$8:$F$64,3,FALSE)</f>
        <v>鈴鹿大</v>
      </c>
      <c r="J2399" t="str">
        <f t="shared" si="74"/>
        <v>女</v>
      </c>
      <c r="K2399" s="501" t="s">
        <v>6595</v>
      </c>
      <c r="L2399" s="501" t="s">
        <v>6596</v>
      </c>
      <c r="M2399" t="str">
        <f t="shared" si="75"/>
        <v>MUNENE Mary</v>
      </c>
      <c r="O2399" s="501" t="s">
        <v>6597</v>
      </c>
      <c r="P2399" s="501" t="s">
        <v>6598</v>
      </c>
    </row>
    <row r="2400" spans="2:16" s="308" customFormat="1">
      <c r="B2400" s="501" t="s">
        <v>6441</v>
      </c>
      <c r="C2400" s="307">
        <v>2399</v>
      </c>
      <c r="D2400" s="501" t="s">
        <v>6539</v>
      </c>
      <c r="E2400" s="501" t="s">
        <v>6540</v>
      </c>
      <c r="F2400" s="501" t="s">
        <v>2416</v>
      </c>
      <c r="G2400" s="500" t="s">
        <v>625</v>
      </c>
      <c r="H2400" t="str">
        <f>VLOOKUP($G2400,県名!$B$1:$C$49,2,FALSE)</f>
        <v>三  重</v>
      </c>
      <c r="I2400" t="str">
        <f>VLOOKUP(B2400,学校名!$D$8:$F$64,3,FALSE)</f>
        <v>鈴鹿大</v>
      </c>
      <c r="J2400" t="str">
        <f t="shared" si="74"/>
        <v>女</v>
      </c>
      <c r="K2400" s="501" t="s">
        <v>5261</v>
      </c>
      <c r="L2400" s="501" t="s">
        <v>5821</v>
      </c>
      <c r="M2400" t="str">
        <f t="shared" si="75"/>
        <v>KATO Haruka</v>
      </c>
      <c r="O2400" s="501" t="s">
        <v>4197</v>
      </c>
      <c r="P2400" s="501" t="s">
        <v>5112</v>
      </c>
    </row>
    <row r="2401" spans="2:16" s="308" customFormat="1">
      <c r="B2401" s="501" t="s">
        <v>497</v>
      </c>
      <c r="C2401" s="307">
        <v>2400</v>
      </c>
      <c r="D2401" s="501" t="s">
        <v>5857</v>
      </c>
      <c r="E2401" s="501" t="s">
        <v>5858</v>
      </c>
      <c r="F2401" s="501" t="s">
        <v>2416</v>
      </c>
      <c r="G2401" s="501" t="s">
        <v>624</v>
      </c>
      <c r="H2401" t="str">
        <f>VLOOKUP($G2401,県名!$B$1:$C$49,2,FALSE)</f>
        <v>愛  知</v>
      </c>
      <c r="I2401" t="str">
        <f>VLOOKUP(B2401,学校名!$D$8:$F$64,3,FALSE)</f>
        <v>愛知教育大</v>
      </c>
      <c r="J2401" t="str">
        <f t="shared" si="74"/>
        <v>女</v>
      </c>
      <c r="K2401" s="501" t="s">
        <v>5257</v>
      </c>
      <c r="L2401" s="501" t="s">
        <v>5967</v>
      </c>
      <c r="M2401" t="str">
        <f t="shared" si="75"/>
        <v>ANDO Akari</v>
      </c>
      <c r="O2401" s="501" t="s">
        <v>4197</v>
      </c>
      <c r="P2401" s="501" t="s">
        <v>5112</v>
      </c>
    </row>
    <row r="2402" spans="2:16" s="308" customFormat="1">
      <c r="B2402" s="501" t="s">
        <v>497</v>
      </c>
      <c r="C2402" s="307">
        <v>2401</v>
      </c>
      <c r="D2402" s="501" t="s">
        <v>5859</v>
      </c>
      <c r="E2402" s="501" t="s">
        <v>5860</v>
      </c>
      <c r="F2402" s="501" t="s">
        <v>2416</v>
      </c>
      <c r="G2402" s="501" t="s">
        <v>625</v>
      </c>
      <c r="H2402" t="str">
        <f>VLOOKUP($G2402,県名!$B$1:$C$49,2,FALSE)</f>
        <v>三  重</v>
      </c>
      <c r="I2402" t="str">
        <f>VLOOKUP(B2402,学校名!$D$8:$F$64,3,FALSE)</f>
        <v>愛知教育大</v>
      </c>
      <c r="J2402" t="str">
        <f t="shared" si="74"/>
        <v>女</v>
      </c>
      <c r="K2402" s="501" t="s">
        <v>5261</v>
      </c>
      <c r="L2402" s="501" t="s">
        <v>5210</v>
      </c>
      <c r="M2402" t="str">
        <f t="shared" si="75"/>
        <v>KATO Mayu</v>
      </c>
      <c r="O2402" s="501" t="s">
        <v>4197</v>
      </c>
      <c r="P2402" s="501" t="s">
        <v>5112</v>
      </c>
    </row>
    <row r="2403" spans="2:16" s="308" customFormat="1">
      <c r="B2403" s="501" t="s">
        <v>497</v>
      </c>
      <c r="C2403" s="307">
        <v>2402</v>
      </c>
      <c r="D2403" s="501" t="s">
        <v>5861</v>
      </c>
      <c r="E2403" s="501" t="s">
        <v>5862</v>
      </c>
      <c r="F2403" s="501" t="s">
        <v>2416</v>
      </c>
      <c r="G2403" s="501" t="s">
        <v>624</v>
      </c>
      <c r="H2403" t="str">
        <f>VLOOKUP($G2403,県名!$B$1:$C$49,2,FALSE)</f>
        <v>愛  知</v>
      </c>
      <c r="I2403" t="str">
        <f>VLOOKUP(B2403,学校名!$D$8:$F$64,3,FALSE)</f>
        <v>愛知教育大</v>
      </c>
      <c r="J2403" t="str">
        <f t="shared" si="74"/>
        <v>女</v>
      </c>
      <c r="K2403" s="501" t="s">
        <v>4984</v>
      </c>
      <c r="L2403" s="501" t="s">
        <v>5968</v>
      </c>
      <c r="M2403" t="str">
        <f t="shared" si="75"/>
        <v>WATANABE Ayana</v>
      </c>
      <c r="O2403" s="501" t="s">
        <v>4197</v>
      </c>
      <c r="P2403" s="501" t="s">
        <v>5112</v>
      </c>
    </row>
    <row r="2404" spans="2:16" s="308" customFormat="1">
      <c r="B2404" s="501" t="s">
        <v>497</v>
      </c>
      <c r="C2404" s="307">
        <v>2403</v>
      </c>
      <c r="D2404" s="501" t="s">
        <v>5863</v>
      </c>
      <c r="E2404" s="501" t="s">
        <v>5864</v>
      </c>
      <c r="F2404" s="501" t="s">
        <v>2416</v>
      </c>
      <c r="G2404" s="501" t="s">
        <v>624</v>
      </c>
      <c r="H2404" t="str">
        <f>VLOOKUP($G2404,県名!$B$1:$C$49,2,FALSE)</f>
        <v>愛  知</v>
      </c>
      <c r="I2404" t="str">
        <f>VLOOKUP(B2404,学校名!$D$8:$F$64,3,FALSE)</f>
        <v>愛知教育大</v>
      </c>
      <c r="J2404" t="str">
        <f t="shared" si="74"/>
        <v>女</v>
      </c>
      <c r="K2404" s="501" t="s">
        <v>5969</v>
      </c>
      <c r="L2404" s="501" t="s">
        <v>5800</v>
      </c>
      <c r="M2404" t="str">
        <f t="shared" si="75"/>
        <v>SUGIYAMA Kaoru</v>
      </c>
      <c r="O2404" s="501" t="s">
        <v>4197</v>
      </c>
      <c r="P2404" s="501" t="s">
        <v>5112</v>
      </c>
    </row>
    <row r="2405" spans="2:16" s="308" customFormat="1">
      <c r="B2405" s="501" t="s">
        <v>497</v>
      </c>
      <c r="C2405" s="307">
        <v>2404</v>
      </c>
      <c r="D2405" s="501" t="s">
        <v>5865</v>
      </c>
      <c r="E2405" s="501" t="s">
        <v>5866</v>
      </c>
      <c r="F2405" s="501" t="s">
        <v>2416</v>
      </c>
      <c r="G2405" s="501" t="s">
        <v>624</v>
      </c>
      <c r="H2405" t="str">
        <f>VLOOKUP($G2405,県名!$B$1:$C$49,2,FALSE)</f>
        <v>愛  知</v>
      </c>
      <c r="I2405" t="str">
        <f>VLOOKUP(B2405,学校名!$D$8:$F$64,3,FALSE)</f>
        <v>愛知教育大</v>
      </c>
      <c r="J2405" t="str">
        <f t="shared" si="74"/>
        <v>女</v>
      </c>
      <c r="K2405" s="501" t="s">
        <v>5970</v>
      </c>
      <c r="L2405" s="501" t="s">
        <v>5971</v>
      </c>
      <c r="M2405" t="str">
        <f t="shared" si="75"/>
        <v>KOIZUMI Mana</v>
      </c>
      <c r="O2405" s="501" t="s">
        <v>4197</v>
      </c>
      <c r="P2405" s="501" t="s">
        <v>5112</v>
      </c>
    </row>
    <row r="2406" spans="2:16" s="308" customFormat="1">
      <c r="B2406" s="501" t="s">
        <v>497</v>
      </c>
      <c r="C2406" s="307">
        <v>2405</v>
      </c>
      <c r="D2406" s="501" t="s">
        <v>5867</v>
      </c>
      <c r="E2406" s="501" t="s">
        <v>5868</v>
      </c>
      <c r="F2406" s="501" t="s">
        <v>2416</v>
      </c>
      <c r="G2406" s="501" t="s">
        <v>624</v>
      </c>
      <c r="H2406" t="str">
        <f>VLOOKUP($G2406,県名!$B$1:$C$49,2,FALSE)</f>
        <v>愛  知</v>
      </c>
      <c r="I2406" t="str">
        <f>VLOOKUP(B2406,学校名!$D$8:$F$64,3,FALSE)</f>
        <v>愛知教育大</v>
      </c>
      <c r="J2406" t="str">
        <f t="shared" si="74"/>
        <v>女</v>
      </c>
      <c r="K2406" s="501" t="s">
        <v>5972</v>
      </c>
      <c r="L2406" s="501" t="s">
        <v>5973</v>
      </c>
      <c r="M2406" t="str">
        <f t="shared" si="75"/>
        <v>NAITO Nozomi</v>
      </c>
      <c r="O2406" s="501" t="s">
        <v>4197</v>
      </c>
      <c r="P2406" s="501" t="s">
        <v>5112</v>
      </c>
    </row>
    <row r="2407" spans="2:16" s="308" customFormat="1">
      <c r="B2407" s="501" t="s">
        <v>497</v>
      </c>
      <c r="C2407" s="307">
        <v>2406</v>
      </c>
      <c r="D2407" s="501" t="s">
        <v>5869</v>
      </c>
      <c r="E2407" s="501" t="s">
        <v>5870</v>
      </c>
      <c r="F2407" s="501" t="s">
        <v>2416</v>
      </c>
      <c r="G2407" s="501" t="s">
        <v>624</v>
      </c>
      <c r="H2407" t="str">
        <f>VLOOKUP($G2407,県名!$B$1:$C$49,2,FALSE)</f>
        <v>愛  知</v>
      </c>
      <c r="I2407" t="str">
        <f>VLOOKUP(B2407,学校名!$D$8:$F$64,3,FALSE)</f>
        <v>愛知教育大</v>
      </c>
      <c r="J2407" t="str">
        <f t="shared" si="74"/>
        <v>女</v>
      </c>
      <c r="K2407" s="501" t="s">
        <v>5018</v>
      </c>
      <c r="L2407" s="501" t="s">
        <v>5974</v>
      </c>
      <c r="M2407" t="str">
        <f t="shared" si="75"/>
        <v>SHIMIZU Sakiho</v>
      </c>
      <c r="O2407" s="501" t="s">
        <v>4197</v>
      </c>
      <c r="P2407" s="501" t="s">
        <v>5112</v>
      </c>
    </row>
    <row r="2408" spans="2:16" s="308" customFormat="1">
      <c r="B2408" s="501" t="s">
        <v>497</v>
      </c>
      <c r="C2408" s="307">
        <v>2407</v>
      </c>
      <c r="D2408" s="501" t="s">
        <v>5871</v>
      </c>
      <c r="E2408" s="501" t="s">
        <v>5872</v>
      </c>
      <c r="F2408" s="501" t="s">
        <v>2416</v>
      </c>
      <c r="G2408" s="501" t="s">
        <v>625</v>
      </c>
      <c r="H2408" t="str">
        <f>VLOOKUP($G2408,県名!$B$1:$C$49,2,FALSE)</f>
        <v>三  重</v>
      </c>
      <c r="I2408" t="str">
        <f>VLOOKUP(B2408,学校名!$D$8:$F$64,3,FALSE)</f>
        <v>愛知教育大</v>
      </c>
      <c r="J2408" t="str">
        <f t="shared" si="74"/>
        <v>女</v>
      </c>
      <c r="K2408" s="501" t="s">
        <v>5975</v>
      </c>
      <c r="L2408" s="501" t="s">
        <v>5976</v>
      </c>
      <c r="M2408" t="str">
        <f t="shared" si="75"/>
        <v>ONISHI Kanako</v>
      </c>
      <c r="O2408" s="501" t="s">
        <v>4197</v>
      </c>
      <c r="P2408" s="501" t="s">
        <v>5112</v>
      </c>
    </row>
    <row r="2409" spans="2:16" s="308" customFormat="1">
      <c r="B2409" s="501" t="s">
        <v>498</v>
      </c>
      <c r="C2409" s="307">
        <v>2408</v>
      </c>
      <c r="D2409" s="501" t="s">
        <v>5873</v>
      </c>
      <c r="E2409" s="501" t="s">
        <v>5874</v>
      </c>
      <c r="F2409" s="501" t="s">
        <v>2415</v>
      </c>
      <c r="G2409" s="501" t="s">
        <v>624</v>
      </c>
      <c r="H2409" t="str">
        <f>VLOOKUP($G2409,県名!$B$1:$C$49,2,FALSE)</f>
        <v>愛  知</v>
      </c>
      <c r="I2409" t="str">
        <f>VLOOKUP(B2409,学校名!$D$8:$F$64,3,FALSE)</f>
        <v>愛知県立大</v>
      </c>
      <c r="J2409" t="str">
        <f t="shared" si="74"/>
        <v>女</v>
      </c>
      <c r="K2409" s="501" t="s">
        <v>5977</v>
      </c>
      <c r="L2409" s="501" t="s">
        <v>5978</v>
      </c>
      <c r="M2409" t="str">
        <f t="shared" si="75"/>
        <v>YAMAMURA Keiko</v>
      </c>
      <c r="O2409" s="501" t="s">
        <v>4197</v>
      </c>
      <c r="P2409" s="501" t="s">
        <v>5112</v>
      </c>
    </row>
    <row r="2410" spans="2:16" s="308" customFormat="1">
      <c r="B2410" s="501" t="s">
        <v>498</v>
      </c>
      <c r="C2410" s="307">
        <v>2409</v>
      </c>
      <c r="D2410" s="501" t="s">
        <v>5875</v>
      </c>
      <c r="E2410" s="501" t="s">
        <v>5876</v>
      </c>
      <c r="F2410" s="501" t="s">
        <v>2412</v>
      </c>
      <c r="G2410" s="501" t="s">
        <v>624</v>
      </c>
      <c r="H2410" t="str">
        <f>VLOOKUP($G2410,県名!$B$1:$C$49,2,FALSE)</f>
        <v>愛  知</v>
      </c>
      <c r="I2410" t="str">
        <f>VLOOKUP(B2410,学校名!$D$8:$F$64,3,FALSE)</f>
        <v>愛知県立大</v>
      </c>
      <c r="J2410" t="str">
        <f t="shared" si="74"/>
        <v>女</v>
      </c>
      <c r="K2410" s="501" t="s">
        <v>5257</v>
      </c>
      <c r="L2410" s="501" t="s">
        <v>5979</v>
      </c>
      <c r="M2410" t="str">
        <f t="shared" si="75"/>
        <v>ANDO Akane</v>
      </c>
      <c r="O2410" s="501" t="s">
        <v>4197</v>
      </c>
      <c r="P2410" s="501" t="s">
        <v>5112</v>
      </c>
    </row>
    <row r="2411" spans="2:16" s="308" customFormat="1">
      <c r="B2411" s="501" t="s">
        <v>502</v>
      </c>
      <c r="C2411" s="307">
        <v>2410</v>
      </c>
      <c r="D2411" s="501" t="s">
        <v>5877</v>
      </c>
      <c r="E2411" s="501" t="s">
        <v>5878</v>
      </c>
      <c r="F2411" s="501" t="s">
        <v>2412</v>
      </c>
      <c r="G2411" s="501" t="s">
        <v>626</v>
      </c>
      <c r="H2411" t="str">
        <f>VLOOKUP($G2411,県名!$B$1:$C$49,2,FALSE)</f>
        <v>岐  阜</v>
      </c>
      <c r="I2411" t="str">
        <f>VLOOKUP(B2411,学校名!$D$8:$F$64,3,FALSE)</f>
        <v>岐阜大</v>
      </c>
      <c r="J2411" t="str">
        <f t="shared" si="74"/>
        <v>女</v>
      </c>
      <c r="K2411" s="501" t="s">
        <v>5980</v>
      </c>
      <c r="L2411" s="501" t="s">
        <v>5981</v>
      </c>
      <c r="M2411" t="str">
        <f t="shared" si="75"/>
        <v>KOUYAMA Chizuru</v>
      </c>
      <c r="O2411" s="501" t="s">
        <v>4197</v>
      </c>
      <c r="P2411" s="501" t="s">
        <v>5112</v>
      </c>
    </row>
    <row r="2412" spans="2:16" s="308" customFormat="1">
      <c r="B2412" s="501" t="s">
        <v>502</v>
      </c>
      <c r="C2412" s="307">
        <v>2411</v>
      </c>
      <c r="D2412" s="501" t="s">
        <v>5879</v>
      </c>
      <c r="E2412" s="501" t="s">
        <v>5880</v>
      </c>
      <c r="F2412" s="501" t="s">
        <v>2416</v>
      </c>
      <c r="G2412" s="501" t="s">
        <v>626</v>
      </c>
      <c r="H2412" t="str">
        <f>VLOOKUP($G2412,県名!$B$1:$C$49,2,FALSE)</f>
        <v>岐  阜</v>
      </c>
      <c r="I2412" t="str">
        <f>VLOOKUP(B2412,学校名!$D$8:$F$64,3,FALSE)</f>
        <v>岐阜大</v>
      </c>
      <c r="J2412" t="str">
        <f t="shared" si="74"/>
        <v>女</v>
      </c>
      <c r="K2412" s="501" t="s">
        <v>5982</v>
      </c>
      <c r="L2412" s="501" t="s">
        <v>5983</v>
      </c>
      <c r="M2412" t="str">
        <f t="shared" si="75"/>
        <v>OHMORI Mayuka</v>
      </c>
      <c r="O2412" s="501" t="s">
        <v>4197</v>
      </c>
      <c r="P2412" s="501" t="s">
        <v>5112</v>
      </c>
    </row>
    <row r="2413" spans="2:16" s="308" customFormat="1">
      <c r="B2413" s="501" t="s">
        <v>502</v>
      </c>
      <c r="C2413" s="307">
        <v>2412</v>
      </c>
      <c r="D2413" s="501" t="s">
        <v>5881</v>
      </c>
      <c r="E2413" s="501" t="s">
        <v>5882</v>
      </c>
      <c r="F2413" s="501" t="s">
        <v>2416</v>
      </c>
      <c r="G2413" s="501" t="s">
        <v>626</v>
      </c>
      <c r="H2413" t="str">
        <f>VLOOKUP($G2413,県名!$B$1:$C$49,2,FALSE)</f>
        <v>岐  阜</v>
      </c>
      <c r="I2413" t="str">
        <f>VLOOKUP(B2413,学校名!$D$8:$F$64,3,FALSE)</f>
        <v>岐阜大</v>
      </c>
      <c r="J2413" t="str">
        <f t="shared" si="74"/>
        <v>女</v>
      </c>
      <c r="K2413" s="501" t="s">
        <v>5984</v>
      </c>
      <c r="L2413" s="501" t="s">
        <v>5242</v>
      </c>
      <c r="M2413" t="str">
        <f t="shared" si="75"/>
        <v>FUWA Ayaka</v>
      </c>
      <c r="O2413" s="501" t="s">
        <v>4197</v>
      </c>
      <c r="P2413" s="501" t="s">
        <v>5112</v>
      </c>
    </row>
    <row r="2414" spans="2:16" s="308" customFormat="1">
      <c r="B2414" s="501" t="s">
        <v>507</v>
      </c>
      <c r="C2414" s="307">
        <v>2413</v>
      </c>
      <c r="D2414" s="501" t="s">
        <v>5883</v>
      </c>
      <c r="E2414" s="501" t="s">
        <v>5884</v>
      </c>
      <c r="F2414" s="501" t="s">
        <v>2416</v>
      </c>
      <c r="G2414" s="501" t="s">
        <v>625</v>
      </c>
      <c r="H2414" t="str">
        <f>VLOOKUP($G2414,県名!$B$1:$C$49,2,FALSE)</f>
        <v>三  重</v>
      </c>
      <c r="I2414" t="str">
        <f>VLOOKUP(B2414,学校名!$D$8:$F$64,3,FALSE)</f>
        <v>皇學館大</v>
      </c>
      <c r="J2414" t="str">
        <f t="shared" si="74"/>
        <v>女</v>
      </c>
      <c r="K2414" s="501" t="s">
        <v>5985</v>
      </c>
      <c r="L2414" s="501" t="s">
        <v>5986</v>
      </c>
      <c r="M2414" t="str">
        <f t="shared" si="75"/>
        <v>OKAMOTO Nagiho</v>
      </c>
      <c r="O2414" s="501" t="s">
        <v>4197</v>
      </c>
      <c r="P2414" s="501" t="s">
        <v>5112</v>
      </c>
    </row>
    <row r="2415" spans="2:16" s="308" customFormat="1">
      <c r="B2415" s="501" t="s">
        <v>507</v>
      </c>
      <c r="C2415" s="307">
        <v>2414</v>
      </c>
      <c r="D2415" s="501" t="s">
        <v>5885</v>
      </c>
      <c r="E2415" s="501" t="s">
        <v>5886</v>
      </c>
      <c r="F2415" s="501" t="s">
        <v>2416</v>
      </c>
      <c r="G2415" s="501" t="s">
        <v>625</v>
      </c>
      <c r="H2415" t="str">
        <f>VLOOKUP($G2415,県名!$B$1:$C$49,2,FALSE)</f>
        <v>三  重</v>
      </c>
      <c r="I2415" t="str">
        <f>VLOOKUP(B2415,学校名!$D$8:$F$64,3,FALSE)</f>
        <v>皇學館大</v>
      </c>
      <c r="J2415" t="str">
        <f t="shared" si="74"/>
        <v>女</v>
      </c>
      <c r="K2415" s="501" t="s">
        <v>5987</v>
      </c>
      <c r="L2415" s="501" t="s">
        <v>5988</v>
      </c>
      <c r="M2415" t="str">
        <f t="shared" si="75"/>
        <v>TASTUMI Nana</v>
      </c>
      <c r="O2415" s="501" t="s">
        <v>4197</v>
      </c>
      <c r="P2415" s="501" t="s">
        <v>5112</v>
      </c>
    </row>
    <row r="2416" spans="2:16" s="308" customFormat="1">
      <c r="B2416" s="501" t="s">
        <v>507</v>
      </c>
      <c r="C2416" s="307">
        <v>2415</v>
      </c>
      <c r="D2416" s="501" t="s">
        <v>5887</v>
      </c>
      <c r="E2416" s="501" t="s">
        <v>5888</v>
      </c>
      <c r="F2416" s="501" t="s">
        <v>2416</v>
      </c>
      <c r="G2416" s="501" t="s">
        <v>625</v>
      </c>
      <c r="H2416" t="str">
        <f>VLOOKUP($G2416,県名!$B$1:$C$49,2,FALSE)</f>
        <v>三  重</v>
      </c>
      <c r="I2416" t="str">
        <f>VLOOKUP(B2416,学校名!$D$8:$F$64,3,FALSE)</f>
        <v>皇學館大</v>
      </c>
      <c r="J2416" t="str">
        <f t="shared" si="74"/>
        <v>女</v>
      </c>
      <c r="K2416" s="501" t="s">
        <v>5989</v>
      </c>
      <c r="L2416" s="501" t="s">
        <v>5990</v>
      </c>
      <c r="M2416" t="str">
        <f t="shared" si="75"/>
        <v>NAKANISHI Nanako</v>
      </c>
      <c r="O2416" s="501" t="s">
        <v>4197</v>
      </c>
      <c r="P2416" s="501" t="s">
        <v>5112</v>
      </c>
    </row>
    <row r="2417" spans="2:16" s="308" customFormat="1">
      <c r="B2417" s="501" t="s">
        <v>507</v>
      </c>
      <c r="C2417" s="307">
        <v>2416</v>
      </c>
      <c r="D2417" s="501" t="s">
        <v>5889</v>
      </c>
      <c r="E2417" s="501" t="s">
        <v>5890</v>
      </c>
      <c r="F2417" s="501" t="s">
        <v>2416</v>
      </c>
      <c r="G2417" s="501" t="s">
        <v>625</v>
      </c>
      <c r="H2417" t="str">
        <f>VLOOKUP($G2417,県名!$B$1:$C$49,2,FALSE)</f>
        <v>三  重</v>
      </c>
      <c r="I2417" t="str">
        <f>VLOOKUP(B2417,学校名!$D$8:$F$64,3,FALSE)</f>
        <v>皇學館大</v>
      </c>
      <c r="J2417" t="str">
        <f t="shared" si="74"/>
        <v>女</v>
      </c>
      <c r="K2417" s="501" t="s">
        <v>5991</v>
      </c>
      <c r="L2417" s="501" t="s">
        <v>5242</v>
      </c>
      <c r="M2417" t="str">
        <f t="shared" si="75"/>
        <v>YAMANO Ayaka</v>
      </c>
      <c r="O2417" s="501" t="s">
        <v>4197</v>
      </c>
      <c r="P2417" s="501" t="s">
        <v>5112</v>
      </c>
    </row>
    <row r="2418" spans="2:16" s="308" customFormat="1">
      <c r="B2418" s="501" t="s">
        <v>507</v>
      </c>
      <c r="C2418" s="307">
        <v>2417</v>
      </c>
      <c r="D2418" s="501" t="s">
        <v>5891</v>
      </c>
      <c r="E2418" s="501" t="s">
        <v>5892</v>
      </c>
      <c r="F2418" s="501" t="s">
        <v>2414</v>
      </c>
      <c r="G2418" s="501" t="s">
        <v>625</v>
      </c>
      <c r="H2418" t="str">
        <f>VLOOKUP($G2418,県名!$B$1:$C$49,2,FALSE)</f>
        <v>三  重</v>
      </c>
      <c r="I2418" t="str">
        <f>VLOOKUP(B2418,学校名!$D$8:$F$64,3,FALSE)</f>
        <v>皇學館大</v>
      </c>
      <c r="J2418" t="str">
        <f t="shared" si="74"/>
        <v>女</v>
      </c>
      <c r="K2418" s="501" t="s">
        <v>4981</v>
      </c>
      <c r="L2418" s="501" t="s">
        <v>5992</v>
      </c>
      <c r="M2418" t="str">
        <f t="shared" si="75"/>
        <v>YAMAMOTO Kiwa</v>
      </c>
      <c r="O2418" s="501" t="s">
        <v>4197</v>
      </c>
      <c r="P2418" s="501" t="s">
        <v>5112</v>
      </c>
    </row>
    <row r="2419" spans="2:16" s="308" customFormat="1">
      <c r="B2419" s="501" t="s">
        <v>529</v>
      </c>
      <c r="C2419" s="307">
        <v>2418</v>
      </c>
      <c r="D2419" s="501" t="s">
        <v>5893</v>
      </c>
      <c r="E2419" s="501" t="s">
        <v>5894</v>
      </c>
      <c r="F2419" s="501" t="s">
        <v>2414</v>
      </c>
      <c r="G2419" s="501" t="s">
        <v>624</v>
      </c>
      <c r="H2419" t="str">
        <f>VLOOKUP($G2419,県名!$B$1:$C$49,2,FALSE)</f>
        <v>愛  知</v>
      </c>
      <c r="I2419" t="str">
        <f>VLOOKUP(B2419,学校名!$D$8:$F$64,3,FALSE)</f>
        <v>三重大</v>
      </c>
      <c r="J2419" t="str">
        <f t="shared" si="74"/>
        <v>女</v>
      </c>
      <c r="K2419" s="501" t="s">
        <v>5993</v>
      </c>
      <c r="L2419" s="501" t="s">
        <v>5994</v>
      </c>
      <c r="M2419" t="str">
        <f t="shared" si="75"/>
        <v>NIWA Tomomi</v>
      </c>
      <c r="O2419" s="501" t="s">
        <v>4197</v>
      </c>
      <c r="P2419" s="501" t="s">
        <v>5112</v>
      </c>
    </row>
    <row r="2420" spans="2:16" s="308" customFormat="1">
      <c r="B2420" s="501" t="s">
        <v>529</v>
      </c>
      <c r="C2420" s="307">
        <v>2419</v>
      </c>
      <c r="D2420" s="501" t="s">
        <v>5895</v>
      </c>
      <c r="E2420" s="501" t="s">
        <v>5896</v>
      </c>
      <c r="F2420" s="501" t="s">
        <v>2414</v>
      </c>
      <c r="G2420" s="501" t="s">
        <v>625</v>
      </c>
      <c r="H2420" t="str">
        <f>VLOOKUP($G2420,県名!$B$1:$C$49,2,FALSE)</f>
        <v>三  重</v>
      </c>
      <c r="I2420" t="str">
        <f>VLOOKUP(B2420,学校名!$D$8:$F$64,3,FALSE)</f>
        <v>三重大</v>
      </c>
      <c r="J2420" t="str">
        <f t="shared" si="74"/>
        <v>女</v>
      </c>
      <c r="K2420" s="501" t="s">
        <v>5995</v>
      </c>
      <c r="L2420" s="501" t="s">
        <v>5996</v>
      </c>
      <c r="M2420" t="str">
        <f t="shared" si="75"/>
        <v>NISHIDA Kana</v>
      </c>
      <c r="O2420" s="501" t="s">
        <v>4197</v>
      </c>
      <c r="P2420" s="501" t="s">
        <v>5112</v>
      </c>
    </row>
    <row r="2421" spans="2:16" s="308" customFormat="1">
      <c r="B2421" s="501" t="s">
        <v>508</v>
      </c>
      <c r="C2421" s="307">
        <v>2420</v>
      </c>
      <c r="D2421" s="501" t="s">
        <v>5897</v>
      </c>
      <c r="E2421" s="501" t="s">
        <v>5898</v>
      </c>
      <c r="F2421" s="501" t="s">
        <v>2416</v>
      </c>
      <c r="G2421" s="501" t="s">
        <v>624</v>
      </c>
      <c r="H2421" t="str">
        <f>VLOOKUP($G2421,県名!$B$1:$C$49,2,FALSE)</f>
        <v>愛  知</v>
      </c>
      <c r="I2421" t="str">
        <f>VLOOKUP(B2421,学校名!$D$8:$F$64,3,FALSE)</f>
        <v>至学館大</v>
      </c>
      <c r="J2421" t="str">
        <f t="shared" si="74"/>
        <v>女</v>
      </c>
      <c r="K2421" s="501" t="s">
        <v>5674</v>
      </c>
      <c r="L2421" s="501" t="s">
        <v>5997</v>
      </c>
      <c r="M2421" t="str">
        <f t="shared" si="75"/>
        <v>SHIBATA Aoi</v>
      </c>
      <c r="O2421" s="501" t="s">
        <v>4197</v>
      </c>
      <c r="P2421" s="501" t="s">
        <v>5112</v>
      </c>
    </row>
    <row r="2422" spans="2:16" s="308" customFormat="1">
      <c r="B2422" s="501" t="s">
        <v>508</v>
      </c>
      <c r="C2422" s="307">
        <v>2421</v>
      </c>
      <c r="D2422" s="501" t="s">
        <v>5899</v>
      </c>
      <c r="E2422" s="501" t="s">
        <v>5900</v>
      </c>
      <c r="F2422" s="501" t="s">
        <v>2416</v>
      </c>
      <c r="G2422" s="501" t="s">
        <v>624</v>
      </c>
      <c r="H2422" t="str">
        <f>VLOOKUP($G2422,県名!$B$1:$C$49,2,FALSE)</f>
        <v>愛  知</v>
      </c>
      <c r="I2422" t="str">
        <f>VLOOKUP(B2422,学校名!$D$8:$F$64,3,FALSE)</f>
        <v>至学館大</v>
      </c>
      <c r="J2422" t="str">
        <f t="shared" si="74"/>
        <v>女</v>
      </c>
      <c r="K2422" s="501" t="s">
        <v>5998</v>
      </c>
      <c r="L2422" s="501" t="s">
        <v>5999</v>
      </c>
      <c r="M2422" t="str">
        <f t="shared" si="75"/>
        <v>SUGIURA Airi</v>
      </c>
      <c r="O2422" s="501" t="s">
        <v>4197</v>
      </c>
      <c r="P2422" s="501" t="s">
        <v>5112</v>
      </c>
    </row>
    <row r="2423" spans="2:16" s="308" customFormat="1">
      <c r="B2423" s="501" t="s">
        <v>508</v>
      </c>
      <c r="C2423" s="307">
        <v>2422</v>
      </c>
      <c r="D2423" s="501" t="s">
        <v>5901</v>
      </c>
      <c r="E2423" s="501" t="s">
        <v>5902</v>
      </c>
      <c r="F2423" s="501" t="s">
        <v>2416</v>
      </c>
      <c r="G2423" s="501" t="s">
        <v>624</v>
      </c>
      <c r="H2423" t="str">
        <f>VLOOKUP($G2423,県名!$B$1:$C$49,2,FALSE)</f>
        <v>愛  知</v>
      </c>
      <c r="I2423" t="str">
        <f>VLOOKUP(B2423,学校名!$D$8:$F$64,3,FALSE)</f>
        <v>至学館大</v>
      </c>
      <c r="J2423" t="str">
        <f t="shared" si="74"/>
        <v>女</v>
      </c>
      <c r="K2423" s="501" t="s">
        <v>5998</v>
      </c>
      <c r="L2423" s="501" t="s">
        <v>5262</v>
      </c>
      <c r="M2423" t="str">
        <f t="shared" si="75"/>
        <v>SUGIURA Rina</v>
      </c>
      <c r="O2423" s="501" t="s">
        <v>4197</v>
      </c>
      <c r="P2423" s="501" t="s">
        <v>5112</v>
      </c>
    </row>
    <row r="2424" spans="2:16" s="308" customFormat="1">
      <c r="B2424" s="501" t="s">
        <v>519</v>
      </c>
      <c r="C2424" s="307">
        <v>2423</v>
      </c>
      <c r="D2424" s="501" t="s">
        <v>5903</v>
      </c>
      <c r="E2424" s="501" t="s">
        <v>5904</v>
      </c>
      <c r="F2424" s="501" t="s">
        <v>2414</v>
      </c>
      <c r="G2424" s="501" t="s">
        <v>623</v>
      </c>
      <c r="H2424" t="str">
        <f>VLOOKUP($G2424,県名!$B$1:$C$49,2,FALSE)</f>
        <v>静  岡</v>
      </c>
      <c r="I2424" t="str">
        <f>VLOOKUP(B2424,学校名!$D$8:$F$64,3,FALSE)</f>
        <v>常葉大</v>
      </c>
      <c r="J2424" t="str">
        <f t="shared" si="74"/>
        <v>女</v>
      </c>
      <c r="K2424" s="501" t="s">
        <v>4991</v>
      </c>
      <c r="L2424" s="501" t="s">
        <v>6000</v>
      </c>
      <c r="M2424" t="str">
        <f t="shared" si="75"/>
        <v>ITO Momoka</v>
      </c>
      <c r="O2424" s="501" t="s">
        <v>4197</v>
      </c>
      <c r="P2424" s="501" t="s">
        <v>5112</v>
      </c>
    </row>
    <row r="2425" spans="2:16" s="308" customFormat="1">
      <c r="B2425" s="501" t="s">
        <v>519</v>
      </c>
      <c r="C2425" s="307">
        <v>2424</v>
      </c>
      <c r="D2425" s="501" t="s">
        <v>5905</v>
      </c>
      <c r="E2425" s="501" t="s">
        <v>5906</v>
      </c>
      <c r="F2425" s="501" t="s">
        <v>2415</v>
      </c>
      <c r="G2425" s="501" t="s">
        <v>623</v>
      </c>
      <c r="H2425" t="str">
        <f>VLOOKUP($G2425,県名!$B$1:$C$49,2,FALSE)</f>
        <v>静  岡</v>
      </c>
      <c r="I2425" t="str">
        <f>VLOOKUP(B2425,学校名!$D$8:$F$64,3,FALSE)</f>
        <v>常葉大</v>
      </c>
      <c r="J2425" t="str">
        <f t="shared" si="74"/>
        <v>女</v>
      </c>
      <c r="K2425" s="501" t="s">
        <v>6001</v>
      </c>
      <c r="L2425" s="501" t="s">
        <v>5821</v>
      </c>
      <c r="M2425" t="str">
        <f t="shared" si="75"/>
        <v>SUDA Haruka</v>
      </c>
      <c r="O2425" s="501" t="s">
        <v>4197</v>
      </c>
      <c r="P2425" s="501" t="s">
        <v>5112</v>
      </c>
    </row>
    <row r="2426" spans="2:16" s="308" customFormat="1">
      <c r="B2426" s="501" t="s">
        <v>519</v>
      </c>
      <c r="C2426" s="307">
        <v>2425</v>
      </c>
      <c r="D2426" s="501" t="s">
        <v>5907</v>
      </c>
      <c r="E2426" s="501" t="s">
        <v>5908</v>
      </c>
      <c r="F2426" s="501" t="s">
        <v>2412</v>
      </c>
      <c r="G2426" s="501" t="s">
        <v>623</v>
      </c>
      <c r="H2426" t="str">
        <f>VLOOKUP($G2426,県名!$B$1:$C$49,2,FALSE)</f>
        <v>静  岡</v>
      </c>
      <c r="I2426" t="str">
        <f>VLOOKUP(B2426,学校名!$D$8:$F$64,3,FALSE)</f>
        <v>常葉大</v>
      </c>
      <c r="J2426" t="str">
        <f t="shared" si="74"/>
        <v>女</v>
      </c>
      <c r="K2426" s="501" t="s">
        <v>6002</v>
      </c>
      <c r="L2426" s="501" t="s">
        <v>6003</v>
      </c>
      <c r="M2426" t="str">
        <f t="shared" si="75"/>
        <v>OBA Mizuki</v>
      </c>
      <c r="O2426" s="501" t="s">
        <v>4197</v>
      </c>
      <c r="P2426" s="501" t="s">
        <v>5112</v>
      </c>
    </row>
    <row r="2427" spans="2:16" s="308" customFormat="1">
      <c r="B2427" s="501" t="s">
        <v>519</v>
      </c>
      <c r="C2427" s="308">
        <v>2426</v>
      </c>
      <c r="D2427" s="501" t="s">
        <v>5909</v>
      </c>
      <c r="E2427" s="501" t="s">
        <v>5910</v>
      </c>
      <c r="F2427" s="501" t="s">
        <v>2412</v>
      </c>
      <c r="G2427" s="501" t="s">
        <v>623</v>
      </c>
      <c r="H2427" t="str">
        <f>VLOOKUP($G2427,県名!$B$1:$C$49,2,FALSE)</f>
        <v>静  岡</v>
      </c>
      <c r="I2427" t="str">
        <f>VLOOKUP(B2427,学校名!$D$8:$F$64,3,FALSE)</f>
        <v>常葉大</v>
      </c>
      <c r="J2427" t="str">
        <f t="shared" si="74"/>
        <v>女</v>
      </c>
      <c r="K2427" s="501" t="s">
        <v>6004</v>
      </c>
      <c r="L2427" s="501" t="s">
        <v>6005</v>
      </c>
      <c r="M2427" t="str">
        <f t="shared" si="75"/>
        <v>KUROKAWA Saya</v>
      </c>
      <c r="O2427" s="501" t="s">
        <v>4197</v>
      </c>
      <c r="P2427" s="501" t="s">
        <v>5112</v>
      </c>
    </row>
    <row r="2428" spans="2:16" s="308" customFormat="1">
      <c r="B2428" s="501" t="s">
        <v>519</v>
      </c>
      <c r="C2428" s="308">
        <v>2427</v>
      </c>
      <c r="D2428" s="501" t="s">
        <v>5911</v>
      </c>
      <c r="E2428" s="501" t="s">
        <v>5912</v>
      </c>
      <c r="F2428" s="501" t="s">
        <v>2412</v>
      </c>
      <c r="G2428" s="501" t="s">
        <v>623</v>
      </c>
      <c r="H2428" t="str">
        <f>VLOOKUP($G2428,県名!$B$1:$C$49,2,FALSE)</f>
        <v>静  岡</v>
      </c>
      <c r="I2428" t="str">
        <f>VLOOKUP(B2428,学校名!$D$8:$F$64,3,FALSE)</f>
        <v>常葉大</v>
      </c>
      <c r="J2428" t="str">
        <f t="shared" si="74"/>
        <v>女</v>
      </c>
      <c r="K2428" s="501" t="s">
        <v>4990</v>
      </c>
      <c r="L2428" s="501" t="s">
        <v>6006</v>
      </c>
      <c r="M2428" t="str">
        <f t="shared" si="75"/>
        <v>SUZUKI Yuina</v>
      </c>
      <c r="O2428" s="501" t="s">
        <v>4197</v>
      </c>
      <c r="P2428" s="501" t="s">
        <v>5112</v>
      </c>
    </row>
    <row r="2429" spans="2:16" s="308" customFormat="1">
      <c r="B2429" s="501" t="s">
        <v>519</v>
      </c>
      <c r="C2429" s="307">
        <v>2428</v>
      </c>
      <c r="D2429" s="501" t="s">
        <v>5913</v>
      </c>
      <c r="E2429" s="501" t="s">
        <v>5914</v>
      </c>
      <c r="F2429" s="501" t="s">
        <v>2412</v>
      </c>
      <c r="G2429" s="501" t="s">
        <v>623</v>
      </c>
      <c r="H2429" t="str">
        <f>VLOOKUP($G2429,県名!$B$1:$C$49,2,FALSE)</f>
        <v>静  岡</v>
      </c>
      <c r="I2429" t="str">
        <f>VLOOKUP(B2429,学校名!$D$8:$F$64,3,FALSE)</f>
        <v>常葉大</v>
      </c>
      <c r="J2429" t="str">
        <f t="shared" si="74"/>
        <v>女</v>
      </c>
      <c r="K2429" s="501" t="s">
        <v>6007</v>
      </c>
      <c r="L2429" s="501" t="s">
        <v>6005</v>
      </c>
      <c r="M2429" t="str">
        <f t="shared" si="75"/>
        <v>YAGITA Saya</v>
      </c>
      <c r="O2429" s="501" t="s">
        <v>4197</v>
      </c>
      <c r="P2429" s="501" t="s">
        <v>5112</v>
      </c>
    </row>
    <row r="2430" spans="2:16" s="308" customFormat="1">
      <c r="B2430" s="501" t="s">
        <v>519</v>
      </c>
      <c r="C2430" s="307">
        <v>2429</v>
      </c>
      <c r="D2430" s="501" t="s">
        <v>5915</v>
      </c>
      <c r="E2430" s="501" t="s">
        <v>5916</v>
      </c>
      <c r="F2430" s="501" t="s">
        <v>2412</v>
      </c>
      <c r="G2430" s="501" t="s">
        <v>623</v>
      </c>
      <c r="H2430" t="str">
        <f>VLOOKUP($G2430,県名!$B$1:$C$49,2,FALSE)</f>
        <v>静  岡</v>
      </c>
      <c r="I2430" t="str">
        <f>VLOOKUP(B2430,学校名!$D$8:$F$64,3,FALSE)</f>
        <v>常葉大</v>
      </c>
      <c r="J2430" t="str">
        <f t="shared" si="74"/>
        <v>女</v>
      </c>
      <c r="K2430" s="501" t="s">
        <v>4981</v>
      </c>
      <c r="L2430" s="501" t="s">
        <v>6008</v>
      </c>
      <c r="M2430" t="str">
        <f t="shared" si="75"/>
        <v>YAMAMOTO Nao</v>
      </c>
      <c r="O2430" s="501" t="s">
        <v>4197</v>
      </c>
      <c r="P2430" s="501" t="s">
        <v>5112</v>
      </c>
    </row>
    <row r="2431" spans="2:16" s="308" customFormat="1">
      <c r="B2431" s="501" t="s">
        <v>519</v>
      </c>
      <c r="C2431" s="307">
        <v>2430</v>
      </c>
      <c r="D2431" s="501" t="s">
        <v>5917</v>
      </c>
      <c r="E2431" s="501" t="s">
        <v>5918</v>
      </c>
      <c r="F2431" s="501" t="s">
        <v>2416</v>
      </c>
      <c r="G2431" s="501" t="s">
        <v>623</v>
      </c>
      <c r="H2431" t="str">
        <f>VLOOKUP($G2431,県名!$B$1:$C$49,2,FALSE)</f>
        <v>静  岡</v>
      </c>
      <c r="I2431" t="str">
        <f>VLOOKUP(B2431,学校名!$D$8:$F$64,3,FALSE)</f>
        <v>常葉大</v>
      </c>
      <c r="J2431" t="str">
        <f t="shared" si="74"/>
        <v>女</v>
      </c>
      <c r="K2431" s="501" t="s">
        <v>6009</v>
      </c>
      <c r="L2431" s="501" t="s">
        <v>6010</v>
      </c>
      <c r="M2431" t="str">
        <f t="shared" si="75"/>
        <v>SATOMI Rise</v>
      </c>
      <c r="O2431" s="501" t="s">
        <v>4197</v>
      </c>
      <c r="P2431" s="501" t="s">
        <v>5112</v>
      </c>
    </row>
    <row r="2432" spans="2:16" s="308" customFormat="1">
      <c r="B2432" s="501" t="s">
        <v>512</v>
      </c>
      <c r="C2432" s="307">
        <v>2431</v>
      </c>
      <c r="D2432" s="501" t="s">
        <v>5919</v>
      </c>
      <c r="E2432" s="501" t="s">
        <v>5920</v>
      </c>
      <c r="F2432" s="501" t="s">
        <v>2416</v>
      </c>
      <c r="G2432" s="501" t="s">
        <v>624</v>
      </c>
      <c r="H2432" t="str">
        <f>VLOOKUP($G2432,県名!$B$1:$C$49,2,FALSE)</f>
        <v>愛  知</v>
      </c>
      <c r="I2432" t="str">
        <f>VLOOKUP(B2432,学校名!$D$8:$F$64,3,FALSE)</f>
        <v>椙山女学園大</v>
      </c>
      <c r="J2432" t="str">
        <f t="shared" si="74"/>
        <v>女</v>
      </c>
      <c r="K2432" s="501" t="s">
        <v>6011</v>
      </c>
      <c r="L2432" s="501" t="s">
        <v>6003</v>
      </c>
      <c r="M2432" t="str">
        <f t="shared" si="75"/>
        <v>NAKAI Mizuki</v>
      </c>
      <c r="O2432" s="501" t="s">
        <v>4197</v>
      </c>
      <c r="P2432" s="501" t="s">
        <v>5112</v>
      </c>
    </row>
    <row r="2433" spans="2:16" s="308" customFormat="1">
      <c r="B2433" s="501" t="s">
        <v>512</v>
      </c>
      <c r="C2433" s="307">
        <v>2432</v>
      </c>
      <c r="D2433" s="501" t="s">
        <v>5921</v>
      </c>
      <c r="E2433" s="501" t="s">
        <v>5922</v>
      </c>
      <c r="F2433" s="501" t="s">
        <v>2416</v>
      </c>
      <c r="G2433" s="501" t="s">
        <v>624</v>
      </c>
      <c r="H2433" t="str">
        <f>VLOOKUP($G2433,県名!$B$1:$C$49,2,FALSE)</f>
        <v>愛  知</v>
      </c>
      <c r="I2433" t="str">
        <f>VLOOKUP(B2433,学校名!$D$8:$F$64,3,FALSE)</f>
        <v>椙山女学園大</v>
      </c>
      <c r="J2433" t="str">
        <f t="shared" si="74"/>
        <v>女</v>
      </c>
      <c r="K2433" s="501" t="s">
        <v>5727</v>
      </c>
      <c r="L2433" s="501" t="s">
        <v>6012</v>
      </c>
      <c r="M2433" t="str">
        <f t="shared" si="75"/>
        <v>MIYAZAKI Sanae</v>
      </c>
      <c r="O2433" s="501" t="s">
        <v>4197</v>
      </c>
      <c r="P2433" s="501" t="s">
        <v>5112</v>
      </c>
    </row>
    <row r="2434" spans="2:16" s="308" customFormat="1">
      <c r="B2434" s="501" t="s">
        <v>514</v>
      </c>
      <c r="C2434" s="307">
        <v>2433</v>
      </c>
      <c r="D2434" s="501" t="s">
        <v>5923</v>
      </c>
      <c r="E2434" s="501" t="s">
        <v>5924</v>
      </c>
      <c r="F2434" s="501" t="s">
        <v>2416</v>
      </c>
      <c r="G2434" s="501" t="s">
        <v>627</v>
      </c>
      <c r="H2434" t="str">
        <f>VLOOKUP($G2434,県名!$B$1:$C$49,2,FALSE)</f>
        <v>滋　賀</v>
      </c>
      <c r="I2434" t="str">
        <f>VLOOKUP(B2434,学校名!$D$8:$F$64,3,FALSE)</f>
        <v>中京大</v>
      </c>
      <c r="J2434" t="str">
        <f t="shared" si="74"/>
        <v>女</v>
      </c>
      <c r="K2434" s="501" t="s">
        <v>6013</v>
      </c>
      <c r="L2434" s="501" t="s">
        <v>6014</v>
      </c>
      <c r="M2434" t="str">
        <f t="shared" si="75"/>
        <v>AIBA Nanami</v>
      </c>
      <c r="O2434" s="501" t="s">
        <v>4197</v>
      </c>
      <c r="P2434" s="501" t="s">
        <v>5112</v>
      </c>
    </row>
    <row r="2435" spans="2:16" s="308" customFormat="1">
      <c r="B2435" s="501" t="s">
        <v>514</v>
      </c>
      <c r="C2435" s="307">
        <v>2434</v>
      </c>
      <c r="D2435" s="501" t="s">
        <v>5925</v>
      </c>
      <c r="E2435" s="501" t="s">
        <v>5926</v>
      </c>
      <c r="F2435" s="501" t="s">
        <v>2416</v>
      </c>
      <c r="G2435" s="501" t="s">
        <v>641</v>
      </c>
      <c r="H2435" t="str">
        <f>VLOOKUP($G2435,県名!$B$1:$C$49,2,FALSE)</f>
        <v>高　知</v>
      </c>
      <c r="I2435" t="str">
        <f>VLOOKUP(B2435,学校名!$D$8:$F$64,3,FALSE)</f>
        <v>中京大</v>
      </c>
      <c r="J2435" t="str">
        <f t="shared" ref="J2435:J2498" si="76">IF(VALUE(C2435)&lt;2001,"男","女")</f>
        <v>女</v>
      </c>
      <c r="K2435" s="501" t="s">
        <v>6015</v>
      </c>
      <c r="L2435" s="501" t="s">
        <v>5976</v>
      </c>
      <c r="M2435" t="str">
        <f t="shared" ref="M2435:M2498" si="77">K2435&amp;" "&amp;L2435</f>
        <v>IKEDA Kanako</v>
      </c>
      <c r="O2435" s="501" t="s">
        <v>4197</v>
      </c>
      <c r="P2435" s="501" t="s">
        <v>5112</v>
      </c>
    </row>
    <row r="2436" spans="2:16" s="308" customFormat="1">
      <c r="B2436" s="501" t="s">
        <v>514</v>
      </c>
      <c r="C2436" s="307">
        <v>2435</v>
      </c>
      <c r="D2436" s="501" t="s">
        <v>5927</v>
      </c>
      <c r="E2436" s="501" t="s">
        <v>5928</v>
      </c>
      <c r="F2436" s="501" t="s">
        <v>2416</v>
      </c>
      <c r="G2436" s="501" t="s">
        <v>624</v>
      </c>
      <c r="H2436" t="str">
        <f>VLOOKUP($G2436,県名!$B$1:$C$49,2,FALSE)</f>
        <v>愛  知</v>
      </c>
      <c r="I2436" t="str">
        <f>VLOOKUP(B2436,学校名!$D$8:$F$64,3,FALSE)</f>
        <v>中京大</v>
      </c>
      <c r="J2436" t="str">
        <f t="shared" si="76"/>
        <v>女</v>
      </c>
      <c r="K2436" s="501" t="s">
        <v>6016</v>
      </c>
      <c r="L2436" s="501" t="s">
        <v>6017</v>
      </c>
      <c r="M2436" t="str">
        <f t="shared" si="77"/>
        <v>INAYOSHI Tsubaki</v>
      </c>
      <c r="O2436" s="501" t="s">
        <v>4197</v>
      </c>
      <c r="P2436" s="501" t="s">
        <v>5112</v>
      </c>
    </row>
    <row r="2437" spans="2:16" s="308" customFormat="1">
      <c r="B2437" s="501" t="s">
        <v>514</v>
      </c>
      <c r="C2437" s="307">
        <v>2436</v>
      </c>
      <c r="D2437" s="501" t="s">
        <v>5929</v>
      </c>
      <c r="E2437" s="501" t="s">
        <v>5930</v>
      </c>
      <c r="F2437" s="501" t="s">
        <v>2416</v>
      </c>
      <c r="G2437" s="501" t="s">
        <v>624</v>
      </c>
      <c r="H2437" t="str">
        <f>VLOOKUP($G2437,県名!$B$1:$C$49,2,FALSE)</f>
        <v>愛  知</v>
      </c>
      <c r="I2437" t="str">
        <f>VLOOKUP(B2437,学校名!$D$8:$F$64,3,FALSE)</f>
        <v>中京大</v>
      </c>
      <c r="J2437" t="str">
        <f t="shared" si="76"/>
        <v>女</v>
      </c>
      <c r="K2437" s="501" t="s">
        <v>5969</v>
      </c>
      <c r="L2437" s="501" t="s">
        <v>6018</v>
      </c>
      <c r="M2437" t="str">
        <f t="shared" si="77"/>
        <v>SUGIYAMA Sora</v>
      </c>
      <c r="O2437" s="501" t="s">
        <v>4197</v>
      </c>
      <c r="P2437" s="501" t="s">
        <v>5112</v>
      </c>
    </row>
    <row r="2438" spans="2:16" s="308" customFormat="1">
      <c r="B2438" s="501" t="s">
        <v>514</v>
      </c>
      <c r="C2438" s="307">
        <v>2437</v>
      </c>
      <c r="D2438" s="501" t="s">
        <v>5931</v>
      </c>
      <c r="E2438" s="501" t="s">
        <v>5932</v>
      </c>
      <c r="F2438" s="501" t="s">
        <v>2416</v>
      </c>
      <c r="G2438" s="501" t="s">
        <v>624</v>
      </c>
      <c r="H2438" t="str">
        <f>VLOOKUP($G2438,県名!$B$1:$C$49,2,FALSE)</f>
        <v>愛  知</v>
      </c>
      <c r="I2438" t="str">
        <f>VLOOKUP(B2438,学校名!$D$8:$F$64,3,FALSE)</f>
        <v>中京大</v>
      </c>
      <c r="J2438" t="str">
        <f t="shared" si="76"/>
        <v>女</v>
      </c>
      <c r="K2438" s="501" t="s">
        <v>6019</v>
      </c>
      <c r="L2438" s="501" t="s">
        <v>6020</v>
      </c>
      <c r="M2438" t="str">
        <f t="shared" si="77"/>
        <v>TSUZUKI Hina</v>
      </c>
      <c r="O2438" s="501" t="s">
        <v>4197</v>
      </c>
      <c r="P2438" s="501" t="s">
        <v>5112</v>
      </c>
    </row>
    <row r="2439" spans="2:16" s="308" customFormat="1">
      <c r="B2439" s="501" t="s">
        <v>514</v>
      </c>
      <c r="C2439" s="307">
        <v>2438</v>
      </c>
      <c r="D2439" s="501" t="s">
        <v>5933</v>
      </c>
      <c r="E2439" s="501" t="s">
        <v>5934</v>
      </c>
      <c r="F2439" s="501" t="s">
        <v>2416</v>
      </c>
      <c r="G2439" s="501" t="s">
        <v>625</v>
      </c>
      <c r="H2439" t="str">
        <f>VLOOKUP($G2439,県名!$B$1:$C$49,2,FALSE)</f>
        <v>三  重</v>
      </c>
      <c r="I2439" t="str">
        <f>VLOOKUP(B2439,学校名!$D$8:$F$64,3,FALSE)</f>
        <v>中京大</v>
      </c>
      <c r="J2439" t="str">
        <f t="shared" si="76"/>
        <v>女</v>
      </c>
      <c r="K2439" s="501" t="s">
        <v>5664</v>
      </c>
      <c r="L2439" s="501" t="s">
        <v>6021</v>
      </c>
      <c r="M2439" t="str">
        <f t="shared" si="77"/>
        <v>NAKAYAMA Miyu</v>
      </c>
      <c r="O2439" s="501" t="s">
        <v>4197</v>
      </c>
      <c r="P2439" s="501" t="s">
        <v>5112</v>
      </c>
    </row>
    <row r="2440" spans="2:16" s="308" customFormat="1">
      <c r="B2440" s="501" t="s">
        <v>517</v>
      </c>
      <c r="C2440" s="307">
        <v>2439</v>
      </c>
      <c r="D2440" s="501" t="s">
        <v>5935</v>
      </c>
      <c r="E2440" s="501" t="s">
        <v>5936</v>
      </c>
      <c r="F2440" s="501" t="s">
        <v>2416</v>
      </c>
      <c r="G2440" s="501" t="s">
        <v>626</v>
      </c>
      <c r="H2440" t="str">
        <f>VLOOKUP($G2440,県名!$B$1:$C$49,2,FALSE)</f>
        <v>岐  阜</v>
      </c>
      <c r="I2440" t="str">
        <f>VLOOKUP(B2440,学校名!$D$8:$F$64,3,FALSE)</f>
        <v>中部学院大</v>
      </c>
      <c r="J2440" t="str">
        <f t="shared" si="76"/>
        <v>女</v>
      </c>
      <c r="K2440" s="501" t="s">
        <v>6022</v>
      </c>
      <c r="L2440" s="501" t="s">
        <v>5988</v>
      </c>
      <c r="M2440" t="str">
        <f t="shared" si="77"/>
        <v>TAKAHASHI Nana</v>
      </c>
      <c r="O2440" s="501" t="s">
        <v>4197</v>
      </c>
      <c r="P2440" s="501" t="s">
        <v>5112</v>
      </c>
    </row>
    <row r="2441" spans="2:16" s="308" customFormat="1">
      <c r="B2441" s="501" t="s">
        <v>517</v>
      </c>
      <c r="C2441" s="307">
        <v>2440</v>
      </c>
      <c r="D2441" s="501" t="s">
        <v>5937</v>
      </c>
      <c r="E2441" s="501" t="s">
        <v>5938</v>
      </c>
      <c r="F2441" s="501" t="s">
        <v>2416</v>
      </c>
      <c r="G2441" s="501" t="s">
        <v>626</v>
      </c>
      <c r="H2441" t="str">
        <f>VLOOKUP($G2441,県名!$B$1:$C$49,2,FALSE)</f>
        <v>岐  阜</v>
      </c>
      <c r="I2441" t="str">
        <f>VLOOKUP(B2441,学校名!$D$8:$F$64,3,FALSE)</f>
        <v>中部学院大</v>
      </c>
      <c r="J2441" t="str">
        <f t="shared" si="76"/>
        <v>女</v>
      </c>
      <c r="K2441" s="501" t="s">
        <v>6023</v>
      </c>
      <c r="L2441" s="501" t="s">
        <v>6024</v>
      </c>
      <c r="M2441" t="str">
        <f t="shared" si="77"/>
        <v>OZEKI Nayu</v>
      </c>
      <c r="O2441" s="501" t="s">
        <v>4197</v>
      </c>
      <c r="P2441" s="501" t="s">
        <v>5112</v>
      </c>
    </row>
    <row r="2442" spans="2:16" s="308" customFormat="1">
      <c r="B2442" s="501" t="s">
        <v>516</v>
      </c>
      <c r="C2442" s="307">
        <v>2441</v>
      </c>
      <c r="D2442" s="501" t="s">
        <v>5939</v>
      </c>
      <c r="E2442" s="501" t="s">
        <v>5940</v>
      </c>
      <c r="F2442" s="501" t="s">
        <v>2415</v>
      </c>
      <c r="G2442" s="501" t="s">
        <v>624</v>
      </c>
      <c r="H2442" t="str">
        <f>VLOOKUP($G2442,県名!$B$1:$C$49,2,FALSE)</f>
        <v>愛  知</v>
      </c>
      <c r="I2442" t="str">
        <f>VLOOKUP(B2442,学校名!$D$8:$F$64,3,FALSE)</f>
        <v>中部大</v>
      </c>
      <c r="J2442" t="str">
        <f t="shared" si="76"/>
        <v>女</v>
      </c>
      <c r="K2442" s="501" t="s">
        <v>5016</v>
      </c>
      <c r="L2442" s="501" t="s">
        <v>6025</v>
      </c>
      <c r="M2442" t="str">
        <f t="shared" si="77"/>
        <v>ITAKURA Sana</v>
      </c>
      <c r="O2442" s="501" t="s">
        <v>4197</v>
      </c>
      <c r="P2442" s="501" t="s">
        <v>5112</v>
      </c>
    </row>
    <row r="2443" spans="2:16" s="308" customFormat="1">
      <c r="B2443" s="501" t="s">
        <v>516</v>
      </c>
      <c r="C2443" s="307">
        <v>2442</v>
      </c>
      <c r="D2443" s="501" t="s">
        <v>5941</v>
      </c>
      <c r="E2443" s="501" t="s">
        <v>5942</v>
      </c>
      <c r="F2443" s="501" t="s">
        <v>2415</v>
      </c>
      <c r="G2443" s="501" t="s">
        <v>624</v>
      </c>
      <c r="H2443" t="str">
        <f>VLOOKUP($G2443,県名!$B$1:$C$49,2,FALSE)</f>
        <v>愛  知</v>
      </c>
      <c r="I2443" t="str">
        <f>VLOOKUP(B2443,学校名!$D$8:$F$64,3,FALSE)</f>
        <v>中部大</v>
      </c>
      <c r="J2443" t="str">
        <f t="shared" si="76"/>
        <v>女</v>
      </c>
      <c r="K2443" s="501" t="s">
        <v>6026</v>
      </c>
      <c r="L2443" s="501" t="s">
        <v>6027</v>
      </c>
      <c r="M2443" t="str">
        <f t="shared" si="77"/>
        <v>TOYAMA Asuka</v>
      </c>
      <c r="O2443" s="501" t="s">
        <v>4197</v>
      </c>
      <c r="P2443" s="501" t="s">
        <v>5112</v>
      </c>
    </row>
    <row r="2444" spans="2:16" s="308" customFormat="1">
      <c r="B2444" s="501" t="s">
        <v>516</v>
      </c>
      <c r="C2444" s="307">
        <v>2443</v>
      </c>
      <c r="D2444" s="501" t="s">
        <v>5943</v>
      </c>
      <c r="E2444" s="501" t="s">
        <v>5944</v>
      </c>
      <c r="F2444" s="501" t="s">
        <v>2415</v>
      </c>
      <c r="G2444" s="501" t="s">
        <v>624</v>
      </c>
      <c r="H2444" t="str">
        <f>VLOOKUP($G2444,県名!$B$1:$C$49,2,FALSE)</f>
        <v>愛  知</v>
      </c>
      <c r="I2444" t="str">
        <f>VLOOKUP(B2444,学校名!$D$8:$F$64,3,FALSE)</f>
        <v>中部大</v>
      </c>
      <c r="J2444" t="str">
        <f t="shared" si="76"/>
        <v>女</v>
      </c>
      <c r="K2444" s="501" t="s">
        <v>5205</v>
      </c>
      <c r="L2444" s="501" t="s">
        <v>6028</v>
      </c>
      <c r="M2444" t="str">
        <f t="shared" si="77"/>
        <v>NAKANO Hanae</v>
      </c>
      <c r="O2444" s="501" t="s">
        <v>4197</v>
      </c>
      <c r="P2444" s="501" t="s">
        <v>5112</v>
      </c>
    </row>
    <row r="2445" spans="2:16" s="308" customFormat="1">
      <c r="B2445" s="501" t="s">
        <v>526</v>
      </c>
      <c r="C2445" s="307">
        <v>2444</v>
      </c>
      <c r="D2445" s="501" t="s">
        <v>5945</v>
      </c>
      <c r="E2445" s="501" t="s">
        <v>5946</v>
      </c>
      <c r="F2445" s="501" t="s">
        <v>2416</v>
      </c>
      <c r="G2445" s="501" t="s">
        <v>624</v>
      </c>
      <c r="H2445" t="str">
        <f>VLOOKUP($G2445,県名!$B$1:$C$49,2,FALSE)</f>
        <v>愛  知</v>
      </c>
      <c r="I2445" t="str">
        <f>VLOOKUP(B2445,学校名!$D$8:$F$64,3,FALSE)</f>
        <v>南山大</v>
      </c>
      <c r="J2445" t="str">
        <f t="shared" si="76"/>
        <v>女</v>
      </c>
      <c r="K2445" s="501" t="s">
        <v>6029</v>
      </c>
      <c r="L2445" s="501" t="s">
        <v>6030</v>
      </c>
      <c r="M2445" t="str">
        <f t="shared" si="77"/>
        <v>USAMI Manaka</v>
      </c>
      <c r="O2445" s="501" t="s">
        <v>4197</v>
      </c>
      <c r="P2445" s="501" t="s">
        <v>5112</v>
      </c>
    </row>
    <row r="2446" spans="2:16" s="308" customFormat="1">
      <c r="B2446" s="501" t="s">
        <v>527</v>
      </c>
      <c r="C2446" s="307">
        <v>2445</v>
      </c>
      <c r="D2446" s="501" t="s">
        <v>5947</v>
      </c>
      <c r="E2446" s="501" t="s">
        <v>5948</v>
      </c>
      <c r="F2446" s="501" t="s">
        <v>2416</v>
      </c>
      <c r="G2446" s="501" t="s">
        <v>624</v>
      </c>
      <c r="H2446" t="str">
        <f>VLOOKUP($G2446,県名!$B$1:$C$49,2,FALSE)</f>
        <v>愛  知</v>
      </c>
      <c r="I2446" t="str">
        <f>VLOOKUP(B2446,学校名!$D$8:$F$64,3,FALSE)</f>
        <v>日本福祉大</v>
      </c>
      <c r="J2446" t="str">
        <f t="shared" si="76"/>
        <v>女</v>
      </c>
      <c r="K2446" s="501" t="s">
        <v>6031</v>
      </c>
      <c r="L2446" s="501" t="s">
        <v>5210</v>
      </c>
      <c r="M2446" t="str">
        <f t="shared" si="77"/>
        <v>KASAI Mayu</v>
      </c>
      <c r="O2446" s="501" t="s">
        <v>4197</v>
      </c>
      <c r="P2446" s="501" t="s">
        <v>5112</v>
      </c>
    </row>
    <row r="2447" spans="2:16" s="308" customFormat="1">
      <c r="B2447" s="501" t="s">
        <v>527</v>
      </c>
      <c r="C2447" s="307">
        <v>2446</v>
      </c>
      <c r="D2447" s="501" t="s">
        <v>5949</v>
      </c>
      <c r="E2447" s="501" t="s">
        <v>5950</v>
      </c>
      <c r="F2447" s="501" t="s">
        <v>2416</v>
      </c>
      <c r="G2447" s="501" t="s">
        <v>624</v>
      </c>
      <c r="H2447" t="str">
        <f>VLOOKUP($G2447,県名!$B$1:$C$49,2,FALSE)</f>
        <v>愛  知</v>
      </c>
      <c r="I2447" t="str">
        <f>VLOOKUP(B2447,学校名!$D$8:$F$64,3,FALSE)</f>
        <v>日本福祉大</v>
      </c>
      <c r="J2447" t="str">
        <f t="shared" si="76"/>
        <v>女</v>
      </c>
      <c r="K2447" s="501" t="s">
        <v>6032</v>
      </c>
      <c r="L2447" s="501" t="s">
        <v>6033</v>
      </c>
      <c r="M2447" t="str">
        <f t="shared" si="77"/>
        <v>CHAI Yuri</v>
      </c>
      <c r="O2447" s="501" t="s">
        <v>4197</v>
      </c>
      <c r="P2447" s="501" t="s">
        <v>5112</v>
      </c>
    </row>
    <row r="2448" spans="2:16" s="308" customFormat="1">
      <c r="B2448" s="501" t="s">
        <v>518</v>
      </c>
      <c r="C2448" s="307">
        <v>2447</v>
      </c>
      <c r="D2448" s="501" t="s">
        <v>5951</v>
      </c>
      <c r="E2448" s="501" t="s">
        <v>5952</v>
      </c>
      <c r="F2448" s="501" t="s">
        <v>2416</v>
      </c>
      <c r="G2448" s="501" t="s">
        <v>626</v>
      </c>
      <c r="H2448" t="str">
        <f>VLOOKUP($G2448,県名!$B$1:$C$49,2,FALSE)</f>
        <v>岐  阜</v>
      </c>
      <c r="I2448" t="str">
        <f>VLOOKUP(B2448,学校名!$D$8:$F$64,3,FALSE)</f>
        <v>東海学園大</v>
      </c>
      <c r="J2448" t="str">
        <f t="shared" si="76"/>
        <v>女</v>
      </c>
      <c r="K2448" s="501" t="s">
        <v>5272</v>
      </c>
      <c r="L2448" s="501" t="s">
        <v>5267</v>
      </c>
      <c r="M2448" t="str">
        <f t="shared" si="77"/>
        <v>KOBAYASHI Moeka</v>
      </c>
      <c r="O2448" s="501" t="s">
        <v>4197</v>
      </c>
      <c r="P2448" s="501" t="s">
        <v>5112</v>
      </c>
    </row>
    <row r="2449" spans="2:16" s="308" customFormat="1">
      <c r="B2449" s="501" t="s">
        <v>518</v>
      </c>
      <c r="C2449" s="307">
        <v>2448</v>
      </c>
      <c r="D2449" s="501" t="s">
        <v>5953</v>
      </c>
      <c r="E2449" s="501" t="s">
        <v>5954</v>
      </c>
      <c r="F2449" s="501" t="s">
        <v>2416</v>
      </c>
      <c r="G2449" s="501" t="s">
        <v>626</v>
      </c>
      <c r="H2449" t="str">
        <f>VLOOKUP($G2449,県名!$B$1:$C$49,2,FALSE)</f>
        <v>岐  阜</v>
      </c>
      <c r="I2449" t="str">
        <f>VLOOKUP(B2449,学校名!$D$8:$F$64,3,FALSE)</f>
        <v>東海学園大</v>
      </c>
      <c r="J2449" t="str">
        <f t="shared" si="76"/>
        <v>女</v>
      </c>
      <c r="K2449" s="501" t="s">
        <v>6034</v>
      </c>
      <c r="L2449" s="501" t="s">
        <v>6035</v>
      </c>
      <c r="M2449" t="str">
        <f t="shared" si="77"/>
        <v>NAGAHAKA Yumeka</v>
      </c>
      <c r="O2449" s="501" t="s">
        <v>4197</v>
      </c>
      <c r="P2449" s="501" t="s">
        <v>5112</v>
      </c>
    </row>
    <row r="2450" spans="2:16" s="308" customFormat="1">
      <c r="B2450" s="501" t="s">
        <v>518</v>
      </c>
      <c r="C2450" s="307">
        <v>2449</v>
      </c>
      <c r="D2450" s="501" t="s">
        <v>5955</v>
      </c>
      <c r="E2450" s="501" t="s">
        <v>5956</v>
      </c>
      <c r="F2450" s="501" t="s">
        <v>2415</v>
      </c>
      <c r="G2450" s="501" t="s">
        <v>624</v>
      </c>
      <c r="H2450" t="str">
        <f>VLOOKUP($G2450,県名!$B$1:$C$49,2,FALSE)</f>
        <v>愛  知</v>
      </c>
      <c r="I2450" t="str">
        <f>VLOOKUP(B2450,学校名!$D$8:$F$64,3,FALSE)</f>
        <v>東海学園大</v>
      </c>
      <c r="J2450" t="str">
        <f t="shared" si="76"/>
        <v>女</v>
      </c>
      <c r="K2450" s="501" t="s">
        <v>6036</v>
      </c>
      <c r="L2450" s="501" t="s">
        <v>6000</v>
      </c>
      <c r="M2450" t="str">
        <f t="shared" si="77"/>
        <v>SHISHIDO Momoka</v>
      </c>
      <c r="O2450" s="501" t="s">
        <v>4197</v>
      </c>
      <c r="P2450" s="501" t="s">
        <v>5112</v>
      </c>
    </row>
    <row r="2451" spans="2:16" s="308" customFormat="1">
      <c r="B2451" s="501" t="s">
        <v>518</v>
      </c>
      <c r="C2451" s="307">
        <v>2450</v>
      </c>
      <c r="D2451" s="501" t="s">
        <v>5957</v>
      </c>
      <c r="E2451" s="501" t="s">
        <v>5958</v>
      </c>
      <c r="F2451" s="501" t="s">
        <v>2416</v>
      </c>
      <c r="G2451" s="501" t="s">
        <v>624</v>
      </c>
      <c r="H2451" t="str">
        <f>VLOOKUP($G2451,県名!$B$1:$C$49,2,FALSE)</f>
        <v>愛  知</v>
      </c>
      <c r="I2451" t="str">
        <f>VLOOKUP(B2451,学校名!$D$8:$F$64,3,FALSE)</f>
        <v>東海学園大</v>
      </c>
      <c r="J2451" t="str">
        <f t="shared" si="76"/>
        <v>女</v>
      </c>
      <c r="K2451" s="501" t="s">
        <v>5217</v>
      </c>
      <c r="L2451" s="501" t="s">
        <v>6037</v>
      </c>
      <c r="M2451" t="str">
        <f t="shared" si="77"/>
        <v>HAYASHI Reina</v>
      </c>
      <c r="O2451" s="501" t="s">
        <v>4197</v>
      </c>
      <c r="P2451" s="501" t="s">
        <v>5112</v>
      </c>
    </row>
    <row r="2452" spans="2:16" s="308" customFormat="1">
      <c r="B2452" s="501" t="s">
        <v>518</v>
      </c>
      <c r="C2452" s="307">
        <v>2451</v>
      </c>
      <c r="D2452" s="501" t="s">
        <v>5959</v>
      </c>
      <c r="E2452" s="501" t="s">
        <v>5960</v>
      </c>
      <c r="F2452" s="501" t="s">
        <v>2416</v>
      </c>
      <c r="G2452" s="501" t="s">
        <v>624</v>
      </c>
      <c r="H2452" t="str">
        <f>VLOOKUP($G2452,県名!$B$1:$C$49,2,FALSE)</f>
        <v>愛  知</v>
      </c>
      <c r="I2452" t="str">
        <f>VLOOKUP(B2452,学校名!$D$8:$F$64,3,FALSE)</f>
        <v>東海学園大</v>
      </c>
      <c r="J2452" t="str">
        <f t="shared" si="76"/>
        <v>女</v>
      </c>
      <c r="K2452" s="501" t="s">
        <v>6038</v>
      </c>
      <c r="L2452" s="501" t="s">
        <v>6039</v>
      </c>
      <c r="M2452" t="str">
        <f t="shared" si="77"/>
        <v>KUROYANAGI Yukina</v>
      </c>
      <c r="O2452" s="501" t="s">
        <v>4197</v>
      </c>
      <c r="P2452" s="501" t="s">
        <v>5112</v>
      </c>
    </row>
    <row r="2453" spans="2:16" s="308" customFormat="1">
      <c r="B2453" s="501" t="s">
        <v>518</v>
      </c>
      <c r="C2453" s="307">
        <v>2452</v>
      </c>
      <c r="D2453" s="501" t="s">
        <v>5961</v>
      </c>
      <c r="E2453" s="501" t="s">
        <v>5962</v>
      </c>
      <c r="F2453" s="501" t="s">
        <v>2416</v>
      </c>
      <c r="G2453" s="501" t="s">
        <v>624</v>
      </c>
      <c r="H2453" t="str">
        <f>VLOOKUP($G2453,県名!$B$1:$C$49,2,FALSE)</f>
        <v>愛  知</v>
      </c>
      <c r="I2453" t="str">
        <f>VLOOKUP(B2453,学校名!$D$8:$F$64,3,FALSE)</f>
        <v>東海学園大</v>
      </c>
      <c r="J2453" t="str">
        <f t="shared" si="76"/>
        <v>女</v>
      </c>
      <c r="K2453" s="501" t="s">
        <v>6040</v>
      </c>
      <c r="L2453" s="501" t="s">
        <v>6041</v>
      </c>
      <c r="M2453" t="str">
        <f t="shared" si="77"/>
        <v>MORIYAMA Ayuka</v>
      </c>
      <c r="O2453" s="501" t="s">
        <v>4197</v>
      </c>
      <c r="P2453" s="501" t="s">
        <v>5112</v>
      </c>
    </row>
    <row r="2454" spans="2:16" s="308" customFormat="1">
      <c r="B2454" s="501" t="s">
        <v>518</v>
      </c>
      <c r="C2454" s="307">
        <v>2453</v>
      </c>
      <c r="D2454" s="501" t="s">
        <v>5963</v>
      </c>
      <c r="E2454" s="501" t="s">
        <v>5964</v>
      </c>
      <c r="F2454" s="501" t="s">
        <v>2416</v>
      </c>
      <c r="G2454" s="501" t="s">
        <v>626</v>
      </c>
      <c r="H2454" t="str">
        <f>VLOOKUP($G2454,県名!$B$1:$C$49,2,FALSE)</f>
        <v>岐  阜</v>
      </c>
      <c r="I2454" t="str">
        <f>VLOOKUP(B2454,学校名!$D$8:$F$64,3,FALSE)</f>
        <v>東海学園大</v>
      </c>
      <c r="J2454" t="str">
        <f t="shared" si="76"/>
        <v>女</v>
      </c>
      <c r="K2454" s="501" t="s">
        <v>6042</v>
      </c>
      <c r="L2454" s="501" t="s">
        <v>6043</v>
      </c>
      <c r="M2454" t="str">
        <f t="shared" si="77"/>
        <v>KATSU Narumi</v>
      </c>
      <c r="O2454" s="501" t="s">
        <v>4197</v>
      </c>
      <c r="P2454" s="501" t="s">
        <v>5112</v>
      </c>
    </row>
    <row r="2455" spans="2:16" s="308" customFormat="1">
      <c r="B2455" s="501" t="s">
        <v>518</v>
      </c>
      <c r="C2455" s="307">
        <v>2454</v>
      </c>
      <c r="D2455" s="501" t="s">
        <v>5965</v>
      </c>
      <c r="E2455" s="501" t="s">
        <v>5966</v>
      </c>
      <c r="F2455" s="501" t="s">
        <v>2416</v>
      </c>
      <c r="G2455" s="501" t="s">
        <v>624</v>
      </c>
      <c r="H2455" t="str">
        <f>VLOOKUP($G2455,県名!$B$1:$C$49,2,FALSE)</f>
        <v>愛  知</v>
      </c>
      <c r="I2455" t="str">
        <f>VLOOKUP(B2455,学校名!$D$8:$F$64,3,FALSE)</f>
        <v>東海学園大</v>
      </c>
      <c r="J2455" t="str">
        <f t="shared" si="76"/>
        <v>女</v>
      </c>
      <c r="K2455" s="501" t="s">
        <v>6044</v>
      </c>
      <c r="L2455" s="501" t="s">
        <v>6045</v>
      </c>
      <c r="M2455" t="str">
        <f t="shared" si="77"/>
        <v>SAKAKI Natsuki</v>
      </c>
      <c r="O2455" s="501" t="s">
        <v>4197</v>
      </c>
      <c r="P2455" s="501" t="s">
        <v>5112</v>
      </c>
    </row>
    <row r="2456" spans="2:16" s="308" customFormat="1">
      <c r="B2456" s="501" t="s">
        <v>496</v>
      </c>
      <c r="C2456" s="307">
        <v>2455</v>
      </c>
      <c r="D2456" s="501" t="s">
        <v>5113</v>
      </c>
      <c r="E2456" s="501" t="s">
        <v>5114</v>
      </c>
      <c r="F2456" s="501" t="s">
        <v>2416</v>
      </c>
      <c r="G2456" s="501" t="s">
        <v>624</v>
      </c>
      <c r="H2456" t="str">
        <f>VLOOKUP($G2456,県名!$B$1:$C$49,2,FALSE)</f>
        <v>愛  知</v>
      </c>
      <c r="I2456" t="str">
        <f>VLOOKUP(B2456,学校名!$D$8:$F$64,3,FALSE)</f>
        <v>愛知学院大</v>
      </c>
      <c r="J2456" t="str">
        <f t="shared" si="76"/>
        <v>女</v>
      </c>
      <c r="K2456" s="501" t="s">
        <v>5201</v>
      </c>
      <c r="L2456" s="501" t="s">
        <v>5202</v>
      </c>
      <c r="M2456" t="str">
        <f t="shared" si="77"/>
        <v>KONDO Satsuki</v>
      </c>
      <c r="O2456" s="501" t="s">
        <v>4197</v>
      </c>
      <c r="P2456" s="501" t="s">
        <v>5112</v>
      </c>
    </row>
    <row r="2457" spans="2:16" s="308" customFormat="1">
      <c r="B2457" s="501" t="s">
        <v>496</v>
      </c>
      <c r="C2457" s="307">
        <v>2456</v>
      </c>
      <c r="D2457" s="501" t="s">
        <v>5115</v>
      </c>
      <c r="E2457" s="501" t="s">
        <v>5116</v>
      </c>
      <c r="F2457" s="501" t="s">
        <v>2416</v>
      </c>
      <c r="G2457" s="501" t="s">
        <v>625</v>
      </c>
      <c r="H2457" t="str">
        <f>VLOOKUP($G2457,県名!$B$1:$C$49,2,FALSE)</f>
        <v>三  重</v>
      </c>
      <c r="I2457" t="str">
        <f>VLOOKUP(B2457,学校名!$D$8:$F$64,3,FALSE)</f>
        <v>愛知学院大</v>
      </c>
      <c r="J2457" t="str">
        <f t="shared" si="76"/>
        <v>女</v>
      </c>
      <c r="K2457" s="501" t="s">
        <v>5203</v>
      </c>
      <c r="L2457" s="501" t="s">
        <v>5204</v>
      </c>
      <c r="M2457" t="str">
        <f t="shared" si="77"/>
        <v>INADA Kaede</v>
      </c>
      <c r="O2457" s="501" t="s">
        <v>4197</v>
      </c>
      <c r="P2457" s="501" t="s">
        <v>5112</v>
      </c>
    </row>
    <row r="2458" spans="2:16" s="308" customFormat="1">
      <c r="B2458" s="501" t="s">
        <v>496</v>
      </c>
      <c r="C2458" s="307">
        <v>2457</v>
      </c>
      <c r="D2458" s="501" t="s">
        <v>5117</v>
      </c>
      <c r="E2458" s="501" t="s">
        <v>5118</v>
      </c>
      <c r="F2458" s="501" t="s">
        <v>2416</v>
      </c>
      <c r="G2458" s="501" t="s">
        <v>640</v>
      </c>
      <c r="H2458" t="str">
        <f>VLOOKUP($G2458,県名!$B$1:$C$49,2,FALSE)</f>
        <v>愛　媛</v>
      </c>
      <c r="I2458" t="str">
        <f>VLOOKUP(B2458,学校名!$D$8:$F$64,3,FALSE)</f>
        <v>愛知学院大</v>
      </c>
      <c r="J2458" t="str">
        <f t="shared" si="76"/>
        <v>女</v>
      </c>
      <c r="K2458" s="501" t="s">
        <v>5205</v>
      </c>
      <c r="L2458" s="501" t="s">
        <v>5206</v>
      </c>
      <c r="M2458" t="str">
        <f t="shared" si="77"/>
        <v>NAKANO Kaho</v>
      </c>
      <c r="O2458" s="501" t="s">
        <v>4197</v>
      </c>
      <c r="P2458" s="501" t="s">
        <v>5112</v>
      </c>
    </row>
    <row r="2459" spans="2:16" s="308" customFormat="1">
      <c r="B2459" s="501" t="s">
        <v>500</v>
      </c>
      <c r="C2459" s="307">
        <v>2458</v>
      </c>
      <c r="D2459" s="501" t="s">
        <v>5119</v>
      </c>
      <c r="E2459" s="501" t="s">
        <v>5120</v>
      </c>
      <c r="F2459" s="501" t="s">
        <v>2416</v>
      </c>
      <c r="G2459" s="501" t="s">
        <v>625</v>
      </c>
      <c r="H2459" t="str">
        <f>VLOOKUP($G2459,県名!$B$1:$C$49,2,FALSE)</f>
        <v>三  重</v>
      </c>
      <c r="I2459" t="str">
        <f>VLOOKUP(B2459,学校名!$D$8:$F$64,3,FALSE)</f>
        <v>愛知淑徳大</v>
      </c>
      <c r="J2459" t="str">
        <f t="shared" si="76"/>
        <v>女</v>
      </c>
      <c r="K2459" s="501" t="s">
        <v>5207</v>
      </c>
      <c r="L2459" s="501" t="s">
        <v>5208</v>
      </c>
      <c r="M2459" t="str">
        <f t="shared" si="77"/>
        <v>MURATA Yuka</v>
      </c>
      <c r="O2459" s="501" t="s">
        <v>4197</v>
      </c>
      <c r="P2459" s="501" t="s">
        <v>5112</v>
      </c>
    </row>
    <row r="2460" spans="2:16" s="308" customFormat="1">
      <c r="B2460" s="501" t="s">
        <v>500</v>
      </c>
      <c r="C2460" s="307">
        <v>2459</v>
      </c>
      <c r="D2460" s="501" t="s">
        <v>5121</v>
      </c>
      <c r="E2460" s="501" t="s">
        <v>5122</v>
      </c>
      <c r="F2460" s="501" t="s">
        <v>2416</v>
      </c>
      <c r="G2460" s="501" t="s">
        <v>624</v>
      </c>
      <c r="H2460" t="str">
        <f>VLOOKUP($G2460,県名!$B$1:$C$49,2,FALSE)</f>
        <v>愛  知</v>
      </c>
      <c r="I2460" t="str">
        <f>VLOOKUP(B2460,学校名!$D$8:$F$64,3,FALSE)</f>
        <v>愛知淑徳大</v>
      </c>
      <c r="J2460" t="str">
        <f t="shared" si="76"/>
        <v>女</v>
      </c>
      <c r="K2460" s="501" t="s">
        <v>5209</v>
      </c>
      <c r="L2460" s="501" t="s">
        <v>5210</v>
      </c>
      <c r="M2460" t="str">
        <f t="shared" si="77"/>
        <v>URANO Mayu</v>
      </c>
      <c r="O2460" s="501" t="s">
        <v>4197</v>
      </c>
      <c r="P2460" s="501" t="s">
        <v>5112</v>
      </c>
    </row>
    <row r="2461" spans="2:16" s="308" customFormat="1">
      <c r="B2461" s="501" t="s">
        <v>500</v>
      </c>
      <c r="C2461" s="307">
        <v>2460</v>
      </c>
      <c r="D2461" s="501" t="s">
        <v>5123</v>
      </c>
      <c r="E2461" s="501" t="s">
        <v>5124</v>
      </c>
      <c r="F2461" s="501" t="s">
        <v>2416</v>
      </c>
      <c r="G2461" s="501" t="s">
        <v>624</v>
      </c>
      <c r="H2461" t="str">
        <f>VLOOKUP($G2461,県名!$B$1:$C$49,2,FALSE)</f>
        <v>愛  知</v>
      </c>
      <c r="I2461" t="str">
        <f>VLOOKUP(B2461,学校名!$D$8:$F$64,3,FALSE)</f>
        <v>愛知淑徳大</v>
      </c>
      <c r="J2461" t="str">
        <f t="shared" si="76"/>
        <v>女</v>
      </c>
      <c r="K2461" s="501" t="s">
        <v>5013</v>
      </c>
      <c r="L2461" s="501" t="s">
        <v>5211</v>
      </c>
      <c r="M2461" t="str">
        <f t="shared" si="77"/>
        <v>MAEDA Kanami</v>
      </c>
      <c r="O2461" s="501" t="s">
        <v>4197</v>
      </c>
      <c r="P2461" s="501" t="s">
        <v>5112</v>
      </c>
    </row>
    <row r="2462" spans="2:16" s="308" customFormat="1">
      <c r="B2462" s="501" t="s">
        <v>500</v>
      </c>
      <c r="C2462" s="307">
        <v>2461</v>
      </c>
      <c r="D2462" s="501" t="s">
        <v>5125</v>
      </c>
      <c r="E2462" s="501" t="s">
        <v>5126</v>
      </c>
      <c r="F2462" s="501" t="s">
        <v>2416</v>
      </c>
      <c r="G2462" s="501" t="s">
        <v>625</v>
      </c>
      <c r="H2462" t="str">
        <f>VLOOKUP($G2462,県名!$B$1:$C$49,2,FALSE)</f>
        <v>三  重</v>
      </c>
      <c r="I2462" t="str">
        <f>VLOOKUP(B2462,学校名!$D$8:$F$64,3,FALSE)</f>
        <v>愛知淑徳大</v>
      </c>
      <c r="J2462" t="str">
        <f t="shared" si="76"/>
        <v>女</v>
      </c>
      <c r="K2462" s="501" t="s">
        <v>5212</v>
      </c>
      <c r="L2462" s="501" t="s">
        <v>5213</v>
      </c>
      <c r="M2462" t="str">
        <f t="shared" si="77"/>
        <v>UMUYASIKI Mirei</v>
      </c>
      <c r="O2462" s="501" t="s">
        <v>4197</v>
      </c>
      <c r="P2462" s="501" t="s">
        <v>5112</v>
      </c>
    </row>
    <row r="2463" spans="2:16" s="308" customFormat="1">
      <c r="B2463" s="501" t="s">
        <v>500</v>
      </c>
      <c r="C2463" s="307">
        <v>2462</v>
      </c>
      <c r="D2463" s="501" t="s">
        <v>5127</v>
      </c>
      <c r="E2463" s="501" t="s">
        <v>5128</v>
      </c>
      <c r="F2463" s="501" t="s">
        <v>2414</v>
      </c>
      <c r="G2463" s="501" t="s">
        <v>624</v>
      </c>
      <c r="H2463" t="str">
        <f>VLOOKUP($G2463,県名!$B$1:$C$49,2,FALSE)</f>
        <v>愛  知</v>
      </c>
      <c r="I2463" t="str">
        <f>VLOOKUP(B2463,学校名!$D$8:$F$64,3,FALSE)</f>
        <v>愛知淑徳大</v>
      </c>
      <c r="J2463" t="str">
        <f t="shared" si="76"/>
        <v>女</v>
      </c>
      <c r="K2463" s="501" t="s">
        <v>5214</v>
      </c>
      <c r="L2463" s="501" t="s">
        <v>5215</v>
      </c>
      <c r="M2463" t="str">
        <f t="shared" si="77"/>
        <v>KIRIKI Ayasa</v>
      </c>
      <c r="O2463" s="501" t="s">
        <v>4197</v>
      </c>
      <c r="P2463" s="501" t="s">
        <v>5112</v>
      </c>
    </row>
    <row r="2464" spans="2:16" s="308" customFormat="1">
      <c r="B2464" s="501" t="s">
        <v>494</v>
      </c>
      <c r="C2464" s="307">
        <v>2463</v>
      </c>
      <c r="D2464" s="501" t="s">
        <v>5129</v>
      </c>
      <c r="E2464" s="501" t="s">
        <v>5130</v>
      </c>
      <c r="F2464" s="501" t="s">
        <v>4957</v>
      </c>
      <c r="G2464" s="501" t="s">
        <v>624</v>
      </c>
      <c r="H2464" t="str">
        <f>VLOOKUP($G2464,県名!$B$1:$C$49,2,FALSE)</f>
        <v>愛  知</v>
      </c>
      <c r="I2464" t="str">
        <f>VLOOKUP(B2464,学校名!$D$8:$F$64,3,FALSE)</f>
        <v>愛知大</v>
      </c>
      <c r="J2464" t="str">
        <f t="shared" si="76"/>
        <v>女</v>
      </c>
      <c r="K2464" s="501" t="s">
        <v>4987</v>
      </c>
      <c r="L2464" s="501" t="s">
        <v>5216</v>
      </c>
      <c r="M2464" t="str">
        <f t="shared" si="77"/>
        <v>NAKAMURA Saki</v>
      </c>
      <c r="O2464" s="501" t="s">
        <v>4197</v>
      </c>
      <c r="P2464" s="501" t="s">
        <v>5112</v>
      </c>
    </row>
    <row r="2465" spans="2:16" s="308" customFormat="1">
      <c r="B2465" s="501" t="s">
        <v>502</v>
      </c>
      <c r="C2465" s="307">
        <v>2464</v>
      </c>
      <c r="D2465" s="501" t="s">
        <v>5131</v>
      </c>
      <c r="E2465" s="501" t="s">
        <v>5132</v>
      </c>
      <c r="F2465" s="501" t="s">
        <v>2414</v>
      </c>
      <c r="G2465" s="501" t="s">
        <v>626</v>
      </c>
      <c r="H2465" t="str">
        <f>VLOOKUP($G2465,県名!$B$1:$C$49,2,FALSE)</f>
        <v>岐  阜</v>
      </c>
      <c r="I2465" t="str">
        <f>VLOOKUP(B2465,学校名!$D$8:$F$64,3,FALSE)</f>
        <v>岐阜大</v>
      </c>
      <c r="J2465" t="str">
        <f t="shared" si="76"/>
        <v>女</v>
      </c>
      <c r="K2465" s="501" t="s">
        <v>5217</v>
      </c>
      <c r="L2465" s="501" t="s">
        <v>5218</v>
      </c>
      <c r="M2465" t="str">
        <f t="shared" si="77"/>
        <v>HAYASHI Yukino</v>
      </c>
      <c r="O2465" s="501" t="s">
        <v>4197</v>
      </c>
      <c r="P2465" s="501" t="s">
        <v>5112</v>
      </c>
    </row>
    <row r="2466" spans="2:16" s="308" customFormat="1">
      <c r="B2466" s="501" t="s">
        <v>508</v>
      </c>
      <c r="C2466" s="307">
        <v>2465</v>
      </c>
      <c r="D2466" s="501" t="s">
        <v>5133</v>
      </c>
      <c r="E2466" s="501" t="s">
        <v>5134</v>
      </c>
      <c r="F2466" s="501" t="s">
        <v>2416</v>
      </c>
      <c r="G2466" s="501" t="s">
        <v>625</v>
      </c>
      <c r="H2466" t="str">
        <f>VLOOKUP($G2466,県名!$B$1:$C$49,2,FALSE)</f>
        <v>三  重</v>
      </c>
      <c r="I2466" t="str">
        <f>VLOOKUP(B2466,学校名!$D$8:$F$64,3,FALSE)</f>
        <v>至学館大</v>
      </c>
      <c r="J2466" t="str">
        <f t="shared" si="76"/>
        <v>女</v>
      </c>
      <c r="K2466" s="501" t="s">
        <v>5219</v>
      </c>
      <c r="L2466" s="501" t="s">
        <v>5220</v>
      </c>
      <c r="M2466" t="str">
        <f t="shared" si="77"/>
        <v>MATSUOKA Kanade</v>
      </c>
      <c r="O2466" s="501" t="s">
        <v>4197</v>
      </c>
      <c r="P2466" s="501" t="s">
        <v>5112</v>
      </c>
    </row>
    <row r="2467" spans="2:16" s="308" customFormat="1">
      <c r="B2467" s="501" t="s">
        <v>512</v>
      </c>
      <c r="C2467" s="307">
        <v>2466</v>
      </c>
      <c r="D2467" s="501" t="s">
        <v>5135</v>
      </c>
      <c r="E2467" s="501" t="s">
        <v>5136</v>
      </c>
      <c r="F2467" s="501" t="s">
        <v>2416</v>
      </c>
      <c r="G2467" s="501" t="s">
        <v>624</v>
      </c>
      <c r="H2467" t="str">
        <f>VLOOKUP($G2467,県名!$B$1:$C$49,2,FALSE)</f>
        <v>愛  知</v>
      </c>
      <c r="I2467" t="str">
        <f>VLOOKUP(B2467,学校名!$D$8:$F$64,3,FALSE)</f>
        <v>椙山女学園大</v>
      </c>
      <c r="J2467" t="str">
        <f t="shared" si="76"/>
        <v>女</v>
      </c>
      <c r="K2467" s="501" t="s">
        <v>5221</v>
      </c>
      <c r="L2467" s="501" t="s">
        <v>5222</v>
      </c>
      <c r="M2467" t="str">
        <f t="shared" si="77"/>
        <v>KAMIYA Sakura</v>
      </c>
      <c r="O2467" s="501" t="s">
        <v>4197</v>
      </c>
      <c r="P2467" s="501" t="s">
        <v>5112</v>
      </c>
    </row>
    <row r="2468" spans="2:16" s="308" customFormat="1">
      <c r="B2468" s="501" t="s">
        <v>512</v>
      </c>
      <c r="C2468" s="307">
        <v>2467</v>
      </c>
      <c r="D2468" s="501" t="s">
        <v>5137</v>
      </c>
      <c r="E2468" s="501" t="s">
        <v>5138</v>
      </c>
      <c r="F2468" s="501" t="s">
        <v>2416</v>
      </c>
      <c r="G2468" s="501" t="s">
        <v>624</v>
      </c>
      <c r="H2468" t="str">
        <f>VLOOKUP($G2468,県名!$B$1:$C$49,2,FALSE)</f>
        <v>愛  知</v>
      </c>
      <c r="I2468" t="str">
        <f>VLOOKUP(B2468,学校名!$D$8:$F$64,3,FALSE)</f>
        <v>椙山女学園大</v>
      </c>
      <c r="J2468" t="str">
        <f t="shared" si="76"/>
        <v>女</v>
      </c>
      <c r="K2468" s="501" t="s">
        <v>5223</v>
      </c>
      <c r="L2468" s="501" t="s">
        <v>5224</v>
      </c>
      <c r="M2468" t="str">
        <f t="shared" si="77"/>
        <v>NAGANAWA Moe</v>
      </c>
      <c r="O2468" s="501" t="s">
        <v>4197</v>
      </c>
      <c r="P2468" s="501" t="s">
        <v>5112</v>
      </c>
    </row>
    <row r="2469" spans="2:16" s="308" customFormat="1">
      <c r="B2469" s="501" t="s">
        <v>512</v>
      </c>
      <c r="C2469" s="307">
        <v>2468</v>
      </c>
      <c r="D2469" s="501" t="s">
        <v>5139</v>
      </c>
      <c r="E2469" s="501" t="s">
        <v>5140</v>
      </c>
      <c r="F2469" s="501" t="s">
        <v>2416</v>
      </c>
      <c r="G2469" s="501" t="s">
        <v>624</v>
      </c>
      <c r="H2469" t="str">
        <f>VLOOKUP($G2469,県名!$B$1:$C$49,2,FALSE)</f>
        <v>愛  知</v>
      </c>
      <c r="I2469" t="str">
        <f>VLOOKUP(B2469,学校名!$D$8:$F$64,3,FALSE)</f>
        <v>椙山女学園大</v>
      </c>
      <c r="J2469" t="str">
        <f t="shared" si="76"/>
        <v>女</v>
      </c>
      <c r="K2469" s="501" t="s">
        <v>4977</v>
      </c>
      <c r="L2469" s="501" t="s">
        <v>5225</v>
      </c>
      <c r="M2469" t="str">
        <f t="shared" si="77"/>
        <v>HAYAKAWA Yu</v>
      </c>
      <c r="O2469" s="501" t="s">
        <v>4197</v>
      </c>
      <c r="P2469" s="501" t="s">
        <v>5112</v>
      </c>
    </row>
    <row r="2470" spans="2:16" s="308" customFormat="1">
      <c r="B2470" s="501" t="s">
        <v>518</v>
      </c>
      <c r="C2470" s="307">
        <v>2469</v>
      </c>
      <c r="D2470" s="501" t="s">
        <v>5141</v>
      </c>
      <c r="E2470" s="501" t="s">
        <v>5142</v>
      </c>
      <c r="F2470" s="501" t="s">
        <v>2416</v>
      </c>
      <c r="G2470" s="501" t="s">
        <v>624</v>
      </c>
      <c r="H2470" t="str">
        <f>VLOOKUP($G2470,県名!$B$1:$C$49,2,FALSE)</f>
        <v>愛  知</v>
      </c>
      <c r="I2470" t="str">
        <f>VLOOKUP(B2470,学校名!$D$8:$F$64,3,FALSE)</f>
        <v>東海学園大</v>
      </c>
      <c r="J2470" t="str">
        <f t="shared" si="76"/>
        <v>女</v>
      </c>
      <c r="K2470" s="501" t="s">
        <v>5226</v>
      </c>
      <c r="L2470" s="501" t="s">
        <v>5227</v>
      </c>
      <c r="M2470" t="str">
        <f t="shared" si="77"/>
        <v>YOSHIDA Sayaka</v>
      </c>
      <c r="O2470" s="501" t="s">
        <v>4197</v>
      </c>
      <c r="P2470" s="501" t="s">
        <v>5112</v>
      </c>
    </row>
    <row r="2471" spans="2:16" s="308" customFormat="1">
      <c r="B2471" s="501" t="s">
        <v>518</v>
      </c>
      <c r="C2471" s="307">
        <v>2470</v>
      </c>
      <c r="D2471" s="501" t="s">
        <v>5143</v>
      </c>
      <c r="E2471" s="501" t="s">
        <v>5144</v>
      </c>
      <c r="F2471" s="501" t="s">
        <v>2416</v>
      </c>
      <c r="G2471" s="501" t="s">
        <v>623</v>
      </c>
      <c r="H2471" t="str">
        <f>VLOOKUP($G2471,県名!$B$1:$C$49,2,FALSE)</f>
        <v>静  岡</v>
      </c>
      <c r="I2471" t="str">
        <f>VLOOKUP(B2471,学校名!$D$8:$F$64,3,FALSE)</f>
        <v>東海学園大</v>
      </c>
      <c r="J2471" t="str">
        <f t="shared" si="76"/>
        <v>女</v>
      </c>
      <c r="K2471" s="501" t="s">
        <v>5228</v>
      </c>
      <c r="L2471" s="501" t="s">
        <v>5229</v>
      </c>
      <c r="M2471" t="str">
        <f t="shared" si="77"/>
        <v>KOYAMA Nanoha</v>
      </c>
      <c r="O2471" s="501" t="s">
        <v>4197</v>
      </c>
      <c r="P2471" s="501" t="s">
        <v>5112</v>
      </c>
    </row>
    <row r="2472" spans="2:16" s="308" customFormat="1">
      <c r="B2472" s="501" t="s">
        <v>518</v>
      </c>
      <c r="C2472" s="307">
        <v>2471</v>
      </c>
      <c r="D2472" s="501" t="s">
        <v>5145</v>
      </c>
      <c r="E2472" s="501" t="s">
        <v>5146</v>
      </c>
      <c r="F2472" s="501" t="s">
        <v>2416</v>
      </c>
      <c r="G2472" s="501" t="s">
        <v>623</v>
      </c>
      <c r="H2472" t="str">
        <f>VLOOKUP($G2472,県名!$B$1:$C$49,2,FALSE)</f>
        <v>静  岡</v>
      </c>
      <c r="I2472" t="str">
        <f>VLOOKUP(B2472,学校名!$D$8:$F$64,3,FALSE)</f>
        <v>東海学園大</v>
      </c>
      <c r="J2472" t="str">
        <f t="shared" si="76"/>
        <v>女</v>
      </c>
      <c r="K2472" s="501" t="s">
        <v>5230</v>
      </c>
      <c r="L2472" s="501" t="s">
        <v>5231</v>
      </c>
      <c r="M2472" t="str">
        <f t="shared" si="77"/>
        <v>KIKUCHI Mai</v>
      </c>
      <c r="O2472" s="501" t="s">
        <v>4197</v>
      </c>
      <c r="P2472" s="501" t="s">
        <v>5112</v>
      </c>
    </row>
    <row r="2473" spans="2:16" s="308" customFormat="1">
      <c r="B2473" s="501" t="s">
        <v>527</v>
      </c>
      <c r="C2473" s="307">
        <v>2472</v>
      </c>
      <c r="D2473" s="501" t="s">
        <v>5147</v>
      </c>
      <c r="E2473" s="501" t="s">
        <v>5148</v>
      </c>
      <c r="F2473" s="501" t="s">
        <v>2415</v>
      </c>
      <c r="G2473" s="501" t="s">
        <v>624</v>
      </c>
      <c r="H2473" t="str">
        <f>VLOOKUP($G2473,県名!$B$1:$C$49,2,FALSE)</f>
        <v>愛  知</v>
      </c>
      <c r="I2473" t="str">
        <f>VLOOKUP(B2473,学校名!$D$8:$F$64,3,FALSE)</f>
        <v>日本福祉大</v>
      </c>
      <c r="J2473" t="str">
        <f t="shared" si="76"/>
        <v>女</v>
      </c>
      <c r="K2473" s="501" t="s">
        <v>4976</v>
      </c>
      <c r="L2473" s="501" t="s">
        <v>5232</v>
      </c>
      <c r="M2473" t="str">
        <f t="shared" si="77"/>
        <v>IWATA Miku</v>
      </c>
      <c r="O2473" s="501" t="s">
        <v>4197</v>
      </c>
      <c r="P2473" s="501" t="s">
        <v>5112</v>
      </c>
    </row>
    <row r="2474" spans="2:16" s="308" customFormat="1">
      <c r="B2474" s="501" t="s">
        <v>527</v>
      </c>
      <c r="C2474" s="307">
        <v>2473</v>
      </c>
      <c r="D2474" s="501" t="s">
        <v>5149</v>
      </c>
      <c r="E2474" s="501" t="s">
        <v>5150</v>
      </c>
      <c r="F2474" s="501" t="s">
        <v>2415</v>
      </c>
      <c r="G2474" s="501" t="s">
        <v>624</v>
      </c>
      <c r="H2474" t="str">
        <f>VLOOKUP($G2474,県名!$B$1:$C$49,2,FALSE)</f>
        <v>愛  知</v>
      </c>
      <c r="I2474" t="str">
        <f>VLOOKUP(B2474,学校名!$D$8:$F$64,3,FALSE)</f>
        <v>日本福祉大</v>
      </c>
      <c r="J2474" t="str">
        <f t="shared" si="76"/>
        <v>女</v>
      </c>
      <c r="K2474" s="501" t="s">
        <v>5233</v>
      </c>
      <c r="L2474" s="501" t="s">
        <v>5234</v>
      </c>
      <c r="M2474" t="str">
        <f t="shared" si="77"/>
        <v>KOIKE Rio</v>
      </c>
      <c r="O2474" s="501" t="s">
        <v>4197</v>
      </c>
      <c r="P2474" s="501" t="s">
        <v>5112</v>
      </c>
    </row>
    <row r="2475" spans="2:16" s="308" customFormat="1">
      <c r="B2475" s="501" t="s">
        <v>527</v>
      </c>
      <c r="C2475" s="307">
        <v>2474</v>
      </c>
      <c r="D2475" s="501" t="s">
        <v>5151</v>
      </c>
      <c r="E2475" s="501" t="s">
        <v>5152</v>
      </c>
      <c r="F2475" s="501" t="s">
        <v>2415</v>
      </c>
      <c r="G2475" s="501" t="s">
        <v>624</v>
      </c>
      <c r="H2475" t="str">
        <f>VLOOKUP($G2475,県名!$B$1:$C$49,2,FALSE)</f>
        <v>愛  知</v>
      </c>
      <c r="I2475" t="str">
        <f>VLOOKUP(B2475,学校名!$D$8:$F$64,3,FALSE)</f>
        <v>日本福祉大</v>
      </c>
      <c r="J2475" t="str">
        <f t="shared" si="76"/>
        <v>女</v>
      </c>
      <c r="K2475" s="501" t="s">
        <v>5235</v>
      </c>
      <c r="L2475" s="501" t="s">
        <v>5236</v>
      </c>
      <c r="M2475" t="str">
        <f t="shared" si="77"/>
        <v>SHIMADA Hana</v>
      </c>
      <c r="O2475" s="501" t="s">
        <v>4197</v>
      </c>
      <c r="P2475" s="501" t="s">
        <v>5112</v>
      </c>
    </row>
    <row r="2476" spans="2:16" s="308" customFormat="1">
      <c r="B2476" s="501" t="s">
        <v>527</v>
      </c>
      <c r="C2476" s="307">
        <v>2475</v>
      </c>
      <c r="D2476" s="501" t="s">
        <v>5153</v>
      </c>
      <c r="E2476" s="501" t="s">
        <v>5154</v>
      </c>
      <c r="F2476" s="501" t="s">
        <v>2415</v>
      </c>
      <c r="G2476" s="501" t="s">
        <v>624</v>
      </c>
      <c r="H2476" t="str">
        <f>VLOOKUP($G2476,県名!$B$1:$C$49,2,FALSE)</f>
        <v>愛  知</v>
      </c>
      <c r="I2476" t="str">
        <f>VLOOKUP(B2476,学校名!$D$8:$F$64,3,FALSE)</f>
        <v>日本福祉大</v>
      </c>
      <c r="J2476" t="str">
        <f t="shared" si="76"/>
        <v>女</v>
      </c>
      <c r="K2476" s="501" t="s">
        <v>5237</v>
      </c>
      <c r="L2476" s="501" t="s">
        <v>5238</v>
      </c>
      <c r="M2476" t="str">
        <f t="shared" si="77"/>
        <v>HANADA Sachina</v>
      </c>
      <c r="O2476" s="501" t="s">
        <v>4197</v>
      </c>
      <c r="P2476" s="501" t="s">
        <v>5112</v>
      </c>
    </row>
    <row r="2477" spans="2:16" s="308" customFormat="1">
      <c r="B2477" s="501" t="s">
        <v>527</v>
      </c>
      <c r="C2477" s="307">
        <v>2476</v>
      </c>
      <c r="D2477" s="501" t="s">
        <v>5155</v>
      </c>
      <c r="E2477" s="501" t="s">
        <v>5156</v>
      </c>
      <c r="F2477" s="501" t="s">
        <v>2415</v>
      </c>
      <c r="G2477" s="501" t="s">
        <v>624</v>
      </c>
      <c r="H2477" t="str">
        <f>VLOOKUP($G2477,県名!$B$1:$C$49,2,FALSE)</f>
        <v>愛  知</v>
      </c>
      <c r="I2477" t="str">
        <f>VLOOKUP(B2477,学校名!$D$8:$F$64,3,FALSE)</f>
        <v>日本福祉大</v>
      </c>
      <c r="J2477" t="str">
        <f t="shared" si="76"/>
        <v>女</v>
      </c>
      <c r="K2477" s="501" t="s">
        <v>5239</v>
      </c>
      <c r="L2477" s="501" t="s">
        <v>5240</v>
      </c>
      <c r="M2477" t="str">
        <f t="shared" si="77"/>
        <v>MIYANAGA Kazuha</v>
      </c>
      <c r="O2477" s="501" t="s">
        <v>4197</v>
      </c>
      <c r="P2477" s="501" t="s">
        <v>5112</v>
      </c>
    </row>
    <row r="2478" spans="2:16" s="308" customFormat="1">
      <c r="B2478" s="501" t="s">
        <v>527</v>
      </c>
      <c r="C2478" s="307">
        <v>2477</v>
      </c>
      <c r="D2478" s="501" t="s">
        <v>5157</v>
      </c>
      <c r="E2478" s="501" t="s">
        <v>5158</v>
      </c>
      <c r="F2478" s="501" t="s">
        <v>2415</v>
      </c>
      <c r="G2478" s="501" t="s">
        <v>624</v>
      </c>
      <c r="H2478" t="str">
        <f>VLOOKUP($G2478,県名!$B$1:$C$49,2,FALSE)</f>
        <v>愛  知</v>
      </c>
      <c r="I2478" t="str">
        <f>VLOOKUP(B2478,学校名!$D$8:$F$64,3,FALSE)</f>
        <v>日本福祉大</v>
      </c>
      <c r="J2478" t="str">
        <f t="shared" si="76"/>
        <v>女</v>
      </c>
      <c r="K2478" s="501" t="s">
        <v>5241</v>
      </c>
      <c r="L2478" s="501" t="s">
        <v>5242</v>
      </c>
      <c r="M2478" t="str">
        <f t="shared" si="77"/>
        <v>MURASE Ayaka</v>
      </c>
      <c r="O2478" s="501" t="s">
        <v>4197</v>
      </c>
      <c r="P2478" s="501" t="s">
        <v>5112</v>
      </c>
    </row>
    <row r="2479" spans="2:16" s="308" customFormat="1">
      <c r="B2479" s="501" t="s">
        <v>527</v>
      </c>
      <c r="C2479" s="307">
        <v>2478</v>
      </c>
      <c r="D2479" s="501" t="s">
        <v>5159</v>
      </c>
      <c r="E2479" s="501" t="s">
        <v>5160</v>
      </c>
      <c r="F2479" s="501" t="s">
        <v>2415</v>
      </c>
      <c r="G2479" s="501" t="s">
        <v>624</v>
      </c>
      <c r="H2479" t="str">
        <f>VLOOKUP($G2479,県名!$B$1:$C$49,2,FALSE)</f>
        <v>愛  知</v>
      </c>
      <c r="I2479" t="str">
        <f>VLOOKUP(B2479,学校名!$D$8:$F$64,3,FALSE)</f>
        <v>日本福祉大</v>
      </c>
      <c r="J2479" t="str">
        <f t="shared" si="76"/>
        <v>女</v>
      </c>
      <c r="K2479" s="501" t="s">
        <v>5243</v>
      </c>
      <c r="L2479" s="501" t="s">
        <v>5208</v>
      </c>
      <c r="M2479" t="str">
        <f t="shared" si="77"/>
        <v>YAMAZAKI Yuka</v>
      </c>
      <c r="O2479" s="501" t="s">
        <v>4197</v>
      </c>
      <c r="P2479" s="501" t="s">
        <v>5112</v>
      </c>
    </row>
    <row r="2480" spans="2:16" s="308" customFormat="1">
      <c r="B2480" s="501" t="s">
        <v>527</v>
      </c>
      <c r="C2480" s="307">
        <v>2479</v>
      </c>
      <c r="D2480" s="501" t="s">
        <v>5161</v>
      </c>
      <c r="E2480" s="501" t="s">
        <v>5162</v>
      </c>
      <c r="F2480" s="501" t="s">
        <v>2412</v>
      </c>
      <c r="G2480" s="501" t="s">
        <v>624</v>
      </c>
      <c r="H2480" t="str">
        <f>VLOOKUP($G2480,県名!$B$1:$C$49,2,FALSE)</f>
        <v>愛  知</v>
      </c>
      <c r="I2480" t="str">
        <f>VLOOKUP(B2480,学校名!$D$8:$F$64,3,FALSE)</f>
        <v>日本福祉大</v>
      </c>
      <c r="J2480" t="str">
        <f t="shared" si="76"/>
        <v>女</v>
      </c>
      <c r="K2480" s="501" t="s">
        <v>5244</v>
      </c>
      <c r="L2480" s="501" t="s">
        <v>5245</v>
      </c>
      <c r="M2480" t="str">
        <f t="shared" si="77"/>
        <v>NODA Makoto</v>
      </c>
      <c r="O2480" s="501" t="s">
        <v>4197</v>
      </c>
      <c r="P2480" s="501" t="s">
        <v>5112</v>
      </c>
    </row>
    <row r="2481" spans="2:16" s="308" customFormat="1">
      <c r="B2481" s="501" t="s">
        <v>527</v>
      </c>
      <c r="C2481" s="307">
        <v>2480</v>
      </c>
      <c r="D2481" s="501" t="s">
        <v>5163</v>
      </c>
      <c r="E2481" s="501" t="s">
        <v>5164</v>
      </c>
      <c r="F2481" s="501" t="s">
        <v>2412</v>
      </c>
      <c r="G2481" s="501" t="s">
        <v>624</v>
      </c>
      <c r="H2481" t="str">
        <f>VLOOKUP($G2481,県名!$B$1:$C$49,2,FALSE)</f>
        <v>愛  知</v>
      </c>
      <c r="I2481" t="str">
        <f>VLOOKUP(B2481,学校名!$D$8:$F$64,3,FALSE)</f>
        <v>日本福祉大</v>
      </c>
      <c r="J2481" t="str">
        <f t="shared" si="76"/>
        <v>女</v>
      </c>
      <c r="K2481" s="501" t="s">
        <v>5246</v>
      </c>
      <c r="L2481" s="501" t="s">
        <v>5247</v>
      </c>
      <c r="M2481" t="str">
        <f t="shared" si="77"/>
        <v>SATO Kasumi</v>
      </c>
      <c r="O2481" s="501" t="s">
        <v>4197</v>
      </c>
      <c r="P2481" s="501" t="s">
        <v>5112</v>
      </c>
    </row>
    <row r="2482" spans="2:16" s="308" customFormat="1">
      <c r="B2482" s="501" t="s">
        <v>527</v>
      </c>
      <c r="C2482" s="307">
        <v>2481</v>
      </c>
      <c r="D2482" s="501" t="s">
        <v>5165</v>
      </c>
      <c r="E2482" s="501" t="s">
        <v>5166</v>
      </c>
      <c r="F2482" s="501" t="s">
        <v>2415</v>
      </c>
      <c r="G2482" s="501" t="s">
        <v>624</v>
      </c>
      <c r="H2482" t="str">
        <f>VLOOKUP($G2482,県名!$B$1:$C$49,2,FALSE)</f>
        <v>愛  知</v>
      </c>
      <c r="I2482" t="str">
        <f>VLOOKUP(B2482,学校名!$D$8:$F$64,3,FALSE)</f>
        <v>日本福祉大</v>
      </c>
      <c r="J2482" t="str">
        <f t="shared" si="76"/>
        <v>女</v>
      </c>
      <c r="K2482" s="501" t="s">
        <v>5248</v>
      </c>
      <c r="L2482" s="501" t="s">
        <v>5249</v>
      </c>
      <c r="M2482" t="str">
        <f t="shared" si="77"/>
        <v>AOYAMA Yui</v>
      </c>
      <c r="O2482" s="501" t="s">
        <v>4197</v>
      </c>
      <c r="P2482" s="501" t="s">
        <v>5112</v>
      </c>
    </row>
    <row r="2483" spans="2:16" s="308" customFormat="1">
      <c r="B2483" s="501" t="s">
        <v>527</v>
      </c>
      <c r="C2483" s="307">
        <v>2482</v>
      </c>
      <c r="D2483" s="501" t="s">
        <v>5167</v>
      </c>
      <c r="E2483" s="501" t="s">
        <v>5168</v>
      </c>
      <c r="F2483" s="501" t="s">
        <v>2415</v>
      </c>
      <c r="G2483" s="501" t="s">
        <v>624</v>
      </c>
      <c r="H2483" t="str">
        <f>VLOOKUP($G2483,県名!$B$1:$C$49,2,FALSE)</f>
        <v>愛  知</v>
      </c>
      <c r="I2483" t="str">
        <f>VLOOKUP(B2483,学校名!$D$8:$F$64,3,FALSE)</f>
        <v>日本福祉大</v>
      </c>
      <c r="J2483" t="str">
        <f t="shared" si="76"/>
        <v>女</v>
      </c>
      <c r="K2483" s="501" t="s">
        <v>4991</v>
      </c>
      <c r="L2483" s="501" t="s">
        <v>5250</v>
      </c>
      <c r="M2483" t="str">
        <f t="shared" si="77"/>
        <v>ITO Wako</v>
      </c>
      <c r="O2483" s="501" t="s">
        <v>4197</v>
      </c>
      <c r="P2483" s="501" t="s">
        <v>5112</v>
      </c>
    </row>
    <row r="2484" spans="2:16" s="308" customFormat="1">
      <c r="B2484" s="501" t="s">
        <v>527</v>
      </c>
      <c r="C2484" s="307">
        <v>2483</v>
      </c>
      <c r="D2484" s="501" t="s">
        <v>5169</v>
      </c>
      <c r="E2484" s="501" t="s">
        <v>5170</v>
      </c>
      <c r="F2484" s="501" t="s">
        <v>2415</v>
      </c>
      <c r="G2484" s="501" t="s">
        <v>624</v>
      </c>
      <c r="H2484" t="str">
        <f>VLOOKUP($G2484,県名!$B$1:$C$49,2,FALSE)</f>
        <v>愛  知</v>
      </c>
      <c r="I2484" t="str">
        <f>VLOOKUP(B2484,学校名!$D$8:$F$64,3,FALSE)</f>
        <v>日本福祉大</v>
      </c>
      <c r="J2484" t="str">
        <f t="shared" si="76"/>
        <v>女</v>
      </c>
      <c r="K2484" s="501" t="s">
        <v>5251</v>
      </c>
      <c r="L2484" s="501" t="s">
        <v>5252</v>
      </c>
      <c r="M2484" t="str">
        <f t="shared" si="77"/>
        <v>TAKEGUCHI Izumi</v>
      </c>
      <c r="O2484" s="501" t="s">
        <v>4197</v>
      </c>
      <c r="P2484" s="501" t="s">
        <v>5112</v>
      </c>
    </row>
    <row r="2485" spans="2:16" s="308" customFormat="1">
      <c r="B2485" s="501" t="s">
        <v>527</v>
      </c>
      <c r="C2485" s="307">
        <v>2484</v>
      </c>
      <c r="D2485" s="501" t="s">
        <v>5171</v>
      </c>
      <c r="E2485" s="501" t="s">
        <v>5172</v>
      </c>
      <c r="F2485" s="501" t="s">
        <v>2415</v>
      </c>
      <c r="G2485" s="501" t="s">
        <v>624</v>
      </c>
      <c r="H2485" t="str">
        <f>VLOOKUP($G2485,県名!$B$1:$C$49,2,FALSE)</f>
        <v>愛  知</v>
      </c>
      <c r="I2485" t="str">
        <f>VLOOKUP(B2485,学校名!$D$8:$F$64,3,FALSE)</f>
        <v>日本福祉大</v>
      </c>
      <c r="J2485" t="str">
        <f t="shared" si="76"/>
        <v>女</v>
      </c>
      <c r="K2485" s="501" t="s">
        <v>5253</v>
      </c>
      <c r="L2485" s="501" t="s">
        <v>5254</v>
      </c>
      <c r="M2485" t="str">
        <f t="shared" si="77"/>
        <v>TODA Sayuri</v>
      </c>
      <c r="O2485" s="501" t="s">
        <v>4197</v>
      </c>
      <c r="P2485" s="501" t="s">
        <v>5112</v>
      </c>
    </row>
    <row r="2486" spans="2:16" s="308" customFormat="1">
      <c r="B2486" s="501" t="s">
        <v>527</v>
      </c>
      <c r="C2486" s="307">
        <v>2485</v>
      </c>
      <c r="D2486" s="501" t="s">
        <v>5173</v>
      </c>
      <c r="E2486" s="501" t="s">
        <v>5174</v>
      </c>
      <c r="F2486" s="501" t="s">
        <v>2415</v>
      </c>
      <c r="G2486" s="501" t="s">
        <v>624</v>
      </c>
      <c r="H2486" t="str">
        <f>VLOOKUP($G2486,県名!$B$1:$C$49,2,FALSE)</f>
        <v>愛  知</v>
      </c>
      <c r="I2486" t="str">
        <f>VLOOKUP(B2486,学校名!$D$8:$F$64,3,FALSE)</f>
        <v>日本福祉大</v>
      </c>
      <c r="J2486" t="str">
        <f t="shared" si="76"/>
        <v>女</v>
      </c>
      <c r="K2486" s="501" t="s">
        <v>5255</v>
      </c>
      <c r="L2486" s="501" t="s">
        <v>5256</v>
      </c>
      <c r="M2486" t="str">
        <f t="shared" si="77"/>
        <v>HIWATASHI Ako</v>
      </c>
      <c r="O2486" s="501" t="s">
        <v>4197</v>
      </c>
      <c r="P2486" s="501" t="s">
        <v>5112</v>
      </c>
    </row>
    <row r="2487" spans="2:16" s="308" customFormat="1">
      <c r="B2487" s="501" t="s">
        <v>527</v>
      </c>
      <c r="C2487" s="307">
        <v>2486</v>
      </c>
      <c r="D2487" s="501" t="s">
        <v>5175</v>
      </c>
      <c r="E2487" s="501" t="s">
        <v>5176</v>
      </c>
      <c r="F2487" s="501" t="s">
        <v>2412</v>
      </c>
      <c r="G2487" s="501" t="s">
        <v>624</v>
      </c>
      <c r="H2487" t="str">
        <f>VLOOKUP($G2487,県名!$B$1:$C$49,2,FALSE)</f>
        <v>愛  知</v>
      </c>
      <c r="I2487" t="str">
        <f>VLOOKUP(B2487,学校名!$D$8:$F$64,3,FALSE)</f>
        <v>日本福祉大</v>
      </c>
      <c r="J2487" t="str">
        <f t="shared" si="76"/>
        <v>女</v>
      </c>
      <c r="K2487" s="501" t="s">
        <v>5257</v>
      </c>
      <c r="L2487" s="501" t="s">
        <v>5258</v>
      </c>
      <c r="M2487" t="str">
        <f t="shared" si="77"/>
        <v>ANDO Yurina</v>
      </c>
      <c r="O2487" s="501" t="s">
        <v>4197</v>
      </c>
      <c r="P2487" s="501" t="s">
        <v>5112</v>
      </c>
    </row>
    <row r="2488" spans="2:16" s="308" customFormat="1">
      <c r="B2488" s="501" t="s">
        <v>527</v>
      </c>
      <c r="C2488" s="307">
        <v>2487</v>
      </c>
      <c r="D2488" s="501" t="s">
        <v>5177</v>
      </c>
      <c r="E2488" s="501" t="s">
        <v>5178</v>
      </c>
      <c r="F2488" s="501" t="s">
        <v>2412</v>
      </c>
      <c r="G2488" s="501" t="s">
        <v>624</v>
      </c>
      <c r="H2488" t="str">
        <f>VLOOKUP($G2488,県名!$B$1:$C$49,2,FALSE)</f>
        <v>愛  知</v>
      </c>
      <c r="I2488" t="str">
        <f>VLOOKUP(B2488,学校名!$D$8:$F$64,3,FALSE)</f>
        <v>日本福祉大</v>
      </c>
      <c r="J2488" t="str">
        <f t="shared" si="76"/>
        <v>女</v>
      </c>
      <c r="K2488" s="501" t="s">
        <v>5259</v>
      </c>
      <c r="L2488" s="501" t="s">
        <v>5260</v>
      </c>
      <c r="M2488" t="str">
        <f t="shared" si="77"/>
        <v>OKURA Asami</v>
      </c>
      <c r="O2488" s="501" t="s">
        <v>4197</v>
      </c>
      <c r="P2488" s="501" t="s">
        <v>5112</v>
      </c>
    </row>
    <row r="2489" spans="2:16" s="308" customFormat="1">
      <c r="B2489" s="501" t="s">
        <v>527</v>
      </c>
      <c r="C2489" s="307">
        <v>2488</v>
      </c>
      <c r="D2489" s="501" t="s">
        <v>5179</v>
      </c>
      <c r="E2489" s="501" t="s">
        <v>5180</v>
      </c>
      <c r="F2489" s="501" t="s">
        <v>2412</v>
      </c>
      <c r="G2489" s="501" t="s">
        <v>624</v>
      </c>
      <c r="H2489" t="str">
        <f>VLOOKUP($G2489,県名!$B$1:$C$49,2,FALSE)</f>
        <v>愛  知</v>
      </c>
      <c r="I2489" t="str">
        <f>VLOOKUP(B2489,学校名!$D$8:$F$64,3,FALSE)</f>
        <v>日本福祉大</v>
      </c>
      <c r="J2489" t="str">
        <f t="shared" si="76"/>
        <v>女</v>
      </c>
      <c r="K2489" s="501" t="s">
        <v>5261</v>
      </c>
      <c r="L2489" s="501" t="s">
        <v>5262</v>
      </c>
      <c r="M2489" t="str">
        <f t="shared" si="77"/>
        <v>KATO Rina</v>
      </c>
      <c r="O2489" s="501" t="s">
        <v>4197</v>
      </c>
      <c r="P2489" s="501" t="s">
        <v>5112</v>
      </c>
    </row>
    <row r="2490" spans="2:16" s="308" customFormat="1">
      <c r="B2490" s="501" t="s">
        <v>527</v>
      </c>
      <c r="C2490" s="307">
        <v>2489</v>
      </c>
      <c r="D2490" s="501" t="s">
        <v>5181</v>
      </c>
      <c r="E2490" s="501" t="s">
        <v>5182</v>
      </c>
      <c r="F2490" s="501" t="s">
        <v>2412</v>
      </c>
      <c r="G2490" s="501" t="s">
        <v>624</v>
      </c>
      <c r="H2490" t="str">
        <f>VLOOKUP($G2490,県名!$B$1:$C$49,2,FALSE)</f>
        <v>愛  知</v>
      </c>
      <c r="I2490" t="str">
        <f>VLOOKUP(B2490,学校名!$D$8:$F$64,3,FALSE)</f>
        <v>日本福祉大</v>
      </c>
      <c r="J2490" t="str">
        <f t="shared" si="76"/>
        <v>女</v>
      </c>
      <c r="K2490" s="501" t="s">
        <v>5263</v>
      </c>
      <c r="L2490" s="501" t="s">
        <v>5262</v>
      </c>
      <c r="M2490" t="str">
        <f t="shared" si="77"/>
        <v>KAWASHIMA Rina</v>
      </c>
      <c r="O2490" s="501" t="s">
        <v>4197</v>
      </c>
      <c r="P2490" s="501" t="s">
        <v>5112</v>
      </c>
    </row>
    <row r="2491" spans="2:16" s="308" customFormat="1">
      <c r="B2491" s="501" t="s">
        <v>527</v>
      </c>
      <c r="C2491" s="307">
        <v>2490</v>
      </c>
      <c r="D2491" s="501" t="s">
        <v>5183</v>
      </c>
      <c r="E2491" s="501" t="s">
        <v>5184</v>
      </c>
      <c r="F2491" s="501" t="s">
        <v>2412</v>
      </c>
      <c r="G2491" s="501" t="s">
        <v>624</v>
      </c>
      <c r="H2491" t="str">
        <f>VLOOKUP($G2491,県名!$B$1:$C$49,2,FALSE)</f>
        <v>愛  知</v>
      </c>
      <c r="I2491" t="str">
        <f>VLOOKUP(B2491,学校名!$D$8:$F$64,3,FALSE)</f>
        <v>日本福祉大</v>
      </c>
      <c r="J2491" t="str">
        <f t="shared" si="76"/>
        <v>女</v>
      </c>
      <c r="K2491" s="501" t="s">
        <v>5264</v>
      </c>
      <c r="L2491" s="501" t="s">
        <v>5265</v>
      </c>
      <c r="M2491" t="str">
        <f t="shared" si="77"/>
        <v>HIGASHI Asana</v>
      </c>
      <c r="O2491" s="501" t="s">
        <v>4197</v>
      </c>
      <c r="P2491" s="501" t="s">
        <v>5112</v>
      </c>
    </row>
    <row r="2492" spans="2:16" s="308" customFormat="1">
      <c r="B2492" s="501" t="s">
        <v>527</v>
      </c>
      <c r="C2492" s="307">
        <v>2491</v>
      </c>
      <c r="D2492" s="501" t="s">
        <v>5185</v>
      </c>
      <c r="E2492" s="501" t="s">
        <v>5186</v>
      </c>
      <c r="F2492" s="501" t="s">
        <v>2416</v>
      </c>
      <c r="G2492" s="501" t="s">
        <v>624</v>
      </c>
      <c r="H2492" t="str">
        <f>VLOOKUP($G2492,県名!$B$1:$C$49,2,FALSE)</f>
        <v>愛  知</v>
      </c>
      <c r="I2492" t="str">
        <f>VLOOKUP(B2492,学校名!$D$8:$F$64,3,FALSE)</f>
        <v>日本福祉大</v>
      </c>
      <c r="J2492" t="str">
        <f t="shared" si="76"/>
        <v>女</v>
      </c>
      <c r="K2492" s="501" t="s">
        <v>5266</v>
      </c>
      <c r="L2492" s="501" t="s">
        <v>5267</v>
      </c>
      <c r="M2492" t="str">
        <f t="shared" si="77"/>
        <v>UENO Moeka</v>
      </c>
      <c r="O2492" s="501" t="s">
        <v>4197</v>
      </c>
      <c r="P2492" s="501" t="s">
        <v>5112</v>
      </c>
    </row>
    <row r="2493" spans="2:16" s="308" customFormat="1">
      <c r="B2493" s="501" t="s">
        <v>527</v>
      </c>
      <c r="C2493" s="307">
        <v>2492</v>
      </c>
      <c r="D2493" s="501" t="s">
        <v>5187</v>
      </c>
      <c r="E2493" s="501" t="s">
        <v>5188</v>
      </c>
      <c r="F2493" s="501" t="s">
        <v>2416</v>
      </c>
      <c r="G2493" s="501" t="s">
        <v>624</v>
      </c>
      <c r="H2493" t="str">
        <f>VLOOKUP($G2493,県名!$B$1:$C$49,2,FALSE)</f>
        <v>愛  知</v>
      </c>
      <c r="I2493" t="str">
        <f>VLOOKUP(B2493,学校名!$D$8:$F$64,3,FALSE)</f>
        <v>日本福祉大</v>
      </c>
      <c r="J2493" t="str">
        <f t="shared" si="76"/>
        <v>女</v>
      </c>
      <c r="K2493" s="501" t="s">
        <v>5268</v>
      </c>
      <c r="L2493" s="501" t="s">
        <v>5269</v>
      </c>
      <c r="M2493" t="str">
        <f t="shared" si="77"/>
        <v>TAJIMA Rei</v>
      </c>
      <c r="O2493" s="501" t="s">
        <v>4197</v>
      </c>
      <c r="P2493" s="501" t="s">
        <v>5112</v>
      </c>
    </row>
    <row r="2494" spans="2:16" s="308" customFormat="1">
      <c r="B2494" s="501" t="s">
        <v>527</v>
      </c>
      <c r="C2494" s="307">
        <v>2493</v>
      </c>
      <c r="D2494" s="501" t="s">
        <v>5189</v>
      </c>
      <c r="E2494" s="501" t="s">
        <v>5190</v>
      </c>
      <c r="F2494" s="501" t="s">
        <v>2416</v>
      </c>
      <c r="G2494" s="501" t="s">
        <v>624</v>
      </c>
      <c r="H2494" t="str">
        <f>VLOOKUP($G2494,県名!$B$1:$C$49,2,FALSE)</f>
        <v>愛  知</v>
      </c>
      <c r="I2494" t="str">
        <f>VLOOKUP(B2494,学校名!$D$8:$F$64,3,FALSE)</f>
        <v>日本福祉大</v>
      </c>
      <c r="J2494" t="str">
        <f t="shared" si="76"/>
        <v>女</v>
      </c>
      <c r="K2494" s="501" t="s">
        <v>5270</v>
      </c>
      <c r="L2494" s="501" t="s">
        <v>5271</v>
      </c>
      <c r="M2494" t="str">
        <f t="shared" si="77"/>
        <v>YASUE Kino</v>
      </c>
      <c r="O2494" s="501" t="s">
        <v>4197</v>
      </c>
      <c r="P2494" s="501" t="s">
        <v>5112</v>
      </c>
    </row>
    <row r="2495" spans="2:16" s="308" customFormat="1">
      <c r="B2495" s="501" t="s">
        <v>525</v>
      </c>
      <c r="C2495" s="307">
        <v>2494</v>
      </c>
      <c r="D2495" s="501" t="s">
        <v>5191</v>
      </c>
      <c r="E2495" s="501" t="s">
        <v>5192</v>
      </c>
      <c r="F2495" s="501" t="s">
        <v>2416</v>
      </c>
      <c r="G2495" s="501" t="s">
        <v>621</v>
      </c>
      <c r="H2495" t="str">
        <f>VLOOKUP($G2495,県名!$B$1:$C$49,2,FALSE)</f>
        <v>福　井</v>
      </c>
      <c r="I2495" t="str">
        <f>VLOOKUP(B2495,学校名!$D$8:$F$64,3,FALSE)</f>
        <v>名古屋市立大</v>
      </c>
      <c r="J2495" t="str">
        <f t="shared" si="76"/>
        <v>女</v>
      </c>
      <c r="K2495" s="501" t="s">
        <v>5272</v>
      </c>
      <c r="L2495" s="501" t="s">
        <v>5273</v>
      </c>
      <c r="M2495" t="str">
        <f t="shared" si="77"/>
        <v>KOBAYASHI Chisumi</v>
      </c>
      <c r="O2495" s="501" t="s">
        <v>4197</v>
      </c>
      <c r="P2495" s="501" t="s">
        <v>5112</v>
      </c>
    </row>
    <row r="2496" spans="2:16" s="308" customFormat="1">
      <c r="B2496" s="501" t="s">
        <v>2967</v>
      </c>
      <c r="C2496" s="307">
        <v>2495</v>
      </c>
      <c r="D2496" s="501" t="s">
        <v>5193</v>
      </c>
      <c r="E2496" s="501" t="s">
        <v>5194</v>
      </c>
      <c r="F2496" s="501" t="s">
        <v>4958</v>
      </c>
      <c r="G2496" s="501" t="s">
        <v>624</v>
      </c>
      <c r="H2496" t="str">
        <f>VLOOKUP($G2496,県名!$B$1:$C$49,2,FALSE)</f>
        <v>愛  知</v>
      </c>
      <c r="I2496" t="str">
        <f>VLOOKUP(B2496,学校名!$D$8:$F$64,3,FALSE)</f>
        <v>名古屋商科大</v>
      </c>
      <c r="J2496" t="str">
        <f t="shared" si="76"/>
        <v>女</v>
      </c>
      <c r="K2496" s="501" t="s">
        <v>5274</v>
      </c>
      <c r="L2496" s="501" t="s">
        <v>5275</v>
      </c>
      <c r="M2496" t="str">
        <f t="shared" si="77"/>
        <v>HAMAGUCHI Kyoka</v>
      </c>
      <c r="O2496" s="501" t="s">
        <v>4197</v>
      </c>
      <c r="P2496" s="501" t="s">
        <v>5112</v>
      </c>
    </row>
    <row r="2497" spans="2:16" s="308" customFormat="1">
      <c r="B2497" s="501" t="s">
        <v>2967</v>
      </c>
      <c r="C2497" s="307">
        <v>2496</v>
      </c>
      <c r="D2497" s="501" t="s">
        <v>5195</v>
      </c>
      <c r="E2497" s="501" t="s">
        <v>5196</v>
      </c>
      <c r="F2497" s="501" t="s">
        <v>4958</v>
      </c>
      <c r="G2497" s="501" t="s">
        <v>624</v>
      </c>
      <c r="H2497" t="str">
        <f>VLOOKUP($G2497,県名!$B$1:$C$49,2,FALSE)</f>
        <v>愛  知</v>
      </c>
      <c r="I2497" t="str">
        <f>VLOOKUP(B2497,学校名!$D$8:$F$64,3,FALSE)</f>
        <v>名古屋商科大</v>
      </c>
      <c r="J2497" t="str">
        <f t="shared" si="76"/>
        <v>女</v>
      </c>
      <c r="K2497" s="501" t="s">
        <v>5276</v>
      </c>
      <c r="L2497" s="501" t="s">
        <v>5216</v>
      </c>
      <c r="M2497" t="str">
        <f t="shared" si="77"/>
        <v>MUTO Saki</v>
      </c>
      <c r="O2497" s="501" t="s">
        <v>4197</v>
      </c>
      <c r="P2497" s="501" t="s">
        <v>5112</v>
      </c>
    </row>
    <row r="2498" spans="2:16" s="308" customFormat="1">
      <c r="B2498" s="501" t="s">
        <v>522</v>
      </c>
      <c r="C2498" s="307">
        <v>2497</v>
      </c>
      <c r="D2498" s="501" t="s">
        <v>5197</v>
      </c>
      <c r="E2498" s="501" t="s">
        <v>5198</v>
      </c>
      <c r="F2498" s="501" t="s">
        <v>2416</v>
      </c>
      <c r="G2498" s="501" t="s">
        <v>624</v>
      </c>
      <c r="H2498" t="str">
        <f>VLOOKUP($G2498,県名!$B$1:$C$49,2,FALSE)</f>
        <v>愛  知</v>
      </c>
      <c r="I2498" t="str">
        <f>VLOOKUP(B2498,学校名!$D$8:$F$64,3,FALSE)</f>
        <v>名古屋大</v>
      </c>
      <c r="J2498" t="str">
        <f t="shared" si="76"/>
        <v>女</v>
      </c>
      <c r="K2498" s="501" t="s">
        <v>5233</v>
      </c>
      <c r="L2498" s="501" t="s">
        <v>5277</v>
      </c>
      <c r="M2498" t="str">
        <f t="shared" si="77"/>
        <v>KOIKE Riho</v>
      </c>
      <c r="O2498" s="501" t="s">
        <v>4197</v>
      </c>
      <c r="P2498" s="501" t="s">
        <v>5112</v>
      </c>
    </row>
    <row r="2499" spans="2:16" s="308" customFormat="1">
      <c r="B2499" s="501" t="s">
        <v>522</v>
      </c>
      <c r="C2499" s="307">
        <v>2498</v>
      </c>
      <c r="D2499" s="501" t="s">
        <v>5199</v>
      </c>
      <c r="E2499" s="501" t="s">
        <v>5200</v>
      </c>
      <c r="F2499" s="501" t="s">
        <v>2416</v>
      </c>
      <c r="G2499" s="501" t="s">
        <v>624</v>
      </c>
      <c r="H2499" t="str">
        <f>VLOOKUP($G2499,県名!$B$1:$C$49,2,FALSE)</f>
        <v>愛  知</v>
      </c>
      <c r="I2499" t="str">
        <f>VLOOKUP(B2499,学校名!$D$8:$F$64,3,FALSE)</f>
        <v>名古屋大</v>
      </c>
      <c r="J2499" t="str">
        <f t="shared" ref="J2499:J2562" si="78">IF(VALUE(C2499)&lt;2001,"男","女")</f>
        <v>女</v>
      </c>
      <c r="K2499" s="501" t="s">
        <v>4987</v>
      </c>
      <c r="L2499" s="501" t="s">
        <v>5208</v>
      </c>
      <c r="M2499" t="str">
        <f t="shared" ref="M2499:M2562" si="79">K2499&amp;" "&amp;L2499</f>
        <v>NAKAMURA Yuka</v>
      </c>
      <c r="O2499" s="501" t="s">
        <v>4197</v>
      </c>
      <c r="P2499" s="501" t="s">
        <v>5112</v>
      </c>
    </row>
    <row r="2500" spans="2:16" s="308" customFormat="1">
      <c r="B2500" s="501" t="s">
        <v>516</v>
      </c>
      <c r="C2500" s="307">
        <v>2499</v>
      </c>
      <c r="D2500" s="501" t="s">
        <v>5333</v>
      </c>
      <c r="E2500" s="501" t="s">
        <v>5334</v>
      </c>
      <c r="F2500" s="501" t="s">
        <v>2416</v>
      </c>
      <c r="G2500" s="501" t="s">
        <v>626</v>
      </c>
      <c r="H2500" t="str">
        <f>VLOOKUP($G2500,県名!$B$1:$C$49,2,FALSE)</f>
        <v>岐  阜</v>
      </c>
      <c r="I2500" t="str">
        <f>VLOOKUP(B2500,学校名!$D$8:$F$64,3,FALSE)</f>
        <v>中部大</v>
      </c>
      <c r="J2500" t="str">
        <f t="shared" si="78"/>
        <v>女</v>
      </c>
      <c r="K2500" s="501" t="s">
        <v>4987</v>
      </c>
      <c r="L2500" s="501" t="s">
        <v>5318</v>
      </c>
      <c r="M2500" t="str">
        <f t="shared" si="79"/>
        <v>NAKAMURA Rino</v>
      </c>
      <c r="O2500" s="501" t="s">
        <v>4197</v>
      </c>
      <c r="P2500" s="501" t="s">
        <v>5112</v>
      </c>
    </row>
    <row r="2501" spans="2:16" s="308" customFormat="1">
      <c r="B2501" s="501" t="s">
        <v>522</v>
      </c>
      <c r="C2501" s="307">
        <v>2500</v>
      </c>
      <c r="D2501" s="501" t="s">
        <v>5335</v>
      </c>
      <c r="E2501" s="501" t="s">
        <v>5336</v>
      </c>
      <c r="F2501" s="501" t="s">
        <v>2416</v>
      </c>
      <c r="G2501" s="501" t="s">
        <v>625</v>
      </c>
      <c r="H2501" t="str">
        <f>VLOOKUP($G2501,県名!$B$1:$C$49,2,FALSE)</f>
        <v>三  重</v>
      </c>
      <c r="I2501" t="str">
        <f>VLOOKUP(B2501,学校名!$D$8:$F$64,3,FALSE)</f>
        <v>名古屋大</v>
      </c>
      <c r="J2501" t="str">
        <f t="shared" si="78"/>
        <v>女</v>
      </c>
      <c r="K2501" s="501" t="s">
        <v>5337</v>
      </c>
      <c r="L2501" s="501" t="s">
        <v>5222</v>
      </c>
      <c r="M2501" t="str">
        <f t="shared" si="79"/>
        <v>SUGA Sakura</v>
      </c>
      <c r="O2501" s="501" t="s">
        <v>4197</v>
      </c>
      <c r="P2501" s="501" t="s">
        <v>5112</v>
      </c>
    </row>
    <row r="2502" spans="2:16">
      <c r="B2502" s="501" t="s">
        <v>495</v>
      </c>
      <c r="C2502" s="298">
        <v>2501</v>
      </c>
      <c r="D2502" s="501" t="s">
        <v>6832</v>
      </c>
      <c r="E2502" s="501" t="s">
        <v>6833</v>
      </c>
      <c r="F2502" s="501" t="s">
        <v>2416</v>
      </c>
      <c r="G2502" s="501" t="s">
        <v>624</v>
      </c>
      <c r="H2502" t="str">
        <f>VLOOKUP($G2502,県名!$B$1:$C$49,2,FALSE)</f>
        <v>愛  知</v>
      </c>
      <c r="I2502" t="str">
        <f>VLOOKUP(B2502,学校名!$D$8:$F$64,3,FALSE)</f>
        <v>愛知医科大</v>
      </c>
      <c r="J2502" t="str">
        <f t="shared" si="78"/>
        <v>女</v>
      </c>
      <c r="K2502" s="501" t="s">
        <v>6888</v>
      </c>
      <c r="L2502" s="501" t="s">
        <v>6033</v>
      </c>
      <c r="M2502" t="str">
        <f t="shared" si="79"/>
        <v>HIRAI Yuri</v>
      </c>
      <c r="O2502" s="501" t="s">
        <v>4197</v>
      </c>
      <c r="P2502" s="501" t="s">
        <v>5112</v>
      </c>
    </row>
    <row r="2503" spans="2:16">
      <c r="B2503" s="501" t="s">
        <v>495</v>
      </c>
      <c r="C2503" s="298">
        <v>2502</v>
      </c>
      <c r="D2503" s="501" t="s">
        <v>6834</v>
      </c>
      <c r="E2503" s="501" t="s">
        <v>6835</v>
      </c>
      <c r="F2503" s="501" t="s">
        <v>2416</v>
      </c>
      <c r="G2503" s="501" t="s">
        <v>624</v>
      </c>
      <c r="H2503" t="str">
        <f>VLOOKUP($G2503,県名!$B$1:$C$49,2,FALSE)</f>
        <v>愛  知</v>
      </c>
      <c r="I2503" t="str">
        <f>VLOOKUP(B2503,学校名!$D$8:$F$64,3,FALSE)</f>
        <v>愛知医科大</v>
      </c>
      <c r="J2503" t="str">
        <f t="shared" si="78"/>
        <v>女</v>
      </c>
      <c r="K2503" s="501" t="s">
        <v>6889</v>
      </c>
      <c r="L2503" s="501" t="s">
        <v>5232</v>
      </c>
      <c r="M2503" t="str">
        <f t="shared" si="79"/>
        <v>HUKUI Miku</v>
      </c>
      <c r="O2503" s="501" t="s">
        <v>4197</v>
      </c>
      <c r="P2503" s="501" t="s">
        <v>5112</v>
      </c>
    </row>
    <row r="2504" spans="2:16">
      <c r="B2504" s="501" t="s">
        <v>495</v>
      </c>
      <c r="C2504" s="298">
        <v>2503</v>
      </c>
      <c r="D2504" s="501" t="s">
        <v>6836</v>
      </c>
      <c r="E2504" s="501" t="s">
        <v>6837</v>
      </c>
      <c r="F2504" s="501" t="s">
        <v>2416</v>
      </c>
      <c r="G2504" s="501" t="s">
        <v>624</v>
      </c>
      <c r="H2504" t="str">
        <f>VLOOKUP($G2504,県名!$B$1:$C$49,2,FALSE)</f>
        <v>愛  知</v>
      </c>
      <c r="I2504" t="str">
        <f>VLOOKUP(B2504,学校名!$D$8:$F$64,3,FALSE)</f>
        <v>愛知医科大</v>
      </c>
      <c r="J2504" t="str">
        <f t="shared" si="78"/>
        <v>女</v>
      </c>
      <c r="K2504" s="501" t="s">
        <v>5705</v>
      </c>
      <c r="L2504" s="501" t="s">
        <v>5821</v>
      </c>
      <c r="M2504" t="str">
        <f t="shared" si="79"/>
        <v>HANAI Haruka</v>
      </c>
      <c r="O2504" s="501" t="s">
        <v>4197</v>
      </c>
      <c r="P2504" s="501" t="s">
        <v>5112</v>
      </c>
    </row>
    <row r="2505" spans="2:16">
      <c r="B2505" s="501" t="s">
        <v>495</v>
      </c>
      <c r="C2505" s="298">
        <v>2504</v>
      </c>
      <c r="D2505" s="501" t="s">
        <v>6838</v>
      </c>
      <c r="E2505" s="501" t="s">
        <v>6839</v>
      </c>
      <c r="F2505" s="501" t="s">
        <v>2416</v>
      </c>
      <c r="G2505" s="501" t="s">
        <v>624</v>
      </c>
      <c r="H2505" t="str">
        <f>VLOOKUP($G2505,県名!$B$1:$C$49,2,FALSE)</f>
        <v>愛  知</v>
      </c>
      <c r="I2505" t="str">
        <f>VLOOKUP(B2505,学校名!$D$8:$F$64,3,FALSE)</f>
        <v>愛知医科大</v>
      </c>
      <c r="J2505" t="str">
        <f t="shared" si="78"/>
        <v>女</v>
      </c>
      <c r="K2505" s="501" t="s">
        <v>6890</v>
      </c>
      <c r="L2505" s="501" t="s">
        <v>6891</v>
      </c>
      <c r="M2505" t="str">
        <f t="shared" si="79"/>
        <v>KURIHARA Aya</v>
      </c>
      <c r="O2505" s="501" t="s">
        <v>4197</v>
      </c>
      <c r="P2505" s="501" t="s">
        <v>5112</v>
      </c>
    </row>
    <row r="2506" spans="2:16">
      <c r="B2506" s="501" t="s">
        <v>496</v>
      </c>
      <c r="C2506" s="298">
        <v>2505</v>
      </c>
      <c r="D2506" s="501" t="s">
        <v>6840</v>
      </c>
      <c r="E2506" s="501" t="s">
        <v>6841</v>
      </c>
      <c r="F2506" s="501" t="s">
        <v>2414</v>
      </c>
      <c r="G2506" s="501" t="s">
        <v>624</v>
      </c>
      <c r="H2506" t="str">
        <f>VLOOKUP($G2506,県名!$B$1:$C$49,2,FALSE)</f>
        <v>愛  知</v>
      </c>
      <c r="I2506" t="str">
        <f>VLOOKUP(B2506,学校名!$D$8:$F$64,3,FALSE)</f>
        <v>愛知学院大</v>
      </c>
      <c r="J2506" t="str">
        <f t="shared" si="78"/>
        <v>女</v>
      </c>
      <c r="K2506" s="501" t="s">
        <v>4967</v>
      </c>
      <c r="L2506" s="501" t="s">
        <v>5206</v>
      </c>
      <c r="M2506" t="str">
        <f t="shared" si="79"/>
        <v>INOUE Kaho</v>
      </c>
      <c r="O2506" s="501" t="s">
        <v>4197</v>
      </c>
      <c r="P2506" s="501" t="s">
        <v>5112</v>
      </c>
    </row>
    <row r="2507" spans="2:16">
      <c r="B2507" s="501" t="s">
        <v>500</v>
      </c>
      <c r="C2507" s="363">
        <v>2506</v>
      </c>
      <c r="D2507" s="501" t="s">
        <v>6842</v>
      </c>
      <c r="E2507" s="501" t="s">
        <v>6843</v>
      </c>
      <c r="F2507" s="501" t="s">
        <v>2416</v>
      </c>
      <c r="G2507" s="501" t="s">
        <v>624</v>
      </c>
      <c r="H2507" t="str">
        <f>VLOOKUP($G2507,県名!$B$1:$C$49,2,FALSE)</f>
        <v>愛  知</v>
      </c>
      <c r="I2507" t="str">
        <f>VLOOKUP(B2507,学校名!$D$8:$F$64,3,FALSE)</f>
        <v>愛知淑徳大</v>
      </c>
      <c r="J2507" t="str">
        <f t="shared" si="78"/>
        <v>女</v>
      </c>
      <c r="K2507" s="501" t="s">
        <v>4991</v>
      </c>
      <c r="L2507" s="501" t="s">
        <v>5231</v>
      </c>
      <c r="M2507" t="str">
        <f t="shared" si="79"/>
        <v>ITO Mai</v>
      </c>
      <c r="O2507" s="501" t="s">
        <v>4197</v>
      </c>
      <c r="P2507" s="501" t="s">
        <v>5112</v>
      </c>
    </row>
    <row r="2508" spans="2:16">
      <c r="B2508" s="501" t="s">
        <v>500</v>
      </c>
      <c r="C2508" s="363">
        <v>2507</v>
      </c>
      <c r="D2508" s="501" t="s">
        <v>6844</v>
      </c>
      <c r="E2508" s="501" t="s">
        <v>6845</v>
      </c>
      <c r="F2508" s="501" t="s">
        <v>2416</v>
      </c>
      <c r="G2508" s="501" t="s">
        <v>624</v>
      </c>
      <c r="H2508" t="str">
        <f>VLOOKUP($G2508,県名!$B$1:$C$49,2,FALSE)</f>
        <v>愛  知</v>
      </c>
      <c r="I2508" t="str">
        <f>VLOOKUP(B2508,学校名!$D$8:$F$64,3,FALSE)</f>
        <v>愛知淑徳大</v>
      </c>
      <c r="J2508" t="str">
        <f t="shared" si="78"/>
        <v>女</v>
      </c>
      <c r="K2508" s="501" t="s">
        <v>6892</v>
      </c>
      <c r="L2508" s="501" t="s">
        <v>6000</v>
      </c>
      <c r="M2508" t="str">
        <f t="shared" si="79"/>
        <v>KUBODERA Momoka</v>
      </c>
      <c r="O2508" s="501" t="s">
        <v>4197</v>
      </c>
      <c r="P2508" s="501" t="s">
        <v>5112</v>
      </c>
    </row>
    <row r="2509" spans="2:16">
      <c r="B2509" s="501" t="s">
        <v>502</v>
      </c>
      <c r="C2509" s="363">
        <v>2508</v>
      </c>
      <c r="D2509" s="501" t="s">
        <v>6846</v>
      </c>
      <c r="E2509" s="501" t="s">
        <v>6847</v>
      </c>
      <c r="F2509" s="501" t="s">
        <v>2416</v>
      </c>
      <c r="G2509" s="501" t="s">
        <v>626</v>
      </c>
      <c r="H2509" t="str">
        <f>VLOOKUP($G2509,県名!$B$1:$C$49,2,FALSE)</f>
        <v>岐  阜</v>
      </c>
      <c r="I2509" t="str">
        <f>VLOOKUP(B2509,学校名!$D$8:$F$64,3,FALSE)</f>
        <v>岐阜大</v>
      </c>
      <c r="J2509" t="str">
        <f t="shared" si="78"/>
        <v>女</v>
      </c>
      <c r="K2509" s="501" t="s">
        <v>6570</v>
      </c>
      <c r="L2509" s="501" t="s">
        <v>6893</v>
      </c>
      <c r="M2509" t="str">
        <f t="shared" si="79"/>
        <v>MATSUURA Asuna</v>
      </c>
      <c r="O2509" s="501" t="s">
        <v>4197</v>
      </c>
      <c r="P2509" s="501" t="s">
        <v>5112</v>
      </c>
    </row>
    <row r="2510" spans="2:16">
      <c r="B2510" s="501" t="s">
        <v>502</v>
      </c>
      <c r="C2510" s="363">
        <v>2509</v>
      </c>
      <c r="D2510" s="501" t="s">
        <v>6848</v>
      </c>
      <c r="E2510" s="501" t="s">
        <v>6849</v>
      </c>
      <c r="F2510" s="501" t="s">
        <v>2416</v>
      </c>
      <c r="G2510" s="501" t="s">
        <v>626</v>
      </c>
      <c r="H2510" t="str">
        <f>VLOOKUP($G2510,県名!$B$1:$C$49,2,FALSE)</f>
        <v>岐  阜</v>
      </c>
      <c r="I2510" t="str">
        <f>VLOOKUP(B2510,学校名!$D$8:$F$64,3,FALSE)</f>
        <v>岐阜大</v>
      </c>
      <c r="J2510" t="str">
        <f t="shared" si="78"/>
        <v>女</v>
      </c>
      <c r="K2510" s="501" t="s">
        <v>6894</v>
      </c>
      <c r="L2510" s="501" t="s">
        <v>6895</v>
      </c>
      <c r="M2510" t="str">
        <f t="shared" si="79"/>
        <v>NAKAZAKO Shihoko</v>
      </c>
      <c r="O2510" s="501" t="s">
        <v>4197</v>
      </c>
      <c r="P2510" s="501" t="s">
        <v>5112</v>
      </c>
    </row>
    <row r="2511" spans="2:16">
      <c r="B2511" s="501" t="s">
        <v>502</v>
      </c>
      <c r="C2511" s="363">
        <v>2510</v>
      </c>
      <c r="D2511" s="501" t="s">
        <v>6850</v>
      </c>
      <c r="E2511" s="501" t="s">
        <v>6851</v>
      </c>
      <c r="F2511" s="501" t="s">
        <v>2416</v>
      </c>
      <c r="G2511" s="501" t="s">
        <v>626</v>
      </c>
      <c r="H2511" t="str">
        <f>VLOOKUP($G2511,県名!$B$1:$C$49,2,FALSE)</f>
        <v>岐  阜</v>
      </c>
      <c r="I2511" t="str">
        <f>VLOOKUP(B2511,学校名!$D$8:$F$64,3,FALSE)</f>
        <v>岐阜大</v>
      </c>
      <c r="J2511" t="str">
        <f t="shared" si="78"/>
        <v>女</v>
      </c>
      <c r="K2511" s="501" t="s">
        <v>6896</v>
      </c>
      <c r="L2511" s="501" t="s">
        <v>5277</v>
      </c>
      <c r="M2511" t="str">
        <f t="shared" si="79"/>
        <v>TAZOE Riho</v>
      </c>
      <c r="O2511" s="501" t="s">
        <v>4197</v>
      </c>
      <c r="P2511" s="501" t="s">
        <v>5112</v>
      </c>
    </row>
    <row r="2512" spans="2:16">
      <c r="B2512" s="501" t="s">
        <v>529</v>
      </c>
      <c r="C2512" s="363">
        <v>2511</v>
      </c>
      <c r="D2512" s="501" t="s">
        <v>6852</v>
      </c>
      <c r="E2512" s="501" t="s">
        <v>6853</v>
      </c>
      <c r="F2512" s="501" t="s">
        <v>2416</v>
      </c>
      <c r="G2512" s="501" t="s">
        <v>624</v>
      </c>
      <c r="H2512" t="str">
        <f>VLOOKUP($G2512,県名!$B$1:$C$49,2,FALSE)</f>
        <v>愛  知</v>
      </c>
      <c r="I2512" t="str">
        <f>VLOOKUP(B2512,学校名!$D$8:$F$64,3,FALSE)</f>
        <v>三重大</v>
      </c>
      <c r="J2512" t="str">
        <f t="shared" si="78"/>
        <v>女</v>
      </c>
      <c r="K2512" s="501" t="s">
        <v>6897</v>
      </c>
      <c r="L2512" s="501" t="s">
        <v>5997</v>
      </c>
      <c r="M2512" t="str">
        <f t="shared" si="79"/>
        <v>KAJI Aoi</v>
      </c>
      <c r="O2512" s="501" t="s">
        <v>4197</v>
      </c>
      <c r="P2512" s="501" t="s">
        <v>5112</v>
      </c>
    </row>
    <row r="2513" spans="2:16">
      <c r="B2513" s="501" t="s">
        <v>529</v>
      </c>
      <c r="C2513" s="363">
        <v>2512</v>
      </c>
      <c r="D2513" s="501" t="s">
        <v>6854</v>
      </c>
      <c r="E2513" s="501" t="s">
        <v>6855</v>
      </c>
      <c r="F2513" s="501" t="s">
        <v>2416</v>
      </c>
      <c r="G2513" s="501" t="s">
        <v>625</v>
      </c>
      <c r="H2513" t="str">
        <f>VLOOKUP($G2513,県名!$B$1:$C$49,2,FALSE)</f>
        <v>三  重</v>
      </c>
      <c r="I2513" t="str">
        <f>VLOOKUP(B2513,学校名!$D$8:$F$64,3,FALSE)</f>
        <v>三重大</v>
      </c>
      <c r="J2513" t="str">
        <f t="shared" si="78"/>
        <v>女</v>
      </c>
      <c r="K2513" s="501" t="s">
        <v>5261</v>
      </c>
      <c r="L2513" s="501" t="s">
        <v>5227</v>
      </c>
      <c r="M2513" t="str">
        <f t="shared" si="79"/>
        <v>KATO Sayaka</v>
      </c>
      <c r="O2513" s="501" t="s">
        <v>4197</v>
      </c>
      <c r="P2513" s="501" t="s">
        <v>5112</v>
      </c>
    </row>
    <row r="2514" spans="2:16">
      <c r="B2514" s="501" t="s">
        <v>529</v>
      </c>
      <c r="C2514" s="363">
        <v>2513</v>
      </c>
      <c r="D2514" s="501" t="s">
        <v>6856</v>
      </c>
      <c r="E2514" s="501" t="s">
        <v>6857</v>
      </c>
      <c r="F2514" s="501" t="s">
        <v>2416</v>
      </c>
      <c r="G2514" s="501" t="s">
        <v>625</v>
      </c>
      <c r="H2514" t="str">
        <f>VLOOKUP($G2514,県名!$B$1:$C$49,2,FALSE)</f>
        <v>三  重</v>
      </c>
      <c r="I2514" t="str">
        <f>VLOOKUP(B2514,学校名!$D$8:$F$64,3,FALSE)</f>
        <v>三重大</v>
      </c>
      <c r="J2514" t="str">
        <f t="shared" si="78"/>
        <v>女</v>
      </c>
      <c r="K2514" s="501" t="s">
        <v>6898</v>
      </c>
      <c r="L2514" s="501" t="s">
        <v>6899</v>
      </c>
      <c r="M2514" t="str">
        <f t="shared" si="79"/>
        <v>LARHRAFI Amina</v>
      </c>
      <c r="O2514" s="501" t="s">
        <v>4197</v>
      </c>
      <c r="P2514" s="501" t="s">
        <v>5112</v>
      </c>
    </row>
    <row r="2515" spans="2:16">
      <c r="B2515" s="501" t="s">
        <v>508</v>
      </c>
      <c r="C2515" s="363">
        <v>2514</v>
      </c>
      <c r="D2515" s="501" t="s">
        <v>6858</v>
      </c>
      <c r="E2515" s="501" t="s">
        <v>6859</v>
      </c>
      <c r="F2515" s="501" t="s">
        <v>2416</v>
      </c>
      <c r="G2515" s="501" t="s">
        <v>625</v>
      </c>
      <c r="H2515" t="str">
        <f>VLOOKUP($G2515,県名!$B$1:$C$49,2,FALSE)</f>
        <v>三  重</v>
      </c>
      <c r="I2515" t="str">
        <f>VLOOKUP(B2515,学校名!$D$8:$F$64,3,FALSE)</f>
        <v>至学館大</v>
      </c>
      <c r="J2515" t="str">
        <f t="shared" si="78"/>
        <v>女</v>
      </c>
      <c r="K2515" s="501" t="s">
        <v>5205</v>
      </c>
      <c r="L2515" s="501" t="s">
        <v>6020</v>
      </c>
      <c r="M2515" t="str">
        <f t="shared" si="79"/>
        <v>NAKANO Hina</v>
      </c>
      <c r="O2515" s="501" t="s">
        <v>4197</v>
      </c>
      <c r="P2515" s="501" t="s">
        <v>5112</v>
      </c>
    </row>
    <row r="2516" spans="2:16">
      <c r="B2516" s="501" t="s">
        <v>509</v>
      </c>
      <c r="C2516" s="363">
        <v>2515</v>
      </c>
      <c r="D2516" s="501" t="s">
        <v>6860</v>
      </c>
      <c r="E2516" s="501" t="s">
        <v>6861</v>
      </c>
      <c r="F2516" s="501" t="s">
        <v>2416</v>
      </c>
      <c r="G2516" s="501" t="s">
        <v>623</v>
      </c>
      <c r="H2516" t="str">
        <f>VLOOKUP($G2516,県名!$B$1:$C$49,2,FALSE)</f>
        <v>静  岡</v>
      </c>
      <c r="I2516" t="str">
        <f>VLOOKUP(B2516,学校名!$D$8:$F$64,3,FALSE)</f>
        <v>静岡大</v>
      </c>
      <c r="J2516" t="str">
        <f t="shared" si="78"/>
        <v>女</v>
      </c>
      <c r="K2516" s="501" t="s">
        <v>6900</v>
      </c>
      <c r="L2516" s="501" t="s">
        <v>5988</v>
      </c>
      <c r="M2516" t="str">
        <f t="shared" si="79"/>
        <v>MORIMOTO Nana</v>
      </c>
      <c r="O2516" s="501" t="s">
        <v>4197</v>
      </c>
      <c r="P2516" s="501" t="s">
        <v>5112</v>
      </c>
    </row>
    <row r="2517" spans="2:16">
      <c r="B2517" s="501" t="s">
        <v>509</v>
      </c>
      <c r="C2517" s="363">
        <v>2516</v>
      </c>
      <c r="D2517" s="501" t="s">
        <v>6862</v>
      </c>
      <c r="E2517" s="501" t="s">
        <v>6863</v>
      </c>
      <c r="F2517" s="501" t="s">
        <v>2416</v>
      </c>
      <c r="G2517" s="501" t="s">
        <v>623</v>
      </c>
      <c r="H2517" t="str">
        <f>VLOOKUP($G2517,県名!$B$1:$C$49,2,FALSE)</f>
        <v>静  岡</v>
      </c>
      <c r="I2517" t="str">
        <f>VLOOKUP(B2517,学校名!$D$8:$F$64,3,FALSE)</f>
        <v>静岡大</v>
      </c>
      <c r="J2517" t="str">
        <f t="shared" si="78"/>
        <v>女</v>
      </c>
      <c r="K2517" s="501" t="s">
        <v>6901</v>
      </c>
      <c r="L2517" s="501" t="s">
        <v>6902</v>
      </c>
      <c r="M2517" t="str">
        <f t="shared" si="79"/>
        <v>OJIMA Shiho</v>
      </c>
      <c r="O2517" s="501" t="s">
        <v>4197</v>
      </c>
      <c r="P2517" s="501" t="s">
        <v>5112</v>
      </c>
    </row>
    <row r="2518" spans="2:16">
      <c r="B2518" s="501" t="s">
        <v>509</v>
      </c>
      <c r="C2518" s="363">
        <v>2517</v>
      </c>
      <c r="D2518" s="501" t="s">
        <v>6864</v>
      </c>
      <c r="E2518" s="501" t="s">
        <v>6865</v>
      </c>
      <c r="F2518" s="501" t="s">
        <v>2416</v>
      </c>
      <c r="G2518" s="501" t="s">
        <v>623</v>
      </c>
      <c r="H2518" t="str">
        <f>VLOOKUP($G2518,県名!$B$1:$C$49,2,FALSE)</f>
        <v>静  岡</v>
      </c>
      <c r="I2518" t="str">
        <f>VLOOKUP(B2518,学校名!$D$8:$F$64,3,FALSE)</f>
        <v>静岡大</v>
      </c>
      <c r="J2518" t="str">
        <f t="shared" si="78"/>
        <v>女</v>
      </c>
      <c r="K2518" s="501" t="s">
        <v>6398</v>
      </c>
      <c r="L2518" s="501" t="s">
        <v>5800</v>
      </c>
      <c r="M2518" t="str">
        <f t="shared" si="79"/>
        <v>KANAI Kaoru</v>
      </c>
      <c r="O2518" s="501" t="s">
        <v>4197</v>
      </c>
      <c r="P2518" s="501" t="s">
        <v>5112</v>
      </c>
    </row>
    <row r="2519" spans="2:16">
      <c r="B2519" s="501" t="s">
        <v>509</v>
      </c>
      <c r="C2519" s="363">
        <v>2518</v>
      </c>
      <c r="D2519" s="501" t="s">
        <v>6866</v>
      </c>
      <c r="E2519" s="501" t="s">
        <v>6867</v>
      </c>
      <c r="F2519" s="501" t="s">
        <v>2416</v>
      </c>
      <c r="G2519" s="501" t="s">
        <v>623</v>
      </c>
      <c r="H2519" t="str">
        <f>VLOOKUP($G2519,県名!$B$1:$C$49,2,FALSE)</f>
        <v>静  岡</v>
      </c>
      <c r="I2519" t="str">
        <f>VLOOKUP(B2519,学校名!$D$8:$F$64,3,FALSE)</f>
        <v>静岡大</v>
      </c>
      <c r="J2519" t="str">
        <f t="shared" si="78"/>
        <v>女</v>
      </c>
      <c r="K2519" s="501" t="s">
        <v>6903</v>
      </c>
      <c r="L2519" s="501" t="s">
        <v>5986</v>
      </c>
      <c r="M2519" t="str">
        <f t="shared" si="79"/>
        <v>NAKAHARA Nagiho</v>
      </c>
      <c r="O2519" s="501" t="s">
        <v>4197</v>
      </c>
      <c r="P2519" s="501" t="s">
        <v>5112</v>
      </c>
    </row>
    <row r="2520" spans="2:16">
      <c r="B2520" s="501" t="s">
        <v>509</v>
      </c>
      <c r="C2520" s="363">
        <v>2519</v>
      </c>
      <c r="D2520" s="501" t="s">
        <v>6868</v>
      </c>
      <c r="E2520" s="501" t="s">
        <v>6869</v>
      </c>
      <c r="F2520" s="501" t="s">
        <v>2416</v>
      </c>
      <c r="G2520" s="501" t="s">
        <v>623</v>
      </c>
      <c r="H2520" t="str">
        <f>VLOOKUP($G2520,県名!$B$1:$C$49,2,FALSE)</f>
        <v>静  岡</v>
      </c>
      <c r="I2520" t="str">
        <f>VLOOKUP(B2520,学校名!$D$8:$F$64,3,FALSE)</f>
        <v>静岡大</v>
      </c>
      <c r="J2520" t="str">
        <f t="shared" si="78"/>
        <v>女</v>
      </c>
      <c r="K2520" s="501" t="s">
        <v>6904</v>
      </c>
      <c r="L2520" s="501" t="s">
        <v>6541</v>
      </c>
      <c r="M2520" t="str">
        <f t="shared" si="79"/>
        <v>HASEGAWA Hazuki</v>
      </c>
      <c r="O2520" s="501" t="s">
        <v>4197</v>
      </c>
      <c r="P2520" s="501" t="s">
        <v>5112</v>
      </c>
    </row>
    <row r="2521" spans="2:16">
      <c r="B2521" s="501" t="s">
        <v>6599</v>
      </c>
      <c r="C2521" s="363" t="s">
        <v>2823</v>
      </c>
      <c r="D2521" s="501" t="s">
        <v>6870</v>
      </c>
      <c r="E2521" s="501" t="s">
        <v>6871</v>
      </c>
      <c r="F2521" s="501" t="s">
        <v>2412</v>
      </c>
      <c r="G2521" s="501" t="s">
        <v>624</v>
      </c>
      <c r="H2521" t="str">
        <f>VLOOKUP($G2521,県名!$B$1:$C$49,2,FALSE)</f>
        <v>愛  知</v>
      </c>
      <c r="I2521" t="str">
        <f>VLOOKUP(B2521,学校名!$D$8:$F$64,3,FALSE)</f>
        <v>藤田医科大</v>
      </c>
      <c r="J2521" t="str">
        <f t="shared" si="78"/>
        <v>女</v>
      </c>
      <c r="K2521" s="501" t="s">
        <v>4987</v>
      </c>
      <c r="L2521" s="501" t="s">
        <v>5232</v>
      </c>
      <c r="M2521" t="str">
        <f t="shared" si="79"/>
        <v>NAKAMURA Miku</v>
      </c>
      <c r="O2521" s="501" t="s">
        <v>4197</v>
      </c>
      <c r="P2521" s="501" t="s">
        <v>5112</v>
      </c>
    </row>
    <row r="2522" spans="2:16">
      <c r="B2522" s="501" t="s">
        <v>6599</v>
      </c>
      <c r="C2522" s="363">
        <v>2521</v>
      </c>
      <c r="D2522" s="501" t="s">
        <v>6872</v>
      </c>
      <c r="E2522" s="501" t="s">
        <v>6873</v>
      </c>
      <c r="F2522" s="501" t="s">
        <v>2412</v>
      </c>
      <c r="G2522" s="501" t="s">
        <v>624</v>
      </c>
      <c r="H2522" t="str">
        <f>VLOOKUP($G2522,県名!$B$1:$C$49,2,FALSE)</f>
        <v>愛  知</v>
      </c>
      <c r="I2522" t="str">
        <f>VLOOKUP(B2522,学校名!$D$8:$F$64,3,FALSE)</f>
        <v>藤田医科大</v>
      </c>
      <c r="J2522" t="str">
        <f t="shared" si="78"/>
        <v>女</v>
      </c>
      <c r="K2522" s="501" t="s">
        <v>6905</v>
      </c>
      <c r="L2522" s="501" t="s">
        <v>6906</v>
      </c>
      <c r="M2522" t="str">
        <f t="shared" si="79"/>
        <v>OHARA Yuna</v>
      </c>
      <c r="O2522" s="501" t="s">
        <v>4197</v>
      </c>
      <c r="P2522" s="501" t="s">
        <v>5112</v>
      </c>
    </row>
    <row r="2523" spans="2:16">
      <c r="B2523" s="501" t="s">
        <v>6599</v>
      </c>
      <c r="C2523" s="363">
        <v>2522</v>
      </c>
      <c r="D2523" s="501" t="s">
        <v>6874</v>
      </c>
      <c r="E2523" s="501" t="s">
        <v>6875</v>
      </c>
      <c r="F2523" s="501" t="s">
        <v>2412</v>
      </c>
      <c r="G2523" s="501" t="s">
        <v>624</v>
      </c>
      <c r="H2523" t="str">
        <f>VLOOKUP($G2523,県名!$B$1:$C$49,2,FALSE)</f>
        <v>愛  知</v>
      </c>
      <c r="I2523" t="str">
        <f>VLOOKUP(B2523,学校名!$D$8:$F$64,3,FALSE)</f>
        <v>藤田医科大</v>
      </c>
      <c r="J2523" t="str">
        <f t="shared" si="78"/>
        <v>女</v>
      </c>
      <c r="K2523" s="501" t="s">
        <v>6907</v>
      </c>
      <c r="L2523" s="501" t="s">
        <v>6908</v>
      </c>
      <c r="M2523" t="str">
        <f t="shared" si="79"/>
        <v>TOKUNAGA Moka</v>
      </c>
      <c r="O2523" s="501" t="s">
        <v>4197</v>
      </c>
      <c r="P2523" s="501" t="s">
        <v>5112</v>
      </c>
    </row>
    <row r="2524" spans="2:16">
      <c r="B2524" s="501" t="s">
        <v>526</v>
      </c>
      <c r="C2524" s="363">
        <v>2523</v>
      </c>
      <c r="D2524" s="501" t="s">
        <v>6876</v>
      </c>
      <c r="E2524" s="501" t="s">
        <v>6877</v>
      </c>
      <c r="F2524" s="501" t="s">
        <v>2416</v>
      </c>
      <c r="G2524" s="501" t="s">
        <v>624</v>
      </c>
      <c r="H2524" t="str">
        <f>VLOOKUP($G2524,県名!$B$1:$C$49,2,FALSE)</f>
        <v>愛  知</v>
      </c>
      <c r="I2524" t="str">
        <f>VLOOKUP(B2524,学校名!$D$8:$F$64,3,FALSE)</f>
        <v>南山大</v>
      </c>
      <c r="J2524" t="str">
        <f t="shared" si="78"/>
        <v>女</v>
      </c>
      <c r="K2524" s="501" t="s">
        <v>5782</v>
      </c>
      <c r="L2524" s="501" t="s">
        <v>5275</v>
      </c>
      <c r="M2524" t="str">
        <f t="shared" si="79"/>
        <v>OKADA Kyoka</v>
      </c>
      <c r="O2524" s="501" t="s">
        <v>4197</v>
      </c>
      <c r="P2524" s="501" t="s">
        <v>5112</v>
      </c>
    </row>
    <row r="2525" spans="2:16">
      <c r="B2525" s="501" t="s">
        <v>526</v>
      </c>
      <c r="C2525" s="363">
        <v>2524</v>
      </c>
      <c r="D2525" s="501" t="s">
        <v>6878</v>
      </c>
      <c r="E2525" s="501" t="s">
        <v>6879</v>
      </c>
      <c r="F2525" s="501" t="s">
        <v>2416</v>
      </c>
      <c r="G2525" s="501" t="s">
        <v>624</v>
      </c>
      <c r="H2525" t="str">
        <f>VLOOKUP($G2525,県名!$B$1:$C$49,2,FALSE)</f>
        <v>愛  知</v>
      </c>
      <c r="I2525" t="str">
        <f>VLOOKUP(B2525,学校名!$D$8:$F$64,3,FALSE)</f>
        <v>南山大</v>
      </c>
      <c r="J2525" t="str">
        <f t="shared" si="78"/>
        <v>女</v>
      </c>
      <c r="K2525" s="501" t="s">
        <v>6897</v>
      </c>
      <c r="L2525" s="501" t="s">
        <v>6909</v>
      </c>
      <c r="M2525" t="str">
        <f t="shared" si="79"/>
        <v>KAJI Risako</v>
      </c>
      <c r="O2525" s="501" t="s">
        <v>4197</v>
      </c>
      <c r="P2525" s="501" t="s">
        <v>5112</v>
      </c>
    </row>
    <row r="2526" spans="2:16">
      <c r="B2526" s="501" t="s">
        <v>528</v>
      </c>
      <c r="C2526" s="363">
        <v>2525</v>
      </c>
      <c r="D2526" s="501" t="s">
        <v>6880</v>
      </c>
      <c r="E2526" s="501" t="s">
        <v>6881</v>
      </c>
      <c r="F2526" s="501" t="s">
        <v>2416</v>
      </c>
      <c r="G2526" s="501" t="s">
        <v>623</v>
      </c>
      <c r="H2526" t="str">
        <f>VLOOKUP($G2526,県名!$B$1:$C$49,2,FALSE)</f>
        <v>静  岡</v>
      </c>
      <c r="I2526" t="str">
        <f>VLOOKUP(B2526,学校名!$D$8:$F$64,3,FALSE)</f>
        <v>浜松医科大</v>
      </c>
      <c r="J2526" t="str">
        <f t="shared" si="78"/>
        <v>女</v>
      </c>
      <c r="K2526" s="501" t="s">
        <v>6910</v>
      </c>
      <c r="L2526" s="501" t="s">
        <v>6911</v>
      </c>
      <c r="M2526" t="str">
        <f t="shared" si="79"/>
        <v>FUJITANI Kao</v>
      </c>
      <c r="O2526" s="501" t="s">
        <v>4197</v>
      </c>
      <c r="P2526" s="501" t="s">
        <v>5112</v>
      </c>
    </row>
    <row r="2527" spans="2:16">
      <c r="B2527" s="501" t="s">
        <v>528</v>
      </c>
      <c r="C2527" s="363">
        <v>2526</v>
      </c>
      <c r="D2527" s="501" t="s">
        <v>6882</v>
      </c>
      <c r="E2527" s="501" t="s">
        <v>6883</v>
      </c>
      <c r="F2527" s="501" t="s">
        <v>2416</v>
      </c>
      <c r="G2527" s="501" t="s">
        <v>623</v>
      </c>
      <c r="H2527" t="str">
        <f>VLOOKUP($G2527,県名!$B$1:$C$49,2,FALSE)</f>
        <v>静  岡</v>
      </c>
      <c r="I2527" t="str">
        <f>VLOOKUP(B2527,学校名!$D$8:$F$64,3,FALSE)</f>
        <v>浜松医科大</v>
      </c>
      <c r="J2527" t="str">
        <f t="shared" si="78"/>
        <v>女</v>
      </c>
      <c r="K2527" s="501" t="s">
        <v>6912</v>
      </c>
      <c r="L2527" s="501" t="s">
        <v>6913</v>
      </c>
      <c r="M2527" t="str">
        <f t="shared" si="79"/>
        <v>MIZUSHINA Ayako</v>
      </c>
      <c r="O2527" s="501" t="s">
        <v>4197</v>
      </c>
      <c r="P2527" s="501" t="s">
        <v>5112</v>
      </c>
    </row>
    <row r="2528" spans="2:16">
      <c r="B2528" s="501" t="s">
        <v>523</v>
      </c>
      <c r="C2528" s="363">
        <v>2527</v>
      </c>
      <c r="D2528" s="501" t="s">
        <v>6884</v>
      </c>
      <c r="E2528" s="501" t="s">
        <v>6885</v>
      </c>
      <c r="F2528" s="501" t="s">
        <v>2416</v>
      </c>
      <c r="G2528" s="501" t="s">
        <v>623</v>
      </c>
      <c r="H2528" t="str">
        <f>VLOOKUP($G2528,県名!$B$1:$C$49,2,FALSE)</f>
        <v>静  岡</v>
      </c>
      <c r="I2528" t="str">
        <f>VLOOKUP(B2528,学校名!$D$8:$F$64,3,FALSE)</f>
        <v>名古屋学院大</v>
      </c>
      <c r="J2528" t="str">
        <f t="shared" si="78"/>
        <v>女</v>
      </c>
      <c r="K2528" s="501" t="s">
        <v>6414</v>
      </c>
      <c r="L2528" s="501" t="s">
        <v>5202</v>
      </c>
      <c r="M2528" t="str">
        <f t="shared" si="79"/>
        <v>HIRANO Satsuki</v>
      </c>
      <c r="O2528" s="501" t="s">
        <v>4197</v>
      </c>
      <c r="P2528" s="501" t="s">
        <v>5112</v>
      </c>
    </row>
    <row r="2529" spans="2:16">
      <c r="B2529" s="501" t="s">
        <v>525</v>
      </c>
      <c r="C2529" s="363">
        <v>2528</v>
      </c>
      <c r="D2529" s="501" t="s">
        <v>6886</v>
      </c>
      <c r="E2529" s="501" t="s">
        <v>6887</v>
      </c>
      <c r="F2529" s="501" t="s">
        <v>2416</v>
      </c>
      <c r="G2529" s="501" t="s">
        <v>624</v>
      </c>
      <c r="H2529" t="str">
        <f>VLOOKUP($G2529,県名!$B$1:$C$49,2,FALSE)</f>
        <v>愛  知</v>
      </c>
      <c r="I2529" t="str">
        <f>VLOOKUP(B2529,学校名!$D$8:$F$64,3,FALSE)</f>
        <v>名古屋市立大</v>
      </c>
      <c r="J2529" t="str">
        <f t="shared" si="78"/>
        <v>女</v>
      </c>
      <c r="K2529" s="501" t="s">
        <v>6914</v>
      </c>
      <c r="L2529" s="501" t="s">
        <v>5249</v>
      </c>
      <c r="M2529" t="str">
        <f t="shared" si="79"/>
        <v>KANDA  Yui</v>
      </c>
      <c r="O2529" s="501" t="s">
        <v>4197</v>
      </c>
      <c r="P2529" s="501" t="s">
        <v>5112</v>
      </c>
    </row>
    <row r="2530" spans="2:16">
      <c r="B2530" s="287" t="s">
        <v>496</v>
      </c>
      <c r="C2530" s="363">
        <v>2529</v>
      </c>
      <c r="D2530" s="287" t="s">
        <v>7083</v>
      </c>
      <c r="E2530" s="287" t="s">
        <v>7084</v>
      </c>
      <c r="F2530" s="287" t="s">
        <v>2416</v>
      </c>
      <c r="G2530" s="287" t="s">
        <v>625</v>
      </c>
      <c r="H2530" t="str">
        <f>VLOOKUP($G2530,県名!$B$1:$C$49,2,FALSE)</f>
        <v>三  重</v>
      </c>
      <c r="I2530" t="str">
        <f>VLOOKUP(B2530,学校名!$D$8:$F$64,3,FALSE)</f>
        <v>愛知学院大</v>
      </c>
      <c r="J2530" t="str">
        <f t="shared" si="78"/>
        <v>女</v>
      </c>
      <c r="K2530" s="287" t="s">
        <v>7105</v>
      </c>
      <c r="L2530" s="287" t="s">
        <v>5213</v>
      </c>
      <c r="M2530" t="str">
        <f t="shared" si="79"/>
        <v>YANO Mirei</v>
      </c>
      <c r="O2530" s="287" t="s">
        <v>4197</v>
      </c>
      <c r="P2530" s="287" t="s">
        <v>5112</v>
      </c>
    </row>
    <row r="2531" spans="2:16">
      <c r="B2531" s="287" t="s">
        <v>505</v>
      </c>
      <c r="C2531" s="363">
        <v>2530</v>
      </c>
      <c r="D2531" s="287" t="s">
        <v>7085</v>
      </c>
      <c r="E2531" s="287" t="s">
        <v>7086</v>
      </c>
      <c r="F2531" s="287" t="s">
        <v>2416</v>
      </c>
      <c r="G2531" s="287" t="s">
        <v>626</v>
      </c>
      <c r="H2531" t="str">
        <f>VLOOKUP($G2531,県名!$B$1:$C$49,2,FALSE)</f>
        <v>岐  阜</v>
      </c>
      <c r="I2531" t="str">
        <f>VLOOKUP(B2531,学校名!$D$8:$F$64,3,FALSE)</f>
        <v>岐阜薬科大</v>
      </c>
      <c r="J2531" t="str">
        <f t="shared" si="78"/>
        <v>女</v>
      </c>
      <c r="K2531" s="287" t="s">
        <v>5684</v>
      </c>
      <c r="L2531" s="287" t="s">
        <v>7106</v>
      </c>
      <c r="M2531" t="str">
        <f t="shared" si="79"/>
        <v>OKUDA Ayu</v>
      </c>
      <c r="O2531" s="287" t="s">
        <v>4197</v>
      </c>
      <c r="P2531" s="287" t="s">
        <v>5112</v>
      </c>
    </row>
    <row r="2532" spans="2:16">
      <c r="B2532" s="287" t="s">
        <v>505</v>
      </c>
      <c r="C2532" s="363">
        <v>2531</v>
      </c>
      <c r="D2532" s="287" t="s">
        <v>7087</v>
      </c>
      <c r="E2532" s="287" t="s">
        <v>7088</v>
      </c>
      <c r="F2532" s="287" t="s">
        <v>2416</v>
      </c>
      <c r="G2532" s="287" t="s">
        <v>626</v>
      </c>
      <c r="H2532" t="str">
        <f>VLOOKUP($G2532,県名!$B$1:$C$49,2,FALSE)</f>
        <v>岐  阜</v>
      </c>
      <c r="I2532" t="str">
        <f>VLOOKUP(B2532,学校名!$D$8:$F$64,3,FALSE)</f>
        <v>岐阜薬科大</v>
      </c>
      <c r="J2532" t="str">
        <f t="shared" si="78"/>
        <v>女</v>
      </c>
      <c r="K2532" s="287" t="s">
        <v>5001</v>
      </c>
      <c r="L2532" s="287" t="s">
        <v>7107</v>
      </c>
      <c r="M2532" t="str">
        <f t="shared" si="79"/>
        <v>KANAYA Asumi</v>
      </c>
      <c r="O2532" s="287" t="s">
        <v>4197</v>
      </c>
      <c r="P2532" s="287" t="s">
        <v>5112</v>
      </c>
    </row>
    <row r="2533" spans="2:16">
      <c r="B2533" s="287" t="s">
        <v>505</v>
      </c>
      <c r="C2533" s="363">
        <v>2532</v>
      </c>
      <c r="D2533" s="287" t="s">
        <v>7089</v>
      </c>
      <c r="E2533" s="287" t="s">
        <v>7090</v>
      </c>
      <c r="F2533" s="287" t="s">
        <v>2416</v>
      </c>
      <c r="G2533" s="287" t="s">
        <v>626</v>
      </c>
      <c r="H2533" t="str">
        <f>VLOOKUP($G2533,県名!$B$1:$C$49,2,FALSE)</f>
        <v>岐  阜</v>
      </c>
      <c r="I2533" t="str">
        <f>VLOOKUP(B2533,学校名!$D$8:$F$64,3,FALSE)</f>
        <v>岐阜薬科大</v>
      </c>
      <c r="J2533" t="str">
        <f t="shared" si="78"/>
        <v>女</v>
      </c>
      <c r="K2533" s="287" t="s">
        <v>7108</v>
      </c>
      <c r="L2533" s="287" t="s">
        <v>6548</v>
      </c>
      <c r="M2533" t="str">
        <f t="shared" si="79"/>
        <v>KITAGAWA Hinako</v>
      </c>
      <c r="O2533" s="287" t="s">
        <v>4197</v>
      </c>
      <c r="P2533" s="287" t="s">
        <v>5112</v>
      </c>
    </row>
    <row r="2534" spans="2:16">
      <c r="B2534" s="287" t="s">
        <v>505</v>
      </c>
      <c r="C2534" s="363">
        <v>2533</v>
      </c>
      <c r="D2534" s="287" t="s">
        <v>7091</v>
      </c>
      <c r="E2534" s="287" t="s">
        <v>7092</v>
      </c>
      <c r="F2534" s="287" t="s">
        <v>2416</v>
      </c>
      <c r="G2534" s="287" t="s">
        <v>626</v>
      </c>
      <c r="H2534" t="str">
        <f>VLOOKUP($G2534,県名!$B$1:$C$49,2,FALSE)</f>
        <v>岐  阜</v>
      </c>
      <c r="I2534" t="str">
        <f>VLOOKUP(B2534,学校名!$D$8:$F$64,3,FALSE)</f>
        <v>岐阜薬科大</v>
      </c>
      <c r="J2534" t="str">
        <f t="shared" si="78"/>
        <v>女</v>
      </c>
      <c r="K2534" s="287" t="s">
        <v>5718</v>
      </c>
      <c r="L2534" s="287" t="s">
        <v>7109</v>
      </c>
      <c r="M2534" t="str">
        <f t="shared" si="79"/>
        <v>TANAKA Gabriela</v>
      </c>
      <c r="O2534" s="287" t="s">
        <v>4199</v>
      </c>
      <c r="P2534" s="287" t="s">
        <v>5856</v>
      </c>
    </row>
    <row r="2535" spans="2:16">
      <c r="B2535" s="287" t="s">
        <v>505</v>
      </c>
      <c r="C2535" s="363">
        <v>2534</v>
      </c>
      <c r="D2535" s="287" t="s">
        <v>7093</v>
      </c>
      <c r="E2535" s="287" t="s">
        <v>7094</v>
      </c>
      <c r="F2535" s="287" t="s">
        <v>2416</v>
      </c>
      <c r="G2535" s="287" t="s">
        <v>626</v>
      </c>
      <c r="H2535" t="str">
        <f>VLOOKUP($G2535,県名!$B$1:$C$49,2,FALSE)</f>
        <v>岐  阜</v>
      </c>
      <c r="I2535" t="str">
        <f>VLOOKUP(B2535,学校名!$D$8:$F$64,3,FALSE)</f>
        <v>岐阜薬科大</v>
      </c>
      <c r="J2535" t="str">
        <f t="shared" si="78"/>
        <v>女</v>
      </c>
      <c r="K2535" s="287" t="s">
        <v>6019</v>
      </c>
      <c r="L2535" s="287" t="s">
        <v>7110</v>
      </c>
      <c r="M2535" t="str">
        <f t="shared" si="79"/>
        <v>TSUZUKI Honoka</v>
      </c>
      <c r="O2535" s="287" t="s">
        <v>4197</v>
      </c>
      <c r="P2535" s="287" t="s">
        <v>5112</v>
      </c>
    </row>
    <row r="2536" spans="2:16">
      <c r="B2536" s="287" t="s">
        <v>505</v>
      </c>
      <c r="C2536" s="363">
        <v>2535</v>
      </c>
      <c r="D2536" s="287" t="s">
        <v>7095</v>
      </c>
      <c r="E2536" s="287" t="s">
        <v>7096</v>
      </c>
      <c r="F2536" s="287" t="s">
        <v>2416</v>
      </c>
      <c r="G2536" s="287" t="s">
        <v>626</v>
      </c>
      <c r="H2536" t="str">
        <f>VLOOKUP($G2536,県名!$B$1:$C$49,2,FALSE)</f>
        <v>岐  阜</v>
      </c>
      <c r="I2536" t="str">
        <f>VLOOKUP(B2536,学校名!$D$8:$F$64,3,FALSE)</f>
        <v>岐阜薬科大</v>
      </c>
      <c r="J2536" t="str">
        <f t="shared" si="78"/>
        <v>女</v>
      </c>
      <c r="K2536" s="287" t="s">
        <v>7111</v>
      </c>
      <c r="L2536" s="287" t="s">
        <v>7112</v>
      </c>
      <c r="M2536" t="str">
        <f t="shared" si="79"/>
        <v>MIZUKAMI Yuko</v>
      </c>
      <c r="O2536" s="287" t="s">
        <v>4197</v>
      </c>
      <c r="P2536" s="287" t="s">
        <v>5112</v>
      </c>
    </row>
    <row r="2537" spans="2:16">
      <c r="B2537" s="287" t="s">
        <v>512</v>
      </c>
      <c r="C2537" s="363">
        <v>2536</v>
      </c>
      <c r="D2537" s="287" t="s">
        <v>7097</v>
      </c>
      <c r="E2537" s="287" t="s">
        <v>7098</v>
      </c>
      <c r="F2537" s="287" t="s">
        <v>2416</v>
      </c>
      <c r="G2537" s="287" t="s">
        <v>624</v>
      </c>
      <c r="H2537" t="str">
        <f>VLOOKUP($G2537,県名!$B$1:$C$49,2,FALSE)</f>
        <v>愛  知</v>
      </c>
      <c r="I2537" t="str">
        <f>VLOOKUP(B2537,学校名!$D$8:$F$64,3,FALSE)</f>
        <v>椙山女学園大</v>
      </c>
      <c r="J2537" t="str">
        <f t="shared" si="78"/>
        <v>女</v>
      </c>
      <c r="K2537" s="287" t="s">
        <v>7113</v>
      </c>
      <c r="L2537" s="287" t="s">
        <v>5968</v>
      </c>
      <c r="M2537" t="str">
        <f t="shared" si="79"/>
        <v>HARADA Ayana</v>
      </c>
      <c r="O2537" s="287" t="s">
        <v>4197</v>
      </c>
      <c r="P2537" s="287" t="s">
        <v>5112</v>
      </c>
    </row>
    <row r="2538" spans="2:16">
      <c r="B2538" s="287" t="s">
        <v>510</v>
      </c>
      <c r="C2538" s="363">
        <v>2537</v>
      </c>
      <c r="D2538" s="287" t="s">
        <v>7099</v>
      </c>
      <c r="E2538" s="287" t="s">
        <v>7100</v>
      </c>
      <c r="F2538" s="287" t="s">
        <v>2415</v>
      </c>
      <c r="G2538" s="287" t="s">
        <v>623</v>
      </c>
      <c r="H2538" t="str">
        <f>VLOOKUP($G2538,県名!$B$1:$C$49,2,FALSE)</f>
        <v>静  岡</v>
      </c>
      <c r="I2538" t="str">
        <f>VLOOKUP(B2538,学校名!$D$8:$F$64,3,FALSE)</f>
        <v>静岡県立大</v>
      </c>
      <c r="J2538" t="str">
        <f t="shared" si="78"/>
        <v>女</v>
      </c>
      <c r="K2538" s="287" t="s">
        <v>5774</v>
      </c>
      <c r="L2538" s="287" t="s">
        <v>5208</v>
      </c>
      <c r="M2538" t="str">
        <f t="shared" si="79"/>
        <v>IIDA Yuka</v>
      </c>
      <c r="O2538" s="287" t="s">
        <v>4197</v>
      </c>
      <c r="P2538" s="287" t="s">
        <v>5112</v>
      </c>
    </row>
    <row r="2539" spans="2:16">
      <c r="B2539" s="287" t="s">
        <v>6599</v>
      </c>
      <c r="C2539" s="363">
        <v>2538</v>
      </c>
      <c r="D2539" s="287" t="s">
        <v>7101</v>
      </c>
      <c r="E2539" s="287" t="s">
        <v>7102</v>
      </c>
      <c r="F2539" s="287" t="s">
        <v>2416</v>
      </c>
      <c r="G2539" s="287" t="s">
        <v>624</v>
      </c>
      <c r="H2539" t="str">
        <f>VLOOKUP($G2539,県名!$B$1:$C$49,2,FALSE)</f>
        <v>愛  知</v>
      </c>
      <c r="I2539" t="str">
        <f>VLOOKUP(B2539,学校名!$D$8:$F$64,3,FALSE)</f>
        <v>藤田医科大</v>
      </c>
      <c r="J2539" t="str">
        <f t="shared" si="78"/>
        <v>女</v>
      </c>
      <c r="K2539" s="287" t="s">
        <v>4977</v>
      </c>
      <c r="L2539" s="287" t="s">
        <v>5662</v>
      </c>
      <c r="M2539" t="str">
        <f t="shared" si="79"/>
        <v>HAYAKAWA Hiromi</v>
      </c>
      <c r="O2539" s="287" t="s">
        <v>4197</v>
      </c>
      <c r="P2539" s="287" t="s">
        <v>5112</v>
      </c>
    </row>
    <row r="2540" spans="2:16">
      <c r="B2540" s="287" t="s">
        <v>522</v>
      </c>
      <c r="C2540" s="363">
        <v>2539</v>
      </c>
      <c r="D2540" s="287" t="s">
        <v>7103</v>
      </c>
      <c r="E2540" s="287" t="s">
        <v>7104</v>
      </c>
      <c r="F2540" s="287" t="s">
        <v>1773</v>
      </c>
      <c r="G2540" s="287" t="s">
        <v>624</v>
      </c>
      <c r="H2540" t="str">
        <f>VLOOKUP($G2540,県名!$B$1:$C$49,2,FALSE)</f>
        <v>愛  知</v>
      </c>
      <c r="I2540" t="str">
        <f>VLOOKUP(B2540,学校名!$D$8:$F$64,3,FALSE)</f>
        <v>名古屋大</v>
      </c>
      <c r="J2540" t="str">
        <f t="shared" si="78"/>
        <v>女</v>
      </c>
      <c r="K2540" s="287" t="s">
        <v>5681</v>
      </c>
      <c r="L2540" s="287" t="s">
        <v>7114</v>
      </c>
      <c r="M2540" t="str">
        <f t="shared" si="79"/>
        <v>YAMADA Minori</v>
      </c>
      <c r="O2540" s="287" t="s">
        <v>4197</v>
      </c>
      <c r="P2540" s="287" t="s">
        <v>5112</v>
      </c>
    </row>
    <row r="2541" spans="2:16">
      <c r="B2541" s="287" t="s">
        <v>519</v>
      </c>
      <c r="C2541" s="363">
        <v>2540</v>
      </c>
      <c r="D2541" s="287" t="s">
        <v>7248</v>
      </c>
      <c r="E2541" s="287" t="s">
        <v>7249</v>
      </c>
      <c r="F2541" s="287" t="s">
        <v>2416</v>
      </c>
      <c r="G2541" s="287" t="s">
        <v>623</v>
      </c>
      <c r="H2541" t="str">
        <f>VLOOKUP($G2541,県名!$B$1:$C$49,2,FALSE)</f>
        <v>静  岡</v>
      </c>
      <c r="I2541" t="str">
        <f>VLOOKUP(B2541,学校名!$D$8:$F$64,3,FALSE)</f>
        <v>常葉大</v>
      </c>
      <c r="J2541" t="str">
        <f t="shared" si="78"/>
        <v>女</v>
      </c>
      <c r="K2541" s="287" t="s">
        <v>7258</v>
      </c>
      <c r="L2541" s="287" t="s">
        <v>7259</v>
      </c>
      <c r="M2541" t="str">
        <f t="shared" si="79"/>
        <v>HIJIKATA Ayae</v>
      </c>
      <c r="O2541" s="287" t="s">
        <v>4197</v>
      </c>
      <c r="P2541" s="287" t="s">
        <v>5112</v>
      </c>
    </row>
    <row r="2542" spans="2:16">
      <c r="B2542" s="287" t="s">
        <v>516</v>
      </c>
      <c r="C2542" s="363">
        <v>2541</v>
      </c>
      <c r="D2542" s="287" t="s">
        <v>7250</v>
      </c>
      <c r="E2542" s="287" t="s">
        <v>7251</v>
      </c>
      <c r="F2542" s="287" t="s">
        <v>2414</v>
      </c>
      <c r="G2542" s="287" t="s">
        <v>624</v>
      </c>
      <c r="H2542" t="str">
        <f>VLOOKUP($G2542,県名!$B$1:$C$49,2,FALSE)</f>
        <v>愛  知</v>
      </c>
      <c r="I2542" t="str">
        <f>VLOOKUP(B2542,学校名!$D$8:$F$64,3,FALSE)</f>
        <v>中部大</v>
      </c>
      <c r="J2542" t="str">
        <f t="shared" si="78"/>
        <v>女</v>
      </c>
      <c r="K2542" s="287" t="s">
        <v>5665</v>
      </c>
      <c r="L2542" s="287" t="s">
        <v>5216</v>
      </c>
      <c r="M2542" t="str">
        <f t="shared" si="79"/>
        <v>MIYATA Saki</v>
      </c>
      <c r="O2542" s="287" t="s">
        <v>4197</v>
      </c>
      <c r="P2542" s="287" t="s">
        <v>5112</v>
      </c>
    </row>
    <row r="2543" spans="2:16">
      <c r="B2543" s="287" t="s">
        <v>504</v>
      </c>
      <c r="C2543" s="363">
        <v>2542</v>
      </c>
      <c r="D2543" s="287" t="s">
        <v>7252</v>
      </c>
      <c r="E2543" s="287" t="s">
        <v>7253</v>
      </c>
      <c r="F2543" s="287" t="s">
        <v>2416</v>
      </c>
      <c r="G2543" s="287" t="s">
        <v>626</v>
      </c>
      <c r="H2543" t="str">
        <f>VLOOKUP($G2543,県名!$B$1:$C$49,2,FALSE)</f>
        <v>岐  阜</v>
      </c>
      <c r="I2543" t="str">
        <f>VLOOKUP(B2543,学校名!$D$8:$F$64,3,FALSE)</f>
        <v>岐阜聖徳大</v>
      </c>
      <c r="J2543" t="str">
        <f t="shared" si="78"/>
        <v>女</v>
      </c>
      <c r="K2543" s="287" t="s">
        <v>7260</v>
      </c>
      <c r="L2543" s="287" t="s">
        <v>7114</v>
      </c>
      <c r="M2543" t="str">
        <f t="shared" si="79"/>
        <v>USHIMARU Minori</v>
      </c>
      <c r="O2543" s="287" t="s">
        <v>4197</v>
      </c>
      <c r="P2543" s="287" t="s">
        <v>5112</v>
      </c>
    </row>
    <row r="2544" spans="2:16">
      <c r="B2544" s="287" t="s">
        <v>504</v>
      </c>
      <c r="C2544" s="363">
        <v>2543</v>
      </c>
      <c r="D2544" s="287" t="s">
        <v>7254</v>
      </c>
      <c r="E2544" s="287" t="s">
        <v>7255</v>
      </c>
      <c r="F2544" s="287" t="s">
        <v>2416</v>
      </c>
      <c r="G2544" s="287" t="s">
        <v>626</v>
      </c>
      <c r="H2544" t="str">
        <f>VLOOKUP($G2544,県名!$B$1:$C$49,2,FALSE)</f>
        <v>岐  阜</v>
      </c>
      <c r="I2544" t="str">
        <f>VLOOKUP(B2544,学校名!$D$8:$F$64,3,FALSE)</f>
        <v>岐阜聖徳大</v>
      </c>
      <c r="J2544" t="str">
        <f t="shared" si="78"/>
        <v>女</v>
      </c>
      <c r="K2544" s="287" t="s">
        <v>5257</v>
      </c>
      <c r="L2544" s="287" t="s">
        <v>7261</v>
      </c>
      <c r="M2544" t="str">
        <f t="shared" si="79"/>
        <v>ANDO Yurika</v>
      </c>
      <c r="O2544" s="287" t="s">
        <v>4197</v>
      </c>
      <c r="P2544" s="287" t="s">
        <v>5112</v>
      </c>
    </row>
    <row r="2545" spans="2:16">
      <c r="B2545" s="287" t="s">
        <v>504</v>
      </c>
      <c r="C2545" s="363">
        <v>2544</v>
      </c>
      <c r="D2545" s="287" t="s">
        <v>7256</v>
      </c>
      <c r="E2545" s="287" t="s">
        <v>7257</v>
      </c>
      <c r="F2545" s="287" t="s">
        <v>2416</v>
      </c>
      <c r="G2545" s="287" t="s">
        <v>626</v>
      </c>
      <c r="H2545" t="str">
        <f>VLOOKUP($G2545,県名!$B$1:$C$49,2,FALSE)</f>
        <v>岐  阜</v>
      </c>
      <c r="I2545" t="str">
        <f>VLOOKUP(B2545,学校名!$D$8:$F$64,3,FALSE)</f>
        <v>岐阜聖徳大</v>
      </c>
      <c r="J2545" t="str">
        <f t="shared" si="78"/>
        <v>女</v>
      </c>
      <c r="K2545" s="287" t="s">
        <v>5023</v>
      </c>
      <c r="L2545" s="287" t="s">
        <v>5222</v>
      </c>
      <c r="M2545" t="str">
        <f t="shared" si="79"/>
        <v>OHASHI Sakura</v>
      </c>
      <c r="O2545" s="287" t="s">
        <v>4197</v>
      </c>
      <c r="P2545" s="287" t="s">
        <v>5112</v>
      </c>
    </row>
    <row r="2546" spans="2:16">
      <c r="B2546" s="287" t="s">
        <v>1777</v>
      </c>
      <c r="C2546" s="363">
        <v>2545</v>
      </c>
      <c r="D2546" s="287" t="s">
        <v>7262</v>
      </c>
      <c r="E2546" s="287" t="s">
        <v>7263</v>
      </c>
      <c r="F2546" s="287" t="s">
        <v>2412</v>
      </c>
      <c r="G2546" s="287" t="s">
        <v>624</v>
      </c>
      <c r="H2546" t="str">
        <f>VLOOKUP($G2546,県名!$B$1:$C$49,2,FALSE)</f>
        <v>愛  知</v>
      </c>
      <c r="I2546" t="str">
        <f>VLOOKUP(B2546,学校名!$D$8:$F$64,3,FALSE)</f>
        <v>名古屋女子大</v>
      </c>
      <c r="J2546" t="str">
        <f t="shared" si="78"/>
        <v>女</v>
      </c>
      <c r="K2546" s="287" t="s">
        <v>7264</v>
      </c>
      <c r="L2546" s="287" t="s">
        <v>7265</v>
      </c>
      <c r="M2546" t="str">
        <f t="shared" si="79"/>
        <v>OGURA Honomi</v>
      </c>
      <c r="O2546" s="287" t="s">
        <v>4197</v>
      </c>
      <c r="P2546" s="287" t="s">
        <v>5112</v>
      </c>
    </row>
    <row r="2547" spans="2:16">
      <c r="B2547" s="503"/>
      <c r="C2547" s="363">
        <v>2546</v>
      </c>
      <c r="H2547" t="e">
        <f>VLOOKUP($G2547,県名!$B$1:$C$49,2,FALSE)</f>
        <v>#N/A</v>
      </c>
      <c r="I2547" t="e">
        <f>VLOOKUP(B2547,学校名!$D$8:$F$64,3,FALSE)</f>
        <v>#N/A</v>
      </c>
      <c r="J2547" t="str">
        <f t="shared" si="78"/>
        <v>女</v>
      </c>
      <c r="M2547" t="str">
        <f t="shared" si="79"/>
        <v xml:space="preserve"> </v>
      </c>
    </row>
    <row r="2548" spans="2:16">
      <c r="B2548" s="503"/>
      <c r="C2548" s="363">
        <v>2547</v>
      </c>
      <c r="H2548" t="e">
        <f>VLOOKUP($G2548,県名!$B$1:$C$49,2,FALSE)</f>
        <v>#N/A</v>
      </c>
      <c r="I2548" t="e">
        <f>VLOOKUP(B2548,学校名!$D$8:$F$64,3,FALSE)</f>
        <v>#N/A</v>
      </c>
      <c r="J2548" t="str">
        <f t="shared" si="78"/>
        <v>女</v>
      </c>
      <c r="M2548" t="str">
        <f t="shared" si="79"/>
        <v xml:space="preserve"> </v>
      </c>
    </row>
    <row r="2549" spans="2:16">
      <c r="B2549" s="503"/>
      <c r="C2549" s="363">
        <v>2548</v>
      </c>
      <c r="H2549" t="e">
        <f>VLOOKUP($G2549,県名!$B$1:$C$49,2,FALSE)</f>
        <v>#N/A</v>
      </c>
      <c r="I2549" t="e">
        <f>VLOOKUP(B2549,学校名!$D$8:$F$64,3,FALSE)</f>
        <v>#N/A</v>
      </c>
      <c r="J2549" t="str">
        <f t="shared" si="78"/>
        <v>女</v>
      </c>
      <c r="M2549" t="str">
        <f t="shared" si="79"/>
        <v xml:space="preserve"> </v>
      </c>
    </row>
    <row r="2550" spans="2:16">
      <c r="B2550" s="503"/>
      <c r="C2550" s="363">
        <v>2549</v>
      </c>
      <c r="H2550" t="e">
        <f>VLOOKUP($G2550,県名!$B$1:$C$49,2,FALSE)</f>
        <v>#N/A</v>
      </c>
      <c r="I2550" t="e">
        <f>VLOOKUP(B2550,学校名!$D$8:$F$64,3,FALSE)</f>
        <v>#N/A</v>
      </c>
      <c r="J2550" t="str">
        <f t="shared" si="78"/>
        <v>女</v>
      </c>
      <c r="M2550" t="str">
        <f t="shared" si="79"/>
        <v xml:space="preserve"> </v>
      </c>
    </row>
    <row r="2551" spans="2:16">
      <c r="B2551" s="503"/>
      <c r="C2551" s="363">
        <v>2550</v>
      </c>
      <c r="H2551" t="e">
        <f>VLOOKUP($G2551,県名!$B$1:$C$49,2,FALSE)</f>
        <v>#N/A</v>
      </c>
      <c r="I2551" t="e">
        <f>VLOOKUP(B2551,学校名!$D$8:$F$64,3,FALSE)</f>
        <v>#N/A</v>
      </c>
      <c r="J2551" t="str">
        <f t="shared" si="78"/>
        <v>女</v>
      </c>
      <c r="M2551" t="str">
        <f t="shared" si="79"/>
        <v xml:space="preserve"> </v>
      </c>
    </row>
    <row r="2552" spans="2:16">
      <c r="B2552" s="503"/>
      <c r="C2552" s="363">
        <v>2551</v>
      </c>
      <c r="H2552" t="e">
        <f>VLOOKUP($G2552,県名!$B$1:$C$49,2,FALSE)</f>
        <v>#N/A</v>
      </c>
      <c r="I2552" t="e">
        <f>VLOOKUP(B2552,学校名!$D$8:$F$64,3,FALSE)</f>
        <v>#N/A</v>
      </c>
      <c r="J2552" t="str">
        <f t="shared" si="78"/>
        <v>女</v>
      </c>
      <c r="M2552" t="str">
        <f t="shared" si="79"/>
        <v xml:space="preserve"> </v>
      </c>
    </row>
    <row r="2553" spans="2:16">
      <c r="B2553" s="503"/>
      <c r="C2553" s="363">
        <v>2552</v>
      </c>
      <c r="H2553" t="e">
        <f>VLOOKUP($G2553,県名!$B$1:$C$49,2,FALSE)</f>
        <v>#N/A</v>
      </c>
      <c r="I2553" t="e">
        <f>VLOOKUP(B2553,学校名!$D$8:$F$64,3,FALSE)</f>
        <v>#N/A</v>
      </c>
      <c r="J2553" t="str">
        <f t="shared" si="78"/>
        <v>女</v>
      </c>
      <c r="M2553" t="str">
        <f t="shared" si="79"/>
        <v xml:space="preserve"> </v>
      </c>
    </row>
    <row r="2554" spans="2:16">
      <c r="B2554" s="503"/>
      <c r="C2554" s="363">
        <v>2553</v>
      </c>
      <c r="H2554" t="e">
        <f>VLOOKUP($G2554,県名!$B$1:$C$49,2,FALSE)</f>
        <v>#N/A</v>
      </c>
      <c r="I2554" t="e">
        <f>VLOOKUP(B2554,学校名!$D$8:$F$64,3,FALSE)</f>
        <v>#N/A</v>
      </c>
      <c r="J2554" t="str">
        <f t="shared" si="78"/>
        <v>女</v>
      </c>
      <c r="M2554" t="str">
        <f t="shared" si="79"/>
        <v xml:space="preserve"> </v>
      </c>
    </row>
    <row r="2555" spans="2:16">
      <c r="B2555" s="503"/>
      <c r="C2555" s="363">
        <v>2554</v>
      </c>
      <c r="H2555" t="e">
        <f>VLOOKUP($G2555,県名!$B$1:$C$49,2,FALSE)</f>
        <v>#N/A</v>
      </c>
      <c r="I2555" t="e">
        <f>VLOOKUP(B2555,学校名!$D$8:$F$64,3,FALSE)</f>
        <v>#N/A</v>
      </c>
      <c r="J2555" t="str">
        <f t="shared" si="78"/>
        <v>女</v>
      </c>
      <c r="M2555" t="str">
        <f t="shared" si="79"/>
        <v xml:space="preserve"> </v>
      </c>
    </row>
    <row r="2556" spans="2:16">
      <c r="B2556" s="503"/>
      <c r="C2556" s="363">
        <v>2555</v>
      </c>
      <c r="H2556" t="e">
        <f>VLOOKUP($G2556,県名!$B$1:$C$49,2,FALSE)</f>
        <v>#N/A</v>
      </c>
      <c r="I2556" t="e">
        <f>VLOOKUP(B2556,学校名!$D$8:$F$64,3,FALSE)</f>
        <v>#N/A</v>
      </c>
      <c r="J2556" t="str">
        <f t="shared" si="78"/>
        <v>女</v>
      </c>
      <c r="M2556" t="str">
        <f t="shared" si="79"/>
        <v xml:space="preserve"> </v>
      </c>
    </row>
    <row r="2557" spans="2:16">
      <c r="B2557" s="503"/>
      <c r="C2557" s="363">
        <v>2556</v>
      </c>
      <c r="H2557" t="e">
        <f>VLOOKUP($G2557,県名!$B$1:$C$49,2,FALSE)</f>
        <v>#N/A</v>
      </c>
      <c r="I2557" t="e">
        <f>VLOOKUP(B2557,学校名!$D$8:$F$64,3,FALSE)</f>
        <v>#N/A</v>
      </c>
      <c r="J2557" t="str">
        <f t="shared" si="78"/>
        <v>女</v>
      </c>
      <c r="M2557" t="str">
        <f t="shared" si="79"/>
        <v xml:space="preserve"> </v>
      </c>
    </row>
    <row r="2558" spans="2:16">
      <c r="B2558" s="503"/>
      <c r="C2558" s="363">
        <v>2557</v>
      </c>
      <c r="H2558" t="e">
        <f>VLOOKUP($G2558,県名!$B$1:$C$49,2,FALSE)</f>
        <v>#N/A</v>
      </c>
      <c r="I2558" t="e">
        <f>VLOOKUP(B2558,学校名!$D$8:$F$64,3,FALSE)</f>
        <v>#N/A</v>
      </c>
      <c r="J2558" t="str">
        <f t="shared" si="78"/>
        <v>女</v>
      </c>
      <c r="M2558" t="str">
        <f t="shared" si="79"/>
        <v xml:space="preserve"> </v>
      </c>
    </row>
    <row r="2559" spans="2:16">
      <c r="B2559" s="503"/>
      <c r="C2559" s="363">
        <v>2558</v>
      </c>
      <c r="H2559" t="e">
        <f>VLOOKUP($G2559,県名!$B$1:$C$49,2,FALSE)</f>
        <v>#N/A</v>
      </c>
      <c r="I2559" t="e">
        <f>VLOOKUP(B2559,学校名!$D$8:$F$64,3,FALSE)</f>
        <v>#N/A</v>
      </c>
      <c r="J2559" t="str">
        <f t="shared" si="78"/>
        <v>女</v>
      </c>
      <c r="M2559" t="str">
        <f t="shared" si="79"/>
        <v xml:space="preserve"> </v>
      </c>
    </row>
    <row r="2560" spans="2:16">
      <c r="B2560" s="503"/>
      <c r="C2560" s="363">
        <v>2559</v>
      </c>
      <c r="H2560" t="e">
        <f>VLOOKUP($G2560,県名!$B$1:$C$49,2,FALSE)</f>
        <v>#N/A</v>
      </c>
      <c r="I2560" t="e">
        <f>VLOOKUP(B2560,学校名!$D$8:$F$64,3,FALSE)</f>
        <v>#N/A</v>
      </c>
      <c r="J2560" t="str">
        <f t="shared" si="78"/>
        <v>女</v>
      </c>
      <c r="M2560" t="str">
        <f t="shared" si="79"/>
        <v xml:space="preserve"> </v>
      </c>
    </row>
    <row r="2561" spans="2:13">
      <c r="B2561" s="503"/>
      <c r="C2561" s="363">
        <v>2560</v>
      </c>
      <c r="H2561" t="e">
        <f>VLOOKUP($G2561,県名!$B$1:$C$49,2,FALSE)</f>
        <v>#N/A</v>
      </c>
      <c r="I2561" t="e">
        <f>VLOOKUP(B2561,学校名!$D$8:$F$64,3,FALSE)</f>
        <v>#N/A</v>
      </c>
      <c r="J2561" t="str">
        <f t="shared" si="78"/>
        <v>女</v>
      </c>
      <c r="M2561" t="str">
        <f t="shared" si="79"/>
        <v xml:space="preserve"> </v>
      </c>
    </row>
    <row r="2562" spans="2:13">
      <c r="B2562" s="503"/>
      <c r="C2562" s="363">
        <v>2561</v>
      </c>
      <c r="H2562" t="e">
        <f>VLOOKUP($G2562,県名!$B$1:$C$49,2,FALSE)</f>
        <v>#N/A</v>
      </c>
      <c r="I2562" t="e">
        <f>VLOOKUP(B2562,学校名!$D$8:$F$64,3,FALSE)</f>
        <v>#N/A</v>
      </c>
      <c r="J2562" t="str">
        <f t="shared" si="78"/>
        <v>女</v>
      </c>
      <c r="M2562" t="str">
        <f t="shared" si="79"/>
        <v xml:space="preserve"> </v>
      </c>
    </row>
    <row r="2563" spans="2:13">
      <c r="B2563" s="503"/>
      <c r="C2563" s="363">
        <v>2562</v>
      </c>
      <c r="H2563" t="e">
        <f>VLOOKUP($G2563,県名!$B$1:$C$49,2,FALSE)</f>
        <v>#N/A</v>
      </c>
      <c r="I2563" t="e">
        <f>VLOOKUP(B2563,学校名!$D$8:$F$64,3,FALSE)</f>
        <v>#N/A</v>
      </c>
      <c r="J2563" t="str">
        <f t="shared" ref="J2563:J2626" si="80">IF(VALUE(C2563)&lt;2001,"男","女")</f>
        <v>女</v>
      </c>
      <c r="M2563" t="str">
        <f t="shared" ref="M2563:M2626" si="81">K2563&amp;" "&amp;L2563</f>
        <v xml:space="preserve"> </v>
      </c>
    </row>
    <row r="2564" spans="2:13">
      <c r="B2564" s="503"/>
      <c r="C2564" s="363">
        <v>2563</v>
      </c>
      <c r="H2564" t="e">
        <f>VLOOKUP($G2564,県名!$B$1:$C$49,2,FALSE)</f>
        <v>#N/A</v>
      </c>
      <c r="I2564" t="e">
        <f>VLOOKUP(B2564,学校名!$D$8:$F$64,3,FALSE)</f>
        <v>#N/A</v>
      </c>
      <c r="J2564" t="str">
        <f t="shared" si="80"/>
        <v>女</v>
      </c>
      <c r="M2564" t="str">
        <f t="shared" si="81"/>
        <v xml:space="preserve"> </v>
      </c>
    </row>
    <row r="2565" spans="2:13">
      <c r="B2565" s="503"/>
      <c r="C2565" s="363">
        <v>2564</v>
      </c>
      <c r="H2565" t="e">
        <f>VLOOKUP($G2565,県名!$B$1:$C$49,2,FALSE)</f>
        <v>#N/A</v>
      </c>
      <c r="I2565" t="e">
        <f>VLOOKUP(B2565,学校名!$D$8:$F$64,3,FALSE)</f>
        <v>#N/A</v>
      </c>
      <c r="J2565" t="str">
        <f t="shared" si="80"/>
        <v>女</v>
      </c>
      <c r="M2565" t="str">
        <f t="shared" si="81"/>
        <v xml:space="preserve"> </v>
      </c>
    </row>
    <row r="2566" spans="2:13">
      <c r="B2566" s="503"/>
      <c r="C2566" s="363">
        <v>2565</v>
      </c>
      <c r="H2566" t="e">
        <f>VLOOKUP($G2566,県名!$B$1:$C$49,2,FALSE)</f>
        <v>#N/A</v>
      </c>
      <c r="I2566" t="e">
        <f>VLOOKUP(B2566,学校名!$D$8:$F$64,3,FALSE)</f>
        <v>#N/A</v>
      </c>
      <c r="J2566" t="str">
        <f t="shared" si="80"/>
        <v>女</v>
      </c>
      <c r="M2566" t="str">
        <f t="shared" si="81"/>
        <v xml:space="preserve"> </v>
      </c>
    </row>
    <row r="2567" spans="2:13">
      <c r="B2567" s="503"/>
      <c r="C2567" s="363">
        <v>2566</v>
      </c>
      <c r="H2567" t="e">
        <f>VLOOKUP($G2567,県名!$B$1:$C$49,2,FALSE)</f>
        <v>#N/A</v>
      </c>
      <c r="I2567" t="e">
        <f>VLOOKUP(B2567,学校名!$D$8:$F$64,3,FALSE)</f>
        <v>#N/A</v>
      </c>
      <c r="J2567" t="str">
        <f t="shared" si="80"/>
        <v>女</v>
      </c>
      <c r="M2567" t="str">
        <f t="shared" si="81"/>
        <v xml:space="preserve"> </v>
      </c>
    </row>
    <row r="2568" spans="2:13">
      <c r="B2568" s="503"/>
      <c r="C2568" s="363">
        <v>2567</v>
      </c>
      <c r="H2568" t="e">
        <f>VLOOKUP($G2568,県名!$B$1:$C$49,2,FALSE)</f>
        <v>#N/A</v>
      </c>
      <c r="I2568" t="e">
        <f>VLOOKUP(B2568,学校名!$D$8:$F$64,3,FALSE)</f>
        <v>#N/A</v>
      </c>
      <c r="J2568" t="str">
        <f t="shared" si="80"/>
        <v>女</v>
      </c>
      <c r="M2568" t="str">
        <f t="shared" si="81"/>
        <v xml:space="preserve"> </v>
      </c>
    </row>
    <row r="2569" spans="2:13">
      <c r="B2569" s="503"/>
      <c r="C2569" s="363">
        <v>2568</v>
      </c>
      <c r="H2569" t="e">
        <f>VLOOKUP($G2569,県名!$B$1:$C$49,2,FALSE)</f>
        <v>#N/A</v>
      </c>
      <c r="I2569" t="e">
        <f>VLOOKUP(B2569,学校名!$D$8:$F$64,3,FALSE)</f>
        <v>#N/A</v>
      </c>
      <c r="J2569" t="str">
        <f t="shared" si="80"/>
        <v>女</v>
      </c>
      <c r="M2569" t="str">
        <f t="shared" si="81"/>
        <v xml:space="preserve"> </v>
      </c>
    </row>
    <row r="2570" spans="2:13">
      <c r="B2570" s="503"/>
      <c r="C2570" s="363">
        <v>2569</v>
      </c>
      <c r="H2570" t="e">
        <f>VLOOKUP($G2570,県名!$B$1:$C$49,2,FALSE)</f>
        <v>#N/A</v>
      </c>
      <c r="I2570" t="e">
        <f>VLOOKUP(B2570,学校名!$D$8:$F$64,3,FALSE)</f>
        <v>#N/A</v>
      </c>
      <c r="J2570" t="str">
        <f t="shared" si="80"/>
        <v>女</v>
      </c>
      <c r="M2570" t="str">
        <f t="shared" si="81"/>
        <v xml:space="preserve"> </v>
      </c>
    </row>
    <row r="2571" spans="2:13">
      <c r="B2571" s="503"/>
      <c r="C2571" s="363">
        <v>2570</v>
      </c>
      <c r="H2571" t="e">
        <f>VLOOKUP($G2571,県名!$B$1:$C$49,2,FALSE)</f>
        <v>#N/A</v>
      </c>
      <c r="I2571" t="e">
        <f>VLOOKUP(B2571,学校名!$D$8:$F$64,3,FALSE)</f>
        <v>#N/A</v>
      </c>
      <c r="J2571" t="str">
        <f t="shared" si="80"/>
        <v>女</v>
      </c>
      <c r="M2571" t="str">
        <f t="shared" si="81"/>
        <v xml:space="preserve"> </v>
      </c>
    </row>
    <row r="2572" spans="2:13">
      <c r="B2572" s="503"/>
      <c r="C2572" s="363">
        <v>2571</v>
      </c>
      <c r="H2572" t="e">
        <f>VLOOKUP($G2572,県名!$B$1:$C$49,2,FALSE)</f>
        <v>#N/A</v>
      </c>
      <c r="I2572" t="e">
        <f>VLOOKUP(B2572,学校名!$D$8:$F$64,3,FALSE)</f>
        <v>#N/A</v>
      </c>
      <c r="J2572" t="str">
        <f t="shared" si="80"/>
        <v>女</v>
      </c>
      <c r="M2572" t="str">
        <f t="shared" si="81"/>
        <v xml:space="preserve"> </v>
      </c>
    </row>
    <row r="2573" spans="2:13">
      <c r="B2573" s="503"/>
      <c r="C2573" s="363">
        <v>2572</v>
      </c>
      <c r="H2573" t="e">
        <f>VLOOKUP($G2573,県名!$B$1:$C$49,2,FALSE)</f>
        <v>#N/A</v>
      </c>
      <c r="I2573" t="e">
        <f>VLOOKUP(B2573,学校名!$D$8:$F$64,3,FALSE)</f>
        <v>#N/A</v>
      </c>
      <c r="J2573" t="str">
        <f t="shared" si="80"/>
        <v>女</v>
      </c>
      <c r="M2573" t="str">
        <f t="shared" si="81"/>
        <v xml:space="preserve"> </v>
      </c>
    </row>
    <row r="2574" spans="2:13">
      <c r="B2574" s="503"/>
      <c r="C2574" s="363">
        <v>2573</v>
      </c>
      <c r="H2574" t="e">
        <f>VLOOKUP($G2574,県名!$B$1:$C$49,2,FALSE)</f>
        <v>#N/A</v>
      </c>
      <c r="I2574" t="e">
        <f>VLOOKUP(B2574,学校名!$D$8:$F$64,3,FALSE)</f>
        <v>#N/A</v>
      </c>
      <c r="J2574" t="str">
        <f t="shared" si="80"/>
        <v>女</v>
      </c>
      <c r="M2574" t="str">
        <f t="shared" si="81"/>
        <v xml:space="preserve"> </v>
      </c>
    </row>
    <row r="2575" spans="2:13">
      <c r="B2575" s="503"/>
      <c r="C2575" s="363">
        <v>2574</v>
      </c>
      <c r="H2575" t="e">
        <f>VLOOKUP($G2575,県名!$B$1:$C$49,2,FALSE)</f>
        <v>#N/A</v>
      </c>
      <c r="I2575" t="e">
        <f>VLOOKUP(B2575,学校名!$D$8:$F$64,3,FALSE)</f>
        <v>#N/A</v>
      </c>
      <c r="J2575" t="str">
        <f t="shared" si="80"/>
        <v>女</v>
      </c>
      <c r="M2575" t="str">
        <f t="shared" si="81"/>
        <v xml:space="preserve"> </v>
      </c>
    </row>
    <row r="2576" spans="2:13">
      <c r="B2576" s="503"/>
      <c r="C2576" s="363">
        <v>2575</v>
      </c>
      <c r="H2576" t="e">
        <f>VLOOKUP($G2576,県名!$B$1:$C$49,2,FALSE)</f>
        <v>#N/A</v>
      </c>
      <c r="I2576" t="e">
        <f>VLOOKUP(B2576,学校名!$D$8:$F$64,3,FALSE)</f>
        <v>#N/A</v>
      </c>
      <c r="J2576" t="str">
        <f t="shared" si="80"/>
        <v>女</v>
      </c>
      <c r="M2576" t="str">
        <f t="shared" si="81"/>
        <v xml:space="preserve"> </v>
      </c>
    </row>
    <row r="2577" spans="2:13">
      <c r="B2577" s="503"/>
      <c r="C2577" s="363">
        <v>2576</v>
      </c>
      <c r="H2577" t="e">
        <f>VLOOKUP($G2577,県名!$B$1:$C$49,2,FALSE)</f>
        <v>#N/A</v>
      </c>
      <c r="I2577" t="e">
        <f>VLOOKUP(B2577,学校名!$D$8:$F$64,3,FALSE)</f>
        <v>#N/A</v>
      </c>
      <c r="J2577" t="str">
        <f t="shared" si="80"/>
        <v>女</v>
      </c>
      <c r="M2577" t="str">
        <f t="shared" si="81"/>
        <v xml:space="preserve"> </v>
      </c>
    </row>
    <row r="2578" spans="2:13">
      <c r="B2578" s="503"/>
      <c r="C2578" s="363">
        <v>2577</v>
      </c>
      <c r="H2578" t="e">
        <f>VLOOKUP($G2578,県名!$B$1:$C$49,2,FALSE)</f>
        <v>#N/A</v>
      </c>
      <c r="I2578" t="e">
        <f>VLOOKUP(B2578,学校名!$D$8:$F$64,3,FALSE)</f>
        <v>#N/A</v>
      </c>
      <c r="J2578" t="str">
        <f t="shared" si="80"/>
        <v>女</v>
      </c>
      <c r="M2578" t="str">
        <f t="shared" si="81"/>
        <v xml:space="preserve"> </v>
      </c>
    </row>
    <row r="2579" spans="2:13">
      <c r="B2579" s="503"/>
      <c r="C2579" s="363">
        <v>2578</v>
      </c>
      <c r="H2579" t="e">
        <f>VLOOKUP($G2579,県名!$B$1:$C$49,2,FALSE)</f>
        <v>#N/A</v>
      </c>
      <c r="I2579" t="e">
        <f>VLOOKUP(B2579,学校名!$D$8:$F$64,3,FALSE)</f>
        <v>#N/A</v>
      </c>
      <c r="J2579" t="str">
        <f t="shared" si="80"/>
        <v>女</v>
      </c>
      <c r="M2579" t="str">
        <f t="shared" si="81"/>
        <v xml:space="preserve"> </v>
      </c>
    </row>
    <row r="2580" spans="2:13">
      <c r="B2580" s="503"/>
      <c r="C2580" s="363">
        <v>2579</v>
      </c>
      <c r="H2580" t="e">
        <f>VLOOKUP($G2580,県名!$B$1:$C$49,2,FALSE)</f>
        <v>#N/A</v>
      </c>
      <c r="I2580" t="e">
        <f>VLOOKUP(B2580,学校名!$D$8:$F$64,3,FALSE)</f>
        <v>#N/A</v>
      </c>
      <c r="J2580" t="str">
        <f t="shared" si="80"/>
        <v>女</v>
      </c>
      <c r="M2580" t="str">
        <f t="shared" si="81"/>
        <v xml:space="preserve"> </v>
      </c>
    </row>
    <row r="2581" spans="2:13">
      <c r="B2581" s="503"/>
      <c r="C2581" s="363">
        <v>2580</v>
      </c>
      <c r="H2581" t="e">
        <f>VLOOKUP($G2581,県名!$B$1:$C$49,2,FALSE)</f>
        <v>#N/A</v>
      </c>
      <c r="I2581" t="e">
        <f>VLOOKUP(B2581,学校名!$D$8:$F$64,3,FALSE)</f>
        <v>#N/A</v>
      </c>
      <c r="J2581" t="str">
        <f t="shared" si="80"/>
        <v>女</v>
      </c>
      <c r="M2581" t="str">
        <f t="shared" si="81"/>
        <v xml:space="preserve"> </v>
      </c>
    </row>
    <row r="2582" spans="2:13">
      <c r="B2582" s="503"/>
      <c r="C2582" s="363">
        <v>2581</v>
      </c>
      <c r="H2582" t="e">
        <f>VLOOKUP($G2582,県名!$B$1:$C$49,2,FALSE)</f>
        <v>#N/A</v>
      </c>
      <c r="I2582" t="e">
        <f>VLOOKUP(B2582,学校名!$D$8:$F$64,3,FALSE)</f>
        <v>#N/A</v>
      </c>
      <c r="J2582" t="str">
        <f t="shared" si="80"/>
        <v>女</v>
      </c>
      <c r="M2582" t="str">
        <f t="shared" si="81"/>
        <v xml:space="preserve"> </v>
      </c>
    </row>
    <row r="2583" spans="2:13">
      <c r="B2583" s="503"/>
      <c r="C2583" s="363">
        <v>2582</v>
      </c>
      <c r="H2583" t="e">
        <f>VLOOKUP($G2583,県名!$B$1:$C$49,2,FALSE)</f>
        <v>#N/A</v>
      </c>
      <c r="I2583" t="e">
        <f>VLOOKUP(B2583,学校名!$D$8:$F$64,3,FALSE)</f>
        <v>#N/A</v>
      </c>
      <c r="J2583" t="str">
        <f t="shared" si="80"/>
        <v>女</v>
      </c>
      <c r="M2583" t="str">
        <f t="shared" si="81"/>
        <v xml:space="preserve"> </v>
      </c>
    </row>
    <row r="2584" spans="2:13">
      <c r="B2584" s="503"/>
      <c r="C2584" s="363">
        <v>2583</v>
      </c>
      <c r="H2584" t="e">
        <f>VLOOKUP($G2584,県名!$B$1:$C$49,2,FALSE)</f>
        <v>#N/A</v>
      </c>
      <c r="I2584" t="e">
        <f>VLOOKUP(B2584,学校名!$D$8:$F$64,3,FALSE)</f>
        <v>#N/A</v>
      </c>
      <c r="J2584" t="str">
        <f t="shared" si="80"/>
        <v>女</v>
      </c>
      <c r="M2584" t="str">
        <f t="shared" si="81"/>
        <v xml:space="preserve"> </v>
      </c>
    </row>
    <row r="2585" spans="2:13">
      <c r="B2585" s="503"/>
      <c r="C2585" s="363">
        <v>2584</v>
      </c>
      <c r="H2585" t="e">
        <f>VLOOKUP($G2585,県名!$B$1:$C$49,2,FALSE)</f>
        <v>#N/A</v>
      </c>
      <c r="I2585" t="e">
        <f>VLOOKUP(B2585,学校名!$D$8:$F$64,3,FALSE)</f>
        <v>#N/A</v>
      </c>
      <c r="J2585" t="str">
        <f t="shared" si="80"/>
        <v>女</v>
      </c>
      <c r="M2585" t="str">
        <f t="shared" si="81"/>
        <v xml:space="preserve"> </v>
      </c>
    </row>
    <row r="2586" spans="2:13">
      <c r="B2586" s="503"/>
      <c r="C2586" s="363">
        <v>2585</v>
      </c>
      <c r="H2586" t="e">
        <f>VLOOKUP($G2586,県名!$B$1:$C$49,2,FALSE)</f>
        <v>#N/A</v>
      </c>
      <c r="I2586" t="e">
        <f>VLOOKUP(B2586,学校名!$D$8:$F$64,3,FALSE)</f>
        <v>#N/A</v>
      </c>
      <c r="J2586" t="str">
        <f t="shared" si="80"/>
        <v>女</v>
      </c>
      <c r="M2586" t="str">
        <f t="shared" si="81"/>
        <v xml:space="preserve"> </v>
      </c>
    </row>
    <row r="2587" spans="2:13">
      <c r="B2587" s="503"/>
      <c r="C2587" s="363">
        <v>2586</v>
      </c>
      <c r="H2587" t="e">
        <f>VLOOKUP($G2587,県名!$B$1:$C$49,2,FALSE)</f>
        <v>#N/A</v>
      </c>
      <c r="I2587" t="e">
        <f>VLOOKUP(B2587,学校名!$D$8:$F$64,3,FALSE)</f>
        <v>#N/A</v>
      </c>
      <c r="J2587" t="str">
        <f t="shared" si="80"/>
        <v>女</v>
      </c>
      <c r="M2587" t="str">
        <f t="shared" si="81"/>
        <v xml:space="preserve"> </v>
      </c>
    </row>
    <row r="2588" spans="2:13">
      <c r="B2588" s="503"/>
      <c r="C2588" s="363">
        <v>2587</v>
      </c>
      <c r="H2588" t="e">
        <f>VLOOKUP($G2588,県名!$B$1:$C$49,2,FALSE)</f>
        <v>#N/A</v>
      </c>
      <c r="I2588" t="e">
        <f>VLOOKUP(B2588,学校名!$D$8:$F$64,3,FALSE)</f>
        <v>#N/A</v>
      </c>
      <c r="J2588" t="str">
        <f t="shared" si="80"/>
        <v>女</v>
      </c>
      <c r="M2588" t="str">
        <f t="shared" si="81"/>
        <v xml:space="preserve"> </v>
      </c>
    </row>
    <row r="2589" spans="2:13">
      <c r="B2589" s="503"/>
      <c r="C2589" s="363">
        <v>2588</v>
      </c>
      <c r="H2589" t="e">
        <f>VLOOKUP($G2589,県名!$B$1:$C$49,2,FALSE)</f>
        <v>#N/A</v>
      </c>
      <c r="I2589" t="e">
        <f>VLOOKUP(B2589,学校名!$D$8:$F$64,3,FALSE)</f>
        <v>#N/A</v>
      </c>
      <c r="J2589" t="str">
        <f t="shared" si="80"/>
        <v>女</v>
      </c>
      <c r="M2589" t="str">
        <f t="shared" si="81"/>
        <v xml:space="preserve"> </v>
      </c>
    </row>
    <row r="2590" spans="2:13">
      <c r="B2590" s="503"/>
      <c r="C2590" s="363">
        <v>2589</v>
      </c>
      <c r="H2590" t="e">
        <f>VLOOKUP($G2590,県名!$B$1:$C$49,2,FALSE)</f>
        <v>#N/A</v>
      </c>
      <c r="I2590" t="e">
        <f>VLOOKUP(B2590,学校名!$D$8:$F$64,3,FALSE)</f>
        <v>#N/A</v>
      </c>
      <c r="J2590" t="str">
        <f t="shared" si="80"/>
        <v>女</v>
      </c>
      <c r="M2590" t="str">
        <f t="shared" si="81"/>
        <v xml:space="preserve"> </v>
      </c>
    </row>
    <row r="2591" spans="2:13">
      <c r="B2591" s="503"/>
      <c r="C2591" s="363">
        <v>2590</v>
      </c>
      <c r="H2591" t="e">
        <f>VLOOKUP($G2591,県名!$B$1:$C$49,2,FALSE)</f>
        <v>#N/A</v>
      </c>
      <c r="I2591" t="e">
        <f>VLOOKUP(B2591,学校名!$D$8:$F$64,3,FALSE)</f>
        <v>#N/A</v>
      </c>
      <c r="J2591" t="str">
        <f t="shared" si="80"/>
        <v>女</v>
      </c>
      <c r="M2591" t="str">
        <f t="shared" si="81"/>
        <v xml:space="preserve"> </v>
      </c>
    </row>
    <row r="2592" spans="2:13">
      <c r="B2592" s="503"/>
      <c r="C2592" s="363">
        <v>2591</v>
      </c>
      <c r="H2592" t="e">
        <f>VLOOKUP($G2592,県名!$B$1:$C$49,2,FALSE)</f>
        <v>#N/A</v>
      </c>
      <c r="I2592" t="e">
        <f>VLOOKUP(B2592,学校名!$D$8:$F$64,3,FALSE)</f>
        <v>#N/A</v>
      </c>
      <c r="J2592" t="str">
        <f t="shared" si="80"/>
        <v>女</v>
      </c>
      <c r="M2592" t="str">
        <f t="shared" si="81"/>
        <v xml:space="preserve"> </v>
      </c>
    </row>
    <row r="2593" spans="2:13">
      <c r="B2593" s="503"/>
      <c r="C2593" s="363">
        <v>2592</v>
      </c>
      <c r="H2593" t="e">
        <f>VLOOKUP($G2593,県名!$B$1:$C$49,2,FALSE)</f>
        <v>#N/A</v>
      </c>
      <c r="I2593" t="e">
        <f>VLOOKUP(B2593,学校名!$D$8:$F$64,3,FALSE)</f>
        <v>#N/A</v>
      </c>
      <c r="J2593" t="str">
        <f t="shared" si="80"/>
        <v>女</v>
      </c>
      <c r="M2593" t="str">
        <f t="shared" si="81"/>
        <v xml:space="preserve"> </v>
      </c>
    </row>
    <row r="2594" spans="2:13">
      <c r="B2594" s="503"/>
      <c r="C2594" s="363">
        <v>2593</v>
      </c>
      <c r="H2594" t="e">
        <f>VLOOKUP($G2594,県名!$B$1:$C$49,2,FALSE)</f>
        <v>#N/A</v>
      </c>
      <c r="I2594" t="e">
        <f>VLOOKUP(B2594,学校名!$D$8:$F$64,3,FALSE)</f>
        <v>#N/A</v>
      </c>
      <c r="J2594" t="str">
        <f t="shared" si="80"/>
        <v>女</v>
      </c>
      <c r="M2594" t="str">
        <f t="shared" si="81"/>
        <v xml:space="preserve"> </v>
      </c>
    </row>
    <row r="2595" spans="2:13">
      <c r="B2595" s="503"/>
      <c r="C2595" s="363">
        <v>2594</v>
      </c>
      <c r="H2595" t="e">
        <f>VLOOKUP($G2595,県名!$B$1:$C$49,2,FALSE)</f>
        <v>#N/A</v>
      </c>
      <c r="I2595" t="e">
        <f>VLOOKUP(B2595,学校名!$D$8:$F$64,3,FALSE)</f>
        <v>#N/A</v>
      </c>
      <c r="J2595" t="str">
        <f t="shared" si="80"/>
        <v>女</v>
      </c>
      <c r="M2595" t="str">
        <f t="shared" si="81"/>
        <v xml:space="preserve"> </v>
      </c>
    </row>
    <row r="2596" spans="2:13">
      <c r="B2596" s="503"/>
      <c r="C2596" s="363">
        <v>2595</v>
      </c>
      <c r="H2596" t="e">
        <f>VLOOKUP($G2596,県名!$B$1:$C$49,2,FALSE)</f>
        <v>#N/A</v>
      </c>
      <c r="I2596" t="e">
        <f>VLOOKUP(B2596,学校名!$D$8:$F$64,3,FALSE)</f>
        <v>#N/A</v>
      </c>
      <c r="J2596" t="str">
        <f t="shared" si="80"/>
        <v>女</v>
      </c>
      <c r="M2596" t="str">
        <f t="shared" si="81"/>
        <v xml:space="preserve"> </v>
      </c>
    </row>
    <row r="2597" spans="2:13">
      <c r="B2597" s="503"/>
      <c r="C2597" s="363">
        <v>2596</v>
      </c>
      <c r="H2597" t="e">
        <f>VLOOKUP($G2597,県名!$B$1:$C$49,2,FALSE)</f>
        <v>#N/A</v>
      </c>
      <c r="I2597" t="e">
        <f>VLOOKUP(B2597,学校名!$D$8:$F$64,3,FALSE)</f>
        <v>#N/A</v>
      </c>
      <c r="J2597" t="str">
        <f t="shared" si="80"/>
        <v>女</v>
      </c>
      <c r="M2597" t="str">
        <f t="shared" si="81"/>
        <v xml:space="preserve"> </v>
      </c>
    </row>
    <row r="2598" spans="2:13">
      <c r="B2598" s="503"/>
      <c r="C2598" s="363">
        <v>2597</v>
      </c>
      <c r="H2598" t="e">
        <f>VLOOKUP($G2598,県名!$B$1:$C$49,2,FALSE)</f>
        <v>#N/A</v>
      </c>
      <c r="I2598" t="e">
        <f>VLOOKUP(B2598,学校名!$D$8:$F$64,3,FALSE)</f>
        <v>#N/A</v>
      </c>
      <c r="J2598" t="str">
        <f t="shared" si="80"/>
        <v>女</v>
      </c>
      <c r="M2598" t="str">
        <f t="shared" si="81"/>
        <v xml:space="preserve"> </v>
      </c>
    </row>
    <row r="2599" spans="2:13">
      <c r="B2599" s="503"/>
      <c r="C2599" s="363">
        <v>2598</v>
      </c>
      <c r="H2599" t="e">
        <f>VLOOKUP($G2599,県名!$B$1:$C$49,2,FALSE)</f>
        <v>#N/A</v>
      </c>
      <c r="I2599" t="e">
        <f>VLOOKUP(B2599,学校名!$D$8:$F$64,3,FALSE)</f>
        <v>#N/A</v>
      </c>
      <c r="J2599" t="str">
        <f t="shared" si="80"/>
        <v>女</v>
      </c>
      <c r="M2599" t="str">
        <f t="shared" si="81"/>
        <v xml:space="preserve"> </v>
      </c>
    </row>
    <row r="2600" spans="2:13">
      <c r="B2600" s="503"/>
      <c r="C2600" s="363">
        <v>2599</v>
      </c>
      <c r="H2600" t="e">
        <f>VLOOKUP($G2600,県名!$B$1:$C$49,2,FALSE)</f>
        <v>#N/A</v>
      </c>
      <c r="I2600" t="e">
        <f>VLOOKUP(B2600,学校名!$D$8:$F$64,3,FALSE)</f>
        <v>#N/A</v>
      </c>
      <c r="J2600" t="str">
        <f t="shared" si="80"/>
        <v>女</v>
      </c>
      <c r="M2600" t="str">
        <f t="shared" si="81"/>
        <v xml:space="preserve"> </v>
      </c>
    </row>
    <row r="2601" spans="2:13">
      <c r="B2601" s="503"/>
      <c r="C2601" s="363">
        <v>2600</v>
      </c>
      <c r="H2601" t="e">
        <f>VLOOKUP($G2601,県名!$B$1:$C$49,2,FALSE)</f>
        <v>#N/A</v>
      </c>
      <c r="I2601" t="e">
        <f>VLOOKUP(B2601,学校名!$D$8:$F$64,3,FALSE)</f>
        <v>#N/A</v>
      </c>
      <c r="J2601" t="str">
        <f t="shared" si="80"/>
        <v>女</v>
      </c>
      <c r="M2601" t="str">
        <f t="shared" si="81"/>
        <v xml:space="preserve"> </v>
      </c>
    </row>
    <row r="2602" spans="2:13">
      <c r="B2602" s="503"/>
      <c r="C2602" s="363">
        <v>2601</v>
      </c>
      <c r="H2602" t="e">
        <f>VLOOKUP($G2602,県名!$B$1:$C$49,2,FALSE)</f>
        <v>#N/A</v>
      </c>
      <c r="I2602" t="e">
        <f>VLOOKUP(B2602,学校名!$D$8:$F$64,3,FALSE)</f>
        <v>#N/A</v>
      </c>
      <c r="J2602" t="str">
        <f t="shared" si="80"/>
        <v>女</v>
      </c>
      <c r="M2602" t="str">
        <f t="shared" si="81"/>
        <v xml:space="preserve"> </v>
      </c>
    </row>
    <row r="2603" spans="2:13">
      <c r="B2603" s="503"/>
      <c r="C2603" s="363">
        <v>2602</v>
      </c>
      <c r="H2603" t="e">
        <f>VLOOKUP($G2603,県名!$B$1:$C$49,2,FALSE)</f>
        <v>#N/A</v>
      </c>
      <c r="I2603" t="e">
        <f>VLOOKUP(B2603,学校名!$D$8:$F$64,3,FALSE)</f>
        <v>#N/A</v>
      </c>
      <c r="J2603" t="str">
        <f t="shared" si="80"/>
        <v>女</v>
      </c>
      <c r="M2603" t="str">
        <f t="shared" si="81"/>
        <v xml:space="preserve"> </v>
      </c>
    </row>
    <row r="2604" spans="2:13">
      <c r="B2604" s="503"/>
      <c r="C2604" s="363">
        <v>2603</v>
      </c>
      <c r="H2604" t="e">
        <f>VLOOKUP($G2604,県名!$B$1:$C$49,2,FALSE)</f>
        <v>#N/A</v>
      </c>
      <c r="I2604" t="e">
        <f>VLOOKUP(B2604,学校名!$D$8:$F$64,3,FALSE)</f>
        <v>#N/A</v>
      </c>
      <c r="J2604" t="str">
        <f t="shared" si="80"/>
        <v>女</v>
      </c>
      <c r="M2604" t="str">
        <f t="shared" si="81"/>
        <v xml:space="preserve"> </v>
      </c>
    </row>
    <row r="2605" spans="2:13">
      <c r="B2605" s="503"/>
      <c r="C2605" s="363">
        <v>2604</v>
      </c>
      <c r="H2605" t="e">
        <f>VLOOKUP($G2605,県名!$B$1:$C$49,2,FALSE)</f>
        <v>#N/A</v>
      </c>
      <c r="I2605" t="e">
        <f>VLOOKUP(B2605,学校名!$D$8:$F$64,3,FALSE)</f>
        <v>#N/A</v>
      </c>
      <c r="J2605" t="str">
        <f t="shared" si="80"/>
        <v>女</v>
      </c>
      <c r="M2605" t="str">
        <f t="shared" si="81"/>
        <v xml:space="preserve"> </v>
      </c>
    </row>
    <row r="2606" spans="2:13">
      <c r="B2606" s="503"/>
      <c r="C2606" s="363">
        <v>2605</v>
      </c>
      <c r="H2606" t="e">
        <f>VLOOKUP($G2606,県名!$B$1:$C$49,2,FALSE)</f>
        <v>#N/A</v>
      </c>
      <c r="I2606" t="e">
        <f>VLOOKUP(B2606,学校名!$D$8:$F$64,3,FALSE)</f>
        <v>#N/A</v>
      </c>
      <c r="J2606" t="str">
        <f t="shared" si="80"/>
        <v>女</v>
      </c>
      <c r="M2606" t="str">
        <f t="shared" si="81"/>
        <v xml:space="preserve"> </v>
      </c>
    </row>
    <row r="2607" spans="2:13">
      <c r="B2607" s="503"/>
      <c r="C2607" s="363">
        <v>2606</v>
      </c>
      <c r="H2607" t="e">
        <f>VLOOKUP($G2607,県名!$B$1:$C$49,2,FALSE)</f>
        <v>#N/A</v>
      </c>
      <c r="I2607" t="e">
        <f>VLOOKUP(B2607,学校名!$D$8:$F$64,3,FALSE)</f>
        <v>#N/A</v>
      </c>
      <c r="J2607" t="str">
        <f t="shared" si="80"/>
        <v>女</v>
      </c>
      <c r="M2607" t="str">
        <f t="shared" si="81"/>
        <v xml:space="preserve"> </v>
      </c>
    </row>
    <row r="2608" spans="2:13">
      <c r="B2608" s="503"/>
      <c r="C2608" s="363">
        <v>2607</v>
      </c>
      <c r="H2608" t="e">
        <f>VLOOKUP($G2608,県名!$B$1:$C$49,2,FALSE)</f>
        <v>#N/A</v>
      </c>
      <c r="I2608" t="e">
        <f>VLOOKUP(B2608,学校名!$D$8:$F$64,3,FALSE)</f>
        <v>#N/A</v>
      </c>
      <c r="J2608" t="str">
        <f t="shared" si="80"/>
        <v>女</v>
      </c>
      <c r="M2608" t="str">
        <f t="shared" si="81"/>
        <v xml:space="preserve"> </v>
      </c>
    </row>
    <row r="2609" spans="2:13">
      <c r="B2609" s="503"/>
      <c r="C2609" s="363">
        <v>2608</v>
      </c>
      <c r="H2609" t="e">
        <f>VLOOKUP($G2609,県名!$B$1:$C$49,2,FALSE)</f>
        <v>#N/A</v>
      </c>
      <c r="I2609" t="e">
        <f>VLOOKUP(B2609,学校名!$D$8:$F$64,3,FALSE)</f>
        <v>#N/A</v>
      </c>
      <c r="J2609" t="str">
        <f t="shared" si="80"/>
        <v>女</v>
      </c>
      <c r="M2609" t="str">
        <f t="shared" si="81"/>
        <v xml:space="preserve"> </v>
      </c>
    </row>
    <row r="2610" spans="2:13">
      <c r="B2610" s="503"/>
      <c r="C2610" s="363">
        <v>2609</v>
      </c>
      <c r="H2610" t="e">
        <f>VLOOKUP($G2610,県名!$B$1:$C$49,2,FALSE)</f>
        <v>#N/A</v>
      </c>
      <c r="I2610" t="e">
        <f>VLOOKUP(B2610,学校名!$D$8:$F$64,3,FALSE)</f>
        <v>#N/A</v>
      </c>
      <c r="J2610" t="str">
        <f t="shared" si="80"/>
        <v>女</v>
      </c>
      <c r="M2610" t="str">
        <f t="shared" si="81"/>
        <v xml:space="preserve"> </v>
      </c>
    </row>
    <row r="2611" spans="2:13">
      <c r="B2611" s="503"/>
      <c r="C2611" s="363">
        <v>2610</v>
      </c>
      <c r="H2611" t="e">
        <f>VLOOKUP($G2611,県名!$B$1:$C$49,2,FALSE)</f>
        <v>#N/A</v>
      </c>
      <c r="I2611" t="e">
        <f>VLOOKUP(B2611,学校名!$D$8:$F$64,3,FALSE)</f>
        <v>#N/A</v>
      </c>
      <c r="J2611" t="str">
        <f t="shared" si="80"/>
        <v>女</v>
      </c>
      <c r="M2611" t="str">
        <f t="shared" si="81"/>
        <v xml:space="preserve"> </v>
      </c>
    </row>
    <row r="2612" spans="2:13">
      <c r="B2612" s="503"/>
      <c r="C2612" s="363">
        <v>2611</v>
      </c>
      <c r="H2612" t="e">
        <f>VLOOKUP($G2612,県名!$B$1:$C$49,2,FALSE)</f>
        <v>#N/A</v>
      </c>
      <c r="I2612" t="e">
        <f>VLOOKUP(B2612,学校名!$D$8:$F$64,3,FALSE)</f>
        <v>#N/A</v>
      </c>
      <c r="J2612" t="str">
        <f t="shared" si="80"/>
        <v>女</v>
      </c>
      <c r="M2612" t="str">
        <f t="shared" si="81"/>
        <v xml:space="preserve"> </v>
      </c>
    </row>
    <row r="2613" spans="2:13">
      <c r="B2613" s="503"/>
      <c r="C2613" s="363">
        <v>2612</v>
      </c>
      <c r="H2613" t="e">
        <f>VLOOKUP($G2613,県名!$B$1:$C$49,2,FALSE)</f>
        <v>#N/A</v>
      </c>
      <c r="I2613" t="e">
        <f>VLOOKUP(B2613,学校名!$D$8:$F$64,3,FALSE)</f>
        <v>#N/A</v>
      </c>
      <c r="J2613" t="str">
        <f t="shared" si="80"/>
        <v>女</v>
      </c>
      <c r="M2613" t="str">
        <f t="shared" si="81"/>
        <v xml:space="preserve"> </v>
      </c>
    </row>
    <row r="2614" spans="2:13">
      <c r="B2614" s="503"/>
      <c r="C2614" s="363">
        <v>2613</v>
      </c>
      <c r="H2614" t="e">
        <f>VLOOKUP($G2614,県名!$B$1:$C$49,2,FALSE)</f>
        <v>#N/A</v>
      </c>
      <c r="I2614" t="e">
        <f>VLOOKUP(B2614,学校名!$D$8:$F$64,3,FALSE)</f>
        <v>#N/A</v>
      </c>
      <c r="J2614" t="str">
        <f t="shared" si="80"/>
        <v>女</v>
      </c>
      <c r="M2614" t="str">
        <f t="shared" si="81"/>
        <v xml:space="preserve"> </v>
      </c>
    </row>
    <row r="2615" spans="2:13">
      <c r="B2615" s="503"/>
      <c r="C2615" s="363">
        <v>2614</v>
      </c>
      <c r="H2615" t="e">
        <f>VLOOKUP($G2615,県名!$B$1:$C$49,2,FALSE)</f>
        <v>#N/A</v>
      </c>
      <c r="I2615" t="e">
        <f>VLOOKUP(B2615,学校名!$D$8:$F$64,3,FALSE)</f>
        <v>#N/A</v>
      </c>
      <c r="J2615" t="str">
        <f t="shared" si="80"/>
        <v>女</v>
      </c>
      <c r="M2615" t="str">
        <f t="shared" si="81"/>
        <v xml:space="preserve"> </v>
      </c>
    </row>
    <row r="2616" spans="2:13">
      <c r="B2616" s="503"/>
      <c r="C2616" s="363">
        <v>2615</v>
      </c>
      <c r="H2616" t="e">
        <f>VLOOKUP($G2616,県名!$B$1:$C$49,2,FALSE)</f>
        <v>#N/A</v>
      </c>
      <c r="I2616" t="e">
        <f>VLOOKUP(B2616,学校名!$D$8:$F$64,3,FALSE)</f>
        <v>#N/A</v>
      </c>
      <c r="J2616" t="str">
        <f t="shared" si="80"/>
        <v>女</v>
      </c>
      <c r="M2616" t="str">
        <f t="shared" si="81"/>
        <v xml:space="preserve"> </v>
      </c>
    </row>
    <row r="2617" spans="2:13">
      <c r="B2617" s="503"/>
      <c r="C2617" s="363">
        <v>2616</v>
      </c>
      <c r="H2617" t="e">
        <f>VLOOKUP($G2617,県名!$B$1:$C$49,2,FALSE)</f>
        <v>#N/A</v>
      </c>
      <c r="I2617" t="e">
        <f>VLOOKUP(B2617,学校名!$D$8:$F$64,3,FALSE)</f>
        <v>#N/A</v>
      </c>
      <c r="J2617" t="str">
        <f t="shared" si="80"/>
        <v>女</v>
      </c>
      <c r="M2617" t="str">
        <f t="shared" si="81"/>
        <v xml:space="preserve"> </v>
      </c>
    </row>
    <row r="2618" spans="2:13">
      <c r="B2618" s="503"/>
      <c r="C2618" s="363">
        <v>2617</v>
      </c>
      <c r="H2618" t="e">
        <f>VLOOKUP($G2618,県名!$B$1:$C$49,2,FALSE)</f>
        <v>#N/A</v>
      </c>
      <c r="I2618" t="e">
        <f>VLOOKUP(B2618,学校名!$D$8:$F$64,3,FALSE)</f>
        <v>#N/A</v>
      </c>
      <c r="J2618" t="str">
        <f t="shared" si="80"/>
        <v>女</v>
      </c>
      <c r="M2618" t="str">
        <f t="shared" si="81"/>
        <v xml:space="preserve"> </v>
      </c>
    </row>
    <row r="2619" spans="2:13">
      <c r="B2619" s="503"/>
      <c r="C2619" s="363">
        <v>2618</v>
      </c>
      <c r="H2619" t="e">
        <f>VLOOKUP($G2619,県名!$B$1:$C$49,2,FALSE)</f>
        <v>#N/A</v>
      </c>
      <c r="I2619" t="e">
        <f>VLOOKUP(B2619,学校名!$D$8:$F$64,3,FALSE)</f>
        <v>#N/A</v>
      </c>
      <c r="J2619" t="str">
        <f t="shared" si="80"/>
        <v>女</v>
      </c>
      <c r="M2619" t="str">
        <f t="shared" si="81"/>
        <v xml:space="preserve"> </v>
      </c>
    </row>
    <row r="2620" spans="2:13">
      <c r="B2620" s="503"/>
      <c r="C2620" s="363">
        <v>2619</v>
      </c>
      <c r="H2620" t="e">
        <f>VLOOKUP($G2620,県名!$B$1:$C$49,2,FALSE)</f>
        <v>#N/A</v>
      </c>
      <c r="I2620" t="e">
        <f>VLOOKUP(B2620,学校名!$D$8:$F$64,3,FALSE)</f>
        <v>#N/A</v>
      </c>
      <c r="J2620" t="str">
        <f t="shared" si="80"/>
        <v>女</v>
      </c>
      <c r="M2620" t="str">
        <f t="shared" si="81"/>
        <v xml:space="preserve"> </v>
      </c>
    </row>
    <row r="2621" spans="2:13">
      <c r="B2621" s="503"/>
      <c r="C2621" s="363">
        <v>2620</v>
      </c>
      <c r="H2621" t="e">
        <f>VLOOKUP($G2621,県名!$B$1:$C$49,2,FALSE)</f>
        <v>#N/A</v>
      </c>
      <c r="I2621" t="e">
        <f>VLOOKUP(B2621,学校名!$D$8:$F$64,3,FALSE)</f>
        <v>#N/A</v>
      </c>
      <c r="J2621" t="str">
        <f t="shared" si="80"/>
        <v>女</v>
      </c>
      <c r="M2621" t="str">
        <f t="shared" si="81"/>
        <v xml:space="preserve"> </v>
      </c>
    </row>
    <row r="2622" spans="2:13">
      <c r="B2622" s="503"/>
      <c r="C2622" s="363">
        <v>2621</v>
      </c>
      <c r="H2622" t="e">
        <f>VLOOKUP($G2622,県名!$B$1:$C$49,2,FALSE)</f>
        <v>#N/A</v>
      </c>
      <c r="I2622" t="e">
        <f>VLOOKUP(B2622,学校名!$D$8:$F$64,3,FALSE)</f>
        <v>#N/A</v>
      </c>
      <c r="J2622" t="str">
        <f t="shared" si="80"/>
        <v>女</v>
      </c>
      <c r="M2622" t="str">
        <f t="shared" si="81"/>
        <v xml:space="preserve"> </v>
      </c>
    </row>
    <row r="2623" spans="2:13">
      <c r="B2623" s="503"/>
      <c r="C2623" s="363">
        <v>2622</v>
      </c>
      <c r="H2623" t="e">
        <f>VLOOKUP($G2623,県名!$B$1:$C$49,2,FALSE)</f>
        <v>#N/A</v>
      </c>
      <c r="I2623" t="e">
        <f>VLOOKUP(B2623,学校名!$D$8:$F$64,3,FALSE)</f>
        <v>#N/A</v>
      </c>
      <c r="J2623" t="str">
        <f t="shared" si="80"/>
        <v>女</v>
      </c>
      <c r="M2623" t="str">
        <f t="shared" si="81"/>
        <v xml:space="preserve"> </v>
      </c>
    </row>
    <row r="2624" spans="2:13">
      <c r="B2624" s="503"/>
      <c r="C2624" s="363">
        <v>2623</v>
      </c>
      <c r="H2624" t="e">
        <f>VLOOKUP($G2624,県名!$B$1:$C$49,2,FALSE)</f>
        <v>#N/A</v>
      </c>
      <c r="I2624" t="e">
        <f>VLOOKUP(B2624,学校名!$D$8:$F$64,3,FALSE)</f>
        <v>#N/A</v>
      </c>
      <c r="J2624" t="str">
        <f t="shared" si="80"/>
        <v>女</v>
      </c>
      <c r="M2624" t="str">
        <f t="shared" si="81"/>
        <v xml:space="preserve"> </v>
      </c>
    </row>
    <row r="2625" spans="2:13">
      <c r="B2625" s="503"/>
      <c r="C2625" s="363">
        <v>2624</v>
      </c>
      <c r="H2625" t="e">
        <f>VLOOKUP($G2625,県名!$B$1:$C$49,2,FALSE)</f>
        <v>#N/A</v>
      </c>
      <c r="I2625" t="e">
        <f>VLOOKUP(B2625,学校名!$D$8:$F$64,3,FALSE)</f>
        <v>#N/A</v>
      </c>
      <c r="J2625" t="str">
        <f t="shared" si="80"/>
        <v>女</v>
      </c>
      <c r="M2625" t="str">
        <f t="shared" si="81"/>
        <v xml:space="preserve"> </v>
      </c>
    </row>
    <row r="2626" spans="2:13">
      <c r="B2626" s="503"/>
      <c r="C2626" s="363">
        <v>2625</v>
      </c>
      <c r="H2626" t="e">
        <f>VLOOKUP($G2626,県名!$B$1:$C$49,2,FALSE)</f>
        <v>#N/A</v>
      </c>
      <c r="I2626" t="e">
        <f>VLOOKUP(B2626,学校名!$D$8:$F$64,3,FALSE)</f>
        <v>#N/A</v>
      </c>
      <c r="J2626" t="str">
        <f t="shared" si="80"/>
        <v>女</v>
      </c>
      <c r="M2626" t="str">
        <f t="shared" si="81"/>
        <v xml:space="preserve"> </v>
      </c>
    </row>
    <row r="2627" spans="2:13">
      <c r="B2627" s="503"/>
      <c r="C2627" s="363">
        <v>2626</v>
      </c>
      <c r="H2627" t="e">
        <f>VLOOKUP($G2627,県名!$B$1:$C$49,2,FALSE)</f>
        <v>#N/A</v>
      </c>
      <c r="I2627" t="e">
        <f>VLOOKUP(B2627,学校名!$D$8:$F$64,3,FALSE)</f>
        <v>#N/A</v>
      </c>
      <c r="J2627" t="str">
        <f t="shared" ref="J2627:J2690" si="82">IF(VALUE(C2627)&lt;2001,"男","女")</f>
        <v>女</v>
      </c>
      <c r="M2627" t="str">
        <f t="shared" ref="M2627:M2690" si="83">K2627&amp;" "&amp;L2627</f>
        <v xml:space="preserve"> </v>
      </c>
    </row>
    <row r="2628" spans="2:13">
      <c r="B2628" s="503"/>
      <c r="C2628" s="363">
        <v>2627</v>
      </c>
      <c r="H2628" t="e">
        <f>VLOOKUP($G2628,県名!$B$1:$C$49,2,FALSE)</f>
        <v>#N/A</v>
      </c>
      <c r="I2628" t="e">
        <f>VLOOKUP(B2628,学校名!$D$8:$F$64,3,FALSE)</f>
        <v>#N/A</v>
      </c>
      <c r="J2628" t="str">
        <f t="shared" si="82"/>
        <v>女</v>
      </c>
      <c r="M2628" t="str">
        <f t="shared" si="83"/>
        <v xml:space="preserve"> </v>
      </c>
    </row>
    <row r="2629" spans="2:13">
      <c r="B2629" s="503"/>
      <c r="C2629" s="363">
        <v>2628</v>
      </c>
      <c r="H2629" t="e">
        <f>VLOOKUP($G2629,県名!$B$1:$C$49,2,FALSE)</f>
        <v>#N/A</v>
      </c>
      <c r="I2629" t="e">
        <f>VLOOKUP(B2629,学校名!$D$8:$F$64,3,FALSE)</f>
        <v>#N/A</v>
      </c>
      <c r="J2629" t="str">
        <f t="shared" si="82"/>
        <v>女</v>
      </c>
      <c r="M2629" t="str">
        <f t="shared" si="83"/>
        <v xml:space="preserve"> </v>
      </c>
    </row>
    <row r="2630" spans="2:13">
      <c r="B2630" s="503"/>
      <c r="C2630" s="363">
        <v>2629</v>
      </c>
      <c r="H2630" t="e">
        <f>VLOOKUP($G2630,県名!$B$1:$C$49,2,FALSE)</f>
        <v>#N/A</v>
      </c>
      <c r="I2630" t="e">
        <f>VLOOKUP(B2630,学校名!$D$8:$F$64,3,FALSE)</f>
        <v>#N/A</v>
      </c>
      <c r="J2630" t="str">
        <f t="shared" si="82"/>
        <v>女</v>
      </c>
      <c r="M2630" t="str">
        <f t="shared" si="83"/>
        <v xml:space="preserve"> </v>
      </c>
    </row>
    <row r="2631" spans="2:13">
      <c r="B2631" s="503"/>
      <c r="C2631" s="363">
        <v>2630</v>
      </c>
      <c r="H2631" t="e">
        <f>VLOOKUP($G2631,県名!$B$1:$C$49,2,FALSE)</f>
        <v>#N/A</v>
      </c>
      <c r="I2631" t="e">
        <f>VLOOKUP(B2631,学校名!$D$8:$F$64,3,FALSE)</f>
        <v>#N/A</v>
      </c>
      <c r="J2631" t="str">
        <f t="shared" si="82"/>
        <v>女</v>
      </c>
      <c r="M2631" t="str">
        <f t="shared" si="83"/>
        <v xml:space="preserve"> </v>
      </c>
    </row>
    <row r="2632" spans="2:13">
      <c r="B2632" s="503"/>
      <c r="C2632" s="363">
        <v>2631</v>
      </c>
      <c r="H2632" t="e">
        <f>VLOOKUP($G2632,県名!$B$1:$C$49,2,FALSE)</f>
        <v>#N/A</v>
      </c>
      <c r="I2632" t="e">
        <f>VLOOKUP(B2632,学校名!$D$8:$F$64,3,FALSE)</f>
        <v>#N/A</v>
      </c>
      <c r="J2632" t="str">
        <f t="shared" si="82"/>
        <v>女</v>
      </c>
      <c r="M2632" t="str">
        <f t="shared" si="83"/>
        <v xml:space="preserve"> </v>
      </c>
    </row>
    <row r="2633" spans="2:13">
      <c r="B2633" s="503"/>
      <c r="C2633" s="363">
        <v>2632</v>
      </c>
      <c r="H2633" t="e">
        <f>VLOOKUP($G2633,県名!$B$1:$C$49,2,FALSE)</f>
        <v>#N/A</v>
      </c>
      <c r="I2633" t="e">
        <f>VLOOKUP(B2633,学校名!$D$8:$F$64,3,FALSE)</f>
        <v>#N/A</v>
      </c>
      <c r="J2633" t="str">
        <f t="shared" si="82"/>
        <v>女</v>
      </c>
      <c r="M2633" t="str">
        <f t="shared" si="83"/>
        <v xml:space="preserve"> </v>
      </c>
    </row>
    <row r="2634" spans="2:13">
      <c r="B2634" s="503"/>
      <c r="C2634" s="363">
        <v>2633</v>
      </c>
      <c r="H2634" t="e">
        <f>VLOOKUP($G2634,県名!$B$1:$C$49,2,FALSE)</f>
        <v>#N/A</v>
      </c>
      <c r="I2634" t="e">
        <f>VLOOKUP(B2634,学校名!$D$8:$F$64,3,FALSE)</f>
        <v>#N/A</v>
      </c>
      <c r="J2634" t="str">
        <f t="shared" si="82"/>
        <v>女</v>
      </c>
      <c r="M2634" t="str">
        <f t="shared" si="83"/>
        <v xml:space="preserve"> </v>
      </c>
    </row>
    <row r="2635" spans="2:13">
      <c r="B2635" s="503"/>
      <c r="C2635" s="363">
        <v>2634</v>
      </c>
      <c r="H2635" t="e">
        <f>VLOOKUP($G2635,県名!$B$1:$C$49,2,FALSE)</f>
        <v>#N/A</v>
      </c>
      <c r="I2635" t="e">
        <f>VLOOKUP(B2635,学校名!$D$8:$F$64,3,FALSE)</f>
        <v>#N/A</v>
      </c>
      <c r="J2635" t="str">
        <f t="shared" si="82"/>
        <v>女</v>
      </c>
      <c r="M2635" t="str">
        <f t="shared" si="83"/>
        <v xml:space="preserve"> </v>
      </c>
    </row>
    <row r="2636" spans="2:13">
      <c r="B2636" s="503"/>
      <c r="C2636" s="363">
        <v>2635</v>
      </c>
      <c r="H2636" t="e">
        <f>VLOOKUP($G2636,県名!$B$1:$C$49,2,FALSE)</f>
        <v>#N/A</v>
      </c>
      <c r="I2636" t="e">
        <f>VLOOKUP(B2636,学校名!$D$8:$F$64,3,FALSE)</f>
        <v>#N/A</v>
      </c>
      <c r="J2636" t="str">
        <f t="shared" si="82"/>
        <v>女</v>
      </c>
      <c r="M2636" t="str">
        <f t="shared" si="83"/>
        <v xml:space="preserve"> </v>
      </c>
    </row>
    <row r="2637" spans="2:13">
      <c r="B2637" s="503"/>
      <c r="C2637" s="363">
        <v>2636</v>
      </c>
      <c r="H2637" t="e">
        <f>VLOOKUP($G2637,県名!$B$1:$C$49,2,FALSE)</f>
        <v>#N/A</v>
      </c>
      <c r="I2637" t="e">
        <f>VLOOKUP(B2637,学校名!$D$8:$F$64,3,FALSE)</f>
        <v>#N/A</v>
      </c>
      <c r="J2637" t="str">
        <f t="shared" si="82"/>
        <v>女</v>
      </c>
      <c r="M2637" t="str">
        <f t="shared" si="83"/>
        <v xml:space="preserve"> </v>
      </c>
    </row>
    <row r="2638" spans="2:13">
      <c r="B2638" s="503"/>
      <c r="C2638" s="363">
        <v>2637</v>
      </c>
      <c r="H2638" t="e">
        <f>VLOOKUP($G2638,県名!$B$1:$C$49,2,FALSE)</f>
        <v>#N/A</v>
      </c>
      <c r="I2638" t="e">
        <f>VLOOKUP(B2638,学校名!$D$8:$F$64,3,FALSE)</f>
        <v>#N/A</v>
      </c>
      <c r="J2638" t="str">
        <f t="shared" si="82"/>
        <v>女</v>
      </c>
      <c r="M2638" t="str">
        <f t="shared" si="83"/>
        <v xml:space="preserve"> </v>
      </c>
    </row>
    <row r="2639" spans="2:13">
      <c r="B2639" s="503"/>
      <c r="C2639" s="363">
        <v>2638</v>
      </c>
      <c r="H2639" t="e">
        <f>VLOOKUP($G2639,県名!$B$1:$C$49,2,FALSE)</f>
        <v>#N/A</v>
      </c>
      <c r="I2639" t="e">
        <f>VLOOKUP(B2639,学校名!$D$8:$F$64,3,FALSE)</f>
        <v>#N/A</v>
      </c>
      <c r="J2639" t="str">
        <f t="shared" si="82"/>
        <v>女</v>
      </c>
      <c r="M2639" t="str">
        <f t="shared" si="83"/>
        <v xml:space="preserve"> </v>
      </c>
    </row>
    <row r="2640" spans="2:13">
      <c r="B2640" s="503"/>
      <c r="C2640" s="363">
        <v>2639</v>
      </c>
      <c r="H2640" t="e">
        <f>VLOOKUP($G2640,県名!$B$1:$C$49,2,FALSE)</f>
        <v>#N/A</v>
      </c>
      <c r="I2640" t="e">
        <f>VLOOKUP(B2640,学校名!$D$8:$F$64,3,FALSE)</f>
        <v>#N/A</v>
      </c>
      <c r="J2640" t="str">
        <f t="shared" si="82"/>
        <v>女</v>
      </c>
      <c r="M2640" t="str">
        <f t="shared" si="83"/>
        <v xml:space="preserve"> </v>
      </c>
    </row>
    <row r="2641" spans="2:13">
      <c r="B2641" s="503"/>
      <c r="C2641" s="363">
        <v>2640</v>
      </c>
      <c r="H2641" t="e">
        <f>VLOOKUP($G2641,県名!$B$1:$C$49,2,FALSE)</f>
        <v>#N/A</v>
      </c>
      <c r="I2641" t="e">
        <f>VLOOKUP(B2641,学校名!$D$8:$F$64,3,FALSE)</f>
        <v>#N/A</v>
      </c>
      <c r="J2641" t="str">
        <f t="shared" si="82"/>
        <v>女</v>
      </c>
      <c r="M2641" t="str">
        <f t="shared" si="83"/>
        <v xml:space="preserve"> </v>
      </c>
    </row>
    <row r="2642" spans="2:13">
      <c r="B2642" s="503"/>
      <c r="C2642" s="363">
        <v>2641</v>
      </c>
      <c r="H2642" t="e">
        <f>VLOOKUP($G2642,県名!$B$1:$C$49,2,FALSE)</f>
        <v>#N/A</v>
      </c>
      <c r="I2642" t="e">
        <f>VLOOKUP(B2642,学校名!$D$8:$F$64,3,FALSE)</f>
        <v>#N/A</v>
      </c>
      <c r="J2642" t="str">
        <f t="shared" si="82"/>
        <v>女</v>
      </c>
      <c r="M2642" t="str">
        <f t="shared" si="83"/>
        <v xml:space="preserve"> </v>
      </c>
    </row>
    <row r="2643" spans="2:13">
      <c r="B2643" s="503"/>
      <c r="C2643" s="363">
        <v>2642</v>
      </c>
      <c r="H2643" t="e">
        <f>VLOOKUP($G2643,県名!$B$1:$C$49,2,FALSE)</f>
        <v>#N/A</v>
      </c>
      <c r="I2643" t="e">
        <f>VLOOKUP(B2643,学校名!$D$8:$F$64,3,FALSE)</f>
        <v>#N/A</v>
      </c>
      <c r="J2643" t="str">
        <f t="shared" si="82"/>
        <v>女</v>
      </c>
      <c r="M2643" t="str">
        <f t="shared" si="83"/>
        <v xml:space="preserve"> </v>
      </c>
    </row>
    <row r="2644" spans="2:13">
      <c r="B2644" s="503"/>
      <c r="C2644" s="363">
        <v>2643</v>
      </c>
      <c r="H2644" t="e">
        <f>VLOOKUP($G2644,県名!$B$1:$C$49,2,FALSE)</f>
        <v>#N/A</v>
      </c>
      <c r="I2644" t="e">
        <f>VLOOKUP(B2644,学校名!$D$8:$F$64,3,FALSE)</f>
        <v>#N/A</v>
      </c>
      <c r="J2644" t="str">
        <f t="shared" si="82"/>
        <v>女</v>
      </c>
      <c r="M2644" t="str">
        <f t="shared" si="83"/>
        <v xml:space="preserve"> </v>
      </c>
    </row>
    <row r="2645" spans="2:13">
      <c r="B2645" s="503"/>
      <c r="C2645" s="363">
        <v>2644</v>
      </c>
      <c r="H2645" t="e">
        <f>VLOOKUP($G2645,県名!$B$1:$C$49,2,FALSE)</f>
        <v>#N/A</v>
      </c>
      <c r="I2645" t="e">
        <f>VLOOKUP(B2645,学校名!$D$8:$F$64,3,FALSE)</f>
        <v>#N/A</v>
      </c>
      <c r="J2645" t="str">
        <f t="shared" si="82"/>
        <v>女</v>
      </c>
      <c r="M2645" t="str">
        <f t="shared" si="83"/>
        <v xml:space="preserve"> </v>
      </c>
    </row>
    <row r="2646" spans="2:13">
      <c r="B2646" s="503"/>
      <c r="C2646" s="363">
        <v>2645</v>
      </c>
      <c r="H2646" t="e">
        <f>VLOOKUP($G2646,県名!$B$1:$C$49,2,FALSE)</f>
        <v>#N/A</v>
      </c>
      <c r="I2646" t="e">
        <f>VLOOKUP(B2646,学校名!$D$8:$F$64,3,FALSE)</f>
        <v>#N/A</v>
      </c>
      <c r="J2646" t="str">
        <f t="shared" si="82"/>
        <v>女</v>
      </c>
      <c r="M2646" t="str">
        <f t="shared" si="83"/>
        <v xml:space="preserve"> </v>
      </c>
    </row>
    <row r="2647" spans="2:13">
      <c r="B2647" s="503"/>
      <c r="C2647" s="363">
        <v>2646</v>
      </c>
      <c r="H2647" t="e">
        <f>VLOOKUP($G2647,県名!$B$1:$C$49,2,FALSE)</f>
        <v>#N/A</v>
      </c>
      <c r="I2647" t="e">
        <f>VLOOKUP(B2647,学校名!$D$8:$F$64,3,FALSE)</f>
        <v>#N/A</v>
      </c>
      <c r="J2647" t="str">
        <f t="shared" si="82"/>
        <v>女</v>
      </c>
      <c r="M2647" t="str">
        <f t="shared" si="83"/>
        <v xml:space="preserve"> </v>
      </c>
    </row>
    <row r="2648" spans="2:13">
      <c r="B2648" s="503"/>
      <c r="C2648" s="363">
        <v>2647</v>
      </c>
      <c r="H2648" t="e">
        <f>VLOOKUP($G2648,県名!$B$1:$C$49,2,FALSE)</f>
        <v>#N/A</v>
      </c>
      <c r="I2648" t="e">
        <f>VLOOKUP(B2648,学校名!$D$8:$F$64,3,FALSE)</f>
        <v>#N/A</v>
      </c>
      <c r="J2648" t="str">
        <f t="shared" si="82"/>
        <v>女</v>
      </c>
      <c r="M2648" t="str">
        <f t="shared" si="83"/>
        <v xml:space="preserve"> </v>
      </c>
    </row>
    <row r="2649" spans="2:13">
      <c r="B2649" s="503"/>
      <c r="C2649" s="363">
        <v>2648</v>
      </c>
      <c r="H2649" t="e">
        <f>VLOOKUP($G2649,県名!$B$1:$C$49,2,FALSE)</f>
        <v>#N/A</v>
      </c>
      <c r="I2649" t="e">
        <f>VLOOKUP(B2649,学校名!$D$8:$F$64,3,FALSE)</f>
        <v>#N/A</v>
      </c>
      <c r="J2649" t="str">
        <f t="shared" si="82"/>
        <v>女</v>
      </c>
      <c r="M2649" t="str">
        <f t="shared" si="83"/>
        <v xml:space="preserve"> </v>
      </c>
    </row>
    <row r="2650" spans="2:13">
      <c r="B2650" s="503"/>
      <c r="C2650" s="363">
        <v>2649</v>
      </c>
      <c r="H2650" t="e">
        <f>VLOOKUP($G2650,県名!$B$1:$C$49,2,FALSE)</f>
        <v>#N/A</v>
      </c>
      <c r="I2650" t="e">
        <f>VLOOKUP(B2650,学校名!$D$8:$F$64,3,FALSE)</f>
        <v>#N/A</v>
      </c>
      <c r="J2650" t="str">
        <f t="shared" si="82"/>
        <v>女</v>
      </c>
      <c r="M2650" t="str">
        <f t="shared" si="83"/>
        <v xml:space="preserve"> </v>
      </c>
    </row>
    <row r="2651" spans="2:13">
      <c r="B2651" s="503"/>
      <c r="C2651" s="363">
        <v>2650</v>
      </c>
      <c r="H2651" t="e">
        <f>VLOOKUP($G2651,県名!$B$1:$C$49,2,FALSE)</f>
        <v>#N/A</v>
      </c>
      <c r="I2651" t="e">
        <f>VLOOKUP(B2651,学校名!$D$8:$F$64,3,FALSE)</f>
        <v>#N/A</v>
      </c>
      <c r="J2651" t="str">
        <f t="shared" si="82"/>
        <v>女</v>
      </c>
      <c r="M2651" t="str">
        <f t="shared" si="83"/>
        <v xml:space="preserve"> </v>
      </c>
    </row>
    <row r="2652" spans="2:13">
      <c r="B2652" s="503"/>
      <c r="C2652" s="363">
        <v>2651</v>
      </c>
      <c r="H2652" t="e">
        <f>VLOOKUP($G2652,県名!$B$1:$C$49,2,FALSE)</f>
        <v>#N/A</v>
      </c>
      <c r="I2652" t="e">
        <f>VLOOKUP(B2652,学校名!$D$8:$F$64,3,FALSE)</f>
        <v>#N/A</v>
      </c>
      <c r="J2652" t="str">
        <f t="shared" si="82"/>
        <v>女</v>
      </c>
      <c r="M2652" t="str">
        <f t="shared" si="83"/>
        <v xml:space="preserve"> </v>
      </c>
    </row>
    <row r="2653" spans="2:13">
      <c r="B2653" s="503"/>
      <c r="C2653" s="363">
        <v>2652</v>
      </c>
      <c r="H2653" t="e">
        <f>VLOOKUP($G2653,県名!$B$1:$C$49,2,FALSE)</f>
        <v>#N/A</v>
      </c>
      <c r="I2653" t="e">
        <f>VLOOKUP(B2653,学校名!$D$8:$F$64,3,FALSE)</f>
        <v>#N/A</v>
      </c>
      <c r="J2653" t="str">
        <f t="shared" si="82"/>
        <v>女</v>
      </c>
      <c r="M2653" t="str">
        <f t="shared" si="83"/>
        <v xml:space="preserve"> </v>
      </c>
    </row>
    <row r="2654" spans="2:13">
      <c r="B2654" s="503"/>
      <c r="C2654" s="363">
        <v>2653</v>
      </c>
      <c r="H2654" t="e">
        <f>VLOOKUP($G2654,県名!$B$1:$C$49,2,FALSE)</f>
        <v>#N/A</v>
      </c>
      <c r="I2654" t="e">
        <f>VLOOKUP(B2654,学校名!$D$8:$F$64,3,FALSE)</f>
        <v>#N/A</v>
      </c>
      <c r="J2654" t="str">
        <f t="shared" si="82"/>
        <v>女</v>
      </c>
      <c r="M2654" t="str">
        <f t="shared" si="83"/>
        <v xml:space="preserve"> </v>
      </c>
    </row>
    <row r="2655" spans="2:13">
      <c r="B2655" s="503"/>
      <c r="C2655" s="363">
        <v>2654</v>
      </c>
      <c r="H2655" t="e">
        <f>VLOOKUP($G2655,県名!$B$1:$C$49,2,FALSE)</f>
        <v>#N/A</v>
      </c>
      <c r="I2655" t="e">
        <f>VLOOKUP(B2655,学校名!$D$8:$F$64,3,FALSE)</f>
        <v>#N/A</v>
      </c>
      <c r="J2655" t="str">
        <f t="shared" si="82"/>
        <v>女</v>
      </c>
      <c r="M2655" t="str">
        <f t="shared" si="83"/>
        <v xml:space="preserve"> </v>
      </c>
    </row>
    <row r="2656" spans="2:13">
      <c r="B2656" s="503"/>
      <c r="C2656" s="363">
        <v>2655</v>
      </c>
      <c r="H2656" t="e">
        <f>VLOOKUP($G2656,県名!$B$1:$C$49,2,FALSE)</f>
        <v>#N/A</v>
      </c>
      <c r="I2656" t="e">
        <f>VLOOKUP(B2656,学校名!$D$8:$F$64,3,FALSE)</f>
        <v>#N/A</v>
      </c>
      <c r="J2656" t="str">
        <f t="shared" si="82"/>
        <v>女</v>
      </c>
      <c r="M2656" t="str">
        <f t="shared" si="83"/>
        <v xml:space="preserve"> </v>
      </c>
    </row>
    <row r="2657" spans="2:13">
      <c r="B2657" s="503"/>
      <c r="C2657" s="363">
        <v>2656</v>
      </c>
      <c r="H2657" t="e">
        <f>VLOOKUP($G2657,県名!$B$1:$C$49,2,FALSE)</f>
        <v>#N/A</v>
      </c>
      <c r="I2657" t="e">
        <f>VLOOKUP(B2657,学校名!$D$8:$F$64,3,FALSE)</f>
        <v>#N/A</v>
      </c>
      <c r="J2657" t="str">
        <f t="shared" si="82"/>
        <v>女</v>
      </c>
      <c r="M2657" t="str">
        <f t="shared" si="83"/>
        <v xml:space="preserve"> </v>
      </c>
    </row>
    <row r="2658" spans="2:13">
      <c r="B2658" s="503"/>
      <c r="C2658" s="363">
        <v>2657</v>
      </c>
      <c r="H2658" t="e">
        <f>VLOOKUP($G2658,県名!$B$1:$C$49,2,FALSE)</f>
        <v>#N/A</v>
      </c>
      <c r="I2658" t="e">
        <f>VLOOKUP(B2658,学校名!$D$8:$F$64,3,FALSE)</f>
        <v>#N/A</v>
      </c>
      <c r="J2658" t="str">
        <f t="shared" si="82"/>
        <v>女</v>
      </c>
      <c r="M2658" t="str">
        <f t="shared" si="83"/>
        <v xml:space="preserve"> </v>
      </c>
    </row>
    <row r="2659" spans="2:13">
      <c r="B2659" s="503"/>
      <c r="C2659" s="363">
        <v>2658</v>
      </c>
      <c r="H2659" t="e">
        <f>VLOOKUP($G2659,県名!$B$1:$C$49,2,FALSE)</f>
        <v>#N/A</v>
      </c>
      <c r="I2659" t="e">
        <f>VLOOKUP(B2659,学校名!$D$8:$F$64,3,FALSE)</f>
        <v>#N/A</v>
      </c>
      <c r="J2659" t="str">
        <f t="shared" si="82"/>
        <v>女</v>
      </c>
      <c r="M2659" t="str">
        <f t="shared" si="83"/>
        <v xml:space="preserve"> </v>
      </c>
    </row>
    <row r="2660" spans="2:13">
      <c r="B2660" s="503"/>
      <c r="C2660" s="363">
        <v>2659</v>
      </c>
      <c r="H2660" t="e">
        <f>VLOOKUP($G2660,県名!$B$1:$C$49,2,FALSE)</f>
        <v>#N/A</v>
      </c>
      <c r="I2660" t="e">
        <f>VLOOKUP(B2660,学校名!$D$8:$F$64,3,FALSE)</f>
        <v>#N/A</v>
      </c>
      <c r="J2660" t="str">
        <f t="shared" si="82"/>
        <v>女</v>
      </c>
      <c r="M2660" t="str">
        <f t="shared" si="83"/>
        <v xml:space="preserve"> </v>
      </c>
    </row>
    <row r="2661" spans="2:13">
      <c r="B2661" s="503"/>
      <c r="C2661" s="363">
        <v>2660</v>
      </c>
      <c r="H2661" t="e">
        <f>VLOOKUP($G2661,県名!$B$1:$C$49,2,FALSE)</f>
        <v>#N/A</v>
      </c>
      <c r="I2661" t="e">
        <f>VLOOKUP(B2661,学校名!$D$8:$F$64,3,FALSE)</f>
        <v>#N/A</v>
      </c>
      <c r="J2661" t="str">
        <f t="shared" si="82"/>
        <v>女</v>
      </c>
      <c r="M2661" t="str">
        <f t="shared" si="83"/>
        <v xml:space="preserve"> </v>
      </c>
    </row>
    <row r="2662" spans="2:13">
      <c r="B2662" s="503"/>
      <c r="C2662" s="363">
        <v>2661</v>
      </c>
      <c r="H2662" t="e">
        <f>VLOOKUP($G2662,県名!$B$1:$C$49,2,FALSE)</f>
        <v>#N/A</v>
      </c>
      <c r="I2662" t="e">
        <f>VLOOKUP(B2662,学校名!$D$8:$F$64,3,FALSE)</f>
        <v>#N/A</v>
      </c>
      <c r="J2662" t="str">
        <f t="shared" si="82"/>
        <v>女</v>
      </c>
      <c r="M2662" t="str">
        <f t="shared" si="83"/>
        <v xml:space="preserve"> </v>
      </c>
    </row>
    <row r="2663" spans="2:13">
      <c r="B2663" s="503"/>
      <c r="C2663" s="363">
        <v>2662</v>
      </c>
      <c r="H2663" t="e">
        <f>VLOOKUP($G2663,県名!$B$1:$C$49,2,FALSE)</f>
        <v>#N/A</v>
      </c>
      <c r="I2663" t="e">
        <f>VLOOKUP(B2663,学校名!$D$8:$F$64,3,FALSE)</f>
        <v>#N/A</v>
      </c>
      <c r="J2663" t="str">
        <f t="shared" si="82"/>
        <v>女</v>
      </c>
      <c r="M2663" t="str">
        <f t="shared" si="83"/>
        <v xml:space="preserve"> </v>
      </c>
    </row>
    <row r="2664" spans="2:13">
      <c r="B2664" s="503"/>
      <c r="C2664" s="363">
        <v>2663</v>
      </c>
      <c r="H2664" t="e">
        <f>VLOOKUP($G2664,県名!$B$1:$C$49,2,FALSE)</f>
        <v>#N/A</v>
      </c>
      <c r="I2664" t="e">
        <f>VLOOKUP(B2664,学校名!$D$8:$F$64,3,FALSE)</f>
        <v>#N/A</v>
      </c>
      <c r="J2664" t="str">
        <f t="shared" si="82"/>
        <v>女</v>
      </c>
      <c r="M2664" t="str">
        <f t="shared" si="83"/>
        <v xml:space="preserve"> </v>
      </c>
    </row>
    <row r="2665" spans="2:13">
      <c r="B2665" s="503"/>
      <c r="C2665" s="363">
        <v>2664</v>
      </c>
      <c r="H2665" t="e">
        <f>VLOOKUP($G2665,県名!$B$1:$C$49,2,FALSE)</f>
        <v>#N/A</v>
      </c>
      <c r="I2665" t="e">
        <f>VLOOKUP(B2665,学校名!$D$8:$F$64,3,FALSE)</f>
        <v>#N/A</v>
      </c>
      <c r="J2665" t="str">
        <f t="shared" si="82"/>
        <v>女</v>
      </c>
      <c r="M2665" t="str">
        <f t="shared" si="83"/>
        <v xml:space="preserve"> </v>
      </c>
    </row>
    <row r="2666" spans="2:13">
      <c r="B2666" s="503"/>
      <c r="C2666" s="363">
        <v>2665</v>
      </c>
      <c r="H2666" t="e">
        <f>VLOOKUP($G2666,県名!$B$1:$C$49,2,FALSE)</f>
        <v>#N/A</v>
      </c>
      <c r="I2666" t="e">
        <f>VLOOKUP(B2666,学校名!$D$8:$F$64,3,FALSE)</f>
        <v>#N/A</v>
      </c>
      <c r="J2666" t="str">
        <f t="shared" si="82"/>
        <v>女</v>
      </c>
      <c r="M2666" t="str">
        <f t="shared" si="83"/>
        <v xml:space="preserve"> </v>
      </c>
    </row>
    <row r="2667" spans="2:13">
      <c r="B2667" s="503"/>
      <c r="C2667" s="363">
        <v>2666</v>
      </c>
      <c r="H2667" t="e">
        <f>VLOOKUP($G2667,県名!$B$1:$C$49,2,FALSE)</f>
        <v>#N/A</v>
      </c>
      <c r="I2667" t="e">
        <f>VLOOKUP(B2667,学校名!$D$8:$F$64,3,FALSE)</f>
        <v>#N/A</v>
      </c>
      <c r="J2667" t="str">
        <f t="shared" si="82"/>
        <v>女</v>
      </c>
      <c r="M2667" t="str">
        <f t="shared" si="83"/>
        <v xml:space="preserve"> </v>
      </c>
    </row>
    <row r="2668" spans="2:13">
      <c r="B2668" s="503"/>
      <c r="C2668" s="363">
        <v>2667</v>
      </c>
      <c r="H2668" t="e">
        <f>VLOOKUP($G2668,県名!$B$1:$C$49,2,FALSE)</f>
        <v>#N/A</v>
      </c>
      <c r="I2668" t="e">
        <f>VLOOKUP(B2668,学校名!$D$8:$F$64,3,FALSE)</f>
        <v>#N/A</v>
      </c>
      <c r="J2668" t="str">
        <f t="shared" si="82"/>
        <v>女</v>
      </c>
      <c r="M2668" t="str">
        <f t="shared" si="83"/>
        <v xml:space="preserve"> </v>
      </c>
    </row>
    <row r="2669" spans="2:13">
      <c r="B2669" s="503"/>
      <c r="C2669" s="363">
        <v>2668</v>
      </c>
      <c r="H2669" t="e">
        <f>VLOOKUP($G2669,県名!$B$1:$C$49,2,FALSE)</f>
        <v>#N/A</v>
      </c>
      <c r="I2669" t="e">
        <f>VLOOKUP(B2669,学校名!$D$8:$F$64,3,FALSE)</f>
        <v>#N/A</v>
      </c>
      <c r="J2669" t="str">
        <f t="shared" si="82"/>
        <v>女</v>
      </c>
      <c r="M2669" t="str">
        <f t="shared" si="83"/>
        <v xml:space="preserve"> </v>
      </c>
    </row>
    <row r="2670" spans="2:13">
      <c r="B2670" s="503"/>
      <c r="C2670" s="363">
        <v>2669</v>
      </c>
      <c r="H2670" t="e">
        <f>VLOOKUP($G2670,県名!$B$1:$C$49,2,FALSE)</f>
        <v>#N/A</v>
      </c>
      <c r="I2670" t="e">
        <f>VLOOKUP(B2670,学校名!$D$8:$F$64,3,FALSE)</f>
        <v>#N/A</v>
      </c>
      <c r="J2670" t="str">
        <f t="shared" si="82"/>
        <v>女</v>
      </c>
      <c r="M2670" t="str">
        <f t="shared" si="83"/>
        <v xml:space="preserve"> </v>
      </c>
    </row>
    <row r="2671" spans="2:13">
      <c r="B2671" s="503"/>
      <c r="C2671" s="363">
        <v>2670</v>
      </c>
      <c r="H2671" t="e">
        <f>VLOOKUP($G2671,県名!$B$1:$C$49,2,FALSE)</f>
        <v>#N/A</v>
      </c>
      <c r="I2671" t="e">
        <f>VLOOKUP(B2671,学校名!$D$8:$F$64,3,FALSE)</f>
        <v>#N/A</v>
      </c>
      <c r="J2671" t="str">
        <f t="shared" si="82"/>
        <v>女</v>
      </c>
      <c r="M2671" t="str">
        <f t="shared" si="83"/>
        <v xml:space="preserve"> </v>
      </c>
    </row>
    <row r="2672" spans="2:13">
      <c r="B2672" s="503"/>
      <c r="C2672" s="363">
        <v>2671</v>
      </c>
      <c r="H2672" t="e">
        <f>VLOOKUP($G2672,県名!$B$1:$C$49,2,FALSE)</f>
        <v>#N/A</v>
      </c>
      <c r="I2672" t="e">
        <f>VLOOKUP(B2672,学校名!$D$8:$F$64,3,FALSE)</f>
        <v>#N/A</v>
      </c>
      <c r="J2672" t="str">
        <f t="shared" si="82"/>
        <v>女</v>
      </c>
      <c r="M2672" t="str">
        <f t="shared" si="83"/>
        <v xml:space="preserve"> </v>
      </c>
    </row>
    <row r="2673" spans="2:13">
      <c r="B2673" s="503"/>
      <c r="C2673" s="363">
        <v>2672</v>
      </c>
      <c r="H2673" t="e">
        <f>VLOOKUP($G2673,県名!$B$1:$C$49,2,FALSE)</f>
        <v>#N/A</v>
      </c>
      <c r="I2673" t="e">
        <f>VLOOKUP(B2673,学校名!$D$8:$F$64,3,FALSE)</f>
        <v>#N/A</v>
      </c>
      <c r="J2673" t="str">
        <f t="shared" si="82"/>
        <v>女</v>
      </c>
      <c r="M2673" t="str">
        <f t="shared" si="83"/>
        <v xml:space="preserve"> </v>
      </c>
    </row>
    <row r="2674" spans="2:13">
      <c r="B2674" s="503"/>
      <c r="C2674" s="363">
        <v>2673</v>
      </c>
      <c r="H2674" t="e">
        <f>VLOOKUP($G2674,県名!$B$1:$C$49,2,FALSE)</f>
        <v>#N/A</v>
      </c>
      <c r="I2674" t="e">
        <f>VLOOKUP(B2674,学校名!$D$8:$F$64,3,FALSE)</f>
        <v>#N/A</v>
      </c>
      <c r="J2674" t="str">
        <f t="shared" si="82"/>
        <v>女</v>
      </c>
      <c r="M2674" t="str">
        <f t="shared" si="83"/>
        <v xml:space="preserve"> </v>
      </c>
    </row>
    <row r="2675" spans="2:13">
      <c r="B2675" s="503"/>
      <c r="C2675" s="363">
        <v>2674</v>
      </c>
      <c r="H2675" t="e">
        <f>VLOOKUP($G2675,県名!$B$1:$C$49,2,FALSE)</f>
        <v>#N/A</v>
      </c>
      <c r="I2675" t="e">
        <f>VLOOKUP(B2675,学校名!$D$8:$F$64,3,FALSE)</f>
        <v>#N/A</v>
      </c>
      <c r="J2675" t="str">
        <f t="shared" si="82"/>
        <v>女</v>
      </c>
      <c r="M2675" t="str">
        <f t="shared" si="83"/>
        <v xml:space="preserve"> </v>
      </c>
    </row>
    <row r="2676" spans="2:13">
      <c r="B2676" s="503"/>
      <c r="C2676" s="363">
        <v>2675</v>
      </c>
      <c r="H2676" t="e">
        <f>VLOOKUP($G2676,県名!$B$1:$C$49,2,FALSE)</f>
        <v>#N/A</v>
      </c>
      <c r="I2676" t="e">
        <f>VLOOKUP(B2676,学校名!$D$8:$F$64,3,FALSE)</f>
        <v>#N/A</v>
      </c>
      <c r="J2676" t="str">
        <f t="shared" si="82"/>
        <v>女</v>
      </c>
      <c r="M2676" t="str">
        <f t="shared" si="83"/>
        <v xml:space="preserve"> </v>
      </c>
    </row>
    <row r="2677" spans="2:13">
      <c r="B2677" s="503"/>
      <c r="C2677" s="363">
        <v>2676</v>
      </c>
      <c r="H2677" t="e">
        <f>VLOOKUP($G2677,県名!$B$1:$C$49,2,FALSE)</f>
        <v>#N/A</v>
      </c>
      <c r="I2677" t="e">
        <f>VLOOKUP(B2677,学校名!$D$8:$F$64,3,FALSE)</f>
        <v>#N/A</v>
      </c>
      <c r="J2677" t="str">
        <f t="shared" si="82"/>
        <v>女</v>
      </c>
      <c r="M2677" t="str">
        <f t="shared" si="83"/>
        <v xml:space="preserve"> </v>
      </c>
    </row>
    <row r="2678" spans="2:13">
      <c r="B2678" s="503"/>
      <c r="C2678" s="363">
        <v>2677</v>
      </c>
      <c r="H2678" t="e">
        <f>VLOOKUP($G2678,県名!$B$1:$C$49,2,FALSE)</f>
        <v>#N/A</v>
      </c>
      <c r="I2678" t="e">
        <f>VLOOKUP(B2678,学校名!$D$8:$F$64,3,FALSE)</f>
        <v>#N/A</v>
      </c>
      <c r="J2678" t="str">
        <f t="shared" si="82"/>
        <v>女</v>
      </c>
      <c r="M2678" t="str">
        <f t="shared" si="83"/>
        <v xml:space="preserve"> </v>
      </c>
    </row>
    <row r="2679" spans="2:13">
      <c r="B2679" s="503"/>
      <c r="C2679" s="363">
        <v>2678</v>
      </c>
      <c r="H2679" t="e">
        <f>VLOOKUP($G2679,県名!$B$1:$C$49,2,FALSE)</f>
        <v>#N/A</v>
      </c>
      <c r="I2679" t="e">
        <f>VLOOKUP(B2679,学校名!$D$8:$F$64,3,FALSE)</f>
        <v>#N/A</v>
      </c>
      <c r="J2679" t="str">
        <f t="shared" si="82"/>
        <v>女</v>
      </c>
      <c r="M2679" t="str">
        <f t="shared" si="83"/>
        <v xml:space="preserve"> </v>
      </c>
    </row>
    <row r="2680" spans="2:13">
      <c r="B2680" s="503"/>
      <c r="C2680" s="363">
        <v>2679</v>
      </c>
      <c r="H2680" t="e">
        <f>VLOOKUP($G2680,県名!$B$1:$C$49,2,FALSE)</f>
        <v>#N/A</v>
      </c>
      <c r="I2680" t="e">
        <f>VLOOKUP(B2680,学校名!$D$8:$F$64,3,FALSE)</f>
        <v>#N/A</v>
      </c>
      <c r="J2680" t="str">
        <f t="shared" si="82"/>
        <v>女</v>
      </c>
      <c r="M2680" t="str">
        <f t="shared" si="83"/>
        <v xml:space="preserve"> </v>
      </c>
    </row>
    <row r="2681" spans="2:13">
      <c r="B2681" s="503"/>
      <c r="C2681" s="363">
        <v>2680</v>
      </c>
      <c r="H2681" t="e">
        <f>VLOOKUP($G2681,県名!$B$1:$C$49,2,FALSE)</f>
        <v>#N/A</v>
      </c>
      <c r="I2681" t="e">
        <f>VLOOKUP(B2681,学校名!$D$8:$F$64,3,FALSE)</f>
        <v>#N/A</v>
      </c>
      <c r="J2681" t="str">
        <f t="shared" si="82"/>
        <v>女</v>
      </c>
      <c r="M2681" t="str">
        <f t="shared" si="83"/>
        <v xml:space="preserve"> </v>
      </c>
    </row>
    <row r="2682" spans="2:13">
      <c r="B2682" s="503"/>
      <c r="C2682" s="363">
        <v>2681</v>
      </c>
      <c r="H2682" t="e">
        <f>VLOOKUP($G2682,県名!$B$1:$C$49,2,FALSE)</f>
        <v>#N/A</v>
      </c>
      <c r="I2682" t="e">
        <f>VLOOKUP(B2682,学校名!$D$8:$F$64,3,FALSE)</f>
        <v>#N/A</v>
      </c>
      <c r="J2682" t="str">
        <f t="shared" si="82"/>
        <v>女</v>
      </c>
      <c r="M2682" t="str">
        <f t="shared" si="83"/>
        <v xml:space="preserve"> </v>
      </c>
    </row>
    <row r="2683" spans="2:13">
      <c r="B2683" s="503"/>
      <c r="C2683" s="363">
        <v>2682</v>
      </c>
      <c r="H2683" t="e">
        <f>VLOOKUP($G2683,県名!$B$1:$C$49,2,FALSE)</f>
        <v>#N/A</v>
      </c>
      <c r="I2683" t="e">
        <f>VLOOKUP(B2683,学校名!$D$8:$F$64,3,FALSE)</f>
        <v>#N/A</v>
      </c>
      <c r="J2683" t="str">
        <f t="shared" si="82"/>
        <v>女</v>
      </c>
      <c r="M2683" t="str">
        <f t="shared" si="83"/>
        <v xml:space="preserve"> </v>
      </c>
    </row>
    <row r="2684" spans="2:13">
      <c r="B2684" s="503"/>
      <c r="C2684" s="363">
        <v>2683</v>
      </c>
      <c r="H2684" t="e">
        <f>VLOOKUP($G2684,県名!$B$1:$C$49,2,FALSE)</f>
        <v>#N/A</v>
      </c>
      <c r="I2684" t="e">
        <f>VLOOKUP(B2684,学校名!$D$8:$F$64,3,FALSE)</f>
        <v>#N/A</v>
      </c>
      <c r="J2684" t="str">
        <f t="shared" si="82"/>
        <v>女</v>
      </c>
      <c r="M2684" t="str">
        <f t="shared" si="83"/>
        <v xml:space="preserve"> </v>
      </c>
    </row>
    <row r="2685" spans="2:13">
      <c r="B2685" s="503"/>
      <c r="C2685" s="363">
        <v>2684</v>
      </c>
      <c r="H2685" t="e">
        <f>VLOOKUP($G2685,県名!$B$1:$C$49,2,FALSE)</f>
        <v>#N/A</v>
      </c>
      <c r="I2685" t="e">
        <f>VLOOKUP(B2685,学校名!$D$8:$F$64,3,FALSE)</f>
        <v>#N/A</v>
      </c>
      <c r="J2685" t="str">
        <f t="shared" si="82"/>
        <v>女</v>
      </c>
      <c r="M2685" t="str">
        <f t="shared" si="83"/>
        <v xml:space="preserve"> </v>
      </c>
    </row>
    <row r="2686" spans="2:13">
      <c r="B2686" s="503"/>
      <c r="C2686" s="363">
        <v>2685</v>
      </c>
      <c r="H2686" t="e">
        <f>VLOOKUP($G2686,県名!$B$1:$C$49,2,FALSE)</f>
        <v>#N/A</v>
      </c>
      <c r="I2686" t="e">
        <f>VLOOKUP(B2686,学校名!$D$8:$F$64,3,FALSE)</f>
        <v>#N/A</v>
      </c>
      <c r="J2686" t="str">
        <f t="shared" si="82"/>
        <v>女</v>
      </c>
      <c r="M2686" t="str">
        <f t="shared" si="83"/>
        <v xml:space="preserve"> </v>
      </c>
    </row>
    <row r="2687" spans="2:13">
      <c r="B2687" s="503"/>
      <c r="C2687" s="363">
        <v>2686</v>
      </c>
      <c r="H2687" t="e">
        <f>VLOOKUP($G2687,県名!$B$1:$C$49,2,FALSE)</f>
        <v>#N/A</v>
      </c>
      <c r="I2687" t="e">
        <f>VLOOKUP(B2687,学校名!$D$8:$F$64,3,FALSE)</f>
        <v>#N/A</v>
      </c>
      <c r="J2687" t="str">
        <f t="shared" si="82"/>
        <v>女</v>
      </c>
      <c r="M2687" t="str">
        <f t="shared" si="83"/>
        <v xml:space="preserve"> </v>
      </c>
    </row>
    <row r="2688" spans="2:13">
      <c r="B2688" s="503"/>
      <c r="C2688" s="363">
        <v>2687</v>
      </c>
      <c r="H2688" t="e">
        <f>VLOOKUP($G2688,県名!$B$1:$C$49,2,FALSE)</f>
        <v>#N/A</v>
      </c>
      <c r="I2688" t="e">
        <f>VLOOKUP(B2688,学校名!$D$8:$F$64,3,FALSE)</f>
        <v>#N/A</v>
      </c>
      <c r="J2688" t="str">
        <f t="shared" si="82"/>
        <v>女</v>
      </c>
      <c r="M2688" t="str">
        <f t="shared" si="83"/>
        <v xml:space="preserve"> </v>
      </c>
    </row>
    <row r="2689" spans="2:13">
      <c r="B2689" s="503"/>
      <c r="C2689" s="363">
        <v>2688</v>
      </c>
      <c r="H2689" t="e">
        <f>VLOOKUP($G2689,県名!$B$1:$C$49,2,FALSE)</f>
        <v>#N/A</v>
      </c>
      <c r="I2689" t="e">
        <f>VLOOKUP(B2689,学校名!$D$8:$F$64,3,FALSE)</f>
        <v>#N/A</v>
      </c>
      <c r="J2689" t="str">
        <f t="shared" si="82"/>
        <v>女</v>
      </c>
      <c r="M2689" t="str">
        <f t="shared" si="83"/>
        <v xml:space="preserve"> </v>
      </c>
    </row>
    <row r="2690" spans="2:13">
      <c r="B2690" s="503"/>
      <c r="C2690" s="363">
        <v>2689</v>
      </c>
      <c r="H2690" t="e">
        <f>VLOOKUP($G2690,県名!$B$1:$C$49,2,FALSE)</f>
        <v>#N/A</v>
      </c>
      <c r="I2690" t="e">
        <f>VLOOKUP(B2690,学校名!$D$8:$F$64,3,FALSE)</f>
        <v>#N/A</v>
      </c>
      <c r="J2690" t="str">
        <f t="shared" si="82"/>
        <v>女</v>
      </c>
      <c r="M2690" t="str">
        <f t="shared" si="83"/>
        <v xml:space="preserve"> </v>
      </c>
    </row>
    <row r="2691" spans="2:13">
      <c r="B2691" s="503"/>
      <c r="C2691" s="363">
        <v>2690</v>
      </c>
      <c r="H2691" t="e">
        <f>VLOOKUP($G2691,県名!$B$1:$C$49,2,FALSE)</f>
        <v>#N/A</v>
      </c>
      <c r="I2691" t="e">
        <f>VLOOKUP(B2691,学校名!$D$8:$F$64,3,FALSE)</f>
        <v>#N/A</v>
      </c>
      <c r="J2691" t="str">
        <f t="shared" ref="J2691:J2754" si="84">IF(VALUE(C2691)&lt;2001,"男","女")</f>
        <v>女</v>
      </c>
      <c r="M2691" t="str">
        <f t="shared" ref="M2691:M2754" si="85">K2691&amp;" "&amp;L2691</f>
        <v xml:space="preserve"> </v>
      </c>
    </row>
    <row r="2692" spans="2:13">
      <c r="B2692" s="503"/>
      <c r="C2692" s="363">
        <v>2691</v>
      </c>
      <c r="H2692" t="e">
        <f>VLOOKUP($G2692,県名!$B$1:$C$49,2,FALSE)</f>
        <v>#N/A</v>
      </c>
      <c r="I2692" t="e">
        <f>VLOOKUP(B2692,学校名!$D$8:$F$64,3,FALSE)</f>
        <v>#N/A</v>
      </c>
      <c r="J2692" t="str">
        <f t="shared" si="84"/>
        <v>女</v>
      </c>
      <c r="M2692" t="str">
        <f t="shared" si="85"/>
        <v xml:space="preserve"> </v>
      </c>
    </row>
    <row r="2693" spans="2:13">
      <c r="B2693" s="503"/>
      <c r="C2693" s="363">
        <v>2692</v>
      </c>
      <c r="H2693" t="e">
        <f>VLOOKUP($G2693,県名!$B$1:$C$49,2,FALSE)</f>
        <v>#N/A</v>
      </c>
      <c r="I2693" t="e">
        <f>VLOOKUP(B2693,学校名!$D$8:$F$64,3,FALSE)</f>
        <v>#N/A</v>
      </c>
      <c r="J2693" t="str">
        <f t="shared" si="84"/>
        <v>女</v>
      </c>
      <c r="M2693" t="str">
        <f t="shared" si="85"/>
        <v xml:space="preserve"> </v>
      </c>
    </row>
    <row r="2694" spans="2:13">
      <c r="B2694" s="503"/>
      <c r="C2694" s="363">
        <v>2693</v>
      </c>
      <c r="H2694" t="e">
        <f>VLOOKUP($G2694,県名!$B$1:$C$49,2,FALSE)</f>
        <v>#N/A</v>
      </c>
      <c r="I2694" t="e">
        <f>VLOOKUP(B2694,学校名!$D$8:$F$64,3,FALSE)</f>
        <v>#N/A</v>
      </c>
      <c r="J2694" t="str">
        <f t="shared" si="84"/>
        <v>女</v>
      </c>
      <c r="M2694" t="str">
        <f t="shared" si="85"/>
        <v xml:space="preserve"> </v>
      </c>
    </row>
    <row r="2695" spans="2:13">
      <c r="B2695" s="503"/>
      <c r="C2695" s="363">
        <v>2694</v>
      </c>
      <c r="H2695" t="e">
        <f>VLOOKUP($G2695,県名!$B$1:$C$49,2,FALSE)</f>
        <v>#N/A</v>
      </c>
      <c r="I2695" t="e">
        <f>VLOOKUP(B2695,学校名!$D$8:$F$64,3,FALSE)</f>
        <v>#N/A</v>
      </c>
      <c r="J2695" t="str">
        <f t="shared" si="84"/>
        <v>女</v>
      </c>
      <c r="M2695" t="str">
        <f t="shared" si="85"/>
        <v xml:space="preserve"> </v>
      </c>
    </row>
    <row r="2696" spans="2:13">
      <c r="B2696" s="503"/>
      <c r="C2696" s="363">
        <v>2695</v>
      </c>
      <c r="H2696" t="e">
        <f>VLOOKUP($G2696,県名!$B$1:$C$49,2,FALSE)</f>
        <v>#N/A</v>
      </c>
      <c r="I2696" t="e">
        <f>VLOOKUP(B2696,学校名!$D$8:$F$64,3,FALSE)</f>
        <v>#N/A</v>
      </c>
      <c r="J2696" t="str">
        <f t="shared" si="84"/>
        <v>女</v>
      </c>
      <c r="M2696" t="str">
        <f t="shared" si="85"/>
        <v xml:space="preserve"> </v>
      </c>
    </row>
    <row r="2697" spans="2:13">
      <c r="B2697" s="503"/>
      <c r="C2697" s="363">
        <v>2696</v>
      </c>
      <c r="H2697" t="e">
        <f>VLOOKUP($G2697,県名!$B$1:$C$49,2,FALSE)</f>
        <v>#N/A</v>
      </c>
      <c r="I2697" t="e">
        <f>VLOOKUP(B2697,学校名!$D$8:$F$64,3,FALSE)</f>
        <v>#N/A</v>
      </c>
      <c r="J2697" t="str">
        <f t="shared" si="84"/>
        <v>女</v>
      </c>
      <c r="M2697" t="str">
        <f t="shared" si="85"/>
        <v xml:space="preserve"> </v>
      </c>
    </row>
    <row r="2698" spans="2:13">
      <c r="B2698" s="503"/>
      <c r="C2698" s="363">
        <v>2697</v>
      </c>
      <c r="H2698" t="e">
        <f>VLOOKUP($G2698,県名!$B$1:$C$49,2,FALSE)</f>
        <v>#N/A</v>
      </c>
      <c r="I2698" t="e">
        <f>VLOOKUP(B2698,学校名!$D$8:$F$64,3,FALSE)</f>
        <v>#N/A</v>
      </c>
      <c r="J2698" t="str">
        <f t="shared" si="84"/>
        <v>女</v>
      </c>
      <c r="M2698" t="str">
        <f t="shared" si="85"/>
        <v xml:space="preserve"> </v>
      </c>
    </row>
    <row r="2699" spans="2:13">
      <c r="B2699" s="503"/>
      <c r="C2699" s="363">
        <v>2698</v>
      </c>
      <c r="H2699" t="e">
        <f>VLOOKUP($G2699,県名!$B$1:$C$49,2,FALSE)</f>
        <v>#N/A</v>
      </c>
      <c r="I2699" t="e">
        <f>VLOOKUP(B2699,学校名!$D$8:$F$64,3,FALSE)</f>
        <v>#N/A</v>
      </c>
      <c r="J2699" t="str">
        <f t="shared" si="84"/>
        <v>女</v>
      </c>
      <c r="M2699" t="str">
        <f t="shared" si="85"/>
        <v xml:space="preserve"> </v>
      </c>
    </row>
    <row r="2700" spans="2:13">
      <c r="B2700" s="503"/>
      <c r="C2700" s="363">
        <v>2699</v>
      </c>
      <c r="H2700" t="e">
        <f>VLOOKUP($G2700,県名!$B$1:$C$49,2,FALSE)</f>
        <v>#N/A</v>
      </c>
      <c r="I2700" t="e">
        <f>VLOOKUP(B2700,学校名!$D$8:$F$64,3,FALSE)</f>
        <v>#N/A</v>
      </c>
      <c r="J2700" t="str">
        <f t="shared" si="84"/>
        <v>女</v>
      </c>
      <c r="M2700" t="str">
        <f t="shared" si="85"/>
        <v xml:space="preserve"> </v>
      </c>
    </row>
    <row r="2701" spans="2:13">
      <c r="B2701" s="503"/>
      <c r="C2701" s="363">
        <v>2700</v>
      </c>
      <c r="H2701" t="e">
        <f>VLOOKUP($G2701,県名!$B$1:$C$49,2,FALSE)</f>
        <v>#N/A</v>
      </c>
      <c r="I2701" t="e">
        <f>VLOOKUP(B2701,学校名!$D$8:$F$64,3,FALSE)</f>
        <v>#N/A</v>
      </c>
      <c r="J2701" t="str">
        <f t="shared" si="84"/>
        <v>女</v>
      </c>
      <c r="M2701" t="str">
        <f t="shared" si="85"/>
        <v xml:space="preserve"> </v>
      </c>
    </row>
    <row r="2702" spans="2:13">
      <c r="B2702" s="503"/>
      <c r="C2702" s="363">
        <v>2701</v>
      </c>
      <c r="H2702" t="e">
        <f>VLOOKUP($G2702,県名!$B$1:$C$49,2,FALSE)</f>
        <v>#N/A</v>
      </c>
      <c r="I2702" t="e">
        <f>VLOOKUP(B2702,学校名!$D$8:$F$64,3,FALSE)</f>
        <v>#N/A</v>
      </c>
      <c r="J2702" t="str">
        <f t="shared" si="84"/>
        <v>女</v>
      </c>
      <c r="M2702" t="str">
        <f t="shared" si="85"/>
        <v xml:space="preserve"> </v>
      </c>
    </row>
    <row r="2703" spans="2:13">
      <c r="B2703" s="503"/>
      <c r="C2703" s="363">
        <v>2702</v>
      </c>
      <c r="H2703" t="e">
        <f>VLOOKUP($G2703,県名!$B$1:$C$49,2,FALSE)</f>
        <v>#N/A</v>
      </c>
      <c r="I2703" t="e">
        <f>VLOOKUP(B2703,学校名!$D$8:$F$64,3,FALSE)</f>
        <v>#N/A</v>
      </c>
      <c r="J2703" t="str">
        <f t="shared" si="84"/>
        <v>女</v>
      </c>
      <c r="M2703" t="str">
        <f t="shared" si="85"/>
        <v xml:space="preserve"> </v>
      </c>
    </row>
    <row r="2704" spans="2:13">
      <c r="B2704" s="503"/>
      <c r="C2704" s="363">
        <v>2703</v>
      </c>
      <c r="H2704" t="e">
        <f>VLOOKUP($G2704,県名!$B$1:$C$49,2,FALSE)</f>
        <v>#N/A</v>
      </c>
      <c r="I2704" t="e">
        <f>VLOOKUP(B2704,学校名!$D$8:$F$64,3,FALSE)</f>
        <v>#N/A</v>
      </c>
      <c r="J2704" t="str">
        <f t="shared" si="84"/>
        <v>女</v>
      </c>
      <c r="M2704" t="str">
        <f t="shared" si="85"/>
        <v xml:space="preserve"> </v>
      </c>
    </row>
    <row r="2705" spans="2:13">
      <c r="B2705" s="503"/>
      <c r="C2705" s="363">
        <v>2704</v>
      </c>
      <c r="H2705" t="e">
        <f>VLOOKUP($G2705,県名!$B$1:$C$49,2,FALSE)</f>
        <v>#N/A</v>
      </c>
      <c r="I2705" t="e">
        <f>VLOOKUP(B2705,学校名!$D$8:$F$64,3,FALSE)</f>
        <v>#N/A</v>
      </c>
      <c r="J2705" t="str">
        <f t="shared" si="84"/>
        <v>女</v>
      </c>
      <c r="M2705" t="str">
        <f t="shared" si="85"/>
        <v xml:space="preserve"> </v>
      </c>
    </row>
    <row r="2706" spans="2:13">
      <c r="B2706" s="503"/>
      <c r="C2706" s="363">
        <v>2705</v>
      </c>
      <c r="H2706" t="e">
        <f>VLOOKUP($G2706,県名!$B$1:$C$49,2,FALSE)</f>
        <v>#N/A</v>
      </c>
      <c r="I2706" t="e">
        <f>VLOOKUP(B2706,学校名!$D$8:$F$64,3,FALSE)</f>
        <v>#N/A</v>
      </c>
      <c r="J2706" t="str">
        <f t="shared" si="84"/>
        <v>女</v>
      </c>
      <c r="M2706" t="str">
        <f t="shared" si="85"/>
        <v xml:space="preserve"> </v>
      </c>
    </row>
    <row r="2707" spans="2:13">
      <c r="B2707" s="503"/>
      <c r="C2707" s="363">
        <v>2706</v>
      </c>
      <c r="H2707" t="e">
        <f>VLOOKUP($G2707,県名!$B$1:$C$49,2,FALSE)</f>
        <v>#N/A</v>
      </c>
      <c r="I2707" t="e">
        <f>VLOOKUP(B2707,学校名!$D$8:$F$64,3,FALSE)</f>
        <v>#N/A</v>
      </c>
      <c r="J2707" t="str">
        <f t="shared" si="84"/>
        <v>女</v>
      </c>
      <c r="M2707" t="str">
        <f t="shared" si="85"/>
        <v xml:space="preserve"> </v>
      </c>
    </row>
    <row r="2708" spans="2:13">
      <c r="B2708" s="503"/>
      <c r="C2708" s="363">
        <v>2707</v>
      </c>
      <c r="H2708" t="e">
        <f>VLOOKUP($G2708,県名!$B$1:$C$49,2,FALSE)</f>
        <v>#N/A</v>
      </c>
      <c r="I2708" t="e">
        <f>VLOOKUP(B2708,学校名!$D$8:$F$64,3,FALSE)</f>
        <v>#N/A</v>
      </c>
      <c r="J2708" t="str">
        <f t="shared" si="84"/>
        <v>女</v>
      </c>
      <c r="M2708" t="str">
        <f t="shared" si="85"/>
        <v xml:space="preserve"> </v>
      </c>
    </row>
    <row r="2709" spans="2:13">
      <c r="B2709" s="503"/>
      <c r="C2709" s="363">
        <v>2708</v>
      </c>
      <c r="H2709" t="e">
        <f>VLOOKUP($G2709,県名!$B$1:$C$49,2,FALSE)</f>
        <v>#N/A</v>
      </c>
      <c r="I2709" t="e">
        <f>VLOOKUP(B2709,学校名!$D$8:$F$64,3,FALSE)</f>
        <v>#N/A</v>
      </c>
      <c r="J2709" t="str">
        <f t="shared" si="84"/>
        <v>女</v>
      </c>
      <c r="M2709" t="str">
        <f t="shared" si="85"/>
        <v xml:space="preserve"> </v>
      </c>
    </row>
    <row r="2710" spans="2:13">
      <c r="B2710" s="503"/>
      <c r="C2710" s="363">
        <v>2709</v>
      </c>
      <c r="H2710" t="e">
        <f>VLOOKUP($G2710,県名!$B$1:$C$49,2,FALSE)</f>
        <v>#N/A</v>
      </c>
      <c r="I2710" t="e">
        <f>VLOOKUP(B2710,学校名!$D$8:$F$64,3,FALSE)</f>
        <v>#N/A</v>
      </c>
      <c r="J2710" t="str">
        <f t="shared" si="84"/>
        <v>女</v>
      </c>
      <c r="M2710" t="str">
        <f t="shared" si="85"/>
        <v xml:space="preserve"> </v>
      </c>
    </row>
    <row r="2711" spans="2:13">
      <c r="B2711" s="503"/>
      <c r="C2711" s="363">
        <v>2710</v>
      </c>
      <c r="H2711" t="e">
        <f>VLOOKUP($G2711,県名!$B$1:$C$49,2,FALSE)</f>
        <v>#N/A</v>
      </c>
      <c r="I2711" t="e">
        <f>VLOOKUP(B2711,学校名!$D$8:$F$64,3,FALSE)</f>
        <v>#N/A</v>
      </c>
      <c r="J2711" t="str">
        <f t="shared" si="84"/>
        <v>女</v>
      </c>
      <c r="M2711" t="str">
        <f t="shared" si="85"/>
        <v xml:space="preserve"> </v>
      </c>
    </row>
    <row r="2712" spans="2:13">
      <c r="B2712" s="503"/>
      <c r="C2712" s="363">
        <v>2711</v>
      </c>
      <c r="H2712" t="e">
        <f>VLOOKUP($G2712,県名!$B$1:$C$49,2,FALSE)</f>
        <v>#N/A</v>
      </c>
      <c r="I2712" t="e">
        <f>VLOOKUP(B2712,学校名!$D$8:$F$64,3,FALSE)</f>
        <v>#N/A</v>
      </c>
      <c r="J2712" t="str">
        <f t="shared" si="84"/>
        <v>女</v>
      </c>
      <c r="M2712" t="str">
        <f t="shared" si="85"/>
        <v xml:space="preserve"> </v>
      </c>
    </row>
    <row r="2713" spans="2:13">
      <c r="B2713" s="503"/>
      <c r="C2713" s="363">
        <v>2712</v>
      </c>
      <c r="H2713" t="e">
        <f>VLOOKUP($G2713,県名!$B$1:$C$49,2,FALSE)</f>
        <v>#N/A</v>
      </c>
      <c r="I2713" t="e">
        <f>VLOOKUP(B2713,学校名!$D$8:$F$64,3,FALSE)</f>
        <v>#N/A</v>
      </c>
      <c r="J2713" t="str">
        <f t="shared" si="84"/>
        <v>女</v>
      </c>
      <c r="M2713" t="str">
        <f t="shared" si="85"/>
        <v xml:space="preserve"> </v>
      </c>
    </row>
    <row r="2714" spans="2:13">
      <c r="B2714" s="503"/>
      <c r="C2714" s="363">
        <v>2713</v>
      </c>
      <c r="H2714" t="e">
        <f>VLOOKUP($G2714,県名!$B$1:$C$49,2,FALSE)</f>
        <v>#N/A</v>
      </c>
      <c r="I2714" t="e">
        <f>VLOOKUP(B2714,学校名!$D$8:$F$64,3,FALSE)</f>
        <v>#N/A</v>
      </c>
      <c r="J2714" t="str">
        <f t="shared" si="84"/>
        <v>女</v>
      </c>
      <c r="M2714" t="str">
        <f t="shared" si="85"/>
        <v xml:space="preserve"> </v>
      </c>
    </row>
    <row r="2715" spans="2:13">
      <c r="B2715" s="503"/>
      <c r="C2715" s="363">
        <v>2714</v>
      </c>
      <c r="H2715" t="e">
        <f>VLOOKUP($G2715,県名!$B$1:$C$49,2,FALSE)</f>
        <v>#N/A</v>
      </c>
      <c r="I2715" t="e">
        <f>VLOOKUP(B2715,学校名!$D$8:$F$64,3,FALSE)</f>
        <v>#N/A</v>
      </c>
      <c r="J2715" t="str">
        <f t="shared" si="84"/>
        <v>女</v>
      </c>
      <c r="M2715" t="str">
        <f t="shared" si="85"/>
        <v xml:space="preserve"> </v>
      </c>
    </row>
    <row r="2716" spans="2:13">
      <c r="B2716" s="503"/>
      <c r="C2716" s="363">
        <v>2715</v>
      </c>
      <c r="H2716" t="e">
        <f>VLOOKUP($G2716,県名!$B$1:$C$49,2,FALSE)</f>
        <v>#N/A</v>
      </c>
      <c r="I2716" t="e">
        <f>VLOOKUP(B2716,学校名!$D$8:$F$64,3,FALSE)</f>
        <v>#N/A</v>
      </c>
      <c r="J2716" t="str">
        <f t="shared" si="84"/>
        <v>女</v>
      </c>
      <c r="M2716" t="str">
        <f t="shared" si="85"/>
        <v xml:space="preserve"> </v>
      </c>
    </row>
    <row r="2717" spans="2:13">
      <c r="B2717" s="503"/>
      <c r="C2717" s="363">
        <v>2716</v>
      </c>
      <c r="H2717" t="e">
        <f>VLOOKUP($G2717,県名!$B$1:$C$49,2,FALSE)</f>
        <v>#N/A</v>
      </c>
      <c r="I2717" t="e">
        <f>VLOOKUP(B2717,学校名!$D$8:$F$64,3,FALSE)</f>
        <v>#N/A</v>
      </c>
      <c r="J2717" t="str">
        <f t="shared" si="84"/>
        <v>女</v>
      </c>
      <c r="M2717" t="str">
        <f t="shared" si="85"/>
        <v xml:space="preserve"> </v>
      </c>
    </row>
    <row r="2718" spans="2:13">
      <c r="B2718" s="503"/>
      <c r="C2718" s="363">
        <v>2717</v>
      </c>
      <c r="H2718" t="e">
        <f>VLOOKUP($G2718,県名!$B$1:$C$49,2,FALSE)</f>
        <v>#N/A</v>
      </c>
      <c r="I2718" t="e">
        <f>VLOOKUP(B2718,学校名!$D$8:$F$64,3,FALSE)</f>
        <v>#N/A</v>
      </c>
      <c r="J2718" t="str">
        <f t="shared" si="84"/>
        <v>女</v>
      </c>
      <c r="M2718" t="str">
        <f t="shared" si="85"/>
        <v xml:space="preserve"> </v>
      </c>
    </row>
    <row r="2719" spans="2:13">
      <c r="B2719" s="503"/>
      <c r="C2719" s="363">
        <v>2718</v>
      </c>
      <c r="H2719" t="e">
        <f>VLOOKUP($G2719,県名!$B$1:$C$49,2,FALSE)</f>
        <v>#N/A</v>
      </c>
      <c r="I2719" t="e">
        <f>VLOOKUP(B2719,学校名!$D$8:$F$64,3,FALSE)</f>
        <v>#N/A</v>
      </c>
      <c r="J2719" t="str">
        <f t="shared" si="84"/>
        <v>女</v>
      </c>
      <c r="M2719" t="str">
        <f t="shared" si="85"/>
        <v xml:space="preserve"> </v>
      </c>
    </row>
    <row r="2720" spans="2:13">
      <c r="B2720" s="503"/>
      <c r="C2720" s="363">
        <v>2719</v>
      </c>
      <c r="H2720" t="e">
        <f>VLOOKUP($G2720,県名!$B$1:$C$49,2,FALSE)</f>
        <v>#N/A</v>
      </c>
      <c r="I2720" t="e">
        <f>VLOOKUP(B2720,学校名!$D$8:$F$64,3,FALSE)</f>
        <v>#N/A</v>
      </c>
      <c r="J2720" t="str">
        <f t="shared" si="84"/>
        <v>女</v>
      </c>
      <c r="M2720" t="str">
        <f t="shared" si="85"/>
        <v xml:space="preserve"> </v>
      </c>
    </row>
    <row r="2721" spans="2:13">
      <c r="B2721" s="503"/>
      <c r="C2721" s="363">
        <v>2720</v>
      </c>
      <c r="H2721" t="e">
        <f>VLOOKUP($G2721,県名!$B$1:$C$49,2,FALSE)</f>
        <v>#N/A</v>
      </c>
      <c r="I2721" t="e">
        <f>VLOOKUP(B2721,学校名!$D$8:$F$64,3,FALSE)</f>
        <v>#N/A</v>
      </c>
      <c r="J2721" t="str">
        <f t="shared" si="84"/>
        <v>女</v>
      </c>
      <c r="M2721" t="str">
        <f t="shared" si="85"/>
        <v xml:space="preserve"> </v>
      </c>
    </row>
    <row r="2722" spans="2:13">
      <c r="B2722" s="503"/>
      <c r="C2722" s="363">
        <v>2721</v>
      </c>
      <c r="H2722" t="e">
        <f>VLOOKUP($G2722,県名!$B$1:$C$49,2,FALSE)</f>
        <v>#N/A</v>
      </c>
      <c r="I2722" t="e">
        <f>VLOOKUP(B2722,学校名!$D$8:$F$64,3,FALSE)</f>
        <v>#N/A</v>
      </c>
      <c r="J2722" t="str">
        <f t="shared" si="84"/>
        <v>女</v>
      </c>
      <c r="M2722" t="str">
        <f t="shared" si="85"/>
        <v xml:space="preserve"> </v>
      </c>
    </row>
    <row r="2723" spans="2:13">
      <c r="B2723" s="503"/>
      <c r="C2723" s="363">
        <v>2722</v>
      </c>
      <c r="H2723" t="e">
        <f>VLOOKUP($G2723,県名!$B$1:$C$49,2,FALSE)</f>
        <v>#N/A</v>
      </c>
      <c r="I2723" t="e">
        <f>VLOOKUP(B2723,学校名!$D$8:$F$64,3,FALSE)</f>
        <v>#N/A</v>
      </c>
      <c r="J2723" t="str">
        <f t="shared" si="84"/>
        <v>女</v>
      </c>
      <c r="M2723" t="str">
        <f t="shared" si="85"/>
        <v xml:space="preserve"> </v>
      </c>
    </row>
    <row r="2724" spans="2:13">
      <c r="B2724" s="503"/>
      <c r="C2724" s="363">
        <v>2723</v>
      </c>
      <c r="H2724" t="e">
        <f>VLOOKUP($G2724,県名!$B$1:$C$49,2,FALSE)</f>
        <v>#N/A</v>
      </c>
      <c r="I2724" t="e">
        <f>VLOOKUP(B2724,学校名!$D$8:$F$64,3,FALSE)</f>
        <v>#N/A</v>
      </c>
      <c r="J2724" t="str">
        <f t="shared" si="84"/>
        <v>女</v>
      </c>
      <c r="M2724" t="str">
        <f t="shared" si="85"/>
        <v xml:space="preserve"> </v>
      </c>
    </row>
    <row r="2725" spans="2:13">
      <c r="B2725" s="503"/>
      <c r="C2725" s="363">
        <v>2724</v>
      </c>
      <c r="H2725" t="e">
        <f>VLOOKUP($G2725,県名!$B$1:$C$49,2,FALSE)</f>
        <v>#N/A</v>
      </c>
      <c r="I2725" t="e">
        <f>VLOOKUP(B2725,学校名!$D$8:$F$64,3,FALSE)</f>
        <v>#N/A</v>
      </c>
      <c r="J2725" t="str">
        <f t="shared" si="84"/>
        <v>女</v>
      </c>
      <c r="M2725" t="str">
        <f t="shared" si="85"/>
        <v xml:space="preserve"> </v>
      </c>
    </row>
    <row r="2726" spans="2:13">
      <c r="B2726" s="503"/>
      <c r="C2726" s="363">
        <v>2725</v>
      </c>
      <c r="H2726" t="e">
        <f>VLOOKUP($G2726,県名!$B$1:$C$49,2,FALSE)</f>
        <v>#N/A</v>
      </c>
      <c r="I2726" t="e">
        <f>VLOOKUP(B2726,学校名!$D$8:$F$64,3,FALSE)</f>
        <v>#N/A</v>
      </c>
      <c r="J2726" t="str">
        <f t="shared" si="84"/>
        <v>女</v>
      </c>
      <c r="M2726" t="str">
        <f t="shared" si="85"/>
        <v xml:space="preserve"> </v>
      </c>
    </row>
    <row r="2727" spans="2:13">
      <c r="B2727" s="503"/>
      <c r="C2727" s="363">
        <v>2726</v>
      </c>
      <c r="H2727" t="e">
        <f>VLOOKUP($G2727,県名!$B$1:$C$49,2,FALSE)</f>
        <v>#N/A</v>
      </c>
      <c r="I2727" t="e">
        <f>VLOOKUP(B2727,学校名!$D$8:$F$64,3,FALSE)</f>
        <v>#N/A</v>
      </c>
      <c r="J2727" t="str">
        <f t="shared" si="84"/>
        <v>女</v>
      </c>
      <c r="M2727" t="str">
        <f t="shared" si="85"/>
        <v xml:space="preserve"> </v>
      </c>
    </row>
    <row r="2728" spans="2:13">
      <c r="B2728" s="503"/>
      <c r="C2728" s="363">
        <v>2727</v>
      </c>
      <c r="H2728" t="e">
        <f>VLOOKUP($G2728,県名!$B$1:$C$49,2,FALSE)</f>
        <v>#N/A</v>
      </c>
      <c r="I2728" t="e">
        <f>VLOOKUP(B2728,学校名!$D$8:$F$64,3,FALSE)</f>
        <v>#N/A</v>
      </c>
      <c r="J2728" t="str">
        <f t="shared" si="84"/>
        <v>女</v>
      </c>
      <c r="M2728" t="str">
        <f t="shared" si="85"/>
        <v xml:space="preserve"> </v>
      </c>
    </row>
    <row r="2729" spans="2:13">
      <c r="B2729" s="503"/>
      <c r="C2729" s="363">
        <v>2728</v>
      </c>
      <c r="H2729" t="e">
        <f>VLOOKUP($G2729,県名!$B$1:$C$49,2,FALSE)</f>
        <v>#N/A</v>
      </c>
      <c r="I2729" t="e">
        <f>VLOOKUP(B2729,学校名!$D$8:$F$64,3,FALSE)</f>
        <v>#N/A</v>
      </c>
      <c r="J2729" t="str">
        <f t="shared" si="84"/>
        <v>女</v>
      </c>
      <c r="M2729" t="str">
        <f t="shared" si="85"/>
        <v xml:space="preserve"> </v>
      </c>
    </row>
    <row r="2730" spans="2:13">
      <c r="B2730" s="503"/>
      <c r="C2730" s="363">
        <v>2729</v>
      </c>
      <c r="H2730" t="e">
        <f>VLOOKUP($G2730,県名!$B$1:$C$49,2,FALSE)</f>
        <v>#N/A</v>
      </c>
      <c r="I2730" t="e">
        <f>VLOOKUP(B2730,学校名!$D$8:$F$64,3,FALSE)</f>
        <v>#N/A</v>
      </c>
      <c r="J2730" t="str">
        <f t="shared" si="84"/>
        <v>女</v>
      </c>
      <c r="M2730" t="str">
        <f t="shared" si="85"/>
        <v xml:space="preserve"> </v>
      </c>
    </row>
    <row r="2731" spans="2:13">
      <c r="B2731" s="503"/>
      <c r="C2731" s="363">
        <v>2730</v>
      </c>
      <c r="H2731" t="e">
        <f>VLOOKUP($G2731,県名!$B$1:$C$49,2,FALSE)</f>
        <v>#N/A</v>
      </c>
      <c r="I2731" t="e">
        <f>VLOOKUP(B2731,学校名!$D$8:$F$64,3,FALSE)</f>
        <v>#N/A</v>
      </c>
      <c r="J2731" t="str">
        <f t="shared" si="84"/>
        <v>女</v>
      </c>
      <c r="M2731" t="str">
        <f t="shared" si="85"/>
        <v xml:space="preserve"> </v>
      </c>
    </row>
    <row r="2732" spans="2:13">
      <c r="B2732" s="503"/>
      <c r="C2732" s="363">
        <v>2731</v>
      </c>
      <c r="H2732" t="e">
        <f>VLOOKUP($G2732,県名!$B$1:$C$49,2,FALSE)</f>
        <v>#N/A</v>
      </c>
      <c r="I2732" t="e">
        <f>VLOOKUP(B2732,学校名!$D$8:$F$64,3,FALSE)</f>
        <v>#N/A</v>
      </c>
      <c r="J2732" t="str">
        <f t="shared" si="84"/>
        <v>女</v>
      </c>
      <c r="M2732" t="str">
        <f t="shared" si="85"/>
        <v xml:space="preserve"> </v>
      </c>
    </row>
    <row r="2733" spans="2:13">
      <c r="B2733" s="503"/>
      <c r="C2733" s="363">
        <v>2732</v>
      </c>
      <c r="H2733" t="e">
        <f>VLOOKUP($G2733,県名!$B$1:$C$49,2,FALSE)</f>
        <v>#N/A</v>
      </c>
      <c r="I2733" t="e">
        <f>VLOOKUP(B2733,学校名!$D$8:$F$64,3,FALSE)</f>
        <v>#N/A</v>
      </c>
      <c r="J2733" t="str">
        <f t="shared" si="84"/>
        <v>女</v>
      </c>
      <c r="M2733" t="str">
        <f t="shared" si="85"/>
        <v xml:space="preserve"> </v>
      </c>
    </row>
    <row r="2734" spans="2:13">
      <c r="B2734" s="503"/>
      <c r="C2734" s="363">
        <v>2733</v>
      </c>
      <c r="H2734" t="e">
        <f>VLOOKUP($G2734,県名!$B$1:$C$49,2,FALSE)</f>
        <v>#N/A</v>
      </c>
      <c r="I2734" t="e">
        <f>VLOOKUP(B2734,学校名!$D$8:$F$64,3,FALSE)</f>
        <v>#N/A</v>
      </c>
      <c r="J2734" t="str">
        <f t="shared" si="84"/>
        <v>女</v>
      </c>
      <c r="M2734" t="str">
        <f t="shared" si="85"/>
        <v xml:space="preserve"> </v>
      </c>
    </row>
    <row r="2735" spans="2:13">
      <c r="B2735" s="503"/>
      <c r="C2735" s="363">
        <v>2734</v>
      </c>
      <c r="H2735" t="e">
        <f>VLOOKUP($G2735,県名!$B$1:$C$49,2,FALSE)</f>
        <v>#N/A</v>
      </c>
      <c r="I2735" t="e">
        <f>VLOOKUP(B2735,学校名!$D$8:$F$64,3,FALSE)</f>
        <v>#N/A</v>
      </c>
      <c r="J2735" t="str">
        <f t="shared" si="84"/>
        <v>女</v>
      </c>
      <c r="M2735" t="str">
        <f t="shared" si="85"/>
        <v xml:space="preserve"> </v>
      </c>
    </row>
    <row r="2736" spans="2:13">
      <c r="B2736" s="503"/>
      <c r="C2736" s="363">
        <v>2735</v>
      </c>
      <c r="H2736" t="e">
        <f>VLOOKUP($G2736,県名!$B$1:$C$49,2,FALSE)</f>
        <v>#N/A</v>
      </c>
      <c r="I2736" t="e">
        <f>VLOOKUP(B2736,学校名!$D$8:$F$64,3,FALSE)</f>
        <v>#N/A</v>
      </c>
      <c r="J2736" t="str">
        <f t="shared" si="84"/>
        <v>女</v>
      </c>
      <c r="M2736" t="str">
        <f t="shared" si="85"/>
        <v xml:space="preserve"> </v>
      </c>
    </row>
    <row r="2737" spans="2:13">
      <c r="B2737" s="503"/>
      <c r="C2737" s="363">
        <v>2736</v>
      </c>
      <c r="H2737" t="e">
        <f>VLOOKUP($G2737,県名!$B$1:$C$49,2,FALSE)</f>
        <v>#N/A</v>
      </c>
      <c r="I2737" t="e">
        <f>VLOOKUP(B2737,学校名!$D$8:$F$64,3,FALSE)</f>
        <v>#N/A</v>
      </c>
      <c r="J2737" t="str">
        <f t="shared" si="84"/>
        <v>女</v>
      </c>
      <c r="M2737" t="str">
        <f t="shared" si="85"/>
        <v xml:space="preserve"> </v>
      </c>
    </row>
    <row r="2738" spans="2:13">
      <c r="B2738" s="503"/>
      <c r="C2738" s="363">
        <v>2737</v>
      </c>
      <c r="H2738" t="e">
        <f>VLOOKUP($G2738,県名!$B$1:$C$49,2,FALSE)</f>
        <v>#N/A</v>
      </c>
      <c r="I2738" t="e">
        <f>VLOOKUP(B2738,学校名!$D$8:$F$64,3,FALSE)</f>
        <v>#N/A</v>
      </c>
      <c r="J2738" t="str">
        <f t="shared" si="84"/>
        <v>女</v>
      </c>
      <c r="M2738" t="str">
        <f t="shared" si="85"/>
        <v xml:space="preserve"> </v>
      </c>
    </row>
    <row r="2739" spans="2:13">
      <c r="B2739" s="503"/>
      <c r="C2739" s="363">
        <v>2738</v>
      </c>
      <c r="H2739" t="e">
        <f>VLOOKUP($G2739,県名!$B$1:$C$49,2,FALSE)</f>
        <v>#N/A</v>
      </c>
      <c r="I2739" t="e">
        <f>VLOOKUP(B2739,学校名!$D$8:$F$64,3,FALSE)</f>
        <v>#N/A</v>
      </c>
      <c r="J2739" t="str">
        <f t="shared" si="84"/>
        <v>女</v>
      </c>
      <c r="M2739" t="str">
        <f t="shared" si="85"/>
        <v xml:space="preserve"> </v>
      </c>
    </row>
    <row r="2740" spans="2:13">
      <c r="B2740" s="503"/>
      <c r="C2740" s="363">
        <v>2739</v>
      </c>
      <c r="H2740" t="e">
        <f>VLOOKUP($G2740,県名!$B$1:$C$49,2,FALSE)</f>
        <v>#N/A</v>
      </c>
      <c r="I2740" t="e">
        <f>VLOOKUP(B2740,学校名!$D$8:$F$64,3,FALSE)</f>
        <v>#N/A</v>
      </c>
      <c r="J2740" t="str">
        <f t="shared" si="84"/>
        <v>女</v>
      </c>
      <c r="M2740" t="str">
        <f t="shared" si="85"/>
        <v xml:space="preserve"> </v>
      </c>
    </row>
    <row r="2741" spans="2:13">
      <c r="B2741" s="503"/>
      <c r="C2741" s="363">
        <v>2740</v>
      </c>
      <c r="H2741" t="e">
        <f>VLOOKUP($G2741,県名!$B$1:$C$49,2,FALSE)</f>
        <v>#N/A</v>
      </c>
      <c r="I2741" t="e">
        <f>VLOOKUP(B2741,学校名!$D$8:$F$64,3,FALSE)</f>
        <v>#N/A</v>
      </c>
      <c r="J2741" t="str">
        <f t="shared" si="84"/>
        <v>女</v>
      </c>
      <c r="M2741" t="str">
        <f t="shared" si="85"/>
        <v xml:space="preserve"> </v>
      </c>
    </row>
    <row r="2742" spans="2:13">
      <c r="B2742" s="503"/>
      <c r="C2742" s="363">
        <v>2741</v>
      </c>
      <c r="H2742" t="e">
        <f>VLOOKUP($G2742,県名!$B$1:$C$49,2,FALSE)</f>
        <v>#N/A</v>
      </c>
      <c r="I2742" t="e">
        <f>VLOOKUP(B2742,学校名!$D$8:$F$64,3,FALSE)</f>
        <v>#N/A</v>
      </c>
      <c r="J2742" t="str">
        <f t="shared" si="84"/>
        <v>女</v>
      </c>
      <c r="M2742" t="str">
        <f t="shared" si="85"/>
        <v xml:space="preserve"> </v>
      </c>
    </row>
    <row r="2743" spans="2:13">
      <c r="B2743" s="503"/>
      <c r="C2743" s="363">
        <v>2742</v>
      </c>
      <c r="H2743" t="e">
        <f>VLOOKUP($G2743,県名!$B$1:$C$49,2,FALSE)</f>
        <v>#N/A</v>
      </c>
      <c r="I2743" t="e">
        <f>VLOOKUP(B2743,学校名!$D$8:$F$64,3,FALSE)</f>
        <v>#N/A</v>
      </c>
      <c r="J2743" t="str">
        <f t="shared" si="84"/>
        <v>女</v>
      </c>
      <c r="M2743" t="str">
        <f t="shared" si="85"/>
        <v xml:space="preserve"> </v>
      </c>
    </row>
    <row r="2744" spans="2:13">
      <c r="B2744" s="503"/>
      <c r="C2744" s="363">
        <v>2743</v>
      </c>
      <c r="H2744" t="e">
        <f>VLOOKUP($G2744,県名!$B$1:$C$49,2,FALSE)</f>
        <v>#N/A</v>
      </c>
      <c r="I2744" t="e">
        <f>VLOOKUP(B2744,学校名!$D$8:$F$64,3,FALSE)</f>
        <v>#N/A</v>
      </c>
      <c r="J2744" t="str">
        <f t="shared" si="84"/>
        <v>女</v>
      </c>
      <c r="M2744" t="str">
        <f t="shared" si="85"/>
        <v xml:space="preserve"> </v>
      </c>
    </row>
    <row r="2745" spans="2:13">
      <c r="B2745" s="503"/>
      <c r="C2745" s="363">
        <v>2744</v>
      </c>
      <c r="H2745" t="e">
        <f>VLOOKUP($G2745,県名!$B$1:$C$49,2,FALSE)</f>
        <v>#N/A</v>
      </c>
      <c r="I2745" t="e">
        <f>VLOOKUP(B2745,学校名!$D$8:$F$64,3,FALSE)</f>
        <v>#N/A</v>
      </c>
      <c r="J2745" t="str">
        <f t="shared" si="84"/>
        <v>女</v>
      </c>
      <c r="M2745" t="str">
        <f t="shared" si="85"/>
        <v xml:space="preserve"> </v>
      </c>
    </row>
    <row r="2746" spans="2:13">
      <c r="B2746" s="503"/>
      <c r="C2746" s="363">
        <v>2745</v>
      </c>
      <c r="H2746" t="e">
        <f>VLOOKUP($G2746,県名!$B$1:$C$49,2,FALSE)</f>
        <v>#N/A</v>
      </c>
      <c r="I2746" t="e">
        <f>VLOOKUP(B2746,学校名!$D$8:$F$64,3,FALSE)</f>
        <v>#N/A</v>
      </c>
      <c r="J2746" t="str">
        <f t="shared" si="84"/>
        <v>女</v>
      </c>
      <c r="M2746" t="str">
        <f t="shared" si="85"/>
        <v xml:space="preserve"> </v>
      </c>
    </row>
    <row r="2747" spans="2:13">
      <c r="B2747" s="503"/>
      <c r="C2747" s="363">
        <v>2746</v>
      </c>
      <c r="H2747" t="e">
        <f>VLOOKUP($G2747,県名!$B$1:$C$49,2,FALSE)</f>
        <v>#N/A</v>
      </c>
      <c r="I2747" t="e">
        <f>VLOOKUP(B2747,学校名!$D$8:$F$64,3,FALSE)</f>
        <v>#N/A</v>
      </c>
      <c r="J2747" t="str">
        <f t="shared" si="84"/>
        <v>女</v>
      </c>
      <c r="M2747" t="str">
        <f t="shared" si="85"/>
        <v xml:space="preserve"> </v>
      </c>
    </row>
    <row r="2748" spans="2:13">
      <c r="B2748" s="503"/>
      <c r="C2748" s="363">
        <v>2747</v>
      </c>
      <c r="H2748" t="e">
        <f>VLOOKUP($G2748,県名!$B$1:$C$49,2,FALSE)</f>
        <v>#N/A</v>
      </c>
      <c r="I2748" t="e">
        <f>VLOOKUP(B2748,学校名!$D$8:$F$64,3,FALSE)</f>
        <v>#N/A</v>
      </c>
      <c r="J2748" t="str">
        <f t="shared" si="84"/>
        <v>女</v>
      </c>
      <c r="M2748" t="str">
        <f t="shared" si="85"/>
        <v xml:space="preserve"> </v>
      </c>
    </row>
    <row r="2749" spans="2:13">
      <c r="B2749" s="503"/>
      <c r="C2749" s="363">
        <v>2748</v>
      </c>
      <c r="H2749" t="e">
        <f>VLOOKUP($G2749,県名!$B$1:$C$49,2,FALSE)</f>
        <v>#N/A</v>
      </c>
      <c r="I2749" t="e">
        <f>VLOOKUP(B2749,学校名!$D$8:$F$64,3,FALSE)</f>
        <v>#N/A</v>
      </c>
      <c r="J2749" t="str">
        <f t="shared" si="84"/>
        <v>女</v>
      </c>
      <c r="M2749" t="str">
        <f t="shared" si="85"/>
        <v xml:space="preserve"> </v>
      </c>
    </row>
    <row r="2750" spans="2:13">
      <c r="B2750" s="503"/>
      <c r="C2750" s="363">
        <v>2749</v>
      </c>
      <c r="H2750" t="e">
        <f>VLOOKUP($G2750,県名!$B$1:$C$49,2,FALSE)</f>
        <v>#N/A</v>
      </c>
      <c r="I2750" t="e">
        <f>VLOOKUP(B2750,学校名!$D$8:$F$64,3,FALSE)</f>
        <v>#N/A</v>
      </c>
      <c r="J2750" t="str">
        <f t="shared" si="84"/>
        <v>女</v>
      </c>
      <c r="M2750" t="str">
        <f t="shared" si="85"/>
        <v xml:space="preserve"> </v>
      </c>
    </row>
    <row r="2751" spans="2:13">
      <c r="B2751" s="503"/>
      <c r="C2751" s="363">
        <v>2750</v>
      </c>
      <c r="H2751" t="e">
        <f>VLOOKUP($G2751,県名!$B$1:$C$49,2,FALSE)</f>
        <v>#N/A</v>
      </c>
      <c r="I2751" t="e">
        <f>VLOOKUP(B2751,学校名!$D$8:$F$64,3,FALSE)</f>
        <v>#N/A</v>
      </c>
      <c r="J2751" t="str">
        <f t="shared" si="84"/>
        <v>女</v>
      </c>
      <c r="M2751" t="str">
        <f t="shared" si="85"/>
        <v xml:space="preserve"> </v>
      </c>
    </row>
    <row r="2752" spans="2:13">
      <c r="B2752" s="503"/>
      <c r="C2752" s="363">
        <v>2751</v>
      </c>
      <c r="H2752" t="e">
        <f>VLOOKUP($G2752,県名!$B$1:$C$49,2,FALSE)</f>
        <v>#N/A</v>
      </c>
      <c r="I2752" t="e">
        <f>VLOOKUP(B2752,学校名!$D$8:$F$64,3,FALSE)</f>
        <v>#N/A</v>
      </c>
      <c r="J2752" t="str">
        <f t="shared" si="84"/>
        <v>女</v>
      </c>
      <c r="M2752" t="str">
        <f t="shared" si="85"/>
        <v xml:space="preserve"> </v>
      </c>
    </row>
    <row r="2753" spans="2:13">
      <c r="B2753" s="503"/>
      <c r="C2753" s="363">
        <v>2752</v>
      </c>
      <c r="H2753" t="e">
        <f>VLOOKUP($G2753,県名!$B$1:$C$49,2,FALSE)</f>
        <v>#N/A</v>
      </c>
      <c r="I2753" t="e">
        <f>VLOOKUP(B2753,学校名!$D$8:$F$64,3,FALSE)</f>
        <v>#N/A</v>
      </c>
      <c r="J2753" t="str">
        <f t="shared" si="84"/>
        <v>女</v>
      </c>
      <c r="M2753" t="str">
        <f t="shared" si="85"/>
        <v xml:space="preserve"> </v>
      </c>
    </row>
    <row r="2754" spans="2:13">
      <c r="B2754" s="503"/>
      <c r="C2754" s="363">
        <v>2753</v>
      </c>
      <c r="H2754" t="e">
        <f>VLOOKUP($G2754,県名!$B$1:$C$49,2,FALSE)</f>
        <v>#N/A</v>
      </c>
      <c r="I2754" t="e">
        <f>VLOOKUP(B2754,学校名!$D$8:$F$64,3,FALSE)</f>
        <v>#N/A</v>
      </c>
      <c r="J2754" t="str">
        <f t="shared" si="84"/>
        <v>女</v>
      </c>
      <c r="M2754" t="str">
        <f t="shared" si="85"/>
        <v xml:space="preserve"> </v>
      </c>
    </row>
    <row r="2755" spans="2:13">
      <c r="B2755" s="503"/>
      <c r="C2755" s="363">
        <v>2754</v>
      </c>
      <c r="H2755" t="e">
        <f>VLOOKUP($G2755,県名!$B$1:$C$49,2,FALSE)</f>
        <v>#N/A</v>
      </c>
      <c r="I2755" t="e">
        <f>VLOOKUP(B2755,学校名!$D$8:$F$64,3,FALSE)</f>
        <v>#N/A</v>
      </c>
      <c r="J2755" t="str">
        <f t="shared" ref="J2755:J2818" si="86">IF(VALUE(C2755)&lt;2001,"男","女")</f>
        <v>女</v>
      </c>
      <c r="M2755" t="str">
        <f t="shared" ref="M2755:M2818" si="87">K2755&amp;" "&amp;L2755</f>
        <v xml:space="preserve"> </v>
      </c>
    </row>
    <row r="2756" spans="2:13">
      <c r="B2756" s="503"/>
      <c r="C2756" s="363">
        <v>2755</v>
      </c>
      <c r="H2756" t="e">
        <f>VLOOKUP($G2756,県名!$B$1:$C$49,2,FALSE)</f>
        <v>#N/A</v>
      </c>
      <c r="I2756" t="e">
        <f>VLOOKUP(B2756,学校名!$D$8:$F$64,3,FALSE)</f>
        <v>#N/A</v>
      </c>
      <c r="J2756" t="str">
        <f t="shared" si="86"/>
        <v>女</v>
      </c>
      <c r="M2756" t="str">
        <f t="shared" si="87"/>
        <v xml:space="preserve"> </v>
      </c>
    </row>
    <row r="2757" spans="2:13">
      <c r="B2757" s="503"/>
      <c r="C2757" s="363">
        <v>2756</v>
      </c>
      <c r="H2757" t="e">
        <f>VLOOKUP($G2757,県名!$B$1:$C$49,2,FALSE)</f>
        <v>#N/A</v>
      </c>
      <c r="I2757" t="e">
        <f>VLOOKUP(B2757,学校名!$D$8:$F$64,3,FALSE)</f>
        <v>#N/A</v>
      </c>
      <c r="J2757" t="str">
        <f t="shared" si="86"/>
        <v>女</v>
      </c>
      <c r="M2757" t="str">
        <f t="shared" si="87"/>
        <v xml:space="preserve"> </v>
      </c>
    </row>
    <row r="2758" spans="2:13">
      <c r="B2758" s="503"/>
      <c r="C2758" s="363">
        <v>2757</v>
      </c>
      <c r="H2758" t="e">
        <f>VLOOKUP($G2758,県名!$B$1:$C$49,2,FALSE)</f>
        <v>#N/A</v>
      </c>
      <c r="I2758" t="e">
        <f>VLOOKUP(B2758,学校名!$D$8:$F$64,3,FALSE)</f>
        <v>#N/A</v>
      </c>
      <c r="J2758" t="str">
        <f t="shared" si="86"/>
        <v>女</v>
      </c>
      <c r="M2758" t="str">
        <f t="shared" si="87"/>
        <v xml:space="preserve"> </v>
      </c>
    </row>
    <row r="2759" spans="2:13">
      <c r="B2759" s="503"/>
      <c r="C2759" s="363">
        <v>2758</v>
      </c>
      <c r="H2759" t="e">
        <f>VLOOKUP($G2759,県名!$B$1:$C$49,2,FALSE)</f>
        <v>#N/A</v>
      </c>
      <c r="I2759" t="e">
        <f>VLOOKUP(B2759,学校名!$D$8:$F$64,3,FALSE)</f>
        <v>#N/A</v>
      </c>
      <c r="J2759" t="str">
        <f t="shared" si="86"/>
        <v>女</v>
      </c>
      <c r="M2759" t="str">
        <f t="shared" si="87"/>
        <v xml:space="preserve"> </v>
      </c>
    </row>
    <row r="2760" spans="2:13">
      <c r="B2760" s="503"/>
      <c r="C2760" s="363">
        <v>2759</v>
      </c>
      <c r="H2760" t="e">
        <f>VLOOKUP($G2760,県名!$B$1:$C$49,2,FALSE)</f>
        <v>#N/A</v>
      </c>
      <c r="I2760" t="e">
        <f>VLOOKUP(B2760,学校名!$D$8:$F$64,3,FALSE)</f>
        <v>#N/A</v>
      </c>
      <c r="J2760" t="str">
        <f t="shared" si="86"/>
        <v>女</v>
      </c>
      <c r="M2760" t="str">
        <f t="shared" si="87"/>
        <v xml:space="preserve"> </v>
      </c>
    </row>
    <row r="2761" spans="2:13">
      <c r="B2761" s="503"/>
      <c r="C2761" s="363">
        <v>2760</v>
      </c>
      <c r="H2761" t="e">
        <f>VLOOKUP($G2761,県名!$B$1:$C$49,2,FALSE)</f>
        <v>#N/A</v>
      </c>
      <c r="I2761" t="e">
        <f>VLOOKUP(B2761,学校名!$D$8:$F$64,3,FALSE)</f>
        <v>#N/A</v>
      </c>
      <c r="J2761" t="str">
        <f t="shared" si="86"/>
        <v>女</v>
      </c>
      <c r="M2761" t="str">
        <f t="shared" si="87"/>
        <v xml:space="preserve"> </v>
      </c>
    </row>
    <row r="2762" spans="2:13">
      <c r="B2762" s="503"/>
      <c r="C2762" s="363">
        <v>2761</v>
      </c>
      <c r="H2762" t="e">
        <f>VLOOKUP($G2762,県名!$B$1:$C$49,2,FALSE)</f>
        <v>#N/A</v>
      </c>
      <c r="I2762" t="e">
        <f>VLOOKUP(B2762,学校名!$D$8:$F$64,3,FALSE)</f>
        <v>#N/A</v>
      </c>
      <c r="J2762" t="str">
        <f t="shared" si="86"/>
        <v>女</v>
      </c>
      <c r="M2762" t="str">
        <f t="shared" si="87"/>
        <v xml:space="preserve"> </v>
      </c>
    </row>
    <row r="2763" spans="2:13">
      <c r="B2763" s="503"/>
      <c r="C2763" s="363">
        <v>2762</v>
      </c>
      <c r="H2763" t="e">
        <f>VLOOKUP($G2763,県名!$B$1:$C$49,2,FALSE)</f>
        <v>#N/A</v>
      </c>
      <c r="I2763" t="e">
        <f>VLOOKUP(B2763,学校名!$D$8:$F$64,3,FALSE)</f>
        <v>#N/A</v>
      </c>
      <c r="J2763" t="str">
        <f t="shared" si="86"/>
        <v>女</v>
      </c>
      <c r="M2763" t="str">
        <f t="shared" si="87"/>
        <v xml:space="preserve"> </v>
      </c>
    </row>
    <row r="2764" spans="2:13">
      <c r="B2764" s="503"/>
      <c r="C2764" s="363">
        <v>2763</v>
      </c>
      <c r="H2764" t="e">
        <f>VLOOKUP($G2764,県名!$B$1:$C$49,2,FALSE)</f>
        <v>#N/A</v>
      </c>
      <c r="I2764" t="e">
        <f>VLOOKUP(B2764,学校名!$D$8:$F$64,3,FALSE)</f>
        <v>#N/A</v>
      </c>
      <c r="J2764" t="str">
        <f t="shared" si="86"/>
        <v>女</v>
      </c>
      <c r="M2764" t="str">
        <f t="shared" si="87"/>
        <v xml:space="preserve"> </v>
      </c>
    </row>
    <row r="2765" spans="2:13">
      <c r="B2765" s="503"/>
      <c r="C2765" s="363">
        <v>2764</v>
      </c>
      <c r="H2765" t="e">
        <f>VLOOKUP($G2765,県名!$B$1:$C$49,2,FALSE)</f>
        <v>#N/A</v>
      </c>
      <c r="I2765" t="e">
        <f>VLOOKUP(B2765,学校名!$D$8:$F$64,3,FALSE)</f>
        <v>#N/A</v>
      </c>
      <c r="J2765" t="str">
        <f t="shared" si="86"/>
        <v>女</v>
      </c>
      <c r="M2765" t="str">
        <f t="shared" si="87"/>
        <v xml:space="preserve"> </v>
      </c>
    </row>
    <row r="2766" spans="2:13">
      <c r="B2766" s="503"/>
      <c r="C2766" s="363">
        <v>2765</v>
      </c>
      <c r="H2766" t="e">
        <f>VLOOKUP($G2766,県名!$B$1:$C$49,2,FALSE)</f>
        <v>#N/A</v>
      </c>
      <c r="I2766" t="e">
        <f>VLOOKUP(B2766,学校名!$D$8:$F$64,3,FALSE)</f>
        <v>#N/A</v>
      </c>
      <c r="J2766" t="str">
        <f t="shared" si="86"/>
        <v>女</v>
      </c>
      <c r="M2766" t="str">
        <f t="shared" si="87"/>
        <v xml:space="preserve"> </v>
      </c>
    </row>
    <row r="2767" spans="2:13">
      <c r="B2767" s="503"/>
      <c r="C2767" s="363">
        <v>2766</v>
      </c>
      <c r="H2767" t="e">
        <f>VLOOKUP($G2767,県名!$B$1:$C$49,2,FALSE)</f>
        <v>#N/A</v>
      </c>
      <c r="I2767" t="e">
        <f>VLOOKUP(B2767,学校名!$D$8:$F$64,3,FALSE)</f>
        <v>#N/A</v>
      </c>
      <c r="J2767" t="str">
        <f t="shared" si="86"/>
        <v>女</v>
      </c>
      <c r="M2767" t="str">
        <f t="shared" si="87"/>
        <v xml:space="preserve"> </v>
      </c>
    </row>
    <row r="2768" spans="2:13">
      <c r="B2768" s="503"/>
      <c r="C2768" s="363">
        <v>2767</v>
      </c>
      <c r="H2768" t="e">
        <f>VLOOKUP($G2768,県名!$B$1:$C$49,2,FALSE)</f>
        <v>#N/A</v>
      </c>
      <c r="I2768" t="e">
        <f>VLOOKUP(B2768,学校名!$D$8:$F$64,3,FALSE)</f>
        <v>#N/A</v>
      </c>
      <c r="J2768" t="str">
        <f t="shared" si="86"/>
        <v>女</v>
      </c>
      <c r="M2768" t="str">
        <f t="shared" si="87"/>
        <v xml:space="preserve"> </v>
      </c>
    </row>
    <row r="2769" spans="2:13">
      <c r="B2769" s="503"/>
      <c r="C2769" s="363">
        <v>2768</v>
      </c>
      <c r="H2769" t="e">
        <f>VLOOKUP($G2769,県名!$B$1:$C$49,2,FALSE)</f>
        <v>#N/A</v>
      </c>
      <c r="I2769" t="e">
        <f>VLOOKUP(B2769,学校名!$D$8:$F$64,3,FALSE)</f>
        <v>#N/A</v>
      </c>
      <c r="J2769" t="str">
        <f t="shared" si="86"/>
        <v>女</v>
      </c>
      <c r="M2769" t="str">
        <f t="shared" si="87"/>
        <v xml:space="preserve"> </v>
      </c>
    </row>
    <row r="2770" spans="2:13">
      <c r="B2770" s="503"/>
      <c r="C2770" s="363">
        <v>2769</v>
      </c>
      <c r="H2770" t="e">
        <f>VLOOKUP($G2770,県名!$B$1:$C$49,2,FALSE)</f>
        <v>#N/A</v>
      </c>
      <c r="I2770" t="e">
        <f>VLOOKUP(B2770,学校名!$D$8:$F$64,3,FALSE)</f>
        <v>#N/A</v>
      </c>
      <c r="J2770" t="str">
        <f t="shared" si="86"/>
        <v>女</v>
      </c>
      <c r="M2770" t="str">
        <f t="shared" si="87"/>
        <v xml:space="preserve"> </v>
      </c>
    </row>
    <row r="2771" spans="2:13">
      <c r="B2771" s="503"/>
      <c r="C2771" s="363">
        <v>2770</v>
      </c>
      <c r="H2771" t="e">
        <f>VLOOKUP($G2771,県名!$B$1:$C$49,2,FALSE)</f>
        <v>#N/A</v>
      </c>
      <c r="I2771" t="e">
        <f>VLOOKUP(B2771,学校名!$D$8:$F$64,3,FALSE)</f>
        <v>#N/A</v>
      </c>
      <c r="J2771" t="str">
        <f t="shared" si="86"/>
        <v>女</v>
      </c>
      <c r="M2771" t="str">
        <f t="shared" si="87"/>
        <v xml:space="preserve"> </v>
      </c>
    </row>
    <row r="2772" spans="2:13">
      <c r="B2772" s="503"/>
      <c r="C2772" s="363">
        <v>2771</v>
      </c>
      <c r="H2772" t="e">
        <f>VLOOKUP($G2772,県名!$B$1:$C$49,2,FALSE)</f>
        <v>#N/A</v>
      </c>
      <c r="I2772" t="e">
        <f>VLOOKUP(B2772,学校名!$D$8:$F$64,3,FALSE)</f>
        <v>#N/A</v>
      </c>
      <c r="J2772" t="str">
        <f t="shared" si="86"/>
        <v>女</v>
      </c>
      <c r="M2772" t="str">
        <f t="shared" si="87"/>
        <v xml:space="preserve"> </v>
      </c>
    </row>
    <row r="2773" spans="2:13">
      <c r="B2773" s="503"/>
      <c r="C2773" s="363">
        <v>2772</v>
      </c>
      <c r="H2773" t="e">
        <f>VLOOKUP($G2773,県名!$B$1:$C$49,2,FALSE)</f>
        <v>#N/A</v>
      </c>
      <c r="I2773" t="e">
        <f>VLOOKUP(B2773,学校名!$D$8:$F$64,3,FALSE)</f>
        <v>#N/A</v>
      </c>
      <c r="J2773" t="str">
        <f t="shared" si="86"/>
        <v>女</v>
      </c>
      <c r="M2773" t="str">
        <f t="shared" si="87"/>
        <v xml:space="preserve"> </v>
      </c>
    </row>
    <row r="2774" spans="2:13">
      <c r="B2774" s="503"/>
      <c r="C2774" s="363">
        <v>2773</v>
      </c>
      <c r="H2774" t="e">
        <f>VLOOKUP($G2774,県名!$B$1:$C$49,2,FALSE)</f>
        <v>#N/A</v>
      </c>
      <c r="I2774" t="e">
        <f>VLOOKUP(B2774,学校名!$D$8:$F$64,3,FALSE)</f>
        <v>#N/A</v>
      </c>
      <c r="J2774" t="str">
        <f t="shared" si="86"/>
        <v>女</v>
      </c>
      <c r="M2774" t="str">
        <f t="shared" si="87"/>
        <v xml:space="preserve"> </v>
      </c>
    </row>
    <row r="2775" spans="2:13">
      <c r="B2775" s="503"/>
      <c r="C2775" s="363">
        <v>2774</v>
      </c>
      <c r="H2775" t="e">
        <f>VLOOKUP($G2775,県名!$B$1:$C$49,2,FALSE)</f>
        <v>#N/A</v>
      </c>
      <c r="I2775" t="e">
        <f>VLOOKUP(B2775,学校名!$D$8:$F$64,3,FALSE)</f>
        <v>#N/A</v>
      </c>
      <c r="J2775" t="str">
        <f t="shared" si="86"/>
        <v>女</v>
      </c>
      <c r="M2775" t="str">
        <f t="shared" si="87"/>
        <v xml:space="preserve"> </v>
      </c>
    </row>
    <row r="2776" spans="2:13">
      <c r="B2776" s="503"/>
      <c r="C2776" s="363">
        <v>2775</v>
      </c>
      <c r="H2776" t="e">
        <f>VLOOKUP($G2776,県名!$B$1:$C$49,2,FALSE)</f>
        <v>#N/A</v>
      </c>
      <c r="I2776" t="e">
        <f>VLOOKUP(B2776,学校名!$D$8:$F$64,3,FALSE)</f>
        <v>#N/A</v>
      </c>
      <c r="J2776" t="str">
        <f t="shared" si="86"/>
        <v>女</v>
      </c>
      <c r="M2776" t="str">
        <f t="shared" si="87"/>
        <v xml:space="preserve"> </v>
      </c>
    </row>
    <row r="2777" spans="2:13">
      <c r="B2777" s="503"/>
      <c r="C2777" s="363">
        <v>2776</v>
      </c>
      <c r="H2777" t="e">
        <f>VLOOKUP($G2777,県名!$B$1:$C$49,2,FALSE)</f>
        <v>#N/A</v>
      </c>
      <c r="I2777" t="e">
        <f>VLOOKUP(B2777,学校名!$D$8:$F$64,3,FALSE)</f>
        <v>#N/A</v>
      </c>
      <c r="J2777" t="str">
        <f t="shared" si="86"/>
        <v>女</v>
      </c>
      <c r="M2777" t="str">
        <f t="shared" si="87"/>
        <v xml:space="preserve"> </v>
      </c>
    </row>
    <row r="2778" spans="2:13">
      <c r="B2778" s="503"/>
      <c r="C2778" s="363">
        <v>2777</v>
      </c>
      <c r="H2778" t="e">
        <f>VLOOKUP($G2778,県名!$B$1:$C$49,2,FALSE)</f>
        <v>#N/A</v>
      </c>
      <c r="I2778" t="e">
        <f>VLOOKUP(B2778,学校名!$D$8:$F$64,3,FALSE)</f>
        <v>#N/A</v>
      </c>
      <c r="J2778" t="str">
        <f t="shared" si="86"/>
        <v>女</v>
      </c>
      <c r="M2778" t="str">
        <f t="shared" si="87"/>
        <v xml:space="preserve"> </v>
      </c>
    </row>
    <row r="2779" spans="2:13">
      <c r="B2779" s="503"/>
      <c r="C2779" s="363">
        <v>2778</v>
      </c>
      <c r="H2779" t="e">
        <f>VLOOKUP($G2779,県名!$B$1:$C$49,2,FALSE)</f>
        <v>#N/A</v>
      </c>
      <c r="I2779" t="e">
        <f>VLOOKUP(B2779,学校名!$D$8:$F$64,3,FALSE)</f>
        <v>#N/A</v>
      </c>
      <c r="J2779" t="str">
        <f t="shared" si="86"/>
        <v>女</v>
      </c>
      <c r="M2779" t="str">
        <f t="shared" si="87"/>
        <v xml:space="preserve"> </v>
      </c>
    </row>
    <row r="2780" spans="2:13">
      <c r="B2780" s="503"/>
      <c r="C2780" s="363">
        <v>2779</v>
      </c>
      <c r="H2780" t="e">
        <f>VLOOKUP($G2780,県名!$B$1:$C$49,2,FALSE)</f>
        <v>#N/A</v>
      </c>
      <c r="I2780" t="e">
        <f>VLOOKUP(B2780,学校名!$D$8:$F$64,3,FALSE)</f>
        <v>#N/A</v>
      </c>
      <c r="J2780" t="str">
        <f t="shared" si="86"/>
        <v>女</v>
      </c>
      <c r="M2780" t="str">
        <f t="shared" si="87"/>
        <v xml:space="preserve"> </v>
      </c>
    </row>
    <row r="2781" spans="2:13">
      <c r="B2781" s="503"/>
      <c r="C2781" s="363">
        <v>2780</v>
      </c>
      <c r="H2781" t="e">
        <f>VLOOKUP($G2781,県名!$B$1:$C$49,2,FALSE)</f>
        <v>#N/A</v>
      </c>
      <c r="I2781" t="e">
        <f>VLOOKUP(B2781,学校名!$D$8:$F$64,3,FALSE)</f>
        <v>#N/A</v>
      </c>
      <c r="J2781" t="str">
        <f t="shared" si="86"/>
        <v>女</v>
      </c>
      <c r="M2781" t="str">
        <f t="shared" si="87"/>
        <v xml:space="preserve"> </v>
      </c>
    </row>
    <row r="2782" spans="2:13">
      <c r="B2782" s="503"/>
      <c r="C2782" s="363">
        <v>2781</v>
      </c>
      <c r="H2782" t="e">
        <f>VLOOKUP($G2782,県名!$B$1:$C$49,2,FALSE)</f>
        <v>#N/A</v>
      </c>
      <c r="I2782" t="e">
        <f>VLOOKUP(B2782,学校名!$D$8:$F$64,3,FALSE)</f>
        <v>#N/A</v>
      </c>
      <c r="J2782" t="str">
        <f t="shared" si="86"/>
        <v>女</v>
      </c>
      <c r="M2782" t="str">
        <f t="shared" si="87"/>
        <v xml:space="preserve"> </v>
      </c>
    </row>
    <row r="2783" spans="2:13">
      <c r="B2783" s="503"/>
      <c r="C2783" s="363">
        <v>2782</v>
      </c>
      <c r="H2783" t="e">
        <f>VLOOKUP($G2783,県名!$B$1:$C$49,2,FALSE)</f>
        <v>#N/A</v>
      </c>
      <c r="I2783" t="e">
        <f>VLOOKUP(B2783,学校名!$D$8:$F$64,3,FALSE)</f>
        <v>#N/A</v>
      </c>
      <c r="J2783" t="str">
        <f t="shared" si="86"/>
        <v>女</v>
      </c>
      <c r="M2783" t="str">
        <f t="shared" si="87"/>
        <v xml:space="preserve"> </v>
      </c>
    </row>
    <row r="2784" spans="2:13">
      <c r="B2784" s="503"/>
      <c r="C2784" s="363">
        <v>2783</v>
      </c>
      <c r="H2784" t="e">
        <f>VLOOKUP($G2784,県名!$B$1:$C$49,2,FALSE)</f>
        <v>#N/A</v>
      </c>
      <c r="I2784" t="e">
        <f>VLOOKUP(B2784,学校名!$D$8:$F$64,3,FALSE)</f>
        <v>#N/A</v>
      </c>
      <c r="J2784" t="str">
        <f t="shared" si="86"/>
        <v>女</v>
      </c>
      <c r="M2784" t="str">
        <f t="shared" si="87"/>
        <v xml:space="preserve"> </v>
      </c>
    </row>
    <row r="2785" spans="2:13">
      <c r="B2785" s="503"/>
      <c r="C2785" s="363">
        <v>2784</v>
      </c>
      <c r="H2785" t="e">
        <f>VLOOKUP($G2785,県名!$B$1:$C$49,2,FALSE)</f>
        <v>#N/A</v>
      </c>
      <c r="I2785" t="e">
        <f>VLOOKUP(B2785,学校名!$D$8:$F$64,3,FALSE)</f>
        <v>#N/A</v>
      </c>
      <c r="J2785" t="str">
        <f t="shared" si="86"/>
        <v>女</v>
      </c>
      <c r="M2785" t="str">
        <f t="shared" si="87"/>
        <v xml:space="preserve"> </v>
      </c>
    </row>
    <row r="2786" spans="2:13">
      <c r="B2786" s="503"/>
      <c r="C2786" s="363">
        <v>2785</v>
      </c>
      <c r="H2786" t="e">
        <f>VLOOKUP($G2786,県名!$B$1:$C$49,2,FALSE)</f>
        <v>#N/A</v>
      </c>
      <c r="I2786" t="e">
        <f>VLOOKUP(B2786,学校名!$D$8:$F$64,3,FALSE)</f>
        <v>#N/A</v>
      </c>
      <c r="J2786" t="str">
        <f t="shared" si="86"/>
        <v>女</v>
      </c>
      <c r="M2786" t="str">
        <f t="shared" si="87"/>
        <v xml:space="preserve"> </v>
      </c>
    </row>
    <row r="2787" spans="2:13">
      <c r="B2787" s="503"/>
      <c r="C2787" s="363">
        <v>2786</v>
      </c>
      <c r="H2787" t="e">
        <f>VLOOKUP($G2787,県名!$B$1:$C$49,2,FALSE)</f>
        <v>#N/A</v>
      </c>
      <c r="I2787" t="e">
        <f>VLOOKUP(B2787,学校名!$D$8:$F$64,3,FALSE)</f>
        <v>#N/A</v>
      </c>
      <c r="J2787" t="str">
        <f t="shared" si="86"/>
        <v>女</v>
      </c>
      <c r="M2787" t="str">
        <f t="shared" si="87"/>
        <v xml:space="preserve"> </v>
      </c>
    </row>
    <row r="2788" spans="2:13">
      <c r="B2788" s="503"/>
      <c r="C2788" s="363">
        <v>2787</v>
      </c>
      <c r="H2788" t="e">
        <f>VLOOKUP($G2788,県名!$B$1:$C$49,2,FALSE)</f>
        <v>#N/A</v>
      </c>
      <c r="I2788" t="e">
        <f>VLOOKUP(B2788,学校名!$D$8:$F$64,3,FALSE)</f>
        <v>#N/A</v>
      </c>
      <c r="J2788" t="str">
        <f t="shared" si="86"/>
        <v>女</v>
      </c>
      <c r="M2788" t="str">
        <f t="shared" si="87"/>
        <v xml:space="preserve"> </v>
      </c>
    </row>
    <row r="2789" spans="2:13">
      <c r="B2789" s="503"/>
      <c r="C2789" s="363">
        <v>2788</v>
      </c>
      <c r="H2789" t="e">
        <f>VLOOKUP($G2789,県名!$B$1:$C$49,2,FALSE)</f>
        <v>#N/A</v>
      </c>
      <c r="I2789" t="e">
        <f>VLOOKUP(B2789,学校名!$D$8:$F$64,3,FALSE)</f>
        <v>#N/A</v>
      </c>
      <c r="J2789" t="str">
        <f t="shared" si="86"/>
        <v>女</v>
      </c>
      <c r="M2789" t="str">
        <f t="shared" si="87"/>
        <v xml:space="preserve"> </v>
      </c>
    </row>
    <row r="2790" spans="2:13">
      <c r="B2790" s="503"/>
      <c r="C2790" s="363">
        <v>2789</v>
      </c>
      <c r="H2790" t="e">
        <f>VLOOKUP($G2790,県名!$B$1:$C$49,2,FALSE)</f>
        <v>#N/A</v>
      </c>
      <c r="I2790" t="e">
        <f>VLOOKUP(B2790,学校名!$D$8:$F$64,3,FALSE)</f>
        <v>#N/A</v>
      </c>
      <c r="J2790" t="str">
        <f t="shared" si="86"/>
        <v>女</v>
      </c>
      <c r="M2790" t="str">
        <f t="shared" si="87"/>
        <v xml:space="preserve"> </v>
      </c>
    </row>
    <row r="2791" spans="2:13">
      <c r="B2791" s="503"/>
      <c r="C2791" s="363">
        <v>2790</v>
      </c>
      <c r="H2791" t="e">
        <f>VLOOKUP($G2791,県名!$B$1:$C$49,2,FALSE)</f>
        <v>#N/A</v>
      </c>
      <c r="I2791" t="e">
        <f>VLOOKUP(B2791,学校名!$D$8:$F$64,3,FALSE)</f>
        <v>#N/A</v>
      </c>
      <c r="J2791" t="str">
        <f t="shared" si="86"/>
        <v>女</v>
      </c>
      <c r="M2791" t="str">
        <f t="shared" si="87"/>
        <v xml:space="preserve"> </v>
      </c>
    </row>
    <row r="2792" spans="2:13">
      <c r="B2792" s="503"/>
      <c r="C2792" s="363">
        <v>2791</v>
      </c>
      <c r="H2792" t="e">
        <f>VLOOKUP($G2792,県名!$B$1:$C$49,2,FALSE)</f>
        <v>#N/A</v>
      </c>
      <c r="I2792" t="e">
        <f>VLOOKUP(B2792,学校名!$D$8:$F$64,3,FALSE)</f>
        <v>#N/A</v>
      </c>
      <c r="J2792" t="str">
        <f t="shared" si="86"/>
        <v>女</v>
      </c>
      <c r="M2792" t="str">
        <f t="shared" si="87"/>
        <v xml:space="preserve"> </v>
      </c>
    </row>
    <row r="2793" spans="2:13">
      <c r="B2793" s="503"/>
      <c r="C2793" s="363">
        <v>2792</v>
      </c>
      <c r="H2793" t="e">
        <f>VLOOKUP($G2793,県名!$B$1:$C$49,2,FALSE)</f>
        <v>#N/A</v>
      </c>
      <c r="I2793" t="e">
        <f>VLOOKUP(B2793,学校名!$D$8:$F$64,3,FALSE)</f>
        <v>#N/A</v>
      </c>
      <c r="J2793" t="str">
        <f t="shared" si="86"/>
        <v>女</v>
      </c>
      <c r="M2793" t="str">
        <f t="shared" si="87"/>
        <v xml:space="preserve"> </v>
      </c>
    </row>
    <row r="2794" spans="2:13">
      <c r="B2794" s="503"/>
      <c r="C2794" s="363">
        <v>2793</v>
      </c>
      <c r="H2794" t="e">
        <f>VLOOKUP($G2794,県名!$B$1:$C$49,2,FALSE)</f>
        <v>#N/A</v>
      </c>
      <c r="I2794" t="e">
        <f>VLOOKUP(B2794,学校名!$D$8:$F$64,3,FALSE)</f>
        <v>#N/A</v>
      </c>
      <c r="J2794" t="str">
        <f t="shared" si="86"/>
        <v>女</v>
      </c>
      <c r="M2794" t="str">
        <f t="shared" si="87"/>
        <v xml:space="preserve"> </v>
      </c>
    </row>
    <row r="2795" spans="2:13">
      <c r="B2795" s="503"/>
      <c r="C2795" s="363">
        <v>2794</v>
      </c>
      <c r="H2795" t="e">
        <f>VLOOKUP($G2795,県名!$B$1:$C$49,2,FALSE)</f>
        <v>#N/A</v>
      </c>
      <c r="I2795" t="e">
        <f>VLOOKUP(B2795,学校名!$D$8:$F$64,3,FALSE)</f>
        <v>#N/A</v>
      </c>
      <c r="J2795" t="str">
        <f t="shared" si="86"/>
        <v>女</v>
      </c>
      <c r="M2795" t="str">
        <f t="shared" si="87"/>
        <v xml:space="preserve"> </v>
      </c>
    </row>
    <row r="2796" spans="2:13">
      <c r="B2796" s="503"/>
      <c r="C2796" s="363">
        <v>2795</v>
      </c>
      <c r="H2796" t="e">
        <f>VLOOKUP($G2796,県名!$B$1:$C$49,2,FALSE)</f>
        <v>#N/A</v>
      </c>
      <c r="I2796" t="e">
        <f>VLOOKUP(B2796,学校名!$D$8:$F$64,3,FALSE)</f>
        <v>#N/A</v>
      </c>
      <c r="J2796" t="str">
        <f t="shared" si="86"/>
        <v>女</v>
      </c>
      <c r="M2796" t="str">
        <f t="shared" si="87"/>
        <v xml:space="preserve"> </v>
      </c>
    </row>
    <row r="2797" spans="2:13">
      <c r="B2797" s="503"/>
      <c r="C2797" s="363">
        <v>2796</v>
      </c>
      <c r="H2797" t="e">
        <f>VLOOKUP($G2797,県名!$B$1:$C$49,2,FALSE)</f>
        <v>#N/A</v>
      </c>
      <c r="I2797" t="e">
        <f>VLOOKUP(B2797,学校名!$D$8:$F$64,3,FALSE)</f>
        <v>#N/A</v>
      </c>
      <c r="J2797" t="str">
        <f t="shared" si="86"/>
        <v>女</v>
      </c>
      <c r="M2797" t="str">
        <f t="shared" si="87"/>
        <v xml:space="preserve"> </v>
      </c>
    </row>
    <row r="2798" spans="2:13">
      <c r="B2798" s="503"/>
      <c r="C2798" s="363">
        <v>2797</v>
      </c>
      <c r="H2798" t="e">
        <f>VLOOKUP($G2798,県名!$B$1:$C$49,2,FALSE)</f>
        <v>#N/A</v>
      </c>
      <c r="I2798" t="e">
        <f>VLOOKUP(B2798,学校名!$D$8:$F$64,3,FALSE)</f>
        <v>#N/A</v>
      </c>
      <c r="J2798" t="str">
        <f t="shared" si="86"/>
        <v>女</v>
      </c>
      <c r="M2798" t="str">
        <f t="shared" si="87"/>
        <v xml:space="preserve"> </v>
      </c>
    </row>
    <row r="2799" spans="2:13">
      <c r="B2799" s="503"/>
      <c r="C2799" s="363">
        <v>2798</v>
      </c>
      <c r="H2799" t="e">
        <f>VLOOKUP($G2799,県名!$B$1:$C$49,2,FALSE)</f>
        <v>#N/A</v>
      </c>
      <c r="I2799" t="e">
        <f>VLOOKUP(B2799,学校名!$D$8:$F$64,3,FALSE)</f>
        <v>#N/A</v>
      </c>
      <c r="J2799" t="str">
        <f t="shared" si="86"/>
        <v>女</v>
      </c>
      <c r="M2799" t="str">
        <f t="shared" si="87"/>
        <v xml:space="preserve"> </v>
      </c>
    </row>
    <row r="2800" spans="2:13">
      <c r="B2800" s="503"/>
      <c r="C2800" s="363">
        <v>2799</v>
      </c>
      <c r="H2800" t="e">
        <f>VLOOKUP($G2800,県名!$B$1:$C$49,2,FALSE)</f>
        <v>#N/A</v>
      </c>
      <c r="I2800" t="e">
        <f>VLOOKUP(B2800,学校名!$D$8:$F$64,3,FALSE)</f>
        <v>#N/A</v>
      </c>
      <c r="J2800" t="str">
        <f t="shared" si="86"/>
        <v>女</v>
      </c>
      <c r="M2800" t="str">
        <f t="shared" si="87"/>
        <v xml:space="preserve"> </v>
      </c>
    </row>
    <row r="2801" spans="2:13">
      <c r="B2801" s="503"/>
      <c r="C2801" s="363">
        <v>2800</v>
      </c>
      <c r="H2801" t="e">
        <f>VLOOKUP($G2801,県名!$B$1:$C$49,2,FALSE)</f>
        <v>#N/A</v>
      </c>
      <c r="I2801" t="e">
        <f>VLOOKUP(B2801,学校名!$D$8:$F$64,3,FALSE)</f>
        <v>#N/A</v>
      </c>
      <c r="J2801" t="str">
        <f t="shared" si="86"/>
        <v>女</v>
      </c>
      <c r="M2801" t="str">
        <f t="shared" si="87"/>
        <v xml:space="preserve"> </v>
      </c>
    </row>
    <row r="2802" spans="2:13">
      <c r="B2802" s="503"/>
      <c r="C2802" s="363">
        <v>2801</v>
      </c>
      <c r="H2802" t="e">
        <f>VLOOKUP($G2802,県名!$B$1:$C$49,2,FALSE)</f>
        <v>#N/A</v>
      </c>
      <c r="I2802" t="e">
        <f>VLOOKUP(B2802,学校名!$D$8:$F$64,3,FALSE)</f>
        <v>#N/A</v>
      </c>
      <c r="J2802" t="str">
        <f t="shared" si="86"/>
        <v>女</v>
      </c>
      <c r="M2802" t="str">
        <f t="shared" si="87"/>
        <v xml:space="preserve"> </v>
      </c>
    </row>
    <row r="2803" spans="2:13">
      <c r="B2803" s="503"/>
      <c r="C2803" s="363">
        <v>2802</v>
      </c>
      <c r="H2803" t="e">
        <f>VLOOKUP($G2803,県名!$B$1:$C$49,2,FALSE)</f>
        <v>#N/A</v>
      </c>
      <c r="I2803" t="e">
        <f>VLOOKUP(B2803,学校名!$D$8:$F$64,3,FALSE)</f>
        <v>#N/A</v>
      </c>
      <c r="J2803" t="str">
        <f t="shared" si="86"/>
        <v>女</v>
      </c>
      <c r="M2803" t="str">
        <f t="shared" si="87"/>
        <v xml:space="preserve"> </v>
      </c>
    </row>
    <row r="2804" spans="2:13">
      <c r="B2804" s="503"/>
      <c r="C2804" s="363">
        <v>2803</v>
      </c>
      <c r="H2804" t="e">
        <f>VLOOKUP($G2804,県名!$B$1:$C$49,2,FALSE)</f>
        <v>#N/A</v>
      </c>
      <c r="I2804" t="e">
        <f>VLOOKUP(B2804,学校名!$D$8:$F$64,3,FALSE)</f>
        <v>#N/A</v>
      </c>
      <c r="J2804" t="str">
        <f t="shared" si="86"/>
        <v>女</v>
      </c>
      <c r="M2804" t="str">
        <f t="shared" si="87"/>
        <v xml:space="preserve"> </v>
      </c>
    </row>
    <row r="2805" spans="2:13">
      <c r="B2805" s="503"/>
      <c r="C2805" s="363">
        <v>2804</v>
      </c>
      <c r="H2805" t="e">
        <f>VLOOKUP($G2805,県名!$B$1:$C$49,2,FALSE)</f>
        <v>#N/A</v>
      </c>
      <c r="I2805" t="e">
        <f>VLOOKUP(B2805,学校名!$D$8:$F$64,3,FALSE)</f>
        <v>#N/A</v>
      </c>
      <c r="J2805" t="str">
        <f t="shared" si="86"/>
        <v>女</v>
      </c>
      <c r="M2805" t="str">
        <f t="shared" si="87"/>
        <v xml:space="preserve"> </v>
      </c>
    </row>
    <row r="2806" spans="2:13">
      <c r="B2806" s="503"/>
      <c r="C2806" s="363">
        <v>2805</v>
      </c>
      <c r="H2806" t="e">
        <f>VLOOKUP($G2806,県名!$B$1:$C$49,2,FALSE)</f>
        <v>#N/A</v>
      </c>
      <c r="I2806" t="e">
        <f>VLOOKUP(B2806,学校名!$D$8:$F$64,3,FALSE)</f>
        <v>#N/A</v>
      </c>
      <c r="J2806" t="str">
        <f t="shared" si="86"/>
        <v>女</v>
      </c>
      <c r="M2806" t="str">
        <f t="shared" si="87"/>
        <v xml:space="preserve"> </v>
      </c>
    </row>
    <row r="2807" spans="2:13">
      <c r="B2807" s="503"/>
      <c r="C2807" s="363">
        <v>2806</v>
      </c>
      <c r="H2807" t="e">
        <f>VLOOKUP($G2807,県名!$B$1:$C$49,2,FALSE)</f>
        <v>#N/A</v>
      </c>
      <c r="I2807" t="e">
        <f>VLOOKUP(B2807,学校名!$D$8:$F$64,3,FALSE)</f>
        <v>#N/A</v>
      </c>
      <c r="J2807" t="str">
        <f t="shared" si="86"/>
        <v>女</v>
      </c>
      <c r="M2807" t="str">
        <f t="shared" si="87"/>
        <v xml:space="preserve"> </v>
      </c>
    </row>
    <row r="2808" spans="2:13">
      <c r="B2808" s="503"/>
      <c r="C2808" s="363">
        <v>2807</v>
      </c>
      <c r="H2808" t="e">
        <f>VLOOKUP($G2808,県名!$B$1:$C$49,2,FALSE)</f>
        <v>#N/A</v>
      </c>
      <c r="I2808" t="e">
        <f>VLOOKUP(B2808,学校名!$D$8:$F$64,3,FALSE)</f>
        <v>#N/A</v>
      </c>
      <c r="J2808" t="str">
        <f t="shared" si="86"/>
        <v>女</v>
      </c>
      <c r="M2808" t="str">
        <f t="shared" si="87"/>
        <v xml:space="preserve"> </v>
      </c>
    </row>
    <row r="2809" spans="2:13">
      <c r="B2809" s="503"/>
      <c r="C2809" s="363">
        <v>2808</v>
      </c>
      <c r="H2809" t="e">
        <f>VLOOKUP($G2809,県名!$B$1:$C$49,2,FALSE)</f>
        <v>#N/A</v>
      </c>
      <c r="I2809" t="e">
        <f>VLOOKUP(B2809,学校名!$D$8:$F$64,3,FALSE)</f>
        <v>#N/A</v>
      </c>
      <c r="J2809" t="str">
        <f t="shared" si="86"/>
        <v>女</v>
      </c>
      <c r="M2809" t="str">
        <f t="shared" si="87"/>
        <v xml:space="preserve"> </v>
      </c>
    </row>
    <row r="2810" spans="2:13">
      <c r="B2810" s="503"/>
      <c r="C2810" s="363">
        <v>2809</v>
      </c>
      <c r="H2810" t="e">
        <f>VLOOKUP($G2810,県名!$B$1:$C$49,2,FALSE)</f>
        <v>#N/A</v>
      </c>
      <c r="I2810" t="e">
        <f>VLOOKUP(B2810,学校名!$D$8:$F$64,3,FALSE)</f>
        <v>#N/A</v>
      </c>
      <c r="J2810" t="str">
        <f t="shared" si="86"/>
        <v>女</v>
      </c>
      <c r="M2810" t="str">
        <f t="shared" si="87"/>
        <v xml:space="preserve"> </v>
      </c>
    </row>
    <row r="2811" spans="2:13">
      <c r="B2811" s="503"/>
      <c r="C2811" s="363">
        <v>2810</v>
      </c>
      <c r="H2811" t="e">
        <f>VLOOKUP($G2811,県名!$B$1:$C$49,2,FALSE)</f>
        <v>#N/A</v>
      </c>
      <c r="I2811" t="e">
        <f>VLOOKUP(B2811,学校名!$D$8:$F$64,3,FALSE)</f>
        <v>#N/A</v>
      </c>
      <c r="J2811" t="str">
        <f t="shared" si="86"/>
        <v>女</v>
      </c>
      <c r="M2811" t="str">
        <f t="shared" si="87"/>
        <v xml:space="preserve"> </v>
      </c>
    </row>
    <row r="2812" spans="2:13">
      <c r="B2812" s="503"/>
      <c r="C2812" s="363">
        <v>2811</v>
      </c>
      <c r="H2812" t="e">
        <f>VLOOKUP($G2812,県名!$B$1:$C$49,2,FALSE)</f>
        <v>#N/A</v>
      </c>
      <c r="I2812" t="e">
        <f>VLOOKUP(B2812,学校名!$D$8:$F$64,3,FALSE)</f>
        <v>#N/A</v>
      </c>
      <c r="J2812" t="str">
        <f t="shared" si="86"/>
        <v>女</v>
      </c>
      <c r="M2812" t="str">
        <f t="shared" si="87"/>
        <v xml:space="preserve"> </v>
      </c>
    </row>
    <row r="2813" spans="2:13">
      <c r="B2813" s="503"/>
      <c r="C2813" s="363">
        <v>2812</v>
      </c>
      <c r="H2813" t="e">
        <f>VLOOKUP($G2813,県名!$B$1:$C$49,2,FALSE)</f>
        <v>#N/A</v>
      </c>
      <c r="I2813" t="e">
        <f>VLOOKUP(B2813,学校名!$D$8:$F$64,3,FALSE)</f>
        <v>#N/A</v>
      </c>
      <c r="J2813" t="str">
        <f t="shared" si="86"/>
        <v>女</v>
      </c>
      <c r="M2813" t="str">
        <f t="shared" si="87"/>
        <v xml:space="preserve"> </v>
      </c>
    </row>
    <row r="2814" spans="2:13">
      <c r="B2814" s="503"/>
      <c r="C2814" s="363">
        <v>2813</v>
      </c>
      <c r="H2814" t="e">
        <f>VLOOKUP($G2814,県名!$B$1:$C$49,2,FALSE)</f>
        <v>#N/A</v>
      </c>
      <c r="I2814" t="e">
        <f>VLOOKUP(B2814,学校名!$D$8:$F$64,3,FALSE)</f>
        <v>#N/A</v>
      </c>
      <c r="J2814" t="str">
        <f t="shared" si="86"/>
        <v>女</v>
      </c>
      <c r="M2814" t="str">
        <f t="shared" si="87"/>
        <v xml:space="preserve"> </v>
      </c>
    </row>
    <row r="2815" spans="2:13">
      <c r="B2815" s="503"/>
      <c r="C2815" s="363">
        <v>2814</v>
      </c>
      <c r="H2815" t="e">
        <f>VLOOKUP($G2815,県名!$B$1:$C$49,2,FALSE)</f>
        <v>#N/A</v>
      </c>
      <c r="I2815" t="e">
        <f>VLOOKUP(B2815,学校名!$D$8:$F$64,3,FALSE)</f>
        <v>#N/A</v>
      </c>
      <c r="J2815" t="str">
        <f t="shared" si="86"/>
        <v>女</v>
      </c>
      <c r="M2815" t="str">
        <f t="shared" si="87"/>
        <v xml:space="preserve"> </v>
      </c>
    </row>
    <row r="2816" spans="2:13">
      <c r="B2816" s="503"/>
      <c r="C2816" s="363">
        <v>2815</v>
      </c>
      <c r="H2816" t="e">
        <f>VLOOKUP($G2816,県名!$B$1:$C$49,2,FALSE)</f>
        <v>#N/A</v>
      </c>
      <c r="I2816" t="e">
        <f>VLOOKUP(B2816,学校名!$D$8:$F$64,3,FALSE)</f>
        <v>#N/A</v>
      </c>
      <c r="J2816" t="str">
        <f t="shared" si="86"/>
        <v>女</v>
      </c>
      <c r="M2816" t="str">
        <f t="shared" si="87"/>
        <v xml:space="preserve"> </v>
      </c>
    </row>
    <row r="2817" spans="2:13">
      <c r="B2817" s="503"/>
      <c r="C2817" s="363">
        <v>2816</v>
      </c>
      <c r="H2817" t="e">
        <f>VLOOKUP($G2817,県名!$B$1:$C$49,2,FALSE)</f>
        <v>#N/A</v>
      </c>
      <c r="I2817" t="e">
        <f>VLOOKUP(B2817,学校名!$D$8:$F$64,3,FALSE)</f>
        <v>#N/A</v>
      </c>
      <c r="J2817" t="str">
        <f t="shared" si="86"/>
        <v>女</v>
      </c>
      <c r="M2817" t="str">
        <f t="shared" si="87"/>
        <v xml:space="preserve"> </v>
      </c>
    </row>
    <row r="2818" spans="2:13">
      <c r="B2818" s="503"/>
      <c r="C2818" s="363">
        <v>2817</v>
      </c>
      <c r="H2818" t="e">
        <f>VLOOKUP($G2818,県名!$B$1:$C$49,2,FALSE)</f>
        <v>#N/A</v>
      </c>
      <c r="I2818" t="e">
        <f>VLOOKUP(B2818,学校名!$D$8:$F$64,3,FALSE)</f>
        <v>#N/A</v>
      </c>
      <c r="J2818" t="str">
        <f t="shared" si="86"/>
        <v>女</v>
      </c>
      <c r="M2818" t="str">
        <f t="shared" si="87"/>
        <v xml:space="preserve"> </v>
      </c>
    </row>
    <row r="2819" spans="2:13">
      <c r="B2819" s="503"/>
      <c r="C2819" s="363">
        <v>2818</v>
      </c>
      <c r="H2819" t="e">
        <f>VLOOKUP($G2819,県名!$B$1:$C$49,2,FALSE)</f>
        <v>#N/A</v>
      </c>
      <c r="I2819" t="e">
        <f>VLOOKUP(B2819,学校名!$D$8:$F$64,3,FALSE)</f>
        <v>#N/A</v>
      </c>
      <c r="J2819" t="str">
        <f t="shared" ref="J2819:J2882" si="88">IF(VALUE(C2819)&lt;2001,"男","女")</f>
        <v>女</v>
      </c>
      <c r="M2819" t="str">
        <f t="shared" ref="M2819:M2882" si="89">K2819&amp;" "&amp;L2819</f>
        <v xml:space="preserve"> </v>
      </c>
    </row>
    <row r="2820" spans="2:13">
      <c r="B2820" s="503"/>
      <c r="C2820" s="363">
        <v>2819</v>
      </c>
      <c r="H2820" t="e">
        <f>VLOOKUP($G2820,県名!$B$1:$C$49,2,FALSE)</f>
        <v>#N/A</v>
      </c>
      <c r="I2820" t="e">
        <f>VLOOKUP(B2820,学校名!$D$8:$F$64,3,FALSE)</f>
        <v>#N/A</v>
      </c>
      <c r="J2820" t="str">
        <f t="shared" si="88"/>
        <v>女</v>
      </c>
      <c r="M2820" t="str">
        <f t="shared" si="89"/>
        <v xml:space="preserve"> </v>
      </c>
    </row>
    <row r="2821" spans="2:13">
      <c r="B2821" s="503"/>
      <c r="C2821" s="363">
        <v>2820</v>
      </c>
      <c r="H2821" t="e">
        <f>VLOOKUP($G2821,県名!$B$1:$C$49,2,FALSE)</f>
        <v>#N/A</v>
      </c>
      <c r="I2821" t="e">
        <f>VLOOKUP(B2821,学校名!$D$8:$F$64,3,FALSE)</f>
        <v>#N/A</v>
      </c>
      <c r="J2821" t="str">
        <f t="shared" si="88"/>
        <v>女</v>
      </c>
      <c r="M2821" t="str">
        <f t="shared" si="89"/>
        <v xml:space="preserve"> </v>
      </c>
    </row>
    <row r="2822" spans="2:13">
      <c r="B2822" s="503"/>
      <c r="C2822" s="363">
        <v>2821</v>
      </c>
      <c r="H2822" t="e">
        <f>VLOOKUP($G2822,県名!$B$1:$C$49,2,FALSE)</f>
        <v>#N/A</v>
      </c>
      <c r="I2822" t="e">
        <f>VLOOKUP(B2822,学校名!$D$8:$F$64,3,FALSE)</f>
        <v>#N/A</v>
      </c>
      <c r="J2822" t="str">
        <f t="shared" si="88"/>
        <v>女</v>
      </c>
      <c r="M2822" t="str">
        <f t="shared" si="89"/>
        <v xml:space="preserve"> </v>
      </c>
    </row>
    <row r="2823" spans="2:13">
      <c r="B2823" s="503"/>
      <c r="C2823" s="363">
        <v>2822</v>
      </c>
      <c r="H2823" t="e">
        <f>VLOOKUP($G2823,県名!$B$1:$C$49,2,FALSE)</f>
        <v>#N/A</v>
      </c>
      <c r="I2823" t="e">
        <f>VLOOKUP(B2823,学校名!$D$8:$F$64,3,FALSE)</f>
        <v>#N/A</v>
      </c>
      <c r="J2823" t="str">
        <f t="shared" si="88"/>
        <v>女</v>
      </c>
      <c r="M2823" t="str">
        <f t="shared" si="89"/>
        <v xml:space="preserve"> </v>
      </c>
    </row>
    <row r="2824" spans="2:13">
      <c r="B2824" s="503"/>
      <c r="C2824" s="363">
        <v>2823</v>
      </c>
      <c r="H2824" t="e">
        <f>VLOOKUP($G2824,県名!$B$1:$C$49,2,FALSE)</f>
        <v>#N/A</v>
      </c>
      <c r="I2824" t="e">
        <f>VLOOKUP(B2824,学校名!$D$8:$F$64,3,FALSE)</f>
        <v>#N/A</v>
      </c>
      <c r="J2824" t="str">
        <f t="shared" si="88"/>
        <v>女</v>
      </c>
      <c r="M2824" t="str">
        <f t="shared" si="89"/>
        <v xml:space="preserve"> </v>
      </c>
    </row>
    <row r="2825" spans="2:13">
      <c r="B2825" s="503"/>
      <c r="C2825" s="363">
        <v>2824</v>
      </c>
      <c r="H2825" t="e">
        <f>VLOOKUP($G2825,県名!$B$1:$C$49,2,FALSE)</f>
        <v>#N/A</v>
      </c>
      <c r="I2825" t="e">
        <f>VLOOKUP(B2825,学校名!$D$8:$F$64,3,FALSE)</f>
        <v>#N/A</v>
      </c>
      <c r="J2825" t="str">
        <f t="shared" si="88"/>
        <v>女</v>
      </c>
      <c r="M2825" t="str">
        <f t="shared" si="89"/>
        <v xml:space="preserve"> </v>
      </c>
    </row>
    <row r="2826" spans="2:13">
      <c r="B2826" s="503"/>
      <c r="C2826" s="363">
        <v>2825</v>
      </c>
      <c r="H2826" t="e">
        <f>VLOOKUP($G2826,県名!$B$1:$C$49,2,FALSE)</f>
        <v>#N/A</v>
      </c>
      <c r="I2826" t="e">
        <f>VLOOKUP(B2826,学校名!$D$8:$F$64,3,FALSE)</f>
        <v>#N/A</v>
      </c>
      <c r="J2826" t="str">
        <f t="shared" si="88"/>
        <v>女</v>
      </c>
      <c r="M2826" t="str">
        <f t="shared" si="89"/>
        <v xml:space="preserve"> </v>
      </c>
    </row>
    <row r="2827" spans="2:13">
      <c r="B2827" s="503"/>
      <c r="C2827" s="363">
        <v>2826</v>
      </c>
      <c r="H2827" t="e">
        <f>VLOOKUP($G2827,県名!$B$1:$C$49,2,FALSE)</f>
        <v>#N/A</v>
      </c>
      <c r="I2827" t="e">
        <f>VLOOKUP(B2827,学校名!$D$8:$F$64,3,FALSE)</f>
        <v>#N/A</v>
      </c>
      <c r="J2827" t="str">
        <f t="shared" si="88"/>
        <v>女</v>
      </c>
      <c r="M2827" t="str">
        <f t="shared" si="89"/>
        <v xml:space="preserve"> </v>
      </c>
    </row>
    <row r="2828" spans="2:13">
      <c r="B2828" s="503"/>
      <c r="C2828" s="363">
        <v>2827</v>
      </c>
      <c r="H2828" t="e">
        <f>VLOOKUP($G2828,県名!$B$1:$C$49,2,FALSE)</f>
        <v>#N/A</v>
      </c>
      <c r="I2828" t="e">
        <f>VLOOKUP(B2828,学校名!$D$8:$F$64,3,FALSE)</f>
        <v>#N/A</v>
      </c>
      <c r="J2828" t="str">
        <f t="shared" si="88"/>
        <v>女</v>
      </c>
      <c r="M2828" t="str">
        <f t="shared" si="89"/>
        <v xml:space="preserve"> </v>
      </c>
    </row>
    <row r="2829" spans="2:13">
      <c r="B2829" s="503"/>
      <c r="C2829" s="363">
        <v>2828</v>
      </c>
      <c r="H2829" t="e">
        <f>VLOOKUP($G2829,県名!$B$1:$C$49,2,FALSE)</f>
        <v>#N/A</v>
      </c>
      <c r="I2829" t="e">
        <f>VLOOKUP(B2829,学校名!$D$8:$F$64,3,FALSE)</f>
        <v>#N/A</v>
      </c>
      <c r="J2829" t="str">
        <f t="shared" si="88"/>
        <v>女</v>
      </c>
      <c r="M2829" t="str">
        <f t="shared" si="89"/>
        <v xml:space="preserve"> </v>
      </c>
    </row>
    <row r="2830" spans="2:13">
      <c r="B2830" s="503"/>
      <c r="C2830" s="363">
        <v>2829</v>
      </c>
      <c r="H2830" t="e">
        <f>VLOOKUP($G2830,県名!$B$1:$C$49,2,FALSE)</f>
        <v>#N/A</v>
      </c>
      <c r="I2830" t="e">
        <f>VLOOKUP(B2830,学校名!$D$8:$F$64,3,FALSE)</f>
        <v>#N/A</v>
      </c>
      <c r="J2830" t="str">
        <f t="shared" si="88"/>
        <v>女</v>
      </c>
      <c r="M2830" t="str">
        <f t="shared" si="89"/>
        <v xml:space="preserve"> </v>
      </c>
    </row>
    <row r="2831" spans="2:13">
      <c r="B2831" s="503"/>
      <c r="C2831" s="363">
        <v>2830</v>
      </c>
      <c r="H2831" t="e">
        <f>VLOOKUP($G2831,県名!$B$1:$C$49,2,FALSE)</f>
        <v>#N/A</v>
      </c>
      <c r="I2831" t="e">
        <f>VLOOKUP(B2831,学校名!$D$8:$F$64,3,FALSE)</f>
        <v>#N/A</v>
      </c>
      <c r="J2831" t="str">
        <f t="shared" si="88"/>
        <v>女</v>
      </c>
      <c r="M2831" t="str">
        <f t="shared" si="89"/>
        <v xml:space="preserve"> </v>
      </c>
    </row>
    <row r="2832" spans="2:13">
      <c r="B2832" s="503"/>
      <c r="C2832" s="363">
        <v>2831</v>
      </c>
      <c r="H2832" t="e">
        <f>VLOOKUP($G2832,県名!$B$1:$C$49,2,FALSE)</f>
        <v>#N/A</v>
      </c>
      <c r="I2832" t="e">
        <f>VLOOKUP(B2832,学校名!$D$8:$F$64,3,FALSE)</f>
        <v>#N/A</v>
      </c>
      <c r="J2832" t="str">
        <f t="shared" si="88"/>
        <v>女</v>
      </c>
      <c r="M2832" t="str">
        <f t="shared" si="89"/>
        <v xml:space="preserve"> </v>
      </c>
    </row>
    <row r="2833" spans="2:13">
      <c r="B2833" s="503"/>
      <c r="C2833" s="363">
        <v>2832</v>
      </c>
      <c r="H2833" t="e">
        <f>VLOOKUP($G2833,県名!$B$1:$C$49,2,FALSE)</f>
        <v>#N/A</v>
      </c>
      <c r="I2833" t="e">
        <f>VLOOKUP(B2833,学校名!$D$8:$F$64,3,FALSE)</f>
        <v>#N/A</v>
      </c>
      <c r="J2833" t="str">
        <f t="shared" si="88"/>
        <v>女</v>
      </c>
      <c r="M2833" t="str">
        <f t="shared" si="89"/>
        <v xml:space="preserve"> </v>
      </c>
    </row>
    <row r="2834" spans="2:13">
      <c r="B2834" s="503"/>
      <c r="C2834" s="363">
        <v>2833</v>
      </c>
      <c r="H2834" t="e">
        <f>VLOOKUP($G2834,県名!$B$1:$C$49,2,FALSE)</f>
        <v>#N/A</v>
      </c>
      <c r="I2834" t="e">
        <f>VLOOKUP(B2834,学校名!$D$8:$F$64,3,FALSE)</f>
        <v>#N/A</v>
      </c>
      <c r="J2834" t="str">
        <f t="shared" si="88"/>
        <v>女</v>
      </c>
      <c r="M2834" t="str">
        <f t="shared" si="89"/>
        <v xml:space="preserve"> </v>
      </c>
    </row>
    <row r="2835" spans="2:13">
      <c r="B2835" s="503"/>
      <c r="C2835" s="363">
        <v>2834</v>
      </c>
      <c r="H2835" t="e">
        <f>VLOOKUP($G2835,県名!$B$1:$C$49,2,FALSE)</f>
        <v>#N/A</v>
      </c>
      <c r="I2835" t="e">
        <f>VLOOKUP(B2835,学校名!$D$8:$F$64,3,FALSE)</f>
        <v>#N/A</v>
      </c>
      <c r="J2835" t="str">
        <f t="shared" si="88"/>
        <v>女</v>
      </c>
      <c r="M2835" t="str">
        <f t="shared" si="89"/>
        <v xml:space="preserve"> </v>
      </c>
    </row>
    <row r="2836" spans="2:13">
      <c r="B2836" s="503"/>
      <c r="C2836" s="363">
        <v>2835</v>
      </c>
      <c r="H2836" t="e">
        <f>VLOOKUP($G2836,県名!$B$1:$C$49,2,FALSE)</f>
        <v>#N/A</v>
      </c>
      <c r="I2836" t="e">
        <f>VLOOKUP(B2836,学校名!$D$8:$F$64,3,FALSE)</f>
        <v>#N/A</v>
      </c>
      <c r="J2836" t="str">
        <f t="shared" si="88"/>
        <v>女</v>
      </c>
      <c r="M2836" t="str">
        <f t="shared" si="89"/>
        <v xml:space="preserve"> </v>
      </c>
    </row>
    <row r="2837" spans="2:13">
      <c r="B2837" s="503"/>
      <c r="C2837" s="363">
        <v>2836</v>
      </c>
      <c r="H2837" t="e">
        <f>VLOOKUP($G2837,県名!$B$1:$C$49,2,FALSE)</f>
        <v>#N/A</v>
      </c>
      <c r="I2837" t="e">
        <f>VLOOKUP(B2837,学校名!$D$8:$F$64,3,FALSE)</f>
        <v>#N/A</v>
      </c>
      <c r="J2837" t="str">
        <f t="shared" si="88"/>
        <v>女</v>
      </c>
      <c r="M2837" t="str">
        <f t="shared" si="89"/>
        <v xml:space="preserve"> </v>
      </c>
    </row>
    <row r="2838" spans="2:13">
      <c r="B2838" s="503"/>
      <c r="C2838" s="363">
        <v>2837</v>
      </c>
      <c r="H2838" t="e">
        <f>VLOOKUP($G2838,県名!$B$1:$C$49,2,FALSE)</f>
        <v>#N/A</v>
      </c>
      <c r="I2838" t="e">
        <f>VLOOKUP(B2838,学校名!$D$8:$F$64,3,FALSE)</f>
        <v>#N/A</v>
      </c>
      <c r="J2838" t="str">
        <f t="shared" si="88"/>
        <v>女</v>
      </c>
      <c r="M2838" t="str">
        <f t="shared" si="89"/>
        <v xml:space="preserve"> </v>
      </c>
    </row>
    <row r="2839" spans="2:13">
      <c r="B2839" s="503"/>
      <c r="C2839" s="363">
        <v>2838</v>
      </c>
      <c r="H2839" t="e">
        <f>VLOOKUP($G2839,県名!$B$1:$C$49,2,FALSE)</f>
        <v>#N/A</v>
      </c>
      <c r="I2839" t="e">
        <f>VLOOKUP(B2839,学校名!$D$8:$F$64,3,FALSE)</f>
        <v>#N/A</v>
      </c>
      <c r="J2839" t="str">
        <f t="shared" si="88"/>
        <v>女</v>
      </c>
      <c r="M2839" t="str">
        <f t="shared" si="89"/>
        <v xml:space="preserve"> </v>
      </c>
    </row>
    <row r="2840" spans="2:13">
      <c r="B2840" s="503"/>
      <c r="C2840" s="363">
        <v>2839</v>
      </c>
      <c r="H2840" t="e">
        <f>VLOOKUP($G2840,県名!$B$1:$C$49,2,FALSE)</f>
        <v>#N/A</v>
      </c>
      <c r="I2840" t="e">
        <f>VLOOKUP(B2840,学校名!$D$8:$F$64,3,FALSE)</f>
        <v>#N/A</v>
      </c>
      <c r="J2840" t="str">
        <f t="shared" si="88"/>
        <v>女</v>
      </c>
      <c r="M2840" t="str">
        <f t="shared" si="89"/>
        <v xml:space="preserve"> </v>
      </c>
    </row>
    <row r="2841" spans="2:13">
      <c r="B2841" s="503"/>
      <c r="C2841" s="363">
        <v>2840</v>
      </c>
      <c r="H2841" t="e">
        <f>VLOOKUP($G2841,県名!$B$1:$C$49,2,FALSE)</f>
        <v>#N/A</v>
      </c>
      <c r="I2841" t="e">
        <f>VLOOKUP(B2841,学校名!$D$8:$F$64,3,FALSE)</f>
        <v>#N/A</v>
      </c>
      <c r="J2841" t="str">
        <f t="shared" si="88"/>
        <v>女</v>
      </c>
      <c r="M2841" t="str">
        <f t="shared" si="89"/>
        <v xml:space="preserve"> </v>
      </c>
    </row>
    <row r="2842" spans="2:13">
      <c r="B2842" s="503"/>
      <c r="C2842" s="363">
        <v>2841</v>
      </c>
      <c r="H2842" t="e">
        <f>VLOOKUP($G2842,県名!$B$1:$C$49,2,FALSE)</f>
        <v>#N/A</v>
      </c>
      <c r="I2842" t="e">
        <f>VLOOKUP(B2842,学校名!$D$8:$F$64,3,FALSE)</f>
        <v>#N/A</v>
      </c>
      <c r="J2842" t="str">
        <f t="shared" si="88"/>
        <v>女</v>
      </c>
      <c r="M2842" t="str">
        <f t="shared" si="89"/>
        <v xml:space="preserve"> </v>
      </c>
    </row>
    <row r="2843" spans="2:13">
      <c r="B2843" s="503"/>
      <c r="C2843" s="363">
        <v>2842</v>
      </c>
      <c r="H2843" t="e">
        <f>VLOOKUP($G2843,県名!$B$1:$C$49,2,FALSE)</f>
        <v>#N/A</v>
      </c>
      <c r="I2843" t="e">
        <f>VLOOKUP(B2843,学校名!$D$8:$F$64,3,FALSE)</f>
        <v>#N/A</v>
      </c>
      <c r="J2843" t="str">
        <f t="shared" si="88"/>
        <v>女</v>
      </c>
      <c r="M2843" t="str">
        <f t="shared" si="89"/>
        <v xml:space="preserve"> </v>
      </c>
    </row>
    <row r="2844" spans="2:13">
      <c r="B2844" s="503"/>
      <c r="C2844" s="363">
        <v>2843</v>
      </c>
      <c r="H2844" t="e">
        <f>VLOOKUP($G2844,県名!$B$1:$C$49,2,FALSE)</f>
        <v>#N/A</v>
      </c>
      <c r="I2844" t="e">
        <f>VLOOKUP(B2844,学校名!$D$8:$F$64,3,FALSE)</f>
        <v>#N/A</v>
      </c>
      <c r="J2844" t="str">
        <f t="shared" si="88"/>
        <v>女</v>
      </c>
      <c r="M2844" t="str">
        <f t="shared" si="89"/>
        <v xml:space="preserve"> </v>
      </c>
    </row>
    <row r="2845" spans="2:13">
      <c r="B2845" s="503"/>
      <c r="C2845" s="363">
        <v>2844</v>
      </c>
      <c r="H2845" t="e">
        <f>VLOOKUP($G2845,県名!$B$1:$C$49,2,FALSE)</f>
        <v>#N/A</v>
      </c>
      <c r="I2845" t="e">
        <f>VLOOKUP(B2845,学校名!$D$8:$F$64,3,FALSE)</f>
        <v>#N/A</v>
      </c>
      <c r="J2845" t="str">
        <f t="shared" si="88"/>
        <v>女</v>
      </c>
      <c r="M2845" t="str">
        <f t="shared" si="89"/>
        <v xml:space="preserve"> </v>
      </c>
    </row>
    <row r="2846" spans="2:13">
      <c r="B2846" s="503"/>
      <c r="C2846" s="363">
        <v>2845</v>
      </c>
      <c r="H2846" t="e">
        <f>VLOOKUP($G2846,県名!$B$1:$C$49,2,FALSE)</f>
        <v>#N/A</v>
      </c>
      <c r="I2846" t="e">
        <f>VLOOKUP(B2846,学校名!$D$8:$F$64,3,FALSE)</f>
        <v>#N/A</v>
      </c>
      <c r="J2846" t="str">
        <f t="shared" si="88"/>
        <v>女</v>
      </c>
      <c r="M2846" t="str">
        <f t="shared" si="89"/>
        <v xml:space="preserve"> </v>
      </c>
    </row>
    <row r="2847" spans="2:13">
      <c r="B2847" s="503"/>
      <c r="C2847" s="363">
        <v>2846</v>
      </c>
      <c r="H2847" t="e">
        <f>VLOOKUP($G2847,県名!$B$1:$C$49,2,FALSE)</f>
        <v>#N/A</v>
      </c>
      <c r="I2847" t="e">
        <f>VLOOKUP(B2847,学校名!$D$8:$F$64,3,FALSE)</f>
        <v>#N/A</v>
      </c>
      <c r="J2847" t="str">
        <f t="shared" si="88"/>
        <v>女</v>
      </c>
      <c r="M2847" t="str">
        <f t="shared" si="89"/>
        <v xml:space="preserve"> </v>
      </c>
    </row>
    <row r="2848" spans="2:13">
      <c r="B2848" s="503"/>
      <c r="C2848" s="363">
        <v>2847</v>
      </c>
      <c r="H2848" t="e">
        <f>VLOOKUP($G2848,県名!$B$1:$C$49,2,FALSE)</f>
        <v>#N/A</v>
      </c>
      <c r="I2848" t="e">
        <f>VLOOKUP(B2848,学校名!$D$8:$F$64,3,FALSE)</f>
        <v>#N/A</v>
      </c>
      <c r="J2848" t="str">
        <f t="shared" si="88"/>
        <v>女</v>
      </c>
      <c r="M2848" t="str">
        <f t="shared" si="89"/>
        <v xml:space="preserve"> </v>
      </c>
    </row>
    <row r="2849" spans="2:13">
      <c r="B2849" s="503"/>
      <c r="C2849" s="363">
        <v>2848</v>
      </c>
      <c r="H2849" t="e">
        <f>VLOOKUP($G2849,県名!$B$1:$C$49,2,FALSE)</f>
        <v>#N/A</v>
      </c>
      <c r="I2849" t="e">
        <f>VLOOKUP(B2849,学校名!$D$8:$F$64,3,FALSE)</f>
        <v>#N/A</v>
      </c>
      <c r="J2849" t="str">
        <f t="shared" si="88"/>
        <v>女</v>
      </c>
      <c r="M2849" t="str">
        <f t="shared" si="89"/>
        <v xml:space="preserve"> </v>
      </c>
    </row>
    <row r="2850" spans="2:13">
      <c r="B2850" s="503"/>
      <c r="C2850" s="363">
        <v>2849</v>
      </c>
      <c r="H2850" t="e">
        <f>VLOOKUP($G2850,県名!$B$1:$C$49,2,FALSE)</f>
        <v>#N/A</v>
      </c>
      <c r="I2850" t="e">
        <f>VLOOKUP(B2850,学校名!$D$8:$F$64,3,FALSE)</f>
        <v>#N/A</v>
      </c>
      <c r="J2850" t="str">
        <f t="shared" si="88"/>
        <v>女</v>
      </c>
      <c r="M2850" t="str">
        <f t="shared" si="89"/>
        <v xml:space="preserve"> </v>
      </c>
    </row>
    <row r="2851" spans="2:13">
      <c r="B2851" s="503"/>
      <c r="C2851" s="363">
        <v>2850</v>
      </c>
      <c r="H2851" t="e">
        <f>VLOOKUP($G2851,県名!$B$1:$C$49,2,FALSE)</f>
        <v>#N/A</v>
      </c>
      <c r="I2851" t="e">
        <f>VLOOKUP(B2851,学校名!$D$8:$F$64,3,FALSE)</f>
        <v>#N/A</v>
      </c>
      <c r="J2851" t="str">
        <f t="shared" si="88"/>
        <v>女</v>
      </c>
      <c r="M2851" t="str">
        <f t="shared" si="89"/>
        <v xml:space="preserve"> </v>
      </c>
    </row>
    <row r="2852" spans="2:13">
      <c r="B2852" s="503"/>
      <c r="C2852" s="363">
        <v>2851</v>
      </c>
      <c r="H2852" t="e">
        <f>VLOOKUP($G2852,県名!$B$1:$C$49,2,FALSE)</f>
        <v>#N/A</v>
      </c>
      <c r="I2852" t="e">
        <f>VLOOKUP(B2852,学校名!$D$8:$F$64,3,FALSE)</f>
        <v>#N/A</v>
      </c>
      <c r="J2852" t="str">
        <f t="shared" si="88"/>
        <v>女</v>
      </c>
      <c r="M2852" t="str">
        <f t="shared" si="89"/>
        <v xml:space="preserve"> </v>
      </c>
    </row>
    <row r="2853" spans="2:13">
      <c r="B2853" s="503"/>
      <c r="C2853" s="363">
        <v>2852</v>
      </c>
      <c r="H2853" t="e">
        <f>VLOOKUP($G2853,県名!$B$1:$C$49,2,FALSE)</f>
        <v>#N/A</v>
      </c>
      <c r="I2853" t="e">
        <f>VLOOKUP(B2853,学校名!$D$8:$F$64,3,FALSE)</f>
        <v>#N/A</v>
      </c>
      <c r="J2853" t="str">
        <f t="shared" si="88"/>
        <v>女</v>
      </c>
      <c r="M2853" t="str">
        <f t="shared" si="89"/>
        <v xml:space="preserve"> </v>
      </c>
    </row>
    <row r="2854" spans="2:13">
      <c r="B2854" s="503"/>
      <c r="C2854" s="363">
        <v>2853</v>
      </c>
      <c r="H2854" t="e">
        <f>VLOOKUP($G2854,県名!$B$1:$C$49,2,FALSE)</f>
        <v>#N/A</v>
      </c>
      <c r="I2854" t="e">
        <f>VLOOKUP(B2854,学校名!$D$8:$F$64,3,FALSE)</f>
        <v>#N/A</v>
      </c>
      <c r="J2854" t="str">
        <f t="shared" si="88"/>
        <v>女</v>
      </c>
      <c r="M2854" t="str">
        <f t="shared" si="89"/>
        <v xml:space="preserve"> </v>
      </c>
    </row>
    <row r="2855" spans="2:13">
      <c r="B2855" s="503"/>
      <c r="C2855" s="363">
        <v>2854</v>
      </c>
      <c r="H2855" t="e">
        <f>VLOOKUP($G2855,県名!$B$1:$C$49,2,FALSE)</f>
        <v>#N/A</v>
      </c>
      <c r="I2855" t="e">
        <f>VLOOKUP(B2855,学校名!$D$8:$F$64,3,FALSE)</f>
        <v>#N/A</v>
      </c>
      <c r="J2855" t="str">
        <f t="shared" si="88"/>
        <v>女</v>
      </c>
      <c r="M2855" t="str">
        <f t="shared" si="89"/>
        <v xml:space="preserve"> </v>
      </c>
    </row>
    <row r="2856" spans="2:13">
      <c r="B2856" s="503"/>
      <c r="C2856" s="363">
        <v>2855</v>
      </c>
      <c r="H2856" t="e">
        <f>VLOOKUP($G2856,県名!$B$1:$C$49,2,FALSE)</f>
        <v>#N/A</v>
      </c>
      <c r="I2856" t="e">
        <f>VLOOKUP(B2856,学校名!$D$8:$F$64,3,FALSE)</f>
        <v>#N/A</v>
      </c>
      <c r="J2856" t="str">
        <f t="shared" si="88"/>
        <v>女</v>
      </c>
      <c r="M2856" t="str">
        <f t="shared" si="89"/>
        <v xml:space="preserve"> </v>
      </c>
    </row>
    <row r="2857" spans="2:13">
      <c r="B2857" s="503"/>
      <c r="C2857" s="363">
        <v>2856</v>
      </c>
      <c r="H2857" t="e">
        <f>VLOOKUP($G2857,県名!$B$1:$C$49,2,FALSE)</f>
        <v>#N/A</v>
      </c>
      <c r="I2857" t="e">
        <f>VLOOKUP(B2857,学校名!$D$8:$F$64,3,FALSE)</f>
        <v>#N/A</v>
      </c>
      <c r="J2857" t="str">
        <f t="shared" si="88"/>
        <v>女</v>
      </c>
      <c r="M2857" t="str">
        <f t="shared" si="89"/>
        <v xml:space="preserve"> </v>
      </c>
    </row>
    <row r="2858" spans="2:13">
      <c r="B2858" s="503"/>
      <c r="C2858" s="363">
        <v>2857</v>
      </c>
      <c r="H2858" t="e">
        <f>VLOOKUP($G2858,県名!$B$1:$C$49,2,FALSE)</f>
        <v>#N/A</v>
      </c>
      <c r="I2858" t="e">
        <f>VLOOKUP(B2858,学校名!$D$8:$F$64,3,FALSE)</f>
        <v>#N/A</v>
      </c>
      <c r="J2858" t="str">
        <f t="shared" si="88"/>
        <v>女</v>
      </c>
      <c r="M2858" t="str">
        <f t="shared" si="89"/>
        <v xml:space="preserve"> </v>
      </c>
    </row>
    <row r="2859" spans="2:13">
      <c r="B2859" s="503"/>
      <c r="C2859" s="363">
        <v>2858</v>
      </c>
      <c r="H2859" t="e">
        <f>VLOOKUP($G2859,県名!$B$1:$C$49,2,FALSE)</f>
        <v>#N/A</v>
      </c>
      <c r="I2859" t="e">
        <f>VLOOKUP(B2859,学校名!$D$8:$F$64,3,FALSE)</f>
        <v>#N/A</v>
      </c>
      <c r="J2859" t="str">
        <f t="shared" si="88"/>
        <v>女</v>
      </c>
      <c r="M2859" t="str">
        <f t="shared" si="89"/>
        <v xml:space="preserve"> </v>
      </c>
    </row>
    <row r="2860" spans="2:13">
      <c r="B2860" s="503"/>
      <c r="C2860" s="363">
        <v>2859</v>
      </c>
      <c r="H2860" t="e">
        <f>VLOOKUP($G2860,県名!$B$1:$C$49,2,FALSE)</f>
        <v>#N/A</v>
      </c>
      <c r="I2860" t="e">
        <f>VLOOKUP(B2860,学校名!$D$8:$F$64,3,FALSE)</f>
        <v>#N/A</v>
      </c>
      <c r="J2860" t="str">
        <f t="shared" si="88"/>
        <v>女</v>
      </c>
      <c r="M2860" t="str">
        <f t="shared" si="89"/>
        <v xml:space="preserve"> </v>
      </c>
    </row>
    <row r="2861" spans="2:13">
      <c r="B2861" s="503"/>
      <c r="C2861" s="363">
        <v>2860</v>
      </c>
      <c r="H2861" t="e">
        <f>VLOOKUP($G2861,県名!$B$1:$C$49,2,FALSE)</f>
        <v>#N/A</v>
      </c>
      <c r="I2861" t="e">
        <f>VLOOKUP(B2861,学校名!$D$8:$F$64,3,FALSE)</f>
        <v>#N/A</v>
      </c>
      <c r="J2861" t="str">
        <f t="shared" si="88"/>
        <v>女</v>
      </c>
      <c r="M2861" t="str">
        <f t="shared" si="89"/>
        <v xml:space="preserve"> </v>
      </c>
    </row>
    <row r="2862" spans="2:13">
      <c r="B2862" s="503"/>
      <c r="C2862" s="363">
        <v>2861</v>
      </c>
      <c r="H2862" t="e">
        <f>VLOOKUP($G2862,県名!$B$1:$C$49,2,FALSE)</f>
        <v>#N/A</v>
      </c>
      <c r="I2862" t="e">
        <f>VLOOKUP(B2862,学校名!$D$8:$F$64,3,FALSE)</f>
        <v>#N/A</v>
      </c>
      <c r="J2862" t="str">
        <f t="shared" si="88"/>
        <v>女</v>
      </c>
      <c r="M2862" t="str">
        <f t="shared" si="89"/>
        <v xml:space="preserve"> </v>
      </c>
    </row>
    <row r="2863" spans="2:13">
      <c r="B2863" s="503"/>
      <c r="C2863" s="363">
        <v>2862</v>
      </c>
      <c r="H2863" t="e">
        <f>VLOOKUP($G2863,県名!$B$1:$C$49,2,FALSE)</f>
        <v>#N/A</v>
      </c>
      <c r="I2863" t="e">
        <f>VLOOKUP(B2863,学校名!$D$8:$F$64,3,FALSE)</f>
        <v>#N/A</v>
      </c>
      <c r="J2863" t="str">
        <f t="shared" si="88"/>
        <v>女</v>
      </c>
      <c r="M2863" t="str">
        <f t="shared" si="89"/>
        <v xml:space="preserve"> </v>
      </c>
    </row>
    <row r="2864" spans="2:13">
      <c r="B2864" s="503"/>
      <c r="C2864" s="363">
        <v>2863</v>
      </c>
      <c r="H2864" t="e">
        <f>VLOOKUP($G2864,県名!$B$1:$C$49,2,FALSE)</f>
        <v>#N/A</v>
      </c>
      <c r="I2864" t="e">
        <f>VLOOKUP(B2864,学校名!$D$8:$F$64,3,FALSE)</f>
        <v>#N/A</v>
      </c>
      <c r="J2864" t="str">
        <f t="shared" si="88"/>
        <v>女</v>
      </c>
      <c r="M2864" t="str">
        <f t="shared" si="89"/>
        <v xml:space="preserve"> </v>
      </c>
    </row>
    <row r="2865" spans="2:13">
      <c r="B2865" s="503"/>
      <c r="C2865" s="363">
        <v>2864</v>
      </c>
      <c r="H2865" t="e">
        <f>VLOOKUP($G2865,県名!$B$1:$C$49,2,FALSE)</f>
        <v>#N/A</v>
      </c>
      <c r="I2865" t="e">
        <f>VLOOKUP(B2865,学校名!$D$8:$F$64,3,FALSE)</f>
        <v>#N/A</v>
      </c>
      <c r="J2865" t="str">
        <f t="shared" si="88"/>
        <v>女</v>
      </c>
      <c r="M2865" t="str">
        <f t="shared" si="89"/>
        <v xml:space="preserve"> </v>
      </c>
    </row>
    <row r="2866" spans="2:13">
      <c r="B2866" s="503"/>
      <c r="C2866" s="363">
        <v>2865</v>
      </c>
      <c r="H2866" t="e">
        <f>VLOOKUP($G2866,県名!$B$1:$C$49,2,FALSE)</f>
        <v>#N/A</v>
      </c>
      <c r="I2866" t="e">
        <f>VLOOKUP(B2866,学校名!$D$8:$F$64,3,FALSE)</f>
        <v>#N/A</v>
      </c>
      <c r="J2866" t="str">
        <f t="shared" si="88"/>
        <v>女</v>
      </c>
      <c r="M2866" t="str">
        <f t="shared" si="89"/>
        <v xml:space="preserve"> </v>
      </c>
    </row>
    <row r="2867" spans="2:13">
      <c r="B2867" s="503"/>
      <c r="C2867" s="363">
        <v>2866</v>
      </c>
      <c r="H2867" t="e">
        <f>VLOOKUP($G2867,県名!$B$1:$C$49,2,FALSE)</f>
        <v>#N/A</v>
      </c>
      <c r="I2867" t="e">
        <f>VLOOKUP(B2867,学校名!$D$8:$F$64,3,FALSE)</f>
        <v>#N/A</v>
      </c>
      <c r="J2867" t="str">
        <f t="shared" si="88"/>
        <v>女</v>
      </c>
      <c r="M2867" t="str">
        <f t="shared" si="89"/>
        <v xml:space="preserve"> </v>
      </c>
    </row>
    <row r="2868" spans="2:13">
      <c r="B2868" s="503"/>
      <c r="C2868" s="363">
        <v>2867</v>
      </c>
      <c r="H2868" t="e">
        <f>VLOOKUP($G2868,県名!$B$1:$C$49,2,FALSE)</f>
        <v>#N/A</v>
      </c>
      <c r="I2868" t="e">
        <f>VLOOKUP(B2868,学校名!$D$8:$F$64,3,FALSE)</f>
        <v>#N/A</v>
      </c>
      <c r="J2868" t="str">
        <f t="shared" si="88"/>
        <v>女</v>
      </c>
      <c r="M2868" t="str">
        <f t="shared" si="89"/>
        <v xml:space="preserve"> </v>
      </c>
    </row>
    <row r="2869" spans="2:13">
      <c r="B2869" s="503"/>
      <c r="C2869" s="363">
        <v>2868</v>
      </c>
      <c r="H2869" t="e">
        <f>VLOOKUP($G2869,県名!$B$1:$C$49,2,FALSE)</f>
        <v>#N/A</v>
      </c>
      <c r="I2869" t="e">
        <f>VLOOKUP(B2869,学校名!$D$8:$F$64,3,FALSE)</f>
        <v>#N/A</v>
      </c>
      <c r="J2869" t="str">
        <f t="shared" si="88"/>
        <v>女</v>
      </c>
      <c r="M2869" t="str">
        <f t="shared" si="89"/>
        <v xml:space="preserve"> </v>
      </c>
    </row>
    <row r="2870" spans="2:13">
      <c r="B2870" s="503"/>
      <c r="C2870" s="363">
        <v>2869</v>
      </c>
      <c r="H2870" t="e">
        <f>VLOOKUP($G2870,県名!$B$1:$C$49,2,FALSE)</f>
        <v>#N/A</v>
      </c>
      <c r="I2870" t="e">
        <f>VLOOKUP(B2870,学校名!$D$8:$F$64,3,FALSE)</f>
        <v>#N/A</v>
      </c>
      <c r="J2870" t="str">
        <f t="shared" si="88"/>
        <v>女</v>
      </c>
      <c r="M2870" t="str">
        <f t="shared" si="89"/>
        <v xml:space="preserve"> </v>
      </c>
    </row>
    <row r="2871" spans="2:13">
      <c r="B2871" s="503"/>
      <c r="C2871" s="363">
        <v>2870</v>
      </c>
      <c r="H2871" t="e">
        <f>VLOOKUP($G2871,県名!$B$1:$C$49,2,FALSE)</f>
        <v>#N/A</v>
      </c>
      <c r="I2871" t="e">
        <f>VLOOKUP(B2871,学校名!$D$8:$F$64,3,FALSE)</f>
        <v>#N/A</v>
      </c>
      <c r="J2871" t="str">
        <f t="shared" si="88"/>
        <v>女</v>
      </c>
      <c r="M2871" t="str">
        <f t="shared" si="89"/>
        <v xml:space="preserve"> </v>
      </c>
    </row>
    <row r="2872" spans="2:13">
      <c r="B2872" s="503"/>
      <c r="C2872" s="363">
        <v>2871</v>
      </c>
      <c r="H2872" t="e">
        <f>VLOOKUP($G2872,県名!$B$1:$C$49,2,FALSE)</f>
        <v>#N/A</v>
      </c>
      <c r="I2872" t="e">
        <f>VLOOKUP(B2872,学校名!$D$8:$F$64,3,FALSE)</f>
        <v>#N/A</v>
      </c>
      <c r="J2872" t="str">
        <f t="shared" si="88"/>
        <v>女</v>
      </c>
      <c r="M2872" t="str">
        <f t="shared" si="89"/>
        <v xml:space="preserve"> </v>
      </c>
    </row>
    <row r="2873" spans="2:13">
      <c r="B2873" s="503"/>
      <c r="C2873" s="363">
        <v>2872</v>
      </c>
      <c r="H2873" t="e">
        <f>VLOOKUP($G2873,県名!$B$1:$C$49,2,FALSE)</f>
        <v>#N/A</v>
      </c>
      <c r="I2873" t="e">
        <f>VLOOKUP(B2873,学校名!$D$8:$F$64,3,FALSE)</f>
        <v>#N/A</v>
      </c>
      <c r="J2873" t="str">
        <f t="shared" si="88"/>
        <v>女</v>
      </c>
      <c r="M2873" t="str">
        <f t="shared" si="89"/>
        <v xml:space="preserve"> </v>
      </c>
    </row>
    <row r="2874" spans="2:13">
      <c r="B2874" s="503"/>
      <c r="C2874" s="363">
        <v>2873</v>
      </c>
      <c r="H2874" t="e">
        <f>VLOOKUP($G2874,県名!$B$1:$C$49,2,FALSE)</f>
        <v>#N/A</v>
      </c>
      <c r="I2874" t="e">
        <f>VLOOKUP(B2874,学校名!$D$8:$F$64,3,FALSE)</f>
        <v>#N/A</v>
      </c>
      <c r="J2874" t="str">
        <f t="shared" si="88"/>
        <v>女</v>
      </c>
      <c r="M2874" t="str">
        <f t="shared" si="89"/>
        <v xml:space="preserve"> </v>
      </c>
    </row>
    <row r="2875" spans="2:13">
      <c r="B2875" s="503"/>
      <c r="C2875" s="363">
        <v>2874</v>
      </c>
      <c r="H2875" t="e">
        <f>VLOOKUP($G2875,県名!$B$1:$C$49,2,FALSE)</f>
        <v>#N/A</v>
      </c>
      <c r="I2875" t="e">
        <f>VLOOKUP(B2875,学校名!$D$8:$F$64,3,FALSE)</f>
        <v>#N/A</v>
      </c>
      <c r="J2875" t="str">
        <f t="shared" si="88"/>
        <v>女</v>
      </c>
      <c r="M2875" t="str">
        <f t="shared" si="89"/>
        <v xml:space="preserve"> </v>
      </c>
    </row>
    <row r="2876" spans="2:13">
      <c r="B2876" s="503"/>
      <c r="C2876" s="363">
        <v>2875</v>
      </c>
      <c r="H2876" t="e">
        <f>VLOOKUP($G2876,県名!$B$1:$C$49,2,FALSE)</f>
        <v>#N/A</v>
      </c>
      <c r="I2876" t="e">
        <f>VLOOKUP(B2876,学校名!$D$8:$F$64,3,FALSE)</f>
        <v>#N/A</v>
      </c>
      <c r="J2876" t="str">
        <f t="shared" si="88"/>
        <v>女</v>
      </c>
      <c r="M2876" t="str">
        <f t="shared" si="89"/>
        <v xml:space="preserve"> </v>
      </c>
    </row>
    <row r="2877" spans="2:13">
      <c r="B2877" s="503"/>
      <c r="C2877" s="363">
        <v>2876</v>
      </c>
      <c r="H2877" t="e">
        <f>VLOOKUP($G2877,県名!$B$1:$C$49,2,FALSE)</f>
        <v>#N/A</v>
      </c>
      <c r="I2877" t="e">
        <f>VLOOKUP(B2877,学校名!$D$8:$F$64,3,FALSE)</f>
        <v>#N/A</v>
      </c>
      <c r="J2877" t="str">
        <f t="shared" si="88"/>
        <v>女</v>
      </c>
      <c r="M2877" t="str">
        <f t="shared" si="89"/>
        <v xml:space="preserve"> </v>
      </c>
    </row>
    <row r="2878" spans="2:13">
      <c r="B2878" s="503"/>
      <c r="C2878" s="363">
        <v>2877</v>
      </c>
      <c r="H2878" t="e">
        <f>VLOOKUP($G2878,県名!$B$1:$C$49,2,FALSE)</f>
        <v>#N/A</v>
      </c>
      <c r="I2878" t="e">
        <f>VLOOKUP(B2878,学校名!$D$8:$F$64,3,FALSE)</f>
        <v>#N/A</v>
      </c>
      <c r="J2878" t="str">
        <f t="shared" si="88"/>
        <v>女</v>
      </c>
      <c r="M2878" t="str">
        <f t="shared" si="89"/>
        <v xml:space="preserve"> </v>
      </c>
    </row>
    <row r="2879" spans="2:13">
      <c r="B2879" s="503"/>
      <c r="C2879" s="363">
        <v>2878</v>
      </c>
      <c r="H2879" t="e">
        <f>VLOOKUP($G2879,県名!$B$1:$C$49,2,FALSE)</f>
        <v>#N/A</v>
      </c>
      <c r="I2879" t="e">
        <f>VLOOKUP(B2879,学校名!$D$8:$F$64,3,FALSE)</f>
        <v>#N/A</v>
      </c>
      <c r="J2879" t="str">
        <f t="shared" si="88"/>
        <v>女</v>
      </c>
      <c r="M2879" t="str">
        <f t="shared" si="89"/>
        <v xml:space="preserve"> </v>
      </c>
    </row>
    <row r="2880" spans="2:13">
      <c r="B2880" s="503"/>
      <c r="C2880" s="363">
        <v>2879</v>
      </c>
      <c r="H2880" t="e">
        <f>VLOOKUP($G2880,県名!$B$1:$C$49,2,FALSE)</f>
        <v>#N/A</v>
      </c>
      <c r="I2880" t="e">
        <f>VLOOKUP(B2880,学校名!$D$8:$F$64,3,FALSE)</f>
        <v>#N/A</v>
      </c>
      <c r="J2880" t="str">
        <f t="shared" si="88"/>
        <v>女</v>
      </c>
      <c r="M2880" t="str">
        <f t="shared" si="89"/>
        <v xml:space="preserve"> </v>
      </c>
    </row>
    <row r="2881" spans="2:13">
      <c r="B2881" s="503"/>
      <c r="C2881" s="363">
        <v>2880</v>
      </c>
      <c r="H2881" t="e">
        <f>VLOOKUP($G2881,県名!$B$1:$C$49,2,FALSE)</f>
        <v>#N/A</v>
      </c>
      <c r="I2881" t="e">
        <f>VLOOKUP(B2881,学校名!$D$8:$F$64,3,FALSE)</f>
        <v>#N/A</v>
      </c>
      <c r="J2881" t="str">
        <f t="shared" si="88"/>
        <v>女</v>
      </c>
      <c r="M2881" t="str">
        <f t="shared" si="89"/>
        <v xml:space="preserve"> </v>
      </c>
    </row>
    <row r="2882" spans="2:13">
      <c r="B2882" s="503"/>
      <c r="C2882" s="363">
        <v>2881</v>
      </c>
      <c r="H2882" t="e">
        <f>VLOOKUP($G2882,県名!$B$1:$C$49,2,FALSE)</f>
        <v>#N/A</v>
      </c>
      <c r="I2882" t="e">
        <f>VLOOKUP(B2882,学校名!$D$8:$F$64,3,FALSE)</f>
        <v>#N/A</v>
      </c>
      <c r="J2882" t="str">
        <f t="shared" si="88"/>
        <v>女</v>
      </c>
      <c r="M2882" t="str">
        <f t="shared" si="89"/>
        <v xml:space="preserve"> </v>
      </c>
    </row>
    <row r="2883" spans="2:13">
      <c r="B2883" s="503"/>
      <c r="C2883" s="363">
        <v>2882</v>
      </c>
      <c r="H2883" t="e">
        <f>VLOOKUP($G2883,県名!$B$1:$C$49,2,FALSE)</f>
        <v>#N/A</v>
      </c>
      <c r="I2883" t="e">
        <f>VLOOKUP(B2883,学校名!$D$8:$F$64,3,FALSE)</f>
        <v>#N/A</v>
      </c>
      <c r="J2883" t="str">
        <f t="shared" ref="J2883:J2946" si="90">IF(VALUE(C2883)&lt;2001,"男","女")</f>
        <v>女</v>
      </c>
      <c r="M2883" t="str">
        <f t="shared" ref="M2883:M2946" si="91">K2883&amp;" "&amp;L2883</f>
        <v xml:space="preserve"> </v>
      </c>
    </row>
    <row r="2884" spans="2:13">
      <c r="B2884" s="503"/>
      <c r="C2884" s="363">
        <v>2883</v>
      </c>
      <c r="H2884" t="e">
        <f>VLOOKUP($G2884,県名!$B$1:$C$49,2,FALSE)</f>
        <v>#N/A</v>
      </c>
      <c r="I2884" t="e">
        <f>VLOOKUP(B2884,学校名!$D$8:$F$64,3,FALSE)</f>
        <v>#N/A</v>
      </c>
      <c r="J2884" t="str">
        <f t="shared" si="90"/>
        <v>女</v>
      </c>
      <c r="M2884" t="str">
        <f t="shared" si="91"/>
        <v xml:space="preserve"> </v>
      </c>
    </row>
    <row r="2885" spans="2:13">
      <c r="B2885" s="503"/>
      <c r="C2885" s="363">
        <v>2884</v>
      </c>
      <c r="H2885" t="e">
        <f>VLOOKUP($G2885,県名!$B$1:$C$49,2,FALSE)</f>
        <v>#N/A</v>
      </c>
      <c r="I2885" t="e">
        <f>VLOOKUP(B2885,学校名!$D$8:$F$64,3,FALSE)</f>
        <v>#N/A</v>
      </c>
      <c r="J2885" t="str">
        <f t="shared" si="90"/>
        <v>女</v>
      </c>
      <c r="M2885" t="str">
        <f t="shared" si="91"/>
        <v xml:space="preserve"> </v>
      </c>
    </row>
    <row r="2886" spans="2:13">
      <c r="B2886" s="503"/>
      <c r="C2886" s="363">
        <v>2885</v>
      </c>
      <c r="H2886" t="e">
        <f>VLOOKUP($G2886,県名!$B$1:$C$49,2,FALSE)</f>
        <v>#N/A</v>
      </c>
      <c r="I2886" t="e">
        <f>VLOOKUP(B2886,学校名!$D$8:$F$64,3,FALSE)</f>
        <v>#N/A</v>
      </c>
      <c r="J2886" t="str">
        <f t="shared" si="90"/>
        <v>女</v>
      </c>
      <c r="M2886" t="str">
        <f t="shared" si="91"/>
        <v xml:space="preserve"> </v>
      </c>
    </row>
    <row r="2887" spans="2:13">
      <c r="B2887" s="503"/>
      <c r="C2887" s="363">
        <v>2886</v>
      </c>
      <c r="H2887" t="e">
        <f>VLOOKUP($G2887,県名!$B$1:$C$49,2,FALSE)</f>
        <v>#N/A</v>
      </c>
      <c r="I2887" t="e">
        <f>VLOOKUP(B2887,学校名!$D$8:$F$64,3,FALSE)</f>
        <v>#N/A</v>
      </c>
      <c r="J2887" t="str">
        <f t="shared" si="90"/>
        <v>女</v>
      </c>
      <c r="M2887" t="str">
        <f t="shared" si="91"/>
        <v xml:space="preserve"> </v>
      </c>
    </row>
    <row r="2888" spans="2:13">
      <c r="B2888" s="503"/>
      <c r="C2888" s="363">
        <v>2887</v>
      </c>
      <c r="H2888" t="e">
        <f>VLOOKUP($G2888,県名!$B$1:$C$49,2,FALSE)</f>
        <v>#N/A</v>
      </c>
      <c r="I2888" t="e">
        <f>VLOOKUP(B2888,学校名!$D$8:$F$64,3,FALSE)</f>
        <v>#N/A</v>
      </c>
      <c r="J2888" t="str">
        <f t="shared" si="90"/>
        <v>女</v>
      </c>
      <c r="M2888" t="str">
        <f t="shared" si="91"/>
        <v xml:space="preserve"> </v>
      </c>
    </row>
    <row r="2889" spans="2:13">
      <c r="B2889" s="503"/>
      <c r="C2889" s="363">
        <v>2888</v>
      </c>
      <c r="H2889" t="e">
        <f>VLOOKUP($G2889,県名!$B$1:$C$49,2,FALSE)</f>
        <v>#N/A</v>
      </c>
      <c r="I2889" t="e">
        <f>VLOOKUP(B2889,学校名!$D$8:$F$64,3,FALSE)</f>
        <v>#N/A</v>
      </c>
      <c r="J2889" t="str">
        <f t="shared" si="90"/>
        <v>女</v>
      </c>
      <c r="M2889" t="str">
        <f t="shared" si="91"/>
        <v xml:space="preserve"> </v>
      </c>
    </row>
    <row r="2890" spans="2:13">
      <c r="B2890" s="503"/>
      <c r="C2890" s="363">
        <v>2889</v>
      </c>
      <c r="H2890" t="e">
        <f>VLOOKUP($G2890,県名!$B$1:$C$49,2,FALSE)</f>
        <v>#N/A</v>
      </c>
      <c r="I2890" t="e">
        <f>VLOOKUP(B2890,学校名!$D$8:$F$64,3,FALSE)</f>
        <v>#N/A</v>
      </c>
      <c r="J2890" t="str">
        <f t="shared" si="90"/>
        <v>女</v>
      </c>
      <c r="M2890" t="str">
        <f t="shared" si="91"/>
        <v xml:space="preserve"> </v>
      </c>
    </row>
    <row r="2891" spans="2:13">
      <c r="B2891" s="503"/>
      <c r="C2891" s="363">
        <v>2890</v>
      </c>
      <c r="H2891" t="e">
        <f>VLOOKUP($G2891,県名!$B$1:$C$49,2,FALSE)</f>
        <v>#N/A</v>
      </c>
      <c r="I2891" t="e">
        <f>VLOOKUP(B2891,学校名!$D$8:$F$64,3,FALSE)</f>
        <v>#N/A</v>
      </c>
      <c r="J2891" t="str">
        <f t="shared" si="90"/>
        <v>女</v>
      </c>
      <c r="M2891" t="str">
        <f t="shared" si="91"/>
        <v xml:space="preserve"> </v>
      </c>
    </row>
    <row r="2892" spans="2:13">
      <c r="B2892" s="503"/>
      <c r="C2892" s="363">
        <v>2891</v>
      </c>
      <c r="H2892" t="e">
        <f>VLOOKUP($G2892,県名!$B$1:$C$49,2,FALSE)</f>
        <v>#N/A</v>
      </c>
      <c r="I2892" t="e">
        <f>VLOOKUP(B2892,学校名!$D$8:$F$64,3,FALSE)</f>
        <v>#N/A</v>
      </c>
      <c r="J2892" t="str">
        <f t="shared" si="90"/>
        <v>女</v>
      </c>
      <c r="M2892" t="str">
        <f t="shared" si="91"/>
        <v xml:space="preserve"> </v>
      </c>
    </row>
    <row r="2893" spans="2:13">
      <c r="B2893" s="503"/>
      <c r="C2893" s="363">
        <v>2892</v>
      </c>
      <c r="H2893" t="e">
        <f>VLOOKUP($G2893,県名!$B$1:$C$49,2,FALSE)</f>
        <v>#N/A</v>
      </c>
      <c r="I2893" t="e">
        <f>VLOOKUP(B2893,学校名!$D$8:$F$64,3,FALSE)</f>
        <v>#N/A</v>
      </c>
      <c r="J2893" t="str">
        <f t="shared" si="90"/>
        <v>女</v>
      </c>
      <c r="M2893" t="str">
        <f t="shared" si="91"/>
        <v xml:space="preserve"> </v>
      </c>
    </row>
    <row r="2894" spans="2:13">
      <c r="B2894" s="503"/>
      <c r="C2894" s="363">
        <v>2893</v>
      </c>
      <c r="H2894" t="e">
        <f>VLOOKUP($G2894,県名!$B$1:$C$49,2,FALSE)</f>
        <v>#N/A</v>
      </c>
      <c r="I2894" t="e">
        <f>VLOOKUP(B2894,学校名!$D$8:$F$64,3,FALSE)</f>
        <v>#N/A</v>
      </c>
      <c r="J2894" t="str">
        <f t="shared" si="90"/>
        <v>女</v>
      </c>
      <c r="M2894" t="str">
        <f t="shared" si="91"/>
        <v xml:space="preserve"> </v>
      </c>
    </row>
    <row r="2895" spans="2:13">
      <c r="B2895" s="503"/>
      <c r="C2895" s="363">
        <v>2894</v>
      </c>
      <c r="H2895" t="e">
        <f>VLOOKUP($G2895,県名!$B$1:$C$49,2,FALSE)</f>
        <v>#N/A</v>
      </c>
      <c r="I2895" t="e">
        <f>VLOOKUP(B2895,学校名!$D$8:$F$64,3,FALSE)</f>
        <v>#N/A</v>
      </c>
      <c r="J2895" t="str">
        <f t="shared" si="90"/>
        <v>女</v>
      </c>
      <c r="M2895" t="str">
        <f t="shared" si="91"/>
        <v xml:space="preserve"> </v>
      </c>
    </row>
    <row r="2896" spans="2:13">
      <c r="B2896" s="503"/>
      <c r="C2896" s="363">
        <v>2895</v>
      </c>
      <c r="H2896" t="e">
        <f>VLOOKUP($G2896,県名!$B$1:$C$49,2,FALSE)</f>
        <v>#N/A</v>
      </c>
      <c r="I2896" t="e">
        <f>VLOOKUP(B2896,学校名!$D$8:$F$64,3,FALSE)</f>
        <v>#N/A</v>
      </c>
      <c r="J2896" t="str">
        <f t="shared" si="90"/>
        <v>女</v>
      </c>
      <c r="M2896" t="str">
        <f t="shared" si="91"/>
        <v xml:space="preserve"> </v>
      </c>
    </row>
    <row r="2897" spans="2:13">
      <c r="B2897" s="503"/>
      <c r="C2897" s="363">
        <v>2896</v>
      </c>
      <c r="H2897" t="e">
        <f>VLOOKUP($G2897,県名!$B$1:$C$49,2,FALSE)</f>
        <v>#N/A</v>
      </c>
      <c r="I2897" t="e">
        <f>VLOOKUP(B2897,学校名!$D$8:$F$64,3,FALSE)</f>
        <v>#N/A</v>
      </c>
      <c r="J2897" t="str">
        <f t="shared" si="90"/>
        <v>女</v>
      </c>
      <c r="M2897" t="str">
        <f t="shared" si="91"/>
        <v xml:space="preserve"> </v>
      </c>
    </row>
    <row r="2898" spans="2:13">
      <c r="B2898" s="503"/>
      <c r="C2898" s="363">
        <v>2897</v>
      </c>
      <c r="H2898" t="e">
        <f>VLOOKUP($G2898,県名!$B$1:$C$49,2,FALSE)</f>
        <v>#N/A</v>
      </c>
      <c r="I2898" t="e">
        <f>VLOOKUP(B2898,学校名!$D$8:$F$64,3,FALSE)</f>
        <v>#N/A</v>
      </c>
      <c r="J2898" t="str">
        <f t="shared" si="90"/>
        <v>女</v>
      </c>
      <c r="M2898" t="str">
        <f t="shared" si="91"/>
        <v xml:space="preserve"> </v>
      </c>
    </row>
    <row r="2899" spans="2:13">
      <c r="B2899" s="503"/>
      <c r="C2899" s="363">
        <v>2898</v>
      </c>
      <c r="H2899" t="e">
        <f>VLOOKUP($G2899,県名!$B$1:$C$49,2,FALSE)</f>
        <v>#N/A</v>
      </c>
      <c r="I2899" t="e">
        <f>VLOOKUP(B2899,学校名!$D$8:$F$64,3,FALSE)</f>
        <v>#N/A</v>
      </c>
      <c r="J2899" t="str">
        <f t="shared" si="90"/>
        <v>女</v>
      </c>
      <c r="M2899" t="str">
        <f t="shared" si="91"/>
        <v xml:space="preserve"> </v>
      </c>
    </row>
    <row r="2900" spans="2:13">
      <c r="B2900" s="503"/>
      <c r="C2900" s="363">
        <v>2899</v>
      </c>
      <c r="H2900" t="e">
        <f>VLOOKUP($G2900,県名!$B$1:$C$49,2,FALSE)</f>
        <v>#N/A</v>
      </c>
      <c r="I2900" t="e">
        <f>VLOOKUP(B2900,学校名!$D$8:$F$64,3,FALSE)</f>
        <v>#N/A</v>
      </c>
      <c r="J2900" t="str">
        <f t="shared" si="90"/>
        <v>女</v>
      </c>
      <c r="M2900" t="str">
        <f t="shared" si="91"/>
        <v xml:space="preserve"> </v>
      </c>
    </row>
    <row r="2901" spans="2:13">
      <c r="B2901" s="503"/>
      <c r="C2901" s="363">
        <v>2900</v>
      </c>
      <c r="H2901" t="e">
        <f>VLOOKUP($G2901,県名!$B$1:$C$49,2,FALSE)</f>
        <v>#N/A</v>
      </c>
      <c r="I2901" t="e">
        <f>VLOOKUP(B2901,学校名!$D$8:$F$64,3,FALSE)</f>
        <v>#N/A</v>
      </c>
      <c r="J2901" t="str">
        <f t="shared" si="90"/>
        <v>女</v>
      </c>
      <c r="M2901" t="str">
        <f t="shared" si="91"/>
        <v xml:space="preserve"> </v>
      </c>
    </row>
    <row r="2902" spans="2:13">
      <c r="B2902" s="503"/>
      <c r="C2902" s="363">
        <v>2901</v>
      </c>
      <c r="H2902" t="e">
        <f>VLOOKUP($G2902,県名!$B$1:$C$49,2,FALSE)</f>
        <v>#N/A</v>
      </c>
      <c r="I2902" t="e">
        <f>VLOOKUP(B2902,学校名!$D$8:$F$64,3,FALSE)</f>
        <v>#N/A</v>
      </c>
      <c r="J2902" t="str">
        <f t="shared" si="90"/>
        <v>女</v>
      </c>
      <c r="M2902" t="str">
        <f t="shared" si="91"/>
        <v xml:space="preserve"> </v>
      </c>
    </row>
    <row r="2903" spans="2:13">
      <c r="B2903" s="503"/>
      <c r="C2903" s="363">
        <v>2902</v>
      </c>
      <c r="H2903" t="e">
        <f>VLOOKUP($G2903,県名!$B$1:$C$49,2,FALSE)</f>
        <v>#N/A</v>
      </c>
      <c r="I2903" t="e">
        <f>VLOOKUP(B2903,学校名!$D$8:$F$64,3,FALSE)</f>
        <v>#N/A</v>
      </c>
      <c r="J2903" t="str">
        <f t="shared" si="90"/>
        <v>女</v>
      </c>
      <c r="M2903" t="str">
        <f t="shared" si="91"/>
        <v xml:space="preserve"> </v>
      </c>
    </row>
    <row r="2904" spans="2:13">
      <c r="B2904" s="503"/>
      <c r="C2904" s="363">
        <v>2903</v>
      </c>
      <c r="H2904" t="e">
        <f>VLOOKUP($G2904,県名!$B$1:$C$49,2,FALSE)</f>
        <v>#N/A</v>
      </c>
      <c r="I2904" t="e">
        <f>VLOOKUP(B2904,学校名!$D$8:$F$64,3,FALSE)</f>
        <v>#N/A</v>
      </c>
      <c r="J2904" t="str">
        <f t="shared" si="90"/>
        <v>女</v>
      </c>
      <c r="M2904" t="str">
        <f t="shared" si="91"/>
        <v xml:space="preserve"> </v>
      </c>
    </row>
    <row r="2905" spans="2:13">
      <c r="B2905" s="503"/>
      <c r="C2905" s="363">
        <v>2904</v>
      </c>
      <c r="H2905" t="e">
        <f>VLOOKUP($G2905,県名!$B$1:$C$49,2,FALSE)</f>
        <v>#N/A</v>
      </c>
      <c r="I2905" t="e">
        <f>VLOOKUP(B2905,学校名!$D$8:$F$64,3,FALSE)</f>
        <v>#N/A</v>
      </c>
      <c r="J2905" t="str">
        <f t="shared" si="90"/>
        <v>女</v>
      </c>
      <c r="M2905" t="str">
        <f t="shared" si="91"/>
        <v xml:space="preserve"> </v>
      </c>
    </row>
    <row r="2906" spans="2:13">
      <c r="B2906" s="503"/>
      <c r="C2906" s="363">
        <v>2905</v>
      </c>
      <c r="H2906" t="e">
        <f>VLOOKUP($G2906,県名!$B$1:$C$49,2,FALSE)</f>
        <v>#N/A</v>
      </c>
      <c r="I2906" t="e">
        <f>VLOOKUP(B2906,学校名!$D$8:$F$64,3,FALSE)</f>
        <v>#N/A</v>
      </c>
      <c r="J2906" t="str">
        <f t="shared" si="90"/>
        <v>女</v>
      </c>
      <c r="M2906" t="str">
        <f t="shared" si="91"/>
        <v xml:space="preserve"> </v>
      </c>
    </row>
    <row r="2907" spans="2:13">
      <c r="B2907" s="503"/>
      <c r="C2907" s="363">
        <v>2906</v>
      </c>
      <c r="H2907" t="e">
        <f>VLOOKUP($G2907,県名!$B$1:$C$49,2,FALSE)</f>
        <v>#N/A</v>
      </c>
      <c r="I2907" t="e">
        <f>VLOOKUP(B2907,学校名!$D$8:$F$64,3,FALSE)</f>
        <v>#N/A</v>
      </c>
      <c r="J2907" t="str">
        <f t="shared" si="90"/>
        <v>女</v>
      </c>
      <c r="M2907" t="str">
        <f t="shared" si="91"/>
        <v xml:space="preserve"> </v>
      </c>
    </row>
    <row r="2908" spans="2:13">
      <c r="B2908" s="503"/>
      <c r="C2908" s="363">
        <v>2907</v>
      </c>
      <c r="H2908" t="e">
        <f>VLOOKUP($G2908,県名!$B$1:$C$49,2,FALSE)</f>
        <v>#N/A</v>
      </c>
      <c r="I2908" t="e">
        <f>VLOOKUP(B2908,学校名!$D$8:$F$64,3,FALSE)</f>
        <v>#N/A</v>
      </c>
      <c r="J2908" t="str">
        <f t="shared" si="90"/>
        <v>女</v>
      </c>
      <c r="M2908" t="str">
        <f t="shared" si="91"/>
        <v xml:space="preserve"> </v>
      </c>
    </row>
    <row r="2909" spans="2:13">
      <c r="B2909" s="503"/>
      <c r="C2909" s="363">
        <v>2908</v>
      </c>
      <c r="H2909" t="e">
        <f>VLOOKUP($G2909,県名!$B$1:$C$49,2,FALSE)</f>
        <v>#N/A</v>
      </c>
      <c r="I2909" t="e">
        <f>VLOOKUP(B2909,学校名!$D$8:$F$64,3,FALSE)</f>
        <v>#N/A</v>
      </c>
      <c r="J2909" t="str">
        <f t="shared" si="90"/>
        <v>女</v>
      </c>
      <c r="M2909" t="str">
        <f t="shared" si="91"/>
        <v xml:space="preserve"> </v>
      </c>
    </row>
    <row r="2910" spans="2:13">
      <c r="B2910" s="503"/>
      <c r="C2910" s="363">
        <v>2909</v>
      </c>
      <c r="H2910" t="e">
        <f>VLOOKUP($G2910,県名!$B$1:$C$49,2,FALSE)</f>
        <v>#N/A</v>
      </c>
      <c r="I2910" t="e">
        <f>VLOOKUP(B2910,学校名!$D$8:$F$64,3,FALSE)</f>
        <v>#N/A</v>
      </c>
      <c r="J2910" t="str">
        <f t="shared" si="90"/>
        <v>女</v>
      </c>
      <c r="M2910" t="str">
        <f t="shared" si="91"/>
        <v xml:space="preserve"> </v>
      </c>
    </row>
    <row r="2911" spans="2:13">
      <c r="B2911" s="503"/>
      <c r="C2911" s="363">
        <v>2910</v>
      </c>
      <c r="H2911" t="e">
        <f>VLOOKUP($G2911,県名!$B$1:$C$49,2,FALSE)</f>
        <v>#N/A</v>
      </c>
      <c r="I2911" t="e">
        <f>VLOOKUP(B2911,学校名!$D$8:$F$64,3,FALSE)</f>
        <v>#N/A</v>
      </c>
      <c r="J2911" t="str">
        <f t="shared" si="90"/>
        <v>女</v>
      </c>
      <c r="M2911" t="str">
        <f t="shared" si="91"/>
        <v xml:space="preserve"> </v>
      </c>
    </row>
    <row r="2912" spans="2:13">
      <c r="B2912" s="503"/>
      <c r="C2912" s="363">
        <v>2911</v>
      </c>
      <c r="H2912" t="e">
        <f>VLOOKUP($G2912,県名!$B$1:$C$49,2,FALSE)</f>
        <v>#N/A</v>
      </c>
      <c r="I2912" t="e">
        <f>VLOOKUP(B2912,学校名!$D$8:$F$64,3,FALSE)</f>
        <v>#N/A</v>
      </c>
      <c r="J2912" t="str">
        <f t="shared" si="90"/>
        <v>女</v>
      </c>
      <c r="M2912" t="str">
        <f t="shared" si="91"/>
        <v xml:space="preserve"> </v>
      </c>
    </row>
    <row r="2913" spans="2:13">
      <c r="B2913" s="503"/>
      <c r="C2913" s="363">
        <v>2912</v>
      </c>
      <c r="H2913" t="e">
        <f>VLOOKUP($G2913,県名!$B$1:$C$49,2,FALSE)</f>
        <v>#N/A</v>
      </c>
      <c r="I2913" t="e">
        <f>VLOOKUP(B2913,学校名!$D$8:$F$64,3,FALSE)</f>
        <v>#N/A</v>
      </c>
      <c r="J2913" t="str">
        <f t="shared" si="90"/>
        <v>女</v>
      </c>
      <c r="M2913" t="str">
        <f t="shared" si="91"/>
        <v xml:space="preserve"> </v>
      </c>
    </row>
    <row r="2914" spans="2:13">
      <c r="B2914" s="503"/>
      <c r="C2914" s="363">
        <v>2913</v>
      </c>
      <c r="H2914" t="e">
        <f>VLOOKUP($G2914,県名!$B$1:$C$49,2,FALSE)</f>
        <v>#N/A</v>
      </c>
      <c r="I2914" t="e">
        <f>VLOOKUP(B2914,学校名!$D$8:$F$64,3,FALSE)</f>
        <v>#N/A</v>
      </c>
      <c r="J2914" t="str">
        <f t="shared" si="90"/>
        <v>女</v>
      </c>
      <c r="M2914" t="str">
        <f t="shared" si="91"/>
        <v xml:space="preserve"> </v>
      </c>
    </row>
    <row r="2915" spans="2:13">
      <c r="B2915" s="503"/>
      <c r="C2915" s="363">
        <v>2914</v>
      </c>
      <c r="H2915" t="e">
        <f>VLOOKUP($G2915,県名!$B$1:$C$49,2,FALSE)</f>
        <v>#N/A</v>
      </c>
      <c r="I2915" t="e">
        <f>VLOOKUP(B2915,学校名!$D$8:$F$64,3,FALSE)</f>
        <v>#N/A</v>
      </c>
      <c r="J2915" t="str">
        <f t="shared" si="90"/>
        <v>女</v>
      </c>
      <c r="M2915" t="str">
        <f t="shared" si="91"/>
        <v xml:space="preserve"> </v>
      </c>
    </row>
    <row r="2916" spans="2:13">
      <c r="B2916" s="503"/>
      <c r="C2916" s="363">
        <v>2915</v>
      </c>
      <c r="H2916" t="e">
        <f>VLOOKUP($G2916,県名!$B$1:$C$49,2,FALSE)</f>
        <v>#N/A</v>
      </c>
      <c r="I2916" t="e">
        <f>VLOOKUP(B2916,学校名!$D$8:$F$64,3,FALSE)</f>
        <v>#N/A</v>
      </c>
      <c r="J2916" t="str">
        <f t="shared" si="90"/>
        <v>女</v>
      </c>
      <c r="M2916" t="str">
        <f t="shared" si="91"/>
        <v xml:space="preserve"> </v>
      </c>
    </row>
    <row r="2917" spans="2:13">
      <c r="B2917" s="503"/>
      <c r="C2917" s="363">
        <v>2916</v>
      </c>
      <c r="H2917" t="e">
        <f>VLOOKUP($G2917,県名!$B$1:$C$49,2,FALSE)</f>
        <v>#N/A</v>
      </c>
      <c r="I2917" t="e">
        <f>VLOOKUP(B2917,学校名!$D$8:$F$64,3,FALSE)</f>
        <v>#N/A</v>
      </c>
      <c r="J2917" t="str">
        <f t="shared" si="90"/>
        <v>女</v>
      </c>
      <c r="M2917" t="str">
        <f t="shared" si="91"/>
        <v xml:space="preserve"> </v>
      </c>
    </row>
    <row r="2918" spans="2:13">
      <c r="B2918" s="503"/>
      <c r="C2918" s="363">
        <v>2917</v>
      </c>
      <c r="H2918" t="e">
        <f>VLOOKUP($G2918,県名!$B$1:$C$49,2,FALSE)</f>
        <v>#N/A</v>
      </c>
      <c r="I2918" t="e">
        <f>VLOOKUP(B2918,学校名!$D$8:$F$64,3,FALSE)</f>
        <v>#N/A</v>
      </c>
      <c r="J2918" t="str">
        <f t="shared" si="90"/>
        <v>女</v>
      </c>
      <c r="M2918" t="str">
        <f t="shared" si="91"/>
        <v xml:space="preserve"> </v>
      </c>
    </row>
    <row r="2919" spans="2:13">
      <c r="B2919" s="503"/>
      <c r="C2919" s="363">
        <v>2918</v>
      </c>
      <c r="H2919" t="e">
        <f>VLOOKUP($G2919,県名!$B$1:$C$49,2,FALSE)</f>
        <v>#N/A</v>
      </c>
      <c r="I2919" t="e">
        <f>VLOOKUP(B2919,学校名!$D$8:$F$64,3,FALSE)</f>
        <v>#N/A</v>
      </c>
      <c r="J2919" t="str">
        <f t="shared" si="90"/>
        <v>女</v>
      </c>
      <c r="M2919" t="str">
        <f t="shared" si="91"/>
        <v xml:space="preserve"> </v>
      </c>
    </row>
    <row r="2920" spans="2:13">
      <c r="B2920" s="503"/>
      <c r="C2920" s="363">
        <v>2919</v>
      </c>
      <c r="H2920" t="e">
        <f>VLOOKUP($G2920,県名!$B$1:$C$49,2,FALSE)</f>
        <v>#N/A</v>
      </c>
      <c r="I2920" t="e">
        <f>VLOOKUP(B2920,学校名!$D$8:$F$64,3,FALSE)</f>
        <v>#N/A</v>
      </c>
      <c r="J2920" t="str">
        <f t="shared" si="90"/>
        <v>女</v>
      </c>
      <c r="M2920" t="str">
        <f t="shared" si="91"/>
        <v xml:space="preserve"> </v>
      </c>
    </row>
    <row r="2921" spans="2:13">
      <c r="B2921" s="503"/>
      <c r="C2921" s="363">
        <v>2920</v>
      </c>
      <c r="H2921" t="e">
        <f>VLOOKUP($G2921,県名!$B$1:$C$49,2,FALSE)</f>
        <v>#N/A</v>
      </c>
      <c r="I2921" t="e">
        <f>VLOOKUP(B2921,学校名!$D$8:$F$64,3,FALSE)</f>
        <v>#N/A</v>
      </c>
      <c r="J2921" t="str">
        <f t="shared" si="90"/>
        <v>女</v>
      </c>
      <c r="M2921" t="str">
        <f t="shared" si="91"/>
        <v xml:space="preserve"> </v>
      </c>
    </row>
    <row r="2922" spans="2:13">
      <c r="B2922" s="503"/>
      <c r="C2922" s="363">
        <v>2921</v>
      </c>
      <c r="H2922" t="e">
        <f>VLOOKUP($G2922,県名!$B$1:$C$49,2,FALSE)</f>
        <v>#N/A</v>
      </c>
      <c r="I2922" t="e">
        <f>VLOOKUP(B2922,学校名!$D$8:$F$64,3,FALSE)</f>
        <v>#N/A</v>
      </c>
      <c r="J2922" t="str">
        <f t="shared" si="90"/>
        <v>女</v>
      </c>
      <c r="M2922" t="str">
        <f t="shared" si="91"/>
        <v xml:space="preserve"> </v>
      </c>
    </row>
    <row r="2923" spans="2:13">
      <c r="B2923" s="503"/>
      <c r="C2923" s="363">
        <v>2922</v>
      </c>
      <c r="H2923" t="e">
        <f>VLOOKUP($G2923,県名!$B$1:$C$49,2,FALSE)</f>
        <v>#N/A</v>
      </c>
      <c r="I2923" t="e">
        <f>VLOOKUP(B2923,学校名!$D$8:$F$64,3,FALSE)</f>
        <v>#N/A</v>
      </c>
      <c r="J2923" t="str">
        <f t="shared" si="90"/>
        <v>女</v>
      </c>
      <c r="M2923" t="str">
        <f t="shared" si="91"/>
        <v xml:space="preserve"> </v>
      </c>
    </row>
    <row r="2924" spans="2:13">
      <c r="B2924" s="503"/>
      <c r="C2924" s="363">
        <v>2923</v>
      </c>
      <c r="H2924" t="e">
        <f>VLOOKUP($G2924,県名!$B$1:$C$49,2,FALSE)</f>
        <v>#N/A</v>
      </c>
      <c r="I2924" t="e">
        <f>VLOOKUP(B2924,学校名!$D$8:$F$64,3,FALSE)</f>
        <v>#N/A</v>
      </c>
      <c r="J2924" t="str">
        <f t="shared" si="90"/>
        <v>女</v>
      </c>
      <c r="M2924" t="str">
        <f t="shared" si="91"/>
        <v xml:space="preserve"> </v>
      </c>
    </row>
    <row r="2925" spans="2:13">
      <c r="B2925" s="503"/>
      <c r="C2925" s="363">
        <v>2924</v>
      </c>
      <c r="H2925" t="e">
        <f>VLOOKUP($G2925,県名!$B$1:$C$49,2,FALSE)</f>
        <v>#N/A</v>
      </c>
      <c r="I2925" t="e">
        <f>VLOOKUP(B2925,学校名!$D$8:$F$64,3,FALSE)</f>
        <v>#N/A</v>
      </c>
      <c r="J2925" t="str">
        <f t="shared" si="90"/>
        <v>女</v>
      </c>
      <c r="M2925" t="str">
        <f t="shared" si="91"/>
        <v xml:space="preserve"> </v>
      </c>
    </row>
    <row r="2926" spans="2:13">
      <c r="B2926" s="503"/>
      <c r="C2926" s="363">
        <v>2925</v>
      </c>
      <c r="H2926" t="e">
        <f>VLOOKUP($G2926,県名!$B$1:$C$49,2,FALSE)</f>
        <v>#N/A</v>
      </c>
      <c r="I2926" t="e">
        <f>VLOOKUP(B2926,学校名!$D$8:$F$64,3,FALSE)</f>
        <v>#N/A</v>
      </c>
      <c r="J2926" t="str">
        <f t="shared" si="90"/>
        <v>女</v>
      </c>
      <c r="M2926" t="str">
        <f t="shared" si="91"/>
        <v xml:space="preserve"> </v>
      </c>
    </row>
    <row r="2927" spans="2:13">
      <c r="B2927" s="503"/>
      <c r="C2927" s="363">
        <v>2926</v>
      </c>
      <c r="H2927" t="e">
        <f>VLOOKUP($G2927,県名!$B$1:$C$49,2,FALSE)</f>
        <v>#N/A</v>
      </c>
      <c r="I2927" t="e">
        <f>VLOOKUP(B2927,学校名!$D$8:$F$64,3,FALSE)</f>
        <v>#N/A</v>
      </c>
      <c r="J2927" t="str">
        <f t="shared" si="90"/>
        <v>女</v>
      </c>
      <c r="M2927" t="str">
        <f t="shared" si="91"/>
        <v xml:space="preserve"> </v>
      </c>
    </row>
    <row r="2928" spans="2:13">
      <c r="B2928" s="503"/>
      <c r="C2928" s="363">
        <v>2927</v>
      </c>
      <c r="H2928" t="e">
        <f>VLOOKUP($G2928,県名!$B$1:$C$49,2,FALSE)</f>
        <v>#N/A</v>
      </c>
      <c r="I2928" t="e">
        <f>VLOOKUP(B2928,学校名!$D$8:$F$64,3,FALSE)</f>
        <v>#N/A</v>
      </c>
      <c r="J2928" t="str">
        <f t="shared" si="90"/>
        <v>女</v>
      </c>
      <c r="M2928" t="str">
        <f t="shared" si="91"/>
        <v xml:space="preserve"> </v>
      </c>
    </row>
    <row r="2929" spans="2:13">
      <c r="B2929" s="503"/>
      <c r="C2929" s="363">
        <v>2928</v>
      </c>
      <c r="H2929" t="e">
        <f>VLOOKUP($G2929,県名!$B$1:$C$49,2,FALSE)</f>
        <v>#N/A</v>
      </c>
      <c r="I2929" t="e">
        <f>VLOOKUP(B2929,学校名!$D$8:$F$64,3,FALSE)</f>
        <v>#N/A</v>
      </c>
      <c r="J2929" t="str">
        <f t="shared" si="90"/>
        <v>女</v>
      </c>
      <c r="M2929" t="str">
        <f t="shared" si="91"/>
        <v xml:space="preserve"> </v>
      </c>
    </row>
    <row r="2930" spans="2:13">
      <c r="B2930" s="503"/>
      <c r="C2930" s="363">
        <v>2929</v>
      </c>
      <c r="H2930" t="e">
        <f>VLOOKUP($G2930,県名!$B$1:$C$49,2,FALSE)</f>
        <v>#N/A</v>
      </c>
      <c r="I2930" t="e">
        <f>VLOOKUP(B2930,学校名!$D$8:$F$64,3,FALSE)</f>
        <v>#N/A</v>
      </c>
      <c r="J2930" t="str">
        <f t="shared" si="90"/>
        <v>女</v>
      </c>
      <c r="M2930" t="str">
        <f t="shared" si="91"/>
        <v xml:space="preserve"> </v>
      </c>
    </row>
    <row r="2931" spans="2:13">
      <c r="B2931" s="503"/>
      <c r="C2931" s="363">
        <v>2930</v>
      </c>
      <c r="H2931" t="e">
        <f>VLOOKUP($G2931,県名!$B$1:$C$49,2,FALSE)</f>
        <v>#N/A</v>
      </c>
      <c r="I2931" t="e">
        <f>VLOOKUP(B2931,学校名!$D$8:$F$64,3,FALSE)</f>
        <v>#N/A</v>
      </c>
      <c r="J2931" t="str">
        <f t="shared" si="90"/>
        <v>女</v>
      </c>
      <c r="M2931" t="str">
        <f t="shared" si="91"/>
        <v xml:space="preserve"> </v>
      </c>
    </row>
    <row r="2932" spans="2:13">
      <c r="B2932" s="503"/>
      <c r="C2932" s="363">
        <v>2931</v>
      </c>
      <c r="H2932" t="e">
        <f>VLOOKUP($G2932,県名!$B$1:$C$49,2,FALSE)</f>
        <v>#N/A</v>
      </c>
      <c r="I2932" t="e">
        <f>VLOOKUP(B2932,学校名!$D$8:$F$64,3,FALSE)</f>
        <v>#N/A</v>
      </c>
      <c r="J2932" t="str">
        <f t="shared" si="90"/>
        <v>女</v>
      </c>
      <c r="M2932" t="str">
        <f t="shared" si="91"/>
        <v xml:space="preserve"> </v>
      </c>
    </row>
    <row r="2933" spans="2:13">
      <c r="B2933" s="503"/>
      <c r="C2933" s="363">
        <v>2932</v>
      </c>
      <c r="H2933" t="e">
        <f>VLOOKUP($G2933,県名!$B$1:$C$49,2,FALSE)</f>
        <v>#N/A</v>
      </c>
      <c r="I2933" t="e">
        <f>VLOOKUP(B2933,学校名!$D$8:$F$64,3,FALSE)</f>
        <v>#N/A</v>
      </c>
      <c r="J2933" t="str">
        <f t="shared" si="90"/>
        <v>女</v>
      </c>
      <c r="M2933" t="str">
        <f t="shared" si="91"/>
        <v xml:space="preserve"> </v>
      </c>
    </row>
    <row r="2934" spans="2:13">
      <c r="B2934" s="503"/>
      <c r="C2934" s="363">
        <v>2933</v>
      </c>
      <c r="H2934" t="e">
        <f>VLOOKUP($G2934,県名!$B$1:$C$49,2,FALSE)</f>
        <v>#N/A</v>
      </c>
      <c r="I2934" t="e">
        <f>VLOOKUP(B2934,学校名!$D$8:$F$64,3,FALSE)</f>
        <v>#N/A</v>
      </c>
      <c r="J2934" t="str">
        <f t="shared" si="90"/>
        <v>女</v>
      </c>
      <c r="M2934" t="str">
        <f t="shared" si="91"/>
        <v xml:space="preserve"> </v>
      </c>
    </row>
    <row r="2935" spans="2:13">
      <c r="B2935" s="503"/>
      <c r="C2935" s="363">
        <v>2934</v>
      </c>
      <c r="H2935" t="e">
        <f>VLOOKUP($G2935,県名!$B$1:$C$49,2,FALSE)</f>
        <v>#N/A</v>
      </c>
      <c r="I2935" t="e">
        <f>VLOOKUP(B2935,学校名!$D$8:$F$64,3,FALSE)</f>
        <v>#N/A</v>
      </c>
      <c r="J2935" t="str">
        <f t="shared" si="90"/>
        <v>女</v>
      </c>
      <c r="M2935" t="str">
        <f t="shared" si="91"/>
        <v xml:space="preserve"> </v>
      </c>
    </row>
    <row r="2936" spans="2:13">
      <c r="B2936" s="503"/>
      <c r="C2936" s="363">
        <v>2935</v>
      </c>
      <c r="H2936" t="e">
        <f>VLOOKUP($G2936,県名!$B$1:$C$49,2,FALSE)</f>
        <v>#N/A</v>
      </c>
      <c r="I2936" t="e">
        <f>VLOOKUP(B2936,学校名!$D$8:$F$64,3,FALSE)</f>
        <v>#N/A</v>
      </c>
      <c r="J2936" t="str">
        <f t="shared" si="90"/>
        <v>女</v>
      </c>
      <c r="M2936" t="str">
        <f t="shared" si="91"/>
        <v xml:space="preserve"> </v>
      </c>
    </row>
    <row r="2937" spans="2:13">
      <c r="B2937" s="503"/>
      <c r="C2937" s="363">
        <v>2936</v>
      </c>
      <c r="H2937" t="e">
        <f>VLOOKUP($G2937,県名!$B$1:$C$49,2,FALSE)</f>
        <v>#N/A</v>
      </c>
      <c r="I2937" t="e">
        <f>VLOOKUP(B2937,学校名!$D$8:$F$64,3,FALSE)</f>
        <v>#N/A</v>
      </c>
      <c r="J2937" t="str">
        <f t="shared" si="90"/>
        <v>女</v>
      </c>
      <c r="M2937" t="str">
        <f t="shared" si="91"/>
        <v xml:space="preserve"> </v>
      </c>
    </row>
    <row r="2938" spans="2:13">
      <c r="B2938" s="503"/>
      <c r="C2938" s="363">
        <v>2937</v>
      </c>
      <c r="H2938" t="e">
        <f>VLOOKUP($G2938,県名!$B$1:$C$49,2,FALSE)</f>
        <v>#N/A</v>
      </c>
      <c r="I2938" t="e">
        <f>VLOOKUP(B2938,学校名!$D$8:$F$64,3,FALSE)</f>
        <v>#N/A</v>
      </c>
      <c r="J2938" t="str">
        <f t="shared" si="90"/>
        <v>女</v>
      </c>
      <c r="M2938" t="str">
        <f t="shared" si="91"/>
        <v xml:space="preserve"> </v>
      </c>
    </row>
    <row r="2939" spans="2:13">
      <c r="B2939" s="503"/>
      <c r="C2939" s="363">
        <v>2938</v>
      </c>
      <c r="H2939" t="e">
        <f>VLOOKUP($G2939,県名!$B$1:$C$49,2,FALSE)</f>
        <v>#N/A</v>
      </c>
      <c r="I2939" t="e">
        <f>VLOOKUP(B2939,学校名!$D$8:$F$64,3,FALSE)</f>
        <v>#N/A</v>
      </c>
      <c r="J2939" t="str">
        <f t="shared" si="90"/>
        <v>女</v>
      </c>
      <c r="M2939" t="str">
        <f t="shared" si="91"/>
        <v xml:space="preserve"> </v>
      </c>
    </row>
    <row r="2940" spans="2:13">
      <c r="B2940" s="503"/>
      <c r="C2940" s="363">
        <v>2939</v>
      </c>
      <c r="H2940" t="e">
        <f>VLOOKUP($G2940,県名!$B$1:$C$49,2,FALSE)</f>
        <v>#N/A</v>
      </c>
      <c r="I2940" t="e">
        <f>VLOOKUP(B2940,学校名!$D$8:$F$64,3,FALSE)</f>
        <v>#N/A</v>
      </c>
      <c r="J2940" t="str">
        <f t="shared" si="90"/>
        <v>女</v>
      </c>
      <c r="M2940" t="str">
        <f t="shared" si="91"/>
        <v xml:space="preserve"> </v>
      </c>
    </row>
    <row r="2941" spans="2:13">
      <c r="B2941" s="503"/>
      <c r="C2941" s="363">
        <v>2940</v>
      </c>
      <c r="H2941" t="e">
        <f>VLOOKUP($G2941,県名!$B$1:$C$49,2,FALSE)</f>
        <v>#N/A</v>
      </c>
      <c r="I2941" t="e">
        <f>VLOOKUP(B2941,学校名!$D$8:$F$64,3,FALSE)</f>
        <v>#N/A</v>
      </c>
      <c r="J2941" t="str">
        <f t="shared" si="90"/>
        <v>女</v>
      </c>
      <c r="M2941" t="str">
        <f t="shared" si="91"/>
        <v xml:space="preserve"> </v>
      </c>
    </row>
    <row r="2942" spans="2:13">
      <c r="B2942" s="503"/>
      <c r="C2942" s="363">
        <v>2941</v>
      </c>
      <c r="H2942" t="e">
        <f>VLOOKUP($G2942,県名!$B$1:$C$49,2,FALSE)</f>
        <v>#N/A</v>
      </c>
      <c r="I2942" t="e">
        <f>VLOOKUP(B2942,学校名!$D$8:$F$64,3,FALSE)</f>
        <v>#N/A</v>
      </c>
      <c r="J2942" t="str">
        <f t="shared" si="90"/>
        <v>女</v>
      </c>
      <c r="M2942" t="str">
        <f t="shared" si="91"/>
        <v xml:space="preserve"> </v>
      </c>
    </row>
    <row r="2943" spans="2:13">
      <c r="B2943" s="503"/>
      <c r="C2943" s="363">
        <v>2942</v>
      </c>
      <c r="H2943" t="e">
        <f>VLOOKUP($G2943,県名!$B$1:$C$49,2,FALSE)</f>
        <v>#N/A</v>
      </c>
      <c r="I2943" t="e">
        <f>VLOOKUP(B2943,学校名!$D$8:$F$64,3,FALSE)</f>
        <v>#N/A</v>
      </c>
      <c r="J2943" t="str">
        <f t="shared" si="90"/>
        <v>女</v>
      </c>
      <c r="M2943" t="str">
        <f t="shared" si="91"/>
        <v xml:space="preserve"> </v>
      </c>
    </row>
    <row r="2944" spans="2:13">
      <c r="B2944" s="503"/>
      <c r="C2944" s="363">
        <v>2943</v>
      </c>
      <c r="H2944" t="e">
        <f>VLOOKUP($G2944,県名!$B$1:$C$49,2,FALSE)</f>
        <v>#N/A</v>
      </c>
      <c r="I2944" t="e">
        <f>VLOOKUP(B2944,学校名!$D$8:$F$64,3,FALSE)</f>
        <v>#N/A</v>
      </c>
      <c r="J2944" t="str">
        <f t="shared" si="90"/>
        <v>女</v>
      </c>
      <c r="M2944" t="str">
        <f t="shared" si="91"/>
        <v xml:space="preserve"> </v>
      </c>
    </row>
    <row r="2945" spans="2:13">
      <c r="B2945" s="503"/>
      <c r="C2945" s="363">
        <v>2944</v>
      </c>
      <c r="H2945" t="e">
        <f>VLOOKUP($G2945,県名!$B$1:$C$49,2,FALSE)</f>
        <v>#N/A</v>
      </c>
      <c r="I2945" t="e">
        <f>VLOOKUP(B2945,学校名!$D$8:$F$64,3,FALSE)</f>
        <v>#N/A</v>
      </c>
      <c r="J2945" t="str">
        <f t="shared" si="90"/>
        <v>女</v>
      </c>
      <c r="M2945" t="str">
        <f t="shared" si="91"/>
        <v xml:space="preserve"> </v>
      </c>
    </row>
    <row r="2946" spans="2:13">
      <c r="B2946" s="503"/>
      <c r="C2946" s="363">
        <v>2945</v>
      </c>
      <c r="H2946" t="e">
        <f>VLOOKUP($G2946,県名!$B$1:$C$49,2,FALSE)</f>
        <v>#N/A</v>
      </c>
      <c r="I2946" t="e">
        <f>VLOOKUP(B2946,学校名!$D$8:$F$64,3,FALSE)</f>
        <v>#N/A</v>
      </c>
      <c r="J2946" t="str">
        <f t="shared" si="90"/>
        <v>女</v>
      </c>
      <c r="M2946" t="str">
        <f t="shared" si="91"/>
        <v xml:space="preserve"> </v>
      </c>
    </row>
    <row r="2947" spans="2:13">
      <c r="B2947" s="503"/>
      <c r="C2947" s="363">
        <v>2946</v>
      </c>
      <c r="H2947" t="e">
        <f>VLOOKUP($G2947,県名!$B$1:$C$49,2,FALSE)</f>
        <v>#N/A</v>
      </c>
      <c r="I2947" t="e">
        <f>VLOOKUP(B2947,学校名!$D$8:$F$64,3,FALSE)</f>
        <v>#N/A</v>
      </c>
      <c r="J2947" t="str">
        <f t="shared" ref="J2947:J3010" si="92">IF(VALUE(C2947)&lt;2001,"男","女")</f>
        <v>女</v>
      </c>
      <c r="M2947" t="str">
        <f t="shared" ref="M2947:M3010" si="93">K2947&amp;" "&amp;L2947</f>
        <v xml:space="preserve"> </v>
      </c>
    </row>
    <row r="2948" spans="2:13">
      <c r="B2948" s="503"/>
      <c r="C2948" s="363">
        <v>2947</v>
      </c>
      <c r="H2948" t="e">
        <f>VLOOKUP($G2948,県名!$B$1:$C$49,2,FALSE)</f>
        <v>#N/A</v>
      </c>
      <c r="I2948" t="e">
        <f>VLOOKUP(B2948,学校名!$D$8:$F$64,3,FALSE)</f>
        <v>#N/A</v>
      </c>
      <c r="J2948" t="str">
        <f t="shared" si="92"/>
        <v>女</v>
      </c>
      <c r="M2948" t="str">
        <f t="shared" si="93"/>
        <v xml:space="preserve"> </v>
      </c>
    </row>
    <row r="2949" spans="2:13">
      <c r="B2949" s="503"/>
      <c r="C2949" s="363">
        <v>2948</v>
      </c>
      <c r="H2949" t="e">
        <f>VLOOKUP($G2949,県名!$B$1:$C$49,2,FALSE)</f>
        <v>#N/A</v>
      </c>
      <c r="I2949" t="e">
        <f>VLOOKUP(B2949,学校名!$D$8:$F$64,3,FALSE)</f>
        <v>#N/A</v>
      </c>
      <c r="J2949" t="str">
        <f t="shared" si="92"/>
        <v>女</v>
      </c>
      <c r="M2949" t="str">
        <f t="shared" si="93"/>
        <v xml:space="preserve"> </v>
      </c>
    </row>
    <row r="2950" spans="2:13">
      <c r="B2950" s="503"/>
      <c r="C2950" s="363">
        <v>2949</v>
      </c>
      <c r="H2950" t="e">
        <f>VLOOKUP($G2950,県名!$B$1:$C$49,2,FALSE)</f>
        <v>#N/A</v>
      </c>
      <c r="I2950" t="e">
        <f>VLOOKUP(B2950,学校名!$D$8:$F$64,3,FALSE)</f>
        <v>#N/A</v>
      </c>
      <c r="J2950" t="str">
        <f t="shared" si="92"/>
        <v>女</v>
      </c>
      <c r="M2950" t="str">
        <f t="shared" si="93"/>
        <v xml:space="preserve"> </v>
      </c>
    </row>
    <row r="2951" spans="2:13">
      <c r="B2951" s="503"/>
      <c r="C2951" s="363">
        <v>2950</v>
      </c>
      <c r="H2951" t="e">
        <f>VLOOKUP($G2951,県名!$B$1:$C$49,2,FALSE)</f>
        <v>#N/A</v>
      </c>
      <c r="I2951" t="e">
        <f>VLOOKUP(B2951,学校名!$D$8:$F$64,3,FALSE)</f>
        <v>#N/A</v>
      </c>
      <c r="J2951" t="str">
        <f t="shared" si="92"/>
        <v>女</v>
      </c>
      <c r="M2951" t="str">
        <f t="shared" si="93"/>
        <v xml:space="preserve"> </v>
      </c>
    </row>
    <row r="2952" spans="2:13">
      <c r="B2952" s="503"/>
      <c r="C2952" s="363">
        <v>2951</v>
      </c>
      <c r="H2952" t="e">
        <f>VLOOKUP($G2952,県名!$B$1:$C$49,2,FALSE)</f>
        <v>#N/A</v>
      </c>
      <c r="I2952" t="e">
        <f>VLOOKUP(B2952,学校名!$D$8:$F$64,3,FALSE)</f>
        <v>#N/A</v>
      </c>
      <c r="J2952" t="str">
        <f t="shared" si="92"/>
        <v>女</v>
      </c>
      <c r="M2952" t="str">
        <f t="shared" si="93"/>
        <v xml:space="preserve"> </v>
      </c>
    </row>
    <row r="2953" spans="2:13">
      <c r="B2953" s="503"/>
      <c r="C2953" s="363">
        <v>2952</v>
      </c>
      <c r="H2953" t="e">
        <f>VLOOKUP($G2953,県名!$B$1:$C$49,2,FALSE)</f>
        <v>#N/A</v>
      </c>
      <c r="I2953" t="e">
        <f>VLOOKUP(B2953,学校名!$D$8:$F$64,3,FALSE)</f>
        <v>#N/A</v>
      </c>
      <c r="J2953" t="str">
        <f t="shared" si="92"/>
        <v>女</v>
      </c>
      <c r="M2953" t="str">
        <f t="shared" si="93"/>
        <v xml:space="preserve"> </v>
      </c>
    </row>
    <row r="2954" spans="2:13">
      <c r="B2954" s="503"/>
      <c r="C2954" s="363">
        <v>2953</v>
      </c>
      <c r="H2954" t="e">
        <f>VLOOKUP($G2954,県名!$B$1:$C$49,2,FALSE)</f>
        <v>#N/A</v>
      </c>
      <c r="I2954" t="e">
        <f>VLOOKUP(B2954,学校名!$D$8:$F$64,3,FALSE)</f>
        <v>#N/A</v>
      </c>
      <c r="J2954" t="str">
        <f t="shared" si="92"/>
        <v>女</v>
      </c>
      <c r="M2954" t="str">
        <f t="shared" si="93"/>
        <v xml:space="preserve"> </v>
      </c>
    </row>
    <row r="2955" spans="2:13">
      <c r="B2955" s="503"/>
      <c r="C2955" s="363">
        <v>2954</v>
      </c>
      <c r="H2955" t="e">
        <f>VLOOKUP($G2955,県名!$B$1:$C$49,2,FALSE)</f>
        <v>#N/A</v>
      </c>
      <c r="I2955" t="e">
        <f>VLOOKUP(B2955,学校名!$D$8:$F$64,3,FALSE)</f>
        <v>#N/A</v>
      </c>
      <c r="J2955" t="str">
        <f t="shared" si="92"/>
        <v>女</v>
      </c>
      <c r="M2955" t="str">
        <f t="shared" si="93"/>
        <v xml:space="preserve"> </v>
      </c>
    </row>
    <row r="2956" spans="2:13">
      <c r="B2956" s="503"/>
      <c r="C2956" s="363">
        <v>2955</v>
      </c>
      <c r="H2956" t="e">
        <f>VLOOKUP($G2956,県名!$B$1:$C$49,2,FALSE)</f>
        <v>#N/A</v>
      </c>
      <c r="I2956" t="e">
        <f>VLOOKUP(B2956,学校名!$D$8:$F$64,3,FALSE)</f>
        <v>#N/A</v>
      </c>
      <c r="J2956" t="str">
        <f t="shared" si="92"/>
        <v>女</v>
      </c>
      <c r="M2956" t="str">
        <f t="shared" si="93"/>
        <v xml:space="preserve"> </v>
      </c>
    </row>
    <row r="2957" spans="2:13">
      <c r="B2957" s="503"/>
      <c r="C2957" s="363">
        <v>2956</v>
      </c>
      <c r="H2957" t="e">
        <f>VLOOKUP($G2957,県名!$B$1:$C$49,2,FALSE)</f>
        <v>#N/A</v>
      </c>
      <c r="I2957" t="e">
        <f>VLOOKUP(B2957,学校名!$D$8:$F$64,3,FALSE)</f>
        <v>#N/A</v>
      </c>
      <c r="J2957" t="str">
        <f t="shared" si="92"/>
        <v>女</v>
      </c>
      <c r="M2957" t="str">
        <f t="shared" si="93"/>
        <v xml:space="preserve"> </v>
      </c>
    </row>
    <row r="2958" spans="2:13">
      <c r="B2958" s="503"/>
      <c r="C2958" s="363">
        <v>2957</v>
      </c>
      <c r="H2958" t="e">
        <f>VLOOKUP($G2958,県名!$B$1:$C$49,2,FALSE)</f>
        <v>#N/A</v>
      </c>
      <c r="I2958" t="e">
        <f>VLOOKUP(B2958,学校名!$D$8:$F$64,3,FALSE)</f>
        <v>#N/A</v>
      </c>
      <c r="J2958" t="str">
        <f t="shared" si="92"/>
        <v>女</v>
      </c>
      <c r="M2958" t="str">
        <f t="shared" si="93"/>
        <v xml:space="preserve"> </v>
      </c>
    </row>
    <row r="2959" spans="2:13">
      <c r="B2959" s="503"/>
      <c r="C2959" s="363">
        <v>2958</v>
      </c>
      <c r="H2959" t="e">
        <f>VLOOKUP($G2959,県名!$B$1:$C$49,2,FALSE)</f>
        <v>#N/A</v>
      </c>
      <c r="I2959" t="e">
        <f>VLOOKUP(B2959,学校名!$D$8:$F$64,3,FALSE)</f>
        <v>#N/A</v>
      </c>
      <c r="J2959" t="str">
        <f t="shared" si="92"/>
        <v>女</v>
      </c>
      <c r="M2959" t="str">
        <f t="shared" si="93"/>
        <v xml:space="preserve"> </v>
      </c>
    </row>
    <row r="2960" spans="2:13">
      <c r="B2960" s="503"/>
      <c r="C2960" s="363">
        <v>2959</v>
      </c>
      <c r="H2960" t="e">
        <f>VLOOKUP($G2960,県名!$B$1:$C$49,2,FALSE)</f>
        <v>#N/A</v>
      </c>
      <c r="I2960" t="e">
        <f>VLOOKUP(B2960,学校名!$D$8:$F$64,3,FALSE)</f>
        <v>#N/A</v>
      </c>
      <c r="J2960" t="str">
        <f t="shared" si="92"/>
        <v>女</v>
      </c>
      <c r="M2960" t="str">
        <f t="shared" si="93"/>
        <v xml:space="preserve"> </v>
      </c>
    </row>
    <row r="2961" spans="2:13">
      <c r="B2961" s="503"/>
      <c r="C2961" s="363">
        <v>2960</v>
      </c>
      <c r="H2961" t="e">
        <f>VLOOKUP($G2961,県名!$B$1:$C$49,2,FALSE)</f>
        <v>#N/A</v>
      </c>
      <c r="I2961" t="e">
        <f>VLOOKUP(B2961,学校名!$D$8:$F$64,3,FALSE)</f>
        <v>#N/A</v>
      </c>
      <c r="J2961" t="str">
        <f t="shared" si="92"/>
        <v>女</v>
      </c>
      <c r="M2961" t="str">
        <f t="shared" si="93"/>
        <v xml:space="preserve"> </v>
      </c>
    </row>
    <row r="2962" spans="2:13">
      <c r="B2962" s="503"/>
      <c r="C2962" s="363">
        <v>2961</v>
      </c>
      <c r="H2962" t="e">
        <f>VLOOKUP($G2962,県名!$B$1:$C$49,2,FALSE)</f>
        <v>#N/A</v>
      </c>
      <c r="I2962" t="e">
        <f>VLOOKUP(B2962,学校名!$D$8:$F$64,3,FALSE)</f>
        <v>#N/A</v>
      </c>
      <c r="J2962" t="str">
        <f t="shared" si="92"/>
        <v>女</v>
      </c>
      <c r="M2962" t="str">
        <f t="shared" si="93"/>
        <v xml:space="preserve"> </v>
      </c>
    </row>
    <row r="2963" spans="2:13">
      <c r="B2963" s="503"/>
      <c r="C2963" s="363">
        <v>2962</v>
      </c>
      <c r="H2963" t="e">
        <f>VLOOKUP($G2963,県名!$B$1:$C$49,2,FALSE)</f>
        <v>#N/A</v>
      </c>
      <c r="I2963" t="e">
        <f>VLOOKUP(B2963,学校名!$D$8:$F$64,3,FALSE)</f>
        <v>#N/A</v>
      </c>
      <c r="J2963" t="str">
        <f t="shared" si="92"/>
        <v>女</v>
      </c>
      <c r="M2963" t="str">
        <f t="shared" si="93"/>
        <v xml:space="preserve"> </v>
      </c>
    </row>
    <row r="2964" spans="2:13">
      <c r="B2964" s="503"/>
      <c r="C2964" s="363">
        <v>2963</v>
      </c>
      <c r="H2964" t="e">
        <f>VLOOKUP($G2964,県名!$B$1:$C$49,2,FALSE)</f>
        <v>#N/A</v>
      </c>
      <c r="I2964" t="e">
        <f>VLOOKUP(B2964,学校名!$D$8:$F$64,3,FALSE)</f>
        <v>#N/A</v>
      </c>
      <c r="J2964" t="str">
        <f t="shared" si="92"/>
        <v>女</v>
      </c>
      <c r="M2964" t="str">
        <f t="shared" si="93"/>
        <v xml:space="preserve"> </v>
      </c>
    </row>
    <row r="2965" spans="2:13">
      <c r="B2965" s="503"/>
      <c r="C2965" s="363">
        <v>2964</v>
      </c>
      <c r="H2965" t="e">
        <f>VLOOKUP($G2965,県名!$B$1:$C$49,2,FALSE)</f>
        <v>#N/A</v>
      </c>
      <c r="I2965" t="e">
        <f>VLOOKUP(B2965,学校名!$D$8:$F$64,3,FALSE)</f>
        <v>#N/A</v>
      </c>
      <c r="J2965" t="str">
        <f t="shared" si="92"/>
        <v>女</v>
      </c>
      <c r="M2965" t="str">
        <f t="shared" si="93"/>
        <v xml:space="preserve"> </v>
      </c>
    </row>
    <row r="2966" spans="2:13">
      <c r="B2966" s="503"/>
      <c r="C2966" s="363">
        <v>2965</v>
      </c>
      <c r="H2966" t="e">
        <f>VLOOKUP($G2966,県名!$B$1:$C$49,2,FALSE)</f>
        <v>#N/A</v>
      </c>
      <c r="I2966" t="e">
        <f>VLOOKUP(B2966,学校名!$D$8:$F$64,3,FALSE)</f>
        <v>#N/A</v>
      </c>
      <c r="J2966" t="str">
        <f t="shared" si="92"/>
        <v>女</v>
      </c>
      <c r="M2966" t="str">
        <f t="shared" si="93"/>
        <v xml:space="preserve"> </v>
      </c>
    </row>
    <row r="2967" spans="2:13">
      <c r="B2967" s="503"/>
      <c r="C2967" s="363">
        <v>2966</v>
      </c>
      <c r="H2967" t="e">
        <f>VLOOKUP($G2967,県名!$B$1:$C$49,2,FALSE)</f>
        <v>#N/A</v>
      </c>
      <c r="I2967" t="e">
        <f>VLOOKUP(B2967,学校名!$D$8:$F$64,3,FALSE)</f>
        <v>#N/A</v>
      </c>
      <c r="J2967" t="str">
        <f t="shared" si="92"/>
        <v>女</v>
      </c>
      <c r="M2967" t="str">
        <f t="shared" si="93"/>
        <v xml:space="preserve"> </v>
      </c>
    </row>
    <row r="2968" spans="2:13">
      <c r="B2968" s="503"/>
      <c r="C2968" s="363">
        <v>2967</v>
      </c>
      <c r="H2968" t="e">
        <f>VLOOKUP($G2968,県名!$B$1:$C$49,2,FALSE)</f>
        <v>#N/A</v>
      </c>
      <c r="I2968" t="e">
        <f>VLOOKUP(B2968,学校名!$D$8:$F$64,3,FALSE)</f>
        <v>#N/A</v>
      </c>
      <c r="J2968" t="str">
        <f t="shared" si="92"/>
        <v>女</v>
      </c>
      <c r="M2968" t="str">
        <f t="shared" si="93"/>
        <v xml:space="preserve"> </v>
      </c>
    </row>
    <row r="2969" spans="2:13">
      <c r="B2969" s="503"/>
      <c r="C2969" s="363">
        <v>2968</v>
      </c>
      <c r="H2969" t="e">
        <f>VLOOKUP($G2969,県名!$B$1:$C$49,2,FALSE)</f>
        <v>#N/A</v>
      </c>
      <c r="I2969" t="e">
        <f>VLOOKUP(B2969,学校名!$D$8:$F$64,3,FALSE)</f>
        <v>#N/A</v>
      </c>
      <c r="J2969" t="str">
        <f t="shared" si="92"/>
        <v>女</v>
      </c>
      <c r="M2969" t="str">
        <f t="shared" si="93"/>
        <v xml:space="preserve"> </v>
      </c>
    </row>
    <row r="2970" spans="2:13">
      <c r="B2970" s="503"/>
      <c r="C2970" s="363">
        <v>2969</v>
      </c>
      <c r="H2970" t="e">
        <f>VLOOKUP($G2970,県名!$B$1:$C$49,2,FALSE)</f>
        <v>#N/A</v>
      </c>
      <c r="I2970" t="e">
        <f>VLOOKUP(B2970,学校名!$D$8:$F$64,3,FALSE)</f>
        <v>#N/A</v>
      </c>
      <c r="J2970" t="str">
        <f t="shared" si="92"/>
        <v>女</v>
      </c>
      <c r="M2970" t="str">
        <f t="shared" si="93"/>
        <v xml:space="preserve"> </v>
      </c>
    </row>
    <row r="2971" spans="2:13">
      <c r="B2971" s="503"/>
      <c r="C2971" s="363">
        <v>2970</v>
      </c>
      <c r="H2971" t="e">
        <f>VLOOKUP($G2971,県名!$B$1:$C$49,2,FALSE)</f>
        <v>#N/A</v>
      </c>
      <c r="I2971" t="e">
        <f>VLOOKUP(B2971,学校名!$D$8:$F$64,3,FALSE)</f>
        <v>#N/A</v>
      </c>
      <c r="J2971" t="str">
        <f t="shared" si="92"/>
        <v>女</v>
      </c>
      <c r="M2971" t="str">
        <f t="shared" si="93"/>
        <v xml:space="preserve"> </v>
      </c>
    </row>
    <row r="2972" spans="2:13">
      <c r="B2972" s="503"/>
      <c r="C2972" s="363">
        <v>2971</v>
      </c>
      <c r="H2972" t="e">
        <f>VLOOKUP($G2972,県名!$B$1:$C$49,2,FALSE)</f>
        <v>#N/A</v>
      </c>
      <c r="I2972" t="e">
        <f>VLOOKUP(B2972,学校名!$D$8:$F$64,3,FALSE)</f>
        <v>#N/A</v>
      </c>
      <c r="J2972" t="str">
        <f t="shared" si="92"/>
        <v>女</v>
      </c>
      <c r="M2972" t="str">
        <f t="shared" si="93"/>
        <v xml:space="preserve"> </v>
      </c>
    </row>
    <row r="2973" spans="2:13">
      <c r="B2973" s="503"/>
      <c r="C2973" s="363">
        <v>2972</v>
      </c>
      <c r="H2973" t="e">
        <f>VLOOKUP($G2973,県名!$B$1:$C$49,2,FALSE)</f>
        <v>#N/A</v>
      </c>
      <c r="I2973" t="e">
        <f>VLOOKUP(B2973,学校名!$D$8:$F$64,3,FALSE)</f>
        <v>#N/A</v>
      </c>
      <c r="J2973" t="str">
        <f t="shared" si="92"/>
        <v>女</v>
      </c>
      <c r="M2973" t="str">
        <f t="shared" si="93"/>
        <v xml:space="preserve"> </v>
      </c>
    </row>
    <row r="2974" spans="2:13">
      <c r="B2974" s="503"/>
      <c r="C2974" s="363">
        <v>2973</v>
      </c>
      <c r="H2974" t="e">
        <f>VLOOKUP($G2974,県名!$B$1:$C$49,2,FALSE)</f>
        <v>#N/A</v>
      </c>
      <c r="I2974" t="e">
        <f>VLOOKUP(B2974,学校名!$D$8:$F$64,3,FALSE)</f>
        <v>#N/A</v>
      </c>
      <c r="J2974" t="str">
        <f t="shared" si="92"/>
        <v>女</v>
      </c>
      <c r="M2974" t="str">
        <f t="shared" si="93"/>
        <v xml:space="preserve"> </v>
      </c>
    </row>
    <row r="2975" spans="2:13">
      <c r="B2975" s="503"/>
      <c r="C2975" s="363">
        <v>2974</v>
      </c>
      <c r="H2975" t="e">
        <f>VLOOKUP($G2975,県名!$B$1:$C$49,2,FALSE)</f>
        <v>#N/A</v>
      </c>
      <c r="I2975" t="e">
        <f>VLOOKUP(B2975,学校名!$D$8:$F$64,3,FALSE)</f>
        <v>#N/A</v>
      </c>
      <c r="J2975" t="str">
        <f t="shared" si="92"/>
        <v>女</v>
      </c>
      <c r="M2975" t="str">
        <f t="shared" si="93"/>
        <v xml:space="preserve"> </v>
      </c>
    </row>
    <row r="2976" spans="2:13">
      <c r="B2976" s="503"/>
      <c r="C2976" s="363">
        <v>2975</v>
      </c>
      <c r="H2976" t="e">
        <f>VLOOKUP($G2976,県名!$B$1:$C$49,2,FALSE)</f>
        <v>#N/A</v>
      </c>
      <c r="I2976" t="e">
        <f>VLOOKUP(B2976,学校名!$D$8:$F$64,3,FALSE)</f>
        <v>#N/A</v>
      </c>
      <c r="J2976" t="str">
        <f t="shared" si="92"/>
        <v>女</v>
      </c>
      <c r="M2976" t="str">
        <f t="shared" si="93"/>
        <v xml:space="preserve"> </v>
      </c>
    </row>
    <row r="2977" spans="2:13">
      <c r="B2977" s="503"/>
      <c r="C2977" s="363">
        <v>2976</v>
      </c>
      <c r="H2977" t="e">
        <f>VLOOKUP($G2977,県名!$B$1:$C$49,2,FALSE)</f>
        <v>#N/A</v>
      </c>
      <c r="I2977" t="e">
        <f>VLOOKUP(B2977,学校名!$D$8:$F$64,3,FALSE)</f>
        <v>#N/A</v>
      </c>
      <c r="J2977" t="str">
        <f t="shared" si="92"/>
        <v>女</v>
      </c>
      <c r="M2977" t="str">
        <f t="shared" si="93"/>
        <v xml:space="preserve"> </v>
      </c>
    </row>
    <row r="2978" spans="2:13">
      <c r="B2978" s="503"/>
      <c r="C2978" s="363">
        <v>2977</v>
      </c>
      <c r="H2978" t="e">
        <f>VLOOKUP($G2978,県名!$B$1:$C$49,2,FALSE)</f>
        <v>#N/A</v>
      </c>
      <c r="I2978" t="e">
        <f>VLOOKUP(B2978,学校名!$D$8:$F$64,3,FALSE)</f>
        <v>#N/A</v>
      </c>
      <c r="J2978" t="str">
        <f t="shared" si="92"/>
        <v>女</v>
      </c>
      <c r="M2978" t="str">
        <f t="shared" si="93"/>
        <v xml:space="preserve"> </v>
      </c>
    </row>
    <row r="2979" spans="2:13">
      <c r="B2979" s="503"/>
      <c r="C2979" s="363">
        <v>2978</v>
      </c>
      <c r="H2979" t="e">
        <f>VLOOKUP($G2979,県名!$B$1:$C$49,2,FALSE)</f>
        <v>#N/A</v>
      </c>
      <c r="I2979" t="e">
        <f>VLOOKUP(B2979,学校名!$D$8:$F$64,3,FALSE)</f>
        <v>#N/A</v>
      </c>
      <c r="J2979" t="str">
        <f t="shared" si="92"/>
        <v>女</v>
      </c>
      <c r="M2979" t="str">
        <f t="shared" si="93"/>
        <v xml:space="preserve"> </v>
      </c>
    </row>
    <row r="2980" spans="2:13">
      <c r="B2980" s="503"/>
      <c r="C2980" s="363">
        <v>2979</v>
      </c>
      <c r="H2980" t="e">
        <f>VLOOKUP($G2980,県名!$B$1:$C$49,2,FALSE)</f>
        <v>#N/A</v>
      </c>
      <c r="I2980" t="e">
        <f>VLOOKUP(B2980,学校名!$D$8:$F$64,3,FALSE)</f>
        <v>#N/A</v>
      </c>
      <c r="J2980" t="str">
        <f t="shared" si="92"/>
        <v>女</v>
      </c>
      <c r="M2980" t="str">
        <f t="shared" si="93"/>
        <v xml:space="preserve"> </v>
      </c>
    </row>
    <row r="2981" spans="2:13">
      <c r="B2981" s="503"/>
      <c r="C2981" s="363">
        <v>2980</v>
      </c>
      <c r="H2981" t="e">
        <f>VLOOKUP($G2981,県名!$B$1:$C$49,2,FALSE)</f>
        <v>#N/A</v>
      </c>
      <c r="I2981" t="e">
        <f>VLOOKUP(B2981,学校名!$D$8:$F$64,3,FALSE)</f>
        <v>#N/A</v>
      </c>
      <c r="J2981" t="str">
        <f t="shared" si="92"/>
        <v>女</v>
      </c>
      <c r="M2981" t="str">
        <f t="shared" si="93"/>
        <v xml:space="preserve"> </v>
      </c>
    </row>
    <row r="2982" spans="2:13">
      <c r="B2982" s="503"/>
      <c r="C2982" s="363">
        <v>2981</v>
      </c>
      <c r="H2982" t="e">
        <f>VLOOKUP($G2982,県名!$B$1:$C$49,2,FALSE)</f>
        <v>#N/A</v>
      </c>
      <c r="I2982" t="e">
        <f>VLOOKUP(B2982,学校名!$D$8:$F$64,3,FALSE)</f>
        <v>#N/A</v>
      </c>
      <c r="J2982" t="str">
        <f t="shared" si="92"/>
        <v>女</v>
      </c>
      <c r="M2982" t="str">
        <f t="shared" si="93"/>
        <v xml:space="preserve"> </v>
      </c>
    </row>
    <row r="2983" spans="2:13">
      <c r="B2983" s="503"/>
      <c r="C2983" s="363">
        <v>2982</v>
      </c>
      <c r="H2983" t="e">
        <f>VLOOKUP($G2983,県名!$B$1:$C$49,2,FALSE)</f>
        <v>#N/A</v>
      </c>
      <c r="I2983" t="e">
        <f>VLOOKUP(B2983,学校名!$D$8:$F$64,3,FALSE)</f>
        <v>#N/A</v>
      </c>
      <c r="J2983" t="str">
        <f t="shared" si="92"/>
        <v>女</v>
      </c>
      <c r="M2983" t="str">
        <f t="shared" si="93"/>
        <v xml:space="preserve"> </v>
      </c>
    </row>
    <row r="2984" spans="2:13">
      <c r="B2984" s="503"/>
      <c r="C2984" s="363">
        <v>2983</v>
      </c>
      <c r="H2984" t="e">
        <f>VLOOKUP($G2984,県名!$B$1:$C$49,2,FALSE)</f>
        <v>#N/A</v>
      </c>
      <c r="I2984" t="e">
        <f>VLOOKUP(B2984,学校名!$D$8:$F$64,3,FALSE)</f>
        <v>#N/A</v>
      </c>
      <c r="J2984" t="str">
        <f t="shared" si="92"/>
        <v>女</v>
      </c>
      <c r="M2984" t="str">
        <f t="shared" si="93"/>
        <v xml:space="preserve"> </v>
      </c>
    </row>
    <row r="2985" spans="2:13">
      <c r="B2985" s="503"/>
      <c r="C2985" s="363">
        <v>2984</v>
      </c>
      <c r="H2985" t="e">
        <f>VLOOKUP($G2985,県名!$B$1:$C$49,2,FALSE)</f>
        <v>#N/A</v>
      </c>
      <c r="I2985" t="e">
        <f>VLOOKUP(B2985,学校名!$D$8:$F$64,3,FALSE)</f>
        <v>#N/A</v>
      </c>
      <c r="J2985" t="str">
        <f t="shared" si="92"/>
        <v>女</v>
      </c>
      <c r="M2985" t="str">
        <f t="shared" si="93"/>
        <v xml:space="preserve"> </v>
      </c>
    </row>
    <row r="2986" spans="2:13">
      <c r="B2986" s="503"/>
      <c r="C2986" s="363">
        <v>2985</v>
      </c>
      <c r="H2986" t="e">
        <f>VLOOKUP($G2986,県名!$B$1:$C$49,2,FALSE)</f>
        <v>#N/A</v>
      </c>
      <c r="I2986" t="e">
        <f>VLOOKUP(B2986,学校名!$D$8:$F$64,3,FALSE)</f>
        <v>#N/A</v>
      </c>
      <c r="J2986" t="str">
        <f t="shared" si="92"/>
        <v>女</v>
      </c>
      <c r="M2986" t="str">
        <f t="shared" si="93"/>
        <v xml:space="preserve"> </v>
      </c>
    </row>
    <row r="2987" spans="2:13">
      <c r="B2987" s="503"/>
      <c r="C2987" s="363">
        <v>2986</v>
      </c>
      <c r="H2987" t="e">
        <f>VLOOKUP($G2987,県名!$B$1:$C$49,2,FALSE)</f>
        <v>#N/A</v>
      </c>
      <c r="I2987" t="e">
        <f>VLOOKUP(B2987,学校名!$D$8:$F$64,3,FALSE)</f>
        <v>#N/A</v>
      </c>
      <c r="J2987" t="str">
        <f t="shared" si="92"/>
        <v>女</v>
      </c>
      <c r="M2987" t="str">
        <f t="shared" si="93"/>
        <v xml:space="preserve"> </v>
      </c>
    </row>
    <row r="2988" spans="2:13">
      <c r="B2988" s="503"/>
      <c r="C2988" s="363">
        <v>2987</v>
      </c>
      <c r="H2988" t="e">
        <f>VLOOKUP($G2988,県名!$B$1:$C$49,2,FALSE)</f>
        <v>#N/A</v>
      </c>
      <c r="I2988" t="e">
        <f>VLOOKUP(B2988,学校名!$D$8:$F$64,3,FALSE)</f>
        <v>#N/A</v>
      </c>
      <c r="J2988" t="str">
        <f t="shared" si="92"/>
        <v>女</v>
      </c>
      <c r="M2988" t="str">
        <f t="shared" si="93"/>
        <v xml:space="preserve"> </v>
      </c>
    </row>
    <row r="2989" spans="2:13">
      <c r="B2989" s="503"/>
      <c r="C2989" s="363">
        <v>2988</v>
      </c>
      <c r="H2989" t="e">
        <f>VLOOKUP($G2989,県名!$B$1:$C$49,2,FALSE)</f>
        <v>#N/A</v>
      </c>
      <c r="I2989" t="e">
        <f>VLOOKUP(B2989,学校名!$D$8:$F$64,3,FALSE)</f>
        <v>#N/A</v>
      </c>
      <c r="J2989" t="str">
        <f t="shared" si="92"/>
        <v>女</v>
      </c>
      <c r="M2989" t="str">
        <f t="shared" si="93"/>
        <v xml:space="preserve"> </v>
      </c>
    </row>
    <row r="2990" spans="2:13">
      <c r="B2990" s="503"/>
      <c r="C2990" s="363">
        <v>2989</v>
      </c>
      <c r="H2990" t="e">
        <f>VLOOKUP($G2990,県名!$B$1:$C$49,2,FALSE)</f>
        <v>#N/A</v>
      </c>
      <c r="I2990" t="e">
        <f>VLOOKUP(B2990,学校名!$D$8:$F$64,3,FALSE)</f>
        <v>#N/A</v>
      </c>
      <c r="J2990" t="str">
        <f t="shared" si="92"/>
        <v>女</v>
      </c>
      <c r="M2990" t="str">
        <f t="shared" si="93"/>
        <v xml:space="preserve"> </v>
      </c>
    </row>
    <row r="2991" spans="2:13">
      <c r="B2991" s="503"/>
      <c r="C2991" s="363">
        <v>2990</v>
      </c>
      <c r="H2991" t="e">
        <f>VLOOKUP($G2991,県名!$B$1:$C$49,2,FALSE)</f>
        <v>#N/A</v>
      </c>
      <c r="I2991" t="e">
        <f>VLOOKUP(B2991,学校名!$D$8:$F$64,3,FALSE)</f>
        <v>#N/A</v>
      </c>
      <c r="J2991" t="str">
        <f t="shared" si="92"/>
        <v>女</v>
      </c>
      <c r="M2991" t="str">
        <f t="shared" si="93"/>
        <v xml:space="preserve"> </v>
      </c>
    </row>
    <row r="2992" spans="2:13">
      <c r="B2992" s="503"/>
      <c r="C2992" s="363">
        <v>2991</v>
      </c>
      <c r="H2992" t="e">
        <f>VLOOKUP($G2992,県名!$B$1:$C$49,2,FALSE)</f>
        <v>#N/A</v>
      </c>
      <c r="I2992" t="e">
        <f>VLOOKUP(B2992,学校名!$D$8:$F$64,3,FALSE)</f>
        <v>#N/A</v>
      </c>
      <c r="J2992" t="str">
        <f t="shared" si="92"/>
        <v>女</v>
      </c>
      <c r="M2992" t="str">
        <f t="shared" si="93"/>
        <v xml:space="preserve"> </v>
      </c>
    </row>
    <row r="2993" spans="2:13">
      <c r="B2993" s="503"/>
      <c r="C2993" s="363">
        <v>2992</v>
      </c>
      <c r="H2993" t="e">
        <f>VLOOKUP($G2993,県名!$B$1:$C$49,2,FALSE)</f>
        <v>#N/A</v>
      </c>
      <c r="I2993" t="e">
        <f>VLOOKUP(B2993,学校名!$D$8:$F$64,3,FALSE)</f>
        <v>#N/A</v>
      </c>
      <c r="J2993" t="str">
        <f t="shared" si="92"/>
        <v>女</v>
      </c>
      <c r="M2993" t="str">
        <f t="shared" si="93"/>
        <v xml:space="preserve"> </v>
      </c>
    </row>
    <row r="2994" spans="2:13">
      <c r="B2994" s="503"/>
      <c r="C2994" s="363">
        <v>2993</v>
      </c>
      <c r="H2994" t="e">
        <f>VLOOKUP($G2994,県名!$B$1:$C$49,2,FALSE)</f>
        <v>#N/A</v>
      </c>
      <c r="I2994" t="e">
        <f>VLOOKUP(B2994,学校名!$D$8:$F$64,3,FALSE)</f>
        <v>#N/A</v>
      </c>
      <c r="J2994" t="str">
        <f t="shared" si="92"/>
        <v>女</v>
      </c>
      <c r="M2994" t="str">
        <f t="shared" si="93"/>
        <v xml:space="preserve"> </v>
      </c>
    </row>
    <row r="2995" spans="2:13">
      <c r="B2995" s="503"/>
      <c r="C2995" s="363">
        <v>2994</v>
      </c>
      <c r="H2995" t="e">
        <f>VLOOKUP($G2995,県名!$B$1:$C$49,2,FALSE)</f>
        <v>#N/A</v>
      </c>
      <c r="I2995" t="e">
        <f>VLOOKUP(B2995,学校名!$D$8:$F$64,3,FALSE)</f>
        <v>#N/A</v>
      </c>
      <c r="J2995" t="str">
        <f t="shared" si="92"/>
        <v>女</v>
      </c>
      <c r="M2995" t="str">
        <f t="shared" si="93"/>
        <v xml:space="preserve"> </v>
      </c>
    </row>
    <row r="2996" spans="2:13">
      <c r="B2996" s="503"/>
      <c r="C2996" s="363">
        <v>2995</v>
      </c>
      <c r="H2996" t="e">
        <f>VLOOKUP($G2996,県名!$B$1:$C$49,2,FALSE)</f>
        <v>#N/A</v>
      </c>
      <c r="I2996" t="e">
        <f>VLOOKUP(B2996,学校名!$D$8:$F$64,3,FALSE)</f>
        <v>#N/A</v>
      </c>
      <c r="J2996" t="str">
        <f t="shared" si="92"/>
        <v>女</v>
      </c>
      <c r="M2996" t="str">
        <f t="shared" si="93"/>
        <v xml:space="preserve"> </v>
      </c>
    </row>
    <row r="2997" spans="2:13">
      <c r="B2997" s="503"/>
      <c r="C2997" s="363">
        <v>2996</v>
      </c>
      <c r="H2997" t="e">
        <f>VLOOKUP($G2997,県名!$B$1:$C$49,2,FALSE)</f>
        <v>#N/A</v>
      </c>
      <c r="I2997" t="e">
        <f>VLOOKUP(B2997,学校名!$D$8:$F$64,3,FALSE)</f>
        <v>#N/A</v>
      </c>
      <c r="J2997" t="str">
        <f t="shared" si="92"/>
        <v>女</v>
      </c>
      <c r="M2997" t="str">
        <f t="shared" si="93"/>
        <v xml:space="preserve"> </v>
      </c>
    </row>
    <row r="2998" spans="2:13">
      <c r="B2998" s="503"/>
      <c r="C2998" s="363">
        <v>2997</v>
      </c>
      <c r="H2998" t="e">
        <f>VLOOKUP($G2998,県名!$B$1:$C$49,2,FALSE)</f>
        <v>#N/A</v>
      </c>
      <c r="I2998" t="e">
        <f>VLOOKUP(B2998,学校名!$D$8:$F$64,3,FALSE)</f>
        <v>#N/A</v>
      </c>
      <c r="J2998" t="str">
        <f t="shared" si="92"/>
        <v>女</v>
      </c>
      <c r="M2998" t="str">
        <f t="shared" si="93"/>
        <v xml:space="preserve"> </v>
      </c>
    </row>
    <row r="2999" spans="2:13">
      <c r="B2999" s="503"/>
      <c r="C2999" s="363">
        <v>2998</v>
      </c>
      <c r="H2999" t="e">
        <f>VLOOKUP($G2999,県名!$B$1:$C$49,2,FALSE)</f>
        <v>#N/A</v>
      </c>
      <c r="I2999" t="e">
        <f>VLOOKUP(B2999,学校名!$D$8:$F$64,3,FALSE)</f>
        <v>#N/A</v>
      </c>
      <c r="J2999" t="str">
        <f t="shared" si="92"/>
        <v>女</v>
      </c>
      <c r="M2999" t="str">
        <f t="shared" si="93"/>
        <v xml:space="preserve"> </v>
      </c>
    </row>
    <row r="3000" spans="2:13">
      <c r="B3000" s="503"/>
      <c r="C3000" s="363">
        <v>2999</v>
      </c>
      <c r="H3000" t="e">
        <f>VLOOKUP($G3000,県名!$B$1:$C$49,2,FALSE)</f>
        <v>#N/A</v>
      </c>
      <c r="I3000" t="e">
        <f>VLOOKUP(B3000,学校名!$D$8:$F$64,3,FALSE)</f>
        <v>#N/A</v>
      </c>
      <c r="J3000" t="str">
        <f t="shared" si="92"/>
        <v>女</v>
      </c>
      <c r="M3000" t="str">
        <f t="shared" si="93"/>
        <v xml:space="preserve"> </v>
      </c>
    </row>
    <row r="3001" spans="2:13">
      <c r="B3001" s="503"/>
      <c r="C3001" s="363">
        <v>3000</v>
      </c>
      <c r="H3001" t="e">
        <f>VLOOKUP($G3001,県名!$B$1:$C$49,2,FALSE)</f>
        <v>#N/A</v>
      </c>
      <c r="I3001" t="e">
        <f>VLOOKUP(B3001,学校名!$D$8:$F$64,3,FALSE)</f>
        <v>#N/A</v>
      </c>
      <c r="J3001" t="str">
        <f t="shared" si="92"/>
        <v>女</v>
      </c>
      <c r="M3001" t="str">
        <f t="shared" si="93"/>
        <v xml:space="preserve"> </v>
      </c>
    </row>
    <row r="3002" spans="2:13">
      <c r="B3002" s="503"/>
      <c r="C3002" s="363">
        <v>3001</v>
      </c>
      <c r="H3002" t="e">
        <f>VLOOKUP($G3002,県名!$B$1:$C$49,2,FALSE)</f>
        <v>#N/A</v>
      </c>
      <c r="I3002" t="e">
        <f>VLOOKUP(B3002,学校名!$D$8:$F$64,3,FALSE)</f>
        <v>#N/A</v>
      </c>
      <c r="J3002" t="str">
        <f t="shared" si="92"/>
        <v>女</v>
      </c>
      <c r="M3002" t="str">
        <f t="shared" si="93"/>
        <v xml:space="preserve"> </v>
      </c>
    </row>
    <row r="3003" spans="2:13">
      <c r="B3003" s="503"/>
      <c r="C3003" s="363">
        <v>3002</v>
      </c>
      <c r="H3003" t="e">
        <f>VLOOKUP($G3003,県名!$B$1:$C$49,2,FALSE)</f>
        <v>#N/A</v>
      </c>
      <c r="I3003" t="e">
        <f>VLOOKUP(B3003,学校名!$D$8:$F$64,3,FALSE)</f>
        <v>#N/A</v>
      </c>
      <c r="J3003" t="str">
        <f t="shared" si="92"/>
        <v>女</v>
      </c>
      <c r="M3003" t="str">
        <f t="shared" si="93"/>
        <v xml:space="preserve"> </v>
      </c>
    </row>
    <row r="3004" spans="2:13">
      <c r="B3004" s="503"/>
      <c r="C3004" s="363">
        <v>3003</v>
      </c>
      <c r="H3004" t="e">
        <f>VLOOKUP($G3004,県名!$B$1:$C$49,2,FALSE)</f>
        <v>#N/A</v>
      </c>
      <c r="I3004" t="e">
        <f>VLOOKUP(B3004,学校名!$D$8:$F$64,3,FALSE)</f>
        <v>#N/A</v>
      </c>
      <c r="J3004" t="str">
        <f t="shared" si="92"/>
        <v>女</v>
      </c>
      <c r="M3004" t="str">
        <f t="shared" si="93"/>
        <v xml:space="preserve"> </v>
      </c>
    </row>
    <row r="3005" spans="2:13">
      <c r="B3005" s="503"/>
      <c r="C3005" s="363">
        <v>3004</v>
      </c>
      <c r="H3005" t="e">
        <f>VLOOKUP($G3005,県名!$B$1:$C$49,2,FALSE)</f>
        <v>#N/A</v>
      </c>
      <c r="I3005" t="e">
        <f>VLOOKUP(B3005,学校名!$D$8:$F$64,3,FALSE)</f>
        <v>#N/A</v>
      </c>
      <c r="J3005" t="str">
        <f t="shared" si="92"/>
        <v>女</v>
      </c>
      <c r="M3005" t="str">
        <f t="shared" si="93"/>
        <v xml:space="preserve"> </v>
      </c>
    </row>
    <row r="3006" spans="2:13">
      <c r="B3006" s="503"/>
      <c r="C3006" s="363">
        <v>3005</v>
      </c>
      <c r="H3006" t="e">
        <f>VLOOKUP($G3006,県名!$B$1:$C$49,2,FALSE)</f>
        <v>#N/A</v>
      </c>
      <c r="I3006" t="e">
        <f>VLOOKUP(B3006,学校名!$D$8:$F$64,3,FALSE)</f>
        <v>#N/A</v>
      </c>
      <c r="J3006" t="str">
        <f t="shared" si="92"/>
        <v>女</v>
      </c>
      <c r="M3006" t="str">
        <f t="shared" si="93"/>
        <v xml:space="preserve"> </v>
      </c>
    </row>
    <row r="3007" spans="2:13">
      <c r="B3007" s="503"/>
      <c r="C3007" s="363">
        <v>3006</v>
      </c>
      <c r="H3007" t="e">
        <f>VLOOKUP($G3007,県名!$B$1:$C$49,2,FALSE)</f>
        <v>#N/A</v>
      </c>
      <c r="I3007" t="e">
        <f>VLOOKUP(B3007,学校名!$D$8:$F$64,3,FALSE)</f>
        <v>#N/A</v>
      </c>
      <c r="J3007" t="str">
        <f t="shared" si="92"/>
        <v>女</v>
      </c>
      <c r="M3007" t="str">
        <f t="shared" si="93"/>
        <v xml:space="preserve"> </v>
      </c>
    </row>
    <row r="3008" spans="2:13">
      <c r="B3008" s="503"/>
      <c r="C3008" s="363">
        <v>3007</v>
      </c>
      <c r="H3008" t="e">
        <f>VLOOKUP($G3008,県名!$B$1:$C$49,2,FALSE)</f>
        <v>#N/A</v>
      </c>
      <c r="I3008" t="e">
        <f>VLOOKUP(B3008,学校名!$D$8:$F$64,3,FALSE)</f>
        <v>#N/A</v>
      </c>
      <c r="J3008" t="str">
        <f t="shared" si="92"/>
        <v>女</v>
      </c>
      <c r="M3008" t="str">
        <f t="shared" si="93"/>
        <v xml:space="preserve"> </v>
      </c>
    </row>
    <row r="3009" spans="2:13">
      <c r="B3009" s="503"/>
      <c r="C3009" s="363">
        <v>3008</v>
      </c>
      <c r="H3009" t="e">
        <f>VLOOKUP($G3009,県名!$B$1:$C$49,2,FALSE)</f>
        <v>#N/A</v>
      </c>
      <c r="I3009" t="e">
        <f>VLOOKUP(B3009,学校名!$D$8:$F$64,3,FALSE)</f>
        <v>#N/A</v>
      </c>
      <c r="J3009" t="str">
        <f t="shared" si="92"/>
        <v>女</v>
      </c>
      <c r="M3009" t="str">
        <f t="shared" si="93"/>
        <v xml:space="preserve"> </v>
      </c>
    </row>
    <row r="3010" spans="2:13">
      <c r="B3010" s="503"/>
      <c r="C3010" s="363">
        <v>3009</v>
      </c>
      <c r="H3010" t="e">
        <f>VLOOKUP($G3010,県名!$B$1:$C$49,2,FALSE)</f>
        <v>#N/A</v>
      </c>
      <c r="I3010" t="e">
        <f>VLOOKUP(B3010,学校名!$D$8:$F$64,3,FALSE)</f>
        <v>#N/A</v>
      </c>
      <c r="J3010" t="str">
        <f t="shared" si="92"/>
        <v>女</v>
      </c>
      <c r="M3010" t="str">
        <f t="shared" si="93"/>
        <v xml:space="preserve"> </v>
      </c>
    </row>
    <row r="3011" spans="2:13">
      <c r="B3011" s="503"/>
      <c r="C3011" s="363">
        <v>3010</v>
      </c>
      <c r="H3011" t="e">
        <f>VLOOKUP($G3011,県名!$B$1:$C$49,2,FALSE)</f>
        <v>#N/A</v>
      </c>
      <c r="I3011" t="e">
        <f>VLOOKUP(B3011,学校名!$D$8:$F$64,3,FALSE)</f>
        <v>#N/A</v>
      </c>
      <c r="J3011" t="str">
        <f t="shared" ref="J3011:J3043" si="94">IF(VALUE(C3011)&lt;2001,"男","女")</f>
        <v>女</v>
      </c>
      <c r="M3011" t="str">
        <f t="shared" ref="M3011:M3074" si="95">K3011&amp;" "&amp;L3011</f>
        <v xml:space="preserve"> </v>
      </c>
    </row>
    <row r="3012" spans="2:13">
      <c r="B3012" s="503"/>
      <c r="C3012" s="363">
        <v>3011</v>
      </c>
      <c r="H3012" t="e">
        <f>VLOOKUP($G3012,県名!$B$1:$C$49,2,FALSE)</f>
        <v>#N/A</v>
      </c>
      <c r="I3012" t="e">
        <f>VLOOKUP(B3012,学校名!$D$8:$F$64,3,FALSE)</f>
        <v>#N/A</v>
      </c>
      <c r="J3012" t="str">
        <f t="shared" si="94"/>
        <v>女</v>
      </c>
      <c r="M3012" t="str">
        <f t="shared" si="95"/>
        <v xml:space="preserve"> </v>
      </c>
    </row>
    <row r="3013" spans="2:13">
      <c r="B3013" s="503"/>
      <c r="C3013" s="363">
        <v>3012</v>
      </c>
      <c r="H3013" t="e">
        <f>VLOOKUP($G3013,県名!$B$1:$C$49,2,FALSE)</f>
        <v>#N/A</v>
      </c>
      <c r="I3013" t="e">
        <f>VLOOKUP(B3013,学校名!$D$8:$F$64,3,FALSE)</f>
        <v>#N/A</v>
      </c>
      <c r="J3013" t="str">
        <f t="shared" si="94"/>
        <v>女</v>
      </c>
      <c r="M3013" t="str">
        <f t="shared" si="95"/>
        <v xml:space="preserve"> </v>
      </c>
    </row>
    <row r="3014" spans="2:13">
      <c r="B3014" s="503"/>
      <c r="C3014" s="363">
        <v>3013</v>
      </c>
      <c r="H3014" t="e">
        <f>VLOOKUP($G3014,県名!$B$1:$C$49,2,FALSE)</f>
        <v>#N/A</v>
      </c>
      <c r="I3014" t="e">
        <f>VLOOKUP(B3014,学校名!$D$8:$F$64,3,FALSE)</f>
        <v>#N/A</v>
      </c>
      <c r="J3014" t="str">
        <f t="shared" si="94"/>
        <v>女</v>
      </c>
      <c r="M3014" t="str">
        <f t="shared" si="95"/>
        <v xml:space="preserve"> </v>
      </c>
    </row>
    <row r="3015" spans="2:13">
      <c r="B3015" s="503"/>
      <c r="C3015" s="363">
        <v>3014</v>
      </c>
      <c r="H3015" t="e">
        <f>VLOOKUP($G3015,県名!$B$1:$C$49,2,FALSE)</f>
        <v>#N/A</v>
      </c>
      <c r="I3015" t="e">
        <f>VLOOKUP(B3015,学校名!$D$8:$F$64,3,FALSE)</f>
        <v>#N/A</v>
      </c>
      <c r="J3015" t="str">
        <f t="shared" si="94"/>
        <v>女</v>
      </c>
      <c r="M3015" t="str">
        <f t="shared" si="95"/>
        <v xml:space="preserve"> </v>
      </c>
    </row>
    <row r="3016" spans="2:13">
      <c r="B3016" s="503"/>
      <c r="C3016" s="363">
        <v>3015</v>
      </c>
      <c r="H3016" t="e">
        <f>VLOOKUP($G3016,県名!$B$1:$C$49,2,FALSE)</f>
        <v>#N/A</v>
      </c>
      <c r="I3016" t="e">
        <f>VLOOKUP(B3016,学校名!$D$8:$F$64,3,FALSE)</f>
        <v>#N/A</v>
      </c>
      <c r="J3016" t="str">
        <f t="shared" si="94"/>
        <v>女</v>
      </c>
      <c r="M3016" t="str">
        <f t="shared" si="95"/>
        <v xml:space="preserve"> </v>
      </c>
    </row>
    <row r="3017" spans="2:13">
      <c r="B3017" s="503"/>
      <c r="C3017" s="363">
        <v>3016</v>
      </c>
      <c r="H3017" t="e">
        <f>VLOOKUP($G3017,県名!$B$1:$C$49,2,FALSE)</f>
        <v>#N/A</v>
      </c>
      <c r="I3017" t="e">
        <f>VLOOKUP(B3017,学校名!$D$8:$F$64,3,FALSE)</f>
        <v>#N/A</v>
      </c>
      <c r="J3017" t="str">
        <f t="shared" si="94"/>
        <v>女</v>
      </c>
      <c r="M3017" t="str">
        <f t="shared" si="95"/>
        <v xml:space="preserve"> </v>
      </c>
    </row>
    <row r="3018" spans="2:13">
      <c r="B3018" s="503"/>
      <c r="C3018" s="363">
        <v>3017</v>
      </c>
      <c r="H3018" t="e">
        <f>VLOOKUP($G3018,県名!$B$1:$C$49,2,FALSE)</f>
        <v>#N/A</v>
      </c>
      <c r="I3018" t="e">
        <f>VLOOKUP(B3018,学校名!$D$8:$F$64,3,FALSE)</f>
        <v>#N/A</v>
      </c>
      <c r="J3018" t="str">
        <f t="shared" si="94"/>
        <v>女</v>
      </c>
      <c r="M3018" t="str">
        <f t="shared" si="95"/>
        <v xml:space="preserve"> </v>
      </c>
    </row>
    <row r="3019" spans="2:13">
      <c r="B3019" s="503"/>
      <c r="C3019" s="363">
        <v>3018</v>
      </c>
      <c r="H3019" t="e">
        <f>VLOOKUP($G3019,県名!$B$1:$C$49,2,FALSE)</f>
        <v>#N/A</v>
      </c>
      <c r="I3019" t="e">
        <f>VLOOKUP(B3019,学校名!$D$8:$F$64,3,FALSE)</f>
        <v>#N/A</v>
      </c>
      <c r="J3019" t="str">
        <f t="shared" si="94"/>
        <v>女</v>
      </c>
      <c r="M3019" t="str">
        <f t="shared" si="95"/>
        <v xml:space="preserve"> </v>
      </c>
    </row>
    <row r="3020" spans="2:13">
      <c r="B3020" s="503"/>
      <c r="C3020" s="363">
        <v>3019</v>
      </c>
      <c r="H3020" t="e">
        <f>VLOOKUP($G3020,県名!$B$1:$C$49,2,FALSE)</f>
        <v>#N/A</v>
      </c>
      <c r="I3020" t="e">
        <f>VLOOKUP(B3020,学校名!$D$8:$F$64,3,FALSE)</f>
        <v>#N/A</v>
      </c>
      <c r="J3020" t="str">
        <f t="shared" si="94"/>
        <v>女</v>
      </c>
      <c r="M3020" t="str">
        <f t="shared" si="95"/>
        <v xml:space="preserve"> </v>
      </c>
    </row>
    <row r="3021" spans="2:13">
      <c r="B3021" s="503"/>
      <c r="C3021" s="363">
        <v>3020</v>
      </c>
      <c r="H3021" t="e">
        <f>VLOOKUP($G3021,県名!$B$1:$C$49,2,FALSE)</f>
        <v>#N/A</v>
      </c>
      <c r="I3021" t="e">
        <f>VLOOKUP(B3021,学校名!$D$8:$F$64,3,FALSE)</f>
        <v>#N/A</v>
      </c>
      <c r="J3021" t="str">
        <f t="shared" si="94"/>
        <v>女</v>
      </c>
      <c r="M3021" t="str">
        <f t="shared" si="95"/>
        <v xml:space="preserve"> </v>
      </c>
    </row>
    <row r="3022" spans="2:13">
      <c r="B3022" s="503"/>
      <c r="C3022" s="363">
        <v>3021</v>
      </c>
      <c r="H3022" t="e">
        <f>VLOOKUP($G3022,県名!$B$1:$C$49,2,FALSE)</f>
        <v>#N/A</v>
      </c>
      <c r="I3022" t="e">
        <f>VLOOKUP(B3022,学校名!$D$8:$F$64,3,FALSE)</f>
        <v>#N/A</v>
      </c>
      <c r="J3022" t="str">
        <f t="shared" si="94"/>
        <v>女</v>
      </c>
      <c r="M3022" t="str">
        <f t="shared" si="95"/>
        <v xml:space="preserve"> </v>
      </c>
    </row>
    <row r="3023" spans="2:13">
      <c r="B3023" s="503"/>
      <c r="C3023" s="363">
        <v>3022</v>
      </c>
      <c r="H3023" t="e">
        <f>VLOOKUP($G3023,県名!$B$1:$C$49,2,FALSE)</f>
        <v>#N/A</v>
      </c>
      <c r="I3023" t="e">
        <f>VLOOKUP(B3023,学校名!$D$8:$F$64,3,FALSE)</f>
        <v>#N/A</v>
      </c>
      <c r="J3023" t="str">
        <f t="shared" si="94"/>
        <v>女</v>
      </c>
      <c r="M3023" t="str">
        <f t="shared" si="95"/>
        <v xml:space="preserve"> </v>
      </c>
    </row>
    <row r="3024" spans="2:13">
      <c r="B3024" s="503"/>
      <c r="C3024" s="363">
        <v>3023</v>
      </c>
      <c r="H3024" t="e">
        <f>VLOOKUP($G3024,県名!$B$1:$C$49,2,FALSE)</f>
        <v>#N/A</v>
      </c>
      <c r="I3024" t="e">
        <f>VLOOKUP(B3024,学校名!$D$8:$F$64,3,FALSE)</f>
        <v>#N/A</v>
      </c>
      <c r="J3024" t="str">
        <f t="shared" si="94"/>
        <v>女</v>
      </c>
      <c r="M3024" t="str">
        <f t="shared" si="95"/>
        <v xml:space="preserve"> </v>
      </c>
    </row>
    <row r="3025" spans="2:13">
      <c r="B3025" s="503"/>
      <c r="C3025" s="363">
        <v>3024</v>
      </c>
      <c r="H3025" t="e">
        <f>VLOOKUP($G3025,県名!$B$1:$C$49,2,FALSE)</f>
        <v>#N/A</v>
      </c>
      <c r="I3025" t="e">
        <f>VLOOKUP(B3025,学校名!$D$8:$F$64,3,FALSE)</f>
        <v>#N/A</v>
      </c>
      <c r="J3025" t="str">
        <f t="shared" si="94"/>
        <v>女</v>
      </c>
      <c r="M3025" t="str">
        <f t="shared" si="95"/>
        <v xml:space="preserve"> </v>
      </c>
    </row>
    <row r="3026" spans="2:13">
      <c r="B3026" s="503"/>
      <c r="C3026" s="363">
        <v>3025</v>
      </c>
      <c r="H3026" t="e">
        <f>VLOOKUP($G3026,県名!$B$1:$C$49,2,FALSE)</f>
        <v>#N/A</v>
      </c>
      <c r="I3026" t="e">
        <f>VLOOKUP(B3026,学校名!$D$8:$F$64,3,FALSE)</f>
        <v>#N/A</v>
      </c>
      <c r="J3026" t="str">
        <f t="shared" si="94"/>
        <v>女</v>
      </c>
      <c r="M3026" t="str">
        <f t="shared" si="95"/>
        <v xml:space="preserve"> </v>
      </c>
    </row>
    <row r="3027" spans="2:13">
      <c r="B3027" s="503"/>
      <c r="C3027" s="363">
        <v>3026</v>
      </c>
      <c r="H3027" t="e">
        <f>VLOOKUP($G3027,県名!$B$1:$C$49,2,FALSE)</f>
        <v>#N/A</v>
      </c>
      <c r="I3027" t="e">
        <f>VLOOKUP(B3027,学校名!$D$8:$F$64,3,FALSE)</f>
        <v>#N/A</v>
      </c>
      <c r="J3027" t="str">
        <f t="shared" si="94"/>
        <v>女</v>
      </c>
      <c r="M3027" t="str">
        <f t="shared" si="95"/>
        <v xml:space="preserve"> </v>
      </c>
    </row>
    <row r="3028" spans="2:13">
      <c r="B3028" s="503"/>
      <c r="C3028" s="363">
        <v>3027</v>
      </c>
      <c r="H3028" t="e">
        <f>VLOOKUP($G3028,県名!$B$1:$C$49,2,FALSE)</f>
        <v>#N/A</v>
      </c>
      <c r="I3028" t="e">
        <f>VLOOKUP(B3028,学校名!$D$8:$F$64,3,FALSE)</f>
        <v>#N/A</v>
      </c>
      <c r="J3028" t="str">
        <f t="shared" si="94"/>
        <v>女</v>
      </c>
      <c r="M3028" t="str">
        <f t="shared" si="95"/>
        <v xml:space="preserve"> </v>
      </c>
    </row>
    <row r="3029" spans="2:13">
      <c r="B3029" s="503"/>
      <c r="C3029" s="363">
        <v>3028</v>
      </c>
      <c r="H3029" t="e">
        <f>VLOOKUP($G3029,県名!$B$1:$C$49,2,FALSE)</f>
        <v>#N/A</v>
      </c>
      <c r="I3029" t="e">
        <f>VLOOKUP(B3029,学校名!$D$8:$F$64,3,FALSE)</f>
        <v>#N/A</v>
      </c>
      <c r="J3029" t="str">
        <f t="shared" si="94"/>
        <v>女</v>
      </c>
      <c r="M3029" t="str">
        <f t="shared" si="95"/>
        <v xml:space="preserve"> </v>
      </c>
    </row>
    <row r="3030" spans="2:13">
      <c r="B3030" s="503"/>
      <c r="C3030" s="363">
        <v>3029</v>
      </c>
      <c r="H3030" t="e">
        <f>VLOOKUP($G3030,県名!$B$1:$C$49,2,FALSE)</f>
        <v>#N/A</v>
      </c>
      <c r="I3030" t="e">
        <f>VLOOKUP(B3030,学校名!$D$8:$F$64,3,FALSE)</f>
        <v>#N/A</v>
      </c>
      <c r="J3030" t="str">
        <f t="shared" si="94"/>
        <v>女</v>
      </c>
      <c r="M3030" t="str">
        <f t="shared" si="95"/>
        <v xml:space="preserve"> </v>
      </c>
    </row>
    <row r="3031" spans="2:13">
      <c r="B3031" s="503"/>
      <c r="C3031" s="363">
        <v>3030</v>
      </c>
      <c r="H3031" t="e">
        <f>VLOOKUP($G3031,県名!$B$1:$C$49,2,FALSE)</f>
        <v>#N/A</v>
      </c>
      <c r="I3031" t="e">
        <f>VLOOKUP(B3031,学校名!$D$8:$F$64,3,FALSE)</f>
        <v>#N/A</v>
      </c>
      <c r="J3031" t="str">
        <f t="shared" si="94"/>
        <v>女</v>
      </c>
      <c r="M3031" t="str">
        <f t="shared" si="95"/>
        <v xml:space="preserve"> </v>
      </c>
    </row>
    <row r="3032" spans="2:13">
      <c r="B3032" s="503"/>
      <c r="C3032" s="363">
        <v>3031</v>
      </c>
      <c r="H3032" t="e">
        <f>VLOOKUP($G3032,県名!$B$1:$C$49,2,FALSE)</f>
        <v>#N/A</v>
      </c>
      <c r="I3032" t="e">
        <f>VLOOKUP(B3032,学校名!$D$8:$F$64,3,FALSE)</f>
        <v>#N/A</v>
      </c>
      <c r="J3032" t="str">
        <f t="shared" si="94"/>
        <v>女</v>
      </c>
      <c r="M3032" t="str">
        <f t="shared" si="95"/>
        <v xml:space="preserve"> </v>
      </c>
    </row>
    <row r="3033" spans="2:13">
      <c r="B3033" s="503"/>
      <c r="C3033" s="363">
        <v>3032</v>
      </c>
      <c r="H3033" t="e">
        <f>VLOOKUP($G3033,県名!$B$1:$C$49,2,FALSE)</f>
        <v>#N/A</v>
      </c>
      <c r="I3033" t="e">
        <f>VLOOKUP(B3033,学校名!$D$8:$F$64,3,FALSE)</f>
        <v>#N/A</v>
      </c>
      <c r="J3033" t="str">
        <f t="shared" si="94"/>
        <v>女</v>
      </c>
      <c r="M3033" t="str">
        <f t="shared" si="95"/>
        <v xml:space="preserve"> </v>
      </c>
    </row>
    <row r="3034" spans="2:13">
      <c r="B3034" s="503"/>
      <c r="C3034" s="363">
        <v>3033</v>
      </c>
      <c r="H3034" t="e">
        <f>VLOOKUP($G3034,県名!$B$1:$C$49,2,FALSE)</f>
        <v>#N/A</v>
      </c>
      <c r="I3034" t="e">
        <f>VLOOKUP(B3034,学校名!$D$8:$F$64,3,FALSE)</f>
        <v>#N/A</v>
      </c>
      <c r="J3034" t="str">
        <f t="shared" si="94"/>
        <v>女</v>
      </c>
      <c r="M3034" t="str">
        <f t="shared" si="95"/>
        <v xml:space="preserve"> </v>
      </c>
    </row>
    <row r="3035" spans="2:13">
      <c r="B3035" s="503"/>
      <c r="C3035" s="363">
        <v>3034</v>
      </c>
      <c r="H3035" t="e">
        <f>VLOOKUP($G3035,県名!$B$1:$C$49,2,FALSE)</f>
        <v>#N/A</v>
      </c>
      <c r="I3035" t="e">
        <f>VLOOKUP(B3035,学校名!$D$8:$F$64,3,FALSE)</f>
        <v>#N/A</v>
      </c>
      <c r="J3035" t="str">
        <f t="shared" si="94"/>
        <v>女</v>
      </c>
      <c r="M3035" t="str">
        <f t="shared" si="95"/>
        <v xml:space="preserve"> </v>
      </c>
    </row>
    <row r="3036" spans="2:13">
      <c r="B3036" s="503"/>
      <c r="C3036" s="363">
        <v>3035</v>
      </c>
      <c r="H3036" t="e">
        <f>VLOOKUP($G3036,県名!$B$1:$C$49,2,FALSE)</f>
        <v>#N/A</v>
      </c>
      <c r="I3036" t="e">
        <f>VLOOKUP(B3036,学校名!$D$8:$F$64,3,FALSE)</f>
        <v>#N/A</v>
      </c>
      <c r="J3036" t="str">
        <f t="shared" si="94"/>
        <v>女</v>
      </c>
      <c r="M3036" t="str">
        <f t="shared" si="95"/>
        <v xml:space="preserve"> </v>
      </c>
    </row>
    <row r="3037" spans="2:13">
      <c r="B3037" s="503"/>
      <c r="C3037" s="363">
        <v>3036</v>
      </c>
      <c r="H3037" t="e">
        <f>VLOOKUP($G3037,県名!$B$1:$C$49,2,FALSE)</f>
        <v>#N/A</v>
      </c>
      <c r="I3037" t="e">
        <f>VLOOKUP(B3037,学校名!$D$8:$F$64,3,FALSE)</f>
        <v>#N/A</v>
      </c>
      <c r="J3037" t="str">
        <f t="shared" si="94"/>
        <v>女</v>
      </c>
      <c r="M3037" t="str">
        <f t="shared" si="95"/>
        <v xml:space="preserve"> </v>
      </c>
    </row>
    <row r="3038" spans="2:13">
      <c r="B3038" s="503"/>
      <c r="C3038" s="363">
        <v>3037</v>
      </c>
      <c r="H3038" t="e">
        <f>VLOOKUP($G3038,県名!$B$1:$C$49,2,FALSE)</f>
        <v>#N/A</v>
      </c>
      <c r="I3038" t="e">
        <f>VLOOKUP(B3038,学校名!$D$8:$F$64,3,FALSE)</f>
        <v>#N/A</v>
      </c>
      <c r="J3038" t="str">
        <f t="shared" si="94"/>
        <v>女</v>
      </c>
      <c r="M3038" t="str">
        <f t="shared" si="95"/>
        <v xml:space="preserve"> </v>
      </c>
    </row>
    <row r="3039" spans="2:13">
      <c r="B3039" s="503"/>
      <c r="C3039" s="363">
        <v>3038</v>
      </c>
      <c r="H3039" t="e">
        <f>VLOOKUP($G3039,県名!$B$1:$C$49,2,FALSE)</f>
        <v>#N/A</v>
      </c>
      <c r="I3039" t="e">
        <f>VLOOKUP(B3039,学校名!$D$8:$F$64,3,FALSE)</f>
        <v>#N/A</v>
      </c>
      <c r="J3039" t="str">
        <f t="shared" si="94"/>
        <v>女</v>
      </c>
      <c r="M3039" t="str">
        <f t="shared" si="95"/>
        <v xml:space="preserve"> </v>
      </c>
    </row>
    <row r="3040" spans="2:13">
      <c r="B3040" s="503"/>
      <c r="C3040" s="363">
        <v>3039</v>
      </c>
      <c r="H3040" t="e">
        <f>VLOOKUP($G3040,県名!$B$1:$C$49,2,FALSE)</f>
        <v>#N/A</v>
      </c>
      <c r="I3040" t="e">
        <f>VLOOKUP(B3040,学校名!$D$8:$F$64,3,FALSE)</f>
        <v>#N/A</v>
      </c>
      <c r="J3040" t="str">
        <f t="shared" si="94"/>
        <v>女</v>
      </c>
      <c r="M3040" t="str">
        <f t="shared" si="95"/>
        <v xml:space="preserve"> </v>
      </c>
    </row>
    <row r="3041" spans="2:13">
      <c r="B3041" s="503"/>
      <c r="C3041" s="363">
        <v>3040</v>
      </c>
      <c r="H3041" t="e">
        <f>VLOOKUP($G3041,県名!$B$1:$C$49,2,FALSE)</f>
        <v>#N/A</v>
      </c>
      <c r="I3041" t="e">
        <f>VLOOKUP(B3041,学校名!$D$8:$F$64,3,FALSE)</f>
        <v>#N/A</v>
      </c>
      <c r="J3041" t="str">
        <f t="shared" si="94"/>
        <v>女</v>
      </c>
      <c r="M3041" t="str">
        <f t="shared" si="95"/>
        <v xml:space="preserve"> </v>
      </c>
    </row>
    <row r="3042" spans="2:13">
      <c r="B3042" s="503"/>
      <c r="C3042" s="363">
        <v>3041</v>
      </c>
      <c r="I3042" t="e">
        <f>VLOOKUP(B3042,学校名!$D$8:$F$64,3,FALSE)</f>
        <v>#N/A</v>
      </c>
      <c r="J3042" t="str">
        <f t="shared" si="94"/>
        <v>女</v>
      </c>
      <c r="M3042" t="str">
        <f t="shared" si="95"/>
        <v xml:space="preserve"> </v>
      </c>
    </row>
    <row r="3043" spans="2:13">
      <c r="B3043" s="503"/>
      <c r="C3043" s="363">
        <v>3042</v>
      </c>
      <c r="I3043" t="e">
        <f>VLOOKUP(B3043,学校名!$D$8:$F$64,3,FALSE)</f>
        <v>#N/A</v>
      </c>
      <c r="J3043" t="str">
        <f t="shared" si="94"/>
        <v>女</v>
      </c>
      <c r="M3043" t="str">
        <f t="shared" si="95"/>
        <v xml:space="preserve"> </v>
      </c>
    </row>
    <row r="3044" spans="2:13">
      <c r="B3044" s="503"/>
      <c r="C3044" s="363">
        <v>3043</v>
      </c>
      <c r="M3044" t="str">
        <f t="shared" si="95"/>
        <v xml:space="preserve"> </v>
      </c>
    </row>
    <row r="3045" spans="2:13">
      <c r="B3045" s="503"/>
      <c r="C3045" s="363">
        <v>3044</v>
      </c>
      <c r="M3045" t="str">
        <f t="shared" si="95"/>
        <v xml:space="preserve"> </v>
      </c>
    </row>
    <row r="3046" spans="2:13">
      <c r="B3046" s="503"/>
      <c r="C3046" s="363">
        <v>3045</v>
      </c>
      <c r="M3046" t="str">
        <f t="shared" si="95"/>
        <v xml:space="preserve"> </v>
      </c>
    </row>
    <row r="3047" spans="2:13">
      <c r="B3047" s="503"/>
      <c r="C3047" s="363">
        <v>3046</v>
      </c>
      <c r="M3047" t="str">
        <f t="shared" si="95"/>
        <v xml:space="preserve"> </v>
      </c>
    </row>
    <row r="3048" spans="2:13">
      <c r="B3048" s="503"/>
      <c r="C3048" s="363">
        <v>3047</v>
      </c>
      <c r="M3048" t="str">
        <f t="shared" si="95"/>
        <v xml:space="preserve"> </v>
      </c>
    </row>
    <row r="3049" spans="2:13">
      <c r="B3049" s="503"/>
      <c r="C3049" s="363">
        <v>3048</v>
      </c>
      <c r="M3049" t="str">
        <f t="shared" si="95"/>
        <v xml:space="preserve"> </v>
      </c>
    </row>
    <row r="3050" spans="2:13">
      <c r="B3050" s="503"/>
      <c r="C3050" s="363">
        <v>3049</v>
      </c>
      <c r="M3050" t="str">
        <f t="shared" si="95"/>
        <v xml:space="preserve"> </v>
      </c>
    </row>
    <row r="3051" spans="2:13">
      <c r="B3051" s="503"/>
      <c r="C3051" s="363">
        <v>3050</v>
      </c>
      <c r="M3051" t="str">
        <f t="shared" si="95"/>
        <v xml:space="preserve"> </v>
      </c>
    </row>
    <row r="3052" spans="2:13">
      <c r="B3052" s="503"/>
      <c r="C3052" s="363">
        <v>3051</v>
      </c>
      <c r="M3052" t="str">
        <f t="shared" si="95"/>
        <v xml:space="preserve"> </v>
      </c>
    </row>
    <row r="3053" spans="2:13">
      <c r="B3053" s="503"/>
      <c r="C3053" s="363">
        <v>3052</v>
      </c>
      <c r="M3053" t="str">
        <f t="shared" si="95"/>
        <v xml:space="preserve"> </v>
      </c>
    </row>
    <row r="3054" spans="2:13">
      <c r="B3054" s="503"/>
      <c r="C3054" s="363">
        <v>3053</v>
      </c>
      <c r="M3054" t="str">
        <f t="shared" si="95"/>
        <v xml:space="preserve"> </v>
      </c>
    </row>
    <row r="3055" spans="2:13">
      <c r="B3055" s="503"/>
      <c r="C3055" s="363">
        <v>3054</v>
      </c>
      <c r="M3055" t="str">
        <f t="shared" si="95"/>
        <v xml:space="preserve"> </v>
      </c>
    </row>
    <row r="3056" spans="2:13">
      <c r="B3056" s="503"/>
      <c r="C3056" s="363">
        <v>3055</v>
      </c>
      <c r="M3056" t="str">
        <f t="shared" si="95"/>
        <v xml:space="preserve"> </v>
      </c>
    </row>
    <row r="3057" spans="2:13">
      <c r="B3057" s="503"/>
      <c r="C3057" s="363">
        <v>3056</v>
      </c>
      <c r="M3057" t="str">
        <f t="shared" si="95"/>
        <v xml:space="preserve"> </v>
      </c>
    </row>
    <row r="3058" spans="2:13">
      <c r="B3058" s="503"/>
      <c r="C3058" s="363">
        <v>3057</v>
      </c>
      <c r="M3058" t="str">
        <f t="shared" si="95"/>
        <v xml:space="preserve"> </v>
      </c>
    </row>
    <row r="3059" spans="2:13">
      <c r="B3059" s="503"/>
      <c r="C3059" s="363">
        <v>3058</v>
      </c>
      <c r="M3059" t="str">
        <f t="shared" si="95"/>
        <v xml:space="preserve"> </v>
      </c>
    </row>
    <row r="3060" spans="2:13">
      <c r="B3060" s="503"/>
      <c r="C3060" s="363">
        <v>3059</v>
      </c>
      <c r="M3060" t="str">
        <f t="shared" si="95"/>
        <v xml:space="preserve"> </v>
      </c>
    </row>
    <row r="3061" spans="2:13">
      <c r="B3061" s="503"/>
      <c r="C3061" s="363">
        <v>3060</v>
      </c>
      <c r="M3061" t="str">
        <f t="shared" si="95"/>
        <v xml:space="preserve"> </v>
      </c>
    </row>
    <row r="3062" spans="2:13">
      <c r="B3062" s="503"/>
      <c r="C3062" s="363">
        <v>3061</v>
      </c>
      <c r="M3062" t="str">
        <f t="shared" si="95"/>
        <v xml:space="preserve"> </v>
      </c>
    </row>
    <row r="3063" spans="2:13">
      <c r="B3063" s="503"/>
      <c r="C3063" s="363">
        <v>3062</v>
      </c>
      <c r="M3063" t="str">
        <f t="shared" si="95"/>
        <v xml:space="preserve"> </v>
      </c>
    </row>
    <row r="3064" spans="2:13">
      <c r="B3064" s="503"/>
      <c r="C3064" s="363">
        <v>3063</v>
      </c>
      <c r="M3064" t="str">
        <f t="shared" si="95"/>
        <v xml:space="preserve"> </v>
      </c>
    </row>
    <row r="3065" spans="2:13">
      <c r="B3065" s="503"/>
      <c r="C3065" s="363">
        <v>3064</v>
      </c>
      <c r="M3065" t="str">
        <f t="shared" si="95"/>
        <v xml:space="preserve"> </v>
      </c>
    </row>
    <row r="3066" spans="2:13">
      <c r="B3066" s="503"/>
      <c r="C3066" s="363">
        <v>3065</v>
      </c>
      <c r="M3066" t="str">
        <f t="shared" si="95"/>
        <v xml:space="preserve"> </v>
      </c>
    </row>
    <row r="3067" spans="2:13">
      <c r="B3067" s="503"/>
      <c r="C3067" s="363">
        <v>3066</v>
      </c>
      <c r="M3067" t="str">
        <f t="shared" si="95"/>
        <v xml:space="preserve"> </v>
      </c>
    </row>
    <row r="3068" spans="2:13">
      <c r="B3068" s="503"/>
      <c r="C3068" s="363">
        <v>3067</v>
      </c>
      <c r="M3068" t="str">
        <f t="shared" si="95"/>
        <v xml:space="preserve"> </v>
      </c>
    </row>
    <row r="3069" spans="2:13">
      <c r="B3069" s="503"/>
      <c r="C3069" s="363">
        <v>3068</v>
      </c>
      <c r="M3069" t="str">
        <f t="shared" si="95"/>
        <v xml:space="preserve"> </v>
      </c>
    </row>
    <row r="3070" spans="2:13">
      <c r="B3070" s="503"/>
      <c r="C3070" s="363">
        <v>3069</v>
      </c>
      <c r="M3070" t="str">
        <f t="shared" si="95"/>
        <v xml:space="preserve"> </v>
      </c>
    </row>
    <row r="3071" spans="2:13">
      <c r="B3071" s="503"/>
      <c r="C3071" s="363">
        <v>3070</v>
      </c>
      <c r="M3071" t="str">
        <f t="shared" si="95"/>
        <v xml:space="preserve"> </v>
      </c>
    </row>
    <row r="3072" spans="2:13">
      <c r="B3072" s="503"/>
      <c r="C3072" s="363">
        <v>3071</v>
      </c>
      <c r="M3072" t="str">
        <f t="shared" si="95"/>
        <v xml:space="preserve"> </v>
      </c>
    </row>
    <row r="3073" spans="2:13">
      <c r="B3073" s="503"/>
      <c r="C3073" s="363">
        <v>3072</v>
      </c>
      <c r="M3073" t="str">
        <f t="shared" si="95"/>
        <v xml:space="preserve"> </v>
      </c>
    </row>
    <row r="3074" spans="2:13">
      <c r="B3074" s="503"/>
      <c r="C3074" s="363">
        <v>3073</v>
      </c>
      <c r="M3074" t="str">
        <f t="shared" si="95"/>
        <v xml:space="preserve"> </v>
      </c>
    </row>
    <row r="3075" spans="2:13">
      <c r="B3075" s="503"/>
      <c r="C3075" s="363">
        <v>3074</v>
      </c>
      <c r="M3075" t="str">
        <f t="shared" ref="M3075:M3138" si="96">K3075&amp;" "&amp;L3075</f>
        <v xml:space="preserve"> </v>
      </c>
    </row>
    <row r="3076" spans="2:13">
      <c r="B3076" s="503"/>
      <c r="C3076" s="363">
        <v>3075</v>
      </c>
      <c r="M3076" t="str">
        <f t="shared" si="96"/>
        <v xml:space="preserve"> </v>
      </c>
    </row>
    <row r="3077" spans="2:13">
      <c r="B3077" s="503"/>
      <c r="C3077" s="363">
        <v>3076</v>
      </c>
      <c r="M3077" t="str">
        <f t="shared" si="96"/>
        <v xml:space="preserve"> </v>
      </c>
    </row>
    <row r="3078" spans="2:13">
      <c r="B3078" s="503"/>
      <c r="C3078" s="363">
        <v>3077</v>
      </c>
      <c r="M3078" t="str">
        <f t="shared" si="96"/>
        <v xml:space="preserve"> </v>
      </c>
    </row>
    <row r="3079" spans="2:13">
      <c r="B3079" s="503"/>
      <c r="C3079" s="363">
        <v>3078</v>
      </c>
      <c r="M3079" t="str">
        <f t="shared" si="96"/>
        <v xml:space="preserve"> </v>
      </c>
    </row>
    <row r="3080" spans="2:13">
      <c r="B3080" s="503"/>
      <c r="C3080" s="363">
        <v>3079</v>
      </c>
      <c r="M3080" t="str">
        <f t="shared" si="96"/>
        <v xml:space="preserve"> </v>
      </c>
    </row>
    <row r="3081" spans="2:13">
      <c r="B3081" s="503"/>
      <c r="C3081" s="363">
        <v>3080</v>
      </c>
      <c r="M3081" t="str">
        <f t="shared" si="96"/>
        <v xml:space="preserve"> </v>
      </c>
    </row>
    <row r="3082" spans="2:13">
      <c r="B3082" s="503"/>
      <c r="C3082" s="363">
        <v>3081</v>
      </c>
      <c r="M3082" t="str">
        <f t="shared" si="96"/>
        <v xml:space="preserve"> </v>
      </c>
    </row>
    <row r="3083" spans="2:13">
      <c r="B3083" s="503"/>
      <c r="C3083" s="363">
        <v>3082</v>
      </c>
      <c r="M3083" t="str">
        <f t="shared" si="96"/>
        <v xml:space="preserve"> </v>
      </c>
    </row>
    <row r="3084" spans="2:13">
      <c r="B3084" s="503"/>
      <c r="C3084" s="363">
        <v>3083</v>
      </c>
      <c r="M3084" t="str">
        <f t="shared" si="96"/>
        <v xml:space="preserve"> </v>
      </c>
    </row>
    <row r="3085" spans="2:13">
      <c r="B3085" s="503"/>
      <c r="C3085" s="363">
        <v>3084</v>
      </c>
      <c r="M3085" t="str">
        <f t="shared" si="96"/>
        <v xml:space="preserve"> </v>
      </c>
    </row>
    <row r="3086" spans="2:13">
      <c r="B3086" s="503"/>
      <c r="C3086" s="363">
        <v>3085</v>
      </c>
      <c r="M3086" t="str">
        <f t="shared" si="96"/>
        <v xml:space="preserve"> </v>
      </c>
    </row>
    <row r="3087" spans="2:13">
      <c r="B3087" s="503"/>
      <c r="C3087" s="363">
        <v>3086</v>
      </c>
      <c r="M3087" t="str">
        <f t="shared" si="96"/>
        <v xml:space="preserve"> </v>
      </c>
    </row>
    <row r="3088" spans="2:13">
      <c r="B3088" s="503"/>
      <c r="C3088" s="363">
        <v>3087</v>
      </c>
      <c r="M3088" t="str">
        <f t="shared" si="96"/>
        <v xml:space="preserve"> </v>
      </c>
    </row>
    <row r="3089" spans="2:13">
      <c r="B3089" s="503"/>
      <c r="C3089" s="363">
        <v>3088</v>
      </c>
      <c r="M3089" t="str">
        <f t="shared" si="96"/>
        <v xml:space="preserve"> </v>
      </c>
    </row>
    <row r="3090" spans="2:13">
      <c r="B3090" s="503"/>
      <c r="C3090" s="363">
        <v>3089</v>
      </c>
      <c r="M3090" t="str">
        <f t="shared" si="96"/>
        <v xml:space="preserve"> </v>
      </c>
    </row>
    <row r="3091" spans="2:13">
      <c r="B3091" s="503"/>
      <c r="C3091" s="363">
        <v>3090</v>
      </c>
      <c r="M3091" t="str">
        <f t="shared" si="96"/>
        <v xml:space="preserve"> </v>
      </c>
    </row>
    <row r="3092" spans="2:13">
      <c r="B3092" s="503"/>
      <c r="C3092" s="363">
        <v>3091</v>
      </c>
      <c r="M3092" t="str">
        <f t="shared" si="96"/>
        <v xml:space="preserve"> </v>
      </c>
    </row>
    <row r="3093" spans="2:13">
      <c r="B3093" s="503"/>
      <c r="C3093" s="363">
        <v>3092</v>
      </c>
      <c r="M3093" t="str">
        <f t="shared" si="96"/>
        <v xml:space="preserve"> </v>
      </c>
    </row>
    <row r="3094" spans="2:13">
      <c r="B3094" s="503"/>
      <c r="C3094" s="363">
        <v>3093</v>
      </c>
      <c r="M3094" t="str">
        <f t="shared" si="96"/>
        <v xml:space="preserve"> </v>
      </c>
    </row>
    <row r="3095" spans="2:13">
      <c r="B3095" s="503"/>
      <c r="C3095" s="363">
        <v>3094</v>
      </c>
      <c r="M3095" t="str">
        <f t="shared" si="96"/>
        <v xml:space="preserve"> </v>
      </c>
    </row>
    <row r="3096" spans="2:13">
      <c r="B3096" s="503"/>
      <c r="C3096" s="363">
        <v>3095</v>
      </c>
      <c r="M3096" t="str">
        <f t="shared" si="96"/>
        <v xml:space="preserve"> </v>
      </c>
    </row>
    <row r="3097" spans="2:13">
      <c r="B3097" s="503"/>
      <c r="C3097" s="363">
        <v>3096</v>
      </c>
      <c r="M3097" t="str">
        <f t="shared" si="96"/>
        <v xml:space="preserve"> </v>
      </c>
    </row>
    <row r="3098" spans="2:13">
      <c r="B3098" s="503"/>
      <c r="C3098" s="363">
        <v>3097</v>
      </c>
      <c r="M3098" t="str">
        <f t="shared" si="96"/>
        <v xml:space="preserve"> </v>
      </c>
    </row>
    <row r="3099" spans="2:13">
      <c r="B3099" s="503"/>
      <c r="C3099" s="363">
        <v>3098</v>
      </c>
      <c r="M3099" t="str">
        <f t="shared" si="96"/>
        <v xml:space="preserve"> </v>
      </c>
    </row>
    <row r="3100" spans="2:13">
      <c r="B3100" s="503"/>
      <c r="C3100" s="363">
        <v>3099</v>
      </c>
      <c r="M3100" t="str">
        <f t="shared" si="96"/>
        <v xml:space="preserve"> </v>
      </c>
    </row>
    <row r="3101" spans="2:13">
      <c r="B3101" s="503"/>
      <c r="C3101" s="363">
        <v>3100</v>
      </c>
      <c r="M3101" t="str">
        <f t="shared" si="96"/>
        <v xml:space="preserve"> </v>
      </c>
    </row>
    <row r="3102" spans="2:13">
      <c r="B3102" s="503"/>
      <c r="C3102" s="363">
        <v>3101</v>
      </c>
      <c r="M3102" t="str">
        <f t="shared" si="96"/>
        <v xml:space="preserve"> </v>
      </c>
    </row>
    <row r="3103" spans="2:13">
      <c r="B3103" s="503"/>
      <c r="C3103" s="363">
        <v>3102</v>
      </c>
      <c r="M3103" t="str">
        <f t="shared" si="96"/>
        <v xml:space="preserve"> </v>
      </c>
    </row>
    <row r="3104" spans="2:13">
      <c r="B3104" s="503"/>
      <c r="C3104" s="363">
        <v>3103</v>
      </c>
      <c r="M3104" t="str">
        <f t="shared" si="96"/>
        <v xml:space="preserve"> </v>
      </c>
    </row>
    <row r="3105" spans="2:13">
      <c r="B3105" s="503"/>
      <c r="C3105" s="363">
        <v>3104</v>
      </c>
      <c r="M3105" t="str">
        <f t="shared" si="96"/>
        <v xml:space="preserve"> </v>
      </c>
    </row>
    <row r="3106" spans="2:13">
      <c r="B3106" s="503"/>
      <c r="C3106" s="363">
        <v>3105</v>
      </c>
      <c r="M3106" t="str">
        <f t="shared" si="96"/>
        <v xml:space="preserve"> </v>
      </c>
    </row>
    <row r="3107" spans="2:13">
      <c r="B3107" s="503"/>
      <c r="C3107" s="363">
        <v>3106</v>
      </c>
      <c r="M3107" t="str">
        <f t="shared" si="96"/>
        <v xml:space="preserve"> </v>
      </c>
    </row>
    <row r="3108" spans="2:13">
      <c r="B3108" s="503"/>
      <c r="C3108" s="363">
        <v>3107</v>
      </c>
      <c r="M3108" t="str">
        <f t="shared" si="96"/>
        <v xml:space="preserve"> </v>
      </c>
    </row>
    <row r="3109" spans="2:13">
      <c r="B3109" s="503"/>
      <c r="C3109" s="363">
        <v>3108</v>
      </c>
      <c r="M3109" t="str">
        <f t="shared" si="96"/>
        <v xml:space="preserve"> </v>
      </c>
    </row>
    <row r="3110" spans="2:13">
      <c r="B3110" s="503"/>
      <c r="C3110" s="363">
        <v>3109</v>
      </c>
      <c r="M3110" t="str">
        <f t="shared" si="96"/>
        <v xml:space="preserve"> </v>
      </c>
    </row>
    <row r="3111" spans="2:13">
      <c r="B3111" s="503"/>
      <c r="C3111" s="363">
        <v>3110</v>
      </c>
      <c r="M3111" t="str">
        <f t="shared" si="96"/>
        <v xml:space="preserve"> </v>
      </c>
    </row>
    <row r="3112" spans="2:13">
      <c r="B3112" s="503"/>
      <c r="C3112" s="363">
        <v>3111</v>
      </c>
      <c r="M3112" t="str">
        <f t="shared" si="96"/>
        <v xml:space="preserve"> </v>
      </c>
    </row>
    <row r="3113" spans="2:13">
      <c r="B3113" s="503"/>
      <c r="C3113" s="363">
        <v>3112</v>
      </c>
      <c r="M3113" t="str">
        <f t="shared" si="96"/>
        <v xml:space="preserve"> </v>
      </c>
    </row>
    <row r="3114" spans="2:13">
      <c r="B3114" s="503"/>
      <c r="C3114" s="363">
        <v>3113</v>
      </c>
      <c r="M3114" t="str">
        <f t="shared" si="96"/>
        <v xml:space="preserve"> </v>
      </c>
    </row>
    <row r="3115" spans="2:13">
      <c r="B3115" s="503"/>
      <c r="C3115" s="363">
        <v>3114</v>
      </c>
      <c r="M3115" t="str">
        <f t="shared" si="96"/>
        <v xml:space="preserve"> </v>
      </c>
    </row>
    <row r="3116" spans="2:13">
      <c r="B3116" s="503"/>
      <c r="C3116" s="363">
        <v>3115</v>
      </c>
      <c r="M3116" t="str">
        <f t="shared" si="96"/>
        <v xml:space="preserve"> </v>
      </c>
    </row>
    <row r="3117" spans="2:13">
      <c r="B3117" s="503"/>
      <c r="C3117" s="363">
        <v>3116</v>
      </c>
      <c r="M3117" t="str">
        <f t="shared" si="96"/>
        <v xml:space="preserve"> </v>
      </c>
    </row>
    <row r="3118" spans="2:13">
      <c r="B3118" s="503"/>
      <c r="C3118" s="363">
        <v>3117</v>
      </c>
      <c r="M3118" t="str">
        <f t="shared" si="96"/>
        <v xml:space="preserve"> </v>
      </c>
    </row>
    <row r="3119" spans="2:13">
      <c r="B3119" s="503"/>
      <c r="C3119" s="363">
        <v>3118</v>
      </c>
      <c r="M3119" t="str">
        <f t="shared" si="96"/>
        <v xml:space="preserve"> </v>
      </c>
    </row>
    <row r="3120" spans="2:13">
      <c r="B3120" s="503"/>
      <c r="C3120" s="363">
        <v>3119</v>
      </c>
      <c r="M3120" t="str">
        <f t="shared" si="96"/>
        <v xml:space="preserve"> </v>
      </c>
    </row>
    <row r="3121" spans="2:13">
      <c r="B3121" s="503"/>
      <c r="C3121" s="363">
        <v>3120</v>
      </c>
      <c r="M3121" t="str">
        <f t="shared" si="96"/>
        <v xml:space="preserve"> </v>
      </c>
    </row>
    <row r="3122" spans="2:13">
      <c r="B3122" s="503"/>
      <c r="C3122" s="363">
        <v>3121</v>
      </c>
      <c r="M3122" t="str">
        <f t="shared" si="96"/>
        <v xml:space="preserve"> </v>
      </c>
    </row>
    <row r="3123" spans="2:13">
      <c r="B3123" s="503"/>
      <c r="C3123" s="363">
        <v>3122</v>
      </c>
      <c r="M3123" t="str">
        <f t="shared" si="96"/>
        <v xml:space="preserve"> </v>
      </c>
    </row>
    <row r="3124" spans="2:13">
      <c r="B3124" s="503"/>
      <c r="C3124" s="363">
        <v>3123</v>
      </c>
      <c r="M3124" t="str">
        <f t="shared" si="96"/>
        <v xml:space="preserve"> </v>
      </c>
    </row>
    <row r="3125" spans="2:13">
      <c r="B3125" s="503"/>
      <c r="C3125" s="363">
        <v>3124</v>
      </c>
      <c r="M3125" t="str">
        <f t="shared" si="96"/>
        <v xml:space="preserve"> </v>
      </c>
    </row>
    <row r="3126" spans="2:13">
      <c r="B3126" s="503"/>
      <c r="C3126" s="363">
        <v>3125</v>
      </c>
      <c r="M3126" t="str">
        <f t="shared" si="96"/>
        <v xml:space="preserve"> </v>
      </c>
    </row>
    <row r="3127" spans="2:13">
      <c r="B3127" s="503"/>
      <c r="C3127" s="363">
        <v>3126</v>
      </c>
      <c r="M3127" t="str">
        <f t="shared" si="96"/>
        <v xml:space="preserve"> </v>
      </c>
    </row>
    <row r="3128" spans="2:13">
      <c r="B3128" s="503"/>
      <c r="C3128" s="363">
        <v>3127</v>
      </c>
      <c r="M3128" t="str">
        <f t="shared" si="96"/>
        <v xml:space="preserve"> </v>
      </c>
    </row>
    <row r="3129" spans="2:13">
      <c r="B3129" s="503"/>
      <c r="C3129" s="363">
        <v>3128</v>
      </c>
      <c r="M3129" t="str">
        <f t="shared" si="96"/>
        <v xml:space="preserve"> </v>
      </c>
    </row>
    <row r="3130" spans="2:13">
      <c r="B3130" s="503"/>
      <c r="C3130" s="363">
        <v>3129</v>
      </c>
      <c r="M3130" t="str">
        <f t="shared" si="96"/>
        <v xml:space="preserve"> </v>
      </c>
    </row>
    <row r="3131" spans="2:13">
      <c r="B3131" s="503"/>
      <c r="C3131" s="363">
        <v>3130</v>
      </c>
      <c r="M3131" t="str">
        <f t="shared" si="96"/>
        <v xml:space="preserve"> </v>
      </c>
    </row>
    <row r="3132" spans="2:13">
      <c r="B3132" s="503"/>
      <c r="C3132" s="363">
        <v>3131</v>
      </c>
      <c r="M3132" t="str">
        <f t="shared" si="96"/>
        <v xml:space="preserve"> </v>
      </c>
    </row>
    <row r="3133" spans="2:13">
      <c r="B3133" s="503"/>
      <c r="C3133" s="363">
        <v>3132</v>
      </c>
      <c r="M3133" t="str">
        <f t="shared" si="96"/>
        <v xml:space="preserve"> </v>
      </c>
    </row>
    <row r="3134" spans="2:13">
      <c r="B3134" s="503"/>
      <c r="C3134" s="363">
        <v>3133</v>
      </c>
      <c r="M3134" t="str">
        <f t="shared" si="96"/>
        <v xml:space="preserve"> </v>
      </c>
    </row>
    <row r="3135" spans="2:13">
      <c r="B3135" s="503"/>
      <c r="C3135" s="363">
        <v>3134</v>
      </c>
      <c r="M3135" t="str">
        <f t="shared" si="96"/>
        <v xml:space="preserve"> </v>
      </c>
    </row>
    <row r="3136" spans="2:13">
      <c r="B3136" s="503"/>
      <c r="C3136" s="363">
        <v>3135</v>
      </c>
      <c r="M3136" t="str">
        <f t="shared" si="96"/>
        <v xml:space="preserve"> </v>
      </c>
    </row>
    <row r="3137" spans="2:13">
      <c r="B3137" s="503"/>
      <c r="C3137" s="363">
        <v>3136</v>
      </c>
      <c r="M3137" t="str">
        <f t="shared" si="96"/>
        <v xml:space="preserve"> </v>
      </c>
    </row>
    <row r="3138" spans="2:13">
      <c r="B3138" s="503"/>
      <c r="C3138" s="363">
        <v>3137</v>
      </c>
      <c r="M3138" t="str">
        <f t="shared" si="96"/>
        <v xml:space="preserve"> </v>
      </c>
    </row>
    <row r="3139" spans="2:13">
      <c r="B3139" s="503"/>
      <c r="C3139" s="363">
        <v>3138</v>
      </c>
      <c r="M3139" t="str">
        <f t="shared" ref="M3139:M3202" si="97">K3139&amp;" "&amp;L3139</f>
        <v xml:space="preserve"> </v>
      </c>
    </row>
    <row r="3140" spans="2:13">
      <c r="B3140" s="503"/>
      <c r="C3140" s="363">
        <v>3139</v>
      </c>
      <c r="M3140" t="str">
        <f t="shared" si="97"/>
        <v xml:space="preserve"> </v>
      </c>
    </row>
    <row r="3141" spans="2:13">
      <c r="B3141" s="503"/>
      <c r="C3141" s="363">
        <v>3140</v>
      </c>
      <c r="M3141" t="str">
        <f t="shared" si="97"/>
        <v xml:space="preserve"> </v>
      </c>
    </row>
    <row r="3142" spans="2:13">
      <c r="B3142" s="503"/>
      <c r="C3142" s="363">
        <v>3141</v>
      </c>
      <c r="M3142" t="str">
        <f t="shared" si="97"/>
        <v xml:space="preserve"> </v>
      </c>
    </row>
    <row r="3143" spans="2:13">
      <c r="B3143" s="503"/>
      <c r="C3143" s="363">
        <v>3142</v>
      </c>
      <c r="M3143" t="str">
        <f t="shared" si="97"/>
        <v xml:space="preserve"> </v>
      </c>
    </row>
    <row r="3144" spans="2:13">
      <c r="B3144" s="503"/>
      <c r="C3144" s="363">
        <v>3143</v>
      </c>
      <c r="M3144" t="str">
        <f t="shared" si="97"/>
        <v xml:space="preserve"> </v>
      </c>
    </row>
    <row r="3145" spans="2:13">
      <c r="B3145" s="503"/>
      <c r="C3145" s="363">
        <v>3144</v>
      </c>
      <c r="M3145" t="str">
        <f t="shared" si="97"/>
        <v xml:space="preserve"> </v>
      </c>
    </row>
    <row r="3146" spans="2:13">
      <c r="B3146" s="503"/>
      <c r="C3146" s="363">
        <v>3145</v>
      </c>
      <c r="M3146" t="str">
        <f t="shared" si="97"/>
        <v xml:space="preserve"> </v>
      </c>
    </row>
    <row r="3147" spans="2:13">
      <c r="B3147" s="503"/>
      <c r="C3147" s="363">
        <v>3146</v>
      </c>
      <c r="M3147" t="str">
        <f t="shared" si="97"/>
        <v xml:space="preserve"> </v>
      </c>
    </row>
    <row r="3148" spans="2:13">
      <c r="B3148" s="503"/>
      <c r="C3148" s="363">
        <v>3147</v>
      </c>
      <c r="M3148" t="str">
        <f t="shared" si="97"/>
        <v xml:space="preserve"> </v>
      </c>
    </row>
    <row r="3149" spans="2:13">
      <c r="B3149" s="503"/>
      <c r="C3149" s="363">
        <v>3148</v>
      </c>
      <c r="M3149" t="str">
        <f t="shared" si="97"/>
        <v xml:space="preserve"> </v>
      </c>
    </row>
    <row r="3150" spans="2:13">
      <c r="B3150" s="503"/>
      <c r="C3150" s="363">
        <v>3149</v>
      </c>
      <c r="M3150" t="str">
        <f t="shared" si="97"/>
        <v xml:space="preserve"> </v>
      </c>
    </row>
    <row r="3151" spans="2:13">
      <c r="B3151" s="503"/>
      <c r="C3151" s="363">
        <v>3150</v>
      </c>
      <c r="M3151" t="str">
        <f t="shared" si="97"/>
        <v xml:space="preserve"> </v>
      </c>
    </row>
    <row r="3152" spans="2:13">
      <c r="B3152" s="503"/>
      <c r="C3152" s="363">
        <v>3151</v>
      </c>
      <c r="M3152" t="str">
        <f t="shared" si="97"/>
        <v xml:space="preserve"> </v>
      </c>
    </row>
    <row r="3153" spans="2:13">
      <c r="B3153" s="503"/>
      <c r="C3153" s="363">
        <v>3152</v>
      </c>
      <c r="M3153" t="str">
        <f t="shared" si="97"/>
        <v xml:space="preserve"> </v>
      </c>
    </row>
    <row r="3154" spans="2:13">
      <c r="B3154" s="503"/>
      <c r="C3154" s="363">
        <v>3153</v>
      </c>
      <c r="M3154" t="str">
        <f t="shared" si="97"/>
        <v xml:space="preserve"> </v>
      </c>
    </row>
    <row r="3155" spans="2:13">
      <c r="B3155" s="503"/>
      <c r="C3155" s="363">
        <v>3154</v>
      </c>
      <c r="M3155" t="str">
        <f t="shared" si="97"/>
        <v xml:space="preserve"> </v>
      </c>
    </row>
    <row r="3156" spans="2:13">
      <c r="B3156" s="503"/>
      <c r="C3156" s="363">
        <v>3155</v>
      </c>
      <c r="M3156" t="str">
        <f t="shared" si="97"/>
        <v xml:space="preserve"> </v>
      </c>
    </row>
    <row r="3157" spans="2:13">
      <c r="B3157" s="503"/>
      <c r="C3157" s="363">
        <v>3156</v>
      </c>
      <c r="M3157" t="str">
        <f t="shared" si="97"/>
        <v xml:space="preserve"> </v>
      </c>
    </row>
    <row r="3158" spans="2:13">
      <c r="B3158" s="503"/>
      <c r="C3158" s="363">
        <v>3157</v>
      </c>
      <c r="M3158" t="str">
        <f t="shared" si="97"/>
        <v xml:space="preserve"> </v>
      </c>
    </row>
    <row r="3159" spans="2:13">
      <c r="B3159" s="503"/>
      <c r="C3159" s="363">
        <v>3158</v>
      </c>
      <c r="M3159" t="str">
        <f t="shared" si="97"/>
        <v xml:space="preserve"> </v>
      </c>
    </row>
    <row r="3160" spans="2:13">
      <c r="B3160" s="503"/>
      <c r="C3160" s="363">
        <v>3159</v>
      </c>
      <c r="M3160" t="str">
        <f t="shared" si="97"/>
        <v xml:space="preserve"> </v>
      </c>
    </row>
    <row r="3161" spans="2:13">
      <c r="B3161" s="503"/>
      <c r="C3161" s="363">
        <v>3160</v>
      </c>
      <c r="M3161" t="str">
        <f t="shared" si="97"/>
        <v xml:space="preserve"> </v>
      </c>
    </row>
    <row r="3162" spans="2:13">
      <c r="B3162" s="503"/>
      <c r="C3162" s="363">
        <v>3161</v>
      </c>
      <c r="M3162" t="str">
        <f t="shared" si="97"/>
        <v xml:space="preserve"> </v>
      </c>
    </row>
    <row r="3163" spans="2:13">
      <c r="B3163" s="503"/>
      <c r="C3163" s="363">
        <v>3162</v>
      </c>
      <c r="M3163" t="str">
        <f t="shared" si="97"/>
        <v xml:space="preserve"> </v>
      </c>
    </row>
    <row r="3164" spans="2:13">
      <c r="B3164" s="503"/>
      <c r="C3164" s="363">
        <v>3163</v>
      </c>
      <c r="M3164" t="str">
        <f t="shared" si="97"/>
        <v xml:space="preserve"> </v>
      </c>
    </row>
    <row r="3165" spans="2:13">
      <c r="B3165" s="503"/>
      <c r="C3165" s="363">
        <v>3164</v>
      </c>
      <c r="M3165" t="str">
        <f t="shared" si="97"/>
        <v xml:space="preserve"> </v>
      </c>
    </row>
    <row r="3166" spans="2:13">
      <c r="B3166" s="503"/>
      <c r="C3166" s="363">
        <v>3165</v>
      </c>
      <c r="M3166" t="str">
        <f t="shared" si="97"/>
        <v xml:space="preserve"> </v>
      </c>
    </row>
    <row r="3167" spans="2:13">
      <c r="B3167" s="503"/>
      <c r="C3167" s="363">
        <v>3166</v>
      </c>
      <c r="M3167" t="str">
        <f t="shared" si="97"/>
        <v xml:space="preserve"> </v>
      </c>
    </row>
    <row r="3168" spans="2:13">
      <c r="B3168" s="503"/>
      <c r="C3168" s="363">
        <v>3167</v>
      </c>
      <c r="M3168" t="str">
        <f t="shared" si="97"/>
        <v xml:space="preserve"> </v>
      </c>
    </row>
    <row r="3169" spans="2:13">
      <c r="B3169" s="503"/>
      <c r="C3169" s="363">
        <v>3168</v>
      </c>
      <c r="M3169" t="str">
        <f t="shared" si="97"/>
        <v xml:space="preserve"> </v>
      </c>
    </row>
    <row r="3170" spans="2:13">
      <c r="B3170" s="503"/>
      <c r="C3170" s="363">
        <v>3169</v>
      </c>
      <c r="M3170" t="str">
        <f t="shared" si="97"/>
        <v xml:space="preserve"> </v>
      </c>
    </row>
    <row r="3171" spans="2:13">
      <c r="B3171" s="503"/>
      <c r="C3171" s="363">
        <v>3170</v>
      </c>
      <c r="M3171" t="str">
        <f t="shared" si="97"/>
        <v xml:space="preserve"> </v>
      </c>
    </row>
    <row r="3172" spans="2:13">
      <c r="B3172" s="503"/>
      <c r="C3172" s="363">
        <v>3171</v>
      </c>
      <c r="M3172" t="str">
        <f t="shared" si="97"/>
        <v xml:space="preserve"> </v>
      </c>
    </row>
    <row r="3173" spans="2:13">
      <c r="B3173" s="503"/>
      <c r="C3173" s="363">
        <v>3172</v>
      </c>
      <c r="M3173" t="str">
        <f t="shared" si="97"/>
        <v xml:space="preserve"> </v>
      </c>
    </row>
    <row r="3174" spans="2:13">
      <c r="B3174" s="503"/>
      <c r="C3174" s="363">
        <v>3173</v>
      </c>
      <c r="M3174" t="str">
        <f t="shared" si="97"/>
        <v xml:space="preserve"> </v>
      </c>
    </row>
    <row r="3175" spans="2:13">
      <c r="B3175" s="503"/>
      <c r="C3175" s="363">
        <v>3174</v>
      </c>
      <c r="M3175" t="str">
        <f t="shared" si="97"/>
        <v xml:space="preserve"> </v>
      </c>
    </row>
    <row r="3176" spans="2:13">
      <c r="B3176" s="503"/>
      <c r="C3176" s="363">
        <v>3175</v>
      </c>
      <c r="M3176" t="str">
        <f t="shared" si="97"/>
        <v xml:space="preserve"> </v>
      </c>
    </row>
    <row r="3177" spans="2:13">
      <c r="B3177" s="503"/>
      <c r="C3177" s="363">
        <v>3176</v>
      </c>
      <c r="M3177" t="str">
        <f t="shared" si="97"/>
        <v xml:space="preserve"> </v>
      </c>
    </row>
    <row r="3178" spans="2:13">
      <c r="B3178" s="503"/>
      <c r="C3178" s="363">
        <v>3177</v>
      </c>
      <c r="M3178" t="str">
        <f t="shared" si="97"/>
        <v xml:space="preserve"> </v>
      </c>
    </row>
    <row r="3179" spans="2:13">
      <c r="B3179" s="503"/>
      <c r="C3179" s="363">
        <v>3178</v>
      </c>
      <c r="M3179" t="str">
        <f t="shared" si="97"/>
        <v xml:space="preserve"> </v>
      </c>
    </row>
    <row r="3180" spans="2:13">
      <c r="B3180" s="503"/>
      <c r="C3180" s="363">
        <v>3179</v>
      </c>
      <c r="M3180" t="str">
        <f t="shared" si="97"/>
        <v xml:space="preserve"> </v>
      </c>
    </row>
    <row r="3181" spans="2:13">
      <c r="B3181" s="503"/>
      <c r="C3181" s="363">
        <v>3180</v>
      </c>
      <c r="M3181" t="str">
        <f t="shared" si="97"/>
        <v xml:space="preserve"> </v>
      </c>
    </row>
    <row r="3182" spans="2:13">
      <c r="B3182" s="503"/>
      <c r="C3182" s="363">
        <v>3181</v>
      </c>
      <c r="M3182" t="str">
        <f t="shared" si="97"/>
        <v xml:space="preserve"> </v>
      </c>
    </row>
    <row r="3183" spans="2:13">
      <c r="B3183" s="503"/>
      <c r="C3183" s="363">
        <v>3182</v>
      </c>
      <c r="M3183" t="str">
        <f t="shared" si="97"/>
        <v xml:space="preserve"> </v>
      </c>
    </row>
    <row r="3184" spans="2:13">
      <c r="B3184" s="503"/>
      <c r="C3184" s="363">
        <v>3183</v>
      </c>
      <c r="M3184" t="str">
        <f t="shared" si="97"/>
        <v xml:space="preserve"> </v>
      </c>
    </row>
    <row r="3185" spans="2:13">
      <c r="B3185" s="503"/>
      <c r="C3185" s="363">
        <v>3184</v>
      </c>
      <c r="M3185" t="str">
        <f t="shared" si="97"/>
        <v xml:space="preserve"> </v>
      </c>
    </row>
    <row r="3186" spans="2:13">
      <c r="B3186" s="503"/>
      <c r="C3186" s="363">
        <v>3185</v>
      </c>
      <c r="M3186" t="str">
        <f t="shared" si="97"/>
        <v xml:space="preserve"> </v>
      </c>
    </row>
    <row r="3187" spans="2:13">
      <c r="B3187" s="503"/>
      <c r="C3187" s="363">
        <v>3186</v>
      </c>
      <c r="M3187" t="str">
        <f t="shared" si="97"/>
        <v xml:space="preserve"> </v>
      </c>
    </row>
    <row r="3188" spans="2:13">
      <c r="B3188" s="503"/>
      <c r="C3188" s="363">
        <v>3187</v>
      </c>
      <c r="M3188" t="str">
        <f t="shared" si="97"/>
        <v xml:space="preserve"> </v>
      </c>
    </row>
    <row r="3189" spans="2:13">
      <c r="B3189" s="503"/>
      <c r="C3189" s="363">
        <v>3188</v>
      </c>
      <c r="M3189" t="str">
        <f t="shared" si="97"/>
        <v xml:space="preserve"> </v>
      </c>
    </row>
    <row r="3190" spans="2:13">
      <c r="B3190" s="503"/>
      <c r="C3190" s="363">
        <v>3189</v>
      </c>
      <c r="M3190" t="str">
        <f t="shared" si="97"/>
        <v xml:space="preserve"> </v>
      </c>
    </row>
    <row r="3191" spans="2:13">
      <c r="B3191" s="503"/>
      <c r="C3191" s="363">
        <v>3190</v>
      </c>
      <c r="M3191" t="str">
        <f t="shared" si="97"/>
        <v xml:space="preserve"> </v>
      </c>
    </row>
    <row r="3192" spans="2:13">
      <c r="B3192" s="503"/>
      <c r="C3192" s="363">
        <v>3191</v>
      </c>
      <c r="M3192" t="str">
        <f t="shared" si="97"/>
        <v xml:space="preserve"> </v>
      </c>
    </row>
    <row r="3193" spans="2:13">
      <c r="B3193" s="503"/>
      <c r="C3193" s="363">
        <v>3192</v>
      </c>
      <c r="M3193" t="str">
        <f t="shared" si="97"/>
        <v xml:space="preserve"> </v>
      </c>
    </row>
    <row r="3194" spans="2:13">
      <c r="B3194" s="503"/>
      <c r="C3194" s="363">
        <v>3193</v>
      </c>
      <c r="M3194" t="str">
        <f t="shared" si="97"/>
        <v xml:space="preserve"> </v>
      </c>
    </row>
    <row r="3195" spans="2:13">
      <c r="B3195" s="503"/>
      <c r="C3195" s="363">
        <v>3194</v>
      </c>
      <c r="M3195" t="str">
        <f t="shared" si="97"/>
        <v xml:space="preserve"> </v>
      </c>
    </row>
    <row r="3196" spans="2:13">
      <c r="B3196" s="503"/>
      <c r="C3196" s="363">
        <v>3195</v>
      </c>
      <c r="M3196" t="str">
        <f t="shared" si="97"/>
        <v xml:space="preserve"> </v>
      </c>
    </row>
    <row r="3197" spans="2:13">
      <c r="B3197" s="503"/>
      <c r="C3197" s="363">
        <v>3196</v>
      </c>
      <c r="M3197" t="str">
        <f t="shared" si="97"/>
        <v xml:space="preserve"> </v>
      </c>
    </row>
    <row r="3198" spans="2:13">
      <c r="B3198" s="503"/>
      <c r="C3198" s="363">
        <v>3197</v>
      </c>
      <c r="M3198" t="str">
        <f t="shared" si="97"/>
        <v xml:space="preserve"> </v>
      </c>
    </row>
    <row r="3199" spans="2:13">
      <c r="B3199" s="503"/>
      <c r="C3199" s="363">
        <v>3198</v>
      </c>
      <c r="M3199" t="str">
        <f t="shared" si="97"/>
        <v xml:space="preserve"> </v>
      </c>
    </row>
    <row r="3200" spans="2:13">
      <c r="B3200" s="503"/>
      <c r="C3200" s="363">
        <v>3199</v>
      </c>
      <c r="M3200" t="str">
        <f t="shared" si="97"/>
        <v xml:space="preserve"> </v>
      </c>
    </row>
    <row r="3201" spans="2:13">
      <c r="B3201" s="503"/>
      <c r="C3201" s="363">
        <v>3200</v>
      </c>
      <c r="M3201" t="str">
        <f t="shared" si="97"/>
        <v xml:space="preserve"> </v>
      </c>
    </row>
    <row r="3202" spans="2:13">
      <c r="B3202" s="503"/>
      <c r="C3202" s="363">
        <v>3201</v>
      </c>
      <c r="M3202" t="str">
        <f t="shared" si="97"/>
        <v xml:space="preserve"> </v>
      </c>
    </row>
    <row r="3203" spans="2:13">
      <c r="B3203" s="503"/>
      <c r="C3203" s="363">
        <v>3202</v>
      </c>
      <c r="M3203" t="str">
        <f t="shared" ref="M3203:M3266" si="98">K3203&amp;" "&amp;L3203</f>
        <v xml:space="preserve"> </v>
      </c>
    </row>
    <row r="3204" spans="2:13">
      <c r="B3204" s="503"/>
      <c r="C3204" s="363">
        <v>3203</v>
      </c>
      <c r="M3204" t="str">
        <f t="shared" si="98"/>
        <v xml:space="preserve"> </v>
      </c>
    </row>
    <row r="3205" spans="2:13">
      <c r="B3205" s="503"/>
      <c r="C3205" s="363">
        <v>3204</v>
      </c>
      <c r="M3205" t="str">
        <f t="shared" si="98"/>
        <v xml:space="preserve"> </v>
      </c>
    </row>
    <row r="3206" spans="2:13">
      <c r="B3206" s="503"/>
      <c r="C3206" s="363">
        <v>3205</v>
      </c>
      <c r="M3206" t="str">
        <f t="shared" si="98"/>
        <v xml:space="preserve"> </v>
      </c>
    </row>
    <row r="3207" spans="2:13">
      <c r="B3207" s="503"/>
      <c r="C3207" s="363">
        <v>3206</v>
      </c>
      <c r="M3207" t="str">
        <f t="shared" si="98"/>
        <v xml:space="preserve"> </v>
      </c>
    </row>
    <row r="3208" spans="2:13">
      <c r="B3208" s="503"/>
      <c r="C3208" s="363">
        <v>3207</v>
      </c>
      <c r="M3208" t="str">
        <f t="shared" si="98"/>
        <v xml:space="preserve"> </v>
      </c>
    </row>
    <row r="3209" spans="2:13">
      <c r="B3209" s="503"/>
      <c r="C3209" s="363">
        <v>3208</v>
      </c>
      <c r="M3209" t="str">
        <f t="shared" si="98"/>
        <v xml:space="preserve"> </v>
      </c>
    </row>
    <row r="3210" spans="2:13">
      <c r="B3210" s="503"/>
      <c r="C3210" s="363">
        <v>3209</v>
      </c>
      <c r="M3210" t="str">
        <f t="shared" si="98"/>
        <v xml:space="preserve"> </v>
      </c>
    </row>
    <row r="3211" spans="2:13">
      <c r="B3211" s="503"/>
      <c r="C3211" s="363">
        <v>3210</v>
      </c>
      <c r="M3211" t="str">
        <f t="shared" si="98"/>
        <v xml:space="preserve"> </v>
      </c>
    </row>
    <row r="3212" spans="2:13">
      <c r="B3212" s="503"/>
      <c r="C3212" s="363">
        <v>3211</v>
      </c>
      <c r="M3212" t="str">
        <f t="shared" si="98"/>
        <v xml:space="preserve"> </v>
      </c>
    </row>
    <row r="3213" spans="2:13">
      <c r="B3213" s="503"/>
      <c r="C3213" s="363">
        <v>3212</v>
      </c>
      <c r="M3213" t="str">
        <f t="shared" si="98"/>
        <v xml:space="preserve"> </v>
      </c>
    </row>
    <row r="3214" spans="2:13">
      <c r="B3214" s="503"/>
      <c r="C3214" s="363">
        <v>3213</v>
      </c>
      <c r="M3214" t="str">
        <f t="shared" si="98"/>
        <v xml:space="preserve"> </v>
      </c>
    </row>
    <row r="3215" spans="2:13">
      <c r="B3215" s="503"/>
      <c r="C3215" s="363">
        <v>3214</v>
      </c>
      <c r="M3215" t="str">
        <f t="shared" si="98"/>
        <v xml:space="preserve"> </v>
      </c>
    </row>
    <row r="3216" spans="2:13">
      <c r="B3216" s="503"/>
      <c r="C3216" s="363">
        <v>3215</v>
      </c>
      <c r="M3216" t="str">
        <f t="shared" si="98"/>
        <v xml:space="preserve"> </v>
      </c>
    </row>
    <row r="3217" spans="2:13">
      <c r="B3217" s="503"/>
      <c r="C3217" s="363">
        <v>3216</v>
      </c>
      <c r="M3217" t="str">
        <f t="shared" si="98"/>
        <v xml:space="preserve"> </v>
      </c>
    </row>
    <row r="3218" spans="2:13">
      <c r="B3218" s="503"/>
      <c r="C3218" s="363">
        <v>3217</v>
      </c>
      <c r="M3218" t="str">
        <f t="shared" si="98"/>
        <v xml:space="preserve"> </v>
      </c>
    </row>
    <row r="3219" spans="2:13">
      <c r="B3219" s="503"/>
      <c r="C3219" s="363">
        <v>3218</v>
      </c>
      <c r="M3219" t="str">
        <f t="shared" si="98"/>
        <v xml:space="preserve"> </v>
      </c>
    </row>
    <row r="3220" spans="2:13">
      <c r="B3220" s="503"/>
      <c r="C3220" s="363">
        <v>3219</v>
      </c>
      <c r="M3220" t="str">
        <f t="shared" si="98"/>
        <v xml:space="preserve"> </v>
      </c>
    </row>
    <row r="3221" spans="2:13">
      <c r="B3221" s="503"/>
      <c r="C3221" s="363">
        <v>3220</v>
      </c>
      <c r="M3221" t="str">
        <f t="shared" si="98"/>
        <v xml:space="preserve"> </v>
      </c>
    </row>
    <row r="3222" spans="2:13">
      <c r="B3222" s="503"/>
      <c r="C3222" s="363">
        <v>3221</v>
      </c>
      <c r="M3222" t="str">
        <f t="shared" si="98"/>
        <v xml:space="preserve"> </v>
      </c>
    </row>
    <row r="3223" spans="2:13">
      <c r="B3223" s="503"/>
      <c r="C3223" s="363">
        <v>3222</v>
      </c>
      <c r="M3223" t="str">
        <f t="shared" si="98"/>
        <v xml:space="preserve"> </v>
      </c>
    </row>
    <row r="3224" spans="2:13">
      <c r="B3224" s="503"/>
      <c r="C3224" s="363">
        <v>3223</v>
      </c>
      <c r="M3224" t="str">
        <f t="shared" si="98"/>
        <v xml:space="preserve"> </v>
      </c>
    </row>
    <row r="3225" spans="2:13">
      <c r="B3225" s="503"/>
      <c r="C3225" s="363">
        <v>3224</v>
      </c>
      <c r="M3225" t="str">
        <f t="shared" si="98"/>
        <v xml:space="preserve"> </v>
      </c>
    </row>
    <row r="3226" spans="2:13">
      <c r="B3226" s="503"/>
      <c r="C3226" s="363">
        <v>3225</v>
      </c>
      <c r="M3226" t="str">
        <f t="shared" si="98"/>
        <v xml:space="preserve"> </v>
      </c>
    </row>
    <row r="3227" spans="2:13">
      <c r="B3227" s="503"/>
      <c r="C3227" s="363">
        <v>3226</v>
      </c>
      <c r="M3227" t="str">
        <f t="shared" si="98"/>
        <v xml:space="preserve"> </v>
      </c>
    </row>
    <row r="3228" spans="2:13">
      <c r="B3228" s="503"/>
      <c r="C3228" s="363">
        <v>3227</v>
      </c>
      <c r="M3228" t="str">
        <f t="shared" si="98"/>
        <v xml:space="preserve"> </v>
      </c>
    </row>
    <row r="3229" spans="2:13">
      <c r="B3229" s="503"/>
      <c r="C3229" s="363">
        <v>3228</v>
      </c>
      <c r="M3229" t="str">
        <f t="shared" si="98"/>
        <v xml:space="preserve"> </v>
      </c>
    </row>
    <row r="3230" spans="2:13">
      <c r="B3230" s="503"/>
      <c r="C3230" s="363">
        <v>3229</v>
      </c>
      <c r="M3230" t="str">
        <f t="shared" si="98"/>
        <v xml:space="preserve"> </v>
      </c>
    </row>
    <row r="3231" spans="2:13">
      <c r="B3231" s="503"/>
      <c r="C3231" s="363">
        <v>3230</v>
      </c>
      <c r="M3231" t="str">
        <f t="shared" si="98"/>
        <v xml:space="preserve"> </v>
      </c>
    </row>
    <row r="3232" spans="2:13">
      <c r="B3232" s="503"/>
      <c r="C3232" s="363">
        <v>3231</v>
      </c>
      <c r="M3232" t="str">
        <f t="shared" si="98"/>
        <v xml:space="preserve"> </v>
      </c>
    </row>
    <row r="3233" spans="2:13">
      <c r="B3233" s="503"/>
      <c r="C3233" s="363">
        <v>3232</v>
      </c>
      <c r="M3233" t="str">
        <f t="shared" si="98"/>
        <v xml:space="preserve"> </v>
      </c>
    </row>
    <row r="3234" spans="2:13">
      <c r="B3234" s="503"/>
      <c r="C3234" s="363">
        <v>3233</v>
      </c>
      <c r="M3234" t="str">
        <f t="shared" si="98"/>
        <v xml:space="preserve"> </v>
      </c>
    </row>
    <row r="3235" spans="2:13">
      <c r="B3235" s="503"/>
      <c r="C3235" s="363">
        <v>3234</v>
      </c>
      <c r="M3235" t="str">
        <f t="shared" si="98"/>
        <v xml:space="preserve"> </v>
      </c>
    </row>
    <row r="3236" spans="2:13">
      <c r="B3236" s="503"/>
      <c r="C3236" s="363">
        <v>3235</v>
      </c>
      <c r="M3236" t="str">
        <f t="shared" si="98"/>
        <v xml:space="preserve"> </v>
      </c>
    </row>
    <row r="3237" spans="2:13">
      <c r="B3237" s="503"/>
      <c r="C3237" s="363">
        <v>3236</v>
      </c>
      <c r="M3237" t="str">
        <f t="shared" si="98"/>
        <v xml:space="preserve"> </v>
      </c>
    </row>
    <row r="3238" spans="2:13">
      <c r="B3238" s="503"/>
      <c r="C3238" s="363">
        <v>3237</v>
      </c>
      <c r="M3238" t="str">
        <f t="shared" si="98"/>
        <v xml:space="preserve"> </v>
      </c>
    </row>
    <row r="3239" spans="2:13">
      <c r="B3239" s="503"/>
      <c r="C3239" s="363">
        <v>3238</v>
      </c>
      <c r="M3239" t="str">
        <f t="shared" si="98"/>
        <v xml:space="preserve"> </v>
      </c>
    </row>
    <row r="3240" spans="2:13">
      <c r="B3240" s="503"/>
      <c r="C3240" s="363">
        <v>3239</v>
      </c>
      <c r="M3240" t="str">
        <f t="shared" si="98"/>
        <v xml:space="preserve"> </v>
      </c>
    </row>
    <row r="3241" spans="2:13">
      <c r="B3241" s="503"/>
      <c r="C3241" s="363">
        <v>3240</v>
      </c>
      <c r="M3241" t="str">
        <f t="shared" si="98"/>
        <v xml:space="preserve"> </v>
      </c>
    </row>
    <row r="3242" spans="2:13">
      <c r="B3242" s="503"/>
      <c r="C3242" s="363">
        <v>3241</v>
      </c>
      <c r="M3242" t="str">
        <f t="shared" si="98"/>
        <v xml:space="preserve"> </v>
      </c>
    </row>
    <row r="3243" spans="2:13">
      <c r="B3243" s="503"/>
      <c r="C3243" s="363">
        <v>3242</v>
      </c>
      <c r="M3243" t="str">
        <f t="shared" si="98"/>
        <v xml:space="preserve"> </v>
      </c>
    </row>
    <row r="3244" spans="2:13">
      <c r="B3244" s="503"/>
      <c r="C3244" s="363">
        <v>3243</v>
      </c>
      <c r="M3244" t="str">
        <f t="shared" si="98"/>
        <v xml:space="preserve"> </v>
      </c>
    </row>
    <row r="3245" spans="2:13">
      <c r="B3245" s="503"/>
      <c r="C3245" s="363">
        <v>3244</v>
      </c>
      <c r="M3245" t="str">
        <f t="shared" si="98"/>
        <v xml:space="preserve"> </v>
      </c>
    </row>
    <row r="3246" spans="2:13">
      <c r="B3246" s="503"/>
      <c r="C3246" s="363">
        <v>3245</v>
      </c>
      <c r="M3246" t="str">
        <f t="shared" si="98"/>
        <v xml:space="preserve"> </v>
      </c>
    </row>
    <row r="3247" spans="2:13">
      <c r="B3247" s="503"/>
      <c r="C3247" s="363">
        <v>3246</v>
      </c>
      <c r="M3247" t="str">
        <f t="shared" si="98"/>
        <v xml:space="preserve"> </v>
      </c>
    </row>
    <row r="3248" spans="2:13">
      <c r="B3248" s="503"/>
      <c r="C3248" s="363">
        <v>3247</v>
      </c>
      <c r="M3248" t="str">
        <f t="shared" si="98"/>
        <v xml:space="preserve"> </v>
      </c>
    </row>
    <row r="3249" spans="2:13">
      <c r="B3249" s="503"/>
      <c r="C3249" s="363">
        <v>3248</v>
      </c>
      <c r="M3249" t="str">
        <f t="shared" si="98"/>
        <v xml:space="preserve"> </v>
      </c>
    </row>
    <row r="3250" spans="2:13">
      <c r="B3250" s="503"/>
      <c r="C3250" s="363">
        <v>3249</v>
      </c>
      <c r="M3250" t="str">
        <f t="shared" si="98"/>
        <v xml:space="preserve"> </v>
      </c>
    </row>
    <row r="3251" spans="2:13">
      <c r="B3251" s="503"/>
      <c r="C3251" s="363">
        <v>3250</v>
      </c>
      <c r="M3251" t="str">
        <f t="shared" si="98"/>
        <v xml:space="preserve"> </v>
      </c>
    </row>
    <row r="3252" spans="2:13">
      <c r="B3252" s="503"/>
      <c r="C3252" s="363">
        <v>3251</v>
      </c>
      <c r="M3252" t="str">
        <f t="shared" si="98"/>
        <v xml:space="preserve"> </v>
      </c>
    </row>
    <row r="3253" spans="2:13">
      <c r="B3253" s="503"/>
      <c r="C3253" s="363">
        <v>3252</v>
      </c>
      <c r="M3253" t="str">
        <f t="shared" si="98"/>
        <v xml:space="preserve"> </v>
      </c>
    </row>
    <row r="3254" spans="2:13">
      <c r="B3254" s="503"/>
      <c r="C3254" s="363">
        <v>3253</v>
      </c>
      <c r="M3254" t="str">
        <f t="shared" si="98"/>
        <v xml:space="preserve"> </v>
      </c>
    </row>
    <row r="3255" spans="2:13">
      <c r="B3255" s="503"/>
      <c r="C3255" s="363">
        <v>3254</v>
      </c>
      <c r="M3255" t="str">
        <f t="shared" si="98"/>
        <v xml:space="preserve"> </v>
      </c>
    </row>
    <row r="3256" spans="2:13">
      <c r="B3256" s="503"/>
      <c r="C3256" s="363">
        <v>3255</v>
      </c>
      <c r="M3256" t="str">
        <f t="shared" si="98"/>
        <v xml:space="preserve"> </v>
      </c>
    </row>
    <row r="3257" spans="2:13">
      <c r="B3257" s="503"/>
      <c r="C3257" s="363">
        <v>3256</v>
      </c>
      <c r="M3257" t="str">
        <f t="shared" si="98"/>
        <v xml:space="preserve"> </v>
      </c>
    </row>
    <row r="3258" spans="2:13">
      <c r="B3258" s="503"/>
      <c r="C3258" s="363">
        <v>3257</v>
      </c>
      <c r="M3258" t="str">
        <f t="shared" si="98"/>
        <v xml:space="preserve"> </v>
      </c>
    </row>
    <row r="3259" spans="2:13">
      <c r="B3259" s="503"/>
      <c r="C3259" s="363">
        <v>3258</v>
      </c>
      <c r="M3259" t="str">
        <f t="shared" si="98"/>
        <v xml:space="preserve"> </v>
      </c>
    </row>
    <row r="3260" spans="2:13">
      <c r="B3260" s="503"/>
      <c r="C3260" s="363">
        <v>3259</v>
      </c>
      <c r="M3260" t="str">
        <f t="shared" si="98"/>
        <v xml:space="preserve"> </v>
      </c>
    </row>
    <row r="3261" spans="2:13">
      <c r="B3261" s="503"/>
      <c r="C3261" s="363">
        <v>3260</v>
      </c>
      <c r="M3261" t="str">
        <f t="shared" si="98"/>
        <v xml:space="preserve"> </v>
      </c>
    </row>
    <row r="3262" spans="2:13">
      <c r="B3262" s="503"/>
      <c r="C3262" s="363">
        <v>3261</v>
      </c>
      <c r="M3262" t="str">
        <f t="shared" si="98"/>
        <v xml:space="preserve"> </v>
      </c>
    </row>
    <row r="3263" spans="2:13">
      <c r="B3263" s="503"/>
      <c r="C3263" s="363">
        <v>3262</v>
      </c>
      <c r="M3263" t="str">
        <f t="shared" si="98"/>
        <v xml:space="preserve"> </v>
      </c>
    </row>
    <row r="3264" spans="2:13">
      <c r="B3264" s="503"/>
      <c r="C3264" s="363">
        <v>3263</v>
      </c>
      <c r="M3264" t="str">
        <f t="shared" si="98"/>
        <v xml:space="preserve"> </v>
      </c>
    </row>
    <row r="3265" spans="2:13">
      <c r="B3265" s="503"/>
      <c r="C3265" s="363">
        <v>3264</v>
      </c>
      <c r="M3265" t="str">
        <f t="shared" si="98"/>
        <v xml:space="preserve"> </v>
      </c>
    </row>
    <row r="3266" spans="2:13">
      <c r="B3266" s="503"/>
      <c r="C3266" s="363">
        <v>3265</v>
      </c>
      <c r="M3266" t="str">
        <f t="shared" si="98"/>
        <v xml:space="preserve"> </v>
      </c>
    </row>
    <row r="3267" spans="2:13">
      <c r="B3267" s="503"/>
      <c r="C3267" s="363">
        <v>3266</v>
      </c>
      <c r="M3267" t="str">
        <f t="shared" ref="M3267:M3330" si="99">K3267&amp;" "&amp;L3267</f>
        <v xml:space="preserve"> </v>
      </c>
    </row>
    <row r="3268" spans="2:13">
      <c r="B3268" s="503"/>
      <c r="C3268" s="363">
        <v>3267</v>
      </c>
      <c r="M3268" t="str">
        <f t="shared" si="99"/>
        <v xml:space="preserve"> </v>
      </c>
    </row>
    <row r="3269" spans="2:13">
      <c r="B3269" s="503"/>
      <c r="C3269" s="363">
        <v>3268</v>
      </c>
      <c r="M3269" t="str">
        <f t="shared" si="99"/>
        <v xml:space="preserve"> </v>
      </c>
    </row>
    <row r="3270" spans="2:13">
      <c r="B3270" s="503"/>
      <c r="C3270" s="363">
        <v>3269</v>
      </c>
      <c r="M3270" t="str">
        <f t="shared" si="99"/>
        <v xml:space="preserve"> </v>
      </c>
    </row>
    <row r="3271" spans="2:13">
      <c r="B3271" s="503"/>
      <c r="C3271" s="363">
        <v>3270</v>
      </c>
      <c r="M3271" t="str">
        <f t="shared" si="99"/>
        <v xml:space="preserve"> </v>
      </c>
    </row>
    <row r="3272" spans="2:13">
      <c r="B3272" s="503"/>
      <c r="C3272" s="363">
        <v>3271</v>
      </c>
      <c r="M3272" t="str">
        <f t="shared" si="99"/>
        <v xml:space="preserve"> </v>
      </c>
    </row>
    <row r="3273" spans="2:13">
      <c r="B3273" s="503"/>
      <c r="C3273" s="363">
        <v>3272</v>
      </c>
      <c r="M3273" t="str">
        <f t="shared" si="99"/>
        <v xml:space="preserve"> </v>
      </c>
    </row>
    <row r="3274" spans="2:13">
      <c r="B3274" s="503"/>
      <c r="C3274" s="363">
        <v>3273</v>
      </c>
      <c r="M3274" t="str">
        <f t="shared" si="99"/>
        <v xml:space="preserve"> </v>
      </c>
    </row>
    <row r="3275" spans="2:13">
      <c r="B3275" s="503"/>
      <c r="C3275" s="363">
        <v>3274</v>
      </c>
      <c r="M3275" t="str">
        <f t="shared" si="99"/>
        <v xml:space="preserve"> </v>
      </c>
    </row>
    <row r="3276" spans="2:13">
      <c r="B3276" s="503"/>
      <c r="C3276" s="363">
        <v>3275</v>
      </c>
      <c r="M3276" t="str">
        <f t="shared" si="99"/>
        <v xml:space="preserve"> </v>
      </c>
    </row>
    <row r="3277" spans="2:13">
      <c r="B3277" s="503"/>
      <c r="C3277" s="363">
        <v>3276</v>
      </c>
      <c r="M3277" t="str">
        <f t="shared" si="99"/>
        <v xml:space="preserve"> </v>
      </c>
    </row>
    <row r="3278" spans="2:13">
      <c r="B3278" s="503"/>
      <c r="C3278" s="363">
        <v>3277</v>
      </c>
      <c r="M3278" t="str">
        <f t="shared" si="99"/>
        <v xml:space="preserve"> </v>
      </c>
    </row>
    <row r="3279" spans="2:13">
      <c r="B3279" s="503"/>
      <c r="C3279" s="363">
        <v>3278</v>
      </c>
      <c r="M3279" t="str">
        <f t="shared" si="99"/>
        <v xml:space="preserve"> </v>
      </c>
    </row>
    <row r="3280" spans="2:13">
      <c r="B3280" s="503"/>
      <c r="C3280" s="363">
        <v>3279</v>
      </c>
      <c r="M3280" t="str">
        <f t="shared" si="99"/>
        <v xml:space="preserve"> </v>
      </c>
    </row>
    <row r="3281" spans="2:13">
      <c r="B3281" s="503"/>
      <c r="C3281" s="363">
        <v>3280</v>
      </c>
      <c r="M3281" t="str">
        <f t="shared" si="99"/>
        <v xml:space="preserve"> </v>
      </c>
    </row>
    <row r="3282" spans="2:13">
      <c r="B3282" s="503"/>
      <c r="C3282" s="363">
        <v>3281</v>
      </c>
      <c r="M3282" t="str">
        <f t="shared" si="99"/>
        <v xml:space="preserve"> </v>
      </c>
    </row>
    <row r="3283" spans="2:13">
      <c r="B3283" s="503"/>
      <c r="C3283" s="363">
        <v>3282</v>
      </c>
      <c r="M3283" t="str">
        <f t="shared" si="99"/>
        <v xml:space="preserve"> </v>
      </c>
    </row>
    <row r="3284" spans="2:13">
      <c r="B3284" s="503"/>
      <c r="C3284" s="363">
        <v>3283</v>
      </c>
      <c r="M3284" t="str">
        <f t="shared" si="99"/>
        <v xml:space="preserve"> </v>
      </c>
    </row>
    <row r="3285" spans="2:13">
      <c r="B3285" s="503"/>
      <c r="C3285" s="363">
        <v>3284</v>
      </c>
      <c r="M3285" t="str">
        <f t="shared" si="99"/>
        <v xml:space="preserve"> </v>
      </c>
    </row>
    <row r="3286" spans="2:13">
      <c r="B3286" s="503"/>
      <c r="C3286" s="363">
        <v>3285</v>
      </c>
      <c r="M3286" t="str">
        <f t="shared" si="99"/>
        <v xml:space="preserve"> </v>
      </c>
    </row>
    <row r="3287" spans="2:13">
      <c r="B3287" s="503"/>
      <c r="C3287" s="363">
        <v>3286</v>
      </c>
      <c r="M3287" t="str">
        <f t="shared" si="99"/>
        <v xml:space="preserve"> </v>
      </c>
    </row>
    <row r="3288" spans="2:13">
      <c r="B3288" s="503"/>
      <c r="C3288" s="363">
        <v>3287</v>
      </c>
      <c r="M3288" t="str">
        <f t="shared" si="99"/>
        <v xml:space="preserve"> </v>
      </c>
    </row>
    <row r="3289" spans="2:13">
      <c r="B3289" s="503"/>
      <c r="C3289" s="363">
        <v>3288</v>
      </c>
      <c r="M3289" t="str">
        <f t="shared" si="99"/>
        <v xml:space="preserve"> </v>
      </c>
    </row>
    <row r="3290" spans="2:13">
      <c r="B3290" s="503"/>
      <c r="C3290" s="363">
        <v>3289</v>
      </c>
      <c r="M3290" t="str">
        <f t="shared" si="99"/>
        <v xml:space="preserve"> </v>
      </c>
    </row>
    <row r="3291" spans="2:13">
      <c r="B3291" s="503"/>
      <c r="C3291" s="363">
        <v>3290</v>
      </c>
      <c r="M3291" t="str">
        <f t="shared" si="99"/>
        <v xml:space="preserve"> </v>
      </c>
    </row>
    <row r="3292" spans="2:13">
      <c r="B3292" s="503"/>
      <c r="C3292" s="363">
        <v>3291</v>
      </c>
      <c r="M3292" t="str">
        <f t="shared" si="99"/>
        <v xml:space="preserve"> </v>
      </c>
    </row>
    <row r="3293" spans="2:13">
      <c r="B3293" s="503"/>
      <c r="C3293" s="363">
        <v>3292</v>
      </c>
      <c r="M3293" t="str">
        <f t="shared" si="99"/>
        <v xml:space="preserve"> </v>
      </c>
    </row>
    <row r="3294" spans="2:13">
      <c r="B3294" s="503"/>
      <c r="C3294" s="363">
        <v>3293</v>
      </c>
      <c r="M3294" t="str">
        <f t="shared" si="99"/>
        <v xml:space="preserve"> </v>
      </c>
    </row>
    <row r="3295" spans="2:13">
      <c r="B3295" s="503"/>
      <c r="C3295" s="363">
        <v>3294</v>
      </c>
      <c r="M3295" t="str">
        <f t="shared" si="99"/>
        <v xml:space="preserve"> </v>
      </c>
    </row>
    <row r="3296" spans="2:13">
      <c r="B3296" s="503"/>
      <c r="C3296" s="363">
        <v>3295</v>
      </c>
      <c r="M3296" t="str">
        <f t="shared" si="99"/>
        <v xml:space="preserve"> </v>
      </c>
    </row>
    <row r="3297" spans="2:13">
      <c r="B3297" s="503"/>
      <c r="C3297" s="363">
        <v>3296</v>
      </c>
      <c r="M3297" t="str">
        <f t="shared" si="99"/>
        <v xml:space="preserve"> </v>
      </c>
    </row>
    <row r="3298" spans="2:13">
      <c r="B3298" s="503"/>
      <c r="C3298" s="363">
        <v>3297</v>
      </c>
      <c r="M3298" t="str">
        <f t="shared" si="99"/>
        <v xml:space="preserve"> </v>
      </c>
    </row>
    <row r="3299" spans="2:13">
      <c r="B3299" s="503"/>
      <c r="C3299" s="363">
        <v>3298</v>
      </c>
      <c r="M3299" t="str">
        <f t="shared" si="99"/>
        <v xml:space="preserve"> </v>
      </c>
    </row>
    <row r="3300" spans="2:13">
      <c r="B3300" s="503"/>
      <c r="C3300" s="363">
        <v>3299</v>
      </c>
      <c r="M3300" t="str">
        <f t="shared" si="99"/>
        <v xml:space="preserve"> </v>
      </c>
    </row>
    <row r="3301" spans="2:13">
      <c r="B3301" s="503"/>
      <c r="C3301" s="363">
        <v>3300</v>
      </c>
      <c r="M3301" t="str">
        <f t="shared" si="99"/>
        <v xml:space="preserve"> </v>
      </c>
    </row>
    <row r="3302" spans="2:13">
      <c r="B3302" s="503"/>
      <c r="C3302" s="363">
        <v>3301</v>
      </c>
      <c r="M3302" t="str">
        <f t="shared" si="99"/>
        <v xml:space="preserve"> </v>
      </c>
    </row>
    <row r="3303" spans="2:13">
      <c r="B3303" s="503"/>
      <c r="C3303" s="363">
        <v>3302</v>
      </c>
      <c r="M3303" t="str">
        <f t="shared" si="99"/>
        <v xml:space="preserve"> </v>
      </c>
    </row>
    <row r="3304" spans="2:13">
      <c r="B3304" s="503"/>
      <c r="C3304" s="363">
        <v>3303</v>
      </c>
      <c r="M3304" t="str">
        <f t="shared" si="99"/>
        <v xml:space="preserve"> </v>
      </c>
    </row>
    <row r="3305" spans="2:13">
      <c r="B3305" s="503"/>
      <c r="C3305" s="363">
        <v>3304</v>
      </c>
      <c r="M3305" t="str">
        <f t="shared" si="99"/>
        <v xml:space="preserve"> </v>
      </c>
    </row>
    <row r="3306" spans="2:13">
      <c r="B3306" s="503"/>
      <c r="C3306" s="363">
        <v>3305</v>
      </c>
      <c r="M3306" t="str">
        <f t="shared" si="99"/>
        <v xml:space="preserve"> </v>
      </c>
    </row>
    <row r="3307" spans="2:13">
      <c r="B3307" s="503"/>
      <c r="C3307" s="363">
        <v>3306</v>
      </c>
      <c r="M3307" t="str">
        <f t="shared" si="99"/>
        <v xml:space="preserve"> </v>
      </c>
    </row>
    <row r="3308" spans="2:13">
      <c r="B3308" s="503"/>
      <c r="C3308" s="363">
        <v>3307</v>
      </c>
      <c r="M3308" t="str">
        <f t="shared" si="99"/>
        <v xml:space="preserve"> </v>
      </c>
    </row>
    <row r="3309" spans="2:13">
      <c r="B3309" s="503"/>
      <c r="C3309" s="363">
        <v>3308</v>
      </c>
      <c r="M3309" t="str">
        <f t="shared" si="99"/>
        <v xml:space="preserve"> </v>
      </c>
    </row>
    <row r="3310" spans="2:13">
      <c r="B3310" s="503"/>
      <c r="C3310" s="363">
        <v>3309</v>
      </c>
      <c r="M3310" t="str">
        <f t="shared" si="99"/>
        <v xml:space="preserve"> </v>
      </c>
    </row>
    <row r="3311" spans="2:13">
      <c r="B3311" s="503"/>
      <c r="C3311" s="363">
        <v>3310</v>
      </c>
      <c r="M3311" t="str">
        <f t="shared" si="99"/>
        <v xml:space="preserve"> </v>
      </c>
    </row>
    <row r="3312" spans="2:13">
      <c r="B3312" s="503"/>
      <c r="C3312" s="363">
        <v>3311</v>
      </c>
      <c r="M3312" t="str">
        <f t="shared" si="99"/>
        <v xml:space="preserve"> </v>
      </c>
    </row>
    <row r="3313" spans="2:13">
      <c r="B3313" s="503"/>
      <c r="C3313" s="363">
        <v>3312</v>
      </c>
      <c r="M3313" t="str">
        <f t="shared" si="99"/>
        <v xml:space="preserve"> </v>
      </c>
    </row>
    <row r="3314" spans="2:13">
      <c r="B3314" s="503"/>
      <c r="C3314" s="363">
        <v>3313</v>
      </c>
      <c r="M3314" t="str">
        <f t="shared" si="99"/>
        <v xml:space="preserve"> </v>
      </c>
    </row>
    <row r="3315" spans="2:13">
      <c r="B3315" s="503"/>
      <c r="C3315" s="363">
        <v>3314</v>
      </c>
      <c r="M3315" t="str">
        <f t="shared" si="99"/>
        <v xml:space="preserve"> </v>
      </c>
    </row>
    <row r="3316" spans="2:13">
      <c r="B3316" s="503"/>
      <c r="C3316" s="363">
        <v>3315</v>
      </c>
      <c r="M3316" t="str">
        <f t="shared" si="99"/>
        <v xml:space="preserve"> </v>
      </c>
    </row>
    <row r="3317" spans="2:13">
      <c r="B3317" s="503"/>
      <c r="C3317" s="363">
        <v>3316</v>
      </c>
      <c r="M3317" t="str">
        <f t="shared" si="99"/>
        <v xml:space="preserve"> </v>
      </c>
    </row>
    <row r="3318" spans="2:13">
      <c r="B3318" s="503"/>
      <c r="C3318" s="363">
        <v>3317</v>
      </c>
      <c r="M3318" t="str">
        <f t="shared" si="99"/>
        <v xml:space="preserve"> </v>
      </c>
    </row>
    <row r="3319" spans="2:13">
      <c r="B3319" s="503"/>
      <c r="C3319" s="363">
        <v>3318</v>
      </c>
      <c r="M3319" t="str">
        <f t="shared" si="99"/>
        <v xml:space="preserve"> </v>
      </c>
    </row>
    <row r="3320" spans="2:13">
      <c r="B3320" s="503"/>
      <c r="C3320" s="363">
        <v>3319</v>
      </c>
      <c r="M3320" t="str">
        <f t="shared" si="99"/>
        <v xml:space="preserve"> </v>
      </c>
    </row>
    <row r="3321" spans="2:13">
      <c r="B3321" s="503"/>
      <c r="C3321" s="363">
        <v>3320</v>
      </c>
      <c r="M3321" t="str">
        <f t="shared" si="99"/>
        <v xml:space="preserve"> </v>
      </c>
    </row>
    <row r="3322" spans="2:13">
      <c r="B3322" s="503"/>
      <c r="C3322" s="363">
        <v>3321</v>
      </c>
      <c r="M3322" t="str">
        <f t="shared" si="99"/>
        <v xml:space="preserve"> </v>
      </c>
    </row>
    <row r="3323" spans="2:13">
      <c r="B3323" s="503"/>
      <c r="C3323" s="363">
        <v>3322</v>
      </c>
      <c r="M3323" t="str">
        <f t="shared" si="99"/>
        <v xml:space="preserve"> </v>
      </c>
    </row>
    <row r="3324" spans="2:13">
      <c r="B3324" s="503"/>
      <c r="C3324" s="363">
        <v>3323</v>
      </c>
      <c r="M3324" t="str">
        <f t="shared" si="99"/>
        <v xml:space="preserve"> </v>
      </c>
    </row>
    <row r="3325" spans="2:13">
      <c r="B3325" s="503"/>
      <c r="C3325" s="363">
        <v>3324</v>
      </c>
      <c r="M3325" t="str">
        <f t="shared" si="99"/>
        <v xml:space="preserve"> </v>
      </c>
    </row>
    <row r="3326" spans="2:13">
      <c r="B3326" s="503"/>
      <c r="C3326" s="363">
        <v>3325</v>
      </c>
      <c r="M3326" t="str">
        <f t="shared" si="99"/>
        <v xml:space="preserve"> </v>
      </c>
    </row>
    <row r="3327" spans="2:13">
      <c r="B3327" s="503"/>
      <c r="C3327" s="363">
        <v>3326</v>
      </c>
      <c r="M3327" t="str">
        <f t="shared" si="99"/>
        <v xml:space="preserve"> </v>
      </c>
    </row>
    <row r="3328" spans="2:13">
      <c r="B3328" s="503"/>
      <c r="C3328" s="363">
        <v>3327</v>
      </c>
      <c r="M3328" t="str">
        <f t="shared" si="99"/>
        <v xml:space="preserve"> </v>
      </c>
    </row>
    <row r="3329" spans="2:13">
      <c r="B3329" s="503"/>
      <c r="C3329" s="363">
        <v>3328</v>
      </c>
      <c r="M3329" t="str">
        <f t="shared" si="99"/>
        <v xml:space="preserve"> </v>
      </c>
    </row>
    <row r="3330" spans="2:13">
      <c r="B3330" s="503"/>
      <c r="C3330" s="363">
        <v>3329</v>
      </c>
      <c r="M3330" t="str">
        <f t="shared" si="99"/>
        <v xml:space="preserve"> </v>
      </c>
    </row>
    <row r="3331" spans="2:13">
      <c r="B3331" s="503"/>
      <c r="C3331" s="363">
        <v>3330</v>
      </c>
      <c r="M3331" t="str">
        <f t="shared" ref="M3331:M3394" si="100">K3331&amp;" "&amp;L3331</f>
        <v xml:space="preserve"> </v>
      </c>
    </row>
    <row r="3332" spans="2:13">
      <c r="B3332" s="503"/>
      <c r="C3332" s="363">
        <v>3331</v>
      </c>
      <c r="M3332" t="str">
        <f t="shared" si="100"/>
        <v xml:space="preserve"> </v>
      </c>
    </row>
    <row r="3333" spans="2:13">
      <c r="B3333" s="503"/>
      <c r="C3333" s="363">
        <v>3332</v>
      </c>
      <c r="M3333" t="str">
        <f t="shared" si="100"/>
        <v xml:space="preserve"> </v>
      </c>
    </row>
    <row r="3334" spans="2:13">
      <c r="B3334" s="503"/>
      <c r="C3334" s="363">
        <v>3333</v>
      </c>
      <c r="M3334" t="str">
        <f t="shared" si="100"/>
        <v xml:space="preserve"> </v>
      </c>
    </row>
    <row r="3335" spans="2:13">
      <c r="B3335" s="503"/>
      <c r="C3335" s="363">
        <v>3334</v>
      </c>
      <c r="M3335" t="str">
        <f t="shared" si="100"/>
        <v xml:space="preserve"> </v>
      </c>
    </row>
    <row r="3336" spans="2:13">
      <c r="B3336" s="503"/>
      <c r="C3336" s="363">
        <v>3335</v>
      </c>
      <c r="M3336" t="str">
        <f t="shared" si="100"/>
        <v xml:space="preserve"> </v>
      </c>
    </row>
    <row r="3337" spans="2:13">
      <c r="B3337" s="503"/>
      <c r="C3337" s="363">
        <v>3336</v>
      </c>
      <c r="M3337" t="str">
        <f t="shared" si="100"/>
        <v xml:space="preserve"> </v>
      </c>
    </row>
    <row r="3338" spans="2:13">
      <c r="B3338" s="503"/>
      <c r="C3338" s="363">
        <v>3337</v>
      </c>
      <c r="M3338" t="str">
        <f t="shared" si="100"/>
        <v xml:space="preserve"> </v>
      </c>
    </row>
    <row r="3339" spans="2:13">
      <c r="B3339" s="503"/>
      <c r="C3339" s="363">
        <v>3338</v>
      </c>
      <c r="M3339" t="str">
        <f t="shared" si="100"/>
        <v xml:space="preserve"> </v>
      </c>
    </row>
    <row r="3340" spans="2:13">
      <c r="B3340" s="503"/>
      <c r="C3340" s="363">
        <v>3339</v>
      </c>
      <c r="M3340" t="str">
        <f t="shared" si="100"/>
        <v xml:space="preserve"> </v>
      </c>
    </row>
    <row r="3341" spans="2:13">
      <c r="B3341" s="503"/>
      <c r="C3341" s="363">
        <v>3340</v>
      </c>
      <c r="M3341" t="str">
        <f t="shared" si="100"/>
        <v xml:space="preserve"> </v>
      </c>
    </row>
    <row r="3342" spans="2:13">
      <c r="B3342" s="503"/>
      <c r="C3342" s="363">
        <v>3341</v>
      </c>
      <c r="M3342" t="str">
        <f t="shared" si="100"/>
        <v xml:space="preserve"> </v>
      </c>
    </row>
    <row r="3343" spans="2:13">
      <c r="B3343" s="503"/>
      <c r="C3343" s="363">
        <v>3342</v>
      </c>
      <c r="M3343" t="str">
        <f t="shared" si="100"/>
        <v xml:space="preserve"> </v>
      </c>
    </row>
    <row r="3344" spans="2:13">
      <c r="B3344" s="503"/>
      <c r="C3344" s="363">
        <v>3343</v>
      </c>
      <c r="M3344" t="str">
        <f t="shared" si="100"/>
        <v xml:space="preserve"> </v>
      </c>
    </row>
    <row r="3345" spans="2:13">
      <c r="B3345" s="503"/>
      <c r="C3345" s="363">
        <v>3344</v>
      </c>
      <c r="M3345" t="str">
        <f t="shared" si="100"/>
        <v xml:space="preserve"> </v>
      </c>
    </row>
    <row r="3346" spans="2:13">
      <c r="B3346" s="503"/>
      <c r="C3346" s="363">
        <v>3345</v>
      </c>
      <c r="M3346" t="str">
        <f t="shared" si="100"/>
        <v xml:space="preserve"> </v>
      </c>
    </row>
    <row r="3347" spans="2:13">
      <c r="B3347" s="503"/>
      <c r="C3347" s="363">
        <v>3346</v>
      </c>
      <c r="M3347" t="str">
        <f t="shared" si="100"/>
        <v xml:space="preserve"> </v>
      </c>
    </row>
    <row r="3348" spans="2:13">
      <c r="B3348" s="503"/>
      <c r="C3348" s="363">
        <v>3347</v>
      </c>
      <c r="M3348" t="str">
        <f t="shared" si="100"/>
        <v xml:space="preserve"> </v>
      </c>
    </row>
    <row r="3349" spans="2:13">
      <c r="B3349" s="503"/>
      <c r="C3349" s="363">
        <v>3348</v>
      </c>
      <c r="M3349" t="str">
        <f t="shared" si="100"/>
        <v xml:space="preserve"> </v>
      </c>
    </row>
    <row r="3350" spans="2:13">
      <c r="B3350" s="503"/>
      <c r="C3350" s="363">
        <v>3349</v>
      </c>
      <c r="M3350" t="str">
        <f t="shared" si="100"/>
        <v xml:space="preserve"> </v>
      </c>
    </row>
    <row r="3351" spans="2:13">
      <c r="B3351" s="503"/>
      <c r="C3351" s="363">
        <v>3350</v>
      </c>
      <c r="M3351" t="str">
        <f t="shared" si="100"/>
        <v xml:space="preserve"> </v>
      </c>
    </row>
    <row r="3352" spans="2:13">
      <c r="B3352" s="503"/>
      <c r="C3352" s="363">
        <v>3351</v>
      </c>
      <c r="M3352" t="str">
        <f t="shared" si="100"/>
        <v xml:space="preserve"> </v>
      </c>
    </row>
    <row r="3353" spans="2:13">
      <c r="B3353" s="503"/>
      <c r="C3353" s="363">
        <v>3352</v>
      </c>
      <c r="M3353" t="str">
        <f t="shared" si="100"/>
        <v xml:space="preserve"> </v>
      </c>
    </row>
    <row r="3354" spans="2:13">
      <c r="B3354" s="503"/>
      <c r="C3354" s="363">
        <v>3353</v>
      </c>
      <c r="M3354" t="str">
        <f t="shared" si="100"/>
        <v xml:space="preserve"> </v>
      </c>
    </row>
    <row r="3355" spans="2:13">
      <c r="B3355" s="503"/>
      <c r="C3355" s="363">
        <v>3354</v>
      </c>
      <c r="M3355" t="str">
        <f t="shared" si="100"/>
        <v xml:space="preserve"> </v>
      </c>
    </row>
    <row r="3356" spans="2:13">
      <c r="B3356" s="503"/>
      <c r="C3356" s="363">
        <v>3355</v>
      </c>
      <c r="M3356" t="str">
        <f t="shared" si="100"/>
        <v xml:space="preserve"> </v>
      </c>
    </row>
    <row r="3357" spans="2:13">
      <c r="B3357" s="503"/>
      <c r="C3357" s="363">
        <v>3356</v>
      </c>
      <c r="M3357" t="str">
        <f t="shared" si="100"/>
        <v xml:space="preserve"> </v>
      </c>
    </row>
    <row r="3358" spans="2:13">
      <c r="B3358" s="503"/>
      <c r="C3358" s="363">
        <v>3357</v>
      </c>
      <c r="M3358" t="str">
        <f t="shared" si="100"/>
        <v xml:space="preserve"> </v>
      </c>
    </row>
    <row r="3359" spans="2:13">
      <c r="B3359" s="503"/>
      <c r="C3359" s="363">
        <v>3358</v>
      </c>
      <c r="M3359" t="str">
        <f t="shared" si="100"/>
        <v xml:space="preserve"> </v>
      </c>
    </row>
    <row r="3360" spans="2:13">
      <c r="B3360" s="503"/>
      <c r="C3360" s="363">
        <v>3359</v>
      </c>
      <c r="M3360" t="str">
        <f t="shared" si="100"/>
        <v xml:space="preserve"> </v>
      </c>
    </row>
    <row r="3361" spans="2:13">
      <c r="B3361" s="503"/>
      <c r="C3361" s="363">
        <v>3360</v>
      </c>
      <c r="M3361" t="str">
        <f t="shared" si="100"/>
        <v xml:space="preserve"> </v>
      </c>
    </row>
    <row r="3362" spans="2:13">
      <c r="B3362" s="503"/>
      <c r="C3362" s="363">
        <v>3361</v>
      </c>
      <c r="M3362" t="str">
        <f t="shared" si="100"/>
        <v xml:space="preserve"> </v>
      </c>
    </row>
    <row r="3363" spans="2:13">
      <c r="B3363" s="503"/>
      <c r="C3363" s="363">
        <v>3362</v>
      </c>
      <c r="M3363" t="str">
        <f t="shared" si="100"/>
        <v xml:space="preserve"> </v>
      </c>
    </row>
    <row r="3364" spans="2:13">
      <c r="B3364" s="503"/>
      <c r="C3364" s="363">
        <v>3363</v>
      </c>
      <c r="M3364" t="str">
        <f t="shared" si="100"/>
        <v xml:space="preserve"> </v>
      </c>
    </row>
    <row r="3365" spans="2:13">
      <c r="B3365" s="503"/>
      <c r="C3365" s="363">
        <v>3364</v>
      </c>
      <c r="M3365" t="str">
        <f t="shared" si="100"/>
        <v xml:space="preserve"> </v>
      </c>
    </row>
    <row r="3366" spans="2:13">
      <c r="B3366" s="503"/>
      <c r="C3366" s="363">
        <v>3365</v>
      </c>
      <c r="M3366" t="str">
        <f t="shared" si="100"/>
        <v xml:space="preserve"> </v>
      </c>
    </row>
    <row r="3367" spans="2:13">
      <c r="B3367" s="503"/>
      <c r="C3367" s="363">
        <v>3366</v>
      </c>
      <c r="M3367" t="str">
        <f t="shared" si="100"/>
        <v xml:space="preserve"> </v>
      </c>
    </row>
    <row r="3368" spans="2:13">
      <c r="B3368" s="503"/>
      <c r="C3368" s="363">
        <v>3367</v>
      </c>
      <c r="M3368" t="str">
        <f t="shared" si="100"/>
        <v xml:space="preserve"> </v>
      </c>
    </row>
    <row r="3369" spans="2:13">
      <c r="B3369" s="503"/>
      <c r="C3369" s="363">
        <v>3368</v>
      </c>
      <c r="M3369" t="str">
        <f t="shared" si="100"/>
        <v xml:space="preserve"> </v>
      </c>
    </row>
    <row r="3370" spans="2:13">
      <c r="B3370" s="503"/>
      <c r="C3370" s="363">
        <v>3369</v>
      </c>
      <c r="M3370" t="str">
        <f t="shared" si="100"/>
        <v xml:space="preserve"> </v>
      </c>
    </row>
    <row r="3371" spans="2:13">
      <c r="B3371" s="503"/>
      <c r="C3371" s="363">
        <v>3370</v>
      </c>
      <c r="M3371" t="str">
        <f t="shared" si="100"/>
        <v xml:space="preserve"> </v>
      </c>
    </row>
    <row r="3372" spans="2:13">
      <c r="B3372" s="503"/>
      <c r="C3372" s="363">
        <v>3371</v>
      </c>
      <c r="M3372" t="str">
        <f t="shared" si="100"/>
        <v xml:space="preserve"> </v>
      </c>
    </row>
    <row r="3373" spans="2:13">
      <c r="B3373" s="503"/>
      <c r="C3373" s="363">
        <v>3372</v>
      </c>
      <c r="M3373" t="str">
        <f t="shared" si="100"/>
        <v xml:space="preserve"> </v>
      </c>
    </row>
    <row r="3374" spans="2:13">
      <c r="B3374" s="503"/>
      <c r="C3374" s="363">
        <v>3373</v>
      </c>
      <c r="M3374" t="str">
        <f t="shared" si="100"/>
        <v xml:space="preserve"> </v>
      </c>
    </row>
    <row r="3375" spans="2:13">
      <c r="B3375" s="503"/>
      <c r="C3375" s="363">
        <v>3374</v>
      </c>
      <c r="M3375" t="str">
        <f t="shared" si="100"/>
        <v xml:space="preserve"> </v>
      </c>
    </row>
    <row r="3376" spans="2:13">
      <c r="B3376" s="503"/>
      <c r="C3376" s="363">
        <v>3375</v>
      </c>
      <c r="M3376" t="str">
        <f t="shared" si="100"/>
        <v xml:space="preserve"> </v>
      </c>
    </row>
    <row r="3377" spans="2:13">
      <c r="B3377" s="503"/>
      <c r="C3377" s="363">
        <v>3376</v>
      </c>
      <c r="M3377" t="str">
        <f t="shared" si="100"/>
        <v xml:space="preserve"> </v>
      </c>
    </row>
    <row r="3378" spans="2:13">
      <c r="B3378" s="503"/>
      <c r="C3378" s="363">
        <v>3377</v>
      </c>
      <c r="M3378" t="str">
        <f t="shared" si="100"/>
        <v xml:space="preserve"> </v>
      </c>
    </row>
    <row r="3379" spans="2:13">
      <c r="B3379" s="503"/>
      <c r="C3379" s="363">
        <v>3378</v>
      </c>
      <c r="M3379" t="str">
        <f t="shared" si="100"/>
        <v xml:space="preserve"> </v>
      </c>
    </row>
    <row r="3380" spans="2:13">
      <c r="B3380" s="503"/>
      <c r="C3380" s="363">
        <v>3379</v>
      </c>
      <c r="M3380" t="str">
        <f t="shared" si="100"/>
        <v xml:space="preserve"> </v>
      </c>
    </row>
    <row r="3381" spans="2:13">
      <c r="B3381" s="503"/>
      <c r="C3381" s="363">
        <v>3380</v>
      </c>
      <c r="M3381" t="str">
        <f t="shared" si="100"/>
        <v xml:space="preserve"> </v>
      </c>
    </row>
    <row r="3382" spans="2:13">
      <c r="B3382" s="503"/>
      <c r="C3382" s="363">
        <v>3381</v>
      </c>
      <c r="M3382" t="str">
        <f t="shared" si="100"/>
        <v xml:space="preserve"> </v>
      </c>
    </row>
    <row r="3383" spans="2:13">
      <c r="B3383" s="503"/>
      <c r="C3383" s="363">
        <v>3382</v>
      </c>
      <c r="M3383" t="str">
        <f t="shared" si="100"/>
        <v xml:space="preserve"> </v>
      </c>
    </row>
    <row r="3384" spans="2:13">
      <c r="B3384" s="503"/>
      <c r="C3384" s="363">
        <v>3383</v>
      </c>
      <c r="M3384" t="str">
        <f t="shared" si="100"/>
        <v xml:space="preserve"> </v>
      </c>
    </row>
    <row r="3385" spans="2:13">
      <c r="B3385" s="503"/>
      <c r="C3385" s="363">
        <v>3384</v>
      </c>
      <c r="M3385" t="str">
        <f t="shared" si="100"/>
        <v xml:space="preserve"> </v>
      </c>
    </row>
    <row r="3386" spans="2:13">
      <c r="B3386" s="503"/>
      <c r="C3386" s="363">
        <v>3385</v>
      </c>
      <c r="M3386" t="str">
        <f t="shared" si="100"/>
        <v xml:space="preserve"> </v>
      </c>
    </row>
    <row r="3387" spans="2:13">
      <c r="B3387" s="503"/>
      <c r="C3387" s="363">
        <v>3386</v>
      </c>
      <c r="M3387" t="str">
        <f t="shared" si="100"/>
        <v xml:space="preserve"> </v>
      </c>
    </row>
    <row r="3388" spans="2:13">
      <c r="B3388" s="503"/>
      <c r="C3388" s="363">
        <v>3387</v>
      </c>
      <c r="M3388" t="str">
        <f t="shared" si="100"/>
        <v xml:space="preserve"> </v>
      </c>
    </row>
    <row r="3389" spans="2:13">
      <c r="B3389" s="503"/>
      <c r="C3389" s="363">
        <v>3388</v>
      </c>
      <c r="M3389" t="str">
        <f t="shared" si="100"/>
        <v xml:space="preserve"> </v>
      </c>
    </row>
    <row r="3390" spans="2:13">
      <c r="B3390" s="503"/>
      <c r="C3390" s="363">
        <v>3389</v>
      </c>
      <c r="M3390" t="str">
        <f t="shared" si="100"/>
        <v xml:space="preserve"> </v>
      </c>
    </row>
    <row r="3391" spans="2:13">
      <c r="B3391" s="503"/>
      <c r="C3391" s="363">
        <v>3390</v>
      </c>
      <c r="M3391" t="str">
        <f t="shared" si="100"/>
        <v xml:space="preserve"> </v>
      </c>
    </row>
    <row r="3392" spans="2:13">
      <c r="B3392" s="503"/>
      <c r="C3392" s="363">
        <v>3391</v>
      </c>
      <c r="M3392" t="str">
        <f t="shared" si="100"/>
        <v xml:space="preserve"> </v>
      </c>
    </row>
    <row r="3393" spans="2:13">
      <c r="B3393" s="503"/>
      <c r="C3393" s="363">
        <v>3392</v>
      </c>
      <c r="M3393" t="str">
        <f t="shared" si="100"/>
        <v xml:space="preserve"> </v>
      </c>
    </row>
    <row r="3394" spans="2:13">
      <c r="B3394" s="503"/>
      <c r="C3394" s="363">
        <v>3393</v>
      </c>
      <c r="M3394" t="str">
        <f t="shared" si="100"/>
        <v xml:space="preserve"> </v>
      </c>
    </row>
    <row r="3395" spans="2:13">
      <c r="B3395" s="503"/>
      <c r="C3395" s="363">
        <v>3394</v>
      </c>
      <c r="M3395" t="str">
        <f t="shared" ref="M3395:M3458" si="101">K3395&amp;" "&amp;L3395</f>
        <v xml:space="preserve"> </v>
      </c>
    </row>
    <row r="3396" spans="2:13">
      <c r="B3396" s="503"/>
      <c r="C3396" s="363">
        <v>3395</v>
      </c>
      <c r="M3396" t="str">
        <f t="shared" si="101"/>
        <v xml:space="preserve"> </v>
      </c>
    </row>
    <row r="3397" spans="2:13">
      <c r="B3397" s="503"/>
      <c r="C3397" s="363">
        <v>3396</v>
      </c>
      <c r="M3397" t="str">
        <f t="shared" si="101"/>
        <v xml:space="preserve"> </v>
      </c>
    </row>
    <row r="3398" spans="2:13">
      <c r="B3398" s="503"/>
      <c r="C3398" s="363">
        <v>3397</v>
      </c>
      <c r="M3398" t="str">
        <f t="shared" si="101"/>
        <v xml:space="preserve"> </v>
      </c>
    </row>
    <row r="3399" spans="2:13">
      <c r="B3399" s="503"/>
      <c r="C3399" s="363">
        <v>3398</v>
      </c>
      <c r="M3399" t="str">
        <f t="shared" si="101"/>
        <v xml:space="preserve"> </v>
      </c>
    </row>
    <row r="3400" spans="2:13">
      <c r="B3400" s="503"/>
      <c r="C3400" s="363">
        <v>3399</v>
      </c>
      <c r="M3400" t="str">
        <f t="shared" si="101"/>
        <v xml:space="preserve"> </v>
      </c>
    </row>
    <row r="3401" spans="2:13">
      <c r="B3401" s="503"/>
      <c r="C3401" s="363">
        <v>3400</v>
      </c>
      <c r="M3401" t="str">
        <f t="shared" si="101"/>
        <v xml:space="preserve"> </v>
      </c>
    </row>
    <row r="3402" spans="2:13">
      <c r="B3402" s="503"/>
      <c r="C3402" s="363">
        <v>3401</v>
      </c>
      <c r="M3402" t="str">
        <f t="shared" si="101"/>
        <v xml:space="preserve"> </v>
      </c>
    </row>
    <row r="3403" spans="2:13">
      <c r="B3403" s="503"/>
      <c r="C3403" s="363">
        <v>3402</v>
      </c>
      <c r="M3403" t="str">
        <f t="shared" si="101"/>
        <v xml:space="preserve"> </v>
      </c>
    </row>
    <row r="3404" spans="2:13">
      <c r="B3404" s="503"/>
      <c r="C3404" s="363">
        <v>3403</v>
      </c>
      <c r="M3404" t="str">
        <f t="shared" si="101"/>
        <v xml:space="preserve"> </v>
      </c>
    </row>
    <row r="3405" spans="2:13">
      <c r="B3405" s="503"/>
      <c r="C3405" s="363">
        <v>3404</v>
      </c>
      <c r="M3405" t="str">
        <f t="shared" si="101"/>
        <v xml:space="preserve"> </v>
      </c>
    </row>
    <row r="3406" spans="2:13">
      <c r="B3406" s="503"/>
      <c r="C3406" s="363">
        <v>3405</v>
      </c>
      <c r="M3406" t="str">
        <f t="shared" si="101"/>
        <v xml:space="preserve"> </v>
      </c>
    </row>
    <row r="3407" spans="2:13">
      <c r="B3407" s="503"/>
      <c r="C3407" s="363">
        <v>3406</v>
      </c>
      <c r="M3407" t="str">
        <f t="shared" si="101"/>
        <v xml:space="preserve"> </v>
      </c>
    </row>
    <row r="3408" spans="2:13">
      <c r="B3408" s="503"/>
      <c r="C3408" s="363">
        <v>3407</v>
      </c>
      <c r="M3408" t="str">
        <f t="shared" si="101"/>
        <v xml:space="preserve"> </v>
      </c>
    </row>
    <row r="3409" spans="2:13">
      <c r="B3409" s="503"/>
      <c r="C3409" s="363">
        <v>3408</v>
      </c>
      <c r="M3409" t="str">
        <f t="shared" si="101"/>
        <v xml:space="preserve"> </v>
      </c>
    </row>
    <row r="3410" spans="2:13">
      <c r="B3410" s="503"/>
      <c r="C3410" s="363">
        <v>3409</v>
      </c>
      <c r="M3410" t="str">
        <f t="shared" si="101"/>
        <v xml:space="preserve"> </v>
      </c>
    </row>
    <row r="3411" spans="2:13">
      <c r="B3411" s="503"/>
      <c r="C3411" s="363">
        <v>3410</v>
      </c>
      <c r="M3411" t="str">
        <f t="shared" si="101"/>
        <v xml:space="preserve"> </v>
      </c>
    </row>
    <row r="3412" spans="2:13">
      <c r="B3412" s="503"/>
      <c r="C3412" s="363">
        <v>3411</v>
      </c>
      <c r="M3412" t="str">
        <f t="shared" si="101"/>
        <v xml:space="preserve"> </v>
      </c>
    </row>
    <row r="3413" spans="2:13">
      <c r="B3413" s="503"/>
      <c r="C3413" s="363">
        <v>3412</v>
      </c>
      <c r="M3413" t="str">
        <f t="shared" si="101"/>
        <v xml:space="preserve"> </v>
      </c>
    </row>
    <row r="3414" spans="2:13">
      <c r="B3414" s="503"/>
      <c r="C3414" s="363">
        <v>3413</v>
      </c>
      <c r="M3414" t="str">
        <f t="shared" si="101"/>
        <v xml:space="preserve"> </v>
      </c>
    </row>
    <row r="3415" spans="2:13">
      <c r="B3415" s="503"/>
      <c r="C3415" s="363">
        <v>3414</v>
      </c>
      <c r="M3415" t="str">
        <f t="shared" si="101"/>
        <v xml:space="preserve"> </v>
      </c>
    </row>
    <row r="3416" spans="2:13">
      <c r="B3416" s="503"/>
      <c r="C3416" s="363">
        <v>3415</v>
      </c>
      <c r="M3416" t="str">
        <f t="shared" si="101"/>
        <v xml:space="preserve"> </v>
      </c>
    </row>
    <row r="3417" spans="2:13">
      <c r="B3417" s="503"/>
      <c r="C3417" s="363">
        <v>3416</v>
      </c>
      <c r="M3417" t="str">
        <f t="shared" si="101"/>
        <v xml:space="preserve"> </v>
      </c>
    </row>
    <row r="3418" spans="2:13">
      <c r="B3418" s="503"/>
      <c r="C3418" s="363">
        <v>3417</v>
      </c>
      <c r="M3418" t="str">
        <f t="shared" si="101"/>
        <v xml:space="preserve"> </v>
      </c>
    </row>
    <row r="3419" spans="2:13">
      <c r="B3419" s="503"/>
      <c r="C3419" s="363">
        <v>3418</v>
      </c>
      <c r="M3419" t="str">
        <f t="shared" si="101"/>
        <v xml:space="preserve"> </v>
      </c>
    </row>
    <row r="3420" spans="2:13">
      <c r="B3420" s="503"/>
      <c r="C3420" s="363">
        <v>3419</v>
      </c>
      <c r="M3420" t="str">
        <f t="shared" si="101"/>
        <v xml:space="preserve"> </v>
      </c>
    </row>
    <row r="3421" spans="2:13">
      <c r="B3421" s="503"/>
      <c r="C3421" s="363">
        <v>3420</v>
      </c>
      <c r="M3421" t="str">
        <f t="shared" si="101"/>
        <v xml:space="preserve"> </v>
      </c>
    </row>
    <row r="3422" spans="2:13">
      <c r="B3422" s="503"/>
      <c r="C3422" s="363">
        <v>3421</v>
      </c>
      <c r="M3422" t="str">
        <f t="shared" si="101"/>
        <v xml:space="preserve"> </v>
      </c>
    </row>
    <row r="3423" spans="2:13">
      <c r="B3423" s="503"/>
      <c r="C3423" s="363">
        <v>3422</v>
      </c>
      <c r="M3423" t="str">
        <f t="shared" si="101"/>
        <v xml:space="preserve"> </v>
      </c>
    </row>
    <row r="3424" spans="2:13">
      <c r="B3424" s="503"/>
      <c r="C3424" s="363">
        <v>3423</v>
      </c>
      <c r="M3424" t="str">
        <f t="shared" si="101"/>
        <v xml:space="preserve"> </v>
      </c>
    </row>
    <row r="3425" spans="2:13">
      <c r="B3425" s="503"/>
      <c r="C3425" s="363">
        <v>3424</v>
      </c>
      <c r="M3425" t="str">
        <f t="shared" si="101"/>
        <v xml:space="preserve"> </v>
      </c>
    </row>
    <row r="3426" spans="2:13">
      <c r="B3426" s="503"/>
      <c r="C3426" s="363">
        <v>3425</v>
      </c>
      <c r="M3426" t="str">
        <f t="shared" si="101"/>
        <v xml:space="preserve"> </v>
      </c>
    </row>
    <row r="3427" spans="2:13">
      <c r="B3427" s="503"/>
      <c r="C3427" s="363">
        <v>3426</v>
      </c>
      <c r="M3427" t="str">
        <f t="shared" si="101"/>
        <v xml:space="preserve"> </v>
      </c>
    </row>
    <row r="3428" spans="2:13">
      <c r="B3428" s="503"/>
      <c r="C3428" s="363">
        <v>3427</v>
      </c>
      <c r="M3428" t="str">
        <f t="shared" si="101"/>
        <v xml:space="preserve"> </v>
      </c>
    </row>
    <row r="3429" spans="2:13">
      <c r="B3429" s="503"/>
      <c r="C3429" s="363">
        <v>3428</v>
      </c>
      <c r="M3429" t="str">
        <f t="shared" si="101"/>
        <v xml:space="preserve"> </v>
      </c>
    </row>
    <row r="3430" spans="2:13">
      <c r="B3430" s="503"/>
      <c r="C3430" s="363">
        <v>3429</v>
      </c>
      <c r="M3430" t="str">
        <f t="shared" si="101"/>
        <v xml:space="preserve"> </v>
      </c>
    </row>
    <row r="3431" spans="2:13">
      <c r="B3431" s="503"/>
      <c r="C3431" s="363">
        <v>3430</v>
      </c>
      <c r="M3431" t="str">
        <f t="shared" si="101"/>
        <v xml:space="preserve"> </v>
      </c>
    </row>
    <row r="3432" spans="2:13">
      <c r="B3432" s="503"/>
      <c r="C3432" s="363">
        <v>3431</v>
      </c>
      <c r="M3432" t="str">
        <f t="shared" si="101"/>
        <v xml:space="preserve"> </v>
      </c>
    </row>
    <row r="3433" spans="2:13">
      <c r="B3433" s="503"/>
      <c r="C3433" s="363">
        <v>3432</v>
      </c>
      <c r="M3433" t="str">
        <f t="shared" si="101"/>
        <v xml:space="preserve"> </v>
      </c>
    </row>
    <row r="3434" spans="2:13">
      <c r="B3434" s="503"/>
      <c r="C3434" s="363">
        <v>3433</v>
      </c>
      <c r="M3434" t="str">
        <f t="shared" si="101"/>
        <v xml:space="preserve"> </v>
      </c>
    </row>
    <row r="3435" spans="2:13">
      <c r="B3435" s="503"/>
      <c r="C3435" s="363">
        <v>3434</v>
      </c>
      <c r="M3435" t="str">
        <f t="shared" si="101"/>
        <v xml:space="preserve"> </v>
      </c>
    </row>
    <row r="3436" spans="2:13">
      <c r="B3436" s="503"/>
      <c r="C3436" s="363">
        <v>3435</v>
      </c>
      <c r="M3436" t="str">
        <f t="shared" si="101"/>
        <v xml:space="preserve"> </v>
      </c>
    </row>
    <row r="3437" spans="2:13">
      <c r="B3437" s="503"/>
      <c r="C3437" s="363">
        <v>3436</v>
      </c>
      <c r="M3437" t="str">
        <f t="shared" si="101"/>
        <v xml:space="preserve"> </v>
      </c>
    </row>
    <row r="3438" spans="2:13">
      <c r="B3438" s="503"/>
      <c r="C3438" s="363">
        <v>3437</v>
      </c>
      <c r="M3438" t="str">
        <f t="shared" si="101"/>
        <v xml:space="preserve"> </v>
      </c>
    </row>
    <row r="3439" spans="2:13">
      <c r="B3439" s="503"/>
      <c r="C3439" s="363">
        <v>3438</v>
      </c>
      <c r="M3439" t="str">
        <f t="shared" si="101"/>
        <v xml:space="preserve"> </v>
      </c>
    </row>
    <row r="3440" spans="2:13">
      <c r="B3440" s="503"/>
      <c r="C3440" s="363">
        <v>3439</v>
      </c>
      <c r="M3440" t="str">
        <f t="shared" si="101"/>
        <v xml:space="preserve"> </v>
      </c>
    </row>
    <row r="3441" spans="2:13">
      <c r="B3441" s="503"/>
      <c r="C3441" s="363">
        <v>3440</v>
      </c>
      <c r="M3441" t="str">
        <f t="shared" si="101"/>
        <v xml:space="preserve"> </v>
      </c>
    </row>
    <row r="3442" spans="2:13">
      <c r="B3442" s="503"/>
      <c r="C3442" s="363">
        <v>3441</v>
      </c>
      <c r="M3442" t="str">
        <f t="shared" si="101"/>
        <v xml:space="preserve"> </v>
      </c>
    </row>
    <row r="3443" spans="2:13">
      <c r="B3443" s="503"/>
      <c r="C3443" s="363">
        <v>3442</v>
      </c>
      <c r="M3443" t="str">
        <f t="shared" si="101"/>
        <v xml:space="preserve"> </v>
      </c>
    </row>
    <row r="3444" spans="2:13">
      <c r="B3444" s="503"/>
      <c r="C3444" s="363">
        <v>3443</v>
      </c>
      <c r="M3444" t="str">
        <f t="shared" si="101"/>
        <v xml:space="preserve"> </v>
      </c>
    </row>
    <row r="3445" spans="2:13">
      <c r="B3445" s="503"/>
      <c r="C3445" s="363">
        <v>3444</v>
      </c>
      <c r="M3445" t="str">
        <f t="shared" si="101"/>
        <v xml:space="preserve"> </v>
      </c>
    </row>
    <row r="3446" spans="2:13">
      <c r="B3446" s="503"/>
      <c r="C3446" s="363">
        <v>3445</v>
      </c>
      <c r="M3446" t="str">
        <f t="shared" si="101"/>
        <v xml:space="preserve"> </v>
      </c>
    </row>
    <row r="3447" spans="2:13">
      <c r="B3447" s="503"/>
      <c r="C3447" s="363">
        <v>3446</v>
      </c>
      <c r="M3447" t="str">
        <f t="shared" si="101"/>
        <v xml:space="preserve"> </v>
      </c>
    </row>
    <row r="3448" spans="2:13">
      <c r="B3448" s="503"/>
      <c r="C3448" s="363">
        <v>3447</v>
      </c>
      <c r="M3448" t="str">
        <f t="shared" si="101"/>
        <v xml:space="preserve"> </v>
      </c>
    </row>
    <row r="3449" spans="2:13">
      <c r="B3449" s="503"/>
      <c r="C3449" s="363">
        <v>3448</v>
      </c>
      <c r="M3449" t="str">
        <f t="shared" si="101"/>
        <v xml:space="preserve"> </v>
      </c>
    </row>
    <row r="3450" spans="2:13">
      <c r="B3450" s="503"/>
      <c r="C3450" s="363">
        <v>3449</v>
      </c>
      <c r="M3450" t="str">
        <f t="shared" si="101"/>
        <v xml:space="preserve"> </v>
      </c>
    </row>
    <row r="3451" spans="2:13">
      <c r="B3451" s="503"/>
      <c r="C3451" s="363">
        <v>3450</v>
      </c>
      <c r="M3451" t="str">
        <f t="shared" si="101"/>
        <v xml:space="preserve"> </v>
      </c>
    </row>
    <row r="3452" spans="2:13">
      <c r="B3452" s="503"/>
      <c r="C3452" s="363">
        <v>3451</v>
      </c>
      <c r="M3452" t="str">
        <f t="shared" si="101"/>
        <v xml:space="preserve"> </v>
      </c>
    </row>
    <row r="3453" spans="2:13">
      <c r="B3453" s="503"/>
      <c r="C3453" s="363">
        <v>3452</v>
      </c>
      <c r="M3453" t="str">
        <f t="shared" si="101"/>
        <v xml:space="preserve"> </v>
      </c>
    </row>
    <row r="3454" spans="2:13">
      <c r="B3454" s="503"/>
      <c r="C3454" s="363">
        <v>3453</v>
      </c>
      <c r="M3454" t="str">
        <f t="shared" si="101"/>
        <v xml:space="preserve"> </v>
      </c>
    </row>
    <row r="3455" spans="2:13">
      <c r="B3455" s="503"/>
      <c r="C3455" s="363">
        <v>3454</v>
      </c>
      <c r="M3455" t="str">
        <f t="shared" si="101"/>
        <v xml:space="preserve"> </v>
      </c>
    </row>
    <row r="3456" spans="2:13">
      <c r="B3456" s="503"/>
      <c r="C3456" s="363">
        <v>3455</v>
      </c>
      <c r="M3456" t="str">
        <f t="shared" si="101"/>
        <v xml:space="preserve"> </v>
      </c>
    </row>
    <row r="3457" spans="2:13">
      <c r="B3457" s="503"/>
      <c r="C3457" s="363">
        <v>3456</v>
      </c>
      <c r="M3457" t="str">
        <f t="shared" si="101"/>
        <v xml:space="preserve"> </v>
      </c>
    </row>
    <row r="3458" spans="2:13">
      <c r="B3458" s="503"/>
      <c r="C3458" s="363">
        <v>3457</v>
      </c>
      <c r="M3458" t="str">
        <f t="shared" si="101"/>
        <v xml:space="preserve"> </v>
      </c>
    </row>
    <row r="3459" spans="2:13">
      <c r="B3459" s="503"/>
      <c r="C3459" s="363">
        <v>3458</v>
      </c>
      <c r="M3459" t="str">
        <f t="shared" ref="M3459:M3522" si="102">K3459&amp;" "&amp;L3459</f>
        <v xml:space="preserve"> </v>
      </c>
    </row>
    <row r="3460" spans="2:13">
      <c r="B3460" s="503"/>
      <c r="C3460" s="363">
        <v>3459</v>
      </c>
      <c r="M3460" t="str">
        <f t="shared" si="102"/>
        <v xml:space="preserve"> </v>
      </c>
    </row>
    <row r="3461" spans="2:13">
      <c r="B3461" s="503"/>
      <c r="C3461" s="363">
        <v>3460</v>
      </c>
      <c r="M3461" t="str">
        <f t="shared" si="102"/>
        <v xml:space="preserve"> </v>
      </c>
    </row>
    <row r="3462" spans="2:13">
      <c r="B3462" s="503"/>
      <c r="C3462" s="363">
        <v>3461</v>
      </c>
      <c r="M3462" t="str">
        <f t="shared" si="102"/>
        <v xml:space="preserve"> </v>
      </c>
    </row>
    <row r="3463" spans="2:13">
      <c r="B3463" s="503"/>
      <c r="C3463" s="363">
        <v>3462</v>
      </c>
      <c r="M3463" t="str">
        <f t="shared" si="102"/>
        <v xml:space="preserve"> </v>
      </c>
    </row>
    <row r="3464" spans="2:13">
      <c r="B3464" s="503"/>
      <c r="C3464" s="363">
        <v>3463</v>
      </c>
      <c r="M3464" t="str">
        <f t="shared" si="102"/>
        <v xml:space="preserve"> </v>
      </c>
    </row>
    <row r="3465" spans="2:13">
      <c r="B3465" s="503"/>
      <c r="C3465" s="363">
        <v>3464</v>
      </c>
      <c r="M3465" t="str">
        <f t="shared" si="102"/>
        <v xml:space="preserve"> </v>
      </c>
    </row>
    <row r="3466" spans="2:13">
      <c r="B3466" s="503"/>
      <c r="C3466" s="363">
        <v>3465</v>
      </c>
      <c r="M3466" t="str">
        <f t="shared" si="102"/>
        <v xml:space="preserve"> </v>
      </c>
    </row>
    <row r="3467" spans="2:13">
      <c r="B3467" s="503"/>
      <c r="C3467" s="363">
        <v>3466</v>
      </c>
      <c r="M3467" t="str">
        <f t="shared" si="102"/>
        <v xml:space="preserve"> </v>
      </c>
    </row>
    <row r="3468" spans="2:13">
      <c r="B3468" s="503"/>
      <c r="C3468" s="363">
        <v>3467</v>
      </c>
      <c r="M3468" t="str">
        <f t="shared" si="102"/>
        <v xml:space="preserve"> </v>
      </c>
    </row>
    <row r="3469" spans="2:13">
      <c r="B3469" s="503"/>
      <c r="C3469" s="363">
        <v>3468</v>
      </c>
      <c r="M3469" t="str">
        <f t="shared" si="102"/>
        <v xml:space="preserve"> </v>
      </c>
    </row>
    <row r="3470" spans="2:13">
      <c r="B3470" s="503"/>
      <c r="C3470" s="363">
        <v>3469</v>
      </c>
      <c r="M3470" t="str">
        <f t="shared" si="102"/>
        <v xml:space="preserve"> </v>
      </c>
    </row>
    <row r="3471" spans="2:13">
      <c r="B3471" s="503"/>
      <c r="C3471" s="363">
        <v>3470</v>
      </c>
      <c r="M3471" t="str">
        <f t="shared" si="102"/>
        <v xml:space="preserve"> </v>
      </c>
    </row>
    <row r="3472" spans="2:13">
      <c r="B3472" s="503"/>
      <c r="C3472" s="363">
        <v>3471</v>
      </c>
      <c r="M3472" t="str">
        <f t="shared" si="102"/>
        <v xml:space="preserve"> </v>
      </c>
    </row>
    <row r="3473" spans="2:13">
      <c r="B3473" s="503"/>
      <c r="C3473" s="363">
        <v>3472</v>
      </c>
      <c r="M3473" t="str">
        <f t="shared" si="102"/>
        <v xml:space="preserve"> </v>
      </c>
    </row>
    <row r="3474" spans="2:13">
      <c r="B3474" s="503"/>
      <c r="C3474" s="363">
        <v>3473</v>
      </c>
      <c r="M3474" t="str">
        <f t="shared" si="102"/>
        <v xml:space="preserve"> </v>
      </c>
    </row>
    <row r="3475" spans="2:13">
      <c r="B3475" s="503"/>
      <c r="C3475" s="363">
        <v>3474</v>
      </c>
      <c r="M3475" t="str">
        <f t="shared" si="102"/>
        <v xml:space="preserve"> </v>
      </c>
    </row>
    <row r="3476" spans="2:13">
      <c r="B3476" s="503"/>
      <c r="C3476" s="363">
        <v>3475</v>
      </c>
      <c r="M3476" t="str">
        <f t="shared" si="102"/>
        <v xml:space="preserve"> </v>
      </c>
    </row>
    <row r="3477" spans="2:13">
      <c r="B3477" s="503"/>
      <c r="C3477" s="363">
        <v>3476</v>
      </c>
      <c r="M3477" t="str">
        <f t="shared" si="102"/>
        <v xml:space="preserve"> </v>
      </c>
    </row>
    <row r="3478" spans="2:13">
      <c r="B3478" s="503"/>
      <c r="C3478" s="363">
        <v>3477</v>
      </c>
      <c r="M3478" t="str">
        <f t="shared" si="102"/>
        <v xml:space="preserve"> </v>
      </c>
    </row>
    <row r="3479" spans="2:13">
      <c r="B3479" s="503"/>
      <c r="C3479" s="363">
        <v>3478</v>
      </c>
      <c r="M3479" t="str">
        <f t="shared" si="102"/>
        <v xml:space="preserve"> </v>
      </c>
    </row>
    <row r="3480" spans="2:13">
      <c r="B3480" s="503"/>
      <c r="C3480" s="363">
        <v>3479</v>
      </c>
      <c r="M3480" t="str">
        <f t="shared" si="102"/>
        <v xml:space="preserve"> </v>
      </c>
    </row>
    <row r="3481" spans="2:13">
      <c r="B3481" s="503"/>
      <c r="C3481" s="363">
        <v>3480</v>
      </c>
      <c r="M3481" t="str">
        <f t="shared" si="102"/>
        <v xml:space="preserve"> </v>
      </c>
    </row>
    <row r="3482" spans="2:13">
      <c r="B3482" s="503"/>
      <c r="C3482" s="363">
        <v>3481</v>
      </c>
      <c r="M3482" t="str">
        <f t="shared" si="102"/>
        <v xml:space="preserve"> </v>
      </c>
    </row>
    <row r="3483" spans="2:13">
      <c r="B3483" s="503"/>
      <c r="C3483" s="363">
        <v>3482</v>
      </c>
      <c r="M3483" t="str">
        <f t="shared" si="102"/>
        <v xml:space="preserve"> </v>
      </c>
    </row>
    <row r="3484" spans="2:13">
      <c r="B3484" s="503"/>
      <c r="C3484" s="363">
        <v>3483</v>
      </c>
      <c r="M3484" t="str">
        <f t="shared" si="102"/>
        <v xml:space="preserve"> </v>
      </c>
    </row>
    <row r="3485" spans="2:13">
      <c r="B3485" s="503"/>
      <c r="C3485" s="363">
        <v>3484</v>
      </c>
      <c r="M3485" t="str">
        <f t="shared" si="102"/>
        <v xml:space="preserve"> </v>
      </c>
    </row>
    <row r="3486" spans="2:13">
      <c r="B3486" s="503"/>
      <c r="C3486" s="363">
        <v>3485</v>
      </c>
      <c r="M3486" t="str">
        <f t="shared" si="102"/>
        <v xml:space="preserve"> </v>
      </c>
    </row>
    <row r="3487" spans="2:13">
      <c r="B3487" s="503"/>
      <c r="C3487" s="363">
        <v>3486</v>
      </c>
      <c r="M3487" t="str">
        <f t="shared" si="102"/>
        <v xml:space="preserve"> </v>
      </c>
    </row>
    <row r="3488" spans="2:13">
      <c r="B3488" s="503"/>
      <c r="C3488" s="363">
        <v>3487</v>
      </c>
      <c r="M3488" t="str">
        <f t="shared" si="102"/>
        <v xml:space="preserve"> </v>
      </c>
    </row>
    <row r="3489" spans="2:13">
      <c r="B3489" s="503"/>
      <c r="C3489" s="363">
        <v>3488</v>
      </c>
      <c r="M3489" t="str">
        <f t="shared" si="102"/>
        <v xml:space="preserve"> </v>
      </c>
    </row>
    <row r="3490" spans="2:13">
      <c r="B3490" s="503"/>
      <c r="C3490" s="363">
        <v>3489</v>
      </c>
      <c r="M3490" t="str">
        <f t="shared" si="102"/>
        <v xml:space="preserve"> </v>
      </c>
    </row>
    <row r="3491" spans="2:13">
      <c r="B3491" s="503"/>
      <c r="C3491" s="363">
        <v>3490</v>
      </c>
      <c r="M3491" t="str">
        <f t="shared" si="102"/>
        <v xml:space="preserve"> </v>
      </c>
    </row>
    <row r="3492" spans="2:13">
      <c r="B3492" s="503"/>
      <c r="C3492" s="363">
        <v>3491</v>
      </c>
      <c r="M3492" t="str">
        <f t="shared" si="102"/>
        <v xml:space="preserve"> </v>
      </c>
    </row>
    <row r="3493" spans="2:13">
      <c r="B3493" s="503"/>
      <c r="C3493" s="363">
        <v>3492</v>
      </c>
      <c r="M3493" t="str">
        <f t="shared" si="102"/>
        <v xml:space="preserve"> </v>
      </c>
    </row>
    <row r="3494" spans="2:13">
      <c r="B3494" s="503"/>
      <c r="C3494" s="363">
        <v>3493</v>
      </c>
      <c r="M3494" t="str">
        <f t="shared" si="102"/>
        <v xml:space="preserve"> </v>
      </c>
    </row>
    <row r="3495" spans="2:13">
      <c r="B3495" s="503"/>
      <c r="C3495" s="363">
        <v>3494</v>
      </c>
      <c r="M3495" t="str">
        <f t="shared" si="102"/>
        <v xml:space="preserve"> </v>
      </c>
    </row>
    <row r="3496" spans="2:13">
      <c r="B3496" s="503"/>
      <c r="C3496" s="363">
        <v>3495</v>
      </c>
      <c r="M3496" t="str">
        <f t="shared" si="102"/>
        <v xml:space="preserve"> </v>
      </c>
    </row>
    <row r="3497" spans="2:13">
      <c r="B3497" s="503"/>
      <c r="C3497" s="363">
        <v>3496</v>
      </c>
      <c r="M3497" t="str">
        <f t="shared" si="102"/>
        <v xml:space="preserve"> </v>
      </c>
    </row>
    <row r="3498" spans="2:13">
      <c r="B3498" s="503"/>
      <c r="C3498" s="363">
        <v>3497</v>
      </c>
      <c r="M3498" t="str">
        <f t="shared" si="102"/>
        <v xml:space="preserve"> </v>
      </c>
    </row>
    <row r="3499" spans="2:13">
      <c r="B3499" s="503"/>
      <c r="C3499" s="363">
        <v>3498</v>
      </c>
      <c r="M3499" t="str">
        <f t="shared" si="102"/>
        <v xml:space="preserve"> </v>
      </c>
    </row>
    <row r="3500" spans="2:13">
      <c r="B3500" s="503"/>
      <c r="C3500" s="363">
        <v>3499</v>
      </c>
      <c r="M3500" t="str">
        <f t="shared" si="102"/>
        <v xml:space="preserve"> </v>
      </c>
    </row>
    <row r="3501" spans="2:13">
      <c r="B3501" s="503"/>
      <c r="C3501" s="363">
        <v>3500</v>
      </c>
      <c r="M3501" t="str">
        <f t="shared" si="102"/>
        <v xml:space="preserve"> </v>
      </c>
    </row>
    <row r="3502" spans="2:13">
      <c r="B3502" s="503"/>
      <c r="C3502" s="363">
        <v>3501</v>
      </c>
      <c r="M3502" t="str">
        <f t="shared" si="102"/>
        <v xml:space="preserve"> </v>
      </c>
    </row>
    <row r="3503" spans="2:13">
      <c r="B3503" s="503"/>
      <c r="C3503" s="363">
        <v>3502</v>
      </c>
      <c r="M3503" t="str">
        <f t="shared" si="102"/>
        <v xml:space="preserve"> </v>
      </c>
    </row>
    <row r="3504" spans="2:13">
      <c r="B3504" s="503"/>
      <c r="C3504" s="363">
        <v>3503</v>
      </c>
      <c r="M3504" t="str">
        <f t="shared" si="102"/>
        <v xml:space="preserve"> </v>
      </c>
    </row>
    <row r="3505" spans="2:13">
      <c r="B3505" s="503"/>
      <c r="C3505" s="363">
        <v>3504</v>
      </c>
      <c r="M3505" t="str">
        <f t="shared" si="102"/>
        <v xml:space="preserve"> </v>
      </c>
    </row>
    <row r="3506" spans="2:13">
      <c r="B3506" s="503"/>
      <c r="C3506" s="363">
        <v>3505</v>
      </c>
      <c r="M3506" t="str">
        <f t="shared" si="102"/>
        <v xml:space="preserve"> </v>
      </c>
    </row>
    <row r="3507" spans="2:13">
      <c r="B3507" s="503"/>
      <c r="C3507" s="363">
        <v>3506</v>
      </c>
      <c r="M3507" t="str">
        <f t="shared" si="102"/>
        <v xml:space="preserve"> </v>
      </c>
    </row>
    <row r="3508" spans="2:13">
      <c r="B3508" s="503"/>
      <c r="C3508" s="363">
        <v>3507</v>
      </c>
      <c r="M3508" t="str">
        <f t="shared" si="102"/>
        <v xml:space="preserve"> </v>
      </c>
    </row>
    <row r="3509" spans="2:13">
      <c r="B3509" s="503"/>
      <c r="C3509" s="363">
        <v>3508</v>
      </c>
      <c r="M3509" t="str">
        <f t="shared" si="102"/>
        <v xml:space="preserve"> </v>
      </c>
    </row>
    <row r="3510" spans="2:13">
      <c r="B3510" s="503"/>
      <c r="C3510" s="363">
        <v>3509</v>
      </c>
      <c r="M3510" t="str">
        <f t="shared" si="102"/>
        <v xml:space="preserve"> </v>
      </c>
    </row>
    <row r="3511" spans="2:13">
      <c r="B3511" s="503"/>
      <c r="C3511" s="363">
        <v>3510</v>
      </c>
      <c r="M3511" t="str">
        <f t="shared" si="102"/>
        <v xml:space="preserve"> </v>
      </c>
    </row>
    <row r="3512" spans="2:13">
      <c r="B3512" s="503"/>
      <c r="C3512" s="363">
        <v>3511</v>
      </c>
      <c r="M3512" t="str">
        <f t="shared" si="102"/>
        <v xml:space="preserve"> </v>
      </c>
    </row>
    <row r="3513" spans="2:13">
      <c r="B3513" s="503"/>
      <c r="C3513" s="363">
        <v>3512</v>
      </c>
      <c r="M3513" t="str">
        <f t="shared" si="102"/>
        <v xml:space="preserve"> </v>
      </c>
    </row>
    <row r="3514" spans="2:13">
      <c r="B3514" s="503"/>
      <c r="C3514" s="363">
        <v>3513</v>
      </c>
      <c r="M3514" t="str">
        <f t="shared" si="102"/>
        <v xml:space="preserve"> </v>
      </c>
    </row>
    <row r="3515" spans="2:13">
      <c r="B3515" s="503"/>
      <c r="C3515" s="363">
        <v>3514</v>
      </c>
      <c r="M3515" t="str">
        <f t="shared" si="102"/>
        <v xml:space="preserve"> </v>
      </c>
    </row>
    <row r="3516" spans="2:13">
      <c r="B3516" s="503"/>
      <c r="C3516" s="363">
        <v>3515</v>
      </c>
      <c r="M3516" t="str">
        <f t="shared" si="102"/>
        <v xml:space="preserve"> </v>
      </c>
    </row>
    <row r="3517" spans="2:13">
      <c r="B3517" s="503"/>
      <c r="C3517" s="363">
        <v>3516</v>
      </c>
      <c r="M3517" t="str">
        <f t="shared" si="102"/>
        <v xml:space="preserve"> </v>
      </c>
    </row>
    <row r="3518" spans="2:13">
      <c r="B3518" s="503"/>
      <c r="C3518" s="363">
        <v>3517</v>
      </c>
      <c r="M3518" t="str">
        <f t="shared" si="102"/>
        <v xml:space="preserve"> </v>
      </c>
    </row>
    <row r="3519" spans="2:13">
      <c r="B3519" s="503"/>
      <c r="C3519" s="363">
        <v>3518</v>
      </c>
      <c r="M3519" t="str">
        <f t="shared" si="102"/>
        <v xml:space="preserve"> </v>
      </c>
    </row>
    <row r="3520" spans="2:13">
      <c r="B3520" s="503"/>
      <c r="C3520" s="363">
        <v>3519</v>
      </c>
      <c r="M3520" t="str">
        <f t="shared" si="102"/>
        <v xml:space="preserve"> </v>
      </c>
    </row>
    <row r="3521" spans="2:13">
      <c r="B3521" s="503"/>
      <c r="C3521" s="363">
        <v>3520</v>
      </c>
      <c r="M3521" t="str">
        <f t="shared" si="102"/>
        <v xml:space="preserve"> </v>
      </c>
    </row>
    <row r="3522" spans="2:13">
      <c r="B3522" s="503"/>
      <c r="C3522" s="363">
        <v>3521</v>
      </c>
      <c r="M3522" t="str">
        <f t="shared" si="102"/>
        <v xml:space="preserve"> </v>
      </c>
    </row>
    <row r="3523" spans="2:13">
      <c r="B3523" s="503"/>
      <c r="C3523" s="363">
        <v>3522</v>
      </c>
      <c r="M3523" t="str">
        <f t="shared" ref="M3523:M3586" si="103">K3523&amp;" "&amp;L3523</f>
        <v xml:space="preserve"> </v>
      </c>
    </row>
    <row r="3524" spans="2:13">
      <c r="B3524" s="503"/>
      <c r="C3524" s="363">
        <v>3523</v>
      </c>
      <c r="M3524" t="str">
        <f t="shared" si="103"/>
        <v xml:space="preserve"> </v>
      </c>
    </row>
    <row r="3525" spans="2:13">
      <c r="B3525" s="503"/>
      <c r="C3525" s="363">
        <v>3524</v>
      </c>
      <c r="M3525" t="str">
        <f t="shared" si="103"/>
        <v xml:space="preserve"> </v>
      </c>
    </row>
    <row r="3526" spans="2:13">
      <c r="B3526" s="503"/>
      <c r="C3526" s="363">
        <v>3525</v>
      </c>
      <c r="M3526" t="str">
        <f t="shared" si="103"/>
        <v xml:space="preserve"> </v>
      </c>
    </row>
    <row r="3527" spans="2:13">
      <c r="B3527" s="503"/>
      <c r="C3527" s="363">
        <v>3526</v>
      </c>
      <c r="M3527" t="str">
        <f t="shared" si="103"/>
        <v xml:space="preserve"> </v>
      </c>
    </row>
    <row r="3528" spans="2:13">
      <c r="B3528" s="503"/>
      <c r="C3528" s="363">
        <v>3527</v>
      </c>
      <c r="M3528" t="str">
        <f t="shared" si="103"/>
        <v xml:space="preserve"> </v>
      </c>
    </row>
    <row r="3529" spans="2:13">
      <c r="B3529" s="503"/>
      <c r="C3529" s="363">
        <v>3528</v>
      </c>
      <c r="M3529" t="str">
        <f t="shared" si="103"/>
        <v xml:space="preserve"> </v>
      </c>
    </row>
    <row r="3530" spans="2:13">
      <c r="B3530" s="503"/>
      <c r="C3530" s="363">
        <v>3529</v>
      </c>
      <c r="M3530" t="str">
        <f t="shared" si="103"/>
        <v xml:space="preserve"> </v>
      </c>
    </row>
    <row r="3531" spans="2:13">
      <c r="B3531" s="503"/>
      <c r="C3531" s="363">
        <v>3530</v>
      </c>
      <c r="M3531" t="str">
        <f t="shared" si="103"/>
        <v xml:space="preserve"> </v>
      </c>
    </row>
    <row r="3532" spans="2:13">
      <c r="B3532" s="503"/>
      <c r="C3532" s="363">
        <v>3531</v>
      </c>
      <c r="M3532" t="str">
        <f t="shared" si="103"/>
        <v xml:space="preserve"> </v>
      </c>
    </row>
    <row r="3533" spans="2:13">
      <c r="B3533" s="503"/>
      <c r="C3533" s="363">
        <v>3532</v>
      </c>
      <c r="M3533" t="str">
        <f t="shared" si="103"/>
        <v xml:space="preserve"> </v>
      </c>
    </row>
    <row r="3534" spans="2:13">
      <c r="B3534" s="503"/>
      <c r="C3534" s="363">
        <v>3533</v>
      </c>
      <c r="M3534" t="str">
        <f t="shared" si="103"/>
        <v xml:space="preserve"> </v>
      </c>
    </row>
    <row r="3535" spans="2:13">
      <c r="B3535" s="503"/>
      <c r="C3535" s="363">
        <v>3534</v>
      </c>
      <c r="M3535" t="str">
        <f t="shared" si="103"/>
        <v xml:space="preserve"> </v>
      </c>
    </row>
    <row r="3536" spans="2:13">
      <c r="B3536" s="503"/>
      <c r="C3536" s="363">
        <v>3535</v>
      </c>
      <c r="M3536" t="str">
        <f t="shared" si="103"/>
        <v xml:space="preserve"> </v>
      </c>
    </row>
    <row r="3537" spans="2:13">
      <c r="B3537" s="503"/>
      <c r="C3537" s="363">
        <v>3536</v>
      </c>
      <c r="M3537" t="str">
        <f t="shared" si="103"/>
        <v xml:space="preserve"> </v>
      </c>
    </row>
    <row r="3538" spans="2:13">
      <c r="B3538" s="503"/>
      <c r="C3538" s="363">
        <v>3537</v>
      </c>
      <c r="M3538" t="str">
        <f t="shared" si="103"/>
        <v xml:space="preserve"> </v>
      </c>
    </row>
    <row r="3539" spans="2:13">
      <c r="B3539" s="503"/>
      <c r="C3539" s="363">
        <v>3538</v>
      </c>
      <c r="M3539" t="str">
        <f t="shared" si="103"/>
        <v xml:space="preserve"> </v>
      </c>
    </row>
    <row r="3540" spans="2:13">
      <c r="B3540" s="503"/>
      <c r="C3540" s="363">
        <v>3539</v>
      </c>
      <c r="M3540" t="str">
        <f t="shared" si="103"/>
        <v xml:space="preserve"> </v>
      </c>
    </row>
    <row r="3541" spans="2:13">
      <c r="B3541" s="503"/>
      <c r="C3541" s="363">
        <v>3540</v>
      </c>
      <c r="M3541" t="str">
        <f t="shared" si="103"/>
        <v xml:space="preserve"> </v>
      </c>
    </row>
    <row r="3542" spans="2:13">
      <c r="B3542" s="503"/>
      <c r="C3542" s="363">
        <v>3541</v>
      </c>
      <c r="M3542" t="str">
        <f t="shared" si="103"/>
        <v xml:space="preserve"> </v>
      </c>
    </row>
    <row r="3543" spans="2:13">
      <c r="B3543" s="503"/>
      <c r="C3543" s="363">
        <v>3542</v>
      </c>
      <c r="M3543" t="str">
        <f t="shared" si="103"/>
        <v xml:space="preserve"> </v>
      </c>
    </row>
    <row r="3544" spans="2:13">
      <c r="B3544" s="503"/>
      <c r="C3544" s="363">
        <v>3543</v>
      </c>
      <c r="M3544" t="str">
        <f t="shared" si="103"/>
        <v xml:space="preserve"> </v>
      </c>
    </row>
    <row r="3545" spans="2:13">
      <c r="B3545" s="503"/>
      <c r="C3545" s="363">
        <v>3544</v>
      </c>
      <c r="M3545" t="str">
        <f t="shared" si="103"/>
        <v xml:space="preserve"> </v>
      </c>
    </row>
    <row r="3546" spans="2:13">
      <c r="B3546" s="503"/>
      <c r="C3546" s="363">
        <v>3545</v>
      </c>
      <c r="M3546" t="str">
        <f t="shared" si="103"/>
        <v xml:space="preserve"> </v>
      </c>
    </row>
    <row r="3547" spans="2:13">
      <c r="B3547" s="503"/>
      <c r="C3547" s="363">
        <v>3546</v>
      </c>
      <c r="M3547" t="str">
        <f t="shared" si="103"/>
        <v xml:space="preserve"> </v>
      </c>
    </row>
    <row r="3548" spans="2:13">
      <c r="B3548" s="503"/>
      <c r="C3548" s="363">
        <v>3547</v>
      </c>
      <c r="M3548" t="str">
        <f t="shared" si="103"/>
        <v xml:space="preserve"> </v>
      </c>
    </row>
    <row r="3549" spans="2:13">
      <c r="B3549" s="503"/>
      <c r="C3549" s="363">
        <v>3548</v>
      </c>
      <c r="M3549" t="str">
        <f t="shared" si="103"/>
        <v xml:space="preserve"> </v>
      </c>
    </row>
    <row r="3550" spans="2:13">
      <c r="B3550" s="503"/>
      <c r="C3550" s="363">
        <v>3549</v>
      </c>
      <c r="M3550" t="str">
        <f t="shared" si="103"/>
        <v xml:space="preserve"> </v>
      </c>
    </row>
    <row r="3551" spans="2:13">
      <c r="B3551" s="503"/>
      <c r="C3551" s="363">
        <v>3550</v>
      </c>
      <c r="M3551" t="str">
        <f t="shared" si="103"/>
        <v xml:space="preserve"> </v>
      </c>
    </row>
    <row r="3552" spans="2:13">
      <c r="B3552" s="503"/>
      <c r="C3552" s="363">
        <v>3551</v>
      </c>
      <c r="M3552" t="str">
        <f t="shared" si="103"/>
        <v xml:space="preserve"> </v>
      </c>
    </row>
    <row r="3553" spans="2:13">
      <c r="B3553" s="503"/>
      <c r="C3553" s="363">
        <v>3552</v>
      </c>
      <c r="M3553" t="str">
        <f t="shared" si="103"/>
        <v xml:space="preserve"> </v>
      </c>
    </row>
    <row r="3554" spans="2:13">
      <c r="B3554" s="503"/>
      <c r="C3554" s="363">
        <v>3553</v>
      </c>
      <c r="M3554" t="str">
        <f t="shared" si="103"/>
        <v xml:space="preserve"> </v>
      </c>
    </row>
    <row r="3555" spans="2:13">
      <c r="B3555" s="503"/>
      <c r="C3555" s="363">
        <v>3554</v>
      </c>
      <c r="M3555" t="str">
        <f t="shared" si="103"/>
        <v xml:space="preserve"> </v>
      </c>
    </row>
    <row r="3556" spans="2:13">
      <c r="B3556" s="503"/>
      <c r="C3556" s="363">
        <v>3555</v>
      </c>
      <c r="M3556" t="str">
        <f t="shared" si="103"/>
        <v xml:space="preserve"> </v>
      </c>
    </row>
    <row r="3557" spans="2:13">
      <c r="B3557" s="503"/>
      <c r="C3557" s="363">
        <v>3556</v>
      </c>
      <c r="M3557" t="str">
        <f t="shared" si="103"/>
        <v xml:space="preserve"> </v>
      </c>
    </row>
    <row r="3558" spans="2:13">
      <c r="B3558" s="503"/>
      <c r="C3558" s="363">
        <v>3557</v>
      </c>
      <c r="M3558" t="str">
        <f t="shared" si="103"/>
        <v xml:space="preserve"> </v>
      </c>
    </row>
    <row r="3559" spans="2:13">
      <c r="B3559" s="503"/>
      <c r="C3559" s="363">
        <v>3558</v>
      </c>
      <c r="M3559" t="str">
        <f t="shared" si="103"/>
        <v xml:space="preserve"> </v>
      </c>
    </row>
    <row r="3560" spans="2:13">
      <c r="B3560" s="503"/>
      <c r="C3560" s="363">
        <v>3559</v>
      </c>
      <c r="M3560" t="str">
        <f t="shared" si="103"/>
        <v xml:space="preserve"> </v>
      </c>
    </row>
    <row r="3561" spans="2:13">
      <c r="B3561" s="503"/>
      <c r="C3561" s="363">
        <v>3560</v>
      </c>
      <c r="M3561" t="str">
        <f t="shared" si="103"/>
        <v xml:space="preserve"> </v>
      </c>
    </row>
    <row r="3562" spans="2:13">
      <c r="B3562" s="503"/>
      <c r="C3562" s="363">
        <v>3561</v>
      </c>
      <c r="M3562" t="str">
        <f t="shared" si="103"/>
        <v xml:space="preserve"> </v>
      </c>
    </row>
    <row r="3563" spans="2:13">
      <c r="B3563" s="503"/>
      <c r="C3563" s="363">
        <v>3562</v>
      </c>
      <c r="M3563" t="str">
        <f t="shared" si="103"/>
        <v xml:space="preserve"> </v>
      </c>
    </row>
    <row r="3564" spans="2:13">
      <c r="B3564" s="503"/>
      <c r="C3564" s="363">
        <v>3563</v>
      </c>
      <c r="M3564" t="str">
        <f t="shared" si="103"/>
        <v xml:space="preserve"> </v>
      </c>
    </row>
    <row r="3565" spans="2:13">
      <c r="B3565" s="503"/>
      <c r="C3565" s="363">
        <v>3564</v>
      </c>
      <c r="M3565" t="str">
        <f t="shared" si="103"/>
        <v xml:space="preserve"> </v>
      </c>
    </row>
    <row r="3566" spans="2:13">
      <c r="B3566" s="503"/>
      <c r="C3566" s="363">
        <v>3565</v>
      </c>
      <c r="M3566" t="str">
        <f t="shared" si="103"/>
        <v xml:space="preserve"> </v>
      </c>
    </row>
    <row r="3567" spans="2:13">
      <c r="B3567" s="503"/>
      <c r="C3567" s="363">
        <v>3566</v>
      </c>
      <c r="M3567" t="str">
        <f t="shared" si="103"/>
        <v xml:space="preserve"> </v>
      </c>
    </row>
    <row r="3568" spans="2:13">
      <c r="B3568" s="503"/>
      <c r="C3568" s="363">
        <v>3567</v>
      </c>
      <c r="M3568" t="str">
        <f t="shared" si="103"/>
        <v xml:space="preserve"> </v>
      </c>
    </row>
    <row r="3569" spans="2:13">
      <c r="B3569" s="503"/>
      <c r="C3569" s="363">
        <v>3568</v>
      </c>
      <c r="M3569" t="str">
        <f t="shared" si="103"/>
        <v xml:space="preserve"> </v>
      </c>
    </row>
    <row r="3570" spans="2:13">
      <c r="B3570" s="503"/>
      <c r="C3570" s="363">
        <v>3569</v>
      </c>
      <c r="M3570" t="str">
        <f t="shared" si="103"/>
        <v xml:space="preserve"> </v>
      </c>
    </row>
    <row r="3571" spans="2:13">
      <c r="B3571" s="503"/>
      <c r="C3571" s="363">
        <v>3570</v>
      </c>
      <c r="M3571" t="str">
        <f t="shared" si="103"/>
        <v xml:space="preserve"> </v>
      </c>
    </row>
    <row r="3572" spans="2:13">
      <c r="B3572" s="503"/>
      <c r="C3572" s="363">
        <v>3571</v>
      </c>
      <c r="M3572" t="str">
        <f t="shared" si="103"/>
        <v xml:space="preserve"> </v>
      </c>
    </row>
    <row r="3573" spans="2:13">
      <c r="B3573" s="503"/>
      <c r="C3573" s="363">
        <v>3572</v>
      </c>
      <c r="M3573" t="str">
        <f t="shared" si="103"/>
        <v xml:space="preserve"> </v>
      </c>
    </row>
    <row r="3574" spans="2:13">
      <c r="B3574" s="503"/>
      <c r="C3574" s="363">
        <v>3573</v>
      </c>
      <c r="M3574" t="str">
        <f t="shared" si="103"/>
        <v xml:space="preserve"> </v>
      </c>
    </row>
    <row r="3575" spans="2:13">
      <c r="B3575" s="503"/>
      <c r="C3575" s="363">
        <v>3574</v>
      </c>
      <c r="M3575" t="str">
        <f t="shared" si="103"/>
        <v xml:space="preserve"> </v>
      </c>
    </row>
    <row r="3576" spans="2:13">
      <c r="B3576" s="503"/>
      <c r="C3576" s="363">
        <v>3575</v>
      </c>
      <c r="M3576" t="str">
        <f t="shared" si="103"/>
        <v xml:space="preserve"> </v>
      </c>
    </row>
    <row r="3577" spans="2:13">
      <c r="B3577" s="503"/>
      <c r="C3577" s="363">
        <v>3576</v>
      </c>
      <c r="M3577" t="str">
        <f t="shared" si="103"/>
        <v xml:space="preserve"> </v>
      </c>
    </row>
    <row r="3578" spans="2:13">
      <c r="B3578" s="503"/>
      <c r="C3578" s="363">
        <v>3577</v>
      </c>
      <c r="M3578" t="str">
        <f t="shared" si="103"/>
        <v xml:space="preserve"> </v>
      </c>
    </row>
    <row r="3579" spans="2:13">
      <c r="B3579" s="503"/>
      <c r="C3579" s="363">
        <v>3578</v>
      </c>
      <c r="M3579" t="str">
        <f t="shared" si="103"/>
        <v xml:space="preserve"> </v>
      </c>
    </row>
    <row r="3580" spans="2:13">
      <c r="B3580" s="503"/>
      <c r="C3580" s="363">
        <v>3579</v>
      </c>
      <c r="M3580" t="str">
        <f t="shared" si="103"/>
        <v xml:space="preserve"> </v>
      </c>
    </row>
    <row r="3581" spans="2:13">
      <c r="B3581" s="503"/>
      <c r="C3581" s="363">
        <v>3580</v>
      </c>
      <c r="M3581" t="str">
        <f t="shared" si="103"/>
        <v xml:space="preserve"> </v>
      </c>
    </row>
    <row r="3582" spans="2:13">
      <c r="B3582" s="503"/>
      <c r="C3582" s="363">
        <v>3581</v>
      </c>
      <c r="M3582" t="str">
        <f t="shared" si="103"/>
        <v xml:space="preserve"> </v>
      </c>
    </row>
    <row r="3583" spans="2:13">
      <c r="B3583" s="503"/>
      <c r="C3583" s="363">
        <v>3582</v>
      </c>
      <c r="M3583" t="str">
        <f t="shared" si="103"/>
        <v xml:space="preserve"> </v>
      </c>
    </row>
    <row r="3584" spans="2:13">
      <c r="B3584" s="503"/>
      <c r="C3584" s="363">
        <v>3583</v>
      </c>
      <c r="M3584" t="str">
        <f t="shared" si="103"/>
        <v xml:space="preserve"> </v>
      </c>
    </row>
    <row r="3585" spans="2:13">
      <c r="B3585" s="503"/>
      <c r="C3585" s="363">
        <v>3584</v>
      </c>
      <c r="M3585" t="str">
        <f t="shared" si="103"/>
        <v xml:space="preserve"> </v>
      </c>
    </row>
    <row r="3586" spans="2:13">
      <c r="B3586" s="503"/>
      <c r="C3586" s="363">
        <v>3585</v>
      </c>
      <c r="M3586" t="str">
        <f t="shared" si="103"/>
        <v xml:space="preserve"> </v>
      </c>
    </row>
    <row r="3587" spans="2:13">
      <c r="B3587" s="503"/>
      <c r="C3587" s="363">
        <v>3586</v>
      </c>
      <c r="M3587" t="str">
        <f t="shared" ref="M3587:M3650" si="104">K3587&amp;" "&amp;L3587</f>
        <v xml:space="preserve"> </v>
      </c>
    </row>
    <row r="3588" spans="2:13">
      <c r="B3588" s="503"/>
      <c r="C3588" s="363">
        <v>3587</v>
      </c>
      <c r="M3588" t="str">
        <f t="shared" si="104"/>
        <v xml:space="preserve"> </v>
      </c>
    </row>
    <row r="3589" spans="2:13">
      <c r="B3589" s="503"/>
      <c r="C3589" s="363">
        <v>3588</v>
      </c>
      <c r="M3589" t="str">
        <f t="shared" si="104"/>
        <v xml:space="preserve"> </v>
      </c>
    </row>
    <row r="3590" spans="2:13">
      <c r="B3590" s="503"/>
      <c r="C3590" s="363">
        <v>3589</v>
      </c>
      <c r="M3590" t="str">
        <f t="shared" si="104"/>
        <v xml:space="preserve"> </v>
      </c>
    </row>
    <row r="3591" spans="2:13">
      <c r="B3591" s="503"/>
      <c r="C3591" s="363">
        <v>3590</v>
      </c>
      <c r="M3591" t="str">
        <f t="shared" si="104"/>
        <v xml:space="preserve"> </v>
      </c>
    </row>
    <row r="3592" spans="2:13">
      <c r="B3592" s="503"/>
      <c r="C3592" s="363">
        <v>3591</v>
      </c>
      <c r="M3592" t="str">
        <f t="shared" si="104"/>
        <v xml:space="preserve"> </v>
      </c>
    </row>
    <row r="3593" spans="2:13">
      <c r="B3593" s="503"/>
      <c r="C3593" s="363">
        <v>3592</v>
      </c>
      <c r="M3593" t="str">
        <f t="shared" si="104"/>
        <v xml:space="preserve"> </v>
      </c>
    </row>
    <row r="3594" spans="2:13">
      <c r="B3594" s="503"/>
      <c r="C3594" s="363">
        <v>3593</v>
      </c>
      <c r="M3594" t="str">
        <f t="shared" si="104"/>
        <v xml:space="preserve"> </v>
      </c>
    </row>
    <row r="3595" spans="2:13">
      <c r="B3595" s="503"/>
      <c r="C3595" s="363">
        <v>3594</v>
      </c>
      <c r="M3595" t="str">
        <f t="shared" si="104"/>
        <v xml:space="preserve"> </v>
      </c>
    </row>
    <row r="3596" spans="2:13">
      <c r="B3596" s="503"/>
      <c r="C3596" s="363">
        <v>3595</v>
      </c>
      <c r="M3596" t="str">
        <f t="shared" si="104"/>
        <v xml:space="preserve"> </v>
      </c>
    </row>
    <row r="3597" spans="2:13">
      <c r="B3597" s="503"/>
      <c r="C3597" s="363">
        <v>3596</v>
      </c>
      <c r="M3597" t="str">
        <f t="shared" si="104"/>
        <v xml:space="preserve"> </v>
      </c>
    </row>
    <row r="3598" spans="2:13">
      <c r="B3598" s="503"/>
      <c r="C3598" s="363">
        <v>3597</v>
      </c>
      <c r="M3598" t="str">
        <f t="shared" si="104"/>
        <v xml:space="preserve"> </v>
      </c>
    </row>
    <row r="3599" spans="2:13">
      <c r="B3599" s="503"/>
      <c r="C3599" s="363">
        <v>3598</v>
      </c>
      <c r="M3599" t="str">
        <f t="shared" si="104"/>
        <v xml:space="preserve"> </v>
      </c>
    </row>
    <row r="3600" spans="2:13">
      <c r="B3600" s="503"/>
      <c r="C3600" s="363">
        <v>3599</v>
      </c>
      <c r="M3600" t="str">
        <f t="shared" si="104"/>
        <v xml:space="preserve"> </v>
      </c>
    </row>
    <row r="3601" spans="2:13">
      <c r="B3601" s="503"/>
      <c r="C3601" s="363">
        <v>3600</v>
      </c>
      <c r="M3601" t="str">
        <f t="shared" si="104"/>
        <v xml:space="preserve"> </v>
      </c>
    </row>
    <row r="3602" spans="2:13">
      <c r="B3602" s="503"/>
      <c r="C3602" s="363">
        <v>3601</v>
      </c>
      <c r="M3602" t="str">
        <f t="shared" si="104"/>
        <v xml:space="preserve"> </v>
      </c>
    </row>
    <row r="3603" spans="2:13">
      <c r="B3603" s="503"/>
      <c r="C3603" s="363">
        <v>3602</v>
      </c>
      <c r="M3603" t="str">
        <f t="shared" si="104"/>
        <v xml:space="preserve"> </v>
      </c>
    </row>
    <row r="3604" spans="2:13">
      <c r="B3604" s="503"/>
      <c r="C3604" s="363">
        <v>3603</v>
      </c>
      <c r="M3604" t="str">
        <f t="shared" si="104"/>
        <v xml:space="preserve"> </v>
      </c>
    </row>
    <row r="3605" spans="2:13">
      <c r="B3605" s="503"/>
      <c r="C3605" s="363">
        <v>3604</v>
      </c>
      <c r="M3605" t="str">
        <f t="shared" si="104"/>
        <v xml:space="preserve"> </v>
      </c>
    </row>
    <row r="3606" spans="2:13">
      <c r="B3606" s="503"/>
      <c r="C3606" s="363">
        <v>3605</v>
      </c>
      <c r="M3606" t="str">
        <f t="shared" si="104"/>
        <v xml:space="preserve"> </v>
      </c>
    </row>
    <row r="3607" spans="2:13">
      <c r="B3607" s="503"/>
      <c r="C3607" s="363">
        <v>3606</v>
      </c>
      <c r="M3607" t="str">
        <f t="shared" si="104"/>
        <v xml:space="preserve"> </v>
      </c>
    </row>
    <row r="3608" spans="2:13">
      <c r="B3608" s="503"/>
      <c r="C3608" s="363">
        <v>3607</v>
      </c>
      <c r="M3608" t="str">
        <f t="shared" si="104"/>
        <v xml:space="preserve"> </v>
      </c>
    </row>
    <row r="3609" spans="2:13">
      <c r="B3609" s="503"/>
      <c r="C3609" s="363">
        <v>3608</v>
      </c>
      <c r="M3609" t="str">
        <f t="shared" si="104"/>
        <v xml:space="preserve"> </v>
      </c>
    </row>
    <row r="3610" spans="2:13">
      <c r="B3610" s="503"/>
      <c r="C3610" s="363">
        <v>3609</v>
      </c>
      <c r="M3610" t="str">
        <f t="shared" si="104"/>
        <v xml:space="preserve"> </v>
      </c>
    </row>
    <row r="3611" spans="2:13">
      <c r="B3611" s="503"/>
      <c r="C3611" s="363">
        <v>3610</v>
      </c>
      <c r="M3611" t="str">
        <f t="shared" si="104"/>
        <v xml:space="preserve"> </v>
      </c>
    </row>
    <row r="3612" spans="2:13">
      <c r="B3612" s="503"/>
      <c r="C3612" s="363">
        <v>3611</v>
      </c>
      <c r="M3612" t="str">
        <f t="shared" si="104"/>
        <v xml:space="preserve"> </v>
      </c>
    </row>
    <row r="3613" spans="2:13">
      <c r="B3613" s="503"/>
      <c r="C3613" s="363">
        <v>3612</v>
      </c>
      <c r="M3613" t="str">
        <f t="shared" si="104"/>
        <v xml:space="preserve"> </v>
      </c>
    </row>
    <row r="3614" spans="2:13">
      <c r="B3614" s="503"/>
      <c r="C3614" s="363">
        <v>3613</v>
      </c>
      <c r="M3614" t="str">
        <f t="shared" si="104"/>
        <v xml:space="preserve"> </v>
      </c>
    </row>
    <row r="3615" spans="2:13">
      <c r="B3615" s="503"/>
      <c r="C3615" s="363">
        <v>3614</v>
      </c>
      <c r="M3615" t="str">
        <f t="shared" si="104"/>
        <v xml:space="preserve"> </v>
      </c>
    </row>
    <row r="3616" spans="2:13">
      <c r="B3616" s="503"/>
      <c r="C3616" s="363">
        <v>3615</v>
      </c>
      <c r="M3616" t="str">
        <f t="shared" si="104"/>
        <v xml:space="preserve"> </v>
      </c>
    </row>
    <row r="3617" spans="2:13">
      <c r="B3617" s="503"/>
      <c r="C3617" s="363">
        <v>3616</v>
      </c>
      <c r="M3617" t="str">
        <f t="shared" si="104"/>
        <v xml:space="preserve"> </v>
      </c>
    </row>
    <row r="3618" spans="2:13">
      <c r="B3618" s="503"/>
      <c r="C3618" s="363">
        <v>3617</v>
      </c>
      <c r="M3618" t="str">
        <f t="shared" si="104"/>
        <v xml:space="preserve"> </v>
      </c>
    </row>
    <row r="3619" spans="2:13">
      <c r="B3619" s="503"/>
      <c r="C3619" s="363">
        <v>3618</v>
      </c>
      <c r="M3619" t="str">
        <f t="shared" si="104"/>
        <v xml:space="preserve"> </v>
      </c>
    </row>
    <row r="3620" spans="2:13">
      <c r="B3620" s="503"/>
      <c r="C3620" s="363">
        <v>3619</v>
      </c>
      <c r="M3620" t="str">
        <f t="shared" si="104"/>
        <v xml:space="preserve"> </v>
      </c>
    </row>
    <row r="3621" spans="2:13">
      <c r="B3621" s="503"/>
      <c r="C3621" s="363">
        <v>3620</v>
      </c>
      <c r="M3621" t="str">
        <f t="shared" si="104"/>
        <v xml:space="preserve"> </v>
      </c>
    </row>
    <row r="3622" spans="2:13">
      <c r="B3622" s="503"/>
      <c r="C3622" s="363">
        <v>3621</v>
      </c>
      <c r="M3622" t="str">
        <f t="shared" si="104"/>
        <v xml:space="preserve"> </v>
      </c>
    </row>
    <row r="3623" spans="2:13">
      <c r="B3623" s="503"/>
      <c r="C3623" s="363">
        <v>3622</v>
      </c>
      <c r="M3623" t="str">
        <f t="shared" si="104"/>
        <v xml:space="preserve"> </v>
      </c>
    </row>
    <row r="3624" spans="2:13">
      <c r="B3624" s="503"/>
      <c r="C3624" s="363">
        <v>3623</v>
      </c>
      <c r="M3624" t="str">
        <f t="shared" si="104"/>
        <v xml:space="preserve"> </v>
      </c>
    </row>
    <row r="3625" spans="2:13">
      <c r="B3625" s="503"/>
      <c r="C3625" s="363">
        <v>3624</v>
      </c>
      <c r="M3625" t="str">
        <f t="shared" si="104"/>
        <v xml:space="preserve"> </v>
      </c>
    </row>
    <row r="3626" spans="2:13">
      <c r="B3626" s="503"/>
      <c r="C3626" s="363">
        <v>3625</v>
      </c>
      <c r="M3626" t="str">
        <f t="shared" si="104"/>
        <v xml:space="preserve"> </v>
      </c>
    </row>
    <row r="3627" spans="2:13">
      <c r="B3627" s="503"/>
      <c r="C3627" s="363">
        <v>3626</v>
      </c>
      <c r="M3627" t="str">
        <f t="shared" si="104"/>
        <v xml:space="preserve"> </v>
      </c>
    </row>
    <row r="3628" spans="2:13">
      <c r="B3628" s="503"/>
      <c r="C3628" s="363">
        <v>3627</v>
      </c>
      <c r="M3628" t="str">
        <f t="shared" si="104"/>
        <v xml:space="preserve"> </v>
      </c>
    </row>
    <row r="3629" spans="2:13">
      <c r="B3629" s="503"/>
      <c r="C3629" s="363">
        <v>3628</v>
      </c>
      <c r="M3629" t="str">
        <f t="shared" si="104"/>
        <v xml:space="preserve"> </v>
      </c>
    </row>
    <row r="3630" spans="2:13">
      <c r="B3630" s="503"/>
      <c r="C3630" s="363">
        <v>3629</v>
      </c>
      <c r="M3630" t="str">
        <f t="shared" si="104"/>
        <v xml:space="preserve"> </v>
      </c>
    </row>
    <row r="3631" spans="2:13">
      <c r="B3631" s="503"/>
      <c r="C3631" s="363">
        <v>3630</v>
      </c>
      <c r="M3631" t="str">
        <f t="shared" si="104"/>
        <v xml:space="preserve"> </v>
      </c>
    </row>
    <row r="3632" spans="2:13">
      <c r="B3632" s="503"/>
      <c r="C3632" s="363">
        <v>3631</v>
      </c>
      <c r="M3632" t="str">
        <f t="shared" si="104"/>
        <v xml:space="preserve"> </v>
      </c>
    </row>
    <row r="3633" spans="2:13">
      <c r="B3633" s="503"/>
      <c r="C3633" s="363">
        <v>3632</v>
      </c>
      <c r="M3633" t="str">
        <f t="shared" si="104"/>
        <v xml:space="preserve"> </v>
      </c>
    </row>
    <row r="3634" spans="2:13">
      <c r="B3634" s="503"/>
      <c r="C3634" s="363">
        <v>3633</v>
      </c>
      <c r="M3634" t="str">
        <f t="shared" si="104"/>
        <v xml:space="preserve"> </v>
      </c>
    </row>
    <row r="3635" spans="2:13">
      <c r="B3635" s="503"/>
      <c r="C3635" s="363">
        <v>3634</v>
      </c>
      <c r="M3635" t="str">
        <f t="shared" si="104"/>
        <v xml:space="preserve"> </v>
      </c>
    </row>
    <row r="3636" spans="2:13">
      <c r="B3636" s="503"/>
      <c r="C3636" s="363">
        <v>3635</v>
      </c>
      <c r="M3636" t="str">
        <f t="shared" si="104"/>
        <v xml:space="preserve"> </v>
      </c>
    </row>
    <row r="3637" spans="2:13">
      <c r="B3637" s="503"/>
      <c r="C3637" s="363">
        <v>3636</v>
      </c>
      <c r="M3637" t="str">
        <f t="shared" si="104"/>
        <v xml:space="preserve"> </v>
      </c>
    </row>
    <row r="3638" spans="2:13">
      <c r="B3638" s="503"/>
      <c r="C3638" s="363">
        <v>3637</v>
      </c>
      <c r="M3638" t="str">
        <f t="shared" si="104"/>
        <v xml:space="preserve"> </v>
      </c>
    </row>
    <row r="3639" spans="2:13">
      <c r="B3639" s="503"/>
      <c r="C3639" s="363">
        <v>3638</v>
      </c>
      <c r="M3639" t="str">
        <f t="shared" si="104"/>
        <v xml:space="preserve"> </v>
      </c>
    </row>
    <row r="3640" spans="2:13">
      <c r="B3640" s="503"/>
      <c r="C3640" s="363">
        <v>3639</v>
      </c>
      <c r="M3640" t="str">
        <f t="shared" si="104"/>
        <v xml:space="preserve"> </v>
      </c>
    </row>
    <row r="3641" spans="2:13">
      <c r="B3641" s="503"/>
      <c r="C3641" s="363">
        <v>3640</v>
      </c>
      <c r="M3641" t="str">
        <f t="shared" si="104"/>
        <v xml:space="preserve"> </v>
      </c>
    </row>
    <row r="3642" spans="2:13">
      <c r="B3642" s="503"/>
      <c r="C3642" s="363">
        <v>3641</v>
      </c>
      <c r="M3642" t="str">
        <f t="shared" si="104"/>
        <v xml:space="preserve"> </v>
      </c>
    </row>
    <row r="3643" spans="2:13">
      <c r="B3643" s="503"/>
      <c r="C3643" s="363">
        <v>3642</v>
      </c>
      <c r="M3643" t="str">
        <f t="shared" si="104"/>
        <v xml:space="preserve"> </v>
      </c>
    </row>
    <row r="3644" spans="2:13">
      <c r="B3644" s="503"/>
      <c r="C3644" s="363">
        <v>3643</v>
      </c>
      <c r="M3644" t="str">
        <f t="shared" si="104"/>
        <v xml:space="preserve"> </v>
      </c>
    </row>
    <row r="3645" spans="2:13">
      <c r="B3645" s="503"/>
      <c r="C3645" s="363">
        <v>3644</v>
      </c>
      <c r="M3645" t="str">
        <f t="shared" si="104"/>
        <v xml:space="preserve"> </v>
      </c>
    </row>
    <row r="3646" spans="2:13">
      <c r="B3646" s="503"/>
      <c r="C3646" s="363">
        <v>3645</v>
      </c>
      <c r="M3646" t="str">
        <f t="shared" si="104"/>
        <v xml:space="preserve"> </v>
      </c>
    </row>
    <row r="3647" spans="2:13">
      <c r="B3647" s="503"/>
      <c r="C3647" s="363">
        <v>3646</v>
      </c>
      <c r="M3647" t="str">
        <f t="shared" si="104"/>
        <v xml:space="preserve"> </v>
      </c>
    </row>
    <row r="3648" spans="2:13">
      <c r="B3648" s="503"/>
      <c r="C3648" s="363">
        <v>3647</v>
      </c>
      <c r="M3648" t="str">
        <f t="shared" si="104"/>
        <v xml:space="preserve"> </v>
      </c>
    </row>
    <row r="3649" spans="2:13">
      <c r="B3649" s="503"/>
      <c r="C3649" s="363">
        <v>3648</v>
      </c>
      <c r="M3649" t="str">
        <f t="shared" si="104"/>
        <v xml:space="preserve"> </v>
      </c>
    </row>
    <row r="3650" spans="2:13">
      <c r="B3650" s="503"/>
      <c r="C3650" s="363">
        <v>3649</v>
      </c>
      <c r="M3650" t="str">
        <f t="shared" si="104"/>
        <v xml:space="preserve"> </v>
      </c>
    </row>
    <row r="3651" spans="2:13">
      <c r="B3651" s="503"/>
      <c r="C3651" s="363">
        <v>3650</v>
      </c>
      <c r="M3651" t="str">
        <f t="shared" ref="M3651:M3714" si="105">K3651&amp;" "&amp;L3651</f>
        <v xml:space="preserve"> </v>
      </c>
    </row>
    <row r="3652" spans="2:13">
      <c r="B3652" s="503"/>
      <c r="C3652" s="363">
        <v>3651</v>
      </c>
      <c r="M3652" t="str">
        <f t="shared" si="105"/>
        <v xml:space="preserve"> </v>
      </c>
    </row>
    <row r="3653" spans="2:13">
      <c r="B3653" s="503"/>
      <c r="C3653" s="363">
        <v>3652</v>
      </c>
      <c r="M3653" t="str">
        <f t="shared" si="105"/>
        <v xml:space="preserve"> </v>
      </c>
    </row>
    <row r="3654" spans="2:13">
      <c r="B3654" s="503"/>
      <c r="C3654" s="363">
        <v>3653</v>
      </c>
      <c r="M3654" t="str">
        <f t="shared" si="105"/>
        <v xml:space="preserve"> </v>
      </c>
    </row>
    <row r="3655" spans="2:13">
      <c r="B3655" s="503"/>
      <c r="C3655" s="363">
        <v>3654</v>
      </c>
      <c r="M3655" t="str">
        <f t="shared" si="105"/>
        <v xml:space="preserve"> </v>
      </c>
    </row>
    <row r="3656" spans="2:13">
      <c r="B3656" s="503"/>
      <c r="C3656" s="363">
        <v>3655</v>
      </c>
      <c r="M3656" t="str">
        <f t="shared" si="105"/>
        <v xml:space="preserve"> </v>
      </c>
    </row>
    <row r="3657" spans="2:13">
      <c r="B3657" s="503"/>
      <c r="C3657" s="363">
        <v>3656</v>
      </c>
      <c r="M3657" t="str">
        <f t="shared" si="105"/>
        <v xml:space="preserve"> </v>
      </c>
    </row>
    <row r="3658" spans="2:13">
      <c r="B3658" s="503"/>
      <c r="C3658" s="363">
        <v>3657</v>
      </c>
      <c r="M3658" t="str">
        <f t="shared" si="105"/>
        <v xml:space="preserve"> </v>
      </c>
    </row>
    <row r="3659" spans="2:13">
      <c r="B3659" s="503"/>
      <c r="C3659" s="363">
        <v>3658</v>
      </c>
      <c r="M3659" t="str">
        <f t="shared" si="105"/>
        <v xml:space="preserve"> </v>
      </c>
    </row>
    <row r="3660" spans="2:13">
      <c r="B3660" s="503"/>
      <c r="C3660" s="363">
        <v>3659</v>
      </c>
      <c r="M3660" t="str">
        <f t="shared" si="105"/>
        <v xml:space="preserve"> </v>
      </c>
    </row>
    <row r="3661" spans="2:13">
      <c r="B3661" s="503"/>
      <c r="C3661" s="363">
        <v>3660</v>
      </c>
      <c r="M3661" t="str">
        <f t="shared" si="105"/>
        <v xml:space="preserve"> </v>
      </c>
    </row>
    <row r="3662" spans="2:13">
      <c r="B3662" s="503"/>
      <c r="C3662" s="363">
        <v>3661</v>
      </c>
      <c r="M3662" t="str">
        <f t="shared" si="105"/>
        <v xml:space="preserve"> </v>
      </c>
    </row>
    <row r="3663" spans="2:13">
      <c r="B3663" s="503"/>
      <c r="C3663" s="363">
        <v>3662</v>
      </c>
      <c r="M3663" t="str">
        <f t="shared" si="105"/>
        <v xml:space="preserve"> </v>
      </c>
    </row>
    <row r="3664" spans="2:13">
      <c r="B3664" s="503"/>
      <c r="C3664" s="363">
        <v>3663</v>
      </c>
      <c r="M3664" t="str">
        <f t="shared" si="105"/>
        <v xml:space="preserve"> </v>
      </c>
    </row>
    <row r="3665" spans="2:13">
      <c r="B3665" s="503"/>
      <c r="C3665" s="363">
        <v>3664</v>
      </c>
      <c r="M3665" t="str">
        <f t="shared" si="105"/>
        <v xml:space="preserve"> </v>
      </c>
    </row>
    <row r="3666" spans="2:13">
      <c r="B3666" s="503"/>
      <c r="C3666" s="363">
        <v>3665</v>
      </c>
      <c r="M3666" t="str">
        <f t="shared" si="105"/>
        <v xml:space="preserve"> </v>
      </c>
    </row>
    <row r="3667" spans="2:13">
      <c r="B3667" s="503"/>
      <c r="C3667" s="363">
        <v>3666</v>
      </c>
      <c r="M3667" t="str">
        <f t="shared" si="105"/>
        <v xml:space="preserve"> </v>
      </c>
    </row>
    <row r="3668" spans="2:13">
      <c r="B3668" s="503"/>
      <c r="C3668" s="363">
        <v>3667</v>
      </c>
      <c r="M3668" t="str">
        <f t="shared" si="105"/>
        <v xml:space="preserve"> </v>
      </c>
    </row>
    <row r="3669" spans="2:13">
      <c r="B3669" s="503"/>
      <c r="C3669" s="363">
        <v>3668</v>
      </c>
      <c r="M3669" t="str">
        <f t="shared" si="105"/>
        <v xml:space="preserve"> </v>
      </c>
    </row>
    <row r="3670" spans="2:13">
      <c r="B3670" s="503"/>
      <c r="C3670" s="363">
        <v>3669</v>
      </c>
      <c r="M3670" t="str">
        <f t="shared" si="105"/>
        <v xml:space="preserve"> </v>
      </c>
    </row>
    <row r="3671" spans="2:13">
      <c r="B3671" s="503"/>
      <c r="C3671" s="363">
        <v>3670</v>
      </c>
      <c r="M3671" t="str">
        <f t="shared" si="105"/>
        <v xml:space="preserve"> </v>
      </c>
    </row>
    <row r="3672" spans="2:13">
      <c r="B3672" s="503"/>
      <c r="C3672" s="363">
        <v>3671</v>
      </c>
      <c r="M3672" t="str">
        <f t="shared" si="105"/>
        <v xml:space="preserve"> </v>
      </c>
    </row>
    <row r="3673" spans="2:13">
      <c r="B3673" s="503"/>
      <c r="C3673" s="363">
        <v>3672</v>
      </c>
      <c r="M3673" t="str">
        <f t="shared" si="105"/>
        <v xml:space="preserve"> </v>
      </c>
    </row>
    <row r="3674" spans="2:13">
      <c r="B3674" s="503"/>
      <c r="C3674" s="363">
        <v>3673</v>
      </c>
      <c r="M3674" t="str">
        <f t="shared" si="105"/>
        <v xml:space="preserve"> </v>
      </c>
    </row>
    <row r="3675" spans="2:13">
      <c r="B3675" s="503"/>
      <c r="C3675" s="363">
        <v>3674</v>
      </c>
      <c r="M3675" t="str">
        <f t="shared" si="105"/>
        <v xml:space="preserve"> </v>
      </c>
    </row>
    <row r="3676" spans="2:13">
      <c r="B3676" s="503"/>
      <c r="C3676" s="363">
        <v>3675</v>
      </c>
      <c r="M3676" t="str">
        <f t="shared" si="105"/>
        <v xml:space="preserve"> </v>
      </c>
    </row>
    <row r="3677" spans="2:13">
      <c r="B3677" s="503"/>
      <c r="C3677" s="363">
        <v>3676</v>
      </c>
      <c r="M3677" t="str">
        <f t="shared" si="105"/>
        <v xml:space="preserve"> </v>
      </c>
    </row>
    <row r="3678" spans="2:13">
      <c r="B3678" s="503"/>
      <c r="C3678" s="363">
        <v>3677</v>
      </c>
      <c r="M3678" t="str">
        <f t="shared" si="105"/>
        <v xml:space="preserve"> </v>
      </c>
    </row>
    <row r="3679" spans="2:13">
      <c r="B3679" s="503"/>
      <c r="C3679" s="363">
        <v>3678</v>
      </c>
      <c r="M3679" t="str">
        <f t="shared" si="105"/>
        <v xml:space="preserve"> </v>
      </c>
    </row>
    <row r="3680" spans="2:13">
      <c r="B3680" s="503"/>
      <c r="C3680" s="363">
        <v>3679</v>
      </c>
      <c r="M3680" t="str">
        <f t="shared" si="105"/>
        <v xml:space="preserve"> </v>
      </c>
    </row>
    <row r="3681" spans="2:13">
      <c r="B3681" s="503"/>
      <c r="C3681" s="363">
        <v>3680</v>
      </c>
      <c r="M3681" t="str">
        <f t="shared" si="105"/>
        <v xml:space="preserve"> </v>
      </c>
    </row>
    <row r="3682" spans="2:13">
      <c r="B3682" s="503"/>
      <c r="C3682" s="363">
        <v>3681</v>
      </c>
      <c r="M3682" t="str">
        <f t="shared" si="105"/>
        <v xml:space="preserve"> </v>
      </c>
    </row>
    <row r="3683" spans="2:13">
      <c r="B3683" s="503"/>
      <c r="C3683" s="363">
        <v>3682</v>
      </c>
      <c r="M3683" t="str">
        <f t="shared" si="105"/>
        <v xml:space="preserve"> </v>
      </c>
    </row>
    <row r="3684" spans="2:13">
      <c r="B3684" s="503"/>
      <c r="C3684" s="363">
        <v>3683</v>
      </c>
      <c r="M3684" t="str">
        <f t="shared" si="105"/>
        <v xml:space="preserve"> </v>
      </c>
    </row>
    <row r="3685" spans="2:13">
      <c r="B3685" s="503"/>
      <c r="C3685" s="363">
        <v>3684</v>
      </c>
      <c r="M3685" t="str">
        <f t="shared" si="105"/>
        <v xml:space="preserve"> </v>
      </c>
    </row>
    <row r="3686" spans="2:13">
      <c r="B3686" s="503"/>
      <c r="C3686" s="363">
        <v>3685</v>
      </c>
      <c r="M3686" t="str">
        <f t="shared" si="105"/>
        <v xml:space="preserve"> </v>
      </c>
    </row>
    <row r="3687" spans="2:13">
      <c r="B3687" s="503"/>
      <c r="C3687" s="363">
        <v>3686</v>
      </c>
      <c r="M3687" t="str">
        <f t="shared" si="105"/>
        <v xml:space="preserve"> </v>
      </c>
    </row>
    <row r="3688" spans="2:13">
      <c r="B3688" s="503"/>
      <c r="C3688" s="363">
        <v>3687</v>
      </c>
      <c r="M3688" t="str">
        <f t="shared" si="105"/>
        <v xml:space="preserve"> </v>
      </c>
    </row>
    <row r="3689" spans="2:13">
      <c r="B3689" s="503"/>
      <c r="C3689" s="363">
        <v>3688</v>
      </c>
      <c r="M3689" t="str">
        <f t="shared" si="105"/>
        <v xml:space="preserve"> </v>
      </c>
    </row>
    <row r="3690" spans="2:13">
      <c r="B3690" s="503"/>
      <c r="C3690" s="363">
        <v>3689</v>
      </c>
      <c r="M3690" t="str">
        <f t="shared" si="105"/>
        <v xml:space="preserve"> </v>
      </c>
    </row>
    <row r="3691" spans="2:13">
      <c r="B3691" s="503"/>
      <c r="C3691" s="363">
        <v>3690</v>
      </c>
      <c r="M3691" t="str">
        <f t="shared" si="105"/>
        <v xml:space="preserve"> </v>
      </c>
    </row>
    <row r="3692" spans="2:13">
      <c r="B3692" s="503"/>
      <c r="C3692" s="363">
        <v>3691</v>
      </c>
      <c r="M3692" t="str">
        <f t="shared" si="105"/>
        <v xml:space="preserve"> </v>
      </c>
    </row>
    <row r="3693" spans="2:13">
      <c r="B3693" s="503"/>
      <c r="C3693" s="363">
        <v>3692</v>
      </c>
      <c r="M3693" t="str">
        <f t="shared" si="105"/>
        <v xml:space="preserve"> </v>
      </c>
    </row>
    <row r="3694" spans="2:13">
      <c r="B3694" s="503"/>
      <c r="C3694" s="363">
        <v>3693</v>
      </c>
      <c r="M3694" t="str">
        <f t="shared" si="105"/>
        <v xml:space="preserve"> </v>
      </c>
    </row>
    <row r="3695" spans="2:13">
      <c r="B3695" s="503"/>
      <c r="C3695" s="363">
        <v>3694</v>
      </c>
      <c r="M3695" t="str">
        <f t="shared" si="105"/>
        <v xml:space="preserve"> </v>
      </c>
    </row>
    <row r="3696" spans="2:13">
      <c r="B3696" s="503"/>
      <c r="C3696" s="363">
        <v>3695</v>
      </c>
      <c r="M3696" t="str">
        <f t="shared" si="105"/>
        <v xml:space="preserve"> </v>
      </c>
    </row>
    <row r="3697" spans="2:13">
      <c r="B3697" s="503"/>
      <c r="C3697" s="363">
        <v>3696</v>
      </c>
      <c r="M3697" t="str">
        <f t="shared" si="105"/>
        <v xml:space="preserve"> </v>
      </c>
    </row>
    <row r="3698" spans="2:13">
      <c r="B3698" s="503"/>
      <c r="C3698" s="363">
        <v>3697</v>
      </c>
      <c r="M3698" t="str">
        <f t="shared" si="105"/>
        <v xml:space="preserve"> </v>
      </c>
    </row>
    <row r="3699" spans="2:13">
      <c r="B3699" s="503"/>
      <c r="C3699" s="363">
        <v>3698</v>
      </c>
      <c r="M3699" t="str">
        <f t="shared" si="105"/>
        <v xml:space="preserve"> </v>
      </c>
    </row>
    <row r="3700" spans="2:13">
      <c r="B3700" s="503"/>
      <c r="C3700" s="363">
        <v>3699</v>
      </c>
      <c r="M3700" t="str">
        <f t="shared" si="105"/>
        <v xml:space="preserve"> </v>
      </c>
    </row>
    <row r="3701" spans="2:13">
      <c r="B3701" s="503"/>
      <c r="C3701" s="363">
        <v>3700</v>
      </c>
      <c r="M3701" t="str">
        <f t="shared" si="105"/>
        <v xml:space="preserve"> </v>
      </c>
    </row>
    <row r="3702" spans="2:13">
      <c r="B3702" s="503"/>
      <c r="C3702" s="363">
        <v>3701</v>
      </c>
      <c r="M3702" t="str">
        <f t="shared" si="105"/>
        <v xml:space="preserve"> </v>
      </c>
    </row>
    <row r="3703" spans="2:13">
      <c r="B3703" s="503"/>
      <c r="C3703" s="363">
        <v>3702</v>
      </c>
      <c r="M3703" t="str">
        <f t="shared" si="105"/>
        <v xml:space="preserve"> </v>
      </c>
    </row>
    <row r="3704" spans="2:13">
      <c r="B3704" s="503"/>
      <c r="C3704" s="363">
        <v>3703</v>
      </c>
      <c r="M3704" t="str">
        <f t="shared" si="105"/>
        <v xml:space="preserve"> </v>
      </c>
    </row>
    <row r="3705" spans="2:13">
      <c r="B3705" s="503"/>
      <c r="C3705" s="363">
        <v>3704</v>
      </c>
      <c r="M3705" t="str">
        <f t="shared" si="105"/>
        <v xml:space="preserve"> </v>
      </c>
    </row>
    <row r="3706" spans="2:13">
      <c r="B3706" s="503"/>
      <c r="C3706" s="363">
        <v>3705</v>
      </c>
      <c r="M3706" t="str">
        <f t="shared" si="105"/>
        <v xml:space="preserve"> </v>
      </c>
    </row>
    <row r="3707" spans="2:13">
      <c r="B3707" s="503"/>
      <c r="C3707" s="363">
        <v>3706</v>
      </c>
      <c r="M3707" t="str">
        <f t="shared" si="105"/>
        <v xml:space="preserve"> </v>
      </c>
    </row>
    <row r="3708" spans="2:13">
      <c r="B3708" s="503"/>
      <c r="C3708" s="363">
        <v>3707</v>
      </c>
      <c r="M3708" t="str">
        <f t="shared" si="105"/>
        <v xml:space="preserve"> </v>
      </c>
    </row>
    <row r="3709" spans="2:13">
      <c r="B3709" s="503"/>
      <c r="C3709" s="363">
        <v>3708</v>
      </c>
      <c r="M3709" t="str">
        <f t="shared" si="105"/>
        <v xml:space="preserve"> </v>
      </c>
    </row>
    <row r="3710" spans="2:13">
      <c r="B3710" s="503"/>
      <c r="C3710" s="363">
        <v>3709</v>
      </c>
      <c r="M3710" t="str">
        <f t="shared" si="105"/>
        <v xml:space="preserve"> </v>
      </c>
    </row>
    <row r="3711" spans="2:13">
      <c r="B3711" s="503"/>
      <c r="C3711" s="363">
        <v>3710</v>
      </c>
      <c r="M3711" t="str">
        <f t="shared" si="105"/>
        <v xml:space="preserve"> </v>
      </c>
    </row>
    <row r="3712" spans="2:13">
      <c r="B3712" s="503"/>
      <c r="C3712" s="363">
        <v>3711</v>
      </c>
      <c r="M3712" t="str">
        <f t="shared" si="105"/>
        <v xml:space="preserve"> </v>
      </c>
    </row>
    <row r="3713" spans="2:13">
      <c r="B3713" s="503"/>
      <c r="C3713" s="363">
        <v>3712</v>
      </c>
      <c r="M3713" t="str">
        <f t="shared" si="105"/>
        <v xml:space="preserve"> </v>
      </c>
    </row>
    <row r="3714" spans="2:13">
      <c r="B3714" s="503"/>
      <c r="C3714" s="363">
        <v>3713</v>
      </c>
      <c r="M3714" t="str">
        <f t="shared" si="105"/>
        <v xml:space="preserve"> </v>
      </c>
    </row>
    <row r="3715" spans="2:13">
      <c r="B3715" s="503"/>
      <c r="C3715" s="363">
        <v>3714</v>
      </c>
      <c r="M3715" t="str">
        <f t="shared" ref="M3715:M3778" si="106">K3715&amp;" "&amp;L3715</f>
        <v xml:space="preserve"> </v>
      </c>
    </row>
    <row r="3716" spans="2:13">
      <c r="B3716" s="503"/>
      <c r="C3716" s="363">
        <v>3715</v>
      </c>
      <c r="M3716" t="str">
        <f t="shared" si="106"/>
        <v xml:space="preserve"> </v>
      </c>
    </row>
    <row r="3717" spans="2:13">
      <c r="B3717" s="503"/>
      <c r="C3717" s="363">
        <v>3716</v>
      </c>
      <c r="M3717" t="str">
        <f t="shared" si="106"/>
        <v xml:space="preserve"> </v>
      </c>
    </row>
    <row r="3718" spans="2:13">
      <c r="B3718" s="503"/>
      <c r="C3718" s="363">
        <v>3717</v>
      </c>
      <c r="M3718" t="str">
        <f t="shared" si="106"/>
        <v xml:space="preserve"> </v>
      </c>
    </row>
    <row r="3719" spans="2:13">
      <c r="B3719" s="503"/>
      <c r="C3719" s="363">
        <v>3718</v>
      </c>
      <c r="M3719" t="str">
        <f t="shared" si="106"/>
        <v xml:space="preserve"> </v>
      </c>
    </row>
    <row r="3720" spans="2:13">
      <c r="B3720" s="503"/>
      <c r="C3720" s="363">
        <v>3719</v>
      </c>
      <c r="M3720" t="str">
        <f t="shared" si="106"/>
        <v xml:space="preserve"> </v>
      </c>
    </row>
    <row r="3721" spans="2:13">
      <c r="B3721" s="503"/>
      <c r="C3721" s="363">
        <v>3720</v>
      </c>
      <c r="M3721" t="str">
        <f t="shared" si="106"/>
        <v xml:space="preserve"> </v>
      </c>
    </row>
    <row r="3722" spans="2:13">
      <c r="B3722" s="503"/>
      <c r="C3722" s="363">
        <v>3721</v>
      </c>
      <c r="M3722" t="str">
        <f t="shared" si="106"/>
        <v xml:space="preserve"> </v>
      </c>
    </row>
    <row r="3723" spans="2:13">
      <c r="B3723" s="503"/>
      <c r="C3723" s="363">
        <v>3722</v>
      </c>
      <c r="M3723" t="str">
        <f t="shared" si="106"/>
        <v xml:space="preserve"> </v>
      </c>
    </row>
    <row r="3724" spans="2:13">
      <c r="B3724" s="503"/>
      <c r="C3724" s="363">
        <v>3723</v>
      </c>
      <c r="M3724" t="str">
        <f t="shared" si="106"/>
        <v xml:space="preserve"> </v>
      </c>
    </row>
    <row r="3725" spans="2:13">
      <c r="B3725" s="503"/>
      <c r="C3725" s="363">
        <v>3724</v>
      </c>
      <c r="M3725" t="str">
        <f t="shared" si="106"/>
        <v xml:space="preserve"> </v>
      </c>
    </row>
    <row r="3726" spans="2:13">
      <c r="B3726" s="503"/>
      <c r="C3726" s="363">
        <v>3725</v>
      </c>
      <c r="M3726" t="str">
        <f t="shared" si="106"/>
        <v xml:space="preserve"> </v>
      </c>
    </row>
    <row r="3727" spans="2:13">
      <c r="B3727" s="503"/>
      <c r="C3727" s="363">
        <v>3726</v>
      </c>
      <c r="M3727" t="str">
        <f t="shared" si="106"/>
        <v xml:space="preserve"> </v>
      </c>
    </row>
    <row r="3728" spans="2:13">
      <c r="B3728" s="503"/>
      <c r="C3728" s="363">
        <v>3727</v>
      </c>
      <c r="M3728" t="str">
        <f t="shared" si="106"/>
        <v xml:space="preserve"> </v>
      </c>
    </row>
    <row r="3729" spans="2:13">
      <c r="B3729" s="503"/>
      <c r="C3729" s="363">
        <v>3728</v>
      </c>
      <c r="M3729" t="str">
        <f t="shared" si="106"/>
        <v xml:space="preserve"> </v>
      </c>
    </row>
    <row r="3730" spans="2:13">
      <c r="B3730" s="503"/>
      <c r="C3730" s="363">
        <v>3729</v>
      </c>
      <c r="M3730" t="str">
        <f t="shared" si="106"/>
        <v xml:space="preserve"> </v>
      </c>
    </row>
    <row r="3731" spans="2:13">
      <c r="B3731" s="503"/>
      <c r="C3731" s="363">
        <v>3730</v>
      </c>
      <c r="M3731" t="str">
        <f t="shared" si="106"/>
        <v xml:space="preserve"> </v>
      </c>
    </row>
    <row r="3732" spans="2:13">
      <c r="B3732" s="503"/>
      <c r="C3732" s="363">
        <v>3731</v>
      </c>
      <c r="M3732" t="str">
        <f t="shared" si="106"/>
        <v xml:space="preserve"> </v>
      </c>
    </row>
    <row r="3733" spans="2:13">
      <c r="B3733" s="503"/>
      <c r="C3733" s="363">
        <v>3732</v>
      </c>
      <c r="M3733" t="str">
        <f t="shared" si="106"/>
        <v xml:space="preserve"> </v>
      </c>
    </row>
    <row r="3734" spans="2:13">
      <c r="B3734" s="503"/>
      <c r="C3734" s="363">
        <v>3733</v>
      </c>
      <c r="M3734" t="str">
        <f t="shared" si="106"/>
        <v xml:space="preserve"> </v>
      </c>
    </row>
    <row r="3735" spans="2:13">
      <c r="B3735" s="503"/>
      <c r="C3735" s="363">
        <v>3734</v>
      </c>
      <c r="M3735" t="str">
        <f t="shared" si="106"/>
        <v xml:space="preserve"> </v>
      </c>
    </row>
    <row r="3736" spans="2:13">
      <c r="B3736" s="503"/>
      <c r="C3736" s="363">
        <v>3735</v>
      </c>
      <c r="M3736" t="str">
        <f t="shared" si="106"/>
        <v xml:space="preserve"> </v>
      </c>
    </row>
    <row r="3737" spans="2:13">
      <c r="B3737" s="503"/>
      <c r="C3737" s="363">
        <v>3736</v>
      </c>
      <c r="M3737" t="str">
        <f t="shared" si="106"/>
        <v xml:space="preserve"> </v>
      </c>
    </row>
    <row r="3738" spans="2:13">
      <c r="B3738" s="503"/>
      <c r="C3738" s="363">
        <v>3737</v>
      </c>
      <c r="M3738" t="str">
        <f t="shared" si="106"/>
        <v xml:space="preserve"> </v>
      </c>
    </row>
    <row r="3739" spans="2:13">
      <c r="B3739" s="503"/>
      <c r="C3739" s="363">
        <v>3738</v>
      </c>
      <c r="M3739" t="str">
        <f t="shared" si="106"/>
        <v xml:space="preserve"> </v>
      </c>
    </row>
    <row r="3740" spans="2:13">
      <c r="B3740" s="503"/>
      <c r="C3740" s="363">
        <v>3739</v>
      </c>
      <c r="M3740" t="str">
        <f t="shared" si="106"/>
        <v xml:space="preserve"> </v>
      </c>
    </row>
    <row r="3741" spans="2:13">
      <c r="B3741" s="503"/>
      <c r="C3741" s="363">
        <v>3740</v>
      </c>
      <c r="M3741" t="str">
        <f t="shared" si="106"/>
        <v xml:space="preserve"> </v>
      </c>
    </row>
    <row r="3742" spans="2:13">
      <c r="B3742" s="503"/>
      <c r="C3742" s="363">
        <v>3741</v>
      </c>
      <c r="M3742" t="str">
        <f t="shared" si="106"/>
        <v xml:space="preserve"> </v>
      </c>
    </row>
    <row r="3743" spans="2:13">
      <c r="B3743" s="503"/>
      <c r="C3743" s="363">
        <v>3742</v>
      </c>
      <c r="M3743" t="str">
        <f t="shared" si="106"/>
        <v xml:space="preserve"> </v>
      </c>
    </row>
    <row r="3744" spans="2:13">
      <c r="B3744" s="503"/>
      <c r="C3744" s="363">
        <v>3743</v>
      </c>
      <c r="M3744" t="str">
        <f t="shared" si="106"/>
        <v xml:space="preserve"> </v>
      </c>
    </row>
    <row r="3745" spans="2:13">
      <c r="B3745" s="503"/>
      <c r="C3745" s="363">
        <v>3744</v>
      </c>
      <c r="M3745" t="str">
        <f t="shared" si="106"/>
        <v xml:space="preserve"> </v>
      </c>
    </row>
    <row r="3746" spans="2:13">
      <c r="B3746" s="503"/>
      <c r="C3746" s="363">
        <v>3745</v>
      </c>
      <c r="M3746" t="str">
        <f t="shared" si="106"/>
        <v xml:space="preserve"> </v>
      </c>
    </row>
    <row r="3747" spans="2:13">
      <c r="B3747" s="503"/>
      <c r="C3747" s="363">
        <v>3746</v>
      </c>
      <c r="M3747" t="str">
        <f t="shared" si="106"/>
        <v xml:space="preserve"> </v>
      </c>
    </row>
    <row r="3748" spans="2:13">
      <c r="B3748" s="503"/>
      <c r="C3748" s="363">
        <v>3747</v>
      </c>
      <c r="M3748" t="str">
        <f t="shared" si="106"/>
        <v xml:space="preserve"> </v>
      </c>
    </row>
    <row r="3749" spans="2:13">
      <c r="B3749" s="503"/>
      <c r="C3749" s="363">
        <v>3748</v>
      </c>
      <c r="M3749" t="str">
        <f t="shared" si="106"/>
        <v xml:space="preserve"> </v>
      </c>
    </row>
    <row r="3750" spans="2:13">
      <c r="B3750" s="503"/>
      <c r="C3750" s="363">
        <v>3749</v>
      </c>
      <c r="M3750" t="str">
        <f t="shared" si="106"/>
        <v xml:space="preserve"> </v>
      </c>
    </row>
    <row r="3751" spans="2:13">
      <c r="B3751" s="503"/>
      <c r="C3751" s="363">
        <v>3750</v>
      </c>
      <c r="M3751" t="str">
        <f t="shared" si="106"/>
        <v xml:space="preserve"> </v>
      </c>
    </row>
    <row r="3752" spans="2:13">
      <c r="B3752" s="503"/>
      <c r="C3752" s="363">
        <v>3751</v>
      </c>
      <c r="M3752" t="str">
        <f t="shared" si="106"/>
        <v xml:space="preserve"> </v>
      </c>
    </row>
    <row r="3753" spans="2:13">
      <c r="B3753" s="503"/>
      <c r="C3753" s="363">
        <v>3752</v>
      </c>
      <c r="M3753" t="str">
        <f t="shared" si="106"/>
        <v xml:space="preserve"> </v>
      </c>
    </row>
    <row r="3754" spans="2:13">
      <c r="B3754" s="503"/>
      <c r="C3754" s="363">
        <v>3753</v>
      </c>
      <c r="M3754" t="str">
        <f t="shared" si="106"/>
        <v xml:space="preserve"> </v>
      </c>
    </row>
    <row r="3755" spans="2:13">
      <c r="B3755" s="503"/>
      <c r="C3755" s="363">
        <v>3754</v>
      </c>
      <c r="M3755" t="str">
        <f t="shared" si="106"/>
        <v xml:space="preserve"> </v>
      </c>
    </row>
    <row r="3756" spans="2:13">
      <c r="B3756" s="503"/>
      <c r="C3756" s="363">
        <v>3755</v>
      </c>
      <c r="M3756" t="str">
        <f t="shared" si="106"/>
        <v xml:space="preserve"> </v>
      </c>
    </row>
    <row r="3757" spans="2:13">
      <c r="B3757" s="503"/>
      <c r="C3757" s="363">
        <v>3756</v>
      </c>
      <c r="M3757" t="str">
        <f t="shared" si="106"/>
        <v xml:space="preserve"> </v>
      </c>
    </row>
    <row r="3758" spans="2:13">
      <c r="B3758" s="503"/>
      <c r="C3758" s="363">
        <v>3757</v>
      </c>
      <c r="M3758" t="str">
        <f t="shared" si="106"/>
        <v xml:space="preserve"> </v>
      </c>
    </row>
    <row r="3759" spans="2:13">
      <c r="B3759" s="503"/>
      <c r="C3759" s="363">
        <v>3758</v>
      </c>
      <c r="M3759" t="str">
        <f t="shared" si="106"/>
        <v xml:space="preserve"> </v>
      </c>
    </row>
    <row r="3760" spans="2:13">
      <c r="B3760" s="503"/>
      <c r="C3760" s="363">
        <v>3759</v>
      </c>
      <c r="M3760" t="str">
        <f t="shared" si="106"/>
        <v xml:space="preserve"> </v>
      </c>
    </row>
    <row r="3761" spans="2:13">
      <c r="B3761" s="503"/>
      <c r="C3761" s="363">
        <v>3760</v>
      </c>
      <c r="M3761" t="str">
        <f t="shared" si="106"/>
        <v xml:space="preserve"> </v>
      </c>
    </row>
    <row r="3762" spans="2:13">
      <c r="B3762" s="503"/>
      <c r="C3762" s="363">
        <v>3761</v>
      </c>
      <c r="M3762" t="str">
        <f t="shared" si="106"/>
        <v xml:space="preserve"> </v>
      </c>
    </row>
    <row r="3763" spans="2:13">
      <c r="B3763" s="503"/>
      <c r="C3763" s="363">
        <v>3762</v>
      </c>
      <c r="M3763" t="str">
        <f t="shared" si="106"/>
        <v xml:space="preserve"> </v>
      </c>
    </row>
    <row r="3764" spans="2:13">
      <c r="B3764" s="503"/>
      <c r="C3764" s="363">
        <v>3763</v>
      </c>
      <c r="M3764" t="str">
        <f t="shared" si="106"/>
        <v xml:space="preserve"> </v>
      </c>
    </row>
    <row r="3765" spans="2:13">
      <c r="B3765" s="503"/>
      <c r="C3765" s="363">
        <v>3764</v>
      </c>
      <c r="M3765" t="str">
        <f t="shared" si="106"/>
        <v xml:space="preserve"> </v>
      </c>
    </row>
    <row r="3766" spans="2:13">
      <c r="B3766" s="503"/>
      <c r="C3766" s="363">
        <v>3765</v>
      </c>
      <c r="M3766" t="str">
        <f t="shared" si="106"/>
        <v xml:space="preserve"> </v>
      </c>
    </row>
    <row r="3767" spans="2:13">
      <c r="B3767" s="503"/>
      <c r="C3767" s="363">
        <v>3766</v>
      </c>
      <c r="M3767" t="str">
        <f t="shared" si="106"/>
        <v xml:space="preserve"> </v>
      </c>
    </row>
    <row r="3768" spans="2:13">
      <c r="B3768" s="503"/>
      <c r="C3768" s="363">
        <v>3767</v>
      </c>
      <c r="M3768" t="str">
        <f t="shared" si="106"/>
        <v xml:space="preserve"> </v>
      </c>
    </row>
    <row r="3769" spans="2:13">
      <c r="B3769" s="503"/>
      <c r="C3769" s="363">
        <v>3768</v>
      </c>
      <c r="M3769" t="str">
        <f t="shared" si="106"/>
        <v xml:space="preserve"> </v>
      </c>
    </row>
    <row r="3770" spans="2:13">
      <c r="B3770" s="503"/>
      <c r="C3770" s="363">
        <v>3769</v>
      </c>
      <c r="M3770" t="str">
        <f t="shared" si="106"/>
        <v xml:space="preserve"> </v>
      </c>
    </row>
    <row r="3771" spans="2:13">
      <c r="B3771" s="503"/>
      <c r="C3771" s="363">
        <v>3770</v>
      </c>
      <c r="M3771" t="str">
        <f t="shared" si="106"/>
        <v xml:space="preserve"> </v>
      </c>
    </row>
    <row r="3772" spans="2:13">
      <c r="B3772" s="503"/>
      <c r="C3772" s="363">
        <v>3771</v>
      </c>
      <c r="M3772" t="str">
        <f t="shared" si="106"/>
        <v xml:space="preserve"> </v>
      </c>
    </row>
    <row r="3773" spans="2:13">
      <c r="B3773" s="503"/>
      <c r="C3773" s="363">
        <v>3772</v>
      </c>
      <c r="M3773" t="str">
        <f t="shared" si="106"/>
        <v xml:space="preserve"> </v>
      </c>
    </row>
    <row r="3774" spans="2:13">
      <c r="B3774" s="503"/>
      <c r="C3774" s="363">
        <v>3773</v>
      </c>
      <c r="M3774" t="str">
        <f t="shared" si="106"/>
        <v xml:space="preserve"> </v>
      </c>
    </row>
    <row r="3775" spans="2:13">
      <c r="B3775" s="503"/>
      <c r="C3775" s="363">
        <v>3774</v>
      </c>
      <c r="M3775" t="str">
        <f t="shared" si="106"/>
        <v xml:space="preserve"> </v>
      </c>
    </row>
    <row r="3776" spans="2:13">
      <c r="B3776" s="503"/>
      <c r="C3776" s="363">
        <v>3775</v>
      </c>
      <c r="M3776" t="str">
        <f t="shared" si="106"/>
        <v xml:space="preserve"> </v>
      </c>
    </row>
    <row r="3777" spans="2:13">
      <c r="B3777" s="503"/>
      <c r="C3777" s="363">
        <v>3776</v>
      </c>
      <c r="M3777" t="str">
        <f t="shared" si="106"/>
        <v xml:space="preserve"> </v>
      </c>
    </row>
    <row r="3778" spans="2:13">
      <c r="B3778" s="503"/>
      <c r="C3778" s="363">
        <v>3777</v>
      </c>
      <c r="M3778" t="str">
        <f t="shared" si="106"/>
        <v xml:space="preserve"> </v>
      </c>
    </row>
    <row r="3779" spans="2:13">
      <c r="B3779" s="503"/>
      <c r="C3779" s="363">
        <v>3778</v>
      </c>
      <c r="M3779" t="str">
        <f t="shared" ref="M3779:M3842" si="107">K3779&amp;" "&amp;L3779</f>
        <v xml:space="preserve"> </v>
      </c>
    </row>
    <row r="3780" spans="2:13">
      <c r="B3780" s="503"/>
      <c r="C3780" s="363">
        <v>3779</v>
      </c>
      <c r="M3780" t="str">
        <f t="shared" si="107"/>
        <v xml:space="preserve"> </v>
      </c>
    </row>
    <row r="3781" spans="2:13">
      <c r="B3781" s="503"/>
      <c r="C3781" s="363">
        <v>3780</v>
      </c>
      <c r="M3781" t="str">
        <f t="shared" si="107"/>
        <v xml:space="preserve"> </v>
      </c>
    </row>
    <row r="3782" spans="2:13">
      <c r="B3782" s="503"/>
      <c r="C3782" s="363">
        <v>3781</v>
      </c>
      <c r="M3782" t="str">
        <f t="shared" si="107"/>
        <v xml:space="preserve"> </v>
      </c>
    </row>
    <row r="3783" spans="2:13">
      <c r="B3783" s="503"/>
      <c r="C3783" s="363">
        <v>3782</v>
      </c>
      <c r="M3783" t="str">
        <f t="shared" si="107"/>
        <v xml:space="preserve"> </v>
      </c>
    </row>
    <row r="3784" spans="2:13">
      <c r="B3784" s="503"/>
      <c r="C3784" s="363">
        <v>3783</v>
      </c>
      <c r="M3784" t="str">
        <f t="shared" si="107"/>
        <v xml:space="preserve"> </v>
      </c>
    </row>
    <row r="3785" spans="2:13">
      <c r="B3785" s="503"/>
      <c r="C3785" s="363">
        <v>3784</v>
      </c>
      <c r="M3785" t="str">
        <f t="shared" si="107"/>
        <v xml:space="preserve"> </v>
      </c>
    </row>
    <row r="3786" spans="2:13">
      <c r="B3786" s="503"/>
      <c r="C3786" s="363">
        <v>3785</v>
      </c>
      <c r="M3786" t="str">
        <f t="shared" si="107"/>
        <v xml:space="preserve"> </v>
      </c>
    </row>
    <row r="3787" spans="2:13">
      <c r="B3787" s="503"/>
      <c r="C3787" s="363">
        <v>3786</v>
      </c>
      <c r="M3787" t="str">
        <f t="shared" si="107"/>
        <v xml:space="preserve"> </v>
      </c>
    </row>
    <row r="3788" spans="2:13">
      <c r="B3788" s="503"/>
      <c r="C3788" s="363">
        <v>3787</v>
      </c>
      <c r="M3788" t="str">
        <f t="shared" si="107"/>
        <v xml:space="preserve"> </v>
      </c>
    </row>
    <row r="3789" spans="2:13">
      <c r="B3789" s="503"/>
      <c r="C3789" s="363">
        <v>3788</v>
      </c>
      <c r="M3789" t="str">
        <f t="shared" si="107"/>
        <v xml:space="preserve"> </v>
      </c>
    </row>
    <row r="3790" spans="2:13">
      <c r="B3790" s="503"/>
      <c r="C3790" s="363">
        <v>3789</v>
      </c>
      <c r="M3790" t="str">
        <f t="shared" si="107"/>
        <v xml:space="preserve"> </v>
      </c>
    </row>
    <row r="3791" spans="2:13">
      <c r="B3791" s="503"/>
      <c r="C3791" s="363">
        <v>3790</v>
      </c>
      <c r="M3791" t="str">
        <f t="shared" si="107"/>
        <v xml:space="preserve"> </v>
      </c>
    </row>
    <row r="3792" spans="2:13">
      <c r="B3792" s="503"/>
      <c r="C3792" s="363">
        <v>3791</v>
      </c>
      <c r="M3792" t="str">
        <f t="shared" si="107"/>
        <v xml:space="preserve"> </v>
      </c>
    </row>
    <row r="3793" spans="2:13">
      <c r="B3793" s="503"/>
      <c r="C3793" s="363">
        <v>3792</v>
      </c>
      <c r="M3793" t="str">
        <f t="shared" si="107"/>
        <v xml:space="preserve"> </v>
      </c>
    </row>
    <row r="3794" spans="2:13">
      <c r="B3794" s="503"/>
      <c r="C3794" s="363">
        <v>3793</v>
      </c>
      <c r="M3794" t="str">
        <f t="shared" si="107"/>
        <v xml:space="preserve"> </v>
      </c>
    </row>
    <row r="3795" spans="2:13">
      <c r="B3795" s="503"/>
      <c r="C3795" s="363">
        <v>3794</v>
      </c>
      <c r="M3795" t="str">
        <f t="shared" si="107"/>
        <v xml:space="preserve"> </v>
      </c>
    </row>
    <row r="3796" spans="2:13">
      <c r="B3796" s="503"/>
      <c r="C3796" s="363">
        <v>3795</v>
      </c>
      <c r="M3796" t="str">
        <f t="shared" si="107"/>
        <v xml:space="preserve"> </v>
      </c>
    </row>
    <row r="3797" spans="2:13">
      <c r="B3797" s="503"/>
      <c r="C3797" s="363">
        <v>3796</v>
      </c>
      <c r="M3797" t="str">
        <f t="shared" si="107"/>
        <v xml:space="preserve"> </v>
      </c>
    </row>
    <row r="3798" spans="2:13">
      <c r="B3798" s="503"/>
      <c r="C3798" s="363">
        <v>3797</v>
      </c>
      <c r="M3798" t="str">
        <f t="shared" si="107"/>
        <v xml:space="preserve"> </v>
      </c>
    </row>
    <row r="3799" spans="2:13">
      <c r="B3799" s="503"/>
      <c r="C3799" s="363">
        <v>3798</v>
      </c>
      <c r="M3799" t="str">
        <f t="shared" si="107"/>
        <v xml:space="preserve"> </v>
      </c>
    </row>
    <row r="3800" spans="2:13">
      <c r="B3800" s="503"/>
      <c r="C3800" s="363">
        <v>3799</v>
      </c>
      <c r="M3800" t="str">
        <f t="shared" si="107"/>
        <v xml:space="preserve"> </v>
      </c>
    </row>
    <row r="3801" spans="2:13">
      <c r="B3801" s="503"/>
      <c r="C3801" s="363">
        <v>3800</v>
      </c>
      <c r="M3801" t="str">
        <f t="shared" si="107"/>
        <v xml:space="preserve"> </v>
      </c>
    </row>
    <row r="3802" spans="2:13">
      <c r="B3802" s="503"/>
      <c r="C3802" s="363">
        <v>3801</v>
      </c>
      <c r="M3802" t="str">
        <f t="shared" si="107"/>
        <v xml:space="preserve"> </v>
      </c>
    </row>
    <row r="3803" spans="2:13">
      <c r="B3803" s="503"/>
      <c r="C3803" s="363">
        <v>3802</v>
      </c>
      <c r="M3803" t="str">
        <f t="shared" si="107"/>
        <v xml:space="preserve"> </v>
      </c>
    </row>
    <row r="3804" spans="2:13">
      <c r="B3804" s="503"/>
      <c r="C3804" s="363">
        <v>3803</v>
      </c>
      <c r="M3804" t="str">
        <f t="shared" si="107"/>
        <v xml:space="preserve"> </v>
      </c>
    </row>
    <row r="3805" spans="2:13">
      <c r="B3805" s="503"/>
      <c r="C3805" s="363">
        <v>3804</v>
      </c>
      <c r="M3805" t="str">
        <f t="shared" si="107"/>
        <v xml:space="preserve"> </v>
      </c>
    </row>
    <row r="3806" spans="2:13">
      <c r="B3806" s="503"/>
      <c r="C3806" s="363">
        <v>3805</v>
      </c>
      <c r="M3806" t="str">
        <f t="shared" si="107"/>
        <v xml:space="preserve"> </v>
      </c>
    </row>
    <row r="3807" spans="2:13">
      <c r="B3807" s="503"/>
      <c r="C3807" s="363">
        <v>3806</v>
      </c>
      <c r="M3807" t="str">
        <f t="shared" si="107"/>
        <v xml:space="preserve"> </v>
      </c>
    </row>
    <row r="3808" spans="2:13">
      <c r="B3808" s="503"/>
      <c r="C3808" s="363">
        <v>3807</v>
      </c>
      <c r="M3808" t="str">
        <f t="shared" si="107"/>
        <v xml:space="preserve"> </v>
      </c>
    </row>
    <row r="3809" spans="2:13">
      <c r="B3809" s="503"/>
      <c r="C3809" s="363">
        <v>3808</v>
      </c>
      <c r="M3809" t="str">
        <f t="shared" si="107"/>
        <v xml:space="preserve"> </v>
      </c>
    </row>
    <row r="3810" spans="2:13">
      <c r="B3810" s="503"/>
      <c r="C3810" s="363">
        <v>3809</v>
      </c>
      <c r="M3810" t="str">
        <f t="shared" si="107"/>
        <v xml:space="preserve"> </v>
      </c>
    </row>
    <row r="3811" spans="2:13">
      <c r="B3811" s="503"/>
      <c r="C3811" s="363">
        <v>3810</v>
      </c>
      <c r="M3811" t="str">
        <f t="shared" si="107"/>
        <v xml:space="preserve"> </v>
      </c>
    </row>
    <row r="3812" spans="2:13">
      <c r="B3812" s="503"/>
      <c r="C3812" s="363">
        <v>3811</v>
      </c>
      <c r="M3812" t="str">
        <f t="shared" si="107"/>
        <v xml:space="preserve"> </v>
      </c>
    </row>
    <row r="3813" spans="2:13">
      <c r="B3813" s="503"/>
      <c r="C3813" s="363">
        <v>3812</v>
      </c>
      <c r="M3813" t="str">
        <f t="shared" si="107"/>
        <v xml:space="preserve"> </v>
      </c>
    </row>
    <row r="3814" spans="2:13">
      <c r="B3814" s="503"/>
      <c r="C3814" s="363">
        <v>3813</v>
      </c>
      <c r="M3814" t="str">
        <f t="shared" si="107"/>
        <v xml:space="preserve"> </v>
      </c>
    </row>
    <row r="3815" spans="2:13">
      <c r="B3815" s="503"/>
      <c r="C3815" s="363">
        <v>3814</v>
      </c>
      <c r="M3815" t="str">
        <f t="shared" si="107"/>
        <v xml:space="preserve"> </v>
      </c>
    </row>
    <row r="3816" spans="2:13">
      <c r="B3816" s="503"/>
      <c r="C3816" s="363">
        <v>3815</v>
      </c>
      <c r="M3816" t="str">
        <f t="shared" si="107"/>
        <v xml:space="preserve"> </v>
      </c>
    </row>
    <row r="3817" spans="2:13">
      <c r="B3817" s="503"/>
      <c r="C3817" s="363">
        <v>3816</v>
      </c>
      <c r="M3817" t="str">
        <f t="shared" si="107"/>
        <v xml:space="preserve"> </v>
      </c>
    </row>
    <row r="3818" spans="2:13">
      <c r="B3818" s="503"/>
      <c r="C3818" s="363">
        <v>3817</v>
      </c>
      <c r="M3818" t="str">
        <f t="shared" si="107"/>
        <v xml:space="preserve"> </v>
      </c>
    </row>
    <row r="3819" spans="2:13">
      <c r="B3819" s="503"/>
      <c r="C3819" s="363">
        <v>3818</v>
      </c>
      <c r="M3819" t="str">
        <f t="shared" si="107"/>
        <v xml:space="preserve"> </v>
      </c>
    </row>
    <row r="3820" spans="2:13">
      <c r="B3820" s="503"/>
      <c r="C3820" s="363">
        <v>3819</v>
      </c>
      <c r="M3820" t="str">
        <f t="shared" si="107"/>
        <v xml:space="preserve"> </v>
      </c>
    </row>
    <row r="3821" spans="2:13">
      <c r="B3821" s="503"/>
      <c r="C3821" s="363">
        <v>3820</v>
      </c>
      <c r="M3821" t="str">
        <f t="shared" si="107"/>
        <v xml:space="preserve"> </v>
      </c>
    </row>
    <row r="3822" spans="2:13">
      <c r="B3822" s="503"/>
      <c r="C3822" s="363">
        <v>3821</v>
      </c>
      <c r="M3822" t="str">
        <f t="shared" si="107"/>
        <v xml:space="preserve"> </v>
      </c>
    </row>
    <row r="3823" spans="2:13">
      <c r="B3823" s="503"/>
      <c r="C3823" s="363">
        <v>3822</v>
      </c>
      <c r="M3823" t="str">
        <f t="shared" si="107"/>
        <v xml:space="preserve"> </v>
      </c>
    </row>
    <row r="3824" spans="2:13">
      <c r="B3824" s="503"/>
      <c r="C3824" s="363">
        <v>3823</v>
      </c>
      <c r="M3824" t="str">
        <f t="shared" si="107"/>
        <v xml:space="preserve"> </v>
      </c>
    </row>
    <row r="3825" spans="2:13">
      <c r="B3825" s="503"/>
      <c r="C3825" s="363">
        <v>3824</v>
      </c>
      <c r="M3825" t="str">
        <f t="shared" si="107"/>
        <v xml:space="preserve"> </v>
      </c>
    </row>
    <row r="3826" spans="2:13">
      <c r="B3826" s="503"/>
      <c r="C3826" s="363">
        <v>3825</v>
      </c>
      <c r="M3826" t="str">
        <f t="shared" si="107"/>
        <v xml:space="preserve"> </v>
      </c>
    </row>
    <row r="3827" spans="2:13">
      <c r="B3827" s="503"/>
      <c r="C3827" s="363">
        <v>3826</v>
      </c>
      <c r="M3827" t="str">
        <f t="shared" si="107"/>
        <v xml:space="preserve"> </v>
      </c>
    </row>
    <row r="3828" spans="2:13">
      <c r="B3828" s="503"/>
      <c r="C3828" s="363">
        <v>3827</v>
      </c>
      <c r="M3828" t="str">
        <f t="shared" si="107"/>
        <v xml:space="preserve"> </v>
      </c>
    </row>
    <row r="3829" spans="2:13">
      <c r="B3829" s="503"/>
      <c r="C3829" s="363">
        <v>3828</v>
      </c>
      <c r="M3829" t="str">
        <f t="shared" si="107"/>
        <v xml:space="preserve"> </v>
      </c>
    </row>
    <row r="3830" spans="2:13">
      <c r="B3830" s="503"/>
      <c r="C3830" s="363">
        <v>3829</v>
      </c>
      <c r="M3830" t="str">
        <f t="shared" si="107"/>
        <v xml:space="preserve"> </v>
      </c>
    </row>
    <row r="3831" spans="2:13">
      <c r="B3831" s="503"/>
      <c r="C3831" s="363">
        <v>3830</v>
      </c>
      <c r="M3831" t="str">
        <f t="shared" si="107"/>
        <v xml:space="preserve"> </v>
      </c>
    </row>
    <row r="3832" spans="2:13">
      <c r="B3832" s="503"/>
      <c r="C3832" s="363">
        <v>3831</v>
      </c>
      <c r="M3832" t="str">
        <f t="shared" si="107"/>
        <v xml:space="preserve"> </v>
      </c>
    </row>
    <row r="3833" spans="2:13">
      <c r="B3833" s="503"/>
      <c r="C3833" s="363">
        <v>3832</v>
      </c>
      <c r="M3833" t="str">
        <f t="shared" si="107"/>
        <v xml:space="preserve"> </v>
      </c>
    </row>
    <row r="3834" spans="2:13">
      <c r="B3834" s="503"/>
      <c r="C3834" s="363">
        <v>3833</v>
      </c>
      <c r="M3834" t="str">
        <f t="shared" si="107"/>
        <v xml:space="preserve"> </v>
      </c>
    </row>
    <row r="3835" spans="2:13">
      <c r="B3835" s="503"/>
      <c r="C3835" s="363">
        <v>3834</v>
      </c>
      <c r="M3835" t="str">
        <f t="shared" si="107"/>
        <v xml:space="preserve"> </v>
      </c>
    </row>
    <row r="3836" spans="2:13">
      <c r="B3836" s="503"/>
      <c r="C3836" s="363">
        <v>3835</v>
      </c>
      <c r="M3836" t="str">
        <f t="shared" si="107"/>
        <v xml:space="preserve"> </v>
      </c>
    </row>
    <row r="3837" spans="2:13">
      <c r="B3837" s="503"/>
      <c r="C3837" s="363">
        <v>3836</v>
      </c>
      <c r="M3837" t="str">
        <f t="shared" si="107"/>
        <v xml:space="preserve"> </v>
      </c>
    </row>
    <row r="3838" spans="2:13">
      <c r="B3838" s="503"/>
      <c r="C3838" s="363">
        <v>3837</v>
      </c>
      <c r="M3838" t="str">
        <f t="shared" si="107"/>
        <v xml:space="preserve"> </v>
      </c>
    </row>
    <row r="3839" spans="2:13">
      <c r="B3839" s="503"/>
      <c r="C3839" s="363">
        <v>3838</v>
      </c>
      <c r="M3839" t="str">
        <f t="shared" si="107"/>
        <v xml:space="preserve"> </v>
      </c>
    </row>
    <row r="3840" spans="2:13">
      <c r="B3840" s="503"/>
      <c r="C3840" s="363">
        <v>3839</v>
      </c>
      <c r="M3840" t="str">
        <f t="shared" si="107"/>
        <v xml:space="preserve"> </v>
      </c>
    </row>
    <row r="3841" spans="2:13">
      <c r="B3841" s="503"/>
      <c r="C3841" s="363">
        <v>3840</v>
      </c>
      <c r="M3841" t="str">
        <f t="shared" si="107"/>
        <v xml:space="preserve"> </v>
      </c>
    </row>
    <row r="3842" spans="2:13">
      <c r="B3842" s="503"/>
      <c r="C3842" s="363">
        <v>3841</v>
      </c>
      <c r="M3842" t="str">
        <f t="shared" si="107"/>
        <v xml:space="preserve"> </v>
      </c>
    </row>
    <row r="3843" spans="2:13">
      <c r="B3843" s="503"/>
      <c r="C3843" s="363">
        <v>3842</v>
      </c>
      <c r="M3843" t="str">
        <f t="shared" ref="M3843:M3906" si="108">K3843&amp;" "&amp;L3843</f>
        <v xml:space="preserve"> </v>
      </c>
    </row>
    <row r="3844" spans="2:13">
      <c r="B3844" s="503"/>
      <c r="C3844" s="363">
        <v>3843</v>
      </c>
      <c r="M3844" t="str">
        <f t="shared" si="108"/>
        <v xml:space="preserve"> </v>
      </c>
    </row>
    <row r="3845" spans="2:13">
      <c r="B3845" s="503"/>
      <c r="C3845" s="363">
        <v>3844</v>
      </c>
      <c r="M3845" t="str">
        <f t="shared" si="108"/>
        <v xml:space="preserve"> </v>
      </c>
    </row>
    <row r="3846" spans="2:13">
      <c r="B3846" s="503"/>
      <c r="C3846" s="363">
        <v>3845</v>
      </c>
      <c r="M3846" t="str">
        <f t="shared" si="108"/>
        <v xml:space="preserve"> </v>
      </c>
    </row>
    <row r="3847" spans="2:13">
      <c r="B3847" s="503"/>
      <c r="C3847" s="363">
        <v>3846</v>
      </c>
      <c r="M3847" t="str">
        <f t="shared" si="108"/>
        <v xml:space="preserve"> </v>
      </c>
    </row>
    <row r="3848" spans="2:13">
      <c r="B3848" s="503"/>
      <c r="C3848" s="363">
        <v>3847</v>
      </c>
      <c r="M3848" t="str">
        <f t="shared" si="108"/>
        <v xml:space="preserve"> </v>
      </c>
    </row>
    <row r="3849" spans="2:13">
      <c r="B3849" s="503"/>
      <c r="C3849" s="363">
        <v>3848</v>
      </c>
      <c r="M3849" t="str">
        <f t="shared" si="108"/>
        <v xml:space="preserve"> </v>
      </c>
    </row>
    <row r="3850" spans="2:13">
      <c r="B3850" s="503"/>
      <c r="C3850" s="363">
        <v>3849</v>
      </c>
      <c r="M3850" t="str">
        <f t="shared" si="108"/>
        <v xml:space="preserve"> </v>
      </c>
    </row>
    <row r="3851" spans="2:13">
      <c r="B3851" s="503"/>
      <c r="C3851" s="363">
        <v>3850</v>
      </c>
      <c r="M3851" t="str">
        <f t="shared" si="108"/>
        <v xml:space="preserve"> </v>
      </c>
    </row>
    <row r="3852" spans="2:13">
      <c r="B3852" s="503"/>
      <c r="C3852" s="363">
        <v>3851</v>
      </c>
      <c r="M3852" t="str">
        <f t="shared" si="108"/>
        <v xml:space="preserve"> </v>
      </c>
    </row>
    <row r="3853" spans="2:13">
      <c r="B3853" s="503"/>
      <c r="C3853" s="363">
        <v>3852</v>
      </c>
      <c r="M3853" t="str">
        <f t="shared" si="108"/>
        <v xml:space="preserve"> </v>
      </c>
    </row>
    <row r="3854" spans="2:13">
      <c r="B3854" s="503"/>
      <c r="C3854" s="363">
        <v>3853</v>
      </c>
      <c r="M3854" t="str">
        <f t="shared" si="108"/>
        <v xml:space="preserve"> </v>
      </c>
    </row>
    <row r="3855" spans="2:13">
      <c r="B3855" s="503"/>
      <c r="C3855" s="363">
        <v>3854</v>
      </c>
      <c r="M3855" t="str">
        <f t="shared" si="108"/>
        <v xml:space="preserve"> </v>
      </c>
    </row>
    <row r="3856" spans="2:13">
      <c r="B3856" s="503"/>
      <c r="C3856" s="363">
        <v>3855</v>
      </c>
      <c r="M3856" t="str">
        <f t="shared" si="108"/>
        <v xml:space="preserve"> </v>
      </c>
    </row>
    <row r="3857" spans="2:13">
      <c r="B3857" s="503"/>
      <c r="C3857" s="363">
        <v>3856</v>
      </c>
      <c r="M3857" t="str">
        <f t="shared" si="108"/>
        <v xml:space="preserve"> </v>
      </c>
    </row>
    <row r="3858" spans="2:13">
      <c r="B3858" s="503"/>
      <c r="C3858" s="363">
        <v>3857</v>
      </c>
      <c r="M3858" t="str">
        <f t="shared" si="108"/>
        <v xml:space="preserve"> </v>
      </c>
    </row>
    <row r="3859" spans="2:13">
      <c r="B3859" s="503"/>
      <c r="C3859" s="363">
        <v>3858</v>
      </c>
      <c r="M3859" t="str">
        <f t="shared" si="108"/>
        <v xml:space="preserve"> </v>
      </c>
    </row>
    <row r="3860" spans="2:13">
      <c r="B3860" s="503"/>
      <c r="C3860" s="363">
        <v>3859</v>
      </c>
      <c r="M3860" t="str">
        <f t="shared" si="108"/>
        <v xml:space="preserve"> </v>
      </c>
    </row>
    <row r="3861" spans="2:13">
      <c r="B3861" s="503"/>
      <c r="C3861" s="363">
        <v>3860</v>
      </c>
      <c r="M3861" t="str">
        <f t="shared" si="108"/>
        <v xml:space="preserve"> </v>
      </c>
    </row>
    <row r="3862" spans="2:13">
      <c r="B3862" s="503"/>
      <c r="C3862" s="363">
        <v>3861</v>
      </c>
      <c r="M3862" t="str">
        <f t="shared" si="108"/>
        <v xml:space="preserve"> </v>
      </c>
    </row>
    <row r="3863" spans="2:13">
      <c r="B3863" s="503"/>
      <c r="C3863" s="363">
        <v>3862</v>
      </c>
      <c r="M3863" t="str">
        <f t="shared" si="108"/>
        <v xml:space="preserve"> </v>
      </c>
    </row>
    <row r="3864" spans="2:13">
      <c r="B3864" s="503"/>
      <c r="C3864" s="363">
        <v>3863</v>
      </c>
      <c r="M3864" t="str">
        <f t="shared" si="108"/>
        <v xml:space="preserve"> </v>
      </c>
    </row>
    <row r="3865" spans="2:13">
      <c r="B3865" s="503"/>
      <c r="C3865" s="363">
        <v>3864</v>
      </c>
      <c r="M3865" t="str">
        <f t="shared" si="108"/>
        <v xml:space="preserve"> </v>
      </c>
    </row>
    <row r="3866" spans="2:13">
      <c r="B3866" s="503"/>
      <c r="C3866" s="363">
        <v>3865</v>
      </c>
      <c r="M3866" t="str">
        <f t="shared" si="108"/>
        <v xml:space="preserve"> </v>
      </c>
    </row>
    <row r="3867" spans="2:13">
      <c r="B3867" s="503"/>
      <c r="C3867" s="363">
        <v>3866</v>
      </c>
      <c r="M3867" t="str">
        <f t="shared" si="108"/>
        <v xml:space="preserve"> </v>
      </c>
    </row>
    <row r="3868" spans="2:13">
      <c r="B3868" s="503"/>
      <c r="C3868" s="363">
        <v>3867</v>
      </c>
      <c r="M3868" t="str">
        <f t="shared" si="108"/>
        <v xml:space="preserve"> </v>
      </c>
    </row>
    <row r="3869" spans="2:13">
      <c r="B3869" s="503"/>
      <c r="C3869" s="363">
        <v>3868</v>
      </c>
      <c r="M3869" t="str">
        <f t="shared" si="108"/>
        <v xml:space="preserve"> </v>
      </c>
    </row>
    <row r="3870" spans="2:13">
      <c r="B3870" s="503"/>
      <c r="C3870" s="363">
        <v>3869</v>
      </c>
      <c r="M3870" t="str">
        <f t="shared" si="108"/>
        <v xml:space="preserve"> </v>
      </c>
    </row>
    <row r="3871" spans="2:13">
      <c r="B3871" s="503"/>
      <c r="C3871" s="363">
        <v>3870</v>
      </c>
      <c r="M3871" t="str">
        <f t="shared" si="108"/>
        <v xml:space="preserve"> </v>
      </c>
    </row>
    <row r="3872" spans="2:13">
      <c r="B3872" s="503"/>
      <c r="C3872" s="363">
        <v>3871</v>
      </c>
      <c r="M3872" t="str">
        <f t="shared" si="108"/>
        <v xml:space="preserve"> </v>
      </c>
    </row>
    <row r="3873" spans="2:13">
      <c r="B3873" s="503"/>
      <c r="C3873" s="363">
        <v>3872</v>
      </c>
      <c r="M3873" t="str">
        <f t="shared" si="108"/>
        <v xml:space="preserve"> </v>
      </c>
    </row>
    <row r="3874" spans="2:13">
      <c r="B3874" s="503"/>
      <c r="C3874" s="363">
        <v>3873</v>
      </c>
      <c r="M3874" t="str">
        <f t="shared" si="108"/>
        <v xml:space="preserve"> </v>
      </c>
    </row>
    <row r="3875" spans="2:13">
      <c r="B3875" s="503"/>
      <c r="C3875" s="363">
        <v>3874</v>
      </c>
      <c r="M3875" t="str">
        <f t="shared" si="108"/>
        <v xml:space="preserve"> </v>
      </c>
    </row>
    <row r="3876" spans="2:13">
      <c r="B3876" s="503"/>
      <c r="C3876" s="363">
        <v>3875</v>
      </c>
      <c r="M3876" t="str">
        <f t="shared" si="108"/>
        <v xml:space="preserve"> </v>
      </c>
    </row>
    <row r="3877" spans="2:13">
      <c r="B3877" s="503"/>
      <c r="C3877" s="363">
        <v>3876</v>
      </c>
      <c r="M3877" t="str">
        <f t="shared" si="108"/>
        <v xml:space="preserve"> </v>
      </c>
    </row>
    <row r="3878" spans="2:13">
      <c r="B3878" s="503"/>
      <c r="C3878" s="363">
        <v>3877</v>
      </c>
      <c r="M3878" t="str">
        <f t="shared" si="108"/>
        <v xml:space="preserve"> </v>
      </c>
    </row>
    <row r="3879" spans="2:13">
      <c r="B3879" s="503"/>
      <c r="C3879" s="363">
        <v>3878</v>
      </c>
      <c r="M3879" t="str">
        <f t="shared" si="108"/>
        <v xml:space="preserve"> </v>
      </c>
    </row>
    <row r="3880" spans="2:13">
      <c r="B3880" s="503"/>
      <c r="C3880" s="363">
        <v>3879</v>
      </c>
      <c r="M3880" t="str">
        <f t="shared" si="108"/>
        <v xml:space="preserve"> </v>
      </c>
    </row>
    <row r="3881" spans="2:13">
      <c r="B3881" s="503"/>
      <c r="C3881" s="363">
        <v>3880</v>
      </c>
      <c r="M3881" t="str">
        <f t="shared" si="108"/>
        <v xml:space="preserve"> </v>
      </c>
    </row>
    <row r="3882" spans="2:13">
      <c r="B3882" s="503"/>
      <c r="C3882" s="363">
        <v>3881</v>
      </c>
      <c r="M3882" t="str">
        <f t="shared" si="108"/>
        <v xml:space="preserve"> </v>
      </c>
    </row>
    <row r="3883" spans="2:13">
      <c r="B3883" s="503"/>
      <c r="C3883" s="363">
        <v>3882</v>
      </c>
      <c r="M3883" t="str">
        <f t="shared" si="108"/>
        <v xml:space="preserve"> </v>
      </c>
    </row>
    <row r="3884" spans="2:13">
      <c r="B3884" s="503"/>
      <c r="C3884" s="363">
        <v>3883</v>
      </c>
      <c r="M3884" t="str">
        <f t="shared" si="108"/>
        <v xml:space="preserve"> </v>
      </c>
    </row>
    <row r="3885" spans="2:13">
      <c r="B3885" s="503"/>
      <c r="C3885" s="363">
        <v>3884</v>
      </c>
      <c r="M3885" t="str">
        <f t="shared" si="108"/>
        <v xml:space="preserve"> </v>
      </c>
    </row>
    <row r="3886" spans="2:13">
      <c r="B3886" s="503"/>
      <c r="C3886" s="363">
        <v>3885</v>
      </c>
      <c r="M3886" t="str">
        <f t="shared" si="108"/>
        <v xml:space="preserve"> </v>
      </c>
    </row>
    <row r="3887" spans="2:13">
      <c r="B3887" s="503"/>
      <c r="C3887" s="363">
        <v>3886</v>
      </c>
      <c r="M3887" t="str">
        <f t="shared" si="108"/>
        <v xml:space="preserve"> </v>
      </c>
    </row>
    <row r="3888" spans="2:13">
      <c r="B3888" s="503"/>
      <c r="C3888" s="363">
        <v>3887</v>
      </c>
      <c r="M3888" t="str">
        <f t="shared" si="108"/>
        <v xml:space="preserve"> </v>
      </c>
    </row>
    <row r="3889" spans="2:13">
      <c r="B3889" s="503"/>
      <c r="C3889" s="363">
        <v>3888</v>
      </c>
      <c r="M3889" t="str">
        <f t="shared" si="108"/>
        <v xml:space="preserve"> </v>
      </c>
    </row>
    <row r="3890" spans="2:13">
      <c r="B3890" s="503"/>
      <c r="C3890" s="363">
        <v>3889</v>
      </c>
      <c r="M3890" t="str">
        <f t="shared" si="108"/>
        <v xml:space="preserve"> </v>
      </c>
    </row>
    <row r="3891" spans="2:13">
      <c r="B3891" s="503"/>
      <c r="C3891" s="363">
        <v>3890</v>
      </c>
      <c r="M3891" t="str">
        <f t="shared" si="108"/>
        <v xml:space="preserve"> </v>
      </c>
    </row>
    <row r="3892" spans="2:13">
      <c r="B3892" s="503"/>
      <c r="C3892" s="363">
        <v>3891</v>
      </c>
      <c r="M3892" t="str">
        <f t="shared" si="108"/>
        <v xml:space="preserve"> </v>
      </c>
    </row>
    <row r="3893" spans="2:13">
      <c r="B3893" s="503"/>
      <c r="C3893" s="363">
        <v>3892</v>
      </c>
      <c r="M3893" t="str">
        <f t="shared" si="108"/>
        <v xml:space="preserve"> </v>
      </c>
    </row>
    <row r="3894" spans="2:13">
      <c r="B3894" s="503"/>
      <c r="C3894" s="363">
        <v>3893</v>
      </c>
      <c r="M3894" t="str">
        <f t="shared" si="108"/>
        <v xml:space="preserve"> </v>
      </c>
    </row>
    <row r="3895" spans="2:13">
      <c r="B3895" s="503"/>
      <c r="C3895" s="363">
        <v>3894</v>
      </c>
      <c r="M3895" t="str">
        <f t="shared" si="108"/>
        <v xml:space="preserve"> </v>
      </c>
    </row>
    <row r="3896" spans="2:13">
      <c r="B3896" s="503"/>
      <c r="C3896" s="363">
        <v>3895</v>
      </c>
      <c r="M3896" t="str">
        <f t="shared" si="108"/>
        <v xml:space="preserve"> </v>
      </c>
    </row>
    <row r="3897" spans="2:13">
      <c r="B3897" s="503"/>
      <c r="C3897" s="363">
        <v>3896</v>
      </c>
      <c r="M3897" t="str">
        <f t="shared" si="108"/>
        <v xml:space="preserve"> </v>
      </c>
    </row>
    <row r="3898" spans="2:13">
      <c r="B3898" s="503"/>
      <c r="C3898" s="363">
        <v>3897</v>
      </c>
      <c r="M3898" t="str">
        <f t="shared" si="108"/>
        <v xml:space="preserve"> </v>
      </c>
    </row>
    <row r="3899" spans="2:13">
      <c r="B3899" s="503"/>
      <c r="C3899" s="363">
        <v>3898</v>
      </c>
      <c r="M3899" t="str">
        <f t="shared" si="108"/>
        <v xml:space="preserve"> </v>
      </c>
    </row>
    <row r="3900" spans="2:13">
      <c r="B3900" s="503"/>
      <c r="C3900" s="363">
        <v>3899</v>
      </c>
      <c r="M3900" t="str">
        <f t="shared" si="108"/>
        <v xml:space="preserve"> </v>
      </c>
    </row>
    <row r="3901" spans="2:13">
      <c r="B3901" s="503"/>
      <c r="C3901" s="363">
        <v>3900</v>
      </c>
      <c r="M3901" t="str">
        <f t="shared" si="108"/>
        <v xml:space="preserve"> </v>
      </c>
    </row>
    <row r="3902" spans="2:13">
      <c r="B3902" s="503"/>
      <c r="C3902" s="363">
        <v>3901</v>
      </c>
      <c r="M3902" t="str">
        <f t="shared" si="108"/>
        <v xml:space="preserve"> </v>
      </c>
    </row>
    <row r="3903" spans="2:13">
      <c r="B3903" s="503"/>
      <c r="C3903" s="363">
        <v>3902</v>
      </c>
      <c r="M3903" t="str">
        <f t="shared" si="108"/>
        <v xml:space="preserve"> </v>
      </c>
    </row>
    <row r="3904" spans="2:13">
      <c r="B3904" s="503"/>
      <c r="C3904" s="363">
        <v>3903</v>
      </c>
      <c r="M3904" t="str">
        <f t="shared" si="108"/>
        <v xml:space="preserve"> </v>
      </c>
    </row>
    <row r="3905" spans="2:13">
      <c r="B3905" s="503"/>
      <c r="C3905" s="363">
        <v>3904</v>
      </c>
      <c r="M3905" t="str">
        <f t="shared" si="108"/>
        <v xml:space="preserve"> </v>
      </c>
    </row>
    <row r="3906" spans="2:13">
      <c r="B3906" s="503"/>
      <c r="C3906" s="363">
        <v>3905</v>
      </c>
      <c r="M3906" t="str">
        <f t="shared" si="108"/>
        <v xml:space="preserve"> </v>
      </c>
    </row>
    <row r="3907" spans="2:13">
      <c r="B3907" s="503"/>
      <c r="C3907" s="363">
        <v>3906</v>
      </c>
      <c r="M3907" t="str">
        <f t="shared" ref="M3907:M3970" si="109">K3907&amp;" "&amp;L3907</f>
        <v xml:space="preserve"> </v>
      </c>
    </row>
    <row r="3908" spans="2:13">
      <c r="B3908" s="503"/>
      <c r="C3908" s="363">
        <v>3907</v>
      </c>
      <c r="M3908" t="str">
        <f t="shared" si="109"/>
        <v xml:space="preserve"> </v>
      </c>
    </row>
    <row r="3909" spans="2:13">
      <c r="B3909" s="503"/>
      <c r="C3909" s="363">
        <v>3908</v>
      </c>
      <c r="M3909" t="str">
        <f t="shared" si="109"/>
        <v xml:space="preserve"> </v>
      </c>
    </row>
    <row r="3910" spans="2:13">
      <c r="B3910" s="503"/>
      <c r="C3910" s="363">
        <v>3909</v>
      </c>
      <c r="M3910" t="str">
        <f t="shared" si="109"/>
        <v xml:space="preserve"> </v>
      </c>
    </row>
    <row r="3911" spans="2:13">
      <c r="B3911" s="503"/>
      <c r="C3911" s="363">
        <v>3910</v>
      </c>
      <c r="M3911" t="str">
        <f t="shared" si="109"/>
        <v xml:space="preserve"> </v>
      </c>
    </row>
    <row r="3912" spans="2:13">
      <c r="B3912" s="503"/>
      <c r="C3912" s="363">
        <v>3911</v>
      </c>
      <c r="M3912" t="str">
        <f t="shared" si="109"/>
        <v xml:space="preserve"> </v>
      </c>
    </row>
    <row r="3913" spans="2:13">
      <c r="B3913" s="503"/>
      <c r="C3913" s="363">
        <v>3912</v>
      </c>
      <c r="M3913" t="str">
        <f t="shared" si="109"/>
        <v xml:space="preserve"> </v>
      </c>
    </row>
    <row r="3914" spans="2:13">
      <c r="B3914" s="503"/>
      <c r="C3914" s="363">
        <v>3913</v>
      </c>
      <c r="M3914" t="str">
        <f t="shared" si="109"/>
        <v xml:space="preserve"> </v>
      </c>
    </row>
    <row r="3915" spans="2:13">
      <c r="B3915" s="503"/>
      <c r="C3915" s="363">
        <v>3914</v>
      </c>
      <c r="M3915" t="str">
        <f t="shared" si="109"/>
        <v xml:space="preserve"> </v>
      </c>
    </row>
    <row r="3916" spans="2:13">
      <c r="B3916" s="503"/>
      <c r="C3916" s="363">
        <v>3915</v>
      </c>
      <c r="M3916" t="str">
        <f t="shared" si="109"/>
        <v xml:space="preserve"> </v>
      </c>
    </row>
    <row r="3917" spans="2:13">
      <c r="B3917" s="503"/>
      <c r="C3917" s="363">
        <v>3916</v>
      </c>
      <c r="M3917" t="str">
        <f t="shared" si="109"/>
        <v xml:space="preserve"> </v>
      </c>
    </row>
    <row r="3918" spans="2:13">
      <c r="B3918" s="503"/>
      <c r="C3918" s="363">
        <v>3917</v>
      </c>
      <c r="M3918" t="str">
        <f t="shared" si="109"/>
        <v xml:space="preserve"> </v>
      </c>
    </row>
    <row r="3919" spans="2:13">
      <c r="B3919" s="503"/>
      <c r="C3919" s="363">
        <v>3918</v>
      </c>
      <c r="M3919" t="str">
        <f t="shared" si="109"/>
        <v xml:space="preserve"> </v>
      </c>
    </row>
    <row r="3920" spans="2:13">
      <c r="B3920" s="503"/>
      <c r="C3920" s="363">
        <v>3919</v>
      </c>
      <c r="M3920" t="str">
        <f t="shared" si="109"/>
        <v xml:space="preserve"> </v>
      </c>
    </row>
    <row r="3921" spans="2:13">
      <c r="B3921" s="503"/>
      <c r="C3921" s="363">
        <v>3920</v>
      </c>
      <c r="M3921" t="str">
        <f t="shared" si="109"/>
        <v xml:space="preserve"> </v>
      </c>
    </row>
    <row r="3922" spans="2:13">
      <c r="B3922" s="503"/>
      <c r="C3922" s="363">
        <v>3921</v>
      </c>
      <c r="M3922" t="str">
        <f t="shared" si="109"/>
        <v xml:space="preserve"> </v>
      </c>
    </row>
    <row r="3923" spans="2:13">
      <c r="B3923" s="503"/>
      <c r="C3923" s="363">
        <v>3922</v>
      </c>
      <c r="M3923" t="str">
        <f t="shared" si="109"/>
        <v xml:space="preserve"> </v>
      </c>
    </row>
    <row r="3924" spans="2:13">
      <c r="B3924" s="503"/>
      <c r="C3924" s="363">
        <v>3923</v>
      </c>
      <c r="M3924" t="str">
        <f t="shared" si="109"/>
        <v xml:space="preserve"> </v>
      </c>
    </row>
    <row r="3925" spans="2:13">
      <c r="B3925" s="503"/>
      <c r="C3925" s="363">
        <v>3924</v>
      </c>
      <c r="M3925" t="str">
        <f t="shared" si="109"/>
        <v xml:space="preserve"> </v>
      </c>
    </row>
    <row r="3926" spans="2:13">
      <c r="B3926" s="503"/>
      <c r="C3926" s="363">
        <v>3925</v>
      </c>
      <c r="M3926" t="str">
        <f t="shared" si="109"/>
        <v xml:space="preserve"> </v>
      </c>
    </row>
    <row r="3927" spans="2:13">
      <c r="B3927" s="503"/>
      <c r="C3927" s="363">
        <v>3926</v>
      </c>
      <c r="M3927" t="str">
        <f t="shared" si="109"/>
        <v xml:space="preserve"> </v>
      </c>
    </row>
    <row r="3928" spans="2:13">
      <c r="B3928" s="503"/>
      <c r="C3928" s="363">
        <v>3927</v>
      </c>
      <c r="M3928" t="str">
        <f t="shared" si="109"/>
        <v xml:space="preserve"> </v>
      </c>
    </row>
    <row r="3929" spans="2:13">
      <c r="B3929" s="503"/>
      <c r="C3929" s="363">
        <v>3928</v>
      </c>
      <c r="M3929" t="str">
        <f t="shared" si="109"/>
        <v xml:space="preserve"> </v>
      </c>
    </row>
    <row r="3930" spans="2:13">
      <c r="B3930" s="503"/>
      <c r="C3930" s="363">
        <v>3929</v>
      </c>
      <c r="M3930" t="str">
        <f t="shared" si="109"/>
        <v xml:space="preserve"> </v>
      </c>
    </row>
    <row r="3931" spans="2:13">
      <c r="B3931" s="503"/>
      <c r="C3931" s="363">
        <v>3930</v>
      </c>
      <c r="M3931" t="str">
        <f t="shared" si="109"/>
        <v xml:space="preserve"> </v>
      </c>
    </row>
    <row r="3932" spans="2:13">
      <c r="B3932" s="503"/>
      <c r="C3932" s="363">
        <v>3931</v>
      </c>
      <c r="M3932" t="str">
        <f t="shared" si="109"/>
        <v xml:space="preserve"> </v>
      </c>
    </row>
    <row r="3933" spans="2:13">
      <c r="B3933" s="503"/>
      <c r="C3933" s="363">
        <v>3932</v>
      </c>
      <c r="M3933" t="str">
        <f t="shared" si="109"/>
        <v xml:space="preserve"> </v>
      </c>
    </row>
    <row r="3934" spans="2:13">
      <c r="B3934" s="503"/>
      <c r="C3934" s="363">
        <v>3933</v>
      </c>
      <c r="M3934" t="str">
        <f t="shared" si="109"/>
        <v xml:space="preserve"> </v>
      </c>
    </row>
    <row r="3935" spans="2:13">
      <c r="B3935" s="503"/>
      <c r="C3935" s="363">
        <v>3934</v>
      </c>
      <c r="M3935" t="str">
        <f t="shared" si="109"/>
        <v xml:space="preserve"> </v>
      </c>
    </row>
    <row r="3936" spans="2:13">
      <c r="B3936" s="503"/>
      <c r="C3936" s="363">
        <v>3935</v>
      </c>
      <c r="M3936" t="str">
        <f t="shared" si="109"/>
        <v xml:space="preserve"> </v>
      </c>
    </row>
    <row r="3937" spans="2:13">
      <c r="B3937" s="503"/>
      <c r="C3937" s="363">
        <v>3936</v>
      </c>
      <c r="M3937" t="str">
        <f t="shared" si="109"/>
        <v xml:space="preserve"> </v>
      </c>
    </row>
    <row r="3938" spans="2:13">
      <c r="B3938" s="503"/>
      <c r="C3938" s="363">
        <v>3937</v>
      </c>
      <c r="M3938" t="str">
        <f t="shared" si="109"/>
        <v xml:space="preserve"> </v>
      </c>
    </row>
    <row r="3939" spans="2:13">
      <c r="B3939" s="503"/>
      <c r="C3939" s="363">
        <v>3938</v>
      </c>
      <c r="M3939" t="str">
        <f t="shared" si="109"/>
        <v xml:space="preserve"> </v>
      </c>
    </row>
    <row r="3940" spans="2:13">
      <c r="B3940" s="503"/>
      <c r="C3940" s="363">
        <v>3939</v>
      </c>
      <c r="M3940" t="str">
        <f t="shared" si="109"/>
        <v xml:space="preserve"> </v>
      </c>
    </row>
    <row r="3941" spans="2:13">
      <c r="B3941" s="503"/>
      <c r="C3941" s="363">
        <v>3940</v>
      </c>
      <c r="M3941" t="str">
        <f t="shared" si="109"/>
        <v xml:space="preserve"> </v>
      </c>
    </row>
    <row r="3942" spans="2:13">
      <c r="B3942" s="503"/>
      <c r="C3942" s="363">
        <v>3941</v>
      </c>
      <c r="M3942" t="str">
        <f t="shared" si="109"/>
        <v xml:space="preserve"> </v>
      </c>
    </row>
    <row r="3943" spans="2:13">
      <c r="B3943" s="503"/>
      <c r="C3943" s="363">
        <v>3942</v>
      </c>
      <c r="M3943" t="str">
        <f t="shared" si="109"/>
        <v xml:space="preserve"> </v>
      </c>
    </row>
    <row r="3944" spans="2:13">
      <c r="B3944" s="503"/>
      <c r="C3944" s="363">
        <v>3943</v>
      </c>
      <c r="M3944" t="str">
        <f t="shared" si="109"/>
        <v xml:space="preserve"> </v>
      </c>
    </row>
    <row r="3945" spans="2:13">
      <c r="B3945" s="503"/>
      <c r="C3945" s="363">
        <v>3944</v>
      </c>
      <c r="M3945" t="str">
        <f t="shared" si="109"/>
        <v xml:space="preserve"> </v>
      </c>
    </row>
    <row r="3946" spans="2:13">
      <c r="B3946" s="503"/>
      <c r="C3946" s="363">
        <v>3945</v>
      </c>
      <c r="M3946" t="str">
        <f t="shared" si="109"/>
        <v xml:space="preserve"> </v>
      </c>
    </row>
    <row r="3947" spans="2:13">
      <c r="B3947" s="503"/>
      <c r="C3947" s="363">
        <v>3946</v>
      </c>
      <c r="M3947" t="str">
        <f t="shared" si="109"/>
        <v xml:space="preserve"> </v>
      </c>
    </row>
    <row r="3948" spans="2:13">
      <c r="B3948" s="503"/>
      <c r="C3948" s="363">
        <v>3947</v>
      </c>
      <c r="M3948" t="str">
        <f t="shared" si="109"/>
        <v xml:space="preserve"> </v>
      </c>
    </row>
    <row r="3949" spans="2:13">
      <c r="B3949" s="503"/>
      <c r="C3949" s="363">
        <v>3948</v>
      </c>
      <c r="M3949" t="str">
        <f t="shared" si="109"/>
        <v xml:space="preserve"> </v>
      </c>
    </row>
    <row r="3950" spans="2:13">
      <c r="B3950" s="503"/>
      <c r="C3950" s="363">
        <v>3949</v>
      </c>
      <c r="M3950" t="str">
        <f t="shared" si="109"/>
        <v xml:space="preserve"> </v>
      </c>
    </row>
    <row r="3951" spans="2:13">
      <c r="B3951" s="503"/>
      <c r="C3951" s="363">
        <v>3950</v>
      </c>
      <c r="M3951" t="str">
        <f t="shared" si="109"/>
        <v xml:space="preserve"> </v>
      </c>
    </row>
    <row r="3952" spans="2:13">
      <c r="B3952" s="503"/>
      <c r="C3952" s="363">
        <v>3951</v>
      </c>
      <c r="M3952" t="str">
        <f t="shared" si="109"/>
        <v xml:space="preserve"> </v>
      </c>
    </row>
    <row r="3953" spans="2:13">
      <c r="B3953" s="503"/>
      <c r="C3953" s="363">
        <v>3952</v>
      </c>
      <c r="M3953" t="str">
        <f t="shared" si="109"/>
        <v xml:space="preserve"> </v>
      </c>
    </row>
    <row r="3954" spans="2:13">
      <c r="B3954" s="503"/>
      <c r="C3954" s="363">
        <v>3953</v>
      </c>
      <c r="M3954" t="str">
        <f t="shared" si="109"/>
        <v xml:space="preserve"> </v>
      </c>
    </row>
    <row r="3955" spans="2:13">
      <c r="B3955" s="503"/>
      <c r="C3955" s="363">
        <v>3954</v>
      </c>
      <c r="M3955" t="str">
        <f t="shared" si="109"/>
        <v xml:space="preserve"> </v>
      </c>
    </row>
    <row r="3956" spans="2:13">
      <c r="B3956" s="503"/>
      <c r="C3956" s="363">
        <v>3955</v>
      </c>
      <c r="M3956" t="str">
        <f t="shared" si="109"/>
        <v xml:space="preserve"> </v>
      </c>
    </row>
    <row r="3957" spans="2:13">
      <c r="B3957" s="503"/>
      <c r="C3957" s="363">
        <v>3956</v>
      </c>
      <c r="M3957" t="str">
        <f t="shared" si="109"/>
        <v xml:space="preserve"> </v>
      </c>
    </row>
    <row r="3958" spans="2:13">
      <c r="B3958" s="503"/>
      <c r="C3958" s="363">
        <v>3957</v>
      </c>
      <c r="M3958" t="str">
        <f t="shared" si="109"/>
        <v xml:space="preserve"> </v>
      </c>
    </row>
    <row r="3959" spans="2:13">
      <c r="B3959" s="503"/>
      <c r="C3959" s="363">
        <v>3958</v>
      </c>
      <c r="M3959" t="str">
        <f t="shared" si="109"/>
        <v xml:space="preserve"> </v>
      </c>
    </row>
    <row r="3960" spans="2:13">
      <c r="B3960" s="503"/>
      <c r="C3960" s="363">
        <v>3959</v>
      </c>
      <c r="M3960" t="str">
        <f t="shared" si="109"/>
        <v xml:space="preserve"> </v>
      </c>
    </row>
    <row r="3961" spans="2:13">
      <c r="B3961" s="503"/>
      <c r="C3961" s="363">
        <v>3960</v>
      </c>
      <c r="M3961" t="str">
        <f t="shared" si="109"/>
        <v xml:space="preserve"> </v>
      </c>
    </row>
    <row r="3962" spans="2:13">
      <c r="B3962" s="503"/>
      <c r="C3962" s="363">
        <v>3961</v>
      </c>
      <c r="M3962" t="str">
        <f t="shared" si="109"/>
        <v xml:space="preserve"> </v>
      </c>
    </row>
    <row r="3963" spans="2:13">
      <c r="B3963" s="503"/>
      <c r="C3963" s="363">
        <v>3962</v>
      </c>
      <c r="M3963" t="str">
        <f t="shared" si="109"/>
        <v xml:space="preserve"> </v>
      </c>
    </row>
    <row r="3964" spans="2:13">
      <c r="B3964" s="503"/>
      <c r="C3964" s="363">
        <v>3963</v>
      </c>
      <c r="M3964" t="str">
        <f t="shared" si="109"/>
        <v xml:space="preserve"> </v>
      </c>
    </row>
    <row r="3965" spans="2:13">
      <c r="B3965" s="503"/>
      <c r="C3965" s="363">
        <v>3964</v>
      </c>
      <c r="M3965" t="str">
        <f t="shared" si="109"/>
        <v xml:space="preserve"> </v>
      </c>
    </row>
    <row r="3966" spans="2:13">
      <c r="B3966" s="503"/>
      <c r="C3966" s="363">
        <v>3965</v>
      </c>
      <c r="M3966" t="str">
        <f t="shared" si="109"/>
        <v xml:space="preserve"> </v>
      </c>
    </row>
    <row r="3967" spans="2:13">
      <c r="B3967" s="503"/>
      <c r="C3967" s="363">
        <v>3966</v>
      </c>
      <c r="M3967" t="str">
        <f t="shared" si="109"/>
        <v xml:space="preserve"> </v>
      </c>
    </row>
    <row r="3968" spans="2:13">
      <c r="B3968" s="503"/>
      <c r="C3968" s="363">
        <v>3967</v>
      </c>
      <c r="M3968" t="str">
        <f t="shared" si="109"/>
        <v xml:space="preserve"> </v>
      </c>
    </row>
    <row r="3969" spans="2:13">
      <c r="B3969" s="503"/>
      <c r="C3969" s="363">
        <v>3968</v>
      </c>
      <c r="M3969" t="str">
        <f t="shared" si="109"/>
        <v xml:space="preserve"> </v>
      </c>
    </row>
    <row r="3970" spans="2:13">
      <c r="B3970" s="503"/>
      <c r="C3970" s="363">
        <v>3969</v>
      </c>
      <c r="M3970" t="str">
        <f t="shared" si="109"/>
        <v xml:space="preserve"> </v>
      </c>
    </row>
    <row r="3971" spans="2:13">
      <c r="B3971" s="503"/>
      <c r="C3971" s="363">
        <v>3970</v>
      </c>
      <c r="M3971" t="str">
        <f t="shared" ref="M3971:M4034" si="110">K3971&amp;" "&amp;L3971</f>
        <v xml:space="preserve"> </v>
      </c>
    </row>
    <row r="3972" spans="2:13">
      <c r="B3972" s="503"/>
      <c r="C3972" s="363">
        <v>3971</v>
      </c>
      <c r="M3972" t="str">
        <f t="shared" si="110"/>
        <v xml:space="preserve"> </v>
      </c>
    </row>
    <row r="3973" spans="2:13">
      <c r="B3973" s="503"/>
      <c r="C3973" s="363">
        <v>3972</v>
      </c>
      <c r="M3973" t="str">
        <f t="shared" si="110"/>
        <v xml:space="preserve"> </v>
      </c>
    </row>
    <row r="3974" spans="2:13">
      <c r="B3974" s="503"/>
      <c r="C3974" s="363">
        <v>3973</v>
      </c>
      <c r="M3974" t="str">
        <f t="shared" si="110"/>
        <v xml:space="preserve"> </v>
      </c>
    </row>
    <row r="3975" spans="2:13">
      <c r="B3975" s="503"/>
      <c r="C3975" s="363">
        <v>3974</v>
      </c>
      <c r="M3975" t="str">
        <f t="shared" si="110"/>
        <v xml:space="preserve"> </v>
      </c>
    </row>
    <row r="3976" spans="2:13">
      <c r="B3976" s="503"/>
      <c r="C3976" s="363">
        <v>3975</v>
      </c>
      <c r="M3976" t="str">
        <f t="shared" si="110"/>
        <v xml:space="preserve"> </v>
      </c>
    </row>
    <row r="3977" spans="2:13">
      <c r="B3977" s="503"/>
      <c r="C3977" s="363">
        <v>3976</v>
      </c>
      <c r="M3977" t="str">
        <f t="shared" si="110"/>
        <v xml:space="preserve"> </v>
      </c>
    </row>
    <row r="3978" spans="2:13">
      <c r="B3978" s="503"/>
      <c r="C3978" s="363">
        <v>3977</v>
      </c>
      <c r="M3978" t="str">
        <f t="shared" si="110"/>
        <v xml:space="preserve"> </v>
      </c>
    </row>
    <row r="3979" spans="2:13">
      <c r="B3979" s="503"/>
      <c r="C3979" s="363">
        <v>3978</v>
      </c>
      <c r="M3979" t="str">
        <f t="shared" si="110"/>
        <v xml:space="preserve"> </v>
      </c>
    </row>
    <row r="3980" spans="2:13">
      <c r="B3980" s="503"/>
      <c r="C3980" s="363">
        <v>3979</v>
      </c>
      <c r="M3980" t="str">
        <f t="shared" si="110"/>
        <v xml:space="preserve"> </v>
      </c>
    </row>
    <row r="3981" spans="2:13">
      <c r="B3981" s="503"/>
      <c r="C3981" s="363">
        <v>3980</v>
      </c>
      <c r="M3981" t="str">
        <f t="shared" si="110"/>
        <v xml:space="preserve"> </v>
      </c>
    </row>
    <row r="3982" spans="2:13">
      <c r="B3982" s="503"/>
      <c r="C3982" s="363">
        <v>3981</v>
      </c>
      <c r="M3982" t="str">
        <f t="shared" si="110"/>
        <v xml:space="preserve"> </v>
      </c>
    </row>
    <row r="3983" spans="2:13">
      <c r="B3983" s="503"/>
      <c r="C3983" s="363">
        <v>3982</v>
      </c>
      <c r="M3983" t="str">
        <f t="shared" si="110"/>
        <v xml:space="preserve"> </v>
      </c>
    </row>
    <row r="3984" spans="2:13">
      <c r="B3984" s="503"/>
      <c r="C3984" s="363">
        <v>3983</v>
      </c>
      <c r="M3984" t="str">
        <f t="shared" si="110"/>
        <v xml:space="preserve"> </v>
      </c>
    </row>
    <row r="3985" spans="2:13">
      <c r="B3985" s="503"/>
      <c r="C3985" s="363">
        <v>3984</v>
      </c>
      <c r="M3985" t="str">
        <f t="shared" si="110"/>
        <v xml:space="preserve"> </v>
      </c>
    </row>
    <row r="3986" spans="2:13">
      <c r="B3986" s="503"/>
      <c r="C3986" s="363">
        <v>3985</v>
      </c>
      <c r="M3986" t="str">
        <f t="shared" si="110"/>
        <v xml:space="preserve"> </v>
      </c>
    </row>
    <row r="3987" spans="2:13">
      <c r="B3987" s="503"/>
      <c r="C3987" s="363">
        <v>3986</v>
      </c>
      <c r="M3987" t="str">
        <f t="shared" si="110"/>
        <v xml:space="preserve"> </v>
      </c>
    </row>
    <row r="3988" spans="2:13">
      <c r="B3988" s="503"/>
      <c r="C3988" s="363">
        <v>3987</v>
      </c>
      <c r="M3988" t="str">
        <f t="shared" si="110"/>
        <v xml:space="preserve"> </v>
      </c>
    </row>
    <row r="3989" spans="2:13">
      <c r="B3989" s="503"/>
      <c r="C3989" s="363">
        <v>3988</v>
      </c>
      <c r="M3989" t="str">
        <f t="shared" si="110"/>
        <v xml:space="preserve"> </v>
      </c>
    </row>
    <row r="3990" spans="2:13">
      <c r="B3990" s="503"/>
      <c r="C3990" s="363">
        <v>3989</v>
      </c>
      <c r="M3990" t="str">
        <f t="shared" si="110"/>
        <v xml:space="preserve"> </v>
      </c>
    </row>
    <row r="3991" spans="2:13">
      <c r="B3991" s="503"/>
      <c r="C3991" s="363">
        <v>3990</v>
      </c>
      <c r="M3991" t="str">
        <f t="shared" si="110"/>
        <v xml:space="preserve"> </v>
      </c>
    </row>
    <row r="3992" spans="2:13">
      <c r="B3992" s="503"/>
      <c r="C3992" s="363">
        <v>3991</v>
      </c>
      <c r="M3992" t="str">
        <f t="shared" si="110"/>
        <v xml:space="preserve"> </v>
      </c>
    </row>
    <row r="3993" spans="2:13">
      <c r="B3993" s="503"/>
      <c r="C3993" s="363">
        <v>3992</v>
      </c>
      <c r="M3993" t="str">
        <f t="shared" si="110"/>
        <v xml:space="preserve"> </v>
      </c>
    </row>
    <row r="3994" spans="2:13">
      <c r="B3994" s="503"/>
      <c r="C3994" s="363">
        <v>3993</v>
      </c>
      <c r="M3994" t="str">
        <f t="shared" si="110"/>
        <v xml:space="preserve"> </v>
      </c>
    </row>
    <row r="3995" spans="2:13">
      <c r="B3995" s="503"/>
      <c r="C3995" s="363">
        <v>3994</v>
      </c>
      <c r="M3995" t="str">
        <f t="shared" si="110"/>
        <v xml:space="preserve"> </v>
      </c>
    </row>
    <row r="3996" spans="2:13">
      <c r="B3996" s="503"/>
      <c r="C3996" s="363">
        <v>3995</v>
      </c>
      <c r="M3996" t="str">
        <f t="shared" si="110"/>
        <v xml:space="preserve"> </v>
      </c>
    </row>
    <row r="3997" spans="2:13">
      <c r="B3997" s="503"/>
      <c r="C3997" s="363">
        <v>3996</v>
      </c>
      <c r="M3997" t="str">
        <f t="shared" si="110"/>
        <v xml:space="preserve"> </v>
      </c>
    </row>
    <row r="3998" spans="2:13">
      <c r="B3998" s="503"/>
      <c r="C3998" s="363">
        <v>3997</v>
      </c>
      <c r="M3998" t="str">
        <f t="shared" si="110"/>
        <v xml:space="preserve"> </v>
      </c>
    </row>
    <row r="3999" spans="2:13">
      <c r="B3999" s="503"/>
      <c r="C3999" s="363">
        <v>3998</v>
      </c>
      <c r="M3999" t="str">
        <f t="shared" si="110"/>
        <v xml:space="preserve"> </v>
      </c>
    </row>
    <row r="4000" spans="2:13">
      <c r="B4000" s="503"/>
      <c r="C4000" s="363">
        <v>3999</v>
      </c>
      <c r="M4000" t="str">
        <f t="shared" si="110"/>
        <v xml:space="preserve"> </v>
      </c>
    </row>
    <row r="4001" spans="2:13">
      <c r="B4001" s="503"/>
      <c r="C4001" s="363">
        <v>4000</v>
      </c>
      <c r="M4001" t="str">
        <f t="shared" si="110"/>
        <v xml:space="preserve"> </v>
      </c>
    </row>
    <row r="4002" spans="2:13">
      <c r="B4002" s="503"/>
      <c r="C4002" s="363">
        <v>4001</v>
      </c>
      <c r="M4002" t="str">
        <f t="shared" si="110"/>
        <v xml:space="preserve"> </v>
      </c>
    </row>
    <row r="4003" spans="2:13">
      <c r="B4003" s="503"/>
      <c r="C4003" s="363">
        <v>4002</v>
      </c>
      <c r="M4003" t="str">
        <f t="shared" si="110"/>
        <v xml:space="preserve"> </v>
      </c>
    </row>
    <row r="4004" spans="2:13">
      <c r="B4004" s="503"/>
      <c r="C4004" s="363">
        <v>4003</v>
      </c>
      <c r="M4004" t="str">
        <f t="shared" si="110"/>
        <v xml:space="preserve"> </v>
      </c>
    </row>
    <row r="4005" spans="2:13">
      <c r="B4005" s="503"/>
      <c r="C4005" s="363">
        <v>4004</v>
      </c>
      <c r="M4005" t="str">
        <f t="shared" si="110"/>
        <v xml:space="preserve"> </v>
      </c>
    </row>
    <row r="4006" spans="2:13">
      <c r="B4006" s="503"/>
      <c r="C4006" s="363">
        <v>4005</v>
      </c>
      <c r="M4006" t="str">
        <f t="shared" si="110"/>
        <v xml:space="preserve"> </v>
      </c>
    </row>
    <row r="4007" spans="2:13">
      <c r="B4007" s="503"/>
      <c r="C4007" s="363">
        <v>4006</v>
      </c>
      <c r="M4007" t="str">
        <f t="shared" si="110"/>
        <v xml:space="preserve"> </v>
      </c>
    </row>
    <row r="4008" spans="2:13">
      <c r="B4008" s="503"/>
      <c r="C4008" s="363">
        <v>4007</v>
      </c>
      <c r="M4008" t="str">
        <f t="shared" si="110"/>
        <v xml:space="preserve"> </v>
      </c>
    </row>
    <row r="4009" spans="2:13">
      <c r="B4009" s="503"/>
      <c r="C4009" s="363">
        <v>4008</v>
      </c>
      <c r="M4009" t="str">
        <f t="shared" si="110"/>
        <v xml:space="preserve"> </v>
      </c>
    </row>
    <row r="4010" spans="2:13">
      <c r="B4010" s="503"/>
      <c r="C4010" s="363">
        <v>4009</v>
      </c>
      <c r="M4010" t="str">
        <f t="shared" si="110"/>
        <v xml:space="preserve"> </v>
      </c>
    </row>
    <row r="4011" spans="2:13">
      <c r="B4011" s="503"/>
      <c r="C4011" s="363">
        <v>4010</v>
      </c>
      <c r="M4011" t="str">
        <f t="shared" si="110"/>
        <v xml:space="preserve"> </v>
      </c>
    </row>
    <row r="4012" spans="2:13">
      <c r="B4012" s="503"/>
      <c r="C4012" s="363">
        <v>4011</v>
      </c>
      <c r="M4012" t="str">
        <f t="shared" si="110"/>
        <v xml:space="preserve"> </v>
      </c>
    </row>
    <row r="4013" spans="2:13">
      <c r="B4013" s="503"/>
      <c r="C4013" s="363">
        <v>4012</v>
      </c>
      <c r="M4013" t="str">
        <f t="shared" si="110"/>
        <v xml:space="preserve"> </v>
      </c>
    </row>
    <row r="4014" spans="2:13">
      <c r="B4014" s="503"/>
      <c r="C4014" s="363">
        <v>4013</v>
      </c>
      <c r="M4014" t="str">
        <f t="shared" si="110"/>
        <v xml:space="preserve"> </v>
      </c>
    </row>
    <row r="4015" spans="2:13">
      <c r="B4015" s="503"/>
      <c r="C4015" s="363">
        <v>4014</v>
      </c>
      <c r="M4015" t="str">
        <f t="shared" si="110"/>
        <v xml:space="preserve"> </v>
      </c>
    </row>
    <row r="4016" spans="2:13">
      <c r="B4016" s="503"/>
      <c r="C4016" s="363">
        <v>4015</v>
      </c>
      <c r="M4016" t="str">
        <f t="shared" si="110"/>
        <v xml:space="preserve"> </v>
      </c>
    </row>
    <row r="4017" spans="2:13">
      <c r="B4017" s="503"/>
      <c r="C4017" s="363">
        <v>4016</v>
      </c>
      <c r="M4017" t="str">
        <f t="shared" si="110"/>
        <v xml:space="preserve"> </v>
      </c>
    </row>
    <row r="4018" spans="2:13">
      <c r="B4018" s="503"/>
      <c r="C4018" s="363">
        <v>4017</v>
      </c>
      <c r="M4018" t="str">
        <f t="shared" si="110"/>
        <v xml:space="preserve"> </v>
      </c>
    </row>
    <row r="4019" spans="2:13">
      <c r="B4019" s="503"/>
      <c r="C4019" s="363">
        <v>4018</v>
      </c>
      <c r="M4019" t="str">
        <f t="shared" si="110"/>
        <v xml:space="preserve"> </v>
      </c>
    </row>
    <row r="4020" spans="2:13">
      <c r="B4020" s="503"/>
      <c r="C4020" s="363">
        <v>4019</v>
      </c>
      <c r="M4020" t="str">
        <f t="shared" si="110"/>
        <v xml:space="preserve"> </v>
      </c>
    </row>
    <row r="4021" spans="2:13">
      <c r="B4021" s="503"/>
      <c r="C4021" s="363">
        <v>4020</v>
      </c>
      <c r="M4021" t="str">
        <f t="shared" si="110"/>
        <v xml:space="preserve"> </v>
      </c>
    </row>
    <row r="4022" spans="2:13">
      <c r="B4022" s="503"/>
      <c r="C4022" s="363">
        <v>4021</v>
      </c>
      <c r="M4022" t="str">
        <f t="shared" si="110"/>
        <v xml:space="preserve"> </v>
      </c>
    </row>
    <row r="4023" spans="2:13">
      <c r="B4023" s="503"/>
      <c r="C4023" s="363">
        <v>4022</v>
      </c>
      <c r="M4023" t="str">
        <f t="shared" si="110"/>
        <v xml:space="preserve"> </v>
      </c>
    </row>
    <row r="4024" spans="2:13">
      <c r="B4024" s="503"/>
      <c r="C4024" s="363">
        <v>4023</v>
      </c>
      <c r="M4024" t="str">
        <f t="shared" si="110"/>
        <v xml:space="preserve"> </v>
      </c>
    </row>
    <row r="4025" spans="2:13">
      <c r="B4025" s="503"/>
      <c r="C4025" s="363">
        <v>4024</v>
      </c>
      <c r="M4025" t="str">
        <f t="shared" si="110"/>
        <v xml:space="preserve"> </v>
      </c>
    </row>
    <row r="4026" spans="2:13">
      <c r="B4026" s="503"/>
      <c r="C4026" s="363">
        <v>4025</v>
      </c>
      <c r="M4026" t="str">
        <f t="shared" si="110"/>
        <v xml:space="preserve"> </v>
      </c>
    </row>
    <row r="4027" spans="2:13">
      <c r="B4027" s="503"/>
      <c r="C4027" s="363">
        <v>4026</v>
      </c>
      <c r="M4027" t="str">
        <f t="shared" si="110"/>
        <v xml:space="preserve"> </v>
      </c>
    </row>
    <row r="4028" spans="2:13">
      <c r="B4028" s="503"/>
      <c r="C4028" s="363">
        <v>4027</v>
      </c>
      <c r="M4028" t="str">
        <f t="shared" si="110"/>
        <v xml:space="preserve"> </v>
      </c>
    </row>
    <row r="4029" spans="2:13">
      <c r="B4029" s="503"/>
      <c r="C4029" s="363">
        <v>4028</v>
      </c>
      <c r="M4029" t="str">
        <f t="shared" si="110"/>
        <v xml:space="preserve"> </v>
      </c>
    </row>
    <row r="4030" spans="2:13">
      <c r="B4030" s="503"/>
      <c r="C4030" s="363">
        <v>4029</v>
      </c>
      <c r="M4030" t="str">
        <f t="shared" si="110"/>
        <v xml:space="preserve"> </v>
      </c>
    </row>
    <row r="4031" spans="2:13">
      <c r="B4031" s="503"/>
      <c r="C4031" s="363">
        <v>4030</v>
      </c>
      <c r="M4031" t="str">
        <f t="shared" si="110"/>
        <v xml:space="preserve"> </v>
      </c>
    </row>
    <row r="4032" spans="2:13">
      <c r="B4032" s="503"/>
      <c r="C4032" s="363">
        <v>4031</v>
      </c>
      <c r="M4032" t="str">
        <f t="shared" si="110"/>
        <v xml:space="preserve"> </v>
      </c>
    </row>
    <row r="4033" spans="2:13">
      <c r="B4033" s="503"/>
      <c r="C4033" s="363">
        <v>4032</v>
      </c>
      <c r="M4033" t="str">
        <f t="shared" si="110"/>
        <v xml:space="preserve"> </v>
      </c>
    </row>
    <row r="4034" spans="2:13">
      <c r="B4034" s="503"/>
      <c r="C4034" s="363">
        <v>4033</v>
      </c>
      <c r="M4034" t="str">
        <f t="shared" si="110"/>
        <v xml:space="preserve"> </v>
      </c>
    </row>
    <row r="4035" spans="2:13">
      <c r="B4035" s="503"/>
      <c r="C4035" s="363">
        <v>4034</v>
      </c>
      <c r="M4035" t="str">
        <f t="shared" ref="M4035:M4098" si="111">K4035&amp;" "&amp;L4035</f>
        <v xml:space="preserve"> </v>
      </c>
    </row>
    <row r="4036" spans="2:13">
      <c r="B4036" s="503"/>
      <c r="C4036" s="363">
        <v>4035</v>
      </c>
      <c r="M4036" t="str">
        <f t="shared" si="111"/>
        <v xml:space="preserve"> </v>
      </c>
    </row>
    <row r="4037" spans="2:13">
      <c r="B4037" s="503"/>
      <c r="C4037" s="363">
        <v>4036</v>
      </c>
      <c r="M4037" t="str">
        <f t="shared" si="111"/>
        <v xml:space="preserve"> </v>
      </c>
    </row>
    <row r="4038" spans="2:13">
      <c r="B4038" s="503"/>
      <c r="C4038" s="363">
        <v>4037</v>
      </c>
      <c r="M4038" t="str">
        <f t="shared" si="111"/>
        <v xml:space="preserve"> </v>
      </c>
    </row>
    <row r="4039" spans="2:13">
      <c r="B4039" s="503"/>
      <c r="C4039" s="363">
        <v>4038</v>
      </c>
      <c r="M4039" t="str">
        <f t="shared" si="111"/>
        <v xml:space="preserve"> </v>
      </c>
    </row>
    <row r="4040" spans="2:13">
      <c r="B4040" s="503"/>
      <c r="C4040" s="363">
        <v>4039</v>
      </c>
      <c r="M4040" t="str">
        <f t="shared" si="111"/>
        <v xml:space="preserve"> </v>
      </c>
    </row>
    <row r="4041" spans="2:13">
      <c r="B4041" s="503"/>
      <c r="C4041" s="363">
        <v>4040</v>
      </c>
      <c r="M4041" t="str">
        <f t="shared" si="111"/>
        <v xml:space="preserve"> </v>
      </c>
    </row>
    <row r="4042" spans="2:13">
      <c r="B4042" s="503"/>
      <c r="C4042" s="363">
        <v>4041</v>
      </c>
      <c r="M4042" t="str">
        <f t="shared" si="111"/>
        <v xml:space="preserve"> </v>
      </c>
    </row>
    <row r="4043" spans="2:13">
      <c r="B4043" s="503"/>
      <c r="C4043" s="363">
        <v>4042</v>
      </c>
      <c r="M4043" t="str">
        <f t="shared" si="111"/>
        <v xml:space="preserve"> </v>
      </c>
    </row>
    <row r="4044" spans="2:13">
      <c r="B4044" s="503"/>
      <c r="C4044" s="363">
        <v>4043</v>
      </c>
      <c r="M4044" t="str">
        <f t="shared" si="111"/>
        <v xml:space="preserve"> </v>
      </c>
    </row>
    <row r="4045" spans="2:13">
      <c r="B4045" s="503"/>
      <c r="C4045" s="363">
        <v>4044</v>
      </c>
      <c r="M4045" t="str">
        <f t="shared" si="111"/>
        <v xml:space="preserve"> </v>
      </c>
    </row>
    <row r="4046" spans="2:13">
      <c r="B4046" s="503"/>
      <c r="C4046" s="363">
        <v>4045</v>
      </c>
      <c r="M4046" t="str">
        <f t="shared" si="111"/>
        <v xml:space="preserve"> </v>
      </c>
    </row>
    <row r="4047" spans="2:13">
      <c r="B4047" s="503"/>
      <c r="C4047" s="363">
        <v>4046</v>
      </c>
      <c r="M4047" t="str">
        <f t="shared" si="111"/>
        <v xml:space="preserve"> </v>
      </c>
    </row>
    <row r="4048" spans="2:13">
      <c r="B4048" s="503"/>
      <c r="C4048" s="363">
        <v>4047</v>
      </c>
      <c r="M4048" t="str">
        <f t="shared" si="111"/>
        <v xml:space="preserve"> </v>
      </c>
    </row>
    <row r="4049" spans="2:13">
      <c r="B4049" s="503"/>
      <c r="C4049" s="363">
        <v>4048</v>
      </c>
      <c r="M4049" t="str">
        <f t="shared" si="111"/>
        <v xml:space="preserve"> </v>
      </c>
    </row>
    <row r="4050" spans="2:13">
      <c r="B4050" s="503"/>
      <c r="C4050" s="363">
        <v>4049</v>
      </c>
      <c r="M4050" t="str">
        <f t="shared" si="111"/>
        <v xml:space="preserve"> </v>
      </c>
    </row>
    <row r="4051" spans="2:13">
      <c r="B4051" s="503"/>
      <c r="C4051" s="363">
        <v>4050</v>
      </c>
      <c r="M4051" t="str">
        <f t="shared" si="111"/>
        <v xml:space="preserve"> </v>
      </c>
    </row>
    <row r="4052" spans="2:13">
      <c r="B4052" s="503"/>
      <c r="C4052" s="363">
        <v>4051</v>
      </c>
      <c r="M4052" t="str">
        <f t="shared" si="111"/>
        <v xml:space="preserve"> </v>
      </c>
    </row>
    <row r="4053" spans="2:13">
      <c r="B4053" s="503"/>
      <c r="C4053" s="363">
        <v>4052</v>
      </c>
      <c r="M4053" t="str">
        <f t="shared" si="111"/>
        <v xml:space="preserve"> </v>
      </c>
    </row>
    <row r="4054" spans="2:13">
      <c r="B4054" s="503"/>
      <c r="C4054" s="363">
        <v>4053</v>
      </c>
      <c r="M4054" t="str">
        <f t="shared" si="111"/>
        <v xml:space="preserve"> </v>
      </c>
    </row>
    <row r="4055" spans="2:13">
      <c r="B4055" s="503"/>
      <c r="C4055" s="363">
        <v>4054</v>
      </c>
      <c r="M4055" t="str">
        <f t="shared" si="111"/>
        <v xml:space="preserve"> </v>
      </c>
    </row>
    <row r="4056" spans="2:13">
      <c r="B4056" s="503"/>
      <c r="C4056" s="363">
        <v>4055</v>
      </c>
      <c r="M4056" t="str">
        <f t="shared" si="111"/>
        <v xml:space="preserve"> </v>
      </c>
    </row>
    <row r="4057" spans="2:13">
      <c r="B4057" s="503"/>
      <c r="C4057" s="363">
        <v>4056</v>
      </c>
      <c r="M4057" t="str">
        <f t="shared" si="111"/>
        <v xml:space="preserve"> </v>
      </c>
    </row>
    <row r="4058" spans="2:13">
      <c r="B4058" s="503"/>
      <c r="C4058" s="363">
        <v>4057</v>
      </c>
      <c r="M4058" t="str">
        <f t="shared" si="111"/>
        <v xml:space="preserve"> </v>
      </c>
    </row>
    <row r="4059" spans="2:13">
      <c r="B4059" s="503"/>
      <c r="C4059" s="363">
        <v>4058</v>
      </c>
      <c r="M4059" t="str">
        <f t="shared" si="111"/>
        <v xml:space="preserve"> </v>
      </c>
    </row>
    <row r="4060" spans="2:13">
      <c r="B4060" s="503"/>
      <c r="C4060" s="363">
        <v>4059</v>
      </c>
      <c r="M4060" t="str">
        <f t="shared" si="111"/>
        <v xml:space="preserve"> </v>
      </c>
    </row>
    <row r="4061" spans="2:13">
      <c r="B4061" s="503"/>
      <c r="C4061" s="363">
        <v>4060</v>
      </c>
      <c r="M4061" t="str">
        <f t="shared" si="111"/>
        <v xml:space="preserve"> </v>
      </c>
    </row>
    <row r="4062" spans="2:13">
      <c r="B4062" s="503"/>
      <c r="C4062" s="363">
        <v>4061</v>
      </c>
      <c r="M4062" t="str">
        <f t="shared" si="111"/>
        <v xml:space="preserve"> </v>
      </c>
    </row>
    <row r="4063" spans="2:13">
      <c r="B4063" s="503"/>
      <c r="C4063" s="363">
        <v>4062</v>
      </c>
      <c r="M4063" t="str">
        <f t="shared" si="111"/>
        <v xml:space="preserve"> </v>
      </c>
    </row>
    <row r="4064" spans="2:13">
      <c r="B4064" s="503"/>
      <c r="C4064" s="363">
        <v>4063</v>
      </c>
      <c r="M4064" t="str">
        <f t="shared" si="111"/>
        <v xml:space="preserve"> </v>
      </c>
    </row>
    <row r="4065" spans="2:13">
      <c r="B4065" s="503"/>
      <c r="C4065" s="363">
        <v>4064</v>
      </c>
      <c r="M4065" t="str">
        <f t="shared" si="111"/>
        <v xml:space="preserve"> </v>
      </c>
    </row>
    <row r="4066" spans="2:13">
      <c r="B4066" s="503"/>
      <c r="C4066" s="363">
        <v>4065</v>
      </c>
      <c r="M4066" t="str">
        <f t="shared" si="111"/>
        <v xml:space="preserve"> </v>
      </c>
    </row>
    <row r="4067" spans="2:13">
      <c r="B4067" s="503"/>
      <c r="C4067" s="363">
        <v>4066</v>
      </c>
      <c r="M4067" t="str">
        <f t="shared" si="111"/>
        <v xml:space="preserve"> </v>
      </c>
    </row>
    <row r="4068" spans="2:13">
      <c r="B4068" s="503"/>
      <c r="C4068" s="363">
        <v>4067</v>
      </c>
      <c r="M4068" t="str">
        <f t="shared" si="111"/>
        <v xml:space="preserve"> </v>
      </c>
    </row>
    <row r="4069" spans="2:13">
      <c r="B4069" s="503"/>
      <c r="C4069" s="363">
        <v>4068</v>
      </c>
      <c r="M4069" t="str">
        <f t="shared" si="111"/>
        <v xml:space="preserve"> </v>
      </c>
    </row>
    <row r="4070" spans="2:13">
      <c r="B4070" s="503"/>
      <c r="C4070" s="363">
        <v>4069</v>
      </c>
      <c r="M4070" t="str">
        <f t="shared" si="111"/>
        <v xml:space="preserve"> </v>
      </c>
    </row>
    <row r="4071" spans="2:13">
      <c r="B4071" s="503"/>
      <c r="C4071" s="363">
        <v>4070</v>
      </c>
      <c r="M4071" t="str">
        <f t="shared" si="111"/>
        <v xml:space="preserve"> </v>
      </c>
    </row>
    <row r="4072" spans="2:13">
      <c r="B4072" s="503"/>
      <c r="C4072" s="363">
        <v>4071</v>
      </c>
      <c r="M4072" t="str">
        <f t="shared" si="111"/>
        <v xml:space="preserve"> </v>
      </c>
    </row>
    <row r="4073" spans="2:13">
      <c r="B4073" s="503"/>
      <c r="C4073" s="363">
        <v>4072</v>
      </c>
      <c r="M4073" t="str">
        <f t="shared" si="111"/>
        <v xml:space="preserve"> </v>
      </c>
    </row>
    <row r="4074" spans="2:13">
      <c r="B4074" s="503"/>
      <c r="C4074" s="363">
        <v>4073</v>
      </c>
      <c r="M4074" t="str">
        <f t="shared" si="111"/>
        <v xml:space="preserve"> </v>
      </c>
    </row>
    <row r="4075" spans="2:13">
      <c r="B4075" s="503"/>
      <c r="C4075" s="363">
        <v>4074</v>
      </c>
      <c r="M4075" t="str">
        <f t="shared" si="111"/>
        <v xml:space="preserve"> </v>
      </c>
    </row>
    <row r="4076" spans="2:13">
      <c r="B4076" s="503"/>
      <c r="C4076" s="363">
        <v>4075</v>
      </c>
      <c r="M4076" t="str">
        <f t="shared" si="111"/>
        <v xml:space="preserve"> </v>
      </c>
    </row>
    <row r="4077" spans="2:13">
      <c r="B4077" s="503"/>
      <c r="C4077" s="363">
        <v>4076</v>
      </c>
      <c r="M4077" t="str">
        <f t="shared" si="111"/>
        <v xml:space="preserve"> </v>
      </c>
    </row>
    <row r="4078" spans="2:13">
      <c r="B4078" s="503"/>
      <c r="C4078" s="363">
        <v>4077</v>
      </c>
      <c r="M4078" t="str">
        <f t="shared" si="111"/>
        <v xml:space="preserve"> </v>
      </c>
    </row>
    <row r="4079" spans="2:13">
      <c r="B4079" s="503"/>
      <c r="C4079" s="363">
        <v>4078</v>
      </c>
      <c r="M4079" t="str">
        <f t="shared" si="111"/>
        <v xml:space="preserve"> </v>
      </c>
    </row>
    <row r="4080" spans="2:13">
      <c r="B4080" s="503"/>
      <c r="C4080" s="363">
        <v>4079</v>
      </c>
      <c r="M4080" t="str">
        <f t="shared" si="111"/>
        <v xml:space="preserve"> </v>
      </c>
    </row>
    <row r="4081" spans="2:13">
      <c r="B4081" s="503"/>
      <c r="C4081" s="363">
        <v>4080</v>
      </c>
      <c r="M4081" t="str">
        <f t="shared" si="111"/>
        <v xml:space="preserve"> </v>
      </c>
    </row>
    <row r="4082" spans="2:13">
      <c r="B4082" s="503"/>
      <c r="C4082" s="363">
        <v>4081</v>
      </c>
      <c r="M4082" t="str">
        <f t="shared" si="111"/>
        <v xml:space="preserve"> </v>
      </c>
    </row>
    <row r="4083" spans="2:13">
      <c r="B4083" s="503"/>
      <c r="C4083" s="363">
        <v>4082</v>
      </c>
      <c r="M4083" t="str">
        <f t="shared" si="111"/>
        <v xml:space="preserve"> </v>
      </c>
    </row>
    <row r="4084" spans="2:13">
      <c r="B4084" s="503"/>
      <c r="C4084" s="363">
        <v>4083</v>
      </c>
      <c r="M4084" t="str">
        <f t="shared" si="111"/>
        <v xml:space="preserve"> </v>
      </c>
    </row>
    <row r="4085" spans="2:13">
      <c r="B4085" s="503"/>
      <c r="C4085" s="363">
        <v>4084</v>
      </c>
      <c r="M4085" t="str">
        <f t="shared" si="111"/>
        <v xml:space="preserve"> </v>
      </c>
    </row>
    <row r="4086" spans="2:13">
      <c r="B4086" s="503"/>
      <c r="C4086" s="363">
        <v>4085</v>
      </c>
      <c r="M4086" t="str">
        <f t="shared" si="111"/>
        <v xml:space="preserve"> </v>
      </c>
    </row>
    <row r="4087" spans="2:13">
      <c r="B4087" s="503"/>
      <c r="C4087" s="363">
        <v>4086</v>
      </c>
      <c r="M4087" t="str">
        <f t="shared" si="111"/>
        <v xml:space="preserve"> </v>
      </c>
    </row>
    <row r="4088" spans="2:13">
      <c r="B4088" s="503"/>
      <c r="C4088" s="363">
        <v>4087</v>
      </c>
      <c r="M4088" t="str">
        <f t="shared" si="111"/>
        <v xml:space="preserve"> </v>
      </c>
    </row>
    <row r="4089" spans="2:13">
      <c r="B4089" s="503"/>
      <c r="C4089" s="363">
        <v>4088</v>
      </c>
      <c r="M4089" t="str">
        <f t="shared" si="111"/>
        <v xml:space="preserve"> </v>
      </c>
    </row>
    <row r="4090" spans="2:13">
      <c r="B4090" s="503"/>
      <c r="C4090" s="363">
        <v>4089</v>
      </c>
      <c r="M4090" t="str">
        <f t="shared" si="111"/>
        <v xml:space="preserve"> </v>
      </c>
    </row>
    <row r="4091" spans="2:13">
      <c r="B4091" s="503"/>
      <c r="C4091" s="363">
        <v>4090</v>
      </c>
      <c r="M4091" t="str">
        <f t="shared" si="111"/>
        <v xml:space="preserve"> </v>
      </c>
    </row>
    <row r="4092" spans="2:13">
      <c r="B4092" s="503"/>
      <c r="C4092" s="363">
        <v>4091</v>
      </c>
      <c r="M4092" t="str">
        <f t="shared" si="111"/>
        <v xml:space="preserve"> </v>
      </c>
    </row>
    <row r="4093" spans="2:13">
      <c r="B4093" s="503"/>
      <c r="C4093" s="363">
        <v>4092</v>
      </c>
      <c r="M4093" t="str">
        <f t="shared" si="111"/>
        <v xml:space="preserve"> </v>
      </c>
    </row>
    <row r="4094" spans="2:13">
      <c r="B4094" s="503"/>
      <c r="C4094" s="363">
        <v>4093</v>
      </c>
      <c r="M4094" t="str">
        <f t="shared" si="111"/>
        <v xml:space="preserve"> </v>
      </c>
    </row>
    <row r="4095" spans="2:13">
      <c r="B4095" s="503"/>
      <c r="C4095" s="363">
        <v>4094</v>
      </c>
      <c r="M4095" t="str">
        <f t="shared" si="111"/>
        <v xml:space="preserve"> </v>
      </c>
    </row>
    <row r="4096" spans="2:13">
      <c r="B4096" s="503"/>
      <c r="C4096" s="363">
        <v>4095</v>
      </c>
      <c r="M4096" t="str">
        <f t="shared" si="111"/>
        <v xml:space="preserve"> </v>
      </c>
    </row>
    <row r="4097" spans="2:13">
      <c r="B4097" s="503"/>
      <c r="C4097" s="363">
        <v>4096</v>
      </c>
      <c r="M4097" t="str">
        <f t="shared" si="111"/>
        <v xml:space="preserve"> </v>
      </c>
    </row>
    <row r="4098" spans="2:13">
      <c r="B4098" s="503"/>
      <c r="C4098" s="363">
        <v>4097</v>
      </c>
      <c r="M4098" t="str">
        <f t="shared" si="111"/>
        <v xml:space="preserve"> </v>
      </c>
    </row>
    <row r="4099" spans="2:13">
      <c r="B4099" s="503"/>
      <c r="C4099" s="363">
        <v>4098</v>
      </c>
      <c r="M4099" t="str">
        <f t="shared" ref="M4099:M4162" si="112">K4099&amp;" "&amp;L4099</f>
        <v xml:space="preserve"> </v>
      </c>
    </row>
    <row r="4100" spans="2:13">
      <c r="B4100" s="503"/>
      <c r="C4100" s="363">
        <v>4099</v>
      </c>
      <c r="M4100" t="str">
        <f t="shared" si="112"/>
        <v xml:space="preserve"> </v>
      </c>
    </row>
    <row r="4101" spans="2:13">
      <c r="B4101" s="503"/>
      <c r="C4101" s="363">
        <v>4100</v>
      </c>
      <c r="M4101" t="str">
        <f t="shared" si="112"/>
        <v xml:space="preserve"> </v>
      </c>
    </row>
    <row r="4102" spans="2:13">
      <c r="B4102" s="503"/>
      <c r="C4102" s="363">
        <v>4101</v>
      </c>
      <c r="M4102" t="str">
        <f t="shared" si="112"/>
        <v xml:space="preserve"> </v>
      </c>
    </row>
    <row r="4103" spans="2:13">
      <c r="B4103" s="503"/>
      <c r="C4103" s="363">
        <v>4102</v>
      </c>
      <c r="M4103" t="str">
        <f t="shared" si="112"/>
        <v xml:space="preserve"> </v>
      </c>
    </row>
    <row r="4104" spans="2:13">
      <c r="B4104" s="503"/>
      <c r="C4104" s="363">
        <v>4103</v>
      </c>
      <c r="M4104" t="str">
        <f t="shared" si="112"/>
        <v xml:space="preserve"> </v>
      </c>
    </row>
    <row r="4105" spans="2:13">
      <c r="B4105" s="503"/>
      <c r="C4105" s="363">
        <v>4104</v>
      </c>
      <c r="M4105" t="str">
        <f t="shared" si="112"/>
        <v xml:space="preserve"> </v>
      </c>
    </row>
    <row r="4106" spans="2:13">
      <c r="B4106" s="503"/>
      <c r="C4106" s="363">
        <v>4105</v>
      </c>
      <c r="M4106" t="str">
        <f t="shared" si="112"/>
        <v xml:space="preserve"> </v>
      </c>
    </row>
    <row r="4107" spans="2:13">
      <c r="B4107" s="503"/>
      <c r="C4107" s="363">
        <v>4106</v>
      </c>
      <c r="M4107" t="str">
        <f t="shared" si="112"/>
        <v xml:space="preserve"> </v>
      </c>
    </row>
    <row r="4108" spans="2:13">
      <c r="B4108" s="503"/>
      <c r="C4108" s="363">
        <v>4107</v>
      </c>
      <c r="M4108" t="str">
        <f t="shared" si="112"/>
        <v xml:space="preserve"> </v>
      </c>
    </row>
    <row r="4109" spans="2:13">
      <c r="B4109" s="503"/>
      <c r="C4109" s="363">
        <v>4108</v>
      </c>
      <c r="M4109" t="str">
        <f t="shared" si="112"/>
        <v xml:space="preserve"> </v>
      </c>
    </row>
    <row r="4110" spans="2:13">
      <c r="B4110" s="503"/>
      <c r="C4110" s="363">
        <v>4109</v>
      </c>
      <c r="M4110" t="str">
        <f t="shared" si="112"/>
        <v xml:space="preserve"> </v>
      </c>
    </row>
    <row r="4111" spans="2:13">
      <c r="B4111" s="503"/>
      <c r="C4111" s="363">
        <v>4110</v>
      </c>
      <c r="M4111" t="str">
        <f t="shared" si="112"/>
        <v xml:space="preserve"> </v>
      </c>
    </row>
    <row r="4112" spans="2:13">
      <c r="B4112" s="503"/>
      <c r="C4112" s="363">
        <v>4111</v>
      </c>
      <c r="M4112" t="str">
        <f t="shared" si="112"/>
        <v xml:space="preserve"> </v>
      </c>
    </row>
    <row r="4113" spans="2:13">
      <c r="B4113" s="503"/>
      <c r="C4113" s="363">
        <v>4112</v>
      </c>
      <c r="M4113" t="str">
        <f t="shared" si="112"/>
        <v xml:space="preserve"> </v>
      </c>
    </row>
    <row r="4114" spans="2:13">
      <c r="B4114" s="503"/>
      <c r="C4114" s="363">
        <v>4113</v>
      </c>
      <c r="M4114" t="str">
        <f t="shared" si="112"/>
        <v xml:space="preserve"> </v>
      </c>
    </row>
    <row r="4115" spans="2:13">
      <c r="B4115" s="503"/>
      <c r="C4115" s="363">
        <v>4114</v>
      </c>
      <c r="M4115" t="str">
        <f t="shared" si="112"/>
        <v xml:space="preserve"> </v>
      </c>
    </row>
    <row r="4116" spans="2:13">
      <c r="B4116" s="503"/>
      <c r="C4116" s="363">
        <v>4115</v>
      </c>
      <c r="M4116" t="str">
        <f t="shared" si="112"/>
        <v xml:space="preserve"> </v>
      </c>
    </row>
    <row r="4117" spans="2:13">
      <c r="B4117" s="503"/>
      <c r="C4117" s="363">
        <v>4116</v>
      </c>
      <c r="M4117" t="str">
        <f t="shared" si="112"/>
        <v xml:space="preserve"> </v>
      </c>
    </row>
    <row r="4118" spans="2:13">
      <c r="B4118" s="503"/>
      <c r="C4118" s="363">
        <v>4117</v>
      </c>
      <c r="M4118" t="str">
        <f t="shared" si="112"/>
        <v xml:space="preserve"> </v>
      </c>
    </row>
    <row r="4119" spans="2:13">
      <c r="B4119" s="503"/>
      <c r="C4119" s="363">
        <v>4118</v>
      </c>
      <c r="M4119" t="str">
        <f t="shared" si="112"/>
        <v xml:space="preserve"> </v>
      </c>
    </row>
    <row r="4120" spans="2:13">
      <c r="B4120" s="503"/>
      <c r="C4120" s="363">
        <v>4119</v>
      </c>
      <c r="M4120" t="str">
        <f t="shared" si="112"/>
        <v xml:space="preserve"> </v>
      </c>
    </row>
    <row r="4121" spans="2:13">
      <c r="B4121" s="503"/>
      <c r="C4121" s="363">
        <v>4120</v>
      </c>
      <c r="M4121" t="str">
        <f t="shared" si="112"/>
        <v xml:space="preserve"> </v>
      </c>
    </row>
    <row r="4122" spans="2:13">
      <c r="B4122" s="503"/>
      <c r="C4122" s="363">
        <v>4121</v>
      </c>
      <c r="M4122" t="str">
        <f t="shared" si="112"/>
        <v xml:space="preserve"> </v>
      </c>
    </row>
    <row r="4123" spans="2:13">
      <c r="B4123" s="503"/>
      <c r="C4123" s="363">
        <v>4122</v>
      </c>
      <c r="M4123" t="str">
        <f t="shared" si="112"/>
        <v xml:space="preserve"> </v>
      </c>
    </row>
    <row r="4124" spans="2:13">
      <c r="B4124" s="503"/>
      <c r="C4124" s="363">
        <v>4123</v>
      </c>
      <c r="M4124" t="str">
        <f t="shared" si="112"/>
        <v xml:space="preserve"> </v>
      </c>
    </row>
    <row r="4125" spans="2:13">
      <c r="B4125" s="503"/>
      <c r="C4125" s="363">
        <v>4124</v>
      </c>
      <c r="M4125" t="str">
        <f t="shared" si="112"/>
        <v xml:space="preserve"> </v>
      </c>
    </row>
    <row r="4126" spans="2:13">
      <c r="B4126" s="503"/>
      <c r="C4126" s="363">
        <v>4125</v>
      </c>
      <c r="M4126" t="str">
        <f t="shared" si="112"/>
        <v xml:space="preserve"> </v>
      </c>
    </row>
    <row r="4127" spans="2:13">
      <c r="B4127" s="503"/>
      <c r="C4127" s="363">
        <v>4126</v>
      </c>
      <c r="M4127" t="str">
        <f t="shared" si="112"/>
        <v xml:space="preserve"> </v>
      </c>
    </row>
    <row r="4128" spans="2:13">
      <c r="B4128" s="503"/>
      <c r="C4128" s="363">
        <v>4127</v>
      </c>
      <c r="M4128" t="str">
        <f t="shared" si="112"/>
        <v xml:space="preserve"> </v>
      </c>
    </row>
    <row r="4129" spans="2:13">
      <c r="B4129" s="503"/>
      <c r="C4129" s="363">
        <v>4128</v>
      </c>
      <c r="M4129" t="str">
        <f t="shared" si="112"/>
        <v xml:space="preserve"> </v>
      </c>
    </row>
    <row r="4130" spans="2:13">
      <c r="B4130" s="503"/>
      <c r="C4130" s="363">
        <v>4129</v>
      </c>
      <c r="M4130" t="str">
        <f t="shared" si="112"/>
        <v xml:space="preserve"> </v>
      </c>
    </row>
    <row r="4131" spans="2:13">
      <c r="B4131" s="503"/>
      <c r="C4131" s="363">
        <v>4130</v>
      </c>
      <c r="M4131" t="str">
        <f t="shared" si="112"/>
        <v xml:space="preserve"> </v>
      </c>
    </row>
    <row r="4132" spans="2:13">
      <c r="B4132" s="503"/>
      <c r="C4132" s="363">
        <v>4131</v>
      </c>
      <c r="M4132" t="str">
        <f t="shared" si="112"/>
        <v xml:space="preserve"> </v>
      </c>
    </row>
    <row r="4133" spans="2:13">
      <c r="B4133" s="503"/>
      <c r="C4133" s="363">
        <v>4132</v>
      </c>
      <c r="M4133" t="str">
        <f t="shared" si="112"/>
        <v xml:space="preserve"> </v>
      </c>
    </row>
    <row r="4134" spans="2:13">
      <c r="B4134" s="503"/>
      <c r="C4134" s="363">
        <v>4133</v>
      </c>
      <c r="M4134" t="str">
        <f t="shared" si="112"/>
        <v xml:space="preserve"> </v>
      </c>
    </row>
    <row r="4135" spans="2:13">
      <c r="B4135" s="503"/>
      <c r="C4135" s="363">
        <v>4134</v>
      </c>
      <c r="M4135" t="str">
        <f t="shared" si="112"/>
        <v xml:space="preserve"> </v>
      </c>
    </row>
    <row r="4136" spans="2:13">
      <c r="B4136" s="503"/>
      <c r="C4136" s="363">
        <v>4135</v>
      </c>
      <c r="M4136" t="str">
        <f t="shared" si="112"/>
        <v xml:space="preserve"> </v>
      </c>
    </row>
    <row r="4137" spans="2:13">
      <c r="B4137" s="503"/>
      <c r="C4137" s="363">
        <v>4136</v>
      </c>
      <c r="M4137" t="str">
        <f t="shared" si="112"/>
        <v xml:space="preserve"> </v>
      </c>
    </row>
    <row r="4138" spans="2:13">
      <c r="B4138" s="503"/>
      <c r="C4138" s="363">
        <v>4137</v>
      </c>
      <c r="M4138" t="str">
        <f t="shared" si="112"/>
        <v xml:space="preserve"> </v>
      </c>
    </row>
    <row r="4139" spans="2:13">
      <c r="B4139" s="503"/>
      <c r="C4139" s="363">
        <v>4138</v>
      </c>
      <c r="M4139" t="str">
        <f t="shared" si="112"/>
        <v xml:space="preserve"> </v>
      </c>
    </row>
    <row r="4140" spans="2:13">
      <c r="B4140" s="503"/>
      <c r="C4140" s="363">
        <v>4139</v>
      </c>
      <c r="M4140" t="str">
        <f t="shared" si="112"/>
        <v xml:space="preserve"> </v>
      </c>
    </row>
    <row r="4141" spans="2:13">
      <c r="B4141" s="503"/>
      <c r="C4141" s="363">
        <v>4140</v>
      </c>
      <c r="M4141" t="str">
        <f t="shared" si="112"/>
        <v xml:space="preserve"> </v>
      </c>
    </row>
    <row r="4142" spans="2:13">
      <c r="B4142" s="503"/>
      <c r="C4142" s="363">
        <v>4141</v>
      </c>
      <c r="M4142" t="str">
        <f t="shared" si="112"/>
        <v xml:space="preserve"> </v>
      </c>
    </row>
    <row r="4143" spans="2:13">
      <c r="B4143" s="503"/>
      <c r="C4143" s="363">
        <v>4142</v>
      </c>
      <c r="M4143" t="str">
        <f t="shared" si="112"/>
        <v xml:space="preserve"> </v>
      </c>
    </row>
    <row r="4144" spans="2:13">
      <c r="B4144" s="503"/>
      <c r="C4144" s="363">
        <v>4143</v>
      </c>
      <c r="M4144" t="str">
        <f t="shared" si="112"/>
        <v xml:space="preserve"> </v>
      </c>
    </row>
    <row r="4145" spans="2:13">
      <c r="B4145" s="503"/>
      <c r="C4145" s="363">
        <v>4144</v>
      </c>
      <c r="M4145" t="str">
        <f t="shared" si="112"/>
        <v xml:space="preserve"> </v>
      </c>
    </row>
    <row r="4146" spans="2:13">
      <c r="B4146" s="503"/>
      <c r="C4146" s="363">
        <v>4145</v>
      </c>
      <c r="M4146" t="str">
        <f t="shared" si="112"/>
        <v xml:space="preserve"> </v>
      </c>
    </row>
    <row r="4147" spans="2:13">
      <c r="B4147" s="503"/>
      <c r="C4147" s="363">
        <v>4146</v>
      </c>
      <c r="M4147" t="str">
        <f t="shared" si="112"/>
        <v xml:space="preserve"> </v>
      </c>
    </row>
    <row r="4148" spans="2:13">
      <c r="B4148" s="503"/>
      <c r="C4148" s="363">
        <v>4147</v>
      </c>
      <c r="M4148" t="str">
        <f t="shared" si="112"/>
        <v xml:space="preserve"> </v>
      </c>
    </row>
    <row r="4149" spans="2:13">
      <c r="B4149" s="503"/>
      <c r="C4149" s="363">
        <v>4148</v>
      </c>
      <c r="M4149" t="str">
        <f t="shared" si="112"/>
        <v xml:space="preserve"> </v>
      </c>
    </row>
    <row r="4150" spans="2:13">
      <c r="B4150" s="503"/>
      <c r="C4150" s="363">
        <v>4149</v>
      </c>
      <c r="M4150" t="str">
        <f t="shared" si="112"/>
        <v xml:space="preserve"> </v>
      </c>
    </row>
    <row r="4151" spans="2:13">
      <c r="B4151" s="503"/>
      <c r="C4151" s="363">
        <v>4150</v>
      </c>
      <c r="M4151" t="str">
        <f t="shared" si="112"/>
        <v xml:space="preserve"> </v>
      </c>
    </row>
    <row r="4152" spans="2:13">
      <c r="B4152" s="503"/>
      <c r="C4152" s="363">
        <v>4151</v>
      </c>
      <c r="M4152" t="str">
        <f t="shared" si="112"/>
        <v xml:space="preserve"> </v>
      </c>
    </row>
    <row r="4153" spans="2:13">
      <c r="B4153" s="503"/>
      <c r="C4153" s="363">
        <v>4152</v>
      </c>
      <c r="M4153" t="str">
        <f t="shared" si="112"/>
        <v xml:space="preserve"> </v>
      </c>
    </row>
    <row r="4154" spans="2:13">
      <c r="B4154" s="503"/>
      <c r="C4154" s="363">
        <v>4153</v>
      </c>
      <c r="M4154" t="str">
        <f t="shared" si="112"/>
        <v xml:space="preserve"> </v>
      </c>
    </row>
    <row r="4155" spans="2:13">
      <c r="B4155" s="503"/>
      <c r="C4155" s="363">
        <v>4154</v>
      </c>
      <c r="M4155" t="str">
        <f t="shared" si="112"/>
        <v xml:space="preserve"> </v>
      </c>
    </row>
    <row r="4156" spans="2:13">
      <c r="B4156" s="503"/>
      <c r="C4156" s="363">
        <v>4155</v>
      </c>
      <c r="M4156" t="str">
        <f t="shared" si="112"/>
        <v xml:space="preserve"> </v>
      </c>
    </row>
    <row r="4157" spans="2:13">
      <c r="B4157" s="503"/>
      <c r="C4157" s="363">
        <v>4156</v>
      </c>
      <c r="M4157" t="str">
        <f t="shared" si="112"/>
        <v xml:space="preserve"> </v>
      </c>
    </row>
    <row r="4158" spans="2:13">
      <c r="B4158" s="503"/>
      <c r="C4158" s="363">
        <v>4157</v>
      </c>
      <c r="M4158" t="str">
        <f t="shared" si="112"/>
        <v xml:space="preserve"> </v>
      </c>
    </row>
    <row r="4159" spans="2:13">
      <c r="B4159" s="503"/>
      <c r="C4159" s="363">
        <v>4158</v>
      </c>
      <c r="M4159" t="str">
        <f t="shared" si="112"/>
        <v xml:space="preserve"> </v>
      </c>
    </row>
    <row r="4160" spans="2:13">
      <c r="B4160" s="503"/>
      <c r="C4160" s="363">
        <v>4159</v>
      </c>
      <c r="M4160" t="str">
        <f t="shared" si="112"/>
        <v xml:space="preserve"> </v>
      </c>
    </row>
    <row r="4161" spans="2:13">
      <c r="B4161" s="503"/>
      <c r="C4161" s="363">
        <v>4160</v>
      </c>
      <c r="M4161" t="str">
        <f t="shared" si="112"/>
        <v xml:space="preserve"> </v>
      </c>
    </row>
    <row r="4162" spans="2:13">
      <c r="B4162" s="503"/>
      <c r="C4162" s="363">
        <v>4161</v>
      </c>
      <c r="M4162" t="str">
        <f t="shared" si="112"/>
        <v xml:space="preserve"> </v>
      </c>
    </row>
    <row r="4163" spans="2:13">
      <c r="B4163" s="503"/>
      <c r="C4163" s="363">
        <v>4162</v>
      </c>
      <c r="M4163" t="str">
        <f t="shared" ref="M4163:M4226" si="113">K4163&amp;" "&amp;L4163</f>
        <v xml:space="preserve"> </v>
      </c>
    </row>
    <row r="4164" spans="2:13">
      <c r="B4164" s="503"/>
      <c r="C4164" s="363">
        <v>4163</v>
      </c>
      <c r="M4164" t="str">
        <f t="shared" si="113"/>
        <v xml:space="preserve"> </v>
      </c>
    </row>
    <row r="4165" spans="2:13">
      <c r="B4165" s="503"/>
      <c r="C4165" s="363">
        <v>4164</v>
      </c>
      <c r="M4165" t="str">
        <f t="shared" si="113"/>
        <v xml:space="preserve"> </v>
      </c>
    </row>
    <row r="4166" spans="2:13">
      <c r="B4166" s="503"/>
      <c r="C4166" s="363">
        <v>4165</v>
      </c>
      <c r="M4166" t="str">
        <f t="shared" si="113"/>
        <v xml:space="preserve"> </v>
      </c>
    </row>
    <row r="4167" spans="2:13">
      <c r="B4167" s="503"/>
      <c r="C4167" s="363">
        <v>4166</v>
      </c>
      <c r="M4167" t="str">
        <f t="shared" si="113"/>
        <v xml:space="preserve"> </v>
      </c>
    </row>
    <row r="4168" spans="2:13">
      <c r="B4168" s="503"/>
      <c r="C4168" s="363">
        <v>4167</v>
      </c>
      <c r="M4168" t="str">
        <f t="shared" si="113"/>
        <v xml:space="preserve"> </v>
      </c>
    </row>
    <row r="4169" spans="2:13">
      <c r="B4169" s="503"/>
      <c r="C4169" s="363">
        <v>4168</v>
      </c>
      <c r="M4169" t="str">
        <f t="shared" si="113"/>
        <v xml:space="preserve"> </v>
      </c>
    </row>
    <row r="4170" spans="2:13">
      <c r="B4170" s="503"/>
      <c r="C4170" s="363">
        <v>4169</v>
      </c>
      <c r="M4170" t="str">
        <f t="shared" si="113"/>
        <v xml:space="preserve"> </v>
      </c>
    </row>
    <row r="4171" spans="2:13">
      <c r="B4171" s="503"/>
      <c r="C4171" s="363">
        <v>4170</v>
      </c>
      <c r="M4171" t="str">
        <f t="shared" si="113"/>
        <v xml:space="preserve"> </v>
      </c>
    </row>
    <row r="4172" spans="2:13">
      <c r="B4172" s="503"/>
      <c r="C4172" s="363">
        <v>4171</v>
      </c>
      <c r="M4172" t="str">
        <f t="shared" si="113"/>
        <v xml:space="preserve"> </v>
      </c>
    </row>
    <row r="4173" spans="2:13">
      <c r="B4173" s="503"/>
      <c r="C4173" s="363">
        <v>4172</v>
      </c>
      <c r="M4173" t="str">
        <f t="shared" si="113"/>
        <v xml:space="preserve"> </v>
      </c>
    </row>
    <row r="4174" spans="2:13">
      <c r="B4174" s="503"/>
      <c r="C4174" s="363">
        <v>4173</v>
      </c>
      <c r="M4174" t="str">
        <f t="shared" si="113"/>
        <v xml:space="preserve"> </v>
      </c>
    </row>
    <row r="4175" spans="2:13">
      <c r="B4175" s="503"/>
      <c r="C4175" s="363">
        <v>4174</v>
      </c>
      <c r="M4175" t="str">
        <f t="shared" si="113"/>
        <v xml:space="preserve"> </v>
      </c>
    </row>
    <row r="4176" spans="2:13">
      <c r="B4176" s="503"/>
      <c r="C4176" s="363">
        <v>4175</v>
      </c>
      <c r="M4176" t="str">
        <f t="shared" si="113"/>
        <v xml:space="preserve"> </v>
      </c>
    </row>
    <row r="4177" spans="2:13">
      <c r="B4177" s="503"/>
      <c r="C4177" s="363">
        <v>4176</v>
      </c>
      <c r="M4177" t="str">
        <f t="shared" si="113"/>
        <v xml:space="preserve"> </v>
      </c>
    </row>
    <row r="4178" spans="2:13">
      <c r="B4178" s="503"/>
      <c r="C4178" s="363">
        <v>4177</v>
      </c>
      <c r="M4178" t="str">
        <f t="shared" si="113"/>
        <v xml:space="preserve"> </v>
      </c>
    </row>
    <row r="4179" spans="2:13">
      <c r="B4179" s="503"/>
      <c r="C4179" s="363">
        <v>4178</v>
      </c>
      <c r="M4179" t="str">
        <f t="shared" si="113"/>
        <v xml:space="preserve"> </v>
      </c>
    </row>
    <row r="4180" spans="2:13">
      <c r="B4180" s="503"/>
      <c r="C4180" s="363">
        <v>4179</v>
      </c>
      <c r="M4180" t="str">
        <f t="shared" si="113"/>
        <v xml:space="preserve"> </v>
      </c>
    </row>
    <row r="4181" spans="2:13">
      <c r="B4181" s="503"/>
      <c r="C4181" s="363">
        <v>4180</v>
      </c>
      <c r="M4181" t="str">
        <f t="shared" si="113"/>
        <v xml:space="preserve"> </v>
      </c>
    </row>
    <row r="4182" spans="2:13">
      <c r="B4182" s="503"/>
      <c r="C4182" s="363">
        <v>4181</v>
      </c>
      <c r="M4182" t="str">
        <f t="shared" si="113"/>
        <v xml:space="preserve"> </v>
      </c>
    </row>
    <row r="4183" spans="2:13">
      <c r="B4183" s="503"/>
      <c r="C4183" s="363">
        <v>4182</v>
      </c>
      <c r="M4183" t="str">
        <f t="shared" si="113"/>
        <v xml:space="preserve"> </v>
      </c>
    </row>
    <row r="4184" spans="2:13">
      <c r="B4184" s="503"/>
      <c r="C4184" s="363">
        <v>4183</v>
      </c>
      <c r="M4184" t="str">
        <f t="shared" si="113"/>
        <v xml:space="preserve"> </v>
      </c>
    </row>
    <row r="4185" spans="2:13">
      <c r="B4185" s="503"/>
      <c r="C4185" s="363">
        <v>4184</v>
      </c>
      <c r="M4185" t="str">
        <f t="shared" si="113"/>
        <v xml:space="preserve"> </v>
      </c>
    </row>
    <row r="4186" spans="2:13">
      <c r="B4186" s="503"/>
      <c r="C4186" s="363">
        <v>4185</v>
      </c>
      <c r="M4186" t="str">
        <f t="shared" si="113"/>
        <v xml:space="preserve"> </v>
      </c>
    </row>
    <row r="4187" spans="2:13">
      <c r="B4187" s="503"/>
      <c r="C4187" s="363">
        <v>4186</v>
      </c>
      <c r="M4187" t="str">
        <f t="shared" si="113"/>
        <v xml:space="preserve"> </v>
      </c>
    </row>
    <row r="4188" spans="2:13">
      <c r="B4188" s="503"/>
      <c r="C4188" s="363">
        <v>4187</v>
      </c>
      <c r="M4188" t="str">
        <f t="shared" si="113"/>
        <v xml:space="preserve"> </v>
      </c>
    </row>
    <row r="4189" spans="2:13">
      <c r="B4189" s="503"/>
      <c r="C4189" s="363">
        <v>4188</v>
      </c>
      <c r="M4189" t="str">
        <f t="shared" si="113"/>
        <v xml:space="preserve"> </v>
      </c>
    </row>
    <row r="4190" spans="2:13">
      <c r="B4190" s="503"/>
      <c r="C4190" s="363">
        <v>4189</v>
      </c>
      <c r="M4190" t="str">
        <f t="shared" si="113"/>
        <v xml:space="preserve"> </v>
      </c>
    </row>
    <row r="4191" spans="2:13">
      <c r="B4191" s="503"/>
      <c r="C4191" s="363">
        <v>4190</v>
      </c>
      <c r="M4191" t="str">
        <f t="shared" si="113"/>
        <v xml:space="preserve"> </v>
      </c>
    </row>
    <row r="4192" spans="2:13">
      <c r="B4192" s="503"/>
      <c r="C4192" s="363">
        <v>4191</v>
      </c>
      <c r="M4192" t="str">
        <f t="shared" si="113"/>
        <v xml:space="preserve"> </v>
      </c>
    </row>
    <row r="4193" spans="2:13">
      <c r="B4193" s="503"/>
      <c r="C4193" s="363">
        <v>4192</v>
      </c>
      <c r="M4193" t="str">
        <f t="shared" si="113"/>
        <v xml:space="preserve"> </v>
      </c>
    </row>
    <row r="4194" spans="2:13">
      <c r="B4194" s="503"/>
      <c r="C4194" s="363">
        <v>4193</v>
      </c>
      <c r="M4194" t="str">
        <f t="shared" si="113"/>
        <v xml:space="preserve"> </v>
      </c>
    </row>
    <row r="4195" spans="2:13">
      <c r="B4195" s="503"/>
      <c r="C4195" s="363">
        <v>4194</v>
      </c>
      <c r="M4195" t="str">
        <f t="shared" si="113"/>
        <v xml:space="preserve"> </v>
      </c>
    </row>
    <row r="4196" spans="2:13">
      <c r="B4196" s="503"/>
      <c r="C4196" s="363">
        <v>4195</v>
      </c>
      <c r="M4196" t="str">
        <f t="shared" si="113"/>
        <v xml:space="preserve"> </v>
      </c>
    </row>
    <row r="4197" spans="2:13">
      <c r="B4197" s="503"/>
      <c r="C4197" s="363">
        <v>4196</v>
      </c>
      <c r="M4197" t="str">
        <f t="shared" si="113"/>
        <v xml:space="preserve"> </v>
      </c>
    </row>
    <row r="4198" spans="2:13">
      <c r="B4198" s="503"/>
      <c r="C4198" s="363">
        <v>4197</v>
      </c>
      <c r="M4198" t="str">
        <f t="shared" si="113"/>
        <v xml:space="preserve"> </v>
      </c>
    </row>
    <row r="4199" spans="2:13">
      <c r="B4199" s="503"/>
      <c r="C4199" s="363">
        <v>4198</v>
      </c>
      <c r="M4199" t="str">
        <f t="shared" si="113"/>
        <v xml:space="preserve"> </v>
      </c>
    </row>
    <row r="4200" spans="2:13">
      <c r="B4200" s="503"/>
      <c r="C4200" s="363">
        <v>4199</v>
      </c>
      <c r="M4200" t="str">
        <f t="shared" si="113"/>
        <v xml:space="preserve"> </v>
      </c>
    </row>
    <row r="4201" spans="2:13">
      <c r="B4201" s="503"/>
      <c r="C4201" s="363">
        <v>4200</v>
      </c>
      <c r="M4201" t="str">
        <f t="shared" si="113"/>
        <v xml:space="preserve"> </v>
      </c>
    </row>
    <row r="4202" spans="2:13">
      <c r="B4202" s="503"/>
      <c r="C4202" s="363">
        <v>4201</v>
      </c>
      <c r="M4202" t="str">
        <f t="shared" si="113"/>
        <v xml:space="preserve"> </v>
      </c>
    </row>
    <row r="4203" spans="2:13">
      <c r="B4203" s="503"/>
      <c r="C4203" s="363">
        <v>4202</v>
      </c>
      <c r="M4203" t="str">
        <f t="shared" si="113"/>
        <v xml:space="preserve"> </v>
      </c>
    </row>
    <row r="4204" spans="2:13">
      <c r="B4204" s="503"/>
      <c r="C4204" s="363">
        <v>4203</v>
      </c>
      <c r="M4204" t="str">
        <f t="shared" si="113"/>
        <v xml:space="preserve"> </v>
      </c>
    </row>
    <row r="4205" spans="2:13">
      <c r="B4205" s="503"/>
      <c r="C4205" s="363">
        <v>4204</v>
      </c>
      <c r="M4205" t="str">
        <f t="shared" si="113"/>
        <v xml:space="preserve"> </v>
      </c>
    </row>
    <row r="4206" spans="2:13">
      <c r="B4206" s="503"/>
      <c r="C4206" s="363">
        <v>4205</v>
      </c>
      <c r="M4206" t="str">
        <f t="shared" si="113"/>
        <v xml:space="preserve"> </v>
      </c>
    </row>
    <row r="4207" spans="2:13">
      <c r="B4207" s="503"/>
      <c r="C4207" s="363">
        <v>4206</v>
      </c>
      <c r="M4207" t="str">
        <f t="shared" si="113"/>
        <v xml:space="preserve"> </v>
      </c>
    </row>
    <row r="4208" spans="2:13">
      <c r="B4208" s="503"/>
      <c r="C4208" s="363">
        <v>4207</v>
      </c>
      <c r="M4208" t="str">
        <f t="shared" si="113"/>
        <v xml:space="preserve"> </v>
      </c>
    </row>
    <row r="4209" spans="2:13">
      <c r="B4209" s="503"/>
      <c r="C4209" s="363">
        <v>4208</v>
      </c>
      <c r="M4209" t="str">
        <f t="shared" si="113"/>
        <v xml:space="preserve"> </v>
      </c>
    </row>
    <row r="4210" spans="2:13">
      <c r="B4210" s="503"/>
      <c r="C4210" s="363">
        <v>4209</v>
      </c>
      <c r="M4210" t="str">
        <f t="shared" si="113"/>
        <v xml:space="preserve"> </v>
      </c>
    </row>
    <row r="4211" spans="2:13">
      <c r="B4211" s="503"/>
      <c r="C4211" s="363">
        <v>4210</v>
      </c>
      <c r="M4211" t="str">
        <f t="shared" si="113"/>
        <v xml:space="preserve"> </v>
      </c>
    </row>
    <row r="4212" spans="2:13">
      <c r="B4212" s="503"/>
      <c r="C4212" s="363">
        <v>4211</v>
      </c>
      <c r="M4212" t="str">
        <f t="shared" si="113"/>
        <v xml:space="preserve"> </v>
      </c>
    </row>
    <row r="4213" spans="2:13">
      <c r="B4213" s="503"/>
      <c r="C4213" s="363">
        <v>4212</v>
      </c>
      <c r="M4213" t="str">
        <f t="shared" si="113"/>
        <v xml:space="preserve"> </v>
      </c>
    </row>
    <row r="4214" spans="2:13">
      <c r="B4214" s="503"/>
      <c r="C4214" s="363">
        <v>4213</v>
      </c>
      <c r="M4214" t="str">
        <f t="shared" si="113"/>
        <v xml:space="preserve"> </v>
      </c>
    </row>
    <row r="4215" spans="2:13">
      <c r="B4215" s="503"/>
      <c r="C4215" s="363">
        <v>4214</v>
      </c>
      <c r="M4215" t="str">
        <f t="shared" si="113"/>
        <v xml:space="preserve"> </v>
      </c>
    </row>
    <row r="4216" spans="2:13">
      <c r="B4216" s="503"/>
      <c r="C4216" s="363">
        <v>4215</v>
      </c>
      <c r="M4216" t="str">
        <f t="shared" si="113"/>
        <v xml:space="preserve"> </v>
      </c>
    </row>
    <row r="4217" spans="2:13">
      <c r="B4217" s="503"/>
      <c r="C4217" s="363">
        <v>4216</v>
      </c>
      <c r="M4217" t="str">
        <f t="shared" si="113"/>
        <v xml:space="preserve"> </v>
      </c>
    </row>
    <row r="4218" spans="2:13">
      <c r="B4218" s="503"/>
      <c r="C4218" s="363">
        <v>4217</v>
      </c>
      <c r="M4218" t="str">
        <f t="shared" si="113"/>
        <v xml:space="preserve"> </v>
      </c>
    </row>
    <row r="4219" spans="2:13">
      <c r="B4219" s="503"/>
      <c r="C4219" s="363">
        <v>4218</v>
      </c>
      <c r="M4219" t="str">
        <f t="shared" si="113"/>
        <v xml:space="preserve"> </v>
      </c>
    </row>
    <row r="4220" spans="2:13">
      <c r="B4220" s="503"/>
      <c r="C4220" s="363">
        <v>4219</v>
      </c>
      <c r="M4220" t="str">
        <f t="shared" si="113"/>
        <v xml:space="preserve"> </v>
      </c>
    </row>
    <row r="4221" spans="2:13">
      <c r="B4221" s="503"/>
      <c r="C4221" s="363">
        <v>4220</v>
      </c>
      <c r="M4221" t="str">
        <f t="shared" si="113"/>
        <v xml:space="preserve"> </v>
      </c>
    </row>
    <row r="4222" spans="2:13">
      <c r="B4222" s="503"/>
      <c r="C4222" s="363">
        <v>4221</v>
      </c>
      <c r="M4222" t="str">
        <f t="shared" si="113"/>
        <v xml:space="preserve"> </v>
      </c>
    </row>
    <row r="4223" spans="2:13">
      <c r="B4223" s="503"/>
      <c r="C4223" s="363">
        <v>4222</v>
      </c>
      <c r="M4223" t="str">
        <f t="shared" si="113"/>
        <v xml:space="preserve"> </v>
      </c>
    </row>
    <row r="4224" spans="2:13">
      <c r="B4224" s="503"/>
      <c r="C4224" s="363">
        <v>4223</v>
      </c>
      <c r="M4224" t="str">
        <f t="shared" si="113"/>
        <v xml:space="preserve"> </v>
      </c>
    </row>
    <row r="4225" spans="2:13">
      <c r="B4225" s="503"/>
      <c r="C4225" s="363">
        <v>4224</v>
      </c>
      <c r="M4225" t="str">
        <f t="shared" si="113"/>
        <v xml:space="preserve"> </v>
      </c>
    </row>
    <row r="4226" spans="2:13">
      <c r="B4226" s="503"/>
      <c r="C4226" s="363">
        <v>4225</v>
      </c>
      <c r="M4226" t="str">
        <f t="shared" si="113"/>
        <v xml:space="preserve"> </v>
      </c>
    </row>
    <row r="4227" spans="2:13">
      <c r="B4227" s="503"/>
      <c r="C4227" s="363">
        <v>4226</v>
      </c>
      <c r="M4227" t="str">
        <f t="shared" ref="M4227:M4290" si="114">K4227&amp;" "&amp;L4227</f>
        <v xml:space="preserve"> </v>
      </c>
    </row>
    <row r="4228" spans="2:13">
      <c r="B4228" s="503"/>
      <c r="C4228" s="363">
        <v>4227</v>
      </c>
      <c r="M4228" t="str">
        <f t="shared" si="114"/>
        <v xml:space="preserve"> </v>
      </c>
    </row>
    <row r="4229" spans="2:13">
      <c r="B4229" s="503"/>
      <c r="C4229" s="363">
        <v>4228</v>
      </c>
      <c r="M4229" t="str">
        <f t="shared" si="114"/>
        <v xml:space="preserve"> </v>
      </c>
    </row>
    <row r="4230" spans="2:13">
      <c r="B4230" s="503"/>
      <c r="C4230" s="363">
        <v>4229</v>
      </c>
      <c r="M4230" t="str">
        <f t="shared" si="114"/>
        <v xml:space="preserve"> </v>
      </c>
    </row>
    <row r="4231" spans="2:13">
      <c r="B4231" s="503"/>
      <c r="C4231" s="363">
        <v>4230</v>
      </c>
      <c r="M4231" t="str">
        <f t="shared" si="114"/>
        <v xml:space="preserve"> </v>
      </c>
    </row>
    <row r="4232" spans="2:13">
      <c r="B4232" s="503"/>
      <c r="C4232" s="363">
        <v>4231</v>
      </c>
      <c r="M4232" t="str">
        <f t="shared" si="114"/>
        <v xml:space="preserve"> </v>
      </c>
    </row>
    <row r="4233" spans="2:13">
      <c r="B4233" s="503"/>
      <c r="C4233" s="363">
        <v>4232</v>
      </c>
      <c r="M4233" t="str">
        <f t="shared" si="114"/>
        <v xml:space="preserve"> </v>
      </c>
    </row>
    <row r="4234" spans="2:13">
      <c r="B4234" s="503"/>
      <c r="C4234" s="363">
        <v>4233</v>
      </c>
      <c r="M4234" t="str">
        <f t="shared" si="114"/>
        <v xml:space="preserve"> </v>
      </c>
    </row>
    <row r="4235" spans="2:13">
      <c r="B4235" s="503"/>
      <c r="C4235" s="363">
        <v>4234</v>
      </c>
      <c r="M4235" t="str">
        <f t="shared" si="114"/>
        <v xml:space="preserve"> </v>
      </c>
    </row>
    <row r="4236" spans="2:13">
      <c r="B4236" s="503"/>
      <c r="C4236" s="363">
        <v>4235</v>
      </c>
      <c r="M4236" t="str">
        <f t="shared" si="114"/>
        <v xml:space="preserve"> </v>
      </c>
    </row>
    <row r="4237" spans="2:13">
      <c r="B4237" s="503"/>
      <c r="C4237" s="363">
        <v>4236</v>
      </c>
      <c r="M4237" t="str">
        <f t="shared" si="114"/>
        <v xml:space="preserve"> </v>
      </c>
    </row>
    <row r="4238" spans="2:13">
      <c r="B4238" s="503"/>
      <c r="C4238" s="363">
        <v>4237</v>
      </c>
      <c r="M4238" t="str">
        <f t="shared" si="114"/>
        <v xml:space="preserve"> </v>
      </c>
    </row>
    <row r="4239" spans="2:13">
      <c r="B4239" s="503"/>
      <c r="C4239" s="363">
        <v>4238</v>
      </c>
      <c r="M4239" t="str">
        <f t="shared" si="114"/>
        <v xml:space="preserve"> </v>
      </c>
    </row>
    <row r="4240" spans="2:13">
      <c r="B4240" s="503"/>
      <c r="C4240" s="363">
        <v>4239</v>
      </c>
      <c r="M4240" t="str">
        <f t="shared" si="114"/>
        <v xml:space="preserve"> </v>
      </c>
    </row>
    <row r="4241" spans="2:13">
      <c r="B4241" s="503"/>
      <c r="C4241" s="363">
        <v>4240</v>
      </c>
      <c r="M4241" t="str">
        <f t="shared" si="114"/>
        <v xml:space="preserve"> </v>
      </c>
    </row>
    <row r="4242" spans="2:13">
      <c r="B4242" s="503"/>
      <c r="C4242" s="363">
        <v>4241</v>
      </c>
      <c r="M4242" t="str">
        <f t="shared" si="114"/>
        <v xml:space="preserve"> </v>
      </c>
    </row>
    <row r="4243" spans="2:13">
      <c r="B4243" s="503"/>
      <c r="C4243" s="363">
        <v>4242</v>
      </c>
      <c r="M4243" t="str">
        <f t="shared" si="114"/>
        <v xml:space="preserve"> </v>
      </c>
    </row>
    <row r="4244" spans="2:13">
      <c r="B4244" s="503"/>
      <c r="C4244" s="363">
        <v>4243</v>
      </c>
      <c r="M4244" t="str">
        <f t="shared" si="114"/>
        <v xml:space="preserve"> </v>
      </c>
    </row>
    <row r="4245" spans="2:13">
      <c r="B4245" s="503"/>
      <c r="C4245" s="363">
        <v>4244</v>
      </c>
      <c r="M4245" t="str">
        <f t="shared" si="114"/>
        <v xml:space="preserve"> </v>
      </c>
    </row>
    <row r="4246" spans="2:13">
      <c r="B4246" s="503"/>
      <c r="C4246" s="363">
        <v>4245</v>
      </c>
      <c r="M4246" t="str">
        <f t="shared" si="114"/>
        <v xml:space="preserve"> </v>
      </c>
    </row>
    <row r="4247" spans="2:13">
      <c r="B4247" s="503"/>
      <c r="C4247" s="363">
        <v>4246</v>
      </c>
      <c r="M4247" t="str">
        <f t="shared" si="114"/>
        <v xml:space="preserve"> </v>
      </c>
    </row>
    <row r="4248" spans="2:13">
      <c r="B4248" s="503"/>
      <c r="C4248" s="363">
        <v>4247</v>
      </c>
      <c r="M4248" t="str">
        <f t="shared" si="114"/>
        <v xml:space="preserve"> </v>
      </c>
    </row>
    <row r="4249" spans="2:13">
      <c r="B4249" s="503"/>
      <c r="C4249" s="363">
        <v>4248</v>
      </c>
      <c r="M4249" t="str">
        <f t="shared" si="114"/>
        <v xml:space="preserve"> </v>
      </c>
    </row>
    <row r="4250" spans="2:13">
      <c r="B4250" s="503"/>
      <c r="C4250" s="363">
        <v>4249</v>
      </c>
      <c r="M4250" t="str">
        <f t="shared" si="114"/>
        <v xml:space="preserve"> </v>
      </c>
    </row>
    <row r="4251" spans="2:13">
      <c r="B4251" s="503"/>
      <c r="C4251" s="363">
        <v>4250</v>
      </c>
      <c r="M4251" t="str">
        <f t="shared" si="114"/>
        <v xml:space="preserve"> </v>
      </c>
    </row>
    <row r="4252" spans="2:13">
      <c r="B4252" s="503"/>
      <c r="C4252" s="363">
        <v>4251</v>
      </c>
      <c r="M4252" t="str">
        <f t="shared" si="114"/>
        <v xml:space="preserve"> </v>
      </c>
    </row>
    <row r="4253" spans="2:13">
      <c r="B4253" s="503"/>
      <c r="C4253" s="363">
        <v>4252</v>
      </c>
      <c r="M4253" t="str">
        <f t="shared" si="114"/>
        <v xml:space="preserve"> </v>
      </c>
    </row>
    <row r="4254" spans="2:13">
      <c r="B4254" s="503"/>
      <c r="C4254" s="363">
        <v>4253</v>
      </c>
      <c r="M4254" t="str">
        <f t="shared" si="114"/>
        <v xml:space="preserve"> </v>
      </c>
    </row>
    <row r="4255" spans="2:13">
      <c r="B4255" s="503"/>
      <c r="C4255" s="363">
        <v>4254</v>
      </c>
      <c r="M4255" t="str">
        <f t="shared" si="114"/>
        <v xml:space="preserve"> </v>
      </c>
    </row>
    <row r="4256" spans="2:13">
      <c r="B4256" s="503"/>
      <c r="C4256" s="363">
        <v>4255</v>
      </c>
      <c r="M4256" t="str">
        <f t="shared" si="114"/>
        <v xml:space="preserve"> </v>
      </c>
    </row>
    <row r="4257" spans="2:13">
      <c r="B4257" s="503"/>
      <c r="C4257" s="363">
        <v>4256</v>
      </c>
      <c r="M4257" t="str">
        <f t="shared" si="114"/>
        <v xml:space="preserve"> </v>
      </c>
    </row>
    <row r="4258" spans="2:13">
      <c r="B4258" s="503"/>
      <c r="C4258" s="363">
        <v>4257</v>
      </c>
      <c r="M4258" t="str">
        <f t="shared" si="114"/>
        <v xml:space="preserve"> </v>
      </c>
    </row>
    <row r="4259" spans="2:13">
      <c r="B4259" s="503"/>
      <c r="C4259" s="363">
        <v>4258</v>
      </c>
      <c r="M4259" t="str">
        <f t="shared" si="114"/>
        <v xml:space="preserve"> </v>
      </c>
    </row>
    <row r="4260" spans="2:13">
      <c r="B4260" s="503"/>
      <c r="C4260" s="363">
        <v>4259</v>
      </c>
      <c r="M4260" t="str">
        <f t="shared" si="114"/>
        <v xml:space="preserve"> </v>
      </c>
    </row>
    <row r="4261" spans="2:13">
      <c r="B4261" s="503"/>
      <c r="C4261" s="363">
        <v>4260</v>
      </c>
      <c r="M4261" t="str">
        <f t="shared" si="114"/>
        <v xml:space="preserve"> </v>
      </c>
    </row>
    <row r="4262" spans="2:13">
      <c r="B4262" s="503"/>
      <c r="C4262" s="363">
        <v>4261</v>
      </c>
      <c r="M4262" t="str">
        <f t="shared" si="114"/>
        <v xml:space="preserve"> </v>
      </c>
    </row>
    <row r="4263" spans="2:13">
      <c r="B4263" s="503"/>
      <c r="C4263" s="363">
        <v>4262</v>
      </c>
      <c r="M4263" t="str">
        <f t="shared" si="114"/>
        <v xml:space="preserve"> </v>
      </c>
    </row>
    <row r="4264" spans="2:13">
      <c r="B4264" s="503"/>
      <c r="C4264" s="363">
        <v>4263</v>
      </c>
      <c r="M4264" t="str">
        <f t="shared" si="114"/>
        <v xml:space="preserve"> </v>
      </c>
    </row>
    <row r="4265" spans="2:13">
      <c r="B4265" s="503"/>
      <c r="C4265" s="363">
        <v>4264</v>
      </c>
      <c r="M4265" t="str">
        <f t="shared" si="114"/>
        <v xml:space="preserve"> </v>
      </c>
    </row>
    <row r="4266" spans="2:13">
      <c r="B4266" s="503"/>
      <c r="C4266" s="363">
        <v>4265</v>
      </c>
      <c r="M4266" t="str">
        <f t="shared" si="114"/>
        <v xml:space="preserve"> </v>
      </c>
    </row>
    <row r="4267" spans="2:13">
      <c r="B4267" s="503"/>
      <c r="C4267" s="363">
        <v>4266</v>
      </c>
      <c r="M4267" t="str">
        <f t="shared" si="114"/>
        <v xml:space="preserve"> </v>
      </c>
    </row>
    <row r="4268" spans="2:13">
      <c r="B4268" s="503"/>
      <c r="C4268" s="363">
        <v>4267</v>
      </c>
      <c r="M4268" t="str">
        <f t="shared" si="114"/>
        <v xml:space="preserve"> </v>
      </c>
    </row>
    <row r="4269" spans="2:13">
      <c r="B4269" s="503"/>
      <c r="C4269" s="363">
        <v>4268</v>
      </c>
      <c r="M4269" t="str">
        <f t="shared" si="114"/>
        <v xml:space="preserve"> </v>
      </c>
    </row>
    <row r="4270" spans="2:13">
      <c r="B4270" s="503"/>
      <c r="C4270" s="363">
        <v>4269</v>
      </c>
      <c r="M4270" t="str">
        <f t="shared" si="114"/>
        <v xml:space="preserve"> </v>
      </c>
    </row>
    <row r="4271" spans="2:13">
      <c r="B4271" s="503"/>
      <c r="C4271" s="363">
        <v>4270</v>
      </c>
      <c r="M4271" t="str">
        <f t="shared" si="114"/>
        <v xml:space="preserve"> </v>
      </c>
    </row>
    <row r="4272" spans="2:13">
      <c r="B4272" s="503"/>
      <c r="C4272" s="363">
        <v>4271</v>
      </c>
      <c r="M4272" t="str">
        <f t="shared" si="114"/>
        <v xml:space="preserve"> </v>
      </c>
    </row>
    <row r="4273" spans="2:13">
      <c r="B4273" s="503"/>
      <c r="C4273" s="363">
        <v>4272</v>
      </c>
      <c r="M4273" t="str">
        <f t="shared" si="114"/>
        <v xml:space="preserve"> </v>
      </c>
    </row>
    <row r="4274" spans="2:13">
      <c r="B4274" s="503"/>
      <c r="C4274" s="363">
        <v>4273</v>
      </c>
      <c r="M4274" t="str">
        <f t="shared" si="114"/>
        <v xml:space="preserve"> </v>
      </c>
    </row>
    <row r="4275" spans="2:13">
      <c r="B4275" s="503"/>
      <c r="C4275" s="363">
        <v>4274</v>
      </c>
      <c r="M4275" t="str">
        <f t="shared" si="114"/>
        <v xml:space="preserve"> </v>
      </c>
    </row>
    <row r="4276" spans="2:13">
      <c r="B4276" s="503"/>
      <c r="C4276" s="363">
        <v>4275</v>
      </c>
      <c r="M4276" t="str">
        <f t="shared" si="114"/>
        <v xml:space="preserve"> </v>
      </c>
    </row>
    <row r="4277" spans="2:13">
      <c r="B4277" s="503"/>
      <c r="C4277" s="363">
        <v>4276</v>
      </c>
      <c r="M4277" t="str">
        <f t="shared" si="114"/>
        <v xml:space="preserve"> </v>
      </c>
    </row>
    <row r="4278" spans="2:13">
      <c r="B4278" s="503"/>
      <c r="C4278" s="363">
        <v>4277</v>
      </c>
      <c r="M4278" t="str">
        <f t="shared" si="114"/>
        <v xml:space="preserve"> </v>
      </c>
    </row>
    <row r="4279" spans="2:13">
      <c r="B4279" s="503"/>
      <c r="C4279" s="363">
        <v>4278</v>
      </c>
      <c r="M4279" t="str">
        <f t="shared" si="114"/>
        <v xml:space="preserve"> </v>
      </c>
    </row>
    <row r="4280" spans="2:13">
      <c r="B4280" s="503"/>
      <c r="C4280" s="363">
        <v>4279</v>
      </c>
      <c r="M4280" t="str">
        <f t="shared" si="114"/>
        <v xml:space="preserve"> </v>
      </c>
    </row>
    <row r="4281" spans="2:13">
      <c r="B4281" s="503"/>
      <c r="C4281" s="363">
        <v>4280</v>
      </c>
      <c r="M4281" t="str">
        <f t="shared" si="114"/>
        <v xml:space="preserve"> </v>
      </c>
    </row>
    <row r="4282" spans="2:13">
      <c r="B4282" s="503"/>
      <c r="C4282" s="363">
        <v>4281</v>
      </c>
      <c r="M4282" t="str">
        <f t="shared" si="114"/>
        <v xml:space="preserve"> </v>
      </c>
    </row>
    <row r="4283" spans="2:13">
      <c r="B4283" s="503"/>
      <c r="C4283" s="363">
        <v>4282</v>
      </c>
      <c r="M4283" t="str">
        <f t="shared" si="114"/>
        <v xml:space="preserve"> </v>
      </c>
    </row>
    <row r="4284" spans="2:13">
      <c r="B4284" s="503"/>
      <c r="C4284" s="363">
        <v>4283</v>
      </c>
      <c r="M4284" t="str">
        <f t="shared" si="114"/>
        <v xml:space="preserve"> </v>
      </c>
    </row>
    <row r="4285" spans="2:13">
      <c r="B4285" s="503"/>
      <c r="C4285" s="363">
        <v>4284</v>
      </c>
      <c r="M4285" t="str">
        <f t="shared" si="114"/>
        <v xml:space="preserve"> </v>
      </c>
    </row>
    <row r="4286" spans="2:13">
      <c r="B4286" s="503"/>
      <c r="C4286" s="363">
        <v>4285</v>
      </c>
      <c r="M4286" t="str">
        <f t="shared" si="114"/>
        <v xml:space="preserve"> </v>
      </c>
    </row>
    <row r="4287" spans="2:13">
      <c r="B4287" s="503"/>
      <c r="C4287" s="363">
        <v>4286</v>
      </c>
      <c r="M4287" t="str">
        <f t="shared" si="114"/>
        <v xml:space="preserve"> </v>
      </c>
    </row>
    <row r="4288" spans="2:13">
      <c r="B4288" s="503"/>
      <c r="C4288" s="363">
        <v>4287</v>
      </c>
      <c r="M4288" t="str">
        <f t="shared" si="114"/>
        <v xml:space="preserve"> </v>
      </c>
    </row>
    <row r="4289" spans="2:13">
      <c r="B4289" s="503"/>
      <c r="C4289" s="363">
        <v>4288</v>
      </c>
      <c r="M4289" t="str">
        <f t="shared" si="114"/>
        <v xml:space="preserve"> </v>
      </c>
    </row>
    <row r="4290" spans="2:13">
      <c r="B4290" s="503"/>
      <c r="C4290" s="363">
        <v>4289</v>
      </c>
      <c r="M4290" t="str">
        <f t="shared" si="114"/>
        <v xml:space="preserve"> </v>
      </c>
    </row>
    <row r="4291" spans="2:13">
      <c r="B4291" s="503"/>
      <c r="C4291" s="363">
        <v>4290</v>
      </c>
      <c r="M4291" t="str">
        <f>K4291&amp;" "&amp;L4291</f>
        <v xml:space="preserve"> </v>
      </c>
    </row>
    <row r="4292" spans="2:13">
      <c r="B4292" s="503"/>
      <c r="C4292" s="363">
        <v>4291</v>
      </c>
      <c r="M4292" t="str">
        <f>K4292&amp;" "&amp;L4292</f>
        <v xml:space="preserve"> </v>
      </c>
    </row>
    <row r="4293" spans="2:13">
      <c r="B4293" s="503"/>
      <c r="C4293" s="363">
        <v>4292</v>
      </c>
      <c r="M4293" t="str">
        <f>K4293&amp;" "&amp;L4293</f>
        <v xml:space="preserve"> </v>
      </c>
    </row>
    <row r="4294" spans="2:13">
      <c r="B4294" s="503"/>
      <c r="C4294" s="363">
        <v>4293</v>
      </c>
    </row>
    <row r="4295" spans="2:13">
      <c r="B4295" s="503"/>
      <c r="C4295" s="363">
        <v>4294</v>
      </c>
    </row>
    <row r="4296" spans="2:13">
      <c r="B4296" s="503"/>
      <c r="C4296" s="363">
        <v>4295</v>
      </c>
    </row>
    <row r="4297" spans="2:13">
      <c r="B4297" s="503"/>
      <c r="C4297" s="363">
        <v>4296</v>
      </c>
    </row>
    <row r="4298" spans="2:13">
      <c r="B4298" s="503"/>
      <c r="C4298" s="363">
        <v>4297</v>
      </c>
    </row>
    <row r="4299" spans="2:13">
      <c r="B4299" s="503"/>
      <c r="C4299" s="363">
        <v>4298</v>
      </c>
    </row>
    <row r="4300" spans="2:13">
      <c r="B4300" s="503"/>
      <c r="C4300" s="363">
        <v>4299</v>
      </c>
    </row>
    <row r="4301" spans="2:13">
      <c r="B4301" s="503"/>
      <c r="C4301" s="363">
        <v>4300</v>
      </c>
    </row>
    <row r="4302" spans="2:13">
      <c r="B4302" s="503"/>
      <c r="C4302" s="363">
        <v>4301</v>
      </c>
    </row>
    <row r="4303" spans="2:13">
      <c r="B4303" s="503"/>
      <c r="C4303" s="363">
        <v>4302</v>
      </c>
    </row>
    <row r="4304" spans="2:13">
      <c r="B4304" s="503"/>
      <c r="C4304" s="363">
        <v>4303</v>
      </c>
    </row>
    <row r="4305" spans="2:3">
      <c r="B4305" s="503"/>
      <c r="C4305" s="363">
        <v>4304</v>
      </c>
    </row>
    <row r="4306" spans="2:3">
      <c r="B4306" s="503"/>
      <c r="C4306" s="363">
        <v>4305</v>
      </c>
    </row>
    <row r="4307" spans="2:3">
      <c r="B4307" s="503"/>
      <c r="C4307" s="363">
        <v>4306</v>
      </c>
    </row>
    <row r="4308" spans="2:3">
      <c r="B4308" s="503"/>
      <c r="C4308" s="363">
        <v>4307</v>
      </c>
    </row>
    <row r="4309" spans="2:3">
      <c r="B4309" s="503"/>
      <c r="C4309" s="363">
        <v>4308</v>
      </c>
    </row>
    <row r="4310" spans="2:3">
      <c r="B4310" s="503"/>
      <c r="C4310" s="363">
        <v>4309</v>
      </c>
    </row>
    <row r="4311" spans="2:3">
      <c r="B4311" s="503"/>
      <c r="C4311" s="363">
        <v>4310</v>
      </c>
    </row>
    <row r="4312" spans="2:3">
      <c r="B4312" s="503"/>
      <c r="C4312" s="363">
        <v>4311</v>
      </c>
    </row>
    <row r="4313" spans="2:3">
      <c r="B4313" s="503"/>
      <c r="C4313" s="363">
        <v>4312</v>
      </c>
    </row>
    <row r="4314" spans="2:3">
      <c r="B4314" s="503"/>
      <c r="C4314" s="363">
        <v>4313</v>
      </c>
    </row>
    <row r="4315" spans="2:3">
      <c r="B4315" s="503"/>
      <c r="C4315" s="363">
        <v>4314</v>
      </c>
    </row>
    <row r="4316" spans="2:3">
      <c r="B4316" s="503"/>
      <c r="C4316" s="363">
        <v>4315</v>
      </c>
    </row>
    <row r="4317" spans="2:3">
      <c r="B4317" s="503"/>
      <c r="C4317" s="363">
        <v>4316</v>
      </c>
    </row>
    <row r="4318" spans="2:3">
      <c r="B4318" s="503"/>
      <c r="C4318" s="363">
        <v>4317</v>
      </c>
    </row>
    <row r="4319" spans="2:3">
      <c r="B4319" s="503"/>
      <c r="C4319" s="363">
        <v>4318</v>
      </c>
    </row>
    <row r="4320" spans="2:3">
      <c r="B4320" s="503"/>
      <c r="C4320" s="363">
        <v>4319</v>
      </c>
    </row>
    <row r="4321" spans="2:3">
      <c r="B4321" s="503"/>
      <c r="C4321" s="363">
        <v>4320</v>
      </c>
    </row>
    <row r="4322" spans="2:3">
      <c r="B4322" s="503"/>
      <c r="C4322" s="363">
        <v>4321</v>
      </c>
    </row>
    <row r="4323" spans="2:3">
      <c r="B4323" s="503"/>
      <c r="C4323" s="363">
        <v>4322</v>
      </c>
    </row>
    <row r="4324" spans="2:3">
      <c r="B4324" s="503"/>
      <c r="C4324" s="363">
        <v>4323</v>
      </c>
    </row>
    <row r="4325" spans="2:3">
      <c r="B4325" s="503"/>
      <c r="C4325" s="363">
        <v>4324</v>
      </c>
    </row>
    <row r="4326" spans="2:3">
      <c r="B4326" s="503"/>
      <c r="C4326" s="363">
        <v>4325</v>
      </c>
    </row>
    <row r="4327" spans="2:3">
      <c r="B4327" s="503"/>
      <c r="C4327" s="363">
        <v>4326</v>
      </c>
    </row>
    <row r="4328" spans="2:3">
      <c r="B4328" s="503"/>
      <c r="C4328" s="363">
        <v>4327</v>
      </c>
    </row>
    <row r="4329" spans="2:3">
      <c r="B4329" s="503"/>
      <c r="C4329" s="363">
        <v>4328</v>
      </c>
    </row>
    <row r="4330" spans="2:3">
      <c r="B4330" s="503"/>
      <c r="C4330" s="363">
        <v>4329</v>
      </c>
    </row>
    <row r="4331" spans="2:3">
      <c r="B4331" s="503"/>
      <c r="C4331" s="363">
        <v>4330</v>
      </c>
    </row>
    <row r="4332" spans="2:3">
      <c r="B4332" s="503"/>
      <c r="C4332" s="363">
        <v>4331</v>
      </c>
    </row>
    <row r="4333" spans="2:3">
      <c r="B4333" s="503"/>
      <c r="C4333" s="363">
        <v>4332</v>
      </c>
    </row>
    <row r="4334" spans="2:3">
      <c r="B4334" s="503"/>
      <c r="C4334" s="363">
        <v>4333</v>
      </c>
    </row>
    <row r="4335" spans="2:3">
      <c r="B4335" s="503"/>
      <c r="C4335" s="363">
        <v>4334</v>
      </c>
    </row>
    <row r="4336" spans="2:3">
      <c r="B4336" s="503"/>
      <c r="C4336" s="363">
        <v>4335</v>
      </c>
    </row>
    <row r="4337" spans="2:3">
      <c r="B4337" s="503"/>
      <c r="C4337" s="363">
        <v>4336</v>
      </c>
    </row>
    <row r="4338" spans="2:3">
      <c r="B4338" s="503"/>
      <c r="C4338" s="363">
        <v>4337</v>
      </c>
    </row>
    <row r="4339" spans="2:3">
      <c r="B4339" s="503"/>
      <c r="C4339" s="363">
        <v>4338</v>
      </c>
    </row>
    <row r="4340" spans="2:3">
      <c r="B4340" s="503"/>
      <c r="C4340" s="363">
        <v>4339</v>
      </c>
    </row>
    <row r="4341" spans="2:3">
      <c r="B4341" s="503"/>
      <c r="C4341" s="363">
        <v>4340</v>
      </c>
    </row>
    <row r="4342" spans="2:3">
      <c r="B4342" s="503"/>
      <c r="C4342" s="363">
        <v>4341</v>
      </c>
    </row>
    <row r="4343" spans="2:3">
      <c r="B4343" s="503"/>
      <c r="C4343" s="363">
        <v>4342</v>
      </c>
    </row>
    <row r="4344" spans="2:3">
      <c r="B4344" s="503"/>
      <c r="C4344" s="363">
        <v>4343</v>
      </c>
    </row>
    <row r="4345" spans="2:3">
      <c r="B4345" s="503"/>
      <c r="C4345" s="363">
        <v>4344</v>
      </c>
    </row>
    <row r="4346" spans="2:3">
      <c r="B4346" s="503"/>
      <c r="C4346" s="363">
        <v>4345</v>
      </c>
    </row>
    <row r="4347" spans="2:3">
      <c r="B4347" s="503"/>
      <c r="C4347" s="363">
        <v>4346</v>
      </c>
    </row>
    <row r="4348" spans="2:3">
      <c r="B4348" s="503"/>
      <c r="C4348" s="363">
        <v>4347</v>
      </c>
    </row>
    <row r="4349" spans="2:3">
      <c r="B4349" s="503"/>
      <c r="C4349" s="363">
        <v>4348</v>
      </c>
    </row>
    <row r="4350" spans="2:3">
      <c r="B4350" s="503"/>
      <c r="C4350" s="363">
        <v>4349</v>
      </c>
    </row>
    <row r="4351" spans="2:3">
      <c r="B4351" s="503"/>
      <c r="C4351" s="363">
        <v>4350</v>
      </c>
    </row>
    <row r="4352" spans="2:3">
      <c r="B4352" s="503"/>
      <c r="C4352" s="363">
        <v>4351</v>
      </c>
    </row>
    <row r="4353" spans="2:3">
      <c r="B4353" s="503"/>
      <c r="C4353" s="363">
        <v>4352</v>
      </c>
    </row>
    <row r="4354" spans="2:3">
      <c r="B4354" s="503"/>
      <c r="C4354" s="363">
        <v>4353</v>
      </c>
    </row>
    <row r="4355" spans="2:3">
      <c r="B4355" s="503"/>
      <c r="C4355" s="363">
        <v>4354</v>
      </c>
    </row>
    <row r="4356" spans="2:3">
      <c r="B4356" s="503"/>
      <c r="C4356" s="363">
        <v>4355</v>
      </c>
    </row>
    <row r="4357" spans="2:3">
      <c r="B4357" s="503"/>
      <c r="C4357" s="363">
        <v>4356</v>
      </c>
    </row>
    <row r="4358" spans="2:3">
      <c r="B4358" s="503"/>
      <c r="C4358" s="363">
        <v>4357</v>
      </c>
    </row>
    <row r="4359" spans="2:3">
      <c r="B4359" s="503"/>
      <c r="C4359" s="363">
        <v>4358</v>
      </c>
    </row>
    <row r="4360" spans="2:3">
      <c r="B4360" s="503"/>
      <c r="C4360" s="363">
        <v>4359</v>
      </c>
    </row>
    <row r="4361" spans="2:3">
      <c r="B4361" s="503"/>
      <c r="C4361" s="363">
        <v>4360</v>
      </c>
    </row>
    <row r="4362" spans="2:3">
      <c r="B4362" s="503"/>
      <c r="C4362" s="363">
        <v>4361</v>
      </c>
    </row>
    <row r="4363" spans="2:3">
      <c r="B4363" s="503"/>
      <c r="C4363" s="363">
        <v>4362</v>
      </c>
    </row>
    <row r="4364" spans="2:3">
      <c r="B4364" s="503"/>
      <c r="C4364" s="363">
        <v>4363</v>
      </c>
    </row>
    <row r="4365" spans="2:3">
      <c r="B4365" s="503"/>
      <c r="C4365" s="363">
        <v>4364</v>
      </c>
    </row>
    <row r="4366" spans="2:3">
      <c r="B4366" s="503"/>
      <c r="C4366" s="363">
        <v>4365</v>
      </c>
    </row>
    <row r="4367" spans="2:3">
      <c r="B4367" s="503"/>
      <c r="C4367" s="363">
        <v>4366</v>
      </c>
    </row>
    <row r="4368" spans="2:3">
      <c r="B4368" s="503"/>
      <c r="C4368" s="363">
        <v>4367</v>
      </c>
    </row>
    <row r="4369" spans="2:3">
      <c r="B4369" s="503"/>
      <c r="C4369" s="363">
        <v>4368</v>
      </c>
    </row>
    <row r="4370" spans="2:3">
      <c r="B4370" s="503"/>
      <c r="C4370" s="363">
        <v>4369</v>
      </c>
    </row>
    <row r="4371" spans="2:3">
      <c r="B4371" s="503"/>
      <c r="C4371" s="363">
        <v>4370</v>
      </c>
    </row>
    <row r="4372" spans="2:3">
      <c r="B4372" s="503"/>
      <c r="C4372" s="363">
        <v>4371</v>
      </c>
    </row>
    <row r="4373" spans="2:3">
      <c r="B4373" s="503"/>
      <c r="C4373" s="363">
        <v>4372</v>
      </c>
    </row>
    <row r="4374" spans="2:3">
      <c r="B4374" s="503"/>
      <c r="C4374" s="363">
        <v>4373</v>
      </c>
    </row>
    <row r="4375" spans="2:3">
      <c r="B4375" s="503"/>
      <c r="C4375" s="363">
        <v>4374</v>
      </c>
    </row>
    <row r="4376" spans="2:3">
      <c r="B4376" s="503"/>
      <c r="C4376" s="363">
        <v>4375</v>
      </c>
    </row>
    <row r="4377" spans="2:3">
      <c r="B4377" s="503"/>
      <c r="C4377" s="363">
        <v>4376</v>
      </c>
    </row>
    <row r="4378" spans="2:3">
      <c r="B4378" s="503"/>
      <c r="C4378" s="363">
        <v>4377</v>
      </c>
    </row>
    <row r="4379" spans="2:3">
      <c r="B4379" s="503"/>
      <c r="C4379" s="363">
        <v>4378</v>
      </c>
    </row>
    <row r="4380" spans="2:3">
      <c r="B4380" s="503"/>
      <c r="C4380" s="363">
        <v>4379</v>
      </c>
    </row>
    <row r="4381" spans="2:3">
      <c r="B4381" s="503"/>
      <c r="C4381" s="363">
        <v>4380</v>
      </c>
    </row>
    <row r="4382" spans="2:3">
      <c r="B4382" s="503"/>
      <c r="C4382" s="363">
        <v>4381</v>
      </c>
    </row>
    <row r="4383" spans="2:3">
      <c r="B4383" s="503"/>
      <c r="C4383" s="363">
        <v>4382</v>
      </c>
    </row>
    <row r="4384" spans="2:3">
      <c r="B4384" s="503"/>
      <c r="C4384" s="363">
        <v>4383</v>
      </c>
    </row>
    <row r="4385" spans="2:3">
      <c r="B4385" s="503"/>
      <c r="C4385" s="363">
        <v>4384</v>
      </c>
    </row>
    <row r="4386" spans="2:3">
      <c r="B4386" s="503"/>
      <c r="C4386" s="363">
        <v>4385</v>
      </c>
    </row>
    <row r="4387" spans="2:3">
      <c r="B4387" s="503"/>
      <c r="C4387" s="363">
        <v>4386</v>
      </c>
    </row>
    <row r="4388" spans="2:3">
      <c r="B4388" s="503"/>
      <c r="C4388" s="363">
        <v>4387</v>
      </c>
    </row>
    <row r="4389" spans="2:3">
      <c r="B4389" s="503"/>
      <c r="C4389" s="363">
        <v>4388</v>
      </c>
    </row>
    <row r="4390" spans="2:3">
      <c r="B4390" s="503"/>
      <c r="C4390" s="363">
        <v>4389</v>
      </c>
    </row>
    <row r="4391" spans="2:3">
      <c r="B4391" s="503"/>
      <c r="C4391" s="363">
        <v>4390</v>
      </c>
    </row>
    <row r="4392" spans="2:3">
      <c r="B4392" s="503"/>
      <c r="C4392" s="363">
        <v>4391</v>
      </c>
    </row>
    <row r="4393" spans="2:3">
      <c r="B4393" s="503"/>
      <c r="C4393" s="363">
        <v>4392</v>
      </c>
    </row>
    <row r="4394" spans="2:3">
      <c r="B4394" s="503"/>
      <c r="C4394" s="363">
        <v>4393</v>
      </c>
    </row>
    <row r="4395" spans="2:3">
      <c r="B4395" s="503"/>
      <c r="C4395" s="363">
        <v>4394</v>
      </c>
    </row>
    <row r="4396" spans="2:3">
      <c r="B4396" s="503"/>
      <c r="C4396" s="363">
        <v>4395</v>
      </c>
    </row>
    <row r="4397" spans="2:3">
      <c r="B4397" s="503"/>
      <c r="C4397" s="363">
        <v>4396</v>
      </c>
    </row>
    <row r="4398" spans="2:3">
      <c r="B4398" s="503"/>
      <c r="C4398" s="363">
        <v>4397</v>
      </c>
    </row>
    <row r="4399" spans="2:3">
      <c r="B4399" s="503"/>
      <c r="C4399" s="363">
        <v>4398</v>
      </c>
    </row>
    <row r="4400" spans="2:3">
      <c r="B4400" s="503"/>
      <c r="C4400" s="363">
        <v>4399</v>
      </c>
    </row>
    <row r="4401" spans="2:3">
      <c r="B4401" s="503"/>
      <c r="C4401" s="363">
        <v>4400</v>
      </c>
    </row>
    <row r="4402" spans="2:3">
      <c r="B4402" s="503"/>
      <c r="C4402" s="363">
        <v>4401</v>
      </c>
    </row>
    <row r="4403" spans="2:3">
      <c r="B4403" s="503"/>
      <c r="C4403" s="363">
        <v>4402</v>
      </c>
    </row>
    <row r="4404" spans="2:3">
      <c r="B4404" s="503"/>
      <c r="C4404" s="363">
        <v>4403</v>
      </c>
    </row>
    <row r="4405" spans="2:3">
      <c r="B4405" s="503"/>
      <c r="C4405" s="363">
        <v>4404</v>
      </c>
    </row>
    <row r="4406" spans="2:3">
      <c r="B4406" s="503"/>
      <c r="C4406" s="363">
        <v>4405</v>
      </c>
    </row>
    <row r="4407" spans="2:3">
      <c r="B4407" s="503"/>
      <c r="C4407" s="363">
        <v>4406</v>
      </c>
    </row>
    <row r="4408" spans="2:3">
      <c r="B4408" s="503"/>
      <c r="C4408" s="363">
        <v>4407</v>
      </c>
    </row>
    <row r="4409" spans="2:3">
      <c r="B4409" s="503"/>
      <c r="C4409" s="363">
        <v>4408</v>
      </c>
    </row>
    <row r="4410" spans="2:3">
      <c r="B4410" s="503"/>
      <c r="C4410" s="363">
        <v>4409</v>
      </c>
    </row>
    <row r="4411" spans="2:3">
      <c r="B4411" s="503"/>
      <c r="C4411" s="363">
        <v>4410</v>
      </c>
    </row>
    <row r="4412" spans="2:3">
      <c r="B4412" s="503"/>
      <c r="C4412" s="363">
        <v>4411</v>
      </c>
    </row>
    <row r="4413" spans="2:3">
      <c r="B4413" s="503"/>
      <c r="C4413" s="363">
        <v>4412</v>
      </c>
    </row>
    <row r="4414" spans="2:3">
      <c r="B4414" s="503"/>
      <c r="C4414" s="363">
        <v>4413</v>
      </c>
    </row>
    <row r="4415" spans="2:3">
      <c r="B4415" s="503"/>
      <c r="C4415" s="363">
        <v>4414</v>
      </c>
    </row>
    <row r="4416" spans="2:3">
      <c r="B4416" s="503"/>
      <c r="C4416" s="363">
        <v>4415</v>
      </c>
    </row>
    <row r="4417" spans="2:3">
      <c r="B4417" s="503"/>
      <c r="C4417" s="363">
        <v>4416</v>
      </c>
    </row>
    <row r="4418" spans="2:3">
      <c r="B4418" s="503"/>
      <c r="C4418" s="363">
        <v>4417</v>
      </c>
    </row>
    <row r="4419" spans="2:3">
      <c r="B4419" s="503"/>
      <c r="C4419" s="363">
        <v>4418</v>
      </c>
    </row>
    <row r="4420" spans="2:3">
      <c r="B4420" s="503"/>
      <c r="C4420" s="363">
        <v>4419</v>
      </c>
    </row>
    <row r="4421" spans="2:3">
      <c r="B4421" s="503"/>
      <c r="C4421" s="363">
        <v>4420</v>
      </c>
    </row>
    <row r="4422" spans="2:3">
      <c r="B4422" s="503"/>
      <c r="C4422" s="363">
        <v>4421</v>
      </c>
    </row>
    <row r="4423" spans="2:3">
      <c r="B4423" s="503"/>
      <c r="C4423" s="363">
        <v>4422</v>
      </c>
    </row>
    <row r="4424" spans="2:3">
      <c r="B4424" s="503"/>
      <c r="C4424" s="363">
        <v>4423</v>
      </c>
    </row>
    <row r="4425" spans="2:3">
      <c r="B4425" s="503"/>
      <c r="C4425" s="363">
        <v>4424</v>
      </c>
    </row>
    <row r="4426" spans="2:3">
      <c r="B4426" s="503"/>
      <c r="C4426" s="363">
        <v>4425</v>
      </c>
    </row>
    <row r="4427" spans="2:3">
      <c r="B4427" s="503"/>
      <c r="C4427" s="363">
        <v>4426</v>
      </c>
    </row>
    <row r="4428" spans="2:3">
      <c r="B4428" s="503"/>
      <c r="C4428" s="363">
        <v>4427</v>
      </c>
    </row>
    <row r="4429" spans="2:3">
      <c r="B4429" s="503"/>
      <c r="C4429" s="363">
        <v>4428</v>
      </c>
    </row>
    <row r="4430" spans="2:3">
      <c r="B4430" s="503"/>
      <c r="C4430" s="363">
        <v>4429</v>
      </c>
    </row>
    <row r="4431" spans="2:3">
      <c r="B4431" s="503"/>
      <c r="C4431" s="363">
        <v>4430</v>
      </c>
    </row>
    <row r="4432" spans="2:3">
      <c r="B4432" s="503"/>
      <c r="C4432" s="363">
        <v>4431</v>
      </c>
    </row>
    <row r="4433" spans="2:3">
      <c r="B4433" s="503"/>
      <c r="C4433" s="363">
        <v>4432</v>
      </c>
    </row>
    <row r="4434" spans="2:3">
      <c r="B4434" s="503"/>
      <c r="C4434" s="363">
        <v>4433</v>
      </c>
    </row>
    <row r="4435" spans="2:3">
      <c r="B4435" s="503"/>
      <c r="C4435" s="363">
        <v>4434</v>
      </c>
    </row>
    <row r="4436" spans="2:3">
      <c r="B4436" s="503"/>
      <c r="C4436" s="363">
        <v>4435</v>
      </c>
    </row>
    <row r="4437" spans="2:3">
      <c r="B4437" s="503"/>
      <c r="C4437" s="363">
        <v>4436</v>
      </c>
    </row>
    <row r="4438" spans="2:3">
      <c r="B4438" s="503"/>
      <c r="C4438" s="363">
        <v>4437</v>
      </c>
    </row>
    <row r="4439" spans="2:3">
      <c r="B4439" s="503"/>
      <c r="C4439" s="363">
        <v>4438</v>
      </c>
    </row>
    <row r="4440" spans="2:3">
      <c r="B4440" s="503"/>
      <c r="C4440" s="363">
        <v>4439</v>
      </c>
    </row>
    <row r="4441" spans="2:3">
      <c r="B4441" s="503"/>
      <c r="C4441" s="363">
        <v>4440</v>
      </c>
    </row>
    <row r="4442" spans="2:3">
      <c r="B4442" s="503"/>
      <c r="C4442" s="363">
        <v>4441</v>
      </c>
    </row>
    <row r="4443" spans="2:3">
      <c r="B4443" s="503"/>
      <c r="C4443" s="363">
        <v>4442</v>
      </c>
    </row>
    <row r="4444" spans="2:3">
      <c r="B4444" s="503"/>
      <c r="C4444" s="363">
        <v>4443</v>
      </c>
    </row>
    <row r="4445" spans="2:3">
      <c r="B4445" s="503"/>
      <c r="C4445" s="363">
        <v>4444</v>
      </c>
    </row>
    <row r="4446" spans="2:3">
      <c r="B4446" s="503"/>
      <c r="C4446" s="363">
        <v>4445</v>
      </c>
    </row>
    <row r="4447" spans="2:3">
      <c r="B4447" s="503"/>
      <c r="C4447" s="363">
        <v>4446</v>
      </c>
    </row>
    <row r="4448" spans="2:3">
      <c r="B4448" s="503"/>
      <c r="C4448" s="363">
        <v>4447</v>
      </c>
    </row>
    <row r="4449" spans="2:3">
      <c r="B4449" s="503"/>
      <c r="C4449" s="363">
        <v>4448</v>
      </c>
    </row>
    <row r="4450" spans="2:3">
      <c r="B4450" s="503"/>
      <c r="C4450" s="363">
        <v>4449</v>
      </c>
    </row>
    <row r="4451" spans="2:3">
      <c r="B4451" s="503"/>
      <c r="C4451" s="363">
        <v>4450</v>
      </c>
    </row>
    <row r="4452" spans="2:3">
      <c r="B4452" s="503"/>
      <c r="C4452" s="363">
        <v>4451</v>
      </c>
    </row>
    <row r="4453" spans="2:3">
      <c r="B4453" s="503"/>
      <c r="C4453" s="363">
        <v>4452</v>
      </c>
    </row>
    <row r="4454" spans="2:3">
      <c r="B4454" s="503"/>
      <c r="C4454" s="363">
        <v>4453</v>
      </c>
    </row>
    <row r="4455" spans="2:3">
      <c r="B4455" s="503"/>
      <c r="C4455" s="363">
        <v>4454</v>
      </c>
    </row>
    <row r="4456" spans="2:3">
      <c r="B4456" s="503"/>
      <c r="C4456" s="363">
        <v>4455</v>
      </c>
    </row>
    <row r="4457" spans="2:3">
      <c r="B4457" s="503"/>
      <c r="C4457" s="363">
        <v>4456</v>
      </c>
    </row>
    <row r="4458" spans="2:3">
      <c r="B4458" s="503"/>
      <c r="C4458" s="363">
        <v>4457</v>
      </c>
    </row>
    <row r="4459" spans="2:3">
      <c r="B4459" s="503"/>
      <c r="C4459" s="363">
        <v>4458</v>
      </c>
    </row>
    <row r="4460" spans="2:3">
      <c r="B4460" s="503"/>
      <c r="C4460" s="363">
        <v>4459</v>
      </c>
    </row>
    <row r="4461" spans="2:3">
      <c r="B4461" s="503"/>
      <c r="C4461" s="363">
        <v>4460</v>
      </c>
    </row>
    <row r="4462" spans="2:3">
      <c r="B4462" s="503"/>
      <c r="C4462" s="363">
        <v>4461</v>
      </c>
    </row>
    <row r="4463" spans="2:3">
      <c r="B4463" s="503"/>
      <c r="C4463" s="363">
        <v>4462</v>
      </c>
    </row>
    <row r="4464" spans="2:3">
      <c r="B4464" s="503"/>
      <c r="C4464" s="363">
        <v>4463</v>
      </c>
    </row>
    <row r="4465" spans="2:3">
      <c r="B4465" s="503"/>
      <c r="C4465" s="363">
        <v>4464</v>
      </c>
    </row>
    <row r="4466" spans="2:3">
      <c r="B4466" s="503"/>
      <c r="C4466" s="363">
        <v>4465</v>
      </c>
    </row>
    <row r="4467" spans="2:3">
      <c r="B4467" s="503"/>
      <c r="C4467" s="363">
        <v>4466</v>
      </c>
    </row>
    <row r="4468" spans="2:3">
      <c r="B4468" s="503"/>
      <c r="C4468" s="363">
        <v>4467</v>
      </c>
    </row>
    <row r="4469" spans="2:3">
      <c r="B4469" s="503"/>
      <c r="C4469" s="363">
        <v>4468</v>
      </c>
    </row>
    <row r="4470" spans="2:3">
      <c r="B4470" s="503"/>
      <c r="C4470" s="363">
        <v>4469</v>
      </c>
    </row>
    <row r="4471" spans="2:3">
      <c r="B4471" s="503"/>
      <c r="C4471" s="363">
        <v>4470</v>
      </c>
    </row>
    <row r="4472" spans="2:3">
      <c r="B4472" s="503"/>
      <c r="C4472" s="363">
        <v>4471</v>
      </c>
    </row>
    <row r="4473" spans="2:3">
      <c r="B4473" s="503"/>
      <c r="C4473" s="363">
        <v>4472</v>
      </c>
    </row>
    <row r="4474" spans="2:3">
      <c r="B4474" s="503"/>
      <c r="C4474" s="363">
        <v>4473</v>
      </c>
    </row>
    <row r="4475" spans="2:3">
      <c r="B4475" s="503"/>
      <c r="C4475" s="363">
        <v>4474</v>
      </c>
    </row>
    <row r="4476" spans="2:3">
      <c r="B4476" s="503"/>
      <c r="C4476" s="363">
        <v>4475</v>
      </c>
    </row>
    <row r="4477" spans="2:3">
      <c r="B4477" s="503"/>
      <c r="C4477" s="363">
        <v>4476</v>
      </c>
    </row>
    <row r="4478" spans="2:3">
      <c r="B4478" s="503"/>
      <c r="C4478" s="363">
        <v>4477</v>
      </c>
    </row>
    <row r="4479" spans="2:3">
      <c r="B4479" s="503"/>
      <c r="C4479" s="363">
        <v>4478</v>
      </c>
    </row>
    <row r="4480" spans="2:3">
      <c r="B4480" s="503"/>
      <c r="C4480" s="363">
        <v>4479</v>
      </c>
    </row>
    <row r="4481" spans="2:3">
      <c r="B4481" s="503"/>
      <c r="C4481" s="363">
        <v>4480</v>
      </c>
    </row>
    <row r="4482" spans="2:3">
      <c r="B4482" s="503"/>
      <c r="C4482" s="363">
        <v>4481</v>
      </c>
    </row>
    <row r="4483" spans="2:3">
      <c r="B4483" s="503"/>
      <c r="C4483" s="363">
        <v>4482</v>
      </c>
    </row>
    <row r="4484" spans="2:3">
      <c r="B4484" s="503"/>
      <c r="C4484" s="363">
        <v>4483</v>
      </c>
    </row>
    <row r="4485" spans="2:3">
      <c r="B4485" s="503"/>
      <c r="C4485" s="363">
        <v>4484</v>
      </c>
    </row>
    <row r="4486" spans="2:3">
      <c r="B4486" s="503"/>
      <c r="C4486" s="363">
        <v>4485</v>
      </c>
    </row>
    <row r="4487" spans="2:3">
      <c r="B4487" s="503"/>
      <c r="C4487" s="363">
        <v>4486</v>
      </c>
    </row>
    <row r="4488" spans="2:3">
      <c r="B4488" s="503"/>
      <c r="C4488" s="363">
        <v>4487</v>
      </c>
    </row>
    <row r="4489" spans="2:3">
      <c r="B4489" s="503"/>
      <c r="C4489" s="363">
        <v>4488</v>
      </c>
    </row>
    <row r="4490" spans="2:3">
      <c r="B4490" s="503"/>
      <c r="C4490" s="363">
        <v>4489</v>
      </c>
    </row>
    <row r="4491" spans="2:3">
      <c r="B4491" s="503"/>
      <c r="C4491" s="363">
        <v>4490</v>
      </c>
    </row>
    <row r="4492" spans="2:3">
      <c r="B4492" s="503"/>
      <c r="C4492" s="363">
        <v>4491</v>
      </c>
    </row>
    <row r="4493" spans="2:3">
      <c r="B4493" s="503"/>
      <c r="C4493" s="363">
        <v>4492</v>
      </c>
    </row>
    <row r="4494" spans="2:3">
      <c r="B4494" s="503"/>
      <c r="C4494" s="363">
        <v>4493</v>
      </c>
    </row>
    <row r="4495" spans="2:3">
      <c r="B4495" s="503"/>
      <c r="C4495" s="363">
        <v>4494</v>
      </c>
    </row>
    <row r="4496" spans="2:3">
      <c r="B4496" s="503"/>
      <c r="C4496" s="363">
        <v>4495</v>
      </c>
    </row>
    <row r="4497" spans="2:3">
      <c r="B4497" s="503"/>
      <c r="C4497" s="363">
        <v>4496</v>
      </c>
    </row>
    <row r="4498" spans="2:3">
      <c r="B4498" s="503"/>
      <c r="C4498" s="363">
        <v>4497</v>
      </c>
    </row>
    <row r="4499" spans="2:3">
      <c r="B4499" s="503"/>
      <c r="C4499" s="363">
        <v>4498</v>
      </c>
    </row>
    <row r="4500" spans="2:3">
      <c r="B4500" s="503"/>
      <c r="C4500" s="363">
        <v>4499</v>
      </c>
    </row>
    <row r="4501" spans="2:3">
      <c r="B4501" s="503"/>
      <c r="C4501" s="363">
        <v>4500</v>
      </c>
    </row>
    <row r="4502" spans="2:3">
      <c r="B4502" s="503"/>
      <c r="C4502" s="363">
        <v>4501</v>
      </c>
    </row>
    <row r="4503" spans="2:3">
      <c r="B4503" s="503"/>
      <c r="C4503" s="363">
        <v>4502</v>
      </c>
    </row>
    <row r="4504" spans="2:3">
      <c r="B4504" s="503"/>
      <c r="C4504" s="363">
        <v>4503</v>
      </c>
    </row>
    <row r="4505" spans="2:3">
      <c r="B4505" s="503"/>
      <c r="C4505" s="363">
        <v>4504</v>
      </c>
    </row>
    <row r="4506" spans="2:3">
      <c r="B4506" s="503"/>
      <c r="C4506" s="363">
        <v>4505</v>
      </c>
    </row>
    <row r="4507" spans="2:3">
      <c r="B4507" s="503"/>
      <c r="C4507" s="363">
        <v>4506</v>
      </c>
    </row>
    <row r="4508" spans="2:3">
      <c r="B4508" s="503"/>
      <c r="C4508" s="363">
        <v>4507</v>
      </c>
    </row>
    <row r="4509" spans="2:3">
      <c r="B4509" s="503"/>
      <c r="C4509" s="363">
        <v>4508</v>
      </c>
    </row>
    <row r="4510" spans="2:3">
      <c r="B4510" s="503"/>
      <c r="C4510" s="363">
        <v>4509</v>
      </c>
    </row>
    <row r="4511" spans="2:3">
      <c r="B4511" s="503"/>
      <c r="C4511" s="363">
        <v>4510</v>
      </c>
    </row>
    <row r="4512" spans="2:3">
      <c r="B4512" s="503"/>
      <c r="C4512" s="363">
        <v>4511</v>
      </c>
    </row>
    <row r="4513" spans="2:3">
      <c r="B4513" s="503"/>
      <c r="C4513" s="363">
        <v>4512</v>
      </c>
    </row>
    <row r="4514" spans="2:3">
      <c r="B4514" s="503"/>
      <c r="C4514" s="363">
        <v>4513</v>
      </c>
    </row>
    <row r="4515" spans="2:3">
      <c r="B4515" s="503"/>
      <c r="C4515" s="363">
        <v>4514</v>
      </c>
    </row>
    <row r="4516" spans="2:3">
      <c r="B4516" s="503"/>
      <c r="C4516" s="363">
        <v>4515</v>
      </c>
    </row>
    <row r="4517" spans="2:3">
      <c r="B4517" s="503"/>
      <c r="C4517" s="363">
        <v>4516</v>
      </c>
    </row>
    <row r="4518" spans="2:3">
      <c r="B4518" s="503"/>
      <c r="C4518" s="363">
        <v>4517</v>
      </c>
    </row>
    <row r="4519" spans="2:3">
      <c r="B4519" s="503"/>
      <c r="C4519" s="363">
        <v>4518</v>
      </c>
    </row>
    <row r="4520" spans="2:3">
      <c r="B4520" s="503"/>
      <c r="C4520" s="363">
        <v>4519</v>
      </c>
    </row>
    <row r="4521" spans="2:3">
      <c r="B4521" s="503"/>
      <c r="C4521" s="363">
        <v>4520</v>
      </c>
    </row>
    <row r="4522" spans="2:3">
      <c r="B4522" s="503"/>
      <c r="C4522" s="363">
        <v>4521</v>
      </c>
    </row>
    <row r="4523" spans="2:3">
      <c r="B4523" s="503"/>
      <c r="C4523" s="363">
        <v>4522</v>
      </c>
    </row>
    <row r="4524" spans="2:3">
      <c r="B4524" s="503"/>
      <c r="C4524" s="363">
        <v>4523</v>
      </c>
    </row>
    <row r="4525" spans="2:3">
      <c r="B4525" s="503"/>
      <c r="C4525" s="363">
        <v>4524</v>
      </c>
    </row>
    <row r="4526" spans="2:3">
      <c r="B4526" s="503"/>
      <c r="C4526" s="363">
        <v>4525</v>
      </c>
    </row>
    <row r="4527" spans="2:3">
      <c r="B4527" s="503"/>
      <c r="C4527" s="363">
        <v>4526</v>
      </c>
    </row>
    <row r="4528" spans="2:3">
      <c r="B4528" s="503"/>
      <c r="C4528" s="363">
        <v>4527</v>
      </c>
    </row>
    <row r="4529" spans="2:3">
      <c r="B4529" s="503"/>
      <c r="C4529" s="363">
        <v>4528</v>
      </c>
    </row>
    <row r="4530" spans="2:3">
      <c r="B4530" s="503"/>
      <c r="C4530" s="363">
        <v>4529</v>
      </c>
    </row>
    <row r="4531" spans="2:3">
      <c r="B4531" s="503"/>
      <c r="C4531" s="363">
        <v>4530</v>
      </c>
    </row>
    <row r="4532" spans="2:3">
      <c r="B4532" s="503"/>
      <c r="C4532" s="363">
        <v>4531</v>
      </c>
    </row>
    <row r="4533" spans="2:3">
      <c r="B4533" s="503"/>
      <c r="C4533" s="363">
        <v>4532</v>
      </c>
    </row>
    <row r="4534" spans="2:3">
      <c r="B4534" s="503"/>
      <c r="C4534" s="363">
        <v>4533</v>
      </c>
    </row>
    <row r="4535" spans="2:3">
      <c r="B4535" s="503"/>
      <c r="C4535" s="363">
        <v>4534</v>
      </c>
    </row>
    <row r="4536" spans="2:3">
      <c r="B4536" s="503"/>
      <c r="C4536" s="363">
        <v>4535</v>
      </c>
    </row>
    <row r="4537" spans="2:3">
      <c r="B4537" s="503"/>
      <c r="C4537" s="363">
        <v>4536</v>
      </c>
    </row>
    <row r="4538" spans="2:3">
      <c r="B4538" s="503"/>
      <c r="C4538" s="363">
        <v>4537</v>
      </c>
    </row>
    <row r="4539" spans="2:3">
      <c r="B4539" s="503"/>
      <c r="C4539" s="363">
        <v>4538</v>
      </c>
    </row>
    <row r="4540" spans="2:3">
      <c r="B4540" s="503"/>
      <c r="C4540" s="363">
        <v>4539</v>
      </c>
    </row>
    <row r="4541" spans="2:3">
      <c r="B4541" s="503"/>
      <c r="C4541" s="363">
        <v>4540</v>
      </c>
    </row>
    <row r="4542" spans="2:3">
      <c r="B4542" s="503"/>
      <c r="C4542" s="363">
        <v>4541</v>
      </c>
    </row>
    <row r="4543" spans="2:3">
      <c r="B4543" s="503"/>
      <c r="C4543" s="363">
        <v>4542</v>
      </c>
    </row>
    <row r="4544" spans="2:3">
      <c r="B4544" s="503"/>
      <c r="C4544" s="363">
        <v>4543</v>
      </c>
    </row>
    <row r="4545" spans="2:3">
      <c r="B4545" s="503"/>
      <c r="C4545" s="363">
        <v>4544</v>
      </c>
    </row>
    <row r="4546" spans="2:3">
      <c r="B4546" s="503"/>
      <c r="C4546" s="363">
        <v>4545</v>
      </c>
    </row>
    <row r="4547" spans="2:3">
      <c r="B4547" s="503"/>
      <c r="C4547" s="363">
        <v>4546</v>
      </c>
    </row>
    <row r="4548" spans="2:3">
      <c r="B4548" s="503"/>
      <c r="C4548" s="363">
        <v>4547</v>
      </c>
    </row>
    <row r="4549" spans="2:3">
      <c r="B4549" s="503"/>
      <c r="C4549" s="363">
        <v>4548</v>
      </c>
    </row>
    <row r="4550" spans="2:3">
      <c r="B4550" s="503"/>
      <c r="C4550" s="363">
        <v>4549</v>
      </c>
    </row>
    <row r="4551" spans="2:3">
      <c r="B4551" s="503"/>
      <c r="C4551" s="363">
        <v>4550</v>
      </c>
    </row>
    <row r="4552" spans="2:3">
      <c r="B4552" s="503"/>
      <c r="C4552" s="363">
        <v>4551</v>
      </c>
    </row>
    <row r="4553" spans="2:3">
      <c r="B4553" s="503"/>
      <c r="C4553" s="363">
        <v>4552</v>
      </c>
    </row>
    <row r="4554" spans="2:3">
      <c r="B4554" s="503"/>
      <c r="C4554" s="363">
        <v>4553</v>
      </c>
    </row>
    <row r="4555" spans="2:3">
      <c r="B4555" s="503"/>
      <c r="C4555" s="363">
        <v>4554</v>
      </c>
    </row>
    <row r="4556" spans="2:3">
      <c r="B4556" s="503"/>
      <c r="C4556" s="363">
        <v>4555</v>
      </c>
    </row>
    <row r="4557" spans="2:3">
      <c r="B4557" s="503"/>
      <c r="C4557" s="363">
        <v>4556</v>
      </c>
    </row>
    <row r="4558" spans="2:3">
      <c r="B4558" s="503"/>
      <c r="C4558" s="363">
        <v>4557</v>
      </c>
    </row>
    <row r="4559" spans="2:3">
      <c r="B4559" s="503"/>
      <c r="C4559" s="363">
        <v>4558</v>
      </c>
    </row>
    <row r="4560" spans="2:3">
      <c r="B4560" s="503"/>
      <c r="C4560" s="363">
        <v>4559</v>
      </c>
    </row>
    <row r="4561" spans="2:3">
      <c r="B4561" s="503"/>
      <c r="C4561" s="363">
        <v>4560</v>
      </c>
    </row>
    <row r="4562" spans="2:3">
      <c r="B4562" s="503"/>
      <c r="C4562" s="363">
        <v>4561</v>
      </c>
    </row>
    <row r="4563" spans="2:3">
      <c r="B4563" s="503"/>
      <c r="C4563" s="363">
        <v>4562</v>
      </c>
    </row>
    <row r="4564" spans="2:3">
      <c r="B4564" s="503"/>
      <c r="C4564" s="363">
        <v>4563</v>
      </c>
    </row>
    <row r="4565" spans="2:3">
      <c r="B4565" s="503"/>
      <c r="C4565" s="363">
        <v>4564</v>
      </c>
    </row>
    <row r="4566" spans="2:3">
      <c r="B4566" s="503"/>
      <c r="C4566" s="363">
        <v>4565</v>
      </c>
    </row>
    <row r="4567" spans="2:3">
      <c r="B4567" s="503"/>
      <c r="C4567" s="363">
        <v>4566</v>
      </c>
    </row>
    <row r="4568" spans="2:3">
      <c r="B4568" s="503"/>
      <c r="C4568" s="363">
        <v>4567</v>
      </c>
    </row>
    <row r="4569" spans="2:3">
      <c r="B4569" s="503"/>
      <c r="C4569" s="363">
        <v>4568</v>
      </c>
    </row>
    <row r="4570" spans="2:3">
      <c r="B4570" s="503"/>
      <c r="C4570" s="363">
        <v>4569</v>
      </c>
    </row>
    <row r="4571" spans="2:3">
      <c r="B4571" s="503"/>
      <c r="C4571" s="363">
        <v>4570</v>
      </c>
    </row>
    <row r="4572" spans="2:3">
      <c r="B4572" s="503"/>
      <c r="C4572" s="363">
        <v>4571</v>
      </c>
    </row>
    <row r="4573" spans="2:3">
      <c r="B4573" s="503"/>
      <c r="C4573" s="363">
        <v>4572</v>
      </c>
    </row>
    <row r="4574" spans="2:3">
      <c r="B4574" s="503"/>
      <c r="C4574" s="363">
        <v>4573</v>
      </c>
    </row>
    <row r="4575" spans="2:3">
      <c r="B4575" s="503"/>
      <c r="C4575" s="363">
        <v>4574</v>
      </c>
    </row>
    <row r="4576" spans="2:3">
      <c r="B4576" s="503"/>
      <c r="C4576" s="363">
        <v>4575</v>
      </c>
    </row>
    <row r="4577" spans="2:3">
      <c r="B4577" s="503"/>
      <c r="C4577" s="363">
        <v>4576</v>
      </c>
    </row>
    <row r="4578" spans="2:3">
      <c r="B4578" s="503"/>
      <c r="C4578" s="363">
        <v>4577</v>
      </c>
    </row>
    <row r="4579" spans="2:3">
      <c r="B4579" s="503"/>
      <c r="C4579" s="363">
        <v>4578</v>
      </c>
    </row>
    <row r="4580" spans="2:3">
      <c r="B4580" s="503"/>
      <c r="C4580" s="363">
        <v>4579</v>
      </c>
    </row>
    <row r="4581" spans="2:3">
      <c r="B4581" s="503"/>
      <c r="C4581" s="363">
        <v>4580</v>
      </c>
    </row>
    <row r="4582" spans="2:3">
      <c r="B4582" s="503"/>
      <c r="C4582" s="363">
        <v>4581</v>
      </c>
    </row>
    <row r="4583" spans="2:3">
      <c r="B4583" s="503"/>
      <c r="C4583" s="363">
        <v>4582</v>
      </c>
    </row>
    <row r="4584" spans="2:3">
      <c r="B4584" s="503"/>
      <c r="C4584" s="363">
        <v>4583</v>
      </c>
    </row>
    <row r="4585" spans="2:3">
      <c r="B4585" s="503"/>
      <c r="C4585" s="363">
        <v>4584</v>
      </c>
    </row>
    <row r="4586" spans="2:3">
      <c r="B4586" s="503"/>
      <c r="C4586" s="363">
        <v>4585</v>
      </c>
    </row>
    <row r="4587" spans="2:3">
      <c r="B4587" s="503"/>
      <c r="C4587" s="363">
        <v>4586</v>
      </c>
    </row>
    <row r="4588" spans="2:3">
      <c r="B4588" s="503"/>
      <c r="C4588" s="363">
        <v>4587</v>
      </c>
    </row>
    <row r="4589" spans="2:3">
      <c r="B4589" s="503"/>
      <c r="C4589" s="363">
        <v>4588</v>
      </c>
    </row>
    <row r="4590" spans="2:3">
      <c r="B4590" s="503"/>
      <c r="C4590" s="363">
        <v>4589</v>
      </c>
    </row>
    <row r="4591" spans="2:3">
      <c r="B4591" s="503"/>
      <c r="C4591" s="363">
        <v>4590</v>
      </c>
    </row>
    <row r="4592" spans="2:3">
      <c r="B4592" s="503"/>
      <c r="C4592" s="363">
        <v>4591</v>
      </c>
    </row>
    <row r="4593" spans="2:3">
      <c r="B4593" s="503"/>
      <c r="C4593" s="363">
        <v>4592</v>
      </c>
    </row>
    <row r="4594" spans="2:3">
      <c r="B4594" s="503"/>
      <c r="C4594" s="363">
        <v>4593</v>
      </c>
    </row>
    <row r="4595" spans="2:3">
      <c r="B4595" s="503"/>
      <c r="C4595" s="363">
        <v>4594</v>
      </c>
    </row>
    <row r="4596" spans="2:3">
      <c r="B4596" s="503"/>
      <c r="C4596" s="363">
        <v>4595</v>
      </c>
    </row>
    <row r="4597" spans="2:3">
      <c r="B4597" s="503"/>
      <c r="C4597" s="363">
        <v>4596</v>
      </c>
    </row>
    <row r="4598" spans="2:3">
      <c r="B4598" s="503"/>
      <c r="C4598" s="363">
        <v>4597</v>
      </c>
    </row>
    <row r="4599" spans="2:3">
      <c r="B4599" s="503"/>
      <c r="C4599" s="363">
        <v>4598</v>
      </c>
    </row>
    <row r="4600" spans="2:3">
      <c r="B4600" s="503"/>
      <c r="C4600" s="363">
        <v>4599</v>
      </c>
    </row>
    <row r="4601" spans="2:3">
      <c r="B4601" s="503"/>
      <c r="C4601" s="363">
        <v>4600</v>
      </c>
    </row>
    <row r="4602" spans="2:3">
      <c r="B4602" s="503"/>
      <c r="C4602" s="363">
        <v>4601</v>
      </c>
    </row>
    <row r="4603" spans="2:3">
      <c r="B4603" s="503"/>
      <c r="C4603" s="363">
        <v>4602</v>
      </c>
    </row>
    <row r="4604" spans="2:3">
      <c r="B4604" s="503"/>
      <c r="C4604" s="363">
        <v>4603</v>
      </c>
    </row>
    <row r="4605" spans="2:3">
      <c r="B4605" s="503"/>
      <c r="C4605" s="363">
        <v>4604</v>
      </c>
    </row>
    <row r="4606" spans="2:3">
      <c r="B4606" s="503"/>
      <c r="C4606" s="363">
        <v>4605</v>
      </c>
    </row>
    <row r="4607" spans="2:3">
      <c r="B4607" s="503"/>
      <c r="C4607" s="363">
        <v>4606</v>
      </c>
    </row>
    <row r="4608" spans="2:3">
      <c r="B4608" s="503"/>
      <c r="C4608" s="363">
        <v>4607</v>
      </c>
    </row>
    <row r="4609" spans="2:3">
      <c r="B4609" s="503"/>
      <c r="C4609" s="363">
        <v>4608</v>
      </c>
    </row>
    <row r="4610" spans="2:3">
      <c r="B4610" s="503"/>
      <c r="C4610" s="363">
        <v>4609</v>
      </c>
    </row>
    <row r="4611" spans="2:3">
      <c r="B4611" s="503"/>
      <c r="C4611" s="363">
        <v>4610</v>
      </c>
    </row>
    <row r="4612" spans="2:3">
      <c r="B4612" s="503"/>
      <c r="C4612" s="363">
        <v>4611</v>
      </c>
    </row>
    <row r="4613" spans="2:3">
      <c r="B4613" s="503"/>
      <c r="C4613" s="363">
        <v>4612</v>
      </c>
    </row>
    <row r="4614" spans="2:3">
      <c r="B4614" s="503"/>
      <c r="C4614" s="363">
        <v>4613</v>
      </c>
    </row>
    <row r="4615" spans="2:3">
      <c r="B4615" s="503"/>
      <c r="C4615" s="363">
        <v>4614</v>
      </c>
    </row>
    <row r="4616" spans="2:3">
      <c r="B4616" s="503"/>
      <c r="C4616" s="363">
        <v>4615</v>
      </c>
    </row>
    <row r="4617" spans="2:3">
      <c r="B4617" s="503"/>
      <c r="C4617" s="363">
        <v>4616</v>
      </c>
    </row>
    <row r="4618" spans="2:3">
      <c r="B4618" s="503"/>
      <c r="C4618" s="363">
        <v>4617</v>
      </c>
    </row>
    <row r="4619" spans="2:3">
      <c r="B4619" s="503"/>
      <c r="C4619" s="363">
        <v>4618</v>
      </c>
    </row>
    <row r="4620" spans="2:3">
      <c r="B4620" s="503"/>
      <c r="C4620" s="363">
        <v>4619</v>
      </c>
    </row>
    <row r="4621" spans="2:3">
      <c r="B4621" s="503"/>
      <c r="C4621" s="363">
        <v>4620</v>
      </c>
    </row>
    <row r="4622" spans="2:3">
      <c r="B4622" s="503"/>
      <c r="C4622" s="363">
        <v>4621</v>
      </c>
    </row>
    <row r="4623" spans="2:3">
      <c r="B4623" s="503"/>
      <c r="C4623" s="363">
        <v>4622</v>
      </c>
    </row>
    <row r="4624" spans="2:3">
      <c r="B4624" s="503"/>
      <c r="C4624" s="363">
        <v>4623</v>
      </c>
    </row>
    <row r="4625" spans="2:3">
      <c r="B4625" s="503"/>
      <c r="C4625" s="363">
        <v>4624</v>
      </c>
    </row>
    <row r="4626" spans="2:3">
      <c r="B4626" s="503"/>
      <c r="C4626" s="363">
        <v>4625</v>
      </c>
    </row>
    <row r="4627" spans="2:3">
      <c r="B4627" s="503"/>
      <c r="C4627" s="363">
        <v>4626</v>
      </c>
    </row>
    <row r="4628" spans="2:3">
      <c r="B4628" s="503"/>
      <c r="C4628" s="363">
        <v>4627</v>
      </c>
    </row>
    <row r="4629" spans="2:3">
      <c r="B4629" s="503"/>
      <c r="C4629" s="363">
        <v>4628</v>
      </c>
    </row>
    <row r="4630" spans="2:3">
      <c r="B4630" s="503"/>
      <c r="C4630" s="363">
        <v>4629</v>
      </c>
    </row>
    <row r="4631" spans="2:3">
      <c r="B4631" s="503"/>
      <c r="C4631" s="363">
        <v>4630</v>
      </c>
    </row>
    <row r="4632" spans="2:3">
      <c r="B4632" s="503"/>
      <c r="C4632" s="363">
        <v>4631</v>
      </c>
    </row>
    <row r="4633" spans="2:3">
      <c r="B4633" s="503"/>
      <c r="C4633" s="363">
        <v>4632</v>
      </c>
    </row>
    <row r="4634" spans="2:3">
      <c r="B4634" s="503"/>
      <c r="C4634" s="363">
        <v>4633</v>
      </c>
    </row>
    <row r="4635" spans="2:3">
      <c r="B4635" s="503"/>
      <c r="C4635" s="363">
        <v>4634</v>
      </c>
    </row>
    <row r="4636" spans="2:3">
      <c r="B4636" s="503"/>
      <c r="C4636" s="363">
        <v>4635</v>
      </c>
    </row>
    <row r="4637" spans="2:3">
      <c r="B4637" s="503"/>
      <c r="C4637" s="363">
        <v>4636</v>
      </c>
    </row>
    <row r="4638" spans="2:3">
      <c r="B4638" s="503"/>
      <c r="C4638" s="363">
        <v>4637</v>
      </c>
    </row>
    <row r="4639" spans="2:3">
      <c r="B4639" s="503"/>
      <c r="C4639" s="363">
        <v>4638</v>
      </c>
    </row>
    <row r="4640" spans="2:3">
      <c r="B4640" s="503"/>
      <c r="C4640" s="363">
        <v>4639</v>
      </c>
    </row>
    <row r="4641" spans="2:3">
      <c r="B4641" s="503"/>
      <c r="C4641" s="363">
        <v>4640</v>
      </c>
    </row>
    <row r="4642" spans="2:3">
      <c r="B4642" s="503"/>
      <c r="C4642" s="363">
        <v>4641</v>
      </c>
    </row>
    <row r="4643" spans="2:3">
      <c r="B4643" s="503"/>
      <c r="C4643" s="363">
        <v>4642</v>
      </c>
    </row>
    <row r="4644" spans="2:3">
      <c r="B4644" s="503"/>
      <c r="C4644" s="363">
        <v>4643</v>
      </c>
    </row>
    <row r="4645" spans="2:3">
      <c r="B4645" s="503"/>
      <c r="C4645" s="363">
        <v>4644</v>
      </c>
    </row>
    <row r="4646" spans="2:3">
      <c r="B4646" s="503"/>
      <c r="C4646" s="363">
        <v>4645</v>
      </c>
    </row>
    <row r="4647" spans="2:3">
      <c r="B4647" s="503"/>
      <c r="C4647" s="363">
        <v>4646</v>
      </c>
    </row>
    <row r="4648" spans="2:3">
      <c r="B4648" s="503"/>
      <c r="C4648" s="363">
        <v>4647</v>
      </c>
    </row>
    <row r="4649" spans="2:3">
      <c r="B4649" s="503"/>
      <c r="C4649" s="363">
        <v>4648</v>
      </c>
    </row>
    <row r="4650" spans="2:3">
      <c r="B4650" s="503"/>
      <c r="C4650" s="363">
        <v>4649</v>
      </c>
    </row>
    <row r="4651" spans="2:3">
      <c r="B4651" s="503"/>
      <c r="C4651" s="363">
        <v>4650</v>
      </c>
    </row>
    <row r="4652" spans="2:3">
      <c r="B4652" s="503"/>
      <c r="C4652" s="363">
        <v>4651</v>
      </c>
    </row>
    <row r="4653" spans="2:3">
      <c r="B4653" s="503"/>
      <c r="C4653" s="363">
        <v>4652</v>
      </c>
    </row>
    <row r="4654" spans="2:3">
      <c r="B4654" s="503"/>
      <c r="C4654" s="363">
        <v>4653</v>
      </c>
    </row>
    <row r="4655" spans="2:3">
      <c r="B4655" s="503"/>
      <c r="C4655" s="363">
        <v>4654</v>
      </c>
    </row>
    <row r="4656" spans="2:3">
      <c r="B4656" s="503"/>
      <c r="C4656" s="363">
        <v>4655</v>
      </c>
    </row>
    <row r="4657" spans="2:3">
      <c r="B4657" s="503"/>
      <c r="C4657" s="363">
        <v>4656</v>
      </c>
    </row>
    <row r="4658" spans="2:3">
      <c r="B4658" s="503"/>
      <c r="C4658" s="363">
        <v>4657</v>
      </c>
    </row>
    <row r="4659" spans="2:3">
      <c r="B4659" s="503"/>
      <c r="C4659" s="363">
        <v>4658</v>
      </c>
    </row>
    <row r="4660" spans="2:3">
      <c r="B4660" s="503"/>
      <c r="C4660" s="363">
        <v>4659</v>
      </c>
    </row>
    <row r="4661" spans="2:3">
      <c r="B4661" s="503"/>
      <c r="C4661" s="363">
        <v>4660</v>
      </c>
    </row>
    <row r="4662" spans="2:3">
      <c r="B4662" s="503"/>
      <c r="C4662" s="363">
        <v>4661</v>
      </c>
    </row>
    <row r="4663" spans="2:3">
      <c r="B4663" s="503"/>
      <c r="C4663" s="363">
        <v>4662</v>
      </c>
    </row>
    <row r="4664" spans="2:3">
      <c r="B4664" s="503"/>
      <c r="C4664" s="363">
        <v>4663</v>
      </c>
    </row>
    <row r="4665" spans="2:3">
      <c r="B4665" s="503"/>
      <c r="C4665" s="363">
        <v>4664</v>
      </c>
    </row>
    <row r="4666" spans="2:3">
      <c r="B4666" s="503"/>
      <c r="C4666" s="363">
        <v>4665</v>
      </c>
    </row>
    <row r="4667" spans="2:3">
      <c r="B4667" s="503"/>
      <c r="C4667" s="363">
        <v>4666</v>
      </c>
    </row>
    <row r="4668" spans="2:3">
      <c r="B4668" s="503"/>
      <c r="C4668" s="363">
        <v>4667</v>
      </c>
    </row>
    <row r="4669" spans="2:3">
      <c r="B4669" s="503"/>
      <c r="C4669" s="363">
        <v>4668</v>
      </c>
    </row>
    <row r="4670" spans="2:3">
      <c r="B4670" s="503"/>
      <c r="C4670" s="363">
        <v>4669</v>
      </c>
    </row>
    <row r="4671" spans="2:3">
      <c r="B4671" s="503"/>
      <c r="C4671" s="363">
        <v>4670</v>
      </c>
    </row>
    <row r="4672" spans="2:3">
      <c r="B4672" s="503"/>
      <c r="C4672" s="363">
        <v>4671</v>
      </c>
    </row>
    <row r="4673" spans="2:3">
      <c r="B4673" s="503"/>
      <c r="C4673" s="363">
        <v>4672</v>
      </c>
    </row>
    <row r="4674" spans="2:3">
      <c r="B4674" s="503"/>
      <c r="C4674" s="363">
        <v>4673</v>
      </c>
    </row>
    <row r="4675" spans="2:3">
      <c r="B4675" s="503"/>
      <c r="C4675" s="363">
        <v>4674</v>
      </c>
    </row>
    <row r="4676" spans="2:3">
      <c r="B4676" s="503"/>
      <c r="C4676" s="363">
        <v>4675</v>
      </c>
    </row>
    <row r="4677" spans="2:3">
      <c r="B4677" s="503"/>
      <c r="C4677" s="363">
        <v>4676</v>
      </c>
    </row>
    <row r="4678" spans="2:3">
      <c r="B4678" s="503"/>
      <c r="C4678" s="363">
        <v>4677</v>
      </c>
    </row>
    <row r="4679" spans="2:3">
      <c r="B4679" s="503"/>
      <c r="C4679" s="363">
        <v>4678</v>
      </c>
    </row>
    <row r="4680" spans="2:3">
      <c r="B4680" s="503"/>
      <c r="C4680" s="363">
        <v>4679</v>
      </c>
    </row>
    <row r="4681" spans="2:3">
      <c r="B4681" s="503"/>
      <c r="C4681" s="363">
        <v>4680</v>
      </c>
    </row>
    <row r="4682" spans="2:3">
      <c r="B4682" s="503"/>
      <c r="C4682" s="363">
        <v>4681</v>
      </c>
    </row>
    <row r="4683" spans="2:3">
      <c r="B4683" s="503"/>
      <c r="C4683" s="363">
        <v>4682</v>
      </c>
    </row>
    <row r="4684" spans="2:3">
      <c r="B4684" s="503"/>
      <c r="C4684" s="363">
        <v>4683</v>
      </c>
    </row>
    <row r="4685" spans="2:3">
      <c r="B4685" s="503"/>
      <c r="C4685" s="363">
        <v>4684</v>
      </c>
    </row>
    <row r="4686" spans="2:3">
      <c r="B4686" s="503"/>
      <c r="C4686" s="363">
        <v>4685</v>
      </c>
    </row>
    <row r="4687" spans="2:3">
      <c r="B4687" s="503"/>
      <c r="C4687" s="363">
        <v>4686</v>
      </c>
    </row>
    <row r="4688" spans="2:3">
      <c r="B4688" s="503"/>
      <c r="C4688" s="363">
        <v>4687</v>
      </c>
    </row>
    <row r="4689" spans="2:3">
      <c r="B4689" s="503"/>
      <c r="C4689" s="363">
        <v>4688</v>
      </c>
    </row>
    <row r="4690" spans="2:3">
      <c r="B4690" s="503"/>
      <c r="C4690" s="363">
        <v>4689</v>
      </c>
    </row>
    <row r="4691" spans="2:3">
      <c r="B4691" s="503"/>
      <c r="C4691" s="363">
        <v>4690</v>
      </c>
    </row>
    <row r="4692" spans="2:3">
      <c r="B4692" s="503"/>
      <c r="C4692" s="363">
        <v>4691</v>
      </c>
    </row>
    <row r="4693" spans="2:3">
      <c r="B4693" s="503"/>
      <c r="C4693" s="363">
        <v>4692</v>
      </c>
    </row>
    <row r="4694" spans="2:3">
      <c r="B4694" s="503"/>
      <c r="C4694" s="363">
        <v>4693</v>
      </c>
    </row>
    <row r="4695" spans="2:3">
      <c r="B4695" s="503"/>
      <c r="C4695" s="363">
        <v>4694</v>
      </c>
    </row>
    <row r="4696" spans="2:3">
      <c r="B4696" s="503"/>
      <c r="C4696" s="363">
        <v>4695</v>
      </c>
    </row>
    <row r="4697" spans="2:3">
      <c r="B4697" s="503"/>
      <c r="C4697" s="363">
        <v>4696</v>
      </c>
    </row>
    <row r="4698" spans="2:3">
      <c r="B4698" s="503"/>
      <c r="C4698" s="363">
        <v>4697</v>
      </c>
    </row>
    <row r="4699" spans="2:3">
      <c r="B4699" s="503"/>
      <c r="C4699" s="363">
        <v>4698</v>
      </c>
    </row>
    <row r="4700" spans="2:3">
      <c r="B4700" s="503"/>
      <c r="C4700" s="363">
        <v>4699</v>
      </c>
    </row>
    <row r="4701" spans="2:3">
      <c r="B4701" s="503"/>
      <c r="C4701" s="363">
        <v>4700</v>
      </c>
    </row>
    <row r="4702" spans="2:3">
      <c r="B4702" s="503"/>
      <c r="C4702" s="363">
        <v>4701</v>
      </c>
    </row>
    <row r="4703" spans="2:3">
      <c r="B4703" s="503"/>
      <c r="C4703" s="363">
        <v>4702</v>
      </c>
    </row>
    <row r="4704" spans="2:3">
      <c r="B4704" s="503"/>
      <c r="C4704" s="363">
        <v>4703</v>
      </c>
    </row>
    <row r="4705" spans="2:3">
      <c r="B4705" s="503"/>
      <c r="C4705" s="363">
        <v>4704</v>
      </c>
    </row>
    <row r="4706" spans="2:3">
      <c r="B4706" s="503"/>
      <c r="C4706" s="363">
        <v>4705</v>
      </c>
    </row>
    <row r="4707" spans="2:3">
      <c r="B4707" s="503"/>
      <c r="C4707" s="363">
        <v>4706</v>
      </c>
    </row>
    <row r="4708" spans="2:3">
      <c r="B4708" s="503"/>
      <c r="C4708" s="363">
        <v>4707</v>
      </c>
    </row>
    <row r="4709" spans="2:3">
      <c r="B4709" s="503"/>
      <c r="C4709" s="363">
        <v>4708</v>
      </c>
    </row>
    <row r="4710" spans="2:3">
      <c r="B4710" s="503"/>
      <c r="C4710" s="363">
        <v>4709</v>
      </c>
    </row>
    <row r="4711" spans="2:3">
      <c r="B4711" s="503"/>
      <c r="C4711" s="363">
        <v>4710</v>
      </c>
    </row>
    <row r="4712" spans="2:3">
      <c r="B4712" s="503"/>
      <c r="C4712" s="363">
        <v>4711</v>
      </c>
    </row>
    <row r="4713" spans="2:3">
      <c r="B4713" s="503"/>
      <c r="C4713" s="363">
        <v>4712</v>
      </c>
    </row>
    <row r="4714" spans="2:3">
      <c r="B4714" s="503"/>
      <c r="C4714" s="363">
        <v>4713</v>
      </c>
    </row>
    <row r="4715" spans="2:3">
      <c r="B4715" s="503"/>
      <c r="C4715" s="363">
        <v>4714</v>
      </c>
    </row>
    <row r="4716" spans="2:3">
      <c r="B4716" s="503"/>
      <c r="C4716" s="363">
        <v>4715</v>
      </c>
    </row>
    <row r="4717" spans="2:3">
      <c r="B4717" s="503"/>
      <c r="C4717" s="363">
        <v>4716</v>
      </c>
    </row>
    <row r="4718" spans="2:3">
      <c r="B4718" s="503"/>
      <c r="C4718" s="363">
        <v>4717</v>
      </c>
    </row>
    <row r="4719" spans="2:3">
      <c r="B4719" s="503"/>
      <c r="C4719" s="363">
        <v>4718</v>
      </c>
    </row>
    <row r="4720" spans="2:3">
      <c r="B4720" s="503"/>
      <c r="C4720" s="363">
        <v>4719</v>
      </c>
    </row>
    <row r="4721" spans="2:3">
      <c r="B4721" s="503"/>
      <c r="C4721" s="363">
        <v>4720</v>
      </c>
    </row>
    <row r="4722" spans="2:3">
      <c r="B4722" s="503"/>
      <c r="C4722" s="363">
        <v>4721</v>
      </c>
    </row>
    <row r="4723" spans="2:3">
      <c r="B4723" s="503"/>
      <c r="C4723" s="363">
        <v>4722</v>
      </c>
    </row>
    <row r="4724" spans="2:3">
      <c r="B4724" s="503"/>
      <c r="C4724" s="363">
        <v>4723</v>
      </c>
    </row>
    <row r="4725" spans="2:3">
      <c r="B4725" s="503"/>
      <c r="C4725" s="363">
        <v>4724</v>
      </c>
    </row>
    <row r="4726" spans="2:3">
      <c r="B4726" s="503"/>
      <c r="C4726" s="363">
        <v>4725</v>
      </c>
    </row>
    <row r="4727" spans="2:3">
      <c r="B4727" s="503"/>
      <c r="C4727" s="363">
        <v>4726</v>
      </c>
    </row>
    <row r="4728" spans="2:3">
      <c r="B4728" s="503"/>
      <c r="C4728" s="363">
        <v>4727</v>
      </c>
    </row>
    <row r="4729" spans="2:3">
      <c r="B4729" s="503"/>
      <c r="C4729" s="363">
        <v>4728</v>
      </c>
    </row>
    <row r="4730" spans="2:3">
      <c r="B4730" s="503"/>
      <c r="C4730" s="363">
        <v>4729</v>
      </c>
    </row>
    <row r="4731" spans="2:3">
      <c r="B4731" s="503"/>
      <c r="C4731" s="363">
        <v>4730</v>
      </c>
    </row>
    <row r="4732" spans="2:3">
      <c r="B4732" s="503"/>
      <c r="C4732" s="363">
        <v>4731</v>
      </c>
    </row>
    <row r="4733" spans="2:3">
      <c r="B4733" s="503"/>
      <c r="C4733" s="363">
        <v>4732</v>
      </c>
    </row>
    <row r="4734" spans="2:3">
      <c r="B4734" s="503"/>
      <c r="C4734" s="363">
        <v>4733</v>
      </c>
    </row>
    <row r="4735" spans="2:3">
      <c r="B4735" s="503"/>
      <c r="C4735" s="363">
        <v>4734</v>
      </c>
    </row>
    <row r="4736" spans="2:3">
      <c r="B4736" s="503"/>
      <c r="C4736" s="363">
        <v>4735</v>
      </c>
    </row>
    <row r="4737" spans="2:3">
      <c r="B4737" s="503"/>
      <c r="C4737" s="363">
        <v>4736</v>
      </c>
    </row>
    <row r="4738" spans="2:3">
      <c r="B4738" s="503"/>
      <c r="C4738" s="363">
        <v>4737</v>
      </c>
    </row>
    <row r="4739" spans="2:3">
      <c r="B4739" s="503"/>
      <c r="C4739" s="363">
        <v>4738</v>
      </c>
    </row>
    <row r="4740" spans="2:3">
      <c r="B4740" s="503"/>
      <c r="C4740" s="363">
        <v>4739</v>
      </c>
    </row>
    <row r="4741" spans="2:3">
      <c r="B4741" s="503"/>
      <c r="C4741" s="363">
        <v>4740</v>
      </c>
    </row>
    <row r="4742" spans="2:3">
      <c r="B4742" s="503"/>
      <c r="C4742" s="363">
        <v>4741</v>
      </c>
    </row>
    <row r="4743" spans="2:3">
      <c r="B4743" s="503"/>
      <c r="C4743" s="363">
        <v>4742</v>
      </c>
    </row>
    <row r="4744" spans="2:3">
      <c r="B4744" s="503"/>
      <c r="C4744" s="363">
        <v>4743</v>
      </c>
    </row>
    <row r="4745" spans="2:3">
      <c r="B4745" s="503"/>
      <c r="C4745" s="363">
        <v>4744</v>
      </c>
    </row>
    <row r="4746" spans="2:3">
      <c r="B4746" s="503"/>
      <c r="C4746" s="363">
        <v>4745</v>
      </c>
    </row>
    <row r="4747" spans="2:3">
      <c r="B4747" s="503"/>
      <c r="C4747" s="363">
        <v>4746</v>
      </c>
    </row>
    <row r="4748" spans="2:3">
      <c r="B4748" s="503"/>
      <c r="C4748" s="363">
        <v>4747</v>
      </c>
    </row>
    <row r="4749" spans="2:3">
      <c r="B4749" s="503"/>
      <c r="C4749" s="363">
        <v>4748</v>
      </c>
    </row>
    <row r="4750" spans="2:3">
      <c r="B4750" s="503"/>
      <c r="C4750" s="363">
        <v>4749</v>
      </c>
    </row>
    <row r="4751" spans="2:3">
      <c r="B4751" s="503"/>
      <c r="C4751" s="363">
        <v>4750</v>
      </c>
    </row>
    <row r="4752" spans="2:3">
      <c r="B4752" s="503"/>
      <c r="C4752" s="363">
        <v>4751</v>
      </c>
    </row>
    <row r="4753" spans="2:3">
      <c r="B4753" s="503"/>
      <c r="C4753" s="363">
        <v>4752</v>
      </c>
    </row>
    <row r="4754" spans="2:3">
      <c r="B4754" s="503"/>
      <c r="C4754" s="363">
        <v>4753</v>
      </c>
    </row>
    <row r="4755" spans="2:3">
      <c r="B4755" s="503"/>
      <c r="C4755" s="363">
        <v>4754</v>
      </c>
    </row>
    <row r="4756" spans="2:3">
      <c r="B4756" s="503"/>
      <c r="C4756" s="363">
        <v>4755</v>
      </c>
    </row>
    <row r="4757" spans="2:3">
      <c r="B4757" s="503"/>
      <c r="C4757" s="363">
        <v>4756</v>
      </c>
    </row>
    <row r="4758" spans="2:3">
      <c r="B4758" s="503"/>
      <c r="C4758" s="363">
        <v>4757</v>
      </c>
    </row>
    <row r="4759" spans="2:3">
      <c r="B4759" s="503"/>
      <c r="C4759" s="363">
        <v>4758</v>
      </c>
    </row>
    <row r="4760" spans="2:3">
      <c r="B4760" s="503"/>
      <c r="C4760" s="363">
        <v>4759</v>
      </c>
    </row>
    <row r="4761" spans="2:3">
      <c r="B4761" s="503"/>
      <c r="C4761" s="363">
        <v>4760</v>
      </c>
    </row>
    <row r="4762" spans="2:3">
      <c r="B4762" s="503"/>
      <c r="C4762" s="363">
        <v>4761</v>
      </c>
    </row>
    <row r="4763" spans="2:3">
      <c r="B4763" s="503"/>
      <c r="C4763" s="363">
        <v>4762</v>
      </c>
    </row>
    <row r="4764" spans="2:3">
      <c r="B4764" s="503"/>
      <c r="C4764" s="363">
        <v>4763</v>
      </c>
    </row>
    <row r="4765" spans="2:3">
      <c r="B4765" s="503"/>
      <c r="C4765" s="363">
        <v>4764</v>
      </c>
    </row>
    <row r="4766" spans="2:3">
      <c r="B4766" s="503"/>
      <c r="C4766" s="363">
        <v>4765</v>
      </c>
    </row>
    <row r="4767" spans="2:3">
      <c r="B4767" s="503"/>
      <c r="C4767" s="363">
        <v>4766</v>
      </c>
    </row>
    <row r="4768" spans="2:3">
      <c r="B4768" s="503"/>
      <c r="C4768" s="363">
        <v>4767</v>
      </c>
    </row>
    <row r="4769" spans="2:3">
      <c r="B4769" s="503"/>
      <c r="C4769" s="363">
        <v>4768</v>
      </c>
    </row>
    <row r="4770" spans="2:3">
      <c r="B4770" s="503"/>
      <c r="C4770" s="363">
        <v>4769</v>
      </c>
    </row>
    <row r="4771" spans="2:3">
      <c r="B4771" s="503"/>
      <c r="C4771" s="363">
        <v>4770</v>
      </c>
    </row>
    <row r="4772" spans="2:3">
      <c r="B4772" s="503"/>
      <c r="C4772" s="363">
        <v>4771</v>
      </c>
    </row>
    <row r="4773" spans="2:3">
      <c r="B4773" s="503"/>
      <c r="C4773" s="363">
        <v>4772</v>
      </c>
    </row>
    <row r="4774" spans="2:3">
      <c r="B4774" s="503"/>
      <c r="C4774" s="363">
        <v>4773</v>
      </c>
    </row>
    <row r="4775" spans="2:3">
      <c r="B4775" s="503"/>
      <c r="C4775" s="363">
        <v>4774</v>
      </c>
    </row>
    <row r="4776" spans="2:3">
      <c r="B4776" s="503"/>
      <c r="C4776" s="363">
        <v>4775</v>
      </c>
    </row>
    <row r="4777" spans="2:3">
      <c r="B4777" s="503"/>
      <c r="C4777" s="363">
        <v>4776</v>
      </c>
    </row>
    <row r="4778" spans="2:3">
      <c r="B4778" s="503"/>
      <c r="C4778" s="363">
        <v>4777</v>
      </c>
    </row>
    <row r="4779" spans="2:3">
      <c r="B4779" s="503"/>
      <c r="C4779" s="363">
        <v>4778</v>
      </c>
    </row>
    <row r="4780" spans="2:3">
      <c r="B4780" s="503"/>
      <c r="C4780" s="363">
        <v>4779</v>
      </c>
    </row>
    <row r="4781" spans="2:3">
      <c r="B4781" s="503"/>
      <c r="C4781" s="363">
        <v>4780</v>
      </c>
    </row>
    <row r="4782" spans="2:3">
      <c r="B4782" s="503"/>
      <c r="C4782" s="363">
        <v>4781</v>
      </c>
    </row>
    <row r="4783" spans="2:3">
      <c r="B4783" s="503"/>
      <c r="C4783" s="363">
        <v>4782</v>
      </c>
    </row>
    <row r="4784" spans="2:3">
      <c r="B4784" s="503"/>
      <c r="C4784" s="363">
        <v>4783</v>
      </c>
    </row>
    <row r="4785" spans="2:3">
      <c r="B4785" s="503"/>
      <c r="C4785" s="363">
        <v>4784</v>
      </c>
    </row>
    <row r="4786" spans="2:3">
      <c r="B4786" s="503"/>
      <c r="C4786" s="363">
        <v>4785</v>
      </c>
    </row>
    <row r="4787" spans="2:3">
      <c r="B4787" s="503"/>
      <c r="C4787" s="363">
        <v>4786</v>
      </c>
    </row>
    <row r="4788" spans="2:3">
      <c r="B4788" s="503"/>
      <c r="C4788" s="363">
        <v>4787</v>
      </c>
    </row>
    <row r="4789" spans="2:3">
      <c r="B4789" s="503"/>
      <c r="C4789" s="363">
        <v>4788</v>
      </c>
    </row>
    <row r="4790" spans="2:3">
      <c r="B4790" s="503"/>
      <c r="C4790" s="363">
        <v>4789</v>
      </c>
    </row>
    <row r="4791" spans="2:3">
      <c r="B4791" s="503"/>
      <c r="C4791" s="363">
        <v>4790</v>
      </c>
    </row>
    <row r="4792" spans="2:3">
      <c r="B4792" s="503"/>
      <c r="C4792" s="363">
        <v>4791</v>
      </c>
    </row>
    <row r="4793" spans="2:3">
      <c r="B4793" s="503"/>
      <c r="C4793" s="363">
        <v>4792</v>
      </c>
    </row>
    <row r="4794" spans="2:3">
      <c r="B4794" s="503"/>
      <c r="C4794" s="363">
        <v>4793</v>
      </c>
    </row>
    <row r="4795" spans="2:3">
      <c r="B4795" s="503"/>
      <c r="C4795" s="363">
        <v>4794</v>
      </c>
    </row>
    <row r="4796" spans="2:3">
      <c r="B4796" s="503"/>
      <c r="C4796" s="363">
        <v>4795</v>
      </c>
    </row>
    <row r="4797" spans="2:3">
      <c r="B4797" s="503"/>
      <c r="C4797" s="363">
        <v>4796</v>
      </c>
    </row>
    <row r="4798" spans="2:3">
      <c r="B4798" s="503"/>
      <c r="C4798" s="363">
        <v>4797</v>
      </c>
    </row>
    <row r="4799" spans="2:3">
      <c r="B4799" s="503"/>
      <c r="C4799" s="363">
        <v>4798</v>
      </c>
    </row>
    <row r="4800" spans="2:3">
      <c r="B4800" s="503"/>
      <c r="C4800" s="363">
        <v>4799</v>
      </c>
    </row>
    <row r="4801" spans="2:3">
      <c r="B4801" s="503"/>
      <c r="C4801" s="363">
        <v>4800</v>
      </c>
    </row>
    <row r="4802" spans="2:3">
      <c r="B4802" s="503"/>
      <c r="C4802" s="363">
        <v>4801</v>
      </c>
    </row>
    <row r="4803" spans="2:3">
      <c r="B4803" s="503"/>
      <c r="C4803" s="363">
        <v>4802</v>
      </c>
    </row>
    <row r="4804" spans="2:3">
      <c r="B4804" s="503"/>
      <c r="C4804" s="363">
        <v>4803</v>
      </c>
    </row>
    <row r="4805" spans="2:3">
      <c r="B4805" s="503"/>
      <c r="C4805" s="363">
        <v>4804</v>
      </c>
    </row>
    <row r="4806" spans="2:3">
      <c r="B4806" s="503"/>
      <c r="C4806" s="363">
        <v>4805</v>
      </c>
    </row>
    <row r="4807" spans="2:3">
      <c r="B4807" s="503"/>
      <c r="C4807" s="363">
        <v>4806</v>
      </c>
    </row>
    <row r="4808" spans="2:3">
      <c r="B4808" s="503"/>
      <c r="C4808" s="363">
        <v>4807</v>
      </c>
    </row>
    <row r="4809" spans="2:3">
      <c r="B4809" s="503"/>
      <c r="C4809" s="363">
        <v>4808</v>
      </c>
    </row>
    <row r="4810" spans="2:3">
      <c r="B4810" s="503"/>
      <c r="C4810" s="363">
        <v>4809</v>
      </c>
    </row>
    <row r="4811" spans="2:3">
      <c r="B4811" s="503"/>
      <c r="C4811" s="363">
        <v>4810</v>
      </c>
    </row>
    <row r="4812" spans="2:3">
      <c r="B4812" s="503"/>
      <c r="C4812" s="363">
        <v>4811</v>
      </c>
    </row>
    <row r="4813" spans="2:3">
      <c r="B4813" s="503"/>
      <c r="C4813" s="363">
        <v>4812</v>
      </c>
    </row>
    <row r="4814" spans="2:3">
      <c r="B4814" s="503"/>
      <c r="C4814" s="363">
        <v>4813</v>
      </c>
    </row>
    <row r="4815" spans="2:3">
      <c r="B4815" s="503"/>
      <c r="C4815" s="363">
        <v>4814</v>
      </c>
    </row>
    <row r="4816" spans="2:3">
      <c r="B4816" s="503"/>
      <c r="C4816" s="363">
        <v>4815</v>
      </c>
    </row>
    <row r="4817" spans="2:3">
      <c r="B4817" s="503"/>
      <c r="C4817" s="363">
        <v>4816</v>
      </c>
    </row>
    <row r="4818" spans="2:3">
      <c r="B4818" s="503"/>
      <c r="C4818" s="363">
        <v>4817</v>
      </c>
    </row>
    <row r="4819" spans="2:3">
      <c r="B4819" s="503"/>
      <c r="C4819" s="363">
        <v>4818</v>
      </c>
    </row>
    <row r="4820" spans="2:3">
      <c r="B4820" s="503"/>
      <c r="C4820" s="363">
        <v>4819</v>
      </c>
    </row>
    <row r="4821" spans="2:3">
      <c r="B4821" s="503"/>
      <c r="C4821" s="363">
        <v>4820</v>
      </c>
    </row>
    <row r="4822" spans="2:3">
      <c r="B4822" s="503"/>
      <c r="C4822" s="363">
        <v>4821</v>
      </c>
    </row>
    <row r="4823" spans="2:3">
      <c r="B4823" s="503"/>
      <c r="C4823" s="363">
        <v>4822</v>
      </c>
    </row>
    <row r="4824" spans="2:3">
      <c r="B4824" s="503"/>
      <c r="C4824" s="363">
        <v>4823</v>
      </c>
    </row>
    <row r="4825" spans="2:3">
      <c r="B4825" s="503"/>
      <c r="C4825" s="363">
        <v>4824</v>
      </c>
    </row>
    <row r="4826" spans="2:3">
      <c r="B4826" s="503"/>
      <c r="C4826" s="363">
        <v>4825</v>
      </c>
    </row>
    <row r="4827" spans="2:3">
      <c r="B4827" s="503"/>
      <c r="C4827" s="363">
        <v>4826</v>
      </c>
    </row>
    <row r="4828" spans="2:3">
      <c r="B4828" s="503"/>
      <c r="C4828" s="363">
        <v>4827</v>
      </c>
    </row>
    <row r="4829" spans="2:3">
      <c r="B4829" s="503"/>
      <c r="C4829" s="363">
        <v>4828</v>
      </c>
    </row>
    <row r="4830" spans="2:3">
      <c r="B4830" s="503"/>
      <c r="C4830" s="363">
        <v>4829</v>
      </c>
    </row>
    <row r="4831" spans="2:3">
      <c r="B4831" s="503"/>
      <c r="C4831" s="363">
        <v>4830</v>
      </c>
    </row>
    <row r="4832" spans="2:3">
      <c r="B4832" s="503"/>
      <c r="C4832" s="363">
        <v>4831</v>
      </c>
    </row>
    <row r="4833" spans="2:3">
      <c r="B4833" s="503"/>
      <c r="C4833" s="363">
        <v>4832</v>
      </c>
    </row>
    <row r="4834" spans="2:3">
      <c r="B4834" s="503"/>
      <c r="C4834" s="363">
        <v>4833</v>
      </c>
    </row>
    <row r="4835" spans="2:3">
      <c r="B4835" s="503"/>
      <c r="C4835" s="363">
        <v>4834</v>
      </c>
    </row>
    <row r="4836" spans="2:3">
      <c r="B4836" s="503"/>
      <c r="C4836" s="363">
        <v>4835</v>
      </c>
    </row>
    <row r="4837" spans="2:3">
      <c r="B4837" s="503"/>
      <c r="C4837" s="363">
        <v>4836</v>
      </c>
    </row>
    <row r="4838" spans="2:3">
      <c r="B4838" s="503"/>
      <c r="C4838" s="363">
        <v>4837</v>
      </c>
    </row>
    <row r="4839" spans="2:3">
      <c r="B4839" s="503"/>
      <c r="C4839" s="363">
        <v>4838</v>
      </c>
    </row>
    <row r="4840" spans="2:3">
      <c r="B4840" s="503"/>
      <c r="C4840" s="363">
        <v>4839</v>
      </c>
    </row>
    <row r="4841" spans="2:3">
      <c r="B4841" s="503"/>
      <c r="C4841" s="363">
        <v>4840</v>
      </c>
    </row>
    <row r="4842" spans="2:3">
      <c r="B4842" s="503"/>
      <c r="C4842" s="363">
        <v>4841</v>
      </c>
    </row>
    <row r="4843" spans="2:3">
      <c r="B4843" s="503"/>
      <c r="C4843" s="363">
        <v>4842</v>
      </c>
    </row>
    <row r="4844" spans="2:3">
      <c r="B4844" s="503"/>
      <c r="C4844" s="363">
        <v>4843</v>
      </c>
    </row>
    <row r="4845" spans="2:3">
      <c r="B4845" s="503"/>
      <c r="C4845" s="363">
        <v>4844</v>
      </c>
    </row>
    <row r="4846" spans="2:3">
      <c r="B4846" s="503"/>
      <c r="C4846" s="363">
        <v>4845</v>
      </c>
    </row>
    <row r="4847" spans="2:3">
      <c r="B4847" s="503"/>
      <c r="C4847" s="363">
        <v>4846</v>
      </c>
    </row>
    <row r="4848" spans="2:3">
      <c r="B4848" s="503"/>
      <c r="C4848" s="363">
        <v>4847</v>
      </c>
    </row>
    <row r="4849" spans="2:3">
      <c r="B4849" s="503"/>
      <c r="C4849" s="363">
        <v>4848</v>
      </c>
    </row>
    <row r="4850" spans="2:3">
      <c r="B4850" s="503"/>
      <c r="C4850" s="363">
        <v>4849</v>
      </c>
    </row>
    <row r="4851" spans="2:3">
      <c r="B4851" s="503"/>
      <c r="C4851" s="363">
        <v>4850</v>
      </c>
    </row>
    <row r="4852" spans="2:3">
      <c r="B4852" s="503"/>
      <c r="C4852" s="363">
        <v>4851</v>
      </c>
    </row>
    <row r="4853" spans="2:3">
      <c r="B4853" s="503"/>
      <c r="C4853" s="363">
        <v>4852</v>
      </c>
    </row>
    <row r="4854" spans="2:3">
      <c r="B4854" s="503"/>
      <c r="C4854" s="363">
        <v>4853</v>
      </c>
    </row>
    <row r="4855" spans="2:3">
      <c r="B4855" s="503"/>
      <c r="C4855" s="363">
        <v>4854</v>
      </c>
    </row>
    <row r="4856" spans="2:3">
      <c r="B4856" s="503"/>
      <c r="C4856" s="363">
        <v>4855</v>
      </c>
    </row>
    <row r="4857" spans="2:3">
      <c r="B4857" s="503"/>
      <c r="C4857" s="363">
        <v>4856</v>
      </c>
    </row>
    <row r="4858" spans="2:3">
      <c r="B4858" s="503"/>
      <c r="C4858" s="363">
        <v>4857</v>
      </c>
    </row>
    <row r="4859" spans="2:3">
      <c r="B4859" s="503"/>
      <c r="C4859" s="363">
        <v>4858</v>
      </c>
    </row>
    <row r="4860" spans="2:3">
      <c r="B4860" s="503"/>
      <c r="C4860" s="363">
        <v>4859</v>
      </c>
    </row>
    <row r="4861" spans="2:3">
      <c r="B4861" s="503"/>
      <c r="C4861" s="363">
        <v>4860</v>
      </c>
    </row>
    <row r="4862" spans="2:3">
      <c r="B4862" s="503"/>
      <c r="C4862" s="363">
        <v>4861</v>
      </c>
    </row>
    <row r="4863" spans="2:3">
      <c r="B4863" s="503"/>
      <c r="C4863" s="363">
        <v>4862</v>
      </c>
    </row>
    <row r="4864" spans="2:3">
      <c r="B4864" s="503"/>
      <c r="C4864" s="363">
        <v>4863</v>
      </c>
    </row>
    <row r="4865" spans="2:3">
      <c r="B4865" s="503"/>
      <c r="C4865" s="363">
        <v>4864</v>
      </c>
    </row>
    <row r="4866" spans="2:3">
      <c r="B4866" s="503"/>
      <c r="C4866" s="363">
        <v>4865</v>
      </c>
    </row>
    <row r="4867" spans="2:3">
      <c r="B4867" s="503"/>
      <c r="C4867" s="363">
        <v>4866</v>
      </c>
    </row>
    <row r="4868" spans="2:3">
      <c r="B4868" s="503"/>
      <c r="C4868" s="363">
        <v>4867</v>
      </c>
    </row>
    <row r="4869" spans="2:3">
      <c r="B4869" s="503"/>
      <c r="C4869" s="363">
        <v>4868</v>
      </c>
    </row>
    <row r="4870" spans="2:3">
      <c r="B4870" s="503"/>
      <c r="C4870" s="363">
        <v>4869</v>
      </c>
    </row>
    <row r="4871" spans="2:3">
      <c r="B4871" s="503"/>
      <c r="C4871" s="363">
        <v>4870</v>
      </c>
    </row>
    <row r="4872" spans="2:3">
      <c r="B4872" s="503"/>
      <c r="C4872" s="363">
        <v>4871</v>
      </c>
    </row>
    <row r="4873" spans="2:3">
      <c r="B4873" s="503"/>
      <c r="C4873" s="363">
        <v>4872</v>
      </c>
    </row>
    <row r="4874" spans="2:3">
      <c r="B4874" s="503"/>
      <c r="C4874" s="363">
        <v>4873</v>
      </c>
    </row>
    <row r="4875" spans="2:3">
      <c r="B4875" s="503"/>
      <c r="C4875" s="363">
        <v>4874</v>
      </c>
    </row>
    <row r="4876" spans="2:3">
      <c r="B4876" s="503"/>
      <c r="C4876" s="363">
        <v>4875</v>
      </c>
    </row>
    <row r="4877" spans="2:3">
      <c r="B4877" s="503"/>
      <c r="C4877" s="363">
        <v>4876</v>
      </c>
    </row>
    <row r="4878" spans="2:3">
      <c r="B4878" s="503"/>
      <c r="C4878" s="363">
        <v>4877</v>
      </c>
    </row>
    <row r="4879" spans="2:3">
      <c r="B4879" s="503"/>
      <c r="C4879" s="363">
        <v>4878</v>
      </c>
    </row>
    <row r="4880" spans="2:3">
      <c r="B4880" s="503"/>
      <c r="C4880" s="363">
        <v>4879</v>
      </c>
    </row>
    <row r="4881" spans="2:3">
      <c r="B4881" s="503"/>
      <c r="C4881" s="363">
        <v>4880</v>
      </c>
    </row>
    <row r="4882" spans="2:3">
      <c r="B4882" s="503"/>
      <c r="C4882" s="363">
        <v>4881</v>
      </c>
    </row>
    <row r="4883" spans="2:3">
      <c r="B4883" s="503"/>
      <c r="C4883" s="363">
        <v>4882</v>
      </c>
    </row>
    <row r="4884" spans="2:3">
      <c r="B4884" s="503"/>
      <c r="C4884" s="363">
        <v>4883</v>
      </c>
    </row>
    <row r="4885" spans="2:3">
      <c r="B4885" s="503"/>
      <c r="C4885" s="363">
        <v>4884</v>
      </c>
    </row>
    <row r="4886" spans="2:3">
      <c r="B4886" s="503"/>
      <c r="C4886" s="363">
        <v>4885</v>
      </c>
    </row>
    <row r="4887" spans="2:3">
      <c r="B4887" s="503"/>
      <c r="C4887" s="363">
        <v>4886</v>
      </c>
    </row>
    <row r="4888" spans="2:3">
      <c r="B4888" s="503"/>
      <c r="C4888" s="363">
        <v>4887</v>
      </c>
    </row>
    <row r="4889" spans="2:3">
      <c r="B4889" s="503"/>
      <c r="C4889" s="363">
        <v>4888</v>
      </c>
    </row>
    <row r="4890" spans="2:3">
      <c r="B4890" s="503"/>
      <c r="C4890" s="363">
        <v>4889</v>
      </c>
    </row>
    <row r="4891" spans="2:3">
      <c r="B4891" s="503"/>
      <c r="C4891" s="363">
        <v>4890</v>
      </c>
    </row>
    <row r="4892" spans="2:3">
      <c r="B4892" s="503"/>
      <c r="C4892" s="363">
        <v>4891</v>
      </c>
    </row>
    <row r="4893" spans="2:3">
      <c r="B4893" s="503"/>
      <c r="C4893" s="363">
        <v>4892</v>
      </c>
    </row>
    <row r="4894" spans="2:3">
      <c r="B4894" s="503"/>
      <c r="C4894" s="363">
        <v>4893</v>
      </c>
    </row>
    <row r="4895" spans="2:3">
      <c r="B4895" s="503"/>
      <c r="C4895" s="363">
        <v>4894</v>
      </c>
    </row>
    <row r="4896" spans="2:3">
      <c r="B4896" s="503"/>
      <c r="C4896" s="363">
        <v>4895</v>
      </c>
    </row>
    <row r="4897" spans="2:3">
      <c r="B4897" s="503"/>
      <c r="C4897" s="363">
        <v>4896</v>
      </c>
    </row>
    <row r="4898" spans="2:3">
      <c r="B4898" s="503"/>
      <c r="C4898" s="363">
        <v>4897</v>
      </c>
    </row>
    <row r="4899" spans="2:3">
      <c r="B4899" s="503"/>
      <c r="C4899" s="363">
        <v>4898</v>
      </c>
    </row>
    <row r="4900" spans="2:3">
      <c r="B4900" s="503"/>
      <c r="C4900" s="363">
        <v>4899</v>
      </c>
    </row>
    <row r="4901" spans="2:3">
      <c r="B4901" s="503"/>
      <c r="C4901" s="363">
        <v>4900</v>
      </c>
    </row>
    <row r="4902" spans="2:3">
      <c r="B4902" s="503"/>
      <c r="C4902" s="363">
        <v>4901</v>
      </c>
    </row>
    <row r="4903" spans="2:3">
      <c r="B4903" s="503"/>
      <c r="C4903" s="363">
        <v>4902</v>
      </c>
    </row>
    <row r="4904" spans="2:3">
      <c r="B4904" s="503"/>
      <c r="C4904" s="363">
        <v>4903</v>
      </c>
    </row>
    <row r="4905" spans="2:3">
      <c r="B4905" s="503"/>
      <c r="C4905" s="363">
        <v>4904</v>
      </c>
    </row>
    <row r="4906" spans="2:3">
      <c r="B4906" s="503"/>
      <c r="C4906" s="363">
        <v>4905</v>
      </c>
    </row>
    <row r="4907" spans="2:3">
      <c r="B4907" s="503"/>
      <c r="C4907" s="363">
        <v>4906</v>
      </c>
    </row>
    <row r="4908" spans="2:3">
      <c r="B4908" s="503"/>
      <c r="C4908" s="363">
        <v>4907</v>
      </c>
    </row>
    <row r="4909" spans="2:3">
      <c r="B4909" s="503"/>
      <c r="C4909" s="363">
        <v>4908</v>
      </c>
    </row>
    <row r="4910" spans="2:3">
      <c r="B4910" s="503"/>
      <c r="C4910" s="363">
        <v>4909</v>
      </c>
    </row>
    <row r="4911" spans="2:3">
      <c r="B4911" s="503"/>
      <c r="C4911" s="363">
        <v>4910</v>
      </c>
    </row>
    <row r="4912" spans="2:3">
      <c r="B4912" s="503"/>
      <c r="C4912" s="363">
        <v>4911</v>
      </c>
    </row>
    <row r="4913" spans="2:3">
      <c r="B4913" s="503"/>
      <c r="C4913" s="363">
        <v>4912</v>
      </c>
    </row>
    <row r="4914" spans="2:3">
      <c r="B4914" s="503"/>
      <c r="C4914" s="363">
        <v>4913</v>
      </c>
    </row>
    <row r="4915" spans="2:3">
      <c r="B4915" s="503"/>
      <c r="C4915" s="363">
        <v>4914</v>
      </c>
    </row>
    <row r="4916" spans="2:3">
      <c r="B4916" s="503"/>
      <c r="C4916" s="363">
        <v>4915</v>
      </c>
    </row>
    <row r="4917" spans="2:3">
      <c r="B4917" s="503"/>
      <c r="C4917" s="363">
        <v>4916</v>
      </c>
    </row>
    <row r="4918" spans="2:3">
      <c r="B4918" s="503"/>
      <c r="C4918" s="363">
        <v>4917</v>
      </c>
    </row>
    <row r="4919" spans="2:3">
      <c r="B4919" s="503"/>
      <c r="C4919" s="363">
        <v>4918</v>
      </c>
    </row>
    <row r="4920" spans="2:3">
      <c r="B4920" s="503"/>
      <c r="C4920" s="363">
        <v>4919</v>
      </c>
    </row>
    <row r="4921" spans="2:3">
      <c r="B4921" s="503"/>
      <c r="C4921" s="363">
        <v>4920</v>
      </c>
    </row>
    <row r="4922" spans="2:3">
      <c r="B4922" s="503"/>
      <c r="C4922" s="363">
        <v>4921</v>
      </c>
    </row>
    <row r="4923" spans="2:3">
      <c r="B4923" s="503"/>
      <c r="C4923" s="363">
        <v>4922</v>
      </c>
    </row>
    <row r="4924" spans="2:3">
      <c r="B4924" s="503"/>
      <c r="C4924" s="363">
        <v>4923</v>
      </c>
    </row>
    <row r="4925" spans="2:3">
      <c r="B4925" s="503"/>
      <c r="C4925" s="363">
        <v>4924</v>
      </c>
    </row>
    <row r="4926" spans="2:3">
      <c r="B4926" s="503"/>
      <c r="C4926" s="363">
        <v>4925</v>
      </c>
    </row>
    <row r="4927" spans="2:3">
      <c r="B4927" s="503"/>
      <c r="C4927" s="363">
        <v>4926</v>
      </c>
    </row>
    <row r="4928" spans="2:3">
      <c r="B4928" s="503"/>
      <c r="C4928" s="363">
        <v>4927</v>
      </c>
    </row>
    <row r="4929" spans="2:3">
      <c r="B4929" s="503"/>
      <c r="C4929" s="363">
        <v>4928</v>
      </c>
    </row>
    <row r="4930" spans="2:3">
      <c r="B4930" s="503"/>
      <c r="C4930" s="363">
        <v>4929</v>
      </c>
    </row>
    <row r="4931" spans="2:3">
      <c r="B4931" s="503"/>
      <c r="C4931" s="363">
        <v>4930</v>
      </c>
    </row>
    <row r="4932" spans="2:3">
      <c r="B4932" s="503"/>
      <c r="C4932" s="363">
        <v>4931</v>
      </c>
    </row>
    <row r="4933" spans="2:3">
      <c r="B4933" s="503"/>
      <c r="C4933" s="363">
        <v>4932</v>
      </c>
    </row>
    <row r="4934" spans="2:3">
      <c r="B4934" s="503"/>
      <c r="C4934" s="363">
        <v>4933</v>
      </c>
    </row>
    <row r="4935" spans="2:3">
      <c r="B4935" s="503"/>
      <c r="C4935" s="363">
        <v>4934</v>
      </c>
    </row>
    <row r="4936" spans="2:3">
      <c r="B4936" s="503"/>
      <c r="C4936" s="363">
        <v>4935</v>
      </c>
    </row>
    <row r="4937" spans="2:3">
      <c r="B4937" s="503"/>
      <c r="C4937" s="363">
        <v>4936</v>
      </c>
    </row>
    <row r="4938" spans="2:3">
      <c r="B4938" s="503"/>
      <c r="C4938" s="363">
        <v>4937</v>
      </c>
    </row>
    <row r="4939" spans="2:3">
      <c r="B4939" s="503"/>
      <c r="C4939" s="363">
        <v>4938</v>
      </c>
    </row>
    <row r="4940" spans="2:3">
      <c r="B4940" s="503"/>
      <c r="C4940" s="363">
        <v>4939</v>
      </c>
    </row>
    <row r="4941" spans="2:3">
      <c r="B4941" s="503"/>
      <c r="C4941" s="363">
        <v>4940</v>
      </c>
    </row>
    <row r="4942" spans="2:3">
      <c r="B4942" s="503"/>
      <c r="C4942" s="363">
        <v>4941</v>
      </c>
    </row>
    <row r="4943" spans="2:3">
      <c r="B4943" s="503"/>
      <c r="C4943" s="363">
        <v>4942</v>
      </c>
    </row>
    <row r="4944" spans="2:3">
      <c r="B4944" s="503"/>
      <c r="C4944" s="363">
        <v>4943</v>
      </c>
    </row>
    <row r="4945" spans="2:3">
      <c r="B4945" s="503"/>
      <c r="C4945" s="363">
        <v>4944</v>
      </c>
    </row>
    <row r="4946" spans="2:3">
      <c r="B4946" s="503"/>
      <c r="C4946" s="363">
        <v>4945</v>
      </c>
    </row>
    <row r="4947" spans="2:3">
      <c r="B4947" s="503"/>
      <c r="C4947" s="363">
        <v>4946</v>
      </c>
    </row>
    <row r="4948" spans="2:3">
      <c r="B4948" s="503"/>
      <c r="C4948" s="363">
        <v>4947</v>
      </c>
    </row>
    <row r="4949" spans="2:3">
      <c r="B4949" s="503"/>
      <c r="C4949" s="363">
        <v>4948</v>
      </c>
    </row>
    <row r="4950" spans="2:3">
      <c r="B4950" s="503"/>
      <c r="C4950" s="363">
        <v>4949</v>
      </c>
    </row>
    <row r="4951" spans="2:3">
      <c r="B4951" s="503"/>
      <c r="C4951" s="363">
        <v>4950</v>
      </c>
    </row>
    <row r="4952" spans="2:3">
      <c r="B4952" s="503"/>
      <c r="C4952" s="363">
        <v>4951</v>
      </c>
    </row>
    <row r="4953" spans="2:3">
      <c r="B4953" s="503"/>
      <c r="C4953" s="363">
        <v>4952</v>
      </c>
    </row>
    <row r="4954" spans="2:3">
      <c r="B4954" s="503"/>
      <c r="C4954" s="363">
        <v>4953</v>
      </c>
    </row>
    <row r="4955" spans="2:3">
      <c r="B4955" s="503"/>
      <c r="C4955" s="363">
        <v>4954</v>
      </c>
    </row>
    <row r="4956" spans="2:3">
      <c r="B4956" s="503"/>
      <c r="C4956" s="363">
        <v>4955</v>
      </c>
    </row>
    <row r="4957" spans="2:3">
      <c r="B4957" s="503"/>
      <c r="C4957" s="363">
        <v>4956</v>
      </c>
    </row>
    <row r="4958" spans="2:3">
      <c r="B4958" s="503"/>
      <c r="C4958" s="363">
        <v>4957</v>
      </c>
    </row>
    <row r="4959" spans="2:3">
      <c r="B4959" s="503"/>
      <c r="C4959" s="363">
        <v>4958</v>
      </c>
    </row>
    <row r="4960" spans="2:3">
      <c r="B4960" s="503"/>
      <c r="C4960" s="363">
        <v>4959</v>
      </c>
    </row>
    <row r="4961" spans="2:3">
      <c r="B4961" s="503"/>
      <c r="C4961" s="363">
        <v>4960</v>
      </c>
    </row>
    <row r="4962" spans="2:3">
      <c r="B4962" s="503"/>
      <c r="C4962" s="363">
        <v>4961</v>
      </c>
    </row>
    <row r="4963" spans="2:3">
      <c r="B4963" s="503"/>
      <c r="C4963" s="363">
        <v>4962</v>
      </c>
    </row>
    <row r="4964" spans="2:3">
      <c r="B4964" s="503"/>
      <c r="C4964" s="363">
        <v>4963</v>
      </c>
    </row>
    <row r="4965" spans="2:3">
      <c r="B4965" s="503"/>
      <c r="C4965" s="363">
        <v>4964</v>
      </c>
    </row>
    <row r="4966" spans="2:3">
      <c r="B4966" s="503"/>
      <c r="C4966" s="363">
        <v>4965</v>
      </c>
    </row>
    <row r="4967" spans="2:3">
      <c r="B4967" s="503"/>
      <c r="C4967" s="363">
        <v>4966</v>
      </c>
    </row>
    <row r="4968" spans="2:3">
      <c r="B4968" s="503"/>
      <c r="C4968" s="363">
        <v>4967</v>
      </c>
    </row>
    <row r="4969" spans="2:3">
      <c r="B4969" s="503"/>
      <c r="C4969" s="363">
        <v>4968</v>
      </c>
    </row>
    <row r="4970" spans="2:3">
      <c r="B4970" s="503"/>
      <c r="C4970" s="363">
        <v>4969</v>
      </c>
    </row>
    <row r="4971" spans="2:3">
      <c r="B4971" s="503"/>
      <c r="C4971" s="363">
        <v>4970</v>
      </c>
    </row>
    <row r="4972" spans="2:3">
      <c r="B4972" s="503"/>
      <c r="C4972" s="363">
        <v>4971</v>
      </c>
    </row>
    <row r="4973" spans="2:3">
      <c r="B4973" s="503"/>
      <c r="C4973" s="363">
        <v>4972</v>
      </c>
    </row>
    <row r="4974" spans="2:3">
      <c r="B4974" s="503"/>
      <c r="C4974" s="363">
        <v>4973</v>
      </c>
    </row>
    <row r="4975" spans="2:3">
      <c r="B4975" s="503"/>
      <c r="C4975" s="363">
        <v>4974</v>
      </c>
    </row>
    <row r="4976" spans="2:3">
      <c r="B4976" s="503"/>
      <c r="C4976" s="363">
        <v>4975</v>
      </c>
    </row>
    <row r="4977" spans="2:3">
      <c r="B4977" s="503"/>
      <c r="C4977" s="363">
        <v>4976</v>
      </c>
    </row>
    <row r="4978" spans="2:3">
      <c r="B4978" s="503"/>
      <c r="C4978" s="363">
        <v>4977</v>
      </c>
    </row>
    <row r="4979" spans="2:3">
      <c r="B4979" s="503"/>
      <c r="C4979" s="363">
        <v>4978</v>
      </c>
    </row>
    <row r="4980" spans="2:3">
      <c r="B4980" s="503"/>
      <c r="C4980" s="363">
        <v>4979</v>
      </c>
    </row>
    <row r="4981" spans="2:3">
      <c r="B4981" s="503"/>
      <c r="C4981" s="363">
        <v>4980</v>
      </c>
    </row>
    <row r="4982" spans="2:3">
      <c r="B4982" s="503"/>
      <c r="C4982" s="363">
        <v>4981</v>
      </c>
    </row>
    <row r="4983" spans="2:3">
      <c r="B4983" s="503"/>
      <c r="C4983" s="363">
        <v>4982</v>
      </c>
    </row>
    <row r="4984" spans="2:3">
      <c r="B4984" s="503"/>
      <c r="C4984" s="363">
        <v>4983</v>
      </c>
    </row>
    <row r="4985" spans="2:3">
      <c r="B4985" s="503"/>
      <c r="C4985" s="363">
        <v>4984</v>
      </c>
    </row>
    <row r="4986" spans="2:3">
      <c r="B4986" s="503"/>
      <c r="C4986" s="363">
        <v>4985</v>
      </c>
    </row>
    <row r="4987" spans="2:3">
      <c r="B4987" s="503"/>
      <c r="C4987" s="363">
        <v>4986</v>
      </c>
    </row>
    <row r="4988" spans="2:3">
      <c r="B4988" s="503"/>
      <c r="C4988" s="363">
        <v>4987</v>
      </c>
    </row>
    <row r="4989" spans="2:3">
      <c r="B4989" s="503"/>
      <c r="C4989" s="363">
        <v>4988</v>
      </c>
    </row>
    <row r="4990" spans="2:3">
      <c r="B4990" s="503"/>
      <c r="C4990" s="363">
        <v>4989</v>
      </c>
    </row>
    <row r="4991" spans="2:3">
      <c r="B4991" s="503"/>
      <c r="C4991" s="363">
        <v>4990</v>
      </c>
    </row>
    <row r="4992" spans="2:3">
      <c r="B4992" s="503"/>
      <c r="C4992" s="363">
        <v>4991</v>
      </c>
    </row>
    <row r="4993" spans="2:3">
      <c r="B4993" s="503"/>
      <c r="C4993" s="363">
        <v>4992</v>
      </c>
    </row>
    <row r="4994" spans="2:3">
      <c r="B4994" s="503"/>
      <c r="C4994" s="363">
        <v>4993</v>
      </c>
    </row>
    <row r="4995" spans="2:3">
      <c r="B4995" s="503"/>
      <c r="C4995" s="363">
        <v>4994</v>
      </c>
    </row>
    <row r="4996" spans="2:3">
      <c r="B4996" s="503"/>
      <c r="C4996" s="363">
        <v>4995</v>
      </c>
    </row>
    <row r="4997" spans="2:3">
      <c r="B4997" s="503"/>
      <c r="C4997" s="363">
        <v>4996</v>
      </c>
    </row>
    <row r="4998" spans="2:3">
      <c r="B4998" s="503"/>
      <c r="C4998" s="363">
        <v>4997</v>
      </c>
    </row>
    <row r="4999" spans="2:3">
      <c r="B4999" s="503"/>
      <c r="C4999" s="363">
        <v>4998</v>
      </c>
    </row>
    <row r="5000" spans="2:3">
      <c r="B5000" s="503"/>
      <c r="C5000" s="363">
        <v>4999</v>
      </c>
    </row>
    <row r="5001" spans="2:3">
      <c r="B5001" s="503"/>
      <c r="C5001" s="363">
        <v>5000</v>
      </c>
    </row>
    <row r="5002" spans="2:3">
      <c r="B5002" s="503"/>
      <c r="C5002" s="363">
        <v>5001</v>
      </c>
    </row>
    <row r="5003" spans="2:3">
      <c r="B5003" s="503"/>
      <c r="C5003" s="363">
        <v>5002</v>
      </c>
    </row>
    <row r="5004" spans="2:3">
      <c r="B5004" s="503"/>
      <c r="C5004" s="363">
        <v>5003</v>
      </c>
    </row>
    <row r="5005" spans="2:3">
      <c r="B5005" s="503"/>
      <c r="C5005" s="363">
        <v>5004</v>
      </c>
    </row>
    <row r="5006" spans="2:3">
      <c r="B5006" s="503"/>
      <c r="C5006" s="363">
        <v>5005</v>
      </c>
    </row>
    <row r="5007" spans="2:3">
      <c r="B5007" s="503"/>
      <c r="C5007" s="363">
        <v>5006</v>
      </c>
    </row>
    <row r="5008" spans="2:3">
      <c r="B5008" s="503"/>
      <c r="C5008" s="363">
        <v>5007</v>
      </c>
    </row>
    <row r="5009" spans="2:3">
      <c r="B5009" s="503"/>
      <c r="C5009" s="363">
        <v>5008</v>
      </c>
    </row>
    <row r="5010" spans="2:3">
      <c r="B5010" s="503"/>
      <c r="C5010" s="363">
        <v>5009</v>
      </c>
    </row>
    <row r="5011" spans="2:3">
      <c r="B5011" s="503"/>
      <c r="C5011" s="363">
        <v>5010</v>
      </c>
    </row>
    <row r="5012" spans="2:3">
      <c r="B5012" s="503"/>
      <c r="C5012" s="363">
        <v>5011</v>
      </c>
    </row>
    <row r="5013" spans="2:3">
      <c r="B5013" s="503"/>
      <c r="C5013" s="363">
        <v>5012</v>
      </c>
    </row>
    <row r="5014" spans="2:3">
      <c r="B5014" s="503"/>
      <c r="C5014" s="363">
        <v>5013</v>
      </c>
    </row>
    <row r="5015" spans="2:3">
      <c r="B5015" s="503"/>
      <c r="C5015" s="363">
        <v>5014</v>
      </c>
    </row>
    <row r="5016" spans="2:3">
      <c r="B5016" s="503"/>
      <c r="C5016" s="363">
        <v>5015</v>
      </c>
    </row>
    <row r="5017" spans="2:3">
      <c r="B5017" s="503"/>
      <c r="C5017" s="363">
        <v>5016</v>
      </c>
    </row>
    <row r="5018" spans="2:3">
      <c r="B5018" s="503"/>
      <c r="C5018" s="363">
        <v>5017</v>
      </c>
    </row>
    <row r="5019" spans="2:3">
      <c r="B5019" s="503"/>
      <c r="C5019" s="363">
        <v>5018</v>
      </c>
    </row>
    <row r="5020" spans="2:3">
      <c r="B5020" s="503"/>
      <c r="C5020" s="363">
        <v>5019</v>
      </c>
    </row>
    <row r="5021" spans="2:3">
      <c r="B5021" s="503"/>
      <c r="C5021" s="363">
        <v>5020</v>
      </c>
    </row>
    <row r="5022" spans="2:3">
      <c r="B5022" s="503"/>
      <c r="C5022" s="363">
        <v>5021</v>
      </c>
    </row>
    <row r="5023" spans="2:3">
      <c r="B5023" s="503"/>
      <c r="C5023" s="363">
        <v>5022</v>
      </c>
    </row>
    <row r="5024" spans="2:3">
      <c r="B5024" s="503"/>
      <c r="C5024" s="363">
        <v>5023</v>
      </c>
    </row>
    <row r="5025" spans="2:3">
      <c r="B5025" s="503"/>
      <c r="C5025" s="363">
        <v>5024</v>
      </c>
    </row>
    <row r="5026" spans="2:3">
      <c r="B5026" s="503"/>
      <c r="C5026" s="363">
        <v>5025</v>
      </c>
    </row>
    <row r="5027" spans="2:3">
      <c r="B5027" s="503"/>
      <c r="C5027" s="363">
        <v>5026</v>
      </c>
    </row>
    <row r="5028" spans="2:3">
      <c r="B5028" s="503"/>
      <c r="C5028" s="363">
        <v>5027</v>
      </c>
    </row>
    <row r="5029" spans="2:3">
      <c r="B5029" s="503"/>
      <c r="C5029" s="363">
        <v>5028</v>
      </c>
    </row>
    <row r="5030" spans="2:3">
      <c r="B5030" s="503"/>
      <c r="C5030" s="363">
        <v>5029</v>
      </c>
    </row>
    <row r="5031" spans="2:3">
      <c r="B5031" s="503"/>
      <c r="C5031" s="363">
        <v>5030</v>
      </c>
    </row>
    <row r="5032" spans="2:3">
      <c r="B5032" s="503"/>
      <c r="C5032" s="363">
        <v>5031</v>
      </c>
    </row>
    <row r="5033" spans="2:3">
      <c r="B5033" s="503"/>
      <c r="C5033" s="363">
        <v>5032</v>
      </c>
    </row>
    <row r="5034" spans="2:3">
      <c r="B5034" s="503"/>
      <c r="C5034" s="363">
        <v>5033</v>
      </c>
    </row>
    <row r="5035" spans="2:3">
      <c r="B5035" s="503"/>
      <c r="C5035" s="363">
        <v>5034</v>
      </c>
    </row>
    <row r="5036" spans="2:3">
      <c r="B5036" s="503"/>
      <c r="C5036" s="363">
        <v>5035</v>
      </c>
    </row>
    <row r="5037" spans="2:3">
      <c r="B5037" s="503"/>
      <c r="C5037" s="363">
        <v>5036</v>
      </c>
    </row>
    <row r="5038" spans="2:3">
      <c r="B5038" s="503"/>
      <c r="C5038" s="363">
        <v>5037</v>
      </c>
    </row>
    <row r="5039" spans="2:3">
      <c r="B5039" s="503"/>
      <c r="C5039" s="363">
        <v>5038</v>
      </c>
    </row>
    <row r="5040" spans="2:3">
      <c r="B5040" s="503"/>
      <c r="C5040" s="363">
        <v>5039</v>
      </c>
    </row>
    <row r="5041" spans="2:3">
      <c r="B5041" s="503"/>
      <c r="C5041" s="363">
        <v>5040</v>
      </c>
    </row>
    <row r="5042" spans="2:3">
      <c r="B5042" s="503"/>
      <c r="C5042" s="363">
        <v>5041</v>
      </c>
    </row>
    <row r="5043" spans="2:3">
      <c r="B5043" s="503"/>
      <c r="C5043" s="363">
        <v>5042</v>
      </c>
    </row>
    <row r="5044" spans="2:3">
      <c r="B5044" s="503"/>
      <c r="C5044" s="363">
        <v>5043</v>
      </c>
    </row>
    <row r="5045" spans="2:3">
      <c r="B5045" s="503"/>
      <c r="C5045" s="363">
        <v>5044</v>
      </c>
    </row>
    <row r="5046" spans="2:3">
      <c r="B5046" s="503"/>
      <c r="C5046" s="363">
        <v>5045</v>
      </c>
    </row>
    <row r="5047" spans="2:3">
      <c r="B5047" s="503"/>
      <c r="C5047" s="363">
        <v>5046</v>
      </c>
    </row>
    <row r="5048" spans="2:3">
      <c r="B5048" s="503"/>
      <c r="C5048" s="363">
        <v>5047</v>
      </c>
    </row>
    <row r="5049" spans="2:3">
      <c r="B5049" s="503"/>
      <c r="C5049" s="363">
        <v>5048</v>
      </c>
    </row>
    <row r="5050" spans="2:3">
      <c r="B5050" s="503"/>
      <c r="C5050" s="363">
        <v>5049</v>
      </c>
    </row>
    <row r="5051" spans="2:3">
      <c r="B5051" s="503"/>
      <c r="C5051" s="363">
        <v>5050</v>
      </c>
    </row>
    <row r="5052" spans="2:3">
      <c r="B5052" s="503"/>
      <c r="C5052" s="363">
        <v>5051</v>
      </c>
    </row>
    <row r="5053" spans="2:3">
      <c r="B5053" s="503"/>
      <c r="C5053" s="363">
        <v>5052</v>
      </c>
    </row>
    <row r="5054" spans="2:3">
      <c r="B5054" s="503"/>
      <c r="C5054" s="363">
        <v>5053</v>
      </c>
    </row>
    <row r="5055" spans="2:3">
      <c r="B5055" s="503"/>
      <c r="C5055" s="363">
        <v>5054</v>
      </c>
    </row>
    <row r="5056" spans="2:3">
      <c r="B5056" s="503"/>
      <c r="C5056" s="363">
        <v>5055</v>
      </c>
    </row>
    <row r="5057" spans="2:3">
      <c r="B5057" s="503"/>
      <c r="C5057" s="363">
        <v>5056</v>
      </c>
    </row>
    <row r="5058" spans="2:3">
      <c r="B5058" s="503"/>
      <c r="C5058" s="363">
        <v>5057</v>
      </c>
    </row>
    <row r="5059" spans="2:3">
      <c r="B5059" s="503"/>
      <c r="C5059" s="363">
        <v>5058</v>
      </c>
    </row>
    <row r="5060" spans="2:3">
      <c r="B5060" s="503"/>
      <c r="C5060" s="363">
        <v>5059</v>
      </c>
    </row>
    <row r="5061" spans="2:3">
      <c r="B5061" s="503"/>
      <c r="C5061" s="363">
        <v>5060</v>
      </c>
    </row>
    <row r="5062" spans="2:3">
      <c r="B5062" s="503"/>
      <c r="C5062" s="363">
        <v>5061</v>
      </c>
    </row>
    <row r="5063" spans="2:3">
      <c r="B5063" s="503"/>
      <c r="C5063" s="363">
        <v>5062</v>
      </c>
    </row>
    <row r="5064" spans="2:3">
      <c r="B5064" s="503"/>
      <c r="C5064" s="363">
        <v>5063</v>
      </c>
    </row>
    <row r="5065" spans="2:3">
      <c r="B5065" s="503"/>
      <c r="C5065" s="363">
        <v>5064</v>
      </c>
    </row>
    <row r="5066" spans="2:3">
      <c r="B5066" s="503"/>
      <c r="C5066" s="363">
        <v>5065</v>
      </c>
    </row>
    <row r="5067" spans="2:3">
      <c r="B5067" s="503"/>
      <c r="C5067" s="363">
        <v>5066</v>
      </c>
    </row>
    <row r="5068" spans="2:3">
      <c r="B5068" s="503"/>
      <c r="C5068" s="363">
        <v>5067</v>
      </c>
    </row>
    <row r="5069" spans="2:3">
      <c r="B5069" s="503"/>
      <c r="C5069" s="363">
        <v>5068</v>
      </c>
    </row>
    <row r="5070" spans="2:3">
      <c r="B5070" s="503"/>
      <c r="C5070" s="363">
        <v>5069</v>
      </c>
    </row>
    <row r="5071" spans="2:3">
      <c r="B5071" s="503"/>
      <c r="C5071" s="363">
        <v>5070</v>
      </c>
    </row>
    <row r="5072" spans="2:3">
      <c r="B5072" s="503"/>
      <c r="C5072" s="363">
        <v>5071</v>
      </c>
    </row>
    <row r="5073" spans="2:3">
      <c r="B5073" s="503"/>
      <c r="C5073" s="363">
        <v>5072</v>
      </c>
    </row>
    <row r="5074" spans="2:3">
      <c r="B5074" s="503"/>
      <c r="C5074" s="363">
        <v>5073</v>
      </c>
    </row>
    <row r="5075" spans="2:3">
      <c r="B5075" s="503"/>
      <c r="C5075" s="363">
        <v>5074</v>
      </c>
    </row>
    <row r="5076" spans="2:3">
      <c r="B5076" s="503"/>
      <c r="C5076" s="363">
        <v>5075</v>
      </c>
    </row>
    <row r="5077" spans="2:3">
      <c r="B5077" s="503"/>
      <c r="C5077" s="363">
        <v>5076</v>
      </c>
    </row>
    <row r="5078" spans="2:3">
      <c r="B5078" s="503"/>
      <c r="C5078" s="363">
        <v>5077</v>
      </c>
    </row>
    <row r="5079" spans="2:3">
      <c r="B5079" s="503"/>
      <c r="C5079" s="363">
        <v>5078</v>
      </c>
    </row>
    <row r="5080" spans="2:3">
      <c r="B5080" s="503"/>
      <c r="C5080" s="363">
        <v>5079</v>
      </c>
    </row>
    <row r="5081" spans="2:3">
      <c r="B5081" s="503"/>
      <c r="C5081" s="363">
        <v>5080</v>
      </c>
    </row>
    <row r="5082" spans="2:3">
      <c r="B5082" s="503"/>
      <c r="C5082" s="363">
        <v>5081</v>
      </c>
    </row>
    <row r="5083" spans="2:3">
      <c r="B5083" s="503"/>
      <c r="C5083" s="363">
        <v>5082</v>
      </c>
    </row>
    <row r="5084" spans="2:3">
      <c r="B5084" s="503"/>
      <c r="C5084" s="363">
        <v>5083</v>
      </c>
    </row>
    <row r="5085" spans="2:3">
      <c r="B5085" s="503"/>
      <c r="C5085" s="363">
        <v>5084</v>
      </c>
    </row>
    <row r="5086" spans="2:3">
      <c r="B5086" s="503"/>
      <c r="C5086" s="363">
        <v>5085</v>
      </c>
    </row>
    <row r="5087" spans="2:3">
      <c r="B5087" s="503"/>
      <c r="C5087" s="363">
        <v>5086</v>
      </c>
    </row>
    <row r="5088" spans="2:3">
      <c r="B5088" s="503"/>
      <c r="C5088" s="363">
        <v>5087</v>
      </c>
    </row>
    <row r="5089" spans="2:3">
      <c r="B5089" s="503"/>
      <c r="C5089" s="363">
        <v>5088</v>
      </c>
    </row>
    <row r="5090" spans="2:3">
      <c r="B5090" s="503"/>
      <c r="C5090" s="363">
        <v>5089</v>
      </c>
    </row>
    <row r="5091" spans="2:3">
      <c r="B5091" s="503"/>
      <c r="C5091" s="363">
        <v>5090</v>
      </c>
    </row>
    <row r="5092" spans="2:3">
      <c r="B5092" s="503"/>
      <c r="C5092" s="363">
        <v>5091</v>
      </c>
    </row>
    <row r="5093" spans="2:3">
      <c r="B5093" s="503"/>
      <c r="C5093" s="363">
        <v>5092</v>
      </c>
    </row>
    <row r="5094" spans="2:3">
      <c r="B5094" s="503"/>
      <c r="C5094" s="363">
        <v>5093</v>
      </c>
    </row>
    <row r="5095" spans="2:3">
      <c r="B5095" s="503"/>
      <c r="C5095" s="363">
        <v>5094</v>
      </c>
    </row>
    <row r="5096" spans="2:3">
      <c r="B5096" s="503"/>
      <c r="C5096" s="363">
        <v>5095</v>
      </c>
    </row>
    <row r="5097" spans="2:3">
      <c r="B5097" s="503"/>
      <c r="C5097" s="363">
        <v>5096</v>
      </c>
    </row>
    <row r="5098" spans="2:3">
      <c r="B5098" s="503"/>
      <c r="C5098" s="363">
        <v>5097</v>
      </c>
    </row>
    <row r="5099" spans="2:3">
      <c r="B5099" s="503"/>
      <c r="C5099" s="363">
        <v>5098</v>
      </c>
    </row>
    <row r="5100" spans="2:3">
      <c r="B5100" s="503"/>
      <c r="C5100" s="363">
        <v>5099</v>
      </c>
    </row>
    <row r="5101" spans="2:3">
      <c r="B5101" s="503"/>
      <c r="C5101" s="363">
        <v>5100</v>
      </c>
    </row>
    <row r="5102" spans="2:3">
      <c r="B5102" s="503"/>
      <c r="C5102" s="363">
        <v>5101</v>
      </c>
    </row>
    <row r="5103" spans="2:3">
      <c r="B5103" s="503"/>
      <c r="C5103" s="363">
        <v>5102</v>
      </c>
    </row>
    <row r="5104" spans="2:3">
      <c r="B5104" s="503"/>
      <c r="C5104" s="363">
        <v>5103</v>
      </c>
    </row>
    <row r="5105" spans="2:3">
      <c r="B5105" s="503"/>
      <c r="C5105" s="363">
        <v>5104</v>
      </c>
    </row>
    <row r="5106" spans="2:3">
      <c r="B5106" s="503"/>
      <c r="C5106" s="363">
        <v>5105</v>
      </c>
    </row>
    <row r="5107" spans="2:3">
      <c r="B5107" s="503"/>
      <c r="C5107" s="363">
        <v>5106</v>
      </c>
    </row>
    <row r="5108" spans="2:3">
      <c r="B5108" s="503"/>
      <c r="C5108" s="363">
        <v>5107</v>
      </c>
    </row>
    <row r="5109" spans="2:3">
      <c r="B5109" s="503"/>
      <c r="C5109" s="363">
        <v>5108</v>
      </c>
    </row>
    <row r="5110" spans="2:3">
      <c r="B5110" s="503"/>
      <c r="C5110" s="363">
        <v>5109</v>
      </c>
    </row>
    <row r="5111" spans="2:3">
      <c r="B5111" s="503"/>
      <c r="C5111" s="363">
        <v>5110</v>
      </c>
    </row>
    <row r="5112" spans="2:3">
      <c r="B5112" s="503"/>
      <c r="C5112" s="363">
        <v>5111</v>
      </c>
    </row>
    <row r="5113" spans="2:3">
      <c r="B5113" s="503"/>
      <c r="C5113" s="363">
        <v>5112</v>
      </c>
    </row>
    <row r="5114" spans="2:3">
      <c r="B5114" s="503"/>
      <c r="C5114" s="363">
        <v>5113</v>
      </c>
    </row>
    <row r="5115" spans="2:3">
      <c r="B5115" s="503"/>
      <c r="C5115" s="363">
        <v>5114</v>
      </c>
    </row>
    <row r="5116" spans="2:3">
      <c r="B5116" s="503"/>
      <c r="C5116" s="363">
        <v>5115</v>
      </c>
    </row>
    <row r="5117" spans="2:3">
      <c r="B5117" s="503"/>
      <c r="C5117" s="363">
        <v>5116</v>
      </c>
    </row>
    <row r="5118" spans="2:3">
      <c r="B5118" s="503"/>
      <c r="C5118" s="363">
        <v>5117</v>
      </c>
    </row>
    <row r="5119" spans="2:3">
      <c r="B5119" s="503"/>
      <c r="C5119" s="363">
        <v>5118</v>
      </c>
    </row>
    <row r="5120" spans="2:3">
      <c r="B5120" s="503"/>
      <c r="C5120" s="363">
        <v>5119</v>
      </c>
    </row>
    <row r="5121" spans="2:3">
      <c r="B5121" s="503"/>
      <c r="C5121" s="363">
        <v>5120</v>
      </c>
    </row>
    <row r="5122" spans="2:3">
      <c r="B5122" s="503"/>
      <c r="C5122" s="363">
        <v>5121</v>
      </c>
    </row>
    <row r="5123" spans="2:3">
      <c r="B5123" s="503"/>
      <c r="C5123" s="363">
        <v>5122</v>
      </c>
    </row>
    <row r="5124" spans="2:3">
      <c r="B5124" s="503"/>
      <c r="C5124" s="363">
        <v>5123</v>
      </c>
    </row>
    <row r="5125" spans="2:3">
      <c r="B5125" s="503"/>
      <c r="C5125" s="363">
        <v>5124</v>
      </c>
    </row>
    <row r="5126" spans="2:3">
      <c r="B5126" s="503"/>
      <c r="C5126" s="363">
        <v>5125</v>
      </c>
    </row>
    <row r="5127" spans="2:3">
      <c r="B5127" s="503"/>
      <c r="C5127" s="363">
        <v>5126</v>
      </c>
    </row>
    <row r="5128" spans="2:3">
      <c r="B5128" s="503"/>
      <c r="C5128" s="363">
        <v>5127</v>
      </c>
    </row>
    <row r="5129" spans="2:3">
      <c r="B5129" s="503"/>
      <c r="C5129" s="363">
        <v>5128</v>
      </c>
    </row>
    <row r="5130" spans="2:3">
      <c r="B5130" s="503"/>
      <c r="C5130" s="363">
        <v>5129</v>
      </c>
    </row>
    <row r="5131" spans="2:3">
      <c r="B5131" s="503"/>
      <c r="C5131" s="363">
        <v>5130</v>
      </c>
    </row>
    <row r="5132" spans="2:3">
      <c r="B5132" s="503"/>
      <c r="C5132" s="363">
        <v>5131</v>
      </c>
    </row>
    <row r="5133" spans="2:3">
      <c r="B5133" s="503"/>
      <c r="C5133" s="363">
        <v>5132</v>
      </c>
    </row>
    <row r="5134" spans="2:3">
      <c r="B5134" s="503"/>
      <c r="C5134" s="363">
        <v>5133</v>
      </c>
    </row>
    <row r="5135" spans="2:3">
      <c r="B5135" s="503"/>
      <c r="C5135" s="363">
        <v>5134</v>
      </c>
    </row>
    <row r="5136" spans="2:3">
      <c r="B5136" s="503"/>
      <c r="C5136" s="363">
        <v>5135</v>
      </c>
    </row>
    <row r="5137" spans="2:3">
      <c r="B5137" s="503"/>
      <c r="C5137" s="363">
        <v>5136</v>
      </c>
    </row>
    <row r="5138" spans="2:3">
      <c r="B5138" s="503"/>
      <c r="C5138" s="363">
        <v>5137</v>
      </c>
    </row>
    <row r="5139" spans="2:3">
      <c r="B5139" s="503"/>
      <c r="C5139" s="363">
        <v>5138</v>
      </c>
    </row>
    <row r="5140" spans="2:3">
      <c r="B5140" s="503"/>
      <c r="C5140" s="363">
        <v>5139</v>
      </c>
    </row>
    <row r="5141" spans="2:3">
      <c r="B5141" s="503"/>
      <c r="C5141" s="363">
        <v>5140</v>
      </c>
    </row>
    <row r="5142" spans="2:3">
      <c r="B5142" s="503"/>
      <c r="C5142" s="363">
        <v>5141</v>
      </c>
    </row>
    <row r="5143" spans="2:3">
      <c r="B5143" s="503"/>
      <c r="C5143" s="363">
        <v>5142</v>
      </c>
    </row>
    <row r="5144" spans="2:3">
      <c r="B5144" s="503"/>
      <c r="C5144" s="363">
        <v>5143</v>
      </c>
    </row>
    <row r="5145" spans="2:3">
      <c r="B5145" s="503"/>
      <c r="C5145" s="363">
        <v>5144</v>
      </c>
    </row>
    <row r="5146" spans="2:3">
      <c r="B5146" s="503"/>
      <c r="C5146" s="363">
        <v>5145</v>
      </c>
    </row>
    <row r="5147" spans="2:3">
      <c r="B5147" s="503"/>
      <c r="C5147" s="363">
        <v>5146</v>
      </c>
    </row>
    <row r="5148" spans="2:3">
      <c r="B5148" s="503"/>
      <c r="C5148" s="363">
        <v>5147</v>
      </c>
    </row>
    <row r="5149" spans="2:3">
      <c r="B5149" s="503"/>
      <c r="C5149" s="363">
        <v>5148</v>
      </c>
    </row>
    <row r="5150" spans="2:3">
      <c r="B5150" s="503"/>
      <c r="C5150" s="363">
        <v>5149</v>
      </c>
    </row>
    <row r="5151" spans="2:3">
      <c r="B5151" s="503"/>
      <c r="C5151" s="363">
        <v>5150</v>
      </c>
    </row>
    <row r="5152" spans="2:3">
      <c r="B5152" s="503"/>
      <c r="C5152" s="363">
        <v>5151</v>
      </c>
    </row>
    <row r="5153" spans="2:3">
      <c r="B5153" s="503"/>
      <c r="C5153" s="363">
        <v>5152</v>
      </c>
    </row>
    <row r="5154" spans="2:3">
      <c r="B5154" s="503"/>
      <c r="C5154" s="363">
        <v>5153</v>
      </c>
    </row>
    <row r="5155" spans="2:3">
      <c r="B5155" s="503"/>
      <c r="C5155" s="363">
        <v>5154</v>
      </c>
    </row>
    <row r="5156" spans="2:3">
      <c r="B5156" s="503"/>
      <c r="C5156" s="363">
        <v>5155</v>
      </c>
    </row>
    <row r="5157" spans="2:3">
      <c r="B5157" s="503"/>
      <c r="C5157" s="363">
        <v>5156</v>
      </c>
    </row>
    <row r="5158" spans="2:3">
      <c r="B5158" s="503"/>
      <c r="C5158" s="363">
        <v>5157</v>
      </c>
    </row>
    <row r="5159" spans="2:3">
      <c r="B5159" s="503"/>
      <c r="C5159" s="363">
        <v>5158</v>
      </c>
    </row>
    <row r="5160" spans="2:3">
      <c r="B5160" s="503"/>
      <c r="C5160" s="363">
        <v>5159</v>
      </c>
    </row>
    <row r="5161" spans="2:3">
      <c r="B5161" s="503"/>
      <c r="C5161" s="363">
        <v>5160</v>
      </c>
    </row>
    <row r="5162" spans="2:3">
      <c r="B5162" s="503"/>
      <c r="C5162" s="363">
        <v>5161</v>
      </c>
    </row>
    <row r="5163" spans="2:3">
      <c r="B5163" s="503"/>
      <c r="C5163" s="363">
        <v>5162</v>
      </c>
    </row>
    <row r="5164" spans="2:3">
      <c r="B5164" s="503"/>
      <c r="C5164" s="363">
        <v>5163</v>
      </c>
    </row>
    <row r="5165" spans="2:3">
      <c r="B5165" s="503"/>
      <c r="C5165" s="363">
        <v>5164</v>
      </c>
    </row>
    <row r="5166" spans="2:3">
      <c r="B5166" s="503"/>
      <c r="C5166" s="363">
        <v>5165</v>
      </c>
    </row>
    <row r="5167" spans="2:3">
      <c r="B5167" s="503"/>
      <c r="C5167" s="363">
        <v>5166</v>
      </c>
    </row>
    <row r="5168" spans="2:3">
      <c r="B5168" s="503"/>
      <c r="C5168" s="363">
        <v>5167</v>
      </c>
    </row>
    <row r="5169" spans="2:3">
      <c r="B5169" s="503"/>
      <c r="C5169" s="363">
        <v>5168</v>
      </c>
    </row>
    <row r="5170" spans="2:3">
      <c r="B5170" s="503"/>
      <c r="C5170" s="363">
        <v>5169</v>
      </c>
    </row>
    <row r="5171" spans="2:3">
      <c r="B5171" s="503"/>
      <c r="C5171" s="363">
        <v>5170</v>
      </c>
    </row>
    <row r="5172" spans="2:3">
      <c r="B5172" s="503"/>
      <c r="C5172" s="363">
        <v>5171</v>
      </c>
    </row>
    <row r="5173" spans="2:3">
      <c r="B5173" s="503"/>
      <c r="C5173" s="363">
        <v>5172</v>
      </c>
    </row>
    <row r="5174" spans="2:3">
      <c r="B5174" s="503"/>
      <c r="C5174" s="363">
        <v>5173</v>
      </c>
    </row>
    <row r="5175" spans="2:3">
      <c r="B5175" s="503"/>
      <c r="C5175" s="363">
        <v>5174</v>
      </c>
    </row>
    <row r="5176" spans="2:3">
      <c r="B5176" s="503"/>
      <c r="C5176" s="363">
        <v>5175</v>
      </c>
    </row>
    <row r="5177" spans="2:3">
      <c r="B5177" s="503"/>
      <c r="C5177" s="363">
        <v>5176</v>
      </c>
    </row>
    <row r="5178" spans="2:3">
      <c r="B5178" s="503"/>
      <c r="C5178" s="363">
        <v>5177</v>
      </c>
    </row>
    <row r="5179" spans="2:3">
      <c r="B5179" s="503"/>
      <c r="C5179" s="363">
        <v>5178</v>
      </c>
    </row>
    <row r="5180" spans="2:3">
      <c r="B5180" s="503"/>
      <c r="C5180" s="363">
        <v>5179</v>
      </c>
    </row>
    <row r="5181" spans="2:3">
      <c r="B5181" s="503"/>
      <c r="C5181" s="363">
        <v>5180</v>
      </c>
    </row>
    <row r="5182" spans="2:3">
      <c r="B5182" s="503"/>
      <c r="C5182" s="363">
        <v>5181</v>
      </c>
    </row>
    <row r="5183" spans="2:3">
      <c r="B5183" s="503"/>
      <c r="C5183" s="363">
        <v>5182</v>
      </c>
    </row>
    <row r="5184" spans="2:3">
      <c r="B5184" s="503"/>
      <c r="C5184" s="363">
        <v>5183</v>
      </c>
    </row>
    <row r="5185" spans="2:3">
      <c r="B5185" s="503"/>
      <c r="C5185" s="363">
        <v>5184</v>
      </c>
    </row>
    <row r="5186" spans="2:3">
      <c r="B5186" s="503"/>
      <c r="C5186" s="363">
        <v>5185</v>
      </c>
    </row>
    <row r="5187" spans="2:3">
      <c r="B5187" s="503"/>
      <c r="C5187" s="363">
        <v>5186</v>
      </c>
    </row>
    <row r="5188" spans="2:3">
      <c r="B5188" s="503"/>
      <c r="C5188" s="363">
        <v>5187</v>
      </c>
    </row>
    <row r="5189" spans="2:3">
      <c r="B5189" s="503"/>
      <c r="C5189" s="363">
        <v>5188</v>
      </c>
    </row>
    <row r="5190" spans="2:3">
      <c r="B5190" s="503"/>
      <c r="C5190" s="363">
        <v>5189</v>
      </c>
    </row>
    <row r="5191" spans="2:3">
      <c r="B5191" s="503"/>
      <c r="C5191" s="363">
        <v>5190</v>
      </c>
    </row>
    <row r="5192" spans="2:3">
      <c r="B5192" s="503"/>
      <c r="C5192" s="363">
        <v>5191</v>
      </c>
    </row>
    <row r="5193" spans="2:3">
      <c r="B5193" s="503"/>
      <c r="C5193" s="363">
        <v>5192</v>
      </c>
    </row>
    <row r="5194" spans="2:3">
      <c r="B5194" s="503"/>
      <c r="C5194" s="363">
        <v>5193</v>
      </c>
    </row>
    <row r="5195" spans="2:3">
      <c r="B5195" s="503"/>
      <c r="C5195" s="363">
        <v>5194</v>
      </c>
    </row>
    <row r="5196" spans="2:3">
      <c r="B5196" s="503"/>
      <c r="C5196" s="363">
        <v>5195</v>
      </c>
    </row>
    <row r="5197" spans="2:3">
      <c r="B5197" s="503"/>
      <c r="C5197" s="363">
        <v>5196</v>
      </c>
    </row>
    <row r="5198" spans="2:3">
      <c r="B5198" s="503"/>
      <c r="C5198" s="363">
        <v>5197</v>
      </c>
    </row>
    <row r="5199" spans="2:3">
      <c r="B5199" s="503"/>
      <c r="C5199" s="363">
        <v>5198</v>
      </c>
    </row>
    <row r="5200" spans="2:3">
      <c r="B5200" s="503"/>
      <c r="C5200" s="363">
        <v>5199</v>
      </c>
    </row>
    <row r="5201" spans="2:3">
      <c r="B5201" s="503"/>
      <c r="C5201" s="363">
        <v>5200</v>
      </c>
    </row>
    <row r="5202" spans="2:3">
      <c r="B5202" s="503"/>
      <c r="C5202" s="363">
        <v>5201</v>
      </c>
    </row>
    <row r="5203" spans="2:3">
      <c r="B5203" s="503"/>
      <c r="C5203" s="363">
        <v>5202</v>
      </c>
    </row>
    <row r="5204" spans="2:3">
      <c r="B5204" s="503"/>
      <c r="C5204" s="363">
        <v>5203</v>
      </c>
    </row>
    <row r="5205" spans="2:3">
      <c r="B5205" s="503"/>
      <c r="C5205" s="363">
        <v>5204</v>
      </c>
    </row>
    <row r="5206" spans="2:3">
      <c r="B5206" s="503"/>
      <c r="C5206" s="363">
        <v>5205</v>
      </c>
    </row>
    <row r="5207" spans="2:3">
      <c r="B5207" s="503"/>
      <c r="C5207" s="363">
        <v>5206</v>
      </c>
    </row>
    <row r="5208" spans="2:3">
      <c r="B5208" s="503"/>
      <c r="C5208" s="363">
        <v>5207</v>
      </c>
    </row>
    <row r="5209" spans="2:3">
      <c r="B5209" s="503"/>
      <c r="C5209" s="363">
        <v>5208</v>
      </c>
    </row>
    <row r="5210" spans="2:3">
      <c r="B5210" s="503"/>
      <c r="C5210" s="363">
        <v>5209</v>
      </c>
    </row>
    <row r="5211" spans="2:3">
      <c r="B5211" s="503"/>
      <c r="C5211" s="363">
        <v>5210</v>
      </c>
    </row>
    <row r="5212" spans="2:3">
      <c r="B5212" s="503"/>
      <c r="C5212" s="363">
        <v>5211</v>
      </c>
    </row>
    <row r="5213" spans="2:3">
      <c r="B5213" s="503"/>
      <c r="C5213" s="363">
        <v>5212</v>
      </c>
    </row>
    <row r="5214" spans="2:3">
      <c r="B5214" s="503"/>
      <c r="C5214" s="363">
        <v>5213</v>
      </c>
    </row>
    <row r="5215" spans="2:3">
      <c r="B5215" s="503"/>
      <c r="C5215" s="363">
        <v>5214</v>
      </c>
    </row>
    <row r="5216" spans="2:3">
      <c r="B5216" s="503"/>
      <c r="C5216" s="363">
        <v>5215</v>
      </c>
    </row>
    <row r="5217" spans="2:3">
      <c r="B5217" s="503"/>
      <c r="C5217" s="363">
        <v>5216</v>
      </c>
    </row>
    <row r="5218" spans="2:3">
      <c r="B5218" s="503"/>
      <c r="C5218" s="363">
        <v>5217</v>
      </c>
    </row>
    <row r="5219" spans="2:3">
      <c r="B5219" s="503"/>
      <c r="C5219" s="363">
        <v>5218</v>
      </c>
    </row>
    <row r="5220" spans="2:3">
      <c r="B5220" s="503"/>
      <c r="C5220" s="363">
        <v>5219</v>
      </c>
    </row>
    <row r="5221" spans="2:3">
      <c r="B5221" s="503"/>
      <c r="C5221" s="363">
        <v>5220</v>
      </c>
    </row>
    <row r="5222" spans="2:3">
      <c r="B5222" s="503"/>
      <c r="C5222" s="363">
        <v>5221</v>
      </c>
    </row>
    <row r="5223" spans="2:3">
      <c r="B5223" s="503"/>
      <c r="C5223" s="363">
        <v>5222</v>
      </c>
    </row>
    <row r="5224" spans="2:3">
      <c r="B5224" s="503"/>
      <c r="C5224" s="363">
        <v>5223</v>
      </c>
    </row>
    <row r="5225" spans="2:3">
      <c r="B5225" s="503"/>
      <c r="C5225" s="363">
        <v>5224</v>
      </c>
    </row>
    <row r="5226" spans="2:3">
      <c r="B5226" s="503"/>
      <c r="C5226" s="363">
        <v>5225</v>
      </c>
    </row>
    <row r="5227" spans="2:3">
      <c r="B5227" s="503"/>
      <c r="C5227" s="363">
        <v>5226</v>
      </c>
    </row>
    <row r="5228" spans="2:3">
      <c r="B5228" s="503"/>
      <c r="C5228" s="363">
        <v>5227</v>
      </c>
    </row>
    <row r="5229" spans="2:3">
      <c r="B5229" s="503"/>
      <c r="C5229" s="363">
        <v>5228</v>
      </c>
    </row>
    <row r="5230" spans="2:3">
      <c r="B5230" s="503"/>
      <c r="C5230" s="363">
        <v>5229</v>
      </c>
    </row>
    <row r="5231" spans="2:3">
      <c r="B5231" s="503"/>
      <c r="C5231" s="363">
        <v>5230</v>
      </c>
    </row>
    <row r="5232" spans="2:3">
      <c r="B5232" s="503"/>
      <c r="C5232" s="363">
        <v>5231</v>
      </c>
    </row>
    <row r="5233" spans="2:3">
      <c r="B5233" s="503"/>
      <c r="C5233" s="363">
        <v>5232</v>
      </c>
    </row>
    <row r="5234" spans="2:3">
      <c r="B5234" s="503"/>
      <c r="C5234" s="363">
        <v>5233</v>
      </c>
    </row>
    <row r="5235" spans="2:3">
      <c r="B5235" s="503"/>
      <c r="C5235" s="363">
        <v>5234</v>
      </c>
    </row>
    <row r="5236" spans="2:3">
      <c r="B5236" s="503"/>
      <c r="C5236" s="363">
        <v>5235</v>
      </c>
    </row>
    <row r="5237" spans="2:3">
      <c r="B5237" s="503"/>
      <c r="C5237" s="363">
        <v>5236</v>
      </c>
    </row>
    <row r="5238" spans="2:3">
      <c r="B5238" s="503"/>
      <c r="C5238" s="363">
        <v>5237</v>
      </c>
    </row>
    <row r="5239" spans="2:3">
      <c r="B5239" s="503"/>
      <c r="C5239" s="363">
        <v>5238</v>
      </c>
    </row>
    <row r="5240" spans="2:3">
      <c r="B5240" s="503"/>
      <c r="C5240" s="363">
        <v>5239</v>
      </c>
    </row>
    <row r="5241" spans="2:3">
      <c r="B5241" s="503"/>
      <c r="C5241" s="363">
        <v>5240</v>
      </c>
    </row>
    <row r="5242" spans="2:3">
      <c r="B5242" s="503"/>
      <c r="C5242" s="363">
        <v>5241</v>
      </c>
    </row>
    <row r="5243" spans="2:3">
      <c r="B5243" s="503"/>
      <c r="C5243" s="363">
        <v>5242</v>
      </c>
    </row>
    <row r="5244" spans="2:3">
      <c r="B5244" s="503"/>
      <c r="C5244" s="363">
        <v>5243</v>
      </c>
    </row>
    <row r="5245" spans="2:3">
      <c r="B5245" s="503"/>
      <c r="C5245" s="363">
        <v>5244</v>
      </c>
    </row>
    <row r="5246" spans="2:3">
      <c r="B5246" s="503"/>
      <c r="C5246" s="363">
        <v>5245</v>
      </c>
    </row>
    <row r="5247" spans="2:3">
      <c r="B5247" s="503"/>
      <c r="C5247" s="363">
        <v>5246</v>
      </c>
    </row>
    <row r="5248" spans="2:3">
      <c r="B5248" s="503"/>
      <c r="C5248" s="363">
        <v>5247</v>
      </c>
    </row>
    <row r="5249" spans="2:3">
      <c r="B5249" s="503"/>
      <c r="C5249" s="363">
        <v>5248</v>
      </c>
    </row>
    <row r="5250" spans="2:3">
      <c r="B5250" s="503"/>
      <c r="C5250" s="363">
        <v>5249</v>
      </c>
    </row>
    <row r="5251" spans="2:3">
      <c r="B5251" s="503"/>
      <c r="C5251" s="363">
        <v>5250</v>
      </c>
    </row>
    <row r="5252" spans="2:3">
      <c r="B5252" s="503"/>
      <c r="C5252" s="363">
        <v>5251</v>
      </c>
    </row>
    <row r="5253" spans="2:3">
      <c r="B5253" s="503"/>
      <c r="C5253" s="363">
        <v>5252</v>
      </c>
    </row>
    <row r="5254" spans="2:3">
      <c r="B5254" s="503"/>
      <c r="C5254" s="363">
        <v>5253</v>
      </c>
    </row>
    <row r="5255" spans="2:3">
      <c r="B5255" s="503"/>
      <c r="C5255" s="363">
        <v>5254</v>
      </c>
    </row>
    <row r="5256" spans="2:3">
      <c r="B5256" s="503"/>
      <c r="C5256" s="363">
        <v>5255</v>
      </c>
    </row>
    <row r="5257" spans="2:3">
      <c r="B5257" s="503"/>
      <c r="C5257" s="363">
        <v>5256</v>
      </c>
    </row>
    <row r="5258" spans="2:3">
      <c r="B5258" s="503"/>
      <c r="C5258" s="363">
        <v>5257</v>
      </c>
    </row>
    <row r="5259" spans="2:3">
      <c r="B5259" s="503"/>
      <c r="C5259" s="363">
        <v>5258</v>
      </c>
    </row>
    <row r="5260" spans="2:3">
      <c r="B5260" s="503"/>
      <c r="C5260" s="363">
        <v>5259</v>
      </c>
    </row>
    <row r="5261" spans="2:3">
      <c r="B5261" s="503"/>
      <c r="C5261" s="363">
        <v>5260</v>
      </c>
    </row>
    <row r="5262" spans="2:3">
      <c r="B5262" s="503"/>
      <c r="C5262" s="363">
        <v>5261</v>
      </c>
    </row>
    <row r="5263" spans="2:3">
      <c r="B5263" s="503"/>
      <c r="C5263" s="363">
        <v>5262</v>
      </c>
    </row>
    <row r="5264" spans="2:3">
      <c r="B5264" s="503"/>
      <c r="C5264" s="363">
        <v>5263</v>
      </c>
    </row>
    <row r="5265" spans="2:3">
      <c r="B5265" s="503"/>
      <c r="C5265" s="363">
        <v>5264</v>
      </c>
    </row>
    <row r="5266" spans="2:3">
      <c r="B5266" s="503"/>
      <c r="C5266" s="363">
        <v>5265</v>
      </c>
    </row>
    <row r="5267" spans="2:3">
      <c r="B5267" s="503"/>
      <c r="C5267" s="363">
        <v>5266</v>
      </c>
    </row>
    <row r="5268" spans="2:3">
      <c r="B5268" s="503"/>
      <c r="C5268" s="363">
        <v>5267</v>
      </c>
    </row>
    <row r="5269" spans="2:3">
      <c r="B5269" s="503"/>
      <c r="C5269" s="363">
        <v>5268</v>
      </c>
    </row>
    <row r="5270" spans="2:3">
      <c r="B5270" s="503"/>
      <c r="C5270" s="363">
        <v>5269</v>
      </c>
    </row>
    <row r="5271" spans="2:3">
      <c r="B5271" s="503"/>
      <c r="C5271" s="363">
        <v>5270</v>
      </c>
    </row>
    <row r="5272" spans="2:3">
      <c r="B5272" s="503"/>
      <c r="C5272" s="363">
        <v>5271</v>
      </c>
    </row>
    <row r="5273" spans="2:3">
      <c r="B5273" s="503"/>
      <c r="C5273" s="363">
        <v>5272</v>
      </c>
    </row>
    <row r="5274" spans="2:3">
      <c r="B5274" s="503"/>
      <c r="C5274" s="363">
        <v>5273</v>
      </c>
    </row>
    <row r="5275" spans="2:3">
      <c r="B5275" s="503"/>
      <c r="C5275" s="363">
        <v>5274</v>
      </c>
    </row>
    <row r="5276" spans="2:3">
      <c r="B5276" s="503"/>
      <c r="C5276" s="363">
        <v>5275</v>
      </c>
    </row>
    <row r="5277" spans="2:3">
      <c r="B5277" s="503"/>
      <c r="C5277" s="363">
        <v>5276</v>
      </c>
    </row>
    <row r="5278" spans="2:3">
      <c r="B5278" s="503"/>
      <c r="C5278" s="363">
        <v>5277</v>
      </c>
    </row>
    <row r="5279" spans="2:3">
      <c r="B5279" s="503"/>
      <c r="C5279" s="363">
        <v>5278</v>
      </c>
    </row>
    <row r="5280" spans="2:3">
      <c r="B5280" s="503"/>
      <c r="C5280" s="363">
        <v>5279</v>
      </c>
    </row>
    <row r="5281" spans="2:3">
      <c r="B5281" s="503"/>
      <c r="C5281" s="363">
        <v>5280</v>
      </c>
    </row>
    <row r="5282" spans="2:3">
      <c r="B5282" s="503"/>
      <c r="C5282" s="363">
        <v>5281</v>
      </c>
    </row>
    <row r="5283" spans="2:3">
      <c r="B5283" s="503"/>
      <c r="C5283" s="363">
        <v>5282</v>
      </c>
    </row>
    <row r="5284" spans="2:3">
      <c r="B5284" s="503"/>
      <c r="C5284" s="363">
        <v>5283</v>
      </c>
    </row>
    <row r="5285" spans="2:3">
      <c r="B5285" s="503"/>
      <c r="C5285" s="363">
        <v>5284</v>
      </c>
    </row>
    <row r="5286" spans="2:3">
      <c r="B5286" s="503"/>
      <c r="C5286" s="363">
        <v>5285</v>
      </c>
    </row>
    <row r="5287" spans="2:3">
      <c r="B5287" s="503"/>
      <c r="C5287" s="363">
        <v>5286</v>
      </c>
    </row>
    <row r="5288" spans="2:3">
      <c r="B5288" s="503"/>
      <c r="C5288" s="363">
        <v>5287</v>
      </c>
    </row>
    <row r="5289" spans="2:3">
      <c r="B5289" s="503"/>
      <c r="C5289" s="363">
        <v>5288</v>
      </c>
    </row>
    <row r="5290" spans="2:3">
      <c r="B5290" s="503"/>
      <c r="C5290" s="363">
        <v>5289</v>
      </c>
    </row>
    <row r="5291" spans="2:3">
      <c r="B5291" s="503"/>
      <c r="C5291" s="363">
        <v>5290</v>
      </c>
    </row>
    <row r="5292" spans="2:3">
      <c r="B5292" s="503"/>
      <c r="C5292" s="363">
        <v>5291</v>
      </c>
    </row>
    <row r="5293" spans="2:3">
      <c r="B5293" s="503"/>
      <c r="C5293" s="363">
        <v>5292</v>
      </c>
    </row>
    <row r="5294" spans="2:3">
      <c r="B5294" s="503"/>
      <c r="C5294" s="363">
        <v>5293</v>
      </c>
    </row>
    <row r="5295" spans="2:3">
      <c r="B5295" s="503"/>
      <c r="C5295" s="363">
        <v>5294</v>
      </c>
    </row>
    <row r="5296" spans="2:3">
      <c r="B5296" s="503"/>
      <c r="C5296" s="363">
        <v>5295</v>
      </c>
    </row>
    <row r="5297" spans="2:3">
      <c r="B5297" s="503"/>
      <c r="C5297" s="363">
        <v>5296</v>
      </c>
    </row>
    <row r="5298" spans="2:3">
      <c r="B5298" s="503"/>
      <c r="C5298" s="363">
        <v>5297</v>
      </c>
    </row>
    <row r="5299" spans="2:3">
      <c r="B5299" s="503"/>
      <c r="C5299" s="363">
        <v>5298</v>
      </c>
    </row>
    <row r="5300" spans="2:3">
      <c r="B5300" s="503"/>
      <c r="C5300" s="363">
        <v>5299</v>
      </c>
    </row>
    <row r="5301" spans="2:3">
      <c r="B5301" s="503"/>
      <c r="C5301" s="363">
        <v>5300</v>
      </c>
    </row>
    <row r="5302" spans="2:3">
      <c r="B5302" s="503"/>
      <c r="C5302" s="363">
        <v>5301</v>
      </c>
    </row>
    <row r="5303" spans="2:3">
      <c r="B5303" s="503"/>
      <c r="C5303" s="363">
        <v>5302</v>
      </c>
    </row>
    <row r="5304" spans="2:3">
      <c r="B5304" s="503"/>
      <c r="C5304" s="363">
        <v>5303</v>
      </c>
    </row>
    <row r="5305" spans="2:3">
      <c r="B5305" s="503"/>
      <c r="C5305" s="363">
        <v>5304</v>
      </c>
    </row>
    <row r="5306" spans="2:3">
      <c r="B5306" s="503"/>
      <c r="C5306" s="363">
        <v>5305</v>
      </c>
    </row>
    <row r="5307" spans="2:3">
      <c r="B5307" s="503"/>
      <c r="C5307" s="363">
        <v>5306</v>
      </c>
    </row>
    <row r="5308" spans="2:3">
      <c r="B5308" s="503"/>
      <c r="C5308" s="363">
        <v>5307</v>
      </c>
    </row>
    <row r="5309" spans="2:3">
      <c r="B5309" s="503"/>
      <c r="C5309" s="363">
        <v>5308</v>
      </c>
    </row>
    <row r="5310" spans="2:3">
      <c r="B5310" s="503"/>
      <c r="C5310" s="363">
        <v>5309</v>
      </c>
    </row>
    <row r="5311" spans="2:3">
      <c r="B5311" s="503"/>
      <c r="C5311" s="363">
        <v>5310</v>
      </c>
    </row>
    <row r="5312" spans="2:3">
      <c r="B5312" s="503"/>
      <c r="C5312" s="363">
        <v>5311</v>
      </c>
    </row>
    <row r="5313" spans="2:3">
      <c r="B5313" s="503"/>
      <c r="C5313" s="363">
        <v>5312</v>
      </c>
    </row>
    <row r="5314" spans="2:3">
      <c r="B5314" s="503"/>
      <c r="C5314" s="363">
        <v>5313</v>
      </c>
    </row>
    <row r="5315" spans="2:3">
      <c r="B5315" s="503"/>
      <c r="C5315" s="363">
        <v>5314</v>
      </c>
    </row>
    <row r="5316" spans="2:3">
      <c r="B5316" s="503"/>
      <c r="C5316" s="363">
        <v>5315</v>
      </c>
    </row>
    <row r="5317" spans="2:3">
      <c r="B5317" s="503"/>
      <c r="C5317" s="363">
        <v>5316</v>
      </c>
    </row>
    <row r="5318" spans="2:3">
      <c r="B5318" s="503"/>
      <c r="C5318" s="363">
        <v>5317</v>
      </c>
    </row>
    <row r="5319" spans="2:3">
      <c r="B5319" s="503"/>
      <c r="C5319" s="363">
        <v>5318</v>
      </c>
    </row>
    <row r="5320" spans="2:3">
      <c r="B5320" s="503"/>
      <c r="C5320" s="363">
        <v>5319</v>
      </c>
    </row>
    <row r="5321" spans="2:3">
      <c r="B5321" s="503"/>
      <c r="C5321" s="363">
        <v>5320</v>
      </c>
    </row>
    <row r="5322" spans="2:3">
      <c r="B5322" s="503"/>
      <c r="C5322" s="363">
        <v>5321</v>
      </c>
    </row>
    <row r="5323" spans="2:3">
      <c r="B5323" s="503"/>
      <c r="C5323" s="363">
        <v>5322</v>
      </c>
    </row>
    <row r="5324" spans="2:3">
      <c r="B5324" s="503"/>
      <c r="C5324" s="363">
        <v>5323</v>
      </c>
    </row>
    <row r="5325" spans="2:3">
      <c r="B5325" s="503"/>
      <c r="C5325" s="363">
        <v>5324</v>
      </c>
    </row>
    <row r="5326" spans="2:3">
      <c r="B5326" s="503"/>
      <c r="C5326" s="363">
        <v>5325</v>
      </c>
    </row>
    <row r="5327" spans="2:3">
      <c r="B5327" s="503"/>
      <c r="C5327" s="363">
        <v>5326</v>
      </c>
    </row>
    <row r="5328" spans="2:3">
      <c r="B5328" s="503"/>
      <c r="C5328" s="363">
        <v>5327</v>
      </c>
    </row>
    <row r="5329" spans="2:3">
      <c r="B5329" s="503"/>
      <c r="C5329" s="363">
        <v>5328</v>
      </c>
    </row>
    <row r="5330" spans="2:3">
      <c r="B5330" s="503"/>
      <c r="C5330" s="363">
        <v>5329</v>
      </c>
    </row>
    <row r="5331" spans="2:3">
      <c r="B5331" s="503"/>
      <c r="C5331" s="363">
        <v>5330</v>
      </c>
    </row>
    <row r="5332" spans="2:3">
      <c r="B5332" s="503"/>
      <c r="C5332" s="363">
        <v>5331</v>
      </c>
    </row>
    <row r="5333" spans="2:3">
      <c r="B5333" s="503"/>
      <c r="C5333" s="363">
        <v>5332</v>
      </c>
    </row>
    <row r="5334" spans="2:3">
      <c r="B5334" s="503"/>
      <c r="C5334" s="363">
        <v>5333</v>
      </c>
    </row>
    <row r="5335" spans="2:3">
      <c r="B5335" s="503"/>
      <c r="C5335" s="363">
        <v>5334</v>
      </c>
    </row>
    <row r="5336" spans="2:3">
      <c r="B5336" s="503"/>
      <c r="C5336" s="363">
        <v>5335</v>
      </c>
    </row>
    <row r="5337" spans="2:3">
      <c r="B5337" s="503"/>
      <c r="C5337" s="363">
        <v>5336</v>
      </c>
    </row>
    <row r="5338" spans="2:3">
      <c r="B5338" s="503"/>
      <c r="C5338" s="363">
        <v>5337</v>
      </c>
    </row>
    <row r="5339" spans="2:3">
      <c r="B5339" s="503"/>
      <c r="C5339" s="363">
        <v>5338</v>
      </c>
    </row>
    <row r="5340" spans="2:3">
      <c r="B5340" s="503"/>
      <c r="C5340" s="363">
        <v>5339</v>
      </c>
    </row>
    <row r="5341" spans="2:3">
      <c r="B5341" s="503"/>
      <c r="C5341" s="363">
        <v>5340</v>
      </c>
    </row>
    <row r="5342" spans="2:3">
      <c r="B5342" s="503"/>
      <c r="C5342" s="363">
        <v>5341</v>
      </c>
    </row>
    <row r="5343" spans="2:3">
      <c r="B5343" s="503"/>
      <c r="C5343" s="363">
        <v>5342</v>
      </c>
    </row>
    <row r="5344" spans="2:3">
      <c r="B5344" s="503"/>
      <c r="C5344" s="363">
        <v>5343</v>
      </c>
    </row>
    <row r="5345" spans="2:3">
      <c r="B5345" s="503"/>
      <c r="C5345" s="363">
        <v>5344</v>
      </c>
    </row>
    <row r="5346" spans="2:3">
      <c r="B5346" s="503"/>
      <c r="C5346" s="363">
        <v>5345</v>
      </c>
    </row>
    <row r="5347" spans="2:3">
      <c r="B5347" s="503"/>
      <c r="C5347" s="363">
        <v>5346</v>
      </c>
    </row>
    <row r="5348" spans="2:3">
      <c r="B5348" s="503"/>
      <c r="C5348" s="363">
        <v>5347</v>
      </c>
    </row>
    <row r="5349" spans="2:3">
      <c r="B5349" s="503"/>
      <c r="C5349" s="363">
        <v>5348</v>
      </c>
    </row>
    <row r="5350" spans="2:3">
      <c r="B5350" s="503"/>
      <c r="C5350" s="363">
        <v>5349</v>
      </c>
    </row>
    <row r="5351" spans="2:3">
      <c r="B5351" s="503"/>
      <c r="C5351" s="363">
        <v>5350</v>
      </c>
    </row>
    <row r="5352" spans="2:3">
      <c r="B5352" s="503"/>
      <c r="C5352" s="363">
        <v>5351</v>
      </c>
    </row>
    <row r="5353" spans="2:3">
      <c r="B5353" s="503"/>
      <c r="C5353" s="363">
        <v>5352</v>
      </c>
    </row>
    <row r="5354" spans="2:3">
      <c r="B5354" s="503"/>
      <c r="C5354" s="363">
        <v>5353</v>
      </c>
    </row>
    <row r="5355" spans="2:3">
      <c r="B5355" s="503"/>
      <c r="C5355" s="363">
        <v>5354</v>
      </c>
    </row>
    <row r="5356" spans="2:3">
      <c r="B5356" s="503"/>
      <c r="C5356" s="363">
        <v>5355</v>
      </c>
    </row>
    <row r="5357" spans="2:3">
      <c r="B5357" s="503"/>
      <c r="C5357" s="363">
        <v>5356</v>
      </c>
    </row>
    <row r="5358" spans="2:3">
      <c r="B5358" s="503"/>
      <c r="C5358" s="363">
        <v>5357</v>
      </c>
    </row>
    <row r="5359" spans="2:3">
      <c r="B5359" s="503"/>
      <c r="C5359" s="363">
        <v>5358</v>
      </c>
    </row>
    <row r="5360" spans="2:3">
      <c r="B5360" s="503"/>
      <c r="C5360" s="363">
        <v>5359</v>
      </c>
    </row>
    <row r="5361" spans="2:3">
      <c r="B5361" s="503"/>
      <c r="C5361" s="363">
        <v>5360</v>
      </c>
    </row>
    <row r="5362" spans="2:3">
      <c r="B5362" s="503"/>
      <c r="C5362" s="363">
        <v>5361</v>
      </c>
    </row>
    <row r="5363" spans="2:3">
      <c r="B5363" s="503"/>
      <c r="C5363" s="363">
        <v>5362</v>
      </c>
    </row>
    <row r="5364" spans="2:3">
      <c r="B5364" s="503"/>
      <c r="C5364" s="363">
        <v>5363</v>
      </c>
    </row>
    <row r="5365" spans="2:3">
      <c r="B5365" s="503"/>
      <c r="C5365" s="363">
        <v>5364</v>
      </c>
    </row>
    <row r="5366" spans="2:3">
      <c r="B5366" s="503"/>
      <c r="C5366" s="363">
        <v>5365</v>
      </c>
    </row>
    <row r="5367" spans="2:3">
      <c r="B5367" s="503"/>
      <c r="C5367" s="363">
        <v>5366</v>
      </c>
    </row>
    <row r="5368" spans="2:3">
      <c r="B5368" s="503"/>
      <c r="C5368" s="363">
        <v>5367</v>
      </c>
    </row>
    <row r="5369" spans="2:3">
      <c r="B5369" s="503"/>
      <c r="C5369" s="363">
        <v>5368</v>
      </c>
    </row>
    <row r="5370" spans="2:3">
      <c r="B5370" s="503"/>
      <c r="C5370" s="363">
        <v>5369</v>
      </c>
    </row>
    <row r="5371" spans="2:3">
      <c r="B5371" s="503"/>
      <c r="C5371" s="363">
        <v>5370</v>
      </c>
    </row>
    <row r="5372" spans="2:3">
      <c r="B5372" s="503"/>
      <c r="C5372" s="363">
        <v>5371</v>
      </c>
    </row>
    <row r="5373" spans="2:3">
      <c r="B5373" s="503"/>
      <c r="C5373" s="363">
        <v>5372</v>
      </c>
    </row>
    <row r="5374" spans="2:3">
      <c r="B5374" s="503"/>
      <c r="C5374" s="363">
        <v>5373</v>
      </c>
    </row>
    <row r="5375" spans="2:3">
      <c r="B5375" s="503"/>
      <c r="C5375" s="363">
        <v>5374</v>
      </c>
    </row>
    <row r="5376" spans="2:3">
      <c r="B5376" s="503"/>
      <c r="C5376" s="363">
        <v>5375</v>
      </c>
    </row>
    <row r="5377" spans="2:3">
      <c r="B5377" s="503"/>
      <c r="C5377" s="363">
        <v>5376</v>
      </c>
    </row>
    <row r="5378" spans="2:3">
      <c r="B5378" s="503"/>
      <c r="C5378" s="363">
        <v>5377</v>
      </c>
    </row>
    <row r="5379" spans="2:3">
      <c r="B5379" s="503"/>
      <c r="C5379" s="363">
        <v>5378</v>
      </c>
    </row>
    <row r="5380" spans="2:3">
      <c r="B5380" s="503"/>
      <c r="C5380" s="363">
        <v>5379</v>
      </c>
    </row>
    <row r="5381" spans="2:3">
      <c r="B5381" s="503"/>
      <c r="C5381" s="363">
        <v>5380</v>
      </c>
    </row>
    <row r="5382" spans="2:3">
      <c r="B5382" s="503"/>
      <c r="C5382" s="363">
        <v>5381</v>
      </c>
    </row>
    <row r="5383" spans="2:3">
      <c r="B5383" s="503"/>
      <c r="C5383" s="363">
        <v>5382</v>
      </c>
    </row>
    <row r="5384" spans="2:3">
      <c r="B5384" s="503"/>
      <c r="C5384" s="363">
        <v>5383</v>
      </c>
    </row>
    <row r="5385" spans="2:3">
      <c r="B5385" s="503"/>
      <c r="C5385" s="363">
        <v>5384</v>
      </c>
    </row>
    <row r="5386" spans="2:3">
      <c r="B5386" s="503"/>
      <c r="C5386" s="363">
        <v>5385</v>
      </c>
    </row>
    <row r="5387" spans="2:3">
      <c r="B5387" s="503"/>
      <c r="C5387" s="363">
        <v>5386</v>
      </c>
    </row>
    <row r="5388" spans="2:3">
      <c r="B5388" s="503"/>
      <c r="C5388" s="363">
        <v>5387</v>
      </c>
    </row>
    <row r="5389" spans="2:3">
      <c r="B5389" s="503"/>
      <c r="C5389" s="363">
        <v>5388</v>
      </c>
    </row>
    <row r="5390" spans="2:3">
      <c r="B5390" s="503"/>
      <c r="C5390" s="363">
        <v>5389</v>
      </c>
    </row>
    <row r="5391" spans="2:3">
      <c r="B5391" s="503"/>
      <c r="C5391" s="363">
        <v>5390</v>
      </c>
    </row>
    <row r="5392" spans="2:3">
      <c r="B5392" s="503"/>
      <c r="C5392" s="363">
        <v>5391</v>
      </c>
    </row>
    <row r="5393" spans="2:3">
      <c r="B5393" s="503"/>
      <c r="C5393" s="363">
        <v>5392</v>
      </c>
    </row>
    <row r="5394" spans="2:3">
      <c r="B5394" s="503"/>
      <c r="C5394" s="363">
        <v>5393</v>
      </c>
    </row>
    <row r="5395" spans="2:3">
      <c r="B5395" s="503"/>
      <c r="C5395" s="363">
        <v>5394</v>
      </c>
    </row>
    <row r="5396" spans="2:3">
      <c r="B5396" s="503"/>
      <c r="C5396" s="363">
        <v>5395</v>
      </c>
    </row>
    <row r="5397" spans="2:3">
      <c r="B5397" s="503"/>
      <c r="C5397" s="363">
        <v>5396</v>
      </c>
    </row>
    <row r="5398" spans="2:3">
      <c r="B5398" s="503"/>
      <c r="C5398" s="363">
        <v>5397</v>
      </c>
    </row>
    <row r="5399" spans="2:3">
      <c r="B5399" s="503"/>
      <c r="C5399" s="363">
        <v>5398</v>
      </c>
    </row>
    <row r="5400" spans="2:3">
      <c r="B5400" s="503"/>
      <c r="C5400" s="363">
        <v>5399</v>
      </c>
    </row>
    <row r="5401" spans="2:3">
      <c r="B5401" s="503"/>
      <c r="C5401" s="363">
        <v>5400</v>
      </c>
    </row>
    <row r="5402" spans="2:3">
      <c r="B5402" s="503"/>
      <c r="C5402" s="363">
        <v>5401</v>
      </c>
    </row>
    <row r="5403" spans="2:3">
      <c r="B5403" s="503"/>
      <c r="C5403" s="363">
        <v>5402</v>
      </c>
    </row>
    <row r="5404" spans="2:3">
      <c r="B5404" s="503"/>
      <c r="C5404" s="363">
        <v>5403</v>
      </c>
    </row>
    <row r="5405" spans="2:3">
      <c r="B5405" s="503"/>
      <c r="C5405" s="363">
        <v>5404</v>
      </c>
    </row>
    <row r="5406" spans="2:3">
      <c r="B5406" s="503"/>
      <c r="C5406" s="363">
        <v>5405</v>
      </c>
    </row>
    <row r="5407" spans="2:3">
      <c r="B5407" s="503"/>
      <c r="C5407" s="363">
        <v>5406</v>
      </c>
    </row>
    <row r="5408" spans="2:3">
      <c r="B5408" s="503"/>
      <c r="C5408" s="363">
        <v>5407</v>
      </c>
    </row>
    <row r="5409" spans="2:3">
      <c r="B5409" s="503"/>
      <c r="C5409" s="363">
        <v>5408</v>
      </c>
    </row>
    <row r="5410" spans="2:3">
      <c r="B5410" s="503"/>
      <c r="C5410" s="363">
        <v>5409</v>
      </c>
    </row>
    <row r="5411" spans="2:3">
      <c r="B5411" s="503"/>
      <c r="C5411" s="363">
        <v>5410</v>
      </c>
    </row>
    <row r="5412" spans="2:3">
      <c r="B5412" s="503"/>
      <c r="C5412" s="363">
        <v>5411</v>
      </c>
    </row>
    <row r="5413" spans="2:3">
      <c r="B5413" s="503"/>
      <c r="C5413" s="363">
        <v>5412</v>
      </c>
    </row>
    <row r="5414" spans="2:3">
      <c r="B5414" s="503"/>
      <c r="C5414" s="363">
        <v>5413</v>
      </c>
    </row>
    <row r="5415" spans="2:3">
      <c r="B5415" s="503"/>
      <c r="C5415" s="363">
        <v>5414</v>
      </c>
    </row>
    <row r="5416" spans="2:3">
      <c r="B5416" s="503"/>
      <c r="C5416" s="363">
        <v>5415</v>
      </c>
    </row>
    <row r="5417" spans="2:3">
      <c r="B5417" s="503"/>
      <c r="C5417" s="363">
        <v>5416</v>
      </c>
    </row>
    <row r="5418" spans="2:3">
      <c r="B5418" s="503"/>
      <c r="C5418" s="363">
        <v>5417</v>
      </c>
    </row>
    <row r="5419" spans="2:3">
      <c r="B5419" s="503"/>
      <c r="C5419" s="363">
        <v>5418</v>
      </c>
    </row>
    <row r="5420" spans="2:3">
      <c r="B5420" s="503"/>
      <c r="C5420" s="363">
        <v>5419</v>
      </c>
    </row>
    <row r="5421" spans="2:3">
      <c r="B5421" s="503"/>
      <c r="C5421" s="363">
        <v>5420</v>
      </c>
    </row>
    <row r="5422" spans="2:3">
      <c r="B5422" s="503"/>
      <c r="C5422" s="363">
        <v>5421</v>
      </c>
    </row>
    <row r="5423" spans="2:3">
      <c r="B5423" s="503"/>
      <c r="C5423" s="363">
        <v>5422</v>
      </c>
    </row>
    <row r="5424" spans="2:3">
      <c r="B5424" s="503"/>
      <c r="C5424" s="363">
        <v>5423</v>
      </c>
    </row>
    <row r="5425" spans="2:3">
      <c r="B5425" s="503"/>
      <c r="C5425" s="363">
        <v>5424</v>
      </c>
    </row>
    <row r="5426" spans="2:3">
      <c r="B5426" s="503"/>
      <c r="C5426" s="363">
        <v>5425</v>
      </c>
    </row>
    <row r="5427" spans="2:3">
      <c r="B5427" s="503"/>
      <c r="C5427" s="363">
        <v>5426</v>
      </c>
    </row>
    <row r="5428" spans="2:3">
      <c r="B5428" s="503"/>
      <c r="C5428" s="363">
        <v>5427</v>
      </c>
    </row>
    <row r="5429" spans="2:3">
      <c r="B5429" s="503"/>
      <c r="C5429" s="363">
        <v>5428</v>
      </c>
    </row>
    <row r="5430" spans="2:3">
      <c r="B5430" s="503"/>
      <c r="C5430" s="363">
        <v>5429</v>
      </c>
    </row>
    <row r="5431" spans="2:3">
      <c r="B5431" s="503"/>
      <c r="C5431" s="363">
        <v>5430</v>
      </c>
    </row>
    <row r="5432" spans="2:3">
      <c r="B5432" s="503"/>
      <c r="C5432" s="363">
        <v>5431</v>
      </c>
    </row>
    <row r="5433" spans="2:3">
      <c r="B5433" s="503"/>
      <c r="C5433" s="363">
        <v>5432</v>
      </c>
    </row>
    <row r="5434" spans="2:3">
      <c r="B5434" s="503"/>
      <c r="C5434" s="363">
        <v>5433</v>
      </c>
    </row>
    <row r="5435" spans="2:3">
      <c r="B5435" s="503"/>
      <c r="C5435" s="363">
        <v>5434</v>
      </c>
    </row>
    <row r="5436" spans="2:3">
      <c r="B5436" s="503"/>
      <c r="C5436" s="363">
        <v>5435</v>
      </c>
    </row>
    <row r="5437" spans="2:3">
      <c r="B5437" s="503"/>
      <c r="C5437" s="363">
        <v>5436</v>
      </c>
    </row>
    <row r="5438" spans="2:3">
      <c r="B5438" s="503"/>
      <c r="C5438" s="363">
        <v>5437</v>
      </c>
    </row>
    <row r="5439" spans="2:3">
      <c r="B5439" s="503"/>
      <c r="C5439" s="363">
        <v>5438</v>
      </c>
    </row>
    <row r="5440" spans="2:3">
      <c r="B5440" s="503"/>
      <c r="C5440" s="363">
        <v>5439</v>
      </c>
    </row>
    <row r="5441" spans="2:3">
      <c r="B5441" s="503"/>
      <c r="C5441" s="363">
        <v>5440</v>
      </c>
    </row>
    <row r="5442" spans="2:3">
      <c r="B5442" s="503"/>
      <c r="C5442" s="363">
        <v>5441</v>
      </c>
    </row>
    <row r="5443" spans="2:3">
      <c r="B5443" s="503"/>
      <c r="C5443" s="363">
        <v>5442</v>
      </c>
    </row>
    <row r="5444" spans="2:3">
      <c r="B5444" s="503"/>
      <c r="C5444" s="363">
        <v>5443</v>
      </c>
    </row>
    <row r="5445" spans="2:3">
      <c r="B5445" s="503"/>
      <c r="C5445" s="363">
        <v>5444</v>
      </c>
    </row>
    <row r="5446" spans="2:3">
      <c r="B5446" s="503"/>
      <c r="C5446" s="363">
        <v>5445</v>
      </c>
    </row>
    <row r="5447" spans="2:3">
      <c r="B5447" s="503"/>
      <c r="C5447" s="363">
        <v>5446</v>
      </c>
    </row>
    <row r="5448" spans="2:3">
      <c r="B5448" s="503"/>
      <c r="C5448" s="363">
        <v>5447</v>
      </c>
    </row>
    <row r="5449" spans="2:3">
      <c r="B5449" s="503"/>
      <c r="C5449" s="363">
        <v>5448</v>
      </c>
    </row>
    <row r="5450" spans="2:3">
      <c r="B5450" s="503"/>
      <c r="C5450" s="363">
        <v>5449</v>
      </c>
    </row>
    <row r="5451" spans="2:3">
      <c r="B5451" s="503"/>
      <c r="C5451" s="363">
        <v>5450</v>
      </c>
    </row>
    <row r="5452" spans="2:3">
      <c r="B5452" s="503"/>
      <c r="C5452" s="363">
        <v>5451</v>
      </c>
    </row>
    <row r="5453" spans="2:3">
      <c r="B5453" s="503"/>
      <c r="C5453" s="363">
        <v>5452</v>
      </c>
    </row>
    <row r="5454" spans="2:3">
      <c r="B5454" s="503"/>
      <c r="C5454" s="363">
        <v>5453</v>
      </c>
    </row>
    <row r="5455" spans="2:3">
      <c r="B5455" s="503"/>
      <c r="C5455" s="363">
        <v>5454</v>
      </c>
    </row>
    <row r="5456" spans="2:3">
      <c r="B5456" s="503"/>
      <c r="C5456" s="363">
        <v>5455</v>
      </c>
    </row>
    <row r="5457" spans="2:3">
      <c r="B5457" s="503"/>
      <c r="C5457" s="363">
        <v>5456</v>
      </c>
    </row>
    <row r="5458" spans="2:3">
      <c r="B5458" s="503"/>
      <c r="C5458" s="363">
        <v>5457</v>
      </c>
    </row>
    <row r="5459" spans="2:3">
      <c r="B5459" s="503"/>
      <c r="C5459" s="363">
        <v>5458</v>
      </c>
    </row>
    <row r="5460" spans="2:3">
      <c r="B5460" s="503"/>
      <c r="C5460" s="363">
        <v>5459</v>
      </c>
    </row>
    <row r="5461" spans="2:3">
      <c r="B5461" s="503"/>
      <c r="C5461" s="363">
        <v>5460</v>
      </c>
    </row>
    <row r="5462" spans="2:3">
      <c r="B5462" s="503"/>
      <c r="C5462" s="363">
        <v>5461</v>
      </c>
    </row>
    <row r="5463" spans="2:3">
      <c r="B5463" s="503"/>
      <c r="C5463" s="363">
        <v>5462</v>
      </c>
    </row>
    <row r="5464" spans="2:3">
      <c r="B5464" s="503"/>
      <c r="C5464" s="363">
        <v>5463</v>
      </c>
    </row>
    <row r="5465" spans="2:3">
      <c r="B5465" s="503"/>
      <c r="C5465" s="363">
        <v>5464</v>
      </c>
    </row>
    <row r="5466" spans="2:3">
      <c r="B5466" s="503"/>
      <c r="C5466" s="363">
        <v>5465</v>
      </c>
    </row>
    <row r="5467" spans="2:3">
      <c r="B5467" s="503"/>
      <c r="C5467" s="363">
        <v>5466</v>
      </c>
    </row>
    <row r="5468" spans="2:3">
      <c r="B5468" s="503"/>
      <c r="C5468" s="363">
        <v>5467</v>
      </c>
    </row>
    <row r="5469" spans="2:3">
      <c r="B5469" s="503"/>
      <c r="C5469" s="363">
        <v>5468</v>
      </c>
    </row>
    <row r="5470" spans="2:3">
      <c r="B5470" s="503"/>
      <c r="C5470" s="363">
        <v>5469</v>
      </c>
    </row>
    <row r="5471" spans="2:3">
      <c r="B5471" s="503"/>
      <c r="C5471" s="363">
        <v>5470</v>
      </c>
    </row>
    <row r="5472" spans="2:3">
      <c r="B5472" s="503"/>
      <c r="C5472" s="363">
        <v>5471</v>
      </c>
    </row>
    <row r="5473" spans="2:3">
      <c r="B5473" s="503"/>
      <c r="C5473" s="363">
        <v>5472</v>
      </c>
    </row>
    <row r="5474" spans="2:3">
      <c r="B5474" s="503"/>
      <c r="C5474" s="363">
        <v>5473</v>
      </c>
    </row>
    <row r="5475" spans="2:3">
      <c r="B5475" s="503"/>
      <c r="C5475" s="363">
        <v>5474</v>
      </c>
    </row>
    <row r="5476" spans="2:3">
      <c r="B5476" s="503"/>
      <c r="C5476" s="363">
        <v>5475</v>
      </c>
    </row>
    <row r="5477" spans="2:3">
      <c r="B5477" s="503"/>
      <c r="C5477" s="363">
        <v>5476</v>
      </c>
    </row>
    <row r="5478" spans="2:3">
      <c r="B5478" s="503"/>
      <c r="C5478" s="363">
        <v>5477</v>
      </c>
    </row>
    <row r="5479" spans="2:3">
      <c r="B5479" s="503"/>
      <c r="C5479" s="363">
        <v>5478</v>
      </c>
    </row>
    <row r="5480" spans="2:3">
      <c r="B5480" s="503"/>
      <c r="C5480" s="363">
        <v>5479</v>
      </c>
    </row>
    <row r="5481" spans="2:3">
      <c r="B5481" s="503"/>
      <c r="C5481" s="363">
        <v>5480</v>
      </c>
    </row>
    <row r="5482" spans="2:3">
      <c r="B5482" s="503"/>
      <c r="C5482" s="363">
        <v>5481</v>
      </c>
    </row>
    <row r="5483" spans="2:3">
      <c r="B5483" s="503"/>
      <c r="C5483" s="363">
        <v>5482</v>
      </c>
    </row>
    <row r="5484" spans="2:3">
      <c r="B5484" s="503"/>
      <c r="C5484" s="363">
        <v>5483</v>
      </c>
    </row>
    <row r="5485" spans="2:3">
      <c r="B5485" s="503"/>
      <c r="C5485" s="363">
        <v>5484</v>
      </c>
    </row>
    <row r="5486" spans="2:3">
      <c r="B5486" s="503"/>
      <c r="C5486" s="363">
        <v>5485</v>
      </c>
    </row>
    <row r="5487" spans="2:3">
      <c r="B5487" s="503"/>
      <c r="C5487" s="363">
        <v>5486</v>
      </c>
    </row>
    <row r="5488" spans="2:3">
      <c r="B5488" s="503"/>
      <c r="C5488" s="363">
        <v>5487</v>
      </c>
    </row>
    <row r="5489" spans="2:3">
      <c r="B5489" s="503"/>
      <c r="C5489" s="363">
        <v>5488</v>
      </c>
    </row>
    <row r="5490" spans="2:3">
      <c r="B5490" s="503"/>
      <c r="C5490" s="363">
        <v>5489</v>
      </c>
    </row>
    <row r="5491" spans="2:3">
      <c r="B5491" s="503"/>
      <c r="C5491" s="363">
        <v>5490</v>
      </c>
    </row>
    <row r="5492" spans="2:3">
      <c r="B5492" s="503"/>
      <c r="C5492" s="363">
        <v>5491</v>
      </c>
    </row>
    <row r="5493" spans="2:3">
      <c r="B5493" s="503"/>
      <c r="C5493" s="363">
        <v>5492</v>
      </c>
    </row>
    <row r="5494" spans="2:3">
      <c r="B5494" s="503"/>
      <c r="C5494" s="363">
        <v>5493</v>
      </c>
    </row>
    <row r="5495" spans="2:3">
      <c r="B5495" s="503"/>
      <c r="C5495" s="363">
        <v>5494</v>
      </c>
    </row>
    <row r="5496" spans="2:3">
      <c r="B5496" s="503"/>
      <c r="C5496" s="363">
        <v>5495</v>
      </c>
    </row>
    <row r="5497" spans="2:3">
      <c r="B5497" s="503"/>
      <c r="C5497" s="363">
        <v>5496</v>
      </c>
    </row>
    <row r="5498" spans="2:3">
      <c r="B5498" s="503"/>
      <c r="C5498" s="363">
        <v>5497</v>
      </c>
    </row>
    <row r="5499" spans="2:3">
      <c r="B5499" s="503"/>
      <c r="C5499" s="363">
        <v>5498</v>
      </c>
    </row>
    <row r="5500" spans="2:3">
      <c r="B5500" s="503"/>
      <c r="C5500" s="363">
        <v>5499</v>
      </c>
    </row>
    <row r="5501" spans="2:3">
      <c r="B5501" s="503"/>
      <c r="C5501" s="363">
        <v>5500</v>
      </c>
    </row>
    <row r="5502" spans="2:3">
      <c r="B5502" s="503"/>
      <c r="C5502" s="363">
        <v>5501</v>
      </c>
    </row>
    <row r="5503" spans="2:3">
      <c r="B5503" s="503"/>
      <c r="C5503" s="363">
        <v>5502</v>
      </c>
    </row>
    <row r="5504" spans="2:3">
      <c r="B5504" s="503"/>
      <c r="C5504" s="363">
        <v>5503</v>
      </c>
    </row>
    <row r="5505" spans="2:3">
      <c r="B5505" s="503"/>
      <c r="C5505" s="363">
        <v>5504</v>
      </c>
    </row>
    <row r="5506" spans="2:3">
      <c r="B5506" s="503"/>
      <c r="C5506" s="363">
        <v>5505</v>
      </c>
    </row>
    <row r="5507" spans="2:3">
      <c r="B5507" s="503"/>
      <c r="C5507" s="363">
        <v>5506</v>
      </c>
    </row>
    <row r="5508" spans="2:3">
      <c r="B5508" s="503"/>
      <c r="C5508" s="363">
        <v>5507</v>
      </c>
    </row>
    <row r="5509" spans="2:3">
      <c r="B5509" s="503"/>
      <c r="C5509" s="363">
        <v>5508</v>
      </c>
    </row>
    <row r="5510" spans="2:3">
      <c r="B5510" s="503"/>
      <c r="C5510" s="363">
        <v>5509</v>
      </c>
    </row>
    <row r="5511" spans="2:3">
      <c r="B5511" s="503"/>
      <c r="C5511" s="363">
        <v>5510</v>
      </c>
    </row>
    <row r="5512" spans="2:3">
      <c r="B5512" s="503"/>
      <c r="C5512" s="363">
        <v>5511</v>
      </c>
    </row>
    <row r="5513" spans="2:3">
      <c r="B5513" s="503"/>
      <c r="C5513" s="363">
        <v>5512</v>
      </c>
    </row>
    <row r="5514" spans="2:3">
      <c r="B5514" s="503"/>
      <c r="C5514" s="363">
        <v>5513</v>
      </c>
    </row>
    <row r="5515" spans="2:3">
      <c r="B5515" s="503"/>
      <c r="C5515" s="363">
        <v>5514</v>
      </c>
    </row>
    <row r="5516" spans="2:3">
      <c r="B5516" s="503"/>
      <c r="C5516" s="363">
        <v>5515</v>
      </c>
    </row>
    <row r="5517" spans="2:3">
      <c r="B5517" s="503"/>
      <c r="C5517" s="363">
        <v>5516</v>
      </c>
    </row>
    <row r="5518" spans="2:3">
      <c r="B5518" s="503"/>
      <c r="C5518" s="363">
        <v>5517</v>
      </c>
    </row>
    <row r="5519" spans="2:3">
      <c r="B5519" s="503"/>
      <c r="C5519" s="363">
        <v>5518</v>
      </c>
    </row>
    <row r="5520" spans="2:3">
      <c r="B5520" s="503"/>
      <c r="C5520" s="363">
        <v>5519</v>
      </c>
    </row>
    <row r="5521" spans="2:3">
      <c r="B5521" s="503"/>
      <c r="C5521" s="363">
        <v>5520</v>
      </c>
    </row>
    <row r="5522" spans="2:3">
      <c r="B5522" s="503"/>
      <c r="C5522" s="363">
        <v>5521</v>
      </c>
    </row>
    <row r="5523" spans="2:3">
      <c r="B5523" s="503"/>
      <c r="C5523" s="363">
        <v>5522</v>
      </c>
    </row>
    <row r="5524" spans="2:3">
      <c r="B5524" s="503"/>
      <c r="C5524" s="363">
        <v>5523</v>
      </c>
    </row>
    <row r="5525" spans="2:3">
      <c r="B5525" s="503"/>
      <c r="C5525" s="363">
        <v>5524</v>
      </c>
    </row>
    <row r="5526" spans="2:3">
      <c r="B5526" s="503"/>
      <c r="C5526" s="363">
        <v>5525</v>
      </c>
    </row>
    <row r="5527" spans="2:3">
      <c r="B5527" s="503"/>
      <c r="C5527" s="363">
        <v>5526</v>
      </c>
    </row>
    <row r="5528" spans="2:3">
      <c r="B5528" s="503"/>
      <c r="C5528" s="363">
        <v>5527</v>
      </c>
    </row>
    <row r="5529" spans="2:3">
      <c r="B5529" s="503"/>
      <c r="C5529" s="363">
        <v>5528</v>
      </c>
    </row>
    <row r="5530" spans="2:3">
      <c r="B5530" s="503"/>
      <c r="C5530" s="363">
        <v>5529</v>
      </c>
    </row>
    <row r="5531" spans="2:3">
      <c r="B5531" s="503"/>
      <c r="C5531" s="363">
        <v>5530</v>
      </c>
    </row>
    <row r="5532" spans="2:3">
      <c r="B5532" s="503"/>
      <c r="C5532" s="363">
        <v>5531</v>
      </c>
    </row>
    <row r="5533" spans="2:3">
      <c r="B5533" s="503"/>
      <c r="C5533" s="363">
        <v>5532</v>
      </c>
    </row>
    <row r="5534" spans="2:3">
      <c r="B5534" s="503"/>
      <c r="C5534" s="363">
        <v>5533</v>
      </c>
    </row>
    <row r="5535" spans="2:3">
      <c r="B5535" s="503"/>
      <c r="C5535" s="363">
        <v>5534</v>
      </c>
    </row>
    <row r="5536" spans="2:3">
      <c r="B5536" s="503"/>
      <c r="C5536" s="363">
        <v>5535</v>
      </c>
    </row>
    <row r="5537" spans="2:3">
      <c r="B5537" s="503"/>
      <c r="C5537" s="363">
        <v>5536</v>
      </c>
    </row>
    <row r="5538" spans="2:3">
      <c r="B5538" s="503"/>
      <c r="C5538" s="363">
        <v>5537</v>
      </c>
    </row>
    <row r="5539" spans="2:3">
      <c r="B5539" s="503"/>
      <c r="C5539" s="363">
        <v>5538</v>
      </c>
    </row>
    <row r="5540" spans="2:3">
      <c r="B5540" s="503"/>
      <c r="C5540" s="363">
        <v>5539</v>
      </c>
    </row>
    <row r="5541" spans="2:3">
      <c r="B5541" s="503"/>
      <c r="C5541" s="363">
        <v>5540</v>
      </c>
    </row>
    <row r="5542" spans="2:3">
      <c r="B5542" s="503"/>
      <c r="C5542" s="363">
        <v>5541</v>
      </c>
    </row>
    <row r="5543" spans="2:3">
      <c r="B5543" s="503"/>
      <c r="C5543" s="363">
        <v>5542</v>
      </c>
    </row>
    <row r="5544" spans="2:3">
      <c r="B5544" s="503"/>
      <c r="C5544" s="363">
        <v>5543</v>
      </c>
    </row>
    <row r="5545" spans="2:3">
      <c r="B5545" s="503"/>
      <c r="C5545" s="363">
        <v>5544</v>
      </c>
    </row>
    <row r="5546" spans="2:3">
      <c r="B5546" s="503"/>
      <c r="C5546" s="363">
        <v>5545</v>
      </c>
    </row>
    <row r="5547" spans="2:3">
      <c r="B5547" s="503"/>
      <c r="C5547" s="363">
        <v>5546</v>
      </c>
    </row>
    <row r="5548" spans="2:3">
      <c r="B5548" s="503"/>
      <c r="C5548" s="363">
        <v>5547</v>
      </c>
    </row>
    <row r="5549" spans="2:3">
      <c r="B5549" s="503"/>
      <c r="C5549" s="363">
        <v>5548</v>
      </c>
    </row>
    <row r="5550" spans="2:3">
      <c r="B5550" s="503"/>
      <c r="C5550" s="363">
        <v>5549</v>
      </c>
    </row>
    <row r="5551" spans="2:3">
      <c r="B5551" s="503"/>
      <c r="C5551" s="363">
        <v>5550</v>
      </c>
    </row>
    <row r="5552" spans="2:3">
      <c r="B5552" s="503"/>
      <c r="C5552" s="363">
        <v>5551</v>
      </c>
    </row>
    <row r="5553" spans="2:3">
      <c r="B5553" s="503"/>
      <c r="C5553" s="363">
        <v>5552</v>
      </c>
    </row>
    <row r="5554" spans="2:3">
      <c r="B5554" s="503"/>
      <c r="C5554" s="363">
        <v>5553</v>
      </c>
    </row>
    <row r="5555" spans="2:3">
      <c r="B5555" s="503"/>
      <c r="C5555" s="363">
        <v>5554</v>
      </c>
    </row>
    <row r="5556" spans="2:3">
      <c r="B5556" s="503"/>
      <c r="C5556" s="363">
        <v>5555</v>
      </c>
    </row>
    <row r="5557" spans="2:3">
      <c r="B5557" s="503"/>
      <c r="C5557" s="363">
        <v>5556</v>
      </c>
    </row>
    <row r="5558" spans="2:3">
      <c r="B5558" s="503"/>
      <c r="C5558" s="363">
        <v>5557</v>
      </c>
    </row>
    <row r="5559" spans="2:3">
      <c r="B5559" s="503"/>
      <c r="C5559" s="363">
        <v>5558</v>
      </c>
    </row>
    <row r="5560" spans="2:3">
      <c r="B5560" s="503"/>
      <c r="C5560" s="363">
        <v>5559</v>
      </c>
    </row>
    <row r="5561" spans="2:3">
      <c r="B5561" s="503"/>
      <c r="C5561" s="363">
        <v>5560</v>
      </c>
    </row>
    <row r="5562" spans="2:3">
      <c r="B5562" s="503"/>
      <c r="C5562" s="363">
        <v>5561</v>
      </c>
    </row>
    <row r="5563" spans="2:3">
      <c r="B5563" s="503"/>
      <c r="C5563" s="363">
        <v>5562</v>
      </c>
    </row>
    <row r="5564" spans="2:3">
      <c r="B5564" s="503"/>
      <c r="C5564" s="363">
        <v>5563</v>
      </c>
    </row>
    <row r="5565" spans="2:3">
      <c r="B5565" s="503"/>
      <c r="C5565" s="363">
        <v>5564</v>
      </c>
    </row>
    <row r="5566" spans="2:3">
      <c r="B5566" s="503"/>
      <c r="C5566" s="363">
        <v>5565</v>
      </c>
    </row>
    <row r="5567" spans="2:3">
      <c r="B5567" s="503"/>
      <c r="C5567" s="363">
        <v>5566</v>
      </c>
    </row>
    <row r="5568" spans="2:3">
      <c r="B5568" s="503"/>
      <c r="C5568" s="363">
        <v>5567</v>
      </c>
    </row>
    <row r="5569" spans="2:3">
      <c r="B5569" s="503"/>
      <c r="C5569" s="363">
        <v>5568</v>
      </c>
    </row>
    <row r="5570" spans="2:3">
      <c r="B5570" s="503"/>
      <c r="C5570" s="363">
        <v>5569</v>
      </c>
    </row>
    <row r="5571" spans="2:3">
      <c r="B5571" s="503"/>
      <c r="C5571" s="363">
        <v>5570</v>
      </c>
    </row>
    <row r="5572" spans="2:3">
      <c r="B5572" s="503"/>
      <c r="C5572" s="363">
        <v>5571</v>
      </c>
    </row>
    <row r="5573" spans="2:3">
      <c r="B5573" s="503"/>
      <c r="C5573" s="363">
        <v>5572</v>
      </c>
    </row>
    <row r="5574" spans="2:3">
      <c r="B5574" s="503"/>
      <c r="C5574" s="363">
        <v>5573</v>
      </c>
    </row>
    <row r="5575" spans="2:3">
      <c r="B5575" s="503"/>
      <c r="C5575" s="363">
        <v>5574</v>
      </c>
    </row>
    <row r="5576" spans="2:3">
      <c r="B5576" s="503"/>
      <c r="C5576" s="363">
        <v>5575</v>
      </c>
    </row>
    <row r="5577" spans="2:3">
      <c r="B5577" s="503"/>
      <c r="C5577" s="363">
        <v>5576</v>
      </c>
    </row>
    <row r="5578" spans="2:3">
      <c r="B5578" s="503"/>
      <c r="C5578" s="363">
        <v>5577</v>
      </c>
    </row>
    <row r="5579" spans="2:3">
      <c r="B5579" s="503"/>
      <c r="C5579" s="363">
        <v>5578</v>
      </c>
    </row>
    <row r="5580" spans="2:3">
      <c r="B5580" s="503"/>
      <c r="C5580" s="363">
        <v>5579</v>
      </c>
    </row>
    <row r="5581" spans="2:3">
      <c r="B5581" s="503"/>
      <c r="C5581" s="363">
        <v>5580</v>
      </c>
    </row>
    <row r="5582" spans="2:3">
      <c r="B5582" s="503"/>
      <c r="C5582" s="363">
        <v>5581</v>
      </c>
    </row>
    <row r="5583" spans="2:3">
      <c r="B5583" s="503"/>
      <c r="C5583" s="363">
        <v>5582</v>
      </c>
    </row>
    <row r="5584" spans="2:3">
      <c r="B5584" s="503"/>
      <c r="C5584" s="363">
        <v>5583</v>
      </c>
    </row>
    <row r="5585" spans="2:3">
      <c r="B5585" s="503"/>
      <c r="C5585" s="363">
        <v>5584</v>
      </c>
    </row>
    <row r="5586" spans="2:3">
      <c r="B5586" s="503"/>
      <c r="C5586" s="363">
        <v>5585</v>
      </c>
    </row>
    <row r="5587" spans="2:3">
      <c r="B5587" s="503"/>
      <c r="C5587" s="363">
        <v>5586</v>
      </c>
    </row>
    <row r="5588" spans="2:3">
      <c r="B5588" s="503"/>
      <c r="C5588" s="363">
        <v>5587</v>
      </c>
    </row>
    <row r="5589" spans="2:3">
      <c r="B5589" s="503"/>
      <c r="C5589" s="363">
        <v>5588</v>
      </c>
    </row>
    <row r="5590" spans="2:3">
      <c r="B5590" s="503"/>
      <c r="C5590" s="363">
        <v>5589</v>
      </c>
    </row>
    <row r="5591" spans="2:3">
      <c r="B5591" s="503"/>
      <c r="C5591" s="363">
        <v>5590</v>
      </c>
    </row>
    <row r="5592" spans="2:3">
      <c r="B5592" s="503"/>
      <c r="C5592" s="363">
        <v>5591</v>
      </c>
    </row>
    <row r="5593" spans="2:3">
      <c r="B5593" s="503"/>
      <c r="C5593" s="363">
        <v>5592</v>
      </c>
    </row>
    <row r="5594" spans="2:3">
      <c r="B5594" s="503"/>
      <c r="C5594" s="363">
        <v>5593</v>
      </c>
    </row>
    <row r="5595" spans="2:3">
      <c r="B5595" s="503"/>
      <c r="C5595" s="363">
        <v>5594</v>
      </c>
    </row>
    <row r="5596" spans="2:3">
      <c r="B5596" s="503"/>
      <c r="C5596" s="363">
        <v>5595</v>
      </c>
    </row>
    <row r="5597" spans="2:3">
      <c r="B5597" s="503"/>
      <c r="C5597" s="363">
        <v>5596</v>
      </c>
    </row>
    <row r="5598" spans="2:3">
      <c r="B5598" s="503"/>
      <c r="C5598" s="363">
        <v>5597</v>
      </c>
    </row>
    <row r="5599" spans="2:3">
      <c r="B5599" s="503"/>
      <c r="C5599" s="363">
        <v>5598</v>
      </c>
    </row>
    <row r="5600" spans="2:3">
      <c r="B5600" s="503"/>
      <c r="C5600" s="363">
        <v>5599</v>
      </c>
    </row>
    <row r="5601" spans="2:3">
      <c r="B5601" s="503"/>
      <c r="C5601" s="363">
        <v>5600</v>
      </c>
    </row>
    <row r="5602" spans="2:3">
      <c r="B5602" s="503"/>
      <c r="C5602" s="363">
        <v>5601</v>
      </c>
    </row>
    <row r="5603" spans="2:3">
      <c r="B5603" s="503"/>
      <c r="C5603" s="363">
        <v>5602</v>
      </c>
    </row>
    <row r="5604" spans="2:3">
      <c r="B5604" s="503"/>
      <c r="C5604" s="363">
        <v>5603</v>
      </c>
    </row>
    <row r="5605" spans="2:3">
      <c r="B5605" s="503"/>
      <c r="C5605" s="363">
        <v>5604</v>
      </c>
    </row>
    <row r="5606" spans="2:3">
      <c r="B5606" s="503"/>
      <c r="C5606" s="363">
        <v>5605</v>
      </c>
    </row>
    <row r="5607" spans="2:3">
      <c r="B5607" s="503"/>
      <c r="C5607" s="363">
        <v>5606</v>
      </c>
    </row>
    <row r="5608" spans="2:3">
      <c r="B5608" s="503"/>
      <c r="C5608" s="363">
        <v>5607</v>
      </c>
    </row>
    <row r="5609" spans="2:3">
      <c r="B5609" s="503"/>
      <c r="C5609" s="363">
        <v>5608</v>
      </c>
    </row>
    <row r="5610" spans="2:3">
      <c r="B5610" s="503"/>
      <c r="C5610" s="363">
        <v>5609</v>
      </c>
    </row>
    <row r="5611" spans="2:3">
      <c r="B5611" s="503"/>
      <c r="C5611" s="363">
        <v>5610</v>
      </c>
    </row>
    <row r="5612" spans="2:3">
      <c r="B5612" s="503"/>
      <c r="C5612" s="363">
        <v>5611</v>
      </c>
    </row>
    <row r="5613" spans="2:3">
      <c r="B5613" s="503"/>
      <c r="C5613" s="363">
        <v>5612</v>
      </c>
    </row>
    <row r="5614" spans="2:3">
      <c r="B5614" s="503"/>
      <c r="C5614" s="363">
        <v>5613</v>
      </c>
    </row>
    <row r="5615" spans="2:3">
      <c r="B5615" s="503"/>
      <c r="C5615" s="363">
        <v>5614</v>
      </c>
    </row>
    <row r="5616" spans="2:3">
      <c r="B5616" s="503"/>
      <c r="C5616" s="363">
        <v>5615</v>
      </c>
    </row>
    <row r="5617" spans="2:3">
      <c r="B5617" s="503"/>
      <c r="C5617" s="363">
        <v>5616</v>
      </c>
    </row>
    <row r="5618" spans="2:3">
      <c r="B5618" s="503"/>
      <c r="C5618" s="363">
        <v>5617</v>
      </c>
    </row>
    <row r="5619" spans="2:3">
      <c r="B5619" s="503"/>
      <c r="C5619" s="363">
        <v>5618</v>
      </c>
    </row>
    <row r="5620" spans="2:3">
      <c r="B5620" s="503"/>
      <c r="C5620" s="363">
        <v>5619</v>
      </c>
    </row>
    <row r="5621" spans="2:3">
      <c r="B5621" s="503"/>
      <c r="C5621" s="363">
        <v>5620</v>
      </c>
    </row>
    <row r="5622" spans="2:3">
      <c r="B5622" s="503"/>
      <c r="C5622" s="363">
        <v>5621</v>
      </c>
    </row>
    <row r="5623" spans="2:3">
      <c r="B5623" s="503"/>
      <c r="C5623" s="363">
        <v>5622</v>
      </c>
    </row>
    <row r="5624" spans="2:3">
      <c r="B5624" s="503"/>
      <c r="C5624" s="363">
        <v>5623</v>
      </c>
    </row>
    <row r="5625" spans="2:3">
      <c r="B5625" s="503"/>
      <c r="C5625" s="363">
        <v>5624</v>
      </c>
    </row>
    <row r="5626" spans="2:3">
      <c r="B5626" s="503"/>
      <c r="C5626" s="363">
        <v>5625</v>
      </c>
    </row>
    <row r="5627" spans="2:3">
      <c r="B5627" s="503"/>
      <c r="C5627" s="363">
        <v>5626</v>
      </c>
    </row>
    <row r="5628" spans="2:3">
      <c r="B5628" s="503"/>
      <c r="C5628" s="363">
        <v>5627</v>
      </c>
    </row>
    <row r="5629" spans="2:3">
      <c r="B5629" s="503"/>
      <c r="C5629" s="363">
        <v>5628</v>
      </c>
    </row>
    <row r="5630" spans="2:3">
      <c r="B5630" s="503"/>
      <c r="C5630" s="363">
        <v>5629</v>
      </c>
    </row>
    <row r="5631" spans="2:3">
      <c r="B5631" s="503"/>
      <c r="C5631" s="363">
        <v>5630</v>
      </c>
    </row>
    <row r="5632" spans="2:3">
      <c r="B5632" s="503"/>
      <c r="C5632" s="363">
        <v>5631</v>
      </c>
    </row>
    <row r="5633" spans="2:3">
      <c r="B5633" s="503"/>
      <c r="C5633" s="363">
        <v>5632</v>
      </c>
    </row>
    <row r="5634" spans="2:3">
      <c r="B5634" s="503"/>
      <c r="C5634" s="363">
        <v>5633</v>
      </c>
    </row>
    <row r="5635" spans="2:3">
      <c r="B5635" s="503"/>
      <c r="C5635" s="363">
        <v>5634</v>
      </c>
    </row>
    <row r="5636" spans="2:3">
      <c r="B5636" s="503"/>
      <c r="C5636" s="363">
        <v>5635</v>
      </c>
    </row>
    <row r="5637" spans="2:3">
      <c r="B5637" s="503"/>
      <c r="C5637" s="363">
        <v>5636</v>
      </c>
    </row>
    <row r="5638" spans="2:3">
      <c r="B5638" s="503"/>
      <c r="C5638" s="363">
        <v>5637</v>
      </c>
    </row>
    <row r="5639" spans="2:3">
      <c r="B5639" s="503"/>
      <c r="C5639" s="363">
        <v>5638</v>
      </c>
    </row>
    <row r="5640" spans="2:3">
      <c r="B5640" s="503"/>
      <c r="C5640" s="363">
        <v>5639</v>
      </c>
    </row>
    <row r="5641" spans="2:3">
      <c r="B5641" s="503"/>
      <c r="C5641" s="363">
        <v>5640</v>
      </c>
    </row>
    <row r="5642" spans="2:3">
      <c r="B5642" s="503"/>
      <c r="C5642" s="363">
        <v>5641</v>
      </c>
    </row>
    <row r="5643" spans="2:3">
      <c r="B5643" s="503"/>
      <c r="C5643" s="363">
        <v>5642</v>
      </c>
    </row>
    <row r="5644" spans="2:3">
      <c r="B5644" s="503"/>
      <c r="C5644" s="363">
        <v>5643</v>
      </c>
    </row>
    <row r="5645" spans="2:3">
      <c r="B5645" s="503"/>
      <c r="C5645" s="363">
        <v>5644</v>
      </c>
    </row>
    <row r="5646" spans="2:3">
      <c r="B5646" s="503"/>
      <c r="C5646" s="363">
        <v>5645</v>
      </c>
    </row>
    <row r="5647" spans="2:3">
      <c r="B5647" s="503"/>
      <c r="C5647" s="363">
        <v>5646</v>
      </c>
    </row>
    <row r="5648" spans="2:3">
      <c r="B5648" s="503"/>
      <c r="C5648" s="363">
        <v>5647</v>
      </c>
    </row>
    <row r="5649" spans="2:3">
      <c r="B5649" s="503"/>
      <c r="C5649" s="363">
        <v>5648</v>
      </c>
    </row>
    <row r="5650" spans="2:3">
      <c r="B5650" s="503"/>
      <c r="C5650" s="363">
        <v>5649</v>
      </c>
    </row>
    <row r="5651" spans="2:3">
      <c r="B5651" s="503"/>
      <c r="C5651" s="363">
        <v>5650</v>
      </c>
    </row>
    <row r="5652" spans="2:3">
      <c r="B5652" s="503"/>
      <c r="C5652" s="363">
        <v>5651</v>
      </c>
    </row>
    <row r="5653" spans="2:3">
      <c r="B5653" s="503"/>
      <c r="C5653" s="363">
        <v>5652</v>
      </c>
    </row>
    <row r="5654" spans="2:3">
      <c r="B5654" s="503"/>
      <c r="C5654" s="363">
        <v>5653</v>
      </c>
    </row>
    <row r="5655" spans="2:3">
      <c r="B5655" s="503"/>
      <c r="C5655" s="363">
        <v>5654</v>
      </c>
    </row>
    <row r="5656" spans="2:3">
      <c r="B5656" s="503"/>
      <c r="C5656" s="363">
        <v>5655</v>
      </c>
    </row>
    <row r="5657" spans="2:3">
      <c r="B5657" s="503"/>
      <c r="C5657" s="363">
        <v>5656</v>
      </c>
    </row>
    <row r="5658" spans="2:3">
      <c r="B5658" s="503"/>
      <c r="C5658" s="363">
        <v>5657</v>
      </c>
    </row>
    <row r="5659" spans="2:3">
      <c r="B5659" s="503"/>
      <c r="C5659" s="363">
        <v>5658</v>
      </c>
    </row>
    <row r="5660" spans="2:3">
      <c r="B5660" s="503"/>
      <c r="C5660" s="363">
        <v>5659</v>
      </c>
    </row>
    <row r="5661" spans="2:3">
      <c r="B5661" s="503"/>
      <c r="C5661" s="363">
        <v>5660</v>
      </c>
    </row>
    <row r="5662" spans="2:3">
      <c r="B5662" s="503"/>
      <c r="C5662" s="363">
        <v>5661</v>
      </c>
    </row>
    <row r="5663" spans="2:3">
      <c r="B5663" s="503"/>
      <c r="C5663" s="363">
        <v>5662</v>
      </c>
    </row>
    <row r="5664" spans="2:3">
      <c r="B5664" s="503"/>
      <c r="C5664" s="363">
        <v>5663</v>
      </c>
    </row>
    <row r="5665" spans="2:3">
      <c r="B5665" s="503"/>
      <c r="C5665" s="363">
        <v>5664</v>
      </c>
    </row>
    <row r="5666" spans="2:3">
      <c r="B5666" s="503"/>
      <c r="C5666" s="363">
        <v>5665</v>
      </c>
    </row>
    <row r="5667" spans="2:3">
      <c r="B5667" s="503"/>
      <c r="C5667" s="363">
        <v>5666</v>
      </c>
    </row>
    <row r="5668" spans="2:3">
      <c r="B5668" s="503"/>
      <c r="C5668" s="363">
        <v>5667</v>
      </c>
    </row>
    <row r="5669" spans="2:3">
      <c r="B5669" s="503"/>
      <c r="C5669" s="363">
        <v>5668</v>
      </c>
    </row>
    <row r="5670" spans="2:3">
      <c r="B5670" s="503"/>
      <c r="C5670" s="363">
        <v>5669</v>
      </c>
    </row>
    <row r="5671" spans="2:3">
      <c r="B5671" s="503"/>
      <c r="C5671" s="363">
        <v>5670</v>
      </c>
    </row>
    <row r="5672" spans="2:3">
      <c r="B5672" s="503"/>
      <c r="C5672" s="363">
        <v>5671</v>
      </c>
    </row>
    <row r="5673" spans="2:3">
      <c r="B5673" s="503"/>
      <c r="C5673" s="363">
        <v>5672</v>
      </c>
    </row>
    <row r="5674" spans="2:3">
      <c r="B5674" s="503"/>
      <c r="C5674" s="363">
        <v>5673</v>
      </c>
    </row>
    <row r="5675" spans="2:3">
      <c r="B5675" s="503"/>
      <c r="C5675" s="363">
        <v>5674</v>
      </c>
    </row>
    <row r="5676" spans="2:3">
      <c r="B5676" s="503"/>
      <c r="C5676" s="363">
        <v>5675</v>
      </c>
    </row>
    <row r="5677" spans="2:3">
      <c r="B5677" s="503"/>
      <c r="C5677" s="363">
        <v>5676</v>
      </c>
    </row>
    <row r="5678" spans="2:3">
      <c r="B5678" s="503"/>
      <c r="C5678" s="363">
        <v>5677</v>
      </c>
    </row>
    <row r="5679" spans="2:3">
      <c r="B5679" s="503"/>
      <c r="C5679" s="363">
        <v>5678</v>
      </c>
    </row>
    <row r="5680" spans="2:3">
      <c r="B5680" s="503"/>
      <c r="C5680" s="363">
        <v>5679</v>
      </c>
    </row>
    <row r="5681" spans="2:3">
      <c r="B5681" s="503"/>
      <c r="C5681" s="363">
        <v>5680</v>
      </c>
    </row>
    <row r="5682" spans="2:3">
      <c r="B5682" s="503"/>
      <c r="C5682" s="363">
        <v>5681</v>
      </c>
    </row>
    <row r="5683" spans="2:3">
      <c r="B5683" s="503"/>
      <c r="C5683" s="363">
        <v>5682</v>
      </c>
    </row>
    <row r="5684" spans="2:3">
      <c r="B5684" s="503"/>
      <c r="C5684" s="363">
        <v>5683</v>
      </c>
    </row>
    <row r="5685" spans="2:3">
      <c r="B5685" s="503"/>
      <c r="C5685" s="363">
        <v>5684</v>
      </c>
    </row>
    <row r="5686" spans="2:3">
      <c r="B5686" s="503"/>
      <c r="C5686" s="363">
        <v>5685</v>
      </c>
    </row>
    <row r="5687" spans="2:3">
      <c r="B5687" s="503"/>
      <c r="C5687" s="363">
        <v>5686</v>
      </c>
    </row>
    <row r="5688" spans="2:3">
      <c r="B5688" s="503"/>
      <c r="C5688" s="363">
        <v>5687</v>
      </c>
    </row>
    <row r="5689" spans="2:3">
      <c r="B5689" s="503"/>
      <c r="C5689" s="363">
        <v>5688</v>
      </c>
    </row>
    <row r="5690" spans="2:3">
      <c r="B5690" s="503"/>
      <c r="C5690" s="363">
        <v>5689</v>
      </c>
    </row>
    <row r="5691" spans="2:3">
      <c r="B5691" s="503"/>
      <c r="C5691" s="363">
        <v>5690</v>
      </c>
    </row>
    <row r="5692" spans="2:3">
      <c r="B5692" s="503"/>
      <c r="C5692" s="363">
        <v>5691</v>
      </c>
    </row>
    <row r="5693" spans="2:3">
      <c r="B5693" s="503"/>
      <c r="C5693" s="363">
        <v>5692</v>
      </c>
    </row>
    <row r="5694" spans="2:3">
      <c r="B5694" s="503"/>
      <c r="C5694" s="363">
        <v>5693</v>
      </c>
    </row>
    <row r="5695" spans="2:3">
      <c r="B5695" s="503"/>
      <c r="C5695" s="363">
        <v>5694</v>
      </c>
    </row>
    <row r="5696" spans="2:3">
      <c r="B5696" s="503"/>
      <c r="C5696" s="363">
        <v>5695</v>
      </c>
    </row>
    <row r="5697" spans="2:3">
      <c r="B5697" s="503"/>
      <c r="C5697" s="363">
        <v>5696</v>
      </c>
    </row>
    <row r="5698" spans="2:3">
      <c r="B5698" s="503"/>
      <c r="C5698" s="363">
        <v>5697</v>
      </c>
    </row>
    <row r="5699" spans="2:3">
      <c r="B5699" s="503"/>
      <c r="C5699" s="363">
        <v>5698</v>
      </c>
    </row>
    <row r="5700" spans="2:3">
      <c r="B5700" s="503"/>
      <c r="C5700" s="363">
        <v>5699</v>
      </c>
    </row>
    <row r="5701" spans="2:3">
      <c r="B5701" s="503"/>
      <c r="C5701" s="363">
        <v>5700</v>
      </c>
    </row>
    <row r="5702" spans="2:3">
      <c r="B5702" s="503"/>
      <c r="C5702" s="363">
        <v>5701</v>
      </c>
    </row>
    <row r="5703" spans="2:3">
      <c r="B5703" s="503"/>
      <c r="C5703" s="363">
        <v>5702</v>
      </c>
    </row>
    <row r="5704" spans="2:3">
      <c r="B5704" s="503"/>
      <c r="C5704" s="363">
        <v>5703</v>
      </c>
    </row>
    <row r="5705" spans="2:3">
      <c r="B5705" s="503"/>
      <c r="C5705" s="363">
        <v>5704</v>
      </c>
    </row>
    <row r="5706" spans="2:3">
      <c r="B5706" s="503"/>
      <c r="C5706" s="363">
        <v>5705</v>
      </c>
    </row>
    <row r="5707" spans="2:3">
      <c r="B5707" s="503"/>
      <c r="C5707" s="363">
        <v>5706</v>
      </c>
    </row>
    <row r="5708" spans="2:3">
      <c r="B5708" s="503"/>
      <c r="C5708" s="363">
        <v>5707</v>
      </c>
    </row>
    <row r="5709" spans="2:3">
      <c r="B5709" s="503"/>
      <c r="C5709" s="363">
        <v>5708</v>
      </c>
    </row>
    <row r="5710" spans="2:3">
      <c r="B5710" s="503"/>
      <c r="C5710" s="363">
        <v>5709</v>
      </c>
    </row>
    <row r="5711" spans="2:3">
      <c r="B5711" s="503"/>
      <c r="C5711" s="363">
        <v>5710</v>
      </c>
    </row>
    <row r="5712" spans="2:3">
      <c r="B5712" s="503"/>
      <c r="C5712" s="363">
        <v>5711</v>
      </c>
    </row>
    <row r="5713" spans="2:3">
      <c r="B5713" s="503"/>
      <c r="C5713" s="363">
        <v>5712</v>
      </c>
    </row>
    <row r="5714" spans="2:3">
      <c r="B5714" s="503"/>
      <c r="C5714" s="363">
        <v>5713</v>
      </c>
    </row>
    <row r="5715" spans="2:3">
      <c r="B5715" s="503"/>
      <c r="C5715" s="363">
        <v>5714</v>
      </c>
    </row>
    <row r="5716" spans="2:3">
      <c r="B5716" s="503"/>
      <c r="C5716" s="363">
        <v>5715</v>
      </c>
    </row>
    <row r="5717" spans="2:3">
      <c r="B5717" s="503"/>
      <c r="C5717" s="363">
        <v>5716</v>
      </c>
    </row>
    <row r="5718" spans="2:3">
      <c r="B5718" s="503"/>
      <c r="C5718" s="363">
        <v>5717</v>
      </c>
    </row>
    <row r="5719" spans="2:3">
      <c r="B5719" s="503"/>
      <c r="C5719" s="363">
        <v>5718</v>
      </c>
    </row>
    <row r="5720" spans="2:3">
      <c r="B5720" s="503"/>
      <c r="C5720" s="363">
        <v>5719</v>
      </c>
    </row>
    <row r="5721" spans="2:3">
      <c r="B5721" s="503"/>
      <c r="C5721" s="363">
        <v>5720</v>
      </c>
    </row>
    <row r="5722" spans="2:3">
      <c r="B5722" s="503"/>
      <c r="C5722" s="363">
        <v>5721</v>
      </c>
    </row>
    <row r="5723" spans="2:3">
      <c r="B5723" s="503"/>
      <c r="C5723" s="363">
        <v>5722</v>
      </c>
    </row>
    <row r="5724" spans="2:3">
      <c r="B5724" s="503"/>
      <c r="C5724" s="363">
        <v>5723</v>
      </c>
    </row>
    <row r="5725" spans="2:3">
      <c r="B5725" s="503"/>
      <c r="C5725" s="363">
        <v>5724</v>
      </c>
    </row>
    <row r="5726" spans="2:3">
      <c r="B5726" s="503"/>
      <c r="C5726" s="363">
        <v>5725</v>
      </c>
    </row>
    <row r="5727" spans="2:3">
      <c r="B5727" s="503"/>
      <c r="C5727" s="363">
        <v>5726</v>
      </c>
    </row>
    <row r="5728" spans="2:3">
      <c r="B5728" s="503"/>
      <c r="C5728" s="363">
        <v>5727</v>
      </c>
    </row>
    <row r="5729" spans="2:3">
      <c r="B5729" s="503"/>
      <c r="C5729" s="363">
        <v>5728</v>
      </c>
    </row>
    <row r="5730" spans="2:3">
      <c r="B5730" s="503"/>
      <c r="C5730" s="363">
        <v>5729</v>
      </c>
    </row>
    <row r="5731" spans="2:3">
      <c r="B5731" s="503"/>
      <c r="C5731" s="363">
        <v>5730</v>
      </c>
    </row>
    <row r="5732" spans="2:3">
      <c r="B5732" s="503"/>
      <c r="C5732" s="363">
        <v>5731</v>
      </c>
    </row>
    <row r="5733" spans="2:3">
      <c r="B5733" s="503"/>
      <c r="C5733" s="363">
        <v>5732</v>
      </c>
    </row>
    <row r="5734" spans="2:3">
      <c r="B5734" s="503"/>
      <c r="C5734" s="363">
        <v>5733</v>
      </c>
    </row>
    <row r="5735" spans="2:3">
      <c r="B5735" s="503"/>
      <c r="C5735" s="363">
        <v>5734</v>
      </c>
    </row>
    <row r="5736" spans="2:3">
      <c r="B5736" s="503"/>
      <c r="C5736" s="363">
        <v>5735</v>
      </c>
    </row>
    <row r="5737" spans="2:3">
      <c r="B5737" s="503"/>
      <c r="C5737" s="363">
        <v>5736</v>
      </c>
    </row>
    <row r="5738" spans="2:3">
      <c r="B5738" s="503"/>
      <c r="C5738" s="363">
        <v>5737</v>
      </c>
    </row>
    <row r="5739" spans="2:3">
      <c r="B5739" s="503"/>
      <c r="C5739" s="363">
        <v>5738</v>
      </c>
    </row>
    <row r="5740" spans="2:3">
      <c r="B5740" s="503"/>
      <c r="C5740" s="363">
        <v>5739</v>
      </c>
    </row>
    <row r="5741" spans="2:3">
      <c r="B5741" s="503"/>
      <c r="C5741" s="363">
        <v>5740</v>
      </c>
    </row>
    <row r="5742" spans="2:3">
      <c r="B5742" s="503"/>
      <c r="C5742" s="363">
        <v>5741</v>
      </c>
    </row>
    <row r="5743" spans="2:3">
      <c r="B5743" s="503"/>
      <c r="C5743" s="363">
        <v>5742</v>
      </c>
    </row>
    <row r="5744" spans="2:3">
      <c r="B5744" s="503"/>
      <c r="C5744" s="363">
        <v>5743</v>
      </c>
    </row>
    <row r="5745" spans="2:3">
      <c r="B5745" s="503"/>
      <c r="C5745" s="363">
        <v>5744</v>
      </c>
    </row>
    <row r="5746" spans="2:3">
      <c r="B5746" s="503"/>
      <c r="C5746" s="363">
        <v>5745</v>
      </c>
    </row>
    <row r="5747" spans="2:3">
      <c r="B5747" s="503"/>
      <c r="C5747" s="363">
        <v>5746</v>
      </c>
    </row>
    <row r="5748" spans="2:3">
      <c r="B5748" s="503"/>
      <c r="C5748" s="363">
        <v>5747</v>
      </c>
    </row>
    <row r="5749" spans="2:3">
      <c r="B5749" s="503"/>
      <c r="C5749" s="363">
        <v>5748</v>
      </c>
    </row>
    <row r="5750" spans="2:3">
      <c r="B5750" s="503"/>
      <c r="C5750" s="363">
        <v>5749</v>
      </c>
    </row>
    <row r="5751" spans="2:3">
      <c r="B5751" s="503"/>
      <c r="C5751" s="363">
        <v>5750</v>
      </c>
    </row>
    <row r="5752" spans="2:3">
      <c r="B5752" s="503"/>
      <c r="C5752" s="363">
        <v>5751</v>
      </c>
    </row>
    <row r="5753" spans="2:3">
      <c r="B5753" s="503"/>
      <c r="C5753" s="363">
        <v>5752</v>
      </c>
    </row>
    <row r="5754" spans="2:3">
      <c r="B5754" s="503"/>
      <c r="C5754" s="363">
        <v>5753</v>
      </c>
    </row>
    <row r="5755" spans="2:3">
      <c r="B5755" s="503"/>
      <c r="C5755" s="363">
        <v>5754</v>
      </c>
    </row>
    <row r="5756" spans="2:3">
      <c r="B5756" s="503"/>
      <c r="C5756" s="363">
        <v>5755</v>
      </c>
    </row>
    <row r="5757" spans="2:3">
      <c r="B5757" s="503"/>
      <c r="C5757" s="363">
        <v>5756</v>
      </c>
    </row>
    <row r="5758" spans="2:3">
      <c r="B5758" s="503"/>
      <c r="C5758" s="363">
        <v>5757</v>
      </c>
    </row>
    <row r="5759" spans="2:3">
      <c r="B5759" s="503"/>
      <c r="C5759" s="363">
        <v>5758</v>
      </c>
    </row>
    <row r="5760" spans="2:3">
      <c r="B5760" s="503"/>
      <c r="C5760" s="363">
        <v>5759</v>
      </c>
    </row>
    <row r="5761" spans="2:3">
      <c r="B5761" s="503"/>
      <c r="C5761" s="363">
        <v>5760</v>
      </c>
    </row>
    <row r="5762" spans="2:3">
      <c r="B5762" s="503"/>
      <c r="C5762" s="363">
        <v>5761</v>
      </c>
    </row>
    <row r="5763" spans="2:3">
      <c r="B5763" s="503"/>
      <c r="C5763" s="363">
        <v>5762</v>
      </c>
    </row>
    <row r="5764" spans="2:3">
      <c r="B5764" s="503"/>
      <c r="C5764" s="363">
        <v>5763</v>
      </c>
    </row>
    <row r="5765" spans="2:3">
      <c r="B5765" s="503"/>
      <c r="C5765" s="363">
        <v>5764</v>
      </c>
    </row>
    <row r="5766" spans="2:3">
      <c r="B5766" s="503"/>
      <c r="C5766" s="363">
        <v>5765</v>
      </c>
    </row>
    <row r="5767" spans="2:3">
      <c r="B5767" s="503"/>
      <c r="C5767" s="363">
        <v>5766</v>
      </c>
    </row>
    <row r="5768" spans="2:3">
      <c r="B5768" s="503"/>
      <c r="C5768" s="363">
        <v>5767</v>
      </c>
    </row>
    <row r="5769" spans="2:3">
      <c r="B5769" s="503"/>
      <c r="C5769" s="363">
        <v>5768</v>
      </c>
    </row>
    <row r="5770" spans="2:3">
      <c r="B5770" s="503"/>
      <c r="C5770" s="363">
        <v>5769</v>
      </c>
    </row>
    <row r="5771" spans="2:3">
      <c r="B5771" s="503"/>
      <c r="C5771" s="363">
        <v>5770</v>
      </c>
    </row>
    <row r="5772" spans="2:3">
      <c r="B5772" s="503"/>
      <c r="C5772" s="363">
        <v>5771</v>
      </c>
    </row>
    <row r="5773" spans="2:3">
      <c r="B5773" s="503"/>
      <c r="C5773" s="363">
        <v>5772</v>
      </c>
    </row>
    <row r="5774" spans="2:3">
      <c r="B5774" s="503"/>
      <c r="C5774" s="363">
        <v>5773</v>
      </c>
    </row>
    <row r="5775" spans="2:3">
      <c r="B5775" s="503"/>
      <c r="C5775" s="363">
        <v>5774</v>
      </c>
    </row>
    <row r="5776" spans="2:3">
      <c r="B5776" s="503"/>
      <c r="C5776" s="363">
        <v>5775</v>
      </c>
    </row>
    <row r="5777" spans="2:3">
      <c r="B5777" s="503"/>
      <c r="C5777" s="363">
        <v>5776</v>
      </c>
    </row>
    <row r="5778" spans="2:3">
      <c r="B5778" s="503"/>
      <c r="C5778" s="363">
        <v>5777</v>
      </c>
    </row>
    <row r="5779" spans="2:3">
      <c r="B5779" s="503"/>
      <c r="C5779" s="363">
        <v>5778</v>
      </c>
    </row>
    <row r="5780" spans="2:3">
      <c r="B5780" s="503"/>
      <c r="C5780" s="363">
        <v>5779</v>
      </c>
    </row>
    <row r="5781" spans="2:3">
      <c r="B5781" s="503"/>
      <c r="C5781" s="363">
        <v>5780</v>
      </c>
    </row>
    <row r="5782" spans="2:3">
      <c r="B5782" s="503"/>
      <c r="C5782" s="363">
        <v>5781</v>
      </c>
    </row>
    <row r="5783" spans="2:3">
      <c r="B5783" s="503"/>
      <c r="C5783" s="363">
        <v>5782</v>
      </c>
    </row>
    <row r="5784" spans="2:3">
      <c r="B5784" s="503"/>
      <c r="C5784" s="363">
        <v>5783</v>
      </c>
    </row>
    <row r="5785" spans="2:3">
      <c r="B5785" s="503"/>
      <c r="C5785" s="363">
        <v>5784</v>
      </c>
    </row>
    <row r="5786" spans="2:3">
      <c r="B5786" s="503"/>
      <c r="C5786" s="363">
        <v>5785</v>
      </c>
    </row>
    <row r="5787" spans="2:3">
      <c r="B5787" s="503"/>
      <c r="C5787" s="363">
        <v>5786</v>
      </c>
    </row>
    <row r="5788" spans="2:3">
      <c r="B5788" s="503"/>
      <c r="C5788" s="363">
        <v>5787</v>
      </c>
    </row>
    <row r="5789" spans="2:3">
      <c r="B5789" s="503"/>
      <c r="C5789" s="363">
        <v>5788</v>
      </c>
    </row>
    <row r="5790" spans="2:3">
      <c r="B5790" s="503"/>
      <c r="C5790" s="363">
        <v>5789</v>
      </c>
    </row>
    <row r="5791" spans="2:3">
      <c r="B5791" s="503"/>
      <c r="C5791" s="363">
        <v>5790</v>
      </c>
    </row>
    <row r="5792" spans="2:3">
      <c r="B5792" s="503"/>
      <c r="C5792" s="363">
        <v>5791</v>
      </c>
    </row>
    <row r="5793" spans="2:3">
      <c r="B5793" s="503"/>
      <c r="C5793" s="363">
        <v>5792</v>
      </c>
    </row>
    <row r="5794" spans="2:3">
      <c r="B5794" s="503"/>
      <c r="C5794" s="363">
        <v>5793</v>
      </c>
    </row>
    <row r="5795" spans="2:3">
      <c r="B5795" s="503"/>
      <c r="C5795" s="363">
        <v>5794</v>
      </c>
    </row>
    <row r="5796" spans="2:3">
      <c r="B5796" s="503"/>
      <c r="C5796" s="363">
        <v>5795</v>
      </c>
    </row>
    <row r="5797" spans="2:3">
      <c r="B5797" s="503"/>
      <c r="C5797" s="363">
        <v>5796</v>
      </c>
    </row>
    <row r="5798" spans="2:3">
      <c r="B5798" s="503"/>
      <c r="C5798" s="363">
        <v>5797</v>
      </c>
    </row>
    <row r="5799" spans="2:3">
      <c r="B5799" s="503"/>
      <c r="C5799" s="363">
        <v>5798</v>
      </c>
    </row>
    <row r="5800" spans="2:3">
      <c r="B5800" s="503"/>
      <c r="C5800" s="363">
        <v>5799</v>
      </c>
    </row>
    <row r="5801" spans="2:3">
      <c r="B5801" s="503"/>
      <c r="C5801" s="363">
        <v>5800</v>
      </c>
    </row>
    <row r="5802" spans="2:3">
      <c r="B5802" s="503"/>
      <c r="C5802" s="363">
        <v>5801</v>
      </c>
    </row>
    <row r="5803" spans="2:3">
      <c r="B5803" s="503"/>
      <c r="C5803" s="363">
        <v>5802</v>
      </c>
    </row>
    <row r="5804" spans="2:3">
      <c r="B5804" s="503"/>
      <c r="C5804" s="363">
        <v>5803</v>
      </c>
    </row>
    <row r="5805" spans="2:3">
      <c r="B5805" s="503"/>
      <c r="C5805" s="363">
        <v>5804</v>
      </c>
    </row>
    <row r="5806" spans="2:3">
      <c r="B5806" s="503"/>
      <c r="C5806" s="363">
        <v>5805</v>
      </c>
    </row>
    <row r="5807" spans="2:3">
      <c r="B5807" s="503"/>
      <c r="C5807" s="363">
        <v>5806</v>
      </c>
    </row>
    <row r="5808" spans="2:3">
      <c r="B5808" s="503"/>
      <c r="C5808" s="363">
        <v>5807</v>
      </c>
    </row>
    <row r="5809" spans="2:3">
      <c r="B5809" s="503"/>
      <c r="C5809" s="363">
        <v>5808</v>
      </c>
    </row>
    <row r="5810" spans="2:3">
      <c r="B5810" s="503"/>
      <c r="C5810" s="363">
        <v>5809</v>
      </c>
    </row>
    <row r="5811" spans="2:3">
      <c r="B5811" s="503"/>
      <c r="C5811" s="363">
        <v>5810</v>
      </c>
    </row>
    <row r="5812" spans="2:3">
      <c r="B5812" s="503"/>
      <c r="C5812" s="363">
        <v>5811</v>
      </c>
    </row>
    <row r="5813" spans="2:3">
      <c r="B5813" s="503"/>
      <c r="C5813" s="363">
        <v>5812</v>
      </c>
    </row>
    <row r="5814" spans="2:3">
      <c r="B5814" s="503"/>
      <c r="C5814" s="363">
        <v>5813</v>
      </c>
    </row>
    <row r="5815" spans="2:3">
      <c r="B5815" s="503"/>
      <c r="C5815" s="363">
        <v>5814</v>
      </c>
    </row>
    <row r="5816" spans="2:3">
      <c r="B5816" s="503"/>
      <c r="C5816" s="363">
        <v>5815</v>
      </c>
    </row>
    <row r="5817" spans="2:3">
      <c r="B5817" s="503"/>
      <c r="C5817" s="363">
        <v>5816</v>
      </c>
    </row>
    <row r="5818" spans="2:3">
      <c r="B5818" s="503"/>
      <c r="C5818" s="363">
        <v>5817</v>
      </c>
    </row>
    <row r="5819" spans="2:3">
      <c r="B5819" s="503"/>
      <c r="C5819" s="363">
        <v>5818</v>
      </c>
    </row>
    <row r="5820" spans="2:3">
      <c r="B5820" s="503"/>
      <c r="C5820" s="363">
        <v>5819</v>
      </c>
    </row>
    <row r="5821" spans="2:3">
      <c r="B5821" s="503"/>
      <c r="C5821" s="363">
        <v>5820</v>
      </c>
    </row>
    <row r="5822" spans="2:3">
      <c r="B5822" s="503"/>
      <c r="C5822" s="363">
        <v>5821</v>
      </c>
    </row>
    <row r="5823" spans="2:3">
      <c r="B5823" s="503"/>
      <c r="C5823" s="363">
        <v>5822</v>
      </c>
    </row>
    <row r="5824" spans="2:3">
      <c r="B5824" s="503"/>
      <c r="C5824" s="363">
        <v>5823</v>
      </c>
    </row>
    <row r="5825" spans="2:3">
      <c r="B5825" s="503"/>
      <c r="C5825" s="363">
        <v>5824</v>
      </c>
    </row>
    <row r="5826" spans="2:3">
      <c r="B5826" s="503"/>
      <c r="C5826" s="363">
        <v>5825</v>
      </c>
    </row>
    <row r="5827" spans="2:3">
      <c r="B5827" s="503"/>
      <c r="C5827" s="363">
        <v>5826</v>
      </c>
    </row>
    <row r="5828" spans="2:3">
      <c r="B5828" s="503"/>
      <c r="C5828" s="363">
        <v>5827</v>
      </c>
    </row>
    <row r="5829" spans="2:3">
      <c r="B5829" s="503"/>
      <c r="C5829" s="363">
        <v>5828</v>
      </c>
    </row>
    <row r="5830" spans="2:3">
      <c r="B5830" s="503"/>
      <c r="C5830" s="363">
        <v>5829</v>
      </c>
    </row>
    <row r="5831" spans="2:3">
      <c r="B5831" s="503"/>
      <c r="C5831" s="363">
        <v>5830</v>
      </c>
    </row>
    <row r="5832" spans="2:3">
      <c r="B5832" s="503"/>
      <c r="C5832" s="363">
        <v>5831</v>
      </c>
    </row>
    <row r="5833" spans="2:3">
      <c r="B5833" s="503"/>
      <c r="C5833" s="363">
        <v>5832</v>
      </c>
    </row>
    <row r="5834" spans="2:3">
      <c r="B5834" s="503"/>
      <c r="C5834" s="363">
        <v>5833</v>
      </c>
    </row>
    <row r="5835" spans="2:3">
      <c r="B5835" s="503"/>
      <c r="C5835" s="363">
        <v>5834</v>
      </c>
    </row>
    <row r="5836" spans="2:3">
      <c r="B5836" s="503"/>
      <c r="C5836" s="363">
        <v>5835</v>
      </c>
    </row>
    <row r="5837" spans="2:3">
      <c r="B5837" s="503"/>
      <c r="C5837" s="363">
        <v>5836</v>
      </c>
    </row>
    <row r="5838" spans="2:3">
      <c r="B5838" s="503"/>
      <c r="C5838" s="363">
        <v>5837</v>
      </c>
    </row>
    <row r="5839" spans="2:3">
      <c r="B5839" s="503"/>
      <c r="C5839" s="363">
        <v>5838</v>
      </c>
    </row>
    <row r="5840" spans="2:3">
      <c r="B5840" s="503"/>
      <c r="C5840" s="363">
        <v>5839</v>
      </c>
    </row>
    <row r="5841" spans="2:3">
      <c r="B5841" s="503"/>
      <c r="C5841" s="363">
        <v>5840</v>
      </c>
    </row>
    <row r="5842" spans="2:3">
      <c r="B5842" s="503"/>
      <c r="C5842" s="363">
        <v>5841</v>
      </c>
    </row>
    <row r="5843" spans="2:3">
      <c r="B5843" s="503"/>
      <c r="C5843" s="363">
        <v>5842</v>
      </c>
    </row>
    <row r="5844" spans="2:3">
      <c r="B5844" s="503"/>
      <c r="C5844" s="363">
        <v>5843</v>
      </c>
    </row>
    <row r="5845" spans="2:3">
      <c r="B5845" s="503"/>
      <c r="C5845" s="363">
        <v>5844</v>
      </c>
    </row>
    <row r="5846" spans="2:3">
      <c r="B5846" s="503"/>
      <c r="C5846" s="363">
        <v>5845</v>
      </c>
    </row>
    <row r="5847" spans="2:3">
      <c r="B5847" s="503"/>
      <c r="C5847" s="363">
        <v>5846</v>
      </c>
    </row>
    <row r="5848" spans="2:3">
      <c r="B5848" s="503"/>
      <c r="C5848" s="363">
        <v>5847</v>
      </c>
    </row>
    <row r="5849" spans="2:3">
      <c r="B5849" s="503"/>
      <c r="C5849" s="363">
        <v>5848</v>
      </c>
    </row>
    <row r="5850" spans="2:3">
      <c r="B5850" s="503"/>
      <c r="C5850" s="363">
        <v>5849</v>
      </c>
    </row>
    <row r="5851" spans="2:3">
      <c r="B5851" s="503"/>
      <c r="C5851" s="363">
        <v>5850</v>
      </c>
    </row>
    <row r="5852" spans="2:3">
      <c r="B5852" s="503"/>
      <c r="C5852" s="363">
        <v>5851</v>
      </c>
    </row>
    <row r="5853" spans="2:3">
      <c r="B5853" s="503"/>
      <c r="C5853" s="363">
        <v>5852</v>
      </c>
    </row>
    <row r="5854" spans="2:3">
      <c r="B5854" s="503"/>
      <c r="C5854" s="363">
        <v>5853</v>
      </c>
    </row>
    <row r="5855" spans="2:3">
      <c r="B5855" s="503"/>
      <c r="C5855" s="363">
        <v>5854</v>
      </c>
    </row>
    <row r="5856" spans="2:3">
      <c r="B5856" s="503"/>
      <c r="C5856" s="363">
        <v>5855</v>
      </c>
    </row>
    <row r="5857" spans="2:3">
      <c r="B5857" s="503"/>
      <c r="C5857" s="363">
        <v>5856</v>
      </c>
    </row>
    <row r="5858" spans="2:3">
      <c r="B5858" s="503"/>
      <c r="C5858" s="363">
        <v>5857</v>
      </c>
    </row>
    <row r="5859" spans="2:3">
      <c r="B5859" s="503"/>
      <c r="C5859" s="363">
        <v>5858</v>
      </c>
    </row>
    <row r="5860" spans="2:3">
      <c r="B5860" s="503"/>
      <c r="C5860" s="363">
        <v>5859</v>
      </c>
    </row>
    <row r="5861" spans="2:3">
      <c r="B5861" s="503"/>
      <c r="C5861" s="363">
        <v>5860</v>
      </c>
    </row>
    <row r="5862" spans="2:3">
      <c r="B5862" s="503"/>
      <c r="C5862" s="363">
        <v>5861</v>
      </c>
    </row>
    <row r="5863" spans="2:3">
      <c r="B5863" s="503"/>
      <c r="C5863" s="363">
        <v>5862</v>
      </c>
    </row>
    <row r="5864" spans="2:3">
      <c r="B5864" s="503"/>
      <c r="C5864" s="363">
        <v>5863</v>
      </c>
    </row>
    <row r="5865" spans="2:3">
      <c r="B5865" s="503"/>
      <c r="C5865" s="363">
        <v>5864</v>
      </c>
    </row>
    <row r="5866" spans="2:3">
      <c r="B5866" s="503"/>
      <c r="C5866" s="363">
        <v>5865</v>
      </c>
    </row>
    <row r="5867" spans="2:3">
      <c r="B5867" s="503"/>
      <c r="C5867" s="363">
        <v>5866</v>
      </c>
    </row>
    <row r="5868" spans="2:3">
      <c r="B5868" s="503"/>
      <c r="C5868" s="363">
        <v>5867</v>
      </c>
    </row>
    <row r="5869" spans="2:3">
      <c r="B5869" s="503"/>
      <c r="C5869" s="363">
        <v>5868</v>
      </c>
    </row>
    <row r="5870" spans="2:3">
      <c r="B5870" s="503"/>
      <c r="C5870" s="363">
        <v>5869</v>
      </c>
    </row>
    <row r="5871" spans="2:3">
      <c r="B5871" s="503"/>
      <c r="C5871" s="363">
        <v>5870</v>
      </c>
    </row>
    <row r="5872" spans="2:3">
      <c r="B5872" s="503"/>
      <c r="C5872" s="363">
        <v>5871</v>
      </c>
    </row>
    <row r="5873" spans="2:3">
      <c r="B5873" s="503"/>
      <c r="C5873" s="363">
        <v>5872</v>
      </c>
    </row>
    <row r="5874" spans="2:3">
      <c r="B5874" s="503"/>
      <c r="C5874" s="363">
        <v>5873</v>
      </c>
    </row>
    <row r="5875" spans="2:3">
      <c r="B5875" s="503"/>
      <c r="C5875" s="363">
        <v>5874</v>
      </c>
    </row>
    <row r="5876" spans="2:3">
      <c r="B5876" s="503"/>
      <c r="C5876" s="363">
        <v>5875</v>
      </c>
    </row>
    <row r="5877" spans="2:3">
      <c r="B5877" s="503"/>
      <c r="C5877" s="363">
        <v>5876</v>
      </c>
    </row>
    <row r="5878" spans="2:3">
      <c r="B5878" s="503"/>
      <c r="C5878" s="363">
        <v>5877</v>
      </c>
    </row>
    <row r="5879" spans="2:3">
      <c r="B5879" s="503"/>
      <c r="C5879" s="363">
        <v>5878</v>
      </c>
    </row>
    <row r="5880" spans="2:3">
      <c r="B5880" s="503"/>
      <c r="C5880" s="363">
        <v>5879</v>
      </c>
    </row>
    <row r="5881" spans="2:3">
      <c r="B5881" s="503"/>
      <c r="C5881" s="363">
        <v>5880</v>
      </c>
    </row>
    <row r="5882" spans="2:3">
      <c r="B5882" s="503"/>
      <c r="C5882" s="363">
        <v>5881</v>
      </c>
    </row>
    <row r="5883" spans="2:3">
      <c r="B5883" s="503"/>
      <c r="C5883" s="363">
        <v>5882</v>
      </c>
    </row>
    <row r="5884" spans="2:3">
      <c r="B5884" s="503"/>
      <c r="C5884" s="363">
        <v>5883</v>
      </c>
    </row>
    <row r="5885" spans="2:3">
      <c r="B5885" s="503"/>
      <c r="C5885" s="363">
        <v>5884</v>
      </c>
    </row>
    <row r="5886" spans="2:3">
      <c r="B5886" s="503"/>
      <c r="C5886" s="363">
        <v>5885</v>
      </c>
    </row>
    <row r="5887" spans="2:3">
      <c r="B5887" s="503"/>
      <c r="C5887" s="363">
        <v>5886</v>
      </c>
    </row>
    <row r="5888" spans="2:3">
      <c r="B5888" s="503"/>
      <c r="C5888" s="363">
        <v>5887</v>
      </c>
    </row>
    <row r="5889" spans="2:3">
      <c r="B5889" s="503"/>
      <c r="C5889" s="363">
        <v>5888</v>
      </c>
    </row>
    <row r="5890" spans="2:3">
      <c r="B5890" s="503"/>
      <c r="C5890" s="363">
        <v>5889</v>
      </c>
    </row>
    <row r="5891" spans="2:3">
      <c r="B5891" s="503"/>
      <c r="C5891" s="363">
        <v>5890</v>
      </c>
    </row>
    <row r="5892" spans="2:3">
      <c r="B5892" s="503"/>
      <c r="C5892" s="363">
        <v>5891</v>
      </c>
    </row>
    <row r="5893" spans="2:3">
      <c r="B5893" s="503"/>
      <c r="C5893" s="363">
        <v>5892</v>
      </c>
    </row>
    <row r="5894" spans="2:3">
      <c r="B5894" s="503"/>
      <c r="C5894" s="363">
        <v>5893</v>
      </c>
    </row>
    <row r="5895" spans="2:3">
      <c r="B5895" s="503"/>
      <c r="C5895" s="363">
        <v>5894</v>
      </c>
    </row>
    <row r="5896" spans="2:3">
      <c r="B5896" s="503"/>
      <c r="C5896" s="363">
        <v>5895</v>
      </c>
    </row>
    <row r="5897" spans="2:3">
      <c r="B5897" s="503"/>
      <c r="C5897" s="363">
        <v>5896</v>
      </c>
    </row>
    <row r="5898" spans="2:3">
      <c r="B5898" s="503"/>
      <c r="C5898" s="363">
        <v>5897</v>
      </c>
    </row>
    <row r="5899" spans="2:3">
      <c r="B5899" s="503"/>
      <c r="C5899" s="363">
        <v>5898</v>
      </c>
    </row>
    <row r="5900" spans="2:3">
      <c r="B5900" s="503"/>
      <c r="C5900" s="363">
        <v>5899</v>
      </c>
    </row>
    <row r="5901" spans="2:3">
      <c r="B5901" s="503"/>
      <c r="C5901" s="363">
        <v>5900</v>
      </c>
    </row>
    <row r="5902" spans="2:3">
      <c r="B5902" s="503"/>
      <c r="C5902" s="363">
        <v>5901</v>
      </c>
    </row>
    <row r="5903" spans="2:3">
      <c r="B5903" s="503"/>
      <c r="C5903" s="363">
        <v>5902</v>
      </c>
    </row>
    <row r="5904" spans="2:3">
      <c r="B5904" s="503"/>
      <c r="C5904" s="363">
        <v>5903</v>
      </c>
    </row>
    <row r="5905" spans="2:3">
      <c r="B5905" s="503"/>
      <c r="C5905" s="363">
        <v>5904</v>
      </c>
    </row>
    <row r="5906" spans="2:3">
      <c r="B5906" s="503"/>
      <c r="C5906" s="363">
        <v>5905</v>
      </c>
    </row>
    <row r="5907" spans="2:3">
      <c r="B5907" s="503"/>
      <c r="C5907" s="363">
        <v>5906</v>
      </c>
    </row>
    <row r="5908" spans="2:3">
      <c r="B5908" s="503"/>
      <c r="C5908" s="363">
        <v>5907</v>
      </c>
    </row>
    <row r="5909" spans="2:3">
      <c r="B5909" s="503"/>
      <c r="C5909" s="363">
        <v>5908</v>
      </c>
    </row>
    <row r="5910" spans="2:3">
      <c r="B5910" s="503"/>
      <c r="C5910" s="363">
        <v>5909</v>
      </c>
    </row>
    <row r="5911" spans="2:3">
      <c r="B5911" s="503"/>
      <c r="C5911" s="363">
        <v>5910</v>
      </c>
    </row>
    <row r="5912" spans="2:3">
      <c r="B5912" s="503"/>
      <c r="C5912" s="363">
        <v>5911</v>
      </c>
    </row>
    <row r="5913" spans="2:3">
      <c r="B5913" s="503"/>
      <c r="C5913" s="363">
        <v>5912</v>
      </c>
    </row>
    <row r="5914" spans="2:3">
      <c r="B5914" s="503"/>
      <c r="C5914" s="363">
        <v>5913</v>
      </c>
    </row>
    <row r="5915" spans="2:3">
      <c r="B5915" s="503"/>
      <c r="C5915" s="363">
        <v>5914</v>
      </c>
    </row>
    <row r="5916" spans="2:3">
      <c r="B5916" s="503"/>
      <c r="C5916" s="363">
        <v>5915</v>
      </c>
    </row>
    <row r="5917" spans="2:3">
      <c r="B5917" s="503"/>
      <c r="C5917" s="363">
        <v>5916</v>
      </c>
    </row>
    <row r="5918" spans="2:3">
      <c r="B5918" s="503"/>
      <c r="C5918" s="363">
        <v>5917</v>
      </c>
    </row>
    <row r="5919" spans="2:3">
      <c r="B5919" s="503"/>
      <c r="C5919" s="363">
        <v>5918</v>
      </c>
    </row>
    <row r="5920" spans="2:3">
      <c r="B5920" s="503"/>
      <c r="C5920" s="363">
        <v>5919</v>
      </c>
    </row>
    <row r="5921" spans="2:3">
      <c r="B5921" s="503"/>
      <c r="C5921" s="363">
        <v>5920</v>
      </c>
    </row>
    <row r="5922" spans="2:3">
      <c r="B5922" s="503"/>
      <c r="C5922" s="363">
        <v>5921</v>
      </c>
    </row>
    <row r="5923" spans="2:3">
      <c r="B5923" s="503"/>
      <c r="C5923" s="363">
        <v>5922</v>
      </c>
    </row>
    <row r="5924" spans="2:3">
      <c r="B5924" s="503"/>
      <c r="C5924" s="363">
        <v>5923</v>
      </c>
    </row>
    <row r="5925" spans="2:3">
      <c r="B5925" s="503"/>
      <c r="C5925" s="363">
        <v>5924</v>
      </c>
    </row>
    <row r="5926" spans="2:3">
      <c r="B5926" s="503"/>
      <c r="C5926" s="363">
        <v>5925</v>
      </c>
    </row>
    <row r="5927" spans="2:3">
      <c r="B5927" s="503"/>
      <c r="C5927" s="363">
        <v>5926</v>
      </c>
    </row>
    <row r="5928" spans="2:3">
      <c r="B5928" s="503"/>
      <c r="C5928" s="363">
        <v>5927</v>
      </c>
    </row>
    <row r="5929" spans="2:3">
      <c r="B5929" s="503"/>
      <c r="C5929" s="363">
        <v>5928</v>
      </c>
    </row>
    <row r="5930" spans="2:3">
      <c r="B5930" s="503"/>
      <c r="C5930" s="363">
        <v>5929</v>
      </c>
    </row>
    <row r="5931" spans="2:3">
      <c r="B5931" s="503"/>
      <c r="C5931" s="363">
        <v>5930</v>
      </c>
    </row>
    <row r="5932" spans="2:3">
      <c r="B5932" s="503"/>
      <c r="C5932" s="363">
        <v>5931</v>
      </c>
    </row>
    <row r="5933" spans="2:3">
      <c r="B5933" s="503"/>
      <c r="C5933" s="363">
        <v>5932</v>
      </c>
    </row>
    <row r="5934" spans="2:3">
      <c r="B5934" s="503"/>
      <c r="C5934" s="363">
        <v>5933</v>
      </c>
    </row>
    <row r="5935" spans="2:3">
      <c r="B5935" s="503"/>
      <c r="C5935" s="363">
        <v>5934</v>
      </c>
    </row>
    <row r="5936" spans="2:3">
      <c r="B5936" s="503"/>
      <c r="C5936" s="363">
        <v>5935</v>
      </c>
    </row>
    <row r="5937" spans="2:3">
      <c r="B5937" s="503"/>
      <c r="C5937" s="363">
        <v>5936</v>
      </c>
    </row>
    <row r="5938" spans="2:3">
      <c r="B5938" s="503"/>
      <c r="C5938" s="363">
        <v>5937</v>
      </c>
    </row>
    <row r="5939" spans="2:3">
      <c r="B5939" s="503"/>
      <c r="C5939" s="363">
        <v>5938</v>
      </c>
    </row>
    <row r="5940" spans="2:3">
      <c r="B5940" s="503"/>
      <c r="C5940" s="363">
        <v>5939</v>
      </c>
    </row>
    <row r="5941" spans="2:3">
      <c r="B5941" s="503"/>
      <c r="C5941" s="363">
        <v>5940</v>
      </c>
    </row>
    <row r="5942" spans="2:3">
      <c r="B5942" s="503"/>
      <c r="C5942" s="363">
        <v>5941</v>
      </c>
    </row>
    <row r="5943" spans="2:3">
      <c r="B5943" s="503"/>
      <c r="C5943" s="363">
        <v>5942</v>
      </c>
    </row>
    <row r="5944" spans="2:3">
      <c r="B5944" s="503"/>
      <c r="C5944" s="363">
        <v>5943</v>
      </c>
    </row>
    <row r="5945" spans="2:3">
      <c r="B5945" s="503"/>
      <c r="C5945" s="363">
        <v>5944</v>
      </c>
    </row>
    <row r="5946" spans="2:3">
      <c r="B5946" s="503"/>
      <c r="C5946" s="363">
        <v>5945</v>
      </c>
    </row>
    <row r="5947" spans="2:3">
      <c r="B5947" s="503"/>
      <c r="C5947" s="363">
        <v>5946</v>
      </c>
    </row>
    <row r="5948" spans="2:3">
      <c r="B5948" s="503"/>
      <c r="C5948" s="363">
        <v>5947</v>
      </c>
    </row>
    <row r="5949" spans="2:3">
      <c r="B5949" s="503"/>
      <c r="C5949" s="363">
        <v>5948</v>
      </c>
    </row>
    <row r="5950" spans="2:3">
      <c r="B5950" s="503"/>
      <c r="C5950" s="363">
        <v>5949</v>
      </c>
    </row>
    <row r="5951" spans="2:3">
      <c r="B5951" s="503"/>
      <c r="C5951" s="363">
        <v>5950</v>
      </c>
    </row>
    <row r="5952" spans="2:3">
      <c r="B5952" s="503"/>
      <c r="C5952" s="363">
        <v>5951</v>
      </c>
    </row>
    <row r="5953" spans="2:3">
      <c r="B5953" s="503"/>
      <c r="C5953" s="363">
        <v>5952</v>
      </c>
    </row>
    <row r="5954" spans="2:3">
      <c r="B5954" s="503"/>
      <c r="C5954" s="363">
        <v>5953</v>
      </c>
    </row>
    <row r="5955" spans="2:3">
      <c r="B5955" s="503"/>
      <c r="C5955" s="363">
        <v>5954</v>
      </c>
    </row>
    <row r="5956" spans="2:3">
      <c r="B5956" s="503"/>
      <c r="C5956" s="363">
        <v>5955</v>
      </c>
    </row>
    <row r="5957" spans="2:3">
      <c r="B5957" s="503"/>
      <c r="C5957" s="363">
        <v>5956</v>
      </c>
    </row>
    <row r="5958" spans="2:3">
      <c r="B5958" s="503"/>
      <c r="C5958" s="363">
        <v>5957</v>
      </c>
    </row>
    <row r="5959" spans="2:3">
      <c r="B5959" s="503"/>
      <c r="C5959" s="363">
        <v>5958</v>
      </c>
    </row>
    <row r="5960" spans="2:3">
      <c r="B5960" s="503"/>
      <c r="C5960" s="363">
        <v>5959</v>
      </c>
    </row>
    <row r="5961" spans="2:3">
      <c r="B5961" s="503"/>
      <c r="C5961" s="363">
        <v>5960</v>
      </c>
    </row>
    <row r="5962" spans="2:3">
      <c r="B5962" s="503"/>
      <c r="C5962" s="363">
        <v>5961</v>
      </c>
    </row>
    <row r="5963" spans="2:3">
      <c r="B5963" s="503"/>
      <c r="C5963" s="363">
        <v>5962</v>
      </c>
    </row>
    <row r="5964" spans="2:3">
      <c r="B5964" s="503"/>
      <c r="C5964" s="363">
        <v>5963</v>
      </c>
    </row>
    <row r="5965" spans="2:3">
      <c r="B5965" s="503"/>
      <c r="C5965" s="363">
        <v>5964</v>
      </c>
    </row>
    <row r="5966" spans="2:3">
      <c r="B5966" s="503"/>
      <c r="C5966" s="363">
        <v>5965</v>
      </c>
    </row>
    <row r="5967" spans="2:3">
      <c r="B5967" s="503"/>
      <c r="C5967" s="363">
        <v>5966</v>
      </c>
    </row>
    <row r="5968" spans="2:3">
      <c r="B5968" s="503"/>
      <c r="C5968" s="363">
        <v>5967</v>
      </c>
    </row>
    <row r="5969" spans="2:3">
      <c r="B5969" s="503"/>
      <c r="C5969" s="363">
        <v>5968</v>
      </c>
    </row>
    <row r="5970" spans="2:3">
      <c r="B5970" s="503"/>
      <c r="C5970" s="363">
        <v>5969</v>
      </c>
    </row>
    <row r="5971" spans="2:3">
      <c r="B5971" s="503"/>
      <c r="C5971" s="363">
        <v>5970</v>
      </c>
    </row>
    <row r="5972" spans="2:3">
      <c r="B5972" s="503"/>
      <c r="C5972" s="363">
        <v>5971</v>
      </c>
    </row>
    <row r="5973" spans="2:3">
      <c r="B5973" s="503"/>
      <c r="C5973" s="363">
        <v>5972</v>
      </c>
    </row>
    <row r="5974" spans="2:3">
      <c r="B5974" s="503"/>
      <c r="C5974" s="363">
        <v>5973</v>
      </c>
    </row>
    <row r="5975" spans="2:3">
      <c r="B5975" s="503"/>
      <c r="C5975" s="363">
        <v>5974</v>
      </c>
    </row>
    <row r="5976" spans="2:3">
      <c r="B5976" s="503"/>
      <c r="C5976" s="363">
        <v>5975</v>
      </c>
    </row>
    <row r="5977" spans="2:3">
      <c r="B5977" s="503"/>
      <c r="C5977" s="363">
        <v>5976</v>
      </c>
    </row>
    <row r="5978" spans="2:3">
      <c r="B5978" s="503"/>
      <c r="C5978" s="363">
        <v>5977</v>
      </c>
    </row>
    <row r="5979" spans="2:3">
      <c r="B5979" s="503"/>
      <c r="C5979" s="363">
        <v>5978</v>
      </c>
    </row>
    <row r="5980" spans="2:3">
      <c r="B5980" s="503"/>
      <c r="C5980" s="363">
        <v>5979</v>
      </c>
    </row>
    <row r="5981" spans="2:3">
      <c r="B5981" s="503"/>
      <c r="C5981" s="363">
        <v>5980</v>
      </c>
    </row>
    <row r="5982" spans="2:3">
      <c r="B5982" s="503"/>
      <c r="C5982" s="363">
        <v>5981</v>
      </c>
    </row>
    <row r="5983" spans="2:3">
      <c r="B5983" s="503"/>
      <c r="C5983" s="363">
        <v>5982</v>
      </c>
    </row>
    <row r="5984" spans="2:3">
      <c r="B5984" s="503"/>
      <c r="C5984" s="363">
        <v>5983</v>
      </c>
    </row>
    <row r="5985" spans="2:3">
      <c r="B5985" s="503"/>
      <c r="C5985" s="363">
        <v>5984</v>
      </c>
    </row>
    <row r="5986" spans="2:3">
      <c r="B5986" s="503"/>
      <c r="C5986" s="363">
        <v>5985</v>
      </c>
    </row>
    <row r="5987" spans="2:3">
      <c r="B5987" s="503"/>
      <c r="C5987" s="363">
        <v>5986</v>
      </c>
    </row>
    <row r="5988" spans="2:3">
      <c r="B5988" s="503"/>
      <c r="C5988" s="363">
        <v>5987</v>
      </c>
    </row>
    <row r="5989" spans="2:3">
      <c r="B5989" s="503"/>
      <c r="C5989" s="363">
        <v>5988</v>
      </c>
    </row>
    <row r="5990" spans="2:3">
      <c r="B5990" s="503"/>
      <c r="C5990" s="363">
        <v>5989</v>
      </c>
    </row>
    <row r="5991" spans="2:3">
      <c r="B5991" s="503"/>
      <c r="C5991" s="363">
        <v>5990</v>
      </c>
    </row>
    <row r="5992" spans="2:3">
      <c r="B5992" s="503"/>
      <c r="C5992" s="363">
        <v>5991</v>
      </c>
    </row>
    <row r="5993" spans="2:3">
      <c r="B5993" s="503"/>
      <c r="C5993" s="363">
        <v>5992</v>
      </c>
    </row>
    <row r="5994" spans="2:3">
      <c r="B5994" s="503"/>
      <c r="C5994" s="363">
        <v>5993</v>
      </c>
    </row>
    <row r="5995" spans="2:3">
      <c r="B5995" s="503"/>
      <c r="C5995" s="363">
        <v>5994</v>
      </c>
    </row>
    <row r="5996" spans="2:3">
      <c r="B5996" s="503"/>
      <c r="C5996" s="363">
        <v>5995</v>
      </c>
    </row>
    <row r="5997" spans="2:3">
      <c r="B5997" s="503"/>
      <c r="C5997" s="363">
        <v>5996</v>
      </c>
    </row>
    <row r="5998" spans="2:3">
      <c r="B5998" s="503"/>
      <c r="C5998" s="363">
        <v>5997</v>
      </c>
    </row>
    <row r="5999" spans="2:3">
      <c r="B5999" s="503"/>
      <c r="C5999" s="363">
        <v>5998</v>
      </c>
    </row>
    <row r="6000" spans="2:3">
      <c r="B6000" s="503"/>
      <c r="C6000" s="363">
        <v>5999</v>
      </c>
    </row>
    <row r="6001" spans="2:3">
      <c r="B6001" s="503"/>
      <c r="C6001" s="363">
        <v>6000</v>
      </c>
    </row>
    <row r="6002" spans="2:3">
      <c r="B6002" s="503"/>
      <c r="C6002" s="363">
        <v>6001</v>
      </c>
    </row>
    <row r="6003" spans="2:3">
      <c r="B6003" s="503"/>
      <c r="C6003" s="363">
        <v>6002</v>
      </c>
    </row>
    <row r="6004" spans="2:3">
      <c r="B6004" s="503"/>
      <c r="C6004" s="363">
        <v>6003</v>
      </c>
    </row>
    <row r="6005" spans="2:3">
      <c r="B6005" s="503"/>
      <c r="C6005" s="363">
        <v>6004</v>
      </c>
    </row>
    <row r="6006" spans="2:3">
      <c r="B6006" s="503"/>
      <c r="C6006" s="363">
        <v>6005</v>
      </c>
    </row>
    <row r="6007" spans="2:3">
      <c r="B6007" s="503"/>
      <c r="C6007" s="363">
        <v>6006</v>
      </c>
    </row>
    <row r="6008" spans="2:3">
      <c r="B6008" s="503"/>
      <c r="C6008" s="363">
        <v>6007</v>
      </c>
    </row>
    <row r="6009" spans="2:3">
      <c r="B6009" s="503"/>
      <c r="C6009" s="363">
        <v>6008</v>
      </c>
    </row>
    <row r="6010" spans="2:3">
      <c r="B6010" s="503"/>
      <c r="C6010" s="363">
        <v>6009</v>
      </c>
    </row>
    <row r="6011" spans="2:3">
      <c r="B6011" s="503"/>
      <c r="C6011" s="363">
        <v>6010</v>
      </c>
    </row>
    <row r="6012" spans="2:3">
      <c r="B6012" s="503"/>
      <c r="C6012" s="363">
        <v>6011</v>
      </c>
    </row>
    <row r="6013" spans="2:3">
      <c r="B6013" s="503"/>
      <c r="C6013" s="363">
        <v>6012</v>
      </c>
    </row>
    <row r="6014" spans="2:3">
      <c r="B6014" s="503"/>
      <c r="C6014" s="363">
        <v>6013</v>
      </c>
    </row>
    <row r="6015" spans="2:3">
      <c r="B6015" s="503"/>
      <c r="C6015" s="363">
        <v>6014</v>
      </c>
    </row>
    <row r="6016" spans="2:3">
      <c r="B6016" s="503"/>
      <c r="C6016" s="363">
        <v>6015</v>
      </c>
    </row>
    <row r="6017" spans="2:3">
      <c r="B6017" s="503"/>
      <c r="C6017" s="363">
        <v>6016</v>
      </c>
    </row>
    <row r="6018" spans="2:3">
      <c r="B6018" s="503"/>
      <c r="C6018" s="363">
        <v>6017</v>
      </c>
    </row>
    <row r="6019" spans="2:3">
      <c r="B6019" s="503"/>
      <c r="C6019" s="363">
        <v>6018</v>
      </c>
    </row>
    <row r="6020" spans="2:3">
      <c r="B6020" s="503"/>
      <c r="C6020" s="363">
        <v>6019</v>
      </c>
    </row>
    <row r="6021" spans="2:3">
      <c r="B6021" s="503"/>
      <c r="C6021" s="363">
        <v>6020</v>
      </c>
    </row>
    <row r="6022" spans="2:3">
      <c r="B6022" s="503"/>
      <c r="C6022" s="363">
        <v>6021</v>
      </c>
    </row>
    <row r="6023" spans="2:3">
      <c r="B6023" s="503"/>
      <c r="C6023" s="363">
        <v>6022</v>
      </c>
    </row>
    <row r="6024" spans="2:3">
      <c r="B6024" s="503"/>
      <c r="C6024" s="363">
        <v>6023</v>
      </c>
    </row>
    <row r="6025" spans="2:3">
      <c r="B6025" s="503"/>
      <c r="C6025" s="363">
        <v>6024</v>
      </c>
    </row>
    <row r="6026" spans="2:3">
      <c r="B6026" s="503"/>
      <c r="C6026" s="363">
        <v>6025</v>
      </c>
    </row>
    <row r="6027" spans="2:3">
      <c r="B6027" s="503"/>
      <c r="C6027" s="363">
        <v>6026</v>
      </c>
    </row>
    <row r="6028" spans="2:3">
      <c r="B6028" s="503"/>
      <c r="C6028" s="363">
        <v>6027</v>
      </c>
    </row>
    <row r="6029" spans="2:3">
      <c r="B6029" s="503"/>
      <c r="C6029" s="363">
        <v>6028</v>
      </c>
    </row>
    <row r="6030" spans="2:3">
      <c r="B6030" s="503"/>
      <c r="C6030" s="363">
        <v>6029</v>
      </c>
    </row>
    <row r="6031" spans="2:3">
      <c r="B6031" s="503"/>
      <c r="C6031" s="363">
        <v>6030</v>
      </c>
    </row>
    <row r="6032" spans="2:3">
      <c r="B6032" s="503"/>
      <c r="C6032" s="363">
        <v>6031</v>
      </c>
    </row>
    <row r="6033" spans="2:3">
      <c r="B6033" s="503"/>
      <c r="C6033" s="363">
        <v>6032</v>
      </c>
    </row>
    <row r="6034" spans="2:3">
      <c r="B6034" s="503"/>
      <c r="C6034" s="363">
        <v>6033</v>
      </c>
    </row>
    <row r="6035" spans="2:3">
      <c r="B6035" s="503"/>
      <c r="C6035" s="363">
        <v>6034</v>
      </c>
    </row>
    <row r="6036" spans="2:3">
      <c r="B6036" s="503"/>
      <c r="C6036" s="363">
        <v>6035</v>
      </c>
    </row>
    <row r="6037" spans="2:3">
      <c r="B6037" s="503"/>
      <c r="C6037" s="363">
        <v>6036</v>
      </c>
    </row>
    <row r="6038" spans="2:3">
      <c r="B6038" s="503"/>
      <c r="C6038" s="363">
        <v>6037</v>
      </c>
    </row>
    <row r="6039" spans="2:3">
      <c r="B6039" s="503"/>
      <c r="C6039" s="363">
        <v>6038</v>
      </c>
    </row>
    <row r="6040" spans="2:3">
      <c r="B6040" s="503"/>
      <c r="C6040" s="363">
        <v>6039</v>
      </c>
    </row>
    <row r="6041" spans="2:3">
      <c r="B6041" s="503"/>
      <c r="C6041" s="363">
        <v>6040</v>
      </c>
    </row>
    <row r="6042" spans="2:3">
      <c r="B6042" s="503"/>
      <c r="C6042" s="363">
        <v>6041</v>
      </c>
    </row>
    <row r="6043" spans="2:3">
      <c r="B6043" s="503"/>
      <c r="C6043" s="363">
        <v>6042</v>
      </c>
    </row>
    <row r="6044" spans="2:3">
      <c r="B6044" s="503"/>
      <c r="C6044" s="363">
        <v>6043</v>
      </c>
    </row>
    <row r="6045" spans="2:3">
      <c r="B6045" s="503"/>
      <c r="C6045" s="363">
        <v>6044</v>
      </c>
    </row>
    <row r="6046" spans="2:3">
      <c r="B6046" s="503"/>
      <c r="C6046" s="363">
        <v>6045</v>
      </c>
    </row>
    <row r="6047" spans="2:3">
      <c r="B6047" s="503"/>
      <c r="C6047" s="363">
        <v>6046</v>
      </c>
    </row>
    <row r="6048" spans="2:3">
      <c r="B6048" s="503"/>
      <c r="C6048" s="363">
        <v>6047</v>
      </c>
    </row>
    <row r="6049" spans="2:3">
      <c r="B6049" s="503"/>
      <c r="C6049" s="363">
        <v>6048</v>
      </c>
    </row>
    <row r="6050" spans="2:3">
      <c r="B6050" s="503"/>
      <c r="C6050" s="363">
        <v>6049</v>
      </c>
    </row>
    <row r="6051" spans="2:3">
      <c r="B6051" s="503"/>
      <c r="C6051" s="363">
        <v>6050</v>
      </c>
    </row>
    <row r="6052" spans="2:3">
      <c r="B6052" s="503"/>
      <c r="C6052" s="363">
        <v>6051</v>
      </c>
    </row>
    <row r="6053" spans="2:3">
      <c r="B6053" s="503"/>
      <c r="C6053" s="363">
        <v>6052</v>
      </c>
    </row>
    <row r="6054" spans="2:3">
      <c r="B6054" s="503"/>
      <c r="C6054" s="363">
        <v>6053</v>
      </c>
    </row>
    <row r="6055" spans="2:3">
      <c r="B6055" s="503"/>
      <c r="C6055" s="363">
        <v>6054</v>
      </c>
    </row>
    <row r="6056" spans="2:3">
      <c r="B6056" s="503"/>
      <c r="C6056" s="363">
        <v>6055</v>
      </c>
    </row>
    <row r="6057" spans="2:3">
      <c r="B6057" s="503"/>
      <c r="C6057" s="363">
        <v>6056</v>
      </c>
    </row>
    <row r="6058" spans="2:3">
      <c r="B6058" s="503"/>
      <c r="C6058" s="363">
        <v>6057</v>
      </c>
    </row>
    <row r="6059" spans="2:3">
      <c r="B6059" s="503"/>
      <c r="C6059" s="363">
        <v>6058</v>
      </c>
    </row>
    <row r="6060" spans="2:3">
      <c r="B6060" s="503"/>
      <c r="C6060" s="363">
        <v>6059</v>
      </c>
    </row>
    <row r="6061" spans="2:3">
      <c r="B6061" s="503"/>
      <c r="C6061" s="363">
        <v>6060</v>
      </c>
    </row>
    <row r="6062" spans="2:3">
      <c r="B6062" s="503"/>
      <c r="C6062" s="363">
        <v>6061</v>
      </c>
    </row>
    <row r="6063" spans="2:3">
      <c r="B6063" s="503"/>
      <c r="C6063" s="363">
        <v>6062</v>
      </c>
    </row>
    <row r="6064" spans="2:3">
      <c r="B6064" s="503"/>
      <c r="C6064" s="363">
        <v>6063</v>
      </c>
    </row>
    <row r="6065" spans="2:3">
      <c r="B6065" s="503"/>
      <c r="C6065" s="363">
        <v>6064</v>
      </c>
    </row>
    <row r="6066" spans="2:3">
      <c r="B6066" s="503"/>
      <c r="C6066" s="363">
        <v>6065</v>
      </c>
    </row>
    <row r="6067" spans="2:3">
      <c r="B6067" s="503"/>
      <c r="C6067" s="363">
        <v>6066</v>
      </c>
    </row>
    <row r="6068" spans="2:3">
      <c r="B6068" s="503"/>
      <c r="C6068" s="363">
        <v>6067</v>
      </c>
    </row>
    <row r="6069" spans="2:3">
      <c r="B6069" s="503"/>
      <c r="C6069" s="363">
        <v>6068</v>
      </c>
    </row>
    <row r="6070" spans="2:3">
      <c r="B6070" s="503"/>
      <c r="C6070" s="363">
        <v>6069</v>
      </c>
    </row>
    <row r="6071" spans="2:3">
      <c r="B6071" s="503"/>
      <c r="C6071" s="363">
        <v>6070</v>
      </c>
    </row>
    <row r="6072" spans="2:3">
      <c r="B6072" s="503"/>
      <c r="C6072" s="363">
        <v>6071</v>
      </c>
    </row>
    <row r="6073" spans="2:3">
      <c r="B6073" s="503"/>
      <c r="C6073" s="363">
        <v>6072</v>
      </c>
    </row>
    <row r="6074" spans="2:3">
      <c r="B6074" s="503"/>
      <c r="C6074" s="363">
        <v>6073</v>
      </c>
    </row>
    <row r="6075" spans="2:3">
      <c r="B6075" s="503"/>
      <c r="C6075" s="363">
        <v>6074</v>
      </c>
    </row>
    <row r="6076" spans="2:3">
      <c r="B6076" s="503"/>
      <c r="C6076" s="363">
        <v>6075</v>
      </c>
    </row>
    <row r="6077" spans="2:3">
      <c r="B6077" s="503"/>
      <c r="C6077" s="363">
        <v>6076</v>
      </c>
    </row>
    <row r="6078" spans="2:3">
      <c r="B6078" s="503"/>
      <c r="C6078" s="363">
        <v>6077</v>
      </c>
    </row>
    <row r="6079" spans="2:3">
      <c r="B6079" s="503"/>
      <c r="C6079" s="363">
        <v>6078</v>
      </c>
    </row>
    <row r="6080" spans="2:3">
      <c r="B6080" s="503"/>
      <c r="C6080" s="363">
        <v>6079</v>
      </c>
    </row>
    <row r="6081" spans="2:3">
      <c r="B6081" s="503"/>
      <c r="C6081" s="363">
        <v>6080</v>
      </c>
    </row>
    <row r="6082" spans="2:3">
      <c r="B6082" s="503"/>
      <c r="C6082" s="363">
        <v>6081</v>
      </c>
    </row>
    <row r="6083" spans="2:3">
      <c r="B6083" s="503"/>
      <c r="C6083" s="363">
        <v>6082</v>
      </c>
    </row>
    <row r="6084" spans="2:3">
      <c r="B6084" s="503"/>
      <c r="C6084" s="363">
        <v>6083</v>
      </c>
    </row>
    <row r="6085" spans="2:3">
      <c r="B6085" s="503"/>
      <c r="C6085" s="363">
        <v>6084</v>
      </c>
    </row>
    <row r="6086" spans="2:3">
      <c r="B6086" s="503"/>
      <c r="C6086" s="363">
        <v>6085</v>
      </c>
    </row>
    <row r="6087" spans="2:3">
      <c r="B6087" s="503"/>
      <c r="C6087" s="363">
        <v>6086</v>
      </c>
    </row>
    <row r="6088" spans="2:3">
      <c r="B6088" s="503"/>
      <c r="C6088" s="363">
        <v>6087</v>
      </c>
    </row>
    <row r="6089" spans="2:3">
      <c r="B6089" s="503"/>
      <c r="C6089" s="363">
        <v>6088</v>
      </c>
    </row>
    <row r="6090" spans="2:3">
      <c r="B6090" s="503"/>
      <c r="C6090" s="363">
        <v>6089</v>
      </c>
    </row>
    <row r="6091" spans="2:3">
      <c r="B6091" s="503"/>
      <c r="C6091" s="363">
        <v>6090</v>
      </c>
    </row>
    <row r="6092" spans="2:3">
      <c r="B6092" s="503"/>
      <c r="C6092" s="363">
        <v>6091</v>
      </c>
    </row>
    <row r="6093" spans="2:3">
      <c r="B6093" s="503"/>
      <c r="C6093" s="363">
        <v>6092</v>
      </c>
    </row>
    <row r="6094" spans="2:3">
      <c r="B6094" s="503"/>
      <c r="C6094" s="363">
        <v>6093</v>
      </c>
    </row>
    <row r="6095" spans="2:3">
      <c r="B6095" s="503"/>
      <c r="C6095" s="363">
        <v>6094</v>
      </c>
    </row>
    <row r="6096" spans="2:3">
      <c r="B6096" s="503"/>
      <c r="C6096" s="363">
        <v>6095</v>
      </c>
    </row>
    <row r="6097" spans="2:3">
      <c r="B6097" s="503"/>
      <c r="C6097" s="363">
        <v>6096</v>
      </c>
    </row>
    <row r="6098" spans="2:3">
      <c r="B6098" s="503"/>
      <c r="C6098" s="363">
        <v>6097</v>
      </c>
    </row>
    <row r="6099" spans="2:3">
      <c r="B6099" s="503"/>
      <c r="C6099" s="363">
        <v>6098</v>
      </c>
    </row>
    <row r="6100" spans="2:3">
      <c r="B6100" s="503"/>
      <c r="C6100" s="363">
        <v>6099</v>
      </c>
    </row>
    <row r="6101" spans="2:3">
      <c r="B6101" s="503"/>
      <c r="C6101" s="363">
        <v>6100</v>
      </c>
    </row>
    <row r="6102" spans="2:3">
      <c r="B6102" s="503"/>
      <c r="C6102" s="363">
        <v>6101</v>
      </c>
    </row>
    <row r="6103" spans="2:3">
      <c r="B6103" s="503"/>
      <c r="C6103" s="363">
        <v>6102</v>
      </c>
    </row>
    <row r="6104" spans="2:3">
      <c r="B6104" s="503"/>
      <c r="C6104" s="363">
        <v>6103</v>
      </c>
    </row>
    <row r="6105" spans="2:3">
      <c r="B6105" s="503"/>
      <c r="C6105" s="363">
        <v>6104</v>
      </c>
    </row>
    <row r="6106" spans="2:3">
      <c r="B6106" s="503"/>
      <c r="C6106" s="363">
        <v>6105</v>
      </c>
    </row>
    <row r="6107" spans="2:3">
      <c r="B6107" s="503"/>
      <c r="C6107" s="363">
        <v>6106</v>
      </c>
    </row>
    <row r="6108" spans="2:3">
      <c r="B6108" s="503"/>
      <c r="C6108" s="363">
        <v>6107</v>
      </c>
    </row>
    <row r="6109" spans="2:3">
      <c r="B6109" s="503"/>
      <c r="C6109" s="363">
        <v>6108</v>
      </c>
    </row>
    <row r="6110" spans="2:3">
      <c r="B6110" s="503"/>
      <c r="C6110" s="363">
        <v>6109</v>
      </c>
    </row>
    <row r="6111" spans="2:3">
      <c r="B6111" s="503"/>
      <c r="C6111" s="363">
        <v>6110</v>
      </c>
    </row>
    <row r="6112" spans="2:3">
      <c r="B6112" s="503"/>
      <c r="C6112" s="363">
        <v>6111</v>
      </c>
    </row>
    <row r="6113" spans="2:3">
      <c r="B6113" s="503"/>
      <c r="C6113" s="363">
        <v>6112</v>
      </c>
    </row>
    <row r="6114" spans="2:3">
      <c r="B6114" s="503"/>
      <c r="C6114" s="363">
        <v>6113</v>
      </c>
    </row>
    <row r="6115" spans="2:3">
      <c r="B6115" s="503"/>
      <c r="C6115" s="363">
        <v>6114</v>
      </c>
    </row>
    <row r="6116" spans="2:3">
      <c r="B6116" s="503"/>
      <c r="C6116" s="363">
        <v>6115</v>
      </c>
    </row>
    <row r="6117" spans="2:3">
      <c r="B6117" s="503"/>
      <c r="C6117" s="363">
        <v>6116</v>
      </c>
    </row>
    <row r="6118" spans="2:3">
      <c r="B6118" s="503"/>
      <c r="C6118" s="363">
        <v>6117</v>
      </c>
    </row>
    <row r="6119" spans="2:3">
      <c r="B6119" s="503"/>
      <c r="C6119" s="363">
        <v>6118</v>
      </c>
    </row>
    <row r="6120" spans="2:3">
      <c r="B6120" s="503"/>
      <c r="C6120" s="363">
        <v>6119</v>
      </c>
    </row>
    <row r="6121" spans="2:3">
      <c r="B6121" s="503"/>
      <c r="C6121" s="363">
        <v>6120</v>
      </c>
    </row>
    <row r="6122" spans="2:3">
      <c r="B6122" s="503"/>
      <c r="C6122" s="363">
        <v>6121</v>
      </c>
    </row>
    <row r="6123" spans="2:3">
      <c r="B6123" s="503"/>
      <c r="C6123" s="363">
        <v>6122</v>
      </c>
    </row>
    <row r="6124" spans="2:3">
      <c r="B6124" s="503"/>
      <c r="C6124" s="363">
        <v>6123</v>
      </c>
    </row>
    <row r="6125" spans="2:3">
      <c r="B6125" s="503"/>
      <c r="C6125" s="363">
        <v>6124</v>
      </c>
    </row>
    <row r="6126" spans="2:3">
      <c r="B6126" s="503"/>
      <c r="C6126" s="363">
        <v>6125</v>
      </c>
    </row>
    <row r="6127" spans="2:3">
      <c r="B6127" s="503"/>
      <c r="C6127" s="363">
        <v>6126</v>
      </c>
    </row>
    <row r="6128" spans="2:3">
      <c r="B6128" s="503"/>
      <c r="C6128" s="363">
        <v>6127</v>
      </c>
    </row>
    <row r="6129" spans="2:3">
      <c r="B6129" s="503"/>
      <c r="C6129" s="363">
        <v>6128</v>
      </c>
    </row>
    <row r="6130" spans="2:3">
      <c r="B6130" s="503"/>
      <c r="C6130" s="363">
        <v>6129</v>
      </c>
    </row>
    <row r="6131" spans="2:3">
      <c r="B6131" s="503"/>
      <c r="C6131" s="363">
        <v>6130</v>
      </c>
    </row>
    <row r="6132" spans="2:3">
      <c r="B6132" s="503"/>
      <c r="C6132" s="363">
        <v>6131</v>
      </c>
    </row>
    <row r="6133" spans="2:3">
      <c r="B6133" s="503"/>
      <c r="C6133" s="363">
        <v>6132</v>
      </c>
    </row>
    <row r="6134" spans="2:3">
      <c r="B6134" s="503"/>
      <c r="C6134" s="363">
        <v>6133</v>
      </c>
    </row>
    <row r="6135" spans="2:3">
      <c r="B6135" s="503"/>
      <c r="C6135" s="363">
        <v>6134</v>
      </c>
    </row>
    <row r="6136" spans="2:3">
      <c r="B6136" s="503"/>
      <c r="C6136" s="363">
        <v>6135</v>
      </c>
    </row>
    <row r="6137" spans="2:3">
      <c r="B6137" s="503"/>
      <c r="C6137" s="363">
        <v>6136</v>
      </c>
    </row>
    <row r="6138" spans="2:3">
      <c r="B6138" s="503"/>
      <c r="C6138" s="363">
        <v>6137</v>
      </c>
    </row>
    <row r="6139" spans="2:3">
      <c r="B6139" s="503"/>
      <c r="C6139" s="363">
        <v>6138</v>
      </c>
    </row>
    <row r="6140" spans="2:3">
      <c r="B6140" s="503"/>
      <c r="C6140" s="363">
        <v>6139</v>
      </c>
    </row>
    <row r="6141" spans="2:3">
      <c r="B6141" s="503"/>
      <c r="C6141" s="363">
        <v>6140</v>
      </c>
    </row>
    <row r="6142" spans="2:3">
      <c r="B6142" s="503"/>
      <c r="C6142" s="363">
        <v>6141</v>
      </c>
    </row>
    <row r="6143" spans="2:3">
      <c r="B6143" s="503"/>
      <c r="C6143" s="363">
        <v>6142</v>
      </c>
    </row>
    <row r="6144" spans="2:3">
      <c r="B6144" s="503"/>
      <c r="C6144" s="363">
        <v>6143</v>
      </c>
    </row>
    <row r="6145" spans="2:3">
      <c r="B6145" s="503"/>
      <c r="C6145" s="363">
        <v>6144</v>
      </c>
    </row>
    <row r="6146" spans="2:3">
      <c r="B6146" s="503"/>
      <c r="C6146" s="363">
        <v>6145</v>
      </c>
    </row>
    <row r="6147" spans="2:3">
      <c r="B6147" s="503"/>
      <c r="C6147" s="363">
        <v>6146</v>
      </c>
    </row>
    <row r="6148" spans="2:3">
      <c r="B6148" s="503"/>
      <c r="C6148" s="363">
        <v>6147</v>
      </c>
    </row>
    <row r="6149" spans="2:3">
      <c r="B6149" s="503"/>
      <c r="C6149" s="363">
        <v>6148</v>
      </c>
    </row>
    <row r="6150" spans="2:3">
      <c r="B6150" s="503"/>
      <c r="C6150" s="363">
        <v>6149</v>
      </c>
    </row>
    <row r="6151" spans="2:3">
      <c r="B6151" s="503"/>
      <c r="C6151" s="363">
        <v>6150</v>
      </c>
    </row>
    <row r="6152" spans="2:3">
      <c r="B6152" s="503"/>
      <c r="C6152" s="363">
        <v>6151</v>
      </c>
    </row>
    <row r="6153" spans="2:3">
      <c r="B6153" s="503"/>
      <c r="C6153" s="363">
        <v>6152</v>
      </c>
    </row>
    <row r="6154" spans="2:3">
      <c r="B6154" s="503"/>
      <c r="C6154" s="363">
        <v>6153</v>
      </c>
    </row>
    <row r="6155" spans="2:3">
      <c r="B6155" s="503"/>
      <c r="C6155" s="363">
        <v>6154</v>
      </c>
    </row>
    <row r="6156" spans="2:3">
      <c r="B6156" s="503"/>
      <c r="C6156" s="363">
        <v>6155</v>
      </c>
    </row>
    <row r="6157" spans="2:3">
      <c r="B6157" s="503"/>
      <c r="C6157" s="363">
        <v>6156</v>
      </c>
    </row>
    <row r="6158" spans="2:3">
      <c r="B6158" s="503"/>
      <c r="C6158" s="363">
        <v>6157</v>
      </c>
    </row>
    <row r="6159" spans="2:3">
      <c r="B6159" s="503"/>
      <c r="C6159" s="363">
        <v>6158</v>
      </c>
    </row>
    <row r="6160" spans="2:3">
      <c r="B6160" s="503"/>
      <c r="C6160" s="363">
        <v>6159</v>
      </c>
    </row>
    <row r="6161" spans="2:3">
      <c r="B6161" s="503"/>
      <c r="C6161" s="363">
        <v>6160</v>
      </c>
    </row>
    <row r="6162" spans="2:3">
      <c r="B6162" s="503"/>
      <c r="C6162" s="363">
        <v>6161</v>
      </c>
    </row>
    <row r="6163" spans="2:3">
      <c r="B6163" s="503"/>
      <c r="C6163" s="363">
        <v>6162</v>
      </c>
    </row>
    <row r="6164" spans="2:3">
      <c r="B6164" s="503"/>
      <c r="C6164" s="363">
        <v>6163</v>
      </c>
    </row>
    <row r="6165" spans="2:3">
      <c r="B6165" s="503"/>
      <c r="C6165" s="363">
        <v>6164</v>
      </c>
    </row>
    <row r="6166" spans="2:3">
      <c r="B6166" s="503"/>
      <c r="C6166" s="363">
        <v>6165</v>
      </c>
    </row>
    <row r="6167" spans="2:3">
      <c r="B6167" s="503"/>
      <c r="C6167" s="363">
        <v>6166</v>
      </c>
    </row>
    <row r="6168" spans="2:3">
      <c r="B6168" s="503"/>
      <c r="C6168" s="363">
        <v>6167</v>
      </c>
    </row>
    <row r="6169" spans="2:3">
      <c r="B6169" s="503"/>
      <c r="C6169" s="363">
        <v>6168</v>
      </c>
    </row>
    <row r="6170" spans="2:3">
      <c r="B6170" s="503"/>
      <c r="C6170" s="363">
        <v>6169</v>
      </c>
    </row>
    <row r="6171" spans="2:3">
      <c r="B6171" s="503"/>
      <c r="C6171" s="363">
        <v>6170</v>
      </c>
    </row>
    <row r="6172" spans="2:3">
      <c r="B6172" s="503"/>
      <c r="C6172" s="363">
        <v>6171</v>
      </c>
    </row>
    <row r="6173" spans="2:3">
      <c r="B6173" s="503"/>
      <c r="C6173" s="363">
        <v>6172</v>
      </c>
    </row>
    <row r="6174" spans="2:3">
      <c r="B6174" s="503"/>
      <c r="C6174" s="363">
        <v>6173</v>
      </c>
    </row>
    <row r="6175" spans="2:3">
      <c r="B6175" s="503"/>
      <c r="C6175" s="363">
        <v>6174</v>
      </c>
    </row>
    <row r="6176" spans="2:3">
      <c r="B6176" s="503"/>
      <c r="C6176" s="363">
        <v>6175</v>
      </c>
    </row>
    <row r="6177" spans="2:3">
      <c r="B6177" s="503"/>
      <c r="C6177" s="363">
        <v>6176</v>
      </c>
    </row>
    <row r="6178" spans="2:3">
      <c r="B6178" s="503"/>
      <c r="C6178" s="363">
        <v>6177</v>
      </c>
    </row>
    <row r="6179" spans="2:3">
      <c r="B6179" s="503"/>
      <c r="C6179" s="363">
        <v>6178</v>
      </c>
    </row>
    <row r="6180" spans="2:3">
      <c r="B6180" s="503"/>
      <c r="C6180" s="363">
        <v>6179</v>
      </c>
    </row>
    <row r="6181" spans="2:3">
      <c r="B6181" s="503"/>
      <c r="C6181" s="363">
        <v>6180</v>
      </c>
    </row>
    <row r="6182" spans="2:3">
      <c r="B6182" s="503"/>
      <c r="C6182" s="363">
        <v>6181</v>
      </c>
    </row>
    <row r="6183" spans="2:3">
      <c r="B6183" s="503"/>
      <c r="C6183" s="363">
        <v>6182</v>
      </c>
    </row>
    <row r="6184" spans="2:3">
      <c r="B6184" s="503"/>
      <c r="C6184" s="363">
        <v>6183</v>
      </c>
    </row>
    <row r="6185" spans="2:3">
      <c r="B6185" s="503"/>
      <c r="C6185" s="363">
        <v>6184</v>
      </c>
    </row>
    <row r="6186" spans="2:3">
      <c r="B6186" s="503"/>
      <c r="C6186" s="363">
        <v>6185</v>
      </c>
    </row>
    <row r="6187" spans="2:3">
      <c r="B6187" s="503"/>
      <c r="C6187" s="363">
        <v>6186</v>
      </c>
    </row>
    <row r="6188" spans="2:3">
      <c r="B6188" s="503"/>
      <c r="C6188" s="363">
        <v>6187</v>
      </c>
    </row>
    <row r="6189" spans="2:3">
      <c r="B6189" s="503"/>
      <c r="C6189" s="363">
        <v>6188</v>
      </c>
    </row>
    <row r="6190" spans="2:3">
      <c r="B6190" s="503"/>
      <c r="C6190" s="363">
        <v>6189</v>
      </c>
    </row>
    <row r="6191" spans="2:3">
      <c r="B6191" s="503"/>
      <c r="C6191" s="363">
        <v>6190</v>
      </c>
    </row>
    <row r="6192" spans="2:3">
      <c r="B6192" s="503"/>
      <c r="C6192" s="363">
        <v>6191</v>
      </c>
    </row>
    <row r="6193" spans="2:3">
      <c r="B6193" s="503"/>
      <c r="C6193" s="363">
        <v>6192</v>
      </c>
    </row>
    <row r="6194" spans="2:3">
      <c r="B6194" s="503"/>
      <c r="C6194" s="363">
        <v>6193</v>
      </c>
    </row>
    <row r="6195" spans="2:3">
      <c r="B6195" s="503"/>
      <c r="C6195" s="363">
        <v>6194</v>
      </c>
    </row>
    <row r="6196" spans="2:3">
      <c r="B6196" s="503"/>
      <c r="C6196" s="363">
        <v>6195</v>
      </c>
    </row>
    <row r="6197" spans="2:3">
      <c r="B6197" s="503"/>
      <c r="C6197" s="363">
        <v>6196</v>
      </c>
    </row>
    <row r="6198" spans="2:3">
      <c r="B6198" s="503"/>
      <c r="C6198" s="363">
        <v>6197</v>
      </c>
    </row>
    <row r="6199" spans="2:3">
      <c r="B6199" s="503"/>
      <c r="C6199" s="363">
        <v>6198</v>
      </c>
    </row>
    <row r="6200" spans="2:3">
      <c r="B6200" s="503"/>
      <c r="C6200" s="363">
        <v>6199</v>
      </c>
    </row>
    <row r="6201" spans="2:3">
      <c r="B6201" s="503"/>
      <c r="C6201" s="363">
        <v>6200</v>
      </c>
    </row>
    <row r="6202" spans="2:3">
      <c r="B6202" s="503"/>
      <c r="C6202" s="363">
        <v>6201</v>
      </c>
    </row>
    <row r="6203" spans="2:3">
      <c r="B6203" s="503"/>
      <c r="C6203" s="363">
        <v>6202</v>
      </c>
    </row>
    <row r="6204" spans="2:3">
      <c r="B6204" s="503"/>
      <c r="C6204" s="363">
        <v>6203</v>
      </c>
    </row>
    <row r="6205" spans="2:3">
      <c r="B6205" s="503"/>
      <c r="C6205" s="363">
        <v>6204</v>
      </c>
    </row>
    <row r="6206" spans="2:3">
      <c r="B6206" s="503"/>
      <c r="C6206" s="363">
        <v>6205</v>
      </c>
    </row>
    <row r="6207" spans="2:3">
      <c r="B6207" s="503"/>
      <c r="C6207" s="363">
        <v>6206</v>
      </c>
    </row>
    <row r="6208" spans="2:3">
      <c r="B6208" s="503"/>
      <c r="C6208" s="363">
        <v>6207</v>
      </c>
    </row>
    <row r="6209" spans="2:3">
      <c r="B6209" s="503"/>
      <c r="C6209" s="363">
        <v>6208</v>
      </c>
    </row>
    <row r="6210" spans="2:3">
      <c r="B6210" s="503"/>
      <c r="C6210" s="363">
        <v>6209</v>
      </c>
    </row>
    <row r="6211" spans="2:3">
      <c r="B6211" s="503"/>
      <c r="C6211" s="363">
        <v>6210</v>
      </c>
    </row>
    <row r="6212" spans="2:3">
      <c r="B6212" s="503"/>
      <c r="C6212" s="363">
        <v>6211</v>
      </c>
    </row>
    <row r="6213" spans="2:3">
      <c r="B6213" s="503"/>
      <c r="C6213" s="363">
        <v>6212</v>
      </c>
    </row>
    <row r="6214" spans="2:3">
      <c r="B6214" s="503"/>
      <c r="C6214" s="363">
        <v>6213</v>
      </c>
    </row>
    <row r="6215" spans="2:3">
      <c r="B6215" s="503"/>
      <c r="C6215" s="363">
        <v>6214</v>
      </c>
    </row>
    <row r="6216" spans="2:3">
      <c r="B6216" s="503"/>
      <c r="C6216" s="363">
        <v>6215</v>
      </c>
    </row>
    <row r="6217" spans="2:3">
      <c r="B6217" s="503"/>
      <c r="C6217" s="363">
        <v>6216</v>
      </c>
    </row>
    <row r="6218" spans="2:3">
      <c r="B6218" s="503"/>
      <c r="C6218" s="363">
        <v>6217</v>
      </c>
    </row>
    <row r="6219" spans="2:3">
      <c r="B6219" s="503"/>
      <c r="C6219" s="363">
        <v>6218</v>
      </c>
    </row>
    <row r="6220" spans="2:3">
      <c r="B6220" s="503"/>
      <c r="C6220" s="363">
        <v>6219</v>
      </c>
    </row>
    <row r="6221" spans="2:3">
      <c r="B6221" s="503"/>
      <c r="C6221" s="363">
        <v>6220</v>
      </c>
    </row>
    <row r="6222" spans="2:3">
      <c r="B6222" s="503"/>
      <c r="C6222" s="363">
        <v>6221</v>
      </c>
    </row>
    <row r="6223" spans="2:3">
      <c r="B6223" s="503"/>
      <c r="C6223" s="363">
        <v>6222</v>
      </c>
    </row>
    <row r="6224" spans="2:3">
      <c r="B6224" s="503"/>
      <c r="C6224" s="363">
        <v>6223</v>
      </c>
    </row>
    <row r="6225" spans="2:3">
      <c r="B6225" s="503"/>
      <c r="C6225" s="363">
        <v>6224</v>
      </c>
    </row>
    <row r="6226" spans="2:3">
      <c r="B6226" s="503"/>
      <c r="C6226" s="363">
        <v>6225</v>
      </c>
    </row>
    <row r="6227" spans="2:3">
      <c r="B6227" s="503"/>
      <c r="C6227" s="363">
        <v>6226</v>
      </c>
    </row>
    <row r="6228" spans="2:3">
      <c r="B6228" s="503"/>
      <c r="C6228" s="363">
        <v>6227</v>
      </c>
    </row>
    <row r="6229" spans="2:3">
      <c r="B6229" s="503"/>
      <c r="C6229" s="363">
        <v>6228</v>
      </c>
    </row>
    <row r="6230" spans="2:3">
      <c r="B6230" s="503"/>
      <c r="C6230" s="363">
        <v>6229</v>
      </c>
    </row>
    <row r="6231" spans="2:3">
      <c r="B6231" s="503"/>
      <c r="C6231" s="363">
        <v>6230</v>
      </c>
    </row>
    <row r="6232" spans="2:3">
      <c r="B6232" s="503"/>
      <c r="C6232" s="363">
        <v>6231</v>
      </c>
    </row>
    <row r="6233" spans="2:3">
      <c r="B6233" s="503"/>
      <c r="C6233" s="363">
        <v>6232</v>
      </c>
    </row>
    <row r="6234" spans="2:3">
      <c r="B6234" s="503"/>
      <c r="C6234" s="363">
        <v>6233</v>
      </c>
    </row>
    <row r="6235" spans="2:3">
      <c r="B6235" s="503"/>
      <c r="C6235" s="363">
        <v>6234</v>
      </c>
    </row>
    <row r="6236" spans="2:3">
      <c r="B6236" s="503"/>
      <c r="C6236" s="363">
        <v>6235</v>
      </c>
    </row>
    <row r="6237" spans="2:3">
      <c r="B6237" s="503"/>
      <c r="C6237" s="363">
        <v>6236</v>
      </c>
    </row>
    <row r="6238" spans="2:3">
      <c r="B6238" s="503"/>
      <c r="C6238" s="363">
        <v>6237</v>
      </c>
    </row>
    <row r="6239" spans="2:3">
      <c r="B6239" s="503"/>
      <c r="C6239" s="363">
        <v>6238</v>
      </c>
    </row>
    <row r="6240" spans="2:3">
      <c r="B6240" s="503"/>
      <c r="C6240" s="363">
        <v>6239</v>
      </c>
    </row>
    <row r="6241" spans="2:3">
      <c r="B6241" s="503"/>
      <c r="C6241" s="363">
        <v>6240</v>
      </c>
    </row>
    <row r="6242" spans="2:3">
      <c r="B6242" s="503"/>
      <c r="C6242" s="363">
        <v>6241</v>
      </c>
    </row>
    <row r="6243" spans="2:3">
      <c r="B6243" s="503"/>
      <c r="C6243" s="363">
        <v>6242</v>
      </c>
    </row>
    <row r="6244" spans="2:3">
      <c r="B6244" s="503"/>
      <c r="C6244" s="363">
        <v>6243</v>
      </c>
    </row>
    <row r="6245" spans="2:3">
      <c r="B6245" s="503"/>
      <c r="C6245" s="363">
        <v>6244</v>
      </c>
    </row>
    <row r="6246" spans="2:3">
      <c r="B6246" s="503"/>
      <c r="C6246" s="363">
        <v>6245</v>
      </c>
    </row>
    <row r="6247" spans="2:3">
      <c r="B6247" s="503"/>
      <c r="C6247" s="363">
        <v>6246</v>
      </c>
    </row>
    <row r="6248" spans="2:3">
      <c r="B6248" s="503"/>
      <c r="C6248" s="363">
        <v>6247</v>
      </c>
    </row>
    <row r="6249" spans="2:3">
      <c r="B6249" s="503"/>
      <c r="C6249" s="363">
        <v>6248</v>
      </c>
    </row>
    <row r="6250" spans="2:3">
      <c r="B6250" s="503"/>
      <c r="C6250" s="363">
        <v>6249</v>
      </c>
    </row>
    <row r="6251" spans="2:3">
      <c r="B6251" s="503"/>
      <c r="C6251" s="363">
        <v>6250</v>
      </c>
    </row>
    <row r="6252" spans="2:3">
      <c r="B6252" s="503"/>
      <c r="C6252" s="363">
        <v>6251</v>
      </c>
    </row>
    <row r="6253" spans="2:3">
      <c r="B6253" s="503"/>
      <c r="C6253" s="363">
        <v>6252</v>
      </c>
    </row>
    <row r="6254" spans="2:3">
      <c r="B6254" s="503"/>
      <c r="C6254" s="363">
        <v>6253</v>
      </c>
    </row>
    <row r="6255" spans="2:3">
      <c r="B6255" s="503"/>
      <c r="C6255" s="363">
        <v>6254</v>
      </c>
    </row>
    <row r="6256" spans="2:3">
      <c r="B6256" s="503"/>
      <c r="C6256" s="363">
        <v>6255</v>
      </c>
    </row>
    <row r="6257" spans="2:3">
      <c r="B6257" s="503"/>
      <c r="C6257" s="363">
        <v>6256</v>
      </c>
    </row>
    <row r="6258" spans="2:3">
      <c r="B6258" s="503"/>
      <c r="C6258" s="363">
        <v>6257</v>
      </c>
    </row>
    <row r="6259" spans="2:3">
      <c r="B6259" s="503"/>
      <c r="C6259" s="363">
        <v>6258</v>
      </c>
    </row>
    <row r="6260" spans="2:3">
      <c r="B6260" s="503"/>
      <c r="C6260" s="363">
        <v>6259</v>
      </c>
    </row>
    <row r="6261" spans="2:3">
      <c r="B6261" s="503"/>
      <c r="C6261" s="363">
        <v>6260</v>
      </c>
    </row>
    <row r="6262" spans="2:3">
      <c r="B6262" s="503"/>
      <c r="C6262" s="363">
        <v>6261</v>
      </c>
    </row>
    <row r="6263" spans="2:3">
      <c r="B6263" s="503"/>
      <c r="C6263" s="363">
        <v>6262</v>
      </c>
    </row>
    <row r="6264" spans="2:3">
      <c r="B6264" s="503"/>
      <c r="C6264" s="363">
        <v>6263</v>
      </c>
    </row>
    <row r="6265" spans="2:3">
      <c r="B6265" s="503"/>
      <c r="C6265" s="363">
        <v>6264</v>
      </c>
    </row>
    <row r="6266" spans="2:3">
      <c r="B6266" s="503"/>
      <c r="C6266" s="363">
        <v>6265</v>
      </c>
    </row>
    <row r="6267" spans="2:3">
      <c r="B6267" s="503"/>
      <c r="C6267" s="363">
        <v>6266</v>
      </c>
    </row>
    <row r="6268" spans="2:3">
      <c r="B6268" s="503"/>
      <c r="C6268" s="363">
        <v>6267</v>
      </c>
    </row>
    <row r="6269" spans="2:3">
      <c r="B6269" s="503"/>
      <c r="C6269" s="363">
        <v>6268</v>
      </c>
    </row>
    <row r="6270" spans="2:3">
      <c r="B6270" s="503"/>
      <c r="C6270" s="363">
        <v>6269</v>
      </c>
    </row>
    <row r="6271" spans="2:3">
      <c r="B6271" s="503"/>
      <c r="C6271" s="363">
        <v>6270</v>
      </c>
    </row>
    <row r="6272" spans="2:3">
      <c r="B6272" s="503"/>
      <c r="C6272" s="363">
        <v>6271</v>
      </c>
    </row>
    <row r="6273" spans="2:3">
      <c r="B6273" s="503"/>
      <c r="C6273" s="363">
        <v>6272</v>
      </c>
    </row>
    <row r="6274" spans="2:3">
      <c r="B6274" s="503"/>
      <c r="C6274" s="363">
        <v>6273</v>
      </c>
    </row>
    <row r="6275" spans="2:3">
      <c r="B6275" s="503"/>
      <c r="C6275" s="363">
        <v>6274</v>
      </c>
    </row>
    <row r="6276" spans="2:3">
      <c r="B6276" s="503"/>
      <c r="C6276" s="363">
        <v>6275</v>
      </c>
    </row>
    <row r="6277" spans="2:3">
      <c r="B6277" s="503"/>
      <c r="C6277" s="363">
        <v>6276</v>
      </c>
    </row>
    <row r="6278" spans="2:3">
      <c r="B6278" s="503"/>
      <c r="C6278" s="363">
        <v>6277</v>
      </c>
    </row>
    <row r="6279" spans="2:3">
      <c r="B6279" s="503"/>
      <c r="C6279" s="363">
        <v>6278</v>
      </c>
    </row>
    <row r="6280" spans="2:3">
      <c r="B6280" s="503"/>
      <c r="C6280" s="363">
        <v>6279</v>
      </c>
    </row>
    <row r="6281" spans="2:3">
      <c r="B6281" s="503"/>
      <c r="C6281" s="363">
        <v>6280</v>
      </c>
    </row>
    <row r="6282" spans="2:3">
      <c r="B6282" s="503"/>
      <c r="C6282" s="363">
        <v>6281</v>
      </c>
    </row>
    <row r="6283" spans="2:3">
      <c r="B6283" s="503"/>
      <c r="C6283" s="363">
        <v>6282</v>
      </c>
    </row>
    <row r="6284" spans="2:3">
      <c r="B6284" s="503"/>
      <c r="C6284" s="363">
        <v>6283</v>
      </c>
    </row>
    <row r="6285" spans="2:3">
      <c r="B6285" s="503"/>
      <c r="C6285" s="363">
        <v>6284</v>
      </c>
    </row>
    <row r="6286" spans="2:3">
      <c r="B6286" s="503"/>
      <c r="C6286" s="363">
        <v>6285</v>
      </c>
    </row>
    <row r="6287" spans="2:3">
      <c r="B6287" s="503"/>
      <c r="C6287" s="363">
        <v>6286</v>
      </c>
    </row>
    <row r="6288" spans="2:3">
      <c r="B6288" s="503"/>
      <c r="C6288" s="363">
        <v>6287</v>
      </c>
    </row>
    <row r="6289" spans="2:3">
      <c r="B6289" s="503"/>
      <c r="C6289" s="363">
        <v>6288</v>
      </c>
    </row>
    <row r="6290" spans="2:3">
      <c r="B6290" s="503"/>
      <c r="C6290" s="363">
        <v>6289</v>
      </c>
    </row>
    <row r="6291" spans="2:3">
      <c r="B6291" s="503"/>
      <c r="C6291" s="363">
        <v>6290</v>
      </c>
    </row>
    <row r="6292" spans="2:3">
      <c r="B6292" s="503"/>
      <c r="C6292" s="363">
        <v>6291</v>
      </c>
    </row>
    <row r="6293" spans="2:3">
      <c r="B6293" s="503"/>
      <c r="C6293" s="363">
        <v>6292</v>
      </c>
    </row>
    <row r="6294" spans="2:3">
      <c r="B6294" s="503"/>
      <c r="C6294" s="363">
        <v>6293</v>
      </c>
    </row>
    <row r="6295" spans="2:3">
      <c r="B6295" s="503"/>
      <c r="C6295" s="363">
        <v>6294</v>
      </c>
    </row>
    <row r="6296" spans="2:3">
      <c r="B6296" s="503"/>
      <c r="C6296" s="363">
        <v>6295</v>
      </c>
    </row>
    <row r="6297" spans="2:3">
      <c r="B6297" s="503"/>
      <c r="C6297" s="363">
        <v>6296</v>
      </c>
    </row>
    <row r="6298" spans="2:3">
      <c r="B6298" s="503"/>
      <c r="C6298" s="363">
        <v>6297</v>
      </c>
    </row>
    <row r="6299" spans="2:3">
      <c r="B6299" s="503"/>
      <c r="C6299" s="363">
        <v>6298</v>
      </c>
    </row>
    <row r="6300" spans="2:3">
      <c r="B6300" s="503"/>
      <c r="C6300" s="363">
        <v>6299</v>
      </c>
    </row>
    <row r="6301" spans="2:3">
      <c r="B6301" s="503"/>
      <c r="C6301" s="363">
        <v>6300</v>
      </c>
    </row>
    <row r="6302" spans="2:3">
      <c r="B6302" s="503"/>
      <c r="C6302" s="363">
        <v>6301</v>
      </c>
    </row>
    <row r="6303" spans="2:3">
      <c r="B6303" s="503"/>
      <c r="C6303" s="363">
        <v>6302</v>
      </c>
    </row>
    <row r="6304" spans="2:3">
      <c r="B6304" s="503"/>
      <c r="C6304" s="363">
        <v>6303</v>
      </c>
    </row>
    <row r="6305" spans="2:3">
      <c r="B6305" s="503"/>
      <c r="C6305" s="363">
        <v>6304</v>
      </c>
    </row>
    <row r="6306" spans="2:3">
      <c r="B6306" s="503"/>
      <c r="C6306" s="363">
        <v>6305</v>
      </c>
    </row>
    <row r="6307" spans="2:3">
      <c r="B6307" s="503"/>
      <c r="C6307" s="363">
        <v>6306</v>
      </c>
    </row>
    <row r="6308" spans="2:3">
      <c r="B6308" s="503"/>
      <c r="C6308" s="363">
        <v>6307</v>
      </c>
    </row>
    <row r="6309" spans="2:3">
      <c r="B6309" s="503"/>
      <c r="C6309" s="363">
        <v>6308</v>
      </c>
    </row>
    <row r="6310" spans="2:3">
      <c r="B6310" s="503"/>
      <c r="C6310" s="363">
        <v>6309</v>
      </c>
    </row>
    <row r="6311" spans="2:3">
      <c r="B6311" s="503"/>
      <c r="C6311" s="363">
        <v>6310</v>
      </c>
    </row>
    <row r="6312" spans="2:3">
      <c r="B6312" s="503"/>
      <c r="C6312" s="363">
        <v>6311</v>
      </c>
    </row>
    <row r="6313" spans="2:3">
      <c r="B6313" s="503"/>
      <c r="C6313" s="363">
        <v>6312</v>
      </c>
    </row>
    <row r="6314" spans="2:3">
      <c r="B6314" s="503"/>
      <c r="C6314" s="363">
        <v>6313</v>
      </c>
    </row>
    <row r="6315" spans="2:3">
      <c r="B6315" s="503"/>
      <c r="C6315" s="363">
        <v>6314</v>
      </c>
    </row>
    <row r="6316" spans="2:3">
      <c r="B6316" s="503"/>
      <c r="C6316" s="363">
        <v>6315</v>
      </c>
    </row>
    <row r="6317" spans="2:3">
      <c r="B6317" s="503"/>
      <c r="C6317" s="363">
        <v>6316</v>
      </c>
    </row>
    <row r="6318" spans="2:3">
      <c r="B6318" s="503"/>
      <c r="C6318" s="363">
        <v>6317</v>
      </c>
    </row>
    <row r="6319" spans="2:3">
      <c r="B6319" s="503"/>
      <c r="C6319" s="363">
        <v>6318</v>
      </c>
    </row>
    <row r="6320" spans="2:3">
      <c r="B6320" s="503"/>
      <c r="C6320" s="363">
        <v>6319</v>
      </c>
    </row>
    <row r="6321" spans="2:3">
      <c r="B6321" s="503"/>
      <c r="C6321" s="363">
        <v>6320</v>
      </c>
    </row>
    <row r="6322" spans="2:3">
      <c r="B6322" s="503"/>
      <c r="C6322" s="363">
        <v>6321</v>
      </c>
    </row>
    <row r="6323" spans="2:3">
      <c r="B6323" s="503"/>
      <c r="C6323" s="363">
        <v>6322</v>
      </c>
    </row>
    <row r="6324" spans="2:3">
      <c r="B6324" s="503"/>
      <c r="C6324" s="363">
        <v>6323</v>
      </c>
    </row>
    <row r="6325" spans="2:3">
      <c r="B6325" s="503"/>
      <c r="C6325" s="363">
        <v>6324</v>
      </c>
    </row>
    <row r="6326" spans="2:3">
      <c r="B6326" s="503"/>
      <c r="C6326" s="363">
        <v>6325</v>
      </c>
    </row>
    <row r="6327" spans="2:3">
      <c r="B6327" s="503"/>
      <c r="C6327" s="363">
        <v>6326</v>
      </c>
    </row>
    <row r="6328" spans="2:3">
      <c r="B6328" s="503"/>
      <c r="C6328" s="363">
        <v>6327</v>
      </c>
    </row>
    <row r="6329" spans="2:3">
      <c r="B6329" s="503"/>
      <c r="C6329" s="363">
        <v>6328</v>
      </c>
    </row>
    <row r="6330" spans="2:3">
      <c r="B6330" s="503"/>
      <c r="C6330" s="363">
        <v>6329</v>
      </c>
    </row>
    <row r="6331" spans="2:3">
      <c r="B6331" s="503"/>
      <c r="C6331" s="363">
        <v>6330</v>
      </c>
    </row>
    <row r="6332" spans="2:3">
      <c r="B6332" s="503"/>
      <c r="C6332" s="363">
        <v>6331</v>
      </c>
    </row>
    <row r="6333" spans="2:3">
      <c r="B6333" s="503"/>
      <c r="C6333" s="363">
        <v>6332</v>
      </c>
    </row>
    <row r="6334" spans="2:3">
      <c r="B6334" s="503"/>
      <c r="C6334" s="363">
        <v>6333</v>
      </c>
    </row>
    <row r="6335" spans="2:3">
      <c r="B6335" s="503"/>
      <c r="C6335" s="363">
        <v>6334</v>
      </c>
    </row>
    <row r="6336" spans="2:3">
      <c r="B6336" s="503"/>
      <c r="C6336" s="363">
        <v>6335</v>
      </c>
    </row>
    <row r="6337" spans="2:3">
      <c r="B6337" s="503"/>
      <c r="C6337" s="363">
        <v>6336</v>
      </c>
    </row>
    <row r="6338" spans="2:3">
      <c r="B6338" s="503"/>
      <c r="C6338" s="363">
        <v>6337</v>
      </c>
    </row>
    <row r="6339" spans="2:3">
      <c r="B6339" s="503"/>
      <c r="C6339" s="363">
        <v>6338</v>
      </c>
    </row>
    <row r="6340" spans="2:3">
      <c r="B6340" s="503"/>
      <c r="C6340" s="363">
        <v>6339</v>
      </c>
    </row>
    <row r="6341" spans="2:3">
      <c r="B6341" s="503"/>
      <c r="C6341" s="363">
        <v>6340</v>
      </c>
    </row>
    <row r="6342" spans="2:3">
      <c r="B6342" s="503"/>
      <c r="C6342" s="363">
        <v>6341</v>
      </c>
    </row>
    <row r="6343" spans="2:3">
      <c r="B6343" s="503"/>
      <c r="C6343" s="363">
        <v>6342</v>
      </c>
    </row>
    <row r="6344" spans="2:3">
      <c r="B6344" s="503"/>
      <c r="C6344" s="363">
        <v>6343</v>
      </c>
    </row>
    <row r="6345" spans="2:3">
      <c r="B6345" s="503"/>
      <c r="C6345" s="363">
        <v>6344</v>
      </c>
    </row>
    <row r="6346" spans="2:3">
      <c r="B6346" s="503"/>
      <c r="C6346" s="363">
        <v>6345</v>
      </c>
    </row>
    <row r="6347" spans="2:3">
      <c r="B6347" s="503"/>
      <c r="C6347" s="363">
        <v>6346</v>
      </c>
    </row>
    <row r="6348" spans="2:3">
      <c r="B6348" s="503"/>
      <c r="C6348" s="363">
        <v>6347</v>
      </c>
    </row>
    <row r="6349" spans="2:3">
      <c r="B6349" s="503"/>
      <c r="C6349" s="363">
        <v>6348</v>
      </c>
    </row>
    <row r="6350" spans="2:3">
      <c r="B6350" s="503"/>
      <c r="C6350" s="363">
        <v>6349</v>
      </c>
    </row>
    <row r="6351" spans="2:3">
      <c r="B6351" s="503"/>
      <c r="C6351" s="363">
        <v>6350</v>
      </c>
    </row>
    <row r="6352" spans="2:3">
      <c r="B6352" s="503"/>
      <c r="C6352" s="363">
        <v>6351</v>
      </c>
    </row>
    <row r="6353" spans="2:3">
      <c r="B6353" s="503"/>
      <c r="C6353" s="363">
        <v>6352</v>
      </c>
    </row>
    <row r="6354" spans="2:3">
      <c r="B6354" s="503"/>
      <c r="C6354" s="363">
        <v>6353</v>
      </c>
    </row>
    <row r="6355" spans="2:3">
      <c r="B6355" s="503"/>
      <c r="C6355" s="363">
        <v>6354</v>
      </c>
    </row>
    <row r="6356" spans="2:3">
      <c r="B6356" s="503"/>
      <c r="C6356" s="363">
        <v>6355</v>
      </c>
    </row>
    <row r="6357" spans="2:3">
      <c r="B6357" s="503"/>
      <c r="C6357" s="363">
        <v>6356</v>
      </c>
    </row>
    <row r="6358" spans="2:3">
      <c r="B6358" s="503"/>
      <c r="C6358" s="363">
        <v>6357</v>
      </c>
    </row>
    <row r="6359" spans="2:3">
      <c r="B6359" s="503"/>
      <c r="C6359" s="363">
        <v>6358</v>
      </c>
    </row>
    <row r="6360" spans="2:3">
      <c r="B6360" s="503"/>
      <c r="C6360" s="363">
        <v>6359</v>
      </c>
    </row>
    <row r="6361" spans="2:3">
      <c r="B6361" s="503"/>
      <c r="C6361" s="363">
        <v>6360</v>
      </c>
    </row>
    <row r="6362" spans="2:3">
      <c r="B6362" s="503"/>
      <c r="C6362" s="363">
        <v>6361</v>
      </c>
    </row>
    <row r="6363" spans="2:3">
      <c r="B6363" s="503"/>
      <c r="C6363" s="363">
        <v>6362</v>
      </c>
    </row>
    <row r="6364" spans="2:3">
      <c r="B6364" s="503"/>
      <c r="C6364" s="363">
        <v>6363</v>
      </c>
    </row>
    <row r="6365" spans="2:3">
      <c r="B6365" s="503"/>
      <c r="C6365" s="363">
        <v>6364</v>
      </c>
    </row>
    <row r="6366" spans="2:3">
      <c r="B6366" s="503"/>
      <c r="C6366" s="363">
        <v>6365</v>
      </c>
    </row>
    <row r="6367" spans="2:3">
      <c r="B6367" s="503"/>
      <c r="C6367" s="363">
        <v>6366</v>
      </c>
    </row>
    <row r="6368" spans="2:3">
      <c r="B6368" s="503"/>
      <c r="C6368" s="363">
        <v>6367</v>
      </c>
    </row>
    <row r="6369" spans="2:3">
      <c r="B6369" s="503"/>
      <c r="C6369" s="363">
        <v>6368</v>
      </c>
    </row>
    <row r="6370" spans="2:3">
      <c r="B6370" s="503"/>
      <c r="C6370" s="363">
        <v>6369</v>
      </c>
    </row>
    <row r="6371" spans="2:3">
      <c r="B6371" s="503"/>
      <c r="C6371" s="363">
        <v>6370</v>
      </c>
    </row>
    <row r="6372" spans="2:3">
      <c r="B6372" s="503"/>
      <c r="C6372" s="363">
        <v>6371</v>
      </c>
    </row>
    <row r="6373" spans="2:3">
      <c r="B6373" s="503"/>
      <c r="C6373" s="363">
        <v>6372</v>
      </c>
    </row>
    <row r="6374" spans="2:3">
      <c r="B6374" s="503"/>
      <c r="C6374" s="363">
        <v>6373</v>
      </c>
    </row>
    <row r="6375" spans="2:3">
      <c r="B6375" s="503"/>
      <c r="C6375" s="363">
        <v>6374</v>
      </c>
    </row>
    <row r="6376" spans="2:3">
      <c r="B6376" s="503"/>
      <c r="C6376" s="363">
        <v>6375</v>
      </c>
    </row>
    <row r="6377" spans="2:3">
      <c r="B6377" s="503"/>
      <c r="C6377" s="363">
        <v>6376</v>
      </c>
    </row>
    <row r="6378" spans="2:3">
      <c r="B6378" s="503"/>
      <c r="C6378" s="363">
        <v>6377</v>
      </c>
    </row>
    <row r="6379" spans="2:3">
      <c r="B6379" s="503"/>
      <c r="C6379" s="363">
        <v>6378</v>
      </c>
    </row>
    <row r="6380" spans="2:3">
      <c r="B6380" s="503"/>
      <c r="C6380" s="363">
        <v>6379</v>
      </c>
    </row>
    <row r="6381" spans="2:3">
      <c r="B6381" s="503"/>
      <c r="C6381" s="363">
        <v>6380</v>
      </c>
    </row>
    <row r="6382" spans="2:3">
      <c r="B6382" s="503"/>
      <c r="C6382" s="363">
        <v>6381</v>
      </c>
    </row>
    <row r="6383" spans="2:3">
      <c r="B6383" s="503"/>
      <c r="C6383" s="363">
        <v>6382</v>
      </c>
    </row>
    <row r="6384" spans="2:3">
      <c r="B6384" s="503"/>
      <c r="C6384" s="363">
        <v>6383</v>
      </c>
    </row>
    <row r="6385" spans="2:3">
      <c r="B6385" s="503"/>
      <c r="C6385" s="363">
        <v>6384</v>
      </c>
    </row>
    <row r="6386" spans="2:3">
      <c r="B6386" s="503"/>
      <c r="C6386" s="363">
        <v>6385</v>
      </c>
    </row>
    <row r="6387" spans="2:3">
      <c r="B6387" s="503"/>
      <c r="C6387" s="363">
        <v>6386</v>
      </c>
    </row>
    <row r="6388" spans="2:3">
      <c r="B6388" s="503"/>
      <c r="C6388" s="363">
        <v>6387</v>
      </c>
    </row>
    <row r="6389" spans="2:3">
      <c r="B6389" s="503"/>
      <c r="C6389" s="363">
        <v>6388</v>
      </c>
    </row>
    <row r="6390" spans="2:3">
      <c r="B6390" s="503"/>
      <c r="C6390" s="363">
        <v>6389</v>
      </c>
    </row>
    <row r="6391" spans="2:3">
      <c r="B6391" s="503"/>
      <c r="C6391" s="363">
        <v>6390</v>
      </c>
    </row>
    <row r="6392" spans="2:3">
      <c r="B6392" s="503"/>
      <c r="C6392" s="363">
        <v>6391</v>
      </c>
    </row>
    <row r="6393" spans="2:3">
      <c r="B6393" s="503"/>
      <c r="C6393" s="363">
        <v>6392</v>
      </c>
    </row>
    <row r="6394" spans="2:3">
      <c r="B6394" s="503"/>
      <c r="C6394" s="363">
        <v>6393</v>
      </c>
    </row>
    <row r="6395" spans="2:3">
      <c r="B6395" s="503"/>
      <c r="C6395" s="363">
        <v>6394</v>
      </c>
    </row>
    <row r="6396" spans="2:3">
      <c r="B6396" s="503"/>
      <c r="C6396" s="363">
        <v>6395</v>
      </c>
    </row>
    <row r="6397" spans="2:3">
      <c r="B6397" s="503"/>
      <c r="C6397" s="363">
        <v>6396</v>
      </c>
    </row>
    <row r="6398" spans="2:3">
      <c r="B6398" s="503"/>
      <c r="C6398" s="363">
        <v>6397</v>
      </c>
    </row>
    <row r="6399" spans="2:3">
      <c r="B6399" s="503"/>
      <c r="C6399" s="363">
        <v>6398</v>
      </c>
    </row>
    <row r="6400" spans="2:3">
      <c r="B6400" s="503"/>
      <c r="C6400" s="363">
        <v>6399</v>
      </c>
    </row>
    <row r="6401" spans="2:3">
      <c r="B6401" s="503"/>
      <c r="C6401" s="363">
        <v>6400</v>
      </c>
    </row>
    <row r="6402" spans="2:3">
      <c r="B6402" s="503"/>
      <c r="C6402" s="363">
        <v>6401</v>
      </c>
    </row>
    <row r="6403" spans="2:3">
      <c r="B6403" s="503"/>
      <c r="C6403" s="363">
        <v>6402</v>
      </c>
    </row>
    <row r="6404" spans="2:3">
      <c r="B6404" s="503"/>
      <c r="C6404" s="363">
        <v>6403</v>
      </c>
    </row>
    <row r="6405" spans="2:3">
      <c r="B6405" s="503"/>
      <c r="C6405" s="363">
        <v>6404</v>
      </c>
    </row>
    <row r="6406" spans="2:3">
      <c r="B6406" s="503"/>
      <c r="C6406" s="363">
        <v>6405</v>
      </c>
    </row>
    <row r="6407" spans="2:3">
      <c r="B6407" s="503"/>
      <c r="C6407" s="363">
        <v>6406</v>
      </c>
    </row>
    <row r="6408" spans="2:3">
      <c r="B6408" s="503"/>
      <c r="C6408" s="363">
        <v>6407</v>
      </c>
    </row>
    <row r="6409" spans="2:3">
      <c r="B6409" s="503"/>
      <c r="C6409" s="363">
        <v>6408</v>
      </c>
    </row>
    <row r="6410" spans="2:3">
      <c r="B6410" s="503"/>
      <c r="C6410" s="363">
        <v>6409</v>
      </c>
    </row>
    <row r="6411" spans="2:3">
      <c r="B6411" s="503"/>
      <c r="C6411" s="363">
        <v>6410</v>
      </c>
    </row>
    <row r="6412" spans="2:3">
      <c r="B6412" s="503"/>
      <c r="C6412" s="363">
        <v>6411</v>
      </c>
    </row>
    <row r="6413" spans="2:3">
      <c r="B6413" s="503"/>
      <c r="C6413" s="363">
        <v>6412</v>
      </c>
    </row>
    <row r="6414" spans="2:3">
      <c r="B6414" s="503"/>
      <c r="C6414" s="363">
        <v>6413</v>
      </c>
    </row>
    <row r="6415" spans="2:3">
      <c r="B6415" s="503"/>
      <c r="C6415" s="363">
        <v>6414</v>
      </c>
    </row>
    <row r="6416" spans="2:3">
      <c r="B6416" s="503"/>
      <c r="C6416" s="363">
        <v>6415</v>
      </c>
    </row>
    <row r="6417" spans="2:3">
      <c r="B6417" s="503"/>
      <c r="C6417" s="363">
        <v>6416</v>
      </c>
    </row>
    <row r="6418" spans="2:3">
      <c r="B6418" s="503"/>
      <c r="C6418" s="363">
        <v>6417</v>
      </c>
    </row>
    <row r="6419" spans="2:3">
      <c r="B6419" s="503"/>
      <c r="C6419" s="363">
        <v>6418</v>
      </c>
    </row>
    <row r="6420" spans="2:3">
      <c r="B6420" s="503"/>
      <c r="C6420" s="363">
        <v>6419</v>
      </c>
    </row>
    <row r="6421" spans="2:3">
      <c r="B6421" s="503"/>
      <c r="C6421" s="363">
        <v>6420</v>
      </c>
    </row>
    <row r="6422" spans="2:3">
      <c r="B6422" s="503"/>
      <c r="C6422" s="363">
        <v>6421</v>
      </c>
    </row>
    <row r="6423" spans="2:3">
      <c r="B6423" s="503"/>
      <c r="C6423" s="363">
        <v>6422</v>
      </c>
    </row>
    <row r="6424" spans="2:3">
      <c r="B6424" s="503"/>
      <c r="C6424" s="363">
        <v>6423</v>
      </c>
    </row>
    <row r="6425" spans="2:3">
      <c r="B6425" s="503"/>
      <c r="C6425" s="363">
        <v>6424</v>
      </c>
    </row>
    <row r="6426" spans="2:3">
      <c r="B6426" s="503"/>
      <c r="C6426" s="363">
        <v>6425</v>
      </c>
    </row>
    <row r="6427" spans="2:3">
      <c r="B6427" s="503"/>
      <c r="C6427" s="363">
        <v>6426</v>
      </c>
    </row>
    <row r="6428" spans="2:3">
      <c r="B6428" s="503"/>
      <c r="C6428" s="363">
        <v>6427</v>
      </c>
    </row>
    <row r="6429" spans="2:3">
      <c r="B6429" s="503"/>
      <c r="C6429" s="363">
        <v>6428</v>
      </c>
    </row>
    <row r="6430" spans="2:3">
      <c r="B6430" s="503"/>
      <c r="C6430" s="363">
        <v>6429</v>
      </c>
    </row>
    <row r="6431" spans="2:3">
      <c r="B6431" s="503"/>
      <c r="C6431" s="363">
        <v>6430</v>
      </c>
    </row>
    <row r="6432" spans="2:3">
      <c r="B6432" s="503"/>
      <c r="C6432" s="363">
        <v>6431</v>
      </c>
    </row>
    <row r="6433" spans="2:3">
      <c r="B6433" s="503"/>
      <c r="C6433" s="363">
        <v>6432</v>
      </c>
    </row>
    <row r="6434" spans="2:3">
      <c r="B6434" s="503"/>
      <c r="C6434" s="363">
        <v>6433</v>
      </c>
    </row>
    <row r="6435" spans="2:3">
      <c r="B6435" s="503"/>
      <c r="C6435" s="363">
        <v>6434</v>
      </c>
    </row>
    <row r="6436" spans="2:3">
      <c r="B6436" s="503"/>
      <c r="C6436" s="363">
        <v>6435</v>
      </c>
    </row>
    <row r="6437" spans="2:3">
      <c r="B6437" s="503"/>
      <c r="C6437" s="363">
        <v>6436</v>
      </c>
    </row>
    <row r="6438" spans="2:3">
      <c r="B6438" s="503"/>
      <c r="C6438" s="363">
        <v>6437</v>
      </c>
    </row>
    <row r="6439" spans="2:3">
      <c r="B6439" s="503"/>
      <c r="C6439" s="363">
        <v>6438</v>
      </c>
    </row>
    <row r="6440" spans="2:3">
      <c r="B6440" s="503"/>
      <c r="C6440" s="363">
        <v>6439</v>
      </c>
    </row>
    <row r="6441" spans="2:3">
      <c r="B6441" s="503"/>
      <c r="C6441" s="363">
        <v>6440</v>
      </c>
    </row>
    <row r="6442" spans="2:3">
      <c r="B6442" s="503"/>
      <c r="C6442" s="363">
        <v>6441</v>
      </c>
    </row>
    <row r="6443" spans="2:3">
      <c r="B6443" s="503"/>
      <c r="C6443" s="363">
        <v>6442</v>
      </c>
    </row>
    <row r="6444" spans="2:3">
      <c r="B6444" s="503"/>
      <c r="C6444" s="363">
        <v>6443</v>
      </c>
    </row>
    <row r="6445" spans="2:3">
      <c r="B6445" s="503"/>
      <c r="C6445" s="363">
        <v>6444</v>
      </c>
    </row>
    <row r="6446" spans="2:3">
      <c r="B6446" s="503"/>
      <c r="C6446" s="363">
        <v>6445</v>
      </c>
    </row>
    <row r="6447" spans="2:3">
      <c r="B6447" s="503"/>
      <c r="C6447" s="363">
        <v>6446</v>
      </c>
    </row>
    <row r="6448" spans="2:3">
      <c r="B6448" s="503"/>
      <c r="C6448" s="363">
        <v>6447</v>
      </c>
    </row>
    <row r="6449" spans="2:3">
      <c r="B6449" s="503"/>
      <c r="C6449" s="363">
        <v>6448</v>
      </c>
    </row>
    <row r="6450" spans="2:3">
      <c r="B6450" s="503"/>
      <c r="C6450" s="363">
        <v>6449</v>
      </c>
    </row>
    <row r="6451" spans="2:3">
      <c r="B6451" s="503"/>
      <c r="C6451" s="363">
        <v>6450</v>
      </c>
    </row>
    <row r="6452" spans="2:3">
      <c r="B6452" s="503"/>
      <c r="C6452" s="363">
        <v>6451</v>
      </c>
    </row>
    <row r="6453" spans="2:3">
      <c r="B6453" s="503"/>
      <c r="C6453" s="363">
        <v>6452</v>
      </c>
    </row>
    <row r="6454" spans="2:3">
      <c r="B6454" s="503"/>
      <c r="C6454" s="363">
        <v>6453</v>
      </c>
    </row>
    <row r="6455" spans="2:3">
      <c r="B6455" s="503"/>
      <c r="C6455" s="363">
        <v>6454</v>
      </c>
    </row>
    <row r="6456" spans="2:3">
      <c r="B6456" s="503"/>
      <c r="C6456" s="363">
        <v>6455</v>
      </c>
    </row>
    <row r="6457" spans="2:3">
      <c r="B6457" s="503"/>
      <c r="C6457" s="363">
        <v>6456</v>
      </c>
    </row>
    <row r="6458" spans="2:3">
      <c r="B6458" s="503"/>
      <c r="C6458" s="363">
        <v>6457</v>
      </c>
    </row>
    <row r="6459" spans="2:3">
      <c r="B6459" s="503"/>
      <c r="C6459" s="363">
        <v>6458</v>
      </c>
    </row>
    <row r="6460" spans="2:3">
      <c r="B6460" s="503"/>
      <c r="C6460" s="363">
        <v>6459</v>
      </c>
    </row>
    <row r="6461" spans="2:3">
      <c r="B6461" s="503"/>
      <c r="C6461" s="363">
        <v>6460</v>
      </c>
    </row>
    <row r="6462" spans="2:3">
      <c r="B6462" s="503"/>
      <c r="C6462" s="363">
        <v>6461</v>
      </c>
    </row>
    <row r="6463" spans="2:3">
      <c r="B6463" s="503"/>
      <c r="C6463" s="363">
        <v>6462</v>
      </c>
    </row>
    <row r="6464" spans="2:3">
      <c r="B6464" s="503"/>
      <c r="C6464" s="363">
        <v>6463</v>
      </c>
    </row>
    <row r="6465" spans="2:3">
      <c r="B6465" s="503"/>
      <c r="C6465" s="363">
        <v>6464</v>
      </c>
    </row>
    <row r="6466" spans="2:3">
      <c r="B6466" s="503"/>
      <c r="C6466" s="363">
        <v>6465</v>
      </c>
    </row>
    <row r="6467" spans="2:3">
      <c r="B6467" s="503"/>
      <c r="C6467" s="363">
        <v>6466</v>
      </c>
    </row>
    <row r="6468" spans="2:3">
      <c r="B6468" s="503"/>
      <c r="C6468" s="363">
        <v>6467</v>
      </c>
    </row>
    <row r="6469" spans="2:3">
      <c r="B6469" s="503"/>
      <c r="C6469" s="363">
        <v>6468</v>
      </c>
    </row>
    <row r="6470" spans="2:3">
      <c r="B6470" s="503"/>
      <c r="C6470" s="363">
        <v>6469</v>
      </c>
    </row>
    <row r="6471" spans="2:3">
      <c r="B6471" s="503"/>
      <c r="C6471" s="363">
        <v>6470</v>
      </c>
    </row>
    <row r="6472" spans="2:3">
      <c r="B6472" s="503"/>
      <c r="C6472" s="363">
        <v>6471</v>
      </c>
    </row>
    <row r="6473" spans="2:3">
      <c r="B6473" s="503"/>
      <c r="C6473" s="363">
        <v>6472</v>
      </c>
    </row>
    <row r="6474" spans="2:3">
      <c r="B6474" s="503"/>
      <c r="C6474" s="363">
        <v>6473</v>
      </c>
    </row>
    <row r="6475" spans="2:3">
      <c r="B6475" s="503"/>
      <c r="C6475" s="363">
        <v>6474</v>
      </c>
    </row>
    <row r="6476" spans="2:3">
      <c r="B6476" s="503"/>
      <c r="C6476" s="363">
        <v>6475</v>
      </c>
    </row>
    <row r="6477" spans="2:3">
      <c r="B6477" s="503"/>
      <c r="C6477" s="363">
        <v>6476</v>
      </c>
    </row>
    <row r="6478" spans="2:3">
      <c r="B6478" s="503"/>
      <c r="C6478" s="363">
        <v>6477</v>
      </c>
    </row>
    <row r="6479" spans="2:3">
      <c r="B6479" s="503"/>
      <c r="C6479" s="363">
        <v>6478</v>
      </c>
    </row>
    <row r="6480" spans="2:3">
      <c r="B6480" s="503"/>
      <c r="C6480" s="363">
        <v>6479</v>
      </c>
    </row>
    <row r="6481" spans="2:3">
      <c r="B6481" s="503"/>
      <c r="C6481" s="363">
        <v>6480</v>
      </c>
    </row>
    <row r="6482" spans="2:3">
      <c r="B6482" s="503"/>
      <c r="C6482" s="363">
        <v>6481</v>
      </c>
    </row>
    <row r="6483" spans="2:3">
      <c r="B6483" s="503"/>
      <c r="C6483" s="363">
        <v>6482</v>
      </c>
    </row>
    <row r="6484" spans="2:3">
      <c r="B6484" s="503"/>
      <c r="C6484" s="363">
        <v>6483</v>
      </c>
    </row>
    <row r="6485" spans="2:3">
      <c r="B6485" s="503"/>
      <c r="C6485" s="363">
        <v>6484</v>
      </c>
    </row>
    <row r="6486" spans="2:3">
      <c r="B6486" s="503"/>
      <c r="C6486" s="363">
        <v>6485</v>
      </c>
    </row>
    <row r="6487" spans="2:3">
      <c r="B6487" s="503"/>
      <c r="C6487" s="363">
        <v>6486</v>
      </c>
    </row>
    <row r="6488" spans="2:3">
      <c r="B6488" s="503"/>
      <c r="C6488" s="363">
        <v>6487</v>
      </c>
    </row>
    <row r="6489" spans="2:3">
      <c r="B6489" s="503"/>
      <c r="C6489" s="363">
        <v>6488</v>
      </c>
    </row>
    <row r="6490" spans="2:3">
      <c r="B6490" s="503"/>
      <c r="C6490" s="363">
        <v>6489</v>
      </c>
    </row>
    <row r="6491" spans="2:3">
      <c r="B6491" s="503"/>
      <c r="C6491" s="363">
        <v>6490</v>
      </c>
    </row>
    <row r="6492" spans="2:3">
      <c r="B6492" s="503"/>
      <c r="C6492" s="363">
        <v>6491</v>
      </c>
    </row>
    <row r="6493" spans="2:3">
      <c r="B6493" s="503"/>
      <c r="C6493" s="363">
        <v>6492</v>
      </c>
    </row>
    <row r="6494" spans="2:3">
      <c r="B6494" s="503"/>
      <c r="C6494" s="363">
        <v>6493</v>
      </c>
    </row>
    <row r="6495" spans="2:3">
      <c r="B6495" s="503"/>
      <c r="C6495" s="363">
        <v>6494</v>
      </c>
    </row>
    <row r="6496" spans="2:3">
      <c r="B6496" s="503"/>
      <c r="C6496" s="363">
        <v>6495</v>
      </c>
    </row>
    <row r="6497" spans="2:3">
      <c r="B6497" s="503"/>
      <c r="C6497" s="363">
        <v>6496</v>
      </c>
    </row>
    <row r="6498" spans="2:3">
      <c r="B6498" s="503"/>
      <c r="C6498" s="363">
        <v>6497</v>
      </c>
    </row>
    <row r="6499" spans="2:3">
      <c r="B6499" s="503"/>
      <c r="C6499" s="363">
        <v>6498</v>
      </c>
    </row>
    <row r="6500" spans="2:3">
      <c r="B6500" s="503"/>
      <c r="C6500" s="363">
        <v>6499</v>
      </c>
    </row>
    <row r="6501" spans="2:3">
      <c r="B6501" s="503"/>
      <c r="C6501" s="363">
        <v>6500</v>
      </c>
    </row>
    <row r="6502" spans="2:3">
      <c r="B6502" s="503"/>
      <c r="C6502" s="363">
        <v>6501</v>
      </c>
    </row>
    <row r="6503" spans="2:3">
      <c r="B6503" s="503"/>
      <c r="C6503" s="363">
        <v>6502</v>
      </c>
    </row>
    <row r="6504" spans="2:3">
      <c r="B6504" s="503"/>
      <c r="C6504" s="363">
        <v>6503</v>
      </c>
    </row>
    <row r="6505" spans="2:3">
      <c r="B6505" s="503"/>
      <c r="C6505" s="363">
        <v>6504</v>
      </c>
    </row>
    <row r="6506" spans="2:3">
      <c r="B6506" s="503"/>
      <c r="C6506" s="363">
        <v>6505</v>
      </c>
    </row>
    <row r="6507" spans="2:3">
      <c r="B6507" s="503"/>
      <c r="C6507" s="363">
        <v>6506</v>
      </c>
    </row>
    <row r="6508" spans="2:3">
      <c r="B6508" s="503"/>
      <c r="C6508" s="363">
        <v>6507</v>
      </c>
    </row>
    <row r="6509" spans="2:3">
      <c r="B6509" s="503"/>
      <c r="C6509" s="363">
        <v>6508</v>
      </c>
    </row>
    <row r="6510" spans="2:3">
      <c r="B6510" s="503"/>
      <c r="C6510" s="363">
        <v>6509</v>
      </c>
    </row>
    <row r="6511" spans="2:3">
      <c r="B6511" s="503"/>
      <c r="C6511" s="363">
        <v>6510</v>
      </c>
    </row>
    <row r="6512" spans="2:3">
      <c r="B6512" s="503"/>
      <c r="C6512" s="363">
        <v>6511</v>
      </c>
    </row>
    <row r="6513" spans="2:3">
      <c r="B6513" s="503"/>
      <c r="C6513" s="363">
        <v>6512</v>
      </c>
    </row>
    <row r="6514" spans="2:3">
      <c r="B6514" s="503"/>
      <c r="C6514" s="363">
        <v>6513</v>
      </c>
    </row>
    <row r="6515" spans="2:3">
      <c r="B6515" s="503"/>
      <c r="C6515" s="363">
        <v>6514</v>
      </c>
    </row>
    <row r="6516" spans="2:3">
      <c r="B6516" s="503"/>
      <c r="C6516" s="363">
        <v>6515</v>
      </c>
    </row>
    <row r="6517" spans="2:3">
      <c r="B6517" s="503"/>
      <c r="C6517" s="363">
        <v>6516</v>
      </c>
    </row>
    <row r="6518" spans="2:3">
      <c r="B6518" s="503"/>
      <c r="C6518" s="363">
        <v>6517</v>
      </c>
    </row>
    <row r="6519" spans="2:3">
      <c r="B6519" s="503"/>
      <c r="C6519" s="363">
        <v>6518</v>
      </c>
    </row>
    <row r="6520" spans="2:3">
      <c r="B6520" s="503"/>
      <c r="C6520" s="363">
        <v>6519</v>
      </c>
    </row>
    <row r="6521" spans="2:3">
      <c r="B6521" s="503"/>
      <c r="C6521" s="363">
        <v>6520</v>
      </c>
    </row>
    <row r="6522" spans="2:3">
      <c r="B6522" s="503"/>
      <c r="C6522" s="363">
        <v>6521</v>
      </c>
    </row>
    <row r="6523" spans="2:3">
      <c r="B6523" s="503"/>
      <c r="C6523" s="363">
        <v>6522</v>
      </c>
    </row>
    <row r="6524" spans="2:3">
      <c r="B6524" s="503"/>
      <c r="C6524" s="363">
        <v>6523</v>
      </c>
    </row>
    <row r="6525" spans="2:3">
      <c r="B6525" s="503"/>
      <c r="C6525" s="363">
        <v>6524</v>
      </c>
    </row>
    <row r="6526" spans="2:3">
      <c r="B6526" s="503"/>
      <c r="C6526" s="363">
        <v>6525</v>
      </c>
    </row>
    <row r="6527" spans="2:3">
      <c r="B6527" s="503"/>
      <c r="C6527" s="363">
        <v>6526</v>
      </c>
    </row>
    <row r="6528" spans="2:3">
      <c r="B6528" s="503"/>
      <c r="C6528" s="363">
        <v>6527</v>
      </c>
    </row>
    <row r="6529" spans="2:3">
      <c r="B6529" s="503"/>
      <c r="C6529" s="363">
        <v>6528</v>
      </c>
    </row>
    <row r="6530" spans="2:3">
      <c r="B6530" s="503"/>
      <c r="C6530" s="363">
        <v>6529</v>
      </c>
    </row>
    <row r="6531" spans="2:3">
      <c r="B6531" s="503"/>
      <c r="C6531" s="363">
        <v>6530</v>
      </c>
    </row>
    <row r="6532" spans="2:3">
      <c r="B6532" s="503"/>
      <c r="C6532" s="363">
        <v>6531</v>
      </c>
    </row>
    <row r="6533" spans="2:3">
      <c r="B6533" s="503"/>
      <c r="C6533" s="363">
        <v>6532</v>
      </c>
    </row>
    <row r="6534" spans="2:3">
      <c r="B6534" s="503"/>
      <c r="C6534" s="363">
        <v>6533</v>
      </c>
    </row>
    <row r="6535" spans="2:3">
      <c r="B6535" s="503"/>
      <c r="C6535" s="363">
        <v>6534</v>
      </c>
    </row>
    <row r="6536" spans="2:3">
      <c r="B6536" s="503"/>
      <c r="C6536" s="363">
        <v>6535</v>
      </c>
    </row>
    <row r="6537" spans="2:3">
      <c r="B6537" s="503"/>
      <c r="C6537" s="363">
        <v>6536</v>
      </c>
    </row>
    <row r="6538" spans="2:3">
      <c r="B6538" s="503"/>
      <c r="C6538" s="363">
        <v>6537</v>
      </c>
    </row>
    <row r="6539" spans="2:3">
      <c r="B6539" s="503"/>
      <c r="C6539" s="363">
        <v>6538</v>
      </c>
    </row>
    <row r="6540" spans="2:3">
      <c r="B6540" s="503"/>
      <c r="C6540" s="363">
        <v>6539</v>
      </c>
    </row>
    <row r="6541" spans="2:3">
      <c r="B6541" s="503"/>
      <c r="C6541" s="363">
        <v>6540</v>
      </c>
    </row>
    <row r="6542" spans="2:3">
      <c r="B6542" s="503"/>
      <c r="C6542" s="363">
        <v>6541</v>
      </c>
    </row>
    <row r="6543" spans="2:3">
      <c r="B6543" s="503"/>
      <c r="C6543" s="363">
        <v>6542</v>
      </c>
    </row>
    <row r="6544" spans="2:3">
      <c r="B6544" s="503"/>
      <c r="C6544" s="363">
        <v>6543</v>
      </c>
    </row>
    <row r="6545" spans="2:3">
      <c r="B6545" s="503"/>
      <c r="C6545" s="363">
        <v>6544</v>
      </c>
    </row>
    <row r="6546" spans="2:3">
      <c r="B6546" s="503"/>
      <c r="C6546" s="363">
        <v>6545</v>
      </c>
    </row>
    <row r="6547" spans="2:3">
      <c r="B6547" s="503"/>
      <c r="C6547" s="363">
        <v>6546</v>
      </c>
    </row>
    <row r="6548" spans="2:3">
      <c r="B6548" s="503"/>
      <c r="C6548" s="363">
        <v>6547</v>
      </c>
    </row>
    <row r="6549" spans="2:3">
      <c r="B6549" s="503"/>
      <c r="C6549" s="363">
        <v>6548</v>
      </c>
    </row>
    <row r="6550" spans="2:3">
      <c r="B6550" s="503"/>
      <c r="C6550" s="363">
        <v>6549</v>
      </c>
    </row>
    <row r="6551" spans="2:3">
      <c r="B6551" s="503"/>
      <c r="C6551" s="363">
        <v>6550</v>
      </c>
    </row>
    <row r="6552" spans="2:3">
      <c r="B6552" s="503"/>
      <c r="C6552" s="363">
        <v>6551</v>
      </c>
    </row>
    <row r="6553" spans="2:3">
      <c r="B6553" s="503"/>
      <c r="C6553" s="363">
        <v>6552</v>
      </c>
    </row>
    <row r="6554" spans="2:3">
      <c r="B6554" s="503"/>
      <c r="C6554" s="363">
        <v>6553</v>
      </c>
    </row>
    <row r="6555" spans="2:3">
      <c r="B6555" s="503"/>
      <c r="C6555" s="363">
        <v>6554</v>
      </c>
    </row>
    <row r="6556" spans="2:3">
      <c r="B6556" s="503"/>
      <c r="C6556" s="363">
        <v>6555</v>
      </c>
    </row>
    <row r="6557" spans="2:3">
      <c r="B6557" s="503"/>
      <c r="C6557" s="363">
        <v>6556</v>
      </c>
    </row>
    <row r="6558" spans="2:3">
      <c r="B6558" s="503"/>
      <c r="C6558" s="363">
        <v>6557</v>
      </c>
    </row>
    <row r="6559" spans="2:3">
      <c r="B6559" s="503"/>
      <c r="C6559" s="363">
        <v>6558</v>
      </c>
    </row>
    <row r="6560" spans="2:3">
      <c r="B6560" s="503"/>
      <c r="C6560" s="363">
        <v>6559</v>
      </c>
    </row>
    <row r="6561" spans="2:3">
      <c r="B6561" s="503"/>
      <c r="C6561" s="363">
        <v>6560</v>
      </c>
    </row>
    <row r="6562" spans="2:3">
      <c r="B6562" s="503"/>
      <c r="C6562" s="363">
        <v>6561</v>
      </c>
    </row>
    <row r="6563" spans="2:3">
      <c r="B6563" s="503"/>
      <c r="C6563" s="363">
        <v>6562</v>
      </c>
    </row>
    <row r="6564" spans="2:3">
      <c r="B6564" s="503"/>
      <c r="C6564" s="363">
        <v>6563</v>
      </c>
    </row>
    <row r="6565" spans="2:3">
      <c r="B6565" s="503"/>
      <c r="C6565" s="363">
        <v>6564</v>
      </c>
    </row>
    <row r="6566" spans="2:3">
      <c r="B6566" s="503"/>
      <c r="C6566" s="363">
        <v>6565</v>
      </c>
    </row>
    <row r="6567" spans="2:3">
      <c r="B6567" s="503"/>
      <c r="C6567" s="363">
        <v>6566</v>
      </c>
    </row>
    <row r="6568" spans="2:3">
      <c r="B6568" s="503"/>
      <c r="C6568" s="363">
        <v>6567</v>
      </c>
    </row>
    <row r="6569" spans="2:3">
      <c r="B6569" s="503"/>
      <c r="C6569" s="363">
        <v>6568</v>
      </c>
    </row>
    <row r="6570" spans="2:3">
      <c r="B6570" s="503"/>
      <c r="C6570" s="363">
        <v>6569</v>
      </c>
    </row>
    <row r="6571" spans="2:3">
      <c r="B6571" s="503"/>
      <c r="C6571" s="363">
        <v>6570</v>
      </c>
    </row>
    <row r="6572" spans="2:3">
      <c r="B6572" s="503"/>
      <c r="C6572" s="363">
        <v>6571</v>
      </c>
    </row>
    <row r="6573" spans="2:3">
      <c r="B6573" s="503"/>
      <c r="C6573" s="363">
        <v>6572</v>
      </c>
    </row>
    <row r="6574" spans="2:3">
      <c r="B6574" s="503"/>
      <c r="C6574" s="363">
        <v>6573</v>
      </c>
    </row>
    <row r="6575" spans="2:3">
      <c r="B6575" s="503"/>
      <c r="C6575" s="363">
        <v>6574</v>
      </c>
    </row>
    <row r="6576" spans="2:3">
      <c r="B6576" s="503"/>
      <c r="C6576" s="363">
        <v>6575</v>
      </c>
    </row>
    <row r="6577" spans="2:3">
      <c r="B6577" s="503"/>
      <c r="C6577" s="363">
        <v>6576</v>
      </c>
    </row>
    <row r="6578" spans="2:3">
      <c r="B6578" s="503"/>
      <c r="C6578" s="363">
        <v>6577</v>
      </c>
    </row>
    <row r="6579" spans="2:3">
      <c r="B6579" s="503"/>
      <c r="C6579" s="363">
        <v>6578</v>
      </c>
    </row>
    <row r="6580" spans="2:3">
      <c r="B6580" s="503"/>
      <c r="C6580" s="363">
        <v>6579</v>
      </c>
    </row>
    <row r="6581" spans="2:3">
      <c r="B6581" s="503"/>
      <c r="C6581" s="363">
        <v>6580</v>
      </c>
    </row>
    <row r="6582" spans="2:3">
      <c r="B6582" s="503"/>
      <c r="C6582" s="363">
        <v>6581</v>
      </c>
    </row>
    <row r="6583" spans="2:3">
      <c r="B6583" s="503"/>
      <c r="C6583" s="363">
        <v>6582</v>
      </c>
    </row>
    <row r="6584" spans="2:3">
      <c r="B6584" s="503"/>
      <c r="C6584" s="363">
        <v>6583</v>
      </c>
    </row>
    <row r="6585" spans="2:3">
      <c r="B6585" s="503"/>
      <c r="C6585" s="363">
        <v>6584</v>
      </c>
    </row>
    <row r="6586" spans="2:3">
      <c r="B6586" s="503"/>
      <c r="C6586" s="363">
        <v>6585</v>
      </c>
    </row>
    <row r="6587" spans="2:3">
      <c r="B6587" s="503"/>
      <c r="C6587" s="363">
        <v>6586</v>
      </c>
    </row>
    <row r="6588" spans="2:3">
      <c r="B6588" s="503"/>
      <c r="C6588" s="363">
        <v>6587</v>
      </c>
    </row>
    <row r="6589" spans="2:3">
      <c r="B6589" s="503"/>
      <c r="C6589" s="363">
        <v>6588</v>
      </c>
    </row>
    <row r="6590" spans="2:3">
      <c r="B6590" s="503"/>
      <c r="C6590" s="363">
        <v>6589</v>
      </c>
    </row>
    <row r="6591" spans="2:3">
      <c r="B6591" s="503"/>
      <c r="C6591" s="363">
        <v>6590</v>
      </c>
    </row>
    <row r="6592" spans="2:3">
      <c r="B6592" s="503"/>
      <c r="C6592" s="363">
        <v>6591</v>
      </c>
    </row>
    <row r="6593" spans="2:3">
      <c r="B6593" s="503"/>
      <c r="C6593" s="363">
        <v>6592</v>
      </c>
    </row>
    <row r="6594" spans="2:3">
      <c r="B6594" s="503"/>
      <c r="C6594" s="363">
        <v>6593</v>
      </c>
    </row>
    <row r="6595" spans="2:3">
      <c r="B6595" s="503"/>
      <c r="C6595" s="363">
        <v>6594</v>
      </c>
    </row>
    <row r="6596" spans="2:3">
      <c r="B6596" s="503"/>
      <c r="C6596" s="363">
        <v>6595</v>
      </c>
    </row>
    <row r="6597" spans="2:3">
      <c r="B6597" s="503"/>
      <c r="C6597" s="363">
        <v>6596</v>
      </c>
    </row>
    <row r="6598" spans="2:3">
      <c r="B6598" s="503"/>
      <c r="C6598" s="363">
        <v>6597</v>
      </c>
    </row>
    <row r="6599" spans="2:3">
      <c r="B6599" s="503"/>
      <c r="C6599" s="363">
        <v>6598</v>
      </c>
    </row>
    <row r="6600" spans="2:3">
      <c r="B6600" s="503"/>
      <c r="C6600" s="363">
        <v>6599</v>
      </c>
    </row>
    <row r="6601" spans="2:3">
      <c r="B6601" s="503"/>
      <c r="C6601" s="363">
        <v>6600</v>
      </c>
    </row>
    <row r="6602" spans="2:3">
      <c r="B6602" s="503"/>
      <c r="C6602" s="363">
        <v>6601</v>
      </c>
    </row>
    <row r="6603" spans="2:3">
      <c r="B6603" s="503"/>
      <c r="C6603" s="363">
        <v>6602</v>
      </c>
    </row>
    <row r="6604" spans="2:3">
      <c r="B6604" s="503"/>
      <c r="C6604" s="363">
        <v>6603</v>
      </c>
    </row>
    <row r="6605" spans="2:3">
      <c r="B6605" s="503"/>
      <c r="C6605" s="363">
        <v>6604</v>
      </c>
    </row>
    <row r="6606" spans="2:3">
      <c r="B6606" s="503"/>
      <c r="C6606" s="363">
        <v>6605</v>
      </c>
    </row>
    <row r="6607" spans="2:3">
      <c r="B6607" s="503"/>
      <c r="C6607" s="363">
        <v>6606</v>
      </c>
    </row>
    <row r="6608" spans="2:3">
      <c r="B6608" s="503"/>
      <c r="C6608" s="363">
        <v>6607</v>
      </c>
    </row>
    <row r="6609" spans="2:3">
      <c r="B6609" s="503"/>
      <c r="C6609" s="363">
        <v>6608</v>
      </c>
    </row>
    <row r="6610" spans="2:3">
      <c r="B6610" s="503"/>
      <c r="C6610" s="363">
        <v>6609</v>
      </c>
    </row>
    <row r="6611" spans="2:3">
      <c r="B6611" s="503"/>
      <c r="C6611" s="363">
        <v>6610</v>
      </c>
    </row>
    <row r="6612" spans="2:3">
      <c r="B6612" s="503"/>
      <c r="C6612" s="363">
        <v>6611</v>
      </c>
    </row>
    <row r="6613" spans="2:3">
      <c r="B6613" s="503"/>
      <c r="C6613" s="363">
        <v>6612</v>
      </c>
    </row>
    <row r="6614" spans="2:3">
      <c r="B6614" s="503"/>
      <c r="C6614" s="363">
        <v>6613</v>
      </c>
    </row>
    <row r="6615" spans="2:3">
      <c r="B6615" s="503"/>
      <c r="C6615" s="363">
        <v>6614</v>
      </c>
    </row>
    <row r="6616" spans="2:3">
      <c r="B6616" s="503"/>
      <c r="C6616" s="363">
        <v>6615</v>
      </c>
    </row>
    <row r="6617" spans="2:3">
      <c r="B6617" s="503"/>
      <c r="C6617" s="363">
        <v>6616</v>
      </c>
    </row>
    <row r="6618" spans="2:3">
      <c r="B6618" s="503"/>
      <c r="C6618" s="363">
        <v>6617</v>
      </c>
    </row>
    <row r="6619" spans="2:3">
      <c r="B6619" s="503"/>
      <c r="C6619" s="363">
        <v>6618</v>
      </c>
    </row>
    <row r="6620" spans="2:3">
      <c r="B6620" s="503"/>
      <c r="C6620" s="363">
        <v>6619</v>
      </c>
    </row>
    <row r="6621" spans="2:3">
      <c r="B6621" s="503"/>
      <c r="C6621" s="363">
        <v>6620</v>
      </c>
    </row>
    <row r="6622" spans="2:3">
      <c r="B6622" s="503"/>
      <c r="C6622" s="363">
        <v>6621</v>
      </c>
    </row>
    <row r="6623" spans="2:3">
      <c r="B6623" s="503"/>
      <c r="C6623" s="363">
        <v>6622</v>
      </c>
    </row>
    <row r="6624" spans="2:3">
      <c r="B6624" s="503"/>
      <c r="C6624" s="363">
        <v>6623</v>
      </c>
    </row>
    <row r="6625" spans="2:3">
      <c r="B6625" s="503"/>
      <c r="C6625" s="363">
        <v>6624</v>
      </c>
    </row>
    <row r="6626" spans="2:3">
      <c r="B6626" s="503"/>
      <c r="C6626" s="363">
        <v>6625</v>
      </c>
    </row>
    <row r="6627" spans="2:3">
      <c r="B6627" s="503"/>
      <c r="C6627" s="363">
        <v>6626</v>
      </c>
    </row>
    <row r="6628" spans="2:3">
      <c r="B6628" s="503"/>
      <c r="C6628" s="363">
        <v>6627</v>
      </c>
    </row>
    <row r="6629" spans="2:3">
      <c r="B6629" s="503"/>
      <c r="C6629" s="363">
        <v>6628</v>
      </c>
    </row>
    <row r="6630" spans="2:3">
      <c r="B6630" s="503"/>
      <c r="C6630" s="363">
        <v>6629</v>
      </c>
    </row>
    <row r="6631" spans="2:3">
      <c r="B6631" s="503"/>
      <c r="C6631" s="363">
        <v>6630</v>
      </c>
    </row>
    <row r="6632" spans="2:3">
      <c r="B6632" s="503"/>
      <c r="C6632" s="363">
        <v>6631</v>
      </c>
    </row>
    <row r="6633" spans="2:3">
      <c r="B6633" s="503"/>
      <c r="C6633" s="363">
        <v>6632</v>
      </c>
    </row>
    <row r="6634" spans="2:3">
      <c r="B6634" s="503"/>
      <c r="C6634" s="363">
        <v>6633</v>
      </c>
    </row>
    <row r="6635" spans="2:3">
      <c r="B6635" s="503"/>
      <c r="C6635" s="363">
        <v>6634</v>
      </c>
    </row>
    <row r="6636" spans="2:3">
      <c r="B6636" s="503"/>
      <c r="C6636" s="363">
        <v>6635</v>
      </c>
    </row>
    <row r="6637" spans="2:3">
      <c r="B6637" s="503"/>
      <c r="C6637" s="363">
        <v>6636</v>
      </c>
    </row>
    <row r="6638" spans="2:3">
      <c r="B6638" s="503"/>
      <c r="C6638" s="363">
        <v>6637</v>
      </c>
    </row>
    <row r="6639" spans="2:3">
      <c r="B6639" s="503"/>
      <c r="C6639" s="363">
        <v>6638</v>
      </c>
    </row>
    <row r="6640" spans="2:3">
      <c r="B6640" s="503"/>
      <c r="C6640" s="363">
        <v>6639</v>
      </c>
    </row>
    <row r="6641" spans="2:3">
      <c r="B6641" s="503"/>
      <c r="C6641" s="363">
        <v>6640</v>
      </c>
    </row>
    <row r="6642" spans="2:3">
      <c r="B6642" s="503"/>
      <c r="C6642" s="363">
        <v>6641</v>
      </c>
    </row>
    <row r="6643" spans="2:3">
      <c r="B6643" s="503"/>
      <c r="C6643" s="363">
        <v>6642</v>
      </c>
    </row>
    <row r="6644" spans="2:3">
      <c r="B6644" s="503"/>
      <c r="C6644" s="363">
        <v>6643</v>
      </c>
    </row>
    <row r="6645" spans="2:3">
      <c r="B6645" s="503"/>
      <c r="C6645" s="363">
        <v>6644</v>
      </c>
    </row>
    <row r="6646" spans="2:3">
      <c r="B6646" s="503"/>
      <c r="C6646" s="363">
        <v>6645</v>
      </c>
    </row>
    <row r="6647" spans="2:3">
      <c r="B6647" s="503"/>
      <c r="C6647" s="363">
        <v>6646</v>
      </c>
    </row>
    <row r="6648" spans="2:3">
      <c r="B6648" s="503"/>
      <c r="C6648" s="363">
        <v>6647</v>
      </c>
    </row>
    <row r="6649" spans="2:3">
      <c r="B6649" s="503"/>
      <c r="C6649" s="363">
        <v>6648</v>
      </c>
    </row>
    <row r="6650" spans="2:3">
      <c r="B6650" s="503"/>
      <c r="C6650" s="363">
        <v>6649</v>
      </c>
    </row>
    <row r="6651" spans="2:3">
      <c r="B6651" s="503"/>
      <c r="C6651" s="363">
        <v>6650</v>
      </c>
    </row>
    <row r="6652" spans="2:3">
      <c r="B6652" s="503"/>
      <c r="C6652" s="363">
        <v>6651</v>
      </c>
    </row>
    <row r="6653" spans="2:3">
      <c r="B6653" s="503"/>
      <c r="C6653" s="363">
        <v>6652</v>
      </c>
    </row>
    <row r="6654" spans="2:3">
      <c r="B6654" s="503"/>
      <c r="C6654" s="363">
        <v>6653</v>
      </c>
    </row>
    <row r="6655" spans="2:3">
      <c r="B6655" s="503"/>
      <c r="C6655" s="363">
        <v>6654</v>
      </c>
    </row>
    <row r="6656" spans="2:3">
      <c r="B6656" s="503"/>
      <c r="C6656" s="363">
        <v>6655</v>
      </c>
    </row>
    <row r="6657" spans="2:3">
      <c r="B6657" s="503"/>
      <c r="C6657" s="363">
        <v>6656</v>
      </c>
    </row>
    <row r="6658" spans="2:3">
      <c r="B6658" s="503"/>
      <c r="C6658" s="363">
        <v>6657</v>
      </c>
    </row>
    <row r="6659" spans="2:3">
      <c r="B6659" s="503"/>
      <c r="C6659" s="363">
        <v>6658</v>
      </c>
    </row>
    <row r="6660" spans="2:3">
      <c r="B6660" s="503"/>
      <c r="C6660" s="363">
        <v>6659</v>
      </c>
    </row>
    <row r="6661" spans="2:3">
      <c r="B6661" s="503"/>
      <c r="C6661" s="363">
        <v>6660</v>
      </c>
    </row>
    <row r="6662" spans="2:3">
      <c r="B6662" s="503"/>
      <c r="C6662" s="363">
        <v>6661</v>
      </c>
    </row>
    <row r="6663" spans="2:3">
      <c r="B6663" s="503"/>
      <c r="C6663" s="363">
        <v>6662</v>
      </c>
    </row>
    <row r="6664" spans="2:3">
      <c r="B6664" s="503"/>
      <c r="C6664" s="363">
        <v>6663</v>
      </c>
    </row>
    <row r="6665" spans="2:3">
      <c r="B6665" s="503"/>
      <c r="C6665" s="363">
        <v>6664</v>
      </c>
    </row>
    <row r="6666" spans="2:3">
      <c r="B6666" s="503"/>
      <c r="C6666" s="363">
        <v>6665</v>
      </c>
    </row>
    <row r="6667" spans="2:3">
      <c r="B6667" s="503"/>
      <c r="C6667" s="363">
        <v>6666</v>
      </c>
    </row>
    <row r="6668" spans="2:3">
      <c r="B6668" s="503"/>
      <c r="C6668" s="363">
        <v>6667</v>
      </c>
    </row>
    <row r="6669" spans="2:3">
      <c r="B6669" s="503"/>
    </row>
    <row r="6670" spans="2:3">
      <c r="B6670" s="503"/>
    </row>
    <row r="6671" spans="2:3">
      <c r="B6671" s="503"/>
    </row>
    <row r="6672" spans="2:3">
      <c r="B6672" s="503"/>
    </row>
    <row r="6673" spans="2:2">
      <c r="B6673" s="503"/>
    </row>
    <row r="6674" spans="2:2">
      <c r="B6674" s="503"/>
    </row>
    <row r="6675" spans="2:2">
      <c r="B6675" s="503"/>
    </row>
    <row r="6676" spans="2:2">
      <c r="B6676" s="503"/>
    </row>
    <row r="6677" spans="2:2">
      <c r="B6677" s="503"/>
    </row>
    <row r="6678" spans="2:2">
      <c r="B6678" s="503"/>
    </row>
    <row r="6679" spans="2:2">
      <c r="B6679" s="503"/>
    </row>
    <row r="6680" spans="2:2">
      <c r="B6680" s="503"/>
    </row>
    <row r="6681" spans="2:2">
      <c r="B6681" s="503"/>
    </row>
    <row r="6682" spans="2:2">
      <c r="B6682" s="503"/>
    </row>
    <row r="6683" spans="2:2">
      <c r="B6683" s="503"/>
    </row>
    <row r="6684" spans="2:2">
      <c r="B6684" s="503"/>
    </row>
    <row r="6685" spans="2:2">
      <c r="B6685" s="503"/>
    </row>
    <row r="6686" spans="2:2">
      <c r="B6686" s="503"/>
    </row>
    <row r="6687" spans="2:2">
      <c r="B6687" s="503"/>
    </row>
    <row r="6688" spans="2:2">
      <c r="B6688" s="503"/>
    </row>
    <row r="6689" spans="2:2">
      <c r="B6689" s="503"/>
    </row>
    <row r="6690" spans="2:2">
      <c r="B6690" s="503"/>
    </row>
    <row r="6691" spans="2:2">
      <c r="B6691" s="503"/>
    </row>
    <row r="6692" spans="2:2">
      <c r="B6692" s="503"/>
    </row>
    <row r="6693" spans="2:2">
      <c r="B6693" s="503"/>
    </row>
    <row r="6694" spans="2:2">
      <c r="B6694" s="503"/>
    </row>
    <row r="6695" spans="2:2">
      <c r="B6695" s="503"/>
    </row>
    <row r="6696" spans="2:2">
      <c r="B6696" s="503"/>
    </row>
    <row r="6697" spans="2:2">
      <c r="B6697" s="503"/>
    </row>
    <row r="6698" spans="2:2">
      <c r="B6698" s="503"/>
    </row>
    <row r="6699" spans="2:2">
      <c r="B6699" s="503"/>
    </row>
    <row r="6700" spans="2:2">
      <c r="B6700" s="503"/>
    </row>
    <row r="6701" spans="2:2">
      <c r="B6701" s="503"/>
    </row>
    <row r="6702" spans="2:2">
      <c r="B6702" s="503"/>
    </row>
    <row r="6703" spans="2:2">
      <c r="B6703" s="503"/>
    </row>
    <row r="6704" spans="2:2">
      <c r="B6704" s="503"/>
    </row>
    <row r="6705" spans="2:2">
      <c r="B6705" s="503"/>
    </row>
    <row r="6706" spans="2:2">
      <c r="B6706" s="503"/>
    </row>
    <row r="6707" spans="2:2">
      <c r="B6707" s="503"/>
    </row>
    <row r="6708" spans="2:2">
      <c r="B6708" s="503"/>
    </row>
    <row r="6709" spans="2:2">
      <c r="B6709" s="503"/>
    </row>
    <row r="6710" spans="2:2">
      <c r="B6710" s="503"/>
    </row>
    <row r="6711" spans="2:2">
      <c r="B6711" s="503"/>
    </row>
    <row r="6712" spans="2:2">
      <c r="B6712" s="503"/>
    </row>
    <row r="6713" spans="2:2">
      <c r="B6713" s="503"/>
    </row>
    <row r="6714" spans="2:2">
      <c r="B6714" s="503"/>
    </row>
    <row r="6715" spans="2:2">
      <c r="B6715" s="503"/>
    </row>
    <row r="6716" spans="2:2">
      <c r="B6716" s="503"/>
    </row>
    <row r="6717" spans="2:2">
      <c r="B6717" s="503"/>
    </row>
    <row r="6718" spans="2:2">
      <c r="B6718" s="503"/>
    </row>
    <row r="6719" spans="2:2">
      <c r="B6719" s="503"/>
    </row>
    <row r="6720" spans="2:2">
      <c r="B6720" s="503"/>
    </row>
    <row r="6721" spans="2:2">
      <c r="B6721" s="503"/>
    </row>
    <row r="6722" spans="2:2">
      <c r="B6722" s="503"/>
    </row>
    <row r="6723" spans="2:2">
      <c r="B6723" s="503"/>
    </row>
    <row r="6724" spans="2:2">
      <c r="B6724" s="503"/>
    </row>
    <row r="6725" spans="2:2">
      <c r="B6725" s="503"/>
    </row>
    <row r="6726" spans="2:2">
      <c r="B6726" s="503"/>
    </row>
    <row r="6727" spans="2:2">
      <c r="B6727" s="503"/>
    </row>
    <row r="6728" spans="2:2">
      <c r="B6728" s="503"/>
    </row>
    <row r="6729" spans="2:2">
      <c r="B6729" s="503"/>
    </row>
    <row r="6730" spans="2:2">
      <c r="B6730" s="503"/>
    </row>
    <row r="6731" spans="2:2">
      <c r="B6731" s="503"/>
    </row>
    <row r="6732" spans="2:2">
      <c r="B6732" s="503"/>
    </row>
    <row r="6733" spans="2:2">
      <c r="B6733" s="503"/>
    </row>
    <row r="6734" spans="2:2">
      <c r="B6734" s="503"/>
    </row>
    <row r="6735" spans="2:2">
      <c r="B6735" s="503"/>
    </row>
    <row r="6736" spans="2:2">
      <c r="B6736" s="503"/>
    </row>
    <row r="6737" spans="2:2">
      <c r="B6737" s="503"/>
    </row>
    <row r="6738" spans="2:2">
      <c r="B6738" s="503"/>
    </row>
    <row r="6739" spans="2:2">
      <c r="B6739" s="503"/>
    </row>
    <row r="6740" spans="2:2">
      <c r="B6740" s="503"/>
    </row>
    <row r="6741" spans="2:2">
      <c r="B6741" s="503"/>
    </row>
    <row r="6742" spans="2:2">
      <c r="B6742" s="503"/>
    </row>
    <row r="6743" spans="2:2">
      <c r="B6743" s="503"/>
    </row>
    <row r="6744" spans="2:2">
      <c r="B6744" s="503"/>
    </row>
    <row r="6745" spans="2:2">
      <c r="B6745" s="503"/>
    </row>
    <row r="6746" spans="2:2">
      <c r="B6746" s="503"/>
    </row>
    <row r="6747" spans="2:2">
      <c r="B6747" s="503"/>
    </row>
    <row r="6748" spans="2:2">
      <c r="B6748" s="503"/>
    </row>
    <row r="6749" spans="2:2">
      <c r="B6749" s="503"/>
    </row>
    <row r="6750" spans="2:2">
      <c r="B6750" s="503"/>
    </row>
    <row r="6751" spans="2:2">
      <c r="B6751" s="503"/>
    </row>
    <row r="6752" spans="2:2">
      <c r="B6752" s="503"/>
    </row>
    <row r="6753" spans="2:2">
      <c r="B6753" s="503"/>
    </row>
    <row r="6754" spans="2:2">
      <c r="B6754" s="503"/>
    </row>
    <row r="6755" spans="2:2">
      <c r="B6755" s="503"/>
    </row>
    <row r="6756" spans="2:2">
      <c r="B6756" s="503"/>
    </row>
    <row r="6757" spans="2:2">
      <c r="B6757" s="503"/>
    </row>
    <row r="6758" spans="2:2">
      <c r="B6758" s="503"/>
    </row>
    <row r="6759" spans="2:2">
      <c r="B6759" s="503"/>
    </row>
    <row r="6760" spans="2:2">
      <c r="B6760" s="503"/>
    </row>
    <row r="6761" spans="2:2">
      <c r="B6761" s="503"/>
    </row>
    <row r="6762" spans="2:2">
      <c r="B6762" s="503"/>
    </row>
    <row r="6763" spans="2:2">
      <c r="B6763" s="503"/>
    </row>
    <row r="6764" spans="2:2">
      <c r="B6764" s="503"/>
    </row>
    <row r="6765" spans="2:2">
      <c r="B6765" s="503"/>
    </row>
    <row r="6766" spans="2:2">
      <c r="B6766" s="503"/>
    </row>
    <row r="6767" spans="2:2">
      <c r="B6767" s="503"/>
    </row>
    <row r="6768" spans="2:2">
      <c r="B6768" s="503"/>
    </row>
    <row r="6769" spans="2:2">
      <c r="B6769" s="503"/>
    </row>
    <row r="6770" spans="2:2">
      <c r="B6770" s="503"/>
    </row>
    <row r="6771" spans="2:2">
      <c r="B6771" s="503"/>
    </row>
    <row r="6772" spans="2:2">
      <c r="B6772" s="503"/>
    </row>
    <row r="6773" spans="2:2">
      <c r="B6773" s="503"/>
    </row>
    <row r="6774" spans="2:2">
      <c r="B6774" s="503"/>
    </row>
    <row r="6775" spans="2:2">
      <c r="B6775" s="503"/>
    </row>
    <row r="6776" spans="2:2">
      <c r="B6776" s="503"/>
    </row>
    <row r="6777" spans="2:2">
      <c r="B6777" s="503"/>
    </row>
    <row r="6778" spans="2:2">
      <c r="B6778" s="503"/>
    </row>
    <row r="6779" spans="2:2">
      <c r="B6779" s="503"/>
    </row>
    <row r="6780" spans="2:2">
      <c r="B6780" s="503"/>
    </row>
    <row r="6781" spans="2:2">
      <c r="B6781" s="503"/>
    </row>
    <row r="6782" spans="2:2">
      <c r="B6782" s="503"/>
    </row>
    <row r="6783" spans="2:2">
      <c r="B6783" s="503"/>
    </row>
    <row r="6784" spans="2:2">
      <c r="B6784" s="503"/>
    </row>
    <row r="6785" spans="2:2">
      <c r="B6785" s="503"/>
    </row>
    <row r="6786" spans="2:2">
      <c r="B6786" s="503"/>
    </row>
    <row r="6787" spans="2:2">
      <c r="B6787" s="503"/>
    </row>
    <row r="6788" spans="2:2">
      <c r="B6788" s="503"/>
    </row>
    <row r="6789" spans="2:2">
      <c r="B6789" s="503"/>
    </row>
    <row r="6790" spans="2:2">
      <c r="B6790" s="503"/>
    </row>
    <row r="6791" spans="2:2">
      <c r="B6791" s="503"/>
    </row>
    <row r="6792" spans="2:2">
      <c r="B6792" s="503"/>
    </row>
    <row r="6793" spans="2:2">
      <c r="B6793" s="503"/>
    </row>
    <row r="6794" spans="2:2">
      <c r="B6794" s="503"/>
    </row>
    <row r="6795" spans="2:2">
      <c r="B6795" s="503"/>
    </row>
    <row r="6796" spans="2:2">
      <c r="B6796" s="503"/>
    </row>
    <row r="6797" spans="2:2">
      <c r="B6797" s="503"/>
    </row>
    <row r="6798" spans="2:2">
      <c r="B6798" s="503"/>
    </row>
    <row r="6799" spans="2:2">
      <c r="B6799" s="503"/>
    </row>
    <row r="6800" spans="2:2">
      <c r="B6800" s="503"/>
    </row>
    <row r="6801" spans="2:2">
      <c r="B6801" s="503"/>
    </row>
    <row r="6802" spans="2:2">
      <c r="B6802" s="503"/>
    </row>
    <row r="6803" spans="2:2">
      <c r="B6803" s="503"/>
    </row>
    <row r="6804" spans="2:2">
      <c r="B6804" s="503"/>
    </row>
    <row r="6805" spans="2:2">
      <c r="B6805" s="503"/>
    </row>
    <row r="6806" spans="2:2">
      <c r="B6806" s="503"/>
    </row>
    <row r="6807" spans="2:2">
      <c r="B6807" s="503"/>
    </row>
    <row r="6808" spans="2:2">
      <c r="B6808" s="503"/>
    </row>
    <row r="6809" spans="2:2">
      <c r="B6809" s="503"/>
    </row>
    <row r="6810" spans="2:2">
      <c r="B6810" s="503"/>
    </row>
    <row r="6811" spans="2:2">
      <c r="B6811" s="503"/>
    </row>
    <row r="6812" spans="2:2">
      <c r="B6812" s="503"/>
    </row>
    <row r="6813" spans="2:2">
      <c r="B6813" s="503"/>
    </row>
    <row r="6814" spans="2:2">
      <c r="B6814" s="503"/>
    </row>
    <row r="6815" spans="2:2">
      <c r="B6815" s="503"/>
    </row>
    <row r="6816" spans="2:2">
      <c r="B6816" s="503"/>
    </row>
    <row r="6817" spans="2:2">
      <c r="B6817" s="503"/>
    </row>
    <row r="6818" spans="2:2">
      <c r="B6818" s="503"/>
    </row>
    <row r="6819" spans="2:2">
      <c r="B6819" s="503"/>
    </row>
    <row r="6820" spans="2:2">
      <c r="B6820" s="503"/>
    </row>
    <row r="6821" spans="2:2">
      <c r="B6821" s="503"/>
    </row>
    <row r="6822" spans="2:2">
      <c r="B6822" s="503"/>
    </row>
    <row r="6823" spans="2:2">
      <c r="B6823" s="503"/>
    </row>
    <row r="6824" spans="2:2">
      <c r="B6824" s="503"/>
    </row>
    <row r="6825" spans="2:2">
      <c r="B6825" s="503"/>
    </row>
    <row r="6826" spans="2:2">
      <c r="B6826" s="503"/>
    </row>
    <row r="6827" spans="2:2">
      <c r="B6827" s="503"/>
    </row>
    <row r="6828" spans="2:2">
      <c r="B6828" s="503"/>
    </row>
    <row r="6829" spans="2:2">
      <c r="B6829" s="503"/>
    </row>
    <row r="6830" spans="2:2">
      <c r="B6830" s="503"/>
    </row>
    <row r="6831" spans="2:2">
      <c r="B6831" s="503"/>
    </row>
    <row r="6832" spans="2:2">
      <c r="B6832" s="503"/>
    </row>
    <row r="6833" spans="2:2">
      <c r="B6833" s="503"/>
    </row>
    <row r="6834" spans="2:2">
      <c r="B6834" s="503"/>
    </row>
    <row r="6835" spans="2:2">
      <c r="B6835" s="503"/>
    </row>
    <row r="6836" spans="2:2">
      <c r="B6836" s="503"/>
    </row>
    <row r="6837" spans="2:2">
      <c r="B6837" s="503"/>
    </row>
    <row r="6838" spans="2:2">
      <c r="B6838" s="503"/>
    </row>
    <row r="6839" spans="2:2">
      <c r="B6839" s="503"/>
    </row>
    <row r="6840" spans="2:2">
      <c r="B6840" s="503"/>
    </row>
    <row r="6841" spans="2:2">
      <c r="B6841" s="503"/>
    </row>
    <row r="6842" spans="2:2">
      <c r="B6842" s="503"/>
    </row>
    <row r="6843" spans="2:2">
      <c r="B6843" s="503"/>
    </row>
    <row r="6844" spans="2:2">
      <c r="B6844" s="503"/>
    </row>
    <row r="6845" spans="2:2">
      <c r="B6845" s="503"/>
    </row>
    <row r="6846" spans="2:2">
      <c r="B6846" s="503"/>
    </row>
    <row r="6847" spans="2:2">
      <c r="B6847" s="503"/>
    </row>
    <row r="6848" spans="2:2">
      <c r="B6848" s="503"/>
    </row>
    <row r="6849" spans="2:2">
      <c r="B6849" s="503"/>
    </row>
    <row r="6850" spans="2:2">
      <c r="B6850" s="503"/>
    </row>
    <row r="6851" spans="2:2">
      <c r="B6851" s="503"/>
    </row>
    <row r="6852" spans="2:2">
      <c r="B6852" s="503"/>
    </row>
    <row r="6853" spans="2:2">
      <c r="B6853" s="503"/>
    </row>
    <row r="6854" spans="2:2">
      <c r="B6854" s="503"/>
    </row>
    <row r="6855" spans="2:2">
      <c r="B6855" s="503"/>
    </row>
    <row r="6856" spans="2:2">
      <c r="B6856" s="503"/>
    </row>
    <row r="6857" spans="2:2">
      <c r="B6857" s="503"/>
    </row>
    <row r="6858" spans="2:2">
      <c r="B6858" s="503"/>
    </row>
    <row r="6859" spans="2:2">
      <c r="B6859" s="503"/>
    </row>
    <row r="6860" spans="2:2">
      <c r="B6860" s="503"/>
    </row>
    <row r="6861" spans="2:2">
      <c r="B6861" s="503"/>
    </row>
    <row r="6862" spans="2:2">
      <c r="B6862" s="503"/>
    </row>
    <row r="6863" spans="2:2">
      <c r="B6863" s="503"/>
    </row>
    <row r="6864" spans="2:2">
      <c r="B6864" s="503"/>
    </row>
    <row r="6865" spans="2:2">
      <c r="B6865" s="503"/>
    </row>
    <row r="6866" spans="2:2">
      <c r="B6866" s="503"/>
    </row>
    <row r="6867" spans="2:2">
      <c r="B6867" s="503"/>
    </row>
    <row r="6868" spans="2:2">
      <c r="B6868" s="503"/>
    </row>
    <row r="6869" spans="2:2">
      <c r="B6869" s="503"/>
    </row>
    <row r="6870" spans="2:2">
      <c r="B6870" s="503"/>
    </row>
    <row r="6871" spans="2:2">
      <c r="B6871" s="503"/>
    </row>
    <row r="6872" spans="2:2">
      <c r="B6872" s="503"/>
    </row>
    <row r="6873" spans="2:2">
      <c r="B6873" s="503"/>
    </row>
    <row r="6874" spans="2:2">
      <c r="B6874" s="503"/>
    </row>
    <row r="6875" spans="2:2">
      <c r="B6875" s="503"/>
    </row>
    <row r="6876" spans="2:2">
      <c r="B6876" s="503"/>
    </row>
    <row r="6877" spans="2:2">
      <c r="B6877" s="503"/>
    </row>
    <row r="6878" spans="2:2">
      <c r="B6878" s="503"/>
    </row>
    <row r="6879" spans="2:2">
      <c r="B6879" s="503"/>
    </row>
    <row r="6880" spans="2:2">
      <c r="B6880" s="503"/>
    </row>
    <row r="6881" spans="2:2">
      <c r="B6881" s="503"/>
    </row>
    <row r="6882" spans="2:2">
      <c r="B6882" s="503"/>
    </row>
    <row r="6883" spans="2:2">
      <c r="B6883" s="503"/>
    </row>
    <row r="6884" spans="2:2">
      <c r="B6884" s="503"/>
    </row>
    <row r="6885" spans="2:2">
      <c r="B6885" s="503"/>
    </row>
    <row r="6886" spans="2:2">
      <c r="B6886" s="503"/>
    </row>
    <row r="6887" spans="2:2">
      <c r="B6887" s="503"/>
    </row>
    <row r="6888" spans="2:2">
      <c r="B6888" s="503"/>
    </row>
    <row r="6889" spans="2:2">
      <c r="B6889" s="503"/>
    </row>
    <row r="6890" spans="2:2">
      <c r="B6890" s="503"/>
    </row>
    <row r="6891" spans="2:2">
      <c r="B6891" s="503"/>
    </row>
    <row r="6892" spans="2:2">
      <c r="B6892" s="503"/>
    </row>
    <row r="6893" spans="2:2">
      <c r="B6893" s="503"/>
    </row>
    <row r="6894" spans="2:2">
      <c r="B6894" s="503"/>
    </row>
    <row r="6895" spans="2:2">
      <c r="B6895" s="503"/>
    </row>
    <row r="6896" spans="2:2">
      <c r="B6896" s="503"/>
    </row>
    <row r="6897" spans="2:2">
      <c r="B6897" s="503"/>
    </row>
    <row r="6898" spans="2:2">
      <c r="B6898" s="503"/>
    </row>
    <row r="6899" spans="2:2">
      <c r="B6899" s="503"/>
    </row>
    <row r="6900" spans="2:2">
      <c r="B6900" s="503"/>
    </row>
    <row r="6901" spans="2:2">
      <c r="B6901" s="503"/>
    </row>
    <row r="6902" spans="2:2">
      <c r="B6902" s="503"/>
    </row>
    <row r="6903" spans="2:2">
      <c r="B6903" s="503"/>
    </row>
    <row r="6904" spans="2:2">
      <c r="B6904" s="503"/>
    </row>
    <row r="6905" spans="2:2">
      <c r="B6905" s="503"/>
    </row>
    <row r="6906" spans="2:2">
      <c r="B6906" s="503"/>
    </row>
    <row r="6907" spans="2:2">
      <c r="B6907" s="503"/>
    </row>
    <row r="6908" spans="2:2">
      <c r="B6908" s="503"/>
    </row>
    <row r="6909" spans="2:2">
      <c r="B6909" s="503"/>
    </row>
    <row r="6910" spans="2:2">
      <c r="B6910" s="503"/>
    </row>
    <row r="6911" spans="2:2">
      <c r="B6911" s="503"/>
    </row>
    <row r="6912" spans="2:2">
      <c r="B6912" s="503"/>
    </row>
    <row r="6913" spans="2:2">
      <c r="B6913" s="503"/>
    </row>
    <row r="6914" spans="2:2">
      <c r="B6914" s="503"/>
    </row>
    <row r="6915" spans="2:2">
      <c r="B6915" s="503"/>
    </row>
    <row r="6916" spans="2:2">
      <c r="B6916" s="503"/>
    </row>
    <row r="6917" spans="2:2">
      <c r="B6917" s="503"/>
    </row>
    <row r="6918" spans="2:2">
      <c r="B6918" s="503"/>
    </row>
    <row r="6919" spans="2:2">
      <c r="B6919" s="503"/>
    </row>
    <row r="6920" spans="2:2">
      <c r="B6920" s="503"/>
    </row>
    <row r="6921" spans="2:2">
      <c r="B6921" s="503"/>
    </row>
    <row r="6922" spans="2:2">
      <c r="B6922" s="503"/>
    </row>
    <row r="6923" spans="2:2">
      <c r="B6923" s="503"/>
    </row>
    <row r="6924" spans="2:2">
      <c r="B6924" s="503"/>
    </row>
    <row r="6925" spans="2:2">
      <c r="B6925" s="503"/>
    </row>
    <row r="6926" spans="2:2">
      <c r="B6926" s="503"/>
    </row>
    <row r="6927" spans="2:2">
      <c r="B6927" s="503"/>
    </row>
    <row r="6928" spans="2:2">
      <c r="B6928" s="503"/>
    </row>
    <row r="6929" spans="2:2">
      <c r="B6929" s="503"/>
    </row>
    <row r="6930" spans="2:2">
      <c r="B6930" s="503"/>
    </row>
    <row r="6931" spans="2:2">
      <c r="B6931" s="503"/>
    </row>
    <row r="6932" spans="2:2">
      <c r="B6932" s="503"/>
    </row>
    <row r="6933" spans="2:2">
      <c r="B6933" s="503"/>
    </row>
    <row r="6934" spans="2:2">
      <c r="B6934" s="503"/>
    </row>
    <row r="6935" spans="2:2">
      <c r="B6935" s="503"/>
    </row>
    <row r="6936" spans="2:2">
      <c r="B6936" s="503"/>
    </row>
    <row r="6937" spans="2:2">
      <c r="B6937" s="503"/>
    </row>
    <row r="6938" spans="2:2">
      <c r="B6938" s="503"/>
    </row>
    <row r="6939" spans="2:2">
      <c r="B6939" s="503"/>
    </row>
    <row r="6940" spans="2:2">
      <c r="B6940" s="503"/>
    </row>
    <row r="6941" spans="2:2">
      <c r="B6941" s="503"/>
    </row>
    <row r="6942" spans="2:2">
      <c r="B6942" s="503"/>
    </row>
    <row r="6943" spans="2:2">
      <c r="B6943" s="503"/>
    </row>
    <row r="6944" spans="2:2">
      <c r="B6944" s="503"/>
    </row>
    <row r="6945" spans="2:2">
      <c r="B6945" s="503"/>
    </row>
    <row r="6946" spans="2:2">
      <c r="B6946" s="503"/>
    </row>
    <row r="6947" spans="2:2">
      <c r="B6947" s="503"/>
    </row>
    <row r="6948" spans="2:2">
      <c r="B6948" s="503"/>
    </row>
    <row r="6949" spans="2:2">
      <c r="B6949" s="503"/>
    </row>
    <row r="6950" spans="2:2">
      <c r="B6950" s="503"/>
    </row>
    <row r="6951" spans="2:2">
      <c r="B6951" s="503"/>
    </row>
    <row r="6952" spans="2:2">
      <c r="B6952" s="503"/>
    </row>
    <row r="6953" spans="2:2">
      <c r="B6953" s="503"/>
    </row>
    <row r="6954" spans="2:2">
      <c r="B6954" s="503"/>
    </row>
    <row r="6955" spans="2:2">
      <c r="B6955" s="503"/>
    </row>
    <row r="6956" spans="2:2">
      <c r="B6956" s="503"/>
    </row>
    <row r="6957" spans="2:2">
      <c r="B6957" s="503"/>
    </row>
    <row r="6958" spans="2:2">
      <c r="B6958" s="503"/>
    </row>
    <row r="6959" spans="2:2">
      <c r="B6959" s="503"/>
    </row>
    <row r="6960" spans="2:2">
      <c r="B6960" s="503"/>
    </row>
    <row r="6961" spans="2:2">
      <c r="B6961" s="503"/>
    </row>
    <row r="6962" spans="2:2">
      <c r="B6962" s="503"/>
    </row>
    <row r="6963" spans="2:2">
      <c r="B6963" s="503"/>
    </row>
    <row r="6964" spans="2:2">
      <c r="B6964" s="503"/>
    </row>
    <row r="6965" spans="2:2">
      <c r="B6965" s="503"/>
    </row>
    <row r="6966" spans="2:2">
      <c r="B6966" s="503"/>
    </row>
    <row r="6967" spans="2:2">
      <c r="B6967" s="503"/>
    </row>
    <row r="6968" spans="2:2">
      <c r="B6968" s="503"/>
    </row>
    <row r="6969" spans="2:2">
      <c r="B6969" s="503"/>
    </row>
    <row r="6970" spans="2:2">
      <c r="B6970" s="503"/>
    </row>
    <row r="6971" spans="2:2">
      <c r="B6971" s="503"/>
    </row>
    <row r="6972" spans="2:2">
      <c r="B6972" s="503"/>
    </row>
    <row r="6973" spans="2:2">
      <c r="B6973" s="503"/>
    </row>
    <row r="6974" spans="2:2">
      <c r="B6974" s="503"/>
    </row>
    <row r="6975" spans="2:2">
      <c r="B6975" s="503"/>
    </row>
    <row r="6976" spans="2:2">
      <c r="B6976" s="503"/>
    </row>
    <row r="6977" spans="2:2">
      <c r="B6977" s="503"/>
    </row>
    <row r="6978" spans="2:2">
      <c r="B6978" s="503"/>
    </row>
    <row r="6979" spans="2:2">
      <c r="B6979" s="503"/>
    </row>
    <row r="6980" spans="2:2">
      <c r="B6980" s="503"/>
    </row>
    <row r="6981" spans="2:2">
      <c r="B6981" s="503"/>
    </row>
    <row r="6982" spans="2:2">
      <c r="B6982" s="503"/>
    </row>
    <row r="6983" spans="2:2">
      <c r="B6983" s="503"/>
    </row>
    <row r="6984" spans="2:2">
      <c r="B6984" s="503"/>
    </row>
    <row r="6985" spans="2:2">
      <c r="B6985" s="503"/>
    </row>
    <row r="6986" spans="2:2">
      <c r="B6986" s="503"/>
    </row>
    <row r="6987" spans="2:2">
      <c r="B6987" s="503"/>
    </row>
    <row r="6988" spans="2:2">
      <c r="B6988" s="503"/>
    </row>
    <row r="6989" spans="2:2">
      <c r="B6989" s="503"/>
    </row>
    <row r="6990" spans="2:2">
      <c r="B6990" s="503"/>
    </row>
    <row r="6991" spans="2:2">
      <c r="B6991" s="503"/>
    </row>
    <row r="6992" spans="2:2">
      <c r="B6992" s="503"/>
    </row>
    <row r="6993" spans="2:2">
      <c r="B6993" s="503"/>
    </row>
    <row r="6994" spans="2:2">
      <c r="B6994" s="503"/>
    </row>
    <row r="6995" spans="2:2">
      <c r="B6995" s="503"/>
    </row>
    <row r="6996" spans="2:2">
      <c r="B6996" s="503"/>
    </row>
    <row r="6997" spans="2:2">
      <c r="B6997" s="503"/>
    </row>
    <row r="6998" spans="2:2">
      <c r="B6998" s="503"/>
    </row>
    <row r="6999" spans="2:2">
      <c r="B6999" s="503"/>
    </row>
    <row r="7000" spans="2:2">
      <c r="B7000" s="503"/>
    </row>
    <row r="7001" spans="2:2">
      <c r="B7001" s="503"/>
    </row>
    <row r="7002" spans="2:2">
      <c r="B7002" s="503"/>
    </row>
    <row r="7003" spans="2:2">
      <c r="B7003" s="503"/>
    </row>
    <row r="7004" spans="2:2">
      <c r="B7004" s="503"/>
    </row>
    <row r="7005" spans="2:2">
      <c r="B7005" s="503"/>
    </row>
    <row r="7006" spans="2:2">
      <c r="B7006" s="503"/>
    </row>
    <row r="7007" spans="2:2">
      <c r="B7007" s="503"/>
    </row>
    <row r="7008" spans="2:2">
      <c r="B7008" s="503"/>
    </row>
    <row r="7009" spans="2:2">
      <c r="B7009" s="503"/>
    </row>
    <row r="7010" spans="2:2">
      <c r="B7010" s="503"/>
    </row>
    <row r="7011" spans="2:2">
      <c r="B7011" s="503"/>
    </row>
    <row r="7012" spans="2:2">
      <c r="B7012" s="503"/>
    </row>
    <row r="7013" spans="2:2">
      <c r="B7013" s="503"/>
    </row>
    <row r="7014" spans="2:2">
      <c r="B7014" s="503"/>
    </row>
    <row r="7015" spans="2:2">
      <c r="B7015" s="503"/>
    </row>
    <row r="7016" spans="2:2">
      <c r="B7016" s="503"/>
    </row>
    <row r="7017" spans="2:2">
      <c r="B7017" s="503"/>
    </row>
    <row r="7018" spans="2:2">
      <c r="B7018" s="503"/>
    </row>
    <row r="7019" spans="2:2">
      <c r="B7019" s="503"/>
    </row>
    <row r="7020" spans="2:2">
      <c r="B7020" s="503"/>
    </row>
    <row r="7021" spans="2:2">
      <c r="B7021" s="503"/>
    </row>
    <row r="7022" spans="2:2">
      <c r="B7022" s="503"/>
    </row>
    <row r="7023" spans="2:2">
      <c r="B7023" s="503"/>
    </row>
    <row r="7024" spans="2:2">
      <c r="B7024" s="503"/>
    </row>
    <row r="7025" spans="2:2">
      <c r="B7025" s="503"/>
    </row>
    <row r="7026" spans="2:2">
      <c r="B7026" s="503"/>
    </row>
    <row r="7027" spans="2:2">
      <c r="B7027" s="503"/>
    </row>
    <row r="7028" spans="2:2">
      <c r="B7028" s="503"/>
    </row>
    <row r="7029" spans="2:2">
      <c r="B7029" s="503"/>
    </row>
    <row r="7030" spans="2:2">
      <c r="B7030" s="503"/>
    </row>
    <row r="7031" spans="2:2">
      <c r="B7031" s="503"/>
    </row>
    <row r="7032" spans="2:2">
      <c r="B7032" s="503"/>
    </row>
    <row r="7033" spans="2:2">
      <c r="B7033" s="503"/>
    </row>
    <row r="7034" spans="2:2">
      <c r="B7034" s="503"/>
    </row>
    <row r="7035" spans="2:2">
      <c r="B7035" s="503"/>
    </row>
    <row r="7036" spans="2:2">
      <c r="B7036" s="503"/>
    </row>
    <row r="7037" spans="2:2">
      <c r="B7037" s="503"/>
    </row>
    <row r="7038" spans="2:2">
      <c r="B7038" s="503"/>
    </row>
    <row r="7039" spans="2:2">
      <c r="B7039" s="503"/>
    </row>
    <row r="7040" spans="2:2">
      <c r="B7040" s="503"/>
    </row>
    <row r="7041" spans="2:2">
      <c r="B7041" s="503"/>
    </row>
    <row r="7042" spans="2:2">
      <c r="B7042" s="503"/>
    </row>
    <row r="7043" spans="2:2">
      <c r="B7043" s="503"/>
    </row>
    <row r="7044" spans="2:2">
      <c r="B7044" s="503"/>
    </row>
    <row r="7045" spans="2:2">
      <c r="B7045" s="503"/>
    </row>
    <row r="7046" spans="2:2">
      <c r="B7046" s="503"/>
    </row>
    <row r="7047" spans="2:2">
      <c r="B7047" s="503"/>
    </row>
    <row r="7048" spans="2:2">
      <c r="B7048" s="503"/>
    </row>
    <row r="7049" spans="2:2">
      <c r="B7049" s="503"/>
    </row>
    <row r="7050" spans="2:2">
      <c r="B7050" s="503"/>
    </row>
    <row r="7051" spans="2:2">
      <c r="B7051" s="503"/>
    </row>
    <row r="7052" spans="2:2">
      <c r="B7052" s="503"/>
    </row>
    <row r="7053" spans="2:2">
      <c r="B7053" s="503"/>
    </row>
    <row r="7054" spans="2:2">
      <c r="B7054" s="503"/>
    </row>
    <row r="7055" spans="2:2">
      <c r="B7055" s="503"/>
    </row>
    <row r="7056" spans="2:2">
      <c r="B7056" s="503"/>
    </row>
    <row r="7057" spans="2:2">
      <c r="B7057" s="503"/>
    </row>
    <row r="7058" spans="2:2">
      <c r="B7058" s="503"/>
    </row>
    <row r="7059" spans="2:2">
      <c r="B7059" s="503"/>
    </row>
    <row r="7060" spans="2:2">
      <c r="B7060" s="503"/>
    </row>
    <row r="7061" spans="2:2">
      <c r="B7061" s="503"/>
    </row>
    <row r="7062" spans="2:2">
      <c r="B7062" s="503"/>
    </row>
    <row r="7063" spans="2:2">
      <c r="B7063" s="503"/>
    </row>
    <row r="7064" spans="2:2">
      <c r="B7064" s="503"/>
    </row>
    <row r="7065" spans="2:2">
      <c r="B7065" s="503"/>
    </row>
    <row r="7066" spans="2:2">
      <c r="B7066" s="503"/>
    </row>
    <row r="7067" spans="2:2">
      <c r="B7067" s="503"/>
    </row>
    <row r="7068" spans="2:2">
      <c r="B7068" s="503"/>
    </row>
    <row r="7069" spans="2:2">
      <c r="B7069" s="503"/>
    </row>
    <row r="7070" spans="2:2">
      <c r="B7070" s="503"/>
    </row>
    <row r="7071" spans="2:2">
      <c r="B7071" s="503"/>
    </row>
    <row r="7072" spans="2:2">
      <c r="B7072" s="503"/>
    </row>
    <row r="7073" spans="2:2">
      <c r="B7073" s="503"/>
    </row>
    <row r="7074" spans="2:2">
      <c r="B7074" s="503"/>
    </row>
    <row r="7075" spans="2:2">
      <c r="B7075" s="503"/>
    </row>
    <row r="7076" spans="2:2">
      <c r="B7076" s="503"/>
    </row>
    <row r="7077" spans="2:2">
      <c r="B7077" s="503"/>
    </row>
    <row r="7078" spans="2:2">
      <c r="B7078" s="503"/>
    </row>
    <row r="7079" spans="2:2">
      <c r="B7079" s="503"/>
    </row>
    <row r="7080" spans="2:2">
      <c r="B7080" s="503"/>
    </row>
    <row r="7081" spans="2:2">
      <c r="B7081" s="503"/>
    </row>
    <row r="7082" spans="2:2">
      <c r="B7082" s="503"/>
    </row>
    <row r="7083" spans="2:2">
      <c r="B7083" s="503"/>
    </row>
    <row r="7084" spans="2:2">
      <c r="B7084" s="503"/>
    </row>
    <row r="7085" spans="2:2">
      <c r="B7085" s="503"/>
    </row>
    <row r="7086" spans="2:2">
      <c r="B7086" s="503"/>
    </row>
    <row r="7087" spans="2:2">
      <c r="B7087" s="503"/>
    </row>
    <row r="7088" spans="2:2">
      <c r="B7088" s="503"/>
    </row>
    <row r="7089" spans="2:2">
      <c r="B7089" s="503"/>
    </row>
    <row r="7090" spans="2:2">
      <c r="B7090" s="503"/>
    </row>
    <row r="7091" spans="2:2">
      <c r="B7091" s="503"/>
    </row>
    <row r="7092" spans="2:2">
      <c r="B7092" s="503"/>
    </row>
    <row r="7093" spans="2:2">
      <c r="B7093" s="503"/>
    </row>
    <row r="7094" spans="2:2">
      <c r="B7094" s="503"/>
    </row>
    <row r="7095" spans="2:2">
      <c r="B7095" s="503"/>
    </row>
    <row r="7096" spans="2:2">
      <c r="B7096" s="503"/>
    </row>
    <row r="7097" spans="2:2">
      <c r="B7097" s="503"/>
    </row>
    <row r="7098" spans="2:2">
      <c r="B7098" s="503"/>
    </row>
    <row r="7099" spans="2:2">
      <c r="B7099" s="503"/>
    </row>
    <row r="7100" spans="2:2">
      <c r="B7100" s="503"/>
    </row>
    <row r="7101" spans="2:2">
      <c r="B7101" s="503"/>
    </row>
    <row r="7102" spans="2:2">
      <c r="B7102" s="503"/>
    </row>
    <row r="7103" spans="2:2">
      <c r="B7103" s="503"/>
    </row>
    <row r="7104" spans="2:2">
      <c r="B7104" s="503"/>
    </row>
    <row r="7105" spans="2:2">
      <c r="B7105" s="503"/>
    </row>
    <row r="7106" spans="2:2">
      <c r="B7106" s="503"/>
    </row>
    <row r="7107" spans="2:2">
      <c r="B7107" s="503"/>
    </row>
    <row r="7108" spans="2:2">
      <c r="B7108" s="503"/>
    </row>
    <row r="7109" spans="2:2">
      <c r="B7109" s="503"/>
    </row>
    <row r="7110" spans="2:2">
      <c r="B7110" s="503"/>
    </row>
    <row r="7111" spans="2:2">
      <c r="B7111" s="503"/>
    </row>
    <row r="7112" spans="2:2">
      <c r="B7112" s="503"/>
    </row>
    <row r="7113" spans="2:2">
      <c r="B7113" s="503"/>
    </row>
    <row r="7114" spans="2:2">
      <c r="B7114" s="503"/>
    </row>
    <row r="7115" spans="2:2">
      <c r="B7115" s="503"/>
    </row>
    <row r="7116" spans="2:2">
      <c r="B7116" s="503"/>
    </row>
    <row r="7117" spans="2:2">
      <c r="B7117" s="503"/>
    </row>
    <row r="7118" spans="2:2">
      <c r="B7118" s="503"/>
    </row>
    <row r="7119" spans="2:2">
      <c r="B7119" s="503"/>
    </row>
    <row r="7120" spans="2:2">
      <c r="B7120" s="503"/>
    </row>
    <row r="7121" spans="2:2">
      <c r="B7121" s="503"/>
    </row>
    <row r="7122" spans="2:2">
      <c r="B7122" s="503"/>
    </row>
    <row r="7123" spans="2:2">
      <c r="B7123" s="503"/>
    </row>
    <row r="7124" spans="2:2">
      <c r="B7124" s="503"/>
    </row>
    <row r="7125" spans="2:2">
      <c r="B7125" s="503"/>
    </row>
    <row r="7126" spans="2:2">
      <c r="B7126" s="503"/>
    </row>
    <row r="7127" spans="2:2">
      <c r="B7127" s="503"/>
    </row>
    <row r="7128" spans="2:2">
      <c r="B7128" s="503"/>
    </row>
    <row r="7129" spans="2:2">
      <c r="B7129" s="503"/>
    </row>
    <row r="7130" spans="2:2">
      <c r="B7130" s="503"/>
    </row>
    <row r="7131" spans="2:2">
      <c r="B7131" s="503"/>
    </row>
    <row r="7132" spans="2:2">
      <c r="B7132" s="503"/>
    </row>
    <row r="7133" spans="2:2">
      <c r="B7133" s="503"/>
    </row>
    <row r="7134" spans="2:2">
      <c r="B7134" s="503"/>
    </row>
    <row r="7135" spans="2:2">
      <c r="B7135" s="503"/>
    </row>
    <row r="7136" spans="2:2">
      <c r="B7136" s="503"/>
    </row>
    <row r="7137" spans="2:2">
      <c r="B7137" s="503"/>
    </row>
    <row r="7138" spans="2:2">
      <c r="B7138" s="503"/>
    </row>
    <row r="7139" spans="2:2">
      <c r="B7139" s="503"/>
    </row>
    <row r="7140" spans="2:2">
      <c r="B7140" s="503"/>
    </row>
    <row r="7141" spans="2:2">
      <c r="B7141" s="503"/>
    </row>
    <row r="7142" spans="2:2">
      <c r="B7142" s="503"/>
    </row>
    <row r="7143" spans="2:2">
      <c r="B7143" s="503"/>
    </row>
    <row r="7144" spans="2:2">
      <c r="B7144" s="503"/>
    </row>
    <row r="7145" spans="2:2">
      <c r="B7145" s="503"/>
    </row>
    <row r="7146" spans="2:2">
      <c r="B7146" s="503"/>
    </row>
    <row r="7147" spans="2:2">
      <c r="B7147" s="503"/>
    </row>
    <row r="7148" spans="2:2">
      <c r="B7148" s="503"/>
    </row>
    <row r="7149" spans="2:2">
      <c r="B7149" s="503"/>
    </row>
    <row r="7150" spans="2:2">
      <c r="B7150" s="503"/>
    </row>
    <row r="7151" spans="2:2">
      <c r="B7151" s="503"/>
    </row>
    <row r="7152" spans="2:2">
      <c r="B7152" s="503"/>
    </row>
    <row r="7153" spans="2:2">
      <c r="B7153" s="503"/>
    </row>
    <row r="7154" spans="2:2">
      <c r="B7154" s="503"/>
    </row>
    <row r="7155" spans="2:2">
      <c r="B7155" s="503"/>
    </row>
    <row r="7156" spans="2:2">
      <c r="B7156" s="503"/>
    </row>
    <row r="7157" spans="2:2">
      <c r="B7157" s="503"/>
    </row>
    <row r="7158" spans="2:2">
      <c r="B7158" s="503"/>
    </row>
    <row r="7159" spans="2:2">
      <c r="B7159" s="503"/>
    </row>
    <row r="7160" spans="2:2">
      <c r="B7160" s="503"/>
    </row>
    <row r="7161" spans="2:2">
      <c r="B7161" s="503"/>
    </row>
    <row r="7162" spans="2:2">
      <c r="B7162" s="503"/>
    </row>
    <row r="7163" spans="2:2">
      <c r="B7163" s="503"/>
    </row>
    <row r="7164" spans="2:2">
      <c r="B7164" s="503"/>
    </row>
    <row r="7165" spans="2:2">
      <c r="B7165" s="503"/>
    </row>
    <row r="7166" spans="2:2">
      <c r="B7166" s="503"/>
    </row>
    <row r="7167" spans="2:2">
      <c r="B7167" s="503"/>
    </row>
    <row r="7168" spans="2:2">
      <c r="B7168" s="503"/>
    </row>
    <row r="7169" spans="2:2">
      <c r="B7169" s="503"/>
    </row>
    <row r="7170" spans="2:2">
      <c r="B7170" s="503"/>
    </row>
    <row r="7171" spans="2:2">
      <c r="B7171" s="503"/>
    </row>
    <row r="7172" spans="2:2">
      <c r="B7172" s="503"/>
    </row>
    <row r="7173" spans="2:2">
      <c r="B7173" s="503"/>
    </row>
    <row r="7174" spans="2:2">
      <c r="B7174" s="503"/>
    </row>
    <row r="7175" spans="2:2">
      <c r="B7175" s="503"/>
    </row>
    <row r="7176" spans="2:2">
      <c r="B7176" s="503"/>
    </row>
    <row r="7177" spans="2:2">
      <c r="B7177" s="503"/>
    </row>
    <row r="7178" spans="2:2">
      <c r="B7178" s="503"/>
    </row>
    <row r="7179" spans="2:2">
      <c r="B7179" s="503"/>
    </row>
    <row r="7180" spans="2:2">
      <c r="B7180" s="503"/>
    </row>
    <row r="7181" spans="2:2">
      <c r="B7181" s="503"/>
    </row>
    <row r="7182" spans="2:2">
      <c r="B7182" s="503"/>
    </row>
    <row r="7183" spans="2:2">
      <c r="B7183" s="503"/>
    </row>
    <row r="7184" spans="2:2">
      <c r="B7184" s="503"/>
    </row>
    <row r="7185" spans="2:2">
      <c r="B7185" s="503"/>
    </row>
    <row r="7186" spans="2:2">
      <c r="B7186" s="503"/>
    </row>
    <row r="7187" spans="2:2">
      <c r="B7187" s="503"/>
    </row>
    <row r="7188" spans="2:2">
      <c r="B7188" s="503"/>
    </row>
    <row r="7189" spans="2:2">
      <c r="B7189" s="503"/>
    </row>
    <row r="7190" spans="2:2">
      <c r="B7190" s="503"/>
    </row>
    <row r="7191" spans="2:2">
      <c r="B7191" s="503"/>
    </row>
    <row r="7192" spans="2:2">
      <c r="B7192" s="503"/>
    </row>
    <row r="7193" spans="2:2">
      <c r="B7193" s="503"/>
    </row>
    <row r="7194" spans="2:2">
      <c r="B7194" s="503"/>
    </row>
    <row r="7195" spans="2:2">
      <c r="B7195" s="503"/>
    </row>
    <row r="7196" spans="2:2">
      <c r="B7196" s="503"/>
    </row>
    <row r="7197" spans="2:2">
      <c r="B7197" s="503"/>
    </row>
    <row r="7198" spans="2:2">
      <c r="B7198" s="503"/>
    </row>
    <row r="7199" spans="2:2">
      <c r="B7199" s="503"/>
    </row>
    <row r="7200" spans="2:2">
      <c r="B7200" s="503"/>
    </row>
    <row r="7201" spans="2:2">
      <c r="B7201" s="503"/>
    </row>
    <row r="7202" spans="2:2">
      <c r="B7202" s="503"/>
    </row>
    <row r="7203" spans="2:2">
      <c r="B7203" s="503"/>
    </row>
    <row r="7204" spans="2:2">
      <c r="B7204" s="503"/>
    </row>
    <row r="7205" spans="2:2">
      <c r="B7205" s="503"/>
    </row>
    <row r="7206" spans="2:2">
      <c r="B7206" s="503"/>
    </row>
    <row r="7207" spans="2:2">
      <c r="B7207" s="503"/>
    </row>
    <row r="7208" spans="2:2">
      <c r="B7208" s="503"/>
    </row>
    <row r="7209" spans="2:2">
      <c r="B7209" s="503"/>
    </row>
    <row r="7210" spans="2:2">
      <c r="B7210" s="503"/>
    </row>
    <row r="7211" spans="2:2">
      <c r="B7211" s="503"/>
    </row>
    <row r="7212" spans="2:2">
      <c r="B7212" s="503"/>
    </row>
    <row r="7213" spans="2:2">
      <c r="B7213" s="503"/>
    </row>
    <row r="7214" spans="2:2">
      <c r="B7214" s="503"/>
    </row>
    <row r="7215" spans="2:2">
      <c r="B7215" s="503"/>
    </row>
    <row r="7216" spans="2:2">
      <c r="B7216" s="503"/>
    </row>
    <row r="7217" spans="2:2">
      <c r="B7217" s="503"/>
    </row>
    <row r="7218" spans="2:2">
      <c r="B7218" s="503"/>
    </row>
    <row r="7219" spans="2:2">
      <c r="B7219" s="503"/>
    </row>
    <row r="7220" spans="2:2">
      <c r="B7220" s="503"/>
    </row>
    <row r="7221" spans="2:2">
      <c r="B7221" s="503"/>
    </row>
    <row r="7222" spans="2:2">
      <c r="B7222" s="503"/>
    </row>
    <row r="7223" spans="2:2">
      <c r="B7223" s="503"/>
    </row>
    <row r="7224" spans="2:2">
      <c r="B7224" s="503"/>
    </row>
    <row r="7225" spans="2:2">
      <c r="B7225" s="503"/>
    </row>
    <row r="7226" spans="2:2">
      <c r="B7226" s="503"/>
    </row>
    <row r="7227" spans="2:2">
      <c r="B7227" s="503"/>
    </row>
    <row r="7228" spans="2:2">
      <c r="B7228" s="503"/>
    </row>
    <row r="7229" spans="2:2">
      <c r="B7229" s="503"/>
    </row>
    <row r="7230" spans="2:2">
      <c r="B7230" s="503"/>
    </row>
    <row r="7231" spans="2:2">
      <c r="B7231" s="503"/>
    </row>
    <row r="7232" spans="2:2">
      <c r="B7232" s="503"/>
    </row>
    <row r="7233" spans="2:2">
      <c r="B7233" s="503"/>
    </row>
    <row r="7234" spans="2:2">
      <c r="B7234" s="503"/>
    </row>
    <row r="7235" spans="2:2">
      <c r="B7235" s="503"/>
    </row>
    <row r="7236" spans="2:2">
      <c r="B7236" s="503"/>
    </row>
    <row r="7237" spans="2:2">
      <c r="B7237" s="503"/>
    </row>
    <row r="7238" spans="2:2">
      <c r="B7238" s="503"/>
    </row>
    <row r="7239" spans="2:2">
      <c r="B7239" s="503"/>
    </row>
    <row r="7240" spans="2:2">
      <c r="B7240" s="503"/>
    </row>
    <row r="7241" spans="2:2">
      <c r="B7241" s="503"/>
    </row>
    <row r="7242" spans="2:2">
      <c r="B7242" s="503"/>
    </row>
    <row r="7243" spans="2:2">
      <c r="B7243" s="503"/>
    </row>
    <row r="7244" spans="2:2">
      <c r="B7244" s="503"/>
    </row>
    <row r="7245" spans="2:2">
      <c r="B7245" s="503"/>
    </row>
    <row r="7246" spans="2:2">
      <c r="B7246" s="503"/>
    </row>
    <row r="7247" spans="2:2">
      <c r="B7247" s="503"/>
    </row>
    <row r="7248" spans="2:2">
      <c r="B7248" s="503"/>
    </row>
    <row r="7249" spans="2:2">
      <c r="B7249" s="503"/>
    </row>
    <row r="7250" spans="2:2">
      <c r="B7250" s="503"/>
    </row>
    <row r="7251" spans="2:2">
      <c r="B7251" s="503"/>
    </row>
    <row r="7252" spans="2:2">
      <c r="B7252" s="503"/>
    </row>
    <row r="7253" spans="2:2">
      <c r="B7253" s="503"/>
    </row>
    <row r="7254" spans="2:2">
      <c r="B7254" s="503"/>
    </row>
    <row r="7255" spans="2:2">
      <c r="B7255" s="503"/>
    </row>
    <row r="7256" spans="2:2">
      <c r="B7256" s="503"/>
    </row>
    <row r="7257" spans="2:2">
      <c r="B7257" s="503"/>
    </row>
    <row r="7258" spans="2:2">
      <c r="B7258" s="503"/>
    </row>
    <row r="7259" spans="2:2">
      <c r="B7259" s="503"/>
    </row>
    <row r="7260" spans="2:2">
      <c r="B7260" s="503"/>
    </row>
    <row r="7261" spans="2:2">
      <c r="B7261" s="503"/>
    </row>
    <row r="7262" spans="2:2">
      <c r="B7262" s="503"/>
    </row>
    <row r="7263" spans="2:2">
      <c r="B7263" s="503"/>
    </row>
    <row r="7264" spans="2:2">
      <c r="B7264" s="503"/>
    </row>
    <row r="7265" spans="2:2">
      <c r="B7265" s="503"/>
    </row>
    <row r="7266" spans="2:2">
      <c r="B7266" s="503"/>
    </row>
    <row r="7267" spans="2:2">
      <c r="B7267" s="503"/>
    </row>
    <row r="7268" spans="2:2">
      <c r="B7268" s="503"/>
    </row>
    <row r="7269" spans="2:2">
      <c r="B7269" s="503"/>
    </row>
    <row r="7270" spans="2:2">
      <c r="B7270" s="503"/>
    </row>
    <row r="7271" spans="2:2">
      <c r="B7271" s="503"/>
    </row>
    <row r="7272" spans="2:2">
      <c r="B7272" s="503"/>
    </row>
    <row r="7273" spans="2:2">
      <c r="B7273" s="503"/>
    </row>
    <row r="7274" spans="2:2">
      <c r="B7274" s="503"/>
    </row>
    <row r="7275" spans="2:2">
      <c r="B7275" s="503"/>
    </row>
    <row r="7276" spans="2:2">
      <c r="B7276" s="503"/>
    </row>
    <row r="7277" spans="2:2">
      <c r="B7277" s="503"/>
    </row>
    <row r="7278" spans="2:2">
      <c r="B7278" s="503"/>
    </row>
    <row r="7279" spans="2:2">
      <c r="B7279" s="503"/>
    </row>
    <row r="7280" spans="2:2">
      <c r="B7280" s="503"/>
    </row>
    <row r="7281" spans="2:2">
      <c r="B7281" s="503"/>
    </row>
    <row r="7282" spans="2:2">
      <c r="B7282" s="503"/>
    </row>
    <row r="7283" spans="2:2">
      <c r="B7283" s="503"/>
    </row>
    <row r="7284" spans="2:2">
      <c r="B7284" s="503"/>
    </row>
    <row r="7285" spans="2:2">
      <c r="B7285" s="503"/>
    </row>
    <row r="7286" spans="2:2">
      <c r="B7286" s="503"/>
    </row>
    <row r="7287" spans="2:2">
      <c r="B7287" s="503"/>
    </row>
    <row r="7288" spans="2:2">
      <c r="B7288" s="503"/>
    </row>
    <row r="7289" spans="2:2">
      <c r="B7289" s="503"/>
    </row>
    <row r="7290" spans="2:2">
      <c r="B7290" s="503"/>
    </row>
    <row r="7291" spans="2:2">
      <c r="B7291" s="503"/>
    </row>
    <row r="7292" spans="2:2">
      <c r="B7292" s="503"/>
    </row>
    <row r="7293" spans="2:2">
      <c r="B7293" s="503"/>
    </row>
    <row r="7294" spans="2:2">
      <c r="B7294" s="503"/>
    </row>
    <row r="7295" spans="2:2">
      <c r="B7295" s="503"/>
    </row>
    <row r="7296" spans="2:2">
      <c r="B7296" s="503"/>
    </row>
    <row r="7297" spans="2:2">
      <c r="B7297" s="503"/>
    </row>
    <row r="7298" spans="2:2">
      <c r="B7298" s="503"/>
    </row>
    <row r="7299" spans="2:2">
      <c r="B7299" s="503"/>
    </row>
    <row r="7300" spans="2:2">
      <c r="B7300" s="503"/>
    </row>
    <row r="7301" spans="2:2">
      <c r="B7301" s="503"/>
    </row>
    <row r="7302" spans="2:2">
      <c r="B7302" s="503"/>
    </row>
    <row r="7303" spans="2:2">
      <c r="B7303" s="503"/>
    </row>
    <row r="7304" spans="2:2">
      <c r="B7304" s="503"/>
    </row>
    <row r="7305" spans="2:2">
      <c r="B7305" s="503"/>
    </row>
    <row r="7306" spans="2:2">
      <c r="B7306" s="503"/>
    </row>
    <row r="7307" spans="2:2">
      <c r="B7307" s="503"/>
    </row>
    <row r="7308" spans="2:2">
      <c r="B7308" s="503"/>
    </row>
    <row r="7309" spans="2:2">
      <c r="B7309" s="503"/>
    </row>
    <row r="7310" spans="2:2">
      <c r="B7310" s="503"/>
    </row>
    <row r="7311" spans="2:2">
      <c r="B7311" s="503"/>
    </row>
    <row r="7312" spans="2:2">
      <c r="B7312" s="503"/>
    </row>
    <row r="7313" spans="2:2">
      <c r="B7313" s="503"/>
    </row>
    <row r="7314" spans="2:2">
      <c r="B7314" s="503"/>
    </row>
    <row r="7315" spans="2:2">
      <c r="B7315" s="503"/>
    </row>
    <row r="7316" spans="2:2">
      <c r="B7316" s="503"/>
    </row>
    <row r="7317" spans="2:2">
      <c r="B7317" s="503"/>
    </row>
    <row r="7318" spans="2:2">
      <c r="B7318" s="503"/>
    </row>
    <row r="7319" spans="2:2">
      <c r="B7319" s="503"/>
    </row>
    <row r="7320" spans="2:2">
      <c r="B7320" s="503"/>
    </row>
    <row r="7321" spans="2:2">
      <c r="B7321" s="503"/>
    </row>
    <row r="7322" spans="2:2">
      <c r="B7322" s="503"/>
    </row>
    <row r="7323" spans="2:2">
      <c r="B7323" s="503"/>
    </row>
    <row r="7324" spans="2:2">
      <c r="B7324" s="503"/>
    </row>
    <row r="7325" spans="2:2">
      <c r="B7325" s="503"/>
    </row>
    <row r="7326" spans="2:2">
      <c r="B7326" s="503"/>
    </row>
    <row r="7327" spans="2:2">
      <c r="B7327" s="503"/>
    </row>
    <row r="7328" spans="2:2">
      <c r="B7328" s="503"/>
    </row>
    <row r="7329" spans="2:2">
      <c r="B7329" s="503"/>
    </row>
    <row r="7330" spans="2:2">
      <c r="B7330" s="503"/>
    </row>
    <row r="7331" spans="2:2">
      <c r="B7331" s="503"/>
    </row>
    <row r="7332" spans="2:2">
      <c r="B7332" s="503"/>
    </row>
    <row r="7333" spans="2:2">
      <c r="B7333" s="503"/>
    </row>
    <row r="7334" spans="2:2">
      <c r="B7334" s="503"/>
    </row>
    <row r="7335" spans="2:2">
      <c r="B7335" s="503"/>
    </row>
    <row r="7336" spans="2:2">
      <c r="B7336" s="503"/>
    </row>
    <row r="7337" spans="2:2">
      <c r="B7337" s="503"/>
    </row>
    <row r="7338" spans="2:2">
      <c r="B7338" s="503"/>
    </row>
    <row r="7339" spans="2:2">
      <c r="B7339" s="503"/>
    </row>
    <row r="7340" spans="2:2">
      <c r="B7340" s="503"/>
    </row>
    <row r="7341" spans="2:2">
      <c r="B7341" s="503"/>
    </row>
    <row r="7342" spans="2:2">
      <c r="B7342" s="503"/>
    </row>
    <row r="7343" spans="2:2">
      <c r="B7343" s="503"/>
    </row>
    <row r="7344" spans="2:2">
      <c r="B7344" s="503"/>
    </row>
    <row r="7345" spans="2:2">
      <c r="B7345" s="503"/>
    </row>
    <row r="7346" spans="2:2">
      <c r="B7346" s="503"/>
    </row>
    <row r="7347" spans="2:2">
      <c r="B7347" s="503"/>
    </row>
    <row r="7348" spans="2:2">
      <c r="B7348" s="503"/>
    </row>
    <row r="7349" spans="2:2">
      <c r="B7349" s="503"/>
    </row>
    <row r="7350" spans="2:2">
      <c r="B7350" s="503"/>
    </row>
    <row r="7351" spans="2:2">
      <c r="B7351" s="503"/>
    </row>
    <row r="7352" spans="2:2">
      <c r="B7352" s="503"/>
    </row>
    <row r="7353" spans="2:2">
      <c r="B7353" s="503"/>
    </row>
    <row r="7354" spans="2:2">
      <c r="B7354" s="503"/>
    </row>
    <row r="7355" spans="2:2">
      <c r="B7355" s="503"/>
    </row>
    <row r="7356" spans="2:2">
      <c r="B7356" s="503"/>
    </row>
    <row r="7357" spans="2:2">
      <c r="B7357" s="503"/>
    </row>
    <row r="7358" spans="2:2">
      <c r="B7358" s="503"/>
    </row>
    <row r="7359" spans="2:2">
      <c r="B7359" s="503"/>
    </row>
    <row r="7360" spans="2:2">
      <c r="B7360" s="503"/>
    </row>
    <row r="7361" spans="2:2">
      <c r="B7361" s="503"/>
    </row>
    <row r="7362" spans="2:2">
      <c r="B7362" s="503"/>
    </row>
    <row r="7363" spans="2:2">
      <c r="B7363" s="503"/>
    </row>
    <row r="7364" spans="2:2">
      <c r="B7364" s="503"/>
    </row>
    <row r="7365" spans="2:2">
      <c r="B7365" s="503"/>
    </row>
    <row r="7366" spans="2:2">
      <c r="B7366" s="503"/>
    </row>
    <row r="7367" spans="2:2">
      <c r="B7367" s="503"/>
    </row>
    <row r="7368" spans="2:2">
      <c r="B7368" s="503"/>
    </row>
    <row r="7369" spans="2:2">
      <c r="B7369" s="503"/>
    </row>
    <row r="7370" spans="2:2">
      <c r="B7370" s="503"/>
    </row>
    <row r="7371" spans="2:2">
      <c r="B7371" s="503"/>
    </row>
    <row r="7372" spans="2:2">
      <c r="B7372" s="503"/>
    </row>
    <row r="7373" spans="2:2">
      <c r="B7373" s="503"/>
    </row>
    <row r="7374" spans="2:2">
      <c r="B7374" s="503"/>
    </row>
    <row r="7375" spans="2:2">
      <c r="B7375" s="503"/>
    </row>
    <row r="7376" spans="2:2">
      <c r="B7376" s="503"/>
    </row>
    <row r="7377" spans="2:2">
      <c r="B7377" s="503"/>
    </row>
    <row r="7378" spans="2:2">
      <c r="B7378" s="503"/>
    </row>
    <row r="7379" spans="2:2">
      <c r="B7379" s="503"/>
    </row>
    <row r="7380" spans="2:2">
      <c r="B7380" s="503"/>
    </row>
    <row r="7381" spans="2:2">
      <c r="B7381" s="503"/>
    </row>
    <row r="7382" spans="2:2">
      <c r="B7382" s="503"/>
    </row>
    <row r="7383" spans="2:2">
      <c r="B7383" s="503"/>
    </row>
    <row r="7384" spans="2:2">
      <c r="B7384" s="503"/>
    </row>
    <row r="7385" spans="2:2">
      <c r="B7385" s="503"/>
    </row>
    <row r="7386" spans="2:2">
      <c r="B7386" s="503"/>
    </row>
    <row r="7387" spans="2:2">
      <c r="B7387" s="503"/>
    </row>
    <row r="7388" spans="2:2">
      <c r="B7388" s="503"/>
    </row>
    <row r="7389" spans="2:2">
      <c r="B7389" s="503"/>
    </row>
    <row r="7390" spans="2:2">
      <c r="B7390" s="503"/>
    </row>
    <row r="7391" spans="2:2">
      <c r="B7391" s="503"/>
    </row>
    <row r="7392" spans="2:2">
      <c r="B7392" s="503"/>
    </row>
    <row r="7393" spans="2:2">
      <c r="B7393" s="503"/>
    </row>
    <row r="7394" spans="2:2">
      <c r="B7394" s="503"/>
    </row>
    <row r="7395" spans="2:2">
      <c r="B7395" s="503"/>
    </row>
    <row r="7396" spans="2:2">
      <c r="B7396" s="503"/>
    </row>
    <row r="7397" spans="2:2">
      <c r="B7397" s="503"/>
    </row>
    <row r="7398" spans="2:2">
      <c r="B7398" s="503"/>
    </row>
    <row r="7399" spans="2:2">
      <c r="B7399" s="503"/>
    </row>
    <row r="7400" spans="2:2">
      <c r="B7400" s="503"/>
    </row>
    <row r="7401" spans="2:2">
      <c r="B7401" s="503"/>
    </row>
    <row r="7402" spans="2:2">
      <c r="B7402" s="503"/>
    </row>
    <row r="7403" spans="2:2">
      <c r="B7403" s="503"/>
    </row>
    <row r="7404" spans="2:2">
      <c r="B7404" s="503"/>
    </row>
    <row r="7405" spans="2:2">
      <c r="B7405" s="503"/>
    </row>
    <row r="7406" spans="2:2">
      <c r="B7406" s="503"/>
    </row>
    <row r="7407" spans="2:2">
      <c r="B7407" s="503"/>
    </row>
    <row r="7408" spans="2:2">
      <c r="B7408" s="503"/>
    </row>
    <row r="7409" spans="2:2">
      <c r="B7409" s="503"/>
    </row>
    <row r="7410" spans="2:2">
      <c r="B7410" s="503"/>
    </row>
    <row r="7411" spans="2:2">
      <c r="B7411" s="503"/>
    </row>
    <row r="7412" spans="2:2">
      <c r="B7412" s="503"/>
    </row>
    <row r="7413" spans="2:2">
      <c r="B7413" s="503"/>
    </row>
    <row r="7414" spans="2:2">
      <c r="B7414" s="503"/>
    </row>
    <row r="7415" spans="2:2">
      <c r="B7415" s="503"/>
    </row>
    <row r="7416" spans="2:2">
      <c r="B7416" s="503"/>
    </row>
    <row r="7417" spans="2:2">
      <c r="B7417" s="503"/>
    </row>
    <row r="7418" spans="2:2">
      <c r="B7418" s="503"/>
    </row>
    <row r="7419" spans="2:2">
      <c r="B7419" s="503"/>
    </row>
    <row r="7420" spans="2:2">
      <c r="B7420" s="503"/>
    </row>
    <row r="7421" spans="2:2">
      <c r="B7421" s="503"/>
    </row>
    <row r="7422" spans="2:2">
      <c r="B7422" s="503"/>
    </row>
    <row r="7423" spans="2:2">
      <c r="B7423" s="503"/>
    </row>
    <row r="7424" spans="2:2">
      <c r="B7424" s="503"/>
    </row>
    <row r="7425" spans="2:2">
      <c r="B7425" s="503"/>
    </row>
    <row r="7426" spans="2:2">
      <c r="B7426" s="503"/>
    </row>
    <row r="7427" spans="2:2">
      <c r="B7427" s="503"/>
    </row>
    <row r="7428" spans="2:2">
      <c r="B7428" s="503"/>
    </row>
    <row r="7429" spans="2:2">
      <c r="B7429" s="503"/>
    </row>
    <row r="7430" spans="2:2">
      <c r="B7430" s="503"/>
    </row>
    <row r="7431" spans="2:2">
      <c r="B7431" s="503"/>
    </row>
    <row r="7432" spans="2:2">
      <c r="B7432" s="503"/>
    </row>
    <row r="7433" spans="2:2">
      <c r="B7433" s="503"/>
    </row>
    <row r="7434" spans="2:2">
      <c r="B7434" s="503"/>
    </row>
    <row r="7435" spans="2:2">
      <c r="B7435" s="503"/>
    </row>
    <row r="7436" spans="2:2">
      <c r="B7436" s="503"/>
    </row>
    <row r="7437" spans="2:2">
      <c r="B7437" s="503"/>
    </row>
    <row r="7438" spans="2:2">
      <c r="B7438" s="503"/>
    </row>
    <row r="7439" spans="2:2">
      <c r="B7439" s="503"/>
    </row>
    <row r="7440" spans="2:2">
      <c r="B7440" s="503"/>
    </row>
    <row r="7441" spans="2:2">
      <c r="B7441" s="503"/>
    </row>
    <row r="7442" spans="2:2">
      <c r="B7442" s="503"/>
    </row>
    <row r="7443" spans="2:2">
      <c r="B7443" s="503"/>
    </row>
    <row r="7444" spans="2:2">
      <c r="B7444" s="503"/>
    </row>
    <row r="7445" spans="2:2">
      <c r="B7445" s="503"/>
    </row>
    <row r="7446" spans="2:2">
      <c r="B7446" s="503"/>
    </row>
    <row r="7447" spans="2:2">
      <c r="B7447" s="503"/>
    </row>
    <row r="7448" spans="2:2">
      <c r="B7448" s="503"/>
    </row>
    <row r="7449" spans="2:2">
      <c r="B7449" s="503"/>
    </row>
    <row r="7450" spans="2:2">
      <c r="B7450" s="503"/>
    </row>
    <row r="7451" spans="2:2">
      <c r="B7451" s="503"/>
    </row>
    <row r="7452" spans="2:2">
      <c r="B7452" s="503"/>
    </row>
    <row r="7453" spans="2:2">
      <c r="B7453" s="503"/>
    </row>
    <row r="7454" spans="2:2">
      <c r="B7454" s="503"/>
    </row>
    <row r="7455" spans="2:2">
      <c r="B7455" s="503"/>
    </row>
    <row r="7456" spans="2:2">
      <c r="B7456" s="503"/>
    </row>
    <row r="7457" spans="2:2">
      <c r="B7457" s="503"/>
    </row>
    <row r="7458" spans="2:2">
      <c r="B7458" s="503"/>
    </row>
    <row r="7459" spans="2:2">
      <c r="B7459" s="503"/>
    </row>
    <row r="7460" spans="2:2">
      <c r="B7460" s="503"/>
    </row>
    <row r="7461" spans="2:2">
      <c r="B7461" s="503"/>
    </row>
    <row r="7462" spans="2:2">
      <c r="B7462" s="503"/>
    </row>
    <row r="7463" spans="2:2">
      <c r="B7463" s="503"/>
    </row>
    <row r="7464" spans="2:2">
      <c r="B7464" s="503"/>
    </row>
    <row r="7465" spans="2:2">
      <c r="B7465" s="503"/>
    </row>
    <row r="7466" spans="2:2">
      <c r="B7466" s="503"/>
    </row>
    <row r="7467" spans="2:2">
      <c r="B7467" s="503"/>
    </row>
    <row r="7468" spans="2:2">
      <c r="B7468" s="503"/>
    </row>
    <row r="7469" spans="2:2">
      <c r="B7469" s="503"/>
    </row>
    <row r="7470" spans="2:2">
      <c r="B7470" s="503"/>
    </row>
    <row r="7471" spans="2:2">
      <c r="B7471" s="503"/>
    </row>
    <row r="7472" spans="2:2">
      <c r="B7472" s="503"/>
    </row>
    <row r="7473" spans="2:2">
      <c r="B7473" s="503"/>
    </row>
    <row r="7474" spans="2:2">
      <c r="B7474" s="503"/>
    </row>
    <row r="7475" spans="2:2">
      <c r="B7475" s="503"/>
    </row>
    <row r="7476" spans="2:2">
      <c r="B7476" s="503"/>
    </row>
    <row r="7477" spans="2:2">
      <c r="B7477" s="503"/>
    </row>
    <row r="7478" spans="2:2">
      <c r="B7478" s="503"/>
    </row>
    <row r="7479" spans="2:2">
      <c r="B7479" s="503"/>
    </row>
    <row r="7480" spans="2:2">
      <c r="B7480" s="503"/>
    </row>
    <row r="7481" spans="2:2">
      <c r="B7481" s="503"/>
    </row>
    <row r="7482" spans="2:2">
      <c r="B7482" s="503"/>
    </row>
    <row r="7483" spans="2:2">
      <c r="B7483" s="503"/>
    </row>
    <row r="7484" spans="2:2">
      <c r="B7484" s="503"/>
    </row>
    <row r="7485" spans="2:2">
      <c r="B7485" s="503"/>
    </row>
    <row r="7486" spans="2:2">
      <c r="B7486" s="503"/>
    </row>
    <row r="7487" spans="2:2">
      <c r="B7487" s="503"/>
    </row>
    <row r="7488" spans="2:2">
      <c r="B7488" s="503"/>
    </row>
    <row r="7489" spans="2:2">
      <c r="B7489" s="503"/>
    </row>
    <row r="7490" spans="2:2">
      <c r="B7490" s="503"/>
    </row>
    <row r="7491" spans="2:2">
      <c r="B7491" s="503"/>
    </row>
    <row r="7492" spans="2:2">
      <c r="B7492" s="503"/>
    </row>
    <row r="7493" spans="2:2">
      <c r="B7493" s="503"/>
    </row>
    <row r="7494" spans="2:2">
      <c r="B7494" s="503"/>
    </row>
    <row r="7495" spans="2:2">
      <c r="B7495" s="503"/>
    </row>
    <row r="7496" spans="2:2">
      <c r="B7496" s="503"/>
    </row>
    <row r="7497" spans="2:2">
      <c r="B7497" s="503"/>
    </row>
    <row r="7498" spans="2:2">
      <c r="B7498" s="503"/>
    </row>
    <row r="7499" spans="2:2">
      <c r="B7499" s="503"/>
    </row>
    <row r="7500" spans="2:2">
      <c r="B7500" s="503"/>
    </row>
    <row r="7501" spans="2:2">
      <c r="B7501" s="503"/>
    </row>
    <row r="7502" spans="2:2">
      <c r="B7502" s="503"/>
    </row>
    <row r="7503" spans="2:2">
      <c r="B7503" s="503"/>
    </row>
    <row r="7504" spans="2:2">
      <c r="B7504" s="503"/>
    </row>
    <row r="7505" spans="2:2">
      <c r="B7505" s="503"/>
    </row>
    <row r="7506" spans="2:2">
      <c r="B7506" s="503"/>
    </row>
    <row r="7507" spans="2:2">
      <c r="B7507" s="503"/>
    </row>
    <row r="7508" spans="2:2">
      <c r="B7508" s="503"/>
    </row>
    <row r="7509" spans="2:2">
      <c r="B7509" s="503"/>
    </row>
    <row r="7510" spans="2:2">
      <c r="B7510" s="503"/>
    </row>
    <row r="7511" spans="2:2">
      <c r="B7511" s="503"/>
    </row>
    <row r="7512" spans="2:2">
      <c r="B7512" s="503"/>
    </row>
    <row r="7513" spans="2:2">
      <c r="B7513" s="503"/>
    </row>
    <row r="7514" spans="2:2">
      <c r="B7514" s="503"/>
    </row>
    <row r="7515" spans="2:2">
      <c r="B7515" s="503"/>
    </row>
    <row r="7516" spans="2:2">
      <c r="B7516" s="503"/>
    </row>
    <row r="7517" spans="2:2">
      <c r="B7517" s="503"/>
    </row>
    <row r="7518" spans="2:2">
      <c r="B7518" s="503"/>
    </row>
    <row r="7519" spans="2:2">
      <c r="B7519" s="503"/>
    </row>
    <row r="7520" spans="2:2">
      <c r="B7520" s="503"/>
    </row>
    <row r="7521" spans="2:2">
      <c r="B7521" s="503"/>
    </row>
    <row r="7522" spans="2:2">
      <c r="B7522" s="503"/>
    </row>
    <row r="7523" spans="2:2">
      <c r="B7523" s="503"/>
    </row>
    <row r="7524" spans="2:2">
      <c r="B7524" s="503"/>
    </row>
    <row r="7525" spans="2:2">
      <c r="B7525" s="503"/>
    </row>
    <row r="7526" spans="2:2">
      <c r="B7526" s="503"/>
    </row>
    <row r="7527" spans="2:2">
      <c r="B7527" s="503"/>
    </row>
    <row r="7528" spans="2:2">
      <c r="B7528" s="503"/>
    </row>
    <row r="7529" spans="2:2">
      <c r="B7529" s="503"/>
    </row>
    <row r="7530" spans="2:2">
      <c r="B7530" s="503"/>
    </row>
    <row r="7531" spans="2:2">
      <c r="B7531" s="503"/>
    </row>
    <row r="7532" spans="2:2">
      <c r="B7532" s="503"/>
    </row>
    <row r="7533" spans="2:2">
      <c r="B7533" s="503"/>
    </row>
    <row r="7534" spans="2:2">
      <c r="B7534" s="503"/>
    </row>
    <row r="7535" spans="2:2">
      <c r="B7535" s="503"/>
    </row>
    <row r="7536" spans="2:2">
      <c r="B7536" s="503"/>
    </row>
    <row r="7537" spans="2:2">
      <c r="B7537" s="503"/>
    </row>
    <row r="7538" spans="2:2">
      <c r="B7538" s="503"/>
    </row>
    <row r="7539" spans="2:2">
      <c r="B7539" s="503"/>
    </row>
    <row r="7540" spans="2:2">
      <c r="B7540" s="503"/>
    </row>
    <row r="7541" spans="2:2">
      <c r="B7541" s="503"/>
    </row>
    <row r="7542" spans="2:2">
      <c r="B7542" s="503"/>
    </row>
    <row r="7543" spans="2:2">
      <c r="B7543" s="503"/>
    </row>
    <row r="7544" spans="2:2">
      <c r="B7544" s="503"/>
    </row>
    <row r="7545" spans="2:2">
      <c r="B7545" s="503"/>
    </row>
    <row r="7546" spans="2:2">
      <c r="B7546" s="503"/>
    </row>
    <row r="7547" spans="2:2">
      <c r="B7547" s="503"/>
    </row>
    <row r="7548" spans="2:2">
      <c r="B7548" s="503"/>
    </row>
    <row r="7549" spans="2:2">
      <c r="B7549" s="503"/>
    </row>
    <row r="7550" spans="2:2">
      <c r="B7550" s="503"/>
    </row>
    <row r="7551" spans="2:2">
      <c r="B7551" s="503"/>
    </row>
    <row r="7552" spans="2:2">
      <c r="B7552" s="503"/>
    </row>
    <row r="7553" spans="2:2">
      <c r="B7553" s="503"/>
    </row>
    <row r="7554" spans="2:2">
      <c r="B7554" s="503"/>
    </row>
    <row r="7555" spans="2:2">
      <c r="B7555" s="503"/>
    </row>
    <row r="7556" spans="2:2">
      <c r="B7556" s="503"/>
    </row>
    <row r="7557" spans="2:2">
      <c r="B7557" s="503"/>
    </row>
    <row r="7558" spans="2:2">
      <c r="B7558" s="503"/>
    </row>
    <row r="7559" spans="2:2">
      <c r="B7559" s="503"/>
    </row>
    <row r="7560" spans="2:2">
      <c r="B7560" s="503"/>
    </row>
    <row r="7561" spans="2:2">
      <c r="B7561" s="503"/>
    </row>
    <row r="7562" spans="2:2">
      <c r="B7562" s="503"/>
    </row>
    <row r="7563" spans="2:2">
      <c r="B7563" s="503"/>
    </row>
    <row r="7564" spans="2:2">
      <c r="B7564" s="503"/>
    </row>
    <row r="7565" spans="2:2">
      <c r="B7565" s="503"/>
    </row>
    <row r="7566" spans="2:2">
      <c r="B7566" s="503"/>
    </row>
    <row r="7567" spans="2:2">
      <c r="B7567" s="503"/>
    </row>
    <row r="7568" spans="2:2">
      <c r="B7568" s="503"/>
    </row>
    <row r="7569" spans="2:2">
      <c r="B7569" s="503"/>
    </row>
    <row r="7570" spans="2:2">
      <c r="B7570" s="503"/>
    </row>
    <row r="7571" spans="2:2">
      <c r="B7571" s="503"/>
    </row>
    <row r="7572" spans="2:2">
      <c r="B7572" s="503"/>
    </row>
    <row r="7573" spans="2:2">
      <c r="B7573" s="503"/>
    </row>
    <row r="7574" spans="2:2">
      <c r="B7574" s="503"/>
    </row>
    <row r="7575" spans="2:2">
      <c r="B7575" s="503"/>
    </row>
    <row r="7576" spans="2:2">
      <c r="B7576" s="503"/>
    </row>
    <row r="7577" spans="2:2">
      <c r="B7577" s="503"/>
    </row>
    <row r="7578" spans="2:2">
      <c r="B7578" s="503"/>
    </row>
    <row r="7579" spans="2:2">
      <c r="B7579" s="503"/>
    </row>
    <row r="7580" spans="2:2">
      <c r="B7580" s="503"/>
    </row>
    <row r="7581" spans="2:2">
      <c r="B7581" s="503"/>
    </row>
    <row r="7582" spans="2:2">
      <c r="B7582" s="503"/>
    </row>
    <row r="7583" spans="2:2">
      <c r="B7583" s="503"/>
    </row>
    <row r="7584" spans="2:2">
      <c r="B7584" s="503"/>
    </row>
    <row r="7585" spans="2:2">
      <c r="B7585" s="503"/>
    </row>
    <row r="7586" spans="2:2">
      <c r="B7586" s="503"/>
    </row>
    <row r="7587" spans="2:2">
      <c r="B7587" s="503"/>
    </row>
    <row r="7588" spans="2:2">
      <c r="B7588" s="503"/>
    </row>
    <row r="7589" spans="2:2">
      <c r="B7589" s="503"/>
    </row>
    <row r="7590" spans="2:2">
      <c r="B7590" s="503"/>
    </row>
    <row r="7591" spans="2:2">
      <c r="B7591" s="503"/>
    </row>
    <row r="7592" spans="2:2">
      <c r="B7592" s="503"/>
    </row>
    <row r="7593" spans="2:2">
      <c r="B7593" s="503"/>
    </row>
    <row r="7594" spans="2:2">
      <c r="B7594" s="503"/>
    </row>
    <row r="7595" spans="2:2">
      <c r="B7595" s="503"/>
    </row>
    <row r="7596" spans="2:2">
      <c r="B7596" s="503"/>
    </row>
    <row r="7597" spans="2:2">
      <c r="B7597" s="503"/>
    </row>
    <row r="7598" spans="2:2">
      <c r="B7598" s="503"/>
    </row>
    <row r="7599" spans="2:2">
      <c r="B7599" s="503"/>
    </row>
    <row r="7600" spans="2:2">
      <c r="B7600" s="503"/>
    </row>
    <row r="7601" spans="2:2">
      <c r="B7601" s="503"/>
    </row>
    <row r="7602" spans="2:2">
      <c r="B7602" s="503"/>
    </row>
    <row r="7603" spans="2:2">
      <c r="B7603" s="503"/>
    </row>
    <row r="7604" spans="2:2">
      <c r="B7604" s="503"/>
    </row>
    <row r="7605" spans="2:2">
      <c r="B7605" s="503"/>
    </row>
    <row r="7606" spans="2:2">
      <c r="B7606" s="503"/>
    </row>
    <row r="7607" spans="2:2">
      <c r="B7607" s="503"/>
    </row>
    <row r="7608" spans="2:2">
      <c r="B7608" s="503"/>
    </row>
    <row r="7609" spans="2:2">
      <c r="B7609" s="503"/>
    </row>
    <row r="7610" spans="2:2">
      <c r="B7610" s="503"/>
    </row>
    <row r="7611" spans="2:2">
      <c r="B7611" s="503"/>
    </row>
    <row r="7612" spans="2:2">
      <c r="B7612" s="503"/>
    </row>
    <row r="7613" spans="2:2">
      <c r="B7613" s="503"/>
    </row>
    <row r="7614" spans="2:2">
      <c r="B7614" s="503"/>
    </row>
    <row r="7615" spans="2:2">
      <c r="B7615" s="503"/>
    </row>
    <row r="7616" spans="2:2">
      <c r="B7616" s="503"/>
    </row>
    <row r="7617" spans="2:2">
      <c r="B7617" s="503"/>
    </row>
    <row r="7618" spans="2:2">
      <c r="B7618" s="503"/>
    </row>
    <row r="7619" spans="2:2">
      <c r="B7619" s="503"/>
    </row>
    <row r="7620" spans="2:2">
      <c r="B7620" s="503"/>
    </row>
    <row r="7621" spans="2:2">
      <c r="B7621" s="503"/>
    </row>
    <row r="7622" spans="2:2">
      <c r="B7622" s="503"/>
    </row>
    <row r="7623" spans="2:2">
      <c r="B7623" s="503"/>
    </row>
    <row r="7624" spans="2:2">
      <c r="B7624" s="503"/>
    </row>
    <row r="7625" spans="2:2">
      <c r="B7625" s="503"/>
    </row>
    <row r="7626" spans="2:2">
      <c r="B7626" s="503"/>
    </row>
    <row r="7627" spans="2:2">
      <c r="B7627" s="503"/>
    </row>
    <row r="7628" spans="2:2">
      <c r="B7628" s="503"/>
    </row>
    <row r="7629" spans="2:2">
      <c r="B7629" s="503"/>
    </row>
    <row r="7630" spans="2:2">
      <c r="B7630" s="503"/>
    </row>
    <row r="7631" spans="2:2">
      <c r="B7631" s="503"/>
    </row>
    <row r="7632" spans="2:2">
      <c r="B7632" s="503"/>
    </row>
    <row r="7633" spans="2:2">
      <c r="B7633" s="503"/>
    </row>
    <row r="7634" spans="2:2">
      <c r="B7634" s="503"/>
    </row>
    <row r="7635" spans="2:2">
      <c r="B7635" s="503"/>
    </row>
    <row r="7636" spans="2:2">
      <c r="B7636" s="503"/>
    </row>
    <row r="7637" spans="2:2">
      <c r="B7637" s="503"/>
    </row>
    <row r="7638" spans="2:2">
      <c r="B7638" s="503"/>
    </row>
    <row r="7639" spans="2:2">
      <c r="B7639" s="503"/>
    </row>
    <row r="7640" spans="2:2">
      <c r="B7640" s="503"/>
    </row>
    <row r="7641" spans="2:2">
      <c r="B7641" s="503"/>
    </row>
    <row r="7642" spans="2:2">
      <c r="B7642" s="503"/>
    </row>
    <row r="7643" spans="2:2">
      <c r="B7643" s="503"/>
    </row>
    <row r="7644" spans="2:2">
      <c r="B7644" s="503"/>
    </row>
    <row r="7645" spans="2:2">
      <c r="B7645" s="503"/>
    </row>
    <row r="7646" spans="2:2">
      <c r="B7646" s="503"/>
    </row>
    <row r="7647" spans="2:2">
      <c r="B7647" s="503"/>
    </row>
    <row r="7648" spans="2:2">
      <c r="B7648" s="503"/>
    </row>
    <row r="7649" spans="2:2">
      <c r="B7649" s="503"/>
    </row>
    <row r="7650" spans="2:2">
      <c r="B7650" s="503"/>
    </row>
    <row r="7651" spans="2:2">
      <c r="B7651" s="503"/>
    </row>
    <row r="7652" spans="2:2">
      <c r="B7652" s="503"/>
    </row>
    <row r="7653" spans="2:2">
      <c r="B7653" s="503"/>
    </row>
    <row r="7654" spans="2:2">
      <c r="B7654" s="503"/>
    </row>
    <row r="7655" spans="2:2">
      <c r="B7655" s="503"/>
    </row>
    <row r="7656" spans="2:2">
      <c r="B7656" s="503"/>
    </row>
    <row r="7657" spans="2:2">
      <c r="B7657" s="503"/>
    </row>
    <row r="7658" spans="2:2">
      <c r="B7658" s="503"/>
    </row>
    <row r="7659" spans="2:2">
      <c r="B7659" s="503"/>
    </row>
    <row r="7660" spans="2:2">
      <c r="B7660" s="503"/>
    </row>
    <row r="7661" spans="2:2">
      <c r="B7661" s="503"/>
    </row>
    <row r="7662" spans="2:2">
      <c r="B7662" s="503"/>
    </row>
    <row r="7663" spans="2:2">
      <c r="B7663" s="503"/>
    </row>
    <row r="7664" spans="2:2">
      <c r="B7664" s="503"/>
    </row>
    <row r="7665" spans="2:2">
      <c r="B7665" s="503"/>
    </row>
    <row r="7666" spans="2:2">
      <c r="B7666" s="503"/>
    </row>
    <row r="7667" spans="2:2">
      <c r="B7667" s="503"/>
    </row>
    <row r="7668" spans="2:2">
      <c r="B7668" s="503"/>
    </row>
    <row r="7669" spans="2:2">
      <c r="B7669" s="503"/>
    </row>
    <row r="7670" spans="2:2">
      <c r="B7670" s="503"/>
    </row>
    <row r="7671" spans="2:2">
      <c r="B7671" s="503"/>
    </row>
    <row r="7672" spans="2:2">
      <c r="B7672" s="503"/>
    </row>
    <row r="7673" spans="2:2">
      <c r="B7673" s="503"/>
    </row>
    <row r="7674" spans="2:2">
      <c r="B7674" s="503"/>
    </row>
    <row r="7675" spans="2:2">
      <c r="B7675" s="503"/>
    </row>
    <row r="7676" spans="2:2">
      <c r="B7676" s="503"/>
    </row>
    <row r="7677" spans="2:2">
      <c r="B7677" s="503"/>
    </row>
    <row r="7678" spans="2:2">
      <c r="B7678" s="503"/>
    </row>
    <row r="7679" spans="2:2">
      <c r="B7679" s="503"/>
    </row>
    <row r="7680" spans="2:2">
      <c r="B7680" s="503"/>
    </row>
    <row r="7681" spans="2:2">
      <c r="B7681" s="503"/>
    </row>
    <row r="7682" spans="2:2">
      <c r="B7682" s="503"/>
    </row>
    <row r="7683" spans="2:2">
      <c r="B7683" s="503"/>
    </row>
    <row r="7684" spans="2:2">
      <c r="B7684" s="503"/>
    </row>
    <row r="7685" spans="2:2">
      <c r="B7685" s="503"/>
    </row>
    <row r="7686" spans="2:2">
      <c r="B7686" s="503"/>
    </row>
    <row r="7687" spans="2:2">
      <c r="B7687" s="503"/>
    </row>
    <row r="7688" spans="2:2">
      <c r="B7688" s="503"/>
    </row>
    <row r="7689" spans="2:2">
      <c r="B7689" s="503"/>
    </row>
    <row r="7690" spans="2:2">
      <c r="B7690" s="503"/>
    </row>
    <row r="7691" spans="2:2">
      <c r="B7691" s="503"/>
    </row>
    <row r="7692" spans="2:2">
      <c r="B7692" s="503"/>
    </row>
    <row r="7693" spans="2:2">
      <c r="B7693" s="503"/>
    </row>
    <row r="7694" spans="2:2">
      <c r="B7694" s="503"/>
    </row>
    <row r="7695" spans="2:2">
      <c r="B7695" s="503"/>
    </row>
    <row r="7696" spans="2:2">
      <c r="B7696" s="503"/>
    </row>
    <row r="7697" spans="2:2">
      <c r="B7697" s="503"/>
    </row>
    <row r="7698" spans="2:2">
      <c r="B7698" s="503"/>
    </row>
    <row r="7699" spans="2:2">
      <c r="B7699" s="503"/>
    </row>
    <row r="7700" spans="2:2">
      <c r="B7700" s="503"/>
    </row>
    <row r="7701" spans="2:2">
      <c r="B7701" s="503"/>
    </row>
    <row r="7702" spans="2:2">
      <c r="B7702" s="503"/>
    </row>
    <row r="7703" spans="2:2">
      <c r="B7703" s="503"/>
    </row>
    <row r="7704" spans="2:2">
      <c r="B7704" s="503"/>
    </row>
    <row r="7705" spans="2:2">
      <c r="B7705" s="503"/>
    </row>
    <row r="7706" spans="2:2">
      <c r="B7706" s="503"/>
    </row>
    <row r="7707" spans="2:2">
      <c r="B7707" s="503"/>
    </row>
    <row r="7708" spans="2:2">
      <c r="B7708" s="503"/>
    </row>
    <row r="7709" spans="2:2">
      <c r="B7709" s="503"/>
    </row>
    <row r="7710" spans="2:2">
      <c r="B7710" s="503"/>
    </row>
    <row r="7711" spans="2:2">
      <c r="B7711" s="503"/>
    </row>
    <row r="7712" spans="2:2">
      <c r="B7712" s="503"/>
    </row>
    <row r="7713" spans="2:2">
      <c r="B7713" s="503"/>
    </row>
    <row r="7714" spans="2:2">
      <c r="B7714" s="503"/>
    </row>
    <row r="7715" spans="2:2">
      <c r="B7715" s="503"/>
    </row>
    <row r="7716" spans="2:2">
      <c r="B7716" s="503"/>
    </row>
    <row r="7717" spans="2:2">
      <c r="B7717" s="503"/>
    </row>
    <row r="7718" spans="2:2">
      <c r="B7718" s="503"/>
    </row>
    <row r="7719" spans="2:2">
      <c r="B7719" s="503"/>
    </row>
    <row r="7720" spans="2:2">
      <c r="B7720" s="503"/>
    </row>
    <row r="7721" spans="2:2">
      <c r="B7721" s="503"/>
    </row>
    <row r="7722" spans="2:2">
      <c r="B7722" s="503"/>
    </row>
    <row r="7723" spans="2:2">
      <c r="B7723" s="503"/>
    </row>
    <row r="7724" spans="2:2">
      <c r="B7724" s="503"/>
    </row>
    <row r="7725" spans="2:2">
      <c r="B7725" s="503"/>
    </row>
    <row r="7726" spans="2:2">
      <c r="B7726" s="503"/>
    </row>
    <row r="7727" spans="2:2">
      <c r="B7727" s="503"/>
    </row>
    <row r="7728" spans="2:2">
      <c r="B7728" s="503"/>
    </row>
    <row r="7729" spans="2:2">
      <c r="B7729" s="503"/>
    </row>
    <row r="7730" spans="2:2">
      <c r="B7730" s="503"/>
    </row>
    <row r="7731" spans="2:2">
      <c r="B7731" s="503"/>
    </row>
    <row r="7732" spans="2:2">
      <c r="B7732" s="503"/>
    </row>
    <row r="7733" spans="2:2">
      <c r="B7733" s="503"/>
    </row>
    <row r="7734" spans="2:2">
      <c r="B7734" s="503"/>
    </row>
    <row r="7735" spans="2:2">
      <c r="B7735" s="503"/>
    </row>
    <row r="7736" spans="2:2">
      <c r="B7736" s="503"/>
    </row>
    <row r="7737" spans="2:2">
      <c r="B7737" s="503"/>
    </row>
    <row r="7738" spans="2:2">
      <c r="B7738" s="503"/>
    </row>
    <row r="7739" spans="2:2">
      <c r="B7739" s="503"/>
    </row>
    <row r="7740" spans="2:2">
      <c r="B7740" s="503"/>
    </row>
    <row r="7741" spans="2:2">
      <c r="B7741" s="503"/>
    </row>
    <row r="7742" spans="2:2">
      <c r="B7742" s="503"/>
    </row>
    <row r="7743" spans="2:2">
      <c r="B7743" s="503"/>
    </row>
    <row r="7744" spans="2:2">
      <c r="B7744" s="503"/>
    </row>
    <row r="7745" spans="2:2">
      <c r="B7745" s="503"/>
    </row>
    <row r="7746" spans="2:2">
      <c r="B7746" s="503"/>
    </row>
    <row r="7747" spans="2:2">
      <c r="B7747" s="503"/>
    </row>
    <row r="7748" spans="2:2">
      <c r="B7748" s="503"/>
    </row>
    <row r="7749" spans="2:2">
      <c r="B7749" s="503"/>
    </row>
    <row r="7750" spans="2:2">
      <c r="B7750" s="503"/>
    </row>
    <row r="7751" spans="2:2">
      <c r="B7751" s="503"/>
    </row>
    <row r="7752" spans="2:2">
      <c r="B7752" s="503"/>
    </row>
    <row r="7753" spans="2:2">
      <c r="B7753" s="503"/>
    </row>
    <row r="7754" spans="2:2">
      <c r="B7754" s="503"/>
    </row>
    <row r="7755" spans="2:2">
      <c r="B7755" s="503"/>
    </row>
    <row r="7756" spans="2:2">
      <c r="B7756" s="503"/>
    </row>
    <row r="7757" spans="2:2">
      <c r="B7757" s="503"/>
    </row>
    <row r="7758" spans="2:2">
      <c r="B7758" s="503"/>
    </row>
    <row r="7759" spans="2:2">
      <c r="B7759" s="503"/>
    </row>
    <row r="7760" spans="2:2">
      <c r="B7760" s="503"/>
    </row>
    <row r="7761" spans="2:2">
      <c r="B7761" s="503"/>
    </row>
    <row r="7762" spans="2:2">
      <c r="B7762" s="503"/>
    </row>
    <row r="7763" spans="2:2">
      <c r="B7763" s="503"/>
    </row>
    <row r="7764" spans="2:2">
      <c r="B7764" s="503"/>
    </row>
    <row r="7765" spans="2:2">
      <c r="B7765" s="503"/>
    </row>
    <row r="7766" spans="2:2">
      <c r="B7766" s="503"/>
    </row>
    <row r="7767" spans="2:2">
      <c r="B7767" s="503"/>
    </row>
    <row r="7768" spans="2:2">
      <c r="B7768" s="503"/>
    </row>
    <row r="7769" spans="2:2">
      <c r="B7769" s="503"/>
    </row>
    <row r="7770" spans="2:2">
      <c r="B7770" s="503"/>
    </row>
    <row r="7771" spans="2:2">
      <c r="B7771" s="503"/>
    </row>
    <row r="7772" spans="2:2">
      <c r="B7772" s="503"/>
    </row>
    <row r="7773" spans="2:2">
      <c r="B7773" s="503"/>
    </row>
    <row r="7774" spans="2:2">
      <c r="B7774" s="503"/>
    </row>
    <row r="7775" spans="2:2">
      <c r="B7775" s="503"/>
    </row>
    <row r="7776" spans="2:2">
      <c r="B7776" s="503"/>
    </row>
    <row r="7777" spans="2:2">
      <c r="B7777" s="503"/>
    </row>
    <row r="7778" spans="2:2">
      <c r="B7778" s="503"/>
    </row>
    <row r="7779" spans="2:2">
      <c r="B7779" s="503"/>
    </row>
    <row r="7780" spans="2:2">
      <c r="B7780" s="503"/>
    </row>
    <row r="7781" spans="2:2">
      <c r="B7781" s="503"/>
    </row>
    <row r="7782" spans="2:2">
      <c r="B7782" s="503"/>
    </row>
    <row r="7783" spans="2:2">
      <c r="B7783" s="503"/>
    </row>
    <row r="7784" spans="2:2">
      <c r="B7784" s="503"/>
    </row>
    <row r="7785" spans="2:2">
      <c r="B7785" s="503"/>
    </row>
    <row r="7786" spans="2:2">
      <c r="B7786" s="503"/>
    </row>
    <row r="7787" spans="2:2">
      <c r="B7787" s="503"/>
    </row>
    <row r="7788" spans="2:2">
      <c r="B7788" s="503"/>
    </row>
    <row r="7789" spans="2:2">
      <c r="B7789" s="503"/>
    </row>
    <row r="7790" spans="2:2">
      <c r="B7790" s="503"/>
    </row>
    <row r="7791" spans="2:2">
      <c r="B7791" s="503"/>
    </row>
    <row r="7792" spans="2:2">
      <c r="B7792" s="503"/>
    </row>
    <row r="7793" spans="2:2">
      <c r="B7793" s="503"/>
    </row>
    <row r="7794" spans="2:2">
      <c r="B7794" s="503"/>
    </row>
    <row r="7795" spans="2:2">
      <c r="B7795" s="503"/>
    </row>
    <row r="7796" spans="2:2">
      <c r="B7796" s="503"/>
    </row>
    <row r="7797" spans="2:2">
      <c r="B7797" s="503"/>
    </row>
    <row r="7798" spans="2:2">
      <c r="B7798" s="503"/>
    </row>
    <row r="7799" spans="2:2">
      <c r="B7799" s="503"/>
    </row>
    <row r="7800" spans="2:2">
      <c r="B7800" s="503"/>
    </row>
    <row r="7801" spans="2:2">
      <c r="B7801" s="503"/>
    </row>
    <row r="7802" spans="2:2">
      <c r="B7802" s="503"/>
    </row>
    <row r="7803" spans="2:2">
      <c r="B7803" s="503"/>
    </row>
    <row r="7804" spans="2:2">
      <c r="B7804" s="503"/>
    </row>
    <row r="7805" spans="2:2">
      <c r="B7805" s="503"/>
    </row>
    <row r="7806" spans="2:2">
      <c r="B7806" s="503"/>
    </row>
    <row r="7807" spans="2:2">
      <c r="B7807" s="503"/>
    </row>
    <row r="7808" spans="2:2">
      <c r="B7808" s="503"/>
    </row>
    <row r="7809" spans="2:2">
      <c r="B7809" s="503"/>
    </row>
    <row r="7810" spans="2:2">
      <c r="B7810" s="503"/>
    </row>
    <row r="7811" spans="2:2">
      <c r="B7811" s="503"/>
    </row>
    <row r="7812" spans="2:2">
      <c r="B7812" s="503"/>
    </row>
    <row r="7813" spans="2:2">
      <c r="B7813" s="503"/>
    </row>
    <row r="7814" spans="2:2">
      <c r="B7814" s="503"/>
    </row>
    <row r="7815" spans="2:2">
      <c r="B7815" s="503"/>
    </row>
    <row r="7816" spans="2:2">
      <c r="B7816" s="503"/>
    </row>
    <row r="7817" spans="2:2">
      <c r="B7817" s="503"/>
    </row>
    <row r="7818" spans="2:2">
      <c r="B7818" s="503"/>
    </row>
    <row r="7819" spans="2:2">
      <c r="B7819" s="503"/>
    </row>
    <row r="7820" spans="2:2">
      <c r="B7820" s="503"/>
    </row>
    <row r="7821" spans="2:2">
      <c r="B7821" s="503"/>
    </row>
    <row r="7822" spans="2:2">
      <c r="B7822" s="503"/>
    </row>
    <row r="7823" spans="2:2">
      <c r="B7823" s="503"/>
    </row>
    <row r="7824" spans="2:2">
      <c r="B7824" s="503"/>
    </row>
    <row r="7825" spans="2:2">
      <c r="B7825" s="503"/>
    </row>
    <row r="7826" spans="2:2">
      <c r="B7826" s="503"/>
    </row>
    <row r="7827" spans="2:2">
      <c r="B7827" s="503"/>
    </row>
    <row r="7828" spans="2:2">
      <c r="B7828" s="503"/>
    </row>
    <row r="7829" spans="2:2">
      <c r="B7829" s="503"/>
    </row>
    <row r="7830" spans="2:2">
      <c r="B7830" s="503"/>
    </row>
    <row r="7831" spans="2:2">
      <c r="B7831" s="503"/>
    </row>
    <row r="7832" spans="2:2">
      <c r="B7832" s="503"/>
    </row>
    <row r="7833" spans="2:2">
      <c r="B7833" s="503"/>
    </row>
    <row r="7834" spans="2:2">
      <c r="B7834" s="503"/>
    </row>
    <row r="7835" spans="2:2">
      <c r="B7835" s="503"/>
    </row>
    <row r="7836" spans="2:2">
      <c r="B7836" s="503"/>
    </row>
    <row r="7837" spans="2:2">
      <c r="B7837" s="503"/>
    </row>
    <row r="7838" spans="2:2">
      <c r="B7838" s="503"/>
    </row>
    <row r="7839" spans="2:2">
      <c r="B7839" s="503"/>
    </row>
    <row r="7840" spans="2:2">
      <c r="B7840" s="503"/>
    </row>
    <row r="7841" spans="2:2">
      <c r="B7841" s="503"/>
    </row>
    <row r="7842" spans="2:2">
      <c r="B7842" s="503"/>
    </row>
    <row r="7843" spans="2:2">
      <c r="B7843" s="503"/>
    </row>
    <row r="7844" spans="2:2">
      <c r="B7844" s="503"/>
    </row>
    <row r="7845" spans="2:2">
      <c r="B7845" s="503"/>
    </row>
    <row r="7846" spans="2:2">
      <c r="B7846" s="503"/>
    </row>
    <row r="7847" spans="2:2">
      <c r="B7847" s="503"/>
    </row>
    <row r="7848" spans="2:2">
      <c r="B7848" s="503"/>
    </row>
    <row r="7849" spans="2:2">
      <c r="B7849" s="503"/>
    </row>
    <row r="7850" spans="2:2">
      <c r="B7850" s="503"/>
    </row>
    <row r="7851" spans="2:2">
      <c r="B7851" s="503"/>
    </row>
    <row r="7852" spans="2:2">
      <c r="B7852" s="503"/>
    </row>
    <row r="7853" spans="2:2">
      <c r="B7853" s="503"/>
    </row>
    <row r="7854" spans="2:2">
      <c r="B7854" s="503"/>
    </row>
    <row r="7855" spans="2:2">
      <c r="B7855" s="503"/>
    </row>
    <row r="7856" spans="2:2">
      <c r="B7856" s="503"/>
    </row>
    <row r="7857" spans="2:2">
      <c r="B7857" s="503"/>
    </row>
    <row r="7858" spans="2:2">
      <c r="B7858" s="503"/>
    </row>
    <row r="7859" spans="2:2">
      <c r="B7859" s="503"/>
    </row>
    <row r="7860" spans="2:2">
      <c r="B7860" s="503"/>
    </row>
    <row r="7861" spans="2:2">
      <c r="B7861" s="503"/>
    </row>
    <row r="7862" spans="2:2">
      <c r="B7862" s="503"/>
    </row>
    <row r="7863" spans="2:2">
      <c r="B7863" s="503"/>
    </row>
    <row r="7864" spans="2:2">
      <c r="B7864" s="503"/>
    </row>
    <row r="7865" spans="2:2">
      <c r="B7865" s="503"/>
    </row>
    <row r="7866" spans="2:2">
      <c r="B7866" s="503"/>
    </row>
    <row r="7867" spans="2:2">
      <c r="B7867" s="503"/>
    </row>
    <row r="7868" spans="2:2">
      <c r="B7868" s="503"/>
    </row>
    <row r="7869" spans="2:2">
      <c r="B7869" s="503"/>
    </row>
    <row r="7870" spans="2:2">
      <c r="B7870" s="503"/>
    </row>
    <row r="7871" spans="2:2">
      <c r="B7871" s="503"/>
    </row>
    <row r="7872" spans="2:2">
      <c r="B7872" s="503"/>
    </row>
    <row r="7873" spans="2:2">
      <c r="B7873" s="503"/>
    </row>
    <row r="7874" spans="2:2">
      <c r="B7874" s="503"/>
    </row>
    <row r="7875" spans="2:2">
      <c r="B7875" s="503"/>
    </row>
    <row r="7876" spans="2:2">
      <c r="B7876" s="503"/>
    </row>
    <row r="7877" spans="2:2">
      <c r="B7877" s="503"/>
    </row>
    <row r="7878" spans="2:2">
      <c r="B7878" s="503"/>
    </row>
    <row r="7879" spans="2:2">
      <c r="B7879" s="503"/>
    </row>
    <row r="7880" spans="2:2">
      <c r="B7880" s="503"/>
    </row>
    <row r="7881" spans="2:2">
      <c r="B7881" s="503"/>
    </row>
    <row r="7882" spans="2:2">
      <c r="B7882" s="503"/>
    </row>
    <row r="7883" spans="2:2">
      <c r="B7883" s="503"/>
    </row>
    <row r="7884" spans="2:2">
      <c r="B7884" s="503"/>
    </row>
    <row r="7885" spans="2:2">
      <c r="B7885" s="503"/>
    </row>
    <row r="7886" spans="2:2">
      <c r="B7886" s="503"/>
    </row>
    <row r="7887" spans="2:2">
      <c r="B7887" s="503"/>
    </row>
    <row r="7888" spans="2:2">
      <c r="B7888" s="503"/>
    </row>
    <row r="7889" spans="2:2">
      <c r="B7889" s="503"/>
    </row>
    <row r="7890" spans="2:2">
      <c r="B7890" s="503"/>
    </row>
    <row r="7891" spans="2:2">
      <c r="B7891" s="503"/>
    </row>
    <row r="7892" spans="2:2">
      <c r="B7892" s="503"/>
    </row>
    <row r="7893" spans="2:2">
      <c r="B7893" s="503"/>
    </row>
    <row r="7894" spans="2:2">
      <c r="B7894" s="503"/>
    </row>
    <row r="7895" spans="2:2">
      <c r="B7895" s="503"/>
    </row>
    <row r="7896" spans="2:2">
      <c r="B7896" s="503"/>
    </row>
    <row r="7897" spans="2:2">
      <c r="B7897" s="503"/>
    </row>
    <row r="7898" spans="2:2">
      <c r="B7898" s="503"/>
    </row>
    <row r="7899" spans="2:2">
      <c r="B7899" s="503"/>
    </row>
    <row r="7900" spans="2:2">
      <c r="B7900" s="503"/>
    </row>
    <row r="7901" spans="2:2">
      <c r="B7901" s="503"/>
    </row>
    <row r="7902" spans="2:2">
      <c r="B7902" s="503"/>
    </row>
    <row r="7903" spans="2:2">
      <c r="B7903" s="503"/>
    </row>
    <row r="7904" spans="2:2">
      <c r="B7904" s="503"/>
    </row>
    <row r="7905" spans="2:2">
      <c r="B7905" s="503"/>
    </row>
    <row r="7906" spans="2:2">
      <c r="B7906" s="503"/>
    </row>
    <row r="7907" spans="2:2">
      <c r="B7907" s="503"/>
    </row>
    <row r="7908" spans="2:2">
      <c r="B7908" s="503"/>
    </row>
    <row r="7909" spans="2:2">
      <c r="B7909" s="503"/>
    </row>
    <row r="7910" spans="2:2">
      <c r="B7910" s="503"/>
    </row>
    <row r="7911" spans="2:2">
      <c r="B7911" s="503"/>
    </row>
    <row r="7912" spans="2:2">
      <c r="B7912" s="503"/>
    </row>
    <row r="7913" spans="2:2">
      <c r="B7913" s="503"/>
    </row>
    <row r="7914" spans="2:2">
      <c r="B7914" s="503"/>
    </row>
    <row r="7915" spans="2:2">
      <c r="B7915" s="503"/>
    </row>
    <row r="7916" spans="2:2">
      <c r="B7916" s="503"/>
    </row>
    <row r="7917" spans="2:2">
      <c r="B7917" s="503"/>
    </row>
    <row r="7918" spans="2:2">
      <c r="B7918" s="503"/>
    </row>
    <row r="7919" spans="2:2">
      <c r="B7919" s="503"/>
    </row>
    <row r="7920" spans="2:2">
      <c r="B7920" s="503"/>
    </row>
    <row r="7921" spans="2:2">
      <c r="B7921" s="503"/>
    </row>
    <row r="7922" spans="2:2">
      <c r="B7922" s="503"/>
    </row>
    <row r="7923" spans="2:2">
      <c r="B7923" s="503"/>
    </row>
    <row r="7924" spans="2:2">
      <c r="B7924" s="503"/>
    </row>
    <row r="7925" spans="2:2">
      <c r="B7925" s="503"/>
    </row>
    <row r="7926" spans="2:2">
      <c r="B7926" s="503"/>
    </row>
    <row r="7927" spans="2:2">
      <c r="B7927" s="503"/>
    </row>
    <row r="7928" spans="2:2">
      <c r="B7928" s="503"/>
    </row>
    <row r="7929" spans="2:2">
      <c r="B7929" s="503"/>
    </row>
    <row r="7930" spans="2:2">
      <c r="B7930" s="503"/>
    </row>
    <row r="7931" spans="2:2">
      <c r="B7931" s="503"/>
    </row>
    <row r="7932" spans="2:2">
      <c r="B7932" s="503"/>
    </row>
    <row r="7933" spans="2:2">
      <c r="B7933" s="503"/>
    </row>
    <row r="7934" spans="2:2">
      <c r="B7934" s="503"/>
    </row>
    <row r="7935" spans="2:2">
      <c r="B7935" s="503"/>
    </row>
    <row r="7936" spans="2:2">
      <c r="B7936" s="503"/>
    </row>
    <row r="7937" spans="2:2">
      <c r="B7937" s="503"/>
    </row>
    <row r="7938" spans="2:2">
      <c r="B7938" s="503"/>
    </row>
    <row r="7939" spans="2:2">
      <c r="B7939" s="503"/>
    </row>
    <row r="7940" spans="2:2">
      <c r="B7940" s="503"/>
    </row>
    <row r="7941" spans="2:2">
      <c r="B7941" s="503"/>
    </row>
    <row r="7942" spans="2:2">
      <c r="B7942" s="503"/>
    </row>
    <row r="7943" spans="2:2">
      <c r="B7943" s="503"/>
    </row>
    <row r="7944" spans="2:2">
      <c r="B7944" s="503"/>
    </row>
    <row r="7945" spans="2:2">
      <c r="B7945" s="503"/>
    </row>
    <row r="7946" spans="2:2">
      <c r="B7946" s="503"/>
    </row>
    <row r="7947" spans="2:2">
      <c r="B7947" s="503"/>
    </row>
    <row r="7948" spans="2:2">
      <c r="B7948" s="503"/>
    </row>
    <row r="7949" spans="2:2">
      <c r="B7949" s="503"/>
    </row>
    <row r="7950" spans="2:2">
      <c r="B7950" s="503"/>
    </row>
    <row r="7951" spans="2:2">
      <c r="B7951" s="503"/>
    </row>
    <row r="7952" spans="2:2">
      <c r="B7952" s="503"/>
    </row>
    <row r="7953" spans="2:2">
      <c r="B7953" s="503"/>
    </row>
    <row r="7954" spans="2:2">
      <c r="B7954" s="503"/>
    </row>
    <row r="7955" spans="2:2">
      <c r="B7955" s="503"/>
    </row>
    <row r="7956" spans="2:2">
      <c r="B7956" s="503"/>
    </row>
    <row r="7957" spans="2:2">
      <c r="B7957" s="503"/>
    </row>
    <row r="7958" spans="2:2">
      <c r="B7958" s="503"/>
    </row>
    <row r="7959" spans="2:2">
      <c r="B7959" s="503"/>
    </row>
    <row r="7960" spans="2:2">
      <c r="B7960" s="503"/>
    </row>
    <row r="7961" spans="2:2">
      <c r="B7961" s="503"/>
    </row>
    <row r="7962" spans="2:2">
      <c r="B7962" s="503"/>
    </row>
    <row r="7963" spans="2:2">
      <c r="B7963" s="503"/>
    </row>
    <row r="7964" spans="2:2">
      <c r="B7964" s="503"/>
    </row>
    <row r="7965" spans="2:2">
      <c r="B7965" s="503"/>
    </row>
    <row r="7966" spans="2:2">
      <c r="B7966" s="503"/>
    </row>
    <row r="7967" spans="2:2">
      <c r="B7967" s="503"/>
    </row>
    <row r="7968" spans="2:2">
      <c r="B7968" s="503"/>
    </row>
    <row r="7969" spans="2:2">
      <c r="B7969" s="503"/>
    </row>
    <row r="7970" spans="2:2">
      <c r="B7970" s="503"/>
    </row>
    <row r="7971" spans="2:2">
      <c r="B7971" s="503"/>
    </row>
    <row r="7972" spans="2:2">
      <c r="B7972" s="503"/>
    </row>
    <row r="7973" spans="2:2">
      <c r="B7973" s="503"/>
    </row>
    <row r="7974" spans="2:2">
      <c r="B7974" s="503"/>
    </row>
    <row r="7975" spans="2:2">
      <c r="B7975" s="503"/>
    </row>
    <row r="7976" spans="2:2">
      <c r="B7976" s="503"/>
    </row>
    <row r="7977" spans="2:2">
      <c r="B7977" s="503"/>
    </row>
    <row r="7978" spans="2:2">
      <c r="B7978" s="503"/>
    </row>
    <row r="7979" spans="2:2">
      <c r="B7979" s="503"/>
    </row>
    <row r="7980" spans="2:2">
      <c r="B7980" s="503"/>
    </row>
    <row r="7981" spans="2:2">
      <c r="B7981" s="503"/>
    </row>
    <row r="7982" spans="2:2">
      <c r="B7982" s="503"/>
    </row>
    <row r="7983" spans="2:2">
      <c r="B7983" s="503"/>
    </row>
    <row r="7984" spans="2:2">
      <c r="B7984" s="503"/>
    </row>
    <row r="7985" spans="2:2">
      <c r="B7985" s="503"/>
    </row>
    <row r="7986" spans="2:2">
      <c r="B7986" s="503"/>
    </row>
    <row r="7987" spans="2:2">
      <c r="B7987" s="503"/>
    </row>
    <row r="7988" spans="2:2">
      <c r="B7988" s="503"/>
    </row>
    <row r="7989" spans="2:2">
      <c r="B7989" s="503"/>
    </row>
    <row r="7990" spans="2:2">
      <c r="B7990" s="503"/>
    </row>
    <row r="7991" spans="2:2">
      <c r="B7991" s="503"/>
    </row>
    <row r="7992" spans="2:2">
      <c r="B7992" s="503"/>
    </row>
    <row r="7993" spans="2:2">
      <c r="B7993" s="503"/>
    </row>
    <row r="7994" spans="2:2">
      <c r="B7994" s="503"/>
    </row>
    <row r="7995" spans="2:2">
      <c r="B7995" s="503"/>
    </row>
    <row r="7996" spans="2:2">
      <c r="B7996" s="503"/>
    </row>
    <row r="7997" spans="2:2">
      <c r="B7997" s="503"/>
    </row>
    <row r="7998" spans="2:2">
      <c r="B7998" s="503"/>
    </row>
    <row r="7999" spans="2:2">
      <c r="B7999" s="503"/>
    </row>
    <row r="8000" spans="2:2">
      <c r="B8000" s="503"/>
    </row>
    <row r="8001" spans="2:2">
      <c r="B8001" s="503"/>
    </row>
    <row r="8002" spans="2:2">
      <c r="B8002" s="503"/>
    </row>
    <row r="8003" spans="2:2">
      <c r="B8003" s="503"/>
    </row>
    <row r="8004" spans="2:2">
      <c r="B8004" s="503"/>
    </row>
    <row r="8005" spans="2:2">
      <c r="B8005" s="503"/>
    </row>
    <row r="8006" spans="2:2">
      <c r="B8006" s="503"/>
    </row>
    <row r="8007" spans="2:2">
      <c r="B8007" s="503"/>
    </row>
    <row r="8008" spans="2:2">
      <c r="B8008" s="503"/>
    </row>
    <row r="8009" spans="2:2">
      <c r="B8009" s="503"/>
    </row>
    <row r="8010" spans="2:2">
      <c r="B8010" s="503"/>
    </row>
    <row r="8011" spans="2:2">
      <c r="B8011" s="503"/>
    </row>
    <row r="8012" spans="2:2">
      <c r="B8012" s="503"/>
    </row>
    <row r="8013" spans="2:2">
      <c r="B8013" s="503"/>
    </row>
    <row r="8014" spans="2:2">
      <c r="B8014" s="503"/>
    </row>
    <row r="8015" spans="2:2">
      <c r="B8015" s="503"/>
    </row>
    <row r="8016" spans="2:2">
      <c r="B8016" s="503"/>
    </row>
    <row r="8017" spans="2:2">
      <c r="B8017" s="503"/>
    </row>
    <row r="8018" spans="2:2">
      <c r="B8018" s="503"/>
    </row>
    <row r="8019" spans="2:2">
      <c r="B8019" s="503"/>
    </row>
    <row r="8020" spans="2:2">
      <c r="B8020" s="503"/>
    </row>
    <row r="8021" spans="2:2">
      <c r="B8021" s="503"/>
    </row>
    <row r="8022" spans="2:2">
      <c r="B8022" s="503"/>
    </row>
    <row r="8023" spans="2:2">
      <c r="B8023" s="503"/>
    </row>
    <row r="8024" spans="2:2">
      <c r="B8024" s="503"/>
    </row>
    <row r="8025" spans="2:2">
      <c r="B8025" s="503"/>
    </row>
    <row r="8026" spans="2:2">
      <c r="B8026" s="503"/>
    </row>
    <row r="8027" spans="2:2">
      <c r="B8027" s="503"/>
    </row>
    <row r="8028" spans="2:2">
      <c r="B8028" s="503"/>
    </row>
    <row r="8029" spans="2:2">
      <c r="B8029" s="503"/>
    </row>
    <row r="8030" spans="2:2">
      <c r="B8030" s="503"/>
    </row>
    <row r="8031" spans="2:2">
      <c r="B8031" s="503"/>
    </row>
    <row r="8032" spans="2:2">
      <c r="B8032" s="503"/>
    </row>
    <row r="8033" spans="2:2">
      <c r="B8033" s="503"/>
    </row>
    <row r="8034" spans="2:2">
      <c r="B8034" s="503"/>
    </row>
    <row r="8035" spans="2:2">
      <c r="B8035" s="503"/>
    </row>
    <row r="8036" spans="2:2">
      <c r="B8036" s="503"/>
    </row>
    <row r="8037" spans="2:2">
      <c r="B8037" s="503"/>
    </row>
    <row r="8038" spans="2:2">
      <c r="B8038" s="503"/>
    </row>
    <row r="8039" spans="2:2">
      <c r="B8039" s="503"/>
    </row>
    <row r="8040" spans="2:2">
      <c r="B8040" s="503"/>
    </row>
    <row r="8041" spans="2:2">
      <c r="B8041" s="503"/>
    </row>
    <row r="8042" spans="2:2">
      <c r="B8042" s="503"/>
    </row>
    <row r="8043" spans="2:2">
      <c r="B8043" s="503"/>
    </row>
    <row r="8044" spans="2:2">
      <c r="B8044" s="503"/>
    </row>
    <row r="8045" spans="2:2">
      <c r="B8045" s="503"/>
    </row>
    <row r="8046" spans="2:2">
      <c r="B8046" s="503"/>
    </row>
    <row r="8047" spans="2:2">
      <c r="B8047" s="503"/>
    </row>
    <row r="8048" spans="2:2">
      <c r="B8048" s="503"/>
    </row>
    <row r="8049" spans="2:2">
      <c r="B8049" s="503"/>
    </row>
    <row r="8050" spans="2:2">
      <c r="B8050" s="503"/>
    </row>
    <row r="8051" spans="2:2">
      <c r="B8051" s="503"/>
    </row>
    <row r="8052" spans="2:2">
      <c r="B8052" s="503"/>
    </row>
    <row r="8053" spans="2:2">
      <c r="B8053" s="503"/>
    </row>
    <row r="8054" spans="2:2">
      <c r="B8054" s="503"/>
    </row>
    <row r="8055" spans="2:2">
      <c r="B8055" s="503"/>
    </row>
    <row r="8056" spans="2:2">
      <c r="B8056" s="503"/>
    </row>
    <row r="8057" spans="2:2">
      <c r="B8057" s="503"/>
    </row>
    <row r="8058" spans="2:2">
      <c r="B8058" s="503"/>
    </row>
    <row r="8059" spans="2:2">
      <c r="B8059" s="503"/>
    </row>
    <row r="8060" spans="2:2">
      <c r="B8060" s="503"/>
    </row>
    <row r="8061" spans="2:2">
      <c r="B8061" s="503"/>
    </row>
    <row r="8062" spans="2:2">
      <c r="B8062" s="503"/>
    </row>
    <row r="8063" spans="2:2">
      <c r="B8063" s="503"/>
    </row>
    <row r="8064" spans="2:2">
      <c r="B8064" s="503"/>
    </row>
    <row r="8065" spans="2:2">
      <c r="B8065" s="503"/>
    </row>
    <row r="8066" spans="2:2">
      <c r="B8066" s="503"/>
    </row>
    <row r="8067" spans="2:2">
      <c r="B8067" s="503"/>
    </row>
    <row r="8068" spans="2:2">
      <c r="B8068" s="503"/>
    </row>
    <row r="8069" spans="2:2">
      <c r="B8069" s="503"/>
    </row>
    <row r="8070" spans="2:2">
      <c r="B8070" s="503"/>
    </row>
    <row r="8071" spans="2:2">
      <c r="B8071" s="503"/>
    </row>
    <row r="8072" spans="2:2">
      <c r="B8072" s="503"/>
    </row>
    <row r="8073" spans="2:2">
      <c r="B8073" s="503"/>
    </row>
    <row r="8074" spans="2:2">
      <c r="B8074" s="503"/>
    </row>
    <row r="8075" spans="2:2">
      <c r="B8075" s="503"/>
    </row>
    <row r="8076" spans="2:2">
      <c r="B8076" s="503"/>
    </row>
    <row r="8077" spans="2:2">
      <c r="B8077" s="503"/>
    </row>
    <row r="8078" spans="2:2">
      <c r="B8078" s="503"/>
    </row>
    <row r="8079" spans="2:2">
      <c r="B8079" s="503"/>
    </row>
    <row r="8080" spans="2:2">
      <c r="B8080" s="503"/>
    </row>
    <row r="8081" spans="2:2">
      <c r="B8081" s="503"/>
    </row>
    <row r="8082" spans="2:2">
      <c r="B8082" s="503"/>
    </row>
    <row r="8083" spans="2:2">
      <c r="B8083" s="503"/>
    </row>
    <row r="8084" spans="2:2">
      <c r="B8084" s="503"/>
    </row>
    <row r="8085" spans="2:2">
      <c r="B8085" s="503"/>
    </row>
    <row r="8086" spans="2:2">
      <c r="B8086" s="503"/>
    </row>
    <row r="8087" spans="2:2">
      <c r="B8087" s="503"/>
    </row>
    <row r="8088" spans="2:2">
      <c r="B8088" s="503"/>
    </row>
    <row r="8089" spans="2:2">
      <c r="B8089" s="503"/>
    </row>
    <row r="8090" spans="2:2">
      <c r="B8090" s="503"/>
    </row>
    <row r="8091" spans="2:2">
      <c r="B8091" s="503"/>
    </row>
    <row r="8092" spans="2:2">
      <c r="B8092" s="503"/>
    </row>
    <row r="8093" spans="2:2">
      <c r="B8093" s="503"/>
    </row>
    <row r="8094" spans="2:2">
      <c r="B8094" s="503"/>
    </row>
    <row r="8095" spans="2:2">
      <c r="B8095" s="503"/>
    </row>
    <row r="8096" spans="2:2">
      <c r="B8096" s="503"/>
    </row>
    <row r="8097" spans="2:2">
      <c r="B8097" s="503"/>
    </row>
    <row r="8098" spans="2:2">
      <c r="B8098" s="503"/>
    </row>
    <row r="8099" spans="2:2">
      <c r="B8099" s="503"/>
    </row>
    <row r="8100" spans="2:2">
      <c r="B8100" s="503"/>
    </row>
    <row r="8101" spans="2:2">
      <c r="B8101" s="503"/>
    </row>
    <row r="8102" spans="2:2">
      <c r="B8102" s="503"/>
    </row>
    <row r="8103" spans="2:2">
      <c r="B8103" s="503"/>
    </row>
    <row r="8104" spans="2:2">
      <c r="B8104" s="503"/>
    </row>
    <row r="8105" spans="2:2">
      <c r="B8105" s="503"/>
    </row>
    <row r="8106" spans="2:2">
      <c r="B8106" s="503"/>
    </row>
    <row r="8107" spans="2:2">
      <c r="B8107" s="503"/>
    </row>
    <row r="8108" spans="2:2">
      <c r="B8108" s="503"/>
    </row>
    <row r="8109" spans="2:2">
      <c r="B8109" s="503"/>
    </row>
    <row r="8110" spans="2:2">
      <c r="B8110" s="503"/>
    </row>
    <row r="8111" spans="2:2">
      <c r="B8111" s="503"/>
    </row>
    <row r="8112" spans="2:2">
      <c r="B8112" s="503"/>
    </row>
    <row r="8113" spans="2:2">
      <c r="B8113" s="503"/>
    </row>
    <row r="8114" spans="2:2">
      <c r="B8114" s="503"/>
    </row>
    <row r="8115" spans="2:2">
      <c r="B8115" s="503"/>
    </row>
    <row r="8116" spans="2:2">
      <c r="B8116" s="503"/>
    </row>
    <row r="8117" spans="2:2">
      <c r="B8117" s="503"/>
    </row>
    <row r="8118" spans="2:2">
      <c r="B8118" s="503"/>
    </row>
    <row r="8119" spans="2:2">
      <c r="B8119" s="503"/>
    </row>
    <row r="8120" spans="2:2">
      <c r="B8120" s="503"/>
    </row>
    <row r="8121" spans="2:2">
      <c r="B8121" s="503"/>
    </row>
    <row r="8122" spans="2:2">
      <c r="B8122" s="503"/>
    </row>
    <row r="8123" spans="2:2">
      <c r="B8123" s="503"/>
    </row>
    <row r="8124" spans="2:2">
      <c r="B8124" s="503"/>
    </row>
    <row r="8125" spans="2:2">
      <c r="B8125" s="503"/>
    </row>
    <row r="8126" spans="2:2">
      <c r="B8126" s="503"/>
    </row>
    <row r="8127" spans="2:2">
      <c r="B8127" s="503"/>
    </row>
    <row r="8128" spans="2:2">
      <c r="B8128" s="503"/>
    </row>
    <row r="8129" spans="2:2">
      <c r="B8129" s="503"/>
    </row>
    <row r="8130" spans="2:2">
      <c r="B8130" s="503"/>
    </row>
    <row r="8131" spans="2:2">
      <c r="B8131" s="503"/>
    </row>
    <row r="8132" spans="2:2">
      <c r="B8132" s="503"/>
    </row>
    <row r="8133" spans="2:2">
      <c r="B8133" s="503"/>
    </row>
    <row r="8134" spans="2:2">
      <c r="B8134" s="503"/>
    </row>
    <row r="8135" spans="2:2">
      <c r="B8135" s="503"/>
    </row>
    <row r="8136" spans="2:2">
      <c r="B8136" s="503"/>
    </row>
    <row r="8137" spans="2:2">
      <c r="B8137" s="503"/>
    </row>
    <row r="8138" spans="2:2">
      <c r="B8138" s="503"/>
    </row>
    <row r="8139" spans="2:2">
      <c r="B8139" s="503"/>
    </row>
    <row r="8140" spans="2:2">
      <c r="B8140" s="503"/>
    </row>
    <row r="8141" spans="2:2">
      <c r="B8141" s="503"/>
    </row>
    <row r="8142" spans="2:2">
      <c r="B8142" s="503"/>
    </row>
    <row r="8143" spans="2:2">
      <c r="B8143" s="503"/>
    </row>
    <row r="8144" spans="2:2">
      <c r="B8144" s="503"/>
    </row>
    <row r="8145" spans="2:2">
      <c r="B8145" s="503"/>
    </row>
    <row r="8146" spans="2:2">
      <c r="B8146" s="503"/>
    </row>
    <row r="8147" spans="2:2">
      <c r="B8147" s="503"/>
    </row>
    <row r="8148" spans="2:2">
      <c r="B8148" s="503"/>
    </row>
    <row r="8149" spans="2:2">
      <c r="B8149" s="503"/>
    </row>
    <row r="8150" spans="2:2">
      <c r="B8150" s="503"/>
    </row>
    <row r="8151" spans="2:2">
      <c r="B8151" s="503"/>
    </row>
    <row r="8152" spans="2:2">
      <c r="B8152" s="503"/>
    </row>
    <row r="8153" spans="2:2">
      <c r="B8153" s="503"/>
    </row>
    <row r="8154" spans="2:2">
      <c r="B8154" s="503"/>
    </row>
    <row r="8155" spans="2:2">
      <c r="B8155" s="503"/>
    </row>
    <row r="8156" spans="2:2">
      <c r="B8156" s="503"/>
    </row>
    <row r="8157" spans="2:2">
      <c r="B8157" s="503"/>
    </row>
    <row r="8158" spans="2:2">
      <c r="B8158" s="503"/>
    </row>
    <row r="8159" spans="2:2">
      <c r="B8159" s="503"/>
    </row>
    <row r="8160" spans="2:2">
      <c r="B8160" s="503"/>
    </row>
    <row r="8161" spans="2:2">
      <c r="B8161" s="503"/>
    </row>
    <row r="8162" spans="2:2">
      <c r="B8162" s="503"/>
    </row>
    <row r="8163" spans="2:2">
      <c r="B8163" s="503"/>
    </row>
    <row r="8164" spans="2:2">
      <c r="B8164" s="503"/>
    </row>
    <row r="8165" spans="2:2">
      <c r="B8165" s="503"/>
    </row>
    <row r="8166" spans="2:2">
      <c r="B8166" s="503"/>
    </row>
    <row r="8167" spans="2:2">
      <c r="B8167" s="503"/>
    </row>
    <row r="8168" spans="2:2">
      <c r="B8168" s="503"/>
    </row>
    <row r="8169" spans="2:2">
      <c r="B8169" s="503"/>
    </row>
    <row r="8170" spans="2:2">
      <c r="B8170" s="503"/>
    </row>
    <row r="8171" spans="2:2">
      <c r="B8171" s="503"/>
    </row>
    <row r="8172" spans="2:2">
      <c r="B8172" s="503"/>
    </row>
    <row r="8173" spans="2:2">
      <c r="B8173" s="503"/>
    </row>
    <row r="8174" spans="2:2">
      <c r="B8174" s="503"/>
    </row>
    <row r="8175" spans="2:2">
      <c r="B8175" s="503"/>
    </row>
    <row r="8176" spans="2:2">
      <c r="B8176" s="503"/>
    </row>
    <row r="8177" spans="2:2">
      <c r="B8177" s="503"/>
    </row>
    <row r="8178" spans="2:2">
      <c r="B8178" s="503"/>
    </row>
    <row r="8179" spans="2:2">
      <c r="B8179" s="503"/>
    </row>
    <row r="8180" spans="2:2">
      <c r="B8180" s="503"/>
    </row>
    <row r="8181" spans="2:2">
      <c r="B8181" s="503"/>
    </row>
    <row r="8182" spans="2:2">
      <c r="B8182" s="503"/>
    </row>
    <row r="8183" spans="2:2">
      <c r="B8183" s="503"/>
    </row>
    <row r="8184" spans="2:2">
      <c r="B8184" s="503"/>
    </row>
    <row r="8185" spans="2:2">
      <c r="B8185" s="503"/>
    </row>
    <row r="8186" spans="2:2">
      <c r="B8186" s="503"/>
    </row>
    <row r="8187" spans="2:2">
      <c r="B8187" s="503"/>
    </row>
    <row r="8188" spans="2:2">
      <c r="B8188" s="503"/>
    </row>
    <row r="8189" spans="2:2">
      <c r="B8189" s="503"/>
    </row>
    <row r="8190" spans="2:2">
      <c r="B8190" s="503"/>
    </row>
    <row r="8191" spans="2:2">
      <c r="B8191" s="503"/>
    </row>
    <row r="8192" spans="2:2">
      <c r="B8192" s="503"/>
    </row>
    <row r="8193" spans="2:2">
      <c r="B8193" s="503"/>
    </row>
    <row r="8194" spans="2:2">
      <c r="B8194" s="503"/>
    </row>
    <row r="8195" spans="2:2">
      <c r="B8195" s="503"/>
    </row>
    <row r="8196" spans="2:2">
      <c r="B8196" s="503"/>
    </row>
    <row r="8197" spans="2:2">
      <c r="B8197" s="503"/>
    </row>
    <row r="8198" spans="2:2">
      <c r="B8198" s="503"/>
    </row>
    <row r="8199" spans="2:2">
      <c r="B8199" s="503"/>
    </row>
    <row r="8200" spans="2:2">
      <c r="B8200" s="503"/>
    </row>
    <row r="8201" spans="2:2">
      <c r="B8201" s="503"/>
    </row>
    <row r="8202" spans="2:2">
      <c r="B8202" s="503"/>
    </row>
    <row r="8203" spans="2:2">
      <c r="B8203" s="503"/>
    </row>
    <row r="8204" spans="2:2">
      <c r="B8204" s="503"/>
    </row>
    <row r="8205" spans="2:2">
      <c r="B8205" s="503"/>
    </row>
    <row r="8206" spans="2:2">
      <c r="B8206" s="503"/>
    </row>
    <row r="8207" spans="2:2">
      <c r="B8207" s="503"/>
    </row>
    <row r="8208" spans="2:2">
      <c r="B8208" s="503"/>
    </row>
    <row r="8209" spans="2:2">
      <c r="B8209" s="503"/>
    </row>
    <row r="8210" spans="2:2">
      <c r="B8210" s="503"/>
    </row>
    <row r="8211" spans="2:2">
      <c r="B8211" s="503"/>
    </row>
    <row r="8212" spans="2:2">
      <c r="B8212" s="503"/>
    </row>
    <row r="8213" spans="2:2">
      <c r="B8213" s="503"/>
    </row>
    <row r="8214" spans="2:2">
      <c r="B8214" s="503"/>
    </row>
    <row r="8215" spans="2:2">
      <c r="B8215" s="503"/>
    </row>
    <row r="8216" spans="2:2">
      <c r="B8216" s="503"/>
    </row>
    <row r="8217" spans="2:2">
      <c r="B8217" s="503"/>
    </row>
    <row r="8218" spans="2:2">
      <c r="B8218" s="503"/>
    </row>
    <row r="8219" spans="2:2">
      <c r="B8219" s="503"/>
    </row>
    <row r="8220" spans="2:2">
      <c r="B8220" s="503"/>
    </row>
    <row r="8221" spans="2:2">
      <c r="B8221" s="503"/>
    </row>
    <row r="8222" spans="2:2">
      <c r="B8222" s="503"/>
    </row>
    <row r="8223" spans="2:2">
      <c r="B8223" s="503"/>
    </row>
    <row r="8224" spans="2:2">
      <c r="B8224" s="503"/>
    </row>
    <row r="8225" spans="2:2">
      <c r="B8225" s="503"/>
    </row>
    <row r="8226" spans="2:2">
      <c r="B8226" s="503"/>
    </row>
    <row r="8227" spans="2:2">
      <c r="B8227" s="503"/>
    </row>
    <row r="8228" spans="2:2">
      <c r="B8228" s="503"/>
    </row>
    <row r="8229" spans="2:2">
      <c r="B8229" s="503"/>
    </row>
    <row r="8230" spans="2:2">
      <c r="B8230" s="503"/>
    </row>
    <row r="8231" spans="2:2">
      <c r="B8231" s="503"/>
    </row>
    <row r="8232" spans="2:2">
      <c r="B8232" s="503"/>
    </row>
    <row r="8233" spans="2:2">
      <c r="B8233" s="503"/>
    </row>
    <row r="8234" spans="2:2">
      <c r="B8234" s="503"/>
    </row>
    <row r="8235" spans="2:2">
      <c r="B8235" s="503"/>
    </row>
    <row r="8236" spans="2:2">
      <c r="B8236" s="503"/>
    </row>
    <row r="8237" spans="2:2">
      <c r="B8237" s="503"/>
    </row>
    <row r="8238" spans="2:2">
      <c r="B8238" s="503"/>
    </row>
    <row r="8239" spans="2:2">
      <c r="B8239" s="503"/>
    </row>
    <row r="8240" spans="2:2">
      <c r="B8240" s="503"/>
    </row>
    <row r="8241" spans="2:2">
      <c r="B8241" s="503"/>
    </row>
    <row r="8242" spans="2:2">
      <c r="B8242" s="503"/>
    </row>
    <row r="8243" spans="2:2">
      <c r="B8243" s="503"/>
    </row>
    <row r="8244" spans="2:2">
      <c r="B8244" s="503"/>
    </row>
    <row r="8245" spans="2:2">
      <c r="B8245" s="503"/>
    </row>
    <row r="8246" spans="2:2">
      <c r="B8246" s="503"/>
    </row>
    <row r="8247" spans="2:2">
      <c r="B8247" s="503"/>
    </row>
    <row r="8248" spans="2:2">
      <c r="B8248" s="503"/>
    </row>
    <row r="8249" spans="2:2">
      <c r="B8249" s="503"/>
    </row>
    <row r="8250" spans="2:2">
      <c r="B8250" s="503"/>
    </row>
    <row r="8251" spans="2:2">
      <c r="B8251" s="503"/>
    </row>
    <row r="8252" spans="2:2">
      <c r="B8252" s="503"/>
    </row>
    <row r="8253" spans="2:2">
      <c r="B8253" s="503"/>
    </row>
    <row r="8254" spans="2:2">
      <c r="B8254" s="503"/>
    </row>
    <row r="8255" spans="2:2">
      <c r="B8255" s="503"/>
    </row>
    <row r="8256" spans="2:2">
      <c r="B8256" s="503"/>
    </row>
    <row r="8257" spans="2:2">
      <c r="B8257" s="503"/>
    </row>
    <row r="8258" spans="2:2">
      <c r="B8258" s="503"/>
    </row>
    <row r="8259" spans="2:2">
      <c r="B8259" s="503"/>
    </row>
    <row r="8260" spans="2:2">
      <c r="B8260" s="503"/>
    </row>
    <row r="8261" spans="2:2">
      <c r="B8261" s="503"/>
    </row>
    <row r="8262" spans="2:2">
      <c r="B8262" s="503"/>
    </row>
    <row r="8263" spans="2:2">
      <c r="B8263" s="503"/>
    </row>
    <row r="8264" spans="2:2">
      <c r="B8264" s="503"/>
    </row>
    <row r="8265" spans="2:2">
      <c r="B8265" s="503"/>
    </row>
    <row r="8266" spans="2:2">
      <c r="B8266" s="503"/>
    </row>
    <row r="8267" spans="2:2">
      <c r="B8267" s="503"/>
    </row>
    <row r="8268" spans="2:2">
      <c r="B8268" s="503"/>
    </row>
    <row r="8269" spans="2:2">
      <c r="B8269" s="503"/>
    </row>
    <row r="8270" spans="2:2">
      <c r="B8270" s="503"/>
    </row>
    <row r="8271" spans="2:2">
      <c r="B8271" s="503"/>
    </row>
    <row r="8272" spans="2:2">
      <c r="B8272" s="503"/>
    </row>
    <row r="8273" spans="2:2">
      <c r="B8273" s="503"/>
    </row>
    <row r="8274" spans="2:2">
      <c r="B8274" s="503"/>
    </row>
    <row r="8275" spans="2:2">
      <c r="B8275" s="503"/>
    </row>
    <row r="8276" spans="2:2">
      <c r="B8276" s="503"/>
    </row>
    <row r="8277" spans="2:2">
      <c r="B8277" s="503"/>
    </row>
    <row r="8278" spans="2:2">
      <c r="B8278" s="503"/>
    </row>
    <row r="8279" spans="2:2">
      <c r="B8279" s="503"/>
    </row>
    <row r="8280" spans="2:2">
      <c r="B8280" s="503"/>
    </row>
    <row r="8281" spans="2:2">
      <c r="B8281" s="503"/>
    </row>
    <row r="8282" spans="2:2">
      <c r="B8282" s="503"/>
    </row>
    <row r="8283" spans="2:2">
      <c r="B8283" s="503"/>
    </row>
    <row r="8284" spans="2:2">
      <c r="B8284" s="503"/>
    </row>
    <row r="8285" spans="2:2">
      <c r="B8285" s="503"/>
    </row>
    <row r="8286" spans="2:2">
      <c r="B8286" s="503"/>
    </row>
    <row r="8287" spans="2:2">
      <c r="B8287" s="503"/>
    </row>
    <row r="8288" spans="2:2">
      <c r="B8288" s="503"/>
    </row>
    <row r="8289" spans="2:2">
      <c r="B8289" s="503"/>
    </row>
    <row r="8290" spans="2:2">
      <c r="B8290" s="503"/>
    </row>
    <row r="8291" spans="2:2">
      <c r="B8291" s="503"/>
    </row>
    <row r="8292" spans="2:2">
      <c r="B8292" s="503"/>
    </row>
    <row r="8293" spans="2:2">
      <c r="B8293" s="503"/>
    </row>
    <row r="8294" spans="2:2">
      <c r="B8294" s="503"/>
    </row>
    <row r="8295" spans="2:2">
      <c r="B8295" s="503"/>
    </row>
    <row r="8296" spans="2:2">
      <c r="B8296" s="503"/>
    </row>
    <row r="8297" spans="2:2">
      <c r="B8297" s="503"/>
    </row>
    <row r="8298" spans="2:2">
      <c r="B8298" s="503"/>
    </row>
    <row r="8299" spans="2:2">
      <c r="B8299" s="503"/>
    </row>
    <row r="8300" spans="2:2">
      <c r="B8300" s="503"/>
    </row>
    <row r="8301" spans="2:2">
      <c r="B8301" s="503"/>
    </row>
    <row r="8302" spans="2:2">
      <c r="B8302" s="503"/>
    </row>
    <row r="8303" spans="2:2">
      <c r="B8303" s="503"/>
    </row>
    <row r="8304" spans="2:2">
      <c r="B8304" s="503"/>
    </row>
    <row r="8305" spans="2:2">
      <c r="B8305" s="503"/>
    </row>
    <row r="8306" spans="2:2">
      <c r="B8306" s="503"/>
    </row>
    <row r="8307" spans="2:2">
      <c r="B8307" s="503"/>
    </row>
    <row r="8308" spans="2:2">
      <c r="B8308" s="503"/>
    </row>
    <row r="8309" spans="2:2">
      <c r="B8309" s="503"/>
    </row>
    <row r="8310" spans="2:2">
      <c r="B8310" s="503"/>
    </row>
    <row r="8311" spans="2:2">
      <c r="B8311" s="503"/>
    </row>
    <row r="8312" spans="2:2">
      <c r="B8312" s="503"/>
    </row>
    <row r="8313" spans="2:2">
      <c r="B8313" s="503"/>
    </row>
    <row r="8314" spans="2:2">
      <c r="B8314" s="503"/>
    </row>
    <row r="8315" spans="2:2">
      <c r="B8315" s="503"/>
    </row>
    <row r="8316" spans="2:2">
      <c r="B8316" s="503"/>
    </row>
    <row r="8317" spans="2:2">
      <c r="B8317" s="503"/>
    </row>
    <row r="8318" spans="2:2">
      <c r="B8318" s="503"/>
    </row>
    <row r="8319" spans="2:2">
      <c r="B8319" s="503"/>
    </row>
    <row r="8320" spans="2:2">
      <c r="B8320" s="503"/>
    </row>
    <row r="8321" spans="2:2">
      <c r="B8321" s="503"/>
    </row>
    <row r="8322" spans="2:2">
      <c r="B8322" s="503"/>
    </row>
    <row r="8323" spans="2:2">
      <c r="B8323" s="503"/>
    </row>
    <row r="8324" spans="2:2">
      <c r="B8324" s="503"/>
    </row>
    <row r="8325" spans="2:2">
      <c r="B8325" s="503"/>
    </row>
    <row r="8326" spans="2:2">
      <c r="B8326" s="503"/>
    </row>
    <row r="8327" spans="2:2">
      <c r="B8327" s="503"/>
    </row>
    <row r="8328" spans="2:2">
      <c r="B8328" s="503"/>
    </row>
    <row r="8329" spans="2:2">
      <c r="B8329" s="503"/>
    </row>
    <row r="8330" spans="2:2">
      <c r="B8330" s="503"/>
    </row>
    <row r="8331" spans="2:2">
      <c r="B8331" s="503"/>
    </row>
    <row r="8332" spans="2:2">
      <c r="B8332" s="503"/>
    </row>
    <row r="8333" spans="2:2">
      <c r="B8333" s="503"/>
    </row>
    <row r="8334" spans="2:2">
      <c r="B8334" s="503"/>
    </row>
    <row r="8335" spans="2:2">
      <c r="B8335" s="503"/>
    </row>
    <row r="8336" spans="2:2">
      <c r="B8336" s="503"/>
    </row>
    <row r="8337" spans="2:2">
      <c r="B8337" s="503"/>
    </row>
    <row r="8338" spans="2:2">
      <c r="B8338" s="503"/>
    </row>
    <row r="8339" spans="2:2">
      <c r="B8339" s="503"/>
    </row>
    <row r="8340" spans="2:2">
      <c r="B8340" s="503"/>
    </row>
    <row r="8341" spans="2:2">
      <c r="B8341" s="503"/>
    </row>
    <row r="8342" spans="2:2">
      <c r="B8342" s="503"/>
    </row>
    <row r="8343" spans="2:2">
      <c r="B8343" s="503"/>
    </row>
    <row r="8344" spans="2:2">
      <c r="B8344" s="503"/>
    </row>
    <row r="8345" spans="2:2">
      <c r="B8345" s="503"/>
    </row>
    <row r="8346" spans="2:2">
      <c r="B8346" s="503"/>
    </row>
    <row r="8347" spans="2:2">
      <c r="B8347" s="503"/>
    </row>
    <row r="8348" spans="2:2">
      <c r="B8348" s="503"/>
    </row>
    <row r="8349" spans="2:2">
      <c r="B8349" s="503"/>
    </row>
    <row r="8350" spans="2:2">
      <c r="B8350" s="503"/>
    </row>
    <row r="8351" spans="2:2">
      <c r="B8351" s="503"/>
    </row>
    <row r="8352" spans="2:2">
      <c r="B8352" s="503"/>
    </row>
    <row r="8353" spans="2:2">
      <c r="B8353" s="503"/>
    </row>
    <row r="8354" spans="2:2">
      <c r="B8354" s="503"/>
    </row>
    <row r="8355" spans="2:2">
      <c r="B8355" s="503"/>
    </row>
    <row r="8356" spans="2:2">
      <c r="B8356" s="503"/>
    </row>
    <row r="8357" spans="2:2">
      <c r="B8357" s="503"/>
    </row>
    <row r="8358" spans="2:2">
      <c r="B8358" s="503"/>
    </row>
    <row r="8359" spans="2:2">
      <c r="B8359" s="503"/>
    </row>
    <row r="8360" spans="2:2">
      <c r="B8360" s="503"/>
    </row>
    <row r="8361" spans="2:2">
      <c r="B8361" s="503"/>
    </row>
    <row r="8362" spans="2:2">
      <c r="B8362" s="503"/>
    </row>
    <row r="8363" spans="2:2">
      <c r="B8363" s="503"/>
    </row>
    <row r="8364" spans="2:2">
      <c r="B8364" s="503"/>
    </row>
    <row r="8365" spans="2:2">
      <c r="B8365" s="503"/>
    </row>
    <row r="8366" spans="2:2">
      <c r="B8366" s="503"/>
    </row>
    <row r="8367" spans="2:2">
      <c r="B8367" s="503"/>
    </row>
    <row r="8368" spans="2:2">
      <c r="B8368" s="503"/>
    </row>
    <row r="8369" spans="2:2">
      <c r="B8369" s="503"/>
    </row>
    <row r="8370" spans="2:2">
      <c r="B8370" s="503"/>
    </row>
    <row r="8371" spans="2:2">
      <c r="B8371" s="503"/>
    </row>
    <row r="8372" spans="2:2">
      <c r="B8372" s="503"/>
    </row>
    <row r="8373" spans="2:2">
      <c r="B8373" s="503"/>
    </row>
    <row r="8374" spans="2:2">
      <c r="B8374" s="503"/>
    </row>
    <row r="8375" spans="2:2">
      <c r="B8375" s="503"/>
    </row>
    <row r="8376" spans="2:2">
      <c r="B8376" s="503"/>
    </row>
    <row r="8377" spans="2:2">
      <c r="B8377" s="503"/>
    </row>
    <row r="8378" spans="2:2">
      <c r="B8378" s="503"/>
    </row>
    <row r="8379" spans="2:2">
      <c r="B8379" s="503"/>
    </row>
    <row r="8380" spans="2:2">
      <c r="B8380" s="503"/>
    </row>
    <row r="8381" spans="2:2">
      <c r="B8381" s="503"/>
    </row>
    <row r="8382" spans="2:2">
      <c r="B8382" s="503"/>
    </row>
    <row r="8383" spans="2:2">
      <c r="B8383" s="503"/>
    </row>
    <row r="8384" spans="2:2">
      <c r="B8384" s="503"/>
    </row>
    <row r="8385" spans="2:2">
      <c r="B8385" s="503"/>
    </row>
    <row r="8386" spans="2:2">
      <c r="B8386" s="503"/>
    </row>
    <row r="8387" spans="2:2">
      <c r="B8387" s="503"/>
    </row>
    <row r="8388" spans="2:2">
      <c r="B8388" s="503"/>
    </row>
    <row r="8389" spans="2:2">
      <c r="B8389" s="503"/>
    </row>
    <row r="8390" spans="2:2">
      <c r="B8390" s="503"/>
    </row>
    <row r="8391" spans="2:2">
      <c r="B8391" s="503"/>
    </row>
    <row r="8392" spans="2:2">
      <c r="B8392" s="503"/>
    </row>
    <row r="8393" spans="2:2">
      <c r="B8393" s="503"/>
    </row>
    <row r="8394" spans="2:2">
      <c r="B8394" s="503"/>
    </row>
    <row r="8395" spans="2:2">
      <c r="B8395" s="503"/>
    </row>
    <row r="8396" spans="2:2">
      <c r="B8396" s="503"/>
    </row>
    <row r="8397" spans="2:2">
      <c r="B8397" s="503"/>
    </row>
    <row r="8398" spans="2:2">
      <c r="B8398" s="503"/>
    </row>
    <row r="8399" spans="2:2">
      <c r="B8399" s="503"/>
    </row>
    <row r="8400" spans="2:2">
      <c r="B8400" s="503"/>
    </row>
    <row r="8401" spans="2:2">
      <c r="B8401" s="503"/>
    </row>
    <row r="8402" spans="2:2">
      <c r="B8402" s="503"/>
    </row>
    <row r="8403" spans="2:2">
      <c r="B8403" s="503"/>
    </row>
    <row r="8404" spans="2:2">
      <c r="B8404" s="503"/>
    </row>
    <row r="8405" spans="2:2">
      <c r="B8405" s="503"/>
    </row>
    <row r="8406" spans="2:2">
      <c r="B8406" s="503"/>
    </row>
    <row r="8407" spans="2:2">
      <c r="B8407" s="503"/>
    </row>
    <row r="8408" spans="2:2">
      <c r="B8408" s="503"/>
    </row>
    <row r="8409" spans="2:2">
      <c r="B8409" s="503"/>
    </row>
    <row r="8410" spans="2:2">
      <c r="B8410" s="503"/>
    </row>
    <row r="8411" spans="2:2">
      <c r="B8411" s="503"/>
    </row>
    <row r="8412" spans="2:2">
      <c r="B8412" s="503"/>
    </row>
    <row r="8413" spans="2:2">
      <c r="B8413" s="503"/>
    </row>
    <row r="8414" spans="2:2">
      <c r="B8414" s="503"/>
    </row>
    <row r="8415" spans="2:2">
      <c r="B8415" s="503"/>
    </row>
    <row r="8416" spans="2:2">
      <c r="B8416" s="503"/>
    </row>
    <row r="8417" spans="2:2">
      <c r="B8417" s="503"/>
    </row>
    <row r="8418" spans="2:2">
      <c r="B8418" s="503"/>
    </row>
    <row r="8419" spans="2:2">
      <c r="B8419" s="503"/>
    </row>
    <row r="8420" spans="2:2">
      <c r="B8420" s="503"/>
    </row>
    <row r="8421" spans="2:2">
      <c r="B8421" s="503"/>
    </row>
    <row r="8422" spans="2:2">
      <c r="B8422" s="503"/>
    </row>
    <row r="8423" spans="2:2">
      <c r="B8423" s="503"/>
    </row>
    <row r="8424" spans="2:2">
      <c r="B8424" s="503"/>
    </row>
    <row r="8425" spans="2:2">
      <c r="B8425" s="503"/>
    </row>
    <row r="8426" spans="2:2">
      <c r="B8426" s="503"/>
    </row>
    <row r="8427" spans="2:2">
      <c r="B8427" s="503"/>
    </row>
    <row r="8428" spans="2:2">
      <c r="B8428" s="503"/>
    </row>
    <row r="8429" spans="2:2">
      <c r="B8429" s="503"/>
    </row>
    <row r="8430" spans="2:2">
      <c r="B8430" s="503"/>
    </row>
    <row r="8431" spans="2:2">
      <c r="B8431" s="503"/>
    </row>
    <row r="8432" spans="2:2">
      <c r="B8432" s="503"/>
    </row>
    <row r="8433" spans="2:2">
      <c r="B8433" s="503"/>
    </row>
    <row r="8434" spans="2:2">
      <c r="B8434" s="503"/>
    </row>
    <row r="8435" spans="2:2">
      <c r="B8435" s="503"/>
    </row>
    <row r="8436" spans="2:2">
      <c r="B8436" s="503"/>
    </row>
    <row r="8437" spans="2:2">
      <c r="B8437" s="503"/>
    </row>
    <row r="8438" spans="2:2">
      <c r="B8438" s="503"/>
    </row>
    <row r="8439" spans="2:2">
      <c r="B8439" s="503"/>
    </row>
    <row r="8440" spans="2:2">
      <c r="B8440" s="503"/>
    </row>
    <row r="8441" spans="2:2">
      <c r="B8441" s="503"/>
    </row>
    <row r="8442" spans="2:2">
      <c r="B8442" s="503"/>
    </row>
    <row r="8443" spans="2:2">
      <c r="B8443" s="503"/>
    </row>
    <row r="8444" spans="2:2">
      <c r="B8444" s="503"/>
    </row>
    <row r="8445" spans="2:2">
      <c r="B8445" s="503"/>
    </row>
    <row r="8446" spans="2:2">
      <c r="B8446" s="503"/>
    </row>
    <row r="8447" spans="2:2">
      <c r="B8447" s="503"/>
    </row>
    <row r="8448" spans="2:2">
      <c r="B8448" s="503"/>
    </row>
    <row r="8449" spans="2:2">
      <c r="B8449" s="503"/>
    </row>
    <row r="8450" spans="2:2">
      <c r="B8450" s="503"/>
    </row>
    <row r="8451" spans="2:2">
      <c r="B8451" s="503"/>
    </row>
    <row r="8452" spans="2:2">
      <c r="B8452" s="503"/>
    </row>
    <row r="8453" spans="2:2">
      <c r="B8453" s="503"/>
    </row>
    <row r="8454" spans="2:2">
      <c r="B8454" s="503"/>
    </row>
    <row r="8455" spans="2:2">
      <c r="B8455" s="503"/>
    </row>
    <row r="8456" spans="2:2">
      <c r="B8456" s="503"/>
    </row>
    <row r="8457" spans="2:2">
      <c r="B8457" s="503"/>
    </row>
    <row r="8458" spans="2:2">
      <c r="B8458" s="503"/>
    </row>
    <row r="8459" spans="2:2">
      <c r="B8459" s="503"/>
    </row>
    <row r="8460" spans="2:2">
      <c r="B8460" s="503"/>
    </row>
    <row r="8461" spans="2:2">
      <c r="B8461" s="503"/>
    </row>
    <row r="8462" spans="2:2">
      <c r="B8462" s="503"/>
    </row>
    <row r="8463" spans="2:2">
      <c r="B8463" s="503"/>
    </row>
    <row r="8464" spans="2:2">
      <c r="B8464" s="503"/>
    </row>
    <row r="8465" spans="2:2">
      <c r="B8465" s="503"/>
    </row>
    <row r="8466" spans="2:2">
      <c r="B8466" s="503"/>
    </row>
    <row r="8467" spans="2:2">
      <c r="B8467" s="503"/>
    </row>
    <row r="8468" spans="2:2">
      <c r="B8468" s="503"/>
    </row>
    <row r="8469" spans="2:2">
      <c r="B8469" s="503"/>
    </row>
    <row r="8470" spans="2:2">
      <c r="B8470" s="503"/>
    </row>
    <row r="8471" spans="2:2">
      <c r="B8471" s="503"/>
    </row>
    <row r="8472" spans="2:2">
      <c r="B8472" s="503"/>
    </row>
    <row r="8473" spans="2:2">
      <c r="B8473" s="503"/>
    </row>
    <row r="8474" spans="2:2">
      <c r="B8474" s="503"/>
    </row>
    <row r="8475" spans="2:2">
      <c r="B8475" s="503"/>
    </row>
    <row r="8476" spans="2:2">
      <c r="B8476" s="503"/>
    </row>
    <row r="8477" spans="2:2">
      <c r="B8477" s="503"/>
    </row>
    <row r="8478" spans="2:2">
      <c r="B8478" s="503"/>
    </row>
    <row r="8479" spans="2:2">
      <c r="B8479" s="503"/>
    </row>
    <row r="8480" spans="2:2">
      <c r="B8480" s="503"/>
    </row>
    <row r="8481" spans="2:2">
      <c r="B8481" s="503"/>
    </row>
    <row r="8482" spans="2:2">
      <c r="B8482" s="503"/>
    </row>
    <row r="8483" spans="2:2">
      <c r="B8483" s="503"/>
    </row>
    <row r="8484" spans="2:2">
      <c r="B8484" s="503"/>
    </row>
    <row r="8485" spans="2:2">
      <c r="B8485" s="503"/>
    </row>
    <row r="8486" spans="2:2">
      <c r="B8486" s="503"/>
    </row>
    <row r="8487" spans="2:2">
      <c r="B8487" s="503"/>
    </row>
    <row r="8488" spans="2:2">
      <c r="B8488" s="503"/>
    </row>
    <row r="8489" spans="2:2">
      <c r="B8489" s="503"/>
    </row>
    <row r="8490" spans="2:2">
      <c r="B8490" s="503"/>
    </row>
    <row r="8491" spans="2:2">
      <c r="B8491" s="503"/>
    </row>
    <row r="8492" spans="2:2">
      <c r="B8492" s="503"/>
    </row>
    <row r="8493" spans="2:2">
      <c r="B8493" s="503"/>
    </row>
    <row r="8494" spans="2:2">
      <c r="B8494" s="503"/>
    </row>
    <row r="8495" spans="2:2">
      <c r="B8495" s="503"/>
    </row>
    <row r="8496" spans="2:2">
      <c r="B8496" s="503"/>
    </row>
    <row r="8497" spans="2:2">
      <c r="B8497" s="503"/>
    </row>
    <row r="8498" spans="2:2">
      <c r="B8498" s="503"/>
    </row>
    <row r="8499" spans="2:2">
      <c r="B8499" s="503"/>
    </row>
    <row r="8500" spans="2:2">
      <c r="B8500" s="503"/>
    </row>
    <row r="8501" spans="2:2">
      <c r="B8501" s="503"/>
    </row>
    <row r="8502" spans="2:2">
      <c r="B8502" s="503"/>
    </row>
    <row r="8503" spans="2:2">
      <c r="B8503" s="503"/>
    </row>
    <row r="8504" spans="2:2">
      <c r="B8504" s="503"/>
    </row>
    <row r="8505" spans="2:2">
      <c r="B8505" s="503"/>
    </row>
    <row r="8506" spans="2:2">
      <c r="B8506" s="503"/>
    </row>
    <row r="8507" spans="2:2">
      <c r="B8507" s="503"/>
    </row>
    <row r="8508" spans="2:2">
      <c r="B8508" s="503"/>
    </row>
    <row r="8509" spans="2:2">
      <c r="B8509" s="503"/>
    </row>
    <row r="8510" spans="2:2">
      <c r="B8510" s="503"/>
    </row>
    <row r="8511" spans="2:2">
      <c r="B8511" s="503"/>
    </row>
    <row r="8512" spans="2:2">
      <c r="B8512" s="503"/>
    </row>
    <row r="8513" spans="2:2">
      <c r="B8513" s="503"/>
    </row>
    <row r="8514" spans="2:2">
      <c r="B8514" s="503"/>
    </row>
    <row r="8515" spans="2:2">
      <c r="B8515" s="503"/>
    </row>
    <row r="8516" spans="2:2">
      <c r="B8516" s="503"/>
    </row>
    <row r="8517" spans="2:2">
      <c r="B8517" s="503"/>
    </row>
    <row r="8518" spans="2:2">
      <c r="B8518" s="503"/>
    </row>
    <row r="8519" spans="2:2">
      <c r="B8519" s="503"/>
    </row>
    <row r="8520" spans="2:2">
      <c r="B8520" s="503"/>
    </row>
    <row r="8521" spans="2:2">
      <c r="B8521" s="503"/>
    </row>
    <row r="8522" spans="2:2">
      <c r="B8522" s="503"/>
    </row>
    <row r="8523" spans="2:2">
      <c r="B8523" s="503"/>
    </row>
    <row r="8524" spans="2:2">
      <c r="B8524" s="503"/>
    </row>
    <row r="8525" spans="2:2">
      <c r="B8525" s="503"/>
    </row>
    <row r="8526" spans="2:2">
      <c r="B8526" s="503"/>
    </row>
    <row r="8527" spans="2:2">
      <c r="B8527" s="503"/>
    </row>
    <row r="8528" spans="2:2">
      <c r="B8528" s="503"/>
    </row>
    <row r="8529" spans="2:2">
      <c r="B8529" s="503"/>
    </row>
    <row r="8530" spans="2:2">
      <c r="B8530" s="503"/>
    </row>
    <row r="8531" spans="2:2">
      <c r="B8531" s="503"/>
    </row>
    <row r="8532" spans="2:2">
      <c r="B8532" s="503"/>
    </row>
    <row r="8533" spans="2:2">
      <c r="B8533" s="503"/>
    </row>
    <row r="8534" spans="2:2">
      <c r="B8534" s="503"/>
    </row>
    <row r="8535" spans="2:2">
      <c r="B8535" s="503"/>
    </row>
    <row r="8536" spans="2:2">
      <c r="B8536" s="503"/>
    </row>
    <row r="8537" spans="2:2">
      <c r="B8537" s="503"/>
    </row>
    <row r="8538" spans="2:2">
      <c r="B8538" s="503"/>
    </row>
    <row r="8539" spans="2:2">
      <c r="B8539" s="503"/>
    </row>
    <row r="8540" spans="2:2">
      <c r="B8540" s="503"/>
    </row>
    <row r="8541" spans="2:2">
      <c r="B8541" s="503"/>
    </row>
    <row r="8542" spans="2:2">
      <c r="B8542" s="503"/>
    </row>
    <row r="8543" spans="2:2">
      <c r="B8543" s="503"/>
    </row>
    <row r="8544" spans="2:2">
      <c r="B8544" s="503"/>
    </row>
    <row r="8545" spans="2:2">
      <c r="B8545" s="503"/>
    </row>
    <row r="8546" spans="2:2">
      <c r="B8546" s="503"/>
    </row>
    <row r="8547" spans="2:2">
      <c r="B8547" s="503"/>
    </row>
    <row r="8548" spans="2:2">
      <c r="B8548" s="503"/>
    </row>
    <row r="8549" spans="2:2">
      <c r="B8549" s="503"/>
    </row>
    <row r="8550" spans="2:2">
      <c r="B8550" s="503"/>
    </row>
    <row r="8551" spans="2:2">
      <c r="B8551" s="503"/>
    </row>
    <row r="8552" spans="2:2">
      <c r="B8552" s="503"/>
    </row>
    <row r="8553" spans="2:2">
      <c r="B8553" s="503"/>
    </row>
    <row r="8554" spans="2:2">
      <c r="B8554" s="503"/>
    </row>
    <row r="8555" spans="2:2">
      <c r="B8555" s="503"/>
    </row>
    <row r="8556" spans="2:2">
      <c r="B8556" s="503"/>
    </row>
    <row r="8557" spans="2:2">
      <c r="B8557" s="503"/>
    </row>
    <row r="8558" spans="2:2">
      <c r="B8558" s="503"/>
    </row>
    <row r="8559" spans="2:2">
      <c r="B8559" s="503"/>
    </row>
    <row r="8560" spans="2:2">
      <c r="B8560" s="503"/>
    </row>
    <row r="8561" spans="2:2">
      <c r="B8561" s="503"/>
    </row>
    <row r="8562" spans="2:2">
      <c r="B8562" s="503"/>
    </row>
    <row r="8563" spans="2:2">
      <c r="B8563" s="503"/>
    </row>
    <row r="8564" spans="2:2">
      <c r="B8564" s="503"/>
    </row>
    <row r="8565" spans="2:2">
      <c r="B8565" s="503"/>
    </row>
    <row r="8566" spans="2:2">
      <c r="B8566" s="503"/>
    </row>
    <row r="8567" spans="2:2">
      <c r="B8567" s="503"/>
    </row>
    <row r="8568" spans="2:2">
      <c r="B8568" s="503"/>
    </row>
    <row r="8569" spans="2:2">
      <c r="B8569" s="503"/>
    </row>
    <row r="8570" spans="2:2">
      <c r="B8570" s="503"/>
    </row>
    <row r="8571" spans="2:2">
      <c r="B8571" s="503"/>
    </row>
    <row r="8572" spans="2:2">
      <c r="B8572" s="503"/>
    </row>
    <row r="8573" spans="2:2">
      <c r="B8573" s="503"/>
    </row>
    <row r="8574" spans="2:2">
      <c r="B8574" s="503"/>
    </row>
    <row r="8575" spans="2:2">
      <c r="B8575" s="503"/>
    </row>
    <row r="8576" spans="2:2">
      <c r="B8576" s="503"/>
    </row>
    <row r="8577" spans="2:2">
      <c r="B8577" s="503"/>
    </row>
    <row r="8578" spans="2:2">
      <c r="B8578" s="503"/>
    </row>
    <row r="8579" spans="2:2">
      <c r="B8579" s="503"/>
    </row>
    <row r="8580" spans="2:2">
      <c r="B8580" s="503"/>
    </row>
    <row r="8581" spans="2:2">
      <c r="B8581" s="503"/>
    </row>
    <row r="8582" spans="2:2">
      <c r="B8582" s="503"/>
    </row>
    <row r="8583" spans="2:2">
      <c r="B8583" s="503"/>
    </row>
    <row r="8584" spans="2:2">
      <c r="B8584" s="503"/>
    </row>
    <row r="8585" spans="2:2">
      <c r="B8585" s="503"/>
    </row>
    <row r="8586" spans="2:2">
      <c r="B8586" s="503"/>
    </row>
    <row r="8587" spans="2:2">
      <c r="B8587" s="503"/>
    </row>
    <row r="8588" spans="2:2">
      <c r="B8588" s="503"/>
    </row>
    <row r="8589" spans="2:2">
      <c r="B8589" s="503"/>
    </row>
    <row r="8590" spans="2:2">
      <c r="B8590" s="503"/>
    </row>
    <row r="8591" spans="2:2">
      <c r="B8591" s="503"/>
    </row>
    <row r="8592" spans="2:2">
      <c r="B8592" s="503"/>
    </row>
    <row r="8593" spans="2:2">
      <c r="B8593" s="503"/>
    </row>
    <row r="8594" spans="2:2">
      <c r="B8594" s="503"/>
    </row>
    <row r="8595" spans="2:2">
      <c r="B8595" s="503"/>
    </row>
    <row r="8596" spans="2:2">
      <c r="B8596" s="503"/>
    </row>
    <row r="8597" spans="2:2">
      <c r="B8597" s="503"/>
    </row>
    <row r="8598" spans="2:2">
      <c r="B8598" s="503"/>
    </row>
    <row r="8599" spans="2:2">
      <c r="B8599" s="503"/>
    </row>
    <row r="8600" spans="2:2">
      <c r="B8600" s="503"/>
    </row>
    <row r="8601" spans="2:2">
      <c r="B8601" s="503"/>
    </row>
    <row r="8602" spans="2:2">
      <c r="B8602" s="503"/>
    </row>
    <row r="8603" spans="2:2">
      <c r="B8603" s="503"/>
    </row>
    <row r="8604" spans="2:2">
      <c r="B8604" s="503"/>
    </row>
    <row r="8605" spans="2:2">
      <c r="B8605" s="503"/>
    </row>
    <row r="8606" spans="2:2">
      <c r="B8606" s="503"/>
    </row>
    <row r="8607" spans="2:2">
      <c r="B8607" s="503"/>
    </row>
    <row r="8608" spans="2:2">
      <c r="B8608" s="503"/>
    </row>
    <row r="8609" spans="2:2">
      <c r="B8609" s="503"/>
    </row>
    <row r="8610" spans="2:2">
      <c r="B8610" s="503"/>
    </row>
    <row r="8611" spans="2:2">
      <c r="B8611" s="503"/>
    </row>
    <row r="8612" spans="2:2">
      <c r="B8612" s="503"/>
    </row>
    <row r="8613" spans="2:2">
      <c r="B8613" s="503"/>
    </row>
    <row r="8614" spans="2:2">
      <c r="B8614" s="503"/>
    </row>
    <row r="8615" spans="2:2">
      <c r="B8615" s="503"/>
    </row>
    <row r="8616" spans="2:2">
      <c r="B8616" s="503"/>
    </row>
    <row r="8617" spans="2:2">
      <c r="B8617" s="503"/>
    </row>
    <row r="8618" spans="2:2">
      <c r="B8618" s="503"/>
    </row>
    <row r="8619" spans="2:2">
      <c r="B8619" s="503"/>
    </row>
    <row r="8620" spans="2:2">
      <c r="B8620" s="503"/>
    </row>
    <row r="8621" spans="2:2">
      <c r="B8621" s="503"/>
    </row>
    <row r="8622" spans="2:2">
      <c r="B8622" s="503"/>
    </row>
    <row r="8623" spans="2:2">
      <c r="B8623" s="503"/>
    </row>
    <row r="8624" spans="2:2">
      <c r="B8624" s="503"/>
    </row>
    <row r="8625" spans="2:2">
      <c r="B8625" s="503"/>
    </row>
    <row r="8626" spans="2:2">
      <c r="B8626" s="503"/>
    </row>
    <row r="8627" spans="2:2">
      <c r="B8627" s="503"/>
    </row>
    <row r="8628" spans="2:2">
      <c r="B8628" s="503"/>
    </row>
    <row r="8629" spans="2:2">
      <c r="B8629" s="503"/>
    </row>
    <row r="8630" spans="2:2">
      <c r="B8630" s="503"/>
    </row>
    <row r="8631" spans="2:2">
      <c r="B8631" s="503"/>
    </row>
    <row r="8632" spans="2:2">
      <c r="B8632" s="503"/>
    </row>
    <row r="8633" spans="2:2">
      <c r="B8633" s="503"/>
    </row>
    <row r="8634" spans="2:2">
      <c r="B8634" s="503"/>
    </row>
    <row r="8635" spans="2:2">
      <c r="B8635" s="503"/>
    </row>
    <row r="8636" spans="2:2">
      <c r="B8636" s="503"/>
    </row>
    <row r="8637" spans="2:2">
      <c r="B8637" s="503"/>
    </row>
    <row r="8638" spans="2:2">
      <c r="B8638" s="503"/>
    </row>
    <row r="8639" spans="2:2">
      <c r="B8639" s="503"/>
    </row>
    <row r="8640" spans="2:2">
      <c r="B8640" s="503"/>
    </row>
    <row r="8641" spans="2:2">
      <c r="B8641" s="503"/>
    </row>
    <row r="8642" spans="2:2">
      <c r="B8642" s="503"/>
    </row>
    <row r="8643" spans="2:2">
      <c r="B8643" s="503"/>
    </row>
    <row r="8644" spans="2:2">
      <c r="B8644" s="503"/>
    </row>
    <row r="8645" spans="2:2">
      <c r="B8645" s="503"/>
    </row>
    <row r="8646" spans="2:2">
      <c r="B8646" s="503"/>
    </row>
    <row r="8647" spans="2:2">
      <c r="B8647" s="503"/>
    </row>
    <row r="8648" spans="2:2">
      <c r="B8648" s="503"/>
    </row>
    <row r="8649" spans="2:2">
      <c r="B8649" s="503"/>
    </row>
    <row r="8650" spans="2:2">
      <c r="B8650" s="503"/>
    </row>
    <row r="8651" spans="2:2">
      <c r="B8651" s="503"/>
    </row>
    <row r="8652" spans="2:2">
      <c r="B8652" s="503"/>
    </row>
    <row r="8653" spans="2:2">
      <c r="B8653" s="503"/>
    </row>
    <row r="8654" spans="2:2">
      <c r="B8654" s="503"/>
    </row>
    <row r="8655" spans="2:2">
      <c r="B8655" s="503"/>
    </row>
    <row r="8656" spans="2:2">
      <c r="B8656" s="503"/>
    </row>
    <row r="8657" spans="2:2">
      <c r="B8657" s="503"/>
    </row>
    <row r="8658" spans="2:2">
      <c r="B8658" s="503"/>
    </row>
    <row r="8659" spans="2:2">
      <c r="B8659" s="503"/>
    </row>
    <row r="8660" spans="2:2">
      <c r="B8660" s="503"/>
    </row>
    <row r="8661" spans="2:2">
      <c r="B8661" s="503"/>
    </row>
    <row r="8662" spans="2:2">
      <c r="B8662" s="503"/>
    </row>
    <row r="8663" spans="2:2">
      <c r="B8663" s="503"/>
    </row>
    <row r="8664" spans="2:2">
      <c r="B8664" s="503"/>
    </row>
    <row r="8665" spans="2:2">
      <c r="B8665" s="503"/>
    </row>
    <row r="8666" spans="2:2">
      <c r="B8666" s="503"/>
    </row>
    <row r="8667" spans="2:2">
      <c r="B8667" s="503"/>
    </row>
    <row r="8668" spans="2:2">
      <c r="B8668" s="503"/>
    </row>
    <row r="8669" spans="2:2">
      <c r="B8669" s="503"/>
    </row>
    <row r="8670" spans="2:2">
      <c r="B8670" s="503"/>
    </row>
    <row r="8671" spans="2:2">
      <c r="B8671" s="503"/>
    </row>
    <row r="8672" spans="2:2">
      <c r="B8672" s="503"/>
    </row>
    <row r="8673" spans="2:2">
      <c r="B8673" s="503"/>
    </row>
    <row r="8674" spans="2:2">
      <c r="B8674" s="503"/>
    </row>
    <row r="8675" spans="2:2">
      <c r="B8675" s="503"/>
    </row>
    <row r="8676" spans="2:2">
      <c r="B8676" s="503"/>
    </row>
    <row r="8677" spans="2:2">
      <c r="B8677" s="503"/>
    </row>
    <row r="8678" spans="2:2">
      <c r="B8678" s="503"/>
    </row>
    <row r="8679" spans="2:2">
      <c r="B8679" s="503"/>
    </row>
    <row r="8680" spans="2:2">
      <c r="B8680" s="503"/>
    </row>
    <row r="8681" spans="2:2">
      <c r="B8681" s="503"/>
    </row>
    <row r="8682" spans="2:2">
      <c r="B8682" s="503"/>
    </row>
    <row r="8683" spans="2:2">
      <c r="B8683" s="503"/>
    </row>
    <row r="8684" spans="2:2">
      <c r="B8684" s="503"/>
    </row>
    <row r="8685" spans="2:2">
      <c r="B8685" s="503"/>
    </row>
    <row r="8686" spans="2:2">
      <c r="B8686" s="503"/>
    </row>
    <row r="8687" spans="2:2">
      <c r="B8687" s="503"/>
    </row>
    <row r="8688" spans="2:2">
      <c r="B8688" s="503"/>
    </row>
    <row r="8689" spans="2:2">
      <c r="B8689" s="503"/>
    </row>
    <row r="8690" spans="2:2">
      <c r="B8690" s="503"/>
    </row>
    <row r="8691" spans="2:2">
      <c r="B8691" s="503"/>
    </row>
    <row r="8692" spans="2:2">
      <c r="B8692" s="503"/>
    </row>
    <row r="8693" spans="2:2">
      <c r="B8693" s="503"/>
    </row>
    <row r="8694" spans="2:2">
      <c r="B8694" s="503"/>
    </row>
    <row r="8695" spans="2:2">
      <c r="B8695" s="503"/>
    </row>
    <row r="8696" spans="2:2">
      <c r="B8696" s="503"/>
    </row>
    <row r="8697" spans="2:2">
      <c r="B8697" s="503"/>
    </row>
    <row r="8698" spans="2:2">
      <c r="B8698" s="503"/>
    </row>
    <row r="8699" spans="2:2">
      <c r="B8699" s="503"/>
    </row>
    <row r="8700" spans="2:2">
      <c r="B8700" s="503"/>
    </row>
    <row r="8701" spans="2:2">
      <c r="B8701" s="503"/>
    </row>
    <row r="8702" spans="2:2">
      <c r="B8702" s="503"/>
    </row>
    <row r="8703" spans="2:2">
      <c r="B8703" s="503"/>
    </row>
    <row r="8704" spans="2:2">
      <c r="B8704" s="503"/>
    </row>
    <row r="8705" spans="2:2">
      <c r="B8705" s="503"/>
    </row>
    <row r="8706" spans="2:2">
      <c r="B8706" s="503"/>
    </row>
    <row r="8707" spans="2:2">
      <c r="B8707" s="503"/>
    </row>
    <row r="8708" spans="2:2">
      <c r="B8708" s="503"/>
    </row>
    <row r="8709" spans="2:2">
      <c r="B8709" s="503"/>
    </row>
    <row r="8710" spans="2:2">
      <c r="B8710" s="503"/>
    </row>
    <row r="8711" spans="2:2">
      <c r="B8711" s="503"/>
    </row>
    <row r="8712" spans="2:2">
      <c r="B8712" s="503"/>
    </row>
    <row r="8713" spans="2:2">
      <c r="B8713" s="503"/>
    </row>
    <row r="8714" spans="2:2">
      <c r="B8714" s="503"/>
    </row>
    <row r="8715" spans="2:2">
      <c r="B8715" s="503"/>
    </row>
    <row r="8716" spans="2:2">
      <c r="B8716" s="503"/>
    </row>
    <row r="8717" spans="2:2">
      <c r="B8717" s="503"/>
    </row>
    <row r="8718" spans="2:2">
      <c r="B8718" s="503"/>
    </row>
    <row r="8719" spans="2:2">
      <c r="B8719" s="503"/>
    </row>
    <row r="8720" spans="2:2">
      <c r="B8720" s="503"/>
    </row>
    <row r="8721" spans="2:2">
      <c r="B8721" s="503"/>
    </row>
    <row r="8722" spans="2:2">
      <c r="B8722" s="503"/>
    </row>
    <row r="8723" spans="2:2">
      <c r="B8723" s="503"/>
    </row>
    <row r="8724" spans="2:2">
      <c r="B8724" s="503"/>
    </row>
    <row r="8725" spans="2:2">
      <c r="B8725" s="503"/>
    </row>
    <row r="8726" spans="2:2">
      <c r="B8726" s="503"/>
    </row>
    <row r="8727" spans="2:2">
      <c r="B8727" s="503"/>
    </row>
    <row r="8728" spans="2:2">
      <c r="B8728" s="503"/>
    </row>
    <row r="8729" spans="2:2">
      <c r="B8729" s="503"/>
    </row>
    <row r="8730" spans="2:2">
      <c r="B8730" s="503"/>
    </row>
    <row r="8731" spans="2:2">
      <c r="B8731" s="503"/>
    </row>
    <row r="8732" spans="2:2">
      <c r="B8732" s="503"/>
    </row>
    <row r="8733" spans="2:2">
      <c r="B8733" s="503"/>
    </row>
    <row r="8734" spans="2:2">
      <c r="B8734" s="503"/>
    </row>
    <row r="8735" spans="2:2">
      <c r="B8735" s="503"/>
    </row>
    <row r="8736" spans="2:2">
      <c r="B8736" s="503"/>
    </row>
    <row r="8737" spans="2:2">
      <c r="B8737" s="503"/>
    </row>
    <row r="8738" spans="2:2">
      <c r="B8738" s="503"/>
    </row>
    <row r="8739" spans="2:2">
      <c r="B8739" s="503"/>
    </row>
    <row r="8740" spans="2:2">
      <c r="B8740" s="503"/>
    </row>
    <row r="8741" spans="2:2">
      <c r="B8741" s="503"/>
    </row>
    <row r="8742" spans="2:2">
      <c r="B8742" s="503"/>
    </row>
    <row r="8743" spans="2:2">
      <c r="B8743" s="503"/>
    </row>
    <row r="8744" spans="2:2">
      <c r="B8744" s="503"/>
    </row>
    <row r="8745" spans="2:2">
      <c r="B8745" s="503"/>
    </row>
    <row r="8746" spans="2:2">
      <c r="B8746" s="503"/>
    </row>
    <row r="8747" spans="2:2">
      <c r="B8747" s="503"/>
    </row>
    <row r="8748" spans="2:2">
      <c r="B8748" s="503"/>
    </row>
    <row r="8749" spans="2:2">
      <c r="B8749" s="503"/>
    </row>
    <row r="8750" spans="2:2">
      <c r="B8750" s="503"/>
    </row>
    <row r="8751" spans="2:2">
      <c r="B8751" s="503"/>
    </row>
    <row r="8752" spans="2:2">
      <c r="B8752" s="503"/>
    </row>
    <row r="8753" spans="2:2">
      <c r="B8753" s="503"/>
    </row>
    <row r="8754" spans="2:2">
      <c r="B8754" s="503"/>
    </row>
    <row r="8755" spans="2:2">
      <c r="B8755" s="503"/>
    </row>
    <row r="8756" spans="2:2">
      <c r="B8756" s="503"/>
    </row>
    <row r="8757" spans="2:2">
      <c r="B8757" s="503"/>
    </row>
    <row r="8758" spans="2:2">
      <c r="B8758" s="503"/>
    </row>
    <row r="8759" spans="2:2">
      <c r="B8759" s="503"/>
    </row>
    <row r="8760" spans="2:2">
      <c r="B8760" s="503"/>
    </row>
    <row r="8761" spans="2:2">
      <c r="B8761" s="503"/>
    </row>
    <row r="8762" spans="2:2">
      <c r="B8762" s="503"/>
    </row>
    <row r="8763" spans="2:2">
      <c r="B8763" s="503"/>
    </row>
    <row r="8764" spans="2:2">
      <c r="B8764" s="503"/>
    </row>
    <row r="8765" spans="2:2">
      <c r="B8765" s="503"/>
    </row>
    <row r="8766" spans="2:2">
      <c r="B8766" s="503"/>
    </row>
    <row r="8767" spans="2:2">
      <c r="B8767" s="503"/>
    </row>
    <row r="8768" spans="2:2">
      <c r="B8768" s="503"/>
    </row>
    <row r="8769" spans="2:2">
      <c r="B8769" s="503"/>
    </row>
    <row r="8770" spans="2:2">
      <c r="B8770" s="503"/>
    </row>
    <row r="8771" spans="2:2">
      <c r="B8771" s="503"/>
    </row>
    <row r="8772" spans="2:2">
      <c r="B8772" s="503"/>
    </row>
    <row r="8773" spans="2:2">
      <c r="B8773" s="503"/>
    </row>
    <row r="8774" spans="2:2">
      <c r="B8774" s="503"/>
    </row>
    <row r="8775" spans="2:2">
      <c r="B8775" s="503"/>
    </row>
    <row r="8776" spans="2:2">
      <c r="B8776" s="503"/>
    </row>
    <row r="8777" spans="2:2">
      <c r="B8777" s="503"/>
    </row>
    <row r="8778" spans="2:2">
      <c r="B8778" s="503"/>
    </row>
    <row r="8779" spans="2:2">
      <c r="B8779" s="503"/>
    </row>
    <row r="8780" spans="2:2">
      <c r="B8780" s="503"/>
    </row>
    <row r="8781" spans="2:2">
      <c r="B8781" s="503"/>
    </row>
    <row r="8782" spans="2:2">
      <c r="B8782" s="503"/>
    </row>
    <row r="8783" spans="2:2">
      <c r="B8783" s="503"/>
    </row>
    <row r="8784" spans="2:2">
      <c r="B8784" s="503"/>
    </row>
    <row r="8785" spans="2:2">
      <c r="B8785" s="503"/>
    </row>
    <row r="8786" spans="2:2">
      <c r="B8786" s="503"/>
    </row>
    <row r="8787" spans="2:2">
      <c r="B8787" s="503"/>
    </row>
    <row r="8788" spans="2:2">
      <c r="B8788" s="503"/>
    </row>
    <row r="8789" spans="2:2">
      <c r="B8789" s="503"/>
    </row>
    <row r="8790" spans="2:2">
      <c r="B8790" s="503"/>
    </row>
    <row r="8791" spans="2:2">
      <c r="B8791" s="503"/>
    </row>
    <row r="8792" spans="2:2">
      <c r="B8792" s="503"/>
    </row>
    <row r="8793" spans="2:2">
      <c r="B8793" s="503"/>
    </row>
    <row r="8794" spans="2:2">
      <c r="B8794" s="503"/>
    </row>
    <row r="8795" spans="2:2">
      <c r="B8795" s="503"/>
    </row>
    <row r="8796" spans="2:2">
      <c r="B8796" s="503"/>
    </row>
    <row r="8797" spans="2:2">
      <c r="B8797" s="503"/>
    </row>
    <row r="8798" spans="2:2">
      <c r="B8798" s="503"/>
    </row>
    <row r="8799" spans="2:2">
      <c r="B8799" s="503"/>
    </row>
    <row r="8800" spans="2:2">
      <c r="B8800" s="503"/>
    </row>
    <row r="8801" spans="2:2">
      <c r="B8801" s="503"/>
    </row>
    <row r="8802" spans="2:2">
      <c r="B8802" s="503"/>
    </row>
    <row r="8803" spans="2:2">
      <c r="B8803" s="503"/>
    </row>
    <row r="8804" spans="2:2">
      <c r="B8804" s="503"/>
    </row>
    <row r="8805" spans="2:2">
      <c r="B8805" s="503"/>
    </row>
    <row r="8806" spans="2:2">
      <c r="B8806" s="503"/>
    </row>
    <row r="8807" spans="2:2">
      <c r="B8807" s="503"/>
    </row>
    <row r="8808" spans="2:2">
      <c r="B8808" s="503"/>
    </row>
    <row r="8809" spans="2:2">
      <c r="B8809" s="503"/>
    </row>
    <row r="8810" spans="2:2">
      <c r="B8810" s="503"/>
    </row>
    <row r="8811" spans="2:2">
      <c r="B8811" s="503"/>
    </row>
    <row r="8812" spans="2:2">
      <c r="B8812" s="503"/>
    </row>
    <row r="8813" spans="2:2">
      <c r="B8813" s="503"/>
    </row>
    <row r="8814" spans="2:2">
      <c r="B8814" s="503"/>
    </row>
    <row r="8815" spans="2:2">
      <c r="B8815" s="503"/>
    </row>
    <row r="8816" spans="2:2">
      <c r="B8816" s="503"/>
    </row>
    <row r="8817" spans="2:2">
      <c r="B8817" s="503"/>
    </row>
    <row r="8818" spans="2:2">
      <c r="B8818" s="503"/>
    </row>
    <row r="8819" spans="2:2">
      <c r="B8819" s="503"/>
    </row>
    <row r="8820" spans="2:2">
      <c r="B8820" s="503"/>
    </row>
    <row r="8821" spans="2:2">
      <c r="B8821" s="503"/>
    </row>
    <row r="8822" spans="2:2">
      <c r="B8822" s="503"/>
    </row>
    <row r="8823" spans="2:2">
      <c r="B8823" s="503"/>
    </row>
    <row r="8824" spans="2:2">
      <c r="B8824" s="503"/>
    </row>
    <row r="8825" spans="2:2">
      <c r="B8825" s="503"/>
    </row>
    <row r="8826" spans="2:2">
      <c r="B8826" s="503"/>
    </row>
    <row r="8827" spans="2:2">
      <c r="B8827" s="503"/>
    </row>
    <row r="8828" spans="2:2">
      <c r="B8828" s="503"/>
    </row>
    <row r="8829" spans="2:2">
      <c r="B8829" s="503"/>
    </row>
    <row r="8830" spans="2:2">
      <c r="B8830" s="503"/>
    </row>
    <row r="8831" spans="2:2">
      <c r="B8831" s="503"/>
    </row>
    <row r="8832" spans="2:2">
      <c r="B8832" s="503"/>
    </row>
    <row r="8833" spans="2:2">
      <c r="B8833" s="503"/>
    </row>
    <row r="8834" spans="2:2">
      <c r="B8834" s="503"/>
    </row>
    <row r="8835" spans="2:2">
      <c r="B8835" s="503"/>
    </row>
    <row r="8836" spans="2:2">
      <c r="B8836" s="503"/>
    </row>
    <row r="8837" spans="2:2">
      <c r="B8837" s="503"/>
    </row>
    <row r="8838" spans="2:2">
      <c r="B8838" s="503"/>
    </row>
    <row r="8839" spans="2:2">
      <c r="B8839" s="503"/>
    </row>
    <row r="8840" spans="2:2">
      <c r="B8840" s="503"/>
    </row>
    <row r="8841" spans="2:2">
      <c r="B8841" s="503"/>
    </row>
    <row r="8842" spans="2:2">
      <c r="B8842" s="503"/>
    </row>
    <row r="8843" spans="2:2">
      <c r="B8843" s="503"/>
    </row>
    <row r="8844" spans="2:2">
      <c r="B8844" s="503"/>
    </row>
    <row r="8845" spans="2:2">
      <c r="B8845" s="503"/>
    </row>
    <row r="8846" spans="2:2">
      <c r="B8846" s="503"/>
    </row>
    <row r="8847" spans="2:2">
      <c r="B8847" s="503"/>
    </row>
    <row r="8848" spans="2:2">
      <c r="B8848" s="503"/>
    </row>
    <row r="8849" spans="2:2">
      <c r="B8849" s="503"/>
    </row>
    <row r="8850" spans="2:2">
      <c r="B8850" s="503"/>
    </row>
    <row r="8851" spans="2:2">
      <c r="B8851" s="503"/>
    </row>
    <row r="8852" spans="2:2">
      <c r="B8852" s="503"/>
    </row>
    <row r="8853" spans="2:2">
      <c r="B8853" s="503"/>
    </row>
    <row r="8854" spans="2:2">
      <c r="B8854" s="503"/>
    </row>
    <row r="8855" spans="2:2">
      <c r="B8855" s="503"/>
    </row>
    <row r="8856" spans="2:2">
      <c r="B8856" s="503"/>
    </row>
    <row r="8857" spans="2:2">
      <c r="B8857" s="503"/>
    </row>
    <row r="8858" spans="2:2">
      <c r="B8858" s="503"/>
    </row>
    <row r="8859" spans="2:2">
      <c r="B8859" s="503"/>
    </row>
    <row r="8860" spans="2:2">
      <c r="B8860" s="503"/>
    </row>
    <row r="8861" spans="2:2">
      <c r="B8861" s="503"/>
    </row>
    <row r="8862" spans="2:2">
      <c r="B8862" s="503"/>
    </row>
    <row r="8863" spans="2:2">
      <c r="B8863" s="503"/>
    </row>
    <row r="8864" spans="2:2">
      <c r="B8864" s="503"/>
    </row>
    <row r="8865" spans="2:2">
      <c r="B8865" s="503"/>
    </row>
    <row r="8866" spans="2:2">
      <c r="B8866" s="503"/>
    </row>
    <row r="8867" spans="2:2">
      <c r="B8867" s="503"/>
    </row>
    <row r="8868" spans="2:2">
      <c r="B8868" s="503"/>
    </row>
    <row r="8869" spans="2:2">
      <c r="B8869" s="503"/>
    </row>
    <row r="8870" spans="2:2">
      <c r="B8870" s="503"/>
    </row>
    <row r="8871" spans="2:2">
      <c r="B8871" s="503"/>
    </row>
    <row r="8872" spans="2:2">
      <c r="B8872" s="503"/>
    </row>
    <row r="8873" spans="2:2">
      <c r="B8873" s="503"/>
    </row>
    <row r="8874" spans="2:2">
      <c r="B8874" s="503"/>
    </row>
    <row r="8875" spans="2:2">
      <c r="B8875" s="503"/>
    </row>
    <row r="8876" spans="2:2">
      <c r="B8876" s="503"/>
    </row>
    <row r="8877" spans="2:2">
      <c r="B8877" s="503"/>
    </row>
    <row r="8878" spans="2:2">
      <c r="B8878" s="503"/>
    </row>
    <row r="8879" spans="2:2">
      <c r="B8879" s="503"/>
    </row>
    <row r="8880" spans="2:2">
      <c r="B8880" s="503"/>
    </row>
    <row r="8881" spans="2:2">
      <c r="B8881" s="503"/>
    </row>
    <row r="8882" spans="2:2">
      <c r="B8882" s="503"/>
    </row>
    <row r="8883" spans="2:2">
      <c r="B8883" s="503"/>
    </row>
    <row r="8884" spans="2:2">
      <c r="B8884" s="503"/>
    </row>
    <row r="8885" spans="2:2">
      <c r="B8885" s="503"/>
    </row>
    <row r="8886" spans="2:2">
      <c r="B8886" s="503"/>
    </row>
    <row r="8887" spans="2:2">
      <c r="B8887" s="503"/>
    </row>
    <row r="8888" spans="2:2">
      <c r="B8888" s="503"/>
    </row>
    <row r="8889" spans="2:2">
      <c r="B8889" s="503"/>
    </row>
    <row r="8890" spans="2:2">
      <c r="B8890" s="503"/>
    </row>
    <row r="8891" spans="2:2">
      <c r="B8891" s="503"/>
    </row>
    <row r="8892" spans="2:2">
      <c r="B8892" s="503"/>
    </row>
    <row r="8893" spans="2:2">
      <c r="B8893" s="503"/>
    </row>
    <row r="8894" spans="2:2">
      <c r="B8894" s="503"/>
    </row>
    <row r="8895" spans="2:2">
      <c r="B8895" s="503"/>
    </row>
    <row r="8896" spans="2:2">
      <c r="B8896" s="503"/>
    </row>
    <row r="8897" spans="2:2">
      <c r="B8897" s="503"/>
    </row>
    <row r="8898" spans="2:2">
      <c r="B8898" s="503"/>
    </row>
    <row r="8899" spans="2:2">
      <c r="B8899" s="503"/>
    </row>
    <row r="8900" spans="2:2">
      <c r="B8900" s="503"/>
    </row>
    <row r="8901" spans="2:2">
      <c r="B8901" s="503"/>
    </row>
    <row r="8902" spans="2:2">
      <c r="B8902" s="503"/>
    </row>
    <row r="8903" spans="2:2">
      <c r="B8903" s="503"/>
    </row>
    <row r="8904" spans="2:2">
      <c r="B8904" s="503"/>
    </row>
    <row r="8905" spans="2:2">
      <c r="B8905" s="503"/>
    </row>
    <row r="8906" spans="2:2">
      <c r="B8906" s="503"/>
    </row>
    <row r="8907" spans="2:2">
      <c r="B8907" s="503"/>
    </row>
    <row r="8908" spans="2:2">
      <c r="B8908" s="503"/>
    </row>
    <row r="8909" spans="2:2">
      <c r="B8909" s="503"/>
    </row>
    <row r="8910" spans="2:2">
      <c r="B8910" s="503"/>
    </row>
    <row r="8911" spans="2:2">
      <c r="B8911" s="503"/>
    </row>
    <row r="8912" spans="2:2">
      <c r="B8912" s="503"/>
    </row>
    <row r="8913" spans="2:2">
      <c r="B8913" s="503"/>
    </row>
    <row r="8914" spans="2:2">
      <c r="B8914" s="503"/>
    </row>
    <row r="8915" spans="2:2">
      <c r="B8915" s="503"/>
    </row>
    <row r="8916" spans="2:2">
      <c r="B8916" s="503"/>
    </row>
    <row r="8917" spans="2:2">
      <c r="B8917" s="503"/>
    </row>
    <row r="8918" spans="2:2">
      <c r="B8918" s="503"/>
    </row>
    <row r="8919" spans="2:2">
      <c r="B8919" s="503"/>
    </row>
    <row r="8920" spans="2:2">
      <c r="B8920" s="503"/>
    </row>
    <row r="8921" spans="2:2">
      <c r="B8921" s="503"/>
    </row>
    <row r="8922" spans="2:2">
      <c r="B8922" s="503"/>
    </row>
    <row r="8923" spans="2:2">
      <c r="B8923" s="503"/>
    </row>
    <row r="8924" spans="2:2">
      <c r="B8924" s="503"/>
    </row>
    <row r="8925" spans="2:2">
      <c r="B8925" s="503"/>
    </row>
    <row r="8926" spans="2:2">
      <c r="B8926" s="503"/>
    </row>
    <row r="8927" spans="2:2">
      <c r="B8927" s="503"/>
    </row>
    <row r="8928" spans="2:2">
      <c r="B8928" s="503"/>
    </row>
    <row r="8929" spans="2:2">
      <c r="B8929" s="503"/>
    </row>
    <row r="8930" spans="2:2">
      <c r="B8930" s="503"/>
    </row>
    <row r="8931" spans="2:2">
      <c r="B8931" s="503"/>
    </row>
    <row r="8932" spans="2:2">
      <c r="B8932" s="503"/>
    </row>
    <row r="8933" spans="2:2">
      <c r="B8933" s="503"/>
    </row>
    <row r="8934" spans="2:2">
      <c r="B8934" s="503"/>
    </row>
    <row r="8935" spans="2:2">
      <c r="B8935" s="503"/>
    </row>
    <row r="8936" spans="2:2">
      <c r="B8936" s="503"/>
    </row>
    <row r="8937" spans="2:2">
      <c r="B8937" s="503"/>
    </row>
    <row r="8938" spans="2:2">
      <c r="B8938" s="503"/>
    </row>
    <row r="8939" spans="2:2">
      <c r="B8939" s="503"/>
    </row>
    <row r="8940" spans="2:2">
      <c r="B8940" s="503"/>
    </row>
    <row r="8941" spans="2:2">
      <c r="B8941" s="503"/>
    </row>
    <row r="8942" spans="2:2">
      <c r="B8942" s="503"/>
    </row>
    <row r="8943" spans="2:2">
      <c r="B8943" s="503"/>
    </row>
    <row r="8944" spans="2:2">
      <c r="B8944" s="503"/>
    </row>
    <row r="8945" spans="2:2">
      <c r="B8945" s="503"/>
    </row>
    <row r="8946" spans="2:2">
      <c r="B8946" s="503"/>
    </row>
    <row r="8947" spans="2:2">
      <c r="B8947" s="503"/>
    </row>
    <row r="8948" spans="2:2">
      <c r="B8948" s="503"/>
    </row>
    <row r="8949" spans="2:2">
      <c r="B8949" s="503"/>
    </row>
    <row r="8950" spans="2:2">
      <c r="B8950" s="503"/>
    </row>
    <row r="8951" spans="2:2">
      <c r="B8951" s="503"/>
    </row>
    <row r="8952" spans="2:2">
      <c r="B8952" s="503"/>
    </row>
    <row r="8953" spans="2:2">
      <c r="B8953" s="503"/>
    </row>
    <row r="8954" spans="2:2">
      <c r="B8954" s="503"/>
    </row>
    <row r="8955" spans="2:2">
      <c r="B8955" s="503"/>
    </row>
    <row r="8956" spans="2:2">
      <c r="B8956" s="503"/>
    </row>
    <row r="8957" spans="2:2">
      <c r="B8957" s="503"/>
    </row>
    <row r="8958" spans="2:2">
      <c r="B8958" s="503"/>
    </row>
    <row r="8959" spans="2:2">
      <c r="B8959" s="503"/>
    </row>
    <row r="8960" spans="2:2">
      <c r="B8960" s="503"/>
    </row>
    <row r="8961" spans="2:2">
      <c r="B8961" s="503"/>
    </row>
    <row r="8962" spans="2:2">
      <c r="B8962" s="503"/>
    </row>
    <row r="8963" spans="2:2">
      <c r="B8963" s="503"/>
    </row>
    <row r="8964" spans="2:2">
      <c r="B8964" s="503"/>
    </row>
    <row r="8965" spans="2:2">
      <c r="B8965" s="503"/>
    </row>
    <row r="8966" spans="2:2">
      <c r="B8966" s="503"/>
    </row>
    <row r="8967" spans="2:2">
      <c r="B8967" s="503"/>
    </row>
    <row r="8968" spans="2:2">
      <c r="B8968" s="503"/>
    </row>
    <row r="8969" spans="2:2">
      <c r="B8969" s="503"/>
    </row>
    <row r="8970" spans="2:2">
      <c r="B8970" s="503"/>
    </row>
    <row r="8971" spans="2:2">
      <c r="B8971" s="503"/>
    </row>
    <row r="8972" spans="2:2">
      <c r="B8972" s="503"/>
    </row>
    <row r="8973" spans="2:2">
      <c r="B8973" s="503"/>
    </row>
    <row r="8974" spans="2:2">
      <c r="B8974" s="503"/>
    </row>
    <row r="8975" spans="2:2">
      <c r="B8975" s="503"/>
    </row>
    <row r="8976" spans="2:2">
      <c r="B8976" s="503"/>
    </row>
    <row r="8977" spans="2:2">
      <c r="B8977" s="503"/>
    </row>
    <row r="8978" spans="2:2">
      <c r="B8978" s="503"/>
    </row>
    <row r="8979" spans="2:2">
      <c r="B8979" s="503"/>
    </row>
    <row r="8980" spans="2:2">
      <c r="B8980" s="503"/>
    </row>
    <row r="8981" spans="2:2">
      <c r="B8981" s="503"/>
    </row>
    <row r="8982" spans="2:2">
      <c r="B8982" s="503"/>
    </row>
    <row r="8983" spans="2:2">
      <c r="B8983" s="503"/>
    </row>
    <row r="8984" spans="2:2">
      <c r="B8984" s="503"/>
    </row>
    <row r="8985" spans="2:2">
      <c r="B8985" s="503"/>
    </row>
    <row r="8986" spans="2:2">
      <c r="B8986" s="503"/>
    </row>
    <row r="8987" spans="2:2">
      <c r="B8987" s="503"/>
    </row>
    <row r="8988" spans="2:2">
      <c r="B8988" s="503"/>
    </row>
    <row r="8989" spans="2:2">
      <c r="B8989" s="503"/>
    </row>
    <row r="8990" spans="2:2">
      <c r="B8990" s="503"/>
    </row>
    <row r="8991" spans="2:2">
      <c r="B8991" s="503"/>
    </row>
    <row r="8992" spans="2:2">
      <c r="B8992" s="503"/>
    </row>
    <row r="8993" spans="2:2">
      <c r="B8993" s="503"/>
    </row>
    <row r="8994" spans="2:2">
      <c r="B8994" s="503"/>
    </row>
    <row r="8995" spans="2:2">
      <c r="B8995" s="503"/>
    </row>
    <row r="8996" spans="2:2">
      <c r="B8996" s="503"/>
    </row>
    <row r="8997" spans="2:2">
      <c r="B8997" s="503"/>
    </row>
    <row r="8998" spans="2:2">
      <c r="B8998" s="503"/>
    </row>
    <row r="8999" spans="2:2">
      <c r="B8999" s="503"/>
    </row>
    <row r="9000" spans="2:2">
      <c r="B9000" s="503"/>
    </row>
    <row r="9001" spans="2:2">
      <c r="B9001" s="503"/>
    </row>
    <row r="9002" spans="2:2">
      <c r="B9002" s="503"/>
    </row>
    <row r="9003" spans="2:2">
      <c r="B9003" s="503"/>
    </row>
    <row r="9004" spans="2:2">
      <c r="B9004" s="503"/>
    </row>
    <row r="9005" spans="2:2">
      <c r="B9005" s="503"/>
    </row>
    <row r="9006" spans="2:2">
      <c r="B9006" s="503"/>
    </row>
    <row r="9007" spans="2:2">
      <c r="B9007" s="503"/>
    </row>
    <row r="9008" spans="2:2">
      <c r="B9008" s="503"/>
    </row>
    <row r="9009" spans="2:2">
      <c r="B9009" s="503"/>
    </row>
    <row r="9010" spans="2:2">
      <c r="B9010" s="503"/>
    </row>
    <row r="9011" spans="2:2">
      <c r="B9011" s="503"/>
    </row>
    <row r="9012" spans="2:2">
      <c r="B9012" s="503"/>
    </row>
    <row r="9013" spans="2:2">
      <c r="B9013" s="503"/>
    </row>
    <row r="9014" spans="2:2">
      <c r="B9014" s="503"/>
    </row>
    <row r="9015" spans="2:2">
      <c r="B9015" s="503"/>
    </row>
    <row r="9016" spans="2:2">
      <c r="B9016" s="503"/>
    </row>
    <row r="9017" spans="2:2">
      <c r="B9017" s="503"/>
    </row>
    <row r="9018" spans="2:2">
      <c r="B9018" s="503"/>
    </row>
    <row r="9019" spans="2:2">
      <c r="B9019" s="503"/>
    </row>
    <row r="9020" spans="2:2">
      <c r="B9020" s="503"/>
    </row>
    <row r="9021" spans="2:2">
      <c r="B9021" s="503"/>
    </row>
    <row r="9022" spans="2:2">
      <c r="B9022" s="503"/>
    </row>
    <row r="9023" spans="2:2">
      <c r="B9023" s="503"/>
    </row>
    <row r="9024" spans="2:2">
      <c r="B9024" s="503"/>
    </row>
    <row r="9025" spans="2:2">
      <c r="B9025" s="503"/>
    </row>
    <row r="9026" spans="2:2">
      <c r="B9026" s="503"/>
    </row>
    <row r="9027" spans="2:2">
      <c r="B9027" s="503"/>
    </row>
    <row r="9028" spans="2:2">
      <c r="B9028" s="503"/>
    </row>
    <row r="9029" spans="2:2">
      <c r="B9029" s="503"/>
    </row>
    <row r="9030" spans="2:2">
      <c r="B9030" s="503"/>
    </row>
    <row r="9031" spans="2:2">
      <c r="B9031" s="503"/>
    </row>
    <row r="9032" spans="2:2">
      <c r="B9032" s="503"/>
    </row>
    <row r="9033" spans="2:2">
      <c r="B9033" s="503"/>
    </row>
    <row r="9034" spans="2:2">
      <c r="B9034" s="503"/>
    </row>
    <row r="9035" spans="2:2">
      <c r="B9035" s="503"/>
    </row>
    <row r="9036" spans="2:2">
      <c r="B9036" s="503"/>
    </row>
    <row r="9037" spans="2:2">
      <c r="B9037" s="503"/>
    </row>
    <row r="9038" spans="2:2">
      <c r="B9038" s="503"/>
    </row>
    <row r="9039" spans="2:2">
      <c r="B9039" s="503"/>
    </row>
    <row r="9040" spans="2:2">
      <c r="B9040" s="503"/>
    </row>
    <row r="9041" spans="2:2">
      <c r="B9041" s="503"/>
    </row>
    <row r="9042" spans="2:2">
      <c r="B9042" s="503"/>
    </row>
    <row r="9043" spans="2:2">
      <c r="B9043" s="503"/>
    </row>
    <row r="9044" spans="2:2">
      <c r="B9044" s="503"/>
    </row>
    <row r="9045" spans="2:2">
      <c r="B9045" s="503"/>
    </row>
    <row r="9046" spans="2:2">
      <c r="B9046" s="503"/>
    </row>
    <row r="9047" spans="2:2">
      <c r="B9047" s="503"/>
    </row>
    <row r="9048" spans="2:2">
      <c r="B9048" s="503"/>
    </row>
    <row r="9049" spans="2:2">
      <c r="B9049" s="503"/>
    </row>
    <row r="9050" spans="2:2">
      <c r="B9050" s="503"/>
    </row>
    <row r="9051" spans="2:2">
      <c r="B9051" s="503"/>
    </row>
    <row r="9052" spans="2:2">
      <c r="B9052" s="503"/>
    </row>
    <row r="9053" spans="2:2">
      <c r="B9053" s="503"/>
    </row>
    <row r="9054" spans="2:2">
      <c r="B9054" s="503"/>
    </row>
    <row r="9055" spans="2:2">
      <c r="B9055" s="503"/>
    </row>
    <row r="9056" spans="2:2">
      <c r="B9056" s="503"/>
    </row>
    <row r="9057" spans="2:2">
      <c r="B9057" s="503"/>
    </row>
    <row r="9058" spans="2:2">
      <c r="B9058" s="503"/>
    </row>
    <row r="9059" spans="2:2">
      <c r="B9059" s="503"/>
    </row>
    <row r="9060" spans="2:2">
      <c r="B9060" s="503"/>
    </row>
    <row r="9061" spans="2:2">
      <c r="B9061" s="503"/>
    </row>
    <row r="9062" spans="2:2">
      <c r="B9062" s="503"/>
    </row>
    <row r="9063" spans="2:2">
      <c r="B9063" s="503"/>
    </row>
    <row r="9064" spans="2:2">
      <c r="B9064" s="503"/>
    </row>
    <row r="9065" spans="2:2">
      <c r="B9065" s="503"/>
    </row>
    <row r="9066" spans="2:2">
      <c r="B9066" s="503"/>
    </row>
    <row r="9067" spans="2:2">
      <c r="B9067" s="503"/>
    </row>
    <row r="9068" spans="2:2">
      <c r="B9068" s="503"/>
    </row>
    <row r="9069" spans="2:2">
      <c r="B9069" s="503"/>
    </row>
    <row r="9070" spans="2:2">
      <c r="B9070" s="503"/>
    </row>
    <row r="9071" spans="2:2">
      <c r="B9071" s="503"/>
    </row>
    <row r="9072" spans="2:2">
      <c r="B9072" s="503"/>
    </row>
    <row r="9073" spans="2:2">
      <c r="B9073" s="503"/>
    </row>
    <row r="9074" spans="2:2">
      <c r="B9074" s="503"/>
    </row>
    <row r="9075" spans="2:2">
      <c r="B9075" s="503"/>
    </row>
    <row r="9076" spans="2:2">
      <c r="B9076" s="503"/>
    </row>
    <row r="9077" spans="2:2">
      <c r="B9077" s="503"/>
    </row>
    <row r="9078" spans="2:2">
      <c r="B9078" s="503"/>
    </row>
    <row r="9079" spans="2:2">
      <c r="B9079" s="503"/>
    </row>
    <row r="9080" spans="2:2">
      <c r="B9080" s="503"/>
    </row>
    <row r="9081" spans="2:2">
      <c r="B9081" s="503"/>
    </row>
    <row r="9082" spans="2:2">
      <c r="B9082" s="503"/>
    </row>
    <row r="9083" spans="2:2">
      <c r="B9083" s="503"/>
    </row>
    <row r="9084" spans="2:2">
      <c r="B9084" s="503"/>
    </row>
    <row r="9085" spans="2:2">
      <c r="B9085" s="503"/>
    </row>
    <row r="9086" spans="2:2">
      <c r="B9086" s="503"/>
    </row>
    <row r="9087" spans="2:2">
      <c r="B9087" s="503"/>
    </row>
    <row r="9088" spans="2:2">
      <c r="B9088" s="503"/>
    </row>
    <row r="9089" spans="2:2">
      <c r="B9089" s="503"/>
    </row>
    <row r="9090" spans="2:2">
      <c r="B9090" s="503"/>
    </row>
    <row r="9091" spans="2:2">
      <c r="B9091" s="503"/>
    </row>
    <row r="9092" spans="2:2">
      <c r="B9092" s="503"/>
    </row>
    <row r="9093" spans="2:2">
      <c r="B9093" s="503"/>
    </row>
    <row r="9094" spans="2:2">
      <c r="B9094" s="503"/>
    </row>
    <row r="9095" spans="2:2">
      <c r="B9095" s="503"/>
    </row>
    <row r="9096" spans="2:2">
      <c r="B9096" s="503"/>
    </row>
    <row r="9097" spans="2:2">
      <c r="B9097" s="503"/>
    </row>
    <row r="9098" spans="2:2">
      <c r="B9098" s="503"/>
    </row>
    <row r="9099" spans="2:2">
      <c r="B9099" s="503"/>
    </row>
    <row r="9100" spans="2:2">
      <c r="B9100" s="503"/>
    </row>
    <row r="9101" spans="2:2">
      <c r="B9101" s="503"/>
    </row>
    <row r="9102" spans="2:2">
      <c r="B9102" s="503"/>
    </row>
    <row r="9103" spans="2:2">
      <c r="B9103" s="503"/>
    </row>
    <row r="9104" spans="2:2">
      <c r="B9104" s="503"/>
    </row>
    <row r="9105" spans="2:2">
      <c r="B9105" s="503"/>
    </row>
    <row r="9106" spans="2:2">
      <c r="B9106" s="503"/>
    </row>
    <row r="9107" spans="2:2">
      <c r="B9107" s="503"/>
    </row>
    <row r="9108" spans="2:2">
      <c r="B9108" s="503"/>
    </row>
    <row r="9109" spans="2:2">
      <c r="B9109" s="503"/>
    </row>
    <row r="9110" spans="2:2">
      <c r="B9110" s="503"/>
    </row>
    <row r="9111" spans="2:2">
      <c r="B9111" s="503"/>
    </row>
    <row r="9112" spans="2:2">
      <c r="B9112" s="503"/>
    </row>
    <row r="9113" spans="2:2">
      <c r="B9113" s="503"/>
    </row>
    <row r="9114" spans="2:2">
      <c r="B9114" s="503"/>
    </row>
    <row r="9115" spans="2:2">
      <c r="B9115" s="503"/>
    </row>
    <row r="9116" spans="2:2">
      <c r="B9116" s="503"/>
    </row>
    <row r="9117" spans="2:2">
      <c r="B9117" s="503"/>
    </row>
    <row r="9118" spans="2:2">
      <c r="B9118" s="503"/>
    </row>
    <row r="9119" spans="2:2">
      <c r="B9119" s="503"/>
    </row>
    <row r="9120" spans="2:2">
      <c r="B9120" s="503"/>
    </row>
    <row r="9121" spans="2:2">
      <c r="B9121" s="503"/>
    </row>
    <row r="9122" spans="2:2">
      <c r="B9122" s="503"/>
    </row>
    <row r="9123" spans="2:2">
      <c r="B9123" s="503"/>
    </row>
    <row r="9124" spans="2:2">
      <c r="B9124" s="503"/>
    </row>
    <row r="9125" spans="2:2">
      <c r="B9125" s="503"/>
    </row>
    <row r="9126" spans="2:2">
      <c r="B9126" s="503"/>
    </row>
    <row r="9127" spans="2:2">
      <c r="B9127" s="503"/>
    </row>
    <row r="9128" spans="2:2">
      <c r="B9128" s="503"/>
    </row>
    <row r="9129" spans="2:2">
      <c r="B9129" s="503"/>
    </row>
    <row r="9130" spans="2:2">
      <c r="B9130" s="503"/>
    </row>
    <row r="9131" spans="2:2">
      <c r="B9131" s="503"/>
    </row>
    <row r="9132" spans="2:2">
      <c r="B9132" s="503"/>
    </row>
    <row r="9133" spans="2:2">
      <c r="B9133" s="503"/>
    </row>
    <row r="9134" spans="2:2">
      <c r="B9134" s="503"/>
    </row>
    <row r="9135" spans="2:2">
      <c r="B9135" s="503"/>
    </row>
    <row r="9136" spans="2:2">
      <c r="B9136" s="503"/>
    </row>
    <row r="9137" spans="2:2">
      <c r="B9137" s="503"/>
    </row>
    <row r="9138" spans="2:2">
      <c r="B9138" s="503"/>
    </row>
    <row r="9139" spans="2:2">
      <c r="B9139" s="503"/>
    </row>
    <row r="9140" spans="2:2">
      <c r="B9140" s="503"/>
    </row>
    <row r="9141" spans="2:2">
      <c r="B9141" s="503"/>
    </row>
    <row r="9142" spans="2:2">
      <c r="B9142" s="503"/>
    </row>
    <row r="9143" spans="2:2">
      <c r="B9143" s="503"/>
    </row>
    <row r="9144" spans="2:2">
      <c r="B9144" s="503"/>
    </row>
    <row r="9145" spans="2:2">
      <c r="B9145" s="503"/>
    </row>
    <row r="9146" spans="2:2">
      <c r="B9146" s="503"/>
    </row>
    <row r="9147" spans="2:2">
      <c r="B9147" s="503"/>
    </row>
    <row r="9148" spans="2:2">
      <c r="B9148" s="503"/>
    </row>
    <row r="9149" spans="2:2">
      <c r="B9149" s="503"/>
    </row>
    <row r="9150" spans="2:2">
      <c r="B9150" s="503"/>
    </row>
    <row r="9151" spans="2:2">
      <c r="B9151" s="503"/>
    </row>
    <row r="9152" spans="2:2">
      <c r="B9152" s="503"/>
    </row>
    <row r="9153" spans="2:2">
      <c r="B9153" s="503"/>
    </row>
    <row r="9154" spans="2:2">
      <c r="B9154" s="503"/>
    </row>
    <row r="9155" spans="2:2">
      <c r="B9155" s="503"/>
    </row>
    <row r="9156" spans="2:2">
      <c r="B9156" s="503"/>
    </row>
    <row r="9157" spans="2:2">
      <c r="B9157" s="503"/>
    </row>
    <row r="9158" spans="2:2">
      <c r="B9158" s="503"/>
    </row>
    <row r="9159" spans="2:2">
      <c r="B9159" s="503"/>
    </row>
    <row r="9160" spans="2:2">
      <c r="B9160" s="503"/>
    </row>
    <row r="9161" spans="2:2">
      <c r="B9161" s="503"/>
    </row>
    <row r="9162" spans="2:2">
      <c r="B9162" s="503"/>
    </row>
    <row r="9163" spans="2:2">
      <c r="B9163" s="503"/>
    </row>
    <row r="9164" spans="2:2">
      <c r="B9164" s="503"/>
    </row>
    <row r="9165" spans="2:2">
      <c r="B9165" s="503"/>
    </row>
    <row r="9166" spans="2:2">
      <c r="B9166" s="503"/>
    </row>
    <row r="9167" spans="2:2">
      <c r="B9167" s="503"/>
    </row>
    <row r="9168" spans="2:2">
      <c r="B9168" s="503"/>
    </row>
    <row r="9169" spans="2:2">
      <c r="B9169" s="503"/>
    </row>
    <row r="9170" spans="2:2">
      <c r="B9170" s="503"/>
    </row>
    <row r="9171" spans="2:2">
      <c r="B9171" s="503"/>
    </row>
    <row r="9172" spans="2:2">
      <c r="B9172" s="503"/>
    </row>
    <row r="9173" spans="2:2">
      <c r="B9173" s="503"/>
    </row>
    <row r="9174" spans="2:2">
      <c r="B9174" s="503"/>
    </row>
    <row r="9175" spans="2:2">
      <c r="B9175" s="503"/>
    </row>
    <row r="9176" spans="2:2">
      <c r="B9176" s="503"/>
    </row>
    <row r="9177" spans="2:2">
      <c r="B9177" s="503"/>
    </row>
    <row r="9178" spans="2:2">
      <c r="B9178" s="503"/>
    </row>
    <row r="9179" spans="2:2">
      <c r="B9179" s="503"/>
    </row>
    <row r="9180" spans="2:2">
      <c r="B9180" s="503"/>
    </row>
    <row r="9181" spans="2:2">
      <c r="B9181" s="503"/>
    </row>
    <row r="9182" spans="2:2">
      <c r="B9182" s="503"/>
    </row>
    <row r="9183" spans="2:2">
      <c r="B9183" s="503"/>
    </row>
    <row r="9184" spans="2:2">
      <c r="B9184" s="503"/>
    </row>
    <row r="9185" spans="2:2">
      <c r="B9185" s="503"/>
    </row>
    <row r="9186" spans="2:2">
      <c r="B9186" s="503"/>
    </row>
    <row r="9187" spans="2:2">
      <c r="B9187" s="503"/>
    </row>
    <row r="9188" spans="2:2">
      <c r="B9188" s="503"/>
    </row>
    <row r="9189" spans="2:2">
      <c r="B9189" s="503"/>
    </row>
    <row r="9190" spans="2:2">
      <c r="B9190" s="503"/>
    </row>
    <row r="9191" spans="2:2">
      <c r="B9191" s="503"/>
    </row>
    <row r="9192" spans="2:2">
      <c r="B9192" s="503"/>
    </row>
    <row r="9193" spans="2:2">
      <c r="B9193" s="503"/>
    </row>
    <row r="9194" spans="2:2">
      <c r="B9194" s="503"/>
    </row>
    <row r="9195" spans="2:2">
      <c r="B9195" s="503"/>
    </row>
    <row r="9196" spans="2:2">
      <c r="B9196" s="503"/>
    </row>
    <row r="9197" spans="2:2">
      <c r="B9197" s="503"/>
    </row>
    <row r="9198" spans="2:2">
      <c r="B9198" s="503"/>
    </row>
    <row r="9199" spans="2:2">
      <c r="B9199" s="503"/>
    </row>
    <row r="9200" spans="2:2">
      <c r="B9200" s="503"/>
    </row>
    <row r="9201" spans="2:2">
      <c r="B9201" s="503"/>
    </row>
    <row r="9202" spans="2:2">
      <c r="B9202" s="503"/>
    </row>
    <row r="9203" spans="2:2">
      <c r="B9203" s="503"/>
    </row>
    <row r="9204" spans="2:2">
      <c r="B9204" s="503"/>
    </row>
    <row r="9205" spans="2:2">
      <c r="B9205" s="503"/>
    </row>
    <row r="9206" spans="2:2">
      <c r="B9206" s="503"/>
    </row>
    <row r="9207" spans="2:2">
      <c r="B9207" s="503"/>
    </row>
    <row r="9208" spans="2:2">
      <c r="B9208" s="503"/>
    </row>
    <row r="9209" spans="2:2">
      <c r="B9209" s="503"/>
    </row>
    <row r="9210" spans="2:2">
      <c r="B9210" s="503"/>
    </row>
    <row r="9211" spans="2:2">
      <c r="B9211" s="503"/>
    </row>
    <row r="9212" spans="2:2">
      <c r="B9212" s="503"/>
    </row>
    <row r="9213" spans="2:2">
      <c r="B9213" s="503"/>
    </row>
    <row r="9214" spans="2:2">
      <c r="B9214" s="503"/>
    </row>
    <row r="9215" spans="2:2">
      <c r="B9215" s="503"/>
    </row>
    <row r="9216" spans="2:2">
      <c r="B9216" s="503"/>
    </row>
    <row r="9217" spans="2:2">
      <c r="B9217" s="503"/>
    </row>
    <row r="9218" spans="2:2">
      <c r="B9218" s="503"/>
    </row>
    <row r="9219" spans="2:2">
      <c r="B9219" s="503"/>
    </row>
    <row r="9220" spans="2:2">
      <c r="B9220" s="503"/>
    </row>
    <row r="9221" spans="2:2">
      <c r="B9221" s="503"/>
    </row>
    <row r="9222" spans="2:2">
      <c r="B9222" s="503"/>
    </row>
    <row r="9223" spans="2:2">
      <c r="B9223" s="503"/>
    </row>
    <row r="9224" spans="2:2">
      <c r="B9224" s="503"/>
    </row>
    <row r="9225" spans="2:2">
      <c r="B9225" s="503"/>
    </row>
    <row r="9226" spans="2:2">
      <c r="B9226" s="503"/>
    </row>
    <row r="9227" spans="2:2">
      <c r="B9227" s="503"/>
    </row>
    <row r="9228" spans="2:2">
      <c r="B9228" s="503"/>
    </row>
    <row r="9229" spans="2:2">
      <c r="B9229" s="503"/>
    </row>
    <row r="9230" spans="2:2">
      <c r="B9230" s="503"/>
    </row>
    <row r="9231" spans="2:2">
      <c r="B9231" s="503"/>
    </row>
    <row r="9232" spans="2:2">
      <c r="B9232" s="503"/>
    </row>
    <row r="9233" spans="2:2">
      <c r="B9233" s="503"/>
    </row>
    <row r="9234" spans="2:2">
      <c r="B9234" s="503"/>
    </row>
    <row r="9235" spans="2:2">
      <c r="B9235" s="503"/>
    </row>
    <row r="9236" spans="2:2">
      <c r="B9236" s="503"/>
    </row>
    <row r="9237" spans="2:2">
      <c r="B9237" s="503"/>
    </row>
    <row r="9238" spans="2:2">
      <c r="B9238" s="503"/>
    </row>
    <row r="9239" spans="2:2">
      <c r="B9239" s="503"/>
    </row>
    <row r="9240" spans="2:2">
      <c r="B9240" s="503"/>
    </row>
    <row r="9241" spans="2:2">
      <c r="B9241" s="503"/>
    </row>
    <row r="9242" spans="2:2">
      <c r="B9242" s="503"/>
    </row>
    <row r="9243" spans="2:2">
      <c r="B9243" s="503"/>
    </row>
    <row r="9244" spans="2:2">
      <c r="B9244" s="503"/>
    </row>
    <row r="9245" spans="2:2">
      <c r="B9245" s="503"/>
    </row>
    <row r="9246" spans="2:2">
      <c r="B9246" s="503"/>
    </row>
    <row r="9247" spans="2:2">
      <c r="B9247" s="503"/>
    </row>
    <row r="9248" spans="2:2">
      <c r="B9248" s="503"/>
    </row>
    <row r="9249" spans="2:2">
      <c r="B9249" s="503"/>
    </row>
    <row r="9250" spans="2:2">
      <c r="B9250" s="503"/>
    </row>
    <row r="9251" spans="2:2">
      <c r="B9251" s="503"/>
    </row>
    <row r="9252" spans="2:2">
      <c r="B9252" s="503"/>
    </row>
    <row r="9253" spans="2:2">
      <c r="B9253" s="503"/>
    </row>
    <row r="9254" spans="2:2">
      <c r="B9254" s="503"/>
    </row>
    <row r="9255" spans="2:2">
      <c r="B9255" s="503"/>
    </row>
    <row r="9256" spans="2:2">
      <c r="B9256" s="503"/>
    </row>
    <row r="9257" spans="2:2">
      <c r="B9257" s="503"/>
    </row>
    <row r="9258" spans="2:2">
      <c r="B9258" s="503"/>
    </row>
    <row r="9259" spans="2:2">
      <c r="B9259" s="503"/>
    </row>
    <row r="9260" spans="2:2">
      <c r="B9260" s="503"/>
    </row>
    <row r="9261" spans="2:2">
      <c r="B9261" s="503"/>
    </row>
    <row r="9262" spans="2:2">
      <c r="B9262" s="503"/>
    </row>
    <row r="9263" spans="2:2">
      <c r="B9263" s="503"/>
    </row>
    <row r="9264" spans="2:2">
      <c r="B9264" s="503"/>
    </row>
    <row r="9265" spans="2:2">
      <c r="B9265" s="503"/>
    </row>
    <row r="9266" spans="2:2">
      <c r="B9266" s="503"/>
    </row>
    <row r="9267" spans="2:2">
      <c r="B9267" s="503"/>
    </row>
    <row r="9268" spans="2:2">
      <c r="B9268" s="503"/>
    </row>
    <row r="9269" spans="2:2">
      <c r="B9269" s="503"/>
    </row>
    <row r="9270" spans="2:2">
      <c r="B9270" s="503"/>
    </row>
    <row r="9271" spans="2:2">
      <c r="B9271" s="503"/>
    </row>
    <row r="9272" spans="2:2">
      <c r="B9272" s="503"/>
    </row>
    <row r="9273" spans="2:2">
      <c r="B9273" s="503"/>
    </row>
    <row r="9274" spans="2:2">
      <c r="B9274" s="503"/>
    </row>
    <row r="9275" spans="2:2">
      <c r="B9275" s="503"/>
    </row>
    <row r="9276" spans="2:2">
      <c r="B9276" s="503"/>
    </row>
    <row r="9277" spans="2:2">
      <c r="B9277" s="503"/>
    </row>
    <row r="9278" spans="2:2">
      <c r="B9278" s="503"/>
    </row>
    <row r="9279" spans="2:2">
      <c r="B9279" s="503"/>
    </row>
    <row r="9280" spans="2:2">
      <c r="B9280" s="503"/>
    </row>
    <row r="9281" spans="2:2">
      <c r="B9281" s="503"/>
    </row>
    <row r="9282" spans="2:2">
      <c r="B9282" s="503"/>
    </row>
    <row r="9283" spans="2:2">
      <c r="B9283" s="503"/>
    </row>
    <row r="9284" spans="2:2">
      <c r="B9284" s="503"/>
    </row>
    <row r="9285" spans="2:2">
      <c r="B9285" s="503"/>
    </row>
    <row r="9286" spans="2:2">
      <c r="B9286" s="503"/>
    </row>
    <row r="9287" spans="2:2">
      <c r="B9287" s="503"/>
    </row>
    <row r="9288" spans="2:2">
      <c r="B9288" s="503"/>
    </row>
    <row r="9289" spans="2:2">
      <c r="B9289" s="503"/>
    </row>
    <row r="9290" spans="2:2">
      <c r="B9290" s="503"/>
    </row>
    <row r="9291" spans="2:2">
      <c r="B9291" s="503"/>
    </row>
    <row r="9292" spans="2:2">
      <c r="B9292" s="503"/>
    </row>
    <row r="9293" spans="2:2">
      <c r="B9293" s="503"/>
    </row>
    <row r="9294" spans="2:2">
      <c r="B9294" s="503"/>
    </row>
    <row r="9295" spans="2:2">
      <c r="B9295" s="503"/>
    </row>
    <row r="9296" spans="2:2">
      <c r="B9296" s="503"/>
    </row>
    <row r="9297" spans="2:2">
      <c r="B9297" s="503"/>
    </row>
    <row r="9298" spans="2:2">
      <c r="B9298" s="503"/>
    </row>
    <row r="9299" spans="2:2">
      <c r="B9299" s="503"/>
    </row>
    <row r="9300" spans="2:2">
      <c r="B9300" s="503"/>
    </row>
    <row r="9301" spans="2:2">
      <c r="B9301" s="503"/>
    </row>
    <row r="9302" spans="2:2">
      <c r="B9302" s="503"/>
    </row>
    <row r="9303" spans="2:2">
      <c r="B9303" s="503"/>
    </row>
    <row r="9304" spans="2:2">
      <c r="B9304" s="503"/>
    </row>
    <row r="9305" spans="2:2">
      <c r="B9305" s="503"/>
    </row>
    <row r="9306" spans="2:2">
      <c r="B9306" s="503"/>
    </row>
    <row r="9307" spans="2:2">
      <c r="B9307" s="503"/>
    </row>
    <row r="9308" spans="2:2">
      <c r="B9308" s="503"/>
    </row>
    <row r="9309" spans="2:2">
      <c r="B9309" s="503"/>
    </row>
    <row r="9310" spans="2:2">
      <c r="B9310" s="503"/>
    </row>
    <row r="9311" spans="2:2">
      <c r="B9311" s="503"/>
    </row>
    <row r="9312" spans="2:2">
      <c r="B9312" s="503"/>
    </row>
    <row r="9313" spans="2:2">
      <c r="B9313" s="503"/>
    </row>
    <row r="9314" spans="2:2">
      <c r="B9314" s="503"/>
    </row>
    <row r="9315" spans="2:2">
      <c r="B9315" s="503"/>
    </row>
    <row r="9316" spans="2:2">
      <c r="B9316" s="503"/>
    </row>
    <row r="9317" spans="2:2">
      <c r="B9317" s="503"/>
    </row>
    <row r="9318" spans="2:2">
      <c r="B9318" s="503"/>
    </row>
    <row r="9319" spans="2:2">
      <c r="B9319" s="503"/>
    </row>
    <row r="9320" spans="2:2">
      <c r="B9320" s="503"/>
    </row>
    <row r="9321" spans="2:2">
      <c r="B9321" s="503"/>
    </row>
    <row r="9322" spans="2:2">
      <c r="B9322" s="503"/>
    </row>
    <row r="9323" spans="2:2">
      <c r="B9323" s="503"/>
    </row>
    <row r="9324" spans="2:2">
      <c r="B9324" s="503"/>
    </row>
    <row r="9325" spans="2:2">
      <c r="B9325" s="503"/>
    </row>
    <row r="9326" spans="2:2">
      <c r="B9326" s="503"/>
    </row>
    <row r="9327" spans="2:2">
      <c r="B9327" s="503"/>
    </row>
    <row r="9328" spans="2:2">
      <c r="B9328" s="503"/>
    </row>
    <row r="9329" spans="2:2">
      <c r="B9329" s="503"/>
    </row>
    <row r="9330" spans="2:2">
      <c r="B9330" s="503"/>
    </row>
    <row r="9331" spans="2:2">
      <c r="B9331" s="503"/>
    </row>
    <row r="9332" spans="2:2">
      <c r="B9332" s="503"/>
    </row>
    <row r="9333" spans="2:2">
      <c r="B9333" s="503"/>
    </row>
    <row r="9334" spans="2:2">
      <c r="B9334" s="503"/>
    </row>
    <row r="9335" spans="2:2">
      <c r="B9335" s="503"/>
    </row>
    <row r="9336" spans="2:2">
      <c r="B9336" s="503"/>
    </row>
    <row r="9337" spans="2:2">
      <c r="B9337" s="503"/>
    </row>
    <row r="9338" spans="2:2">
      <c r="B9338" s="503"/>
    </row>
    <row r="9339" spans="2:2">
      <c r="B9339" s="503"/>
    </row>
    <row r="9340" spans="2:2">
      <c r="B9340" s="503"/>
    </row>
    <row r="9341" spans="2:2">
      <c r="B9341" s="503"/>
    </row>
    <row r="9342" spans="2:2">
      <c r="B9342" s="503"/>
    </row>
    <row r="9343" spans="2:2">
      <c r="B9343" s="503"/>
    </row>
    <row r="9344" spans="2:2">
      <c r="B9344" s="503"/>
    </row>
    <row r="9345" spans="2:2">
      <c r="B9345" s="503"/>
    </row>
    <row r="9346" spans="2:2">
      <c r="B9346" s="503"/>
    </row>
    <row r="9347" spans="2:2">
      <c r="B9347" s="503"/>
    </row>
    <row r="9348" spans="2:2">
      <c r="B9348" s="503"/>
    </row>
    <row r="9349" spans="2:2">
      <c r="B9349" s="503"/>
    </row>
    <row r="9350" spans="2:2">
      <c r="B9350" s="503"/>
    </row>
    <row r="9351" spans="2:2">
      <c r="B9351" s="503"/>
    </row>
    <row r="9352" spans="2:2">
      <c r="B9352" s="503"/>
    </row>
    <row r="9353" spans="2:2">
      <c r="B9353" s="503"/>
    </row>
    <row r="9354" spans="2:2">
      <c r="B9354" s="503"/>
    </row>
    <row r="9355" spans="2:2">
      <c r="B9355" s="503"/>
    </row>
    <row r="9356" spans="2:2">
      <c r="B9356" s="503"/>
    </row>
    <row r="9357" spans="2:2">
      <c r="B9357" s="503"/>
    </row>
    <row r="9358" spans="2:2">
      <c r="B9358" s="503"/>
    </row>
    <row r="9359" spans="2:2">
      <c r="B9359" s="503"/>
    </row>
    <row r="9360" spans="2:2">
      <c r="B9360" s="503"/>
    </row>
    <row r="9361" spans="2:2">
      <c r="B9361" s="503"/>
    </row>
    <row r="9362" spans="2:2">
      <c r="B9362" s="503"/>
    </row>
    <row r="9363" spans="2:2">
      <c r="B9363" s="503"/>
    </row>
    <row r="9364" spans="2:2">
      <c r="B9364" s="503"/>
    </row>
    <row r="9365" spans="2:2">
      <c r="B9365" s="503"/>
    </row>
    <row r="9366" spans="2:2">
      <c r="B9366" s="503"/>
    </row>
    <row r="9367" spans="2:2">
      <c r="B9367" s="503"/>
    </row>
    <row r="9368" spans="2:2">
      <c r="B9368" s="503"/>
    </row>
    <row r="9369" spans="2:2">
      <c r="B9369" s="503"/>
    </row>
    <row r="9370" spans="2:2">
      <c r="B9370" s="503"/>
    </row>
    <row r="9371" spans="2:2">
      <c r="B9371" s="503"/>
    </row>
    <row r="9372" spans="2:2">
      <c r="B9372" s="503"/>
    </row>
    <row r="9373" spans="2:2">
      <c r="B9373" s="503"/>
    </row>
    <row r="9374" spans="2:2">
      <c r="B9374" s="503"/>
    </row>
    <row r="9375" spans="2:2">
      <c r="B9375" s="503"/>
    </row>
    <row r="9376" spans="2:2">
      <c r="B9376" s="503"/>
    </row>
    <row r="9377" spans="2:2">
      <c r="B9377" s="503"/>
    </row>
    <row r="9378" spans="2:2">
      <c r="B9378" s="503"/>
    </row>
    <row r="9379" spans="2:2">
      <c r="B9379" s="503"/>
    </row>
    <row r="9380" spans="2:2">
      <c r="B9380" s="503"/>
    </row>
    <row r="9381" spans="2:2">
      <c r="B9381" s="503"/>
    </row>
    <row r="9382" spans="2:2">
      <c r="B9382" s="503"/>
    </row>
    <row r="9383" spans="2:2">
      <c r="B9383" s="503"/>
    </row>
    <row r="9384" spans="2:2">
      <c r="B9384" s="503"/>
    </row>
    <row r="9385" spans="2:2">
      <c r="B9385" s="503"/>
    </row>
    <row r="9386" spans="2:2">
      <c r="B9386" s="503"/>
    </row>
    <row r="9387" spans="2:2">
      <c r="B9387" s="503"/>
    </row>
    <row r="9388" spans="2:2">
      <c r="B9388" s="503"/>
    </row>
    <row r="9389" spans="2:2">
      <c r="B9389" s="503"/>
    </row>
    <row r="9390" spans="2:2">
      <c r="B9390" s="503"/>
    </row>
    <row r="9391" spans="2:2">
      <c r="B9391" s="503"/>
    </row>
    <row r="9392" spans="2:2">
      <c r="B9392" s="503"/>
    </row>
    <row r="9393" spans="2:2">
      <c r="B9393" s="503"/>
    </row>
    <row r="9394" spans="2:2">
      <c r="B9394" s="503"/>
    </row>
    <row r="9395" spans="2:2">
      <c r="B9395" s="503"/>
    </row>
    <row r="9396" spans="2:2">
      <c r="B9396" s="503"/>
    </row>
    <row r="9397" spans="2:2">
      <c r="B9397" s="503"/>
    </row>
    <row r="9398" spans="2:2">
      <c r="B9398" s="503"/>
    </row>
    <row r="9399" spans="2:2">
      <c r="B9399" s="503"/>
    </row>
    <row r="9400" spans="2:2">
      <c r="B9400" s="503"/>
    </row>
    <row r="9401" spans="2:2">
      <c r="B9401" s="503"/>
    </row>
    <row r="9402" spans="2:2">
      <c r="B9402" s="503"/>
    </row>
    <row r="9403" spans="2:2">
      <c r="B9403" s="503"/>
    </row>
    <row r="9404" spans="2:2">
      <c r="B9404" s="503"/>
    </row>
    <row r="9405" spans="2:2">
      <c r="B9405" s="503"/>
    </row>
    <row r="9406" spans="2:2">
      <c r="B9406" s="503"/>
    </row>
    <row r="9407" spans="2:2">
      <c r="B9407" s="503"/>
    </row>
    <row r="9408" spans="2:2">
      <c r="B9408" s="503"/>
    </row>
    <row r="9409" spans="2:2">
      <c r="B9409" s="503"/>
    </row>
    <row r="9410" spans="2:2">
      <c r="B9410" s="503"/>
    </row>
    <row r="9411" spans="2:2">
      <c r="B9411" s="503"/>
    </row>
    <row r="9412" spans="2:2">
      <c r="B9412" s="503"/>
    </row>
    <row r="9413" spans="2:2">
      <c r="B9413" s="503"/>
    </row>
    <row r="9414" spans="2:2">
      <c r="B9414" s="503"/>
    </row>
    <row r="9415" spans="2:2">
      <c r="B9415" s="503"/>
    </row>
    <row r="9416" spans="2:2">
      <c r="B9416" s="503"/>
    </row>
    <row r="9417" spans="2:2">
      <c r="B9417" s="503"/>
    </row>
    <row r="9418" spans="2:2">
      <c r="B9418" s="503"/>
    </row>
    <row r="9419" spans="2:2">
      <c r="B9419" s="503"/>
    </row>
    <row r="9420" spans="2:2">
      <c r="B9420" s="503"/>
    </row>
    <row r="9421" spans="2:2">
      <c r="B9421" s="503"/>
    </row>
    <row r="9422" spans="2:2">
      <c r="B9422" s="503"/>
    </row>
    <row r="9423" spans="2:2">
      <c r="B9423" s="503"/>
    </row>
    <row r="9424" spans="2:2">
      <c r="B9424" s="503"/>
    </row>
    <row r="9425" spans="2:2">
      <c r="B9425" s="503"/>
    </row>
    <row r="9426" spans="2:2">
      <c r="B9426" s="503"/>
    </row>
    <row r="9427" spans="2:2">
      <c r="B9427" s="503"/>
    </row>
    <row r="9428" spans="2:2">
      <c r="B9428" s="503"/>
    </row>
    <row r="9429" spans="2:2">
      <c r="B9429" s="503"/>
    </row>
    <row r="9430" spans="2:2">
      <c r="B9430" s="503"/>
    </row>
    <row r="9431" spans="2:2">
      <c r="B9431" s="503"/>
    </row>
    <row r="9432" spans="2:2">
      <c r="B9432" s="503"/>
    </row>
    <row r="9433" spans="2:2">
      <c r="B9433" s="503"/>
    </row>
    <row r="9434" spans="2:2">
      <c r="B9434" s="503"/>
    </row>
    <row r="9435" spans="2:2">
      <c r="B9435" s="503"/>
    </row>
    <row r="9436" spans="2:2">
      <c r="B9436" s="503"/>
    </row>
    <row r="9437" spans="2:2">
      <c r="B9437" s="503"/>
    </row>
    <row r="9438" spans="2:2">
      <c r="B9438" s="503"/>
    </row>
    <row r="9439" spans="2:2">
      <c r="B9439" s="503"/>
    </row>
    <row r="9440" spans="2:2">
      <c r="B9440" s="503"/>
    </row>
    <row r="9441" spans="2:2">
      <c r="B9441" s="503"/>
    </row>
    <row r="9442" spans="2:2">
      <c r="B9442" s="503"/>
    </row>
    <row r="9443" spans="2:2">
      <c r="B9443" s="503"/>
    </row>
    <row r="9444" spans="2:2">
      <c r="B9444" s="503"/>
    </row>
    <row r="9445" spans="2:2">
      <c r="B9445" s="503"/>
    </row>
    <row r="9446" spans="2:2">
      <c r="B9446" s="503"/>
    </row>
    <row r="9447" spans="2:2">
      <c r="B9447" s="503"/>
    </row>
    <row r="9448" spans="2:2">
      <c r="B9448" s="503"/>
    </row>
    <row r="9449" spans="2:2">
      <c r="B9449" s="503"/>
    </row>
    <row r="9450" spans="2:2">
      <c r="B9450" s="503"/>
    </row>
    <row r="9451" spans="2:2">
      <c r="B9451" s="503"/>
    </row>
    <row r="9452" spans="2:2">
      <c r="B9452" s="503"/>
    </row>
    <row r="9453" spans="2:2">
      <c r="B9453" s="503"/>
    </row>
    <row r="9454" spans="2:2">
      <c r="B9454" s="503"/>
    </row>
    <row r="9455" spans="2:2">
      <c r="B9455" s="503"/>
    </row>
    <row r="9456" spans="2:2">
      <c r="B9456" s="503"/>
    </row>
    <row r="9457" spans="2:2">
      <c r="B9457" s="503"/>
    </row>
    <row r="9458" spans="2:2">
      <c r="B9458" s="503"/>
    </row>
    <row r="9459" spans="2:2">
      <c r="B9459" s="503"/>
    </row>
    <row r="9460" spans="2:2">
      <c r="B9460" s="503"/>
    </row>
    <row r="9461" spans="2:2">
      <c r="B9461" s="503"/>
    </row>
    <row r="9462" spans="2:2">
      <c r="B9462" s="503"/>
    </row>
    <row r="9463" spans="2:2">
      <c r="B9463" s="503"/>
    </row>
    <row r="9464" spans="2:2">
      <c r="B9464" s="503"/>
    </row>
    <row r="9465" spans="2:2">
      <c r="B9465" s="503"/>
    </row>
    <row r="9466" spans="2:2">
      <c r="B9466" s="503"/>
    </row>
    <row r="9467" spans="2:2">
      <c r="B9467" s="503"/>
    </row>
    <row r="9468" spans="2:2">
      <c r="B9468" s="503"/>
    </row>
    <row r="9469" spans="2:2">
      <c r="B9469" s="503"/>
    </row>
    <row r="9470" spans="2:2">
      <c r="B9470" s="503"/>
    </row>
    <row r="9471" spans="2:2">
      <c r="B9471" s="503"/>
    </row>
    <row r="9472" spans="2:2">
      <c r="B9472" s="503"/>
    </row>
    <row r="9473" spans="2:2">
      <c r="B9473" s="503"/>
    </row>
    <row r="9474" spans="2:2">
      <c r="B9474" s="503"/>
    </row>
    <row r="9475" spans="2:2">
      <c r="B9475" s="503"/>
    </row>
    <row r="9476" spans="2:2">
      <c r="B9476" s="503"/>
    </row>
    <row r="9477" spans="2:2">
      <c r="B9477" s="503"/>
    </row>
    <row r="9478" spans="2:2">
      <c r="B9478" s="503"/>
    </row>
    <row r="9479" spans="2:2">
      <c r="B9479" s="503"/>
    </row>
    <row r="9480" spans="2:2">
      <c r="B9480" s="503"/>
    </row>
    <row r="9481" spans="2:2">
      <c r="B9481" s="503"/>
    </row>
    <row r="9482" spans="2:2">
      <c r="B9482" s="503"/>
    </row>
    <row r="9483" spans="2:2">
      <c r="B9483" s="503"/>
    </row>
    <row r="9484" spans="2:2">
      <c r="B9484" s="503"/>
    </row>
    <row r="9485" spans="2:2">
      <c r="B9485" s="503"/>
    </row>
    <row r="9486" spans="2:2">
      <c r="B9486" s="503"/>
    </row>
    <row r="9487" spans="2:2">
      <c r="B9487" s="503"/>
    </row>
    <row r="9488" spans="2:2">
      <c r="B9488" s="503"/>
    </row>
    <row r="9489" spans="2:2">
      <c r="B9489" s="503"/>
    </row>
    <row r="9490" spans="2:2">
      <c r="B9490" s="503"/>
    </row>
    <row r="9491" spans="2:2">
      <c r="B9491" s="503"/>
    </row>
    <row r="9492" spans="2:2">
      <c r="B9492" s="503"/>
    </row>
    <row r="9493" spans="2:2">
      <c r="B9493" s="503"/>
    </row>
    <row r="9494" spans="2:2">
      <c r="B9494" s="503"/>
    </row>
    <row r="9495" spans="2:2">
      <c r="B9495" s="503"/>
    </row>
    <row r="9496" spans="2:2">
      <c r="B9496" s="503"/>
    </row>
    <row r="9497" spans="2:2">
      <c r="B9497" s="503"/>
    </row>
    <row r="9498" spans="2:2">
      <c r="B9498" s="503"/>
    </row>
    <row r="9499" spans="2:2">
      <c r="B9499" s="503"/>
    </row>
    <row r="9500" spans="2:2">
      <c r="B9500" s="503"/>
    </row>
    <row r="9501" spans="2:2">
      <c r="B9501" s="503"/>
    </row>
    <row r="9502" spans="2:2">
      <c r="B9502" s="503"/>
    </row>
    <row r="9503" spans="2:2">
      <c r="B9503" s="503"/>
    </row>
    <row r="9504" spans="2:2">
      <c r="B9504" s="503"/>
    </row>
    <row r="9505" spans="2:2">
      <c r="B9505" s="503"/>
    </row>
    <row r="9506" spans="2:2">
      <c r="B9506" s="503"/>
    </row>
    <row r="9507" spans="2:2">
      <c r="B9507" s="503"/>
    </row>
    <row r="9508" spans="2:2">
      <c r="B9508" s="503"/>
    </row>
    <row r="9509" spans="2:2">
      <c r="B9509" s="503"/>
    </row>
    <row r="9510" spans="2:2">
      <c r="B9510" s="503"/>
    </row>
    <row r="9511" spans="2:2">
      <c r="B9511" s="503"/>
    </row>
    <row r="9512" spans="2:2">
      <c r="B9512" s="503"/>
    </row>
    <row r="9513" spans="2:2">
      <c r="B9513" s="503"/>
    </row>
    <row r="9514" spans="2:2">
      <c r="B9514" s="503"/>
    </row>
    <row r="9515" spans="2:2">
      <c r="B9515" s="503"/>
    </row>
    <row r="9516" spans="2:2">
      <c r="B9516" s="503"/>
    </row>
    <row r="9517" spans="2:2">
      <c r="B9517" s="503"/>
    </row>
    <row r="9518" spans="2:2">
      <c r="B9518" s="503"/>
    </row>
    <row r="9519" spans="2:2">
      <c r="B9519" s="503"/>
    </row>
    <row r="9520" spans="2:2">
      <c r="B9520" s="503"/>
    </row>
    <row r="9521" spans="2:2">
      <c r="B9521" s="503"/>
    </row>
    <row r="9522" spans="2:2">
      <c r="B9522" s="503"/>
    </row>
    <row r="9523" spans="2:2">
      <c r="B9523" s="503"/>
    </row>
    <row r="9524" spans="2:2">
      <c r="B9524" s="503"/>
    </row>
    <row r="9525" spans="2:2">
      <c r="B9525" s="503"/>
    </row>
    <row r="9526" spans="2:2">
      <c r="B9526" s="503"/>
    </row>
    <row r="9527" spans="2:2">
      <c r="B9527" s="503"/>
    </row>
    <row r="9528" spans="2:2">
      <c r="B9528" s="503"/>
    </row>
    <row r="9529" spans="2:2">
      <c r="B9529" s="503"/>
    </row>
    <row r="9530" spans="2:2">
      <c r="B9530" s="503"/>
    </row>
    <row r="9531" spans="2:2">
      <c r="B9531" s="503"/>
    </row>
    <row r="9532" spans="2:2">
      <c r="B9532" s="503"/>
    </row>
    <row r="9533" spans="2:2">
      <c r="B9533" s="503"/>
    </row>
    <row r="9534" spans="2:2">
      <c r="B9534" s="503"/>
    </row>
    <row r="9535" spans="2:2">
      <c r="B9535" s="503"/>
    </row>
    <row r="9536" spans="2:2">
      <c r="B9536" s="503"/>
    </row>
    <row r="9537" spans="2:2">
      <c r="B9537" s="503"/>
    </row>
    <row r="9538" spans="2:2">
      <c r="B9538" s="503"/>
    </row>
    <row r="9539" spans="2:2">
      <c r="B9539" s="503"/>
    </row>
    <row r="9540" spans="2:2">
      <c r="B9540" s="503"/>
    </row>
    <row r="9541" spans="2:2">
      <c r="B9541" s="503"/>
    </row>
    <row r="9542" spans="2:2">
      <c r="B9542" s="503"/>
    </row>
    <row r="9543" spans="2:2">
      <c r="B9543" s="503"/>
    </row>
    <row r="9544" spans="2:2">
      <c r="B9544" s="503"/>
    </row>
    <row r="9545" spans="2:2">
      <c r="B9545" s="503"/>
    </row>
    <row r="9546" spans="2:2">
      <c r="B9546" s="503"/>
    </row>
    <row r="9547" spans="2:2">
      <c r="B9547" s="503"/>
    </row>
    <row r="9548" spans="2:2">
      <c r="B9548" s="503"/>
    </row>
    <row r="9549" spans="2:2">
      <c r="B9549" s="503"/>
    </row>
    <row r="9550" spans="2:2">
      <c r="B9550" s="503"/>
    </row>
    <row r="9551" spans="2:2">
      <c r="B9551" s="503"/>
    </row>
    <row r="9552" spans="2:2">
      <c r="B9552" s="503"/>
    </row>
    <row r="9553" spans="2:2">
      <c r="B9553" s="503"/>
    </row>
    <row r="9554" spans="2:2">
      <c r="B9554" s="503"/>
    </row>
    <row r="9555" spans="2:2">
      <c r="B9555" s="503"/>
    </row>
    <row r="9556" spans="2:2">
      <c r="B9556" s="503"/>
    </row>
    <row r="9557" spans="2:2">
      <c r="B9557" s="503"/>
    </row>
    <row r="9558" spans="2:2">
      <c r="B9558" s="503"/>
    </row>
    <row r="9559" spans="2:2">
      <c r="B9559" s="503"/>
    </row>
    <row r="9560" spans="2:2">
      <c r="B9560" s="503"/>
    </row>
    <row r="9561" spans="2:2">
      <c r="B9561" s="503"/>
    </row>
    <row r="9562" spans="2:2">
      <c r="B9562" s="503"/>
    </row>
    <row r="9563" spans="2:2">
      <c r="B9563" s="503"/>
    </row>
    <row r="9564" spans="2:2">
      <c r="B9564" s="503"/>
    </row>
    <row r="9565" spans="2:2">
      <c r="B9565" s="503"/>
    </row>
    <row r="9566" spans="2:2">
      <c r="B9566" s="503"/>
    </row>
    <row r="9567" spans="2:2">
      <c r="B9567" s="503"/>
    </row>
    <row r="9568" spans="2:2">
      <c r="B9568" s="503"/>
    </row>
    <row r="9569" spans="2:2">
      <c r="B9569" s="503"/>
    </row>
    <row r="9570" spans="2:2">
      <c r="B9570" s="503"/>
    </row>
    <row r="9571" spans="2:2">
      <c r="B9571" s="503"/>
    </row>
    <row r="9572" spans="2:2">
      <c r="B9572" s="503"/>
    </row>
    <row r="9573" spans="2:2">
      <c r="B9573" s="503"/>
    </row>
    <row r="9574" spans="2:2">
      <c r="B9574" s="503"/>
    </row>
    <row r="9575" spans="2:2">
      <c r="B9575" s="503"/>
    </row>
    <row r="9576" spans="2:2">
      <c r="B9576" s="503"/>
    </row>
    <row r="9577" spans="2:2">
      <c r="B9577" s="503"/>
    </row>
    <row r="9578" spans="2:2">
      <c r="B9578" s="503"/>
    </row>
    <row r="9579" spans="2:2">
      <c r="B9579" s="503"/>
    </row>
    <row r="9580" spans="2:2">
      <c r="B9580" s="503"/>
    </row>
    <row r="9581" spans="2:2">
      <c r="B9581" s="503"/>
    </row>
    <row r="9582" spans="2:2">
      <c r="B9582" s="503"/>
    </row>
    <row r="9583" spans="2:2">
      <c r="B9583" s="503"/>
    </row>
    <row r="9584" spans="2:2">
      <c r="B9584" s="503"/>
    </row>
    <row r="9585" spans="2:2">
      <c r="B9585" s="503"/>
    </row>
    <row r="9586" spans="2:2">
      <c r="B9586" s="503"/>
    </row>
    <row r="9587" spans="2:2">
      <c r="B9587" s="503"/>
    </row>
    <row r="9588" spans="2:2">
      <c r="B9588" s="503"/>
    </row>
    <row r="9589" spans="2:2">
      <c r="B9589" s="503"/>
    </row>
    <row r="9590" spans="2:2">
      <c r="B9590" s="503"/>
    </row>
    <row r="9591" spans="2:2">
      <c r="B9591" s="503"/>
    </row>
    <row r="9592" spans="2:2">
      <c r="B9592" s="503"/>
    </row>
    <row r="9593" spans="2:2">
      <c r="B9593" s="503"/>
    </row>
    <row r="9594" spans="2:2">
      <c r="B9594" s="503"/>
    </row>
    <row r="9595" spans="2:2">
      <c r="B9595" s="503"/>
    </row>
    <row r="9596" spans="2:2">
      <c r="B9596" s="503"/>
    </row>
    <row r="9597" spans="2:2">
      <c r="B9597" s="503"/>
    </row>
    <row r="9598" spans="2:2">
      <c r="B9598" s="503"/>
    </row>
    <row r="9599" spans="2:2">
      <c r="B9599" s="503"/>
    </row>
    <row r="9600" spans="2:2">
      <c r="B9600" s="503"/>
    </row>
    <row r="9601" spans="2:2">
      <c r="B9601" s="503"/>
    </row>
    <row r="9602" spans="2:2">
      <c r="B9602" s="503"/>
    </row>
    <row r="9603" spans="2:2">
      <c r="B9603" s="503"/>
    </row>
    <row r="9604" spans="2:2">
      <c r="B9604" s="503"/>
    </row>
    <row r="9605" spans="2:2">
      <c r="B9605" s="503"/>
    </row>
    <row r="9606" spans="2:2">
      <c r="B9606" s="503"/>
    </row>
    <row r="9607" spans="2:2">
      <c r="B9607" s="503"/>
    </row>
    <row r="9608" spans="2:2">
      <c r="B9608" s="503"/>
    </row>
    <row r="9609" spans="2:2">
      <c r="B9609" s="503"/>
    </row>
    <row r="9610" spans="2:2">
      <c r="B9610" s="503"/>
    </row>
    <row r="9611" spans="2:2">
      <c r="B9611" s="503"/>
    </row>
    <row r="9612" spans="2:2">
      <c r="B9612" s="503"/>
    </row>
    <row r="9613" spans="2:2">
      <c r="B9613" s="503"/>
    </row>
    <row r="9614" spans="2:2">
      <c r="B9614" s="503"/>
    </row>
    <row r="9615" spans="2:2">
      <c r="B9615" s="503"/>
    </row>
    <row r="9616" spans="2:2">
      <c r="B9616" s="503"/>
    </row>
    <row r="9617" spans="2:2">
      <c r="B9617" s="503"/>
    </row>
    <row r="9618" spans="2:2">
      <c r="B9618" s="503"/>
    </row>
    <row r="9619" spans="2:2">
      <c r="B9619" s="503"/>
    </row>
    <row r="9620" spans="2:2">
      <c r="B9620" s="503"/>
    </row>
    <row r="9621" spans="2:2">
      <c r="B9621" s="503"/>
    </row>
    <row r="9622" spans="2:2">
      <c r="B9622" s="503"/>
    </row>
    <row r="9623" spans="2:2">
      <c r="B9623" s="503"/>
    </row>
    <row r="9624" spans="2:2">
      <c r="B9624" s="503"/>
    </row>
    <row r="9625" spans="2:2">
      <c r="B9625" s="503"/>
    </row>
    <row r="9626" spans="2:2">
      <c r="B9626" s="503"/>
    </row>
    <row r="9627" spans="2:2">
      <c r="B9627" s="503"/>
    </row>
    <row r="9628" spans="2:2">
      <c r="B9628" s="503"/>
    </row>
    <row r="9629" spans="2:2">
      <c r="B9629" s="503"/>
    </row>
    <row r="9630" spans="2:2">
      <c r="B9630" s="503"/>
    </row>
    <row r="9631" spans="2:2">
      <c r="B9631" s="503"/>
    </row>
    <row r="9632" spans="2:2">
      <c r="B9632" s="503"/>
    </row>
    <row r="9633" spans="2:2">
      <c r="B9633" s="503"/>
    </row>
    <row r="9634" spans="2:2">
      <c r="B9634" s="503"/>
    </row>
    <row r="9635" spans="2:2">
      <c r="B9635" s="503"/>
    </row>
    <row r="9636" spans="2:2">
      <c r="B9636" s="503"/>
    </row>
    <row r="9637" spans="2:2">
      <c r="B9637" s="503"/>
    </row>
    <row r="9638" spans="2:2">
      <c r="B9638" s="503"/>
    </row>
    <row r="9639" spans="2:2">
      <c r="B9639" s="503"/>
    </row>
    <row r="9640" spans="2:2">
      <c r="B9640" s="503"/>
    </row>
    <row r="9641" spans="2:2">
      <c r="B9641" s="503"/>
    </row>
    <row r="9642" spans="2:2">
      <c r="B9642" s="503"/>
    </row>
    <row r="9643" spans="2:2">
      <c r="B9643" s="503"/>
    </row>
    <row r="9644" spans="2:2">
      <c r="B9644" s="503"/>
    </row>
    <row r="9645" spans="2:2">
      <c r="B9645" s="503"/>
    </row>
    <row r="9646" spans="2:2">
      <c r="B9646" s="503"/>
    </row>
    <row r="9647" spans="2:2">
      <c r="B9647" s="503"/>
    </row>
    <row r="9648" spans="2:2">
      <c r="B9648" s="503"/>
    </row>
    <row r="9649" spans="2:2">
      <c r="B9649" s="503"/>
    </row>
    <row r="9650" spans="2:2">
      <c r="B9650" s="503"/>
    </row>
    <row r="9651" spans="2:2">
      <c r="B9651" s="503"/>
    </row>
    <row r="9652" spans="2:2">
      <c r="B9652" s="503"/>
    </row>
    <row r="9653" spans="2:2">
      <c r="B9653" s="503"/>
    </row>
    <row r="9654" spans="2:2">
      <c r="B9654" s="503"/>
    </row>
    <row r="9655" spans="2:2">
      <c r="B9655" s="503"/>
    </row>
    <row r="9656" spans="2:2">
      <c r="B9656" s="503"/>
    </row>
    <row r="9657" spans="2:2">
      <c r="B9657" s="503"/>
    </row>
    <row r="9658" spans="2:2">
      <c r="B9658" s="503"/>
    </row>
    <row r="9659" spans="2:2">
      <c r="B9659" s="503"/>
    </row>
    <row r="9660" spans="2:2">
      <c r="B9660" s="503"/>
    </row>
    <row r="9661" spans="2:2">
      <c r="B9661" s="503"/>
    </row>
    <row r="9662" spans="2:2">
      <c r="B9662" s="503"/>
    </row>
    <row r="9663" spans="2:2">
      <c r="B9663" s="503"/>
    </row>
    <row r="9664" spans="2:2">
      <c r="B9664" s="503"/>
    </row>
    <row r="9665" spans="2:2">
      <c r="B9665" s="503"/>
    </row>
    <row r="9666" spans="2:2">
      <c r="B9666" s="503"/>
    </row>
    <row r="9667" spans="2:2">
      <c r="B9667" s="503"/>
    </row>
    <row r="9668" spans="2:2">
      <c r="B9668" s="503"/>
    </row>
    <row r="9669" spans="2:2">
      <c r="B9669" s="503"/>
    </row>
    <row r="9670" spans="2:2">
      <c r="B9670" s="503"/>
    </row>
    <row r="9671" spans="2:2">
      <c r="B9671" s="503"/>
    </row>
    <row r="9672" spans="2:2">
      <c r="B9672" s="503"/>
    </row>
    <row r="9673" spans="2:2">
      <c r="B9673" s="503"/>
    </row>
    <row r="9674" spans="2:2">
      <c r="B9674" s="503"/>
    </row>
    <row r="9675" spans="2:2">
      <c r="B9675" s="503"/>
    </row>
    <row r="9676" spans="2:2">
      <c r="B9676" s="503"/>
    </row>
    <row r="9677" spans="2:2">
      <c r="B9677" s="503"/>
    </row>
    <row r="9678" spans="2:2">
      <c r="B9678" s="503"/>
    </row>
    <row r="9679" spans="2:2">
      <c r="B9679" s="503"/>
    </row>
    <row r="9680" spans="2:2">
      <c r="B9680" s="503"/>
    </row>
    <row r="9681" spans="2:2">
      <c r="B9681" s="503"/>
    </row>
    <row r="9682" spans="2:2">
      <c r="B9682" s="503"/>
    </row>
    <row r="9683" spans="2:2">
      <c r="B9683" s="503"/>
    </row>
    <row r="9684" spans="2:2">
      <c r="B9684" s="503"/>
    </row>
    <row r="9685" spans="2:2">
      <c r="B9685" s="503"/>
    </row>
    <row r="9686" spans="2:2">
      <c r="B9686" s="503"/>
    </row>
    <row r="9687" spans="2:2">
      <c r="B9687" s="503"/>
    </row>
    <row r="9688" spans="2:2">
      <c r="B9688" s="503"/>
    </row>
    <row r="9689" spans="2:2">
      <c r="B9689" s="503"/>
    </row>
    <row r="9690" spans="2:2">
      <c r="B9690" s="503"/>
    </row>
    <row r="9691" spans="2:2">
      <c r="B9691" s="503"/>
    </row>
    <row r="9692" spans="2:2">
      <c r="B9692" s="503"/>
    </row>
    <row r="9693" spans="2:2">
      <c r="B9693" s="503"/>
    </row>
    <row r="9694" spans="2:2">
      <c r="B9694" s="503"/>
    </row>
    <row r="9695" spans="2:2">
      <c r="B9695" s="503"/>
    </row>
    <row r="9696" spans="2:2">
      <c r="B9696" s="503"/>
    </row>
    <row r="9697" spans="2:2">
      <c r="B9697" s="503"/>
    </row>
    <row r="9698" spans="2:2">
      <c r="B9698" s="503"/>
    </row>
    <row r="9699" spans="2:2">
      <c r="B9699" s="503"/>
    </row>
    <row r="9700" spans="2:2">
      <c r="B9700" s="503"/>
    </row>
    <row r="9701" spans="2:2">
      <c r="B9701" s="503"/>
    </row>
    <row r="9702" spans="2:2">
      <c r="B9702" s="503"/>
    </row>
    <row r="9703" spans="2:2">
      <c r="B9703" s="503"/>
    </row>
    <row r="9704" spans="2:2">
      <c r="B9704" s="503"/>
    </row>
    <row r="9705" spans="2:2">
      <c r="B9705" s="503"/>
    </row>
    <row r="9706" spans="2:2">
      <c r="B9706" s="503"/>
    </row>
    <row r="9707" spans="2:2">
      <c r="B9707" s="503"/>
    </row>
    <row r="9708" spans="2:2">
      <c r="B9708" s="503"/>
    </row>
    <row r="9709" spans="2:2">
      <c r="B9709" s="503"/>
    </row>
    <row r="9710" spans="2:2">
      <c r="B9710" s="503"/>
    </row>
    <row r="9711" spans="2:2">
      <c r="B9711" s="503"/>
    </row>
    <row r="9712" spans="2:2">
      <c r="B9712" s="503"/>
    </row>
    <row r="9713" spans="2:2">
      <c r="B9713" s="503"/>
    </row>
    <row r="9714" spans="2:2">
      <c r="B9714" s="503"/>
    </row>
    <row r="9715" spans="2:2">
      <c r="B9715" s="503"/>
    </row>
    <row r="9716" spans="2:2">
      <c r="B9716" s="503"/>
    </row>
    <row r="9717" spans="2:2">
      <c r="B9717" s="503"/>
    </row>
    <row r="9718" spans="2:2">
      <c r="B9718" s="503"/>
    </row>
    <row r="9719" spans="2:2">
      <c r="B9719" s="503"/>
    </row>
    <row r="9720" spans="2:2">
      <c r="B9720" s="503"/>
    </row>
    <row r="9721" spans="2:2">
      <c r="B9721" s="503"/>
    </row>
    <row r="9722" spans="2:2">
      <c r="B9722" s="503"/>
    </row>
    <row r="9723" spans="2:2">
      <c r="B9723" s="503"/>
    </row>
    <row r="9724" spans="2:2">
      <c r="B9724" s="503"/>
    </row>
    <row r="9725" spans="2:2">
      <c r="B9725" s="503"/>
    </row>
    <row r="9726" spans="2:2">
      <c r="B9726" s="503"/>
    </row>
    <row r="9727" spans="2:2">
      <c r="B9727" s="503"/>
    </row>
    <row r="9728" spans="2:2">
      <c r="B9728" s="503"/>
    </row>
    <row r="9729" spans="2:2">
      <c r="B9729" s="503"/>
    </row>
    <row r="9730" spans="2:2">
      <c r="B9730" s="503"/>
    </row>
    <row r="9731" spans="2:2">
      <c r="B9731" s="503"/>
    </row>
    <row r="9732" spans="2:2">
      <c r="B9732" s="503"/>
    </row>
    <row r="9733" spans="2:2">
      <c r="B9733" s="503"/>
    </row>
    <row r="9734" spans="2:2">
      <c r="B9734" s="503"/>
    </row>
    <row r="9735" spans="2:2">
      <c r="B9735" s="503"/>
    </row>
    <row r="9736" spans="2:2">
      <c r="B9736" s="503"/>
    </row>
    <row r="9737" spans="2:2">
      <c r="B9737" s="503"/>
    </row>
    <row r="9738" spans="2:2">
      <c r="B9738" s="503"/>
    </row>
    <row r="9739" spans="2:2">
      <c r="B9739" s="503"/>
    </row>
    <row r="9740" spans="2:2">
      <c r="B9740" s="503"/>
    </row>
    <row r="9741" spans="2:2">
      <c r="B9741" s="503"/>
    </row>
    <row r="9742" spans="2:2">
      <c r="B9742" s="503"/>
    </row>
    <row r="9743" spans="2:2">
      <c r="B9743" s="503"/>
    </row>
    <row r="9744" spans="2:2">
      <c r="B9744" s="503"/>
    </row>
    <row r="9745" spans="2:2">
      <c r="B9745" s="503"/>
    </row>
    <row r="9746" spans="2:2">
      <c r="B9746" s="503"/>
    </row>
    <row r="9747" spans="2:2">
      <c r="B9747" s="503"/>
    </row>
    <row r="9748" spans="2:2">
      <c r="B9748" s="503"/>
    </row>
    <row r="9749" spans="2:2">
      <c r="B9749" s="503"/>
    </row>
    <row r="9750" spans="2:2">
      <c r="B9750" s="503"/>
    </row>
    <row r="9751" spans="2:2">
      <c r="B9751" s="503"/>
    </row>
    <row r="9752" spans="2:2">
      <c r="B9752" s="503"/>
    </row>
    <row r="9753" spans="2:2">
      <c r="B9753" s="503"/>
    </row>
    <row r="9754" spans="2:2">
      <c r="B9754" s="503"/>
    </row>
    <row r="9755" spans="2:2">
      <c r="B9755" s="503"/>
    </row>
    <row r="9756" spans="2:2">
      <c r="B9756" s="503"/>
    </row>
    <row r="9757" spans="2:2">
      <c r="B9757" s="503"/>
    </row>
    <row r="9758" spans="2:2">
      <c r="B9758" s="503"/>
    </row>
    <row r="9759" spans="2:2">
      <c r="B9759" s="503"/>
    </row>
    <row r="9760" spans="2:2">
      <c r="B9760" s="503"/>
    </row>
    <row r="9761" spans="2:2">
      <c r="B9761" s="503"/>
    </row>
    <row r="9762" spans="2:2">
      <c r="B9762" s="503"/>
    </row>
    <row r="9763" spans="2:2">
      <c r="B9763" s="503"/>
    </row>
    <row r="9764" spans="2:2">
      <c r="B9764" s="503"/>
    </row>
    <row r="9765" spans="2:2">
      <c r="B9765" s="503"/>
    </row>
    <row r="9766" spans="2:2">
      <c r="B9766" s="503"/>
    </row>
    <row r="9767" spans="2:2">
      <c r="B9767" s="503"/>
    </row>
    <row r="9768" spans="2:2">
      <c r="B9768" s="503"/>
    </row>
    <row r="9769" spans="2:2">
      <c r="B9769" s="503"/>
    </row>
    <row r="9770" spans="2:2">
      <c r="B9770" s="503"/>
    </row>
    <row r="9771" spans="2:2">
      <c r="B9771" s="503"/>
    </row>
    <row r="9772" spans="2:2">
      <c r="B9772" s="503"/>
    </row>
    <row r="9773" spans="2:2">
      <c r="B9773" s="503"/>
    </row>
    <row r="9774" spans="2:2">
      <c r="B9774" s="503"/>
    </row>
    <row r="9775" spans="2:2">
      <c r="B9775" s="503"/>
    </row>
    <row r="9776" spans="2:2">
      <c r="B9776" s="503"/>
    </row>
    <row r="9777" spans="2:2">
      <c r="B9777" s="503"/>
    </row>
    <row r="9778" spans="2:2">
      <c r="B9778" s="503"/>
    </row>
    <row r="9779" spans="2:2">
      <c r="B9779" s="503"/>
    </row>
    <row r="9780" spans="2:2">
      <c r="B9780" s="503"/>
    </row>
    <row r="9781" spans="2:2">
      <c r="B9781" s="503"/>
    </row>
    <row r="9782" spans="2:2">
      <c r="B9782" s="503"/>
    </row>
    <row r="9783" spans="2:2">
      <c r="B9783" s="503"/>
    </row>
    <row r="9784" spans="2:2">
      <c r="B9784" s="503"/>
    </row>
    <row r="9785" spans="2:2">
      <c r="B9785" s="503"/>
    </row>
    <row r="9786" spans="2:2">
      <c r="B9786" s="503"/>
    </row>
    <row r="9787" spans="2:2">
      <c r="B9787" s="503"/>
    </row>
    <row r="9788" spans="2:2">
      <c r="B9788" s="503"/>
    </row>
    <row r="9789" spans="2:2">
      <c r="B9789" s="503"/>
    </row>
    <row r="9790" spans="2:2">
      <c r="B9790" s="503"/>
    </row>
    <row r="9791" spans="2:2">
      <c r="B9791" s="503"/>
    </row>
    <row r="9792" spans="2:2">
      <c r="B9792" s="503"/>
    </row>
    <row r="9793" spans="2:2">
      <c r="B9793" s="503"/>
    </row>
    <row r="9794" spans="2:2">
      <c r="B9794" s="503"/>
    </row>
    <row r="9795" spans="2:2">
      <c r="B9795" s="503"/>
    </row>
    <row r="9796" spans="2:2">
      <c r="B9796" s="503"/>
    </row>
    <row r="9797" spans="2:2">
      <c r="B9797" s="503"/>
    </row>
    <row r="9798" spans="2:2">
      <c r="B9798" s="503"/>
    </row>
    <row r="9799" spans="2:2">
      <c r="B9799" s="503"/>
    </row>
    <row r="9800" spans="2:2">
      <c r="B9800" s="503"/>
    </row>
    <row r="9801" spans="2:2">
      <c r="B9801" s="503"/>
    </row>
    <row r="9802" spans="2:2">
      <c r="B9802" s="503"/>
    </row>
    <row r="9803" spans="2:2">
      <c r="B9803" s="503"/>
    </row>
    <row r="9804" spans="2:2">
      <c r="B9804" s="503"/>
    </row>
    <row r="9805" spans="2:2">
      <c r="B9805" s="503"/>
    </row>
    <row r="9806" spans="2:2">
      <c r="B9806" s="503"/>
    </row>
    <row r="9807" spans="2:2">
      <c r="B9807" s="503"/>
    </row>
    <row r="9808" spans="2:2">
      <c r="B9808" s="503"/>
    </row>
    <row r="9809" spans="2:2">
      <c r="B9809" s="503"/>
    </row>
    <row r="9810" spans="2:2">
      <c r="B9810" s="503"/>
    </row>
    <row r="9811" spans="2:2">
      <c r="B9811" s="503"/>
    </row>
    <row r="9812" spans="2:2">
      <c r="B9812" s="503"/>
    </row>
    <row r="9813" spans="2:2">
      <c r="B9813" s="503"/>
    </row>
    <row r="9814" spans="2:2">
      <c r="B9814" s="503"/>
    </row>
    <row r="9815" spans="2:2">
      <c r="B9815" s="503"/>
    </row>
    <row r="9816" spans="2:2">
      <c r="B9816" s="503"/>
    </row>
    <row r="9817" spans="2:2">
      <c r="B9817" s="503"/>
    </row>
    <row r="9818" spans="2:2">
      <c r="B9818" s="503"/>
    </row>
    <row r="9819" spans="2:2">
      <c r="B9819" s="503"/>
    </row>
    <row r="9820" spans="2:2">
      <c r="B9820" s="503"/>
    </row>
    <row r="9821" spans="2:2">
      <c r="B9821" s="503"/>
    </row>
    <row r="9822" spans="2:2">
      <c r="B9822" s="503"/>
    </row>
    <row r="9823" spans="2:2">
      <c r="B9823" s="503"/>
    </row>
    <row r="9824" spans="2:2">
      <c r="B9824" s="503"/>
    </row>
    <row r="9825" spans="2:2">
      <c r="B9825" s="503"/>
    </row>
    <row r="9826" spans="2:2">
      <c r="B9826" s="503"/>
    </row>
    <row r="9827" spans="2:2">
      <c r="B9827" s="503"/>
    </row>
    <row r="9828" spans="2:2">
      <c r="B9828" s="503"/>
    </row>
    <row r="9829" spans="2:2">
      <c r="B9829" s="503"/>
    </row>
    <row r="9830" spans="2:2">
      <c r="B9830" s="503"/>
    </row>
    <row r="9831" spans="2:2">
      <c r="B9831" s="503"/>
    </row>
    <row r="9832" spans="2:2">
      <c r="B9832" s="503"/>
    </row>
    <row r="9833" spans="2:2">
      <c r="B9833" s="503"/>
    </row>
    <row r="9834" spans="2:2">
      <c r="B9834" s="503"/>
    </row>
    <row r="9835" spans="2:2">
      <c r="B9835" s="503"/>
    </row>
    <row r="9836" spans="2:2">
      <c r="B9836" s="503"/>
    </row>
    <row r="9837" spans="2:2">
      <c r="B9837" s="503"/>
    </row>
    <row r="9838" spans="2:2">
      <c r="B9838" s="503"/>
    </row>
    <row r="9839" spans="2:2">
      <c r="B9839" s="503"/>
    </row>
    <row r="9840" spans="2:2">
      <c r="B9840" s="503"/>
    </row>
    <row r="9841" spans="2:2">
      <c r="B9841" s="503"/>
    </row>
    <row r="9842" spans="2:2">
      <c r="B9842" s="503"/>
    </row>
    <row r="9843" spans="2:2">
      <c r="B9843" s="503"/>
    </row>
    <row r="9844" spans="2:2">
      <c r="B9844" s="503"/>
    </row>
    <row r="9845" spans="2:2">
      <c r="B9845" s="503"/>
    </row>
    <row r="9846" spans="2:2">
      <c r="B9846" s="503"/>
    </row>
    <row r="9847" spans="2:2">
      <c r="B9847" s="503"/>
    </row>
    <row r="9848" spans="2:2">
      <c r="B9848" s="503"/>
    </row>
    <row r="9849" spans="2:2">
      <c r="B9849" s="503"/>
    </row>
    <row r="9850" spans="2:2">
      <c r="B9850" s="503"/>
    </row>
    <row r="9851" spans="2:2">
      <c r="B9851" s="503"/>
    </row>
    <row r="9852" spans="2:2">
      <c r="B9852" s="503"/>
    </row>
    <row r="9853" spans="2:2">
      <c r="B9853" s="503"/>
    </row>
    <row r="9854" spans="2:2">
      <c r="B9854" s="503"/>
    </row>
    <row r="9855" spans="2:2">
      <c r="B9855" s="503"/>
    </row>
    <row r="9856" spans="2:2">
      <c r="B9856" s="503"/>
    </row>
    <row r="9857" spans="2:2">
      <c r="B9857" s="503"/>
    </row>
    <row r="9858" spans="2:2">
      <c r="B9858" s="503"/>
    </row>
    <row r="9859" spans="2:2">
      <c r="B9859" s="503"/>
    </row>
    <row r="9860" spans="2:2">
      <c r="B9860" s="503"/>
    </row>
    <row r="9861" spans="2:2">
      <c r="B9861" s="503"/>
    </row>
    <row r="9862" spans="2:2">
      <c r="B9862" s="503"/>
    </row>
    <row r="9863" spans="2:2">
      <c r="B9863" s="503"/>
    </row>
    <row r="9864" spans="2:2">
      <c r="B9864" s="503"/>
    </row>
    <row r="9865" spans="2:2">
      <c r="B9865" s="503"/>
    </row>
    <row r="9866" spans="2:2">
      <c r="B9866" s="503"/>
    </row>
    <row r="9867" spans="2:2">
      <c r="B9867" s="503"/>
    </row>
    <row r="9868" spans="2:2">
      <c r="B9868" s="503"/>
    </row>
    <row r="9869" spans="2:2">
      <c r="B9869" s="503"/>
    </row>
    <row r="9870" spans="2:2">
      <c r="B9870" s="503"/>
    </row>
    <row r="9871" spans="2:2">
      <c r="B9871" s="503"/>
    </row>
    <row r="9872" spans="2:2">
      <c r="B9872" s="503"/>
    </row>
    <row r="9873" spans="2:2">
      <c r="B9873" s="503"/>
    </row>
    <row r="9874" spans="2:2">
      <c r="B9874" s="503"/>
    </row>
    <row r="9875" spans="2:2">
      <c r="B9875" s="503"/>
    </row>
    <row r="9876" spans="2:2">
      <c r="B9876" s="503"/>
    </row>
    <row r="9877" spans="2:2">
      <c r="B9877" s="503"/>
    </row>
    <row r="9878" spans="2:2">
      <c r="B9878" s="503"/>
    </row>
    <row r="9879" spans="2:2">
      <c r="B9879" s="503"/>
    </row>
    <row r="9880" spans="2:2">
      <c r="B9880" s="503"/>
    </row>
    <row r="9881" spans="2:2">
      <c r="B9881" s="503"/>
    </row>
    <row r="9882" spans="2:2">
      <c r="B9882" s="503"/>
    </row>
    <row r="9883" spans="2:2">
      <c r="B9883" s="503"/>
    </row>
    <row r="9884" spans="2:2">
      <c r="B9884" s="503"/>
    </row>
    <row r="9885" spans="2:2">
      <c r="B9885" s="503"/>
    </row>
    <row r="9886" spans="2:2">
      <c r="B9886" s="503"/>
    </row>
    <row r="9887" spans="2:2">
      <c r="B9887" s="503"/>
    </row>
    <row r="9888" spans="2:2">
      <c r="B9888" s="503"/>
    </row>
    <row r="9889" spans="2:2">
      <c r="B9889" s="503"/>
    </row>
    <row r="9890" spans="2:2">
      <c r="B9890" s="503"/>
    </row>
    <row r="9891" spans="2:2">
      <c r="B9891" s="503"/>
    </row>
    <row r="9892" spans="2:2">
      <c r="B9892" s="503"/>
    </row>
    <row r="9893" spans="2:2">
      <c r="B9893" s="503"/>
    </row>
    <row r="9894" spans="2:2">
      <c r="B9894" s="503"/>
    </row>
    <row r="9895" spans="2:2">
      <c r="B9895" s="503"/>
    </row>
    <row r="9896" spans="2:2">
      <c r="B9896" s="503"/>
    </row>
    <row r="9897" spans="2:2">
      <c r="B9897" s="503"/>
    </row>
    <row r="9898" spans="2:2">
      <c r="B9898" s="503"/>
    </row>
    <row r="9899" spans="2:2">
      <c r="B9899" s="503"/>
    </row>
    <row r="9900" spans="2:2">
      <c r="B9900" s="503"/>
    </row>
    <row r="9901" spans="2:2">
      <c r="B9901" s="503"/>
    </row>
    <row r="9902" spans="2:2">
      <c r="B9902" s="503"/>
    </row>
    <row r="9903" spans="2:2">
      <c r="B9903" s="503"/>
    </row>
    <row r="9904" spans="2:2">
      <c r="B9904" s="503"/>
    </row>
    <row r="9905" spans="2:2">
      <c r="B9905" s="503"/>
    </row>
    <row r="9906" spans="2:2">
      <c r="B9906" s="503"/>
    </row>
    <row r="9907" spans="2:2">
      <c r="B9907" s="503"/>
    </row>
    <row r="9908" spans="2:2">
      <c r="B9908" s="503"/>
    </row>
    <row r="9909" spans="2:2">
      <c r="B9909" s="503"/>
    </row>
    <row r="9910" spans="2:2">
      <c r="B9910" s="503"/>
    </row>
    <row r="9911" spans="2:2">
      <c r="B9911" s="503"/>
    </row>
    <row r="9912" spans="2:2">
      <c r="B9912" s="503"/>
    </row>
    <row r="9913" spans="2:2">
      <c r="B9913" s="503"/>
    </row>
    <row r="9914" spans="2:2">
      <c r="B9914" s="503"/>
    </row>
    <row r="9915" spans="2:2">
      <c r="B9915" s="503"/>
    </row>
    <row r="9916" spans="2:2">
      <c r="B9916" s="503"/>
    </row>
    <row r="9917" spans="2:2">
      <c r="B9917" s="503"/>
    </row>
    <row r="9918" spans="2:2">
      <c r="B9918" s="503"/>
    </row>
    <row r="9919" spans="2:2">
      <c r="B9919" s="503"/>
    </row>
    <row r="9920" spans="2:2">
      <c r="B9920" s="503"/>
    </row>
    <row r="9921" spans="2:2">
      <c r="B9921" s="503"/>
    </row>
    <row r="9922" spans="2:2">
      <c r="B9922" s="503"/>
    </row>
    <row r="9923" spans="2:2">
      <c r="B9923" s="503"/>
    </row>
    <row r="9924" spans="2:2">
      <c r="B9924" s="503"/>
    </row>
    <row r="9925" spans="2:2">
      <c r="B9925" s="503"/>
    </row>
    <row r="9926" spans="2:2">
      <c r="B9926" s="503"/>
    </row>
    <row r="9927" spans="2:2">
      <c r="B9927" s="503"/>
    </row>
    <row r="9928" spans="2:2">
      <c r="B9928" s="503"/>
    </row>
    <row r="9929" spans="2:2">
      <c r="B9929" s="503"/>
    </row>
    <row r="9930" spans="2:2">
      <c r="B9930" s="503"/>
    </row>
    <row r="9931" spans="2:2">
      <c r="B9931" s="503"/>
    </row>
    <row r="9932" spans="2:2">
      <c r="B9932" s="503"/>
    </row>
    <row r="9933" spans="2:2">
      <c r="B9933" s="503"/>
    </row>
    <row r="9934" spans="2:2">
      <c r="B9934" s="503"/>
    </row>
    <row r="9935" spans="2:2">
      <c r="B9935" s="503"/>
    </row>
    <row r="9936" spans="2:2">
      <c r="B9936" s="503"/>
    </row>
    <row r="9937" spans="2:2">
      <c r="B9937" s="503"/>
    </row>
    <row r="9938" spans="2:2">
      <c r="B9938" s="503"/>
    </row>
    <row r="9939" spans="2:2">
      <c r="B9939" s="503"/>
    </row>
    <row r="9940" spans="2:2">
      <c r="B9940" s="503"/>
    </row>
    <row r="9941" spans="2:2">
      <c r="B9941" s="503"/>
    </row>
    <row r="9942" spans="2:2">
      <c r="B9942" s="503"/>
    </row>
    <row r="9943" spans="2:2">
      <c r="B9943" s="503"/>
    </row>
    <row r="9944" spans="2:2">
      <c r="B9944" s="503"/>
    </row>
    <row r="9945" spans="2:2">
      <c r="B9945" s="503"/>
    </row>
    <row r="9946" spans="2:2">
      <c r="B9946" s="503"/>
    </row>
    <row r="9947" spans="2:2">
      <c r="B9947" s="503"/>
    </row>
    <row r="9948" spans="2:2">
      <c r="B9948" s="503"/>
    </row>
    <row r="9949" spans="2:2">
      <c r="B9949" s="503"/>
    </row>
    <row r="9950" spans="2:2">
      <c r="B9950" s="503"/>
    </row>
    <row r="9951" spans="2:2">
      <c r="B9951" s="503"/>
    </row>
    <row r="9952" spans="2:2">
      <c r="B9952" s="503"/>
    </row>
    <row r="9953" spans="2:2">
      <c r="B9953" s="503"/>
    </row>
    <row r="9954" spans="2:2">
      <c r="B9954" s="503"/>
    </row>
    <row r="9955" spans="2:2">
      <c r="B9955" s="503"/>
    </row>
    <row r="9956" spans="2:2">
      <c r="B9956" s="503"/>
    </row>
    <row r="9957" spans="2:2">
      <c r="B9957" s="503"/>
    </row>
    <row r="9958" spans="2:2">
      <c r="B9958" s="503"/>
    </row>
    <row r="9959" spans="2:2">
      <c r="B9959" s="503"/>
    </row>
    <row r="9960" spans="2:2">
      <c r="B9960" s="503"/>
    </row>
    <row r="9961" spans="2:2">
      <c r="B9961" s="503"/>
    </row>
    <row r="9962" spans="2:2">
      <c r="B9962" s="503"/>
    </row>
    <row r="9963" spans="2:2">
      <c r="B9963" s="503"/>
    </row>
    <row r="9964" spans="2:2">
      <c r="B9964" s="503"/>
    </row>
    <row r="9965" spans="2:2">
      <c r="B9965" s="503"/>
    </row>
    <row r="9966" spans="2:2">
      <c r="B9966" s="503"/>
    </row>
    <row r="9967" spans="2:2">
      <c r="B9967" s="503"/>
    </row>
    <row r="9968" spans="2:2">
      <c r="B9968" s="503"/>
    </row>
    <row r="9969" spans="2:2">
      <c r="B9969" s="503"/>
    </row>
    <row r="9970" spans="2:2">
      <c r="B9970" s="503"/>
    </row>
    <row r="9971" spans="2:2">
      <c r="B9971" s="503"/>
    </row>
    <row r="9972" spans="2:2">
      <c r="B9972" s="503"/>
    </row>
    <row r="9973" spans="2:2">
      <c r="B9973" s="503"/>
    </row>
    <row r="9974" spans="2:2">
      <c r="B9974" s="503"/>
    </row>
    <row r="9975" spans="2:2">
      <c r="B9975" s="503"/>
    </row>
    <row r="9976" spans="2:2">
      <c r="B9976" s="503"/>
    </row>
    <row r="9977" spans="2:2">
      <c r="B9977" s="503"/>
    </row>
    <row r="9978" spans="2:2">
      <c r="B9978" s="503"/>
    </row>
    <row r="9979" spans="2:2">
      <c r="B9979" s="503"/>
    </row>
    <row r="9980" spans="2:2">
      <c r="B9980" s="503"/>
    </row>
    <row r="9981" spans="2:2">
      <c r="B9981" s="503"/>
    </row>
    <row r="9982" spans="2:2">
      <c r="B9982" s="503"/>
    </row>
    <row r="9983" spans="2:2">
      <c r="B9983" s="503"/>
    </row>
    <row r="9984" spans="2:2">
      <c r="B9984" s="503"/>
    </row>
    <row r="9985" spans="2:2">
      <c r="B9985" s="503"/>
    </row>
    <row r="9986" spans="2:2">
      <c r="B9986" s="503"/>
    </row>
    <row r="9987" spans="2:2">
      <c r="B9987" s="503"/>
    </row>
    <row r="9988" spans="2:2">
      <c r="B9988" s="503"/>
    </row>
    <row r="9989" spans="2:2">
      <c r="B9989" s="503"/>
    </row>
    <row r="9990" spans="2:2">
      <c r="B9990" s="503"/>
    </row>
    <row r="9991" spans="2:2">
      <c r="B9991" s="503"/>
    </row>
    <row r="9992" spans="2:2">
      <c r="B9992" s="503"/>
    </row>
    <row r="9993" spans="2:2">
      <c r="B9993" s="503"/>
    </row>
    <row r="9994" spans="2:2">
      <c r="B9994" s="503"/>
    </row>
    <row r="9995" spans="2:2">
      <c r="B9995" s="503"/>
    </row>
    <row r="9996" spans="2:2">
      <c r="B9996" s="503"/>
    </row>
    <row r="9997" spans="2:2">
      <c r="B9997" s="503"/>
    </row>
    <row r="9998" spans="2:2">
      <c r="B9998" s="503"/>
    </row>
    <row r="9999" spans="2:2">
      <c r="B9999" s="503"/>
    </row>
    <row r="10000" spans="2:2">
      <c r="B10000" s="503"/>
    </row>
    <row r="10001" spans="2:2">
      <c r="B10001" s="503"/>
    </row>
    <row r="10002" spans="2:2">
      <c r="B10002" s="503"/>
    </row>
    <row r="10003" spans="2:2">
      <c r="B10003" s="503"/>
    </row>
    <row r="10004" spans="2:2">
      <c r="B10004" s="503"/>
    </row>
    <row r="10005" spans="2:2">
      <c r="B10005" s="503"/>
    </row>
    <row r="10006" spans="2:2">
      <c r="B10006" s="503"/>
    </row>
    <row r="10007" spans="2:2">
      <c r="B10007" s="503"/>
    </row>
    <row r="10008" spans="2:2">
      <c r="B10008" s="503"/>
    </row>
    <row r="10009" spans="2:2">
      <c r="B10009" s="503"/>
    </row>
    <row r="10010" spans="2:2">
      <c r="B10010" s="503"/>
    </row>
    <row r="10011" spans="2:2">
      <c r="B10011" s="503"/>
    </row>
    <row r="10012" spans="2:2">
      <c r="B10012" s="503"/>
    </row>
    <row r="10013" spans="2:2">
      <c r="B10013" s="503"/>
    </row>
    <row r="10014" spans="2:2">
      <c r="B10014" s="503"/>
    </row>
    <row r="10015" spans="2:2">
      <c r="B10015" s="503"/>
    </row>
    <row r="10016" spans="2:2">
      <c r="B10016" s="503"/>
    </row>
    <row r="10017" spans="2:2">
      <c r="B10017" s="503"/>
    </row>
    <row r="10018" spans="2:2">
      <c r="B10018" s="503"/>
    </row>
    <row r="10019" spans="2:2">
      <c r="B10019" s="503"/>
    </row>
    <row r="10020" spans="2:2">
      <c r="B10020" s="503"/>
    </row>
    <row r="10021" spans="2:2">
      <c r="B10021" s="503"/>
    </row>
    <row r="10022" spans="2:2">
      <c r="B10022" s="503"/>
    </row>
    <row r="10023" spans="2:2">
      <c r="B10023" s="503"/>
    </row>
    <row r="10024" spans="2:2">
      <c r="B10024" s="503"/>
    </row>
    <row r="10025" spans="2:2">
      <c r="B10025" s="503"/>
    </row>
    <row r="10026" spans="2:2">
      <c r="B10026" s="503"/>
    </row>
    <row r="10027" spans="2:2">
      <c r="B10027" s="503"/>
    </row>
    <row r="10028" spans="2:2">
      <c r="B10028" s="503"/>
    </row>
    <row r="10029" spans="2:2">
      <c r="B10029" s="503"/>
    </row>
    <row r="10030" spans="2:2">
      <c r="B10030" s="503"/>
    </row>
    <row r="10031" spans="2:2">
      <c r="B10031" s="503"/>
    </row>
    <row r="10032" spans="2:2">
      <c r="B10032" s="503"/>
    </row>
    <row r="10033" spans="2:2">
      <c r="B10033" s="503"/>
    </row>
    <row r="10034" spans="2:2">
      <c r="B10034" s="503"/>
    </row>
    <row r="10035" spans="2:2">
      <c r="B10035" s="503"/>
    </row>
    <row r="10036" spans="2:2">
      <c r="B10036" s="503"/>
    </row>
    <row r="10037" spans="2:2">
      <c r="B10037" s="503"/>
    </row>
    <row r="10038" spans="2:2">
      <c r="B10038" s="503"/>
    </row>
    <row r="10039" spans="2:2">
      <c r="B10039" s="503"/>
    </row>
    <row r="10040" spans="2:2">
      <c r="B10040" s="503"/>
    </row>
    <row r="10041" spans="2:2">
      <c r="B10041" s="503"/>
    </row>
    <row r="10042" spans="2:2">
      <c r="B10042" s="503"/>
    </row>
    <row r="10043" spans="2:2">
      <c r="B10043" s="503"/>
    </row>
    <row r="10044" spans="2:2">
      <c r="B10044" s="503"/>
    </row>
    <row r="10045" spans="2:2">
      <c r="B10045" s="503"/>
    </row>
    <row r="10046" spans="2:2">
      <c r="B10046" s="503"/>
    </row>
    <row r="10047" spans="2:2">
      <c r="B10047" s="503"/>
    </row>
    <row r="10048" spans="2:2">
      <c r="B10048" s="503"/>
    </row>
    <row r="10049" spans="2:2">
      <c r="B10049" s="503"/>
    </row>
    <row r="10050" spans="2:2">
      <c r="B10050" s="503"/>
    </row>
    <row r="10051" spans="2:2">
      <c r="B10051" s="503"/>
    </row>
    <row r="10052" spans="2:2">
      <c r="B10052" s="503"/>
    </row>
    <row r="10053" spans="2:2">
      <c r="B10053" s="503"/>
    </row>
    <row r="10054" spans="2:2">
      <c r="B10054" s="503"/>
    </row>
    <row r="10055" spans="2:2">
      <c r="B10055" s="503"/>
    </row>
    <row r="10056" spans="2:2">
      <c r="B10056" s="503"/>
    </row>
    <row r="10057" spans="2:2">
      <c r="B10057" s="503"/>
    </row>
    <row r="10058" spans="2:2">
      <c r="B10058" s="503"/>
    </row>
    <row r="10059" spans="2:2">
      <c r="B10059" s="503"/>
    </row>
    <row r="10060" spans="2:2">
      <c r="B10060" s="503"/>
    </row>
    <row r="10061" spans="2:2">
      <c r="B10061" s="503"/>
    </row>
    <row r="10062" spans="2:2">
      <c r="B10062" s="503"/>
    </row>
    <row r="10063" spans="2:2">
      <c r="B10063" s="503"/>
    </row>
    <row r="10064" spans="2:2">
      <c r="B10064" s="503"/>
    </row>
    <row r="10065" spans="2:2">
      <c r="B10065" s="503"/>
    </row>
    <row r="10066" spans="2:2">
      <c r="B10066" s="503"/>
    </row>
    <row r="10067" spans="2:2">
      <c r="B10067" s="503"/>
    </row>
    <row r="10068" spans="2:2">
      <c r="B10068" s="503"/>
    </row>
    <row r="10069" spans="2:2">
      <c r="B10069" s="503"/>
    </row>
    <row r="10070" spans="2:2">
      <c r="B10070" s="503"/>
    </row>
    <row r="10071" spans="2:2">
      <c r="B10071" s="503"/>
    </row>
    <row r="10072" spans="2:2">
      <c r="B10072" s="503"/>
    </row>
    <row r="10073" spans="2:2">
      <c r="B10073" s="503"/>
    </row>
    <row r="10074" spans="2:2">
      <c r="B10074" s="503"/>
    </row>
    <row r="10075" spans="2:2">
      <c r="B10075" s="503"/>
    </row>
    <row r="10076" spans="2:2">
      <c r="B10076" s="503"/>
    </row>
    <row r="10077" spans="2:2">
      <c r="B10077" s="503"/>
    </row>
    <row r="10078" spans="2:2">
      <c r="B10078" s="503"/>
    </row>
    <row r="10079" spans="2:2">
      <c r="B10079" s="503"/>
    </row>
    <row r="10080" spans="2:2">
      <c r="B10080" s="503"/>
    </row>
    <row r="10081" spans="2:2">
      <c r="B10081" s="503"/>
    </row>
    <row r="10082" spans="2:2">
      <c r="B10082" s="503"/>
    </row>
    <row r="10083" spans="2:2">
      <c r="B10083" s="503"/>
    </row>
    <row r="10084" spans="2:2">
      <c r="B10084" s="503"/>
    </row>
    <row r="10085" spans="2:2">
      <c r="B10085" s="503"/>
    </row>
    <row r="10086" spans="2:2">
      <c r="B10086" s="503"/>
    </row>
    <row r="10087" spans="2:2">
      <c r="B10087" s="503"/>
    </row>
    <row r="10088" spans="2:2">
      <c r="B10088" s="503"/>
    </row>
    <row r="10089" spans="2:2">
      <c r="B10089" s="503"/>
    </row>
    <row r="10090" spans="2:2">
      <c r="B10090" s="503"/>
    </row>
    <row r="10091" spans="2:2">
      <c r="B10091" s="503"/>
    </row>
    <row r="10092" spans="2:2">
      <c r="B10092" s="503"/>
    </row>
    <row r="10093" spans="2:2">
      <c r="B10093" s="503"/>
    </row>
    <row r="10094" spans="2:2">
      <c r="B10094" s="503"/>
    </row>
    <row r="10095" spans="2:2">
      <c r="B10095" s="503"/>
    </row>
    <row r="10096" spans="2:2">
      <c r="B10096" s="503"/>
    </row>
    <row r="10097" spans="2:2">
      <c r="B10097" s="503"/>
    </row>
    <row r="10098" spans="2:2">
      <c r="B10098" s="503"/>
    </row>
    <row r="10099" spans="2:2">
      <c r="B10099" s="503"/>
    </row>
    <row r="10100" spans="2:2">
      <c r="B10100" s="503"/>
    </row>
    <row r="10101" spans="2:2">
      <c r="B10101" s="503"/>
    </row>
    <row r="10102" spans="2:2">
      <c r="B10102" s="503"/>
    </row>
    <row r="10103" spans="2:2">
      <c r="B10103" s="503"/>
    </row>
    <row r="10104" spans="2:2">
      <c r="B10104" s="503"/>
    </row>
    <row r="10105" spans="2:2">
      <c r="B10105" s="503"/>
    </row>
    <row r="10106" spans="2:2">
      <c r="B10106" s="503"/>
    </row>
    <row r="10107" spans="2:2">
      <c r="B10107" s="503"/>
    </row>
    <row r="10108" spans="2:2">
      <c r="B10108" s="503"/>
    </row>
    <row r="10109" spans="2:2">
      <c r="B10109" s="503"/>
    </row>
    <row r="10110" spans="2:2">
      <c r="B10110" s="503"/>
    </row>
    <row r="10111" spans="2:2">
      <c r="B10111" s="503"/>
    </row>
    <row r="10112" spans="2:2">
      <c r="B10112" s="503"/>
    </row>
    <row r="10113" spans="2:2">
      <c r="B10113" s="503"/>
    </row>
    <row r="10114" spans="2:2">
      <c r="B10114" s="503"/>
    </row>
    <row r="10115" spans="2:2">
      <c r="B10115" s="503"/>
    </row>
    <row r="10116" spans="2:2">
      <c r="B10116" s="503"/>
    </row>
    <row r="10117" spans="2:2">
      <c r="B10117" s="503"/>
    </row>
    <row r="10118" spans="2:2">
      <c r="B10118" s="503"/>
    </row>
    <row r="10119" spans="2:2">
      <c r="B10119" s="503"/>
    </row>
    <row r="10120" spans="2:2">
      <c r="B10120" s="503"/>
    </row>
    <row r="10121" spans="2:2">
      <c r="B10121" s="503"/>
    </row>
    <row r="10122" spans="2:2">
      <c r="B10122" s="503"/>
    </row>
    <row r="10123" spans="2:2">
      <c r="B10123" s="503"/>
    </row>
    <row r="10124" spans="2:2">
      <c r="B10124" s="503"/>
    </row>
    <row r="10125" spans="2:2">
      <c r="B10125" s="503"/>
    </row>
    <row r="10126" spans="2:2">
      <c r="B10126" s="503"/>
    </row>
    <row r="10127" spans="2:2">
      <c r="B10127" s="503"/>
    </row>
    <row r="10128" spans="2:2">
      <c r="B10128" s="503"/>
    </row>
    <row r="10129" spans="2:2">
      <c r="B10129" s="503"/>
    </row>
    <row r="10130" spans="2:2">
      <c r="B10130" s="503"/>
    </row>
    <row r="10131" spans="2:2">
      <c r="B10131" s="503"/>
    </row>
    <row r="10132" spans="2:2">
      <c r="B10132" s="503"/>
    </row>
    <row r="10133" spans="2:2">
      <c r="B10133" s="503"/>
    </row>
    <row r="10134" spans="2:2">
      <c r="B10134" s="503"/>
    </row>
    <row r="10135" spans="2:2">
      <c r="B10135" s="503"/>
    </row>
    <row r="10136" spans="2:2">
      <c r="B10136" s="503"/>
    </row>
    <row r="10137" spans="2:2">
      <c r="B10137" s="503"/>
    </row>
    <row r="10138" spans="2:2">
      <c r="B10138" s="503"/>
    </row>
    <row r="10139" spans="2:2">
      <c r="B10139" s="503"/>
    </row>
    <row r="10140" spans="2:2">
      <c r="B10140" s="503"/>
    </row>
    <row r="10141" spans="2:2">
      <c r="B10141" s="503"/>
    </row>
    <row r="10142" spans="2:2">
      <c r="B10142" s="503"/>
    </row>
    <row r="10143" spans="2:2">
      <c r="B10143" s="503"/>
    </row>
    <row r="10144" spans="2:2">
      <c r="B10144" s="503"/>
    </row>
    <row r="10145" spans="2:2">
      <c r="B10145" s="503"/>
    </row>
    <row r="10146" spans="2:2">
      <c r="B10146" s="503"/>
    </row>
    <row r="10147" spans="2:2">
      <c r="B10147" s="503"/>
    </row>
    <row r="10148" spans="2:2">
      <c r="B10148" s="503"/>
    </row>
    <row r="10149" spans="2:2">
      <c r="B10149" s="503"/>
    </row>
    <row r="10150" spans="2:2">
      <c r="B10150" s="503"/>
    </row>
    <row r="10151" spans="2:2">
      <c r="B10151" s="503"/>
    </row>
    <row r="10152" spans="2:2">
      <c r="B10152" s="503"/>
    </row>
    <row r="10153" spans="2:2">
      <c r="B10153" s="503"/>
    </row>
    <row r="10154" spans="2:2">
      <c r="B10154" s="503"/>
    </row>
    <row r="10155" spans="2:2">
      <c r="B10155" s="503"/>
    </row>
    <row r="10156" spans="2:2">
      <c r="B10156" s="503"/>
    </row>
    <row r="10157" spans="2:2">
      <c r="B10157" s="503"/>
    </row>
    <row r="10158" spans="2:2">
      <c r="B10158" s="503"/>
    </row>
    <row r="10159" spans="2:2">
      <c r="B10159" s="503"/>
    </row>
    <row r="10160" spans="2:2">
      <c r="B10160" s="503"/>
    </row>
    <row r="10161" spans="2:2">
      <c r="B10161" s="503"/>
    </row>
    <row r="10162" spans="2:2">
      <c r="B10162" s="503"/>
    </row>
    <row r="10163" spans="2:2">
      <c r="B10163" s="503"/>
    </row>
    <row r="10164" spans="2:2">
      <c r="B10164" s="503"/>
    </row>
    <row r="10165" spans="2:2">
      <c r="B10165" s="503"/>
    </row>
    <row r="10166" spans="2:2">
      <c r="B10166" s="503"/>
    </row>
    <row r="10167" spans="2:2">
      <c r="B10167" s="503"/>
    </row>
    <row r="10168" spans="2:2">
      <c r="B10168" s="503"/>
    </row>
    <row r="10169" spans="2:2">
      <c r="B10169" s="503"/>
    </row>
    <row r="10170" spans="2:2">
      <c r="B10170" s="503"/>
    </row>
    <row r="10171" spans="2:2">
      <c r="B10171" s="503"/>
    </row>
    <row r="10172" spans="2:2">
      <c r="B10172" s="503"/>
    </row>
    <row r="10173" spans="2:2">
      <c r="B10173" s="503"/>
    </row>
    <row r="10174" spans="2:2">
      <c r="B10174" s="503"/>
    </row>
    <row r="10175" spans="2:2">
      <c r="B10175" s="503"/>
    </row>
    <row r="10176" spans="2:2">
      <c r="B10176" s="503"/>
    </row>
    <row r="10177" spans="2:2">
      <c r="B10177" s="503"/>
    </row>
    <row r="10178" spans="2:2">
      <c r="B10178" s="503"/>
    </row>
    <row r="10179" spans="2:2">
      <c r="B10179" s="503"/>
    </row>
    <row r="10180" spans="2:2">
      <c r="B10180" s="503"/>
    </row>
    <row r="10181" spans="2:2">
      <c r="B10181" s="503"/>
    </row>
    <row r="10182" spans="2:2">
      <c r="B10182" s="503"/>
    </row>
    <row r="10183" spans="2:2">
      <c r="B10183" s="503"/>
    </row>
    <row r="10184" spans="2:2">
      <c r="B10184" s="503"/>
    </row>
    <row r="10185" spans="2:2">
      <c r="B10185" s="503"/>
    </row>
    <row r="10186" spans="2:2">
      <c r="B10186" s="503"/>
    </row>
    <row r="10187" spans="2:2">
      <c r="B10187" s="503"/>
    </row>
    <row r="10188" spans="2:2">
      <c r="B10188" s="503"/>
    </row>
    <row r="10189" spans="2:2">
      <c r="B10189" s="503"/>
    </row>
    <row r="10190" spans="2:2">
      <c r="B10190" s="503"/>
    </row>
    <row r="10191" spans="2:2">
      <c r="B10191" s="503"/>
    </row>
    <row r="10192" spans="2:2">
      <c r="B10192" s="503"/>
    </row>
    <row r="10193" spans="2:2">
      <c r="B10193" s="503"/>
    </row>
    <row r="10194" spans="2:2">
      <c r="B10194" s="503"/>
    </row>
    <row r="10195" spans="2:2">
      <c r="B10195" s="503"/>
    </row>
    <row r="10196" spans="2:2">
      <c r="B10196" s="503"/>
    </row>
    <row r="10197" spans="2:2">
      <c r="B10197" s="503"/>
    </row>
    <row r="10198" spans="2:2">
      <c r="B10198" s="503"/>
    </row>
    <row r="10199" spans="2:2">
      <c r="B10199" s="503"/>
    </row>
    <row r="10200" spans="2:2">
      <c r="B10200" s="503"/>
    </row>
    <row r="10201" spans="2:2">
      <c r="B10201" s="503"/>
    </row>
    <row r="10202" spans="2:2">
      <c r="B10202" s="503"/>
    </row>
    <row r="10203" spans="2:2">
      <c r="B10203" s="503"/>
    </row>
    <row r="10204" spans="2:2">
      <c r="B10204" s="503"/>
    </row>
    <row r="10205" spans="2:2">
      <c r="B10205" s="503"/>
    </row>
    <row r="10206" spans="2:2">
      <c r="B10206" s="503"/>
    </row>
    <row r="10207" spans="2:2">
      <c r="B10207" s="503"/>
    </row>
    <row r="10208" spans="2:2">
      <c r="B10208" s="503"/>
    </row>
    <row r="10209" spans="2:2">
      <c r="B10209" s="503"/>
    </row>
    <row r="10210" spans="2:2">
      <c r="B10210" s="503"/>
    </row>
    <row r="10211" spans="2:2">
      <c r="B10211" s="503"/>
    </row>
    <row r="10212" spans="2:2">
      <c r="B10212" s="503"/>
    </row>
    <row r="10213" spans="2:2">
      <c r="B10213" s="503"/>
    </row>
    <row r="10214" spans="2:2">
      <c r="B10214" s="503"/>
    </row>
    <row r="10215" spans="2:2">
      <c r="B10215" s="503"/>
    </row>
    <row r="10216" spans="2:2">
      <c r="B10216" s="503"/>
    </row>
    <row r="10217" spans="2:2">
      <c r="B10217" s="503"/>
    </row>
    <row r="10218" spans="2:2">
      <c r="B10218" s="503"/>
    </row>
    <row r="10219" spans="2:2">
      <c r="B10219" s="503"/>
    </row>
    <row r="10220" spans="2:2">
      <c r="B10220" s="503"/>
    </row>
    <row r="10221" spans="2:2">
      <c r="B10221" s="503"/>
    </row>
    <row r="10222" spans="2:2">
      <c r="B10222" s="503"/>
    </row>
    <row r="10223" spans="2:2">
      <c r="B10223" s="503"/>
    </row>
    <row r="10224" spans="2:2">
      <c r="B10224" s="503"/>
    </row>
    <row r="10225" spans="2:2">
      <c r="B10225" s="503"/>
    </row>
    <row r="10226" spans="2:2">
      <c r="B10226" s="503"/>
    </row>
    <row r="10227" spans="2:2">
      <c r="B10227" s="503"/>
    </row>
    <row r="10228" spans="2:2">
      <c r="B10228" s="503"/>
    </row>
    <row r="10229" spans="2:2">
      <c r="B10229" s="503"/>
    </row>
    <row r="10230" spans="2:2">
      <c r="B10230" s="503"/>
    </row>
    <row r="10231" spans="2:2">
      <c r="B10231" s="503"/>
    </row>
    <row r="10232" spans="2:2">
      <c r="B10232" s="503"/>
    </row>
    <row r="10233" spans="2:2">
      <c r="B10233" s="503"/>
    </row>
    <row r="10234" spans="2:2">
      <c r="B10234" s="503"/>
    </row>
    <row r="10235" spans="2:2">
      <c r="B10235" s="503"/>
    </row>
    <row r="10236" spans="2:2">
      <c r="B10236" s="503"/>
    </row>
    <row r="10237" spans="2:2">
      <c r="B10237" s="503"/>
    </row>
    <row r="10238" spans="2:2">
      <c r="B10238" s="503"/>
    </row>
    <row r="10239" spans="2:2">
      <c r="B10239" s="503"/>
    </row>
    <row r="10240" spans="2:2">
      <c r="B10240" s="503"/>
    </row>
    <row r="10241" spans="2:2">
      <c r="B10241" s="503"/>
    </row>
    <row r="10242" spans="2:2">
      <c r="B10242" s="503"/>
    </row>
    <row r="10243" spans="2:2">
      <c r="B10243" s="503"/>
    </row>
    <row r="10244" spans="2:2">
      <c r="B10244" s="503"/>
    </row>
    <row r="10245" spans="2:2">
      <c r="B10245" s="503"/>
    </row>
    <row r="10246" spans="2:2">
      <c r="B10246" s="503"/>
    </row>
    <row r="10247" spans="2:2">
      <c r="B10247" s="503"/>
    </row>
    <row r="10248" spans="2:2">
      <c r="B10248" s="503"/>
    </row>
    <row r="10249" spans="2:2">
      <c r="B10249" s="503"/>
    </row>
    <row r="10250" spans="2:2">
      <c r="B10250" s="503"/>
    </row>
    <row r="10251" spans="2:2">
      <c r="B10251" s="503"/>
    </row>
    <row r="10252" spans="2:2">
      <c r="B10252" s="503"/>
    </row>
    <row r="10253" spans="2:2">
      <c r="B10253" s="503"/>
    </row>
    <row r="10254" spans="2:2">
      <c r="B10254" s="503"/>
    </row>
    <row r="10255" spans="2:2">
      <c r="B10255" s="503"/>
    </row>
    <row r="10256" spans="2:2">
      <c r="B10256" s="503"/>
    </row>
    <row r="10257" spans="2:2">
      <c r="B10257" s="503"/>
    </row>
    <row r="10258" spans="2:2">
      <c r="B10258" s="503"/>
    </row>
    <row r="10259" spans="2:2">
      <c r="B10259" s="503"/>
    </row>
    <row r="10260" spans="2:2">
      <c r="B10260" s="503"/>
    </row>
    <row r="10261" spans="2:2">
      <c r="B10261" s="503"/>
    </row>
    <row r="10262" spans="2:2">
      <c r="B10262" s="503"/>
    </row>
    <row r="10263" spans="2:2">
      <c r="B10263" s="503"/>
    </row>
    <row r="10264" spans="2:2">
      <c r="B10264" s="503"/>
    </row>
    <row r="10265" spans="2:2">
      <c r="B10265" s="503"/>
    </row>
    <row r="10266" spans="2:2">
      <c r="B10266" s="503"/>
    </row>
    <row r="10267" spans="2:2">
      <c r="B10267" s="503"/>
    </row>
    <row r="10268" spans="2:2">
      <c r="B10268" s="503"/>
    </row>
    <row r="10269" spans="2:2">
      <c r="B10269" s="503"/>
    </row>
    <row r="10270" spans="2:2">
      <c r="B10270" s="503"/>
    </row>
    <row r="10271" spans="2:2">
      <c r="B10271" s="503"/>
    </row>
    <row r="10272" spans="2:2">
      <c r="B10272" s="503"/>
    </row>
    <row r="10273" spans="2:2">
      <c r="B10273" s="503"/>
    </row>
    <row r="10274" spans="2:2">
      <c r="B10274" s="503"/>
    </row>
    <row r="10275" spans="2:2">
      <c r="B10275" s="503"/>
    </row>
    <row r="10276" spans="2:2">
      <c r="B10276" s="503"/>
    </row>
    <row r="10277" spans="2:2">
      <c r="B10277" s="503"/>
    </row>
    <row r="10278" spans="2:2">
      <c r="B10278" s="503"/>
    </row>
    <row r="10279" spans="2:2">
      <c r="B10279" s="503"/>
    </row>
    <row r="10280" spans="2:2">
      <c r="B10280" s="503"/>
    </row>
    <row r="10281" spans="2:2">
      <c r="B10281" s="503"/>
    </row>
    <row r="10282" spans="2:2">
      <c r="B10282" s="503"/>
    </row>
    <row r="10283" spans="2:2">
      <c r="B10283" s="503"/>
    </row>
    <row r="10284" spans="2:2">
      <c r="B10284" s="503"/>
    </row>
    <row r="10285" spans="2:2">
      <c r="B10285" s="503"/>
    </row>
    <row r="10286" spans="2:2">
      <c r="B10286" s="503"/>
    </row>
    <row r="10287" spans="2:2">
      <c r="B10287" s="503"/>
    </row>
    <row r="10288" spans="2:2">
      <c r="B10288" s="503"/>
    </row>
    <row r="10289" spans="2:2">
      <c r="B10289" s="503"/>
    </row>
    <row r="10290" spans="2:2">
      <c r="B10290" s="503"/>
    </row>
    <row r="10291" spans="2:2">
      <c r="B10291" s="503"/>
    </row>
    <row r="10292" spans="2:2">
      <c r="B10292" s="503"/>
    </row>
    <row r="10293" spans="2:2">
      <c r="B10293" s="503"/>
    </row>
    <row r="10294" spans="2:2">
      <c r="B10294" s="503"/>
    </row>
    <row r="10295" spans="2:2">
      <c r="B10295" s="503"/>
    </row>
    <row r="10296" spans="2:2">
      <c r="B10296" s="503"/>
    </row>
    <row r="10297" spans="2:2">
      <c r="B10297" s="503"/>
    </row>
    <row r="10298" spans="2:2">
      <c r="B10298" s="503"/>
    </row>
    <row r="10299" spans="2:2">
      <c r="B10299" s="503"/>
    </row>
    <row r="10300" spans="2:2">
      <c r="B10300" s="503"/>
    </row>
    <row r="10301" spans="2:2">
      <c r="B10301" s="503"/>
    </row>
    <row r="10302" spans="2:2">
      <c r="B10302" s="503"/>
    </row>
    <row r="10303" spans="2:2">
      <c r="B10303" s="503"/>
    </row>
    <row r="10304" spans="2:2">
      <c r="B10304" s="503"/>
    </row>
    <row r="10305" spans="2:2">
      <c r="B10305" s="503"/>
    </row>
    <row r="10306" spans="2:2">
      <c r="B10306" s="503"/>
    </row>
    <row r="10307" spans="2:2">
      <c r="B10307" s="503"/>
    </row>
    <row r="10308" spans="2:2">
      <c r="B10308" s="503"/>
    </row>
    <row r="10309" spans="2:2">
      <c r="B10309" s="503"/>
    </row>
    <row r="10310" spans="2:2">
      <c r="B10310" s="503"/>
    </row>
    <row r="10311" spans="2:2">
      <c r="B10311" s="503"/>
    </row>
    <row r="10312" spans="2:2">
      <c r="B10312" s="503"/>
    </row>
    <row r="10313" spans="2:2">
      <c r="B10313" s="503"/>
    </row>
    <row r="10314" spans="2:2">
      <c r="B10314" s="503"/>
    </row>
    <row r="10315" spans="2:2">
      <c r="B10315" s="503"/>
    </row>
    <row r="10316" spans="2:2">
      <c r="B10316" s="503"/>
    </row>
    <row r="10317" spans="2:2">
      <c r="B10317" s="503"/>
    </row>
    <row r="10318" spans="2:2">
      <c r="B10318" s="503"/>
    </row>
    <row r="10319" spans="2:2">
      <c r="B10319" s="503"/>
    </row>
    <row r="10320" spans="2:2">
      <c r="B10320" s="503"/>
    </row>
    <row r="10321" spans="2:2">
      <c r="B10321" s="503"/>
    </row>
    <row r="10322" spans="2:2">
      <c r="B10322" s="503"/>
    </row>
    <row r="10323" spans="2:2">
      <c r="B10323" s="503"/>
    </row>
    <row r="10324" spans="2:2">
      <c r="B10324" s="503"/>
    </row>
    <row r="10325" spans="2:2">
      <c r="B10325" s="503"/>
    </row>
    <row r="10326" spans="2:2">
      <c r="B10326" s="503"/>
    </row>
    <row r="10327" spans="2:2">
      <c r="B10327" s="503"/>
    </row>
    <row r="10328" spans="2:2">
      <c r="B10328" s="503"/>
    </row>
    <row r="10329" spans="2:2">
      <c r="B10329" s="503"/>
    </row>
    <row r="10330" spans="2:2">
      <c r="B10330" s="503"/>
    </row>
    <row r="10331" spans="2:2">
      <c r="B10331" s="503"/>
    </row>
    <row r="10332" spans="2:2">
      <c r="B10332" s="503"/>
    </row>
    <row r="10333" spans="2:2">
      <c r="B10333" s="503"/>
    </row>
    <row r="10334" spans="2:2">
      <c r="B10334" s="503"/>
    </row>
    <row r="10335" spans="2:2">
      <c r="B10335" s="503"/>
    </row>
    <row r="10336" spans="2:2">
      <c r="B10336" s="503"/>
    </row>
    <row r="10337" spans="2:2">
      <c r="B10337" s="503"/>
    </row>
    <row r="10338" spans="2:2">
      <c r="B10338" s="503"/>
    </row>
    <row r="10339" spans="2:2">
      <c r="B10339" s="503"/>
    </row>
    <row r="10340" spans="2:2">
      <c r="B10340" s="503"/>
    </row>
    <row r="10341" spans="2:2">
      <c r="B10341" s="503"/>
    </row>
    <row r="10342" spans="2:2">
      <c r="B10342" s="503"/>
    </row>
    <row r="10343" spans="2:2">
      <c r="B10343" s="503"/>
    </row>
    <row r="10344" spans="2:2">
      <c r="B10344" s="503"/>
    </row>
    <row r="10345" spans="2:2">
      <c r="B10345" s="503"/>
    </row>
    <row r="10346" spans="2:2">
      <c r="B10346" s="503"/>
    </row>
    <row r="10347" spans="2:2">
      <c r="B10347" s="503"/>
    </row>
    <row r="10348" spans="2:2">
      <c r="B10348" s="503"/>
    </row>
    <row r="10349" spans="2:2">
      <c r="B10349" s="503"/>
    </row>
    <row r="10350" spans="2:2">
      <c r="B10350" s="503"/>
    </row>
    <row r="10351" spans="2:2">
      <c r="B10351" s="503"/>
    </row>
    <row r="10352" spans="2:2">
      <c r="B10352" s="503"/>
    </row>
    <row r="10353" spans="2:2">
      <c r="B10353" s="503"/>
    </row>
    <row r="10354" spans="2:2">
      <c r="B10354" s="503"/>
    </row>
    <row r="10355" spans="2:2">
      <c r="B10355" s="503"/>
    </row>
    <row r="10356" spans="2:2">
      <c r="B10356" s="503"/>
    </row>
    <row r="10357" spans="2:2">
      <c r="B10357" s="503"/>
    </row>
    <row r="10358" spans="2:2">
      <c r="B10358" s="503"/>
    </row>
    <row r="10359" spans="2:2">
      <c r="B10359" s="503"/>
    </row>
    <row r="10360" spans="2:2">
      <c r="B10360" s="503"/>
    </row>
    <row r="10361" spans="2:2">
      <c r="B10361" s="503"/>
    </row>
    <row r="10362" spans="2:2">
      <c r="B10362" s="503"/>
    </row>
    <row r="10363" spans="2:2">
      <c r="B10363" s="503"/>
    </row>
    <row r="10364" spans="2:2">
      <c r="B10364" s="503"/>
    </row>
    <row r="10365" spans="2:2">
      <c r="B10365" s="503"/>
    </row>
    <row r="10366" spans="2:2">
      <c r="B10366" s="503"/>
    </row>
    <row r="10367" spans="2:2">
      <c r="B10367" s="503"/>
    </row>
    <row r="10368" spans="2:2">
      <c r="B10368" s="503"/>
    </row>
    <row r="10369" spans="2:2">
      <c r="B10369" s="503"/>
    </row>
    <row r="10370" spans="2:2">
      <c r="B10370" s="503"/>
    </row>
    <row r="10371" spans="2:2">
      <c r="B10371" s="503"/>
    </row>
    <row r="10372" spans="2:2">
      <c r="B10372" s="503"/>
    </row>
    <row r="10373" spans="2:2">
      <c r="B10373" s="503"/>
    </row>
    <row r="10374" spans="2:2">
      <c r="B10374" s="503"/>
    </row>
    <row r="10375" spans="2:2">
      <c r="B10375" s="503"/>
    </row>
    <row r="10376" spans="2:2">
      <c r="B10376" s="503"/>
    </row>
    <row r="10377" spans="2:2">
      <c r="B10377" s="503"/>
    </row>
    <row r="10378" spans="2:2">
      <c r="B10378" s="503"/>
    </row>
    <row r="10379" spans="2:2">
      <c r="B10379" s="503"/>
    </row>
    <row r="10380" spans="2:2">
      <c r="B10380" s="503"/>
    </row>
    <row r="10381" spans="2:2">
      <c r="B10381" s="503"/>
    </row>
    <row r="10382" spans="2:2">
      <c r="B10382" s="503"/>
    </row>
    <row r="10383" spans="2:2">
      <c r="B10383" s="503"/>
    </row>
    <row r="10384" spans="2:2">
      <c r="B10384" s="503"/>
    </row>
    <row r="10385" spans="2:2">
      <c r="B10385" s="503"/>
    </row>
    <row r="10386" spans="2:2">
      <c r="B10386" s="503"/>
    </row>
    <row r="10387" spans="2:2">
      <c r="B10387" s="503"/>
    </row>
    <row r="10388" spans="2:2">
      <c r="B10388" s="503"/>
    </row>
    <row r="10389" spans="2:2">
      <c r="B10389" s="503"/>
    </row>
    <row r="10390" spans="2:2">
      <c r="B10390" s="503"/>
    </row>
    <row r="10391" spans="2:2">
      <c r="B10391" s="503"/>
    </row>
    <row r="10392" spans="2:2">
      <c r="B10392" s="503"/>
    </row>
    <row r="10393" spans="2:2">
      <c r="B10393" s="503"/>
    </row>
    <row r="10394" spans="2:2">
      <c r="B10394" s="503"/>
    </row>
    <row r="10395" spans="2:2">
      <c r="B10395" s="503"/>
    </row>
    <row r="10396" spans="2:2">
      <c r="B10396" s="503"/>
    </row>
    <row r="10397" spans="2:2">
      <c r="B10397" s="503"/>
    </row>
    <row r="10398" spans="2:2">
      <c r="B10398" s="503"/>
    </row>
    <row r="10399" spans="2:2">
      <c r="B10399" s="503"/>
    </row>
    <row r="10400" spans="2:2">
      <c r="B10400" s="503"/>
    </row>
    <row r="10401" spans="2:2">
      <c r="B10401" s="503"/>
    </row>
    <row r="10402" spans="2:2">
      <c r="B10402" s="503"/>
    </row>
    <row r="10403" spans="2:2">
      <c r="B10403" s="503"/>
    </row>
    <row r="10404" spans="2:2">
      <c r="B10404" s="503"/>
    </row>
    <row r="10405" spans="2:2">
      <c r="B10405" s="503"/>
    </row>
    <row r="10406" spans="2:2">
      <c r="B10406" s="503"/>
    </row>
    <row r="10407" spans="2:2">
      <c r="B10407" s="503"/>
    </row>
    <row r="10408" spans="2:2">
      <c r="B10408" s="503"/>
    </row>
    <row r="10409" spans="2:2">
      <c r="B10409" s="503"/>
    </row>
    <row r="10410" spans="2:2">
      <c r="B10410" s="503"/>
    </row>
    <row r="10411" spans="2:2">
      <c r="B10411" s="503"/>
    </row>
    <row r="10412" spans="2:2">
      <c r="B10412" s="503"/>
    </row>
    <row r="10413" spans="2:2">
      <c r="B10413" s="503"/>
    </row>
    <row r="10414" spans="2:2">
      <c r="B10414" s="503"/>
    </row>
    <row r="10415" spans="2:2">
      <c r="B10415" s="503"/>
    </row>
    <row r="10416" spans="2:2">
      <c r="B10416" s="503"/>
    </row>
    <row r="10417" spans="2:2">
      <c r="B10417" s="503"/>
    </row>
    <row r="10418" spans="2:2">
      <c r="B10418" s="503"/>
    </row>
    <row r="10419" spans="2:2">
      <c r="B10419" s="503"/>
    </row>
    <row r="10420" spans="2:2">
      <c r="B10420" s="503"/>
    </row>
    <row r="10421" spans="2:2">
      <c r="B10421" s="503"/>
    </row>
    <row r="10422" spans="2:2">
      <c r="B10422" s="503"/>
    </row>
    <row r="10423" spans="2:2">
      <c r="B10423" s="503"/>
    </row>
    <row r="10424" spans="2:2">
      <c r="B10424" s="503"/>
    </row>
    <row r="10425" spans="2:2">
      <c r="B10425" s="503"/>
    </row>
    <row r="10426" spans="2:2">
      <c r="B10426" s="503"/>
    </row>
    <row r="10427" spans="2:2">
      <c r="B10427" s="503"/>
    </row>
    <row r="10428" spans="2:2">
      <c r="B10428" s="503"/>
    </row>
    <row r="10429" spans="2:2">
      <c r="B10429" s="503"/>
    </row>
    <row r="10430" spans="2:2">
      <c r="B10430" s="503"/>
    </row>
    <row r="10431" spans="2:2">
      <c r="B10431" s="503"/>
    </row>
    <row r="10432" spans="2:2">
      <c r="B10432" s="503"/>
    </row>
    <row r="10433" spans="2:2">
      <c r="B10433" s="503"/>
    </row>
    <row r="10434" spans="2:2">
      <c r="B10434" s="503"/>
    </row>
    <row r="10435" spans="2:2">
      <c r="B10435" s="503"/>
    </row>
    <row r="10436" spans="2:2">
      <c r="B10436" s="503"/>
    </row>
    <row r="10437" spans="2:2">
      <c r="B10437" s="503"/>
    </row>
    <row r="10438" spans="2:2">
      <c r="B10438" s="503"/>
    </row>
    <row r="10439" spans="2:2">
      <c r="B10439" s="503"/>
    </row>
    <row r="10440" spans="2:2">
      <c r="B10440" s="503"/>
    </row>
    <row r="10441" spans="2:2">
      <c r="B10441" s="503"/>
    </row>
    <row r="10442" spans="2:2">
      <c r="B10442" s="503"/>
    </row>
    <row r="10443" spans="2:2">
      <c r="B10443" s="503"/>
    </row>
    <row r="10444" spans="2:2">
      <c r="B10444" s="503"/>
    </row>
    <row r="10445" spans="2:2">
      <c r="B10445" s="503"/>
    </row>
    <row r="10446" spans="2:2">
      <c r="B10446" s="503"/>
    </row>
    <row r="10447" spans="2:2">
      <c r="B10447" s="503"/>
    </row>
    <row r="10448" spans="2:2">
      <c r="B10448" s="503"/>
    </row>
    <row r="10449" spans="2:2">
      <c r="B10449" s="503"/>
    </row>
    <row r="10450" spans="2:2">
      <c r="B10450" s="503"/>
    </row>
    <row r="10451" spans="2:2">
      <c r="B10451" s="503"/>
    </row>
    <row r="10452" spans="2:2">
      <c r="B10452" s="503"/>
    </row>
    <row r="10453" spans="2:2">
      <c r="B10453" s="503"/>
    </row>
    <row r="10454" spans="2:2">
      <c r="B10454" s="503"/>
    </row>
    <row r="10455" spans="2:2">
      <c r="B10455" s="503"/>
    </row>
    <row r="10456" spans="2:2">
      <c r="B10456" s="503"/>
    </row>
    <row r="10457" spans="2:2">
      <c r="B10457" s="503"/>
    </row>
    <row r="10458" spans="2:2">
      <c r="B10458" s="503"/>
    </row>
    <row r="10459" spans="2:2">
      <c r="B10459" s="503"/>
    </row>
    <row r="10460" spans="2:2">
      <c r="B10460" s="503"/>
    </row>
    <row r="10461" spans="2:2">
      <c r="B10461" s="503"/>
    </row>
    <row r="10462" spans="2:2">
      <c r="B10462" s="503"/>
    </row>
    <row r="10463" spans="2:2">
      <c r="B10463" s="503"/>
    </row>
    <row r="10464" spans="2:2">
      <c r="B10464" s="503"/>
    </row>
    <row r="10465" spans="2:2">
      <c r="B10465" s="503"/>
    </row>
    <row r="10466" spans="2:2">
      <c r="B10466" s="503"/>
    </row>
    <row r="10467" spans="2:2">
      <c r="B10467" s="503"/>
    </row>
    <row r="10468" spans="2:2">
      <c r="B10468" s="503"/>
    </row>
    <row r="10469" spans="2:2">
      <c r="B10469" s="503"/>
    </row>
    <row r="10470" spans="2:2">
      <c r="B10470" s="503"/>
    </row>
    <row r="10471" spans="2:2">
      <c r="B10471" s="503"/>
    </row>
    <row r="10472" spans="2:2">
      <c r="B10472" s="503"/>
    </row>
    <row r="10473" spans="2:2">
      <c r="B10473" s="503"/>
    </row>
    <row r="10474" spans="2:2">
      <c r="B10474" s="503"/>
    </row>
    <row r="10475" spans="2:2">
      <c r="B10475" s="503"/>
    </row>
    <row r="10476" spans="2:2">
      <c r="B10476" s="503"/>
    </row>
    <row r="10477" spans="2:2">
      <c r="B10477" s="503"/>
    </row>
    <row r="10478" spans="2:2">
      <c r="B10478" s="503"/>
    </row>
    <row r="10479" spans="2:2">
      <c r="B10479" s="503"/>
    </row>
    <row r="10480" spans="2:2">
      <c r="B10480" s="503"/>
    </row>
    <row r="10481" spans="2:2">
      <c r="B10481" s="503"/>
    </row>
    <row r="10482" spans="2:2">
      <c r="B10482" s="503"/>
    </row>
    <row r="10483" spans="2:2">
      <c r="B10483" s="503"/>
    </row>
    <row r="10484" spans="2:2">
      <c r="B10484" s="503"/>
    </row>
    <row r="10485" spans="2:2">
      <c r="B10485" s="503"/>
    </row>
    <row r="10486" spans="2:2">
      <c r="B10486" s="503"/>
    </row>
    <row r="10487" spans="2:2">
      <c r="B10487" s="503"/>
    </row>
    <row r="10488" spans="2:2">
      <c r="B10488" s="503"/>
    </row>
    <row r="10489" spans="2:2">
      <c r="B10489" s="503"/>
    </row>
    <row r="10490" spans="2:2">
      <c r="B10490" s="503"/>
    </row>
    <row r="10491" spans="2:2">
      <c r="B10491" s="503"/>
    </row>
    <row r="10492" spans="2:2">
      <c r="B10492" s="503"/>
    </row>
    <row r="10493" spans="2:2">
      <c r="B10493" s="503"/>
    </row>
    <row r="10494" spans="2:2">
      <c r="B10494" s="503"/>
    </row>
    <row r="10495" spans="2:2">
      <c r="B10495" s="503"/>
    </row>
    <row r="10496" spans="2:2">
      <c r="B10496" s="503"/>
    </row>
    <row r="10497" spans="2:2">
      <c r="B10497" s="503"/>
    </row>
    <row r="10498" spans="2:2">
      <c r="B10498" s="503"/>
    </row>
    <row r="10499" spans="2:2">
      <c r="B10499" s="503"/>
    </row>
    <row r="10500" spans="2:2">
      <c r="B10500" s="503"/>
    </row>
    <row r="10501" spans="2:2">
      <c r="B10501" s="503"/>
    </row>
    <row r="10502" spans="2:2">
      <c r="B10502" s="503"/>
    </row>
    <row r="10503" spans="2:2">
      <c r="B10503" s="503"/>
    </row>
    <row r="10504" spans="2:2">
      <c r="B10504" s="503"/>
    </row>
    <row r="10505" spans="2:2">
      <c r="B10505" s="503"/>
    </row>
    <row r="10506" spans="2:2">
      <c r="B10506" s="503"/>
    </row>
    <row r="10507" spans="2:2">
      <c r="B10507" s="503"/>
    </row>
    <row r="10508" spans="2:2">
      <c r="B10508" s="503"/>
    </row>
    <row r="10509" spans="2:2">
      <c r="B10509" s="503"/>
    </row>
    <row r="10510" spans="2:2">
      <c r="B10510" s="503"/>
    </row>
    <row r="10511" spans="2:2">
      <c r="B10511" s="503"/>
    </row>
    <row r="10512" spans="2:2">
      <c r="B10512" s="503"/>
    </row>
    <row r="10513" spans="2:2">
      <c r="B10513" s="503"/>
    </row>
    <row r="10514" spans="2:2">
      <c r="B10514" s="503"/>
    </row>
    <row r="10515" spans="2:2">
      <c r="B10515" s="503"/>
    </row>
    <row r="10516" spans="2:2">
      <c r="B10516" s="503"/>
    </row>
    <row r="10517" spans="2:2">
      <c r="B10517" s="503"/>
    </row>
    <row r="10518" spans="2:2">
      <c r="B10518" s="503"/>
    </row>
    <row r="10519" spans="2:2">
      <c r="B10519" s="503"/>
    </row>
    <row r="10520" spans="2:2">
      <c r="B10520" s="503"/>
    </row>
    <row r="10521" spans="2:2">
      <c r="B10521" s="503"/>
    </row>
    <row r="10522" spans="2:2">
      <c r="B10522" s="503"/>
    </row>
    <row r="10523" spans="2:2">
      <c r="B10523" s="503"/>
    </row>
    <row r="10524" spans="2:2">
      <c r="B10524" s="503"/>
    </row>
    <row r="10525" spans="2:2">
      <c r="B10525" s="503"/>
    </row>
    <row r="10526" spans="2:2">
      <c r="B10526" s="503"/>
    </row>
    <row r="10527" spans="2:2">
      <c r="B10527" s="503"/>
    </row>
    <row r="10528" spans="2:2">
      <c r="B10528" s="503"/>
    </row>
    <row r="10529" spans="2:2">
      <c r="B10529" s="503"/>
    </row>
    <row r="10530" spans="2:2">
      <c r="B10530" s="503"/>
    </row>
    <row r="10531" spans="2:2">
      <c r="B10531" s="503"/>
    </row>
    <row r="10532" spans="2:2">
      <c r="B10532" s="503"/>
    </row>
    <row r="10533" spans="2:2">
      <c r="B10533" s="503"/>
    </row>
    <row r="10534" spans="2:2">
      <c r="B10534" s="503"/>
    </row>
    <row r="10535" spans="2:2">
      <c r="B10535" s="503"/>
    </row>
    <row r="10536" spans="2:2">
      <c r="B10536" s="503"/>
    </row>
    <row r="10537" spans="2:2">
      <c r="B10537" s="503"/>
    </row>
    <row r="10538" spans="2:2">
      <c r="B10538" s="503"/>
    </row>
    <row r="10539" spans="2:2">
      <c r="B10539" s="503"/>
    </row>
    <row r="10540" spans="2:2">
      <c r="B10540" s="503"/>
    </row>
    <row r="10541" spans="2:2">
      <c r="B10541" s="503"/>
    </row>
    <row r="10542" spans="2:2">
      <c r="B10542" s="503"/>
    </row>
    <row r="10543" spans="2:2">
      <c r="B10543" s="503"/>
    </row>
    <row r="10544" spans="2:2">
      <c r="B10544" s="503"/>
    </row>
    <row r="10545" spans="2:2">
      <c r="B10545" s="503"/>
    </row>
    <row r="10546" spans="2:2">
      <c r="B10546" s="503"/>
    </row>
    <row r="10547" spans="2:2">
      <c r="B10547" s="503"/>
    </row>
    <row r="10548" spans="2:2">
      <c r="B10548" s="503"/>
    </row>
    <row r="10549" spans="2:2">
      <c r="B10549" s="503"/>
    </row>
    <row r="10550" spans="2:2">
      <c r="B10550" s="503"/>
    </row>
    <row r="10551" spans="2:2">
      <c r="B10551" s="503"/>
    </row>
    <row r="10552" spans="2:2">
      <c r="B10552" s="503"/>
    </row>
    <row r="10553" spans="2:2">
      <c r="B10553" s="503"/>
    </row>
    <row r="10554" spans="2:2">
      <c r="B10554" s="503"/>
    </row>
    <row r="10555" spans="2:2">
      <c r="B10555" s="503"/>
    </row>
    <row r="10556" spans="2:2">
      <c r="B10556" s="503"/>
    </row>
    <row r="10557" spans="2:2">
      <c r="B10557" s="503"/>
    </row>
    <row r="10558" spans="2:2">
      <c r="B10558" s="503"/>
    </row>
    <row r="10559" spans="2:2">
      <c r="B10559" s="503"/>
    </row>
    <row r="10560" spans="2:2">
      <c r="B10560" s="503"/>
    </row>
    <row r="10561" spans="2:2">
      <c r="B10561" s="503"/>
    </row>
    <row r="10562" spans="2:2">
      <c r="B10562" s="503"/>
    </row>
    <row r="10563" spans="2:2">
      <c r="B10563" s="503"/>
    </row>
    <row r="10564" spans="2:2">
      <c r="B10564" s="503"/>
    </row>
    <row r="10565" spans="2:2">
      <c r="B10565" s="503"/>
    </row>
    <row r="10566" spans="2:2">
      <c r="B10566" s="503"/>
    </row>
    <row r="10567" spans="2:2">
      <c r="B10567" s="503"/>
    </row>
    <row r="10568" spans="2:2">
      <c r="B10568" s="503"/>
    </row>
    <row r="10569" spans="2:2">
      <c r="B10569" s="503"/>
    </row>
    <row r="10570" spans="2:2">
      <c r="B10570" s="503"/>
    </row>
    <row r="10571" spans="2:2">
      <c r="B10571" s="503"/>
    </row>
    <row r="10572" spans="2:2">
      <c r="B10572" s="503"/>
    </row>
    <row r="10573" spans="2:2">
      <c r="B10573" s="503"/>
    </row>
    <row r="10574" spans="2:2">
      <c r="B10574" s="503"/>
    </row>
    <row r="10575" spans="2:2">
      <c r="B10575" s="503"/>
    </row>
    <row r="10576" spans="2:2">
      <c r="B10576" s="503"/>
    </row>
    <row r="10577" spans="2:2">
      <c r="B10577" s="503"/>
    </row>
    <row r="10578" spans="2:2">
      <c r="B10578" s="503"/>
    </row>
    <row r="10579" spans="2:2">
      <c r="B10579" s="503"/>
    </row>
    <row r="10580" spans="2:2">
      <c r="B10580" s="503"/>
    </row>
    <row r="10581" spans="2:2">
      <c r="B10581" s="503"/>
    </row>
    <row r="10582" spans="2:2">
      <c r="B10582" s="503"/>
    </row>
    <row r="10583" spans="2:2">
      <c r="B10583" s="503"/>
    </row>
    <row r="10584" spans="2:2">
      <c r="B10584" s="503"/>
    </row>
    <row r="10585" spans="2:2">
      <c r="B10585" s="503"/>
    </row>
    <row r="10586" spans="2:2">
      <c r="B10586" s="503"/>
    </row>
    <row r="10587" spans="2:2">
      <c r="B10587" s="503"/>
    </row>
    <row r="10588" spans="2:2">
      <c r="B10588" s="503"/>
    </row>
    <row r="10589" spans="2:2">
      <c r="B10589" s="503"/>
    </row>
    <row r="10590" spans="2:2">
      <c r="B10590" s="503"/>
    </row>
    <row r="10591" spans="2:2">
      <c r="B10591" s="503"/>
    </row>
    <row r="10592" spans="2:2">
      <c r="B10592" s="503"/>
    </row>
    <row r="10593" spans="2:2">
      <c r="B10593" s="503"/>
    </row>
    <row r="10594" spans="2:2">
      <c r="B10594" s="503"/>
    </row>
    <row r="10595" spans="2:2">
      <c r="B10595" s="503"/>
    </row>
    <row r="10596" spans="2:2">
      <c r="B10596" s="503"/>
    </row>
    <row r="10597" spans="2:2">
      <c r="B10597" s="503"/>
    </row>
    <row r="10598" spans="2:2">
      <c r="B10598" s="503"/>
    </row>
    <row r="10599" spans="2:2">
      <c r="B10599" s="503"/>
    </row>
    <row r="10600" spans="2:2">
      <c r="B10600" s="503"/>
    </row>
    <row r="10601" spans="2:2">
      <c r="B10601" s="503"/>
    </row>
    <row r="10602" spans="2:2">
      <c r="B10602" s="503"/>
    </row>
    <row r="10603" spans="2:2">
      <c r="B10603" s="503"/>
    </row>
    <row r="10604" spans="2:2">
      <c r="B10604" s="503"/>
    </row>
    <row r="10605" spans="2:2">
      <c r="B10605" s="503"/>
    </row>
    <row r="10606" spans="2:2">
      <c r="B10606" s="503"/>
    </row>
    <row r="10607" spans="2:2">
      <c r="B10607" s="503"/>
    </row>
    <row r="10608" spans="2:2">
      <c r="B10608" s="503"/>
    </row>
    <row r="10609" spans="2:2">
      <c r="B10609" s="503"/>
    </row>
    <row r="10610" spans="2:2">
      <c r="B10610" s="503"/>
    </row>
    <row r="10611" spans="2:2">
      <c r="B10611" s="503"/>
    </row>
    <row r="10612" spans="2:2">
      <c r="B10612" s="503"/>
    </row>
    <row r="10613" spans="2:2">
      <c r="B10613" s="503"/>
    </row>
    <row r="10614" spans="2:2">
      <c r="B10614" s="503"/>
    </row>
    <row r="10615" spans="2:2">
      <c r="B10615" s="503"/>
    </row>
    <row r="10616" spans="2:2">
      <c r="B10616" s="503"/>
    </row>
    <row r="10617" spans="2:2">
      <c r="B10617" s="503"/>
    </row>
    <row r="10618" spans="2:2">
      <c r="B10618" s="503"/>
    </row>
    <row r="10619" spans="2:2">
      <c r="B10619" s="503"/>
    </row>
    <row r="10620" spans="2:2">
      <c r="B10620" s="503"/>
    </row>
    <row r="10621" spans="2:2">
      <c r="B10621" s="503"/>
    </row>
    <row r="10622" spans="2:2">
      <c r="B10622" s="503"/>
    </row>
    <row r="10623" spans="2:2">
      <c r="B10623" s="503"/>
    </row>
    <row r="10624" spans="2:2">
      <c r="B10624" s="503"/>
    </row>
    <row r="10625" spans="2:2">
      <c r="B10625" s="503"/>
    </row>
    <row r="10626" spans="2:2">
      <c r="B10626" s="503"/>
    </row>
    <row r="10627" spans="2:2">
      <c r="B10627" s="503"/>
    </row>
    <row r="10628" spans="2:2">
      <c r="B10628" s="503"/>
    </row>
    <row r="10629" spans="2:2">
      <c r="B10629" s="503"/>
    </row>
    <row r="10630" spans="2:2">
      <c r="B10630" s="503"/>
    </row>
    <row r="10631" spans="2:2">
      <c r="B10631" s="503"/>
    </row>
    <row r="10632" spans="2:2">
      <c r="B10632" s="503"/>
    </row>
    <row r="10633" spans="2:2">
      <c r="B10633" s="503"/>
    </row>
    <row r="10634" spans="2:2">
      <c r="B10634" s="503"/>
    </row>
    <row r="10635" spans="2:2">
      <c r="B10635" s="503"/>
    </row>
    <row r="10636" spans="2:2">
      <c r="B10636" s="503"/>
    </row>
    <row r="10637" spans="2:2">
      <c r="B10637" s="503"/>
    </row>
    <row r="10638" spans="2:2">
      <c r="B10638" s="503"/>
    </row>
    <row r="10639" spans="2:2">
      <c r="B10639" s="503"/>
    </row>
    <row r="10640" spans="2:2">
      <c r="B10640" s="503"/>
    </row>
    <row r="10641" spans="2:2">
      <c r="B10641" s="503"/>
    </row>
    <row r="10642" spans="2:2">
      <c r="B10642" s="503"/>
    </row>
    <row r="10643" spans="2:2">
      <c r="B10643" s="503"/>
    </row>
    <row r="10644" spans="2:2">
      <c r="B10644" s="503"/>
    </row>
    <row r="10645" spans="2:2">
      <c r="B10645" s="503"/>
    </row>
    <row r="10646" spans="2:2">
      <c r="B10646" s="503"/>
    </row>
    <row r="10647" spans="2:2">
      <c r="B10647" s="503"/>
    </row>
    <row r="10648" spans="2:2">
      <c r="B10648" s="503"/>
    </row>
    <row r="10649" spans="2:2">
      <c r="B10649" s="503"/>
    </row>
    <row r="10650" spans="2:2">
      <c r="B10650" s="503"/>
    </row>
    <row r="10651" spans="2:2">
      <c r="B10651" s="503"/>
    </row>
    <row r="10652" spans="2:2">
      <c r="B10652" s="503"/>
    </row>
    <row r="10653" spans="2:2">
      <c r="B10653" s="503"/>
    </row>
    <row r="10654" spans="2:2">
      <c r="B10654" s="503"/>
    </row>
    <row r="10655" spans="2:2">
      <c r="B10655" s="503"/>
    </row>
    <row r="10656" spans="2:2">
      <c r="B10656" s="503"/>
    </row>
    <row r="10657" spans="2:2">
      <c r="B10657" s="503"/>
    </row>
    <row r="10658" spans="2:2">
      <c r="B10658" s="503"/>
    </row>
    <row r="10659" spans="2:2">
      <c r="B10659" s="503"/>
    </row>
    <row r="10660" spans="2:2">
      <c r="B10660" s="503"/>
    </row>
    <row r="10661" spans="2:2">
      <c r="B10661" s="503"/>
    </row>
    <row r="10662" spans="2:2">
      <c r="B10662" s="503"/>
    </row>
    <row r="10663" spans="2:2">
      <c r="B10663" s="503"/>
    </row>
    <row r="10664" spans="2:2">
      <c r="B10664" s="503"/>
    </row>
    <row r="10665" spans="2:2">
      <c r="B10665" s="503"/>
    </row>
    <row r="10666" spans="2:2">
      <c r="B10666" s="503"/>
    </row>
    <row r="10667" spans="2:2">
      <c r="B10667" s="503"/>
    </row>
    <row r="10668" spans="2:2">
      <c r="B10668" s="503"/>
    </row>
    <row r="10669" spans="2:2">
      <c r="B10669" s="503"/>
    </row>
    <row r="10670" spans="2:2">
      <c r="B10670" s="503"/>
    </row>
    <row r="10671" spans="2:2">
      <c r="B10671" s="503"/>
    </row>
    <row r="10672" spans="2:2">
      <c r="B10672" s="503"/>
    </row>
    <row r="10673" spans="2:2">
      <c r="B10673" s="503"/>
    </row>
    <row r="10674" spans="2:2">
      <c r="B10674" s="503"/>
    </row>
    <row r="10675" spans="2:2">
      <c r="B10675" s="503"/>
    </row>
    <row r="10676" spans="2:2">
      <c r="B10676" s="503"/>
    </row>
    <row r="10677" spans="2:2">
      <c r="B10677" s="503"/>
    </row>
    <row r="10678" spans="2:2">
      <c r="B10678" s="503"/>
    </row>
    <row r="10679" spans="2:2">
      <c r="B10679" s="503"/>
    </row>
    <row r="10680" spans="2:2">
      <c r="B10680" s="503"/>
    </row>
    <row r="10681" spans="2:2">
      <c r="B10681" s="503"/>
    </row>
    <row r="10682" spans="2:2">
      <c r="B10682" s="503"/>
    </row>
    <row r="10683" spans="2:2">
      <c r="B10683" s="503"/>
    </row>
    <row r="10684" spans="2:2">
      <c r="B10684" s="503"/>
    </row>
    <row r="10685" spans="2:2">
      <c r="B10685" s="503"/>
    </row>
    <row r="10686" spans="2:2">
      <c r="B10686" s="503"/>
    </row>
    <row r="10687" spans="2:2">
      <c r="B10687" s="503"/>
    </row>
    <row r="10688" spans="2:2">
      <c r="B10688" s="503"/>
    </row>
    <row r="10689" spans="2:2">
      <c r="B10689" s="503"/>
    </row>
    <row r="10690" spans="2:2">
      <c r="B10690" s="503"/>
    </row>
    <row r="10691" spans="2:2">
      <c r="B10691" s="503"/>
    </row>
    <row r="10692" spans="2:2">
      <c r="B10692" s="503"/>
    </row>
    <row r="10693" spans="2:2">
      <c r="B10693" s="503"/>
    </row>
    <row r="10694" spans="2:2">
      <c r="B10694" s="503"/>
    </row>
    <row r="10695" spans="2:2">
      <c r="B10695" s="503"/>
    </row>
    <row r="10696" spans="2:2">
      <c r="B10696" s="503"/>
    </row>
    <row r="10697" spans="2:2">
      <c r="B10697" s="503"/>
    </row>
    <row r="10698" spans="2:2">
      <c r="B10698" s="503"/>
    </row>
    <row r="10699" spans="2:2">
      <c r="B10699" s="503"/>
    </row>
    <row r="10700" spans="2:2">
      <c r="B10700" s="503"/>
    </row>
    <row r="10701" spans="2:2">
      <c r="B10701" s="503"/>
    </row>
    <row r="10702" spans="2:2">
      <c r="B10702" s="503"/>
    </row>
    <row r="10703" spans="2:2">
      <c r="B10703" s="503"/>
    </row>
    <row r="10704" spans="2:2">
      <c r="B10704" s="503"/>
    </row>
    <row r="10705" spans="2:2">
      <c r="B10705" s="503"/>
    </row>
    <row r="10706" spans="2:2">
      <c r="B10706" s="503"/>
    </row>
    <row r="10707" spans="2:2">
      <c r="B10707" s="503"/>
    </row>
    <row r="10708" spans="2:2">
      <c r="B10708" s="503"/>
    </row>
    <row r="10709" spans="2:2">
      <c r="B10709" s="503"/>
    </row>
    <row r="10710" spans="2:2">
      <c r="B10710" s="503"/>
    </row>
    <row r="10711" spans="2:2">
      <c r="B10711" s="503"/>
    </row>
    <row r="10712" spans="2:2">
      <c r="B10712" s="503"/>
    </row>
    <row r="10713" spans="2:2">
      <c r="B10713" s="503"/>
    </row>
    <row r="10714" spans="2:2">
      <c r="B10714" s="503"/>
    </row>
    <row r="10715" spans="2:2">
      <c r="B10715" s="503"/>
    </row>
    <row r="10716" spans="2:2">
      <c r="B10716" s="503"/>
    </row>
    <row r="10717" spans="2:2">
      <c r="B10717" s="503"/>
    </row>
    <row r="10718" spans="2:2">
      <c r="B10718" s="503"/>
    </row>
    <row r="10719" spans="2:2">
      <c r="B10719" s="503"/>
    </row>
    <row r="10720" spans="2:2">
      <c r="B10720" s="503"/>
    </row>
    <row r="10721" spans="2:2">
      <c r="B10721" s="503"/>
    </row>
    <row r="10722" spans="2:2">
      <c r="B10722" s="503"/>
    </row>
    <row r="10723" spans="2:2">
      <c r="B10723" s="503"/>
    </row>
    <row r="10724" spans="2:2">
      <c r="B10724" s="503"/>
    </row>
    <row r="10725" spans="2:2">
      <c r="B10725" s="503"/>
    </row>
    <row r="10726" spans="2:2">
      <c r="B10726" s="503"/>
    </row>
    <row r="10727" spans="2:2">
      <c r="B10727" s="503"/>
    </row>
    <row r="10728" spans="2:2">
      <c r="B10728" s="503"/>
    </row>
    <row r="10729" spans="2:2">
      <c r="B10729" s="503"/>
    </row>
    <row r="10730" spans="2:2">
      <c r="B10730" s="503"/>
    </row>
    <row r="10731" spans="2:2">
      <c r="B10731" s="503"/>
    </row>
    <row r="10732" spans="2:2">
      <c r="B10732" s="503"/>
    </row>
    <row r="10733" spans="2:2">
      <c r="B10733" s="503"/>
    </row>
    <row r="10734" spans="2:2">
      <c r="B10734" s="503"/>
    </row>
    <row r="10735" spans="2:2">
      <c r="B10735" s="503"/>
    </row>
    <row r="10736" spans="2:2">
      <c r="B10736" s="503"/>
    </row>
    <row r="10737" spans="2:2">
      <c r="B10737" s="503"/>
    </row>
    <row r="10738" spans="2:2">
      <c r="B10738" s="503"/>
    </row>
    <row r="10739" spans="2:2">
      <c r="B10739" s="503"/>
    </row>
    <row r="10740" spans="2:2">
      <c r="B10740" s="503"/>
    </row>
    <row r="10741" spans="2:2">
      <c r="B10741" s="503"/>
    </row>
    <row r="10742" spans="2:2">
      <c r="B10742" s="503"/>
    </row>
    <row r="10743" spans="2:2">
      <c r="B10743" s="503"/>
    </row>
    <row r="10744" spans="2:2">
      <c r="B10744" s="503"/>
    </row>
    <row r="10745" spans="2:2">
      <c r="B10745" s="503"/>
    </row>
    <row r="10746" spans="2:2">
      <c r="B10746" s="503"/>
    </row>
    <row r="10747" spans="2:2">
      <c r="B10747" s="503"/>
    </row>
    <row r="10748" spans="2:2">
      <c r="B10748" s="503"/>
    </row>
    <row r="10749" spans="2:2">
      <c r="B10749" s="503"/>
    </row>
    <row r="10750" spans="2:2">
      <c r="B10750" s="503"/>
    </row>
    <row r="10751" spans="2:2">
      <c r="B10751" s="503"/>
    </row>
    <row r="10752" spans="2:2">
      <c r="B10752" s="503"/>
    </row>
    <row r="10753" spans="2:2">
      <c r="B10753" s="503"/>
    </row>
    <row r="10754" spans="2:2">
      <c r="B10754" s="503"/>
    </row>
    <row r="10755" spans="2:2">
      <c r="B10755" s="503"/>
    </row>
    <row r="10756" spans="2:2">
      <c r="B10756" s="503"/>
    </row>
    <row r="10757" spans="2:2">
      <c r="B10757" s="503"/>
    </row>
    <row r="10758" spans="2:2">
      <c r="B10758" s="503"/>
    </row>
    <row r="10759" spans="2:2">
      <c r="B10759" s="503"/>
    </row>
    <row r="10760" spans="2:2">
      <c r="B10760" s="503"/>
    </row>
    <row r="10761" spans="2:2">
      <c r="B10761" s="503"/>
    </row>
    <row r="10762" spans="2:2">
      <c r="B10762" s="503"/>
    </row>
    <row r="10763" spans="2:2">
      <c r="B10763" s="503"/>
    </row>
    <row r="10764" spans="2:2">
      <c r="B10764" s="503"/>
    </row>
    <row r="10765" spans="2:2">
      <c r="B10765" s="503"/>
    </row>
    <row r="10766" spans="2:2">
      <c r="B10766" s="503"/>
    </row>
    <row r="10767" spans="2:2">
      <c r="B10767" s="503"/>
    </row>
    <row r="10768" spans="2:2">
      <c r="B10768" s="503"/>
    </row>
    <row r="10769" spans="2:2">
      <c r="B10769" s="503"/>
    </row>
    <row r="10770" spans="2:2">
      <c r="B10770" s="503"/>
    </row>
    <row r="10771" spans="2:2">
      <c r="B10771" s="503"/>
    </row>
    <row r="10772" spans="2:2">
      <c r="B10772" s="503"/>
    </row>
    <row r="10773" spans="2:2">
      <c r="B10773" s="503"/>
    </row>
    <row r="10774" spans="2:2">
      <c r="B10774" s="503"/>
    </row>
    <row r="10775" spans="2:2">
      <c r="B10775" s="503"/>
    </row>
    <row r="10776" spans="2:2">
      <c r="B10776" s="503"/>
    </row>
    <row r="10777" spans="2:2">
      <c r="B10777" s="503"/>
    </row>
    <row r="10778" spans="2:2">
      <c r="B10778" s="503"/>
    </row>
    <row r="10779" spans="2:2">
      <c r="B10779" s="503"/>
    </row>
    <row r="10780" spans="2:2">
      <c r="B10780" s="503"/>
    </row>
    <row r="10781" spans="2:2">
      <c r="B10781" s="503"/>
    </row>
    <row r="10782" spans="2:2">
      <c r="B10782" s="503"/>
    </row>
    <row r="10783" spans="2:2">
      <c r="B10783" s="503"/>
    </row>
    <row r="10784" spans="2:2">
      <c r="B10784" s="503"/>
    </row>
    <row r="10785" spans="2:2">
      <c r="B10785" s="503"/>
    </row>
    <row r="10786" spans="2:2">
      <c r="B10786" s="503"/>
    </row>
    <row r="10787" spans="2:2">
      <c r="B10787" s="503"/>
    </row>
    <row r="10788" spans="2:2">
      <c r="B10788" s="503"/>
    </row>
    <row r="10789" spans="2:2">
      <c r="B10789" s="503"/>
    </row>
    <row r="10790" spans="2:2">
      <c r="B10790" s="503"/>
    </row>
    <row r="10791" spans="2:2">
      <c r="B10791" s="503"/>
    </row>
    <row r="10792" spans="2:2">
      <c r="B10792" s="503"/>
    </row>
    <row r="10793" spans="2:2">
      <c r="B10793" s="503"/>
    </row>
    <row r="10794" spans="2:2">
      <c r="B10794" s="503"/>
    </row>
    <row r="10795" spans="2:2">
      <c r="B10795" s="503"/>
    </row>
    <row r="10796" spans="2:2">
      <c r="B10796" s="503"/>
    </row>
    <row r="10797" spans="2:2">
      <c r="B10797" s="503"/>
    </row>
    <row r="10798" spans="2:2">
      <c r="B10798" s="503"/>
    </row>
    <row r="10799" spans="2:2">
      <c r="B10799" s="503"/>
    </row>
    <row r="10800" spans="2:2">
      <c r="B10800" s="503"/>
    </row>
    <row r="10801" spans="2:2">
      <c r="B10801" s="503"/>
    </row>
    <row r="10802" spans="2:2">
      <c r="B10802" s="503"/>
    </row>
    <row r="10803" spans="2:2">
      <c r="B10803" s="503"/>
    </row>
    <row r="10804" spans="2:2">
      <c r="B10804" s="503"/>
    </row>
    <row r="10805" spans="2:2">
      <c r="B10805" s="503"/>
    </row>
    <row r="10806" spans="2:2">
      <c r="B10806" s="503"/>
    </row>
    <row r="10807" spans="2:2">
      <c r="B10807" s="503"/>
    </row>
    <row r="10808" spans="2:2">
      <c r="B10808" s="503"/>
    </row>
    <row r="10809" spans="2:2">
      <c r="B10809" s="503"/>
    </row>
    <row r="10810" spans="2:2">
      <c r="B10810" s="503"/>
    </row>
    <row r="10811" spans="2:2">
      <c r="B10811" s="503"/>
    </row>
    <row r="10812" spans="2:2">
      <c r="B10812" s="503"/>
    </row>
    <row r="10813" spans="2:2">
      <c r="B10813" s="503"/>
    </row>
    <row r="10814" spans="2:2">
      <c r="B10814" s="503"/>
    </row>
    <row r="10815" spans="2:2">
      <c r="B10815" s="503"/>
    </row>
    <row r="10816" spans="2:2">
      <c r="B10816" s="503"/>
    </row>
    <row r="10817" spans="2:2">
      <c r="B10817" s="503"/>
    </row>
    <row r="10818" spans="2:2">
      <c r="B10818" s="503"/>
    </row>
    <row r="10819" spans="2:2">
      <c r="B10819" s="503"/>
    </row>
    <row r="10820" spans="2:2">
      <c r="B10820" s="503"/>
    </row>
    <row r="10821" spans="2:2">
      <c r="B10821" s="503"/>
    </row>
    <row r="10822" spans="2:2">
      <c r="B10822" s="503"/>
    </row>
    <row r="10823" spans="2:2">
      <c r="B10823" s="503"/>
    </row>
    <row r="10824" spans="2:2">
      <c r="B10824" s="503"/>
    </row>
    <row r="10825" spans="2:2">
      <c r="B10825" s="503"/>
    </row>
    <row r="10826" spans="2:2">
      <c r="B10826" s="503"/>
    </row>
    <row r="10827" spans="2:2">
      <c r="B10827" s="503"/>
    </row>
    <row r="10828" spans="2:2">
      <c r="B10828" s="503"/>
    </row>
    <row r="10829" spans="2:2">
      <c r="B10829" s="503"/>
    </row>
    <row r="10830" spans="2:2">
      <c r="B10830" s="503"/>
    </row>
    <row r="10831" spans="2:2">
      <c r="B10831" s="503"/>
    </row>
    <row r="10832" spans="2:2">
      <c r="B10832" s="503"/>
    </row>
    <row r="10833" spans="2:2">
      <c r="B10833" s="503"/>
    </row>
    <row r="10834" spans="2:2">
      <c r="B10834" s="503"/>
    </row>
    <row r="10835" spans="2:2">
      <c r="B10835" s="503"/>
    </row>
    <row r="10836" spans="2:2">
      <c r="B10836" s="503"/>
    </row>
    <row r="10837" spans="2:2">
      <c r="B10837" s="503"/>
    </row>
    <row r="10838" spans="2:2">
      <c r="B10838" s="503"/>
    </row>
    <row r="10839" spans="2:2">
      <c r="B10839" s="503"/>
    </row>
    <row r="10840" spans="2:2">
      <c r="B10840" s="503"/>
    </row>
    <row r="10841" spans="2:2">
      <c r="B10841" s="503"/>
    </row>
    <row r="10842" spans="2:2">
      <c r="B10842" s="503"/>
    </row>
    <row r="10843" spans="2:2">
      <c r="B10843" s="503"/>
    </row>
    <row r="10844" spans="2:2">
      <c r="B10844" s="503"/>
    </row>
    <row r="10845" spans="2:2">
      <c r="B10845" s="503"/>
    </row>
    <row r="10846" spans="2:2">
      <c r="B10846" s="503"/>
    </row>
    <row r="10847" spans="2:2">
      <c r="B10847" s="503"/>
    </row>
    <row r="10848" spans="2:2">
      <c r="B10848" s="503"/>
    </row>
    <row r="10849" spans="2:2">
      <c r="B10849" s="503"/>
    </row>
    <row r="10850" spans="2:2">
      <c r="B10850" s="503"/>
    </row>
    <row r="10851" spans="2:2">
      <c r="B10851" s="503"/>
    </row>
    <row r="10852" spans="2:2">
      <c r="B10852" s="503"/>
    </row>
    <row r="10853" spans="2:2">
      <c r="B10853" s="503"/>
    </row>
    <row r="10854" spans="2:2">
      <c r="B10854" s="503"/>
    </row>
    <row r="10855" spans="2:2">
      <c r="B10855" s="503"/>
    </row>
    <row r="10856" spans="2:2">
      <c r="B10856" s="503"/>
    </row>
    <row r="10857" spans="2:2">
      <c r="B10857" s="503"/>
    </row>
    <row r="10858" spans="2:2">
      <c r="B10858" s="503"/>
    </row>
    <row r="10859" spans="2:2">
      <c r="B10859" s="503"/>
    </row>
    <row r="10860" spans="2:2">
      <c r="B10860" s="503"/>
    </row>
    <row r="10861" spans="2:2">
      <c r="B10861" s="503"/>
    </row>
    <row r="10862" spans="2:2">
      <c r="B10862" s="503"/>
    </row>
    <row r="10863" spans="2:2">
      <c r="B10863" s="503"/>
    </row>
    <row r="10864" spans="2:2">
      <c r="B10864" s="503"/>
    </row>
    <row r="10865" spans="2:2">
      <c r="B10865" s="503"/>
    </row>
    <row r="10866" spans="2:2">
      <c r="B10866" s="503"/>
    </row>
    <row r="10867" spans="2:2">
      <c r="B10867" s="503"/>
    </row>
    <row r="10868" spans="2:2">
      <c r="B10868" s="503"/>
    </row>
    <row r="10869" spans="2:2">
      <c r="B10869" s="503"/>
    </row>
    <row r="10870" spans="2:2">
      <c r="B10870" s="503"/>
    </row>
    <row r="10871" spans="2:2">
      <c r="B10871" s="503"/>
    </row>
    <row r="10872" spans="2:2">
      <c r="B10872" s="503"/>
    </row>
    <row r="10873" spans="2:2">
      <c r="B10873" s="503"/>
    </row>
    <row r="10874" spans="2:2">
      <c r="B10874" s="503"/>
    </row>
    <row r="10875" spans="2:2">
      <c r="B10875" s="503"/>
    </row>
    <row r="10876" spans="2:2">
      <c r="B10876" s="503"/>
    </row>
    <row r="10877" spans="2:2">
      <c r="B10877" s="503"/>
    </row>
    <row r="10878" spans="2:2">
      <c r="B10878" s="503"/>
    </row>
    <row r="10879" spans="2:2">
      <c r="B10879" s="503"/>
    </row>
    <row r="10880" spans="2:2">
      <c r="B10880" s="503"/>
    </row>
    <row r="10881" spans="2:2">
      <c r="B10881" s="503"/>
    </row>
    <row r="10882" spans="2:2">
      <c r="B10882" s="503"/>
    </row>
    <row r="10883" spans="2:2">
      <c r="B10883" s="503"/>
    </row>
    <row r="10884" spans="2:2">
      <c r="B10884" s="503"/>
    </row>
    <row r="10885" spans="2:2">
      <c r="B10885" s="503"/>
    </row>
    <row r="10886" spans="2:2">
      <c r="B10886" s="503"/>
    </row>
    <row r="10887" spans="2:2">
      <c r="B10887" s="503"/>
    </row>
    <row r="10888" spans="2:2">
      <c r="B10888" s="503"/>
    </row>
    <row r="10889" spans="2:2">
      <c r="B10889" s="503"/>
    </row>
    <row r="10890" spans="2:2">
      <c r="B10890" s="503"/>
    </row>
    <row r="10891" spans="2:2">
      <c r="B10891" s="503"/>
    </row>
    <row r="10892" spans="2:2">
      <c r="B10892" s="503"/>
    </row>
    <row r="10893" spans="2:2">
      <c r="B10893" s="503"/>
    </row>
    <row r="10894" spans="2:2">
      <c r="B10894" s="503"/>
    </row>
    <row r="10895" spans="2:2">
      <c r="B10895" s="503"/>
    </row>
    <row r="10896" spans="2:2">
      <c r="B10896" s="503"/>
    </row>
    <row r="10897" spans="2:2">
      <c r="B10897" s="503"/>
    </row>
    <row r="10898" spans="2:2">
      <c r="B10898" s="503"/>
    </row>
    <row r="10899" spans="2:2">
      <c r="B10899" s="503"/>
    </row>
    <row r="10900" spans="2:2">
      <c r="B10900" s="503"/>
    </row>
    <row r="10901" spans="2:2">
      <c r="B10901" s="503"/>
    </row>
    <row r="10902" spans="2:2">
      <c r="B10902" s="503"/>
    </row>
    <row r="10903" spans="2:2">
      <c r="B10903" s="503"/>
    </row>
    <row r="10904" spans="2:2">
      <c r="B10904" s="503"/>
    </row>
    <row r="10905" spans="2:2">
      <c r="B10905" s="503"/>
    </row>
    <row r="10906" spans="2:2">
      <c r="B10906" s="503"/>
    </row>
    <row r="10907" spans="2:2">
      <c r="B10907" s="503"/>
    </row>
    <row r="10908" spans="2:2">
      <c r="B10908" s="503"/>
    </row>
    <row r="10909" spans="2:2">
      <c r="B10909" s="503"/>
    </row>
    <row r="10910" spans="2:2">
      <c r="B10910" s="503"/>
    </row>
    <row r="10911" spans="2:2">
      <c r="B10911" s="503"/>
    </row>
    <row r="10912" spans="2:2">
      <c r="B10912" s="503"/>
    </row>
    <row r="10913" spans="2:2">
      <c r="B10913" s="503"/>
    </row>
    <row r="10914" spans="2:2">
      <c r="B10914" s="503"/>
    </row>
    <row r="10915" spans="2:2">
      <c r="B10915" s="503"/>
    </row>
    <row r="10916" spans="2:2">
      <c r="B10916" s="503"/>
    </row>
    <row r="10917" spans="2:2">
      <c r="B10917" s="503"/>
    </row>
    <row r="10918" spans="2:2">
      <c r="B10918" s="503"/>
    </row>
    <row r="10919" spans="2:2">
      <c r="B10919" s="503"/>
    </row>
    <row r="10920" spans="2:2">
      <c r="B10920" s="503"/>
    </row>
    <row r="10921" spans="2:2">
      <c r="B10921" s="503"/>
    </row>
    <row r="10922" spans="2:2">
      <c r="B10922" s="503"/>
    </row>
    <row r="10923" spans="2:2">
      <c r="B10923" s="503"/>
    </row>
    <row r="10924" spans="2:2">
      <c r="B10924" s="503"/>
    </row>
    <row r="10925" spans="2:2">
      <c r="B10925" s="503"/>
    </row>
    <row r="10926" spans="2:2">
      <c r="B10926" s="503"/>
    </row>
    <row r="10927" spans="2:2">
      <c r="B10927" s="503"/>
    </row>
    <row r="10928" spans="2:2">
      <c r="B10928" s="503"/>
    </row>
    <row r="10929" spans="2:2">
      <c r="B10929" s="503"/>
    </row>
    <row r="10930" spans="2:2">
      <c r="B10930" s="503"/>
    </row>
    <row r="10931" spans="2:2">
      <c r="B10931" s="503"/>
    </row>
    <row r="10932" spans="2:2">
      <c r="B10932" s="503"/>
    </row>
    <row r="10933" spans="2:2">
      <c r="B10933" s="503"/>
    </row>
    <row r="10934" spans="2:2">
      <c r="B10934" s="503"/>
    </row>
    <row r="10935" spans="2:2">
      <c r="B10935" s="503"/>
    </row>
    <row r="10936" spans="2:2">
      <c r="B10936" s="503"/>
    </row>
    <row r="10937" spans="2:2">
      <c r="B10937" s="503"/>
    </row>
    <row r="10938" spans="2:2">
      <c r="B10938" s="503"/>
    </row>
    <row r="10939" spans="2:2">
      <c r="B10939" s="503"/>
    </row>
    <row r="10940" spans="2:2">
      <c r="B10940" s="503"/>
    </row>
    <row r="10941" spans="2:2">
      <c r="B10941" s="503"/>
    </row>
    <row r="10942" spans="2:2">
      <c r="B10942" s="503"/>
    </row>
    <row r="10943" spans="2:2">
      <c r="B10943" s="503"/>
    </row>
    <row r="10944" spans="2:2">
      <c r="B10944" s="503"/>
    </row>
    <row r="10945" spans="2:2">
      <c r="B10945" s="503"/>
    </row>
    <row r="10946" spans="2:2">
      <c r="B10946" s="503"/>
    </row>
    <row r="10947" spans="2:2">
      <c r="B10947" s="503"/>
    </row>
    <row r="10948" spans="2:2">
      <c r="B10948" s="503"/>
    </row>
    <row r="10949" spans="2:2">
      <c r="B10949" s="503"/>
    </row>
    <row r="10950" spans="2:2">
      <c r="B10950" s="503"/>
    </row>
    <row r="10951" spans="2:2">
      <c r="B10951" s="503"/>
    </row>
    <row r="10952" spans="2:2">
      <c r="B10952" s="503"/>
    </row>
    <row r="10953" spans="2:2">
      <c r="B10953" s="503"/>
    </row>
    <row r="10954" spans="2:2">
      <c r="B10954" s="503"/>
    </row>
    <row r="10955" spans="2:2">
      <c r="B10955" s="503"/>
    </row>
    <row r="10956" spans="2:2">
      <c r="B10956" s="503"/>
    </row>
    <row r="10957" spans="2:2">
      <c r="B10957" s="503"/>
    </row>
    <row r="10958" spans="2:2">
      <c r="B10958" s="503"/>
    </row>
    <row r="10959" spans="2:2">
      <c r="B10959" s="503"/>
    </row>
    <row r="10960" spans="2:2">
      <c r="B10960" s="503"/>
    </row>
    <row r="10961" spans="2:2">
      <c r="B10961" s="503"/>
    </row>
    <row r="10962" spans="2:2">
      <c r="B10962" s="503"/>
    </row>
    <row r="10963" spans="2:2">
      <c r="B10963" s="503"/>
    </row>
    <row r="10964" spans="2:2">
      <c r="B10964" s="503"/>
    </row>
    <row r="10965" spans="2:2">
      <c r="B10965" s="503"/>
    </row>
    <row r="10966" spans="2:2">
      <c r="B10966" s="503"/>
    </row>
    <row r="10967" spans="2:2">
      <c r="B10967" s="503"/>
    </row>
    <row r="10968" spans="2:2">
      <c r="B10968" s="503"/>
    </row>
    <row r="10969" spans="2:2">
      <c r="B10969" s="503"/>
    </row>
    <row r="10970" spans="2:2">
      <c r="B10970" s="503"/>
    </row>
    <row r="10971" spans="2:2">
      <c r="B10971" s="503"/>
    </row>
    <row r="10972" spans="2:2">
      <c r="B10972" s="503"/>
    </row>
    <row r="10973" spans="2:2">
      <c r="B10973" s="503"/>
    </row>
    <row r="10974" spans="2:2">
      <c r="B10974" s="503"/>
    </row>
    <row r="10975" spans="2:2">
      <c r="B10975" s="503"/>
    </row>
    <row r="10976" spans="2:2">
      <c r="B10976" s="503"/>
    </row>
    <row r="10977" spans="2:2">
      <c r="B10977" s="503"/>
    </row>
    <row r="10978" spans="2:2">
      <c r="B10978" s="503"/>
    </row>
    <row r="10979" spans="2:2">
      <c r="B10979" s="503"/>
    </row>
    <row r="10980" spans="2:2">
      <c r="B10980" s="503"/>
    </row>
    <row r="10981" spans="2:2">
      <c r="B10981" s="503"/>
    </row>
    <row r="10982" spans="2:2">
      <c r="B10982" s="503"/>
    </row>
    <row r="10983" spans="2:2">
      <c r="B10983" s="503"/>
    </row>
    <row r="10984" spans="2:2">
      <c r="B10984" s="503"/>
    </row>
    <row r="10985" spans="2:2">
      <c r="B10985" s="503"/>
    </row>
    <row r="10986" spans="2:2">
      <c r="B10986" s="503"/>
    </row>
    <row r="10987" spans="2:2">
      <c r="B10987" s="503"/>
    </row>
    <row r="10988" spans="2:2">
      <c r="B10988" s="503"/>
    </row>
    <row r="10989" spans="2:2">
      <c r="B10989" s="503"/>
    </row>
    <row r="10990" spans="2:2">
      <c r="B10990" s="503"/>
    </row>
    <row r="10991" spans="2:2">
      <c r="B10991" s="503"/>
    </row>
    <row r="10992" spans="2:2">
      <c r="B10992" s="503"/>
    </row>
    <row r="10993" spans="2:2">
      <c r="B10993" s="503"/>
    </row>
    <row r="10994" spans="2:2">
      <c r="B10994" s="503"/>
    </row>
    <row r="10995" spans="2:2">
      <c r="B10995" s="503"/>
    </row>
    <row r="10996" spans="2:2">
      <c r="B10996" s="503"/>
    </row>
    <row r="10997" spans="2:2">
      <c r="B10997" s="503"/>
    </row>
    <row r="10998" spans="2:2">
      <c r="B10998" s="503"/>
    </row>
    <row r="10999" spans="2:2">
      <c r="B10999" s="503"/>
    </row>
    <row r="11000" spans="2:2">
      <c r="B11000" s="503"/>
    </row>
    <row r="11001" spans="2:2">
      <c r="B11001" s="503"/>
    </row>
    <row r="11002" spans="2:2">
      <c r="B11002" s="503"/>
    </row>
    <row r="11003" spans="2:2">
      <c r="B11003" s="503"/>
    </row>
    <row r="11004" spans="2:2">
      <c r="B11004" s="503"/>
    </row>
    <row r="11005" spans="2:2">
      <c r="B11005" s="503"/>
    </row>
    <row r="11006" spans="2:2">
      <c r="B11006" s="503"/>
    </row>
    <row r="11007" spans="2:2">
      <c r="B11007" s="503"/>
    </row>
    <row r="11008" spans="2:2">
      <c r="B11008" s="503"/>
    </row>
    <row r="11009" spans="2:2">
      <c r="B11009" s="503"/>
    </row>
    <row r="11010" spans="2:2">
      <c r="B11010" s="503"/>
    </row>
    <row r="11011" spans="2:2">
      <c r="B11011" s="503"/>
    </row>
    <row r="11012" spans="2:2">
      <c r="B11012" s="503"/>
    </row>
    <row r="11013" spans="2:2">
      <c r="B11013" s="503"/>
    </row>
    <row r="11014" spans="2:2">
      <c r="B11014" s="503"/>
    </row>
    <row r="11015" spans="2:2">
      <c r="B11015" s="503"/>
    </row>
    <row r="11016" spans="2:2">
      <c r="B11016" s="503"/>
    </row>
    <row r="11017" spans="2:2">
      <c r="B11017" s="503"/>
    </row>
    <row r="11018" spans="2:2">
      <c r="B11018" s="503"/>
    </row>
    <row r="11019" spans="2:2">
      <c r="B11019" s="503"/>
    </row>
    <row r="11020" spans="2:2">
      <c r="B11020" s="503"/>
    </row>
    <row r="11021" spans="2:2">
      <c r="B11021" s="503"/>
    </row>
    <row r="11022" spans="2:2">
      <c r="B11022" s="503"/>
    </row>
    <row r="11023" spans="2:2">
      <c r="B11023" s="503"/>
    </row>
    <row r="11024" spans="2:2">
      <c r="B11024" s="503"/>
    </row>
    <row r="11025" spans="2:2">
      <c r="B11025" s="503"/>
    </row>
    <row r="11026" spans="2:2">
      <c r="B11026" s="503"/>
    </row>
    <row r="11027" spans="2:2">
      <c r="B11027" s="503"/>
    </row>
    <row r="11028" spans="2:2">
      <c r="B11028" s="503"/>
    </row>
    <row r="11029" spans="2:2">
      <c r="B11029" s="503"/>
    </row>
    <row r="11030" spans="2:2">
      <c r="B11030" s="503"/>
    </row>
    <row r="11031" spans="2:2">
      <c r="B11031" s="503"/>
    </row>
    <row r="11032" spans="2:2">
      <c r="B11032" s="503"/>
    </row>
    <row r="11033" spans="2:2">
      <c r="B11033" s="503"/>
    </row>
    <row r="11034" spans="2:2">
      <c r="B11034" s="503"/>
    </row>
    <row r="11035" spans="2:2">
      <c r="B11035" s="503"/>
    </row>
    <row r="11036" spans="2:2">
      <c r="B11036" s="503"/>
    </row>
    <row r="11037" spans="2:2">
      <c r="B11037" s="503"/>
    </row>
    <row r="11038" spans="2:2">
      <c r="B11038" s="503"/>
    </row>
    <row r="11039" spans="2:2">
      <c r="B11039" s="503"/>
    </row>
    <row r="11040" spans="2:2">
      <c r="B11040" s="503"/>
    </row>
    <row r="11041" spans="2:2">
      <c r="B11041" s="503"/>
    </row>
    <row r="11042" spans="2:2">
      <c r="B11042" s="503"/>
    </row>
    <row r="11043" spans="2:2">
      <c r="B11043" s="503"/>
    </row>
    <row r="11044" spans="2:2">
      <c r="B11044" s="503"/>
    </row>
    <row r="11045" spans="2:2">
      <c r="B11045" s="503"/>
    </row>
    <row r="11046" spans="2:2">
      <c r="B11046" s="503"/>
    </row>
    <row r="11047" spans="2:2">
      <c r="B11047" s="503"/>
    </row>
    <row r="11048" spans="2:2">
      <c r="B11048" s="503"/>
    </row>
    <row r="11049" spans="2:2">
      <c r="B11049" s="503"/>
    </row>
    <row r="11050" spans="2:2">
      <c r="B11050" s="503"/>
    </row>
    <row r="11051" spans="2:2">
      <c r="B11051" s="503"/>
    </row>
    <row r="11052" spans="2:2">
      <c r="B11052" s="503"/>
    </row>
    <row r="11053" spans="2:2">
      <c r="B11053" s="503"/>
    </row>
    <row r="11054" spans="2:2">
      <c r="B11054" s="503"/>
    </row>
    <row r="11055" spans="2:2">
      <c r="B11055" s="503"/>
    </row>
    <row r="11056" spans="2:2">
      <c r="B11056" s="503"/>
    </row>
    <row r="11057" spans="2:2">
      <c r="B11057" s="503"/>
    </row>
    <row r="11058" spans="2:2">
      <c r="B11058" s="503"/>
    </row>
    <row r="11059" spans="2:2">
      <c r="B11059" s="503"/>
    </row>
    <row r="11060" spans="2:2">
      <c r="B11060" s="503"/>
    </row>
    <row r="11061" spans="2:2">
      <c r="B11061" s="503"/>
    </row>
    <row r="11062" spans="2:2">
      <c r="B11062" s="503"/>
    </row>
    <row r="11063" spans="2:2">
      <c r="B11063" s="503"/>
    </row>
    <row r="11064" spans="2:2">
      <c r="B11064" s="503"/>
    </row>
    <row r="11065" spans="2:2">
      <c r="B11065" s="503"/>
    </row>
    <row r="11066" spans="2:2">
      <c r="B11066" s="503"/>
    </row>
    <row r="11067" spans="2:2">
      <c r="B11067" s="503"/>
    </row>
    <row r="11068" spans="2:2">
      <c r="B11068" s="503"/>
    </row>
    <row r="11069" spans="2:2">
      <c r="B11069" s="503"/>
    </row>
    <row r="11070" spans="2:2">
      <c r="B11070" s="503"/>
    </row>
    <row r="11071" spans="2:2">
      <c r="B11071" s="503"/>
    </row>
    <row r="11072" spans="2:2">
      <c r="B11072" s="503"/>
    </row>
    <row r="11073" spans="2:2">
      <c r="B11073" s="503"/>
    </row>
    <row r="11074" spans="2:2">
      <c r="B11074" s="503"/>
    </row>
    <row r="11075" spans="2:2">
      <c r="B11075" s="503"/>
    </row>
    <row r="11076" spans="2:2">
      <c r="B11076" s="503"/>
    </row>
    <row r="11077" spans="2:2">
      <c r="B11077" s="503"/>
    </row>
    <row r="11078" spans="2:2">
      <c r="B11078" s="503"/>
    </row>
    <row r="11079" spans="2:2">
      <c r="B11079" s="503"/>
    </row>
    <row r="11080" spans="2:2">
      <c r="B11080" s="503"/>
    </row>
    <row r="11081" spans="2:2">
      <c r="B11081" s="503"/>
    </row>
    <row r="11082" spans="2:2">
      <c r="B11082" s="503"/>
    </row>
    <row r="11083" spans="2:2">
      <c r="B11083" s="503"/>
    </row>
    <row r="11084" spans="2:2">
      <c r="B11084" s="503"/>
    </row>
    <row r="11085" spans="2:2">
      <c r="B11085" s="503"/>
    </row>
    <row r="11086" spans="2:2">
      <c r="B11086" s="503"/>
    </row>
    <row r="11087" spans="2:2">
      <c r="B11087" s="503"/>
    </row>
    <row r="11088" spans="2:2">
      <c r="B11088" s="503"/>
    </row>
    <row r="11089" spans="2:2">
      <c r="B11089" s="503"/>
    </row>
    <row r="11090" spans="2:2">
      <c r="B11090" s="503"/>
    </row>
    <row r="11091" spans="2:2">
      <c r="B11091" s="503"/>
    </row>
    <row r="11092" spans="2:2">
      <c r="B11092" s="503"/>
    </row>
    <row r="11093" spans="2:2">
      <c r="B11093" s="503"/>
    </row>
    <row r="11094" spans="2:2">
      <c r="B11094" s="503"/>
    </row>
    <row r="11095" spans="2:2">
      <c r="B11095" s="503"/>
    </row>
    <row r="11096" spans="2:2">
      <c r="B11096" s="503"/>
    </row>
    <row r="11097" spans="2:2">
      <c r="B11097" s="503"/>
    </row>
    <row r="11098" spans="2:2">
      <c r="B11098" s="503"/>
    </row>
    <row r="11099" spans="2:2">
      <c r="B11099" s="503"/>
    </row>
    <row r="11100" spans="2:2">
      <c r="B11100" s="503"/>
    </row>
    <row r="11101" spans="2:2">
      <c r="B11101" s="503"/>
    </row>
    <row r="11102" spans="2:2">
      <c r="B11102" s="503"/>
    </row>
    <row r="11103" spans="2:2">
      <c r="B11103" s="503"/>
    </row>
    <row r="11104" spans="2:2">
      <c r="B11104" s="503"/>
    </row>
    <row r="11105" spans="2:2">
      <c r="B11105" s="503"/>
    </row>
    <row r="11106" spans="2:2">
      <c r="B11106" s="503"/>
    </row>
    <row r="11107" spans="2:2">
      <c r="B11107" s="503"/>
    </row>
    <row r="11108" spans="2:2">
      <c r="B11108" s="503"/>
    </row>
    <row r="11109" spans="2:2">
      <c r="B11109" s="503"/>
    </row>
    <row r="11110" spans="2:2">
      <c r="B11110" s="503"/>
    </row>
    <row r="11111" spans="2:2">
      <c r="B11111" s="503"/>
    </row>
    <row r="11112" spans="2:2">
      <c r="B11112" s="503"/>
    </row>
    <row r="11113" spans="2:2">
      <c r="B11113" s="503"/>
    </row>
    <row r="11114" spans="2:2">
      <c r="B11114" s="503"/>
    </row>
    <row r="11115" spans="2:2">
      <c r="B11115" s="503"/>
    </row>
    <row r="11116" spans="2:2">
      <c r="B11116" s="503"/>
    </row>
    <row r="11117" spans="2:2">
      <c r="B11117" s="503"/>
    </row>
    <row r="11118" spans="2:2">
      <c r="B11118" s="503"/>
    </row>
    <row r="11119" spans="2:2">
      <c r="B11119" s="503"/>
    </row>
    <row r="11120" spans="2:2">
      <c r="B11120" s="503"/>
    </row>
    <row r="11121" spans="2:2">
      <c r="B11121" s="503"/>
    </row>
    <row r="11122" spans="2:2">
      <c r="B11122" s="503"/>
    </row>
    <row r="11123" spans="2:2">
      <c r="B11123" s="503"/>
    </row>
    <row r="11124" spans="2:2">
      <c r="B11124" s="503"/>
    </row>
    <row r="11125" spans="2:2">
      <c r="B11125" s="503"/>
    </row>
    <row r="11126" spans="2:2">
      <c r="B11126" s="503"/>
    </row>
    <row r="11127" spans="2:2">
      <c r="B11127" s="503"/>
    </row>
    <row r="11128" spans="2:2">
      <c r="B11128" s="503"/>
    </row>
    <row r="11129" spans="2:2">
      <c r="B11129" s="503"/>
    </row>
    <row r="11130" spans="2:2">
      <c r="B11130" s="503"/>
    </row>
    <row r="11131" spans="2:2">
      <c r="B11131" s="503"/>
    </row>
    <row r="11132" spans="2:2">
      <c r="B11132" s="503"/>
    </row>
    <row r="11133" spans="2:2">
      <c r="B11133" s="503"/>
    </row>
    <row r="11134" spans="2:2">
      <c r="B11134" s="503"/>
    </row>
    <row r="11135" spans="2:2">
      <c r="B11135" s="503"/>
    </row>
    <row r="11136" spans="2:2">
      <c r="B11136" s="503"/>
    </row>
    <row r="11137" spans="2:2">
      <c r="B11137" s="503"/>
    </row>
    <row r="11138" spans="2:2">
      <c r="B11138" s="503"/>
    </row>
    <row r="11139" spans="2:2">
      <c r="B11139" s="503"/>
    </row>
    <row r="11140" spans="2:2">
      <c r="B11140" s="503"/>
    </row>
    <row r="11141" spans="2:2">
      <c r="B11141" s="503"/>
    </row>
    <row r="11142" spans="2:2">
      <c r="B11142" s="503"/>
    </row>
    <row r="11143" spans="2:2">
      <c r="B11143" s="503"/>
    </row>
    <row r="11144" spans="2:2">
      <c r="B11144" s="503"/>
    </row>
    <row r="11145" spans="2:2">
      <c r="B11145" s="503"/>
    </row>
    <row r="11146" spans="2:2">
      <c r="B11146" s="503"/>
    </row>
    <row r="11147" spans="2:2">
      <c r="B11147" s="503"/>
    </row>
    <row r="11148" spans="2:2">
      <c r="B11148" s="503"/>
    </row>
    <row r="11149" spans="2:2">
      <c r="B11149" s="503"/>
    </row>
    <row r="11150" spans="2:2">
      <c r="B11150" s="503"/>
    </row>
    <row r="11151" spans="2:2">
      <c r="B11151" s="503"/>
    </row>
    <row r="11152" spans="2:2">
      <c r="B11152" s="503"/>
    </row>
    <row r="11153" spans="2:2">
      <c r="B11153" s="503"/>
    </row>
    <row r="11154" spans="2:2">
      <c r="B11154" s="503"/>
    </row>
    <row r="11155" spans="2:2">
      <c r="B11155" s="503"/>
    </row>
    <row r="11156" spans="2:2">
      <c r="B11156" s="503"/>
    </row>
    <row r="11157" spans="2:2">
      <c r="B11157" s="503"/>
    </row>
    <row r="11158" spans="2:2">
      <c r="B11158" s="503"/>
    </row>
    <row r="11159" spans="2:2">
      <c r="B11159" s="503"/>
    </row>
    <row r="11160" spans="2:2">
      <c r="B11160" s="503"/>
    </row>
    <row r="11161" spans="2:2">
      <c r="B11161" s="503"/>
    </row>
    <row r="11162" spans="2:2">
      <c r="B11162" s="503"/>
    </row>
    <row r="11163" spans="2:2">
      <c r="B11163" s="503"/>
    </row>
    <row r="11164" spans="2:2">
      <c r="B11164" s="503"/>
    </row>
    <row r="11165" spans="2:2">
      <c r="B11165" s="503"/>
    </row>
    <row r="11166" spans="2:2">
      <c r="B11166" s="503"/>
    </row>
    <row r="11167" spans="2:2">
      <c r="B11167" s="503"/>
    </row>
    <row r="11168" spans="2:2">
      <c r="B11168" s="503"/>
    </row>
    <row r="11169" spans="2:2">
      <c r="B11169" s="503"/>
    </row>
    <row r="11170" spans="2:2">
      <c r="B11170" s="503"/>
    </row>
    <row r="11171" spans="2:2">
      <c r="B11171" s="503"/>
    </row>
    <row r="11172" spans="2:2">
      <c r="B11172" s="503"/>
    </row>
    <row r="11173" spans="2:2">
      <c r="B11173" s="503"/>
    </row>
    <row r="11174" spans="2:2">
      <c r="B11174" s="503"/>
    </row>
    <row r="11175" spans="2:2">
      <c r="B11175" s="503"/>
    </row>
    <row r="11176" spans="2:2">
      <c r="B11176" s="503"/>
    </row>
    <row r="11177" spans="2:2">
      <c r="B11177" s="503"/>
    </row>
    <row r="11178" spans="2:2">
      <c r="B11178" s="503"/>
    </row>
    <row r="11179" spans="2:2">
      <c r="B11179" s="503"/>
    </row>
    <row r="11180" spans="2:2">
      <c r="B11180" s="503"/>
    </row>
    <row r="11181" spans="2:2">
      <c r="B11181" s="503"/>
    </row>
    <row r="11182" spans="2:2">
      <c r="B11182" s="503"/>
    </row>
    <row r="11183" spans="2:2">
      <c r="B11183" s="503"/>
    </row>
    <row r="11184" spans="2:2">
      <c r="B11184" s="503"/>
    </row>
    <row r="11185" spans="2:2">
      <c r="B11185" s="503"/>
    </row>
    <row r="11186" spans="2:2">
      <c r="B11186" s="503"/>
    </row>
    <row r="11187" spans="2:2">
      <c r="B11187" s="503"/>
    </row>
    <row r="11188" spans="2:2">
      <c r="B11188" s="503"/>
    </row>
    <row r="11189" spans="2:2">
      <c r="B11189" s="503"/>
    </row>
    <row r="11190" spans="2:2">
      <c r="B11190" s="503"/>
    </row>
    <row r="11191" spans="2:2">
      <c r="B11191" s="503"/>
    </row>
    <row r="11192" spans="2:2">
      <c r="B11192" s="503"/>
    </row>
    <row r="11193" spans="2:2">
      <c r="B11193" s="503"/>
    </row>
    <row r="11194" spans="2:2">
      <c r="B11194" s="503"/>
    </row>
    <row r="11195" spans="2:2">
      <c r="B11195" s="503"/>
    </row>
    <row r="11196" spans="2:2">
      <c r="B11196" s="503"/>
    </row>
    <row r="11197" spans="2:2">
      <c r="B11197" s="503"/>
    </row>
    <row r="11198" spans="2:2">
      <c r="B11198" s="503"/>
    </row>
    <row r="11199" spans="2:2">
      <c r="B11199" s="503"/>
    </row>
    <row r="11200" spans="2:2">
      <c r="B11200" s="503"/>
    </row>
    <row r="11201" spans="2:2">
      <c r="B11201" s="503"/>
    </row>
    <row r="11202" spans="2:2">
      <c r="B11202" s="503"/>
    </row>
    <row r="11203" spans="2:2">
      <c r="B11203" s="503"/>
    </row>
    <row r="11204" spans="2:2">
      <c r="B11204" s="503"/>
    </row>
    <row r="11205" spans="2:2">
      <c r="B11205" s="503"/>
    </row>
    <row r="11206" spans="2:2">
      <c r="B11206" s="503"/>
    </row>
    <row r="11207" spans="2:2">
      <c r="B11207" s="503"/>
    </row>
    <row r="11208" spans="2:2">
      <c r="B11208" s="503"/>
    </row>
    <row r="11209" spans="2:2">
      <c r="B11209" s="503"/>
    </row>
    <row r="11210" spans="2:2">
      <c r="B11210" s="503"/>
    </row>
    <row r="11211" spans="2:2">
      <c r="B11211" s="503"/>
    </row>
    <row r="11212" spans="2:2">
      <c r="B11212" s="503"/>
    </row>
    <row r="11213" spans="2:2">
      <c r="B11213" s="503"/>
    </row>
    <row r="11214" spans="2:2">
      <c r="B11214" s="503"/>
    </row>
    <row r="11215" spans="2:2">
      <c r="B11215" s="503"/>
    </row>
    <row r="11216" spans="2:2">
      <c r="B11216" s="503"/>
    </row>
    <row r="11217" spans="2:2">
      <c r="B11217" s="503"/>
    </row>
    <row r="11218" spans="2:2">
      <c r="B11218" s="503"/>
    </row>
    <row r="11219" spans="2:2">
      <c r="B11219" s="503"/>
    </row>
    <row r="11220" spans="2:2">
      <c r="B11220" s="503"/>
    </row>
    <row r="11221" spans="2:2">
      <c r="B11221" s="503"/>
    </row>
    <row r="11222" spans="2:2">
      <c r="B11222" s="503"/>
    </row>
    <row r="11223" spans="2:2">
      <c r="B11223" s="503"/>
    </row>
    <row r="11224" spans="2:2">
      <c r="B11224" s="503"/>
    </row>
    <row r="11225" spans="2:2">
      <c r="B11225" s="503"/>
    </row>
    <row r="11226" spans="2:2">
      <c r="B11226" s="503"/>
    </row>
    <row r="11227" spans="2:2">
      <c r="B11227" s="503"/>
    </row>
    <row r="11228" spans="2:2">
      <c r="B11228" s="503"/>
    </row>
    <row r="11229" spans="2:2">
      <c r="B11229" s="503"/>
    </row>
    <row r="11230" spans="2:2">
      <c r="B11230" s="503"/>
    </row>
    <row r="11231" spans="2:2">
      <c r="B11231" s="503"/>
    </row>
    <row r="11232" spans="2:2">
      <c r="B11232" s="503"/>
    </row>
    <row r="11233" spans="2:2">
      <c r="B11233" s="503"/>
    </row>
    <row r="11234" spans="2:2">
      <c r="B11234" s="503"/>
    </row>
    <row r="11235" spans="2:2">
      <c r="B11235" s="503"/>
    </row>
    <row r="11236" spans="2:2">
      <c r="B11236" s="503"/>
    </row>
    <row r="11237" spans="2:2">
      <c r="B11237" s="503"/>
    </row>
    <row r="11238" spans="2:2">
      <c r="B11238" s="503"/>
    </row>
    <row r="11239" spans="2:2">
      <c r="B11239" s="503"/>
    </row>
    <row r="11240" spans="2:2">
      <c r="B11240" s="503"/>
    </row>
    <row r="11241" spans="2:2">
      <c r="B11241" s="503"/>
    </row>
    <row r="11242" spans="2:2">
      <c r="B11242" s="503"/>
    </row>
    <row r="11243" spans="2:2">
      <c r="B11243" s="503"/>
    </row>
    <row r="11244" spans="2:2">
      <c r="B11244" s="503"/>
    </row>
    <row r="11245" spans="2:2">
      <c r="B11245" s="503"/>
    </row>
    <row r="11246" spans="2:2">
      <c r="B11246" s="503"/>
    </row>
    <row r="11247" spans="2:2">
      <c r="B11247" s="503"/>
    </row>
    <row r="11248" spans="2:2">
      <c r="B11248" s="503"/>
    </row>
    <row r="11249" spans="2:2">
      <c r="B11249" s="503"/>
    </row>
    <row r="11250" spans="2:2">
      <c r="B11250" s="503"/>
    </row>
    <row r="11251" spans="2:2">
      <c r="B11251" s="503"/>
    </row>
    <row r="11252" spans="2:2">
      <c r="B11252" s="503"/>
    </row>
    <row r="11253" spans="2:2">
      <c r="B11253" s="503"/>
    </row>
    <row r="11254" spans="2:2">
      <c r="B11254" s="503"/>
    </row>
    <row r="11255" spans="2:2">
      <c r="B11255" s="503"/>
    </row>
    <row r="11256" spans="2:2">
      <c r="B11256" s="503"/>
    </row>
    <row r="11257" spans="2:2">
      <c r="B11257" s="503"/>
    </row>
    <row r="11258" spans="2:2">
      <c r="B11258" s="503"/>
    </row>
    <row r="11259" spans="2:2">
      <c r="B11259" s="503"/>
    </row>
    <row r="11260" spans="2:2">
      <c r="B11260" s="503"/>
    </row>
    <row r="11261" spans="2:2">
      <c r="B11261" s="503"/>
    </row>
    <row r="11262" spans="2:2">
      <c r="B11262" s="503"/>
    </row>
    <row r="11263" spans="2:2">
      <c r="B11263" s="503"/>
    </row>
    <row r="11264" spans="2:2">
      <c r="B11264" s="503"/>
    </row>
    <row r="11265" spans="2:2">
      <c r="B11265" s="503"/>
    </row>
    <row r="11266" spans="2:2">
      <c r="B11266" s="503"/>
    </row>
    <row r="11267" spans="2:2">
      <c r="B11267" s="503"/>
    </row>
    <row r="11268" spans="2:2">
      <c r="B11268" s="503"/>
    </row>
    <row r="11269" spans="2:2">
      <c r="B11269" s="503"/>
    </row>
    <row r="11270" spans="2:2">
      <c r="B11270" s="503"/>
    </row>
    <row r="11271" spans="2:2">
      <c r="B11271" s="503"/>
    </row>
    <row r="11272" spans="2:2">
      <c r="B11272" s="503"/>
    </row>
    <row r="11273" spans="2:2">
      <c r="B11273" s="503"/>
    </row>
    <row r="11274" spans="2:2">
      <c r="B11274" s="503"/>
    </row>
    <row r="11275" spans="2:2">
      <c r="B11275" s="503"/>
    </row>
    <row r="11276" spans="2:2">
      <c r="B11276" s="503"/>
    </row>
    <row r="11277" spans="2:2">
      <c r="B11277" s="503"/>
    </row>
    <row r="11278" spans="2:2">
      <c r="B11278" s="503"/>
    </row>
    <row r="11279" spans="2:2">
      <c r="B11279" s="503"/>
    </row>
    <row r="11280" spans="2:2">
      <c r="B11280" s="503"/>
    </row>
    <row r="11281" spans="2:2">
      <c r="B11281" s="503"/>
    </row>
    <row r="11282" spans="2:2">
      <c r="B11282" s="503"/>
    </row>
    <row r="11283" spans="2:2">
      <c r="B11283" s="503"/>
    </row>
    <row r="11284" spans="2:2">
      <c r="B11284" s="503"/>
    </row>
    <row r="11285" spans="2:2">
      <c r="B11285" s="503"/>
    </row>
    <row r="11286" spans="2:2">
      <c r="B11286" s="503"/>
    </row>
    <row r="11287" spans="2:2">
      <c r="B11287" s="503"/>
    </row>
    <row r="11288" spans="2:2">
      <c r="B11288" s="503"/>
    </row>
    <row r="11289" spans="2:2">
      <c r="B11289" s="503"/>
    </row>
    <row r="11290" spans="2:2">
      <c r="B11290" s="503"/>
    </row>
    <row r="11291" spans="2:2">
      <c r="B11291" s="503"/>
    </row>
    <row r="11292" spans="2:2">
      <c r="B11292" s="503"/>
    </row>
    <row r="11293" spans="2:2">
      <c r="B11293" s="503"/>
    </row>
    <row r="11294" spans="2:2">
      <c r="B11294" s="503"/>
    </row>
    <row r="11295" spans="2:2">
      <c r="B11295" s="503"/>
    </row>
    <row r="11296" spans="2:2">
      <c r="B11296" s="503"/>
    </row>
    <row r="11297" spans="2:2">
      <c r="B11297" s="503"/>
    </row>
    <row r="11298" spans="2:2">
      <c r="B11298" s="503"/>
    </row>
    <row r="11299" spans="2:2">
      <c r="B11299" s="503"/>
    </row>
    <row r="11300" spans="2:2">
      <c r="B11300" s="503"/>
    </row>
    <row r="11301" spans="2:2">
      <c r="B11301" s="503"/>
    </row>
    <row r="11302" spans="2:2">
      <c r="B11302" s="503"/>
    </row>
    <row r="11303" spans="2:2">
      <c r="B11303" s="503"/>
    </row>
    <row r="11304" spans="2:2">
      <c r="B11304" s="503"/>
    </row>
    <row r="11305" spans="2:2">
      <c r="B11305" s="503"/>
    </row>
    <row r="11306" spans="2:2">
      <c r="B11306" s="503"/>
    </row>
    <row r="11307" spans="2:2">
      <c r="B11307" s="503"/>
    </row>
    <row r="11308" spans="2:2">
      <c r="B11308" s="503"/>
    </row>
    <row r="11309" spans="2:2">
      <c r="B11309" s="503"/>
    </row>
    <row r="11310" spans="2:2">
      <c r="B11310" s="503"/>
    </row>
    <row r="11311" spans="2:2">
      <c r="B11311" s="503"/>
    </row>
    <row r="11312" spans="2:2">
      <c r="B11312" s="503"/>
    </row>
    <row r="11313" spans="2:2">
      <c r="B11313" s="503"/>
    </row>
    <row r="11314" spans="2:2">
      <c r="B11314" s="503"/>
    </row>
    <row r="11315" spans="2:2">
      <c r="B11315" s="503"/>
    </row>
    <row r="11316" spans="2:2">
      <c r="B11316" s="503"/>
    </row>
    <row r="11317" spans="2:2">
      <c r="B11317" s="503"/>
    </row>
    <row r="11318" spans="2:2">
      <c r="B11318" s="503"/>
    </row>
    <row r="11319" spans="2:2">
      <c r="B11319" s="503"/>
    </row>
    <row r="11320" spans="2:2">
      <c r="B11320" s="503"/>
    </row>
    <row r="11321" spans="2:2">
      <c r="B11321" s="503"/>
    </row>
    <row r="11322" spans="2:2">
      <c r="B11322" s="503"/>
    </row>
    <row r="11323" spans="2:2">
      <c r="B11323" s="503"/>
    </row>
    <row r="11324" spans="2:2">
      <c r="B11324" s="503"/>
    </row>
    <row r="11325" spans="2:2">
      <c r="B11325" s="503"/>
    </row>
    <row r="11326" spans="2:2">
      <c r="B11326" s="503"/>
    </row>
    <row r="11327" spans="2:2">
      <c r="B11327" s="503"/>
    </row>
    <row r="11328" spans="2:2">
      <c r="B11328" s="503"/>
    </row>
    <row r="11329" spans="2:2">
      <c r="B11329" s="503"/>
    </row>
    <row r="11330" spans="2:2">
      <c r="B11330" s="503"/>
    </row>
    <row r="11331" spans="2:2">
      <c r="B11331" s="503"/>
    </row>
    <row r="11332" spans="2:2">
      <c r="B11332" s="503"/>
    </row>
    <row r="11333" spans="2:2">
      <c r="B11333" s="503"/>
    </row>
    <row r="11334" spans="2:2">
      <c r="B11334" s="503"/>
    </row>
    <row r="11335" spans="2:2">
      <c r="B11335" s="503"/>
    </row>
    <row r="11336" spans="2:2">
      <c r="B11336" s="503"/>
    </row>
    <row r="11337" spans="2:2">
      <c r="B11337" s="503"/>
    </row>
    <row r="11338" spans="2:2">
      <c r="B11338" s="503"/>
    </row>
    <row r="11339" spans="2:2">
      <c r="B11339" s="503"/>
    </row>
    <row r="11340" spans="2:2">
      <c r="B11340" s="503"/>
    </row>
    <row r="11341" spans="2:2">
      <c r="B11341" s="503"/>
    </row>
    <row r="11342" spans="2:2">
      <c r="B11342" s="503"/>
    </row>
    <row r="11343" spans="2:2">
      <c r="B11343" s="503"/>
    </row>
    <row r="11344" spans="2:2">
      <c r="B11344" s="503"/>
    </row>
    <row r="11345" spans="2:2">
      <c r="B11345" s="503"/>
    </row>
    <row r="11346" spans="2:2">
      <c r="B11346" s="503"/>
    </row>
    <row r="11347" spans="2:2">
      <c r="B11347" s="503"/>
    </row>
    <row r="11348" spans="2:2">
      <c r="B11348" s="503"/>
    </row>
    <row r="11349" spans="2:2">
      <c r="B11349" s="503"/>
    </row>
    <row r="11350" spans="2:2">
      <c r="B11350" s="503"/>
    </row>
    <row r="11351" spans="2:2">
      <c r="B11351" s="503"/>
    </row>
    <row r="11352" spans="2:2">
      <c r="B11352" s="503"/>
    </row>
    <row r="11353" spans="2:2">
      <c r="B11353" s="503"/>
    </row>
    <row r="11354" spans="2:2">
      <c r="B11354" s="503"/>
    </row>
    <row r="11355" spans="2:2">
      <c r="B11355" s="503"/>
    </row>
    <row r="11356" spans="2:2">
      <c r="B11356" s="503"/>
    </row>
    <row r="11357" spans="2:2">
      <c r="B11357" s="503"/>
    </row>
    <row r="11358" spans="2:2">
      <c r="B11358" s="503"/>
    </row>
    <row r="11359" spans="2:2">
      <c r="B11359" s="503"/>
    </row>
    <row r="11360" spans="2:2">
      <c r="B11360" s="503"/>
    </row>
    <row r="11361" spans="2:2">
      <c r="B11361" s="503"/>
    </row>
    <row r="11362" spans="2:2">
      <c r="B11362" s="503"/>
    </row>
    <row r="11363" spans="2:2">
      <c r="B11363" s="503"/>
    </row>
    <row r="11364" spans="2:2">
      <c r="B11364" s="503"/>
    </row>
    <row r="11365" spans="2:2">
      <c r="B11365" s="503"/>
    </row>
    <row r="11366" spans="2:2">
      <c r="B11366" s="503"/>
    </row>
    <row r="11367" spans="2:2">
      <c r="B11367" s="503"/>
    </row>
    <row r="11368" spans="2:2">
      <c r="B11368" s="503"/>
    </row>
    <row r="11369" spans="2:2">
      <c r="B11369" s="503"/>
    </row>
    <row r="11370" spans="2:2">
      <c r="B11370" s="503"/>
    </row>
    <row r="11371" spans="2:2">
      <c r="B11371" s="503"/>
    </row>
    <row r="11372" spans="2:2">
      <c r="B11372" s="503"/>
    </row>
    <row r="11373" spans="2:2">
      <c r="B11373" s="503"/>
    </row>
    <row r="11374" spans="2:2">
      <c r="B11374" s="503"/>
    </row>
    <row r="11375" spans="2:2">
      <c r="B11375" s="503"/>
    </row>
    <row r="11376" spans="2:2">
      <c r="B11376" s="503"/>
    </row>
    <row r="11377" spans="2:2">
      <c r="B11377" s="503"/>
    </row>
    <row r="11378" spans="2:2">
      <c r="B11378" s="503"/>
    </row>
    <row r="11379" spans="2:2">
      <c r="B11379" s="503"/>
    </row>
    <row r="11380" spans="2:2">
      <c r="B11380" s="503"/>
    </row>
    <row r="11381" spans="2:2">
      <c r="B11381" s="503"/>
    </row>
    <row r="11382" spans="2:2">
      <c r="B11382" s="503"/>
    </row>
    <row r="11383" spans="2:2">
      <c r="B11383" s="503"/>
    </row>
    <row r="11384" spans="2:2">
      <c r="B11384" s="503"/>
    </row>
    <row r="11385" spans="2:2">
      <c r="B11385" s="503"/>
    </row>
    <row r="11386" spans="2:2">
      <c r="B11386" s="503"/>
    </row>
    <row r="11387" spans="2:2">
      <c r="B11387" s="503"/>
    </row>
    <row r="11388" spans="2:2">
      <c r="B11388" s="503"/>
    </row>
    <row r="11389" spans="2:2">
      <c r="B11389" s="503"/>
    </row>
    <row r="11390" spans="2:2">
      <c r="B11390" s="503"/>
    </row>
    <row r="11391" spans="2:2">
      <c r="B11391" s="503"/>
    </row>
    <row r="11392" spans="2:2">
      <c r="B11392" s="503"/>
    </row>
    <row r="11393" spans="2:2">
      <c r="B11393" s="503"/>
    </row>
    <row r="11394" spans="2:2">
      <c r="B11394" s="503"/>
    </row>
    <row r="11395" spans="2:2">
      <c r="B11395" s="503"/>
    </row>
    <row r="11396" spans="2:2">
      <c r="B11396" s="503"/>
    </row>
    <row r="11397" spans="2:2">
      <c r="B11397" s="503"/>
    </row>
    <row r="11398" spans="2:2">
      <c r="B11398" s="503"/>
    </row>
    <row r="11399" spans="2:2">
      <c r="B11399" s="503"/>
    </row>
    <row r="11400" spans="2:2">
      <c r="B11400" s="503"/>
    </row>
    <row r="11401" spans="2:2">
      <c r="B11401" s="503"/>
    </row>
    <row r="11402" spans="2:2">
      <c r="B11402" s="503"/>
    </row>
    <row r="11403" spans="2:2">
      <c r="B11403" s="503"/>
    </row>
    <row r="11404" spans="2:2">
      <c r="B11404" s="503"/>
    </row>
    <row r="11405" spans="2:2">
      <c r="B11405" s="503"/>
    </row>
    <row r="11406" spans="2:2">
      <c r="B11406" s="503"/>
    </row>
    <row r="11407" spans="2:2">
      <c r="B11407" s="503"/>
    </row>
    <row r="11408" spans="2:2">
      <c r="B11408" s="503"/>
    </row>
    <row r="11409" spans="2:2">
      <c r="B11409" s="503"/>
    </row>
    <row r="11410" spans="2:2">
      <c r="B11410" s="503"/>
    </row>
    <row r="11411" spans="2:2">
      <c r="B11411" s="503"/>
    </row>
    <row r="11412" spans="2:2">
      <c r="B11412" s="503"/>
    </row>
    <row r="11413" spans="2:2">
      <c r="B11413" s="503"/>
    </row>
    <row r="11414" spans="2:2">
      <c r="B11414" s="503"/>
    </row>
    <row r="11415" spans="2:2">
      <c r="B11415" s="503"/>
    </row>
    <row r="11416" spans="2:2">
      <c r="B11416" s="503"/>
    </row>
    <row r="11417" spans="2:2">
      <c r="B11417" s="503"/>
    </row>
    <row r="11418" spans="2:2">
      <c r="B11418" s="503"/>
    </row>
    <row r="11419" spans="2:2">
      <c r="B11419" s="503"/>
    </row>
    <row r="11420" spans="2:2">
      <c r="B11420" s="503"/>
    </row>
    <row r="11421" spans="2:2">
      <c r="B11421" s="503"/>
    </row>
    <row r="11422" spans="2:2">
      <c r="B11422" s="503"/>
    </row>
    <row r="11423" spans="2:2">
      <c r="B11423" s="503"/>
    </row>
    <row r="11424" spans="2:2">
      <c r="B11424" s="503"/>
    </row>
    <row r="11425" spans="2:2">
      <c r="B11425" s="503"/>
    </row>
    <row r="11426" spans="2:2">
      <c r="B11426" s="503"/>
    </row>
    <row r="11427" spans="2:2">
      <c r="B11427" s="503"/>
    </row>
    <row r="11428" spans="2:2">
      <c r="B11428" s="503"/>
    </row>
    <row r="11429" spans="2:2">
      <c r="B11429" s="503"/>
    </row>
    <row r="11430" spans="2:2">
      <c r="B11430" s="503"/>
    </row>
    <row r="11431" spans="2:2">
      <c r="B11431" s="503"/>
    </row>
    <row r="11432" spans="2:2">
      <c r="B11432" s="503"/>
    </row>
    <row r="11433" spans="2:2">
      <c r="B11433" s="503"/>
    </row>
    <row r="11434" spans="2:2">
      <c r="B11434" s="503"/>
    </row>
    <row r="11435" spans="2:2">
      <c r="B11435" s="503"/>
    </row>
    <row r="11436" spans="2:2">
      <c r="B11436" s="503"/>
    </row>
    <row r="11437" spans="2:2">
      <c r="B11437" s="503"/>
    </row>
    <row r="11438" spans="2:2">
      <c r="B11438" s="503"/>
    </row>
    <row r="11439" spans="2:2">
      <c r="B11439" s="503"/>
    </row>
    <row r="11440" spans="2:2">
      <c r="B11440" s="503"/>
    </row>
    <row r="11441" spans="2:2">
      <c r="B11441" s="503"/>
    </row>
    <row r="11442" spans="2:2">
      <c r="B11442" s="503"/>
    </row>
    <row r="11443" spans="2:2">
      <c r="B11443" s="503"/>
    </row>
    <row r="11444" spans="2:2">
      <c r="B11444" s="503"/>
    </row>
    <row r="11445" spans="2:2">
      <c r="B11445" s="503"/>
    </row>
    <row r="11446" spans="2:2">
      <c r="B11446" s="503"/>
    </row>
    <row r="11447" spans="2:2">
      <c r="B11447" s="503"/>
    </row>
    <row r="11448" spans="2:2">
      <c r="B11448" s="503"/>
    </row>
    <row r="11449" spans="2:2">
      <c r="B11449" s="503"/>
    </row>
    <row r="11450" spans="2:2">
      <c r="B11450" s="503"/>
    </row>
    <row r="11451" spans="2:2">
      <c r="B11451" s="503"/>
    </row>
    <row r="11452" spans="2:2">
      <c r="B11452" s="503"/>
    </row>
    <row r="11453" spans="2:2">
      <c r="B11453" s="503"/>
    </row>
    <row r="11454" spans="2:2">
      <c r="B11454" s="503"/>
    </row>
    <row r="11455" spans="2:2">
      <c r="B11455" s="503"/>
    </row>
    <row r="11456" spans="2:2">
      <c r="B11456" s="503"/>
    </row>
    <row r="11457" spans="2:2">
      <c r="B11457" s="503"/>
    </row>
    <row r="11458" spans="2:2">
      <c r="B11458" s="503"/>
    </row>
    <row r="11459" spans="2:2">
      <c r="B11459" s="503"/>
    </row>
    <row r="11460" spans="2:2">
      <c r="B11460" s="503"/>
    </row>
    <row r="11461" spans="2:2">
      <c r="B11461" s="503"/>
    </row>
    <row r="11462" spans="2:2">
      <c r="B11462" s="503"/>
    </row>
    <row r="11463" spans="2:2">
      <c r="B11463" s="503"/>
    </row>
    <row r="11464" spans="2:2">
      <c r="B11464" s="503"/>
    </row>
    <row r="11465" spans="2:2">
      <c r="B11465" s="503"/>
    </row>
    <row r="11466" spans="2:2">
      <c r="B11466" s="503"/>
    </row>
    <row r="11467" spans="2:2">
      <c r="B11467" s="503"/>
    </row>
    <row r="11468" spans="2:2">
      <c r="B11468" s="503"/>
    </row>
    <row r="11469" spans="2:2">
      <c r="B11469" s="503"/>
    </row>
    <row r="11470" spans="2:2">
      <c r="B11470" s="503"/>
    </row>
    <row r="11471" spans="2:2">
      <c r="B11471" s="503"/>
    </row>
    <row r="11472" spans="2:2">
      <c r="B11472" s="503"/>
    </row>
    <row r="11473" spans="2:2">
      <c r="B11473" s="503"/>
    </row>
    <row r="11474" spans="2:2">
      <c r="B11474" s="503"/>
    </row>
    <row r="11475" spans="2:2">
      <c r="B11475" s="503"/>
    </row>
    <row r="11476" spans="2:2">
      <c r="B11476" s="503"/>
    </row>
    <row r="11477" spans="2:2">
      <c r="B11477" s="503"/>
    </row>
    <row r="11478" spans="2:2">
      <c r="B11478" s="503"/>
    </row>
    <row r="11479" spans="2:2">
      <c r="B11479" s="503"/>
    </row>
    <row r="11480" spans="2:2">
      <c r="B11480" s="503"/>
    </row>
    <row r="11481" spans="2:2">
      <c r="B11481" s="503"/>
    </row>
    <row r="11482" spans="2:2">
      <c r="B11482" s="503"/>
    </row>
    <row r="11483" spans="2:2">
      <c r="B11483" s="503"/>
    </row>
    <row r="11484" spans="2:2">
      <c r="B11484" s="503"/>
    </row>
    <row r="11485" spans="2:2">
      <c r="B11485" s="503"/>
    </row>
    <row r="11486" spans="2:2">
      <c r="B11486" s="503"/>
    </row>
    <row r="11487" spans="2:2">
      <c r="B11487" s="503"/>
    </row>
    <row r="11488" spans="2:2">
      <c r="B11488" s="503"/>
    </row>
    <row r="11489" spans="2:2">
      <c r="B11489" s="503"/>
    </row>
    <row r="11490" spans="2:2">
      <c r="B11490" s="503"/>
    </row>
    <row r="11491" spans="2:2">
      <c r="B11491" s="503"/>
    </row>
    <row r="11492" spans="2:2">
      <c r="B11492" s="503"/>
    </row>
    <row r="11493" spans="2:2">
      <c r="B11493" s="503"/>
    </row>
    <row r="11494" spans="2:2">
      <c r="B11494" s="503"/>
    </row>
    <row r="11495" spans="2:2">
      <c r="B11495" s="503"/>
    </row>
    <row r="11496" spans="2:2">
      <c r="B11496" s="503"/>
    </row>
    <row r="11497" spans="2:2">
      <c r="B11497" s="503"/>
    </row>
    <row r="11498" spans="2:2">
      <c r="B11498" s="503"/>
    </row>
    <row r="11499" spans="2:2">
      <c r="B11499" s="503"/>
    </row>
    <row r="11500" spans="2:2">
      <c r="B11500" s="503"/>
    </row>
    <row r="11501" spans="2:2">
      <c r="B11501" s="503"/>
    </row>
    <row r="11502" spans="2:2">
      <c r="B11502" s="503"/>
    </row>
    <row r="11503" spans="2:2">
      <c r="B11503" s="503"/>
    </row>
    <row r="11504" spans="2:2">
      <c r="B11504" s="503"/>
    </row>
    <row r="11505" spans="2:2">
      <c r="B11505" s="503"/>
    </row>
    <row r="11506" spans="2:2">
      <c r="B11506" s="503"/>
    </row>
    <row r="11507" spans="2:2">
      <c r="B11507" s="503"/>
    </row>
    <row r="11508" spans="2:2">
      <c r="B11508" s="503"/>
    </row>
    <row r="11509" spans="2:2">
      <c r="B11509" s="503"/>
    </row>
    <row r="11510" spans="2:2">
      <c r="B11510" s="503"/>
    </row>
    <row r="11511" spans="2:2">
      <c r="B11511" s="503"/>
    </row>
    <row r="11512" spans="2:2">
      <c r="B11512" s="503"/>
    </row>
    <row r="11513" spans="2:2">
      <c r="B11513" s="503"/>
    </row>
    <row r="11514" spans="2:2">
      <c r="B11514" s="503"/>
    </row>
    <row r="11515" spans="2:2">
      <c r="B11515" s="503"/>
    </row>
    <row r="11516" spans="2:2">
      <c r="B11516" s="503"/>
    </row>
    <row r="11517" spans="2:2">
      <c r="B11517" s="503"/>
    </row>
    <row r="11518" spans="2:2">
      <c r="B11518" s="503"/>
    </row>
    <row r="11519" spans="2:2">
      <c r="B11519" s="503"/>
    </row>
    <row r="11520" spans="2:2">
      <c r="B11520" s="503"/>
    </row>
    <row r="11521" spans="2:2">
      <c r="B11521" s="503"/>
    </row>
    <row r="11522" spans="2:2">
      <c r="B11522" s="503"/>
    </row>
    <row r="11523" spans="2:2">
      <c r="B11523" s="503"/>
    </row>
    <row r="11524" spans="2:2">
      <c r="B11524" s="503"/>
    </row>
    <row r="11525" spans="2:2">
      <c r="B11525" s="503"/>
    </row>
    <row r="11526" spans="2:2">
      <c r="B11526" s="503"/>
    </row>
    <row r="11527" spans="2:2">
      <c r="B11527" s="503"/>
    </row>
    <row r="11528" spans="2:2">
      <c r="B11528" s="503"/>
    </row>
    <row r="11529" spans="2:2">
      <c r="B11529" s="503"/>
    </row>
    <row r="11530" spans="2:2">
      <c r="B11530" s="503"/>
    </row>
    <row r="11531" spans="2:2">
      <c r="B11531" s="503"/>
    </row>
    <row r="11532" spans="2:2">
      <c r="B11532" s="503"/>
    </row>
    <row r="11533" spans="2:2">
      <c r="B11533" s="503"/>
    </row>
    <row r="11534" spans="2:2">
      <c r="B11534" s="503"/>
    </row>
    <row r="11535" spans="2:2">
      <c r="B11535" s="503"/>
    </row>
    <row r="11536" spans="2:2">
      <c r="B11536" s="503"/>
    </row>
    <row r="11537" spans="2:2">
      <c r="B11537" s="503"/>
    </row>
    <row r="11538" spans="2:2">
      <c r="B11538" s="503"/>
    </row>
    <row r="11539" spans="2:2">
      <c r="B11539" s="503"/>
    </row>
    <row r="11540" spans="2:2">
      <c r="B11540" s="503"/>
    </row>
    <row r="11541" spans="2:2">
      <c r="B11541" s="503"/>
    </row>
    <row r="11542" spans="2:2">
      <c r="B11542" s="503"/>
    </row>
    <row r="11543" spans="2:2">
      <c r="B11543" s="503"/>
    </row>
    <row r="11544" spans="2:2">
      <c r="B11544" s="503"/>
    </row>
    <row r="11545" spans="2:2">
      <c r="B11545" s="503"/>
    </row>
    <row r="11546" spans="2:2">
      <c r="B11546" s="503"/>
    </row>
    <row r="11547" spans="2:2">
      <c r="B11547" s="503"/>
    </row>
    <row r="11548" spans="2:2">
      <c r="B11548" s="503"/>
    </row>
    <row r="11549" spans="2:2">
      <c r="B11549" s="503"/>
    </row>
    <row r="11550" spans="2:2">
      <c r="B11550" s="503"/>
    </row>
    <row r="11551" spans="2:2">
      <c r="B11551" s="503"/>
    </row>
    <row r="11552" spans="2:2">
      <c r="B11552" s="503"/>
    </row>
    <row r="11553" spans="2:2">
      <c r="B11553" s="503"/>
    </row>
    <row r="11554" spans="2:2">
      <c r="B11554" s="503"/>
    </row>
    <row r="11555" spans="2:2">
      <c r="B11555" s="503"/>
    </row>
    <row r="11556" spans="2:2">
      <c r="B11556" s="503"/>
    </row>
    <row r="11557" spans="2:2">
      <c r="B11557" s="503"/>
    </row>
    <row r="11558" spans="2:2">
      <c r="B11558" s="503"/>
    </row>
    <row r="11559" spans="2:2">
      <c r="B11559" s="503"/>
    </row>
    <row r="11560" spans="2:2">
      <c r="B11560" s="503"/>
    </row>
    <row r="11561" spans="2:2">
      <c r="B11561" s="503"/>
    </row>
    <row r="11562" spans="2:2">
      <c r="B11562" s="503"/>
    </row>
    <row r="11563" spans="2:2">
      <c r="B11563" s="503"/>
    </row>
    <row r="11564" spans="2:2">
      <c r="B11564" s="503"/>
    </row>
    <row r="11565" spans="2:2">
      <c r="B11565" s="503"/>
    </row>
    <row r="11566" spans="2:2">
      <c r="B11566" s="503"/>
    </row>
    <row r="11567" spans="2:2">
      <c r="B11567" s="503"/>
    </row>
    <row r="11568" spans="2:2">
      <c r="B11568" s="503"/>
    </row>
    <row r="11569" spans="2:2">
      <c r="B11569" s="503"/>
    </row>
    <row r="11570" spans="2:2">
      <c r="B11570" s="503"/>
    </row>
    <row r="11571" spans="2:2">
      <c r="B11571" s="503"/>
    </row>
    <row r="11572" spans="2:2">
      <c r="B11572" s="503"/>
    </row>
    <row r="11573" spans="2:2">
      <c r="B11573" s="503"/>
    </row>
    <row r="11574" spans="2:2">
      <c r="B11574" s="503"/>
    </row>
    <row r="11575" spans="2:2">
      <c r="B11575" s="503"/>
    </row>
    <row r="11576" spans="2:2">
      <c r="B11576" s="503"/>
    </row>
    <row r="11577" spans="2:2">
      <c r="B11577" s="503"/>
    </row>
    <row r="11578" spans="2:2">
      <c r="B11578" s="503"/>
    </row>
    <row r="11579" spans="2:2">
      <c r="B11579" s="503"/>
    </row>
    <row r="11580" spans="2:2">
      <c r="B11580" s="503"/>
    </row>
    <row r="11581" spans="2:2">
      <c r="B11581" s="503"/>
    </row>
    <row r="11582" spans="2:2">
      <c r="B11582" s="503"/>
    </row>
    <row r="11583" spans="2:2">
      <c r="B11583" s="503"/>
    </row>
    <row r="11584" spans="2:2">
      <c r="B11584" s="503"/>
    </row>
    <row r="11585" spans="2:2">
      <c r="B11585" s="503"/>
    </row>
    <row r="11586" spans="2:2">
      <c r="B11586" s="503"/>
    </row>
    <row r="11587" spans="2:2">
      <c r="B11587" s="503"/>
    </row>
    <row r="11588" spans="2:2">
      <c r="B11588" s="503"/>
    </row>
    <row r="11589" spans="2:2">
      <c r="B11589" s="503"/>
    </row>
    <row r="11590" spans="2:2">
      <c r="B11590" s="503"/>
    </row>
    <row r="11591" spans="2:2">
      <c r="B11591" s="503"/>
    </row>
    <row r="11592" spans="2:2">
      <c r="B11592" s="503"/>
    </row>
    <row r="11593" spans="2:2">
      <c r="B11593" s="503"/>
    </row>
    <row r="11594" spans="2:2">
      <c r="B11594" s="503"/>
    </row>
    <row r="11595" spans="2:2">
      <c r="B11595" s="503"/>
    </row>
    <row r="11596" spans="2:2">
      <c r="B11596" s="503"/>
    </row>
    <row r="11597" spans="2:2">
      <c r="B11597" s="503"/>
    </row>
    <row r="11598" spans="2:2">
      <c r="B11598" s="503"/>
    </row>
    <row r="11599" spans="2:2">
      <c r="B11599" s="503"/>
    </row>
    <row r="11600" spans="2:2">
      <c r="B11600" s="503"/>
    </row>
    <row r="11601" spans="2:2">
      <c r="B11601" s="503"/>
    </row>
    <row r="11602" spans="2:2">
      <c r="B11602" s="503"/>
    </row>
    <row r="11603" spans="2:2">
      <c r="B11603" s="503"/>
    </row>
    <row r="11604" spans="2:2">
      <c r="B11604" s="503"/>
    </row>
    <row r="11605" spans="2:2">
      <c r="B11605" s="503"/>
    </row>
    <row r="11606" spans="2:2">
      <c r="B11606" s="503"/>
    </row>
    <row r="11607" spans="2:2">
      <c r="B11607" s="503"/>
    </row>
    <row r="11608" spans="2:2">
      <c r="B11608" s="503"/>
    </row>
    <row r="11609" spans="2:2">
      <c r="B11609" s="503"/>
    </row>
    <row r="11610" spans="2:2">
      <c r="B11610" s="503"/>
    </row>
    <row r="11611" spans="2:2">
      <c r="B11611" s="503"/>
    </row>
    <row r="11612" spans="2:2">
      <c r="B11612" s="503"/>
    </row>
    <row r="11613" spans="2:2">
      <c r="B11613" s="503"/>
    </row>
    <row r="11614" spans="2:2">
      <c r="B11614" s="503"/>
    </row>
    <row r="11615" spans="2:2">
      <c r="B11615" s="503"/>
    </row>
    <row r="11616" spans="2:2">
      <c r="B11616" s="503"/>
    </row>
    <row r="11617" spans="2:2">
      <c r="B11617" s="503"/>
    </row>
    <row r="11618" spans="2:2">
      <c r="B11618" s="503"/>
    </row>
    <row r="11619" spans="2:2">
      <c r="B11619" s="503"/>
    </row>
    <row r="11620" spans="2:2">
      <c r="B11620" s="503"/>
    </row>
    <row r="11621" spans="2:2">
      <c r="B11621" s="503"/>
    </row>
    <row r="11622" spans="2:2">
      <c r="B11622" s="503"/>
    </row>
    <row r="11623" spans="2:2">
      <c r="B11623" s="503"/>
    </row>
    <row r="11624" spans="2:2">
      <c r="B11624" s="503"/>
    </row>
    <row r="11625" spans="2:2">
      <c r="B11625" s="503"/>
    </row>
    <row r="11626" spans="2:2">
      <c r="B11626" s="503"/>
    </row>
    <row r="11627" spans="2:2">
      <c r="B11627" s="503"/>
    </row>
    <row r="11628" spans="2:2">
      <c r="B11628" s="503"/>
    </row>
    <row r="11629" spans="2:2">
      <c r="B11629" s="503"/>
    </row>
    <row r="11630" spans="2:2">
      <c r="B11630" s="503"/>
    </row>
    <row r="11631" spans="2:2">
      <c r="B11631" s="503"/>
    </row>
    <row r="11632" spans="2:2">
      <c r="B11632" s="503"/>
    </row>
    <row r="11633" spans="2:2">
      <c r="B11633" s="503"/>
    </row>
    <row r="11634" spans="2:2">
      <c r="B11634" s="503"/>
    </row>
    <row r="11635" spans="2:2">
      <c r="B11635" s="503"/>
    </row>
    <row r="11636" spans="2:2">
      <c r="B11636" s="503"/>
    </row>
    <row r="11637" spans="2:2">
      <c r="B11637" s="503"/>
    </row>
    <row r="11638" spans="2:2">
      <c r="B11638" s="503"/>
    </row>
    <row r="11639" spans="2:2">
      <c r="B11639" s="503"/>
    </row>
    <row r="11640" spans="2:2">
      <c r="B11640" s="503"/>
    </row>
    <row r="11641" spans="2:2">
      <c r="B11641" s="503"/>
    </row>
    <row r="11642" spans="2:2">
      <c r="B11642" s="503"/>
    </row>
    <row r="11643" spans="2:2">
      <c r="B11643" s="503"/>
    </row>
    <row r="11644" spans="2:2">
      <c r="B11644" s="503"/>
    </row>
    <row r="11645" spans="2:2">
      <c r="B11645" s="503"/>
    </row>
    <row r="11646" spans="2:2">
      <c r="B11646" s="503"/>
    </row>
    <row r="11647" spans="2:2">
      <c r="B11647" s="503"/>
    </row>
    <row r="11648" spans="2:2">
      <c r="B11648" s="503"/>
    </row>
    <row r="11649" spans="2:2">
      <c r="B11649" s="503"/>
    </row>
    <row r="11650" spans="2:2">
      <c r="B11650" s="503"/>
    </row>
    <row r="11651" spans="2:2">
      <c r="B11651" s="503"/>
    </row>
    <row r="11652" spans="2:2">
      <c r="B11652" s="503"/>
    </row>
    <row r="11653" spans="2:2">
      <c r="B11653" s="503"/>
    </row>
    <row r="11654" spans="2:2">
      <c r="B11654" s="503"/>
    </row>
    <row r="11655" spans="2:2">
      <c r="B11655" s="503"/>
    </row>
    <row r="11656" spans="2:2">
      <c r="B11656" s="503"/>
    </row>
    <row r="11657" spans="2:2">
      <c r="B11657" s="503"/>
    </row>
    <row r="11658" spans="2:2">
      <c r="B11658" s="503"/>
    </row>
    <row r="11659" spans="2:2">
      <c r="B11659" s="503"/>
    </row>
    <row r="11660" spans="2:2">
      <c r="B11660" s="503"/>
    </row>
    <row r="11661" spans="2:2">
      <c r="B11661" s="503"/>
    </row>
    <row r="11662" spans="2:2">
      <c r="B11662" s="503"/>
    </row>
    <row r="11663" spans="2:2">
      <c r="B11663" s="503"/>
    </row>
    <row r="11664" spans="2:2">
      <c r="B11664" s="503"/>
    </row>
    <row r="11665" spans="2:2">
      <c r="B11665" s="503"/>
    </row>
    <row r="11666" spans="2:2">
      <c r="B11666" s="503"/>
    </row>
    <row r="11667" spans="2:2">
      <c r="B11667" s="503"/>
    </row>
    <row r="11668" spans="2:2">
      <c r="B11668" s="503"/>
    </row>
    <row r="11669" spans="2:2">
      <c r="B11669" s="503"/>
    </row>
    <row r="11670" spans="2:2">
      <c r="B11670" s="503"/>
    </row>
    <row r="11671" spans="2:2">
      <c r="B11671" s="503"/>
    </row>
    <row r="11672" spans="2:2">
      <c r="B11672" s="503"/>
    </row>
    <row r="11673" spans="2:2">
      <c r="B11673" s="503"/>
    </row>
    <row r="11674" spans="2:2">
      <c r="B11674" s="503"/>
    </row>
    <row r="11675" spans="2:2">
      <c r="B11675" s="503"/>
    </row>
    <row r="11676" spans="2:2">
      <c r="B11676" s="503"/>
    </row>
    <row r="11677" spans="2:2">
      <c r="B11677" s="503"/>
    </row>
    <row r="11678" spans="2:2">
      <c r="B11678" s="503"/>
    </row>
    <row r="11679" spans="2:2">
      <c r="B11679" s="503"/>
    </row>
    <row r="11680" spans="2:2">
      <c r="B11680" s="503"/>
    </row>
    <row r="11681" spans="2:2">
      <c r="B11681" s="503"/>
    </row>
    <row r="11682" spans="2:2">
      <c r="B11682" s="503"/>
    </row>
    <row r="11683" spans="2:2">
      <c r="B11683" s="503"/>
    </row>
    <row r="11684" spans="2:2">
      <c r="B11684" s="503"/>
    </row>
    <row r="11685" spans="2:2">
      <c r="B11685" s="503"/>
    </row>
    <row r="11686" spans="2:2">
      <c r="B11686" s="503"/>
    </row>
    <row r="11687" spans="2:2">
      <c r="B11687" s="503"/>
    </row>
    <row r="11688" spans="2:2">
      <c r="B11688" s="503"/>
    </row>
    <row r="11689" spans="2:2">
      <c r="B11689" s="503"/>
    </row>
    <row r="11690" spans="2:2">
      <c r="B11690" s="503"/>
    </row>
    <row r="11691" spans="2:2">
      <c r="B11691" s="503"/>
    </row>
    <row r="11692" spans="2:2">
      <c r="B11692" s="503"/>
    </row>
    <row r="11693" spans="2:2">
      <c r="B11693" s="503"/>
    </row>
    <row r="11694" spans="2:2">
      <c r="B11694" s="503"/>
    </row>
    <row r="11695" spans="2:2">
      <c r="B11695" s="503"/>
    </row>
    <row r="11696" spans="2:2">
      <c r="B11696" s="503"/>
    </row>
    <row r="11697" spans="2:2">
      <c r="B11697" s="503"/>
    </row>
    <row r="11698" spans="2:2">
      <c r="B11698" s="503"/>
    </row>
    <row r="11699" spans="2:2">
      <c r="B11699" s="503"/>
    </row>
    <row r="11700" spans="2:2">
      <c r="B11700" s="503"/>
    </row>
    <row r="11701" spans="2:2">
      <c r="B11701" s="503"/>
    </row>
    <row r="11702" spans="2:2">
      <c r="B11702" s="503"/>
    </row>
    <row r="11703" spans="2:2">
      <c r="B11703" s="503"/>
    </row>
    <row r="11704" spans="2:2">
      <c r="B11704" s="503"/>
    </row>
    <row r="11705" spans="2:2">
      <c r="B11705" s="503"/>
    </row>
    <row r="11706" spans="2:2">
      <c r="B11706" s="503"/>
    </row>
    <row r="11707" spans="2:2">
      <c r="B11707" s="503"/>
    </row>
    <row r="11708" spans="2:2">
      <c r="B11708" s="503"/>
    </row>
    <row r="11709" spans="2:2">
      <c r="B11709" s="503"/>
    </row>
    <row r="11710" spans="2:2">
      <c r="B11710" s="503"/>
    </row>
    <row r="11711" spans="2:2">
      <c r="B11711" s="503"/>
    </row>
    <row r="11712" spans="2:2">
      <c r="B11712" s="503"/>
    </row>
    <row r="11713" spans="2:2">
      <c r="B11713" s="503"/>
    </row>
    <row r="11714" spans="2:2">
      <c r="B11714" s="503"/>
    </row>
    <row r="11715" spans="2:2">
      <c r="B11715" s="503"/>
    </row>
    <row r="11716" spans="2:2">
      <c r="B11716" s="503"/>
    </row>
    <row r="11717" spans="2:2">
      <c r="B11717" s="503"/>
    </row>
    <row r="11718" spans="2:2">
      <c r="B11718" s="503"/>
    </row>
    <row r="11719" spans="2:2">
      <c r="B11719" s="503"/>
    </row>
    <row r="11720" spans="2:2">
      <c r="B11720" s="503"/>
    </row>
    <row r="11721" spans="2:2">
      <c r="B11721" s="503"/>
    </row>
    <row r="11722" spans="2:2">
      <c r="B11722" s="503"/>
    </row>
    <row r="11723" spans="2:2">
      <c r="B11723" s="503"/>
    </row>
    <row r="11724" spans="2:2">
      <c r="B11724" s="503"/>
    </row>
    <row r="11725" spans="2:2">
      <c r="B11725" s="503"/>
    </row>
    <row r="11726" spans="2:2">
      <c r="B11726" s="503"/>
    </row>
    <row r="11727" spans="2:2">
      <c r="B11727" s="503"/>
    </row>
    <row r="11728" spans="2:2">
      <c r="B11728" s="503"/>
    </row>
    <row r="11729" spans="2:2">
      <c r="B11729" s="503"/>
    </row>
    <row r="11730" spans="2:2">
      <c r="B11730" s="503"/>
    </row>
    <row r="11731" spans="2:2">
      <c r="B11731" s="503"/>
    </row>
    <row r="11732" spans="2:2">
      <c r="B11732" s="503"/>
    </row>
    <row r="11733" spans="2:2">
      <c r="B11733" s="503"/>
    </row>
    <row r="11734" spans="2:2">
      <c r="B11734" s="503"/>
    </row>
    <row r="11735" spans="2:2">
      <c r="B11735" s="503"/>
    </row>
    <row r="11736" spans="2:2">
      <c r="B11736" s="503"/>
    </row>
    <row r="11737" spans="2:2">
      <c r="B11737" s="503"/>
    </row>
    <row r="11738" spans="2:2">
      <c r="B11738" s="503"/>
    </row>
    <row r="11739" spans="2:2">
      <c r="B11739" s="503"/>
    </row>
    <row r="11740" spans="2:2">
      <c r="B11740" s="503"/>
    </row>
    <row r="11741" spans="2:2">
      <c r="B11741" s="503"/>
    </row>
    <row r="11742" spans="2:2">
      <c r="B11742" s="503"/>
    </row>
    <row r="11743" spans="2:2">
      <c r="B11743" s="503"/>
    </row>
    <row r="11744" spans="2:2">
      <c r="B11744" s="503"/>
    </row>
    <row r="11745" spans="2:2">
      <c r="B11745" s="503"/>
    </row>
    <row r="11746" spans="2:2">
      <c r="B11746" s="503"/>
    </row>
    <row r="11747" spans="2:2">
      <c r="B11747" s="503"/>
    </row>
    <row r="11748" spans="2:2">
      <c r="B11748" s="503"/>
    </row>
    <row r="11749" spans="2:2">
      <c r="B11749" s="503"/>
    </row>
    <row r="11750" spans="2:2">
      <c r="B11750" s="503"/>
    </row>
    <row r="11751" spans="2:2">
      <c r="B11751" s="503"/>
    </row>
    <row r="11752" spans="2:2">
      <c r="B11752" s="503"/>
    </row>
    <row r="11753" spans="2:2">
      <c r="B11753" s="503"/>
    </row>
    <row r="11754" spans="2:2">
      <c r="B11754" s="503"/>
    </row>
    <row r="11755" spans="2:2">
      <c r="B11755" s="503"/>
    </row>
    <row r="11756" spans="2:2">
      <c r="B11756" s="503"/>
    </row>
    <row r="11757" spans="2:2">
      <c r="B11757" s="503"/>
    </row>
    <row r="11758" spans="2:2">
      <c r="B11758" s="503"/>
    </row>
    <row r="11759" spans="2:2">
      <c r="B11759" s="503"/>
    </row>
    <row r="11760" spans="2:2">
      <c r="B11760" s="503"/>
    </row>
    <row r="11761" spans="2:2">
      <c r="B11761" s="503"/>
    </row>
    <row r="11762" spans="2:2">
      <c r="B11762" s="503"/>
    </row>
    <row r="11763" spans="2:2">
      <c r="B11763" s="503"/>
    </row>
    <row r="11764" spans="2:2">
      <c r="B11764" s="503"/>
    </row>
    <row r="11765" spans="2:2">
      <c r="B11765" s="503"/>
    </row>
    <row r="11766" spans="2:2">
      <c r="B11766" s="503"/>
    </row>
    <row r="11767" spans="2:2">
      <c r="B11767" s="503"/>
    </row>
    <row r="11768" spans="2:2">
      <c r="B11768" s="503"/>
    </row>
    <row r="11769" spans="2:2">
      <c r="B11769" s="503"/>
    </row>
    <row r="11770" spans="2:2">
      <c r="B11770" s="503"/>
    </row>
    <row r="11771" spans="2:2">
      <c r="B11771" s="503"/>
    </row>
    <row r="11772" spans="2:2">
      <c r="B11772" s="503"/>
    </row>
    <row r="11773" spans="2:2">
      <c r="B11773" s="503"/>
    </row>
    <row r="11774" spans="2:2">
      <c r="B11774" s="503"/>
    </row>
    <row r="11775" spans="2:2">
      <c r="B11775" s="503"/>
    </row>
    <row r="11776" spans="2:2">
      <c r="B11776" s="503"/>
    </row>
    <row r="11777" spans="2:2">
      <c r="B11777" s="503"/>
    </row>
    <row r="11778" spans="2:2">
      <c r="B11778" s="503"/>
    </row>
    <row r="11779" spans="2:2">
      <c r="B11779" s="503"/>
    </row>
    <row r="11780" spans="2:2">
      <c r="B11780" s="503"/>
    </row>
    <row r="11781" spans="2:2">
      <c r="B11781" s="503"/>
    </row>
    <row r="11782" spans="2:2">
      <c r="B11782" s="503"/>
    </row>
    <row r="11783" spans="2:2">
      <c r="B11783" s="503"/>
    </row>
    <row r="11784" spans="2:2">
      <c r="B11784" s="503"/>
    </row>
    <row r="11785" spans="2:2">
      <c r="B11785" s="503"/>
    </row>
    <row r="11786" spans="2:2">
      <c r="B11786" s="503"/>
    </row>
    <row r="11787" spans="2:2">
      <c r="B11787" s="503"/>
    </row>
    <row r="11788" spans="2:2">
      <c r="B11788" s="503"/>
    </row>
    <row r="11789" spans="2:2">
      <c r="B11789" s="503"/>
    </row>
    <row r="11790" spans="2:2">
      <c r="B11790" s="503"/>
    </row>
    <row r="11791" spans="2:2">
      <c r="B11791" s="503"/>
    </row>
    <row r="11792" spans="2:2">
      <c r="B11792" s="503"/>
    </row>
    <row r="11793" spans="2:2">
      <c r="B11793" s="503"/>
    </row>
    <row r="11794" spans="2:2">
      <c r="B11794" s="503"/>
    </row>
    <row r="11795" spans="2:2">
      <c r="B11795" s="503"/>
    </row>
    <row r="11796" spans="2:2">
      <c r="B11796" s="503"/>
    </row>
    <row r="11797" spans="2:2">
      <c r="B11797" s="503"/>
    </row>
    <row r="11798" spans="2:2">
      <c r="B11798" s="503"/>
    </row>
    <row r="11799" spans="2:2">
      <c r="B11799" s="503"/>
    </row>
    <row r="11800" spans="2:2">
      <c r="B11800" s="503"/>
    </row>
    <row r="11801" spans="2:2">
      <c r="B11801" s="503"/>
    </row>
    <row r="11802" spans="2:2">
      <c r="B11802" s="503"/>
    </row>
    <row r="11803" spans="2:2">
      <c r="B11803" s="503"/>
    </row>
    <row r="11804" spans="2:2">
      <c r="B11804" s="503"/>
    </row>
    <row r="11805" spans="2:2">
      <c r="B11805" s="503"/>
    </row>
    <row r="11806" spans="2:2">
      <c r="B11806" s="503"/>
    </row>
    <row r="11807" spans="2:2">
      <c r="B11807" s="503"/>
    </row>
    <row r="11808" spans="2:2">
      <c r="B11808" s="503"/>
    </row>
    <row r="11809" spans="2:2">
      <c r="B11809" s="503"/>
    </row>
    <row r="11810" spans="2:2">
      <c r="B11810" s="503"/>
    </row>
    <row r="11811" spans="2:2">
      <c r="B11811" s="503"/>
    </row>
    <row r="11812" spans="2:2">
      <c r="B11812" s="503"/>
    </row>
    <row r="11813" spans="2:2">
      <c r="B11813" s="503"/>
    </row>
    <row r="11814" spans="2:2">
      <c r="B11814" s="503"/>
    </row>
    <row r="11815" spans="2:2">
      <c r="B11815" s="503"/>
    </row>
    <row r="11816" spans="2:2">
      <c r="B11816" s="503"/>
    </row>
    <row r="11817" spans="2:2">
      <c r="B11817" s="503"/>
    </row>
    <row r="11818" spans="2:2">
      <c r="B11818" s="503"/>
    </row>
    <row r="11819" spans="2:2">
      <c r="B11819" s="503"/>
    </row>
    <row r="11820" spans="2:2">
      <c r="B11820" s="503"/>
    </row>
    <row r="11821" spans="2:2">
      <c r="B11821" s="503"/>
    </row>
    <row r="11822" spans="2:2">
      <c r="B11822" s="503"/>
    </row>
    <row r="11823" spans="2:2">
      <c r="B11823" s="503"/>
    </row>
    <row r="11824" spans="2:2">
      <c r="B11824" s="503"/>
    </row>
    <row r="11825" spans="2:2">
      <c r="B11825" s="503"/>
    </row>
    <row r="11826" spans="2:2">
      <c r="B11826" s="503"/>
    </row>
    <row r="11827" spans="2:2">
      <c r="B11827" s="503"/>
    </row>
    <row r="11828" spans="2:2">
      <c r="B11828" s="503"/>
    </row>
    <row r="11829" spans="2:2">
      <c r="B11829" s="503"/>
    </row>
    <row r="11830" spans="2:2">
      <c r="B11830" s="503"/>
    </row>
    <row r="11831" spans="2:2">
      <c r="B11831" s="503"/>
    </row>
    <row r="11832" spans="2:2">
      <c r="B11832" s="503"/>
    </row>
    <row r="11833" spans="2:2">
      <c r="B11833" s="503"/>
    </row>
    <row r="11834" spans="2:2">
      <c r="B11834" s="503"/>
    </row>
    <row r="11835" spans="2:2">
      <c r="B11835" s="503"/>
    </row>
    <row r="11836" spans="2:2">
      <c r="B11836" s="503"/>
    </row>
    <row r="11837" spans="2:2">
      <c r="B11837" s="503"/>
    </row>
    <row r="11838" spans="2:2">
      <c r="B11838" s="503"/>
    </row>
    <row r="11839" spans="2:2">
      <c r="B11839" s="503"/>
    </row>
    <row r="11840" spans="2:2">
      <c r="B11840" s="503"/>
    </row>
    <row r="11841" spans="2:2">
      <c r="B11841" s="503"/>
    </row>
    <row r="11842" spans="2:2">
      <c r="B11842" s="503"/>
    </row>
    <row r="11843" spans="2:2">
      <c r="B11843" s="503"/>
    </row>
    <row r="11844" spans="2:2">
      <c r="B11844" s="503"/>
    </row>
    <row r="11845" spans="2:2">
      <c r="B11845" s="503"/>
    </row>
    <row r="11846" spans="2:2">
      <c r="B11846" s="503"/>
    </row>
    <row r="11847" spans="2:2">
      <c r="B11847" s="503"/>
    </row>
    <row r="11848" spans="2:2">
      <c r="B11848" s="503"/>
    </row>
    <row r="11849" spans="2:2">
      <c r="B11849" s="503"/>
    </row>
    <row r="11850" spans="2:2">
      <c r="B11850" s="503"/>
    </row>
    <row r="11851" spans="2:2">
      <c r="B11851" s="503"/>
    </row>
    <row r="11852" spans="2:2">
      <c r="B11852" s="503"/>
    </row>
    <row r="11853" spans="2:2">
      <c r="B11853" s="503"/>
    </row>
    <row r="11854" spans="2:2">
      <c r="B11854" s="503"/>
    </row>
    <row r="11855" spans="2:2">
      <c r="B11855" s="503"/>
    </row>
    <row r="11856" spans="2:2">
      <c r="B11856" s="503"/>
    </row>
    <row r="11857" spans="2:2">
      <c r="B11857" s="503"/>
    </row>
    <row r="11858" spans="2:2">
      <c r="B11858" s="503"/>
    </row>
    <row r="11859" spans="2:2">
      <c r="B11859" s="503"/>
    </row>
    <row r="11860" spans="2:2">
      <c r="B11860" s="503"/>
    </row>
    <row r="11861" spans="2:2">
      <c r="B11861" s="503"/>
    </row>
    <row r="11862" spans="2:2">
      <c r="B11862" s="503"/>
    </row>
    <row r="11863" spans="2:2">
      <c r="B11863" s="503"/>
    </row>
    <row r="11864" spans="2:2">
      <c r="B11864" s="503"/>
    </row>
    <row r="11865" spans="2:2">
      <c r="B11865" s="503"/>
    </row>
    <row r="11866" spans="2:2">
      <c r="B11866" s="503"/>
    </row>
    <row r="11867" spans="2:2">
      <c r="B11867" s="503"/>
    </row>
    <row r="11868" spans="2:2">
      <c r="B11868" s="503"/>
    </row>
    <row r="11869" spans="2:2">
      <c r="B11869" s="503"/>
    </row>
    <row r="11870" spans="2:2">
      <c r="B11870" s="503"/>
    </row>
    <row r="11871" spans="2:2">
      <c r="B11871" s="503"/>
    </row>
    <row r="11872" spans="2:2">
      <c r="B11872" s="503"/>
    </row>
    <row r="11873" spans="2:2">
      <c r="B11873" s="503"/>
    </row>
    <row r="11874" spans="2:2">
      <c r="B11874" s="503"/>
    </row>
    <row r="11875" spans="2:2">
      <c r="B11875" s="503"/>
    </row>
    <row r="11876" spans="2:2">
      <c r="B11876" s="503"/>
    </row>
    <row r="11877" spans="2:2">
      <c r="B11877" s="503"/>
    </row>
    <row r="11878" spans="2:2">
      <c r="B11878" s="503"/>
    </row>
    <row r="11879" spans="2:2">
      <c r="B11879" s="503"/>
    </row>
    <row r="11880" spans="2:2">
      <c r="B11880" s="503"/>
    </row>
    <row r="11881" spans="2:2">
      <c r="B11881" s="503"/>
    </row>
    <row r="11882" spans="2:2">
      <c r="B11882" s="503"/>
    </row>
    <row r="11883" spans="2:2">
      <c r="B11883" s="503"/>
    </row>
    <row r="11884" spans="2:2">
      <c r="B11884" s="503"/>
    </row>
    <row r="11885" spans="2:2">
      <c r="B11885" s="503"/>
    </row>
    <row r="11886" spans="2:2">
      <c r="B11886" s="503"/>
    </row>
    <row r="11887" spans="2:2">
      <c r="B11887" s="503"/>
    </row>
    <row r="11888" spans="2:2">
      <c r="B11888" s="503"/>
    </row>
    <row r="11889" spans="2:2">
      <c r="B11889" s="503"/>
    </row>
    <row r="11890" spans="2:2">
      <c r="B11890" s="503"/>
    </row>
    <row r="11891" spans="2:2">
      <c r="B11891" s="503"/>
    </row>
    <row r="11892" spans="2:2">
      <c r="B11892" s="503"/>
    </row>
    <row r="11893" spans="2:2">
      <c r="B11893" s="503"/>
    </row>
    <row r="11894" spans="2:2">
      <c r="B11894" s="503"/>
    </row>
    <row r="11895" spans="2:2">
      <c r="B11895" s="503"/>
    </row>
    <row r="11896" spans="2:2">
      <c r="B11896" s="503"/>
    </row>
    <row r="11897" spans="2:2">
      <c r="B11897" s="503"/>
    </row>
    <row r="11898" spans="2:2">
      <c r="B11898" s="503"/>
    </row>
    <row r="11899" spans="2:2">
      <c r="B11899" s="503"/>
    </row>
    <row r="11900" spans="2:2">
      <c r="B11900" s="503"/>
    </row>
    <row r="11901" spans="2:2">
      <c r="B11901" s="503"/>
    </row>
    <row r="11902" spans="2:2">
      <c r="B11902" s="503"/>
    </row>
    <row r="11903" spans="2:2">
      <c r="B11903" s="503"/>
    </row>
    <row r="11904" spans="2:2">
      <c r="B11904" s="503"/>
    </row>
    <row r="11905" spans="2:2">
      <c r="B11905" s="503"/>
    </row>
    <row r="11906" spans="2:2">
      <c r="B11906" s="503"/>
    </row>
    <row r="11907" spans="2:2">
      <c r="B11907" s="503"/>
    </row>
    <row r="11908" spans="2:2">
      <c r="B11908" s="503"/>
    </row>
    <row r="11909" spans="2:2">
      <c r="B11909" s="503"/>
    </row>
    <row r="11910" spans="2:2">
      <c r="B11910" s="503"/>
    </row>
    <row r="11911" spans="2:2">
      <c r="B11911" s="503"/>
    </row>
    <row r="11912" spans="2:2">
      <c r="B11912" s="503"/>
    </row>
    <row r="11913" spans="2:2">
      <c r="B11913" s="503"/>
    </row>
    <row r="11914" spans="2:2">
      <c r="B11914" s="503"/>
    </row>
    <row r="11915" spans="2:2">
      <c r="B11915" s="503"/>
    </row>
    <row r="11916" spans="2:2">
      <c r="B11916" s="503"/>
    </row>
    <row r="11917" spans="2:2">
      <c r="B11917" s="503"/>
    </row>
    <row r="11918" spans="2:2">
      <c r="B11918" s="503"/>
    </row>
    <row r="11919" spans="2:2">
      <c r="B11919" s="503"/>
    </row>
    <row r="11920" spans="2:2">
      <c r="B11920" s="503"/>
    </row>
    <row r="11921" spans="2:2">
      <c r="B11921" s="503"/>
    </row>
    <row r="11922" spans="2:2">
      <c r="B11922" s="503"/>
    </row>
    <row r="11923" spans="2:2">
      <c r="B11923" s="503"/>
    </row>
    <row r="11924" spans="2:2">
      <c r="B11924" s="503"/>
    </row>
    <row r="11925" spans="2:2">
      <c r="B11925" s="503"/>
    </row>
    <row r="11926" spans="2:2">
      <c r="B11926" s="503"/>
    </row>
    <row r="11927" spans="2:2">
      <c r="B11927" s="503"/>
    </row>
    <row r="11928" spans="2:2">
      <c r="B11928" s="503"/>
    </row>
    <row r="11929" spans="2:2">
      <c r="B11929" s="503"/>
    </row>
    <row r="11930" spans="2:2">
      <c r="B11930" s="503"/>
    </row>
    <row r="11931" spans="2:2">
      <c r="B11931" s="503"/>
    </row>
    <row r="11932" spans="2:2">
      <c r="B11932" s="503"/>
    </row>
    <row r="11933" spans="2:2">
      <c r="B11933" s="503"/>
    </row>
    <row r="11934" spans="2:2">
      <c r="B11934" s="503"/>
    </row>
    <row r="11935" spans="2:2">
      <c r="B11935" s="503"/>
    </row>
    <row r="11936" spans="2:2">
      <c r="B11936" s="503"/>
    </row>
    <row r="11937" spans="2:2">
      <c r="B11937" s="503"/>
    </row>
    <row r="11938" spans="2:2">
      <c r="B11938" s="503"/>
    </row>
    <row r="11939" spans="2:2">
      <c r="B11939" s="503"/>
    </row>
    <row r="11940" spans="2:2">
      <c r="B11940" s="503"/>
    </row>
    <row r="11941" spans="2:2">
      <c r="B11941" s="503"/>
    </row>
    <row r="11942" spans="2:2">
      <c r="B11942" s="503"/>
    </row>
    <row r="11943" spans="2:2">
      <c r="B11943" s="503"/>
    </row>
    <row r="11944" spans="2:2">
      <c r="B11944" s="503"/>
    </row>
    <row r="11945" spans="2:2">
      <c r="B11945" s="503"/>
    </row>
    <row r="11946" spans="2:2">
      <c r="B11946" s="503"/>
    </row>
    <row r="11947" spans="2:2">
      <c r="B11947" s="503"/>
    </row>
    <row r="11948" spans="2:2">
      <c r="B11948" s="503"/>
    </row>
    <row r="11949" spans="2:2">
      <c r="B11949" s="503"/>
    </row>
    <row r="11950" spans="2:2">
      <c r="B11950" s="503"/>
    </row>
    <row r="11951" spans="2:2">
      <c r="B11951" s="503"/>
    </row>
    <row r="11952" spans="2:2">
      <c r="B11952" s="503"/>
    </row>
    <row r="11953" spans="2:2">
      <c r="B11953" s="503"/>
    </row>
    <row r="11954" spans="2:2">
      <c r="B11954" s="503"/>
    </row>
    <row r="11955" spans="2:2">
      <c r="B11955" s="503"/>
    </row>
    <row r="11956" spans="2:2">
      <c r="B11956" s="503"/>
    </row>
    <row r="11957" spans="2:2">
      <c r="B11957" s="503"/>
    </row>
    <row r="11958" spans="2:2">
      <c r="B11958" s="503"/>
    </row>
    <row r="11959" spans="2:2">
      <c r="B11959" s="503"/>
    </row>
    <row r="11960" spans="2:2">
      <c r="B11960" s="503"/>
    </row>
    <row r="11961" spans="2:2">
      <c r="B11961" s="503"/>
    </row>
    <row r="11962" spans="2:2">
      <c r="B11962" s="503"/>
    </row>
    <row r="11963" spans="2:2">
      <c r="B11963" s="503"/>
    </row>
    <row r="11964" spans="2:2">
      <c r="B11964" s="503"/>
    </row>
    <row r="11965" spans="2:2">
      <c r="B11965" s="503"/>
    </row>
    <row r="11966" spans="2:2">
      <c r="B11966" s="503"/>
    </row>
    <row r="11967" spans="2:2">
      <c r="B11967" s="503"/>
    </row>
    <row r="11968" spans="2:2">
      <c r="B11968" s="503"/>
    </row>
    <row r="11969" spans="2:2">
      <c r="B11969" s="503"/>
    </row>
    <row r="11970" spans="2:2">
      <c r="B11970" s="503"/>
    </row>
    <row r="11971" spans="2:2">
      <c r="B11971" s="503"/>
    </row>
    <row r="11972" spans="2:2">
      <c r="B11972" s="503"/>
    </row>
    <row r="11973" spans="2:2">
      <c r="B11973" s="503"/>
    </row>
    <row r="11974" spans="2:2">
      <c r="B11974" s="503"/>
    </row>
    <row r="11975" spans="2:2">
      <c r="B11975" s="503"/>
    </row>
    <row r="11976" spans="2:2">
      <c r="B11976" s="503"/>
    </row>
    <row r="11977" spans="2:2">
      <c r="B11977" s="503"/>
    </row>
    <row r="11978" spans="2:2">
      <c r="B11978" s="503"/>
    </row>
    <row r="11979" spans="2:2">
      <c r="B11979" s="503"/>
    </row>
    <row r="11980" spans="2:2">
      <c r="B11980" s="503"/>
    </row>
    <row r="11981" spans="2:2">
      <c r="B11981" s="503"/>
    </row>
    <row r="11982" spans="2:2">
      <c r="B11982" s="503"/>
    </row>
    <row r="11983" spans="2:2">
      <c r="B11983" s="503"/>
    </row>
    <row r="11984" spans="2:2">
      <c r="B11984" s="503"/>
    </row>
    <row r="11985" spans="2:2">
      <c r="B11985" s="503"/>
    </row>
    <row r="11986" spans="2:2">
      <c r="B11986" s="503"/>
    </row>
    <row r="11987" spans="2:2">
      <c r="B11987" s="503"/>
    </row>
    <row r="11988" spans="2:2">
      <c r="B11988" s="503"/>
    </row>
    <row r="11989" spans="2:2">
      <c r="B11989" s="503"/>
    </row>
    <row r="11990" spans="2:2">
      <c r="B11990" s="503"/>
    </row>
    <row r="11991" spans="2:2">
      <c r="B11991" s="503"/>
    </row>
    <row r="11992" spans="2:2">
      <c r="B11992" s="503"/>
    </row>
    <row r="11993" spans="2:2">
      <c r="B11993" s="503"/>
    </row>
    <row r="11994" spans="2:2">
      <c r="B11994" s="503"/>
    </row>
    <row r="11995" spans="2:2">
      <c r="B11995" s="503"/>
    </row>
    <row r="11996" spans="2:2">
      <c r="B11996" s="503"/>
    </row>
    <row r="11997" spans="2:2">
      <c r="B11997" s="503"/>
    </row>
    <row r="11998" spans="2:2">
      <c r="B11998" s="503"/>
    </row>
    <row r="11999" spans="2:2">
      <c r="B11999" s="503"/>
    </row>
    <row r="12000" spans="2:2">
      <c r="B12000" s="503"/>
    </row>
    <row r="12001" spans="2:2">
      <c r="B12001" s="503"/>
    </row>
    <row r="12002" spans="2:2">
      <c r="B12002" s="503"/>
    </row>
    <row r="12003" spans="2:2">
      <c r="B12003" s="503"/>
    </row>
    <row r="12004" spans="2:2">
      <c r="B12004" s="503"/>
    </row>
    <row r="12005" spans="2:2">
      <c r="B12005" s="503"/>
    </row>
    <row r="12006" spans="2:2">
      <c r="B12006" s="503"/>
    </row>
    <row r="12007" spans="2:2">
      <c r="B12007" s="503"/>
    </row>
    <row r="12008" spans="2:2">
      <c r="B12008" s="503"/>
    </row>
    <row r="12009" spans="2:2">
      <c r="B12009" s="503"/>
    </row>
    <row r="12010" spans="2:2">
      <c r="B12010" s="503"/>
    </row>
    <row r="12011" spans="2:2">
      <c r="B12011" s="503"/>
    </row>
    <row r="12012" spans="2:2">
      <c r="B12012" s="503"/>
    </row>
    <row r="12013" spans="2:2">
      <c r="B12013" s="503"/>
    </row>
    <row r="12014" spans="2:2">
      <c r="B12014" s="503"/>
    </row>
    <row r="12015" spans="2:2">
      <c r="B12015" s="503"/>
    </row>
    <row r="12016" spans="2:2">
      <c r="B12016" s="503"/>
    </row>
    <row r="12017" spans="2:2">
      <c r="B12017" s="503"/>
    </row>
    <row r="12018" spans="2:2">
      <c r="B12018" s="503"/>
    </row>
    <row r="12019" spans="2:2">
      <c r="B12019" s="503"/>
    </row>
    <row r="12020" spans="2:2">
      <c r="B12020" s="503"/>
    </row>
    <row r="12021" spans="2:2">
      <c r="B12021" s="503"/>
    </row>
    <row r="12022" spans="2:2">
      <c r="B12022" s="503"/>
    </row>
    <row r="12023" spans="2:2">
      <c r="B12023" s="503"/>
    </row>
    <row r="12024" spans="2:2">
      <c r="B12024" s="503"/>
    </row>
    <row r="12025" spans="2:2">
      <c r="B12025" s="503"/>
    </row>
    <row r="12026" spans="2:2">
      <c r="B12026" s="503"/>
    </row>
    <row r="12027" spans="2:2">
      <c r="B12027" s="503"/>
    </row>
    <row r="12028" spans="2:2">
      <c r="B12028" s="503"/>
    </row>
    <row r="12029" spans="2:2">
      <c r="B12029" s="503"/>
    </row>
    <row r="12030" spans="2:2">
      <c r="B12030" s="503"/>
    </row>
    <row r="12031" spans="2:2">
      <c r="B12031" s="503"/>
    </row>
    <row r="12032" spans="2:2">
      <c r="B12032" s="503"/>
    </row>
    <row r="12033" spans="2:2">
      <c r="B12033" s="503"/>
    </row>
    <row r="12034" spans="2:2">
      <c r="B12034" s="503"/>
    </row>
    <row r="12035" spans="2:2">
      <c r="B12035" s="503"/>
    </row>
    <row r="12036" spans="2:2">
      <c r="B12036" s="503"/>
    </row>
    <row r="12037" spans="2:2">
      <c r="B12037" s="503"/>
    </row>
    <row r="12038" spans="2:2">
      <c r="B12038" s="503"/>
    </row>
    <row r="12039" spans="2:2">
      <c r="B12039" s="503"/>
    </row>
    <row r="12040" spans="2:2">
      <c r="B12040" s="503"/>
    </row>
    <row r="12041" spans="2:2">
      <c r="B12041" s="503"/>
    </row>
    <row r="12042" spans="2:2">
      <c r="B12042" s="503"/>
    </row>
    <row r="12043" spans="2:2">
      <c r="B12043" s="503"/>
    </row>
    <row r="12044" spans="2:2">
      <c r="B12044" s="503"/>
    </row>
    <row r="12045" spans="2:2">
      <c r="B12045" s="503"/>
    </row>
    <row r="12046" spans="2:2">
      <c r="B12046" s="503"/>
    </row>
    <row r="12047" spans="2:2">
      <c r="B12047" s="503"/>
    </row>
    <row r="12048" spans="2:2">
      <c r="B12048" s="503"/>
    </row>
    <row r="12049" spans="2:2">
      <c r="B12049" s="503"/>
    </row>
    <row r="12050" spans="2:2">
      <c r="B12050" s="503"/>
    </row>
    <row r="12051" spans="2:2">
      <c r="B12051" s="503"/>
    </row>
    <row r="12052" spans="2:2">
      <c r="B12052" s="503"/>
    </row>
    <row r="12053" spans="2:2">
      <c r="B12053" s="503"/>
    </row>
    <row r="12054" spans="2:2">
      <c r="B12054" s="503"/>
    </row>
    <row r="12055" spans="2:2">
      <c r="B12055" s="503"/>
    </row>
    <row r="12056" spans="2:2">
      <c r="B12056" s="503"/>
    </row>
    <row r="12057" spans="2:2">
      <c r="B12057" s="503"/>
    </row>
    <row r="12058" spans="2:2">
      <c r="B12058" s="503"/>
    </row>
    <row r="12059" spans="2:2">
      <c r="B12059" s="503"/>
    </row>
    <row r="12060" spans="2:2">
      <c r="B12060" s="503"/>
    </row>
    <row r="12061" spans="2:2">
      <c r="B12061" s="503"/>
    </row>
    <row r="12062" spans="2:2">
      <c r="B12062" s="503"/>
    </row>
    <row r="12063" spans="2:2">
      <c r="B12063" s="503"/>
    </row>
    <row r="12064" spans="2:2">
      <c r="B12064" s="503"/>
    </row>
    <row r="12065" spans="2:2">
      <c r="B12065" s="503"/>
    </row>
    <row r="12066" spans="2:2">
      <c r="B12066" s="503"/>
    </row>
    <row r="12067" spans="2:2">
      <c r="B12067" s="503"/>
    </row>
    <row r="12068" spans="2:2">
      <c r="B12068" s="503"/>
    </row>
    <row r="12069" spans="2:2">
      <c r="B12069" s="503"/>
    </row>
    <row r="12070" spans="2:2">
      <c r="B12070" s="503"/>
    </row>
    <row r="12071" spans="2:2">
      <c r="B12071" s="503"/>
    </row>
    <row r="12072" spans="2:2">
      <c r="B12072" s="503"/>
    </row>
    <row r="12073" spans="2:2">
      <c r="B12073" s="503"/>
    </row>
    <row r="12074" spans="2:2">
      <c r="B12074" s="503"/>
    </row>
    <row r="12075" spans="2:2">
      <c r="B12075" s="503"/>
    </row>
    <row r="12076" spans="2:2">
      <c r="B12076" s="503"/>
    </row>
    <row r="12077" spans="2:2">
      <c r="B12077" s="503"/>
    </row>
    <row r="12078" spans="2:2">
      <c r="B12078" s="503"/>
    </row>
    <row r="12079" spans="2:2">
      <c r="B12079" s="503"/>
    </row>
    <row r="12080" spans="2:2">
      <c r="B12080" s="503"/>
    </row>
    <row r="12081" spans="2:2">
      <c r="B12081" s="503"/>
    </row>
    <row r="12082" spans="2:2">
      <c r="B12082" s="503"/>
    </row>
    <row r="12083" spans="2:2">
      <c r="B12083" s="503"/>
    </row>
    <row r="12084" spans="2:2">
      <c r="B12084" s="503"/>
    </row>
    <row r="12085" spans="2:2">
      <c r="B12085" s="503"/>
    </row>
    <row r="12086" spans="2:2">
      <c r="B12086" s="503"/>
    </row>
    <row r="12087" spans="2:2">
      <c r="B12087" s="503"/>
    </row>
    <row r="12088" spans="2:2">
      <c r="B12088" s="503"/>
    </row>
    <row r="12089" spans="2:2">
      <c r="B12089" s="503"/>
    </row>
    <row r="12090" spans="2:2">
      <c r="B12090" s="503"/>
    </row>
    <row r="12091" spans="2:2">
      <c r="B12091" s="503"/>
    </row>
    <row r="12092" spans="2:2">
      <c r="B12092" s="503"/>
    </row>
    <row r="12093" spans="2:2">
      <c r="B12093" s="503"/>
    </row>
    <row r="12094" spans="2:2">
      <c r="B12094" s="503"/>
    </row>
    <row r="12095" spans="2:2">
      <c r="B12095" s="503"/>
    </row>
    <row r="12096" spans="2:2">
      <c r="B12096" s="503"/>
    </row>
    <row r="12097" spans="2:2">
      <c r="B12097" s="503"/>
    </row>
    <row r="12098" spans="2:2">
      <c r="B12098" s="503"/>
    </row>
    <row r="12099" spans="2:2">
      <c r="B12099" s="503"/>
    </row>
    <row r="12100" spans="2:2">
      <c r="B12100" s="503"/>
    </row>
    <row r="12101" spans="2:2">
      <c r="B12101" s="503"/>
    </row>
    <row r="12102" spans="2:2">
      <c r="B12102" s="503"/>
    </row>
    <row r="12103" spans="2:2">
      <c r="B12103" s="503"/>
    </row>
    <row r="12104" spans="2:2">
      <c r="B12104" s="503"/>
    </row>
    <row r="12105" spans="2:2">
      <c r="B12105" s="503"/>
    </row>
    <row r="12106" spans="2:2">
      <c r="B12106" s="503"/>
    </row>
    <row r="12107" spans="2:2">
      <c r="B12107" s="503"/>
    </row>
    <row r="12108" spans="2:2">
      <c r="B12108" s="503"/>
    </row>
    <row r="12109" spans="2:2">
      <c r="B12109" s="503"/>
    </row>
    <row r="12110" spans="2:2">
      <c r="B12110" s="503"/>
    </row>
    <row r="12111" spans="2:2">
      <c r="B12111" s="503"/>
    </row>
    <row r="12112" spans="2:2">
      <c r="B12112" s="503"/>
    </row>
    <row r="12113" spans="2:2">
      <c r="B12113" s="503"/>
    </row>
    <row r="12114" spans="2:2">
      <c r="B12114" s="503"/>
    </row>
    <row r="12115" spans="2:2">
      <c r="B12115" s="503"/>
    </row>
    <row r="12116" spans="2:2">
      <c r="B12116" s="503"/>
    </row>
    <row r="12117" spans="2:2">
      <c r="B12117" s="503"/>
    </row>
    <row r="12118" spans="2:2">
      <c r="B12118" s="503"/>
    </row>
    <row r="12119" spans="2:2">
      <c r="B12119" s="503"/>
    </row>
    <row r="12120" spans="2:2">
      <c r="B12120" s="503"/>
    </row>
    <row r="12121" spans="2:2">
      <c r="B12121" s="503"/>
    </row>
    <row r="12122" spans="2:2">
      <c r="B12122" s="503"/>
    </row>
    <row r="12123" spans="2:2">
      <c r="B12123" s="503"/>
    </row>
    <row r="12124" spans="2:2">
      <c r="B12124" s="503"/>
    </row>
    <row r="12125" spans="2:2">
      <c r="B12125" s="503"/>
    </row>
    <row r="12126" spans="2:2">
      <c r="B12126" s="503"/>
    </row>
    <row r="12127" spans="2:2">
      <c r="B12127" s="503"/>
    </row>
    <row r="12128" spans="2:2">
      <c r="B12128" s="503"/>
    </row>
    <row r="12129" spans="2:2">
      <c r="B12129" s="503"/>
    </row>
    <row r="12130" spans="2:2">
      <c r="B12130" s="503"/>
    </row>
    <row r="12131" spans="2:2">
      <c r="B12131" s="503"/>
    </row>
    <row r="12132" spans="2:2">
      <c r="B12132" s="503"/>
    </row>
    <row r="12133" spans="2:2">
      <c r="B12133" s="503"/>
    </row>
    <row r="12134" spans="2:2">
      <c r="B12134" s="503"/>
    </row>
    <row r="12135" spans="2:2">
      <c r="B12135" s="503"/>
    </row>
    <row r="12136" spans="2:2">
      <c r="B12136" s="503"/>
    </row>
    <row r="12137" spans="2:2">
      <c r="B12137" s="503"/>
    </row>
    <row r="12138" spans="2:2">
      <c r="B12138" s="503"/>
    </row>
    <row r="12139" spans="2:2">
      <c r="B12139" s="503"/>
    </row>
    <row r="12140" spans="2:2">
      <c r="B12140" s="503"/>
    </row>
    <row r="12141" spans="2:2">
      <c r="B12141" s="503"/>
    </row>
    <row r="12142" spans="2:2">
      <c r="B12142" s="503"/>
    </row>
    <row r="12143" spans="2:2">
      <c r="B12143" s="503"/>
    </row>
    <row r="12144" spans="2:2">
      <c r="B12144" s="503"/>
    </row>
    <row r="12145" spans="2:2">
      <c r="B12145" s="503"/>
    </row>
    <row r="12146" spans="2:2">
      <c r="B12146" s="503"/>
    </row>
    <row r="12147" spans="2:2">
      <c r="B12147" s="503"/>
    </row>
    <row r="12148" spans="2:2">
      <c r="B12148" s="503"/>
    </row>
    <row r="12149" spans="2:2">
      <c r="B12149" s="503"/>
    </row>
    <row r="12150" spans="2:2">
      <c r="B12150" s="503"/>
    </row>
    <row r="12151" spans="2:2">
      <c r="B12151" s="503"/>
    </row>
    <row r="12152" spans="2:2">
      <c r="B12152" s="503"/>
    </row>
    <row r="12153" spans="2:2">
      <c r="B12153" s="503"/>
    </row>
    <row r="12154" spans="2:2">
      <c r="B12154" s="503"/>
    </row>
    <row r="12155" spans="2:2">
      <c r="B12155" s="503"/>
    </row>
    <row r="12156" spans="2:2">
      <c r="B12156" s="503"/>
    </row>
    <row r="12157" spans="2:2">
      <c r="B12157" s="503"/>
    </row>
    <row r="12158" spans="2:2">
      <c r="B12158" s="503"/>
    </row>
    <row r="12159" spans="2:2">
      <c r="B12159" s="503"/>
    </row>
    <row r="12160" spans="2:2">
      <c r="B12160" s="503"/>
    </row>
    <row r="12161" spans="2:2">
      <c r="B12161" s="503"/>
    </row>
    <row r="12162" spans="2:2">
      <c r="B12162" s="503"/>
    </row>
    <row r="12163" spans="2:2">
      <c r="B12163" s="503"/>
    </row>
    <row r="12164" spans="2:2">
      <c r="B12164" s="503"/>
    </row>
    <row r="12165" spans="2:2">
      <c r="B12165" s="503"/>
    </row>
    <row r="12166" spans="2:2">
      <c r="B12166" s="503"/>
    </row>
    <row r="12167" spans="2:2">
      <c r="B12167" s="503"/>
    </row>
    <row r="12168" spans="2:2">
      <c r="B12168" s="503"/>
    </row>
    <row r="12169" spans="2:2">
      <c r="B12169" s="503"/>
    </row>
    <row r="12170" spans="2:2">
      <c r="B12170" s="503"/>
    </row>
    <row r="12171" spans="2:2">
      <c r="B12171" s="503"/>
    </row>
    <row r="12172" spans="2:2">
      <c r="B12172" s="503"/>
    </row>
    <row r="12173" spans="2:2">
      <c r="B12173" s="503"/>
    </row>
    <row r="12174" spans="2:2">
      <c r="B12174" s="503"/>
    </row>
    <row r="12175" spans="2:2">
      <c r="B12175" s="503"/>
    </row>
    <row r="12176" spans="2:2">
      <c r="B12176" s="503"/>
    </row>
    <row r="12177" spans="2:2">
      <c r="B12177" s="503"/>
    </row>
    <row r="12178" spans="2:2">
      <c r="B12178" s="503"/>
    </row>
    <row r="12179" spans="2:2">
      <c r="B12179" s="503"/>
    </row>
    <row r="12180" spans="2:2">
      <c r="B12180" s="503"/>
    </row>
    <row r="12181" spans="2:2">
      <c r="B12181" s="503"/>
    </row>
    <row r="12182" spans="2:2">
      <c r="B12182" s="503"/>
    </row>
    <row r="12183" spans="2:2">
      <c r="B12183" s="503"/>
    </row>
    <row r="12184" spans="2:2">
      <c r="B12184" s="503"/>
    </row>
    <row r="12185" spans="2:2">
      <c r="B12185" s="503"/>
    </row>
    <row r="12186" spans="2:2">
      <c r="B12186" s="503"/>
    </row>
    <row r="12187" spans="2:2">
      <c r="B12187" s="503"/>
    </row>
    <row r="12188" spans="2:2">
      <c r="B12188" s="503"/>
    </row>
    <row r="12189" spans="2:2">
      <c r="B12189" s="503"/>
    </row>
    <row r="12190" spans="2:2">
      <c r="B12190" s="503"/>
    </row>
    <row r="12191" spans="2:2">
      <c r="B12191" s="503"/>
    </row>
    <row r="12192" spans="2:2">
      <c r="B12192" s="503"/>
    </row>
    <row r="12193" spans="2:2">
      <c r="B12193" s="503"/>
    </row>
    <row r="12194" spans="2:2">
      <c r="B12194" s="503"/>
    </row>
    <row r="12195" spans="2:2">
      <c r="B12195" s="503"/>
    </row>
    <row r="12196" spans="2:2">
      <c r="B12196" s="503"/>
    </row>
    <row r="12197" spans="2:2">
      <c r="B12197" s="503"/>
    </row>
    <row r="12198" spans="2:2">
      <c r="B12198" s="503"/>
    </row>
    <row r="12199" spans="2:2">
      <c r="B12199" s="503"/>
    </row>
    <row r="12200" spans="2:2">
      <c r="B12200" s="503"/>
    </row>
    <row r="12201" spans="2:2">
      <c r="B12201" s="503"/>
    </row>
    <row r="12202" spans="2:2">
      <c r="B12202" s="503"/>
    </row>
    <row r="12203" spans="2:2">
      <c r="B12203" s="503"/>
    </row>
    <row r="12204" spans="2:2">
      <c r="B12204" s="503"/>
    </row>
    <row r="12205" spans="2:2">
      <c r="B12205" s="503"/>
    </row>
    <row r="12206" spans="2:2">
      <c r="B12206" s="503"/>
    </row>
    <row r="12207" spans="2:2">
      <c r="B12207" s="503"/>
    </row>
    <row r="12208" spans="2:2">
      <c r="B12208" s="503"/>
    </row>
    <row r="12209" spans="2:2">
      <c r="B12209" s="503"/>
    </row>
    <row r="12210" spans="2:2">
      <c r="B12210" s="503"/>
    </row>
    <row r="12211" spans="2:2">
      <c r="B12211" s="503"/>
    </row>
    <row r="12212" spans="2:2">
      <c r="B12212" s="503"/>
    </row>
    <row r="12213" spans="2:2">
      <c r="B12213" s="503"/>
    </row>
    <row r="12214" spans="2:2">
      <c r="B12214" s="503"/>
    </row>
    <row r="12215" spans="2:2">
      <c r="B12215" s="503"/>
    </row>
    <row r="12216" spans="2:2">
      <c r="B12216" s="503"/>
    </row>
    <row r="12217" spans="2:2">
      <c r="B12217" s="503"/>
    </row>
    <row r="12218" spans="2:2">
      <c r="B12218" s="503"/>
    </row>
    <row r="12219" spans="2:2">
      <c r="B12219" s="503"/>
    </row>
    <row r="12220" spans="2:2">
      <c r="B12220" s="503"/>
    </row>
    <row r="12221" spans="2:2">
      <c r="B12221" s="503"/>
    </row>
    <row r="12222" spans="2:2">
      <c r="B12222" s="503"/>
    </row>
    <row r="12223" spans="2:2">
      <c r="B12223" s="503"/>
    </row>
    <row r="12224" spans="2:2">
      <c r="B12224" s="503"/>
    </row>
    <row r="12225" spans="2:2">
      <c r="B12225" s="503"/>
    </row>
    <row r="12226" spans="2:2">
      <c r="B12226" s="503"/>
    </row>
    <row r="12227" spans="2:2">
      <c r="B12227" s="503"/>
    </row>
    <row r="12228" spans="2:2">
      <c r="B12228" s="503"/>
    </row>
    <row r="12229" spans="2:2">
      <c r="B12229" s="503"/>
    </row>
    <row r="12230" spans="2:2">
      <c r="B12230" s="503"/>
    </row>
    <row r="12231" spans="2:2">
      <c r="B12231" s="503"/>
    </row>
    <row r="12232" spans="2:2">
      <c r="B12232" s="503"/>
    </row>
    <row r="12233" spans="2:2">
      <c r="B12233" s="503"/>
    </row>
    <row r="12234" spans="2:2">
      <c r="B12234" s="503"/>
    </row>
    <row r="12235" spans="2:2">
      <c r="B12235" s="503"/>
    </row>
    <row r="12236" spans="2:2">
      <c r="B12236" s="503"/>
    </row>
    <row r="12237" spans="2:2">
      <c r="B12237" s="503"/>
    </row>
    <row r="12238" spans="2:2">
      <c r="B12238" s="503"/>
    </row>
    <row r="12239" spans="2:2">
      <c r="B12239" s="503"/>
    </row>
    <row r="12240" spans="2:2">
      <c r="B12240" s="503"/>
    </row>
    <row r="12241" spans="2:2">
      <c r="B12241" s="503"/>
    </row>
    <row r="12242" spans="2:2">
      <c r="B12242" s="503"/>
    </row>
    <row r="12243" spans="2:2">
      <c r="B12243" s="503"/>
    </row>
    <row r="12244" spans="2:2">
      <c r="B12244" s="503"/>
    </row>
    <row r="12245" spans="2:2">
      <c r="B12245" s="503"/>
    </row>
    <row r="12246" spans="2:2">
      <c r="B12246" s="503"/>
    </row>
    <row r="12247" spans="2:2">
      <c r="B12247" s="503"/>
    </row>
    <row r="12248" spans="2:2">
      <c r="B12248" s="503"/>
    </row>
    <row r="12249" spans="2:2">
      <c r="B12249" s="503"/>
    </row>
    <row r="12250" spans="2:2">
      <c r="B12250" s="503"/>
    </row>
    <row r="12251" spans="2:2">
      <c r="B12251" s="503"/>
    </row>
    <row r="12252" spans="2:2">
      <c r="B12252" s="503"/>
    </row>
    <row r="12253" spans="2:2">
      <c r="B12253" s="503"/>
    </row>
    <row r="12254" spans="2:2">
      <c r="B12254" s="503"/>
    </row>
    <row r="12255" spans="2:2">
      <c r="B12255" s="503"/>
    </row>
    <row r="12256" spans="2:2">
      <c r="B12256" s="503"/>
    </row>
    <row r="12257" spans="2:2">
      <c r="B12257" s="503"/>
    </row>
    <row r="12258" spans="2:2">
      <c r="B12258" s="503"/>
    </row>
    <row r="12259" spans="2:2">
      <c r="B12259" s="503"/>
    </row>
    <row r="12260" spans="2:2">
      <c r="B12260" s="503"/>
    </row>
    <row r="12261" spans="2:2">
      <c r="B12261" s="503"/>
    </row>
    <row r="12262" spans="2:2">
      <c r="B12262" s="503"/>
    </row>
    <row r="12263" spans="2:2">
      <c r="B12263" s="503"/>
    </row>
    <row r="12264" spans="2:2">
      <c r="B12264" s="503"/>
    </row>
    <row r="12265" spans="2:2">
      <c r="B12265" s="503"/>
    </row>
    <row r="12266" spans="2:2">
      <c r="B12266" s="503"/>
    </row>
    <row r="12267" spans="2:2">
      <c r="B12267" s="503"/>
    </row>
    <row r="12268" spans="2:2">
      <c r="B12268" s="503"/>
    </row>
    <row r="12269" spans="2:2">
      <c r="B12269" s="503"/>
    </row>
    <row r="12270" spans="2:2">
      <c r="B12270" s="503"/>
    </row>
    <row r="12271" spans="2:2">
      <c r="B12271" s="503"/>
    </row>
    <row r="12272" spans="2:2">
      <c r="B12272" s="503"/>
    </row>
    <row r="12273" spans="2:2">
      <c r="B12273" s="503"/>
    </row>
    <row r="12274" spans="2:2">
      <c r="B12274" s="503"/>
    </row>
    <row r="12275" spans="2:2">
      <c r="B12275" s="503"/>
    </row>
    <row r="12276" spans="2:2">
      <c r="B12276" s="503"/>
    </row>
    <row r="12277" spans="2:2">
      <c r="B12277" s="503"/>
    </row>
    <row r="12278" spans="2:2">
      <c r="B12278" s="503"/>
    </row>
    <row r="12279" spans="2:2">
      <c r="B12279" s="503"/>
    </row>
    <row r="12280" spans="2:2">
      <c r="B12280" s="503"/>
    </row>
    <row r="12281" spans="2:2">
      <c r="B12281" s="503"/>
    </row>
    <row r="12282" spans="2:2">
      <c r="B12282" s="503"/>
    </row>
    <row r="12283" spans="2:2">
      <c r="B12283" s="503"/>
    </row>
    <row r="12284" spans="2:2">
      <c r="B12284" s="503"/>
    </row>
    <row r="12285" spans="2:2">
      <c r="B12285" s="503"/>
    </row>
    <row r="12286" spans="2:2">
      <c r="B12286" s="503"/>
    </row>
    <row r="12287" spans="2:2">
      <c r="B12287" s="503"/>
    </row>
    <row r="12288" spans="2:2">
      <c r="B12288" s="503"/>
    </row>
    <row r="12289" spans="2:2">
      <c r="B12289" s="503"/>
    </row>
    <row r="12290" spans="2:2">
      <c r="B12290" s="503"/>
    </row>
    <row r="12291" spans="2:2">
      <c r="B12291" s="503"/>
    </row>
    <row r="12292" spans="2:2">
      <c r="B12292" s="503"/>
    </row>
    <row r="12293" spans="2:2">
      <c r="B12293" s="503"/>
    </row>
    <row r="12294" spans="2:2">
      <c r="B12294" s="503"/>
    </row>
    <row r="12295" spans="2:2">
      <c r="B12295" s="503"/>
    </row>
    <row r="12296" spans="2:2">
      <c r="B12296" s="503"/>
    </row>
    <row r="12297" spans="2:2">
      <c r="B12297" s="503"/>
    </row>
    <row r="12298" spans="2:2">
      <c r="B12298" s="503"/>
    </row>
    <row r="12299" spans="2:2">
      <c r="B12299" s="503"/>
    </row>
    <row r="12300" spans="2:2">
      <c r="B12300" s="503"/>
    </row>
    <row r="12301" spans="2:2">
      <c r="B12301" s="503"/>
    </row>
    <row r="12302" spans="2:2">
      <c r="B12302" s="503"/>
    </row>
    <row r="12303" spans="2:2">
      <c r="B12303" s="503"/>
    </row>
    <row r="12304" spans="2:2">
      <c r="B12304" s="503"/>
    </row>
    <row r="12305" spans="2:2">
      <c r="B12305" s="503"/>
    </row>
    <row r="12306" spans="2:2">
      <c r="B12306" s="503"/>
    </row>
    <row r="12307" spans="2:2">
      <c r="B12307" s="503"/>
    </row>
    <row r="12308" spans="2:2">
      <c r="B12308" s="503"/>
    </row>
    <row r="12309" spans="2:2">
      <c r="B12309" s="503"/>
    </row>
    <row r="12310" spans="2:2">
      <c r="B12310" s="503"/>
    </row>
    <row r="12311" spans="2:2">
      <c r="B12311" s="503"/>
    </row>
    <row r="12312" spans="2:2">
      <c r="B12312" s="503"/>
    </row>
    <row r="12313" spans="2:2">
      <c r="B12313" s="503"/>
    </row>
    <row r="12314" spans="2:2">
      <c r="B12314" s="503"/>
    </row>
    <row r="12315" spans="2:2">
      <c r="B12315" s="503"/>
    </row>
    <row r="12316" spans="2:2">
      <c r="B12316" s="503"/>
    </row>
    <row r="12317" spans="2:2">
      <c r="B12317" s="503"/>
    </row>
    <row r="12318" spans="2:2">
      <c r="B12318" s="503"/>
    </row>
    <row r="12319" spans="2:2">
      <c r="B12319" s="503"/>
    </row>
    <row r="12320" spans="2:2">
      <c r="B12320" s="503"/>
    </row>
    <row r="12321" spans="2:2">
      <c r="B12321" s="503"/>
    </row>
    <row r="12322" spans="2:2">
      <c r="B12322" s="503"/>
    </row>
    <row r="12323" spans="2:2">
      <c r="B12323" s="503"/>
    </row>
    <row r="12324" spans="2:2">
      <c r="B12324" s="503"/>
    </row>
    <row r="12325" spans="2:2">
      <c r="B12325" s="503"/>
    </row>
    <row r="12326" spans="2:2">
      <c r="B12326" s="503"/>
    </row>
    <row r="12327" spans="2:2">
      <c r="B12327" s="503"/>
    </row>
    <row r="12328" spans="2:2">
      <c r="B12328" s="503"/>
    </row>
    <row r="12329" spans="2:2">
      <c r="B12329" s="503"/>
    </row>
    <row r="12330" spans="2:2">
      <c r="B12330" s="503"/>
    </row>
    <row r="12331" spans="2:2">
      <c r="B12331" s="503"/>
    </row>
    <row r="12332" spans="2:2">
      <c r="B12332" s="503"/>
    </row>
    <row r="12333" spans="2:2">
      <c r="B12333" s="503"/>
    </row>
    <row r="12334" spans="2:2">
      <c r="B12334" s="503"/>
    </row>
    <row r="12335" spans="2:2">
      <c r="B12335" s="503"/>
    </row>
    <row r="12336" spans="2:2">
      <c r="B12336" s="503"/>
    </row>
    <row r="12337" spans="2:2">
      <c r="B12337" s="503"/>
    </row>
    <row r="12338" spans="2:2">
      <c r="B12338" s="503"/>
    </row>
    <row r="12339" spans="2:2">
      <c r="B12339" s="503"/>
    </row>
    <row r="12340" spans="2:2">
      <c r="B12340" s="503"/>
    </row>
    <row r="12341" spans="2:2">
      <c r="B12341" s="503"/>
    </row>
    <row r="12342" spans="2:2">
      <c r="B12342" s="503"/>
    </row>
    <row r="12343" spans="2:2">
      <c r="B12343" s="503"/>
    </row>
    <row r="12344" spans="2:2">
      <c r="B12344" s="503"/>
    </row>
    <row r="12345" spans="2:2">
      <c r="B12345" s="503"/>
    </row>
    <row r="12346" spans="2:2">
      <c r="B12346" s="503"/>
    </row>
    <row r="12347" spans="2:2">
      <c r="B12347" s="503"/>
    </row>
    <row r="12348" spans="2:2">
      <c r="B12348" s="503"/>
    </row>
    <row r="12349" spans="2:2">
      <c r="B12349" s="503"/>
    </row>
    <row r="12350" spans="2:2">
      <c r="B12350" s="503"/>
    </row>
    <row r="12351" spans="2:2">
      <c r="B12351" s="503"/>
    </row>
    <row r="12352" spans="2:2">
      <c r="B12352" s="503"/>
    </row>
    <row r="12353" spans="2:2">
      <c r="B12353" s="503"/>
    </row>
    <row r="12354" spans="2:2">
      <c r="B12354" s="503"/>
    </row>
    <row r="12355" spans="2:2">
      <c r="B12355" s="503"/>
    </row>
    <row r="12356" spans="2:2">
      <c r="B12356" s="503"/>
    </row>
    <row r="12357" spans="2:2">
      <c r="B12357" s="503"/>
    </row>
    <row r="12358" spans="2:2">
      <c r="B12358" s="503"/>
    </row>
    <row r="12359" spans="2:2">
      <c r="B12359" s="503"/>
    </row>
    <row r="12360" spans="2:2">
      <c r="B12360" s="503"/>
    </row>
    <row r="12361" spans="2:2">
      <c r="B12361" s="503"/>
    </row>
    <row r="12362" spans="2:2">
      <c r="B12362" s="503"/>
    </row>
    <row r="12363" spans="2:2">
      <c r="B12363" s="503"/>
    </row>
    <row r="12364" spans="2:2">
      <c r="B12364" s="503"/>
    </row>
    <row r="12365" spans="2:2">
      <c r="B12365" s="503"/>
    </row>
    <row r="12366" spans="2:2">
      <c r="B12366" s="503"/>
    </row>
    <row r="12367" spans="2:2">
      <c r="B12367" s="503"/>
    </row>
    <row r="12368" spans="2:2">
      <c r="B12368" s="503"/>
    </row>
    <row r="12369" spans="2:2">
      <c r="B12369" s="503"/>
    </row>
    <row r="12370" spans="2:2">
      <c r="B12370" s="503"/>
    </row>
    <row r="12371" spans="2:2">
      <c r="B12371" s="503"/>
    </row>
    <row r="12372" spans="2:2">
      <c r="B12372" s="503"/>
    </row>
    <row r="12373" spans="2:2">
      <c r="B12373" s="503"/>
    </row>
    <row r="12374" spans="2:2">
      <c r="B12374" s="503"/>
    </row>
    <row r="12375" spans="2:2">
      <c r="B12375" s="503"/>
    </row>
    <row r="12376" spans="2:2">
      <c r="B12376" s="503"/>
    </row>
    <row r="12377" spans="2:2">
      <c r="B12377" s="503"/>
    </row>
    <row r="12378" spans="2:2">
      <c r="B12378" s="503"/>
    </row>
    <row r="12379" spans="2:2">
      <c r="B12379" s="503"/>
    </row>
    <row r="12380" spans="2:2">
      <c r="B12380" s="503"/>
    </row>
    <row r="12381" spans="2:2">
      <c r="B12381" s="503"/>
    </row>
    <row r="12382" spans="2:2">
      <c r="B12382" s="503"/>
    </row>
    <row r="12383" spans="2:2">
      <c r="B12383" s="503"/>
    </row>
    <row r="12384" spans="2:2">
      <c r="B12384" s="503"/>
    </row>
    <row r="12385" spans="2:2">
      <c r="B12385" s="503"/>
    </row>
    <row r="12386" spans="2:2">
      <c r="B12386" s="503"/>
    </row>
    <row r="12387" spans="2:2">
      <c r="B12387" s="503"/>
    </row>
    <row r="12388" spans="2:2">
      <c r="B12388" s="503"/>
    </row>
    <row r="12389" spans="2:2">
      <c r="B12389" s="503"/>
    </row>
    <row r="12390" spans="2:2">
      <c r="B12390" s="503"/>
    </row>
    <row r="12391" spans="2:2">
      <c r="B12391" s="503"/>
    </row>
    <row r="12392" spans="2:2">
      <c r="B12392" s="503"/>
    </row>
    <row r="12393" spans="2:2">
      <c r="B12393" s="503"/>
    </row>
    <row r="12394" spans="2:2">
      <c r="B12394" s="503"/>
    </row>
    <row r="12395" spans="2:2">
      <c r="B12395" s="503"/>
    </row>
    <row r="12396" spans="2:2">
      <c r="B12396" s="503"/>
    </row>
    <row r="12397" spans="2:2">
      <c r="B12397" s="503"/>
    </row>
    <row r="12398" spans="2:2">
      <c r="B12398" s="503"/>
    </row>
    <row r="12399" spans="2:2">
      <c r="B12399" s="503"/>
    </row>
    <row r="12400" spans="2:2">
      <c r="B12400" s="503"/>
    </row>
    <row r="12401" spans="2:2">
      <c r="B12401" s="503"/>
    </row>
    <row r="12402" spans="2:2">
      <c r="B12402" s="503"/>
    </row>
    <row r="12403" spans="2:2">
      <c r="B12403" s="503"/>
    </row>
    <row r="12404" spans="2:2">
      <c r="B12404" s="503"/>
    </row>
    <row r="12405" spans="2:2">
      <c r="B12405" s="503"/>
    </row>
    <row r="12406" spans="2:2">
      <c r="B12406" s="503"/>
    </row>
    <row r="12407" spans="2:2">
      <c r="B12407" s="503"/>
    </row>
    <row r="12408" spans="2:2">
      <c r="B12408" s="503"/>
    </row>
    <row r="12409" spans="2:2">
      <c r="B12409" s="503"/>
    </row>
    <row r="12410" spans="2:2">
      <c r="B12410" s="503"/>
    </row>
    <row r="12411" spans="2:2">
      <c r="B12411" s="503"/>
    </row>
    <row r="12412" spans="2:2">
      <c r="B12412" s="503"/>
    </row>
    <row r="12413" spans="2:2">
      <c r="B12413" s="503"/>
    </row>
    <row r="12414" spans="2:2">
      <c r="B12414" s="503"/>
    </row>
    <row r="12415" spans="2:2">
      <c r="B12415" s="503"/>
    </row>
    <row r="12416" spans="2:2">
      <c r="B12416" s="503"/>
    </row>
    <row r="12417" spans="2:2">
      <c r="B12417" s="503"/>
    </row>
    <row r="12418" spans="2:2">
      <c r="B12418" s="503"/>
    </row>
    <row r="12419" spans="2:2">
      <c r="B12419" s="503"/>
    </row>
    <row r="12420" spans="2:2">
      <c r="B12420" s="503"/>
    </row>
    <row r="12421" spans="2:2">
      <c r="B12421" s="503"/>
    </row>
    <row r="12422" spans="2:2">
      <c r="B12422" s="503"/>
    </row>
    <row r="12423" spans="2:2">
      <c r="B12423" s="503"/>
    </row>
    <row r="12424" spans="2:2">
      <c r="B12424" s="503"/>
    </row>
    <row r="12425" spans="2:2">
      <c r="B12425" s="503"/>
    </row>
    <row r="12426" spans="2:2">
      <c r="B12426" s="503"/>
    </row>
    <row r="12427" spans="2:2">
      <c r="B12427" s="503"/>
    </row>
    <row r="12428" spans="2:2">
      <c r="B12428" s="503"/>
    </row>
    <row r="12429" spans="2:2">
      <c r="B12429" s="503"/>
    </row>
    <row r="12430" spans="2:2">
      <c r="B12430" s="503"/>
    </row>
    <row r="12431" spans="2:2">
      <c r="B12431" s="503"/>
    </row>
    <row r="12432" spans="2:2">
      <c r="B12432" s="503"/>
    </row>
    <row r="12433" spans="2:2">
      <c r="B12433" s="503"/>
    </row>
    <row r="12434" spans="2:2">
      <c r="B12434" s="503"/>
    </row>
    <row r="12435" spans="2:2">
      <c r="B12435" s="503"/>
    </row>
    <row r="12436" spans="2:2">
      <c r="B12436" s="503"/>
    </row>
    <row r="12437" spans="2:2">
      <c r="B12437" s="503"/>
    </row>
    <row r="12438" spans="2:2">
      <c r="B12438" s="503"/>
    </row>
    <row r="12439" spans="2:2">
      <c r="B12439" s="503"/>
    </row>
    <row r="12440" spans="2:2">
      <c r="B12440" s="503"/>
    </row>
    <row r="12441" spans="2:2">
      <c r="B12441" s="503"/>
    </row>
    <row r="12442" spans="2:2">
      <c r="B12442" s="503"/>
    </row>
    <row r="12443" spans="2:2">
      <c r="B12443" s="503"/>
    </row>
    <row r="12444" spans="2:2">
      <c r="B12444" s="503"/>
    </row>
    <row r="12445" spans="2:2">
      <c r="B12445" s="503"/>
    </row>
    <row r="12446" spans="2:2">
      <c r="B12446" s="503"/>
    </row>
    <row r="12447" spans="2:2">
      <c r="B12447" s="503"/>
    </row>
    <row r="12448" spans="2:2">
      <c r="B12448" s="503"/>
    </row>
    <row r="12449" spans="2:2">
      <c r="B12449" s="503"/>
    </row>
    <row r="12450" spans="2:2">
      <c r="B12450" s="503"/>
    </row>
    <row r="12451" spans="2:2">
      <c r="B12451" s="503"/>
    </row>
    <row r="12452" spans="2:2">
      <c r="B12452" s="503"/>
    </row>
    <row r="12453" spans="2:2">
      <c r="B12453" s="503"/>
    </row>
    <row r="12454" spans="2:2">
      <c r="B12454" s="503"/>
    </row>
    <row r="12455" spans="2:2">
      <c r="B12455" s="503"/>
    </row>
    <row r="12456" spans="2:2">
      <c r="B12456" s="503"/>
    </row>
    <row r="12457" spans="2:2">
      <c r="B12457" s="503"/>
    </row>
    <row r="12458" spans="2:2">
      <c r="B12458" s="503"/>
    </row>
    <row r="12459" spans="2:2">
      <c r="B12459" s="503"/>
    </row>
    <row r="12460" spans="2:2">
      <c r="B12460" s="503"/>
    </row>
    <row r="12461" spans="2:2">
      <c r="B12461" s="503"/>
    </row>
    <row r="12462" spans="2:2">
      <c r="B12462" s="503"/>
    </row>
    <row r="12463" spans="2:2">
      <c r="B12463" s="503"/>
    </row>
    <row r="12464" spans="2:2">
      <c r="B12464" s="503"/>
    </row>
    <row r="12465" spans="2:2">
      <c r="B12465" s="503"/>
    </row>
    <row r="12466" spans="2:2">
      <c r="B12466" s="503"/>
    </row>
    <row r="12467" spans="2:2">
      <c r="B12467" s="503"/>
    </row>
    <row r="12468" spans="2:2">
      <c r="B12468" s="503"/>
    </row>
    <row r="12469" spans="2:2">
      <c r="B12469" s="503"/>
    </row>
    <row r="12470" spans="2:2">
      <c r="B12470" s="503"/>
    </row>
    <row r="12471" spans="2:2">
      <c r="B12471" s="503"/>
    </row>
    <row r="12472" spans="2:2">
      <c r="B12472" s="503"/>
    </row>
    <row r="12473" spans="2:2">
      <c r="B12473" s="503"/>
    </row>
    <row r="12474" spans="2:2">
      <c r="B12474" s="503"/>
    </row>
    <row r="12475" spans="2:2">
      <c r="B12475" s="503"/>
    </row>
    <row r="12476" spans="2:2">
      <c r="B12476" s="503"/>
    </row>
    <row r="12477" spans="2:2">
      <c r="B12477" s="503"/>
    </row>
    <row r="12478" spans="2:2">
      <c r="B12478" s="503"/>
    </row>
    <row r="12479" spans="2:2">
      <c r="B12479" s="503"/>
    </row>
    <row r="12480" spans="2:2">
      <c r="B12480" s="503"/>
    </row>
    <row r="12481" spans="2:2">
      <c r="B12481" s="503"/>
    </row>
    <row r="12482" spans="2:2">
      <c r="B12482" s="503"/>
    </row>
    <row r="12483" spans="2:2">
      <c r="B12483" s="503"/>
    </row>
    <row r="12484" spans="2:2">
      <c r="B12484" s="503"/>
    </row>
    <row r="12485" spans="2:2">
      <c r="B12485" s="503"/>
    </row>
    <row r="12486" spans="2:2">
      <c r="B12486" s="503"/>
    </row>
    <row r="12487" spans="2:2">
      <c r="B12487" s="503"/>
    </row>
    <row r="12488" spans="2:2">
      <c r="B12488" s="503"/>
    </row>
    <row r="12489" spans="2:2">
      <c r="B12489" s="503"/>
    </row>
    <row r="12490" spans="2:2">
      <c r="B12490" s="503"/>
    </row>
    <row r="12491" spans="2:2">
      <c r="B12491" s="503"/>
    </row>
    <row r="12492" spans="2:2">
      <c r="B12492" s="503"/>
    </row>
    <row r="12493" spans="2:2">
      <c r="B12493" s="503"/>
    </row>
    <row r="12494" spans="2:2">
      <c r="B12494" s="503"/>
    </row>
    <row r="12495" spans="2:2">
      <c r="B12495" s="503"/>
    </row>
    <row r="12496" spans="2:2">
      <c r="B12496" s="503"/>
    </row>
    <row r="12497" spans="2:2">
      <c r="B12497" s="503"/>
    </row>
    <row r="12498" spans="2:2">
      <c r="B12498" s="503"/>
    </row>
    <row r="12499" spans="2:2">
      <c r="B12499" s="503"/>
    </row>
    <row r="12500" spans="2:2">
      <c r="B12500" s="503"/>
    </row>
    <row r="12501" spans="2:2">
      <c r="B12501" s="503"/>
    </row>
    <row r="12502" spans="2:2">
      <c r="B12502" s="503"/>
    </row>
    <row r="12503" spans="2:2">
      <c r="B12503" s="503"/>
    </row>
    <row r="12504" spans="2:2">
      <c r="B12504" s="503"/>
    </row>
    <row r="12505" spans="2:2">
      <c r="B12505" s="503"/>
    </row>
    <row r="12506" spans="2:2">
      <c r="B12506" s="503"/>
    </row>
    <row r="12507" spans="2:2">
      <c r="B12507" s="503"/>
    </row>
    <row r="12508" spans="2:2">
      <c r="B12508" s="503"/>
    </row>
    <row r="12509" spans="2:2">
      <c r="B12509" s="503"/>
    </row>
    <row r="12510" spans="2:2">
      <c r="B12510" s="503"/>
    </row>
    <row r="12511" spans="2:2">
      <c r="B12511" s="503"/>
    </row>
    <row r="12512" spans="2:2">
      <c r="B12512" s="503"/>
    </row>
    <row r="12513" spans="2:2">
      <c r="B12513" s="503"/>
    </row>
    <row r="12514" spans="2:2">
      <c r="B12514" s="503"/>
    </row>
    <row r="12515" spans="2:2">
      <c r="B12515" s="503"/>
    </row>
    <row r="12516" spans="2:2">
      <c r="B12516" s="503"/>
    </row>
    <row r="12517" spans="2:2">
      <c r="B12517" s="503"/>
    </row>
    <row r="12518" spans="2:2">
      <c r="B12518" s="503"/>
    </row>
    <row r="12519" spans="2:2">
      <c r="B12519" s="503"/>
    </row>
    <row r="12520" spans="2:2">
      <c r="B12520" s="503"/>
    </row>
    <row r="12521" spans="2:2">
      <c r="B12521" s="503"/>
    </row>
    <row r="12522" spans="2:2">
      <c r="B12522" s="503"/>
    </row>
    <row r="12523" spans="2:2">
      <c r="B12523" s="503"/>
    </row>
    <row r="12524" spans="2:2">
      <c r="B12524" s="503"/>
    </row>
    <row r="12525" spans="2:2">
      <c r="B12525" s="503"/>
    </row>
    <row r="12526" spans="2:2">
      <c r="B12526" s="503"/>
    </row>
    <row r="12527" spans="2:2">
      <c r="B12527" s="503"/>
    </row>
    <row r="12528" spans="2:2">
      <c r="B12528" s="503"/>
    </row>
    <row r="12529" spans="2:2">
      <c r="B12529" s="503"/>
    </row>
    <row r="12530" spans="2:2">
      <c r="B12530" s="503"/>
    </row>
    <row r="12531" spans="2:2">
      <c r="B12531" s="503"/>
    </row>
    <row r="12532" spans="2:2">
      <c r="B12532" s="503"/>
    </row>
    <row r="12533" spans="2:2">
      <c r="B12533" s="503"/>
    </row>
    <row r="12534" spans="2:2">
      <c r="B12534" s="503"/>
    </row>
    <row r="12535" spans="2:2">
      <c r="B12535" s="503"/>
    </row>
    <row r="12536" spans="2:2">
      <c r="B12536" s="503"/>
    </row>
    <row r="12537" spans="2:2">
      <c r="B12537" s="503"/>
    </row>
    <row r="12538" spans="2:2">
      <c r="B12538" s="503"/>
    </row>
    <row r="12539" spans="2:2">
      <c r="B12539" s="503"/>
    </row>
    <row r="12540" spans="2:2">
      <c r="B12540" s="503"/>
    </row>
    <row r="12541" spans="2:2">
      <c r="B12541" s="503"/>
    </row>
    <row r="12542" spans="2:2">
      <c r="B12542" s="503"/>
    </row>
    <row r="12543" spans="2:2">
      <c r="B12543" s="503"/>
    </row>
    <row r="12544" spans="2:2">
      <c r="B12544" s="503"/>
    </row>
    <row r="12545" spans="2:2">
      <c r="B12545" s="503"/>
    </row>
    <row r="12546" spans="2:2">
      <c r="B12546" s="503"/>
    </row>
    <row r="12547" spans="2:2">
      <c r="B12547" s="503"/>
    </row>
    <row r="12548" spans="2:2">
      <c r="B12548" s="503"/>
    </row>
    <row r="12549" spans="2:2">
      <c r="B12549" s="503"/>
    </row>
    <row r="12550" spans="2:2">
      <c r="B12550" s="503"/>
    </row>
    <row r="12551" spans="2:2">
      <c r="B12551" s="503"/>
    </row>
    <row r="12552" spans="2:2">
      <c r="B12552" s="503"/>
    </row>
    <row r="12553" spans="2:2">
      <c r="B12553" s="503"/>
    </row>
    <row r="12554" spans="2:2">
      <c r="B12554" s="503"/>
    </row>
    <row r="12555" spans="2:2">
      <c r="B12555" s="503"/>
    </row>
    <row r="12556" spans="2:2">
      <c r="B12556" s="503"/>
    </row>
    <row r="12557" spans="2:2">
      <c r="B12557" s="503"/>
    </row>
    <row r="12558" spans="2:2">
      <c r="B12558" s="503"/>
    </row>
    <row r="12559" spans="2:2">
      <c r="B12559" s="503"/>
    </row>
    <row r="12560" spans="2:2">
      <c r="B12560" s="503"/>
    </row>
    <row r="12561" spans="2:2">
      <c r="B12561" s="503"/>
    </row>
    <row r="12562" spans="2:2">
      <c r="B12562" s="503"/>
    </row>
    <row r="12563" spans="2:2">
      <c r="B12563" s="503"/>
    </row>
    <row r="12564" spans="2:2">
      <c r="B12564" s="503"/>
    </row>
    <row r="12565" spans="2:2">
      <c r="B12565" s="503"/>
    </row>
    <row r="12566" spans="2:2">
      <c r="B12566" s="503"/>
    </row>
    <row r="12567" spans="2:2">
      <c r="B12567" s="503"/>
    </row>
    <row r="12568" spans="2:2">
      <c r="B12568" s="503"/>
    </row>
    <row r="12569" spans="2:2">
      <c r="B12569" s="503"/>
    </row>
    <row r="12570" spans="2:2">
      <c r="B12570" s="503"/>
    </row>
    <row r="12571" spans="2:2">
      <c r="B12571" s="503"/>
    </row>
    <row r="12572" spans="2:2">
      <c r="B12572" s="503"/>
    </row>
    <row r="12573" spans="2:2">
      <c r="B12573" s="503"/>
    </row>
    <row r="12574" spans="2:2">
      <c r="B12574" s="503"/>
    </row>
    <row r="12575" spans="2:2">
      <c r="B12575" s="503"/>
    </row>
    <row r="12576" spans="2:2">
      <c r="B12576" s="503"/>
    </row>
    <row r="12577" spans="2:2">
      <c r="B12577" s="503"/>
    </row>
    <row r="12578" spans="2:2">
      <c r="B12578" s="503"/>
    </row>
    <row r="12579" spans="2:2">
      <c r="B12579" s="503"/>
    </row>
    <row r="12580" spans="2:2">
      <c r="B12580" s="503"/>
    </row>
    <row r="12581" spans="2:2">
      <c r="B12581" s="503"/>
    </row>
    <row r="12582" spans="2:2">
      <c r="B12582" s="503"/>
    </row>
    <row r="12583" spans="2:2">
      <c r="B12583" s="503"/>
    </row>
    <row r="12584" spans="2:2">
      <c r="B12584" s="503"/>
    </row>
    <row r="12585" spans="2:2">
      <c r="B12585" s="503"/>
    </row>
    <row r="12586" spans="2:2">
      <c r="B12586" s="503"/>
    </row>
    <row r="12587" spans="2:2">
      <c r="B12587" s="503"/>
    </row>
    <row r="12588" spans="2:2">
      <c r="B12588" s="503"/>
    </row>
    <row r="12589" spans="2:2">
      <c r="B12589" s="503"/>
    </row>
    <row r="12590" spans="2:2">
      <c r="B12590" s="503"/>
    </row>
    <row r="12591" spans="2:2">
      <c r="B12591" s="503"/>
    </row>
    <row r="12592" spans="2:2">
      <c r="B12592" s="503"/>
    </row>
    <row r="12593" spans="2:2">
      <c r="B12593" s="503"/>
    </row>
    <row r="12594" spans="2:2">
      <c r="B12594" s="503"/>
    </row>
    <row r="12595" spans="2:2">
      <c r="B12595" s="503"/>
    </row>
    <row r="12596" spans="2:2">
      <c r="B12596" s="503"/>
    </row>
    <row r="12597" spans="2:2">
      <c r="B12597" s="503"/>
    </row>
    <row r="12598" spans="2:2">
      <c r="B12598" s="503"/>
    </row>
    <row r="12599" spans="2:2">
      <c r="B12599" s="503"/>
    </row>
    <row r="12600" spans="2:2">
      <c r="B12600" s="503"/>
    </row>
    <row r="12601" spans="2:2">
      <c r="B12601" s="503"/>
    </row>
    <row r="12602" spans="2:2">
      <c r="B12602" s="503"/>
    </row>
    <row r="12603" spans="2:2">
      <c r="B12603" s="503"/>
    </row>
    <row r="12604" spans="2:2">
      <c r="B12604" s="503"/>
    </row>
    <row r="12605" spans="2:2">
      <c r="B12605" s="503"/>
    </row>
    <row r="12606" spans="2:2">
      <c r="B12606" s="503"/>
    </row>
    <row r="12607" spans="2:2">
      <c r="B12607" s="503"/>
    </row>
    <row r="12608" spans="2:2">
      <c r="B12608" s="503"/>
    </row>
    <row r="12609" spans="2:2">
      <c r="B12609" s="503"/>
    </row>
    <row r="12610" spans="2:2">
      <c r="B12610" s="503"/>
    </row>
    <row r="12611" spans="2:2">
      <c r="B12611" s="503"/>
    </row>
    <row r="12612" spans="2:2">
      <c r="B12612" s="503"/>
    </row>
    <row r="12613" spans="2:2">
      <c r="B12613" s="503"/>
    </row>
    <row r="12614" spans="2:2">
      <c r="B12614" s="503"/>
    </row>
    <row r="12615" spans="2:2">
      <c r="B12615" s="503"/>
    </row>
    <row r="12616" spans="2:2">
      <c r="B12616" s="503"/>
    </row>
    <row r="12617" spans="2:2">
      <c r="B12617" s="503"/>
    </row>
    <row r="12618" spans="2:2">
      <c r="B12618" s="503"/>
    </row>
    <row r="12619" spans="2:2">
      <c r="B12619" s="503"/>
    </row>
    <row r="12620" spans="2:2">
      <c r="B12620" s="503"/>
    </row>
    <row r="12621" spans="2:2">
      <c r="B12621" s="503"/>
    </row>
    <row r="12622" spans="2:2">
      <c r="B12622" s="503"/>
    </row>
    <row r="12623" spans="2:2">
      <c r="B12623" s="503"/>
    </row>
    <row r="12624" spans="2:2">
      <c r="B12624" s="503"/>
    </row>
    <row r="12625" spans="2:2">
      <c r="B12625" s="503"/>
    </row>
    <row r="12626" spans="2:2">
      <c r="B12626" s="503"/>
    </row>
    <row r="12627" spans="2:2">
      <c r="B12627" s="503"/>
    </row>
    <row r="12628" spans="2:2">
      <c r="B12628" s="503"/>
    </row>
    <row r="12629" spans="2:2">
      <c r="B12629" s="503"/>
    </row>
    <row r="12630" spans="2:2">
      <c r="B12630" s="503"/>
    </row>
    <row r="12631" spans="2:2">
      <c r="B12631" s="503"/>
    </row>
    <row r="12632" spans="2:2">
      <c r="B12632" s="503"/>
    </row>
    <row r="12633" spans="2:2">
      <c r="B12633" s="503"/>
    </row>
    <row r="12634" spans="2:2">
      <c r="B12634" s="503"/>
    </row>
    <row r="12635" spans="2:2">
      <c r="B12635" s="503"/>
    </row>
    <row r="12636" spans="2:2">
      <c r="B12636" s="503"/>
    </row>
    <row r="12637" spans="2:2">
      <c r="B12637" s="503"/>
    </row>
    <row r="12638" spans="2:2">
      <c r="B12638" s="503"/>
    </row>
    <row r="12639" spans="2:2">
      <c r="B12639" s="503"/>
    </row>
    <row r="12640" spans="2:2">
      <c r="B12640" s="503"/>
    </row>
    <row r="12641" spans="2:2">
      <c r="B12641" s="503"/>
    </row>
    <row r="12642" spans="2:2">
      <c r="B12642" s="503"/>
    </row>
    <row r="12643" spans="2:2">
      <c r="B12643" s="503"/>
    </row>
    <row r="12644" spans="2:2">
      <c r="B12644" s="503"/>
    </row>
    <row r="12645" spans="2:2">
      <c r="B12645" s="503"/>
    </row>
    <row r="12646" spans="2:2">
      <c r="B12646" s="503"/>
    </row>
    <row r="12647" spans="2:2">
      <c r="B12647" s="503"/>
    </row>
    <row r="12648" spans="2:2">
      <c r="B12648" s="503"/>
    </row>
    <row r="12649" spans="2:2">
      <c r="B12649" s="503"/>
    </row>
    <row r="12650" spans="2:2">
      <c r="B12650" s="503"/>
    </row>
    <row r="12651" spans="2:2">
      <c r="B12651" s="503"/>
    </row>
    <row r="12652" spans="2:2">
      <c r="B12652" s="503"/>
    </row>
    <row r="12653" spans="2:2">
      <c r="B12653" s="503"/>
    </row>
    <row r="12654" spans="2:2">
      <c r="B12654" s="503"/>
    </row>
    <row r="12655" spans="2:2">
      <c r="B12655" s="503"/>
    </row>
    <row r="12656" spans="2:2">
      <c r="B12656" s="503"/>
    </row>
    <row r="12657" spans="2:2">
      <c r="B12657" s="503"/>
    </row>
    <row r="12658" spans="2:2">
      <c r="B12658" s="503"/>
    </row>
    <row r="12659" spans="2:2">
      <c r="B12659" s="503"/>
    </row>
    <row r="12660" spans="2:2">
      <c r="B12660" s="503"/>
    </row>
    <row r="12661" spans="2:2">
      <c r="B12661" s="503"/>
    </row>
    <row r="12662" spans="2:2">
      <c r="B12662" s="503"/>
    </row>
    <row r="12663" spans="2:2">
      <c r="B12663" s="503"/>
    </row>
    <row r="12664" spans="2:2">
      <c r="B12664" s="503"/>
    </row>
    <row r="12665" spans="2:2">
      <c r="B12665" s="503"/>
    </row>
    <row r="12666" spans="2:2">
      <c r="B12666" s="503"/>
    </row>
    <row r="12667" spans="2:2">
      <c r="B12667" s="503"/>
    </row>
    <row r="12668" spans="2:2">
      <c r="B12668" s="503"/>
    </row>
    <row r="12669" spans="2:2">
      <c r="B12669" s="503"/>
    </row>
    <row r="12670" spans="2:2">
      <c r="B12670" s="503"/>
    </row>
    <row r="12671" spans="2:2">
      <c r="B12671" s="503"/>
    </row>
    <row r="12672" spans="2:2">
      <c r="B12672" s="503"/>
    </row>
    <row r="12673" spans="2:2">
      <c r="B12673" s="503"/>
    </row>
    <row r="12674" spans="2:2">
      <c r="B12674" s="503"/>
    </row>
    <row r="12675" spans="2:2">
      <c r="B12675" s="503"/>
    </row>
    <row r="12676" spans="2:2">
      <c r="B12676" s="503"/>
    </row>
    <row r="12677" spans="2:2">
      <c r="B12677" s="503"/>
    </row>
    <row r="12678" spans="2:2">
      <c r="B12678" s="503"/>
    </row>
    <row r="12679" spans="2:2">
      <c r="B12679" s="503"/>
    </row>
    <row r="12680" spans="2:2">
      <c r="B12680" s="503"/>
    </row>
    <row r="12681" spans="2:2">
      <c r="B12681" s="503"/>
    </row>
    <row r="12682" spans="2:2">
      <c r="B12682" s="503"/>
    </row>
    <row r="12683" spans="2:2">
      <c r="B12683" s="503"/>
    </row>
    <row r="12684" spans="2:2">
      <c r="B12684" s="503"/>
    </row>
    <row r="12685" spans="2:2">
      <c r="B12685" s="503"/>
    </row>
    <row r="12686" spans="2:2">
      <c r="B12686" s="503"/>
    </row>
    <row r="12687" spans="2:2">
      <c r="B12687" s="503"/>
    </row>
    <row r="12688" spans="2:2">
      <c r="B12688" s="503"/>
    </row>
    <row r="12689" spans="2:2">
      <c r="B12689" s="503"/>
    </row>
    <row r="12690" spans="2:2">
      <c r="B12690" s="503"/>
    </row>
    <row r="12691" spans="2:2">
      <c r="B12691" s="503"/>
    </row>
    <row r="12692" spans="2:2">
      <c r="B12692" s="503"/>
    </row>
    <row r="12693" spans="2:2">
      <c r="B12693" s="503"/>
    </row>
    <row r="12694" spans="2:2">
      <c r="B12694" s="503"/>
    </row>
    <row r="12695" spans="2:2">
      <c r="B12695" s="503"/>
    </row>
    <row r="12696" spans="2:2">
      <c r="B12696" s="503"/>
    </row>
    <row r="12697" spans="2:2">
      <c r="B12697" s="503"/>
    </row>
    <row r="12698" spans="2:2">
      <c r="B12698" s="503"/>
    </row>
    <row r="12699" spans="2:2">
      <c r="B12699" s="503"/>
    </row>
    <row r="12700" spans="2:2">
      <c r="B12700" s="503"/>
    </row>
    <row r="12701" spans="2:2">
      <c r="B12701" s="503"/>
    </row>
    <row r="12702" spans="2:2">
      <c r="B12702" s="503"/>
    </row>
    <row r="12703" spans="2:2">
      <c r="B12703" s="503"/>
    </row>
    <row r="12704" spans="2:2">
      <c r="B12704" s="503"/>
    </row>
    <row r="12705" spans="2:2">
      <c r="B12705" s="503"/>
    </row>
    <row r="12706" spans="2:2">
      <c r="B12706" s="503"/>
    </row>
    <row r="12707" spans="2:2">
      <c r="B12707" s="503"/>
    </row>
    <row r="12708" spans="2:2">
      <c r="B12708" s="503"/>
    </row>
    <row r="12709" spans="2:2">
      <c r="B12709" s="503"/>
    </row>
    <row r="12710" spans="2:2">
      <c r="B12710" s="503"/>
    </row>
    <row r="12711" spans="2:2">
      <c r="B12711" s="503"/>
    </row>
    <row r="12712" spans="2:2">
      <c r="B12712" s="503"/>
    </row>
    <row r="12713" spans="2:2">
      <c r="B12713" s="503"/>
    </row>
    <row r="12714" spans="2:2">
      <c r="B12714" s="503"/>
    </row>
    <row r="12715" spans="2:2">
      <c r="B12715" s="503"/>
    </row>
    <row r="12716" spans="2:2">
      <c r="B12716" s="503"/>
    </row>
    <row r="12717" spans="2:2">
      <c r="B12717" s="503"/>
    </row>
    <row r="12718" spans="2:2">
      <c r="B12718" s="503"/>
    </row>
    <row r="12719" spans="2:2">
      <c r="B12719" s="503"/>
    </row>
    <row r="12720" spans="2:2">
      <c r="B12720" s="503"/>
    </row>
    <row r="12721" spans="2:2">
      <c r="B12721" s="503"/>
    </row>
    <row r="12722" spans="2:2">
      <c r="B12722" s="503"/>
    </row>
    <row r="12723" spans="2:2">
      <c r="B12723" s="503"/>
    </row>
    <row r="12724" spans="2:2">
      <c r="B12724" s="503"/>
    </row>
    <row r="12725" spans="2:2">
      <c r="B12725" s="503"/>
    </row>
    <row r="12726" spans="2:2">
      <c r="B12726" s="503"/>
    </row>
    <row r="12727" spans="2:2">
      <c r="B12727" s="503"/>
    </row>
    <row r="12728" spans="2:2">
      <c r="B12728" s="503"/>
    </row>
    <row r="12729" spans="2:2">
      <c r="B12729" s="503"/>
    </row>
    <row r="12730" spans="2:2">
      <c r="B12730" s="503"/>
    </row>
    <row r="12731" spans="2:2">
      <c r="B12731" s="503"/>
    </row>
    <row r="12732" spans="2:2">
      <c r="B12732" s="503"/>
    </row>
    <row r="12733" spans="2:2">
      <c r="B12733" s="503"/>
    </row>
    <row r="12734" spans="2:2">
      <c r="B12734" s="503"/>
    </row>
    <row r="12735" spans="2:2">
      <c r="B12735" s="503"/>
    </row>
    <row r="12736" spans="2:2">
      <c r="B12736" s="503"/>
    </row>
    <row r="12737" spans="2:2">
      <c r="B12737" s="503"/>
    </row>
    <row r="12738" spans="2:2">
      <c r="B12738" s="503"/>
    </row>
    <row r="12739" spans="2:2">
      <c r="B12739" s="503"/>
    </row>
    <row r="12740" spans="2:2">
      <c r="B12740" s="503"/>
    </row>
    <row r="12741" spans="2:2">
      <c r="B12741" s="503"/>
    </row>
    <row r="12742" spans="2:2">
      <c r="B12742" s="503"/>
    </row>
    <row r="12743" spans="2:2">
      <c r="B12743" s="503"/>
    </row>
    <row r="12744" spans="2:2">
      <c r="B12744" s="503"/>
    </row>
    <row r="12745" spans="2:2">
      <c r="B12745" s="503"/>
    </row>
    <row r="12746" spans="2:2">
      <c r="B12746" s="503"/>
    </row>
    <row r="12747" spans="2:2">
      <c r="B12747" s="503"/>
    </row>
    <row r="12748" spans="2:2">
      <c r="B12748" s="503"/>
    </row>
    <row r="12749" spans="2:2">
      <c r="B12749" s="503"/>
    </row>
    <row r="12750" spans="2:2">
      <c r="B12750" s="503"/>
    </row>
    <row r="12751" spans="2:2">
      <c r="B12751" s="503"/>
    </row>
    <row r="12752" spans="2:2">
      <c r="B12752" s="503"/>
    </row>
    <row r="12753" spans="2:2">
      <c r="B12753" s="503"/>
    </row>
    <row r="12754" spans="2:2">
      <c r="B12754" s="503"/>
    </row>
    <row r="12755" spans="2:2">
      <c r="B12755" s="503"/>
    </row>
    <row r="12756" spans="2:2">
      <c r="B12756" s="503"/>
    </row>
    <row r="12757" spans="2:2">
      <c r="B12757" s="503"/>
    </row>
    <row r="12758" spans="2:2">
      <c r="B12758" s="503"/>
    </row>
    <row r="12759" spans="2:2">
      <c r="B12759" s="503"/>
    </row>
    <row r="12760" spans="2:2">
      <c r="B12760" s="503"/>
    </row>
    <row r="12761" spans="2:2">
      <c r="B12761" s="503"/>
    </row>
    <row r="12762" spans="2:2">
      <c r="B12762" s="503"/>
    </row>
    <row r="12763" spans="2:2">
      <c r="B12763" s="503"/>
    </row>
    <row r="12764" spans="2:2">
      <c r="B12764" s="503"/>
    </row>
    <row r="12765" spans="2:2">
      <c r="B12765" s="503"/>
    </row>
    <row r="12766" spans="2:2">
      <c r="B12766" s="503"/>
    </row>
    <row r="12767" spans="2:2">
      <c r="B12767" s="503"/>
    </row>
    <row r="12768" spans="2:2">
      <c r="B12768" s="503"/>
    </row>
    <row r="12769" spans="2:2">
      <c r="B12769" s="503"/>
    </row>
    <row r="12770" spans="2:2">
      <c r="B12770" s="503"/>
    </row>
    <row r="12771" spans="2:2">
      <c r="B12771" s="503"/>
    </row>
    <row r="12772" spans="2:2">
      <c r="B12772" s="503"/>
    </row>
    <row r="12773" spans="2:2">
      <c r="B12773" s="503"/>
    </row>
    <row r="12774" spans="2:2">
      <c r="B12774" s="503"/>
    </row>
    <row r="12775" spans="2:2">
      <c r="B12775" s="503"/>
    </row>
    <row r="12776" spans="2:2">
      <c r="B12776" s="503"/>
    </row>
    <row r="12777" spans="2:2">
      <c r="B12777" s="503"/>
    </row>
    <row r="12778" spans="2:2">
      <c r="B12778" s="503"/>
    </row>
    <row r="12779" spans="2:2">
      <c r="B12779" s="503"/>
    </row>
    <row r="12780" spans="2:2">
      <c r="B12780" s="503"/>
    </row>
    <row r="12781" spans="2:2">
      <c r="B12781" s="503"/>
    </row>
    <row r="12782" spans="2:2">
      <c r="B12782" s="503"/>
    </row>
    <row r="12783" spans="2:2">
      <c r="B12783" s="503"/>
    </row>
    <row r="12784" spans="2:2">
      <c r="B12784" s="503"/>
    </row>
    <row r="12785" spans="2:2">
      <c r="B12785" s="503"/>
    </row>
    <row r="12786" spans="2:2">
      <c r="B12786" s="503"/>
    </row>
    <row r="12787" spans="2:2">
      <c r="B12787" s="503"/>
    </row>
    <row r="12788" spans="2:2">
      <c r="B12788" s="503"/>
    </row>
    <row r="12789" spans="2:2">
      <c r="B12789" s="503"/>
    </row>
    <row r="12790" spans="2:2">
      <c r="B12790" s="503"/>
    </row>
    <row r="12791" spans="2:2">
      <c r="B12791" s="503"/>
    </row>
    <row r="12792" spans="2:2">
      <c r="B12792" s="503"/>
    </row>
    <row r="12793" spans="2:2">
      <c r="B12793" s="503"/>
    </row>
    <row r="12794" spans="2:2">
      <c r="B12794" s="503"/>
    </row>
    <row r="12795" spans="2:2">
      <c r="B12795" s="503"/>
    </row>
    <row r="12796" spans="2:2">
      <c r="B12796" s="503"/>
    </row>
    <row r="12797" spans="2:2">
      <c r="B12797" s="503"/>
    </row>
    <row r="12798" spans="2:2">
      <c r="B12798" s="503"/>
    </row>
    <row r="12799" spans="2:2">
      <c r="B12799" s="503"/>
    </row>
    <row r="12800" spans="2:2">
      <c r="B12800" s="503"/>
    </row>
    <row r="12801" spans="2:2">
      <c r="B12801" s="503"/>
    </row>
    <row r="12802" spans="2:2">
      <c r="B12802" s="503"/>
    </row>
    <row r="12803" spans="2:2">
      <c r="B12803" s="503"/>
    </row>
    <row r="12804" spans="2:2">
      <c r="B12804" s="503"/>
    </row>
    <row r="12805" spans="2:2">
      <c r="B12805" s="503"/>
    </row>
    <row r="12806" spans="2:2">
      <c r="B12806" s="503"/>
    </row>
    <row r="12807" spans="2:2">
      <c r="B12807" s="503"/>
    </row>
    <row r="12808" spans="2:2">
      <c r="B12808" s="503"/>
    </row>
    <row r="12809" spans="2:2">
      <c r="B12809" s="503"/>
    </row>
    <row r="12810" spans="2:2">
      <c r="B12810" s="503"/>
    </row>
    <row r="12811" spans="2:2">
      <c r="B12811" s="503"/>
    </row>
    <row r="12812" spans="2:2">
      <c r="B12812" s="503"/>
    </row>
    <row r="12813" spans="2:2">
      <c r="B12813" s="503"/>
    </row>
    <row r="12814" spans="2:2">
      <c r="B12814" s="503"/>
    </row>
    <row r="12815" spans="2:2">
      <c r="B12815" s="503"/>
    </row>
    <row r="12816" spans="2:2">
      <c r="B12816" s="503"/>
    </row>
    <row r="12817" spans="2:2">
      <c r="B12817" s="503"/>
    </row>
    <row r="12818" spans="2:2">
      <c r="B12818" s="503"/>
    </row>
    <row r="12819" spans="2:2">
      <c r="B12819" s="503"/>
    </row>
    <row r="12820" spans="2:2">
      <c r="B12820" s="503"/>
    </row>
    <row r="12821" spans="2:2">
      <c r="B12821" s="503"/>
    </row>
    <row r="12822" spans="2:2">
      <c r="B12822" s="503"/>
    </row>
    <row r="12823" spans="2:2">
      <c r="B12823" s="503"/>
    </row>
    <row r="12824" spans="2:2">
      <c r="B12824" s="503"/>
    </row>
    <row r="12825" spans="2:2">
      <c r="B12825" s="503"/>
    </row>
    <row r="12826" spans="2:2">
      <c r="B12826" s="503"/>
    </row>
    <row r="12827" spans="2:2">
      <c r="B12827" s="503"/>
    </row>
    <row r="12828" spans="2:2">
      <c r="B12828" s="503"/>
    </row>
    <row r="12829" spans="2:2">
      <c r="B12829" s="503"/>
    </row>
    <row r="12830" spans="2:2">
      <c r="B12830" s="503"/>
    </row>
    <row r="12831" spans="2:2">
      <c r="B12831" s="503"/>
    </row>
    <row r="12832" spans="2:2">
      <c r="B12832" s="503"/>
    </row>
    <row r="12833" spans="2:2">
      <c r="B12833" s="503"/>
    </row>
    <row r="12834" spans="2:2">
      <c r="B12834" s="503"/>
    </row>
    <row r="12835" spans="2:2">
      <c r="B12835" s="503"/>
    </row>
    <row r="12836" spans="2:2">
      <c r="B12836" s="503"/>
    </row>
    <row r="12837" spans="2:2">
      <c r="B12837" s="503"/>
    </row>
    <row r="12838" spans="2:2">
      <c r="B12838" s="503"/>
    </row>
    <row r="12839" spans="2:2">
      <c r="B12839" s="503"/>
    </row>
    <row r="12840" spans="2:2">
      <c r="B12840" s="503"/>
    </row>
    <row r="12841" spans="2:2">
      <c r="B12841" s="503"/>
    </row>
    <row r="12842" spans="2:2">
      <c r="B12842" s="503"/>
    </row>
    <row r="12843" spans="2:2">
      <c r="B12843" s="503"/>
    </row>
    <row r="12844" spans="2:2">
      <c r="B12844" s="503"/>
    </row>
    <row r="12845" spans="2:2">
      <c r="B12845" s="503"/>
    </row>
    <row r="12846" spans="2:2">
      <c r="B12846" s="503"/>
    </row>
    <row r="12847" spans="2:2">
      <c r="B12847" s="503"/>
    </row>
    <row r="12848" spans="2:2">
      <c r="B12848" s="503"/>
    </row>
    <row r="12849" spans="2:2">
      <c r="B12849" s="503"/>
    </row>
    <row r="12850" spans="2:2">
      <c r="B12850" s="503"/>
    </row>
    <row r="12851" spans="2:2">
      <c r="B12851" s="503"/>
    </row>
    <row r="12852" spans="2:2">
      <c r="B12852" s="503"/>
    </row>
    <row r="12853" spans="2:2">
      <c r="B12853" s="503"/>
    </row>
    <row r="12854" spans="2:2">
      <c r="B12854" s="503"/>
    </row>
    <row r="12855" spans="2:2">
      <c r="B12855" s="503"/>
    </row>
    <row r="12856" spans="2:2">
      <c r="B12856" s="503"/>
    </row>
    <row r="12857" spans="2:2">
      <c r="B12857" s="503"/>
    </row>
    <row r="12858" spans="2:2">
      <c r="B12858" s="503"/>
    </row>
    <row r="12859" spans="2:2">
      <c r="B12859" s="503"/>
    </row>
    <row r="12860" spans="2:2">
      <c r="B12860" s="503"/>
    </row>
    <row r="12861" spans="2:2">
      <c r="B12861" s="503"/>
    </row>
    <row r="12862" spans="2:2">
      <c r="B12862" s="503"/>
    </row>
    <row r="12863" spans="2:2">
      <c r="B12863" s="503"/>
    </row>
    <row r="12864" spans="2:2">
      <c r="B12864" s="503"/>
    </row>
    <row r="12865" spans="2:2">
      <c r="B12865" s="503"/>
    </row>
    <row r="12866" spans="2:2">
      <c r="B12866" s="503"/>
    </row>
    <row r="12867" spans="2:2">
      <c r="B12867" s="503"/>
    </row>
    <row r="12868" spans="2:2">
      <c r="B12868" s="503"/>
    </row>
    <row r="12869" spans="2:2">
      <c r="B12869" s="503"/>
    </row>
    <row r="12870" spans="2:2">
      <c r="B12870" s="503"/>
    </row>
    <row r="12871" spans="2:2">
      <c r="B12871" s="503"/>
    </row>
    <row r="12872" spans="2:2">
      <c r="B12872" s="503"/>
    </row>
    <row r="12873" spans="2:2">
      <c r="B12873" s="503"/>
    </row>
    <row r="12874" spans="2:2">
      <c r="B12874" s="503"/>
    </row>
    <row r="12875" spans="2:2">
      <c r="B12875" s="503"/>
    </row>
    <row r="12876" spans="2:2">
      <c r="B12876" s="503"/>
    </row>
    <row r="12877" spans="2:2">
      <c r="B12877" s="503"/>
    </row>
    <row r="12878" spans="2:2">
      <c r="B12878" s="503"/>
    </row>
    <row r="12879" spans="2:2">
      <c r="B12879" s="503"/>
    </row>
    <row r="12880" spans="2:2">
      <c r="B12880" s="503"/>
    </row>
    <row r="12881" spans="2:2">
      <c r="B12881" s="503"/>
    </row>
    <row r="12882" spans="2:2">
      <c r="B12882" s="503"/>
    </row>
    <row r="12883" spans="2:2">
      <c r="B12883" s="503"/>
    </row>
    <row r="12884" spans="2:2">
      <c r="B12884" s="503"/>
    </row>
    <row r="12885" spans="2:2">
      <c r="B12885" s="503"/>
    </row>
    <row r="12886" spans="2:2">
      <c r="B12886" s="503"/>
    </row>
    <row r="12887" spans="2:2">
      <c r="B12887" s="503"/>
    </row>
    <row r="12888" spans="2:2">
      <c r="B12888" s="503"/>
    </row>
    <row r="12889" spans="2:2">
      <c r="B12889" s="503"/>
    </row>
    <row r="12890" spans="2:2">
      <c r="B12890" s="503"/>
    </row>
    <row r="12891" spans="2:2">
      <c r="B12891" s="503"/>
    </row>
    <row r="12892" spans="2:2">
      <c r="B12892" s="503"/>
    </row>
    <row r="12893" spans="2:2">
      <c r="B12893" s="503"/>
    </row>
    <row r="12894" spans="2:2">
      <c r="B12894" s="503"/>
    </row>
    <row r="12895" spans="2:2">
      <c r="B12895" s="503"/>
    </row>
    <row r="12896" spans="2:2">
      <c r="B12896" s="503"/>
    </row>
    <row r="12897" spans="2:2">
      <c r="B12897" s="503"/>
    </row>
    <row r="12898" spans="2:2">
      <c r="B12898" s="503"/>
    </row>
    <row r="12899" spans="2:2">
      <c r="B12899" s="503"/>
    </row>
    <row r="12900" spans="2:2">
      <c r="B12900" s="503"/>
    </row>
    <row r="12901" spans="2:2">
      <c r="B12901" s="503"/>
    </row>
    <row r="12902" spans="2:2">
      <c r="B12902" s="503"/>
    </row>
    <row r="12903" spans="2:2">
      <c r="B12903" s="503"/>
    </row>
    <row r="12904" spans="2:2">
      <c r="B12904" s="503"/>
    </row>
    <row r="12905" spans="2:2">
      <c r="B12905" s="503"/>
    </row>
    <row r="12906" spans="2:2">
      <c r="B12906" s="503"/>
    </row>
    <row r="12907" spans="2:2">
      <c r="B12907" s="503"/>
    </row>
    <row r="12908" spans="2:2">
      <c r="B12908" s="503"/>
    </row>
    <row r="12909" spans="2:2">
      <c r="B12909" s="503"/>
    </row>
    <row r="12910" spans="2:2">
      <c r="B12910" s="503"/>
    </row>
    <row r="12911" spans="2:2">
      <c r="B12911" s="503"/>
    </row>
    <row r="12912" spans="2:2">
      <c r="B12912" s="503"/>
    </row>
    <row r="12913" spans="2:2">
      <c r="B12913" s="503"/>
    </row>
    <row r="12914" spans="2:2">
      <c r="B12914" s="503"/>
    </row>
    <row r="12915" spans="2:2">
      <c r="B12915" s="503"/>
    </row>
    <row r="12916" spans="2:2">
      <c r="B12916" s="503"/>
    </row>
    <row r="12917" spans="2:2">
      <c r="B12917" s="503"/>
    </row>
    <row r="12918" spans="2:2">
      <c r="B12918" s="503"/>
    </row>
    <row r="12919" spans="2:2">
      <c r="B12919" s="503"/>
    </row>
    <row r="12920" spans="2:2">
      <c r="B12920" s="503"/>
    </row>
    <row r="12921" spans="2:2">
      <c r="B12921" s="503"/>
    </row>
    <row r="12922" spans="2:2">
      <c r="B12922" s="503"/>
    </row>
    <row r="12923" spans="2:2">
      <c r="B12923" s="503"/>
    </row>
    <row r="12924" spans="2:2">
      <c r="B12924" s="503"/>
    </row>
    <row r="12925" spans="2:2">
      <c r="B12925" s="503"/>
    </row>
    <row r="12926" spans="2:2">
      <c r="B12926" s="503"/>
    </row>
    <row r="12927" spans="2:2">
      <c r="B12927" s="503"/>
    </row>
    <row r="12928" spans="2:2">
      <c r="B12928" s="503"/>
    </row>
    <row r="12929" spans="2:2">
      <c r="B12929" s="503"/>
    </row>
    <row r="12930" spans="2:2">
      <c r="B12930" s="503"/>
    </row>
    <row r="12931" spans="2:2">
      <c r="B12931" s="503"/>
    </row>
    <row r="12932" spans="2:2">
      <c r="B12932" s="503"/>
    </row>
    <row r="12933" spans="2:2">
      <c r="B12933" s="503"/>
    </row>
    <row r="12934" spans="2:2">
      <c r="B12934" s="503"/>
    </row>
    <row r="12935" spans="2:2">
      <c r="B12935" s="503"/>
    </row>
    <row r="12936" spans="2:2">
      <c r="B12936" s="503"/>
    </row>
    <row r="12937" spans="2:2">
      <c r="B12937" s="503"/>
    </row>
    <row r="12938" spans="2:2">
      <c r="B12938" s="503"/>
    </row>
    <row r="12939" spans="2:2">
      <c r="B12939" s="503"/>
    </row>
    <row r="12940" spans="2:2">
      <c r="B12940" s="503"/>
    </row>
    <row r="12941" spans="2:2">
      <c r="B12941" s="503"/>
    </row>
    <row r="12942" spans="2:2">
      <c r="B12942" s="503"/>
    </row>
    <row r="12943" spans="2:2">
      <c r="B12943" s="503"/>
    </row>
    <row r="12944" spans="2:2">
      <c r="B12944" s="503"/>
    </row>
    <row r="12945" spans="2:2">
      <c r="B12945" s="503"/>
    </row>
    <row r="12946" spans="2:2">
      <c r="B12946" s="503"/>
    </row>
    <row r="12947" spans="2:2">
      <c r="B12947" s="503"/>
    </row>
    <row r="12948" spans="2:2">
      <c r="B12948" s="503"/>
    </row>
    <row r="12949" spans="2:2">
      <c r="B12949" s="503"/>
    </row>
    <row r="12950" spans="2:2">
      <c r="B12950" s="503"/>
    </row>
    <row r="12951" spans="2:2">
      <c r="B12951" s="503"/>
    </row>
    <row r="12952" spans="2:2">
      <c r="B12952" s="503"/>
    </row>
    <row r="12953" spans="2:2">
      <c r="B12953" s="503"/>
    </row>
    <row r="12954" spans="2:2">
      <c r="B12954" s="503"/>
    </row>
    <row r="12955" spans="2:2">
      <c r="B12955" s="503"/>
    </row>
    <row r="12956" spans="2:2">
      <c r="B12956" s="503"/>
    </row>
    <row r="12957" spans="2:2">
      <c r="B12957" s="503"/>
    </row>
    <row r="12958" spans="2:2">
      <c r="B12958" s="503"/>
    </row>
    <row r="12959" spans="2:2">
      <c r="B12959" s="503"/>
    </row>
    <row r="12960" spans="2:2">
      <c r="B12960" s="503"/>
    </row>
    <row r="12961" spans="2:2">
      <c r="B12961" s="503"/>
    </row>
    <row r="12962" spans="2:2">
      <c r="B12962" s="503"/>
    </row>
    <row r="12963" spans="2:2">
      <c r="B12963" s="503"/>
    </row>
    <row r="12964" spans="2:2">
      <c r="B12964" s="503"/>
    </row>
    <row r="12965" spans="2:2">
      <c r="B12965" s="503"/>
    </row>
    <row r="12966" spans="2:2">
      <c r="B12966" s="503"/>
    </row>
    <row r="12967" spans="2:2">
      <c r="B12967" s="503"/>
    </row>
    <row r="12968" spans="2:2">
      <c r="B12968" s="503"/>
    </row>
    <row r="12969" spans="2:2">
      <c r="B12969" s="503"/>
    </row>
    <row r="12970" spans="2:2">
      <c r="B12970" s="503"/>
    </row>
    <row r="12971" spans="2:2">
      <c r="B12971" s="503"/>
    </row>
    <row r="12972" spans="2:2">
      <c r="B12972" s="503"/>
    </row>
    <row r="12973" spans="2:2">
      <c r="B12973" s="503"/>
    </row>
    <row r="12974" spans="2:2">
      <c r="B12974" s="503"/>
    </row>
    <row r="12975" spans="2:2">
      <c r="B12975" s="503"/>
    </row>
    <row r="12976" spans="2:2">
      <c r="B12976" s="503"/>
    </row>
    <row r="12977" spans="2:2">
      <c r="B12977" s="503"/>
    </row>
    <row r="12978" spans="2:2">
      <c r="B12978" s="503"/>
    </row>
    <row r="12979" spans="2:2">
      <c r="B12979" s="503"/>
    </row>
    <row r="12980" spans="2:2">
      <c r="B12980" s="503"/>
    </row>
    <row r="12981" spans="2:2">
      <c r="B12981" s="503"/>
    </row>
    <row r="12982" spans="2:2">
      <c r="B12982" s="503"/>
    </row>
    <row r="12983" spans="2:2">
      <c r="B12983" s="503"/>
    </row>
    <row r="12984" spans="2:2">
      <c r="B12984" s="503"/>
    </row>
    <row r="12985" spans="2:2">
      <c r="B12985" s="503"/>
    </row>
    <row r="12986" spans="2:2">
      <c r="B12986" s="503"/>
    </row>
    <row r="12987" spans="2:2">
      <c r="B12987" s="503"/>
    </row>
    <row r="12988" spans="2:2">
      <c r="B12988" s="503"/>
    </row>
    <row r="12989" spans="2:2">
      <c r="B12989" s="503"/>
    </row>
    <row r="12990" spans="2:2">
      <c r="B12990" s="503"/>
    </row>
    <row r="12991" spans="2:2">
      <c r="B12991" s="503"/>
    </row>
    <row r="12992" spans="2:2">
      <c r="B12992" s="503"/>
    </row>
    <row r="12993" spans="2:2">
      <c r="B12993" s="503"/>
    </row>
    <row r="12994" spans="2:2">
      <c r="B12994" s="503"/>
    </row>
    <row r="12995" spans="2:2">
      <c r="B12995" s="503"/>
    </row>
    <row r="12996" spans="2:2">
      <c r="B12996" s="503"/>
    </row>
    <row r="12997" spans="2:2">
      <c r="B12997" s="503"/>
    </row>
    <row r="12998" spans="2:2">
      <c r="B12998" s="503"/>
    </row>
    <row r="12999" spans="2:2">
      <c r="B12999" s="503"/>
    </row>
    <row r="13000" spans="2:2">
      <c r="B13000" s="503"/>
    </row>
    <row r="13001" spans="2:2">
      <c r="B13001" s="503"/>
    </row>
    <row r="13002" spans="2:2">
      <c r="B13002" s="503"/>
    </row>
    <row r="13003" spans="2:2">
      <c r="B13003" s="503"/>
    </row>
    <row r="13004" spans="2:2">
      <c r="B13004" s="503"/>
    </row>
    <row r="13005" spans="2:2">
      <c r="B13005" s="503"/>
    </row>
    <row r="13006" spans="2:2">
      <c r="B13006" s="503"/>
    </row>
    <row r="13007" spans="2:2">
      <c r="B13007" s="503"/>
    </row>
    <row r="13008" spans="2:2">
      <c r="B13008" s="503"/>
    </row>
    <row r="13009" spans="2:2">
      <c r="B13009" s="503"/>
    </row>
    <row r="13010" spans="2:2">
      <c r="B13010" s="503"/>
    </row>
    <row r="13011" spans="2:2">
      <c r="B13011" s="503"/>
    </row>
    <row r="13012" spans="2:2">
      <c r="B13012" s="503"/>
    </row>
    <row r="13013" spans="2:2">
      <c r="B13013" s="503"/>
    </row>
    <row r="13014" spans="2:2">
      <c r="B13014" s="503"/>
    </row>
    <row r="13015" spans="2:2">
      <c r="B13015" s="503"/>
    </row>
    <row r="13016" spans="2:2">
      <c r="B13016" s="503"/>
    </row>
    <row r="13017" spans="2:2">
      <c r="B13017" s="503"/>
    </row>
    <row r="13018" spans="2:2">
      <c r="B13018" s="503"/>
    </row>
    <row r="13019" spans="2:2">
      <c r="B13019" s="503"/>
    </row>
    <row r="13020" spans="2:2">
      <c r="B13020" s="503"/>
    </row>
    <row r="13021" spans="2:2">
      <c r="B13021" s="503"/>
    </row>
    <row r="13022" spans="2:2">
      <c r="B13022" s="503"/>
    </row>
    <row r="13023" spans="2:2">
      <c r="B13023" s="503"/>
    </row>
    <row r="13024" spans="2:2">
      <c r="B13024" s="503"/>
    </row>
    <row r="13025" spans="2:2">
      <c r="B13025" s="503"/>
    </row>
    <row r="13026" spans="2:2">
      <c r="B13026" s="503"/>
    </row>
    <row r="13027" spans="2:2">
      <c r="B13027" s="503"/>
    </row>
    <row r="13028" spans="2:2">
      <c r="B13028" s="503"/>
    </row>
    <row r="13029" spans="2:2">
      <c r="B13029" s="503"/>
    </row>
    <row r="13030" spans="2:2">
      <c r="B13030" s="503"/>
    </row>
    <row r="13031" spans="2:2">
      <c r="B13031" s="503"/>
    </row>
    <row r="13032" spans="2:2">
      <c r="B13032" s="503"/>
    </row>
    <row r="13033" spans="2:2">
      <c r="B13033" s="503"/>
    </row>
    <row r="13034" spans="2:2">
      <c r="B13034" s="503"/>
    </row>
    <row r="13035" spans="2:2">
      <c r="B13035" s="503"/>
    </row>
    <row r="13036" spans="2:2">
      <c r="B13036" s="503"/>
    </row>
    <row r="13037" spans="2:2">
      <c r="B13037" s="503"/>
    </row>
    <row r="13038" spans="2:2">
      <c r="B13038" s="503"/>
    </row>
    <row r="13039" spans="2:2">
      <c r="B13039" s="503"/>
    </row>
    <row r="13040" spans="2:2">
      <c r="B13040" s="503"/>
    </row>
    <row r="13041" spans="2:2">
      <c r="B13041" s="503"/>
    </row>
    <row r="13042" spans="2:2">
      <c r="B13042" s="503"/>
    </row>
    <row r="13043" spans="2:2">
      <c r="B13043" s="503"/>
    </row>
    <row r="13044" spans="2:2">
      <c r="B13044" s="503"/>
    </row>
    <row r="13045" spans="2:2">
      <c r="B13045" s="503"/>
    </row>
    <row r="13046" spans="2:2">
      <c r="B13046" s="503"/>
    </row>
    <row r="13047" spans="2:2">
      <c r="B13047" s="503"/>
    </row>
    <row r="13048" spans="2:2">
      <c r="B13048" s="503"/>
    </row>
    <row r="13049" spans="2:2">
      <c r="B13049" s="503"/>
    </row>
    <row r="13050" spans="2:2">
      <c r="B13050" s="503"/>
    </row>
    <row r="13051" spans="2:2">
      <c r="B13051" s="503"/>
    </row>
    <row r="13052" spans="2:2">
      <c r="B13052" s="503"/>
    </row>
    <row r="13053" spans="2:2">
      <c r="B13053" s="503"/>
    </row>
    <row r="13054" spans="2:2">
      <c r="B13054" s="503"/>
    </row>
    <row r="13055" spans="2:2">
      <c r="B13055" s="503"/>
    </row>
    <row r="13056" spans="2:2">
      <c r="B13056" s="503"/>
    </row>
    <row r="13057" spans="2:2">
      <c r="B13057" s="503"/>
    </row>
    <row r="13058" spans="2:2">
      <c r="B13058" s="503"/>
    </row>
    <row r="13059" spans="2:2">
      <c r="B13059" s="503"/>
    </row>
    <row r="13060" spans="2:2">
      <c r="B13060" s="503"/>
    </row>
    <row r="13061" spans="2:2">
      <c r="B13061" s="503"/>
    </row>
    <row r="13062" spans="2:2">
      <c r="B13062" s="503"/>
    </row>
    <row r="13063" spans="2:2">
      <c r="B13063" s="503"/>
    </row>
    <row r="13064" spans="2:2">
      <c r="B13064" s="503"/>
    </row>
    <row r="13065" spans="2:2">
      <c r="B13065" s="503"/>
    </row>
    <row r="13066" spans="2:2">
      <c r="B13066" s="503"/>
    </row>
    <row r="13067" spans="2:2">
      <c r="B13067" s="503"/>
    </row>
    <row r="13068" spans="2:2">
      <c r="B13068" s="503"/>
    </row>
    <row r="13069" spans="2:2">
      <c r="B13069" s="503"/>
    </row>
    <row r="13070" spans="2:2">
      <c r="B13070" s="503"/>
    </row>
    <row r="13071" spans="2:2">
      <c r="B13071" s="503"/>
    </row>
    <row r="13072" spans="2:2">
      <c r="B13072" s="503"/>
    </row>
    <row r="13073" spans="2:2">
      <c r="B13073" s="503"/>
    </row>
    <row r="13074" spans="2:2">
      <c r="B13074" s="503"/>
    </row>
    <row r="13075" spans="2:2">
      <c r="B13075" s="503"/>
    </row>
    <row r="13076" spans="2:2">
      <c r="B13076" s="503"/>
    </row>
    <row r="13077" spans="2:2">
      <c r="B13077" s="503"/>
    </row>
    <row r="13078" spans="2:2">
      <c r="B13078" s="503"/>
    </row>
    <row r="13079" spans="2:2">
      <c r="B13079" s="503"/>
    </row>
    <row r="13080" spans="2:2">
      <c r="B13080" s="503"/>
    </row>
    <row r="13081" spans="2:2">
      <c r="B13081" s="503"/>
    </row>
    <row r="13082" spans="2:2">
      <c r="B13082" s="503"/>
    </row>
    <row r="13083" spans="2:2">
      <c r="B13083" s="503"/>
    </row>
    <row r="13084" spans="2:2">
      <c r="B13084" s="503"/>
    </row>
    <row r="13085" spans="2:2">
      <c r="B13085" s="503"/>
    </row>
    <row r="13086" spans="2:2">
      <c r="B13086" s="503"/>
    </row>
    <row r="13087" spans="2:2">
      <c r="B13087" s="503"/>
    </row>
    <row r="13088" spans="2:2">
      <c r="B13088" s="503"/>
    </row>
    <row r="13089" spans="2:2">
      <c r="B13089" s="503"/>
    </row>
    <row r="13090" spans="2:2">
      <c r="B13090" s="503"/>
    </row>
    <row r="13091" spans="2:2">
      <c r="B13091" s="503"/>
    </row>
    <row r="13092" spans="2:2">
      <c r="B13092" s="503"/>
    </row>
    <row r="13093" spans="2:2">
      <c r="B13093" s="503"/>
    </row>
    <row r="13094" spans="2:2">
      <c r="B13094" s="503"/>
    </row>
    <row r="13095" spans="2:2">
      <c r="B13095" s="503"/>
    </row>
    <row r="13096" spans="2:2">
      <c r="B13096" s="503"/>
    </row>
    <row r="13097" spans="2:2">
      <c r="B13097" s="503"/>
    </row>
    <row r="13098" spans="2:2">
      <c r="B13098" s="503"/>
    </row>
    <row r="13099" spans="2:2">
      <c r="B13099" s="503"/>
    </row>
    <row r="13100" spans="2:2">
      <c r="B13100" s="503"/>
    </row>
    <row r="13101" spans="2:2">
      <c r="B13101" s="503"/>
    </row>
    <row r="13102" spans="2:2">
      <c r="B13102" s="503"/>
    </row>
    <row r="13103" spans="2:2">
      <c r="B13103" s="503"/>
    </row>
    <row r="13104" spans="2:2">
      <c r="B13104" s="503"/>
    </row>
    <row r="13105" spans="2:2">
      <c r="B13105" s="503"/>
    </row>
    <row r="13106" spans="2:2">
      <c r="B13106" s="503"/>
    </row>
    <row r="13107" spans="2:2">
      <c r="B13107" s="503"/>
    </row>
    <row r="13108" spans="2:2">
      <c r="B13108" s="503"/>
    </row>
    <row r="13109" spans="2:2">
      <c r="B13109" s="503"/>
    </row>
    <row r="13110" spans="2:2">
      <c r="B13110" s="503"/>
    </row>
    <row r="13111" spans="2:2">
      <c r="B13111" s="503"/>
    </row>
    <row r="13112" spans="2:2">
      <c r="B13112" s="503"/>
    </row>
    <row r="13113" spans="2:2">
      <c r="B13113" s="503"/>
    </row>
    <row r="13114" spans="2:2">
      <c r="B13114" s="503"/>
    </row>
    <row r="13115" spans="2:2">
      <c r="B13115" s="503"/>
    </row>
    <row r="13116" spans="2:2">
      <c r="B13116" s="503"/>
    </row>
    <row r="13117" spans="2:2">
      <c r="B13117" s="503"/>
    </row>
    <row r="13118" spans="2:2">
      <c r="B13118" s="503"/>
    </row>
    <row r="13119" spans="2:2">
      <c r="B13119" s="503"/>
    </row>
    <row r="13120" spans="2:2">
      <c r="B13120" s="503"/>
    </row>
    <row r="13121" spans="2:2">
      <c r="B13121" s="503"/>
    </row>
    <row r="13122" spans="2:2">
      <c r="B13122" s="503"/>
    </row>
    <row r="13123" spans="2:2">
      <c r="B13123" s="503"/>
    </row>
    <row r="13124" spans="2:2">
      <c r="B13124" s="503"/>
    </row>
    <row r="13125" spans="2:2">
      <c r="B13125" s="503"/>
    </row>
    <row r="13126" spans="2:2">
      <c r="B13126" s="503"/>
    </row>
    <row r="13127" spans="2:2">
      <c r="B13127" s="503"/>
    </row>
    <row r="13128" spans="2:2">
      <c r="B13128" s="503"/>
    </row>
    <row r="13129" spans="2:2">
      <c r="B13129" s="503"/>
    </row>
    <row r="13130" spans="2:2">
      <c r="B13130" s="503"/>
    </row>
    <row r="13131" spans="2:2">
      <c r="B13131" s="503"/>
    </row>
    <row r="13132" spans="2:2">
      <c r="B13132" s="503"/>
    </row>
    <row r="13133" spans="2:2">
      <c r="B13133" s="503"/>
    </row>
    <row r="13134" spans="2:2">
      <c r="B13134" s="503"/>
    </row>
    <row r="13135" spans="2:2">
      <c r="B13135" s="503"/>
    </row>
    <row r="13136" spans="2:2">
      <c r="B13136" s="503"/>
    </row>
    <row r="13137" spans="2:2">
      <c r="B13137" s="503"/>
    </row>
    <row r="13138" spans="2:2">
      <c r="B13138" s="503"/>
    </row>
    <row r="13139" spans="2:2">
      <c r="B13139" s="503"/>
    </row>
    <row r="13140" spans="2:2">
      <c r="B13140" s="503"/>
    </row>
    <row r="13141" spans="2:2">
      <c r="B13141" s="503"/>
    </row>
    <row r="13142" spans="2:2">
      <c r="B13142" s="503"/>
    </row>
    <row r="13143" spans="2:2">
      <c r="B13143" s="503"/>
    </row>
    <row r="13144" spans="2:2">
      <c r="B13144" s="503"/>
    </row>
    <row r="13145" spans="2:2">
      <c r="B13145" s="503"/>
    </row>
    <row r="13146" spans="2:2">
      <c r="B13146" s="503"/>
    </row>
    <row r="13147" spans="2:2">
      <c r="B13147" s="503"/>
    </row>
    <row r="13148" spans="2:2">
      <c r="B13148" s="503"/>
    </row>
    <row r="13149" spans="2:2">
      <c r="B13149" s="503"/>
    </row>
    <row r="13150" spans="2:2">
      <c r="B13150" s="503"/>
    </row>
    <row r="13151" spans="2:2">
      <c r="B13151" s="503"/>
    </row>
    <row r="13152" spans="2:2">
      <c r="B13152" s="503"/>
    </row>
    <row r="13153" spans="2:2">
      <c r="B13153" s="503"/>
    </row>
    <row r="13154" spans="2:2">
      <c r="B13154" s="503"/>
    </row>
    <row r="13155" spans="2:2">
      <c r="B13155" s="503"/>
    </row>
    <row r="13156" spans="2:2">
      <c r="B13156" s="503"/>
    </row>
    <row r="13157" spans="2:2">
      <c r="B13157" s="503"/>
    </row>
    <row r="13158" spans="2:2">
      <c r="B13158" s="503"/>
    </row>
    <row r="13159" spans="2:2">
      <c r="B13159" s="503"/>
    </row>
    <row r="13160" spans="2:2">
      <c r="B13160" s="503"/>
    </row>
    <row r="13161" spans="2:2">
      <c r="B13161" s="503"/>
    </row>
    <row r="13162" spans="2:2">
      <c r="B13162" s="503"/>
    </row>
    <row r="13163" spans="2:2">
      <c r="B13163" s="503"/>
    </row>
    <row r="13164" spans="2:2">
      <c r="B13164" s="503"/>
    </row>
    <row r="13165" spans="2:2">
      <c r="B13165" s="503"/>
    </row>
    <row r="13166" spans="2:2">
      <c r="B13166" s="503"/>
    </row>
    <row r="13167" spans="2:2">
      <c r="B13167" s="503"/>
    </row>
    <row r="13168" spans="2:2">
      <c r="B13168" s="503"/>
    </row>
    <row r="13169" spans="2:2">
      <c r="B13169" s="503"/>
    </row>
    <row r="13170" spans="2:2">
      <c r="B13170" s="503"/>
    </row>
    <row r="13171" spans="2:2">
      <c r="B13171" s="503"/>
    </row>
    <row r="13172" spans="2:2">
      <c r="B13172" s="503"/>
    </row>
    <row r="13173" spans="2:2">
      <c r="B13173" s="503"/>
    </row>
    <row r="13174" spans="2:2">
      <c r="B13174" s="503"/>
    </row>
    <row r="13175" spans="2:2">
      <c r="B13175" s="503"/>
    </row>
    <row r="13176" spans="2:2">
      <c r="B13176" s="503"/>
    </row>
    <row r="13177" spans="2:2">
      <c r="B13177" s="503"/>
    </row>
    <row r="13178" spans="2:2">
      <c r="B13178" s="503"/>
    </row>
    <row r="13179" spans="2:2">
      <c r="B13179" s="503"/>
    </row>
    <row r="13180" spans="2:2">
      <c r="B13180" s="503"/>
    </row>
    <row r="13181" spans="2:2">
      <c r="B13181" s="503"/>
    </row>
    <row r="13182" spans="2:2">
      <c r="B13182" s="503"/>
    </row>
    <row r="13183" spans="2:2">
      <c r="B13183" s="503"/>
    </row>
    <row r="13184" spans="2:2">
      <c r="B13184" s="503"/>
    </row>
    <row r="13185" spans="2:2">
      <c r="B13185" s="503"/>
    </row>
    <row r="13186" spans="2:2">
      <c r="B13186" s="503"/>
    </row>
    <row r="13187" spans="2:2">
      <c r="B13187" s="503"/>
    </row>
    <row r="13188" spans="2:2">
      <c r="B13188" s="503"/>
    </row>
    <row r="13189" spans="2:2">
      <c r="B13189" s="503"/>
    </row>
    <row r="13190" spans="2:2">
      <c r="B13190" s="503"/>
    </row>
    <row r="13191" spans="2:2">
      <c r="B13191" s="503"/>
    </row>
    <row r="13192" spans="2:2">
      <c r="B13192" s="503"/>
    </row>
    <row r="13193" spans="2:2">
      <c r="B13193" s="503"/>
    </row>
    <row r="13194" spans="2:2">
      <c r="B13194" s="503"/>
    </row>
    <row r="13195" spans="2:2">
      <c r="B13195" s="503"/>
    </row>
    <row r="13196" spans="2:2">
      <c r="B13196" s="503"/>
    </row>
    <row r="13197" spans="2:2">
      <c r="B13197" s="503"/>
    </row>
    <row r="13198" spans="2:2">
      <c r="B13198" s="503"/>
    </row>
    <row r="13199" spans="2:2">
      <c r="B13199" s="503"/>
    </row>
    <row r="13200" spans="2:2">
      <c r="B13200" s="503"/>
    </row>
    <row r="13201" spans="2:2">
      <c r="B13201" s="503"/>
    </row>
    <row r="13202" spans="2:2">
      <c r="B13202" s="503"/>
    </row>
    <row r="13203" spans="2:2">
      <c r="B13203" s="503"/>
    </row>
    <row r="13204" spans="2:2">
      <c r="B13204" s="503"/>
    </row>
    <row r="13205" spans="2:2">
      <c r="B13205" s="503"/>
    </row>
    <row r="13206" spans="2:2">
      <c r="B13206" s="503"/>
    </row>
    <row r="13207" spans="2:2">
      <c r="B13207" s="503"/>
    </row>
    <row r="13208" spans="2:2">
      <c r="B13208" s="503"/>
    </row>
    <row r="13209" spans="2:2">
      <c r="B13209" s="503"/>
    </row>
    <row r="13210" spans="2:2">
      <c r="B13210" s="503"/>
    </row>
    <row r="13211" spans="2:2">
      <c r="B13211" s="503"/>
    </row>
    <row r="13212" spans="2:2">
      <c r="B13212" s="503"/>
    </row>
    <row r="13213" spans="2:2">
      <c r="B13213" s="503"/>
    </row>
    <row r="13214" spans="2:2">
      <c r="B13214" s="503"/>
    </row>
    <row r="13215" spans="2:2">
      <c r="B13215" s="503"/>
    </row>
    <row r="13216" spans="2:2">
      <c r="B13216" s="503"/>
    </row>
    <row r="13217" spans="2:2">
      <c r="B13217" s="503"/>
    </row>
    <row r="13218" spans="2:2">
      <c r="B13218" s="503"/>
    </row>
    <row r="13219" spans="2:2">
      <c r="B13219" s="503"/>
    </row>
    <row r="13220" spans="2:2">
      <c r="B13220" s="503"/>
    </row>
    <row r="13221" spans="2:2">
      <c r="B13221" s="503"/>
    </row>
    <row r="13222" spans="2:2">
      <c r="B13222" s="503"/>
    </row>
    <row r="13223" spans="2:2">
      <c r="B13223" s="503"/>
    </row>
    <row r="13224" spans="2:2">
      <c r="B13224" s="503"/>
    </row>
    <row r="13225" spans="2:2">
      <c r="B13225" s="503"/>
    </row>
    <row r="13226" spans="2:2">
      <c r="B13226" s="503"/>
    </row>
    <row r="13227" spans="2:2">
      <c r="B13227" s="503"/>
    </row>
    <row r="13228" spans="2:2">
      <c r="B13228" s="503"/>
    </row>
    <row r="13229" spans="2:2">
      <c r="B13229" s="503"/>
    </row>
    <row r="13230" spans="2:2">
      <c r="B13230" s="503"/>
    </row>
    <row r="13231" spans="2:2">
      <c r="B13231" s="503"/>
    </row>
    <row r="13232" spans="2:2">
      <c r="B13232" s="503"/>
    </row>
    <row r="13233" spans="2:2">
      <c r="B13233" s="503"/>
    </row>
    <row r="13234" spans="2:2">
      <c r="B13234" s="503"/>
    </row>
    <row r="13235" spans="2:2">
      <c r="B13235" s="503"/>
    </row>
    <row r="13236" spans="2:2">
      <c r="B13236" s="503"/>
    </row>
    <row r="13237" spans="2:2">
      <c r="B13237" s="503"/>
    </row>
    <row r="13238" spans="2:2">
      <c r="B13238" s="503"/>
    </row>
    <row r="13239" spans="2:2">
      <c r="B13239" s="503"/>
    </row>
    <row r="13240" spans="2:2">
      <c r="B13240" s="503"/>
    </row>
    <row r="13241" spans="2:2">
      <c r="B13241" s="503"/>
    </row>
    <row r="13242" spans="2:2">
      <c r="B13242" s="503"/>
    </row>
    <row r="13243" spans="2:2">
      <c r="B13243" s="503"/>
    </row>
    <row r="13244" spans="2:2">
      <c r="B13244" s="503"/>
    </row>
    <row r="13245" spans="2:2">
      <c r="B13245" s="503"/>
    </row>
    <row r="13246" spans="2:2">
      <c r="B13246" s="503"/>
    </row>
    <row r="13247" spans="2:2">
      <c r="B13247" s="503"/>
    </row>
    <row r="13248" spans="2:2">
      <c r="B13248" s="503"/>
    </row>
    <row r="13249" spans="2:2">
      <c r="B13249" s="503"/>
    </row>
    <row r="13250" spans="2:2">
      <c r="B13250" s="503"/>
    </row>
    <row r="13251" spans="2:2">
      <c r="B13251" s="503"/>
    </row>
    <row r="13252" spans="2:2">
      <c r="B13252" s="503"/>
    </row>
    <row r="13253" spans="2:2">
      <c r="B13253" s="503"/>
    </row>
    <row r="13254" spans="2:2">
      <c r="B13254" s="503"/>
    </row>
    <row r="13255" spans="2:2">
      <c r="B13255" s="503"/>
    </row>
    <row r="13256" spans="2:2">
      <c r="B13256" s="503"/>
    </row>
    <row r="13257" spans="2:2">
      <c r="B13257" s="503"/>
    </row>
    <row r="13258" spans="2:2">
      <c r="B13258" s="503"/>
    </row>
    <row r="13259" spans="2:2">
      <c r="B13259" s="503"/>
    </row>
    <row r="13260" spans="2:2">
      <c r="B13260" s="503"/>
    </row>
    <row r="13261" spans="2:2">
      <c r="B13261" s="503"/>
    </row>
    <row r="13262" spans="2:2">
      <c r="B13262" s="503"/>
    </row>
    <row r="13263" spans="2:2">
      <c r="B13263" s="503"/>
    </row>
    <row r="13264" spans="2:2">
      <c r="B13264" s="503"/>
    </row>
    <row r="13265" spans="2:2">
      <c r="B13265" s="503"/>
    </row>
    <row r="13266" spans="2:2">
      <c r="B13266" s="503"/>
    </row>
    <row r="13267" spans="2:2">
      <c r="B13267" s="503"/>
    </row>
    <row r="13268" spans="2:2">
      <c r="B13268" s="503"/>
    </row>
    <row r="13269" spans="2:2">
      <c r="B13269" s="503"/>
    </row>
    <row r="13270" spans="2:2">
      <c r="B13270" s="503"/>
    </row>
    <row r="13271" spans="2:2">
      <c r="B13271" s="503"/>
    </row>
    <row r="13272" spans="2:2">
      <c r="B13272" s="503"/>
    </row>
    <row r="13273" spans="2:2">
      <c r="B13273" s="503"/>
    </row>
    <row r="13274" spans="2:2">
      <c r="B13274" s="503"/>
    </row>
    <row r="13275" spans="2:2">
      <c r="B13275" s="503"/>
    </row>
    <row r="13276" spans="2:2">
      <c r="B13276" s="503"/>
    </row>
    <row r="13277" spans="2:2">
      <c r="B13277" s="503"/>
    </row>
    <row r="13278" spans="2:2">
      <c r="B13278" s="503"/>
    </row>
    <row r="13279" spans="2:2">
      <c r="B13279" s="503"/>
    </row>
    <row r="13280" spans="2:2">
      <c r="B13280" s="503"/>
    </row>
    <row r="13281" spans="2:2">
      <c r="B13281" s="503"/>
    </row>
    <row r="13282" spans="2:2">
      <c r="B13282" s="503"/>
    </row>
    <row r="13283" spans="2:2">
      <c r="B13283" s="503"/>
    </row>
    <row r="13284" spans="2:2">
      <c r="B13284" s="503"/>
    </row>
    <row r="13285" spans="2:2">
      <c r="B13285" s="503"/>
    </row>
    <row r="13286" spans="2:2">
      <c r="B13286" s="503"/>
    </row>
    <row r="13287" spans="2:2">
      <c r="B13287" s="503"/>
    </row>
    <row r="13288" spans="2:2">
      <c r="B13288" s="503"/>
    </row>
    <row r="13289" spans="2:2">
      <c r="B13289" s="503"/>
    </row>
    <row r="13290" spans="2:2">
      <c r="B13290" s="503"/>
    </row>
    <row r="13291" spans="2:2">
      <c r="B13291" s="503"/>
    </row>
    <row r="13292" spans="2:2">
      <c r="B13292" s="503"/>
    </row>
    <row r="13293" spans="2:2">
      <c r="B13293" s="503"/>
    </row>
    <row r="13294" spans="2:2">
      <c r="B13294" s="503"/>
    </row>
    <row r="13295" spans="2:2">
      <c r="B13295" s="503"/>
    </row>
    <row r="13296" spans="2:2">
      <c r="B13296" s="503"/>
    </row>
    <row r="13297" spans="2:2">
      <c r="B13297" s="503"/>
    </row>
    <row r="13298" spans="2:2">
      <c r="B13298" s="503"/>
    </row>
    <row r="13299" spans="2:2">
      <c r="B13299" s="503"/>
    </row>
    <row r="13300" spans="2:2">
      <c r="B13300" s="503"/>
    </row>
    <row r="13301" spans="2:2">
      <c r="B13301" s="503"/>
    </row>
    <row r="13302" spans="2:2">
      <c r="B13302" s="503"/>
    </row>
    <row r="13303" spans="2:2">
      <c r="B13303" s="503"/>
    </row>
    <row r="13304" spans="2:2">
      <c r="B13304" s="503"/>
    </row>
    <row r="13305" spans="2:2">
      <c r="B13305" s="503"/>
    </row>
    <row r="13306" spans="2:2">
      <c r="B13306" s="503"/>
    </row>
    <row r="13307" spans="2:2">
      <c r="B13307" s="503"/>
    </row>
    <row r="13308" spans="2:2">
      <c r="B13308" s="503"/>
    </row>
    <row r="13309" spans="2:2">
      <c r="B13309" s="503"/>
    </row>
    <row r="13310" spans="2:2">
      <c r="B13310" s="503"/>
    </row>
    <row r="13311" spans="2:2">
      <c r="B13311" s="503"/>
    </row>
    <row r="13312" spans="2:2">
      <c r="B13312" s="503"/>
    </row>
    <row r="13313" spans="2:2">
      <c r="B13313" s="503"/>
    </row>
    <row r="13314" spans="2:2">
      <c r="B13314" s="503"/>
    </row>
    <row r="13315" spans="2:2">
      <c r="B13315" s="503"/>
    </row>
    <row r="13316" spans="2:2">
      <c r="B13316" s="503"/>
    </row>
    <row r="13317" spans="2:2">
      <c r="B13317" s="503"/>
    </row>
    <row r="13318" spans="2:2">
      <c r="B13318" s="503"/>
    </row>
    <row r="13319" spans="2:2">
      <c r="B13319" s="503"/>
    </row>
    <row r="13320" spans="2:2">
      <c r="B13320" s="503"/>
    </row>
    <row r="13321" spans="2:2">
      <c r="B13321" s="503"/>
    </row>
    <row r="13322" spans="2:2">
      <c r="B13322" s="503"/>
    </row>
    <row r="13323" spans="2:2">
      <c r="B13323" s="503"/>
    </row>
    <row r="13324" spans="2:2">
      <c r="B13324" s="503"/>
    </row>
    <row r="13325" spans="2:2">
      <c r="B13325" s="503"/>
    </row>
    <row r="13326" spans="2:2">
      <c r="B13326" s="503"/>
    </row>
    <row r="13327" spans="2:2">
      <c r="B13327" s="503"/>
    </row>
    <row r="13328" spans="2:2">
      <c r="B13328" s="503"/>
    </row>
    <row r="13329" spans="2:2">
      <c r="B13329" s="503"/>
    </row>
    <row r="13330" spans="2:2">
      <c r="B13330" s="503"/>
    </row>
    <row r="13331" spans="2:2">
      <c r="B13331" s="503"/>
    </row>
    <row r="13332" spans="2:2">
      <c r="B13332" s="503"/>
    </row>
    <row r="13333" spans="2:2">
      <c r="B13333" s="503"/>
    </row>
    <row r="13334" spans="2:2">
      <c r="B13334" s="503"/>
    </row>
    <row r="13335" spans="2:2">
      <c r="B13335" s="503"/>
    </row>
    <row r="13336" spans="2:2">
      <c r="B13336" s="503"/>
    </row>
    <row r="13337" spans="2:2">
      <c r="B13337" s="503"/>
    </row>
    <row r="13338" spans="2:2">
      <c r="B13338" s="503"/>
    </row>
    <row r="13339" spans="2:2">
      <c r="B13339" s="503"/>
    </row>
    <row r="13340" spans="2:2">
      <c r="B13340" s="503"/>
    </row>
    <row r="13341" spans="2:2">
      <c r="B13341" s="503"/>
    </row>
    <row r="13342" spans="2:2">
      <c r="B13342" s="503"/>
    </row>
    <row r="13343" spans="2:2">
      <c r="B13343" s="503"/>
    </row>
    <row r="13344" spans="2:2">
      <c r="B13344" s="503"/>
    </row>
    <row r="13345" spans="2:2">
      <c r="B13345" s="503"/>
    </row>
    <row r="13346" spans="2:2">
      <c r="B13346" s="503"/>
    </row>
    <row r="13347" spans="2:2">
      <c r="B13347" s="503"/>
    </row>
    <row r="13348" spans="2:2">
      <c r="B13348" s="503"/>
    </row>
    <row r="13349" spans="2:2">
      <c r="B13349" s="503"/>
    </row>
    <row r="13350" spans="2:2">
      <c r="B13350" s="503"/>
    </row>
    <row r="13351" spans="2:2">
      <c r="B13351" s="503"/>
    </row>
    <row r="13352" spans="2:2">
      <c r="B13352" s="503"/>
    </row>
    <row r="13353" spans="2:2">
      <c r="B13353" s="503"/>
    </row>
    <row r="13354" spans="2:2">
      <c r="B13354" s="503"/>
    </row>
    <row r="13355" spans="2:2">
      <c r="B13355" s="503"/>
    </row>
    <row r="13356" spans="2:2">
      <c r="B13356" s="503"/>
    </row>
    <row r="13357" spans="2:2">
      <c r="B13357" s="503"/>
    </row>
    <row r="13358" spans="2:2">
      <c r="B13358" s="503"/>
    </row>
    <row r="13359" spans="2:2">
      <c r="B13359" s="503"/>
    </row>
    <row r="13360" spans="2:2">
      <c r="B13360" s="503"/>
    </row>
    <row r="13361" spans="2:2">
      <c r="B13361" s="503"/>
    </row>
    <row r="13362" spans="2:2">
      <c r="B13362" s="503"/>
    </row>
    <row r="13363" spans="2:2">
      <c r="B13363" s="503"/>
    </row>
    <row r="13364" spans="2:2">
      <c r="B13364" s="503"/>
    </row>
    <row r="13365" spans="2:2">
      <c r="B13365" s="503"/>
    </row>
    <row r="13366" spans="2:2">
      <c r="B13366" s="503"/>
    </row>
    <row r="13367" spans="2:2">
      <c r="B13367" s="503"/>
    </row>
    <row r="13368" spans="2:2">
      <c r="B13368" s="503"/>
    </row>
    <row r="13369" spans="2:2">
      <c r="B13369" s="503"/>
    </row>
    <row r="13370" spans="2:2">
      <c r="B13370" s="503"/>
    </row>
    <row r="13371" spans="2:2">
      <c r="B13371" s="503"/>
    </row>
    <row r="13372" spans="2:2">
      <c r="B13372" s="503"/>
    </row>
    <row r="13373" spans="2:2">
      <c r="B13373" s="503"/>
    </row>
    <row r="13374" spans="2:2">
      <c r="B13374" s="503"/>
    </row>
    <row r="13375" spans="2:2">
      <c r="B13375" s="503"/>
    </row>
    <row r="13376" spans="2:2">
      <c r="B13376" s="503"/>
    </row>
    <row r="13377" spans="2:2">
      <c r="B13377" s="503"/>
    </row>
    <row r="13378" spans="2:2">
      <c r="B13378" s="503"/>
    </row>
    <row r="13379" spans="2:2">
      <c r="B13379" s="503"/>
    </row>
    <row r="13380" spans="2:2">
      <c r="B13380" s="503"/>
    </row>
    <row r="13381" spans="2:2">
      <c r="B13381" s="503"/>
    </row>
    <row r="13382" spans="2:2">
      <c r="B13382" s="503"/>
    </row>
    <row r="13383" spans="2:2">
      <c r="B13383" s="503"/>
    </row>
    <row r="13384" spans="2:2">
      <c r="B13384" s="503"/>
    </row>
    <row r="13385" spans="2:2">
      <c r="B13385" s="503"/>
    </row>
    <row r="13386" spans="2:2">
      <c r="B13386" s="503"/>
    </row>
    <row r="13387" spans="2:2">
      <c r="B13387" s="503"/>
    </row>
    <row r="13388" spans="2:2">
      <c r="B13388" s="503"/>
    </row>
    <row r="13389" spans="2:2">
      <c r="B13389" s="503"/>
    </row>
    <row r="13390" spans="2:2">
      <c r="B13390" s="503"/>
    </row>
    <row r="13391" spans="2:2">
      <c r="B13391" s="503"/>
    </row>
    <row r="13392" spans="2:2">
      <c r="B13392" s="503"/>
    </row>
    <row r="13393" spans="2:2">
      <c r="B13393" s="503"/>
    </row>
    <row r="13394" spans="2:2">
      <c r="B13394" s="503"/>
    </row>
    <row r="13395" spans="2:2">
      <c r="B13395" s="503"/>
    </row>
    <row r="13396" spans="2:2">
      <c r="B13396" s="503"/>
    </row>
    <row r="13397" spans="2:2">
      <c r="B13397" s="503"/>
    </row>
    <row r="13398" spans="2:2">
      <c r="B13398" s="503"/>
    </row>
    <row r="13399" spans="2:2">
      <c r="B13399" s="503"/>
    </row>
    <row r="13400" spans="2:2">
      <c r="B13400" s="503"/>
    </row>
    <row r="13401" spans="2:2">
      <c r="B13401" s="503"/>
    </row>
    <row r="13402" spans="2:2">
      <c r="B13402" s="503"/>
    </row>
    <row r="13403" spans="2:2">
      <c r="B13403" s="503"/>
    </row>
    <row r="13404" spans="2:2">
      <c r="B13404" s="503"/>
    </row>
    <row r="13405" spans="2:2">
      <c r="B13405" s="503"/>
    </row>
    <row r="13406" spans="2:2">
      <c r="B13406" s="503"/>
    </row>
    <row r="13407" spans="2:2">
      <c r="B13407" s="503"/>
    </row>
    <row r="13408" spans="2:2">
      <c r="B13408" s="503"/>
    </row>
    <row r="13409" spans="2:2">
      <c r="B13409" s="503"/>
    </row>
    <row r="13410" spans="2:2">
      <c r="B13410" s="503"/>
    </row>
    <row r="13411" spans="2:2">
      <c r="B13411" s="503"/>
    </row>
    <row r="13412" spans="2:2">
      <c r="B13412" s="503"/>
    </row>
    <row r="13413" spans="2:2">
      <c r="B13413" s="503"/>
    </row>
    <row r="13414" spans="2:2">
      <c r="B13414" s="503"/>
    </row>
    <row r="13415" spans="2:2">
      <c r="B13415" s="503"/>
    </row>
    <row r="13416" spans="2:2">
      <c r="B13416" s="503"/>
    </row>
    <row r="13417" spans="2:2">
      <c r="B13417" s="503"/>
    </row>
    <row r="13418" spans="2:2">
      <c r="B13418" s="503"/>
    </row>
    <row r="13419" spans="2:2">
      <c r="B13419" s="503"/>
    </row>
    <row r="13420" spans="2:2">
      <c r="B13420" s="503"/>
    </row>
    <row r="13421" spans="2:2">
      <c r="B13421" s="503"/>
    </row>
    <row r="13422" spans="2:2">
      <c r="B13422" s="503"/>
    </row>
    <row r="13423" spans="2:2">
      <c r="B13423" s="503"/>
    </row>
    <row r="13424" spans="2:2">
      <c r="B13424" s="503"/>
    </row>
    <row r="13425" spans="2:2">
      <c r="B13425" s="503"/>
    </row>
    <row r="13426" spans="2:2">
      <c r="B13426" s="503"/>
    </row>
    <row r="13427" spans="2:2">
      <c r="B13427" s="503"/>
    </row>
    <row r="13428" spans="2:2">
      <c r="B13428" s="503"/>
    </row>
    <row r="13429" spans="2:2">
      <c r="B13429" s="503"/>
    </row>
    <row r="13430" spans="2:2">
      <c r="B13430" s="503"/>
    </row>
    <row r="13431" spans="2:2">
      <c r="B13431" s="503"/>
    </row>
    <row r="13432" spans="2:2">
      <c r="B13432" s="503"/>
    </row>
    <row r="13433" spans="2:2">
      <c r="B13433" s="503"/>
    </row>
    <row r="13434" spans="2:2">
      <c r="B13434" s="503"/>
    </row>
    <row r="13435" spans="2:2">
      <c r="B13435" s="503"/>
    </row>
    <row r="13436" spans="2:2">
      <c r="B13436" s="503"/>
    </row>
    <row r="13437" spans="2:2">
      <c r="B13437" s="503"/>
    </row>
    <row r="13438" spans="2:2">
      <c r="B13438" s="503"/>
    </row>
    <row r="13439" spans="2:2">
      <c r="B13439" s="503"/>
    </row>
    <row r="13440" spans="2:2">
      <c r="B13440" s="503"/>
    </row>
    <row r="13441" spans="2:2">
      <c r="B13441" s="503"/>
    </row>
    <row r="13442" spans="2:2">
      <c r="B13442" s="503"/>
    </row>
    <row r="13443" spans="2:2">
      <c r="B13443" s="503"/>
    </row>
    <row r="13444" spans="2:2">
      <c r="B13444" s="503"/>
    </row>
    <row r="13445" spans="2:2">
      <c r="B13445" s="503"/>
    </row>
    <row r="13446" spans="2:2">
      <c r="B13446" s="503"/>
    </row>
    <row r="13447" spans="2:2">
      <c r="B13447" s="503"/>
    </row>
    <row r="13448" spans="2:2">
      <c r="B13448" s="503"/>
    </row>
    <row r="13449" spans="2:2">
      <c r="B13449" s="503"/>
    </row>
    <row r="13450" spans="2:2">
      <c r="B13450" s="503"/>
    </row>
    <row r="13451" spans="2:2">
      <c r="B13451" s="503"/>
    </row>
    <row r="13452" spans="2:2">
      <c r="B13452" s="503"/>
    </row>
    <row r="13453" spans="2:2">
      <c r="B13453" s="503"/>
    </row>
    <row r="13454" spans="2:2">
      <c r="B13454" s="503"/>
    </row>
    <row r="13455" spans="2:2">
      <c r="B13455" s="503"/>
    </row>
    <row r="13456" spans="2:2">
      <c r="B13456" s="503"/>
    </row>
    <row r="13457" spans="2:2">
      <c r="B13457" s="503"/>
    </row>
    <row r="13458" spans="2:2">
      <c r="B13458" s="503"/>
    </row>
    <row r="13459" spans="2:2">
      <c r="B13459" s="503"/>
    </row>
    <row r="13460" spans="2:2">
      <c r="B13460" s="503"/>
    </row>
    <row r="13461" spans="2:2">
      <c r="B13461" s="503"/>
    </row>
    <row r="13462" spans="2:2">
      <c r="B13462" s="503"/>
    </row>
    <row r="13463" spans="2:2">
      <c r="B13463" s="503"/>
    </row>
    <row r="13464" spans="2:2">
      <c r="B13464" s="503"/>
    </row>
    <row r="13465" spans="2:2">
      <c r="B13465" s="503"/>
    </row>
    <row r="13466" spans="2:2">
      <c r="B13466" s="503"/>
    </row>
    <row r="13467" spans="2:2">
      <c r="B13467" s="503"/>
    </row>
    <row r="13468" spans="2:2">
      <c r="B13468" s="503"/>
    </row>
    <row r="13469" spans="2:2">
      <c r="B13469" s="503"/>
    </row>
    <row r="13470" spans="2:2">
      <c r="B13470" s="503"/>
    </row>
    <row r="13471" spans="2:2">
      <c r="B13471" s="503"/>
    </row>
    <row r="13472" spans="2:2">
      <c r="B13472" s="503"/>
    </row>
    <row r="13473" spans="2:2">
      <c r="B13473" s="503"/>
    </row>
    <row r="13474" spans="2:2">
      <c r="B13474" s="503"/>
    </row>
    <row r="13475" spans="2:2">
      <c r="B13475" s="503"/>
    </row>
    <row r="13476" spans="2:2">
      <c r="B13476" s="503"/>
    </row>
    <row r="13477" spans="2:2">
      <c r="B13477" s="503"/>
    </row>
    <row r="13478" spans="2:2">
      <c r="B13478" s="503"/>
    </row>
    <row r="13479" spans="2:2">
      <c r="B13479" s="503"/>
    </row>
    <row r="13480" spans="2:2">
      <c r="B13480" s="503"/>
    </row>
    <row r="13481" spans="2:2">
      <c r="B13481" s="503"/>
    </row>
    <row r="13482" spans="2:2">
      <c r="B13482" s="503"/>
    </row>
    <row r="13483" spans="2:2">
      <c r="B13483" s="503"/>
    </row>
    <row r="13484" spans="2:2">
      <c r="B13484" s="503"/>
    </row>
    <row r="13485" spans="2:2">
      <c r="B13485" s="503"/>
    </row>
    <row r="13486" spans="2:2">
      <c r="B13486" s="503"/>
    </row>
    <row r="13487" spans="2:2">
      <c r="B13487" s="503"/>
    </row>
    <row r="13488" spans="2:2">
      <c r="B13488" s="503"/>
    </row>
    <row r="13489" spans="2:2">
      <c r="B13489" s="503"/>
    </row>
    <row r="13490" spans="2:2">
      <c r="B13490" s="503"/>
    </row>
    <row r="13491" spans="2:2">
      <c r="B13491" s="503"/>
    </row>
    <row r="13492" spans="2:2">
      <c r="B13492" s="503"/>
    </row>
    <row r="13493" spans="2:2">
      <c r="B13493" s="503"/>
    </row>
    <row r="13494" spans="2:2">
      <c r="B13494" s="503"/>
    </row>
    <row r="13495" spans="2:2">
      <c r="B13495" s="503"/>
    </row>
    <row r="13496" spans="2:2">
      <c r="B13496" s="503"/>
    </row>
    <row r="13497" spans="2:2">
      <c r="B13497" s="503"/>
    </row>
    <row r="13498" spans="2:2">
      <c r="B13498" s="503"/>
    </row>
    <row r="13499" spans="2:2">
      <c r="B13499" s="503"/>
    </row>
    <row r="13500" spans="2:2">
      <c r="B13500" s="503"/>
    </row>
    <row r="13501" spans="2:2">
      <c r="B13501" s="503"/>
    </row>
    <row r="13502" spans="2:2">
      <c r="B13502" s="503"/>
    </row>
    <row r="13503" spans="2:2">
      <c r="B13503" s="503"/>
    </row>
    <row r="13504" spans="2:2">
      <c r="B13504" s="503"/>
    </row>
    <row r="13505" spans="2:2">
      <c r="B13505" s="503"/>
    </row>
    <row r="13506" spans="2:2">
      <c r="B13506" s="503"/>
    </row>
    <row r="13507" spans="2:2">
      <c r="B13507" s="503"/>
    </row>
    <row r="13508" spans="2:2">
      <c r="B13508" s="503"/>
    </row>
    <row r="13509" spans="2:2">
      <c r="B13509" s="503"/>
    </row>
    <row r="13510" spans="2:2">
      <c r="B13510" s="503"/>
    </row>
    <row r="13511" spans="2:2">
      <c r="B13511" s="503"/>
    </row>
    <row r="13512" spans="2:2">
      <c r="B13512" s="503"/>
    </row>
    <row r="13513" spans="2:2">
      <c r="B13513" s="503"/>
    </row>
    <row r="13514" spans="2:2">
      <c r="B13514" s="503"/>
    </row>
    <row r="13515" spans="2:2">
      <c r="B13515" s="503"/>
    </row>
    <row r="13516" spans="2:2">
      <c r="B13516" s="503"/>
    </row>
    <row r="13517" spans="2:2">
      <c r="B13517" s="503"/>
    </row>
    <row r="13518" spans="2:2">
      <c r="B13518" s="503"/>
    </row>
    <row r="13519" spans="2:2">
      <c r="B13519" s="503"/>
    </row>
    <row r="13520" spans="2:2">
      <c r="B13520" s="503"/>
    </row>
    <row r="13521" spans="2:2">
      <c r="B13521" s="503"/>
    </row>
    <row r="13522" spans="2:2">
      <c r="B13522" s="503"/>
    </row>
    <row r="13523" spans="2:2">
      <c r="B13523" s="503"/>
    </row>
    <row r="13524" spans="2:2">
      <c r="B13524" s="503"/>
    </row>
    <row r="13525" spans="2:2">
      <c r="B13525" s="503"/>
    </row>
    <row r="13526" spans="2:2">
      <c r="B13526" s="503"/>
    </row>
    <row r="13527" spans="2:2">
      <c r="B13527" s="503"/>
    </row>
    <row r="13528" spans="2:2">
      <c r="B13528" s="503"/>
    </row>
    <row r="13529" spans="2:2">
      <c r="B13529" s="503"/>
    </row>
    <row r="13530" spans="2:2">
      <c r="B13530" s="503"/>
    </row>
    <row r="13531" spans="2:2">
      <c r="B13531" s="503"/>
    </row>
    <row r="13532" spans="2:2">
      <c r="B13532" s="503"/>
    </row>
    <row r="13533" spans="2:2">
      <c r="B13533" s="503"/>
    </row>
    <row r="13534" spans="2:2">
      <c r="B13534" s="503"/>
    </row>
    <row r="13535" spans="2:2">
      <c r="B13535" s="503"/>
    </row>
    <row r="13536" spans="2:2">
      <c r="B13536" s="503"/>
    </row>
    <row r="13537" spans="2:2">
      <c r="B13537" s="503"/>
    </row>
    <row r="13538" spans="2:2">
      <c r="B13538" s="503"/>
    </row>
    <row r="13539" spans="2:2">
      <c r="B13539" s="503"/>
    </row>
    <row r="13540" spans="2:2">
      <c r="B13540" s="503"/>
    </row>
    <row r="13541" spans="2:2">
      <c r="B13541" s="503"/>
    </row>
    <row r="13542" spans="2:2">
      <c r="B13542" s="503"/>
    </row>
    <row r="13543" spans="2:2">
      <c r="B13543" s="503"/>
    </row>
    <row r="13544" spans="2:2">
      <c r="B13544" s="503"/>
    </row>
    <row r="13545" spans="2:2">
      <c r="B13545" s="503"/>
    </row>
    <row r="13546" spans="2:2">
      <c r="B13546" s="503"/>
    </row>
    <row r="13547" spans="2:2">
      <c r="B13547" s="503"/>
    </row>
    <row r="13548" spans="2:2">
      <c r="B13548" s="503"/>
    </row>
    <row r="13549" spans="2:2">
      <c r="B13549" s="503"/>
    </row>
    <row r="13550" spans="2:2">
      <c r="B13550" s="503"/>
    </row>
    <row r="13551" spans="2:2">
      <c r="B13551" s="503"/>
    </row>
    <row r="13552" spans="2:2">
      <c r="B13552" s="503"/>
    </row>
    <row r="13553" spans="2:2">
      <c r="B13553" s="503"/>
    </row>
    <row r="13554" spans="2:2">
      <c r="B13554" s="503"/>
    </row>
    <row r="13555" spans="2:2">
      <c r="B13555" s="503"/>
    </row>
    <row r="13556" spans="2:2">
      <c r="B13556" s="503"/>
    </row>
    <row r="13557" spans="2:2">
      <c r="B13557" s="503"/>
    </row>
    <row r="13558" spans="2:2">
      <c r="B13558" s="503"/>
    </row>
    <row r="13559" spans="2:2">
      <c r="B13559" s="503"/>
    </row>
    <row r="13560" spans="2:2">
      <c r="B13560" s="503"/>
    </row>
    <row r="13561" spans="2:2">
      <c r="B13561" s="503"/>
    </row>
    <row r="13562" spans="2:2">
      <c r="B13562" s="503"/>
    </row>
    <row r="13563" spans="2:2">
      <c r="B13563" s="503"/>
    </row>
    <row r="13564" spans="2:2">
      <c r="B13564" s="503"/>
    </row>
    <row r="13565" spans="2:2">
      <c r="B13565" s="503"/>
    </row>
    <row r="13566" spans="2:2">
      <c r="B13566" s="503"/>
    </row>
    <row r="13567" spans="2:2">
      <c r="B13567" s="503"/>
    </row>
    <row r="13568" spans="2:2">
      <c r="B13568" s="503"/>
    </row>
    <row r="13569" spans="2:2">
      <c r="B13569" s="503"/>
    </row>
    <row r="13570" spans="2:2">
      <c r="B13570" s="503"/>
    </row>
    <row r="13571" spans="2:2">
      <c r="B13571" s="503"/>
    </row>
    <row r="13572" spans="2:2">
      <c r="B13572" s="503"/>
    </row>
    <row r="13573" spans="2:2">
      <c r="B13573" s="503"/>
    </row>
    <row r="13574" spans="2:2">
      <c r="B13574" s="503"/>
    </row>
    <row r="13575" spans="2:2">
      <c r="B13575" s="503"/>
    </row>
    <row r="13576" spans="2:2">
      <c r="B13576" s="503"/>
    </row>
    <row r="13577" spans="2:2">
      <c r="B13577" s="503"/>
    </row>
    <row r="13578" spans="2:2">
      <c r="B13578" s="503"/>
    </row>
    <row r="13579" spans="2:2">
      <c r="B13579" s="503"/>
    </row>
    <row r="13580" spans="2:2">
      <c r="B13580" s="503"/>
    </row>
    <row r="13581" spans="2:2">
      <c r="B13581" s="503"/>
    </row>
    <row r="13582" spans="2:2">
      <c r="B13582" s="503"/>
    </row>
    <row r="13583" spans="2:2">
      <c r="B13583" s="503"/>
    </row>
    <row r="13584" spans="2:2">
      <c r="B13584" s="503"/>
    </row>
    <row r="13585" spans="2:2">
      <c r="B13585" s="503"/>
    </row>
    <row r="13586" spans="2:2">
      <c r="B13586" s="503"/>
    </row>
    <row r="13587" spans="2:2">
      <c r="B13587" s="503"/>
    </row>
    <row r="13588" spans="2:2">
      <c r="B13588" s="503"/>
    </row>
    <row r="13589" spans="2:2">
      <c r="B13589" s="503"/>
    </row>
    <row r="13590" spans="2:2">
      <c r="B13590" s="503"/>
    </row>
    <row r="13591" spans="2:2">
      <c r="B13591" s="503"/>
    </row>
    <row r="13592" spans="2:2">
      <c r="B13592" s="503"/>
    </row>
    <row r="13593" spans="2:2">
      <c r="B13593" s="503"/>
    </row>
    <row r="13594" spans="2:2">
      <c r="B13594" s="503"/>
    </row>
    <row r="13595" spans="2:2">
      <c r="B13595" s="503"/>
    </row>
    <row r="13596" spans="2:2">
      <c r="B13596" s="503"/>
    </row>
    <row r="13597" spans="2:2">
      <c r="B13597" s="503"/>
    </row>
    <row r="13598" spans="2:2">
      <c r="B13598" s="503"/>
    </row>
    <row r="13599" spans="2:2">
      <c r="B13599" s="503"/>
    </row>
    <row r="13600" spans="2:2">
      <c r="B13600" s="503"/>
    </row>
    <row r="13601" spans="2:2">
      <c r="B13601" s="503"/>
    </row>
    <row r="13602" spans="2:2">
      <c r="B13602" s="503"/>
    </row>
    <row r="13603" spans="2:2">
      <c r="B13603" s="503"/>
    </row>
    <row r="13604" spans="2:2">
      <c r="B13604" s="503"/>
    </row>
    <row r="13605" spans="2:2">
      <c r="B13605" s="503"/>
    </row>
    <row r="13606" spans="2:2">
      <c r="B13606" s="503"/>
    </row>
    <row r="13607" spans="2:2">
      <c r="B13607" s="503"/>
    </row>
    <row r="13608" spans="2:2">
      <c r="B13608" s="503"/>
    </row>
    <row r="13609" spans="2:2">
      <c r="B13609" s="503"/>
    </row>
    <row r="13610" spans="2:2">
      <c r="B13610" s="503"/>
    </row>
    <row r="13611" spans="2:2">
      <c r="B13611" s="503"/>
    </row>
    <row r="13612" spans="2:2">
      <c r="B13612" s="503"/>
    </row>
    <row r="13613" spans="2:2">
      <c r="B13613" s="503"/>
    </row>
    <row r="13614" spans="2:2">
      <c r="B13614" s="503"/>
    </row>
    <row r="13615" spans="2:2">
      <c r="B13615" s="503"/>
    </row>
    <row r="13616" spans="2:2">
      <c r="B13616" s="503"/>
    </row>
    <row r="13617" spans="2:2">
      <c r="B13617" s="503"/>
    </row>
    <row r="13618" spans="2:2">
      <c r="B13618" s="503"/>
    </row>
    <row r="13619" spans="2:2">
      <c r="B13619" s="503"/>
    </row>
    <row r="13620" spans="2:2">
      <c r="B13620" s="503"/>
    </row>
    <row r="13621" spans="2:2">
      <c r="B13621" s="503"/>
    </row>
    <row r="13622" spans="2:2">
      <c r="B13622" s="503"/>
    </row>
    <row r="13623" spans="2:2">
      <c r="B13623" s="503"/>
    </row>
    <row r="13624" spans="2:2">
      <c r="B13624" s="503"/>
    </row>
    <row r="13625" spans="2:2">
      <c r="B13625" s="503"/>
    </row>
    <row r="13626" spans="2:2">
      <c r="B13626" s="503"/>
    </row>
    <row r="13627" spans="2:2">
      <c r="B13627" s="503"/>
    </row>
    <row r="13628" spans="2:2">
      <c r="B13628" s="503"/>
    </row>
    <row r="13629" spans="2:2">
      <c r="B13629" s="503"/>
    </row>
    <row r="13630" spans="2:2">
      <c r="B13630" s="503"/>
    </row>
    <row r="13631" spans="2:2">
      <c r="B13631" s="503"/>
    </row>
    <row r="13632" spans="2:2">
      <c r="B13632" s="503"/>
    </row>
    <row r="13633" spans="2:2">
      <c r="B13633" s="503"/>
    </row>
    <row r="13634" spans="2:2">
      <c r="B13634" s="503"/>
    </row>
    <row r="13635" spans="2:2">
      <c r="B13635" s="503"/>
    </row>
    <row r="13636" spans="2:2">
      <c r="B13636" s="503"/>
    </row>
    <row r="13637" spans="2:2">
      <c r="B13637" s="503"/>
    </row>
    <row r="13638" spans="2:2">
      <c r="B13638" s="503"/>
    </row>
    <row r="13639" spans="2:2">
      <c r="B13639" s="503"/>
    </row>
    <row r="13640" spans="2:2">
      <c r="B13640" s="503"/>
    </row>
    <row r="13641" spans="2:2">
      <c r="B13641" s="503"/>
    </row>
    <row r="13642" spans="2:2">
      <c r="B13642" s="503"/>
    </row>
    <row r="13643" spans="2:2">
      <c r="B13643" s="503"/>
    </row>
    <row r="13644" spans="2:2">
      <c r="B13644" s="503"/>
    </row>
    <row r="13645" spans="2:2">
      <c r="B13645" s="503"/>
    </row>
    <row r="13646" spans="2:2">
      <c r="B13646" s="503"/>
    </row>
    <row r="13647" spans="2:2">
      <c r="B13647" s="503"/>
    </row>
    <row r="13648" spans="2:2">
      <c r="B13648" s="503"/>
    </row>
    <row r="13649" spans="2:2">
      <c r="B13649" s="503"/>
    </row>
    <row r="13650" spans="2:2">
      <c r="B13650" s="503"/>
    </row>
    <row r="13651" spans="2:2">
      <c r="B13651" s="503"/>
    </row>
    <row r="13652" spans="2:2">
      <c r="B13652" s="503"/>
    </row>
    <row r="13653" spans="2:2">
      <c r="B13653" s="503"/>
    </row>
    <row r="13654" spans="2:2">
      <c r="B13654" s="503"/>
    </row>
    <row r="13655" spans="2:2">
      <c r="B13655" s="503"/>
    </row>
    <row r="13656" spans="2:2">
      <c r="B13656" s="503"/>
    </row>
    <row r="13657" spans="2:2">
      <c r="B13657" s="503"/>
    </row>
    <row r="13658" spans="2:2">
      <c r="B13658" s="503"/>
    </row>
    <row r="13659" spans="2:2">
      <c r="B13659" s="503"/>
    </row>
    <row r="13660" spans="2:2">
      <c r="B13660" s="503"/>
    </row>
    <row r="13661" spans="2:2">
      <c r="B13661" s="503"/>
    </row>
    <row r="13662" spans="2:2">
      <c r="B13662" s="503"/>
    </row>
    <row r="13663" spans="2:2">
      <c r="B13663" s="503"/>
    </row>
    <row r="13664" spans="2:2">
      <c r="B13664" s="503"/>
    </row>
    <row r="13665" spans="2:2">
      <c r="B13665" s="503"/>
    </row>
    <row r="13666" spans="2:2">
      <c r="B13666" s="503"/>
    </row>
    <row r="13667" spans="2:2">
      <c r="B13667" s="503"/>
    </row>
    <row r="13668" spans="2:2">
      <c r="B13668" s="503"/>
    </row>
    <row r="13669" spans="2:2">
      <c r="B13669" s="503"/>
    </row>
    <row r="13670" spans="2:2">
      <c r="B13670" s="503"/>
    </row>
    <row r="13671" spans="2:2">
      <c r="B13671" s="503"/>
    </row>
    <row r="13672" spans="2:2">
      <c r="B13672" s="503"/>
    </row>
    <row r="13673" spans="2:2">
      <c r="B13673" s="503"/>
    </row>
    <row r="13674" spans="2:2">
      <c r="B13674" s="503"/>
    </row>
    <row r="13675" spans="2:2">
      <c r="B13675" s="503"/>
    </row>
    <row r="13676" spans="2:2">
      <c r="B13676" s="503"/>
    </row>
    <row r="13677" spans="2:2">
      <c r="B13677" s="503"/>
    </row>
    <row r="13678" spans="2:2">
      <c r="B13678" s="503"/>
    </row>
    <row r="13679" spans="2:2">
      <c r="B13679" s="503"/>
    </row>
    <row r="13680" spans="2:2">
      <c r="B13680" s="503"/>
    </row>
    <row r="13681" spans="2:2">
      <c r="B13681" s="503"/>
    </row>
    <row r="13682" spans="2:2">
      <c r="B13682" s="503"/>
    </row>
    <row r="13683" spans="2:2">
      <c r="B13683" s="503"/>
    </row>
    <row r="13684" spans="2:2">
      <c r="B13684" s="503"/>
    </row>
    <row r="13685" spans="2:2">
      <c r="B13685" s="503"/>
    </row>
    <row r="13686" spans="2:2">
      <c r="B13686" s="503"/>
    </row>
    <row r="13687" spans="2:2">
      <c r="B13687" s="503"/>
    </row>
    <row r="13688" spans="2:2">
      <c r="B13688" s="503"/>
    </row>
    <row r="13689" spans="2:2">
      <c r="B13689" s="503"/>
    </row>
    <row r="13690" spans="2:2">
      <c r="B13690" s="503"/>
    </row>
    <row r="13691" spans="2:2">
      <c r="B13691" s="503"/>
    </row>
    <row r="13692" spans="2:2">
      <c r="B13692" s="503"/>
    </row>
    <row r="13693" spans="2:2">
      <c r="B13693" s="503"/>
    </row>
    <row r="13694" spans="2:2">
      <c r="B13694" s="503"/>
    </row>
    <row r="13695" spans="2:2">
      <c r="B13695" s="503"/>
    </row>
    <row r="13696" spans="2:2">
      <c r="B13696" s="503"/>
    </row>
    <row r="13697" spans="2:2">
      <c r="B13697" s="503"/>
    </row>
    <row r="13698" spans="2:2">
      <c r="B13698" s="503"/>
    </row>
    <row r="13699" spans="2:2">
      <c r="B13699" s="503"/>
    </row>
    <row r="13700" spans="2:2">
      <c r="B13700" s="503"/>
    </row>
    <row r="13701" spans="2:2">
      <c r="B13701" s="503"/>
    </row>
    <row r="13702" spans="2:2">
      <c r="B13702" s="503"/>
    </row>
    <row r="13703" spans="2:2">
      <c r="B13703" s="503"/>
    </row>
    <row r="13704" spans="2:2">
      <c r="B13704" s="503"/>
    </row>
    <row r="13705" spans="2:2">
      <c r="B13705" s="503"/>
    </row>
    <row r="13706" spans="2:2">
      <c r="B13706" s="503"/>
    </row>
    <row r="13707" spans="2:2">
      <c r="B13707" s="503"/>
    </row>
    <row r="13708" spans="2:2">
      <c r="B13708" s="503"/>
    </row>
    <row r="13709" spans="2:2">
      <c r="B13709" s="503"/>
    </row>
    <row r="13710" spans="2:2">
      <c r="B13710" s="503"/>
    </row>
    <row r="13711" spans="2:2">
      <c r="B13711" s="503"/>
    </row>
    <row r="13712" spans="2:2">
      <c r="B13712" s="503"/>
    </row>
    <row r="13713" spans="2:2">
      <c r="B13713" s="503"/>
    </row>
    <row r="13714" spans="2:2">
      <c r="B13714" s="503"/>
    </row>
    <row r="13715" spans="2:2">
      <c r="B13715" s="503"/>
    </row>
    <row r="13716" spans="2:2">
      <c r="B13716" s="503"/>
    </row>
    <row r="13717" spans="2:2">
      <c r="B13717" s="503"/>
    </row>
    <row r="13718" spans="2:2">
      <c r="B13718" s="503"/>
    </row>
    <row r="13719" spans="2:2">
      <c r="B13719" s="503"/>
    </row>
    <row r="13720" spans="2:2">
      <c r="B13720" s="503"/>
    </row>
    <row r="13721" spans="2:2">
      <c r="B13721" s="503"/>
    </row>
    <row r="13722" spans="2:2">
      <c r="B13722" s="503"/>
    </row>
    <row r="13723" spans="2:2">
      <c r="B13723" s="503"/>
    </row>
    <row r="13724" spans="2:2">
      <c r="B13724" s="503"/>
    </row>
    <row r="13725" spans="2:2">
      <c r="B13725" s="503"/>
    </row>
    <row r="13726" spans="2:2">
      <c r="B13726" s="503"/>
    </row>
    <row r="13727" spans="2:2">
      <c r="B13727" s="503"/>
    </row>
    <row r="13728" spans="2:2">
      <c r="B13728" s="503"/>
    </row>
    <row r="13729" spans="2:2">
      <c r="B13729" s="503"/>
    </row>
    <row r="13730" spans="2:2">
      <c r="B13730" s="503"/>
    </row>
    <row r="13731" spans="2:2">
      <c r="B13731" s="503"/>
    </row>
    <row r="13732" spans="2:2">
      <c r="B13732" s="503"/>
    </row>
    <row r="13733" spans="2:2">
      <c r="B13733" s="503"/>
    </row>
    <row r="13734" spans="2:2">
      <c r="B13734" s="503"/>
    </row>
    <row r="13735" spans="2:2">
      <c r="B13735" s="503"/>
    </row>
    <row r="13736" spans="2:2">
      <c r="B13736" s="503"/>
    </row>
    <row r="13737" spans="2:2">
      <c r="B13737" s="503"/>
    </row>
    <row r="13738" spans="2:2">
      <c r="B13738" s="503"/>
    </row>
    <row r="13739" spans="2:2">
      <c r="B13739" s="503"/>
    </row>
    <row r="13740" spans="2:2">
      <c r="B13740" s="503"/>
    </row>
    <row r="13741" spans="2:2">
      <c r="B13741" s="503"/>
    </row>
    <row r="13742" spans="2:2">
      <c r="B13742" s="503"/>
    </row>
    <row r="13743" spans="2:2">
      <c r="B13743" s="503"/>
    </row>
    <row r="13744" spans="2:2">
      <c r="B13744" s="503"/>
    </row>
    <row r="13745" spans="2:2">
      <c r="B13745" s="503"/>
    </row>
    <row r="13746" spans="2:2">
      <c r="B13746" s="503"/>
    </row>
    <row r="13747" spans="2:2">
      <c r="B13747" s="503"/>
    </row>
    <row r="13748" spans="2:2">
      <c r="B13748" s="503"/>
    </row>
    <row r="13749" spans="2:2">
      <c r="B13749" s="503"/>
    </row>
    <row r="13750" spans="2:2">
      <c r="B13750" s="503"/>
    </row>
    <row r="13751" spans="2:2">
      <c r="B13751" s="503"/>
    </row>
    <row r="13752" spans="2:2">
      <c r="B13752" s="503"/>
    </row>
    <row r="13753" spans="2:2">
      <c r="B13753" s="503"/>
    </row>
    <row r="13754" spans="2:2">
      <c r="B13754" s="503"/>
    </row>
    <row r="13755" spans="2:2">
      <c r="B13755" s="503"/>
    </row>
    <row r="13756" spans="2:2">
      <c r="B13756" s="503"/>
    </row>
    <row r="13757" spans="2:2">
      <c r="B13757" s="503"/>
    </row>
    <row r="13758" spans="2:2">
      <c r="B13758" s="503"/>
    </row>
    <row r="13759" spans="2:2">
      <c r="B13759" s="503"/>
    </row>
    <row r="13760" spans="2:2">
      <c r="B13760" s="503"/>
    </row>
    <row r="13761" spans="2:2">
      <c r="B13761" s="503"/>
    </row>
    <row r="13762" spans="2:2">
      <c r="B13762" s="503"/>
    </row>
    <row r="13763" spans="2:2">
      <c r="B13763" s="503"/>
    </row>
    <row r="13764" spans="2:2">
      <c r="B13764" s="503"/>
    </row>
    <row r="13765" spans="2:2">
      <c r="B13765" s="503"/>
    </row>
    <row r="13766" spans="2:2">
      <c r="B13766" s="503"/>
    </row>
    <row r="13767" spans="2:2">
      <c r="B13767" s="503"/>
    </row>
    <row r="13768" spans="2:2">
      <c r="B13768" s="503"/>
    </row>
    <row r="13769" spans="2:2">
      <c r="B13769" s="503"/>
    </row>
    <row r="13770" spans="2:2">
      <c r="B13770" s="503"/>
    </row>
    <row r="13771" spans="2:2">
      <c r="B13771" s="503"/>
    </row>
    <row r="13772" spans="2:2">
      <c r="B13772" s="503"/>
    </row>
    <row r="13773" spans="2:2">
      <c r="B13773" s="503"/>
    </row>
    <row r="13774" spans="2:2">
      <c r="B13774" s="503"/>
    </row>
    <row r="13775" spans="2:2">
      <c r="B13775" s="503"/>
    </row>
    <row r="13776" spans="2:2">
      <c r="B13776" s="503"/>
    </row>
    <row r="13777" spans="2:2">
      <c r="B13777" s="503"/>
    </row>
    <row r="13778" spans="2:2">
      <c r="B13778" s="503"/>
    </row>
    <row r="13779" spans="2:2">
      <c r="B13779" s="503"/>
    </row>
    <row r="13780" spans="2:2">
      <c r="B13780" s="503"/>
    </row>
    <row r="13781" spans="2:2">
      <c r="B13781" s="503"/>
    </row>
    <row r="13782" spans="2:2">
      <c r="B13782" s="503"/>
    </row>
    <row r="13783" spans="2:2">
      <c r="B13783" s="503"/>
    </row>
    <row r="13784" spans="2:2">
      <c r="B13784" s="503"/>
    </row>
    <row r="13785" spans="2:2">
      <c r="B13785" s="503"/>
    </row>
    <row r="13786" spans="2:2">
      <c r="B13786" s="503"/>
    </row>
    <row r="13787" spans="2:2">
      <c r="B13787" s="503"/>
    </row>
    <row r="13788" spans="2:2">
      <c r="B13788" s="503"/>
    </row>
    <row r="13789" spans="2:2">
      <c r="B13789" s="503"/>
    </row>
    <row r="13790" spans="2:2">
      <c r="B13790" s="503"/>
    </row>
    <row r="13791" spans="2:2">
      <c r="B13791" s="503"/>
    </row>
    <row r="13792" spans="2:2">
      <c r="B13792" s="503"/>
    </row>
    <row r="13793" spans="2:2">
      <c r="B13793" s="503"/>
    </row>
    <row r="13794" spans="2:2">
      <c r="B13794" s="503"/>
    </row>
    <row r="13795" spans="2:2">
      <c r="B13795" s="503"/>
    </row>
    <row r="13796" spans="2:2">
      <c r="B13796" s="503"/>
    </row>
    <row r="13797" spans="2:2">
      <c r="B13797" s="503"/>
    </row>
    <row r="13798" spans="2:2">
      <c r="B13798" s="503"/>
    </row>
    <row r="13799" spans="2:2">
      <c r="B13799" s="503"/>
    </row>
    <row r="13800" spans="2:2">
      <c r="B13800" s="503"/>
    </row>
    <row r="13801" spans="2:2">
      <c r="B13801" s="503"/>
    </row>
    <row r="13802" spans="2:2">
      <c r="B13802" s="503"/>
    </row>
    <row r="13803" spans="2:2">
      <c r="B13803" s="503"/>
    </row>
    <row r="13804" spans="2:2">
      <c r="B13804" s="503"/>
    </row>
    <row r="13805" spans="2:2">
      <c r="B13805" s="503"/>
    </row>
    <row r="13806" spans="2:2">
      <c r="B13806" s="503"/>
    </row>
    <row r="13807" spans="2:2">
      <c r="B13807" s="503"/>
    </row>
    <row r="13808" spans="2:2">
      <c r="B13808" s="503"/>
    </row>
    <row r="13809" spans="2:2">
      <c r="B13809" s="503"/>
    </row>
    <row r="13810" spans="2:2">
      <c r="B13810" s="503"/>
    </row>
    <row r="13811" spans="2:2">
      <c r="B13811" s="503"/>
    </row>
    <row r="13812" spans="2:2">
      <c r="B13812" s="503"/>
    </row>
    <row r="13813" spans="2:2">
      <c r="B13813" s="503"/>
    </row>
    <row r="13814" spans="2:2">
      <c r="B13814" s="503"/>
    </row>
    <row r="13815" spans="2:2">
      <c r="B13815" s="503"/>
    </row>
    <row r="13816" spans="2:2">
      <c r="B13816" s="503"/>
    </row>
    <row r="13817" spans="2:2">
      <c r="B13817" s="503"/>
    </row>
    <row r="13818" spans="2:2">
      <c r="B13818" s="503"/>
    </row>
    <row r="13819" spans="2:2">
      <c r="B13819" s="503"/>
    </row>
    <row r="13820" spans="2:2">
      <c r="B13820" s="503"/>
    </row>
    <row r="13821" spans="2:2">
      <c r="B13821" s="503"/>
    </row>
    <row r="13822" spans="2:2">
      <c r="B13822" s="503"/>
    </row>
    <row r="13823" spans="2:2">
      <c r="B13823" s="503"/>
    </row>
    <row r="13824" spans="2:2">
      <c r="B13824" s="503"/>
    </row>
    <row r="13825" spans="2:2">
      <c r="B13825" s="503"/>
    </row>
    <row r="13826" spans="2:2">
      <c r="B13826" s="503"/>
    </row>
    <row r="13827" spans="2:2">
      <c r="B13827" s="503"/>
    </row>
    <row r="13828" spans="2:2">
      <c r="B13828" s="503"/>
    </row>
    <row r="13829" spans="2:2">
      <c r="B13829" s="503"/>
    </row>
    <row r="13830" spans="2:2">
      <c r="B13830" s="503"/>
    </row>
    <row r="13831" spans="2:2">
      <c r="B13831" s="503"/>
    </row>
    <row r="13832" spans="2:2">
      <c r="B13832" s="503"/>
    </row>
    <row r="13833" spans="2:2">
      <c r="B13833" s="503"/>
    </row>
    <row r="13834" spans="2:2">
      <c r="B13834" s="503"/>
    </row>
    <row r="13835" spans="2:2">
      <c r="B13835" s="503"/>
    </row>
    <row r="13836" spans="2:2">
      <c r="B13836" s="503"/>
    </row>
    <row r="13837" spans="2:2">
      <c r="B13837" s="503"/>
    </row>
    <row r="13838" spans="2:2">
      <c r="B13838" s="503"/>
    </row>
    <row r="13839" spans="2:2">
      <c r="B13839" s="503"/>
    </row>
    <row r="13840" spans="2:2">
      <c r="B13840" s="503"/>
    </row>
    <row r="13841" spans="2:2">
      <c r="B13841" s="503"/>
    </row>
    <row r="13842" spans="2:2">
      <c r="B13842" s="503"/>
    </row>
    <row r="13843" spans="2:2">
      <c r="B13843" s="503"/>
    </row>
    <row r="13844" spans="2:2">
      <c r="B13844" s="503"/>
    </row>
    <row r="13845" spans="2:2">
      <c r="B13845" s="503"/>
    </row>
    <row r="13846" spans="2:2">
      <c r="B13846" s="503"/>
    </row>
    <row r="13847" spans="2:2">
      <c r="B13847" s="503"/>
    </row>
    <row r="13848" spans="2:2">
      <c r="B13848" s="503"/>
    </row>
    <row r="13849" spans="2:2">
      <c r="B13849" s="503"/>
    </row>
    <row r="13850" spans="2:2">
      <c r="B13850" s="503"/>
    </row>
    <row r="13851" spans="2:2">
      <c r="B13851" s="503"/>
    </row>
    <row r="13852" spans="2:2">
      <c r="B13852" s="503"/>
    </row>
    <row r="13853" spans="2:2">
      <c r="B13853" s="503"/>
    </row>
    <row r="13854" spans="2:2">
      <c r="B13854" s="503"/>
    </row>
    <row r="13855" spans="2:2">
      <c r="B13855" s="503"/>
    </row>
    <row r="13856" spans="2:2">
      <c r="B13856" s="503"/>
    </row>
    <row r="13857" spans="2:2">
      <c r="B13857" s="503"/>
    </row>
    <row r="13858" spans="2:2">
      <c r="B13858" s="503"/>
    </row>
    <row r="13859" spans="2:2">
      <c r="B13859" s="503"/>
    </row>
    <row r="13860" spans="2:2">
      <c r="B13860" s="503"/>
    </row>
    <row r="13861" spans="2:2">
      <c r="B13861" s="503"/>
    </row>
    <row r="13862" spans="2:2">
      <c r="B13862" s="503"/>
    </row>
    <row r="13863" spans="2:2">
      <c r="B13863" s="503"/>
    </row>
    <row r="13864" spans="2:2">
      <c r="B13864" s="503"/>
    </row>
    <row r="13865" spans="2:2">
      <c r="B13865" s="503"/>
    </row>
    <row r="13866" spans="2:2">
      <c r="B13866" s="503"/>
    </row>
    <row r="13867" spans="2:2">
      <c r="B13867" s="503"/>
    </row>
    <row r="13868" spans="2:2">
      <c r="B13868" s="503"/>
    </row>
    <row r="13869" spans="2:2">
      <c r="B13869" s="503"/>
    </row>
    <row r="13870" spans="2:2">
      <c r="B13870" s="503"/>
    </row>
    <row r="13871" spans="2:2">
      <c r="B13871" s="503"/>
    </row>
    <row r="13872" spans="2:2">
      <c r="B13872" s="503"/>
    </row>
    <row r="13873" spans="2:2">
      <c r="B13873" s="503"/>
    </row>
    <row r="13874" spans="2:2">
      <c r="B13874" s="503"/>
    </row>
    <row r="13875" spans="2:2">
      <c r="B13875" s="503"/>
    </row>
    <row r="13876" spans="2:2">
      <c r="B13876" s="503"/>
    </row>
    <row r="13877" spans="2:2">
      <c r="B13877" s="503"/>
    </row>
    <row r="13878" spans="2:2">
      <c r="B13878" s="503"/>
    </row>
    <row r="13879" spans="2:2">
      <c r="B13879" s="503"/>
    </row>
    <row r="13880" spans="2:2">
      <c r="B13880" s="503"/>
    </row>
    <row r="13881" spans="2:2">
      <c r="B13881" s="503"/>
    </row>
    <row r="13882" spans="2:2">
      <c r="B13882" s="503"/>
    </row>
    <row r="13883" spans="2:2">
      <c r="B13883" s="503"/>
    </row>
    <row r="13884" spans="2:2">
      <c r="B13884" s="503"/>
    </row>
    <row r="13885" spans="2:2">
      <c r="B13885" s="503"/>
    </row>
    <row r="13886" spans="2:2">
      <c r="B13886" s="503"/>
    </row>
    <row r="13887" spans="2:2">
      <c r="B13887" s="503"/>
    </row>
    <row r="13888" spans="2:2">
      <c r="B13888" s="503"/>
    </row>
    <row r="13889" spans="2:2">
      <c r="B13889" s="503"/>
    </row>
    <row r="13890" spans="2:2">
      <c r="B13890" s="503"/>
    </row>
    <row r="13891" spans="2:2">
      <c r="B13891" s="503"/>
    </row>
    <row r="13892" spans="2:2">
      <c r="B13892" s="503"/>
    </row>
    <row r="13893" spans="2:2">
      <c r="B13893" s="503"/>
    </row>
    <row r="13894" spans="2:2">
      <c r="B13894" s="503"/>
    </row>
    <row r="13895" spans="2:2">
      <c r="B13895" s="503"/>
    </row>
    <row r="13896" spans="2:2">
      <c r="B13896" s="503"/>
    </row>
    <row r="13897" spans="2:2">
      <c r="B13897" s="503"/>
    </row>
    <row r="13898" spans="2:2">
      <c r="B13898" s="503"/>
    </row>
    <row r="13899" spans="2:2">
      <c r="B13899" s="503"/>
    </row>
    <row r="13900" spans="2:2">
      <c r="B13900" s="503"/>
    </row>
    <row r="13901" spans="2:2">
      <c r="B13901" s="503"/>
    </row>
    <row r="13902" spans="2:2">
      <c r="B13902" s="503"/>
    </row>
    <row r="13903" spans="2:2">
      <c r="B13903" s="503"/>
    </row>
    <row r="13904" spans="2:2">
      <c r="B13904" s="503"/>
    </row>
    <row r="13905" spans="2:2">
      <c r="B13905" s="503"/>
    </row>
    <row r="13906" spans="2:2">
      <c r="B13906" s="503"/>
    </row>
    <row r="13907" spans="2:2">
      <c r="B13907" s="503"/>
    </row>
    <row r="13908" spans="2:2">
      <c r="B13908" s="503"/>
    </row>
    <row r="13909" spans="2:2">
      <c r="B13909" s="503"/>
    </row>
    <row r="13910" spans="2:2">
      <c r="B13910" s="503"/>
    </row>
    <row r="13911" spans="2:2">
      <c r="B13911" s="503"/>
    </row>
    <row r="13912" spans="2:2">
      <c r="B13912" s="503"/>
    </row>
    <row r="13913" spans="2:2">
      <c r="B13913" s="503"/>
    </row>
    <row r="13914" spans="2:2">
      <c r="B13914" s="503"/>
    </row>
    <row r="13915" spans="2:2">
      <c r="B13915" s="503"/>
    </row>
    <row r="13916" spans="2:2">
      <c r="B13916" s="503"/>
    </row>
    <row r="13917" spans="2:2">
      <c r="B13917" s="503"/>
    </row>
    <row r="13918" spans="2:2">
      <c r="B13918" s="503"/>
    </row>
    <row r="13919" spans="2:2">
      <c r="B13919" s="503"/>
    </row>
    <row r="13920" spans="2:2">
      <c r="B13920" s="503"/>
    </row>
    <row r="13921" spans="2:2">
      <c r="B13921" s="503"/>
    </row>
    <row r="13922" spans="2:2">
      <c r="B13922" s="503"/>
    </row>
    <row r="13923" spans="2:2">
      <c r="B13923" s="503"/>
    </row>
    <row r="13924" spans="2:2">
      <c r="B13924" s="503"/>
    </row>
    <row r="13925" spans="2:2">
      <c r="B13925" s="503"/>
    </row>
    <row r="13926" spans="2:2">
      <c r="B13926" s="503"/>
    </row>
    <row r="13927" spans="2:2">
      <c r="B13927" s="503"/>
    </row>
    <row r="13928" spans="2:2">
      <c r="B13928" s="503"/>
    </row>
    <row r="13929" spans="2:2">
      <c r="B13929" s="503"/>
    </row>
    <row r="13930" spans="2:2">
      <c r="B13930" s="503"/>
    </row>
    <row r="13931" spans="2:2">
      <c r="B13931" s="503"/>
    </row>
    <row r="13932" spans="2:2">
      <c r="B13932" s="503"/>
    </row>
    <row r="13933" spans="2:2">
      <c r="B13933" s="503"/>
    </row>
    <row r="13934" spans="2:2">
      <c r="B13934" s="503"/>
    </row>
    <row r="13935" spans="2:2">
      <c r="B13935" s="503"/>
    </row>
    <row r="13936" spans="2:2">
      <c r="B13936" s="503"/>
    </row>
    <row r="13937" spans="2:2">
      <c r="B13937" s="503"/>
    </row>
    <row r="13938" spans="2:2">
      <c r="B13938" s="503"/>
    </row>
    <row r="13939" spans="2:2">
      <c r="B13939" s="503"/>
    </row>
    <row r="13940" spans="2:2">
      <c r="B13940" s="503"/>
    </row>
    <row r="13941" spans="2:2">
      <c r="B13941" s="503"/>
    </row>
    <row r="13942" spans="2:2">
      <c r="B13942" s="503"/>
    </row>
    <row r="13943" spans="2:2">
      <c r="B13943" s="503"/>
    </row>
    <row r="13944" spans="2:2">
      <c r="B13944" s="503"/>
    </row>
    <row r="13945" spans="2:2">
      <c r="B13945" s="503"/>
    </row>
    <row r="13946" spans="2:2">
      <c r="B13946" s="503"/>
    </row>
    <row r="13947" spans="2:2">
      <c r="B13947" s="503"/>
    </row>
    <row r="13948" spans="2:2">
      <c r="B13948" s="503"/>
    </row>
    <row r="13949" spans="2:2">
      <c r="B13949" s="503"/>
    </row>
    <row r="13950" spans="2:2">
      <c r="B13950" s="503"/>
    </row>
    <row r="13951" spans="2:2">
      <c r="B13951" s="503"/>
    </row>
    <row r="13952" spans="2:2">
      <c r="B13952" s="503"/>
    </row>
    <row r="13953" spans="2:2">
      <c r="B13953" s="503"/>
    </row>
    <row r="13954" spans="2:2">
      <c r="B13954" s="503"/>
    </row>
    <row r="13955" spans="2:2">
      <c r="B13955" s="503"/>
    </row>
    <row r="13956" spans="2:2">
      <c r="B13956" s="503"/>
    </row>
    <row r="13957" spans="2:2">
      <c r="B13957" s="503"/>
    </row>
    <row r="13958" spans="2:2">
      <c r="B13958" s="503"/>
    </row>
    <row r="13959" spans="2:2">
      <c r="B13959" s="503"/>
    </row>
    <row r="13960" spans="2:2">
      <c r="B13960" s="503"/>
    </row>
    <row r="13961" spans="2:2">
      <c r="B13961" s="503"/>
    </row>
    <row r="13962" spans="2:2">
      <c r="B13962" s="503"/>
    </row>
    <row r="13963" spans="2:2">
      <c r="B13963" s="503"/>
    </row>
    <row r="13964" spans="2:2">
      <c r="B13964" s="503"/>
    </row>
    <row r="13965" spans="2:2">
      <c r="B13965" s="503"/>
    </row>
    <row r="13966" spans="2:2">
      <c r="B13966" s="503"/>
    </row>
    <row r="13967" spans="2:2">
      <c r="B13967" s="503"/>
    </row>
    <row r="13968" spans="2:2">
      <c r="B13968" s="503"/>
    </row>
    <row r="13969" spans="2:2">
      <c r="B13969" s="503"/>
    </row>
    <row r="13970" spans="2:2">
      <c r="B13970" s="503"/>
    </row>
    <row r="13971" spans="2:2">
      <c r="B13971" s="503"/>
    </row>
    <row r="13972" spans="2:2">
      <c r="B13972" s="503"/>
    </row>
    <row r="13973" spans="2:2">
      <c r="B13973" s="503"/>
    </row>
    <row r="13974" spans="2:2">
      <c r="B13974" s="503"/>
    </row>
    <row r="13975" spans="2:2">
      <c r="B13975" s="503"/>
    </row>
    <row r="13976" spans="2:2">
      <c r="B13976" s="503"/>
    </row>
    <row r="13977" spans="2:2">
      <c r="B13977" s="503"/>
    </row>
    <row r="13978" spans="2:2">
      <c r="B13978" s="503"/>
    </row>
    <row r="13979" spans="2:2">
      <c r="B13979" s="503"/>
    </row>
    <row r="13980" spans="2:2">
      <c r="B13980" s="503"/>
    </row>
    <row r="13981" spans="2:2">
      <c r="B13981" s="503"/>
    </row>
    <row r="13982" spans="2:2">
      <c r="B13982" s="503"/>
    </row>
    <row r="13983" spans="2:2">
      <c r="B13983" s="503"/>
    </row>
    <row r="13984" spans="2:2">
      <c r="B13984" s="503"/>
    </row>
    <row r="13985" spans="2:2">
      <c r="B13985" s="503"/>
    </row>
    <row r="13986" spans="2:2">
      <c r="B13986" s="503"/>
    </row>
    <row r="13987" spans="2:2">
      <c r="B13987" s="503"/>
    </row>
    <row r="13988" spans="2:2">
      <c r="B13988" s="503"/>
    </row>
    <row r="13989" spans="2:2">
      <c r="B13989" s="503"/>
    </row>
    <row r="13990" spans="2:2">
      <c r="B13990" s="503"/>
    </row>
    <row r="13991" spans="2:2">
      <c r="B13991" s="503"/>
    </row>
    <row r="13992" spans="2:2">
      <c r="B13992" s="503"/>
    </row>
    <row r="13993" spans="2:2">
      <c r="B13993" s="503"/>
    </row>
    <row r="13994" spans="2:2">
      <c r="B13994" s="503"/>
    </row>
    <row r="13995" spans="2:2">
      <c r="B13995" s="503"/>
    </row>
    <row r="13996" spans="2:2">
      <c r="B13996" s="503"/>
    </row>
    <row r="13997" spans="2:2">
      <c r="B13997" s="503"/>
    </row>
    <row r="13998" spans="2:2">
      <c r="B13998" s="503"/>
    </row>
    <row r="13999" spans="2:2">
      <c r="B13999" s="503"/>
    </row>
    <row r="14000" spans="2:2">
      <c r="B14000" s="503"/>
    </row>
    <row r="14001" spans="2:2">
      <c r="B14001" s="503"/>
    </row>
    <row r="14002" spans="2:2">
      <c r="B14002" s="503"/>
    </row>
    <row r="14003" spans="2:2">
      <c r="B14003" s="503"/>
    </row>
    <row r="14004" spans="2:2">
      <c r="B14004" s="503"/>
    </row>
    <row r="14005" spans="2:2">
      <c r="B14005" s="503"/>
    </row>
    <row r="14006" spans="2:2">
      <c r="B14006" s="503"/>
    </row>
    <row r="14007" spans="2:2">
      <c r="B14007" s="503"/>
    </row>
    <row r="14008" spans="2:2">
      <c r="B14008" s="503"/>
    </row>
    <row r="14009" spans="2:2">
      <c r="B14009" s="503"/>
    </row>
    <row r="14010" spans="2:2">
      <c r="B14010" s="503"/>
    </row>
    <row r="14011" spans="2:2">
      <c r="B14011" s="503"/>
    </row>
    <row r="14012" spans="2:2">
      <c r="B14012" s="503"/>
    </row>
    <row r="14013" spans="2:2">
      <c r="B14013" s="503"/>
    </row>
    <row r="14014" spans="2:2">
      <c r="B14014" s="503"/>
    </row>
    <row r="14015" spans="2:2">
      <c r="B14015" s="503"/>
    </row>
    <row r="14016" spans="2:2">
      <c r="B14016" s="503"/>
    </row>
    <row r="14017" spans="2:2">
      <c r="B14017" s="503"/>
    </row>
    <row r="14018" spans="2:2">
      <c r="B14018" s="503"/>
    </row>
    <row r="14019" spans="2:2">
      <c r="B14019" s="503"/>
    </row>
    <row r="14020" spans="2:2">
      <c r="B14020" s="503"/>
    </row>
    <row r="14021" spans="2:2">
      <c r="B14021" s="503"/>
    </row>
    <row r="14022" spans="2:2">
      <c r="B14022" s="503"/>
    </row>
    <row r="14023" spans="2:2">
      <c r="B14023" s="503"/>
    </row>
    <row r="14024" spans="2:2">
      <c r="B14024" s="503"/>
    </row>
    <row r="14025" spans="2:2">
      <c r="B14025" s="503"/>
    </row>
    <row r="14026" spans="2:2">
      <c r="B14026" s="503"/>
    </row>
    <row r="14027" spans="2:2">
      <c r="B14027" s="503"/>
    </row>
    <row r="14028" spans="2:2">
      <c r="B14028" s="503"/>
    </row>
    <row r="14029" spans="2:2">
      <c r="B14029" s="503"/>
    </row>
    <row r="14030" spans="2:2">
      <c r="B14030" s="503"/>
    </row>
    <row r="14031" spans="2:2">
      <c r="B14031" s="503"/>
    </row>
    <row r="14032" spans="2:2">
      <c r="B14032" s="503"/>
    </row>
    <row r="14033" spans="2:2">
      <c r="B14033" s="503"/>
    </row>
    <row r="14034" spans="2:2">
      <c r="B14034" s="503"/>
    </row>
    <row r="14035" spans="2:2">
      <c r="B14035" s="503"/>
    </row>
    <row r="14036" spans="2:2">
      <c r="B14036" s="503"/>
    </row>
    <row r="14037" spans="2:2">
      <c r="B14037" s="503"/>
    </row>
    <row r="14038" spans="2:2">
      <c r="B14038" s="503"/>
    </row>
    <row r="14039" spans="2:2">
      <c r="B14039" s="503"/>
    </row>
    <row r="14040" spans="2:2">
      <c r="B14040" s="503"/>
    </row>
    <row r="14041" spans="2:2">
      <c r="B14041" s="503"/>
    </row>
    <row r="14042" spans="2:2">
      <c r="B14042" s="503"/>
    </row>
    <row r="14043" spans="2:2">
      <c r="B14043" s="503"/>
    </row>
    <row r="14044" spans="2:2">
      <c r="B14044" s="503"/>
    </row>
    <row r="14045" spans="2:2">
      <c r="B14045" s="503"/>
    </row>
    <row r="14046" spans="2:2">
      <c r="B14046" s="503"/>
    </row>
    <row r="14047" spans="2:2">
      <c r="B14047" s="503"/>
    </row>
    <row r="14048" spans="2:2">
      <c r="B14048" s="503"/>
    </row>
    <row r="14049" spans="2:2">
      <c r="B14049" s="503"/>
    </row>
    <row r="14050" spans="2:2">
      <c r="B14050" s="503"/>
    </row>
    <row r="14051" spans="2:2">
      <c r="B14051" s="503"/>
    </row>
    <row r="14052" spans="2:2">
      <c r="B14052" s="503"/>
    </row>
    <row r="14053" spans="2:2">
      <c r="B14053" s="503"/>
    </row>
    <row r="14054" spans="2:2">
      <c r="B14054" s="503"/>
    </row>
    <row r="14055" spans="2:2">
      <c r="B14055" s="503"/>
    </row>
    <row r="14056" spans="2:2">
      <c r="B14056" s="503"/>
    </row>
    <row r="14057" spans="2:2">
      <c r="B14057" s="503"/>
    </row>
    <row r="14058" spans="2:2">
      <c r="B14058" s="503"/>
    </row>
    <row r="14059" spans="2:2">
      <c r="B14059" s="503"/>
    </row>
    <row r="14060" spans="2:2">
      <c r="B14060" s="503"/>
    </row>
    <row r="14061" spans="2:2">
      <c r="B14061" s="503"/>
    </row>
    <row r="14062" spans="2:2">
      <c r="B14062" s="503"/>
    </row>
    <row r="14063" spans="2:2">
      <c r="B14063" s="503"/>
    </row>
    <row r="14064" spans="2:2">
      <c r="B14064" s="503"/>
    </row>
    <row r="14065" spans="2:2">
      <c r="B14065" s="503"/>
    </row>
    <row r="14066" spans="2:2">
      <c r="B14066" s="503"/>
    </row>
    <row r="14067" spans="2:2">
      <c r="B14067" s="503"/>
    </row>
    <row r="14068" spans="2:2">
      <c r="B14068" s="503"/>
    </row>
    <row r="14069" spans="2:2">
      <c r="B14069" s="503"/>
    </row>
    <row r="14070" spans="2:2">
      <c r="B14070" s="503"/>
    </row>
    <row r="14071" spans="2:2">
      <c r="B14071" s="503"/>
    </row>
    <row r="14072" spans="2:2">
      <c r="B14072" s="503"/>
    </row>
    <row r="14073" spans="2:2">
      <c r="B14073" s="503"/>
    </row>
    <row r="14074" spans="2:2">
      <c r="B14074" s="503"/>
    </row>
    <row r="14075" spans="2:2">
      <c r="B14075" s="503"/>
    </row>
    <row r="14076" spans="2:2">
      <c r="B14076" s="503"/>
    </row>
    <row r="14077" spans="2:2">
      <c r="B14077" s="503"/>
    </row>
    <row r="14078" spans="2:2">
      <c r="B14078" s="503"/>
    </row>
    <row r="14079" spans="2:2">
      <c r="B14079" s="503"/>
    </row>
    <row r="14080" spans="2:2">
      <c r="B14080" s="503"/>
    </row>
    <row r="14081" spans="2:2">
      <c r="B14081" s="503"/>
    </row>
    <row r="14082" spans="2:2">
      <c r="B14082" s="503"/>
    </row>
    <row r="14083" spans="2:2">
      <c r="B14083" s="503"/>
    </row>
    <row r="14084" spans="2:2">
      <c r="B14084" s="503"/>
    </row>
    <row r="14085" spans="2:2">
      <c r="B14085" s="503"/>
    </row>
    <row r="14086" spans="2:2">
      <c r="B14086" s="503"/>
    </row>
    <row r="14087" spans="2:2">
      <c r="B14087" s="503"/>
    </row>
    <row r="14088" spans="2:2">
      <c r="B14088" s="503"/>
    </row>
    <row r="14089" spans="2:2">
      <c r="B14089" s="503"/>
    </row>
    <row r="14090" spans="2:2">
      <c r="B14090" s="503"/>
    </row>
    <row r="14091" spans="2:2">
      <c r="B14091" s="503"/>
    </row>
    <row r="14092" spans="2:2">
      <c r="B14092" s="503"/>
    </row>
    <row r="14093" spans="2:2">
      <c r="B14093" s="503"/>
    </row>
    <row r="14094" spans="2:2">
      <c r="B14094" s="503"/>
    </row>
    <row r="14095" spans="2:2">
      <c r="B14095" s="503"/>
    </row>
    <row r="14096" spans="2:2">
      <c r="B14096" s="503"/>
    </row>
    <row r="14097" spans="2:2">
      <c r="B14097" s="503"/>
    </row>
    <row r="14098" spans="2:2">
      <c r="B14098" s="503"/>
    </row>
    <row r="14099" spans="2:2">
      <c r="B14099" s="503"/>
    </row>
    <row r="14100" spans="2:2">
      <c r="B14100" s="503"/>
    </row>
    <row r="14101" spans="2:2">
      <c r="B14101" s="503"/>
    </row>
    <row r="14102" spans="2:2">
      <c r="B14102" s="503"/>
    </row>
    <row r="14103" spans="2:2">
      <c r="B14103" s="503"/>
    </row>
    <row r="14104" spans="2:2">
      <c r="B14104" s="503"/>
    </row>
    <row r="14105" spans="2:2">
      <c r="B14105" s="503"/>
    </row>
    <row r="14106" spans="2:2">
      <c r="B14106" s="503"/>
    </row>
    <row r="14107" spans="2:2">
      <c r="B14107" s="503"/>
    </row>
    <row r="14108" spans="2:2">
      <c r="B14108" s="503"/>
    </row>
    <row r="14109" spans="2:2">
      <c r="B14109" s="503"/>
    </row>
    <row r="14110" spans="2:2">
      <c r="B14110" s="503"/>
    </row>
    <row r="14111" spans="2:2">
      <c r="B14111" s="503"/>
    </row>
    <row r="14112" spans="2:2">
      <c r="B14112" s="503"/>
    </row>
    <row r="14113" spans="2:2">
      <c r="B14113" s="503"/>
    </row>
    <row r="14114" spans="2:2">
      <c r="B14114" s="503"/>
    </row>
    <row r="14115" spans="2:2">
      <c r="B14115" s="503"/>
    </row>
    <row r="14116" spans="2:2">
      <c r="B14116" s="503"/>
    </row>
    <row r="14117" spans="2:2">
      <c r="B14117" s="503"/>
    </row>
    <row r="14118" spans="2:2">
      <c r="B14118" s="503"/>
    </row>
    <row r="14119" spans="2:2">
      <c r="B14119" s="503"/>
    </row>
    <row r="14120" spans="2:2">
      <c r="B14120" s="503"/>
    </row>
    <row r="14121" spans="2:2">
      <c r="B14121" s="503"/>
    </row>
    <row r="14122" spans="2:2">
      <c r="B14122" s="503"/>
    </row>
    <row r="14123" spans="2:2">
      <c r="B14123" s="503"/>
    </row>
    <row r="14124" spans="2:2">
      <c r="B14124" s="503"/>
    </row>
    <row r="14125" spans="2:2">
      <c r="B14125" s="503"/>
    </row>
    <row r="14126" spans="2:2">
      <c r="B14126" s="503"/>
    </row>
    <row r="14127" spans="2:2">
      <c r="B14127" s="503"/>
    </row>
    <row r="14128" spans="2:2">
      <c r="B14128" s="503"/>
    </row>
    <row r="14129" spans="2:2">
      <c r="B14129" s="503"/>
    </row>
    <row r="14130" spans="2:2">
      <c r="B14130" s="503"/>
    </row>
    <row r="14131" spans="2:2">
      <c r="B14131" s="503"/>
    </row>
    <row r="14132" spans="2:2">
      <c r="B14132" s="503"/>
    </row>
    <row r="14133" spans="2:2">
      <c r="B14133" s="503"/>
    </row>
    <row r="14134" spans="2:2">
      <c r="B14134" s="503"/>
    </row>
    <row r="14135" spans="2:2">
      <c r="B14135" s="503"/>
    </row>
    <row r="14136" spans="2:2">
      <c r="B14136" s="503"/>
    </row>
    <row r="14137" spans="2:2">
      <c r="B14137" s="503"/>
    </row>
    <row r="14138" spans="2:2">
      <c r="B14138" s="503"/>
    </row>
    <row r="14139" spans="2:2">
      <c r="B14139" s="503"/>
    </row>
    <row r="14140" spans="2:2">
      <c r="B14140" s="503"/>
    </row>
    <row r="14141" spans="2:2">
      <c r="B14141" s="503"/>
    </row>
    <row r="14142" spans="2:2">
      <c r="B14142" s="503"/>
    </row>
    <row r="14143" spans="2:2">
      <c r="B14143" s="503"/>
    </row>
    <row r="14144" spans="2:2">
      <c r="B14144" s="503"/>
    </row>
    <row r="14145" spans="2:2">
      <c r="B14145" s="503"/>
    </row>
    <row r="14146" spans="2:2">
      <c r="B14146" s="503"/>
    </row>
    <row r="14147" spans="2:2">
      <c r="B14147" s="503"/>
    </row>
    <row r="14148" spans="2:2">
      <c r="B14148" s="503"/>
    </row>
    <row r="14149" spans="2:2">
      <c r="B14149" s="503"/>
    </row>
    <row r="14150" spans="2:2">
      <c r="B14150" s="503"/>
    </row>
    <row r="14151" spans="2:2">
      <c r="B14151" s="503"/>
    </row>
    <row r="14152" spans="2:2">
      <c r="B14152" s="503"/>
    </row>
    <row r="14153" spans="2:2">
      <c r="B14153" s="503"/>
    </row>
    <row r="14154" spans="2:2">
      <c r="B14154" s="503"/>
    </row>
    <row r="14155" spans="2:2">
      <c r="B14155" s="503"/>
    </row>
    <row r="14156" spans="2:2">
      <c r="B14156" s="503"/>
    </row>
    <row r="14157" spans="2:2">
      <c r="B14157" s="503"/>
    </row>
    <row r="14158" spans="2:2">
      <c r="B14158" s="503"/>
    </row>
    <row r="14159" spans="2:2">
      <c r="B14159" s="503"/>
    </row>
    <row r="14160" spans="2:2">
      <c r="B14160" s="503"/>
    </row>
    <row r="14161" spans="2:2">
      <c r="B14161" s="503"/>
    </row>
    <row r="14162" spans="2:2">
      <c r="B14162" s="503"/>
    </row>
    <row r="14163" spans="2:2">
      <c r="B14163" s="503"/>
    </row>
    <row r="14164" spans="2:2">
      <c r="B14164" s="503"/>
    </row>
    <row r="14165" spans="2:2">
      <c r="B14165" s="503"/>
    </row>
    <row r="14166" spans="2:2">
      <c r="B14166" s="503"/>
    </row>
    <row r="14167" spans="2:2">
      <c r="B14167" s="503"/>
    </row>
    <row r="14168" spans="2:2">
      <c r="B14168" s="503"/>
    </row>
    <row r="14169" spans="2:2">
      <c r="B14169" s="503"/>
    </row>
    <row r="14170" spans="2:2">
      <c r="B14170" s="503"/>
    </row>
    <row r="14171" spans="2:2">
      <c r="B14171" s="503"/>
    </row>
    <row r="14172" spans="2:2">
      <c r="B14172" s="503"/>
    </row>
    <row r="14173" spans="2:2">
      <c r="B14173" s="503"/>
    </row>
    <row r="14174" spans="2:2">
      <c r="B14174" s="503"/>
    </row>
    <row r="14175" spans="2:2">
      <c r="B14175" s="503"/>
    </row>
    <row r="14176" spans="2:2">
      <c r="B14176" s="503"/>
    </row>
    <row r="14177" spans="2:2">
      <c r="B14177" s="503"/>
    </row>
    <row r="14178" spans="2:2">
      <c r="B14178" s="503"/>
    </row>
    <row r="14179" spans="2:2">
      <c r="B14179" s="503"/>
    </row>
    <row r="14180" spans="2:2">
      <c r="B14180" s="503"/>
    </row>
    <row r="14181" spans="2:2">
      <c r="B14181" s="503"/>
    </row>
    <row r="14182" spans="2:2">
      <c r="B14182" s="503"/>
    </row>
    <row r="14183" spans="2:2">
      <c r="B14183" s="503"/>
    </row>
    <row r="14184" spans="2:2">
      <c r="B14184" s="503"/>
    </row>
    <row r="14185" spans="2:2">
      <c r="B14185" s="503"/>
    </row>
    <row r="14186" spans="2:2">
      <c r="B14186" s="503"/>
    </row>
    <row r="14187" spans="2:2">
      <c r="B14187" s="503"/>
    </row>
    <row r="14188" spans="2:2">
      <c r="B14188" s="503"/>
    </row>
    <row r="14189" spans="2:2">
      <c r="B14189" s="503"/>
    </row>
    <row r="14190" spans="2:2">
      <c r="B14190" s="503"/>
    </row>
    <row r="14191" spans="2:2">
      <c r="B14191" s="503"/>
    </row>
    <row r="14192" spans="2:2">
      <c r="B14192" s="503"/>
    </row>
    <row r="14193" spans="2:2">
      <c r="B14193" s="503"/>
    </row>
    <row r="14194" spans="2:2">
      <c r="B14194" s="503"/>
    </row>
    <row r="14195" spans="2:2">
      <c r="B14195" s="503"/>
    </row>
    <row r="14196" spans="2:2">
      <c r="B14196" s="503"/>
    </row>
    <row r="14197" spans="2:2">
      <c r="B14197" s="503"/>
    </row>
    <row r="14198" spans="2:2">
      <c r="B14198" s="503"/>
    </row>
    <row r="14199" spans="2:2">
      <c r="B14199" s="503"/>
    </row>
    <row r="14200" spans="2:2">
      <c r="B14200" s="503"/>
    </row>
    <row r="14201" spans="2:2">
      <c r="B14201" s="503"/>
    </row>
    <row r="14202" spans="2:2">
      <c r="B14202" s="503"/>
    </row>
    <row r="14203" spans="2:2">
      <c r="B14203" s="503"/>
    </row>
    <row r="14204" spans="2:2">
      <c r="B14204" s="503"/>
    </row>
    <row r="14205" spans="2:2">
      <c r="B14205" s="503"/>
    </row>
    <row r="14206" spans="2:2">
      <c r="B14206" s="503"/>
    </row>
    <row r="14207" spans="2:2">
      <c r="B14207" s="503"/>
    </row>
    <row r="14208" spans="2:2">
      <c r="B14208" s="503"/>
    </row>
    <row r="14209" spans="2:2">
      <c r="B14209" s="503"/>
    </row>
    <row r="14210" spans="2:2">
      <c r="B14210" s="503"/>
    </row>
    <row r="14211" spans="2:2">
      <c r="B14211" s="503"/>
    </row>
    <row r="14212" spans="2:2">
      <c r="B14212" s="503"/>
    </row>
    <row r="14213" spans="2:2">
      <c r="B14213" s="503"/>
    </row>
    <row r="14214" spans="2:2">
      <c r="B14214" s="503"/>
    </row>
    <row r="14215" spans="2:2">
      <c r="B14215" s="503"/>
    </row>
    <row r="14216" spans="2:2">
      <c r="B14216" s="503"/>
    </row>
    <row r="14217" spans="2:2">
      <c r="B14217" s="503"/>
    </row>
    <row r="14218" spans="2:2">
      <c r="B14218" s="503"/>
    </row>
    <row r="14219" spans="2:2">
      <c r="B14219" s="503"/>
    </row>
    <row r="14220" spans="2:2">
      <c r="B14220" s="503"/>
    </row>
    <row r="14221" spans="2:2">
      <c r="B14221" s="503"/>
    </row>
    <row r="14222" spans="2:2">
      <c r="B14222" s="503"/>
    </row>
    <row r="14223" spans="2:2">
      <c r="B14223" s="503"/>
    </row>
    <row r="14224" spans="2:2">
      <c r="B14224" s="503"/>
    </row>
    <row r="14225" spans="2:2">
      <c r="B14225" s="503"/>
    </row>
    <row r="14226" spans="2:2">
      <c r="B14226" s="503"/>
    </row>
    <row r="14227" spans="2:2">
      <c r="B14227" s="503"/>
    </row>
    <row r="14228" spans="2:2">
      <c r="B14228" s="503"/>
    </row>
    <row r="14229" spans="2:2">
      <c r="B14229" s="503"/>
    </row>
    <row r="14230" spans="2:2">
      <c r="B14230" s="503"/>
    </row>
    <row r="14231" spans="2:2">
      <c r="B14231" s="503"/>
    </row>
    <row r="14232" spans="2:2">
      <c r="B14232" s="503"/>
    </row>
    <row r="14233" spans="2:2">
      <c r="B14233" s="503"/>
    </row>
    <row r="14234" spans="2:2">
      <c r="B14234" s="503"/>
    </row>
    <row r="14235" spans="2:2">
      <c r="B14235" s="503"/>
    </row>
    <row r="14236" spans="2:2">
      <c r="B14236" s="503"/>
    </row>
    <row r="14237" spans="2:2">
      <c r="B14237" s="503"/>
    </row>
    <row r="14238" spans="2:2">
      <c r="B14238" s="503"/>
    </row>
    <row r="14239" spans="2:2">
      <c r="B14239" s="503"/>
    </row>
    <row r="14240" spans="2:2">
      <c r="B14240" s="503"/>
    </row>
    <row r="14241" spans="2:2">
      <c r="B14241" s="503"/>
    </row>
    <row r="14242" spans="2:2">
      <c r="B14242" s="503"/>
    </row>
    <row r="14243" spans="2:2">
      <c r="B14243" s="503"/>
    </row>
    <row r="14244" spans="2:2">
      <c r="B14244" s="503"/>
    </row>
    <row r="14245" spans="2:2">
      <c r="B14245" s="503"/>
    </row>
    <row r="14246" spans="2:2">
      <c r="B14246" s="503"/>
    </row>
    <row r="14247" spans="2:2">
      <c r="B14247" s="503"/>
    </row>
    <row r="14248" spans="2:2">
      <c r="B14248" s="503"/>
    </row>
    <row r="14249" spans="2:2">
      <c r="B14249" s="503"/>
    </row>
    <row r="14250" spans="2:2">
      <c r="B14250" s="503"/>
    </row>
    <row r="14251" spans="2:2">
      <c r="B14251" s="503"/>
    </row>
    <row r="14252" spans="2:2">
      <c r="B14252" s="503"/>
    </row>
    <row r="14253" spans="2:2">
      <c r="B14253" s="503"/>
    </row>
    <row r="14254" spans="2:2">
      <c r="B14254" s="503"/>
    </row>
    <row r="14255" spans="2:2">
      <c r="B14255" s="503"/>
    </row>
    <row r="14256" spans="2:2">
      <c r="B14256" s="503"/>
    </row>
    <row r="14257" spans="2:2">
      <c r="B14257" s="503"/>
    </row>
    <row r="14258" spans="2:2">
      <c r="B14258" s="503"/>
    </row>
    <row r="14259" spans="2:2">
      <c r="B14259" s="503"/>
    </row>
    <row r="14260" spans="2:2">
      <c r="B14260" s="503"/>
    </row>
    <row r="14261" spans="2:2">
      <c r="B14261" s="503"/>
    </row>
    <row r="14262" spans="2:2">
      <c r="B14262" s="503"/>
    </row>
    <row r="14263" spans="2:2">
      <c r="B14263" s="503"/>
    </row>
    <row r="14264" spans="2:2">
      <c r="B14264" s="503"/>
    </row>
    <row r="14265" spans="2:2">
      <c r="B14265" s="503"/>
    </row>
    <row r="14266" spans="2:2">
      <c r="B14266" s="503"/>
    </row>
    <row r="14267" spans="2:2">
      <c r="B14267" s="503"/>
    </row>
    <row r="14268" spans="2:2">
      <c r="B14268" s="503"/>
    </row>
    <row r="14269" spans="2:2">
      <c r="B14269" s="503"/>
    </row>
    <row r="14270" spans="2:2">
      <c r="B14270" s="503"/>
    </row>
    <row r="14271" spans="2:2">
      <c r="B14271" s="503"/>
    </row>
    <row r="14272" spans="2:2">
      <c r="B14272" s="503"/>
    </row>
    <row r="14273" spans="2:2">
      <c r="B14273" s="503"/>
    </row>
    <row r="14274" spans="2:2">
      <c r="B14274" s="503"/>
    </row>
    <row r="14275" spans="2:2">
      <c r="B14275" s="503"/>
    </row>
    <row r="14276" spans="2:2">
      <c r="B14276" s="503"/>
    </row>
    <row r="14277" spans="2:2">
      <c r="B14277" s="503"/>
    </row>
    <row r="14278" spans="2:2">
      <c r="B14278" s="503"/>
    </row>
    <row r="14279" spans="2:2">
      <c r="B14279" s="503"/>
    </row>
    <row r="14280" spans="2:2">
      <c r="B14280" s="503"/>
    </row>
    <row r="14281" spans="2:2">
      <c r="B14281" s="503"/>
    </row>
    <row r="14282" spans="2:2">
      <c r="B14282" s="503"/>
    </row>
    <row r="14283" spans="2:2">
      <c r="B14283" s="503"/>
    </row>
    <row r="14284" spans="2:2">
      <c r="B14284" s="503"/>
    </row>
    <row r="14285" spans="2:2">
      <c r="B14285" s="503"/>
    </row>
    <row r="14286" spans="2:2">
      <c r="B14286" s="503"/>
    </row>
    <row r="14287" spans="2:2">
      <c r="B14287" s="503"/>
    </row>
    <row r="14288" spans="2:2">
      <c r="B14288" s="503"/>
    </row>
    <row r="14289" spans="2:2">
      <c r="B14289" s="503"/>
    </row>
    <row r="14290" spans="2:2">
      <c r="B14290" s="503"/>
    </row>
    <row r="14291" spans="2:2">
      <c r="B14291" s="503"/>
    </row>
    <row r="14292" spans="2:2">
      <c r="B14292" s="503"/>
    </row>
    <row r="14293" spans="2:2">
      <c r="B14293" s="503"/>
    </row>
    <row r="14294" spans="2:2">
      <c r="B14294" s="503"/>
    </row>
    <row r="14295" spans="2:2">
      <c r="B14295" s="503"/>
    </row>
    <row r="14296" spans="2:2">
      <c r="B14296" s="503"/>
    </row>
    <row r="14297" spans="2:2">
      <c r="B14297" s="503"/>
    </row>
    <row r="14298" spans="2:2">
      <c r="B14298" s="503"/>
    </row>
    <row r="14299" spans="2:2">
      <c r="B14299" s="503"/>
    </row>
    <row r="14300" spans="2:2">
      <c r="B14300" s="503"/>
    </row>
    <row r="14301" spans="2:2">
      <c r="B14301" s="503"/>
    </row>
    <row r="14302" spans="2:2">
      <c r="B14302" s="503"/>
    </row>
    <row r="14303" spans="2:2">
      <c r="B14303" s="503"/>
    </row>
    <row r="14304" spans="2:2">
      <c r="B14304" s="503"/>
    </row>
    <row r="14305" spans="2:2">
      <c r="B14305" s="503"/>
    </row>
    <row r="14306" spans="2:2">
      <c r="B14306" s="503"/>
    </row>
    <row r="14307" spans="2:2">
      <c r="B14307" s="503"/>
    </row>
    <row r="14308" spans="2:2">
      <c r="B14308" s="503"/>
    </row>
    <row r="14309" spans="2:2">
      <c r="B14309" s="503"/>
    </row>
    <row r="14310" spans="2:2">
      <c r="B14310" s="503"/>
    </row>
    <row r="14311" spans="2:2">
      <c r="B14311" s="503"/>
    </row>
    <row r="14312" spans="2:2">
      <c r="B14312" s="503"/>
    </row>
    <row r="14313" spans="2:2">
      <c r="B14313" s="503"/>
    </row>
    <row r="14314" spans="2:2">
      <c r="B14314" s="503"/>
    </row>
    <row r="14315" spans="2:2">
      <c r="B14315" s="503"/>
    </row>
    <row r="14316" spans="2:2">
      <c r="B14316" s="503"/>
    </row>
    <row r="14317" spans="2:2">
      <c r="B14317" s="503"/>
    </row>
    <row r="14318" spans="2:2">
      <c r="B14318" s="503"/>
    </row>
    <row r="14319" spans="2:2">
      <c r="B14319" s="503"/>
    </row>
    <row r="14320" spans="2:2">
      <c r="B14320" s="503"/>
    </row>
    <row r="14321" spans="2:2">
      <c r="B14321" s="503"/>
    </row>
    <row r="14322" spans="2:2">
      <c r="B14322" s="503"/>
    </row>
    <row r="14323" spans="2:2">
      <c r="B14323" s="503"/>
    </row>
    <row r="14324" spans="2:2">
      <c r="B14324" s="503"/>
    </row>
    <row r="14325" spans="2:2">
      <c r="B14325" s="503"/>
    </row>
    <row r="14326" spans="2:2">
      <c r="B14326" s="503"/>
    </row>
    <row r="14327" spans="2:2">
      <c r="B14327" s="503"/>
    </row>
    <row r="14328" spans="2:2">
      <c r="B14328" s="503"/>
    </row>
    <row r="14329" spans="2:2">
      <c r="B14329" s="503"/>
    </row>
    <row r="14330" spans="2:2">
      <c r="B14330" s="503"/>
    </row>
    <row r="14331" spans="2:2">
      <c r="B14331" s="503"/>
    </row>
    <row r="14332" spans="2:2">
      <c r="B14332" s="503"/>
    </row>
    <row r="14333" spans="2:2">
      <c r="B14333" s="503"/>
    </row>
    <row r="14334" spans="2:2">
      <c r="B14334" s="503"/>
    </row>
    <row r="14335" spans="2:2">
      <c r="B14335" s="503"/>
    </row>
    <row r="14336" spans="2:2">
      <c r="B14336" s="503"/>
    </row>
    <row r="14337" spans="2:2">
      <c r="B14337" s="503"/>
    </row>
    <row r="14338" spans="2:2">
      <c r="B14338" s="503"/>
    </row>
    <row r="14339" spans="2:2">
      <c r="B14339" s="503"/>
    </row>
    <row r="14340" spans="2:2">
      <c r="B14340" s="503"/>
    </row>
    <row r="14341" spans="2:2">
      <c r="B14341" s="503"/>
    </row>
    <row r="14342" spans="2:2">
      <c r="B14342" s="503"/>
    </row>
    <row r="14343" spans="2:2">
      <c r="B14343" s="503"/>
    </row>
    <row r="14344" spans="2:2">
      <c r="B14344" s="503"/>
    </row>
    <row r="14345" spans="2:2">
      <c r="B14345" s="503"/>
    </row>
    <row r="14346" spans="2:2">
      <c r="B14346" s="503"/>
    </row>
    <row r="14347" spans="2:2">
      <c r="B14347" s="503"/>
    </row>
    <row r="14348" spans="2:2">
      <c r="B14348" s="503"/>
    </row>
    <row r="14349" spans="2:2">
      <c r="B14349" s="503"/>
    </row>
    <row r="14350" spans="2:2">
      <c r="B14350" s="503"/>
    </row>
    <row r="14351" spans="2:2">
      <c r="B14351" s="503"/>
    </row>
    <row r="14352" spans="2:2">
      <c r="B14352" s="503"/>
    </row>
    <row r="14353" spans="2:2">
      <c r="B14353" s="503"/>
    </row>
    <row r="14354" spans="2:2">
      <c r="B14354" s="503"/>
    </row>
    <row r="14355" spans="2:2">
      <c r="B14355" s="503"/>
    </row>
    <row r="14356" spans="2:2">
      <c r="B14356" s="503"/>
    </row>
    <row r="14357" spans="2:2">
      <c r="B14357" s="503"/>
    </row>
    <row r="14358" spans="2:2">
      <c r="B14358" s="503"/>
    </row>
    <row r="14359" spans="2:2">
      <c r="B14359" s="503"/>
    </row>
    <row r="14360" spans="2:2">
      <c r="B14360" s="503"/>
    </row>
    <row r="14361" spans="2:2">
      <c r="B14361" s="503"/>
    </row>
    <row r="14362" spans="2:2">
      <c r="B14362" s="503"/>
    </row>
    <row r="14363" spans="2:2">
      <c r="B14363" s="503"/>
    </row>
    <row r="14364" spans="2:2">
      <c r="B14364" s="503"/>
    </row>
    <row r="14365" spans="2:2">
      <c r="B14365" s="503"/>
    </row>
    <row r="14366" spans="2:2">
      <c r="B14366" s="503"/>
    </row>
    <row r="14367" spans="2:2">
      <c r="B14367" s="503"/>
    </row>
    <row r="14368" spans="2:2">
      <c r="B14368" s="503"/>
    </row>
    <row r="14369" spans="2:2">
      <c r="B14369" s="503"/>
    </row>
    <row r="14370" spans="2:2">
      <c r="B14370" s="503"/>
    </row>
    <row r="14371" spans="2:2">
      <c r="B14371" s="503"/>
    </row>
    <row r="14372" spans="2:2">
      <c r="B14372" s="503"/>
    </row>
    <row r="14373" spans="2:2">
      <c r="B14373" s="503"/>
    </row>
    <row r="14374" spans="2:2">
      <c r="B14374" s="503"/>
    </row>
    <row r="14375" spans="2:2">
      <c r="B14375" s="503"/>
    </row>
    <row r="14376" spans="2:2">
      <c r="B14376" s="503"/>
    </row>
    <row r="14377" spans="2:2">
      <c r="B14377" s="503"/>
    </row>
    <row r="14378" spans="2:2">
      <c r="B14378" s="503"/>
    </row>
    <row r="14379" spans="2:2">
      <c r="B14379" s="503"/>
    </row>
    <row r="14380" spans="2:2">
      <c r="B14380" s="503"/>
    </row>
    <row r="14381" spans="2:2">
      <c r="B14381" s="503"/>
    </row>
    <row r="14382" spans="2:2">
      <c r="B14382" s="503"/>
    </row>
    <row r="14383" spans="2:2">
      <c r="B14383" s="503"/>
    </row>
    <row r="14384" spans="2:2">
      <c r="B14384" s="503"/>
    </row>
    <row r="14385" spans="2:2">
      <c r="B14385" s="503"/>
    </row>
    <row r="14386" spans="2:2">
      <c r="B14386" s="503"/>
    </row>
    <row r="14387" spans="2:2">
      <c r="B14387" s="503"/>
    </row>
    <row r="14388" spans="2:2">
      <c r="B14388" s="503"/>
    </row>
    <row r="14389" spans="2:2">
      <c r="B14389" s="503"/>
    </row>
    <row r="14390" spans="2:2">
      <c r="B14390" s="503"/>
    </row>
    <row r="14391" spans="2:2">
      <c r="B14391" s="503"/>
    </row>
    <row r="14392" spans="2:2">
      <c r="B14392" s="503"/>
    </row>
    <row r="14393" spans="2:2">
      <c r="B14393" s="503"/>
    </row>
    <row r="14394" spans="2:2">
      <c r="B14394" s="503"/>
    </row>
    <row r="14395" spans="2:2">
      <c r="B14395" s="503"/>
    </row>
    <row r="14396" spans="2:2">
      <c r="B14396" s="503"/>
    </row>
    <row r="14397" spans="2:2">
      <c r="B14397" s="503"/>
    </row>
    <row r="14398" spans="2:2">
      <c r="B14398" s="503"/>
    </row>
    <row r="14399" spans="2:2">
      <c r="B14399" s="503"/>
    </row>
    <row r="14400" spans="2:2">
      <c r="B14400" s="503"/>
    </row>
    <row r="14401" spans="2:2">
      <c r="B14401" s="503"/>
    </row>
    <row r="14402" spans="2:2">
      <c r="B14402" s="503"/>
    </row>
    <row r="14403" spans="2:2">
      <c r="B14403" s="503"/>
    </row>
    <row r="14404" spans="2:2">
      <c r="B14404" s="503"/>
    </row>
    <row r="14405" spans="2:2">
      <c r="B14405" s="503"/>
    </row>
    <row r="14406" spans="2:2">
      <c r="B14406" s="503"/>
    </row>
    <row r="14407" spans="2:2">
      <c r="B14407" s="503"/>
    </row>
    <row r="14408" spans="2:2">
      <c r="B14408" s="503"/>
    </row>
    <row r="14409" spans="2:2">
      <c r="B14409" s="503"/>
    </row>
    <row r="14410" spans="2:2">
      <c r="B14410" s="503"/>
    </row>
    <row r="14411" spans="2:2">
      <c r="B14411" s="503"/>
    </row>
    <row r="14412" spans="2:2">
      <c r="B14412" s="503"/>
    </row>
    <row r="14413" spans="2:2">
      <c r="B14413" s="503"/>
    </row>
    <row r="14414" spans="2:2">
      <c r="B14414" s="503"/>
    </row>
    <row r="14415" spans="2:2">
      <c r="B14415" s="503"/>
    </row>
    <row r="14416" spans="2:2">
      <c r="B14416" s="503"/>
    </row>
    <row r="14417" spans="2:2">
      <c r="B14417" s="503"/>
    </row>
    <row r="14418" spans="2:2">
      <c r="B14418" s="503"/>
    </row>
    <row r="14419" spans="2:2">
      <c r="B14419" s="503"/>
    </row>
    <row r="14420" spans="2:2">
      <c r="B14420" s="503"/>
    </row>
    <row r="14421" spans="2:2">
      <c r="B14421" s="503"/>
    </row>
    <row r="14422" spans="2:2">
      <c r="B14422" s="503"/>
    </row>
    <row r="14423" spans="2:2">
      <c r="B14423" s="503"/>
    </row>
    <row r="14424" spans="2:2">
      <c r="B14424" s="503"/>
    </row>
    <row r="14425" spans="2:2">
      <c r="B14425" s="503"/>
    </row>
    <row r="14426" spans="2:2">
      <c r="B14426" s="503"/>
    </row>
    <row r="14427" spans="2:2">
      <c r="B14427" s="503"/>
    </row>
    <row r="14428" spans="2:2">
      <c r="B14428" s="503"/>
    </row>
    <row r="14429" spans="2:2">
      <c r="B14429" s="503"/>
    </row>
    <row r="14430" spans="2:2">
      <c r="B14430" s="503"/>
    </row>
    <row r="14431" spans="2:2">
      <c r="B14431" s="503"/>
    </row>
    <row r="14432" spans="2:2">
      <c r="B14432" s="503"/>
    </row>
    <row r="14433" spans="2:2">
      <c r="B14433" s="503"/>
    </row>
    <row r="14434" spans="2:2">
      <c r="B14434" s="503"/>
    </row>
    <row r="14435" spans="2:2">
      <c r="B14435" s="503"/>
    </row>
    <row r="14436" spans="2:2">
      <c r="B14436" s="503"/>
    </row>
    <row r="14437" spans="2:2">
      <c r="B14437" s="503"/>
    </row>
    <row r="14438" spans="2:2">
      <c r="B14438" s="503"/>
    </row>
    <row r="14439" spans="2:2">
      <c r="B14439" s="503"/>
    </row>
    <row r="14440" spans="2:2">
      <c r="B14440" s="503"/>
    </row>
    <row r="14441" spans="2:2">
      <c r="B14441" s="503"/>
    </row>
    <row r="14442" spans="2:2">
      <c r="B14442" s="503"/>
    </row>
    <row r="14443" spans="2:2">
      <c r="B14443" s="503"/>
    </row>
    <row r="14444" spans="2:2">
      <c r="B14444" s="503"/>
    </row>
    <row r="14445" spans="2:2">
      <c r="B14445" s="503"/>
    </row>
    <row r="14446" spans="2:2">
      <c r="B14446" s="503"/>
    </row>
    <row r="14447" spans="2:2">
      <c r="B14447" s="503"/>
    </row>
    <row r="14448" spans="2:2">
      <c r="B14448" s="503"/>
    </row>
    <row r="14449" spans="2:2">
      <c r="B14449" s="503"/>
    </row>
    <row r="14450" spans="2:2">
      <c r="B14450" s="503"/>
    </row>
    <row r="14451" spans="2:2">
      <c r="B14451" s="503"/>
    </row>
    <row r="14452" spans="2:2">
      <c r="B14452" s="503"/>
    </row>
    <row r="14453" spans="2:2">
      <c r="B14453" s="503"/>
    </row>
    <row r="14454" spans="2:2">
      <c r="B14454" s="503"/>
    </row>
    <row r="14455" spans="2:2">
      <c r="B14455" s="503"/>
    </row>
    <row r="14456" spans="2:2">
      <c r="B14456" s="503"/>
    </row>
    <row r="14457" spans="2:2">
      <c r="B14457" s="503"/>
    </row>
    <row r="14458" spans="2:2">
      <c r="B14458" s="503"/>
    </row>
    <row r="14459" spans="2:2">
      <c r="B14459" s="503"/>
    </row>
    <row r="14460" spans="2:2">
      <c r="B14460" s="503"/>
    </row>
    <row r="14461" spans="2:2">
      <c r="B14461" s="503"/>
    </row>
    <row r="14462" spans="2:2">
      <c r="B14462" s="503"/>
    </row>
    <row r="14463" spans="2:2">
      <c r="B14463" s="503"/>
    </row>
    <row r="14464" spans="2:2">
      <c r="B14464" s="503"/>
    </row>
    <row r="14465" spans="2:2">
      <c r="B14465" s="503"/>
    </row>
    <row r="14466" spans="2:2">
      <c r="B14466" s="503"/>
    </row>
    <row r="14467" spans="2:2">
      <c r="B14467" s="503"/>
    </row>
    <row r="14468" spans="2:2">
      <c r="B14468" s="503"/>
    </row>
    <row r="14469" spans="2:2">
      <c r="B14469" s="503"/>
    </row>
    <row r="14470" spans="2:2">
      <c r="B14470" s="503"/>
    </row>
    <row r="14471" spans="2:2">
      <c r="B14471" s="503"/>
    </row>
    <row r="14472" spans="2:2">
      <c r="B14472" s="503"/>
    </row>
    <row r="14473" spans="2:2">
      <c r="B14473" s="503"/>
    </row>
    <row r="14474" spans="2:2">
      <c r="B14474" s="503"/>
    </row>
    <row r="14475" spans="2:2">
      <c r="B14475" s="503"/>
    </row>
    <row r="14476" spans="2:2">
      <c r="B14476" s="503"/>
    </row>
    <row r="14477" spans="2:2">
      <c r="B14477" s="503"/>
    </row>
    <row r="14478" spans="2:2">
      <c r="B14478" s="503"/>
    </row>
    <row r="14479" spans="2:2">
      <c r="B14479" s="503"/>
    </row>
    <row r="14480" spans="2:2">
      <c r="B14480" s="503"/>
    </row>
    <row r="14481" spans="2:2">
      <c r="B14481" s="503"/>
    </row>
    <row r="14482" spans="2:2">
      <c r="B14482" s="503"/>
    </row>
    <row r="14483" spans="2:2">
      <c r="B14483" s="503"/>
    </row>
    <row r="14484" spans="2:2">
      <c r="B14484" s="503"/>
    </row>
    <row r="14485" spans="2:2">
      <c r="B14485" s="503"/>
    </row>
    <row r="14486" spans="2:2">
      <c r="B14486" s="503"/>
    </row>
    <row r="14487" spans="2:2">
      <c r="B14487" s="503"/>
    </row>
    <row r="14488" spans="2:2">
      <c r="B14488" s="503"/>
    </row>
    <row r="14489" spans="2:2">
      <c r="B14489" s="503"/>
    </row>
    <row r="14490" spans="2:2">
      <c r="B14490" s="503"/>
    </row>
    <row r="14491" spans="2:2">
      <c r="B14491" s="503"/>
    </row>
    <row r="14492" spans="2:2">
      <c r="B14492" s="503"/>
    </row>
    <row r="14493" spans="2:2">
      <c r="B14493" s="503"/>
    </row>
    <row r="14494" spans="2:2">
      <c r="B14494" s="503"/>
    </row>
    <row r="14495" spans="2:2">
      <c r="B14495" s="503"/>
    </row>
    <row r="14496" spans="2:2">
      <c r="B14496" s="503"/>
    </row>
    <row r="14497" spans="2:2">
      <c r="B14497" s="503"/>
    </row>
    <row r="14498" spans="2:2">
      <c r="B14498" s="503"/>
    </row>
    <row r="14499" spans="2:2">
      <c r="B14499" s="503"/>
    </row>
    <row r="14500" spans="2:2">
      <c r="B14500" s="503"/>
    </row>
    <row r="14501" spans="2:2">
      <c r="B14501" s="503"/>
    </row>
    <row r="14502" spans="2:2">
      <c r="B14502" s="503"/>
    </row>
    <row r="14503" spans="2:2">
      <c r="B14503" s="503"/>
    </row>
    <row r="14504" spans="2:2">
      <c r="B14504" s="503"/>
    </row>
    <row r="14505" spans="2:2">
      <c r="B14505" s="503"/>
    </row>
    <row r="14506" spans="2:2">
      <c r="B14506" s="503"/>
    </row>
    <row r="14507" spans="2:2">
      <c r="B14507" s="503"/>
    </row>
    <row r="14508" spans="2:2">
      <c r="B14508" s="503"/>
    </row>
    <row r="14509" spans="2:2">
      <c r="B14509" s="503"/>
    </row>
    <row r="14510" spans="2:2">
      <c r="B14510" s="503"/>
    </row>
    <row r="14511" spans="2:2">
      <c r="B14511" s="503"/>
    </row>
    <row r="14512" spans="2:2">
      <c r="B14512" s="503"/>
    </row>
    <row r="14513" spans="2:2">
      <c r="B14513" s="503"/>
    </row>
    <row r="14514" spans="2:2">
      <c r="B14514" s="503"/>
    </row>
    <row r="14515" spans="2:2">
      <c r="B14515" s="503"/>
    </row>
    <row r="14516" spans="2:2">
      <c r="B14516" s="503"/>
    </row>
    <row r="14517" spans="2:2">
      <c r="B14517" s="503"/>
    </row>
    <row r="14518" spans="2:2">
      <c r="B14518" s="503"/>
    </row>
    <row r="14519" spans="2:2">
      <c r="B14519" s="503"/>
    </row>
    <row r="14520" spans="2:2">
      <c r="B14520" s="503"/>
    </row>
    <row r="14521" spans="2:2">
      <c r="B14521" s="503"/>
    </row>
    <row r="14522" spans="2:2">
      <c r="B14522" s="503"/>
    </row>
    <row r="14523" spans="2:2">
      <c r="B14523" s="503"/>
    </row>
    <row r="14524" spans="2:2">
      <c r="B14524" s="503"/>
    </row>
    <row r="14525" spans="2:2">
      <c r="B14525" s="503"/>
    </row>
    <row r="14526" spans="2:2">
      <c r="B14526" s="503"/>
    </row>
    <row r="14527" spans="2:2">
      <c r="B14527" s="503"/>
    </row>
    <row r="14528" spans="2:2">
      <c r="B14528" s="503"/>
    </row>
    <row r="14529" spans="2:2">
      <c r="B14529" s="503"/>
    </row>
    <row r="14530" spans="2:2">
      <c r="B14530" s="503"/>
    </row>
    <row r="14531" spans="2:2">
      <c r="B14531" s="503"/>
    </row>
    <row r="14532" spans="2:2">
      <c r="B14532" s="503"/>
    </row>
    <row r="14533" spans="2:2">
      <c r="B14533" s="503"/>
    </row>
    <row r="14534" spans="2:2">
      <c r="B14534" s="503"/>
    </row>
    <row r="14535" spans="2:2">
      <c r="B14535" s="503"/>
    </row>
    <row r="14536" spans="2:2">
      <c r="B14536" s="503"/>
    </row>
    <row r="14537" spans="2:2">
      <c r="B14537" s="503"/>
    </row>
    <row r="14538" spans="2:2">
      <c r="B14538" s="503"/>
    </row>
    <row r="14539" spans="2:2">
      <c r="B14539" s="503"/>
    </row>
    <row r="14540" spans="2:2">
      <c r="B14540" s="503"/>
    </row>
    <row r="14541" spans="2:2">
      <c r="B14541" s="503"/>
    </row>
    <row r="14542" spans="2:2">
      <c r="B14542" s="503"/>
    </row>
    <row r="14543" spans="2:2">
      <c r="B14543" s="503"/>
    </row>
    <row r="14544" spans="2:2">
      <c r="B14544" s="503"/>
    </row>
    <row r="14545" spans="2:2">
      <c r="B14545" s="503"/>
    </row>
    <row r="14546" spans="2:2">
      <c r="B14546" s="503"/>
    </row>
    <row r="14547" spans="2:2">
      <c r="B14547" s="503"/>
    </row>
    <row r="14548" spans="2:2">
      <c r="B14548" s="503"/>
    </row>
    <row r="14549" spans="2:2">
      <c r="B14549" s="503"/>
    </row>
    <row r="14550" spans="2:2">
      <c r="B14550" s="503"/>
    </row>
    <row r="14551" spans="2:2">
      <c r="B14551" s="503"/>
    </row>
    <row r="14552" spans="2:2">
      <c r="B14552" s="503"/>
    </row>
    <row r="14553" spans="2:2">
      <c r="B14553" s="503"/>
    </row>
    <row r="14554" spans="2:2">
      <c r="B14554" s="503"/>
    </row>
    <row r="14555" spans="2:2">
      <c r="B14555" s="503"/>
    </row>
    <row r="14556" spans="2:2">
      <c r="B14556" s="503"/>
    </row>
    <row r="14557" spans="2:2">
      <c r="B14557" s="503"/>
    </row>
    <row r="14558" spans="2:2">
      <c r="B14558" s="503"/>
    </row>
    <row r="14559" spans="2:2">
      <c r="B14559" s="503"/>
    </row>
    <row r="14560" spans="2:2">
      <c r="B14560" s="503"/>
    </row>
    <row r="14561" spans="2:2">
      <c r="B14561" s="503"/>
    </row>
    <row r="14562" spans="2:2">
      <c r="B14562" s="503"/>
    </row>
    <row r="14563" spans="2:2">
      <c r="B14563" s="503"/>
    </row>
    <row r="14564" spans="2:2">
      <c r="B14564" s="503"/>
    </row>
    <row r="14565" spans="2:2">
      <c r="B14565" s="503"/>
    </row>
    <row r="14566" spans="2:2">
      <c r="B14566" s="503"/>
    </row>
    <row r="14567" spans="2:2">
      <c r="B14567" s="503"/>
    </row>
    <row r="14568" spans="2:2">
      <c r="B14568" s="503"/>
    </row>
    <row r="14569" spans="2:2">
      <c r="B14569" s="503"/>
    </row>
    <row r="14570" spans="2:2">
      <c r="B14570" s="503"/>
    </row>
    <row r="14571" spans="2:2">
      <c r="B14571" s="503"/>
    </row>
    <row r="14572" spans="2:2">
      <c r="B14572" s="503"/>
    </row>
    <row r="14573" spans="2:2">
      <c r="B14573" s="503"/>
    </row>
    <row r="14574" spans="2:2">
      <c r="B14574" s="503"/>
    </row>
    <row r="14575" spans="2:2">
      <c r="B14575" s="503"/>
    </row>
    <row r="14576" spans="2:2">
      <c r="B14576" s="503"/>
    </row>
    <row r="14577" spans="2:2">
      <c r="B14577" s="503"/>
    </row>
    <row r="14578" spans="2:2">
      <c r="B14578" s="503"/>
    </row>
    <row r="14579" spans="2:2">
      <c r="B14579" s="503"/>
    </row>
    <row r="14580" spans="2:2">
      <c r="B14580" s="503"/>
    </row>
    <row r="14581" spans="2:2">
      <c r="B14581" s="503"/>
    </row>
    <row r="14582" spans="2:2">
      <c r="B14582" s="503"/>
    </row>
    <row r="14583" spans="2:2">
      <c r="B14583" s="503"/>
    </row>
    <row r="14584" spans="2:2">
      <c r="B14584" s="503"/>
    </row>
    <row r="14585" spans="2:2">
      <c r="B14585" s="503"/>
    </row>
    <row r="14586" spans="2:2">
      <c r="B14586" s="503"/>
    </row>
    <row r="14587" spans="2:2">
      <c r="B14587" s="503"/>
    </row>
    <row r="14588" spans="2:2">
      <c r="B14588" s="503"/>
    </row>
    <row r="14589" spans="2:2">
      <c r="B14589" s="503"/>
    </row>
    <row r="14590" spans="2:2">
      <c r="B14590" s="503"/>
    </row>
    <row r="14591" spans="2:2">
      <c r="B14591" s="503"/>
    </row>
    <row r="14592" spans="2:2">
      <c r="B14592" s="503"/>
    </row>
    <row r="14593" spans="2:2">
      <c r="B14593" s="503"/>
    </row>
    <row r="14594" spans="2:2">
      <c r="B14594" s="503"/>
    </row>
    <row r="14595" spans="2:2">
      <c r="B14595" s="503"/>
    </row>
    <row r="14596" spans="2:2">
      <c r="B14596" s="503"/>
    </row>
    <row r="14597" spans="2:2">
      <c r="B14597" s="503"/>
    </row>
    <row r="14598" spans="2:2">
      <c r="B14598" s="503"/>
    </row>
    <row r="14599" spans="2:2">
      <c r="B14599" s="503"/>
    </row>
    <row r="14600" spans="2:2">
      <c r="B14600" s="503"/>
    </row>
    <row r="14601" spans="2:2">
      <c r="B14601" s="503"/>
    </row>
    <row r="14602" spans="2:2">
      <c r="B14602" s="503"/>
    </row>
    <row r="14603" spans="2:2">
      <c r="B14603" s="503"/>
    </row>
    <row r="14604" spans="2:2">
      <c r="B14604" s="503"/>
    </row>
    <row r="14605" spans="2:2">
      <c r="B14605" s="503"/>
    </row>
    <row r="14606" spans="2:2">
      <c r="B14606" s="503"/>
    </row>
    <row r="14607" spans="2:2">
      <c r="B14607" s="503"/>
    </row>
    <row r="14608" spans="2:2">
      <c r="B14608" s="503"/>
    </row>
    <row r="14609" spans="2:2">
      <c r="B14609" s="503"/>
    </row>
    <row r="14610" spans="2:2">
      <c r="B14610" s="503"/>
    </row>
    <row r="14611" spans="2:2">
      <c r="B14611" s="503"/>
    </row>
    <row r="14612" spans="2:2">
      <c r="B14612" s="503"/>
    </row>
    <row r="14613" spans="2:2">
      <c r="B14613" s="503"/>
    </row>
    <row r="14614" spans="2:2">
      <c r="B14614" s="503"/>
    </row>
    <row r="14615" spans="2:2">
      <c r="B14615" s="503"/>
    </row>
    <row r="14616" spans="2:2">
      <c r="B14616" s="503"/>
    </row>
    <row r="14617" spans="2:2">
      <c r="B14617" s="503"/>
    </row>
    <row r="14618" spans="2:2">
      <c r="B14618" s="503"/>
    </row>
    <row r="14619" spans="2:2">
      <c r="B14619" s="503"/>
    </row>
    <row r="14620" spans="2:2">
      <c r="B14620" s="503"/>
    </row>
    <row r="14621" spans="2:2">
      <c r="B14621" s="503"/>
    </row>
    <row r="14622" spans="2:2">
      <c r="B14622" s="503"/>
    </row>
    <row r="14623" spans="2:2">
      <c r="B14623" s="503"/>
    </row>
    <row r="14624" spans="2:2">
      <c r="B14624" s="503"/>
    </row>
    <row r="14625" spans="2:2">
      <c r="B14625" s="503"/>
    </row>
    <row r="14626" spans="2:2">
      <c r="B14626" s="503"/>
    </row>
    <row r="14627" spans="2:2">
      <c r="B14627" s="503"/>
    </row>
    <row r="14628" spans="2:2">
      <c r="B14628" s="503"/>
    </row>
    <row r="14629" spans="2:2">
      <c r="B14629" s="503"/>
    </row>
    <row r="14630" spans="2:2">
      <c r="B14630" s="503"/>
    </row>
    <row r="14631" spans="2:2">
      <c r="B14631" s="503"/>
    </row>
    <row r="14632" spans="2:2">
      <c r="B14632" s="503"/>
    </row>
    <row r="14633" spans="2:2">
      <c r="B14633" s="503"/>
    </row>
    <row r="14634" spans="2:2">
      <c r="B14634" s="503"/>
    </row>
    <row r="14635" spans="2:2">
      <c r="B14635" s="503"/>
    </row>
    <row r="14636" spans="2:2">
      <c r="B14636" s="503"/>
    </row>
    <row r="14637" spans="2:2">
      <c r="B14637" s="503"/>
    </row>
    <row r="14638" spans="2:2">
      <c r="B14638" s="503"/>
    </row>
    <row r="14639" spans="2:2">
      <c r="B14639" s="503"/>
    </row>
    <row r="14640" spans="2:2">
      <c r="B14640" s="503"/>
    </row>
    <row r="14641" spans="2:2">
      <c r="B14641" s="503"/>
    </row>
    <row r="14642" spans="2:2">
      <c r="B14642" s="503"/>
    </row>
    <row r="14643" spans="2:2">
      <c r="B14643" s="503"/>
    </row>
    <row r="14644" spans="2:2">
      <c r="B14644" s="503"/>
    </row>
    <row r="14645" spans="2:2">
      <c r="B14645" s="503"/>
    </row>
    <row r="14646" spans="2:2">
      <c r="B14646" s="503"/>
    </row>
    <row r="14647" spans="2:2">
      <c r="B14647" s="503"/>
    </row>
    <row r="14648" spans="2:2">
      <c r="B14648" s="503"/>
    </row>
    <row r="14649" spans="2:2">
      <c r="B14649" s="503"/>
    </row>
    <row r="14650" spans="2:2">
      <c r="B14650" s="503"/>
    </row>
    <row r="14651" spans="2:2">
      <c r="B14651" s="503"/>
    </row>
    <row r="14652" spans="2:2">
      <c r="B14652" s="503"/>
    </row>
    <row r="14653" spans="2:2">
      <c r="B14653" s="503"/>
    </row>
    <row r="14654" spans="2:2">
      <c r="B14654" s="503"/>
    </row>
    <row r="14655" spans="2:2">
      <c r="B14655" s="503"/>
    </row>
    <row r="14656" spans="2:2">
      <c r="B14656" s="503"/>
    </row>
    <row r="14657" spans="2:2">
      <c r="B14657" s="503"/>
    </row>
    <row r="14658" spans="2:2">
      <c r="B14658" s="503"/>
    </row>
    <row r="14659" spans="2:2">
      <c r="B14659" s="503"/>
    </row>
    <row r="14660" spans="2:2">
      <c r="B14660" s="503"/>
    </row>
    <row r="14661" spans="2:2">
      <c r="B14661" s="503"/>
    </row>
    <row r="14662" spans="2:2">
      <c r="B14662" s="503"/>
    </row>
    <row r="14663" spans="2:2">
      <c r="B14663" s="503"/>
    </row>
    <row r="14664" spans="2:2">
      <c r="B14664" s="503"/>
    </row>
    <row r="14665" spans="2:2">
      <c r="B14665" s="503"/>
    </row>
    <row r="14666" spans="2:2">
      <c r="B14666" s="503"/>
    </row>
    <row r="14667" spans="2:2">
      <c r="B14667" s="503"/>
    </row>
    <row r="14668" spans="2:2">
      <c r="B14668" s="503"/>
    </row>
    <row r="14669" spans="2:2">
      <c r="B14669" s="503"/>
    </row>
    <row r="14670" spans="2:2">
      <c r="B14670" s="503"/>
    </row>
    <row r="14671" spans="2:2">
      <c r="B14671" s="503"/>
    </row>
    <row r="14672" spans="2:2">
      <c r="B14672" s="503"/>
    </row>
    <row r="14673" spans="2:2">
      <c r="B14673" s="503"/>
    </row>
    <row r="14674" spans="2:2">
      <c r="B14674" s="503"/>
    </row>
    <row r="14675" spans="2:2">
      <c r="B14675" s="503"/>
    </row>
    <row r="14676" spans="2:2">
      <c r="B14676" s="503"/>
    </row>
    <row r="14677" spans="2:2">
      <c r="B14677" s="503"/>
    </row>
    <row r="14678" spans="2:2">
      <c r="B14678" s="503"/>
    </row>
    <row r="14679" spans="2:2">
      <c r="B14679" s="503"/>
    </row>
    <row r="14680" spans="2:2">
      <c r="B14680" s="503"/>
    </row>
    <row r="14681" spans="2:2">
      <c r="B14681" s="503"/>
    </row>
    <row r="14682" spans="2:2">
      <c r="B14682" s="503"/>
    </row>
    <row r="14683" spans="2:2">
      <c r="B14683" s="503"/>
    </row>
    <row r="14684" spans="2:2">
      <c r="B14684" s="503"/>
    </row>
    <row r="14685" spans="2:2">
      <c r="B14685" s="503"/>
    </row>
    <row r="14686" spans="2:2">
      <c r="B14686" s="503"/>
    </row>
    <row r="14687" spans="2:2">
      <c r="B14687" s="503"/>
    </row>
    <row r="14688" spans="2:2">
      <c r="B14688" s="503"/>
    </row>
    <row r="14689" spans="2:2">
      <c r="B14689" s="503"/>
    </row>
    <row r="14690" spans="2:2">
      <c r="B14690" s="503"/>
    </row>
    <row r="14691" spans="2:2">
      <c r="B14691" s="503"/>
    </row>
    <row r="14692" spans="2:2">
      <c r="B14692" s="503"/>
    </row>
    <row r="14693" spans="2:2">
      <c r="B14693" s="503"/>
    </row>
    <row r="14694" spans="2:2">
      <c r="B14694" s="503"/>
    </row>
    <row r="14695" spans="2:2">
      <c r="B14695" s="503"/>
    </row>
    <row r="14696" spans="2:2">
      <c r="B14696" s="503"/>
    </row>
    <row r="14697" spans="2:2">
      <c r="B14697" s="503"/>
    </row>
    <row r="14698" spans="2:2">
      <c r="B14698" s="503"/>
    </row>
    <row r="14699" spans="2:2">
      <c r="B14699" s="503"/>
    </row>
    <row r="14700" spans="2:2">
      <c r="B14700" s="503"/>
    </row>
    <row r="14701" spans="2:2">
      <c r="B14701" s="503"/>
    </row>
    <row r="14702" spans="2:2">
      <c r="B14702" s="503"/>
    </row>
    <row r="14703" spans="2:2">
      <c r="B14703" s="503"/>
    </row>
    <row r="14704" spans="2:2">
      <c r="B14704" s="503"/>
    </row>
    <row r="14705" spans="2:2">
      <c r="B14705" s="503"/>
    </row>
    <row r="14706" spans="2:2">
      <c r="B14706" s="503"/>
    </row>
    <row r="14707" spans="2:2">
      <c r="B14707" s="503"/>
    </row>
    <row r="14708" spans="2:2">
      <c r="B14708" s="503"/>
    </row>
    <row r="14709" spans="2:2">
      <c r="B14709" s="503"/>
    </row>
    <row r="14710" spans="2:2">
      <c r="B14710" s="503"/>
    </row>
    <row r="14711" spans="2:2">
      <c r="B14711" s="503"/>
    </row>
    <row r="14712" spans="2:2">
      <c r="B14712" s="503"/>
    </row>
    <row r="14713" spans="2:2">
      <c r="B14713" s="503"/>
    </row>
    <row r="14714" spans="2:2">
      <c r="B14714" s="503"/>
    </row>
    <row r="14715" spans="2:2">
      <c r="B14715" s="503"/>
    </row>
    <row r="14716" spans="2:2">
      <c r="B14716" s="503"/>
    </row>
    <row r="14717" spans="2:2">
      <c r="B14717" s="503"/>
    </row>
    <row r="14718" spans="2:2">
      <c r="B14718" s="503"/>
    </row>
    <row r="14719" spans="2:2">
      <c r="B14719" s="503"/>
    </row>
    <row r="14720" spans="2:2">
      <c r="B14720" s="503"/>
    </row>
    <row r="14721" spans="2:2">
      <c r="B14721" s="503"/>
    </row>
    <row r="14722" spans="2:2">
      <c r="B14722" s="503"/>
    </row>
    <row r="14723" spans="2:2">
      <c r="B14723" s="503"/>
    </row>
    <row r="14724" spans="2:2">
      <c r="B14724" s="503"/>
    </row>
    <row r="14725" spans="2:2">
      <c r="B14725" s="503"/>
    </row>
    <row r="14726" spans="2:2">
      <c r="B14726" s="503"/>
    </row>
    <row r="14727" spans="2:2">
      <c r="B14727" s="503"/>
    </row>
    <row r="14728" spans="2:2">
      <c r="B14728" s="503"/>
    </row>
    <row r="14729" spans="2:2">
      <c r="B14729" s="503"/>
    </row>
    <row r="14730" spans="2:2">
      <c r="B14730" s="503"/>
    </row>
    <row r="14731" spans="2:2">
      <c r="B14731" s="503"/>
    </row>
    <row r="14732" spans="2:2">
      <c r="B14732" s="503"/>
    </row>
    <row r="14733" spans="2:2">
      <c r="B14733" s="503"/>
    </row>
    <row r="14734" spans="2:2">
      <c r="B14734" s="503"/>
    </row>
    <row r="14735" spans="2:2">
      <c r="B14735" s="503"/>
    </row>
    <row r="14736" spans="2:2">
      <c r="B14736" s="503"/>
    </row>
    <row r="14737" spans="2:2">
      <c r="B14737" s="503"/>
    </row>
    <row r="14738" spans="2:2">
      <c r="B14738" s="503"/>
    </row>
    <row r="14739" spans="2:2">
      <c r="B14739" s="503"/>
    </row>
    <row r="14740" spans="2:2">
      <c r="B14740" s="503"/>
    </row>
    <row r="14741" spans="2:2">
      <c r="B14741" s="503"/>
    </row>
    <row r="14742" spans="2:2">
      <c r="B14742" s="503"/>
    </row>
    <row r="14743" spans="2:2">
      <c r="B14743" s="503"/>
    </row>
    <row r="14744" spans="2:2">
      <c r="B14744" s="503"/>
    </row>
    <row r="14745" spans="2:2">
      <c r="B14745" s="503"/>
    </row>
    <row r="14746" spans="2:2">
      <c r="B14746" s="503"/>
    </row>
    <row r="14747" spans="2:2">
      <c r="B14747" s="503"/>
    </row>
    <row r="14748" spans="2:2">
      <c r="B14748" s="503"/>
    </row>
    <row r="14749" spans="2:2">
      <c r="B14749" s="503"/>
    </row>
    <row r="14750" spans="2:2">
      <c r="B14750" s="503"/>
    </row>
    <row r="14751" spans="2:2">
      <c r="B14751" s="503"/>
    </row>
    <row r="14752" spans="2:2">
      <c r="B14752" s="503"/>
    </row>
    <row r="14753" spans="2:2">
      <c r="B14753" s="503"/>
    </row>
    <row r="14754" spans="2:2">
      <c r="B14754" s="503"/>
    </row>
    <row r="14755" spans="2:2">
      <c r="B14755" s="503"/>
    </row>
    <row r="14756" spans="2:2">
      <c r="B14756" s="503"/>
    </row>
    <row r="14757" spans="2:2">
      <c r="B14757" s="503"/>
    </row>
    <row r="14758" spans="2:2">
      <c r="B14758" s="503"/>
    </row>
    <row r="14759" spans="2:2">
      <c r="B14759" s="503"/>
    </row>
    <row r="14760" spans="2:2">
      <c r="B14760" s="503"/>
    </row>
    <row r="14761" spans="2:2">
      <c r="B14761" s="503"/>
    </row>
    <row r="14762" spans="2:2">
      <c r="B14762" s="503"/>
    </row>
    <row r="14763" spans="2:2">
      <c r="B14763" s="503"/>
    </row>
    <row r="14764" spans="2:2">
      <c r="B14764" s="503"/>
    </row>
    <row r="14765" spans="2:2">
      <c r="B14765" s="503"/>
    </row>
    <row r="14766" spans="2:2">
      <c r="B14766" s="503"/>
    </row>
    <row r="14767" spans="2:2">
      <c r="B14767" s="503"/>
    </row>
    <row r="14768" spans="2:2">
      <c r="B14768" s="503"/>
    </row>
    <row r="14769" spans="2:2">
      <c r="B14769" s="503"/>
    </row>
    <row r="14770" spans="2:2">
      <c r="B14770" s="503"/>
    </row>
    <row r="14771" spans="2:2">
      <c r="B14771" s="503"/>
    </row>
    <row r="14772" spans="2:2">
      <c r="B14772" s="503"/>
    </row>
    <row r="14773" spans="2:2">
      <c r="B14773" s="503"/>
    </row>
    <row r="14774" spans="2:2">
      <c r="B14774" s="503"/>
    </row>
    <row r="14775" spans="2:2">
      <c r="B14775" s="503"/>
    </row>
    <row r="14776" spans="2:2">
      <c r="B14776" s="503"/>
    </row>
    <row r="14777" spans="2:2">
      <c r="B14777" s="503"/>
    </row>
    <row r="14778" spans="2:2">
      <c r="B14778" s="503"/>
    </row>
    <row r="14779" spans="2:2">
      <c r="B14779" s="503"/>
    </row>
    <row r="14780" spans="2:2">
      <c r="B14780" s="503"/>
    </row>
    <row r="14781" spans="2:2">
      <c r="B14781" s="503"/>
    </row>
    <row r="14782" spans="2:2">
      <c r="B14782" s="503"/>
    </row>
    <row r="14783" spans="2:2">
      <c r="B14783" s="503"/>
    </row>
    <row r="14784" spans="2:2">
      <c r="B14784" s="503"/>
    </row>
    <row r="14785" spans="2:2">
      <c r="B14785" s="503"/>
    </row>
    <row r="14786" spans="2:2">
      <c r="B14786" s="503"/>
    </row>
    <row r="14787" spans="2:2">
      <c r="B14787" s="503"/>
    </row>
    <row r="14788" spans="2:2">
      <c r="B14788" s="503"/>
    </row>
    <row r="14789" spans="2:2">
      <c r="B14789" s="503"/>
    </row>
    <row r="14790" spans="2:2">
      <c r="B14790" s="503"/>
    </row>
    <row r="14791" spans="2:2">
      <c r="B14791" s="503"/>
    </row>
    <row r="14792" spans="2:2">
      <c r="B14792" s="503"/>
    </row>
    <row r="14793" spans="2:2">
      <c r="B14793" s="503"/>
    </row>
    <row r="14794" spans="2:2">
      <c r="B14794" s="503"/>
    </row>
    <row r="14795" spans="2:2">
      <c r="B14795" s="503"/>
    </row>
    <row r="14796" spans="2:2">
      <c r="B14796" s="503"/>
    </row>
    <row r="14797" spans="2:2">
      <c r="B14797" s="503"/>
    </row>
    <row r="14798" spans="2:2">
      <c r="B14798" s="503"/>
    </row>
    <row r="14799" spans="2:2">
      <c r="B14799" s="503"/>
    </row>
    <row r="14800" spans="2:2">
      <c r="B14800" s="503"/>
    </row>
    <row r="14801" spans="2:2">
      <c r="B14801" s="503"/>
    </row>
    <row r="14802" spans="2:2">
      <c r="B14802" s="503"/>
    </row>
    <row r="14803" spans="2:2">
      <c r="B14803" s="503"/>
    </row>
    <row r="14804" spans="2:2">
      <c r="B14804" s="503"/>
    </row>
    <row r="14805" spans="2:2">
      <c r="B14805" s="503"/>
    </row>
    <row r="14806" spans="2:2">
      <c r="B14806" s="503"/>
    </row>
    <row r="14807" spans="2:2">
      <c r="B14807" s="503"/>
    </row>
    <row r="14808" spans="2:2">
      <c r="B14808" s="503"/>
    </row>
    <row r="14809" spans="2:2">
      <c r="B14809" s="503"/>
    </row>
    <row r="14810" spans="2:2">
      <c r="B14810" s="503"/>
    </row>
    <row r="14811" spans="2:2">
      <c r="B14811" s="503"/>
    </row>
    <row r="14812" spans="2:2">
      <c r="B14812" s="503"/>
    </row>
    <row r="14813" spans="2:2">
      <c r="B14813" s="503"/>
    </row>
    <row r="14814" spans="2:2">
      <c r="B14814" s="503"/>
    </row>
    <row r="14815" spans="2:2">
      <c r="B14815" s="503"/>
    </row>
    <row r="14816" spans="2:2">
      <c r="B14816" s="503"/>
    </row>
    <row r="14817" spans="2:2">
      <c r="B14817" s="503"/>
    </row>
    <row r="14818" spans="2:2">
      <c r="B14818" s="503"/>
    </row>
    <row r="14819" spans="2:2">
      <c r="B14819" s="503"/>
    </row>
    <row r="14820" spans="2:2">
      <c r="B14820" s="503"/>
    </row>
    <row r="14821" spans="2:2">
      <c r="B14821" s="503"/>
    </row>
    <row r="14822" spans="2:2">
      <c r="B14822" s="503"/>
    </row>
    <row r="14823" spans="2:2">
      <c r="B14823" s="503"/>
    </row>
    <row r="14824" spans="2:2">
      <c r="B14824" s="503"/>
    </row>
    <row r="14825" spans="2:2">
      <c r="B14825" s="503"/>
    </row>
    <row r="14826" spans="2:2">
      <c r="B14826" s="503"/>
    </row>
    <row r="14827" spans="2:2">
      <c r="B14827" s="503"/>
    </row>
    <row r="14828" spans="2:2">
      <c r="B14828" s="503"/>
    </row>
    <row r="14829" spans="2:2">
      <c r="B14829" s="503"/>
    </row>
    <row r="14830" spans="2:2">
      <c r="B14830" s="503"/>
    </row>
    <row r="14831" spans="2:2">
      <c r="B14831" s="503"/>
    </row>
    <row r="14832" spans="2:2">
      <c r="B14832" s="503"/>
    </row>
    <row r="14833" spans="2:2">
      <c r="B14833" s="503"/>
    </row>
    <row r="14834" spans="2:2">
      <c r="B14834" s="503"/>
    </row>
    <row r="14835" spans="2:2">
      <c r="B14835" s="503"/>
    </row>
    <row r="14836" spans="2:2">
      <c r="B14836" s="503"/>
    </row>
    <row r="14837" spans="2:2">
      <c r="B14837" s="503"/>
    </row>
    <row r="14838" spans="2:2">
      <c r="B14838" s="503"/>
    </row>
    <row r="14839" spans="2:2">
      <c r="B14839" s="503"/>
    </row>
    <row r="14840" spans="2:2">
      <c r="B14840" s="503"/>
    </row>
    <row r="14841" spans="2:2">
      <c r="B14841" s="503"/>
    </row>
    <row r="14842" spans="2:2">
      <c r="B14842" s="503"/>
    </row>
    <row r="14843" spans="2:2">
      <c r="B14843" s="503"/>
    </row>
    <row r="14844" spans="2:2">
      <c r="B14844" s="503"/>
    </row>
    <row r="14845" spans="2:2">
      <c r="B14845" s="503"/>
    </row>
    <row r="14846" spans="2:2">
      <c r="B14846" s="503"/>
    </row>
    <row r="14847" spans="2:2">
      <c r="B14847" s="503"/>
    </row>
    <row r="14848" spans="2:2">
      <c r="B14848" s="503"/>
    </row>
    <row r="14849" spans="2:2">
      <c r="B14849" s="503"/>
    </row>
    <row r="14850" spans="2:2">
      <c r="B14850" s="503"/>
    </row>
    <row r="14851" spans="2:2">
      <c r="B14851" s="503"/>
    </row>
    <row r="14852" spans="2:2">
      <c r="B14852" s="503"/>
    </row>
    <row r="14853" spans="2:2">
      <c r="B14853" s="503"/>
    </row>
    <row r="14854" spans="2:2">
      <c r="B14854" s="503"/>
    </row>
    <row r="14855" spans="2:2">
      <c r="B14855" s="503"/>
    </row>
    <row r="14856" spans="2:2">
      <c r="B14856" s="503"/>
    </row>
    <row r="14857" spans="2:2">
      <c r="B14857" s="503"/>
    </row>
    <row r="14858" spans="2:2">
      <c r="B14858" s="503"/>
    </row>
    <row r="14859" spans="2:2">
      <c r="B14859" s="503"/>
    </row>
    <row r="14860" spans="2:2">
      <c r="B14860" s="503"/>
    </row>
    <row r="14861" spans="2:2">
      <c r="B14861" s="503"/>
    </row>
    <row r="14862" spans="2:2">
      <c r="B14862" s="503"/>
    </row>
    <row r="14863" spans="2:2">
      <c r="B14863" s="503"/>
    </row>
    <row r="14864" spans="2:2">
      <c r="B14864" s="503"/>
    </row>
    <row r="14865" spans="2:2">
      <c r="B14865" s="503"/>
    </row>
    <row r="14866" spans="2:2">
      <c r="B14866" s="503"/>
    </row>
    <row r="14867" spans="2:2">
      <c r="B14867" s="503"/>
    </row>
    <row r="14868" spans="2:2">
      <c r="B14868" s="503"/>
    </row>
    <row r="14869" spans="2:2">
      <c r="B14869" s="503"/>
    </row>
    <row r="14870" spans="2:2">
      <c r="B14870" s="503"/>
    </row>
    <row r="14871" spans="2:2">
      <c r="B14871" s="503"/>
    </row>
    <row r="14872" spans="2:2">
      <c r="B14872" s="503"/>
    </row>
    <row r="14873" spans="2:2">
      <c r="B14873" s="503"/>
    </row>
    <row r="14874" spans="2:2">
      <c r="B14874" s="503"/>
    </row>
    <row r="14875" spans="2:2">
      <c r="B14875" s="503"/>
    </row>
    <row r="14876" spans="2:2">
      <c r="B14876" s="503"/>
    </row>
    <row r="14877" spans="2:2">
      <c r="B14877" s="503"/>
    </row>
    <row r="14878" spans="2:2">
      <c r="B14878" s="503"/>
    </row>
    <row r="14879" spans="2:2">
      <c r="B14879" s="503"/>
    </row>
    <row r="14880" spans="2:2">
      <c r="B14880" s="503"/>
    </row>
    <row r="14881" spans="2:2">
      <c r="B14881" s="503"/>
    </row>
    <row r="14882" spans="2:2">
      <c r="B14882" s="503"/>
    </row>
    <row r="14883" spans="2:2">
      <c r="B14883" s="503"/>
    </row>
    <row r="14884" spans="2:2">
      <c r="B14884" s="503"/>
    </row>
    <row r="14885" spans="2:2">
      <c r="B14885" s="503"/>
    </row>
    <row r="14886" spans="2:2">
      <c r="B14886" s="503"/>
    </row>
    <row r="14887" spans="2:2">
      <c r="B14887" s="503"/>
    </row>
    <row r="14888" spans="2:2">
      <c r="B14888" s="503"/>
    </row>
    <row r="14889" spans="2:2">
      <c r="B14889" s="503"/>
    </row>
    <row r="14890" spans="2:2">
      <c r="B14890" s="503"/>
    </row>
    <row r="14891" spans="2:2">
      <c r="B14891" s="503"/>
    </row>
    <row r="14892" spans="2:2">
      <c r="B14892" s="503"/>
    </row>
    <row r="14893" spans="2:2">
      <c r="B14893" s="503"/>
    </row>
    <row r="14894" spans="2:2">
      <c r="B14894" s="503"/>
    </row>
    <row r="14895" spans="2:2">
      <c r="B14895" s="503"/>
    </row>
    <row r="14896" spans="2:2">
      <c r="B14896" s="503"/>
    </row>
    <row r="14897" spans="2:2">
      <c r="B14897" s="503"/>
    </row>
    <row r="14898" spans="2:2">
      <c r="B14898" s="503"/>
    </row>
    <row r="14899" spans="2:2">
      <c r="B14899" s="503"/>
    </row>
    <row r="14900" spans="2:2">
      <c r="B14900" s="503"/>
    </row>
    <row r="14901" spans="2:2">
      <c r="B14901" s="503"/>
    </row>
    <row r="14902" spans="2:2">
      <c r="B14902" s="503"/>
    </row>
    <row r="14903" spans="2:2">
      <c r="B14903" s="503"/>
    </row>
    <row r="14904" spans="2:2">
      <c r="B14904" s="503"/>
    </row>
    <row r="14905" spans="2:2">
      <c r="B14905" s="503"/>
    </row>
    <row r="14906" spans="2:2">
      <c r="B14906" s="503"/>
    </row>
    <row r="14907" spans="2:2">
      <c r="B14907" s="503"/>
    </row>
    <row r="14908" spans="2:2">
      <c r="B14908" s="503"/>
    </row>
    <row r="14909" spans="2:2">
      <c r="B14909" s="503"/>
    </row>
    <row r="14910" spans="2:2">
      <c r="B14910" s="503"/>
    </row>
    <row r="14911" spans="2:2">
      <c r="B14911" s="503"/>
    </row>
    <row r="14912" spans="2:2">
      <c r="B14912" s="503"/>
    </row>
    <row r="14913" spans="2:2">
      <c r="B14913" s="503"/>
    </row>
    <row r="14914" spans="2:2">
      <c r="B14914" s="503"/>
    </row>
    <row r="14915" spans="2:2">
      <c r="B14915" s="503"/>
    </row>
    <row r="14916" spans="2:2">
      <c r="B14916" s="503"/>
    </row>
    <row r="14917" spans="2:2">
      <c r="B14917" s="503"/>
    </row>
    <row r="14918" spans="2:2">
      <c r="B14918" s="503"/>
    </row>
    <row r="14919" spans="2:2">
      <c r="B14919" s="503"/>
    </row>
    <row r="14920" spans="2:2">
      <c r="B14920" s="503"/>
    </row>
    <row r="14921" spans="2:2">
      <c r="B14921" s="503"/>
    </row>
    <row r="14922" spans="2:2">
      <c r="B14922" s="503"/>
    </row>
    <row r="14923" spans="2:2">
      <c r="B14923" s="503"/>
    </row>
    <row r="14924" spans="2:2">
      <c r="B14924" s="503"/>
    </row>
    <row r="14925" spans="2:2">
      <c r="B14925" s="503"/>
    </row>
    <row r="14926" spans="2:2">
      <c r="B14926" s="503"/>
    </row>
    <row r="14927" spans="2:2">
      <c r="B14927" s="503"/>
    </row>
    <row r="14928" spans="2:2">
      <c r="B14928" s="503"/>
    </row>
    <row r="14929" spans="2:2">
      <c r="B14929" s="503"/>
    </row>
    <row r="14930" spans="2:2">
      <c r="B14930" s="503"/>
    </row>
    <row r="14931" spans="2:2">
      <c r="B14931" s="503"/>
    </row>
    <row r="14932" spans="2:2">
      <c r="B14932" s="503"/>
    </row>
    <row r="14933" spans="2:2">
      <c r="B14933" s="503"/>
    </row>
    <row r="14934" spans="2:2">
      <c r="B14934" s="503"/>
    </row>
    <row r="14935" spans="2:2">
      <c r="B14935" s="503"/>
    </row>
    <row r="14936" spans="2:2">
      <c r="B14936" s="503"/>
    </row>
    <row r="14937" spans="2:2">
      <c r="B14937" s="503"/>
    </row>
    <row r="14938" spans="2:2">
      <c r="B14938" s="503"/>
    </row>
    <row r="14939" spans="2:2">
      <c r="B14939" s="503"/>
    </row>
    <row r="14940" spans="2:2">
      <c r="B14940" s="503"/>
    </row>
    <row r="14941" spans="2:2">
      <c r="B14941" s="503"/>
    </row>
    <row r="14942" spans="2:2">
      <c r="B14942" s="503"/>
    </row>
    <row r="14943" spans="2:2">
      <c r="B14943" s="503"/>
    </row>
    <row r="14944" spans="2:2">
      <c r="B14944" s="503"/>
    </row>
    <row r="14945" spans="2:2">
      <c r="B14945" s="503"/>
    </row>
    <row r="14946" spans="2:2">
      <c r="B14946" s="503"/>
    </row>
    <row r="14947" spans="2:2">
      <c r="B14947" s="503"/>
    </row>
    <row r="14948" spans="2:2">
      <c r="B14948" s="503"/>
    </row>
    <row r="14949" spans="2:2">
      <c r="B14949" s="503"/>
    </row>
    <row r="14950" spans="2:2">
      <c r="B14950" s="503"/>
    </row>
    <row r="14951" spans="2:2">
      <c r="B14951" s="503"/>
    </row>
    <row r="14952" spans="2:2">
      <c r="B14952" s="503"/>
    </row>
    <row r="14953" spans="2:2">
      <c r="B14953" s="503"/>
    </row>
    <row r="14954" spans="2:2">
      <c r="B14954" s="503"/>
    </row>
    <row r="14955" spans="2:2">
      <c r="B14955" s="503"/>
    </row>
    <row r="14956" spans="2:2">
      <c r="B14956" s="503"/>
    </row>
    <row r="14957" spans="2:2">
      <c r="B14957" s="503"/>
    </row>
    <row r="14958" spans="2:2">
      <c r="B14958" s="503"/>
    </row>
    <row r="14959" spans="2:2">
      <c r="B14959" s="503"/>
    </row>
    <row r="14960" spans="2:2">
      <c r="B14960" s="503"/>
    </row>
    <row r="14961" spans="2:2">
      <c r="B14961" s="503"/>
    </row>
    <row r="14962" spans="2:2">
      <c r="B14962" s="503"/>
    </row>
    <row r="14963" spans="2:2">
      <c r="B14963" s="503"/>
    </row>
    <row r="14964" spans="2:2">
      <c r="B14964" s="503"/>
    </row>
    <row r="14965" spans="2:2">
      <c r="B14965" s="503"/>
    </row>
    <row r="14966" spans="2:2">
      <c r="B14966" s="503"/>
    </row>
    <row r="14967" spans="2:2">
      <c r="B14967" s="503"/>
    </row>
    <row r="14968" spans="2:2">
      <c r="B14968" s="503"/>
    </row>
    <row r="14969" spans="2:2">
      <c r="B14969" s="503"/>
    </row>
    <row r="14970" spans="2:2">
      <c r="B14970" s="503"/>
    </row>
    <row r="14971" spans="2:2">
      <c r="B14971" s="503"/>
    </row>
    <row r="14972" spans="2:2">
      <c r="B14972" s="503"/>
    </row>
    <row r="14973" spans="2:2">
      <c r="B14973" s="503"/>
    </row>
    <row r="14974" spans="2:2">
      <c r="B14974" s="503"/>
    </row>
    <row r="14975" spans="2:2">
      <c r="B14975" s="503"/>
    </row>
    <row r="14976" spans="2:2">
      <c r="B14976" s="503"/>
    </row>
    <row r="14977" spans="2:2">
      <c r="B14977" s="503"/>
    </row>
    <row r="14978" spans="2:2">
      <c r="B14978" s="503"/>
    </row>
    <row r="14979" spans="2:2">
      <c r="B14979" s="503"/>
    </row>
    <row r="14980" spans="2:2">
      <c r="B14980" s="503"/>
    </row>
    <row r="14981" spans="2:2">
      <c r="B14981" s="503"/>
    </row>
    <row r="14982" spans="2:2">
      <c r="B14982" s="503"/>
    </row>
    <row r="14983" spans="2:2">
      <c r="B14983" s="503"/>
    </row>
    <row r="14984" spans="2:2">
      <c r="B14984" s="503"/>
    </row>
    <row r="14985" spans="2:2">
      <c r="B14985" s="503"/>
    </row>
    <row r="14986" spans="2:2">
      <c r="B14986" s="503"/>
    </row>
    <row r="14987" spans="2:2">
      <c r="B14987" s="503"/>
    </row>
    <row r="14988" spans="2:2">
      <c r="B14988" s="503"/>
    </row>
    <row r="14989" spans="2:2">
      <c r="B14989" s="503"/>
    </row>
    <row r="14990" spans="2:2">
      <c r="B14990" s="503"/>
    </row>
    <row r="14991" spans="2:2">
      <c r="B14991" s="503"/>
    </row>
    <row r="14992" spans="2:2">
      <c r="B14992" s="503"/>
    </row>
    <row r="14993" spans="2:2">
      <c r="B14993" s="503"/>
    </row>
    <row r="14994" spans="2:2">
      <c r="B14994" s="503"/>
    </row>
    <row r="14995" spans="2:2">
      <c r="B14995" s="503"/>
    </row>
    <row r="14996" spans="2:2">
      <c r="B14996" s="503"/>
    </row>
    <row r="14997" spans="2:2">
      <c r="B14997" s="503"/>
    </row>
    <row r="14998" spans="2:2">
      <c r="B14998" s="503"/>
    </row>
    <row r="14999" spans="2:2">
      <c r="B14999" s="503"/>
    </row>
    <row r="15000" spans="2:2">
      <c r="B15000" s="503"/>
    </row>
    <row r="15001" spans="2:2">
      <c r="B15001" s="503"/>
    </row>
    <row r="15002" spans="2:2">
      <c r="B15002" s="503"/>
    </row>
    <row r="15003" spans="2:2">
      <c r="B15003" s="503"/>
    </row>
    <row r="15004" spans="2:2">
      <c r="B15004" s="503"/>
    </row>
    <row r="15005" spans="2:2">
      <c r="B15005" s="503"/>
    </row>
    <row r="15006" spans="2:2">
      <c r="B15006" s="503"/>
    </row>
    <row r="15007" spans="2:2">
      <c r="B15007" s="503"/>
    </row>
    <row r="15008" spans="2:2">
      <c r="B15008" s="503"/>
    </row>
    <row r="15009" spans="2:2">
      <c r="B15009" s="503"/>
    </row>
    <row r="15010" spans="2:2">
      <c r="B15010" s="503"/>
    </row>
    <row r="15011" spans="2:2">
      <c r="B15011" s="503"/>
    </row>
    <row r="15012" spans="2:2">
      <c r="B15012" s="503"/>
    </row>
    <row r="15013" spans="2:2">
      <c r="B15013" s="503"/>
    </row>
    <row r="15014" spans="2:2">
      <c r="B15014" s="503"/>
    </row>
    <row r="15015" spans="2:2">
      <c r="B15015" s="503"/>
    </row>
    <row r="15016" spans="2:2">
      <c r="B15016" s="503"/>
    </row>
    <row r="15017" spans="2:2">
      <c r="B15017" s="503"/>
    </row>
    <row r="15018" spans="2:2">
      <c r="B15018" s="503"/>
    </row>
    <row r="15019" spans="2:2">
      <c r="B15019" s="503"/>
    </row>
    <row r="15020" spans="2:2">
      <c r="B15020" s="503"/>
    </row>
    <row r="15021" spans="2:2">
      <c r="B15021" s="503"/>
    </row>
    <row r="15022" spans="2:2">
      <c r="B15022" s="503"/>
    </row>
    <row r="15023" spans="2:2">
      <c r="B15023" s="503"/>
    </row>
    <row r="15024" spans="2:2">
      <c r="B15024" s="503"/>
    </row>
    <row r="15025" spans="2:2">
      <c r="B15025" s="503"/>
    </row>
    <row r="15026" spans="2:2">
      <c r="B15026" s="503"/>
    </row>
    <row r="15027" spans="2:2">
      <c r="B15027" s="503"/>
    </row>
    <row r="15028" spans="2:2">
      <c r="B15028" s="503"/>
    </row>
    <row r="15029" spans="2:2">
      <c r="B15029" s="503"/>
    </row>
    <row r="15030" spans="2:2">
      <c r="B15030" s="503"/>
    </row>
    <row r="15031" spans="2:2">
      <c r="B15031" s="503"/>
    </row>
    <row r="15032" spans="2:2">
      <c r="B15032" s="503"/>
    </row>
    <row r="15033" spans="2:2">
      <c r="B15033" s="503"/>
    </row>
    <row r="15034" spans="2:2">
      <c r="B15034" s="503"/>
    </row>
    <row r="15035" spans="2:2">
      <c r="B15035" s="503"/>
    </row>
    <row r="15036" spans="2:2">
      <c r="B15036" s="503"/>
    </row>
    <row r="15037" spans="2:2">
      <c r="B15037" s="503"/>
    </row>
    <row r="15038" spans="2:2">
      <c r="B15038" s="503"/>
    </row>
    <row r="15039" spans="2:2">
      <c r="B15039" s="503"/>
    </row>
    <row r="15040" spans="2:2">
      <c r="B15040" s="503"/>
    </row>
    <row r="15041" spans="2:2">
      <c r="B15041" s="503"/>
    </row>
    <row r="15042" spans="2:2">
      <c r="B15042" s="503"/>
    </row>
    <row r="15043" spans="2:2">
      <c r="B15043" s="503"/>
    </row>
    <row r="15044" spans="2:2">
      <c r="B15044" s="503"/>
    </row>
    <row r="15045" spans="2:2">
      <c r="B15045" s="503"/>
    </row>
    <row r="15046" spans="2:2">
      <c r="B15046" s="503"/>
    </row>
    <row r="15047" spans="2:2">
      <c r="B15047" s="503"/>
    </row>
    <row r="15048" spans="2:2">
      <c r="B15048" s="503"/>
    </row>
    <row r="15049" spans="2:2">
      <c r="B15049" s="503"/>
    </row>
    <row r="15050" spans="2:2">
      <c r="B15050" s="503"/>
    </row>
    <row r="15051" spans="2:2">
      <c r="B15051" s="503"/>
    </row>
    <row r="15052" spans="2:2">
      <c r="B15052" s="503"/>
    </row>
    <row r="15053" spans="2:2">
      <c r="B15053" s="503"/>
    </row>
    <row r="15054" spans="2:2">
      <c r="B15054" s="503"/>
    </row>
    <row r="15055" spans="2:2">
      <c r="B15055" s="503"/>
    </row>
    <row r="15056" spans="2:2">
      <c r="B15056" s="503"/>
    </row>
    <row r="15057" spans="2:2">
      <c r="B15057" s="503"/>
    </row>
    <row r="15058" spans="2:2">
      <c r="B15058" s="503"/>
    </row>
    <row r="15059" spans="2:2">
      <c r="B15059" s="503"/>
    </row>
    <row r="15060" spans="2:2">
      <c r="B15060" s="503"/>
    </row>
    <row r="15061" spans="2:2">
      <c r="B15061" s="503"/>
    </row>
    <row r="15062" spans="2:2">
      <c r="B15062" s="503"/>
    </row>
    <row r="15063" spans="2:2">
      <c r="B15063" s="503"/>
    </row>
    <row r="15064" spans="2:2">
      <c r="B15064" s="503"/>
    </row>
    <row r="15065" spans="2:2">
      <c r="B15065" s="503"/>
    </row>
    <row r="15066" spans="2:2">
      <c r="B15066" s="503"/>
    </row>
    <row r="15067" spans="2:2">
      <c r="B15067" s="503"/>
    </row>
    <row r="15068" spans="2:2">
      <c r="B15068" s="503"/>
    </row>
    <row r="15069" spans="2:2">
      <c r="B15069" s="503"/>
    </row>
    <row r="15070" spans="2:2">
      <c r="B15070" s="503"/>
    </row>
    <row r="15071" spans="2:2">
      <c r="B15071" s="503"/>
    </row>
    <row r="15072" spans="2:2">
      <c r="B15072" s="503"/>
    </row>
    <row r="15073" spans="2:2">
      <c r="B15073" s="503"/>
    </row>
    <row r="15074" spans="2:2">
      <c r="B15074" s="503"/>
    </row>
    <row r="15075" spans="2:2">
      <c r="B15075" s="503"/>
    </row>
    <row r="15076" spans="2:2">
      <c r="B15076" s="503"/>
    </row>
    <row r="15077" spans="2:2">
      <c r="B15077" s="503"/>
    </row>
    <row r="15078" spans="2:2">
      <c r="B15078" s="503"/>
    </row>
    <row r="15079" spans="2:2">
      <c r="B15079" s="503"/>
    </row>
    <row r="15080" spans="2:2">
      <c r="B15080" s="503"/>
    </row>
    <row r="15081" spans="2:2">
      <c r="B15081" s="503"/>
    </row>
    <row r="15082" spans="2:2">
      <c r="B15082" s="503"/>
    </row>
    <row r="15083" spans="2:2">
      <c r="B15083" s="503"/>
    </row>
    <row r="15084" spans="2:2">
      <c r="B15084" s="503"/>
    </row>
    <row r="15085" spans="2:2">
      <c r="B15085" s="503"/>
    </row>
    <row r="15086" spans="2:2">
      <c r="B15086" s="503"/>
    </row>
    <row r="15087" spans="2:2">
      <c r="B15087" s="503"/>
    </row>
    <row r="15088" spans="2:2">
      <c r="B15088" s="503"/>
    </row>
    <row r="15089" spans="2:2">
      <c r="B15089" s="503"/>
    </row>
    <row r="15090" spans="2:2">
      <c r="B15090" s="503"/>
    </row>
    <row r="15091" spans="2:2">
      <c r="B15091" s="503"/>
    </row>
    <row r="15092" spans="2:2">
      <c r="B15092" s="503"/>
    </row>
    <row r="15093" spans="2:2">
      <c r="B15093" s="503"/>
    </row>
    <row r="15094" spans="2:2">
      <c r="B15094" s="503"/>
    </row>
    <row r="15095" spans="2:2">
      <c r="B15095" s="503"/>
    </row>
    <row r="15096" spans="2:2">
      <c r="B15096" s="503"/>
    </row>
    <row r="15097" spans="2:2">
      <c r="B15097" s="503"/>
    </row>
    <row r="15098" spans="2:2">
      <c r="B15098" s="503"/>
    </row>
    <row r="15099" spans="2:2">
      <c r="B15099" s="503"/>
    </row>
    <row r="15100" spans="2:2">
      <c r="B15100" s="503"/>
    </row>
    <row r="15101" spans="2:2">
      <c r="B15101" s="503"/>
    </row>
    <row r="15102" spans="2:2">
      <c r="B15102" s="503"/>
    </row>
    <row r="15103" spans="2:2">
      <c r="B15103" s="503"/>
    </row>
    <row r="15104" spans="2:2">
      <c r="B15104" s="503"/>
    </row>
    <row r="15105" spans="2:2">
      <c r="B15105" s="503"/>
    </row>
    <row r="15106" spans="2:2">
      <c r="B15106" s="503"/>
    </row>
    <row r="15107" spans="2:2">
      <c r="B15107" s="503"/>
    </row>
    <row r="15108" spans="2:2">
      <c r="B15108" s="503"/>
    </row>
    <row r="15109" spans="2:2">
      <c r="B15109" s="503"/>
    </row>
    <row r="15110" spans="2:2">
      <c r="B15110" s="503"/>
    </row>
    <row r="15111" spans="2:2">
      <c r="B15111" s="503"/>
    </row>
    <row r="15112" spans="2:2">
      <c r="B15112" s="503"/>
    </row>
    <row r="15113" spans="2:2">
      <c r="B15113" s="503"/>
    </row>
    <row r="15114" spans="2:2">
      <c r="B15114" s="503"/>
    </row>
    <row r="15115" spans="2:2">
      <c r="B15115" s="503"/>
    </row>
    <row r="15116" spans="2:2">
      <c r="B15116" s="503"/>
    </row>
    <row r="15117" spans="2:2">
      <c r="B15117" s="503"/>
    </row>
    <row r="15118" spans="2:2">
      <c r="B15118" s="503"/>
    </row>
    <row r="15119" spans="2:2">
      <c r="B15119" s="503"/>
    </row>
    <row r="15120" spans="2:2">
      <c r="B15120" s="503"/>
    </row>
    <row r="15121" spans="2:2">
      <c r="B15121" s="503"/>
    </row>
    <row r="15122" spans="2:2">
      <c r="B15122" s="503"/>
    </row>
    <row r="15123" spans="2:2">
      <c r="B15123" s="503"/>
    </row>
    <row r="15124" spans="2:2">
      <c r="B15124" s="503"/>
    </row>
    <row r="15125" spans="2:2">
      <c r="B15125" s="503"/>
    </row>
    <row r="15126" spans="2:2">
      <c r="B15126" s="503"/>
    </row>
    <row r="15127" spans="2:2">
      <c r="B15127" s="503"/>
    </row>
    <row r="15128" spans="2:2">
      <c r="B15128" s="503"/>
    </row>
    <row r="15129" spans="2:2">
      <c r="B15129" s="503"/>
    </row>
    <row r="15130" spans="2:2">
      <c r="B15130" s="503"/>
    </row>
    <row r="15131" spans="2:2">
      <c r="B15131" s="503"/>
    </row>
    <row r="15132" spans="2:2">
      <c r="B15132" s="503"/>
    </row>
    <row r="15133" spans="2:2">
      <c r="B15133" s="503"/>
    </row>
    <row r="15134" spans="2:2">
      <c r="B15134" s="503"/>
    </row>
    <row r="15135" spans="2:2">
      <c r="B15135" s="503"/>
    </row>
    <row r="15136" spans="2:2">
      <c r="B15136" s="503"/>
    </row>
    <row r="15137" spans="2:2">
      <c r="B15137" s="503"/>
    </row>
    <row r="15138" spans="2:2">
      <c r="B15138" s="503"/>
    </row>
    <row r="15139" spans="2:2">
      <c r="B15139" s="503"/>
    </row>
    <row r="15140" spans="2:2">
      <c r="B15140" s="503"/>
    </row>
    <row r="15141" spans="2:2">
      <c r="B15141" s="503"/>
    </row>
    <row r="15142" spans="2:2">
      <c r="B15142" s="503"/>
    </row>
    <row r="15143" spans="2:2">
      <c r="B15143" s="503"/>
    </row>
    <row r="15144" spans="2:2">
      <c r="B15144" s="503"/>
    </row>
    <row r="15145" spans="2:2">
      <c r="B15145" s="503"/>
    </row>
    <row r="15146" spans="2:2">
      <c r="B15146" s="503"/>
    </row>
    <row r="15147" spans="2:2">
      <c r="B15147" s="503"/>
    </row>
    <row r="15148" spans="2:2">
      <c r="B15148" s="503"/>
    </row>
    <row r="15149" spans="2:2">
      <c r="B15149" s="503"/>
    </row>
    <row r="15150" spans="2:2">
      <c r="B15150" s="503"/>
    </row>
    <row r="15151" spans="2:2">
      <c r="B15151" s="503"/>
    </row>
    <row r="15152" spans="2:2">
      <c r="B15152" s="503"/>
    </row>
    <row r="15153" spans="2:2">
      <c r="B15153" s="503"/>
    </row>
    <row r="15154" spans="2:2">
      <c r="B15154" s="503"/>
    </row>
    <row r="15155" spans="2:2">
      <c r="B15155" s="503"/>
    </row>
    <row r="15156" spans="2:2">
      <c r="B15156" s="503"/>
    </row>
    <row r="15157" spans="2:2">
      <c r="B15157" s="503"/>
    </row>
    <row r="15158" spans="2:2">
      <c r="B15158" s="503"/>
    </row>
    <row r="15159" spans="2:2">
      <c r="B15159" s="503"/>
    </row>
    <row r="15160" spans="2:2">
      <c r="B15160" s="503"/>
    </row>
    <row r="15161" spans="2:2">
      <c r="B15161" s="503"/>
    </row>
    <row r="15162" spans="2:2">
      <c r="B15162" s="503"/>
    </row>
    <row r="15163" spans="2:2">
      <c r="B15163" s="503"/>
    </row>
    <row r="15164" spans="2:2">
      <c r="B15164" s="503"/>
    </row>
    <row r="15165" spans="2:2">
      <c r="B15165" s="503"/>
    </row>
    <row r="15166" spans="2:2">
      <c r="B15166" s="503"/>
    </row>
    <row r="15167" spans="2:2">
      <c r="B15167" s="503"/>
    </row>
    <row r="15168" spans="2:2">
      <c r="B15168" s="503"/>
    </row>
    <row r="15169" spans="2:2">
      <c r="B15169" s="503"/>
    </row>
    <row r="15170" spans="2:2">
      <c r="B15170" s="503"/>
    </row>
    <row r="15171" spans="2:2">
      <c r="B15171" s="503"/>
    </row>
    <row r="15172" spans="2:2">
      <c r="B15172" s="503"/>
    </row>
    <row r="15173" spans="2:2">
      <c r="B15173" s="503"/>
    </row>
    <row r="15174" spans="2:2">
      <c r="B15174" s="503"/>
    </row>
    <row r="15175" spans="2:2">
      <c r="B15175" s="503"/>
    </row>
    <row r="15176" spans="2:2">
      <c r="B15176" s="503"/>
    </row>
    <row r="15177" spans="2:2">
      <c r="B15177" s="503"/>
    </row>
    <row r="15178" spans="2:2">
      <c r="B15178" s="503"/>
    </row>
    <row r="15179" spans="2:2">
      <c r="B15179" s="503"/>
    </row>
    <row r="15180" spans="2:2">
      <c r="B15180" s="503"/>
    </row>
    <row r="15181" spans="2:2">
      <c r="B15181" s="503"/>
    </row>
    <row r="15182" spans="2:2">
      <c r="B15182" s="503"/>
    </row>
    <row r="15183" spans="2:2">
      <c r="B15183" s="503"/>
    </row>
    <row r="15184" spans="2:2">
      <c r="B15184" s="503"/>
    </row>
    <row r="15185" spans="2:2">
      <c r="B15185" s="503"/>
    </row>
    <row r="15186" spans="2:2">
      <c r="B15186" s="503"/>
    </row>
    <row r="15187" spans="2:2">
      <c r="B15187" s="503"/>
    </row>
    <row r="15188" spans="2:2">
      <c r="B15188" s="503"/>
    </row>
    <row r="15189" spans="2:2">
      <c r="B15189" s="503"/>
    </row>
    <row r="15190" spans="2:2">
      <c r="B15190" s="503"/>
    </row>
    <row r="15191" spans="2:2">
      <c r="B15191" s="503"/>
    </row>
    <row r="15192" spans="2:2">
      <c r="B15192" s="503"/>
    </row>
    <row r="15193" spans="2:2">
      <c r="B15193" s="503"/>
    </row>
    <row r="15194" spans="2:2">
      <c r="B15194" s="503"/>
    </row>
    <row r="15195" spans="2:2">
      <c r="B15195" s="503"/>
    </row>
    <row r="15196" spans="2:2">
      <c r="B15196" s="503"/>
    </row>
    <row r="15197" spans="2:2">
      <c r="B15197" s="503"/>
    </row>
    <row r="15198" spans="2:2">
      <c r="B15198" s="503"/>
    </row>
    <row r="15199" spans="2:2">
      <c r="B15199" s="503"/>
    </row>
    <row r="15200" spans="2:2">
      <c r="B15200" s="503"/>
    </row>
    <row r="15201" spans="2:2">
      <c r="B15201" s="503"/>
    </row>
    <row r="15202" spans="2:2">
      <c r="B15202" s="503"/>
    </row>
    <row r="15203" spans="2:2">
      <c r="B15203" s="503"/>
    </row>
    <row r="15204" spans="2:2">
      <c r="B15204" s="503"/>
    </row>
    <row r="15205" spans="2:2">
      <c r="B15205" s="503"/>
    </row>
    <row r="15206" spans="2:2">
      <c r="B15206" s="503"/>
    </row>
    <row r="15207" spans="2:2">
      <c r="B15207" s="503"/>
    </row>
    <row r="15208" spans="2:2">
      <c r="B15208" s="503"/>
    </row>
    <row r="15209" spans="2:2">
      <c r="B15209" s="503"/>
    </row>
    <row r="15210" spans="2:2">
      <c r="B15210" s="503"/>
    </row>
    <row r="15211" spans="2:2">
      <c r="B15211" s="503"/>
    </row>
    <row r="15212" spans="2:2">
      <c r="B15212" s="503"/>
    </row>
    <row r="15213" spans="2:2">
      <c r="B15213" s="503"/>
    </row>
    <row r="15214" spans="2:2">
      <c r="B15214" s="503"/>
    </row>
    <row r="15215" spans="2:2">
      <c r="B15215" s="503"/>
    </row>
    <row r="15216" spans="2:2">
      <c r="B15216" s="503"/>
    </row>
    <row r="15217" spans="2:2">
      <c r="B15217" s="503"/>
    </row>
    <row r="15218" spans="2:2">
      <c r="B15218" s="503"/>
    </row>
    <row r="15219" spans="2:2">
      <c r="B15219" s="503"/>
    </row>
    <row r="15220" spans="2:2">
      <c r="B15220" s="503"/>
    </row>
    <row r="15221" spans="2:2">
      <c r="B15221" s="503"/>
    </row>
    <row r="15222" spans="2:2">
      <c r="B15222" s="503"/>
    </row>
    <row r="15223" spans="2:2">
      <c r="B15223" s="503"/>
    </row>
    <row r="15224" spans="2:2">
      <c r="B15224" s="503"/>
    </row>
    <row r="15225" spans="2:2">
      <c r="B15225" s="503"/>
    </row>
    <row r="15226" spans="2:2">
      <c r="B15226" s="503"/>
    </row>
    <row r="15227" spans="2:2">
      <c r="B15227" s="503"/>
    </row>
    <row r="15228" spans="2:2">
      <c r="B15228" s="503"/>
    </row>
    <row r="15229" spans="2:2">
      <c r="B15229" s="503"/>
    </row>
    <row r="15230" spans="2:2">
      <c r="B15230" s="503"/>
    </row>
    <row r="15231" spans="2:2">
      <c r="B15231" s="503"/>
    </row>
    <row r="15232" spans="2:2">
      <c r="B15232" s="503"/>
    </row>
    <row r="15233" spans="2:2">
      <c r="B15233" s="503"/>
    </row>
    <row r="15234" spans="2:2">
      <c r="B15234" s="503"/>
    </row>
    <row r="15235" spans="2:2">
      <c r="B15235" s="503"/>
    </row>
    <row r="15236" spans="2:2">
      <c r="B15236" s="503"/>
    </row>
    <row r="15237" spans="2:2">
      <c r="B15237" s="503"/>
    </row>
    <row r="15238" spans="2:2">
      <c r="B15238" s="503"/>
    </row>
    <row r="15239" spans="2:2">
      <c r="B15239" s="503"/>
    </row>
    <row r="15240" spans="2:2">
      <c r="B15240" s="503"/>
    </row>
    <row r="15241" spans="2:2">
      <c r="B15241" s="503"/>
    </row>
    <row r="15242" spans="2:2">
      <c r="B15242" s="503"/>
    </row>
    <row r="15243" spans="2:2">
      <c r="B15243" s="503"/>
    </row>
    <row r="15244" spans="2:2">
      <c r="B15244" s="503"/>
    </row>
    <row r="15245" spans="2:2">
      <c r="B15245" s="503"/>
    </row>
    <row r="15246" spans="2:2">
      <c r="B15246" s="503"/>
    </row>
    <row r="15247" spans="2:2">
      <c r="B15247" s="503"/>
    </row>
    <row r="15248" spans="2:2">
      <c r="B15248" s="503"/>
    </row>
    <row r="15249" spans="2:2">
      <c r="B15249" s="503"/>
    </row>
    <row r="15250" spans="2:2">
      <c r="B15250" s="503"/>
    </row>
    <row r="15251" spans="2:2">
      <c r="B15251" s="503"/>
    </row>
    <row r="15252" spans="2:2">
      <c r="B15252" s="503"/>
    </row>
    <row r="15253" spans="2:2">
      <c r="B15253" s="503"/>
    </row>
    <row r="15254" spans="2:2">
      <c r="B15254" s="503"/>
    </row>
    <row r="15255" spans="2:2">
      <c r="B15255" s="503"/>
    </row>
    <row r="15256" spans="2:2">
      <c r="B15256" s="503"/>
    </row>
    <row r="15257" spans="2:2">
      <c r="B15257" s="503"/>
    </row>
    <row r="15258" spans="2:2">
      <c r="B15258" s="503"/>
    </row>
    <row r="15259" spans="2:2">
      <c r="B15259" s="503"/>
    </row>
    <row r="15260" spans="2:2">
      <c r="B15260" s="503"/>
    </row>
    <row r="15261" spans="2:2">
      <c r="B15261" s="503"/>
    </row>
    <row r="15262" spans="2:2">
      <c r="B15262" s="503"/>
    </row>
    <row r="15263" spans="2:2">
      <c r="B15263" s="503"/>
    </row>
    <row r="15264" spans="2:2">
      <c r="B15264" s="503"/>
    </row>
    <row r="15265" spans="2:2">
      <c r="B15265" s="503"/>
    </row>
    <row r="15266" spans="2:2">
      <c r="B15266" s="503"/>
    </row>
    <row r="15267" spans="2:2">
      <c r="B15267" s="503"/>
    </row>
    <row r="15268" spans="2:2">
      <c r="B15268" s="503"/>
    </row>
    <row r="15269" spans="2:2">
      <c r="B15269" s="503"/>
    </row>
    <row r="15270" spans="2:2">
      <c r="B15270" s="503"/>
    </row>
    <row r="15271" spans="2:2">
      <c r="B15271" s="503"/>
    </row>
    <row r="15272" spans="2:2">
      <c r="B15272" s="503"/>
    </row>
    <row r="15273" spans="2:2">
      <c r="B15273" s="503"/>
    </row>
    <row r="15274" spans="2:2">
      <c r="B15274" s="503"/>
    </row>
    <row r="15275" spans="2:2">
      <c r="B15275" s="503"/>
    </row>
    <row r="15276" spans="2:2">
      <c r="B15276" s="503"/>
    </row>
    <row r="15277" spans="2:2">
      <c r="B15277" s="503"/>
    </row>
    <row r="15278" spans="2:2">
      <c r="B15278" s="503"/>
    </row>
    <row r="15279" spans="2:2">
      <c r="B15279" s="503"/>
    </row>
    <row r="15280" spans="2:2">
      <c r="B15280" s="503"/>
    </row>
    <row r="15281" spans="2:2">
      <c r="B15281" s="503"/>
    </row>
    <row r="15282" spans="2:2">
      <c r="B15282" s="503"/>
    </row>
    <row r="15283" spans="2:2">
      <c r="B15283" s="503"/>
    </row>
    <row r="15284" spans="2:2">
      <c r="B15284" s="503"/>
    </row>
    <row r="15285" spans="2:2">
      <c r="B15285" s="503"/>
    </row>
    <row r="15286" spans="2:2">
      <c r="B15286" s="503"/>
    </row>
    <row r="15287" spans="2:2">
      <c r="B15287" s="503"/>
    </row>
    <row r="15288" spans="2:2">
      <c r="B15288" s="503"/>
    </row>
    <row r="15289" spans="2:2">
      <c r="B15289" s="503"/>
    </row>
    <row r="15290" spans="2:2">
      <c r="B15290" s="503"/>
    </row>
    <row r="15291" spans="2:2">
      <c r="B15291" s="503"/>
    </row>
    <row r="15292" spans="2:2">
      <c r="B15292" s="503"/>
    </row>
    <row r="15293" spans="2:2">
      <c r="B15293" s="503"/>
    </row>
    <row r="15294" spans="2:2">
      <c r="B15294" s="503"/>
    </row>
    <row r="15295" spans="2:2">
      <c r="B15295" s="503"/>
    </row>
    <row r="15296" spans="2:2">
      <c r="B15296" s="503"/>
    </row>
    <row r="15297" spans="2:2">
      <c r="B15297" s="503"/>
    </row>
    <row r="15298" spans="2:2">
      <c r="B15298" s="503"/>
    </row>
    <row r="15299" spans="2:2">
      <c r="B15299" s="503"/>
    </row>
    <row r="15300" spans="2:2">
      <c r="B15300" s="503"/>
    </row>
    <row r="15301" spans="2:2">
      <c r="B15301" s="503"/>
    </row>
    <row r="15302" spans="2:2">
      <c r="B15302" s="503"/>
    </row>
    <row r="15303" spans="2:2">
      <c r="B15303" s="503"/>
    </row>
    <row r="15304" spans="2:2">
      <c r="B15304" s="503"/>
    </row>
    <row r="15305" spans="2:2">
      <c r="B15305" s="503"/>
    </row>
    <row r="15306" spans="2:2">
      <c r="B15306" s="503"/>
    </row>
    <row r="15307" spans="2:2">
      <c r="B15307" s="503"/>
    </row>
    <row r="15308" spans="2:2">
      <c r="B15308" s="503"/>
    </row>
    <row r="15309" spans="2:2">
      <c r="B15309" s="503"/>
    </row>
    <row r="15310" spans="2:2">
      <c r="B15310" s="503"/>
    </row>
    <row r="15311" spans="2:2">
      <c r="B15311" s="503"/>
    </row>
    <row r="15312" spans="2:2">
      <c r="B15312" s="503"/>
    </row>
    <row r="15313" spans="2:2">
      <c r="B15313" s="503"/>
    </row>
    <row r="15314" spans="2:2">
      <c r="B15314" s="503"/>
    </row>
    <row r="15315" spans="2:2">
      <c r="B15315" s="503"/>
    </row>
    <row r="15316" spans="2:2">
      <c r="B15316" s="503"/>
    </row>
    <row r="15317" spans="2:2">
      <c r="B15317" s="503"/>
    </row>
    <row r="15318" spans="2:2">
      <c r="B15318" s="503"/>
    </row>
    <row r="15319" spans="2:2">
      <c r="B15319" s="503"/>
    </row>
    <row r="15320" spans="2:2">
      <c r="B15320" s="503"/>
    </row>
    <row r="15321" spans="2:2">
      <c r="B15321" s="503"/>
    </row>
    <row r="15322" spans="2:2">
      <c r="B15322" s="503"/>
    </row>
    <row r="15323" spans="2:2">
      <c r="B15323" s="503"/>
    </row>
    <row r="15324" spans="2:2">
      <c r="B15324" s="503"/>
    </row>
    <row r="15325" spans="2:2">
      <c r="B15325" s="503"/>
    </row>
    <row r="15326" spans="2:2">
      <c r="B15326" s="503"/>
    </row>
    <row r="15327" spans="2:2">
      <c r="B15327" s="503"/>
    </row>
    <row r="15328" spans="2:2">
      <c r="B15328" s="503"/>
    </row>
    <row r="15329" spans="2:2">
      <c r="B15329" s="503"/>
    </row>
    <row r="15330" spans="2:2">
      <c r="B15330" s="503"/>
    </row>
    <row r="15331" spans="2:2">
      <c r="B15331" s="503"/>
    </row>
    <row r="15332" spans="2:2">
      <c r="B15332" s="503"/>
    </row>
    <row r="15333" spans="2:2">
      <c r="B15333" s="503"/>
    </row>
    <row r="15334" spans="2:2">
      <c r="B15334" s="503"/>
    </row>
    <row r="15335" spans="2:2">
      <c r="B15335" s="503"/>
    </row>
    <row r="15336" spans="2:2">
      <c r="B15336" s="503"/>
    </row>
    <row r="15337" spans="2:2">
      <c r="B15337" s="503"/>
    </row>
    <row r="15338" spans="2:2">
      <c r="B15338" s="503"/>
    </row>
    <row r="15339" spans="2:2">
      <c r="B15339" s="503"/>
    </row>
    <row r="15340" spans="2:2">
      <c r="B15340" s="503"/>
    </row>
    <row r="15341" spans="2:2">
      <c r="B15341" s="503"/>
    </row>
    <row r="15342" spans="2:2">
      <c r="B15342" s="503"/>
    </row>
    <row r="15343" spans="2:2">
      <c r="B15343" s="503"/>
    </row>
    <row r="15344" spans="2:2">
      <c r="B15344" s="503"/>
    </row>
    <row r="15345" spans="2:2">
      <c r="B15345" s="503"/>
    </row>
    <row r="15346" spans="2:2">
      <c r="B15346" s="503"/>
    </row>
    <row r="15347" spans="2:2">
      <c r="B15347" s="503"/>
    </row>
    <row r="15348" spans="2:2">
      <c r="B15348" s="503"/>
    </row>
    <row r="15349" spans="2:2">
      <c r="B15349" s="503"/>
    </row>
    <row r="15350" spans="2:2">
      <c r="B15350" s="503"/>
    </row>
    <row r="15351" spans="2:2">
      <c r="B15351" s="503"/>
    </row>
    <row r="15352" spans="2:2">
      <c r="B15352" s="503"/>
    </row>
    <row r="15353" spans="2:2">
      <c r="B15353" s="503"/>
    </row>
    <row r="15354" spans="2:2">
      <c r="B15354" s="503"/>
    </row>
    <row r="15355" spans="2:2">
      <c r="B15355" s="503"/>
    </row>
    <row r="15356" spans="2:2">
      <c r="B15356" s="503"/>
    </row>
    <row r="15357" spans="2:2">
      <c r="B15357" s="503"/>
    </row>
    <row r="15358" spans="2:2">
      <c r="B15358" s="503"/>
    </row>
    <row r="15359" spans="2:2">
      <c r="B15359" s="503"/>
    </row>
    <row r="15360" spans="2:2">
      <c r="B15360" s="503"/>
    </row>
    <row r="15361" spans="2:2">
      <c r="B15361" s="503"/>
    </row>
    <row r="15362" spans="2:2">
      <c r="B15362" s="503"/>
    </row>
    <row r="15363" spans="2:2">
      <c r="B15363" s="503"/>
    </row>
    <row r="15364" spans="2:2">
      <c r="B15364" s="503"/>
    </row>
    <row r="15365" spans="2:2">
      <c r="B15365" s="503"/>
    </row>
    <row r="15366" spans="2:2">
      <c r="B15366" s="503"/>
    </row>
    <row r="15367" spans="2:2">
      <c r="B15367" s="503"/>
    </row>
    <row r="15368" spans="2:2">
      <c r="B15368" s="503"/>
    </row>
    <row r="15369" spans="2:2">
      <c r="B15369" s="503"/>
    </row>
    <row r="15370" spans="2:2">
      <c r="B15370" s="503"/>
    </row>
    <row r="15371" spans="2:2">
      <c r="B15371" s="503"/>
    </row>
    <row r="15372" spans="2:2">
      <c r="B15372" s="503"/>
    </row>
    <row r="15373" spans="2:2">
      <c r="B15373" s="503"/>
    </row>
    <row r="15374" spans="2:2">
      <c r="B15374" s="503"/>
    </row>
    <row r="15375" spans="2:2">
      <c r="B15375" s="503"/>
    </row>
    <row r="15376" spans="2:2">
      <c r="B15376" s="503"/>
    </row>
    <row r="15377" spans="2:2">
      <c r="B15377" s="503"/>
    </row>
    <row r="15378" spans="2:2">
      <c r="B15378" s="503"/>
    </row>
    <row r="15379" spans="2:2">
      <c r="B15379" s="503"/>
    </row>
    <row r="15380" spans="2:2">
      <c r="B15380" s="503"/>
    </row>
    <row r="15381" spans="2:2">
      <c r="B15381" s="503"/>
    </row>
    <row r="15382" spans="2:2">
      <c r="B15382" s="503"/>
    </row>
    <row r="15383" spans="2:2">
      <c r="B15383" s="503"/>
    </row>
    <row r="15384" spans="2:2">
      <c r="B15384" s="503"/>
    </row>
    <row r="15385" spans="2:2">
      <c r="B15385" s="503"/>
    </row>
    <row r="15386" spans="2:2">
      <c r="B15386" s="503"/>
    </row>
    <row r="15387" spans="2:2">
      <c r="B15387" s="503"/>
    </row>
    <row r="15388" spans="2:2">
      <c r="B15388" s="503"/>
    </row>
    <row r="15389" spans="2:2">
      <c r="B15389" s="503"/>
    </row>
    <row r="15390" spans="2:2">
      <c r="B15390" s="503"/>
    </row>
    <row r="15391" spans="2:2">
      <c r="B15391" s="503"/>
    </row>
    <row r="15392" spans="2:2">
      <c r="B15392" s="503"/>
    </row>
    <row r="15393" spans="2:2">
      <c r="B15393" s="503"/>
    </row>
    <row r="15394" spans="2:2">
      <c r="B15394" s="503"/>
    </row>
    <row r="15395" spans="2:2">
      <c r="B15395" s="503"/>
    </row>
    <row r="15396" spans="2:2">
      <c r="B15396" s="503"/>
    </row>
    <row r="15397" spans="2:2">
      <c r="B15397" s="503"/>
    </row>
    <row r="15398" spans="2:2">
      <c r="B15398" s="503"/>
    </row>
    <row r="15399" spans="2:2">
      <c r="B15399" s="503"/>
    </row>
    <row r="15400" spans="2:2">
      <c r="B15400" s="503"/>
    </row>
    <row r="15401" spans="2:2">
      <c r="B15401" s="503"/>
    </row>
    <row r="15402" spans="2:2">
      <c r="B15402" s="503"/>
    </row>
    <row r="15403" spans="2:2">
      <c r="B15403" s="503"/>
    </row>
    <row r="15404" spans="2:2">
      <c r="B15404" s="503"/>
    </row>
    <row r="15405" spans="2:2">
      <c r="B15405" s="503"/>
    </row>
    <row r="15406" spans="2:2">
      <c r="B15406" s="503"/>
    </row>
    <row r="15407" spans="2:2">
      <c r="B15407" s="503"/>
    </row>
    <row r="15408" spans="2:2">
      <c r="B15408" s="503"/>
    </row>
    <row r="15409" spans="2:2">
      <c r="B15409" s="503"/>
    </row>
    <row r="15410" spans="2:2">
      <c r="B15410" s="503"/>
    </row>
    <row r="15411" spans="2:2">
      <c r="B15411" s="503"/>
    </row>
    <row r="15412" spans="2:2">
      <c r="B15412" s="503"/>
    </row>
    <row r="15413" spans="2:2">
      <c r="B15413" s="503"/>
    </row>
    <row r="15414" spans="2:2">
      <c r="B15414" s="503"/>
    </row>
    <row r="15415" spans="2:2">
      <c r="B15415" s="503"/>
    </row>
    <row r="15416" spans="2:2">
      <c r="B15416" s="503"/>
    </row>
    <row r="15417" spans="2:2">
      <c r="B15417" s="503"/>
    </row>
    <row r="15418" spans="2:2">
      <c r="B15418" s="503"/>
    </row>
    <row r="15419" spans="2:2">
      <c r="B15419" s="503"/>
    </row>
    <row r="15420" spans="2:2">
      <c r="B15420" s="503"/>
    </row>
    <row r="15421" spans="2:2">
      <c r="B15421" s="503"/>
    </row>
    <row r="15422" spans="2:2">
      <c r="B15422" s="503"/>
    </row>
    <row r="15423" spans="2:2">
      <c r="B15423" s="503"/>
    </row>
    <row r="15424" spans="2:2">
      <c r="B15424" s="503"/>
    </row>
    <row r="15425" spans="2:2">
      <c r="B15425" s="503"/>
    </row>
    <row r="15426" spans="2:2">
      <c r="B15426" s="503"/>
    </row>
    <row r="15427" spans="2:2">
      <c r="B15427" s="503"/>
    </row>
    <row r="15428" spans="2:2">
      <c r="B15428" s="503"/>
    </row>
    <row r="15429" spans="2:2">
      <c r="B15429" s="503"/>
    </row>
    <row r="15430" spans="2:2">
      <c r="B15430" s="503"/>
    </row>
    <row r="15431" spans="2:2">
      <c r="B15431" s="503"/>
    </row>
    <row r="15432" spans="2:2">
      <c r="B15432" s="503"/>
    </row>
    <row r="15433" spans="2:2">
      <c r="B15433" s="503"/>
    </row>
    <row r="15434" spans="2:2">
      <c r="B15434" s="503"/>
    </row>
    <row r="15435" spans="2:2">
      <c r="B15435" s="503"/>
    </row>
    <row r="15436" spans="2:2">
      <c r="B15436" s="503"/>
    </row>
    <row r="15437" spans="2:2">
      <c r="B15437" s="503"/>
    </row>
    <row r="15438" spans="2:2">
      <c r="B15438" s="503"/>
    </row>
    <row r="15439" spans="2:2">
      <c r="B15439" s="503"/>
    </row>
    <row r="15440" spans="2:2">
      <c r="B15440" s="503"/>
    </row>
    <row r="15441" spans="2:2">
      <c r="B15441" s="503"/>
    </row>
    <row r="15442" spans="2:2">
      <c r="B15442" s="503"/>
    </row>
    <row r="15443" spans="2:2">
      <c r="B15443" s="503"/>
    </row>
    <row r="15444" spans="2:2">
      <c r="B15444" s="503"/>
    </row>
    <row r="15445" spans="2:2">
      <c r="B15445" s="503"/>
    </row>
    <row r="15446" spans="2:2">
      <c r="B15446" s="503"/>
    </row>
    <row r="15447" spans="2:2">
      <c r="B15447" s="503"/>
    </row>
    <row r="15448" spans="2:2">
      <c r="B15448" s="503"/>
    </row>
    <row r="15449" spans="2:2">
      <c r="B15449" s="503"/>
    </row>
    <row r="15450" spans="2:2">
      <c r="B15450" s="503"/>
    </row>
    <row r="15451" spans="2:2">
      <c r="B15451" s="503"/>
    </row>
    <row r="15452" spans="2:2">
      <c r="B15452" s="503"/>
    </row>
    <row r="15453" spans="2:2">
      <c r="B15453" s="503"/>
    </row>
    <row r="15454" spans="2:2">
      <c r="B15454" s="503"/>
    </row>
    <row r="15455" spans="2:2">
      <c r="B15455" s="503"/>
    </row>
    <row r="15456" spans="2:2">
      <c r="B15456" s="503"/>
    </row>
    <row r="15457" spans="2:2">
      <c r="B15457" s="503"/>
    </row>
    <row r="15458" spans="2:2">
      <c r="B15458" s="503"/>
    </row>
    <row r="15459" spans="2:2">
      <c r="B15459" s="503"/>
    </row>
    <row r="15460" spans="2:2">
      <c r="B15460" s="503"/>
    </row>
    <row r="15461" spans="2:2">
      <c r="B15461" s="503"/>
    </row>
    <row r="15462" spans="2:2">
      <c r="B15462" s="503"/>
    </row>
    <row r="15463" spans="2:2">
      <c r="B15463" s="503"/>
    </row>
    <row r="15464" spans="2:2">
      <c r="B15464" s="503"/>
    </row>
    <row r="15465" spans="2:2">
      <c r="B15465" s="503"/>
    </row>
    <row r="15466" spans="2:2">
      <c r="B15466" s="503"/>
    </row>
    <row r="15467" spans="2:2">
      <c r="B15467" s="503"/>
    </row>
    <row r="15468" spans="2:2">
      <c r="B15468" s="503"/>
    </row>
    <row r="15469" spans="2:2">
      <c r="B15469" s="503"/>
    </row>
    <row r="15470" spans="2:2">
      <c r="B15470" s="503"/>
    </row>
    <row r="15471" spans="2:2">
      <c r="B15471" s="503"/>
    </row>
    <row r="15472" spans="2:2">
      <c r="B15472" s="503"/>
    </row>
    <row r="15473" spans="2:2">
      <c r="B15473" s="503"/>
    </row>
    <row r="15474" spans="2:2">
      <c r="B15474" s="503"/>
    </row>
    <row r="15475" spans="2:2">
      <c r="B15475" s="503"/>
    </row>
    <row r="15476" spans="2:2">
      <c r="B15476" s="503"/>
    </row>
    <row r="15477" spans="2:2">
      <c r="B15477" s="503"/>
    </row>
    <row r="15478" spans="2:2">
      <c r="B15478" s="503"/>
    </row>
    <row r="15479" spans="2:2">
      <c r="B15479" s="503"/>
    </row>
    <row r="15480" spans="2:2">
      <c r="B15480" s="503"/>
    </row>
    <row r="15481" spans="2:2">
      <c r="B15481" s="503"/>
    </row>
    <row r="15482" spans="2:2">
      <c r="B15482" s="503"/>
    </row>
    <row r="15483" spans="2:2">
      <c r="B15483" s="503"/>
    </row>
    <row r="15484" spans="2:2">
      <c r="B15484" s="503"/>
    </row>
    <row r="15485" spans="2:2">
      <c r="B15485" s="503"/>
    </row>
    <row r="15486" spans="2:2">
      <c r="B15486" s="503"/>
    </row>
    <row r="15487" spans="2:2">
      <c r="B15487" s="503"/>
    </row>
    <row r="15488" spans="2:2">
      <c r="B15488" s="503"/>
    </row>
    <row r="15489" spans="2:2">
      <c r="B15489" s="503"/>
    </row>
    <row r="15490" spans="2:2">
      <c r="B15490" s="503"/>
    </row>
    <row r="15491" spans="2:2">
      <c r="B15491" s="503"/>
    </row>
    <row r="15492" spans="2:2">
      <c r="B15492" s="503"/>
    </row>
    <row r="15493" spans="2:2">
      <c r="B15493" s="503"/>
    </row>
    <row r="15494" spans="2:2">
      <c r="B15494" s="503"/>
    </row>
    <row r="15495" spans="2:2">
      <c r="B15495" s="503"/>
    </row>
    <row r="15496" spans="2:2">
      <c r="B15496" s="503"/>
    </row>
    <row r="15497" spans="2:2">
      <c r="B15497" s="503"/>
    </row>
    <row r="15498" spans="2:2">
      <c r="B15498" s="503"/>
    </row>
    <row r="15499" spans="2:2">
      <c r="B15499" s="503"/>
    </row>
    <row r="15500" spans="2:2">
      <c r="B15500" s="503"/>
    </row>
    <row r="15501" spans="2:2">
      <c r="B15501" s="503"/>
    </row>
    <row r="15502" spans="2:2">
      <c r="B15502" s="503"/>
    </row>
    <row r="15503" spans="2:2">
      <c r="B15503" s="503"/>
    </row>
    <row r="15504" spans="2:2">
      <c r="B15504" s="503"/>
    </row>
    <row r="15505" spans="2:2">
      <c r="B15505" s="503"/>
    </row>
    <row r="15506" spans="2:2">
      <c r="B15506" s="503"/>
    </row>
    <row r="15507" spans="2:2">
      <c r="B15507" s="503"/>
    </row>
    <row r="15508" spans="2:2">
      <c r="B15508" s="503"/>
    </row>
    <row r="15509" spans="2:2">
      <c r="B15509" s="503"/>
    </row>
    <row r="15510" spans="2:2">
      <c r="B15510" s="503"/>
    </row>
    <row r="15511" spans="2:2">
      <c r="B15511" s="503"/>
    </row>
    <row r="15512" spans="2:2">
      <c r="B15512" s="503"/>
    </row>
    <row r="15513" spans="2:2">
      <c r="B15513" s="503"/>
    </row>
    <row r="15514" spans="2:2">
      <c r="B15514" s="503"/>
    </row>
    <row r="15515" spans="2:2">
      <c r="B15515" s="503"/>
    </row>
    <row r="15516" spans="2:2">
      <c r="B15516" s="503"/>
    </row>
    <row r="15517" spans="2:2">
      <c r="B15517" s="503"/>
    </row>
    <row r="15518" spans="2:2">
      <c r="B15518" s="503"/>
    </row>
    <row r="15519" spans="2:2">
      <c r="B15519" s="503"/>
    </row>
    <row r="15520" spans="2:2">
      <c r="B15520" s="503"/>
    </row>
    <row r="15521" spans="2:2">
      <c r="B15521" s="503"/>
    </row>
    <row r="15522" spans="2:2">
      <c r="B15522" s="503"/>
    </row>
    <row r="15523" spans="2:2">
      <c r="B15523" s="503"/>
    </row>
    <row r="15524" spans="2:2">
      <c r="B15524" s="503"/>
    </row>
    <row r="15525" spans="2:2">
      <c r="B15525" s="503"/>
    </row>
    <row r="15526" spans="2:2">
      <c r="B15526" s="503"/>
    </row>
    <row r="15527" spans="2:2">
      <c r="B15527" s="503"/>
    </row>
    <row r="15528" spans="2:2">
      <c r="B15528" s="503"/>
    </row>
    <row r="15529" spans="2:2">
      <c r="B15529" s="503"/>
    </row>
    <row r="15530" spans="2:2">
      <c r="B15530" s="503"/>
    </row>
    <row r="15531" spans="2:2">
      <c r="B15531" s="503"/>
    </row>
    <row r="15532" spans="2:2">
      <c r="B15532" s="503"/>
    </row>
    <row r="15533" spans="2:2">
      <c r="B15533" s="503"/>
    </row>
    <row r="15534" spans="2:2">
      <c r="B15534" s="503"/>
    </row>
    <row r="15535" spans="2:2">
      <c r="B15535" s="503"/>
    </row>
    <row r="15536" spans="2:2">
      <c r="B15536" s="503"/>
    </row>
    <row r="15537" spans="2:2">
      <c r="B15537" s="503"/>
    </row>
    <row r="15538" spans="2:2">
      <c r="B15538" s="503"/>
    </row>
    <row r="15539" spans="2:2">
      <c r="B15539" s="503"/>
    </row>
    <row r="15540" spans="2:2">
      <c r="B15540" s="503"/>
    </row>
    <row r="15541" spans="2:2">
      <c r="B15541" s="503"/>
    </row>
    <row r="15542" spans="2:2">
      <c r="B15542" s="503"/>
    </row>
    <row r="15543" spans="2:2">
      <c r="B15543" s="503"/>
    </row>
    <row r="15544" spans="2:2">
      <c r="B15544" s="503"/>
    </row>
    <row r="15545" spans="2:2">
      <c r="B15545" s="503"/>
    </row>
    <row r="15546" spans="2:2">
      <c r="B15546" s="503"/>
    </row>
    <row r="15547" spans="2:2">
      <c r="B15547" s="503"/>
    </row>
    <row r="15548" spans="2:2">
      <c r="B15548" s="503"/>
    </row>
    <row r="15549" spans="2:2">
      <c r="B15549" s="503"/>
    </row>
    <row r="15550" spans="2:2">
      <c r="B15550" s="503"/>
    </row>
    <row r="15551" spans="2:2">
      <c r="B15551" s="503"/>
    </row>
    <row r="15552" spans="2:2">
      <c r="B15552" s="503"/>
    </row>
    <row r="15553" spans="2:2">
      <c r="B15553" s="503"/>
    </row>
    <row r="15554" spans="2:2">
      <c r="B15554" s="503"/>
    </row>
    <row r="15555" spans="2:2">
      <c r="B15555" s="503"/>
    </row>
    <row r="15556" spans="2:2">
      <c r="B15556" s="503"/>
    </row>
    <row r="15557" spans="2:2">
      <c r="B15557" s="503"/>
    </row>
    <row r="15558" spans="2:2">
      <c r="B15558" s="503"/>
    </row>
    <row r="15559" spans="2:2">
      <c r="B15559" s="503"/>
    </row>
    <row r="15560" spans="2:2">
      <c r="B15560" s="503"/>
    </row>
    <row r="15561" spans="2:2">
      <c r="B15561" s="503"/>
    </row>
    <row r="15562" spans="2:2">
      <c r="B15562" s="503"/>
    </row>
    <row r="15563" spans="2:2">
      <c r="B15563" s="503"/>
    </row>
    <row r="15564" spans="2:2">
      <c r="B15564" s="503"/>
    </row>
    <row r="15565" spans="2:2">
      <c r="B15565" s="503"/>
    </row>
    <row r="15566" spans="2:2">
      <c r="B15566" s="503"/>
    </row>
    <row r="15567" spans="2:2">
      <c r="B15567" s="503"/>
    </row>
    <row r="15568" spans="2:2">
      <c r="B15568" s="503"/>
    </row>
    <row r="15569" spans="2:2">
      <c r="B15569" s="503"/>
    </row>
    <row r="15570" spans="2:2">
      <c r="B15570" s="503"/>
    </row>
    <row r="15571" spans="2:2">
      <c r="B15571" s="503"/>
    </row>
    <row r="15572" spans="2:2">
      <c r="B15572" s="503"/>
    </row>
    <row r="15573" spans="2:2">
      <c r="B15573" s="503"/>
    </row>
    <row r="15574" spans="2:2">
      <c r="B15574" s="503"/>
    </row>
    <row r="15575" spans="2:2">
      <c r="B15575" s="503"/>
    </row>
    <row r="15576" spans="2:2">
      <c r="B15576" s="503"/>
    </row>
    <row r="15577" spans="2:2">
      <c r="B15577" s="503"/>
    </row>
    <row r="15578" spans="2:2">
      <c r="B15578" s="503"/>
    </row>
    <row r="15579" spans="2:2">
      <c r="B15579" s="503"/>
    </row>
    <row r="15580" spans="2:2">
      <c r="B15580" s="503"/>
    </row>
    <row r="15581" spans="2:2">
      <c r="B15581" s="503"/>
    </row>
    <row r="15582" spans="2:2">
      <c r="B15582" s="503"/>
    </row>
    <row r="15583" spans="2:2">
      <c r="B15583" s="503"/>
    </row>
    <row r="15584" spans="2:2">
      <c r="B15584" s="503"/>
    </row>
    <row r="15585" spans="2:2">
      <c r="B15585" s="503"/>
    </row>
    <row r="15586" spans="2:2">
      <c r="B15586" s="503"/>
    </row>
    <row r="15587" spans="2:2">
      <c r="B15587" s="503"/>
    </row>
    <row r="15588" spans="2:2">
      <c r="B15588" s="503"/>
    </row>
    <row r="15589" spans="2:2">
      <c r="B15589" s="503"/>
    </row>
    <row r="15590" spans="2:2">
      <c r="B15590" s="503"/>
    </row>
    <row r="15591" spans="2:2">
      <c r="B15591" s="503"/>
    </row>
    <row r="15592" spans="2:2">
      <c r="B15592" s="503"/>
    </row>
    <row r="15593" spans="2:2">
      <c r="B15593" s="503"/>
    </row>
    <row r="15594" spans="2:2">
      <c r="B15594" s="503"/>
    </row>
    <row r="15595" spans="2:2">
      <c r="B15595" s="503"/>
    </row>
    <row r="15596" spans="2:2">
      <c r="B15596" s="503"/>
    </row>
    <row r="15597" spans="2:2">
      <c r="B15597" s="503"/>
    </row>
    <row r="15598" spans="2:2">
      <c r="B15598" s="503"/>
    </row>
    <row r="15599" spans="2:2">
      <c r="B15599" s="503"/>
    </row>
    <row r="15600" spans="2:2">
      <c r="B15600" s="503"/>
    </row>
    <row r="15601" spans="2:2">
      <c r="B15601" s="503"/>
    </row>
    <row r="15602" spans="2:2">
      <c r="B15602" s="503"/>
    </row>
    <row r="15603" spans="2:2">
      <c r="B15603" s="503"/>
    </row>
    <row r="15604" spans="2:2">
      <c r="B15604" s="503"/>
    </row>
    <row r="15605" spans="2:2">
      <c r="B15605" s="503"/>
    </row>
    <row r="15606" spans="2:2">
      <c r="B15606" s="503"/>
    </row>
    <row r="15607" spans="2:2">
      <c r="B15607" s="503"/>
    </row>
    <row r="15608" spans="2:2">
      <c r="B15608" s="503"/>
    </row>
    <row r="15609" spans="2:2">
      <c r="B15609" s="503"/>
    </row>
    <row r="15610" spans="2:2">
      <c r="B15610" s="503"/>
    </row>
    <row r="15611" spans="2:2">
      <c r="B15611" s="503"/>
    </row>
    <row r="15612" spans="2:2">
      <c r="B15612" s="503"/>
    </row>
    <row r="15613" spans="2:2">
      <c r="B15613" s="503"/>
    </row>
    <row r="15614" spans="2:2">
      <c r="B15614" s="503"/>
    </row>
    <row r="15615" spans="2:2">
      <c r="B15615" s="503"/>
    </row>
    <row r="15616" spans="2:2">
      <c r="B15616" s="503"/>
    </row>
    <row r="15617" spans="2:2">
      <c r="B15617" s="503"/>
    </row>
    <row r="15618" spans="2:2">
      <c r="B15618" s="503"/>
    </row>
    <row r="15619" spans="2:2">
      <c r="B15619" s="503"/>
    </row>
    <row r="15620" spans="2:2">
      <c r="B15620" s="503"/>
    </row>
    <row r="15621" spans="2:2">
      <c r="B15621" s="503"/>
    </row>
    <row r="15622" spans="2:2">
      <c r="B15622" s="503"/>
    </row>
    <row r="15623" spans="2:2">
      <c r="B15623" s="503"/>
    </row>
    <row r="15624" spans="2:2">
      <c r="B15624" s="503"/>
    </row>
    <row r="15625" spans="2:2">
      <c r="B15625" s="503"/>
    </row>
    <row r="15626" spans="2:2">
      <c r="B15626" s="503"/>
    </row>
    <row r="15627" spans="2:2">
      <c r="B15627" s="503"/>
    </row>
    <row r="15628" spans="2:2">
      <c r="B15628" s="503"/>
    </row>
    <row r="15629" spans="2:2">
      <c r="B15629" s="503"/>
    </row>
    <row r="15630" spans="2:2">
      <c r="B15630" s="503"/>
    </row>
    <row r="15631" spans="2:2">
      <c r="B15631" s="503"/>
    </row>
    <row r="15632" spans="2:2">
      <c r="B15632" s="503"/>
    </row>
    <row r="15633" spans="2:2">
      <c r="B15633" s="503"/>
    </row>
    <row r="15634" spans="2:2">
      <c r="B15634" s="503"/>
    </row>
    <row r="15635" spans="2:2">
      <c r="B15635" s="503"/>
    </row>
    <row r="15636" spans="2:2">
      <c r="B15636" s="503"/>
    </row>
    <row r="15637" spans="2:2">
      <c r="B15637" s="503"/>
    </row>
    <row r="15638" spans="2:2">
      <c r="B15638" s="503"/>
    </row>
    <row r="15639" spans="2:2">
      <c r="B15639" s="503"/>
    </row>
    <row r="15640" spans="2:2">
      <c r="B15640" s="503"/>
    </row>
    <row r="15641" spans="2:2">
      <c r="B15641" s="503"/>
    </row>
    <row r="15642" spans="2:2">
      <c r="B15642" s="503"/>
    </row>
    <row r="15643" spans="2:2">
      <c r="B15643" s="503"/>
    </row>
    <row r="15644" spans="2:2">
      <c r="B15644" s="503"/>
    </row>
    <row r="15645" spans="2:2">
      <c r="B15645" s="503"/>
    </row>
    <row r="15646" spans="2:2">
      <c r="B15646" s="503"/>
    </row>
    <row r="15647" spans="2:2">
      <c r="B15647" s="503"/>
    </row>
    <row r="15648" spans="2:2">
      <c r="B15648" s="503"/>
    </row>
    <row r="15649" spans="2:2">
      <c r="B15649" s="503"/>
    </row>
    <row r="15650" spans="2:2">
      <c r="B15650" s="503"/>
    </row>
    <row r="15651" spans="2:2">
      <c r="B15651" s="503"/>
    </row>
    <row r="15652" spans="2:2">
      <c r="B15652" s="503"/>
    </row>
    <row r="15653" spans="2:2">
      <c r="B15653" s="503"/>
    </row>
    <row r="15654" spans="2:2">
      <c r="B15654" s="503"/>
    </row>
    <row r="15655" spans="2:2">
      <c r="B15655" s="503"/>
    </row>
    <row r="15656" spans="2:2">
      <c r="B15656" s="503"/>
    </row>
    <row r="15657" spans="2:2">
      <c r="B15657" s="503"/>
    </row>
    <row r="15658" spans="2:2">
      <c r="B15658" s="503"/>
    </row>
    <row r="15659" spans="2:2">
      <c r="B15659" s="503"/>
    </row>
    <row r="15660" spans="2:2">
      <c r="B15660" s="503"/>
    </row>
    <row r="15661" spans="2:2">
      <c r="B15661" s="503"/>
    </row>
    <row r="15662" spans="2:2">
      <c r="B15662" s="503"/>
    </row>
    <row r="15663" spans="2:2">
      <c r="B15663" s="503"/>
    </row>
    <row r="15664" spans="2:2">
      <c r="B15664" s="503"/>
    </row>
    <row r="15665" spans="2:2">
      <c r="B15665" s="503"/>
    </row>
    <row r="15666" spans="2:2">
      <c r="B15666" s="503"/>
    </row>
    <row r="15667" spans="2:2">
      <c r="B15667" s="503"/>
    </row>
    <row r="15668" spans="2:2">
      <c r="B15668" s="503"/>
    </row>
    <row r="15669" spans="2:2">
      <c r="B15669" s="503"/>
    </row>
    <row r="15670" spans="2:2">
      <c r="B15670" s="503"/>
    </row>
    <row r="15671" spans="2:2">
      <c r="B15671" s="503"/>
    </row>
    <row r="15672" spans="2:2">
      <c r="B15672" s="503"/>
    </row>
    <row r="15673" spans="2:2">
      <c r="B15673" s="503"/>
    </row>
    <row r="15674" spans="2:2">
      <c r="B15674" s="503"/>
    </row>
    <row r="15675" spans="2:2">
      <c r="B15675" s="503"/>
    </row>
    <row r="15676" spans="2:2">
      <c r="B15676" s="503"/>
    </row>
    <row r="15677" spans="2:2">
      <c r="B15677" s="503"/>
    </row>
    <row r="15678" spans="2:2">
      <c r="B15678" s="503"/>
    </row>
    <row r="15679" spans="2:2">
      <c r="B15679" s="503"/>
    </row>
    <row r="15680" spans="2:2">
      <c r="B15680" s="503"/>
    </row>
    <row r="15681" spans="2:2">
      <c r="B15681" s="503"/>
    </row>
    <row r="15682" spans="2:2">
      <c r="B15682" s="503"/>
    </row>
    <row r="15683" spans="2:2">
      <c r="B15683" s="503"/>
    </row>
    <row r="15684" spans="2:2">
      <c r="B15684" s="503"/>
    </row>
    <row r="15685" spans="2:2">
      <c r="B15685" s="503"/>
    </row>
    <row r="15686" spans="2:2">
      <c r="B15686" s="503"/>
    </row>
    <row r="15687" spans="2:2">
      <c r="B15687" s="503"/>
    </row>
    <row r="15688" spans="2:2">
      <c r="B15688" s="503"/>
    </row>
    <row r="15689" spans="2:2">
      <c r="B15689" s="503"/>
    </row>
    <row r="15690" spans="2:2">
      <c r="B15690" s="503"/>
    </row>
    <row r="15691" spans="2:2">
      <c r="B15691" s="503"/>
    </row>
    <row r="15692" spans="2:2">
      <c r="B15692" s="503"/>
    </row>
    <row r="15693" spans="2:2">
      <c r="B15693" s="503"/>
    </row>
    <row r="15694" spans="2:2">
      <c r="B15694" s="503"/>
    </row>
    <row r="15695" spans="2:2">
      <c r="B15695" s="503"/>
    </row>
    <row r="15696" spans="2:2">
      <c r="B15696" s="503"/>
    </row>
    <row r="15697" spans="2:2">
      <c r="B15697" s="503"/>
    </row>
    <row r="15698" spans="2:2">
      <c r="B15698" s="503"/>
    </row>
    <row r="15699" spans="2:2">
      <c r="B15699" s="503"/>
    </row>
    <row r="15700" spans="2:2">
      <c r="B15700" s="503"/>
    </row>
    <row r="15701" spans="2:2">
      <c r="B15701" s="503"/>
    </row>
    <row r="15702" spans="2:2">
      <c r="B15702" s="503"/>
    </row>
    <row r="15703" spans="2:2">
      <c r="B15703" s="503"/>
    </row>
    <row r="15704" spans="2:2">
      <c r="B15704" s="503"/>
    </row>
    <row r="15705" spans="2:2">
      <c r="B15705" s="503"/>
    </row>
    <row r="15706" spans="2:2">
      <c r="B15706" s="503"/>
    </row>
    <row r="15707" spans="2:2">
      <c r="B15707" s="503"/>
    </row>
    <row r="15708" spans="2:2">
      <c r="B15708" s="503"/>
    </row>
    <row r="15709" spans="2:2">
      <c r="B15709" s="503"/>
    </row>
    <row r="15710" spans="2:2">
      <c r="B15710" s="503"/>
    </row>
    <row r="15711" spans="2:2">
      <c r="B15711" s="503"/>
    </row>
    <row r="15712" spans="2:2">
      <c r="B15712" s="503"/>
    </row>
    <row r="15713" spans="2:2">
      <c r="B15713" s="503"/>
    </row>
    <row r="15714" spans="2:2">
      <c r="B15714" s="503"/>
    </row>
    <row r="15715" spans="2:2">
      <c r="B15715" s="503"/>
    </row>
    <row r="15716" spans="2:2">
      <c r="B15716" s="503"/>
    </row>
    <row r="15717" spans="2:2">
      <c r="B15717" s="503"/>
    </row>
    <row r="15718" spans="2:2">
      <c r="B15718" s="503"/>
    </row>
    <row r="15719" spans="2:2">
      <c r="B15719" s="503"/>
    </row>
    <row r="15720" spans="2:2">
      <c r="B15720" s="503"/>
    </row>
    <row r="15721" spans="2:2">
      <c r="B15721" s="503"/>
    </row>
    <row r="15722" spans="2:2">
      <c r="B15722" s="503"/>
    </row>
    <row r="15723" spans="2:2">
      <c r="B15723" s="503"/>
    </row>
    <row r="15724" spans="2:2">
      <c r="B15724" s="503"/>
    </row>
    <row r="15725" spans="2:2">
      <c r="B15725" s="503"/>
    </row>
    <row r="15726" spans="2:2">
      <c r="B15726" s="503"/>
    </row>
    <row r="15727" spans="2:2">
      <c r="B15727" s="503"/>
    </row>
    <row r="15728" spans="2:2">
      <c r="B15728" s="503"/>
    </row>
    <row r="15729" spans="2:2">
      <c r="B15729" s="503"/>
    </row>
    <row r="15730" spans="2:2">
      <c r="B15730" s="503"/>
    </row>
    <row r="15731" spans="2:2">
      <c r="B15731" s="503"/>
    </row>
    <row r="15732" spans="2:2">
      <c r="B15732" s="503"/>
    </row>
    <row r="15733" spans="2:2">
      <c r="B15733" s="503"/>
    </row>
    <row r="15734" spans="2:2">
      <c r="B15734" s="503"/>
    </row>
    <row r="15735" spans="2:2">
      <c r="B15735" s="503"/>
    </row>
    <row r="15736" spans="2:2">
      <c r="B15736" s="503"/>
    </row>
    <row r="15737" spans="2:2">
      <c r="B15737" s="503"/>
    </row>
    <row r="15738" spans="2:2">
      <c r="B15738" s="503"/>
    </row>
    <row r="15739" spans="2:2">
      <c r="B15739" s="503"/>
    </row>
    <row r="15740" spans="2:2">
      <c r="B15740" s="503"/>
    </row>
    <row r="15741" spans="2:2">
      <c r="B15741" s="503"/>
    </row>
    <row r="15742" spans="2:2">
      <c r="B15742" s="503"/>
    </row>
    <row r="15743" spans="2:2">
      <c r="B15743" s="503"/>
    </row>
    <row r="15744" spans="2:2">
      <c r="B15744" s="503"/>
    </row>
    <row r="15745" spans="2:2">
      <c r="B15745" s="503"/>
    </row>
    <row r="15746" spans="2:2">
      <c r="B15746" s="503"/>
    </row>
    <row r="15747" spans="2:2">
      <c r="B15747" s="503"/>
    </row>
    <row r="15748" spans="2:2">
      <c r="B15748" s="503"/>
    </row>
    <row r="15749" spans="2:2">
      <c r="B15749" s="503"/>
    </row>
    <row r="15750" spans="2:2">
      <c r="B15750" s="503"/>
    </row>
    <row r="15751" spans="2:2">
      <c r="B15751" s="503"/>
    </row>
    <row r="15752" spans="2:2">
      <c r="B15752" s="503"/>
    </row>
    <row r="15753" spans="2:2">
      <c r="B15753" s="503"/>
    </row>
    <row r="15754" spans="2:2">
      <c r="B15754" s="503"/>
    </row>
    <row r="15755" spans="2:2">
      <c r="B15755" s="503"/>
    </row>
    <row r="15756" spans="2:2">
      <c r="B15756" s="503"/>
    </row>
    <row r="15757" spans="2:2">
      <c r="B15757" s="503"/>
    </row>
    <row r="15758" spans="2:2">
      <c r="B15758" s="503"/>
    </row>
    <row r="15759" spans="2:2">
      <c r="B15759" s="503"/>
    </row>
    <row r="15760" spans="2:2">
      <c r="B15760" s="503"/>
    </row>
    <row r="15761" spans="2:2">
      <c r="B15761" s="503"/>
    </row>
    <row r="15762" spans="2:2">
      <c r="B15762" s="503"/>
    </row>
    <row r="15763" spans="2:2">
      <c r="B15763" s="503"/>
    </row>
    <row r="15764" spans="2:2">
      <c r="B15764" s="503"/>
    </row>
    <row r="15765" spans="2:2">
      <c r="B15765" s="503"/>
    </row>
    <row r="15766" spans="2:2">
      <c r="B15766" s="503"/>
    </row>
    <row r="15767" spans="2:2">
      <c r="B15767" s="503"/>
    </row>
    <row r="15768" spans="2:2">
      <c r="B15768" s="503"/>
    </row>
    <row r="15769" spans="2:2">
      <c r="B15769" s="503"/>
    </row>
    <row r="15770" spans="2:2">
      <c r="B15770" s="503"/>
    </row>
    <row r="15771" spans="2:2">
      <c r="B15771" s="503"/>
    </row>
    <row r="15772" spans="2:2">
      <c r="B15772" s="503"/>
    </row>
    <row r="15773" spans="2:2">
      <c r="B15773" s="503"/>
    </row>
    <row r="15774" spans="2:2">
      <c r="B15774" s="503"/>
    </row>
    <row r="15775" spans="2:2">
      <c r="B15775" s="503"/>
    </row>
    <row r="15776" spans="2:2">
      <c r="B15776" s="503"/>
    </row>
    <row r="15777" spans="2:2">
      <c r="B15777" s="503"/>
    </row>
    <row r="15778" spans="2:2">
      <c r="B15778" s="503"/>
    </row>
    <row r="15779" spans="2:2">
      <c r="B15779" s="503"/>
    </row>
    <row r="15780" spans="2:2">
      <c r="B15780" s="503"/>
    </row>
    <row r="15781" spans="2:2">
      <c r="B15781" s="503"/>
    </row>
    <row r="15782" spans="2:2">
      <c r="B15782" s="503"/>
    </row>
    <row r="15783" spans="2:2">
      <c r="B15783" s="503"/>
    </row>
    <row r="15784" spans="2:2">
      <c r="B15784" s="503"/>
    </row>
    <row r="15785" spans="2:2">
      <c r="B15785" s="503"/>
    </row>
    <row r="15786" spans="2:2">
      <c r="B15786" s="503"/>
    </row>
    <row r="15787" spans="2:2">
      <c r="B15787" s="503"/>
    </row>
    <row r="15788" spans="2:2">
      <c r="B15788" s="503"/>
    </row>
    <row r="15789" spans="2:2">
      <c r="B15789" s="503"/>
    </row>
    <row r="15790" spans="2:2">
      <c r="B15790" s="503"/>
    </row>
    <row r="15791" spans="2:2">
      <c r="B15791" s="503"/>
    </row>
    <row r="15792" spans="2:2">
      <c r="B15792" s="503"/>
    </row>
    <row r="15793" spans="2:2">
      <c r="B15793" s="503"/>
    </row>
    <row r="15794" spans="2:2">
      <c r="B15794" s="503"/>
    </row>
    <row r="15795" spans="2:2">
      <c r="B15795" s="503"/>
    </row>
    <row r="15796" spans="2:2">
      <c r="B15796" s="503"/>
    </row>
    <row r="15797" spans="2:2">
      <c r="B15797" s="503"/>
    </row>
    <row r="15798" spans="2:2">
      <c r="B15798" s="503"/>
    </row>
    <row r="15799" spans="2:2">
      <c r="B15799" s="503"/>
    </row>
    <row r="15800" spans="2:2">
      <c r="B15800" s="503"/>
    </row>
    <row r="15801" spans="2:2">
      <c r="B15801" s="503"/>
    </row>
    <row r="15802" spans="2:2">
      <c r="B15802" s="503"/>
    </row>
    <row r="15803" spans="2:2">
      <c r="B15803" s="503"/>
    </row>
    <row r="15804" spans="2:2">
      <c r="B15804" s="503"/>
    </row>
    <row r="15805" spans="2:2">
      <c r="B15805" s="503"/>
    </row>
    <row r="15806" spans="2:2">
      <c r="B15806" s="503"/>
    </row>
    <row r="15807" spans="2:2">
      <c r="B15807" s="503"/>
    </row>
    <row r="15808" spans="2:2">
      <c r="B15808" s="503"/>
    </row>
    <row r="15809" spans="2:2">
      <c r="B15809" s="503"/>
    </row>
    <row r="15810" spans="2:2">
      <c r="B15810" s="503"/>
    </row>
    <row r="15811" spans="2:2">
      <c r="B15811" s="503"/>
    </row>
    <row r="15812" spans="2:2">
      <c r="B15812" s="503"/>
    </row>
    <row r="15813" spans="2:2">
      <c r="B15813" s="503"/>
    </row>
    <row r="15814" spans="2:2">
      <c r="B15814" s="503"/>
    </row>
    <row r="15815" spans="2:2">
      <c r="B15815" s="503"/>
    </row>
    <row r="15816" spans="2:2">
      <c r="B15816" s="503"/>
    </row>
    <row r="15817" spans="2:2">
      <c r="B15817" s="503"/>
    </row>
    <row r="15818" spans="2:2">
      <c r="B15818" s="503"/>
    </row>
    <row r="15819" spans="2:2">
      <c r="B15819" s="503"/>
    </row>
    <row r="15820" spans="2:2">
      <c r="B15820" s="503"/>
    </row>
    <row r="15821" spans="2:2">
      <c r="B15821" s="503"/>
    </row>
    <row r="15822" spans="2:2">
      <c r="B15822" s="503"/>
    </row>
    <row r="15823" spans="2:2">
      <c r="B15823" s="503"/>
    </row>
    <row r="15824" spans="2:2">
      <c r="B15824" s="503"/>
    </row>
    <row r="15825" spans="2:2">
      <c r="B15825" s="503"/>
    </row>
    <row r="15826" spans="2:2">
      <c r="B15826" s="503"/>
    </row>
    <row r="15827" spans="2:2">
      <c r="B15827" s="503"/>
    </row>
    <row r="15828" spans="2:2">
      <c r="B15828" s="503"/>
    </row>
    <row r="15829" spans="2:2">
      <c r="B15829" s="503"/>
    </row>
    <row r="15830" spans="2:2">
      <c r="B15830" s="503"/>
    </row>
    <row r="15831" spans="2:2">
      <c r="B15831" s="503"/>
    </row>
    <row r="15832" spans="2:2">
      <c r="B15832" s="503"/>
    </row>
    <row r="15833" spans="2:2">
      <c r="B15833" s="503"/>
    </row>
    <row r="15834" spans="2:2">
      <c r="B15834" s="503"/>
    </row>
    <row r="15835" spans="2:2">
      <c r="B15835" s="503"/>
    </row>
    <row r="15836" spans="2:2">
      <c r="B15836" s="503"/>
    </row>
    <row r="15837" spans="2:2">
      <c r="B15837" s="503"/>
    </row>
    <row r="15838" spans="2:2">
      <c r="B15838" s="503"/>
    </row>
    <row r="15839" spans="2:2">
      <c r="B15839" s="503"/>
    </row>
    <row r="15840" spans="2:2">
      <c r="B15840" s="503"/>
    </row>
    <row r="15841" spans="2:2">
      <c r="B15841" s="503"/>
    </row>
    <row r="15842" spans="2:2">
      <c r="B15842" s="503"/>
    </row>
    <row r="15843" spans="2:2">
      <c r="B15843" s="503"/>
    </row>
    <row r="15844" spans="2:2">
      <c r="B15844" s="503"/>
    </row>
    <row r="15845" spans="2:2">
      <c r="B15845" s="503"/>
    </row>
    <row r="15846" spans="2:2">
      <c r="B15846" s="503"/>
    </row>
    <row r="15847" spans="2:2">
      <c r="B15847" s="503"/>
    </row>
    <row r="15848" spans="2:2">
      <c r="B15848" s="503"/>
    </row>
    <row r="15849" spans="2:2">
      <c r="B15849" s="503"/>
    </row>
    <row r="15850" spans="2:2">
      <c r="B15850" s="503"/>
    </row>
    <row r="15851" spans="2:2">
      <c r="B15851" s="503"/>
    </row>
    <row r="15852" spans="2:2">
      <c r="B15852" s="503"/>
    </row>
    <row r="15853" spans="2:2">
      <c r="B15853" s="503"/>
    </row>
    <row r="15854" spans="2:2">
      <c r="B15854" s="503"/>
    </row>
    <row r="15855" spans="2:2">
      <c r="B15855" s="503"/>
    </row>
    <row r="15856" spans="2:2">
      <c r="B15856" s="503"/>
    </row>
    <row r="15857" spans="2:2">
      <c r="B15857" s="503"/>
    </row>
    <row r="15858" spans="2:2">
      <c r="B15858" s="503"/>
    </row>
    <row r="15859" spans="2:2">
      <c r="B15859" s="503"/>
    </row>
    <row r="15860" spans="2:2">
      <c r="B15860" s="503"/>
    </row>
    <row r="15861" spans="2:2">
      <c r="B15861" s="503"/>
    </row>
    <row r="15862" spans="2:2">
      <c r="B15862" s="503"/>
    </row>
    <row r="15863" spans="2:2">
      <c r="B15863" s="503"/>
    </row>
    <row r="15864" spans="2:2">
      <c r="B15864" s="503"/>
    </row>
    <row r="15865" spans="2:2">
      <c r="B15865" s="503"/>
    </row>
    <row r="15866" spans="2:2">
      <c r="B15866" s="503"/>
    </row>
    <row r="15867" spans="2:2">
      <c r="B15867" s="503"/>
    </row>
    <row r="15868" spans="2:2">
      <c r="B15868" s="503"/>
    </row>
    <row r="15869" spans="2:2">
      <c r="B15869" s="503"/>
    </row>
    <row r="15870" spans="2:2">
      <c r="B15870" s="503"/>
    </row>
    <row r="15871" spans="2:2">
      <c r="B15871" s="503"/>
    </row>
    <row r="15872" spans="2:2">
      <c r="B15872" s="503"/>
    </row>
    <row r="15873" spans="2:2">
      <c r="B15873" s="503"/>
    </row>
    <row r="15874" spans="2:2">
      <c r="B15874" s="503"/>
    </row>
    <row r="15875" spans="2:2">
      <c r="B15875" s="503"/>
    </row>
    <row r="15876" spans="2:2">
      <c r="B15876" s="503"/>
    </row>
    <row r="15877" spans="2:2">
      <c r="B15877" s="503"/>
    </row>
    <row r="15878" spans="2:2">
      <c r="B15878" s="503"/>
    </row>
    <row r="15879" spans="2:2">
      <c r="B15879" s="503"/>
    </row>
    <row r="15880" spans="2:2">
      <c r="B15880" s="503"/>
    </row>
    <row r="15881" spans="2:2">
      <c r="B15881" s="503"/>
    </row>
    <row r="15882" spans="2:2">
      <c r="B15882" s="503"/>
    </row>
    <row r="15883" spans="2:2">
      <c r="B15883" s="503"/>
    </row>
    <row r="15884" spans="2:2">
      <c r="B15884" s="503"/>
    </row>
    <row r="15885" spans="2:2">
      <c r="B15885" s="503"/>
    </row>
    <row r="15886" spans="2:2">
      <c r="B15886" s="503"/>
    </row>
    <row r="15887" spans="2:2">
      <c r="B15887" s="503"/>
    </row>
    <row r="15888" spans="2:2">
      <c r="B15888" s="503"/>
    </row>
    <row r="15889" spans="2:2">
      <c r="B15889" s="503"/>
    </row>
    <row r="15890" spans="2:2">
      <c r="B15890" s="503"/>
    </row>
    <row r="15891" spans="2:2">
      <c r="B15891" s="503"/>
    </row>
    <row r="15892" spans="2:2">
      <c r="B15892" s="503"/>
    </row>
    <row r="15893" spans="2:2">
      <c r="B15893" s="503"/>
    </row>
    <row r="15894" spans="2:2">
      <c r="B15894" s="503"/>
    </row>
    <row r="15895" spans="2:2">
      <c r="B15895" s="503"/>
    </row>
    <row r="15896" spans="2:2">
      <c r="B15896" s="503"/>
    </row>
    <row r="15897" spans="2:2">
      <c r="B15897" s="503"/>
    </row>
    <row r="15898" spans="2:2">
      <c r="B15898" s="503"/>
    </row>
    <row r="15899" spans="2:2">
      <c r="B15899" s="503"/>
    </row>
    <row r="15900" spans="2:2">
      <c r="B15900" s="503"/>
    </row>
    <row r="15901" spans="2:2">
      <c r="B15901" s="503"/>
    </row>
    <row r="15902" spans="2:2">
      <c r="B15902" s="503"/>
    </row>
    <row r="15903" spans="2:2">
      <c r="B15903" s="503"/>
    </row>
    <row r="15904" spans="2:2">
      <c r="B15904" s="503"/>
    </row>
    <row r="15905" spans="2:2">
      <c r="B15905" s="503"/>
    </row>
    <row r="15906" spans="2:2">
      <c r="B15906" s="503"/>
    </row>
    <row r="15907" spans="2:2">
      <c r="B15907" s="503"/>
    </row>
    <row r="15908" spans="2:2">
      <c r="B15908" s="503"/>
    </row>
    <row r="15909" spans="2:2">
      <c r="B15909" s="503"/>
    </row>
    <row r="15910" spans="2:2">
      <c r="B15910" s="503"/>
    </row>
    <row r="15911" spans="2:2">
      <c r="B15911" s="503"/>
    </row>
    <row r="15912" spans="2:2">
      <c r="B15912" s="503"/>
    </row>
    <row r="15913" spans="2:2">
      <c r="B15913" s="503"/>
    </row>
    <row r="15914" spans="2:2">
      <c r="B15914" s="503"/>
    </row>
    <row r="15915" spans="2:2">
      <c r="B15915" s="503"/>
    </row>
    <row r="15916" spans="2:2">
      <c r="B15916" s="503"/>
    </row>
    <row r="15917" spans="2:2">
      <c r="B15917" s="503"/>
    </row>
    <row r="15918" spans="2:2">
      <c r="B15918" s="503"/>
    </row>
    <row r="15919" spans="2:2">
      <c r="B15919" s="503"/>
    </row>
    <row r="15920" spans="2:2">
      <c r="B15920" s="503"/>
    </row>
    <row r="15921" spans="2:2">
      <c r="B15921" s="503"/>
    </row>
    <row r="15922" spans="2:2">
      <c r="B15922" s="503"/>
    </row>
    <row r="15923" spans="2:2">
      <c r="B15923" s="503"/>
    </row>
    <row r="15924" spans="2:2">
      <c r="B15924" s="503"/>
    </row>
    <row r="15925" spans="2:2">
      <c r="B15925" s="503"/>
    </row>
    <row r="15926" spans="2:2">
      <c r="B15926" s="503"/>
    </row>
    <row r="15927" spans="2:2">
      <c r="B15927" s="503"/>
    </row>
    <row r="15928" spans="2:2">
      <c r="B15928" s="503"/>
    </row>
    <row r="15929" spans="2:2">
      <c r="B15929" s="503"/>
    </row>
    <row r="15930" spans="2:2">
      <c r="B15930" s="503"/>
    </row>
    <row r="15931" spans="2:2">
      <c r="B15931" s="503"/>
    </row>
    <row r="15932" spans="2:2">
      <c r="B15932" s="503"/>
    </row>
    <row r="15933" spans="2:2">
      <c r="B15933" s="503"/>
    </row>
    <row r="15934" spans="2:2">
      <c r="B15934" s="503"/>
    </row>
    <row r="15935" spans="2:2">
      <c r="B15935" s="503"/>
    </row>
    <row r="15936" spans="2:2">
      <c r="B15936" s="503"/>
    </row>
    <row r="15937" spans="2:2">
      <c r="B15937" s="503"/>
    </row>
    <row r="15938" spans="2:2">
      <c r="B15938" s="503"/>
    </row>
    <row r="15939" spans="2:2">
      <c r="B15939" s="503"/>
    </row>
    <row r="15940" spans="2:2">
      <c r="B15940" s="503"/>
    </row>
    <row r="15941" spans="2:2">
      <c r="B15941" s="503"/>
    </row>
    <row r="15942" spans="2:2">
      <c r="B15942" s="503"/>
    </row>
    <row r="15943" spans="2:2">
      <c r="B15943" s="503"/>
    </row>
    <row r="15944" spans="2:2">
      <c r="B15944" s="503"/>
    </row>
    <row r="15945" spans="2:2">
      <c r="B15945" s="503"/>
    </row>
    <row r="15946" spans="2:2">
      <c r="B15946" s="503"/>
    </row>
    <row r="15947" spans="2:2">
      <c r="B15947" s="503"/>
    </row>
    <row r="15948" spans="2:2">
      <c r="B15948" s="503"/>
    </row>
    <row r="15949" spans="2:2">
      <c r="B15949" s="503"/>
    </row>
    <row r="15950" spans="2:2">
      <c r="B15950" s="503"/>
    </row>
    <row r="15951" spans="2:2">
      <c r="B15951" s="503"/>
    </row>
    <row r="15952" spans="2:2">
      <c r="B15952" s="503"/>
    </row>
    <row r="15953" spans="2:2">
      <c r="B15953" s="503"/>
    </row>
    <row r="15954" spans="2:2">
      <c r="B15954" s="503"/>
    </row>
    <row r="15955" spans="2:2">
      <c r="B15955" s="503"/>
    </row>
    <row r="15956" spans="2:2">
      <c r="B15956" s="503"/>
    </row>
    <row r="15957" spans="2:2">
      <c r="B15957" s="503"/>
    </row>
    <row r="15958" spans="2:2">
      <c r="B15958" s="503"/>
    </row>
    <row r="15959" spans="2:2">
      <c r="B15959" s="503"/>
    </row>
    <row r="15960" spans="2:2">
      <c r="B15960" s="503"/>
    </row>
    <row r="15961" spans="2:2">
      <c r="B15961" s="503"/>
    </row>
    <row r="15962" spans="2:2">
      <c r="B15962" s="503"/>
    </row>
    <row r="15963" spans="2:2">
      <c r="B15963" s="503"/>
    </row>
    <row r="15964" spans="2:2">
      <c r="B15964" s="503"/>
    </row>
    <row r="15965" spans="2:2">
      <c r="B15965" s="503"/>
    </row>
    <row r="15966" spans="2:2">
      <c r="B15966" s="503"/>
    </row>
    <row r="15967" spans="2:2">
      <c r="B15967" s="503"/>
    </row>
    <row r="15968" spans="2:2">
      <c r="B15968" s="503"/>
    </row>
    <row r="15969" spans="2:2">
      <c r="B15969" s="503"/>
    </row>
    <row r="15970" spans="2:2">
      <c r="B15970" s="503"/>
    </row>
    <row r="15971" spans="2:2">
      <c r="B15971" s="503"/>
    </row>
    <row r="15972" spans="2:2">
      <c r="B15972" s="503"/>
    </row>
    <row r="15973" spans="2:2">
      <c r="B15973" s="503"/>
    </row>
    <row r="15974" spans="2:2">
      <c r="B15974" s="503"/>
    </row>
    <row r="15975" spans="2:2">
      <c r="B15975" s="503"/>
    </row>
    <row r="15976" spans="2:2">
      <c r="B15976" s="503"/>
    </row>
    <row r="15977" spans="2:2">
      <c r="B15977" s="503"/>
    </row>
    <row r="15978" spans="2:2">
      <c r="B15978" s="503"/>
    </row>
    <row r="15979" spans="2:2">
      <c r="B15979" s="503"/>
    </row>
    <row r="15980" spans="2:2">
      <c r="B15980" s="503"/>
    </row>
    <row r="15981" spans="2:2">
      <c r="B15981" s="503"/>
    </row>
    <row r="15982" spans="2:2">
      <c r="B15982" s="503"/>
    </row>
    <row r="15983" spans="2:2">
      <c r="B15983" s="503"/>
    </row>
    <row r="15984" spans="2:2">
      <c r="B15984" s="503"/>
    </row>
    <row r="15985" spans="2:2">
      <c r="B15985" s="503"/>
    </row>
    <row r="15986" spans="2:2">
      <c r="B15986" s="503"/>
    </row>
    <row r="15987" spans="2:2">
      <c r="B15987" s="503"/>
    </row>
    <row r="15988" spans="2:2">
      <c r="B15988" s="503"/>
    </row>
    <row r="15989" spans="2:2">
      <c r="B15989" s="503"/>
    </row>
    <row r="15990" spans="2:2">
      <c r="B15990" s="503"/>
    </row>
    <row r="15991" spans="2:2">
      <c r="B15991" s="503"/>
    </row>
    <row r="15992" spans="2:2">
      <c r="B15992" s="503"/>
    </row>
    <row r="15993" spans="2:2">
      <c r="B15993" s="503"/>
    </row>
    <row r="15994" spans="2:2">
      <c r="B15994" s="503"/>
    </row>
    <row r="15995" spans="2:2">
      <c r="B15995" s="503"/>
    </row>
    <row r="15996" spans="2:2">
      <c r="B15996" s="503"/>
    </row>
    <row r="15997" spans="2:2">
      <c r="B15997" s="503"/>
    </row>
    <row r="15998" spans="2:2">
      <c r="B15998" s="503"/>
    </row>
    <row r="15999" spans="2:2">
      <c r="B15999" s="503"/>
    </row>
    <row r="16000" spans="2:2">
      <c r="B16000" s="503"/>
    </row>
    <row r="16001" spans="2:2">
      <c r="B16001" s="503"/>
    </row>
    <row r="16002" spans="2:2">
      <c r="B16002" s="503"/>
    </row>
    <row r="16003" spans="2:2">
      <c r="B16003" s="503"/>
    </row>
    <row r="16004" spans="2:2">
      <c r="B16004" s="503"/>
    </row>
    <row r="16005" spans="2:2">
      <c r="B16005" s="503"/>
    </row>
    <row r="16006" spans="2:2">
      <c r="B16006" s="503"/>
    </row>
    <row r="16007" spans="2:2">
      <c r="B16007" s="503"/>
    </row>
    <row r="16008" spans="2:2">
      <c r="B16008" s="503"/>
    </row>
    <row r="16009" spans="2:2">
      <c r="B16009" s="503"/>
    </row>
    <row r="16010" spans="2:2">
      <c r="B16010" s="503"/>
    </row>
    <row r="16011" spans="2:2">
      <c r="B16011" s="503"/>
    </row>
    <row r="16012" spans="2:2">
      <c r="B16012" s="503"/>
    </row>
    <row r="16013" spans="2:2">
      <c r="B16013" s="503"/>
    </row>
    <row r="16014" spans="2:2">
      <c r="B16014" s="503"/>
    </row>
    <row r="16015" spans="2:2">
      <c r="B16015" s="503"/>
    </row>
    <row r="16016" spans="2:2">
      <c r="B16016" s="503"/>
    </row>
    <row r="16017" spans="2:2">
      <c r="B16017" s="503"/>
    </row>
    <row r="16018" spans="2:2">
      <c r="B16018" s="503"/>
    </row>
    <row r="16019" spans="2:2">
      <c r="B16019" s="503"/>
    </row>
    <row r="16020" spans="2:2">
      <c r="B16020" s="503"/>
    </row>
    <row r="16021" spans="2:2">
      <c r="B16021" s="503"/>
    </row>
    <row r="16022" spans="2:2">
      <c r="B16022" s="503"/>
    </row>
    <row r="16023" spans="2:2">
      <c r="B16023" s="503"/>
    </row>
    <row r="16024" spans="2:2">
      <c r="B16024" s="503"/>
    </row>
    <row r="16025" spans="2:2">
      <c r="B16025" s="503"/>
    </row>
    <row r="16026" spans="2:2">
      <c r="B16026" s="503"/>
    </row>
    <row r="16027" spans="2:2">
      <c r="B16027" s="503"/>
    </row>
    <row r="16028" spans="2:2">
      <c r="B16028" s="503"/>
    </row>
    <row r="16029" spans="2:2">
      <c r="B16029" s="503"/>
    </row>
    <row r="16030" spans="2:2">
      <c r="B16030" s="503"/>
    </row>
    <row r="16031" spans="2:2">
      <c r="B16031" s="503"/>
    </row>
    <row r="16032" spans="2:2">
      <c r="B16032" s="503"/>
    </row>
    <row r="16033" spans="2:2">
      <c r="B16033" s="503"/>
    </row>
    <row r="16034" spans="2:2">
      <c r="B16034" s="503"/>
    </row>
    <row r="16035" spans="2:2">
      <c r="B16035" s="503"/>
    </row>
    <row r="16036" spans="2:2">
      <c r="B16036" s="503"/>
    </row>
    <row r="16037" spans="2:2">
      <c r="B16037" s="503"/>
    </row>
    <row r="16038" spans="2:2">
      <c r="B16038" s="503"/>
    </row>
    <row r="16039" spans="2:2">
      <c r="B16039" s="503"/>
    </row>
    <row r="16040" spans="2:2">
      <c r="B16040" s="503"/>
    </row>
    <row r="16041" spans="2:2">
      <c r="B16041" s="503"/>
    </row>
    <row r="16042" spans="2:2">
      <c r="B16042" s="503"/>
    </row>
    <row r="16043" spans="2:2">
      <c r="B16043" s="503"/>
    </row>
    <row r="16044" spans="2:2">
      <c r="B16044" s="503"/>
    </row>
    <row r="16045" spans="2:2">
      <c r="B16045" s="503"/>
    </row>
    <row r="16046" spans="2:2">
      <c r="B16046" s="503"/>
    </row>
    <row r="16047" spans="2:2">
      <c r="B16047" s="503"/>
    </row>
    <row r="16048" spans="2:2">
      <c r="B16048" s="503"/>
    </row>
    <row r="16049" spans="2:2">
      <c r="B16049" s="503"/>
    </row>
    <row r="16050" spans="2:2">
      <c r="B16050" s="503"/>
    </row>
    <row r="16051" spans="2:2">
      <c r="B16051" s="503"/>
    </row>
    <row r="16052" spans="2:2">
      <c r="B16052" s="503"/>
    </row>
    <row r="16053" spans="2:2">
      <c r="B16053" s="503"/>
    </row>
    <row r="16054" spans="2:2">
      <c r="B16054" s="503"/>
    </row>
    <row r="16055" spans="2:2">
      <c r="B16055" s="503"/>
    </row>
    <row r="16056" spans="2:2">
      <c r="B16056" s="503"/>
    </row>
    <row r="16057" spans="2:2">
      <c r="B16057" s="503"/>
    </row>
    <row r="16058" spans="2:2">
      <c r="B16058" s="503"/>
    </row>
    <row r="16059" spans="2:2">
      <c r="B16059" s="503"/>
    </row>
    <row r="16060" spans="2:2">
      <c r="B16060" s="503"/>
    </row>
    <row r="16061" spans="2:2">
      <c r="B16061" s="503"/>
    </row>
    <row r="16062" spans="2:2">
      <c r="B16062" s="503"/>
    </row>
    <row r="16063" spans="2:2">
      <c r="B16063" s="503"/>
    </row>
    <row r="16064" spans="2:2">
      <c r="B16064" s="503"/>
    </row>
    <row r="16065" spans="2:2">
      <c r="B16065" s="503"/>
    </row>
    <row r="16066" spans="2:2">
      <c r="B16066" s="503"/>
    </row>
    <row r="16067" spans="2:2">
      <c r="B16067" s="503"/>
    </row>
    <row r="16068" spans="2:2">
      <c r="B16068" s="503"/>
    </row>
    <row r="16069" spans="2:2">
      <c r="B16069" s="503"/>
    </row>
    <row r="16070" spans="2:2">
      <c r="B16070" s="503"/>
    </row>
    <row r="16071" spans="2:2">
      <c r="B16071" s="503"/>
    </row>
    <row r="16072" spans="2:2">
      <c r="B16072" s="503"/>
    </row>
    <row r="16073" spans="2:2">
      <c r="B16073" s="503"/>
    </row>
    <row r="16074" spans="2:2">
      <c r="B16074" s="503"/>
    </row>
    <row r="16075" spans="2:2">
      <c r="B16075" s="503"/>
    </row>
    <row r="16076" spans="2:2">
      <c r="B16076" s="503"/>
    </row>
    <row r="16077" spans="2:2">
      <c r="B16077" s="503"/>
    </row>
    <row r="16078" spans="2:2">
      <c r="B16078" s="503"/>
    </row>
    <row r="16079" spans="2:2">
      <c r="B16079" s="503"/>
    </row>
    <row r="16080" spans="2:2">
      <c r="B16080" s="503"/>
    </row>
    <row r="16081" spans="2:2">
      <c r="B16081" s="503"/>
    </row>
    <row r="16082" spans="2:2">
      <c r="B16082" s="503"/>
    </row>
    <row r="16083" spans="2:2">
      <c r="B16083" s="503"/>
    </row>
    <row r="16084" spans="2:2">
      <c r="B16084" s="503"/>
    </row>
    <row r="16085" spans="2:2">
      <c r="B16085" s="503"/>
    </row>
    <row r="16086" spans="2:2">
      <c r="B16086" s="503"/>
    </row>
    <row r="16087" spans="2:2">
      <c r="B16087" s="503"/>
    </row>
    <row r="16088" spans="2:2">
      <c r="B16088" s="503"/>
    </row>
    <row r="16089" spans="2:2">
      <c r="B16089" s="503"/>
    </row>
    <row r="16090" spans="2:2">
      <c r="B16090" s="503"/>
    </row>
    <row r="16091" spans="2:2">
      <c r="B16091" s="503"/>
    </row>
    <row r="16092" spans="2:2">
      <c r="B16092" s="503"/>
    </row>
    <row r="16093" spans="2:2">
      <c r="B16093" s="503"/>
    </row>
    <row r="16094" spans="2:2">
      <c r="B16094" s="503"/>
    </row>
    <row r="16095" spans="2:2">
      <c r="B16095" s="503"/>
    </row>
    <row r="16096" spans="2:2">
      <c r="B16096" s="503"/>
    </row>
    <row r="16097" spans="2:2">
      <c r="B16097" s="503"/>
    </row>
    <row r="16098" spans="2:2">
      <c r="B16098" s="503"/>
    </row>
    <row r="16099" spans="2:2">
      <c r="B16099" s="503"/>
    </row>
    <row r="16100" spans="2:2">
      <c r="B16100" s="503"/>
    </row>
    <row r="16101" spans="2:2">
      <c r="B16101" s="503"/>
    </row>
    <row r="16102" spans="2:2">
      <c r="B16102" s="503"/>
    </row>
    <row r="16103" spans="2:2">
      <c r="B16103" s="503"/>
    </row>
    <row r="16104" spans="2:2">
      <c r="B16104" s="503"/>
    </row>
    <row r="16105" spans="2:2">
      <c r="B16105" s="503"/>
    </row>
    <row r="16106" spans="2:2">
      <c r="B16106" s="503"/>
    </row>
    <row r="16107" spans="2:2">
      <c r="B16107" s="503"/>
    </row>
    <row r="16108" spans="2:2">
      <c r="B16108" s="503"/>
    </row>
    <row r="16109" spans="2:2">
      <c r="B16109" s="503"/>
    </row>
    <row r="16110" spans="2:2">
      <c r="B16110" s="503"/>
    </row>
    <row r="16111" spans="2:2">
      <c r="B16111" s="503"/>
    </row>
    <row r="16112" spans="2:2">
      <c r="B16112" s="503"/>
    </row>
    <row r="16113" spans="2:2">
      <c r="B16113" s="503"/>
    </row>
    <row r="16114" spans="2:2">
      <c r="B16114" s="503"/>
    </row>
    <row r="16115" spans="2:2">
      <c r="B16115" s="503"/>
    </row>
    <row r="16116" spans="2:2">
      <c r="B16116" s="503"/>
    </row>
    <row r="16117" spans="2:2">
      <c r="B16117" s="503"/>
    </row>
    <row r="16118" spans="2:2">
      <c r="B16118" s="503"/>
    </row>
    <row r="16119" spans="2:2">
      <c r="B16119" s="503"/>
    </row>
    <row r="16120" spans="2:2">
      <c r="B16120" s="503"/>
    </row>
    <row r="16121" spans="2:2">
      <c r="B16121" s="503"/>
    </row>
    <row r="16122" spans="2:2">
      <c r="B16122" s="503"/>
    </row>
    <row r="16123" spans="2:2">
      <c r="B16123" s="503"/>
    </row>
    <row r="16124" spans="2:2">
      <c r="B16124" s="503"/>
    </row>
    <row r="16125" spans="2:2">
      <c r="B16125" s="503"/>
    </row>
    <row r="16126" spans="2:2">
      <c r="B16126" s="503"/>
    </row>
    <row r="16127" spans="2:2">
      <c r="B16127" s="503"/>
    </row>
    <row r="16128" spans="2:2">
      <c r="B16128" s="503"/>
    </row>
    <row r="16129" spans="2:2">
      <c r="B16129" s="503"/>
    </row>
    <row r="16130" spans="2:2">
      <c r="B16130" s="503"/>
    </row>
    <row r="16131" spans="2:2">
      <c r="B16131" s="503"/>
    </row>
    <row r="16132" spans="2:2">
      <c r="B16132" s="503"/>
    </row>
    <row r="16133" spans="2:2">
      <c r="B16133" s="503"/>
    </row>
    <row r="16134" spans="2:2">
      <c r="B16134" s="503"/>
    </row>
    <row r="16135" spans="2:2">
      <c r="B16135" s="503"/>
    </row>
    <row r="16136" spans="2:2">
      <c r="B16136" s="503"/>
    </row>
    <row r="16137" spans="2:2">
      <c r="B16137" s="503"/>
    </row>
    <row r="16138" spans="2:2">
      <c r="B16138" s="503"/>
    </row>
    <row r="16139" spans="2:2">
      <c r="B16139" s="503"/>
    </row>
    <row r="16140" spans="2:2">
      <c r="B16140" s="503"/>
    </row>
    <row r="16141" spans="2:2">
      <c r="B16141" s="503"/>
    </row>
    <row r="16142" spans="2:2">
      <c r="B16142" s="503"/>
    </row>
    <row r="16143" spans="2:2">
      <c r="B16143" s="503"/>
    </row>
    <row r="16144" spans="2:2">
      <c r="B16144" s="503"/>
    </row>
    <row r="16145" spans="2:2">
      <c r="B16145" s="503"/>
    </row>
    <row r="16146" spans="2:2">
      <c r="B16146" s="503"/>
    </row>
    <row r="16147" spans="2:2">
      <c r="B16147" s="503"/>
    </row>
    <row r="16148" spans="2:2">
      <c r="B16148" s="503"/>
    </row>
    <row r="16149" spans="2:2">
      <c r="B16149" s="503"/>
    </row>
    <row r="16150" spans="2:2">
      <c r="B16150" s="503"/>
    </row>
    <row r="16151" spans="2:2">
      <c r="B16151" s="503"/>
    </row>
    <row r="16152" spans="2:2">
      <c r="B16152" s="503"/>
    </row>
    <row r="16153" spans="2:2">
      <c r="B16153" s="503"/>
    </row>
    <row r="16154" spans="2:2">
      <c r="B16154" s="503"/>
    </row>
    <row r="16155" spans="2:2">
      <c r="B16155" s="503"/>
    </row>
    <row r="16156" spans="2:2">
      <c r="B16156" s="503"/>
    </row>
    <row r="16157" spans="2:2">
      <c r="B16157" s="503"/>
    </row>
    <row r="16158" spans="2:2">
      <c r="B16158" s="503"/>
    </row>
    <row r="16159" spans="2:2">
      <c r="B16159" s="503"/>
    </row>
    <row r="16160" spans="2:2">
      <c r="B16160" s="503"/>
    </row>
    <row r="16161" spans="2:2">
      <c r="B16161" s="503"/>
    </row>
    <row r="16162" spans="2:2">
      <c r="B16162" s="503"/>
    </row>
    <row r="16163" spans="2:2">
      <c r="B16163" s="503"/>
    </row>
    <row r="16164" spans="2:2">
      <c r="B16164" s="503"/>
    </row>
    <row r="16165" spans="2:2">
      <c r="B16165" s="503"/>
    </row>
    <row r="16166" spans="2:2">
      <c r="B16166" s="503"/>
    </row>
    <row r="16167" spans="2:2">
      <c r="B16167" s="503"/>
    </row>
    <row r="16168" spans="2:2">
      <c r="B16168" s="503"/>
    </row>
    <row r="16169" spans="2:2">
      <c r="B16169" s="503"/>
    </row>
    <row r="16170" spans="2:2">
      <c r="B16170" s="503"/>
    </row>
    <row r="16171" spans="2:2">
      <c r="B16171" s="503"/>
    </row>
    <row r="16172" spans="2:2">
      <c r="B16172" s="503"/>
    </row>
    <row r="16173" spans="2:2">
      <c r="B16173" s="503"/>
    </row>
    <row r="16174" spans="2:2">
      <c r="B16174" s="503"/>
    </row>
    <row r="16175" spans="2:2">
      <c r="B16175" s="503"/>
    </row>
    <row r="16176" spans="2:2">
      <c r="B16176" s="503"/>
    </row>
    <row r="16177" spans="2:2">
      <c r="B16177" s="503"/>
    </row>
    <row r="16178" spans="2:2">
      <c r="B16178" s="503"/>
    </row>
    <row r="16179" spans="2:2">
      <c r="B16179" s="503"/>
    </row>
    <row r="16180" spans="2:2">
      <c r="B16180" s="503"/>
    </row>
    <row r="16181" spans="2:2">
      <c r="B16181" s="503"/>
    </row>
    <row r="16182" spans="2:2">
      <c r="B16182" s="503"/>
    </row>
    <row r="16183" spans="2:2">
      <c r="B16183" s="503"/>
    </row>
    <row r="16184" spans="2:2">
      <c r="B16184" s="503"/>
    </row>
    <row r="16185" spans="2:2">
      <c r="B16185" s="503"/>
    </row>
    <row r="16186" spans="2:2">
      <c r="B16186" s="503"/>
    </row>
    <row r="16187" spans="2:2">
      <c r="B16187" s="503"/>
    </row>
    <row r="16188" spans="2:2">
      <c r="B16188" s="503"/>
    </row>
    <row r="16189" spans="2:2">
      <c r="B16189" s="503"/>
    </row>
    <row r="16190" spans="2:2">
      <c r="B16190" s="503"/>
    </row>
    <row r="16191" spans="2:2">
      <c r="B16191" s="503"/>
    </row>
    <row r="16192" spans="2:2">
      <c r="B16192" s="503"/>
    </row>
    <row r="16193" spans="2:2">
      <c r="B16193" s="503"/>
    </row>
    <row r="16194" spans="2:2">
      <c r="B16194" s="503"/>
    </row>
    <row r="16195" spans="2:2">
      <c r="B16195" s="503"/>
    </row>
    <row r="16196" spans="2:2">
      <c r="B16196" s="503"/>
    </row>
    <row r="16197" spans="2:2">
      <c r="B16197" s="503"/>
    </row>
    <row r="16198" spans="2:2">
      <c r="B16198" s="503"/>
    </row>
    <row r="16199" spans="2:2">
      <c r="B16199" s="503"/>
    </row>
    <row r="16200" spans="2:2">
      <c r="B16200" s="503"/>
    </row>
    <row r="16201" spans="2:2">
      <c r="B16201" s="503"/>
    </row>
    <row r="16202" spans="2:2">
      <c r="B16202" s="503"/>
    </row>
    <row r="16203" spans="2:2">
      <c r="B16203" s="503"/>
    </row>
    <row r="16204" spans="2:2">
      <c r="B16204" s="503"/>
    </row>
    <row r="16205" spans="2:2">
      <c r="B16205" s="503"/>
    </row>
    <row r="16206" spans="2:2">
      <c r="B16206" s="503"/>
    </row>
    <row r="16207" spans="2:2">
      <c r="B16207" s="503"/>
    </row>
    <row r="16208" spans="2:2">
      <c r="B16208" s="503"/>
    </row>
    <row r="16209" spans="2:2">
      <c r="B16209" s="503"/>
    </row>
    <row r="16210" spans="2:2">
      <c r="B16210" s="503"/>
    </row>
    <row r="16211" spans="2:2">
      <c r="B16211" s="503"/>
    </row>
    <row r="16212" spans="2:2">
      <c r="B16212" s="503"/>
    </row>
    <row r="16213" spans="2:2">
      <c r="B16213" s="503"/>
    </row>
    <row r="16214" spans="2:2">
      <c r="B16214" s="503"/>
    </row>
    <row r="16215" spans="2:2">
      <c r="B16215" s="503"/>
    </row>
    <row r="16216" spans="2:2">
      <c r="B16216" s="503"/>
    </row>
    <row r="16217" spans="2:2">
      <c r="B16217" s="503"/>
    </row>
    <row r="16218" spans="2:2">
      <c r="B16218" s="503"/>
    </row>
    <row r="16219" spans="2:2">
      <c r="B16219" s="503"/>
    </row>
    <row r="16220" spans="2:2">
      <c r="B16220" s="503"/>
    </row>
    <row r="16221" spans="2:2">
      <c r="B16221" s="503"/>
    </row>
    <row r="16222" spans="2:2">
      <c r="B16222" s="503"/>
    </row>
    <row r="16223" spans="2:2">
      <c r="B16223" s="503"/>
    </row>
    <row r="16224" spans="2:2">
      <c r="B16224" s="503"/>
    </row>
    <row r="16225" spans="2:2">
      <c r="B16225" s="503"/>
    </row>
    <row r="16226" spans="2:2">
      <c r="B16226" s="503"/>
    </row>
    <row r="16227" spans="2:2">
      <c r="B16227" s="503"/>
    </row>
    <row r="16228" spans="2:2">
      <c r="B16228" s="503"/>
    </row>
    <row r="16229" spans="2:2">
      <c r="B16229" s="503"/>
    </row>
    <row r="16230" spans="2:2">
      <c r="B16230" s="503"/>
    </row>
    <row r="16231" spans="2:2">
      <c r="B16231" s="503"/>
    </row>
    <row r="16232" spans="2:2">
      <c r="B16232" s="503"/>
    </row>
    <row r="16233" spans="2:2">
      <c r="B16233" s="503"/>
    </row>
    <row r="16234" spans="2:2">
      <c r="B16234" s="503"/>
    </row>
    <row r="16235" spans="2:2">
      <c r="B16235" s="503"/>
    </row>
    <row r="16236" spans="2:2">
      <c r="B16236" s="503"/>
    </row>
    <row r="16237" spans="2:2">
      <c r="B16237" s="503"/>
    </row>
    <row r="16238" spans="2:2">
      <c r="B16238" s="503"/>
    </row>
    <row r="16239" spans="2:2">
      <c r="B16239" s="503"/>
    </row>
    <row r="16240" spans="2:2">
      <c r="B16240" s="503"/>
    </row>
    <row r="16241" spans="2:2">
      <c r="B16241" s="503"/>
    </row>
    <row r="16242" spans="2:2">
      <c r="B16242" s="503"/>
    </row>
    <row r="16243" spans="2:2">
      <c r="B16243" s="503"/>
    </row>
    <row r="16244" spans="2:2">
      <c r="B16244" s="503"/>
    </row>
    <row r="16245" spans="2:2">
      <c r="B16245" s="503"/>
    </row>
    <row r="16246" spans="2:2">
      <c r="B16246" s="503"/>
    </row>
    <row r="16247" spans="2:2">
      <c r="B16247" s="503"/>
    </row>
    <row r="16248" spans="2:2">
      <c r="B16248" s="503"/>
    </row>
    <row r="16249" spans="2:2">
      <c r="B16249" s="503"/>
    </row>
    <row r="16250" spans="2:2">
      <c r="B16250" s="503"/>
    </row>
    <row r="16251" spans="2:2">
      <c r="B16251" s="503"/>
    </row>
    <row r="16252" spans="2:2">
      <c r="B16252" s="503"/>
    </row>
    <row r="16253" spans="2:2">
      <c r="B16253" s="503"/>
    </row>
    <row r="16254" spans="2:2">
      <c r="B16254" s="503"/>
    </row>
    <row r="16255" spans="2:2">
      <c r="B16255" s="503"/>
    </row>
    <row r="16256" spans="2:2">
      <c r="B16256" s="503"/>
    </row>
    <row r="16257" spans="2:2">
      <c r="B16257" s="503"/>
    </row>
    <row r="16258" spans="2:2">
      <c r="B16258" s="503"/>
    </row>
    <row r="16259" spans="2:2">
      <c r="B16259" s="503"/>
    </row>
    <row r="16260" spans="2:2">
      <c r="B16260" s="503"/>
    </row>
    <row r="16261" spans="2:2">
      <c r="B16261" s="503"/>
    </row>
    <row r="16262" spans="2:2">
      <c r="B16262" s="503"/>
    </row>
    <row r="16263" spans="2:2">
      <c r="B16263" s="503"/>
    </row>
    <row r="16264" spans="2:2">
      <c r="B16264" s="503"/>
    </row>
    <row r="16265" spans="2:2">
      <c r="B16265" s="503"/>
    </row>
    <row r="16266" spans="2:2">
      <c r="B16266" s="503"/>
    </row>
    <row r="16267" spans="2:2">
      <c r="B16267" s="503"/>
    </row>
    <row r="16268" spans="2:2">
      <c r="B16268" s="503"/>
    </row>
    <row r="16269" spans="2:2">
      <c r="B16269" s="503"/>
    </row>
    <row r="16270" spans="2:2">
      <c r="B16270" s="503"/>
    </row>
    <row r="16271" spans="2:2">
      <c r="B16271" s="503"/>
    </row>
    <row r="16272" spans="2:2">
      <c r="B16272" s="503"/>
    </row>
    <row r="16273" spans="2:2">
      <c r="B16273" s="503"/>
    </row>
    <row r="16274" spans="2:2">
      <c r="B16274" s="503"/>
    </row>
    <row r="16275" spans="2:2">
      <c r="B16275" s="503"/>
    </row>
    <row r="16276" spans="2:2">
      <c r="B16276" s="503"/>
    </row>
    <row r="16277" spans="2:2">
      <c r="B16277" s="503"/>
    </row>
    <row r="16278" spans="2:2">
      <c r="B16278" s="503"/>
    </row>
    <row r="16279" spans="2:2">
      <c r="B16279" s="503"/>
    </row>
    <row r="16280" spans="2:2">
      <c r="B16280" s="503"/>
    </row>
    <row r="16281" spans="2:2">
      <c r="B16281" s="503"/>
    </row>
    <row r="16282" spans="2:2">
      <c r="B16282" s="503"/>
    </row>
    <row r="16283" spans="2:2">
      <c r="B16283" s="503"/>
    </row>
    <row r="16284" spans="2:2">
      <c r="B16284" s="503"/>
    </row>
    <row r="16285" spans="2:2">
      <c r="B16285" s="503"/>
    </row>
    <row r="16286" spans="2:2">
      <c r="B16286" s="503"/>
    </row>
    <row r="16287" spans="2:2">
      <c r="B16287" s="503"/>
    </row>
    <row r="16288" spans="2:2">
      <c r="B16288" s="503"/>
    </row>
    <row r="16289" spans="2:2">
      <c r="B16289" s="503"/>
    </row>
    <row r="16290" spans="2:2">
      <c r="B16290" s="503"/>
    </row>
    <row r="16291" spans="2:2">
      <c r="B16291" s="503"/>
    </row>
    <row r="16292" spans="2:2">
      <c r="B16292" s="503"/>
    </row>
    <row r="16293" spans="2:2">
      <c r="B16293" s="503"/>
    </row>
    <row r="16294" spans="2:2">
      <c r="B16294" s="503"/>
    </row>
    <row r="16295" spans="2:2">
      <c r="B16295" s="503"/>
    </row>
    <row r="16296" spans="2:2">
      <c r="B16296" s="503"/>
    </row>
    <row r="16297" spans="2:2">
      <c r="B16297" s="503"/>
    </row>
    <row r="16298" spans="2:2">
      <c r="B16298" s="503"/>
    </row>
    <row r="16299" spans="2:2">
      <c r="B16299" s="503"/>
    </row>
    <row r="16300" spans="2:2">
      <c r="B16300" s="503"/>
    </row>
    <row r="16301" spans="2:2">
      <c r="B16301" s="503"/>
    </row>
    <row r="16302" spans="2:2">
      <c r="B16302" s="503"/>
    </row>
    <row r="16303" spans="2:2">
      <c r="B16303" s="503"/>
    </row>
    <row r="16304" spans="2:2">
      <c r="B16304" s="503"/>
    </row>
    <row r="16305" spans="2:2">
      <c r="B16305" s="503"/>
    </row>
    <row r="16306" spans="2:2">
      <c r="B16306" s="503"/>
    </row>
    <row r="16307" spans="2:2">
      <c r="B16307" s="503"/>
    </row>
    <row r="16308" spans="2:2">
      <c r="B16308" s="503"/>
    </row>
    <row r="16309" spans="2:2">
      <c r="B16309" s="503"/>
    </row>
    <row r="16310" spans="2:2">
      <c r="B16310" s="503"/>
    </row>
    <row r="16311" spans="2:2">
      <c r="B16311" s="503"/>
    </row>
    <row r="16312" spans="2:2">
      <c r="B16312" s="503"/>
    </row>
    <row r="16313" spans="2:2">
      <c r="B16313" s="503"/>
    </row>
    <row r="16314" spans="2:2">
      <c r="B16314" s="503"/>
    </row>
    <row r="16315" spans="2:2">
      <c r="B16315" s="503"/>
    </row>
    <row r="16316" spans="2:2">
      <c r="B16316" s="503"/>
    </row>
    <row r="16317" spans="2:2">
      <c r="B16317" s="503"/>
    </row>
    <row r="16318" spans="2:2">
      <c r="B16318" s="503"/>
    </row>
    <row r="16319" spans="2:2">
      <c r="B16319" s="503"/>
    </row>
    <row r="16320" spans="2:2">
      <c r="B16320" s="503"/>
    </row>
    <row r="16321" spans="2:2">
      <c r="B16321" s="503"/>
    </row>
    <row r="16322" spans="2:2">
      <c r="B16322" s="503"/>
    </row>
    <row r="16323" spans="2:2">
      <c r="B16323" s="503"/>
    </row>
    <row r="16324" spans="2:2">
      <c r="B16324" s="503"/>
    </row>
    <row r="16325" spans="2:2">
      <c r="B16325" s="503"/>
    </row>
    <row r="16326" spans="2:2">
      <c r="B16326" s="503"/>
    </row>
    <row r="16327" spans="2:2">
      <c r="B16327" s="503"/>
    </row>
    <row r="16328" spans="2:2">
      <c r="B16328" s="503"/>
    </row>
    <row r="16329" spans="2:2">
      <c r="B16329" s="503"/>
    </row>
    <row r="16330" spans="2:2">
      <c r="B16330" s="503"/>
    </row>
    <row r="16331" spans="2:2">
      <c r="B16331" s="503"/>
    </row>
    <row r="16332" spans="2:2">
      <c r="B16332" s="503"/>
    </row>
    <row r="16333" spans="2:2">
      <c r="B16333" s="503"/>
    </row>
    <row r="16334" spans="2:2">
      <c r="B16334" s="503"/>
    </row>
    <row r="16335" spans="2:2">
      <c r="B16335" s="503"/>
    </row>
    <row r="16336" spans="2:2">
      <c r="B16336" s="503"/>
    </row>
    <row r="16337" spans="2:2">
      <c r="B16337" s="503"/>
    </row>
    <row r="16338" spans="2:2">
      <c r="B16338" s="503"/>
    </row>
    <row r="16339" spans="2:2">
      <c r="B16339" s="503"/>
    </row>
    <row r="16340" spans="2:2">
      <c r="B16340" s="503"/>
    </row>
    <row r="16341" spans="2:2">
      <c r="B16341" s="503"/>
    </row>
    <row r="16342" spans="2:2">
      <c r="B16342" s="503"/>
    </row>
    <row r="16343" spans="2:2">
      <c r="B16343" s="503"/>
    </row>
    <row r="16344" spans="2:2">
      <c r="B16344" s="503"/>
    </row>
    <row r="16345" spans="2:2">
      <c r="B16345" s="503"/>
    </row>
    <row r="16346" spans="2:2">
      <c r="B16346" s="503"/>
    </row>
    <row r="16347" spans="2:2">
      <c r="B16347" s="503"/>
    </row>
    <row r="16348" spans="2:2">
      <c r="B16348" s="503"/>
    </row>
    <row r="16349" spans="2:2">
      <c r="B16349" s="503"/>
    </row>
    <row r="16350" spans="2:2">
      <c r="B16350" s="503"/>
    </row>
    <row r="16351" spans="2:2">
      <c r="B16351" s="503"/>
    </row>
    <row r="16352" spans="2:2">
      <c r="B16352" s="503"/>
    </row>
    <row r="16353" spans="2:2">
      <c r="B16353" s="503"/>
    </row>
    <row r="16354" spans="2:2">
      <c r="B16354" s="503"/>
    </row>
    <row r="16355" spans="2:2">
      <c r="B16355" s="503"/>
    </row>
    <row r="16356" spans="2:2">
      <c r="B16356" s="503"/>
    </row>
    <row r="16357" spans="2:2">
      <c r="B16357" s="503"/>
    </row>
    <row r="16358" spans="2:2">
      <c r="B16358" s="503"/>
    </row>
    <row r="16359" spans="2:2">
      <c r="B16359" s="503"/>
    </row>
    <row r="16360" spans="2:2">
      <c r="B16360" s="503"/>
    </row>
    <row r="16361" spans="2:2">
      <c r="B16361" s="503"/>
    </row>
    <row r="16362" spans="2:2">
      <c r="B16362" s="503"/>
    </row>
    <row r="16363" spans="2:2">
      <c r="B16363" s="503"/>
    </row>
    <row r="16364" spans="2:2">
      <c r="B16364" s="503"/>
    </row>
    <row r="16365" spans="2:2">
      <c r="B16365" s="503"/>
    </row>
    <row r="16366" spans="2:2">
      <c r="B16366" s="503"/>
    </row>
    <row r="16367" spans="2:2">
      <c r="B16367" s="503"/>
    </row>
    <row r="16368" spans="2:2">
      <c r="B16368" s="503"/>
    </row>
    <row r="16369" spans="2:2">
      <c r="B16369" s="503"/>
    </row>
    <row r="16370" spans="2:2">
      <c r="B16370" s="503"/>
    </row>
    <row r="16371" spans="2:2">
      <c r="B16371" s="503"/>
    </row>
    <row r="16372" spans="2:2">
      <c r="B16372" s="503"/>
    </row>
    <row r="16373" spans="2:2">
      <c r="B16373" s="503"/>
    </row>
    <row r="16374" spans="2:2">
      <c r="B16374" s="503"/>
    </row>
    <row r="16375" spans="2:2">
      <c r="B16375" s="503"/>
    </row>
    <row r="16376" spans="2:2">
      <c r="B16376" s="503"/>
    </row>
    <row r="16377" spans="2:2">
      <c r="B16377" s="503"/>
    </row>
    <row r="16378" spans="2:2">
      <c r="B16378" s="503"/>
    </row>
    <row r="16379" spans="2:2">
      <c r="B16379" s="503"/>
    </row>
    <row r="16380" spans="2:2">
      <c r="B16380" s="503"/>
    </row>
    <row r="16381" spans="2:2">
      <c r="B16381" s="503"/>
    </row>
    <row r="16382" spans="2:2">
      <c r="B16382" s="503"/>
    </row>
    <row r="16383" spans="2:2">
      <c r="B16383" s="503"/>
    </row>
    <row r="16384" spans="2:2">
      <c r="B16384" s="503"/>
    </row>
    <row r="16385" spans="2:2">
      <c r="B16385" s="503"/>
    </row>
    <row r="16386" spans="2:2">
      <c r="B16386" s="503"/>
    </row>
    <row r="16387" spans="2:2">
      <c r="B16387" s="503"/>
    </row>
    <row r="16388" spans="2:2">
      <c r="B16388" s="503"/>
    </row>
    <row r="16389" spans="2:2">
      <c r="B16389" s="503"/>
    </row>
    <row r="16390" spans="2:2">
      <c r="B16390" s="503"/>
    </row>
    <row r="16391" spans="2:2">
      <c r="B16391" s="503"/>
    </row>
    <row r="16392" spans="2:2">
      <c r="B16392" s="503"/>
    </row>
    <row r="16393" spans="2:2">
      <c r="B16393" s="503"/>
    </row>
    <row r="16394" spans="2:2">
      <c r="B16394" s="503"/>
    </row>
    <row r="16395" spans="2:2">
      <c r="B16395" s="503"/>
    </row>
    <row r="16396" spans="2:2">
      <c r="B16396" s="503"/>
    </row>
    <row r="16397" spans="2:2">
      <c r="B16397" s="503"/>
    </row>
    <row r="16398" spans="2:2">
      <c r="B16398" s="503"/>
    </row>
    <row r="16399" spans="2:2">
      <c r="B16399" s="503"/>
    </row>
    <row r="16400" spans="2:2">
      <c r="B16400" s="503"/>
    </row>
    <row r="16401" spans="2:2">
      <c r="B16401" s="503"/>
    </row>
    <row r="16402" spans="2:2">
      <c r="B16402" s="503"/>
    </row>
    <row r="16403" spans="2:2">
      <c r="B16403" s="503"/>
    </row>
    <row r="16404" spans="2:2">
      <c r="B16404" s="503"/>
    </row>
    <row r="16405" spans="2:2">
      <c r="B16405" s="503"/>
    </row>
    <row r="16406" spans="2:2">
      <c r="B16406" s="503"/>
    </row>
    <row r="16407" spans="2:2">
      <c r="B16407" s="503"/>
    </row>
    <row r="16408" spans="2:2">
      <c r="B16408" s="503"/>
    </row>
    <row r="16409" spans="2:2">
      <c r="B16409" s="503"/>
    </row>
    <row r="16410" spans="2:2">
      <c r="B16410" s="503"/>
    </row>
    <row r="16411" spans="2:2">
      <c r="B16411" s="503"/>
    </row>
    <row r="16412" spans="2:2">
      <c r="B16412" s="503"/>
    </row>
    <row r="16413" spans="2:2">
      <c r="B16413" s="503"/>
    </row>
    <row r="16414" spans="2:2">
      <c r="B16414" s="503"/>
    </row>
    <row r="16415" spans="2:2">
      <c r="B16415" s="503"/>
    </row>
    <row r="16416" spans="2:2">
      <c r="B16416" s="503"/>
    </row>
    <row r="16417" spans="2:2">
      <c r="B16417" s="503"/>
    </row>
    <row r="16418" spans="2:2">
      <c r="B16418" s="503"/>
    </row>
    <row r="16419" spans="2:2">
      <c r="B16419" s="503"/>
    </row>
    <row r="16420" spans="2:2">
      <c r="B16420" s="503"/>
    </row>
    <row r="16421" spans="2:2">
      <c r="B16421" s="503"/>
    </row>
    <row r="16422" spans="2:2">
      <c r="B16422" s="503"/>
    </row>
    <row r="16423" spans="2:2">
      <c r="B16423" s="503"/>
    </row>
    <row r="16424" spans="2:2">
      <c r="B16424" s="503"/>
    </row>
    <row r="16425" spans="2:2">
      <c r="B16425" s="503"/>
    </row>
    <row r="16426" spans="2:2">
      <c r="B16426" s="503"/>
    </row>
    <row r="16427" spans="2:2">
      <c r="B16427" s="503"/>
    </row>
    <row r="16428" spans="2:2">
      <c r="B16428" s="503"/>
    </row>
    <row r="16429" spans="2:2">
      <c r="B16429" s="503"/>
    </row>
    <row r="16430" spans="2:2">
      <c r="B16430" s="503"/>
    </row>
    <row r="16431" spans="2:2">
      <c r="B16431" s="503"/>
    </row>
    <row r="16432" spans="2:2">
      <c r="B16432" s="503"/>
    </row>
    <row r="16433" spans="2:2">
      <c r="B16433" s="503"/>
    </row>
    <row r="16434" spans="2:2">
      <c r="B16434" s="503"/>
    </row>
    <row r="16435" spans="2:2">
      <c r="B16435" s="503"/>
    </row>
    <row r="16436" spans="2:2">
      <c r="B16436" s="503"/>
    </row>
    <row r="16437" spans="2:2">
      <c r="B16437" s="503"/>
    </row>
    <row r="16438" spans="2:2">
      <c r="B16438" s="503"/>
    </row>
    <row r="16439" spans="2:2">
      <c r="B16439" s="503"/>
    </row>
    <row r="16440" spans="2:2">
      <c r="B16440" s="503"/>
    </row>
    <row r="16441" spans="2:2">
      <c r="B16441" s="503"/>
    </row>
    <row r="16442" spans="2:2">
      <c r="B16442" s="503"/>
    </row>
    <row r="16443" spans="2:2">
      <c r="B16443" s="503"/>
    </row>
    <row r="16444" spans="2:2">
      <c r="B16444" s="503"/>
    </row>
    <row r="16445" spans="2:2">
      <c r="B16445" s="503"/>
    </row>
    <row r="16446" spans="2:2">
      <c r="B16446" s="503"/>
    </row>
    <row r="16447" spans="2:2">
      <c r="B16447" s="503"/>
    </row>
    <row r="16448" spans="2:2">
      <c r="B16448" s="503"/>
    </row>
    <row r="16449" spans="2:2">
      <c r="B16449" s="503"/>
    </row>
    <row r="16450" spans="2:2">
      <c r="B16450" s="503"/>
    </row>
    <row r="16451" spans="2:2">
      <c r="B16451" s="503"/>
    </row>
    <row r="16452" spans="2:2">
      <c r="B16452" s="503"/>
    </row>
    <row r="16453" spans="2:2">
      <c r="B16453" s="503"/>
    </row>
    <row r="16454" spans="2:2">
      <c r="B16454" s="503"/>
    </row>
    <row r="16455" spans="2:2">
      <c r="B16455" s="503"/>
    </row>
    <row r="16456" spans="2:2">
      <c r="B16456" s="503"/>
    </row>
    <row r="16457" spans="2:2">
      <c r="B16457" s="503"/>
    </row>
    <row r="16458" spans="2:2">
      <c r="B16458" s="503"/>
    </row>
    <row r="16459" spans="2:2">
      <c r="B16459" s="503"/>
    </row>
    <row r="16460" spans="2:2">
      <c r="B16460" s="503"/>
    </row>
    <row r="16461" spans="2:2">
      <c r="B16461" s="503"/>
    </row>
    <row r="16462" spans="2:2">
      <c r="B16462" s="503"/>
    </row>
    <row r="16463" spans="2:2">
      <c r="B16463" s="503"/>
    </row>
    <row r="16464" spans="2:2">
      <c r="B16464" s="503"/>
    </row>
    <row r="16465" spans="2:2">
      <c r="B16465" s="503"/>
    </row>
    <row r="16466" spans="2:2">
      <c r="B16466" s="503"/>
    </row>
    <row r="16467" spans="2:2">
      <c r="B16467" s="503"/>
    </row>
    <row r="16468" spans="2:2">
      <c r="B16468" s="503"/>
    </row>
    <row r="16469" spans="2:2">
      <c r="B16469" s="503"/>
    </row>
    <row r="16470" spans="2:2">
      <c r="B16470" s="503"/>
    </row>
    <row r="16471" spans="2:2">
      <c r="B16471" s="503"/>
    </row>
    <row r="16472" spans="2:2">
      <c r="B16472" s="503"/>
    </row>
    <row r="16473" spans="2:2">
      <c r="B16473" s="503"/>
    </row>
    <row r="16474" spans="2:2">
      <c r="B16474" s="503"/>
    </row>
    <row r="16475" spans="2:2">
      <c r="B16475" s="503"/>
    </row>
    <row r="16476" spans="2:2">
      <c r="B16476" s="503"/>
    </row>
    <row r="16477" spans="2:2">
      <c r="B16477" s="503"/>
    </row>
    <row r="16478" spans="2:2">
      <c r="B16478" s="503"/>
    </row>
    <row r="16479" spans="2:2">
      <c r="B16479" s="503"/>
    </row>
    <row r="16480" spans="2:2">
      <c r="B16480" s="503"/>
    </row>
    <row r="16481" spans="2:2">
      <c r="B16481" s="503"/>
    </row>
    <row r="16482" spans="2:2">
      <c r="B16482" s="503"/>
    </row>
    <row r="16483" spans="2:2">
      <c r="B16483" s="503"/>
    </row>
    <row r="16484" spans="2:2">
      <c r="B16484" s="503"/>
    </row>
    <row r="16485" spans="2:2">
      <c r="B16485" s="503"/>
    </row>
    <row r="16486" spans="2:2">
      <c r="B16486" s="503"/>
    </row>
    <row r="16487" spans="2:2">
      <c r="B16487" s="503"/>
    </row>
    <row r="16488" spans="2:2">
      <c r="B16488" s="503"/>
    </row>
    <row r="16489" spans="2:2">
      <c r="B16489" s="503"/>
    </row>
    <row r="16490" spans="2:2">
      <c r="B16490" s="503"/>
    </row>
    <row r="16491" spans="2:2">
      <c r="B16491" s="503"/>
    </row>
    <row r="16492" spans="2:2">
      <c r="B16492" s="503"/>
    </row>
    <row r="16493" spans="2:2">
      <c r="B16493" s="503"/>
    </row>
    <row r="16494" spans="2:2">
      <c r="B16494" s="503"/>
    </row>
    <row r="16495" spans="2:2">
      <c r="B16495" s="503"/>
    </row>
    <row r="16496" spans="2:2">
      <c r="B16496" s="503"/>
    </row>
    <row r="16497" spans="2:2">
      <c r="B16497" s="503"/>
    </row>
    <row r="16498" spans="2:2">
      <c r="B16498" s="503"/>
    </row>
    <row r="16499" spans="2:2">
      <c r="B16499" s="503"/>
    </row>
    <row r="16500" spans="2:2">
      <c r="B16500" s="503"/>
    </row>
    <row r="16501" spans="2:2">
      <c r="B16501" s="503"/>
    </row>
    <row r="16502" spans="2:2">
      <c r="B16502" s="503"/>
    </row>
    <row r="16503" spans="2:2">
      <c r="B16503" s="503"/>
    </row>
    <row r="16504" spans="2:2">
      <c r="B16504" s="503"/>
    </row>
    <row r="16505" spans="2:2">
      <c r="B16505" s="503"/>
    </row>
    <row r="16506" spans="2:2">
      <c r="B16506" s="503"/>
    </row>
    <row r="16507" spans="2:2">
      <c r="B16507" s="503"/>
    </row>
    <row r="16508" spans="2:2">
      <c r="B16508" s="503"/>
    </row>
    <row r="16509" spans="2:2">
      <c r="B16509" s="503"/>
    </row>
    <row r="16510" spans="2:2">
      <c r="B16510" s="503"/>
    </row>
    <row r="16511" spans="2:2">
      <c r="B16511" s="503"/>
    </row>
    <row r="16512" spans="2:2">
      <c r="B16512" s="503"/>
    </row>
    <row r="16513" spans="2:2">
      <c r="B16513" s="503"/>
    </row>
    <row r="16514" spans="2:2">
      <c r="B16514" s="503"/>
    </row>
    <row r="16515" spans="2:2">
      <c r="B16515" s="503"/>
    </row>
    <row r="16516" spans="2:2">
      <c r="B16516" s="503"/>
    </row>
    <row r="16517" spans="2:2">
      <c r="B16517" s="503"/>
    </row>
    <row r="16518" spans="2:2">
      <c r="B16518" s="503"/>
    </row>
    <row r="16519" spans="2:2">
      <c r="B16519" s="503"/>
    </row>
    <row r="16520" spans="2:2">
      <c r="B16520" s="503"/>
    </row>
    <row r="16521" spans="2:2">
      <c r="B16521" s="503"/>
    </row>
    <row r="16522" spans="2:2">
      <c r="B16522" s="503"/>
    </row>
    <row r="16523" spans="2:2">
      <c r="B16523" s="503"/>
    </row>
    <row r="16524" spans="2:2">
      <c r="B16524" s="503"/>
    </row>
    <row r="16525" spans="2:2">
      <c r="B16525" s="503"/>
    </row>
    <row r="16526" spans="2:2">
      <c r="B16526" s="503"/>
    </row>
    <row r="16527" spans="2:2">
      <c r="B16527" s="503"/>
    </row>
    <row r="16528" spans="2:2">
      <c r="B16528" s="503"/>
    </row>
    <row r="16529" spans="2:2">
      <c r="B16529" s="503"/>
    </row>
    <row r="16530" spans="2:2">
      <c r="B16530" s="503"/>
    </row>
    <row r="16531" spans="2:2">
      <c r="B16531" s="503"/>
    </row>
    <row r="16532" spans="2:2">
      <c r="B16532" s="503"/>
    </row>
    <row r="16533" spans="2:2">
      <c r="B16533" s="503"/>
    </row>
    <row r="16534" spans="2:2">
      <c r="B16534" s="503"/>
    </row>
    <row r="16535" spans="2:2">
      <c r="B16535" s="503"/>
    </row>
    <row r="16536" spans="2:2">
      <c r="B16536" s="503"/>
    </row>
    <row r="16537" spans="2:2">
      <c r="B16537" s="503"/>
    </row>
    <row r="16538" spans="2:2">
      <c r="B16538" s="503"/>
    </row>
    <row r="16539" spans="2:2">
      <c r="B16539" s="503"/>
    </row>
    <row r="16540" spans="2:2">
      <c r="B16540" s="503"/>
    </row>
    <row r="16541" spans="2:2">
      <c r="B16541" s="503"/>
    </row>
    <row r="16542" spans="2:2">
      <c r="B16542" s="503"/>
    </row>
    <row r="16543" spans="2:2">
      <c r="B16543" s="503"/>
    </row>
    <row r="16544" spans="2:2">
      <c r="B16544" s="503"/>
    </row>
    <row r="16545" spans="2:2">
      <c r="B16545" s="503"/>
    </row>
    <row r="16546" spans="2:2">
      <c r="B16546" s="503"/>
    </row>
    <row r="16547" spans="2:2">
      <c r="B16547" s="503"/>
    </row>
    <row r="16548" spans="2:2">
      <c r="B16548" s="503"/>
    </row>
    <row r="16549" spans="2:2">
      <c r="B16549" s="503"/>
    </row>
    <row r="16550" spans="2:2">
      <c r="B16550" s="503"/>
    </row>
    <row r="16551" spans="2:2">
      <c r="B16551" s="503"/>
    </row>
    <row r="16552" spans="2:2">
      <c r="B16552" s="503"/>
    </row>
    <row r="16553" spans="2:2">
      <c r="B16553" s="503"/>
    </row>
    <row r="16554" spans="2:2">
      <c r="B16554" s="503"/>
    </row>
    <row r="16555" spans="2:2">
      <c r="B16555" s="503"/>
    </row>
    <row r="16556" spans="2:2">
      <c r="B16556" s="503"/>
    </row>
    <row r="16557" spans="2:2">
      <c r="B16557" s="503"/>
    </row>
    <row r="16558" spans="2:2">
      <c r="B16558" s="503"/>
    </row>
    <row r="16559" spans="2:2">
      <c r="B16559" s="503"/>
    </row>
    <row r="16560" spans="2:2">
      <c r="B16560" s="503"/>
    </row>
    <row r="16561" spans="2:2">
      <c r="B16561" s="503"/>
    </row>
    <row r="16562" spans="2:2">
      <c r="B16562" s="503"/>
    </row>
    <row r="16563" spans="2:2">
      <c r="B16563" s="503"/>
    </row>
    <row r="16564" spans="2:2">
      <c r="B16564" s="503"/>
    </row>
    <row r="16565" spans="2:2">
      <c r="B16565" s="503"/>
    </row>
    <row r="16566" spans="2:2">
      <c r="B16566" s="503"/>
    </row>
    <row r="16567" spans="2:2">
      <c r="B16567" s="503"/>
    </row>
    <row r="16568" spans="2:2">
      <c r="B16568" s="503"/>
    </row>
    <row r="16569" spans="2:2">
      <c r="B16569" s="503"/>
    </row>
    <row r="16570" spans="2:2">
      <c r="B16570" s="503"/>
    </row>
    <row r="16571" spans="2:2">
      <c r="B16571" s="503"/>
    </row>
    <row r="16572" spans="2:2">
      <c r="B16572" s="503"/>
    </row>
    <row r="16573" spans="2:2">
      <c r="B16573" s="503"/>
    </row>
    <row r="16574" spans="2:2">
      <c r="B16574" s="503"/>
    </row>
    <row r="16575" spans="2:2">
      <c r="B16575" s="503"/>
    </row>
    <row r="16576" spans="2:2">
      <c r="B16576" s="503"/>
    </row>
    <row r="16577" spans="2:2">
      <c r="B16577" s="503"/>
    </row>
    <row r="16578" spans="2:2">
      <c r="B16578" s="503"/>
    </row>
    <row r="16579" spans="2:2">
      <c r="B16579" s="503"/>
    </row>
    <row r="16580" spans="2:2">
      <c r="B16580" s="503"/>
    </row>
    <row r="16581" spans="2:2">
      <c r="B16581" s="503"/>
    </row>
    <row r="16582" spans="2:2">
      <c r="B16582" s="503"/>
    </row>
    <row r="16583" spans="2:2">
      <c r="B16583" s="503"/>
    </row>
    <row r="16584" spans="2:2">
      <c r="B16584" s="503"/>
    </row>
    <row r="16585" spans="2:2">
      <c r="B16585" s="503"/>
    </row>
    <row r="16586" spans="2:2">
      <c r="B16586" s="503"/>
    </row>
    <row r="16587" spans="2:2">
      <c r="B16587" s="503"/>
    </row>
    <row r="16588" spans="2:2">
      <c r="B16588" s="503"/>
    </row>
    <row r="16589" spans="2:2">
      <c r="B16589" s="503"/>
    </row>
    <row r="16590" spans="2:2">
      <c r="B16590" s="503"/>
    </row>
    <row r="16591" spans="2:2">
      <c r="B16591" s="503"/>
    </row>
    <row r="16592" spans="2:2">
      <c r="B16592" s="503"/>
    </row>
    <row r="16593" spans="2:2">
      <c r="B16593" s="503"/>
    </row>
    <row r="16594" spans="2:2">
      <c r="B16594" s="503"/>
    </row>
    <row r="16595" spans="2:2">
      <c r="B16595" s="503"/>
    </row>
    <row r="16596" spans="2:2">
      <c r="B16596" s="503"/>
    </row>
    <row r="16597" spans="2:2">
      <c r="B16597" s="503"/>
    </row>
    <row r="16598" spans="2:2">
      <c r="B16598" s="503"/>
    </row>
    <row r="16599" spans="2:2">
      <c r="B16599" s="503"/>
    </row>
    <row r="16600" spans="2:2">
      <c r="B16600" s="503"/>
    </row>
    <row r="16601" spans="2:2">
      <c r="B16601" s="503"/>
    </row>
    <row r="16602" spans="2:2">
      <c r="B16602" s="503"/>
    </row>
    <row r="16603" spans="2:2">
      <c r="B16603" s="503"/>
    </row>
    <row r="16604" spans="2:2">
      <c r="B16604" s="503"/>
    </row>
    <row r="16605" spans="2:2">
      <c r="B16605" s="503"/>
    </row>
    <row r="16606" spans="2:2">
      <c r="B16606" s="503"/>
    </row>
    <row r="16607" spans="2:2">
      <c r="B16607" s="503"/>
    </row>
    <row r="16608" spans="2:2">
      <c r="B16608" s="503"/>
    </row>
    <row r="16609" spans="2:2">
      <c r="B16609" s="503"/>
    </row>
    <row r="16610" spans="2:2">
      <c r="B16610" s="503"/>
    </row>
    <row r="16611" spans="2:2">
      <c r="B16611" s="503"/>
    </row>
    <row r="16612" spans="2:2">
      <c r="B16612" s="503"/>
    </row>
    <row r="16613" spans="2:2">
      <c r="B16613" s="503"/>
    </row>
    <row r="16614" spans="2:2">
      <c r="B16614" s="503"/>
    </row>
    <row r="16615" spans="2:2">
      <c r="B16615" s="503"/>
    </row>
    <row r="16616" spans="2:2">
      <c r="B16616" s="503"/>
    </row>
    <row r="16617" spans="2:2">
      <c r="B16617" s="503"/>
    </row>
    <row r="16618" spans="2:2">
      <c r="B16618" s="503"/>
    </row>
    <row r="16619" spans="2:2">
      <c r="B16619" s="503"/>
    </row>
    <row r="16620" spans="2:2">
      <c r="B16620" s="503"/>
    </row>
    <row r="16621" spans="2:2">
      <c r="B16621" s="503"/>
    </row>
    <row r="16622" spans="2:2">
      <c r="B16622" s="503"/>
    </row>
    <row r="16623" spans="2:2">
      <c r="B16623" s="503"/>
    </row>
    <row r="16624" spans="2:2">
      <c r="B16624" s="503"/>
    </row>
    <row r="16625" spans="2:2">
      <c r="B16625" s="503"/>
    </row>
    <row r="16626" spans="2:2">
      <c r="B16626" s="503"/>
    </row>
    <row r="16627" spans="2:2">
      <c r="B16627" s="503"/>
    </row>
    <row r="16628" spans="2:2">
      <c r="B16628" s="503"/>
    </row>
    <row r="16629" spans="2:2">
      <c r="B16629" s="503"/>
    </row>
    <row r="16630" spans="2:2">
      <c r="B16630" s="503"/>
    </row>
    <row r="16631" spans="2:2">
      <c r="B16631" s="503"/>
    </row>
    <row r="16632" spans="2:2">
      <c r="B16632" s="503"/>
    </row>
    <row r="16633" spans="2:2">
      <c r="B16633" s="503"/>
    </row>
    <row r="16634" spans="2:2">
      <c r="B16634" s="503"/>
    </row>
    <row r="16635" spans="2:2">
      <c r="B16635" s="503"/>
    </row>
    <row r="16636" spans="2:2">
      <c r="B16636" s="503"/>
    </row>
    <row r="16637" spans="2:2">
      <c r="B16637" s="503"/>
    </row>
    <row r="16638" spans="2:2">
      <c r="B16638" s="503"/>
    </row>
    <row r="16639" spans="2:2">
      <c r="B16639" s="503"/>
    </row>
    <row r="16640" spans="2:2">
      <c r="B16640" s="503"/>
    </row>
    <row r="16641" spans="2:2">
      <c r="B16641" s="503"/>
    </row>
    <row r="16642" spans="2:2">
      <c r="B16642" s="503"/>
    </row>
    <row r="16643" spans="2:2">
      <c r="B16643" s="503"/>
    </row>
    <row r="16644" spans="2:2">
      <c r="B16644" s="503"/>
    </row>
    <row r="16645" spans="2:2">
      <c r="B16645" s="503"/>
    </row>
    <row r="16646" spans="2:2">
      <c r="B16646" s="503"/>
    </row>
    <row r="16647" spans="2:2">
      <c r="B16647" s="503"/>
    </row>
    <row r="16648" spans="2:2">
      <c r="B16648" s="503"/>
    </row>
    <row r="16649" spans="2:2">
      <c r="B16649" s="503"/>
    </row>
    <row r="16650" spans="2:2">
      <c r="B16650" s="503"/>
    </row>
    <row r="16651" spans="2:2">
      <c r="B16651" s="503"/>
    </row>
    <row r="16652" spans="2:2">
      <c r="B16652" s="503"/>
    </row>
    <row r="16653" spans="2:2">
      <c r="B16653" s="503"/>
    </row>
    <row r="16654" spans="2:2">
      <c r="B16654" s="503"/>
    </row>
    <row r="16655" spans="2:2">
      <c r="B16655" s="503"/>
    </row>
    <row r="16656" spans="2:2">
      <c r="B16656" s="503"/>
    </row>
    <row r="16657" spans="2:2">
      <c r="B16657" s="503"/>
    </row>
    <row r="16658" spans="2:2">
      <c r="B16658" s="503"/>
    </row>
    <row r="16659" spans="2:2">
      <c r="B16659" s="503"/>
    </row>
    <row r="16660" spans="2:2">
      <c r="B16660" s="503"/>
    </row>
    <row r="16661" spans="2:2">
      <c r="B16661" s="503"/>
    </row>
    <row r="16662" spans="2:2">
      <c r="B16662" s="503"/>
    </row>
    <row r="16663" spans="2:2">
      <c r="B16663" s="503"/>
    </row>
    <row r="16664" spans="2:2">
      <c r="B16664" s="503"/>
    </row>
    <row r="16665" spans="2:2">
      <c r="B16665" s="503"/>
    </row>
    <row r="16666" spans="2:2">
      <c r="B16666" s="503"/>
    </row>
    <row r="16667" spans="2:2">
      <c r="B16667" s="503"/>
    </row>
    <row r="16668" spans="2:2">
      <c r="B16668" s="503"/>
    </row>
    <row r="16669" spans="2:2">
      <c r="B16669" s="503"/>
    </row>
    <row r="16670" spans="2:2">
      <c r="B16670" s="503"/>
    </row>
    <row r="16671" spans="2:2">
      <c r="B16671" s="503"/>
    </row>
    <row r="16672" spans="2:2">
      <c r="B16672" s="503"/>
    </row>
    <row r="16673" spans="2:2">
      <c r="B16673" s="503"/>
    </row>
    <row r="16674" spans="2:2">
      <c r="B16674" s="503"/>
    </row>
    <row r="16675" spans="2:2">
      <c r="B16675" s="503"/>
    </row>
    <row r="16676" spans="2:2">
      <c r="B16676" s="503"/>
    </row>
    <row r="16677" spans="2:2">
      <c r="B16677" s="503"/>
    </row>
    <row r="16678" spans="2:2">
      <c r="B16678" s="503"/>
    </row>
    <row r="16679" spans="2:2">
      <c r="B16679" s="503"/>
    </row>
    <row r="16680" spans="2:2">
      <c r="B16680" s="503"/>
    </row>
    <row r="16681" spans="2:2">
      <c r="B16681" s="503"/>
    </row>
    <row r="16682" spans="2:2">
      <c r="B16682" s="503"/>
    </row>
    <row r="16683" spans="2:2">
      <c r="B16683" s="503"/>
    </row>
    <row r="16684" spans="2:2">
      <c r="B16684" s="503"/>
    </row>
    <row r="16685" spans="2:2">
      <c r="B16685" s="503"/>
    </row>
    <row r="16686" spans="2:2">
      <c r="B16686" s="503"/>
    </row>
    <row r="16687" spans="2:2">
      <c r="B16687" s="503"/>
    </row>
    <row r="16688" spans="2:2">
      <c r="B16688" s="503"/>
    </row>
    <row r="16689" spans="2:2">
      <c r="B16689" s="503"/>
    </row>
    <row r="16690" spans="2:2">
      <c r="B16690" s="503"/>
    </row>
    <row r="16691" spans="2:2">
      <c r="B16691" s="503"/>
    </row>
    <row r="16692" spans="2:2">
      <c r="B16692" s="503"/>
    </row>
    <row r="16693" spans="2:2">
      <c r="B16693" s="503"/>
    </row>
    <row r="16694" spans="2:2">
      <c r="B16694" s="503"/>
    </row>
    <row r="16695" spans="2:2">
      <c r="B16695" s="503"/>
    </row>
    <row r="16696" spans="2:2">
      <c r="B16696" s="503"/>
    </row>
    <row r="16697" spans="2:2">
      <c r="B16697" s="503"/>
    </row>
    <row r="16698" spans="2:2">
      <c r="B16698" s="503"/>
    </row>
    <row r="16699" spans="2:2">
      <c r="B16699" s="503"/>
    </row>
    <row r="16700" spans="2:2">
      <c r="B16700" s="503"/>
    </row>
    <row r="16701" spans="2:2">
      <c r="B16701" s="503"/>
    </row>
    <row r="16702" spans="2:2">
      <c r="B16702" s="503"/>
    </row>
    <row r="16703" spans="2:2">
      <c r="B16703" s="503"/>
    </row>
    <row r="16704" spans="2:2">
      <c r="B16704" s="503"/>
    </row>
    <row r="16705" spans="2:2">
      <c r="B16705" s="503"/>
    </row>
    <row r="16706" spans="2:2">
      <c r="B16706" s="503"/>
    </row>
    <row r="16707" spans="2:2">
      <c r="B16707" s="503"/>
    </row>
    <row r="16708" spans="2:2">
      <c r="B16708" s="503"/>
    </row>
    <row r="16709" spans="2:2">
      <c r="B16709" s="503"/>
    </row>
    <row r="16710" spans="2:2">
      <c r="B16710" s="503"/>
    </row>
    <row r="16711" spans="2:2">
      <c r="B16711" s="503"/>
    </row>
    <row r="16712" spans="2:2">
      <c r="B16712" s="503"/>
    </row>
    <row r="16713" spans="2:2">
      <c r="B16713" s="503"/>
    </row>
    <row r="16714" spans="2:2">
      <c r="B16714" s="503"/>
    </row>
    <row r="16715" spans="2:2">
      <c r="B16715" s="503"/>
    </row>
    <row r="16716" spans="2:2">
      <c r="B16716" s="503"/>
    </row>
    <row r="16717" spans="2:2">
      <c r="B16717" s="503"/>
    </row>
    <row r="16718" spans="2:2">
      <c r="B16718" s="503"/>
    </row>
    <row r="16719" spans="2:2">
      <c r="B16719" s="503"/>
    </row>
    <row r="16720" spans="2:2">
      <c r="B16720" s="503"/>
    </row>
    <row r="16721" spans="2:2">
      <c r="B16721" s="503"/>
    </row>
    <row r="16722" spans="2:2">
      <c r="B16722" s="503"/>
    </row>
    <row r="16723" spans="2:2">
      <c r="B16723" s="503"/>
    </row>
    <row r="16724" spans="2:2">
      <c r="B16724" s="503"/>
    </row>
    <row r="16725" spans="2:2">
      <c r="B16725" s="503"/>
    </row>
    <row r="16726" spans="2:2">
      <c r="B16726" s="503"/>
    </row>
    <row r="16727" spans="2:2">
      <c r="B16727" s="503"/>
    </row>
    <row r="16728" spans="2:2">
      <c r="B16728" s="503"/>
    </row>
    <row r="16729" spans="2:2">
      <c r="B16729" s="503"/>
    </row>
    <row r="16730" spans="2:2">
      <c r="B16730" s="503"/>
    </row>
    <row r="16731" spans="2:2">
      <c r="B16731" s="503"/>
    </row>
    <row r="16732" spans="2:2">
      <c r="B16732" s="503"/>
    </row>
    <row r="16733" spans="2:2">
      <c r="B16733" s="503"/>
    </row>
    <row r="16734" spans="2:2">
      <c r="B16734" s="503"/>
    </row>
    <row r="16735" spans="2:2">
      <c r="B16735" s="503"/>
    </row>
    <row r="16736" spans="2:2">
      <c r="B16736" s="503"/>
    </row>
    <row r="16737" spans="2:2">
      <c r="B16737" s="503"/>
    </row>
    <row r="16738" spans="2:2">
      <c r="B16738" s="503"/>
    </row>
    <row r="16739" spans="2:2">
      <c r="B16739" s="503"/>
    </row>
    <row r="16740" spans="2:2">
      <c r="B16740" s="503"/>
    </row>
    <row r="16741" spans="2:2">
      <c r="B16741" s="503"/>
    </row>
    <row r="16742" spans="2:2">
      <c r="B16742" s="503"/>
    </row>
    <row r="16743" spans="2:2">
      <c r="B16743" s="503"/>
    </row>
    <row r="16744" spans="2:2">
      <c r="B16744" s="503"/>
    </row>
    <row r="16745" spans="2:2">
      <c r="B16745" s="503"/>
    </row>
    <row r="16746" spans="2:2">
      <c r="B16746" s="503"/>
    </row>
    <row r="16747" spans="2:2">
      <c r="B16747" s="503"/>
    </row>
    <row r="16748" spans="2:2">
      <c r="B16748" s="503"/>
    </row>
    <row r="16749" spans="2:2">
      <c r="B16749" s="503"/>
    </row>
    <row r="16750" spans="2:2">
      <c r="B16750" s="503"/>
    </row>
    <row r="16751" spans="2:2">
      <c r="B16751" s="503"/>
    </row>
    <row r="16752" spans="2:2">
      <c r="B16752" s="503"/>
    </row>
    <row r="16753" spans="2:2">
      <c r="B16753" s="503"/>
    </row>
    <row r="16754" spans="2:2">
      <c r="B16754" s="503"/>
    </row>
    <row r="16755" spans="2:2">
      <c r="B16755" s="503"/>
    </row>
    <row r="16756" spans="2:2">
      <c r="B16756" s="503"/>
    </row>
    <row r="16757" spans="2:2">
      <c r="B16757" s="503"/>
    </row>
    <row r="16758" spans="2:2">
      <c r="B16758" s="503"/>
    </row>
    <row r="16759" spans="2:2">
      <c r="B16759" s="503"/>
    </row>
    <row r="16760" spans="2:2">
      <c r="B16760" s="503"/>
    </row>
    <row r="16761" spans="2:2">
      <c r="B16761" s="503"/>
    </row>
    <row r="16762" spans="2:2">
      <c r="B16762" s="503"/>
    </row>
    <row r="16763" spans="2:2">
      <c r="B16763" s="503"/>
    </row>
    <row r="16764" spans="2:2">
      <c r="B16764" s="503"/>
    </row>
    <row r="16765" spans="2:2">
      <c r="B16765" s="503"/>
    </row>
    <row r="16766" spans="2:2">
      <c r="B16766" s="503"/>
    </row>
    <row r="16767" spans="2:2">
      <c r="B16767" s="503"/>
    </row>
    <row r="16768" spans="2:2">
      <c r="B16768" s="503"/>
    </row>
    <row r="16769" spans="2:2">
      <c r="B16769" s="503"/>
    </row>
    <row r="16770" spans="2:2">
      <c r="B16770" s="503"/>
    </row>
    <row r="16771" spans="2:2">
      <c r="B16771" s="503"/>
    </row>
    <row r="16772" spans="2:2">
      <c r="B16772" s="503"/>
    </row>
    <row r="16773" spans="2:2">
      <c r="B16773" s="503"/>
    </row>
    <row r="16774" spans="2:2">
      <c r="B16774" s="503"/>
    </row>
    <row r="16775" spans="2:2">
      <c r="B16775" s="503"/>
    </row>
    <row r="16776" spans="2:2">
      <c r="B16776" s="503"/>
    </row>
    <row r="16777" spans="2:2">
      <c r="B16777" s="503"/>
    </row>
    <row r="16778" spans="2:2">
      <c r="B16778" s="503"/>
    </row>
    <row r="16779" spans="2:2">
      <c r="B16779" s="503"/>
    </row>
    <row r="16780" spans="2:2">
      <c r="B16780" s="503"/>
    </row>
    <row r="16781" spans="2:2">
      <c r="B16781" s="503"/>
    </row>
    <row r="16782" spans="2:2">
      <c r="B16782" s="503"/>
    </row>
    <row r="16783" spans="2:2">
      <c r="B16783" s="503"/>
    </row>
    <row r="16784" spans="2:2">
      <c r="B16784" s="503"/>
    </row>
    <row r="16785" spans="2:2">
      <c r="B16785" s="503"/>
    </row>
    <row r="16786" spans="2:2">
      <c r="B16786" s="503"/>
    </row>
    <row r="16787" spans="2:2">
      <c r="B16787" s="503"/>
    </row>
    <row r="16788" spans="2:2">
      <c r="B16788" s="503"/>
    </row>
    <row r="16789" spans="2:2">
      <c r="B16789" s="503"/>
    </row>
    <row r="16790" spans="2:2">
      <c r="B16790" s="503"/>
    </row>
    <row r="16791" spans="2:2">
      <c r="B16791" s="503"/>
    </row>
    <row r="16792" spans="2:2">
      <c r="B16792" s="503"/>
    </row>
    <row r="16793" spans="2:2">
      <c r="B16793" s="503"/>
    </row>
    <row r="16794" spans="2:2">
      <c r="B16794" s="503"/>
    </row>
    <row r="16795" spans="2:2">
      <c r="B16795" s="503"/>
    </row>
    <row r="16796" spans="2:2">
      <c r="B16796" s="503"/>
    </row>
    <row r="16797" spans="2:2">
      <c r="B16797" s="503"/>
    </row>
    <row r="16798" spans="2:2">
      <c r="B16798" s="503"/>
    </row>
    <row r="16799" spans="2:2">
      <c r="B16799" s="503"/>
    </row>
    <row r="16800" spans="2:2">
      <c r="B16800" s="503"/>
    </row>
    <row r="16801" spans="2:2">
      <c r="B16801" s="503"/>
    </row>
    <row r="16802" spans="2:2">
      <c r="B16802" s="503"/>
    </row>
    <row r="16803" spans="2:2">
      <c r="B16803" s="503"/>
    </row>
    <row r="16804" spans="2:2">
      <c r="B16804" s="503"/>
    </row>
    <row r="16805" spans="2:2">
      <c r="B16805" s="503"/>
    </row>
    <row r="16806" spans="2:2">
      <c r="B16806" s="503"/>
    </row>
    <row r="16807" spans="2:2">
      <c r="B16807" s="503"/>
    </row>
    <row r="16808" spans="2:2">
      <c r="B16808" s="503"/>
    </row>
    <row r="16809" spans="2:2">
      <c r="B16809" s="503"/>
    </row>
    <row r="16810" spans="2:2">
      <c r="B16810" s="503"/>
    </row>
    <row r="16811" spans="2:2">
      <c r="B16811" s="503"/>
    </row>
    <row r="16812" spans="2:2">
      <c r="B16812" s="503"/>
    </row>
    <row r="16813" spans="2:2">
      <c r="B16813" s="503"/>
    </row>
    <row r="16814" spans="2:2">
      <c r="B16814" s="503"/>
    </row>
    <row r="16815" spans="2:2">
      <c r="B16815" s="503"/>
    </row>
    <row r="16816" spans="2:2">
      <c r="B16816" s="503"/>
    </row>
    <row r="16817" spans="2:2">
      <c r="B16817" s="503"/>
    </row>
    <row r="16818" spans="2:2">
      <c r="B16818" s="503"/>
    </row>
    <row r="16819" spans="2:2">
      <c r="B16819" s="503"/>
    </row>
    <row r="16820" spans="2:2">
      <c r="B16820" s="503"/>
    </row>
    <row r="16821" spans="2:2">
      <c r="B16821" s="503"/>
    </row>
    <row r="16822" spans="2:2">
      <c r="B16822" s="503"/>
    </row>
    <row r="16823" spans="2:2">
      <c r="B16823" s="503"/>
    </row>
    <row r="16824" spans="2:2">
      <c r="B16824" s="503"/>
    </row>
    <row r="16825" spans="2:2">
      <c r="B16825" s="503"/>
    </row>
    <row r="16826" spans="2:2">
      <c r="B16826" s="503"/>
    </row>
    <row r="16827" spans="2:2">
      <c r="B16827" s="503"/>
    </row>
    <row r="16828" spans="2:2">
      <c r="B16828" s="503"/>
    </row>
    <row r="16829" spans="2:2">
      <c r="B16829" s="503"/>
    </row>
    <row r="16830" spans="2:2">
      <c r="B16830" s="503"/>
    </row>
    <row r="16831" spans="2:2">
      <c r="B16831" s="503"/>
    </row>
    <row r="16832" spans="2:2">
      <c r="B16832" s="503"/>
    </row>
    <row r="16833" spans="2:2">
      <c r="B16833" s="503"/>
    </row>
    <row r="16834" spans="2:2">
      <c r="B16834" s="503"/>
    </row>
    <row r="16835" spans="2:2">
      <c r="B16835" s="503"/>
    </row>
    <row r="16836" spans="2:2">
      <c r="B16836" s="503"/>
    </row>
    <row r="16837" spans="2:2">
      <c r="B16837" s="503"/>
    </row>
    <row r="16838" spans="2:2">
      <c r="B16838" s="503"/>
    </row>
    <row r="16839" spans="2:2">
      <c r="B16839" s="503"/>
    </row>
    <row r="16840" spans="2:2">
      <c r="B16840" s="503"/>
    </row>
    <row r="16841" spans="2:2">
      <c r="B16841" s="503"/>
    </row>
    <row r="16842" spans="2:2">
      <c r="B16842" s="503"/>
    </row>
    <row r="16843" spans="2:2">
      <c r="B16843" s="503"/>
    </row>
    <row r="16844" spans="2:2">
      <c r="B16844" s="503"/>
    </row>
    <row r="16845" spans="2:2">
      <c r="B16845" s="503"/>
    </row>
    <row r="16846" spans="2:2">
      <c r="B16846" s="503"/>
    </row>
    <row r="16847" spans="2:2">
      <c r="B16847" s="503"/>
    </row>
    <row r="16848" spans="2:2">
      <c r="B16848" s="503"/>
    </row>
    <row r="16849" spans="2:2">
      <c r="B16849" s="503"/>
    </row>
    <row r="16850" spans="2:2">
      <c r="B16850" s="503"/>
    </row>
    <row r="16851" spans="2:2">
      <c r="B16851" s="503"/>
    </row>
    <row r="16852" spans="2:2">
      <c r="B16852" s="503"/>
    </row>
    <row r="16853" spans="2:2">
      <c r="B16853" s="503"/>
    </row>
    <row r="16854" spans="2:2">
      <c r="B16854" s="503"/>
    </row>
    <row r="16855" spans="2:2">
      <c r="B16855" s="503"/>
    </row>
    <row r="16856" spans="2:2">
      <c r="B16856" s="503"/>
    </row>
    <row r="16857" spans="2:2">
      <c r="B16857" s="503"/>
    </row>
    <row r="16858" spans="2:2">
      <c r="B16858" s="503"/>
    </row>
    <row r="16859" spans="2:2">
      <c r="B16859" s="503"/>
    </row>
    <row r="16860" spans="2:2">
      <c r="B16860" s="503"/>
    </row>
    <row r="16861" spans="2:2">
      <c r="B16861" s="503"/>
    </row>
    <row r="16862" spans="2:2">
      <c r="B16862" s="503"/>
    </row>
    <row r="16863" spans="2:2">
      <c r="B16863" s="503"/>
    </row>
    <row r="16864" spans="2:2">
      <c r="B16864" s="503"/>
    </row>
    <row r="16865" spans="2:2">
      <c r="B16865" s="503"/>
    </row>
    <row r="16866" spans="2:2">
      <c r="B16866" s="503"/>
    </row>
    <row r="16867" spans="2:2">
      <c r="B16867" s="503"/>
    </row>
    <row r="16868" spans="2:2">
      <c r="B16868" s="503"/>
    </row>
    <row r="16869" spans="2:2">
      <c r="B16869" s="503"/>
    </row>
    <row r="16870" spans="2:2">
      <c r="B16870" s="503"/>
    </row>
    <row r="16871" spans="2:2">
      <c r="B16871" s="503"/>
    </row>
    <row r="16872" spans="2:2">
      <c r="B16872" s="503"/>
    </row>
    <row r="16873" spans="2:2">
      <c r="B16873" s="503"/>
    </row>
    <row r="16874" spans="2:2">
      <c r="B16874" s="503"/>
    </row>
    <row r="16875" spans="2:2">
      <c r="B16875" s="503"/>
    </row>
    <row r="16876" spans="2:2">
      <c r="B16876" s="503"/>
    </row>
    <row r="16877" spans="2:2">
      <c r="B16877" s="503"/>
    </row>
    <row r="16878" spans="2:2">
      <c r="B16878" s="503"/>
    </row>
    <row r="16879" spans="2:2">
      <c r="B16879" s="503"/>
    </row>
    <row r="16880" spans="2:2">
      <c r="B16880" s="503"/>
    </row>
    <row r="16881" spans="2:2">
      <c r="B16881" s="503"/>
    </row>
    <row r="16882" spans="2:2">
      <c r="B16882" s="503"/>
    </row>
    <row r="16883" spans="2:2">
      <c r="B16883" s="503"/>
    </row>
    <row r="16884" spans="2:2">
      <c r="B16884" s="503"/>
    </row>
    <row r="16885" spans="2:2">
      <c r="B16885" s="503"/>
    </row>
    <row r="16886" spans="2:2">
      <c r="B16886" s="503"/>
    </row>
    <row r="16887" spans="2:2">
      <c r="B16887" s="503"/>
    </row>
    <row r="16888" spans="2:2">
      <c r="B16888" s="503"/>
    </row>
    <row r="16889" spans="2:2">
      <c r="B16889" s="503"/>
    </row>
    <row r="16890" spans="2:2">
      <c r="B16890" s="503"/>
    </row>
    <row r="16891" spans="2:2">
      <c r="B16891" s="503"/>
    </row>
    <row r="16892" spans="2:2">
      <c r="B16892" s="503"/>
    </row>
    <row r="16893" spans="2:2">
      <c r="B16893" s="503"/>
    </row>
    <row r="16894" spans="2:2">
      <c r="B16894" s="503"/>
    </row>
    <row r="16895" spans="2:2">
      <c r="B16895" s="503"/>
    </row>
    <row r="16896" spans="2:2">
      <c r="B16896" s="503"/>
    </row>
    <row r="16897" spans="2:2">
      <c r="B16897" s="503"/>
    </row>
    <row r="16898" spans="2:2">
      <c r="B16898" s="503"/>
    </row>
    <row r="16899" spans="2:2">
      <c r="B16899" s="503"/>
    </row>
    <row r="16900" spans="2:2">
      <c r="B16900" s="503"/>
    </row>
    <row r="16901" spans="2:2">
      <c r="B16901" s="503"/>
    </row>
    <row r="16902" spans="2:2">
      <c r="B16902" s="503"/>
    </row>
    <row r="16903" spans="2:2">
      <c r="B16903" s="503"/>
    </row>
    <row r="16904" spans="2:2">
      <c r="B16904" s="503"/>
    </row>
    <row r="16905" spans="2:2">
      <c r="B16905" s="503"/>
    </row>
    <row r="16906" spans="2:2">
      <c r="B16906" s="503"/>
    </row>
    <row r="16907" spans="2:2">
      <c r="B16907" s="503"/>
    </row>
    <row r="16908" spans="2:2">
      <c r="B16908" s="503"/>
    </row>
    <row r="16909" spans="2:2">
      <c r="B16909" s="503"/>
    </row>
    <row r="16910" spans="2:2">
      <c r="B16910" s="503"/>
    </row>
    <row r="16911" spans="2:2">
      <c r="B16911" s="503"/>
    </row>
    <row r="16912" spans="2:2">
      <c r="B16912" s="503"/>
    </row>
    <row r="16913" spans="2:2">
      <c r="B16913" s="503"/>
    </row>
    <row r="16914" spans="2:2">
      <c r="B16914" s="503"/>
    </row>
    <row r="16915" spans="2:2">
      <c r="B16915" s="503"/>
    </row>
    <row r="16916" spans="2:2">
      <c r="B16916" s="503"/>
    </row>
    <row r="16917" spans="2:2">
      <c r="B16917" s="503"/>
    </row>
    <row r="16918" spans="2:2">
      <c r="B16918" s="503"/>
    </row>
    <row r="16919" spans="2:2">
      <c r="B16919" s="503"/>
    </row>
    <row r="16920" spans="2:2">
      <c r="B16920" s="503"/>
    </row>
    <row r="16921" spans="2:2">
      <c r="B16921" s="503"/>
    </row>
    <row r="16922" spans="2:2">
      <c r="B16922" s="503"/>
    </row>
    <row r="16923" spans="2:2">
      <c r="B16923" s="503"/>
    </row>
    <row r="16924" spans="2:2">
      <c r="B16924" s="503"/>
    </row>
    <row r="16925" spans="2:2">
      <c r="B16925" s="503"/>
    </row>
    <row r="16926" spans="2:2">
      <c r="B16926" s="503"/>
    </row>
    <row r="16927" spans="2:2">
      <c r="B16927" s="503"/>
    </row>
    <row r="16928" spans="2:2">
      <c r="B16928" s="503"/>
    </row>
    <row r="16929" spans="2:2">
      <c r="B16929" s="503"/>
    </row>
    <row r="16930" spans="2:2">
      <c r="B16930" s="503"/>
    </row>
    <row r="16931" spans="2:2">
      <c r="B16931" s="503"/>
    </row>
    <row r="16932" spans="2:2">
      <c r="B16932" s="503"/>
    </row>
    <row r="16933" spans="2:2">
      <c r="B16933" s="503"/>
    </row>
    <row r="16934" spans="2:2">
      <c r="B16934" s="503"/>
    </row>
    <row r="16935" spans="2:2">
      <c r="B16935" s="503"/>
    </row>
    <row r="16936" spans="2:2">
      <c r="B16936" s="503"/>
    </row>
    <row r="16937" spans="2:2">
      <c r="B16937" s="503"/>
    </row>
    <row r="16938" spans="2:2">
      <c r="B16938" s="503"/>
    </row>
    <row r="16939" spans="2:2">
      <c r="B16939" s="503"/>
    </row>
    <row r="16940" spans="2:2">
      <c r="B16940" s="503"/>
    </row>
    <row r="16941" spans="2:2">
      <c r="B16941" s="503"/>
    </row>
    <row r="16942" spans="2:2">
      <c r="B16942" s="503"/>
    </row>
    <row r="16943" spans="2:2">
      <c r="B16943" s="503"/>
    </row>
    <row r="16944" spans="2:2">
      <c r="B16944" s="503"/>
    </row>
    <row r="16945" spans="2:2">
      <c r="B16945" s="503"/>
    </row>
    <row r="16946" spans="2:2">
      <c r="B16946" s="503"/>
    </row>
    <row r="16947" spans="2:2">
      <c r="B16947" s="503"/>
    </row>
    <row r="16948" spans="2:2">
      <c r="B16948" s="503"/>
    </row>
    <row r="16949" spans="2:2">
      <c r="B16949" s="503"/>
    </row>
    <row r="16950" spans="2:2">
      <c r="B16950" s="503"/>
    </row>
    <row r="16951" spans="2:2">
      <c r="B16951" s="503"/>
    </row>
    <row r="16952" spans="2:2">
      <c r="B16952" s="503"/>
    </row>
    <row r="16953" spans="2:2">
      <c r="B16953" s="503"/>
    </row>
    <row r="16954" spans="2:2">
      <c r="B16954" s="503"/>
    </row>
    <row r="16955" spans="2:2">
      <c r="B16955" s="503"/>
    </row>
    <row r="16956" spans="2:2">
      <c r="B16956" s="503"/>
    </row>
    <row r="16957" spans="2:2">
      <c r="B16957" s="503"/>
    </row>
    <row r="16958" spans="2:2">
      <c r="B16958" s="503"/>
    </row>
    <row r="16959" spans="2:2">
      <c r="B16959" s="503"/>
    </row>
    <row r="16960" spans="2:2">
      <c r="B16960" s="503"/>
    </row>
    <row r="16961" spans="2:2">
      <c r="B16961" s="503"/>
    </row>
    <row r="16962" spans="2:2">
      <c r="B16962" s="503"/>
    </row>
    <row r="16963" spans="2:2">
      <c r="B16963" s="503"/>
    </row>
    <row r="16964" spans="2:2">
      <c r="B16964" s="503"/>
    </row>
    <row r="16965" spans="2:2">
      <c r="B16965" s="503"/>
    </row>
    <row r="16966" spans="2:2">
      <c r="B16966" s="503"/>
    </row>
    <row r="16967" spans="2:2">
      <c r="B16967" s="503"/>
    </row>
    <row r="16968" spans="2:2">
      <c r="B16968" s="503"/>
    </row>
    <row r="16969" spans="2:2">
      <c r="B16969" s="503"/>
    </row>
    <row r="16970" spans="2:2">
      <c r="B16970" s="503"/>
    </row>
    <row r="16971" spans="2:2">
      <c r="B16971" s="503"/>
    </row>
    <row r="16972" spans="2:2">
      <c r="B16972" s="503"/>
    </row>
    <row r="16973" spans="2:2">
      <c r="B16973" s="503"/>
    </row>
    <row r="16974" spans="2:2">
      <c r="B16974" s="503"/>
    </row>
    <row r="16975" spans="2:2">
      <c r="B16975" s="503"/>
    </row>
    <row r="16976" spans="2:2">
      <c r="B16976" s="503"/>
    </row>
    <row r="16977" spans="2:2">
      <c r="B16977" s="503"/>
    </row>
    <row r="16978" spans="2:2">
      <c r="B16978" s="503"/>
    </row>
    <row r="16979" spans="2:2">
      <c r="B16979" s="503"/>
    </row>
    <row r="16980" spans="2:2">
      <c r="B16980" s="503"/>
    </row>
    <row r="16981" spans="2:2">
      <c r="B16981" s="503"/>
    </row>
    <row r="16982" spans="2:2">
      <c r="B16982" s="503"/>
    </row>
    <row r="16983" spans="2:2">
      <c r="B16983" s="503"/>
    </row>
    <row r="16984" spans="2:2">
      <c r="B16984" s="503"/>
    </row>
    <row r="16985" spans="2:2">
      <c r="B16985" s="503"/>
    </row>
    <row r="16986" spans="2:2">
      <c r="B16986" s="503"/>
    </row>
    <row r="16987" spans="2:2">
      <c r="B16987" s="503"/>
    </row>
    <row r="16988" spans="2:2">
      <c r="B16988" s="503"/>
    </row>
    <row r="16989" spans="2:2">
      <c r="B16989" s="503"/>
    </row>
    <row r="16990" spans="2:2">
      <c r="B16990" s="503"/>
    </row>
    <row r="16991" spans="2:2">
      <c r="B16991" s="503"/>
    </row>
    <row r="16992" spans="2:2">
      <c r="B16992" s="503"/>
    </row>
    <row r="16993" spans="2:2">
      <c r="B16993" s="503"/>
    </row>
    <row r="16994" spans="2:2">
      <c r="B16994" s="503"/>
    </row>
    <row r="16995" spans="2:2">
      <c r="B16995" s="503"/>
    </row>
    <row r="16996" spans="2:2">
      <c r="B16996" s="503"/>
    </row>
    <row r="16997" spans="2:2">
      <c r="B16997" s="503"/>
    </row>
    <row r="16998" spans="2:2">
      <c r="B16998" s="503"/>
    </row>
    <row r="16999" spans="2:2">
      <c r="B16999" s="503"/>
    </row>
    <row r="17000" spans="2:2">
      <c r="B17000" s="503"/>
    </row>
    <row r="17001" spans="2:2">
      <c r="B17001" s="503"/>
    </row>
    <row r="17002" spans="2:2">
      <c r="B17002" s="503"/>
    </row>
    <row r="17003" spans="2:2">
      <c r="B17003" s="503"/>
    </row>
    <row r="17004" spans="2:2">
      <c r="B17004" s="503"/>
    </row>
    <row r="17005" spans="2:2">
      <c r="B17005" s="503"/>
    </row>
    <row r="17006" spans="2:2">
      <c r="B17006" s="503"/>
    </row>
    <row r="17007" spans="2:2">
      <c r="B17007" s="503"/>
    </row>
    <row r="17008" spans="2:2">
      <c r="B17008" s="503"/>
    </row>
    <row r="17009" spans="2:2">
      <c r="B17009" s="503"/>
    </row>
    <row r="17010" spans="2:2">
      <c r="B17010" s="503"/>
    </row>
    <row r="17011" spans="2:2">
      <c r="B17011" s="503"/>
    </row>
    <row r="17012" spans="2:2">
      <c r="B17012" s="503"/>
    </row>
    <row r="17013" spans="2:2">
      <c r="B17013" s="503"/>
    </row>
    <row r="17014" spans="2:2">
      <c r="B17014" s="503"/>
    </row>
    <row r="17015" spans="2:2">
      <c r="B17015" s="503"/>
    </row>
    <row r="17016" spans="2:2">
      <c r="B17016" s="503"/>
    </row>
    <row r="17017" spans="2:2">
      <c r="B17017" s="503"/>
    </row>
    <row r="17018" spans="2:2">
      <c r="B17018" s="503"/>
    </row>
    <row r="17019" spans="2:2">
      <c r="B17019" s="503"/>
    </row>
    <row r="17020" spans="2:2">
      <c r="B17020" s="503"/>
    </row>
    <row r="17021" spans="2:2">
      <c r="B17021" s="503"/>
    </row>
    <row r="17022" spans="2:2">
      <c r="B17022" s="503"/>
    </row>
    <row r="17023" spans="2:2">
      <c r="B17023" s="503"/>
    </row>
    <row r="17024" spans="2:2">
      <c r="B17024" s="503"/>
    </row>
    <row r="17025" spans="2:2">
      <c r="B17025" s="503"/>
    </row>
    <row r="17026" spans="2:2">
      <c r="B17026" s="503"/>
    </row>
    <row r="17027" spans="2:2">
      <c r="B17027" s="503"/>
    </row>
    <row r="17028" spans="2:2">
      <c r="B17028" s="503"/>
    </row>
    <row r="17029" spans="2:2">
      <c r="B17029" s="503"/>
    </row>
    <row r="17030" spans="2:2">
      <c r="B17030" s="503"/>
    </row>
    <row r="17031" spans="2:2">
      <c r="B17031" s="503"/>
    </row>
    <row r="17032" spans="2:2">
      <c r="B17032" s="503"/>
    </row>
    <row r="17033" spans="2:2">
      <c r="B17033" s="503"/>
    </row>
    <row r="17034" spans="2:2">
      <c r="B17034" s="503"/>
    </row>
    <row r="17035" spans="2:2">
      <c r="B17035" s="503"/>
    </row>
    <row r="17036" spans="2:2">
      <c r="B17036" s="503"/>
    </row>
    <row r="17037" spans="2:2">
      <c r="B17037" s="503"/>
    </row>
    <row r="17038" spans="2:2">
      <c r="B17038" s="503"/>
    </row>
    <row r="17039" spans="2:2">
      <c r="B17039" s="503"/>
    </row>
    <row r="17040" spans="2:2">
      <c r="B17040" s="503"/>
    </row>
    <row r="17041" spans="2:2">
      <c r="B17041" s="503"/>
    </row>
    <row r="17042" spans="2:2">
      <c r="B17042" s="503"/>
    </row>
    <row r="17043" spans="2:2">
      <c r="B17043" s="503"/>
    </row>
    <row r="17044" spans="2:2">
      <c r="B17044" s="503"/>
    </row>
    <row r="17045" spans="2:2">
      <c r="B17045" s="503"/>
    </row>
    <row r="17046" spans="2:2">
      <c r="B17046" s="503"/>
    </row>
    <row r="17047" spans="2:2">
      <c r="B17047" s="503"/>
    </row>
    <row r="17048" spans="2:2">
      <c r="B17048" s="503"/>
    </row>
    <row r="17049" spans="2:2">
      <c r="B17049" s="503"/>
    </row>
    <row r="17050" spans="2:2">
      <c r="B17050" s="503"/>
    </row>
    <row r="17051" spans="2:2">
      <c r="B17051" s="503"/>
    </row>
    <row r="17052" spans="2:2">
      <c r="B17052" s="503"/>
    </row>
    <row r="17053" spans="2:2">
      <c r="B17053" s="503"/>
    </row>
    <row r="17054" spans="2:2">
      <c r="B17054" s="503"/>
    </row>
    <row r="17055" spans="2:2">
      <c r="B17055" s="503"/>
    </row>
    <row r="17056" spans="2:2">
      <c r="B17056" s="503"/>
    </row>
    <row r="17057" spans="2:2">
      <c r="B17057" s="503"/>
    </row>
    <row r="17058" spans="2:2">
      <c r="B17058" s="503"/>
    </row>
    <row r="17059" spans="2:2">
      <c r="B17059" s="503"/>
    </row>
    <row r="17060" spans="2:2">
      <c r="B17060" s="503"/>
    </row>
    <row r="17061" spans="2:2">
      <c r="B17061" s="503"/>
    </row>
    <row r="17062" spans="2:2">
      <c r="B17062" s="503"/>
    </row>
    <row r="17063" spans="2:2">
      <c r="B17063" s="503"/>
    </row>
    <row r="17064" spans="2:2">
      <c r="B17064" s="503"/>
    </row>
    <row r="17065" spans="2:2">
      <c r="B17065" s="503"/>
    </row>
    <row r="17066" spans="2:2">
      <c r="B17066" s="503"/>
    </row>
    <row r="17067" spans="2:2">
      <c r="B17067" s="503"/>
    </row>
    <row r="17068" spans="2:2">
      <c r="B17068" s="503"/>
    </row>
    <row r="17069" spans="2:2">
      <c r="B17069" s="503"/>
    </row>
    <row r="17070" spans="2:2">
      <c r="B17070" s="503"/>
    </row>
    <row r="17071" spans="2:2">
      <c r="B17071" s="503"/>
    </row>
    <row r="17072" spans="2:2">
      <c r="B17072" s="503"/>
    </row>
    <row r="17073" spans="2:2">
      <c r="B17073" s="503"/>
    </row>
    <row r="17074" spans="2:2">
      <c r="B17074" s="503"/>
    </row>
    <row r="17075" spans="2:2">
      <c r="B17075" s="503"/>
    </row>
    <row r="17076" spans="2:2">
      <c r="B17076" s="503"/>
    </row>
    <row r="17077" spans="2:2">
      <c r="B17077" s="503"/>
    </row>
    <row r="17078" spans="2:2">
      <c r="B17078" s="503"/>
    </row>
    <row r="17079" spans="2:2">
      <c r="B17079" s="503"/>
    </row>
    <row r="17080" spans="2:2">
      <c r="B17080" s="503"/>
    </row>
    <row r="17081" spans="2:2">
      <c r="B17081" s="503"/>
    </row>
    <row r="17082" spans="2:2">
      <c r="B17082" s="503"/>
    </row>
    <row r="17083" spans="2:2">
      <c r="B17083" s="503"/>
    </row>
    <row r="17084" spans="2:2">
      <c r="B17084" s="503"/>
    </row>
    <row r="17085" spans="2:2">
      <c r="B17085" s="503"/>
    </row>
    <row r="17086" spans="2:2">
      <c r="B17086" s="503"/>
    </row>
    <row r="17087" spans="2:2">
      <c r="B17087" s="503"/>
    </row>
    <row r="17088" spans="2:2">
      <c r="B17088" s="503"/>
    </row>
    <row r="17089" spans="2:2">
      <c r="B17089" s="503"/>
    </row>
    <row r="17090" spans="2:2">
      <c r="B17090" s="503"/>
    </row>
    <row r="17091" spans="2:2">
      <c r="B17091" s="503"/>
    </row>
    <row r="17092" spans="2:2">
      <c r="B17092" s="503"/>
    </row>
    <row r="17093" spans="2:2">
      <c r="B17093" s="503"/>
    </row>
    <row r="17094" spans="2:2">
      <c r="B17094" s="503"/>
    </row>
    <row r="17095" spans="2:2">
      <c r="B17095" s="503"/>
    </row>
    <row r="17096" spans="2:2">
      <c r="B17096" s="503"/>
    </row>
    <row r="17097" spans="2:2">
      <c r="B17097" s="503"/>
    </row>
    <row r="17098" spans="2:2">
      <c r="B17098" s="503"/>
    </row>
    <row r="17099" spans="2:2">
      <c r="B17099" s="503"/>
    </row>
    <row r="17100" spans="2:2">
      <c r="B17100" s="503"/>
    </row>
    <row r="17101" spans="2:2">
      <c r="B17101" s="503"/>
    </row>
    <row r="17102" spans="2:2">
      <c r="B17102" s="503"/>
    </row>
    <row r="17103" spans="2:2">
      <c r="B17103" s="503"/>
    </row>
    <row r="17104" spans="2:2">
      <c r="B17104" s="503"/>
    </row>
    <row r="17105" spans="2:2">
      <c r="B17105" s="503"/>
    </row>
    <row r="17106" spans="2:2">
      <c r="B17106" s="503"/>
    </row>
    <row r="17107" spans="2:2">
      <c r="B17107" s="503"/>
    </row>
    <row r="17108" spans="2:2">
      <c r="B17108" s="503"/>
    </row>
    <row r="17109" spans="2:2">
      <c r="B17109" s="503"/>
    </row>
    <row r="17110" spans="2:2">
      <c r="B17110" s="503"/>
    </row>
    <row r="17111" spans="2:2">
      <c r="B17111" s="503"/>
    </row>
    <row r="17112" spans="2:2">
      <c r="B17112" s="503"/>
    </row>
    <row r="17113" spans="2:2">
      <c r="B17113" s="503"/>
    </row>
    <row r="17114" spans="2:2">
      <c r="B17114" s="503"/>
    </row>
    <row r="17115" spans="2:2">
      <c r="B17115" s="503"/>
    </row>
    <row r="17116" spans="2:2">
      <c r="B17116" s="503"/>
    </row>
    <row r="17117" spans="2:2">
      <c r="B17117" s="503"/>
    </row>
    <row r="17118" spans="2:2">
      <c r="B17118" s="503"/>
    </row>
    <row r="17119" spans="2:2">
      <c r="B17119" s="503"/>
    </row>
    <row r="17120" spans="2:2">
      <c r="B17120" s="503"/>
    </row>
    <row r="17121" spans="2:2">
      <c r="B17121" s="503"/>
    </row>
    <row r="17122" spans="2:2">
      <c r="B17122" s="503"/>
    </row>
    <row r="17123" spans="2:2">
      <c r="B17123" s="503"/>
    </row>
    <row r="17124" spans="2:2">
      <c r="B17124" s="503"/>
    </row>
    <row r="17125" spans="2:2">
      <c r="B17125" s="503"/>
    </row>
    <row r="17126" spans="2:2">
      <c r="B17126" s="503"/>
    </row>
    <row r="17127" spans="2:2">
      <c r="B17127" s="503"/>
    </row>
    <row r="17128" spans="2:2">
      <c r="B17128" s="503"/>
    </row>
    <row r="17129" spans="2:2">
      <c r="B17129" s="503"/>
    </row>
    <row r="17130" spans="2:2">
      <c r="B17130" s="503"/>
    </row>
    <row r="17131" spans="2:2">
      <c r="B17131" s="503"/>
    </row>
    <row r="17132" spans="2:2">
      <c r="B17132" s="503"/>
    </row>
    <row r="17133" spans="2:2">
      <c r="B17133" s="503"/>
    </row>
    <row r="17134" spans="2:2">
      <c r="B17134" s="503"/>
    </row>
    <row r="17135" spans="2:2">
      <c r="B17135" s="503"/>
    </row>
    <row r="17136" spans="2:2">
      <c r="B17136" s="503"/>
    </row>
    <row r="17137" spans="2:2">
      <c r="B17137" s="503"/>
    </row>
    <row r="17138" spans="2:2">
      <c r="B17138" s="503"/>
    </row>
    <row r="17139" spans="2:2">
      <c r="B17139" s="503"/>
    </row>
    <row r="17140" spans="2:2">
      <c r="B17140" s="503"/>
    </row>
    <row r="17141" spans="2:2">
      <c r="B17141" s="503"/>
    </row>
    <row r="17142" spans="2:2">
      <c r="B17142" s="503"/>
    </row>
    <row r="17143" spans="2:2">
      <c r="B17143" s="503"/>
    </row>
    <row r="17144" spans="2:2">
      <c r="B17144" s="503"/>
    </row>
    <row r="17145" spans="2:2">
      <c r="B17145" s="503"/>
    </row>
    <row r="17146" spans="2:2">
      <c r="B17146" s="503"/>
    </row>
    <row r="17147" spans="2:2">
      <c r="B17147" s="503"/>
    </row>
    <row r="17148" spans="2:2">
      <c r="B17148" s="503"/>
    </row>
    <row r="17149" spans="2:2">
      <c r="B17149" s="503"/>
    </row>
    <row r="17150" spans="2:2">
      <c r="B17150" s="503"/>
    </row>
    <row r="17151" spans="2:2">
      <c r="B17151" s="503"/>
    </row>
    <row r="17152" spans="2:2">
      <c r="B17152" s="503"/>
    </row>
    <row r="17153" spans="2:2">
      <c r="B17153" s="503"/>
    </row>
    <row r="17154" spans="2:2">
      <c r="B17154" s="503"/>
    </row>
    <row r="17155" spans="2:2">
      <c r="B17155" s="503"/>
    </row>
    <row r="17156" spans="2:2">
      <c r="B17156" s="503"/>
    </row>
    <row r="17157" spans="2:2">
      <c r="B17157" s="503"/>
    </row>
    <row r="17158" spans="2:2">
      <c r="B17158" s="503"/>
    </row>
    <row r="17159" spans="2:2">
      <c r="B17159" s="503"/>
    </row>
    <row r="17160" spans="2:2">
      <c r="B17160" s="503"/>
    </row>
    <row r="17161" spans="2:2">
      <c r="B17161" s="503"/>
    </row>
    <row r="17162" spans="2:2">
      <c r="B17162" s="503"/>
    </row>
    <row r="17163" spans="2:2">
      <c r="B17163" s="503"/>
    </row>
    <row r="17164" spans="2:2">
      <c r="B17164" s="503"/>
    </row>
    <row r="17165" spans="2:2">
      <c r="B17165" s="503"/>
    </row>
    <row r="17166" spans="2:2">
      <c r="B17166" s="503"/>
    </row>
    <row r="17167" spans="2:2">
      <c r="B17167" s="503"/>
    </row>
    <row r="17168" spans="2:2">
      <c r="B17168" s="503"/>
    </row>
    <row r="17169" spans="2:2">
      <c r="B17169" s="503"/>
    </row>
    <row r="17170" spans="2:2">
      <c r="B17170" s="503"/>
    </row>
    <row r="17171" spans="2:2">
      <c r="B17171" s="503"/>
    </row>
    <row r="17172" spans="2:2">
      <c r="B17172" s="503"/>
    </row>
    <row r="17173" spans="2:2">
      <c r="B17173" s="503"/>
    </row>
    <row r="17174" spans="2:2">
      <c r="B17174" s="503"/>
    </row>
    <row r="17175" spans="2:2">
      <c r="B17175" s="503"/>
    </row>
    <row r="17176" spans="2:2">
      <c r="B17176" s="503"/>
    </row>
    <row r="17177" spans="2:2">
      <c r="B17177" s="503"/>
    </row>
    <row r="17178" spans="2:2">
      <c r="B17178" s="503"/>
    </row>
    <row r="17179" spans="2:2">
      <c r="B17179" s="503"/>
    </row>
    <row r="17180" spans="2:2">
      <c r="B17180" s="503"/>
    </row>
    <row r="17181" spans="2:2">
      <c r="B17181" s="503"/>
    </row>
    <row r="17182" spans="2:2">
      <c r="B17182" s="503"/>
    </row>
    <row r="17183" spans="2:2">
      <c r="B17183" s="503"/>
    </row>
    <row r="17184" spans="2:2">
      <c r="B17184" s="503"/>
    </row>
    <row r="17185" spans="2:2">
      <c r="B17185" s="503"/>
    </row>
    <row r="17186" spans="2:2">
      <c r="B17186" s="503"/>
    </row>
    <row r="17187" spans="2:2">
      <c r="B17187" s="503"/>
    </row>
    <row r="17188" spans="2:2">
      <c r="B17188" s="503"/>
    </row>
    <row r="17189" spans="2:2">
      <c r="B17189" s="503"/>
    </row>
    <row r="17190" spans="2:2">
      <c r="B17190" s="503"/>
    </row>
    <row r="17191" spans="2:2">
      <c r="B17191" s="503"/>
    </row>
    <row r="17192" spans="2:2">
      <c r="B17192" s="503"/>
    </row>
    <row r="17193" spans="2:2">
      <c r="B17193" s="503"/>
    </row>
    <row r="17194" spans="2:2">
      <c r="B17194" s="503"/>
    </row>
    <row r="17195" spans="2:2">
      <c r="B17195" s="503"/>
    </row>
    <row r="17196" spans="2:2">
      <c r="B17196" s="503"/>
    </row>
    <row r="17197" spans="2:2">
      <c r="B17197" s="503"/>
    </row>
    <row r="17198" spans="2:2">
      <c r="B17198" s="503"/>
    </row>
    <row r="17199" spans="2:2">
      <c r="B17199" s="503"/>
    </row>
    <row r="17200" spans="2:2">
      <c r="B17200" s="503"/>
    </row>
    <row r="17201" spans="2:2">
      <c r="B17201" s="503"/>
    </row>
    <row r="17202" spans="2:2">
      <c r="B17202" s="503"/>
    </row>
    <row r="17203" spans="2:2">
      <c r="B17203" s="503"/>
    </row>
    <row r="17204" spans="2:2">
      <c r="B17204" s="503"/>
    </row>
    <row r="17205" spans="2:2">
      <c r="B17205" s="503"/>
    </row>
    <row r="17206" spans="2:2">
      <c r="B17206" s="503"/>
    </row>
    <row r="17207" spans="2:2">
      <c r="B17207" s="503"/>
    </row>
    <row r="17208" spans="2:2">
      <c r="B17208" s="503"/>
    </row>
    <row r="17209" spans="2:2">
      <c r="B17209" s="503"/>
    </row>
    <row r="17210" spans="2:2">
      <c r="B17210" s="503"/>
    </row>
    <row r="17211" spans="2:2">
      <c r="B17211" s="503"/>
    </row>
    <row r="17212" spans="2:2">
      <c r="B17212" s="503"/>
    </row>
    <row r="17213" spans="2:2">
      <c r="B17213" s="503"/>
    </row>
    <row r="17214" spans="2:2">
      <c r="B17214" s="503"/>
    </row>
    <row r="17215" spans="2:2">
      <c r="B17215" s="503"/>
    </row>
    <row r="17216" spans="2:2">
      <c r="B17216" s="503"/>
    </row>
    <row r="17217" spans="2:2">
      <c r="B17217" s="503"/>
    </row>
    <row r="17218" spans="2:2">
      <c r="B17218" s="503"/>
    </row>
    <row r="17219" spans="2:2">
      <c r="B17219" s="503"/>
    </row>
    <row r="17220" spans="2:2">
      <c r="B17220" s="503"/>
    </row>
    <row r="17221" spans="2:2">
      <c r="B17221" s="503"/>
    </row>
    <row r="17222" spans="2:2">
      <c r="B17222" s="503"/>
    </row>
    <row r="17223" spans="2:2">
      <c r="B17223" s="503"/>
    </row>
    <row r="17224" spans="2:2">
      <c r="B17224" s="503"/>
    </row>
    <row r="17225" spans="2:2">
      <c r="B17225" s="503"/>
    </row>
    <row r="17226" spans="2:2">
      <c r="B17226" s="503"/>
    </row>
    <row r="17227" spans="2:2">
      <c r="B17227" s="503"/>
    </row>
    <row r="17228" spans="2:2">
      <c r="B17228" s="503"/>
    </row>
    <row r="17229" spans="2:2">
      <c r="B17229" s="503"/>
    </row>
    <row r="17230" spans="2:2">
      <c r="B17230" s="503"/>
    </row>
    <row r="17231" spans="2:2">
      <c r="B17231" s="503"/>
    </row>
    <row r="17232" spans="2:2">
      <c r="B17232" s="503"/>
    </row>
    <row r="17233" spans="2:2">
      <c r="B17233" s="503"/>
    </row>
    <row r="17234" spans="2:2">
      <c r="B17234" s="503"/>
    </row>
    <row r="17235" spans="2:2">
      <c r="B17235" s="503"/>
    </row>
    <row r="17236" spans="2:2">
      <c r="B17236" s="503"/>
    </row>
    <row r="17237" spans="2:2">
      <c r="B17237" s="503"/>
    </row>
    <row r="17238" spans="2:2">
      <c r="B17238" s="503"/>
    </row>
    <row r="17239" spans="2:2">
      <c r="B17239" s="503"/>
    </row>
    <row r="17240" spans="2:2">
      <c r="B17240" s="503"/>
    </row>
    <row r="17241" spans="2:2">
      <c r="B17241" s="503"/>
    </row>
    <row r="17242" spans="2:2">
      <c r="B17242" s="503"/>
    </row>
    <row r="17243" spans="2:2">
      <c r="B17243" s="503"/>
    </row>
    <row r="17244" spans="2:2">
      <c r="B17244" s="503"/>
    </row>
    <row r="17245" spans="2:2">
      <c r="B17245" s="503"/>
    </row>
    <row r="17246" spans="2:2">
      <c r="B17246" s="503"/>
    </row>
    <row r="17247" spans="2:2">
      <c r="B17247" s="503"/>
    </row>
    <row r="17248" spans="2:2">
      <c r="B17248" s="503"/>
    </row>
    <row r="17249" spans="2:2">
      <c r="B17249" s="503"/>
    </row>
    <row r="17250" spans="2:2">
      <c r="B17250" s="503"/>
    </row>
    <row r="17251" spans="2:2">
      <c r="B17251" s="503"/>
    </row>
    <row r="17252" spans="2:2">
      <c r="B17252" s="503"/>
    </row>
    <row r="17253" spans="2:2">
      <c r="B17253" s="503"/>
    </row>
    <row r="17254" spans="2:2">
      <c r="B17254" s="503"/>
    </row>
    <row r="17255" spans="2:2">
      <c r="B17255" s="503"/>
    </row>
    <row r="17256" spans="2:2">
      <c r="B17256" s="503"/>
    </row>
    <row r="17257" spans="2:2">
      <c r="B17257" s="503"/>
    </row>
    <row r="17258" spans="2:2">
      <c r="B17258" s="503"/>
    </row>
    <row r="17259" spans="2:2">
      <c r="B17259" s="503"/>
    </row>
    <row r="17260" spans="2:2">
      <c r="B17260" s="503"/>
    </row>
    <row r="17261" spans="2:2">
      <c r="B17261" s="503"/>
    </row>
    <row r="17262" spans="2:2">
      <c r="B17262" s="503"/>
    </row>
    <row r="17263" spans="2:2">
      <c r="B17263" s="503"/>
    </row>
    <row r="17264" spans="2:2">
      <c r="B17264" s="503"/>
    </row>
    <row r="17265" spans="2:2">
      <c r="B17265" s="503"/>
    </row>
    <row r="17266" spans="2:2">
      <c r="B17266" s="503"/>
    </row>
    <row r="17267" spans="2:2">
      <c r="B17267" s="503"/>
    </row>
    <row r="17268" spans="2:2">
      <c r="B17268" s="503"/>
    </row>
    <row r="17269" spans="2:2">
      <c r="B17269" s="503"/>
    </row>
    <row r="17270" spans="2:2">
      <c r="B17270" s="503"/>
    </row>
    <row r="17271" spans="2:2">
      <c r="B17271" s="503"/>
    </row>
    <row r="17272" spans="2:2">
      <c r="B17272" s="503"/>
    </row>
    <row r="17273" spans="2:2">
      <c r="B17273" s="503"/>
    </row>
    <row r="17274" spans="2:2">
      <c r="B17274" s="503"/>
    </row>
    <row r="17275" spans="2:2">
      <c r="B17275" s="503"/>
    </row>
    <row r="17276" spans="2:2">
      <c r="B17276" s="503"/>
    </row>
    <row r="17277" spans="2:2">
      <c r="B17277" s="503"/>
    </row>
    <row r="17278" spans="2:2">
      <c r="B17278" s="503"/>
    </row>
    <row r="17279" spans="2:2">
      <c r="B17279" s="503"/>
    </row>
    <row r="17280" spans="2:2">
      <c r="B17280" s="503"/>
    </row>
    <row r="17281" spans="2:2">
      <c r="B17281" s="503"/>
    </row>
    <row r="17282" spans="2:2">
      <c r="B17282" s="503"/>
    </row>
    <row r="17283" spans="2:2">
      <c r="B17283" s="503"/>
    </row>
    <row r="17284" spans="2:2">
      <c r="B17284" s="503"/>
    </row>
    <row r="17285" spans="2:2">
      <c r="B17285" s="503"/>
    </row>
    <row r="17286" spans="2:2">
      <c r="B17286" s="503"/>
    </row>
    <row r="17287" spans="2:2">
      <c r="B17287" s="503"/>
    </row>
    <row r="17288" spans="2:2">
      <c r="B17288" s="503"/>
    </row>
    <row r="17289" spans="2:2">
      <c r="B17289" s="503"/>
    </row>
    <row r="17290" spans="2:2">
      <c r="B17290" s="503"/>
    </row>
    <row r="17291" spans="2:2">
      <c r="B17291" s="503"/>
    </row>
    <row r="17292" spans="2:2">
      <c r="B17292" s="503"/>
    </row>
    <row r="17293" spans="2:2">
      <c r="B17293" s="503"/>
    </row>
    <row r="17294" spans="2:2">
      <c r="B17294" s="503"/>
    </row>
    <row r="17295" spans="2:2">
      <c r="B17295" s="503"/>
    </row>
    <row r="17296" spans="2:2">
      <c r="B17296" s="503"/>
    </row>
    <row r="17297" spans="2:2">
      <c r="B17297" s="503"/>
    </row>
    <row r="17298" spans="2:2">
      <c r="B17298" s="503"/>
    </row>
    <row r="17299" spans="2:2">
      <c r="B17299" s="503"/>
    </row>
    <row r="17300" spans="2:2">
      <c r="B17300" s="503"/>
    </row>
    <row r="17301" spans="2:2">
      <c r="B17301" s="503"/>
    </row>
    <row r="17302" spans="2:2">
      <c r="B17302" s="503"/>
    </row>
    <row r="17303" spans="2:2">
      <c r="B17303" s="503"/>
    </row>
    <row r="17304" spans="2:2">
      <c r="B17304" s="503"/>
    </row>
    <row r="17305" spans="2:2">
      <c r="B17305" s="503"/>
    </row>
    <row r="17306" spans="2:2">
      <c r="B17306" s="503"/>
    </row>
    <row r="17307" spans="2:2">
      <c r="B17307" s="503"/>
    </row>
    <row r="17308" spans="2:2">
      <c r="B17308" s="503"/>
    </row>
    <row r="17309" spans="2:2">
      <c r="B17309" s="503"/>
    </row>
    <row r="17310" spans="2:2">
      <c r="B17310" s="503"/>
    </row>
    <row r="17311" spans="2:2">
      <c r="B17311" s="503"/>
    </row>
    <row r="17312" spans="2:2">
      <c r="B17312" s="503"/>
    </row>
    <row r="17313" spans="2:2">
      <c r="B17313" s="503"/>
    </row>
    <row r="17314" spans="2:2">
      <c r="B17314" s="503"/>
    </row>
    <row r="17315" spans="2:2">
      <c r="B17315" s="503"/>
    </row>
    <row r="17316" spans="2:2">
      <c r="B17316" s="503"/>
    </row>
    <row r="17317" spans="2:2">
      <c r="B17317" s="503"/>
    </row>
    <row r="17318" spans="2:2">
      <c r="B17318" s="503"/>
    </row>
    <row r="17319" spans="2:2">
      <c r="B17319" s="503"/>
    </row>
    <row r="17320" spans="2:2">
      <c r="B17320" s="503"/>
    </row>
    <row r="17321" spans="2:2">
      <c r="B17321" s="503"/>
    </row>
    <row r="17322" spans="2:2">
      <c r="B17322" s="503"/>
    </row>
    <row r="17323" spans="2:2">
      <c r="B17323" s="503"/>
    </row>
    <row r="17324" spans="2:2">
      <c r="B17324" s="503"/>
    </row>
    <row r="17325" spans="2:2">
      <c r="B17325" s="503"/>
    </row>
    <row r="17326" spans="2:2">
      <c r="B17326" s="503"/>
    </row>
    <row r="17327" spans="2:2">
      <c r="B17327" s="503"/>
    </row>
    <row r="17328" spans="2:2">
      <c r="B17328" s="503"/>
    </row>
    <row r="17329" spans="2:2">
      <c r="B17329" s="503"/>
    </row>
    <row r="17330" spans="2:2">
      <c r="B17330" s="503"/>
    </row>
    <row r="17331" spans="2:2">
      <c r="B17331" s="503"/>
    </row>
    <row r="17332" spans="2:2">
      <c r="B17332" s="503"/>
    </row>
    <row r="17333" spans="2:2">
      <c r="B17333" s="503"/>
    </row>
    <row r="17334" spans="2:2">
      <c r="B17334" s="503"/>
    </row>
    <row r="17335" spans="2:2">
      <c r="B17335" s="503"/>
    </row>
    <row r="17336" spans="2:2">
      <c r="B17336" s="503"/>
    </row>
    <row r="17337" spans="2:2">
      <c r="B17337" s="503"/>
    </row>
    <row r="17338" spans="2:2">
      <c r="B17338" s="503"/>
    </row>
    <row r="17339" spans="2:2">
      <c r="B17339" s="503"/>
    </row>
    <row r="17340" spans="2:2">
      <c r="B17340" s="503"/>
    </row>
    <row r="17341" spans="2:2">
      <c r="B17341" s="503"/>
    </row>
    <row r="17342" spans="2:2">
      <c r="B17342" s="503"/>
    </row>
    <row r="17343" spans="2:2">
      <c r="B17343" s="503"/>
    </row>
    <row r="17344" spans="2:2">
      <c r="B17344" s="503"/>
    </row>
    <row r="17345" spans="2:2">
      <c r="B17345" s="503"/>
    </row>
    <row r="17346" spans="2:2">
      <c r="B17346" s="503"/>
    </row>
    <row r="17347" spans="2:2">
      <c r="B17347" s="503"/>
    </row>
    <row r="17348" spans="2:2">
      <c r="B17348" s="503"/>
    </row>
    <row r="17349" spans="2:2">
      <c r="B17349" s="503"/>
    </row>
    <row r="17350" spans="2:2">
      <c r="B17350" s="503"/>
    </row>
    <row r="17351" spans="2:2">
      <c r="B17351" s="503"/>
    </row>
    <row r="17352" spans="2:2">
      <c r="B17352" s="503"/>
    </row>
    <row r="17353" spans="2:2">
      <c r="B17353" s="503"/>
    </row>
    <row r="17354" spans="2:2">
      <c r="B17354" s="503"/>
    </row>
    <row r="17355" spans="2:2">
      <c r="B17355" s="503"/>
    </row>
    <row r="17356" spans="2:2">
      <c r="B17356" s="503"/>
    </row>
    <row r="17357" spans="2:2">
      <c r="B17357" s="503"/>
    </row>
    <row r="17358" spans="2:2">
      <c r="B17358" s="503"/>
    </row>
    <row r="17359" spans="2:2">
      <c r="B17359" s="503"/>
    </row>
    <row r="17360" spans="2:2">
      <c r="B17360" s="503"/>
    </row>
    <row r="17361" spans="2:2">
      <c r="B17361" s="503"/>
    </row>
    <row r="17362" spans="2:2">
      <c r="B17362" s="503"/>
    </row>
    <row r="17363" spans="2:2">
      <c r="B17363" s="503"/>
    </row>
    <row r="17364" spans="2:2">
      <c r="B17364" s="503"/>
    </row>
    <row r="17365" spans="2:2">
      <c r="B17365" s="503"/>
    </row>
    <row r="17366" spans="2:2">
      <c r="B17366" s="503"/>
    </row>
    <row r="17367" spans="2:2">
      <c r="B17367" s="503"/>
    </row>
    <row r="17368" spans="2:2">
      <c r="B17368" s="503"/>
    </row>
    <row r="17369" spans="2:2">
      <c r="B17369" s="503"/>
    </row>
    <row r="17370" spans="2:2">
      <c r="B17370" s="503"/>
    </row>
    <row r="17371" spans="2:2">
      <c r="B17371" s="503"/>
    </row>
    <row r="17372" spans="2:2">
      <c r="B17372" s="503"/>
    </row>
    <row r="17373" spans="2:2">
      <c r="B17373" s="503"/>
    </row>
    <row r="17374" spans="2:2">
      <c r="B17374" s="503"/>
    </row>
    <row r="17375" spans="2:2">
      <c r="B17375" s="503"/>
    </row>
    <row r="17376" spans="2:2">
      <c r="B17376" s="503"/>
    </row>
    <row r="17377" spans="2:2">
      <c r="B17377" s="503"/>
    </row>
    <row r="17378" spans="2:2">
      <c r="B17378" s="503"/>
    </row>
    <row r="17379" spans="2:2">
      <c r="B17379" s="503"/>
    </row>
    <row r="17380" spans="2:2">
      <c r="B17380" s="503"/>
    </row>
    <row r="17381" spans="2:2">
      <c r="B17381" s="503"/>
    </row>
    <row r="17382" spans="2:2">
      <c r="B17382" s="503"/>
    </row>
    <row r="17383" spans="2:2">
      <c r="B17383" s="503"/>
    </row>
    <row r="17384" spans="2:2">
      <c r="B17384" s="503"/>
    </row>
    <row r="17385" spans="2:2">
      <c r="B17385" s="503"/>
    </row>
    <row r="17386" spans="2:2">
      <c r="B17386" s="503"/>
    </row>
    <row r="17387" spans="2:2">
      <c r="B17387" s="503"/>
    </row>
    <row r="17388" spans="2:2">
      <c r="B17388" s="503"/>
    </row>
    <row r="17389" spans="2:2">
      <c r="B17389" s="503"/>
    </row>
    <row r="17390" spans="2:2">
      <c r="B17390" s="503"/>
    </row>
    <row r="17391" spans="2:2">
      <c r="B17391" s="503"/>
    </row>
    <row r="17392" spans="2:2">
      <c r="B17392" s="503"/>
    </row>
    <row r="17393" spans="2:2">
      <c r="B17393" s="503"/>
    </row>
    <row r="17394" spans="2:2">
      <c r="B17394" s="503"/>
    </row>
    <row r="17395" spans="2:2">
      <c r="B17395" s="503"/>
    </row>
    <row r="17396" spans="2:2">
      <c r="B17396" s="503"/>
    </row>
    <row r="17397" spans="2:2">
      <c r="B17397" s="503"/>
    </row>
    <row r="17398" spans="2:2">
      <c r="B17398" s="503"/>
    </row>
    <row r="17399" spans="2:2">
      <c r="B17399" s="503"/>
    </row>
    <row r="17400" spans="2:2">
      <c r="B17400" s="503"/>
    </row>
    <row r="17401" spans="2:2">
      <c r="B17401" s="503"/>
    </row>
    <row r="17402" spans="2:2">
      <c r="B17402" s="503"/>
    </row>
    <row r="17403" spans="2:2">
      <c r="B17403" s="503"/>
    </row>
    <row r="17404" spans="2:2">
      <c r="B17404" s="503"/>
    </row>
    <row r="17405" spans="2:2">
      <c r="B17405" s="503"/>
    </row>
    <row r="17406" spans="2:2">
      <c r="B17406" s="503"/>
    </row>
    <row r="17407" spans="2:2">
      <c r="B17407" s="503"/>
    </row>
    <row r="17408" spans="2:2">
      <c r="B17408" s="503"/>
    </row>
    <row r="17409" spans="2:2">
      <c r="B17409" s="503"/>
    </row>
    <row r="17410" spans="2:2">
      <c r="B17410" s="503"/>
    </row>
    <row r="17411" spans="2:2">
      <c r="B17411" s="503"/>
    </row>
    <row r="17412" spans="2:2">
      <c r="B17412" s="503"/>
    </row>
    <row r="17413" spans="2:2">
      <c r="B17413" s="503"/>
    </row>
    <row r="17414" spans="2:2">
      <c r="B17414" s="503"/>
    </row>
    <row r="17415" spans="2:2">
      <c r="B17415" s="503"/>
    </row>
    <row r="17416" spans="2:2">
      <c r="B17416" s="503"/>
    </row>
    <row r="17417" spans="2:2">
      <c r="B17417" s="503"/>
    </row>
    <row r="17418" spans="2:2">
      <c r="B17418" s="503"/>
    </row>
    <row r="17419" spans="2:2">
      <c r="B17419" s="503"/>
    </row>
    <row r="17420" spans="2:2">
      <c r="B17420" s="503"/>
    </row>
    <row r="17421" spans="2:2">
      <c r="B17421" s="503"/>
    </row>
    <row r="17422" spans="2:2">
      <c r="B17422" s="503"/>
    </row>
    <row r="17423" spans="2:2">
      <c r="B17423" s="503"/>
    </row>
    <row r="17424" spans="2:2">
      <c r="B17424" s="503"/>
    </row>
    <row r="17425" spans="2:2">
      <c r="B17425" s="503"/>
    </row>
    <row r="17426" spans="2:2">
      <c r="B17426" s="503"/>
    </row>
    <row r="17427" spans="2:2">
      <c r="B17427" s="503"/>
    </row>
    <row r="17428" spans="2:2">
      <c r="B17428" s="503"/>
    </row>
    <row r="17429" spans="2:2">
      <c r="B17429" s="503"/>
    </row>
    <row r="17430" spans="2:2">
      <c r="B17430" s="503"/>
    </row>
    <row r="17431" spans="2:2">
      <c r="B17431" s="503"/>
    </row>
    <row r="17432" spans="2:2">
      <c r="B17432" s="503"/>
    </row>
    <row r="17433" spans="2:2">
      <c r="B17433" s="503"/>
    </row>
    <row r="17434" spans="2:2">
      <c r="B17434" s="503"/>
    </row>
    <row r="17435" spans="2:2">
      <c r="B17435" s="503"/>
    </row>
    <row r="17436" spans="2:2">
      <c r="B17436" s="503"/>
    </row>
    <row r="17437" spans="2:2">
      <c r="B17437" s="503"/>
    </row>
    <row r="17438" spans="2:2">
      <c r="B17438" s="503"/>
    </row>
    <row r="17439" spans="2:2">
      <c r="B17439" s="503"/>
    </row>
    <row r="17440" spans="2:2">
      <c r="B17440" s="503"/>
    </row>
    <row r="17441" spans="2:2">
      <c r="B17441" s="503"/>
    </row>
    <row r="17442" spans="2:2">
      <c r="B17442" s="503"/>
    </row>
    <row r="17443" spans="2:2">
      <c r="B17443" s="503"/>
    </row>
    <row r="17444" spans="2:2">
      <c r="B17444" s="503"/>
    </row>
    <row r="17445" spans="2:2">
      <c r="B17445" s="503"/>
    </row>
    <row r="17446" spans="2:2">
      <c r="B17446" s="503"/>
    </row>
    <row r="17447" spans="2:2">
      <c r="B17447" s="503"/>
    </row>
    <row r="17448" spans="2:2">
      <c r="B17448" s="503"/>
    </row>
    <row r="17449" spans="2:2">
      <c r="B17449" s="503"/>
    </row>
    <row r="17450" spans="2:2">
      <c r="B17450" s="503"/>
    </row>
    <row r="17451" spans="2:2">
      <c r="B17451" s="503"/>
    </row>
    <row r="17452" spans="2:2">
      <c r="B17452" s="503"/>
    </row>
    <row r="17453" spans="2:2">
      <c r="B17453" s="503"/>
    </row>
    <row r="17454" spans="2:2">
      <c r="B17454" s="503"/>
    </row>
    <row r="17455" spans="2:2">
      <c r="B17455" s="503"/>
    </row>
    <row r="17456" spans="2:2">
      <c r="B17456" s="503"/>
    </row>
    <row r="17457" spans="2:2">
      <c r="B17457" s="503"/>
    </row>
    <row r="17458" spans="2:2">
      <c r="B17458" s="503"/>
    </row>
    <row r="17459" spans="2:2">
      <c r="B17459" s="503"/>
    </row>
    <row r="17460" spans="2:2">
      <c r="B17460" s="503"/>
    </row>
    <row r="17461" spans="2:2">
      <c r="B17461" s="503"/>
    </row>
    <row r="17462" spans="2:2">
      <c r="B17462" s="503"/>
    </row>
    <row r="17463" spans="2:2">
      <c r="B17463" s="503"/>
    </row>
    <row r="17464" spans="2:2">
      <c r="B17464" s="503"/>
    </row>
    <row r="17465" spans="2:2">
      <c r="B17465" s="503"/>
    </row>
    <row r="17466" spans="2:2">
      <c r="B17466" s="503"/>
    </row>
    <row r="17467" spans="2:2">
      <c r="B17467" s="503"/>
    </row>
    <row r="17468" spans="2:2">
      <c r="B17468" s="503"/>
    </row>
    <row r="17469" spans="2:2">
      <c r="B17469" s="503"/>
    </row>
    <row r="17470" spans="2:2">
      <c r="B17470" s="503"/>
    </row>
    <row r="17471" spans="2:2">
      <c r="B17471" s="503"/>
    </row>
    <row r="17472" spans="2:2">
      <c r="B17472" s="503"/>
    </row>
    <row r="17473" spans="2:2">
      <c r="B17473" s="503"/>
    </row>
    <row r="17474" spans="2:2">
      <c r="B17474" s="503"/>
    </row>
    <row r="17475" spans="2:2">
      <c r="B17475" s="503"/>
    </row>
    <row r="17476" spans="2:2">
      <c r="B17476" s="503"/>
    </row>
    <row r="17477" spans="2:2">
      <c r="B17477" s="503"/>
    </row>
    <row r="17478" spans="2:2">
      <c r="B17478" s="503"/>
    </row>
    <row r="17479" spans="2:2">
      <c r="B17479" s="503"/>
    </row>
    <row r="17480" spans="2:2">
      <c r="B17480" s="503"/>
    </row>
    <row r="17481" spans="2:2">
      <c r="B17481" s="503"/>
    </row>
    <row r="17482" spans="2:2">
      <c r="B17482" s="503"/>
    </row>
    <row r="17483" spans="2:2">
      <c r="B17483" s="503"/>
    </row>
    <row r="17484" spans="2:2">
      <c r="B17484" s="503"/>
    </row>
    <row r="17485" spans="2:2">
      <c r="B17485" s="503"/>
    </row>
    <row r="17486" spans="2:2">
      <c r="B17486" s="503"/>
    </row>
    <row r="17487" spans="2:2">
      <c r="B17487" s="503"/>
    </row>
    <row r="17488" spans="2:2">
      <c r="B17488" s="503"/>
    </row>
    <row r="17489" spans="2:2">
      <c r="B17489" s="503"/>
    </row>
    <row r="17490" spans="2:2">
      <c r="B17490" s="503"/>
    </row>
    <row r="17491" spans="2:2">
      <c r="B17491" s="503"/>
    </row>
    <row r="17492" spans="2:2">
      <c r="B17492" s="503"/>
    </row>
    <row r="17493" spans="2:2">
      <c r="B17493" s="503"/>
    </row>
    <row r="17494" spans="2:2">
      <c r="B17494" s="503"/>
    </row>
    <row r="17495" spans="2:2">
      <c r="B17495" s="503"/>
    </row>
    <row r="17496" spans="2:2">
      <c r="B17496" s="503"/>
    </row>
    <row r="17497" spans="2:2">
      <c r="B17497" s="503"/>
    </row>
    <row r="17498" spans="2:2">
      <c r="B17498" s="503"/>
    </row>
    <row r="17499" spans="2:2">
      <c r="B17499" s="503"/>
    </row>
    <row r="17500" spans="2:2">
      <c r="B17500" s="503"/>
    </row>
    <row r="17501" spans="2:2">
      <c r="B17501" s="503"/>
    </row>
    <row r="17502" spans="2:2">
      <c r="B17502" s="503"/>
    </row>
    <row r="17503" spans="2:2">
      <c r="B17503" s="503"/>
    </row>
    <row r="17504" spans="2:2">
      <c r="B17504" s="503"/>
    </row>
    <row r="17505" spans="2:2">
      <c r="B17505" s="503"/>
    </row>
    <row r="17506" spans="2:2">
      <c r="B17506" s="503"/>
    </row>
    <row r="17507" spans="2:2">
      <c r="B17507" s="503"/>
    </row>
    <row r="17508" spans="2:2">
      <c r="B17508" s="503"/>
    </row>
    <row r="17509" spans="2:2">
      <c r="B17509" s="503"/>
    </row>
    <row r="17510" spans="2:2">
      <c r="B17510" s="503"/>
    </row>
    <row r="17511" spans="2:2">
      <c r="B17511" s="503"/>
    </row>
    <row r="17512" spans="2:2">
      <c r="B17512" s="503"/>
    </row>
    <row r="17513" spans="2:2">
      <c r="B17513" s="503"/>
    </row>
    <row r="17514" spans="2:2">
      <c r="B17514" s="503"/>
    </row>
    <row r="17515" spans="2:2">
      <c r="B17515" s="503"/>
    </row>
    <row r="17516" spans="2:2">
      <c r="B17516" s="503"/>
    </row>
    <row r="17517" spans="2:2">
      <c r="B17517" s="503"/>
    </row>
    <row r="17518" spans="2:2">
      <c r="B17518" s="503"/>
    </row>
    <row r="17519" spans="2:2">
      <c r="B17519" s="503"/>
    </row>
    <row r="17520" spans="2:2">
      <c r="B17520" s="503"/>
    </row>
    <row r="17521" spans="2:2">
      <c r="B17521" s="503"/>
    </row>
    <row r="17522" spans="2:2">
      <c r="B17522" s="503"/>
    </row>
    <row r="17523" spans="2:2">
      <c r="B17523" s="503"/>
    </row>
    <row r="17524" spans="2:2">
      <c r="B17524" s="503"/>
    </row>
    <row r="17525" spans="2:2">
      <c r="B17525" s="503"/>
    </row>
    <row r="17526" spans="2:2">
      <c r="B17526" s="503"/>
    </row>
    <row r="17527" spans="2:2">
      <c r="B17527" s="503"/>
    </row>
    <row r="17528" spans="2:2">
      <c r="B17528" s="503"/>
    </row>
    <row r="17529" spans="2:2">
      <c r="B17529" s="503"/>
    </row>
    <row r="17530" spans="2:2">
      <c r="B17530" s="503"/>
    </row>
    <row r="17531" spans="2:2">
      <c r="B17531" s="503"/>
    </row>
    <row r="17532" spans="2:2">
      <c r="B17532" s="503"/>
    </row>
    <row r="17533" spans="2:2">
      <c r="B17533" s="503"/>
    </row>
    <row r="17534" spans="2:2">
      <c r="B17534" s="503"/>
    </row>
    <row r="17535" spans="2:2">
      <c r="B17535" s="503"/>
    </row>
    <row r="17536" spans="2:2">
      <c r="B17536" s="503"/>
    </row>
    <row r="17537" spans="2:2">
      <c r="B17537" s="503"/>
    </row>
    <row r="17538" spans="2:2">
      <c r="B17538" s="503"/>
    </row>
    <row r="17539" spans="2:2">
      <c r="B17539" s="503"/>
    </row>
    <row r="17540" spans="2:2">
      <c r="B17540" s="503"/>
    </row>
    <row r="17541" spans="2:2">
      <c r="B17541" s="503"/>
    </row>
    <row r="17542" spans="2:2">
      <c r="B17542" s="503"/>
    </row>
    <row r="17543" spans="2:2">
      <c r="B17543" s="503"/>
    </row>
    <row r="17544" spans="2:2">
      <c r="B17544" s="503"/>
    </row>
    <row r="17545" spans="2:2">
      <c r="B17545" s="503"/>
    </row>
    <row r="17546" spans="2:2">
      <c r="B17546" s="503"/>
    </row>
    <row r="17547" spans="2:2">
      <c r="B17547" s="503"/>
    </row>
    <row r="17548" spans="2:2">
      <c r="B17548" s="503"/>
    </row>
    <row r="17549" spans="2:2">
      <c r="B17549" s="503"/>
    </row>
    <row r="17550" spans="2:2">
      <c r="B17550" s="503"/>
    </row>
    <row r="17551" spans="2:2">
      <c r="B17551" s="503"/>
    </row>
    <row r="17552" spans="2:2">
      <c r="B17552" s="503"/>
    </row>
    <row r="17553" spans="2:2">
      <c r="B17553" s="503"/>
    </row>
    <row r="17554" spans="2:2">
      <c r="B17554" s="503"/>
    </row>
    <row r="17555" spans="2:2">
      <c r="B17555" s="503"/>
    </row>
    <row r="17556" spans="2:2">
      <c r="B17556" s="503"/>
    </row>
    <row r="17557" spans="2:2">
      <c r="B17557" s="503"/>
    </row>
    <row r="17558" spans="2:2">
      <c r="B17558" s="503"/>
    </row>
    <row r="17559" spans="2:2">
      <c r="B17559" s="503"/>
    </row>
    <row r="17560" spans="2:2">
      <c r="B17560" s="503"/>
    </row>
    <row r="17561" spans="2:2">
      <c r="B17561" s="503"/>
    </row>
    <row r="17562" spans="2:2">
      <c r="B17562" s="503"/>
    </row>
    <row r="17563" spans="2:2">
      <c r="B17563" s="503"/>
    </row>
    <row r="17564" spans="2:2">
      <c r="B17564" s="503"/>
    </row>
    <row r="17565" spans="2:2">
      <c r="B17565" s="503"/>
    </row>
    <row r="17566" spans="2:2">
      <c r="B17566" s="503"/>
    </row>
    <row r="17567" spans="2:2">
      <c r="B17567" s="503"/>
    </row>
    <row r="17568" spans="2:2">
      <c r="B17568" s="503"/>
    </row>
    <row r="17569" spans="2:2">
      <c r="B17569" s="503"/>
    </row>
    <row r="17570" spans="2:2">
      <c r="B17570" s="503"/>
    </row>
    <row r="17571" spans="2:2">
      <c r="B17571" s="503"/>
    </row>
    <row r="17572" spans="2:2">
      <c r="B17572" s="503"/>
    </row>
    <row r="17573" spans="2:2">
      <c r="B17573" s="503"/>
    </row>
    <row r="17574" spans="2:2">
      <c r="B17574" s="503"/>
    </row>
    <row r="17575" spans="2:2">
      <c r="B17575" s="503"/>
    </row>
    <row r="17576" spans="2:2">
      <c r="B17576" s="503"/>
    </row>
    <row r="17577" spans="2:2">
      <c r="B17577" s="503"/>
    </row>
    <row r="17578" spans="2:2">
      <c r="B17578" s="503"/>
    </row>
    <row r="17579" spans="2:2">
      <c r="B17579" s="503"/>
    </row>
    <row r="17580" spans="2:2">
      <c r="B17580" s="503"/>
    </row>
    <row r="17581" spans="2:2">
      <c r="B17581" s="503"/>
    </row>
    <row r="17582" spans="2:2">
      <c r="B17582" s="503"/>
    </row>
    <row r="17583" spans="2:2">
      <c r="B17583" s="503"/>
    </row>
    <row r="17584" spans="2:2">
      <c r="B17584" s="503"/>
    </row>
    <row r="17585" spans="2:2">
      <c r="B17585" s="503"/>
    </row>
    <row r="17586" spans="2:2">
      <c r="B17586" s="503"/>
    </row>
    <row r="17587" spans="2:2">
      <c r="B17587" s="503"/>
    </row>
    <row r="17588" spans="2:2">
      <c r="B17588" s="503"/>
    </row>
    <row r="17589" spans="2:2">
      <c r="B17589" s="503"/>
    </row>
    <row r="17590" spans="2:2">
      <c r="B17590" s="503"/>
    </row>
    <row r="17591" spans="2:2">
      <c r="B17591" s="503"/>
    </row>
    <row r="17592" spans="2:2">
      <c r="B17592" s="503"/>
    </row>
    <row r="17593" spans="2:2">
      <c r="B17593" s="503"/>
    </row>
    <row r="17594" spans="2:2">
      <c r="B17594" s="503"/>
    </row>
    <row r="17595" spans="2:2">
      <c r="B17595" s="503"/>
    </row>
    <row r="17596" spans="2:2">
      <c r="B17596" s="503"/>
    </row>
    <row r="17597" spans="2:2">
      <c r="B17597" s="503"/>
    </row>
    <row r="17598" spans="2:2">
      <c r="B17598" s="503"/>
    </row>
    <row r="17599" spans="2:2">
      <c r="B17599" s="503"/>
    </row>
    <row r="17600" spans="2:2">
      <c r="B17600" s="503"/>
    </row>
    <row r="17601" spans="2:2">
      <c r="B17601" s="503"/>
    </row>
    <row r="17602" spans="2:2">
      <c r="B17602" s="503"/>
    </row>
    <row r="17603" spans="2:2">
      <c r="B17603" s="503"/>
    </row>
    <row r="17604" spans="2:2">
      <c r="B17604" s="503"/>
    </row>
    <row r="17605" spans="2:2">
      <c r="B17605" s="503"/>
    </row>
    <row r="17606" spans="2:2">
      <c r="B17606" s="503"/>
    </row>
    <row r="17607" spans="2:2">
      <c r="B17607" s="503"/>
    </row>
    <row r="17608" spans="2:2">
      <c r="B17608" s="503"/>
    </row>
    <row r="17609" spans="2:2">
      <c r="B17609" s="503"/>
    </row>
    <row r="17610" spans="2:2">
      <c r="B17610" s="503"/>
    </row>
    <row r="17611" spans="2:2">
      <c r="B17611" s="503"/>
    </row>
    <row r="17612" spans="2:2">
      <c r="B17612" s="503"/>
    </row>
    <row r="17613" spans="2:2">
      <c r="B17613" s="503"/>
    </row>
    <row r="17614" spans="2:2">
      <c r="B17614" s="503"/>
    </row>
    <row r="17615" spans="2:2">
      <c r="B17615" s="503"/>
    </row>
    <row r="17616" spans="2:2">
      <c r="B17616" s="503"/>
    </row>
    <row r="17617" spans="2:2">
      <c r="B17617" s="503"/>
    </row>
    <row r="17618" spans="2:2">
      <c r="B17618" s="503"/>
    </row>
    <row r="17619" spans="2:2">
      <c r="B17619" s="503"/>
    </row>
    <row r="17620" spans="2:2">
      <c r="B17620" s="503"/>
    </row>
    <row r="17621" spans="2:2">
      <c r="B17621" s="503"/>
    </row>
    <row r="17622" spans="2:2">
      <c r="B17622" s="503"/>
    </row>
    <row r="17623" spans="2:2">
      <c r="B17623" s="503"/>
    </row>
    <row r="17624" spans="2:2">
      <c r="B17624" s="503"/>
    </row>
    <row r="17625" spans="2:2">
      <c r="B17625" s="503"/>
    </row>
    <row r="17626" spans="2:2">
      <c r="B17626" s="503"/>
    </row>
    <row r="17627" spans="2:2">
      <c r="B17627" s="503"/>
    </row>
    <row r="17628" spans="2:2">
      <c r="B17628" s="503"/>
    </row>
    <row r="17629" spans="2:2">
      <c r="B17629" s="503"/>
    </row>
    <row r="17630" spans="2:2">
      <c r="B17630" s="503"/>
    </row>
    <row r="17631" spans="2:2">
      <c r="B17631" s="503"/>
    </row>
    <row r="17632" spans="2:2">
      <c r="B17632" s="503"/>
    </row>
    <row r="17633" spans="2:2">
      <c r="B17633" s="503"/>
    </row>
    <row r="17634" spans="2:2">
      <c r="B17634" s="503"/>
    </row>
    <row r="17635" spans="2:2">
      <c r="B17635" s="503"/>
    </row>
    <row r="17636" spans="2:2">
      <c r="B17636" s="503"/>
    </row>
    <row r="17637" spans="2:2">
      <c r="B17637" s="503"/>
    </row>
    <row r="17638" spans="2:2">
      <c r="B17638" s="503"/>
    </row>
    <row r="17639" spans="2:2">
      <c r="B17639" s="503"/>
    </row>
    <row r="17640" spans="2:2">
      <c r="B17640" s="503"/>
    </row>
    <row r="17641" spans="2:2">
      <c r="B17641" s="503"/>
    </row>
    <row r="17642" spans="2:2">
      <c r="B17642" s="503"/>
    </row>
    <row r="17643" spans="2:2">
      <c r="B17643" s="503"/>
    </row>
    <row r="17644" spans="2:2">
      <c r="B17644" s="503"/>
    </row>
    <row r="17645" spans="2:2">
      <c r="B17645" s="503"/>
    </row>
    <row r="17646" spans="2:2">
      <c r="B17646" s="503"/>
    </row>
    <row r="17647" spans="2:2">
      <c r="B17647" s="503"/>
    </row>
    <row r="17648" spans="2:2">
      <c r="B17648" s="503"/>
    </row>
    <row r="17649" spans="2:2">
      <c r="B17649" s="503"/>
    </row>
    <row r="17650" spans="2:2">
      <c r="B17650" s="503"/>
    </row>
    <row r="17651" spans="2:2">
      <c r="B17651" s="503"/>
    </row>
    <row r="17652" spans="2:2">
      <c r="B17652" s="503"/>
    </row>
    <row r="17653" spans="2:2">
      <c r="B17653" s="503"/>
    </row>
    <row r="17654" spans="2:2">
      <c r="B17654" s="503"/>
    </row>
    <row r="17655" spans="2:2">
      <c r="B17655" s="503"/>
    </row>
    <row r="17656" spans="2:2">
      <c r="B17656" s="503"/>
    </row>
    <row r="17657" spans="2:2">
      <c r="B17657" s="503"/>
    </row>
    <row r="17658" spans="2:2">
      <c r="B17658" s="503"/>
    </row>
    <row r="17659" spans="2:2">
      <c r="B17659" s="503"/>
    </row>
    <row r="17660" spans="2:2">
      <c r="B17660" s="503"/>
    </row>
    <row r="17661" spans="2:2">
      <c r="B17661" s="503"/>
    </row>
    <row r="17662" spans="2:2">
      <c r="B17662" s="503"/>
    </row>
    <row r="17663" spans="2:2">
      <c r="B17663" s="503"/>
    </row>
    <row r="17664" spans="2:2">
      <c r="B17664" s="503"/>
    </row>
    <row r="17665" spans="2:2">
      <c r="B17665" s="503"/>
    </row>
    <row r="17666" spans="2:2">
      <c r="B17666" s="503"/>
    </row>
    <row r="17667" spans="2:2">
      <c r="B17667" s="503"/>
    </row>
    <row r="17668" spans="2:2">
      <c r="B17668" s="503"/>
    </row>
    <row r="17669" spans="2:2">
      <c r="B17669" s="503"/>
    </row>
    <row r="17670" spans="2:2">
      <c r="B17670" s="503"/>
    </row>
    <row r="17671" spans="2:2">
      <c r="B17671" s="503"/>
    </row>
    <row r="17672" spans="2:2">
      <c r="B17672" s="503"/>
    </row>
    <row r="17673" spans="2:2">
      <c r="B17673" s="503"/>
    </row>
    <row r="17674" spans="2:2">
      <c r="B17674" s="503"/>
    </row>
    <row r="17675" spans="2:2">
      <c r="B17675" s="503"/>
    </row>
    <row r="17676" spans="2:2">
      <c r="B17676" s="503"/>
    </row>
    <row r="17677" spans="2:2">
      <c r="B17677" s="503"/>
    </row>
    <row r="17678" spans="2:2">
      <c r="B17678" s="503"/>
    </row>
    <row r="17679" spans="2:2">
      <c r="B17679" s="503"/>
    </row>
    <row r="17680" spans="2:2">
      <c r="B17680" s="503"/>
    </row>
    <row r="17681" spans="2:2">
      <c r="B17681" s="503"/>
    </row>
    <row r="17682" spans="2:2">
      <c r="B17682" s="503"/>
    </row>
    <row r="17683" spans="2:2">
      <c r="B17683" s="503"/>
    </row>
    <row r="17684" spans="2:2">
      <c r="B17684" s="503"/>
    </row>
    <row r="17685" spans="2:2">
      <c r="B17685" s="503"/>
    </row>
    <row r="17686" spans="2:2">
      <c r="B17686" s="503"/>
    </row>
    <row r="17687" spans="2:2">
      <c r="B17687" s="503"/>
    </row>
    <row r="17688" spans="2:2">
      <c r="B17688" s="503"/>
    </row>
    <row r="17689" spans="2:2">
      <c r="B17689" s="503"/>
    </row>
    <row r="17690" spans="2:2">
      <c r="B17690" s="503"/>
    </row>
    <row r="17691" spans="2:2">
      <c r="B17691" s="503"/>
    </row>
    <row r="17692" spans="2:2">
      <c r="B17692" s="503"/>
    </row>
    <row r="17693" spans="2:2">
      <c r="B17693" s="503"/>
    </row>
    <row r="17694" spans="2:2">
      <c r="B17694" s="503"/>
    </row>
    <row r="17695" spans="2:2">
      <c r="B17695" s="503"/>
    </row>
    <row r="17696" spans="2:2">
      <c r="B17696" s="503"/>
    </row>
    <row r="17697" spans="2:2">
      <c r="B17697" s="503"/>
    </row>
    <row r="17698" spans="2:2">
      <c r="B17698" s="503"/>
    </row>
    <row r="17699" spans="2:2">
      <c r="B17699" s="503"/>
    </row>
    <row r="17700" spans="2:2">
      <c r="B17700" s="503"/>
    </row>
    <row r="17701" spans="2:2">
      <c r="B17701" s="503"/>
    </row>
    <row r="17702" spans="2:2">
      <c r="B17702" s="503"/>
    </row>
    <row r="17703" spans="2:2">
      <c r="B17703" s="503"/>
    </row>
    <row r="17704" spans="2:2">
      <c r="B17704" s="503"/>
    </row>
    <row r="17705" spans="2:2">
      <c r="B17705" s="503"/>
    </row>
    <row r="17706" spans="2:2">
      <c r="B17706" s="503"/>
    </row>
    <row r="17707" spans="2:2">
      <c r="B17707" s="503"/>
    </row>
    <row r="17708" spans="2:2">
      <c r="B17708" s="503"/>
    </row>
    <row r="17709" spans="2:2">
      <c r="B17709" s="503"/>
    </row>
    <row r="17710" spans="2:2">
      <c r="B17710" s="503"/>
    </row>
    <row r="17711" spans="2:2">
      <c r="B17711" s="503"/>
    </row>
    <row r="17712" spans="2:2">
      <c r="B17712" s="503"/>
    </row>
    <row r="17713" spans="2:2">
      <c r="B17713" s="503"/>
    </row>
    <row r="17714" spans="2:2">
      <c r="B17714" s="503"/>
    </row>
    <row r="17715" spans="2:2">
      <c r="B17715" s="503"/>
    </row>
    <row r="17716" spans="2:2">
      <c r="B17716" s="503"/>
    </row>
    <row r="17717" spans="2:2">
      <c r="B17717" s="503"/>
    </row>
    <row r="17718" spans="2:2">
      <c r="B17718" s="503"/>
    </row>
    <row r="17719" spans="2:2">
      <c r="B17719" s="503"/>
    </row>
    <row r="17720" spans="2:2">
      <c r="B17720" s="503"/>
    </row>
    <row r="17721" spans="2:2">
      <c r="B17721" s="503"/>
    </row>
    <row r="17722" spans="2:2">
      <c r="B17722" s="503"/>
    </row>
    <row r="17723" spans="2:2">
      <c r="B17723" s="503"/>
    </row>
    <row r="17724" spans="2:2">
      <c r="B17724" s="503"/>
    </row>
    <row r="17725" spans="2:2">
      <c r="B17725" s="503"/>
    </row>
    <row r="17726" spans="2:2">
      <c r="B17726" s="503"/>
    </row>
    <row r="17727" spans="2:2">
      <c r="B17727" s="503"/>
    </row>
    <row r="17728" spans="2:2">
      <c r="B17728" s="503"/>
    </row>
    <row r="17729" spans="2:2">
      <c r="B17729" s="503"/>
    </row>
    <row r="17730" spans="2:2">
      <c r="B17730" s="503"/>
    </row>
    <row r="17731" spans="2:2">
      <c r="B17731" s="503"/>
    </row>
    <row r="17732" spans="2:2">
      <c r="B17732" s="503"/>
    </row>
    <row r="17733" spans="2:2">
      <c r="B17733" s="503"/>
    </row>
    <row r="17734" spans="2:2">
      <c r="B17734" s="503"/>
    </row>
    <row r="17735" spans="2:2">
      <c r="B17735" s="503"/>
    </row>
    <row r="17736" spans="2:2">
      <c r="B17736" s="503"/>
    </row>
    <row r="17737" spans="2:2">
      <c r="B17737" s="503"/>
    </row>
    <row r="17738" spans="2:2">
      <c r="B17738" s="503"/>
    </row>
    <row r="17739" spans="2:2">
      <c r="B17739" s="503"/>
    </row>
    <row r="17740" spans="2:2">
      <c r="B17740" s="503"/>
    </row>
    <row r="17741" spans="2:2">
      <c r="B17741" s="503"/>
    </row>
    <row r="17742" spans="2:2">
      <c r="B17742" s="503"/>
    </row>
    <row r="17743" spans="2:2">
      <c r="B17743" s="503"/>
    </row>
    <row r="17744" spans="2:2">
      <c r="B17744" s="503"/>
    </row>
    <row r="17745" spans="2:2">
      <c r="B17745" s="503"/>
    </row>
    <row r="17746" spans="2:2">
      <c r="B17746" s="503"/>
    </row>
    <row r="17747" spans="2:2">
      <c r="B17747" s="503"/>
    </row>
    <row r="17748" spans="2:2">
      <c r="B17748" s="503"/>
    </row>
    <row r="17749" spans="2:2">
      <c r="B17749" s="503"/>
    </row>
    <row r="17750" spans="2:2">
      <c r="B17750" s="503"/>
    </row>
    <row r="17751" spans="2:2">
      <c r="B17751" s="503"/>
    </row>
    <row r="17752" spans="2:2">
      <c r="B17752" s="503"/>
    </row>
    <row r="17753" spans="2:2">
      <c r="B17753" s="503"/>
    </row>
    <row r="17754" spans="2:2">
      <c r="B17754" s="503"/>
    </row>
    <row r="17755" spans="2:2">
      <c r="B17755" s="503"/>
    </row>
    <row r="17756" spans="2:2">
      <c r="B17756" s="503"/>
    </row>
    <row r="17757" spans="2:2">
      <c r="B17757" s="503"/>
    </row>
    <row r="17758" spans="2:2">
      <c r="B17758" s="503"/>
    </row>
    <row r="17759" spans="2:2">
      <c r="B17759" s="503"/>
    </row>
    <row r="17760" spans="2:2">
      <c r="B17760" s="503"/>
    </row>
    <row r="17761" spans="2:2">
      <c r="B17761" s="503"/>
    </row>
    <row r="17762" spans="2:2">
      <c r="B17762" s="503"/>
    </row>
    <row r="17763" spans="2:2">
      <c r="B17763" s="503"/>
    </row>
    <row r="17764" spans="2:2">
      <c r="B17764" s="503"/>
    </row>
    <row r="17765" spans="2:2">
      <c r="B17765" s="503"/>
    </row>
    <row r="17766" spans="2:2">
      <c r="B17766" s="503"/>
    </row>
    <row r="17767" spans="2:2">
      <c r="B17767" s="503"/>
    </row>
    <row r="17768" spans="2:2">
      <c r="B17768" s="503"/>
    </row>
    <row r="17769" spans="2:2">
      <c r="B17769" s="503"/>
    </row>
    <row r="17770" spans="2:2">
      <c r="B17770" s="503"/>
    </row>
    <row r="17771" spans="2:2">
      <c r="B17771" s="503"/>
    </row>
    <row r="17772" spans="2:2">
      <c r="B17772" s="503"/>
    </row>
    <row r="17773" spans="2:2">
      <c r="B17773" s="503"/>
    </row>
    <row r="17774" spans="2:2">
      <c r="B17774" s="503"/>
    </row>
    <row r="17775" spans="2:2">
      <c r="B17775" s="503"/>
    </row>
    <row r="17776" spans="2:2">
      <c r="B17776" s="503"/>
    </row>
    <row r="17777" spans="2:2">
      <c r="B17777" s="503"/>
    </row>
    <row r="17778" spans="2:2">
      <c r="B17778" s="503"/>
    </row>
    <row r="17779" spans="2:2">
      <c r="B17779" s="503"/>
    </row>
    <row r="17780" spans="2:2">
      <c r="B17780" s="503"/>
    </row>
    <row r="17781" spans="2:2">
      <c r="B17781" s="503"/>
    </row>
    <row r="17782" spans="2:2">
      <c r="B17782" s="503"/>
    </row>
    <row r="17783" spans="2:2">
      <c r="B17783" s="503"/>
    </row>
    <row r="17784" spans="2:2">
      <c r="B17784" s="503"/>
    </row>
    <row r="17785" spans="2:2">
      <c r="B17785" s="503"/>
    </row>
    <row r="17786" spans="2:2">
      <c r="B17786" s="503"/>
    </row>
    <row r="17787" spans="2:2">
      <c r="B17787" s="503"/>
    </row>
    <row r="17788" spans="2:2">
      <c r="B17788" s="503"/>
    </row>
    <row r="17789" spans="2:2">
      <c r="B17789" s="503"/>
    </row>
    <row r="17790" spans="2:2">
      <c r="B17790" s="503"/>
    </row>
    <row r="17791" spans="2:2">
      <c r="B17791" s="503"/>
    </row>
    <row r="17792" spans="2:2">
      <c r="B17792" s="503"/>
    </row>
    <row r="17793" spans="2:2">
      <c r="B17793" s="503"/>
    </row>
    <row r="17794" spans="2:2">
      <c r="B17794" s="503"/>
    </row>
    <row r="17795" spans="2:2">
      <c r="B17795" s="503"/>
    </row>
    <row r="17796" spans="2:2">
      <c r="B17796" s="503"/>
    </row>
    <row r="17797" spans="2:2">
      <c r="B17797" s="503"/>
    </row>
    <row r="17798" spans="2:2">
      <c r="B17798" s="503"/>
    </row>
    <row r="17799" spans="2:2">
      <c r="B17799" s="503"/>
    </row>
    <row r="17800" spans="2:2">
      <c r="B17800" s="503"/>
    </row>
    <row r="17801" spans="2:2">
      <c r="B17801" s="503"/>
    </row>
    <row r="17802" spans="2:2">
      <c r="B17802" s="503"/>
    </row>
    <row r="17803" spans="2:2">
      <c r="B17803" s="503"/>
    </row>
    <row r="17804" spans="2:2">
      <c r="B17804" s="503"/>
    </row>
    <row r="17805" spans="2:2">
      <c r="B17805" s="503"/>
    </row>
    <row r="17806" spans="2:2">
      <c r="B17806" s="503"/>
    </row>
    <row r="17807" spans="2:2">
      <c r="B17807" s="503"/>
    </row>
    <row r="17808" spans="2:2">
      <c r="B17808" s="503"/>
    </row>
    <row r="17809" spans="2:2">
      <c r="B17809" s="503"/>
    </row>
    <row r="17810" spans="2:2">
      <c r="B17810" s="503"/>
    </row>
    <row r="17811" spans="2:2">
      <c r="B17811" s="503"/>
    </row>
    <row r="17812" spans="2:2">
      <c r="B17812" s="503"/>
    </row>
    <row r="17813" spans="2:2">
      <c r="B17813" s="503"/>
    </row>
    <row r="17814" spans="2:2">
      <c r="B17814" s="503"/>
    </row>
    <row r="17815" spans="2:2">
      <c r="B17815" s="503"/>
    </row>
    <row r="17816" spans="2:2">
      <c r="B17816" s="503"/>
    </row>
    <row r="17817" spans="2:2">
      <c r="B17817" s="503"/>
    </row>
    <row r="17818" spans="2:2">
      <c r="B17818" s="503"/>
    </row>
    <row r="17819" spans="2:2">
      <c r="B17819" s="503"/>
    </row>
    <row r="17820" spans="2:2">
      <c r="B17820" s="503"/>
    </row>
    <row r="17821" spans="2:2">
      <c r="B17821" s="503"/>
    </row>
    <row r="17822" spans="2:2">
      <c r="B17822" s="503"/>
    </row>
    <row r="17823" spans="2:2">
      <c r="B17823" s="503"/>
    </row>
    <row r="17824" spans="2:2">
      <c r="B17824" s="503"/>
    </row>
    <row r="17825" spans="2:2">
      <c r="B17825" s="503"/>
    </row>
    <row r="17826" spans="2:2">
      <c r="B17826" s="503"/>
    </row>
    <row r="17827" spans="2:2">
      <c r="B17827" s="503"/>
    </row>
    <row r="17828" spans="2:2">
      <c r="B17828" s="503"/>
    </row>
    <row r="17829" spans="2:2">
      <c r="B17829" s="503"/>
    </row>
    <row r="17830" spans="2:2">
      <c r="B17830" s="503"/>
    </row>
    <row r="17831" spans="2:2">
      <c r="B17831" s="503"/>
    </row>
    <row r="17832" spans="2:2">
      <c r="B17832" s="503"/>
    </row>
    <row r="17833" spans="2:2">
      <c r="B17833" s="503"/>
    </row>
    <row r="17834" spans="2:2">
      <c r="B17834" s="503"/>
    </row>
    <row r="17835" spans="2:2">
      <c r="B17835" s="503"/>
    </row>
    <row r="17836" spans="2:2">
      <c r="B17836" s="503"/>
    </row>
    <row r="17837" spans="2:2">
      <c r="B17837" s="503"/>
    </row>
    <row r="17838" spans="2:2">
      <c r="B17838" s="503"/>
    </row>
    <row r="17839" spans="2:2">
      <c r="B17839" s="503"/>
    </row>
    <row r="17840" spans="2:2">
      <c r="B17840" s="503"/>
    </row>
    <row r="17841" spans="2:2">
      <c r="B17841" s="503"/>
    </row>
    <row r="17842" spans="2:2">
      <c r="B17842" s="503"/>
    </row>
    <row r="17843" spans="2:2">
      <c r="B17843" s="503"/>
    </row>
    <row r="17844" spans="2:2">
      <c r="B17844" s="503"/>
    </row>
    <row r="17845" spans="2:2">
      <c r="B17845" s="503"/>
    </row>
    <row r="17846" spans="2:2">
      <c r="B17846" s="503"/>
    </row>
    <row r="17847" spans="2:2">
      <c r="B17847" s="503"/>
    </row>
    <row r="17848" spans="2:2">
      <c r="B17848" s="503"/>
    </row>
    <row r="17849" spans="2:2">
      <c r="B17849" s="503"/>
    </row>
    <row r="17850" spans="2:2">
      <c r="B17850" s="503"/>
    </row>
    <row r="17851" spans="2:2">
      <c r="B17851" s="503"/>
    </row>
    <row r="17852" spans="2:2">
      <c r="B17852" s="503"/>
    </row>
    <row r="17853" spans="2:2">
      <c r="B17853" s="503"/>
    </row>
    <row r="17854" spans="2:2">
      <c r="B17854" s="503"/>
    </row>
    <row r="17855" spans="2:2">
      <c r="B17855" s="503"/>
    </row>
    <row r="17856" spans="2:2">
      <c r="B17856" s="503"/>
    </row>
    <row r="17857" spans="2:2">
      <c r="B17857" s="503"/>
    </row>
    <row r="17858" spans="2:2">
      <c r="B17858" s="503"/>
    </row>
    <row r="17859" spans="2:2">
      <c r="B17859" s="503"/>
    </row>
    <row r="17860" spans="2:2">
      <c r="B17860" s="503"/>
    </row>
    <row r="17861" spans="2:2">
      <c r="B17861" s="503"/>
    </row>
    <row r="17862" spans="2:2">
      <c r="B17862" s="503"/>
    </row>
    <row r="17863" spans="2:2">
      <c r="B17863" s="503"/>
    </row>
    <row r="17864" spans="2:2">
      <c r="B17864" s="503"/>
    </row>
    <row r="17865" spans="2:2">
      <c r="B17865" s="503"/>
    </row>
    <row r="17866" spans="2:2">
      <c r="B17866" s="503"/>
    </row>
    <row r="17867" spans="2:2">
      <c r="B17867" s="503"/>
    </row>
    <row r="17868" spans="2:2">
      <c r="B17868" s="503"/>
    </row>
    <row r="17869" spans="2:2">
      <c r="B17869" s="503"/>
    </row>
    <row r="17870" spans="2:2">
      <c r="B17870" s="503"/>
    </row>
    <row r="17871" spans="2:2">
      <c r="B17871" s="503"/>
    </row>
    <row r="17872" spans="2:2">
      <c r="B17872" s="503"/>
    </row>
    <row r="17873" spans="2:2">
      <c r="B17873" s="503"/>
    </row>
    <row r="17874" spans="2:2">
      <c r="B17874" s="503"/>
    </row>
    <row r="17875" spans="2:2">
      <c r="B17875" s="503"/>
    </row>
    <row r="17876" spans="2:2">
      <c r="B17876" s="503"/>
    </row>
    <row r="17877" spans="2:2">
      <c r="B17877" s="503"/>
    </row>
    <row r="17878" spans="2:2">
      <c r="B17878" s="503"/>
    </row>
    <row r="17879" spans="2:2">
      <c r="B17879" s="503"/>
    </row>
    <row r="17880" spans="2:2">
      <c r="B17880" s="503"/>
    </row>
    <row r="17881" spans="2:2">
      <c r="B17881" s="503"/>
    </row>
    <row r="17882" spans="2:2">
      <c r="B17882" s="503"/>
    </row>
    <row r="17883" spans="2:2">
      <c r="B17883" s="503"/>
    </row>
    <row r="17884" spans="2:2">
      <c r="B17884" s="503"/>
    </row>
    <row r="17885" spans="2:2">
      <c r="B17885" s="503"/>
    </row>
    <row r="17886" spans="2:2">
      <c r="B17886" s="503"/>
    </row>
    <row r="17887" spans="2:2">
      <c r="B17887" s="503"/>
    </row>
    <row r="17888" spans="2:2">
      <c r="B17888" s="503"/>
    </row>
    <row r="17889" spans="2:2">
      <c r="B17889" s="503"/>
    </row>
    <row r="17890" spans="2:2">
      <c r="B17890" s="503"/>
    </row>
    <row r="17891" spans="2:2">
      <c r="B17891" s="503"/>
    </row>
    <row r="17892" spans="2:2">
      <c r="B17892" s="503"/>
    </row>
    <row r="17893" spans="2:2">
      <c r="B17893" s="503"/>
    </row>
    <row r="17894" spans="2:2">
      <c r="B17894" s="503"/>
    </row>
    <row r="17895" spans="2:2">
      <c r="B17895" s="503"/>
    </row>
    <row r="17896" spans="2:2">
      <c r="B17896" s="503"/>
    </row>
    <row r="17897" spans="2:2">
      <c r="B17897" s="503"/>
    </row>
    <row r="17898" spans="2:2">
      <c r="B17898" s="503"/>
    </row>
    <row r="17899" spans="2:2">
      <c r="B17899" s="503"/>
    </row>
    <row r="17900" spans="2:2">
      <c r="B17900" s="503"/>
    </row>
    <row r="17901" spans="2:2">
      <c r="B17901" s="503"/>
    </row>
    <row r="17902" spans="2:2">
      <c r="B17902" s="503"/>
    </row>
    <row r="17903" spans="2:2">
      <c r="B17903" s="503"/>
    </row>
    <row r="17904" spans="2:2">
      <c r="B17904" s="503"/>
    </row>
    <row r="17905" spans="2:2">
      <c r="B17905" s="503"/>
    </row>
    <row r="17906" spans="2:2">
      <c r="B17906" s="503"/>
    </row>
    <row r="17907" spans="2:2">
      <c r="B17907" s="503"/>
    </row>
    <row r="17908" spans="2:2">
      <c r="B17908" s="503"/>
    </row>
    <row r="17909" spans="2:2">
      <c r="B17909" s="503"/>
    </row>
    <row r="17910" spans="2:2">
      <c r="B17910" s="503"/>
    </row>
    <row r="17911" spans="2:2">
      <c r="B17911" s="503"/>
    </row>
    <row r="17912" spans="2:2">
      <c r="B17912" s="503"/>
    </row>
    <row r="17913" spans="2:2">
      <c r="B17913" s="503"/>
    </row>
    <row r="17914" spans="2:2">
      <c r="B17914" s="503"/>
    </row>
    <row r="17915" spans="2:2">
      <c r="B17915" s="503"/>
    </row>
    <row r="17916" spans="2:2">
      <c r="B17916" s="503"/>
    </row>
    <row r="17917" spans="2:2">
      <c r="B17917" s="503"/>
    </row>
    <row r="17918" spans="2:2">
      <c r="B17918" s="503"/>
    </row>
    <row r="17919" spans="2:2">
      <c r="B17919" s="503"/>
    </row>
    <row r="17920" spans="2:2">
      <c r="B17920" s="503"/>
    </row>
    <row r="17921" spans="2:2">
      <c r="B17921" s="503"/>
    </row>
    <row r="17922" spans="2:2">
      <c r="B17922" s="503"/>
    </row>
    <row r="17923" spans="2:2">
      <c r="B17923" s="503"/>
    </row>
    <row r="17924" spans="2:2">
      <c r="B17924" s="503"/>
    </row>
    <row r="17925" spans="2:2">
      <c r="B17925" s="503"/>
    </row>
    <row r="17926" spans="2:2">
      <c r="B17926" s="503"/>
    </row>
    <row r="17927" spans="2:2">
      <c r="B17927" s="503"/>
    </row>
    <row r="17928" spans="2:2">
      <c r="B17928" s="503"/>
    </row>
    <row r="17929" spans="2:2">
      <c r="B17929" s="503"/>
    </row>
    <row r="17930" spans="2:2">
      <c r="B17930" s="503"/>
    </row>
    <row r="17931" spans="2:2">
      <c r="B17931" s="503"/>
    </row>
    <row r="17932" spans="2:2">
      <c r="B17932" s="503"/>
    </row>
    <row r="17933" spans="2:2">
      <c r="B17933" s="503"/>
    </row>
    <row r="17934" spans="2:2">
      <c r="B17934" s="503"/>
    </row>
    <row r="17935" spans="2:2">
      <c r="B17935" s="503"/>
    </row>
    <row r="17936" spans="2:2">
      <c r="B17936" s="503"/>
    </row>
    <row r="17937" spans="2:2">
      <c r="B17937" s="503"/>
    </row>
    <row r="17938" spans="2:2">
      <c r="B17938" s="503"/>
    </row>
    <row r="17939" spans="2:2">
      <c r="B17939" s="503"/>
    </row>
    <row r="17940" spans="2:2">
      <c r="B17940" s="503"/>
    </row>
    <row r="17941" spans="2:2">
      <c r="B17941" s="503"/>
    </row>
    <row r="17942" spans="2:2">
      <c r="B17942" s="503"/>
    </row>
    <row r="17943" spans="2:2">
      <c r="B17943" s="503"/>
    </row>
    <row r="17944" spans="2:2">
      <c r="B17944" s="503"/>
    </row>
    <row r="17945" spans="2:2">
      <c r="B17945" s="503"/>
    </row>
    <row r="17946" spans="2:2">
      <c r="B17946" s="503"/>
    </row>
    <row r="17947" spans="2:2">
      <c r="B17947" s="503"/>
    </row>
    <row r="17948" spans="2:2">
      <c r="B17948" s="503"/>
    </row>
    <row r="17949" spans="2:2">
      <c r="B17949" s="503"/>
    </row>
    <row r="17950" spans="2:2">
      <c r="B17950" s="503"/>
    </row>
    <row r="17951" spans="2:2">
      <c r="B17951" s="503"/>
    </row>
    <row r="17952" spans="2:2">
      <c r="B17952" s="503"/>
    </row>
    <row r="17953" spans="2:2">
      <c r="B17953" s="503"/>
    </row>
    <row r="17954" spans="2:2">
      <c r="B17954" s="503"/>
    </row>
    <row r="17955" spans="2:2">
      <c r="B17955" s="503"/>
    </row>
    <row r="17956" spans="2:2">
      <c r="B17956" s="503"/>
    </row>
    <row r="17957" spans="2:2">
      <c r="B17957" s="503"/>
    </row>
    <row r="17958" spans="2:2">
      <c r="B17958" s="503"/>
    </row>
    <row r="17959" spans="2:2">
      <c r="B17959" s="503"/>
    </row>
    <row r="17960" spans="2:2">
      <c r="B17960" s="503"/>
    </row>
    <row r="17961" spans="2:2">
      <c r="B17961" s="503"/>
    </row>
    <row r="17962" spans="2:2">
      <c r="B17962" s="503"/>
    </row>
    <row r="17963" spans="2:2">
      <c r="B17963" s="503"/>
    </row>
    <row r="17964" spans="2:2">
      <c r="B17964" s="503"/>
    </row>
    <row r="17965" spans="2:2">
      <c r="B17965" s="503"/>
    </row>
    <row r="17966" spans="2:2">
      <c r="B17966" s="503"/>
    </row>
    <row r="17967" spans="2:2">
      <c r="B17967" s="503"/>
    </row>
    <row r="17968" spans="2:2">
      <c r="B17968" s="503"/>
    </row>
    <row r="17969" spans="2:2">
      <c r="B17969" s="503"/>
    </row>
    <row r="17970" spans="2:2">
      <c r="B17970" s="503"/>
    </row>
    <row r="17971" spans="2:2">
      <c r="B17971" s="503"/>
    </row>
    <row r="17972" spans="2:2">
      <c r="B17972" s="503"/>
    </row>
    <row r="17973" spans="2:2">
      <c r="B17973" s="503"/>
    </row>
    <row r="17974" spans="2:2">
      <c r="B17974" s="503"/>
    </row>
    <row r="17975" spans="2:2">
      <c r="B17975" s="503"/>
    </row>
    <row r="17976" spans="2:2">
      <c r="B17976" s="503"/>
    </row>
    <row r="17977" spans="2:2">
      <c r="B17977" s="503"/>
    </row>
    <row r="17978" spans="2:2">
      <c r="B17978" s="503"/>
    </row>
    <row r="17979" spans="2:2">
      <c r="B17979" s="503"/>
    </row>
    <row r="17980" spans="2:2">
      <c r="B17980" s="503"/>
    </row>
    <row r="17981" spans="2:2">
      <c r="B17981" s="503"/>
    </row>
    <row r="17982" spans="2:2">
      <c r="B17982" s="503"/>
    </row>
    <row r="17983" spans="2:2">
      <c r="B17983" s="503"/>
    </row>
    <row r="17984" spans="2:2">
      <c r="B17984" s="503"/>
    </row>
    <row r="17985" spans="2:2">
      <c r="B17985" s="503"/>
    </row>
    <row r="17986" spans="2:2">
      <c r="B17986" s="503"/>
    </row>
    <row r="17987" spans="2:2">
      <c r="B17987" s="503"/>
    </row>
    <row r="17988" spans="2:2">
      <c r="B17988" s="503"/>
    </row>
    <row r="17989" spans="2:2">
      <c r="B17989" s="503"/>
    </row>
    <row r="17990" spans="2:2">
      <c r="B17990" s="503"/>
    </row>
    <row r="17991" spans="2:2">
      <c r="B17991" s="503"/>
    </row>
    <row r="17992" spans="2:2">
      <c r="B17992" s="503"/>
    </row>
    <row r="17993" spans="2:2">
      <c r="B17993" s="503"/>
    </row>
    <row r="17994" spans="2:2">
      <c r="B17994" s="503"/>
    </row>
    <row r="17995" spans="2:2">
      <c r="B17995" s="503"/>
    </row>
    <row r="17996" spans="2:2">
      <c r="B17996" s="503"/>
    </row>
    <row r="17997" spans="2:2">
      <c r="B17997" s="503"/>
    </row>
    <row r="17998" spans="2:2">
      <c r="B17998" s="503"/>
    </row>
    <row r="17999" spans="2:2">
      <c r="B17999" s="503"/>
    </row>
    <row r="18000" spans="2:2">
      <c r="B18000" s="503"/>
    </row>
    <row r="18001" spans="2:2">
      <c r="B18001" s="503"/>
    </row>
    <row r="18002" spans="2:2">
      <c r="B18002" s="503"/>
    </row>
    <row r="18003" spans="2:2">
      <c r="B18003" s="503"/>
    </row>
    <row r="18004" spans="2:2">
      <c r="B18004" s="503"/>
    </row>
    <row r="18005" spans="2:2">
      <c r="B18005" s="503"/>
    </row>
    <row r="18006" spans="2:2">
      <c r="B18006" s="503"/>
    </row>
    <row r="18007" spans="2:2">
      <c r="B18007" s="503"/>
    </row>
    <row r="18008" spans="2:2">
      <c r="B18008" s="503"/>
    </row>
    <row r="18009" spans="2:2">
      <c r="B18009" s="503"/>
    </row>
    <row r="18010" spans="2:2">
      <c r="B18010" s="503"/>
    </row>
    <row r="18011" spans="2:2">
      <c r="B18011" s="503"/>
    </row>
    <row r="18012" spans="2:2">
      <c r="B18012" s="503"/>
    </row>
    <row r="18013" spans="2:2">
      <c r="B18013" s="503"/>
    </row>
    <row r="18014" spans="2:2">
      <c r="B18014" s="503"/>
    </row>
    <row r="18015" spans="2:2">
      <c r="B18015" s="503"/>
    </row>
    <row r="18016" spans="2:2">
      <c r="B18016" s="503"/>
    </row>
    <row r="18017" spans="2:2">
      <c r="B18017" s="503"/>
    </row>
    <row r="18018" spans="2:2">
      <c r="B18018" s="503"/>
    </row>
    <row r="18019" spans="2:2">
      <c r="B18019" s="503"/>
    </row>
    <row r="18020" spans="2:2">
      <c r="B18020" s="503"/>
    </row>
    <row r="18021" spans="2:2">
      <c r="B18021" s="503"/>
    </row>
    <row r="18022" spans="2:2">
      <c r="B18022" s="503"/>
    </row>
    <row r="18023" spans="2:2">
      <c r="B18023" s="503"/>
    </row>
    <row r="18024" spans="2:2">
      <c r="B18024" s="503"/>
    </row>
    <row r="18025" spans="2:2">
      <c r="B18025" s="503"/>
    </row>
    <row r="18026" spans="2:2">
      <c r="B18026" s="503"/>
    </row>
    <row r="18027" spans="2:2">
      <c r="B18027" s="503"/>
    </row>
    <row r="18028" spans="2:2">
      <c r="B18028" s="503"/>
    </row>
    <row r="18029" spans="2:2">
      <c r="B18029" s="503"/>
    </row>
    <row r="18030" spans="2:2">
      <c r="B18030" s="503"/>
    </row>
    <row r="18031" spans="2:2">
      <c r="B18031" s="503"/>
    </row>
    <row r="18032" spans="2:2">
      <c r="B18032" s="503"/>
    </row>
    <row r="18033" spans="2:2">
      <c r="B18033" s="503"/>
    </row>
    <row r="18034" spans="2:2">
      <c r="B18034" s="503"/>
    </row>
    <row r="18035" spans="2:2">
      <c r="B18035" s="503"/>
    </row>
    <row r="18036" spans="2:2">
      <c r="B18036" s="503"/>
    </row>
    <row r="18037" spans="2:2">
      <c r="B18037" s="503"/>
    </row>
    <row r="18038" spans="2:2">
      <c r="B18038" s="503"/>
    </row>
    <row r="18039" spans="2:2">
      <c r="B18039" s="503"/>
    </row>
    <row r="18040" spans="2:2">
      <c r="B18040" s="503"/>
    </row>
    <row r="18041" spans="2:2">
      <c r="B18041" s="503"/>
    </row>
    <row r="18042" spans="2:2">
      <c r="B18042" s="503"/>
    </row>
    <row r="18043" spans="2:2">
      <c r="B18043" s="503"/>
    </row>
    <row r="18044" spans="2:2">
      <c r="B18044" s="503"/>
    </row>
    <row r="18045" spans="2:2">
      <c r="B18045" s="503"/>
    </row>
    <row r="18046" spans="2:2">
      <c r="B18046" s="503"/>
    </row>
    <row r="18047" spans="2:2">
      <c r="B18047" s="503"/>
    </row>
    <row r="18048" spans="2:2">
      <c r="B18048" s="503"/>
    </row>
    <row r="18049" spans="2:2">
      <c r="B18049" s="503"/>
    </row>
    <row r="18050" spans="2:2">
      <c r="B18050" s="503"/>
    </row>
    <row r="18051" spans="2:2">
      <c r="B18051" s="503"/>
    </row>
    <row r="18052" spans="2:2">
      <c r="B18052" s="503"/>
    </row>
    <row r="18053" spans="2:2">
      <c r="B18053" s="503"/>
    </row>
    <row r="18054" spans="2:2">
      <c r="B18054" s="503"/>
    </row>
    <row r="18055" spans="2:2">
      <c r="B18055" s="503"/>
    </row>
    <row r="18056" spans="2:2">
      <c r="B18056" s="503"/>
    </row>
    <row r="18057" spans="2:2">
      <c r="B18057" s="503"/>
    </row>
    <row r="18058" spans="2:2">
      <c r="B18058" s="503"/>
    </row>
    <row r="18059" spans="2:2">
      <c r="B18059" s="503"/>
    </row>
    <row r="18060" spans="2:2">
      <c r="B18060" s="503"/>
    </row>
    <row r="18061" spans="2:2">
      <c r="B18061" s="503"/>
    </row>
    <row r="18062" spans="2:2">
      <c r="B18062" s="503"/>
    </row>
    <row r="18063" spans="2:2">
      <c r="B18063" s="503"/>
    </row>
    <row r="18064" spans="2:2">
      <c r="B18064" s="503"/>
    </row>
    <row r="18065" spans="2:2">
      <c r="B18065" s="503"/>
    </row>
    <row r="18066" spans="2:2">
      <c r="B18066" s="503"/>
    </row>
    <row r="18067" spans="2:2">
      <c r="B18067" s="503"/>
    </row>
    <row r="18068" spans="2:2">
      <c r="B18068" s="503"/>
    </row>
    <row r="18069" spans="2:2">
      <c r="B18069" s="503"/>
    </row>
    <row r="18070" spans="2:2">
      <c r="B18070" s="503"/>
    </row>
    <row r="18071" spans="2:2">
      <c r="B18071" s="503"/>
    </row>
    <row r="18072" spans="2:2">
      <c r="B18072" s="503"/>
    </row>
    <row r="18073" spans="2:2">
      <c r="B18073" s="503"/>
    </row>
    <row r="18074" spans="2:2">
      <c r="B18074" s="503"/>
    </row>
    <row r="18075" spans="2:2">
      <c r="B18075" s="503"/>
    </row>
    <row r="18076" spans="2:2">
      <c r="B18076" s="503"/>
    </row>
    <row r="18077" spans="2:2">
      <c r="B18077" s="503"/>
    </row>
    <row r="18078" spans="2:2">
      <c r="B18078" s="503"/>
    </row>
    <row r="18079" spans="2:2">
      <c r="B18079" s="503"/>
    </row>
    <row r="18080" spans="2:2">
      <c r="B18080" s="503"/>
    </row>
    <row r="18081" spans="2:2">
      <c r="B18081" s="503"/>
    </row>
    <row r="18082" spans="2:2">
      <c r="B18082" s="503"/>
    </row>
    <row r="18083" spans="2:2">
      <c r="B18083" s="503"/>
    </row>
    <row r="18084" spans="2:2">
      <c r="B18084" s="503"/>
    </row>
    <row r="18085" spans="2:2">
      <c r="B18085" s="503"/>
    </row>
    <row r="18086" spans="2:2">
      <c r="B18086" s="503"/>
    </row>
    <row r="18087" spans="2:2">
      <c r="B18087" s="503"/>
    </row>
    <row r="18088" spans="2:2">
      <c r="B18088" s="503"/>
    </row>
    <row r="18089" spans="2:2">
      <c r="B18089" s="503"/>
    </row>
    <row r="18090" spans="2:2">
      <c r="B18090" s="503"/>
    </row>
    <row r="18091" spans="2:2">
      <c r="B18091" s="503"/>
    </row>
    <row r="18092" spans="2:2">
      <c r="B18092" s="503"/>
    </row>
    <row r="18093" spans="2:2">
      <c r="B18093" s="503"/>
    </row>
    <row r="18094" spans="2:2">
      <c r="B18094" s="503"/>
    </row>
    <row r="18095" spans="2:2">
      <c r="B18095" s="503"/>
    </row>
    <row r="18096" spans="2:2">
      <c r="B18096" s="503"/>
    </row>
    <row r="18097" spans="2:2">
      <c r="B18097" s="503"/>
    </row>
    <row r="18098" spans="2:2">
      <c r="B18098" s="503"/>
    </row>
    <row r="18099" spans="2:2">
      <c r="B18099" s="503"/>
    </row>
    <row r="18100" spans="2:2">
      <c r="B18100" s="503"/>
    </row>
    <row r="18101" spans="2:2">
      <c r="B18101" s="503"/>
    </row>
    <row r="18102" spans="2:2">
      <c r="B18102" s="503"/>
    </row>
    <row r="18103" spans="2:2">
      <c r="B18103" s="503"/>
    </row>
    <row r="18104" spans="2:2">
      <c r="B18104" s="503"/>
    </row>
    <row r="18105" spans="2:2">
      <c r="B18105" s="503"/>
    </row>
    <row r="18106" spans="2:2">
      <c r="B18106" s="503"/>
    </row>
    <row r="18107" spans="2:2">
      <c r="B18107" s="503"/>
    </row>
    <row r="18108" spans="2:2">
      <c r="B18108" s="503"/>
    </row>
    <row r="18109" spans="2:2">
      <c r="B18109" s="503"/>
    </row>
    <row r="18110" spans="2:2">
      <c r="B18110" s="503"/>
    </row>
    <row r="18111" spans="2:2">
      <c r="B18111" s="503"/>
    </row>
    <row r="18112" spans="2:2">
      <c r="B18112" s="503"/>
    </row>
    <row r="18113" spans="2:2">
      <c r="B18113" s="503"/>
    </row>
    <row r="18114" spans="2:2">
      <c r="B18114" s="503"/>
    </row>
    <row r="18115" spans="2:2">
      <c r="B18115" s="503"/>
    </row>
    <row r="18116" spans="2:2">
      <c r="B18116" s="503"/>
    </row>
    <row r="18117" spans="2:2">
      <c r="B18117" s="503"/>
    </row>
    <row r="18118" spans="2:2">
      <c r="B18118" s="503"/>
    </row>
    <row r="18119" spans="2:2">
      <c r="B18119" s="503"/>
    </row>
    <row r="18120" spans="2:2">
      <c r="B18120" s="503"/>
    </row>
    <row r="18121" spans="2:2">
      <c r="B18121" s="503"/>
    </row>
    <row r="18122" spans="2:2">
      <c r="B18122" s="503"/>
    </row>
    <row r="18123" spans="2:2">
      <c r="B18123" s="503"/>
    </row>
    <row r="18124" spans="2:2">
      <c r="B18124" s="503"/>
    </row>
    <row r="18125" spans="2:2">
      <c r="B18125" s="503"/>
    </row>
    <row r="18126" spans="2:2">
      <c r="B18126" s="503"/>
    </row>
    <row r="18127" spans="2:2">
      <c r="B18127" s="503"/>
    </row>
    <row r="18128" spans="2:2">
      <c r="B18128" s="503"/>
    </row>
    <row r="18129" spans="2:2">
      <c r="B18129" s="503"/>
    </row>
    <row r="18130" spans="2:2">
      <c r="B18130" s="503"/>
    </row>
    <row r="18131" spans="2:2">
      <c r="B18131" s="503"/>
    </row>
    <row r="18132" spans="2:2">
      <c r="B18132" s="503"/>
    </row>
    <row r="18133" spans="2:2">
      <c r="B18133" s="503"/>
    </row>
    <row r="18134" spans="2:2">
      <c r="B18134" s="503"/>
    </row>
    <row r="18135" spans="2:2">
      <c r="B18135" s="503"/>
    </row>
    <row r="18136" spans="2:2">
      <c r="B18136" s="503"/>
    </row>
    <row r="18137" spans="2:2">
      <c r="B18137" s="503"/>
    </row>
    <row r="18138" spans="2:2">
      <c r="B18138" s="503"/>
    </row>
    <row r="18139" spans="2:2">
      <c r="B18139" s="503"/>
    </row>
    <row r="18140" spans="2:2">
      <c r="B18140" s="503"/>
    </row>
    <row r="18141" spans="2:2">
      <c r="B18141" s="503"/>
    </row>
    <row r="18142" spans="2:2">
      <c r="B18142" s="503"/>
    </row>
    <row r="18143" spans="2:2">
      <c r="B18143" s="503"/>
    </row>
    <row r="18144" spans="2:2">
      <c r="B18144" s="503"/>
    </row>
    <row r="18145" spans="2:2">
      <c r="B18145" s="503"/>
    </row>
    <row r="18146" spans="2:2">
      <c r="B18146" s="503"/>
    </row>
    <row r="18147" spans="2:2">
      <c r="B18147" s="503"/>
    </row>
    <row r="18148" spans="2:2">
      <c r="B18148" s="503"/>
    </row>
    <row r="18149" spans="2:2">
      <c r="B18149" s="503"/>
    </row>
    <row r="18150" spans="2:2">
      <c r="B18150" s="503"/>
    </row>
    <row r="18151" spans="2:2">
      <c r="B18151" s="503"/>
    </row>
    <row r="18152" spans="2:2">
      <c r="B18152" s="503"/>
    </row>
    <row r="18153" spans="2:2">
      <c r="B18153" s="503"/>
    </row>
    <row r="18154" spans="2:2">
      <c r="B18154" s="503"/>
    </row>
    <row r="18155" spans="2:2">
      <c r="B18155" s="503"/>
    </row>
    <row r="18156" spans="2:2">
      <c r="B18156" s="503"/>
    </row>
    <row r="18157" spans="2:2">
      <c r="B18157" s="503"/>
    </row>
    <row r="18158" spans="2:2">
      <c r="B18158" s="503"/>
    </row>
    <row r="18159" spans="2:2">
      <c r="B18159" s="503"/>
    </row>
    <row r="18160" spans="2:2">
      <c r="B18160" s="503"/>
    </row>
    <row r="18161" spans="2:2">
      <c r="B18161" s="503"/>
    </row>
    <row r="18162" spans="2:2">
      <c r="B18162" s="503"/>
    </row>
    <row r="18163" spans="2:2">
      <c r="B18163" s="503"/>
    </row>
    <row r="18164" spans="2:2">
      <c r="B18164" s="503"/>
    </row>
    <row r="18165" spans="2:2">
      <c r="B18165" s="503"/>
    </row>
    <row r="18166" spans="2:2">
      <c r="B18166" s="503"/>
    </row>
    <row r="18167" spans="2:2">
      <c r="B18167" s="503"/>
    </row>
    <row r="18168" spans="2:2">
      <c r="B18168" s="503"/>
    </row>
    <row r="18169" spans="2:2">
      <c r="B18169" s="503"/>
    </row>
    <row r="18170" spans="2:2">
      <c r="B18170" s="503"/>
    </row>
    <row r="18171" spans="2:2">
      <c r="B18171" s="503"/>
    </row>
    <row r="18172" spans="2:2">
      <c r="B18172" s="503"/>
    </row>
    <row r="18173" spans="2:2">
      <c r="B18173" s="503"/>
    </row>
    <row r="18174" spans="2:2">
      <c r="B18174" s="503"/>
    </row>
    <row r="18175" spans="2:2">
      <c r="B18175" s="503"/>
    </row>
    <row r="18176" spans="2:2">
      <c r="B18176" s="503"/>
    </row>
    <row r="18177" spans="2:2">
      <c r="B18177" s="503"/>
    </row>
    <row r="18178" spans="2:2">
      <c r="B18178" s="503"/>
    </row>
    <row r="18179" spans="2:2">
      <c r="B18179" s="503"/>
    </row>
    <row r="18180" spans="2:2">
      <c r="B18180" s="503"/>
    </row>
    <row r="18181" spans="2:2">
      <c r="B18181" s="503"/>
    </row>
    <row r="18182" spans="2:2">
      <c r="B18182" s="503"/>
    </row>
    <row r="18183" spans="2:2">
      <c r="B18183" s="503"/>
    </row>
    <row r="18184" spans="2:2">
      <c r="B18184" s="503"/>
    </row>
    <row r="18185" spans="2:2">
      <c r="B18185" s="503"/>
    </row>
    <row r="18186" spans="2:2">
      <c r="B18186" s="503"/>
    </row>
    <row r="18187" spans="2:2">
      <c r="B18187" s="503"/>
    </row>
    <row r="18188" spans="2:2">
      <c r="B18188" s="503"/>
    </row>
    <row r="18189" spans="2:2">
      <c r="B18189" s="503"/>
    </row>
    <row r="18190" spans="2:2">
      <c r="B18190" s="503"/>
    </row>
    <row r="18191" spans="2:2">
      <c r="B18191" s="503"/>
    </row>
    <row r="18192" spans="2:2">
      <c r="B18192" s="503"/>
    </row>
    <row r="18193" spans="2:2">
      <c r="B18193" s="503"/>
    </row>
    <row r="18194" spans="2:2">
      <c r="B18194" s="503"/>
    </row>
    <row r="18195" spans="2:2">
      <c r="B18195" s="503"/>
    </row>
    <row r="18196" spans="2:2">
      <c r="B18196" s="503"/>
    </row>
    <row r="18197" spans="2:2">
      <c r="B18197" s="503"/>
    </row>
    <row r="18198" spans="2:2">
      <c r="B18198" s="503"/>
    </row>
    <row r="18199" spans="2:2">
      <c r="B18199" s="503"/>
    </row>
    <row r="18200" spans="2:2">
      <c r="B18200" s="503"/>
    </row>
    <row r="18201" spans="2:2">
      <c r="B18201" s="503"/>
    </row>
    <row r="18202" spans="2:2">
      <c r="B18202" s="503"/>
    </row>
    <row r="18203" spans="2:2">
      <c r="B18203" s="503"/>
    </row>
    <row r="18204" spans="2:2">
      <c r="B18204" s="503"/>
    </row>
    <row r="18205" spans="2:2">
      <c r="B18205" s="503"/>
    </row>
    <row r="18206" spans="2:2">
      <c r="B18206" s="503"/>
    </row>
    <row r="18207" spans="2:2">
      <c r="B18207" s="503"/>
    </row>
    <row r="18208" spans="2:2">
      <c r="B18208" s="503"/>
    </row>
    <row r="18209" spans="2:2">
      <c r="B18209" s="503"/>
    </row>
    <row r="18210" spans="2:2">
      <c r="B18210" s="503"/>
    </row>
    <row r="18211" spans="2:2">
      <c r="B18211" s="503"/>
    </row>
    <row r="18212" spans="2:2">
      <c r="B18212" s="503"/>
    </row>
    <row r="18213" spans="2:2">
      <c r="B18213" s="503"/>
    </row>
    <row r="18214" spans="2:2">
      <c r="B18214" s="503"/>
    </row>
    <row r="18215" spans="2:2">
      <c r="B18215" s="503"/>
    </row>
    <row r="18216" spans="2:2">
      <c r="B18216" s="503"/>
    </row>
    <row r="18217" spans="2:2">
      <c r="B18217" s="503"/>
    </row>
    <row r="18218" spans="2:2">
      <c r="B18218" s="503"/>
    </row>
    <row r="18219" spans="2:2">
      <c r="B18219" s="503"/>
    </row>
    <row r="18220" spans="2:2">
      <c r="B18220" s="503"/>
    </row>
    <row r="18221" spans="2:2">
      <c r="B18221" s="503"/>
    </row>
    <row r="18222" spans="2:2">
      <c r="B18222" s="503"/>
    </row>
    <row r="18223" spans="2:2">
      <c r="B18223" s="503"/>
    </row>
    <row r="18224" spans="2:2">
      <c r="B18224" s="503"/>
    </row>
    <row r="18225" spans="2:2">
      <c r="B18225" s="503"/>
    </row>
    <row r="18226" spans="2:2">
      <c r="B18226" s="503"/>
    </row>
    <row r="18227" spans="2:2">
      <c r="B18227" s="503"/>
    </row>
    <row r="18228" spans="2:2">
      <c r="B18228" s="503"/>
    </row>
    <row r="18229" spans="2:2">
      <c r="B18229" s="503"/>
    </row>
    <row r="18230" spans="2:2">
      <c r="B18230" s="503"/>
    </row>
    <row r="18231" spans="2:2">
      <c r="B18231" s="503"/>
    </row>
    <row r="18232" spans="2:2">
      <c r="B18232" s="503"/>
    </row>
    <row r="18233" spans="2:2">
      <c r="B18233" s="503"/>
    </row>
    <row r="18234" spans="2:2">
      <c r="B18234" s="503"/>
    </row>
    <row r="18235" spans="2:2">
      <c r="B18235" s="503"/>
    </row>
    <row r="18236" spans="2:2">
      <c r="B18236" s="503"/>
    </row>
    <row r="18237" spans="2:2">
      <c r="B18237" s="503"/>
    </row>
    <row r="18238" spans="2:2">
      <c r="B18238" s="503"/>
    </row>
    <row r="18239" spans="2:2">
      <c r="B18239" s="503"/>
    </row>
    <row r="18240" spans="2:2">
      <c r="B18240" s="503"/>
    </row>
    <row r="18241" spans="2:2">
      <c r="B18241" s="503"/>
    </row>
    <row r="18242" spans="2:2">
      <c r="B18242" s="503"/>
    </row>
    <row r="18243" spans="2:2">
      <c r="B18243" s="503"/>
    </row>
    <row r="18244" spans="2:2">
      <c r="B18244" s="503"/>
    </row>
    <row r="18245" spans="2:2">
      <c r="B18245" s="503"/>
    </row>
    <row r="18246" spans="2:2">
      <c r="B18246" s="503"/>
    </row>
    <row r="18247" spans="2:2">
      <c r="B18247" s="503"/>
    </row>
    <row r="18248" spans="2:2">
      <c r="B18248" s="503"/>
    </row>
    <row r="18249" spans="2:2">
      <c r="B18249" s="503"/>
    </row>
    <row r="18250" spans="2:2">
      <c r="B18250" s="503"/>
    </row>
    <row r="18251" spans="2:2">
      <c r="B18251" s="503"/>
    </row>
    <row r="18252" spans="2:2">
      <c r="B18252" s="503"/>
    </row>
    <row r="18253" spans="2:2">
      <c r="B18253" s="503"/>
    </row>
    <row r="18254" spans="2:2">
      <c r="B18254" s="503"/>
    </row>
    <row r="18255" spans="2:2">
      <c r="B18255" s="503"/>
    </row>
    <row r="18256" spans="2:2">
      <c r="B18256" s="503"/>
    </row>
    <row r="18257" spans="2:2">
      <c r="B18257" s="503"/>
    </row>
    <row r="18258" spans="2:2">
      <c r="B18258" s="503"/>
    </row>
    <row r="18259" spans="2:2">
      <c r="B18259" s="503"/>
    </row>
    <row r="18260" spans="2:2">
      <c r="B18260" s="503"/>
    </row>
    <row r="18261" spans="2:2">
      <c r="B18261" s="503"/>
    </row>
    <row r="18262" spans="2:2">
      <c r="B18262" s="503"/>
    </row>
    <row r="18263" spans="2:2">
      <c r="B18263" s="503"/>
    </row>
    <row r="18264" spans="2:2">
      <c r="B18264" s="503"/>
    </row>
    <row r="18265" spans="2:2">
      <c r="B18265" s="503"/>
    </row>
    <row r="18266" spans="2:2">
      <c r="B18266" s="503"/>
    </row>
    <row r="18267" spans="2:2">
      <c r="B18267" s="503"/>
    </row>
    <row r="18268" spans="2:2">
      <c r="B18268" s="503"/>
    </row>
    <row r="18269" spans="2:2">
      <c r="B18269" s="503"/>
    </row>
    <row r="18270" spans="2:2">
      <c r="B18270" s="503"/>
    </row>
    <row r="18271" spans="2:2">
      <c r="B18271" s="503"/>
    </row>
    <row r="18272" spans="2:2">
      <c r="B18272" s="503"/>
    </row>
    <row r="18273" spans="2:2">
      <c r="B18273" s="503"/>
    </row>
    <row r="18274" spans="2:2">
      <c r="B18274" s="503"/>
    </row>
    <row r="18275" spans="2:2">
      <c r="B18275" s="503"/>
    </row>
    <row r="18276" spans="2:2">
      <c r="B18276" s="503"/>
    </row>
    <row r="18277" spans="2:2">
      <c r="B18277" s="503"/>
    </row>
    <row r="18278" spans="2:2">
      <c r="B18278" s="503"/>
    </row>
    <row r="18279" spans="2:2">
      <c r="B18279" s="503"/>
    </row>
    <row r="18280" spans="2:2">
      <c r="B18280" s="503"/>
    </row>
    <row r="18281" spans="2:2">
      <c r="B18281" s="503"/>
    </row>
    <row r="18282" spans="2:2">
      <c r="B18282" s="503"/>
    </row>
    <row r="18283" spans="2:2">
      <c r="B18283" s="503"/>
    </row>
    <row r="18284" spans="2:2">
      <c r="B18284" s="503"/>
    </row>
    <row r="18285" spans="2:2">
      <c r="B18285" s="503"/>
    </row>
    <row r="18286" spans="2:2">
      <c r="B18286" s="503"/>
    </row>
    <row r="18287" spans="2:2">
      <c r="B18287" s="503"/>
    </row>
    <row r="18288" spans="2:2">
      <c r="B18288" s="503"/>
    </row>
    <row r="18289" spans="2:2">
      <c r="B18289" s="503"/>
    </row>
    <row r="18290" spans="2:2">
      <c r="B18290" s="503"/>
    </row>
    <row r="18291" spans="2:2">
      <c r="B18291" s="503"/>
    </row>
    <row r="18292" spans="2:2">
      <c r="B18292" s="503"/>
    </row>
    <row r="18293" spans="2:2">
      <c r="B18293" s="503"/>
    </row>
    <row r="18294" spans="2:2">
      <c r="B18294" s="503"/>
    </row>
    <row r="18295" spans="2:2">
      <c r="B18295" s="503"/>
    </row>
    <row r="18296" spans="2:2">
      <c r="B18296" s="503"/>
    </row>
    <row r="18297" spans="2:2">
      <c r="B18297" s="503"/>
    </row>
    <row r="18298" spans="2:2">
      <c r="B18298" s="503"/>
    </row>
    <row r="18299" spans="2:2">
      <c r="B18299" s="503"/>
    </row>
    <row r="18300" spans="2:2">
      <c r="B18300" s="503"/>
    </row>
    <row r="18301" spans="2:2">
      <c r="B18301" s="503"/>
    </row>
    <row r="18302" spans="2:2">
      <c r="B18302" s="503"/>
    </row>
    <row r="18303" spans="2:2">
      <c r="B18303" s="503"/>
    </row>
    <row r="18304" spans="2:2">
      <c r="B18304" s="503"/>
    </row>
    <row r="18305" spans="2:2">
      <c r="B18305" s="503"/>
    </row>
    <row r="18306" spans="2:2">
      <c r="B18306" s="503"/>
    </row>
    <row r="18307" spans="2:2">
      <c r="B18307" s="503"/>
    </row>
    <row r="18308" spans="2:2">
      <c r="B18308" s="503"/>
    </row>
    <row r="18309" spans="2:2">
      <c r="B18309" s="503"/>
    </row>
    <row r="18310" spans="2:2">
      <c r="B18310" s="503"/>
    </row>
    <row r="18311" spans="2:2">
      <c r="B18311" s="503"/>
    </row>
    <row r="18312" spans="2:2">
      <c r="B18312" s="503"/>
    </row>
    <row r="18313" spans="2:2">
      <c r="B18313" s="503"/>
    </row>
    <row r="18314" spans="2:2">
      <c r="B18314" s="503"/>
    </row>
    <row r="18315" spans="2:2">
      <c r="B18315" s="503"/>
    </row>
    <row r="18316" spans="2:2">
      <c r="B18316" s="503"/>
    </row>
    <row r="18317" spans="2:2">
      <c r="B18317" s="503"/>
    </row>
    <row r="18318" spans="2:2">
      <c r="B18318" s="503"/>
    </row>
    <row r="18319" spans="2:2">
      <c r="B18319" s="503"/>
    </row>
    <row r="18320" spans="2:2">
      <c r="B18320" s="503"/>
    </row>
    <row r="18321" spans="2:2">
      <c r="B18321" s="503"/>
    </row>
    <row r="18322" spans="2:2">
      <c r="B18322" s="503"/>
    </row>
    <row r="18323" spans="2:2">
      <c r="B18323" s="503"/>
    </row>
    <row r="18324" spans="2:2">
      <c r="B18324" s="503"/>
    </row>
    <row r="18325" spans="2:2">
      <c r="B18325" s="503"/>
    </row>
    <row r="18326" spans="2:2">
      <c r="B18326" s="503"/>
    </row>
    <row r="18327" spans="2:2">
      <c r="B18327" s="503"/>
    </row>
    <row r="18328" spans="2:2">
      <c r="B18328" s="503"/>
    </row>
    <row r="18329" spans="2:2">
      <c r="B18329" s="503"/>
    </row>
    <row r="18330" spans="2:2">
      <c r="B18330" s="503"/>
    </row>
    <row r="18331" spans="2:2">
      <c r="B18331" s="503"/>
    </row>
    <row r="18332" spans="2:2">
      <c r="B18332" s="503"/>
    </row>
    <row r="18333" spans="2:2">
      <c r="B18333" s="503"/>
    </row>
    <row r="18334" spans="2:2">
      <c r="B18334" s="503"/>
    </row>
    <row r="18335" spans="2:2">
      <c r="B18335" s="503"/>
    </row>
    <row r="18336" spans="2:2">
      <c r="B18336" s="503"/>
    </row>
    <row r="18337" spans="2:2">
      <c r="B18337" s="503"/>
    </row>
    <row r="18338" spans="2:2">
      <c r="B18338" s="503"/>
    </row>
    <row r="18339" spans="2:2">
      <c r="B18339" s="503"/>
    </row>
    <row r="18340" spans="2:2">
      <c r="B18340" s="503"/>
    </row>
    <row r="18341" spans="2:2">
      <c r="B18341" s="503"/>
    </row>
    <row r="18342" spans="2:2">
      <c r="B18342" s="503"/>
    </row>
    <row r="18343" spans="2:2">
      <c r="B18343" s="503"/>
    </row>
    <row r="18344" spans="2:2">
      <c r="B18344" s="503"/>
    </row>
    <row r="18345" spans="2:2">
      <c r="B18345" s="503"/>
    </row>
    <row r="18346" spans="2:2">
      <c r="B18346" s="503"/>
    </row>
    <row r="18347" spans="2:2">
      <c r="B18347" s="503"/>
    </row>
    <row r="18348" spans="2:2">
      <c r="B18348" s="503"/>
    </row>
    <row r="18349" spans="2:2">
      <c r="B18349" s="503"/>
    </row>
    <row r="18350" spans="2:2">
      <c r="B18350" s="503"/>
    </row>
    <row r="18351" spans="2:2">
      <c r="B18351" s="503"/>
    </row>
    <row r="18352" spans="2:2">
      <c r="B18352" s="503"/>
    </row>
    <row r="18353" spans="2:2">
      <c r="B18353" s="503"/>
    </row>
    <row r="18354" spans="2:2">
      <c r="B18354" s="503"/>
    </row>
    <row r="18355" spans="2:2">
      <c r="B18355" s="503"/>
    </row>
    <row r="18356" spans="2:2">
      <c r="B18356" s="503"/>
    </row>
    <row r="18357" spans="2:2">
      <c r="B18357" s="503"/>
    </row>
    <row r="18358" spans="2:2">
      <c r="B18358" s="503"/>
    </row>
    <row r="18359" spans="2:2">
      <c r="B18359" s="503"/>
    </row>
    <row r="18360" spans="2:2">
      <c r="B18360" s="503"/>
    </row>
    <row r="18361" spans="2:2">
      <c r="B18361" s="503"/>
    </row>
    <row r="18362" spans="2:2">
      <c r="B18362" s="503"/>
    </row>
    <row r="18363" spans="2:2">
      <c r="B18363" s="503"/>
    </row>
    <row r="18364" spans="2:2">
      <c r="B18364" s="503"/>
    </row>
    <row r="18365" spans="2:2">
      <c r="B18365" s="503"/>
    </row>
    <row r="18366" spans="2:2">
      <c r="B18366" s="503"/>
    </row>
    <row r="18367" spans="2:2">
      <c r="B18367" s="503"/>
    </row>
    <row r="18368" spans="2:2">
      <c r="B18368" s="503"/>
    </row>
    <row r="18369" spans="2:2">
      <c r="B18369" s="503"/>
    </row>
    <row r="18370" spans="2:2">
      <c r="B18370" s="503"/>
    </row>
    <row r="18371" spans="2:2">
      <c r="B18371" s="503"/>
    </row>
    <row r="18372" spans="2:2">
      <c r="B18372" s="503"/>
    </row>
    <row r="18373" spans="2:2">
      <c r="B18373" s="503"/>
    </row>
    <row r="18374" spans="2:2">
      <c r="B18374" s="503"/>
    </row>
    <row r="18375" spans="2:2">
      <c r="B18375" s="503"/>
    </row>
    <row r="18376" spans="2:2">
      <c r="B18376" s="503"/>
    </row>
    <row r="18377" spans="2:2">
      <c r="B18377" s="503"/>
    </row>
    <row r="18378" spans="2:2">
      <c r="B18378" s="503"/>
    </row>
    <row r="18379" spans="2:2">
      <c r="B18379" s="503"/>
    </row>
    <row r="18380" spans="2:2">
      <c r="B18380" s="503"/>
    </row>
    <row r="18381" spans="2:2">
      <c r="B18381" s="503"/>
    </row>
    <row r="18382" spans="2:2">
      <c r="B18382" s="503"/>
    </row>
    <row r="18383" spans="2:2">
      <c r="B18383" s="503"/>
    </row>
    <row r="18384" spans="2:2">
      <c r="B18384" s="503"/>
    </row>
    <row r="18385" spans="2:2">
      <c r="B18385" s="503"/>
    </row>
    <row r="18386" spans="2:2">
      <c r="B18386" s="503"/>
    </row>
    <row r="18387" spans="2:2">
      <c r="B18387" s="503"/>
    </row>
    <row r="18388" spans="2:2">
      <c r="B18388" s="503"/>
    </row>
    <row r="18389" spans="2:2">
      <c r="B18389" s="503"/>
    </row>
    <row r="18390" spans="2:2">
      <c r="B18390" s="503"/>
    </row>
    <row r="18391" spans="2:2">
      <c r="B18391" s="503"/>
    </row>
    <row r="18392" spans="2:2">
      <c r="B18392" s="503"/>
    </row>
    <row r="18393" spans="2:2">
      <c r="B18393" s="503"/>
    </row>
    <row r="18394" spans="2:2">
      <c r="B18394" s="503"/>
    </row>
    <row r="18395" spans="2:2">
      <c r="B18395" s="503"/>
    </row>
    <row r="18396" spans="2:2">
      <c r="B18396" s="503"/>
    </row>
    <row r="18397" spans="2:2">
      <c r="B18397" s="503"/>
    </row>
    <row r="18398" spans="2:2">
      <c r="B18398" s="503"/>
    </row>
    <row r="18399" spans="2:2">
      <c r="B18399" s="503"/>
    </row>
    <row r="18400" spans="2:2">
      <c r="B18400" s="503"/>
    </row>
    <row r="18401" spans="2:2">
      <c r="B18401" s="503"/>
    </row>
    <row r="18402" spans="2:2">
      <c r="B18402" s="503"/>
    </row>
    <row r="18403" spans="2:2">
      <c r="B18403" s="503"/>
    </row>
    <row r="18404" spans="2:2">
      <c r="B18404" s="503"/>
    </row>
    <row r="18405" spans="2:2">
      <c r="B18405" s="503"/>
    </row>
    <row r="18406" spans="2:2">
      <c r="B18406" s="503"/>
    </row>
    <row r="18407" spans="2:2">
      <c r="B18407" s="503"/>
    </row>
    <row r="18408" spans="2:2">
      <c r="B18408" s="503"/>
    </row>
    <row r="18409" spans="2:2">
      <c r="B18409" s="503"/>
    </row>
    <row r="18410" spans="2:2">
      <c r="B18410" s="503"/>
    </row>
    <row r="18411" spans="2:2">
      <c r="B18411" s="503"/>
    </row>
    <row r="18412" spans="2:2">
      <c r="B18412" s="503"/>
    </row>
    <row r="18413" spans="2:2">
      <c r="B18413" s="503"/>
    </row>
    <row r="18414" spans="2:2">
      <c r="B18414" s="503"/>
    </row>
    <row r="18415" spans="2:2">
      <c r="B18415" s="503"/>
    </row>
    <row r="18416" spans="2:2">
      <c r="B18416" s="503"/>
    </row>
    <row r="18417" spans="2:2">
      <c r="B18417" s="503"/>
    </row>
    <row r="18418" spans="2:2">
      <c r="B18418" s="503"/>
    </row>
    <row r="18419" spans="2:2">
      <c r="B18419" s="503"/>
    </row>
    <row r="18420" spans="2:2">
      <c r="B18420" s="503"/>
    </row>
    <row r="18421" spans="2:2">
      <c r="B18421" s="503"/>
    </row>
    <row r="18422" spans="2:2">
      <c r="B18422" s="503"/>
    </row>
    <row r="18423" spans="2:2">
      <c r="B18423" s="503"/>
    </row>
    <row r="18424" spans="2:2">
      <c r="B18424" s="503"/>
    </row>
    <row r="18425" spans="2:2">
      <c r="B18425" s="503"/>
    </row>
    <row r="18426" spans="2:2">
      <c r="B18426" s="503"/>
    </row>
    <row r="18427" spans="2:2">
      <c r="B18427" s="503"/>
    </row>
    <row r="18428" spans="2:2">
      <c r="B18428" s="503"/>
    </row>
    <row r="18429" spans="2:2">
      <c r="B18429" s="503"/>
    </row>
    <row r="18430" spans="2:2">
      <c r="B18430" s="503"/>
    </row>
    <row r="18431" spans="2:2">
      <c r="B18431" s="503"/>
    </row>
    <row r="18432" spans="2:2">
      <c r="B18432" s="503"/>
    </row>
    <row r="18433" spans="2:2">
      <c r="B18433" s="503"/>
    </row>
    <row r="18434" spans="2:2">
      <c r="B18434" s="503"/>
    </row>
    <row r="18435" spans="2:2">
      <c r="B18435" s="503"/>
    </row>
    <row r="18436" spans="2:2">
      <c r="B18436" s="503"/>
    </row>
    <row r="18437" spans="2:2">
      <c r="B18437" s="503"/>
    </row>
    <row r="18438" spans="2:2">
      <c r="B18438" s="503"/>
    </row>
    <row r="18439" spans="2:2">
      <c r="B18439" s="503"/>
    </row>
    <row r="18440" spans="2:2">
      <c r="B18440" s="503"/>
    </row>
    <row r="18441" spans="2:2">
      <c r="B18441" s="503"/>
    </row>
    <row r="18442" spans="2:2">
      <c r="B18442" s="503"/>
    </row>
    <row r="18443" spans="2:2">
      <c r="B18443" s="503"/>
    </row>
    <row r="18444" spans="2:2">
      <c r="B18444" s="503"/>
    </row>
    <row r="18445" spans="2:2">
      <c r="B18445" s="503"/>
    </row>
    <row r="18446" spans="2:2">
      <c r="B18446" s="503"/>
    </row>
    <row r="18447" spans="2:2">
      <c r="B18447" s="503"/>
    </row>
    <row r="18448" spans="2:2">
      <c r="B18448" s="503"/>
    </row>
    <row r="18449" spans="2:2">
      <c r="B18449" s="503"/>
    </row>
    <row r="18450" spans="2:2">
      <c r="B18450" s="503"/>
    </row>
    <row r="18451" spans="2:2">
      <c r="B18451" s="503"/>
    </row>
    <row r="18452" spans="2:2">
      <c r="B18452" s="503"/>
    </row>
    <row r="18453" spans="2:2">
      <c r="B18453" s="503"/>
    </row>
    <row r="18454" spans="2:2">
      <c r="B18454" s="503"/>
    </row>
    <row r="18455" spans="2:2">
      <c r="B18455" s="503"/>
    </row>
    <row r="18456" spans="2:2">
      <c r="B18456" s="503"/>
    </row>
    <row r="18457" spans="2:2">
      <c r="B18457" s="503"/>
    </row>
    <row r="18458" spans="2:2">
      <c r="B18458" s="503"/>
    </row>
    <row r="18459" spans="2:2">
      <c r="B18459" s="503"/>
    </row>
    <row r="18460" spans="2:2">
      <c r="B18460" s="503"/>
    </row>
    <row r="18461" spans="2:2">
      <c r="B18461" s="503"/>
    </row>
    <row r="18462" spans="2:2">
      <c r="B18462" s="503"/>
    </row>
    <row r="18463" spans="2:2">
      <c r="B18463" s="503"/>
    </row>
    <row r="18464" spans="2:2">
      <c r="B18464" s="503"/>
    </row>
    <row r="18465" spans="2:2">
      <c r="B18465" s="503"/>
    </row>
    <row r="18466" spans="2:2">
      <c r="B18466" s="503"/>
    </row>
    <row r="18467" spans="2:2">
      <c r="B18467" s="503"/>
    </row>
    <row r="18468" spans="2:2">
      <c r="B18468" s="503"/>
    </row>
    <row r="18469" spans="2:2">
      <c r="B18469" s="503"/>
    </row>
    <row r="18470" spans="2:2">
      <c r="B18470" s="503"/>
    </row>
    <row r="18471" spans="2:2">
      <c r="B18471" s="503"/>
    </row>
    <row r="18472" spans="2:2">
      <c r="B18472" s="503"/>
    </row>
    <row r="18473" spans="2:2">
      <c r="B18473" s="503"/>
    </row>
    <row r="18474" spans="2:2">
      <c r="B18474" s="503"/>
    </row>
    <row r="18475" spans="2:2">
      <c r="B18475" s="503"/>
    </row>
    <row r="18476" spans="2:2">
      <c r="B18476" s="503"/>
    </row>
    <row r="18477" spans="2:2">
      <c r="B18477" s="503"/>
    </row>
    <row r="18478" spans="2:2">
      <c r="B18478" s="503"/>
    </row>
    <row r="18479" spans="2:2">
      <c r="B18479" s="503"/>
    </row>
    <row r="18480" spans="2:2">
      <c r="B18480" s="503"/>
    </row>
    <row r="18481" spans="2:2">
      <c r="B18481" s="503"/>
    </row>
    <row r="18482" spans="2:2">
      <c r="B18482" s="503"/>
    </row>
    <row r="18483" spans="2:2">
      <c r="B18483" s="503"/>
    </row>
    <row r="18484" spans="2:2">
      <c r="B18484" s="503"/>
    </row>
    <row r="18485" spans="2:2">
      <c r="B18485" s="503"/>
    </row>
    <row r="18486" spans="2:2">
      <c r="B18486" s="503"/>
    </row>
    <row r="18487" spans="2:2">
      <c r="B18487" s="503"/>
    </row>
    <row r="18488" spans="2:2">
      <c r="B18488" s="503"/>
    </row>
    <row r="18489" spans="2:2">
      <c r="B18489" s="503"/>
    </row>
    <row r="18490" spans="2:2">
      <c r="B18490" s="503"/>
    </row>
    <row r="18491" spans="2:2">
      <c r="B18491" s="503"/>
    </row>
    <row r="18492" spans="2:2">
      <c r="B18492" s="503"/>
    </row>
    <row r="18493" spans="2:2">
      <c r="B18493" s="503"/>
    </row>
    <row r="18494" spans="2:2">
      <c r="B18494" s="503"/>
    </row>
    <row r="18495" spans="2:2">
      <c r="B18495" s="503"/>
    </row>
    <row r="18496" spans="2:2">
      <c r="B18496" s="503"/>
    </row>
    <row r="18497" spans="2:2">
      <c r="B18497" s="503"/>
    </row>
    <row r="18498" spans="2:2">
      <c r="B18498" s="503"/>
    </row>
    <row r="18499" spans="2:2">
      <c r="B18499" s="503"/>
    </row>
    <row r="18500" spans="2:2">
      <c r="B18500" s="503"/>
    </row>
    <row r="18501" spans="2:2">
      <c r="B18501" s="503"/>
    </row>
    <row r="18502" spans="2:2">
      <c r="B18502" s="503"/>
    </row>
    <row r="18503" spans="2:2">
      <c r="B18503" s="503"/>
    </row>
    <row r="18504" spans="2:2">
      <c r="B18504" s="503"/>
    </row>
    <row r="18505" spans="2:2">
      <c r="B18505" s="503"/>
    </row>
    <row r="18506" spans="2:2">
      <c r="B18506" s="503"/>
    </row>
    <row r="18507" spans="2:2">
      <c r="B18507" s="503"/>
    </row>
    <row r="18508" spans="2:2">
      <c r="B18508" s="503"/>
    </row>
    <row r="18509" spans="2:2">
      <c r="B18509" s="503"/>
    </row>
    <row r="18510" spans="2:2">
      <c r="B18510" s="503"/>
    </row>
    <row r="18511" spans="2:2">
      <c r="B18511" s="503"/>
    </row>
    <row r="18512" spans="2:2">
      <c r="B18512" s="503"/>
    </row>
    <row r="18513" spans="2:2">
      <c r="B18513" s="503"/>
    </row>
    <row r="18514" spans="2:2">
      <c r="B18514" s="503"/>
    </row>
    <row r="18515" spans="2:2">
      <c r="B18515" s="503"/>
    </row>
    <row r="18516" spans="2:2">
      <c r="B18516" s="503"/>
    </row>
    <row r="18517" spans="2:2">
      <c r="B18517" s="503"/>
    </row>
    <row r="18518" spans="2:2">
      <c r="B18518" s="503"/>
    </row>
    <row r="18519" spans="2:2">
      <c r="B18519" s="503"/>
    </row>
    <row r="18520" spans="2:2">
      <c r="B18520" s="503"/>
    </row>
    <row r="18521" spans="2:2">
      <c r="B18521" s="503"/>
    </row>
    <row r="18522" spans="2:2">
      <c r="B18522" s="503"/>
    </row>
    <row r="18523" spans="2:2">
      <c r="B18523" s="503"/>
    </row>
    <row r="18524" spans="2:2">
      <c r="B18524" s="503"/>
    </row>
    <row r="18525" spans="2:2">
      <c r="B18525" s="503"/>
    </row>
    <row r="18526" spans="2:2">
      <c r="B18526" s="503"/>
    </row>
    <row r="18527" spans="2:2">
      <c r="B18527" s="503"/>
    </row>
    <row r="18528" spans="2:2">
      <c r="B18528" s="503"/>
    </row>
    <row r="18529" spans="2:2">
      <c r="B18529" s="503"/>
    </row>
    <row r="18530" spans="2:2">
      <c r="B18530" s="503"/>
    </row>
    <row r="18531" spans="2:2">
      <c r="B18531" s="503"/>
    </row>
    <row r="18532" spans="2:2">
      <c r="B18532" s="503"/>
    </row>
    <row r="18533" spans="2:2">
      <c r="B18533" s="503"/>
    </row>
    <row r="18534" spans="2:2">
      <c r="B18534" s="503"/>
    </row>
    <row r="18535" spans="2:2">
      <c r="B18535" s="503"/>
    </row>
    <row r="18536" spans="2:2">
      <c r="B18536" s="503"/>
    </row>
    <row r="18537" spans="2:2">
      <c r="B18537" s="503"/>
    </row>
    <row r="18538" spans="2:2">
      <c r="B18538" s="503"/>
    </row>
    <row r="18539" spans="2:2">
      <c r="B18539" s="503"/>
    </row>
    <row r="18540" spans="2:2">
      <c r="B18540" s="503"/>
    </row>
    <row r="18541" spans="2:2">
      <c r="B18541" s="503"/>
    </row>
    <row r="18542" spans="2:2">
      <c r="B18542" s="503"/>
    </row>
    <row r="18543" spans="2:2">
      <c r="B18543" s="503"/>
    </row>
    <row r="18544" spans="2:2">
      <c r="B18544" s="503"/>
    </row>
    <row r="18545" spans="2:2">
      <c r="B18545" s="503"/>
    </row>
    <row r="18546" spans="2:2">
      <c r="B18546" s="503"/>
    </row>
    <row r="18547" spans="2:2">
      <c r="B18547" s="503"/>
    </row>
    <row r="18548" spans="2:2">
      <c r="B18548" s="503"/>
    </row>
    <row r="18549" spans="2:2">
      <c r="B18549" s="503"/>
    </row>
    <row r="18550" spans="2:2">
      <c r="B18550" s="503"/>
    </row>
    <row r="18551" spans="2:2">
      <c r="B18551" s="503"/>
    </row>
    <row r="18552" spans="2:2">
      <c r="B18552" s="503"/>
    </row>
    <row r="18553" spans="2:2">
      <c r="B18553" s="503"/>
    </row>
    <row r="18554" spans="2:2">
      <c r="B18554" s="503"/>
    </row>
    <row r="18555" spans="2:2">
      <c r="B18555" s="503"/>
    </row>
    <row r="18556" spans="2:2">
      <c r="B18556" s="503"/>
    </row>
    <row r="18557" spans="2:2">
      <c r="B18557" s="503"/>
    </row>
    <row r="18558" spans="2:2">
      <c r="B18558" s="503"/>
    </row>
    <row r="18559" spans="2:2">
      <c r="B18559" s="503"/>
    </row>
    <row r="18560" spans="2:2">
      <c r="B18560" s="503"/>
    </row>
    <row r="18561" spans="2:2">
      <c r="B18561" s="503"/>
    </row>
    <row r="18562" spans="2:2">
      <c r="B18562" s="503"/>
    </row>
    <row r="18563" spans="2:2">
      <c r="B18563" s="503"/>
    </row>
    <row r="18564" spans="2:2">
      <c r="B18564" s="503"/>
    </row>
    <row r="18565" spans="2:2">
      <c r="B18565" s="503"/>
    </row>
    <row r="18566" spans="2:2">
      <c r="B18566" s="503"/>
    </row>
    <row r="18567" spans="2:2">
      <c r="B18567" s="503"/>
    </row>
    <row r="18568" spans="2:2">
      <c r="B18568" s="503"/>
    </row>
    <row r="18569" spans="2:2">
      <c r="B18569" s="503"/>
    </row>
    <row r="18570" spans="2:2">
      <c r="B18570" s="503"/>
    </row>
    <row r="18571" spans="2:2">
      <c r="B18571" s="503"/>
    </row>
    <row r="18572" spans="2:2">
      <c r="B18572" s="503"/>
    </row>
    <row r="18573" spans="2:2">
      <c r="B18573" s="503"/>
    </row>
    <row r="18574" spans="2:2">
      <c r="B18574" s="503"/>
    </row>
    <row r="18575" spans="2:2">
      <c r="B18575" s="503"/>
    </row>
    <row r="18576" spans="2:2">
      <c r="B18576" s="503"/>
    </row>
    <row r="18577" spans="2:2">
      <c r="B18577" s="503"/>
    </row>
    <row r="18578" spans="2:2">
      <c r="B18578" s="503"/>
    </row>
    <row r="18579" spans="2:2">
      <c r="B18579" s="503"/>
    </row>
    <row r="18580" spans="2:2">
      <c r="B18580" s="503"/>
    </row>
    <row r="18581" spans="2:2">
      <c r="B18581" s="503"/>
    </row>
    <row r="18582" spans="2:2">
      <c r="B18582" s="503"/>
    </row>
    <row r="18583" spans="2:2">
      <c r="B18583" s="503"/>
    </row>
    <row r="18584" spans="2:2">
      <c r="B18584" s="503"/>
    </row>
    <row r="18585" spans="2:2">
      <c r="B18585" s="503"/>
    </row>
    <row r="18586" spans="2:2">
      <c r="B18586" s="503"/>
    </row>
    <row r="18587" spans="2:2">
      <c r="B18587" s="503"/>
    </row>
    <row r="18588" spans="2:2">
      <c r="B18588" s="503"/>
    </row>
    <row r="18589" spans="2:2">
      <c r="B18589" s="503"/>
    </row>
    <row r="18590" spans="2:2">
      <c r="B18590" s="503"/>
    </row>
    <row r="18591" spans="2:2">
      <c r="B18591" s="503"/>
    </row>
    <row r="18592" spans="2:2">
      <c r="B18592" s="503"/>
    </row>
    <row r="18593" spans="2:2">
      <c r="B18593" s="503"/>
    </row>
    <row r="18594" spans="2:2">
      <c r="B18594" s="503"/>
    </row>
    <row r="18595" spans="2:2">
      <c r="B18595" s="503"/>
    </row>
    <row r="18596" spans="2:2">
      <c r="B18596" s="503"/>
    </row>
    <row r="18597" spans="2:2">
      <c r="B18597" s="503"/>
    </row>
    <row r="18598" spans="2:2">
      <c r="B18598" s="503"/>
    </row>
    <row r="18599" spans="2:2">
      <c r="B18599" s="503"/>
    </row>
    <row r="18600" spans="2:2">
      <c r="B18600" s="503"/>
    </row>
    <row r="18601" spans="2:2">
      <c r="B18601" s="503"/>
    </row>
    <row r="18602" spans="2:2">
      <c r="B18602" s="503"/>
    </row>
    <row r="18603" spans="2:2">
      <c r="B18603" s="503"/>
    </row>
    <row r="18604" spans="2:2">
      <c r="B18604" s="503"/>
    </row>
    <row r="18605" spans="2:2">
      <c r="B18605" s="503"/>
    </row>
    <row r="18606" spans="2:2">
      <c r="B18606" s="503"/>
    </row>
    <row r="18607" spans="2:2">
      <c r="B18607" s="503"/>
    </row>
    <row r="18608" spans="2:2">
      <c r="B18608" s="503"/>
    </row>
    <row r="18609" spans="2:2">
      <c r="B18609" s="503"/>
    </row>
    <row r="18610" spans="2:2">
      <c r="B18610" s="503"/>
    </row>
    <row r="18611" spans="2:2">
      <c r="B18611" s="503"/>
    </row>
    <row r="18612" spans="2:2">
      <c r="B18612" s="503"/>
    </row>
    <row r="18613" spans="2:2">
      <c r="B18613" s="503"/>
    </row>
    <row r="18614" spans="2:2">
      <c r="B18614" s="503"/>
    </row>
    <row r="18615" spans="2:2">
      <c r="B18615" s="503"/>
    </row>
    <row r="18616" spans="2:2">
      <c r="B18616" s="503"/>
    </row>
    <row r="18617" spans="2:2">
      <c r="B18617" s="503"/>
    </row>
    <row r="18618" spans="2:2">
      <c r="B18618" s="503"/>
    </row>
    <row r="18619" spans="2:2">
      <c r="B18619" s="503"/>
    </row>
    <row r="18620" spans="2:2">
      <c r="B18620" s="503"/>
    </row>
    <row r="18621" spans="2:2">
      <c r="B18621" s="503"/>
    </row>
    <row r="18622" spans="2:2">
      <c r="B18622" s="503"/>
    </row>
    <row r="18623" spans="2:2">
      <c r="B18623" s="503"/>
    </row>
    <row r="18624" spans="2:2">
      <c r="B18624" s="503"/>
    </row>
    <row r="18625" spans="2:2">
      <c r="B18625" s="503"/>
    </row>
    <row r="18626" spans="2:2">
      <c r="B18626" s="503"/>
    </row>
    <row r="18627" spans="2:2">
      <c r="B18627" s="503"/>
    </row>
    <row r="18628" spans="2:2">
      <c r="B18628" s="503"/>
    </row>
    <row r="18629" spans="2:2">
      <c r="B18629" s="503"/>
    </row>
    <row r="18630" spans="2:2">
      <c r="B18630" s="503"/>
    </row>
    <row r="18631" spans="2:2">
      <c r="B18631" s="503"/>
    </row>
    <row r="18632" spans="2:2">
      <c r="B18632" s="503"/>
    </row>
    <row r="18633" spans="2:2">
      <c r="B18633" s="503"/>
    </row>
    <row r="18634" spans="2:2">
      <c r="B18634" s="503"/>
    </row>
    <row r="18635" spans="2:2">
      <c r="B18635" s="503"/>
    </row>
    <row r="18636" spans="2:2">
      <c r="B18636" s="503"/>
    </row>
    <row r="18637" spans="2:2">
      <c r="B18637" s="503"/>
    </row>
    <row r="18638" spans="2:2">
      <c r="B18638" s="503"/>
    </row>
    <row r="18639" spans="2:2">
      <c r="B18639" s="503"/>
    </row>
    <row r="18640" spans="2:2">
      <c r="B18640" s="503"/>
    </row>
    <row r="18641" spans="2:2">
      <c r="B18641" s="503"/>
    </row>
    <row r="18642" spans="2:2">
      <c r="B18642" s="503"/>
    </row>
    <row r="18643" spans="2:2">
      <c r="B18643" s="503"/>
    </row>
    <row r="18644" spans="2:2">
      <c r="B18644" s="503"/>
    </row>
    <row r="18645" spans="2:2">
      <c r="B18645" s="503"/>
    </row>
    <row r="18646" spans="2:2">
      <c r="B18646" s="503"/>
    </row>
    <row r="18647" spans="2:2">
      <c r="B18647" s="503"/>
    </row>
    <row r="18648" spans="2:2">
      <c r="B18648" s="503"/>
    </row>
    <row r="18649" spans="2:2">
      <c r="B18649" s="503"/>
    </row>
    <row r="18650" spans="2:2">
      <c r="B18650" s="503"/>
    </row>
    <row r="18651" spans="2:2">
      <c r="B18651" s="503"/>
    </row>
    <row r="18652" spans="2:2">
      <c r="B18652" s="503"/>
    </row>
    <row r="18653" spans="2:2">
      <c r="B18653" s="503"/>
    </row>
    <row r="18654" spans="2:2">
      <c r="B18654" s="503"/>
    </row>
    <row r="18655" spans="2:2">
      <c r="B18655" s="503"/>
    </row>
    <row r="18656" spans="2:2">
      <c r="B18656" s="503"/>
    </row>
    <row r="18657" spans="2:2">
      <c r="B18657" s="503"/>
    </row>
    <row r="18658" spans="2:2">
      <c r="B18658" s="503"/>
    </row>
    <row r="18659" spans="2:2">
      <c r="B18659" s="503"/>
    </row>
    <row r="18660" spans="2:2">
      <c r="B18660" s="503"/>
    </row>
    <row r="18661" spans="2:2">
      <c r="B18661" s="503"/>
    </row>
    <row r="18662" spans="2:2">
      <c r="B18662" s="503"/>
    </row>
    <row r="18663" spans="2:2">
      <c r="B18663" s="503"/>
    </row>
    <row r="18664" spans="2:2">
      <c r="B18664" s="503"/>
    </row>
    <row r="18665" spans="2:2">
      <c r="B18665" s="503"/>
    </row>
    <row r="18666" spans="2:2">
      <c r="B18666" s="503"/>
    </row>
    <row r="18667" spans="2:2">
      <c r="B18667" s="503"/>
    </row>
    <row r="18668" spans="2:2">
      <c r="B18668" s="503"/>
    </row>
    <row r="18669" spans="2:2">
      <c r="B18669" s="503"/>
    </row>
    <row r="18670" spans="2:2">
      <c r="B18670" s="503"/>
    </row>
    <row r="18671" spans="2:2">
      <c r="B18671" s="503"/>
    </row>
    <row r="18672" spans="2:2">
      <c r="B18672" s="503"/>
    </row>
    <row r="18673" spans="2:2">
      <c r="B18673" s="503"/>
    </row>
    <row r="18674" spans="2:2">
      <c r="B18674" s="503"/>
    </row>
    <row r="18675" spans="2:2">
      <c r="B18675" s="503"/>
    </row>
    <row r="18676" spans="2:2">
      <c r="B18676" s="503"/>
    </row>
    <row r="18677" spans="2:2">
      <c r="B18677" s="503"/>
    </row>
    <row r="18678" spans="2:2">
      <c r="B18678" s="503"/>
    </row>
    <row r="18679" spans="2:2">
      <c r="B18679" s="503"/>
    </row>
    <row r="18680" spans="2:2">
      <c r="B18680" s="503"/>
    </row>
    <row r="18681" spans="2:2">
      <c r="B18681" s="503"/>
    </row>
    <row r="18682" spans="2:2">
      <c r="B18682" s="503"/>
    </row>
    <row r="18683" spans="2:2">
      <c r="B18683" s="503"/>
    </row>
    <row r="18684" spans="2:2">
      <c r="B18684" s="503"/>
    </row>
    <row r="18685" spans="2:2">
      <c r="B18685" s="503"/>
    </row>
    <row r="18686" spans="2:2">
      <c r="B18686" s="503"/>
    </row>
    <row r="18687" spans="2:2">
      <c r="B18687" s="503"/>
    </row>
    <row r="18688" spans="2:2">
      <c r="B18688" s="503"/>
    </row>
    <row r="18689" spans="2:2">
      <c r="B18689" s="503"/>
    </row>
    <row r="18690" spans="2:2">
      <c r="B18690" s="503"/>
    </row>
    <row r="18691" spans="2:2">
      <c r="B18691" s="503"/>
    </row>
    <row r="18692" spans="2:2">
      <c r="B18692" s="503"/>
    </row>
    <row r="18693" spans="2:2">
      <c r="B18693" s="503"/>
    </row>
    <row r="18694" spans="2:2">
      <c r="B18694" s="503"/>
    </row>
    <row r="18695" spans="2:2">
      <c r="B18695" s="503"/>
    </row>
    <row r="18696" spans="2:2">
      <c r="B18696" s="503"/>
    </row>
    <row r="18697" spans="2:2">
      <c r="B18697" s="503"/>
    </row>
    <row r="18698" spans="2:2">
      <c r="B18698" s="503"/>
    </row>
    <row r="18699" spans="2:2">
      <c r="B18699" s="503"/>
    </row>
    <row r="18700" spans="2:2">
      <c r="B18700" s="503"/>
    </row>
    <row r="18701" spans="2:2">
      <c r="B18701" s="503"/>
    </row>
    <row r="18702" spans="2:2">
      <c r="B18702" s="503"/>
    </row>
    <row r="18703" spans="2:2">
      <c r="B18703" s="503"/>
    </row>
    <row r="18704" spans="2:2">
      <c r="B18704" s="503"/>
    </row>
    <row r="18705" spans="2:2">
      <c r="B18705" s="503"/>
    </row>
    <row r="18706" spans="2:2">
      <c r="B18706" s="503"/>
    </row>
    <row r="18707" spans="2:2">
      <c r="B18707" s="503"/>
    </row>
    <row r="18708" spans="2:2">
      <c r="B18708" s="503"/>
    </row>
    <row r="18709" spans="2:2">
      <c r="B18709" s="503"/>
    </row>
    <row r="18710" spans="2:2">
      <c r="B18710" s="503"/>
    </row>
    <row r="18711" spans="2:2">
      <c r="B18711" s="503"/>
    </row>
    <row r="18712" spans="2:2">
      <c r="B18712" s="503"/>
    </row>
    <row r="18713" spans="2:2">
      <c r="B18713" s="503"/>
    </row>
    <row r="18714" spans="2:2">
      <c r="B18714" s="503"/>
    </row>
    <row r="18715" spans="2:2">
      <c r="B18715" s="503"/>
    </row>
    <row r="18716" spans="2:2">
      <c r="B18716" s="503"/>
    </row>
    <row r="18717" spans="2:2">
      <c r="B18717" s="503"/>
    </row>
    <row r="18718" spans="2:2">
      <c r="B18718" s="503"/>
    </row>
    <row r="18719" spans="2:2">
      <c r="B18719" s="503"/>
    </row>
    <row r="18720" spans="2:2">
      <c r="B18720" s="503"/>
    </row>
    <row r="18721" spans="2:2">
      <c r="B18721" s="503"/>
    </row>
    <row r="18722" spans="2:2">
      <c r="B18722" s="503"/>
    </row>
    <row r="18723" spans="2:2">
      <c r="B18723" s="503"/>
    </row>
    <row r="18724" spans="2:2">
      <c r="B18724" s="503"/>
    </row>
    <row r="18725" spans="2:2">
      <c r="B18725" s="503"/>
    </row>
    <row r="18726" spans="2:2">
      <c r="B18726" s="503"/>
    </row>
    <row r="18727" spans="2:2">
      <c r="B18727" s="503"/>
    </row>
    <row r="18728" spans="2:2">
      <c r="B18728" s="503"/>
    </row>
    <row r="18729" spans="2:2">
      <c r="B18729" s="503"/>
    </row>
    <row r="18730" spans="2:2">
      <c r="B18730" s="503"/>
    </row>
    <row r="18731" spans="2:2">
      <c r="B18731" s="503"/>
    </row>
    <row r="18732" spans="2:2">
      <c r="B18732" s="503"/>
    </row>
    <row r="18733" spans="2:2">
      <c r="B18733" s="503"/>
    </row>
    <row r="18734" spans="2:2">
      <c r="B18734" s="503"/>
    </row>
    <row r="18735" spans="2:2">
      <c r="B18735" s="503"/>
    </row>
    <row r="18736" spans="2:2">
      <c r="B18736" s="503"/>
    </row>
    <row r="18737" spans="2:2">
      <c r="B18737" s="503"/>
    </row>
    <row r="18738" spans="2:2">
      <c r="B18738" s="503"/>
    </row>
    <row r="18739" spans="2:2">
      <c r="B18739" s="503"/>
    </row>
    <row r="18740" spans="2:2">
      <c r="B18740" s="503"/>
    </row>
    <row r="18741" spans="2:2">
      <c r="B18741" s="503"/>
    </row>
    <row r="18742" spans="2:2">
      <c r="B18742" s="503"/>
    </row>
    <row r="18743" spans="2:2">
      <c r="B18743" s="503"/>
    </row>
    <row r="18744" spans="2:2">
      <c r="B18744" s="503"/>
    </row>
    <row r="18745" spans="2:2">
      <c r="B18745" s="503"/>
    </row>
    <row r="18746" spans="2:2">
      <c r="B18746" s="503"/>
    </row>
    <row r="18747" spans="2:2">
      <c r="B18747" s="503"/>
    </row>
    <row r="18748" spans="2:2">
      <c r="B18748" s="503"/>
    </row>
    <row r="18749" spans="2:2">
      <c r="B18749" s="503"/>
    </row>
    <row r="18750" spans="2:2">
      <c r="B18750" s="503"/>
    </row>
    <row r="18751" spans="2:2">
      <c r="B18751" s="503"/>
    </row>
    <row r="18752" spans="2:2">
      <c r="B18752" s="503"/>
    </row>
    <row r="18753" spans="2:2">
      <c r="B18753" s="503"/>
    </row>
    <row r="18754" spans="2:2">
      <c r="B18754" s="503"/>
    </row>
    <row r="18755" spans="2:2">
      <c r="B18755" s="503"/>
    </row>
    <row r="18756" spans="2:2">
      <c r="B18756" s="503"/>
    </row>
    <row r="18757" spans="2:2">
      <c r="B18757" s="503"/>
    </row>
    <row r="18758" spans="2:2">
      <c r="B18758" s="503"/>
    </row>
    <row r="18759" spans="2:2">
      <c r="B18759" s="503"/>
    </row>
    <row r="18760" spans="2:2">
      <c r="B18760" s="503"/>
    </row>
    <row r="18761" spans="2:2">
      <c r="B18761" s="503"/>
    </row>
    <row r="18762" spans="2:2">
      <c r="B18762" s="503"/>
    </row>
    <row r="18763" spans="2:2">
      <c r="B18763" s="503"/>
    </row>
    <row r="18764" spans="2:2">
      <c r="B18764" s="503"/>
    </row>
    <row r="18765" spans="2:2">
      <c r="B18765" s="503"/>
    </row>
    <row r="18766" spans="2:2">
      <c r="B18766" s="503"/>
    </row>
    <row r="18767" spans="2:2">
      <c r="B18767" s="503"/>
    </row>
    <row r="18768" spans="2:2">
      <c r="B18768" s="503"/>
    </row>
    <row r="18769" spans="2:2">
      <c r="B18769" s="503"/>
    </row>
    <row r="18770" spans="2:2">
      <c r="B18770" s="503"/>
    </row>
    <row r="18771" spans="2:2">
      <c r="B18771" s="503"/>
    </row>
    <row r="18772" spans="2:2">
      <c r="B18772" s="503"/>
    </row>
    <row r="18773" spans="2:2">
      <c r="B18773" s="503"/>
    </row>
    <row r="18774" spans="2:2">
      <c r="B18774" s="503"/>
    </row>
    <row r="18775" spans="2:2">
      <c r="B18775" s="503"/>
    </row>
    <row r="18776" spans="2:2">
      <c r="B18776" s="503"/>
    </row>
    <row r="18777" spans="2:2">
      <c r="B18777" s="503"/>
    </row>
    <row r="18778" spans="2:2">
      <c r="B18778" s="503"/>
    </row>
    <row r="18779" spans="2:2">
      <c r="B18779" s="503"/>
    </row>
    <row r="18780" spans="2:2">
      <c r="B18780" s="503"/>
    </row>
    <row r="18781" spans="2:2">
      <c r="B18781" s="503"/>
    </row>
    <row r="18782" spans="2:2">
      <c r="B18782" s="503"/>
    </row>
    <row r="18783" spans="2:2">
      <c r="B18783" s="503"/>
    </row>
    <row r="18784" spans="2:2">
      <c r="B18784" s="503"/>
    </row>
    <row r="18785" spans="2:2">
      <c r="B18785" s="503"/>
    </row>
    <row r="18786" spans="2:2">
      <c r="B18786" s="503"/>
    </row>
    <row r="18787" spans="2:2">
      <c r="B18787" s="503"/>
    </row>
    <row r="18788" spans="2:2">
      <c r="B18788" s="503"/>
    </row>
    <row r="18789" spans="2:2">
      <c r="B18789" s="503"/>
    </row>
    <row r="18790" spans="2:2">
      <c r="B18790" s="503"/>
    </row>
    <row r="18791" spans="2:2">
      <c r="B18791" s="503"/>
    </row>
    <row r="18792" spans="2:2">
      <c r="B18792" s="503"/>
    </row>
    <row r="18793" spans="2:2">
      <c r="B18793" s="503"/>
    </row>
    <row r="18794" spans="2:2">
      <c r="B18794" s="503"/>
    </row>
    <row r="18795" spans="2:2">
      <c r="B18795" s="503"/>
    </row>
    <row r="18796" spans="2:2">
      <c r="B18796" s="503"/>
    </row>
    <row r="18797" spans="2:2">
      <c r="B18797" s="503"/>
    </row>
    <row r="18798" spans="2:2">
      <c r="B18798" s="503"/>
    </row>
    <row r="18799" spans="2:2">
      <c r="B18799" s="503"/>
    </row>
    <row r="18800" spans="2:2">
      <c r="B18800" s="503"/>
    </row>
    <row r="18801" spans="2:2">
      <c r="B18801" s="503"/>
    </row>
    <row r="18802" spans="2:2">
      <c r="B18802" s="503"/>
    </row>
    <row r="18803" spans="2:2">
      <c r="B18803" s="503"/>
    </row>
    <row r="18804" spans="2:2">
      <c r="B18804" s="503"/>
    </row>
    <row r="18805" spans="2:2">
      <c r="B18805" s="503"/>
    </row>
    <row r="18806" spans="2:2">
      <c r="B18806" s="503"/>
    </row>
    <row r="18807" spans="2:2">
      <c r="B18807" s="503"/>
    </row>
    <row r="18808" spans="2:2">
      <c r="B18808" s="503"/>
    </row>
    <row r="18809" spans="2:2">
      <c r="B18809" s="503"/>
    </row>
    <row r="18810" spans="2:2">
      <c r="B18810" s="503"/>
    </row>
    <row r="18811" spans="2:2">
      <c r="B18811" s="503"/>
    </row>
    <row r="18812" spans="2:2">
      <c r="B18812" s="503"/>
    </row>
    <row r="18813" spans="2:2">
      <c r="B18813" s="503"/>
    </row>
    <row r="18814" spans="2:2">
      <c r="B18814" s="503"/>
    </row>
    <row r="18815" spans="2:2">
      <c r="B18815" s="503"/>
    </row>
    <row r="18816" spans="2:2">
      <c r="B18816" s="503"/>
    </row>
    <row r="18817" spans="2:2">
      <c r="B18817" s="503"/>
    </row>
    <row r="18818" spans="2:2">
      <c r="B18818" s="503"/>
    </row>
    <row r="18819" spans="2:2">
      <c r="B18819" s="503"/>
    </row>
    <row r="18820" spans="2:2">
      <c r="B18820" s="503"/>
    </row>
    <row r="18821" spans="2:2">
      <c r="B18821" s="503"/>
    </row>
    <row r="18822" spans="2:2">
      <c r="B18822" s="503"/>
    </row>
    <row r="18823" spans="2:2">
      <c r="B18823" s="503"/>
    </row>
    <row r="18824" spans="2:2">
      <c r="B18824" s="503"/>
    </row>
    <row r="18825" spans="2:2">
      <c r="B18825" s="503"/>
    </row>
    <row r="18826" spans="2:2">
      <c r="B18826" s="503"/>
    </row>
    <row r="18827" spans="2:2">
      <c r="B18827" s="503"/>
    </row>
    <row r="18828" spans="2:2">
      <c r="B18828" s="503"/>
    </row>
    <row r="18829" spans="2:2">
      <c r="B18829" s="503"/>
    </row>
    <row r="18830" spans="2:2">
      <c r="B18830" s="503"/>
    </row>
    <row r="18831" spans="2:2">
      <c r="B18831" s="503"/>
    </row>
    <row r="18832" spans="2:2">
      <c r="B18832" s="503"/>
    </row>
    <row r="18833" spans="2:2">
      <c r="B18833" s="503"/>
    </row>
    <row r="18834" spans="2:2">
      <c r="B18834" s="503"/>
    </row>
    <row r="18835" spans="2:2">
      <c r="B18835" s="503"/>
    </row>
    <row r="18836" spans="2:2">
      <c r="B18836" s="503"/>
    </row>
    <row r="18837" spans="2:2">
      <c r="B18837" s="503"/>
    </row>
    <row r="18838" spans="2:2">
      <c r="B18838" s="503"/>
    </row>
    <row r="18839" spans="2:2">
      <c r="B18839" s="503"/>
    </row>
    <row r="18840" spans="2:2">
      <c r="B18840" s="503"/>
    </row>
    <row r="18841" spans="2:2">
      <c r="B18841" s="503"/>
    </row>
    <row r="18842" spans="2:2">
      <c r="B18842" s="503"/>
    </row>
    <row r="18843" spans="2:2">
      <c r="B18843" s="503"/>
    </row>
    <row r="18844" spans="2:2">
      <c r="B18844" s="503"/>
    </row>
    <row r="18845" spans="2:2">
      <c r="B18845" s="503"/>
    </row>
    <row r="18846" spans="2:2">
      <c r="B18846" s="503"/>
    </row>
    <row r="18847" spans="2:2">
      <c r="B18847" s="503"/>
    </row>
    <row r="18848" spans="2:2">
      <c r="B18848" s="503"/>
    </row>
    <row r="18849" spans="2:2">
      <c r="B18849" s="503"/>
    </row>
    <row r="18850" spans="2:2">
      <c r="B18850" s="503"/>
    </row>
    <row r="18851" spans="2:2">
      <c r="B18851" s="503"/>
    </row>
    <row r="18852" spans="2:2">
      <c r="B18852" s="503"/>
    </row>
    <row r="18853" spans="2:2">
      <c r="B18853" s="503"/>
    </row>
    <row r="18854" spans="2:2">
      <c r="B18854" s="503"/>
    </row>
    <row r="18855" spans="2:2">
      <c r="B18855" s="503"/>
    </row>
    <row r="18856" spans="2:2">
      <c r="B18856" s="503"/>
    </row>
    <row r="18857" spans="2:2">
      <c r="B18857" s="503"/>
    </row>
    <row r="18858" spans="2:2">
      <c r="B18858" s="503"/>
    </row>
    <row r="18859" spans="2:2">
      <c r="B18859" s="503"/>
    </row>
    <row r="18860" spans="2:2">
      <c r="B18860" s="503"/>
    </row>
    <row r="18861" spans="2:2">
      <c r="B18861" s="503"/>
    </row>
    <row r="18862" spans="2:2">
      <c r="B18862" s="503"/>
    </row>
    <row r="18863" spans="2:2">
      <c r="B18863" s="503"/>
    </row>
    <row r="18864" spans="2:2">
      <c r="B18864" s="503"/>
    </row>
    <row r="18865" spans="2:2">
      <c r="B18865" s="503"/>
    </row>
    <row r="18866" spans="2:2">
      <c r="B18866" s="503"/>
    </row>
    <row r="18867" spans="2:2">
      <c r="B18867" s="503"/>
    </row>
    <row r="18868" spans="2:2">
      <c r="B18868" s="503"/>
    </row>
    <row r="18869" spans="2:2">
      <c r="B18869" s="503"/>
    </row>
    <row r="18870" spans="2:2">
      <c r="B18870" s="503"/>
    </row>
    <row r="18871" spans="2:2">
      <c r="B18871" s="503"/>
    </row>
    <row r="18872" spans="2:2">
      <c r="B18872" s="503"/>
    </row>
    <row r="18873" spans="2:2">
      <c r="B18873" s="503"/>
    </row>
    <row r="18874" spans="2:2">
      <c r="B18874" s="503"/>
    </row>
    <row r="18875" spans="2:2">
      <c r="B18875" s="503"/>
    </row>
    <row r="18876" spans="2:2">
      <c r="B18876" s="503"/>
    </row>
    <row r="18877" spans="2:2">
      <c r="B18877" s="503"/>
    </row>
    <row r="18878" spans="2:2">
      <c r="B18878" s="503"/>
    </row>
    <row r="18879" spans="2:2">
      <c r="B18879" s="503"/>
    </row>
    <row r="18880" spans="2:2">
      <c r="B18880" s="503"/>
    </row>
    <row r="18881" spans="2:2">
      <c r="B18881" s="503"/>
    </row>
    <row r="18882" spans="2:2">
      <c r="B18882" s="503"/>
    </row>
    <row r="18883" spans="2:2">
      <c r="B18883" s="503"/>
    </row>
    <row r="18884" spans="2:2">
      <c r="B18884" s="503"/>
    </row>
    <row r="18885" spans="2:2">
      <c r="B18885" s="503"/>
    </row>
    <row r="18886" spans="2:2">
      <c r="B18886" s="503"/>
    </row>
    <row r="18887" spans="2:2">
      <c r="B18887" s="503"/>
    </row>
    <row r="18888" spans="2:2">
      <c r="B18888" s="503"/>
    </row>
    <row r="18889" spans="2:2">
      <c r="B18889" s="503"/>
    </row>
    <row r="18890" spans="2:2">
      <c r="B18890" s="503"/>
    </row>
    <row r="18891" spans="2:2">
      <c r="B18891" s="503"/>
    </row>
    <row r="18892" spans="2:2">
      <c r="B18892" s="503"/>
    </row>
    <row r="18893" spans="2:2">
      <c r="B18893" s="503"/>
    </row>
    <row r="18894" spans="2:2">
      <c r="B18894" s="503"/>
    </row>
    <row r="18895" spans="2:2">
      <c r="B18895" s="503"/>
    </row>
    <row r="18896" spans="2:2">
      <c r="B18896" s="503"/>
    </row>
    <row r="18897" spans="2:2">
      <c r="B18897" s="503"/>
    </row>
    <row r="18898" spans="2:2">
      <c r="B18898" s="503"/>
    </row>
    <row r="18899" spans="2:2">
      <c r="B18899" s="503"/>
    </row>
    <row r="18900" spans="2:2">
      <c r="B18900" s="503"/>
    </row>
    <row r="18901" spans="2:2">
      <c r="B18901" s="503"/>
    </row>
    <row r="18902" spans="2:2">
      <c r="B18902" s="503"/>
    </row>
    <row r="18903" spans="2:2">
      <c r="B18903" s="503"/>
    </row>
    <row r="18904" spans="2:2">
      <c r="B18904" s="503"/>
    </row>
    <row r="18905" spans="2:2">
      <c r="B18905" s="503"/>
    </row>
    <row r="18906" spans="2:2">
      <c r="B18906" s="503"/>
    </row>
    <row r="18907" spans="2:2">
      <c r="B18907" s="503"/>
    </row>
    <row r="18908" spans="2:2">
      <c r="B18908" s="503"/>
    </row>
    <row r="18909" spans="2:2">
      <c r="B18909" s="503"/>
    </row>
    <row r="18910" spans="2:2">
      <c r="B18910" s="503"/>
    </row>
    <row r="18911" spans="2:2">
      <c r="B18911" s="503"/>
    </row>
    <row r="18912" spans="2:2">
      <c r="B18912" s="503"/>
    </row>
    <row r="18913" spans="2:2">
      <c r="B18913" s="503"/>
    </row>
    <row r="18914" spans="2:2">
      <c r="B18914" s="503"/>
    </row>
    <row r="18915" spans="2:2">
      <c r="B18915" s="503"/>
    </row>
    <row r="18916" spans="2:2">
      <c r="B18916" s="503"/>
    </row>
    <row r="18917" spans="2:2">
      <c r="B18917" s="503"/>
    </row>
    <row r="18918" spans="2:2">
      <c r="B18918" s="503"/>
    </row>
    <row r="18919" spans="2:2">
      <c r="B18919" s="503"/>
    </row>
    <row r="18920" spans="2:2">
      <c r="B18920" s="503"/>
    </row>
    <row r="18921" spans="2:2">
      <c r="B18921" s="503"/>
    </row>
    <row r="18922" spans="2:2">
      <c r="B18922" s="503"/>
    </row>
    <row r="18923" spans="2:2">
      <c r="B18923" s="503"/>
    </row>
    <row r="18924" spans="2:2">
      <c r="B18924" s="503"/>
    </row>
    <row r="18925" spans="2:2">
      <c r="B18925" s="503"/>
    </row>
    <row r="18926" spans="2:2">
      <c r="B18926" s="503"/>
    </row>
    <row r="18927" spans="2:2">
      <c r="B18927" s="503"/>
    </row>
    <row r="18928" spans="2:2">
      <c r="B18928" s="503"/>
    </row>
    <row r="18929" spans="2:2">
      <c r="B18929" s="503"/>
    </row>
    <row r="18930" spans="2:2">
      <c r="B18930" s="503"/>
    </row>
    <row r="18931" spans="2:2">
      <c r="B18931" s="503"/>
    </row>
    <row r="18932" spans="2:2">
      <c r="B18932" s="503"/>
    </row>
    <row r="18933" spans="2:2">
      <c r="B18933" s="503"/>
    </row>
    <row r="18934" spans="2:2">
      <c r="B18934" s="503"/>
    </row>
    <row r="18935" spans="2:2">
      <c r="B18935" s="503"/>
    </row>
    <row r="18936" spans="2:2">
      <c r="B18936" s="503"/>
    </row>
    <row r="18937" spans="2:2">
      <c r="B18937" s="503"/>
    </row>
    <row r="18938" spans="2:2">
      <c r="B18938" s="503"/>
    </row>
    <row r="18939" spans="2:2">
      <c r="B18939" s="503"/>
    </row>
    <row r="18940" spans="2:2">
      <c r="B18940" s="503"/>
    </row>
    <row r="18941" spans="2:2">
      <c r="B18941" s="503"/>
    </row>
    <row r="18942" spans="2:2">
      <c r="B18942" s="503"/>
    </row>
    <row r="18943" spans="2:2">
      <c r="B18943" s="503"/>
    </row>
    <row r="18944" spans="2:2">
      <c r="B18944" s="503"/>
    </row>
    <row r="18945" spans="2:2">
      <c r="B18945" s="503"/>
    </row>
    <row r="18946" spans="2:2">
      <c r="B18946" s="503"/>
    </row>
    <row r="18947" spans="2:2">
      <c r="B18947" s="503"/>
    </row>
    <row r="18948" spans="2:2">
      <c r="B18948" s="503"/>
    </row>
    <row r="18949" spans="2:2">
      <c r="B18949" s="503"/>
    </row>
    <row r="18950" spans="2:2">
      <c r="B18950" s="503"/>
    </row>
    <row r="18951" spans="2:2">
      <c r="B18951" s="503"/>
    </row>
    <row r="18952" spans="2:2">
      <c r="B18952" s="503"/>
    </row>
    <row r="18953" spans="2:2">
      <c r="B18953" s="503"/>
    </row>
    <row r="18954" spans="2:2">
      <c r="B18954" s="503"/>
    </row>
    <row r="18955" spans="2:2">
      <c r="B18955" s="503"/>
    </row>
    <row r="18956" spans="2:2">
      <c r="B18956" s="503"/>
    </row>
    <row r="18957" spans="2:2">
      <c r="B18957" s="503"/>
    </row>
    <row r="18958" spans="2:2">
      <c r="B18958" s="503"/>
    </row>
    <row r="18959" spans="2:2">
      <c r="B18959" s="503"/>
    </row>
    <row r="18960" spans="2:2">
      <c r="B18960" s="503"/>
    </row>
    <row r="18961" spans="2:2">
      <c r="B18961" s="503"/>
    </row>
    <row r="18962" spans="2:2">
      <c r="B18962" s="503"/>
    </row>
    <row r="18963" spans="2:2">
      <c r="B18963" s="503"/>
    </row>
    <row r="18964" spans="2:2">
      <c r="B18964" s="503"/>
    </row>
    <row r="18965" spans="2:2">
      <c r="B18965" s="503"/>
    </row>
    <row r="18966" spans="2:2">
      <c r="B18966" s="503"/>
    </row>
    <row r="18967" spans="2:2">
      <c r="B18967" s="503"/>
    </row>
    <row r="18968" spans="2:2">
      <c r="B18968" s="503"/>
    </row>
    <row r="18969" spans="2:2">
      <c r="B18969" s="503"/>
    </row>
    <row r="18970" spans="2:2">
      <c r="B18970" s="503"/>
    </row>
    <row r="18971" spans="2:2">
      <c r="B18971" s="503"/>
    </row>
    <row r="18972" spans="2:2">
      <c r="B18972" s="503"/>
    </row>
    <row r="18973" spans="2:2">
      <c r="B18973" s="503"/>
    </row>
    <row r="18974" spans="2:2">
      <c r="B18974" s="503"/>
    </row>
    <row r="18975" spans="2:2">
      <c r="B18975" s="503"/>
    </row>
    <row r="18976" spans="2:2">
      <c r="B18976" s="503"/>
    </row>
    <row r="18977" spans="2:2">
      <c r="B18977" s="503"/>
    </row>
    <row r="18978" spans="2:2">
      <c r="B18978" s="503"/>
    </row>
    <row r="18979" spans="2:2">
      <c r="B18979" s="503"/>
    </row>
    <row r="18980" spans="2:2">
      <c r="B18980" s="503"/>
    </row>
    <row r="18981" spans="2:2">
      <c r="B18981" s="503"/>
    </row>
    <row r="18982" spans="2:2">
      <c r="B18982" s="503"/>
    </row>
    <row r="18983" spans="2:2">
      <c r="B18983" s="503"/>
    </row>
    <row r="18984" spans="2:2">
      <c r="B18984" s="503"/>
    </row>
    <row r="18985" spans="2:2">
      <c r="B18985" s="503"/>
    </row>
    <row r="18986" spans="2:2">
      <c r="B18986" s="503"/>
    </row>
    <row r="18987" spans="2:2">
      <c r="B18987" s="503"/>
    </row>
    <row r="18988" spans="2:2">
      <c r="B18988" s="503"/>
    </row>
    <row r="18989" spans="2:2">
      <c r="B18989" s="503"/>
    </row>
    <row r="18990" spans="2:2">
      <c r="B18990" s="503"/>
    </row>
    <row r="18991" spans="2:2">
      <c r="B18991" s="503"/>
    </row>
    <row r="18992" spans="2:2">
      <c r="B18992" s="503"/>
    </row>
    <row r="18993" spans="2:2">
      <c r="B18993" s="503"/>
    </row>
    <row r="18994" spans="2:2">
      <c r="B18994" s="503"/>
    </row>
    <row r="18995" spans="2:2">
      <c r="B18995" s="503"/>
    </row>
    <row r="18996" spans="2:2">
      <c r="B18996" s="503"/>
    </row>
    <row r="18997" spans="2:2">
      <c r="B18997" s="503"/>
    </row>
    <row r="18998" spans="2:2">
      <c r="B18998" s="503"/>
    </row>
    <row r="18999" spans="2:2">
      <c r="B18999" s="503"/>
    </row>
    <row r="19000" spans="2:2">
      <c r="B19000" s="503"/>
    </row>
    <row r="19001" spans="2:2">
      <c r="B19001" s="503"/>
    </row>
    <row r="19002" spans="2:2">
      <c r="B19002" s="503"/>
    </row>
    <row r="19003" spans="2:2">
      <c r="B19003" s="503"/>
    </row>
    <row r="19004" spans="2:2">
      <c r="B19004" s="503"/>
    </row>
    <row r="19005" spans="2:2">
      <c r="B19005" s="503"/>
    </row>
    <row r="19006" spans="2:2">
      <c r="B19006" s="503"/>
    </row>
    <row r="19007" spans="2:2">
      <c r="B19007" s="503"/>
    </row>
    <row r="19008" spans="2:2">
      <c r="B19008" s="503"/>
    </row>
    <row r="19009" spans="2:2">
      <c r="B19009" s="503"/>
    </row>
    <row r="19010" spans="2:2">
      <c r="B19010" s="503"/>
    </row>
    <row r="19011" spans="2:2">
      <c r="B19011" s="503"/>
    </row>
    <row r="19012" spans="2:2">
      <c r="B19012" s="503"/>
    </row>
    <row r="19013" spans="2:2">
      <c r="B19013" s="503"/>
    </row>
    <row r="19014" spans="2:2">
      <c r="B19014" s="503"/>
    </row>
    <row r="19015" spans="2:2">
      <c r="B19015" s="503"/>
    </row>
    <row r="19016" spans="2:2">
      <c r="B19016" s="503"/>
    </row>
    <row r="19017" spans="2:2">
      <c r="B19017" s="503"/>
    </row>
    <row r="19018" spans="2:2">
      <c r="B19018" s="503"/>
    </row>
    <row r="19019" spans="2:2">
      <c r="B19019" s="503"/>
    </row>
    <row r="19020" spans="2:2">
      <c r="B19020" s="503"/>
    </row>
    <row r="19021" spans="2:2">
      <c r="B19021" s="503"/>
    </row>
    <row r="19022" spans="2:2">
      <c r="B19022" s="503"/>
    </row>
    <row r="19023" spans="2:2">
      <c r="B19023" s="503"/>
    </row>
    <row r="19024" spans="2:2">
      <c r="B19024" s="503"/>
    </row>
    <row r="19025" spans="2:2">
      <c r="B19025" s="503"/>
    </row>
    <row r="19026" spans="2:2">
      <c r="B19026" s="503"/>
    </row>
    <row r="19027" spans="2:2">
      <c r="B19027" s="503"/>
    </row>
    <row r="19028" spans="2:2">
      <c r="B19028" s="503"/>
    </row>
    <row r="19029" spans="2:2">
      <c r="B19029" s="503"/>
    </row>
    <row r="19030" spans="2:2">
      <c r="B19030" s="503"/>
    </row>
    <row r="19031" spans="2:2">
      <c r="B19031" s="503"/>
    </row>
    <row r="19032" spans="2:2">
      <c r="B19032" s="503"/>
    </row>
    <row r="19033" spans="2:2">
      <c r="B19033" s="503"/>
    </row>
    <row r="19034" spans="2:2">
      <c r="B19034" s="503"/>
    </row>
    <row r="19035" spans="2:2">
      <c r="B19035" s="503"/>
    </row>
    <row r="19036" spans="2:2">
      <c r="B19036" s="503"/>
    </row>
    <row r="19037" spans="2:2">
      <c r="B19037" s="503"/>
    </row>
    <row r="19038" spans="2:2">
      <c r="B19038" s="503"/>
    </row>
    <row r="19039" spans="2:2">
      <c r="B19039" s="503"/>
    </row>
    <row r="19040" spans="2:2">
      <c r="B19040" s="503"/>
    </row>
    <row r="19041" spans="2:2">
      <c r="B19041" s="503"/>
    </row>
    <row r="19042" spans="2:2">
      <c r="B19042" s="503"/>
    </row>
    <row r="19043" spans="2:2">
      <c r="B19043" s="503"/>
    </row>
    <row r="19044" spans="2:2">
      <c r="B19044" s="503"/>
    </row>
    <row r="19045" spans="2:2">
      <c r="B19045" s="503"/>
    </row>
    <row r="19046" spans="2:2">
      <c r="B19046" s="503"/>
    </row>
    <row r="19047" spans="2:2">
      <c r="B19047" s="503"/>
    </row>
    <row r="19048" spans="2:2">
      <c r="B19048" s="503"/>
    </row>
    <row r="19049" spans="2:2">
      <c r="B19049" s="503"/>
    </row>
    <row r="19050" spans="2:2">
      <c r="B19050" s="503"/>
    </row>
    <row r="19051" spans="2:2">
      <c r="B19051" s="503"/>
    </row>
    <row r="19052" spans="2:2">
      <c r="B19052" s="503"/>
    </row>
    <row r="19053" spans="2:2">
      <c r="B19053" s="503"/>
    </row>
    <row r="19054" spans="2:2">
      <c r="B19054" s="503"/>
    </row>
    <row r="19055" spans="2:2">
      <c r="B19055" s="503"/>
    </row>
    <row r="19056" spans="2:2">
      <c r="B19056" s="503"/>
    </row>
    <row r="19057" spans="2:2">
      <c r="B19057" s="503"/>
    </row>
    <row r="19058" spans="2:2">
      <c r="B19058" s="503"/>
    </row>
    <row r="19059" spans="2:2">
      <c r="B19059" s="503"/>
    </row>
    <row r="19060" spans="2:2">
      <c r="B19060" s="503"/>
    </row>
    <row r="19061" spans="2:2">
      <c r="B19061" s="503"/>
    </row>
    <row r="19062" spans="2:2">
      <c r="B19062" s="503"/>
    </row>
    <row r="19063" spans="2:2">
      <c r="B19063" s="503"/>
    </row>
    <row r="19064" spans="2:2">
      <c r="B19064" s="503"/>
    </row>
    <row r="19065" spans="2:2">
      <c r="B19065" s="503"/>
    </row>
    <row r="19066" spans="2:2">
      <c r="B19066" s="503"/>
    </row>
    <row r="19067" spans="2:2">
      <c r="B19067" s="503"/>
    </row>
    <row r="19068" spans="2:2">
      <c r="B19068" s="503"/>
    </row>
    <row r="19069" spans="2:2">
      <c r="B19069" s="503"/>
    </row>
    <row r="19070" spans="2:2">
      <c r="B19070" s="503"/>
    </row>
    <row r="19071" spans="2:2">
      <c r="B19071" s="503"/>
    </row>
    <row r="19072" spans="2:2">
      <c r="B19072" s="503"/>
    </row>
    <row r="19073" spans="2:2">
      <c r="B19073" s="503"/>
    </row>
    <row r="19074" spans="2:2">
      <c r="B19074" s="503"/>
    </row>
    <row r="19075" spans="2:2">
      <c r="B19075" s="503"/>
    </row>
    <row r="19076" spans="2:2">
      <c r="B19076" s="503"/>
    </row>
    <row r="19077" spans="2:2">
      <c r="B19077" s="503"/>
    </row>
    <row r="19078" spans="2:2">
      <c r="B19078" s="503"/>
    </row>
    <row r="19079" spans="2:2">
      <c r="B19079" s="503"/>
    </row>
    <row r="19080" spans="2:2">
      <c r="B19080" s="503"/>
    </row>
    <row r="19081" spans="2:2">
      <c r="B19081" s="503"/>
    </row>
    <row r="19082" spans="2:2">
      <c r="B19082" s="503"/>
    </row>
    <row r="19083" spans="2:2">
      <c r="B19083" s="503"/>
    </row>
    <row r="19084" spans="2:2">
      <c r="B19084" s="503"/>
    </row>
    <row r="19085" spans="2:2">
      <c r="B19085" s="503"/>
    </row>
    <row r="19086" spans="2:2">
      <c r="B19086" s="503"/>
    </row>
    <row r="19087" spans="2:2">
      <c r="B19087" s="503"/>
    </row>
    <row r="19088" spans="2:2">
      <c r="B19088" s="503"/>
    </row>
    <row r="19089" spans="2:2">
      <c r="B19089" s="503"/>
    </row>
    <row r="19090" spans="2:2">
      <c r="B19090" s="503"/>
    </row>
    <row r="19091" spans="2:2">
      <c r="B19091" s="503"/>
    </row>
    <row r="19092" spans="2:2">
      <c r="B19092" s="503"/>
    </row>
    <row r="19093" spans="2:2">
      <c r="B19093" s="503"/>
    </row>
    <row r="19094" spans="2:2">
      <c r="B19094" s="503"/>
    </row>
    <row r="19095" spans="2:2">
      <c r="B19095" s="503"/>
    </row>
    <row r="19096" spans="2:2">
      <c r="B19096" s="503"/>
    </row>
    <row r="19097" spans="2:2">
      <c r="B19097" s="503"/>
    </row>
    <row r="19098" spans="2:2">
      <c r="B19098" s="503"/>
    </row>
    <row r="19099" spans="2:2">
      <c r="B19099" s="503"/>
    </row>
    <row r="19100" spans="2:2">
      <c r="B19100" s="503"/>
    </row>
    <row r="19101" spans="2:2">
      <c r="B19101" s="503"/>
    </row>
    <row r="19102" spans="2:2">
      <c r="B19102" s="503"/>
    </row>
    <row r="19103" spans="2:2">
      <c r="B19103" s="503"/>
    </row>
    <row r="19104" spans="2:2">
      <c r="B19104" s="503"/>
    </row>
    <row r="19105" spans="2:2">
      <c r="B19105" s="503"/>
    </row>
    <row r="19106" spans="2:2">
      <c r="B19106" s="503"/>
    </row>
    <row r="19107" spans="2:2">
      <c r="B19107" s="503"/>
    </row>
    <row r="19108" spans="2:2">
      <c r="B19108" s="503"/>
    </row>
    <row r="19109" spans="2:2">
      <c r="B19109" s="503"/>
    </row>
    <row r="19110" spans="2:2">
      <c r="B19110" s="503"/>
    </row>
    <row r="19111" spans="2:2">
      <c r="B19111" s="503"/>
    </row>
    <row r="19112" spans="2:2">
      <c r="B19112" s="503"/>
    </row>
    <row r="19113" spans="2:2">
      <c r="B19113" s="503"/>
    </row>
    <row r="19114" spans="2:2">
      <c r="B19114" s="503"/>
    </row>
    <row r="19115" spans="2:2">
      <c r="B19115" s="503"/>
    </row>
    <row r="19116" spans="2:2">
      <c r="B19116" s="503"/>
    </row>
    <row r="19117" spans="2:2">
      <c r="B19117" s="503"/>
    </row>
    <row r="19118" spans="2:2">
      <c r="B19118" s="503"/>
    </row>
    <row r="19119" spans="2:2">
      <c r="B19119" s="503"/>
    </row>
    <row r="19120" spans="2:2">
      <c r="B19120" s="503"/>
    </row>
    <row r="19121" spans="2:2">
      <c r="B19121" s="503"/>
    </row>
    <row r="19122" spans="2:2">
      <c r="B19122" s="503"/>
    </row>
    <row r="19123" spans="2:2">
      <c r="B19123" s="503"/>
    </row>
    <row r="19124" spans="2:2">
      <c r="B19124" s="503"/>
    </row>
    <row r="19125" spans="2:2">
      <c r="B19125" s="503"/>
    </row>
    <row r="19126" spans="2:2">
      <c r="B19126" s="503"/>
    </row>
    <row r="19127" spans="2:2">
      <c r="B19127" s="503"/>
    </row>
    <row r="19128" spans="2:2">
      <c r="B19128" s="503"/>
    </row>
    <row r="19129" spans="2:2">
      <c r="B19129" s="503"/>
    </row>
    <row r="19130" spans="2:2">
      <c r="B19130" s="503"/>
    </row>
    <row r="19131" spans="2:2">
      <c r="B19131" s="503"/>
    </row>
    <row r="19132" spans="2:2">
      <c r="B19132" s="503"/>
    </row>
    <row r="19133" spans="2:2">
      <c r="B19133" s="503"/>
    </row>
    <row r="19134" spans="2:2">
      <c r="B19134" s="503"/>
    </row>
    <row r="19135" spans="2:2">
      <c r="B19135" s="503"/>
    </row>
    <row r="19136" spans="2:2">
      <c r="B19136" s="503"/>
    </row>
    <row r="19137" spans="2:2">
      <c r="B19137" s="503"/>
    </row>
    <row r="19138" spans="2:2">
      <c r="B19138" s="503"/>
    </row>
    <row r="19139" spans="2:2">
      <c r="B19139" s="503"/>
    </row>
    <row r="19140" spans="2:2">
      <c r="B19140" s="503"/>
    </row>
    <row r="19141" spans="2:2">
      <c r="B19141" s="503"/>
    </row>
    <row r="19142" spans="2:2">
      <c r="B19142" s="503"/>
    </row>
    <row r="19143" spans="2:2">
      <c r="B19143" s="503"/>
    </row>
    <row r="19144" spans="2:2">
      <c r="B19144" s="503"/>
    </row>
    <row r="19145" spans="2:2">
      <c r="B19145" s="503"/>
    </row>
    <row r="19146" spans="2:2">
      <c r="B19146" s="503"/>
    </row>
    <row r="19147" spans="2:2">
      <c r="B19147" s="503"/>
    </row>
    <row r="19148" spans="2:2">
      <c r="B19148" s="503"/>
    </row>
    <row r="19149" spans="2:2">
      <c r="B19149" s="503"/>
    </row>
    <row r="19150" spans="2:2">
      <c r="B19150" s="503"/>
    </row>
    <row r="19151" spans="2:2">
      <c r="B19151" s="503"/>
    </row>
    <row r="19152" spans="2:2">
      <c r="B19152" s="503"/>
    </row>
    <row r="19153" spans="2:2">
      <c r="B19153" s="503"/>
    </row>
    <row r="19154" spans="2:2">
      <c r="B19154" s="503"/>
    </row>
    <row r="19155" spans="2:2">
      <c r="B19155" s="503"/>
    </row>
    <row r="19156" spans="2:2">
      <c r="B19156" s="503"/>
    </row>
    <row r="19157" spans="2:2">
      <c r="B19157" s="503"/>
    </row>
    <row r="19158" spans="2:2">
      <c r="B19158" s="503"/>
    </row>
    <row r="19159" spans="2:2">
      <c r="B19159" s="503"/>
    </row>
    <row r="19160" spans="2:2">
      <c r="B19160" s="503"/>
    </row>
    <row r="19161" spans="2:2">
      <c r="B19161" s="503"/>
    </row>
    <row r="19162" spans="2:2">
      <c r="B19162" s="503"/>
    </row>
    <row r="19163" spans="2:2">
      <c r="B19163" s="503"/>
    </row>
    <row r="19164" spans="2:2">
      <c r="B19164" s="503"/>
    </row>
    <row r="19165" spans="2:2">
      <c r="B19165" s="503"/>
    </row>
    <row r="19166" spans="2:2">
      <c r="B19166" s="503"/>
    </row>
    <row r="19167" spans="2:2">
      <c r="B19167" s="503"/>
    </row>
    <row r="19168" spans="2:2">
      <c r="B19168" s="503"/>
    </row>
    <row r="19169" spans="2:2">
      <c r="B19169" s="503"/>
    </row>
    <row r="19170" spans="2:2">
      <c r="B19170" s="503"/>
    </row>
    <row r="19171" spans="2:2">
      <c r="B19171" s="503"/>
    </row>
    <row r="19172" spans="2:2">
      <c r="B19172" s="503"/>
    </row>
    <row r="19173" spans="2:2">
      <c r="B19173" s="503"/>
    </row>
    <row r="19174" spans="2:2">
      <c r="B19174" s="503"/>
    </row>
    <row r="19175" spans="2:2">
      <c r="B19175" s="503"/>
    </row>
    <row r="19176" spans="2:2">
      <c r="B19176" s="503"/>
    </row>
    <row r="19177" spans="2:2">
      <c r="B19177" s="503"/>
    </row>
    <row r="19178" spans="2:2">
      <c r="B19178" s="503"/>
    </row>
    <row r="19179" spans="2:2">
      <c r="B19179" s="503"/>
    </row>
    <row r="19180" spans="2:2">
      <c r="B19180" s="503"/>
    </row>
    <row r="19181" spans="2:2">
      <c r="B19181" s="503"/>
    </row>
    <row r="19182" spans="2:2">
      <c r="B19182" s="503"/>
    </row>
    <row r="19183" spans="2:2">
      <c r="B19183" s="503"/>
    </row>
    <row r="19184" spans="2:2">
      <c r="B19184" s="503"/>
    </row>
    <row r="19185" spans="2:2">
      <c r="B19185" s="503"/>
    </row>
    <row r="19186" spans="2:2">
      <c r="B19186" s="503"/>
    </row>
    <row r="19187" spans="2:2">
      <c r="B19187" s="503"/>
    </row>
    <row r="19188" spans="2:2">
      <c r="B19188" s="503"/>
    </row>
    <row r="19189" spans="2:2">
      <c r="B19189" s="503"/>
    </row>
    <row r="19190" spans="2:2">
      <c r="B19190" s="503"/>
    </row>
    <row r="19191" spans="2:2">
      <c r="B19191" s="503"/>
    </row>
    <row r="19192" spans="2:2">
      <c r="B19192" s="503"/>
    </row>
    <row r="19193" spans="2:2">
      <c r="B19193" s="503"/>
    </row>
    <row r="19194" spans="2:2">
      <c r="B19194" s="503"/>
    </row>
    <row r="19195" spans="2:2">
      <c r="B19195" s="503"/>
    </row>
    <row r="19196" spans="2:2">
      <c r="B19196" s="503"/>
    </row>
    <row r="19197" spans="2:2">
      <c r="B19197" s="503"/>
    </row>
    <row r="19198" spans="2:2">
      <c r="B19198" s="503"/>
    </row>
    <row r="19199" spans="2:2">
      <c r="B19199" s="503"/>
    </row>
    <row r="19200" spans="2:2">
      <c r="B19200" s="503"/>
    </row>
    <row r="19201" spans="2:2">
      <c r="B19201" s="503"/>
    </row>
    <row r="19202" spans="2:2">
      <c r="B19202" s="503"/>
    </row>
    <row r="19203" spans="2:2">
      <c r="B19203" s="503"/>
    </row>
    <row r="19204" spans="2:2">
      <c r="B19204" s="503"/>
    </row>
    <row r="19205" spans="2:2">
      <c r="B19205" s="503"/>
    </row>
    <row r="19206" spans="2:2">
      <c r="B19206" s="503"/>
    </row>
    <row r="19207" spans="2:2">
      <c r="B19207" s="503"/>
    </row>
    <row r="19208" spans="2:2">
      <c r="B19208" s="503"/>
    </row>
    <row r="19209" spans="2:2">
      <c r="B19209" s="503"/>
    </row>
    <row r="19210" spans="2:2">
      <c r="B19210" s="503"/>
    </row>
    <row r="19211" spans="2:2">
      <c r="B19211" s="503"/>
    </row>
    <row r="19212" spans="2:2">
      <c r="B19212" s="503"/>
    </row>
    <row r="19213" spans="2:2">
      <c r="B19213" s="503"/>
    </row>
    <row r="19214" spans="2:2">
      <c r="B19214" s="503"/>
    </row>
    <row r="19215" spans="2:2">
      <c r="B19215" s="503"/>
    </row>
    <row r="19216" spans="2:2">
      <c r="B19216" s="503"/>
    </row>
    <row r="19217" spans="2:2">
      <c r="B19217" s="503"/>
    </row>
    <row r="19218" spans="2:2">
      <c r="B19218" s="503"/>
    </row>
    <row r="19219" spans="2:2">
      <c r="B19219" s="503"/>
    </row>
    <row r="19220" spans="2:2">
      <c r="B19220" s="503"/>
    </row>
    <row r="19221" spans="2:2">
      <c r="B19221" s="503"/>
    </row>
    <row r="19222" spans="2:2">
      <c r="B19222" s="503"/>
    </row>
    <row r="19223" spans="2:2">
      <c r="B19223" s="503"/>
    </row>
    <row r="19224" spans="2:2">
      <c r="B19224" s="503"/>
    </row>
    <row r="19225" spans="2:2">
      <c r="B19225" s="503"/>
    </row>
    <row r="19226" spans="2:2">
      <c r="B19226" s="503"/>
    </row>
    <row r="19227" spans="2:2">
      <c r="B19227" s="503"/>
    </row>
    <row r="19228" spans="2:2">
      <c r="B19228" s="503"/>
    </row>
    <row r="19229" spans="2:2">
      <c r="B19229" s="503"/>
    </row>
    <row r="19230" spans="2:2">
      <c r="B19230" s="503"/>
    </row>
    <row r="19231" spans="2:2">
      <c r="B19231" s="503"/>
    </row>
    <row r="19232" spans="2:2">
      <c r="B19232" s="503"/>
    </row>
    <row r="19233" spans="2:2">
      <c r="B19233" s="503"/>
    </row>
    <row r="19234" spans="2:2">
      <c r="B19234" s="503"/>
    </row>
    <row r="19235" spans="2:2">
      <c r="B19235" s="503"/>
    </row>
    <row r="19236" spans="2:2">
      <c r="B19236" s="503"/>
    </row>
    <row r="19237" spans="2:2">
      <c r="B19237" s="503"/>
    </row>
    <row r="19238" spans="2:2">
      <c r="B19238" s="503"/>
    </row>
    <row r="19239" spans="2:2">
      <c r="B19239" s="503"/>
    </row>
    <row r="19240" spans="2:2">
      <c r="B19240" s="503"/>
    </row>
    <row r="19241" spans="2:2">
      <c r="B19241" s="503"/>
    </row>
    <row r="19242" spans="2:2">
      <c r="B19242" s="503"/>
    </row>
    <row r="19243" spans="2:2">
      <c r="B19243" s="503"/>
    </row>
    <row r="19244" spans="2:2">
      <c r="B19244" s="503"/>
    </row>
    <row r="19245" spans="2:2">
      <c r="B19245" s="503"/>
    </row>
    <row r="19246" spans="2:2">
      <c r="B19246" s="503"/>
    </row>
    <row r="19247" spans="2:2">
      <c r="B19247" s="503"/>
    </row>
    <row r="19248" spans="2:2">
      <c r="B19248" s="503"/>
    </row>
    <row r="19249" spans="2:2">
      <c r="B19249" s="503"/>
    </row>
    <row r="19250" spans="2:2">
      <c r="B19250" s="503"/>
    </row>
    <row r="19251" spans="2:2">
      <c r="B19251" s="503"/>
    </row>
    <row r="19252" spans="2:2">
      <c r="B19252" s="503"/>
    </row>
    <row r="19253" spans="2:2">
      <c r="B19253" s="503"/>
    </row>
    <row r="19254" spans="2:2">
      <c r="B19254" s="503"/>
    </row>
    <row r="19255" spans="2:2">
      <c r="B19255" s="503"/>
    </row>
    <row r="19256" spans="2:2">
      <c r="B19256" s="503"/>
    </row>
    <row r="19257" spans="2:2">
      <c r="B19257" s="503"/>
    </row>
    <row r="19258" spans="2:2">
      <c r="B19258" s="503"/>
    </row>
    <row r="19259" spans="2:2">
      <c r="B19259" s="503"/>
    </row>
    <row r="19260" spans="2:2">
      <c r="B19260" s="503"/>
    </row>
    <row r="19261" spans="2:2">
      <c r="B19261" s="503"/>
    </row>
    <row r="19262" spans="2:2">
      <c r="B19262" s="503"/>
    </row>
    <row r="19263" spans="2:2">
      <c r="B19263" s="503"/>
    </row>
    <row r="19264" spans="2:2">
      <c r="B19264" s="503"/>
    </row>
    <row r="19265" spans="2:2">
      <c r="B19265" s="503"/>
    </row>
    <row r="19266" spans="2:2">
      <c r="B19266" s="503"/>
    </row>
    <row r="19267" spans="2:2">
      <c r="B19267" s="503"/>
    </row>
    <row r="19268" spans="2:2">
      <c r="B19268" s="503"/>
    </row>
    <row r="19269" spans="2:2">
      <c r="B19269" s="503"/>
    </row>
    <row r="19270" spans="2:2">
      <c r="B19270" s="503"/>
    </row>
    <row r="19271" spans="2:2">
      <c r="B19271" s="503"/>
    </row>
    <row r="19272" spans="2:2">
      <c r="B19272" s="503"/>
    </row>
    <row r="19273" spans="2:2">
      <c r="B19273" s="503"/>
    </row>
    <row r="19274" spans="2:2">
      <c r="B19274" s="503"/>
    </row>
    <row r="19275" spans="2:2">
      <c r="B19275" s="503"/>
    </row>
    <row r="19276" spans="2:2">
      <c r="B19276" s="503"/>
    </row>
    <row r="19277" spans="2:2">
      <c r="B19277" s="503"/>
    </row>
    <row r="19278" spans="2:2">
      <c r="B19278" s="503"/>
    </row>
    <row r="19279" spans="2:2">
      <c r="B19279" s="503"/>
    </row>
    <row r="19280" spans="2:2">
      <c r="B19280" s="503"/>
    </row>
    <row r="19281" spans="2:2">
      <c r="B19281" s="503"/>
    </row>
    <row r="19282" spans="2:2">
      <c r="B19282" s="503"/>
    </row>
    <row r="19283" spans="2:2">
      <c r="B19283" s="503"/>
    </row>
    <row r="19284" spans="2:2">
      <c r="B19284" s="503"/>
    </row>
    <row r="19285" spans="2:2">
      <c r="B19285" s="503"/>
    </row>
    <row r="19286" spans="2:2">
      <c r="B19286" s="503"/>
    </row>
    <row r="19287" spans="2:2">
      <c r="B19287" s="503"/>
    </row>
    <row r="19288" spans="2:2">
      <c r="B19288" s="503"/>
    </row>
    <row r="19289" spans="2:2">
      <c r="B19289" s="503"/>
    </row>
    <row r="19290" spans="2:2">
      <c r="B19290" s="503"/>
    </row>
    <row r="19291" spans="2:2">
      <c r="B19291" s="503"/>
    </row>
    <row r="19292" spans="2:2">
      <c r="B19292" s="503"/>
    </row>
    <row r="19293" spans="2:2">
      <c r="B19293" s="503"/>
    </row>
    <row r="19294" spans="2:2">
      <c r="B19294" s="503"/>
    </row>
    <row r="19295" spans="2:2">
      <c r="B19295" s="503"/>
    </row>
    <row r="19296" spans="2:2">
      <c r="B19296" s="503"/>
    </row>
    <row r="19297" spans="2:2">
      <c r="B19297" s="503"/>
    </row>
    <row r="19298" spans="2:2">
      <c r="B19298" s="503"/>
    </row>
    <row r="19299" spans="2:2">
      <c r="B19299" s="503"/>
    </row>
    <row r="19300" spans="2:2">
      <c r="B19300" s="503"/>
    </row>
    <row r="19301" spans="2:2">
      <c r="B19301" s="503"/>
    </row>
    <row r="19302" spans="2:2">
      <c r="B19302" s="503"/>
    </row>
    <row r="19303" spans="2:2">
      <c r="B19303" s="503"/>
    </row>
    <row r="19304" spans="2:2">
      <c r="B19304" s="503"/>
    </row>
    <row r="19305" spans="2:2">
      <c r="B19305" s="503"/>
    </row>
    <row r="19306" spans="2:2">
      <c r="B19306" s="503"/>
    </row>
    <row r="19307" spans="2:2">
      <c r="B19307" s="503"/>
    </row>
    <row r="19308" spans="2:2">
      <c r="B19308" s="503"/>
    </row>
    <row r="19309" spans="2:2">
      <c r="B19309" s="503"/>
    </row>
    <row r="19310" spans="2:2">
      <c r="B19310" s="503"/>
    </row>
    <row r="19311" spans="2:2">
      <c r="B19311" s="503"/>
    </row>
    <row r="19312" spans="2:2">
      <c r="B19312" s="503"/>
    </row>
    <row r="19313" spans="2:2">
      <c r="B19313" s="503"/>
    </row>
    <row r="19314" spans="2:2">
      <c r="B19314" s="503"/>
    </row>
    <row r="19315" spans="2:2">
      <c r="B19315" s="503"/>
    </row>
    <row r="19316" spans="2:2">
      <c r="B19316" s="503"/>
    </row>
    <row r="19317" spans="2:2">
      <c r="B19317" s="503"/>
    </row>
    <row r="19318" spans="2:2">
      <c r="B19318" s="503"/>
    </row>
    <row r="19319" spans="2:2">
      <c r="B19319" s="503"/>
    </row>
    <row r="19320" spans="2:2">
      <c r="B19320" s="503"/>
    </row>
    <row r="19321" spans="2:2">
      <c r="B19321" s="503"/>
    </row>
    <row r="19322" spans="2:2">
      <c r="B19322" s="503"/>
    </row>
    <row r="19323" spans="2:2">
      <c r="B19323" s="503"/>
    </row>
    <row r="19324" spans="2:2">
      <c r="B19324" s="503"/>
    </row>
    <row r="19325" spans="2:2">
      <c r="B19325" s="503"/>
    </row>
    <row r="19326" spans="2:2">
      <c r="B19326" s="503"/>
    </row>
    <row r="19327" spans="2:2">
      <c r="B19327" s="503"/>
    </row>
    <row r="19328" spans="2:2">
      <c r="B19328" s="503"/>
    </row>
    <row r="19329" spans="2:2">
      <c r="B19329" s="503"/>
    </row>
    <row r="19330" spans="2:2">
      <c r="B19330" s="503"/>
    </row>
    <row r="19331" spans="2:2">
      <c r="B19331" s="503"/>
    </row>
    <row r="19332" spans="2:2">
      <c r="B19332" s="503"/>
    </row>
    <row r="19333" spans="2:2">
      <c r="B19333" s="503"/>
    </row>
    <row r="19334" spans="2:2">
      <c r="B19334" s="503"/>
    </row>
    <row r="19335" spans="2:2">
      <c r="B19335" s="503"/>
    </row>
    <row r="19336" spans="2:2">
      <c r="B19336" s="503"/>
    </row>
    <row r="19337" spans="2:2">
      <c r="B19337" s="503"/>
    </row>
    <row r="19338" spans="2:2">
      <c r="B19338" s="503"/>
    </row>
    <row r="19339" spans="2:2">
      <c r="B19339" s="503"/>
    </row>
    <row r="19340" spans="2:2">
      <c r="B19340" s="503"/>
    </row>
    <row r="19341" spans="2:2">
      <c r="B19341" s="503"/>
    </row>
    <row r="19342" spans="2:2">
      <c r="B19342" s="503"/>
    </row>
    <row r="19343" spans="2:2">
      <c r="B19343" s="503"/>
    </row>
    <row r="19344" spans="2:2">
      <c r="B19344" s="503"/>
    </row>
    <row r="19345" spans="2:2">
      <c r="B19345" s="503"/>
    </row>
    <row r="19346" spans="2:2">
      <c r="B19346" s="503"/>
    </row>
    <row r="19347" spans="2:2">
      <c r="B19347" s="503"/>
    </row>
    <row r="19348" spans="2:2">
      <c r="B19348" s="503"/>
    </row>
    <row r="19349" spans="2:2">
      <c r="B19349" s="503"/>
    </row>
    <row r="19350" spans="2:2">
      <c r="B19350" s="503"/>
    </row>
    <row r="19351" spans="2:2">
      <c r="B19351" s="503"/>
    </row>
    <row r="19352" spans="2:2">
      <c r="B19352" s="503"/>
    </row>
    <row r="19353" spans="2:2">
      <c r="B19353" s="503"/>
    </row>
    <row r="19354" spans="2:2">
      <c r="B19354" s="503"/>
    </row>
    <row r="19355" spans="2:2">
      <c r="B19355" s="503"/>
    </row>
    <row r="19356" spans="2:2">
      <c r="B19356" s="503"/>
    </row>
    <row r="19357" spans="2:2">
      <c r="B19357" s="503"/>
    </row>
    <row r="19358" spans="2:2">
      <c r="B19358" s="503"/>
    </row>
    <row r="19359" spans="2:2">
      <c r="B19359" s="503"/>
    </row>
    <row r="19360" spans="2:2">
      <c r="B19360" s="503"/>
    </row>
    <row r="19361" spans="2:2">
      <c r="B19361" s="503"/>
    </row>
    <row r="19362" spans="2:2">
      <c r="B19362" s="503"/>
    </row>
    <row r="19363" spans="2:2">
      <c r="B19363" s="503"/>
    </row>
    <row r="19364" spans="2:2">
      <c r="B19364" s="503"/>
    </row>
    <row r="19365" spans="2:2">
      <c r="B19365" s="503"/>
    </row>
    <row r="19366" spans="2:2">
      <c r="B19366" s="503"/>
    </row>
    <row r="19367" spans="2:2">
      <c r="B19367" s="503"/>
    </row>
    <row r="19368" spans="2:2">
      <c r="B19368" s="503"/>
    </row>
    <row r="19369" spans="2:2">
      <c r="B19369" s="503"/>
    </row>
    <row r="19370" spans="2:2">
      <c r="B19370" s="503"/>
    </row>
    <row r="19371" spans="2:2">
      <c r="B19371" s="503"/>
    </row>
    <row r="19372" spans="2:2">
      <c r="B19372" s="503"/>
    </row>
    <row r="19373" spans="2:2">
      <c r="B19373" s="503"/>
    </row>
    <row r="19374" spans="2:2">
      <c r="B19374" s="503"/>
    </row>
    <row r="19375" spans="2:2">
      <c r="B19375" s="503"/>
    </row>
    <row r="19376" spans="2:2">
      <c r="B19376" s="503"/>
    </row>
    <row r="19377" spans="2:2">
      <c r="B19377" s="503"/>
    </row>
    <row r="19378" spans="2:2">
      <c r="B19378" s="503"/>
    </row>
    <row r="19379" spans="2:2">
      <c r="B19379" s="503"/>
    </row>
    <row r="19380" spans="2:2">
      <c r="B19380" s="503"/>
    </row>
    <row r="19381" spans="2:2">
      <c r="B19381" s="503"/>
    </row>
    <row r="19382" spans="2:2">
      <c r="B19382" s="503"/>
    </row>
    <row r="19383" spans="2:2">
      <c r="B19383" s="503"/>
    </row>
    <row r="19384" spans="2:2">
      <c r="B19384" s="503"/>
    </row>
    <row r="19385" spans="2:2">
      <c r="B19385" s="503"/>
    </row>
    <row r="19386" spans="2:2">
      <c r="B19386" s="503"/>
    </row>
    <row r="19387" spans="2:2">
      <c r="B19387" s="503"/>
    </row>
    <row r="19388" spans="2:2">
      <c r="B19388" s="503"/>
    </row>
    <row r="19389" spans="2:2">
      <c r="B19389" s="503"/>
    </row>
    <row r="19390" spans="2:2">
      <c r="B19390" s="503"/>
    </row>
    <row r="19391" spans="2:2">
      <c r="B19391" s="503"/>
    </row>
    <row r="19392" spans="2:2">
      <c r="B19392" s="503"/>
    </row>
    <row r="19393" spans="2:2">
      <c r="B19393" s="503"/>
    </row>
    <row r="19394" spans="2:2">
      <c r="B19394" s="503"/>
    </row>
    <row r="19395" spans="2:2">
      <c r="B19395" s="503"/>
    </row>
    <row r="19396" spans="2:2">
      <c r="B19396" s="503"/>
    </row>
    <row r="19397" spans="2:2">
      <c r="B19397" s="503"/>
    </row>
    <row r="19398" spans="2:2">
      <c r="B19398" s="503"/>
    </row>
    <row r="19399" spans="2:2">
      <c r="B19399" s="503"/>
    </row>
    <row r="19400" spans="2:2">
      <c r="B19400" s="503"/>
    </row>
    <row r="19401" spans="2:2">
      <c r="B19401" s="503"/>
    </row>
    <row r="19402" spans="2:2">
      <c r="B19402" s="503"/>
    </row>
    <row r="19403" spans="2:2">
      <c r="B19403" s="503"/>
    </row>
    <row r="19404" spans="2:2">
      <c r="B19404" s="503"/>
    </row>
    <row r="19405" spans="2:2">
      <c r="B19405" s="503"/>
    </row>
    <row r="19406" spans="2:2">
      <c r="B19406" s="503"/>
    </row>
    <row r="19407" spans="2:2">
      <c r="B19407" s="503"/>
    </row>
    <row r="19408" spans="2:2">
      <c r="B19408" s="503"/>
    </row>
    <row r="19409" spans="2:2">
      <c r="B19409" s="503"/>
    </row>
    <row r="19410" spans="2:2">
      <c r="B19410" s="503"/>
    </row>
    <row r="19411" spans="2:2">
      <c r="B19411" s="503"/>
    </row>
    <row r="19412" spans="2:2">
      <c r="B19412" s="503"/>
    </row>
    <row r="19413" spans="2:2">
      <c r="B19413" s="503"/>
    </row>
    <row r="19414" spans="2:2">
      <c r="B19414" s="503"/>
    </row>
    <row r="19415" spans="2:2">
      <c r="B19415" s="503"/>
    </row>
    <row r="19416" spans="2:2">
      <c r="B19416" s="503"/>
    </row>
    <row r="19417" spans="2:2">
      <c r="B19417" s="503"/>
    </row>
    <row r="19418" spans="2:2">
      <c r="B19418" s="503"/>
    </row>
    <row r="19419" spans="2:2">
      <c r="B19419" s="503"/>
    </row>
    <row r="19420" spans="2:2">
      <c r="B19420" s="503"/>
    </row>
    <row r="19421" spans="2:2">
      <c r="B19421" s="503"/>
    </row>
    <row r="19422" spans="2:2">
      <c r="B19422" s="503"/>
    </row>
    <row r="19423" spans="2:2">
      <c r="B19423" s="503"/>
    </row>
    <row r="19424" spans="2:2">
      <c r="B19424" s="503"/>
    </row>
    <row r="19425" spans="2:2">
      <c r="B19425" s="503"/>
    </row>
    <row r="19426" spans="2:2">
      <c r="B19426" s="503"/>
    </row>
    <row r="19427" spans="2:2">
      <c r="B19427" s="503"/>
    </row>
    <row r="19428" spans="2:2">
      <c r="B19428" s="503"/>
    </row>
    <row r="19429" spans="2:2">
      <c r="B19429" s="503"/>
    </row>
    <row r="19430" spans="2:2">
      <c r="B19430" s="503"/>
    </row>
    <row r="19431" spans="2:2">
      <c r="B19431" s="503"/>
    </row>
    <row r="19432" spans="2:2">
      <c r="B19432" s="503"/>
    </row>
    <row r="19433" spans="2:2">
      <c r="B19433" s="503"/>
    </row>
    <row r="19434" spans="2:2">
      <c r="B19434" s="503"/>
    </row>
    <row r="19435" spans="2:2">
      <c r="B19435" s="503"/>
    </row>
    <row r="19436" spans="2:2">
      <c r="B19436" s="503"/>
    </row>
    <row r="19437" spans="2:2">
      <c r="B19437" s="503"/>
    </row>
    <row r="19438" spans="2:2">
      <c r="B19438" s="503"/>
    </row>
    <row r="19439" spans="2:2">
      <c r="B19439" s="503"/>
    </row>
    <row r="19440" spans="2:2">
      <c r="B19440" s="503"/>
    </row>
    <row r="19441" spans="2:2">
      <c r="B19441" s="503"/>
    </row>
    <row r="19442" spans="2:2">
      <c r="B19442" s="503"/>
    </row>
    <row r="19443" spans="2:2">
      <c r="B19443" s="503"/>
    </row>
    <row r="19444" spans="2:2">
      <c r="B19444" s="503"/>
    </row>
    <row r="19445" spans="2:2">
      <c r="B19445" s="503"/>
    </row>
    <row r="19446" spans="2:2">
      <c r="B19446" s="503"/>
    </row>
    <row r="19447" spans="2:2">
      <c r="B19447" s="503"/>
    </row>
    <row r="19448" spans="2:2">
      <c r="B19448" s="503"/>
    </row>
    <row r="19449" spans="2:2">
      <c r="B19449" s="503"/>
    </row>
    <row r="19450" spans="2:2">
      <c r="B19450" s="503"/>
    </row>
    <row r="19451" spans="2:2">
      <c r="B19451" s="503"/>
    </row>
    <row r="19452" spans="2:2">
      <c r="B19452" s="503"/>
    </row>
    <row r="19453" spans="2:2">
      <c r="B19453" s="503"/>
    </row>
    <row r="19454" spans="2:2">
      <c r="B19454" s="503"/>
    </row>
    <row r="19455" spans="2:2">
      <c r="B19455" s="503"/>
    </row>
    <row r="19456" spans="2:2">
      <c r="B19456" s="503"/>
    </row>
    <row r="19457" spans="2:2">
      <c r="B19457" s="503"/>
    </row>
    <row r="19458" spans="2:2">
      <c r="B19458" s="503"/>
    </row>
    <row r="19459" spans="2:2">
      <c r="B19459" s="503"/>
    </row>
    <row r="19460" spans="2:2">
      <c r="B19460" s="503"/>
    </row>
    <row r="19461" spans="2:2">
      <c r="B19461" s="503"/>
    </row>
    <row r="19462" spans="2:2">
      <c r="B19462" s="503"/>
    </row>
    <row r="19463" spans="2:2">
      <c r="B19463" s="503"/>
    </row>
    <row r="19464" spans="2:2">
      <c r="B19464" s="503"/>
    </row>
    <row r="19465" spans="2:2">
      <c r="B19465" s="503"/>
    </row>
    <row r="19466" spans="2:2">
      <c r="B19466" s="503"/>
    </row>
    <row r="19467" spans="2:2">
      <c r="B19467" s="503"/>
    </row>
    <row r="19468" spans="2:2">
      <c r="B19468" s="503"/>
    </row>
    <row r="19469" spans="2:2">
      <c r="B19469" s="503"/>
    </row>
    <row r="19470" spans="2:2">
      <c r="B19470" s="503"/>
    </row>
    <row r="19471" spans="2:2">
      <c r="B19471" s="503"/>
    </row>
    <row r="19472" spans="2:2">
      <c r="B19472" s="503"/>
    </row>
    <row r="19473" spans="2:2">
      <c r="B19473" s="503"/>
    </row>
    <row r="19474" spans="2:2">
      <c r="B19474" s="503"/>
    </row>
    <row r="19475" spans="2:2">
      <c r="B19475" s="503"/>
    </row>
    <row r="19476" spans="2:2">
      <c r="B19476" s="503"/>
    </row>
    <row r="19477" spans="2:2">
      <c r="B19477" s="503"/>
    </row>
    <row r="19478" spans="2:2">
      <c r="B19478" s="503"/>
    </row>
    <row r="19479" spans="2:2">
      <c r="B19479" s="503"/>
    </row>
    <row r="19480" spans="2:2">
      <c r="B19480" s="503"/>
    </row>
    <row r="19481" spans="2:2">
      <c r="B19481" s="503"/>
    </row>
    <row r="19482" spans="2:2">
      <c r="B19482" s="503"/>
    </row>
    <row r="19483" spans="2:2">
      <c r="B19483" s="503"/>
    </row>
    <row r="19484" spans="2:2">
      <c r="B19484" s="503"/>
    </row>
    <row r="19485" spans="2:2">
      <c r="B19485" s="503"/>
    </row>
    <row r="19486" spans="2:2">
      <c r="B19486" s="503"/>
    </row>
    <row r="19487" spans="2:2">
      <c r="B19487" s="503"/>
    </row>
    <row r="19488" spans="2:2">
      <c r="B19488" s="503"/>
    </row>
    <row r="19489" spans="2:2">
      <c r="B19489" s="503"/>
    </row>
    <row r="19490" spans="2:2">
      <c r="B19490" s="503"/>
    </row>
    <row r="19491" spans="2:2">
      <c r="B19491" s="503"/>
    </row>
    <row r="19492" spans="2:2">
      <c r="B19492" s="503"/>
    </row>
    <row r="19493" spans="2:2">
      <c r="B19493" s="503"/>
    </row>
    <row r="19494" spans="2:2">
      <c r="B19494" s="503"/>
    </row>
    <row r="19495" spans="2:2">
      <c r="B19495" s="503"/>
    </row>
    <row r="19496" spans="2:2">
      <c r="B19496" s="503"/>
    </row>
    <row r="19497" spans="2:2">
      <c r="B19497" s="503"/>
    </row>
    <row r="19498" spans="2:2">
      <c r="B19498" s="503"/>
    </row>
    <row r="19499" spans="2:2">
      <c r="B19499" s="503"/>
    </row>
    <row r="19500" spans="2:2">
      <c r="B19500" s="503"/>
    </row>
    <row r="19501" spans="2:2">
      <c r="B19501" s="503"/>
    </row>
    <row r="19502" spans="2:2">
      <c r="B19502" s="503"/>
    </row>
    <row r="19503" spans="2:2">
      <c r="B19503" s="503"/>
    </row>
    <row r="19504" spans="2:2">
      <c r="B19504" s="503"/>
    </row>
    <row r="19505" spans="2:2">
      <c r="B19505" s="503"/>
    </row>
    <row r="19506" spans="2:2">
      <c r="B19506" s="503"/>
    </row>
    <row r="19507" spans="2:2">
      <c r="B19507" s="503"/>
    </row>
    <row r="19508" spans="2:2">
      <c r="B19508" s="503"/>
    </row>
    <row r="19509" spans="2:2">
      <c r="B19509" s="503"/>
    </row>
    <row r="19510" spans="2:2">
      <c r="B19510" s="503"/>
    </row>
    <row r="19511" spans="2:2">
      <c r="B19511" s="503"/>
    </row>
    <row r="19512" spans="2:2">
      <c r="B19512" s="503"/>
    </row>
    <row r="19513" spans="2:2">
      <c r="B19513" s="503"/>
    </row>
    <row r="19514" spans="2:2">
      <c r="B19514" s="503"/>
    </row>
    <row r="19515" spans="2:2">
      <c r="B19515" s="503"/>
    </row>
    <row r="19516" spans="2:2">
      <c r="B19516" s="503"/>
    </row>
    <row r="19517" spans="2:2">
      <c r="B19517" s="503"/>
    </row>
    <row r="19518" spans="2:2">
      <c r="B19518" s="503"/>
    </row>
    <row r="19519" spans="2:2">
      <c r="B19519" s="503"/>
    </row>
    <row r="19520" spans="2:2">
      <c r="B19520" s="503"/>
    </row>
    <row r="19521" spans="2:2">
      <c r="B19521" s="503"/>
    </row>
    <row r="19522" spans="2:2">
      <c r="B19522" s="503"/>
    </row>
    <row r="19523" spans="2:2">
      <c r="B19523" s="503"/>
    </row>
    <row r="19524" spans="2:2">
      <c r="B19524" s="503"/>
    </row>
    <row r="19525" spans="2:2">
      <c r="B19525" s="503"/>
    </row>
    <row r="19526" spans="2:2">
      <c r="B19526" s="503"/>
    </row>
    <row r="19527" spans="2:2">
      <c r="B19527" s="503"/>
    </row>
    <row r="19528" spans="2:2">
      <c r="B19528" s="503"/>
    </row>
    <row r="19529" spans="2:2">
      <c r="B19529" s="503"/>
    </row>
    <row r="19530" spans="2:2">
      <c r="B19530" s="503"/>
    </row>
    <row r="19531" spans="2:2">
      <c r="B19531" s="503"/>
    </row>
    <row r="19532" spans="2:2">
      <c r="B19532" s="503"/>
    </row>
    <row r="19533" spans="2:2">
      <c r="B19533" s="503"/>
    </row>
    <row r="19534" spans="2:2">
      <c r="B19534" s="503"/>
    </row>
    <row r="19535" spans="2:2">
      <c r="B19535" s="503"/>
    </row>
    <row r="19536" spans="2:2">
      <c r="B19536" s="503"/>
    </row>
    <row r="19537" spans="2:2">
      <c r="B19537" s="503"/>
    </row>
    <row r="19538" spans="2:2">
      <c r="B19538" s="503"/>
    </row>
    <row r="19539" spans="2:2">
      <c r="B19539" s="503"/>
    </row>
    <row r="19540" spans="2:2">
      <c r="B19540" s="503"/>
    </row>
    <row r="19541" spans="2:2">
      <c r="B19541" s="503"/>
    </row>
    <row r="19542" spans="2:2">
      <c r="B19542" s="503"/>
    </row>
    <row r="19543" spans="2:2">
      <c r="B19543" s="503"/>
    </row>
    <row r="19544" spans="2:2">
      <c r="B19544" s="503"/>
    </row>
    <row r="19545" spans="2:2">
      <c r="B19545" s="503"/>
    </row>
    <row r="19546" spans="2:2">
      <c r="B19546" s="503"/>
    </row>
    <row r="19547" spans="2:2">
      <c r="B19547" s="503"/>
    </row>
    <row r="19548" spans="2:2">
      <c r="B19548" s="503"/>
    </row>
    <row r="19549" spans="2:2">
      <c r="B19549" s="503"/>
    </row>
    <row r="19550" spans="2:2">
      <c r="B19550" s="503"/>
    </row>
    <row r="19551" spans="2:2">
      <c r="B19551" s="503"/>
    </row>
    <row r="19552" spans="2:2">
      <c r="B19552" s="503"/>
    </row>
    <row r="19553" spans="2:2">
      <c r="B19553" s="503"/>
    </row>
    <row r="19554" spans="2:2">
      <c r="B19554" s="503"/>
    </row>
    <row r="19555" spans="2:2">
      <c r="B19555" s="503"/>
    </row>
    <row r="19556" spans="2:2">
      <c r="B19556" s="503"/>
    </row>
    <row r="19557" spans="2:2">
      <c r="B19557" s="503"/>
    </row>
    <row r="19558" spans="2:2">
      <c r="B19558" s="503"/>
    </row>
    <row r="19559" spans="2:2">
      <c r="B19559" s="503"/>
    </row>
    <row r="19560" spans="2:2">
      <c r="B19560" s="503"/>
    </row>
    <row r="19561" spans="2:2">
      <c r="B19561" s="503"/>
    </row>
    <row r="19562" spans="2:2">
      <c r="B19562" s="503"/>
    </row>
    <row r="19563" spans="2:2">
      <c r="B19563" s="503"/>
    </row>
    <row r="19564" spans="2:2">
      <c r="B19564" s="503"/>
    </row>
    <row r="19565" spans="2:2">
      <c r="B19565" s="503"/>
    </row>
    <row r="19566" spans="2:2">
      <c r="B19566" s="503"/>
    </row>
    <row r="19567" spans="2:2">
      <c r="B19567" s="503"/>
    </row>
    <row r="19568" spans="2:2">
      <c r="B19568" s="503"/>
    </row>
    <row r="19569" spans="2:2">
      <c r="B19569" s="503"/>
    </row>
    <row r="19570" spans="2:2">
      <c r="B19570" s="503"/>
    </row>
    <row r="19571" spans="2:2">
      <c r="B19571" s="503"/>
    </row>
    <row r="19572" spans="2:2">
      <c r="B19572" s="503"/>
    </row>
    <row r="19573" spans="2:2">
      <c r="B19573" s="503"/>
    </row>
    <row r="19574" spans="2:2">
      <c r="B19574" s="503"/>
    </row>
    <row r="19575" spans="2:2">
      <c r="B19575" s="503"/>
    </row>
    <row r="19576" spans="2:2">
      <c r="B19576" s="503"/>
    </row>
    <row r="19577" spans="2:2">
      <c r="B19577" s="503"/>
    </row>
    <row r="19578" spans="2:2">
      <c r="B19578" s="503"/>
    </row>
    <row r="19579" spans="2:2">
      <c r="B19579" s="503"/>
    </row>
    <row r="19580" spans="2:2">
      <c r="B19580" s="503"/>
    </row>
    <row r="19581" spans="2:2">
      <c r="B19581" s="503"/>
    </row>
    <row r="19582" spans="2:2">
      <c r="B19582" s="503"/>
    </row>
    <row r="19583" spans="2:2">
      <c r="B19583" s="503"/>
    </row>
    <row r="19584" spans="2:2">
      <c r="B19584" s="503"/>
    </row>
    <row r="19585" spans="2:2">
      <c r="B19585" s="503"/>
    </row>
    <row r="19586" spans="2:2">
      <c r="B19586" s="503"/>
    </row>
    <row r="19587" spans="2:2">
      <c r="B19587" s="503"/>
    </row>
    <row r="19588" spans="2:2">
      <c r="B19588" s="503"/>
    </row>
    <row r="19589" spans="2:2">
      <c r="B19589" s="503"/>
    </row>
    <row r="19590" spans="2:2">
      <c r="B19590" s="503"/>
    </row>
    <row r="19591" spans="2:2">
      <c r="B19591" s="503"/>
    </row>
    <row r="19592" spans="2:2">
      <c r="B19592" s="503"/>
    </row>
    <row r="19593" spans="2:2">
      <c r="B19593" s="503"/>
    </row>
    <row r="19594" spans="2:2">
      <c r="B19594" s="503"/>
    </row>
    <row r="19595" spans="2:2">
      <c r="B19595" s="503"/>
    </row>
    <row r="19596" spans="2:2">
      <c r="B19596" s="503"/>
    </row>
    <row r="19597" spans="2:2">
      <c r="B19597" s="503"/>
    </row>
    <row r="19598" spans="2:2">
      <c r="B19598" s="503"/>
    </row>
    <row r="19599" spans="2:2">
      <c r="B19599" s="503"/>
    </row>
    <row r="19600" spans="2:2">
      <c r="B19600" s="503"/>
    </row>
    <row r="19601" spans="2:2">
      <c r="B19601" s="503"/>
    </row>
    <row r="19602" spans="2:2">
      <c r="B19602" s="503"/>
    </row>
    <row r="19603" spans="2:2">
      <c r="B19603" s="503"/>
    </row>
    <row r="19604" spans="2:2">
      <c r="B19604" s="503"/>
    </row>
    <row r="19605" spans="2:2">
      <c r="B19605" s="503"/>
    </row>
    <row r="19606" spans="2:2">
      <c r="B19606" s="503"/>
    </row>
    <row r="19607" spans="2:2">
      <c r="B19607" s="503"/>
    </row>
    <row r="19608" spans="2:2">
      <c r="B19608" s="503"/>
    </row>
    <row r="19609" spans="2:2">
      <c r="B19609" s="503"/>
    </row>
    <row r="19610" spans="2:2">
      <c r="B19610" s="503"/>
    </row>
    <row r="19611" spans="2:2">
      <c r="B19611" s="503"/>
    </row>
    <row r="19612" spans="2:2">
      <c r="B19612" s="503"/>
    </row>
    <row r="19613" spans="2:2">
      <c r="B19613" s="503"/>
    </row>
    <row r="19614" spans="2:2">
      <c r="B19614" s="503"/>
    </row>
    <row r="19615" spans="2:2">
      <c r="B19615" s="503"/>
    </row>
    <row r="19616" spans="2:2">
      <c r="B19616" s="503"/>
    </row>
    <row r="19617" spans="2:2">
      <c r="B19617" s="503"/>
    </row>
    <row r="19618" spans="2:2">
      <c r="B19618" s="503"/>
    </row>
    <row r="19619" spans="2:2">
      <c r="B19619" s="503"/>
    </row>
    <row r="19620" spans="2:2">
      <c r="B19620" s="503"/>
    </row>
    <row r="19621" spans="2:2">
      <c r="B19621" s="503"/>
    </row>
    <row r="19622" spans="2:2">
      <c r="B19622" s="503"/>
    </row>
    <row r="19623" spans="2:2">
      <c r="B19623" s="503"/>
    </row>
    <row r="19624" spans="2:2">
      <c r="B19624" s="503"/>
    </row>
    <row r="19625" spans="2:2">
      <c r="B19625" s="503"/>
    </row>
    <row r="19626" spans="2:2">
      <c r="B19626" s="503"/>
    </row>
    <row r="19627" spans="2:2">
      <c r="B19627" s="503"/>
    </row>
    <row r="19628" spans="2:2">
      <c r="B19628" s="503"/>
    </row>
    <row r="19629" spans="2:2">
      <c r="B19629" s="503"/>
    </row>
    <row r="19630" spans="2:2">
      <c r="B19630" s="503"/>
    </row>
    <row r="19631" spans="2:2">
      <c r="B19631" s="503"/>
    </row>
    <row r="19632" spans="2:2">
      <c r="B19632" s="503"/>
    </row>
    <row r="19633" spans="2:2">
      <c r="B19633" s="503"/>
    </row>
    <row r="19634" spans="2:2">
      <c r="B19634" s="503"/>
    </row>
    <row r="19635" spans="2:2">
      <c r="B19635" s="503"/>
    </row>
    <row r="19636" spans="2:2">
      <c r="B19636" s="503"/>
    </row>
    <row r="19637" spans="2:2">
      <c r="B19637" s="503"/>
    </row>
    <row r="19638" spans="2:2">
      <c r="B19638" s="503"/>
    </row>
    <row r="19639" spans="2:2">
      <c r="B19639" s="503"/>
    </row>
    <row r="19640" spans="2:2">
      <c r="B19640" s="503"/>
    </row>
    <row r="19641" spans="2:2">
      <c r="B19641" s="503"/>
    </row>
    <row r="19642" spans="2:2">
      <c r="B19642" s="503"/>
    </row>
    <row r="19643" spans="2:2">
      <c r="B19643" s="503"/>
    </row>
    <row r="19644" spans="2:2">
      <c r="B19644" s="503"/>
    </row>
    <row r="19645" spans="2:2">
      <c r="B19645" s="503"/>
    </row>
    <row r="19646" spans="2:2">
      <c r="B19646" s="503"/>
    </row>
    <row r="19647" spans="2:2">
      <c r="B19647" s="503"/>
    </row>
    <row r="19648" spans="2:2">
      <c r="B19648" s="503"/>
    </row>
    <row r="19649" spans="2:2">
      <c r="B19649" s="503"/>
    </row>
    <row r="19650" spans="2:2">
      <c r="B19650" s="503"/>
    </row>
    <row r="19651" spans="2:2">
      <c r="B19651" s="503"/>
    </row>
    <row r="19652" spans="2:2">
      <c r="B19652" s="503"/>
    </row>
    <row r="19653" spans="2:2">
      <c r="B19653" s="503"/>
    </row>
    <row r="19654" spans="2:2">
      <c r="B19654" s="503"/>
    </row>
    <row r="19655" spans="2:2">
      <c r="B19655" s="503"/>
    </row>
    <row r="19656" spans="2:2">
      <c r="B19656" s="503"/>
    </row>
    <row r="19657" spans="2:2">
      <c r="B19657" s="503"/>
    </row>
    <row r="19658" spans="2:2">
      <c r="B19658" s="503"/>
    </row>
    <row r="19659" spans="2:2">
      <c r="B19659" s="503"/>
    </row>
    <row r="19660" spans="2:2">
      <c r="B19660" s="503"/>
    </row>
    <row r="19661" spans="2:2">
      <c r="B19661" s="503"/>
    </row>
    <row r="19662" spans="2:2">
      <c r="B19662" s="503"/>
    </row>
    <row r="19663" spans="2:2">
      <c r="B19663" s="503"/>
    </row>
    <row r="19664" spans="2:2">
      <c r="B19664" s="503"/>
    </row>
    <row r="19665" spans="2:2">
      <c r="B19665" s="503"/>
    </row>
    <row r="19666" spans="2:2">
      <c r="B19666" s="503"/>
    </row>
    <row r="19667" spans="2:2">
      <c r="B19667" s="503"/>
    </row>
    <row r="19668" spans="2:2">
      <c r="B19668" s="503"/>
    </row>
    <row r="19669" spans="2:2">
      <c r="B19669" s="503"/>
    </row>
    <row r="19670" spans="2:2">
      <c r="B19670" s="503"/>
    </row>
    <row r="19671" spans="2:2">
      <c r="B19671" s="503"/>
    </row>
    <row r="19672" spans="2:2">
      <c r="B19672" s="503"/>
    </row>
    <row r="19673" spans="2:2">
      <c r="B19673" s="503"/>
    </row>
    <row r="19674" spans="2:2">
      <c r="B19674" s="503"/>
    </row>
    <row r="19675" spans="2:2">
      <c r="B19675" s="503"/>
    </row>
    <row r="19676" spans="2:2">
      <c r="B19676" s="503"/>
    </row>
    <row r="19677" spans="2:2">
      <c r="B19677" s="503"/>
    </row>
    <row r="19678" spans="2:2">
      <c r="B19678" s="503"/>
    </row>
    <row r="19679" spans="2:2">
      <c r="B19679" s="503"/>
    </row>
    <row r="19680" spans="2:2">
      <c r="B19680" s="503"/>
    </row>
    <row r="19681" spans="2:2">
      <c r="B19681" s="503"/>
    </row>
    <row r="19682" spans="2:2">
      <c r="B19682" s="503"/>
    </row>
    <row r="19683" spans="2:2">
      <c r="B19683" s="503"/>
    </row>
    <row r="19684" spans="2:2">
      <c r="B19684" s="503"/>
    </row>
    <row r="19685" spans="2:2">
      <c r="B19685" s="503"/>
    </row>
    <row r="19686" spans="2:2">
      <c r="B19686" s="503"/>
    </row>
    <row r="19687" spans="2:2">
      <c r="B19687" s="503"/>
    </row>
    <row r="19688" spans="2:2">
      <c r="B19688" s="503"/>
    </row>
    <row r="19689" spans="2:2">
      <c r="B19689" s="503"/>
    </row>
    <row r="19690" spans="2:2">
      <c r="B19690" s="503"/>
    </row>
    <row r="19691" spans="2:2">
      <c r="B19691" s="503"/>
    </row>
    <row r="19692" spans="2:2">
      <c r="B19692" s="503"/>
    </row>
    <row r="19693" spans="2:2">
      <c r="B19693" s="503"/>
    </row>
    <row r="19694" spans="2:2">
      <c r="B19694" s="503"/>
    </row>
    <row r="19695" spans="2:2">
      <c r="B19695" s="503"/>
    </row>
    <row r="19696" spans="2:2">
      <c r="B19696" s="503"/>
    </row>
    <row r="19697" spans="2:2">
      <c r="B19697" s="503"/>
    </row>
    <row r="19698" spans="2:2">
      <c r="B19698" s="503"/>
    </row>
    <row r="19699" spans="2:2">
      <c r="B19699" s="503"/>
    </row>
    <row r="19700" spans="2:2">
      <c r="B19700" s="503"/>
    </row>
    <row r="19701" spans="2:2">
      <c r="B19701" s="503"/>
    </row>
    <row r="19702" spans="2:2">
      <c r="B19702" s="503"/>
    </row>
    <row r="19703" spans="2:2">
      <c r="B19703" s="503"/>
    </row>
    <row r="19704" spans="2:2">
      <c r="B19704" s="503"/>
    </row>
    <row r="19705" spans="2:2">
      <c r="B19705" s="503"/>
    </row>
    <row r="19706" spans="2:2">
      <c r="B19706" s="503"/>
    </row>
    <row r="19707" spans="2:2">
      <c r="B19707" s="503"/>
    </row>
    <row r="19708" spans="2:2">
      <c r="B19708" s="503"/>
    </row>
    <row r="19709" spans="2:2">
      <c r="B19709" s="503"/>
    </row>
    <row r="19710" spans="2:2">
      <c r="B19710" s="503"/>
    </row>
    <row r="19711" spans="2:2">
      <c r="B19711" s="503"/>
    </row>
    <row r="19712" spans="2:2">
      <c r="B19712" s="503"/>
    </row>
    <row r="19713" spans="2:2">
      <c r="B19713" s="503"/>
    </row>
    <row r="19714" spans="2:2">
      <c r="B19714" s="503"/>
    </row>
    <row r="19715" spans="2:2">
      <c r="B19715" s="503"/>
    </row>
    <row r="19716" spans="2:2">
      <c r="B19716" s="503"/>
    </row>
    <row r="19717" spans="2:2">
      <c r="B19717" s="503"/>
    </row>
    <row r="19718" spans="2:2">
      <c r="B19718" s="503"/>
    </row>
    <row r="19719" spans="2:2">
      <c r="B19719" s="503"/>
    </row>
    <row r="19720" spans="2:2">
      <c r="B19720" s="503"/>
    </row>
    <row r="19721" spans="2:2">
      <c r="B19721" s="503"/>
    </row>
    <row r="19722" spans="2:2">
      <c r="B19722" s="503"/>
    </row>
    <row r="19723" spans="2:2">
      <c r="B19723" s="503"/>
    </row>
    <row r="19724" spans="2:2">
      <c r="B19724" s="503"/>
    </row>
    <row r="19725" spans="2:2">
      <c r="B19725" s="503"/>
    </row>
    <row r="19726" spans="2:2">
      <c r="B19726" s="503"/>
    </row>
    <row r="19727" spans="2:2">
      <c r="B19727" s="503"/>
    </row>
    <row r="19728" spans="2:2">
      <c r="B19728" s="503"/>
    </row>
    <row r="19729" spans="2:2">
      <c r="B19729" s="503"/>
    </row>
    <row r="19730" spans="2:2">
      <c r="B19730" s="503"/>
    </row>
    <row r="19731" spans="2:2">
      <c r="B19731" s="503"/>
    </row>
    <row r="19732" spans="2:2">
      <c r="B19732" s="503"/>
    </row>
    <row r="19733" spans="2:2">
      <c r="B19733" s="503"/>
    </row>
    <row r="19734" spans="2:2">
      <c r="B19734" s="503"/>
    </row>
    <row r="19735" spans="2:2">
      <c r="B19735" s="503"/>
    </row>
    <row r="19736" spans="2:2">
      <c r="B19736" s="503"/>
    </row>
    <row r="19737" spans="2:2">
      <c r="B19737" s="503"/>
    </row>
    <row r="19738" spans="2:2">
      <c r="B19738" s="503"/>
    </row>
    <row r="19739" spans="2:2">
      <c r="B19739" s="503"/>
    </row>
    <row r="19740" spans="2:2">
      <c r="B19740" s="503"/>
    </row>
    <row r="19741" spans="2:2">
      <c r="B19741" s="503"/>
    </row>
    <row r="19742" spans="2:2">
      <c r="B19742" s="503"/>
    </row>
    <row r="19743" spans="2:2">
      <c r="B19743" s="503"/>
    </row>
    <row r="19744" spans="2:2">
      <c r="B19744" s="503"/>
    </row>
    <row r="19745" spans="2:2">
      <c r="B19745" s="503"/>
    </row>
    <row r="19746" spans="2:2">
      <c r="B19746" s="503"/>
    </row>
    <row r="19747" spans="2:2">
      <c r="B19747" s="503"/>
    </row>
    <row r="19748" spans="2:2">
      <c r="B19748" s="503"/>
    </row>
    <row r="19749" spans="2:2">
      <c r="B19749" s="503"/>
    </row>
    <row r="19750" spans="2:2">
      <c r="B19750" s="503"/>
    </row>
    <row r="19751" spans="2:2">
      <c r="B19751" s="503"/>
    </row>
    <row r="19752" spans="2:2">
      <c r="B19752" s="503"/>
    </row>
    <row r="19753" spans="2:2">
      <c r="B19753" s="503"/>
    </row>
    <row r="19754" spans="2:2">
      <c r="B19754" s="503"/>
    </row>
    <row r="19755" spans="2:2">
      <c r="B19755" s="503"/>
    </row>
    <row r="19756" spans="2:2">
      <c r="B19756" s="503"/>
    </row>
    <row r="19757" spans="2:2">
      <c r="B19757" s="503"/>
    </row>
    <row r="19758" spans="2:2">
      <c r="B19758" s="503"/>
    </row>
    <row r="19759" spans="2:2">
      <c r="B19759" s="503"/>
    </row>
    <row r="19760" spans="2:2">
      <c r="B19760" s="503"/>
    </row>
    <row r="19761" spans="2:2">
      <c r="B19761" s="503"/>
    </row>
    <row r="19762" spans="2:2">
      <c r="B19762" s="503"/>
    </row>
    <row r="19763" spans="2:2">
      <c r="B19763" s="503"/>
    </row>
    <row r="19764" spans="2:2">
      <c r="B19764" s="503"/>
    </row>
    <row r="19765" spans="2:2">
      <c r="B19765" s="503"/>
    </row>
    <row r="19766" spans="2:2">
      <c r="B19766" s="503"/>
    </row>
    <row r="19767" spans="2:2">
      <c r="B19767" s="503"/>
    </row>
    <row r="19768" spans="2:2">
      <c r="B19768" s="503"/>
    </row>
    <row r="19769" spans="2:2">
      <c r="B19769" s="503"/>
    </row>
    <row r="19770" spans="2:2">
      <c r="B19770" s="503"/>
    </row>
    <row r="19771" spans="2:2">
      <c r="B19771" s="503"/>
    </row>
    <row r="19772" spans="2:2">
      <c r="B19772" s="503"/>
    </row>
    <row r="19773" spans="2:2">
      <c r="B19773" s="503"/>
    </row>
    <row r="19774" spans="2:2">
      <c r="B19774" s="503"/>
    </row>
    <row r="19775" spans="2:2">
      <c r="B19775" s="503"/>
    </row>
    <row r="19776" spans="2:2">
      <c r="B19776" s="503"/>
    </row>
    <row r="19777" spans="2:2">
      <c r="B19777" s="503"/>
    </row>
    <row r="19778" spans="2:2">
      <c r="B19778" s="503"/>
    </row>
    <row r="19779" spans="2:2">
      <c r="B19779" s="503"/>
    </row>
    <row r="19780" spans="2:2">
      <c r="B19780" s="503"/>
    </row>
    <row r="19781" spans="2:2">
      <c r="B19781" s="503"/>
    </row>
    <row r="19782" spans="2:2">
      <c r="B19782" s="503"/>
    </row>
    <row r="19783" spans="2:2">
      <c r="B19783" s="503"/>
    </row>
    <row r="19784" spans="2:2">
      <c r="B19784" s="503"/>
    </row>
    <row r="19785" spans="2:2">
      <c r="B19785" s="503"/>
    </row>
    <row r="19786" spans="2:2">
      <c r="B19786" s="503"/>
    </row>
    <row r="19787" spans="2:2">
      <c r="B19787" s="503"/>
    </row>
    <row r="19788" spans="2:2">
      <c r="B19788" s="503"/>
    </row>
    <row r="19789" spans="2:2">
      <c r="B19789" s="503"/>
    </row>
    <row r="19790" spans="2:2">
      <c r="B19790" s="503"/>
    </row>
    <row r="19791" spans="2:2">
      <c r="B19791" s="503"/>
    </row>
    <row r="19792" spans="2:2">
      <c r="B19792" s="503"/>
    </row>
    <row r="19793" spans="2:2">
      <c r="B19793" s="503"/>
    </row>
    <row r="19794" spans="2:2">
      <c r="B19794" s="503"/>
    </row>
    <row r="19795" spans="2:2">
      <c r="B19795" s="503"/>
    </row>
    <row r="19796" spans="2:2">
      <c r="B19796" s="503"/>
    </row>
    <row r="19797" spans="2:2">
      <c r="B19797" s="503"/>
    </row>
    <row r="19798" spans="2:2">
      <c r="B19798" s="503"/>
    </row>
    <row r="19799" spans="2:2">
      <c r="B19799" s="503"/>
    </row>
    <row r="19800" spans="2:2">
      <c r="B19800" s="503"/>
    </row>
    <row r="19801" spans="2:2">
      <c r="B19801" s="503"/>
    </row>
    <row r="19802" spans="2:2">
      <c r="B19802" s="503"/>
    </row>
    <row r="19803" spans="2:2">
      <c r="B19803" s="503"/>
    </row>
    <row r="19804" spans="2:2">
      <c r="B19804" s="503"/>
    </row>
    <row r="19805" spans="2:2">
      <c r="B19805" s="503"/>
    </row>
    <row r="19806" spans="2:2">
      <c r="B19806" s="503"/>
    </row>
    <row r="19807" spans="2:2">
      <c r="B19807" s="503"/>
    </row>
    <row r="19808" spans="2:2">
      <c r="B19808" s="503"/>
    </row>
    <row r="19809" spans="2:2">
      <c r="B19809" s="503"/>
    </row>
    <row r="19810" spans="2:2">
      <c r="B19810" s="503"/>
    </row>
    <row r="19811" spans="2:2">
      <c r="B19811" s="503"/>
    </row>
    <row r="19812" spans="2:2">
      <c r="B19812" s="503"/>
    </row>
    <row r="19813" spans="2:2">
      <c r="B19813" s="503"/>
    </row>
    <row r="19814" spans="2:2">
      <c r="B19814" s="503"/>
    </row>
    <row r="19815" spans="2:2">
      <c r="B19815" s="503"/>
    </row>
    <row r="19816" spans="2:2">
      <c r="B19816" s="503"/>
    </row>
    <row r="19817" spans="2:2">
      <c r="B19817" s="503"/>
    </row>
    <row r="19818" spans="2:2">
      <c r="B19818" s="503"/>
    </row>
    <row r="19819" spans="2:2">
      <c r="B19819" s="503"/>
    </row>
    <row r="19820" spans="2:2">
      <c r="B19820" s="503"/>
    </row>
    <row r="19821" spans="2:2">
      <c r="B19821" s="503"/>
    </row>
    <row r="19822" spans="2:2">
      <c r="B19822" s="503"/>
    </row>
    <row r="19823" spans="2:2">
      <c r="B19823" s="503"/>
    </row>
    <row r="19824" spans="2:2">
      <c r="B19824" s="503"/>
    </row>
    <row r="19825" spans="2:2">
      <c r="B19825" s="503"/>
    </row>
    <row r="19826" spans="2:2">
      <c r="B19826" s="503"/>
    </row>
    <row r="19827" spans="2:2">
      <c r="B19827" s="503"/>
    </row>
    <row r="19828" spans="2:2">
      <c r="B19828" s="503"/>
    </row>
    <row r="19829" spans="2:2">
      <c r="B19829" s="503"/>
    </row>
    <row r="19830" spans="2:2">
      <c r="B19830" s="503"/>
    </row>
    <row r="19831" spans="2:2">
      <c r="B19831" s="503"/>
    </row>
    <row r="19832" spans="2:2">
      <c r="B19832" s="503"/>
    </row>
    <row r="19833" spans="2:2">
      <c r="B19833" s="503"/>
    </row>
    <row r="19834" spans="2:2">
      <c r="B19834" s="503"/>
    </row>
    <row r="19835" spans="2:2">
      <c r="B19835" s="503"/>
    </row>
    <row r="19836" spans="2:2">
      <c r="B19836" s="503"/>
    </row>
    <row r="19837" spans="2:2">
      <c r="B19837" s="503"/>
    </row>
    <row r="19838" spans="2:2">
      <c r="B19838" s="503"/>
    </row>
    <row r="19839" spans="2:2">
      <c r="B19839" s="503"/>
    </row>
    <row r="19840" spans="2:2">
      <c r="B19840" s="503"/>
    </row>
    <row r="19841" spans="2:2">
      <c r="B19841" s="503"/>
    </row>
    <row r="19842" spans="2:2">
      <c r="B19842" s="503"/>
    </row>
    <row r="19843" spans="2:2">
      <c r="B19843" s="503"/>
    </row>
    <row r="19844" spans="2:2">
      <c r="B19844" s="503"/>
    </row>
    <row r="19845" spans="2:2">
      <c r="B19845" s="503"/>
    </row>
    <row r="19846" spans="2:2">
      <c r="B19846" s="503"/>
    </row>
    <row r="19847" spans="2:2">
      <c r="B19847" s="503"/>
    </row>
    <row r="19848" spans="2:2">
      <c r="B19848" s="503"/>
    </row>
    <row r="19849" spans="2:2">
      <c r="B19849" s="503"/>
    </row>
    <row r="19850" spans="2:2">
      <c r="B19850" s="503"/>
    </row>
    <row r="19851" spans="2:2">
      <c r="B19851" s="503"/>
    </row>
    <row r="19852" spans="2:2">
      <c r="B19852" s="503"/>
    </row>
    <row r="19853" spans="2:2">
      <c r="B19853" s="503"/>
    </row>
    <row r="19854" spans="2:2">
      <c r="B19854" s="503"/>
    </row>
    <row r="19855" spans="2:2">
      <c r="B19855" s="503"/>
    </row>
    <row r="19856" spans="2:2">
      <c r="B19856" s="503"/>
    </row>
    <row r="19857" spans="2:2">
      <c r="B19857" s="503"/>
    </row>
    <row r="19858" spans="2:2">
      <c r="B19858" s="503"/>
    </row>
    <row r="19859" spans="2:2">
      <c r="B19859" s="503"/>
    </row>
    <row r="19860" spans="2:2">
      <c r="B19860" s="503"/>
    </row>
    <row r="19861" spans="2:2">
      <c r="B19861" s="503"/>
    </row>
    <row r="19862" spans="2:2">
      <c r="B19862" s="503"/>
    </row>
    <row r="19863" spans="2:2">
      <c r="B19863" s="503"/>
    </row>
    <row r="19864" spans="2:2">
      <c r="B19864" s="503"/>
    </row>
    <row r="19865" spans="2:2">
      <c r="B19865" s="503"/>
    </row>
    <row r="19866" spans="2:2">
      <c r="B19866" s="503"/>
    </row>
    <row r="19867" spans="2:2">
      <c r="B19867" s="503"/>
    </row>
    <row r="19868" spans="2:2">
      <c r="B19868" s="503"/>
    </row>
    <row r="19869" spans="2:2">
      <c r="B19869" s="503"/>
    </row>
    <row r="19870" spans="2:2">
      <c r="B19870" s="503"/>
    </row>
    <row r="19871" spans="2:2">
      <c r="B19871" s="503"/>
    </row>
    <row r="19872" spans="2:2">
      <c r="B19872" s="503"/>
    </row>
    <row r="19873" spans="2:2">
      <c r="B19873" s="503"/>
    </row>
    <row r="19874" spans="2:2">
      <c r="B19874" s="503"/>
    </row>
    <row r="19875" spans="2:2">
      <c r="B19875" s="503"/>
    </row>
    <row r="19876" spans="2:2">
      <c r="B19876" s="503"/>
    </row>
    <row r="19877" spans="2:2">
      <c r="B19877" s="503"/>
    </row>
    <row r="19878" spans="2:2">
      <c r="B19878" s="503"/>
    </row>
    <row r="19879" spans="2:2">
      <c r="B19879" s="503"/>
    </row>
    <row r="19880" spans="2:2">
      <c r="B19880" s="503"/>
    </row>
    <row r="19881" spans="2:2">
      <c r="B19881" s="503"/>
    </row>
    <row r="19882" spans="2:2">
      <c r="B19882" s="503"/>
    </row>
    <row r="19883" spans="2:2">
      <c r="B19883" s="503"/>
    </row>
    <row r="19884" spans="2:2">
      <c r="B19884" s="503"/>
    </row>
    <row r="19885" spans="2:2">
      <c r="B19885" s="503"/>
    </row>
    <row r="19886" spans="2:2">
      <c r="B19886" s="503"/>
    </row>
    <row r="19887" spans="2:2">
      <c r="B19887" s="503"/>
    </row>
    <row r="19888" spans="2:2">
      <c r="B19888" s="503"/>
    </row>
    <row r="19889" spans="2:2">
      <c r="B19889" s="503"/>
    </row>
    <row r="19890" spans="2:2">
      <c r="B19890" s="503"/>
    </row>
    <row r="19891" spans="2:2">
      <c r="B19891" s="503"/>
    </row>
    <row r="19892" spans="2:2">
      <c r="B19892" s="503"/>
    </row>
    <row r="19893" spans="2:2">
      <c r="B19893" s="503"/>
    </row>
    <row r="19894" spans="2:2">
      <c r="B19894" s="503"/>
    </row>
    <row r="19895" spans="2:2">
      <c r="B19895" s="503"/>
    </row>
    <row r="19896" spans="2:2">
      <c r="B19896" s="503"/>
    </row>
    <row r="19897" spans="2:2">
      <c r="B19897" s="503"/>
    </row>
    <row r="19898" spans="2:2">
      <c r="B19898" s="503"/>
    </row>
    <row r="19899" spans="2:2">
      <c r="B19899" s="503"/>
    </row>
    <row r="19900" spans="2:2">
      <c r="B19900" s="503"/>
    </row>
    <row r="19901" spans="2:2">
      <c r="B19901" s="503"/>
    </row>
    <row r="19902" spans="2:2">
      <c r="B19902" s="503"/>
    </row>
    <row r="19903" spans="2:2">
      <c r="B19903" s="503"/>
    </row>
    <row r="19904" spans="2:2">
      <c r="B19904" s="503"/>
    </row>
    <row r="19905" spans="2:2">
      <c r="B19905" s="503"/>
    </row>
    <row r="19906" spans="2:2">
      <c r="B19906" s="503"/>
    </row>
    <row r="19907" spans="2:2">
      <c r="B19907" s="503"/>
    </row>
    <row r="19908" spans="2:2">
      <c r="B19908" s="503"/>
    </row>
    <row r="19909" spans="2:2">
      <c r="B19909" s="503"/>
    </row>
    <row r="19910" spans="2:2">
      <c r="B19910" s="503"/>
    </row>
    <row r="19911" spans="2:2">
      <c r="B19911" s="503"/>
    </row>
    <row r="19912" spans="2:2">
      <c r="B19912" s="503"/>
    </row>
    <row r="19913" spans="2:2">
      <c r="B19913" s="503"/>
    </row>
    <row r="19914" spans="2:2">
      <c r="B19914" s="503"/>
    </row>
    <row r="19915" spans="2:2">
      <c r="B19915" s="503"/>
    </row>
    <row r="19916" spans="2:2">
      <c r="B19916" s="503"/>
    </row>
    <row r="19917" spans="2:2">
      <c r="B19917" s="503"/>
    </row>
    <row r="19918" spans="2:2">
      <c r="B19918" s="503"/>
    </row>
    <row r="19919" spans="2:2">
      <c r="B19919" s="503"/>
    </row>
    <row r="19920" spans="2:2">
      <c r="B19920" s="503"/>
    </row>
    <row r="19921" spans="2:2">
      <c r="B19921" s="503"/>
    </row>
    <row r="19922" spans="2:2">
      <c r="B19922" s="503"/>
    </row>
    <row r="19923" spans="2:2">
      <c r="B19923" s="503"/>
    </row>
    <row r="19924" spans="2:2">
      <c r="B19924" s="503"/>
    </row>
    <row r="19925" spans="2:2">
      <c r="B19925" s="503"/>
    </row>
    <row r="19926" spans="2:2">
      <c r="B19926" s="503"/>
    </row>
    <row r="19927" spans="2:2">
      <c r="B19927" s="503"/>
    </row>
    <row r="19928" spans="2:2">
      <c r="B19928" s="503"/>
    </row>
    <row r="19929" spans="2:2">
      <c r="B19929" s="503"/>
    </row>
    <row r="19930" spans="2:2">
      <c r="B19930" s="503"/>
    </row>
    <row r="19931" spans="2:2">
      <c r="B19931" s="503"/>
    </row>
    <row r="19932" spans="2:2">
      <c r="B19932" s="503"/>
    </row>
    <row r="19933" spans="2:2">
      <c r="B19933" s="503"/>
    </row>
    <row r="19934" spans="2:2">
      <c r="B19934" s="503"/>
    </row>
    <row r="19935" spans="2:2">
      <c r="B19935" s="503"/>
    </row>
    <row r="19936" spans="2:2">
      <c r="B19936" s="503"/>
    </row>
    <row r="19937" spans="2:2">
      <c r="B19937" s="503"/>
    </row>
    <row r="19938" spans="2:2">
      <c r="B19938" s="503"/>
    </row>
    <row r="19939" spans="2:2">
      <c r="B19939" s="503"/>
    </row>
    <row r="19940" spans="2:2">
      <c r="B19940" s="503"/>
    </row>
    <row r="19941" spans="2:2">
      <c r="B19941" s="503"/>
    </row>
    <row r="19942" spans="2:2">
      <c r="B19942" s="503"/>
    </row>
    <row r="19943" spans="2:2">
      <c r="B19943" s="503"/>
    </row>
    <row r="19944" spans="2:2">
      <c r="B19944" s="503"/>
    </row>
    <row r="19945" spans="2:2">
      <c r="B19945" s="503"/>
    </row>
    <row r="19946" spans="2:2">
      <c r="B19946" s="503"/>
    </row>
    <row r="19947" spans="2:2">
      <c r="B19947" s="503"/>
    </row>
    <row r="19948" spans="2:2">
      <c r="B19948" s="503"/>
    </row>
    <row r="19949" spans="2:2">
      <c r="B19949" s="503"/>
    </row>
    <row r="19950" spans="2:2">
      <c r="B19950" s="503"/>
    </row>
    <row r="19951" spans="2:2">
      <c r="B19951" s="503"/>
    </row>
    <row r="19952" spans="2:2">
      <c r="B19952" s="503"/>
    </row>
    <row r="19953" spans="2:2">
      <c r="B19953" s="503"/>
    </row>
    <row r="19954" spans="2:2">
      <c r="B19954" s="503"/>
    </row>
    <row r="19955" spans="2:2">
      <c r="B19955" s="503"/>
    </row>
    <row r="19956" spans="2:2">
      <c r="B19956" s="503"/>
    </row>
    <row r="19957" spans="2:2">
      <c r="B19957" s="503"/>
    </row>
    <row r="19958" spans="2:2">
      <c r="B19958" s="503"/>
    </row>
    <row r="19959" spans="2:2">
      <c r="B19959" s="503"/>
    </row>
    <row r="19960" spans="2:2">
      <c r="B19960" s="503"/>
    </row>
    <row r="19961" spans="2:2">
      <c r="B19961" s="503"/>
    </row>
    <row r="19962" spans="2:2">
      <c r="B19962" s="503"/>
    </row>
    <row r="19963" spans="2:2">
      <c r="B19963" s="503"/>
    </row>
    <row r="19964" spans="2:2">
      <c r="B19964" s="503"/>
    </row>
    <row r="19965" spans="2:2">
      <c r="B19965" s="503"/>
    </row>
    <row r="19966" spans="2:2">
      <c r="B19966" s="503"/>
    </row>
    <row r="19967" spans="2:2">
      <c r="B19967" s="503"/>
    </row>
    <row r="19968" spans="2:2">
      <c r="B19968" s="503"/>
    </row>
    <row r="19969" spans="2:2">
      <c r="B19969" s="503"/>
    </row>
    <row r="19970" spans="2:2">
      <c r="B19970" s="503"/>
    </row>
    <row r="19971" spans="2:2">
      <c r="B19971" s="503"/>
    </row>
    <row r="19972" spans="2:2">
      <c r="B19972" s="503"/>
    </row>
    <row r="19973" spans="2:2">
      <c r="B19973" s="503"/>
    </row>
    <row r="19974" spans="2:2">
      <c r="B19974" s="503"/>
    </row>
    <row r="19975" spans="2:2">
      <c r="B19975" s="503"/>
    </row>
    <row r="19976" spans="2:2">
      <c r="B19976" s="503"/>
    </row>
    <row r="19977" spans="2:2">
      <c r="B19977" s="503"/>
    </row>
    <row r="19978" spans="2:2">
      <c r="B19978" s="503"/>
    </row>
    <row r="19979" spans="2:2">
      <c r="B19979" s="503"/>
    </row>
    <row r="19980" spans="2:2">
      <c r="B19980" s="503"/>
    </row>
    <row r="19981" spans="2:2">
      <c r="B19981" s="503"/>
    </row>
    <row r="19982" spans="2:2">
      <c r="B19982" s="503"/>
    </row>
    <row r="19983" spans="2:2">
      <c r="B19983" s="503"/>
    </row>
    <row r="19984" spans="2:2">
      <c r="B19984" s="503"/>
    </row>
    <row r="19985" spans="2:2">
      <c r="B19985" s="503"/>
    </row>
    <row r="19986" spans="2:2">
      <c r="B19986" s="503"/>
    </row>
    <row r="19987" spans="2:2">
      <c r="B19987" s="503"/>
    </row>
    <row r="19988" spans="2:2">
      <c r="B19988" s="503"/>
    </row>
    <row r="19989" spans="2:2">
      <c r="B19989" s="503"/>
    </row>
    <row r="19990" spans="2:2">
      <c r="B19990" s="503"/>
    </row>
    <row r="19991" spans="2:2">
      <c r="B19991" s="503"/>
    </row>
    <row r="19992" spans="2:2">
      <c r="B19992" s="503"/>
    </row>
    <row r="19993" spans="2:2">
      <c r="B19993" s="503"/>
    </row>
    <row r="19994" spans="2:2">
      <c r="B19994" s="503"/>
    </row>
    <row r="19995" spans="2:2">
      <c r="B19995" s="503"/>
    </row>
    <row r="19996" spans="2:2">
      <c r="B19996" s="503"/>
    </row>
    <row r="19997" spans="2:2">
      <c r="B19997" s="503"/>
    </row>
    <row r="19998" spans="2:2">
      <c r="B19998" s="503"/>
    </row>
    <row r="19999" spans="2:2">
      <c r="B19999" s="503"/>
    </row>
    <row r="20000" spans="2:2">
      <c r="B20000" s="503"/>
    </row>
    <row r="20001" spans="2:2">
      <c r="B20001" s="503"/>
    </row>
    <row r="20002" spans="2:2">
      <c r="B20002" s="503"/>
    </row>
    <row r="20003" spans="2:2">
      <c r="B20003" s="503"/>
    </row>
    <row r="20004" spans="2:2">
      <c r="B20004" s="503"/>
    </row>
    <row r="20005" spans="2:2">
      <c r="B20005" s="503"/>
    </row>
    <row r="20006" spans="2:2">
      <c r="B20006" s="503"/>
    </row>
    <row r="20007" spans="2:2">
      <c r="B20007" s="503"/>
    </row>
    <row r="20008" spans="2:2">
      <c r="B20008" s="503"/>
    </row>
    <row r="20009" spans="2:2">
      <c r="B20009" s="503"/>
    </row>
    <row r="20010" spans="2:2">
      <c r="B20010" s="503"/>
    </row>
    <row r="20011" spans="2:2">
      <c r="B20011" s="503"/>
    </row>
    <row r="20012" spans="2:2">
      <c r="B20012" s="503"/>
    </row>
    <row r="20013" spans="2:2">
      <c r="B20013" s="503"/>
    </row>
    <row r="20014" spans="2:2">
      <c r="B20014" s="503"/>
    </row>
    <row r="20015" spans="2:2">
      <c r="B20015" s="503"/>
    </row>
    <row r="20016" spans="2:2">
      <c r="B20016" s="503"/>
    </row>
    <row r="20017" spans="2:2">
      <c r="B20017" s="503"/>
    </row>
    <row r="20018" spans="2:2">
      <c r="B20018" s="503"/>
    </row>
    <row r="20019" spans="2:2">
      <c r="B20019" s="503"/>
    </row>
    <row r="20020" spans="2:2">
      <c r="B20020" s="503"/>
    </row>
    <row r="20021" spans="2:2">
      <c r="B20021" s="503"/>
    </row>
    <row r="20022" spans="2:2">
      <c r="B20022" s="503"/>
    </row>
    <row r="20023" spans="2:2">
      <c r="B20023" s="503"/>
    </row>
    <row r="20024" spans="2:2">
      <c r="B20024" s="503"/>
    </row>
    <row r="20025" spans="2:2">
      <c r="B20025" s="503"/>
    </row>
    <row r="20026" spans="2:2">
      <c r="B20026" s="503"/>
    </row>
    <row r="20027" spans="2:2">
      <c r="B20027" s="503"/>
    </row>
    <row r="20028" spans="2:2">
      <c r="B20028" s="503"/>
    </row>
    <row r="20029" spans="2:2">
      <c r="B20029" s="503"/>
    </row>
    <row r="20030" spans="2:2">
      <c r="B20030" s="503"/>
    </row>
    <row r="20031" spans="2:2">
      <c r="B20031" s="503"/>
    </row>
    <row r="20032" spans="2:2">
      <c r="B20032" s="503"/>
    </row>
    <row r="20033" spans="2:2">
      <c r="B20033" s="503"/>
    </row>
    <row r="20034" spans="2:2">
      <c r="B20034" s="503"/>
    </row>
    <row r="20035" spans="2:2">
      <c r="B20035" s="503"/>
    </row>
    <row r="20036" spans="2:2">
      <c r="B20036" s="503"/>
    </row>
    <row r="20037" spans="2:2">
      <c r="B20037" s="503"/>
    </row>
    <row r="20038" spans="2:2">
      <c r="B20038" s="503"/>
    </row>
    <row r="20039" spans="2:2">
      <c r="B20039" s="503"/>
    </row>
    <row r="20040" spans="2:2">
      <c r="B20040" s="503"/>
    </row>
    <row r="20041" spans="2:2">
      <c r="B20041" s="503"/>
    </row>
    <row r="20042" spans="2:2">
      <c r="B20042" s="503"/>
    </row>
    <row r="20043" spans="2:2">
      <c r="B20043" s="503"/>
    </row>
    <row r="20044" spans="2:2">
      <c r="B20044" s="503"/>
    </row>
    <row r="20045" spans="2:2">
      <c r="B20045" s="503"/>
    </row>
    <row r="20046" spans="2:2">
      <c r="B20046" s="503"/>
    </row>
    <row r="20047" spans="2:2">
      <c r="B20047" s="503"/>
    </row>
    <row r="20048" spans="2:2">
      <c r="B20048" s="503"/>
    </row>
    <row r="20049" spans="2:2">
      <c r="B20049" s="503"/>
    </row>
    <row r="20050" spans="2:2">
      <c r="B20050" s="503"/>
    </row>
    <row r="20051" spans="2:2">
      <c r="B20051" s="503"/>
    </row>
    <row r="20052" spans="2:2">
      <c r="B20052" s="503"/>
    </row>
    <row r="20053" spans="2:2">
      <c r="B20053" s="503"/>
    </row>
    <row r="20054" spans="2:2">
      <c r="B20054" s="503"/>
    </row>
    <row r="20055" spans="2:2">
      <c r="B20055" s="503"/>
    </row>
    <row r="20056" spans="2:2">
      <c r="B20056" s="503"/>
    </row>
    <row r="20057" spans="2:2">
      <c r="B20057" s="503"/>
    </row>
    <row r="20058" spans="2:2">
      <c r="B20058" s="503"/>
    </row>
    <row r="20059" spans="2:2">
      <c r="B20059" s="503"/>
    </row>
    <row r="20060" spans="2:2">
      <c r="B20060" s="503"/>
    </row>
    <row r="20061" spans="2:2">
      <c r="B20061" s="503"/>
    </row>
    <row r="20062" spans="2:2">
      <c r="B20062" s="503"/>
    </row>
    <row r="20063" spans="2:2">
      <c r="B20063" s="503"/>
    </row>
    <row r="20064" spans="2:2">
      <c r="B20064" s="503"/>
    </row>
    <row r="20065" spans="2:2">
      <c r="B20065" s="503"/>
    </row>
    <row r="20066" spans="2:2">
      <c r="B20066" s="503"/>
    </row>
    <row r="20067" spans="2:2">
      <c r="B20067" s="503"/>
    </row>
    <row r="20068" spans="2:2">
      <c r="B20068" s="503"/>
    </row>
    <row r="20069" spans="2:2">
      <c r="B20069" s="503"/>
    </row>
    <row r="20070" spans="2:2">
      <c r="B20070" s="503"/>
    </row>
    <row r="20071" spans="2:2">
      <c r="B20071" s="503"/>
    </row>
    <row r="20072" spans="2:2">
      <c r="B20072" s="503"/>
    </row>
    <row r="20073" spans="2:2">
      <c r="B20073" s="503"/>
    </row>
    <row r="20074" spans="2:2">
      <c r="B20074" s="503"/>
    </row>
    <row r="20075" spans="2:2">
      <c r="B20075" s="503"/>
    </row>
    <row r="20076" spans="2:2">
      <c r="B20076" s="503"/>
    </row>
    <row r="20077" spans="2:2">
      <c r="B20077" s="503"/>
    </row>
    <row r="20078" spans="2:2">
      <c r="B20078" s="503"/>
    </row>
    <row r="20079" spans="2:2">
      <c r="B20079" s="503"/>
    </row>
    <row r="20080" spans="2:2">
      <c r="B20080" s="503"/>
    </row>
    <row r="20081" spans="2:2">
      <c r="B20081" s="503"/>
    </row>
    <row r="20082" spans="2:2">
      <c r="B20082" s="503"/>
    </row>
    <row r="20083" spans="2:2">
      <c r="B20083" s="503"/>
    </row>
    <row r="20084" spans="2:2">
      <c r="B20084" s="503"/>
    </row>
    <row r="20085" spans="2:2">
      <c r="B20085" s="503"/>
    </row>
    <row r="20086" spans="2:2">
      <c r="B20086" s="503"/>
    </row>
    <row r="20087" spans="2:2">
      <c r="B20087" s="503"/>
    </row>
    <row r="20088" spans="2:2">
      <c r="B20088" s="503"/>
    </row>
    <row r="20089" spans="2:2">
      <c r="B20089" s="503"/>
    </row>
    <row r="20090" spans="2:2">
      <c r="B20090" s="503"/>
    </row>
    <row r="20091" spans="2:2">
      <c r="B20091" s="503"/>
    </row>
    <row r="20092" spans="2:2">
      <c r="B20092" s="503"/>
    </row>
    <row r="20093" spans="2:2">
      <c r="B20093" s="503"/>
    </row>
    <row r="20094" spans="2:2">
      <c r="B20094" s="503"/>
    </row>
    <row r="20095" spans="2:2">
      <c r="B20095" s="503"/>
    </row>
    <row r="20096" spans="2:2">
      <c r="B20096" s="503"/>
    </row>
    <row r="20097" spans="2:2">
      <c r="B20097" s="503"/>
    </row>
    <row r="20098" spans="2:2">
      <c r="B20098" s="503"/>
    </row>
    <row r="20099" spans="2:2">
      <c r="B20099" s="503"/>
    </row>
    <row r="20100" spans="2:2">
      <c r="B20100" s="503"/>
    </row>
    <row r="20101" spans="2:2">
      <c r="B20101" s="503"/>
    </row>
    <row r="20102" spans="2:2">
      <c r="B20102" s="503"/>
    </row>
    <row r="20103" spans="2:2">
      <c r="B20103" s="503"/>
    </row>
    <row r="20104" spans="2:2">
      <c r="B20104" s="503"/>
    </row>
    <row r="20105" spans="2:2">
      <c r="B20105" s="503"/>
    </row>
    <row r="20106" spans="2:2">
      <c r="B20106" s="503"/>
    </row>
    <row r="20107" spans="2:2">
      <c r="B20107" s="503"/>
    </row>
    <row r="20108" spans="2:2">
      <c r="B20108" s="503"/>
    </row>
    <row r="20109" spans="2:2">
      <c r="B20109" s="503"/>
    </row>
    <row r="20110" spans="2:2">
      <c r="B20110" s="503"/>
    </row>
    <row r="20111" spans="2:2">
      <c r="B20111" s="503"/>
    </row>
    <row r="20112" spans="2:2">
      <c r="B20112" s="503"/>
    </row>
    <row r="20113" spans="2:2">
      <c r="B20113" s="503"/>
    </row>
    <row r="20114" spans="2:2">
      <c r="B20114" s="503"/>
    </row>
    <row r="20115" spans="2:2">
      <c r="B20115" s="503"/>
    </row>
    <row r="20116" spans="2:2">
      <c r="B20116" s="503"/>
    </row>
    <row r="20117" spans="2:2">
      <c r="B20117" s="503"/>
    </row>
    <row r="20118" spans="2:2">
      <c r="B20118" s="503"/>
    </row>
    <row r="20119" spans="2:2">
      <c r="B20119" s="503"/>
    </row>
    <row r="20120" spans="2:2">
      <c r="B20120" s="503"/>
    </row>
    <row r="20121" spans="2:2">
      <c r="B20121" s="503"/>
    </row>
    <row r="20122" spans="2:2">
      <c r="B20122" s="503"/>
    </row>
    <row r="20123" spans="2:2">
      <c r="B20123" s="503"/>
    </row>
    <row r="20124" spans="2:2">
      <c r="B20124" s="503"/>
    </row>
    <row r="20125" spans="2:2">
      <c r="B20125" s="503"/>
    </row>
    <row r="20126" spans="2:2">
      <c r="B20126" s="503"/>
    </row>
    <row r="20127" spans="2:2">
      <c r="B20127" s="503"/>
    </row>
    <row r="20128" spans="2:2">
      <c r="B20128" s="503"/>
    </row>
    <row r="20129" spans="2:2">
      <c r="B20129" s="503"/>
    </row>
    <row r="20130" spans="2:2">
      <c r="B20130" s="503"/>
    </row>
    <row r="20131" spans="2:2">
      <c r="B20131" s="503"/>
    </row>
    <row r="20132" spans="2:2">
      <c r="B20132" s="503"/>
    </row>
    <row r="20133" spans="2:2">
      <c r="B20133" s="503"/>
    </row>
    <row r="20134" spans="2:2">
      <c r="B20134" s="503"/>
    </row>
    <row r="20135" spans="2:2">
      <c r="B20135" s="503"/>
    </row>
    <row r="20136" spans="2:2">
      <c r="B20136" s="503"/>
    </row>
    <row r="20137" spans="2:2">
      <c r="B20137" s="503"/>
    </row>
    <row r="20138" spans="2:2">
      <c r="B20138" s="503"/>
    </row>
    <row r="20139" spans="2:2">
      <c r="B20139" s="503"/>
    </row>
    <row r="20140" spans="2:2">
      <c r="B20140" s="503"/>
    </row>
    <row r="20141" spans="2:2">
      <c r="B20141" s="503"/>
    </row>
    <row r="20142" spans="2:2">
      <c r="B20142" s="503"/>
    </row>
    <row r="20143" spans="2:2">
      <c r="B20143" s="503"/>
    </row>
    <row r="20144" spans="2:2">
      <c r="B20144" s="503"/>
    </row>
    <row r="20145" spans="2:2">
      <c r="B20145" s="503"/>
    </row>
    <row r="20146" spans="2:2">
      <c r="B20146" s="503"/>
    </row>
    <row r="20147" spans="2:2">
      <c r="B20147" s="503"/>
    </row>
    <row r="20148" spans="2:2">
      <c r="B20148" s="503"/>
    </row>
    <row r="20149" spans="2:2">
      <c r="B20149" s="503"/>
    </row>
    <row r="20150" spans="2:2">
      <c r="B20150" s="503"/>
    </row>
    <row r="20151" spans="2:2">
      <c r="B20151" s="503"/>
    </row>
    <row r="20152" spans="2:2">
      <c r="B20152" s="503"/>
    </row>
    <row r="20153" spans="2:2">
      <c r="B20153" s="503"/>
    </row>
    <row r="20154" spans="2:2">
      <c r="B20154" s="503"/>
    </row>
    <row r="20155" spans="2:2">
      <c r="B20155" s="503"/>
    </row>
    <row r="20156" spans="2:2">
      <c r="B20156" s="503"/>
    </row>
    <row r="20157" spans="2:2">
      <c r="B20157" s="503"/>
    </row>
    <row r="20158" spans="2:2">
      <c r="B20158" s="503"/>
    </row>
    <row r="20159" spans="2:2">
      <c r="B20159" s="503"/>
    </row>
    <row r="20160" spans="2:2">
      <c r="B20160" s="503"/>
    </row>
    <row r="20161" spans="2:2">
      <c r="B20161" s="503"/>
    </row>
    <row r="20162" spans="2:2">
      <c r="B20162" s="503"/>
    </row>
    <row r="20163" spans="2:2">
      <c r="B20163" s="503"/>
    </row>
    <row r="20164" spans="2:2">
      <c r="B20164" s="503"/>
    </row>
    <row r="20165" spans="2:2">
      <c r="B20165" s="503"/>
    </row>
    <row r="20166" spans="2:2">
      <c r="B20166" s="503"/>
    </row>
    <row r="20167" spans="2:2">
      <c r="B20167" s="503"/>
    </row>
    <row r="20168" spans="2:2">
      <c r="B20168" s="503"/>
    </row>
    <row r="20169" spans="2:2">
      <c r="B20169" s="503"/>
    </row>
    <row r="20170" spans="2:2">
      <c r="B20170" s="503"/>
    </row>
    <row r="20171" spans="2:2">
      <c r="B20171" s="503"/>
    </row>
    <row r="20172" spans="2:2">
      <c r="B20172" s="503"/>
    </row>
    <row r="20173" spans="2:2">
      <c r="B20173" s="503"/>
    </row>
    <row r="20174" spans="2:2">
      <c r="B20174" s="503"/>
    </row>
    <row r="20175" spans="2:2">
      <c r="B20175" s="503"/>
    </row>
    <row r="20176" spans="2:2">
      <c r="B20176" s="503"/>
    </row>
    <row r="20177" spans="2:2">
      <c r="B20177" s="503"/>
    </row>
    <row r="20178" spans="2:2">
      <c r="B20178" s="503"/>
    </row>
    <row r="20179" spans="2:2">
      <c r="B20179" s="503"/>
    </row>
    <row r="20180" spans="2:2">
      <c r="B20180" s="503"/>
    </row>
    <row r="20181" spans="2:2">
      <c r="B20181" s="503"/>
    </row>
    <row r="20182" spans="2:2">
      <c r="B20182" s="503"/>
    </row>
    <row r="20183" spans="2:2">
      <c r="B20183" s="503"/>
    </row>
    <row r="20184" spans="2:2">
      <c r="B20184" s="503"/>
    </row>
    <row r="20185" spans="2:2">
      <c r="B20185" s="503"/>
    </row>
    <row r="20186" spans="2:2">
      <c r="B20186" s="503"/>
    </row>
    <row r="20187" spans="2:2">
      <c r="B20187" s="503"/>
    </row>
    <row r="20188" spans="2:2">
      <c r="B20188" s="503"/>
    </row>
    <row r="20189" spans="2:2">
      <c r="B20189" s="503"/>
    </row>
    <row r="20190" spans="2:2">
      <c r="B20190" s="503"/>
    </row>
    <row r="20191" spans="2:2">
      <c r="B20191" s="503"/>
    </row>
    <row r="20192" spans="2:2">
      <c r="B20192" s="503"/>
    </row>
    <row r="20193" spans="2:2">
      <c r="B20193" s="503"/>
    </row>
    <row r="20194" spans="2:2">
      <c r="B20194" s="503"/>
    </row>
    <row r="20195" spans="2:2">
      <c r="B20195" s="503"/>
    </row>
    <row r="20196" spans="2:2">
      <c r="B20196" s="503"/>
    </row>
    <row r="20197" spans="2:2">
      <c r="B20197" s="503"/>
    </row>
    <row r="20198" spans="2:2">
      <c r="B20198" s="503"/>
    </row>
    <row r="20199" spans="2:2">
      <c r="B20199" s="503"/>
    </row>
    <row r="20200" spans="2:2">
      <c r="B20200" s="503"/>
    </row>
    <row r="20201" spans="2:2">
      <c r="B20201" s="503"/>
    </row>
    <row r="20202" spans="2:2">
      <c r="B20202" s="503"/>
    </row>
    <row r="20203" spans="2:2">
      <c r="B20203" s="503"/>
    </row>
    <row r="20204" spans="2:2">
      <c r="B20204" s="503"/>
    </row>
    <row r="20205" spans="2:2">
      <c r="B20205" s="503"/>
    </row>
    <row r="20206" spans="2:2">
      <c r="B20206" s="503"/>
    </row>
    <row r="20207" spans="2:2">
      <c r="B20207" s="503"/>
    </row>
    <row r="20208" spans="2:2">
      <c r="B20208" s="503"/>
    </row>
    <row r="20209" spans="2:2">
      <c r="B20209" s="503"/>
    </row>
    <row r="20210" spans="2:2">
      <c r="B20210" s="503"/>
    </row>
    <row r="20211" spans="2:2">
      <c r="B20211" s="503"/>
    </row>
    <row r="20212" spans="2:2">
      <c r="B20212" s="503"/>
    </row>
    <row r="20213" spans="2:2">
      <c r="B20213" s="503"/>
    </row>
    <row r="20214" spans="2:2">
      <c r="B20214" s="503"/>
    </row>
    <row r="20215" spans="2:2">
      <c r="B20215" s="503"/>
    </row>
    <row r="20216" spans="2:2">
      <c r="B20216" s="503"/>
    </row>
    <row r="20217" spans="2:2">
      <c r="B20217" s="503"/>
    </row>
    <row r="20218" spans="2:2">
      <c r="B20218" s="503"/>
    </row>
    <row r="20219" spans="2:2">
      <c r="B20219" s="503"/>
    </row>
    <row r="20220" spans="2:2">
      <c r="B20220" s="503"/>
    </row>
    <row r="20221" spans="2:2">
      <c r="B20221" s="503"/>
    </row>
    <row r="20222" spans="2:2">
      <c r="B20222" s="503"/>
    </row>
    <row r="20223" spans="2:2">
      <c r="B20223" s="503"/>
    </row>
    <row r="20224" spans="2:2">
      <c r="B20224" s="503"/>
    </row>
    <row r="20225" spans="2:2">
      <c r="B20225" s="503"/>
    </row>
    <row r="20226" spans="2:2">
      <c r="B20226" s="503"/>
    </row>
    <row r="20227" spans="2:2">
      <c r="B20227" s="503"/>
    </row>
    <row r="20228" spans="2:2">
      <c r="B20228" s="503"/>
    </row>
    <row r="20229" spans="2:2">
      <c r="B20229" s="503"/>
    </row>
    <row r="20230" spans="2:2">
      <c r="B20230" s="503"/>
    </row>
    <row r="20231" spans="2:2">
      <c r="B20231" s="503"/>
    </row>
    <row r="20232" spans="2:2">
      <c r="B20232" s="503"/>
    </row>
    <row r="20233" spans="2:2">
      <c r="B20233" s="503"/>
    </row>
    <row r="20234" spans="2:2">
      <c r="B20234" s="503"/>
    </row>
    <row r="20235" spans="2:2">
      <c r="B20235" s="503"/>
    </row>
    <row r="20236" spans="2:2">
      <c r="B20236" s="503"/>
    </row>
    <row r="20237" spans="2:2">
      <c r="B20237" s="503"/>
    </row>
    <row r="20238" spans="2:2">
      <c r="B20238" s="503"/>
    </row>
    <row r="20239" spans="2:2">
      <c r="B20239" s="503"/>
    </row>
    <row r="20240" spans="2:2">
      <c r="B20240" s="503"/>
    </row>
    <row r="20241" spans="2:2">
      <c r="B20241" s="503"/>
    </row>
    <row r="20242" spans="2:2">
      <c r="B20242" s="503"/>
    </row>
    <row r="20243" spans="2:2">
      <c r="B20243" s="503"/>
    </row>
    <row r="20244" spans="2:2">
      <c r="B20244" s="503"/>
    </row>
    <row r="20245" spans="2:2">
      <c r="B20245" s="503"/>
    </row>
    <row r="20246" spans="2:2">
      <c r="B20246" s="503"/>
    </row>
    <row r="20247" spans="2:2">
      <c r="B20247" s="503"/>
    </row>
    <row r="20248" spans="2:2">
      <c r="B20248" s="503"/>
    </row>
    <row r="20249" spans="2:2">
      <c r="B20249" s="503"/>
    </row>
    <row r="20250" spans="2:2">
      <c r="B20250" s="503"/>
    </row>
    <row r="20251" spans="2:2">
      <c r="B20251" s="503"/>
    </row>
    <row r="20252" spans="2:2">
      <c r="B20252" s="503"/>
    </row>
    <row r="20253" spans="2:2">
      <c r="B20253" s="503"/>
    </row>
    <row r="20254" spans="2:2">
      <c r="B20254" s="503"/>
    </row>
    <row r="20255" spans="2:2">
      <c r="B20255" s="503"/>
    </row>
    <row r="20256" spans="2:2">
      <c r="B20256" s="503"/>
    </row>
    <row r="20257" spans="2:2">
      <c r="B20257" s="503"/>
    </row>
    <row r="20258" spans="2:2">
      <c r="B20258" s="503"/>
    </row>
    <row r="20259" spans="2:2">
      <c r="B20259" s="503"/>
    </row>
    <row r="20260" spans="2:2">
      <c r="B20260" s="503"/>
    </row>
    <row r="20261" spans="2:2">
      <c r="B20261" s="503"/>
    </row>
    <row r="20262" spans="2:2">
      <c r="B20262" s="503"/>
    </row>
    <row r="20263" spans="2:2">
      <c r="B20263" s="503"/>
    </row>
    <row r="20264" spans="2:2">
      <c r="B20264" s="503"/>
    </row>
    <row r="20265" spans="2:2">
      <c r="B20265" s="503"/>
    </row>
    <row r="20266" spans="2:2">
      <c r="B20266" s="503"/>
    </row>
    <row r="20267" spans="2:2">
      <c r="B20267" s="503"/>
    </row>
    <row r="20268" spans="2:2">
      <c r="B20268" s="503"/>
    </row>
    <row r="20269" spans="2:2">
      <c r="B20269" s="503"/>
    </row>
    <row r="20270" spans="2:2">
      <c r="B20270" s="503"/>
    </row>
    <row r="20271" spans="2:2">
      <c r="B20271" s="503"/>
    </row>
    <row r="20272" spans="2:2">
      <c r="B20272" s="503"/>
    </row>
    <row r="20273" spans="2:2">
      <c r="B20273" s="503"/>
    </row>
    <row r="20274" spans="2:2">
      <c r="B20274" s="503"/>
    </row>
    <row r="20275" spans="2:2">
      <c r="B20275" s="503"/>
    </row>
    <row r="20276" spans="2:2">
      <c r="B20276" s="503"/>
    </row>
    <row r="20277" spans="2:2">
      <c r="B20277" s="503"/>
    </row>
    <row r="20278" spans="2:2">
      <c r="B20278" s="503"/>
    </row>
    <row r="20279" spans="2:2">
      <c r="B20279" s="503"/>
    </row>
    <row r="20280" spans="2:2">
      <c r="B20280" s="503"/>
    </row>
    <row r="20281" spans="2:2">
      <c r="B20281" s="503"/>
    </row>
    <row r="20282" spans="2:2">
      <c r="B20282" s="503"/>
    </row>
    <row r="20283" spans="2:2">
      <c r="B20283" s="503"/>
    </row>
    <row r="20284" spans="2:2">
      <c r="B20284" s="503"/>
    </row>
    <row r="20285" spans="2:2">
      <c r="B20285" s="503"/>
    </row>
    <row r="20286" spans="2:2">
      <c r="B20286" s="503"/>
    </row>
    <row r="20287" spans="2:2">
      <c r="B20287" s="503"/>
    </row>
    <row r="20288" spans="2:2">
      <c r="B20288" s="503"/>
    </row>
    <row r="20289" spans="2:2">
      <c r="B20289" s="503"/>
    </row>
    <row r="20290" spans="2:2">
      <c r="B20290" s="503"/>
    </row>
    <row r="20291" spans="2:2">
      <c r="B20291" s="503"/>
    </row>
    <row r="20292" spans="2:2">
      <c r="B20292" s="503"/>
    </row>
    <row r="20293" spans="2:2">
      <c r="B20293" s="503"/>
    </row>
    <row r="20294" spans="2:2">
      <c r="B20294" s="503"/>
    </row>
    <row r="20295" spans="2:2">
      <c r="B20295" s="503"/>
    </row>
    <row r="20296" spans="2:2">
      <c r="B20296" s="503"/>
    </row>
    <row r="20297" spans="2:2">
      <c r="B20297" s="503"/>
    </row>
    <row r="20298" spans="2:2">
      <c r="B20298" s="503"/>
    </row>
    <row r="20299" spans="2:2">
      <c r="B20299" s="503"/>
    </row>
    <row r="20300" spans="2:2">
      <c r="B20300" s="503"/>
    </row>
    <row r="20301" spans="2:2">
      <c r="B20301" s="503"/>
    </row>
    <row r="20302" spans="2:2">
      <c r="B20302" s="503"/>
    </row>
    <row r="20303" spans="2:2">
      <c r="B20303" s="503"/>
    </row>
    <row r="20304" spans="2:2">
      <c r="B20304" s="503"/>
    </row>
    <row r="20305" spans="2:2">
      <c r="B20305" s="503"/>
    </row>
    <row r="20306" spans="2:2">
      <c r="B20306" s="503"/>
    </row>
    <row r="20307" spans="2:2">
      <c r="B20307" s="503"/>
    </row>
    <row r="20308" spans="2:2">
      <c r="B20308" s="503"/>
    </row>
    <row r="20309" spans="2:2">
      <c r="B20309" s="503"/>
    </row>
    <row r="20310" spans="2:2">
      <c r="B20310" s="503"/>
    </row>
    <row r="20311" spans="2:2">
      <c r="B20311" s="503"/>
    </row>
    <row r="20312" spans="2:2">
      <c r="B20312" s="503"/>
    </row>
    <row r="20313" spans="2:2">
      <c r="B20313" s="503"/>
    </row>
    <row r="20314" spans="2:2">
      <c r="B20314" s="503"/>
    </row>
    <row r="20315" spans="2:2">
      <c r="B20315" s="503"/>
    </row>
    <row r="20316" spans="2:2">
      <c r="B20316" s="503"/>
    </row>
    <row r="20317" spans="2:2">
      <c r="B20317" s="503"/>
    </row>
    <row r="20318" spans="2:2">
      <c r="B20318" s="503"/>
    </row>
    <row r="20319" spans="2:2">
      <c r="B20319" s="503"/>
    </row>
    <row r="20320" spans="2:2">
      <c r="B20320" s="503"/>
    </row>
    <row r="20321" spans="2:2">
      <c r="B20321" s="503"/>
    </row>
    <row r="20322" spans="2:2">
      <c r="B20322" s="503"/>
    </row>
    <row r="20323" spans="2:2">
      <c r="B20323" s="503"/>
    </row>
    <row r="20324" spans="2:2">
      <c r="B20324" s="503"/>
    </row>
    <row r="20325" spans="2:2">
      <c r="B20325" s="503"/>
    </row>
    <row r="20326" spans="2:2">
      <c r="B20326" s="503"/>
    </row>
    <row r="20327" spans="2:2">
      <c r="B20327" s="503"/>
    </row>
    <row r="20328" spans="2:2">
      <c r="B20328" s="503"/>
    </row>
    <row r="20329" spans="2:2">
      <c r="B20329" s="503"/>
    </row>
    <row r="20330" spans="2:2">
      <c r="B20330" s="503"/>
    </row>
    <row r="20331" spans="2:2">
      <c r="B20331" s="503"/>
    </row>
    <row r="20332" spans="2:2">
      <c r="B20332" s="503"/>
    </row>
    <row r="20333" spans="2:2">
      <c r="B20333" s="503"/>
    </row>
    <row r="20334" spans="2:2">
      <c r="B20334" s="503"/>
    </row>
    <row r="20335" spans="2:2">
      <c r="B20335" s="503"/>
    </row>
    <row r="20336" spans="2:2">
      <c r="B20336" s="503"/>
    </row>
    <row r="20337" spans="2:2">
      <c r="B20337" s="503"/>
    </row>
    <row r="20338" spans="2:2">
      <c r="B20338" s="503"/>
    </row>
    <row r="20339" spans="2:2">
      <c r="B20339" s="503"/>
    </row>
    <row r="20340" spans="2:2">
      <c r="B20340" s="503"/>
    </row>
    <row r="20341" spans="2:2">
      <c r="B20341" s="503"/>
    </row>
    <row r="20342" spans="2:2">
      <c r="B20342" s="503"/>
    </row>
    <row r="20343" spans="2:2">
      <c r="B20343" s="503"/>
    </row>
    <row r="20344" spans="2:2">
      <c r="B20344" s="503"/>
    </row>
    <row r="20345" spans="2:2">
      <c r="B20345" s="503"/>
    </row>
    <row r="20346" spans="2:2">
      <c r="B20346" s="503"/>
    </row>
    <row r="20347" spans="2:2">
      <c r="B20347" s="503"/>
    </row>
    <row r="20348" spans="2:2">
      <c r="B20348" s="503"/>
    </row>
    <row r="20349" spans="2:2">
      <c r="B20349" s="503"/>
    </row>
    <row r="20350" spans="2:2">
      <c r="B20350" s="503"/>
    </row>
    <row r="20351" spans="2:2">
      <c r="B20351" s="503"/>
    </row>
    <row r="20352" spans="2:2">
      <c r="B20352" s="503"/>
    </row>
    <row r="20353" spans="2:2">
      <c r="B20353" s="503"/>
    </row>
    <row r="20354" spans="2:2">
      <c r="B20354" s="503"/>
    </row>
    <row r="20355" spans="2:2">
      <c r="B20355" s="503"/>
    </row>
    <row r="20356" spans="2:2">
      <c r="B20356" s="503"/>
    </row>
    <row r="20357" spans="2:2">
      <c r="B20357" s="503"/>
    </row>
    <row r="20358" spans="2:2">
      <c r="B20358" s="503"/>
    </row>
    <row r="20359" spans="2:2">
      <c r="B20359" s="503"/>
    </row>
    <row r="20360" spans="2:2">
      <c r="B20360" s="503"/>
    </row>
    <row r="20361" spans="2:2">
      <c r="B20361" s="503"/>
    </row>
    <row r="20362" spans="2:2">
      <c r="B20362" s="503"/>
    </row>
    <row r="20363" spans="2:2">
      <c r="B20363" s="503"/>
    </row>
    <row r="20364" spans="2:2">
      <c r="B20364" s="503"/>
    </row>
    <row r="20365" spans="2:2">
      <c r="B20365" s="503"/>
    </row>
    <row r="20366" spans="2:2">
      <c r="B20366" s="503"/>
    </row>
    <row r="20367" spans="2:2">
      <c r="B20367" s="503"/>
    </row>
    <row r="20368" spans="2:2">
      <c r="B20368" s="503"/>
    </row>
    <row r="20369" spans="2:2">
      <c r="B20369" s="503"/>
    </row>
    <row r="20370" spans="2:2">
      <c r="B20370" s="503"/>
    </row>
    <row r="20371" spans="2:2">
      <c r="B20371" s="503"/>
    </row>
    <row r="20372" spans="2:2">
      <c r="B20372" s="503"/>
    </row>
    <row r="20373" spans="2:2">
      <c r="B20373" s="503"/>
    </row>
    <row r="20374" spans="2:2">
      <c r="B20374" s="503"/>
    </row>
    <row r="20375" spans="2:2">
      <c r="B20375" s="503"/>
    </row>
    <row r="20376" spans="2:2">
      <c r="B20376" s="503"/>
    </row>
    <row r="20377" spans="2:2">
      <c r="B20377" s="503"/>
    </row>
    <row r="20378" spans="2:2">
      <c r="B20378" s="503"/>
    </row>
    <row r="20379" spans="2:2">
      <c r="B20379" s="503"/>
    </row>
    <row r="20380" spans="2:2">
      <c r="B20380" s="503"/>
    </row>
    <row r="20381" spans="2:2">
      <c r="B20381" s="503"/>
    </row>
    <row r="20382" spans="2:2">
      <c r="B20382" s="503"/>
    </row>
    <row r="20383" spans="2:2">
      <c r="B20383" s="503"/>
    </row>
    <row r="20384" spans="2:2">
      <c r="B20384" s="503"/>
    </row>
    <row r="20385" spans="2:2">
      <c r="B20385" s="503"/>
    </row>
    <row r="20386" spans="2:2">
      <c r="B20386" s="503"/>
    </row>
    <row r="20387" spans="2:2">
      <c r="B20387" s="503"/>
    </row>
    <row r="20388" spans="2:2">
      <c r="B20388" s="503"/>
    </row>
    <row r="20389" spans="2:2">
      <c r="B20389" s="503"/>
    </row>
    <row r="20390" spans="2:2">
      <c r="B20390" s="503"/>
    </row>
    <row r="20391" spans="2:2">
      <c r="B20391" s="503"/>
    </row>
    <row r="20392" spans="2:2">
      <c r="B20392" s="503"/>
    </row>
    <row r="20393" spans="2:2">
      <c r="B20393" s="503"/>
    </row>
    <row r="20394" spans="2:2">
      <c r="B20394" s="503"/>
    </row>
    <row r="20395" spans="2:2">
      <c r="B20395" s="503"/>
    </row>
    <row r="20396" spans="2:2">
      <c r="B20396" s="503"/>
    </row>
    <row r="20397" spans="2:2">
      <c r="B20397" s="503"/>
    </row>
    <row r="20398" spans="2:2">
      <c r="B20398" s="503"/>
    </row>
    <row r="20399" spans="2:2">
      <c r="B20399" s="503"/>
    </row>
    <row r="20400" spans="2:2">
      <c r="B20400" s="503"/>
    </row>
    <row r="20401" spans="2:2">
      <c r="B20401" s="503"/>
    </row>
    <row r="20402" spans="2:2">
      <c r="B20402" s="503"/>
    </row>
    <row r="20403" spans="2:2">
      <c r="B20403" s="503"/>
    </row>
    <row r="20404" spans="2:2">
      <c r="B20404" s="503"/>
    </row>
    <row r="20405" spans="2:2">
      <c r="B20405" s="503"/>
    </row>
    <row r="20406" spans="2:2">
      <c r="B20406" s="503"/>
    </row>
    <row r="20407" spans="2:2">
      <c r="B20407" s="503"/>
    </row>
    <row r="20408" spans="2:2">
      <c r="B20408" s="503"/>
    </row>
    <row r="20409" spans="2:2">
      <c r="B20409" s="503"/>
    </row>
    <row r="20410" spans="2:2">
      <c r="B20410" s="503"/>
    </row>
    <row r="20411" spans="2:2">
      <c r="B20411" s="503"/>
    </row>
    <row r="20412" spans="2:2">
      <c r="B20412" s="503"/>
    </row>
    <row r="20413" spans="2:2">
      <c r="B20413" s="503"/>
    </row>
    <row r="20414" spans="2:2">
      <c r="B20414" s="503"/>
    </row>
    <row r="20415" spans="2:2">
      <c r="B20415" s="503"/>
    </row>
    <row r="20416" spans="2:2">
      <c r="B20416" s="503"/>
    </row>
    <row r="20417" spans="2:2">
      <c r="B20417" s="503"/>
    </row>
    <row r="20418" spans="2:2">
      <c r="B20418" s="503"/>
    </row>
    <row r="20419" spans="2:2">
      <c r="B20419" s="503"/>
    </row>
    <row r="20420" spans="2:2">
      <c r="B20420" s="503"/>
    </row>
    <row r="20421" spans="2:2">
      <c r="B20421" s="503"/>
    </row>
    <row r="20422" spans="2:2">
      <c r="B20422" s="503"/>
    </row>
    <row r="20423" spans="2:2">
      <c r="B20423" s="503"/>
    </row>
    <row r="20424" spans="2:2">
      <c r="B20424" s="503"/>
    </row>
    <row r="20425" spans="2:2">
      <c r="B20425" s="503"/>
    </row>
    <row r="20426" spans="2:2">
      <c r="B20426" s="503"/>
    </row>
    <row r="20427" spans="2:2">
      <c r="B20427" s="503"/>
    </row>
    <row r="20428" spans="2:2">
      <c r="B20428" s="503"/>
    </row>
    <row r="20429" spans="2:2">
      <c r="B20429" s="503"/>
    </row>
    <row r="20430" spans="2:2">
      <c r="B20430" s="503"/>
    </row>
    <row r="20431" spans="2:2">
      <c r="B20431" s="503"/>
    </row>
    <row r="20432" spans="2:2">
      <c r="B20432" s="503"/>
    </row>
    <row r="20433" spans="2:2">
      <c r="B20433" s="503"/>
    </row>
    <row r="20434" spans="2:2">
      <c r="B20434" s="503"/>
    </row>
    <row r="20435" spans="2:2">
      <c r="B20435" s="503"/>
    </row>
    <row r="20436" spans="2:2">
      <c r="B20436" s="503"/>
    </row>
    <row r="20437" spans="2:2">
      <c r="B20437" s="503"/>
    </row>
    <row r="20438" spans="2:2">
      <c r="B20438" s="503"/>
    </row>
    <row r="20439" spans="2:2">
      <c r="B20439" s="503"/>
    </row>
    <row r="20440" spans="2:2">
      <c r="B20440" s="503"/>
    </row>
    <row r="20441" spans="2:2">
      <c r="B20441" s="503"/>
    </row>
    <row r="20442" spans="2:2">
      <c r="B20442" s="503"/>
    </row>
    <row r="20443" spans="2:2">
      <c r="B20443" s="503"/>
    </row>
    <row r="20444" spans="2:2">
      <c r="B20444" s="503"/>
    </row>
    <row r="20445" spans="2:2">
      <c r="B20445" s="503"/>
    </row>
    <row r="20446" spans="2:2">
      <c r="B20446" s="503"/>
    </row>
    <row r="20447" spans="2:2">
      <c r="B20447" s="503"/>
    </row>
    <row r="20448" spans="2:2">
      <c r="B20448" s="503"/>
    </row>
    <row r="20449" spans="2:2">
      <c r="B20449" s="503"/>
    </row>
    <row r="20450" spans="2:2">
      <c r="B20450" s="503"/>
    </row>
    <row r="20451" spans="2:2">
      <c r="B20451" s="503"/>
    </row>
    <row r="20452" spans="2:2">
      <c r="B20452" s="503"/>
    </row>
    <row r="20453" spans="2:2">
      <c r="B20453" s="503"/>
    </row>
    <row r="20454" spans="2:2">
      <c r="B20454" s="503"/>
    </row>
    <row r="20455" spans="2:2">
      <c r="B20455" s="503"/>
    </row>
    <row r="20456" spans="2:2">
      <c r="B20456" s="503"/>
    </row>
    <row r="20457" spans="2:2">
      <c r="B20457" s="503"/>
    </row>
    <row r="20458" spans="2:2">
      <c r="B20458" s="503"/>
    </row>
    <row r="20459" spans="2:2">
      <c r="B20459" s="503"/>
    </row>
    <row r="20460" spans="2:2">
      <c r="B20460" s="503"/>
    </row>
    <row r="20461" spans="2:2">
      <c r="B20461" s="503"/>
    </row>
    <row r="20462" spans="2:2">
      <c r="B20462" s="503"/>
    </row>
    <row r="20463" spans="2:2">
      <c r="B20463" s="503"/>
    </row>
    <row r="20464" spans="2:2">
      <c r="B20464" s="503"/>
    </row>
    <row r="20465" spans="2:2">
      <c r="B20465" s="503"/>
    </row>
    <row r="20466" spans="2:2">
      <c r="B20466" s="503"/>
    </row>
    <row r="20467" spans="2:2">
      <c r="B20467" s="503"/>
    </row>
    <row r="20468" spans="2:2">
      <c r="B20468" s="503"/>
    </row>
    <row r="20469" spans="2:2">
      <c r="B20469" s="503"/>
    </row>
    <row r="20470" spans="2:2">
      <c r="B20470" s="503"/>
    </row>
    <row r="20471" spans="2:2">
      <c r="B20471" s="503"/>
    </row>
    <row r="20472" spans="2:2">
      <c r="B20472" s="503"/>
    </row>
    <row r="20473" spans="2:2">
      <c r="B20473" s="503"/>
    </row>
    <row r="20474" spans="2:2">
      <c r="B20474" s="503"/>
    </row>
    <row r="20475" spans="2:2">
      <c r="B20475" s="503"/>
    </row>
    <row r="20476" spans="2:2">
      <c r="B20476" s="503"/>
    </row>
    <row r="20477" spans="2:2">
      <c r="B20477" s="503"/>
    </row>
    <row r="20478" spans="2:2">
      <c r="B20478" s="503"/>
    </row>
    <row r="20479" spans="2:2">
      <c r="B20479" s="503"/>
    </row>
    <row r="20480" spans="2:2">
      <c r="B20480" s="503"/>
    </row>
    <row r="20481" spans="2:2">
      <c r="B20481" s="503"/>
    </row>
    <row r="20482" spans="2:2">
      <c r="B20482" s="503"/>
    </row>
    <row r="20483" spans="2:2">
      <c r="B20483" s="503"/>
    </row>
    <row r="20484" spans="2:2">
      <c r="B20484" s="503"/>
    </row>
    <row r="20485" spans="2:2">
      <c r="B20485" s="503"/>
    </row>
    <row r="20486" spans="2:2">
      <c r="B20486" s="503"/>
    </row>
    <row r="20487" spans="2:2">
      <c r="B20487" s="503"/>
    </row>
    <row r="20488" spans="2:2">
      <c r="B20488" s="503"/>
    </row>
    <row r="20489" spans="2:2">
      <c r="B20489" s="503"/>
    </row>
    <row r="20490" spans="2:2">
      <c r="B20490" s="503"/>
    </row>
    <row r="20491" spans="2:2">
      <c r="B20491" s="503"/>
    </row>
    <row r="20492" spans="2:2">
      <c r="B20492" s="503"/>
    </row>
    <row r="20493" spans="2:2">
      <c r="B20493" s="503"/>
    </row>
    <row r="20494" spans="2:2">
      <c r="B20494" s="503"/>
    </row>
    <row r="20495" spans="2:2">
      <c r="B20495" s="503"/>
    </row>
    <row r="20496" spans="2:2">
      <c r="B20496" s="503"/>
    </row>
    <row r="20497" spans="2:2">
      <c r="B20497" s="503"/>
    </row>
    <row r="20498" spans="2:2">
      <c r="B20498" s="503"/>
    </row>
    <row r="20499" spans="2:2">
      <c r="B20499" s="503"/>
    </row>
    <row r="20500" spans="2:2">
      <c r="B20500" s="503"/>
    </row>
    <row r="20501" spans="2:2">
      <c r="B20501" s="503"/>
    </row>
    <row r="20502" spans="2:2">
      <c r="B20502" s="503"/>
    </row>
    <row r="20503" spans="2:2">
      <c r="B20503" s="503"/>
    </row>
    <row r="20504" spans="2:2">
      <c r="B20504" s="503"/>
    </row>
    <row r="20505" spans="2:2">
      <c r="B20505" s="503"/>
    </row>
    <row r="20506" spans="2:2">
      <c r="B20506" s="503"/>
    </row>
    <row r="20507" spans="2:2">
      <c r="B20507" s="503"/>
    </row>
    <row r="20508" spans="2:2">
      <c r="B20508" s="503"/>
    </row>
    <row r="20509" spans="2:2">
      <c r="B20509" s="503"/>
    </row>
    <row r="20510" spans="2:2">
      <c r="B20510" s="503"/>
    </row>
    <row r="20511" spans="2:2">
      <c r="B20511" s="503"/>
    </row>
    <row r="20512" spans="2:2">
      <c r="B20512" s="503"/>
    </row>
    <row r="20513" spans="2:2">
      <c r="B20513" s="503"/>
    </row>
    <row r="20514" spans="2:2">
      <c r="B20514" s="503"/>
    </row>
    <row r="20515" spans="2:2">
      <c r="B20515" s="503"/>
    </row>
    <row r="20516" spans="2:2">
      <c r="B20516" s="503"/>
    </row>
    <row r="20517" spans="2:2">
      <c r="B20517" s="503"/>
    </row>
    <row r="20518" spans="2:2">
      <c r="B20518" s="503"/>
    </row>
    <row r="20519" spans="2:2">
      <c r="B20519" s="503"/>
    </row>
    <row r="20520" spans="2:2">
      <c r="B20520" s="503"/>
    </row>
    <row r="20521" spans="2:2">
      <c r="B20521" s="503"/>
    </row>
    <row r="20522" spans="2:2">
      <c r="B20522" s="503"/>
    </row>
    <row r="20523" spans="2:2">
      <c r="B20523" s="503"/>
    </row>
    <row r="20524" spans="2:2">
      <c r="B20524" s="503"/>
    </row>
    <row r="20525" spans="2:2">
      <c r="B20525" s="503"/>
    </row>
    <row r="20526" spans="2:2">
      <c r="B20526" s="503"/>
    </row>
    <row r="20527" spans="2:2">
      <c r="B20527" s="503"/>
    </row>
    <row r="20528" spans="2:2">
      <c r="B20528" s="503"/>
    </row>
    <row r="20529" spans="2:2">
      <c r="B20529" s="503"/>
    </row>
    <row r="20530" spans="2:2">
      <c r="B20530" s="503"/>
    </row>
    <row r="20531" spans="2:2">
      <c r="B20531" s="503"/>
    </row>
    <row r="20532" spans="2:2">
      <c r="B20532" s="503"/>
    </row>
    <row r="20533" spans="2:2">
      <c r="B20533" s="503"/>
    </row>
    <row r="20534" spans="2:2">
      <c r="B20534" s="503"/>
    </row>
    <row r="20535" spans="2:2">
      <c r="B20535" s="503"/>
    </row>
    <row r="20536" spans="2:2">
      <c r="B20536" s="503"/>
    </row>
    <row r="20537" spans="2:2">
      <c r="B20537" s="503"/>
    </row>
    <row r="20538" spans="2:2">
      <c r="B20538" s="503"/>
    </row>
    <row r="20539" spans="2:2">
      <c r="B20539" s="503"/>
    </row>
    <row r="20540" spans="2:2">
      <c r="B20540" s="503"/>
    </row>
    <row r="20541" spans="2:2">
      <c r="B20541" s="503"/>
    </row>
    <row r="20542" spans="2:2">
      <c r="B20542" s="503"/>
    </row>
    <row r="20543" spans="2:2">
      <c r="B20543" s="503"/>
    </row>
    <row r="20544" spans="2:2">
      <c r="B20544" s="503"/>
    </row>
    <row r="20545" spans="2:2">
      <c r="B20545" s="503"/>
    </row>
    <row r="20546" spans="2:2">
      <c r="B20546" s="503"/>
    </row>
    <row r="20547" spans="2:2">
      <c r="B20547" s="503"/>
    </row>
    <row r="20548" spans="2:2">
      <c r="B20548" s="503"/>
    </row>
    <row r="20549" spans="2:2">
      <c r="B20549" s="503"/>
    </row>
    <row r="20550" spans="2:2">
      <c r="B20550" s="503"/>
    </row>
    <row r="20551" spans="2:2">
      <c r="B20551" s="503"/>
    </row>
    <row r="20552" spans="2:2">
      <c r="B20552" s="503"/>
    </row>
    <row r="20553" spans="2:2">
      <c r="B20553" s="503"/>
    </row>
    <row r="20554" spans="2:2">
      <c r="B20554" s="503"/>
    </row>
    <row r="20555" spans="2:2">
      <c r="B20555" s="503"/>
    </row>
    <row r="20556" spans="2:2">
      <c r="B20556" s="503"/>
    </row>
    <row r="20557" spans="2:2">
      <c r="B20557" s="503"/>
    </row>
    <row r="20558" spans="2:2">
      <c r="B20558" s="503"/>
    </row>
    <row r="20559" spans="2:2">
      <c r="B20559" s="503"/>
    </row>
    <row r="20560" spans="2:2">
      <c r="B20560" s="503"/>
    </row>
    <row r="20561" spans="2:2">
      <c r="B20561" s="503"/>
    </row>
    <row r="20562" spans="2:2">
      <c r="B20562" s="503"/>
    </row>
    <row r="20563" spans="2:2">
      <c r="B20563" s="503"/>
    </row>
    <row r="20564" spans="2:2">
      <c r="B20564" s="503"/>
    </row>
    <row r="20565" spans="2:2">
      <c r="B20565" s="503"/>
    </row>
    <row r="20566" spans="2:2">
      <c r="B20566" s="503"/>
    </row>
    <row r="20567" spans="2:2">
      <c r="B20567" s="503"/>
    </row>
    <row r="20568" spans="2:2">
      <c r="B20568" s="503"/>
    </row>
    <row r="20569" spans="2:2">
      <c r="B20569" s="503"/>
    </row>
    <row r="20570" spans="2:2">
      <c r="B20570" s="503"/>
    </row>
    <row r="20571" spans="2:2">
      <c r="B20571" s="503"/>
    </row>
    <row r="20572" spans="2:2">
      <c r="B20572" s="503"/>
    </row>
    <row r="20573" spans="2:2">
      <c r="B20573" s="503"/>
    </row>
    <row r="20574" spans="2:2">
      <c r="B20574" s="503"/>
    </row>
    <row r="20575" spans="2:2">
      <c r="B20575" s="503"/>
    </row>
    <row r="20576" spans="2:2">
      <c r="B20576" s="503"/>
    </row>
    <row r="20577" spans="2:2">
      <c r="B20577" s="503"/>
    </row>
    <row r="20578" spans="2:2">
      <c r="B20578" s="503"/>
    </row>
    <row r="20579" spans="2:2">
      <c r="B20579" s="503"/>
    </row>
    <row r="20580" spans="2:2">
      <c r="B20580" s="503"/>
    </row>
    <row r="20581" spans="2:2">
      <c r="B20581" s="503"/>
    </row>
    <row r="20582" spans="2:2">
      <c r="B20582" s="503"/>
    </row>
    <row r="20583" spans="2:2">
      <c r="B20583" s="503"/>
    </row>
    <row r="20584" spans="2:2">
      <c r="B20584" s="503"/>
    </row>
    <row r="20585" spans="2:2">
      <c r="B20585" s="503"/>
    </row>
    <row r="20586" spans="2:2">
      <c r="B20586" s="503"/>
    </row>
    <row r="20587" spans="2:2">
      <c r="B20587" s="503"/>
    </row>
    <row r="20588" spans="2:2">
      <c r="B20588" s="503"/>
    </row>
    <row r="20589" spans="2:2">
      <c r="B20589" s="503"/>
    </row>
    <row r="20590" spans="2:2">
      <c r="B20590" s="503"/>
    </row>
    <row r="20591" spans="2:2">
      <c r="B20591" s="503"/>
    </row>
    <row r="20592" spans="2:2">
      <c r="B20592" s="503"/>
    </row>
    <row r="20593" spans="2:2">
      <c r="B20593" s="503"/>
    </row>
    <row r="20594" spans="2:2">
      <c r="B20594" s="503"/>
    </row>
    <row r="20595" spans="2:2">
      <c r="B20595" s="503"/>
    </row>
    <row r="20596" spans="2:2">
      <c r="B20596" s="503"/>
    </row>
    <row r="20597" spans="2:2">
      <c r="B20597" s="503"/>
    </row>
    <row r="20598" spans="2:2">
      <c r="B20598" s="503"/>
    </row>
    <row r="20599" spans="2:2">
      <c r="B20599" s="503"/>
    </row>
    <row r="20600" spans="2:2">
      <c r="B20600" s="503"/>
    </row>
    <row r="20601" spans="2:2">
      <c r="B20601" s="503"/>
    </row>
    <row r="20602" spans="2:2">
      <c r="B20602" s="503"/>
    </row>
    <row r="20603" spans="2:2">
      <c r="B20603" s="503"/>
    </row>
    <row r="20604" spans="2:2">
      <c r="B20604" s="503"/>
    </row>
    <row r="20605" spans="2:2">
      <c r="B20605" s="503"/>
    </row>
    <row r="20606" spans="2:2">
      <c r="B20606" s="503"/>
    </row>
    <row r="20607" spans="2:2">
      <c r="B20607" s="503"/>
    </row>
    <row r="20608" spans="2:2">
      <c r="B20608" s="503"/>
    </row>
    <row r="20609" spans="2:2">
      <c r="B20609" s="503"/>
    </row>
    <row r="20610" spans="2:2">
      <c r="B20610" s="503"/>
    </row>
    <row r="20611" spans="2:2">
      <c r="B20611" s="503"/>
    </row>
    <row r="20612" spans="2:2">
      <c r="B20612" s="503"/>
    </row>
    <row r="20613" spans="2:2">
      <c r="B20613" s="503"/>
    </row>
    <row r="20614" spans="2:2">
      <c r="B20614" s="503"/>
    </row>
    <row r="20615" spans="2:2">
      <c r="B20615" s="503"/>
    </row>
    <row r="20616" spans="2:2">
      <c r="B20616" s="503"/>
    </row>
    <row r="20617" spans="2:2">
      <c r="B20617" s="503"/>
    </row>
    <row r="20618" spans="2:2">
      <c r="B20618" s="503"/>
    </row>
    <row r="20619" spans="2:2">
      <c r="B20619" s="503"/>
    </row>
    <row r="20620" spans="2:2">
      <c r="B20620" s="503"/>
    </row>
    <row r="20621" spans="2:2">
      <c r="B20621" s="503"/>
    </row>
    <row r="20622" spans="2:2">
      <c r="B20622" s="503"/>
    </row>
    <row r="20623" spans="2:2">
      <c r="B20623" s="503"/>
    </row>
    <row r="20624" spans="2:2">
      <c r="B20624" s="503"/>
    </row>
    <row r="20625" spans="2:2">
      <c r="B20625" s="503"/>
    </row>
    <row r="20626" spans="2:2">
      <c r="B20626" s="503"/>
    </row>
    <row r="20627" spans="2:2">
      <c r="B20627" s="503"/>
    </row>
    <row r="20628" spans="2:2">
      <c r="B20628" s="503"/>
    </row>
    <row r="20629" spans="2:2">
      <c r="B20629" s="503"/>
    </row>
    <row r="20630" spans="2:2">
      <c r="B20630" s="503"/>
    </row>
    <row r="20631" spans="2:2">
      <c r="B20631" s="503"/>
    </row>
    <row r="20632" spans="2:2">
      <c r="B20632" s="503"/>
    </row>
    <row r="20633" spans="2:2">
      <c r="B20633" s="503"/>
    </row>
    <row r="20634" spans="2:2">
      <c r="B20634" s="503"/>
    </row>
    <row r="20635" spans="2:2">
      <c r="B20635" s="503"/>
    </row>
    <row r="20636" spans="2:2">
      <c r="B20636" s="503"/>
    </row>
    <row r="20637" spans="2:2">
      <c r="B20637" s="503"/>
    </row>
    <row r="20638" spans="2:2">
      <c r="B20638" s="503"/>
    </row>
    <row r="20639" spans="2:2">
      <c r="B20639" s="503"/>
    </row>
    <row r="20640" spans="2:2">
      <c r="B20640" s="503"/>
    </row>
    <row r="20641" spans="2:2">
      <c r="B20641" s="503"/>
    </row>
    <row r="20642" spans="2:2">
      <c r="B20642" s="503"/>
    </row>
    <row r="20643" spans="2:2">
      <c r="B20643" s="503"/>
    </row>
    <row r="20644" spans="2:2">
      <c r="B20644" s="503"/>
    </row>
    <row r="20645" spans="2:2">
      <c r="B20645" s="503"/>
    </row>
    <row r="20646" spans="2:2">
      <c r="B20646" s="503"/>
    </row>
    <row r="20647" spans="2:2">
      <c r="B20647" s="503"/>
    </row>
    <row r="20648" spans="2:2">
      <c r="B20648" s="503"/>
    </row>
    <row r="20649" spans="2:2">
      <c r="B20649" s="503"/>
    </row>
    <row r="20650" spans="2:2">
      <c r="B20650" s="503"/>
    </row>
    <row r="20651" spans="2:2">
      <c r="B20651" s="503"/>
    </row>
    <row r="20652" spans="2:2">
      <c r="B20652" s="503"/>
    </row>
    <row r="20653" spans="2:2">
      <c r="B20653" s="503"/>
    </row>
    <row r="20654" spans="2:2">
      <c r="B20654" s="503"/>
    </row>
    <row r="20655" spans="2:2">
      <c r="B20655" s="503"/>
    </row>
    <row r="20656" spans="2:2">
      <c r="B20656" s="503"/>
    </row>
    <row r="20657" spans="2:2">
      <c r="B20657" s="503"/>
    </row>
    <row r="20658" spans="2:2">
      <c r="B20658" s="503"/>
    </row>
    <row r="20659" spans="2:2">
      <c r="B20659" s="503"/>
    </row>
    <row r="20660" spans="2:2">
      <c r="B20660" s="503"/>
    </row>
    <row r="20661" spans="2:2">
      <c r="B20661" s="503"/>
    </row>
    <row r="20662" spans="2:2">
      <c r="B20662" s="503"/>
    </row>
    <row r="20663" spans="2:2">
      <c r="B20663" s="503"/>
    </row>
    <row r="20664" spans="2:2">
      <c r="B20664" s="503"/>
    </row>
    <row r="20665" spans="2:2">
      <c r="B20665" s="503"/>
    </row>
    <row r="20666" spans="2:2">
      <c r="B20666" s="503"/>
    </row>
    <row r="20667" spans="2:2">
      <c r="B20667" s="503"/>
    </row>
    <row r="20668" spans="2:2">
      <c r="B20668" s="503"/>
    </row>
    <row r="20669" spans="2:2">
      <c r="B20669" s="503"/>
    </row>
    <row r="20670" spans="2:2">
      <c r="B20670" s="503"/>
    </row>
    <row r="20671" spans="2:2">
      <c r="B20671" s="503"/>
    </row>
    <row r="20672" spans="2:2">
      <c r="B20672" s="503"/>
    </row>
    <row r="20673" spans="2:2">
      <c r="B20673" s="503"/>
    </row>
    <row r="20674" spans="2:2">
      <c r="B20674" s="503"/>
    </row>
    <row r="20675" spans="2:2">
      <c r="B20675" s="503"/>
    </row>
    <row r="20676" spans="2:2">
      <c r="B20676" s="503"/>
    </row>
    <row r="20677" spans="2:2">
      <c r="B20677" s="503"/>
    </row>
    <row r="20678" spans="2:2">
      <c r="B20678" s="503"/>
    </row>
    <row r="20679" spans="2:2">
      <c r="B20679" s="503"/>
    </row>
    <row r="20680" spans="2:2">
      <c r="B20680" s="503"/>
    </row>
    <row r="20681" spans="2:2">
      <c r="B20681" s="503"/>
    </row>
    <row r="20682" spans="2:2">
      <c r="B20682" s="503"/>
    </row>
    <row r="20683" spans="2:2">
      <c r="B20683" s="503"/>
    </row>
    <row r="20684" spans="2:2">
      <c r="B20684" s="503"/>
    </row>
    <row r="20685" spans="2:2">
      <c r="B20685" s="503"/>
    </row>
    <row r="20686" spans="2:2">
      <c r="B20686" s="503"/>
    </row>
    <row r="20687" spans="2:2">
      <c r="B20687" s="503"/>
    </row>
    <row r="20688" spans="2:2">
      <c r="B20688" s="503"/>
    </row>
    <row r="20689" spans="2:2">
      <c r="B20689" s="503"/>
    </row>
    <row r="20690" spans="2:2">
      <c r="B20690" s="503"/>
    </row>
    <row r="20691" spans="2:2">
      <c r="B20691" s="503"/>
    </row>
    <row r="20692" spans="2:2">
      <c r="B20692" s="503"/>
    </row>
    <row r="20693" spans="2:2">
      <c r="B20693" s="503"/>
    </row>
    <row r="20694" spans="2:2">
      <c r="B20694" s="503"/>
    </row>
    <row r="20695" spans="2:2">
      <c r="B20695" s="503"/>
    </row>
    <row r="20696" spans="2:2">
      <c r="B20696" s="503"/>
    </row>
    <row r="20697" spans="2:2">
      <c r="B20697" s="503"/>
    </row>
    <row r="20698" spans="2:2">
      <c r="B20698" s="503"/>
    </row>
    <row r="20699" spans="2:2">
      <c r="B20699" s="503"/>
    </row>
    <row r="20700" spans="2:2">
      <c r="B20700" s="503"/>
    </row>
    <row r="20701" spans="2:2">
      <c r="B20701" s="503"/>
    </row>
    <row r="20702" spans="2:2">
      <c r="B20702" s="503"/>
    </row>
    <row r="20703" spans="2:2">
      <c r="B20703" s="503"/>
    </row>
    <row r="20704" spans="2:2">
      <c r="B20704" s="503"/>
    </row>
    <row r="20705" spans="2:2">
      <c r="B20705" s="503"/>
    </row>
    <row r="20706" spans="2:2">
      <c r="B20706" s="503"/>
    </row>
    <row r="20707" spans="2:2">
      <c r="B20707" s="503"/>
    </row>
    <row r="20708" spans="2:2">
      <c r="B20708" s="503"/>
    </row>
    <row r="20709" spans="2:2">
      <c r="B20709" s="503"/>
    </row>
    <row r="20710" spans="2:2">
      <c r="B20710" s="503"/>
    </row>
    <row r="20711" spans="2:2">
      <c r="B20711" s="503"/>
    </row>
    <row r="20712" spans="2:2">
      <c r="B20712" s="503"/>
    </row>
    <row r="20713" spans="2:2">
      <c r="B20713" s="503"/>
    </row>
    <row r="20714" spans="2:2">
      <c r="B20714" s="503"/>
    </row>
    <row r="20715" spans="2:2">
      <c r="B20715" s="503"/>
    </row>
    <row r="20716" spans="2:2">
      <c r="B20716" s="503"/>
    </row>
    <row r="20717" spans="2:2">
      <c r="B20717" s="503"/>
    </row>
    <row r="20718" spans="2:2">
      <c r="B20718" s="503"/>
    </row>
    <row r="20719" spans="2:2">
      <c r="B20719" s="503"/>
    </row>
    <row r="20720" spans="2:2">
      <c r="B20720" s="503"/>
    </row>
    <row r="20721" spans="2:2">
      <c r="B20721" s="503"/>
    </row>
    <row r="20722" spans="2:2">
      <c r="B20722" s="503"/>
    </row>
    <row r="20723" spans="2:2">
      <c r="B20723" s="503"/>
    </row>
    <row r="20724" spans="2:2">
      <c r="B20724" s="503"/>
    </row>
    <row r="20725" spans="2:2">
      <c r="B20725" s="503"/>
    </row>
    <row r="20726" spans="2:2">
      <c r="B20726" s="503"/>
    </row>
    <row r="20727" spans="2:2">
      <c r="B20727" s="503"/>
    </row>
    <row r="20728" spans="2:2">
      <c r="B20728" s="503"/>
    </row>
    <row r="20729" spans="2:2">
      <c r="B20729" s="503"/>
    </row>
    <row r="20730" spans="2:2">
      <c r="B20730" s="503"/>
    </row>
    <row r="20731" spans="2:2">
      <c r="B20731" s="503"/>
    </row>
    <row r="20732" spans="2:2">
      <c r="B20732" s="503"/>
    </row>
    <row r="20733" spans="2:2">
      <c r="B20733" s="503"/>
    </row>
    <row r="20734" spans="2:2">
      <c r="B20734" s="503"/>
    </row>
    <row r="20735" spans="2:2">
      <c r="B20735" s="503"/>
    </row>
    <row r="20736" spans="2:2">
      <c r="B20736" s="503"/>
    </row>
    <row r="20737" spans="2:2">
      <c r="B20737" s="503"/>
    </row>
    <row r="20738" spans="2:2">
      <c r="B20738" s="503"/>
    </row>
    <row r="20739" spans="2:2">
      <c r="B20739" s="503"/>
    </row>
    <row r="20740" spans="2:2">
      <c r="B20740" s="503"/>
    </row>
    <row r="20741" spans="2:2">
      <c r="B20741" s="503"/>
    </row>
    <row r="20742" spans="2:2">
      <c r="B20742" s="503"/>
    </row>
    <row r="20743" spans="2:2">
      <c r="B20743" s="503"/>
    </row>
    <row r="20744" spans="2:2">
      <c r="B20744" s="503"/>
    </row>
    <row r="20745" spans="2:2">
      <c r="B20745" s="503"/>
    </row>
    <row r="20746" spans="2:2">
      <c r="B20746" s="503"/>
    </row>
    <row r="20747" spans="2:2">
      <c r="B20747" s="503"/>
    </row>
    <row r="20748" spans="2:2">
      <c r="B20748" s="503"/>
    </row>
    <row r="20749" spans="2:2">
      <c r="B20749" s="503"/>
    </row>
    <row r="20750" spans="2:2">
      <c r="B20750" s="503"/>
    </row>
    <row r="20751" spans="2:2">
      <c r="B20751" s="503"/>
    </row>
    <row r="20752" spans="2:2">
      <c r="B20752" s="503"/>
    </row>
    <row r="20753" spans="2:2">
      <c r="B20753" s="503"/>
    </row>
    <row r="20754" spans="2:2">
      <c r="B20754" s="503"/>
    </row>
    <row r="20755" spans="2:2">
      <c r="B20755" s="503"/>
    </row>
    <row r="20756" spans="2:2">
      <c r="B20756" s="503"/>
    </row>
    <row r="20757" spans="2:2">
      <c r="B20757" s="503"/>
    </row>
    <row r="20758" spans="2:2">
      <c r="B20758" s="503"/>
    </row>
    <row r="20759" spans="2:2">
      <c r="B20759" s="503"/>
    </row>
    <row r="20760" spans="2:2">
      <c r="B20760" s="503"/>
    </row>
    <row r="20761" spans="2:2">
      <c r="B20761" s="503"/>
    </row>
    <row r="20762" spans="2:2">
      <c r="B20762" s="503"/>
    </row>
    <row r="20763" spans="2:2">
      <c r="B20763" s="503"/>
    </row>
    <row r="20764" spans="2:2">
      <c r="B20764" s="503"/>
    </row>
    <row r="20765" spans="2:2">
      <c r="B20765" s="503"/>
    </row>
    <row r="20766" spans="2:2">
      <c r="B20766" s="503"/>
    </row>
    <row r="20767" spans="2:2">
      <c r="B20767" s="503"/>
    </row>
    <row r="20768" spans="2:2">
      <c r="B20768" s="503"/>
    </row>
    <row r="20769" spans="2:2">
      <c r="B20769" s="503"/>
    </row>
    <row r="20770" spans="2:2">
      <c r="B20770" s="503"/>
    </row>
    <row r="20771" spans="2:2">
      <c r="B20771" s="503"/>
    </row>
    <row r="20772" spans="2:2">
      <c r="B20772" s="503"/>
    </row>
    <row r="20773" spans="2:2">
      <c r="B20773" s="503"/>
    </row>
    <row r="20774" spans="2:2">
      <c r="B20774" s="503"/>
    </row>
    <row r="20775" spans="2:2">
      <c r="B20775" s="503"/>
    </row>
    <row r="20776" spans="2:2">
      <c r="B20776" s="503"/>
    </row>
    <row r="20777" spans="2:2">
      <c r="B20777" s="503"/>
    </row>
    <row r="20778" spans="2:2">
      <c r="B20778" s="503"/>
    </row>
    <row r="20779" spans="2:2">
      <c r="B20779" s="503"/>
    </row>
    <row r="20780" spans="2:2">
      <c r="B20780" s="503"/>
    </row>
    <row r="20781" spans="2:2">
      <c r="B20781" s="503"/>
    </row>
    <row r="20782" spans="2:2">
      <c r="B20782" s="503"/>
    </row>
    <row r="20783" spans="2:2">
      <c r="B20783" s="503"/>
    </row>
    <row r="20784" spans="2:2">
      <c r="B20784" s="503"/>
    </row>
    <row r="20785" spans="2:2">
      <c r="B20785" s="503"/>
    </row>
    <row r="20786" spans="2:2">
      <c r="B20786" s="503"/>
    </row>
    <row r="20787" spans="2:2">
      <c r="B20787" s="503"/>
    </row>
    <row r="20788" spans="2:2">
      <c r="B20788" s="503"/>
    </row>
    <row r="20789" spans="2:2">
      <c r="B20789" s="503"/>
    </row>
    <row r="20790" spans="2:2">
      <c r="B20790" s="503"/>
    </row>
    <row r="20791" spans="2:2">
      <c r="B20791" s="503"/>
    </row>
    <row r="20792" spans="2:2">
      <c r="B20792" s="503"/>
    </row>
    <row r="20793" spans="2:2">
      <c r="B20793" s="503"/>
    </row>
    <row r="20794" spans="2:2">
      <c r="B20794" s="503"/>
    </row>
    <row r="20795" spans="2:2">
      <c r="B20795" s="503"/>
    </row>
    <row r="20796" spans="2:2">
      <c r="B20796" s="503"/>
    </row>
    <row r="20797" spans="2:2">
      <c r="B20797" s="503"/>
    </row>
    <row r="20798" spans="2:2">
      <c r="B20798" s="503"/>
    </row>
    <row r="20799" spans="2:2">
      <c r="B20799" s="503"/>
    </row>
    <row r="20800" spans="2:2">
      <c r="B20800" s="503"/>
    </row>
    <row r="20801" spans="2:2">
      <c r="B20801" s="503"/>
    </row>
    <row r="20802" spans="2:2">
      <c r="B20802" s="503"/>
    </row>
    <row r="20803" spans="2:2">
      <c r="B20803" s="503"/>
    </row>
    <row r="20804" spans="2:2">
      <c r="B20804" s="503"/>
    </row>
    <row r="20805" spans="2:2">
      <c r="B20805" s="503"/>
    </row>
    <row r="20806" spans="2:2">
      <c r="B20806" s="503"/>
    </row>
    <row r="20807" spans="2:2">
      <c r="B20807" s="503"/>
    </row>
    <row r="20808" spans="2:2">
      <c r="B20808" s="503"/>
    </row>
    <row r="20809" spans="2:2">
      <c r="B20809" s="503"/>
    </row>
    <row r="20810" spans="2:2">
      <c r="B20810" s="503"/>
    </row>
    <row r="20811" spans="2:2">
      <c r="B20811" s="503"/>
    </row>
    <row r="20812" spans="2:2">
      <c r="B20812" s="503"/>
    </row>
    <row r="20813" spans="2:2">
      <c r="B20813" s="503"/>
    </row>
    <row r="20814" spans="2:2">
      <c r="B20814" s="503"/>
    </row>
    <row r="20815" spans="2:2">
      <c r="B20815" s="503"/>
    </row>
    <row r="20816" spans="2:2">
      <c r="B20816" s="503"/>
    </row>
    <row r="20817" spans="2:2">
      <c r="B20817" s="503"/>
    </row>
    <row r="20818" spans="2:2">
      <c r="B20818" s="503"/>
    </row>
    <row r="20819" spans="2:2">
      <c r="B20819" s="503"/>
    </row>
    <row r="20820" spans="2:2">
      <c r="B20820" s="503"/>
    </row>
    <row r="20821" spans="2:2">
      <c r="B20821" s="503"/>
    </row>
    <row r="20822" spans="2:2">
      <c r="B20822" s="503"/>
    </row>
    <row r="20823" spans="2:2">
      <c r="B20823" s="503"/>
    </row>
    <row r="20824" spans="2:2">
      <c r="B20824" s="503"/>
    </row>
    <row r="20825" spans="2:2">
      <c r="B20825" s="503"/>
    </row>
    <row r="20826" spans="2:2">
      <c r="B20826" s="503"/>
    </row>
    <row r="20827" spans="2:2">
      <c r="B20827" s="503"/>
    </row>
    <row r="20828" spans="2:2">
      <c r="B20828" s="503"/>
    </row>
    <row r="20829" spans="2:2">
      <c r="B20829" s="503"/>
    </row>
    <row r="20830" spans="2:2">
      <c r="B20830" s="503"/>
    </row>
    <row r="20831" spans="2:2">
      <c r="B20831" s="503"/>
    </row>
    <row r="20832" spans="2:2">
      <c r="B20832" s="503"/>
    </row>
    <row r="20833" spans="2:2">
      <c r="B20833" s="503"/>
    </row>
    <row r="20834" spans="2:2">
      <c r="B20834" s="503"/>
    </row>
    <row r="20835" spans="2:2">
      <c r="B20835" s="503"/>
    </row>
    <row r="20836" spans="2:2">
      <c r="B20836" s="503"/>
    </row>
    <row r="20837" spans="2:2">
      <c r="B20837" s="503"/>
    </row>
    <row r="20838" spans="2:2">
      <c r="B20838" s="503"/>
    </row>
    <row r="20839" spans="2:2">
      <c r="B20839" s="503"/>
    </row>
    <row r="20840" spans="2:2">
      <c r="B20840" s="503"/>
    </row>
    <row r="20841" spans="2:2">
      <c r="B20841" s="503"/>
    </row>
    <row r="20842" spans="2:2">
      <c r="B20842" s="503"/>
    </row>
    <row r="20843" spans="2:2">
      <c r="B20843" s="503"/>
    </row>
    <row r="20844" spans="2:2">
      <c r="B20844" s="503"/>
    </row>
    <row r="20845" spans="2:2">
      <c r="B20845" s="503"/>
    </row>
    <row r="20846" spans="2:2">
      <c r="B20846" s="503"/>
    </row>
    <row r="20847" spans="2:2">
      <c r="B20847" s="503"/>
    </row>
    <row r="20848" spans="2:2">
      <c r="B20848" s="503"/>
    </row>
    <row r="20849" spans="2:2">
      <c r="B20849" s="503"/>
    </row>
    <row r="20850" spans="2:2">
      <c r="B20850" s="503"/>
    </row>
    <row r="20851" spans="2:2">
      <c r="B20851" s="503"/>
    </row>
    <row r="20852" spans="2:2">
      <c r="B20852" s="503"/>
    </row>
    <row r="20853" spans="2:2">
      <c r="B20853" s="503"/>
    </row>
    <row r="20854" spans="2:2">
      <c r="B20854" s="503"/>
    </row>
    <row r="20855" spans="2:2">
      <c r="B20855" s="503"/>
    </row>
    <row r="20856" spans="2:2">
      <c r="B20856" s="503"/>
    </row>
    <row r="20857" spans="2:2">
      <c r="B20857" s="503"/>
    </row>
    <row r="20858" spans="2:2">
      <c r="B20858" s="503"/>
    </row>
    <row r="20859" spans="2:2">
      <c r="B20859" s="503"/>
    </row>
    <row r="20860" spans="2:2">
      <c r="B20860" s="503"/>
    </row>
    <row r="20861" spans="2:2">
      <c r="B20861" s="503"/>
    </row>
    <row r="20862" spans="2:2">
      <c r="B20862" s="503"/>
    </row>
    <row r="20863" spans="2:2">
      <c r="B20863" s="503"/>
    </row>
    <row r="20864" spans="2:2">
      <c r="B20864" s="503"/>
    </row>
    <row r="20865" spans="2:2">
      <c r="B20865" s="503"/>
    </row>
    <row r="20866" spans="2:2">
      <c r="B20866" s="503"/>
    </row>
    <row r="20867" spans="2:2">
      <c r="B20867" s="503"/>
    </row>
    <row r="20868" spans="2:2">
      <c r="B20868" s="503"/>
    </row>
    <row r="20869" spans="2:2">
      <c r="B20869" s="503"/>
    </row>
    <row r="20870" spans="2:2">
      <c r="B20870" s="503"/>
    </row>
    <row r="20871" spans="2:2">
      <c r="B20871" s="503"/>
    </row>
    <row r="20872" spans="2:2">
      <c r="B20872" s="503"/>
    </row>
    <row r="20873" spans="2:2">
      <c r="B20873" s="503"/>
    </row>
    <row r="20874" spans="2:2">
      <c r="B20874" s="503"/>
    </row>
    <row r="20875" spans="2:2">
      <c r="B20875" s="503"/>
    </row>
    <row r="20876" spans="2:2">
      <c r="B20876" s="503"/>
    </row>
    <row r="20877" spans="2:2">
      <c r="B20877" s="503"/>
    </row>
    <row r="20878" spans="2:2">
      <c r="B20878" s="503"/>
    </row>
    <row r="20879" spans="2:2">
      <c r="B20879" s="503"/>
    </row>
    <row r="20880" spans="2:2">
      <c r="B20880" s="503"/>
    </row>
    <row r="20881" spans="2:2">
      <c r="B20881" s="503"/>
    </row>
    <row r="20882" spans="2:2">
      <c r="B20882" s="503"/>
    </row>
    <row r="20883" spans="2:2">
      <c r="B20883" s="503"/>
    </row>
    <row r="20884" spans="2:2">
      <c r="B20884" s="503"/>
    </row>
    <row r="20885" spans="2:2">
      <c r="B20885" s="503"/>
    </row>
    <row r="20886" spans="2:2">
      <c r="B20886" s="503"/>
    </row>
    <row r="20887" spans="2:2">
      <c r="B20887" s="503"/>
    </row>
    <row r="20888" spans="2:2">
      <c r="B20888" s="503"/>
    </row>
    <row r="20889" spans="2:2">
      <c r="B20889" s="503"/>
    </row>
    <row r="20890" spans="2:2">
      <c r="B20890" s="503"/>
    </row>
    <row r="20891" spans="2:2">
      <c r="B20891" s="503"/>
    </row>
    <row r="20892" spans="2:2">
      <c r="B20892" s="503"/>
    </row>
    <row r="20893" spans="2:2">
      <c r="B20893" s="503"/>
    </row>
    <row r="20894" spans="2:2">
      <c r="B20894" s="503"/>
    </row>
    <row r="20895" spans="2:2">
      <c r="B20895" s="503"/>
    </row>
    <row r="20896" spans="2:2">
      <c r="B20896" s="503"/>
    </row>
    <row r="20897" spans="2:2">
      <c r="B20897" s="503"/>
    </row>
    <row r="20898" spans="2:2">
      <c r="B20898" s="503"/>
    </row>
    <row r="20899" spans="2:2">
      <c r="B20899" s="503"/>
    </row>
    <row r="20900" spans="2:2">
      <c r="B20900" s="503"/>
    </row>
    <row r="20901" spans="2:2">
      <c r="B20901" s="503"/>
    </row>
    <row r="20902" spans="2:2">
      <c r="B20902" s="503"/>
    </row>
    <row r="20903" spans="2:2">
      <c r="B20903" s="503"/>
    </row>
    <row r="20904" spans="2:2">
      <c r="B20904" s="503"/>
    </row>
    <row r="20905" spans="2:2">
      <c r="B20905" s="503"/>
    </row>
    <row r="20906" spans="2:2">
      <c r="B20906" s="503"/>
    </row>
    <row r="20907" spans="2:2">
      <c r="B20907" s="503"/>
    </row>
    <row r="20908" spans="2:2">
      <c r="B20908" s="503"/>
    </row>
    <row r="20909" spans="2:2">
      <c r="B20909" s="503"/>
    </row>
    <row r="20910" spans="2:2">
      <c r="B20910" s="503"/>
    </row>
    <row r="20911" spans="2:2">
      <c r="B20911" s="503"/>
    </row>
    <row r="20912" spans="2:2">
      <c r="B20912" s="503"/>
    </row>
    <row r="20913" spans="2:2">
      <c r="B20913" s="503"/>
    </row>
    <row r="20914" spans="2:2">
      <c r="B20914" s="503"/>
    </row>
    <row r="20915" spans="2:2">
      <c r="B20915" s="503"/>
    </row>
    <row r="20916" spans="2:2">
      <c r="B20916" s="503"/>
    </row>
    <row r="20917" spans="2:2">
      <c r="B20917" s="503"/>
    </row>
    <row r="20918" spans="2:2">
      <c r="B20918" s="503"/>
    </row>
    <row r="20919" spans="2:2">
      <c r="B20919" s="503"/>
    </row>
    <row r="20920" spans="2:2">
      <c r="B20920" s="503"/>
    </row>
    <row r="20921" spans="2:2">
      <c r="B20921" s="503"/>
    </row>
    <row r="20922" spans="2:2">
      <c r="B20922" s="503"/>
    </row>
    <row r="20923" spans="2:2">
      <c r="B20923" s="503"/>
    </row>
    <row r="20924" spans="2:2">
      <c r="B20924" s="503"/>
    </row>
    <row r="20925" spans="2:2">
      <c r="B20925" s="503"/>
    </row>
    <row r="20926" spans="2:2">
      <c r="B20926" s="503"/>
    </row>
    <row r="20927" spans="2:2">
      <c r="B20927" s="503"/>
    </row>
    <row r="20928" spans="2:2">
      <c r="B20928" s="503"/>
    </row>
    <row r="20929" spans="2:2">
      <c r="B20929" s="503"/>
    </row>
    <row r="20930" spans="2:2">
      <c r="B20930" s="503"/>
    </row>
    <row r="20931" spans="2:2">
      <c r="B20931" s="503"/>
    </row>
    <row r="20932" spans="2:2">
      <c r="B20932" s="503"/>
    </row>
    <row r="20933" spans="2:2">
      <c r="B20933" s="503"/>
    </row>
    <row r="20934" spans="2:2">
      <c r="B20934" s="503"/>
    </row>
    <row r="20935" spans="2:2">
      <c r="B20935" s="503"/>
    </row>
    <row r="20936" spans="2:2">
      <c r="B20936" s="503"/>
    </row>
    <row r="20937" spans="2:2">
      <c r="B20937" s="503"/>
    </row>
    <row r="20938" spans="2:2">
      <c r="B20938" s="503"/>
    </row>
    <row r="20939" spans="2:2">
      <c r="B20939" s="503"/>
    </row>
    <row r="20940" spans="2:2">
      <c r="B20940" s="503"/>
    </row>
    <row r="20941" spans="2:2">
      <c r="B20941" s="503"/>
    </row>
    <row r="20942" spans="2:2">
      <c r="B20942" s="503"/>
    </row>
    <row r="20943" spans="2:2">
      <c r="B20943" s="503"/>
    </row>
    <row r="20944" spans="2:2">
      <c r="B20944" s="503"/>
    </row>
    <row r="20945" spans="2:2">
      <c r="B20945" s="503"/>
    </row>
    <row r="20946" spans="2:2">
      <c r="B20946" s="503"/>
    </row>
    <row r="20947" spans="2:2">
      <c r="B20947" s="503"/>
    </row>
    <row r="20948" spans="2:2">
      <c r="B20948" s="503"/>
    </row>
    <row r="20949" spans="2:2">
      <c r="B20949" s="503"/>
    </row>
    <row r="20950" spans="2:2">
      <c r="B20950" s="503"/>
    </row>
    <row r="20951" spans="2:2">
      <c r="B20951" s="503"/>
    </row>
    <row r="20952" spans="2:2">
      <c r="B20952" s="503"/>
    </row>
    <row r="20953" spans="2:2">
      <c r="B20953" s="503"/>
    </row>
    <row r="20954" spans="2:2">
      <c r="B20954" s="503"/>
    </row>
    <row r="20955" spans="2:2">
      <c r="B20955" s="503"/>
    </row>
    <row r="20956" spans="2:2">
      <c r="B20956" s="503"/>
    </row>
    <row r="20957" spans="2:2">
      <c r="B20957" s="503"/>
    </row>
    <row r="20958" spans="2:2">
      <c r="B20958" s="503"/>
    </row>
    <row r="20959" spans="2:2">
      <c r="B20959" s="503"/>
    </row>
    <row r="20960" spans="2:2">
      <c r="B20960" s="503"/>
    </row>
    <row r="20961" spans="2:2">
      <c r="B20961" s="503"/>
    </row>
    <row r="20962" spans="2:2">
      <c r="B20962" s="503"/>
    </row>
    <row r="20963" spans="2:2">
      <c r="B20963" s="503"/>
    </row>
    <row r="20964" spans="2:2">
      <c r="B20964" s="503"/>
    </row>
    <row r="20965" spans="2:2">
      <c r="B20965" s="503"/>
    </row>
    <row r="20966" spans="2:2">
      <c r="B20966" s="503"/>
    </row>
    <row r="20967" spans="2:2">
      <c r="B20967" s="503"/>
    </row>
    <row r="20968" spans="2:2">
      <c r="B20968" s="503"/>
    </row>
    <row r="20969" spans="2:2">
      <c r="B20969" s="503"/>
    </row>
    <row r="20970" spans="2:2">
      <c r="B20970" s="503"/>
    </row>
    <row r="20971" spans="2:2">
      <c r="B20971" s="503"/>
    </row>
    <row r="20972" spans="2:2">
      <c r="B20972" s="503"/>
    </row>
    <row r="20973" spans="2:2">
      <c r="B20973" s="503"/>
    </row>
    <row r="20974" spans="2:2">
      <c r="B20974" s="503"/>
    </row>
    <row r="20975" spans="2:2">
      <c r="B20975" s="503"/>
    </row>
    <row r="20976" spans="2:2">
      <c r="B20976" s="503"/>
    </row>
    <row r="20977" spans="2:2">
      <c r="B20977" s="503"/>
    </row>
    <row r="20978" spans="2:2">
      <c r="B20978" s="503"/>
    </row>
    <row r="20979" spans="2:2">
      <c r="B20979" s="503"/>
    </row>
    <row r="20980" spans="2:2">
      <c r="B20980" s="503"/>
    </row>
    <row r="20981" spans="2:2">
      <c r="B20981" s="503"/>
    </row>
    <row r="20982" spans="2:2">
      <c r="B20982" s="503"/>
    </row>
    <row r="20983" spans="2:2">
      <c r="B20983" s="503"/>
    </row>
    <row r="20984" spans="2:2">
      <c r="B20984" s="503"/>
    </row>
    <row r="20985" spans="2:2">
      <c r="B20985" s="503"/>
    </row>
    <row r="20986" spans="2:2">
      <c r="B20986" s="503"/>
    </row>
    <row r="20987" spans="2:2">
      <c r="B20987" s="503"/>
    </row>
    <row r="20988" spans="2:2">
      <c r="B20988" s="503"/>
    </row>
    <row r="20989" spans="2:2">
      <c r="B20989" s="503"/>
    </row>
    <row r="20990" spans="2:2">
      <c r="B20990" s="503"/>
    </row>
    <row r="20991" spans="2:2">
      <c r="B20991" s="503"/>
    </row>
    <row r="20992" spans="2:2">
      <c r="B20992" s="503"/>
    </row>
    <row r="20993" spans="2:2">
      <c r="B20993" s="503"/>
    </row>
    <row r="20994" spans="2:2">
      <c r="B20994" s="503"/>
    </row>
    <row r="20995" spans="2:2">
      <c r="B20995" s="503"/>
    </row>
    <row r="20996" spans="2:2">
      <c r="B20996" s="503"/>
    </row>
    <row r="20997" spans="2:2">
      <c r="B20997" s="503"/>
    </row>
    <row r="20998" spans="2:2">
      <c r="B20998" s="503"/>
    </row>
    <row r="20999" spans="2:2">
      <c r="B20999" s="503"/>
    </row>
    <row r="21000" spans="2:2">
      <c r="B21000" s="503"/>
    </row>
    <row r="21001" spans="2:2">
      <c r="B21001" s="503"/>
    </row>
    <row r="21002" spans="2:2">
      <c r="B21002" s="503"/>
    </row>
    <row r="21003" spans="2:2">
      <c r="B21003" s="503"/>
    </row>
    <row r="21004" spans="2:2">
      <c r="B21004" s="503"/>
    </row>
    <row r="21005" spans="2:2">
      <c r="B21005" s="503"/>
    </row>
    <row r="21006" spans="2:2">
      <c r="B21006" s="503"/>
    </row>
    <row r="21007" spans="2:2">
      <c r="B21007" s="503"/>
    </row>
    <row r="21008" spans="2:2">
      <c r="B21008" s="503"/>
    </row>
    <row r="21009" spans="2:2">
      <c r="B21009" s="503"/>
    </row>
    <row r="21010" spans="2:2">
      <c r="B21010" s="503"/>
    </row>
    <row r="21011" spans="2:2">
      <c r="B21011" s="503"/>
    </row>
    <row r="21012" spans="2:2">
      <c r="B21012" s="503"/>
    </row>
    <row r="21013" spans="2:2">
      <c r="B21013" s="503"/>
    </row>
    <row r="21014" spans="2:2">
      <c r="B21014" s="503"/>
    </row>
    <row r="21015" spans="2:2">
      <c r="B21015" s="503"/>
    </row>
    <row r="21016" spans="2:2">
      <c r="B21016" s="503"/>
    </row>
    <row r="21017" spans="2:2">
      <c r="B21017" s="503"/>
    </row>
    <row r="21018" spans="2:2">
      <c r="B21018" s="503"/>
    </row>
    <row r="21019" spans="2:2">
      <c r="B21019" s="503"/>
    </row>
    <row r="21020" spans="2:2">
      <c r="B21020" s="503"/>
    </row>
    <row r="21021" spans="2:2">
      <c r="B21021" s="503"/>
    </row>
    <row r="21022" spans="2:2">
      <c r="B21022" s="503"/>
    </row>
    <row r="21023" spans="2:2">
      <c r="B21023" s="503"/>
    </row>
    <row r="21024" spans="2:2">
      <c r="B21024" s="503"/>
    </row>
    <row r="21025" spans="2:2">
      <c r="B21025" s="503"/>
    </row>
    <row r="21026" spans="2:2">
      <c r="B21026" s="503"/>
    </row>
    <row r="21027" spans="2:2">
      <c r="B21027" s="503"/>
    </row>
    <row r="21028" spans="2:2">
      <c r="B21028" s="503"/>
    </row>
    <row r="21029" spans="2:2">
      <c r="B21029" s="503"/>
    </row>
    <row r="21030" spans="2:2">
      <c r="B21030" s="503"/>
    </row>
    <row r="21031" spans="2:2">
      <c r="B21031" s="503"/>
    </row>
    <row r="21032" spans="2:2">
      <c r="B21032" s="503"/>
    </row>
    <row r="21033" spans="2:2">
      <c r="B21033" s="503"/>
    </row>
    <row r="21034" spans="2:2">
      <c r="B21034" s="503"/>
    </row>
    <row r="21035" spans="2:2">
      <c r="B21035" s="503"/>
    </row>
    <row r="21036" spans="2:2">
      <c r="B21036" s="503"/>
    </row>
    <row r="21037" spans="2:2">
      <c r="B21037" s="503"/>
    </row>
    <row r="21038" spans="2:2">
      <c r="B21038" s="503"/>
    </row>
    <row r="21039" spans="2:2">
      <c r="B21039" s="503"/>
    </row>
    <row r="21040" spans="2:2">
      <c r="B21040" s="503"/>
    </row>
    <row r="21041" spans="2:2">
      <c r="B21041" s="503"/>
    </row>
    <row r="21042" spans="2:2">
      <c r="B21042" s="503"/>
    </row>
    <row r="21043" spans="2:2">
      <c r="B21043" s="503"/>
    </row>
    <row r="21044" spans="2:2">
      <c r="B21044" s="503"/>
    </row>
    <row r="21045" spans="2:2">
      <c r="B21045" s="503"/>
    </row>
    <row r="21046" spans="2:2">
      <c r="B21046" s="503"/>
    </row>
    <row r="21047" spans="2:2">
      <c r="B21047" s="503"/>
    </row>
    <row r="21048" spans="2:2">
      <c r="B21048" s="503"/>
    </row>
    <row r="21049" spans="2:2">
      <c r="B21049" s="503"/>
    </row>
    <row r="21050" spans="2:2">
      <c r="B21050" s="503"/>
    </row>
    <row r="21051" spans="2:2">
      <c r="B21051" s="503"/>
    </row>
    <row r="21052" spans="2:2">
      <c r="B21052" s="503"/>
    </row>
    <row r="21053" spans="2:2">
      <c r="B21053" s="503"/>
    </row>
    <row r="21054" spans="2:2">
      <c r="B21054" s="503"/>
    </row>
    <row r="21055" spans="2:2">
      <c r="B21055" s="503"/>
    </row>
    <row r="21056" spans="2:2">
      <c r="B21056" s="503"/>
    </row>
    <row r="21057" spans="2:2">
      <c r="B21057" s="503"/>
    </row>
    <row r="21058" spans="2:2">
      <c r="B21058" s="503"/>
    </row>
    <row r="21059" spans="2:2">
      <c r="B21059" s="503"/>
    </row>
    <row r="21060" spans="2:2">
      <c r="B21060" s="503"/>
    </row>
    <row r="21061" spans="2:2">
      <c r="B21061" s="503"/>
    </row>
    <row r="21062" spans="2:2">
      <c r="B21062" s="503"/>
    </row>
    <row r="21063" spans="2:2">
      <c r="B21063" s="503"/>
    </row>
    <row r="21064" spans="2:2">
      <c r="B21064" s="503"/>
    </row>
    <row r="21065" spans="2:2">
      <c r="B21065" s="503"/>
    </row>
    <row r="21066" spans="2:2">
      <c r="B21066" s="503"/>
    </row>
    <row r="21067" spans="2:2">
      <c r="B21067" s="503"/>
    </row>
    <row r="21068" spans="2:2">
      <c r="B21068" s="503"/>
    </row>
    <row r="21069" spans="2:2">
      <c r="B21069" s="503"/>
    </row>
    <row r="21070" spans="2:2">
      <c r="B21070" s="503"/>
    </row>
    <row r="21071" spans="2:2">
      <c r="B21071" s="503"/>
    </row>
    <row r="21072" spans="2:2">
      <c r="B21072" s="503"/>
    </row>
    <row r="21073" spans="2:2">
      <c r="B21073" s="503"/>
    </row>
    <row r="21074" spans="2:2">
      <c r="B21074" s="503"/>
    </row>
    <row r="21075" spans="2:2">
      <c r="B21075" s="503"/>
    </row>
    <row r="21076" spans="2:2">
      <c r="B21076" s="503"/>
    </row>
    <row r="21077" spans="2:2">
      <c r="B21077" s="503"/>
    </row>
    <row r="21078" spans="2:2">
      <c r="B21078" s="503"/>
    </row>
    <row r="21079" spans="2:2">
      <c r="B21079" s="503"/>
    </row>
    <row r="21080" spans="2:2">
      <c r="B21080" s="503"/>
    </row>
    <row r="21081" spans="2:2">
      <c r="B21081" s="503"/>
    </row>
    <row r="21082" spans="2:2">
      <c r="B21082" s="503"/>
    </row>
    <row r="21083" spans="2:2">
      <c r="B21083" s="503"/>
    </row>
    <row r="21084" spans="2:2">
      <c r="B21084" s="503"/>
    </row>
    <row r="21085" spans="2:2">
      <c r="B21085" s="503"/>
    </row>
    <row r="21086" spans="2:2">
      <c r="B21086" s="503"/>
    </row>
    <row r="21087" spans="2:2">
      <c r="B21087" s="503"/>
    </row>
    <row r="21088" spans="2:2">
      <c r="B21088" s="503"/>
    </row>
    <row r="21089" spans="2:2">
      <c r="B21089" s="503"/>
    </row>
    <row r="21090" spans="2:2">
      <c r="B21090" s="503"/>
    </row>
    <row r="21091" spans="2:2">
      <c r="B21091" s="503"/>
    </row>
    <row r="21092" spans="2:2">
      <c r="B21092" s="503"/>
    </row>
    <row r="21093" spans="2:2">
      <c r="B21093" s="503"/>
    </row>
    <row r="21094" spans="2:2">
      <c r="B21094" s="503"/>
    </row>
    <row r="21095" spans="2:2">
      <c r="B21095" s="503"/>
    </row>
    <row r="21096" spans="2:2">
      <c r="B21096" s="503"/>
    </row>
    <row r="21097" spans="2:2">
      <c r="B21097" s="503"/>
    </row>
    <row r="21098" spans="2:2">
      <c r="B21098" s="503"/>
    </row>
    <row r="21099" spans="2:2">
      <c r="B21099" s="503"/>
    </row>
    <row r="21100" spans="2:2">
      <c r="B21100" s="503"/>
    </row>
    <row r="21101" spans="2:2">
      <c r="B21101" s="503"/>
    </row>
    <row r="21102" spans="2:2">
      <c r="B21102" s="503"/>
    </row>
    <row r="21103" spans="2:2">
      <c r="B21103" s="503"/>
    </row>
    <row r="21104" spans="2:2">
      <c r="B21104" s="503"/>
    </row>
    <row r="21105" spans="2:2">
      <c r="B21105" s="503"/>
    </row>
    <row r="21106" spans="2:2">
      <c r="B21106" s="503"/>
    </row>
    <row r="21107" spans="2:2">
      <c r="B21107" s="503"/>
    </row>
    <row r="21108" spans="2:2">
      <c r="B21108" s="503"/>
    </row>
    <row r="21109" spans="2:2">
      <c r="B21109" s="503"/>
    </row>
    <row r="21110" spans="2:2">
      <c r="B21110" s="503"/>
    </row>
    <row r="21111" spans="2:2">
      <c r="B21111" s="503"/>
    </row>
    <row r="21112" spans="2:2">
      <c r="B21112" s="503"/>
    </row>
    <row r="21113" spans="2:2">
      <c r="B21113" s="503"/>
    </row>
    <row r="21114" spans="2:2">
      <c r="B21114" s="503"/>
    </row>
    <row r="21115" spans="2:2">
      <c r="B21115" s="503"/>
    </row>
    <row r="21116" spans="2:2">
      <c r="B21116" s="503"/>
    </row>
    <row r="21117" spans="2:2">
      <c r="B21117" s="503"/>
    </row>
    <row r="21118" spans="2:2">
      <c r="B21118" s="503"/>
    </row>
    <row r="21119" spans="2:2">
      <c r="B21119" s="503"/>
    </row>
    <row r="21120" spans="2:2">
      <c r="B21120" s="503"/>
    </row>
    <row r="21121" spans="2:2">
      <c r="B21121" s="503"/>
    </row>
    <row r="21122" spans="2:2">
      <c r="B21122" s="503"/>
    </row>
    <row r="21123" spans="2:2">
      <c r="B21123" s="503"/>
    </row>
    <row r="21124" spans="2:2">
      <c r="B21124" s="503"/>
    </row>
    <row r="21125" spans="2:2">
      <c r="B21125" s="503"/>
    </row>
    <row r="21126" spans="2:2">
      <c r="B21126" s="503"/>
    </row>
    <row r="21127" spans="2:2">
      <c r="B21127" s="503"/>
    </row>
    <row r="21128" spans="2:2">
      <c r="B21128" s="503"/>
    </row>
    <row r="21129" spans="2:2">
      <c r="B21129" s="503"/>
    </row>
    <row r="21130" spans="2:2">
      <c r="B21130" s="503"/>
    </row>
    <row r="21131" spans="2:2">
      <c r="B21131" s="503"/>
    </row>
    <row r="21132" spans="2:2">
      <c r="B21132" s="503"/>
    </row>
    <row r="21133" spans="2:2">
      <c r="B21133" s="503"/>
    </row>
    <row r="21134" spans="2:2">
      <c r="B21134" s="503"/>
    </row>
    <row r="21135" spans="2:2">
      <c r="B21135" s="503"/>
    </row>
    <row r="21136" spans="2:2">
      <c r="B21136" s="503"/>
    </row>
    <row r="21137" spans="2:2">
      <c r="B21137" s="503"/>
    </row>
    <row r="21138" spans="2:2">
      <c r="B21138" s="503"/>
    </row>
    <row r="21139" spans="2:2">
      <c r="B21139" s="503"/>
    </row>
    <row r="21140" spans="2:2">
      <c r="B21140" s="503"/>
    </row>
    <row r="21141" spans="2:2">
      <c r="B21141" s="503"/>
    </row>
    <row r="21142" spans="2:2">
      <c r="B21142" s="503"/>
    </row>
    <row r="21143" spans="2:2">
      <c r="B21143" s="503"/>
    </row>
    <row r="21144" spans="2:2">
      <c r="B21144" s="503"/>
    </row>
    <row r="21145" spans="2:2">
      <c r="B21145" s="503"/>
    </row>
    <row r="21146" spans="2:2">
      <c r="B21146" s="503"/>
    </row>
    <row r="21147" spans="2:2">
      <c r="B21147" s="503"/>
    </row>
    <row r="21148" spans="2:2">
      <c r="B21148" s="503"/>
    </row>
    <row r="21149" spans="2:2">
      <c r="B21149" s="503"/>
    </row>
    <row r="21150" spans="2:2">
      <c r="B21150" s="503"/>
    </row>
    <row r="21151" spans="2:2">
      <c r="B21151" s="503"/>
    </row>
    <row r="21152" spans="2:2">
      <c r="B21152" s="503"/>
    </row>
    <row r="21153" spans="2:2">
      <c r="B21153" s="503"/>
    </row>
    <row r="21154" spans="2:2">
      <c r="B21154" s="503"/>
    </row>
    <row r="21155" spans="2:2">
      <c r="B21155" s="503"/>
    </row>
    <row r="21156" spans="2:2">
      <c r="B21156" s="503"/>
    </row>
    <row r="21157" spans="2:2">
      <c r="B21157" s="503"/>
    </row>
    <row r="21158" spans="2:2">
      <c r="B21158" s="503"/>
    </row>
    <row r="21159" spans="2:2">
      <c r="B21159" s="503"/>
    </row>
    <row r="21160" spans="2:2">
      <c r="B21160" s="503"/>
    </row>
    <row r="21161" spans="2:2">
      <c r="B21161" s="503"/>
    </row>
    <row r="21162" spans="2:2">
      <c r="B21162" s="503"/>
    </row>
    <row r="21163" spans="2:2">
      <c r="B21163" s="503"/>
    </row>
    <row r="21164" spans="2:2">
      <c r="B21164" s="503"/>
    </row>
    <row r="21165" spans="2:2">
      <c r="B21165" s="503"/>
    </row>
    <row r="21166" spans="2:2">
      <c r="B21166" s="503"/>
    </row>
    <row r="21167" spans="2:2">
      <c r="B21167" s="503"/>
    </row>
    <row r="21168" spans="2:2">
      <c r="B21168" s="503"/>
    </row>
    <row r="21169" spans="2:2">
      <c r="B21169" s="503"/>
    </row>
    <row r="21170" spans="2:2">
      <c r="B21170" s="503"/>
    </row>
    <row r="21171" spans="2:2">
      <c r="B21171" s="503"/>
    </row>
    <row r="21172" spans="2:2">
      <c r="B21172" s="503"/>
    </row>
    <row r="21173" spans="2:2">
      <c r="B21173" s="503"/>
    </row>
    <row r="21174" spans="2:2">
      <c r="B21174" s="503"/>
    </row>
    <row r="21175" spans="2:2">
      <c r="B21175" s="503"/>
    </row>
    <row r="21176" spans="2:2">
      <c r="B21176" s="503"/>
    </row>
    <row r="21177" spans="2:2">
      <c r="B21177" s="503"/>
    </row>
    <row r="21178" spans="2:2">
      <c r="B21178" s="503"/>
    </row>
    <row r="21179" spans="2:2">
      <c r="B21179" s="503"/>
    </row>
    <row r="21180" spans="2:2">
      <c r="B21180" s="503"/>
    </row>
    <row r="21181" spans="2:2">
      <c r="B21181" s="503"/>
    </row>
    <row r="21182" spans="2:2">
      <c r="B21182" s="503"/>
    </row>
    <row r="21183" spans="2:2">
      <c r="B21183" s="503"/>
    </row>
    <row r="21184" spans="2:2">
      <c r="B21184" s="503"/>
    </row>
    <row r="21185" spans="2:2">
      <c r="B21185" s="503"/>
    </row>
    <row r="21186" spans="2:2">
      <c r="B21186" s="503"/>
    </row>
    <row r="21187" spans="2:2">
      <c r="B21187" s="503"/>
    </row>
    <row r="21188" spans="2:2">
      <c r="B21188" s="503"/>
    </row>
    <row r="21189" spans="2:2">
      <c r="B21189" s="503"/>
    </row>
    <row r="21190" spans="2:2">
      <c r="B21190" s="503"/>
    </row>
    <row r="21191" spans="2:2">
      <c r="B21191" s="503"/>
    </row>
    <row r="21192" spans="2:2">
      <c r="B21192" s="503"/>
    </row>
    <row r="21193" spans="2:2">
      <c r="B21193" s="503"/>
    </row>
    <row r="21194" spans="2:2">
      <c r="B21194" s="503"/>
    </row>
    <row r="21195" spans="2:2">
      <c r="B21195" s="503"/>
    </row>
    <row r="21196" spans="2:2">
      <c r="B21196" s="503"/>
    </row>
    <row r="21197" spans="2:2">
      <c r="B21197" s="503"/>
    </row>
    <row r="21198" spans="2:2">
      <c r="B21198" s="503"/>
    </row>
    <row r="21199" spans="2:2">
      <c r="B21199" s="503"/>
    </row>
    <row r="21200" spans="2:2">
      <c r="B21200" s="503"/>
    </row>
    <row r="21201" spans="2:2">
      <c r="B21201" s="503"/>
    </row>
    <row r="21202" spans="2:2">
      <c r="B21202" s="503"/>
    </row>
    <row r="21203" spans="2:2">
      <c r="B21203" s="503"/>
    </row>
    <row r="21204" spans="2:2">
      <c r="B21204" s="503"/>
    </row>
    <row r="21205" spans="2:2">
      <c r="B21205" s="503"/>
    </row>
    <row r="21206" spans="2:2">
      <c r="B21206" s="503"/>
    </row>
    <row r="21207" spans="2:2">
      <c r="B21207" s="503"/>
    </row>
    <row r="21208" spans="2:2">
      <c r="B21208" s="503"/>
    </row>
    <row r="21209" spans="2:2">
      <c r="B21209" s="503"/>
    </row>
    <row r="21210" spans="2:2">
      <c r="B21210" s="503"/>
    </row>
    <row r="21211" spans="2:2">
      <c r="B21211" s="503"/>
    </row>
    <row r="21212" spans="2:2">
      <c r="B21212" s="503"/>
    </row>
    <row r="21213" spans="2:2">
      <c r="B21213" s="503"/>
    </row>
    <row r="21214" spans="2:2">
      <c r="B21214" s="503"/>
    </row>
    <row r="21215" spans="2:2">
      <c r="B21215" s="503"/>
    </row>
    <row r="21216" spans="2:2">
      <c r="B21216" s="503"/>
    </row>
    <row r="21217" spans="2:2">
      <c r="B21217" s="503"/>
    </row>
    <row r="21218" spans="2:2">
      <c r="B21218" s="503"/>
    </row>
    <row r="21219" spans="2:2">
      <c r="B21219" s="503"/>
    </row>
    <row r="21220" spans="2:2">
      <c r="B21220" s="503"/>
    </row>
    <row r="21221" spans="2:2">
      <c r="B21221" s="503"/>
    </row>
    <row r="21222" spans="2:2">
      <c r="B21222" s="503"/>
    </row>
    <row r="21223" spans="2:2">
      <c r="B21223" s="503"/>
    </row>
    <row r="21224" spans="2:2">
      <c r="B21224" s="503"/>
    </row>
    <row r="21225" spans="2:2">
      <c r="B21225" s="503"/>
    </row>
    <row r="21226" spans="2:2">
      <c r="B21226" s="503"/>
    </row>
    <row r="21227" spans="2:2">
      <c r="B21227" s="503"/>
    </row>
    <row r="21228" spans="2:2">
      <c r="B21228" s="503"/>
    </row>
    <row r="21229" spans="2:2">
      <c r="B21229" s="503"/>
    </row>
    <row r="21230" spans="2:2">
      <c r="B21230" s="503"/>
    </row>
    <row r="21231" spans="2:2">
      <c r="B21231" s="503"/>
    </row>
    <row r="21232" spans="2:2">
      <c r="B21232" s="503"/>
    </row>
    <row r="21233" spans="2:2">
      <c r="B21233" s="503"/>
    </row>
    <row r="21234" spans="2:2">
      <c r="B21234" s="503"/>
    </row>
    <row r="21235" spans="2:2">
      <c r="B21235" s="503"/>
    </row>
    <row r="21236" spans="2:2">
      <c r="B21236" s="503"/>
    </row>
    <row r="21237" spans="2:2">
      <c r="B21237" s="503"/>
    </row>
    <row r="21238" spans="2:2">
      <c r="B21238" s="503"/>
    </row>
    <row r="21239" spans="2:2">
      <c r="B21239" s="503"/>
    </row>
    <row r="21240" spans="2:2">
      <c r="B21240" s="503"/>
    </row>
    <row r="21241" spans="2:2">
      <c r="B21241" s="503"/>
    </row>
    <row r="21242" spans="2:2">
      <c r="B21242" s="503"/>
    </row>
    <row r="21243" spans="2:2">
      <c r="B21243" s="503"/>
    </row>
    <row r="21244" spans="2:2">
      <c r="B21244" s="503"/>
    </row>
    <row r="21245" spans="2:2">
      <c r="B21245" s="503"/>
    </row>
    <row r="21246" spans="2:2">
      <c r="B21246" s="503"/>
    </row>
    <row r="21247" spans="2:2">
      <c r="B21247" s="503"/>
    </row>
    <row r="21248" spans="2:2">
      <c r="B21248" s="503"/>
    </row>
    <row r="21249" spans="2:2">
      <c r="B21249" s="503"/>
    </row>
    <row r="21250" spans="2:2">
      <c r="B21250" s="503"/>
    </row>
    <row r="21251" spans="2:2">
      <c r="B21251" s="503"/>
    </row>
    <row r="21252" spans="2:2">
      <c r="B21252" s="503"/>
    </row>
    <row r="21253" spans="2:2">
      <c r="B21253" s="503"/>
    </row>
    <row r="21254" spans="2:2">
      <c r="B21254" s="503"/>
    </row>
    <row r="21255" spans="2:2">
      <c r="B21255" s="503"/>
    </row>
    <row r="21256" spans="2:2">
      <c r="B21256" s="503"/>
    </row>
    <row r="21257" spans="2:2">
      <c r="B21257" s="503"/>
    </row>
    <row r="21258" spans="2:2">
      <c r="B21258" s="503"/>
    </row>
    <row r="21259" spans="2:2">
      <c r="B21259" s="503"/>
    </row>
    <row r="21260" spans="2:2">
      <c r="B21260" s="503"/>
    </row>
    <row r="21261" spans="2:2">
      <c r="B21261" s="503"/>
    </row>
    <row r="21262" spans="2:2">
      <c r="B21262" s="503"/>
    </row>
    <row r="21263" spans="2:2">
      <c r="B21263" s="503"/>
    </row>
    <row r="21264" spans="2:2">
      <c r="B21264" s="503"/>
    </row>
    <row r="21265" spans="2:2">
      <c r="B21265" s="503"/>
    </row>
    <row r="21266" spans="2:2">
      <c r="B21266" s="503"/>
    </row>
    <row r="21267" spans="2:2">
      <c r="B21267" s="503"/>
    </row>
    <row r="21268" spans="2:2">
      <c r="B21268" s="503"/>
    </row>
    <row r="21269" spans="2:2">
      <c r="B21269" s="503"/>
    </row>
    <row r="21270" spans="2:2">
      <c r="B21270" s="503"/>
    </row>
    <row r="21271" spans="2:2">
      <c r="B21271" s="503"/>
    </row>
    <row r="21272" spans="2:2">
      <c r="B21272" s="503"/>
    </row>
    <row r="21273" spans="2:2">
      <c r="B21273" s="503"/>
    </row>
    <row r="21274" spans="2:2">
      <c r="B21274" s="503"/>
    </row>
    <row r="21275" spans="2:2">
      <c r="B21275" s="503"/>
    </row>
    <row r="21276" spans="2:2">
      <c r="B21276" s="503"/>
    </row>
    <row r="21277" spans="2:2">
      <c r="B21277" s="503"/>
    </row>
    <row r="21278" spans="2:2">
      <c r="B21278" s="503"/>
    </row>
    <row r="21279" spans="2:2">
      <c r="B21279" s="503"/>
    </row>
    <row r="21280" spans="2:2">
      <c r="B21280" s="503"/>
    </row>
    <row r="21281" spans="2:2">
      <c r="B21281" s="503"/>
    </row>
    <row r="21282" spans="2:2">
      <c r="B21282" s="503"/>
    </row>
    <row r="21283" spans="2:2">
      <c r="B21283" s="503"/>
    </row>
    <row r="21284" spans="2:2">
      <c r="B21284" s="503"/>
    </row>
    <row r="21285" spans="2:2">
      <c r="B21285" s="503"/>
    </row>
    <row r="21286" spans="2:2">
      <c r="B21286" s="503"/>
    </row>
    <row r="21287" spans="2:2">
      <c r="B21287" s="503"/>
    </row>
    <row r="21288" spans="2:2">
      <c r="B21288" s="503"/>
    </row>
    <row r="21289" spans="2:2">
      <c r="B21289" s="503"/>
    </row>
    <row r="21290" spans="2:2">
      <c r="B21290" s="503"/>
    </row>
    <row r="21291" spans="2:2">
      <c r="B21291" s="503"/>
    </row>
    <row r="21292" spans="2:2">
      <c r="B21292" s="503"/>
    </row>
    <row r="21293" spans="2:2">
      <c r="B21293" s="503"/>
    </row>
    <row r="21294" spans="2:2">
      <c r="B21294" s="503"/>
    </row>
    <row r="21295" spans="2:2">
      <c r="B21295" s="503"/>
    </row>
    <row r="21296" spans="2:2">
      <c r="B21296" s="503"/>
    </row>
    <row r="21297" spans="2:2">
      <c r="B21297" s="503"/>
    </row>
    <row r="21298" spans="2:2">
      <c r="B21298" s="503"/>
    </row>
    <row r="21299" spans="2:2">
      <c r="B21299" s="503"/>
    </row>
    <row r="21300" spans="2:2">
      <c r="B21300" s="503"/>
    </row>
    <row r="21301" spans="2:2">
      <c r="B21301" s="503"/>
    </row>
    <row r="21302" spans="2:2">
      <c r="B21302" s="503"/>
    </row>
    <row r="21303" spans="2:2">
      <c r="B21303" s="503"/>
    </row>
    <row r="21304" spans="2:2">
      <c r="B21304" s="503"/>
    </row>
    <row r="21305" spans="2:2">
      <c r="B21305" s="503"/>
    </row>
    <row r="21306" spans="2:2">
      <c r="B21306" s="503"/>
    </row>
    <row r="21307" spans="2:2">
      <c r="B21307" s="503"/>
    </row>
    <row r="21308" spans="2:2">
      <c r="B21308" s="503"/>
    </row>
    <row r="21309" spans="2:2">
      <c r="B21309" s="503"/>
    </row>
    <row r="21310" spans="2:2">
      <c r="B21310" s="503"/>
    </row>
    <row r="21311" spans="2:2">
      <c r="B21311" s="503"/>
    </row>
    <row r="21312" spans="2:2">
      <c r="B21312" s="503"/>
    </row>
    <row r="21313" spans="2:2">
      <c r="B21313" s="503"/>
    </row>
    <row r="21314" spans="2:2">
      <c r="B21314" s="503"/>
    </row>
    <row r="21315" spans="2:2">
      <c r="B21315" s="503"/>
    </row>
    <row r="21316" spans="2:2">
      <c r="B21316" s="503"/>
    </row>
    <row r="21317" spans="2:2">
      <c r="B21317" s="503"/>
    </row>
    <row r="21318" spans="2:2">
      <c r="B21318" s="503"/>
    </row>
    <row r="21319" spans="2:2">
      <c r="B21319" s="503"/>
    </row>
    <row r="21320" spans="2:2">
      <c r="B21320" s="503"/>
    </row>
    <row r="21321" spans="2:2">
      <c r="B21321" s="503"/>
    </row>
    <row r="21322" spans="2:2">
      <c r="B21322" s="503"/>
    </row>
    <row r="21323" spans="2:2">
      <c r="B21323" s="503"/>
    </row>
    <row r="21324" spans="2:2">
      <c r="B21324" s="503"/>
    </row>
    <row r="21325" spans="2:2">
      <c r="B21325" s="503"/>
    </row>
    <row r="21326" spans="2:2">
      <c r="B21326" s="503"/>
    </row>
    <row r="21327" spans="2:2">
      <c r="B21327" s="503"/>
    </row>
    <row r="21328" spans="2:2">
      <c r="B21328" s="503"/>
    </row>
    <row r="21329" spans="2:2">
      <c r="B21329" s="503"/>
    </row>
    <row r="21330" spans="2:2">
      <c r="B21330" s="503"/>
    </row>
    <row r="21331" spans="2:2">
      <c r="B21331" s="503"/>
    </row>
    <row r="21332" spans="2:2">
      <c r="B21332" s="503"/>
    </row>
    <row r="21333" spans="2:2">
      <c r="B21333" s="503"/>
    </row>
    <row r="21334" spans="2:2">
      <c r="B21334" s="503"/>
    </row>
    <row r="21335" spans="2:2">
      <c r="B21335" s="503"/>
    </row>
    <row r="21336" spans="2:2">
      <c r="B21336" s="503"/>
    </row>
    <row r="21337" spans="2:2">
      <c r="B21337" s="503"/>
    </row>
    <row r="21338" spans="2:2">
      <c r="B21338" s="503"/>
    </row>
    <row r="21339" spans="2:2">
      <c r="B21339" s="503"/>
    </row>
    <row r="21340" spans="2:2">
      <c r="B21340" s="503"/>
    </row>
    <row r="21341" spans="2:2">
      <c r="B21341" s="503"/>
    </row>
    <row r="21342" spans="2:2">
      <c r="B21342" s="503"/>
    </row>
    <row r="21343" spans="2:2">
      <c r="B21343" s="503"/>
    </row>
    <row r="21344" spans="2:2">
      <c r="B21344" s="503"/>
    </row>
    <row r="21345" spans="2:2">
      <c r="B21345" s="503"/>
    </row>
    <row r="21346" spans="2:2">
      <c r="B21346" s="503"/>
    </row>
    <row r="21347" spans="2:2">
      <c r="B21347" s="503"/>
    </row>
    <row r="21348" spans="2:2">
      <c r="B21348" s="503"/>
    </row>
    <row r="21349" spans="2:2">
      <c r="B21349" s="503"/>
    </row>
    <row r="21350" spans="2:2">
      <c r="B21350" s="503"/>
    </row>
    <row r="21351" spans="2:2">
      <c r="B21351" s="503"/>
    </row>
    <row r="21352" spans="2:2">
      <c r="B21352" s="503"/>
    </row>
    <row r="21353" spans="2:2">
      <c r="B21353" s="503"/>
    </row>
    <row r="21354" spans="2:2">
      <c r="B21354" s="503"/>
    </row>
    <row r="21355" spans="2:2">
      <c r="B21355" s="503"/>
    </row>
    <row r="21356" spans="2:2">
      <c r="B21356" s="503"/>
    </row>
    <row r="21357" spans="2:2">
      <c r="B21357" s="503"/>
    </row>
    <row r="21358" spans="2:2">
      <c r="B21358" s="503"/>
    </row>
    <row r="21359" spans="2:2">
      <c r="B21359" s="503"/>
    </row>
    <row r="21360" spans="2:2">
      <c r="B21360" s="503"/>
    </row>
    <row r="21361" spans="2:2">
      <c r="B21361" s="503"/>
    </row>
    <row r="21362" spans="2:2">
      <c r="B21362" s="503"/>
    </row>
    <row r="21363" spans="2:2">
      <c r="B21363" s="503"/>
    </row>
    <row r="21364" spans="2:2">
      <c r="B21364" s="503"/>
    </row>
    <row r="21365" spans="2:2">
      <c r="B21365" s="503"/>
    </row>
    <row r="21366" spans="2:2">
      <c r="B21366" s="503"/>
    </row>
    <row r="21367" spans="2:2">
      <c r="B21367" s="503"/>
    </row>
    <row r="21368" spans="2:2">
      <c r="B21368" s="503"/>
    </row>
    <row r="21369" spans="2:2">
      <c r="B21369" s="503"/>
    </row>
    <row r="21370" spans="2:2">
      <c r="B21370" s="503"/>
    </row>
    <row r="21371" spans="2:2">
      <c r="B21371" s="503"/>
    </row>
    <row r="21372" spans="2:2">
      <c r="B21372" s="503"/>
    </row>
    <row r="21373" spans="2:2">
      <c r="B21373" s="503"/>
    </row>
    <row r="21374" spans="2:2">
      <c r="B21374" s="503"/>
    </row>
    <row r="21375" spans="2:2">
      <c r="B21375" s="503"/>
    </row>
    <row r="21376" spans="2:2">
      <c r="B21376" s="503"/>
    </row>
    <row r="21377" spans="2:2">
      <c r="B21377" s="503"/>
    </row>
    <row r="21378" spans="2:2">
      <c r="B21378" s="503"/>
    </row>
    <row r="21379" spans="2:2">
      <c r="B21379" s="503"/>
    </row>
    <row r="21380" spans="2:2">
      <c r="B21380" s="503"/>
    </row>
    <row r="21381" spans="2:2">
      <c r="B21381" s="503"/>
    </row>
    <row r="21382" spans="2:2">
      <c r="B21382" s="503"/>
    </row>
    <row r="21383" spans="2:2">
      <c r="B21383" s="503"/>
    </row>
    <row r="21384" spans="2:2">
      <c r="B21384" s="503"/>
    </row>
    <row r="21385" spans="2:2">
      <c r="B21385" s="503"/>
    </row>
    <row r="21386" spans="2:2">
      <c r="B21386" s="503"/>
    </row>
    <row r="21387" spans="2:2">
      <c r="B21387" s="503"/>
    </row>
    <row r="21388" spans="2:2">
      <c r="B21388" s="503"/>
    </row>
    <row r="21389" spans="2:2">
      <c r="B21389" s="503"/>
    </row>
    <row r="21390" spans="2:2">
      <c r="B21390" s="503"/>
    </row>
    <row r="21391" spans="2:2">
      <c r="B21391" s="503"/>
    </row>
    <row r="21392" spans="2:2">
      <c r="B21392" s="503"/>
    </row>
    <row r="21393" spans="2:2">
      <c r="B21393" s="503"/>
    </row>
    <row r="21394" spans="2:2">
      <c r="B21394" s="503"/>
    </row>
    <row r="21395" spans="2:2">
      <c r="B21395" s="503"/>
    </row>
    <row r="21396" spans="2:2">
      <c r="B21396" s="503"/>
    </row>
    <row r="21397" spans="2:2">
      <c r="B21397" s="503"/>
    </row>
    <row r="21398" spans="2:2">
      <c r="B21398" s="503"/>
    </row>
    <row r="21399" spans="2:2">
      <c r="B21399" s="503"/>
    </row>
    <row r="21400" spans="2:2">
      <c r="B21400" s="503"/>
    </row>
    <row r="21401" spans="2:2">
      <c r="B21401" s="503"/>
    </row>
    <row r="21402" spans="2:2">
      <c r="B21402" s="503"/>
    </row>
    <row r="21403" spans="2:2">
      <c r="B21403" s="503"/>
    </row>
    <row r="21404" spans="2:2">
      <c r="B21404" s="503"/>
    </row>
    <row r="21405" spans="2:2">
      <c r="B21405" s="503"/>
    </row>
    <row r="21406" spans="2:2">
      <c r="B21406" s="503"/>
    </row>
    <row r="21407" spans="2:2">
      <c r="B21407" s="503"/>
    </row>
    <row r="21408" spans="2:2">
      <c r="B21408" s="503"/>
    </row>
    <row r="21409" spans="2:2">
      <c r="B21409" s="503"/>
    </row>
    <row r="21410" spans="2:2">
      <c r="B21410" s="503"/>
    </row>
    <row r="21411" spans="2:2">
      <c r="B21411" s="503"/>
    </row>
    <row r="21412" spans="2:2">
      <c r="B21412" s="503"/>
    </row>
    <row r="21413" spans="2:2">
      <c r="B21413" s="503"/>
    </row>
    <row r="21414" spans="2:2">
      <c r="B21414" s="503"/>
    </row>
    <row r="21415" spans="2:2">
      <c r="B21415" s="503"/>
    </row>
    <row r="21416" spans="2:2">
      <c r="B21416" s="503"/>
    </row>
    <row r="21417" spans="2:2">
      <c r="B21417" s="503"/>
    </row>
    <row r="21418" spans="2:2">
      <c r="B21418" s="503"/>
    </row>
    <row r="21419" spans="2:2">
      <c r="B21419" s="503"/>
    </row>
    <row r="21420" spans="2:2">
      <c r="B21420" s="503"/>
    </row>
    <row r="21421" spans="2:2">
      <c r="B21421" s="503"/>
    </row>
    <row r="21422" spans="2:2">
      <c r="B21422" s="503"/>
    </row>
    <row r="21423" spans="2:2">
      <c r="B21423" s="503"/>
    </row>
    <row r="21424" spans="2:2">
      <c r="B21424" s="503"/>
    </row>
    <row r="21425" spans="2:2">
      <c r="B21425" s="503"/>
    </row>
    <row r="21426" spans="2:2">
      <c r="B21426" s="503"/>
    </row>
    <row r="21427" spans="2:2">
      <c r="B21427" s="503"/>
    </row>
    <row r="21428" spans="2:2">
      <c r="B21428" s="503"/>
    </row>
    <row r="21429" spans="2:2">
      <c r="B21429" s="503"/>
    </row>
    <row r="21430" spans="2:2">
      <c r="B21430" s="503"/>
    </row>
    <row r="21431" spans="2:2">
      <c r="B21431" s="503"/>
    </row>
    <row r="21432" spans="2:2">
      <c r="B21432" s="503"/>
    </row>
    <row r="21433" spans="2:2">
      <c r="B21433" s="503"/>
    </row>
    <row r="21434" spans="2:2">
      <c r="B21434" s="503"/>
    </row>
    <row r="21435" spans="2:2">
      <c r="B21435" s="503"/>
    </row>
    <row r="21436" spans="2:2">
      <c r="B21436" s="503"/>
    </row>
    <row r="21437" spans="2:2">
      <c r="B21437" s="503"/>
    </row>
    <row r="21438" spans="2:2">
      <c r="B21438" s="503"/>
    </row>
    <row r="21439" spans="2:2">
      <c r="B21439" s="503"/>
    </row>
    <row r="21440" spans="2:2">
      <c r="B21440" s="503"/>
    </row>
    <row r="21441" spans="2:2">
      <c r="B21441" s="503"/>
    </row>
    <row r="21442" spans="2:2">
      <c r="B21442" s="503"/>
    </row>
    <row r="21443" spans="2:2">
      <c r="B21443" s="503"/>
    </row>
    <row r="21444" spans="2:2">
      <c r="B21444" s="503"/>
    </row>
    <row r="21445" spans="2:2">
      <c r="B21445" s="503"/>
    </row>
    <row r="21446" spans="2:2">
      <c r="B21446" s="503"/>
    </row>
    <row r="21447" spans="2:2">
      <c r="B21447" s="503"/>
    </row>
    <row r="21448" spans="2:2">
      <c r="B21448" s="503"/>
    </row>
    <row r="21449" spans="2:2">
      <c r="B21449" s="503"/>
    </row>
    <row r="21450" spans="2:2">
      <c r="B21450" s="503"/>
    </row>
    <row r="21451" spans="2:2">
      <c r="B21451" s="503"/>
    </row>
    <row r="21452" spans="2:2">
      <c r="B21452" s="503"/>
    </row>
    <row r="21453" spans="2:2">
      <c r="B21453" s="503"/>
    </row>
    <row r="21454" spans="2:2">
      <c r="B21454" s="503"/>
    </row>
    <row r="21455" spans="2:2">
      <c r="B21455" s="503"/>
    </row>
    <row r="21456" spans="2:2">
      <c r="B21456" s="503"/>
    </row>
    <row r="21457" spans="2:2">
      <c r="B21457" s="503"/>
    </row>
    <row r="21458" spans="2:2">
      <c r="B21458" s="503"/>
    </row>
    <row r="21459" spans="2:2">
      <c r="B21459" s="503"/>
    </row>
    <row r="21460" spans="2:2">
      <c r="B21460" s="503"/>
    </row>
    <row r="21461" spans="2:2">
      <c r="B21461" s="503"/>
    </row>
    <row r="21462" spans="2:2">
      <c r="B21462" s="503"/>
    </row>
    <row r="21463" spans="2:2">
      <c r="B21463" s="503"/>
    </row>
    <row r="21464" spans="2:2">
      <c r="B21464" s="503"/>
    </row>
    <row r="21465" spans="2:2">
      <c r="B21465" s="503"/>
    </row>
    <row r="21466" spans="2:2">
      <c r="B21466" s="503"/>
    </row>
    <row r="21467" spans="2:2">
      <c r="B21467" s="503"/>
    </row>
    <row r="21468" spans="2:2">
      <c r="B21468" s="503"/>
    </row>
    <row r="21469" spans="2:2">
      <c r="B21469" s="503"/>
    </row>
    <row r="21470" spans="2:2">
      <c r="B21470" s="503"/>
    </row>
    <row r="21471" spans="2:2">
      <c r="B21471" s="503"/>
    </row>
    <row r="21472" spans="2:2">
      <c r="B21472" s="503"/>
    </row>
    <row r="21473" spans="2:2">
      <c r="B21473" s="503"/>
    </row>
    <row r="21474" spans="2:2">
      <c r="B21474" s="503"/>
    </row>
    <row r="21475" spans="2:2">
      <c r="B21475" s="503"/>
    </row>
    <row r="21476" spans="2:2">
      <c r="B21476" s="503"/>
    </row>
    <row r="21477" spans="2:2">
      <c r="B21477" s="503"/>
    </row>
    <row r="21478" spans="2:2">
      <c r="B21478" s="503"/>
    </row>
    <row r="21479" spans="2:2">
      <c r="B21479" s="503"/>
    </row>
    <row r="21480" spans="2:2">
      <c r="B21480" s="503"/>
    </row>
    <row r="21481" spans="2:2">
      <c r="B21481" s="503"/>
    </row>
    <row r="21482" spans="2:2">
      <c r="B21482" s="503"/>
    </row>
    <row r="21483" spans="2:2">
      <c r="B21483" s="503"/>
    </row>
    <row r="21484" spans="2:2">
      <c r="B21484" s="503"/>
    </row>
    <row r="21485" spans="2:2">
      <c r="B21485" s="503"/>
    </row>
    <row r="21486" spans="2:2">
      <c r="B21486" s="503"/>
    </row>
    <row r="21487" spans="2:2">
      <c r="B21487" s="503"/>
    </row>
    <row r="21488" spans="2:2">
      <c r="B21488" s="503"/>
    </row>
    <row r="21489" spans="2:2">
      <c r="B21489" s="503"/>
    </row>
    <row r="21490" spans="2:2">
      <c r="B21490" s="503"/>
    </row>
    <row r="21491" spans="2:2">
      <c r="B21491" s="503"/>
    </row>
    <row r="21492" spans="2:2">
      <c r="B21492" s="503"/>
    </row>
    <row r="21493" spans="2:2">
      <c r="B21493" s="503"/>
    </row>
    <row r="21494" spans="2:2">
      <c r="B21494" s="503"/>
    </row>
    <row r="21495" spans="2:2">
      <c r="B21495" s="503"/>
    </row>
    <row r="21496" spans="2:2">
      <c r="B21496" s="503"/>
    </row>
    <row r="21497" spans="2:2">
      <c r="B21497" s="503"/>
    </row>
    <row r="21498" spans="2:2">
      <c r="B21498" s="503"/>
    </row>
    <row r="21499" spans="2:2">
      <c r="B21499" s="503"/>
    </row>
    <row r="21500" spans="2:2">
      <c r="B21500" s="503"/>
    </row>
    <row r="21501" spans="2:2">
      <c r="B21501" s="503"/>
    </row>
    <row r="21502" spans="2:2">
      <c r="B21502" s="503"/>
    </row>
    <row r="21503" spans="2:2">
      <c r="B21503" s="503"/>
    </row>
    <row r="21504" spans="2:2">
      <c r="B21504" s="503"/>
    </row>
    <row r="21505" spans="2:2">
      <c r="B21505" s="503"/>
    </row>
    <row r="21506" spans="2:2">
      <c r="B21506" s="503"/>
    </row>
    <row r="21507" spans="2:2">
      <c r="B21507" s="503"/>
    </row>
    <row r="21508" spans="2:2">
      <c r="B21508" s="503"/>
    </row>
    <row r="21509" spans="2:2">
      <c r="B21509" s="503"/>
    </row>
    <row r="21510" spans="2:2">
      <c r="B21510" s="503"/>
    </row>
    <row r="21511" spans="2:2">
      <c r="B21511" s="503"/>
    </row>
    <row r="21512" spans="2:2">
      <c r="B21512" s="503"/>
    </row>
    <row r="21513" spans="2:2">
      <c r="B21513" s="503"/>
    </row>
    <row r="21514" spans="2:2">
      <c r="B21514" s="503"/>
    </row>
    <row r="21515" spans="2:2">
      <c r="B21515" s="503"/>
    </row>
    <row r="21516" spans="2:2">
      <c r="B21516" s="503"/>
    </row>
    <row r="21517" spans="2:2">
      <c r="B21517" s="503"/>
    </row>
    <row r="21518" spans="2:2">
      <c r="B21518" s="503"/>
    </row>
    <row r="21519" spans="2:2">
      <c r="B21519" s="503"/>
    </row>
    <row r="21520" spans="2:2">
      <c r="B21520" s="503"/>
    </row>
    <row r="21521" spans="2:2">
      <c r="B21521" s="503"/>
    </row>
    <row r="21522" spans="2:2">
      <c r="B21522" s="503"/>
    </row>
    <row r="21523" spans="2:2">
      <c r="B21523" s="503"/>
    </row>
    <row r="21524" spans="2:2">
      <c r="B21524" s="503"/>
    </row>
    <row r="21525" spans="2:2">
      <c r="B21525" s="503"/>
    </row>
    <row r="21526" spans="2:2">
      <c r="B21526" s="503"/>
    </row>
    <row r="21527" spans="2:2">
      <c r="B21527" s="503"/>
    </row>
    <row r="21528" spans="2:2">
      <c r="B21528" s="503"/>
    </row>
    <row r="21529" spans="2:2">
      <c r="B21529" s="503"/>
    </row>
    <row r="21530" spans="2:2">
      <c r="B21530" s="503"/>
    </row>
    <row r="21531" spans="2:2">
      <c r="B21531" s="503"/>
    </row>
    <row r="21532" spans="2:2">
      <c r="B21532" s="503"/>
    </row>
    <row r="21533" spans="2:2">
      <c r="B21533" s="503"/>
    </row>
    <row r="21534" spans="2:2">
      <c r="B21534" s="503"/>
    </row>
    <row r="21535" spans="2:2">
      <c r="B21535" s="503"/>
    </row>
    <row r="21536" spans="2:2">
      <c r="B21536" s="503"/>
    </row>
    <row r="21537" spans="2:2">
      <c r="B21537" s="503"/>
    </row>
    <row r="21538" spans="2:2">
      <c r="B21538" s="503"/>
    </row>
    <row r="21539" spans="2:2">
      <c r="B21539" s="503"/>
    </row>
    <row r="21540" spans="2:2">
      <c r="B21540" s="503"/>
    </row>
    <row r="21541" spans="2:2">
      <c r="B21541" s="503"/>
    </row>
    <row r="21542" spans="2:2">
      <c r="B21542" s="503"/>
    </row>
    <row r="21543" spans="2:2">
      <c r="B21543" s="503"/>
    </row>
    <row r="21544" spans="2:2">
      <c r="B21544" s="503"/>
    </row>
    <row r="21545" spans="2:2">
      <c r="B21545" s="503"/>
    </row>
    <row r="21546" spans="2:2">
      <c r="B21546" s="503"/>
    </row>
    <row r="21547" spans="2:2">
      <c r="B21547" s="503"/>
    </row>
    <row r="21548" spans="2:2">
      <c r="B21548" s="503"/>
    </row>
    <row r="21549" spans="2:2">
      <c r="B21549" s="503"/>
    </row>
    <row r="21550" spans="2:2">
      <c r="B21550" s="503"/>
    </row>
    <row r="21551" spans="2:2">
      <c r="B21551" s="503"/>
    </row>
    <row r="21552" spans="2:2">
      <c r="B21552" s="503"/>
    </row>
    <row r="21553" spans="2:2">
      <c r="B21553" s="503"/>
    </row>
    <row r="21554" spans="2:2">
      <c r="B21554" s="503"/>
    </row>
    <row r="21555" spans="2:2">
      <c r="B21555" s="503"/>
    </row>
    <row r="21556" spans="2:2">
      <c r="B21556" s="503"/>
    </row>
    <row r="21557" spans="2:2">
      <c r="B21557" s="503"/>
    </row>
    <row r="21558" spans="2:2">
      <c r="B21558" s="503"/>
    </row>
    <row r="21559" spans="2:2">
      <c r="B21559" s="503"/>
    </row>
    <row r="21560" spans="2:2">
      <c r="B21560" s="503"/>
    </row>
    <row r="21561" spans="2:2">
      <c r="B21561" s="503"/>
    </row>
    <row r="21562" spans="2:2">
      <c r="B21562" s="503"/>
    </row>
    <row r="21563" spans="2:2">
      <c r="B21563" s="503"/>
    </row>
    <row r="21564" spans="2:2">
      <c r="B21564" s="503"/>
    </row>
    <row r="21565" spans="2:2">
      <c r="B21565" s="503"/>
    </row>
    <row r="21566" spans="2:2">
      <c r="B21566" s="503"/>
    </row>
    <row r="21567" spans="2:2">
      <c r="B21567" s="503"/>
    </row>
    <row r="21568" spans="2:2">
      <c r="B21568" s="503"/>
    </row>
    <row r="21569" spans="2:2">
      <c r="B21569" s="503"/>
    </row>
    <row r="21570" spans="2:2">
      <c r="B21570" s="503"/>
    </row>
    <row r="21571" spans="2:2">
      <c r="B21571" s="503"/>
    </row>
    <row r="21572" spans="2:2">
      <c r="B21572" s="503"/>
    </row>
    <row r="21573" spans="2:2">
      <c r="B21573" s="503"/>
    </row>
    <row r="21574" spans="2:2">
      <c r="B21574" s="503"/>
    </row>
    <row r="21575" spans="2:2">
      <c r="B21575" s="503"/>
    </row>
    <row r="21576" spans="2:2">
      <c r="B21576" s="503"/>
    </row>
    <row r="21577" spans="2:2">
      <c r="B21577" s="503"/>
    </row>
    <row r="21578" spans="2:2">
      <c r="B21578" s="503"/>
    </row>
    <row r="21579" spans="2:2">
      <c r="B21579" s="503"/>
    </row>
    <row r="21580" spans="2:2">
      <c r="B21580" s="503"/>
    </row>
    <row r="21581" spans="2:2">
      <c r="B21581" s="503"/>
    </row>
    <row r="21582" spans="2:2">
      <c r="B21582" s="503"/>
    </row>
    <row r="21583" spans="2:2">
      <c r="B21583" s="503"/>
    </row>
    <row r="21584" spans="2:2">
      <c r="B21584" s="503"/>
    </row>
    <row r="21585" spans="2:2">
      <c r="B21585" s="503"/>
    </row>
    <row r="21586" spans="2:2">
      <c r="B21586" s="503"/>
    </row>
    <row r="21587" spans="2:2">
      <c r="B21587" s="503"/>
    </row>
    <row r="21588" spans="2:2">
      <c r="B21588" s="503"/>
    </row>
    <row r="21589" spans="2:2">
      <c r="B21589" s="503"/>
    </row>
    <row r="21590" spans="2:2">
      <c r="B21590" s="503"/>
    </row>
    <row r="21591" spans="2:2">
      <c r="B21591" s="503"/>
    </row>
    <row r="21592" spans="2:2">
      <c r="B21592" s="503"/>
    </row>
    <row r="21593" spans="2:2">
      <c r="B21593" s="503"/>
    </row>
    <row r="21594" spans="2:2">
      <c r="B21594" s="503"/>
    </row>
    <row r="21595" spans="2:2">
      <c r="B21595" s="503"/>
    </row>
    <row r="21596" spans="2:2">
      <c r="B21596" s="503"/>
    </row>
    <row r="21597" spans="2:2">
      <c r="B21597" s="503"/>
    </row>
    <row r="21598" spans="2:2">
      <c r="B21598" s="503"/>
    </row>
    <row r="21599" spans="2:2">
      <c r="B21599" s="503"/>
    </row>
    <row r="21600" spans="2:2">
      <c r="B21600" s="503"/>
    </row>
    <row r="21601" spans="2:2">
      <c r="B21601" s="503"/>
    </row>
    <row r="21602" spans="2:2">
      <c r="B21602" s="503"/>
    </row>
    <row r="21603" spans="2:2">
      <c r="B21603" s="503"/>
    </row>
    <row r="21604" spans="2:2">
      <c r="B21604" s="503"/>
    </row>
    <row r="21605" spans="2:2">
      <c r="B21605" s="503"/>
    </row>
    <row r="21606" spans="2:2">
      <c r="B21606" s="503"/>
    </row>
    <row r="21607" spans="2:2">
      <c r="B21607" s="503"/>
    </row>
    <row r="21608" spans="2:2">
      <c r="B21608" s="503"/>
    </row>
    <row r="21609" spans="2:2">
      <c r="B21609" s="503"/>
    </row>
    <row r="21610" spans="2:2">
      <c r="B21610" s="503"/>
    </row>
    <row r="21611" spans="2:2">
      <c r="B21611" s="503"/>
    </row>
    <row r="21612" spans="2:2">
      <c r="B21612" s="503"/>
    </row>
    <row r="21613" spans="2:2">
      <c r="B21613" s="503"/>
    </row>
    <row r="21614" spans="2:2">
      <c r="B21614" s="503"/>
    </row>
    <row r="21615" spans="2:2">
      <c r="B21615" s="503"/>
    </row>
    <row r="21616" spans="2:2">
      <c r="B21616" s="503"/>
    </row>
    <row r="21617" spans="2:2">
      <c r="B21617" s="503"/>
    </row>
    <row r="21618" spans="2:2">
      <c r="B21618" s="503"/>
    </row>
    <row r="21619" spans="2:2">
      <c r="B21619" s="503"/>
    </row>
    <row r="21620" spans="2:2">
      <c r="B21620" s="503"/>
    </row>
    <row r="21621" spans="2:2">
      <c r="B21621" s="503"/>
    </row>
    <row r="21622" spans="2:2">
      <c r="B21622" s="503"/>
    </row>
    <row r="21623" spans="2:2">
      <c r="B21623" s="503"/>
    </row>
    <row r="21624" spans="2:2">
      <c r="B21624" s="503"/>
    </row>
    <row r="21625" spans="2:2">
      <c r="B21625" s="503"/>
    </row>
    <row r="21626" spans="2:2">
      <c r="B21626" s="503"/>
    </row>
    <row r="21627" spans="2:2">
      <c r="B21627" s="503"/>
    </row>
    <row r="21628" spans="2:2">
      <c r="B21628" s="503"/>
    </row>
    <row r="21629" spans="2:2">
      <c r="B21629" s="503"/>
    </row>
    <row r="21630" spans="2:2">
      <c r="B21630" s="503"/>
    </row>
    <row r="21631" spans="2:2">
      <c r="B21631" s="503"/>
    </row>
    <row r="21632" spans="2:2">
      <c r="B21632" s="503"/>
    </row>
    <row r="21633" spans="2:2">
      <c r="B21633" s="503"/>
    </row>
    <row r="21634" spans="2:2">
      <c r="B21634" s="503"/>
    </row>
    <row r="21635" spans="2:2">
      <c r="B21635" s="503"/>
    </row>
    <row r="21636" spans="2:2">
      <c r="B21636" s="503"/>
    </row>
    <row r="21637" spans="2:2">
      <c r="B21637" s="503"/>
    </row>
    <row r="21638" spans="2:2">
      <c r="B21638" s="503"/>
    </row>
    <row r="21639" spans="2:2">
      <c r="B21639" s="503"/>
    </row>
    <row r="21640" spans="2:2">
      <c r="B21640" s="503"/>
    </row>
    <row r="21641" spans="2:2">
      <c r="B21641" s="503"/>
    </row>
    <row r="21642" spans="2:2">
      <c r="B21642" s="503"/>
    </row>
    <row r="21643" spans="2:2">
      <c r="B21643" s="503"/>
    </row>
    <row r="21644" spans="2:2">
      <c r="B21644" s="503"/>
    </row>
    <row r="21645" spans="2:2">
      <c r="B21645" s="503"/>
    </row>
    <row r="21646" spans="2:2">
      <c r="B21646" s="503"/>
    </row>
    <row r="21647" spans="2:2">
      <c r="B21647" s="503"/>
    </row>
    <row r="21648" spans="2:2">
      <c r="B21648" s="503"/>
    </row>
    <row r="21649" spans="2:2">
      <c r="B21649" s="503"/>
    </row>
    <row r="21650" spans="2:2">
      <c r="B21650" s="503"/>
    </row>
    <row r="21651" spans="2:2">
      <c r="B21651" s="503"/>
    </row>
    <row r="21652" spans="2:2">
      <c r="B21652" s="503"/>
    </row>
    <row r="21653" spans="2:2">
      <c r="B21653" s="503"/>
    </row>
    <row r="21654" spans="2:2">
      <c r="B21654" s="503"/>
    </row>
    <row r="21655" spans="2:2">
      <c r="B21655" s="503"/>
    </row>
    <row r="21656" spans="2:2">
      <c r="B21656" s="503"/>
    </row>
    <row r="21657" spans="2:2">
      <c r="B21657" s="503"/>
    </row>
    <row r="21658" spans="2:2">
      <c r="B21658" s="503"/>
    </row>
    <row r="21659" spans="2:2">
      <c r="B21659" s="503"/>
    </row>
    <row r="21660" spans="2:2">
      <c r="B21660" s="503"/>
    </row>
    <row r="21661" spans="2:2">
      <c r="B21661" s="503"/>
    </row>
    <row r="21662" spans="2:2">
      <c r="B21662" s="503"/>
    </row>
    <row r="21663" spans="2:2">
      <c r="B21663" s="503"/>
    </row>
    <row r="21664" spans="2:2">
      <c r="B21664" s="503"/>
    </row>
    <row r="21665" spans="2:2">
      <c r="B21665" s="503"/>
    </row>
    <row r="21666" spans="2:2">
      <c r="B21666" s="503"/>
    </row>
    <row r="21667" spans="2:2">
      <c r="B21667" s="503"/>
    </row>
    <row r="21668" spans="2:2">
      <c r="B21668" s="503"/>
    </row>
    <row r="21669" spans="2:2">
      <c r="B21669" s="503"/>
    </row>
    <row r="21670" spans="2:2">
      <c r="B21670" s="503"/>
    </row>
    <row r="21671" spans="2:2">
      <c r="B21671" s="503"/>
    </row>
    <row r="21672" spans="2:2">
      <c r="B21672" s="503"/>
    </row>
    <row r="21673" spans="2:2">
      <c r="B21673" s="503"/>
    </row>
    <row r="21674" spans="2:2">
      <c r="B21674" s="503"/>
    </row>
    <row r="21675" spans="2:2">
      <c r="B21675" s="503"/>
    </row>
    <row r="21676" spans="2:2">
      <c r="B21676" s="503"/>
    </row>
    <row r="21677" spans="2:2">
      <c r="B21677" s="503"/>
    </row>
    <row r="21678" spans="2:2">
      <c r="B21678" s="503"/>
    </row>
    <row r="21679" spans="2:2">
      <c r="B21679" s="503"/>
    </row>
    <row r="21680" spans="2:2">
      <c r="B21680" s="503"/>
    </row>
    <row r="21681" spans="2:2">
      <c r="B21681" s="503"/>
    </row>
    <row r="21682" spans="2:2">
      <c r="B21682" s="503"/>
    </row>
    <row r="21683" spans="2:2">
      <c r="B21683" s="503"/>
    </row>
    <row r="21684" spans="2:2">
      <c r="B21684" s="503"/>
    </row>
    <row r="21685" spans="2:2">
      <c r="B21685" s="503"/>
    </row>
    <row r="21686" spans="2:2">
      <c r="B21686" s="503"/>
    </row>
    <row r="21687" spans="2:2">
      <c r="B21687" s="503"/>
    </row>
    <row r="21688" spans="2:2">
      <c r="B21688" s="503"/>
    </row>
    <row r="21689" spans="2:2">
      <c r="B21689" s="503"/>
    </row>
    <row r="21690" spans="2:2">
      <c r="B21690" s="503"/>
    </row>
    <row r="21691" spans="2:2">
      <c r="B21691" s="503"/>
    </row>
    <row r="21692" spans="2:2">
      <c r="B21692" s="503"/>
    </row>
    <row r="21693" spans="2:2">
      <c r="B21693" s="503"/>
    </row>
    <row r="21694" spans="2:2">
      <c r="B21694" s="503"/>
    </row>
    <row r="21695" spans="2:2">
      <c r="B21695" s="503"/>
    </row>
    <row r="21696" spans="2:2">
      <c r="B21696" s="503"/>
    </row>
    <row r="21697" spans="2:2">
      <c r="B21697" s="503"/>
    </row>
    <row r="21698" spans="2:2">
      <c r="B21698" s="503"/>
    </row>
    <row r="21699" spans="2:2">
      <c r="B21699" s="503"/>
    </row>
    <row r="21700" spans="2:2">
      <c r="B21700" s="503"/>
    </row>
    <row r="21701" spans="2:2">
      <c r="B21701" s="503"/>
    </row>
    <row r="21702" spans="2:2">
      <c r="B21702" s="503"/>
    </row>
    <row r="21703" spans="2:2">
      <c r="B21703" s="503"/>
    </row>
    <row r="21704" spans="2:2">
      <c r="B21704" s="503"/>
    </row>
    <row r="21705" spans="2:2">
      <c r="B21705" s="503"/>
    </row>
    <row r="21706" spans="2:2">
      <c r="B21706" s="503"/>
    </row>
    <row r="21707" spans="2:2">
      <c r="B21707" s="503"/>
    </row>
    <row r="21708" spans="2:2">
      <c r="B21708" s="503"/>
    </row>
    <row r="21709" spans="2:2">
      <c r="B21709" s="503"/>
    </row>
    <row r="21710" spans="2:2">
      <c r="B21710" s="503"/>
    </row>
    <row r="21711" spans="2:2">
      <c r="B21711" s="503"/>
    </row>
    <row r="21712" spans="2:2">
      <c r="B21712" s="503"/>
    </row>
    <row r="21713" spans="2:2">
      <c r="B21713" s="503"/>
    </row>
    <row r="21714" spans="2:2">
      <c r="B21714" s="503"/>
    </row>
    <row r="21715" spans="2:2">
      <c r="B21715" s="503"/>
    </row>
    <row r="21716" spans="2:2">
      <c r="B21716" s="503"/>
    </row>
    <row r="21717" spans="2:2">
      <c r="B21717" s="503"/>
    </row>
    <row r="21718" spans="2:2">
      <c r="B21718" s="503"/>
    </row>
    <row r="21719" spans="2:2">
      <c r="B21719" s="503"/>
    </row>
    <row r="21720" spans="2:2">
      <c r="B21720" s="503"/>
    </row>
    <row r="21721" spans="2:2">
      <c r="B21721" s="503"/>
    </row>
    <row r="21722" spans="2:2">
      <c r="B21722" s="503"/>
    </row>
    <row r="21723" spans="2:2">
      <c r="B21723" s="503"/>
    </row>
    <row r="21724" spans="2:2">
      <c r="B21724" s="503"/>
    </row>
    <row r="21725" spans="2:2">
      <c r="B21725" s="503"/>
    </row>
    <row r="21726" spans="2:2">
      <c r="B21726" s="503"/>
    </row>
    <row r="21727" spans="2:2">
      <c r="B21727" s="503"/>
    </row>
    <row r="21728" spans="2:2">
      <c r="B21728" s="503"/>
    </row>
    <row r="21729" spans="2:2">
      <c r="B21729" s="503"/>
    </row>
    <row r="21730" spans="2:2">
      <c r="B21730" s="503"/>
    </row>
    <row r="21731" spans="2:2">
      <c r="B21731" s="503"/>
    </row>
    <row r="21732" spans="2:2">
      <c r="B21732" s="503"/>
    </row>
    <row r="21733" spans="2:2">
      <c r="B21733" s="503"/>
    </row>
    <row r="21734" spans="2:2">
      <c r="B21734" s="503"/>
    </row>
    <row r="21735" spans="2:2">
      <c r="B21735" s="503"/>
    </row>
    <row r="21736" spans="2:2">
      <c r="B21736" s="503"/>
    </row>
    <row r="21737" spans="2:2">
      <c r="B21737" s="503"/>
    </row>
    <row r="21738" spans="2:2">
      <c r="B21738" s="503"/>
    </row>
    <row r="21739" spans="2:2">
      <c r="B21739" s="503"/>
    </row>
    <row r="21740" spans="2:2">
      <c r="B21740" s="503"/>
    </row>
    <row r="21741" spans="2:2">
      <c r="B21741" s="503"/>
    </row>
    <row r="21742" spans="2:2">
      <c r="B21742" s="503"/>
    </row>
    <row r="21743" spans="2:2">
      <c r="B21743" s="503"/>
    </row>
    <row r="21744" spans="2:2">
      <c r="B21744" s="503"/>
    </row>
    <row r="21745" spans="2:2">
      <c r="B21745" s="503"/>
    </row>
    <row r="21746" spans="2:2">
      <c r="B21746" s="503"/>
    </row>
    <row r="21747" spans="2:2">
      <c r="B21747" s="503"/>
    </row>
    <row r="21748" spans="2:2">
      <c r="B21748" s="503"/>
    </row>
    <row r="21749" spans="2:2">
      <c r="B21749" s="503"/>
    </row>
    <row r="21750" spans="2:2">
      <c r="B21750" s="503"/>
    </row>
    <row r="21751" spans="2:2">
      <c r="B21751" s="503"/>
    </row>
    <row r="21752" spans="2:2">
      <c r="B21752" s="503"/>
    </row>
    <row r="21753" spans="2:2">
      <c r="B21753" s="503"/>
    </row>
    <row r="21754" spans="2:2">
      <c r="B21754" s="503"/>
    </row>
    <row r="21755" spans="2:2">
      <c r="B21755" s="503"/>
    </row>
    <row r="21756" spans="2:2">
      <c r="B21756" s="503"/>
    </row>
    <row r="21757" spans="2:2">
      <c r="B21757" s="503"/>
    </row>
    <row r="21758" spans="2:2">
      <c r="B21758" s="503"/>
    </row>
    <row r="21759" spans="2:2">
      <c r="B21759" s="503"/>
    </row>
    <row r="21760" spans="2:2">
      <c r="B21760" s="503"/>
    </row>
    <row r="21761" spans="2:2">
      <c r="B21761" s="503"/>
    </row>
    <row r="21762" spans="2:2">
      <c r="B21762" s="503"/>
    </row>
    <row r="21763" spans="2:2">
      <c r="B21763" s="503"/>
    </row>
    <row r="21764" spans="2:2">
      <c r="B21764" s="503"/>
    </row>
    <row r="21765" spans="2:2">
      <c r="B21765" s="503"/>
    </row>
    <row r="21766" spans="2:2">
      <c r="B21766" s="503"/>
    </row>
    <row r="21767" spans="2:2">
      <c r="B21767" s="503"/>
    </row>
    <row r="21768" spans="2:2">
      <c r="B21768" s="503"/>
    </row>
    <row r="21769" spans="2:2">
      <c r="B21769" s="503"/>
    </row>
    <row r="21770" spans="2:2">
      <c r="B21770" s="503"/>
    </row>
    <row r="21771" spans="2:2">
      <c r="B21771" s="503"/>
    </row>
    <row r="21772" spans="2:2">
      <c r="B21772" s="503"/>
    </row>
    <row r="21773" spans="2:2">
      <c r="B21773" s="503"/>
    </row>
    <row r="21774" spans="2:2">
      <c r="B21774" s="503"/>
    </row>
    <row r="21775" spans="2:2">
      <c r="B21775" s="503"/>
    </row>
    <row r="21776" spans="2:2">
      <c r="B21776" s="503"/>
    </row>
    <row r="21777" spans="2:2">
      <c r="B21777" s="503"/>
    </row>
    <row r="21778" spans="2:2">
      <c r="B21778" s="503"/>
    </row>
    <row r="21779" spans="2:2">
      <c r="B21779" s="503"/>
    </row>
    <row r="21780" spans="2:2">
      <c r="B21780" s="503"/>
    </row>
    <row r="21781" spans="2:2">
      <c r="B21781" s="503"/>
    </row>
    <row r="21782" spans="2:2">
      <c r="B21782" s="503"/>
    </row>
    <row r="21783" spans="2:2">
      <c r="B21783" s="503"/>
    </row>
    <row r="21784" spans="2:2">
      <c r="B21784" s="503"/>
    </row>
    <row r="21785" spans="2:2">
      <c r="B21785" s="503"/>
    </row>
    <row r="21786" spans="2:2">
      <c r="B21786" s="503"/>
    </row>
    <row r="21787" spans="2:2">
      <c r="B21787" s="503"/>
    </row>
    <row r="21788" spans="2:2">
      <c r="B21788" s="503"/>
    </row>
    <row r="21789" spans="2:2">
      <c r="B21789" s="503"/>
    </row>
    <row r="21790" spans="2:2">
      <c r="B21790" s="503"/>
    </row>
    <row r="21791" spans="2:2">
      <c r="B21791" s="503"/>
    </row>
    <row r="21792" spans="2:2">
      <c r="B21792" s="503"/>
    </row>
    <row r="21793" spans="2:2">
      <c r="B21793" s="503"/>
    </row>
    <row r="21794" spans="2:2">
      <c r="B21794" s="503"/>
    </row>
    <row r="21795" spans="2:2">
      <c r="B21795" s="503"/>
    </row>
    <row r="21796" spans="2:2">
      <c r="B21796" s="503"/>
    </row>
    <row r="21797" spans="2:2">
      <c r="B21797" s="503"/>
    </row>
    <row r="21798" spans="2:2">
      <c r="B21798" s="503"/>
    </row>
    <row r="21799" spans="2:2">
      <c r="B21799" s="503"/>
    </row>
    <row r="21800" spans="2:2">
      <c r="B21800" s="503"/>
    </row>
    <row r="21801" spans="2:2">
      <c r="B21801" s="503"/>
    </row>
    <row r="21802" spans="2:2">
      <c r="B21802" s="503"/>
    </row>
    <row r="21803" spans="2:2">
      <c r="B21803" s="503"/>
    </row>
    <row r="21804" spans="2:2">
      <c r="B21804" s="503"/>
    </row>
    <row r="21805" spans="2:2">
      <c r="B21805" s="503"/>
    </row>
    <row r="21806" spans="2:2">
      <c r="B21806" s="503"/>
    </row>
    <row r="21807" spans="2:2">
      <c r="B21807" s="503"/>
    </row>
    <row r="21808" spans="2:2">
      <c r="B21808" s="503"/>
    </row>
    <row r="21809" spans="2:2">
      <c r="B21809" s="503"/>
    </row>
    <row r="21810" spans="2:2">
      <c r="B21810" s="503"/>
    </row>
    <row r="21811" spans="2:2">
      <c r="B21811" s="503"/>
    </row>
    <row r="21812" spans="2:2">
      <c r="B21812" s="503"/>
    </row>
    <row r="21813" spans="2:2">
      <c r="B21813" s="503"/>
    </row>
    <row r="21814" spans="2:2">
      <c r="B21814" s="503"/>
    </row>
    <row r="21815" spans="2:2">
      <c r="B21815" s="503"/>
    </row>
    <row r="21816" spans="2:2">
      <c r="B21816" s="503"/>
    </row>
    <row r="21817" spans="2:2">
      <c r="B21817" s="503"/>
    </row>
    <row r="21818" spans="2:2">
      <c r="B21818" s="503"/>
    </row>
    <row r="21819" spans="2:2">
      <c r="B21819" s="503"/>
    </row>
    <row r="21820" spans="2:2">
      <c r="B21820" s="503"/>
    </row>
    <row r="21821" spans="2:2">
      <c r="B21821" s="503"/>
    </row>
    <row r="21822" spans="2:2">
      <c r="B21822" s="503"/>
    </row>
    <row r="21823" spans="2:2">
      <c r="B21823" s="503"/>
    </row>
    <row r="21824" spans="2:2">
      <c r="B21824" s="503"/>
    </row>
    <row r="21825" spans="2:2">
      <c r="B21825" s="503"/>
    </row>
    <row r="21826" spans="2:2">
      <c r="B21826" s="503"/>
    </row>
    <row r="21827" spans="2:2">
      <c r="B21827" s="503"/>
    </row>
    <row r="21828" spans="2:2">
      <c r="B21828" s="503"/>
    </row>
    <row r="21829" spans="2:2">
      <c r="B21829" s="503"/>
    </row>
    <row r="21830" spans="2:2">
      <c r="B21830" s="503"/>
    </row>
    <row r="21831" spans="2:2">
      <c r="B21831" s="503"/>
    </row>
    <row r="21832" spans="2:2">
      <c r="B21832" s="503"/>
    </row>
    <row r="21833" spans="2:2">
      <c r="B21833" s="503"/>
    </row>
    <row r="21834" spans="2:2">
      <c r="B21834" s="503"/>
    </row>
    <row r="21835" spans="2:2">
      <c r="B21835" s="503"/>
    </row>
    <row r="21836" spans="2:2">
      <c r="B21836" s="503"/>
    </row>
    <row r="21837" spans="2:2">
      <c r="B21837" s="503"/>
    </row>
    <row r="21838" spans="2:2">
      <c r="B21838" s="503"/>
    </row>
    <row r="21839" spans="2:2">
      <c r="B21839" s="503"/>
    </row>
    <row r="21840" spans="2:2">
      <c r="B21840" s="503"/>
    </row>
    <row r="21841" spans="2:2">
      <c r="B21841" s="503"/>
    </row>
    <row r="21842" spans="2:2">
      <c r="B21842" s="503"/>
    </row>
    <row r="21843" spans="2:2">
      <c r="B21843" s="503"/>
    </row>
    <row r="21844" spans="2:2">
      <c r="B21844" s="503"/>
    </row>
    <row r="21845" spans="2:2">
      <c r="B21845" s="503"/>
    </row>
    <row r="21846" spans="2:2">
      <c r="B21846" s="503"/>
    </row>
    <row r="21847" spans="2:2">
      <c r="B21847" s="503"/>
    </row>
    <row r="21848" spans="2:2">
      <c r="B21848" s="503"/>
    </row>
    <row r="21849" spans="2:2">
      <c r="B21849" s="503"/>
    </row>
    <row r="21850" spans="2:2">
      <c r="B21850" s="503"/>
    </row>
    <row r="21851" spans="2:2">
      <c r="B21851" s="503"/>
    </row>
    <row r="21852" spans="2:2">
      <c r="B21852" s="503"/>
    </row>
    <row r="21853" spans="2:2">
      <c r="B21853" s="503"/>
    </row>
    <row r="21854" spans="2:2">
      <c r="B21854" s="503"/>
    </row>
    <row r="21855" spans="2:2">
      <c r="B21855" s="503"/>
    </row>
    <row r="21856" spans="2:2">
      <c r="B21856" s="503"/>
    </row>
    <row r="21857" spans="2:2">
      <c r="B21857" s="503"/>
    </row>
    <row r="21858" spans="2:2">
      <c r="B21858" s="503"/>
    </row>
    <row r="21859" spans="2:2">
      <c r="B21859" s="503"/>
    </row>
    <row r="21860" spans="2:2">
      <c r="B21860" s="503"/>
    </row>
    <row r="21861" spans="2:2">
      <c r="B21861" s="503"/>
    </row>
    <row r="21862" spans="2:2">
      <c r="B21862" s="503"/>
    </row>
    <row r="21863" spans="2:2">
      <c r="B21863" s="503"/>
    </row>
    <row r="21864" spans="2:2">
      <c r="B21864" s="503"/>
    </row>
    <row r="21865" spans="2:2">
      <c r="B21865" s="503"/>
    </row>
    <row r="21866" spans="2:2">
      <c r="B21866" s="503"/>
    </row>
    <row r="21867" spans="2:2">
      <c r="B21867" s="503"/>
    </row>
    <row r="21868" spans="2:2">
      <c r="B21868" s="503"/>
    </row>
    <row r="21869" spans="2:2">
      <c r="B21869" s="503"/>
    </row>
    <row r="21870" spans="2:2">
      <c r="B21870" s="503"/>
    </row>
    <row r="21871" spans="2:2">
      <c r="B21871" s="503"/>
    </row>
    <row r="21872" spans="2:2">
      <c r="B21872" s="503"/>
    </row>
    <row r="21873" spans="2:2">
      <c r="B21873" s="503"/>
    </row>
    <row r="21874" spans="2:2">
      <c r="B21874" s="503"/>
    </row>
    <row r="21875" spans="2:2">
      <c r="B21875" s="503"/>
    </row>
    <row r="21876" spans="2:2">
      <c r="B21876" s="503"/>
    </row>
    <row r="21877" spans="2:2">
      <c r="B21877" s="503"/>
    </row>
    <row r="21878" spans="2:2">
      <c r="B21878" s="503"/>
    </row>
    <row r="21879" spans="2:2">
      <c r="B21879" s="503"/>
    </row>
    <row r="21880" spans="2:2">
      <c r="B21880" s="503"/>
    </row>
    <row r="21881" spans="2:2">
      <c r="B21881" s="503"/>
    </row>
    <row r="21882" spans="2:2">
      <c r="B21882" s="503"/>
    </row>
    <row r="21883" spans="2:2">
      <c r="B21883" s="503"/>
    </row>
    <row r="21884" spans="2:2">
      <c r="B21884" s="503"/>
    </row>
    <row r="21885" spans="2:2">
      <c r="B21885" s="503"/>
    </row>
    <row r="21886" spans="2:2">
      <c r="B21886" s="503"/>
    </row>
    <row r="21887" spans="2:2">
      <c r="B21887" s="503"/>
    </row>
    <row r="21888" spans="2:2">
      <c r="B21888" s="503"/>
    </row>
    <row r="21889" spans="2:2">
      <c r="B21889" s="503"/>
    </row>
    <row r="21890" spans="2:2">
      <c r="B21890" s="503"/>
    </row>
    <row r="21891" spans="2:2">
      <c r="B21891" s="503"/>
    </row>
    <row r="21892" spans="2:2">
      <c r="B21892" s="503"/>
    </row>
    <row r="21893" spans="2:2">
      <c r="B21893" s="503"/>
    </row>
    <row r="21894" spans="2:2">
      <c r="B21894" s="503"/>
    </row>
    <row r="21895" spans="2:2">
      <c r="B21895" s="503"/>
    </row>
    <row r="21896" spans="2:2">
      <c r="B21896" s="503"/>
    </row>
    <row r="21897" spans="2:2">
      <c r="B21897" s="503"/>
    </row>
    <row r="21898" spans="2:2">
      <c r="B21898" s="503"/>
    </row>
    <row r="21899" spans="2:2">
      <c r="B21899" s="503"/>
    </row>
    <row r="21900" spans="2:2">
      <c r="B21900" s="503"/>
    </row>
    <row r="21901" spans="2:2">
      <c r="B21901" s="503"/>
    </row>
    <row r="21902" spans="2:2">
      <c r="B21902" s="503"/>
    </row>
    <row r="21903" spans="2:2">
      <c r="B21903" s="503"/>
    </row>
    <row r="21904" spans="2:2">
      <c r="B21904" s="503"/>
    </row>
    <row r="21905" spans="2:2">
      <c r="B21905" s="503"/>
    </row>
    <row r="21906" spans="2:2">
      <c r="B21906" s="503"/>
    </row>
    <row r="21907" spans="2:2">
      <c r="B21907" s="503"/>
    </row>
    <row r="21908" spans="2:2">
      <c r="B21908" s="503"/>
    </row>
    <row r="21909" spans="2:2">
      <c r="B21909" s="503"/>
    </row>
    <row r="21910" spans="2:2">
      <c r="B21910" s="503"/>
    </row>
    <row r="21911" spans="2:2">
      <c r="B21911" s="503"/>
    </row>
    <row r="21912" spans="2:2">
      <c r="B21912" s="503"/>
    </row>
    <row r="21913" spans="2:2">
      <c r="B21913" s="503"/>
    </row>
    <row r="21914" spans="2:2">
      <c r="B21914" s="503"/>
    </row>
    <row r="21915" spans="2:2">
      <c r="B21915" s="503"/>
    </row>
    <row r="21916" spans="2:2">
      <c r="B21916" s="503"/>
    </row>
    <row r="21917" spans="2:2">
      <c r="B21917" s="503"/>
    </row>
    <row r="21918" spans="2:2">
      <c r="B21918" s="503"/>
    </row>
    <row r="21919" spans="2:2">
      <c r="B21919" s="503"/>
    </row>
    <row r="21920" spans="2:2">
      <c r="B21920" s="503"/>
    </row>
    <row r="21921" spans="2:2">
      <c r="B21921" s="503"/>
    </row>
    <row r="21922" spans="2:2">
      <c r="B21922" s="503"/>
    </row>
    <row r="21923" spans="2:2">
      <c r="B21923" s="503"/>
    </row>
    <row r="21924" spans="2:2">
      <c r="B21924" s="503"/>
    </row>
    <row r="21925" spans="2:2">
      <c r="B21925" s="503"/>
    </row>
    <row r="21926" spans="2:2">
      <c r="B21926" s="503"/>
    </row>
    <row r="21927" spans="2:2">
      <c r="B21927" s="503"/>
    </row>
    <row r="21928" spans="2:2">
      <c r="B21928" s="503"/>
    </row>
    <row r="21929" spans="2:2">
      <c r="B21929" s="503"/>
    </row>
    <row r="21930" spans="2:2">
      <c r="B21930" s="503"/>
    </row>
    <row r="21931" spans="2:2">
      <c r="B21931" s="503"/>
    </row>
    <row r="21932" spans="2:2">
      <c r="B21932" s="503"/>
    </row>
    <row r="21933" spans="2:2">
      <c r="B21933" s="503"/>
    </row>
    <row r="21934" spans="2:2">
      <c r="B21934" s="503"/>
    </row>
    <row r="21935" spans="2:2">
      <c r="B21935" s="503"/>
    </row>
    <row r="21936" spans="2:2">
      <c r="B21936" s="503"/>
    </row>
    <row r="21937" spans="2:2">
      <c r="B21937" s="503"/>
    </row>
    <row r="21938" spans="2:2">
      <c r="B21938" s="503"/>
    </row>
    <row r="21939" spans="2:2">
      <c r="B21939" s="503"/>
    </row>
    <row r="21940" spans="2:2">
      <c r="B21940" s="503"/>
    </row>
    <row r="21941" spans="2:2">
      <c r="B21941" s="503"/>
    </row>
    <row r="21942" spans="2:2">
      <c r="B21942" s="503"/>
    </row>
    <row r="21943" spans="2:2">
      <c r="B21943" s="503"/>
    </row>
    <row r="21944" spans="2:2">
      <c r="B21944" s="503"/>
    </row>
    <row r="21945" spans="2:2">
      <c r="B21945" s="503"/>
    </row>
    <row r="21946" spans="2:2">
      <c r="B21946" s="503"/>
    </row>
    <row r="21947" spans="2:2">
      <c r="B21947" s="503"/>
    </row>
    <row r="21948" spans="2:2">
      <c r="B21948" s="503"/>
    </row>
    <row r="21949" spans="2:2">
      <c r="B21949" s="503"/>
    </row>
    <row r="21950" spans="2:2">
      <c r="B21950" s="503"/>
    </row>
    <row r="21951" spans="2:2">
      <c r="B21951" s="503"/>
    </row>
    <row r="21952" spans="2:2">
      <c r="B21952" s="503"/>
    </row>
    <row r="21953" spans="2:2">
      <c r="B21953" s="503"/>
    </row>
    <row r="21954" spans="2:2">
      <c r="B21954" s="503"/>
    </row>
    <row r="21955" spans="2:2">
      <c r="B21955" s="503"/>
    </row>
    <row r="21956" spans="2:2">
      <c r="B21956" s="503"/>
    </row>
    <row r="21957" spans="2:2">
      <c r="B21957" s="503"/>
    </row>
    <row r="21958" spans="2:2">
      <c r="B21958" s="503"/>
    </row>
    <row r="21959" spans="2:2">
      <c r="B21959" s="503"/>
    </row>
    <row r="21960" spans="2:2">
      <c r="B21960" s="503"/>
    </row>
    <row r="21961" spans="2:2">
      <c r="B21961" s="503"/>
    </row>
    <row r="21962" spans="2:2">
      <c r="B21962" s="503"/>
    </row>
    <row r="21963" spans="2:2">
      <c r="B21963" s="503"/>
    </row>
    <row r="21964" spans="2:2">
      <c r="B21964" s="503"/>
    </row>
    <row r="21965" spans="2:2">
      <c r="B21965" s="503"/>
    </row>
    <row r="21966" spans="2:2">
      <c r="B21966" s="503"/>
    </row>
    <row r="21967" spans="2:2">
      <c r="B21967" s="503"/>
    </row>
    <row r="21968" spans="2:2">
      <c r="B21968" s="503"/>
    </row>
    <row r="21969" spans="2:2">
      <c r="B21969" s="503"/>
    </row>
    <row r="21970" spans="2:2">
      <c r="B21970" s="503"/>
    </row>
    <row r="21971" spans="2:2">
      <c r="B21971" s="503"/>
    </row>
    <row r="21972" spans="2:2">
      <c r="B21972" s="503"/>
    </row>
    <row r="21973" spans="2:2">
      <c r="B21973" s="503"/>
    </row>
    <row r="21974" spans="2:2">
      <c r="B21974" s="503"/>
    </row>
    <row r="21975" spans="2:2">
      <c r="B21975" s="503"/>
    </row>
    <row r="21976" spans="2:2">
      <c r="B21976" s="503"/>
    </row>
    <row r="21977" spans="2:2">
      <c r="B21977" s="503"/>
    </row>
    <row r="21978" spans="2:2">
      <c r="B21978" s="503"/>
    </row>
    <row r="21979" spans="2:2">
      <c r="B21979" s="503"/>
    </row>
    <row r="21980" spans="2:2">
      <c r="B21980" s="503"/>
    </row>
    <row r="21981" spans="2:2">
      <c r="B21981" s="503"/>
    </row>
    <row r="21982" spans="2:2">
      <c r="B21982" s="503"/>
    </row>
    <row r="21983" spans="2:2">
      <c r="B21983" s="503"/>
    </row>
    <row r="21984" spans="2:2">
      <c r="B21984" s="503"/>
    </row>
    <row r="21985" spans="2:2">
      <c r="B21985" s="503"/>
    </row>
    <row r="21986" spans="2:2">
      <c r="B21986" s="503"/>
    </row>
    <row r="21987" spans="2:2">
      <c r="B21987" s="503"/>
    </row>
    <row r="21988" spans="2:2">
      <c r="B21988" s="503"/>
    </row>
    <row r="21989" spans="2:2">
      <c r="B21989" s="503"/>
    </row>
    <row r="21990" spans="2:2">
      <c r="B21990" s="503"/>
    </row>
    <row r="21991" spans="2:2">
      <c r="B21991" s="503"/>
    </row>
    <row r="21992" spans="2:2">
      <c r="B21992" s="503"/>
    </row>
    <row r="21993" spans="2:2">
      <c r="B21993" s="503"/>
    </row>
    <row r="21994" spans="2:2">
      <c r="B21994" s="503"/>
    </row>
    <row r="21995" spans="2:2">
      <c r="B21995" s="503"/>
    </row>
    <row r="21996" spans="2:2">
      <c r="B21996" s="503"/>
    </row>
    <row r="21997" spans="2:2">
      <c r="B21997" s="503"/>
    </row>
    <row r="21998" spans="2:2">
      <c r="B21998" s="503"/>
    </row>
    <row r="21999" spans="2:2">
      <c r="B21999" s="503"/>
    </row>
    <row r="22000" spans="2:2">
      <c r="B22000" s="503"/>
    </row>
    <row r="22001" spans="2:2">
      <c r="B22001" s="503"/>
    </row>
    <row r="22002" spans="2:2">
      <c r="B22002" s="503"/>
    </row>
    <row r="22003" spans="2:2">
      <c r="B22003" s="503"/>
    </row>
    <row r="22004" spans="2:2">
      <c r="B22004" s="503"/>
    </row>
    <row r="22005" spans="2:2">
      <c r="B22005" s="503"/>
    </row>
    <row r="22006" spans="2:2">
      <c r="B22006" s="503"/>
    </row>
    <row r="22007" spans="2:2">
      <c r="B22007" s="503"/>
    </row>
    <row r="22008" spans="2:2">
      <c r="B22008" s="503"/>
    </row>
    <row r="22009" spans="2:2">
      <c r="B22009" s="503"/>
    </row>
    <row r="22010" spans="2:2">
      <c r="B22010" s="503"/>
    </row>
    <row r="22011" spans="2:2">
      <c r="B22011" s="503"/>
    </row>
    <row r="22012" spans="2:2">
      <c r="B22012" s="503"/>
    </row>
    <row r="22013" spans="2:2">
      <c r="B22013" s="503"/>
    </row>
    <row r="22014" spans="2:2">
      <c r="B22014" s="503"/>
    </row>
    <row r="22015" spans="2:2">
      <c r="B22015" s="503"/>
    </row>
    <row r="22016" spans="2:2">
      <c r="B22016" s="503"/>
    </row>
    <row r="22017" spans="2:2">
      <c r="B22017" s="503"/>
    </row>
    <row r="22018" spans="2:2">
      <c r="B22018" s="503"/>
    </row>
    <row r="22019" spans="2:2">
      <c r="B22019" s="503"/>
    </row>
    <row r="22020" spans="2:2">
      <c r="B22020" s="503"/>
    </row>
    <row r="22021" spans="2:2">
      <c r="B22021" s="503"/>
    </row>
    <row r="22022" spans="2:2">
      <c r="B22022" s="503"/>
    </row>
    <row r="22023" spans="2:2">
      <c r="B22023" s="503"/>
    </row>
    <row r="22024" spans="2:2">
      <c r="B22024" s="503"/>
    </row>
    <row r="22025" spans="2:2">
      <c r="B22025" s="503"/>
    </row>
    <row r="22026" spans="2:2">
      <c r="B22026" s="503"/>
    </row>
    <row r="22027" spans="2:2">
      <c r="B22027" s="503"/>
    </row>
    <row r="22028" spans="2:2">
      <c r="B22028" s="503"/>
    </row>
    <row r="22029" spans="2:2">
      <c r="B22029" s="503"/>
    </row>
    <row r="22030" spans="2:2">
      <c r="B22030" s="503"/>
    </row>
    <row r="22031" spans="2:2">
      <c r="B22031" s="503"/>
    </row>
    <row r="22032" spans="2:2">
      <c r="B22032" s="503"/>
    </row>
    <row r="22033" spans="2:2">
      <c r="B22033" s="503"/>
    </row>
    <row r="22034" spans="2:2">
      <c r="B22034" s="503"/>
    </row>
    <row r="22035" spans="2:2">
      <c r="B22035" s="503"/>
    </row>
    <row r="22036" spans="2:2">
      <c r="B22036" s="503"/>
    </row>
    <row r="22037" spans="2:2">
      <c r="B22037" s="503"/>
    </row>
    <row r="22038" spans="2:2">
      <c r="B22038" s="503"/>
    </row>
    <row r="22039" spans="2:2">
      <c r="B22039" s="503"/>
    </row>
    <row r="22040" spans="2:2">
      <c r="B22040" s="503"/>
    </row>
    <row r="22041" spans="2:2">
      <c r="B22041" s="503"/>
    </row>
    <row r="22042" spans="2:2">
      <c r="B22042" s="503"/>
    </row>
    <row r="22043" spans="2:2">
      <c r="B22043" s="503"/>
    </row>
    <row r="22044" spans="2:2">
      <c r="B22044" s="503"/>
    </row>
    <row r="22045" spans="2:2">
      <c r="B22045" s="503"/>
    </row>
    <row r="22046" spans="2:2">
      <c r="B22046" s="503"/>
    </row>
    <row r="22047" spans="2:2">
      <c r="B22047" s="503"/>
    </row>
    <row r="22048" spans="2:2">
      <c r="B22048" s="503"/>
    </row>
    <row r="22049" spans="2:2">
      <c r="B22049" s="503"/>
    </row>
    <row r="22050" spans="2:2">
      <c r="B22050" s="503"/>
    </row>
    <row r="22051" spans="2:2">
      <c r="B22051" s="503"/>
    </row>
    <row r="22052" spans="2:2">
      <c r="B22052" s="503"/>
    </row>
    <row r="22053" spans="2:2">
      <c r="B22053" s="503"/>
    </row>
    <row r="22054" spans="2:2">
      <c r="B22054" s="503"/>
    </row>
    <row r="22055" spans="2:2">
      <c r="B22055" s="503"/>
    </row>
    <row r="22056" spans="2:2">
      <c r="B22056" s="503"/>
    </row>
    <row r="22057" spans="2:2">
      <c r="B22057" s="503"/>
    </row>
    <row r="22058" spans="2:2">
      <c r="B22058" s="503"/>
    </row>
    <row r="22059" spans="2:2">
      <c r="B22059" s="503"/>
    </row>
    <row r="22060" spans="2:2">
      <c r="B22060" s="503"/>
    </row>
    <row r="22061" spans="2:2">
      <c r="B22061" s="503"/>
    </row>
    <row r="22062" spans="2:2">
      <c r="B22062" s="503"/>
    </row>
    <row r="22063" spans="2:2">
      <c r="B22063" s="503"/>
    </row>
    <row r="22064" spans="2:2">
      <c r="B22064" s="503"/>
    </row>
    <row r="22065" spans="2:2">
      <c r="B22065" s="503"/>
    </row>
    <row r="22066" spans="2:2">
      <c r="B22066" s="503"/>
    </row>
    <row r="22067" spans="2:2">
      <c r="B22067" s="503"/>
    </row>
    <row r="22068" spans="2:2">
      <c r="B22068" s="503"/>
    </row>
    <row r="22069" spans="2:2">
      <c r="B22069" s="503"/>
    </row>
    <row r="22070" spans="2:2">
      <c r="B22070" s="503"/>
    </row>
    <row r="22071" spans="2:2">
      <c r="B22071" s="503"/>
    </row>
    <row r="22072" spans="2:2">
      <c r="B22072" s="503"/>
    </row>
    <row r="22073" spans="2:2">
      <c r="B22073" s="503"/>
    </row>
    <row r="22074" spans="2:2">
      <c r="B22074" s="503"/>
    </row>
    <row r="22075" spans="2:2">
      <c r="B22075" s="503"/>
    </row>
    <row r="22076" spans="2:2">
      <c r="B22076" s="503"/>
    </row>
    <row r="22077" spans="2:2">
      <c r="B22077" s="503"/>
    </row>
    <row r="22078" spans="2:2">
      <c r="B22078" s="503"/>
    </row>
    <row r="22079" spans="2:2">
      <c r="B22079" s="503"/>
    </row>
    <row r="22080" spans="2:2">
      <c r="B22080" s="503"/>
    </row>
    <row r="22081" spans="2:2">
      <c r="B22081" s="503"/>
    </row>
    <row r="22082" spans="2:2">
      <c r="B22082" s="503"/>
    </row>
    <row r="22083" spans="2:2">
      <c r="B22083" s="503"/>
    </row>
    <row r="22084" spans="2:2">
      <c r="B22084" s="503"/>
    </row>
    <row r="22085" spans="2:2">
      <c r="B22085" s="503"/>
    </row>
    <row r="22086" spans="2:2">
      <c r="B22086" s="503"/>
    </row>
    <row r="22087" spans="2:2">
      <c r="B22087" s="503"/>
    </row>
    <row r="22088" spans="2:2">
      <c r="B22088" s="503"/>
    </row>
    <row r="22089" spans="2:2">
      <c r="B22089" s="503"/>
    </row>
    <row r="22090" spans="2:2">
      <c r="B22090" s="503"/>
    </row>
    <row r="22091" spans="2:2">
      <c r="B22091" s="503"/>
    </row>
    <row r="22092" spans="2:2">
      <c r="B22092" s="503"/>
    </row>
    <row r="22093" spans="2:2">
      <c r="B22093" s="503"/>
    </row>
    <row r="22094" spans="2:2">
      <c r="B22094" s="503"/>
    </row>
    <row r="22095" spans="2:2">
      <c r="B22095" s="503"/>
    </row>
    <row r="22096" spans="2:2">
      <c r="B22096" s="503"/>
    </row>
    <row r="22097" spans="2:2">
      <c r="B22097" s="503"/>
    </row>
    <row r="22098" spans="2:2">
      <c r="B22098" s="503"/>
    </row>
    <row r="22099" spans="2:2">
      <c r="B22099" s="503"/>
    </row>
    <row r="22100" spans="2:2">
      <c r="B22100" s="503"/>
    </row>
    <row r="22101" spans="2:2">
      <c r="B22101" s="503"/>
    </row>
    <row r="22102" spans="2:2">
      <c r="B22102" s="503"/>
    </row>
    <row r="22103" spans="2:2">
      <c r="B22103" s="503"/>
    </row>
    <row r="22104" spans="2:2">
      <c r="B22104" s="503"/>
    </row>
    <row r="22105" spans="2:2">
      <c r="B22105" s="503"/>
    </row>
    <row r="22106" spans="2:2">
      <c r="B22106" s="503"/>
    </row>
    <row r="22107" spans="2:2">
      <c r="B22107" s="503"/>
    </row>
    <row r="22108" spans="2:2">
      <c r="B22108" s="503"/>
    </row>
    <row r="22109" spans="2:2">
      <c r="B22109" s="503"/>
    </row>
    <row r="22110" spans="2:2">
      <c r="B22110" s="503"/>
    </row>
    <row r="22111" spans="2:2">
      <c r="B22111" s="503"/>
    </row>
    <row r="22112" spans="2:2">
      <c r="B22112" s="503"/>
    </row>
    <row r="22113" spans="2:2">
      <c r="B22113" s="503"/>
    </row>
    <row r="22114" spans="2:2">
      <c r="B22114" s="503"/>
    </row>
    <row r="22115" spans="2:2">
      <c r="B22115" s="503"/>
    </row>
    <row r="22116" spans="2:2">
      <c r="B22116" s="503"/>
    </row>
    <row r="22117" spans="2:2">
      <c r="B22117" s="503"/>
    </row>
    <row r="22118" spans="2:2">
      <c r="B22118" s="503"/>
    </row>
    <row r="22119" spans="2:2">
      <c r="B22119" s="503"/>
    </row>
    <row r="22120" spans="2:2">
      <c r="B22120" s="503"/>
    </row>
    <row r="22121" spans="2:2">
      <c r="B22121" s="503"/>
    </row>
    <row r="22122" spans="2:2">
      <c r="B22122" s="503"/>
    </row>
    <row r="22123" spans="2:2">
      <c r="B22123" s="503"/>
    </row>
    <row r="22124" spans="2:2">
      <c r="B22124" s="503"/>
    </row>
    <row r="22125" spans="2:2">
      <c r="B22125" s="503"/>
    </row>
    <row r="22126" spans="2:2">
      <c r="B22126" s="503"/>
    </row>
    <row r="22127" spans="2:2">
      <c r="B22127" s="503"/>
    </row>
    <row r="22128" spans="2:2">
      <c r="B22128" s="503"/>
    </row>
    <row r="22129" spans="2:2">
      <c r="B22129" s="503"/>
    </row>
    <row r="22130" spans="2:2">
      <c r="B22130" s="503"/>
    </row>
    <row r="22131" spans="2:2">
      <c r="B22131" s="503"/>
    </row>
    <row r="22132" spans="2:2">
      <c r="B22132" s="503"/>
    </row>
    <row r="22133" spans="2:2">
      <c r="B22133" s="503"/>
    </row>
    <row r="22134" spans="2:2">
      <c r="B22134" s="503"/>
    </row>
    <row r="22135" spans="2:2">
      <c r="B22135" s="503"/>
    </row>
    <row r="22136" spans="2:2">
      <c r="B22136" s="503"/>
    </row>
    <row r="22137" spans="2:2">
      <c r="B22137" s="503"/>
    </row>
    <row r="22138" spans="2:2">
      <c r="B22138" s="503"/>
    </row>
    <row r="22139" spans="2:2">
      <c r="B22139" s="503"/>
    </row>
    <row r="22140" spans="2:2">
      <c r="B22140" s="503"/>
    </row>
    <row r="22141" spans="2:2">
      <c r="B22141" s="503"/>
    </row>
    <row r="22142" spans="2:2">
      <c r="B22142" s="503"/>
    </row>
    <row r="22143" spans="2:2">
      <c r="B22143" s="503"/>
    </row>
    <row r="22144" spans="2:2">
      <c r="B22144" s="503"/>
    </row>
    <row r="22145" spans="2:2">
      <c r="B22145" s="503"/>
    </row>
    <row r="22146" spans="2:2">
      <c r="B22146" s="503"/>
    </row>
    <row r="22147" spans="2:2">
      <c r="B22147" s="503"/>
    </row>
    <row r="22148" spans="2:2">
      <c r="B22148" s="503"/>
    </row>
    <row r="22149" spans="2:2">
      <c r="B22149" s="503"/>
    </row>
    <row r="22150" spans="2:2">
      <c r="B22150" s="503"/>
    </row>
    <row r="22151" spans="2:2">
      <c r="B22151" s="503"/>
    </row>
    <row r="22152" spans="2:2">
      <c r="B22152" s="503"/>
    </row>
    <row r="22153" spans="2:2">
      <c r="B22153" s="503"/>
    </row>
    <row r="22154" spans="2:2">
      <c r="B22154" s="503"/>
    </row>
    <row r="22155" spans="2:2">
      <c r="B22155" s="503"/>
    </row>
    <row r="22156" spans="2:2">
      <c r="B22156" s="503"/>
    </row>
    <row r="22157" spans="2:2">
      <c r="B22157" s="503"/>
    </row>
    <row r="22158" spans="2:2">
      <c r="B22158" s="503"/>
    </row>
    <row r="22159" spans="2:2">
      <c r="B22159" s="503"/>
    </row>
    <row r="22160" spans="2:2">
      <c r="B22160" s="503"/>
    </row>
    <row r="22161" spans="2:2">
      <c r="B22161" s="503"/>
    </row>
    <row r="22162" spans="2:2">
      <c r="B22162" s="503"/>
    </row>
    <row r="22163" spans="2:2">
      <c r="B22163" s="503"/>
    </row>
    <row r="22164" spans="2:2">
      <c r="B22164" s="503"/>
    </row>
    <row r="22165" spans="2:2">
      <c r="B22165" s="503"/>
    </row>
    <row r="22166" spans="2:2">
      <c r="B22166" s="503"/>
    </row>
    <row r="22167" spans="2:2">
      <c r="B22167" s="503"/>
    </row>
    <row r="22168" spans="2:2">
      <c r="B22168" s="503"/>
    </row>
    <row r="22169" spans="2:2">
      <c r="B22169" s="503"/>
    </row>
    <row r="22170" spans="2:2">
      <c r="B22170" s="503"/>
    </row>
    <row r="22171" spans="2:2">
      <c r="B22171" s="503"/>
    </row>
    <row r="22172" spans="2:2">
      <c r="B22172" s="503"/>
    </row>
    <row r="22173" spans="2:2">
      <c r="B22173" s="503"/>
    </row>
    <row r="22174" spans="2:2">
      <c r="B22174" s="503"/>
    </row>
    <row r="22175" spans="2:2">
      <c r="B22175" s="503"/>
    </row>
    <row r="22176" spans="2:2">
      <c r="B22176" s="503"/>
    </row>
    <row r="22177" spans="2:2">
      <c r="B22177" s="503"/>
    </row>
    <row r="22178" spans="2:2">
      <c r="B22178" s="503"/>
    </row>
    <row r="22179" spans="2:2">
      <c r="B22179" s="503"/>
    </row>
    <row r="22180" spans="2:2">
      <c r="B22180" s="503"/>
    </row>
    <row r="22181" spans="2:2">
      <c r="B22181" s="503"/>
    </row>
    <row r="22182" spans="2:2">
      <c r="B22182" s="503"/>
    </row>
    <row r="22183" spans="2:2">
      <c r="B22183" s="503"/>
    </row>
    <row r="22184" spans="2:2">
      <c r="B22184" s="503"/>
    </row>
    <row r="22185" spans="2:2">
      <c r="B22185" s="503"/>
    </row>
    <row r="22186" spans="2:2">
      <c r="B22186" s="503"/>
    </row>
    <row r="22187" spans="2:2">
      <c r="B22187" s="503"/>
    </row>
    <row r="22188" spans="2:2">
      <c r="B22188" s="503"/>
    </row>
    <row r="22189" spans="2:2">
      <c r="B22189" s="503"/>
    </row>
    <row r="22190" spans="2:2">
      <c r="B22190" s="503"/>
    </row>
    <row r="22191" spans="2:2">
      <c r="B22191" s="503"/>
    </row>
    <row r="22192" spans="2:2">
      <c r="B22192" s="503"/>
    </row>
    <row r="22193" spans="2:2">
      <c r="B22193" s="503"/>
    </row>
    <row r="22194" spans="2:2">
      <c r="B22194" s="503"/>
    </row>
    <row r="22195" spans="2:2">
      <c r="B22195" s="503"/>
    </row>
    <row r="22196" spans="2:2">
      <c r="B22196" s="503"/>
    </row>
    <row r="22197" spans="2:2">
      <c r="B22197" s="503"/>
    </row>
    <row r="22198" spans="2:2">
      <c r="B22198" s="503"/>
    </row>
    <row r="22199" spans="2:2">
      <c r="B22199" s="503"/>
    </row>
    <row r="22200" spans="2:2">
      <c r="B22200" s="503"/>
    </row>
    <row r="22201" spans="2:2">
      <c r="B22201" s="503"/>
    </row>
    <row r="22202" spans="2:2">
      <c r="B22202" s="503"/>
    </row>
    <row r="22203" spans="2:2">
      <c r="B22203" s="503"/>
    </row>
    <row r="22204" spans="2:2">
      <c r="B22204" s="503"/>
    </row>
    <row r="22205" spans="2:2">
      <c r="B22205" s="503"/>
    </row>
    <row r="22206" spans="2:2">
      <c r="B22206" s="503"/>
    </row>
    <row r="22207" spans="2:2">
      <c r="B22207" s="503"/>
    </row>
    <row r="22208" spans="2:2">
      <c r="B22208" s="503"/>
    </row>
    <row r="22209" spans="2:2">
      <c r="B22209" s="503"/>
    </row>
    <row r="22210" spans="2:2">
      <c r="B22210" s="503"/>
    </row>
    <row r="22211" spans="2:2">
      <c r="B22211" s="503"/>
    </row>
    <row r="22212" spans="2:2">
      <c r="B22212" s="503"/>
    </row>
    <row r="22213" spans="2:2">
      <c r="B22213" s="503"/>
    </row>
    <row r="22214" spans="2:2">
      <c r="B22214" s="503"/>
    </row>
    <row r="22215" spans="2:2">
      <c r="B22215" s="503"/>
    </row>
    <row r="22216" spans="2:2">
      <c r="B22216" s="503"/>
    </row>
    <row r="22217" spans="2:2">
      <c r="B22217" s="503"/>
    </row>
    <row r="22218" spans="2:2">
      <c r="B22218" s="503"/>
    </row>
    <row r="22219" spans="2:2">
      <c r="B22219" s="503"/>
    </row>
    <row r="22220" spans="2:2">
      <c r="B22220" s="503"/>
    </row>
    <row r="22221" spans="2:2">
      <c r="B22221" s="503"/>
    </row>
    <row r="22222" spans="2:2">
      <c r="B22222" s="503"/>
    </row>
    <row r="22223" spans="2:2">
      <c r="B22223" s="503"/>
    </row>
    <row r="22224" spans="2:2">
      <c r="B22224" s="503"/>
    </row>
    <row r="22225" spans="2:2">
      <c r="B22225" s="503"/>
    </row>
    <row r="22226" spans="2:2">
      <c r="B22226" s="503"/>
    </row>
    <row r="22227" spans="2:2">
      <c r="B22227" s="503"/>
    </row>
    <row r="22228" spans="2:2">
      <c r="B22228" s="503"/>
    </row>
    <row r="22229" spans="2:2">
      <c r="B22229" s="503"/>
    </row>
    <row r="22230" spans="2:2">
      <c r="B22230" s="503"/>
    </row>
    <row r="22231" spans="2:2">
      <c r="B22231" s="503"/>
    </row>
    <row r="22232" spans="2:2">
      <c r="B22232" s="503"/>
    </row>
    <row r="22233" spans="2:2">
      <c r="B22233" s="503"/>
    </row>
    <row r="22234" spans="2:2">
      <c r="B22234" s="503"/>
    </row>
    <row r="22235" spans="2:2">
      <c r="B22235" s="503"/>
    </row>
    <row r="22236" spans="2:2">
      <c r="B22236" s="503"/>
    </row>
    <row r="22237" spans="2:2">
      <c r="B22237" s="503"/>
    </row>
    <row r="22238" spans="2:2">
      <c r="B22238" s="503"/>
    </row>
    <row r="22239" spans="2:2">
      <c r="B22239" s="503"/>
    </row>
    <row r="22240" spans="2:2">
      <c r="B22240" s="503"/>
    </row>
    <row r="22241" spans="2:2">
      <c r="B22241" s="503"/>
    </row>
    <row r="22242" spans="2:2">
      <c r="B22242" s="503"/>
    </row>
    <row r="22243" spans="2:2">
      <c r="B22243" s="503"/>
    </row>
    <row r="22244" spans="2:2">
      <c r="B22244" s="503"/>
    </row>
    <row r="22245" spans="2:2">
      <c r="B22245" s="503"/>
    </row>
    <row r="22246" spans="2:2">
      <c r="B22246" s="503"/>
    </row>
    <row r="22247" spans="2:2">
      <c r="B22247" s="503"/>
    </row>
    <row r="22248" spans="2:2">
      <c r="B22248" s="503"/>
    </row>
    <row r="22249" spans="2:2">
      <c r="B22249" s="503"/>
    </row>
    <row r="22250" spans="2:2">
      <c r="B22250" s="503"/>
    </row>
    <row r="22251" spans="2:2">
      <c r="B22251" s="503"/>
    </row>
    <row r="22252" spans="2:2">
      <c r="B22252" s="503"/>
    </row>
    <row r="22253" spans="2:2">
      <c r="B22253" s="503"/>
    </row>
    <row r="22254" spans="2:2">
      <c r="B22254" s="503"/>
    </row>
    <row r="22255" spans="2:2">
      <c r="B22255" s="503"/>
    </row>
    <row r="22256" spans="2:2">
      <c r="B22256" s="503"/>
    </row>
    <row r="22257" spans="2:2">
      <c r="B22257" s="503"/>
    </row>
    <row r="22258" spans="2:2">
      <c r="B22258" s="503"/>
    </row>
    <row r="22259" spans="2:2">
      <c r="B22259" s="503"/>
    </row>
    <row r="22260" spans="2:2">
      <c r="B22260" s="503"/>
    </row>
    <row r="22261" spans="2:2">
      <c r="B22261" s="503"/>
    </row>
    <row r="22262" spans="2:2">
      <c r="B22262" s="503"/>
    </row>
    <row r="22263" spans="2:2">
      <c r="B22263" s="503"/>
    </row>
    <row r="22264" spans="2:2">
      <c r="B22264" s="503"/>
    </row>
    <row r="22265" spans="2:2">
      <c r="B22265" s="503"/>
    </row>
    <row r="22266" spans="2:2">
      <c r="B22266" s="503"/>
    </row>
    <row r="22267" spans="2:2">
      <c r="B22267" s="503"/>
    </row>
    <row r="22268" spans="2:2">
      <c r="B22268" s="503"/>
    </row>
    <row r="22269" spans="2:2">
      <c r="B22269" s="503"/>
    </row>
    <row r="22270" spans="2:2">
      <c r="B22270" s="503"/>
    </row>
    <row r="22271" spans="2:2">
      <c r="B22271" s="503"/>
    </row>
    <row r="22272" spans="2:2">
      <c r="B22272" s="503"/>
    </row>
    <row r="22273" spans="2:2">
      <c r="B22273" s="503"/>
    </row>
    <row r="22274" spans="2:2">
      <c r="B22274" s="503"/>
    </row>
    <row r="22275" spans="2:2">
      <c r="B22275" s="503"/>
    </row>
    <row r="22276" spans="2:2">
      <c r="B22276" s="503"/>
    </row>
    <row r="22277" spans="2:2">
      <c r="B22277" s="503"/>
    </row>
    <row r="22278" spans="2:2">
      <c r="B22278" s="503"/>
    </row>
    <row r="22279" spans="2:2">
      <c r="B22279" s="503"/>
    </row>
    <row r="22280" spans="2:2">
      <c r="B22280" s="503"/>
    </row>
    <row r="22281" spans="2:2">
      <c r="B22281" s="503"/>
    </row>
    <row r="22282" spans="2:2">
      <c r="B22282" s="503"/>
    </row>
    <row r="22283" spans="2:2">
      <c r="B22283" s="503"/>
    </row>
    <row r="22284" spans="2:2">
      <c r="B22284" s="503"/>
    </row>
    <row r="22285" spans="2:2">
      <c r="B22285" s="503"/>
    </row>
    <row r="22286" spans="2:2">
      <c r="B22286" s="503"/>
    </row>
    <row r="22287" spans="2:2">
      <c r="B22287" s="503"/>
    </row>
    <row r="22288" spans="2:2">
      <c r="B22288" s="503"/>
    </row>
    <row r="22289" spans="2:2">
      <c r="B22289" s="503"/>
    </row>
    <row r="22290" spans="2:2">
      <c r="B22290" s="503"/>
    </row>
    <row r="22291" spans="2:2">
      <c r="B22291" s="503"/>
    </row>
    <row r="22292" spans="2:2">
      <c r="B22292" s="503"/>
    </row>
    <row r="22293" spans="2:2">
      <c r="B22293" s="503"/>
    </row>
    <row r="22294" spans="2:2">
      <c r="B22294" s="503"/>
    </row>
    <row r="22295" spans="2:2">
      <c r="B22295" s="503"/>
    </row>
    <row r="22296" spans="2:2">
      <c r="B22296" s="503"/>
    </row>
    <row r="22297" spans="2:2">
      <c r="B22297" s="503"/>
    </row>
    <row r="22298" spans="2:2">
      <c r="B22298" s="503"/>
    </row>
    <row r="22299" spans="2:2">
      <c r="B22299" s="503"/>
    </row>
    <row r="22300" spans="2:2">
      <c r="B22300" s="503"/>
    </row>
    <row r="22301" spans="2:2">
      <c r="B22301" s="503"/>
    </row>
    <row r="22302" spans="2:2">
      <c r="B22302" s="503"/>
    </row>
    <row r="22303" spans="2:2">
      <c r="B22303" s="503"/>
    </row>
    <row r="22304" spans="2:2">
      <c r="B22304" s="503"/>
    </row>
    <row r="22305" spans="2:2">
      <c r="B22305" s="503"/>
    </row>
    <row r="22306" spans="2:2">
      <c r="B22306" s="503"/>
    </row>
    <row r="22307" spans="2:2">
      <c r="B22307" s="503"/>
    </row>
    <row r="22308" spans="2:2">
      <c r="B22308" s="503"/>
    </row>
    <row r="22309" spans="2:2">
      <c r="B22309" s="503"/>
    </row>
    <row r="22310" spans="2:2">
      <c r="B22310" s="503"/>
    </row>
    <row r="22311" spans="2:2">
      <c r="B22311" s="503"/>
    </row>
    <row r="22312" spans="2:2">
      <c r="B22312" s="503"/>
    </row>
    <row r="22313" spans="2:2">
      <c r="B22313" s="503"/>
    </row>
    <row r="22314" spans="2:2">
      <c r="B22314" s="503"/>
    </row>
    <row r="22315" spans="2:2">
      <c r="B22315" s="503"/>
    </row>
    <row r="22316" spans="2:2">
      <c r="B22316" s="503"/>
    </row>
    <row r="22317" spans="2:2">
      <c r="B22317" s="503"/>
    </row>
    <row r="22318" spans="2:2">
      <c r="B22318" s="503"/>
    </row>
    <row r="22319" spans="2:2">
      <c r="B22319" s="503"/>
    </row>
    <row r="22320" spans="2:2">
      <c r="B22320" s="503"/>
    </row>
    <row r="22321" spans="2:2">
      <c r="B22321" s="503"/>
    </row>
    <row r="22322" spans="2:2">
      <c r="B22322" s="503"/>
    </row>
    <row r="22323" spans="2:2">
      <c r="B22323" s="503"/>
    </row>
    <row r="22324" spans="2:2">
      <c r="B22324" s="503"/>
    </row>
    <row r="22325" spans="2:2">
      <c r="B22325" s="503"/>
    </row>
    <row r="22326" spans="2:2">
      <c r="B22326" s="503"/>
    </row>
    <row r="22327" spans="2:2">
      <c r="B22327" s="503"/>
    </row>
    <row r="22328" spans="2:2">
      <c r="B22328" s="503"/>
    </row>
    <row r="22329" spans="2:2">
      <c r="B22329" s="503"/>
    </row>
    <row r="22330" spans="2:2">
      <c r="B22330" s="503"/>
    </row>
    <row r="22331" spans="2:2">
      <c r="B22331" s="503"/>
    </row>
    <row r="22332" spans="2:2">
      <c r="B22332" s="503"/>
    </row>
    <row r="22333" spans="2:2">
      <c r="B22333" s="503"/>
    </row>
    <row r="22334" spans="2:2">
      <c r="B22334" s="503"/>
    </row>
    <row r="22335" spans="2:2">
      <c r="B22335" s="503"/>
    </row>
    <row r="22336" spans="2:2">
      <c r="B22336" s="503"/>
    </row>
    <row r="22337" spans="2:2">
      <c r="B22337" s="503"/>
    </row>
    <row r="22338" spans="2:2">
      <c r="B22338" s="503"/>
    </row>
    <row r="22339" spans="2:2">
      <c r="B22339" s="503"/>
    </row>
    <row r="22340" spans="2:2">
      <c r="B22340" s="503"/>
    </row>
    <row r="22341" spans="2:2">
      <c r="B22341" s="503"/>
    </row>
    <row r="22342" spans="2:2">
      <c r="B22342" s="503"/>
    </row>
    <row r="22343" spans="2:2">
      <c r="B22343" s="503"/>
    </row>
    <row r="22344" spans="2:2">
      <c r="B22344" s="503"/>
    </row>
    <row r="22345" spans="2:2">
      <c r="B22345" s="503"/>
    </row>
    <row r="22346" spans="2:2">
      <c r="B22346" s="503"/>
    </row>
    <row r="22347" spans="2:2">
      <c r="B22347" s="503"/>
    </row>
    <row r="22348" spans="2:2">
      <c r="B22348" s="503"/>
    </row>
    <row r="22349" spans="2:2">
      <c r="B22349" s="503"/>
    </row>
    <row r="22350" spans="2:2">
      <c r="B22350" s="503"/>
    </row>
    <row r="22351" spans="2:2">
      <c r="B22351" s="503"/>
    </row>
    <row r="22352" spans="2:2">
      <c r="B22352" s="503"/>
    </row>
    <row r="22353" spans="2:2">
      <c r="B22353" s="503"/>
    </row>
    <row r="22354" spans="2:2">
      <c r="B22354" s="503"/>
    </row>
    <row r="22355" spans="2:2">
      <c r="B22355" s="503"/>
    </row>
    <row r="22356" spans="2:2">
      <c r="B22356" s="503"/>
    </row>
    <row r="22357" spans="2:2">
      <c r="B22357" s="503"/>
    </row>
    <row r="22358" spans="2:2">
      <c r="B22358" s="503"/>
    </row>
    <row r="22359" spans="2:2">
      <c r="B22359" s="503"/>
    </row>
    <row r="22360" spans="2:2">
      <c r="B22360" s="503"/>
    </row>
    <row r="22361" spans="2:2">
      <c r="B22361" s="503"/>
    </row>
    <row r="22362" spans="2:2">
      <c r="B22362" s="503"/>
    </row>
    <row r="22363" spans="2:2">
      <c r="B22363" s="503"/>
    </row>
    <row r="22364" spans="2:2">
      <c r="B22364" s="503"/>
    </row>
    <row r="22365" spans="2:2">
      <c r="B22365" s="503"/>
    </row>
    <row r="22366" spans="2:2">
      <c r="B22366" s="503"/>
    </row>
    <row r="22367" spans="2:2">
      <c r="B22367" s="503"/>
    </row>
    <row r="22368" spans="2:2">
      <c r="B22368" s="503"/>
    </row>
    <row r="22369" spans="2:2">
      <c r="B22369" s="503"/>
    </row>
    <row r="22370" spans="2:2">
      <c r="B22370" s="503"/>
    </row>
    <row r="22371" spans="2:2">
      <c r="B22371" s="503"/>
    </row>
    <row r="22372" spans="2:2">
      <c r="B22372" s="503"/>
    </row>
    <row r="22373" spans="2:2">
      <c r="B22373" s="503"/>
    </row>
    <row r="22374" spans="2:2">
      <c r="B22374" s="503"/>
    </row>
    <row r="22375" spans="2:2">
      <c r="B22375" s="503"/>
    </row>
    <row r="22376" spans="2:2">
      <c r="B22376" s="503"/>
    </row>
    <row r="22377" spans="2:2">
      <c r="B22377" s="503"/>
    </row>
    <row r="22378" spans="2:2">
      <c r="B22378" s="503"/>
    </row>
    <row r="22379" spans="2:2">
      <c r="B22379" s="503"/>
    </row>
    <row r="22380" spans="2:2">
      <c r="B22380" s="503"/>
    </row>
    <row r="22381" spans="2:2">
      <c r="B22381" s="503"/>
    </row>
    <row r="22382" spans="2:2">
      <c r="B22382" s="503"/>
    </row>
    <row r="22383" spans="2:2">
      <c r="B22383" s="503"/>
    </row>
    <row r="22384" spans="2:2">
      <c r="B22384" s="503"/>
    </row>
    <row r="22385" spans="2:2">
      <c r="B22385" s="503"/>
    </row>
    <row r="22386" spans="2:2">
      <c r="B22386" s="503"/>
    </row>
    <row r="22387" spans="2:2">
      <c r="B22387" s="503"/>
    </row>
    <row r="22388" spans="2:2">
      <c r="B22388" s="503"/>
    </row>
    <row r="22389" spans="2:2">
      <c r="B22389" s="503"/>
    </row>
    <row r="22390" spans="2:2">
      <c r="B22390" s="503"/>
    </row>
    <row r="22391" spans="2:2">
      <c r="B22391" s="503"/>
    </row>
    <row r="22392" spans="2:2">
      <c r="B22392" s="503"/>
    </row>
    <row r="22393" spans="2:2">
      <c r="B22393" s="503"/>
    </row>
    <row r="22394" spans="2:2">
      <c r="B22394" s="503"/>
    </row>
    <row r="22395" spans="2:2">
      <c r="B22395" s="503"/>
    </row>
    <row r="22396" spans="2:2">
      <c r="B22396" s="503"/>
    </row>
    <row r="22397" spans="2:2">
      <c r="B22397" s="503"/>
    </row>
    <row r="22398" spans="2:2">
      <c r="B22398" s="503"/>
    </row>
    <row r="22399" spans="2:2">
      <c r="B22399" s="503"/>
    </row>
    <row r="22400" spans="2:2">
      <c r="B22400" s="503"/>
    </row>
    <row r="22401" spans="2:2">
      <c r="B22401" s="503"/>
    </row>
    <row r="22402" spans="2:2">
      <c r="B22402" s="503"/>
    </row>
    <row r="22403" spans="2:2">
      <c r="B22403" s="503"/>
    </row>
    <row r="22404" spans="2:2">
      <c r="B22404" s="503"/>
    </row>
    <row r="22405" spans="2:2">
      <c r="B22405" s="503"/>
    </row>
    <row r="22406" spans="2:2">
      <c r="B22406" s="503"/>
    </row>
    <row r="22407" spans="2:2">
      <c r="B22407" s="503"/>
    </row>
    <row r="22408" spans="2:2">
      <c r="B22408" s="503"/>
    </row>
    <row r="22409" spans="2:2">
      <c r="B22409" s="503"/>
    </row>
    <row r="22410" spans="2:2">
      <c r="B22410" s="503"/>
    </row>
    <row r="22411" spans="2:2">
      <c r="B22411" s="503"/>
    </row>
    <row r="22412" spans="2:2">
      <c r="B22412" s="503"/>
    </row>
    <row r="22413" spans="2:2">
      <c r="B22413" s="503"/>
    </row>
    <row r="22414" spans="2:2">
      <c r="B22414" s="503"/>
    </row>
    <row r="22415" spans="2:2">
      <c r="B22415" s="503"/>
    </row>
    <row r="22416" spans="2:2">
      <c r="B22416" s="503"/>
    </row>
    <row r="22417" spans="2:2">
      <c r="B22417" s="503"/>
    </row>
    <row r="22418" spans="2:2">
      <c r="B22418" s="503"/>
    </row>
    <row r="22419" spans="2:2">
      <c r="B22419" s="503"/>
    </row>
    <row r="22420" spans="2:2">
      <c r="B22420" s="503"/>
    </row>
    <row r="22421" spans="2:2">
      <c r="B22421" s="503"/>
    </row>
    <row r="22422" spans="2:2">
      <c r="B22422" s="503"/>
    </row>
    <row r="22423" spans="2:2">
      <c r="B22423" s="503"/>
    </row>
    <row r="22424" spans="2:2">
      <c r="B22424" s="503"/>
    </row>
    <row r="22425" spans="2:2">
      <c r="B22425" s="503"/>
    </row>
    <row r="22426" spans="2:2">
      <c r="B22426" s="503"/>
    </row>
    <row r="22427" spans="2:2">
      <c r="B22427" s="503"/>
    </row>
    <row r="22428" spans="2:2">
      <c r="B22428" s="503"/>
    </row>
    <row r="22429" spans="2:2">
      <c r="B22429" s="503"/>
    </row>
    <row r="22430" spans="2:2">
      <c r="B22430" s="503"/>
    </row>
    <row r="22431" spans="2:2">
      <c r="B22431" s="503"/>
    </row>
    <row r="22432" spans="2:2">
      <c r="B22432" s="503"/>
    </row>
    <row r="22433" spans="2:2">
      <c r="B22433" s="503"/>
    </row>
    <row r="22434" spans="2:2">
      <c r="B22434" s="503"/>
    </row>
    <row r="22435" spans="2:2">
      <c r="B22435" s="503"/>
    </row>
    <row r="22436" spans="2:2">
      <c r="B22436" s="503"/>
    </row>
    <row r="22437" spans="2:2">
      <c r="B22437" s="503"/>
    </row>
    <row r="22438" spans="2:2">
      <c r="B22438" s="503"/>
    </row>
    <row r="22439" spans="2:2">
      <c r="B22439" s="503"/>
    </row>
    <row r="22440" spans="2:2">
      <c r="B22440" s="503"/>
    </row>
    <row r="22441" spans="2:2">
      <c r="B22441" s="503"/>
    </row>
    <row r="22442" spans="2:2">
      <c r="B22442" s="503"/>
    </row>
    <row r="22443" spans="2:2">
      <c r="B22443" s="503"/>
    </row>
    <row r="22444" spans="2:2">
      <c r="B22444" s="503"/>
    </row>
    <row r="22445" spans="2:2">
      <c r="B22445" s="503"/>
    </row>
    <row r="22446" spans="2:2">
      <c r="B22446" s="503"/>
    </row>
    <row r="22447" spans="2:2">
      <c r="B22447" s="503"/>
    </row>
    <row r="22448" spans="2:2">
      <c r="B22448" s="503"/>
    </row>
    <row r="22449" spans="2:2">
      <c r="B22449" s="503"/>
    </row>
    <row r="22450" spans="2:2">
      <c r="B22450" s="503"/>
    </row>
    <row r="22451" spans="2:2">
      <c r="B22451" s="503"/>
    </row>
    <row r="22452" spans="2:2">
      <c r="B22452" s="503"/>
    </row>
    <row r="22453" spans="2:2">
      <c r="B22453" s="503"/>
    </row>
    <row r="22454" spans="2:2">
      <c r="B22454" s="503"/>
    </row>
    <row r="22455" spans="2:2">
      <c r="B22455" s="503"/>
    </row>
    <row r="22456" spans="2:2">
      <c r="B22456" s="503"/>
    </row>
    <row r="22457" spans="2:2">
      <c r="B22457" s="503"/>
    </row>
    <row r="22458" spans="2:2">
      <c r="B22458" s="503"/>
    </row>
    <row r="22459" spans="2:2">
      <c r="B22459" s="503"/>
    </row>
    <row r="22460" spans="2:2">
      <c r="B22460" s="503"/>
    </row>
    <row r="22461" spans="2:2">
      <c r="B22461" s="503"/>
    </row>
    <row r="22462" spans="2:2">
      <c r="B22462" s="503"/>
    </row>
    <row r="22463" spans="2:2">
      <c r="B22463" s="503"/>
    </row>
    <row r="22464" spans="2:2">
      <c r="B22464" s="503"/>
    </row>
    <row r="22465" spans="2:2">
      <c r="B22465" s="503"/>
    </row>
    <row r="22466" spans="2:2">
      <c r="B22466" s="503"/>
    </row>
    <row r="22467" spans="2:2">
      <c r="B22467" s="503"/>
    </row>
    <row r="22468" spans="2:2">
      <c r="B22468" s="503"/>
    </row>
    <row r="22469" spans="2:2">
      <c r="B22469" s="503"/>
    </row>
    <row r="22470" spans="2:2">
      <c r="B22470" s="503"/>
    </row>
    <row r="22471" spans="2:2">
      <c r="B22471" s="503"/>
    </row>
    <row r="22472" spans="2:2">
      <c r="B22472" s="503"/>
    </row>
    <row r="22473" spans="2:2">
      <c r="B22473" s="503"/>
    </row>
    <row r="22474" spans="2:2">
      <c r="B22474" s="503"/>
    </row>
    <row r="22475" spans="2:2">
      <c r="B22475" s="503"/>
    </row>
    <row r="22476" spans="2:2">
      <c r="B22476" s="503"/>
    </row>
    <row r="22477" spans="2:2">
      <c r="B22477" s="503"/>
    </row>
    <row r="22478" spans="2:2">
      <c r="B22478" s="503"/>
    </row>
    <row r="22479" spans="2:2">
      <c r="B22479" s="503"/>
    </row>
    <row r="22480" spans="2:2">
      <c r="B22480" s="503"/>
    </row>
    <row r="22481" spans="2:2">
      <c r="B22481" s="503"/>
    </row>
    <row r="22482" spans="2:2">
      <c r="B22482" s="503"/>
    </row>
    <row r="22483" spans="2:2">
      <c r="B22483" s="503"/>
    </row>
    <row r="22484" spans="2:2">
      <c r="B22484" s="503"/>
    </row>
    <row r="22485" spans="2:2">
      <c r="B22485" s="503"/>
    </row>
    <row r="22486" spans="2:2">
      <c r="B22486" s="503"/>
    </row>
    <row r="22487" spans="2:2">
      <c r="B22487" s="503"/>
    </row>
    <row r="22488" spans="2:2">
      <c r="B22488" s="503"/>
    </row>
    <row r="22489" spans="2:2">
      <c r="B22489" s="503"/>
    </row>
    <row r="22490" spans="2:2">
      <c r="B22490" s="503"/>
    </row>
    <row r="22491" spans="2:2">
      <c r="B22491" s="503"/>
    </row>
    <row r="22492" spans="2:2">
      <c r="B22492" s="503"/>
    </row>
    <row r="22493" spans="2:2">
      <c r="B22493" s="503"/>
    </row>
    <row r="22494" spans="2:2">
      <c r="B22494" s="503"/>
    </row>
    <row r="22495" spans="2:2">
      <c r="B22495" s="503"/>
    </row>
    <row r="22496" spans="2:2">
      <c r="B22496" s="503"/>
    </row>
    <row r="22497" spans="2:2">
      <c r="B22497" s="503"/>
    </row>
    <row r="22498" spans="2:2">
      <c r="B22498" s="503"/>
    </row>
    <row r="22499" spans="2:2">
      <c r="B22499" s="503"/>
    </row>
    <row r="22500" spans="2:2">
      <c r="B22500" s="503"/>
    </row>
    <row r="22501" spans="2:2">
      <c r="B22501" s="503"/>
    </row>
    <row r="22502" spans="2:2">
      <c r="B22502" s="503"/>
    </row>
    <row r="22503" spans="2:2">
      <c r="B22503" s="503"/>
    </row>
    <row r="22504" spans="2:2">
      <c r="B22504" s="503"/>
    </row>
    <row r="22505" spans="2:2">
      <c r="B22505" s="503"/>
    </row>
    <row r="22506" spans="2:2">
      <c r="B22506" s="503"/>
    </row>
    <row r="22507" spans="2:2">
      <c r="B22507" s="503"/>
    </row>
    <row r="22508" spans="2:2">
      <c r="B22508" s="503"/>
    </row>
    <row r="22509" spans="2:2">
      <c r="B22509" s="503"/>
    </row>
    <row r="22510" spans="2:2">
      <c r="B22510" s="503"/>
    </row>
    <row r="22511" spans="2:2">
      <c r="B22511" s="503"/>
    </row>
    <row r="22512" spans="2:2">
      <c r="B22512" s="503"/>
    </row>
    <row r="22513" spans="2:2">
      <c r="B22513" s="503"/>
    </row>
    <row r="22514" spans="2:2">
      <c r="B22514" s="503"/>
    </row>
    <row r="22515" spans="2:2">
      <c r="B22515" s="503"/>
    </row>
    <row r="22516" spans="2:2">
      <c r="B22516" s="503"/>
    </row>
    <row r="22517" spans="2:2">
      <c r="B22517" s="503"/>
    </row>
    <row r="22518" spans="2:2">
      <c r="B22518" s="503"/>
    </row>
    <row r="22519" spans="2:2">
      <c r="B22519" s="503"/>
    </row>
    <row r="22520" spans="2:2">
      <c r="B22520" s="503"/>
    </row>
    <row r="22521" spans="2:2">
      <c r="B22521" s="503"/>
    </row>
    <row r="22522" spans="2:2">
      <c r="B22522" s="503"/>
    </row>
    <row r="22523" spans="2:2">
      <c r="B22523" s="503"/>
    </row>
    <row r="22524" spans="2:2">
      <c r="B22524" s="503"/>
    </row>
    <row r="22525" spans="2:2">
      <c r="B22525" s="503"/>
    </row>
    <row r="22526" spans="2:2">
      <c r="B22526" s="503"/>
    </row>
    <row r="22527" spans="2:2">
      <c r="B22527" s="503"/>
    </row>
    <row r="22528" spans="2:2">
      <c r="B22528" s="503"/>
    </row>
    <row r="22529" spans="2:2">
      <c r="B22529" s="503"/>
    </row>
    <row r="22530" spans="2:2">
      <c r="B22530" s="503"/>
    </row>
    <row r="22531" spans="2:2">
      <c r="B22531" s="503"/>
    </row>
    <row r="22532" spans="2:2">
      <c r="B22532" s="503"/>
    </row>
    <row r="22533" spans="2:2">
      <c r="B22533" s="503"/>
    </row>
    <row r="22534" spans="2:2">
      <c r="B22534" s="503"/>
    </row>
    <row r="22535" spans="2:2">
      <c r="B22535" s="503"/>
    </row>
    <row r="22536" spans="2:2">
      <c r="B22536" s="503"/>
    </row>
    <row r="22537" spans="2:2">
      <c r="B22537" s="503"/>
    </row>
    <row r="22538" spans="2:2">
      <c r="B22538" s="503"/>
    </row>
    <row r="22539" spans="2:2">
      <c r="B22539" s="503"/>
    </row>
    <row r="22540" spans="2:2">
      <c r="B22540" s="503"/>
    </row>
    <row r="22541" spans="2:2">
      <c r="B22541" s="503"/>
    </row>
    <row r="22542" spans="2:2">
      <c r="B22542" s="503"/>
    </row>
    <row r="22543" spans="2:2">
      <c r="B22543" s="503"/>
    </row>
    <row r="22544" spans="2:2">
      <c r="B22544" s="503"/>
    </row>
    <row r="22545" spans="2:2">
      <c r="B22545" s="503"/>
    </row>
    <row r="22546" spans="2:2">
      <c r="B22546" s="503"/>
    </row>
    <row r="22547" spans="2:2">
      <c r="B22547" s="503"/>
    </row>
    <row r="22548" spans="2:2">
      <c r="B22548" s="503"/>
    </row>
    <row r="22549" spans="2:2">
      <c r="B22549" s="503"/>
    </row>
    <row r="22550" spans="2:2">
      <c r="B22550" s="503"/>
    </row>
    <row r="22551" spans="2:2">
      <c r="B22551" s="503"/>
    </row>
    <row r="22552" spans="2:2">
      <c r="B22552" s="503"/>
    </row>
    <row r="22553" spans="2:2">
      <c r="B22553" s="503"/>
    </row>
    <row r="22554" spans="2:2">
      <c r="B22554" s="503"/>
    </row>
    <row r="22555" spans="2:2">
      <c r="B22555" s="503"/>
    </row>
    <row r="22556" spans="2:2">
      <c r="B22556" s="503"/>
    </row>
    <row r="22557" spans="2:2">
      <c r="B22557" s="503"/>
    </row>
    <row r="22558" spans="2:2">
      <c r="B22558" s="503"/>
    </row>
    <row r="22559" spans="2:2">
      <c r="B22559" s="503"/>
    </row>
    <row r="22560" spans="2:2">
      <c r="B22560" s="503"/>
    </row>
    <row r="22561" spans="2:2">
      <c r="B22561" s="503"/>
    </row>
    <row r="22562" spans="2:2">
      <c r="B22562" s="503"/>
    </row>
    <row r="22563" spans="2:2">
      <c r="B22563" s="503"/>
    </row>
    <row r="22564" spans="2:2">
      <c r="B22564" s="503"/>
    </row>
    <row r="22565" spans="2:2">
      <c r="B22565" s="503"/>
    </row>
    <row r="22566" spans="2:2">
      <c r="B22566" s="503"/>
    </row>
    <row r="22567" spans="2:2">
      <c r="B22567" s="503"/>
    </row>
    <row r="22568" spans="2:2">
      <c r="B22568" s="503"/>
    </row>
    <row r="22569" spans="2:2">
      <c r="B22569" s="503"/>
    </row>
    <row r="22570" spans="2:2">
      <c r="B22570" s="503"/>
    </row>
    <row r="22571" spans="2:2">
      <c r="B22571" s="503"/>
    </row>
    <row r="22572" spans="2:2">
      <c r="B22572" s="503"/>
    </row>
    <row r="22573" spans="2:2">
      <c r="B22573" s="503"/>
    </row>
    <row r="22574" spans="2:2">
      <c r="B22574" s="503"/>
    </row>
    <row r="22575" spans="2:2">
      <c r="B22575" s="503"/>
    </row>
    <row r="22576" spans="2:2">
      <c r="B22576" s="503"/>
    </row>
    <row r="22577" spans="2:2">
      <c r="B22577" s="503"/>
    </row>
    <row r="22578" spans="2:2">
      <c r="B22578" s="503"/>
    </row>
    <row r="22579" spans="2:2">
      <c r="B22579" s="503"/>
    </row>
    <row r="22580" spans="2:2">
      <c r="B22580" s="503"/>
    </row>
    <row r="22581" spans="2:2">
      <c r="B22581" s="503"/>
    </row>
    <row r="22582" spans="2:2">
      <c r="B22582" s="503"/>
    </row>
    <row r="22583" spans="2:2">
      <c r="B22583" s="503"/>
    </row>
    <row r="22584" spans="2:2">
      <c r="B22584" s="503"/>
    </row>
    <row r="22585" spans="2:2">
      <c r="B22585" s="503"/>
    </row>
    <row r="22586" spans="2:2">
      <c r="B22586" s="503"/>
    </row>
    <row r="22587" spans="2:2">
      <c r="B22587" s="503"/>
    </row>
    <row r="22588" spans="2:2">
      <c r="B22588" s="503"/>
    </row>
    <row r="22589" spans="2:2">
      <c r="B22589" s="503"/>
    </row>
    <row r="22590" spans="2:2">
      <c r="B22590" s="503"/>
    </row>
    <row r="22591" spans="2:2">
      <c r="B22591" s="503"/>
    </row>
    <row r="22592" spans="2:2">
      <c r="B22592" s="503"/>
    </row>
    <row r="22593" spans="2:2">
      <c r="B22593" s="503"/>
    </row>
    <row r="22594" spans="2:2">
      <c r="B22594" s="503"/>
    </row>
    <row r="22595" spans="2:2">
      <c r="B22595" s="503"/>
    </row>
    <row r="22596" spans="2:2">
      <c r="B22596" s="503"/>
    </row>
    <row r="22597" spans="2:2">
      <c r="B22597" s="503"/>
    </row>
    <row r="22598" spans="2:2">
      <c r="B22598" s="503"/>
    </row>
    <row r="22599" spans="2:2">
      <c r="B22599" s="503"/>
    </row>
    <row r="22600" spans="2:2">
      <c r="B22600" s="503"/>
    </row>
    <row r="22601" spans="2:2">
      <c r="B22601" s="503"/>
    </row>
    <row r="22602" spans="2:2">
      <c r="B22602" s="503"/>
    </row>
    <row r="22603" spans="2:2">
      <c r="B22603" s="503"/>
    </row>
    <row r="22604" spans="2:2">
      <c r="B22604" s="503"/>
    </row>
    <row r="22605" spans="2:2">
      <c r="B22605" s="503"/>
    </row>
    <row r="22606" spans="2:2">
      <c r="B22606" s="503"/>
    </row>
    <row r="22607" spans="2:2">
      <c r="B22607" s="503"/>
    </row>
    <row r="22608" spans="2:2">
      <c r="B22608" s="503"/>
    </row>
    <row r="22609" spans="2:2">
      <c r="B22609" s="503"/>
    </row>
    <row r="22610" spans="2:2">
      <c r="B22610" s="503"/>
    </row>
    <row r="22611" spans="2:2">
      <c r="B22611" s="503"/>
    </row>
    <row r="22612" spans="2:2">
      <c r="B22612" s="503"/>
    </row>
    <row r="22613" spans="2:2">
      <c r="B22613" s="503"/>
    </row>
    <row r="22614" spans="2:2">
      <c r="B22614" s="503"/>
    </row>
    <row r="22615" spans="2:2">
      <c r="B22615" s="503"/>
    </row>
    <row r="22616" spans="2:2">
      <c r="B22616" s="503"/>
    </row>
    <row r="22617" spans="2:2">
      <c r="B22617" s="503"/>
    </row>
    <row r="22618" spans="2:2">
      <c r="B22618" s="503"/>
    </row>
    <row r="22619" spans="2:2">
      <c r="B22619" s="503"/>
    </row>
    <row r="22620" spans="2:2">
      <c r="B22620" s="503"/>
    </row>
    <row r="22621" spans="2:2">
      <c r="B22621" s="503"/>
    </row>
    <row r="22622" spans="2:2">
      <c r="B22622" s="503"/>
    </row>
    <row r="22623" spans="2:2">
      <c r="B22623" s="503"/>
    </row>
    <row r="22624" spans="2:2">
      <c r="B22624" s="503"/>
    </row>
    <row r="22625" spans="2:2">
      <c r="B22625" s="503"/>
    </row>
    <row r="22626" spans="2:2">
      <c r="B22626" s="503"/>
    </row>
    <row r="22627" spans="2:2">
      <c r="B22627" s="503"/>
    </row>
    <row r="22628" spans="2:2">
      <c r="B22628" s="503"/>
    </row>
    <row r="22629" spans="2:2">
      <c r="B22629" s="503"/>
    </row>
    <row r="22630" spans="2:2">
      <c r="B22630" s="503"/>
    </row>
    <row r="22631" spans="2:2">
      <c r="B22631" s="503"/>
    </row>
    <row r="22632" spans="2:2">
      <c r="B22632" s="503"/>
    </row>
    <row r="22633" spans="2:2">
      <c r="B22633" s="503"/>
    </row>
    <row r="22634" spans="2:2">
      <c r="B22634" s="503"/>
    </row>
    <row r="22635" spans="2:2">
      <c r="B22635" s="503"/>
    </row>
    <row r="22636" spans="2:2">
      <c r="B22636" s="503"/>
    </row>
    <row r="22637" spans="2:2">
      <c r="B22637" s="503"/>
    </row>
    <row r="22638" spans="2:2">
      <c r="B22638" s="503"/>
    </row>
    <row r="22639" spans="2:2">
      <c r="B22639" s="503"/>
    </row>
    <row r="22640" spans="2:2">
      <c r="B22640" s="503"/>
    </row>
    <row r="22641" spans="2:2">
      <c r="B22641" s="503"/>
    </row>
    <row r="22642" spans="2:2">
      <c r="B22642" s="503"/>
    </row>
    <row r="22643" spans="2:2">
      <c r="B22643" s="503"/>
    </row>
    <row r="22644" spans="2:2">
      <c r="B22644" s="503"/>
    </row>
    <row r="22645" spans="2:2">
      <c r="B22645" s="503"/>
    </row>
    <row r="22646" spans="2:2">
      <c r="B22646" s="503"/>
    </row>
    <row r="22647" spans="2:2">
      <c r="B22647" s="503"/>
    </row>
    <row r="22648" spans="2:2">
      <c r="B22648" s="503"/>
    </row>
    <row r="22649" spans="2:2">
      <c r="B22649" s="503"/>
    </row>
    <row r="22650" spans="2:2">
      <c r="B22650" s="503"/>
    </row>
    <row r="22651" spans="2:2">
      <c r="B22651" s="503"/>
    </row>
    <row r="22652" spans="2:2">
      <c r="B22652" s="503"/>
    </row>
    <row r="22653" spans="2:2">
      <c r="B22653" s="503"/>
    </row>
    <row r="22654" spans="2:2">
      <c r="B22654" s="503"/>
    </row>
    <row r="22655" spans="2:2">
      <c r="B22655" s="503"/>
    </row>
    <row r="22656" spans="2:2">
      <c r="B22656" s="503"/>
    </row>
    <row r="22657" spans="2:2">
      <c r="B22657" s="503"/>
    </row>
    <row r="22658" spans="2:2">
      <c r="B22658" s="503"/>
    </row>
    <row r="22659" spans="2:2">
      <c r="B22659" s="503"/>
    </row>
    <row r="22660" spans="2:2">
      <c r="B22660" s="503"/>
    </row>
    <row r="22661" spans="2:2">
      <c r="B22661" s="503"/>
    </row>
    <row r="22662" spans="2:2">
      <c r="B22662" s="503"/>
    </row>
    <row r="22663" spans="2:2">
      <c r="B22663" s="503"/>
    </row>
    <row r="22664" spans="2:2">
      <c r="B22664" s="503"/>
    </row>
    <row r="22665" spans="2:2">
      <c r="B22665" s="503"/>
    </row>
    <row r="22666" spans="2:2">
      <c r="B22666" s="503"/>
    </row>
    <row r="22667" spans="2:2">
      <c r="B22667" s="503"/>
    </row>
    <row r="22668" spans="2:2">
      <c r="B22668" s="503"/>
    </row>
    <row r="22669" spans="2:2">
      <c r="B22669" s="503"/>
    </row>
    <row r="22670" spans="2:2">
      <c r="B22670" s="503"/>
    </row>
    <row r="22671" spans="2:2">
      <c r="B22671" s="503"/>
    </row>
    <row r="22672" spans="2:2">
      <c r="B22672" s="503"/>
    </row>
    <row r="22673" spans="2:2">
      <c r="B22673" s="503"/>
    </row>
    <row r="22674" spans="2:2">
      <c r="B22674" s="503"/>
    </row>
    <row r="22675" spans="2:2">
      <c r="B22675" s="503"/>
    </row>
    <row r="22676" spans="2:2">
      <c r="B22676" s="503"/>
    </row>
    <row r="22677" spans="2:2">
      <c r="B22677" s="503"/>
    </row>
    <row r="22678" spans="2:2">
      <c r="B22678" s="503"/>
    </row>
    <row r="22679" spans="2:2">
      <c r="B22679" s="503"/>
    </row>
    <row r="22680" spans="2:2">
      <c r="B22680" s="503"/>
    </row>
    <row r="22681" spans="2:2">
      <c r="B22681" s="503"/>
    </row>
    <row r="22682" spans="2:2">
      <c r="B22682" s="503"/>
    </row>
    <row r="22683" spans="2:2">
      <c r="B22683" s="503"/>
    </row>
    <row r="22684" spans="2:2">
      <c r="B22684" s="503"/>
    </row>
    <row r="22685" spans="2:2">
      <c r="B22685" s="503"/>
    </row>
    <row r="22686" spans="2:2">
      <c r="B22686" s="503"/>
    </row>
    <row r="22687" spans="2:2">
      <c r="B22687" s="503"/>
    </row>
    <row r="22688" spans="2:2">
      <c r="B22688" s="503"/>
    </row>
    <row r="22689" spans="2:2">
      <c r="B22689" s="503"/>
    </row>
    <row r="22690" spans="2:2">
      <c r="B22690" s="503"/>
    </row>
    <row r="22691" spans="2:2">
      <c r="B22691" s="503"/>
    </row>
    <row r="22692" spans="2:2">
      <c r="B22692" s="503"/>
    </row>
    <row r="22693" spans="2:2">
      <c r="B22693" s="503"/>
    </row>
    <row r="22694" spans="2:2">
      <c r="B22694" s="503"/>
    </row>
    <row r="22695" spans="2:2">
      <c r="B22695" s="503"/>
    </row>
    <row r="22696" spans="2:2">
      <c r="B22696" s="503"/>
    </row>
    <row r="22697" spans="2:2">
      <c r="B22697" s="503"/>
    </row>
    <row r="22698" spans="2:2">
      <c r="B22698" s="503"/>
    </row>
    <row r="22699" spans="2:2">
      <c r="B22699" s="503"/>
    </row>
    <row r="22700" spans="2:2">
      <c r="B22700" s="503"/>
    </row>
    <row r="22701" spans="2:2">
      <c r="B22701" s="503"/>
    </row>
    <row r="22702" spans="2:2">
      <c r="B22702" s="503"/>
    </row>
    <row r="22703" spans="2:2">
      <c r="B22703" s="503"/>
    </row>
    <row r="22704" spans="2:2">
      <c r="B22704" s="503"/>
    </row>
    <row r="22705" spans="2:2">
      <c r="B22705" s="503"/>
    </row>
    <row r="22706" spans="2:2">
      <c r="B22706" s="503"/>
    </row>
    <row r="22707" spans="2:2">
      <c r="B22707" s="503"/>
    </row>
    <row r="22708" spans="2:2">
      <c r="B22708" s="503"/>
    </row>
    <row r="22709" spans="2:2">
      <c r="B22709" s="503"/>
    </row>
    <row r="22710" spans="2:2">
      <c r="B22710" s="503"/>
    </row>
    <row r="22711" spans="2:2">
      <c r="B22711" s="503"/>
    </row>
    <row r="22712" spans="2:2">
      <c r="B22712" s="503"/>
    </row>
    <row r="22713" spans="2:2">
      <c r="B22713" s="503"/>
    </row>
    <row r="22714" spans="2:2">
      <c r="B22714" s="503"/>
    </row>
    <row r="22715" spans="2:2">
      <c r="B22715" s="503"/>
    </row>
    <row r="22716" spans="2:2">
      <c r="B22716" s="503"/>
    </row>
    <row r="22717" spans="2:2">
      <c r="B22717" s="503"/>
    </row>
    <row r="22718" spans="2:2">
      <c r="B22718" s="503"/>
    </row>
    <row r="22719" spans="2:2">
      <c r="B22719" s="503"/>
    </row>
    <row r="22720" spans="2:2">
      <c r="B22720" s="503"/>
    </row>
    <row r="22721" spans="2:2">
      <c r="B22721" s="503"/>
    </row>
    <row r="22722" spans="2:2">
      <c r="B22722" s="503"/>
    </row>
    <row r="22723" spans="2:2">
      <c r="B22723" s="503"/>
    </row>
    <row r="22724" spans="2:2">
      <c r="B22724" s="503"/>
    </row>
    <row r="22725" spans="2:2">
      <c r="B22725" s="503"/>
    </row>
    <row r="22726" spans="2:2">
      <c r="B22726" s="503"/>
    </row>
    <row r="22727" spans="2:2">
      <c r="B22727" s="503"/>
    </row>
    <row r="22728" spans="2:2">
      <c r="B22728" s="503"/>
    </row>
    <row r="22729" spans="2:2">
      <c r="B22729" s="503"/>
    </row>
    <row r="22730" spans="2:2">
      <c r="B22730" s="503"/>
    </row>
    <row r="22731" spans="2:2">
      <c r="B22731" s="503"/>
    </row>
    <row r="22732" spans="2:2">
      <c r="B22732" s="503"/>
    </row>
    <row r="22733" spans="2:2">
      <c r="B22733" s="503"/>
    </row>
    <row r="22734" spans="2:2">
      <c r="B22734" s="503"/>
    </row>
    <row r="22735" spans="2:2">
      <c r="B22735" s="503"/>
    </row>
    <row r="22736" spans="2:2">
      <c r="B22736" s="503"/>
    </row>
    <row r="22737" spans="2:2">
      <c r="B22737" s="503"/>
    </row>
    <row r="22738" spans="2:2">
      <c r="B22738" s="503"/>
    </row>
    <row r="22739" spans="2:2">
      <c r="B22739" s="503"/>
    </row>
    <row r="22740" spans="2:2">
      <c r="B22740" s="503"/>
    </row>
    <row r="22741" spans="2:2">
      <c r="B22741" s="503"/>
    </row>
    <row r="22742" spans="2:2">
      <c r="B22742" s="503"/>
    </row>
    <row r="22743" spans="2:2">
      <c r="B22743" s="503"/>
    </row>
    <row r="22744" spans="2:2">
      <c r="B22744" s="503"/>
    </row>
    <row r="22745" spans="2:2">
      <c r="B22745" s="503"/>
    </row>
    <row r="22746" spans="2:2">
      <c r="B22746" s="503"/>
    </row>
    <row r="22747" spans="2:2">
      <c r="B22747" s="503"/>
    </row>
    <row r="22748" spans="2:2">
      <c r="B22748" s="503"/>
    </row>
    <row r="22749" spans="2:2">
      <c r="B22749" s="503"/>
    </row>
    <row r="22750" spans="2:2">
      <c r="B22750" s="503"/>
    </row>
    <row r="22751" spans="2:2">
      <c r="B22751" s="503"/>
    </row>
    <row r="22752" spans="2:2">
      <c r="B22752" s="503"/>
    </row>
    <row r="22753" spans="2:2">
      <c r="B22753" s="503"/>
    </row>
    <row r="22754" spans="2:2">
      <c r="B22754" s="503"/>
    </row>
    <row r="22755" spans="2:2">
      <c r="B22755" s="503"/>
    </row>
    <row r="22756" spans="2:2">
      <c r="B22756" s="503"/>
    </row>
    <row r="22757" spans="2:2">
      <c r="B22757" s="503"/>
    </row>
    <row r="22758" spans="2:2">
      <c r="B22758" s="503"/>
    </row>
    <row r="22759" spans="2:2">
      <c r="B22759" s="503"/>
    </row>
    <row r="22760" spans="2:2">
      <c r="B22760" s="503"/>
    </row>
    <row r="22761" spans="2:2">
      <c r="B22761" s="503"/>
    </row>
    <row r="22762" spans="2:2">
      <c r="B22762" s="503"/>
    </row>
    <row r="22763" spans="2:2">
      <c r="B22763" s="503"/>
    </row>
    <row r="22764" spans="2:2">
      <c r="B22764" s="503"/>
    </row>
    <row r="22765" spans="2:2">
      <c r="B22765" s="503"/>
    </row>
    <row r="22766" spans="2:2">
      <c r="B22766" s="503"/>
    </row>
    <row r="22767" spans="2:2">
      <c r="B22767" s="503"/>
    </row>
    <row r="22768" spans="2:2">
      <c r="B22768" s="503"/>
    </row>
    <row r="22769" spans="2:2">
      <c r="B22769" s="503"/>
    </row>
    <row r="22770" spans="2:2">
      <c r="B22770" s="503"/>
    </row>
    <row r="22771" spans="2:2">
      <c r="B22771" s="503"/>
    </row>
    <row r="22772" spans="2:2">
      <c r="B22772" s="503"/>
    </row>
    <row r="22773" spans="2:2">
      <c r="B22773" s="503"/>
    </row>
    <row r="22774" spans="2:2">
      <c r="B22774" s="503"/>
    </row>
    <row r="22775" spans="2:2">
      <c r="B22775" s="503"/>
    </row>
    <row r="22776" spans="2:2">
      <c r="B22776" s="503"/>
    </row>
    <row r="22777" spans="2:2">
      <c r="B22777" s="503"/>
    </row>
    <row r="22778" spans="2:2">
      <c r="B22778" s="503"/>
    </row>
    <row r="22779" spans="2:2">
      <c r="B22779" s="503"/>
    </row>
    <row r="22780" spans="2:2">
      <c r="B22780" s="503"/>
    </row>
    <row r="22781" spans="2:2">
      <c r="B22781" s="503"/>
    </row>
    <row r="22782" spans="2:2">
      <c r="B22782" s="503"/>
    </row>
    <row r="22783" spans="2:2">
      <c r="B22783" s="503"/>
    </row>
    <row r="22784" spans="2:2">
      <c r="B22784" s="503"/>
    </row>
    <row r="22785" spans="2:2">
      <c r="B22785" s="503"/>
    </row>
    <row r="22786" spans="2:2">
      <c r="B22786" s="503"/>
    </row>
    <row r="22787" spans="2:2">
      <c r="B22787" s="503"/>
    </row>
    <row r="22788" spans="2:2">
      <c r="B22788" s="503"/>
    </row>
    <row r="22789" spans="2:2">
      <c r="B22789" s="503"/>
    </row>
    <row r="22790" spans="2:2">
      <c r="B22790" s="503"/>
    </row>
    <row r="22791" spans="2:2">
      <c r="B22791" s="503"/>
    </row>
    <row r="22792" spans="2:2">
      <c r="B22792" s="503"/>
    </row>
    <row r="22793" spans="2:2">
      <c r="B22793" s="503"/>
    </row>
    <row r="22794" spans="2:2">
      <c r="B22794" s="503"/>
    </row>
    <row r="22795" spans="2:2">
      <c r="B22795" s="503"/>
    </row>
    <row r="22796" spans="2:2">
      <c r="B22796" s="503"/>
    </row>
    <row r="22797" spans="2:2">
      <c r="B22797" s="503"/>
    </row>
    <row r="22798" spans="2:2">
      <c r="B22798" s="503"/>
    </row>
    <row r="22799" spans="2:2">
      <c r="B22799" s="503"/>
    </row>
    <row r="22800" spans="2:2">
      <c r="B22800" s="503"/>
    </row>
    <row r="22801" spans="2:2">
      <c r="B22801" s="503"/>
    </row>
    <row r="22802" spans="2:2">
      <c r="B22802" s="503"/>
    </row>
    <row r="22803" spans="2:2">
      <c r="B22803" s="503"/>
    </row>
    <row r="22804" spans="2:2">
      <c r="B22804" s="503"/>
    </row>
    <row r="22805" spans="2:2">
      <c r="B22805" s="503"/>
    </row>
    <row r="22806" spans="2:2">
      <c r="B22806" s="503"/>
    </row>
    <row r="22807" spans="2:2">
      <c r="B22807" s="503"/>
    </row>
    <row r="22808" spans="2:2">
      <c r="B22808" s="503"/>
    </row>
    <row r="22809" spans="2:2">
      <c r="B22809" s="503"/>
    </row>
    <row r="22810" spans="2:2">
      <c r="B22810" s="503"/>
    </row>
    <row r="22811" spans="2:2">
      <c r="B22811" s="503"/>
    </row>
    <row r="22812" spans="2:2">
      <c r="B22812" s="503"/>
    </row>
    <row r="22813" spans="2:2">
      <c r="B22813" s="503"/>
    </row>
    <row r="22814" spans="2:2">
      <c r="B22814" s="503"/>
    </row>
    <row r="22815" spans="2:2">
      <c r="B22815" s="503"/>
    </row>
    <row r="22816" spans="2:2">
      <c r="B22816" s="503"/>
    </row>
    <row r="22817" spans="2:2">
      <c r="B22817" s="503"/>
    </row>
    <row r="22818" spans="2:2">
      <c r="B22818" s="503"/>
    </row>
    <row r="22819" spans="2:2">
      <c r="B22819" s="503"/>
    </row>
    <row r="22820" spans="2:2">
      <c r="B22820" s="503"/>
    </row>
    <row r="22821" spans="2:2">
      <c r="B22821" s="503"/>
    </row>
    <row r="22822" spans="2:2">
      <c r="B22822" s="503"/>
    </row>
    <row r="22823" spans="2:2">
      <c r="B22823" s="503"/>
    </row>
    <row r="22824" spans="2:2">
      <c r="B22824" s="503"/>
    </row>
    <row r="22825" spans="2:2">
      <c r="B22825" s="503"/>
    </row>
    <row r="22826" spans="2:2">
      <c r="B22826" s="503"/>
    </row>
    <row r="22827" spans="2:2">
      <c r="B22827" s="503"/>
    </row>
    <row r="22828" spans="2:2">
      <c r="B22828" s="503"/>
    </row>
    <row r="22829" spans="2:2">
      <c r="B22829" s="503"/>
    </row>
    <row r="22830" spans="2:2">
      <c r="B22830" s="503"/>
    </row>
    <row r="22831" spans="2:2">
      <c r="B22831" s="503"/>
    </row>
    <row r="22832" spans="2:2">
      <c r="B22832" s="503"/>
    </row>
    <row r="22833" spans="2:2">
      <c r="B22833" s="503"/>
    </row>
    <row r="22834" spans="2:2">
      <c r="B22834" s="503"/>
    </row>
    <row r="22835" spans="2:2">
      <c r="B22835" s="503"/>
    </row>
    <row r="22836" spans="2:2">
      <c r="B22836" s="503"/>
    </row>
    <row r="22837" spans="2:2">
      <c r="B22837" s="503"/>
    </row>
    <row r="22838" spans="2:2">
      <c r="B22838" s="503"/>
    </row>
    <row r="22839" spans="2:2">
      <c r="B22839" s="503"/>
    </row>
    <row r="22840" spans="2:2">
      <c r="B22840" s="503"/>
    </row>
    <row r="22841" spans="2:2">
      <c r="B22841" s="503"/>
    </row>
    <row r="22842" spans="2:2">
      <c r="B22842" s="503"/>
    </row>
    <row r="22843" spans="2:2">
      <c r="B22843" s="503"/>
    </row>
    <row r="22844" spans="2:2">
      <c r="B22844" s="503"/>
    </row>
    <row r="22845" spans="2:2">
      <c r="B22845" s="503"/>
    </row>
    <row r="22846" spans="2:2">
      <c r="B22846" s="503"/>
    </row>
    <row r="22847" spans="2:2">
      <c r="B22847" s="503"/>
    </row>
    <row r="22848" spans="2:2">
      <c r="B22848" s="503"/>
    </row>
    <row r="22849" spans="2:2">
      <c r="B22849" s="503"/>
    </row>
    <row r="22850" spans="2:2">
      <c r="B22850" s="503"/>
    </row>
    <row r="22851" spans="2:2">
      <c r="B22851" s="503"/>
    </row>
    <row r="22852" spans="2:2">
      <c r="B22852" s="503"/>
    </row>
    <row r="22853" spans="2:2">
      <c r="B22853" s="503"/>
    </row>
    <row r="22854" spans="2:2">
      <c r="B22854" s="503"/>
    </row>
    <row r="22855" spans="2:2">
      <c r="B22855" s="503"/>
    </row>
    <row r="22856" spans="2:2">
      <c r="B22856" s="503"/>
    </row>
    <row r="22857" spans="2:2">
      <c r="B22857" s="503"/>
    </row>
    <row r="22858" spans="2:2">
      <c r="B22858" s="503"/>
    </row>
    <row r="22859" spans="2:2">
      <c r="B22859" s="503"/>
    </row>
    <row r="22860" spans="2:2">
      <c r="B22860" s="503"/>
    </row>
    <row r="22861" spans="2:2">
      <c r="B22861" s="503"/>
    </row>
    <row r="22862" spans="2:2">
      <c r="B22862" s="503"/>
    </row>
    <row r="22863" spans="2:2">
      <c r="B22863" s="503"/>
    </row>
    <row r="22864" spans="2:2">
      <c r="B22864" s="503"/>
    </row>
    <row r="22865" spans="2:2">
      <c r="B22865" s="503"/>
    </row>
    <row r="22866" spans="2:2">
      <c r="B22866" s="503"/>
    </row>
    <row r="22867" spans="2:2">
      <c r="B22867" s="503"/>
    </row>
    <row r="22868" spans="2:2">
      <c r="B22868" s="503"/>
    </row>
    <row r="22869" spans="2:2">
      <c r="B22869" s="503"/>
    </row>
    <row r="22870" spans="2:2">
      <c r="B22870" s="503"/>
    </row>
    <row r="22871" spans="2:2">
      <c r="B22871" s="503"/>
    </row>
    <row r="22872" spans="2:2">
      <c r="B22872" s="503"/>
    </row>
    <row r="22873" spans="2:2">
      <c r="B22873" s="503"/>
    </row>
    <row r="22874" spans="2:2">
      <c r="B22874" s="503"/>
    </row>
    <row r="22875" spans="2:2">
      <c r="B22875" s="503"/>
    </row>
    <row r="22876" spans="2:2">
      <c r="B22876" s="503"/>
    </row>
    <row r="22877" spans="2:2">
      <c r="B22877" s="503"/>
    </row>
    <row r="22878" spans="2:2">
      <c r="B22878" s="503"/>
    </row>
    <row r="22879" spans="2:2">
      <c r="B22879" s="503"/>
    </row>
    <row r="22880" spans="2:2">
      <c r="B22880" s="503"/>
    </row>
    <row r="22881" spans="2:2">
      <c r="B22881" s="503"/>
    </row>
    <row r="22882" spans="2:2">
      <c r="B22882" s="503"/>
    </row>
    <row r="22883" spans="2:2">
      <c r="B22883" s="503"/>
    </row>
    <row r="22884" spans="2:2">
      <c r="B22884" s="503"/>
    </row>
    <row r="22885" spans="2:2">
      <c r="B22885" s="503"/>
    </row>
    <row r="22886" spans="2:2">
      <c r="B22886" s="503"/>
    </row>
    <row r="22887" spans="2:2">
      <c r="B22887" s="503"/>
    </row>
    <row r="22888" spans="2:2">
      <c r="B22888" s="503"/>
    </row>
    <row r="22889" spans="2:2">
      <c r="B22889" s="503"/>
    </row>
    <row r="22890" spans="2:2">
      <c r="B22890" s="503"/>
    </row>
    <row r="22891" spans="2:2">
      <c r="B22891" s="503"/>
    </row>
    <row r="22892" spans="2:2">
      <c r="B22892" s="503"/>
    </row>
    <row r="22893" spans="2:2">
      <c r="B22893" s="503"/>
    </row>
    <row r="22894" spans="2:2">
      <c r="B22894" s="503"/>
    </row>
    <row r="22895" spans="2:2">
      <c r="B22895" s="503"/>
    </row>
    <row r="22896" spans="2:2">
      <c r="B22896" s="503"/>
    </row>
    <row r="22897" spans="2:2">
      <c r="B22897" s="503"/>
    </row>
    <row r="22898" spans="2:2">
      <c r="B22898" s="503"/>
    </row>
    <row r="22899" spans="2:2">
      <c r="B22899" s="503"/>
    </row>
    <row r="22900" spans="2:2">
      <c r="B22900" s="503"/>
    </row>
    <row r="22901" spans="2:2">
      <c r="B22901" s="503"/>
    </row>
    <row r="22902" spans="2:2">
      <c r="B22902" s="503"/>
    </row>
    <row r="22903" spans="2:2">
      <c r="B22903" s="503"/>
    </row>
    <row r="22904" spans="2:2">
      <c r="B22904" s="503"/>
    </row>
    <row r="22905" spans="2:2">
      <c r="B22905" s="503"/>
    </row>
    <row r="22906" spans="2:2">
      <c r="B22906" s="503"/>
    </row>
    <row r="22907" spans="2:2">
      <c r="B22907" s="503"/>
    </row>
    <row r="22908" spans="2:2">
      <c r="B22908" s="503"/>
    </row>
    <row r="22909" spans="2:2">
      <c r="B22909" s="503"/>
    </row>
    <row r="22910" spans="2:2">
      <c r="B22910" s="503"/>
    </row>
    <row r="22911" spans="2:2">
      <c r="B22911" s="503"/>
    </row>
    <row r="22912" spans="2:2">
      <c r="B22912" s="503"/>
    </row>
    <row r="22913" spans="2:2">
      <c r="B22913" s="503"/>
    </row>
    <row r="22914" spans="2:2">
      <c r="B22914" s="503"/>
    </row>
    <row r="22915" spans="2:2">
      <c r="B22915" s="503"/>
    </row>
    <row r="22916" spans="2:2">
      <c r="B22916" s="503"/>
    </row>
    <row r="22917" spans="2:2">
      <c r="B22917" s="503"/>
    </row>
    <row r="22918" spans="2:2">
      <c r="B22918" s="503"/>
    </row>
    <row r="22919" spans="2:2">
      <c r="B22919" s="503"/>
    </row>
    <row r="22920" spans="2:2">
      <c r="B22920" s="503"/>
    </row>
    <row r="22921" spans="2:2">
      <c r="B22921" s="503"/>
    </row>
    <row r="22922" spans="2:2">
      <c r="B22922" s="503"/>
    </row>
    <row r="22923" spans="2:2">
      <c r="B22923" s="503"/>
    </row>
    <row r="22924" spans="2:2">
      <c r="B22924" s="503"/>
    </row>
    <row r="22925" spans="2:2">
      <c r="B22925" s="503"/>
    </row>
    <row r="22926" spans="2:2">
      <c r="B22926" s="503"/>
    </row>
    <row r="22927" spans="2:2">
      <c r="B22927" s="503"/>
    </row>
    <row r="22928" spans="2:2">
      <c r="B22928" s="503"/>
    </row>
    <row r="22929" spans="2:2">
      <c r="B22929" s="503"/>
    </row>
    <row r="22930" spans="2:2">
      <c r="B22930" s="503"/>
    </row>
    <row r="22931" spans="2:2">
      <c r="B22931" s="503"/>
    </row>
    <row r="22932" spans="2:2">
      <c r="B22932" s="503"/>
    </row>
    <row r="22933" spans="2:2">
      <c r="B22933" s="503"/>
    </row>
    <row r="22934" spans="2:2">
      <c r="B22934" s="503"/>
    </row>
    <row r="22935" spans="2:2">
      <c r="B22935" s="503"/>
    </row>
    <row r="22936" spans="2:2">
      <c r="B22936" s="503"/>
    </row>
    <row r="22937" spans="2:2">
      <c r="B22937" s="503"/>
    </row>
    <row r="22938" spans="2:2">
      <c r="B22938" s="503"/>
    </row>
    <row r="22939" spans="2:2">
      <c r="B22939" s="503"/>
    </row>
    <row r="22940" spans="2:2">
      <c r="B22940" s="503"/>
    </row>
    <row r="22941" spans="2:2">
      <c r="B22941" s="503"/>
    </row>
    <row r="22942" spans="2:2">
      <c r="B22942" s="503"/>
    </row>
    <row r="22943" spans="2:2">
      <c r="B22943" s="503"/>
    </row>
    <row r="22944" spans="2:2">
      <c r="B22944" s="503"/>
    </row>
    <row r="22945" spans="2:2">
      <c r="B22945" s="503"/>
    </row>
    <row r="22946" spans="2:2">
      <c r="B22946" s="503"/>
    </row>
    <row r="22947" spans="2:2">
      <c r="B22947" s="503"/>
    </row>
    <row r="22948" spans="2:2">
      <c r="B22948" s="503"/>
    </row>
    <row r="22949" spans="2:2">
      <c r="B22949" s="503"/>
    </row>
    <row r="22950" spans="2:2">
      <c r="B22950" s="503"/>
    </row>
    <row r="22951" spans="2:2">
      <c r="B22951" s="503"/>
    </row>
    <row r="22952" spans="2:2">
      <c r="B22952" s="503"/>
    </row>
    <row r="22953" spans="2:2">
      <c r="B22953" s="503"/>
    </row>
    <row r="22954" spans="2:2">
      <c r="B22954" s="503"/>
    </row>
    <row r="22955" spans="2:2">
      <c r="B22955" s="503"/>
    </row>
    <row r="22956" spans="2:2">
      <c r="B22956" s="503"/>
    </row>
    <row r="22957" spans="2:2">
      <c r="B22957" s="503"/>
    </row>
    <row r="22958" spans="2:2">
      <c r="B22958" s="503"/>
    </row>
    <row r="22959" spans="2:2">
      <c r="B22959" s="503"/>
    </row>
    <row r="22960" spans="2:2">
      <c r="B22960" s="503"/>
    </row>
    <row r="22961" spans="2:2">
      <c r="B22961" s="503"/>
    </row>
    <row r="22962" spans="2:2">
      <c r="B22962" s="503"/>
    </row>
    <row r="22963" spans="2:2">
      <c r="B22963" s="503"/>
    </row>
    <row r="22964" spans="2:2">
      <c r="B22964" s="503"/>
    </row>
    <row r="22965" spans="2:2">
      <c r="B22965" s="503"/>
    </row>
    <row r="22966" spans="2:2">
      <c r="B22966" s="503"/>
    </row>
    <row r="22967" spans="2:2">
      <c r="B22967" s="503"/>
    </row>
    <row r="22968" spans="2:2">
      <c r="B22968" s="503"/>
    </row>
    <row r="22969" spans="2:2">
      <c r="B22969" s="503"/>
    </row>
    <row r="22970" spans="2:2">
      <c r="B22970" s="503"/>
    </row>
    <row r="22971" spans="2:2">
      <c r="B22971" s="503"/>
    </row>
    <row r="22972" spans="2:2">
      <c r="B22972" s="503"/>
    </row>
    <row r="22973" spans="2:2">
      <c r="B22973" s="503"/>
    </row>
    <row r="22974" spans="2:2">
      <c r="B22974" s="503"/>
    </row>
    <row r="22975" spans="2:2">
      <c r="B22975" s="503"/>
    </row>
    <row r="22976" spans="2:2">
      <c r="B22976" s="503"/>
    </row>
    <row r="22977" spans="2:2">
      <c r="B22977" s="503"/>
    </row>
    <row r="22978" spans="2:2">
      <c r="B22978" s="503"/>
    </row>
    <row r="22979" spans="2:2">
      <c r="B22979" s="503"/>
    </row>
    <row r="22980" spans="2:2">
      <c r="B22980" s="503"/>
    </row>
    <row r="22981" spans="2:2">
      <c r="B22981" s="503"/>
    </row>
    <row r="22982" spans="2:2">
      <c r="B22982" s="503"/>
    </row>
    <row r="22983" spans="2:2">
      <c r="B22983" s="503"/>
    </row>
    <row r="22984" spans="2:2">
      <c r="B22984" s="503"/>
    </row>
    <row r="22985" spans="2:2">
      <c r="B22985" s="503"/>
    </row>
    <row r="22986" spans="2:2">
      <c r="B22986" s="503"/>
    </row>
    <row r="22987" spans="2:2">
      <c r="B22987" s="503"/>
    </row>
    <row r="22988" spans="2:2">
      <c r="B22988" s="503"/>
    </row>
    <row r="22989" spans="2:2">
      <c r="B22989" s="503"/>
    </row>
    <row r="22990" spans="2:2">
      <c r="B22990" s="503"/>
    </row>
    <row r="22991" spans="2:2">
      <c r="B22991" s="503"/>
    </row>
    <row r="22992" spans="2:2">
      <c r="B22992" s="503"/>
    </row>
    <row r="22993" spans="2:2">
      <c r="B22993" s="503"/>
    </row>
    <row r="22994" spans="2:2">
      <c r="B22994" s="503"/>
    </row>
    <row r="22995" spans="2:2">
      <c r="B22995" s="503"/>
    </row>
    <row r="22996" spans="2:2">
      <c r="B22996" s="503"/>
    </row>
    <row r="22997" spans="2:2">
      <c r="B22997" s="503"/>
    </row>
    <row r="22998" spans="2:2">
      <c r="B22998" s="503"/>
    </row>
    <row r="22999" spans="2:2">
      <c r="B22999" s="503"/>
    </row>
    <row r="23000" spans="2:2">
      <c r="B23000" s="503"/>
    </row>
    <row r="23001" spans="2:2">
      <c r="B23001" s="503"/>
    </row>
    <row r="23002" spans="2:2">
      <c r="B23002" s="503"/>
    </row>
    <row r="23003" spans="2:2">
      <c r="B23003" s="503"/>
    </row>
    <row r="23004" spans="2:2">
      <c r="B23004" s="503"/>
    </row>
    <row r="23005" spans="2:2">
      <c r="B23005" s="503"/>
    </row>
    <row r="23006" spans="2:2">
      <c r="B23006" s="503"/>
    </row>
    <row r="23007" spans="2:2">
      <c r="B23007" s="503"/>
    </row>
    <row r="23008" spans="2:2">
      <c r="B23008" s="503"/>
    </row>
    <row r="23009" spans="2:2">
      <c r="B23009" s="503"/>
    </row>
    <row r="23010" spans="2:2">
      <c r="B23010" s="503"/>
    </row>
    <row r="23011" spans="2:2">
      <c r="B23011" s="503"/>
    </row>
    <row r="23012" spans="2:2">
      <c r="B23012" s="503"/>
    </row>
    <row r="23013" spans="2:2">
      <c r="B23013" s="503"/>
    </row>
    <row r="23014" spans="2:2">
      <c r="B23014" s="503"/>
    </row>
    <row r="23015" spans="2:2">
      <c r="B23015" s="503"/>
    </row>
    <row r="23016" spans="2:2">
      <c r="B23016" s="503"/>
    </row>
    <row r="23017" spans="2:2">
      <c r="B23017" s="503"/>
    </row>
    <row r="23018" spans="2:2">
      <c r="B23018" s="503"/>
    </row>
    <row r="23019" spans="2:2">
      <c r="B23019" s="503"/>
    </row>
    <row r="23020" spans="2:2">
      <c r="B23020" s="503"/>
    </row>
    <row r="23021" spans="2:2">
      <c r="B23021" s="503"/>
    </row>
    <row r="23022" spans="2:2">
      <c r="B23022" s="503"/>
    </row>
    <row r="23023" spans="2:2">
      <c r="B23023" s="503"/>
    </row>
    <row r="23024" spans="2:2">
      <c r="B23024" s="503"/>
    </row>
    <row r="23025" spans="2:2">
      <c r="B23025" s="503"/>
    </row>
    <row r="23026" spans="2:2">
      <c r="B23026" s="503"/>
    </row>
    <row r="23027" spans="2:2">
      <c r="B23027" s="503"/>
    </row>
    <row r="23028" spans="2:2">
      <c r="B23028" s="503"/>
    </row>
    <row r="23029" spans="2:2">
      <c r="B23029" s="503"/>
    </row>
    <row r="23030" spans="2:2">
      <c r="B23030" s="503"/>
    </row>
    <row r="23031" spans="2:2">
      <c r="B23031" s="503"/>
    </row>
    <row r="23032" spans="2:2">
      <c r="B23032" s="503"/>
    </row>
    <row r="23033" spans="2:2">
      <c r="B23033" s="503"/>
    </row>
    <row r="23034" spans="2:2">
      <c r="B23034" s="503"/>
    </row>
    <row r="23035" spans="2:2">
      <c r="B23035" s="503"/>
    </row>
    <row r="23036" spans="2:2">
      <c r="B23036" s="503"/>
    </row>
    <row r="23037" spans="2:2">
      <c r="B23037" s="503"/>
    </row>
    <row r="23038" spans="2:2">
      <c r="B23038" s="503"/>
    </row>
    <row r="23039" spans="2:2">
      <c r="B23039" s="503"/>
    </row>
    <row r="23040" spans="2:2">
      <c r="B23040" s="503"/>
    </row>
    <row r="23041" spans="2:2">
      <c r="B23041" s="503"/>
    </row>
    <row r="23042" spans="2:2">
      <c r="B23042" s="503"/>
    </row>
    <row r="23043" spans="2:2">
      <c r="B23043" s="503"/>
    </row>
    <row r="23044" spans="2:2">
      <c r="B23044" s="503"/>
    </row>
    <row r="23045" spans="2:2">
      <c r="B23045" s="503"/>
    </row>
    <row r="23046" spans="2:2">
      <c r="B23046" s="503"/>
    </row>
    <row r="23047" spans="2:2">
      <c r="B23047" s="503"/>
    </row>
    <row r="23048" spans="2:2">
      <c r="B23048" s="503"/>
    </row>
    <row r="23049" spans="2:2">
      <c r="B23049" s="503"/>
    </row>
    <row r="23050" spans="2:2">
      <c r="B23050" s="503"/>
    </row>
    <row r="23051" spans="2:2">
      <c r="B23051" s="503"/>
    </row>
    <row r="23052" spans="2:2">
      <c r="B23052" s="503"/>
    </row>
    <row r="23053" spans="2:2">
      <c r="B23053" s="503"/>
    </row>
    <row r="23054" spans="2:2">
      <c r="B23054" s="503"/>
    </row>
    <row r="23055" spans="2:2">
      <c r="B23055" s="503"/>
    </row>
    <row r="23056" spans="2:2">
      <c r="B23056" s="503"/>
    </row>
    <row r="23057" spans="2:2">
      <c r="B23057" s="503"/>
    </row>
    <row r="23058" spans="2:2">
      <c r="B23058" s="503"/>
    </row>
    <row r="23059" spans="2:2">
      <c r="B23059" s="503"/>
    </row>
    <row r="23060" spans="2:2">
      <c r="B23060" s="503"/>
    </row>
    <row r="23061" spans="2:2">
      <c r="B23061" s="503"/>
    </row>
    <row r="23062" spans="2:2">
      <c r="B23062" s="503"/>
    </row>
    <row r="23063" spans="2:2">
      <c r="B23063" s="503"/>
    </row>
    <row r="23064" spans="2:2">
      <c r="B23064" s="503"/>
    </row>
    <row r="23065" spans="2:2">
      <c r="B23065" s="503"/>
    </row>
    <row r="23066" spans="2:2">
      <c r="B23066" s="503"/>
    </row>
    <row r="23067" spans="2:2">
      <c r="B23067" s="503"/>
    </row>
    <row r="23068" spans="2:2">
      <c r="B23068" s="503"/>
    </row>
    <row r="23069" spans="2:2">
      <c r="B23069" s="503"/>
    </row>
    <row r="23070" spans="2:2">
      <c r="B23070" s="503"/>
    </row>
    <row r="23071" spans="2:2">
      <c r="B23071" s="503"/>
    </row>
    <row r="23072" spans="2:2">
      <c r="B23072" s="503"/>
    </row>
    <row r="23073" spans="2:2">
      <c r="B23073" s="503"/>
    </row>
    <row r="23074" spans="2:2">
      <c r="B23074" s="503"/>
    </row>
    <row r="23075" spans="2:2">
      <c r="B23075" s="503"/>
    </row>
    <row r="23076" spans="2:2">
      <c r="B23076" s="503"/>
    </row>
    <row r="23077" spans="2:2">
      <c r="B23077" s="503"/>
    </row>
    <row r="23078" spans="2:2">
      <c r="B23078" s="503"/>
    </row>
    <row r="23079" spans="2:2">
      <c r="B23079" s="503"/>
    </row>
    <row r="23080" spans="2:2">
      <c r="B23080" s="503"/>
    </row>
    <row r="23081" spans="2:2">
      <c r="B23081" s="503"/>
    </row>
    <row r="23082" spans="2:2">
      <c r="B23082" s="503"/>
    </row>
    <row r="23083" spans="2:2">
      <c r="B23083" s="503"/>
    </row>
    <row r="23084" spans="2:2">
      <c r="B23084" s="503"/>
    </row>
    <row r="23085" spans="2:2">
      <c r="B23085" s="503"/>
    </row>
    <row r="23086" spans="2:2">
      <c r="B23086" s="503"/>
    </row>
    <row r="23087" spans="2:2">
      <c r="B23087" s="503"/>
    </row>
    <row r="23088" spans="2:2">
      <c r="B23088" s="503"/>
    </row>
    <row r="23089" spans="2:2">
      <c r="B23089" s="503"/>
    </row>
    <row r="23090" spans="2:2">
      <c r="B23090" s="503"/>
    </row>
    <row r="23091" spans="2:2">
      <c r="B23091" s="503"/>
    </row>
    <row r="23092" spans="2:2">
      <c r="B23092" s="503"/>
    </row>
    <row r="23093" spans="2:2">
      <c r="B23093" s="503"/>
    </row>
    <row r="23094" spans="2:2">
      <c r="B23094" s="503"/>
    </row>
    <row r="23095" spans="2:2">
      <c r="B23095" s="503"/>
    </row>
    <row r="23096" spans="2:2">
      <c r="B23096" s="503"/>
    </row>
    <row r="23097" spans="2:2">
      <c r="B23097" s="503"/>
    </row>
    <row r="23098" spans="2:2">
      <c r="B23098" s="503"/>
    </row>
    <row r="23099" spans="2:2">
      <c r="B23099" s="503"/>
    </row>
    <row r="23100" spans="2:2">
      <c r="B23100" s="503"/>
    </row>
    <row r="23101" spans="2:2">
      <c r="B23101" s="503"/>
    </row>
    <row r="23102" spans="2:2">
      <c r="B23102" s="503"/>
    </row>
    <row r="23103" spans="2:2">
      <c r="B23103" s="503"/>
    </row>
    <row r="23104" spans="2:2">
      <c r="B23104" s="503"/>
    </row>
    <row r="23105" spans="2:2">
      <c r="B23105" s="503"/>
    </row>
    <row r="23106" spans="2:2">
      <c r="B23106" s="503"/>
    </row>
    <row r="23107" spans="2:2">
      <c r="B23107" s="503"/>
    </row>
    <row r="23108" spans="2:2">
      <c r="B23108" s="503"/>
    </row>
    <row r="23109" spans="2:2">
      <c r="B23109" s="503"/>
    </row>
    <row r="23110" spans="2:2">
      <c r="B23110" s="503"/>
    </row>
    <row r="23111" spans="2:2">
      <c r="B23111" s="503"/>
    </row>
    <row r="23112" spans="2:2">
      <c r="B23112" s="503"/>
    </row>
    <row r="23113" spans="2:2">
      <c r="B23113" s="503"/>
    </row>
    <row r="23114" spans="2:2">
      <c r="B23114" s="503"/>
    </row>
    <row r="23115" spans="2:2">
      <c r="B23115" s="503"/>
    </row>
    <row r="23116" spans="2:2">
      <c r="B23116" s="503"/>
    </row>
    <row r="23117" spans="2:2">
      <c r="B23117" s="503"/>
    </row>
    <row r="23118" spans="2:2">
      <c r="B23118" s="503"/>
    </row>
    <row r="23119" spans="2:2">
      <c r="B23119" s="503"/>
    </row>
    <row r="23120" spans="2:2">
      <c r="B23120" s="503"/>
    </row>
    <row r="23121" spans="2:2">
      <c r="B23121" s="503"/>
    </row>
    <row r="23122" spans="2:2">
      <c r="B23122" s="503"/>
    </row>
    <row r="23123" spans="2:2">
      <c r="B23123" s="503"/>
    </row>
    <row r="23124" spans="2:2">
      <c r="B23124" s="503"/>
    </row>
    <row r="23125" spans="2:2">
      <c r="B23125" s="503"/>
    </row>
    <row r="23126" spans="2:2">
      <c r="B23126" s="503"/>
    </row>
    <row r="23127" spans="2:2">
      <c r="B23127" s="503"/>
    </row>
    <row r="23128" spans="2:2">
      <c r="B23128" s="503"/>
    </row>
    <row r="23129" spans="2:2">
      <c r="B23129" s="503"/>
    </row>
    <row r="23130" spans="2:2">
      <c r="B23130" s="503"/>
    </row>
    <row r="23131" spans="2:2">
      <c r="B23131" s="503"/>
    </row>
    <row r="23132" spans="2:2">
      <c r="B23132" s="503"/>
    </row>
    <row r="23133" spans="2:2">
      <c r="B23133" s="503"/>
    </row>
    <row r="23134" spans="2:2">
      <c r="B23134" s="503"/>
    </row>
    <row r="23135" spans="2:2">
      <c r="B23135" s="503"/>
    </row>
    <row r="23136" spans="2:2">
      <c r="B23136" s="503"/>
    </row>
    <row r="23137" spans="2:2">
      <c r="B23137" s="503"/>
    </row>
    <row r="23138" spans="2:2">
      <c r="B23138" s="503"/>
    </row>
    <row r="23139" spans="2:2">
      <c r="B23139" s="503"/>
    </row>
    <row r="23140" spans="2:2">
      <c r="B23140" s="503"/>
    </row>
    <row r="23141" spans="2:2">
      <c r="B23141" s="503"/>
    </row>
    <row r="23142" spans="2:2">
      <c r="B23142" s="503"/>
    </row>
    <row r="23143" spans="2:2">
      <c r="B23143" s="503"/>
    </row>
    <row r="23144" spans="2:2">
      <c r="B23144" s="503"/>
    </row>
    <row r="23145" spans="2:2">
      <c r="B23145" s="503"/>
    </row>
    <row r="23146" spans="2:2">
      <c r="B23146" s="503"/>
    </row>
    <row r="23147" spans="2:2">
      <c r="B23147" s="503"/>
    </row>
    <row r="23148" spans="2:2">
      <c r="B23148" s="503"/>
    </row>
    <row r="23149" spans="2:2">
      <c r="B23149" s="503"/>
    </row>
    <row r="23150" spans="2:2">
      <c r="B23150" s="503"/>
    </row>
    <row r="23151" spans="2:2">
      <c r="B23151" s="503"/>
    </row>
    <row r="23152" spans="2:2">
      <c r="B23152" s="503"/>
    </row>
    <row r="23153" spans="2:2">
      <c r="B23153" s="503"/>
    </row>
    <row r="23154" spans="2:2">
      <c r="B23154" s="503"/>
    </row>
    <row r="23155" spans="2:2">
      <c r="B23155" s="503"/>
    </row>
    <row r="23156" spans="2:2">
      <c r="B23156" s="503"/>
    </row>
    <row r="23157" spans="2:2">
      <c r="B23157" s="503"/>
    </row>
    <row r="23158" spans="2:2">
      <c r="B23158" s="503"/>
    </row>
    <row r="23159" spans="2:2">
      <c r="B23159" s="503"/>
    </row>
    <row r="23160" spans="2:2">
      <c r="B23160" s="503"/>
    </row>
    <row r="23161" spans="2:2">
      <c r="B23161" s="503"/>
    </row>
    <row r="23162" spans="2:2">
      <c r="B23162" s="503"/>
    </row>
    <row r="23163" spans="2:2">
      <c r="B23163" s="503"/>
    </row>
    <row r="23164" spans="2:2">
      <c r="B23164" s="503"/>
    </row>
    <row r="23165" spans="2:2">
      <c r="B23165" s="503"/>
    </row>
    <row r="23166" spans="2:2">
      <c r="B23166" s="503"/>
    </row>
    <row r="23167" spans="2:2">
      <c r="B23167" s="503"/>
    </row>
    <row r="23168" spans="2:2">
      <c r="B23168" s="503"/>
    </row>
    <row r="23169" spans="2:2">
      <c r="B23169" s="503"/>
    </row>
    <row r="23170" spans="2:2">
      <c r="B23170" s="503"/>
    </row>
    <row r="23171" spans="2:2">
      <c r="B23171" s="503"/>
    </row>
    <row r="23172" spans="2:2">
      <c r="B23172" s="503"/>
    </row>
    <row r="23173" spans="2:2">
      <c r="B23173" s="503"/>
    </row>
    <row r="23174" spans="2:2">
      <c r="B23174" s="503"/>
    </row>
    <row r="23175" spans="2:2">
      <c r="B23175" s="503"/>
    </row>
    <row r="23176" spans="2:2">
      <c r="B23176" s="503"/>
    </row>
    <row r="23177" spans="2:2">
      <c r="B23177" s="503"/>
    </row>
    <row r="23178" spans="2:2">
      <c r="B23178" s="503"/>
    </row>
    <row r="23179" spans="2:2">
      <c r="B23179" s="503"/>
    </row>
    <row r="23180" spans="2:2">
      <c r="B23180" s="503"/>
    </row>
    <row r="23181" spans="2:2">
      <c r="B23181" s="503"/>
    </row>
    <row r="23182" spans="2:2">
      <c r="B23182" s="503"/>
    </row>
    <row r="23183" spans="2:2">
      <c r="B23183" s="503"/>
    </row>
    <row r="23184" spans="2:2">
      <c r="B23184" s="503"/>
    </row>
    <row r="23185" spans="2:2">
      <c r="B23185" s="503"/>
    </row>
    <row r="23186" spans="2:2">
      <c r="B23186" s="503"/>
    </row>
    <row r="23187" spans="2:2">
      <c r="B23187" s="503"/>
    </row>
    <row r="23188" spans="2:2">
      <c r="B23188" s="503"/>
    </row>
    <row r="23189" spans="2:2">
      <c r="B23189" s="503"/>
    </row>
    <row r="23190" spans="2:2">
      <c r="B23190" s="503"/>
    </row>
    <row r="23191" spans="2:2">
      <c r="B23191" s="503"/>
    </row>
    <row r="23192" spans="2:2">
      <c r="B23192" s="503"/>
    </row>
    <row r="23193" spans="2:2">
      <c r="B23193" s="503"/>
    </row>
    <row r="23194" spans="2:2">
      <c r="B23194" s="503"/>
    </row>
    <row r="23195" spans="2:2">
      <c r="B23195" s="503"/>
    </row>
    <row r="23196" spans="2:2">
      <c r="B23196" s="503"/>
    </row>
    <row r="23197" spans="2:2">
      <c r="B23197" s="503"/>
    </row>
    <row r="23198" spans="2:2">
      <c r="B23198" s="503"/>
    </row>
    <row r="23199" spans="2:2">
      <c r="B23199" s="503"/>
    </row>
    <row r="23200" spans="2:2">
      <c r="B23200" s="503"/>
    </row>
    <row r="23201" spans="2:2">
      <c r="B23201" s="503"/>
    </row>
    <row r="23202" spans="2:2">
      <c r="B23202" s="503"/>
    </row>
    <row r="23203" spans="2:2">
      <c r="B23203" s="503"/>
    </row>
    <row r="23204" spans="2:2">
      <c r="B23204" s="503"/>
    </row>
    <row r="23205" spans="2:2">
      <c r="B23205" s="503"/>
    </row>
    <row r="23206" spans="2:2">
      <c r="B23206" s="503"/>
    </row>
    <row r="23207" spans="2:2">
      <c r="B23207" s="503"/>
    </row>
    <row r="23208" spans="2:2">
      <c r="B23208" s="503"/>
    </row>
    <row r="23209" spans="2:2">
      <c r="B23209" s="503"/>
    </row>
    <row r="23210" spans="2:2">
      <c r="B23210" s="503"/>
    </row>
    <row r="23211" spans="2:2">
      <c r="B23211" s="503"/>
    </row>
    <row r="23212" spans="2:2">
      <c r="B23212" s="503"/>
    </row>
    <row r="23213" spans="2:2">
      <c r="B23213" s="503"/>
    </row>
    <row r="23214" spans="2:2">
      <c r="B23214" s="503"/>
    </row>
    <row r="23215" spans="2:2">
      <c r="B23215" s="503"/>
    </row>
    <row r="23216" spans="2:2">
      <c r="B23216" s="503"/>
    </row>
    <row r="23217" spans="2:2">
      <c r="B23217" s="503"/>
    </row>
    <row r="23218" spans="2:2">
      <c r="B23218" s="503"/>
    </row>
    <row r="23219" spans="2:2">
      <c r="B23219" s="503"/>
    </row>
    <row r="23220" spans="2:2">
      <c r="B23220" s="503"/>
    </row>
    <row r="23221" spans="2:2">
      <c r="B23221" s="503"/>
    </row>
    <row r="23222" spans="2:2">
      <c r="B23222" s="503"/>
    </row>
    <row r="23223" spans="2:2">
      <c r="B23223" s="503"/>
    </row>
    <row r="23224" spans="2:2">
      <c r="B23224" s="503"/>
    </row>
    <row r="23225" spans="2:2">
      <c r="B23225" s="503"/>
    </row>
    <row r="23226" spans="2:2">
      <c r="B23226" s="503"/>
    </row>
    <row r="23227" spans="2:2">
      <c r="B23227" s="503"/>
    </row>
    <row r="23228" spans="2:2">
      <c r="B23228" s="503"/>
    </row>
    <row r="23229" spans="2:2">
      <c r="B23229" s="503"/>
    </row>
    <row r="23230" spans="2:2">
      <c r="B23230" s="503"/>
    </row>
    <row r="23231" spans="2:2">
      <c r="B23231" s="503"/>
    </row>
    <row r="23232" spans="2:2">
      <c r="B23232" s="503"/>
    </row>
    <row r="23233" spans="2:2">
      <c r="B23233" s="503"/>
    </row>
    <row r="23234" spans="2:2">
      <c r="B23234" s="503"/>
    </row>
    <row r="23235" spans="2:2">
      <c r="B23235" s="503"/>
    </row>
    <row r="23236" spans="2:2">
      <c r="B23236" s="503"/>
    </row>
    <row r="23237" spans="2:2">
      <c r="B23237" s="503"/>
    </row>
    <row r="23238" spans="2:2">
      <c r="B23238" s="503"/>
    </row>
    <row r="23239" spans="2:2">
      <c r="B23239" s="503"/>
    </row>
    <row r="23240" spans="2:2">
      <c r="B23240" s="503"/>
    </row>
    <row r="23241" spans="2:2">
      <c r="B23241" s="503"/>
    </row>
    <row r="23242" spans="2:2">
      <c r="B23242" s="503"/>
    </row>
    <row r="23243" spans="2:2">
      <c r="B23243" s="503"/>
    </row>
    <row r="23244" spans="2:2">
      <c r="B23244" s="503"/>
    </row>
    <row r="23245" spans="2:2">
      <c r="B23245" s="503"/>
    </row>
    <row r="23246" spans="2:2">
      <c r="B23246" s="503"/>
    </row>
    <row r="23247" spans="2:2">
      <c r="B23247" s="503"/>
    </row>
    <row r="23248" spans="2:2">
      <c r="B23248" s="503"/>
    </row>
    <row r="23249" spans="2:2">
      <c r="B23249" s="503"/>
    </row>
    <row r="23250" spans="2:2">
      <c r="B23250" s="503"/>
    </row>
    <row r="23251" spans="2:2">
      <c r="B23251" s="503"/>
    </row>
    <row r="23252" spans="2:2">
      <c r="B23252" s="503"/>
    </row>
    <row r="23253" spans="2:2">
      <c r="B23253" s="503"/>
    </row>
    <row r="23254" spans="2:2">
      <c r="B23254" s="503"/>
    </row>
    <row r="23255" spans="2:2">
      <c r="B23255" s="503"/>
    </row>
    <row r="23256" spans="2:2">
      <c r="B23256" s="503"/>
    </row>
    <row r="23257" spans="2:2">
      <c r="B23257" s="503"/>
    </row>
    <row r="23258" spans="2:2">
      <c r="B23258" s="503"/>
    </row>
    <row r="23259" spans="2:2">
      <c r="B23259" s="503"/>
    </row>
    <row r="23260" spans="2:2">
      <c r="B23260" s="503"/>
    </row>
    <row r="23261" spans="2:2">
      <c r="B23261" s="503"/>
    </row>
    <row r="23262" spans="2:2">
      <c r="B23262" s="503"/>
    </row>
    <row r="23263" spans="2:2">
      <c r="B23263" s="503"/>
    </row>
    <row r="23264" spans="2:2">
      <c r="B23264" s="503"/>
    </row>
    <row r="23265" spans="2:2">
      <c r="B23265" s="503"/>
    </row>
    <row r="23266" spans="2:2">
      <c r="B23266" s="503"/>
    </row>
    <row r="23267" spans="2:2">
      <c r="B23267" s="503"/>
    </row>
    <row r="23268" spans="2:2">
      <c r="B23268" s="503"/>
    </row>
    <row r="23269" spans="2:2">
      <c r="B23269" s="503"/>
    </row>
    <row r="23270" spans="2:2">
      <c r="B23270" s="503"/>
    </row>
    <row r="23271" spans="2:2">
      <c r="B23271" s="503"/>
    </row>
    <row r="23272" spans="2:2">
      <c r="B23272" s="503"/>
    </row>
    <row r="23273" spans="2:2">
      <c r="B23273" s="503"/>
    </row>
    <row r="23274" spans="2:2">
      <c r="B23274" s="503"/>
    </row>
    <row r="23275" spans="2:2">
      <c r="B23275" s="503"/>
    </row>
    <row r="23276" spans="2:2">
      <c r="B23276" s="503"/>
    </row>
    <row r="23277" spans="2:2">
      <c r="B23277" s="503"/>
    </row>
    <row r="23278" spans="2:2">
      <c r="B23278" s="503"/>
    </row>
    <row r="23279" spans="2:2">
      <c r="B23279" s="503"/>
    </row>
    <row r="23280" spans="2:2">
      <c r="B23280" s="503"/>
    </row>
    <row r="23281" spans="2:2">
      <c r="B23281" s="503"/>
    </row>
    <row r="23282" spans="2:2">
      <c r="B23282" s="503"/>
    </row>
    <row r="23283" spans="2:2">
      <c r="B23283" s="503"/>
    </row>
    <row r="23284" spans="2:2">
      <c r="B23284" s="503"/>
    </row>
    <row r="23285" spans="2:2">
      <c r="B23285" s="503"/>
    </row>
    <row r="23286" spans="2:2">
      <c r="B23286" s="503"/>
    </row>
    <row r="23287" spans="2:2">
      <c r="B23287" s="503"/>
    </row>
    <row r="23288" spans="2:2">
      <c r="B23288" s="503"/>
    </row>
    <row r="23289" spans="2:2">
      <c r="B23289" s="503"/>
    </row>
    <row r="23290" spans="2:2">
      <c r="B23290" s="503"/>
    </row>
    <row r="23291" spans="2:2">
      <c r="B23291" s="503"/>
    </row>
    <row r="23292" spans="2:2">
      <c r="B23292" s="503"/>
    </row>
    <row r="23293" spans="2:2">
      <c r="B23293" s="503"/>
    </row>
    <row r="23294" spans="2:2">
      <c r="B23294" s="503"/>
    </row>
    <row r="23295" spans="2:2">
      <c r="B23295" s="503"/>
    </row>
    <row r="23296" spans="2:2">
      <c r="B23296" s="503"/>
    </row>
    <row r="23297" spans="2:2">
      <c r="B23297" s="503"/>
    </row>
    <row r="23298" spans="2:2">
      <c r="B23298" s="503"/>
    </row>
    <row r="23299" spans="2:2">
      <c r="B23299" s="503"/>
    </row>
    <row r="23300" spans="2:2">
      <c r="B23300" s="503"/>
    </row>
    <row r="23301" spans="2:2">
      <c r="B23301" s="503"/>
    </row>
    <row r="23302" spans="2:2">
      <c r="B23302" s="503"/>
    </row>
    <row r="23303" spans="2:2">
      <c r="B23303" s="503"/>
    </row>
    <row r="23304" spans="2:2">
      <c r="B23304" s="503"/>
    </row>
    <row r="23305" spans="2:2">
      <c r="B23305" s="503"/>
    </row>
    <row r="23306" spans="2:2">
      <c r="B23306" s="503"/>
    </row>
    <row r="23307" spans="2:2">
      <c r="B23307" s="503"/>
    </row>
    <row r="23308" spans="2:2">
      <c r="B23308" s="503"/>
    </row>
    <row r="23309" spans="2:2">
      <c r="B23309" s="503"/>
    </row>
    <row r="23310" spans="2:2">
      <c r="B23310" s="503"/>
    </row>
    <row r="23311" spans="2:2">
      <c r="B23311" s="503"/>
    </row>
    <row r="23312" spans="2:2">
      <c r="B23312" s="503"/>
    </row>
    <row r="23313" spans="2:2">
      <c r="B23313" s="503"/>
    </row>
    <row r="23314" spans="2:2">
      <c r="B23314" s="503"/>
    </row>
    <row r="23315" spans="2:2">
      <c r="B23315" s="503"/>
    </row>
    <row r="23316" spans="2:2">
      <c r="B23316" s="503"/>
    </row>
    <row r="23317" spans="2:2">
      <c r="B23317" s="503"/>
    </row>
    <row r="23318" spans="2:2">
      <c r="B23318" s="503"/>
    </row>
    <row r="23319" spans="2:2">
      <c r="B23319" s="503"/>
    </row>
    <row r="23320" spans="2:2">
      <c r="B23320" s="503"/>
    </row>
    <row r="23321" spans="2:2">
      <c r="B23321" s="503"/>
    </row>
    <row r="23322" spans="2:2">
      <c r="B23322" s="503"/>
    </row>
    <row r="23323" spans="2:2">
      <c r="B23323" s="503"/>
    </row>
    <row r="23324" spans="2:2">
      <c r="B23324" s="503"/>
    </row>
    <row r="23325" spans="2:2">
      <c r="B23325" s="503"/>
    </row>
    <row r="23326" spans="2:2">
      <c r="B23326" s="503"/>
    </row>
    <row r="23327" spans="2:2">
      <c r="B23327" s="503"/>
    </row>
    <row r="23328" spans="2:2">
      <c r="B23328" s="503"/>
    </row>
    <row r="23329" spans="2:2">
      <c r="B23329" s="503"/>
    </row>
    <row r="23330" spans="2:2">
      <c r="B23330" s="503"/>
    </row>
    <row r="23331" spans="2:2">
      <c r="B23331" s="503"/>
    </row>
    <row r="23332" spans="2:2">
      <c r="B23332" s="503"/>
    </row>
    <row r="23333" spans="2:2">
      <c r="B23333" s="503"/>
    </row>
    <row r="23334" spans="2:2">
      <c r="B23334" s="503"/>
    </row>
    <row r="23335" spans="2:2">
      <c r="B23335" s="503"/>
    </row>
    <row r="23336" spans="2:2">
      <c r="B23336" s="503"/>
    </row>
    <row r="23337" spans="2:2">
      <c r="B23337" s="503"/>
    </row>
    <row r="23338" spans="2:2">
      <c r="B23338" s="503"/>
    </row>
    <row r="23339" spans="2:2">
      <c r="B23339" s="503"/>
    </row>
    <row r="23340" spans="2:2">
      <c r="B23340" s="503"/>
    </row>
    <row r="23341" spans="2:2">
      <c r="B23341" s="503"/>
    </row>
    <row r="23342" spans="2:2">
      <c r="B23342" s="503"/>
    </row>
    <row r="23343" spans="2:2">
      <c r="B23343" s="503"/>
    </row>
    <row r="23344" spans="2:2">
      <c r="B23344" s="503"/>
    </row>
    <row r="23345" spans="2:2">
      <c r="B23345" s="503"/>
    </row>
    <row r="23346" spans="2:2">
      <c r="B23346" s="503"/>
    </row>
    <row r="23347" spans="2:2">
      <c r="B23347" s="503"/>
    </row>
    <row r="23348" spans="2:2">
      <c r="B23348" s="503"/>
    </row>
    <row r="23349" spans="2:2">
      <c r="B23349" s="503"/>
    </row>
    <row r="23350" spans="2:2">
      <c r="B23350" s="503"/>
    </row>
    <row r="23351" spans="2:2">
      <c r="B23351" s="503"/>
    </row>
    <row r="23352" spans="2:2">
      <c r="B23352" s="503"/>
    </row>
    <row r="23353" spans="2:2">
      <c r="B23353" s="503"/>
    </row>
    <row r="23354" spans="2:2">
      <c r="B23354" s="503"/>
    </row>
    <row r="23355" spans="2:2">
      <c r="B23355" s="503"/>
    </row>
    <row r="23356" spans="2:2">
      <c r="B23356" s="503"/>
    </row>
    <row r="23357" spans="2:2">
      <c r="B23357" s="503"/>
    </row>
    <row r="23358" spans="2:2">
      <c r="B23358" s="503"/>
    </row>
    <row r="23359" spans="2:2">
      <c r="B23359" s="503"/>
    </row>
    <row r="23360" spans="2:2">
      <c r="B23360" s="503"/>
    </row>
    <row r="23361" spans="2:2">
      <c r="B23361" s="503"/>
    </row>
    <row r="23362" spans="2:2">
      <c r="B23362" s="503"/>
    </row>
    <row r="23363" spans="2:2">
      <c r="B23363" s="503"/>
    </row>
    <row r="23364" spans="2:2">
      <c r="B23364" s="503"/>
    </row>
    <row r="23365" spans="2:2">
      <c r="B23365" s="503"/>
    </row>
    <row r="23366" spans="2:2">
      <c r="B23366" s="503"/>
    </row>
    <row r="23367" spans="2:2">
      <c r="B23367" s="503"/>
    </row>
    <row r="23368" spans="2:2">
      <c r="B23368" s="503"/>
    </row>
    <row r="23369" spans="2:2">
      <c r="B23369" s="503"/>
    </row>
    <row r="23370" spans="2:2">
      <c r="B23370" s="503"/>
    </row>
    <row r="23371" spans="2:2">
      <c r="B23371" s="503"/>
    </row>
    <row r="23372" spans="2:2">
      <c r="B23372" s="503"/>
    </row>
    <row r="23373" spans="2:2">
      <c r="B23373" s="503"/>
    </row>
    <row r="23374" spans="2:2">
      <c r="B23374" s="503"/>
    </row>
    <row r="23375" spans="2:2">
      <c r="B23375" s="503"/>
    </row>
    <row r="23376" spans="2:2">
      <c r="B23376" s="503"/>
    </row>
    <row r="23377" spans="2:2">
      <c r="B23377" s="503"/>
    </row>
    <row r="23378" spans="2:2">
      <c r="B23378" s="503"/>
    </row>
    <row r="23379" spans="2:2">
      <c r="B23379" s="503"/>
    </row>
    <row r="23380" spans="2:2">
      <c r="B23380" s="503"/>
    </row>
    <row r="23381" spans="2:2">
      <c r="B23381" s="503"/>
    </row>
    <row r="23382" spans="2:2">
      <c r="B23382" s="503"/>
    </row>
    <row r="23383" spans="2:2">
      <c r="B23383" s="503"/>
    </row>
    <row r="23384" spans="2:2">
      <c r="B23384" s="503"/>
    </row>
    <row r="23385" spans="2:2">
      <c r="B23385" s="503"/>
    </row>
    <row r="23386" spans="2:2">
      <c r="B23386" s="503"/>
    </row>
    <row r="23387" spans="2:2">
      <c r="B23387" s="503"/>
    </row>
    <row r="23388" spans="2:2">
      <c r="B23388" s="503"/>
    </row>
    <row r="23389" spans="2:2">
      <c r="B23389" s="503"/>
    </row>
    <row r="23390" spans="2:2">
      <c r="B23390" s="503"/>
    </row>
    <row r="23391" spans="2:2">
      <c r="B23391" s="503"/>
    </row>
    <row r="23392" spans="2:2">
      <c r="B23392" s="503"/>
    </row>
    <row r="23393" spans="2:2">
      <c r="B23393" s="503"/>
    </row>
    <row r="23394" spans="2:2">
      <c r="B23394" s="503"/>
    </row>
    <row r="23395" spans="2:2">
      <c r="B23395" s="503"/>
    </row>
    <row r="23396" spans="2:2">
      <c r="B23396" s="503"/>
    </row>
    <row r="23397" spans="2:2">
      <c r="B23397" s="503"/>
    </row>
    <row r="23398" spans="2:2">
      <c r="B23398" s="503"/>
    </row>
    <row r="23399" spans="2:2">
      <c r="B23399" s="503"/>
    </row>
    <row r="23400" spans="2:2">
      <c r="B23400" s="503"/>
    </row>
    <row r="23401" spans="2:2">
      <c r="B23401" s="503"/>
    </row>
    <row r="23402" spans="2:2">
      <c r="B23402" s="503"/>
    </row>
    <row r="23403" spans="2:2">
      <c r="B23403" s="503"/>
    </row>
    <row r="23404" spans="2:2">
      <c r="B23404" s="503"/>
    </row>
    <row r="23405" spans="2:2">
      <c r="B23405" s="503"/>
    </row>
    <row r="23406" spans="2:2">
      <c r="B23406" s="503"/>
    </row>
    <row r="23407" spans="2:2">
      <c r="B23407" s="503"/>
    </row>
    <row r="23408" spans="2:2">
      <c r="B23408" s="503"/>
    </row>
    <row r="23409" spans="2:2">
      <c r="B23409" s="503"/>
    </row>
    <row r="23410" spans="2:2">
      <c r="B23410" s="503"/>
    </row>
    <row r="23411" spans="2:2">
      <c r="B23411" s="503"/>
    </row>
    <row r="23412" spans="2:2">
      <c r="B23412" s="503"/>
    </row>
    <row r="23413" spans="2:2">
      <c r="B23413" s="503"/>
    </row>
    <row r="23414" spans="2:2">
      <c r="B23414" s="503"/>
    </row>
    <row r="23415" spans="2:2">
      <c r="B23415" s="503"/>
    </row>
    <row r="23416" spans="2:2">
      <c r="B23416" s="503"/>
    </row>
    <row r="23417" spans="2:2">
      <c r="B23417" s="503"/>
    </row>
    <row r="23418" spans="2:2">
      <c r="B23418" s="503"/>
    </row>
    <row r="23419" spans="2:2">
      <c r="B23419" s="503"/>
    </row>
    <row r="23420" spans="2:2">
      <c r="B23420" s="503"/>
    </row>
    <row r="23421" spans="2:2">
      <c r="B23421" s="503"/>
    </row>
    <row r="23422" spans="2:2">
      <c r="B23422" s="503"/>
    </row>
    <row r="23423" spans="2:2">
      <c r="B23423" s="503"/>
    </row>
    <row r="23424" spans="2:2">
      <c r="B23424" s="503"/>
    </row>
    <row r="23425" spans="2:2">
      <c r="B23425" s="503"/>
    </row>
    <row r="23426" spans="2:2">
      <c r="B23426" s="503"/>
    </row>
    <row r="23427" spans="2:2">
      <c r="B23427" s="503"/>
    </row>
    <row r="23428" spans="2:2">
      <c r="B23428" s="503"/>
    </row>
    <row r="23429" spans="2:2">
      <c r="B23429" s="503"/>
    </row>
    <row r="23430" spans="2:2">
      <c r="B23430" s="503"/>
    </row>
    <row r="23431" spans="2:2">
      <c r="B23431" s="503"/>
    </row>
    <row r="23432" spans="2:2">
      <c r="B23432" s="503"/>
    </row>
    <row r="23433" spans="2:2">
      <c r="B23433" s="503"/>
    </row>
    <row r="23434" spans="2:2">
      <c r="B23434" s="503"/>
    </row>
    <row r="23435" spans="2:2">
      <c r="B23435" s="503"/>
    </row>
    <row r="23436" spans="2:2">
      <c r="B23436" s="503"/>
    </row>
    <row r="23437" spans="2:2">
      <c r="B23437" s="503"/>
    </row>
    <row r="23438" spans="2:2">
      <c r="B23438" s="503"/>
    </row>
    <row r="23439" spans="2:2">
      <c r="B23439" s="503"/>
    </row>
    <row r="23440" spans="2:2">
      <c r="B23440" s="503"/>
    </row>
    <row r="23441" spans="2:2">
      <c r="B23441" s="503"/>
    </row>
    <row r="23442" spans="2:2">
      <c r="B23442" s="503"/>
    </row>
    <row r="23443" spans="2:2">
      <c r="B23443" s="503"/>
    </row>
    <row r="23444" spans="2:2">
      <c r="B23444" s="503"/>
    </row>
    <row r="23445" spans="2:2">
      <c r="B23445" s="503"/>
    </row>
    <row r="23446" spans="2:2">
      <c r="B23446" s="503"/>
    </row>
    <row r="23447" spans="2:2">
      <c r="B23447" s="503"/>
    </row>
    <row r="23448" spans="2:2">
      <c r="B23448" s="503"/>
    </row>
    <row r="23449" spans="2:2">
      <c r="B23449" s="503"/>
    </row>
    <row r="23450" spans="2:2">
      <c r="B23450" s="503"/>
    </row>
    <row r="23451" spans="2:2">
      <c r="B23451" s="503"/>
    </row>
    <row r="23452" spans="2:2">
      <c r="B23452" s="503"/>
    </row>
    <row r="23453" spans="2:2">
      <c r="B23453" s="503"/>
    </row>
    <row r="23454" spans="2:2">
      <c r="B23454" s="503"/>
    </row>
    <row r="23455" spans="2:2">
      <c r="B23455" s="503"/>
    </row>
    <row r="23456" spans="2:2">
      <c r="B23456" s="503"/>
    </row>
    <row r="23457" spans="2:2">
      <c r="B23457" s="503"/>
    </row>
    <row r="23458" spans="2:2">
      <c r="B23458" s="503"/>
    </row>
    <row r="23459" spans="2:2">
      <c r="B23459" s="503"/>
    </row>
    <row r="23460" spans="2:2">
      <c r="B23460" s="503"/>
    </row>
    <row r="23461" spans="2:2">
      <c r="B23461" s="503"/>
    </row>
    <row r="23462" spans="2:2">
      <c r="B23462" s="503"/>
    </row>
    <row r="23463" spans="2:2">
      <c r="B23463" s="503"/>
    </row>
    <row r="23464" spans="2:2">
      <c r="B23464" s="503"/>
    </row>
    <row r="23465" spans="2:2">
      <c r="B23465" s="503"/>
    </row>
    <row r="23466" spans="2:2">
      <c r="B23466" s="503"/>
    </row>
    <row r="23467" spans="2:2">
      <c r="B23467" s="503"/>
    </row>
    <row r="23468" spans="2:2">
      <c r="B23468" s="503"/>
    </row>
    <row r="23469" spans="2:2">
      <c r="B23469" s="503"/>
    </row>
    <row r="23470" spans="2:2">
      <c r="B23470" s="503"/>
    </row>
    <row r="23471" spans="2:2">
      <c r="B23471" s="503"/>
    </row>
    <row r="23472" spans="2:2">
      <c r="B23472" s="503"/>
    </row>
    <row r="23473" spans="2:2">
      <c r="B23473" s="503"/>
    </row>
    <row r="23474" spans="2:2">
      <c r="B23474" s="503"/>
    </row>
    <row r="23475" spans="2:2">
      <c r="B23475" s="503"/>
    </row>
    <row r="23476" spans="2:2">
      <c r="B23476" s="503"/>
    </row>
    <row r="23477" spans="2:2">
      <c r="B23477" s="503"/>
    </row>
    <row r="23478" spans="2:2">
      <c r="B23478" s="503"/>
    </row>
    <row r="23479" spans="2:2">
      <c r="B23479" s="503"/>
    </row>
    <row r="23480" spans="2:2">
      <c r="B23480" s="503"/>
    </row>
    <row r="23481" spans="2:2">
      <c r="B23481" s="503"/>
    </row>
    <row r="23482" spans="2:2">
      <c r="B23482" s="503"/>
    </row>
    <row r="23483" spans="2:2">
      <c r="B23483" s="503"/>
    </row>
    <row r="23484" spans="2:2">
      <c r="B23484" s="503"/>
    </row>
    <row r="23485" spans="2:2">
      <c r="B23485" s="503"/>
    </row>
    <row r="23486" spans="2:2">
      <c r="B23486" s="503"/>
    </row>
    <row r="23487" spans="2:2">
      <c r="B23487" s="503"/>
    </row>
    <row r="23488" spans="2:2">
      <c r="B23488" s="503"/>
    </row>
    <row r="23489" spans="2:2">
      <c r="B23489" s="503"/>
    </row>
    <row r="23490" spans="2:2">
      <c r="B23490" s="503"/>
    </row>
    <row r="23491" spans="2:2">
      <c r="B23491" s="503"/>
    </row>
    <row r="23492" spans="2:2">
      <c r="B23492" s="503"/>
    </row>
    <row r="23493" spans="2:2">
      <c r="B23493" s="503"/>
    </row>
    <row r="23494" spans="2:2">
      <c r="B23494" s="503"/>
    </row>
    <row r="23495" spans="2:2">
      <c r="B23495" s="503"/>
    </row>
    <row r="23496" spans="2:2">
      <c r="B23496" s="503"/>
    </row>
    <row r="23497" spans="2:2">
      <c r="B23497" s="503"/>
    </row>
    <row r="23498" spans="2:2">
      <c r="B23498" s="503"/>
    </row>
    <row r="23499" spans="2:2">
      <c r="B23499" s="503"/>
    </row>
    <row r="23500" spans="2:2">
      <c r="B23500" s="503"/>
    </row>
    <row r="23501" spans="2:2">
      <c r="B23501" s="503"/>
    </row>
    <row r="23502" spans="2:2">
      <c r="B23502" s="503"/>
    </row>
    <row r="23503" spans="2:2">
      <c r="B23503" s="503"/>
    </row>
    <row r="23504" spans="2:2">
      <c r="B23504" s="503"/>
    </row>
    <row r="23505" spans="2:2">
      <c r="B23505" s="503"/>
    </row>
    <row r="23506" spans="2:2">
      <c r="B23506" s="503"/>
    </row>
    <row r="23507" spans="2:2">
      <c r="B23507" s="503"/>
    </row>
    <row r="23508" spans="2:2">
      <c r="B23508" s="503"/>
    </row>
    <row r="23509" spans="2:2">
      <c r="B23509" s="503"/>
    </row>
    <row r="23510" spans="2:2">
      <c r="B23510" s="503"/>
    </row>
    <row r="23511" spans="2:2">
      <c r="B23511" s="503"/>
    </row>
    <row r="23512" spans="2:2">
      <c r="B23512" s="503"/>
    </row>
    <row r="23513" spans="2:2">
      <c r="B23513" s="503"/>
    </row>
    <row r="23514" spans="2:2">
      <c r="B23514" s="503"/>
    </row>
    <row r="23515" spans="2:2">
      <c r="B23515" s="503"/>
    </row>
    <row r="23516" spans="2:2">
      <c r="B23516" s="503"/>
    </row>
    <row r="23517" spans="2:2">
      <c r="B23517" s="503"/>
    </row>
    <row r="23518" spans="2:2">
      <c r="B23518" s="503"/>
    </row>
    <row r="23519" spans="2:2">
      <c r="B23519" s="503"/>
    </row>
    <row r="23520" spans="2:2">
      <c r="B23520" s="503"/>
    </row>
    <row r="23521" spans="2:2">
      <c r="B23521" s="503"/>
    </row>
    <row r="23522" spans="2:2">
      <c r="B23522" s="503"/>
    </row>
    <row r="23523" spans="2:2">
      <c r="B23523" s="503"/>
    </row>
    <row r="23524" spans="2:2">
      <c r="B23524" s="503"/>
    </row>
    <row r="23525" spans="2:2">
      <c r="B23525" s="503"/>
    </row>
    <row r="23526" spans="2:2">
      <c r="B23526" s="503"/>
    </row>
    <row r="23527" spans="2:2">
      <c r="B23527" s="503"/>
    </row>
    <row r="23528" spans="2:2">
      <c r="B23528" s="503"/>
    </row>
    <row r="23529" spans="2:2">
      <c r="B23529" s="503"/>
    </row>
    <row r="23530" spans="2:2">
      <c r="B23530" s="503"/>
    </row>
    <row r="23531" spans="2:2">
      <c r="B23531" s="503"/>
    </row>
    <row r="23532" spans="2:2">
      <c r="B23532" s="503"/>
    </row>
    <row r="23533" spans="2:2">
      <c r="B23533" s="503"/>
    </row>
    <row r="23534" spans="2:2">
      <c r="B23534" s="503"/>
    </row>
    <row r="23535" spans="2:2">
      <c r="B23535" s="503"/>
    </row>
    <row r="23536" spans="2:2">
      <c r="B23536" s="503"/>
    </row>
    <row r="23537" spans="2:2">
      <c r="B23537" s="503"/>
    </row>
    <row r="23538" spans="2:2">
      <c r="B23538" s="503"/>
    </row>
    <row r="23539" spans="2:2">
      <c r="B23539" s="503"/>
    </row>
    <row r="23540" spans="2:2">
      <c r="B23540" s="503"/>
    </row>
    <row r="23541" spans="2:2">
      <c r="B23541" s="503"/>
    </row>
    <row r="23542" spans="2:2">
      <c r="B23542" s="503"/>
    </row>
    <row r="23543" spans="2:2">
      <c r="B23543" s="503"/>
    </row>
    <row r="23544" spans="2:2">
      <c r="B23544" s="503"/>
    </row>
    <row r="23545" spans="2:2">
      <c r="B23545" s="503"/>
    </row>
    <row r="23546" spans="2:2">
      <c r="B23546" s="503"/>
    </row>
    <row r="23547" spans="2:2">
      <c r="B23547" s="503"/>
    </row>
    <row r="23548" spans="2:2">
      <c r="B23548" s="503"/>
    </row>
    <row r="23549" spans="2:2">
      <c r="B23549" s="503"/>
    </row>
    <row r="23550" spans="2:2">
      <c r="B23550" s="503"/>
    </row>
    <row r="23551" spans="2:2">
      <c r="B23551" s="503"/>
    </row>
    <row r="23552" spans="2:2">
      <c r="B23552" s="503"/>
    </row>
    <row r="23553" spans="2:2">
      <c r="B23553" s="503"/>
    </row>
    <row r="23554" spans="2:2">
      <c r="B23554" s="503"/>
    </row>
    <row r="23555" spans="2:2">
      <c r="B23555" s="503"/>
    </row>
    <row r="23556" spans="2:2">
      <c r="B23556" s="503"/>
    </row>
    <row r="23557" spans="2:2">
      <c r="B23557" s="503"/>
    </row>
    <row r="23558" spans="2:2">
      <c r="B23558" s="503"/>
    </row>
    <row r="23559" spans="2:2">
      <c r="B23559" s="503"/>
    </row>
    <row r="23560" spans="2:2">
      <c r="B23560" s="503"/>
    </row>
    <row r="23561" spans="2:2">
      <c r="B23561" s="503"/>
    </row>
    <row r="23562" spans="2:2">
      <c r="B23562" s="503"/>
    </row>
    <row r="23563" spans="2:2">
      <c r="B23563" s="503"/>
    </row>
    <row r="23564" spans="2:2">
      <c r="B23564" s="503"/>
    </row>
    <row r="23565" spans="2:2">
      <c r="B23565" s="503"/>
    </row>
    <row r="23566" spans="2:2">
      <c r="B23566" s="503"/>
    </row>
    <row r="23567" spans="2:2">
      <c r="B23567" s="503"/>
    </row>
    <row r="23568" spans="2:2">
      <c r="B23568" s="503"/>
    </row>
    <row r="23569" spans="2:2">
      <c r="B23569" s="503"/>
    </row>
    <row r="23570" spans="2:2">
      <c r="B23570" s="503"/>
    </row>
    <row r="23571" spans="2:2">
      <c r="B23571" s="503"/>
    </row>
    <row r="23572" spans="2:2">
      <c r="B23572" s="503"/>
    </row>
    <row r="23573" spans="2:2">
      <c r="B23573" s="503"/>
    </row>
    <row r="23574" spans="2:2">
      <c r="B23574" s="503"/>
    </row>
    <row r="23575" spans="2:2">
      <c r="B23575" s="503"/>
    </row>
    <row r="23576" spans="2:2">
      <c r="B23576" s="503"/>
    </row>
    <row r="23577" spans="2:2">
      <c r="B23577" s="503"/>
    </row>
    <row r="23578" spans="2:2">
      <c r="B23578" s="503"/>
    </row>
    <row r="23579" spans="2:2">
      <c r="B23579" s="503"/>
    </row>
    <row r="23580" spans="2:2">
      <c r="B23580" s="503"/>
    </row>
    <row r="23581" spans="2:2">
      <c r="B23581" s="503"/>
    </row>
    <row r="23582" spans="2:2">
      <c r="B23582" s="503"/>
    </row>
    <row r="23583" spans="2:2">
      <c r="B23583" s="503"/>
    </row>
    <row r="23584" spans="2:2">
      <c r="B23584" s="503"/>
    </row>
    <row r="23585" spans="2:2">
      <c r="B23585" s="503"/>
    </row>
    <row r="23586" spans="2:2">
      <c r="B23586" s="503"/>
    </row>
    <row r="23587" spans="2:2">
      <c r="B23587" s="503"/>
    </row>
    <row r="23588" spans="2:2">
      <c r="B23588" s="503"/>
    </row>
    <row r="23589" spans="2:2">
      <c r="B23589" s="503"/>
    </row>
    <row r="23590" spans="2:2">
      <c r="B23590" s="503"/>
    </row>
    <row r="23591" spans="2:2">
      <c r="B23591" s="503"/>
    </row>
    <row r="23592" spans="2:2">
      <c r="B23592" s="503"/>
    </row>
    <row r="23593" spans="2:2">
      <c r="B23593" s="503"/>
    </row>
    <row r="23594" spans="2:2">
      <c r="B23594" s="503"/>
    </row>
    <row r="23595" spans="2:2">
      <c r="B23595" s="503"/>
    </row>
    <row r="23596" spans="2:2">
      <c r="B23596" s="503"/>
    </row>
    <row r="23597" spans="2:2">
      <c r="B23597" s="503"/>
    </row>
    <row r="23598" spans="2:2">
      <c r="B23598" s="503"/>
    </row>
    <row r="23599" spans="2:2">
      <c r="B23599" s="503"/>
    </row>
    <row r="23600" spans="2:2">
      <c r="B23600" s="503"/>
    </row>
    <row r="23601" spans="2:2">
      <c r="B23601" s="503"/>
    </row>
    <row r="23602" spans="2:2">
      <c r="B23602" s="503"/>
    </row>
    <row r="23603" spans="2:2">
      <c r="B23603" s="503"/>
    </row>
    <row r="23604" spans="2:2">
      <c r="B23604" s="503"/>
    </row>
    <row r="23605" spans="2:2">
      <c r="B23605" s="503"/>
    </row>
    <row r="23606" spans="2:2">
      <c r="B23606" s="503"/>
    </row>
    <row r="23607" spans="2:2">
      <c r="B23607" s="503"/>
    </row>
    <row r="23608" spans="2:2">
      <c r="B23608" s="503"/>
    </row>
    <row r="23609" spans="2:2">
      <c r="B23609" s="503"/>
    </row>
    <row r="23610" spans="2:2">
      <c r="B23610" s="503"/>
    </row>
    <row r="23611" spans="2:2">
      <c r="B23611" s="503"/>
    </row>
    <row r="23612" spans="2:2">
      <c r="B23612" s="503"/>
    </row>
    <row r="23613" spans="2:2">
      <c r="B23613" s="503"/>
    </row>
    <row r="23614" spans="2:2">
      <c r="B23614" s="503"/>
    </row>
    <row r="23615" spans="2:2">
      <c r="B23615" s="503"/>
    </row>
    <row r="23616" spans="2:2">
      <c r="B23616" s="503"/>
    </row>
    <row r="23617" spans="2:2">
      <c r="B23617" s="503"/>
    </row>
    <row r="23618" spans="2:2">
      <c r="B23618" s="503"/>
    </row>
    <row r="23619" spans="2:2">
      <c r="B23619" s="503"/>
    </row>
    <row r="23620" spans="2:2">
      <c r="B23620" s="503"/>
    </row>
    <row r="23621" spans="2:2">
      <c r="B23621" s="503"/>
    </row>
    <row r="23622" spans="2:2">
      <c r="B23622" s="503"/>
    </row>
    <row r="23623" spans="2:2">
      <c r="B23623" s="503"/>
    </row>
    <row r="23624" spans="2:2">
      <c r="B23624" s="503"/>
    </row>
    <row r="23625" spans="2:2">
      <c r="B23625" s="503"/>
    </row>
    <row r="23626" spans="2:2">
      <c r="B23626" s="503"/>
    </row>
    <row r="23627" spans="2:2">
      <c r="B23627" s="503"/>
    </row>
    <row r="23628" spans="2:2">
      <c r="B23628" s="503"/>
    </row>
    <row r="23629" spans="2:2">
      <c r="B23629" s="503"/>
    </row>
    <row r="23630" spans="2:2">
      <c r="B23630" s="503"/>
    </row>
    <row r="23631" spans="2:2">
      <c r="B23631" s="503"/>
    </row>
    <row r="23632" spans="2:2">
      <c r="B23632" s="503"/>
    </row>
    <row r="23633" spans="2:2">
      <c r="B23633" s="503"/>
    </row>
    <row r="23634" spans="2:2">
      <c r="B23634" s="503"/>
    </row>
    <row r="23635" spans="2:2">
      <c r="B23635" s="503"/>
    </row>
    <row r="23636" spans="2:2">
      <c r="B23636" s="503"/>
    </row>
    <row r="23637" spans="2:2">
      <c r="B23637" s="503"/>
    </row>
    <row r="23638" spans="2:2">
      <c r="B23638" s="503"/>
    </row>
    <row r="23639" spans="2:2">
      <c r="B23639" s="503"/>
    </row>
    <row r="23640" spans="2:2">
      <c r="B23640" s="503"/>
    </row>
    <row r="23641" spans="2:2">
      <c r="B23641" s="503"/>
    </row>
    <row r="23642" spans="2:2">
      <c r="B23642" s="503"/>
    </row>
    <row r="23643" spans="2:2">
      <c r="B23643" s="503"/>
    </row>
    <row r="23644" spans="2:2">
      <c r="B23644" s="503"/>
    </row>
    <row r="23645" spans="2:2">
      <c r="B23645" s="503"/>
    </row>
    <row r="23646" spans="2:2">
      <c r="B23646" s="503"/>
    </row>
    <row r="23647" spans="2:2">
      <c r="B23647" s="503"/>
    </row>
    <row r="23648" spans="2:2">
      <c r="B23648" s="503"/>
    </row>
    <row r="23649" spans="2:2">
      <c r="B23649" s="503"/>
    </row>
    <row r="23650" spans="2:2">
      <c r="B23650" s="503"/>
    </row>
    <row r="23651" spans="2:2">
      <c r="B23651" s="503"/>
    </row>
    <row r="23652" spans="2:2">
      <c r="B23652" s="503"/>
    </row>
    <row r="23653" spans="2:2">
      <c r="B23653" s="503"/>
    </row>
    <row r="23654" spans="2:2">
      <c r="B23654" s="503"/>
    </row>
    <row r="23655" spans="2:2">
      <c r="B23655" s="503"/>
    </row>
    <row r="23656" spans="2:2">
      <c r="B23656" s="503"/>
    </row>
    <row r="23657" spans="2:2">
      <c r="B23657" s="503"/>
    </row>
    <row r="23658" spans="2:2">
      <c r="B23658" s="503"/>
    </row>
    <row r="23659" spans="2:2">
      <c r="B23659" s="503"/>
    </row>
    <row r="23660" spans="2:2">
      <c r="B23660" s="503"/>
    </row>
    <row r="23661" spans="2:2">
      <c r="B23661" s="503"/>
    </row>
    <row r="23662" spans="2:2">
      <c r="B23662" s="503"/>
    </row>
    <row r="23663" spans="2:2">
      <c r="B23663" s="503"/>
    </row>
    <row r="23664" spans="2:2">
      <c r="B23664" s="503"/>
    </row>
    <row r="23665" spans="2:2">
      <c r="B23665" s="503"/>
    </row>
    <row r="23666" spans="2:2">
      <c r="B23666" s="503"/>
    </row>
    <row r="23667" spans="2:2">
      <c r="B23667" s="503"/>
    </row>
    <row r="23668" spans="2:2">
      <c r="B23668" s="503"/>
    </row>
    <row r="23669" spans="2:2">
      <c r="B23669" s="503"/>
    </row>
    <row r="23670" spans="2:2">
      <c r="B23670" s="503"/>
    </row>
    <row r="23671" spans="2:2">
      <c r="B23671" s="503"/>
    </row>
    <row r="23672" spans="2:2">
      <c r="B23672" s="503"/>
    </row>
    <row r="23673" spans="2:2">
      <c r="B23673" s="503"/>
    </row>
    <row r="23674" spans="2:2">
      <c r="B23674" s="503"/>
    </row>
    <row r="23675" spans="2:2">
      <c r="B23675" s="503"/>
    </row>
    <row r="23676" spans="2:2">
      <c r="B23676" s="503"/>
    </row>
    <row r="23677" spans="2:2">
      <c r="B23677" s="503"/>
    </row>
    <row r="23678" spans="2:2">
      <c r="B23678" s="503"/>
    </row>
    <row r="23679" spans="2:2">
      <c r="B23679" s="503"/>
    </row>
    <row r="23680" spans="2:2">
      <c r="B23680" s="503"/>
    </row>
    <row r="23681" spans="2:2">
      <c r="B23681" s="503"/>
    </row>
    <row r="23682" spans="2:2">
      <c r="B23682" s="503"/>
    </row>
    <row r="23683" spans="2:2">
      <c r="B23683" s="503"/>
    </row>
    <row r="23684" spans="2:2">
      <c r="B23684" s="503"/>
    </row>
    <row r="23685" spans="2:2">
      <c r="B23685" s="503"/>
    </row>
    <row r="23686" spans="2:2">
      <c r="B23686" s="503"/>
    </row>
    <row r="23687" spans="2:2">
      <c r="B23687" s="503"/>
    </row>
    <row r="23688" spans="2:2">
      <c r="B23688" s="503"/>
    </row>
    <row r="23689" spans="2:2">
      <c r="B23689" s="503"/>
    </row>
    <row r="23690" spans="2:2">
      <c r="B23690" s="503"/>
    </row>
    <row r="23691" spans="2:2">
      <c r="B23691" s="503"/>
    </row>
    <row r="23692" spans="2:2">
      <c r="B23692" s="503"/>
    </row>
    <row r="23693" spans="2:2">
      <c r="B23693" s="503"/>
    </row>
    <row r="23694" spans="2:2">
      <c r="B23694" s="503"/>
    </row>
    <row r="23695" spans="2:2">
      <c r="B23695" s="503"/>
    </row>
    <row r="23696" spans="2:2">
      <c r="B23696" s="503"/>
    </row>
    <row r="23697" spans="2:2">
      <c r="B23697" s="503"/>
    </row>
    <row r="23698" spans="2:2">
      <c r="B23698" s="503"/>
    </row>
    <row r="23699" spans="2:2">
      <c r="B23699" s="503"/>
    </row>
    <row r="23700" spans="2:2">
      <c r="B23700" s="503"/>
    </row>
    <row r="23701" spans="2:2">
      <c r="B23701" s="503"/>
    </row>
    <row r="23702" spans="2:2">
      <c r="B23702" s="503"/>
    </row>
    <row r="23703" spans="2:2">
      <c r="B23703" s="503"/>
    </row>
    <row r="23704" spans="2:2">
      <c r="B23704" s="503"/>
    </row>
    <row r="23705" spans="2:2">
      <c r="B23705" s="503"/>
    </row>
    <row r="23706" spans="2:2">
      <c r="B23706" s="503"/>
    </row>
    <row r="23707" spans="2:2">
      <c r="B23707" s="503"/>
    </row>
    <row r="23708" spans="2:2">
      <c r="B23708" s="503"/>
    </row>
    <row r="23709" spans="2:2">
      <c r="B23709" s="503"/>
    </row>
    <row r="23710" spans="2:2">
      <c r="B23710" s="503"/>
    </row>
    <row r="23711" spans="2:2">
      <c r="B23711" s="503"/>
    </row>
    <row r="23712" spans="2:2">
      <c r="B23712" s="503"/>
    </row>
    <row r="23713" spans="2:2">
      <c r="B23713" s="503"/>
    </row>
    <row r="23714" spans="2:2">
      <c r="B23714" s="503"/>
    </row>
    <row r="23715" spans="2:2">
      <c r="B23715" s="503"/>
    </row>
    <row r="23716" spans="2:2">
      <c r="B23716" s="503"/>
    </row>
    <row r="23717" spans="2:2">
      <c r="B23717" s="503"/>
    </row>
    <row r="23718" spans="2:2">
      <c r="B23718" s="503"/>
    </row>
    <row r="23719" spans="2:2">
      <c r="B23719" s="503"/>
    </row>
    <row r="23720" spans="2:2">
      <c r="B23720" s="503"/>
    </row>
    <row r="23721" spans="2:2">
      <c r="B23721" s="503"/>
    </row>
    <row r="23722" spans="2:2">
      <c r="B23722" s="503"/>
    </row>
    <row r="23723" spans="2:2">
      <c r="B23723" s="503"/>
    </row>
    <row r="23724" spans="2:2">
      <c r="B23724" s="503"/>
    </row>
    <row r="23725" spans="2:2">
      <c r="B23725" s="503"/>
    </row>
    <row r="23726" spans="2:2">
      <c r="B23726" s="503"/>
    </row>
    <row r="23727" spans="2:2">
      <c r="B23727" s="503"/>
    </row>
    <row r="23728" spans="2:2">
      <c r="B23728" s="503"/>
    </row>
    <row r="23729" spans="2:2">
      <c r="B23729" s="503"/>
    </row>
    <row r="23730" spans="2:2">
      <c r="B23730" s="503"/>
    </row>
    <row r="23731" spans="2:2">
      <c r="B23731" s="503"/>
    </row>
    <row r="23732" spans="2:2">
      <c r="B23732" s="503"/>
    </row>
    <row r="23733" spans="2:2">
      <c r="B23733" s="503"/>
    </row>
    <row r="23734" spans="2:2">
      <c r="B23734" s="503"/>
    </row>
    <row r="23735" spans="2:2">
      <c r="B23735" s="503"/>
    </row>
    <row r="23736" spans="2:2">
      <c r="B23736" s="503"/>
    </row>
    <row r="23737" spans="2:2">
      <c r="B23737" s="503"/>
    </row>
    <row r="23738" spans="2:2">
      <c r="B23738" s="503"/>
    </row>
    <row r="23739" spans="2:2">
      <c r="B23739" s="503"/>
    </row>
    <row r="23740" spans="2:2">
      <c r="B23740" s="503"/>
    </row>
    <row r="23741" spans="2:2">
      <c r="B23741" s="503"/>
    </row>
    <row r="23742" spans="2:2">
      <c r="B23742" s="503"/>
    </row>
    <row r="23743" spans="2:2">
      <c r="B23743" s="503"/>
    </row>
    <row r="23744" spans="2:2">
      <c r="B23744" s="503"/>
    </row>
    <row r="23745" spans="2:2">
      <c r="B23745" s="503"/>
    </row>
    <row r="23746" spans="2:2">
      <c r="B23746" s="503"/>
    </row>
    <row r="23747" spans="2:2">
      <c r="B23747" s="503"/>
    </row>
    <row r="23748" spans="2:2">
      <c r="B23748" s="503"/>
    </row>
    <row r="23749" spans="2:2">
      <c r="B23749" s="503"/>
    </row>
    <row r="23750" spans="2:2">
      <c r="B23750" s="503"/>
    </row>
    <row r="23751" spans="2:2">
      <c r="B23751" s="503"/>
    </row>
    <row r="23752" spans="2:2">
      <c r="B23752" s="503"/>
    </row>
    <row r="23753" spans="2:2">
      <c r="B23753" s="503"/>
    </row>
    <row r="23754" spans="2:2">
      <c r="B23754" s="503"/>
    </row>
    <row r="23755" spans="2:2">
      <c r="B23755" s="503"/>
    </row>
    <row r="23756" spans="2:2">
      <c r="B23756" s="503"/>
    </row>
    <row r="23757" spans="2:2">
      <c r="B23757" s="503"/>
    </row>
    <row r="23758" spans="2:2">
      <c r="B23758" s="503"/>
    </row>
    <row r="23759" spans="2:2">
      <c r="B23759" s="503"/>
    </row>
    <row r="23760" spans="2:2">
      <c r="B23760" s="503"/>
    </row>
    <row r="23761" spans="2:2">
      <c r="B23761" s="503"/>
    </row>
    <row r="23762" spans="2:2">
      <c r="B23762" s="503"/>
    </row>
    <row r="23763" spans="2:2">
      <c r="B23763" s="503"/>
    </row>
    <row r="23764" spans="2:2">
      <c r="B23764" s="503"/>
    </row>
    <row r="23765" spans="2:2">
      <c r="B23765" s="503"/>
    </row>
    <row r="23766" spans="2:2">
      <c r="B23766" s="503"/>
    </row>
    <row r="23767" spans="2:2">
      <c r="B23767" s="503"/>
    </row>
    <row r="23768" spans="2:2">
      <c r="B23768" s="503"/>
    </row>
    <row r="23769" spans="2:2">
      <c r="B23769" s="503"/>
    </row>
    <row r="23770" spans="2:2">
      <c r="B23770" s="503"/>
    </row>
    <row r="23771" spans="2:2">
      <c r="B23771" s="503"/>
    </row>
    <row r="23772" spans="2:2">
      <c r="B23772" s="503"/>
    </row>
    <row r="23773" spans="2:2">
      <c r="B23773" s="503"/>
    </row>
    <row r="23774" spans="2:2">
      <c r="B23774" s="503"/>
    </row>
    <row r="23775" spans="2:2">
      <c r="B23775" s="503"/>
    </row>
    <row r="23776" spans="2:2">
      <c r="B23776" s="503"/>
    </row>
    <row r="23777" spans="2:2">
      <c r="B23777" s="503"/>
    </row>
    <row r="23778" spans="2:2">
      <c r="B23778" s="503"/>
    </row>
    <row r="23779" spans="2:2">
      <c r="B23779" s="503"/>
    </row>
    <row r="23780" spans="2:2">
      <c r="B23780" s="503"/>
    </row>
    <row r="23781" spans="2:2">
      <c r="B23781" s="503"/>
    </row>
    <row r="23782" spans="2:2">
      <c r="B23782" s="503"/>
    </row>
    <row r="23783" spans="2:2">
      <c r="B23783" s="503"/>
    </row>
    <row r="23784" spans="2:2">
      <c r="B23784" s="503"/>
    </row>
    <row r="23785" spans="2:2">
      <c r="B23785" s="503"/>
    </row>
    <row r="23786" spans="2:2">
      <c r="B23786" s="503"/>
    </row>
    <row r="23787" spans="2:2">
      <c r="B23787" s="503"/>
    </row>
    <row r="23788" spans="2:2">
      <c r="B23788" s="503"/>
    </row>
    <row r="23789" spans="2:2">
      <c r="B23789" s="503"/>
    </row>
    <row r="23790" spans="2:2">
      <c r="B23790" s="503"/>
    </row>
    <row r="23791" spans="2:2">
      <c r="B23791" s="503"/>
    </row>
    <row r="23792" spans="2:2">
      <c r="B23792" s="503"/>
    </row>
    <row r="23793" spans="2:2">
      <c r="B23793" s="503"/>
    </row>
    <row r="23794" spans="2:2">
      <c r="B23794" s="503"/>
    </row>
    <row r="23795" spans="2:2">
      <c r="B23795" s="503"/>
    </row>
    <row r="23796" spans="2:2">
      <c r="B23796" s="503"/>
    </row>
    <row r="23797" spans="2:2">
      <c r="B23797" s="503"/>
    </row>
    <row r="23798" spans="2:2">
      <c r="B23798" s="503"/>
    </row>
    <row r="23799" spans="2:2">
      <c r="B23799" s="503"/>
    </row>
    <row r="23800" spans="2:2">
      <c r="B23800" s="503"/>
    </row>
    <row r="23801" spans="2:2">
      <c r="B23801" s="503"/>
    </row>
    <row r="23802" spans="2:2">
      <c r="B23802" s="503"/>
    </row>
    <row r="23803" spans="2:2">
      <c r="B23803" s="503"/>
    </row>
    <row r="23804" spans="2:2">
      <c r="B23804" s="503"/>
    </row>
    <row r="23805" spans="2:2">
      <c r="B23805" s="503"/>
    </row>
    <row r="23806" spans="2:2">
      <c r="B23806" s="503"/>
    </row>
    <row r="23807" spans="2:2">
      <c r="B23807" s="503"/>
    </row>
    <row r="23808" spans="2:2">
      <c r="B23808" s="503"/>
    </row>
    <row r="23809" spans="2:2">
      <c r="B23809" s="503"/>
    </row>
    <row r="23810" spans="2:2">
      <c r="B23810" s="503"/>
    </row>
    <row r="23811" spans="2:2">
      <c r="B23811" s="503"/>
    </row>
    <row r="23812" spans="2:2">
      <c r="B23812" s="503"/>
    </row>
    <row r="23813" spans="2:2">
      <c r="B23813" s="503"/>
    </row>
    <row r="23814" spans="2:2">
      <c r="B23814" s="503"/>
    </row>
    <row r="23815" spans="2:2">
      <c r="B23815" s="503"/>
    </row>
    <row r="23816" spans="2:2">
      <c r="B23816" s="503"/>
    </row>
    <row r="23817" spans="2:2">
      <c r="B23817" s="503"/>
    </row>
    <row r="23818" spans="2:2">
      <c r="B23818" s="503"/>
    </row>
    <row r="23819" spans="2:2">
      <c r="B23819" s="503"/>
    </row>
    <row r="23820" spans="2:2">
      <c r="B23820" s="503"/>
    </row>
    <row r="23821" spans="2:2">
      <c r="B23821" s="503"/>
    </row>
    <row r="23822" spans="2:2">
      <c r="B23822" s="503"/>
    </row>
    <row r="23823" spans="2:2">
      <c r="B23823" s="503"/>
    </row>
    <row r="23824" spans="2:2">
      <c r="B23824" s="503"/>
    </row>
    <row r="23825" spans="2:2">
      <c r="B23825" s="503"/>
    </row>
    <row r="23826" spans="2:2">
      <c r="B23826" s="503"/>
    </row>
    <row r="23827" spans="2:2">
      <c r="B23827" s="503"/>
    </row>
    <row r="23828" spans="2:2">
      <c r="B23828" s="503"/>
    </row>
    <row r="23829" spans="2:2">
      <c r="B23829" s="503"/>
    </row>
    <row r="23830" spans="2:2">
      <c r="B23830" s="503"/>
    </row>
    <row r="23831" spans="2:2">
      <c r="B23831" s="503"/>
    </row>
    <row r="23832" spans="2:2">
      <c r="B23832" s="503"/>
    </row>
    <row r="23833" spans="2:2">
      <c r="B23833" s="503"/>
    </row>
    <row r="23834" spans="2:2">
      <c r="B23834" s="503"/>
    </row>
    <row r="23835" spans="2:2">
      <c r="B23835" s="503"/>
    </row>
    <row r="23836" spans="2:2">
      <c r="B23836" s="503"/>
    </row>
    <row r="23837" spans="2:2">
      <c r="B23837" s="503"/>
    </row>
    <row r="23838" spans="2:2">
      <c r="B23838" s="503"/>
    </row>
    <row r="23839" spans="2:2">
      <c r="B23839" s="503"/>
    </row>
    <row r="23840" spans="2:2">
      <c r="B23840" s="503"/>
    </row>
    <row r="23841" spans="2:2">
      <c r="B23841" s="503"/>
    </row>
    <row r="23842" spans="2:2">
      <c r="B23842" s="503"/>
    </row>
    <row r="23843" spans="2:2">
      <c r="B23843" s="503"/>
    </row>
    <row r="23844" spans="2:2">
      <c r="B23844" s="503"/>
    </row>
    <row r="23845" spans="2:2">
      <c r="B23845" s="503"/>
    </row>
    <row r="23846" spans="2:2">
      <c r="B23846" s="503"/>
    </row>
    <row r="23847" spans="2:2">
      <c r="B23847" s="503"/>
    </row>
    <row r="23848" spans="2:2">
      <c r="B23848" s="503"/>
    </row>
    <row r="23849" spans="2:2">
      <c r="B23849" s="503"/>
    </row>
    <row r="23850" spans="2:2">
      <c r="B23850" s="503"/>
    </row>
    <row r="23851" spans="2:2">
      <c r="B23851" s="503"/>
    </row>
    <row r="23852" spans="2:2">
      <c r="B23852" s="503"/>
    </row>
    <row r="23853" spans="2:2">
      <c r="B23853" s="503"/>
    </row>
    <row r="23854" spans="2:2">
      <c r="B23854" s="503"/>
    </row>
    <row r="23855" spans="2:2">
      <c r="B23855" s="503"/>
    </row>
    <row r="23856" spans="2:2">
      <c r="B23856" s="503"/>
    </row>
    <row r="23857" spans="2:2">
      <c r="B23857" s="503"/>
    </row>
    <row r="23858" spans="2:2">
      <c r="B23858" s="503"/>
    </row>
    <row r="23859" spans="2:2">
      <c r="B23859" s="503"/>
    </row>
    <row r="23860" spans="2:2">
      <c r="B23860" s="503"/>
    </row>
    <row r="23861" spans="2:2">
      <c r="B23861" s="503"/>
    </row>
    <row r="23862" spans="2:2">
      <c r="B23862" s="503"/>
    </row>
    <row r="23863" spans="2:2">
      <c r="B23863" s="503"/>
    </row>
    <row r="23864" spans="2:2">
      <c r="B23864" s="503"/>
    </row>
    <row r="23865" spans="2:2">
      <c r="B23865" s="503"/>
    </row>
    <row r="23866" spans="2:2">
      <c r="B23866" s="503"/>
    </row>
    <row r="23867" spans="2:2">
      <c r="B23867" s="503"/>
    </row>
    <row r="23868" spans="2:2">
      <c r="B23868" s="503"/>
    </row>
    <row r="23869" spans="2:2">
      <c r="B23869" s="503"/>
    </row>
    <row r="23870" spans="2:2">
      <c r="B23870" s="503"/>
    </row>
    <row r="23871" spans="2:2">
      <c r="B23871" s="503"/>
    </row>
    <row r="23872" spans="2:2">
      <c r="B23872" s="503"/>
    </row>
    <row r="23873" spans="2:2">
      <c r="B23873" s="503"/>
    </row>
    <row r="23874" spans="2:2">
      <c r="B23874" s="503"/>
    </row>
    <row r="23875" spans="2:2">
      <c r="B23875" s="503"/>
    </row>
    <row r="23876" spans="2:2">
      <c r="B23876" s="503"/>
    </row>
    <row r="23877" spans="2:2">
      <c r="B23877" s="503"/>
    </row>
    <row r="23878" spans="2:2">
      <c r="B23878" s="503"/>
    </row>
    <row r="23879" spans="2:2">
      <c r="B23879" s="503"/>
    </row>
    <row r="23880" spans="2:2">
      <c r="B23880" s="503"/>
    </row>
    <row r="23881" spans="2:2">
      <c r="B23881" s="503"/>
    </row>
    <row r="23882" spans="2:2">
      <c r="B23882" s="503"/>
    </row>
    <row r="23883" spans="2:2">
      <c r="B23883" s="503"/>
    </row>
    <row r="23884" spans="2:2">
      <c r="B23884" s="503"/>
    </row>
    <row r="23885" spans="2:2">
      <c r="B23885" s="503"/>
    </row>
    <row r="23886" spans="2:2">
      <c r="B23886" s="503"/>
    </row>
    <row r="23887" spans="2:2">
      <c r="B23887" s="503"/>
    </row>
    <row r="23888" spans="2:2">
      <c r="B23888" s="503"/>
    </row>
    <row r="23889" spans="2:2">
      <c r="B23889" s="503"/>
    </row>
    <row r="23890" spans="2:2">
      <c r="B23890" s="503"/>
    </row>
    <row r="23891" spans="2:2">
      <c r="B23891" s="503"/>
    </row>
    <row r="23892" spans="2:2">
      <c r="B23892" s="503"/>
    </row>
    <row r="23893" spans="2:2">
      <c r="B23893" s="503"/>
    </row>
    <row r="23894" spans="2:2">
      <c r="B23894" s="503"/>
    </row>
    <row r="23895" spans="2:2">
      <c r="B23895" s="503"/>
    </row>
    <row r="23896" spans="2:2">
      <c r="B23896" s="503"/>
    </row>
    <row r="23897" spans="2:2">
      <c r="B23897" s="503"/>
    </row>
    <row r="23898" spans="2:2">
      <c r="B23898" s="503"/>
    </row>
    <row r="23899" spans="2:2">
      <c r="B23899" s="503"/>
    </row>
    <row r="23900" spans="2:2">
      <c r="B23900" s="503"/>
    </row>
    <row r="23901" spans="2:2">
      <c r="B23901" s="503"/>
    </row>
    <row r="23902" spans="2:2">
      <c r="B23902" s="503"/>
    </row>
    <row r="23903" spans="2:2">
      <c r="B23903" s="503"/>
    </row>
    <row r="23904" spans="2:2">
      <c r="B23904" s="503"/>
    </row>
    <row r="23905" spans="2:2">
      <c r="B23905" s="503"/>
    </row>
    <row r="23906" spans="2:2">
      <c r="B23906" s="503"/>
    </row>
    <row r="23907" spans="2:2">
      <c r="B23907" s="503"/>
    </row>
    <row r="23908" spans="2:2">
      <c r="B23908" s="503"/>
    </row>
    <row r="23909" spans="2:2">
      <c r="B23909" s="503"/>
    </row>
    <row r="23910" spans="2:2">
      <c r="B23910" s="503"/>
    </row>
    <row r="23911" spans="2:2">
      <c r="B23911" s="503"/>
    </row>
    <row r="23912" spans="2:2">
      <c r="B23912" s="503"/>
    </row>
    <row r="23913" spans="2:2">
      <c r="B23913" s="503"/>
    </row>
    <row r="23914" spans="2:2">
      <c r="B23914" s="503"/>
    </row>
    <row r="23915" spans="2:2">
      <c r="B23915" s="503"/>
    </row>
    <row r="23916" spans="2:2">
      <c r="B23916" s="503"/>
    </row>
    <row r="23917" spans="2:2">
      <c r="B23917" s="503"/>
    </row>
    <row r="23918" spans="2:2">
      <c r="B23918" s="503"/>
    </row>
    <row r="23919" spans="2:2">
      <c r="B23919" s="503"/>
    </row>
    <row r="23920" spans="2:2">
      <c r="B23920" s="503"/>
    </row>
    <row r="23921" spans="2:2">
      <c r="B23921" s="503"/>
    </row>
    <row r="23922" spans="2:2">
      <c r="B23922" s="503"/>
    </row>
    <row r="23923" spans="2:2">
      <c r="B23923" s="503"/>
    </row>
    <row r="23924" spans="2:2">
      <c r="B23924" s="503"/>
    </row>
    <row r="23925" spans="2:2">
      <c r="B23925" s="503"/>
    </row>
    <row r="23926" spans="2:2">
      <c r="B23926" s="503"/>
    </row>
    <row r="23927" spans="2:2">
      <c r="B23927" s="503"/>
    </row>
    <row r="23928" spans="2:2">
      <c r="B23928" s="503"/>
    </row>
    <row r="23929" spans="2:2">
      <c r="B23929" s="503"/>
    </row>
    <row r="23930" spans="2:2">
      <c r="B23930" s="503"/>
    </row>
    <row r="23931" spans="2:2">
      <c r="B23931" s="503"/>
    </row>
    <row r="23932" spans="2:2">
      <c r="B23932" s="503"/>
    </row>
    <row r="23933" spans="2:2">
      <c r="B23933" s="503"/>
    </row>
    <row r="23934" spans="2:2">
      <c r="B23934" s="503"/>
    </row>
    <row r="23935" spans="2:2">
      <c r="B23935" s="503"/>
    </row>
    <row r="23936" spans="2:2">
      <c r="B23936" s="503"/>
    </row>
    <row r="23937" spans="2:2">
      <c r="B23937" s="503"/>
    </row>
    <row r="23938" spans="2:2">
      <c r="B23938" s="503"/>
    </row>
    <row r="23939" spans="2:2">
      <c r="B23939" s="503"/>
    </row>
    <row r="23940" spans="2:2">
      <c r="B23940" s="503"/>
    </row>
    <row r="23941" spans="2:2">
      <c r="B23941" s="503"/>
    </row>
    <row r="23942" spans="2:2">
      <c r="B23942" s="503"/>
    </row>
    <row r="23943" spans="2:2">
      <c r="B23943" s="503"/>
    </row>
    <row r="23944" spans="2:2">
      <c r="B23944" s="503"/>
    </row>
    <row r="23945" spans="2:2">
      <c r="B23945" s="503"/>
    </row>
    <row r="23946" spans="2:2">
      <c r="B23946" s="503"/>
    </row>
    <row r="23947" spans="2:2">
      <c r="B23947" s="503"/>
    </row>
    <row r="23948" spans="2:2">
      <c r="B23948" s="503"/>
    </row>
    <row r="23949" spans="2:2">
      <c r="B23949" s="503"/>
    </row>
    <row r="23950" spans="2:2">
      <c r="B23950" s="503"/>
    </row>
    <row r="23951" spans="2:2">
      <c r="B23951" s="503"/>
    </row>
    <row r="23952" spans="2:2">
      <c r="B23952" s="503"/>
    </row>
    <row r="23953" spans="2:2">
      <c r="B23953" s="503"/>
    </row>
    <row r="23954" spans="2:2">
      <c r="B23954" s="503"/>
    </row>
    <row r="23955" spans="2:2">
      <c r="B23955" s="503"/>
    </row>
    <row r="23956" spans="2:2">
      <c r="B23956" s="503"/>
    </row>
    <row r="23957" spans="2:2">
      <c r="B23957" s="503"/>
    </row>
    <row r="23958" spans="2:2">
      <c r="B23958" s="503"/>
    </row>
    <row r="23959" spans="2:2">
      <c r="B23959" s="503"/>
    </row>
    <row r="23960" spans="2:2">
      <c r="B23960" s="503"/>
    </row>
    <row r="23961" spans="2:2">
      <c r="B23961" s="503"/>
    </row>
    <row r="23962" spans="2:2">
      <c r="B23962" s="503"/>
    </row>
    <row r="23963" spans="2:2">
      <c r="B23963" s="503"/>
    </row>
    <row r="23964" spans="2:2">
      <c r="B23964" s="503"/>
    </row>
    <row r="23965" spans="2:2">
      <c r="B23965" s="503"/>
    </row>
    <row r="23966" spans="2:2">
      <c r="B23966" s="503"/>
    </row>
    <row r="23967" spans="2:2">
      <c r="B23967" s="503"/>
    </row>
    <row r="23968" spans="2:2">
      <c r="B23968" s="503"/>
    </row>
    <row r="23969" spans="2:2">
      <c r="B23969" s="503"/>
    </row>
    <row r="23970" spans="2:2">
      <c r="B23970" s="503"/>
    </row>
    <row r="23971" spans="2:2">
      <c r="B23971" s="503"/>
    </row>
    <row r="23972" spans="2:2">
      <c r="B23972" s="503"/>
    </row>
    <row r="23973" spans="2:2">
      <c r="B23973" s="503"/>
    </row>
    <row r="23974" spans="2:2">
      <c r="B23974" s="503"/>
    </row>
    <row r="23975" spans="2:2">
      <c r="B23975" s="503"/>
    </row>
    <row r="23976" spans="2:2">
      <c r="B23976" s="503"/>
    </row>
    <row r="23977" spans="2:2">
      <c r="B23977" s="503"/>
    </row>
    <row r="23978" spans="2:2">
      <c r="B23978" s="503"/>
    </row>
    <row r="23979" spans="2:2">
      <c r="B23979" s="503"/>
    </row>
    <row r="23980" spans="2:2">
      <c r="B23980" s="503"/>
    </row>
    <row r="23981" spans="2:2">
      <c r="B23981" s="503"/>
    </row>
    <row r="23982" spans="2:2">
      <c r="B23982" s="503"/>
    </row>
    <row r="23983" spans="2:2">
      <c r="B23983" s="503"/>
    </row>
    <row r="23984" spans="2:2">
      <c r="B23984" s="503"/>
    </row>
    <row r="23985" spans="2:2">
      <c r="B23985" s="503"/>
    </row>
    <row r="23986" spans="2:2">
      <c r="B23986" s="503"/>
    </row>
    <row r="23987" spans="2:2">
      <c r="B23987" s="503"/>
    </row>
    <row r="23988" spans="2:2">
      <c r="B23988" s="503"/>
    </row>
    <row r="23989" spans="2:2">
      <c r="B23989" s="503"/>
    </row>
    <row r="23990" spans="2:2">
      <c r="B23990" s="503"/>
    </row>
    <row r="23991" spans="2:2">
      <c r="B23991" s="503"/>
    </row>
    <row r="23992" spans="2:2">
      <c r="B23992" s="503"/>
    </row>
    <row r="23993" spans="2:2">
      <c r="B23993" s="503"/>
    </row>
    <row r="23994" spans="2:2">
      <c r="B23994" s="503"/>
    </row>
    <row r="23995" spans="2:2">
      <c r="B23995" s="503"/>
    </row>
    <row r="23996" spans="2:2">
      <c r="B23996" s="503"/>
    </row>
    <row r="23997" spans="2:2">
      <c r="B23997" s="503"/>
    </row>
    <row r="23998" spans="2:2">
      <c r="B23998" s="503"/>
    </row>
    <row r="23999" spans="2:2">
      <c r="B23999" s="503"/>
    </row>
    <row r="24000" spans="2:2">
      <c r="B24000" s="503"/>
    </row>
    <row r="24001" spans="2:2">
      <c r="B24001" s="503"/>
    </row>
    <row r="24002" spans="2:2">
      <c r="B24002" s="503"/>
    </row>
    <row r="24003" spans="2:2">
      <c r="B24003" s="503"/>
    </row>
    <row r="24004" spans="2:2">
      <c r="B24004" s="503"/>
    </row>
    <row r="24005" spans="2:2">
      <c r="B24005" s="503"/>
    </row>
    <row r="24006" spans="2:2">
      <c r="B24006" s="503"/>
    </row>
    <row r="24007" spans="2:2">
      <c r="B24007" s="503"/>
    </row>
    <row r="24008" spans="2:2">
      <c r="B24008" s="503"/>
    </row>
    <row r="24009" spans="2:2">
      <c r="B24009" s="503"/>
    </row>
    <row r="24010" spans="2:2">
      <c r="B24010" s="503"/>
    </row>
    <row r="24011" spans="2:2">
      <c r="B24011" s="503"/>
    </row>
    <row r="24012" spans="2:2">
      <c r="B24012" s="503"/>
    </row>
    <row r="24013" spans="2:2">
      <c r="B24013" s="503"/>
    </row>
    <row r="24014" spans="2:2">
      <c r="B24014" s="503"/>
    </row>
    <row r="24015" spans="2:2">
      <c r="B24015" s="503"/>
    </row>
    <row r="24016" spans="2:2">
      <c r="B24016" s="503"/>
    </row>
    <row r="24017" spans="2:2">
      <c r="B24017" s="503"/>
    </row>
    <row r="24018" spans="2:2">
      <c r="B24018" s="503"/>
    </row>
    <row r="24019" spans="2:2">
      <c r="B24019" s="503"/>
    </row>
    <row r="24020" spans="2:2">
      <c r="B24020" s="503"/>
    </row>
    <row r="24021" spans="2:2">
      <c r="B24021" s="503"/>
    </row>
    <row r="24022" spans="2:2">
      <c r="B24022" s="503"/>
    </row>
    <row r="24023" spans="2:2">
      <c r="B24023" s="503"/>
    </row>
    <row r="24024" spans="2:2">
      <c r="B24024" s="503"/>
    </row>
    <row r="24025" spans="2:2">
      <c r="B24025" s="503"/>
    </row>
    <row r="24026" spans="2:2">
      <c r="B24026" s="503"/>
    </row>
    <row r="24027" spans="2:2">
      <c r="B24027" s="503"/>
    </row>
    <row r="24028" spans="2:2">
      <c r="B24028" s="503"/>
    </row>
    <row r="24029" spans="2:2">
      <c r="B24029" s="503"/>
    </row>
    <row r="24030" spans="2:2">
      <c r="B24030" s="503"/>
    </row>
    <row r="24031" spans="2:2">
      <c r="B24031" s="503"/>
    </row>
    <row r="24032" spans="2:2">
      <c r="B24032" s="503"/>
    </row>
    <row r="24033" spans="2:2">
      <c r="B24033" s="503"/>
    </row>
    <row r="24034" spans="2:2">
      <c r="B24034" s="503"/>
    </row>
    <row r="24035" spans="2:2">
      <c r="B24035" s="503"/>
    </row>
    <row r="24036" spans="2:2">
      <c r="B24036" s="503"/>
    </row>
    <row r="24037" spans="2:2">
      <c r="B24037" s="503"/>
    </row>
    <row r="24038" spans="2:2">
      <c r="B24038" s="503"/>
    </row>
    <row r="24039" spans="2:2">
      <c r="B24039" s="503"/>
    </row>
    <row r="24040" spans="2:2">
      <c r="B24040" s="503"/>
    </row>
    <row r="24041" spans="2:2">
      <c r="B24041" s="503"/>
    </row>
    <row r="24042" spans="2:2">
      <c r="B24042" s="503"/>
    </row>
    <row r="24043" spans="2:2">
      <c r="B24043" s="503"/>
    </row>
    <row r="24044" spans="2:2">
      <c r="B24044" s="503"/>
    </row>
    <row r="24045" spans="2:2">
      <c r="B24045" s="503"/>
    </row>
    <row r="24046" spans="2:2">
      <c r="B24046" s="503"/>
    </row>
    <row r="24047" spans="2:2">
      <c r="B24047" s="503"/>
    </row>
    <row r="24048" spans="2:2">
      <c r="B24048" s="503"/>
    </row>
    <row r="24049" spans="2:2">
      <c r="B24049" s="503"/>
    </row>
    <row r="24050" spans="2:2">
      <c r="B24050" s="503"/>
    </row>
    <row r="24051" spans="2:2">
      <c r="B24051" s="503"/>
    </row>
    <row r="24052" spans="2:2">
      <c r="B24052" s="503"/>
    </row>
    <row r="24053" spans="2:2">
      <c r="B24053" s="503"/>
    </row>
    <row r="24054" spans="2:2">
      <c r="B24054" s="503"/>
    </row>
    <row r="24055" spans="2:2">
      <c r="B24055" s="503"/>
    </row>
    <row r="24056" spans="2:2">
      <c r="B24056" s="503"/>
    </row>
    <row r="24057" spans="2:2">
      <c r="B24057" s="503"/>
    </row>
    <row r="24058" spans="2:2">
      <c r="B24058" s="503"/>
    </row>
    <row r="24059" spans="2:2">
      <c r="B24059" s="503"/>
    </row>
    <row r="24060" spans="2:2">
      <c r="B24060" s="503"/>
    </row>
    <row r="24061" spans="2:2">
      <c r="B24061" s="503"/>
    </row>
    <row r="24062" spans="2:2">
      <c r="B24062" s="503"/>
    </row>
    <row r="24063" spans="2:2">
      <c r="B24063" s="503"/>
    </row>
    <row r="24064" spans="2:2">
      <c r="B24064" s="503"/>
    </row>
    <row r="24065" spans="2:2">
      <c r="B24065" s="503"/>
    </row>
    <row r="24066" spans="2:2">
      <c r="B24066" s="503"/>
    </row>
    <row r="24067" spans="2:2">
      <c r="B24067" s="503"/>
    </row>
    <row r="24068" spans="2:2">
      <c r="B24068" s="503"/>
    </row>
    <row r="24069" spans="2:2">
      <c r="B24069" s="503"/>
    </row>
    <row r="24070" spans="2:2">
      <c r="B24070" s="503"/>
    </row>
    <row r="24071" spans="2:2">
      <c r="B24071" s="503"/>
    </row>
    <row r="24072" spans="2:2">
      <c r="B24072" s="503"/>
    </row>
    <row r="24073" spans="2:2">
      <c r="B24073" s="503"/>
    </row>
    <row r="24074" spans="2:2">
      <c r="B24074" s="503"/>
    </row>
    <row r="24075" spans="2:2">
      <c r="B24075" s="503"/>
    </row>
    <row r="24076" spans="2:2">
      <c r="B24076" s="503"/>
    </row>
    <row r="24077" spans="2:2">
      <c r="B24077" s="503"/>
    </row>
    <row r="24078" spans="2:2">
      <c r="B24078" s="503"/>
    </row>
    <row r="24079" spans="2:2">
      <c r="B24079" s="503"/>
    </row>
    <row r="24080" spans="2:2">
      <c r="B24080" s="503"/>
    </row>
    <row r="24081" spans="2:2">
      <c r="B24081" s="503"/>
    </row>
    <row r="24082" spans="2:2">
      <c r="B24082" s="503"/>
    </row>
    <row r="24083" spans="2:2">
      <c r="B24083" s="503"/>
    </row>
    <row r="24084" spans="2:2">
      <c r="B24084" s="503"/>
    </row>
    <row r="24085" spans="2:2">
      <c r="B24085" s="503"/>
    </row>
    <row r="24086" spans="2:2">
      <c r="B24086" s="503"/>
    </row>
    <row r="24087" spans="2:2">
      <c r="B24087" s="503"/>
    </row>
    <row r="24088" spans="2:2">
      <c r="B24088" s="503"/>
    </row>
    <row r="24089" spans="2:2">
      <c r="B24089" s="503"/>
    </row>
    <row r="24090" spans="2:2">
      <c r="B24090" s="503"/>
    </row>
    <row r="24091" spans="2:2">
      <c r="B24091" s="503"/>
    </row>
    <row r="24092" spans="2:2">
      <c r="B24092" s="503"/>
    </row>
    <row r="24093" spans="2:2">
      <c r="B24093" s="503"/>
    </row>
    <row r="24094" spans="2:2">
      <c r="B24094" s="503"/>
    </row>
    <row r="24095" spans="2:2">
      <c r="B24095" s="503"/>
    </row>
    <row r="24096" spans="2:2">
      <c r="B24096" s="503"/>
    </row>
    <row r="24097" spans="2:2">
      <c r="B24097" s="503"/>
    </row>
    <row r="24098" spans="2:2">
      <c r="B24098" s="503"/>
    </row>
    <row r="24099" spans="2:2">
      <c r="B24099" s="503"/>
    </row>
    <row r="24100" spans="2:2">
      <c r="B24100" s="503"/>
    </row>
    <row r="24101" spans="2:2">
      <c r="B24101" s="503"/>
    </row>
    <row r="24102" spans="2:2">
      <c r="B24102" s="503"/>
    </row>
    <row r="24103" spans="2:2">
      <c r="B24103" s="503"/>
    </row>
    <row r="24104" spans="2:2">
      <c r="B24104" s="503"/>
    </row>
    <row r="24105" spans="2:2">
      <c r="B24105" s="503"/>
    </row>
    <row r="24106" spans="2:2">
      <c r="B24106" s="503"/>
    </row>
    <row r="24107" spans="2:2">
      <c r="B24107" s="503"/>
    </row>
    <row r="24108" spans="2:2">
      <c r="B24108" s="503"/>
    </row>
    <row r="24109" spans="2:2">
      <c r="B24109" s="503"/>
    </row>
    <row r="24110" spans="2:2">
      <c r="B24110" s="503"/>
    </row>
    <row r="24111" spans="2:2">
      <c r="B24111" s="503"/>
    </row>
    <row r="24112" spans="2:2">
      <c r="B24112" s="503"/>
    </row>
    <row r="24113" spans="2:2">
      <c r="B24113" s="503"/>
    </row>
    <row r="24114" spans="2:2">
      <c r="B24114" s="503"/>
    </row>
    <row r="24115" spans="2:2">
      <c r="B24115" s="503"/>
    </row>
    <row r="24116" spans="2:2">
      <c r="B24116" s="503"/>
    </row>
    <row r="24117" spans="2:2">
      <c r="B24117" s="503"/>
    </row>
    <row r="24118" spans="2:2">
      <c r="B24118" s="503"/>
    </row>
    <row r="24119" spans="2:2">
      <c r="B24119" s="503"/>
    </row>
    <row r="24120" spans="2:2">
      <c r="B24120" s="503"/>
    </row>
    <row r="24121" spans="2:2">
      <c r="B24121" s="503"/>
    </row>
    <row r="24122" spans="2:2">
      <c r="B24122" s="503"/>
    </row>
    <row r="24123" spans="2:2">
      <c r="B24123" s="503"/>
    </row>
    <row r="24124" spans="2:2">
      <c r="B24124" s="503"/>
    </row>
    <row r="24125" spans="2:2">
      <c r="B24125" s="503"/>
    </row>
    <row r="24126" spans="2:2">
      <c r="B24126" s="503"/>
    </row>
    <row r="24127" spans="2:2">
      <c r="B24127" s="503"/>
    </row>
    <row r="24128" spans="2:2">
      <c r="B24128" s="503"/>
    </row>
    <row r="24129" spans="2:2">
      <c r="B24129" s="503"/>
    </row>
    <row r="24130" spans="2:2">
      <c r="B24130" s="503"/>
    </row>
    <row r="24131" spans="2:2">
      <c r="B24131" s="503"/>
    </row>
    <row r="24132" spans="2:2">
      <c r="B24132" s="503"/>
    </row>
    <row r="24133" spans="2:2">
      <c r="B24133" s="503"/>
    </row>
    <row r="24134" spans="2:2">
      <c r="B24134" s="503"/>
    </row>
    <row r="24135" spans="2:2">
      <c r="B24135" s="503"/>
    </row>
    <row r="24136" spans="2:2">
      <c r="B24136" s="503"/>
    </row>
    <row r="24137" spans="2:2">
      <c r="B24137" s="503"/>
    </row>
    <row r="24138" spans="2:2">
      <c r="B24138" s="503"/>
    </row>
    <row r="24139" spans="2:2">
      <c r="B24139" s="503"/>
    </row>
    <row r="24140" spans="2:2">
      <c r="B24140" s="503"/>
    </row>
    <row r="24141" spans="2:2">
      <c r="B24141" s="503"/>
    </row>
    <row r="24142" spans="2:2">
      <c r="B24142" s="503"/>
    </row>
    <row r="24143" spans="2:2">
      <c r="B24143" s="503"/>
    </row>
    <row r="24144" spans="2:2">
      <c r="B24144" s="503"/>
    </row>
    <row r="24145" spans="2:2">
      <c r="B24145" s="503"/>
    </row>
    <row r="24146" spans="2:2">
      <c r="B24146" s="503"/>
    </row>
    <row r="24147" spans="2:2">
      <c r="B24147" s="503"/>
    </row>
    <row r="24148" spans="2:2">
      <c r="B24148" s="503"/>
    </row>
    <row r="24149" spans="2:2">
      <c r="B24149" s="503"/>
    </row>
    <row r="24150" spans="2:2">
      <c r="B24150" s="503"/>
    </row>
    <row r="24151" spans="2:2">
      <c r="B24151" s="503"/>
    </row>
    <row r="24152" spans="2:2">
      <c r="B24152" s="503"/>
    </row>
    <row r="24153" spans="2:2">
      <c r="B24153" s="503"/>
    </row>
    <row r="24154" spans="2:2">
      <c r="B24154" s="503"/>
    </row>
    <row r="24155" spans="2:2">
      <c r="B24155" s="503"/>
    </row>
    <row r="24156" spans="2:2">
      <c r="B24156" s="503"/>
    </row>
    <row r="24157" spans="2:2">
      <c r="B24157" s="503"/>
    </row>
    <row r="24158" spans="2:2">
      <c r="B24158" s="503"/>
    </row>
    <row r="24159" spans="2:2">
      <c r="B24159" s="503"/>
    </row>
    <row r="24160" spans="2:2">
      <c r="B24160" s="503"/>
    </row>
    <row r="24161" spans="2:2">
      <c r="B24161" s="503"/>
    </row>
    <row r="24162" spans="2:2">
      <c r="B24162" s="503"/>
    </row>
    <row r="24163" spans="2:2">
      <c r="B24163" s="503"/>
    </row>
    <row r="24164" spans="2:2">
      <c r="B24164" s="503"/>
    </row>
    <row r="24165" spans="2:2">
      <c r="B24165" s="503"/>
    </row>
    <row r="24166" spans="2:2">
      <c r="B24166" s="503"/>
    </row>
    <row r="24167" spans="2:2">
      <c r="B24167" s="503"/>
    </row>
    <row r="24168" spans="2:2">
      <c r="B24168" s="503"/>
    </row>
    <row r="24169" spans="2:2">
      <c r="B24169" s="503"/>
    </row>
    <row r="24170" spans="2:2">
      <c r="B24170" s="503"/>
    </row>
    <row r="24171" spans="2:2">
      <c r="B24171" s="503"/>
    </row>
    <row r="24172" spans="2:2">
      <c r="B24172" s="503"/>
    </row>
    <row r="24173" spans="2:2">
      <c r="B24173" s="503"/>
    </row>
    <row r="24174" spans="2:2">
      <c r="B24174" s="503"/>
    </row>
    <row r="24175" spans="2:2">
      <c r="B24175" s="503"/>
    </row>
    <row r="24176" spans="2:2">
      <c r="B24176" s="503"/>
    </row>
    <row r="24177" spans="2:2">
      <c r="B24177" s="503"/>
    </row>
    <row r="24178" spans="2:2">
      <c r="B24178" s="503"/>
    </row>
    <row r="24179" spans="2:2">
      <c r="B24179" s="503"/>
    </row>
    <row r="24180" spans="2:2">
      <c r="B24180" s="503"/>
    </row>
    <row r="24181" spans="2:2">
      <c r="B24181" s="503"/>
    </row>
    <row r="24182" spans="2:2">
      <c r="B24182" s="503"/>
    </row>
    <row r="24183" spans="2:2">
      <c r="B24183" s="503"/>
    </row>
    <row r="24184" spans="2:2">
      <c r="B24184" s="503"/>
    </row>
    <row r="24185" spans="2:2">
      <c r="B24185" s="503"/>
    </row>
    <row r="24186" spans="2:2">
      <c r="B24186" s="503"/>
    </row>
    <row r="24187" spans="2:2">
      <c r="B24187" s="503"/>
    </row>
    <row r="24188" spans="2:2">
      <c r="B24188" s="503"/>
    </row>
    <row r="24189" spans="2:2">
      <c r="B24189" s="503"/>
    </row>
    <row r="24190" spans="2:2">
      <c r="B24190" s="503"/>
    </row>
    <row r="24191" spans="2:2">
      <c r="B24191" s="503"/>
    </row>
    <row r="24192" spans="2:2">
      <c r="B24192" s="503"/>
    </row>
    <row r="24193" spans="2:2">
      <c r="B24193" s="503"/>
    </row>
    <row r="24194" spans="2:2">
      <c r="B24194" s="503"/>
    </row>
    <row r="24195" spans="2:2">
      <c r="B24195" s="503"/>
    </row>
    <row r="24196" spans="2:2">
      <c r="B24196" s="503"/>
    </row>
    <row r="24197" spans="2:2">
      <c r="B24197" s="503"/>
    </row>
    <row r="24198" spans="2:2">
      <c r="B24198" s="503"/>
    </row>
    <row r="24199" spans="2:2">
      <c r="B24199" s="503"/>
    </row>
    <row r="24200" spans="2:2">
      <c r="B24200" s="503"/>
    </row>
    <row r="24201" spans="2:2">
      <c r="B24201" s="503"/>
    </row>
    <row r="24202" spans="2:2">
      <c r="B24202" s="503"/>
    </row>
    <row r="24203" spans="2:2">
      <c r="B24203" s="503"/>
    </row>
    <row r="24204" spans="2:2">
      <c r="B24204" s="503"/>
    </row>
    <row r="24205" spans="2:2">
      <c r="B24205" s="503"/>
    </row>
    <row r="24206" spans="2:2">
      <c r="B24206" s="503"/>
    </row>
    <row r="24207" spans="2:2">
      <c r="B24207" s="503"/>
    </row>
    <row r="24208" spans="2:2">
      <c r="B24208" s="503"/>
    </row>
    <row r="24209" spans="2:2">
      <c r="B24209" s="503"/>
    </row>
    <row r="24210" spans="2:2">
      <c r="B24210" s="503"/>
    </row>
    <row r="24211" spans="2:2">
      <c r="B24211" s="503"/>
    </row>
    <row r="24212" spans="2:2">
      <c r="B24212" s="503"/>
    </row>
    <row r="24213" spans="2:2">
      <c r="B24213" s="503"/>
    </row>
    <row r="24214" spans="2:2">
      <c r="B24214" s="503"/>
    </row>
    <row r="24215" spans="2:2">
      <c r="B24215" s="503"/>
    </row>
    <row r="24216" spans="2:2">
      <c r="B24216" s="503"/>
    </row>
    <row r="24217" spans="2:2">
      <c r="B24217" s="503"/>
    </row>
    <row r="24218" spans="2:2">
      <c r="B24218" s="503"/>
    </row>
    <row r="24219" spans="2:2">
      <c r="B24219" s="503"/>
    </row>
    <row r="24220" spans="2:2">
      <c r="B24220" s="503"/>
    </row>
    <row r="24221" spans="2:2">
      <c r="B24221" s="503"/>
    </row>
    <row r="24222" spans="2:2">
      <c r="B24222" s="503"/>
    </row>
    <row r="24223" spans="2:2">
      <c r="B24223" s="503"/>
    </row>
    <row r="24224" spans="2:2">
      <c r="B24224" s="503"/>
    </row>
    <row r="24225" spans="2:2">
      <c r="B24225" s="503"/>
    </row>
    <row r="24226" spans="2:2">
      <c r="B24226" s="503"/>
    </row>
    <row r="24227" spans="2:2">
      <c r="B24227" s="503"/>
    </row>
    <row r="24228" spans="2:2">
      <c r="B24228" s="503"/>
    </row>
    <row r="24229" spans="2:2">
      <c r="B24229" s="503"/>
    </row>
    <row r="24230" spans="2:2">
      <c r="B24230" s="503"/>
    </row>
    <row r="24231" spans="2:2">
      <c r="B24231" s="503"/>
    </row>
    <row r="24232" spans="2:2">
      <c r="B24232" s="503"/>
    </row>
    <row r="24233" spans="2:2">
      <c r="B24233" s="503"/>
    </row>
    <row r="24234" spans="2:2">
      <c r="B24234" s="503"/>
    </row>
    <row r="24235" spans="2:2">
      <c r="B24235" s="503"/>
    </row>
    <row r="24236" spans="2:2">
      <c r="B24236" s="503"/>
    </row>
    <row r="24237" spans="2:2">
      <c r="B24237" s="503"/>
    </row>
    <row r="24238" spans="2:2">
      <c r="B24238" s="503"/>
    </row>
    <row r="24239" spans="2:2">
      <c r="B24239" s="503"/>
    </row>
    <row r="24240" spans="2:2">
      <c r="B24240" s="503"/>
    </row>
    <row r="24241" spans="2:2">
      <c r="B24241" s="503"/>
    </row>
    <row r="24242" spans="2:2">
      <c r="B24242" s="503"/>
    </row>
    <row r="24243" spans="2:2">
      <c r="B24243" s="503"/>
    </row>
    <row r="24244" spans="2:2">
      <c r="B24244" s="503"/>
    </row>
    <row r="24245" spans="2:2">
      <c r="B24245" s="503"/>
    </row>
    <row r="24246" spans="2:2">
      <c r="B24246" s="503"/>
    </row>
    <row r="24247" spans="2:2">
      <c r="B24247" s="503"/>
    </row>
    <row r="24248" spans="2:2">
      <c r="B24248" s="503"/>
    </row>
    <row r="24249" spans="2:2">
      <c r="B24249" s="503"/>
    </row>
    <row r="24250" spans="2:2">
      <c r="B24250" s="503"/>
    </row>
    <row r="24251" spans="2:2">
      <c r="B24251" s="503"/>
    </row>
    <row r="24252" spans="2:2">
      <c r="B24252" s="503"/>
    </row>
    <row r="24253" spans="2:2">
      <c r="B24253" s="503"/>
    </row>
    <row r="24254" spans="2:2">
      <c r="B24254" s="503"/>
    </row>
    <row r="24255" spans="2:2">
      <c r="B24255" s="503"/>
    </row>
    <row r="24256" spans="2:2">
      <c r="B24256" s="503"/>
    </row>
    <row r="24257" spans="2:2">
      <c r="B24257" s="503"/>
    </row>
    <row r="24258" spans="2:2">
      <c r="B24258" s="503"/>
    </row>
    <row r="24259" spans="2:2">
      <c r="B24259" s="503"/>
    </row>
    <row r="24260" spans="2:2">
      <c r="B24260" s="503"/>
    </row>
    <row r="24261" spans="2:2">
      <c r="B24261" s="503"/>
    </row>
    <row r="24262" spans="2:2">
      <c r="B24262" s="503"/>
    </row>
    <row r="24263" spans="2:2">
      <c r="B24263" s="503"/>
    </row>
    <row r="24264" spans="2:2">
      <c r="B24264" s="503"/>
    </row>
    <row r="24265" spans="2:2">
      <c r="B24265" s="503"/>
    </row>
    <row r="24266" spans="2:2">
      <c r="B24266" s="503"/>
    </row>
    <row r="24267" spans="2:2">
      <c r="B24267" s="503"/>
    </row>
    <row r="24268" spans="2:2">
      <c r="B24268" s="503"/>
    </row>
    <row r="24269" spans="2:2">
      <c r="B24269" s="503"/>
    </row>
    <row r="24270" spans="2:2">
      <c r="B24270" s="503"/>
    </row>
    <row r="24271" spans="2:2">
      <c r="B24271" s="503"/>
    </row>
    <row r="24272" spans="2:2">
      <c r="B24272" s="503"/>
    </row>
    <row r="24273" spans="2:2">
      <c r="B24273" s="503"/>
    </row>
    <row r="24274" spans="2:2">
      <c r="B24274" s="503"/>
    </row>
    <row r="24275" spans="2:2">
      <c r="B24275" s="503"/>
    </row>
    <row r="24276" spans="2:2">
      <c r="B24276" s="503"/>
    </row>
    <row r="24277" spans="2:2">
      <c r="B24277" s="503"/>
    </row>
    <row r="24278" spans="2:2">
      <c r="B24278" s="503"/>
    </row>
    <row r="24279" spans="2:2">
      <c r="B24279" s="503"/>
    </row>
    <row r="24280" spans="2:2">
      <c r="B24280" s="503"/>
    </row>
    <row r="24281" spans="2:2">
      <c r="B24281" s="503"/>
    </row>
    <row r="24282" spans="2:2">
      <c r="B24282" s="503"/>
    </row>
    <row r="24283" spans="2:2">
      <c r="B24283" s="503"/>
    </row>
    <row r="24284" spans="2:2">
      <c r="B24284" s="503"/>
    </row>
    <row r="24285" spans="2:2">
      <c r="B24285" s="503"/>
    </row>
    <row r="24286" spans="2:2">
      <c r="B24286" s="503"/>
    </row>
    <row r="24287" spans="2:2">
      <c r="B24287" s="503"/>
    </row>
    <row r="24288" spans="2:2">
      <c r="B24288" s="503"/>
    </row>
    <row r="24289" spans="2:2">
      <c r="B24289" s="503"/>
    </row>
    <row r="24290" spans="2:2">
      <c r="B24290" s="503"/>
    </row>
    <row r="24291" spans="2:2">
      <c r="B24291" s="503"/>
    </row>
    <row r="24292" spans="2:2">
      <c r="B24292" s="503"/>
    </row>
    <row r="24293" spans="2:2">
      <c r="B24293" s="503"/>
    </row>
    <row r="24294" spans="2:2">
      <c r="B24294" s="503"/>
    </row>
    <row r="24295" spans="2:2">
      <c r="B24295" s="503"/>
    </row>
    <row r="24296" spans="2:2">
      <c r="B24296" s="503"/>
    </row>
    <row r="24297" spans="2:2">
      <c r="B24297" s="503"/>
    </row>
    <row r="24298" spans="2:2">
      <c r="B24298" s="503"/>
    </row>
    <row r="24299" spans="2:2">
      <c r="B24299" s="503"/>
    </row>
    <row r="24300" spans="2:2">
      <c r="B24300" s="503"/>
    </row>
    <row r="24301" spans="2:2">
      <c r="B24301" s="503"/>
    </row>
    <row r="24302" spans="2:2">
      <c r="B24302" s="503"/>
    </row>
    <row r="24303" spans="2:2">
      <c r="B24303" s="503"/>
    </row>
    <row r="24304" spans="2:2">
      <c r="B24304" s="503"/>
    </row>
    <row r="24305" spans="2:2">
      <c r="B24305" s="503"/>
    </row>
    <row r="24306" spans="2:2">
      <c r="B24306" s="503"/>
    </row>
    <row r="24307" spans="2:2">
      <c r="B24307" s="503"/>
    </row>
    <row r="24308" spans="2:2">
      <c r="B24308" s="503"/>
    </row>
    <row r="24309" spans="2:2">
      <c r="B24309" s="503"/>
    </row>
    <row r="24310" spans="2:2">
      <c r="B24310" s="503"/>
    </row>
    <row r="24311" spans="2:2">
      <c r="B24311" s="503"/>
    </row>
    <row r="24312" spans="2:2">
      <c r="B24312" s="503"/>
    </row>
    <row r="24313" spans="2:2">
      <c r="B24313" s="503"/>
    </row>
    <row r="24314" spans="2:2">
      <c r="B24314" s="503"/>
    </row>
    <row r="24315" spans="2:2">
      <c r="B24315" s="503"/>
    </row>
    <row r="24316" spans="2:2">
      <c r="B24316" s="503"/>
    </row>
    <row r="24317" spans="2:2">
      <c r="B24317" s="503"/>
    </row>
    <row r="24318" spans="2:2">
      <c r="B24318" s="503"/>
    </row>
    <row r="24319" spans="2:2">
      <c r="B24319" s="503"/>
    </row>
    <row r="24320" spans="2:2">
      <c r="B24320" s="503"/>
    </row>
    <row r="24321" spans="2:2">
      <c r="B24321" s="503"/>
    </row>
    <row r="24322" spans="2:2">
      <c r="B24322" s="503"/>
    </row>
    <row r="24323" spans="2:2">
      <c r="B24323" s="503"/>
    </row>
    <row r="24324" spans="2:2">
      <c r="B24324" s="503"/>
    </row>
    <row r="24325" spans="2:2">
      <c r="B24325" s="503"/>
    </row>
    <row r="24326" spans="2:2">
      <c r="B24326" s="503"/>
    </row>
    <row r="24327" spans="2:2">
      <c r="B24327" s="503"/>
    </row>
    <row r="24328" spans="2:2">
      <c r="B24328" s="503"/>
    </row>
    <row r="24329" spans="2:2">
      <c r="B24329" s="503"/>
    </row>
    <row r="24330" spans="2:2">
      <c r="B24330" s="503"/>
    </row>
    <row r="24331" spans="2:2">
      <c r="B24331" s="503"/>
    </row>
    <row r="24332" spans="2:2">
      <c r="B24332" s="503"/>
    </row>
    <row r="24333" spans="2:2">
      <c r="B24333" s="503"/>
    </row>
    <row r="24334" spans="2:2">
      <c r="B24334" s="503"/>
    </row>
    <row r="24335" spans="2:2">
      <c r="B24335" s="503"/>
    </row>
    <row r="24336" spans="2:2">
      <c r="B24336" s="503"/>
    </row>
    <row r="24337" spans="2:2">
      <c r="B24337" s="503"/>
    </row>
    <row r="24338" spans="2:2">
      <c r="B24338" s="503"/>
    </row>
    <row r="24339" spans="2:2">
      <c r="B24339" s="503"/>
    </row>
    <row r="24340" spans="2:2">
      <c r="B24340" s="503"/>
    </row>
    <row r="24341" spans="2:2">
      <c r="B24341" s="503"/>
    </row>
    <row r="24342" spans="2:2">
      <c r="B24342" s="503"/>
    </row>
    <row r="24343" spans="2:2">
      <c r="B24343" s="503"/>
    </row>
    <row r="24344" spans="2:2">
      <c r="B24344" s="503"/>
    </row>
    <row r="24345" spans="2:2">
      <c r="B24345" s="503"/>
    </row>
    <row r="24346" spans="2:2">
      <c r="B24346" s="503"/>
    </row>
    <row r="24347" spans="2:2">
      <c r="B24347" s="503"/>
    </row>
    <row r="24348" spans="2:2">
      <c r="B24348" s="503"/>
    </row>
    <row r="24349" spans="2:2">
      <c r="B24349" s="503"/>
    </row>
    <row r="24350" spans="2:2">
      <c r="B24350" s="503"/>
    </row>
    <row r="24351" spans="2:2">
      <c r="B24351" s="503"/>
    </row>
    <row r="24352" spans="2:2">
      <c r="B24352" s="503"/>
    </row>
    <row r="24353" spans="2:2">
      <c r="B24353" s="503"/>
    </row>
    <row r="24354" spans="2:2">
      <c r="B24354" s="503"/>
    </row>
    <row r="24355" spans="2:2">
      <c r="B24355" s="503"/>
    </row>
    <row r="24356" spans="2:2">
      <c r="B24356" s="503"/>
    </row>
    <row r="24357" spans="2:2">
      <c r="B24357" s="503"/>
    </row>
    <row r="24358" spans="2:2">
      <c r="B24358" s="503"/>
    </row>
    <row r="24359" spans="2:2">
      <c r="B24359" s="503"/>
    </row>
    <row r="24360" spans="2:2">
      <c r="B24360" s="503"/>
    </row>
    <row r="24361" spans="2:2">
      <c r="B24361" s="503"/>
    </row>
    <row r="24362" spans="2:2">
      <c r="B24362" s="503"/>
    </row>
    <row r="24363" spans="2:2">
      <c r="B24363" s="503"/>
    </row>
    <row r="24364" spans="2:2">
      <c r="B24364" s="503"/>
    </row>
    <row r="24365" spans="2:2">
      <c r="B24365" s="503"/>
    </row>
    <row r="24366" spans="2:2">
      <c r="B24366" s="503"/>
    </row>
    <row r="24367" spans="2:2">
      <c r="B24367" s="503"/>
    </row>
    <row r="24368" spans="2:2">
      <c r="B24368" s="503"/>
    </row>
    <row r="24369" spans="2:2">
      <c r="B24369" s="503"/>
    </row>
    <row r="24370" spans="2:2">
      <c r="B24370" s="503"/>
    </row>
    <row r="24371" spans="2:2">
      <c r="B24371" s="503"/>
    </row>
    <row r="24372" spans="2:2">
      <c r="B24372" s="503"/>
    </row>
    <row r="24373" spans="2:2">
      <c r="B24373" s="503"/>
    </row>
    <row r="24374" spans="2:2">
      <c r="B24374" s="503"/>
    </row>
    <row r="24375" spans="2:2">
      <c r="B24375" s="503"/>
    </row>
    <row r="24376" spans="2:2">
      <c r="B24376" s="503"/>
    </row>
    <row r="24377" spans="2:2">
      <c r="B24377" s="503"/>
    </row>
    <row r="24378" spans="2:2">
      <c r="B24378" s="503"/>
    </row>
    <row r="24379" spans="2:2">
      <c r="B24379" s="503"/>
    </row>
    <row r="24380" spans="2:2">
      <c r="B24380" s="503"/>
    </row>
    <row r="24381" spans="2:2">
      <c r="B24381" s="503"/>
    </row>
    <row r="24382" spans="2:2">
      <c r="B24382" s="503"/>
    </row>
    <row r="24383" spans="2:2">
      <c r="B24383" s="503"/>
    </row>
    <row r="24384" spans="2:2">
      <c r="B24384" s="503"/>
    </row>
    <row r="24385" spans="2:2">
      <c r="B24385" s="503"/>
    </row>
    <row r="24386" spans="2:2">
      <c r="B24386" s="503"/>
    </row>
    <row r="24387" spans="2:2">
      <c r="B24387" s="503"/>
    </row>
    <row r="24388" spans="2:2">
      <c r="B24388" s="503"/>
    </row>
    <row r="24389" spans="2:2">
      <c r="B24389" s="503"/>
    </row>
    <row r="24390" spans="2:2">
      <c r="B24390" s="503"/>
    </row>
    <row r="24391" spans="2:2">
      <c r="B24391" s="503"/>
    </row>
    <row r="24392" spans="2:2">
      <c r="B24392" s="503"/>
    </row>
    <row r="24393" spans="2:2">
      <c r="B24393" s="503"/>
    </row>
    <row r="24394" spans="2:2">
      <c r="B24394" s="503"/>
    </row>
    <row r="24395" spans="2:2">
      <c r="B24395" s="503"/>
    </row>
    <row r="24396" spans="2:2">
      <c r="B24396" s="503"/>
    </row>
    <row r="24397" spans="2:2">
      <c r="B24397" s="503"/>
    </row>
    <row r="24398" spans="2:2">
      <c r="B24398" s="503"/>
    </row>
    <row r="24399" spans="2:2">
      <c r="B24399" s="503"/>
    </row>
    <row r="24400" spans="2:2">
      <c r="B24400" s="503"/>
    </row>
    <row r="24401" spans="2:2">
      <c r="B24401" s="503"/>
    </row>
    <row r="24402" spans="2:2">
      <c r="B24402" s="503"/>
    </row>
    <row r="24403" spans="2:2">
      <c r="B24403" s="503"/>
    </row>
    <row r="24404" spans="2:2">
      <c r="B24404" s="503"/>
    </row>
    <row r="24405" spans="2:2">
      <c r="B24405" s="503"/>
    </row>
    <row r="24406" spans="2:2">
      <c r="B24406" s="503"/>
    </row>
    <row r="24407" spans="2:2">
      <c r="B24407" s="503"/>
    </row>
    <row r="24408" spans="2:2">
      <c r="B24408" s="503"/>
    </row>
    <row r="24409" spans="2:2">
      <c r="B24409" s="503"/>
    </row>
    <row r="24410" spans="2:2">
      <c r="B24410" s="503"/>
    </row>
    <row r="24411" spans="2:2">
      <c r="B24411" s="503"/>
    </row>
    <row r="24412" spans="2:2">
      <c r="B24412" s="503"/>
    </row>
    <row r="24413" spans="2:2">
      <c r="B24413" s="503"/>
    </row>
    <row r="24414" spans="2:2">
      <c r="B24414" s="503"/>
    </row>
    <row r="24415" spans="2:2">
      <c r="B24415" s="503"/>
    </row>
    <row r="24416" spans="2:2">
      <c r="B24416" s="503"/>
    </row>
    <row r="24417" spans="2:2">
      <c r="B24417" s="503"/>
    </row>
    <row r="24418" spans="2:2">
      <c r="B24418" s="503"/>
    </row>
    <row r="24419" spans="2:2">
      <c r="B24419" s="503"/>
    </row>
    <row r="24420" spans="2:2">
      <c r="B24420" s="503"/>
    </row>
    <row r="24421" spans="2:2">
      <c r="B24421" s="503"/>
    </row>
    <row r="24422" spans="2:2">
      <c r="B24422" s="503"/>
    </row>
    <row r="24423" spans="2:2">
      <c r="B24423" s="503"/>
    </row>
    <row r="24424" spans="2:2">
      <c r="B24424" s="503"/>
    </row>
    <row r="24425" spans="2:2">
      <c r="B24425" s="503"/>
    </row>
    <row r="24426" spans="2:2">
      <c r="B24426" s="503"/>
    </row>
    <row r="24427" spans="2:2">
      <c r="B24427" s="503"/>
    </row>
    <row r="24428" spans="2:2">
      <c r="B24428" s="503"/>
    </row>
    <row r="24429" spans="2:2">
      <c r="B24429" s="503"/>
    </row>
    <row r="24430" spans="2:2">
      <c r="B24430" s="503"/>
    </row>
    <row r="24431" spans="2:2">
      <c r="B24431" s="503"/>
    </row>
    <row r="24432" spans="2:2">
      <c r="B24432" s="503"/>
    </row>
    <row r="24433" spans="2:2">
      <c r="B24433" s="503"/>
    </row>
    <row r="24434" spans="2:2">
      <c r="B24434" s="503"/>
    </row>
    <row r="24435" spans="2:2">
      <c r="B24435" s="503"/>
    </row>
    <row r="24436" spans="2:2">
      <c r="B24436" s="503"/>
    </row>
    <row r="24437" spans="2:2">
      <c r="B24437" s="503"/>
    </row>
    <row r="24438" spans="2:2">
      <c r="B24438" s="503"/>
    </row>
    <row r="24439" spans="2:2">
      <c r="B24439" s="503"/>
    </row>
    <row r="24440" spans="2:2">
      <c r="B24440" s="503"/>
    </row>
    <row r="24441" spans="2:2">
      <c r="B24441" s="503"/>
    </row>
    <row r="24442" spans="2:2">
      <c r="B24442" s="503"/>
    </row>
    <row r="24443" spans="2:2">
      <c r="B24443" s="503"/>
    </row>
    <row r="24444" spans="2:2">
      <c r="B24444" s="503"/>
    </row>
    <row r="24445" spans="2:2">
      <c r="B24445" s="503"/>
    </row>
    <row r="24446" spans="2:2">
      <c r="B24446" s="503"/>
    </row>
    <row r="24447" spans="2:2">
      <c r="B24447" s="503"/>
    </row>
    <row r="24448" spans="2:2">
      <c r="B24448" s="503"/>
    </row>
    <row r="24449" spans="2:2">
      <c r="B24449" s="503"/>
    </row>
    <row r="24450" spans="2:2">
      <c r="B24450" s="503"/>
    </row>
    <row r="24451" spans="2:2">
      <c r="B24451" s="503"/>
    </row>
    <row r="24452" spans="2:2">
      <c r="B24452" s="503"/>
    </row>
    <row r="24453" spans="2:2">
      <c r="B24453" s="503"/>
    </row>
    <row r="24454" spans="2:2">
      <c r="B24454" s="503"/>
    </row>
    <row r="24455" spans="2:2">
      <c r="B24455" s="503"/>
    </row>
    <row r="24456" spans="2:2">
      <c r="B24456" s="503"/>
    </row>
    <row r="24457" spans="2:2">
      <c r="B24457" s="503"/>
    </row>
    <row r="24458" spans="2:2">
      <c r="B24458" s="503"/>
    </row>
    <row r="24459" spans="2:2">
      <c r="B24459" s="503"/>
    </row>
    <row r="24460" spans="2:2">
      <c r="B24460" s="503"/>
    </row>
    <row r="24461" spans="2:2">
      <c r="B24461" s="503"/>
    </row>
    <row r="24462" spans="2:2">
      <c r="B24462" s="503"/>
    </row>
    <row r="24463" spans="2:2">
      <c r="B24463" s="503"/>
    </row>
    <row r="24464" spans="2:2">
      <c r="B24464" s="503"/>
    </row>
    <row r="24465" spans="2:2">
      <c r="B24465" s="503"/>
    </row>
    <row r="24466" spans="2:2">
      <c r="B24466" s="503"/>
    </row>
    <row r="24467" spans="2:2">
      <c r="B24467" s="503"/>
    </row>
    <row r="24468" spans="2:2">
      <c r="B24468" s="503"/>
    </row>
    <row r="24469" spans="2:2">
      <c r="B24469" s="503"/>
    </row>
    <row r="24470" spans="2:2">
      <c r="B24470" s="503"/>
    </row>
    <row r="24471" spans="2:2">
      <c r="B24471" s="503"/>
    </row>
    <row r="24472" spans="2:2">
      <c r="B24472" s="503"/>
    </row>
    <row r="24473" spans="2:2">
      <c r="B24473" s="503"/>
    </row>
    <row r="24474" spans="2:2">
      <c r="B24474" s="503"/>
    </row>
    <row r="24475" spans="2:2">
      <c r="B24475" s="503"/>
    </row>
    <row r="24476" spans="2:2">
      <c r="B24476" s="503"/>
    </row>
    <row r="24477" spans="2:2">
      <c r="B24477" s="503"/>
    </row>
    <row r="24478" spans="2:2">
      <c r="B24478" s="503"/>
    </row>
    <row r="24479" spans="2:2">
      <c r="B24479" s="503"/>
    </row>
    <row r="24480" spans="2:2">
      <c r="B24480" s="503"/>
    </row>
    <row r="24481" spans="2:2">
      <c r="B24481" s="503"/>
    </row>
    <row r="24482" spans="2:2">
      <c r="B24482" s="503"/>
    </row>
    <row r="24483" spans="2:2">
      <c r="B24483" s="503"/>
    </row>
    <row r="24484" spans="2:2">
      <c r="B24484" s="503"/>
    </row>
    <row r="24485" spans="2:2">
      <c r="B24485" s="503"/>
    </row>
    <row r="24486" spans="2:2">
      <c r="B24486" s="503"/>
    </row>
    <row r="24487" spans="2:2">
      <c r="B24487" s="503"/>
    </row>
    <row r="24488" spans="2:2">
      <c r="B24488" s="503"/>
    </row>
    <row r="24489" spans="2:2">
      <c r="B24489" s="503"/>
    </row>
    <row r="24490" spans="2:2">
      <c r="B24490" s="503"/>
    </row>
    <row r="24491" spans="2:2">
      <c r="B24491" s="503"/>
    </row>
    <row r="24492" spans="2:2">
      <c r="B24492" s="503"/>
    </row>
    <row r="24493" spans="2:2">
      <c r="B24493" s="503"/>
    </row>
    <row r="24494" spans="2:2">
      <c r="B24494" s="503"/>
    </row>
    <row r="24495" spans="2:2">
      <c r="B24495" s="503"/>
    </row>
    <row r="24496" spans="2:2">
      <c r="B24496" s="503"/>
    </row>
    <row r="24497" spans="2:2">
      <c r="B24497" s="503"/>
    </row>
    <row r="24498" spans="2:2">
      <c r="B24498" s="503"/>
    </row>
    <row r="24499" spans="2:2">
      <c r="B24499" s="503"/>
    </row>
    <row r="24500" spans="2:2">
      <c r="B24500" s="503"/>
    </row>
    <row r="24501" spans="2:2">
      <c r="B24501" s="503"/>
    </row>
    <row r="24502" spans="2:2">
      <c r="B24502" s="503"/>
    </row>
    <row r="24503" spans="2:2">
      <c r="B24503" s="503"/>
    </row>
    <row r="24504" spans="2:2">
      <c r="B24504" s="503"/>
    </row>
    <row r="24505" spans="2:2">
      <c r="B24505" s="503"/>
    </row>
    <row r="24506" spans="2:2">
      <c r="B24506" s="503"/>
    </row>
    <row r="24507" spans="2:2">
      <c r="B24507" s="503"/>
    </row>
    <row r="24508" spans="2:2">
      <c r="B24508" s="503"/>
    </row>
    <row r="24509" spans="2:2">
      <c r="B24509" s="503"/>
    </row>
    <row r="24510" spans="2:2">
      <c r="B24510" s="503"/>
    </row>
    <row r="24511" spans="2:2">
      <c r="B24511" s="503"/>
    </row>
    <row r="24512" spans="2:2">
      <c r="B24512" s="503"/>
    </row>
    <row r="24513" spans="2:2">
      <c r="B24513" s="503"/>
    </row>
    <row r="24514" spans="2:2">
      <c r="B24514" s="503"/>
    </row>
    <row r="24515" spans="2:2">
      <c r="B24515" s="503"/>
    </row>
    <row r="24516" spans="2:2">
      <c r="B24516" s="503"/>
    </row>
    <row r="24517" spans="2:2">
      <c r="B24517" s="503"/>
    </row>
    <row r="24518" spans="2:2">
      <c r="B24518" s="503"/>
    </row>
    <row r="24519" spans="2:2">
      <c r="B24519" s="503"/>
    </row>
    <row r="24520" spans="2:2">
      <c r="B24520" s="503"/>
    </row>
    <row r="24521" spans="2:2">
      <c r="B24521" s="503"/>
    </row>
    <row r="24522" spans="2:2">
      <c r="B24522" s="503"/>
    </row>
    <row r="24523" spans="2:2">
      <c r="B24523" s="503"/>
    </row>
    <row r="24524" spans="2:2">
      <c r="B24524" s="503"/>
    </row>
    <row r="24525" spans="2:2">
      <c r="B24525" s="503"/>
    </row>
    <row r="24526" spans="2:2">
      <c r="B24526" s="503"/>
    </row>
    <row r="24527" spans="2:2">
      <c r="B24527" s="503"/>
    </row>
    <row r="24528" spans="2:2">
      <c r="B24528" s="503"/>
    </row>
    <row r="24529" spans="2:2">
      <c r="B24529" s="503"/>
    </row>
    <row r="24530" spans="2:2">
      <c r="B24530" s="503"/>
    </row>
    <row r="24531" spans="2:2">
      <c r="B24531" s="503"/>
    </row>
    <row r="24532" spans="2:2">
      <c r="B24532" s="503"/>
    </row>
    <row r="24533" spans="2:2">
      <c r="B24533" s="503"/>
    </row>
    <row r="24534" spans="2:2">
      <c r="B24534" s="503"/>
    </row>
    <row r="24535" spans="2:2">
      <c r="B24535" s="503"/>
    </row>
    <row r="24536" spans="2:2">
      <c r="B24536" s="503"/>
    </row>
    <row r="24537" spans="2:2">
      <c r="B24537" s="503"/>
    </row>
    <row r="24538" spans="2:2">
      <c r="B24538" s="503"/>
    </row>
    <row r="24539" spans="2:2">
      <c r="B24539" s="503"/>
    </row>
    <row r="24540" spans="2:2">
      <c r="B24540" s="503"/>
    </row>
    <row r="24541" spans="2:2">
      <c r="B24541" s="503"/>
    </row>
    <row r="24542" spans="2:2">
      <c r="B24542" s="503"/>
    </row>
    <row r="24543" spans="2:2">
      <c r="B24543" s="503"/>
    </row>
    <row r="24544" spans="2:2">
      <c r="B24544" s="503"/>
    </row>
    <row r="24545" spans="2:2">
      <c r="B24545" s="503"/>
    </row>
    <row r="24546" spans="2:2">
      <c r="B24546" s="503"/>
    </row>
    <row r="24547" spans="2:2">
      <c r="B24547" s="503"/>
    </row>
    <row r="24548" spans="2:2">
      <c r="B24548" s="503"/>
    </row>
    <row r="24549" spans="2:2">
      <c r="B24549" s="503"/>
    </row>
    <row r="24550" spans="2:2">
      <c r="B24550" s="503"/>
    </row>
    <row r="24551" spans="2:2">
      <c r="B24551" s="503"/>
    </row>
    <row r="24552" spans="2:2">
      <c r="B24552" s="503"/>
    </row>
    <row r="24553" spans="2:2">
      <c r="B24553" s="503"/>
    </row>
    <row r="24554" spans="2:2">
      <c r="B24554" s="503"/>
    </row>
    <row r="24555" spans="2:2">
      <c r="B24555" s="503"/>
    </row>
    <row r="24556" spans="2:2">
      <c r="B24556" s="503"/>
    </row>
    <row r="24557" spans="2:2">
      <c r="B24557" s="503"/>
    </row>
    <row r="24558" spans="2:2">
      <c r="B24558" s="503"/>
    </row>
    <row r="24559" spans="2:2">
      <c r="B24559" s="503"/>
    </row>
    <row r="24560" spans="2:2">
      <c r="B24560" s="503"/>
    </row>
    <row r="24561" spans="2:2">
      <c r="B24561" s="503"/>
    </row>
    <row r="24562" spans="2:2">
      <c r="B24562" s="503"/>
    </row>
    <row r="24563" spans="2:2">
      <c r="B24563" s="503"/>
    </row>
    <row r="24564" spans="2:2">
      <c r="B24564" s="503"/>
    </row>
    <row r="24565" spans="2:2">
      <c r="B24565" s="503"/>
    </row>
    <row r="24566" spans="2:2">
      <c r="B24566" s="503"/>
    </row>
    <row r="24567" spans="2:2">
      <c r="B24567" s="503"/>
    </row>
    <row r="24568" spans="2:2">
      <c r="B24568" s="503"/>
    </row>
    <row r="24569" spans="2:2">
      <c r="B24569" s="503"/>
    </row>
    <row r="24570" spans="2:2">
      <c r="B24570" s="503"/>
    </row>
    <row r="24571" spans="2:2">
      <c r="B24571" s="503"/>
    </row>
    <row r="24572" spans="2:2">
      <c r="B24572" s="503"/>
    </row>
    <row r="24573" spans="2:2">
      <c r="B24573" s="503"/>
    </row>
    <row r="24574" spans="2:2">
      <c r="B24574" s="503"/>
    </row>
    <row r="24575" spans="2:2">
      <c r="B24575" s="503"/>
    </row>
    <row r="24576" spans="2:2">
      <c r="B24576" s="503"/>
    </row>
    <row r="24577" spans="2:2">
      <c r="B24577" s="503"/>
    </row>
    <row r="24578" spans="2:2">
      <c r="B24578" s="503"/>
    </row>
    <row r="24579" spans="2:2">
      <c r="B24579" s="503"/>
    </row>
    <row r="24580" spans="2:2">
      <c r="B24580" s="503"/>
    </row>
    <row r="24581" spans="2:2">
      <c r="B24581" s="503"/>
    </row>
    <row r="24582" spans="2:2">
      <c r="B24582" s="503"/>
    </row>
    <row r="24583" spans="2:2">
      <c r="B24583" s="503"/>
    </row>
    <row r="24584" spans="2:2">
      <c r="B24584" s="503"/>
    </row>
    <row r="24585" spans="2:2">
      <c r="B24585" s="503"/>
    </row>
    <row r="24586" spans="2:2">
      <c r="B24586" s="503"/>
    </row>
    <row r="24587" spans="2:2">
      <c r="B24587" s="503"/>
    </row>
    <row r="24588" spans="2:2">
      <c r="B24588" s="503"/>
    </row>
    <row r="24589" spans="2:2">
      <c r="B24589" s="503"/>
    </row>
    <row r="24590" spans="2:2">
      <c r="B24590" s="503"/>
    </row>
    <row r="24591" spans="2:2">
      <c r="B24591" s="503"/>
    </row>
    <row r="24592" spans="2:2">
      <c r="B24592" s="503"/>
    </row>
    <row r="24593" spans="2:2">
      <c r="B24593" s="503"/>
    </row>
    <row r="24594" spans="2:2">
      <c r="B24594" s="503"/>
    </row>
    <row r="24595" spans="2:2">
      <c r="B24595" s="503"/>
    </row>
    <row r="24596" spans="2:2">
      <c r="B24596" s="503"/>
    </row>
    <row r="24597" spans="2:2">
      <c r="B24597" s="503"/>
    </row>
    <row r="24598" spans="2:2">
      <c r="B24598" s="503"/>
    </row>
    <row r="24599" spans="2:2">
      <c r="B24599" s="503"/>
    </row>
    <row r="24600" spans="2:2">
      <c r="B24600" s="503"/>
    </row>
    <row r="24601" spans="2:2">
      <c r="B24601" s="503"/>
    </row>
    <row r="24602" spans="2:2">
      <c r="B24602" s="503"/>
    </row>
    <row r="24603" spans="2:2">
      <c r="B24603" s="503"/>
    </row>
    <row r="24604" spans="2:2">
      <c r="B24604" s="503"/>
    </row>
    <row r="24605" spans="2:2">
      <c r="B24605" s="503"/>
    </row>
    <row r="24606" spans="2:2">
      <c r="B24606" s="503"/>
    </row>
    <row r="24607" spans="2:2">
      <c r="B24607" s="503"/>
    </row>
    <row r="24608" spans="2:2">
      <c r="B24608" s="503"/>
    </row>
    <row r="24609" spans="2:2">
      <c r="B24609" s="503"/>
    </row>
    <row r="24610" spans="2:2">
      <c r="B24610" s="503"/>
    </row>
    <row r="24611" spans="2:2">
      <c r="B24611" s="503"/>
    </row>
    <row r="24612" spans="2:2">
      <c r="B24612" s="503"/>
    </row>
    <row r="24613" spans="2:2">
      <c r="B24613" s="503"/>
    </row>
    <row r="24614" spans="2:2">
      <c r="B24614" s="503"/>
    </row>
    <row r="24615" spans="2:2">
      <c r="B24615" s="503"/>
    </row>
    <row r="24616" spans="2:2">
      <c r="B24616" s="503"/>
    </row>
    <row r="24617" spans="2:2">
      <c r="B24617" s="503"/>
    </row>
    <row r="24618" spans="2:2">
      <c r="B24618" s="503"/>
    </row>
    <row r="24619" spans="2:2">
      <c r="B24619" s="503"/>
    </row>
    <row r="24620" spans="2:2">
      <c r="B24620" s="503"/>
    </row>
    <row r="24621" spans="2:2">
      <c r="B24621" s="503"/>
    </row>
    <row r="24622" spans="2:2">
      <c r="B24622" s="503"/>
    </row>
    <row r="24623" spans="2:2">
      <c r="B24623" s="503"/>
    </row>
    <row r="24624" spans="2:2">
      <c r="B24624" s="503"/>
    </row>
    <row r="24625" spans="2:2">
      <c r="B24625" s="503"/>
    </row>
    <row r="24626" spans="2:2">
      <c r="B24626" s="503"/>
    </row>
    <row r="24627" spans="2:2">
      <c r="B24627" s="503"/>
    </row>
    <row r="24628" spans="2:2">
      <c r="B24628" s="503"/>
    </row>
    <row r="24629" spans="2:2">
      <c r="B24629" s="503"/>
    </row>
    <row r="24630" spans="2:2">
      <c r="B24630" s="503"/>
    </row>
    <row r="24631" spans="2:2">
      <c r="B24631" s="503"/>
    </row>
    <row r="24632" spans="2:2">
      <c r="B24632" s="503"/>
    </row>
    <row r="24633" spans="2:2">
      <c r="B24633" s="503"/>
    </row>
    <row r="24634" spans="2:2">
      <c r="B24634" s="503"/>
    </row>
    <row r="24635" spans="2:2">
      <c r="B24635" s="503"/>
    </row>
    <row r="24636" spans="2:2">
      <c r="B24636" s="503"/>
    </row>
    <row r="24637" spans="2:2">
      <c r="B24637" s="503"/>
    </row>
    <row r="24638" spans="2:2">
      <c r="B24638" s="503"/>
    </row>
    <row r="24639" spans="2:2">
      <c r="B24639" s="503"/>
    </row>
    <row r="24640" spans="2:2">
      <c r="B24640" s="503"/>
    </row>
    <row r="24641" spans="2:2">
      <c r="B24641" s="503"/>
    </row>
    <row r="24642" spans="2:2">
      <c r="B24642" s="503"/>
    </row>
    <row r="24643" spans="2:2">
      <c r="B24643" s="503"/>
    </row>
    <row r="24644" spans="2:2">
      <c r="B24644" s="503"/>
    </row>
    <row r="24645" spans="2:2">
      <c r="B24645" s="503"/>
    </row>
    <row r="24646" spans="2:2">
      <c r="B24646" s="503"/>
    </row>
    <row r="24647" spans="2:2">
      <c r="B24647" s="503"/>
    </row>
    <row r="24648" spans="2:2">
      <c r="B24648" s="503"/>
    </row>
    <row r="24649" spans="2:2">
      <c r="B24649" s="503"/>
    </row>
    <row r="24650" spans="2:2">
      <c r="B24650" s="503"/>
    </row>
    <row r="24651" spans="2:2">
      <c r="B24651" s="503"/>
    </row>
    <row r="24652" spans="2:2">
      <c r="B24652" s="503"/>
    </row>
    <row r="24653" spans="2:2">
      <c r="B24653" s="503"/>
    </row>
    <row r="24654" spans="2:2">
      <c r="B24654" s="503"/>
    </row>
    <row r="24655" spans="2:2">
      <c r="B24655" s="503"/>
    </row>
    <row r="24656" spans="2:2">
      <c r="B24656" s="503"/>
    </row>
    <row r="24657" spans="2:2">
      <c r="B24657" s="503"/>
    </row>
    <row r="24658" spans="2:2">
      <c r="B24658" s="503"/>
    </row>
    <row r="24659" spans="2:2">
      <c r="B24659" s="503"/>
    </row>
    <row r="24660" spans="2:2">
      <c r="B24660" s="503"/>
    </row>
    <row r="24661" spans="2:2">
      <c r="B24661" s="503"/>
    </row>
    <row r="24662" spans="2:2">
      <c r="B24662" s="503"/>
    </row>
    <row r="24663" spans="2:2">
      <c r="B24663" s="503"/>
    </row>
    <row r="24664" spans="2:2">
      <c r="B24664" s="503"/>
    </row>
    <row r="24665" spans="2:2">
      <c r="B24665" s="503"/>
    </row>
    <row r="24666" spans="2:2">
      <c r="B24666" s="503"/>
    </row>
    <row r="24667" spans="2:2">
      <c r="B24667" s="503"/>
    </row>
    <row r="24668" spans="2:2">
      <c r="B24668" s="503"/>
    </row>
    <row r="24669" spans="2:2">
      <c r="B24669" s="503"/>
    </row>
    <row r="24670" spans="2:2">
      <c r="B24670" s="503"/>
    </row>
    <row r="24671" spans="2:2">
      <c r="B24671" s="503"/>
    </row>
    <row r="24672" spans="2:2">
      <c r="B24672" s="503"/>
    </row>
    <row r="24673" spans="2:2">
      <c r="B24673" s="503"/>
    </row>
    <row r="24674" spans="2:2">
      <c r="B24674" s="503"/>
    </row>
    <row r="24675" spans="2:2">
      <c r="B24675" s="503"/>
    </row>
    <row r="24676" spans="2:2">
      <c r="B24676" s="503"/>
    </row>
    <row r="24677" spans="2:2">
      <c r="B24677" s="503"/>
    </row>
    <row r="24678" spans="2:2">
      <c r="B24678" s="503"/>
    </row>
    <row r="24679" spans="2:2">
      <c r="B24679" s="503"/>
    </row>
    <row r="24680" spans="2:2">
      <c r="B24680" s="503"/>
    </row>
    <row r="24681" spans="2:2">
      <c r="B24681" s="503"/>
    </row>
    <row r="24682" spans="2:2">
      <c r="B24682" s="503"/>
    </row>
    <row r="24683" spans="2:2">
      <c r="B24683" s="503"/>
    </row>
    <row r="24684" spans="2:2">
      <c r="B24684" s="503"/>
    </row>
    <row r="24685" spans="2:2">
      <c r="B24685" s="503"/>
    </row>
    <row r="24686" spans="2:2">
      <c r="B24686" s="503"/>
    </row>
    <row r="24687" spans="2:2">
      <c r="B24687" s="503"/>
    </row>
    <row r="24688" spans="2:2">
      <c r="B24688" s="503"/>
    </row>
    <row r="24689" spans="2:2">
      <c r="B24689" s="503"/>
    </row>
    <row r="24690" spans="2:2">
      <c r="B24690" s="503"/>
    </row>
    <row r="24691" spans="2:2">
      <c r="B24691" s="503"/>
    </row>
    <row r="24692" spans="2:2">
      <c r="B24692" s="503"/>
    </row>
    <row r="24693" spans="2:2">
      <c r="B24693" s="503"/>
    </row>
    <row r="24694" spans="2:2">
      <c r="B24694" s="503"/>
    </row>
    <row r="24695" spans="2:2">
      <c r="B24695" s="503"/>
    </row>
    <row r="24696" spans="2:2">
      <c r="B24696" s="503"/>
    </row>
    <row r="24697" spans="2:2">
      <c r="B24697" s="503"/>
    </row>
    <row r="24698" spans="2:2">
      <c r="B24698" s="503"/>
    </row>
    <row r="24699" spans="2:2">
      <c r="B24699" s="503"/>
    </row>
    <row r="24700" spans="2:2">
      <c r="B24700" s="503"/>
    </row>
    <row r="24701" spans="2:2">
      <c r="B24701" s="503"/>
    </row>
    <row r="24702" spans="2:2">
      <c r="B24702" s="503"/>
    </row>
    <row r="24703" spans="2:2">
      <c r="B24703" s="503"/>
    </row>
    <row r="24704" spans="2:2">
      <c r="B24704" s="503"/>
    </row>
    <row r="24705" spans="2:2">
      <c r="B24705" s="503"/>
    </row>
    <row r="24706" spans="2:2">
      <c r="B24706" s="503"/>
    </row>
    <row r="24707" spans="2:2">
      <c r="B24707" s="503"/>
    </row>
    <row r="24708" spans="2:2">
      <c r="B24708" s="503"/>
    </row>
    <row r="24709" spans="2:2">
      <c r="B24709" s="503"/>
    </row>
    <row r="24710" spans="2:2">
      <c r="B24710" s="503"/>
    </row>
    <row r="24711" spans="2:2">
      <c r="B24711" s="503"/>
    </row>
    <row r="24712" spans="2:2">
      <c r="B24712" s="503"/>
    </row>
    <row r="24713" spans="2:2">
      <c r="B24713" s="503"/>
    </row>
    <row r="24714" spans="2:2">
      <c r="B24714" s="503"/>
    </row>
    <row r="24715" spans="2:2">
      <c r="B24715" s="503"/>
    </row>
    <row r="24716" spans="2:2">
      <c r="B24716" s="503"/>
    </row>
    <row r="24717" spans="2:2">
      <c r="B24717" s="503"/>
    </row>
    <row r="24718" spans="2:2">
      <c r="B24718" s="503"/>
    </row>
    <row r="24719" spans="2:2">
      <c r="B24719" s="503"/>
    </row>
    <row r="24720" spans="2:2">
      <c r="B24720" s="503"/>
    </row>
    <row r="24721" spans="2:2">
      <c r="B24721" s="503"/>
    </row>
    <row r="24722" spans="2:2">
      <c r="B24722" s="503"/>
    </row>
    <row r="24723" spans="2:2">
      <c r="B24723" s="503"/>
    </row>
    <row r="24724" spans="2:2">
      <c r="B24724" s="503"/>
    </row>
    <row r="24725" spans="2:2">
      <c r="B24725" s="503"/>
    </row>
    <row r="24726" spans="2:2">
      <c r="B24726" s="503"/>
    </row>
    <row r="24727" spans="2:2">
      <c r="B24727" s="503"/>
    </row>
    <row r="24728" spans="2:2">
      <c r="B24728" s="503"/>
    </row>
    <row r="24729" spans="2:2">
      <c r="B24729" s="503"/>
    </row>
    <row r="24730" spans="2:2">
      <c r="B24730" s="503"/>
    </row>
    <row r="24731" spans="2:2">
      <c r="B24731" s="503"/>
    </row>
    <row r="24732" spans="2:2">
      <c r="B24732" s="503"/>
    </row>
    <row r="24733" spans="2:2">
      <c r="B24733" s="503"/>
    </row>
    <row r="24734" spans="2:2">
      <c r="B24734" s="503"/>
    </row>
    <row r="24735" spans="2:2">
      <c r="B24735" s="503"/>
    </row>
    <row r="24736" spans="2:2">
      <c r="B24736" s="503"/>
    </row>
    <row r="24737" spans="2:2">
      <c r="B24737" s="503"/>
    </row>
    <row r="24738" spans="2:2">
      <c r="B24738" s="503"/>
    </row>
    <row r="24739" spans="2:2">
      <c r="B24739" s="503"/>
    </row>
    <row r="24740" spans="2:2">
      <c r="B24740" s="503"/>
    </row>
    <row r="24741" spans="2:2">
      <c r="B24741" s="503"/>
    </row>
    <row r="24742" spans="2:2">
      <c r="B24742" s="503"/>
    </row>
    <row r="24743" spans="2:2">
      <c r="B24743" s="503"/>
    </row>
    <row r="24744" spans="2:2">
      <c r="B24744" s="503"/>
    </row>
    <row r="24745" spans="2:2">
      <c r="B24745" s="503"/>
    </row>
    <row r="24746" spans="2:2">
      <c r="B24746" s="503"/>
    </row>
    <row r="24747" spans="2:2">
      <c r="B24747" s="503"/>
    </row>
    <row r="24748" spans="2:2">
      <c r="B24748" s="503"/>
    </row>
    <row r="24749" spans="2:2">
      <c r="B24749" s="503"/>
    </row>
    <row r="24750" spans="2:2">
      <c r="B24750" s="503"/>
    </row>
    <row r="24751" spans="2:2">
      <c r="B24751" s="503"/>
    </row>
    <row r="24752" spans="2:2">
      <c r="B24752" s="503"/>
    </row>
    <row r="24753" spans="2:2">
      <c r="B24753" s="503"/>
    </row>
    <row r="24754" spans="2:2">
      <c r="B24754" s="503"/>
    </row>
    <row r="24755" spans="2:2">
      <c r="B24755" s="503"/>
    </row>
    <row r="24756" spans="2:2">
      <c r="B24756" s="503"/>
    </row>
    <row r="24757" spans="2:2">
      <c r="B24757" s="503"/>
    </row>
    <row r="24758" spans="2:2">
      <c r="B24758" s="503"/>
    </row>
    <row r="24759" spans="2:2">
      <c r="B24759" s="503"/>
    </row>
    <row r="24760" spans="2:2">
      <c r="B24760" s="503"/>
    </row>
    <row r="24761" spans="2:2">
      <c r="B24761" s="503"/>
    </row>
    <row r="24762" spans="2:2">
      <c r="B24762" s="503"/>
    </row>
    <row r="24763" spans="2:2">
      <c r="B24763" s="503"/>
    </row>
    <row r="24764" spans="2:2">
      <c r="B24764" s="503"/>
    </row>
    <row r="24765" spans="2:2">
      <c r="B24765" s="503"/>
    </row>
    <row r="24766" spans="2:2">
      <c r="B24766" s="503"/>
    </row>
    <row r="24767" spans="2:2">
      <c r="B24767" s="503"/>
    </row>
    <row r="24768" spans="2:2">
      <c r="B24768" s="503"/>
    </row>
    <row r="24769" spans="2:2">
      <c r="B24769" s="503"/>
    </row>
    <row r="24770" spans="2:2">
      <c r="B24770" s="503"/>
    </row>
    <row r="24771" spans="2:2">
      <c r="B24771" s="503"/>
    </row>
    <row r="24772" spans="2:2">
      <c r="B24772" s="503"/>
    </row>
    <row r="24773" spans="2:2">
      <c r="B24773" s="503"/>
    </row>
    <row r="24774" spans="2:2">
      <c r="B24774" s="503"/>
    </row>
    <row r="24775" spans="2:2">
      <c r="B24775" s="503"/>
    </row>
    <row r="24776" spans="2:2">
      <c r="B24776" s="503"/>
    </row>
    <row r="24777" spans="2:2">
      <c r="B24777" s="503"/>
    </row>
    <row r="24778" spans="2:2">
      <c r="B24778" s="503"/>
    </row>
    <row r="24779" spans="2:2">
      <c r="B24779" s="503"/>
    </row>
    <row r="24780" spans="2:2">
      <c r="B24780" s="503"/>
    </row>
    <row r="24781" spans="2:2">
      <c r="B24781" s="503"/>
    </row>
    <row r="24782" spans="2:2">
      <c r="B24782" s="503"/>
    </row>
    <row r="24783" spans="2:2">
      <c r="B24783" s="503"/>
    </row>
    <row r="24784" spans="2:2">
      <c r="B24784" s="503"/>
    </row>
    <row r="24785" spans="2:2">
      <c r="B24785" s="503"/>
    </row>
    <row r="24786" spans="2:2">
      <c r="B24786" s="503"/>
    </row>
    <row r="24787" spans="2:2">
      <c r="B24787" s="503"/>
    </row>
    <row r="24788" spans="2:2">
      <c r="B24788" s="503"/>
    </row>
    <row r="24789" spans="2:2">
      <c r="B24789" s="503"/>
    </row>
    <row r="24790" spans="2:2">
      <c r="B24790" s="503"/>
    </row>
    <row r="24791" spans="2:2">
      <c r="B24791" s="503"/>
    </row>
    <row r="24792" spans="2:2">
      <c r="B24792" s="503"/>
    </row>
    <row r="24793" spans="2:2">
      <c r="B24793" s="503"/>
    </row>
    <row r="24794" spans="2:2">
      <c r="B24794" s="503"/>
    </row>
    <row r="24795" spans="2:2">
      <c r="B24795" s="503"/>
    </row>
    <row r="24796" spans="2:2">
      <c r="B24796" s="503"/>
    </row>
    <row r="24797" spans="2:2">
      <c r="B24797" s="503"/>
    </row>
    <row r="24798" spans="2:2">
      <c r="B24798" s="503"/>
    </row>
    <row r="24799" spans="2:2">
      <c r="B24799" s="503"/>
    </row>
    <row r="24800" spans="2:2">
      <c r="B24800" s="503"/>
    </row>
    <row r="24801" spans="2:2">
      <c r="B24801" s="503"/>
    </row>
    <row r="24802" spans="2:2">
      <c r="B24802" s="503"/>
    </row>
    <row r="24803" spans="2:2">
      <c r="B24803" s="503"/>
    </row>
    <row r="24804" spans="2:2">
      <c r="B24804" s="503"/>
    </row>
    <row r="24805" spans="2:2">
      <c r="B24805" s="503"/>
    </row>
    <row r="24806" spans="2:2">
      <c r="B24806" s="503"/>
    </row>
    <row r="24807" spans="2:2">
      <c r="B24807" s="503"/>
    </row>
    <row r="24808" spans="2:2">
      <c r="B24808" s="503"/>
    </row>
    <row r="24809" spans="2:2">
      <c r="B24809" s="503"/>
    </row>
    <row r="24810" spans="2:2">
      <c r="B24810" s="503"/>
    </row>
    <row r="24811" spans="2:2">
      <c r="B24811" s="503"/>
    </row>
    <row r="24812" spans="2:2">
      <c r="B24812" s="503"/>
    </row>
    <row r="24813" spans="2:2">
      <c r="B24813" s="503"/>
    </row>
    <row r="24814" spans="2:2">
      <c r="B24814" s="503"/>
    </row>
    <row r="24815" spans="2:2">
      <c r="B24815" s="503"/>
    </row>
    <row r="24816" spans="2:2">
      <c r="B24816" s="503"/>
    </row>
    <row r="24817" spans="2:2">
      <c r="B24817" s="503"/>
    </row>
    <row r="24818" spans="2:2">
      <c r="B24818" s="503"/>
    </row>
    <row r="24819" spans="2:2">
      <c r="B24819" s="503"/>
    </row>
    <row r="24820" spans="2:2">
      <c r="B24820" s="503"/>
    </row>
    <row r="24821" spans="2:2">
      <c r="B24821" s="503"/>
    </row>
    <row r="24822" spans="2:2">
      <c r="B24822" s="503"/>
    </row>
    <row r="24823" spans="2:2">
      <c r="B24823" s="503"/>
    </row>
    <row r="24824" spans="2:2">
      <c r="B24824" s="503"/>
    </row>
    <row r="24825" spans="2:2">
      <c r="B24825" s="503"/>
    </row>
    <row r="24826" spans="2:2">
      <c r="B24826" s="503"/>
    </row>
    <row r="24827" spans="2:2">
      <c r="B24827" s="503"/>
    </row>
    <row r="24828" spans="2:2">
      <c r="B24828" s="503"/>
    </row>
    <row r="24829" spans="2:2">
      <c r="B24829" s="503"/>
    </row>
    <row r="24830" spans="2:2">
      <c r="B24830" s="503"/>
    </row>
    <row r="24831" spans="2:2">
      <c r="B24831" s="503"/>
    </row>
    <row r="24832" spans="2:2">
      <c r="B24832" s="503"/>
    </row>
    <row r="24833" spans="2:2">
      <c r="B24833" s="503"/>
    </row>
    <row r="24834" spans="2:2">
      <c r="B24834" s="503"/>
    </row>
    <row r="24835" spans="2:2">
      <c r="B24835" s="503"/>
    </row>
    <row r="24836" spans="2:2">
      <c r="B24836" s="503"/>
    </row>
    <row r="24837" spans="2:2">
      <c r="B24837" s="503"/>
    </row>
    <row r="24838" spans="2:2">
      <c r="B24838" s="503"/>
    </row>
    <row r="24839" spans="2:2">
      <c r="B24839" s="503"/>
    </row>
    <row r="24840" spans="2:2">
      <c r="B24840" s="503"/>
    </row>
    <row r="24841" spans="2:2">
      <c r="B24841" s="503"/>
    </row>
    <row r="24842" spans="2:2">
      <c r="B24842" s="503"/>
    </row>
    <row r="24843" spans="2:2">
      <c r="B24843" s="503"/>
    </row>
    <row r="24844" spans="2:2">
      <c r="B24844" s="503"/>
    </row>
    <row r="24845" spans="2:2">
      <c r="B24845" s="503"/>
    </row>
    <row r="24846" spans="2:2">
      <c r="B24846" s="503"/>
    </row>
    <row r="24847" spans="2:2">
      <c r="B24847" s="503"/>
    </row>
    <row r="24848" spans="2:2">
      <c r="B24848" s="503"/>
    </row>
    <row r="24849" spans="2:2">
      <c r="B24849" s="503"/>
    </row>
    <row r="24850" spans="2:2">
      <c r="B24850" s="503"/>
    </row>
    <row r="24851" spans="2:2">
      <c r="B24851" s="503"/>
    </row>
    <row r="24852" spans="2:2">
      <c r="B24852" s="503"/>
    </row>
    <row r="24853" spans="2:2">
      <c r="B24853" s="503"/>
    </row>
    <row r="24854" spans="2:2">
      <c r="B24854" s="503"/>
    </row>
    <row r="24855" spans="2:2">
      <c r="B24855" s="503"/>
    </row>
    <row r="24856" spans="2:2">
      <c r="B24856" s="503"/>
    </row>
    <row r="24857" spans="2:2">
      <c r="B24857" s="503"/>
    </row>
    <row r="24858" spans="2:2">
      <c r="B24858" s="503"/>
    </row>
    <row r="24859" spans="2:2">
      <c r="B24859" s="503"/>
    </row>
    <row r="24860" spans="2:2">
      <c r="B24860" s="503"/>
    </row>
    <row r="24861" spans="2:2">
      <c r="B24861" s="503"/>
    </row>
    <row r="24862" spans="2:2">
      <c r="B24862" s="503"/>
    </row>
    <row r="24863" spans="2:2">
      <c r="B24863" s="503"/>
    </row>
    <row r="24864" spans="2:2">
      <c r="B24864" s="503"/>
    </row>
    <row r="24865" spans="2:2">
      <c r="B24865" s="503"/>
    </row>
    <row r="24866" spans="2:2">
      <c r="B24866" s="503"/>
    </row>
    <row r="24867" spans="2:2">
      <c r="B24867" s="503"/>
    </row>
    <row r="24868" spans="2:2">
      <c r="B24868" s="503"/>
    </row>
    <row r="24869" spans="2:2">
      <c r="B24869" s="503"/>
    </row>
    <row r="24870" spans="2:2">
      <c r="B24870" s="503"/>
    </row>
    <row r="24871" spans="2:2">
      <c r="B24871" s="503"/>
    </row>
    <row r="24872" spans="2:2">
      <c r="B24872" s="503"/>
    </row>
    <row r="24873" spans="2:2">
      <c r="B24873" s="503"/>
    </row>
    <row r="24874" spans="2:2">
      <c r="B24874" s="503"/>
    </row>
    <row r="24875" spans="2:2">
      <c r="B24875" s="503"/>
    </row>
    <row r="24876" spans="2:2">
      <c r="B24876" s="503"/>
    </row>
    <row r="24877" spans="2:2">
      <c r="B24877" s="503"/>
    </row>
    <row r="24878" spans="2:2">
      <c r="B24878" s="503"/>
    </row>
    <row r="24879" spans="2:2">
      <c r="B24879" s="503"/>
    </row>
    <row r="24880" spans="2:2">
      <c r="B24880" s="503"/>
    </row>
    <row r="24881" spans="2:2">
      <c r="B24881" s="503"/>
    </row>
    <row r="24882" spans="2:2">
      <c r="B24882" s="503"/>
    </row>
    <row r="24883" spans="2:2">
      <c r="B24883" s="503"/>
    </row>
    <row r="24884" spans="2:2">
      <c r="B24884" s="503"/>
    </row>
    <row r="24885" spans="2:2">
      <c r="B24885" s="503"/>
    </row>
    <row r="24886" spans="2:2">
      <c r="B24886" s="503"/>
    </row>
    <row r="24887" spans="2:2">
      <c r="B24887" s="503"/>
    </row>
    <row r="24888" spans="2:2">
      <c r="B24888" s="503"/>
    </row>
    <row r="24889" spans="2:2">
      <c r="B24889" s="503"/>
    </row>
    <row r="24890" spans="2:2">
      <c r="B24890" s="503"/>
    </row>
    <row r="24891" spans="2:2">
      <c r="B24891" s="503"/>
    </row>
    <row r="24892" spans="2:2">
      <c r="B24892" s="503"/>
    </row>
    <row r="24893" spans="2:2">
      <c r="B24893" s="503"/>
    </row>
    <row r="24894" spans="2:2">
      <c r="B24894" s="503"/>
    </row>
    <row r="24895" spans="2:2">
      <c r="B24895" s="503"/>
    </row>
    <row r="24896" spans="2:2">
      <c r="B24896" s="503"/>
    </row>
    <row r="24897" spans="2:2">
      <c r="B24897" s="503"/>
    </row>
    <row r="24898" spans="2:2">
      <c r="B24898" s="503"/>
    </row>
    <row r="24899" spans="2:2">
      <c r="B24899" s="503"/>
    </row>
    <row r="24900" spans="2:2">
      <c r="B24900" s="503"/>
    </row>
    <row r="24901" spans="2:2">
      <c r="B24901" s="503"/>
    </row>
    <row r="24902" spans="2:2">
      <c r="B24902" s="503"/>
    </row>
    <row r="24903" spans="2:2">
      <c r="B24903" s="503"/>
    </row>
    <row r="24904" spans="2:2">
      <c r="B24904" s="503"/>
    </row>
    <row r="24905" spans="2:2">
      <c r="B24905" s="503"/>
    </row>
    <row r="24906" spans="2:2">
      <c r="B24906" s="503"/>
    </row>
    <row r="24907" spans="2:2">
      <c r="B24907" s="503"/>
    </row>
    <row r="24908" spans="2:2">
      <c r="B24908" s="503"/>
    </row>
    <row r="24909" spans="2:2">
      <c r="B24909" s="503"/>
    </row>
    <row r="24910" spans="2:2">
      <c r="B24910" s="503"/>
    </row>
    <row r="24911" spans="2:2">
      <c r="B24911" s="503"/>
    </row>
    <row r="24912" spans="2:2">
      <c r="B24912" s="503"/>
    </row>
    <row r="24913" spans="2:2">
      <c r="B24913" s="503"/>
    </row>
    <row r="24914" spans="2:2">
      <c r="B24914" s="503"/>
    </row>
    <row r="24915" spans="2:2">
      <c r="B24915" s="503"/>
    </row>
    <row r="24916" spans="2:2">
      <c r="B24916" s="503"/>
    </row>
    <row r="24917" spans="2:2">
      <c r="B24917" s="503"/>
    </row>
    <row r="24918" spans="2:2">
      <c r="B24918" s="503"/>
    </row>
    <row r="24919" spans="2:2">
      <c r="B24919" s="503"/>
    </row>
    <row r="24920" spans="2:2">
      <c r="B24920" s="503"/>
    </row>
    <row r="24921" spans="2:2">
      <c r="B24921" s="503"/>
    </row>
    <row r="24922" spans="2:2">
      <c r="B24922" s="503"/>
    </row>
    <row r="24923" spans="2:2">
      <c r="B24923" s="503"/>
    </row>
    <row r="24924" spans="2:2">
      <c r="B24924" s="503"/>
    </row>
    <row r="24925" spans="2:2">
      <c r="B24925" s="503"/>
    </row>
    <row r="24926" spans="2:2">
      <c r="B24926" s="503"/>
    </row>
    <row r="24927" spans="2:2">
      <c r="B24927" s="503"/>
    </row>
    <row r="24928" spans="2:2">
      <c r="B24928" s="503"/>
    </row>
    <row r="24929" spans="2:2">
      <c r="B24929" s="503"/>
    </row>
    <row r="24930" spans="2:2">
      <c r="B24930" s="503"/>
    </row>
    <row r="24931" spans="2:2">
      <c r="B24931" s="503"/>
    </row>
    <row r="24932" spans="2:2">
      <c r="B24932" s="503"/>
    </row>
    <row r="24933" spans="2:2">
      <c r="B24933" s="503"/>
    </row>
    <row r="24934" spans="2:2">
      <c r="B24934" s="503"/>
    </row>
    <row r="24935" spans="2:2">
      <c r="B24935" s="503"/>
    </row>
    <row r="24936" spans="2:2">
      <c r="B24936" s="503"/>
    </row>
    <row r="24937" spans="2:2">
      <c r="B24937" s="503"/>
    </row>
    <row r="24938" spans="2:2">
      <c r="B24938" s="503"/>
    </row>
    <row r="24939" spans="2:2">
      <c r="B24939" s="503"/>
    </row>
    <row r="24940" spans="2:2">
      <c r="B24940" s="503"/>
    </row>
    <row r="24941" spans="2:2">
      <c r="B24941" s="503"/>
    </row>
    <row r="24942" spans="2:2">
      <c r="B24942" s="503"/>
    </row>
    <row r="24943" spans="2:2">
      <c r="B24943" s="503"/>
    </row>
    <row r="24944" spans="2:2">
      <c r="B24944" s="503"/>
    </row>
    <row r="24945" spans="2:2">
      <c r="B24945" s="503"/>
    </row>
    <row r="24946" spans="2:2">
      <c r="B24946" s="503"/>
    </row>
    <row r="24947" spans="2:2">
      <c r="B24947" s="503"/>
    </row>
    <row r="24948" spans="2:2">
      <c r="B24948" s="503"/>
    </row>
    <row r="24949" spans="2:2">
      <c r="B24949" s="503"/>
    </row>
    <row r="24950" spans="2:2">
      <c r="B24950" s="503"/>
    </row>
    <row r="24951" spans="2:2">
      <c r="B24951" s="503"/>
    </row>
    <row r="24952" spans="2:2">
      <c r="B24952" s="503"/>
    </row>
    <row r="24953" spans="2:2">
      <c r="B24953" s="503"/>
    </row>
    <row r="24954" spans="2:2">
      <c r="B24954" s="503"/>
    </row>
    <row r="24955" spans="2:2">
      <c r="B24955" s="503"/>
    </row>
    <row r="24956" spans="2:2">
      <c r="B24956" s="503"/>
    </row>
    <row r="24957" spans="2:2">
      <c r="B24957" s="503"/>
    </row>
    <row r="24958" spans="2:2">
      <c r="B24958" s="503"/>
    </row>
    <row r="24959" spans="2:2">
      <c r="B24959" s="503"/>
    </row>
    <row r="24960" spans="2:2">
      <c r="B24960" s="503"/>
    </row>
    <row r="24961" spans="2:2">
      <c r="B24961" s="503"/>
    </row>
    <row r="24962" spans="2:2">
      <c r="B24962" s="503"/>
    </row>
    <row r="24963" spans="2:2">
      <c r="B24963" s="503"/>
    </row>
    <row r="24964" spans="2:2">
      <c r="B24964" s="503"/>
    </row>
    <row r="24965" spans="2:2">
      <c r="B24965" s="503"/>
    </row>
    <row r="24966" spans="2:2">
      <c r="B24966" s="503"/>
    </row>
    <row r="24967" spans="2:2">
      <c r="B24967" s="503"/>
    </row>
    <row r="24968" spans="2:2">
      <c r="B24968" s="503"/>
    </row>
    <row r="24969" spans="2:2">
      <c r="B24969" s="503"/>
    </row>
    <row r="24970" spans="2:2">
      <c r="B24970" s="503"/>
    </row>
    <row r="24971" spans="2:2">
      <c r="B24971" s="503"/>
    </row>
    <row r="24972" spans="2:2">
      <c r="B24972" s="503"/>
    </row>
    <row r="24973" spans="2:2">
      <c r="B24973" s="503"/>
    </row>
    <row r="24974" spans="2:2">
      <c r="B24974" s="503"/>
    </row>
    <row r="24975" spans="2:2">
      <c r="B24975" s="503"/>
    </row>
    <row r="24976" spans="2:2">
      <c r="B24976" s="503"/>
    </row>
    <row r="24977" spans="2:2">
      <c r="B24977" s="503"/>
    </row>
    <row r="24978" spans="2:2">
      <c r="B24978" s="503"/>
    </row>
    <row r="24979" spans="2:2">
      <c r="B24979" s="503"/>
    </row>
    <row r="24980" spans="2:2">
      <c r="B24980" s="503"/>
    </row>
    <row r="24981" spans="2:2">
      <c r="B24981" s="503"/>
    </row>
    <row r="24982" spans="2:2">
      <c r="B24982" s="503"/>
    </row>
    <row r="24983" spans="2:2">
      <c r="B24983" s="503"/>
    </row>
    <row r="24984" spans="2:2">
      <c r="B24984" s="503"/>
    </row>
    <row r="24985" spans="2:2">
      <c r="B24985" s="503"/>
    </row>
    <row r="24986" spans="2:2">
      <c r="B24986" s="503"/>
    </row>
    <row r="24987" spans="2:2">
      <c r="B24987" s="503"/>
    </row>
    <row r="24988" spans="2:2">
      <c r="B24988" s="503"/>
    </row>
    <row r="24989" spans="2:2">
      <c r="B24989" s="503"/>
    </row>
    <row r="24990" spans="2:2">
      <c r="B24990" s="503"/>
    </row>
    <row r="24991" spans="2:2">
      <c r="B24991" s="503"/>
    </row>
    <row r="24992" spans="2:2">
      <c r="B24992" s="503"/>
    </row>
    <row r="24993" spans="2:2">
      <c r="B24993" s="503"/>
    </row>
    <row r="24994" spans="2:2">
      <c r="B24994" s="503"/>
    </row>
    <row r="24995" spans="2:2">
      <c r="B24995" s="503"/>
    </row>
    <row r="24996" spans="2:2">
      <c r="B24996" s="503"/>
    </row>
    <row r="24997" spans="2:2">
      <c r="B24997" s="503"/>
    </row>
    <row r="24998" spans="2:2">
      <c r="B24998" s="503"/>
    </row>
    <row r="24999" spans="2:2">
      <c r="B24999" s="503"/>
    </row>
    <row r="25000" spans="2:2">
      <c r="B25000" s="503"/>
    </row>
    <row r="25001" spans="2:2">
      <c r="B25001" s="503"/>
    </row>
    <row r="25002" spans="2:2">
      <c r="B25002" s="503"/>
    </row>
    <row r="25003" spans="2:2">
      <c r="B25003" s="503"/>
    </row>
    <row r="25004" spans="2:2">
      <c r="B25004" s="503"/>
    </row>
    <row r="25005" spans="2:2">
      <c r="B25005" s="503"/>
    </row>
    <row r="25006" spans="2:2">
      <c r="B25006" s="503"/>
    </row>
    <row r="25007" spans="2:2">
      <c r="B25007" s="503"/>
    </row>
    <row r="25008" spans="2:2">
      <c r="B25008" s="503"/>
    </row>
    <row r="25009" spans="2:2">
      <c r="B25009" s="503"/>
    </row>
    <row r="25010" spans="2:2">
      <c r="B25010" s="503"/>
    </row>
    <row r="25011" spans="2:2">
      <c r="B25011" s="503"/>
    </row>
    <row r="25012" spans="2:2">
      <c r="B25012" s="503"/>
    </row>
    <row r="25013" spans="2:2">
      <c r="B25013" s="503"/>
    </row>
    <row r="25014" spans="2:2">
      <c r="B25014" s="503"/>
    </row>
    <row r="25015" spans="2:2">
      <c r="B25015" s="503"/>
    </row>
    <row r="25016" spans="2:2">
      <c r="B25016" s="503"/>
    </row>
    <row r="25017" spans="2:2">
      <c r="B25017" s="503"/>
    </row>
    <row r="25018" spans="2:2">
      <c r="B25018" s="503"/>
    </row>
    <row r="25019" spans="2:2">
      <c r="B25019" s="503"/>
    </row>
    <row r="25020" spans="2:2">
      <c r="B25020" s="503"/>
    </row>
    <row r="25021" spans="2:2">
      <c r="B25021" s="503"/>
    </row>
    <row r="25022" spans="2:2">
      <c r="B25022" s="503"/>
    </row>
    <row r="25023" spans="2:2">
      <c r="B25023" s="503"/>
    </row>
    <row r="25024" spans="2:2">
      <c r="B25024" s="503"/>
    </row>
    <row r="25025" spans="2:2">
      <c r="B25025" s="503"/>
    </row>
    <row r="25026" spans="2:2">
      <c r="B25026" s="503"/>
    </row>
    <row r="25027" spans="2:2">
      <c r="B25027" s="503"/>
    </row>
    <row r="25028" spans="2:2">
      <c r="B25028" s="503"/>
    </row>
    <row r="25029" spans="2:2">
      <c r="B25029" s="503"/>
    </row>
    <row r="25030" spans="2:2">
      <c r="B25030" s="503"/>
    </row>
    <row r="25031" spans="2:2">
      <c r="B25031" s="503"/>
    </row>
    <row r="25032" spans="2:2">
      <c r="B25032" s="503"/>
    </row>
    <row r="25033" spans="2:2">
      <c r="B25033" s="503"/>
    </row>
    <row r="25034" spans="2:2">
      <c r="B25034" s="503"/>
    </row>
    <row r="25035" spans="2:2">
      <c r="B25035" s="503"/>
    </row>
    <row r="25036" spans="2:2">
      <c r="B25036" s="503"/>
    </row>
    <row r="25037" spans="2:2">
      <c r="B25037" s="503"/>
    </row>
    <row r="25038" spans="2:2">
      <c r="B25038" s="503"/>
    </row>
    <row r="25039" spans="2:2">
      <c r="B25039" s="503"/>
    </row>
    <row r="25040" spans="2:2">
      <c r="B25040" s="503"/>
    </row>
    <row r="25041" spans="2:2">
      <c r="B25041" s="503"/>
    </row>
    <row r="25042" spans="2:2">
      <c r="B25042" s="503"/>
    </row>
    <row r="25043" spans="2:2">
      <c r="B25043" s="503"/>
    </row>
    <row r="25044" spans="2:2">
      <c r="B25044" s="503"/>
    </row>
    <row r="25045" spans="2:2">
      <c r="B25045" s="503"/>
    </row>
    <row r="25046" spans="2:2">
      <c r="B25046" s="503"/>
    </row>
    <row r="25047" spans="2:2">
      <c r="B25047" s="503"/>
    </row>
    <row r="25048" spans="2:2">
      <c r="B25048" s="503"/>
    </row>
    <row r="25049" spans="2:2">
      <c r="B25049" s="503"/>
    </row>
    <row r="25050" spans="2:2">
      <c r="B25050" s="503"/>
    </row>
    <row r="25051" spans="2:2">
      <c r="B25051" s="503"/>
    </row>
    <row r="25052" spans="2:2">
      <c r="B25052" s="503"/>
    </row>
    <row r="25053" spans="2:2">
      <c r="B25053" s="503"/>
    </row>
    <row r="25054" spans="2:2">
      <c r="B25054" s="503"/>
    </row>
    <row r="25055" spans="2:2">
      <c r="B25055" s="503"/>
    </row>
    <row r="25056" spans="2:2">
      <c r="B25056" s="503"/>
    </row>
    <row r="25057" spans="2:2">
      <c r="B25057" s="503"/>
    </row>
    <row r="25058" spans="2:2">
      <c r="B25058" s="503"/>
    </row>
    <row r="25059" spans="2:2">
      <c r="B25059" s="503"/>
    </row>
    <row r="25060" spans="2:2">
      <c r="B25060" s="503"/>
    </row>
    <row r="25061" spans="2:2">
      <c r="B25061" s="503"/>
    </row>
    <row r="25062" spans="2:2">
      <c r="B25062" s="503"/>
    </row>
    <row r="25063" spans="2:2">
      <c r="B25063" s="503"/>
    </row>
    <row r="25064" spans="2:2">
      <c r="B25064" s="503"/>
    </row>
    <row r="25065" spans="2:2">
      <c r="B25065" s="503"/>
    </row>
    <row r="25066" spans="2:2">
      <c r="B25066" s="503"/>
    </row>
    <row r="25067" spans="2:2">
      <c r="B25067" s="503"/>
    </row>
    <row r="25068" spans="2:2">
      <c r="B25068" s="503"/>
    </row>
    <row r="25069" spans="2:2">
      <c r="B25069" s="503"/>
    </row>
    <row r="25070" spans="2:2">
      <c r="B25070" s="503"/>
    </row>
    <row r="25071" spans="2:2">
      <c r="B25071" s="503"/>
    </row>
    <row r="25072" spans="2:2">
      <c r="B25072" s="503"/>
    </row>
    <row r="25073" spans="2:2">
      <c r="B25073" s="503"/>
    </row>
    <row r="25074" spans="2:2">
      <c r="B25074" s="503"/>
    </row>
    <row r="25075" spans="2:2">
      <c r="B25075" s="503"/>
    </row>
    <row r="25076" spans="2:2">
      <c r="B25076" s="503"/>
    </row>
    <row r="25077" spans="2:2">
      <c r="B25077" s="503"/>
    </row>
    <row r="25078" spans="2:2">
      <c r="B25078" s="503"/>
    </row>
    <row r="25079" spans="2:2">
      <c r="B25079" s="503"/>
    </row>
    <row r="25080" spans="2:2">
      <c r="B25080" s="503"/>
    </row>
    <row r="25081" spans="2:2">
      <c r="B25081" s="503"/>
    </row>
    <row r="25082" spans="2:2">
      <c r="B25082" s="503"/>
    </row>
    <row r="25083" spans="2:2">
      <c r="B25083" s="503"/>
    </row>
    <row r="25084" spans="2:2">
      <c r="B25084" s="503"/>
    </row>
    <row r="25085" spans="2:2">
      <c r="B25085" s="503"/>
    </row>
    <row r="25086" spans="2:2">
      <c r="B25086" s="503"/>
    </row>
    <row r="25087" spans="2:2">
      <c r="B25087" s="503"/>
    </row>
    <row r="25088" spans="2:2">
      <c r="B25088" s="503"/>
    </row>
    <row r="25089" spans="2:2">
      <c r="B25089" s="503"/>
    </row>
    <row r="25090" spans="2:2">
      <c r="B25090" s="503"/>
    </row>
    <row r="25091" spans="2:2">
      <c r="B25091" s="503"/>
    </row>
    <row r="25092" spans="2:2">
      <c r="B25092" s="503"/>
    </row>
    <row r="25093" spans="2:2">
      <c r="B25093" s="503"/>
    </row>
    <row r="25094" spans="2:2">
      <c r="B25094" s="503"/>
    </row>
    <row r="25095" spans="2:2">
      <c r="B25095" s="503"/>
    </row>
    <row r="25096" spans="2:2">
      <c r="B25096" s="503"/>
    </row>
    <row r="25097" spans="2:2">
      <c r="B25097" s="503"/>
    </row>
    <row r="25098" spans="2:2">
      <c r="B25098" s="503"/>
    </row>
    <row r="25099" spans="2:2">
      <c r="B25099" s="503"/>
    </row>
    <row r="25100" spans="2:2">
      <c r="B25100" s="503"/>
    </row>
    <row r="25101" spans="2:2">
      <c r="B25101" s="503"/>
    </row>
    <row r="25102" spans="2:2">
      <c r="B25102" s="503"/>
    </row>
    <row r="25103" spans="2:2">
      <c r="B25103" s="503"/>
    </row>
    <row r="25104" spans="2:2">
      <c r="B25104" s="503"/>
    </row>
    <row r="25105" spans="2:2">
      <c r="B25105" s="503"/>
    </row>
    <row r="25106" spans="2:2">
      <c r="B25106" s="503"/>
    </row>
    <row r="25107" spans="2:2">
      <c r="B25107" s="503"/>
    </row>
    <row r="25108" spans="2:2">
      <c r="B25108" s="503"/>
    </row>
    <row r="25109" spans="2:2">
      <c r="B25109" s="503"/>
    </row>
    <row r="25110" spans="2:2">
      <c r="B25110" s="503"/>
    </row>
    <row r="25111" spans="2:2">
      <c r="B25111" s="503"/>
    </row>
    <row r="25112" spans="2:2">
      <c r="B25112" s="503"/>
    </row>
    <row r="25113" spans="2:2">
      <c r="B25113" s="503"/>
    </row>
    <row r="25114" spans="2:2">
      <c r="B25114" s="503"/>
    </row>
    <row r="25115" spans="2:2">
      <c r="B25115" s="503"/>
    </row>
    <row r="25116" spans="2:2">
      <c r="B25116" s="503"/>
    </row>
    <row r="25117" spans="2:2">
      <c r="B25117" s="503"/>
    </row>
    <row r="25118" spans="2:2">
      <c r="B25118" s="503"/>
    </row>
    <row r="25119" spans="2:2">
      <c r="B25119" s="503"/>
    </row>
    <row r="25120" spans="2:2">
      <c r="B25120" s="503"/>
    </row>
    <row r="25121" spans="2:2">
      <c r="B25121" s="503"/>
    </row>
    <row r="25122" spans="2:2">
      <c r="B25122" s="503"/>
    </row>
    <row r="25123" spans="2:2">
      <c r="B25123" s="503"/>
    </row>
    <row r="25124" spans="2:2">
      <c r="B25124" s="503"/>
    </row>
    <row r="25125" spans="2:2">
      <c r="B25125" s="503"/>
    </row>
    <row r="25126" spans="2:2">
      <c r="B25126" s="503"/>
    </row>
    <row r="25127" spans="2:2">
      <c r="B25127" s="503"/>
    </row>
    <row r="25128" spans="2:2">
      <c r="B25128" s="503"/>
    </row>
    <row r="25129" spans="2:2">
      <c r="B25129" s="503"/>
    </row>
    <row r="25130" spans="2:2">
      <c r="B25130" s="503"/>
    </row>
    <row r="25131" spans="2:2">
      <c r="B25131" s="503"/>
    </row>
    <row r="25132" spans="2:2">
      <c r="B25132" s="503"/>
    </row>
    <row r="25133" spans="2:2">
      <c r="B25133" s="503"/>
    </row>
    <row r="25134" spans="2:2">
      <c r="B25134" s="503"/>
    </row>
    <row r="25135" spans="2:2">
      <c r="B25135" s="503"/>
    </row>
    <row r="25136" spans="2:2">
      <c r="B25136" s="503"/>
    </row>
    <row r="25137" spans="2:2">
      <c r="B25137" s="503"/>
    </row>
    <row r="25138" spans="2:2">
      <c r="B25138" s="503"/>
    </row>
    <row r="25139" spans="2:2">
      <c r="B25139" s="503"/>
    </row>
    <row r="25140" spans="2:2">
      <c r="B25140" s="503"/>
    </row>
    <row r="25141" spans="2:2">
      <c r="B25141" s="503"/>
    </row>
    <row r="25142" spans="2:2">
      <c r="B25142" s="503"/>
    </row>
    <row r="25143" spans="2:2">
      <c r="B25143" s="503"/>
    </row>
    <row r="25144" spans="2:2">
      <c r="B25144" s="503"/>
    </row>
    <row r="25145" spans="2:2">
      <c r="B25145" s="503"/>
    </row>
    <row r="25146" spans="2:2">
      <c r="B25146" s="503"/>
    </row>
    <row r="25147" spans="2:2">
      <c r="B25147" s="503"/>
    </row>
    <row r="25148" spans="2:2">
      <c r="B25148" s="503"/>
    </row>
    <row r="25149" spans="2:2">
      <c r="B25149" s="503"/>
    </row>
    <row r="25150" spans="2:2">
      <c r="B25150" s="503"/>
    </row>
    <row r="25151" spans="2:2">
      <c r="B25151" s="503"/>
    </row>
    <row r="25152" spans="2:2">
      <c r="B25152" s="503"/>
    </row>
    <row r="25153" spans="2:2">
      <c r="B25153" s="503"/>
    </row>
    <row r="25154" spans="2:2">
      <c r="B25154" s="503"/>
    </row>
    <row r="25155" spans="2:2">
      <c r="B25155" s="503"/>
    </row>
    <row r="25156" spans="2:2">
      <c r="B25156" s="503"/>
    </row>
    <row r="25157" spans="2:2">
      <c r="B25157" s="503"/>
    </row>
    <row r="25158" spans="2:2">
      <c r="B25158" s="503"/>
    </row>
    <row r="25159" spans="2:2">
      <c r="B25159" s="503"/>
    </row>
    <row r="25160" spans="2:2">
      <c r="B25160" s="503"/>
    </row>
    <row r="25161" spans="2:2">
      <c r="B25161" s="503"/>
    </row>
    <row r="25162" spans="2:2">
      <c r="B25162" s="503"/>
    </row>
    <row r="25163" spans="2:2">
      <c r="B25163" s="503"/>
    </row>
    <row r="25164" spans="2:2">
      <c r="B25164" s="503"/>
    </row>
    <row r="25165" spans="2:2">
      <c r="B25165" s="503"/>
    </row>
    <row r="25166" spans="2:2">
      <c r="B25166" s="503"/>
    </row>
    <row r="25167" spans="2:2">
      <c r="B25167" s="503"/>
    </row>
    <row r="25168" spans="2:2">
      <c r="B25168" s="503"/>
    </row>
    <row r="25169" spans="2:2">
      <c r="B25169" s="503"/>
    </row>
    <row r="25170" spans="2:2">
      <c r="B25170" s="503"/>
    </row>
    <row r="25171" spans="2:2">
      <c r="B25171" s="503"/>
    </row>
    <row r="25172" spans="2:2">
      <c r="B25172" s="503"/>
    </row>
    <row r="25173" spans="2:2">
      <c r="B25173" s="503"/>
    </row>
    <row r="25174" spans="2:2">
      <c r="B25174" s="503"/>
    </row>
    <row r="25175" spans="2:2">
      <c r="B25175" s="503"/>
    </row>
    <row r="25176" spans="2:2">
      <c r="B25176" s="503"/>
    </row>
    <row r="25177" spans="2:2">
      <c r="B25177" s="503"/>
    </row>
    <row r="25178" spans="2:2">
      <c r="B25178" s="503"/>
    </row>
    <row r="25179" spans="2:2">
      <c r="B25179" s="503"/>
    </row>
    <row r="25180" spans="2:2">
      <c r="B25180" s="503"/>
    </row>
    <row r="25181" spans="2:2">
      <c r="B25181" s="503"/>
    </row>
    <row r="25182" spans="2:2">
      <c r="B25182" s="503"/>
    </row>
    <row r="25183" spans="2:2">
      <c r="B25183" s="503"/>
    </row>
    <row r="25184" spans="2:2">
      <c r="B25184" s="503"/>
    </row>
    <row r="25185" spans="2:2">
      <c r="B25185" s="503"/>
    </row>
    <row r="25186" spans="2:2">
      <c r="B25186" s="503"/>
    </row>
    <row r="25187" spans="2:2">
      <c r="B25187" s="503"/>
    </row>
    <row r="25188" spans="2:2">
      <c r="B25188" s="503"/>
    </row>
    <row r="25189" spans="2:2">
      <c r="B25189" s="503"/>
    </row>
    <row r="25190" spans="2:2">
      <c r="B25190" s="503"/>
    </row>
    <row r="25191" spans="2:2">
      <c r="B25191" s="503"/>
    </row>
    <row r="25192" spans="2:2">
      <c r="B25192" s="503"/>
    </row>
    <row r="25193" spans="2:2">
      <c r="B25193" s="503"/>
    </row>
    <row r="25194" spans="2:2">
      <c r="B25194" s="503"/>
    </row>
    <row r="25195" spans="2:2">
      <c r="B25195" s="503"/>
    </row>
    <row r="25196" spans="2:2">
      <c r="B25196" s="503"/>
    </row>
    <row r="25197" spans="2:2">
      <c r="B25197" s="503"/>
    </row>
    <row r="25198" spans="2:2">
      <c r="B25198" s="503"/>
    </row>
    <row r="25199" spans="2:2">
      <c r="B25199" s="503"/>
    </row>
    <row r="25200" spans="2:2">
      <c r="B25200" s="503"/>
    </row>
    <row r="25201" spans="2:2">
      <c r="B25201" s="503"/>
    </row>
    <row r="25202" spans="2:2">
      <c r="B25202" s="503"/>
    </row>
    <row r="25203" spans="2:2">
      <c r="B25203" s="503"/>
    </row>
    <row r="25204" spans="2:2">
      <c r="B25204" s="503"/>
    </row>
    <row r="25205" spans="2:2">
      <c r="B25205" s="503"/>
    </row>
    <row r="25206" spans="2:2">
      <c r="B25206" s="503"/>
    </row>
    <row r="25207" spans="2:2">
      <c r="B25207" s="503"/>
    </row>
    <row r="25208" spans="2:2">
      <c r="B25208" s="503"/>
    </row>
    <row r="25209" spans="2:2">
      <c r="B25209" s="503"/>
    </row>
    <row r="25210" spans="2:2">
      <c r="B25210" s="503"/>
    </row>
    <row r="25211" spans="2:2">
      <c r="B25211" s="503"/>
    </row>
    <row r="25212" spans="2:2">
      <c r="B25212" s="503"/>
    </row>
    <row r="25213" spans="2:2">
      <c r="B25213" s="503"/>
    </row>
    <row r="25214" spans="2:2">
      <c r="B25214" s="503"/>
    </row>
    <row r="25215" spans="2:2">
      <c r="B25215" s="503"/>
    </row>
    <row r="25216" spans="2:2">
      <c r="B25216" s="503"/>
    </row>
    <row r="25217" spans="2:2">
      <c r="B25217" s="503"/>
    </row>
    <row r="25218" spans="2:2">
      <c r="B25218" s="503"/>
    </row>
    <row r="25219" spans="2:2">
      <c r="B25219" s="503"/>
    </row>
    <row r="25220" spans="2:2">
      <c r="B25220" s="503"/>
    </row>
    <row r="25221" spans="2:2">
      <c r="B25221" s="503"/>
    </row>
    <row r="25222" spans="2:2">
      <c r="B25222" s="503"/>
    </row>
    <row r="25223" spans="2:2">
      <c r="B25223" s="503"/>
    </row>
    <row r="25224" spans="2:2">
      <c r="B25224" s="503"/>
    </row>
    <row r="25225" spans="2:2">
      <c r="B25225" s="503"/>
    </row>
    <row r="25226" spans="2:2">
      <c r="B25226" s="503"/>
    </row>
    <row r="25227" spans="2:2">
      <c r="B25227" s="503"/>
    </row>
    <row r="25228" spans="2:2">
      <c r="B25228" s="503"/>
    </row>
    <row r="25229" spans="2:2">
      <c r="B25229" s="503"/>
    </row>
    <row r="25230" spans="2:2">
      <c r="B25230" s="503"/>
    </row>
    <row r="25231" spans="2:2">
      <c r="B25231" s="503"/>
    </row>
    <row r="25232" spans="2:2">
      <c r="B25232" s="503"/>
    </row>
    <row r="25233" spans="2:2">
      <c r="B25233" s="503"/>
    </row>
    <row r="25234" spans="2:2">
      <c r="B25234" s="503"/>
    </row>
    <row r="25235" spans="2:2">
      <c r="B25235" s="503"/>
    </row>
    <row r="25236" spans="2:2">
      <c r="B25236" s="503"/>
    </row>
    <row r="25237" spans="2:2">
      <c r="B25237" s="503"/>
    </row>
    <row r="25238" spans="2:2">
      <c r="B25238" s="503"/>
    </row>
    <row r="25239" spans="2:2">
      <c r="B25239" s="503"/>
    </row>
    <row r="25240" spans="2:2">
      <c r="B25240" s="503"/>
    </row>
    <row r="25241" spans="2:2">
      <c r="B25241" s="503"/>
    </row>
    <row r="25242" spans="2:2">
      <c r="B25242" s="503"/>
    </row>
    <row r="25243" spans="2:2">
      <c r="B25243" s="503"/>
    </row>
    <row r="25244" spans="2:2">
      <c r="B25244" s="503"/>
    </row>
    <row r="25245" spans="2:2">
      <c r="B25245" s="503"/>
    </row>
    <row r="25246" spans="2:2">
      <c r="B25246" s="503"/>
    </row>
    <row r="25247" spans="2:2">
      <c r="B25247" s="503"/>
    </row>
    <row r="25248" spans="2:2">
      <c r="B25248" s="503"/>
    </row>
    <row r="25249" spans="2:2">
      <c r="B25249" s="503"/>
    </row>
    <row r="25250" spans="2:2">
      <c r="B25250" s="503"/>
    </row>
    <row r="25251" spans="2:2">
      <c r="B25251" s="503"/>
    </row>
    <row r="25252" spans="2:2">
      <c r="B25252" s="503"/>
    </row>
    <row r="25253" spans="2:2">
      <c r="B25253" s="503"/>
    </row>
    <row r="25254" spans="2:2">
      <c r="B25254" s="503"/>
    </row>
    <row r="25255" spans="2:2">
      <c r="B25255" s="503"/>
    </row>
    <row r="25256" spans="2:2">
      <c r="B25256" s="503"/>
    </row>
    <row r="25257" spans="2:2">
      <c r="B25257" s="503"/>
    </row>
    <row r="25258" spans="2:2">
      <c r="B25258" s="503"/>
    </row>
    <row r="25259" spans="2:2">
      <c r="B25259" s="503"/>
    </row>
    <row r="25260" spans="2:2">
      <c r="B25260" s="503"/>
    </row>
    <row r="25261" spans="2:2">
      <c r="B25261" s="503"/>
    </row>
    <row r="25262" spans="2:2">
      <c r="B25262" s="503"/>
    </row>
    <row r="25263" spans="2:2">
      <c r="B25263" s="503"/>
    </row>
    <row r="25264" spans="2:2">
      <c r="B25264" s="503"/>
    </row>
    <row r="25265" spans="2:2">
      <c r="B25265" s="503"/>
    </row>
    <row r="25266" spans="2:2">
      <c r="B25266" s="503"/>
    </row>
    <row r="25267" spans="2:2">
      <c r="B25267" s="503"/>
    </row>
    <row r="25268" spans="2:2">
      <c r="B25268" s="503"/>
    </row>
    <row r="25269" spans="2:2">
      <c r="B25269" s="503"/>
    </row>
    <row r="25270" spans="2:2">
      <c r="B25270" s="503"/>
    </row>
    <row r="25271" spans="2:2">
      <c r="B25271" s="503"/>
    </row>
    <row r="25272" spans="2:2">
      <c r="B25272" s="503"/>
    </row>
    <row r="25273" spans="2:2">
      <c r="B25273" s="503"/>
    </row>
    <row r="25274" spans="2:2">
      <c r="B25274" s="503"/>
    </row>
    <row r="25275" spans="2:2">
      <c r="B25275" s="503"/>
    </row>
    <row r="25276" spans="2:2">
      <c r="B25276" s="503"/>
    </row>
    <row r="25277" spans="2:2">
      <c r="B25277" s="503"/>
    </row>
    <row r="25278" spans="2:2">
      <c r="B25278" s="503"/>
    </row>
    <row r="25279" spans="2:2">
      <c r="B25279" s="503"/>
    </row>
    <row r="25280" spans="2:2">
      <c r="B25280" s="503"/>
    </row>
    <row r="25281" spans="2:2">
      <c r="B25281" s="503"/>
    </row>
    <row r="25282" spans="2:2">
      <c r="B25282" s="503"/>
    </row>
    <row r="25283" spans="2:2">
      <c r="B25283" s="503"/>
    </row>
    <row r="25284" spans="2:2">
      <c r="B25284" s="503"/>
    </row>
    <row r="25285" spans="2:2">
      <c r="B25285" s="503"/>
    </row>
    <row r="25286" spans="2:2">
      <c r="B25286" s="503"/>
    </row>
    <row r="25287" spans="2:2">
      <c r="B25287" s="503"/>
    </row>
    <row r="25288" spans="2:2">
      <c r="B25288" s="503"/>
    </row>
    <row r="25289" spans="2:2">
      <c r="B25289" s="503"/>
    </row>
    <row r="25290" spans="2:2">
      <c r="B25290" s="503"/>
    </row>
    <row r="25291" spans="2:2">
      <c r="B25291" s="503"/>
    </row>
    <row r="25292" spans="2:2">
      <c r="B25292" s="503"/>
    </row>
    <row r="25293" spans="2:2">
      <c r="B25293" s="503"/>
    </row>
    <row r="25294" spans="2:2">
      <c r="B25294" s="503"/>
    </row>
    <row r="25295" spans="2:2">
      <c r="B25295" s="503"/>
    </row>
    <row r="25296" spans="2:2">
      <c r="B25296" s="503"/>
    </row>
    <row r="25297" spans="2:2">
      <c r="B25297" s="503"/>
    </row>
    <row r="25298" spans="2:2">
      <c r="B25298" s="503"/>
    </row>
    <row r="25299" spans="2:2">
      <c r="B25299" s="503"/>
    </row>
    <row r="25300" spans="2:2">
      <c r="B25300" s="503"/>
    </row>
    <row r="25301" spans="2:2">
      <c r="B25301" s="503"/>
    </row>
    <row r="25302" spans="2:2">
      <c r="B25302" s="503"/>
    </row>
    <row r="25303" spans="2:2">
      <c r="B25303" s="503"/>
    </row>
    <row r="25304" spans="2:2">
      <c r="B25304" s="503"/>
    </row>
    <row r="25305" spans="2:2">
      <c r="B25305" s="503"/>
    </row>
    <row r="25306" spans="2:2">
      <c r="B25306" s="503"/>
    </row>
    <row r="25307" spans="2:2">
      <c r="B25307" s="503"/>
    </row>
    <row r="25308" spans="2:2">
      <c r="B25308" s="503"/>
    </row>
    <row r="25309" spans="2:2">
      <c r="B25309" s="503"/>
    </row>
    <row r="25310" spans="2:2">
      <c r="B25310" s="503"/>
    </row>
    <row r="25311" spans="2:2">
      <c r="B25311" s="503"/>
    </row>
    <row r="25312" spans="2:2">
      <c r="B25312" s="503"/>
    </row>
    <row r="25313" spans="2:2">
      <c r="B25313" s="503"/>
    </row>
    <row r="25314" spans="2:2">
      <c r="B25314" s="503"/>
    </row>
    <row r="25315" spans="2:2">
      <c r="B25315" s="503"/>
    </row>
    <row r="25316" spans="2:2">
      <c r="B25316" s="503"/>
    </row>
    <row r="25317" spans="2:2">
      <c r="B25317" s="503"/>
    </row>
    <row r="25318" spans="2:2">
      <c r="B25318" s="503"/>
    </row>
    <row r="25319" spans="2:2">
      <c r="B25319" s="503"/>
    </row>
    <row r="25320" spans="2:2">
      <c r="B25320" s="503"/>
    </row>
    <row r="25321" spans="2:2">
      <c r="B25321" s="503"/>
    </row>
    <row r="25322" spans="2:2">
      <c r="B25322" s="503"/>
    </row>
    <row r="25323" spans="2:2">
      <c r="B25323" s="503"/>
    </row>
    <row r="25324" spans="2:2">
      <c r="B25324" s="503"/>
    </row>
    <row r="25325" spans="2:2">
      <c r="B25325" s="503"/>
    </row>
    <row r="25326" spans="2:2">
      <c r="B25326" s="503"/>
    </row>
    <row r="25327" spans="2:2">
      <c r="B25327" s="503"/>
    </row>
    <row r="25328" spans="2:2">
      <c r="B25328" s="503"/>
    </row>
    <row r="25329" spans="2:2">
      <c r="B25329" s="503"/>
    </row>
    <row r="25330" spans="2:2">
      <c r="B25330" s="503"/>
    </row>
    <row r="25331" spans="2:2">
      <c r="B25331" s="503"/>
    </row>
    <row r="25332" spans="2:2">
      <c r="B25332" s="503"/>
    </row>
    <row r="25333" spans="2:2">
      <c r="B25333" s="503"/>
    </row>
    <row r="25334" spans="2:2">
      <c r="B25334" s="503"/>
    </row>
    <row r="25335" spans="2:2">
      <c r="B25335" s="503"/>
    </row>
    <row r="25336" spans="2:2">
      <c r="B25336" s="503"/>
    </row>
    <row r="25337" spans="2:2">
      <c r="B25337" s="503"/>
    </row>
    <row r="25338" spans="2:2">
      <c r="B25338" s="503"/>
    </row>
    <row r="25339" spans="2:2">
      <c r="B25339" s="503"/>
    </row>
    <row r="25340" spans="2:2">
      <c r="B25340" s="503"/>
    </row>
    <row r="25341" spans="2:2">
      <c r="B25341" s="503"/>
    </row>
    <row r="25342" spans="2:2">
      <c r="B25342" s="503"/>
    </row>
    <row r="25343" spans="2:2">
      <c r="B25343" s="503"/>
    </row>
    <row r="25344" spans="2:2">
      <c r="B25344" s="503"/>
    </row>
    <row r="25345" spans="2:2">
      <c r="B25345" s="503"/>
    </row>
    <row r="25346" spans="2:2">
      <c r="B25346" s="503"/>
    </row>
    <row r="25347" spans="2:2">
      <c r="B25347" s="503"/>
    </row>
    <row r="25348" spans="2:2">
      <c r="B25348" s="503"/>
    </row>
    <row r="25349" spans="2:2">
      <c r="B25349" s="503"/>
    </row>
    <row r="25350" spans="2:2">
      <c r="B25350" s="503"/>
    </row>
    <row r="25351" spans="2:2">
      <c r="B25351" s="503"/>
    </row>
    <row r="25352" spans="2:2">
      <c r="B25352" s="503"/>
    </row>
    <row r="25353" spans="2:2">
      <c r="B25353" s="503"/>
    </row>
    <row r="25354" spans="2:2">
      <c r="B25354" s="503"/>
    </row>
    <row r="25355" spans="2:2">
      <c r="B25355" s="503"/>
    </row>
    <row r="25356" spans="2:2">
      <c r="B25356" s="503"/>
    </row>
    <row r="25357" spans="2:2">
      <c r="B25357" s="503"/>
    </row>
    <row r="25358" spans="2:2">
      <c r="B25358" s="503"/>
    </row>
    <row r="25359" spans="2:2">
      <c r="B25359" s="503"/>
    </row>
    <row r="25360" spans="2:2">
      <c r="B25360" s="503"/>
    </row>
    <row r="25361" spans="2:2">
      <c r="B25361" s="503"/>
    </row>
    <row r="25362" spans="2:2">
      <c r="B25362" s="503"/>
    </row>
    <row r="25363" spans="2:2">
      <c r="B25363" s="503"/>
    </row>
    <row r="25364" spans="2:2">
      <c r="B25364" s="503"/>
    </row>
    <row r="25365" spans="2:2">
      <c r="B25365" s="503"/>
    </row>
    <row r="25366" spans="2:2">
      <c r="B25366" s="503"/>
    </row>
    <row r="25367" spans="2:2">
      <c r="B25367" s="503"/>
    </row>
    <row r="25368" spans="2:2">
      <c r="B25368" s="503"/>
    </row>
    <row r="25369" spans="2:2">
      <c r="B25369" s="503"/>
    </row>
    <row r="25370" spans="2:2">
      <c r="B25370" s="503"/>
    </row>
    <row r="25371" spans="2:2">
      <c r="B25371" s="503"/>
    </row>
    <row r="25372" spans="2:2">
      <c r="B25372" s="503"/>
    </row>
    <row r="25373" spans="2:2">
      <c r="B25373" s="503"/>
    </row>
    <row r="25374" spans="2:2">
      <c r="B25374" s="503"/>
    </row>
    <row r="25375" spans="2:2">
      <c r="B25375" s="503"/>
    </row>
    <row r="25376" spans="2:2">
      <c r="B25376" s="503"/>
    </row>
    <row r="25377" spans="2:2">
      <c r="B25377" s="503"/>
    </row>
    <row r="25378" spans="2:2">
      <c r="B25378" s="503"/>
    </row>
    <row r="25379" spans="2:2">
      <c r="B25379" s="503"/>
    </row>
    <row r="25380" spans="2:2">
      <c r="B25380" s="503"/>
    </row>
    <row r="25381" spans="2:2">
      <c r="B25381" s="503"/>
    </row>
    <row r="25382" spans="2:2">
      <c r="B25382" s="503"/>
    </row>
    <row r="25383" spans="2:2">
      <c r="B25383" s="503"/>
    </row>
    <row r="25384" spans="2:2">
      <c r="B25384" s="503"/>
    </row>
    <row r="25385" spans="2:2">
      <c r="B25385" s="503"/>
    </row>
    <row r="25386" spans="2:2">
      <c r="B25386" s="503"/>
    </row>
    <row r="25387" spans="2:2">
      <c r="B25387" s="503"/>
    </row>
    <row r="25388" spans="2:2">
      <c r="B25388" s="503"/>
    </row>
    <row r="25389" spans="2:2">
      <c r="B25389" s="503"/>
    </row>
    <row r="25390" spans="2:2">
      <c r="B25390" s="503"/>
    </row>
    <row r="25391" spans="2:2">
      <c r="B25391" s="503"/>
    </row>
    <row r="25392" spans="2:2">
      <c r="B25392" s="503"/>
    </row>
    <row r="25393" spans="2:2">
      <c r="B25393" s="503"/>
    </row>
    <row r="25394" spans="2:2">
      <c r="B25394" s="503"/>
    </row>
    <row r="25395" spans="2:2">
      <c r="B25395" s="503"/>
    </row>
    <row r="25396" spans="2:2">
      <c r="B25396" s="503"/>
    </row>
    <row r="25397" spans="2:2">
      <c r="B25397" s="503"/>
    </row>
    <row r="25398" spans="2:2">
      <c r="B25398" s="503"/>
    </row>
    <row r="25399" spans="2:2">
      <c r="B25399" s="503"/>
    </row>
    <row r="25400" spans="2:2">
      <c r="B25400" s="503"/>
    </row>
    <row r="25401" spans="2:2">
      <c r="B25401" s="503"/>
    </row>
    <row r="25402" spans="2:2">
      <c r="B25402" s="503"/>
    </row>
    <row r="25403" spans="2:2">
      <c r="B25403" s="503"/>
    </row>
    <row r="25404" spans="2:2">
      <c r="B25404" s="503"/>
    </row>
    <row r="25405" spans="2:2">
      <c r="B25405" s="503"/>
    </row>
    <row r="25406" spans="2:2">
      <c r="B25406" s="503"/>
    </row>
    <row r="25407" spans="2:2">
      <c r="B25407" s="503"/>
    </row>
    <row r="25408" spans="2:2">
      <c r="B25408" s="503"/>
    </row>
    <row r="25409" spans="2:2">
      <c r="B25409" s="503"/>
    </row>
    <row r="25410" spans="2:2">
      <c r="B25410" s="503"/>
    </row>
    <row r="25411" spans="2:2">
      <c r="B25411" s="503"/>
    </row>
    <row r="25412" spans="2:2">
      <c r="B25412" s="503"/>
    </row>
    <row r="25413" spans="2:2">
      <c r="B25413" s="503"/>
    </row>
    <row r="25414" spans="2:2">
      <c r="B25414" s="503"/>
    </row>
    <row r="25415" spans="2:2">
      <c r="B25415" s="503"/>
    </row>
    <row r="25416" spans="2:2">
      <c r="B25416" s="503"/>
    </row>
    <row r="25417" spans="2:2">
      <c r="B25417" s="503"/>
    </row>
    <row r="25418" spans="2:2">
      <c r="B25418" s="503"/>
    </row>
    <row r="25419" spans="2:2">
      <c r="B25419" s="503"/>
    </row>
    <row r="25420" spans="2:2">
      <c r="B25420" s="503"/>
    </row>
    <row r="25421" spans="2:2">
      <c r="B25421" s="503"/>
    </row>
    <row r="25422" spans="2:2">
      <c r="B25422" s="503"/>
    </row>
    <row r="25423" spans="2:2">
      <c r="B25423" s="503"/>
    </row>
    <row r="25424" spans="2:2">
      <c r="B25424" s="503"/>
    </row>
    <row r="25425" spans="2:2">
      <c r="B25425" s="503"/>
    </row>
    <row r="25426" spans="2:2">
      <c r="B25426" s="503"/>
    </row>
    <row r="25427" spans="2:2">
      <c r="B25427" s="503"/>
    </row>
    <row r="25428" spans="2:2">
      <c r="B25428" s="503"/>
    </row>
    <row r="25429" spans="2:2">
      <c r="B25429" s="503"/>
    </row>
    <row r="25430" spans="2:2">
      <c r="B25430" s="503"/>
    </row>
    <row r="25431" spans="2:2">
      <c r="B25431" s="503"/>
    </row>
    <row r="25432" spans="2:2">
      <c r="B25432" s="503"/>
    </row>
    <row r="25433" spans="2:2">
      <c r="B25433" s="503"/>
    </row>
    <row r="25434" spans="2:2">
      <c r="B25434" s="503"/>
    </row>
    <row r="25435" spans="2:2">
      <c r="B25435" s="503"/>
    </row>
    <row r="25436" spans="2:2">
      <c r="B25436" s="503"/>
    </row>
    <row r="25437" spans="2:2">
      <c r="B25437" s="503"/>
    </row>
    <row r="25438" spans="2:2">
      <c r="B25438" s="503"/>
    </row>
    <row r="25439" spans="2:2">
      <c r="B25439" s="503"/>
    </row>
    <row r="25440" spans="2:2">
      <c r="B25440" s="503"/>
    </row>
    <row r="25441" spans="2:2">
      <c r="B25441" s="503"/>
    </row>
    <row r="25442" spans="2:2">
      <c r="B25442" s="503"/>
    </row>
    <row r="25443" spans="2:2">
      <c r="B25443" s="503"/>
    </row>
    <row r="25444" spans="2:2">
      <c r="B25444" s="503"/>
    </row>
    <row r="25445" spans="2:2">
      <c r="B25445" s="503"/>
    </row>
    <row r="25446" spans="2:2">
      <c r="B25446" s="503"/>
    </row>
    <row r="25447" spans="2:2">
      <c r="B25447" s="503"/>
    </row>
    <row r="25448" spans="2:2">
      <c r="B25448" s="503"/>
    </row>
    <row r="25449" spans="2:2">
      <c r="B25449" s="503"/>
    </row>
    <row r="25450" spans="2:2">
      <c r="B25450" s="503"/>
    </row>
    <row r="25451" spans="2:2">
      <c r="B25451" s="503"/>
    </row>
    <row r="25452" spans="2:2">
      <c r="B25452" s="503"/>
    </row>
    <row r="25453" spans="2:2">
      <c r="B25453" s="503"/>
    </row>
    <row r="25454" spans="2:2">
      <c r="B25454" s="503"/>
    </row>
    <row r="25455" spans="2:2">
      <c r="B25455" s="503"/>
    </row>
    <row r="25456" spans="2:2">
      <c r="B25456" s="503"/>
    </row>
    <row r="25457" spans="2:2">
      <c r="B25457" s="503"/>
    </row>
    <row r="25458" spans="2:2">
      <c r="B25458" s="503"/>
    </row>
    <row r="25459" spans="2:2">
      <c r="B25459" s="503"/>
    </row>
    <row r="25460" spans="2:2">
      <c r="B25460" s="503"/>
    </row>
    <row r="25461" spans="2:2">
      <c r="B25461" s="503"/>
    </row>
    <row r="25462" spans="2:2">
      <c r="B25462" s="503"/>
    </row>
    <row r="25463" spans="2:2">
      <c r="B25463" s="503"/>
    </row>
    <row r="25464" spans="2:2">
      <c r="B25464" s="503"/>
    </row>
    <row r="25465" spans="2:2">
      <c r="B25465" s="503"/>
    </row>
    <row r="25466" spans="2:2">
      <c r="B25466" s="503"/>
    </row>
    <row r="25467" spans="2:2">
      <c r="B25467" s="503"/>
    </row>
    <row r="25468" spans="2:2">
      <c r="B25468" s="503"/>
    </row>
    <row r="25469" spans="2:2">
      <c r="B25469" s="503"/>
    </row>
    <row r="25470" spans="2:2">
      <c r="B25470" s="503"/>
    </row>
    <row r="25471" spans="2:2">
      <c r="B25471" s="503"/>
    </row>
    <row r="25472" spans="2:2">
      <c r="B25472" s="503"/>
    </row>
    <row r="25473" spans="2:2">
      <c r="B25473" s="503"/>
    </row>
    <row r="25474" spans="2:2">
      <c r="B25474" s="503"/>
    </row>
    <row r="25475" spans="2:2">
      <c r="B25475" s="503"/>
    </row>
    <row r="25476" spans="2:2">
      <c r="B25476" s="503"/>
    </row>
    <row r="25477" spans="2:2">
      <c r="B25477" s="503"/>
    </row>
    <row r="25478" spans="2:2">
      <c r="B25478" s="503"/>
    </row>
    <row r="25479" spans="2:2">
      <c r="B25479" s="503"/>
    </row>
    <row r="25480" spans="2:2">
      <c r="B25480" s="503"/>
    </row>
    <row r="25481" spans="2:2">
      <c r="B25481" s="503"/>
    </row>
    <row r="25482" spans="2:2">
      <c r="B25482" s="503"/>
    </row>
    <row r="25483" spans="2:2">
      <c r="B25483" s="503"/>
    </row>
    <row r="25484" spans="2:2">
      <c r="B25484" s="503"/>
    </row>
    <row r="25485" spans="2:2">
      <c r="B25485" s="503"/>
    </row>
    <row r="25486" spans="2:2">
      <c r="B25486" s="503"/>
    </row>
    <row r="25487" spans="2:2">
      <c r="B25487" s="503"/>
    </row>
    <row r="25488" spans="2:2">
      <c r="B25488" s="503"/>
    </row>
    <row r="25489" spans="2:2">
      <c r="B25489" s="503"/>
    </row>
    <row r="25490" spans="2:2">
      <c r="B25490" s="503"/>
    </row>
    <row r="25491" spans="2:2">
      <c r="B25491" s="503"/>
    </row>
    <row r="25492" spans="2:2">
      <c r="B25492" s="503"/>
    </row>
    <row r="25493" spans="2:2">
      <c r="B25493" s="503"/>
    </row>
    <row r="25494" spans="2:2">
      <c r="B25494" s="503"/>
    </row>
    <row r="25495" spans="2:2">
      <c r="B25495" s="503"/>
    </row>
    <row r="25496" spans="2:2">
      <c r="B25496" s="503"/>
    </row>
    <row r="25497" spans="2:2">
      <c r="B25497" s="503"/>
    </row>
    <row r="25498" spans="2:2">
      <c r="B25498" s="503"/>
    </row>
    <row r="25499" spans="2:2">
      <c r="B25499" s="503"/>
    </row>
    <row r="25500" spans="2:2">
      <c r="B25500" s="503"/>
    </row>
    <row r="25501" spans="2:2">
      <c r="B25501" s="503"/>
    </row>
    <row r="25502" spans="2:2">
      <c r="B25502" s="503"/>
    </row>
    <row r="25503" spans="2:2">
      <c r="B25503" s="503"/>
    </row>
    <row r="25504" spans="2:2">
      <c r="B25504" s="503"/>
    </row>
    <row r="25505" spans="2:2">
      <c r="B25505" s="503"/>
    </row>
    <row r="25506" spans="2:2">
      <c r="B25506" s="503"/>
    </row>
    <row r="25507" spans="2:2">
      <c r="B25507" s="503"/>
    </row>
    <row r="25508" spans="2:2">
      <c r="B25508" s="503"/>
    </row>
    <row r="25509" spans="2:2">
      <c r="B25509" s="503"/>
    </row>
    <row r="25510" spans="2:2">
      <c r="B25510" s="503"/>
    </row>
    <row r="25511" spans="2:2">
      <c r="B25511" s="503"/>
    </row>
    <row r="25512" spans="2:2">
      <c r="B25512" s="503"/>
    </row>
    <row r="25513" spans="2:2">
      <c r="B25513" s="503"/>
    </row>
    <row r="25514" spans="2:2">
      <c r="B25514" s="503"/>
    </row>
    <row r="25515" spans="2:2">
      <c r="B25515" s="503"/>
    </row>
    <row r="25516" spans="2:2">
      <c r="B25516" s="503"/>
    </row>
    <row r="25517" spans="2:2">
      <c r="B25517" s="503"/>
    </row>
    <row r="25518" spans="2:2">
      <c r="B25518" s="503"/>
    </row>
    <row r="25519" spans="2:2">
      <c r="B25519" s="503"/>
    </row>
    <row r="25520" spans="2:2">
      <c r="B25520" s="503"/>
    </row>
    <row r="25521" spans="2:2">
      <c r="B25521" s="503"/>
    </row>
    <row r="25522" spans="2:2">
      <c r="B25522" s="503"/>
    </row>
    <row r="25523" spans="2:2">
      <c r="B25523" s="503"/>
    </row>
    <row r="25524" spans="2:2">
      <c r="B25524" s="503"/>
    </row>
    <row r="25525" spans="2:2">
      <c r="B25525" s="503"/>
    </row>
    <row r="25526" spans="2:2">
      <c r="B25526" s="503"/>
    </row>
    <row r="25527" spans="2:2">
      <c r="B25527" s="503"/>
    </row>
    <row r="25528" spans="2:2">
      <c r="B25528" s="503"/>
    </row>
    <row r="25529" spans="2:2">
      <c r="B25529" s="503"/>
    </row>
    <row r="25530" spans="2:2">
      <c r="B25530" s="503"/>
    </row>
    <row r="25531" spans="2:2">
      <c r="B25531" s="503"/>
    </row>
    <row r="25532" spans="2:2">
      <c r="B25532" s="503"/>
    </row>
    <row r="25533" spans="2:2">
      <c r="B25533" s="503"/>
    </row>
    <row r="25534" spans="2:2">
      <c r="B25534" s="503"/>
    </row>
    <row r="25535" spans="2:2">
      <c r="B25535" s="503"/>
    </row>
    <row r="25536" spans="2:2">
      <c r="B25536" s="503"/>
    </row>
    <row r="25537" spans="2:2">
      <c r="B25537" s="503"/>
    </row>
    <row r="25538" spans="2:2">
      <c r="B25538" s="503"/>
    </row>
    <row r="25539" spans="2:2">
      <c r="B25539" s="503"/>
    </row>
    <row r="25540" spans="2:2">
      <c r="B25540" s="503"/>
    </row>
    <row r="25541" spans="2:2">
      <c r="B25541" s="503"/>
    </row>
    <row r="25542" spans="2:2">
      <c r="B25542" s="503"/>
    </row>
    <row r="25543" spans="2:2">
      <c r="B25543" s="503"/>
    </row>
    <row r="25544" spans="2:2">
      <c r="B25544" s="503"/>
    </row>
    <row r="25545" spans="2:2">
      <c r="B25545" s="503"/>
    </row>
    <row r="25546" spans="2:2">
      <c r="B25546" s="503"/>
    </row>
    <row r="25547" spans="2:2">
      <c r="B25547" s="503"/>
    </row>
    <row r="25548" spans="2:2">
      <c r="B25548" s="503"/>
    </row>
    <row r="25549" spans="2:2">
      <c r="B25549" s="503"/>
    </row>
    <row r="25550" spans="2:2">
      <c r="B25550" s="503"/>
    </row>
    <row r="25551" spans="2:2">
      <c r="B25551" s="503"/>
    </row>
    <row r="25552" spans="2:2">
      <c r="B25552" s="503"/>
    </row>
    <row r="25553" spans="2:2">
      <c r="B25553" s="503"/>
    </row>
    <row r="25554" spans="2:2">
      <c r="B25554" s="503"/>
    </row>
    <row r="25555" spans="2:2">
      <c r="B25555" s="503"/>
    </row>
    <row r="25556" spans="2:2">
      <c r="B25556" s="503"/>
    </row>
    <row r="25557" spans="2:2">
      <c r="B25557" s="503"/>
    </row>
    <row r="25558" spans="2:2">
      <c r="B25558" s="503"/>
    </row>
    <row r="25559" spans="2:2">
      <c r="B25559" s="503"/>
    </row>
    <row r="25560" spans="2:2">
      <c r="B25560" s="503"/>
    </row>
    <row r="25561" spans="2:2">
      <c r="B25561" s="503"/>
    </row>
    <row r="25562" spans="2:2">
      <c r="B25562" s="503"/>
    </row>
    <row r="25563" spans="2:2">
      <c r="B25563" s="503"/>
    </row>
    <row r="25564" spans="2:2">
      <c r="B25564" s="503"/>
    </row>
    <row r="25565" spans="2:2">
      <c r="B25565" s="503"/>
    </row>
    <row r="25566" spans="2:2">
      <c r="B25566" s="503"/>
    </row>
    <row r="25567" spans="2:2">
      <c r="B25567" s="503"/>
    </row>
    <row r="25568" spans="2:2">
      <c r="B25568" s="503"/>
    </row>
    <row r="25569" spans="2:2">
      <c r="B25569" s="503"/>
    </row>
    <row r="25570" spans="2:2">
      <c r="B25570" s="503"/>
    </row>
    <row r="25571" spans="2:2">
      <c r="B25571" s="503"/>
    </row>
    <row r="25572" spans="2:2">
      <c r="B25572" s="503"/>
    </row>
    <row r="25573" spans="2:2">
      <c r="B25573" s="503"/>
    </row>
    <row r="25574" spans="2:2">
      <c r="B25574" s="503"/>
    </row>
    <row r="25575" spans="2:2">
      <c r="B25575" s="503"/>
    </row>
    <row r="25576" spans="2:2">
      <c r="B25576" s="503"/>
    </row>
    <row r="25577" spans="2:2">
      <c r="B25577" s="503"/>
    </row>
    <row r="25578" spans="2:2">
      <c r="B25578" s="503"/>
    </row>
    <row r="25579" spans="2:2">
      <c r="B25579" s="503"/>
    </row>
    <row r="25580" spans="2:2">
      <c r="B25580" s="503"/>
    </row>
    <row r="25581" spans="2:2">
      <c r="B25581" s="503"/>
    </row>
    <row r="25582" spans="2:2">
      <c r="B25582" s="503"/>
    </row>
    <row r="25583" spans="2:2">
      <c r="B25583" s="503"/>
    </row>
    <row r="25584" spans="2:2">
      <c r="B25584" s="503"/>
    </row>
    <row r="25585" spans="2:2">
      <c r="B25585" s="503"/>
    </row>
    <row r="25586" spans="2:2">
      <c r="B25586" s="503"/>
    </row>
    <row r="25587" spans="2:2">
      <c r="B25587" s="503"/>
    </row>
    <row r="25588" spans="2:2">
      <c r="B25588" s="503"/>
    </row>
    <row r="25589" spans="2:2">
      <c r="B25589" s="503"/>
    </row>
    <row r="25590" spans="2:2">
      <c r="B25590" s="503"/>
    </row>
    <row r="25591" spans="2:2">
      <c r="B25591" s="503"/>
    </row>
    <row r="25592" spans="2:2">
      <c r="B25592" s="503"/>
    </row>
    <row r="25593" spans="2:2">
      <c r="B25593" s="503"/>
    </row>
    <row r="25594" spans="2:2">
      <c r="B25594" s="503"/>
    </row>
    <row r="25595" spans="2:2">
      <c r="B25595" s="503"/>
    </row>
    <row r="25596" spans="2:2">
      <c r="B25596" s="503"/>
    </row>
    <row r="25597" spans="2:2">
      <c r="B25597" s="503"/>
    </row>
    <row r="25598" spans="2:2">
      <c r="B25598" s="503"/>
    </row>
    <row r="25599" spans="2:2">
      <c r="B25599" s="503"/>
    </row>
    <row r="25600" spans="2:2">
      <c r="B25600" s="503"/>
    </row>
    <row r="25601" spans="2:2">
      <c r="B25601" s="503"/>
    </row>
    <row r="25602" spans="2:2">
      <c r="B25602" s="503"/>
    </row>
    <row r="25603" spans="2:2">
      <c r="B25603" s="503"/>
    </row>
    <row r="25604" spans="2:2">
      <c r="B25604" s="503"/>
    </row>
    <row r="25605" spans="2:2">
      <c r="B25605" s="503"/>
    </row>
    <row r="25606" spans="2:2">
      <c r="B25606" s="503"/>
    </row>
    <row r="25607" spans="2:2">
      <c r="B25607" s="503"/>
    </row>
    <row r="25608" spans="2:2">
      <c r="B25608" s="503"/>
    </row>
    <row r="25609" spans="2:2">
      <c r="B25609" s="503"/>
    </row>
    <row r="25610" spans="2:2">
      <c r="B25610" s="503"/>
    </row>
    <row r="25611" spans="2:2">
      <c r="B25611" s="503"/>
    </row>
    <row r="25612" spans="2:2">
      <c r="B25612" s="503"/>
    </row>
    <row r="25613" spans="2:2">
      <c r="B25613" s="503"/>
    </row>
    <row r="25614" spans="2:2">
      <c r="B25614" s="503"/>
    </row>
    <row r="25615" spans="2:2">
      <c r="B25615" s="503"/>
    </row>
    <row r="25616" spans="2:2">
      <c r="B25616" s="503"/>
    </row>
    <row r="25617" spans="2:2">
      <c r="B25617" s="503"/>
    </row>
    <row r="25618" spans="2:2">
      <c r="B25618" s="503"/>
    </row>
    <row r="25619" spans="2:2">
      <c r="B25619" s="503"/>
    </row>
    <row r="25620" spans="2:2">
      <c r="B25620" s="503"/>
    </row>
    <row r="25621" spans="2:2">
      <c r="B25621" s="503"/>
    </row>
    <row r="25622" spans="2:2">
      <c r="B25622" s="503"/>
    </row>
    <row r="25623" spans="2:2">
      <c r="B25623" s="503"/>
    </row>
    <row r="25624" spans="2:2">
      <c r="B25624" s="503"/>
    </row>
    <row r="25625" spans="2:2">
      <c r="B25625" s="503"/>
    </row>
    <row r="25626" spans="2:2">
      <c r="B25626" s="503"/>
    </row>
    <row r="25627" spans="2:2">
      <c r="B25627" s="503"/>
    </row>
    <row r="25628" spans="2:2">
      <c r="B25628" s="503"/>
    </row>
    <row r="25629" spans="2:2">
      <c r="B25629" s="503"/>
    </row>
    <row r="25630" spans="2:2">
      <c r="B25630" s="503"/>
    </row>
    <row r="25631" spans="2:2">
      <c r="B25631" s="503"/>
    </row>
    <row r="25632" spans="2:2">
      <c r="B25632" s="503"/>
    </row>
    <row r="25633" spans="2:2">
      <c r="B25633" s="503"/>
    </row>
    <row r="25634" spans="2:2">
      <c r="B25634" s="503"/>
    </row>
    <row r="25635" spans="2:2">
      <c r="B25635" s="503"/>
    </row>
    <row r="25636" spans="2:2">
      <c r="B25636" s="503"/>
    </row>
    <row r="25637" spans="2:2">
      <c r="B25637" s="503"/>
    </row>
    <row r="25638" spans="2:2">
      <c r="B25638" s="503"/>
    </row>
    <row r="25639" spans="2:2">
      <c r="B25639" s="503"/>
    </row>
    <row r="25640" spans="2:2">
      <c r="B25640" s="503"/>
    </row>
    <row r="25641" spans="2:2">
      <c r="B25641" s="503"/>
    </row>
    <row r="25642" spans="2:2">
      <c r="B25642" s="503"/>
    </row>
    <row r="25643" spans="2:2">
      <c r="B25643" s="503"/>
    </row>
    <row r="25644" spans="2:2">
      <c r="B25644" s="503"/>
    </row>
    <row r="25645" spans="2:2">
      <c r="B25645" s="503"/>
    </row>
    <row r="25646" spans="2:2">
      <c r="B25646" s="503"/>
    </row>
    <row r="25647" spans="2:2">
      <c r="B25647" s="503"/>
    </row>
    <row r="25648" spans="2:2">
      <c r="B25648" s="503"/>
    </row>
    <row r="25649" spans="2:2">
      <c r="B25649" s="503"/>
    </row>
    <row r="25650" spans="2:2">
      <c r="B25650" s="503"/>
    </row>
    <row r="25651" spans="2:2">
      <c r="B25651" s="503"/>
    </row>
    <row r="25652" spans="2:2">
      <c r="B25652" s="503"/>
    </row>
    <row r="25653" spans="2:2">
      <c r="B25653" s="503"/>
    </row>
    <row r="25654" spans="2:2">
      <c r="B25654" s="503"/>
    </row>
    <row r="25655" spans="2:2">
      <c r="B25655" s="503"/>
    </row>
    <row r="25656" spans="2:2">
      <c r="B25656" s="503"/>
    </row>
    <row r="25657" spans="2:2">
      <c r="B25657" s="503"/>
    </row>
    <row r="25658" spans="2:2">
      <c r="B25658" s="503"/>
    </row>
    <row r="25659" spans="2:2">
      <c r="B25659" s="503"/>
    </row>
    <row r="25660" spans="2:2">
      <c r="B25660" s="503"/>
    </row>
    <row r="25661" spans="2:2">
      <c r="B25661" s="503"/>
    </row>
    <row r="25662" spans="2:2">
      <c r="B25662" s="503"/>
    </row>
    <row r="25663" spans="2:2">
      <c r="B25663" s="503"/>
    </row>
    <row r="25664" spans="2:2">
      <c r="B25664" s="503"/>
    </row>
    <row r="25665" spans="2:2">
      <c r="B25665" s="503"/>
    </row>
    <row r="25666" spans="2:2">
      <c r="B25666" s="503"/>
    </row>
    <row r="25667" spans="2:2">
      <c r="B25667" s="503"/>
    </row>
    <row r="25668" spans="2:2">
      <c r="B25668" s="503"/>
    </row>
    <row r="25669" spans="2:2">
      <c r="B25669" s="503"/>
    </row>
    <row r="25670" spans="2:2">
      <c r="B25670" s="503"/>
    </row>
    <row r="25671" spans="2:2">
      <c r="B25671" s="503"/>
    </row>
    <row r="25672" spans="2:2">
      <c r="B25672" s="503"/>
    </row>
    <row r="25673" spans="2:2">
      <c r="B25673" s="503"/>
    </row>
    <row r="25674" spans="2:2">
      <c r="B25674" s="503"/>
    </row>
    <row r="25675" spans="2:2">
      <c r="B25675" s="503"/>
    </row>
    <row r="25676" spans="2:2">
      <c r="B25676" s="503"/>
    </row>
    <row r="25677" spans="2:2">
      <c r="B25677" s="503"/>
    </row>
    <row r="25678" spans="2:2">
      <c r="B25678" s="503"/>
    </row>
    <row r="25679" spans="2:2">
      <c r="B25679" s="503"/>
    </row>
    <row r="25680" spans="2:2">
      <c r="B25680" s="503"/>
    </row>
    <row r="25681" spans="2:2">
      <c r="B25681" s="503"/>
    </row>
    <row r="25682" spans="2:2">
      <c r="B25682" s="503"/>
    </row>
    <row r="25683" spans="2:2">
      <c r="B25683" s="503"/>
    </row>
    <row r="25684" spans="2:2">
      <c r="B25684" s="503"/>
    </row>
    <row r="25685" spans="2:2">
      <c r="B25685" s="503"/>
    </row>
    <row r="25686" spans="2:2">
      <c r="B25686" s="503"/>
    </row>
    <row r="25687" spans="2:2">
      <c r="B25687" s="503"/>
    </row>
    <row r="25688" spans="2:2">
      <c r="B25688" s="503"/>
    </row>
    <row r="25689" spans="2:2">
      <c r="B25689" s="503"/>
    </row>
    <row r="25690" spans="2:2">
      <c r="B25690" s="503"/>
    </row>
    <row r="25691" spans="2:2">
      <c r="B25691" s="503"/>
    </row>
    <row r="25692" spans="2:2">
      <c r="B25692" s="503"/>
    </row>
    <row r="25693" spans="2:2">
      <c r="B25693" s="503"/>
    </row>
    <row r="25694" spans="2:2">
      <c r="B25694" s="503"/>
    </row>
    <row r="25695" spans="2:2">
      <c r="B25695" s="503"/>
    </row>
    <row r="25696" spans="2:2">
      <c r="B25696" s="503"/>
    </row>
    <row r="25697" spans="2:2">
      <c r="B25697" s="503"/>
    </row>
    <row r="25698" spans="2:2">
      <c r="B25698" s="503"/>
    </row>
    <row r="25699" spans="2:2">
      <c r="B25699" s="503"/>
    </row>
    <row r="25700" spans="2:2">
      <c r="B25700" s="503"/>
    </row>
    <row r="25701" spans="2:2">
      <c r="B25701" s="503"/>
    </row>
    <row r="25702" spans="2:2">
      <c r="B25702" s="503"/>
    </row>
    <row r="25703" spans="2:2">
      <c r="B25703" s="503"/>
    </row>
    <row r="25704" spans="2:2">
      <c r="B25704" s="503"/>
    </row>
    <row r="25705" spans="2:2">
      <c r="B25705" s="503"/>
    </row>
    <row r="25706" spans="2:2">
      <c r="B25706" s="503"/>
    </row>
    <row r="25707" spans="2:2">
      <c r="B25707" s="503"/>
    </row>
    <row r="25708" spans="2:2">
      <c r="B25708" s="503"/>
    </row>
    <row r="25709" spans="2:2">
      <c r="B25709" s="503"/>
    </row>
    <row r="25710" spans="2:2">
      <c r="B25710" s="503"/>
    </row>
    <row r="25711" spans="2:2">
      <c r="B25711" s="503"/>
    </row>
    <row r="25712" spans="2:2">
      <c r="B25712" s="503"/>
    </row>
    <row r="25713" spans="2:2">
      <c r="B25713" s="503"/>
    </row>
    <row r="25714" spans="2:2">
      <c r="B25714" s="503"/>
    </row>
    <row r="25715" spans="2:2">
      <c r="B25715" s="503"/>
    </row>
    <row r="25716" spans="2:2">
      <c r="B25716" s="503"/>
    </row>
    <row r="25717" spans="2:2">
      <c r="B25717" s="503"/>
    </row>
    <row r="25718" spans="2:2">
      <c r="B25718" s="503"/>
    </row>
    <row r="25719" spans="2:2">
      <c r="B25719" s="503"/>
    </row>
    <row r="25720" spans="2:2">
      <c r="B25720" s="503"/>
    </row>
    <row r="25721" spans="2:2">
      <c r="B25721" s="503"/>
    </row>
    <row r="25722" spans="2:2">
      <c r="B25722" s="503"/>
    </row>
    <row r="25723" spans="2:2">
      <c r="B25723" s="503"/>
    </row>
    <row r="25724" spans="2:2">
      <c r="B25724" s="503"/>
    </row>
    <row r="25725" spans="2:2">
      <c r="B25725" s="503"/>
    </row>
    <row r="25726" spans="2:2">
      <c r="B25726" s="503"/>
    </row>
    <row r="25727" spans="2:2">
      <c r="B25727" s="503"/>
    </row>
    <row r="25728" spans="2:2">
      <c r="B25728" s="503"/>
    </row>
    <row r="25729" spans="2:2">
      <c r="B25729" s="503"/>
    </row>
    <row r="25730" spans="2:2">
      <c r="B25730" s="503"/>
    </row>
    <row r="25731" spans="2:2">
      <c r="B25731" s="503"/>
    </row>
    <row r="25732" spans="2:2">
      <c r="B25732" s="503"/>
    </row>
    <row r="25733" spans="2:2">
      <c r="B25733" s="503"/>
    </row>
    <row r="25734" spans="2:2">
      <c r="B25734" s="503"/>
    </row>
    <row r="25735" spans="2:2">
      <c r="B25735" s="503"/>
    </row>
    <row r="25736" spans="2:2">
      <c r="B25736" s="503"/>
    </row>
    <row r="25737" spans="2:2">
      <c r="B25737" s="503"/>
    </row>
    <row r="25738" spans="2:2">
      <c r="B25738" s="503"/>
    </row>
    <row r="25739" spans="2:2">
      <c r="B25739" s="503"/>
    </row>
    <row r="25740" spans="2:2">
      <c r="B25740" s="503"/>
    </row>
    <row r="25741" spans="2:2">
      <c r="B25741" s="503"/>
    </row>
    <row r="25742" spans="2:2">
      <c r="B25742" s="503"/>
    </row>
    <row r="25743" spans="2:2">
      <c r="B25743" s="503"/>
    </row>
    <row r="25744" spans="2:2">
      <c r="B25744" s="503"/>
    </row>
    <row r="25745" spans="2:2">
      <c r="B25745" s="503"/>
    </row>
    <row r="25746" spans="2:2">
      <c r="B25746" s="503"/>
    </row>
    <row r="25747" spans="2:2">
      <c r="B25747" s="503"/>
    </row>
    <row r="25748" spans="2:2">
      <c r="B25748" s="503"/>
    </row>
    <row r="25749" spans="2:2">
      <c r="B25749" s="503"/>
    </row>
    <row r="25750" spans="2:2">
      <c r="B25750" s="503"/>
    </row>
    <row r="25751" spans="2:2">
      <c r="B25751" s="503"/>
    </row>
    <row r="25752" spans="2:2">
      <c r="B25752" s="503"/>
    </row>
    <row r="25753" spans="2:2">
      <c r="B25753" s="503"/>
    </row>
    <row r="25754" spans="2:2">
      <c r="B25754" s="503"/>
    </row>
    <row r="25755" spans="2:2">
      <c r="B25755" s="503"/>
    </row>
    <row r="25756" spans="2:2">
      <c r="B25756" s="503"/>
    </row>
    <row r="25757" spans="2:2">
      <c r="B25757" s="503"/>
    </row>
    <row r="25758" spans="2:2">
      <c r="B25758" s="503"/>
    </row>
    <row r="25759" spans="2:2">
      <c r="B25759" s="503"/>
    </row>
    <row r="25760" spans="2:2">
      <c r="B25760" s="503"/>
    </row>
    <row r="25761" spans="2:2">
      <c r="B25761" s="503"/>
    </row>
    <row r="25762" spans="2:2">
      <c r="B25762" s="503"/>
    </row>
    <row r="25763" spans="2:2">
      <c r="B25763" s="503"/>
    </row>
    <row r="25764" spans="2:2">
      <c r="B25764" s="503"/>
    </row>
    <row r="25765" spans="2:2">
      <c r="B25765" s="503"/>
    </row>
    <row r="25766" spans="2:2">
      <c r="B25766" s="503"/>
    </row>
    <row r="25767" spans="2:2">
      <c r="B25767" s="503"/>
    </row>
    <row r="25768" spans="2:2">
      <c r="B25768" s="503"/>
    </row>
    <row r="25769" spans="2:2">
      <c r="B25769" s="503"/>
    </row>
    <row r="25770" spans="2:2">
      <c r="B25770" s="503"/>
    </row>
    <row r="25771" spans="2:2">
      <c r="B25771" s="503"/>
    </row>
    <row r="25772" spans="2:2">
      <c r="B25772" s="503"/>
    </row>
    <row r="25773" spans="2:2">
      <c r="B25773" s="503"/>
    </row>
    <row r="25774" spans="2:2">
      <c r="B25774" s="503"/>
    </row>
    <row r="25775" spans="2:2">
      <c r="B25775" s="503"/>
    </row>
    <row r="25776" spans="2:2">
      <c r="B25776" s="503"/>
    </row>
    <row r="25777" spans="2:2">
      <c r="B25777" s="503"/>
    </row>
    <row r="25778" spans="2:2">
      <c r="B25778" s="503"/>
    </row>
    <row r="25779" spans="2:2">
      <c r="B25779" s="503"/>
    </row>
    <row r="25780" spans="2:2">
      <c r="B25780" s="503"/>
    </row>
    <row r="25781" spans="2:2">
      <c r="B25781" s="503"/>
    </row>
    <row r="25782" spans="2:2">
      <c r="B25782" s="503"/>
    </row>
    <row r="25783" spans="2:2">
      <c r="B25783" s="503"/>
    </row>
    <row r="25784" spans="2:2">
      <c r="B25784" s="503"/>
    </row>
    <row r="25785" spans="2:2">
      <c r="B25785" s="503"/>
    </row>
    <row r="25786" spans="2:2">
      <c r="B25786" s="503"/>
    </row>
    <row r="25787" spans="2:2">
      <c r="B25787" s="503"/>
    </row>
    <row r="25788" spans="2:2">
      <c r="B25788" s="503"/>
    </row>
    <row r="25789" spans="2:2">
      <c r="B25789" s="503"/>
    </row>
    <row r="25790" spans="2:2">
      <c r="B25790" s="503"/>
    </row>
    <row r="25791" spans="2:2">
      <c r="B25791" s="503"/>
    </row>
    <row r="25792" spans="2:2">
      <c r="B25792" s="503"/>
    </row>
    <row r="25793" spans="2:2">
      <c r="B25793" s="503"/>
    </row>
    <row r="25794" spans="2:2">
      <c r="B25794" s="503"/>
    </row>
    <row r="25795" spans="2:2">
      <c r="B25795" s="503"/>
    </row>
    <row r="25796" spans="2:2">
      <c r="B25796" s="503"/>
    </row>
    <row r="25797" spans="2:2">
      <c r="B25797" s="503"/>
    </row>
    <row r="25798" spans="2:2">
      <c r="B25798" s="503"/>
    </row>
    <row r="25799" spans="2:2">
      <c r="B25799" s="503"/>
    </row>
    <row r="25800" spans="2:2">
      <c r="B25800" s="503"/>
    </row>
    <row r="25801" spans="2:2">
      <c r="B25801" s="503"/>
    </row>
    <row r="25802" spans="2:2">
      <c r="B25802" s="503"/>
    </row>
    <row r="25803" spans="2:2">
      <c r="B25803" s="503"/>
    </row>
    <row r="25804" spans="2:2">
      <c r="B25804" s="503"/>
    </row>
    <row r="25805" spans="2:2">
      <c r="B25805" s="503"/>
    </row>
    <row r="25806" spans="2:2">
      <c r="B25806" s="503"/>
    </row>
    <row r="25807" spans="2:2">
      <c r="B25807" s="503"/>
    </row>
    <row r="25808" spans="2:2">
      <c r="B25808" s="503"/>
    </row>
    <row r="25809" spans="2:2">
      <c r="B25809" s="503"/>
    </row>
    <row r="25810" spans="2:2">
      <c r="B25810" s="503"/>
    </row>
    <row r="25811" spans="2:2">
      <c r="B25811" s="503"/>
    </row>
    <row r="25812" spans="2:2">
      <c r="B25812" s="503"/>
    </row>
    <row r="25813" spans="2:2">
      <c r="B25813" s="503"/>
    </row>
    <row r="25814" spans="2:2">
      <c r="B25814" s="503"/>
    </row>
    <row r="25815" spans="2:2">
      <c r="B25815" s="503"/>
    </row>
    <row r="25816" spans="2:2">
      <c r="B25816" s="503"/>
    </row>
    <row r="25817" spans="2:2">
      <c r="B25817" s="503"/>
    </row>
    <row r="25818" spans="2:2">
      <c r="B25818" s="503"/>
    </row>
    <row r="25819" spans="2:2">
      <c r="B25819" s="503"/>
    </row>
    <row r="25820" spans="2:2">
      <c r="B25820" s="503"/>
    </row>
    <row r="25821" spans="2:2">
      <c r="B25821" s="503"/>
    </row>
    <row r="25822" spans="2:2">
      <c r="B25822" s="503"/>
    </row>
    <row r="25823" spans="2:2">
      <c r="B25823" s="503"/>
    </row>
    <row r="25824" spans="2:2">
      <c r="B25824" s="503"/>
    </row>
    <row r="25825" spans="2:2">
      <c r="B25825" s="503"/>
    </row>
    <row r="25826" spans="2:2">
      <c r="B25826" s="503"/>
    </row>
    <row r="25827" spans="2:2">
      <c r="B25827" s="503"/>
    </row>
    <row r="25828" spans="2:2">
      <c r="B25828" s="503"/>
    </row>
    <row r="25829" spans="2:2">
      <c r="B25829" s="503"/>
    </row>
    <row r="25830" spans="2:2">
      <c r="B25830" s="503"/>
    </row>
    <row r="25831" spans="2:2">
      <c r="B25831" s="503"/>
    </row>
    <row r="25832" spans="2:2">
      <c r="B25832" s="503"/>
    </row>
    <row r="25833" spans="2:2">
      <c r="B25833" s="503"/>
    </row>
    <row r="25834" spans="2:2">
      <c r="B25834" s="503"/>
    </row>
    <row r="25835" spans="2:2">
      <c r="B25835" s="503"/>
    </row>
    <row r="25836" spans="2:2">
      <c r="B25836" s="503"/>
    </row>
    <row r="25837" spans="2:2">
      <c r="B25837" s="503"/>
    </row>
    <row r="25838" spans="2:2">
      <c r="B25838" s="503"/>
    </row>
    <row r="25839" spans="2:2">
      <c r="B25839" s="503"/>
    </row>
    <row r="25840" spans="2:2">
      <c r="B25840" s="503"/>
    </row>
    <row r="25841" spans="2:2">
      <c r="B25841" s="503"/>
    </row>
    <row r="25842" spans="2:2">
      <c r="B25842" s="503"/>
    </row>
    <row r="25843" spans="2:2">
      <c r="B25843" s="503"/>
    </row>
    <row r="25844" spans="2:2">
      <c r="B25844" s="503"/>
    </row>
    <row r="25845" spans="2:2">
      <c r="B25845" s="503"/>
    </row>
    <row r="25846" spans="2:2">
      <c r="B25846" s="503"/>
    </row>
    <row r="25847" spans="2:2">
      <c r="B25847" s="503"/>
    </row>
    <row r="25848" spans="2:2">
      <c r="B25848" s="503"/>
    </row>
    <row r="25849" spans="2:2">
      <c r="B25849" s="503"/>
    </row>
    <row r="25850" spans="2:2">
      <c r="B25850" s="503"/>
    </row>
    <row r="25851" spans="2:2">
      <c r="B25851" s="503"/>
    </row>
    <row r="25852" spans="2:2">
      <c r="B25852" s="503"/>
    </row>
    <row r="25853" spans="2:2">
      <c r="B25853" s="503"/>
    </row>
    <row r="25854" spans="2:2">
      <c r="B25854" s="503"/>
    </row>
    <row r="25855" spans="2:2">
      <c r="B25855" s="503"/>
    </row>
    <row r="25856" spans="2:2">
      <c r="B25856" s="503"/>
    </row>
    <row r="25857" spans="2:2">
      <c r="B25857" s="503"/>
    </row>
    <row r="25858" spans="2:2">
      <c r="B25858" s="503"/>
    </row>
    <row r="25859" spans="2:2">
      <c r="B25859" s="503"/>
    </row>
    <row r="25860" spans="2:2">
      <c r="B25860" s="503"/>
    </row>
    <row r="25861" spans="2:2">
      <c r="B25861" s="503"/>
    </row>
    <row r="25862" spans="2:2">
      <c r="B25862" s="503"/>
    </row>
    <row r="25863" spans="2:2">
      <c r="B25863" s="503"/>
    </row>
    <row r="25864" spans="2:2">
      <c r="B25864" s="503"/>
    </row>
    <row r="25865" spans="2:2">
      <c r="B25865" s="503"/>
    </row>
    <row r="25866" spans="2:2">
      <c r="B25866" s="503"/>
    </row>
    <row r="25867" spans="2:2">
      <c r="B25867" s="503"/>
    </row>
    <row r="25868" spans="2:2">
      <c r="B25868" s="503"/>
    </row>
    <row r="25869" spans="2:2">
      <c r="B25869" s="503"/>
    </row>
    <row r="25870" spans="2:2">
      <c r="B25870" s="503"/>
    </row>
    <row r="25871" spans="2:2">
      <c r="B25871" s="503"/>
    </row>
    <row r="25872" spans="2:2">
      <c r="B25872" s="503"/>
    </row>
    <row r="25873" spans="2:2">
      <c r="B25873" s="503"/>
    </row>
    <row r="25874" spans="2:2">
      <c r="B25874" s="503"/>
    </row>
    <row r="25875" spans="2:2">
      <c r="B25875" s="503"/>
    </row>
    <row r="25876" spans="2:2">
      <c r="B25876" s="503"/>
    </row>
    <row r="25877" spans="2:2">
      <c r="B25877" s="503"/>
    </row>
    <row r="25878" spans="2:2">
      <c r="B25878" s="503"/>
    </row>
    <row r="25879" spans="2:2">
      <c r="B25879" s="503"/>
    </row>
    <row r="25880" spans="2:2">
      <c r="B25880" s="503"/>
    </row>
    <row r="25881" spans="2:2">
      <c r="B25881" s="503"/>
    </row>
    <row r="25882" spans="2:2">
      <c r="B25882" s="503"/>
    </row>
    <row r="25883" spans="2:2">
      <c r="B25883" s="503"/>
    </row>
    <row r="25884" spans="2:2">
      <c r="B25884" s="503"/>
    </row>
    <row r="25885" spans="2:2">
      <c r="B25885" s="503"/>
    </row>
    <row r="25886" spans="2:2">
      <c r="B25886" s="503"/>
    </row>
    <row r="25887" spans="2:2">
      <c r="B25887" s="503"/>
    </row>
    <row r="25888" spans="2:2">
      <c r="B25888" s="503"/>
    </row>
    <row r="25889" spans="2:2">
      <c r="B25889" s="503"/>
    </row>
    <row r="25890" spans="2:2">
      <c r="B25890" s="503"/>
    </row>
    <row r="25891" spans="2:2">
      <c r="B25891" s="503"/>
    </row>
    <row r="25892" spans="2:2">
      <c r="B25892" s="503"/>
    </row>
    <row r="25893" spans="2:2">
      <c r="B25893" s="503"/>
    </row>
    <row r="25894" spans="2:2">
      <c r="B25894" s="503"/>
    </row>
    <row r="25895" spans="2:2">
      <c r="B25895" s="503"/>
    </row>
    <row r="25896" spans="2:2">
      <c r="B25896" s="503"/>
    </row>
    <row r="25897" spans="2:2">
      <c r="B25897" s="503"/>
    </row>
    <row r="25898" spans="2:2">
      <c r="B25898" s="503"/>
    </row>
    <row r="25899" spans="2:2">
      <c r="B25899" s="503"/>
    </row>
    <row r="25900" spans="2:2">
      <c r="B25900" s="503"/>
    </row>
    <row r="25901" spans="2:2">
      <c r="B25901" s="503"/>
    </row>
    <row r="25902" spans="2:2">
      <c r="B25902" s="503"/>
    </row>
    <row r="25903" spans="2:2">
      <c r="B25903" s="503"/>
    </row>
    <row r="25904" spans="2:2">
      <c r="B25904" s="503"/>
    </row>
    <row r="25905" spans="2:2">
      <c r="B25905" s="503"/>
    </row>
    <row r="25906" spans="2:2">
      <c r="B25906" s="503"/>
    </row>
    <row r="25907" spans="2:2">
      <c r="B25907" s="503"/>
    </row>
    <row r="25908" spans="2:2">
      <c r="B25908" s="503"/>
    </row>
    <row r="25909" spans="2:2">
      <c r="B25909" s="503"/>
    </row>
    <row r="25910" spans="2:2">
      <c r="B25910" s="503"/>
    </row>
    <row r="25911" spans="2:2">
      <c r="B25911" s="503"/>
    </row>
    <row r="25912" spans="2:2">
      <c r="B25912" s="503"/>
    </row>
    <row r="25913" spans="2:2">
      <c r="B25913" s="503"/>
    </row>
    <row r="25914" spans="2:2">
      <c r="B25914" s="503"/>
    </row>
    <row r="25915" spans="2:2">
      <c r="B25915" s="503"/>
    </row>
    <row r="25916" spans="2:2">
      <c r="B25916" s="503"/>
    </row>
    <row r="25917" spans="2:2">
      <c r="B25917" s="503"/>
    </row>
    <row r="25918" spans="2:2">
      <c r="B25918" s="503"/>
    </row>
    <row r="25919" spans="2:2">
      <c r="B25919" s="503"/>
    </row>
    <row r="25920" spans="2:2">
      <c r="B25920" s="503"/>
    </row>
    <row r="25921" spans="2:2">
      <c r="B25921" s="503"/>
    </row>
    <row r="25922" spans="2:2">
      <c r="B25922" s="503"/>
    </row>
    <row r="25923" spans="2:2">
      <c r="B25923" s="503"/>
    </row>
    <row r="25924" spans="2:2">
      <c r="B25924" s="503"/>
    </row>
    <row r="25925" spans="2:2">
      <c r="B25925" s="503"/>
    </row>
    <row r="25926" spans="2:2">
      <c r="B25926" s="503"/>
    </row>
    <row r="25927" spans="2:2">
      <c r="B25927" s="503"/>
    </row>
    <row r="25928" spans="2:2">
      <c r="B25928" s="503"/>
    </row>
    <row r="25929" spans="2:2">
      <c r="B25929" s="503"/>
    </row>
    <row r="25930" spans="2:2">
      <c r="B25930" s="503"/>
    </row>
    <row r="25931" spans="2:2">
      <c r="B25931" s="503"/>
    </row>
    <row r="25932" spans="2:2">
      <c r="B25932" s="503"/>
    </row>
    <row r="25933" spans="2:2">
      <c r="B25933" s="503"/>
    </row>
    <row r="25934" spans="2:2">
      <c r="B25934" s="503"/>
    </row>
    <row r="25935" spans="2:2">
      <c r="B25935" s="503"/>
    </row>
    <row r="25936" spans="2:2">
      <c r="B25936" s="503"/>
    </row>
    <row r="25937" spans="2:2">
      <c r="B25937" s="503"/>
    </row>
    <row r="25938" spans="2:2">
      <c r="B25938" s="503"/>
    </row>
    <row r="25939" spans="2:2">
      <c r="B25939" s="503"/>
    </row>
    <row r="25940" spans="2:2">
      <c r="B25940" s="503"/>
    </row>
    <row r="25941" spans="2:2">
      <c r="B25941" s="503"/>
    </row>
    <row r="25942" spans="2:2">
      <c r="B25942" s="503"/>
    </row>
    <row r="25943" spans="2:2">
      <c r="B25943" s="503"/>
    </row>
    <row r="25944" spans="2:2">
      <c r="B25944" s="503"/>
    </row>
    <row r="25945" spans="2:2">
      <c r="B25945" s="503"/>
    </row>
    <row r="25946" spans="2:2">
      <c r="B25946" s="503"/>
    </row>
    <row r="25947" spans="2:2">
      <c r="B25947" s="503"/>
    </row>
    <row r="25948" spans="2:2">
      <c r="B25948" s="503"/>
    </row>
    <row r="25949" spans="2:2">
      <c r="B25949" s="503"/>
    </row>
    <row r="25950" spans="2:2">
      <c r="B25950" s="503"/>
    </row>
    <row r="25951" spans="2:2">
      <c r="B25951" s="503"/>
    </row>
    <row r="25952" spans="2:2">
      <c r="B25952" s="503"/>
    </row>
    <row r="25953" spans="2:2">
      <c r="B25953" s="503"/>
    </row>
    <row r="25954" spans="2:2">
      <c r="B25954" s="503"/>
    </row>
    <row r="25955" spans="2:2">
      <c r="B25955" s="503"/>
    </row>
    <row r="25956" spans="2:2">
      <c r="B25956" s="503"/>
    </row>
    <row r="25957" spans="2:2">
      <c r="B25957" s="503"/>
    </row>
    <row r="25958" spans="2:2">
      <c r="B25958" s="503"/>
    </row>
    <row r="25959" spans="2:2">
      <c r="B25959" s="503"/>
    </row>
    <row r="25960" spans="2:2">
      <c r="B25960" s="503"/>
    </row>
    <row r="25961" spans="2:2">
      <c r="B25961" s="503"/>
    </row>
    <row r="25962" spans="2:2">
      <c r="B25962" s="503"/>
    </row>
    <row r="25963" spans="2:2">
      <c r="B25963" s="503"/>
    </row>
    <row r="25964" spans="2:2">
      <c r="B25964" s="503"/>
    </row>
    <row r="25965" spans="2:2">
      <c r="B25965" s="503"/>
    </row>
    <row r="25966" spans="2:2">
      <c r="B25966" s="503"/>
    </row>
    <row r="25967" spans="2:2">
      <c r="B25967" s="503"/>
    </row>
    <row r="25968" spans="2:2">
      <c r="B25968" s="503"/>
    </row>
    <row r="25969" spans="2:2">
      <c r="B25969" s="503"/>
    </row>
    <row r="25970" spans="2:2">
      <c r="B25970" s="503"/>
    </row>
    <row r="25971" spans="2:2">
      <c r="B25971" s="503"/>
    </row>
    <row r="25972" spans="2:2">
      <c r="B25972" s="503"/>
    </row>
    <row r="25973" spans="2:2">
      <c r="B25973" s="503"/>
    </row>
    <row r="25974" spans="2:2">
      <c r="B25974" s="503"/>
    </row>
    <row r="25975" spans="2:2">
      <c r="B25975" s="503"/>
    </row>
    <row r="25976" spans="2:2">
      <c r="B25976" s="503"/>
    </row>
    <row r="25977" spans="2:2">
      <c r="B25977" s="503"/>
    </row>
    <row r="25978" spans="2:2">
      <c r="B25978" s="503"/>
    </row>
    <row r="25979" spans="2:2">
      <c r="B25979" s="503"/>
    </row>
    <row r="25980" spans="2:2">
      <c r="B25980" s="503"/>
    </row>
    <row r="25981" spans="2:2">
      <c r="B25981" s="503"/>
    </row>
    <row r="25982" spans="2:2">
      <c r="B25982" s="503"/>
    </row>
    <row r="25983" spans="2:2">
      <c r="B25983" s="503"/>
    </row>
    <row r="25984" spans="2:2">
      <c r="B25984" s="503"/>
    </row>
    <row r="25985" spans="2:2">
      <c r="B25985" s="503"/>
    </row>
    <row r="25986" spans="2:2">
      <c r="B25986" s="503"/>
    </row>
    <row r="25987" spans="2:2">
      <c r="B25987" s="503"/>
    </row>
    <row r="25988" spans="2:2">
      <c r="B25988" s="503"/>
    </row>
    <row r="25989" spans="2:2">
      <c r="B25989" s="503"/>
    </row>
    <row r="25990" spans="2:2">
      <c r="B25990" s="503"/>
    </row>
    <row r="25991" spans="2:2">
      <c r="B25991" s="503"/>
    </row>
    <row r="25992" spans="2:2">
      <c r="B25992" s="503"/>
    </row>
    <row r="25993" spans="2:2">
      <c r="B25993" s="503"/>
    </row>
    <row r="25994" spans="2:2">
      <c r="B25994" s="503"/>
    </row>
    <row r="25995" spans="2:2">
      <c r="B25995" s="503"/>
    </row>
    <row r="25996" spans="2:2">
      <c r="B25996" s="503"/>
    </row>
    <row r="25997" spans="2:2">
      <c r="B25997" s="503"/>
    </row>
    <row r="25998" spans="2:2">
      <c r="B25998" s="503"/>
    </row>
    <row r="25999" spans="2:2">
      <c r="B25999" s="503"/>
    </row>
    <row r="26000" spans="2:2">
      <c r="B26000" s="503"/>
    </row>
    <row r="26001" spans="2:2">
      <c r="B26001" s="503"/>
    </row>
    <row r="26002" spans="2:2">
      <c r="B26002" s="503"/>
    </row>
    <row r="26003" spans="2:2">
      <c r="B26003" s="503"/>
    </row>
    <row r="26004" spans="2:2">
      <c r="B26004" s="503"/>
    </row>
    <row r="26005" spans="2:2">
      <c r="B26005" s="503"/>
    </row>
    <row r="26006" spans="2:2">
      <c r="B26006" s="503"/>
    </row>
    <row r="26007" spans="2:2">
      <c r="B26007" s="503"/>
    </row>
    <row r="26008" spans="2:2">
      <c r="B26008" s="503"/>
    </row>
    <row r="26009" spans="2:2">
      <c r="B26009" s="503"/>
    </row>
    <row r="26010" spans="2:2">
      <c r="B26010" s="503"/>
    </row>
    <row r="26011" spans="2:2">
      <c r="B26011" s="503"/>
    </row>
    <row r="26012" spans="2:2">
      <c r="B26012" s="503"/>
    </row>
    <row r="26013" spans="2:2">
      <c r="B26013" s="503"/>
    </row>
    <row r="26014" spans="2:2">
      <c r="B26014" s="503"/>
    </row>
    <row r="26015" spans="2:2">
      <c r="B26015" s="503"/>
    </row>
    <row r="26016" spans="2:2">
      <c r="B26016" s="503"/>
    </row>
    <row r="26017" spans="2:2">
      <c r="B26017" s="503"/>
    </row>
    <row r="26018" spans="2:2">
      <c r="B26018" s="503"/>
    </row>
    <row r="26019" spans="2:2">
      <c r="B26019" s="503"/>
    </row>
    <row r="26020" spans="2:2">
      <c r="B26020" s="503"/>
    </row>
    <row r="26021" spans="2:2">
      <c r="B26021" s="503"/>
    </row>
    <row r="26022" spans="2:2">
      <c r="B26022" s="503"/>
    </row>
    <row r="26023" spans="2:2">
      <c r="B26023" s="503"/>
    </row>
    <row r="26024" spans="2:2">
      <c r="B26024" s="503"/>
    </row>
    <row r="26025" spans="2:2">
      <c r="B26025" s="503"/>
    </row>
    <row r="26026" spans="2:2">
      <c r="B26026" s="503"/>
    </row>
    <row r="26027" spans="2:2">
      <c r="B26027" s="503"/>
    </row>
    <row r="26028" spans="2:2">
      <c r="B26028" s="503"/>
    </row>
    <row r="26029" spans="2:2">
      <c r="B26029" s="503"/>
    </row>
    <row r="26030" spans="2:2">
      <c r="B26030" s="503"/>
    </row>
    <row r="26031" spans="2:2">
      <c r="B26031" s="503"/>
    </row>
    <row r="26032" spans="2:2">
      <c r="B26032" s="503"/>
    </row>
    <row r="26033" spans="2:2">
      <c r="B26033" s="503"/>
    </row>
    <row r="26034" spans="2:2">
      <c r="B26034" s="503"/>
    </row>
    <row r="26035" spans="2:2">
      <c r="B26035" s="503"/>
    </row>
    <row r="26036" spans="2:2">
      <c r="B26036" s="503"/>
    </row>
    <row r="26037" spans="2:2">
      <c r="B26037" s="503"/>
    </row>
    <row r="26038" spans="2:2">
      <c r="B26038" s="503"/>
    </row>
    <row r="26039" spans="2:2">
      <c r="B26039" s="503"/>
    </row>
    <row r="26040" spans="2:2">
      <c r="B26040" s="503"/>
    </row>
    <row r="26041" spans="2:2">
      <c r="B26041" s="503"/>
    </row>
    <row r="26042" spans="2:2">
      <c r="B26042" s="503"/>
    </row>
    <row r="26043" spans="2:2">
      <c r="B26043" s="503"/>
    </row>
    <row r="26044" spans="2:2">
      <c r="B26044" s="503"/>
    </row>
    <row r="26045" spans="2:2">
      <c r="B26045" s="503"/>
    </row>
    <row r="26046" spans="2:2">
      <c r="B26046" s="503"/>
    </row>
    <row r="26047" spans="2:2">
      <c r="B26047" s="503"/>
    </row>
    <row r="26048" spans="2:2">
      <c r="B26048" s="503"/>
    </row>
    <row r="26049" spans="2:2">
      <c r="B26049" s="503"/>
    </row>
    <row r="26050" spans="2:2">
      <c r="B26050" s="503"/>
    </row>
    <row r="26051" spans="2:2">
      <c r="B26051" s="503"/>
    </row>
    <row r="26052" spans="2:2">
      <c r="B26052" s="503"/>
    </row>
    <row r="26053" spans="2:2">
      <c r="B26053" s="503"/>
    </row>
    <row r="26054" spans="2:2">
      <c r="B26054" s="503"/>
    </row>
    <row r="26055" spans="2:2">
      <c r="B26055" s="503"/>
    </row>
    <row r="26056" spans="2:2">
      <c r="B26056" s="503"/>
    </row>
    <row r="26057" spans="2:2">
      <c r="B26057" s="503"/>
    </row>
    <row r="26058" spans="2:2">
      <c r="B26058" s="503"/>
    </row>
    <row r="26059" spans="2:2">
      <c r="B26059" s="503"/>
    </row>
    <row r="26060" spans="2:2">
      <c r="B26060" s="503"/>
    </row>
    <row r="26061" spans="2:2">
      <c r="B26061" s="503"/>
    </row>
    <row r="26062" spans="2:2">
      <c r="B26062" s="503"/>
    </row>
    <row r="26063" spans="2:2">
      <c r="B26063" s="503"/>
    </row>
    <row r="26064" spans="2:2">
      <c r="B26064" s="503"/>
    </row>
    <row r="26065" spans="2:2">
      <c r="B26065" s="503"/>
    </row>
    <row r="26066" spans="2:2">
      <c r="B26066" s="503"/>
    </row>
    <row r="26067" spans="2:2">
      <c r="B26067" s="503"/>
    </row>
    <row r="26068" spans="2:2">
      <c r="B26068" s="503"/>
    </row>
    <row r="26069" spans="2:2">
      <c r="B26069" s="503"/>
    </row>
    <row r="26070" spans="2:2">
      <c r="B26070" s="503"/>
    </row>
    <row r="26071" spans="2:2">
      <c r="B26071" s="503"/>
    </row>
    <row r="26072" spans="2:2">
      <c r="B26072" s="503"/>
    </row>
    <row r="26073" spans="2:2">
      <c r="B26073" s="503"/>
    </row>
    <row r="26074" spans="2:2">
      <c r="B26074" s="503"/>
    </row>
    <row r="26075" spans="2:2">
      <c r="B26075" s="503"/>
    </row>
    <row r="26076" spans="2:2">
      <c r="B26076" s="503"/>
    </row>
    <row r="26077" spans="2:2">
      <c r="B26077" s="503"/>
    </row>
    <row r="26078" spans="2:2">
      <c r="B26078" s="503"/>
    </row>
    <row r="26079" spans="2:2">
      <c r="B26079" s="503"/>
    </row>
    <row r="26080" spans="2:2">
      <c r="B26080" s="503"/>
    </row>
    <row r="26081" spans="2:2">
      <c r="B26081" s="503"/>
    </row>
    <row r="26082" spans="2:2">
      <c r="B26082" s="503"/>
    </row>
    <row r="26083" spans="2:2">
      <c r="B26083" s="503"/>
    </row>
    <row r="26084" spans="2:2">
      <c r="B26084" s="503"/>
    </row>
    <row r="26085" spans="2:2">
      <c r="B26085" s="503"/>
    </row>
    <row r="26086" spans="2:2">
      <c r="B26086" s="503"/>
    </row>
    <row r="26087" spans="2:2">
      <c r="B26087" s="503"/>
    </row>
    <row r="26088" spans="2:2">
      <c r="B26088" s="503"/>
    </row>
    <row r="26089" spans="2:2">
      <c r="B26089" s="503"/>
    </row>
    <row r="26090" spans="2:2">
      <c r="B26090" s="503"/>
    </row>
    <row r="26091" spans="2:2">
      <c r="B26091" s="503"/>
    </row>
    <row r="26092" spans="2:2">
      <c r="B26092" s="503"/>
    </row>
    <row r="26093" spans="2:2">
      <c r="B26093" s="503"/>
    </row>
    <row r="26094" spans="2:2">
      <c r="B26094" s="503"/>
    </row>
    <row r="26095" spans="2:2">
      <c r="B26095" s="503"/>
    </row>
    <row r="26096" spans="2:2">
      <c r="B26096" s="503"/>
    </row>
    <row r="26097" spans="2:2">
      <c r="B26097" s="503"/>
    </row>
    <row r="26098" spans="2:2">
      <c r="B26098" s="503"/>
    </row>
    <row r="26099" spans="2:2">
      <c r="B26099" s="503"/>
    </row>
    <row r="26100" spans="2:2">
      <c r="B26100" s="503"/>
    </row>
    <row r="26101" spans="2:2">
      <c r="B26101" s="503"/>
    </row>
    <row r="26102" spans="2:2">
      <c r="B26102" s="503"/>
    </row>
    <row r="26103" spans="2:2">
      <c r="B26103" s="503"/>
    </row>
    <row r="26104" spans="2:2">
      <c r="B26104" s="503"/>
    </row>
    <row r="26105" spans="2:2">
      <c r="B26105" s="503"/>
    </row>
    <row r="26106" spans="2:2">
      <c r="B26106" s="503"/>
    </row>
    <row r="26107" spans="2:2">
      <c r="B26107" s="503"/>
    </row>
    <row r="26108" spans="2:2">
      <c r="B26108" s="503"/>
    </row>
    <row r="26109" spans="2:2">
      <c r="B26109" s="503"/>
    </row>
    <row r="26110" spans="2:2">
      <c r="B26110" s="503"/>
    </row>
    <row r="26111" spans="2:2">
      <c r="B26111" s="503"/>
    </row>
    <row r="26112" spans="2:2">
      <c r="B26112" s="503"/>
    </row>
    <row r="26113" spans="2:2">
      <c r="B26113" s="503"/>
    </row>
    <row r="26114" spans="2:2">
      <c r="B26114" s="503"/>
    </row>
    <row r="26115" spans="2:2">
      <c r="B26115" s="503"/>
    </row>
    <row r="26116" spans="2:2">
      <c r="B26116" s="503"/>
    </row>
    <row r="26117" spans="2:2">
      <c r="B26117" s="503"/>
    </row>
    <row r="26118" spans="2:2">
      <c r="B26118" s="503"/>
    </row>
    <row r="26119" spans="2:2">
      <c r="B26119" s="503"/>
    </row>
    <row r="26120" spans="2:2">
      <c r="B26120" s="503"/>
    </row>
    <row r="26121" spans="2:2">
      <c r="B26121" s="503"/>
    </row>
    <row r="26122" spans="2:2">
      <c r="B26122" s="503"/>
    </row>
    <row r="26123" spans="2:2">
      <c r="B26123" s="503"/>
    </row>
    <row r="26124" spans="2:2">
      <c r="B26124" s="503"/>
    </row>
    <row r="26125" spans="2:2">
      <c r="B26125" s="503"/>
    </row>
    <row r="26126" spans="2:2">
      <c r="B26126" s="503"/>
    </row>
    <row r="26127" spans="2:2">
      <c r="B26127" s="503"/>
    </row>
    <row r="26128" spans="2:2">
      <c r="B26128" s="503"/>
    </row>
    <row r="26129" spans="2:2">
      <c r="B26129" s="503"/>
    </row>
    <row r="26130" spans="2:2">
      <c r="B26130" s="503"/>
    </row>
    <row r="26131" spans="2:2">
      <c r="B26131" s="503"/>
    </row>
    <row r="26132" spans="2:2">
      <c r="B26132" s="503"/>
    </row>
    <row r="26133" spans="2:2">
      <c r="B26133" s="503"/>
    </row>
    <row r="26134" spans="2:2">
      <c r="B26134" s="503"/>
    </row>
    <row r="26135" spans="2:2">
      <c r="B26135" s="503"/>
    </row>
    <row r="26136" spans="2:2">
      <c r="B26136" s="503"/>
    </row>
    <row r="26137" spans="2:2">
      <c r="B26137" s="503"/>
    </row>
    <row r="26138" spans="2:2">
      <c r="B26138" s="503"/>
    </row>
    <row r="26139" spans="2:2">
      <c r="B26139" s="503"/>
    </row>
    <row r="26140" spans="2:2">
      <c r="B26140" s="503"/>
    </row>
    <row r="26141" spans="2:2">
      <c r="B26141" s="503"/>
    </row>
    <row r="26142" spans="2:2">
      <c r="B26142" s="503"/>
    </row>
    <row r="26143" spans="2:2">
      <c r="B26143" s="503"/>
    </row>
    <row r="26144" spans="2:2">
      <c r="B26144" s="503"/>
    </row>
    <row r="26145" spans="2:2">
      <c r="B26145" s="503"/>
    </row>
    <row r="26146" spans="2:2">
      <c r="B26146" s="503"/>
    </row>
    <row r="26147" spans="2:2">
      <c r="B26147" s="503"/>
    </row>
    <row r="26148" spans="2:2">
      <c r="B26148" s="503"/>
    </row>
    <row r="26149" spans="2:2">
      <c r="B26149" s="503"/>
    </row>
    <row r="26150" spans="2:2">
      <c r="B26150" s="503"/>
    </row>
    <row r="26151" spans="2:2">
      <c r="B26151" s="503"/>
    </row>
    <row r="26152" spans="2:2">
      <c r="B26152" s="503"/>
    </row>
    <row r="26153" spans="2:2">
      <c r="B26153" s="503"/>
    </row>
    <row r="26154" spans="2:2">
      <c r="B26154" s="503"/>
    </row>
    <row r="26155" spans="2:2">
      <c r="B26155" s="503"/>
    </row>
    <row r="26156" spans="2:2">
      <c r="B26156" s="503"/>
    </row>
    <row r="26157" spans="2:2">
      <c r="B26157" s="503"/>
    </row>
    <row r="26158" spans="2:2">
      <c r="B26158" s="503"/>
    </row>
    <row r="26159" spans="2:2">
      <c r="B26159" s="503"/>
    </row>
    <row r="26160" spans="2:2">
      <c r="B26160" s="503"/>
    </row>
    <row r="26161" spans="2:2">
      <c r="B26161" s="503"/>
    </row>
    <row r="26162" spans="2:2">
      <c r="B26162" s="503"/>
    </row>
    <row r="26163" spans="2:2">
      <c r="B26163" s="503"/>
    </row>
    <row r="26164" spans="2:2">
      <c r="B26164" s="503"/>
    </row>
    <row r="26165" spans="2:2">
      <c r="B26165" s="503"/>
    </row>
    <row r="26166" spans="2:2">
      <c r="B26166" s="503"/>
    </row>
    <row r="26167" spans="2:2">
      <c r="B26167" s="503"/>
    </row>
    <row r="26168" spans="2:2">
      <c r="B26168" s="503"/>
    </row>
    <row r="26169" spans="2:2">
      <c r="B26169" s="503"/>
    </row>
    <row r="26170" spans="2:2">
      <c r="B26170" s="503"/>
    </row>
    <row r="26171" spans="2:2">
      <c r="B26171" s="503"/>
    </row>
    <row r="26172" spans="2:2">
      <c r="B26172" s="503"/>
    </row>
    <row r="26173" spans="2:2">
      <c r="B26173" s="503"/>
    </row>
    <row r="26174" spans="2:2">
      <c r="B26174" s="503"/>
    </row>
    <row r="26175" spans="2:2">
      <c r="B26175" s="503"/>
    </row>
    <row r="26176" spans="2:2">
      <c r="B26176" s="503"/>
    </row>
    <row r="26177" spans="2:2">
      <c r="B26177" s="503"/>
    </row>
    <row r="26178" spans="2:2">
      <c r="B26178" s="503"/>
    </row>
    <row r="26179" spans="2:2">
      <c r="B26179" s="503"/>
    </row>
    <row r="26180" spans="2:2">
      <c r="B26180" s="503"/>
    </row>
    <row r="26181" spans="2:2">
      <c r="B26181" s="503"/>
    </row>
    <row r="26182" spans="2:2">
      <c r="B26182" s="503"/>
    </row>
    <row r="26183" spans="2:2">
      <c r="B26183" s="503"/>
    </row>
    <row r="26184" spans="2:2">
      <c r="B26184" s="503"/>
    </row>
    <row r="26185" spans="2:2">
      <c r="B26185" s="503"/>
    </row>
    <row r="26186" spans="2:2">
      <c r="B26186" s="503"/>
    </row>
    <row r="26187" spans="2:2">
      <c r="B26187" s="503"/>
    </row>
    <row r="26188" spans="2:2">
      <c r="B26188" s="503"/>
    </row>
    <row r="26189" spans="2:2">
      <c r="B26189" s="503"/>
    </row>
    <row r="26190" spans="2:2">
      <c r="B26190" s="503"/>
    </row>
    <row r="26191" spans="2:2">
      <c r="B26191" s="503"/>
    </row>
    <row r="26192" spans="2:2">
      <c r="B26192" s="503"/>
    </row>
    <row r="26193" spans="2:2">
      <c r="B26193" s="503"/>
    </row>
    <row r="26194" spans="2:2">
      <c r="B26194" s="503"/>
    </row>
    <row r="26195" spans="2:2">
      <c r="B26195" s="503"/>
    </row>
    <row r="26196" spans="2:2">
      <c r="B26196" s="503"/>
    </row>
    <row r="26197" spans="2:2">
      <c r="B26197" s="503"/>
    </row>
    <row r="26198" spans="2:2">
      <c r="B26198" s="503"/>
    </row>
    <row r="26199" spans="2:2">
      <c r="B26199" s="503"/>
    </row>
    <row r="26200" spans="2:2">
      <c r="B26200" s="503"/>
    </row>
    <row r="26201" spans="2:2">
      <c r="B26201" s="503"/>
    </row>
    <row r="26202" spans="2:2">
      <c r="B26202" s="503"/>
    </row>
    <row r="26203" spans="2:2">
      <c r="B26203" s="503"/>
    </row>
    <row r="26204" spans="2:2">
      <c r="B26204" s="503"/>
    </row>
    <row r="26205" spans="2:2">
      <c r="B26205" s="503"/>
    </row>
    <row r="26206" spans="2:2">
      <c r="B26206" s="503"/>
    </row>
    <row r="26207" spans="2:2">
      <c r="B26207" s="503"/>
    </row>
    <row r="26208" spans="2:2">
      <c r="B26208" s="503"/>
    </row>
    <row r="26209" spans="2:2">
      <c r="B26209" s="503"/>
    </row>
    <row r="26210" spans="2:2">
      <c r="B26210" s="503"/>
    </row>
    <row r="26211" spans="2:2">
      <c r="B26211" s="503"/>
    </row>
    <row r="26212" spans="2:2">
      <c r="B26212" s="503"/>
    </row>
    <row r="26213" spans="2:2">
      <c r="B26213" s="503"/>
    </row>
    <row r="26214" spans="2:2">
      <c r="B26214" s="503"/>
    </row>
    <row r="26215" spans="2:2">
      <c r="B26215" s="503"/>
    </row>
    <row r="26216" spans="2:2">
      <c r="B26216" s="503"/>
    </row>
    <row r="26217" spans="2:2">
      <c r="B26217" s="503"/>
    </row>
    <row r="26218" spans="2:2">
      <c r="B26218" s="503"/>
    </row>
    <row r="26219" spans="2:2">
      <c r="B26219" s="503"/>
    </row>
    <row r="26220" spans="2:2">
      <c r="B26220" s="503"/>
    </row>
    <row r="26221" spans="2:2">
      <c r="B26221" s="503"/>
    </row>
    <row r="26222" spans="2:2">
      <c r="B26222" s="503"/>
    </row>
    <row r="26223" spans="2:2">
      <c r="B26223" s="503"/>
    </row>
    <row r="26224" spans="2:2">
      <c r="B26224" s="503"/>
    </row>
    <row r="26225" spans="2:2">
      <c r="B26225" s="503"/>
    </row>
    <row r="26226" spans="2:2">
      <c r="B26226" s="503"/>
    </row>
    <row r="26227" spans="2:2">
      <c r="B26227" s="503"/>
    </row>
    <row r="26228" spans="2:2">
      <c r="B26228" s="503"/>
    </row>
    <row r="26229" spans="2:2">
      <c r="B26229" s="503"/>
    </row>
    <row r="26230" spans="2:2">
      <c r="B26230" s="503"/>
    </row>
    <row r="26231" spans="2:2">
      <c r="B26231" s="503"/>
    </row>
    <row r="26232" spans="2:2">
      <c r="B26232" s="503"/>
    </row>
    <row r="26233" spans="2:2">
      <c r="B26233" s="503"/>
    </row>
    <row r="26234" spans="2:2">
      <c r="B26234" s="503"/>
    </row>
    <row r="26235" spans="2:2">
      <c r="B26235" s="503"/>
    </row>
    <row r="26236" spans="2:2">
      <c r="B26236" s="503"/>
    </row>
    <row r="26237" spans="2:2">
      <c r="B26237" s="503"/>
    </row>
    <row r="26238" spans="2:2">
      <c r="B26238" s="503"/>
    </row>
    <row r="26239" spans="2:2">
      <c r="B26239" s="503"/>
    </row>
    <row r="26240" spans="2:2">
      <c r="B26240" s="503"/>
    </row>
    <row r="26241" spans="2:2">
      <c r="B26241" s="503"/>
    </row>
    <row r="26242" spans="2:2">
      <c r="B26242" s="503"/>
    </row>
    <row r="26243" spans="2:2">
      <c r="B26243" s="503"/>
    </row>
    <row r="26244" spans="2:2">
      <c r="B26244" s="503"/>
    </row>
    <row r="26245" spans="2:2">
      <c r="B26245" s="503"/>
    </row>
    <row r="26246" spans="2:2">
      <c r="B26246" s="503"/>
    </row>
    <row r="26247" spans="2:2">
      <c r="B26247" s="503"/>
    </row>
    <row r="26248" spans="2:2">
      <c r="B26248" s="503"/>
    </row>
    <row r="26249" spans="2:2">
      <c r="B26249" s="503"/>
    </row>
    <row r="26250" spans="2:2">
      <c r="B26250" s="503"/>
    </row>
    <row r="26251" spans="2:2">
      <c r="B26251" s="503"/>
    </row>
    <row r="26252" spans="2:2">
      <c r="B26252" s="503"/>
    </row>
    <row r="26253" spans="2:2">
      <c r="B26253" s="503"/>
    </row>
    <row r="26254" spans="2:2">
      <c r="B26254" s="503"/>
    </row>
    <row r="26255" spans="2:2">
      <c r="B26255" s="503"/>
    </row>
    <row r="26256" spans="2:2">
      <c r="B26256" s="503"/>
    </row>
    <row r="26257" spans="2:2">
      <c r="B26257" s="503"/>
    </row>
    <row r="26258" spans="2:2">
      <c r="B26258" s="503"/>
    </row>
    <row r="26259" spans="2:2">
      <c r="B26259" s="503"/>
    </row>
    <row r="26260" spans="2:2">
      <c r="B26260" s="503"/>
    </row>
    <row r="26261" spans="2:2">
      <c r="B26261" s="503"/>
    </row>
    <row r="26262" spans="2:2">
      <c r="B26262" s="503"/>
    </row>
    <row r="26263" spans="2:2">
      <c r="B26263" s="503"/>
    </row>
    <row r="26264" spans="2:2">
      <c r="B26264" s="503"/>
    </row>
    <row r="26265" spans="2:2">
      <c r="B26265" s="503"/>
    </row>
    <row r="26266" spans="2:2">
      <c r="B26266" s="503"/>
    </row>
    <row r="26267" spans="2:2">
      <c r="B26267" s="503"/>
    </row>
    <row r="26268" spans="2:2">
      <c r="B26268" s="503"/>
    </row>
    <row r="26269" spans="2:2">
      <c r="B26269" s="503"/>
    </row>
    <row r="26270" spans="2:2">
      <c r="B26270" s="503"/>
    </row>
    <row r="26271" spans="2:2">
      <c r="B26271" s="503"/>
    </row>
    <row r="26272" spans="2:2">
      <c r="B26272" s="503"/>
    </row>
    <row r="26273" spans="2:2">
      <c r="B26273" s="503"/>
    </row>
    <row r="26274" spans="2:2">
      <c r="B26274" s="503"/>
    </row>
    <row r="26275" spans="2:2">
      <c r="B26275" s="503"/>
    </row>
    <row r="26276" spans="2:2">
      <c r="B26276" s="503"/>
    </row>
    <row r="26277" spans="2:2">
      <c r="B26277" s="503"/>
    </row>
    <row r="26278" spans="2:2">
      <c r="B26278" s="503"/>
    </row>
    <row r="26279" spans="2:2">
      <c r="B26279" s="503"/>
    </row>
    <row r="26280" spans="2:2">
      <c r="B26280" s="503"/>
    </row>
    <row r="26281" spans="2:2">
      <c r="B26281" s="503"/>
    </row>
    <row r="26282" spans="2:2">
      <c r="B26282" s="503"/>
    </row>
    <row r="26283" spans="2:2">
      <c r="B26283" s="503"/>
    </row>
    <row r="26284" spans="2:2">
      <c r="B26284" s="503"/>
    </row>
    <row r="26285" spans="2:2">
      <c r="B26285" s="503"/>
    </row>
    <row r="26286" spans="2:2">
      <c r="B26286" s="503"/>
    </row>
    <row r="26287" spans="2:2">
      <c r="B26287" s="503"/>
    </row>
    <row r="26288" spans="2:2">
      <c r="B26288" s="503"/>
    </row>
    <row r="26289" spans="2:2">
      <c r="B26289" s="503"/>
    </row>
    <row r="26290" spans="2:2">
      <c r="B26290" s="503"/>
    </row>
    <row r="26291" spans="2:2">
      <c r="B26291" s="503"/>
    </row>
    <row r="26292" spans="2:2">
      <c r="B26292" s="503"/>
    </row>
    <row r="26293" spans="2:2">
      <c r="B26293" s="503"/>
    </row>
    <row r="26294" spans="2:2">
      <c r="B26294" s="503"/>
    </row>
    <row r="26295" spans="2:2">
      <c r="B26295" s="503"/>
    </row>
    <row r="26296" spans="2:2">
      <c r="B26296" s="503"/>
    </row>
    <row r="26297" spans="2:2">
      <c r="B26297" s="503"/>
    </row>
    <row r="26298" spans="2:2">
      <c r="B26298" s="503"/>
    </row>
    <row r="26299" spans="2:2">
      <c r="B26299" s="503"/>
    </row>
    <row r="26300" spans="2:2">
      <c r="B26300" s="503"/>
    </row>
    <row r="26301" spans="2:2">
      <c r="B26301" s="503"/>
    </row>
    <row r="26302" spans="2:2">
      <c r="B26302" s="503"/>
    </row>
    <row r="26303" spans="2:2">
      <c r="B26303" s="503"/>
    </row>
    <row r="26304" spans="2:2">
      <c r="B26304" s="503"/>
    </row>
    <row r="26305" spans="2:2">
      <c r="B26305" s="503"/>
    </row>
    <row r="26306" spans="2:2">
      <c r="B26306" s="503"/>
    </row>
    <row r="26307" spans="2:2">
      <c r="B26307" s="503"/>
    </row>
    <row r="26308" spans="2:2">
      <c r="B26308" s="503"/>
    </row>
    <row r="26309" spans="2:2">
      <c r="B26309" s="503"/>
    </row>
    <row r="26310" spans="2:2">
      <c r="B26310" s="503"/>
    </row>
    <row r="26311" spans="2:2">
      <c r="B26311" s="503"/>
    </row>
    <row r="26312" spans="2:2">
      <c r="B26312" s="503"/>
    </row>
    <row r="26313" spans="2:2">
      <c r="B26313" s="503"/>
    </row>
    <row r="26314" spans="2:2">
      <c r="B26314" s="503"/>
    </row>
    <row r="26315" spans="2:2">
      <c r="B26315" s="503"/>
    </row>
    <row r="26316" spans="2:2">
      <c r="B26316" s="503"/>
    </row>
    <row r="26317" spans="2:2">
      <c r="B26317" s="503"/>
    </row>
    <row r="26318" spans="2:2">
      <c r="B26318" s="503"/>
    </row>
    <row r="26319" spans="2:2">
      <c r="B26319" s="503"/>
    </row>
    <row r="26320" spans="2:2">
      <c r="B26320" s="503"/>
    </row>
    <row r="26321" spans="2:2">
      <c r="B26321" s="503"/>
    </row>
    <row r="26322" spans="2:2">
      <c r="B26322" s="503"/>
    </row>
    <row r="26323" spans="2:2">
      <c r="B26323" s="503"/>
    </row>
    <row r="26324" spans="2:2">
      <c r="B26324" s="503"/>
    </row>
    <row r="26325" spans="2:2">
      <c r="B26325" s="503"/>
    </row>
    <row r="26326" spans="2:2">
      <c r="B26326" s="503"/>
    </row>
    <row r="26327" spans="2:2">
      <c r="B26327" s="503"/>
    </row>
    <row r="26328" spans="2:2">
      <c r="B26328" s="503"/>
    </row>
    <row r="26329" spans="2:2">
      <c r="B26329" s="503"/>
    </row>
    <row r="26330" spans="2:2">
      <c r="B26330" s="503"/>
    </row>
    <row r="26331" spans="2:2">
      <c r="B26331" s="503"/>
    </row>
    <row r="26332" spans="2:2">
      <c r="B26332" s="503"/>
    </row>
    <row r="26333" spans="2:2">
      <c r="B26333" s="503"/>
    </row>
    <row r="26334" spans="2:2">
      <c r="B26334" s="503"/>
    </row>
    <row r="26335" spans="2:2">
      <c r="B26335" s="503"/>
    </row>
    <row r="26336" spans="2:2">
      <c r="B26336" s="503"/>
    </row>
    <row r="26337" spans="2:2">
      <c r="B26337" s="503"/>
    </row>
    <row r="26338" spans="2:2">
      <c r="B26338" s="503"/>
    </row>
    <row r="26339" spans="2:2">
      <c r="B26339" s="503"/>
    </row>
    <row r="26340" spans="2:2">
      <c r="B26340" s="503"/>
    </row>
    <row r="26341" spans="2:2">
      <c r="B26341" s="503"/>
    </row>
    <row r="26342" spans="2:2">
      <c r="B26342" s="503"/>
    </row>
    <row r="26343" spans="2:2">
      <c r="B26343" s="503"/>
    </row>
    <row r="26344" spans="2:2">
      <c r="B26344" s="503"/>
    </row>
    <row r="26345" spans="2:2">
      <c r="B26345" s="503"/>
    </row>
    <row r="26346" spans="2:2">
      <c r="B26346" s="503"/>
    </row>
    <row r="26347" spans="2:2">
      <c r="B26347" s="503"/>
    </row>
    <row r="26348" spans="2:2">
      <c r="B26348" s="503"/>
    </row>
    <row r="26349" spans="2:2">
      <c r="B26349" s="503"/>
    </row>
    <row r="26350" spans="2:2">
      <c r="B26350" s="503"/>
    </row>
    <row r="26351" spans="2:2">
      <c r="B26351" s="503"/>
    </row>
    <row r="26352" spans="2:2">
      <c r="B26352" s="503"/>
    </row>
    <row r="26353" spans="2:2">
      <c r="B26353" s="503"/>
    </row>
    <row r="26354" spans="2:2">
      <c r="B26354" s="503"/>
    </row>
    <row r="26355" spans="2:2">
      <c r="B26355" s="503"/>
    </row>
    <row r="26356" spans="2:2">
      <c r="B26356" s="503"/>
    </row>
    <row r="26357" spans="2:2">
      <c r="B26357" s="503"/>
    </row>
    <row r="26358" spans="2:2">
      <c r="B26358" s="503"/>
    </row>
    <row r="26359" spans="2:2">
      <c r="B26359" s="503"/>
    </row>
    <row r="26360" spans="2:2">
      <c r="B26360" s="503"/>
    </row>
    <row r="26361" spans="2:2">
      <c r="B26361" s="503"/>
    </row>
    <row r="26362" spans="2:2">
      <c r="B26362" s="503"/>
    </row>
    <row r="26363" spans="2:2">
      <c r="B26363" s="503"/>
    </row>
    <row r="26364" spans="2:2">
      <c r="B26364" s="503"/>
    </row>
    <row r="26365" spans="2:2">
      <c r="B26365" s="503"/>
    </row>
    <row r="26366" spans="2:2">
      <c r="B26366" s="503"/>
    </row>
    <row r="26367" spans="2:2">
      <c r="B26367" s="503"/>
    </row>
    <row r="26368" spans="2:2">
      <c r="B26368" s="503"/>
    </row>
    <row r="26369" spans="2:2">
      <c r="B26369" s="503"/>
    </row>
    <row r="26370" spans="2:2">
      <c r="B26370" s="503"/>
    </row>
    <row r="26371" spans="2:2">
      <c r="B26371" s="503"/>
    </row>
    <row r="26372" spans="2:2">
      <c r="B26372" s="503"/>
    </row>
    <row r="26373" spans="2:2">
      <c r="B26373" s="503"/>
    </row>
    <row r="26374" spans="2:2">
      <c r="B26374" s="503"/>
    </row>
    <row r="26375" spans="2:2">
      <c r="B26375" s="503"/>
    </row>
    <row r="26376" spans="2:2">
      <c r="B26376" s="503"/>
    </row>
    <row r="26377" spans="2:2">
      <c r="B26377" s="503"/>
    </row>
    <row r="26378" spans="2:2">
      <c r="B26378" s="503"/>
    </row>
    <row r="26379" spans="2:2">
      <c r="B26379" s="503"/>
    </row>
    <row r="26380" spans="2:2">
      <c r="B26380" s="503"/>
    </row>
    <row r="26381" spans="2:2">
      <c r="B26381" s="503"/>
    </row>
    <row r="26382" spans="2:2">
      <c r="B26382" s="503"/>
    </row>
    <row r="26383" spans="2:2">
      <c r="B26383" s="503"/>
    </row>
    <row r="26384" spans="2:2">
      <c r="B26384" s="503"/>
    </row>
    <row r="26385" spans="2:2">
      <c r="B26385" s="503"/>
    </row>
    <row r="26386" spans="2:2">
      <c r="B26386" s="503"/>
    </row>
    <row r="26387" spans="2:2">
      <c r="B26387" s="503"/>
    </row>
    <row r="26388" spans="2:2">
      <c r="B26388" s="503"/>
    </row>
    <row r="26389" spans="2:2">
      <c r="B26389" s="503"/>
    </row>
    <row r="26390" spans="2:2">
      <c r="B26390" s="503"/>
    </row>
    <row r="26391" spans="2:2">
      <c r="B26391" s="503"/>
    </row>
    <row r="26392" spans="2:2">
      <c r="B26392" s="503"/>
    </row>
    <row r="26393" spans="2:2">
      <c r="B26393" s="503"/>
    </row>
    <row r="26394" spans="2:2">
      <c r="B26394" s="503"/>
    </row>
    <row r="26395" spans="2:2">
      <c r="B26395" s="503"/>
    </row>
    <row r="26396" spans="2:2">
      <c r="B26396" s="503"/>
    </row>
    <row r="26397" spans="2:2">
      <c r="B26397" s="503"/>
    </row>
    <row r="26398" spans="2:2">
      <c r="B26398" s="503"/>
    </row>
    <row r="26399" spans="2:2">
      <c r="B26399" s="503"/>
    </row>
    <row r="26400" spans="2:2">
      <c r="B26400" s="503"/>
    </row>
    <row r="26401" spans="2:2">
      <c r="B26401" s="503"/>
    </row>
    <row r="26402" spans="2:2">
      <c r="B26402" s="503"/>
    </row>
    <row r="26403" spans="2:2">
      <c r="B26403" s="503"/>
    </row>
    <row r="26404" spans="2:2">
      <c r="B26404" s="503"/>
    </row>
    <row r="26405" spans="2:2">
      <c r="B26405" s="503"/>
    </row>
    <row r="26406" spans="2:2">
      <c r="B26406" s="503"/>
    </row>
    <row r="26407" spans="2:2">
      <c r="B26407" s="503"/>
    </row>
    <row r="26408" spans="2:2">
      <c r="B26408" s="503"/>
    </row>
    <row r="26409" spans="2:2">
      <c r="B26409" s="503"/>
    </row>
    <row r="26410" spans="2:2">
      <c r="B26410" s="503"/>
    </row>
    <row r="26411" spans="2:2">
      <c r="B26411" s="503"/>
    </row>
    <row r="26412" spans="2:2">
      <c r="B26412" s="503"/>
    </row>
    <row r="26413" spans="2:2">
      <c r="B26413" s="503"/>
    </row>
    <row r="26414" spans="2:2">
      <c r="B26414" s="503"/>
    </row>
    <row r="26415" spans="2:2">
      <c r="B26415" s="503"/>
    </row>
    <row r="26416" spans="2:2">
      <c r="B26416" s="503"/>
    </row>
    <row r="26417" spans="2:2">
      <c r="B26417" s="503"/>
    </row>
    <row r="26418" spans="2:2">
      <c r="B26418" s="503"/>
    </row>
    <row r="26419" spans="2:2">
      <c r="B26419" s="503"/>
    </row>
    <row r="26420" spans="2:2">
      <c r="B26420" s="503"/>
    </row>
    <row r="26421" spans="2:2">
      <c r="B26421" s="503"/>
    </row>
    <row r="26422" spans="2:2">
      <c r="B26422" s="503"/>
    </row>
    <row r="26423" spans="2:2">
      <c r="B26423" s="503"/>
    </row>
    <row r="26424" spans="2:2">
      <c r="B26424" s="503"/>
    </row>
    <row r="26425" spans="2:2">
      <c r="B26425" s="503"/>
    </row>
    <row r="26426" spans="2:2">
      <c r="B26426" s="503"/>
    </row>
    <row r="26427" spans="2:2">
      <c r="B26427" s="503"/>
    </row>
    <row r="26428" spans="2:2">
      <c r="B26428" s="503"/>
    </row>
    <row r="26429" spans="2:2">
      <c r="B26429" s="503"/>
    </row>
    <row r="26430" spans="2:2">
      <c r="B26430" s="503"/>
    </row>
    <row r="26431" spans="2:2">
      <c r="B26431" s="503"/>
    </row>
    <row r="26432" spans="2:2">
      <c r="B26432" s="503"/>
    </row>
    <row r="26433" spans="2:2">
      <c r="B26433" s="503"/>
    </row>
    <row r="26434" spans="2:2">
      <c r="B26434" s="503"/>
    </row>
    <row r="26435" spans="2:2">
      <c r="B26435" s="503"/>
    </row>
    <row r="26436" spans="2:2">
      <c r="B26436" s="503"/>
    </row>
    <row r="26437" spans="2:2">
      <c r="B26437" s="503"/>
    </row>
    <row r="26438" spans="2:2">
      <c r="B26438" s="503"/>
    </row>
    <row r="26439" spans="2:2">
      <c r="B26439" s="503"/>
    </row>
    <row r="26440" spans="2:2">
      <c r="B26440" s="503"/>
    </row>
    <row r="26441" spans="2:2">
      <c r="B26441" s="503"/>
    </row>
    <row r="26442" spans="2:2">
      <c r="B26442" s="503"/>
    </row>
    <row r="26443" spans="2:2">
      <c r="B26443" s="503"/>
    </row>
    <row r="26444" spans="2:2">
      <c r="B26444" s="503"/>
    </row>
    <row r="26445" spans="2:2">
      <c r="B26445" s="503"/>
    </row>
    <row r="26446" spans="2:2">
      <c r="B26446" s="503"/>
    </row>
    <row r="26447" spans="2:2">
      <c r="B26447" s="503"/>
    </row>
    <row r="26448" spans="2:2">
      <c r="B26448" s="503"/>
    </row>
    <row r="26449" spans="2:2">
      <c r="B26449" s="503"/>
    </row>
    <row r="26450" spans="2:2">
      <c r="B26450" s="503"/>
    </row>
    <row r="26451" spans="2:2">
      <c r="B26451" s="503"/>
    </row>
    <row r="26452" spans="2:2">
      <c r="B26452" s="503"/>
    </row>
    <row r="26453" spans="2:2">
      <c r="B26453" s="503"/>
    </row>
    <row r="26454" spans="2:2">
      <c r="B26454" s="503"/>
    </row>
    <row r="26455" spans="2:2">
      <c r="B26455" s="503"/>
    </row>
    <row r="26456" spans="2:2">
      <c r="B26456" s="503"/>
    </row>
    <row r="26457" spans="2:2">
      <c r="B26457" s="503"/>
    </row>
    <row r="26458" spans="2:2">
      <c r="B26458" s="503"/>
    </row>
    <row r="26459" spans="2:2">
      <c r="B26459" s="503"/>
    </row>
    <row r="26460" spans="2:2">
      <c r="B26460" s="503"/>
    </row>
    <row r="26461" spans="2:2">
      <c r="B26461" s="503"/>
    </row>
    <row r="26462" spans="2:2">
      <c r="B26462" s="503"/>
    </row>
    <row r="26463" spans="2:2">
      <c r="B26463" s="503"/>
    </row>
    <row r="26464" spans="2:2">
      <c r="B26464" s="503"/>
    </row>
    <row r="26465" spans="2:2">
      <c r="B26465" s="503"/>
    </row>
    <row r="26466" spans="2:2">
      <c r="B26466" s="503"/>
    </row>
    <row r="26467" spans="2:2">
      <c r="B26467" s="503"/>
    </row>
    <row r="26468" spans="2:2">
      <c r="B26468" s="503"/>
    </row>
    <row r="26469" spans="2:2">
      <c r="B26469" s="503"/>
    </row>
    <row r="26470" spans="2:2">
      <c r="B26470" s="503"/>
    </row>
    <row r="26471" spans="2:2">
      <c r="B26471" s="503"/>
    </row>
    <row r="26472" spans="2:2">
      <c r="B26472" s="503"/>
    </row>
    <row r="26473" spans="2:2">
      <c r="B26473" s="503"/>
    </row>
    <row r="26474" spans="2:2">
      <c r="B26474" s="503"/>
    </row>
    <row r="26475" spans="2:2">
      <c r="B26475" s="503"/>
    </row>
    <row r="26476" spans="2:2">
      <c r="B26476" s="503"/>
    </row>
    <row r="26477" spans="2:2">
      <c r="B26477" s="503"/>
    </row>
    <row r="26478" spans="2:2">
      <c r="B26478" s="503"/>
    </row>
    <row r="26479" spans="2:2">
      <c r="B26479" s="503"/>
    </row>
    <row r="26480" spans="2:2">
      <c r="B26480" s="503"/>
    </row>
    <row r="26481" spans="2:2">
      <c r="B26481" s="503"/>
    </row>
    <row r="26482" spans="2:2">
      <c r="B26482" s="503"/>
    </row>
    <row r="26483" spans="2:2">
      <c r="B26483" s="503"/>
    </row>
    <row r="26484" spans="2:2">
      <c r="B26484" s="503"/>
    </row>
    <row r="26485" spans="2:2">
      <c r="B26485" s="503"/>
    </row>
    <row r="26486" spans="2:2">
      <c r="B26486" s="503"/>
    </row>
    <row r="26487" spans="2:2">
      <c r="B26487" s="503"/>
    </row>
    <row r="26488" spans="2:2">
      <c r="B26488" s="503"/>
    </row>
    <row r="26489" spans="2:2">
      <c r="B26489" s="503"/>
    </row>
    <row r="26490" spans="2:2">
      <c r="B26490" s="503"/>
    </row>
    <row r="26491" spans="2:2">
      <c r="B26491" s="503"/>
    </row>
    <row r="26492" spans="2:2">
      <c r="B26492" s="503"/>
    </row>
    <row r="26493" spans="2:2">
      <c r="B26493" s="503"/>
    </row>
    <row r="26494" spans="2:2">
      <c r="B26494" s="503"/>
    </row>
    <row r="26495" spans="2:2">
      <c r="B26495" s="503"/>
    </row>
    <row r="26496" spans="2:2">
      <c r="B26496" s="503"/>
    </row>
    <row r="26497" spans="2:2">
      <c r="B26497" s="503"/>
    </row>
    <row r="26498" spans="2:2">
      <c r="B26498" s="503"/>
    </row>
    <row r="26499" spans="2:2">
      <c r="B26499" s="503"/>
    </row>
    <row r="26500" spans="2:2">
      <c r="B26500" s="503"/>
    </row>
    <row r="26501" spans="2:2">
      <c r="B26501" s="503"/>
    </row>
    <row r="26502" spans="2:2">
      <c r="B26502" s="503"/>
    </row>
    <row r="26503" spans="2:2">
      <c r="B26503" s="503"/>
    </row>
    <row r="26504" spans="2:2">
      <c r="B26504" s="503"/>
    </row>
    <row r="26505" spans="2:2">
      <c r="B26505" s="503"/>
    </row>
    <row r="26506" spans="2:2">
      <c r="B26506" s="503"/>
    </row>
    <row r="26507" spans="2:2">
      <c r="B26507" s="503"/>
    </row>
    <row r="26508" spans="2:2">
      <c r="B26508" s="503"/>
    </row>
    <row r="26509" spans="2:2">
      <c r="B26509" s="503"/>
    </row>
    <row r="26510" spans="2:2">
      <c r="B26510" s="503"/>
    </row>
    <row r="26511" spans="2:2">
      <c r="B26511" s="503"/>
    </row>
    <row r="26512" spans="2:2">
      <c r="B26512" s="503"/>
    </row>
    <row r="26513" spans="2:2">
      <c r="B26513" s="503"/>
    </row>
    <row r="26514" spans="2:2">
      <c r="B26514" s="503"/>
    </row>
    <row r="26515" spans="2:2">
      <c r="B26515" s="503"/>
    </row>
    <row r="26516" spans="2:2">
      <c r="B26516" s="503"/>
    </row>
    <row r="26517" spans="2:2">
      <c r="B26517" s="503"/>
    </row>
    <row r="26518" spans="2:2">
      <c r="B26518" s="503"/>
    </row>
    <row r="26519" spans="2:2">
      <c r="B26519" s="503"/>
    </row>
    <row r="26520" spans="2:2">
      <c r="B26520" s="503"/>
    </row>
    <row r="26521" spans="2:2">
      <c r="B26521" s="503"/>
    </row>
    <row r="26522" spans="2:2">
      <c r="B26522" s="503"/>
    </row>
    <row r="26523" spans="2:2">
      <c r="B26523" s="503"/>
    </row>
    <row r="26524" spans="2:2">
      <c r="B26524" s="503"/>
    </row>
    <row r="26525" spans="2:2">
      <c r="B26525" s="503"/>
    </row>
    <row r="26526" spans="2:2">
      <c r="B26526" s="503"/>
    </row>
    <row r="26527" spans="2:2">
      <c r="B26527" s="503"/>
    </row>
    <row r="26528" spans="2:2">
      <c r="B26528" s="503"/>
    </row>
    <row r="26529" spans="2:2">
      <c r="B26529" s="503"/>
    </row>
    <row r="26530" spans="2:2">
      <c r="B26530" s="503"/>
    </row>
    <row r="26531" spans="2:2">
      <c r="B26531" s="503"/>
    </row>
    <row r="26532" spans="2:2">
      <c r="B26532" s="503"/>
    </row>
    <row r="26533" spans="2:2">
      <c r="B26533" s="503"/>
    </row>
    <row r="26534" spans="2:2">
      <c r="B26534" s="503"/>
    </row>
    <row r="26535" spans="2:2">
      <c r="B26535" s="503"/>
    </row>
    <row r="26536" spans="2:2">
      <c r="B26536" s="503"/>
    </row>
    <row r="26537" spans="2:2">
      <c r="B26537" s="503"/>
    </row>
    <row r="26538" spans="2:2">
      <c r="B26538" s="503"/>
    </row>
    <row r="26539" spans="2:2">
      <c r="B26539" s="503"/>
    </row>
    <row r="26540" spans="2:2">
      <c r="B26540" s="503"/>
    </row>
    <row r="26541" spans="2:2">
      <c r="B26541" s="503"/>
    </row>
    <row r="26542" spans="2:2">
      <c r="B26542" s="503"/>
    </row>
    <row r="26543" spans="2:2">
      <c r="B26543" s="503"/>
    </row>
    <row r="26544" spans="2:2">
      <c r="B26544" s="503"/>
    </row>
    <row r="26545" spans="2:2">
      <c r="B26545" s="503"/>
    </row>
    <row r="26546" spans="2:2">
      <c r="B26546" s="503"/>
    </row>
    <row r="26547" spans="2:2">
      <c r="B26547" s="503"/>
    </row>
    <row r="26548" spans="2:2">
      <c r="B26548" s="503"/>
    </row>
    <row r="26549" spans="2:2">
      <c r="B26549" s="503"/>
    </row>
    <row r="26550" spans="2:2">
      <c r="B26550" s="503"/>
    </row>
    <row r="26551" spans="2:2">
      <c r="B26551" s="503"/>
    </row>
    <row r="26552" spans="2:2">
      <c r="B26552" s="503"/>
    </row>
    <row r="26553" spans="2:2">
      <c r="B26553" s="503"/>
    </row>
    <row r="26554" spans="2:2">
      <c r="B26554" s="503"/>
    </row>
    <row r="26555" spans="2:2">
      <c r="B26555" s="503"/>
    </row>
    <row r="26556" spans="2:2">
      <c r="B26556" s="503"/>
    </row>
    <row r="26557" spans="2:2">
      <c r="B26557" s="503"/>
    </row>
    <row r="26558" spans="2:2">
      <c r="B26558" s="503"/>
    </row>
    <row r="26559" spans="2:2">
      <c r="B26559" s="503"/>
    </row>
    <row r="26560" spans="2:2">
      <c r="B26560" s="503"/>
    </row>
    <row r="26561" spans="2:2">
      <c r="B26561" s="503"/>
    </row>
    <row r="26562" spans="2:2">
      <c r="B26562" s="503"/>
    </row>
    <row r="26563" spans="2:2">
      <c r="B26563" s="503"/>
    </row>
    <row r="26564" spans="2:2">
      <c r="B26564" s="503"/>
    </row>
    <row r="26565" spans="2:2">
      <c r="B26565" s="503"/>
    </row>
    <row r="26566" spans="2:2">
      <c r="B26566" s="503"/>
    </row>
    <row r="26567" spans="2:2">
      <c r="B26567" s="503"/>
    </row>
    <row r="26568" spans="2:2">
      <c r="B26568" s="503"/>
    </row>
    <row r="26569" spans="2:2">
      <c r="B26569" s="503"/>
    </row>
    <row r="26570" spans="2:2">
      <c r="B26570" s="503"/>
    </row>
    <row r="26571" spans="2:2">
      <c r="B26571" s="503"/>
    </row>
    <row r="26572" spans="2:2">
      <c r="B26572" s="503"/>
    </row>
    <row r="26573" spans="2:2">
      <c r="B26573" s="503"/>
    </row>
    <row r="26574" spans="2:2">
      <c r="B26574" s="503"/>
    </row>
    <row r="26575" spans="2:2">
      <c r="B26575" s="503"/>
    </row>
    <row r="26576" spans="2:2">
      <c r="B26576" s="503"/>
    </row>
    <row r="26577" spans="2:2">
      <c r="B26577" s="503"/>
    </row>
    <row r="26578" spans="2:2">
      <c r="B26578" s="503"/>
    </row>
    <row r="26579" spans="2:2">
      <c r="B26579" s="503"/>
    </row>
    <row r="26580" spans="2:2">
      <c r="B26580" s="503"/>
    </row>
    <row r="26581" spans="2:2">
      <c r="B26581" s="503"/>
    </row>
    <row r="26582" spans="2:2">
      <c r="B26582" s="503"/>
    </row>
    <row r="26583" spans="2:2">
      <c r="B26583" s="503"/>
    </row>
    <row r="26584" spans="2:2">
      <c r="B26584" s="503"/>
    </row>
    <row r="26585" spans="2:2">
      <c r="B26585" s="503"/>
    </row>
    <row r="26586" spans="2:2">
      <c r="B26586" s="503"/>
    </row>
    <row r="26587" spans="2:2">
      <c r="B26587" s="503"/>
    </row>
    <row r="26588" spans="2:2">
      <c r="B26588" s="503"/>
    </row>
    <row r="26589" spans="2:2">
      <c r="B26589" s="503"/>
    </row>
    <row r="26590" spans="2:2">
      <c r="B26590" s="503"/>
    </row>
    <row r="26591" spans="2:2">
      <c r="B26591" s="503"/>
    </row>
    <row r="26592" spans="2:2">
      <c r="B26592" s="503"/>
    </row>
    <row r="26593" spans="2:2">
      <c r="B26593" s="503"/>
    </row>
    <row r="26594" spans="2:2">
      <c r="B26594" s="503"/>
    </row>
    <row r="26595" spans="2:2">
      <c r="B26595" s="503"/>
    </row>
    <row r="26596" spans="2:2">
      <c r="B26596" s="503"/>
    </row>
    <row r="26597" spans="2:2">
      <c r="B26597" s="503"/>
    </row>
    <row r="26598" spans="2:2">
      <c r="B26598" s="503"/>
    </row>
    <row r="26599" spans="2:2">
      <c r="B26599" s="503"/>
    </row>
    <row r="26600" spans="2:2">
      <c r="B26600" s="503"/>
    </row>
    <row r="26601" spans="2:2">
      <c r="B26601" s="503"/>
    </row>
    <row r="26602" spans="2:2">
      <c r="B26602" s="503"/>
    </row>
    <row r="26603" spans="2:2">
      <c r="B26603" s="503"/>
    </row>
    <row r="26604" spans="2:2">
      <c r="B26604" s="503"/>
    </row>
    <row r="26605" spans="2:2">
      <c r="B26605" s="503"/>
    </row>
    <row r="26606" spans="2:2">
      <c r="B26606" s="503"/>
    </row>
    <row r="26607" spans="2:2">
      <c r="B26607" s="503"/>
    </row>
    <row r="26608" spans="2:2">
      <c r="B26608" s="503"/>
    </row>
    <row r="26609" spans="2:2">
      <c r="B26609" s="503"/>
    </row>
    <row r="26610" spans="2:2">
      <c r="B26610" s="503"/>
    </row>
    <row r="26611" spans="2:2">
      <c r="B26611" s="503"/>
    </row>
    <row r="26612" spans="2:2">
      <c r="B26612" s="503"/>
    </row>
    <row r="26613" spans="2:2">
      <c r="B26613" s="503"/>
    </row>
    <row r="26614" spans="2:2">
      <c r="B26614" s="503"/>
    </row>
    <row r="26615" spans="2:2">
      <c r="B26615" s="503"/>
    </row>
    <row r="26616" spans="2:2">
      <c r="B26616" s="503"/>
    </row>
    <row r="26617" spans="2:2">
      <c r="B26617" s="503"/>
    </row>
    <row r="26618" spans="2:2">
      <c r="B26618" s="503"/>
    </row>
    <row r="26619" spans="2:2">
      <c r="B26619" s="503"/>
    </row>
    <row r="26620" spans="2:2">
      <c r="B26620" s="503"/>
    </row>
    <row r="26621" spans="2:2">
      <c r="B26621" s="503"/>
    </row>
    <row r="26622" spans="2:2">
      <c r="B26622" s="503"/>
    </row>
    <row r="26623" spans="2:2">
      <c r="B26623" s="503"/>
    </row>
    <row r="26624" spans="2:2">
      <c r="B26624" s="503"/>
    </row>
    <row r="26625" spans="2:2">
      <c r="B26625" s="503"/>
    </row>
    <row r="26626" spans="2:2">
      <c r="B26626" s="503"/>
    </row>
    <row r="26627" spans="2:2">
      <c r="B26627" s="503"/>
    </row>
    <row r="26628" spans="2:2">
      <c r="B26628" s="503"/>
    </row>
    <row r="26629" spans="2:2">
      <c r="B26629" s="503"/>
    </row>
    <row r="26630" spans="2:2">
      <c r="B26630" s="503"/>
    </row>
    <row r="26631" spans="2:2">
      <c r="B26631" s="503"/>
    </row>
    <row r="26632" spans="2:2">
      <c r="B26632" s="503"/>
    </row>
    <row r="26633" spans="2:2">
      <c r="B26633" s="503"/>
    </row>
    <row r="26634" spans="2:2">
      <c r="B26634" s="503"/>
    </row>
    <row r="26635" spans="2:2">
      <c r="B26635" s="503"/>
    </row>
    <row r="26636" spans="2:2">
      <c r="B26636" s="503"/>
    </row>
    <row r="26637" spans="2:2">
      <c r="B26637" s="503"/>
    </row>
    <row r="26638" spans="2:2">
      <c r="B26638" s="503"/>
    </row>
    <row r="26639" spans="2:2">
      <c r="B26639" s="503"/>
    </row>
    <row r="26640" spans="2:2">
      <c r="B26640" s="503"/>
    </row>
    <row r="26641" spans="2:2">
      <c r="B26641" s="503"/>
    </row>
    <row r="26642" spans="2:2">
      <c r="B26642" s="503"/>
    </row>
    <row r="26643" spans="2:2">
      <c r="B26643" s="503"/>
    </row>
    <row r="26644" spans="2:2">
      <c r="B26644" s="503"/>
    </row>
    <row r="26645" spans="2:2">
      <c r="B26645" s="503"/>
    </row>
    <row r="26646" spans="2:2">
      <c r="B26646" s="503"/>
    </row>
    <row r="26647" spans="2:2">
      <c r="B26647" s="503"/>
    </row>
    <row r="26648" spans="2:2">
      <c r="B26648" s="503"/>
    </row>
    <row r="26649" spans="2:2">
      <c r="B26649" s="503"/>
    </row>
    <row r="26650" spans="2:2">
      <c r="B26650" s="503"/>
    </row>
    <row r="26651" spans="2:2">
      <c r="B26651" s="503"/>
    </row>
    <row r="26652" spans="2:2">
      <c r="B26652" s="503"/>
    </row>
    <row r="26653" spans="2:2">
      <c r="B26653" s="503"/>
    </row>
    <row r="26654" spans="2:2">
      <c r="B26654" s="503"/>
    </row>
    <row r="26655" spans="2:2">
      <c r="B26655" s="503"/>
    </row>
    <row r="26656" spans="2:2">
      <c r="B26656" s="503"/>
    </row>
    <row r="26657" spans="2:2">
      <c r="B26657" s="503"/>
    </row>
    <row r="26658" spans="2:2">
      <c r="B26658" s="503"/>
    </row>
    <row r="26659" spans="2:2">
      <c r="B26659" s="503"/>
    </row>
    <row r="26660" spans="2:2">
      <c r="B26660" s="503"/>
    </row>
    <row r="26661" spans="2:2">
      <c r="B26661" s="503"/>
    </row>
    <row r="26662" spans="2:2">
      <c r="B26662" s="503"/>
    </row>
    <row r="26663" spans="2:2">
      <c r="B26663" s="503"/>
    </row>
    <row r="26664" spans="2:2">
      <c r="B26664" s="503"/>
    </row>
    <row r="26665" spans="2:2">
      <c r="B26665" s="503"/>
    </row>
    <row r="26666" spans="2:2">
      <c r="B26666" s="503"/>
    </row>
    <row r="26667" spans="2:2">
      <c r="B26667" s="503"/>
    </row>
    <row r="26668" spans="2:2">
      <c r="B26668" s="503"/>
    </row>
    <row r="26669" spans="2:2">
      <c r="B26669" s="503"/>
    </row>
    <row r="26670" spans="2:2">
      <c r="B26670" s="503"/>
    </row>
    <row r="26671" spans="2:2">
      <c r="B26671" s="503"/>
    </row>
    <row r="26672" spans="2:2">
      <c r="B26672" s="503"/>
    </row>
    <row r="26673" spans="2:2">
      <c r="B26673" s="503"/>
    </row>
    <row r="26674" spans="2:2">
      <c r="B26674" s="503"/>
    </row>
    <row r="26675" spans="2:2">
      <c r="B26675" s="503"/>
    </row>
    <row r="26676" spans="2:2">
      <c r="B26676" s="503"/>
    </row>
    <row r="26677" spans="2:2">
      <c r="B26677" s="503"/>
    </row>
    <row r="26678" spans="2:2">
      <c r="B26678" s="503"/>
    </row>
    <row r="26679" spans="2:2">
      <c r="B26679" s="503"/>
    </row>
    <row r="26680" spans="2:2">
      <c r="B26680" s="503"/>
    </row>
    <row r="26681" spans="2:2">
      <c r="B26681" s="503"/>
    </row>
    <row r="26682" spans="2:2">
      <c r="B26682" s="503"/>
    </row>
    <row r="26683" spans="2:2">
      <c r="B26683" s="503"/>
    </row>
    <row r="26684" spans="2:2">
      <c r="B26684" s="503"/>
    </row>
    <row r="26685" spans="2:2">
      <c r="B26685" s="503"/>
    </row>
    <row r="26686" spans="2:2">
      <c r="B26686" s="503"/>
    </row>
    <row r="26687" spans="2:2">
      <c r="B26687" s="503"/>
    </row>
    <row r="26688" spans="2:2">
      <c r="B26688" s="503"/>
    </row>
    <row r="26689" spans="2:2">
      <c r="B26689" s="503"/>
    </row>
    <row r="26690" spans="2:2">
      <c r="B26690" s="503"/>
    </row>
    <row r="26691" spans="2:2">
      <c r="B26691" s="503"/>
    </row>
    <row r="26692" spans="2:2">
      <c r="B26692" s="503"/>
    </row>
    <row r="26693" spans="2:2">
      <c r="B26693" s="503"/>
    </row>
    <row r="26694" spans="2:2">
      <c r="B26694" s="503"/>
    </row>
    <row r="26695" spans="2:2">
      <c r="B26695" s="503"/>
    </row>
    <row r="26696" spans="2:2">
      <c r="B26696" s="503"/>
    </row>
    <row r="26697" spans="2:2">
      <c r="B26697" s="503"/>
    </row>
    <row r="26698" spans="2:2">
      <c r="B26698" s="503"/>
    </row>
    <row r="26699" spans="2:2">
      <c r="B26699" s="503"/>
    </row>
    <row r="26700" spans="2:2">
      <c r="B26700" s="503"/>
    </row>
    <row r="26701" spans="2:2">
      <c r="B26701" s="503"/>
    </row>
    <row r="26702" spans="2:2">
      <c r="B26702" s="503"/>
    </row>
    <row r="26703" spans="2:2">
      <c r="B26703" s="503"/>
    </row>
    <row r="26704" spans="2:2">
      <c r="B26704" s="503"/>
    </row>
    <row r="26705" spans="2:2">
      <c r="B26705" s="503"/>
    </row>
    <row r="26706" spans="2:2">
      <c r="B26706" s="503"/>
    </row>
    <row r="26707" spans="2:2">
      <c r="B26707" s="503"/>
    </row>
    <row r="26708" spans="2:2">
      <c r="B26708" s="503"/>
    </row>
    <row r="26709" spans="2:2">
      <c r="B26709" s="503"/>
    </row>
    <row r="26710" spans="2:2">
      <c r="B26710" s="503"/>
    </row>
    <row r="26711" spans="2:2">
      <c r="B26711" s="503"/>
    </row>
    <row r="26712" spans="2:2">
      <c r="B26712" s="503"/>
    </row>
    <row r="26713" spans="2:2">
      <c r="B26713" s="503"/>
    </row>
    <row r="26714" spans="2:2">
      <c r="B26714" s="503"/>
    </row>
    <row r="26715" spans="2:2">
      <c r="B26715" s="503"/>
    </row>
    <row r="26716" spans="2:2">
      <c r="B26716" s="503"/>
    </row>
    <row r="26717" spans="2:2">
      <c r="B26717" s="503"/>
    </row>
    <row r="26718" spans="2:2">
      <c r="B26718" s="503"/>
    </row>
    <row r="26719" spans="2:2">
      <c r="B26719" s="503"/>
    </row>
    <row r="26720" spans="2:2">
      <c r="B26720" s="503"/>
    </row>
    <row r="26721" spans="2:2">
      <c r="B26721" s="503"/>
    </row>
    <row r="26722" spans="2:2">
      <c r="B26722" s="503"/>
    </row>
    <row r="26723" spans="2:2">
      <c r="B26723" s="503"/>
    </row>
    <row r="26724" spans="2:2">
      <c r="B26724" s="503"/>
    </row>
    <row r="26725" spans="2:2">
      <c r="B26725" s="503"/>
    </row>
    <row r="26726" spans="2:2">
      <c r="B26726" s="503"/>
    </row>
    <row r="26727" spans="2:2">
      <c r="B26727" s="503"/>
    </row>
    <row r="26728" spans="2:2">
      <c r="B26728" s="503"/>
    </row>
    <row r="26729" spans="2:2">
      <c r="B26729" s="503"/>
    </row>
    <row r="26730" spans="2:2">
      <c r="B26730" s="503"/>
    </row>
    <row r="26731" spans="2:2">
      <c r="B26731" s="503"/>
    </row>
    <row r="26732" spans="2:2">
      <c r="B26732" s="503"/>
    </row>
    <row r="26733" spans="2:2">
      <c r="B26733" s="503"/>
    </row>
    <row r="26734" spans="2:2">
      <c r="B26734" s="503"/>
    </row>
    <row r="26735" spans="2:2">
      <c r="B26735" s="503"/>
    </row>
    <row r="26736" spans="2:2">
      <c r="B26736" s="503"/>
    </row>
    <row r="26737" spans="2:2">
      <c r="B26737" s="503"/>
    </row>
    <row r="26738" spans="2:2">
      <c r="B26738" s="503"/>
    </row>
    <row r="26739" spans="2:2">
      <c r="B26739" s="503"/>
    </row>
    <row r="26740" spans="2:2">
      <c r="B26740" s="503"/>
    </row>
    <row r="26741" spans="2:2">
      <c r="B26741" s="503"/>
    </row>
    <row r="26742" spans="2:2">
      <c r="B26742" s="503"/>
    </row>
    <row r="26743" spans="2:2">
      <c r="B26743" s="503"/>
    </row>
    <row r="26744" spans="2:2">
      <c r="B26744" s="503"/>
    </row>
    <row r="26745" spans="2:2">
      <c r="B26745" s="503"/>
    </row>
    <row r="26746" spans="2:2">
      <c r="B26746" s="503"/>
    </row>
    <row r="26747" spans="2:2">
      <c r="B26747" s="503"/>
    </row>
    <row r="26748" spans="2:2">
      <c r="B26748" s="503"/>
    </row>
    <row r="26749" spans="2:2">
      <c r="B26749" s="503"/>
    </row>
    <row r="26750" spans="2:2">
      <c r="B26750" s="503"/>
    </row>
    <row r="26751" spans="2:2">
      <c r="B26751" s="503"/>
    </row>
    <row r="26752" spans="2:2">
      <c r="B26752" s="503"/>
    </row>
    <row r="26753" spans="2:2">
      <c r="B26753" s="503"/>
    </row>
    <row r="26754" spans="2:2">
      <c r="B26754" s="503"/>
    </row>
    <row r="26755" spans="2:2">
      <c r="B26755" s="503"/>
    </row>
    <row r="26756" spans="2:2">
      <c r="B26756" s="503"/>
    </row>
    <row r="26757" spans="2:2">
      <c r="B26757" s="503"/>
    </row>
    <row r="26758" spans="2:2">
      <c r="B26758" s="503"/>
    </row>
    <row r="26759" spans="2:2">
      <c r="B26759" s="503"/>
    </row>
    <row r="26760" spans="2:2">
      <c r="B26760" s="503"/>
    </row>
    <row r="26761" spans="2:2">
      <c r="B26761" s="503"/>
    </row>
    <row r="26762" spans="2:2">
      <c r="B26762" s="503"/>
    </row>
    <row r="26763" spans="2:2">
      <c r="B26763" s="503"/>
    </row>
    <row r="26764" spans="2:2">
      <c r="B26764" s="503"/>
    </row>
    <row r="26765" spans="2:2">
      <c r="B26765" s="503"/>
    </row>
    <row r="26766" spans="2:2">
      <c r="B26766" s="503"/>
    </row>
    <row r="26767" spans="2:2">
      <c r="B26767" s="503"/>
    </row>
    <row r="26768" spans="2:2">
      <c r="B26768" s="503"/>
    </row>
    <row r="26769" spans="2:2">
      <c r="B26769" s="503"/>
    </row>
    <row r="26770" spans="2:2">
      <c r="B26770" s="503"/>
    </row>
    <row r="26771" spans="2:2">
      <c r="B26771" s="503"/>
    </row>
    <row r="26772" spans="2:2">
      <c r="B26772" s="503"/>
    </row>
    <row r="26773" spans="2:2">
      <c r="B26773" s="503"/>
    </row>
    <row r="26774" spans="2:2">
      <c r="B26774" s="503"/>
    </row>
    <row r="26775" spans="2:2">
      <c r="B26775" s="503"/>
    </row>
    <row r="26776" spans="2:2">
      <c r="B26776" s="503"/>
    </row>
    <row r="26777" spans="2:2">
      <c r="B26777" s="503"/>
    </row>
    <row r="26778" spans="2:2">
      <c r="B26778" s="503"/>
    </row>
    <row r="26779" spans="2:2">
      <c r="B26779" s="503"/>
    </row>
    <row r="26780" spans="2:2">
      <c r="B26780" s="503"/>
    </row>
    <row r="26781" spans="2:2">
      <c r="B26781" s="503"/>
    </row>
    <row r="26782" spans="2:2">
      <c r="B26782" s="503"/>
    </row>
    <row r="26783" spans="2:2">
      <c r="B26783" s="503"/>
    </row>
    <row r="26784" spans="2:2">
      <c r="B26784" s="503"/>
    </row>
    <row r="26785" spans="2:2">
      <c r="B26785" s="503"/>
    </row>
    <row r="26786" spans="2:2">
      <c r="B26786" s="503"/>
    </row>
    <row r="26787" spans="2:2">
      <c r="B26787" s="503"/>
    </row>
    <row r="26788" spans="2:2">
      <c r="B26788" s="503"/>
    </row>
    <row r="26789" spans="2:2">
      <c r="B26789" s="503"/>
    </row>
    <row r="26790" spans="2:2">
      <c r="B26790" s="503"/>
    </row>
    <row r="26791" spans="2:2">
      <c r="B26791" s="503"/>
    </row>
    <row r="26792" spans="2:2">
      <c r="B26792" s="503"/>
    </row>
    <row r="26793" spans="2:2">
      <c r="B26793" s="503"/>
    </row>
    <row r="26794" spans="2:2">
      <c r="B26794" s="503"/>
    </row>
    <row r="26795" spans="2:2">
      <c r="B26795" s="503"/>
    </row>
    <row r="26796" spans="2:2">
      <c r="B26796" s="503"/>
    </row>
    <row r="26797" spans="2:2">
      <c r="B26797" s="503"/>
    </row>
    <row r="26798" spans="2:2">
      <c r="B26798" s="503"/>
    </row>
    <row r="26799" spans="2:2">
      <c r="B26799" s="503"/>
    </row>
    <row r="26800" spans="2:2">
      <c r="B26800" s="503"/>
    </row>
    <row r="26801" spans="2:2">
      <c r="B26801" s="503"/>
    </row>
    <row r="26802" spans="2:2">
      <c r="B26802" s="503"/>
    </row>
    <row r="26803" spans="2:2">
      <c r="B26803" s="503"/>
    </row>
    <row r="26804" spans="2:2">
      <c r="B26804" s="503"/>
    </row>
    <row r="26805" spans="2:2">
      <c r="B26805" s="503"/>
    </row>
    <row r="26806" spans="2:2">
      <c r="B26806" s="503"/>
    </row>
    <row r="26807" spans="2:2">
      <c r="B26807" s="503"/>
    </row>
    <row r="26808" spans="2:2">
      <c r="B26808" s="503"/>
    </row>
    <row r="26809" spans="2:2">
      <c r="B26809" s="503"/>
    </row>
    <row r="26810" spans="2:2">
      <c r="B26810" s="503"/>
    </row>
    <row r="26811" spans="2:2">
      <c r="B26811" s="503"/>
    </row>
    <row r="26812" spans="2:2">
      <c r="B26812" s="503"/>
    </row>
    <row r="26813" spans="2:2">
      <c r="B26813" s="503"/>
    </row>
    <row r="26814" spans="2:2">
      <c r="B26814" s="503"/>
    </row>
    <row r="26815" spans="2:2">
      <c r="B26815" s="503"/>
    </row>
    <row r="26816" spans="2:2">
      <c r="B26816" s="503"/>
    </row>
    <row r="26817" spans="2:2">
      <c r="B26817" s="503"/>
    </row>
    <row r="26818" spans="2:2">
      <c r="B26818" s="503"/>
    </row>
    <row r="26819" spans="2:2">
      <c r="B26819" s="503"/>
    </row>
    <row r="26820" spans="2:2">
      <c r="B26820" s="503"/>
    </row>
    <row r="26821" spans="2:2">
      <c r="B26821" s="503"/>
    </row>
    <row r="26822" spans="2:2">
      <c r="B26822" s="503"/>
    </row>
    <row r="26823" spans="2:2">
      <c r="B26823" s="503"/>
    </row>
    <row r="26824" spans="2:2">
      <c r="B26824" s="503"/>
    </row>
    <row r="26825" spans="2:2">
      <c r="B26825" s="503"/>
    </row>
    <row r="26826" spans="2:2">
      <c r="B26826" s="503"/>
    </row>
    <row r="26827" spans="2:2">
      <c r="B26827" s="503"/>
    </row>
    <row r="26828" spans="2:2">
      <c r="B26828" s="503"/>
    </row>
    <row r="26829" spans="2:2">
      <c r="B26829" s="503"/>
    </row>
    <row r="26830" spans="2:2">
      <c r="B26830" s="503"/>
    </row>
    <row r="26831" spans="2:2">
      <c r="B26831" s="503"/>
    </row>
    <row r="26832" spans="2:2">
      <c r="B26832" s="503"/>
    </row>
    <row r="26833" spans="2:2">
      <c r="B26833" s="503"/>
    </row>
    <row r="26834" spans="2:2">
      <c r="B26834" s="503"/>
    </row>
    <row r="26835" spans="2:2">
      <c r="B26835" s="503"/>
    </row>
    <row r="26836" spans="2:2">
      <c r="B26836" s="503"/>
    </row>
    <row r="26837" spans="2:2">
      <c r="B26837" s="503"/>
    </row>
    <row r="26838" spans="2:2">
      <c r="B26838" s="503"/>
    </row>
    <row r="26839" spans="2:2">
      <c r="B26839" s="503"/>
    </row>
    <row r="26840" spans="2:2">
      <c r="B26840" s="503"/>
    </row>
    <row r="26841" spans="2:2">
      <c r="B26841" s="503"/>
    </row>
    <row r="26842" spans="2:2">
      <c r="B26842" s="503"/>
    </row>
    <row r="26843" spans="2:2">
      <c r="B26843" s="503"/>
    </row>
    <row r="26844" spans="2:2">
      <c r="B26844" s="503"/>
    </row>
    <row r="26845" spans="2:2">
      <c r="B26845" s="503"/>
    </row>
    <row r="26846" spans="2:2">
      <c r="B26846" s="503"/>
    </row>
    <row r="26847" spans="2:2">
      <c r="B26847" s="503"/>
    </row>
    <row r="26848" spans="2:2">
      <c r="B26848" s="503"/>
    </row>
    <row r="26849" spans="2:2">
      <c r="B26849" s="503"/>
    </row>
    <row r="26850" spans="2:2">
      <c r="B26850" s="503"/>
    </row>
    <row r="26851" spans="2:2">
      <c r="B26851" s="503"/>
    </row>
    <row r="26852" spans="2:2">
      <c r="B26852" s="503"/>
    </row>
    <row r="26853" spans="2:2">
      <c r="B26853" s="503"/>
    </row>
    <row r="26854" spans="2:2">
      <c r="B26854" s="503"/>
    </row>
    <row r="26855" spans="2:2">
      <c r="B26855" s="503"/>
    </row>
    <row r="26856" spans="2:2">
      <c r="B26856" s="503"/>
    </row>
    <row r="26857" spans="2:2">
      <c r="B26857" s="503"/>
    </row>
    <row r="26858" spans="2:2">
      <c r="B26858" s="503"/>
    </row>
    <row r="26859" spans="2:2">
      <c r="B26859" s="503"/>
    </row>
    <row r="26860" spans="2:2">
      <c r="B26860" s="503"/>
    </row>
    <row r="26861" spans="2:2">
      <c r="B26861" s="503"/>
    </row>
    <row r="26862" spans="2:2">
      <c r="B26862" s="503"/>
    </row>
    <row r="26863" spans="2:2">
      <c r="B26863" s="503"/>
    </row>
    <row r="26864" spans="2:2">
      <c r="B26864" s="503"/>
    </row>
    <row r="26865" spans="2:2">
      <c r="B26865" s="503"/>
    </row>
    <row r="26866" spans="2:2">
      <c r="B26866" s="503"/>
    </row>
    <row r="26867" spans="2:2">
      <c r="B26867" s="503"/>
    </row>
    <row r="26868" spans="2:2">
      <c r="B26868" s="503"/>
    </row>
    <row r="26869" spans="2:2">
      <c r="B26869" s="503"/>
    </row>
    <row r="26870" spans="2:2">
      <c r="B26870" s="503"/>
    </row>
    <row r="26871" spans="2:2">
      <c r="B26871" s="503"/>
    </row>
    <row r="26872" spans="2:2">
      <c r="B26872" s="503"/>
    </row>
    <row r="26873" spans="2:2">
      <c r="B26873" s="503"/>
    </row>
    <row r="26874" spans="2:2">
      <c r="B26874" s="503"/>
    </row>
    <row r="26875" spans="2:2">
      <c r="B26875" s="503"/>
    </row>
    <row r="26876" spans="2:2">
      <c r="B26876" s="503"/>
    </row>
    <row r="26877" spans="2:2">
      <c r="B26877" s="503"/>
    </row>
    <row r="26878" spans="2:2">
      <c r="B26878" s="503"/>
    </row>
    <row r="26879" spans="2:2">
      <c r="B26879" s="503"/>
    </row>
    <row r="26880" spans="2:2">
      <c r="B26880" s="503"/>
    </row>
    <row r="26881" spans="2:2">
      <c r="B26881" s="503"/>
    </row>
    <row r="26882" spans="2:2">
      <c r="B26882" s="503"/>
    </row>
    <row r="26883" spans="2:2">
      <c r="B26883" s="503"/>
    </row>
    <row r="26884" spans="2:2">
      <c r="B26884" s="503"/>
    </row>
    <row r="26885" spans="2:2">
      <c r="B26885" s="503"/>
    </row>
    <row r="26886" spans="2:2">
      <c r="B26886" s="503"/>
    </row>
    <row r="26887" spans="2:2">
      <c r="B26887" s="503"/>
    </row>
    <row r="26888" spans="2:2">
      <c r="B26888" s="503"/>
    </row>
    <row r="26889" spans="2:2">
      <c r="B26889" s="503"/>
    </row>
    <row r="26890" spans="2:2">
      <c r="B26890" s="503"/>
    </row>
    <row r="26891" spans="2:2">
      <c r="B26891" s="503"/>
    </row>
    <row r="26892" spans="2:2">
      <c r="B26892" s="503"/>
    </row>
    <row r="26893" spans="2:2">
      <c r="B26893" s="503"/>
    </row>
    <row r="26894" spans="2:2">
      <c r="B26894" s="503"/>
    </row>
    <row r="26895" spans="2:2">
      <c r="B26895" s="503"/>
    </row>
    <row r="26896" spans="2:2">
      <c r="B26896" s="503"/>
    </row>
    <row r="26897" spans="2:2">
      <c r="B26897" s="503"/>
    </row>
    <row r="26898" spans="2:2">
      <c r="B26898" s="503"/>
    </row>
    <row r="26899" spans="2:2">
      <c r="B26899" s="503"/>
    </row>
    <row r="26900" spans="2:2">
      <c r="B26900" s="503"/>
    </row>
    <row r="26901" spans="2:2">
      <c r="B26901" s="503"/>
    </row>
    <row r="26902" spans="2:2">
      <c r="B26902" s="503"/>
    </row>
    <row r="26903" spans="2:2">
      <c r="B26903" s="503"/>
    </row>
    <row r="26904" spans="2:2">
      <c r="B26904" s="503"/>
    </row>
    <row r="26905" spans="2:2">
      <c r="B26905" s="503"/>
    </row>
    <row r="26906" spans="2:2">
      <c r="B26906" s="503"/>
    </row>
    <row r="26907" spans="2:2">
      <c r="B26907" s="503"/>
    </row>
    <row r="26908" spans="2:2">
      <c r="B26908" s="503"/>
    </row>
    <row r="26909" spans="2:2">
      <c r="B26909" s="503"/>
    </row>
    <row r="26910" spans="2:2">
      <c r="B26910" s="503"/>
    </row>
    <row r="26911" spans="2:2">
      <c r="B26911" s="503"/>
    </row>
    <row r="26912" spans="2:2">
      <c r="B26912" s="503"/>
    </row>
    <row r="26913" spans="2:2">
      <c r="B26913" s="503"/>
    </row>
    <row r="26914" spans="2:2">
      <c r="B26914" s="503"/>
    </row>
    <row r="26915" spans="2:2">
      <c r="B26915" s="503"/>
    </row>
    <row r="26916" spans="2:2">
      <c r="B26916" s="503"/>
    </row>
    <row r="26917" spans="2:2">
      <c r="B26917" s="503"/>
    </row>
    <row r="26918" spans="2:2">
      <c r="B26918" s="503"/>
    </row>
    <row r="26919" spans="2:2">
      <c r="B26919" s="503"/>
    </row>
    <row r="26920" spans="2:2">
      <c r="B26920" s="503"/>
    </row>
    <row r="26921" spans="2:2">
      <c r="B26921" s="503"/>
    </row>
    <row r="26922" spans="2:2">
      <c r="B26922" s="503"/>
    </row>
    <row r="26923" spans="2:2">
      <c r="B26923" s="503"/>
    </row>
    <row r="26924" spans="2:2">
      <c r="B26924" s="503"/>
    </row>
    <row r="26925" spans="2:2">
      <c r="B26925" s="503"/>
    </row>
    <row r="26926" spans="2:2">
      <c r="B26926" s="503"/>
    </row>
    <row r="26927" spans="2:2">
      <c r="B26927" s="503"/>
    </row>
    <row r="26928" spans="2:2">
      <c r="B26928" s="503"/>
    </row>
    <row r="26929" spans="2:2">
      <c r="B26929" s="503"/>
    </row>
    <row r="26930" spans="2:2">
      <c r="B26930" s="503"/>
    </row>
    <row r="26931" spans="2:2">
      <c r="B26931" s="503"/>
    </row>
    <row r="26932" spans="2:2">
      <c r="B26932" s="503"/>
    </row>
    <row r="26933" spans="2:2">
      <c r="B26933" s="503"/>
    </row>
    <row r="26934" spans="2:2">
      <c r="B26934" s="503"/>
    </row>
    <row r="26935" spans="2:2">
      <c r="B26935" s="503"/>
    </row>
    <row r="26936" spans="2:2">
      <c r="B26936" s="503"/>
    </row>
    <row r="26937" spans="2:2">
      <c r="B26937" s="503"/>
    </row>
    <row r="26938" spans="2:2">
      <c r="B26938" s="503"/>
    </row>
    <row r="26939" spans="2:2">
      <c r="B26939" s="503"/>
    </row>
    <row r="26940" spans="2:2">
      <c r="B26940" s="503"/>
    </row>
    <row r="26941" spans="2:2">
      <c r="B26941" s="503"/>
    </row>
    <row r="26942" spans="2:2">
      <c r="B26942" s="503"/>
    </row>
    <row r="26943" spans="2:2">
      <c r="B26943" s="503"/>
    </row>
    <row r="26944" spans="2:2">
      <c r="B26944" s="503"/>
    </row>
    <row r="26945" spans="2:2">
      <c r="B26945" s="503"/>
    </row>
    <row r="26946" spans="2:2">
      <c r="B26946" s="503"/>
    </row>
    <row r="26947" spans="2:2">
      <c r="B26947" s="503"/>
    </row>
    <row r="26948" spans="2:2">
      <c r="B26948" s="503"/>
    </row>
    <row r="26949" spans="2:2">
      <c r="B26949" s="503"/>
    </row>
    <row r="26950" spans="2:2">
      <c r="B26950" s="503"/>
    </row>
    <row r="26951" spans="2:2">
      <c r="B26951" s="503"/>
    </row>
    <row r="26952" spans="2:2">
      <c r="B26952" s="503"/>
    </row>
    <row r="26953" spans="2:2">
      <c r="B26953" s="503"/>
    </row>
    <row r="26954" spans="2:2">
      <c r="B26954" s="503"/>
    </row>
    <row r="26955" spans="2:2">
      <c r="B26955" s="503"/>
    </row>
    <row r="26956" spans="2:2">
      <c r="B26956" s="503"/>
    </row>
    <row r="26957" spans="2:2">
      <c r="B26957" s="503"/>
    </row>
    <row r="26958" spans="2:2">
      <c r="B26958" s="503"/>
    </row>
    <row r="26959" spans="2:2">
      <c r="B26959" s="503"/>
    </row>
    <row r="26960" spans="2:2">
      <c r="B26960" s="503"/>
    </row>
    <row r="26961" spans="2:2">
      <c r="B26961" s="503"/>
    </row>
    <row r="26962" spans="2:2">
      <c r="B26962" s="503"/>
    </row>
    <row r="26963" spans="2:2">
      <c r="B26963" s="503"/>
    </row>
    <row r="26964" spans="2:2">
      <c r="B26964" s="503"/>
    </row>
    <row r="26965" spans="2:2">
      <c r="B26965" s="503"/>
    </row>
    <row r="26966" spans="2:2">
      <c r="B26966" s="503"/>
    </row>
    <row r="26967" spans="2:2">
      <c r="B26967" s="503"/>
    </row>
    <row r="26968" spans="2:2">
      <c r="B26968" s="503"/>
    </row>
    <row r="26969" spans="2:2">
      <c r="B26969" s="503"/>
    </row>
    <row r="26970" spans="2:2">
      <c r="B26970" s="503"/>
    </row>
    <row r="26971" spans="2:2">
      <c r="B26971" s="503"/>
    </row>
    <row r="26972" spans="2:2">
      <c r="B26972" s="503"/>
    </row>
    <row r="26973" spans="2:2">
      <c r="B26973" s="503"/>
    </row>
    <row r="26974" spans="2:2">
      <c r="B26974" s="503"/>
    </row>
    <row r="26975" spans="2:2">
      <c r="B26975" s="503"/>
    </row>
    <row r="26976" spans="2:2">
      <c r="B26976" s="503"/>
    </row>
    <row r="26977" spans="2:2">
      <c r="B26977" s="503"/>
    </row>
    <row r="26978" spans="2:2">
      <c r="B26978" s="503"/>
    </row>
    <row r="26979" spans="2:2">
      <c r="B26979" s="503"/>
    </row>
    <row r="26980" spans="2:2">
      <c r="B26980" s="503"/>
    </row>
    <row r="26981" spans="2:2">
      <c r="B26981" s="503"/>
    </row>
    <row r="26982" spans="2:2">
      <c r="B26982" s="503"/>
    </row>
    <row r="26983" spans="2:2">
      <c r="B26983" s="503"/>
    </row>
    <row r="26984" spans="2:2">
      <c r="B26984" s="503"/>
    </row>
    <row r="26985" spans="2:2">
      <c r="B26985" s="503"/>
    </row>
    <row r="26986" spans="2:2">
      <c r="B26986" s="503"/>
    </row>
    <row r="26987" spans="2:2">
      <c r="B26987" s="503"/>
    </row>
    <row r="26988" spans="2:2">
      <c r="B26988" s="503"/>
    </row>
    <row r="26989" spans="2:2">
      <c r="B26989" s="503"/>
    </row>
    <row r="26990" spans="2:2">
      <c r="B26990" s="503"/>
    </row>
    <row r="26991" spans="2:2">
      <c r="B26991" s="503"/>
    </row>
    <row r="26992" spans="2:2">
      <c r="B26992" s="503"/>
    </row>
    <row r="26993" spans="2:2">
      <c r="B26993" s="503"/>
    </row>
    <row r="26994" spans="2:2">
      <c r="B26994" s="503"/>
    </row>
    <row r="26995" spans="2:2">
      <c r="B26995" s="503"/>
    </row>
    <row r="26996" spans="2:2">
      <c r="B26996" s="503"/>
    </row>
    <row r="26997" spans="2:2">
      <c r="B26997" s="503"/>
    </row>
    <row r="26998" spans="2:2">
      <c r="B26998" s="503"/>
    </row>
    <row r="26999" spans="2:2">
      <c r="B26999" s="503"/>
    </row>
    <row r="27000" spans="2:2">
      <c r="B27000" s="503"/>
    </row>
    <row r="27001" spans="2:2">
      <c r="B27001" s="503"/>
    </row>
    <row r="27002" spans="2:2">
      <c r="B27002" s="503"/>
    </row>
    <row r="27003" spans="2:2">
      <c r="B27003" s="503"/>
    </row>
    <row r="27004" spans="2:2">
      <c r="B27004" s="503"/>
    </row>
    <row r="27005" spans="2:2">
      <c r="B27005" s="503"/>
    </row>
    <row r="27006" spans="2:2">
      <c r="B27006" s="503"/>
    </row>
    <row r="27007" spans="2:2">
      <c r="B27007" s="503"/>
    </row>
    <row r="27008" spans="2:2">
      <c r="B27008" s="503"/>
    </row>
    <row r="27009" spans="2:2">
      <c r="B27009" s="503"/>
    </row>
    <row r="27010" spans="2:2">
      <c r="B27010" s="503"/>
    </row>
    <row r="27011" spans="2:2">
      <c r="B27011" s="503"/>
    </row>
    <row r="27012" spans="2:2">
      <c r="B27012" s="503"/>
    </row>
    <row r="27013" spans="2:2">
      <c r="B27013" s="503"/>
    </row>
    <row r="27014" spans="2:2">
      <c r="B27014" s="503"/>
    </row>
    <row r="27015" spans="2:2">
      <c r="B27015" s="503"/>
    </row>
    <row r="27016" spans="2:2">
      <c r="B27016" s="503"/>
    </row>
    <row r="27017" spans="2:2">
      <c r="B27017" s="503"/>
    </row>
    <row r="27018" spans="2:2">
      <c r="B27018" s="503"/>
    </row>
    <row r="27019" spans="2:2">
      <c r="B27019" s="503"/>
    </row>
    <row r="27020" spans="2:2">
      <c r="B27020" s="503"/>
    </row>
    <row r="27021" spans="2:2">
      <c r="B27021" s="503"/>
    </row>
    <row r="27022" spans="2:2">
      <c r="B27022" s="503"/>
    </row>
    <row r="27023" spans="2:2">
      <c r="B27023" s="503"/>
    </row>
    <row r="27024" spans="2:2">
      <c r="B27024" s="503"/>
    </row>
    <row r="27025" spans="2:2">
      <c r="B27025" s="503"/>
    </row>
    <row r="27026" spans="2:2">
      <c r="B27026" s="503"/>
    </row>
    <row r="27027" spans="2:2">
      <c r="B27027" s="503"/>
    </row>
    <row r="27028" spans="2:2">
      <c r="B27028" s="503"/>
    </row>
    <row r="27029" spans="2:2">
      <c r="B27029" s="503"/>
    </row>
    <row r="27030" spans="2:2">
      <c r="B27030" s="503"/>
    </row>
    <row r="27031" spans="2:2">
      <c r="B27031" s="503"/>
    </row>
    <row r="27032" spans="2:2">
      <c r="B27032" s="503"/>
    </row>
    <row r="27033" spans="2:2">
      <c r="B27033" s="503"/>
    </row>
    <row r="27034" spans="2:2">
      <c r="B27034" s="503"/>
    </row>
    <row r="27035" spans="2:2">
      <c r="B27035" s="503"/>
    </row>
    <row r="27036" spans="2:2">
      <c r="B27036" s="503"/>
    </row>
    <row r="27037" spans="2:2">
      <c r="B27037" s="503"/>
    </row>
    <row r="27038" spans="2:2">
      <c r="B27038" s="503"/>
    </row>
    <row r="27039" spans="2:2">
      <c r="B27039" s="503"/>
    </row>
    <row r="27040" spans="2:2">
      <c r="B27040" s="503"/>
    </row>
    <row r="27041" spans="2:2">
      <c r="B27041" s="503"/>
    </row>
    <row r="27042" spans="2:2">
      <c r="B27042" s="503"/>
    </row>
    <row r="27043" spans="2:2">
      <c r="B27043" s="503"/>
    </row>
    <row r="27044" spans="2:2">
      <c r="B27044" s="503"/>
    </row>
    <row r="27045" spans="2:2">
      <c r="B27045" s="503"/>
    </row>
    <row r="27046" spans="2:2">
      <c r="B27046" s="503"/>
    </row>
    <row r="27047" spans="2:2">
      <c r="B27047" s="503"/>
    </row>
    <row r="27048" spans="2:2">
      <c r="B27048" s="503"/>
    </row>
    <row r="27049" spans="2:2">
      <c r="B27049" s="503"/>
    </row>
    <row r="27050" spans="2:2">
      <c r="B27050" s="503"/>
    </row>
    <row r="27051" spans="2:2">
      <c r="B27051" s="503"/>
    </row>
    <row r="27052" spans="2:2">
      <c r="B27052" s="503"/>
    </row>
    <row r="27053" spans="2:2">
      <c r="B27053" s="503"/>
    </row>
    <row r="27054" spans="2:2">
      <c r="B27054" s="503"/>
    </row>
    <row r="27055" spans="2:2">
      <c r="B27055" s="503"/>
    </row>
    <row r="27056" spans="2:2">
      <c r="B27056" s="503"/>
    </row>
    <row r="27057" spans="2:2">
      <c r="B27057" s="503"/>
    </row>
    <row r="27058" spans="2:2">
      <c r="B27058" s="503"/>
    </row>
    <row r="27059" spans="2:2">
      <c r="B27059" s="503"/>
    </row>
    <row r="27060" spans="2:2">
      <c r="B27060" s="503"/>
    </row>
    <row r="27061" spans="2:2">
      <c r="B27061" s="503"/>
    </row>
    <row r="27062" spans="2:2">
      <c r="B27062" s="503"/>
    </row>
    <row r="27063" spans="2:2">
      <c r="B27063" s="503"/>
    </row>
    <row r="27064" spans="2:2">
      <c r="B27064" s="503"/>
    </row>
    <row r="27065" spans="2:2">
      <c r="B27065" s="503"/>
    </row>
    <row r="27066" spans="2:2">
      <c r="B27066" s="503"/>
    </row>
    <row r="27067" spans="2:2">
      <c r="B27067" s="503"/>
    </row>
    <row r="27068" spans="2:2">
      <c r="B27068" s="503"/>
    </row>
    <row r="27069" spans="2:2">
      <c r="B27069" s="503"/>
    </row>
    <row r="27070" spans="2:2">
      <c r="B27070" s="503"/>
    </row>
    <row r="27071" spans="2:2">
      <c r="B27071" s="503"/>
    </row>
    <row r="27072" spans="2:2">
      <c r="B27072" s="503"/>
    </row>
    <row r="27073" spans="2:2">
      <c r="B27073" s="503"/>
    </row>
    <row r="27074" spans="2:2">
      <c r="B27074" s="503"/>
    </row>
    <row r="27075" spans="2:2">
      <c r="B27075" s="503"/>
    </row>
    <row r="27076" spans="2:2">
      <c r="B27076" s="503"/>
    </row>
    <row r="27077" spans="2:2">
      <c r="B27077" s="503"/>
    </row>
    <row r="27078" spans="2:2">
      <c r="B27078" s="503"/>
    </row>
    <row r="27079" spans="2:2">
      <c r="B27079" s="503"/>
    </row>
    <row r="27080" spans="2:2">
      <c r="B27080" s="503"/>
    </row>
    <row r="27081" spans="2:2">
      <c r="B27081" s="503"/>
    </row>
    <row r="27082" spans="2:2">
      <c r="B27082" s="503"/>
    </row>
    <row r="27083" spans="2:2">
      <c r="B27083" s="503"/>
    </row>
    <row r="27084" spans="2:2">
      <c r="B27084" s="503"/>
    </row>
    <row r="27085" spans="2:2">
      <c r="B27085" s="503"/>
    </row>
    <row r="27086" spans="2:2">
      <c r="B27086" s="503"/>
    </row>
    <row r="27087" spans="2:2">
      <c r="B27087" s="503"/>
    </row>
    <row r="27088" spans="2:2">
      <c r="B27088" s="503"/>
    </row>
    <row r="27089" spans="2:2">
      <c r="B27089" s="503"/>
    </row>
    <row r="27090" spans="2:2">
      <c r="B27090" s="503"/>
    </row>
    <row r="27091" spans="2:2">
      <c r="B27091" s="503"/>
    </row>
    <row r="27092" spans="2:2">
      <c r="B27092" s="503"/>
    </row>
    <row r="27093" spans="2:2">
      <c r="B27093" s="503"/>
    </row>
    <row r="27094" spans="2:2">
      <c r="B27094" s="503"/>
    </row>
    <row r="27095" spans="2:2">
      <c r="B27095" s="503"/>
    </row>
    <row r="27096" spans="2:2">
      <c r="B27096" s="503"/>
    </row>
    <row r="27097" spans="2:2">
      <c r="B27097" s="503"/>
    </row>
    <row r="27098" spans="2:2">
      <c r="B27098" s="503"/>
    </row>
    <row r="27099" spans="2:2">
      <c r="B27099" s="503"/>
    </row>
    <row r="27100" spans="2:2">
      <c r="B27100" s="503"/>
    </row>
    <row r="27101" spans="2:2">
      <c r="B27101" s="503"/>
    </row>
    <row r="27102" spans="2:2">
      <c r="B27102" s="503"/>
    </row>
    <row r="27103" spans="2:2">
      <c r="B27103" s="503"/>
    </row>
    <row r="27104" spans="2:2">
      <c r="B27104" s="503"/>
    </row>
    <row r="27105" spans="2:2">
      <c r="B27105" s="503"/>
    </row>
    <row r="27106" spans="2:2">
      <c r="B27106" s="503"/>
    </row>
    <row r="27107" spans="2:2">
      <c r="B27107" s="503"/>
    </row>
    <row r="27108" spans="2:2">
      <c r="B27108" s="503"/>
    </row>
    <row r="27109" spans="2:2">
      <c r="B27109" s="503"/>
    </row>
    <row r="27110" spans="2:2">
      <c r="B27110" s="503"/>
    </row>
    <row r="27111" spans="2:2">
      <c r="B27111" s="503"/>
    </row>
    <row r="27112" spans="2:2">
      <c r="B27112" s="503"/>
    </row>
    <row r="27113" spans="2:2">
      <c r="B27113" s="503"/>
    </row>
    <row r="27114" spans="2:2">
      <c r="B27114" s="503"/>
    </row>
    <row r="27115" spans="2:2">
      <c r="B27115" s="503"/>
    </row>
    <row r="27116" spans="2:2">
      <c r="B27116" s="503"/>
    </row>
    <row r="27117" spans="2:2">
      <c r="B27117" s="503"/>
    </row>
    <row r="27118" spans="2:2">
      <c r="B27118" s="503"/>
    </row>
    <row r="27119" spans="2:2">
      <c r="B27119" s="503"/>
    </row>
    <row r="27120" spans="2:2">
      <c r="B27120" s="503"/>
    </row>
    <row r="27121" spans="2:2">
      <c r="B27121" s="503"/>
    </row>
    <row r="27122" spans="2:2">
      <c r="B27122" s="503"/>
    </row>
    <row r="27123" spans="2:2">
      <c r="B27123" s="503"/>
    </row>
    <row r="27124" spans="2:2">
      <c r="B27124" s="503"/>
    </row>
    <row r="27125" spans="2:2">
      <c r="B27125" s="503"/>
    </row>
    <row r="27126" spans="2:2">
      <c r="B27126" s="503"/>
    </row>
    <row r="27127" spans="2:2">
      <c r="B27127" s="503"/>
    </row>
    <row r="27128" spans="2:2">
      <c r="B27128" s="503"/>
    </row>
    <row r="27129" spans="2:2">
      <c r="B27129" s="503"/>
    </row>
    <row r="27130" spans="2:2">
      <c r="B27130" s="503"/>
    </row>
    <row r="27131" spans="2:2">
      <c r="B27131" s="503"/>
    </row>
    <row r="27132" spans="2:2">
      <c r="B27132" s="503"/>
    </row>
    <row r="27133" spans="2:2">
      <c r="B27133" s="503"/>
    </row>
    <row r="27134" spans="2:2">
      <c r="B27134" s="503"/>
    </row>
    <row r="27135" spans="2:2">
      <c r="B27135" s="503"/>
    </row>
    <row r="27136" spans="2:2">
      <c r="B27136" s="503"/>
    </row>
    <row r="27137" spans="2:2">
      <c r="B27137" s="503"/>
    </row>
    <row r="27138" spans="2:2">
      <c r="B27138" s="503"/>
    </row>
    <row r="27139" spans="2:2">
      <c r="B27139" s="503"/>
    </row>
    <row r="27140" spans="2:2">
      <c r="B27140" s="503"/>
    </row>
    <row r="27141" spans="2:2">
      <c r="B27141" s="503"/>
    </row>
    <row r="27142" spans="2:2">
      <c r="B27142" s="503"/>
    </row>
    <row r="27143" spans="2:2">
      <c r="B27143" s="503"/>
    </row>
    <row r="27144" spans="2:2">
      <c r="B27144" s="503"/>
    </row>
    <row r="27145" spans="2:2">
      <c r="B27145" s="503"/>
    </row>
    <row r="27146" spans="2:2">
      <c r="B27146" s="503"/>
    </row>
    <row r="27147" spans="2:2">
      <c r="B27147" s="503"/>
    </row>
    <row r="27148" spans="2:2">
      <c r="B27148" s="503"/>
    </row>
    <row r="27149" spans="2:2">
      <c r="B27149" s="503"/>
    </row>
    <row r="27150" spans="2:2">
      <c r="B27150" s="503"/>
    </row>
    <row r="27151" spans="2:2">
      <c r="B27151" s="503"/>
    </row>
    <row r="27152" spans="2:2">
      <c r="B27152" s="503"/>
    </row>
    <row r="27153" spans="2:2">
      <c r="B27153" s="503"/>
    </row>
    <row r="27154" spans="2:2">
      <c r="B27154" s="503"/>
    </row>
    <row r="27155" spans="2:2">
      <c r="B27155" s="503"/>
    </row>
    <row r="27156" spans="2:2">
      <c r="B27156" s="503"/>
    </row>
    <row r="27157" spans="2:2">
      <c r="B27157" s="503"/>
    </row>
    <row r="27158" spans="2:2">
      <c r="B27158" s="503"/>
    </row>
    <row r="27159" spans="2:2">
      <c r="B27159" s="503"/>
    </row>
    <row r="27160" spans="2:2">
      <c r="B27160" s="503"/>
    </row>
    <row r="27161" spans="2:2">
      <c r="B27161" s="503"/>
    </row>
    <row r="27162" spans="2:2">
      <c r="B27162" s="503"/>
    </row>
    <row r="27163" spans="2:2">
      <c r="B27163" s="503"/>
    </row>
    <row r="27164" spans="2:2">
      <c r="B27164" s="503"/>
    </row>
    <row r="27165" spans="2:2">
      <c r="B27165" s="503"/>
    </row>
    <row r="27166" spans="2:2">
      <c r="B27166" s="503"/>
    </row>
    <row r="27167" spans="2:2">
      <c r="B27167" s="503"/>
    </row>
    <row r="27168" spans="2:2">
      <c r="B27168" s="503"/>
    </row>
    <row r="27169" spans="2:2">
      <c r="B27169" s="503"/>
    </row>
    <row r="27170" spans="2:2">
      <c r="B27170" s="503"/>
    </row>
    <row r="27171" spans="2:2">
      <c r="B27171" s="503"/>
    </row>
    <row r="27172" spans="2:2">
      <c r="B27172" s="503"/>
    </row>
    <row r="27173" spans="2:2">
      <c r="B27173" s="503"/>
    </row>
    <row r="27174" spans="2:2">
      <c r="B27174" s="503"/>
    </row>
    <row r="27175" spans="2:2">
      <c r="B27175" s="503"/>
    </row>
    <row r="27176" spans="2:2">
      <c r="B27176" s="503"/>
    </row>
    <row r="27177" spans="2:2">
      <c r="B27177" s="503"/>
    </row>
    <row r="27178" spans="2:2">
      <c r="B27178" s="503"/>
    </row>
    <row r="27179" spans="2:2">
      <c r="B27179" s="503"/>
    </row>
    <row r="27180" spans="2:2">
      <c r="B27180" s="503"/>
    </row>
    <row r="27181" spans="2:2">
      <c r="B27181" s="503"/>
    </row>
    <row r="27182" spans="2:2">
      <c r="B27182" s="503"/>
    </row>
    <row r="27183" spans="2:2">
      <c r="B27183" s="503"/>
    </row>
    <row r="27184" spans="2:2">
      <c r="B27184" s="503"/>
    </row>
    <row r="27185" spans="2:2">
      <c r="B27185" s="503"/>
    </row>
    <row r="27186" spans="2:2">
      <c r="B27186" s="503"/>
    </row>
    <row r="27187" spans="2:2">
      <c r="B27187" s="503"/>
    </row>
    <row r="27188" spans="2:2">
      <c r="B27188" s="503"/>
    </row>
    <row r="27189" spans="2:2">
      <c r="B27189" s="503"/>
    </row>
    <row r="27190" spans="2:2">
      <c r="B27190" s="503"/>
    </row>
    <row r="27191" spans="2:2">
      <c r="B27191" s="503"/>
    </row>
    <row r="27192" spans="2:2">
      <c r="B27192" s="503"/>
    </row>
    <row r="27193" spans="2:2">
      <c r="B27193" s="503"/>
    </row>
    <row r="27194" spans="2:2">
      <c r="B27194" s="503"/>
    </row>
    <row r="27195" spans="2:2">
      <c r="B27195" s="503"/>
    </row>
    <row r="27196" spans="2:2">
      <c r="B27196" s="503"/>
    </row>
    <row r="27197" spans="2:2">
      <c r="B27197" s="503"/>
    </row>
    <row r="27198" spans="2:2">
      <c r="B27198" s="503"/>
    </row>
    <row r="27199" spans="2:2">
      <c r="B27199" s="503"/>
    </row>
    <row r="27200" spans="2:2">
      <c r="B27200" s="503"/>
    </row>
    <row r="27201" spans="2:2">
      <c r="B27201" s="503"/>
    </row>
    <row r="27202" spans="2:2">
      <c r="B27202" s="503"/>
    </row>
    <row r="27203" spans="2:2">
      <c r="B27203" s="503"/>
    </row>
    <row r="27204" spans="2:2">
      <c r="B27204" s="503"/>
    </row>
    <row r="27205" spans="2:2">
      <c r="B27205" s="503"/>
    </row>
    <row r="27206" spans="2:2">
      <c r="B27206" s="503"/>
    </row>
    <row r="27207" spans="2:2">
      <c r="B27207" s="503"/>
    </row>
    <row r="27208" spans="2:2">
      <c r="B27208" s="503"/>
    </row>
    <row r="27209" spans="2:2">
      <c r="B27209" s="503"/>
    </row>
    <row r="27210" spans="2:2">
      <c r="B27210" s="503"/>
    </row>
    <row r="27211" spans="2:2">
      <c r="B27211" s="503"/>
    </row>
    <row r="27212" spans="2:2">
      <c r="B27212" s="503"/>
    </row>
    <row r="27213" spans="2:2">
      <c r="B27213" s="503"/>
    </row>
    <row r="27214" spans="2:2">
      <c r="B27214" s="503"/>
    </row>
    <row r="27215" spans="2:2">
      <c r="B27215" s="503"/>
    </row>
    <row r="27216" spans="2:2">
      <c r="B27216" s="503"/>
    </row>
    <row r="27217" spans="2:2">
      <c r="B27217" s="503"/>
    </row>
    <row r="27218" spans="2:2">
      <c r="B27218" s="503"/>
    </row>
    <row r="27219" spans="2:2">
      <c r="B27219" s="503"/>
    </row>
    <row r="27220" spans="2:2">
      <c r="B27220" s="503"/>
    </row>
    <row r="27221" spans="2:2">
      <c r="B27221" s="503"/>
    </row>
    <row r="27222" spans="2:2">
      <c r="B27222" s="503"/>
    </row>
    <row r="27223" spans="2:2">
      <c r="B27223" s="503"/>
    </row>
    <row r="27224" spans="2:2">
      <c r="B27224" s="503"/>
    </row>
    <row r="27225" spans="2:2">
      <c r="B27225" s="503"/>
    </row>
    <row r="27226" spans="2:2">
      <c r="B27226" s="503"/>
    </row>
    <row r="27227" spans="2:2">
      <c r="B27227" s="503"/>
    </row>
    <row r="27228" spans="2:2">
      <c r="B27228" s="503"/>
    </row>
    <row r="27229" spans="2:2">
      <c r="B27229" s="503"/>
    </row>
    <row r="27230" spans="2:2">
      <c r="B27230" s="503"/>
    </row>
    <row r="27231" spans="2:2">
      <c r="B27231" s="503"/>
    </row>
    <row r="27232" spans="2:2">
      <c r="B27232" s="503"/>
    </row>
    <row r="27233" spans="2:2">
      <c r="B27233" s="503"/>
    </row>
    <row r="27234" spans="2:2">
      <c r="B27234" s="503"/>
    </row>
    <row r="27235" spans="2:2">
      <c r="B27235" s="503"/>
    </row>
    <row r="27236" spans="2:2">
      <c r="B27236" s="503"/>
    </row>
    <row r="27237" spans="2:2">
      <c r="B27237" s="503"/>
    </row>
    <row r="27238" spans="2:2">
      <c r="B27238" s="503"/>
    </row>
    <row r="27239" spans="2:2">
      <c r="B27239" s="503"/>
    </row>
    <row r="27240" spans="2:2">
      <c r="B27240" s="503"/>
    </row>
    <row r="27241" spans="2:2">
      <c r="B27241" s="503"/>
    </row>
    <row r="27242" spans="2:2">
      <c r="B27242" s="503"/>
    </row>
    <row r="27243" spans="2:2">
      <c r="B27243" s="503"/>
    </row>
    <row r="27244" spans="2:2">
      <c r="B27244" s="503"/>
    </row>
    <row r="27245" spans="2:2">
      <c r="B27245" s="503"/>
    </row>
    <row r="27246" spans="2:2">
      <c r="B27246" s="503"/>
    </row>
    <row r="27247" spans="2:2">
      <c r="B27247" s="503"/>
    </row>
    <row r="27248" spans="2:2">
      <c r="B27248" s="503"/>
    </row>
    <row r="27249" spans="2:2">
      <c r="B27249" s="503"/>
    </row>
    <row r="27250" spans="2:2">
      <c r="B27250" s="503"/>
    </row>
    <row r="27251" spans="2:2">
      <c r="B27251" s="503"/>
    </row>
    <row r="27252" spans="2:2">
      <c r="B27252" s="503"/>
    </row>
    <row r="27253" spans="2:2">
      <c r="B27253" s="503"/>
    </row>
    <row r="27254" spans="2:2">
      <c r="B27254" s="503"/>
    </row>
    <row r="27255" spans="2:2">
      <c r="B27255" s="503"/>
    </row>
    <row r="27256" spans="2:2">
      <c r="B27256" s="503"/>
    </row>
    <row r="27257" spans="2:2">
      <c r="B27257" s="503"/>
    </row>
    <row r="27258" spans="2:2">
      <c r="B27258" s="503"/>
    </row>
    <row r="27259" spans="2:2">
      <c r="B27259" s="503"/>
    </row>
    <row r="27260" spans="2:2">
      <c r="B27260" s="503"/>
    </row>
    <row r="27261" spans="2:2">
      <c r="B27261" s="503"/>
    </row>
    <row r="27262" spans="2:2">
      <c r="B27262" s="503"/>
    </row>
    <row r="27263" spans="2:2">
      <c r="B27263" s="503"/>
    </row>
    <row r="27264" spans="2:2">
      <c r="B27264" s="503"/>
    </row>
    <row r="27265" spans="2:2">
      <c r="B27265" s="503"/>
    </row>
    <row r="27266" spans="2:2">
      <c r="B27266" s="503"/>
    </row>
    <row r="27267" spans="2:2">
      <c r="B27267" s="503"/>
    </row>
    <row r="27268" spans="2:2">
      <c r="B27268" s="503"/>
    </row>
    <row r="27269" spans="2:2">
      <c r="B27269" s="503"/>
    </row>
    <row r="27270" spans="2:2">
      <c r="B27270" s="503"/>
    </row>
    <row r="27271" spans="2:2">
      <c r="B27271" s="503"/>
    </row>
    <row r="27272" spans="2:2">
      <c r="B27272" s="503"/>
    </row>
    <row r="27273" spans="2:2">
      <c r="B27273" s="503"/>
    </row>
    <row r="27274" spans="2:2">
      <c r="B27274" s="503"/>
    </row>
    <row r="27275" spans="2:2">
      <c r="B27275" s="503"/>
    </row>
    <row r="27276" spans="2:2">
      <c r="B27276" s="503"/>
    </row>
    <row r="27277" spans="2:2">
      <c r="B27277" s="503"/>
    </row>
    <row r="27278" spans="2:2">
      <c r="B27278" s="503"/>
    </row>
    <row r="27279" spans="2:2">
      <c r="B27279" s="503"/>
    </row>
    <row r="27280" spans="2:2">
      <c r="B27280" s="503"/>
    </row>
    <row r="27281" spans="2:2">
      <c r="B27281" s="503"/>
    </row>
    <row r="27282" spans="2:2">
      <c r="B27282" s="503"/>
    </row>
    <row r="27283" spans="2:2">
      <c r="B27283" s="503"/>
    </row>
    <row r="27284" spans="2:2">
      <c r="B27284" s="503"/>
    </row>
    <row r="27285" spans="2:2">
      <c r="B27285" s="503"/>
    </row>
    <row r="27286" spans="2:2">
      <c r="B27286" s="503"/>
    </row>
    <row r="27287" spans="2:2">
      <c r="B27287" s="503"/>
    </row>
    <row r="27288" spans="2:2">
      <c r="B27288" s="503"/>
    </row>
    <row r="27289" spans="2:2">
      <c r="B27289" s="503"/>
    </row>
    <row r="27290" spans="2:2">
      <c r="B27290" s="503"/>
    </row>
    <row r="27291" spans="2:2">
      <c r="B27291" s="503"/>
    </row>
    <row r="27292" spans="2:2">
      <c r="B27292" s="503"/>
    </row>
    <row r="27293" spans="2:2">
      <c r="B27293" s="503"/>
    </row>
    <row r="27294" spans="2:2">
      <c r="B27294" s="503"/>
    </row>
    <row r="27295" spans="2:2">
      <c r="B27295" s="503"/>
    </row>
    <row r="27296" spans="2:2">
      <c r="B27296" s="503"/>
    </row>
    <row r="27297" spans="2:2">
      <c r="B27297" s="503"/>
    </row>
    <row r="27298" spans="2:2">
      <c r="B27298" s="503"/>
    </row>
    <row r="27299" spans="2:2">
      <c r="B27299" s="503"/>
    </row>
    <row r="27300" spans="2:2">
      <c r="B27300" s="503"/>
    </row>
    <row r="27301" spans="2:2">
      <c r="B27301" s="503"/>
    </row>
    <row r="27302" spans="2:2">
      <c r="B27302" s="503"/>
    </row>
    <row r="27303" spans="2:2">
      <c r="B27303" s="503"/>
    </row>
    <row r="27304" spans="2:2">
      <c r="B27304" s="503"/>
    </row>
    <row r="27305" spans="2:2">
      <c r="B27305" s="503"/>
    </row>
    <row r="27306" spans="2:2">
      <c r="B27306" s="503"/>
    </row>
    <row r="27307" spans="2:2">
      <c r="B27307" s="503"/>
    </row>
    <row r="27308" spans="2:2">
      <c r="B27308" s="503"/>
    </row>
    <row r="27309" spans="2:2">
      <c r="B27309" s="503"/>
    </row>
    <row r="27310" spans="2:2">
      <c r="B27310" s="503"/>
    </row>
    <row r="27311" spans="2:2">
      <c r="B27311" s="503"/>
    </row>
    <row r="27312" spans="2:2">
      <c r="B27312" s="503"/>
    </row>
    <row r="27313" spans="2:2">
      <c r="B27313" s="503"/>
    </row>
    <row r="27314" spans="2:2">
      <c r="B27314" s="503"/>
    </row>
    <row r="27315" spans="2:2">
      <c r="B27315" s="503"/>
    </row>
    <row r="27316" spans="2:2">
      <c r="B27316" s="503"/>
    </row>
    <row r="27317" spans="2:2">
      <c r="B27317" s="503"/>
    </row>
    <row r="27318" spans="2:2">
      <c r="B27318" s="503"/>
    </row>
    <row r="27319" spans="2:2">
      <c r="B27319" s="503"/>
    </row>
    <row r="27320" spans="2:2">
      <c r="B27320" s="503"/>
    </row>
    <row r="27321" spans="2:2">
      <c r="B27321" s="503"/>
    </row>
    <row r="27322" spans="2:2">
      <c r="B27322" s="503"/>
    </row>
    <row r="27323" spans="2:2">
      <c r="B27323" s="503"/>
    </row>
    <row r="27324" spans="2:2">
      <c r="B27324" s="503"/>
    </row>
    <row r="27325" spans="2:2">
      <c r="B27325" s="503"/>
    </row>
    <row r="27326" spans="2:2">
      <c r="B27326" s="503"/>
    </row>
    <row r="27327" spans="2:2">
      <c r="B27327" s="503"/>
    </row>
    <row r="27328" spans="2:2">
      <c r="B27328" s="503"/>
    </row>
    <row r="27329" spans="2:2">
      <c r="B27329" s="503"/>
    </row>
    <row r="27330" spans="2:2">
      <c r="B27330" s="503"/>
    </row>
    <row r="27331" spans="2:2">
      <c r="B27331" s="503"/>
    </row>
    <row r="27332" spans="2:2">
      <c r="B27332" s="503"/>
    </row>
    <row r="27333" spans="2:2">
      <c r="B27333" s="503"/>
    </row>
    <row r="27334" spans="2:2">
      <c r="B27334" s="503"/>
    </row>
    <row r="27335" spans="2:2">
      <c r="B27335" s="503"/>
    </row>
    <row r="27336" spans="2:2">
      <c r="B27336" s="503"/>
    </row>
    <row r="27337" spans="2:2">
      <c r="B27337" s="503"/>
    </row>
    <row r="27338" spans="2:2">
      <c r="B27338" s="503"/>
    </row>
    <row r="27339" spans="2:2">
      <c r="B27339" s="503"/>
    </row>
    <row r="27340" spans="2:2">
      <c r="B27340" s="503"/>
    </row>
    <row r="27341" spans="2:2">
      <c r="B27341" s="503"/>
    </row>
    <row r="27342" spans="2:2">
      <c r="B27342" s="503"/>
    </row>
    <row r="27343" spans="2:2">
      <c r="B27343" s="503"/>
    </row>
    <row r="27344" spans="2:2">
      <c r="B27344" s="503"/>
    </row>
    <row r="27345" spans="2:2">
      <c r="B27345" s="503"/>
    </row>
    <row r="27346" spans="2:2">
      <c r="B27346" s="503"/>
    </row>
    <row r="27347" spans="2:2">
      <c r="B27347" s="503"/>
    </row>
    <row r="27348" spans="2:2">
      <c r="B27348" s="503"/>
    </row>
    <row r="27349" spans="2:2">
      <c r="B27349" s="503"/>
    </row>
    <row r="27350" spans="2:2">
      <c r="B27350" s="503"/>
    </row>
    <row r="27351" spans="2:2">
      <c r="B27351" s="503"/>
    </row>
    <row r="27352" spans="2:2">
      <c r="B27352" s="503"/>
    </row>
    <row r="27353" spans="2:2">
      <c r="B27353" s="503"/>
    </row>
    <row r="27354" spans="2:2">
      <c r="B27354" s="503"/>
    </row>
    <row r="27355" spans="2:2">
      <c r="B27355" s="503"/>
    </row>
    <row r="27356" spans="2:2">
      <c r="B27356" s="503"/>
    </row>
    <row r="27357" spans="2:2">
      <c r="B27357" s="503"/>
    </row>
    <row r="27358" spans="2:2">
      <c r="B27358" s="503"/>
    </row>
    <row r="27359" spans="2:2">
      <c r="B27359" s="503"/>
    </row>
    <row r="27360" spans="2:2">
      <c r="B27360" s="503"/>
    </row>
    <row r="27361" spans="2:2">
      <c r="B27361" s="503"/>
    </row>
    <row r="27362" spans="2:2">
      <c r="B27362" s="503"/>
    </row>
    <row r="27363" spans="2:2">
      <c r="B27363" s="503"/>
    </row>
    <row r="27364" spans="2:2">
      <c r="B27364" s="503"/>
    </row>
    <row r="27365" spans="2:2">
      <c r="B27365" s="503"/>
    </row>
    <row r="27366" spans="2:2">
      <c r="B27366" s="503"/>
    </row>
    <row r="27367" spans="2:2">
      <c r="B27367" s="503"/>
    </row>
    <row r="27368" spans="2:2">
      <c r="B27368" s="503"/>
    </row>
    <row r="27369" spans="2:2">
      <c r="B27369" s="503"/>
    </row>
    <row r="27370" spans="2:2">
      <c r="B27370" s="503"/>
    </row>
    <row r="27371" spans="2:2">
      <c r="B27371" s="503"/>
    </row>
    <row r="27372" spans="2:2">
      <c r="B27372" s="503"/>
    </row>
    <row r="27373" spans="2:2">
      <c r="B27373" s="503"/>
    </row>
    <row r="27374" spans="2:2">
      <c r="B27374" s="503"/>
    </row>
    <row r="27375" spans="2:2">
      <c r="B27375" s="503"/>
    </row>
    <row r="27376" spans="2:2">
      <c r="B27376" s="503"/>
    </row>
    <row r="27377" spans="2:2">
      <c r="B27377" s="503"/>
    </row>
    <row r="27378" spans="2:2">
      <c r="B27378" s="503"/>
    </row>
    <row r="27379" spans="2:2">
      <c r="B27379" s="503"/>
    </row>
    <row r="27380" spans="2:2">
      <c r="B27380" s="503"/>
    </row>
    <row r="27381" spans="2:2">
      <c r="B27381" s="503"/>
    </row>
    <row r="27382" spans="2:2">
      <c r="B27382" s="503"/>
    </row>
    <row r="27383" spans="2:2">
      <c r="B27383" s="503"/>
    </row>
    <row r="27384" spans="2:2">
      <c r="B27384" s="503"/>
    </row>
    <row r="27385" spans="2:2">
      <c r="B27385" s="503"/>
    </row>
    <row r="27386" spans="2:2">
      <c r="B27386" s="503"/>
    </row>
    <row r="27387" spans="2:2">
      <c r="B27387" s="503"/>
    </row>
    <row r="27388" spans="2:2">
      <c r="B27388" s="503"/>
    </row>
    <row r="27389" spans="2:2">
      <c r="B27389" s="503"/>
    </row>
    <row r="27390" spans="2:2">
      <c r="B27390" s="503"/>
    </row>
    <row r="27391" spans="2:2">
      <c r="B27391" s="503"/>
    </row>
    <row r="27392" spans="2:2">
      <c r="B27392" s="503"/>
    </row>
    <row r="27393" spans="2:2">
      <c r="B27393" s="503"/>
    </row>
    <row r="27394" spans="2:2">
      <c r="B27394" s="503"/>
    </row>
    <row r="27395" spans="2:2">
      <c r="B27395" s="503"/>
    </row>
    <row r="27396" spans="2:2">
      <c r="B27396" s="503"/>
    </row>
    <row r="27397" spans="2:2">
      <c r="B27397" s="503"/>
    </row>
    <row r="27398" spans="2:2">
      <c r="B27398" s="503"/>
    </row>
    <row r="27399" spans="2:2">
      <c r="B27399" s="503"/>
    </row>
    <row r="27400" spans="2:2">
      <c r="B27400" s="503"/>
    </row>
    <row r="27401" spans="2:2">
      <c r="B27401" s="503"/>
    </row>
    <row r="27402" spans="2:2">
      <c r="B27402" s="503"/>
    </row>
    <row r="27403" spans="2:2">
      <c r="B27403" s="503"/>
    </row>
    <row r="27404" spans="2:2">
      <c r="B27404" s="503"/>
    </row>
    <row r="27405" spans="2:2">
      <c r="B27405" s="503"/>
    </row>
    <row r="27406" spans="2:2">
      <c r="B27406" s="503"/>
    </row>
    <row r="27407" spans="2:2">
      <c r="B27407" s="503"/>
    </row>
    <row r="27408" spans="2:2">
      <c r="B27408" s="503"/>
    </row>
    <row r="27409" spans="2:2">
      <c r="B27409" s="503"/>
    </row>
    <row r="27410" spans="2:2">
      <c r="B27410" s="503"/>
    </row>
    <row r="27411" spans="2:2">
      <c r="B27411" s="503"/>
    </row>
    <row r="27412" spans="2:2">
      <c r="B27412" s="503"/>
    </row>
    <row r="27413" spans="2:2">
      <c r="B27413" s="503"/>
    </row>
    <row r="27414" spans="2:2">
      <c r="B27414" s="503"/>
    </row>
    <row r="27415" spans="2:2">
      <c r="B27415" s="503"/>
    </row>
    <row r="27416" spans="2:2">
      <c r="B27416" s="503"/>
    </row>
    <row r="27417" spans="2:2">
      <c r="B27417" s="503"/>
    </row>
    <row r="27418" spans="2:2">
      <c r="B27418" s="503"/>
    </row>
    <row r="27419" spans="2:2">
      <c r="B27419" s="503"/>
    </row>
    <row r="27420" spans="2:2">
      <c r="B27420" s="503"/>
    </row>
    <row r="27421" spans="2:2">
      <c r="B27421" s="503"/>
    </row>
    <row r="27422" spans="2:2">
      <c r="B27422" s="503"/>
    </row>
    <row r="27423" spans="2:2">
      <c r="B27423" s="503"/>
    </row>
    <row r="27424" spans="2:2">
      <c r="B27424" s="503"/>
    </row>
    <row r="27425" spans="2:2">
      <c r="B27425" s="503"/>
    </row>
    <row r="27426" spans="2:2">
      <c r="B27426" s="503"/>
    </row>
    <row r="27427" spans="2:2">
      <c r="B27427" s="503"/>
    </row>
    <row r="27428" spans="2:2">
      <c r="B27428" s="503"/>
    </row>
    <row r="27429" spans="2:2">
      <c r="B27429" s="503"/>
    </row>
    <row r="27430" spans="2:2">
      <c r="B27430" s="503"/>
    </row>
    <row r="27431" spans="2:2">
      <c r="B27431" s="503"/>
    </row>
    <row r="27432" spans="2:2">
      <c r="B27432" s="503"/>
    </row>
    <row r="27433" spans="2:2">
      <c r="B27433" s="503"/>
    </row>
    <row r="27434" spans="2:2">
      <c r="B27434" s="503"/>
    </row>
    <row r="27435" spans="2:2">
      <c r="B27435" s="503"/>
    </row>
    <row r="27436" spans="2:2">
      <c r="B27436" s="503"/>
    </row>
    <row r="27437" spans="2:2">
      <c r="B27437" s="503"/>
    </row>
    <row r="27438" spans="2:2">
      <c r="B27438" s="503"/>
    </row>
    <row r="27439" spans="2:2">
      <c r="B27439" s="503"/>
    </row>
    <row r="27440" spans="2:2">
      <c r="B27440" s="503"/>
    </row>
    <row r="27441" spans="2:2">
      <c r="B27441" s="503"/>
    </row>
    <row r="27442" spans="2:2">
      <c r="B27442" s="503"/>
    </row>
    <row r="27443" spans="2:2">
      <c r="B27443" s="503"/>
    </row>
    <row r="27444" spans="2:2">
      <c r="B27444" s="503"/>
    </row>
    <row r="27445" spans="2:2">
      <c r="B27445" s="503"/>
    </row>
    <row r="27446" spans="2:2">
      <c r="B27446" s="503"/>
    </row>
    <row r="27447" spans="2:2">
      <c r="B27447" s="503"/>
    </row>
    <row r="27448" spans="2:2">
      <c r="B27448" s="503"/>
    </row>
    <row r="27449" spans="2:2">
      <c r="B27449" s="503"/>
    </row>
    <row r="27450" spans="2:2">
      <c r="B27450" s="503"/>
    </row>
    <row r="27451" spans="2:2">
      <c r="B27451" s="503"/>
    </row>
    <row r="27452" spans="2:2">
      <c r="B27452" s="503"/>
    </row>
    <row r="27453" spans="2:2">
      <c r="B27453" s="503"/>
    </row>
    <row r="27454" spans="2:2">
      <c r="B27454" s="503"/>
    </row>
    <row r="27455" spans="2:2">
      <c r="B27455" s="503"/>
    </row>
    <row r="27456" spans="2:2">
      <c r="B27456" s="503"/>
    </row>
    <row r="27457" spans="2:2">
      <c r="B27457" s="503"/>
    </row>
    <row r="27458" spans="2:2">
      <c r="B27458" s="503"/>
    </row>
    <row r="27459" spans="2:2">
      <c r="B27459" s="503"/>
    </row>
    <row r="27460" spans="2:2">
      <c r="B27460" s="503"/>
    </row>
    <row r="27461" spans="2:2">
      <c r="B27461" s="503"/>
    </row>
    <row r="27462" spans="2:2">
      <c r="B27462" s="503"/>
    </row>
    <row r="27463" spans="2:2">
      <c r="B27463" s="503"/>
    </row>
    <row r="27464" spans="2:2">
      <c r="B27464" s="503"/>
    </row>
    <row r="27465" spans="2:2">
      <c r="B27465" s="503"/>
    </row>
    <row r="27466" spans="2:2">
      <c r="B27466" s="503"/>
    </row>
    <row r="27467" spans="2:2">
      <c r="B27467" s="503"/>
    </row>
    <row r="27468" spans="2:2">
      <c r="B27468" s="503"/>
    </row>
    <row r="27469" spans="2:2">
      <c r="B27469" s="503"/>
    </row>
    <row r="27470" spans="2:2">
      <c r="B27470" s="503"/>
    </row>
    <row r="27471" spans="2:2">
      <c r="B27471" s="503"/>
    </row>
    <row r="27472" spans="2:2">
      <c r="B27472" s="503"/>
    </row>
    <row r="27473" spans="2:2">
      <c r="B27473" s="503"/>
    </row>
    <row r="27474" spans="2:2">
      <c r="B27474" s="503"/>
    </row>
    <row r="27475" spans="2:2">
      <c r="B27475" s="503"/>
    </row>
    <row r="27476" spans="2:2">
      <c r="B27476" s="503"/>
    </row>
    <row r="27477" spans="2:2">
      <c r="B27477" s="503"/>
    </row>
    <row r="27478" spans="2:2">
      <c r="B27478" s="503"/>
    </row>
    <row r="27479" spans="2:2">
      <c r="B27479" s="503"/>
    </row>
    <row r="27480" spans="2:2">
      <c r="B27480" s="503"/>
    </row>
    <row r="27481" spans="2:2">
      <c r="B27481" s="503"/>
    </row>
    <row r="27482" spans="2:2">
      <c r="B27482" s="503"/>
    </row>
    <row r="27483" spans="2:2">
      <c r="B27483" s="503"/>
    </row>
    <row r="27484" spans="2:2">
      <c r="B27484" s="503"/>
    </row>
    <row r="27485" spans="2:2">
      <c r="B27485" s="503"/>
    </row>
    <row r="27486" spans="2:2">
      <c r="B27486" s="503"/>
    </row>
    <row r="27487" spans="2:2">
      <c r="B27487" s="503"/>
    </row>
    <row r="27488" spans="2:2">
      <c r="B27488" s="503"/>
    </row>
    <row r="27489" spans="2:2">
      <c r="B27489" s="503"/>
    </row>
    <row r="27490" spans="2:2">
      <c r="B27490" s="503"/>
    </row>
    <row r="27491" spans="2:2">
      <c r="B27491" s="503"/>
    </row>
    <row r="27492" spans="2:2">
      <c r="B27492" s="503"/>
    </row>
    <row r="27493" spans="2:2">
      <c r="B27493" s="503"/>
    </row>
    <row r="27494" spans="2:2">
      <c r="B27494" s="503"/>
    </row>
    <row r="27495" spans="2:2">
      <c r="B27495" s="503"/>
    </row>
    <row r="27496" spans="2:2">
      <c r="B27496" s="503"/>
    </row>
    <row r="27497" spans="2:2">
      <c r="B27497" s="503"/>
    </row>
    <row r="27498" spans="2:2">
      <c r="B27498" s="503"/>
    </row>
    <row r="27499" spans="2:2">
      <c r="B27499" s="503"/>
    </row>
    <row r="27500" spans="2:2">
      <c r="B27500" s="503"/>
    </row>
    <row r="27501" spans="2:2">
      <c r="B27501" s="503"/>
    </row>
    <row r="27502" spans="2:2">
      <c r="B27502" s="503"/>
    </row>
    <row r="27503" spans="2:2">
      <c r="B27503" s="503"/>
    </row>
    <row r="27504" spans="2:2">
      <c r="B27504" s="503"/>
    </row>
    <row r="27505" spans="2:2">
      <c r="B27505" s="503"/>
    </row>
    <row r="27506" spans="2:2">
      <c r="B27506" s="503"/>
    </row>
    <row r="27507" spans="2:2">
      <c r="B27507" s="503"/>
    </row>
    <row r="27508" spans="2:2">
      <c r="B27508" s="503"/>
    </row>
    <row r="27509" spans="2:2">
      <c r="B27509" s="503"/>
    </row>
    <row r="27510" spans="2:2">
      <c r="B27510" s="503"/>
    </row>
    <row r="27511" spans="2:2">
      <c r="B27511" s="503"/>
    </row>
    <row r="27512" spans="2:2">
      <c r="B27512" s="503"/>
    </row>
    <row r="27513" spans="2:2">
      <c r="B27513" s="503"/>
    </row>
    <row r="27514" spans="2:2">
      <c r="B27514" s="503"/>
    </row>
    <row r="27515" spans="2:2">
      <c r="B27515" s="503"/>
    </row>
    <row r="27516" spans="2:2">
      <c r="B27516" s="503"/>
    </row>
    <row r="27517" spans="2:2">
      <c r="B27517" s="503"/>
    </row>
    <row r="27518" spans="2:2">
      <c r="B27518" s="503"/>
    </row>
    <row r="27519" spans="2:2">
      <c r="B27519" s="503"/>
    </row>
    <row r="27520" spans="2:2">
      <c r="B27520" s="503"/>
    </row>
    <row r="27521" spans="2:2">
      <c r="B27521" s="503"/>
    </row>
    <row r="27522" spans="2:2">
      <c r="B27522" s="503"/>
    </row>
    <row r="27523" spans="2:2">
      <c r="B27523" s="503"/>
    </row>
    <row r="27524" spans="2:2">
      <c r="B27524" s="503"/>
    </row>
    <row r="27525" spans="2:2">
      <c r="B27525" s="503"/>
    </row>
    <row r="27526" spans="2:2">
      <c r="B27526" s="503"/>
    </row>
    <row r="27527" spans="2:2">
      <c r="B27527" s="503"/>
    </row>
    <row r="27528" spans="2:2">
      <c r="B27528" s="503"/>
    </row>
    <row r="27529" spans="2:2">
      <c r="B27529" s="503"/>
    </row>
    <row r="27530" spans="2:2">
      <c r="B27530" s="503"/>
    </row>
    <row r="27531" spans="2:2">
      <c r="B27531" s="503"/>
    </row>
    <row r="27532" spans="2:2">
      <c r="B27532" s="503"/>
    </row>
    <row r="27533" spans="2:2">
      <c r="B27533" s="503"/>
    </row>
    <row r="27534" spans="2:2">
      <c r="B27534" s="503"/>
    </row>
    <row r="27535" spans="2:2">
      <c r="B27535" s="503"/>
    </row>
    <row r="27536" spans="2:2">
      <c r="B27536" s="503"/>
    </row>
    <row r="27537" spans="2:2">
      <c r="B27537" s="503"/>
    </row>
    <row r="27538" spans="2:2">
      <c r="B27538" s="503"/>
    </row>
    <row r="27539" spans="2:2">
      <c r="B27539" s="503"/>
    </row>
    <row r="27540" spans="2:2">
      <c r="B27540" s="503"/>
    </row>
    <row r="27541" spans="2:2">
      <c r="B27541" s="503"/>
    </row>
    <row r="27542" spans="2:2">
      <c r="B27542" s="503"/>
    </row>
    <row r="27543" spans="2:2">
      <c r="B27543" s="503"/>
    </row>
    <row r="27544" spans="2:2">
      <c r="B27544" s="503"/>
    </row>
    <row r="27545" spans="2:2">
      <c r="B27545" s="503"/>
    </row>
    <row r="27546" spans="2:2">
      <c r="B27546" s="503"/>
    </row>
    <row r="27547" spans="2:2">
      <c r="B27547" s="503"/>
    </row>
    <row r="27548" spans="2:2">
      <c r="B27548" s="503"/>
    </row>
    <row r="27549" spans="2:2">
      <c r="B27549" s="503"/>
    </row>
    <row r="27550" spans="2:2">
      <c r="B27550" s="503"/>
    </row>
    <row r="27551" spans="2:2">
      <c r="B27551" s="503"/>
    </row>
    <row r="27552" spans="2:2">
      <c r="B27552" s="503"/>
    </row>
    <row r="27553" spans="2:2">
      <c r="B27553" s="503"/>
    </row>
    <row r="27554" spans="2:2">
      <c r="B27554" s="503"/>
    </row>
    <row r="27555" spans="2:2">
      <c r="B27555" s="503"/>
    </row>
    <row r="27556" spans="2:2">
      <c r="B27556" s="503"/>
    </row>
    <row r="27557" spans="2:2">
      <c r="B27557" s="503"/>
    </row>
    <row r="27558" spans="2:2">
      <c r="B27558" s="503"/>
    </row>
    <row r="27559" spans="2:2">
      <c r="B27559" s="503"/>
    </row>
    <row r="27560" spans="2:2">
      <c r="B27560" s="503"/>
    </row>
    <row r="27561" spans="2:2">
      <c r="B27561" s="503"/>
    </row>
    <row r="27562" spans="2:2">
      <c r="B27562" s="503"/>
    </row>
    <row r="27563" spans="2:2">
      <c r="B27563" s="503"/>
    </row>
    <row r="27564" spans="2:2">
      <c r="B27564" s="503"/>
    </row>
    <row r="27565" spans="2:2">
      <c r="B27565" s="503"/>
    </row>
    <row r="27566" spans="2:2">
      <c r="B27566" s="503"/>
    </row>
    <row r="27567" spans="2:2">
      <c r="B27567" s="503"/>
    </row>
    <row r="27568" spans="2:2">
      <c r="B27568" s="503"/>
    </row>
    <row r="27569" spans="2:2">
      <c r="B27569" s="503"/>
    </row>
    <row r="27570" spans="2:2">
      <c r="B27570" s="503"/>
    </row>
    <row r="27571" spans="2:2">
      <c r="B27571" s="503"/>
    </row>
    <row r="27572" spans="2:2">
      <c r="B27572" s="503"/>
    </row>
    <row r="27573" spans="2:2">
      <c r="B27573" s="503"/>
    </row>
    <row r="27574" spans="2:2">
      <c r="B27574" s="503"/>
    </row>
    <row r="27575" spans="2:2">
      <c r="B27575" s="503"/>
    </row>
    <row r="27576" spans="2:2">
      <c r="B27576" s="503"/>
    </row>
    <row r="27577" spans="2:2">
      <c r="B27577" s="503"/>
    </row>
    <row r="27578" spans="2:2">
      <c r="B27578" s="503"/>
    </row>
    <row r="27579" spans="2:2">
      <c r="B27579" s="503"/>
    </row>
    <row r="27580" spans="2:2">
      <c r="B27580" s="503"/>
    </row>
    <row r="27581" spans="2:2">
      <c r="B27581" s="503"/>
    </row>
    <row r="27582" spans="2:2">
      <c r="B27582" s="503"/>
    </row>
    <row r="27583" spans="2:2">
      <c r="B27583" s="503"/>
    </row>
    <row r="27584" spans="2:2">
      <c r="B27584" s="503"/>
    </row>
    <row r="27585" spans="2:2">
      <c r="B27585" s="503"/>
    </row>
    <row r="27586" spans="2:2">
      <c r="B27586" s="503"/>
    </row>
    <row r="27587" spans="2:2">
      <c r="B27587" s="503"/>
    </row>
    <row r="27588" spans="2:2">
      <c r="B27588" s="503"/>
    </row>
    <row r="27589" spans="2:2">
      <c r="B27589" s="503"/>
    </row>
    <row r="27590" spans="2:2">
      <c r="B27590" s="503"/>
    </row>
    <row r="27591" spans="2:2">
      <c r="B27591" s="503"/>
    </row>
    <row r="27592" spans="2:2">
      <c r="B27592" s="503"/>
    </row>
    <row r="27593" spans="2:2">
      <c r="B27593" s="503"/>
    </row>
    <row r="27594" spans="2:2">
      <c r="B27594" s="503"/>
    </row>
    <row r="27595" spans="2:2">
      <c r="B27595" s="503"/>
    </row>
    <row r="27596" spans="2:2">
      <c r="B27596" s="503"/>
    </row>
    <row r="27597" spans="2:2">
      <c r="B27597" s="503"/>
    </row>
    <row r="27598" spans="2:2">
      <c r="B27598" s="503"/>
    </row>
    <row r="27599" spans="2:2">
      <c r="B27599" s="503"/>
    </row>
    <row r="27600" spans="2:2">
      <c r="B27600" s="503"/>
    </row>
    <row r="27601" spans="2:2">
      <c r="B27601" s="503"/>
    </row>
    <row r="27602" spans="2:2">
      <c r="B27602" s="503"/>
    </row>
    <row r="27603" spans="2:2">
      <c r="B27603" s="503"/>
    </row>
    <row r="27604" spans="2:2">
      <c r="B27604" s="503"/>
    </row>
    <row r="27605" spans="2:2">
      <c r="B27605" s="503"/>
    </row>
    <row r="27606" spans="2:2">
      <c r="B27606" s="503"/>
    </row>
    <row r="27607" spans="2:2">
      <c r="B27607" s="503"/>
    </row>
    <row r="27608" spans="2:2">
      <c r="B27608" s="503"/>
    </row>
    <row r="27609" spans="2:2">
      <c r="B27609" s="503"/>
    </row>
    <row r="27610" spans="2:2">
      <c r="B27610" s="503"/>
    </row>
    <row r="27611" spans="2:2">
      <c r="B27611" s="503"/>
    </row>
    <row r="27612" spans="2:2">
      <c r="B27612" s="503"/>
    </row>
    <row r="27613" spans="2:2">
      <c r="B27613" s="503"/>
    </row>
    <row r="27614" spans="2:2">
      <c r="B27614" s="503"/>
    </row>
    <row r="27615" spans="2:2">
      <c r="B27615" s="503"/>
    </row>
    <row r="27616" spans="2:2">
      <c r="B27616" s="503"/>
    </row>
    <row r="27617" spans="2:2">
      <c r="B27617" s="503"/>
    </row>
    <row r="27618" spans="2:2">
      <c r="B27618" s="503"/>
    </row>
    <row r="27619" spans="2:2">
      <c r="B27619" s="503"/>
    </row>
    <row r="27620" spans="2:2">
      <c r="B27620" s="503"/>
    </row>
    <row r="27621" spans="2:2">
      <c r="B27621" s="503"/>
    </row>
    <row r="27622" spans="2:2">
      <c r="B27622" s="503"/>
    </row>
    <row r="27623" spans="2:2">
      <c r="B27623" s="503"/>
    </row>
    <row r="27624" spans="2:2">
      <c r="B27624" s="503"/>
    </row>
    <row r="27625" spans="2:2">
      <c r="B27625" s="503"/>
    </row>
    <row r="27626" spans="2:2">
      <c r="B27626" s="503"/>
    </row>
    <row r="27627" spans="2:2">
      <c r="B27627" s="503"/>
    </row>
    <row r="27628" spans="2:2">
      <c r="B27628" s="503"/>
    </row>
    <row r="27629" spans="2:2">
      <c r="B27629" s="503"/>
    </row>
    <row r="27630" spans="2:2">
      <c r="B27630" s="503"/>
    </row>
    <row r="27631" spans="2:2">
      <c r="B27631" s="503"/>
    </row>
    <row r="27632" spans="2:2">
      <c r="B27632" s="503"/>
    </row>
    <row r="27633" spans="2:2">
      <c r="B27633" s="503"/>
    </row>
    <row r="27634" spans="2:2">
      <c r="B27634" s="503"/>
    </row>
    <row r="27635" spans="2:2">
      <c r="B27635" s="503"/>
    </row>
    <row r="27636" spans="2:2">
      <c r="B27636" s="503"/>
    </row>
    <row r="27637" spans="2:2">
      <c r="B27637" s="503"/>
    </row>
    <row r="27638" spans="2:2">
      <c r="B27638" s="503"/>
    </row>
    <row r="27639" spans="2:2">
      <c r="B27639" s="503"/>
    </row>
    <row r="27640" spans="2:2">
      <c r="B27640" s="503"/>
    </row>
    <row r="27641" spans="2:2">
      <c r="B27641" s="503"/>
    </row>
    <row r="27642" spans="2:2">
      <c r="B27642" s="503"/>
    </row>
    <row r="27643" spans="2:2">
      <c r="B27643" s="503"/>
    </row>
    <row r="27644" spans="2:2">
      <c r="B27644" s="503"/>
    </row>
    <row r="27645" spans="2:2">
      <c r="B27645" s="503"/>
    </row>
    <row r="27646" spans="2:2">
      <c r="B27646" s="503"/>
    </row>
    <row r="27647" spans="2:2">
      <c r="B27647" s="503"/>
    </row>
    <row r="27648" spans="2:2">
      <c r="B27648" s="503"/>
    </row>
    <row r="27649" spans="2:2">
      <c r="B27649" s="503"/>
    </row>
    <row r="27650" spans="2:2">
      <c r="B27650" s="503"/>
    </row>
    <row r="27651" spans="2:2">
      <c r="B27651" s="503"/>
    </row>
    <row r="27652" spans="2:2">
      <c r="B27652" s="503"/>
    </row>
    <row r="27653" spans="2:2">
      <c r="B27653" s="503"/>
    </row>
    <row r="27654" spans="2:2">
      <c r="B27654" s="503"/>
    </row>
    <row r="27655" spans="2:2">
      <c r="B27655" s="503"/>
    </row>
    <row r="27656" spans="2:2">
      <c r="B27656" s="503"/>
    </row>
    <row r="27657" spans="2:2">
      <c r="B27657" s="503"/>
    </row>
    <row r="27658" spans="2:2">
      <c r="B27658" s="503"/>
    </row>
    <row r="27659" spans="2:2">
      <c r="B27659" s="503"/>
    </row>
    <row r="27660" spans="2:2">
      <c r="B27660" s="503"/>
    </row>
    <row r="27661" spans="2:2">
      <c r="B27661" s="503"/>
    </row>
    <row r="27662" spans="2:2">
      <c r="B27662" s="503"/>
    </row>
    <row r="27663" spans="2:2">
      <c r="B27663" s="503"/>
    </row>
    <row r="27664" spans="2:2">
      <c r="B27664" s="503"/>
    </row>
    <row r="27665" spans="2:2">
      <c r="B27665" s="503"/>
    </row>
    <row r="27666" spans="2:2">
      <c r="B27666" s="503"/>
    </row>
    <row r="27667" spans="2:2">
      <c r="B27667" s="503"/>
    </row>
    <row r="27668" spans="2:2">
      <c r="B27668" s="503"/>
    </row>
    <row r="27669" spans="2:2">
      <c r="B27669" s="503"/>
    </row>
    <row r="27670" spans="2:2">
      <c r="B27670" s="503"/>
    </row>
    <row r="27671" spans="2:2">
      <c r="B27671" s="503"/>
    </row>
    <row r="27672" spans="2:2">
      <c r="B27672" s="503"/>
    </row>
    <row r="27673" spans="2:2">
      <c r="B27673" s="503"/>
    </row>
    <row r="27674" spans="2:2">
      <c r="B27674" s="503"/>
    </row>
    <row r="27675" spans="2:2">
      <c r="B27675" s="503"/>
    </row>
    <row r="27676" spans="2:2">
      <c r="B27676" s="503"/>
    </row>
    <row r="27677" spans="2:2">
      <c r="B27677" s="503"/>
    </row>
    <row r="27678" spans="2:2">
      <c r="B27678" s="503"/>
    </row>
    <row r="27679" spans="2:2">
      <c r="B27679" s="503"/>
    </row>
    <row r="27680" spans="2:2">
      <c r="B27680" s="503"/>
    </row>
    <row r="27681" spans="2:2">
      <c r="B27681" s="503"/>
    </row>
    <row r="27682" spans="2:2">
      <c r="B27682" s="503"/>
    </row>
    <row r="27683" spans="2:2">
      <c r="B27683" s="503"/>
    </row>
    <row r="27684" spans="2:2">
      <c r="B27684" s="503"/>
    </row>
    <row r="27685" spans="2:2">
      <c r="B27685" s="503"/>
    </row>
    <row r="27686" spans="2:2">
      <c r="B27686" s="503"/>
    </row>
    <row r="27687" spans="2:2">
      <c r="B27687" s="503"/>
    </row>
    <row r="27688" spans="2:2">
      <c r="B27688" s="503"/>
    </row>
    <row r="27689" spans="2:2">
      <c r="B27689" s="503"/>
    </row>
    <row r="27690" spans="2:2">
      <c r="B27690" s="503"/>
    </row>
    <row r="27691" spans="2:2">
      <c r="B27691" s="503"/>
    </row>
    <row r="27692" spans="2:2">
      <c r="B27692" s="503"/>
    </row>
    <row r="27693" spans="2:2">
      <c r="B27693" s="503"/>
    </row>
    <row r="27694" spans="2:2">
      <c r="B27694" s="503"/>
    </row>
    <row r="27695" spans="2:2">
      <c r="B27695" s="503"/>
    </row>
    <row r="27696" spans="2:2">
      <c r="B27696" s="503"/>
    </row>
    <row r="27697" spans="2:2">
      <c r="B27697" s="503"/>
    </row>
    <row r="27698" spans="2:2">
      <c r="B27698" s="503"/>
    </row>
    <row r="27699" spans="2:2">
      <c r="B27699" s="503"/>
    </row>
    <row r="27700" spans="2:2">
      <c r="B27700" s="503"/>
    </row>
    <row r="27701" spans="2:2">
      <c r="B27701" s="503"/>
    </row>
    <row r="27702" spans="2:2">
      <c r="B27702" s="503"/>
    </row>
    <row r="27703" spans="2:2">
      <c r="B27703" s="503"/>
    </row>
    <row r="27704" spans="2:2">
      <c r="B27704" s="503"/>
    </row>
    <row r="27705" spans="2:2">
      <c r="B27705" s="503"/>
    </row>
    <row r="27706" spans="2:2">
      <c r="B27706" s="503"/>
    </row>
    <row r="27707" spans="2:2">
      <c r="B27707" s="503"/>
    </row>
    <row r="27708" spans="2:2">
      <c r="B27708" s="503"/>
    </row>
    <row r="27709" spans="2:2">
      <c r="B27709" s="503"/>
    </row>
    <row r="27710" spans="2:2">
      <c r="B27710" s="503"/>
    </row>
    <row r="27711" spans="2:2">
      <c r="B27711" s="503"/>
    </row>
    <row r="27712" spans="2:2">
      <c r="B27712" s="503"/>
    </row>
    <row r="27713" spans="2:2">
      <c r="B27713" s="503"/>
    </row>
    <row r="27714" spans="2:2">
      <c r="B27714" s="503"/>
    </row>
    <row r="27715" spans="2:2">
      <c r="B27715" s="503"/>
    </row>
    <row r="27716" spans="2:2">
      <c r="B27716" s="503"/>
    </row>
    <row r="27717" spans="2:2">
      <c r="B27717" s="503"/>
    </row>
    <row r="27718" spans="2:2">
      <c r="B27718" s="503"/>
    </row>
    <row r="27719" spans="2:2">
      <c r="B27719" s="503"/>
    </row>
    <row r="27720" spans="2:2">
      <c r="B27720" s="503"/>
    </row>
    <row r="27721" spans="2:2">
      <c r="B27721" s="503"/>
    </row>
    <row r="27722" spans="2:2">
      <c r="B27722" s="503"/>
    </row>
    <row r="27723" spans="2:2">
      <c r="B27723" s="503"/>
    </row>
    <row r="27724" spans="2:2">
      <c r="B27724" s="503"/>
    </row>
    <row r="27725" spans="2:2">
      <c r="B27725" s="503"/>
    </row>
    <row r="27726" spans="2:2">
      <c r="B27726" s="503"/>
    </row>
    <row r="27727" spans="2:2">
      <c r="B27727" s="503"/>
    </row>
    <row r="27728" spans="2:2">
      <c r="B27728" s="503"/>
    </row>
    <row r="27729" spans="2:2">
      <c r="B27729" s="503"/>
    </row>
    <row r="27730" spans="2:2">
      <c r="B27730" s="503"/>
    </row>
    <row r="27731" spans="2:2">
      <c r="B27731" s="503"/>
    </row>
    <row r="27732" spans="2:2">
      <c r="B27732" s="503"/>
    </row>
    <row r="27733" spans="2:2">
      <c r="B27733" s="503"/>
    </row>
    <row r="27734" spans="2:2">
      <c r="B27734" s="503"/>
    </row>
    <row r="27735" spans="2:2">
      <c r="B27735" s="503"/>
    </row>
    <row r="27736" spans="2:2">
      <c r="B27736" s="503"/>
    </row>
    <row r="27737" spans="2:2">
      <c r="B27737" s="503"/>
    </row>
    <row r="27738" spans="2:2">
      <c r="B27738" s="503"/>
    </row>
    <row r="27739" spans="2:2">
      <c r="B27739" s="503"/>
    </row>
    <row r="27740" spans="2:2">
      <c r="B27740" s="503"/>
    </row>
    <row r="27741" spans="2:2">
      <c r="B27741" s="503"/>
    </row>
    <row r="27742" spans="2:2">
      <c r="B27742" s="503"/>
    </row>
    <row r="27743" spans="2:2">
      <c r="B27743" s="503"/>
    </row>
    <row r="27744" spans="2:2">
      <c r="B27744" s="503"/>
    </row>
    <row r="27745" spans="2:2">
      <c r="B27745" s="503"/>
    </row>
    <row r="27746" spans="2:2">
      <c r="B27746" s="503"/>
    </row>
    <row r="27747" spans="2:2">
      <c r="B27747" s="503"/>
    </row>
    <row r="27748" spans="2:2">
      <c r="B27748" s="503"/>
    </row>
    <row r="27749" spans="2:2">
      <c r="B27749" s="503"/>
    </row>
    <row r="27750" spans="2:2">
      <c r="B27750" s="503"/>
    </row>
    <row r="27751" spans="2:2">
      <c r="B27751" s="503"/>
    </row>
    <row r="27752" spans="2:2">
      <c r="B27752" s="503"/>
    </row>
    <row r="27753" spans="2:2">
      <c r="B27753" s="503"/>
    </row>
    <row r="27754" spans="2:2">
      <c r="B27754" s="503"/>
    </row>
    <row r="27755" spans="2:2">
      <c r="B27755" s="503"/>
    </row>
    <row r="27756" spans="2:2">
      <c r="B27756" s="503"/>
    </row>
    <row r="27757" spans="2:2">
      <c r="B27757" s="503"/>
    </row>
    <row r="27758" spans="2:2">
      <c r="B27758" s="503"/>
    </row>
    <row r="27759" spans="2:2">
      <c r="B27759" s="503"/>
    </row>
    <row r="27760" spans="2:2">
      <c r="B27760" s="503"/>
    </row>
    <row r="27761" spans="2:2">
      <c r="B27761" s="503"/>
    </row>
    <row r="27762" spans="2:2">
      <c r="B27762" s="503"/>
    </row>
    <row r="27763" spans="2:2">
      <c r="B27763" s="503"/>
    </row>
    <row r="27764" spans="2:2">
      <c r="B27764" s="503"/>
    </row>
    <row r="27765" spans="2:2">
      <c r="B27765" s="503"/>
    </row>
    <row r="27766" spans="2:2">
      <c r="B27766" s="503"/>
    </row>
    <row r="27767" spans="2:2">
      <c r="B27767" s="503"/>
    </row>
    <row r="27768" spans="2:2">
      <c r="B27768" s="503"/>
    </row>
    <row r="27769" spans="2:2">
      <c r="B27769" s="503"/>
    </row>
    <row r="27770" spans="2:2">
      <c r="B27770" s="503"/>
    </row>
    <row r="27771" spans="2:2">
      <c r="B27771" s="503"/>
    </row>
    <row r="27772" spans="2:2">
      <c r="B27772" s="503"/>
    </row>
    <row r="27773" spans="2:2">
      <c r="B27773" s="503"/>
    </row>
    <row r="27774" spans="2:2">
      <c r="B27774" s="503"/>
    </row>
    <row r="27775" spans="2:2">
      <c r="B27775" s="503"/>
    </row>
    <row r="27776" spans="2:2">
      <c r="B27776" s="503"/>
    </row>
    <row r="27777" spans="2:2">
      <c r="B27777" s="503"/>
    </row>
    <row r="27778" spans="2:2">
      <c r="B27778" s="503"/>
    </row>
    <row r="27779" spans="2:2">
      <c r="B27779" s="503"/>
    </row>
    <row r="27780" spans="2:2">
      <c r="B27780" s="503"/>
    </row>
    <row r="27781" spans="2:2">
      <c r="B27781" s="503"/>
    </row>
    <row r="27782" spans="2:2">
      <c r="B27782" s="503"/>
    </row>
    <row r="27783" spans="2:2">
      <c r="B27783" s="503"/>
    </row>
    <row r="27784" spans="2:2">
      <c r="B27784" s="503"/>
    </row>
    <row r="27785" spans="2:2">
      <c r="B27785" s="503"/>
    </row>
    <row r="27786" spans="2:2">
      <c r="B27786" s="503"/>
    </row>
    <row r="27787" spans="2:2">
      <c r="B27787" s="503"/>
    </row>
    <row r="27788" spans="2:2">
      <c r="B27788" s="503"/>
    </row>
    <row r="27789" spans="2:2">
      <c r="B27789" s="503"/>
    </row>
    <row r="27790" spans="2:2">
      <c r="B27790" s="503"/>
    </row>
    <row r="27791" spans="2:2">
      <c r="B27791" s="503"/>
    </row>
    <row r="27792" spans="2:2">
      <c r="B27792" s="503"/>
    </row>
    <row r="27793" spans="2:2">
      <c r="B27793" s="503"/>
    </row>
    <row r="27794" spans="2:2">
      <c r="B27794" s="503"/>
    </row>
    <row r="27795" spans="2:2">
      <c r="B27795" s="503"/>
    </row>
    <row r="27796" spans="2:2">
      <c r="B27796" s="503"/>
    </row>
    <row r="27797" spans="2:2">
      <c r="B27797" s="503"/>
    </row>
    <row r="27798" spans="2:2">
      <c r="B27798" s="503"/>
    </row>
    <row r="27799" spans="2:2">
      <c r="B27799" s="503"/>
    </row>
    <row r="27800" spans="2:2">
      <c r="B27800" s="503"/>
    </row>
    <row r="27801" spans="2:2">
      <c r="B27801" s="503"/>
    </row>
    <row r="27802" spans="2:2">
      <c r="B27802" s="503"/>
    </row>
    <row r="27803" spans="2:2">
      <c r="B27803" s="503"/>
    </row>
    <row r="27804" spans="2:2">
      <c r="B27804" s="503"/>
    </row>
    <row r="27805" spans="2:2">
      <c r="B27805" s="503"/>
    </row>
    <row r="27806" spans="2:2">
      <c r="B27806" s="503"/>
    </row>
    <row r="27807" spans="2:2">
      <c r="B27807" s="503"/>
    </row>
    <row r="27808" spans="2:2">
      <c r="B27808" s="503"/>
    </row>
    <row r="27809" spans="2:2">
      <c r="B27809" s="503"/>
    </row>
    <row r="27810" spans="2:2">
      <c r="B27810" s="503"/>
    </row>
    <row r="27811" spans="2:2">
      <c r="B27811" s="503"/>
    </row>
    <row r="27812" spans="2:2">
      <c r="B27812" s="503"/>
    </row>
    <row r="27813" spans="2:2">
      <c r="B27813" s="503"/>
    </row>
    <row r="27814" spans="2:2">
      <c r="B27814" s="503"/>
    </row>
    <row r="27815" spans="2:2">
      <c r="B27815" s="503"/>
    </row>
    <row r="27816" spans="2:2">
      <c r="B27816" s="503"/>
    </row>
    <row r="27817" spans="2:2">
      <c r="B27817" s="503"/>
    </row>
    <row r="27818" spans="2:2">
      <c r="B27818" s="503"/>
    </row>
    <row r="27819" spans="2:2">
      <c r="B27819" s="503"/>
    </row>
    <row r="27820" spans="2:2">
      <c r="B27820" s="503"/>
    </row>
    <row r="27821" spans="2:2">
      <c r="B27821" s="503"/>
    </row>
    <row r="27822" spans="2:2">
      <c r="B27822" s="503"/>
    </row>
    <row r="27823" spans="2:2">
      <c r="B27823" s="503"/>
    </row>
    <row r="27824" spans="2:2">
      <c r="B27824" s="503"/>
    </row>
    <row r="27825" spans="2:2">
      <c r="B27825" s="503"/>
    </row>
    <row r="27826" spans="2:2">
      <c r="B27826" s="503"/>
    </row>
    <row r="27827" spans="2:2">
      <c r="B27827" s="503"/>
    </row>
    <row r="27828" spans="2:2">
      <c r="B27828" s="503"/>
    </row>
    <row r="27829" spans="2:2">
      <c r="B27829" s="503"/>
    </row>
    <row r="27830" spans="2:2">
      <c r="B27830" s="503"/>
    </row>
    <row r="27831" spans="2:2">
      <c r="B27831" s="503"/>
    </row>
    <row r="27832" spans="2:2">
      <c r="B27832" s="503"/>
    </row>
    <row r="27833" spans="2:2">
      <c r="B27833" s="503"/>
    </row>
    <row r="27834" spans="2:2">
      <c r="B27834" s="503"/>
    </row>
    <row r="27835" spans="2:2">
      <c r="B27835" s="503"/>
    </row>
    <row r="27836" spans="2:2">
      <c r="B27836" s="503"/>
    </row>
    <row r="27837" spans="2:2">
      <c r="B27837" s="503"/>
    </row>
    <row r="27838" spans="2:2">
      <c r="B27838" s="503"/>
    </row>
    <row r="27839" spans="2:2">
      <c r="B27839" s="503"/>
    </row>
    <row r="27840" spans="2:2">
      <c r="B27840" s="503"/>
    </row>
    <row r="27841" spans="2:2">
      <c r="B27841" s="503"/>
    </row>
    <row r="27842" spans="2:2">
      <c r="B27842" s="503"/>
    </row>
    <row r="27843" spans="2:2">
      <c r="B27843" s="503"/>
    </row>
    <row r="27844" spans="2:2">
      <c r="B27844" s="503"/>
    </row>
    <row r="27845" spans="2:2">
      <c r="B27845" s="503"/>
    </row>
    <row r="27846" spans="2:2">
      <c r="B27846" s="503"/>
    </row>
    <row r="27847" spans="2:2">
      <c r="B27847" s="503"/>
    </row>
    <row r="27848" spans="2:2">
      <c r="B27848" s="503"/>
    </row>
    <row r="27849" spans="2:2">
      <c r="B27849" s="503"/>
    </row>
    <row r="27850" spans="2:2">
      <c r="B27850" s="503"/>
    </row>
    <row r="27851" spans="2:2">
      <c r="B27851" s="503"/>
    </row>
    <row r="27852" spans="2:2">
      <c r="B27852" s="503"/>
    </row>
    <row r="27853" spans="2:2">
      <c r="B27853" s="503"/>
    </row>
    <row r="27854" spans="2:2">
      <c r="B27854" s="503"/>
    </row>
    <row r="27855" spans="2:2">
      <c r="B27855" s="503"/>
    </row>
    <row r="27856" spans="2:2">
      <c r="B27856" s="503"/>
    </row>
    <row r="27857" spans="2:2">
      <c r="B27857" s="503"/>
    </row>
    <row r="27858" spans="2:2">
      <c r="B27858" s="503"/>
    </row>
    <row r="27859" spans="2:2">
      <c r="B27859" s="503"/>
    </row>
    <row r="27860" spans="2:2">
      <c r="B27860" s="503"/>
    </row>
    <row r="27861" spans="2:2">
      <c r="B27861" s="503"/>
    </row>
    <row r="27862" spans="2:2">
      <c r="B27862" s="503"/>
    </row>
    <row r="27863" spans="2:2">
      <c r="B27863" s="503"/>
    </row>
    <row r="27864" spans="2:2">
      <c r="B27864" s="503"/>
    </row>
    <row r="27865" spans="2:2">
      <c r="B27865" s="503"/>
    </row>
    <row r="27866" spans="2:2">
      <c r="B27866" s="503"/>
    </row>
    <row r="27867" spans="2:2">
      <c r="B27867" s="503"/>
    </row>
    <row r="27868" spans="2:2">
      <c r="B27868" s="503"/>
    </row>
    <row r="27869" spans="2:2">
      <c r="B27869" s="503"/>
    </row>
    <row r="27870" spans="2:2">
      <c r="B27870" s="503"/>
    </row>
    <row r="27871" spans="2:2">
      <c r="B27871" s="503"/>
    </row>
    <row r="27872" spans="2:2">
      <c r="B27872" s="503"/>
    </row>
    <row r="27873" spans="2:2">
      <c r="B27873" s="503"/>
    </row>
    <row r="27874" spans="2:2">
      <c r="B27874" s="503"/>
    </row>
    <row r="27875" spans="2:2">
      <c r="B27875" s="503"/>
    </row>
    <row r="27876" spans="2:2">
      <c r="B27876" s="503"/>
    </row>
    <row r="27877" spans="2:2">
      <c r="B27877" s="503"/>
    </row>
    <row r="27878" spans="2:2">
      <c r="B27878" s="503"/>
    </row>
    <row r="27879" spans="2:2">
      <c r="B27879" s="503"/>
    </row>
    <row r="27880" spans="2:2">
      <c r="B27880" s="503"/>
    </row>
    <row r="27881" spans="2:2">
      <c r="B27881" s="503"/>
    </row>
    <row r="27882" spans="2:2">
      <c r="B27882" s="503"/>
    </row>
    <row r="27883" spans="2:2">
      <c r="B27883" s="503"/>
    </row>
    <row r="27884" spans="2:2">
      <c r="B27884" s="503"/>
    </row>
    <row r="27885" spans="2:2">
      <c r="B27885" s="503"/>
    </row>
    <row r="27886" spans="2:2">
      <c r="B27886" s="503"/>
    </row>
    <row r="27887" spans="2:2">
      <c r="B27887" s="503"/>
    </row>
    <row r="27888" spans="2:2">
      <c r="B27888" s="503"/>
    </row>
    <row r="27889" spans="2:2">
      <c r="B27889" s="503"/>
    </row>
    <row r="27890" spans="2:2">
      <c r="B27890" s="503"/>
    </row>
    <row r="27891" spans="2:2">
      <c r="B27891" s="503"/>
    </row>
    <row r="27892" spans="2:2">
      <c r="B27892" s="503"/>
    </row>
    <row r="27893" spans="2:2">
      <c r="B27893" s="503"/>
    </row>
    <row r="27894" spans="2:2">
      <c r="B27894" s="503"/>
    </row>
    <row r="27895" spans="2:2">
      <c r="B27895" s="503"/>
    </row>
    <row r="27896" spans="2:2">
      <c r="B27896" s="503"/>
    </row>
    <row r="27897" spans="2:2">
      <c r="B27897" s="503"/>
    </row>
    <row r="27898" spans="2:2">
      <c r="B27898" s="503"/>
    </row>
    <row r="27899" spans="2:2">
      <c r="B27899" s="503"/>
    </row>
    <row r="27900" spans="2:2">
      <c r="B27900" s="503"/>
    </row>
    <row r="27901" spans="2:2">
      <c r="B27901" s="503"/>
    </row>
    <row r="27902" spans="2:2">
      <c r="B27902" s="503"/>
    </row>
    <row r="27903" spans="2:2">
      <c r="B27903" s="503"/>
    </row>
    <row r="27904" spans="2:2">
      <c r="B27904" s="503"/>
    </row>
    <row r="27905" spans="2:2">
      <c r="B27905" s="503"/>
    </row>
    <row r="27906" spans="2:2">
      <c r="B27906" s="503"/>
    </row>
    <row r="27907" spans="2:2">
      <c r="B27907" s="503"/>
    </row>
    <row r="27908" spans="2:2">
      <c r="B27908" s="503"/>
    </row>
    <row r="27909" spans="2:2">
      <c r="B27909" s="503"/>
    </row>
    <row r="27910" spans="2:2">
      <c r="B27910" s="503"/>
    </row>
    <row r="27911" spans="2:2">
      <c r="B27911" s="503"/>
    </row>
    <row r="27912" spans="2:2">
      <c r="B27912" s="503"/>
    </row>
    <row r="27913" spans="2:2">
      <c r="B27913" s="503"/>
    </row>
    <row r="27914" spans="2:2">
      <c r="B27914" s="503"/>
    </row>
    <row r="27915" spans="2:2">
      <c r="B27915" s="503"/>
    </row>
    <row r="27916" spans="2:2">
      <c r="B27916" s="503"/>
    </row>
    <row r="27917" spans="2:2">
      <c r="B27917" s="503"/>
    </row>
    <row r="27918" spans="2:2">
      <c r="B27918" s="503"/>
    </row>
    <row r="27919" spans="2:2">
      <c r="B27919" s="503"/>
    </row>
    <row r="27920" spans="2:2">
      <c r="B27920" s="503"/>
    </row>
    <row r="27921" spans="2:2">
      <c r="B27921" s="503"/>
    </row>
    <row r="27922" spans="2:2">
      <c r="B27922" s="503"/>
    </row>
    <row r="27923" spans="2:2">
      <c r="B27923" s="503"/>
    </row>
    <row r="27924" spans="2:2">
      <c r="B27924" s="503"/>
    </row>
    <row r="27925" spans="2:2">
      <c r="B27925" s="503"/>
    </row>
    <row r="27926" spans="2:2">
      <c r="B27926" s="503"/>
    </row>
    <row r="27927" spans="2:2">
      <c r="B27927" s="503"/>
    </row>
    <row r="27928" spans="2:2">
      <c r="B27928" s="503"/>
    </row>
    <row r="27929" spans="2:2">
      <c r="B27929" s="503"/>
    </row>
    <row r="27930" spans="2:2">
      <c r="B27930" s="503"/>
    </row>
    <row r="27931" spans="2:2">
      <c r="B27931" s="503"/>
    </row>
    <row r="27932" spans="2:2">
      <c r="B27932" s="503"/>
    </row>
    <row r="27933" spans="2:2">
      <c r="B27933" s="503"/>
    </row>
    <row r="27934" spans="2:2">
      <c r="B27934" s="503"/>
    </row>
    <row r="27935" spans="2:2">
      <c r="B27935" s="503"/>
    </row>
    <row r="27936" spans="2:2">
      <c r="B27936" s="503"/>
    </row>
    <row r="27937" spans="2:2">
      <c r="B27937" s="503"/>
    </row>
    <row r="27938" spans="2:2">
      <c r="B27938" s="503"/>
    </row>
    <row r="27939" spans="2:2">
      <c r="B27939" s="503"/>
    </row>
    <row r="27940" spans="2:2">
      <c r="B27940" s="503"/>
    </row>
    <row r="27941" spans="2:2">
      <c r="B27941" s="503"/>
    </row>
    <row r="27942" spans="2:2">
      <c r="B27942" s="503"/>
    </row>
    <row r="27943" spans="2:2">
      <c r="B27943" s="503"/>
    </row>
    <row r="27944" spans="2:2">
      <c r="B27944" s="503"/>
    </row>
    <row r="27945" spans="2:2">
      <c r="B27945" s="503"/>
    </row>
    <row r="27946" spans="2:2">
      <c r="B27946" s="503"/>
    </row>
    <row r="27947" spans="2:2">
      <c r="B27947" s="503"/>
    </row>
    <row r="27948" spans="2:2">
      <c r="B27948" s="503"/>
    </row>
    <row r="27949" spans="2:2">
      <c r="B27949" s="503"/>
    </row>
    <row r="27950" spans="2:2">
      <c r="B27950" s="503"/>
    </row>
    <row r="27951" spans="2:2">
      <c r="B27951" s="503"/>
    </row>
    <row r="27952" spans="2:2">
      <c r="B27952" s="503"/>
    </row>
    <row r="27953" spans="2:2">
      <c r="B27953" s="503"/>
    </row>
    <row r="27954" spans="2:2">
      <c r="B27954" s="503"/>
    </row>
    <row r="27955" spans="2:2">
      <c r="B27955" s="503"/>
    </row>
    <row r="27956" spans="2:2">
      <c r="B27956" s="503"/>
    </row>
    <row r="27957" spans="2:2">
      <c r="B27957" s="503"/>
    </row>
    <row r="27958" spans="2:2">
      <c r="B27958" s="503"/>
    </row>
    <row r="27959" spans="2:2">
      <c r="B27959" s="503"/>
    </row>
    <row r="27960" spans="2:2">
      <c r="B27960" s="503"/>
    </row>
    <row r="27961" spans="2:2">
      <c r="B27961" s="503"/>
    </row>
    <row r="27962" spans="2:2">
      <c r="B27962" s="503"/>
    </row>
    <row r="27963" spans="2:2">
      <c r="B27963" s="503"/>
    </row>
    <row r="27964" spans="2:2">
      <c r="B27964" s="503"/>
    </row>
    <row r="27965" spans="2:2">
      <c r="B27965" s="503"/>
    </row>
    <row r="27966" spans="2:2">
      <c r="B27966" s="503"/>
    </row>
    <row r="27967" spans="2:2">
      <c r="B27967" s="503"/>
    </row>
    <row r="27968" spans="2:2">
      <c r="B27968" s="503"/>
    </row>
    <row r="27969" spans="2:2">
      <c r="B27969" s="503"/>
    </row>
    <row r="27970" spans="2:2">
      <c r="B27970" s="503"/>
    </row>
    <row r="27971" spans="2:2">
      <c r="B27971" s="503"/>
    </row>
    <row r="27972" spans="2:2">
      <c r="B27972" s="503"/>
    </row>
    <row r="27973" spans="2:2">
      <c r="B27973" s="503"/>
    </row>
    <row r="27974" spans="2:2">
      <c r="B27974" s="503"/>
    </row>
    <row r="27975" spans="2:2">
      <c r="B27975" s="503"/>
    </row>
    <row r="27976" spans="2:2">
      <c r="B27976" s="503"/>
    </row>
    <row r="27977" spans="2:2">
      <c r="B27977" s="503"/>
    </row>
    <row r="27978" spans="2:2">
      <c r="B27978" s="503"/>
    </row>
    <row r="27979" spans="2:2">
      <c r="B27979" s="503"/>
    </row>
    <row r="27980" spans="2:2">
      <c r="B27980" s="503"/>
    </row>
    <row r="27981" spans="2:2">
      <c r="B27981" s="503"/>
    </row>
    <row r="27982" spans="2:2">
      <c r="B27982" s="503"/>
    </row>
    <row r="27983" spans="2:2">
      <c r="B27983" s="503"/>
    </row>
    <row r="27984" spans="2:2">
      <c r="B27984" s="503"/>
    </row>
    <row r="27985" spans="2:2">
      <c r="B27985" s="503"/>
    </row>
    <row r="27986" spans="2:2">
      <c r="B27986" s="503"/>
    </row>
    <row r="27987" spans="2:2">
      <c r="B27987" s="503"/>
    </row>
    <row r="27988" spans="2:2">
      <c r="B27988" s="503"/>
    </row>
    <row r="27989" spans="2:2">
      <c r="B27989" s="503"/>
    </row>
    <row r="27990" spans="2:2">
      <c r="B27990" s="503"/>
    </row>
    <row r="27991" spans="2:2">
      <c r="B27991" s="503"/>
    </row>
    <row r="27992" spans="2:2">
      <c r="B27992" s="503"/>
    </row>
    <row r="27993" spans="2:2">
      <c r="B27993" s="503"/>
    </row>
    <row r="27994" spans="2:2">
      <c r="B27994" s="503"/>
    </row>
    <row r="27995" spans="2:2">
      <c r="B27995" s="503"/>
    </row>
    <row r="27996" spans="2:2">
      <c r="B27996" s="503"/>
    </row>
    <row r="27997" spans="2:2">
      <c r="B27997" s="503"/>
    </row>
    <row r="27998" spans="2:2">
      <c r="B27998" s="503"/>
    </row>
    <row r="27999" spans="2:2">
      <c r="B27999" s="503"/>
    </row>
    <row r="28000" spans="2:2">
      <c r="B28000" s="503"/>
    </row>
    <row r="28001" spans="2:2">
      <c r="B28001" s="503"/>
    </row>
    <row r="28002" spans="2:2">
      <c r="B28002" s="503"/>
    </row>
    <row r="28003" spans="2:2">
      <c r="B28003" s="503"/>
    </row>
    <row r="28004" spans="2:2">
      <c r="B28004" s="503"/>
    </row>
    <row r="28005" spans="2:2">
      <c r="B28005" s="503"/>
    </row>
    <row r="28006" spans="2:2">
      <c r="B28006" s="503"/>
    </row>
    <row r="28007" spans="2:2">
      <c r="B28007" s="503"/>
    </row>
    <row r="28008" spans="2:2">
      <c r="B28008" s="503"/>
    </row>
    <row r="28009" spans="2:2">
      <c r="B28009" s="503"/>
    </row>
    <row r="28010" spans="2:2">
      <c r="B28010" s="503"/>
    </row>
    <row r="28011" spans="2:2">
      <c r="B28011" s="503"/>
    </row>
    <row r="28012" spans="2:2">
      <c r="B28012" s="503"/>
    </row>
    <row r="28013" spans="2:2">
      <c r="B28013" s="503"/>
    </row>
    <row r="28014" spans="2:2">
      <c r="B28014" s="503"/>
    </row>
    <row r="28015" spans="2:2">
      <c r="B28015" s="503"/>
    </row>
    <row r="28016" spans="2:2">
      <c r="B28016" s="503"/>
    </row>
    <row r="28017" spans="2:2">
      <c r="B28017" s="503"/>
    </row>
    <row r="28018" spans="2:2">
      <c r="B28018" s="503"/>
    </row>
    <row r="28019" spans="2:2">
      <c r="B28019" s="503"/>
    </row>
    <row r="28020" spans="2:2">
      <c r="B28020" s="503"/>
    </row>
    <row r="28021" spans="2:2">
      <c r="B28021" s="503"/>
    </row>
    <row r="28022" spans="2:2">
      <c r="B28022" s="503"/>
    </row>
    <row r="28023" spans="2:2">
      <c r="B28023" s="503"/>
    </row>
    <row r="28024" spans="2:2">
      <c r="B28024" s="503"/>
    </row>
    <row r="28025" spans="2:2">
      <c r="B28025" s="503"/>
    </row>
    <row r="28026" spans="2:2">
      <c r="B28026" s="503"/>
    </row>
    <row r="28027" spans="2:2">
      <c r="B28027" s="503"/>
    </row>
    <row r="28028" spans="2:2">
      <c r="B28028" s="503"/>
    </row>
    <row r="28029" spans="2:2">
      <c r="B28029" s="503"/>
    </row>
    <row r="28030" spans="2:2">
      <c r="B28030" s="503"/>
    </row>
    <row r="28031" spans="2:2">
      <c r="B28031" s="503"/>
    </row>
    <row r="28032" spans="2:2">
      <c r="B28032" s="503"/>
    </row>
    <row r="28033" spans="2:2">
      <c r="B28033" s="503"/>
    </row>
    <row r="28034" spans="2:2">
      <c r="B28034" s="503"/>
    </row>
    <row r="28035" spans="2:2">
      <c r="B28035" s="503"/>
    </row>
    <row r="28036" spans="2:2">
      <c r="B28036" s="503"/>
    </row>
    <row r="28037" spans="2:2">
      <c r="B28037" s="503"/>
    </row>
    <row r="28038" spans="2:2">
      <c r="B28038" s="503"/>
    </row>
    <row r="28039" spans="2:2">
      <c r="B28039" s="503"/>
    </row>
    <row r="28040" spans="2:2">
      <c r="B28040" s="503"/>
    </row>
    <row r="28041" spans="2:2">
      <c r="B28041" s="503"/>
    </row>
    <row r="28042" spans="2:2">
      <c r="B28042" s="503"/>
    </row>
    <row r="28043" spans="2:2">
      <c r="B28043" s="503"/>
    </row>
    <row r="28044" spans="2:2">
      <c r="B28044" s="503"/>
    </row>
    <row r="28045" spans="2:2">
      <c r="B28045" s="503"/>
    </row>
    <row r="28046" spans="2:2">
      <c r="B28046" s="503"/>
    </row>
    <row r="28047" spans="2:2">
      <c r="B28047" s="503"/>
    </row>
    <row r="28048" spans="2:2">
      <c r="B28048" s="503"/>
    </row>
    <row r="28049" spans="2:2">
      <c r="B28049" s="503"/>
    </row>
    <row r="28050" spans="2:2">
      <c r="B28050" s="503"/>
    </row>
    <row r="28051" spans="2:2">
      <c r="B28051" s="503"/>
    </row>
    <row r="28052" spans="2:2">
      <c r="B28052" s="503"/>
    </row>
    <row r="28053" spans="2:2">
      <c r="B28053" s="503"/>
    </row>
    <row r="28054" spans="2:2">
      <c r="B28054" s="503"/>
    </row>
    <row r="28055" spans="2:2">
      <c r="B28055" s="503"/>
    </row>
    <row r="28056" spans="2:2">
      <c r="B28056" s="503"/>
    </row>
    <row r="28057" spans="2:2">
      <c r="B28057" s="503"/>
    </row>
    <row r="28058" spans="2:2">
      <c r="B28058" s="503"/>
    </row>
    <row r="28059" spans="2:2">
      <c r="B28059" s="503"/>
    </row>
    <row r="28060" spans="2:2">
      <c r="B28060" s="503"/>
    </row>
    <row r="28061" spans="2:2">
      <c r="B28061" s="503"/>
    </row>
    <row r="28062" spans="2:2">
      <c r="B28062" s="503"/>
    </row>
    <row r="28063" spans="2:2">
      <c r="B28063" s="503"/>
    </row>
    <row r="28064" spans="2:2">
      <c r="B28064" s="503"/>
    </row>
    <row r="28065" spans="2:2">
      <c r="B28065" s="503"/>
    </row>
    <row r="28066" spans="2:2">
      <c r="B28066" s="503"/>
    </row>
    <row r="28067" spans="2:2">
      <c r="B28067" s="503"/>
    </row>
    <row r="28068" spans="2:2">
      <c r="B28068" s="503"/>
    </row>
    <row r="28069" spans="2:2">
      <c r="B28069" s="503"/>
    </row>
    <row r="28070" spans="2:2">
      <c r="B28070" s="503"/>
    </row>
    <row r="28071" spans="2:2">
      <c r="B28071" s="503"/>
    </row>
    <row r="28072" spans="2:2">
      <c r="B28072" s="503"/>
    </row>
    <row r="28073" spans="2:2">
      <c r="B28073" s="503"/>
    </row>
    <row r="28074" spans="2:2">
      <c r="B28074" s="503"/>
    </row>
    <row r="28075" spans="2:2">
      <c r="B28075" s="503"/>
    </row>
    <row r="28076" spans="2:2">
      <c r="B28076" s="503"/>
    </row>
    <row r="28077" spans="2:2">
      <c r="B28077" s="503"/>
    </row>
    <row r="28078" spans="2:2">
      <c r="B28078" s="503"/>
    </row>
    <row r="28079" spans="2:2">
      <c r="B28079" s="503"/>
    </row>
    <row r="28080" spans="2:2">
      <c r="B28080" s="503"/>
    </row>
    <row r="28081" spans="2:2">
      <c r="B28081" s="503"/>
    </row>
    <row r="28082" spans="2:2">
      <c r="B28082" s="503"/>
    </row>
    <row r="28083" spans="2:2">
      <c r="B28083" s="503"/>
    </row>
    <row r="28084" spans="2:2">
      <c r="B28084" s="503"/>
    </row>
    <row r="28085" spans="2:2">
      <c r="B28085" s="503"/>
    </row>
    <row r="28086" spans="2:2">
      <c r="B28086" s="503"/>
    </row>
    <row r="28087" spans="2:2">
      <c r="B28087" s="503"/>
    </row>
    <row r="28088" spans="2:2">
      <c r="B28088" s="503"/>
    </row>
    <row r="28089" spans="2:2">
      <c r="B28089" s="503"/>
    </row>
    <row r="28090" spans="2:2">
      <c r="B28090" s="503"/>
    </row>
    <row r="28091" spans="2:2">
      <c r="B28091" s="503"/>
    </row>
    <row r="28092" spans="2:2">
      <c r="B28092" s="503"/>
    </row>
    <row r="28093" spans="2:2">
      <c r="B28093" s="503"/>
    </row>
    <row r="28094" spans="2:2">
      <c r="B28094" s="503"/>
    </row>
    <row r="28095" spans="2:2">
      <c r="B28095" s="503"/>
    </row>
    <row r="28096" spans="2:2">
      <c r="B28096" s="503"/>
    </row>
    <row r="28097" spans="2:2">
      <c r="B28097" s="503"/>
    </row>
    <row r="28098" spans="2:2">
      <c r="B28098" s="503"/>
    </row>
    <row r="28099" spans="2:2">
      <c r="B28099" s="503"/>
    </row>
    <row r="28100" spans="2:2">
      <c r="B28100" s="503"/>
    </row>
    <row r="28101" spans="2:2">
      <c r="B28101" s="503"/>
    </row>
    <row r="28102" spans="2:2">
      <c r="B28102" s="503"/>
    </row>
    <row r="28103" spans="2:2">
      <c r="B28103" s="503"/>
    </row>
    <row r="28104" spans="2:2">
      <c r="B28104" s="503"/>
    </row>
    <row r="28105" spans="2:2">
      <c r="B28105" s="503"/>
    </row>
    <row r="28106" spans="2:2">
      <c r="B28106" s="503"/>
    </row>
    <row r="28107" spans="2:2">
      <c r="B28107" s="503"/>
    </row>
    <row r="28108" spans="2:2">
      <c r="B28108" s="503"/>
    </row>
    <row r="28109" spans="2:2">
      <c r="B28109" s="503"/>
    </row>
    <row r="28110" spans="2:2">
      <c r="B28110" s="503"/>
    </row>
    <row r="28111" spans="2:2">
      <c r="B28111" s="503"/>
    </row>
    <row r="28112" spans="2:2">
      <c r="B28112" s="503"/>
    </row>
    <row r="28113" spans="2:2">
      <c r="B28113" s="503"/>
    </row>
    <row r="28114" spans="2:2">
      <c r="B28114" s="503"/>
    </row>
    <row r="28115" spans="2:2">
      <c r="B28115" s="503"/>
    </row>
    <row r="28116" spans="2:2">
      <c r="B28116" s="503"/>
    </row>
    <row r="28117" spans="2:2">
      <c r="B28117" s="503"/>
    </row>
    <row r="28118" spans="2:2">
      <c r="B28118" s="503"/>
    </row>
    <row r="28119" spans="2:2">
      <c r="B28119" s="503"/>
    </row>
    <row r="28120" spans="2:2">
      <c r="B28120" s="503"/>
    </row>
    <row r="28121" spans="2:2">
      <c r="B28121" s="503"/>
    </row>
    <row r="28122" spans="2:2">
      <c r="B28122" s="503"/>
    </row>
    <row r="28123" spans="2:2">
      <c r="B28123" s="503"/>
    </row>
    <row r="28124" spans="2:2">
      <c r="B28124" s="503"/>
    </row>
    <row r="28125" spans="2:2">
      <c r="B28125" s="503"/>
    </row>
    <row r="28126" spans="2:2">
      <c r="B28126" s="503"/>
    </row>
    <row r="28127" spans="2:2">
      <c r="B28127" s="503"/>
    </row>
    <row r="28128" spans="2:2">
      <c r="B28128" s="503"/>
    </row>
    <row r="28129" spans="2:2">
      <c r="B28129" s="503"/>
    </row>
    <row r="28130" spans="2:2">
      <c r="B28130" s="503"/>
    </row>
    <row r="28131" spans="2:2">
      <c r="B28131" s="503"/>
    </row>
    <row r="28132" spans="2:2">
      <c r="B28132" s="503"/>
    </row>
    <row r="28133" spans="2:2">
      <c r="B28133" s="503"/>
    </row>
    <row r="28134" spans="2:2">
      <c r="B28134" s="503"/>
    </row>
    <row r="28135" spans="2:2">
      <c r="B28135" s="503"/>
    </row>
    <row r="28136" spans="2:2">
      <c r="B28136" s="503"/>
    </row>
    <row r="28137" spans="2:2">
      <c r="B28137" s="503"/>
    </row>
    <row r="28138" spans="2:2">
      <c r="B28138" s="503"/>
    </row>
    <row r="28139" spans="2:2">
      <c r="B28139" s="503"/>
    </row>
    <row r="28140" spans="2:2">
      <c r="B28140" s="503"/>
    </row>
    <row r="28141" spans="2:2">
      <c r="B28141" s="503"/>
    </row>
    <row r="28142" spans="2:2">
      <c r="B28142" s="503"/>
    </row>
    <row r="28143" spans="2:2">
      <c r="B28143" s="503"/>
    </row>
    <row r="28144" spans="2:2">
      <c r="B28144" s="503"/>
    </row>
    <row r="28145" spans="2:2">
      <c r="B28145" s="503"/>
    </row>
    <row r="28146" spans="2:2">
      <c r="B28146" s="503"/>
    </row>
    <row r="28147" spans="2:2">
      <c r="B28147" s="503"/>
    </row>
    <row r="28148" spans="2:2">
      <c r="B28148" s="503"/>
    </row>
    <row r="28149" spans="2:2">
      <c r="B28149" s="503"/>
    </row>
    <row r="28150" spans="2:2">
      <c r="B28150" s="503"/>
    </row>
    <row r="28151" spans="2:2">
      <c r="B28151" s="503"/>
    </row>
    <row r="28152" spans="2:2">
      <c r="B28152" s="503"/>
    </row>
    <row r="28153" spans="2:2">
      <c r="B28153" s="503"/>
    </row>
    <row r="28154" spans="2:2">
      <c r="B28154" s="503"/>
    </row>
    <row r="28155" spans="2:2">
      <c r="B28155" s="503"/>
    </row>
    <row r="28156" spans="2:2">
      <c r="B28156" s="503"/>
    </row>
    <row r="28157" spans="2:2">
      <c r="B28157" s="503"/>
    </row>
    <row r="28158" spans="2:2">
      <c r="B28158" s="503"/>
    </row>
    <row r="28159" spans="2:2">
      <c r="B28159" s="503"/>
    </row>
    <row r="28160" spans="2:2">
      <c r="B28160" s="503"/>
    </row>
    <row r="28161" spans="2:2">
      <c r="B28161" s="503"/>
    </row>
    <row r="28162" spans="2:2">
      <c r="B28162" s="503"/>
    </row>
    <row r="28163" spans="2:2">
      <c r="B28163" s="503"/>
    </row>
    <row r="28164" spans="2:2">
      <c r="B28164" s="503"/>
    </row>
    <row r="28165" spans="2:2">
      <c r="B28165" s="503"/>
    </row>
    <row r="28166" spans="2:2">
      <c r="B28166" s="503"/>
    </row>
    <row r="28167" spans="2:2">
      <c r="B28167" s="503"/>
    </row>
    <row r="28168" spans="2:2">
      <c r="B28168" s="503"/>
    </row>
    <row r="28169" spans="2:2">
      <c r="B28169" s="503"/>
    </row>
    <row r="28170" spans="2:2">
      <c r="B28170" s="503"/>
    </row>
    <row r="28171" spans="2:2">
      <c r="B28171" s="503"/>
    </row>
    <row r="28172" spans="2:2">
      <c r="B28172" s="503"/>
    </row>
    <row r="28173" spans="2:2">
      <c r="B28173" s="503"/>
    </row>
    <row r="28174" spans="2:2">
      <c r="B28174" s="503"/>
    </row>
    <row r="28175" spans="2:2">
      <c r="B28175" s="503"/>
    </row>
    <row r="28176" spans="2:2">
      <c r="B28176" s="503"/>
    </row>
    <row r="28177" spans="2:2">
      <c r="B28177" s="503"/>
    </row>
    <row r="28178" spans="2:2">
      <c r="B28178" s="503"/>
    </row>
    <row r="28179" spans="2:2">
      <c r="B28179" s="503"/>
    </row>
    <row r="28180" spans="2:2">
      <c r="B28180" s="503"/>
    </row>
    <row r="28181" spans="2:2">
      <c r="B28181" s="503"/>
    </row>
    <row r="28182" spans="2:2">
      <c r="B28182" s="503"/>
    </row>
    <row r="28183" spans="2:2">
      <c r="B28183" s="503"/>
    </row>
    <row r="28184" spans="2:2">
      <c r="B28184" s="503"/>
    </row>
    <row r="28185" spans="2:2">
      <c r="B28185" s="503"/>
    </row>
    <row r="28186" spans="2:2">
      <c r="B28186" s="503"/>
    </row>
    <row r="28187" spans="2:2">
      <c r="B28187" s="503"/>
    </row>
    <row r="28188" spans="2:2">
      <c r="B28188" s="503"/>
    </row>
    <row r="28189" spans="2:2">
      <c r="B28189" s="503"/>
    </row>
    <row r="28190" spans="2:2">
      <c r="B28190" s="503"/>
    </row>
    <row r="28191" spans="2:2">
      <c r="B28191" s="503"/>
    </row>
    <row r="28192" spans="2:2">
      <c r="B28192" s="503"/>
    </row>
    <row r="28193" spans="2:2">
      <c r="B28193" s="503"/>
    </row>
    <row r="28194" spans="2:2">
      <c r="B28194" s="503"/>
    </row>
    <row r="28195" spans="2:2">
      <c r="B28195" s="503"/>
    </row>
    <row r="28196" spans="2:2">
      <c r="B28196" s="503"/>
    </row>
    <row r="28197" spans="2:2">
      <c r="B28197" s="503"/>
    </row>
    <row r="28198" spans="2:2">
      <c r="B28198" s="503"/>
    </row>
    <row r="28199" spans="2:2">
      <c r="B28199" s="503"/>
    </row>
    <row r="28200" spans="2:2">
      <c r="B28200" s="503"/>
    </row>
    <row r="28201" spans="2:2">
      <c r="B28201" s="503"/>
    </row>
    <row r="28202" spans="2:2">
      <c r="B28202" s="503"/>
    </row>
    <row r="28203" spans="2:2">
      <c r="B28203" s="503"/>
    </row>
    <row r="28204" spans="2:2">
      <c r="B28204" s="503"/>
    </row>
    <row r="28205" spans="2:2">
      <c r="B28205" s="503"/>
    </row>
    <row r="28206" spans="2:2">
      <c r="B28206" s="503"/>
    </row>
    <row r="28207" spans="2:2">
      <c r="B28207" s="503"/>
    </row>
    <row r="28208" spans="2:2">
      <c r="B28208" s="503"/>
    </row>
    <row r="28209" spans="2:2">
      <c r="B28209" s="503"/>
    </row>
    <row r="28210" spans="2:2">
      <c r="B28210" s="503"/>
    </row>
    <row r="28211" spans="2:2">
      <c r="B28211" s="503"/>
    </row>
    <row r="28212" spans="2:2">
      <c r="B28212" s="503"/>
    </row>
    <row r="28213" spans="2:2">
      <c r="B28213" s="503"/>
    </row>
    <row r="28214" spans="2:2">
      <c r="B28214" s="503"/>
    </row>
    <row r="28215" spans="2:2">
      <c r="B28215" s="503"/>
    </row>
    <row r="28216" spans="2:2">
      <c r="B28216" s="503"/>
    </row>
    <row r="28217" spans="2:2">
      <c r="B28217" s="503"/>
    </row>
    <row r="28218" spans="2:2">
      <c r="B28218" s="503"/>
    </row>
    <row r="28219" spans="2:2">
      <c r="B28219" s="503"/>
    </row>
    <row r="28220" spans="2:2">
      <c r="B28220" s="503"/>
    </row>
    <row r="28221" spans="2:2">
      <c r="B28221" s="503"/>
    </row>
    <row r="28222" spans="2:2">
      <c r="B28222" s="503"/>
    </row>
    <row r="28223" spans="2:2">
      <c r="B28223" s="503"/>
    </row>
    <row r="28224" spans="2:2">
      <c r="B28224" s="503"/>
    </row>
    <row r="28225" spans="2:2">
      <c r="B28225" s="503"/>
    </row>
    <row r="28226" spans="2:2">
      <c r="B28226" s="503"/>
    </row>
    <row r="28227" spans="2:2">
      <c r="B28227" s="503"/>
    </row>
    <row r="28228" spans="2:2">
      <c r="B28228" s="503"/>
    </row>
    <row r="28229" spans="2:2">
      <c r="B28229" s="503"/>
    </row>
    <row r="28230" spans="2:2">
      <c r="B28230" s="503"/>
    </row>
    <row r="28231" spans="2:2">
      <c r="B28231" s="503"/>
    </row>
    <row r="28232" spans="2:2">
      <c r="B28232" s="503"/>
    </row>
    <row r="28233" spans="2:2">
      <c r="B28233" s="503"/>
    </row>
    <row r="28234" spans="2:2">
      <c r="B28234" s="503"/>
    </row>
    <row r="28235" spans="2:2">
      <c r="B28235" s="503"/>
    </row>
    <row r="28236" spans="2:2">
      <c r="B28236" s="503"/>
    </row>
    <row r="28237" spans="2:2">
      <c r="B28237" s="503"/>
    </row>
    <row r="28238" spans="2:2">
      <c r="B28238" s="503"/>
    </row>
    <row r="28239" spans="2:2">
      <c r="B28239" s="503"/>
    </row>
    <row r="28240" spans="2:2">
      <c r="B28240" s="503"/>
    </row>
    <row r="28241" spans="2:2">
      <c r="B28241" s="503"/>
    </row>
    <row r="28242" spans="2:2">
      <c r="B28242" s="503"/>
    </row>
    <row r="28243" spans="2:2">
      <c r="B28243" s="503"/>
    </row>
    <row r="28244" spans="2:2">
      <c r="B28244" s="503"/>
    </row>
    <row r="28245" spans="2:2">
      <c r="B28245" s="503"/>
    </row>
    <row r="28246" spans="2:2">
      <c r="B28246" s="503"/>
    </row>
    <row r="28247" spans="2:2">
      <c r="B28247" s="503"/>
    </row>
    <row r="28248" spans="2:2">
      <c r="B28248" s="503"/>
    </row>
    <row r="28249" spans="2:2">
      <c r="B28249" s="503"/>
    </row>
    <row r="28250" spans="2:2">
      <c r="B28250" s="503"/>
    </row>
    <row r="28251" spans="2:2">
      <c r="B28251" s="503"/>
    </row>
    <row r="28252" spans="2:2">
      <c r="B28252" s="503"/>
    </row>
    <row r="28253" spans="2:2">
      <c r="B28253" s="503"/>
    </row>
    <row r="28254" spans="2:2">
      <c r="B28254" s="503"/>
    </row>
    <row r="28255" spans="2:2">
      <c r="B28255" s="503"/>
    </row>
    <row r="28256" spans="2:2">
      <c r="B28256" s="503"/>
    </row>
    <row r="28257" spans="2:2">
      <c r="B28257" s="503"/>
    </row>
    <row r="28258" spans="2:2">
      <c r="B28258" s="503"/>
    </row>
    <row r="28259" spans="2:2">
      <c r="B28259" s="503"/>
    </row>
    <row r="28260" spans="2:2">
      <c r="B28260" s="503"/>
    </row>
    <row r="28261" spans="2:2">
      <c r="B28261" s="503"/>
    </row>
    <row r="28262" spans="2:2">
      <c r="B28262" s="503"/>
    </row>
    <row r="28263" spans="2:2">
      <c r="B28263" s="503"/>
    </row>
    <row r="28264" spans="2:2">
      <c r="B28264" s="503"/>
    </row>
    <row r="28265" spans="2:2">
      <c r="B28265" s="503"/>
    </row>
    <row r="28266" spans="2:2">
      <c r="B28266" s="503"/>
    </row>
    <row r="28267" spans="2:2">
      <c r="B28267" s="503"/>
    </row>
    <row r="28268" spans="2:2">
      <c r="B28268" s="503"/>
    </row>
    <row r="28269" spans="2:2">
      <c r="B28269" s="503"/>
    </row>
    <row r="28270" spans="2:2">
      <c r="B28270" s="503"/>
    </row>
    <row r="28271" spans="2:2">
      <c r="B28271" s="503"/>
    </row>
    <row r="28272" spans="2:2">
      <c r="B28272" s="503"/>
    </row>
    <row r="28273" spans="2:2">
      <c r="B28273" s="503"/>
    </row>
    <row r="28274" spans="2:2">
      <c r="B28274" s="503"/>
    </row>
    <row r="28275" spans="2:2">
      <c r="B28275" s="503"/>
    </row>
    <row r="28276" spans="2:2">
      <c r="B28276" s="503"/>
    </row>
    <row r="28277" spans="2:2">
      <c r="B28277" s="503"/>
    </row>
    <row r="28278" spans="2:2">
      <c r="B28278" s="503"/>
    </row>
    <row r="28279" spans="2:2">
      <c r="B28279" s="503"/>
    </row>
    <row r="28280" spans="2:2">
      <c r="B28280" s="503"/>
    </row>
    <row r="28281" spans="2:2">
      <c r="B28281" s="503"/>
    </row>
    <row r="28282" spans="2:2">
      <c r="B28282" s="503"/>
    </row>
    <row r="28283" spans="2:2">
      <c r="B28283" s="503"/>
    </row>
    <row r="28284" spans="2:2">
      <c r="B28284" s="503"/>
    </row>
    <row r="28285" spans="2:2">
      <c r="B28285" s="503"/>
    </row>
    <row r="28286" spans="2:2">
      <c r="B28286" s="503"/>
    </row>
    <row r="28287" spans="2:2">
      <c r="B28287" s="503"/>
    </row>
    <row r="28288" spans="2:2">
      <c r="B28288" s="503"/>
    </row>
    <row r="28289" spans="2:2">
      <c r="B28289" s="503"/>
    </row>
    <row r="28290" spans="2:2">
      <c r="B28290" s="503"/>
    </row>
    <row r="28291" spans="2:2">
      <c r="B28291" s="503"/>
    </row>
    <row r="28292" spans="2:2">
      <c r="B28292" s="503"/>
    </row>
    <row r="28293" spans="2:2">
      <c r="B28293" s="503"/>
    </row>
    <row r="28294" spans="2:2">
      <c r="B28294" s="503"/>
    </row>
    <row r="28295" spans="2:2">
      <c r="B28295" s="503"/>
    </row>
    <row r="28296" spans="2:2">
      <c r="B28296" s="503"/>
    </row>
    <row r="28297" spans="2:2">
      <c r="B28297" s="503"/>
    </row>
    <row r="28298" spans="2:2">
      <c r="B28298" s="503"/>
    </row>
    <row r="28299" spans="2:2">
      <c r="B28299" s="503"/>
    </row>
    <row r="28300" spans="2:2">
      <c r="B28300" s="503"/>
    </row>
    <row r="28301" spans="2:2">
      <c r="B28301" s="503"/>
    </row>
    <row r="28302" spans="2:2">
      <c r="B28302" s="503"/>
    </row>
    <row r="28303" spans="2:2">
      <c r="B28303" s="503"/>
    </row>
    <row r="28304" spans="2:2">
      <c r="B28304" s="503"/>
    </row>
    <row r="28305" spans="2:2">
      <c r="B28305" s="503"/>
    </row>
    <row r="28306" spans="2:2">
      <c r="B28306" s="503"/>
    </row>
    <row r="28307" spans="2:2">
      <c r="B28307" s="503"/>
    </row>
    <row r="28308" spans="2:2">
      <c r="B28308" s="503"/>
    </row>
    <row r="28309" spans="2:2">
      <c r="B28309" s="503"/>
    </row>
    <row r="28310" spans="2:2">
      <c r="B28310" s="503"/>
    </row>
    <row r="28311" spans="2:2">
      <c r="B28311" s="503"/>
    </row>
    <row r="28312" spans="2:2">
      <c r="B28312" s="503"/>
    </row>
    <row r="28313" spans="2:2">
      <c r="B28313" s="503"/>
    </row>
    <row r="28314" spans="2:2">
      <c r="B28314" s="503"/>
    </row>
    <row r="28315" spans="2:2">
      <c r="B28315" s="503"/>
    </row>
    <row r="28316" spans="2:2">
      <c r="B28316" s="503"/>
    </row>
    <row r="28317" spans="2:2">
      <c r="B28317" s="503"/>
    </row>
    <row r="28318" spans="2:2">
      <c r="B28318" s="503"/>
    </row>
    <row r="28319" spans="2:2">
      <c r="B28319" s="503"/>
    </row>
    <row r="28320" spans="2:2">
      <c r="B28320" s="503"/>
    </row>
    <row r="28321" spans="2:2">
      <c r="B28321" s="503"/>
    </row>
    <row r="28322" spans="2:2">
      <c r="B28322" s="503"/>
    </row>
    <row r="28323" spans="2:2">
      <c r="B28323" s="503"/>
    </row>
    <row r="28324" spans="2:2">
      <c r="B28324" s="503"/>
    </row>
    <row r="28325" spans="2:2">
      <c r="B28325" s="503"/>
    </row>
    <row r="28326" spans="2:2">
      <c r="B28326" s="503"/>
    </row>
    <row r="28327" spans="2:2">
      <c r="B28327" s="503"/>
    </row>
    <row r="28328" spans="2:2">
      <c r="B28328" s="503"/>
    </row>
    <row r="28329" spans="2:2">
      <c r="B28329" s="503"/>
    </row>
    <row r="28330" spans="2:2">
      <c r="B28330" s="503"/>
    </row>
    <row r="28331" spans="2:2">
      <c r="B28331" s="503"/>
    </row>
    <row r="28332" spans="2:2">
      <c r="B28332" s="503"/>
    </row>
    <row r="28333" spans="2:2">
      <c r="B28333" s="503"/>
    </row>
    <row r="28334" spans="2:2">
      <c r="B28334" s="503"/>
    </row>
    <row r="28335" spans="2:2">
      <c r="B28335" s="503"/>
    </row>
    <row r="28336" spans="2:2">
      <c r="B28336" s="503"/>
    </row>
    <row r="28337" spans="2:2">
      <c r="B28337" s="503"/>
    </row>
    <row r="28338" spans="2:2">
      <c r="B28338" s="503"/>
    </row>
    <row r="28339" spans="2:2">
      <c r="B28339" s="503"/>
    </row>
    <row r="28340" spans="2:2">
      <c r="B28340" s="503"/>
    </row>
    <row r="28341" spans="2:2">
      <c r="B28341" s="503"/>
    </row>
    <row r="28342" spans="2:2">
      <c r="B28342" s="503"/>
    </row>
    <row r="28343" spans="2:2">
      <c r="B28343" s="503"/>
    </row>
    <row r="28344" spans="2:2">
      <c r="B28344" s="503"/>
    </row>
    <row r="28345" spans="2:2">
      <c r="B28345" s="503"/>
    </row>
    <row r="28346" spans="2:2">
      <c r="B28346" s="503"/>
    </row>
    <row r="28347" spans="2:2">
      <c r="B28347" s="503"/>
    </row>
    <row r="28348" spans="2:2">
      <c r="B28348" s="503"/>
    </row>
    <row r="28349" spans="2:2">
      <c r="B28349" s="503"/>
    </row>
    <row r="28350" spans="2:2">
      <c r="B28350" s="503"/>
    </row>
    <row r="28351" spans="2:2">
      <c r="B28351" s="503"/>
    </row>
    <row r="28352" spans="2:2">
      <c r="B28352" s="503"/>
    </row>
    <row r="28353" spans="2:2">
      <c r="B28353" s="503"/>
    </row>
    <row r="28354" spans="2:2">
      <c r="B28354" s="503"/>
    </row>
    <row r="28355" spans="2:2">
      <c r="B28355" s="503"/>
    </row>
    <row r="28356" spans="2:2">
      <c r="B28356" s="503"/>
    </row>
    <row r="28357" spans="2:2">
      <c r="B28357" s="503"/>
    </row>
    <row r="28358" spans="2:2">
      <c r="B28358" s="503"/>
    </row>
    <row r="28359" spans="2:2">
      <c r="B28359" s="503"/>
    </row>
    <row r="28360" spans="2:2">
      <c r="B28360" s="503"/>
    </row>
    <row r="28361" spans="2:2">
      <c r="B28361" s="503"/>
    </row>
    <row r="28362" spans="2:2">
      <c r="B28362" s="503"/>
    </row>
    <row r="28363" spans="2:2">
      <c r="B28363" s="503"/>
    </row>
    <row r="28364" spans="2:2">
      <c r="B28364" s="503"/>
    </row>
    <row r="28365" spans="2:2">
      <c r="B28365" s="503"/>
    </row>
    <row r="28366" spans="2:2">
      <c r="B28366" s="503"/>
    </row>
    <row r="28367" spans="2:2">
      <c r="B28367" s="503"/>
    </row>
    <row r="28368" spans="2:2">
      <c r="B28368" s="503"/>
    </row>
    <row r="28369" spans="2:2">
      <c r="B28369" s="503"/>
    </row>
    <row r="28370" spans="2:2">
      <c r="B28370" s="503"/>
    </row>
    <row r="28371" spans="2:2">
      <c r="B28371" s="503"/>
    </row>
    <row r="28372" spans="2:2">
      <c r="B28372" s="503"/>
    </row>
    <row r="28373" spans="2:2">
      <c r="B28373" s="503"/>
    </row>
    <row r="28374" spans="2:2">
      <c r="B28374" s="503"/>
    </row>
    <row r="28375" spans="2:2">
      <c r="B28375" s="503"/>
    </row>
    <row r="28376" spans="2:2">
      <c r="B28376" s="503"/>
    </row>
    <row r="28377" spans="2:2">
      <c r="B28377" s="503"/>
    </row>
    <row r="28378" spans="2:2">
      <c r="B28378" s="503"/>
    </row>
    <row r="28379" spans="2:2">
      <c r="B28379" s="503"/>
    </row>
    <row r="28380" spans="2:2">
      <c r="B28380" s="503"/>
    </row>
    <row r="28381" spans="2:2">
      <c r="B28381" s="503"/>
    </row>
    <row r="28382" spans="2:2">
      <c r="B28382" s="503"/>
    </row>
    <row r="28383" spans="2:2">
      <c r="B28383" s="503"/>
    </row>
    <row r="28384" spans="2:2">
      <c r="B28384" s="503"/>
    </row>
    <row r="28385" spans="2:2">
      <c r="B28385" s="503"/>
    </row>
    <row r="28386" spans="2:2">
      <c r="B28386" s="503"/>
    </row>
    <row r="28387" spans="2:2">
      <c r="B28387" s="503"/>
    </row>
    <row r="28388" spans="2:2">
      <c r="B28388" s="503"/>
    </row>
    <row r="28389" spans="2:2">
      <c r="B28389" s="503"/>
    </row>
    <row r="28390" spans="2:2">
      <c r="B28390" s="503"/>
    </row>
    <row r="28391" spans="2:2">
      <c r="B28391" s="503"/>
    </row>
    <row r="28392" spans="2:2">
      <c r="B28392" s="503"/>
    </row>
    <row r="28393" spans="2:2">
      <c r="B28393" s="503"/>
    </row>
    <row r="28394" spans="2:2">
      <c r="B28394" s="503"/>
    </row>
    <row r="28395" spans="2:2">
      <c r="B28395" s="503"/>
    </row>
    <row r="28396" spans="2:2">
      <c r="B28396" s="503"/>
    </row>
    <row r="28397" spans="2:2">
      <c r="B28397" s="503"/>
    </row>
    <row r="28398" spans="2:2">
      <c r="B28398" s="503"/>
    </row>
    <row r="28399" spans="2:2">
      <c r="B28399" s="503"/>
    </row>
    <row r="28400" spans="2:2">
      <c r="B28400" s="503"/>
    </row>
    <row r="28401" spans="2:2">
      <c r="B28401" s="503"/>
    </row>
    <row r="28402" spans="2:2">
      <c r="B28402" s="503"/>
    </row>
    <row r="28403" spans="2:2">
      <c r="B28403" s="503"/>
    </row>
    <row r="28404" spans="2:2">
      <c r="B28404" s="503"/>
    </row>
    <row r="28405" spans="2:2">
      <c r="B28405" s="503"/>
    </row>
    <row r="28406" spans="2:2">
      <c r="B28406" s="503"/>
    </row>
    <row r="28407" spans="2:2">
      <c r="B28407" s="503"/>
    </row>
    <row r="28408" spans="2:2">
      <c r="B28408" s="503"/>
    </row>
    <row r="28409" spans="2:2">
      <c r="B28409" s="503"/>
    </row>
    <row r="28410" spans="2:2">
      <c r="B28410" s="503"/>
    </row>
    <row r="28411" spans="2:2">
      <c r="B28411" s="503"/>
    </row>
    <row r="28412" spans="2:2">
      <c r="B28412" s="503"/>
    </row>
    <row r="28413" spans="2:2">
      <c r="B28413" s="503"/>
    </row>
    <row r="28414" spans="2:2">
      <c r="B28414" s="503"/>
    </row>
    <row r="28415" spans="2:2">
      <c r="B28415" s="503"/>
    </row>
    <row r="28416" spans="2:2">
      <c r="B28416" s="503"/>
    </row>
    <row r="28417" spans="2:2">
      <c r="B28417" s="503"/>
    </row>
    <row r="28418" spans="2:2">
      <c r="B28418" s="503"/>
    </row>
    <row r="28419" spans="2:2">
      <c r="B28419" s="503"/>
    </row>
    <row r="28420" spans="2:2">
      <c r="B28420" s="503"/>
    </row>
    <row r="28421" spans="2:2">
      <c r="B28421" s="503"/>
    </row>
    <row r="28422" spans="2:2">
      <c r="B28422" s="503"/>
    </row>
    <row r="28423" spans="2:2">
      <c r="B28423" s="503"/>
    </row>
    <row r="28424" spans="2:2">
      <c r="B28424" s="503"/>
    </row>
    <row r="28425" spans="2:2">
      <c r="B28425" s="503"/>
    </row>
    <row r="28426" spans="2:2">
      <c r="B28426" s="503"/>
    </row>
    <row r="28427" spans="2:2">
      <c r="B28427" s="503"/>
    </row>
    <row r="28428" spans="2:2">
      <c r="B28428" s="503"/>
    </row>
    <row r="28429" spans="2:2">
      <c r="B28429" s="503"/>
    </row>
    <row r="28430" spans="2:2">
      <c r="B28430" s="503"/>
    </row>
    <row r="28431" spans="2:2">
      <c r="B28431" s="503"/>
    </row>
    <row r="28432" spans="2:2">
      <c r="B28432" s="503"/>
    </row>
    <row r="28433" spans="2:2">
      <c r="B28433" s="503"/>
    </row>
    <row r="28434" spans="2:2">
      <c r="B28434" s="503"/>
    </row>
    <row r="28435" spans="2:2">
      <c r="B28435" s="503"/>
    </row>
    <row r="28436" spans="2:2">
      <c r="B28436" s="503"/>
    </row>
    <row r="28437" spans="2:2">
      <c r="B28437" s="503"/>
    </row>
    <row r="28438" spans="2:2">
      <c r="B28438" s="503"/>
    </row>
    <row r="28439" spans="2:2">
      <c r="B28439" s="503"/>
    </row>
    <row r="28440" spans="2:2">
      <c r="B28440" s="503"/>
    </row>
    <row r="28441" spans="2:2">
      <c r="B28441" s="503"/>
    </row>
    <row r="28442" spans="2:2">
      <c r="B28442" s="503"/>
    </row>
    <row r="28443" spans="2:2">
      <c r="B28443" s="503"/>
    </row>
    <row r="28444" spans="2:2">
      <c r="B28444" s="503"/>
    </row>
    <row r="28445" spans="2:2">
      <c r="B28445" s="503"/>
    </row>
    <row r="28446" spans="2:2">
      <c r="B28446" s="503"/>
    </row>
    <row r="28447" spans="2:2">
      <c r="B28447" s="503"/>
    </row>
    <row r="28448" spans="2:2">
      <c r="B28448" s="503"/>
    </row>
    <row r="28449" spans="2:2">
      <c r="B28449" s="503"/>
    </row>
    <row r="28450" spans="2:2">
      <c r="B28450" s="503"/>
    </row>
    <row r="28451" spans="2:2">
      <c r="B28451" s="503"/>
    </row>
    <row r="28452" spans="2:2">
      <c r="B28452" s="503"/>
    </row>
    <row r="28453" spans="2:2">
      <c r="B28453" s="503"/>
    </row>
    <row r="28454" spans="2:2">
      <c r="B28454" s="503"/>
    </row>
    <row r="28455" spans="2:2">
      <c r="B28455" s="503"/>
    </row>
    <row r="28456" spans="2:2">
      <c r="B28456" s="503"/>
    </row>
    <row r="28457" spans="2:2">
      <c r="B28457" s="503"/>
    </row>
    <row r="28458" spans="2:2">
      <c r="B28458" s="503"/>
    </row>
    <row r="28459" spans="2:2">
      <c r="B28459" s="503"/>
    </row>
    <row r="28460" spans="2:2">
      <c r="B28460" s="503"/>
    </row>
    <row r="28461" spans="2:2">
      <c r="B28461" s="503"/>
    </row>
    <row r="28462" spans="2:2">
      <c r="B28462" s="503"/>
    </row>
    <row r="28463" spans="2:2">
      <c r="B28463" s="503"/>
    </row>
    <row r="28464" spans="2:2">
      <c r="B28464" s="503"/>
    </row>
    <row r="28465" spans="2:2">
      <c r="B28465" s="503"/>
    </row>
    <row r="28466" spans="2:2">
      <c r="B28466" s="503"/>
    </row>
    <row r="28467" spans="2:2">
      <c r="B28467" s="503"/>
    </row>
    <row r="28468" spans="2:2">
      <c r="B28468" s="503"/>
    </row>
    <row r="28469" spans="2:2">
      <c r="B28469" s="503"/>
    </row>
    <row r="28470" spans="2:2">
      <c r="B28470" s="503"/>
    </row>
    <row r="28471" spans="2:2">
      <c r="B28471" s="503"/>
    </row>
    <row r="28472" spans="2:2">
      <c r="B28472" s="503"/>
    </row>
    <row r="28473" spans="2:2">
      <c r="B28473" s="503"/>
    </row>
    <row r="28474" spans="2:2">
      <c r="B28474" s="503"/>
    </row>
    <row r="28475" spans="2:2">
      <c r="B28475" s="503"/>
    </row>
    <row r="28476" spans="2:2">
      <c r="B28476" s="503"/>
    </row>
    <row r="28477" spans="2:2">
      <c r="B28477" s="503"/>
    </row>
    <row r="28478" spans="2:2">
      <c r="B28478" s="503"/>
    </row>
    <row r="28479" spans="2:2">
      <c r="B28479" s="503"/>
    </row>
    <row r="28480" spans="2:2">
      <c r="B28480" s="503"/>
    </row>
    <row r="28481" spans="2:2">
      <c r="B28481" s="503"/>
    </row>
    <row r="28482" spans="2:2">
      <c r="B28482" s="503"/>
    </row>
    <row r="28483" spans="2:2">
      <c r="B28483" s="503"/>
    </row>
    <row r="28484" spans="2:2">
      <c r="B28484" s="503"/>
    </row>
    <row r="28485" spans="2:2">
      <c r="B28485" s="503"/>
    </row>
    <row r="28486" spans="2:2">
      <c r="B28486" s="503"/>
    </row>
    <row r="28487" spans="2:2">
      <c r="B28487" s="503"/>
    </row>
    <row r="28488" spans="2:2">
      <c r="B28488" s="503"/>
    </row>
    <row r="28489" spans="2:2">
      <c r="B28489" s="503"/>
    </row>
    <row r="28490" spans="2:2">
      <c r="B28490" s="503"/>
    </row>
    <row r="28491" spans="2:2">
      <c r="B28491" s="503"/>
    </row>
    <row r="28492" spans="2:2">
      <c r="B28492" s="503"/>
    </row>
    <row r="28493" spans="2:2">
      <c r="B28493" s="503"/>
    </row>
    <row r="28494" spans="2:2">
      <c r="B28494" s="503"/>
    </row>
    <row r="28495" spans="2:2">
      <c r="B28495" s="503"/>
    </row>
    <row r="28496" spans="2:2">
      <c r="B28496" s="503"/>
    </row>
    <row r="28497" spans="2:2">
      <c r="B28497" s="503"/>
    </row>
    <row r="28498" spans="2:2">
      <c r="B28498" s="503"/>
    </row>
    <row r="28499" spans="2:2">
      <c r="B28499" s="503"/>
    </row>
    <row r="28500" spans="2:2">
      <c r="B28500" s="503"/>
    </row>
    <row r="28501" spans="2:2">
      <c r="B28501" s="503"/>
    </row>
    <row r="28502" spans="2:2">
      <c r="B28502" s="503"/>
    </row>
    <row r="28503" spans="2:2">
      <c r="B28503" s="503"/>
    </row>
    <row r="28504" spans="2:2">
      <c r="B28504" s="503"/>
    </row>
    <row r="28505" spans="2:2">
      <c r="B28505" s="503"/>
    </row>
    <row r="28506" spans="2:2">
      <c r="B28506" s="503"/>
    </row>
    <row r="28507" spans="2:2">
      <c r="B28507" s="503"/>
    </row>
    <row r="28508" spans="2:2">
      <c r="B28508" s="503"/>
    </row>
    <row r="28509" spans="2:2">
      <c r="B28509" s="503"/>
    </row>
    <row r="28510" spans="2:2">
      <c r="B28510" s="503"/>
    </row>
    <row r="28511" spans="2:2">
      <c r="B28511" s="503"/>
    </row>
    <row r="28512" spans="2:2">
      <c r="B28512" s="503"/>
    </row>
    <row r="28513" spans="2:2">
      <c r="B28513" s="503"/>
    </row>
    <row r="28514" spans="2:2">
      <c r="B28514" s="503"/>
    </row>
    <row r="28515" spans="2:2">
      <c r="B28515" s="503"/>
    </row>
    <row r="28516" spans="2:2">
      <c r="B28516" s="503"/>
    </row>
    <row r="28517" spans="2:2">
      <c r="B28517" s="503"/>
    </row>
    <row r="28518" spans="2:2">
      <c r="B28518" s="503"/>
    </row>
    <row r="28519" spans="2:2">
      <c r="B28519" s="503"/>
    </row>
    <row r="28520" spans="2:2">
      <c r="B28520" s="503"/>
    </row>
    <row r="28521" spans="2:2">
      <c r="B28521" s="503"/>
    </row>
    <row r="28522" spans="2:2">
      <c r="B28522" s="503"/>
    </row>
    <row r="28523" spans="2:2">
      <c r="B28523" s="503"/>
    </row>
    <row r="28524" spans="2:2">
      <c r="B28524" s="503"/>
    </row>
    <row r="28525" spans="2:2">
      <c r="B28525" s="503"/>
    </row>
    <row r="28526" spans="2:2">
      <c r="B28526" s="503"/>
    </row>
    <row r="28527" spans="2:2">
      <c r="B28527" s="503"/>
    </row>
    <row r="28528" spans="2:2">
      <c r="B28528" s="503"/>
    </row>
    <row r="28529" spans="2:2">
      <c r="B28529" s="503"/>
    </row>
    <row r="28530" spans="2:2">
      <c r="B28530" s="503"/>
    </row>
    <row r="28531" spans="2:2">
      <c r="B28531" s="503"/>
    </row>
    <row r="28532" spans="2:2">
      <c r="B28532" s="503"/>
    </row>
    <row r="28533" spans="2:2">
      <c r="B28533" s="503"/>
    </row>
    <row r="28534" spans="2:2">
      <c r="B28534" s="503"/>
    </row>
    <row r="28535" spans="2:2">
      <c r="B28535" s="503"/>
    </row>
    <row r="28536" spans="2:2">
      <c r="B28536" s="503"/>
    </row>
    <row r="28537" spans="2:2">
      <c r="B28537" s="503"/>
    </row>
    <row r="28538" spans="2:2">
      <c r="B28538" s="503"/>
    </row>
    <row r="28539" spans="2:2">
      <c r="B28539" s="503"/>
    </row>
    <row r="28540" spans="2:2">
      <c r="B28540" s="503"/>
    </row>
    <row r="28541" spans="2:2">
      <c r="B28541" s="503"/>
    </row>
    <row r="28542" spans="2:2">
      <c r="B28542" s="503"/>
    </row>
    <row r="28543" spans="2:2">
      <c r="B28543" s="503"/>
    </row>
    <row r="28544" spans="2:2">
      <c r="B28544" s="503"/>
    </row>
    <row r="28545" spans="2:2">
      <c r="B28545" s="503"/>
    </row>
    <row r="28546" spans="2:2">
      <c r="B28546" s="503"/>
    </row>
    <row r="28547" spans="2:2">
      <c r="B28547" s="503"/>
    </row>
    <row r="28548" spans="2:2">
      <c r="B28548" s="503"/>
    </row>
    <row r="28549" spans="2:2">
      <c r="B28549" s="503"/>
    </row>
    <row r="28550" spans="2:2">
      <c r="B28550" s="503"/>
    </row>
    <row r="28551" spans="2:2">
      <c r="B28551" s="503"/>
    </row>
    <row r="28552" spans="2:2">
      <c r="B28552" s="503"/>
    </row>
    <row r="28553" spans="2:2">
      <c r="B28553" s="503"/>
    </row>
    <row r="28554" spans="2:2">
      <c r="B28554" s="503"/>
    </row>
    <row r="28555" spans="2:2">
      <c r="B28555" s="503"/>
    </row>
    <row r="28556" spans="2:2">
      <c r="B28556" s="503"/>
    </row>
    <row r="28557" spans="2:2">
      <c r="B28557" s="503"/>
    </row>
    <row r="28558" spans="2:2">
      <c r="B28558" s="503"/>
    </row>
    <row r="28559" spans="2:2">
      <c r="B28559" s="503"/>
    </row>
    <row r="28560" spans="2:2">
      <c r="B28560" s="503"/>
    </row>
    <row r="28561" spans="2:2">
      <c r="B28561" s="503"/>
    </row>
    <row r="28562" spans="2:2">
      <c r="B28562" s="503"/>
    </row>
    <row r="28563" spans="2:2">
      <c r="B28563" s="503"/>
    </row>
    <row r="28564" spans="2:2">
      <c r="B28564" s="503"/>
    </row>
    <row r="28565" spans="2:2">
      <c r="B28565" s="503"/>
    </row>
    <row r="28566" spans="2:2">
      <c r="B28566" s="503"/>
    </row>
    <row r="28567" spans="2:2">
      <c r="B28567" s="503"/>
    </row>
    <row r="28568" spans="2:2">
      <c r="B28568" s="503"/>
    </row>
    <row r="28569" spans="2:2">
      <c r="B28569" s="503"/>
    </row>
    <row r="28570" spans="2:2">
      <c r="B28570" s="503"/>
    </row>
    <row r="28571" spans="2:2">
      <c r="B28571" s="503"/>
    </row>
    <row r="28572" spans="2:2">
      <c r="B28572" s="503"/>
    </row>
    <row r="28573" spans="2:2">
      <c r="B28573" s="503"/>
    </row>
    <row r="28574" spans="2:2">
      <c r="B28574" s="503"/>
    </row>
    <row r="28575" spans="2:2">
      <c r="B28575" s="503"/>
    </row>
    <row r="28576" spans="2:2">
      <c r="B28576" s="503"/>
    </row>
    <row r="28577" spans="2:2">
      <c r="B28577" s="503"/>
    </row>
    <row r="28578" spans="2:2">
      <c r="B28578" s="503"/>
    </row>
    <row r="28579" spans="2:2">
      <c r="B28579" s="503"/>
    </row>
    <row r="28580" spans="2:2">
      <c r="B28580" s="503"/>
    </row>
    <row r="28581" spans="2:2">
      <c r="B28581" s="503"/>
    </row>
    <row r="28582" spans="2:2">
      <c r="B28582" s="503"/>
    </row>
    <row r="28583" spans="2:2">
      <c r="B28583" s="503"/>
    </row>
    <row r="28584" spans="2:2">
      <c r="B28584" s="503"/>
    </row>
    <row r="28585" spans="2:2">
      <c r="B28585" s="503"/>
    </row>
    <row r="28586" spans="2:2">
      <c r="B28586" s="503"/>
    </row>
    <row r="28587" spans="2:2">
      <c r="B28587" s="503"/>
    </row>
    <row r="28588" spans="2:2">
      <c r="B28588" s="503"/>
    </row>
    <row r="28589" spans="2:2">
      <c r="B28589" s="503"/>
    </row>
    <row r="28590" spans="2:2">
      <c r="B28590" s="503"/>
    </row>
    <row r="28591" spans="2:2">
      <c r="B28591" s="503"/>
    </row>
    <row r="28592" spans="2:2">
      <c r="B28592" s="503"/>
    </row>
    <row r="28593" spans="2:2">
      <c r="B28593" s="503"/>
    </row>
    <row r="28594" spans="2:2">
      <c r="B28594" s="503"/>
    </row>
    <row r="28595" spans="2:2">
      <c r="B28595" s="503"/>
    </row>
    <row r="28596" spans="2:2">
      <c r="B28596" s="503"/>
    </row>
    <row r="28597" spans="2:2">
      <c r="B28597" s="503"/>
    </row>
    <row r="28598" spans="2:2">
      <c r="B28598" s="503"/>
    </row>
    <row r="28599" spans="2:2">
      <c r="B28599" s="503"/>
    </row>
    <row r="28600" spans="2:2">
      <c r="B28600" s="503"/>
    </row>
    <row r="28601" spans="2:2">
      <c r="B28601" s="503"/>
    </row>
    <row r="28602" spans="2:2">
      <c r="B28602" s="503"/>
    </row>
    <row r="28603" spans="2:2">
      <c r="B28603" s="503"/>
    </row>
    <row r="28604" spans="2:2">
      <c r="B28604" s="503"/>
    </row>
    <row r="28605" spans="2:2">
      <c r="B28605" s="503"/>
    </row>
    <row r="28606" spans="2:2">
      <c r="B28606" s="503"/>
    </row>
    <row r="28607" spans="2:2">
      <c r="B28607" s="503"/>
    </row>
    <row r="28608" spans="2:2">
      <c r="B28608" s="503"/>
    </row>
    <row r="28609" spans="2:2">
      <c r="B28609" s="503"/>
    </row>
    <row r="28610" spans="2:2">
      <c r="B28610" s="503"/>
    </row>
    <row r="28611" spans="2:2">
      <c r="B28611" s="503"/>
    </row>
    <row r="28612" spans="2:2">
      <c r="B28612" s="503"/>
    </row>
    <row r="28613" spans="2:2">
      <c r="B28613" s="503"/>
    </row>
    <row r="28614" spans="2:2">
      <c r="B28614" s="503"/>
    </row>
    <row r="28615" spans="2:2">
      <c r="B28615" s="503"/>
    </row>
    <row r="28616" spans="2:2">
      <c r="B28616" s="503"/>
    </row>
    <row r="28617" spans="2:2">
      <c r="B28617" s="503"/>
    </row>
    <row r="28618" spans="2:2">
      <c r="B28618" s="503"/>
    </row>
    <row r="28619" spans="2:2">
      <c r="B28619" s="503"/>
    </row>
    <row r="28620" spans="2:2">
      <c r="B28620" s="503"/>
    </row>
    <row r="28621" spans="2:2">
      <c r="B28621" s="503"/>
    </row>
    <row r="28622" spans="2:2">
      <c r="B28622" s="503"/>
    </row>
    <row r="28623" spans="2:2">
      <c r="B28623" s="503"/>
    </row>
    <row r="28624" spans="2:2">
      <c r="B28624" s="503"/>
    </row>
    <row r="28625" spans="2:2">
      <c r="B28625" s="503"/>
    </row>
    <row r="28626" spans="2:2">
      <c r="B28626" s="503"/>
    </row>
    <row r="28627" spans="2:2">
      <c r="B28627" s="503"/>
    </row>
    <row r="28628" spans="2:2">
      <c r="B28628" s="503"/>
    </row>
    <row r="28629" spans="2:2">
      <c r="B28629" s="503"/>
    </row>
    <row r="28630" spans="2:2">
      <c r="B28630" s="503"/>
    </row>
    <row r="28631" spans="2:2">
      <c r="B28631" s="503"/>
    </row>
    <row r="28632" spans="2:2">
      <c r="B28632" s="503"/>
    </row>
    <row r="28633" spans="2:2">
      <c r="B28633" s="503"/>
    </row>
    <row r="28634" spans="2:2">
      <c r="B28634" s="503"/>
    </row>
    <row r="28635" spans="2:2">
      <c r="B28635" s="503"/>
    </row>
    <row r="28636" spans="2:2">
      <c r="B28636" s="503"/>
    </row>
    <row r="28637" spans="2:2">
      <c r="B28637" s="503"/>
    </row>
    <row r="28638" spans="2:2">
      <c r="B28638" s="503"/>
    </row>
    <row r="28639" spans="2:2">
      <c r="B28639" s="503"/>
    </row>
    <row r="28640" spans="2:2">
      <c r="B28640" s="503"/>
    </row>
    <row r="28641" spans="2:2">
      <c r="B28641" s="503"/>
    </row>
    <row r="28642" spans="2:2">
      <c r="B28642" s="503"/>
    </row>
    <row r="28643" spans="2:2">
      <c r="B28643" s="503"/>
    </row>
    <row r="28644" spans="2:2">
      <c r="B28644" s="503"/>
    </row>
    <row r="28645" spans="2:2">
      <c r="B28645" s="503"/>
    </row>
    <row r="28646" spans="2:2">
      <c r="B28646" s="503"/>
    </row>
    <row r="28647" spans="2:2">
      <c r="B28647" s="503"/>
    </row>
    <row r="28648" spans="2:2">
      <c r="B28648" s="503"/>
    </row>
    <row r="28649" spans="2:2">
      <c r="B28649" s="503"/>
    </row>
    <row r="28650" spans="2:2">
      <c r="B28650" s="503"/>
    </row>
    <row r="28651" spans="2:2">
      <c r="B28651" s="503"/>
    </row>
    <row r="28652" spans="2:2">
      <c r="B28652" s="503"/>
    </row>
    <row r="28653" spans="2:2">
      <c r="B28653" s="503"/>
    </row>
    <row r="28654" spans="2:2">
      <c r="B28654" s="503"/>
    </row>
    <row r="28655" spans="2:2">
      <c r="B28655" s="503"/>
    </row>
    <row r="28656" spans="2:2">
      <c r="B28656" s="503"/>
    </row>
    <row r="28657" spans="2:2">
      <c r="B28657" s="503"/>
    </row>
    <row r="28658" spans="2:2">
      <c r="B28658" s="503"/>
    </row>
    <row r="28659" spans="2:2">
      <c r="B28659" s="503"/>
    </row>
    <row r="28660" spans="2:2">
      <c r="B28660" s="503"/>
    </row>
    <row r="28661" spans="2:2">
      <c r="B28661" s="503"/>
    </row>
    <row r="28662" spans="2:2">
      <c r="B28662" s="503"/>
    </row>
    <row r="28663" spans="2:2">
      <c r="B28663" s="503"/>
    </row>
    <row r="28664" spans="2:2">
      <c r="B28664" s="503"/>
    </row>
    <row r="28665" spans="2:2">
      <c r="B28665" s="503"/>
    </row>
    <row r="28666" spans="2:2">
      <c r="B28666" s="503"/>
    </row>
    <row r="28667" spans="2:2">
      <c r="B28667" s="503"/>
    </row>
    <row r="28668" spans="2:2">
      <c r="B28668" s="503"/>
    </row>
    <row r="28669" spans="2:2">
      <c r="B28669" s="503"/>
    </row>
    <row r="28670" spans="2:2">
      <c r="B28670" s="503"/>
    </row>
    <row r="28671" spans="2:2">
      <c r="B28671" s="503"/>
    </row>
    <row r="28672" spans="2:2">
      <c r="B28672" s="503"/>
    </row>
    <row r="28673" spans="2:2">
      <c r="B28673" s="503"/>
    </row>
    <row r="28674" spans="2:2">
      <c r="B28674" s="503"/>
    </row>
    <row r="28675" spans="2:2">
      <c r="B28675" s="503"/>
    </row>
    <row r="28676" spans="2:2">
      <c r="B28676" s="503"/>
    </row>
    <row r="28677" spans="2:2">
      <c r="B28677" s="503"/>
    </row>
    <row r="28678" spans="2:2">
      <c r="B28678" s="503"/>
    </row>
    <row r="28679" spans="2:2">
      <c r="B28679" s="503"/>
    </row>
    <row r="28680" spans="2:2">
      <c r="B28680" s="503"/>
    </row>
    <row r="28681" spans="2:2">
      <c r="B28681" s="503"/>
    </row>
    <row r="28682" spans="2:2">
      <c r="B28682" s="503"/>
    </row>
    <row r="28683" spans="2:2">
      <c r="B28683" s="503"/>
    </row>
    <row r="28684" spans="2:2">
      <c r="B28684" s="503"/>
    </row>
    <row r="28685" spans="2:2">
      <c r="B28685" s="503"/>
    </row>
    <row r="28686" spans="2:2">
      <c r="B28686" s="503"/>
    </row>
    <row r="28687" spans="2:2">
      <c r="B28687" s="503"/>
    </row>
    <row r="28688" spans="2:2">
      <c r="B28688" s="503"/>
    </row>
    <row r="28689" spans="2:2">
      <c r="B28689" s="503"/>
    </row>
    <row r="28690" spans="2:2">
      <c r="B28690" s="503"/>
    </row>
    <row r="28691" spans="2:2">
      <c r="B28691" s="503"/>
    </row>
    <row r="28692" spans="2:2">
      <c r="B28692" s="503"/>
    </row>
    <row r="28693" spans="2:2">
      <c r="B28693" s="503"/>
    </row>
    <row r="28694" spans="2:2">
      <c r="B28694" s="503"/>
    </row>
    <row r="28695" spans="2:2">
      <c r="B28695" s="503"/>
    </row>
    <row r="28696" spans="2:2">
      <c r="B28696" s="503"/>
    </row>
    <row r="28697" spans="2:2">
      <c r="B28697" s="503"/>
    </row>
    <row r="28698" spans="2:2">
      <c r="B28698" s="503"/>
    </row>
    <row r="28699" spans="2:2">
      <c r="B28699" s="503"/>
    </row>
    <row r="28700" spans="2:2">
      <c r="B28700" s="503"/>
    </row>
    <row r="28701" spans="2:2">
      <c r="B28701" s="503"/>
    </row>
    <row r="28702" spans="2:2">
      <c r="B28702" s="503"/>
    </row>
    <row r="28703" spans="2:2">
      <c r="B28703" s="503"/>
    </row>
    <row r="28704" spans="2:2">
      <c r="B28704" s="503"/>
    </row>
    <row r="28705" spans="2:2">
      <c r="B28705" s="503"/>
    </row>
    <row r="28706" spans="2:2">
      <c r="B28706" s="503"/>
    </row>
    <row r="28707" spans="2:2">
      <c r="B28707" s="503"/>
    </row>
    <row r="28708" spans="2:2">
      <c r="B28708" s="503"/>
    </row>
    <row r="28709" spans="2:2">
      <c r="B28709" s="503"/>
    </row>
    <row r="28710" spans="2:2">
      <c r="B28710" s="503"/>
    </row>
    <row r="28711" spans="2:2">
      <c r="B28711" s="503"/>
    </row>
    <row r="28712" spans="2:2">
      <c r="B28712" s="503"/>
    </row>
    <row r="28713" spans="2:2">
      <c r="B28713" s="503"/>
    </row>
    <row r="28714" spans="2:2">
      <c r="B28714" s="503"/>
    </row>
    <row r="28715" spans="2:2">
      <c r="B28715" s="503"/>
    </row>
    <row r="28716" spans="2:2">
      <c r="B28716" s="503"/>
    </row>
    <row r="28717" spans="2:2">
      <c r="B28717" s="503"/>
    </row>
    <row r="28718" spans="2:2">
      <c r="B28718" s="503"/>
    </row>
    <row r="28719" spans="2:2">
      <c r="B28719" s="503"/>
    </row>
    <row r="28720" spans="2:2">
      <c r="B28720" s="503"/>
    </row>
    <row r="28721" spans="2:2">
      <c r="B28721" s="503"/>
    </row>
    <row r="28722" spans="2:2">
      <c r="B28722" s="503"/>
    </row>
    <row r="28723" spans="2:2">
      <c r="B28723" s="503"/>
    </row>
    <row r="28724" spans="2:2">
      <c r="B28724" s="503"/>
    </row>
    <row r="28725" spans="2:2">
      <c r="B28725" s="503"/>
    </row>
    <row r="28726" spans="2:2">
      <c r="B28726" s="503"/>
    </row>
    <row r="28727" spans="2:2">
      <c r="B28727" s="503"/>
    </row>
    <row r="28728" spans="2:2">
      <c r="B28728" s="503"/>
    </row>
    <row r="28729" spans="2:2">
      <c r="B28729" s="503"/>
    </row>
    <row r="28730" spans="2:2">
      <c r="B28730" s="503"/>
    </row>
    <row r="28731" spans="2:2">
      <c r="B28731" s="503"/>
    </row>
    <row r="28732" spans="2:2">
      <c r="B28732" s="503"/>
    </row>
    <row r="28733" spans="2:2">
      <c r="B28733" s="503"/>
    </row>
    <row r="28734" spans="2:2">
      <c r="B28734" s="503"/>
    </row>
    <row r="28735" spans="2:2">
      <c r="B28735" s="503"/>
    </row>
    <row r="28736" spans="2:2">
      <c r="B28736" s="503"/>
    </row>
    <row r="28737" spans="2:2">
      <c r="B28737" s="503"/>
    </row>
    <row r="28738" spans="2:2">
      <c r="B28738" s="503"/>
    </row>
    <row r="28739" spans="2:2">
      <c r="B28739" s="503"/>
    </row>
    <row r="28740" spans="2:2">
      <c r="B28740" s="503"/>
    </row>
    <row r="28741" spans="2:2">
      <c r="B28741" s="503"/>
    </row>
    <row r="28742" spans="2:2">
      <c r="B28742" s="503"/>
    </row>
    <row r="28743" spans="2:2">
      <c r="B28743" s="503"/>
    </row>
    <row r="28744" spans="2:2">
      <c r="B28744" s="503"/>
    </row>
    <row r="28745" spans="2:2">
      <c r="B28745" s="503"/>
    </row>
    <row r="28746" spans="2:2">
      <c r="B28746" s="503"/>
    </row>
    <row r="28747" spans="2:2">
      <c r="B28747" s="503"/>
    </row>
    <row r="28748" spans="2:2">
      <c r="B28748" s="503"/>
    </row>
    <row r="28749" spans="2:2">
      <c r="B28749" s="503"/>
    </row>
    <row r="28750" spans="2:2">
      <c r="B28750" s="503"/>
    </row>
    <row r="28751" spans="2:2">
      <c r="B28751" s="503"/>
    </row>
    <row r="28752" spans="2:2">
      <c r="B28752" s="503"/>
    </row>
    <row r="28753" spans="2:2">
      <c r="B28753" s="503"/>
    </row>
    <row r="28754" spans="2:2">
      <c r="B28754" s="503"/>
    </row>
    <row r="28755" spans="2:2">
      <c r="B28755" s="503"/>
    </row>
    <row r="28756" spans="2:2">
      <c r="B28756" s="503"/>
    </row>
    <row r="28757" spans="2:2">
      <c r="B28757" s="503"/>
    </row>
    <row r="28758" spans="2:2">
      <c r="B28758" s="503"/>
    </row>
    <row r="28759" spans="2:2">
      <c r="B28759" s="503"/>
    </row>
    <row r="28760" spans="2:2">
      <c r="B28760" s="503"/>
    </row>
    <row r="28761" spans="2:2">
      <c r="B28761" s="503"/>
    </row>
    <row r="28762" spans="2:2">
      <c r="B28762" s="503"/>
    </row>
    <row r="28763" spans="2:2">
      <c r="B28763" s="503"/>
    </row>
    <row r="28764" spans="2:2">
      <c r="B28764" s="503"/>
    </row>
    <row r="28765" spans="2:2">
      <c r="B28765" s="503"/>
    </row>
    <row r="28766" spans="2:2">
      <c r="B28766" s="503"/>
    </row>
    <row r="28767" spans="2:2">
      <c r="B28767" s="503"/>
    </row>
    <row r="28768" spans="2:2">
      <c r="B28768" s="503"/>
    </row>
    <row r="28769" spans="2:2">
      <c r="B28769" s="503"/>
    </row>
    <row r="28770" spans="2:2">
      <c r="B28770" s="503"/>
    </row>
    <row r="28771" spans="2:2">
      <c r="B28771" s="503"/>
    </row>
    <row r="28772" spans="2:2">
      <c r="B28772" s="503"/>
    </row>
    <row r="28773" spans="2:2">
      <c r="B28773" s="503"/>
    </row>
    <row r="28774" spans="2:2">
      <c r="B28774" s="503"/>
    </row>
    <row r="28775" spans="2:2">
      <c r="B28775" s="503"/>
    </row>
    <row r="28776" spans="2:2">
      <c r="B28776" s="503"/>
    </row>
    <row r="28777" spans="2:2">
      <c r="B28777" s="503"/>
    </row>
    <row r="28778" spans="2:2">
      <c r="B28778" s="503"/>
    </row>
    <row r="28779" spans="2:2">
      <c r="B28779" s="503"/>
    </row>
    <row r="28780" spans="2:2">
      <c r="B28780" s="503"/>
    </row>
    <row r="28781" spans="2:2">
      <c r="B28781" s="503"/>
    </row>
    <row r="28782" spans="2:2">
      <c r="B28782" s="503"/>
    </row>
    <row r="28783" spans="2:2">
      <c r="B28783" s="503"/>
    </row>
    <row r="28784" spans="2:2">
      <c r="B28784" s="503"/>
    </row>
    <row r="28785" spans="2:2">
      <c r="B28785" s="503"/>
    </row>
    <row r="28786" spans="2:2">
      <c r="B28786" s="503"/>
    </row>
    <row r="28787" spans="2:2">
      <c r="B28787" s="503"/>
    </row>
    <row r="28788" spans="2:2">
      <c r="B28788" s="503"/>
    </row>
    <row r="28789" spans="2:2">
      <c r="B28789" s="503"/>
    </row>
    <row r="28790" spans="2:2">
      <c r="B28790" s="503"/>
    </row>
    <row r="28791" spans="2:2">
      <c r="B28791" s="503"/>
    </row>
    <row r="28792" spans="2:2">
      <c r="B28792" s="503"/>
    </row>
    <row r="28793" spans="2:2">
      <c r="B28793" s="503"/>
    </row>
    <row r="28794" spans="2:2">
      <c r="B28794" s="503"/>
    </row>
    <row r="28795" spans="2:2">
      <c r="B28795" s="503"/>
    </row>
    <row r="28796" spans="2:2">
      <c r="B28796" s="503"/>
    </row>
    <row r="28797" spans="2:2">
      <c r="B28797" s="503"/>
    </row>
    <row r="28798" spans="2:2">
      <c r="B28798" s="503"/>
    </row>
    <row r="28799" spans="2:2">
      <c r="B28799" s="503"/>
    </row>
    <row r="28800" spans="2:2">
      <c r="B28800" s="503"/>
    </row>
    <row r="28801" spans="2:2">
      <c r="B28801" s="503"/>
    </row>
    <row r="28802" spans="2:2">
      <c r="B28802" s="503"/>
    </row>
    <row r="28803" spans="2:2">
      <c r="B28803" s="503"/>
    </row>
    <row r="28804" spans="2:2">
      <c r="B28804" s="503"/>
    </row>
    <row r="28805" spans="2:2">
      <c r="B28805" s="503"/>
    </row>
    <row r="28806" spans="2:2">
      <c r="B28806" s="503"/>
    </row>
    <row r="28807" spans="2:2">
      <c r="B28807" s="503"/>
    </row>
    <row r="28808" spans="2:2">
      <c r="B28808" s="503"/>
    </row>
    <row r="28809" spans="2:2">
      <c r="B28809" s="503"/>
    </row>
    <row r="28810" spans="2:2">
      <c r="B28810" s="503"/>
    </row>
    <row r="28811" spans="2:2">
      <c r="B28811" s="503"/>
    </row>
    <row r="28812" spans="2:2">
      <c r="B28812" s="503"/>
    </row>
    <row r="28813" spans="2:2">
      <c r="B28813" s="503"/>
    </row>
    <row r="28814" spans="2:2">
      <c r="B28814" s="503"/>
    </row>
    <row r="28815" spans="2:2">
      <c r="B28815" s="503"/>
    </row>
    <row r="28816" spans="2:2">
      <c r="B28816" s="503"/>
    </row>
    <row r="28817" spans="2:2">
      <c r="B28817" s="503"/>
    </row>
    <row r="28818" spans="2:2">
      <c r="B28818" s="503"/>
    </row>
    <row r="28819" spans="2:2">
      <c r="B28819" s="503"/>
    </row>
    <row r="28820" spans="2:2">
      <c r="B28820" s="503"/>
    </row>
    <row r="28821" spans="2:2">
      <c r="B28821" s="503"/>
    </row>
    <row r="28822" spans="2:2">
      <c r="B28822" s="503"/>
    </row>
    <row r="28823" spans="2:2">
      <c r="B28823" s="503"/>
    </row>
    <row r="28824" spans="2:2">
      <c r="B28824" s="503"/>
    </row>
    <row r="28825" spans="2:2">
      <c r="B28825" s="503"/>
    </row>
    <row r="28826" spans="2:2">
      <c r="B28826" s="503"/>
    </row>
    <row r="28827" spans="2:2">
      <c r="B28827" s="503"/>
    </row>
    <row r="28828" spans="2:2">
      <c r="B28828" s="503"/>
    </row>
    <row r="28829" spans="2:2">
      <c r="B28829" s="503"/>
    </row>
    <row r="28830" spans="2:2">
      <c r="B28830" s="503"/>
    </row>
    <row r="28831" spans="2:2">
      <c r="B28831" s="503"/>
    </row>
    <row r="28832" spans="2:2">
      <c r="B28832" s="503"/>
    </row>
    <row r="28833" spans="2:2">
      <c r="B28833" s="503"/>
    </row>
    <row r="28834" spans="2:2">
      <c r="B28834" s="503"/>
    </row>
    <row r="28835" spans="2:2">
      <c r="B28835" s="503"/>
    </row>
    <row r="28836" spans="2:2">
      <c r="B28836" s="503"/>
    </row>
    <row r="28837" spans="2:2">
      <c r="B28837" s="503"/>
    </row>
    <row r="28838" spans="2:2">
      <c r="B28838" s="503"/>
    </row>
    <row r="28839" spans="2:2">
      <c r="B28839" s="503"/>
    </row>
    <row r="28840" spans="2:2">
      <c r="B28840" s="503"/>
    </row>
    <row r="28841" spans="2:2">
      <c r="B28841" s="503"/>
    </row>
    <row r="28842" spans="2:2">
      <c r="B28842" s="503"/>
    </row>
    <row r="28843" spans="2:2">
      <c r="B28843" s="503"/>
    </row>
    <row r="28844" spans="2:2">
      <c r="B28844" s="503"/>
    </row>
    <row r="28845" spans="2:2">
      <c r="B28845" s="503"/>
    </row>
    <row r="28846" spans="2:2">
      <c r="B28846" s="503"/>
    </row>
    <row r="28847" spans="2:2">
      <c r="B28847" s="503"/>
    </row>
    <row r="28848" spans="2:2">
      <c r="B28848" s="503"/>
    </row>
    <row r="28849" spans="2:2">
      <c r="B28849" s="503"/>
    </row>
    <row r="28850" spans="2:2">
      <c r="B28850" s="503"/>
    </row>
    <row r="28851" spans="2:2">
      <c r="B28851" s="503"/>
    </row>
    <row r="28852" spans="2:2">
      <c r="B28852" s="503"/>
    </row>
    <row r="28853" spans="2:2">
      <c r="B28853" s="503"/>
    </row>
    <row r="28854" spans="2:2">
      <c r="B28854" s="503"/>
    </row>
    <row r="28855" spans="2:2">
      <c r="B28855" s="503"/>
    </row>
    <row r="28856" spans="2:2">
      <c r="B28856" s="503"/>
    </row>
    <row r="28857" spans="2:2">
      <c r="B28857" s="503"/>
    </row>
    <row r="28858" spans="2:2">
      <c r="B28858" s="503"/>
    </row>
    <row r="28859" spans="2:2">
      <c r="B28859" s="503"/>
    </row>
    <row r="28860" spans="2:2">
      <c r="B28860" s="503"/>
    </row>
    <row r="28861" spans="2:2">
      <c r="B28861" s="503"/>
    </row>
    <row r="28862" spans="2:2">
      <c r="B28862" s="503"/>
    </row>
    <row r="28863" spans="2:2">
      <c r="B28863" s="503"/>
    </row>
    <row r="28864" spans="2:2">
      <c r="B28864" s="503"/>
    </row>
    <row r="28865" spans="2:2">
      <c r="B28865" s="503"/>
    </row>
    <row r="28866" spans="2:2">
      <c r="B28866" s="503"/>
    </row>
    <row r="28867" spans="2:2">
      <c r="B28867" s="503"/>
    </row>
    <row r="28868" spans="2:2">
      <c r="B28868" s="503"/>
    </row>
    <row r="28869" spans="2:2">
      <c r="B28869" s="503"/>
    </row>
    <row r="28870" spans="2:2">
      <c r="B28870" s="503"/>
    </row>
    <row r="28871" spans="2:2">
      <c r="B28871" s="503"/>
    </row>
    <row r="28872" spans="2:2">
      <c r="B28872" s="503"/>
    </row>
    <row r="28873" spans="2:2">
      <c r="B28873" s="503"/>
    </row>
    <row r="28874" spans="2:2">
      <c r="B28874" s="503"/>
    </row>
    <row r="28875" spans="2:2">
      <c r="B28875" s="503"/>
    </row>
    <row r="28876" spans="2:2">
      <c r="B28876" s="503"/>
    </row>
    <row r="28877" spans="2:2">
      <c r="B28877" s="503"/>
    </row>
    <row r="28878" spans="2:2">
      <c r="B28878" s="503"/>
    </row>
    <row r="28879" spans="2:2">
      <c r="B28879" s="503"/>
    </row>
    <row r="28880" spans="2:2">
      <c r="B28880" s="503"/>
    </row>
    <row r="28881" spans="2:2">
      <c r="B28881" s="503"/>
    </row>
    <row r="28882" spans="2:2">
      <c r="B28882" s="503"/>
    </row>
    <row r="28883" spans="2:2">
      <c r="B28883" s="503"/>
    </row>
    <row r="28884" spans="2:2">
      <c r="B28884" s="503"/>
    </row>
    <row r="28885" spans="2:2">
      <c r="B28885" s="503"/>
    </row>
    <row r="28886" spans="2:2">
      <c r="B28886" s="503"/>
    </row>
    <row r="28887" spans="2:2">
      <c r="B28887" s="503"/>
    </row>
    <row r="28888" spans="2:2">
      <c r="B28888" s="503"/>
    </row>
    <row r="28889" spans="2:2">
      <c r="B28889" s="503"/>
    </row>
    <row r="28890" spans="2:2">
      <c r="B28890" s="503"/>
    </row>
    <row r="28891" spans="2:2">
      <c r="B28891" s="503"/>
    </row>
    <row r="28892" spans="2:2">
      <c r="B28892" s="503"/>
    </row>
    <row r="28893" spans="2:2">
      <c r="B28893" s="503"/>
    </row>
    <row r="28894" spans="2:2">
      <c r="B28894" s="503"/>
    </row>
    <row r="28895" spans="2:2">
      <c r="B28895" s="503"/>
    </row>
    <row r="28896" spans="2:2">
      <c r="B28896" s="503"/>
    </row>
    <row r="28897" spans="2:2">
      <c r="B28897" s="503"/>
    </row>
    <row r="28898" spans="2:2">
      <c r="B28898" s="503"/>
    </row>
    <row r="28899" spans="2:2">
      <c r="B28899" s="503"/>
    </row>
    <row r="28900" spans="2:2">
      <c r="B28900" s="503"/>
    </row>
    <row r="28901" spans="2:2">
      <c r="B28901" s="503"/>
    </row>
    <row r="28902" spans="2:2">
      <c r="B28902" s="503"/>
    </row>
    <row r="28903" spans="2:2">
      <c r="B28903" s="503"/>
    </row>
    <row r="28904" spans="2:2">
      <c r="B28904" s="503"/>
    </row>
    <row r="28905" spans="2:2">
      <c r="B28905" s="503"/>
    </row>
    <row r="28906" spans="2:2">
      <c r="B28906" s="503"/>
    </row>
    <row r="28907" spans="2:2">
      <c r="B28907" s="503"/>
    </row>
    <row r="28908" spans="2:2">
      <c r="B28908" s="503"/>
    </row>
    <row r="28909" spans="2:2">
      <c r="B28909" s="503"/>
    </row>
    <row r="28910" spans="2:2">
      <c r="B28910" s="503"/>
    </row>
    <row r="28911" spans="2:2">
      <c r="B28911" s="503"/>
    </row>
    <row r="28912" spans="2:2">
      <c r="B28912" s="503"/>
    </row>
    <row r="28913" spans="2:2">
      <c r="B28913" s="503"/>
    </row>
    <row r="28914" spans="2:2">
      <c r="B28914" s="503"/>
    </row>
    <row r="28915" spans="2:2">
      <c r="B28915" s="503"/>
    </row>
    <row r="28916" spans="2:2">
      <c r="B28916" s="503"/>
    </row>
    <row r="28917" spans="2:2">
      <c r="B28917" s="503"/>
    </row>
    <row r="28918" spans="2:2">
      <c r="B28918" s="503"/>
    </row>
    <row r="28919" spans="2:2">
      <c r="B28919" s="503"/>
    </row>
    <row r="28920" spans="2:2">
      <c r="B28920" s="503"/>
    </row>
    <row r="28921" spans="2:2">
      <c r="B28921" s="503"/>
    </row>
    <row r="28922" spans="2:2">
      <c r="B28922" s="503"/>
    </row>
    <row r="28923" spans="2:2">
      <c r="B28923" s="503"/>
    </row>
    <row r="28924" spans="2:2">
      <c r="B28924" s="503"/>
    </row>
    <row r="28925" spans="2:2">
      <c r="B28925" s="503"/>
    </row>
    <row r="28926" spans="2:2">
      <c r="B28926" s="503"/>
    </row>
    <row r="28927" spans="2:2">
      <c r="B28927" s="503"/>
    </row>
    <row r="28928" spans="2:2">
      <c r="B28928" s="503"/>
    </row>
    <row r="28929" spans="2:2">
      <c r="B28929" s="503"/>
    </row>
    <row r="28930" spans="2:2">
      <c r="B28930" s="503"/>
    </row>
    <row r="28931" spans="2:2">
      <c r="B28931" s="503"/>
    </row>
    <row r="28932" spans="2:2">
      <c r="B28932" s="503"/>
    </row>
    <row r="28933" spans="2:2">
      <c r="B28933" s="503"/>
    </row>
    <row r="28934" spans="2:2">
      <c r="B28934" s="503"/>
    </row>
    <row r="28935" spans="2:2">
      <c r="B28935" s="503"/>
    </row>
    <row r="28936" spans="2:2">
      <c r="B28936" s="503"/>
    </row>
    <row r="28937" spans="2:2">
      <c r="B28937" s="503"/>
    </row>
    <row r="28938" spans="2:2">
      <c r="B28938" s="503"/>
    </row>
    <row r="28939" spans="2:2">
      <c r="B28939" s="503"/>
    </row>
    <row r="28940" spans="2:2">
      <c r="B28940" s="503"/>
    </row>
    <row r="28941" spans="2:2">
      <c r="B28941" s="503"/>
    </row>
    <row r="28942" spans="2:2">
      <c r="B28942" s="503"/>
    </row>
    <row r="28943" spans="2:2">
      <c r="B28943" s="503"/>
    </row>
    <row r="28944" spans="2:2">
      <c r="B28944" s="503"/>
    </row>
    <row r="28945" spans="2:2">
      <c r="B28945" s="503"/>
    </row>
    <row r="28946" spans="2:2">
      <c r="B28946" s="503"/>
    </row>
    <row r="28947" spans="2:2">
      <c r="B28947" s="503"/>
    </row>
    <row r="28948" spans="2:2">
      <c r="B28948" s="503"/>
    </row>
    <row r="28949" spans="2:2">
      <c r="B28949" s="503"/>
    </row>
    <row r="28950" spans="2:2">
      <c r="B28950" s="503"/>
    </row>
    <row r="28951" spans="2:2">
      <c r="B28951" s="503"/>
    </row>
    <row r="28952" spans="2:2">
      <c r="B28952" s="503"/>
    </row>
    <row r="28953" spans="2:2">
      <c r="B28953" s="503"/>
    </row>
    <row r="28954" spans="2:2">
      <c r="B28954" s="503"/>
    </row>
    <row r="28955" spans="2:2">
      <c r="B28955" s="503"/>
    </row>
    <row r="28956" spans="2:2">
      <c r="B28956" s="503"/>
    </row>
    <row r="28957" spans="2:2">
      <c r="B28957" s="503"/>
    </row>
    <row r="28958" spans="2:2">
      <c r="B28958" s="503"/>
    </row>
    <row r="28959" spans="2:2">
      <c r="B28959" s="503"/>
    </row>
    <row r="28960" spans="2:2">
      <c r="B28960" s="503"/>
    </row>
    <row r="28961" spans="2:2">
      <c r="B28961" s="503"/>
    </row>
    <row r="28962" spans="2:2">
      <c r="B28962" s="503"/>
    </row>
    <row r="28963" spans="2:2">
      <c r="B28963" s="503"/>
    </row>
    <row r="28964" spans="2:2">
      <c r="B28964" s="503"/>
    </row>
    <row r="28965" spans="2:2">
      <c r="B28965" s="503"/>
    </row>
    <row r="28966" spans="2:2">
      <c r="B28966" s="503"/>
    </row>
    <row r="28967" spans="2:2">
      <c r="B28967" s="503"/>
    </row>
    <row r="28968" spans="2:2">
      <c r="B28968" s="503"/>
    </row>
    <row r="28969" spans="2:2">
      <c r="B28969" s="503"/>
    </row>
    <row r="28970" spans="2:2">
      <c r="B28970" s="503"/>
    </row>
    <row r="28971" spans="2:2">
      <c r="B28971" s="503"/>
    </row>
    <row r="28972" spans="2:2">
      <c r="B28972" s="503"/>
    </row>
    <row r="28973" spans="2:2">
      <c r="B28973" s="503"/>
    </row>
    <row r="28974" spans="2:2">
      <c r="B28974" s="503"/>
    </row>
    <row r="28975" spans="2:2">
      <c r="B28975" s="503"/>
    </row>
    <row r="28976" spans="2:2">
      <c r="B28976" s="503"/>
    </row>
    <row r="28977" spans="2:2">
      <c r="B28977" s="503"/>
    </row>
    <row r="28978" spans="2:2">
      <c r="B28978" s="503"/>
    </row>
    <row r="28979" spans="2:2">
      <c r="B28979" s="503"/>
    </row>
    <row r="28980" spans="2:2">
      <c r="B28980" s="503"/>
    </row>
    <row r="28981" spans="2:2">
      <c r="B28981" s="503"/>
    </row>
    <row r="28982" spans="2:2">
      <c r="B28982" s="503"/>
    </row>
    <row r="28983" spans="2:2">
      <c r="B28983" s="503"/>
    </row>
    <row r="28984" spans="2:2">
      <c r="B28984" s="503"/>
    </row>
    <row r="28985" spans="2:2">
      <c r="B28985" s="503"/>
    </row>
    <row r="28986" spans="2:2">
      <c r="B28986" s="503"/>
    </row>
    <row r="28987" spans="2:2">
      <c r="B28987" s="503"/>
    </row>
    <row r="28988" spans="2:2">
      <c r="B28988" s="503"/>
    </row>
    <row r="28989" spans="2:2">
      <c r="B28989" s="503"/>
    </row>
    <row r="28990" spans="2:2">
      <c r="B28990" s="503"/>
    </row>
    <row r="28991" spans="2:2">
      <c r="B28991" s="503"/>
    </row>
    <row r="28992" spans="2:2">
      <c r="B28992" s="503"/>
    </row>
    <row r="28993" spans="2:2">
      <c r="B28993" s="503"/>
    </row>
    <row r="28994" spans="2:2">
      <c r="B28994" s="503"/>
    </row>
    <row r="28995" spans="2:2">
      <c r="B28995" s="503"/>
    </row>
    <row r="28996" spans="2:2">
      <c r="B28996" s="503"/>
    </row>
    <row r="28997" spans="2:2">
      <c r="B28997" s="503"/>
    </row>
    <row r="28998" spans="2:2">
      <c r="B28998" s="503"/>
    </row>
    <row r="28999" spans="2:2">
      <c r="B28999" s="503"/>
    </row>
    <row r="29000" spans="2:2">
      <c r="B29000" s="503"/>
    </row>
    <row r="29001" spans="2:2">
      <c r="B29001" s="503"/>
    </row>
    <row r="29002" spans="2:2">
      <c r="B29002" s="503"/>
    </row>
    <row r="29003" spans="2:2">
      <c r="B29003" s="503"/>
    </row>
    <row r="29004" spans="2:2">
      <c r="B29004" s="503"/>
    </row>
    <row r="29005" spans="2:2">
      <c r="B29005" s="503"/>
    </row>
    <row r="29006" spans="2:2">
      <c r="B29006" s="503"/>
    </row>
    <row r="29007" spans="2:2">
      <c r="B29007" s="503"/>
    </row>
    <row r="29008" spans="2:2">
      <c r="B29008" s="503"/>
    </row>
    <row r="29009" spans="2:2">
      <c r="B29009" s="503"/>
    </row>
    <row r="29010" spans="2:2">
      <c r="B29010" s="503"/>
    </row>
    <row r="29011" spans="2:2">
      <c r="B29011" s="503"/>
    </row>
    <row r="29012" spans="2:2">
      <c r="B29012" s="503"/>
    </row>
    <row r="29013" spans="2:2">
      <c r="B29013" s="503"/>
    </row>
    <row r="29014" spans="2:2">
      <c r="B29014" s="503"/>
    </row>
    <row r="29015" spans="2:2">
      <c r="B29015" s="503"/>
    </row>
    <row r="29016" spans="2:2">
      <c r="B29016" s="503"/>
    </row>
    <row r="29017" spans="2:2">
      <c r="B29017" s="503"/>
    </row>
    <row r="29018" spans="2:2">
      <c r="B29018" s="503"/>
    </row>
    <row r="29019" spans="2:2">
      <c r="B29019" s="503"/>
    </row>
    <row r="29020" spans="2:2">
      <c r="B29020" s="503"/>
    </row>
    <row r="29021" spans="2:2">
      <c r="B29021" s="503"/>
    </row>
    <row r="29022" spans="2:2">
      <c r="B29022" s="503"/>
    </row>
    <row r="29023" spans="2:2">
      <c r="B29023" s="503"/>
    </row>
    <row r="29024" spans="2:2">
      <c r="B29024" s="503"/>
    </row>
    <row r="29025" spans="2:2">
      <c r="B29025" s="503"/>
    </row>
    <row r="29026" spans="2:2">
      <c r="B29026" s="503"/>
    </row>
    <row r="29027" spans="2:2">
      <c r="B29027" s="503"/>
    </row>
    <row r="29028" spans="2:2">
      <c r="B29028" s="503"/>
    </row>
    <row r="29029" spans="2:2">
      <c r="B29029" s="503"/>
    </row>
    <row r="29030" spans="2:2">
      <c r="B29030" s="503"/>
    </row>
    <row r="29031" spans="2:2">
      <c r="B29031" s="503"/>
    </row>
    <row r="29032" spans="2:2">
      <c r="B29032" s="503"/>
    </row>
    <row r="29033" spans="2:2">
      <c r="B29033" s="503"/>
    </row>
    <row r="29034" spans="2:2">
      <c r="B29034" s="503"/>
    </row>
    <row r="29035" spans="2:2">
      <c r="B29035" s="503"/>
    </row>
    <row r="29036" spans="2:2">
      <c r="B29036" s="503"/>
    </row>
    <row r="29037" spans="2:2">
      <c r="B29037" s="503"/>
    </row>
    <row r="29038" spans="2:2">
      <c r="B29038" s="503"/>
    </row>
    <row r="29039" spans="2:2">
      <c r="B29039" s="503"/>
    </row>
    <row r="29040" spans="2:2">
      <c r="B29040" s="503"/>
    </row>
    <row r="29041" spans="2:2">
      <c r="B29041" s="503"/>
    </row>
    <row r="29042" spans="2:2">
      <c r="B29042" s="503"/>
    </row>
    <row r="29043" spans="2:2">
      <c r="B29043" s="503"/>
    </row>
    <row r="29044" spans="2:2">
      <c r="B29044" s="503"/>
    </row>
    <row r="29045" spans="2:2">
      <c r="B29045" s="503"/>
    </row>
    <row r="29046" spans="2:2">
      <c r="B29046" s="503"/>
    </row>
    <row r="29047" spans="2:2">
      <c r="B29047" s="503"/>
    </row>
    <row r="29048" spans="2:2">
      <c r="B29048" s="503"/>
    </row>
    <row r="29049" spans="2:2">
      <c r="B29049" s="503"/>
    </row>
    <row r="29050" spans="2:2">
      <c r="B29050" s="503"/>
    </row>
    <row r="29051" spans="2:2">
      <c r="B29051" s="503"/>
    </row>
    <row r="29052" spans="2:2">
      <c r="B29052" s="503"/>
    </row>
    <row r="29053" spans="2:2">
      <c r="B29053" s="503"/>
    </row>
    <row r="29054" spans="2:2">
      <c r="B29054" s="503"/>
    </row>
    <row r="29055" spans="2:2">
      <c r="B29055" s="503"/>
    </row>
    <row r="29056" spans="2:2">
      <c r="B29056" s="503"/>
    </row>
    <row r="29057" spans="2:2">
      <c r="B29057" s="503"/>
    </row>
    <row r="29058" spans="2:2">
      <c r="B29058" s="503"/>
    </row>
    <row r="29059" spans="2:2">
      <c r="B29059" s="503"/>
    </row>
    <row r="29060" spans="2:2">
      <c r="B29060" s="503"/>
    </row>
    <row r="29061" spans="2:2">
      <c r="B29061" s="503"/>
    </row>
    <row r="29062" spans="2:2">
      <c r="B29062" s="503"/>
    </row>
    <row r="29063" spans="2:2">
      <c r="B29063" s="503"/>
    </row>
    <row r="29064" spans="2:2">
      <c r="B29064" s="503"/>
    </row>
    <row r="29065" spans="2:2">
      <c r="B29065" s="503"/>
    </row>
    <row r="29066" spans="2:2">
      <c r="B29066" s="503"/>
    </row>
    <row r="29067" spans="2:2">
      <c r="B29067" s="503"/>
    </row>
    <row r="29068" spans="2:2">
      <c r="B29068" s="503"/>
    </row>
    <row r="29069" spans="2:2">
      <c r="B29069" s="503"/>
    </row>
    <row r="29070" spans="2:2">
      <c r="B29070" s="503"/>
    </row>
    <row r="29071" spans="2:2">
      <c r="B29071" s="503"/>
    </row>
    <row r="29072" spans="2:2">
      <c r="B29072" s="503"/>
    </row>
    <row r="29073" spans="2:2">
      <c r="B29073" s="503"/>
    </row>
    <row r="29074" spans="2:2">
      <c r="B29074" s="503"/>
    </row>
    <row r="29075" spans="2:2">
      <c r="B29075" s="503"/>
    </row>
    <row r="29076" spans="2:2">
      <c r="B29076" s="503"/>
    </row>
    <row r="29077" spans="2:2">
      <c r="B29077" s="503"/>
    </row>
    <row r="29078" spans="2:2">
      <c r="B29078" s="503"/>
    </row>
    <row r="29079" spans="2:2">
      <c r="B29079" s="503"/>
    </row>
    <row r="29080" spans="2:2">
      <c r="B29080" s="503"/>
    </row>
    <row r="29081" spans="2:2">
      <c r="B29081" s="503"/>
    </row>
    <row r="29082" spans="2:2">
      <c r="B29082" s="503"/>
    </row>
    <row r="29083" spans="2:2">
      <c r="B29083" s="503"/>
    </row>
    <row r="29084" spans="2:2">
      <c r="B29084" s="503"/>
    </row>
    <row r="29085" spans="2:2">
      <c r="B29085" s="503"/>
    </row>
    <row r="29086" spans="2:2">
      <c r="B29086" s="503"/>
    </row>
    <row r="29087" spans="2:2">
      <c r="B29087" s="503"/>
    </row>
    <row r="29088" spans="2:2">
      <c r="B29088" s="503"/>
    </row>
    <row r="29089" spans="2:2">
      <c r="B29089" s="503"/>
    </row>
    <row r="29090" spans="2:2">
      <c r="B29090" s="503"/>
    </row>
    <row r="29091" spans="2:2">
      <c r="B29091" s="503"/>
    </row>
    <row r="29092" spans="2:2">
      <c r="B29092" s="503"/>
    </row>
    <row r="29093" spans="2:2">
      <c r="B29093" s="503"/>
    </row>
    <row r="29094" spans="2:2">
      <c r="B29094" s="503"/>
    </row>
    <row r="29095" spans="2:2">
      <c r="B29095" s="503"/>
    </row>
    <row r="29096" spans="2:2">
      <c r="B29096" s="503"/>
    </row>
    <row r="29097" spans="2:2">
      <c r="B29097" s="503"/>
    </row>
    <row r="29098" spans="2:2">
      <c r="B29098" s="503"/>
    </row>
    <row r="29099" spans="2:2">
      <c r="B29099" s="503"/>
    </row>
    <row r="29100" spans="2:2">
      <c r="B29100" s="503"/>
    </row>
    <row r="29101" spans="2:2">
      <c r="B29101" s="503"/>
    </row>
    <row r="29102" spans="2:2">
      <c r="B29102" s="503"/>
    </row>
    <row r="29103" spans="2:2">
      <c r="B29103" s="503"/>
    </row>
    <row r="29104" spans="2:2">
      <c r="B29104" s="503"/>
    </row>
    <row r="29105" spans="2:2">
      <c r="B29105" s="503"/>
    </row>
    <row r="29106" spans="2:2">
      <c r="B29106" s="503"/>
    </row>
    <row r="29107" spans="2:2">
      <c r="B29107" s="503"/>
    </row>
    <row r="29108" spans="2:2">
      <c r="B29108" s="503"/>
    </row>
    <row r="29109" spans="2:2">
      <c r="B29109" s="503"/>
    </row>
    <row r="29110" spans="2:2">
      <c r="B29110" s="503"/>
    </row>
    <row r="29111" spans="2:2">
      <c r="B29111" s="503"/>
    </row>
    <row r="29112" spans="2:2">
      <c r="B29112" s="503"/>
    </row>
    <row r="29113" spans="2:2">
      <c r="B29113" s="503"/>
    </row>
    <row r="29114" spans="2:2">
      <c r="B29114" s="503"/>
    </row>
    <row r="29115" spans="2:2">
      <c r="B29115" s="503"/>
    </row>
    <row r="29116" spans="2:2">
      <c r="B29116" s="503"/>
    </row>
    <row r="29117" spans="2:2">
      <c r="B29117" s="503"/>
    </row>
    <row r="29118" spans="2:2">
      <c r="B29118" s="503"/>
    </row>
    <row r="29119" spans="2:2">
      <c r="B29119" s="503"/>
    </row>
    <row r="29120" spans="2:2">
      <c r="B29120" s="503"/>
    </row>
    <row r="29121" spans="2:2">
      <c r="B29121" s="503"/>
    </row>
    <row r="29122" spans="2:2">
      <c r="B29122" s="503"/>
    </row>
    <row r="29123" spans="2:2">
      <c r="B29123" s="503"/>
    </row>
    <row r="29124" spans="2:2">
      <c r="B29124" s="503"/>
    </row>
    <row r="29125" spans="2:2">
      <c r="B29125" s="503"/>
    </row>
    <row r="29126" spans="2:2">
      <c r="B29126" s="503"/>
    </row>
    <row r="29127" spans="2:2">
      <c r="B29127" s="503"/>
    </row>
    <row r="29128" spans="2:2">
      <c r="B29128" s="503"/>
    </row>
    <row r="29129" spans="2:2">
      <c r="B29129" s="503"/>
    </row>
    <row r="29130" spans="2:2">
      <c r="B29130" s="503"/>
    </row>
    <row r="29131" spans="2:2">
      <c r="B29131" s="503"/>
    </row>
    <row r="29132" spans="2:2">
      <c r="B29132" s="503"/>
    </row>
    <row r="29133" spans="2:2">
      <c r="B29133" s="503"/>
    </row>
    <row r="29134" spans="2:2">
      <c r="B29134" s="503"/>
    </row>
    <row r="29135" spans="2:2">
      <c r="B29135" s="503"/>
    </row>
    <row r="29136" spans="2:2">
      <c r="B29136" s="503"/>
    </row>
    <row r="29137" spans="2:2">
      <c r="B29137" s="503"/>
    </row>
    <row r="29138" spans="2:2">
      <c r="B29138" s="503"/>
    </row>
    <row r="29139" spans="2:2">
      <c r="B29139" s="503"/>
    </row>
    <row r="29140" spans="2:2">
      <c r="B29140" s="503"/>
    </row>
    <row r="29141" spans="2:2">
      <c r="B29141" s="503"/>
    </row>
    <row r="29142" spans="2:2">
      <c r="B29142" s="503"/>
    </row>
    <row r="29143" spans="2:2">
      <c r="B29143" s="503"/>
    </row>
    <row r="29144" spans="2:2">
      <c r="B29144" s="503"/>
    </row>
    <row r="29145" spans="2:2">
      <c r="B29145" s="503"/>
    </row>
    <row r="29146" spans="2:2">
      <c r="B29146" s="503"/>
    </row>
    <row r="29147" spans="2:2">
      <c r="B29147" s="503"/>
    </row>
    <row r="29148" spans="2:2">
      <c r="B29148" s="503"/>
    </row>
    <row r="29149" spans="2:2">
      <c r="B29149" s="503"/>
    </row>
    <row r="29150" spans="2:2">
      <c r="B29150" s="503"/>
    </row>
    <row r="29151" spans="2:2">
      <c r="B29151" s="503"/>
    </row>
    <row r="29152" spans="2:2">
      <c r="B29152" s="503"/>
    </row>
    <row r="29153" spans="2:2">
      <c r="B29153" s="503"/>
    </row>
    <row r="29154" spans="2:2">
      <c r="B29154" s="503"/>
    </row>
    <row r="29155" spans="2:2">
      <c r="B29155" s="503"/>
    </row>
    <row r="29156" spans="2:2">
      <c r="B29156" s="503"/>
    </row>
    <row r="29157" spans="2:2">
      <c r="B29157" s="503"/>
    </row>
    <row r="29158" spans="2:2">
      <c r="B29158" s="503"/>
    </row>
    <row r="29159" spans="2:2">
      <c r="B29159" s="503"/>
    </row>
    <row r="29160" spans="2:2">
      <c r="B29160" s="503"/>
    </row>
    <row r="29161" spans="2:2">
      <c r="B29161" s="503"/>
    </row>
    <row r="29162" spans="2:2">
      <c r="B29162" s="503"/>
    </row>
    <row r="29163" spans="2:2">
      <c r="B29163" s="503"/>
    </row>
    <row r="29164" spans="2:2">
      <c r="B29164" s="503"/>
    </row>
    <row r="29165" spans="2:2">
      <c r="B29165" s="503"/>
    </row>
    <row r="29166" spans="2:2">
      <c r="B29166" s="503"/>
    </row>
    <row r="29167" spans="2:2">
      <c r="B29167" s="503"/>
    </row>
    <row r="29168" spans="2:2">
      <c r="B29168" s="503"/>
    </row>
    <row r="29169" spans="2:2">
      <c r="B29169" s="503"/>
    </row>
    <row r="29170" spans="2:2">
      <c r="B29170" s="503"/>
    </row>
    <row r="29171" spans="2:2">
      <c r="B29171" s="503"/>
    </row>
    <row r="29172" spans="2:2">
      <c r="B29172" s="503"/>
    </row>
    <row r="29173" spans="2:2">
      <c r="B29173" s="503"/>
    </row>
    <row r="29174" spans="2:2">
      <c r="B29174" s="503"/>
    </row>
    <row r="29175" spans="2:2">
      <c r="B29175" s="503"/>
    </row>
    <row r="29176" spans="2:2">
      <c r="B29176" s="503"/>
    </row>
    <row r="29177" spans="2:2">
      <c r="B29177" s="503"/>
    </row>
    <row r="29178" spans="2:2">
      <c r="B29178" s="503"/>
    </row>
    <row r="29179" spans="2:2">
      <c r="B29179" s="503"/>
    </row>
    <row r="29180" spans="2:2">
      <c r="B29180" s="503"/>
    </row>
    <row r="29181" spans="2:2">
      <c r="B29181" s="503"/>
    </row>
    <row r="29182" spans="2:2">
      <c r="B29182" s="503"/>
    </row>
    <row r="29183" spans="2:2">
      <c r="B29183" s="503"/>
    </row>
    <row r="29184" spans="2:2">
      <c r="B29184" s="503"/>
    </row>
    <row r="29185" spans="2:2">
      <c r="B29185" s="503"/>
    </row>
    <row r="29186" spans="2:2">
      <c r="B29186" s="503"/>
    </row>
    <row r="29187" spans="2:2">
      <c r="B29187" s="503"/>
    </row>
    <row r="29188" spans="2:2">
      <c r="B29188" s="503"/>
    </row>
    <row r="29189" spans="2:2">
      <c r="B29189" s="503"/>
    </row>
    <row r="29190" spans="2:2">
      <c r="B29190" s="503"/>
    </row>
    <row r="29191" spans="2:2">
      <c r="B29191" s="503"/>
    </row>
    <row r="29192" spans="2:2">
      <c r="B29192" s="503"/>
    </row>
    <row r="29193" spans="2:2">
      <c r="B29193" s="503"/>
    </row>
    <row r="29194" spans="2:2">
      <c r="B29194" s="503"/>
    </row>
    <row r="29195" spans="2:2">
      <c r="B29195" s="503"/>
    </row>
    <row r="29196" spans="2:2">
      <c r="B29196" s="503"/>
    </row>
    <row r="29197" spans="2:2">
      <c r="B29197" s="503"/>
    </row>
    <row r="29198" spans="2:2">
      <c r="B29198" s="503"/>
    </row>
    <row r="29199" spans="2:2">
      <c r="B29199" s="503"/>
    </row>
    <row r="29200" spans="2:2">
      <c r="B29200" s="503"/>
    </row>
    <row r="29201" spans="2:2">
      <c r="B29201" s="503"/>
    </row>
    <row r="29202" spans="2:2">
      <c r="B29202" s="503"/>
    </row>
    <row r="29203" spans="2:2">
      <c r="B29203" s="503"/>
    </row>
    <row r="29204" spans="2:2">
      <c r="B29204" s="503"/>
    </row>
    <row r="29205" spans="2:2">
      <c r="B29205" s="503"/>
    </row>
    <row r="29206" spans="2:2">
      <c r="B29206" s="503"/>
    </row>
    <row r="29207" spans="2:2">
      <c r="B29207" s="503"/>
    </row>
    <row r="29208" spans="2:2">
      <c r="B29208" s="503"/>
    </row>
    <row r="29209" spans="2:2">
      <c r="B29209" s="503"/>
    </row>
    <row r="29210" spans="2:2">
      <c r="B29210" s="503"/>
    </row>
    <row r="29211" spans="2:2">
      <c r="B29211" s="503"/>
    </row>
    <row r="29212" spans="2:2">
      <c r="B29212" s="503"/>
    </row>
    <row r="29213" spans="2:2">
      <c r="B29213" s="503"/>
    </row>
    <row r="29214" spans="2:2">
      <c r="B29214" s="503"/>
    </row>
    <row r="29215" spans="2:2">
      <c r="B29215" s="503"/>
    </row>
    <row r="29216" spans="2:2">
      <c r="B29216" s="503"/>
    </row>
    <row r="29217" spans="2:2">
      <c r="B29217" s="503"/>
    </row>
    <row r="29218" spans="2:2">
      <c r="B29218" s="503"/>
    </row>
    <row r="29219" spans="2:2">
      <c r="B29219" s="503"/>
    </row>
    <row r="29220" spans="2:2">
      <c r="B29220" s="503"/>
    </row>
    <row r="29221" spans="2:2">
      <c r="B29221" s="503"/>
    </row>
    <row r="29222" spans="2:2">
      <c r="B29222" s="503"/>
    </row>
    <row r="29223" spans="2:2">
      <c r="B29223" s="503"/>
    </row>
    <row r="29224" spans="2:2">
      <c r="B29224" s="503"/>
    </row>
    <row r="29225" spans="2:2">
      <c r="B29225" s="503"/>
    </row>
    <row r="29226" spans="2:2">
      <c r="B29226" s="503"/>
    </row>
    <row r="29227" spans="2:2">
      <c r="B29227" s="503"/>
    </row>
    <row r="29228" spans="2:2">
      <c r="B29228" s="503"/>
    </row>
    <row r="29229" spans="2:2">
      <c r="B29229" s="503"/>
    </row>
    <row r="29230" spans="2:2">
      <c r="B29230" s="503"/>
    </row>
    <row r="29231" spans="2:2">
      <c r="B29231" s="503"/>
    </row>
    <row r="29232" spans="2:2">
      <c r="B29232" s="503"/>
    </row>
    <row r="29233" spans="2:2">
      <c r="B29233" s="503"/>
    </row>
    <row r="29234" spans="2:2">
      <c r="B29234" s="503"/>
    </row>
    <row r="29235" spans="2:2">
      <c r="B29235" s="503"/>
    </row>
    <row r="29236" spans="2:2">
      <c r="B29236" s="503"/>
    </row>
    <row r="29237" spans="2:2">
      <c r="B29237" s="503"/>
    </row>
    <row r="29238" spans="2:2">
      <c r="B29238" s="503"/>
    </row>
    <row r="29239" spans="2:2">
      <c r="B29239" s="503"/>
    </row>
    <row r="29240" spans="2:2">
      <c r="B29240" s="503"/>
    </row>
    <row r="29241" spans="2:2">
      <c r="B29241" s="503"/>
    </row>
    <row r="29242" spans="2:2">
      <c r="B29242" s="503"/>
    </row>
    <row r="29243" spans="2:2">
      <c r="B29243" s="503"/>
    </row>
    <row r="29244" spans="2:2">
      <c r="B29244" s="503"/>
    </row>
    <row r="29245" spans="2:2">
      <c r="B29245" s="503"/>
    </row>
    <row r="29246" spans="2:2">
      <c r="B29246" s="503"/>
    </row>
    <row r="29247" spans="2:2">
      <c r="B29247" s="503"/>
    </row>
    <row r="29248" spans="2:2">
      <c r="B29248" s="503"/>
    </row>
    <row r="29249" spans="2:2">
      <c r="B29249" s="503"/>
    </row>
    <row r="29250" spans="2:2">
      <c r="B29250" s="503"/>
    </row>
    <row r="29251" spans="2:2">
      <c r="B29251" s="503"/>
    </row>
    <row r="29252" spans="2:2">
      <c r="B29252" s="503"/>
    </row>
    <row r="29253" spans="2:2">
      <c r="B29253" s="503"/>
    </row>
    <row r="29254" spans="2:2">
      <c r="B29254" s="503"/>
    </row>
    <row r="29255" spans="2:2">
      <c r="B29255" s="503"/>
    </row>
    <row r="29256" spans="2:2">
      <c r="B29256" s="503"/>
    </row>
    <row r="29257" spans="2:2">
      <c r="B29257" s="503"/>
    </row>
    <row r="29258" spans="2:2">
      <c r="B29258" s="503"/>
    </row>
    <row r="29259" spans="2:2">
      <c r="B29259" s="503"/>
    </row>
    <row r="29260" spans="2:2">
      <c r="B29260" s="503"/>
    </row>
    <row r="29261" spans="2:2">
      <c r="B29261" s="503"/>
    </row>
    <row r="29262" spans="2:2">
      <c r="B29262" s="503"/>
    </row>
    <row r="29263" spans="2:2">
      <c r="B29263" s="503"/>
    </row>
    <row r="29264" spans="2:2">
      <c r="B29264" s="503"/>
    </row>
    <row r="29265" spans="2:2">
      <c r="B29265" s="503"/>
    </row>
    <row r="29266" spans="2:2">
      <c r="B29266" s="503"/>
    </row>
    <row r="29267" spans="2:2">
      <c r="B29267" s="503"/>
    </row>
    <row r="29268" spans="2:2">
      <c r="B29268" s="503"/>
    </row>
    <row r="29269" spans="2:2">
      <c r="B29269" s="503"/>
    </row>
    <row r="29270" spans="2:2">
      <c r="B29270" s="503"/>
    </row>
    <row r="29271" spans="2:2">
      <c r="B29271" s="503"/>
    </row>
    <row r="29272" spans="2:2">
      <c r="B29272" s="503"/>
    </row>
    <row r="29273" spans="2:2">
      <c r="B29273" s="503"/>
    </row>
    <row r="29274" spans="2:2">
      <c r="B29274" s="503"/>
    </row>
    <row r="29275" spans="2:2">
      <c r="B29275" s="503"/>
    </row>
    <row r="29276" spans="2:2">
      <c r="B29276" s="503"/>
    </row>
    <row r="29277" spans="2:2">
      <c r="B29277" s="503"/>
    </row>
    <row r="29278" spans="2:2">
      <c r="B29278" s="503"/>
    </row>
    <row r="29279" spans="2:2">
      <c r="B29279" s="503"/>
    </row>
    <row r="29280" spans="2:2">
      <c r="B29280" s="503"/>
    </row>
    <row r="29281" spans="2:2">
      <c r="B29281" s="503"/>
    </row>
    <row r="29282" spans="2:2">
      <c r="B29282" s="503"/>
    </row>
    <row r="29283" spans="2:2">
      <c r="B29283" s="503"/>
    </row>
    <row r="29284" spans="2:2">
      <c r="B29284" s="503"/>
    </row>
    <row r="29285" spans="2:2">
      <c r="B29285" s="503"/>
    </row>
    <row r="29286" spans="2:2">
      <c r="B29286" s="503"/>
    </row>
    <row r="29287" spans="2:2">
      <c r="B29287" s="503"/>
    </row>
    <row r="29288" spans="2:2">
      <c r="B29288" s="503"/>
    </row>
    <row r="29289" spans="2:2">
      <c r="B29289" s="503"/>
    </row>
    <row r="29290" spans="2:2">
      <c r="B29290" s="503"/>
    </row>
    <row r="29291" spans="2:2">
      <c r="B29291" s="503"/>
    </row>
    <row r="29292" spans="2:2">
      <c r="B29292" s="503"/>
    </row>
    <row r="29293" spans="2:2">
      <c r="B29293" s="503"/>
    </row>
    <row r="29294" spans="2:2">
      <c r="B29294" s="503"/>
    </row>
    <row r="29295" spans="2:2">
      <c r="B29295" s="503"/>
    </row>
    <row r="29296" spans="2:2">
      <c r="B29296" s="503"/>
    </row>
    <row r="29297" spans="2:2">
      <c r="B29297" s="503"/>
    </row>
    <row r="29298" spans="2:2">
      <c r="B29298" s="503"/>
    </row>
    <row r="29299" spans="2:2">
      <c r="B29299" s="503"/>
    </row>
    <row r="29300" spans="2:2">
      <c r="B29300" s="503"/>
    </row>
    <row r="29301" spans="2:2">
      <c r="B29301" s="503"/>
    </row>
    <row r="29302" spans="2:2">
      <c r="B29302" s="503"/>
    </row>
    <row r="29303" spans="2:2">
      <c r="B29303" s="503"/>
    </row>
    <row r="29304" spans="2:2">
      <c r="B29304" s="503"/>
    </row>
    <row r="29305" spans="2:2">
      <c r="B29305" s="503"/>
    </row>
    <row r="29306" spans="2:2">
      <c r="B29306" s="503"/>
    </row>
    <row r="29307" spans="2:2">
      <c r="B29307" s="503"/>
    </row>
    <row r="29308" spans="2:2">
      <c r="B29308" s="503"/>
    </row>
    <row r="29309" spans="2:2">
      <c r="B29309" s="503"/>
    </row>
    <row r="29310" spans="2:2">
      <c r="B29310" s="503"/>
    </row>
    <row r="29311" spans="2:2">
      <c r="B29311" s="503"/>
    </row>
    <row r="29312" spans="2:2">
      <c r="B29312" s="503"/>
    </row>
    <row r="29313" spans="2:2">
      <c r="B29313" s="503"/>
    </row>
    <row r="29314" spans="2:2">
      <c r="B29314" s="503"/>
    </row>
    <row r="29315" spans="2:2">
      <c r="B29315" s="503"/>
    </row>
    <row r="29316" spans="2:2">
      <c r="B29316" s="503"/>
    </row>
    <row r="29317" spans="2:2">
      <c r="B29317" s="503"/>
    </row>
    <row r="29318" spans="2:2">
      <c r="B29318" s="503"/>
    </row>
    <row r="29319" spans="2:2">
      <c r="B29319" s="503"/>
    </row>
    <row r="29320" spans="2:2">
      <c r="B29320" s="503"/>
    </row>
    <row r="29321" spans="2:2">
      <c r="B29321" s="503"/>
    </row>
    <row r="29322" spans="2:2">
      <c r="B29322" s="503"/>
    </row>
    <row r="29323" spans="2:2">
      <c r="B29323" s="503"/>
    </row>
    <row r="29324" spans="2:2">
      <c r="B29324" s="503"/>
    </row>
    <row r="29325" spans="2:2">
      <c r="B29325" s="503"/>
    </row>
    <row r="29326" spans="2:2">
      <c r="B29326" s="503"/>
    </row>
    <row r="29327" spans="2:2">
      <c r="B29327" s="503"/>
    </row>
    <row r="29328" spans="2:2">
      <c r="B29328" s="503"/>
    </row>
    <row r="29329" spans="2:2">
      <c r="B29329" s="503"/>
    </row>
    <row r="29330" spans="2:2">
      <c r="B29330" s="503"/>
    </row>
    <row r="29331" spans="2:2">
      <c r="B29331" s="503"/>
    </row>
    <row r="29332" spans="2:2">
      <c r="B29332" s="503"/>
    </row>
    <row r="29333" spans="2:2">
      <c r="B29333" s="503"/>
    </row>
    <row r="29334" spans="2:2">
      <c r="B29334" s="503"/>
    </row>
    <row r="29335" spans="2:2">
      <c r="B29335" s="503"/>
    </row>
    <row r="29336" spans="2:2">
      <c r="B29336" s="503"/>
    </row>
    <row r="29337" spans="2:2">
      <c r="B29337" s="503"/>
    </row>
    <row r="29338" spans="2:2">
      <c r="B29338" s="503"/>
    </row>
    <row r="29339" spans="2:2">
      <c r="B29339" s="503"/>
    </row>
    <row r="29340" spans="2:2">
      <c r="B29340" s="503"/>
    </row>
    <row r="29341" spans="2:2">
      <c r="B29341" s="503"/>
    </row>
    <row r="29342" spans="2:2">
      <c r="B29342" s="503"/>
    </row>
    <row r="29343" spans="2:2">
      <c r="B29343" s="503"/>
    </row>
    <row r="29344" spans="2:2">
      <c r="B29344" s="503"/>
    </row>
    <row r="29345" spans="2:2">
      <c r="B29345" s="503"/>
    </row>
    <row r="29346" spans="2:2">
      <c r="B29346" s="503"/>
    </row>
    <row r="29347" spans="2:2">
      <c r="B29347" s="503"/>
    </row>
    <row r="29348" spans="2:2">
      <c r="B29348" s="503"/>
    </row>
    <row r="29349" spans="2:2">
      <c r="B29349" s="503"/>
    </row>
    <row r="29350" spans="2:2">
      <c r="B29350" s="503"/>
    </row>
    <row r="29351" spans="2:2">
      <c r="B29351" s="503"/>
    </row>
    <row r="29352" spans="2:2">
      <c r="B29352" s="503"/>
    </row>
    <row r="29353" spans="2:2">
      <c r="B29353" s="503"/>
    </row>
    <row r="29354" spans="2:2">
      <c r="B29354" s="503"/>
    </row>
    <row r="29355" spans="2:2">
      <c r="B29355" s="503"/>
    </row>
    <row r="29356" spans="2:2">
      <c r="B29356" s="503"/>
    </row>
    <row r="29357" spans="2:2">
      <c r="B29357" s="503"/>
    </row>
    <row r="29358" spans="2:2">
      <c r="B29358" s="503"/>
    </row>
    <row r="29359" spans="2:2">
      <c r="B29359" s="503"/>
    </row>
    <row r="29360" spans="2:2">
      <c r="B29360" s="503"/>
    </row>
    <row r="29361" spans="2:2">
      <c r="B29361" s="503"/>
    </row>
    <row r="29362" spans="2:2">
      <c r="B29362" s="503"/>
    </row>
    <row r="29363" spans="2:2">
      <c r="B29363" s="503"/>
    </row>
    <row r="29364" spans="2:2">
      <c r="B29364" s="503"/>
    </row>
    <row r="29365" spans="2:2">
      <c r="B29365" s="503"/>
    </row>
    <row r="29366" spans="2:2">
      <c r="B29366" s="503"/>
    </row>
    <row r="29367" spans="2:2">
      <c r="B29367" s="503"/>
    </row>
    <row r="29368" spans="2:2">
      <c r="B29368" s="503"/>
    </row>
    <row r="29369" spans="2:2">
      <c r="B29369" s="503"/>
    </row>
    <row r="29370" spans="2:2">
      <c r="B29370" s="503"/>
    </row>
    <row r="29371" spans="2:2">
      <c r="B29371" s="503"/>
    </row>
    <row r="29372" spans="2:2">
      <c r="B29372" s="503"/>
    </row>
    <row r="29373" spans="2:2">
      <c r="B29373" s="503"/>
    </row>
    <row r="29374" spans="2:2">
      <c r="B29374" s="503"/>
    </row>
    <row r="29375" spans="2:2">
      <c r="B29375" s="503"/>
    </row>
    <row r="29376" spans="2:2">
      <c r="B29376" s="503"/>
    </row>
    <row r="29377" spans="2:2">
      <c r="B29377" s="503"/>
    </row>
    <row r="29378" spans="2:2">
      <c r="B29378" s="503"/>
    </row>
    <row r="29379" spans="2:2">
      <c r="B29379" s="503"/>
    </row>
    <row r="29380" spans="2:2">
      <c r="B29380" s="503"/>
    </row>
    <row r="29381" spans="2:2">
      <c r="B29381" s="503"/>
    </row>
    <row r="29382" spans="2:2">
      <c r="B29382" s="503"/>
    </row>
    <row r="29383" spans="2:2">
      <c r="B29383" s="503"/>
    </row>
    <row r="29384" spans="2:2">
      <c r="B29384" s="503"/>
    </row>
    <row r="29385" spans="2:2">
      <c r="B29385" s="503"/>
    </row>
    <row r="29386" spans="2:2">
      <c r="B29386" s="503"/>
    </row>
    <row r="29387" spans="2:2">
      <c r="B29387" s="503"/>
    </row>
    <row r="29388" spans="2:2">
      <c r="B29388" s="503"/>
    </row>
    <row r="29389" spans="2:2">
      <c r="B29389" s="503"/>
    </row>
    <row r="29390" spans="2:2">
      <c r="B29390" s="503"/>
    </row>
    <row r="29391" spans="2:2">
      <c r="B29391" s="503"/>
    </row>
    <row r="29392" spans="2:2">
      <c r="B29392" s="503"/>
    </row>
    <row r="29393" spans="2:2">
      <c r="B29393" s="503"/>
    </row>
    <row r="29394" spans="2:2">
      <c r="B29394" s="503"/>
    </row>
    <row r="29395" spans="2:2">
      <c r="B29395" s="503"/>
    </row>
    <row r="29396" spans="2:2">
      <c r="B29396" s="503"/>
    </row>
    <row r="29397" spans="2:2">
      <c r="B29397" s="503"/>
    </row>
    <row r="29398" spans="2:2">
      <c r="B29398" s="503"/>
    </row>
    <row r="29399" spans="2:2">
      <c r="B29399" s="503"/>
    </row>
    <row r="29400" spans="2:2">
      <c r="B29400" s="503"/>
    </row>
    <row r="29401" spans="2:2">
      <c r="B29401" s="503"/>
    </row>
    <row r="29402" spans="2:2">
      <c r="B29402" s="503"/>
    </row>
    <row r="29403" spans="2:2">
      <c r="B29403" s="503"/>
    </row>
    <row r="29404" spans="2:2">
      <c r="B29404" s="503"/>
    </row>
    <row r="29405" spans="2:2">
      <c r="B29405" s="503"/>
    </row>
    <row r="29406" spans="2:2">
      <c r="B29406" s="503"/>
    </row>
    <row r="29407" spans="2:2">
      <c r="B29407" s="503"/>
    </row>
    <row r="29408" spans="2:2">
      <c r="B29408" s="503"/>
    </row>
    <row r="29409" spans="2:2">
      <c r="B29409" s="503"/>
    </row>
    <row r="29410" spans="2:2">
      <c r="B29410" s="503"/>
    </row>
    <row r="29411" spans="2:2">
      <c r="B29411" s="503"/>
    </row>
    <row r="29412" spans="2:2">
      <c r="B29412" s="503"/>
    </row>
    <row r="29413" spans="2:2">
      <c r="B29413" s="503"/>
    </row>
    <row r="29414" spans="2:2">
      <c r="B29414" s="503"/>
    </row>
    <row r="29415" spans="2:2">
      <c r="B29415" s="503"/>
    </row>
    <row r="29416" spans="2:2">
      <c r="B29416" s="503"/>
    </row>
    <row r="29417" spans="2:2">
      <c r="B29417" s="503"/>
    </row>
    <row r="29418" spans="2:2">
      <c r="B29418" s="503"/>
    </row>
    <row r="29419" spans="2:2">
      <c r="B29419" s="503"/>
    </row>
    <row r="29420" spans="2:2">
      <c r="B29420" s="503"/>
    </row>
    <row r="29421" spans="2:2">
      <c r="B29421" s="503"/>
    </row>
    <row r="29422" spans="2:2">
      <c r="B29422" s="503"/>
    </row>
    <row r="29423" spans="2:2">
      <c r="B29423" s="503"/>
    </row>
    <row r="29424" spans="2:2">
      <c r="B29424" s="503"/>
    </row>
    <row r="29425" spans="2:2">
      <c r="B29425" s="503"/>
    </row>
    <row r="29426" spans="2:2">
      <c r="B29426" s="503"/>
    </row>
    <row r="29427" spans="2:2">
      <c r="B29427" s="503"/>
    </row>
    <row r="29428" spans="2:2">
      <c r="B29428" s="503"/>
    </row>
    <row r="29429" spans="2:2">
      <c r="B29429" s="503"/>
    </row>
    <row r="29430" spans="2:2">
      <c r="B29430" s="503"/>
    </row>
    <row r="29431" spans="2:2">
      <c r="B29431" s="503"/>
    </row>
    <row r="29432" spans="2:2">
      <c r="B29432" s="503"/>
    </row>
    <row r="29433" spans="2:2">
      <c r="B29433" s="503"/>
    </row>
    <row r="29434" spans="2:2">
      <c r="B29434" s="503"/>
    </row>
    <row r="29435" spans="2:2">
      <c r="B29435" s="503"/>
    </row>
    <row r="29436" spans="2:2">
      <c r="B29436" s="503"/>
    </row>
    <row r="29437" spans="2:2">
      <c r="B29437" s="503"/>
    </row>
    <row r="29438" spans="2:2">
      <c r="B29438" s="503"/>
    </row>
    <row r="29439" spans="2:2">
      <c r="B29439" s="503"/>
    </row>
    <row r="29440" spans="2:2">
      <c r="B29440" s="503"/>
    </row>
    <row r="29441" spans="2:2">
      <c r="B29441" s="503"/>
    </row>
    <row r="29442" spans="2:2">
      <c r="B29442" s="503"/>
    </row>
    <row r="29443" spans="2:2">
      <c r="B29443" s="503"/>
    </row>
    <row r="29444" spans="2:2">
      <c r="B29444" s="503"/>
    </row>
    <row r="29445" spans="2:2">
      <c r="B29445" s="503"/>
    </row>
    <row r="29446" spans="2:2">
      <c r="B29446" s="503"/>
    </row>
    <row r="29447" spans="2:2">
      <c r="B29447" s="503"/>
    </row>
    <row r="29448" spans="2:2">
      <c r="B29448" s="503"/>
    </row>
    <row r="29449" spans="2:2">
      <c r="B29449" s="503"/>
    </row>
    <row r="29450" spans="2:2">
      <c r="B29450" s="503"/>
    </row>
    <row r="29451" spans="2:2">
      <c r="B29451" s="503"/>
    </row>
    <row r="29452" spans="2:2">
      <c r="B29452" s="503"/>
    </row>
    <row r="29453" spans="2:2">
      <c r="B29453" s="503"/>
    </row>
    <row r="29454" spans="2:2">
      <c r="B29454" s="503"/>
    </row>
    <row r="29455" spans="2:2">
      <c r="B29455" s="503"/>
    </row>
    <row r="29456" spans="2:2">
      <c r="B29456" s="503"/>
    </row>
    <row r="29457" spans="2:2">
      <c r="B29457" s="503"/>
    </row>
    <row r="29458" spans="2:2">
      <c r="B29458" s="503"/>
    </row>
    <row r="29459" spans="2:2">
      <c r="B29459" s="503"/>
    </row>
    <row r="29460" spans="2:2">
      <c r="B29460" s="503"/>
    </row>
    <row r="29461" spans="2:2">
      <c r="B29461" s="503"/>
    </row>
    <row r="29462" spans="2:2">
      <c r="B29462" s="503"/>
    </row>
    <row r="29463" spans="2:2">
      <c r="B29463" s="503"/>
    </row>
    <row r="29464" spans="2:2">
      <c r="B29464" s="503"/>
    </row>
    <row r="29465" spans="2:2">
      <c r="B29465" s="503"/>
    </row>
    <row r="29466" spans="2:2">
      <c r="B29466" s="503"/>
    </row>
    <row r="29467" spans="2:2">
      <c r="B29467" s="503"/>
    </row>
    <row r="29468" spans="2:2">
      <c r="B29468" s="503"/>
    </row>
    <row r="29469" spans="2:2">
      <c r="B29469" s="503"/>
    </row>
    <row r="29470" spans="2:2">
      <c r="B29470" s="503"/>
    </row>
    <row r="29471" spans="2:2">
      <c r="B29471" s="503"/>
    </row>
    <row r="29472" spans="2:2">
      <c r="B29472" s="503"/>
    </row>
    <row r="29473" spans="2:2">
      <c r="B29473" s="503"/>
    </row>
    <row r="29474" spans="2:2">
      <c r="B29474" s="503"/>
    </row>
    <row r="29475" spans="2:2">
      <c r="B29475" s="503"/>
    </row>
    <row r="29476" spans="2:2">
      <c r="B29476" s="503"/>
    </row>
    <row r="29477" spans="2:2">
      <c r="B29477" s="503"/>
    </row>
    <row r="29478" spans="2:2">
      <c r="B29478" s="503"/>
    </row>
    <row r="29479" spans="2:2">
      <c r="B29479" s="503"/>
    </row>
    <row r="29480" spans="2:2">
      <c r="B29480" s="503"/>
    </row>
    <row r="29481" spans="2:2">
      <c r="B29481" s="503"/>
    </row>
    <row r="29482" spans="2:2">
      <c r="B29482" s="503"/>
    </row>
    <row r="29483" spans="2:2">
      <c r="B29483" s="503"/>
    </row>
    <row r="29484" spans="2:2">
      <c r="B29484" s="503"/>
    </row>
    <row r="29485" spans="2:2">
      <c r="B29485" s="503"/>
    </row>
    <row r="29486" spans="2:2">
      <c r="B29486" s="503"/>
    </row>
    <row r="29487" spans="2:2">
      <c r="B29487" s="503"/>
    </row>
    <row r="29488" spans="2:2">
      <c r="B29488" s="503"/>
    </row>
    <row r="29489" spans="2:2">
      <c r="B29489" s="503"/>
    </row>
    <row r="29490" spans="2:2">
      <c r="B29490" s="503"/>
    </row>
    <row r="29491" spans="2:2">
      <c r="B29491" s="503"/>
    </row>
    <row r="29492" spans="2:2">
      <c r="B29492" s="503"/>
    </row>
    <row r="29493" spans="2:2">
      <c r="B29493" s="503"/>
    </row>
    <row r="29494" spans="2:2">
      <c r="B29494" s="503"/>
    </row>
    <row r="29495" spans="2:2">
      <c r="B29495" s="503"/>
    </row>
    <row r="29496" spans="2:2">
      <c r="B29496" s="503"/>
    </row>
    <row r="29497" spans="2:2">
      <c r="B29497" s="503"/>
    </row>
    <row r="29498" spans="2:2">
      <c r="B29498" s="503"/>
    </row>
    <row r="29499" spans="2:2">
      <c r="B29499" s="503"/>
    </row>
    <row r="29500" spans="2:2">
      <c r="B29500" s="503"/>
    </row>
    <row r="29501" spans="2:2">
      <c r="B29501" s="503"/>
    </row>
    <row r="29502" spans="2:2">
      <c r="B29502" s="503"/>
    </row>
    <row r="29503" spans="2:2">
      <c r="B29503" s="503"/>
    </row>
    <row r="29504" spans="2:2">
      <c r="B29504" s="503"/>
    </row>
    <row r="29505" spans="2:2">
      <c r="B29505" s="503"/>
    </row>
    <row r="29506" spans="2:2">
      <c r="B29506" s="503"/>
    </row>
    <row r="29507" spans="2:2">
      <c r="B29507" s="503"/>
    </row>
    <row r="29508" spans="2:2">
      <c r="B29508" s="503"/>
    </row>
    <row r="29509" spans="2:2">
      <c r="B29509" s="503"/>
    </row>
    <row r="29510" spans="2:2">
      <c r="B29510" s="503"/>
    </row>
    <row r="29511" spans="2:2">
      <c r="B29511" s="503"/>
    </row>
    <row r="29512" spans="2:2">
      <c r="B29512" s="503"/>
    </row>
    <row r="29513" spans="2:2">
      <c r="B29513" s="503"/>
    </row>
    <row r="29514" spans="2:2">
      <c r="B29514" s="503"/>
    </row>
    <row r="29515" spans="2:2">
      <c r="B29515" s="503"/>
    </row>
    <row r="29516" spans="2:2">
      <c r="B29516" s="503"/>
    </row>
    <row r="29517" spans="2:2">
      <c r="B29517" s="503"/>
    </row>
    <row r="29518" spans="2:2">
      <c r="B29518" s="503"/>
    </row>
    <row r="29519" spans="2:2">
      <c r="B29519" s="503"/>
    </row>
    <row r="29520" spans="2:2">
      <c r="B29520" s="503"/>
    </row>
    <row r="29521" spans="2:2">
      <c r="B29521" s="503"/>
    </row>
    <row r="29522" spans="2:2">
      <c r="B29522" s="503"/>
    </row>
    <row r="29523" spans="2:2">
      <c r="B29523" s="503"/>
    </row>
    <row r="29524" spans="2:2">
      <c r="B29524" s="503"/>
    </row>
    <row r="29525" spans="2:2">
      <c r="B29525" s="503"/>
    </row>
    <row r="29526" spans="2:2">
      <c r="B29526" s="503"/>
    </row>
    <row r="29527" spans="2:2">
      <c r="B29527" s="503"/>
    </row>
    <row r="29528" spans="2:2">
      <c r="B29528" s="503"/>
    </row>
    <row r="29529" spans="2:2">
      <c r="B29529" s="503"/>
    </row>
    <row r="29530" spans="2:2">
      <c r="B29530" s="503"/>
    </row>
    <row r="29531" spans="2:2">
      <c r="B29531" s="503"/>
    </row>
    <row r="29532" spans="2:2">
      <c r="B29532" s="503"/>
    </row>
    <row r="29533" spans="2:2">
      <c r="B29533" s="503"/>
    </row>
    <row r="29534" spans="2:2">
      <c r="B29534" s="503"/>
    </row>
    <row r="29535" spans="2:2">
      <c r="B29535" s="503"/>
    </row>
    <row r="29536" spans="2:2">
      <c r="B29536" s="503"/>
    </row>
    <row r="29537" spans="2:2">
      <c r="B29537" s="503"/>
    </row>
    <row r="29538" spans="2:2">
      <c r="B29538" s="503"/>
    </row>
    <row r="29539" spans="2:2">
      <c r="B29539" s="503"/>
    </row>
    <row r="29540" spans="2:2">
      <c r="B29540" s="503"/>
    </row>
    <row r="29541" spans="2:2">
      <c r="B29541" s="503"/>
    </row>
    <row r="29542" spans="2:2">
      <c r="B29542" s="503"/>
    </row>
    <row r="29543" spans="2:2">
      <c r="B29543" s="503"/>
    </row>
    <row r="29544" spans="2:2">
      <c r="B29544" s="503"/>
    </row>
    <row r="29545" spans="2:2">
      <c r="B29545" s="503"/>
    </row>
    <row r="29546" spans="2:2">
      <c r="B29546" s="503"/>
    </row>
    <row r="29547" spans="2:2">
      <c r="B29547" s="503"/>
    </row>
    <row r="29548" spans="2:2">
      <c r="B29548" s="503"/>
    </row>
    <row r="29549" spans="2:2">
      <c r="B29549" s="503"/>
    </row>
    <row r="29550" spans="2:2">
      <c r="B29550" s="503"/>
    </row>
    <row r="29551" spans="2:2">
      <c r="B29551" s="503"/>
    </row>
    <row r="29552" spans="2:2">
      <c r="B29552" s="503"/>
    </row>
    <row r="29553" spans="2:2">
      <c r="B29553" s="503"/>
    </row>
    <row r="29554" spans="2:2">
      <c r="B29554" s="503"/>
    </row>
    <row r="29555" spans="2:2">
      <c r="B29555" s="503"/>
    </row>
    <row r="29556" spans="2:2">
      <c r="B29556" s="503"/>
    </row>
    <row r="29557" spans="2:2">
      <c r="B29557" s="503"/>
    </row>
    <row r="29558" spans="2:2">
      <c r="B29558" s="503"/>
    </row>
    <row r="29559" spans="2:2">
      <c r="B29559" s="503"/>
    </row>
    <row r="29560" spans="2:2">
      <c r="B29560" s="503"/>
    </row>
    <row r="29561" spans="2:2">
      <c r="B29561" s="503"/>
    </row>
    <row r="29562" spans="2:2">
      <c r="B29562" s="503"/>
    </row>
    <row r="29563" spans="2:2">
      <c r="B29563" s="503"/>
    </row>
    <row r="29564" spans="2:2">
      <c r="B29564" s="503"/>
    </row>
    <row r="29565" spans="2:2">
      <c r="B29565" s="503"/>
    </row>
    <row r="29566" spans="2:2">
      <c r="B29566" s="503"/>
    </row>
    <row r="29567" spans="2:2">
      <c r="B29567" s="503"/>
    </row>
    <row r="29568" spans="2:2">
      <c r="B29568" s="503"/>
    </row>
    <row r="29569" spans="2:2">
      <c r="B29569" s="503"/>
    </row>
    <row r="29570" spans="2:2">
      <c r="B29570" s="503"/>
    </row>
    <row r="29571" spans="2:2">
      <c r="B29571" s="503"/>
    </row>
    <row r="29572" spans="2:2">
      <c r="B29572" s="503"/>
    </row>
    <row r="29573" spans="2:2">
      <c r="B29573" s="503"/>
    </row>
    <row r="29574" spans="2:2">
      <c r="B29574" s="503"/>
    </row>
    <row r="29575" spans="2:2">
      <c r="B29575" s="503"/>
    </row>
    <row r="29576" spans="2:2">
      <c r="B29576" s="503"/>
    </row>
    <row r="29577" spans="2:2">
      <c r="B29577" s="503"/>
    </row>
    <row r="29578" spans="2:2">
      <c r="B29578" s="503"/>
    </row>
    <row r="29579" spans="2:2">
      <c r="B29579" s="503"/>
    </row>
    <row r="29580" spans="2:2">
      <c r="B29580" s="503"/>
    </row>
    <row r="29581" spans="2:2">
      <c r="B29581" s="503"/>
    </row>
    <row r="29582" spans="2:2">
      <c r="B29582" s="503"/>
    </row>
    <row r="29583" spans="2:2">
      <c r="B29583" s="503"/>
    </row>
    <row r="29584" spans="2:2">
      <c r="B29584" s="503"/>
    </row>
    <row r="29585" spans="2:2">
      <c r="B29585" s="503"/>
    </row>
    <row r="29586" spans="2:2">
      <c r="B29586" s="503"/>
    </row>
    <row r="29587" spans="2:2">
      <c r="B29587" s="503"/>
    </row>
    <row r="29588" spans="2:2">
      <c r="B29588" s="503"/>
    </row>
    <row r="29589" spans="2:2">
      <c r="B29589" s="503"/>
    </row>
    <row r="29590" spans="2:2">
      <c r="B29590" s="503"/>
    </row>
    <row r="29591" spans="2:2">
      <c r="B29591" s="503"/>
    </row>
    <row r="29592" spans="2:2">
      <c r="B29592" s="503"/>
    </row>
    <row r="29593" spans="2:2">
      <c r="B29593" s="503"/>
    </row>
    <row r="29594" spans="2:2">
      <c r="B29594" s="503"/>
    </row>
    <row r="29595" spans="2:2">
      <c r="B29595" s="503"/>
    </row>
    <row r="29596" spans="2:2">
      <c r="B29596" s="503"/>
    </row>
    <row r="29597" spans="2:2">
      <c r="B29597" s="503"/>
    </row>
    <row r="29598" spans="2:2">
      <c r="B29598" s="503"/>
    </row>
    <row r="29599" spans="2:2">
      <c r="B29599" s="503"/>
    </row>
    <row r="29600" spans="2:2">
      <c r="B29600" s="503"/>
    </row>
    <row r="29601" spans="2:2">
      <c r="B29601" s="503"/>
    </row>
    <row r="29602" spans="2:2">
      <c r="B29602" s="503"/>
    </row>
    <row r="29603" spans="2:2">
      <c r="B29603" s="503"/>
    </row>
    <row r="29604" spans="2:2">
      <c r="B29604" s="503"/>
    </row>
    <row r="29605" spans="2:2">
      <c r="B29605" s="503"/>
    </row>
    <row r="29606" spans="2:2">
      <c r="B29606" s="503"/>
    </row>
    <row r="29607" spans="2:2">
      <c r="B29607" s="503"/>
    </row>
    <row r="29608" spans="2:2">
      <c r="B29608" s="503"/>
    </row>
    <row r="29609" spans="2:2">
      <c r="B29609" s="503"/>
    </row>
    <row r="29610" spans="2:2">
      <c r="B29610" s="503"/>
    </row>
    <row r="29611" spans="2:2">
      <c r="B29611" s="503"/>
    </row>
    <row r="29612" spans="2:2">
      <c r="B29612" s="503"/>
    </row>
    <row r="29613" spans="2:2">
      <c r="B29613" s="503"/>
    </row>
    <row r="29614" spans="2:2">
      <c r="B29614" s="503"/>
    </row>
    <row r="29615" spans="2:2">
      <c r="B29615" s="503"/>
    </row>
    <row r="29616" spans="2:2">
      <c r="B29616" s="503"/>
    </row>
    <row r="29617" spans="2:2">
      <c r="B29617" s="503"/>
    </row>
    <row r="29618" spans="2:2">
      <c r="B29618" s="503"/>
    </row>
    <row r="29619" spans="2:2">
      <c r="B29619" s="503"/>
    </row>
    <row r="29620" spans="2:2">
      <c r="B29620" s="503"/>
    </row>
    <row r="29621" spans="2:2">
      <c r="B29621" s="503"/>
    </row>
    <row r="29622" spans="2:2">
      <c r="B29622" s="503"/>
    </row>
    <row r="29623" spans="2:2">
      <c r="B29623" s="503"/>
    </row>
    <row r="29624" spans="2:2">
      <c r="B29624" s="503"/>
    </row>
    <row r="29625" spans="2:2">
      <c r="B29625" s="503"/>
    </row>
    <row r="29626" spans="2:2">
      <c r="B29626" s="503"/>
    </row>
    <row r="29627" spans="2:2">
      <c r="B29627" s="503"/>
    </row>
    <row r="29628" spans="2:2">
      <c r="B29628" s="503"/>
    </row>
    <row r="29629" spans="2:2">
      <c r="B29629" s="503"/>
    </row>
    <row r="29630" spans="2:2">
      <c r="B29630" s="503"/>
    </row>
    <row r="29631" spans="2:2">
      <c r="B29631" s="503"/>
    </row>
    <row r="29632" spans="2:2">
      <c r="B29632" s="503"/>
    </row>
    <row r="29633" spans="2:2">
      <c r="B29633" s="503"/>
    </row>
    <row r="29634" spans="2:2">
      <c r="B29634" s="503"/>
    </row>
    <row r="29635" spans="2:2">
      <c r="B29635" s="503"/>
    </row>
    <row r="29636" spans="2:2">
      <c r="B29636" s="503"/>
    </row>
    <row r="29637" spans="2:2">
      <c r="B29637" s="503"/>
    </row>
    <row r="29638" spans="2:2">
      <c r="B29638" s="503"/>
    </row>
    <row r="29639" spans="2:2">
      <c r="B29639" s="503"/>
    </row>
    <row r="29640" spans="2:2">
      <c r="B29640" s="503"/>
    </row>
    <row r="29641" spans="2:2">
      <c r="B29641" s="503"/>
    </row>
    <row r="29642" spans="2:2">
      <c r="B29642" s="503"/>
    </row>
    <row r="29643" spans="2:2">
      <c r="B29643" s="503"/>
    </row>
    <row r="29644" spans="2:2">
      <c r="B29644" s="503"/>
    </row>
    <row r="29645" spans="2:2">
      <c r="B29645" s="503"/>
    </row>
    <row r="29646" spans="2:2">
      <c r="B29646" s="503"/>
    </row>
    <row r="29647" spans="2:2">
      <c r="B29647" s="503"/>
    </row>
    <row r="29648" spans="2:2">
      <c r="B29648" s="503"/>
    </row>
    <row r="29649" spans="2:2">
      <c r="B29649" s="503"/>
    </row>
    <row r="29650" spans="2:2">
      <c r="B29650" s="503"/>
    </row>
    <row r="29651" spans="2:2">
      <c r="B29651" s="503"/>
    </row>
    <row r="29652" spans="2:2">
      <c r="B29652" s="503"/>
    </row>
    <row r="29653" spans="2:2">
      <c r="B29653" s="503"/>
    </row>
    <row r="29654" spans="2:2">
      <c r="B29654" s="503"/>
    </row>
    <row r="29655" spans="2:2">
      <c r="B29655" s="503"/>
    </row>
    <row r="29656" spans="2:2">
      <c r="B29656" s="503"/>
    </row>
    <row r="29657" spans="2:2">
      <c r="B29657" s="503"/>
    </row>
    <row r="29658" spans="2:2">
      <c r="B29658" s="503"/>
    </row>
    <row r="29659" spans="2:2">
      <c r="B29659" s="503"/>
    </row>
    <row r="29660" spans="2:2">
      <c r="B29660" s="503"/>
    </row>
    <row r="29661" spans="2:2">
      <c r="B29661" s="503"/>
    </row>
    <row r="29662" spans="2:2">
      <c r="B29662" s="503"/>
    </row>
    <row r="29663" spans="2:2">
      <c r="B29663" s="503"/>
    </row>
    <row r="29664" spans="2:2">
      <c r="B29664" s="503"/>
    </row>
    <row r="29665" spans="2:2">
      <c r="B29665" s="503"/>
    </row>
    <row r="29666" spans="2:2">
      <c r="B29666" s="503"/>
    </row>
    <row r="29667" spans="2:2">
      <c r="B29667" s="503"/>
    </row>
    <row r="29668" spans="2:2">
      <c r="B29668" s="503"/>
    </row>
    <row r="29669" spans="2:2">
      <c r="B29669" s="503"/>
    </row>
    <row r="29670" spans="2:2">
      <c r="B29670" s="503"/>
    </row>
    <row r="29671" spans="2:2">
      <c r="B29671" s="503"/>
    </row>
    <row r="29672" spans="2:2">
      <c r="B29672" s="503"/>
    </row>
    <row r="29673" spans="2:2">
      <c r="B29673" s="503"/>
    </row>
    <row r="29674" spans="2:2">
      <c r="B29674" s="503"/>
    </row>
    <row r="29675" spans="2:2">
      <c r="B29675" s="503"/>
    </row>
    <row r="29676" spans="2:2">
      <c r="B29676" s="503"/>
    </row>
    <row r="29677" spans="2:2">
      <c r="B29677" s="503"/>
    </row>
    <row r="29678" spans="2:2">
      <c r="B29678" s="503"/>
    </row>
    <row r="29679" spans="2:2">
      <c r="B29679" s="503"/>
    </row>
    <row r="29680" spans="2:2">
      <c r="B29680" s="503"/>
    </row>
    <row r="29681" spans="2:2">
      <c r="B29681" s="503"/>
    </row>
    <row r="29682" spans="2:2">
      <c r="B29682" s="503"/>
    </row>
    <row r="29683" spans="2:2">
      <c r="B29683" s="503"/>
    </row>
    <row r="29684" spans="2:2">
      <c r="B29684" s="503"/>
    </row>
    <row r="29685" spans="2:2">
      <c r="B29685" s="503"/>
    </row>
    <row r="29686" spans="2:2">
      <c r="B29686" s="503"/>
    </row>
    <row r="29687" spans="2:2">
      <c r="B29687" s="503"/>
    </row>
    <row r="29688" spans="2:2">
      <c r="B29688" s="503"/>
    </row>
    <row r="29689" spans="2:2">
      <c r="B29689" s="503"/>
    </row>
    <row r="29690" spans="2:2">
      <c r="B29690" s="503"/>
    </row>
    <row r="29691" spans="2:2">
      <c r="B29691" s="503"/>
    </row>
    <row r="29692" spans="2:2">
      <c r="B29692" s="503"/>
    </row>
    <row r="29693" spans="2:2">
      <c r="B29693" s="503"/>
    </row>
    <row r="29694" spans="2:2">
      <c r="B29694" s="503"/>
    </row>
    <row r="29695" spans="2:2">
      <c r="B29695" s="503"/>
    </row>
    <row r="29696" spans="2:2">
      <c r="B29696" s="503"/>
    </row>
    <row r="29697" spans="2:2">
      <c r="B29697" s="503"/>
    </row>
    <row r="29698" spans="2:2">
      <c r="B29698" s="503"/>
    </row>
    <row r="29699" spans="2:2">
      <c r="B29699" s="503"/>
    </row>
    <row r="29700" spans="2:2">
      <c r="B29700" s="503"/>
    </row>
    <row r="29701" spans="2:2">
      <c r="B29701" s="503"/>
    </row>
    <row r="29702" spans="2:2">
      <c r="B29702" s="503"/>
    </row>
    <row r="29703" spans="2:2">
      <c r="B29703" s="503"/>
    </row>
    <row r="29704" spans="2:2">
      <c r="B29704" s="503"/>
    </row>
    <row r="29705" spans="2:2">
      <c r="B29705" s="503"/>
    </row>
    <row r="29706" spans="2:2">
      <c r="B29706" s="503"/>
    </row>
    <row r="29707" spans="2:2">
      <c r="B29707" s="503"/>
    </row>
    <row r="29708" spans="2:2">
      <c r="B29708" s="503"/>
    </row>
    <row r="29709" spans="2:2">
      <c r="B29709" s="503"/>
    </row>
    <row r="29710" spans="2:2">
      <c r="B29710" s="503"/>
    </row>
    <row r="29711" spans="2:2">
      <c r="B29711" s="503"/>
    </row>
    <row r="29712" spans="2:2">
      <c r="B29712" s="503"/>
    </row>
    <row r="29713" spans="2:2">
      <c r="B29713" s="503"/>
    </row>
    <row r="29714" spans="2:2">
      <c r="B29714" s="503"/>
    </row>
    <row r="29715" spans="2:2">
      <c r="B29715" s="503"/>
    </row>
    <row r="29716" spans="2:2">
      <c r="B29716" s="503"/>
    </row>
    <row r="29717" spans="2:2">
      <c r="B29717" s="503"/>
    </row>
    <row r="29718" spans="2:2">
      <c r="B29718" s="503"/>
    </row>
    <row r="29719" spans="2:2">
      <c r="B29719" s="503"/>
    </row>
    <row r="29720" spans="2:2">
      <c r="B29720" s="503"/>
    </row>
    <row r="29721" spans="2:2">
      <c r="B29721" s="503"/>
    </row>
    <row r="29722" spans="2:2">
      <c r="B29722" s="503"/>
    </row>
    <row r="29723" spans="2:2">
      <c r="B29723" s="503"/>
    </row>
    <row r="29724" spans="2:2">
      <c r="B29724" s="503"/>
    </row>
    <row r="29725" spans="2:2">
      <c r="B29725" s="503"/>
    </row>
    <row r="29726" spans="2:2">
      <c r="B29726" s="503"/>
    </row>
    <row r="29727" spans="2:2">
      <c r="B29727" s="503"/>
    </row>
    <row r="29728" spans="2:2">
      <c r="B29728" s="503"/>
    </row>
    <row r="29729" spans="2:2">
      <c r="B29729" s="503"/>
    </row>
    <row r="29730" spans="2:2">
      <c r="B29730" s="503"/>
    </row>
    <row r="29731" spans="2:2">
      <c r="B29731" s="503"/>
    </row>
    <row r="29732" spans="2:2">
      <c r="B29732" s="503"/>
    </row>
    <row r="29733" spans="2:2">
      <c r="B29733" s="503"/>
    </row>
    <row r="29734" spans="2:2">
      <c r="B29734" s="503"/>
    </row>
    <row r="29735" spans="2:2">
      <c r="B29735" s="503"/>
    </row>
    <row r="29736" spans="2:2">
      <c r="B29736" s="503"/>
    </row>
    <row r="29737" spans="2:2">
      <c r="B29737" s="503"/>
    </row>
    <row r="29738" spans="2:2">
      <c r="B29738" s="503"/>
    </row>
    <row r="29739" spans="2:2">
      <c r="B29739" s="503"/>
    </row>
    <row r="29740" spans="2:2">
      <c r="B29740" s="503"/>
    </row>
    <row r="29741" spans="2:2">
      <c r="B29741" s="503"/>
    </row>
    <row r="29742" spans="2:2">
      <c r="B29742" s="503"/>
    </row>
    <row r="29743" spans="2:2">
      <c r="B29743" s="503"/>
    </row>
    <row r="29744" spans="2:2">
      <c r="B29744" s="503"/>
    </row>
    <row r="29745" spans="2:2">
      <c r="B29745" s="503"/>
    </row>
    <row r="29746" spans="2:2">
      <c r="B29746" s="503"/>
    </row>
    <row r="29747" spans="2:2">
      <c r="B29747" s="503"/>
    </row>
    <row r="29748" spans="2:2">
      <c r="B29748" s="503"/>
    </row>
    <row r="29749" spans="2:2">
      <c r="B29749" s="503"/>
    </row>
    <row r="29750" spans="2:2">
      <c r="B29750" s="503"/>
    </row>
    <row r="29751" spans="2:2">
      <c r="B29751" s="503"/>
    </row>
    <row r="29752" spans="2:2">
      <c r="B29752" s="503"/>
    </row>
    <row r="29753" spans="2:2">
      <c r="B29753" s="503"/>
    </row>
    <row r="29754" spans="2:2">
      <c r="B29754" s="503"/>
    </row>
    <row r="29755" spans="2:2">
      <c r="B29755" s="503"/>
    </row>
    <row r="29756" spans="2:2">
      <c r="B29756" s="503"/>
    </row>
    <row r="29757" spans="2:2">
      <c r="B29757" s="503"/>
    </row>
    <row r="29758" spans="2:2">
      <c r="B29758" s="503"/>
    </row>
    <row r="29759" spans="2:2">
      <c r="B29759" s="503"/>
    </row>
    <row r="29760" spans="2:2">
      <c r="B29760" s="503"/>
    </row>
    <row r="29761" spans="2:2">
      <c r="B29761" s="503"/>
    </row>
    <row r="29762" spans="2:2">
      <c r="B29762" s="503"/>
    </row>
    <row r="29763" spans="2:2">
      <c r="B29763" s="503"/>
    </row>
    <row r="29764" spans="2:2">
      <c r="B29764" s="503"/>
    </row>
    <row r="29765" spans="2:2">
      <c r="B29765" s="503"/>
    </row>
    <row r="29766" spans="2:2">
      <c r="B29766" s="503"/>
    </row>
    <row r="29767" spans="2:2">
      <c r="B29767" s="503"/>
    </row>
    <row r="29768" spans="2:2">
      <c r="B29768" s="503"/>
    </row>
    <row r="29769" spans="2:2">
      <c r="B29769" s="503"/>
    </row>
    <row r="29770" spans="2:2">
      <c r="B29770" s="503"/>
    </row>
    <row r="29771" spans="2:2">
      <c r="B29771" s="503"/>
    </row>
    <row r="29772" spans="2:2">
      <c r="B29772" s="503"/>
    </row>
    <row r="29773" spans="2:2">
      <c r="B29773" s="503"/>
    </row>
    <row r="29774" spans="2:2">
      <c r="B29774" s="503"/>
    </row>
    <row r="29775" spans="2:2">
      <c r="B29775" s="503"/>
    </row>
    <row r="29776" spans="2:2">
      <c r="B29776" s="503"/>
    </row>
    <row r="29777" spans="2:2">
      <c r="B29777" s="503"/>
    </row>
    <row r="29778" spans="2:2">
      <c r="B29778" s="503"/>
    </row>
    <row r="29779" spans="2:2">
      <c r="B29779" s="503"/>
    </row>
    <row r="29780" spans="2:2">
      <c r="B29780" s="503"/>
    </row>
    <row r="29781" spans="2:2">
      <c r="B29781" s="503"/>
    </row>
    <row r="29782" spans="2:2">
      <c r="B29782" s="503"/>
    </row>
    <row r="29783" spans="2:2">
      <c r="B29783" s="503"/>
    </row>
    <row r="29784" spans="2:2">
      <c r="B29784" s="503"/>
    </row>
    <row r="29785" spans="2:2">
      <c r="B29785" s="503"/>
    </row>
    <row r="29786" spans="2:2">
      <c r="B29786" s="503"/>
    </row>
    <row r="29787" spans="2:2">
      <c r="B29787" s="503"/>
    </row>
    <row r="29788" spans="2:2">
      <c r="B29788" s="503"/>
    </row>
    <row r="29789" spans="2:2">
      <c r="B29789" s="503"/>
    </row>
    <row r="29790" spans="2:2">
      <c r="B29790" s="503"/>
    </row>
    <row r="29791" spans="2:2">
      <c r="B29791" s="503"/>
    </row>
    <row r="29792" spans="2:2">
      <c r="B29792" s="503"/>
    </row>
    <row r="29793" spans="2:2">
      <c r="B29793" s="503"/>
    </row>
    <row r="29794" spans="2:2">
      <c r="B29794" s="503"/>
    </row>
    <row r="29795" spans="2:2">
      <c r="B29795" s="503"/>
    </row>
    <row r="29796" spans="2:2">
      <c r="B29796" s="503"/>
    </row>
    <row r="29797" spans="2:2">
      <c r="B29797" s="503"/>
    </row>
    <row r="29798" spans="2:2">
      <c r="B29798" s="503"/>
    </row>
    <row r="29799" spans="2:2">
      <c r="B29799" s="503"/>
    </row>
    <row r="29800" spans="2:2">
      <c r="B29800" s="503"/>
    </row>
    <row r="29801" spans="2:2">
      <c r="B29801" s="503"/>
    </row>
    <row r="29802" spans="2:2">
      <c r="B29802" s="503"/>
    </row>
    <row r="29803" spans="2:2">
      <c r="B29803" s="503"/>
    </row>
    <row r="29804" spans="2:2">
      <c r="B29804" s="503"/>
    </row>
    <row r="29805" spans="2:2">
      <c r="B29805" s="503"/>
    </row>
    <row r="29806" spans="2:2">
      <c r="B29806" s="503"/>
    </row>
    <row r="29807" spans="2:2">
      <c r="B29807" s="503"/>
    </row>
    <row r="29808" spans="2:2">
      <c r="B29808" s="503"/>
    </row>
    <row r="29809" spans="2:2">
      <c r="B29809" s="503"/>
    </row>
    <row r="29810" spans="2:2">
      <c r="B29810" s="503"/>
    </row>
    <row r="29811" spans="2:2">
      <c r="B29811" s="503"/>
    </row>
    <row r="29812" spans="2:2">
      <c r="B29812" s="503"/>
    </row>
    <row r="29813" spans="2:2">
      <c r="B29813" s="503"/>
    </row>
    <row r="29814" spans="2:2">
      <c r="B29814" s="503"/>
    </row>
    <row r="29815" spans="2:2">
      <c r="B29815" s="503"/>
    </row>
    <row r="29816" spans="2:2">
      <c r="B29816" s="503"/>
    </row>
    <row r="29817" spans="2:2">
      <c r="B29817" s="503"/>
    </row>
    <row r="29818" spans="2:2">
      <c r="B29818" s="503"/>
    </row>
    <row r="29819" spans="2:2">
      <c r="B29819" s="503"/>
    </row>
    <row r="29820" spans="2:2">
      <c r="B29820" s="503"/>
    </row>
    <row r="29821" spans="2:2">
      <c r="B29821" s="503"/>
    </row>
    <row r="29822" spans="2:2">
      <c r="B29822" s="503"/>
    </row>
    <row r="29823" spans="2:2">
      <c r="B29823" s="503"/>
    </row>
    <row r="29824" spans="2:2">
      <c r="B29824" s="503"/>
    </row>
    <row r="29825" spans="2:2">
      <c r="B29825" s="503"/>
    </row>
    <row r="29826" spans="2:2">
      <c r="B29826" s="503"/>
    </row>
    <row r="29827" spans="2:2">
      <c r="B29827" s="503"/>
    </row>
    <row r="29828" spans="2:2">
      <c r="B29828" s="503"/>
    </row>
    <row r="29829" spans="2:2">
      <c r="B29829" s="503"/>
    </row>
    <row r="29830" spans="2:2">
      <c r="B29830" s="503"/>
    </row>
    <row r="29831" spans="2:2">
      <c r="B29831" s="503"/>
    </row>
    <row r="29832" spans="2:2">
      <c r="B29832" s="503"/>
    </row>
    <row r="29833" spans="2:2">
      <c r="B29833" s="503"/>
    </row>
    <row r="29834" spans="2:2">
      <c r="B29834" s="503"/>
    </row>
    <row r="29835" spans="2:2">
      <c r="B29835" s="503"/>
    </row>
    <row r="29836" spans="2:2">
      <c r="B29836" s="503"/>
    </row>
    <row r="29837" spans="2:2">
      <c r="B29837" s="503"/>
    </row>
    <row r="29838" spans="2:2">
      <c r="B29838" s="503"/>
    </row>
    <row r="29839" spans="2:2">
      <c r="B29839" s="503"/>
    </row>
    <row r="29840" spans="2:2">
      <c r="B29840" s="503"/>
    </row>
    <row r="29841" spans="2:2">
      <c r="B29841" s="503"/>
    </row>
    <row r="29842" spans="2:2">
      <c r="B29842" s="503"/>
    </row>
    <row r="29843" spans="2:2">
      <c r="B29843" s="503"/>
    </row>
    <row r="29844" spans="2:2">
      <c r="B29844" s="503"/>
    </row>
    <row r="29845" spans="2:2">
      <c r="B29845" s="503"/>
    </row>
    <row r="29846" spans="2:2">
      <c r="B29846" s="503"/>
    </row>
    <row r="29847" spans="2:2">
      <c r="B29847" s="503"/>
    </row>
    <row r="29848" spans="2:2">
      <c r="B29848" s="503"/>
    </row>
    <row r="29849" spans="2:2">
      <c r="B29849" s="503"/>
    </row>
    <row r="29850" spans="2:2">
      <c r="B29850" s="503"/>
    </row>
    <row r="29851" spans="2:2">
      <c r="B29851" s="503"/>
    </row>
    <row r="29852" spans="2:2">
      <c r="B29852" s="503"/>
    </row>
    <row r="29853" spans="2:2">
      <c r="B29853" s="503"/>
    </row>
    <row r="29854" spans="2:2">
      <c r="B29854" s="503"/>
    </row>
    <row r="29855" spans="2:2">
      <c r="B29855" s="503"/>
    </row>
    <row r="29856" spans="2:2">
      <c r="B29856" s="503"/>
    </row>
    <row r="29857" spans="2:2">
      <c r="B29857" s="503"/>
    </row>
    <row r="29858" spans="2:2">
      <c r="B29858" s="503"/>
    </row>
    <row r="29859" spans="2:2">
      <c r="B29859" s="503"/>
    </row>
    <row r="29860" spans="2:2">
      <c r="B29860" s="503"/>
    </row>
    <row r="29861" spans="2:2">
      <c r="B29861" s="503"/>
    </row>
    <row r="29862" spans="2:2">
      <c r="B29862" s="503"/>
    </row>
    <row r="29863" spans="2:2">
      <c r="B29863" s="503"/>
    </row>
    <row r="29864" spans="2:2">
      <c r="B29864" s="503"/>
    </row>
    <row r="29865" spans="2:2">
      <c r="B29865" s="503"/>
    </row>
    <row r="29866" spans="2:2">
      <c r="B29866" s="503"/>
    </row>
    <row r="29867" spans="2:2">
      <c r="B29867" s="503"/>
    </row>
    <row r="29868" spans="2:2">
      <c r="B29868" s="503"/>
    </row>
    <row r="29869" spans="2:2">
      <c r="B29869" s="503"/>
    </row>
    <row r="29870" spans="2:2">
      <c r="B29870" s="503"/>
    </row>
    <row r="29871" spans="2:2">
      <c r="B29871" s="503"/>
    </row>
    <row r="29872" spans="2:2">
      <c r="B29872" s="503"/>
    </row>
    <row r="29873" spans="2:2">
      <c r="B29873" s="503"/>
    </row>
    <row r="29874" spans="2:2">
      <c r="B29874" s="503"/>
    </row>
    <row r="29875" spans="2:2">
      <c r="B29875" s="503"/>
    </row>
    <row r="29876" spans="2:2">
      <c r="B29876" s="503"/>
    </row>
    <row r="29877" spans="2:2">
      <c r="B29877" s="503"/>
    </row>
    <row r="29878" spans="2:2">
      <c r="B29878" s="503"/>
    </row>
    <row r="29879" spans="2:2">
      <c r="B29879" s="503"/>
    </row>
    <row r="29880" spans="2:2">
      <c r="B29880" s="503"/>
    </row>
    <row r="29881" spans="2:2">
      <c r="B29881" s="503"/>
    </row>
    <row r="29882" spans="2:2">
      <c r="B29882" s="503"/>
    </row>
    <row r="29883" spans="2:2">
      <c r="B29883" s="503"/>
    </row>
    <row r="29884" spans="2:2">
      <c r="B29884" s="503"/>
    </row>
    <row r="29885" spans="2:2">
      <c r="B29885" s="503"/>
    </row>
    <row r="29886" spans="2:2">
      <c r="B29886" s="503"/>
    </row>
    <row r="29887" spans="2:2">
      <c r="B29887" s="503"/>
    </row>
    <row r="29888" spans="2:2">
      <c r="B29888" s="503"/>
    </row>
    <row r="29889" spans="2:2">
      <c r="B29889" s="503"/>
    </row>
    <row r="29890" spans="2:2">
      <c r="B29890" s="503"/>
    </row>
    <row r="29891" spans="2:2">
      <c r="B29891" s="503"/>
    </row>
    <row r="29892" spans="2:2">
      <c r="B29892" s="503"/>
    </row>
    <row r="29893" spans="2:2">
      <c r="B29893" s="503"/>
    </row>
    <row r="29894" spans="2:2">
      <c r="B29894" s="503"/>
    </row>
    <row r="29895" spans="2:2">
      <c r="B29895" s="503"/>
    </row>
    <row r="29896" spans="2:2">
      <c r="B29896" s="503"/>
    </row>
    <row r="29897" spans="2:2">
      <c r="B29897" s="503"/>
    </row>
    <row r="29898" spans="2:2">
      <c r="B29898" s="503"/>
    </row>
    <row r="29899" spans="2:2">
      <c r="B29899" s="503"/>
    </row>
    <row r="29900" spans="2:2">
      <c r="B29900" s="503"/>
    </row>
    <row r="29901" spans="2:2">
      <c r="B29901" s="503"/>
    </row>
    <row r="29902" spans="2:2">
      <c r="B29902" s="503"/>
    </row>
    <row r="29903" spans="2:2">
      <c r="B29903" s="503"/>
    </row>
    <row r="29904" spans="2:2">
      <c r="B29904" s="503"/>
    </row>
    <row r="29905" spans="2:2">
      <c r="B29905" s="503"/>
    </row>
    <row r="29906" spans="2:2">
      <c r="B29906" s="503"/>
    </row>
    <row r="29907" spans="2:2">
      <c r="B29907" s="503"/>
    </row>
    <row r="29908" spans="2:2">
      <c r="B29908" s="503"/>
    </row>
    <row r="29909" spans="2:2">
      <c r="B29909" s="503"/>
    </row>
    <row r="29910" spans="2:2">
      <c r="B29910" s="503"/>
    </row>
    <row r="29911" spans="2:2">
      <c r="B29911" s="503"/>
    </row>
    <row r="29912" spans="2:2">
      <c r="B29912" s="503"/>
    </row>
    <row r="29913" spans="2:2">
      <c r="B29913" s="503"/>
    </row>
    <row r="29914" spans="2:2">
      <c r="B29914" s="503"/>
    </row>
    <row r="29915" spans="2:2">
      <c r="B29915" s="503"/>
    </row>
    <row r="29916" spans="2:2">
      <c r="B29916" s="503"/>
    </row>
    <row r="29917" spans="2:2">
      <c r="B29917" s="503"/>
    </row>
    <row r="29918" spans="2:2">
      <c r="B29918" s="503"/>
    </row>
    <row r="29919" spans="2:2">
      <c r="B29919" s="503"/>
    </row>
    <row r="29920" spans="2:2">
      <c r="B29920" s="503"/>
    </row>
    <row r="29921" spans="2:2">
      <c r="B29921" s="503"/>
    </row>
    <row r="29922" spans="2:2">
      <c r="B29922" s="503"/>
    </row>
    <row r="29923" spans="2:2">
      <c r="B29923" s="503"/>
    </row>
    <row r="29924" spans="2:2">
      <c r="B29924" s="503"/>
    </row>
    <row r="29925" spans="2:2">
      <c r="B29925" s="503"/>
    </row>
    <row r="29926" spans="2:2">
      <c r="B29926" s="503"/>
    </row>
    <row r="29927" spans="2:2">
      <c r="B29927" s="503"/>
    </row>
    <row r="29928" spans="2:2">
      <c r="B29928" s="503"/>
    </row>
    <row r="29929" spans="2:2">
      <c r="B29929" s="503"/>
    </row>
    <row r="29930" spans="2:2">
      <c r="B29930" s="503"/>
    </row>
    <row r="29931" spans="2:2">
      <c r="B29931" s="503"/>
    </row>
    <row r="29932" spans="2:2">
      <c r="B29932" s="503"/>
    </row>
    <row r="29933" spans="2:2">
      <c r="B29933" s="503"/>
    </row>
    <row r="29934" spans="2:2">
      <c r="B29934" s="503"/>
    </row>
    <row r="29935" spans="2:2">
      <c r="B29935" s="503"/>
    </row>
    <row r="29936" spans="2:2">
      <c r="B29936" s="503"/>
    </row>
    <row r="29937" spans="2:2">
      <c r="B29937" s="503"/>
    </row>
    <row r="29938" spans="2:2">
      <c r="B29938" s="503"/>
    </row>
    <row r="29939" spans="2:2">
      <c r="B29939" s="503"/>
    </row>
    <row r="29940" spans="2:2">
      <c r="B29940" s="503"/>
    </row>
    <row r="29941" spans="2:2">
      <c r="B29941" s="503"/>
    </row>
    <row r="29942" spans="2:2">
      <c r="B29942" s="503"/>
    </row>
    <row r="29943" spans="2:2">
      <c r="B29943" s="503"/>
    </row>
    <row r="29944" spans="2:2">
      <c r="B29944" s="503"/>
    </row>
    <row r="29945" spans="2:2">
      <c r="B29945" s="503"/>
    </row>
    <row r="29946" spans="2:2">
      <c r="B29946" s="503"/>
    </row>
    <row r="29947" spans="2:2">
      <c r="B29947" s="503"/>
    </row>
    <row r="29948" spans="2:2">
      <c r="B29948" s="503"/>
    </row>
    <row r="29949" spans="2:2">
      <c r="B29949" s="503"/>
    </row>
    <row r="29950" spans="2:2">
      <c r="B29950" s="503"/>
    </row>
    <row r="29951" spans="2:2">
      <c r="B29951" s="503"/>
    </row>
    <row r="29952" spans="2:2">
      <c r="B29952" s="503"/>
    </row>
    <row r="29953" spans="2:2">
      <c r="B29953" s="503"/>
    </row>
    <row r="29954" spans="2:2">
      <c r="B29954" s="503"/>
    </row>
    <row r="29955" spans="2:2">
      <c r="B29955" s="503"/>
    </row>
    <row r="29956" spans="2:2">
      <c r="B29956" s="503"/>
    </row>
    <row r="29957" spans="2:2">
      <c r="B29957" s="503"/>
    </row>
    <row r="29958" spans="2:2">
      <c r="B29958" s="503"/>
    </row>
    <row r="29959" spans="2:2">
      <c r="B29959" s="503"/>
    </row>
    <row r="29960" spans="2:2">
      <c r="B29960" s="503"/>
    </row>
    <row r="29961" spans="2:2">
      <c r="B29961" s="503"/>
    </row>
    <row r="29962" spans="2:2">
      <c r="B29962" s="503"/>
    </row>
    <row r="29963" spans="2:2">
      <c r="B29963" s="503"/>
    </row>
    <row r="29964" spans="2:2">
      <c r="B29964" s="503"/>
    </row>
    <row r="29965" spans="2:2">
      <c r="B29965" s="503"/>
    </row>
    <row r="29966" spans="2:2">
      <c r="B29966" s="503"/>
    </row>
    <row r="29967" spans="2:2">
      <c r="B29967" s="503"/>
    </row>
    <row r="29968" spans="2:2">
      <c r="B29968" s="503"/>
    </row>
    <row r="29969" spans="2:2">
      <c r="B29969" s="503"/>
    </row>
    <row r="29970" spans="2:2">
      <c r="B29970" s="503"/>
    </row>
    <row r="29971" spans="2:2">
      <c r="B29971" s="503"/>
    </row>
    <row r="29972" spans="2:2">
      <c r="B29972" s="503"/>
    </row>
    <row r="29973" spans="2:2">
      <c r="B29973" s="503"/>
    </row>
    <row r="29974" spans="2:2">
      <c r="B29974" s="503"/>
    </row>
    <row r="29975" spans="2:2">
      <c r="B29975" s="503"/>
    </row>
    <row r="29976" spans="2:2">
      <c r="B29976" s="503"/>
    </row>
    <row r="29977" spans="2:2">
      <c r="B29977" s="503"/>
    </row>
    <row r="29978" spans="2:2">
      <c r="B29978" s="503"/>
    </row>
    <row r="29979" spans="2:2">
      <c r="B29979" s="503"/>
    </row>
    <row r="29980" spans="2:2">
      <c r="B29980" s="503"/>
    </row>
    <row r="29981" spans="2:2">
      <c r="B29981" s="503"/>
    </row>
    <row r="29982" spans="2:2">
      <c r="B29982" s="503"/>
    </row>
    <row r="29983" spans="2:2">
      <c r="B29983" s="503"/>
    </row>
    <row r="29984" spans="2:2">
      <c r="B29984" s="503"/>
    </row>
    <row r="29985" spans="2:2">
      <c r="B29985" s="503"/>
    </row>
    <row r="29986" spans="2:2">
      <c r="B29986" s="503"/>
    </row>
    <row r="29987" spans="2:2">
      <c r="B29987" s="503"/>
    </row>
    <row r="29988" spans="2:2">
      <c r="B29988" s="503"/>
    </row>
    <row r="29989" spans="2:2">
      <c r="B29989" s="503"/>
    </row>
    <row r="29990" spans="2:2">
      <c r="B29990" s="503"/>
    </row>
    <row r="29991" spans="2:2">
      <c r="B29991" s="503"/>
    </row>
    <row r="29992" spans="2:2">
      <c r="B29992" s="503"/>
    </row>
    <row r="29993" spans="2:2">
      <c r="B29993" s="503"/>
    </row>
    <row r="29994" spans="2:2">
      <c r="B29994" s="503"/>
    </row>
    <row r="29995" spans="2:2">
      <c r="B29995" s="503"/>
    </row>
    <row r="29996" spans="2:2">
      <c r="B29996" s="503"/>
    </row>
    <row r="29997" spans="2:2">
      <c r="B29997" s="503"/>
    </row>
    <row r="29998" spans="2:2">
      <c r="B29998" s="503"/>
    </row>
    <row r="29999" spans="2:2">
      <c r="B29999" s="503"/>
    </row>
    <row r="30000" spans="2:2">
      <c r="B30000" s="503"/>
    </row>
    <row r="30001" spans="2:2">
      <c r="B30001" s="503"/>
    </row>
    <row r="30002" spans="2:2">
      <c r="B30002" s="503"/>
    </row>
    <row r="30003" spans="2:2">
      <c r="B30003" s="503"/>
    </row>
    <row r="30004" spans="2:2">
      <c r="B30004" s="503"/>
    </row>
    <row r="30005" spans="2:2">
      <c r="B30005" s="503"/>
    </row>
    <row r="30006" spans="2:2">
      <c r="B30006" s="503"/>
    </row>
    <row r="30007" spans="2:2">
      <c r="B30007" s="503"/>
    </row>
    <row r="30008" spans="2:2">
      <c r="B30008" s="503"/>
    </row>
    <row r="30009" spans="2:2">
      <c r="B30009" s="503"/>
    </row>
    <row r="30010" spans="2:2">
      <c r="B30010" s="503"/>
    </row>
    <row r="30011" spans="2:2">
      <c r="B30011" s="503"/>
    </row>
    <row r="30012" spans="2:2">
      <c r="B30012" s="503"/>
    </row>
    <row r="30013" spans="2:2">
      <c r="B30013" s="503"/>
    </row>
    <row r="30014" spans="2:2">
      <c r="B30014" s="503"/>
    </row>
    <row r="30015" spans="2:2">
      <c r="B30015" s="503"/>
    </row>
    <row r="30016" spans="2:2">
      <c r="B30016" s="503"/>
    </row>
    <row r="30017" spans="2:2">
      <c r="B30017" s="503"/>
    </row>
    <row r="30018" spans="2:2">
      <c r="B30018" s="503"/>
    </row>
    <row r="30019" spans="2:2">
      <c r="B30019" s="503"/>
    </row>
    <row r="30020" spans="2:2">
      <c r="B30020" s="503"/>
    </row>
    <row r="30021" spans="2:2">
      <c r="B30021" s="503"/>
    </row>
    <row r="30022" spans="2:2">
      <c r="B30022" s="503"/>
    </row>
    <row r="30023" spans="2:2">
      <c r="B30023" s="503"/>
    </row>
    <row r="30024" spans="2:2">
      <c r="B30024" s="503"/>
    </row>
    <row r="30025" spans="2:2">
      <c r="B30025" s="503"/>
    </row>
    <row r="30026" spans="2:2">
      <c r="B30026" s="503"/>
    </row>
    <row r="30027" spans="2:2">
      <c r="B30027" s="503"/>
    </row>
    <row r="30028" spans="2:2">
      <c r="B30028" s="503"/>
    </row>
    <row r="30029" spans="2:2">
      <c r="B30029" s="503"/>
    </row>
    <row r="30030" spans="2:2">
      <c r="B30030" s="503"/>
    </row>
    <row r="30031" spans="2:2">
      <c r="B30031" s="503"/>
    </row>
    <row r="30032" spans="2:2">
      <c r="B30032" s="503"/>
    </row>
    <row r="30033" spans="2:2">
      <c r="B30033" s="503"/>
    </row>
    <row r="30034" spans="2:2">
      <c r="B30034" s="503"/>
    </row>
    <row r="30035" spans="2:2">
      <c r="B30035" s="503"/>
    </row>
    <row r="30036" spans="2:2">
      <c r="B30036" s="503"/>
    </row>
    <row r="30037" spans="2:2">
      <c r="B30037" s="503"/>
    </row>
    <row r="30038" spans="2:2">
      <c r="B30038" s="503"/>
    </row>
    <row r="30039" spans="2:2">
      <c r="B30039" s="503"/>
    </row>
    <row r="30040" spans="2:2">
      <c r="B30040" s="503"/>
    </row>
    <row r="30041" spans="2:2">
      <c r="B30041" s="503"/>
    </row>
    <row r="30042" spans="2:2">
      <c r="B30042" s="503"/>
    </row>
    <row r="30043" spans="2:2">
      <c r="B30043" s="503"/>
    </row>
    <row r="30044" spans="2:2">
      <c r="B30044" s="503"/>
    </row>
    <row r="30045" spans="2:2">
      <c r="B30045" s="503"/>
    </row>
    <row r="30046" spans="2:2">
      <c r="B30046" s="503"/>
    </row>
    <row r="30047" spans="2:2">
      <c r="B30047" s="503"/>
    </row>
    <row r="30048" spans="2:2">
      <c r="B30048" s="503"/>
    </row>
    <row r="30049" spans="2:2">
      <c r="B30049" s="503"/>
    </row>
    <row r="30050" spans="2:2">
      <c r="B30050" s="503"/>
    </row>
    <row r="30051" spans="2:2">
      <c r="B30051" s="503"/>
    </row>
    <row r="30052" spans="2:2">
      <c r="B30052" s="503"/>
    </row>
    <row r="30053" spans="2:2">
      <c r="B30053" s="503"/>
    </row>
    <row r="30054" spans="2:2">
      <c r="B30054" s="503"/>
    </row>
    <row r="30055" spans="2:2">
      <c r="B30055" s="503"/>
    </row>
    <row r="30056" spans="2:2">
      <c r="B30056" s="503"/>
    </row>
    <row r="30057" spans="2:2">
      <c r="B30057" s="503"/>
    </row>
    <row r="30058" spans="2:2">
      <c r="B30058" s="503"/>
    </row>
    <row r="30059" spans="2:2">
      <c r="B30059" s="503"/>
    </row>
    <row r="30060" spans="2:2">
      <c r="B30060" s="503"/>
    </row>
    <row r="30061" spans="2:2">
      <c r="B30061" s="503"/>
    </row>
    <row r="30062" spans="2:2">
      <c r="B30062" s="503"/>
    </row>
    <row r="30063" spans="2:2">
      <c r="B30063" s="503"/>
    </row>
    <row r="30064" spans="2:2">
      <c r="B30064" s="503"/>
    </row>
    <row r="30065" spans="2:2">
      <c r="B30065" s="503"/>
    </row>
    <row r="30066" spans="2:2">
      <c r="B30066" s="503"/>
    </row>
    <row r="30067" spans="2:2">
      <c r="B30067" s="503"/>
    </row>
    <row r="30068" spans="2:2">
      <c r="B30068" s="503"/>
    </row>
    <row r="30069" spans="2:2">
      <c r="B30069" s="503"/>
    </row>
    <row r="30070" spans="2:2">
      <c r="B30070" s="503"/>
    </row>
    <row r="30071" spans="2:2">
      <c r="B30071" s="503"/>
    </row>
    <row r="30072" spans="2:2">
      <c r="B30072" s="503"/>
    </row>
    <row r="30073" spans="2:2">
      <c r="B30073" s="503"/>
    </row>
    <row r="30074" spans="2:2">
      <c r="B30074" s="503"/>
    </row>
    <row r="30075" spans="2:2">
      <c r="B30075" s="503"/>
    </row>
    <row r="30076" spans="2:2">
      <c r="B30076" s="503"/>
    </row>
    <row r="30077" spans="2:2">
      <c r="B30077" s="503"/>
    </row>
    <row r="30078" spans="2:2">
      <c r="B30078" s="503"/>
    </row>
    <row r="30079" spans="2:2">
      <c r="B30079" s="503"/>
    </row>
    <row r="30080" spans="2:2">
      <c r="B30080" s="503"/>
    </row>
    <row r="30081" spans="2:2">
      <c r="B30081" s="503"/>
    </row>
    <row r="30082" spans="2:2">
      <c r="B30082" s="503"/>
    </row>
    <row r="30083" spans="2:2">
      <c r="B30083" s="503"/>
    </row>
    <row r="30084" spans="2:2">
      <c r="B30084" s="503"/>
    </row>
    <row r="30085" spans="2:2">
      <c r="B30085" s="503"/>
    </row>
    <row r="30086" spans="2:2">
      <c r="B30086" s="503"/>
    </row>
    <row r="30087" spans="2:2">
      <c r="B30087" s="503"/>
    </row>
    <row r="30088" spans="2:2">
      <c r="B30088" s="503"/>
    </row>
    <row r="30089" spans="2:2">
      <c r="B30089" s="503"/>
    </row>
    <row r="30090" spans="2:2">
      <c r="B30090" s="503"/>
    </row>
    <row r="30091" spans="2:2">
      <c r="B30091" s="503"/>
    </row>
    <row r="30092" spans="2:2">
      <c r="B30092" s="503"/>
    </row>
    <row r="30093" spans="2:2">
      <c r="B30093" s="503"/>
    </row>
    <row r="30094" spans="2:2">
      <c r="B30094" s="503"/>
    </row>
    <row r="30095" spans="2:2">
      <c r="B30095" s="503"/>
    </row>
    <row r="30096" spans="2:2">
      <c r="B30096" s="503"/>
    </row>
    <row r="30097" spans="2:2">
      <c r="B30097" s="503"/>
    </row>
    <row r="30098" spans="2:2">
      <c r="B30098" s="503"/>
    </row>
    <row r="30099" spans="2:2">
      <c r="B30099" s="503"/>
    </row>
    <row r="30100" spans="2:2">
      <c r="B30100" s="503"/>
    </row>
    <row r="30101" spans="2:2">
      <c r="B30101" s="503"/>
    </row>
    <row r="30102" spans="2:2">
      <c r="B30102" s="503"/>
    </row>
    <row r="30103" spans="2:2">
      <c r="B30103" s="503"/>
    </row>
    <row r="30104" spans="2:2">
      <c r="B30104" s="503"/>
    </row>
    <row r="30105" spans="2:2">
      <c r="B30105" s="503"/>
    </row>
    <row r="30106" spans="2:2">
      <c r="B30106" s="503"/>
    </row>
    <row r="30107" spans="2:2">
      <c r="B30107" s="503"/>
    </row>
    <row r="30108" spans="2:2">
      <c r="B30108" s="503"/>
    </row>
    <row r="30109" spans="2:2">
      <c r="B30109" s="503"/>
    </row>
    <row r="30110" spans="2:2">
      <c r="B30110" s="503"/>
    </row>
    <row r="30111" spans="2:2">
      <c r="B30111" s="503"/>
    </row>
    <row r="30112" spans="2:2">
      <c r="B30112" s="503"/>
    </row>
    <row r="30113" spans="2:2">
      <c r="B30113" s="503"/>
    </row>
    <row r="30114" spans="2:2">
      <c r="B30114" s="503"/>
    </row>
    <row r="30115" spans="2:2">
      <c r="B30115" s="503"/>
    </row>
    <row r="30116" spans="2:2">
      <c r="B30116" s="503"/>
    </row>
    <row r="30117" spans="2:2">
      <c r="B30117" s="503"/>
    </row>
    <row r="30118" spans="2:2">
      <c r="B30118" s="503"/>
    </row>
    <row r="30119" spans="2:2">
      <c r="B30119" s="503"/>
    </row>
    <row r="30120" spans="2:2">
      <c r="B30120" s="503"/>
    </row>
    <row r="30121" spans="2:2">
      <c r="B30121" s="503"/>
    </row>
    <row r="30122" spans="2:2">
      <c r="B30122" s="503"/>
    </row>
    <row r="30123" spans="2:2">
      <c r="B30123" s="503"/>
    </row>
    <row r="30124" spans="2:2">
      <c r="B30124" s="503"/>
    </row>
    <row r="30125" spans="2:2">
      <c r="B30125" s="503"/>
    </row>
    <row r="30126" spans="2:2">
      <c r="B30126" s="503"/>
    </row>
    <row r="30127" spans="2:2">
      <c r="B30127" s="503"/>
    </row>
    <row r="30128" spans="2:2">
      <c r="B30128" s="503"/>
    </row>
    <row r="30129" spans="2:2">
      <c r="B30129" s="503"/>
    </row>
    <row r="30130" spans="2:2">
      <c r="B30130" s="503"/>
    </row>
    <row r="30131" spans="2:2">
      <c r="B30131" s="503"/>
    </row>
    <row r="30132" spans="2:2">
      <c r="B30132" s="503"/>
    </row>
    <row r="30133" spans="2:2">
      <c r="B30133" s="503"/>
    </row>
    <row r="30134" spans="2:2">
      <c r="B30134" s="503"/>
    </row>
    <row r="30135" spans="2:2">
      <c r="B30135" s="503"/>
    </row>
    <row r="30136" spans="2:2">
      <c r="B30136" s="503"/>
    </row>
    <row r="30137" spans="2:2">
      <c r="B30137" s="503"/>
    </row>
    <row r="30138" spans="2:2">
      <c r="B30138" s="503"/>
    </row>
    <row r="30139" spans="2:2">
      <c r="B30139" s="503"/>
    </row>
    <row r="30140" spans="2:2">
      <c r="B30140" s="503"/>
    </row>
    <row r="30141" spans="2:2">
      <c r="B30141" s="503"/>
    </row>
    <row r="30142" spans="2:2">
      <c r="B30142" s="503"/>
    </row>
    <row r="30143" spans="2:2">
      <c r="B30143" s="503"/>
    </row>
    <row r="30144" spans="2:2">
      <c r="B30144" s="503"/>
    </row>
    <row r="30145" spans="2:2">
      <c r="B30145" s="503"/>
    </row>
    <row r="30146" spans="2:2">
      <c r="B30146" s="503"/>
    </row>
    <row r="30147" spans="2:2">
      <c r="B30147" s="503"/>
    </row>
    <row r="30148" spans="2:2">
      <c r="B30148" s="503"/>
    </row>
    <row r="30149" spans="2:2">
      <c r="B30149" s="503"/>
    </row>
    <row r="30150" spans="2:2">
      <c r="B30150" s="503"/>
    </row>
    <row r="30151" spans="2:2">
      <c r="B30151" s="503"/>
    </row>
    <row r="30152" spans="2:2">
      <c r="B30152" s="503"/>
    </row>
    <row r="30153" spans="2:2">
      <c r="B30153" s="503"/>
    </row>
    <row r="30154" spans="2:2">
      <c r="B30154" s="503"/>
    </row>
    <row r="30155" spans="2:2">
      <c r="B30155" s="503"/>
    </row>
    <row r="30156" spans="2:2">
      <c r="B30156" s="503"/>
    </row>
    <row r="30157" spans="2:2">
      <c r="B30157" s="503"/>
    </row>
    <row r="30158" spans="2:2">
      <c r="B30158" s="503"/>
    </row>
    <row r="30159" spans="2:2">
      <c r="B30159" s="503"/>
    </row>
    <row r="30160" spans="2:2">
      <c r="B30160" s="503"/>
    </row>
    <row r="30161" spans="2:2">
      <c r="B30161" s="503"/>
    </row>
    <row r="30162" spans="2:2">
      <c r="B30162" s="503"/>
    </row>
    <row r="30163" spans="2:2">
      <c r="B30163" s="503"/>
    </row>
    <row r="30164" spans="2:2">
      <c r="B30164" s="503"/>
    </row>
    <row r="30165" spans="2:2">
      <c r="B30165" s="503"/>
    </row>
    <row r="30166" spans="2:2">
      <c r="B30166" s="503"/>
    </row>
    <row r="30167" spans="2:2">
      <c r="B30167" s="503"/>
    </row>
    <row r="30168" spans="2:2">
      <c r="B30168" s="503"/>
    </row>
    <row r="30169" spans="2:2">
      <c r="B30169" s="503"/>
    </row>
    <row r="30170" spans="2:2">
      <c r="B30170" s="503"/>
    </row>
    <row r="30171" spans="2:2">
      <c r="B30171" s="503"/>
    </row>
    <row r="30172" spans="2:2">
      <c r="B30172" s="503"/>
    </row>
    <row r="30173" spans="2:2">
      <c r="B30173" s="503"/>
    </row>
    <row r="30174" spans="2:2">
      <c r="B30174" s="503"/>
    </row>
    <row r="30175" spans="2:2">
      <c r="B30175" s="503"/>
    </row>
    <row r="30176" spans="2:2">
      <c r="B30176" s="503"/>
    </row>
    <row r="30177" spans="2:2">
      <c r="B30177" s="503"/>
    </row>
    <row r="30178" spans="2:2">
      <c r="B30178" s="503"/>
    </row>
    <row r="30179" spans="2:2">
      <c r="B30179" s="503"/>
    </row>
    <row r="30180" spans="2:2">
      <c r="B30180" s="503"/>
    </row>
    <row r="30181" spans="2:2">
      <c r="B30181" s="503"/>
    </row>
    <row r="30182" spans="2:2">
      <c r="B30182" s="503"/>
    </row>
    <row r="30183" spans="2:2">
      <c r="B30183" s="503"/>
    </row>
    <row r="30184" spans="2:2">
      <c r="B30184" s="503"/>
    </row>
    <row r="30185" spans="2:2">
      <c r="B30185" s="503"/>
    </row>
    <row r="30186" spans="2:2">
      <c r="B30186" s="503"/>
    </row>
    <row r="30187" spans="2:2">
      <c r="B30187" s="503"/>
    </row>
    <row r="30188" spans="2:2">
      <c r="B30188" s="503"/>
    </row>
    <row r="30189" spans="2:2">
      <c r="B30189" s="503"/>
    </row>
    <row r="30190" spans="2:2">
      <c r="B30190" s="503"/>
    </row>
    <row r="30191" spans="2:2">
      <c r="B30191" s="503"/>
    </row>
    <row r="30192" spans="2:2">
      <c r="B30192" s="503"/>
    </row>
    <row r="30193" spans="2:2">
      <c r="B30193" s="503"/>
    </row>
    <row r="30194" spans="2:2">
      <c r="B30194" s="503"/>
    </row>
    <row r="30195" spans="2:2">
      <c r="B30195" s="503"/>
    </row>
    <row r="30196" spans="2:2">
      <c r="B30196" s="503"/>
    </row>
    <row r="30197" spans="2:2">
      <c r="B30197" s="503"/>
    </row>
    <row r="30198" spans="2:2">
      <c r="B30198" s="503"/>
    </row>
    <row r="30199" spans="2:2">
      <c r="B30199" s="503"/>
    </row>
    <row r="30200" spans="2:2">
      <c r="B30200" s="503"/>
    </row>
    <row r="30201" spans="2:2">
      <c r="B30201" s="503"/>
    </row>
    <row r="30202" spans="2:2">
      <c r="B30202" s="503"/>
    </row>
    <row r="30203" spans="2:2">
      <c r="B30203" s="503"/>
    </row>
    <row r="30204" spans="2:2">
      <c r="B30204" s="503"/>
    </row>
    <row r="30205" spans="2:2">
      <c r="B30205" s="503"/>
    </row>
    <row r="30206" spans="2:2">
      <c r="B30206" s="503"/>
    </row>
    <row r="30207" spans="2:2">
      <c r="B30207" s="503"/>
    </row>
    <row r="30208" spans="2:2">
      <c r="B30208" s="503"/>
    </row>
    <row r="30209" spans="2:2">
      <c r="B30209" s="503"/>
    </row>
    <row r="30210" spans="2:2">
      <c r="B30210" s="503"/>
    </row>
    <row r="30211" spans="2:2">
      <c r="B30211" s="503"/>
    </row>
    <row r="30212" spans="2:2">
      <c r="B30212" s="503"/>
    </row>
    <row r="30213" spans="2:2">
      <c r="B30213" s="503"/>
    </row>
    <row r="30214" spans="2:2">
      <c r="B30214" s="503"/>
    </row>
    <row r="30215" spans="2:2">
      <c r="B30215" s="503"/>
    </row>
    <row r="30216" spans="2:2">
      <c r="B30216" s="503"/>
    </row>
    <row r="30217" spans="2:2">
      <c r="B30217" s="503"/>
    </row>
    <row r="30218" spans="2:2">
      <c r="B30218" s="503"/>
    </row>
    <row r="30219" spans="2:2">
      <c r="B30219" s="503"/>
    </row>
    <row r="30220" spans="2:2">
      <c r="B30220" s="503"/>
    </row>
    <row r="30221" spans="2:2">
      <c r="B30221" s="503"/>
    </row>
    <row r="30222" spans="2:2">
      <c r="B30222" s="503"/>
    </row>
    <row r="30223" spans="2:2">
      <c r="B30223" s="503"/>
    </row>
    <row r="30224" spans="2:2">
      <c r="B30224" s="503"/>
    </row>
    <row r="30225" spans="2:2">
      <c r="B30225" s="503"/>
    </row>
    <row r="30226" spans="2:2">
      <c r="B30226" s="503"/>
    </row>
    <row r="30227" spans="2:2">
      <c r="B30227" s="503"/>
    </row>
    <row r="30228" spans="2:2">
      <c r="B30228" s="503"/>
    </row>
    <row r="30229" spans="2:2">
      <c r="B30229" s="503"/>
    </row>
    <row r="30230" spans="2:2">
      <c r="B30230" s="503"/>
    </row>
    <row r="30231" spans="2:2">
      <c r="B30231" s="503"/>
    </row>
    <row r="30232" spans="2:2">
      <c r="B30232" s="503"/>
    </row>
    <row r="30233" spans="2:2">
      <c r="B30233" s="503"/>
    </row>
    <row r="30234" spans="2:2">
      <c r="B30234" s="503"/>
    </row>
    <row r="30235" spans="2:2">
      <c r="B30235" s="503"/>
    </row>
    <row r="30236" spans="2:2">
      <c r="B30236" s="503"/>
    </row>
    <row r="30237" spans="2:2">
      <c r="B30237" s="503"/>
    </row>
    <row r="30238" spans="2:2">
      <c r="B30238" s="503"/>
    </row>
    <row r="30239" spans="2:2">
      <c r="B30239" s="503"/>
    </row>
    <row r="30240" spans="2:2">
      <c r="B30240" s="503"/>
    </row>
    <row r="30241" spans="2:2">
      <c r="B30241" s="503"/>
    </row>
    <row r="30242" spans="2:2">
      <c r="B30242" s="503"/>
    </row>
    <row r="30243" spans="2:2">
      <c r="B30243" s="503"/>
    </row>
    <row r="30244" spans="2:2">
      <c r="B30244" s="503"/>
    </row>
    <row r="30245" spans="2:2">
      <c r="B30245" s="503"/>
    </row>
    <row r="30246" spans="2:2">
      <c r="B30246" s="503"/>
    </row>
    <row r="30247" spans="2:2">
      <c r="B30247" s="503"/>
    </row>
    <row r="30248" spans="2:2">
      <c r="B30248" s="503"/>
    </row>
    <row r="30249" spans="2:2">
      <c r="B30249" s="503"/>
    </row>
    <row r="30250" spans="2:2">
      <c r="B30250" s="503"/>
    </row>
    <row r="30251" spans="2:2">
      <c r="B30251" s="503"/>
    </row>
    <row r="30252" spans="2:2">
      <c r="B30252" s="503"/>
    </row>
    <row r="30253" spans="2:2">
      <c r="B30253" s="503"/>
    </row>
    <row r="30254" spans="2:2">
      <c r="B30254" s="503"/>
    </row>
    <row r="30255" spans="2:2">
      <c r="B30255" s="503"/>
    </row>
    <row r="30256" spans="2:2">
      <c r="B30256" s="503"/>
    </row>
    <row r="30257" spans="2:2">
      <c r="B30257" s="503"/>
    </row>
    <row r="30258" spans="2:2">
      <c r="B30258" s="503"/>
    </row>
    <row r="30259" spans="2:2">
      <c r="B30259" s="503"/>
    </row>
    <row r="30260" spans="2:2">
      <c r="B30260" s="503"/>
    </row>
    <row r="30261" spans="2:2">
      <c r="B30261" s="503"/>
    </row>
    <row r="30262" spans="2:2">
      <c r="B30262" s="503"/>
    </row>
    <row r="30263" spans="2:2">
      <c r="B30263" s="503"/>
    </row>
    <row r="30264" spans="2:2">
      <c r="B30264" s="503"/>
    </row>
    <row r="30265" spans="2:2">
      <c r="B30265" s="503"/>
    </row>
    <row r="30266" spans="2:2">
      <c r="B30266" s="503"/>
    </row>
    <row r="30267" spans="2:2">
      <c r="B30267" s="503"/>
    </row>
    <row r="30268" spans="2:2">
      <c r="B30268" s="503"/>
    </row>
    <row r="30269" spans="2:2">
      <c r="B30269" s="503"/>
    </row>
    <row r="30270" spans="2:2">
      <c r="B30270" s="503"/>
    </row>
    <row r="30271" spans="2:2">
      <c r="B30271" s="503"/>
    </row>
    <row r="30272" spans="2:2">
      <c r="B30272" s="503"/>
    </row>
    <row r="30273" spans="2:2">
      <c r="B30273" s="503"/>
    </row>
    <row r="30274" spans="2:2">
      <c r="B30274" s="503"/>
    </row>
    <row r="30275" spans="2:2">
      <c r="B30275" s="503"/>
    </row>
    <row r="30276" spans="2:2">
      <c r="B30276" s="503"/>
    </row>
    <row r="30277" spans="2:2">
      <c r="B30277" s="503"/>
    </row>
    <row r="30278" spans="2:2">
      <c r="B30278" s="503"/>
    </row>
    <row r="30279" spans="2:2">
      <c r="B30279" s="503"/>
    </row>
    <row r="30280" spans="2:2">
      <c r="B30280" s="503"/>
    </row>
    <row r="30281" spans="2:2">
      <c r="B30281" s="503"/>
    </row>
    <row r="30282" spans="2:2">
      <c r="B30282" s="503"/>
    </row>
    <row r="30283" spans="2:2">
      <c r="B30283" s="503"/>
    </row>
    <row r="30284" spans="2:2">
      <c r="B30284" s="503"/>
    </row>
    <row r="30285" spans="2:2">
      <c r="B30285" s="503"/>
    </row>
    <row r="30286" spans="2:2">
      <c r="B30286" s="503"/>
    </row>
    <row r="30287" spans="2:2">
      <c r="B30287" s="503"/>
    </row>
    <row r="30288" spans="2:2">
      <c r="B30288" s="503"/>
    </row>
    <row r="30289" spans="2:2">
      <c r="B30289" s="503"/>
    </row>
    <row r="30290" spans="2:2">
      <c r="B30290" s="503"/>
    </row>
    <row r="30291" spans="2:2">
      <c r="B30291" s="503"/>
    </row>
    <row r="30292" spans="2:2">
      <c r="B30292" s="503"/>
    </row>
    <row r="30293" spans="2:2">
      <c r="B30293" s="503"/>
    </row>
    <row r="30294" spans="2:2">
      <c r="B30294" s="503"/>
    </row>
    <row r="30295" spans="2:2">
      <c r="B30295" s="503"/>
    </row>
    <row r="30296" spans="2:2">
      <c r="B30296" s="503"/>
    </row>
    <row r="30297" spans="2:2">
      <c r="B30297" s="503"/>
    </row>
    <row r="30298" spans="2:2">
      <c r="B30298" s="503"/>
    </row>
    <row r="30299" spans="2:2">
      <c r="B30299" s="503"/>
    </row>
    <row r="30300" spans="2:2">
      <c r="B30300" s="503"/>
    </row>
    <row r="30301" spans="2:2">
      <c r="B30301" s="503"/>
    </row>
    <row r="30302" spans="2:2">
      <c r="B30302" s="503"/>
    </row>
    <row r="30303" spans="2:2">
      <c r="B30303" s="503"/>
    </row>
    <row r="30304" spans="2:2">
      <c r="B30304" s="503"/>
    </row>
    <row r="30305" spans="2:2">
      <c r="B30305" s="503"/>
    </row>
    <row r="30306" spans="2:2">
      <c r="B30306" s="503"/>
    </row>
    <row r="30307" spans="2:2">
      <c r="B30307" s="503"/>
    </row>
    <row r="30308" spans="2:2">
      <c r="B30308" s="503"/>
    </row>
    <row r="30309" spans="2:2">
      <c r="B30309" s="503"/>
    </row>
    <row r="30310" spans="2:2">
      <c r="B30310" s="503"/>
    </row>
    <row r="30311" spans="2:2">
      <c r="B30311" s="503"/>
    </row>
    <row r="30312" spans="2:2">
      <c r="B30312" s="503"/>
    </row>
    <row r="30313" spans="2:2">
      <c r="B30313" s="503"/>
    </row>
    <row r="30314" spans="2:2">
      <c r="B30314" s="503"/>
    </row>
    <row r="30315" spans="2:2">
      <c r="B30315" s="503"/>
    </row>
    <row r="30316" spans="2:2">
      <c r="B30316" s="503"/>
    </row>
    <row r="30317" spans="2:2">
      <c r="B30317" s="503"/>
    </row>
    <row r="30318" spans="2:2">
      <c r="B30318" s="503"/>
    </row>
    <row r="30319" spans="2:2">
      <c r="B30319" s="503"/>
    </row>
    <row r="30320" spans="2:2">
      <c r="B30320" s="503"/>
    </row>
    <row r="30321" spans="2:2">
      <c r="B30321" s="503"/>
    </row>
    <row r="30322" spans="2:2">
      <c r="B30322" s="503"/>
    </row>
    <row r="30323" spans="2:2">
      <c r="B30323" s="503"/>
    </row>
    <row r="30324" spans="2:2">
      <c r="B30324" s="503"/>
    </row>
    <row r="30325" spans="2:2">
      <c r="B30325" s="503"/>
    </row>
    <row r="30326" spans="2:2">
      <c r="B30326" s="503"/>
    </row>
    <row r="30327" spans="2:2">
      <c r="B30327" s="503"/>
    </row>
    <row r="30328" spans="2:2">
      <c r="B30328" s="503"/>
    </row>
    <row r="30329" spans="2:2">
      <c r="B30329" s="503"/>
    </row>
    <row r="30330" spans="2:2">
      <c r="B30330" s="503"/>
    </row>
    <row r="30331" spans="2:2">
      <c r="B30331" s="503"/>
    </row>
    <row r="30332" spans="2:2">
      <c r="B30332" s="503"/>
    </row>
    <row r="30333" spans="2:2">
      <c r="B30333" s="503"/>
    </row>
    <row r="30334" spans="2:2">
      <c r="B30334" s="503"/>
    </row>
    <row r="30335" spans="2:2">
      <c r="B30335" s="503"/>
    </row>
    <row r="30336" spans="2:2">
      <c r="B30336" s="503"/>
    </row>
    <row r="30337" spans="2:2">
      <c r="B30337" s="503"/>
    </row>
    <row r="30338" spans="2:2">
      <c r="B30338" s="503"/>
    </row>
    <row r="30339" spans="2:2">
      <c r="B30339" s="503"/>
    </row>
    <row r="30340" spans="2:2">
      <c r="B30340" s="503"/>
    </row>
    <row r="30341" spans="2:2">
      <c r="B30341" s="503"/>
    </row>
    <row r="30342" spans="2:2">
      <c r="B30342" s="503"/>
    </row>
    <row r="30343" spans="2:2">
      <c r="B30343" s="503"/>
    </row>
    <row r="30344" spans="2:2">
      <c r="B30344" s="503"/>
    </row>
    <row r="30345" spans="2:2">
      <c r="B30345" s="503"/>
    </row>
    <row r="30346" spans="2:2">
      <c r="B30346" s="503"/>
    </row>
    <row r="30347" spans="2:2">
      <c r="B30347" s="503"/>
    </row>
    <row r="30348" spans="2:2">
      <c r="B30348" s="503"/>
    </row>
    <row r="30349" spans="2:2">
      <c r="B30349" s="503"/>
    </row>
    <row r="30350" spans="2:2">
      <c r="B30350" s="503"/>
    </row>
    <row r="30351" spans="2:2">
      <c r="B30351" s="503"/>
    </row>
    <row r="30352" spans="2:2">
      <c r="B30352" s="503"/>
    </row>
    <row r="30353" spans="2:2">
      <c r="B30353" s="503"/>
    </row>
    <row r="30354" spans="2:2">
      <c r="B30354" s="503"/>
    </row>
    <row r="30355" spans="2:2">
      <c r="B30355" s="503"/>
    </row>
    <row r="30356" spans="2:2">
      <c r="B30356" s="503"/>
    </row>
    <row r="30357" spans="2:2">
      <c r="B30357" s="503"/>
    </row>
    <row r="30358" spans="2:2">
      <c r="B30358" s="503"/>
    </row>
    <row r="30359" spans="2:2">
      <c r="B30359" s="503"/>
    </row>
    <row r="30360" spans="2:2">
      <c r="B30360" s="503"/>
    </row>
    <row r="30361" spans="2:2">
      <c r="B30361" s="503"/>
    </row>
    <row r="30362" spans="2:2">
      <c r="B30362" s="503"/>
    </row>
    <row r="30363" spans="2:2">
      <c r="B30363" s="503"/>
    </row>
    <row r="30364" spans="2:2">
      <c r="B30364" s="503"/>
    </row>
    <row r="30365" spans="2:2">
      <c r="B30365" s="503"/>
    </row>
    <row r="30366" spans="2:2">
      <c r="B30366" s="503"/>
    </row>
    <row r="30367" spans="2:2">
      <c r="B30367" s="503"/>
    </row>
    <row r="30368" spans="2:2">
      <c r="B30368" s="503"/>
    </row>
    <row r="30369" spans="2:2">
      <c r="B30369" s="503"/>
    </row>
    <row r="30370" spans="2:2">
      <c r="B30370" s="503"/>
    </row>
    <row r="30371" spans="2:2">
      <c r="B30371" s="503"/>
    </row>
    <row r="30372" spans="2:2">
      <c r="B30372" s="503"/>
    </row>
    <row r="30373" spans="2:2">
      <c r="B30373" s="503"/>
    </row>
    <row r="30374" spans="2:2">
      <c r="B30374" s="503"/>
    </row>
    <row r="30375" spans="2:2">
      <c r="B30375" s="503"/>
    </row>
    <row r="30376" spans="2:2">
      <c r="B30376" s="503"/>
    </row>
    <row r="30377" spans="2:2">
      <c r="B30377" s="503"/>
    </row>
    <row r="30378" spans="2:2">
      <c r="B30378" s="503"/>
    </row>
    <row r="30379" spans="2:2">
      <c r="B30379" s="503"/>
    </row>
    <row r="30380" spans="2:2">
      <c r="B30380" s="503"/>
    </row>
    <row r="30381" spans="2:2">
      <c r="B30381" s="503"/>
    </row>
    <row r="30382" spans="2:2">
      <c r="B30382" s="503"/>
    </row>
    <row r="30383" spans="2:2">
      <c r="B30383" s="503"/>
    </row>
    <row r="30384" spans="2:2">
      <c r="B30384" s="503"/>
    </row>
    <row r="30385" spans="2:2">
      <c r="B30385" s="503"/>
    </row>
    <row r="30386" spans="2:2">
      <c r="B30386" s="503"/>
    </row>
    <row r="30387" spans="2:2">
      <c r="B30387" s="503"/>
    </row>
    <row r="30388" spans="2:2">
      <c r="B30388" s="503"/>
    </row>
    <row r="30389" spans="2:2">
      <c r="B30389" s="503"/>
    </row>
    <row r="30390" spans="2:2">
      <c r="B30390" s="503"/>
    </row>
    <row r="30391" spans="2:2">
      <c r="B30391" s="503"/>
    </row>
    <row r="30392" spans="2:2">
      <c r="B30392" s="503"/>
    </row>
    <row r="30393" spans="2:2">
      <c r="B30393" s="503"/>
    </row>
    <row r="30394" spans="2:2">
      <c r="B30394" s="503"/>
    </row>
    <row r="30395" spans="2:2">
      <c r="B30395" s="503"/>
    </row>
    <row r="30396" spans="2:2">
      <c r="B30396" s="503"/>
    </row>
    <row r="30397" spans="2:2">
      <c r="B30397" s="503"/>
    </row>
    <row r="30398" spans="2:2">
      <c r="B30398" s="503"/>
    </row>
    <row r="30399" spans="2:2">
      <c r="B30399" s="503"/>
    </row>
    <row r="30400" spans="2:2">
      <c r="B30400" s="503"/>
    </row>
    <row r="30401" spans="2:2">
      <c r="B30401" s="503"/>
    </row>
    <row r="30402" spans="2:2">
      <c r="B30402" s="503"/>
    </row>
    <row r="30403" spans="2:2">
      <c r="B30403" s="503"/>
    </row>
    <row r="30404" spans="2:2">
      <c r="B30404" s="503"/>
    </row>
    <row r="30405" spans="2:2">
      <c r="B30405" s="503"/>
    </row>
    <row r="30406" spans="2:2">
      <c r="B30406" s="503"/>
    </row>
    <row r="30407" spans="2:2">
      <c r="B30407" s="503"/>
    </row>
    <row r="30408" spans="2:2">
      <c r="B30408" s="503"/>
    </row>
    <row r="30409" spans="2:2">
      <c r="B30409" s="503"/>
    </row>
    <row r="30410" spans="2:2">
      <c r="B30410" s="503"/>
    </row>
    <row r="30411" spans="2:2">
      <c r="B30411" s="503"/>
    </row>
    <row r="30412" spans="2:2">
      <c r="B30412" s="503"/>
    </row>
    <row r="30413" spans="2:2">
      <c r="B30413" s="503"/>
    </row>
    <row r="30414" spans="2:2">
      <c r="B30414" s="503"/>
    </row>
    <row r="30415" spans="2:2">
      <c r="B30415" s="503"/>
    </row>
    <row r="30416" spans="2:2">
      <c r="B30416" s="503"/>
    </row>
    <row r="30417" spans="2:2">
      <c r="B30417" s="503"/>
    </row>
    <row r="30418" spans="2:2">
      <c r="B30418" s="503"/>
    </row>
    <row r="30419" spans="2:2">
      <c r="B30419" s="503"/>
    </row>
    <row r="30420" spans="2:2">
      <c r="B30420" s="503"/>
    </row>
    <row r="30421" spans="2:2">
      <c r="B30421" s="503"/>
    </row>
    <row r="30422" spans="2:2">
      <c r="B30422" s="503"/>
    </row>
    <row r="30423" spans="2:2">
      <c r="B30423" s="503"/>
    </row>
    <row r="30424" spans="2:2">
      <c r="B30424" s="503"/>
    </row>
    <row r="30425" spans="2:2">
      <c r="B30425" s="503"/>
    </row>
    <row r="30426" spans="2:2">
      <c r="B30426" s="503"/>
    </row>
    <row r="30427" spans="2:2">
      <c r="B30427" s="503"/>
    </row>
    <row r="30428" spans="2:2">
      <c r="B30428" s="503"/>
    </row>
    <row r="30429" spans="2:2">
      <c r="B30429" s="503"/>
    </row>
    <row r="30430" spans="2:2">
      <c r="B30430" s="503"/>
    </row>
    <row r="30431" spans="2:2">
      <c r="B30431" s="503"/>
    </row>
    <row r="30432" spans="2:2">
      <c r="B30432" s="503"/>
    </row>
    <row r="30433" spans="2:2">
      <c r="B30433" s="503"/>
    </row>
    <row r="30434" spans="2:2">
      <c r="B30434" s="503"/>
    </row>
    <row r="30435" spans="2:2">
      <c r="B30435" s="503"/>
    </row>
    <row r="30436" spans="2:2">
      <c r="B30436" s="503"/>
    </row>
    <row r="30437" spans="2:2">
      <c r="B30437" s="503"/>
    </row>
    <row r="30438" spans="2:2">
      <c r="B30438" s="503"/>
    </row>
    <row r="30439" spans="2:2">
      <c r="B30439" s="503"/>
    </row>
    <row r="30440" spans="2:2">
      <c r="B30440" s="503"/>
    </row>
    <row r="30441" spans="2:2">
      <c r="B30441" s="503"/>
    </row>
    <row r="30442" spans="2:2">
      <c r="B30442" s="503"/>
    </row>
    <row r="30443" spans="2:2">
      <c r="B30443" s="503"/>
    </row>
    <row r="30444" spans="2:2">
      <c r="B30444" s="503"/>
    </row>
    <row r="30445" spans="2:2">
      <c r="B30445" s="503"/>
    </row>
    <row r="30446" spans="2:2">
      <c r="B30446" s="503"/>
    </row>
    <row r="30447" spans="2:2">
      <c r="B30447" s="503"/>
    </row>
    <row r="30448" spans="2:2">
      <c r="B30448" s="503"/>
    </row>
    <row r="30449" spans="2:2">
      <c r="B30449" s="503"/>
    </row>
    <row r="30450" spans="2:2">
      <c r="B30450" s="503"/>
    </row>
    <row r="30451" spans="2:2">
      <c r="B30451" s="503"/>
    </row>
    <row r="30452" spans="2:2">
      <c r="B30452" s="503"/>
    </row>
    <row r="30453" spans="2:2">
      <c r="B30453" s="503"/>
    </row>
    <row r="30454" spans="2:2">
      <c r="B30454" s="503"/>
    </row>
    <row r="30455" spans="2:2">
      <c r="B30455" s="503"/>
    </row>
    <row r="30456" spans="2:2">
      <c r="B30456" s="503"/>
    </row>
    <row r="30457" spans="2:2">
      <c r="B30457" s="503"/>
    </row>
    <row r="30458" spans="2:2">
      <c r="B30458" s="503"/>
    </row>
    <row r="30459" spans="2:2">
      <c r="B30459" s="503"/>
    </row>
    <row r="30460" spans="2:2">
      <c r="B30460" s="503"/>
    </row>
    <row r="30461" spans="2:2">
      <c r="B30461" s="503"/>
    </row>
    <row r="30462" spans="2:2">
      <c r="B30462" s="503"/>
    </row>
    <row r="30463" spans="2:2">
      <c r="B30463" s="503"/>
    </row>
    <row r="30464" spans="2:2">
      <c r="B30464" s="503"/>
    </row>
    <row r="30465" spans="2:2">
      <c r="B30465" s="503"/>
    </row>
    <row r="30466" spans="2:2">
      <c r="B30466" s="503"/>
    </row>
    <row r="30467" spans="2:2">
      <c r="B30467" s="503"/>
    </row>
    <row r="30468" spans="2:2">
      <c r="B30468" s="503"/>
    </row>
    <row r="30469" spans="2:2">
      <c r="B30469" s="503"/>
    </row>
    <row r="30470" spans="2:2">
      <c r="B30470" s="503"/>
    </row>
    <row r="30471" spans="2:2">
      <c r="B30471" s="503"/>
    </row>
    <row r="30472" spans="2:2">
      <c r="B30472" s="503"/>
    </row>
    <row r="30473" spans="2:2">
      <c r="B30473" s="503"/>
    </row>
    <row r="30474" spans="2:2">
      <c r="B30474" s="503"/>
    </row>
    <row r="30475" spans="2:2">
      <c r="B30475" s="503"/>
    </row>
    <row r="30476" spans="2:2">
      <c r="B30476" s="503"/>
    </row>
    <row r="30477" spans="2:2">
      <c r="B30477" s="503"/>
    </row>
    <row r="30478" spans="2:2">
      <c r="B30478" s="503"/>
    </row>
    <row r="30479" spans="2:2">
      <c r="B30479" s="503"/>
    </row>
    <row r="30480" spans="2:2">
      <c r="B30480" s="503"/>
    </row>
    <row r="30481" spans="2:2">
      <c r="B30481" s="503"/>
    </row>
    <row r="30482" spans="2:2">
      <c r="B30482" s="503"/>
    </row>
    <row r="30483" spans="2:2">
      <c r="B30483" s="503"/>
    </row>
    <row r="30484" spans="2:2">
      <c r="B30484" s="503"/>
    </row>
    <row r="30485" spans="2:2">
      <c r="B30485" s="503"/>
    </row>
    <row r="30486" spans="2:2">
      <c r="B30486" s="503"/>
    </row>
    <row r="30487" spans="2:2">
      <c r="B30487" s="503"/>
    </row>
    <row r="30488" spans="2:2">
      <c r="B30488" s="503"/>
    </row>
    <row r="30489" spans="2:2">
      <c r="B30489" s="503"/>
    </row>
    <row r="30490" spans="2:2">
      <c r="B30490" s="503"/>
    </row>
    <row r="30491" spans="2:2">
      <c r="B30491" s="503"/>
    </row>
    <row r="30492" spans="2:2">
      <c r="B30492" s="503"/>
    </row>
    <row r="30493" spans="2:2">
      <c r="B30493" s="503"/>
    </row>
    <row r="30494" spans="2:2">
      <c r="B30494" s="503"/>
    </row>
    <row r="30495" spans="2:2">
      <c r="B30495" s="503"/>
    </row>
    <row r="30496" spans="2:2">
      <c r="B30496" s="503"/>
    </row>
    <row r="30497" spans="2:2">
      <c r="B30497" s="503"/>
    </row>
    <row r="30498" spans="2:2">
      <c r="B30498" s="503"/>
    </row>
    <row r="30499" spans="2:2">
      <c r="B30499" s="503"/>
    </row>
    <row r="30500" spans="2:2">
      <c r="B30500" s="503"/>
    </row>
    <row r="30501" spans="2:2">
      <c r="B30501" s="503"/>
    </row>
    <row r="30502" spans="2:2">
      <c r="B30502" s="503"/>
    </row>
    <row r="30503" spans="2:2">
      <c r="B30503" s="503"/>
    </row>
    <row r="30504" spans="2:2">
      <c r="B30504" s="503"/>
    </row>
    <row r="30505" spans="2:2">
      <c r="B30505" s="503"/>
    </row>
    <row r="30506" spans="2:2">
      <c r="B30506" s="503"/>
    </row>
    <row r="30507" spans="2:2">
      <c r="B30507" s="503"/>
    </row>
    <row r="30508" spans="2:2">
      <c r="B30508" s="503"/>
    </row>
    <row r="30509" spans="2:2">
      <c r="B30509" s="503"/>
    </row>
    <row r="30510" spans="2:2">
      <c r="B30510" s="503"/>
    </row>
    <row r="30511" spans="2:2">
      <c r="B30511" s="503"/>
    </row>
    <row r="30512" spans="2:2">
      <c r="B30512" s="503"/>
    </row>
    <row r="30513" spans="2:2">
      <c r="B30513" s="503"/>
    </row>
    <row r="30514" spans="2:2">
      <c r="B30514" s="503"/>
    </row>
    <row r="30515" spans="2:2">
      <c r="B30515" s="503"/>
    </row>
    <row r="30516" spans="2:2">
      <c r="B30516" s="503"/>
    </row>
    <row r="30517" spans="2:2">
      <c r="B30517" s="503"/>
    </row>
    <row r="30518" spans="2:2">
      <c r="B30518" s="503"/>
    </row>
    <row r="30519" spans="2:2">
      <c r="B30519" s="503"/>
    </row>
    <row r="30520" spans="2:2">
      <c r="B30520" s="503"/>
    </row>
    <row r="30521" spans="2:2">
      <c r="B30521" s="503"/>
    </row>
    <row r="30522" spans="2:2">
      <c r="B30522" s="503"/>
    </row>
    <row r="30523" spans="2:2">
      <c r="B30523" s="503"/>
    </row>
    <row r="30524" spans="2:2">
      <c r="B30524" s="503"/>
    </row>
    <row r="30525" spans="2:2">
      <c r="B30525" s="503"/>
    </row>
    <row r="30526" spans="2:2">
      <c r="B30526" s="503"/>
    </row>
    <row r="30527" spans="2:2">
      <c r="B30527" s="503"/>
    </row>
    <row r="30528" spans="2:2">
      <c r="B30528" s="503"/>
    </row>
    <row r="30529" spans="2:2">
      <c r="B30529" s="503"/>
    </row>
    <row r="30530" spans="2:2">
      <c r="B30530" s="503"/>
    </row>
    <row r="30531" spans="2:2">
      <c r="B30531" s="503"/>
    </row>
    <row r="30532" spans="2:2">
      <c r="B30532" s="503"/>
    </row>
    <row r="30533" spans="2:2">
      <c r="B30533" s="503"/>
    </row>
    <row r="30534" spans="2:2">
      <c r="B30534" s="503"/>
    </row>
    <row r="30535" spans="2:2">
      <c r="B30535" s="503"/>
    </row>
    <row r="30536" spans="2:2">
      <c r="B30536" s="503"/>
    </row>
    <row r="30537" spans="2:2">
      <c r="B30537" s="503"/>
    </row>
    <row r="30538" spans="2:2">
      <c r="B30538" s="503"/>
    </row>
    <row r="30539" spans="2:2">
      <c r="B30539" s="503"/>
    </row>
    <row r="30540" spans="2:2">
      <c r="B30540" s="503"/>
    </row>
    <row r="30541" spans="2:2">
      <c r="B30541" s="503"/>
    </row>
    <row r="30542" spans="2:2">
      <c r="B30542" s="503"/>
    </row>
    <row r="30543" spans="2:2">
      <c r="B30543" s="503"/>
    </row>
    <row r="30544" spans="2:2">
      <c r="B30544" s="503"/>
    </row>
    <row r="30545" spans="2:2">
      <c r="B30545" s="503"/>
    </row>
    <row r="30546" spans="2:2">
      <c r="B30546" s="503"/>
    </row>
    <row r="30547" spans="2:2">
      <c r="B30547" s="503"/>
    </row>
    <row r="30548" spans="2:2">
      <c r="B30548" s="503"/>
    </row>
    <row r="30549" spans="2:2">
      <c r="B30549" s="503"/>
    </row>
    <row r="30550" spans="2:2">
      <c r="B30550" s="503"/>
    </row>
    <row r="30551" spans="2:2">
      <c r="B30551" s="503"/>
    </row>
    <row r="30552" spans="2:2">
      <c r="B30552" s="503"/>
    </row>
    <row r="30553" spans="2:2">
      <c r="B30553" s="503"/>
    </row>
    <row r="30554" spans="2:2">
      <c r="B30554" s="503"/>
    </row>
    <row r="30555" spans="2:2">
      <c r="B30555" s="503"/>
    </row>
    <row r="30556" spans="2:2">
      <c r="B30556" s="503"/>
    </row>
    <row r="30557" spans="2:2">
      <c r="B30557" s="503"/>
    </row>
    <row r="30558" spans="2:2">
      <c r="B30558" s="503"/>
    </row>
    <row r="30559" spans="2:2">
      <c r="B30559" s="503"/>
    </row>
    <row r="30560" spans="2:2">
      <c r="B30560" s="503"/>
    </row>
    <row r="30561" spans="2:2">
      <c r="B30561" s="503"/>
    </row>
    <row r="30562" spans="2:2">
      <c r="B30562" s="503"/>
    </row>
    <row r="30563" spans="2:2">
      <c r="B30563" s="503"/>
    </row>
    <row r="30564" spans="2:2">
      <c r="B30564" s="503"/>
    </row>
    <row r="30565" spans="2:2">
      <c r="B30565" s="503"/>
    </row>
    <row r="30566" spans="2:2">
      <c r="B30566" s="503"/>
    </row>
    <row r="30567" spans="2:2">
      <c r="B30567" s="503"/>
    </row>
    <row r="30568" spans="2:2">
      <c r="B30568" s="503"/>
    </row>
    <row r="30569" spans="2:2">
      <c r="B30569" s="503"/>
    </row>
    <row r="30570" spans="2:2">
      <c r="B30570" s="503"/>
    </row>
    <row r="30571" spans="2:2">
      <c r="B30571" s="503"/>
    </row>
    <row r="30572" spans="2:2">
      <c r="B30572" s="503"/>
    </row>
    <row r="30573" spans="2:2">
      <c r="B30573" s="503"/>
    </row>
    <row r="30574" spans="2:2">
      <c r="B30574" s="503"/>
    </row>
    <row r="30575" spans="2:2">
      <c r="B30575" s="503"/>
    </row>
    <row r="30576" spans="2:2">
      <c r="B30576" s="503"/>
    </row>
    <row r="30577" spans="2:2">
      <c r="B30577" s="503"/>
    </row>
    <row r="30578" spans="2:2">
      <c r="B30578" s="503"/>
    </row>
    <row r="30579" spans="2:2">
      <c r="B30579" s="503"/>
    </row>
    <row r="30580" spans="2:2">
      <c r="B30580" s="503"/>
    </row>
    <row r="30581" spans="2:2">
      <c r="B30581" s="503"/>
    </row>
    <row r="30582" spans="2:2">
      <c r="B30582" s="503"/>
    </row>
    <row r="30583" spans="2:2">
      <c r="B30583" s="503"/>
    </row>
    <row r="30584" spans="2:2">
      <c r="B30584" s="503"/>
    </row>
    <row r="30585" spans="2:2">
      <c r="B30585" s="503"/>
    </row>
    <row r="30586" spans="2:2">
      <c r="B30586" s="503"/>
    </row>
    <row r="30587" spans="2:2">
      <c r="B30587" s="503"/>
    </row>
    <row r="30588" spans="2:2">
      <c r="B30588" s="503"/>
    </row>
    <row r="30589" spans="2:2">
      <c r="B30589" s="503"/>
    </row>
    <row r="30590" spans="2:2">
      <c r="B30590" s="503"/>
    </row>
    <row r="30591" spans="2:2">
      <c r="B30591" s="503"/>
    </row>
    <row r="30592" spans="2:2">
      <c r="B30592" s="503"/>
    </row>
    <row r="30593" spans="2:2">
      <c r="B30593" s="503"/>
    </row>
    <row r="30594" spans="2:2">
      <c r="B30594" s="503"/>
    </row>
    <row r="30595" spans="2:2">
      <c r="B30595" s="503"/>
    </row>
    <row r="30596" spans="2:2">
      <c r="B30596" s="503"/>
    </row>
    <row r="30597" spans="2:2">
      <c r="B30597" s="503"/>
    </row>
    <row r="30598" spans="2:2">
      <c r="B30598" s="503"/>
    </row>
    <row r="30599" spans="2:2">
      <c r="B30599" s="503"/>
    </row>
    <row r="30600" spans="2:2">
      <c r="B30600" s="503"/>
    </row>
    <row r="30601" spans="2:2">
      <c r="B30601" s="503"/>
    </row>
    <row r="30602" spans="2:2">
      <c r="B30602" s="503"/>
    </row>
    <row r="30603" spans="2:2">
      <c r="B30603" s="503"/>
    </row>
    <row r="30604" spans="2:2">
      <c r="B30604" s="503"/>
    </row>
    <row r="30605" spans="2:2">
      <c r="B30605" s="503"/>
    </row>
    <row r="30606" spans="2:2">
      <c r="B30606" s="503"/>
    </row>
    <row r="30607" spans="2:2">
      <c r="B30607" s="503"/>
    </row>
    <row r="30608" spans="2:2">
      <c r="B30608" s="503"/>
    </row>
    <row r="30609" spans="2:2">
      <c r="B30609" s="503"/>
    </row>
    <row r="30610" spans="2:2">
      <c r="B30610" s="503"/>
    </row>
    <row r="30611" spans="2:2">
      <c r="B30611" s="503"/>
    </row>
    <row r="30612" spans="2:2">
      <c r="B30612" s="503"/>
    </row>
    <row r="30613" spans="2:2">
      <c r="B30613" s="503"/>
    </row>
    <row r="30614" spans="2:2">
      <c r="B30614" s="503"/>
    </row>
    <row r="30615" spans="2:2">
      <c r="B30615" s="503"/>
    </row>
    <row r="30616" spans="2:2">
      <c r="B30616" s="503"/>
    </row>
    <row r="30617" spans="2:2">
      <c r="B30617" s="503"/>
    </row>
    <row r="30618" spans="2:2">
      <c r="B30618" s="503"/>
    </row>
    <row r="30619" spans="2:2">
      <c r="B30619" s="503"/>
    </row>
    <row r="30620" spans="2:2">
      <c r="B30620" s="503"/>
    </row>
    <row r="30621" spans="2:2">
      <c r="B30621" s="503"/>
    </row>
    <row r="30622" spans="2:2">
      <c r="B30622" s="503"/>
    </row>
    <row r="30623" spans="2:2">
      <c r="B30623" s="503"/>
    </row>
    <row r="30624" spans="2:2">
      <c r="B30624" s="503"/>
    </row>
    <row r="30625" spans="2:2">
      <c r="B30625" s="503"/>
    </row>
    <row r="30626" spans="2:2">
      <c r="B30626" s="503"/>
    </row>
    <row r="30627" spans="2:2">
      <c r="B30627" s="503"/>
    </row>
    <row r="30628" spans="2:2">
      <c r="B30628" s="503"/>
    </row>
    <row r="30629" spans="2:2">
      <c r="B30629" s="503"/>
    </row>
    <row r="30630" spans="2:2">
      <c r="B30630" s="503"/>
    </row>
    <row r="30631" spans="2:2">
      <c r="B30631" s="503"/>
    </row>
    <row r="30632" spans="2:2">
      <c r="B30632" s="503"/>
    </row>
    <row r="30633" spans="2:2">
      <c r="B30633" s="503"/>
    </row>
    <row r="30634" spans="2:2">
      <c r="B30634" s="503"/>
    </row>
    <row r="30635" spans="2:2">
      <c r="B30635" s="503"/>
    </row>
    <row r="30636" spans="2:2">
      <c r="B30636" s="503"/>
    </row>
    <row r="30637" spans="2:2">
      <c r="B30637" s="503"/>
    </row>
    <row r="30638" spans="2:2">
      <c r="B30638" s="503"/>
    </row>
    <row r="30639" spans="2:2">
      <c r="B30639" s="503"/>
    </row>
    <row r="30640" spans="2:2">
      <c r="B30640" s="503"/>
    </row>
    <row r="30641" spans="2:2">
      <c r="B30641" s="503"/>
    </row>
    <row r="30642" spans="2:2">
      <c r="B30642" s="503"/>
    </row>
    <row r="30643" spans="2:2">
      <c r="B30643" s="503"/>
    </row>
    <row r="30644" spans="2:2">
      <c r="B30644" s="503"/>
    </row>
    <row r="30645" spans="2:2">
      <c r="B30645" s="503"/>
    </row>
    <row r="30646" spans="2:2">
      <c r="B30646" s="503"/>
    </row>
    <row r="30647" spans="2:2">
      <c r="B30647" s="503"/>
    </row>
    <row r="30648" spans="2:2">
      <c r="B30648" s="503"/>
    </row>
    <row r="30649" spans="2:2">
      <c r="B30649" s="503"/>
    </row>
    <row r="30650" spans="2:2">
      <c r="B30650" s="503"/>
    </row>
    <row r="30651" spans="2:2">
      <c r="B30651" s="503"/>
    </row>
    <row r="30652" spans="2:2">
      <c r="B30652" s="503"/>
    </row>
    <row r="30653" spans="2:2">
      <c r="B30653" s="503"/>
    </row>
    <row r="30654" spans="2:2">
      <c r="B30654" s="503"/>
    </row>
    <row r="30655" spans="2:2">
      <c r="B30655" s="503"/>
    </row>
    <row r="30656" spans="2:2">
      <c r="B30656" s="503"/>
    </row>
    <row r="30657" spans="2:2">
      <c r="B30657" s="503"/>
    </row>
    <row r="30658" spans="2:2">
      <c r="B30658" s="503"/>
    </row>
    <row r="30659" spans="2:2">
      <c r="B30659" s="503"/>
    </row>
    <row r="30660" spans="2:2">
      <c r="B30660" s="503"/>
    </row>
    <row r="30661" spans="2:2">
      <c r="B30661" s="503"/>
    </row>
    <row r="30662" spans="2:2">
      <c r="B30662" s="503"/>
    </row>
    <row r="30663" spans="2:2">
      <c r="B30663" s="503"/>
    </row>
    <row r="30664" spans="2:2">
      <c r="B30664" s="503"/>
    </row>
    <row r="30665" spans="2:2">
      <c r="B30665" s="503"/>
    </row>
    <row r="30666" spans="2:2">
      <c r="B30666" s="503"/>
    </row>
    <row r="30667" spans="2:2">
      <c r="B30667" s="503"/>
    </row>
    <row r="30668" spans="2:2">
      <c r="B30668" s="503"/>
    </row>
    <row r="30669" spans="2:2">
      <c r="B30669" s="503"/>
    </row>
    <row r="30670" spans="2:2">
      <c r="B30670" s="503"/>
    </row>
    <row r="30671" spans="2:2">
      <c r="B30671" s="503"/>
    </row>
    <row r="30672" spans="2:2">
      <c r="B30672" s="503"/>
    </row>
    <row r="30673" spans="2:2">
      <c r="B30673" s="503"/>
    </row>
    <row r="30674" spans="2:2">
      <c r="B30674" s="503"/>
    </row>
    <row r="30675" spans="2:2">
      <c r="B30675" s="503"/>
    </row>
    <row r="30676" spans="2:2">
      <c r="B30676" s="503"/>
    </row>
    <row r="30677" spans="2:2">
      <c r="B30677" s="503"/>
    </row>
    <row r="30678" spans="2:2">
      <c r="B30678" s="503"/>
    </row>
    <row r="30679" spans="2:2">
      <c r="B30679" s="503"/>
    </row>
    <row r="30680" spans="2:2">
      <c r="B30680" s="503"/>
    </row>
    <row r="30681" spans="2:2">
      <c r="B30681" s="503"/>
    </row>
    <row r="30682" spans="2:2">
      <c r="B30682" s="503"/>
    </row>
    <row r="30683" spans="2:2">
      <c r="B30683" s="503"/>
    </row>
    <row r="30684" spans="2:2">
      <c r="B30684" s="503"/>
    </row>
    <row r="30685" spans="2:2">
      <c r="B30685" s="503"/>
    </row>
    <row r="30686" spans="2:2">
      <c r="B30686" s="503"/>
    </row>
    <row r="30687" spans="2:2">
      <c r="B30687" s="503"/>
    </row>
    <row r="30688" spans="2:2">
      <c r="B30688" s="503"/>
    </row>
    <row r="30689" spans="2:2">
      <c r="B30689" s="503"/>
    </row>
    <row r="30690" spans="2:2">
      <c r="B30690" s="503"/>
    </row>
    <row r="30691" spans="2:2">
      <c r="B30691" s="503"/>
    </row>
    <row r="30692" spans="2:2">
      <c r="B30692" s="503"/>
    </row>
    <row r="30693" spans="2:2">
      <c r="B30693" s="503"/>
    </row>
    <row r="30694" spans="2:2">
      <c r="B30694" s="503"/>
    </row>
    <row r="30695" spans="2:2">
      <c r="B30695" s="503"/>
    </row>
    <row r="30696" spans="2:2">
      <c r="B30696" s="503"/>
    </row>
    <row r="30697" spans="2:2">
      <c r="B30697" s="503"/>
    </row>
    <row r="30698" spans="2:2">
      <c r="B30698" s="503"/>
    </row>
    <row r="30699" spans="2:2">
      <c r="B30699" s="503"/>
    </row>
    <row r="30700" spans="2:2">
      <c r="B30700" s="503"/>
    </row>
    <row r="30701" spans="2:2">
      <c r="B30701" s="503"/>
    </row>
    <row r="30702" spans="2:2">
      <c r="B30702" s="503"/>
    </row>
    <row r="30703" spans="2:2">
      <c r="B30703" s="503"/>
    </row>
    <row r="30704" spans="2:2">
      <c r="B30704" s="503"/>
    </row>
    <row r="30705" spans="2:2">
      <c r="B30705" s="503"/>
    </row>
    <row r="30706" spans="2:2">
      <c r="B30706" s="503"/>
    </row>
    <row r="30707" spans="2:2">
      <c r="B30707" s="503"/>
    </row>
    <row r="30708" spans="2:2">
      <c r="B30708" s="503"/>
    </row>
    <row r="30709" spans="2:2">
      <c r="B30709" s="503"/>
    </row>
    <row r="30710" spans="2:2">
      <c r="B30710" s="503"/>
    </row>
    <row r="30711" spans="2:2">
      <c r="B30711" s="503"/>
    </row>
    <row r="30712" spans="2:2">
      <c r="B30712" s="503"/>
    </row>
    <row r="30713" spans="2:2">
      <c r="B30713" s="503"/>
    </row>
    <row r="30714" spans="2:2">
      <c r="B30714" s="503"/>
    </row>
    <row r="30715" spans="2:2">
      <c r="B30715" s="503"/>
    </row>
    <row r="30716" spans="2:2">
      <c r="B30716" s="503"/>
    </row>
    <row r="30717" spans="2:2">
      <c r="B30717" s="503"/>
    </row>
    <row r="30718" spans="2:2">
      <c r="B30718" s="503"/>
    </row>
    <row r="30719" spans="2:2">
      <c r="B30719" s="503"/>
    </row>
    <row r="30720" spans="2:2">
      <c r="B30720" s="503"/>
    </row>
    <row r="30721" spans="2:2">
      <c r="B30721" s="503"/>
    </row>
    <row r="30722" spans="2:2">
      <c r="B30722" s="503"/>
    </row>
    <row r="30723" spans="2:2">
      <c r="B30723" s="503"/>
    </row>
    <row r="30724" spans="2:2">
      <c r="B30724" s="503"/>
    </row>
    <row r="30725" spans="2:2">
      <c r="B30725" s="503"/>
    </row>
    <row r="30726" spans="2:2">
      <c r="B30726" s="503"/>
    </row>
    <row r="30727" spans="2:2">
      <c r="B30727" s="503"/>
    </row>
    <row r="30728" spans="2:2">
      <c r="B30728" s="503"/>
    </row>
    <row r="30729" spans="2:2">
      <c r="B30729" s="503"/>
    </row>
    <row r="30730" spans="2:2">
      <c r="B30730" s="503"/>
    </row>
    <row r="30731" spans="2:2">
      <c r="B30731" s="503"/>
    </row>
    <row r="30732" spans="2:2">
      <c r="B30732" s="503"/>
    </row>
    <row r="30733" spans="2:2">
      <c r="B30733" s="503"/>
    </row>
    <row r="30734" spans="2:2">
      <c r="B30734" s="503"/>
    </row>
    <row r="30735" spans="2:2">
      <c r="B30735" s="503"/>
    </row>
    <row r="30736" spans="2:2">
      <c r="B30736" s="503"/>
    </row>
    <row r="30737" spans="2:2">
      <c r="B30737" s="503"/>
    </row>
    <row r="30738" spans="2:2">
      <c r="B30738" s="503"/>
    </row>
    <row r="30739" spans="2:2">
      <c r="B30739" s="503"/>
    </row>
    <row r="30740" spans="2:2">
      <c r="B30740" s="503"/>
    </row>
    <row r="30741" spans="2:2">
      <c r="B30741" s="503"/>
    </row>
    <row r="30742" spans="2:2">
      <c r="B30742" s="503"/>
    </row>
    <row r="30743" spans="2:2">
      <c r="B30743" s="503"/>
    </row>
    <row r="30744" spans="2:2">
      <c r="B30744" s="503"/>
    </row>
    <row r="30745" spans="2:2">
      <c r="B30745" s="503"/>
    </row>
    <row r="30746" spans="2:2">
      <c r="B30746" s="503"/>
    </row>
    <row r="30747" spans="2:2">
      <c r="B30747" s="503"/>
    </row>
    <row r="30748" spans="2:2">
      <c r="B30748" s="503"/>
    </row>
    <row r="30749" spans="2:2">
      <c r="B30749" s="503"/>
    </row>
    <row r="30750" spans="2:2">
      <c r="B30750" s="503"/>
    </row>
    <row r="30751" spans="2:2">
      <c r="B30751" s="503"/>
    </row>
    <row r="30752" spans="2:2">
      <c r="B30752" s="503"/>
    </row>
    <row r="30753" spans="2:2">
      <c r="B30753" s="503"/>
    </row>
    <row r="30754" spans="2:2">
      <c r="B30754" s="503"/>
    </row>
    <row r="30755" spans="2:2">
      <c r="B30755" s="503"/>
    </row>
    <row r="30756" spans="2:2">
      <c r="B30756" s="503"/>
    </row>
    <row r="30757" spans="2:2">
      <c r="B30757" s="503"/>
    </row>
    <row r="30758" spans="2:2">
      <c r="B30758" s="503"/>
    </row>
    <row r="30759" spans="2:2">
      <c r="B30759" s="503"/>
    </row>
    <row r="30760" spans="2:2">
      <c r="B30760" s="503"/>
    </row>
    <row r="30761" spans="2:2">
      <c r="B30761" s="503"/>
    </row>
    <row r="30762" spans="2:2">
      <c r="B30762" s="503"/>
    </row>
    <row r="30763" spans="2:2">
      <c r="B30763" s="503"/>
    </row>
    <row r="30764" spans="2:2">
      <c r="B30764" s="503"/>
    </row>
    <row r="30765" spans="2:2">
      <c r="B30765" s="503"/>
    </row>
    <row r="30766" spans="2:2">
      <c r="B30766" s="503"/>
    </row>
    <row r="30767" spans="2:2">
      <c r="B30767" s="503"/>
    </row>
    <row r="30768" spans="2:2">
      <c r="B30768" s="503"/>
    </row>
    <row r="30769" spans="2:2">
      <c r="B30769" s="503"/>
    </row>
    <row r="30770" spans="2:2">
      <c r="B30770" s="503"/>
    </row>
    <row r="30771" spans="2:2">
      <c r="B30771" s="503"/>
    </row>
    <row r="30772" spans="2:2">
      <c r="B30772" s="503"/>
    </row>
    <row r="30773" spans="2:2">
      <c r="B30773" s="503"/>
    </row>
    <row r="30774" spans="2:2">
      <c r="B30774" s="503"/>
    </row>
    <row r="30775" spans="2:2">
      <c r="B30775" s="503"/>
    </row>
    <row r="30776" spans="2:2">
      <c r="B30776" s="503"/>
    </row>
    <row r="30777" spans="2:2">
      <c r="B30777" s="503"/>
    </row>
    <row r="30778" spans="2:2">
      <c r="B30778" s="503"/>
    </row>
    <row r="30779" spans="2:2">
      <c r="B30779" s="503"/>
    </row>
    <row r="30780" spans="2:2">
      <c r="B30780" s="503"/>
    </row>
    <row r="30781" spans="2:2">
      <c r="B30781" s="503"/>
    </row>
    <row r="30782" spans="2:2">
      <c r="B30782" s="503"/>
    </row>
    <row r="30783" spans="2:2">
      <c r="B30783" s="503"/>
    </row>
    <row r="30784" spans="2:2">
      <c r="B30784" s="503"/>
    </row>
    <row r="30785" spans="2:2">
      <c r="B30785" s="503"/>
    </row>
    <row r="30786" spans="2:2">
      <c r="B30786" s="503"/>
    </row>
    <row r="30787" spans="2:2">
      <c r="B30787" s="503"/>
    </row>
    <row r="30788" spans="2:2">
      <c r="B30788" s="503"/>
    </row>
    <row r="30789" spans="2:2">
      <c r="B30789" s="503"/>
    </row>
    <row r="30790" spans="2:2">
      <c r="B30790" s="503"/>
    </row>
    <row r="30791" spans="2:2">
      <c r="B30791" s="503"/>
    </row>
    <row r="30792" spans="2:2">
      <c r="B30792" s="503"/>
    </row>
    <row r="30793" spans="2:2">
      <c r="B30793" s="503"/>
    </row>
    <row r="30794" spans="2:2">
      <c r="B30794" s="503"/>
    </row>
    <row r="30795" spans="2:2">
      <c r="B30795" s="503"/>
    </row>
    <row r="30796" spans="2:2">
      <c r="B30796" s="503"/>
    </row>
    <row r="30797" spans="2:2">
      <c r="B30797" s="503"/>
    </row>
    <row r="30798" spans="2:2">
      <c r="B30798" s="503"/>
    </row>
    <row r="30799" spans="2:2">
      <c r="B30799" s="503"/>
    </row>
    <row r="30800" spans="2:2">
      <c r="B30800" s="503"/>
    </row>
    <row r="30801" spans="2:2">
      <c r="B30801" s="503"/>
    </row>
    <row r="30802" spans="2:2">
      <c r="B30802" s="503"/>
    </row>
    <row r="30803" spans="2:2">
      <c r="B30803" s="503"/>
    </row>
    <row r="30804" spans="2:2">
      <c r="B30804" s="503"/>
    </row>
    <row r="30805" spans="2:2">
      <c r="B30805" s="503"/>
    </row>
    <row r="30806" spans="2:2">
      <c r="B30806" s="503"/>
    </row>
    <row r="30807" spans="2:2">
      <c r="B30807" s="503"/>
    </row>
    <row r="30808" spans="2:2">
      <c r="B30808" s="503"/>
    </row>
    <row r="30809" spans="2:2">
      <c r="B30809" s="503"/>
    </row>
    <row r="30810" spans="2:2">
      <c r="B30810" s="503"/>
    </row>
    <row r="30811" spans="2:2">
      <c r="B30811" s="503"/>
    </row>
    <row r="30812" spans="2:2">
      <c r="B30812" s="503"/>
    </row>
    <row r="30813" spans="2:2">
      <c r="B30813" s="503"/>
    </row>
    <row r="30814" spans="2:2">
      <c r="B30814" s="503"/>
    </row>
    <row r="30815" spans="2:2">
      <c r="B30815" s="503"/>
    </row>
    <row r="30816" spans="2:2">
      <c r="B30816" s="503"/>
    </row>
    <row r="30817" spans="2:2">
      <c r="B30817" s="503"/>
    </row>
    <row r="30818" spans="2:2">
      <c r="B30818" s="503"/>
    </row>
    <row r="30819" spans="2:2">
      <c r="B30819" s="503"/>
    </row>
    <row r="30820" spans="2:2">
      <c r="B30820" s="503"/>
    </row>
    <row r="30821" spans="2:2">
      <c r="B30821" s="503"/>
    </row>
    <row r="30822" spans="2:2">
      <c r="B30822" s="503"/>
    </row>
    <row r="30823" spans="2:2">
      <c r="B30823" s="503"/>
    </row>
    <row r="30824" spans="2:2">
      <c r="B30824" s="503"/>
    </row>
    <row r="30825" spans="2:2">
      <c r="B30825" s="503"/>
    </row>
    <row r="30826" spans="2:2">
      <c r="B30826" s="503"/>
    </row>
    <row r="30827" spans="2:2">
      <c r="B30827" s="503"/>
    </row>
    <row r="30828" spans="2:2">
      <c r="B30828" s="503"/>
    </row>
    <row r="30829" spans="2:2">
      <c r="B30829" s="503"/>
    </row>
    <row r="30830" spans="2:2">
      <c r="B30830" s="503"/>
    </row>
    <row r="30831" spans="2:2">
      <c r="B30831" s="503"/>
    </row>
    <row r="30832" spans="2:2">
      <c r="B30832" s="503"/>
    </row>
    <row r="30833" spans="2:2">
      <c r="B30833" s="503"/>
    </row>
    <row r="30834" spans="2:2">
      <c r="B30834" s="503"/>
    </row>
    <row r="30835" spans="2:2">
      <c r="B30835" s="503"/>
    </row>
    <row r="30836" spans="2:2">
      <c r="B30836" s="503"/>
    </row>
    <row r="30837" spans="2:2">
      <c r="B30837" s="503"/>
    </row>
    <row r="30838" spans="2:2">
      <c r="B30838" s="503"/>
    </row>
    <row r="30839" spans="2:2">
      <c r="B30839" s="503"/>
    </row>
    <row r="30840" spans="2:2">
      <c r="B30840" s="503"/>
    </row>
    <row r="30841" spans="2:2">
      <c r="B30841" s="503"/>
    </row>
    <row r="30842" spans="2:2">
      <c r="B30842" s="503"/>
    </row>
    <row r="30843" spans="2:2">
      <c r="B30843" s="503"/>
    </row>
    <row r="30844" spans="2:2">
      <c r="B30844" s="503"/>
    </row>
    <row r="30845" spans="2:2">
      <c r="B30845" s="503"/>
    </row>
    <row r="30846" spans="2:2">
      <c r="B30846" s="503"/>
    </row>
    <row r="30847" spans="2:2">
      <c r="B30847" s="503"/>
    </row>
    <row r="30848" spans="2:2">
      <c r="B30848" s="503"/>
    </row>
    <row r="30849" spans="2:2">
      <c r="B30849" s="503"/>
    </row>
    <row r="30850" spans="2:2">
      <c r="B30850" s="503"/>
    </row>
    <row r="30851" spans="2:2">
      <c r="B30851" s="503"/>
    </row>
    <row r="30852" spans="2:2">
      <c r="B30852" s="503"/>
    </row>
    <row r="30853" spans="2:2">
      <c r="B30853" s="503"/>
    </row>
    <row r="30854" spans="2:2">
      <c r="B30854" s="503"/>
    </row>
    <row r="30855" spans="2:2">
      <c r="B30855" s="503"/>
    </row>
    <row r="30856" spans="2:2">
      <c r="B30856" s="503"/>
    </row>
    <row r="30857" spans="2:2">
      <c r="B30857" s="503"/>
    </row>
    <row r="30858" spans="2:2">
      <c r="B30858" s="503"/>
    </row>
    <row r="30859" spans="2:2">
      <c r="B30859" s="503"/>
    </row>
    <row r="30860" spans="2:2">
      <c r="B30860" s="503"/>
    </row>
    <row r="30861" spans="2:2">
      <c r="B30861" s="503"/>
    </row>
    <row r="30862" spans="2:2">
      <c r="B30862" s="503"/>
    </row>
    <row r="30863" spans="2:2">
      <c r="B30863" s="503"/>
    </row>
    <row r="30864" spans="2:2">
      <c r="B30864" s="503"/>
    </row>
    <row r="30865" spans="2:2">
      <c r="B30865" s="503"/>
    </row>
    <row r="30866" spans="2:2">
      <c r="B30866" s="503"/>
    </row>
    <row r="30867" spans="2:2">
      <c r="B30867" s="503"/>
    </row>
    <row r="30868" spans="2:2">
      <c r="B30868" s="503"/>
    </row>
    <row r="30869" spans="2:2">
      <c r="B30869" s="503"/>
    </row>
    <row r="30870" spans="2:2">
      <c r="B30870" s="503"/>
    </row>
    <row r="30871" spans="2:2">
      <c r="B30871" s="503"/>
    </row>
    <row r="30872" spans="2:2">
      <c r="B30872" s="503"/>
    </row>
    <row r="30873" spans="2:2">
      <c r="B30873" s="503"/>
    </row>
    <row r="30874" spans="2:2">
      <c r="B30874" s="503"/>
    </row>
    <row r="30875" spans="2:2">
      <c r="B30875" s="503"/>
    </row>
    <row r="30876" spans="2:2">
      <c r="B30876" s="503"/>
    </row>
    <row r="30877" spans="2:2">
      <c r="B30877" s="503"/>
    </row>
    <row r="30878" spans="2:2">
      <c r="B30878" s="503"/>
    </row>
    <row r="30879" spans="2:2">
      <c r="B30879" s="503"/>
    </row>
    <row r="30880" spans="2:2">
      <c r="B30880" s="503"/>
    </row>
    <row r="30881" spans="2:2">
      <c r="B30881" s="503"/>
    </row>
    <row r="30882" spans="2:2">
      <c r="B30882" s="503"/>
    </row>
    <row r="30883" spans="2:2">
      <c r="B30883" s="503"/>
    </row>
    <row r="30884" spans="2:2">
      <c r="B30884" s="503"/>
    </row>
    <row r="30885" spans="2:2">
      <c r="B30885" s="503"/>
    </row>
    <row r="30886" spans="2:2">
      <c r="B30886" s="503"/>
    </row>
    <row r="30887" spans="2:2">
      <c r="B30887" s="503"/>
    </row>
    <row r="30888" spans="2:2">
      <c r="B30888" s="503"/>
    </row>
    <row r="30889" spans="2:2">
      <c r="B30889" s="503"/>
    </row>
    <row r="30890" spans="2:2">
      <c r="B30890" s="503"/>
    </row>
    <row r="30891" spans="2:2">
      <c r="B30891" s="503"/>
    </row>
    <row r="30892" spans="2:2">
      <c r="B30892" s="503"/>
    </row>
    <row r="30893" spans="2:2">
      <c r="B30893" s="503"/>
    </row>
    <row r="30894" spans="2:2">
      <c r="B30894" s="503"/>
    </row>
    <row r="30895" spans="2:2">
      <c r="B30895" s="503"/>
    </row>
    <row r="30896" spans="2:2">
      <c r="B30896" s="503"/>
    </row>
    <row r="30897" spans="2:2">
      <c r="B30897" s="503"/>
    </row>
    <row r="30898" spans="2:2">
      <c r="B30898" s="503"/>
    </row>
    <row r="30899" spans="2:2">
      <c r="B30899" s="503"/>
    </row>
    <row r="30900" spans="2:2">
      <c r="B30900" s="503"/>
    </row>
    <row r="30901" spans="2:2">
      <c r="B30901" s="503"/>
    </row>
    <row r="30902" spans="2:2">
      <c r="B30902" s="503"/>
    </row>
    <row r="30903" spans="2:2">
      <c r="B30903" s="503"/>
    </row>
    <row r="30904" spans="2:2">
      <c r="B30904" s="503"/>
    </row>
    <row r="30905" spans="2:2">
      <c r="B30905" s="503"/>
    </row>
    <row r="30906" spans="2:2">
      <c r="B30906" s="503"/>
    </row>
    <row r="30907" spans="2:2">
      <c r="B30907" s="503"/>
    </row>
    <row r="30908" spans="2:2">
      <c r="B30908" s="503"/>
    </row>
    <row r="30909" spans="2:2">
      <c r="B30909" s="503"/>
    </row>
    <row r="30910" spans="2:2">
      <c r="B30910" s="503"/>
    </row>
    <row r="30911" spans="2:2">
      <c r="B30911" s="503"/>
    </row>
    <row r="30912" spans="2:2">
      <c r="B30912" s="503"/>
    </row>
    <row r="30913" spans="2:2">
      <c r="B30913" s="503"/>
    </row>
    <row r="30914" spans="2:2">
      <c r="B30914" s="503"/>
    </row>
    <row r="30915" spans="2:2">
      <c r="B30915" s="503"/>
    </row>
    <row r="30916" spans="2:2">
      <c r="B30916" s="503"/>
    </row>
    <row r="30917" spans="2:2">
      <c r="B30917" s="503"/>
    </row>
    <row r="30918" spans="2:2">
      <c r="B30918" s="503"/>
    </row>
    <row r="30919" spans="2:2">
      <c r="B30919" s="503"/>
    </row>
    <row r="30920" spans="2:2">
      <c r="B30920" s="503"/>
    </row>
    <row r="30921" spans="2:2">
      <c r="B30921" s="503"/>
    </row>
    <row r="30922" spans="2:2">
      <c r="B30922" s="503"/>
    </row>
    <row r="30923" spans="2:2">
      <c r="B30923" s="503"/>
    </row>
    <row r="30924" spans="2:2">
      <c r="B30924" s="503"/>
    </row>
    <row r="30925" spans="2:2">
      <c r="B30925" s="503"/>
    </row>
    <row r="30926" spans="2:2">
      <c r="B30926" s="503"/>
    </row>
    <row r="30927" spans="2:2">
      <c r="B30927" s="503"/>
    </row>
    <row r="30928" spans="2:2">
      <c r="B30928" s="503"/>
    </row>
    <row r="30929" spans="2:2">
      <c r="B30929" s="503"/>
    </row>
    <row r="30930" spans="2:2">
      <c r="B30930" s="503"/>
    </row>
    <row r="30931" spans="2:2">
      <c r="B30931" s="503"/>
    </row>
    <row r="30932" spans="2:2">
      <c r="B30932" s="503"/>
    </row>
    <row r="30933" spans="2:2">
      <c r="B30933" s="503"/>
    </row>
    <row r="30934" spans="2:2">
      <c r="B30934" s="503"/>
    </row>
    <row r="30935" spans="2:2">
      <c r="B30935" s="503"/>
    </row>
    <row r="30936" spans="2:2">
      <c r="B30936" s="503"/>
    </row>
    <row r="30937" spans="2:2">
      <c r="B30937" s="503"/>
    </row>
    <row r="30938" spans="2:2">
      <c r="B30938" s="503"/>
    </row>
    <row r="30939" spans="2:2">
      <c r="B30939" s="503"/>
    </row>
    <row r="30940" spans="2:2">
      <c r="B30940" s="503"/>
    </row>
    <row r="30941" spans="2:2">
      <c r="B30941" s="503"/>
    </row>
    <row r="30942" spans="2:2">
      <c r="B30942" s="503"/>
    </row>
    <row r="30943" spans="2:2">
      <c r="B30943" s="503"/>
    </row>
    <row r="30944" spans="2:2">
      <c r="B30944" s="503"/>
    </row>
    <row r="30945" spans="2:2">
      <c r="B30945" s="503"/>
    </row>
    <row r="30946" spans="2:2">
      <c r="B30946" s="503"/>
    </row>
    <row r="30947" spans="2:2">
      <c r="B30947" s="503"/>
    </row>
    <row r="30948" spans="2:2">
      <c r="B30948" s="503"/>
    </row>
    <row r="30949" spans="2:2">
      <c r="B30949" s="503"/>
    </row>
    <row r="30950" spans="2:2">
      <c r="B30950" s="503"/>
    </row>
    <row r="30951" spans="2:2">
      <c r="B30951" s="503"/>
    </row>
    <row r="30952" spans="2:2">
      <c r="B30952" s="503"/>
    </row>
    <row r="30953" spans="2:2">
      <c r="B30953" s="503"/>
    </row>
    <row r="30954" spans="2:2">
      <c r="B30954" s="503"/>
    </row>
    <row r="30955" spans="2:2">
      <c r="B30955" s="503"/>
    </row>
    <row r="30956" spans="2:2">
      <c r="B30956" s="503"/>
    </row>
    <row r="30957" spans="2:2">
      <c r="B30957" s="503"/>
    </row>
    <row r="30958" spans="2:2">
      <c r="B30958" s="503"/>
    </row>
    <row r="30959" spans="2:2">
      <c r="B30959" s="503"/>
    </row>
    <row r="30960" spans="2:2">
      <c r="B30960" s="503"/>
    </row>
    <row r="30961" spans="2:2">
      <c r="B30961" s="503"/>
    </row>
    <row r="30962" spans="2:2">
      <c r="B30962" s="503"/>
    </row>
    <row r="30963" spans="2:2">
      <c r="B30963" s="503"/>
    </row>
    <row r="30964" spans="2:2">
      <c r="B30964" s="503"/>
    </row>
    <row r="30965" spans="2:2">
      <c r="B30965" s="503"/>
    </row>
    <row r="30966" spans="2:2">
      <c r="B30966" s="503"/>
    </row>
    <row r="30967" spans="2:2">
      <c r="B30967" s="503"/>
    </row>
    <row r="30968" spans="2:2">
      <c r="B30968" s="503"/>
    </row>
    <row r="30969" spans="2:2">
      <c r="B30969" s="503"/>
    </row>
    <row r="30970" spans="2:2">
      <c r="B30970" s="503"/>
    </row>
    <row r="30971" spans="2:2">
      <c r="B30971" s="503"/>
    </row>
    <row r="30972" spans="2:2">
      <c r="B30972" s="503"/>
    </row>
    <row r="30973" spans="2:2">
      <c r="B30973" s="503"/>
    </row>
    <row r="30974" spans="2:2">
      <c r="B30974" s="503"/>
    </row>
    <row r="30975" spans="2:2">
      <c r="B30975" s="503"/>
    </row>
    <row r="30976" spans="2:2">
      <c r="B30976" s="503"/>
    </row>
    <row r="30977" spans="2:2">
      <c r="B30977" s="503"/>
    </row>
    <row r="30978" spans="2:2">
      <c r="B30978" s="503"/>
    </row>
    <row r="30979" spans="2:2">
      <c r="B30979" s="503"/>
    </row>
    <row r="30980" spans="2:2">
      <c r="B30980" s="503"/>
    </row>
    <row r="30981" spans="2:2">
      <c r="B30981" s="503"/>
    </row>
    <row r="30982" spans="2:2">
      <c r="B30982" s="503"/>
    </row>
    <row r="30983" spans="2:2">
      <c r="B30983" s="503"/>
    </row>
    <row r="30984" spans="2:2">
      <c r="B30984" s="503"/>
    </row>
    <row r="30985" spans="2:2">
      <c r="B30985" s="503"/>
    </row>
    <row r="30986" spans="2:2">
      <c r="B30986" s="503"/>
    </row>
    <row r="30987" spans="2:2">
      <c r="B30987" s="503"/>
    </row>
    <row r="30988" spans="2:2">
      <c r="B30988" s="503"/>
    </row>
    <row r="30989" spans="2:2">
      <c r="B30989" s="503"/>
    </row>
    <row r="30990" spans="2:2">
      <c r="B30990" s="503"/>
    </row>
    <row r="30991" spans="2:2">
      <c r="B30991" s="503"/>
    </row>
    <row r="30992" spans="2:2">
      <c r="B30992" s="503"/>
    </row>
    <row r="30993" spans="2:2">
      <c r="B30993" s="503"/>
    </row>
    <row r="30994" spans="2:2">
      <c r="B30994" s="503"/>
    </row>
    <row r="30995" spans="2:2">
      <c r="B30995" s="503"/>
    </row>
    <row r="30996" spans="2:2">
      <c r="B30996" s="503"/>
    </row>
    <row r="30997" spans="2:2">
      <c r="B30997" s="503"/>
    </row>
    <row r="30998" spans="2:2">
      <c r="B30998" s="503"/>
    </row>
    <row r="30999" spans="2:2">
      <c r="B30999" s="503"/>
    </row>
    <row r="31000" spans="2:2">
      <c r="B31000" s="503"/>
    </row>
    <row r="31001" spans="2:2">
      <c r="B31001" s="503"/>
    </row>
    <row r="31002" spans="2:2">
      <c r="B31002" s="503"/>
    </row>
    <row r="31003" spans="2:2">
      <c r="B31003" s="503"/>
    </row>
    <row r="31004" spans="2:2">
      <c r="B31004" s="503"/>
    </row>
    <row r="31005" spans="2:2">
      <c r="B31005" s="503"/>
    </row>
    <row r="31006" spans="2:2">
      <c r="B31006" s="503"/>
    </row>
    <row r="31007" spans="2:2">
      <c r="B31007" s="503"/>
    </row>
    <row r="31008" spans="2:2">
      <c r="B31008" s="503"/>
    </row>
    <row r="31009" spans="2:2">
      <c r="B31009" s="503"/>
    </row>
    <row r="31010" spans="2:2">
      <c r="B31010" s="503"/>
    </row>
    <row r="31011" spans="2:2">
      <c r="B31011" s="503"/>
    </row>
    <row r="31012" spans="2:2">
      <c r="B31012" s="503"/>
    </row>
    <row r="31013" spans="2:2">
      <c r="B31013" s="503"/>
    </row>
    <row r="31014" spans="2:2">
      <c r="B31014" s="503"/>
    </row>
    <row r="31015" spans="2:2">
      <c r="B31015" s="503"/>
    </row>
    <row r="31016" spans="2:2">
      <c r="B31016" s="503"/>
    </row>
    <row r="31017" spans="2:2">
      <c r="B31017" s="503"/>
    </row>
    <row r="31018" spans="2:2">
      <c r="B31018" s="503"/>
    </row>
    <row r="31019" spans="2:2">
      <c r="B31019" s="503"/>
    </row>
    <row r="31020" spans="2:2">
      <c r="B31020" s="503"/>
    </row>
    <row r="31021" spans="2:2">
      <c r="B31021" s="503"/>
    </row>
    <row r="31022" spans="2:2">
      <c r="B31022" s="503"/>
    </row>
    <row r="31023" spans="2:2">
      <c r="B31023" s="503"/>
    </row>
    <row r="31024" spans="2:2">
      <c r="B31024" s="503"/>
    </row>
    <row r="31025" spans="2:2">
      <c r="B31025" s="503"/>
    </row>
    <row r="31026" spans="2:2">
      <c r="B31026" s="503"/>
    </row>
    <row r="31027" spans="2:2">
      <c r="B31027" s="503"/>
    </row>
    <row r="31028" spans="2:2">
      <c r="B31028" s="503"/>
    </row>
    <row r="31029" spans="2:2">
      <c r="B31029" s="503"/>
    </row>
    <row r="31030" spans="2:2">
      <c r="B31030" s="503"/>
    </row>
    <row r="31031" spans="2:2">
      <c r="B31031" s="503"/>
    </row>
    <row r="31032" spans="2:2">
      <c r="B31032" s="503"/>
    </row>
    <row r="31033" spans="2:2">
      <c r="B31033" s="503"/>
    </row>
    <row r="31034" spans="2:2">
      <c r="B31034" s="503"/>
    </row>
    <row r="31035" spans="2:2">
      <c r="B31035" s="503"/>
    </row>
    <row r="31036" spans="2:2">
      <c r="B31036" s="503"/>
    </row>
    <row r="31037" spans="2:2">
      <c r="B31037" s="503"/>
    </row>
    <row r="31038" spans="2:2">
      <c r="B31038" s="503"/>
    </row>
    <row r="31039" spans="2:2">
      <c r="B31039" s="503"/>
    </row>
    <row r="31040" spans="2:2">
      <c r="B31040" s="503"/>
    </row>
    <row r="31041" spans="2:2">
      <c r="B31041" s="503"/>
    </row>
    <row r="31042" spans="2:2">
      <c r="B31042" s="503"/>
    </row>
    <row r="31043" spans="2:2">
      <c r="B31043" s="503"/>
    </row>
    <row r="31044" spans="2:2">
      <c r="B31044" s="503"/>
    </row>
    <row r="31045" spans="2:2">
      <c r="B31045" s="503"/>
    </row>
    <row r="31046" spans="2:2">
      <c r="B31046" s="503"/>
    </row>
    <row r="31047" spans="2:2">
      <c r="B31047" s="503"/>
    </row>
    <row r="31048" spans="2:2">
      <c r="B31048" s="503"/>
    </row>
    <row r="31049" spans="2:2">
      <c r="B31049" s="503"/>
    </row>
    <row r="31050" spans="2:2">
      <c r="B31050" s="503"/>
    </row>
    <row r="31051" spans="2:2">
      <c r="B31051" s="503"/>
    </row>
    <row r="31052" spans="2:2">
      <c r="B31052" s="503"/>
    </row>
    <row r="31053" spans="2:2">
      <c r="B31053" s="503"/>
    </row>
    <row r="31054" spans="2:2">
      <c r="B31054" s="503"/>
    </row>
    <row r="31055" spans="2:2">
      <c r="B31055" s="503"/>
    </row>
    <row r="31056" spans="2:2">
      <c r="B31056" s="503"/>
    </row>
    <row r="31057" spans="2:2">
      <c r="B31057" s="503"/>
    </row>
    <row r="31058" spans="2:2">
      <c r="B31058" s="503"/>
    </row>
    <row r="31059" spans="2:2">
      <c r="B31059" s="503"/>
    </row>
    <row r="31060" spans="2:2">
      <c r="B31060" s="503"/>
    </row>
    <row r="31061" spans="2:2">
      <c r="B31061" s="503"/>
    </row>
    <row r="31062" spans="2:2">
      <c r="B31062" s="503"/>
    </row>
    <row r="31063" spans="2:2">
      <c r="B31063" s="503"/>
    </row>
    <row r="31064" spans="2:2">
      <c r="B31064" s="503"/>
    </row>
    <row r="31065" spans="2:2">
      <c r="B31065" s="503"/>
    </row>
    <row r="31066" spans="2:2">
      <c r="B31066" s="503"/>
    </row>
    <row r="31067" spans="2:2">
      <c r="B31067" s="503"/>
    </row>
    <row r="31068" spans="2:2">
      <c r="B31068" s="503"/>
    </row>
    <row r="31069" spans="2:2">
      <c r="B31069" s="503"/>
    </row>
    <row r="31070" spans="2:2">
      <c r="B31070" s="503"/>
    </row>
    <row r="31071" spans="2:2">
      <c r="B31071" s="503"/>
    </row>
    <row r="31072" spans="2:2">
      <c r="B31072" s="503"/>
    </row>
    <row r="31073" spans="2:2">
      <c r="B31073" s="503"/>
    </row>
    <row r="31074" spans="2:2">
      <c r="B31074" s="503"/>
    </row>
    <row r="31075" spans="2:2">
      <c r="B31075" s="503"/>
    </row>
    <row r="31076" spans="2:2">
      <c r="B31076" s="503"/>
    </row>
    <row r="31077" spans="2:2">
      <c r="B31077" s="503"/>
    </row>
    <row r="31078" spans="2:2">
      <c r="B31078" s="503"/>
    </row>
    <row r="31079" spans="2:2">
      <c r="B31079" s="503"/>
    </row>
    <row r="31080" spans="2:2">
      <c r="B31080" s="503"/>
    </row>
    <row r="31081" spans="2:2">
      <c r="B31081" s="503"/>
    </row>
    <row r="31082" spans="2:2">
      <c r="B31082" s="503"/>
    </row>
    <row r="31083" spans="2:2">
      <c r="B31083" s="503"/>
    </row>
    <row r="31084" spans="2:2">
      <c r="B31084" s="503"/>
    </row>
    <row r="31085" spans="2:2">
      <c r="B31085" s="503"/>
    </row>
    <row r="31086" spans="2:2">
      <c r="B31086" s="503"/>
    </row>
    <row r="31087" spans="2:2">
      <c r="B31087" s="503"/>
    </row>
    <row r="31088" spans="2:2">
      <c r="B31088" s="503"/>
    </row>
    <row r="31089" spans="2:2">
      <c r="B31089" s="503"/>
    </row>
    <row r="31090" spans="2:2">
      <c r="B31090" s="503"/>
    </row>
    <row r="31091" spans="2:2">
      <c r="B31091" s="503"/>
    </row>
    <row r="31092" spans="2:2">
      <c r="B31092" s="503"/>
    </row>
    <row r="31093" spans="2:2">
      <c r="B31093" s="503"/>
    </row>
    <row r="31094" spans="2:2">
      <c r="B31094" s="503"/>
    </row>
    <row r="31095" spans="2:2">
      <c r="B31095" s="503"/>
    </row>
    <row r="31096" spans="2:2">
      <c r="B31096" s="503"/>
    </row>
    <row r="31097" spans="2:2">
      <c r="B31097" s="503"/>
    </row>
    <row r="31098" spans="2:2">
      <c r="B31098" s="503"/>
    </row>
    <row r="31099" spans="2:2">
      <c r="B31099" s="503"/>
    </row>
    <row r="31100" spans="2:2">
      <c r="B31100" s="503"/>
    </row>
    <row r="31101" spans="2:2">
      <c r="B31101" s="503"/>
    </row>
    <row r="31102" spans="2:2">
      <c r="B31102" s="503"/>
    </row>
    <row r="31103" spans="2:2">
      <c r="B31103" s="503"/>
    </row>
    <row r="31104" spans="2:2">
      <c r="B31104" s="503"/>
    </row>
    <row r="31105" spans="2:2">
      <c r="B31105" s="503"/>
    </row>
    <row r="31106" spans="2:2">
      <c r="B31106" s="503"/>
    </row>
    <row r="31107" spans="2:2">
      <c r="B31107" s="503"/>
    </row>
    <row r="31108" spans="2:2">
      <c r="B31108" s="503"/>
    </row>
    <row r="31109" spans="2:2">
      <c r="B31109" s="503"/>
    </row>
    <row r="31110" spans="2:2">
      <c r="B31110" s="503"/>
    </row>
    <row r="31111" spans="2:2">
      <c r="B31111" s="503"/>
    </row>
    <row r="31112" spans="2:2">
      <c r="B31112" s="503"/>
    </row>
    <row r="31113" spans="2:2">
      <c r="B31113" s="503"/>
    </row>
    <row r="31114" spans="2:2">
      <c r="B31114" s="503"/>
    </row>
    <row r="31115" spans="2:2">
      <c r="B31115" s="503"/>
    </row>
    <row r="31116" spans="2:2">
      <c r="B31116" s="503"/>
    </row>
    <row r="31117" spans="2:2">
      <c r="B31117" s="503"/>
    </row>
    <row r="31118" spans="2:2">
      <c r="B31118" s="503"/>
    </row>
    <row r="31119" spans="2:2">
      <c r="B31119" s="503"/>
    </row>
    <row r="31120" spans="2:2">
      <c r="B31120" s="503"/>
    </row>
    <row r="31121" spans="2:2">
      <c r="B31121" s="503"/>
    </row>
    <row r="31122" spans="2:2">
      <c r="B31122" s="503"/>
    </row>
    <row r="31123" spans="2:2">
      <c r="B31123" s="503"/>
    </row>
    <row r="31124" spans="2:2">
      <c r="B31124" s="503"/>
    </row>
    <row r="31125" spans="2:2">
      <c r="B31125" s="503"/>
    </row>
    <row r="31126" spans="2:2">
      <c r="B31126" s="503"/>
    </row>
    <row r="31127" spans="2:2">
      <c r="B31127" s="503"/>
    </row>
    <row r="31128" spans="2:2">
      <c r="B31128" s="503"/>
    </row>
    <row r="31129" spans="2:2">
      <c r="B31129" s="503"/>
    </row>
    <row r="31130" spans="2:2">
      <c r="B31130" s="503"/>
    </row>
    <row r="31131" spans="2:2">
      <c r="B31131" s="503"/>
    </row>
    <row r="31132" spans="2:2">
      <c r="B31132" s="503"/>
    </row>
    <row r="31133" spans="2:2">
      <c r="B31133" s="503"/>
    </row>
    <row r="31134" spans="2:2">
      <c r="B31134" s="503"/>
    </row>
    <row r="31135" spans="2:2">
      <c r="B31135" s="503"/>
    </row>
    <row r="31136" spans="2:2">
      <c r="B31136" s="503"/>
    </row>
    <row r="31137" spans="2:2">
      <c r="B31137" s="503"/>
    </row>
    <row r="31138" spans="2:2">
      <c r="B31138" s="503"/>
    </row>
    <row r="31139" spans="2:2">
      <c r="B31139" s="503"/>
    </row>
    <row r="31140" spans="2:2">
      <c r="B31140" s="503"/>
    </row>
    <row r="31141" spans="2:2">
      <c r="B31141" s="503"/>
    </row>
    <row r="31142" spans="2:2">
      <c r="B31142" s="503"/>
    </row>
    <row r="31143" spans="2:2">
      <c r="B31143" s="503"/>
    </row>
    <row r="31144" spans="2:2">
      <c r="B31144" s="503"/>
    </row>
    <row r="31145" spans="2:2">
      <c r="B31145" s="503"/>
    </row>
    <row r="31146" spans="2:2">
      <c r="B31146" s="503"/>
    </row>
    <row r="31147" spans="2:2">
      <c r="B31147" s="503"/>
    </row>
    <row r="31148" spans="2:2">
      <c r="B31148" s="503"/>
    </row>
    <row r="31149" spans="2:2">
      <c r="B31149" s="503"/>
    </row>
    <row r="31150" spans="2:2">
      <c r="B31150" s="503"/>
    </row>
    <row r="31151" spans="2:2">
      <c r="B31151" s="503"/>
    </row>
    <row r="31152" spans="2:2">
      <c r="B31152" s="503"/>
    </row>
    <row r="31153" spans="2:2">
      <c r="B31153" s="503"/>
    </row>
    <row r="31154" spans="2:2">
      <c r="B31154" s="503"/>
    </row>
    <row r="31155" spans="2:2">
      <c r="B31155" s="503"/>
    </row>
    <row r="31156" spans="2:2">
      <c r="B31156" s="503"/>
    </row>
    <row r="31157" spans="2:2">
      <c r="B31157" s="503"/>
    </row>
    <row r="31158" spans="2:2">
      <c r="B31158" s="503"/>
    </row>
    <row r="31159" spans="2:2">
      <c r="B31159" s="503"/>
    </row>
    <row r="31160" spans="2:2">
      <c r="B31160" s="503"/>
    </row>
    <row r="31161" spans="2:2">
      <c r="B31161" s="503"/>
    </row>
    <row r="31162" spans="2:2">
      <c r="B31162" s="503"/>
    </row>
    <row r="31163" spans="2:2">
      <c r="B31163" s="503"/>
    </row>
    <row r="31164" spans="2:2">
      <c r="B31164" s="503"/>
    </row>
    <row r="31165" spans="2:2">
      <c r="B31165" s="503"/>
    </row>
    <row r="31166" spans="2:2">
      <c r="B31166" s="503"/>
    </row>
    <row r="31167" spans="2:2">
      <c r="B31167" s="503"/>
    </row>
    <row r="31168" spans="2:2">
      <c r="B31168" s="503"/>
    </row>
    <row r="31169" spans="2:2">
      <c r="B31169" s="503"/>
    </row>
    <row r="31170" spans="2:2">
      <c r="B31170" s="503"/>
    </row>
    <row r="31171" spans="2:2">
      <c r="B31171" s="503"/>
    </row>
    <row r="31172" spans="2:2">
      <c r="B31172" s="503"/>
    </row>
    <row r="31173" spans="2:2">
      <c r="B31173" s="503"/>
    </row>
    <row r="31174" spans="2:2">
      <c r="B31174" s="503"/>
    </row>
    <row r="31175" spans="2:2">
      <c r="B31175" s="503"/>
    </row>
    <row r="31176" spans="2:2">
      <c r="B31176" s="503"/>
    </row>
    <row r="31177" spans="2:2">
      <c r="B31177" s="503"/>
    </row>
    <row r="31178" spans="2:2">
      <c r="B31178" s="503"/>
    </row>
    <row r="31179" spans="2:2">
      <c r="B31179" s="503"/>
    </row>
    <row r="31180" spans="2:2">
      <c r="B31180" s="503"/>
    </row>
    <row r="31181" spans="2:2">
      <c r="B31181" s="503"/>
    </row>
    <row r="31182" spans="2:2">
      <c r="B31182" s="503"/>
    </row>
    <row r="31183" spans="2:2">
      <c r="B31183" s="503"/>
    </row>
    <row r="31184" spans="2:2">
      <c r="B31184" s="503"/>
    </row>
    <row r="31185" spans="2:2">
      <c r="B31185" s="503"/>
    </row>
    <row r="31186" spans="2:2">
      <c r="B31186" s="503"/>
    </row>
    <row r="31187" spans="2:2">
      <c r="B31187" s="503"/>
    </row>
    <row r="31188" spans="2:2">
      <c r="B31188" s="503"/>
    </row>
    <row r="31189" spans="2:2">
      <c r="B31189" s="503"/>
    </row>
    <row r="31190" spans="2:2">
      <c r="B31190" s="503"/>
    </row>
    <row r="31191" spans="2:2">
      <c r="B31191" s="503"/>
    </row>
    <row r="31192" spans="2:2">
      <c r="B31192" s="503"/>
    </row>
    <row r="31193" spans="2:2">
      <c r="B31193" s="503"/>
    </row>
    <row r="31194" spans="2:2">
      <c r="B31194" s="503"/>
    </row>
    <row r="31195" spans="2:2">
      <c r="B31195" s="503"/>
    </row>
    <row r="31196" spans="2:2">
      <c r="B31196" s="503"/>
    </row>
    <row r="31197" spans="2:2">
      <c r="B31197" s="503"/>
    </row>
    <row r="31198" spans="2:2">
      <c r="B31198" s="503"/>
    </row>
    <row r="31199" spans="2:2">
      <c r="B31199" s="503"/>
    </row>
    <row r="31200" spans="2:2">
      <c r="B31200" s="503"/>
    </row>
    <row r="31201" spans="2:2">
      <c r="B31201" s="503"/>
    </row>
    <row r="31202" spans="2:2">
      <c r="B31202" s="503"/>
    </row>
    <row r="31203" spans="2:2">
      <c r="B31203" s="503"/>
    </row>
    <row r="31204" spans="2:2">
      <c r="B31204" s="503"/>
    </row>
    <row r="31205" spans="2:2">
      <c r="B31205" s="503"/>
    </row>
    <row r="31206" spans="2:2">
      <c r="B31206" s="503"/>
    </row>
    <row r="31207" spans="2:2">
      <c r="B31207" s="503"/>
    </row>
    <row r="31208" spans="2:2">
      <c r="B31208" s="503"/>
    </row>
    <row r="31209" spans="2:2">
      <c r="B31209" s="503"/>
    </row>
    <row r="31210" spans="2:2">
      <c r="B31210" s="503"/>
    </row>
    <row r="31211" spans="2:2">
      <c r="B31211" s="503"/>
    </row>
    <row r="31212" spans="2:2">
      <c r="B31212" s="503"/>
    </row>
    <row r="31213" spans="2:2">
      <c r="B31213" s="503"/>
    </row>
    <row r="31214" spans="2:2">
      <c r="B31214" s="503"/>
    </row>
    <row r="31215" spans="2:2">
      <c r="B31215" s="503"/>
    </row>
    <row r="31216" spans="2:2">
      <c r="B31216" s="503"/>
    </row>
    <row r="31217" spans="2:2">
      <c r="B31217" s="503"/>
    </row>
    <row r="31218" spans="2:2">
      <c r="B31218" s="503"/>
    </row>
    <row r="31219" spans="2:2">
      <c r="B31219" s="503"/>
    </row>
    <row r="31220" spans="2:2">
      <c r="B31220" s="503"/>
    </row>
    <row r="31221" spans="2:2">
      <c r="B31221" s="503"/>
    </row>
    <row r="31222" spans="2:2">
      <c r="B31222" s="503"/>
    </row>
    <row r="31223" spans="2:2">
      <c r="B31223" s="503"/>
    </row>
    <row r="31224" spans="2:2">
      <c r="B31224" s="503"/>
    </row>
    <row r="31225" spans="2:2">
      <c r="B31225" s="503"/>
    </row>
    <row r="31226" spans="2:2">
      <c r="B31226" s="503"/>
    </row>
    <row r="31227" spans="2:2">
      <c r="B31227" s="503"/>
    </row>
    <row r="31228" spans="2:2">
      <c r="B31228" s="503"/>
    </row>
    <row r="31229" spans="2:2">
      <c r="B31229" s="503"/>
    </row>
    <row r="31230" spans="2:2">
      <c r="B31230" s="503"/>
    </row>
    <row r="31231" spans="2:2">
      <c r="B31231" s="503"/>
    </row>
    <row r="31232" spans="2:2">
      <c r="B31232" s="503"/>
    </row>
    <row r="31233" spans="2:2">
      <c r="B31233" s="503"/>
    </row>
    <row r="31234" spans="2:2">
      <c r="B31234" s="503"/>
    </row>
    <row r="31235" spans="2:2">
      <c r="B31235" s="503"/>
    </row>
    <row r="31236" spans="2:2">
      <c r="B31236" s="503"/>
    </row>
    <row r="31237" spans="2:2">
      <c r="B31237" s="503"/>
    </row>
    <row r="31238" spans="2:2">
      <c r="B31238" s="503"/>
    </row>
    <row r="31239" spans="2:2">
      <c r="B31239" s="503"/>
    </row>
    <row r="31240" spans="2:2">
      <c r="B31240" s="503"/>
    </row>
    <row r="31241" spans="2:2">
      <c r="B31241" s="503"/>
    </row>
    <row r="31242" spans="2:2">
      <c r="B31242" s="503"/>
    </row>
    <row r="31243" spans="2:2">
      <c r="B31243" s="503"/>
    </row>
    <row r="31244" spans="2:2">
      <c r="B31244" s="503"/>
    </row>
    <row r="31245" spans="2:2">
      <c r="B31245" s="503"/>
    </row>
    <row r="31246" spans="2:2">
      <c r="B31246" s="503"/>
    </row>
    <row r="31247" spans="2:2">
      <c r="B31247" s="503"/>
    </row>
    <row r="31248" spans="2:2">
      <c r="B31248" s="503"/>
    </row>
    <row r="31249" spans="2:2">
      <c r="B31249" s="503"/>
    </row>
    <row r="31250" spans="2:2">
      <c r="B31250" s="503"/>
    </row>
    <row r="31251" spans="2:2">
      <c r="B31251" s="503"/>
    </row>
    <row r="31252" spans="2:2">
      <c r="B31252" s="503"/>
    </row>
    <row r="31253" spans="2:2">
      <c r="B31253" s="503"/>
    </row>
    <row r="31254" spans="2:2">
      <c r="B31254" s="503"/>
    </row>
    <row r="31255" spans="2:2">
      <c r="B31255" s="503"/>
    </row>
    <row r="31256" spans="2:2">
      <c r="B31256" s="503"/>
    </row>
    <row r="31257" spans="2:2">
      <c r="B31257" s="503"/>
    </row>
    <row r="31258" spans="2:2">
      <c r="B31258" s="503"/>
    </row>
    <row r="31259" spans="2:2">
      <c r="B31259" s="503"/>
    </row>
    <row r="31260" spans="2:2">
      <c r="B31260" s="503"/>
    </row>
    <row r="31261" spans="2:2">
      <c r="B31261" s="503"/>
    </row>
    <row r="31262" spans="2:2">
      <c r="B31262" s="503"/>
    </row>
    <row r="31263" spans="2:2">
      <c r="B31263" s="503"/>
    </row>
    <row r="31264" spans="2:2">
      <c r="B31264" s="503"/>
    </row>
    <row r="31265" spans="2:2">
      <c r="B31265" s="503"/>
    </row>
    <row r="31266" spans="2:2">
      <c r="B31266" s="503"/>
    </row>
    <row r="31267" spans="2:2">
      <c r="B31267" s="503"/>
    </row>
    <row r="31268" spans="2:2">
      <c r="B31268" s="503"/>
    </row>
    <row r="31269" spans="2:2">
      <c r="B31269" s="503"/>
    </row>
    <row r="31270" spans="2:2">
      <c r="B31270" s="503"/>
    </row>
    <row r="31271" spans="2:2">
      <c r="B31271" s="503"/>
    </row>
    <row r="31272" spans="2:2">
      <c r="B31272" s="503"/>
    </row>
    <row r="31273" spans="2:2">
      <c r="B31273" s="503"/>
    </row>
    <row r="31274" spans="2:2">
      <c r="B31274" s="503"/>
    </row>
    <row r="31275" spans="2:2">
      <c r="B31275" s="503"/>
    </row>
    <row r="31276" spans="2:2">
      <c r="B31276" s="503"/>
    </row>
    <row r="31277" spans="2:2">
      <c r="B31277" s="503"/>
    </row>
    <row r="31278" spans="2:2">
      <c r="B31278" s="503"/>
    </row>
    <row r="31279" spans="2:2">
      <c r="B31279" s="503"/>
    </row>
    <row r="31280" spans="2:2">
      <c r="B31280" s="503"/>
    </row>
    <row r="31281" spans="2:2">
      <c r="B31281" s="503"/>
    </row>
    <row r="31282" spans="2:2">
      <c r="B31282" s="503"/>
    </row>
    <row r="31283" spans="2:2">
      <c r="B31283" s="503"/>
    </row>
    <row r="31284" spans="2:2">
      <c r="B31284" s="503"/>
    </row>
    <row r="31285" spans="2:2">
      <c r="B31285" s="503"/>
    </row>
    <row r="31286" spans="2:2">
      <c r="B31286" s="503"/>
    </row>
    <row r="31287" spans="2:2">
      <c r="B31287" s="503"/>
    </row>
    <row r="31288" spans="2:2">
      <c r="B31288" s="503"/>
    </row>
    <row r="31289" spans="2:2">
      <c r="B31289" s="503"/>
    </row>
    <row r="31290" spans="2:2">
      <c r="B31290" s="503"/>
    </row>
    <row r="31291" spans="2:2">
      <c r="B31291" s="503"/>
    </row>
    <row r="31292" spans="2:2">
      <c r="B31292" s="503"/>
    </row>
    <row r="31293" spans="2:2">
      <c r="B31293" s="503"/>
    </row>
    <row r="31294" spans="2:2">
      <c r="B31294" s="503"/>
    </row>
    <row r="31295" spans="2:2">
      <c r="B31295" s="503"/>
    </row>
    <row r="31296" spans="2:2">
      <c r="B31296" s="503"/>
    </row>
    <row r="31297" spans="2:2">
      <c r="B31297" s="503"/>
    </row>
    <row r="31298" spans="2:2">
      <c r="B31298" s="503"/>
    </row>
    <row r="31299" spans="2:2">
      <c r="B31299" s="503"/>
    </row>
    <row r="31300" spans="2:2">
      <c r="B31300" s="503"/>
    </row>
    <row r="31301" spans="2:2">
      <c r="B31301" s="503"/>
    </row>
    <row r="31302" spans="2:2">
      <c r="B31302" s="503"/>
    </row>
    <row r="31303" spans="2:2">
      <c r="B31303" s="503"/>
    </row>
    <row r="31304" spans="2:2">
      <c r="B31304" s="503"/>
    </row>
    <row r="31305" spans="2:2">
      <c r="B31305" s="503"/>
    </row>
    <row r="31306" spans="2:2">
      <c r="B31306" s="503"/>
    </row>
    <row r="31307" spans="2:2">
      <c r="B31307" s="503"/>
    </row>
    <row r="31308" spans="2:2">
      <c r="B31308" s="503"/>
    </row>
    <row r="31309" spans="2:2">
      <c r="B31309" s="503"/>
    </row>
    <row r="31310" spans="2:2">
      <c r="B31310" s="503"/>
    </row>
    <row r="31311" spans="2:2">
      <c r="B31311" s="503"/>
    </row>
    <row r="31312" spans="2:2">
      <c r="B31312" s="503"/>
    </row>
    <row r="31313" spans="2:2">
      <c r="B31313" s="503"/>
    </row>
    <row r="31314" spans="2:2">
      <c r="B31314" s="503"/>
    </row>
    <row r="31315" spans="2:2">
      <c r="B31315" s="503"/>
    </row>
    <row r="31316" spans="2:2">
      <c r="B31316" s="503"/>
    </row>
    <row r="31317" spans="2:2">
      <c r="B31317" s="503"/>
    </row>
    <row r="31318" spans="2:2">
      <c r="B31318" s="503"/>
    </row>
    <row r="31319" spans="2:2">
      <c r="B31319" s="503"/>
    </row>
    <row r="31320" spans="2:2">
      <c r="B31320" s="503"/>
    </row>
    <row r="31321" spans="2:2">
      <c r="B31321" s="503"/>
    </row>
    <row r="31322" spans="2:2">
      <c r="B31322" s="503"/>
    </row>
    <row r="31323" spans="2:2">
      <c r="B31323" s="503"/>
    </row>
    <row r="31324" spans="2:2">
      <c r="B31324" s="503"/>
    </row>
    <row r="31325" spans="2:2">
      <c r="B31325" s="503"/>
    </row>
    <row r="31326" spans="2:2">
      <c r="B31326" s="503"/>
    </row>
    <row r="31327" spans="2:2">
      <c r="B31327" s="503"/>
    </row>
    <row r="31328" spans="2:2">
      <c r="B31328" s="503"/>
    </row>
    <row r="31329" spans="2:2">
      <c r="B31329" s="503"/>
    </row>
    <row r="31330" spans="2:2">
      <c r="B31330" s="503"/>
    </row>
    <row r="31331" spans="2:2">
      <c r="B31331" s="503"/>
    </row>
    <row r="31332" spans="2:2">
      <c r="B31332" s="503"/>
    </row>
    <row r="31333" spans="2:2">
      <c r="B31333" s="503"/>
    </row>
    <row r="31334" spans="2:2">
      <c r="B31334" s="503"/>
    </row>
    <row r="31335" spans="2:2">
      <c r="B31335" s="503"/>
    </row>
    <row r="31336" spans="2:2">
      <c r="B31336" s="503"/>
    </row>
    <row r="31337" spans="2:2">
      <c r="B31337" s="503"/>
    </row>
    <row r="31338" spans="2:2">
      <c r="B31338" s="503"/>
    </row>
    <row r="31339" spans="2:2">
      <c r="B31339" s="503"/>
    </row>
    <row r="31340" spans="2:2">
      <c r="B31340" s="503"/>
    </row>
    <row r="31341" spans="2:2">
      <c r="B31341" s="503"/>
    </row>
    <row r="31342" spans="2:2">
      <c r="B31342" s="503"/>
    </row>
    <row r="31343" spans="2:2">
      <c r="B31343" s="503"/>
    </row>
    <row r="31344" spans="2:2">
      <c r="B31344" s="503"/>
    </row>
    <row r="31345" spans="2:2">
      <c r="B31345" s="503"/>
    </row>
    <row r="31346" spans="2:2">
      <c r="B31346" s="503"/>
    </row>
    <row r="31347" spans="2:2">
      <c r="B31347" s="503"/>
    </row>
    <row r="31348" spans="2:2">
      <c r="B31348" s="503"/>
    </row>
    <row r="31349" spans="2:2">
      <c r="B31349" s="503"/>
    </row>
    <row r="31350" spans="2:2">
      <c r="B31350" s="503"/>
    </row>
    <row r="31351" spans="2:2">
      <c r="B31351" s="503"/>
    </row>
    <row r="31352" spans="2:2">
      <c r="B31352" s="503"/>
    </row>
    <row r="31353" spans="2:2">
      <c r="B31353" s="503"/>
    </row>
    <row r="31354" spans="2:2">
      <c r="B31354" s="503"/>
    </row>
    <row r="31355" spans="2:2">
      <c r="B31355" s="503"/>
    </row>
    <row r="31356" spans="2:2">
      <c r="B31356" s="503"/>
    </row>
    <row r="31357" spans="2:2">
      <c r="B31357" s="503"/>
    </row>
    <row r="31358" spans="2:2">
      <c r="B31358" s="503"/>
    </row>
    <row r="31359" spans="2:2">
      <c r="B31359" s="503"/>
    </row>
    <row r="31360" spans="2:2">
      <c r="B31360" s="503"/>
    </row>
    <row r="31361" spans="2:2">
      <c r="B31361" s="503"/>
    </row>
    <row r="31362" spans="2:2">
      <c r="B31362" s="503"/>
    </row>
    <row r="31363" spans="2:2">
      <c r="B31363" s="503"/>
    </row>
    <row r="31364" spans="2:2">
      <c r="B31364" s="503"/>
    </row>
    <row r="31365" spans="2:2">
      <c r="B31365" s="503"/>
    </row>
    <row r="31366" spans="2:2">
      <c r="B31366" s="503"/>
    </row>
    <row r="31367" spans="2:2">
      <c r="B31367" s="503"/>
    </row>
    <row r="31368" spans="2:2">
      <c r="B31368" s="503"/>
    </row>
    <row r="31369" spans="2:2">
      <c r="B31369" s="503"/>
    </row>
    <row r="31370" spans="2:2">
      <c r="B31370" s="503"/>
    </row>
    <row r="31371" spans="2:2">
      <c r="B31371" s="503"/>
    </row>
    <row r="31372" spans="2:2">
      <c r="B31372" s="503"/>
    </row>
    <row r="31373" spans="2:2">
      <c r="B31373" s="503"/>
    </row>
    <row r="31374" spans="2:2">
      <c r="B31374" s="503"/>
    </row>
    <row r="31375" spans="2:2">
      <c r="B31375" s="503"/>
    </row>
    <row r="31376" spans="2:2">
      <c r="B31376" s="503"/>
    </row>
    <row r="31377" spans="2:2">
      <c r="B31377" s="503"/>
    </row>
    <row r="31378" spans="2:2">
      <c r="B31378" s="503"/>
    </row>
    <row r="31379" spans="2:2">
      <c r="B31379" s="503"/>
    </row>
    <row r="31380" spans="2:2">
      <c r="B31380" s="503"/>
    </row>
    <row r="31381" spans="2:2">
      <c r="B31381" s="503"/>
    </row>
    <row r="31382" spans="2:2">
      <c r="B31382" s="503"/>
    </row>
    <row r="31383" spans="2:2">
      <c r="B31383" s="503"/>
    </row>
    <row r="31384" spans="2:2">
      <c r="B31384" s="503"/>
    </row>
    <row r="31385" spans="2:2">
      <c r="B31385" s="503"/>
    </row>
    <row r="31386" spans="2:2">
      <c r="B31386" s="503"/>
    </row>
    <row r="31387" spans="2:2">
      <c r="B31387" s="503"/>
    </row>
    <row r="31388" spans="2:2">
      <c r="B31388" s="503"/>
    </row>
    <row r="31389" spans="2:2">
      <c r="B31389" s="503"/>
    </row>
    <row r="31390" spans="2:2">
      <c r="B31390" s="503"/>
    </row>
    <row r="31391" spans="2:2">
      <c r="B31391" s="503"/>
    </row>
    <row r="31392" spans="2:2">
      <c r="B31392" s="503"/>
    </row>
    <row r="31393" spans="2:2">
      <c r="B31393" s="503"/>
    </row>
    <row r="31394" spans="2:2">
      <c r="B31394" s="503"/>
    </row>
    <row r="31395" spans="2:2">
      <c r="B31395" s="503"/>
    </row>
    <row r="31396" spans="2:2">
      <c r="B31396" s="503"/>
    </row>
    <row r="31397" spans="2:2">
      <c r="B31397" s="503"/>
    </row>
    <row r="31398" spans="2:2">
      <c r="B31398" s="503"/>
    </row>
    <row r="31399" spans="2:2">
      <c r="B31399" s="503"/>
    </row>
    <row r="31400" spans="2:2">
      <c r="B31400" s="503"/>
    </row>
    <row r="31401" spans="2:2">
      <c r="B31401" s="503"/>
    </row>
    <row r="31402" spans="2:2">
      <c r="B31402" s="503"/>
    </row>
    <row r="31403" spans="2:2">
      <c r="B31403" s="503"/>
    </row>
    <row r="31404" spans="2:2">
      <c r="B31404" s="503"/>
    </row>
    <row r="31405" spans="2:2">
      <c r="B31405" s="503"/>
    </row>
    <row r="31406" spans="2:2">
      <c r="B31406" s="503"/>
    </row>
    <row r="31407" spans="2:2">
      <c r="B31407" s="503"/>
    </row>
    <row r="31408" spans="2:2">
      <c r="B31408" s="503"/>
    </row>
    <row r="31409" spans="2:2">
      <c r="B31409" s="503"/>
    </row>
    <row r="31410" spans="2:2">
      <c r="B31410" s="503"/>
    </row>
    <row r="31411" spans="2:2">
      <c r="B31411" s="503"/>
    </row>
    <row r="31412" spans="2:2">
      <c r="B31412" s="503"/>
    </row>
    <row r="31413" spans="2:2">
      <c r="B31413" s="503"/>
    </row>
    <row r="31414" spans="2:2">
      <c r="B31414" s="503"/>
    </row>
    <row r="31415" spans="2:2">
      <c r="B31415" s="503"/>
    </row>
    <row r="31416" spans="2:2">
      <c r="B31416" s="503"/>
    </row>
    <row r="31417" spans="2:2">
      <c r="B31417" s="503"/>
    </row>
    <row r="31418" spans="2:2">
      <c r="B31418" s="503"/>
    </row>
    <row r="31419" spans="2:2">
      <c r="B31419" s="503"/>
    </row>
    <row r="31420" spans="2:2">
      <c r="B31420" s="503"/>
    </row>
    <row r="31421" spans="2:2">
      <c r="B31421" s="503"/>
    </row>
    <row r="31422" spans="2:2">
      <c r="B31422" s="503"/>
    </row>
    <row r="31423" spans="2:2">
      <c r="B31423" s="503"/>
    </row>
    <row r="31424" spans="2:2">
      <c r="B31424" s="503"/>
    </row>
    <row r="31425" spans="2:2">
      <c r="B31425" s="503"/>
    </row>
    <row r="31426" spans="2:2">
      <c r="B31426" s="503"/>
    </row>
    <row r="31427" spans="2:2">
      <c r="B31427" s="503"/>
    </row>
    <row r="31428" spans="2:2">
      <c r="B31428" s="503"/>
    </row>
    <row r="31429" spans="2:2">
      <c r="B31429" s="503"/>
    </row>
    <row r="31430" spans="2:2">
      <c r="B31430" s="503"/>
    </row>
    <row r="31431" spans="2:2">
      <c r="B31431" s="503"/>
    </row>
    <row r="31432" spans="2:2">
      <c r="B31432" s="503"/>
    </row>
    <row r="31433" spans="2:2">
      <c r="B31433" s="503"/>
    </row>
    <row r="31434" spans="2:2">
      <c r="B31434" s="503"/>
    </row>
    <row r="31435" spans="2:2">
      <c r="B31435" s="503"/>
    </row>
    <row r="31436" spans="2:2">
      <c r="B31436" s="503"/>
    </row>
    <row r="31437" spans="2:2">
      <c r="B31437" s="503"/>
    </row>
    <row r="31438" spans="2:2">
      <c r="B31438" s="503"/>
    </row>
    <row r="31439" spans="2:2">
      <c r="B31439" s="503"/>
    </row>
    <row r="31440" spans="2:2">
      <c r="B31440" s="503"/>
    </row>
    <row r="31441" spans="2:2">
      <c r="B31441" s="503"/>
    </row>
    <row r="31442" spans="2:2">
      <c r="B31442" s="503"/>
    </row>
    <row r="31443" spans="2:2">
      <c r="B31443" s="503"/>
    </row>
    <row r="31444" spans="2:2">
      <c r="B31444" s="503"/>
    </row>
    <row r="31445" spans="2:2">
      <c r="B31445" s="503"/>
    </row>
    <row r="31446" spans="2:2">
      <c r="B31446" s="503"/>
    </row>
    <row r="31447" spans="2:2">
      <c r="B31447" s="503"/>
    </row>
    <row r="31448" spans="2:2">
      <c r="B31448" s="503"/>
    </row>
    <row r="31449" spans="2:2">
      <c r="B31449" s="503"/>
    </row>
    <row r="31450" spans="2:2">
      <c r="B31450" s="503"/>
    </row>
    <row r="31451" spans="2:2">
      <c r="B31451" s="503"/>
    </row>
    <row r="31452" spans="2:2">
      <c r="B31452" s="503"/>
    </row>
    <row r="31453" spans="2:2">
      <c r="B31453" s="503"/>
    </row>
    <row r="31454" spans="2:2">
      <c r="B31454" s="503"/>
    </row>
    <row r="31455" spans="2:2">
      <c r="B31455" s="503"/>
    </row>
    <row r="31456" spans="2:2">
      <c r="B31456" s="503"/>
    </row>
    <row r="31457" spans="2:2">
      <c r="B31457" s="503"/>
    </row>
    <row r="31458" spans="2:2">
      <c r="B31458" s="503"/>
    </row>
    <row r="31459" spans="2:2">
      <c r="B31459" s="503"/>
    </row>
    <row r="31460" spans="2:2">
      <c r="B31460" s="503"/>
    </row>
    <row r="31461" spans="2:2">
      <c r="B31461" s="503"/>
    </row>
    <row r="31462" spans="2:2">
      <c r="B31462" s="503"/>
    </row>
    <row r="31463" spans="2:2">
      <c r="B31463" s="503"/>
    </row>
    <row r="31464" spans="2:2">
      <c r="B31464" s="503"/>
    </row>
    <row r="31465" spans="2:2">
      <c r="B31465" s="503"/>
    </row>
    <row r="31466" spans="2:2">
      <c r="B31466" s="503"/>
    </row>
    <row r="31467" spans="2:2">
      <c r="B31467" s="503"/>
    </row>
    <row r="31468" spans="2:2">
      <c r="B31468" s="503"/>
    </row>
    <row r="31469" spans="2:2">
      <c r="B31469" s="503"/>
    </row>
    <row r="31470" spans="2:2">
      <c r="B31470" s="503"/>
    </row>
    <row r="31471" spans="2:2">
      <c r="B31471" s="503"/>
    </row>
    <row r="31472" spans="2:2">
      <c r="B31472" s="503"/>
    </row>
    <row r="31473" spans="2:2">
      <c r="B31473" s="503"/>
    </row>
    <row r="31474" spans="2:2">
      <c r="B31474" s="503"/>
    </row>
    <row r="31475" spans="2:2">
      <c r="B31475" s="503"/>
    </row>
    <row r="31476" spans="2:2">
      <c r="B31476" s="503"/>
    </row>
    <row r="31477" spans="2:2">
      <c r="B31477" s="503"/>
    </row>
    <row r="31478" spans="2:2">
      <c r="B31478" s="503"/>
    </row>
    <row r="31479" spans="2:2">
      <c r="B31479" s="503"/>
    </row>
    <row r="31480" spans="2:2">
      <c r="B31480" s="503"/>
    </row>
    <row r="31481" spans="2:2">
      <c r="B31481" s="503"/>
    </row>
    <row r="31482" spans="2:2">
      <c r="B31482" s="503"/>
    </row>
    <row r="31483" spans="2:2">
      <c r="B31483" s="503"/>
    </row>
    <row r="31484" spans="2:2">
      <c r="B31484" s="503"/>
    </row>
    <row r="31485" spans="2:2">
      <c r="B31485" s="503"/>
    </row>
    <row r="31486" spans="2:2">
      <c r="B31486" s="503"/>
    </row>
    <row r="31487" spans="2:2">
      <c r="B31487" s="503"/>
    </row>
    <row r="31488" spans="2:2">
      <c r="B31488" s="503"/>
    </row>
    <row r="31489" spans="2:2">
      <c r="B31489" s="503"/>
    </row>
    <row r="31490" spans="2:2">
      <c r="B31490" s="503"/>
    </row>
    <row r="31491" spans="2:2">
      <c r="B31491" s="503"/>
    </row>
    <row r="31492" spans="2:2">
      <c r="B31492" s="503"/>
    </row>
    <row r="31493" spans="2:2">
      <c r="B31493" s="503"/>
    </row>
    <row r="31494" spans="2:2">
      <c r="B31494" s="503"/>
    </row>
    <row r="31495" spans="2:2">
      <c r="B31495" s="503"/>
    </row>
    <row r="31496" spans="2:2">
      <c r="B31496" s="503"/>
    </row>
    <row r="31497" spans="2:2">
      <c r="B31497" s="503"/>
    </row>
    <row r="31498" spans="2:2">
      <c r="B31498" s="503"/>
    </row>
    <row r="31499" spans="2:2">
      <c r="B31499" s="503"/>
    </row>
    <row r="31500" spans="2:2">
      <c r="B31500" s="503"/>
    </row>
    <row r="31501" spans="2:2">
      <c r="B31501" s="503"/>
    </row>
    <row r="31502" spans="2:2">
      <c r="B31502" s="503"/>
    </row>
    <row r="31503" spans="2:2">
      <c r="B31503" s="503"/>
    </row>
    <row r="31504" spans="2:2">
      <c r="B31504" s="503"/>
    </row>
    <row r="31505" spans="2:2">
      <c r="B31505" s="503"/>
    </row>
    <row r="31506" spans="2:2">
      <c r="B31506" s="503"/>
    </row>
    <row r="31507" spans="2:2">
      <c r="B31507" s="503"/>
    </row>
    <row r="31508" spans="2:2">
      <c r="B31508" s="503"/>
    </row>
    <row r="31509" spans="2:2">
      <c r="B31509" s="503"/>
    </row>
    <row r="31510" spans="2:2">
      <c r="B31510" s="503"/>
    </row>
    <row r="31511" spans="2:2">
      <c r="B31511" s="503"/>
    </row>
    <row r="31512" spans="2:2">
      <c r="B31512" s="503"/>
    </row>
    <row r="31513" spans="2:2">
      <c r="B31513" s="503"/>
    </row>
    <row r="31514" spans="2:2">
      <c r="B31514" s="503"/>
    </row>
    <row r="31515" spans="2:2">
      <c r="B31515" s="503"/>
    </row>
    <row r="31516" spans="2:2">
      <c r="B31516" s="503"/>
    </row>
    <row r="31517" spans="2:2">
      <c r="B31517" s="503"/>
    </row>
    <row r="31518" spans="2:2">
      <c r="B31518" s="503"/>
    </row>
    <row r="31519" spans="2:2">
      <c r="B31519" s="503"/>
    </row>
    <row r="31520" spans="2:2">
      <c r="B31520" s="503"/>
    </row>
    <row r="31521" spans="2:2">
      <c r="B31521" s="503"/>
    </row>
    <row r="31522" spans="2:2">
      <c r="B31522" s="503"/>
    </row>
    <row r="31523" spans="2:2">
      <c r="B31523" s="503"/>
    </row>
    <row r="31524" spans="2:2">
      <c r="B31524" s="503"/>
    </row>
    <row r="31525" spans="2:2">
      <c r="B31525" s="503"/>
    </row>
    <row r="31526" spans="2:2">
      <c r="B31526" s="503"/>
    </row>
    <row r="31527" spans="2:2">
      <c r="B31527" s="503"/>
    </row>
    <row r="31528" spans="2:2">
      <c r="B31528" s="503"/>
    </row>
    <row r="31529" spans="2:2">
      <c r="B31529" s="503"/>
    </row>
    <row r="31530" spans="2:2">
      <c r="B31530" s="503"/>
    </row>
    <row r="31531" spans="2:2">
      <c r="B31531" s="503"/>
    </row>
    <row r="31532" spans="2:2">
      <c r="B31532" s="503"/>
    </row>
    <row r="31533" spans="2:2">
      <c r="B31533" s="503"/>
    </row>
    <row r="31534" spans="2:2">
      <c r="B31534" s="503"/>
    </row>
    <row r="31535" spans="2:2">
      <c r="B31535" s="503"/>
    </row>
    <row r="31536" spans="2:2">
      <c r="B31536" s="503"/>
    </row>
    <row r="31537" spans="2:2">
      <c r="B31537" s="503"/>
    </row>
    <row r="31538" spans="2:2">
      <c r="B31538" s="503"/>
    </row>
    <row r="31539" spans="2:2">
      <c r="B31539" s="503"/>
    </row>
    <row r="31540" spans="2:2">
      <c r="B31540" s="503"/>
    </row>
    <row r="31541" spans="2:2">
      <c r="B31541" s="503"/>
    </row>
    <row r="31542" spans="2:2">
      <c r="B31542" s="503"/>
    </row>
    <row r="31543" spans="2:2">
      <c r="B31543" s="503"/>
    </row>
    <row r="31544" spans="2:2">
      <c r="B31544" s="503"/>
    </row>
    <row r="31545" spans="2:2">
      <c r="B31545" s="503"/>
    </row>
    <row r="31546" spans="2:2">
      <c r="B31546" s="503"/>
    </row>
    <row r="31547" spans="2:2">
      <c r="B31547" s="503"/>
    </row>
    <row r="31548" spans="2:2">
      <c r="B31548" s="503"/>
    </row>
    <row r="31549" spans="2:2">
      <c r="B31549" s="503"/>
    </row>
    <row r="31550" spans="2:2">
      <c r="B31550" s="503"/>
    </row>
    <row r="31551" spans="2:2">
      <c r="B31551" s="503"/>
    </row>
    <row r="31552" spans="2:2">
      <c r="B31552" s="503"/>
    </row>
    <row r="31553" spans="2:2">
      <c r="B31553" s="503"/>
    </row>
    <row r="31554" spans="2:2">
      <c r="B31554" s="503"/>
    </row>
    <row r="31555" spans="2:2">
      <c r="B31555" s="503"/>
    </row>
    <row r="31556" spans="2:2">
      <c r="B31556" s="503"/>
    </row>
    <row r="31557" spans="2:2">
      <c r="B31557" s="503"/>
    </row>
    <row r="31558" spans="2:2">
      <c r="B31558" s="503"/>
    </row>
    <row r="31559" spans="2:2">
      <c r="B31559" s="503"/>
    </row>
    <row r="31560" spans="2:2">
      <c r="B31560" s="503"/>
    </row>
    <row r="31561" spans="2:2">
      <c r="B31561" s="503"/>
    </row>
    <row r="31562" spans="2:2">
      <c r="B31562" s="503"/>
    </row>
    <row r="31563" spans="2:2">
      <c r="B31563" s="503"/>
    </row>
    <row r="31564" spans="2:2">
      <c r="B31564" s="503"/>
    </row>
    <row r="31565" spans="2:2">
      <c r="B31565" s="503"/>
    </row>
    <row r="31566" spans="2:2">
      <c r="B31566" s="503"/>
    </row>
    <row r="31567" spans="2:2">
      <c r="B31567" s="503"/>
    </row>
    <row r="31568" spans="2:2">
      <c r="B31568" s="503"/>
    </row>
    <row r="31569" spans="2:2">
      <c r="B31569" s="503"/>
    </row>
    <row r="31570" spans="2:2">
      <c r="B31570" s="503"/>
    </row>
    <row r="31571" spans="2:2">
      <c r="B31571" s="503"/>
    </row>
    <row r="31572" spans="2:2">
      <c r="B31572" s="503"/>
    </row>
    <row r="31573" spans="2:2">
      <c r="B31573" s="503"/>
    </row>
    <row r="31574" spans="2:2">
      <c r="B31574" s="503"/>
    </row>
    <row r="31575" spans="2:2">
      <c r="B31575" s="503"/>
    </row>
    <row r="31576" spans="2:2">
      <c r="B31576" s="503"/>
    </row>
    <row r="31577" spans="2:2">
      <c r="B31577" s="503"/>
    </row>
    <row r="31578" spans="2:2">
      <c r="B31578" s="503"/>
    </row>
    <row r="31579" spans="2:2">
      <c r="B31579" s="503"/>
    </row>
    <row r="31580" spans="2:2">
      <c r="B31580" s="503"/>
    </row>
    <row r="31581" spans="2:2">
      <c r="B31581" s="503"/>
    </row>
    <row r="31582" spans="2:2">
      <c r="B31582" s="503"/>
    </row>
    <row r="31583" spans="2:2">
      <c r="B31583" s="503"/>
    </row>
    <row r="31584" spans="2:2">
      <c r="B31584" s="503"/>
    </row>
    <row r="31585" spans="2:2">
      <c r="B31585" s="503"/>
    </row>
    <row r="31586" spans="2:2">
      <c r="B31586" s="503"/>
    </row>
    <row r="31587" spans="2:2">
      <c r="B31587" s="503"/>
    </row>
    <row r="31588" spans="2:2">
      <c r="B31588" s="503"/>
    </row>
    <row r="31589" spans="2:2">
      <c r="B31589" s="503"/>
    </row>
    <row r="31590" spans="2:2">
      <c r="B31590" s="503"/>
    </row>
    <row r="31591" spans="2:2">
      <c r="B31591" s="503"/>
    </row>
    <row r="31592" spans="2:2">
      <c r="B31592" s="503"/>
    </row>
    <row r="31593" spans="2:2">
      <c r="B31593" s="503"/>
    </row>
    <row r="31594" spans="2:2">
      <c r="B31594" s="503"/>
    </row>
    <row r="31595" spans="2:2">
      <c r="B31595" s="503"/>
    </row>
    <row r="31596" spans="2:2">
      <c r="B31596" s="503"/>
    </row>
    <row r="31597" spans="2:2">
      <c r="B31597" s="503"/>
    </row>
    <row r="31598" spans="2:2">
      <c r="B31598" s="503"/>
    </row>
    <row r="31599" spans="2:2">
      <c r="B31599" s="503"/>
    </row>
    <row r="31600" spans="2:2">
      <c r="B31600" s="503"/>
    </row>
    <row r="31601" spans="2:2">
      <c r="B31601" s="503"/>
    </row>
    <row r="31602" spans="2:2">
      <c r="B31602" s="503"/>
    </row>
    <row r="31603" spans="2:2">
      <c r="B31603" s="503"/>
    </row>
    <row r="31604" spans="2:2">
      <c r="B31604" s="503"/>
    </row>
    <row r="31605" spans="2:2">
      <c r="B31605" s="503"/>
    </row>
    <row r="31606" spans="2:2">
      <c r="B31606" s="503"/>
    </row>
    <row r="31607" spans="2:2">
      <c r="B31607" s="503"/>
    </row>
    <row r="31608" spans="2:2">
      <c r="B31608" s="503"/>
    </row>
    <row r="31609" spans="2:2">
      <c r="B31609" s="503"/>
    </row>
    <row r="31610" spans="2:2">
      <c r="B31610" s="503"/>
    </row>
    <row r="31611" spans="2:2">
      <c r="B31611" s="503"/>
    </row>
    <row r="31612" spans="2:2">
      <c r="B31612" s="503"/>
    </row>
    <row r="31613" spans="2:2">
      <c r="B31613" s="503"/>
    </row>
    <row r="31614" spans="2:2">
      <c r="B31614" s="503"/>
    </row>
    <row r="31615" spans="2:2">
      <c r="B31615" s="503"/>
    </row>
    <row r="31616" spans="2:2">
      <c r="B31616" s="503"/>
    </row>
    <row r="31617" spans="2:2">
      <c r="B31617" s="503"/>
    </row>
    <row r="31618" spans="2:2">
      <c r="B31618" s="503"/>
    </row>
    <row r="31619" spans="2:2">
      <c r="B31619" s="503"/>
    </row>
    <row r="31620" spans="2:2">
      <c r="B31620" s="503"/>
    </row>
    <row r="31621" spans="2:2">
      <c r="B31621" s="503"/>
    </row>
    <row r="31622" spans="2:2">
      <c r="B31622" s="503"/>
    </row>
    <row r="31623" spans="2:2">
      <c r="B31623" s="503"/>
    </row>
    <row r="31624" spans="2:2">
      <c r="B31624" s="503"/>
    </row>
    <row r="31625" spans="2:2">
      <c r="B31625" s="503"/>
    </row>
    <row r="31626" spans="2:2">
      <c r="B31626" s="503"/>
    </row>
    <row r="31627" spans="2:2">
      <c r="B31627" s="503"/>
    </row>
    <row r="31628" spans="2:2">
      <c r="B31628" s="503"/>
    </row>
    <row r="31629" spans="2:2">
      <c r="B31629" s="503"/>
    </row>
    <row r="31630" spans="2:2">
      <c r="B31630" s="503"/>
    </row>
    <row r="31631" spans="2:2">
      <c r="B31631" s="503"/>
    </row>
    <row r="31632" spans="2:2">
      <c r="B31632" s="503"/>
    </row>
    <row r="31633" spans="2:2">
      <c r="B31633" s="503"/>
    </row>
    <row r="31634" spans="2:2">
      <c r="B31634" s="503"/>
    </row>
    <row r="31635" spans="2:2">
      <c r="B31635" s="503"/>
    </row>
    <row r="31636" spans="2:2">
      <c r="B31636" s="503"/>
    </row>
    <row r="31637" spans="2:2">
      <c r="B31637" s="503"/>
    </row>
    <row r="31638" spans="2:2">
      <c r="B31638" s="503"/>
    </row>
    <row r="31639" spans="2:2">
      <c r="B31639" s="503"/>
    </row>
    <row r="31640" spans="2:2">
      <c r="B31640" s="503"/>
    </row>
    <row r="31641" spans="2:2">
      <c r="B31641" s="503"/>
    </row>
    <row r="31642" spans="2:2">
      <c r="B31642" s="503"/>
    </row>
    <row r="31643" spans="2:2">
      <c r="B31643" s="503"/>
    </row>
    <row r="31644" spans="2:2">
      <c r="B31644" s="503"/>
    </row>
    <row r="31645" spans="2:2">
      <c r="B31645" s="503"/>
    </row>
    <row r="31646" spans="2:2">
      <c r="B31646" s="503"/>
    </row>
    <row r="31647" spans="2:2">
      <c r="B31647" s="503"/>
    </row>
    <row r="31648" spans="2:2">
      <c r="B31648" s="503"/>
    </row>
    <row r="31649" spans="2:2">
      <c r="B31649" s="503"/>
    </row>
    <row r="31650" spans="2:2">
      <c r="B31650" s="503"/>
    </row>
    <row r="31651" spans="2:2">
      <c r="B31651" s="503"/>
    </row>
    <row r="31652" spans="2:2">
      <c r="B31652" s="503"/>
    </row>
    <row r="31653" spans="2:2">
      <c r="B31653" s="503"/>
    </row>
    <row r="31654" spans="2:2">
      <c r="B31654" s="503"/>
    </row>
    <row r="31655" spans="2:2">
      <c r="B31655" s="503"/>
    </row>
    <row r="31656" spans="2:2">
      <c r="B31656" s="503"/>
    </row>
    <row r="31657" spans="2:2">
      <c r="B31657" s="503"/>
    </row>
    <row r="31658" spans="2:2">
      <c r="B31658" s="503"/>
    </row>
    <row r="31659" spans="2:2">
      <c r="B31659" s="503"/>
    </row>
    <row r="31660" spans="2:2">
      <c r="B31660" s="503"/>
    </row>
    <row r="31661" spans="2:2">
      <c r="B31661" s="503"/>
    </row>
    <row r="31662" spans="2:2">
      <c r="B31662" s="503"/>
    </row>
    <row r="31663" spans="2:2">
      <c r="B31663" s="503"/>
    </row>
    <row r="31664" spans="2:2">
      <c r="B31664" s="503"/>
    </row>
    <row r="31665" spans="2:2">
      <c r="B31665" s="503"/>
    </row>
    <row r="31666" spans="2:2">
      <c r="B31666" s="503"/>
    </row>
    <row r="31667" spans="2:2">
      <c r="B31667" s="503"/>
    </row>
    <row r="31668" spans="2:2">
      <c r="B31668" s="503"/>
    </row>
    <row r="31669" spans="2:2">
      <c r="B31669" s="503"/>
    </row>
    <row r="31670" spans="2:2">
      <c r="B31670" s="503"/>
    </row>
    <row r="31671" spans="2:2">
      <c r="B31671" s="503"/>
    </row>
    <row r="31672" spans="2:2">
      <c r="B31672" s="503"/>
    </row>
    <row r="31673" spans="2:2">
      <c r="B31673" s="503"/>
    </row>
    <row r="31674" spans="2:2">
      <c r="B31674" s="503"/>
    </row>
    <row r="31675" spans="2:2">
      <c r="B31675" s="503"/>
    </row>
    <row r="31676" spans="2:2">
      <c r="B31676" s="503"/>
    </row>
    <row r="31677" spans="2:2">
      <c r="B31677" s="503"/>
    </row>
    <row r="31678" spans="2:2">
      <c r="B31678" s="503"/>
    </row>
    <row r="31679" spans="2:2">
      <c r="B31679" s="503"/>
    </row>
    <row r="31680" spans="2:2">
      <c r="B31680" s="503"/>
    </row>
    <row r="31681" spans="2:2">
      <c r="B31681" s="503"/>
    </row>
    <row r="31682" spans="2:2">
      <c r="B31682" s="503"/>
    </row>
    <row r="31683" spans="2:2">
      <c r="B31683" s="503"/>
    </row>
    <row r="31684" spans="2:2">
      <c r="B31684" s="503"/>
    </row>
    <row r="31685" spans="2:2">
      <c r="B31685" s="503"/>
    </row>
    <row r="31686" spans="2:2">
      <c r="B31686" s="503"/>
    </row>
    <row r="31687" spans="2:2">
      <c r="B31687" s="503"/>
    </row>
    <row r="31688" spans="2:2">
      <c r="B31688" s="503"/>
    </row>
    <row r="31689" spans="2:2">
      <c r="B31689" s="503"/>
    </row>
    <row r="31690" spans="2:2">
      <c r="B31690" s="503"/>
    </row>
    <row r="31691" spans="2:2">
      <c r="B31691" s="503"/>
    </row>
    <row r="31692" spans="2:2">
      <c r="B31692" s="503"/>
    </row>
    <row r="31693" spans="2:2">
      <c r="B31693" s="503"/>
    </row>
    <row r="31694" spans="2:2">
      <c r="B31694" s="503"/>
    </row>
    <row r="31695" spans="2:2">
      <c r="B31695" s="503"/>
    </row>
    <row r="31696" spans="2:2">
      <c r="B31696" s="503"/>
    </row>
    <row r="31697" spans="2:2">
      <c r="B31697" s="503"/>
    </row>
    <row r="31698" spans="2:2">
      <c r="B31698" s="503"/>
    </row>
    <row r="31699" spans="2:2">
      <c r="B31699" s="503"/>
    </row>
    <row r="31700" spans="2:2">
      <c r="B31700" s="503"/>
    </row>
    <row r="31701" spans="2:2">
      <c r="B31701" s="503"/>
    </row>
    <row r="31702" spans="2:2">
      <c r="B31702" s="503"/>
    </row>
    <row r="31703" spans="2:2">
      <c r="B31703" s="503"/>
    </row>
    <row r="31704" spans="2:2">
      <c r="B31704" s="503"/>
    </row>
    <row r="31705" spans="2:2">
      <c r="B31705" s="503"/>
    </row>
    <row r="31706" spans="2:2">
      <c r="B31706" s="503"/>
    </row>
    <row r="31707" spans="2:2">
      <c r="B31707" s="503"/>
    </row>
    <row r="31708" spans="2:2">
      <c r="B31708" s="503"/>
    </row>
    <row r="31709" spans="2:2">
      <c r="B31709" s="503"/>
    </row>
    <row r="31710" spans="2:2">
      <c r="B31710" s="503"/>
    </row>
    <row r="31711" spans="2:2">
      <c r="B31711" s="503"/>
    </row>
    <row r="31712" spans="2:2">
      <c r="B31712" s="503"/>
    </row>
    <row r="31713" spans="2:2">
      <c r="B31713" s="503"/>
    </row>
    <row r="31714" spans="2:2">
      <c r="B31714" s="503"/>
    </row>
    <row r="31715" spans="2:2">
      <c r="B31715" s="503"/>
    </row>
    <row r="31716" spans="2:2">
      <c r="B31716" s="503"/>
    </row>
    <row r="31717" spans="2:2">
      <c r="B31717" s="503"/>
    </row>
    <row r="31718" spans="2:2">
      <c r="B31718" s="503"/>
    </row>
    <row r="31719" spans="2:2">
      <c r="B31719" s="503"/>
    </row>
    <row r="31720" spans="2:2">
      <c r="B31720" s="503"/>
    </row>
    <row r="31721" spans="2:2">
      <c r="B31721" s="503"/>
    </row>
    <row r="31722" spans="2:2">
      <c r="B31722" s="503"/>
    </row>
    <row r="31723" spans="2:2">
      <c r="B31723" s="503"/>
    </row>
    <row r="31724" spans="2:2">
      <c r="B31724" s="503"/>
    </row>
    <row r="31725" spans="2:2">
      <c r="B31725" s="503"/>
    </row>
    <row r="31726" spans="2:2">
      <c r="B31726" s="503"/>
    </row>
    <row r="31727" spans="2:2">
      <c r="B31727" s="503"/>
    </row>
    <row r="31728" spans="2:2">
      <c r="B31728" s="503"/>
    </row>
    <row r="31729" spans="2:2">
      <c r="B31729" s="503"/>
    </row>
    <row r="31730" spans="2:2">
      <c r="B31730" s="503"/>
    </row>
    <row r="31731" spans="2:2">
      <c r="B31731" s="503"/>
    </row>
    <row r="31732" spans="2:2">
      <c r="B31732" s="503"/>
    </row>
    <row r="31733" spans="2:2">
      <c r="B31733" s="503"/>
    </row>
    <row r="31734" spans="2:2">
      <c r="B31734" s="503"/>
    </row>
    <row r="31735" spans="2:2">
      <c r="B31735" s="503"/>
    </row>
    <row r="31736" spans="2:2">
      <c r="B31736" s="503"/>
    </row>
    <row r="31737" spans="2:2">
      <c r="B31737" s="503"/>
    </row>
    <row r="31738" spans="2:2">
      <c r="B31738" s="503"/>
    </row>
    <row r="31739" spans="2:2">
      <c r="B31739" s="503"/>
    </row>
    <row r="31740" spans="2:2">
      <c r="B31740" s="503"/>
    </row>
    <row r="31741" spans="2:2">
      <c r="B31741" s="503"/>
    </row>
    <row r="31742" spans="2:2">
      <c r="B31742" s="503"/>
    </row>
    <row r="31743" spans="2:2">
      <c r="B31743" s="503"/>
    </row>
    <row r="31744" spans="2:2">
      <c r="B31744" s="503"/>
    </row>
    <row r="31745" spans="2:2">
      <c r="B31745" s="503"/>
    </row>
    <row r="31746" spans="2:2">
      <c r="B31746" s="503"/>
    </row>
    <row r="31747" spans="2:2">
      <c r="B31747" s="503"/>
    </row>
    <row r="31748" spans="2:2">
      <c r="B31748" s="503"/>
    </row>
    <row r="31749" spans="2:2">
      <c r="B31749" s="503"/>
    </row>
    <row r="31750" spans="2:2">
      <c r="B31750" s="503"/>
    </row>
    <row r="31751" spans="2:2">
      <c r="B31751" s="503"/>
    </row>
    <row r="31752" spans="2:2">
      <c r="B31752" s="503"/>
    </row>
    <row r="31753" spans="2:2">
      <c r="B31753" s="503"/>
    </row>
    <row r="31754" spans="2:2">
      <c r="B31754" s="503"/>
    </row>
    <row r="31755" spans="2:2">
      <c r="B31755" s="503"/>
    </row>
    <row r="31756" spans="2:2">
      <c r="B31756" s="503"/>
    </row>
    <row r="31757" spans="2:2">
      <c r="B31757" s="503"/>
    </row>
    <row r="31758" spans="2:2">
      <c r="B31758" s="503"/>
    </row>
    <row r="31759" spans="2:2">
      <c r="B31759" s="503"/>
    </row>
    <row r="31760" spans="2:2">
      <c r="B31760" s="503"/>
    </row>
    <row r="31761" spans="2:2">
      <c r="B31761" s="503"/>
    </row>
    <row r="31762" spans="2:2">
      <c r="B31762" s="503"/>
    </row>
    <row r="31763" spans="2:2">
      <c r="B31763" s="503"/>
    </row>
    <row r="31764" spans="2:2">
      <c r="B31764" s="503"/>
    </row>
    <row r="31765" spans="2:2">
      <c r="B31765" s="503"/>
    </row>
    <row r="31766" spans="2:2">
      <c r="B31766" s="503"/>
    </row>
    <row r="31767" spans="2:2">
      <c r="B31767" s="503"/>
    </row>
    <row r="31768" spans="2:2">
      <c r="B31768" s="503"/>
    </row>
    <row r="31769" spans="2:2">
      <c r="B31769" s="503"/>
    </row>
    <row r="31770" spans="2:2">
      <c r="B31770" s="503"/>
    </row>
    <row r="31771" spans="2:2">
      <c r="B31771" s="503"/>
    </row>
    <row r="31772" spans="2:2">
      <c r="B31772" s="503"/>
    </row>
    <row r="31773" spans="2:2">
      <c r="B31773" s="503"/>
    </row>
    <row r="31774" spans="2:2">
      <c r="B31774" s="503"/>
    </row>
    <row r="31775" spans="2:2">
      <c r="B31775" s="503"/>
    </row>
    <row r="31776" spans="2:2">
      <c r="B31776" s="503"/>
    </row>
    <row r="31777" spans="2:2">
      <c r="B31777" s="503"/>
    </row>
    <row r="31778" spans="2:2">
      <c r="B31778" s="503"/>
    </row>
    <row r="31779" spans="2:2">
      <c r="B31779" s="503"/>
    </row>
    <row r="31780" spans="2:2">
      <c r="B31780" s="503"/>
    </row>
    <row r="31781" spans="2:2">
      <c r="B31781" s="503"/>
    </row>
    <row r="31782" spans="2:2">
      <c r="B31782" s="503"/>
    </row>
    <row r="31783" spans="2:2">
      <c r="B31783" s="503"/>
    </row>
    <row r="31784" spans="2:2">
      <c r="B31784" s="503"/>
    </row>
    <row r="31785" spans="2:2">
      <c r="B31785" s="503"/>
    </row>
    <row r="31786" spans="2:2">
      <c r="B31786" s="503"/>
    </row>
    <row r="31787" spans="2:2">
      <c r="B31787" s="503"/>
    </row>
    <row r="31788" spans="2:2">
      <c r="B31788" s="503"/>
    </row>
    <row r="31789" spans="2:2">
      <c r="B31789" s="503"/>
    </row>
    <row r="31790" spans="2:2">
      <c r="B31790" s="503"/>
    </row>
    <row r="31791" spans="2:2">
      <c r="B31791" s="503"/>
    </row>
    <row r="31792" spans="2:2">
      <c r="B31792" s="503"/>
    </row>
    <row r="31793" spans="2:2">
      <c r="B31793" s="503"/>
    </row>
    <row r="31794" spans="2:2">
      <c r="B31794" s="503"/>
    </row>
    <row r="31795" spans="2:2">
      <c r="B31795" s="503"/>
    </row>
    <row r="31796" spans="2:2">
      <c r="B31796" s="503"/>
    </row>
    <row r="31797" spans="2:2">
      <c r="B31797" s="503"/>
    </row>
    <row r="31798" spans="2:2">
      <c r="B31798" s="503"/>
    </row>
    <row r="31799" spans="2:2">
      <c r="B31799" s="503"/>
    </row>
    <row r="31800" spans="2:2">
      <c r="B31800" s="503"/>
    </row>
    <row r="31801" spans="2:2">
      <c r="B31801" s="503"/>
    </row>
    <row r="31802" spans="2:2">
      <c r="B31802" s="503"/>
    </row>
    <row r="31803" spans="2:2">
      <c r="B31803" s="503"/>
    </row>
    <row r="31804" spans="2:2">
      <c r="B31804" s="503"/>
    </row>
    <row r="31805" spans="2:2">
      <c r="B31805" s="503"/>
    </row>
    <row r="31806" spans="2:2">
      <c r="B31806" s="503"/>
    </row>
    <row r="31807" spans="2:2">
      <c r="B31807" s="503"/>
    </row>
    <row r="31808" spans="2:2">
      <c r="B31808" s="503"/>
    </row>
    <row r="31809" spans="2:2">
      <c r="B31809" s="503"/>
    </row>
    <row r="31810" spans="2:2">
      <c r="B31810" s="503"/>
    </row>
    <row r="31811" spans="2:2">
      <c r="B31811" s="503"/>
    </row>
    <row r="31812" spans="2:2">
      <c r="B31812" s="503"/>
    </row>
    <row r="31813" spans="2:2">
      <c r="B31813" s="503"/>
    </row>
    <row r="31814" spans="2:2">
      <c r="B31814" s="503"/>
    </row>
    <row r="31815" spans="2:2">
      <c r="B31815" s="503"/>
    </row>
    <row r="31816" spans="2:2">
      <c r="B31816" s="503"/>
    </row>
    <row r="31817" spans="2:2">
      <c r="B31817" s="503"/>
    </row>
    <row r="31818" spans="2:2">
      <c r="B31818" s="503"/>
    </row>
    <row r="31819" spans="2:2">
      <c r="B31819" s="503"/>
    </row>
    <row r="31820" spans="2:2">
      <c r="B31820" s="503"/>
    </row>
    <row r="31821" spans="2:2">
      <c r="B31821" s="503"/>
    </row>
    <row r="31822" spans="2:2">
      <c r="B31822" s="503"/>
    </row>
    <row r="31823" spans="2:2">
      <c r="B31823" s="503"/>
    </row>
    <row r="31824" spans="2:2">
      <c r="B31824" s="503"/>
    </row>
    <row r="31825" spans="2:2">
      <c r="B31825" s="503"/>
    </row>
    <row r="31826" spans="2:2">
      <c r="B31826" s="503"/>
    </row>
    <row r="31827" spans="2:2">
      <c r="B31827" s="503"/>
    </row>
    <row r="31828" spans="2:2">
      <c r="B31828" s="503"/>
    </row>
    <row r="31829" spans="2:2">
      <c r="B31829" s="503"/>
    </row>
    <row r="31830" spans="2:2">
      <c r="B31830" s="503"/>
    </row>
    <row r="31831" spans="2:2">
      <c r="B31831" s="503"/>
    </row>
    <row r="31832" spans="2:2">
      <c r="B31832" s="503"/>
    </row>
    <row r="31833" spans="2:2">
      <c r="B31833" s="503"/>
    </row>
    <row r="31834" spans="2:2">
      <c r="B31834" s="503"/>
    </row>
    <row r="31835" spans="2:2">
      <c r="B31835" s="503"/>
    </row>
    <row r="31836" spans="2:2">
      <c r="B31836" s="503"/>
    </row>
    <row r="31837" spans="2:2">
      <c r="B31837" s="503"/>
    </row>
    <row r="31838" spans="2:2">
      <c r="B31838" s="503"/>
    </row>
    <row r="31839" spans="2:2">
      <c r="B31839" s="503"/>
    </row>
    <row r="31840" spans="2:2">
      <c r="B31840" s="503"/>
    </row>
    <row r="31841" spans="2:2">
      <c r="B31841" s="503"/>
    </row>
    <row r="31842" spans="2:2">
      <c r="B31842" s="503"/>
    </row>
    <row r="31843" spans="2:2">
      <c r="B31843" s="503"/>
    </row>
    <row r="31844" spans="2:2">
      <c r="B31844" s="503"/>
    </row>
    <row r="31845" spans="2:2">
      <c r="B31845" s="503"/>
    </row>
    <row r="31846" spans="2:2">
      <c r="B31846" s="503"/>
    </row>
    <row r="31847" spans="2:2">
      <c r="B31847" s="503"/>
    </row>
    <row r="31848" spans="2:2">
      <c r="B31848" s="503"/>
    </row>
    <row r="31849" spans="2:2">
      <c r="B31849" s="503"/>
    </row>
    <row r="31850" spans="2:2">
      <c r="B31850" s="503"/>
    </row>
    <row r="31851" spans="2:2">
      <c r="B31851" s="503"/>
    </row>
    <row r="31852" spans="2:2">
      <c r="B31852" s="503"/>
    </row>
    <row r="31853" spans="2:2">
      <c r="B31853" s="503"/>
    </row>
    <row r="31854" spans="2:2">
      <c r="B31854" s="503"/>
    </row>
    <row r="31855" spans="2:2">
      <c r="B31855" s="503"/>
    </row>
    <row r="31856" spans="2:2">
      <c r="B31856" s="503"/>
    </row>
    <row r="31857" spans="2:2">
      <c r="B31857" s="503"/>
    </row>
    <row r="31858" spans="2:2">
      <c r="B31858" s="503"/>
    </row>
    <row r="31859" spans="2:2">
      <c r="B31859" s="503"/>
    </row>
    <row r="31860" spans="2:2">
      <c r="B31860" s="503"/>
    </row>
    <row r="31861" spans="2:2">
      <c r="B31861" s="503"/>
    </row>
    <row r="31862" spans="2:2">
      <c r="B31862" s="503"/>
    </row>
    <row r="31863" spans="2:2">
      <c r="B31863" s="503"/>
    </row>
    <row r="31864" spans="2:2">
      <c r="B31864" s="503"/>
    </row>
    <row r="31865" spans="2:2">
      <c r="B31865" s="503"/>
    </row>
    <row r="31866" spans="2:2">
      <c r="B31866" s="503"/>
    </row>
    <row r="31867" spans="2:2">
      <c r="B31867" s="503"/>
    </row>
    <row r="31868" spans="2:2">
      <c r="B31868" s="503"/>
    </row>
    <row r="31869" spans="2:2">
      <c r="B31869" s="503"/>
    </row>
    <row r="31870" spans="2:2">
      <c r="B31870" s="503"/>
    </row>
    <row r="31871" spans="2:2">
      <c r="B31871" s="503"/>
    </row>
    <row r="31872" spans="2:2">
      <c r="B31872" s="503"/>
    </row>
    <row r="31873" spans="2:2">
      <c r="B31873" s="503"/>
    </row>
    <row r="31874" spans="2:2">
      <c r="B31874" s="503"/>
    </row>
    <row r="31875" spans="2:2">
      <c r="B31875" s="503"/>
    </row>
    <row r="31876" spans="2:2">
      <c r="B31876" s="503"/>
    </row>
    <row r="31877" spans="2:2">
      <c r="B31877" s="503"/>
    </row>
    <row r="31878" spans="2:2">
      <c r="B31878" s="503"/>
    </row>
    <row r="31879" spans="2:2">
      <c r="B31879" s="503"/>
    </row>
    <row r="31880" spans="2:2">
      <c r="B31880" s="503"/>
    </row>
    <row r="31881" spans="2:2">
      <c r="B31881" s="503"/>
    </row>
    <row r="31882" spans="2:2">
      <c r="B31882" s="503"/>
    </row>
    <row r="31883" spans="2:2">
      <c r="B31883" s="503"/>
    </row>
    <row r="31884" spans="2:2">
      <c r="B31884" s="503"/>
    </row>
    <row r="31885" spans="2:2">
      <c r="B31885" s="503"/>
    </row>
    <row r="31886" spans="2:2">
      <c r="B31886" s="503"/>
    </row>
    <row r="31887" spans="2:2">
      <c r="B31887" s="503"/>
    </row>
    <row r="31888" spans="2:2">
      <c r="B31888" s="503"/>
    </row>
    <row r="31889" spans="2:2">
      <c r="B31889" s="503"/>
    </row>
    <row r="31890" spans="2:2">
      <c r="B31890" s="503"/>
    </row>
    <row r="31891" spans="2:2">
      <c r="B31891" s="503"/>
    </row>
    <row r="31892" spans="2:2">
      <c r="B31892" s="503"/>
    </row>
    <row r="31893" spans="2:2">
      <c r="B31893" s="503"/>
    </row>
    <row r="31894" spans="2:2">
      <c r="B31894" s="503"/>
    </row>
    <row r="31895" spans="2:2">
      <c r="B31895" s="503"/>
    </row>
    <row r="31896" spans="2:2">
      <c r="B31896" s="503"/>
    </row>
    <row r="31897" spans="2:2">
      <c r="B31897" s="503"/>
    </row>
    <row r="31898" spans="2:2">
      <c r="B31898" s="503"/>
    </row>
    <row r="31899" spans="2:2">
      <c r="B31899" s="503"/>
    </row>
    <row r="31900" spans="2:2">
      <c r="B31900" s="503"/>
    </row>
    <row r="31901" spans="2:2">
      <c r="B31901" s="503"/>
    </row>
    <row r="31902" spans="2:2">
      <c r="B31902" s="503"/>
    </row>
    <row r="31903" spans="2:2">
      <c r="B31903" s="503"/>
    </row>
    <row r="31904" spans="2:2">
      <c r="B31904" s="503"/>
    </row>
    <row r="31905" spans="2:2">
      <c r="B31905" s="503"/>
    </row>
    <row r="31906" spans="2:2">
      <c r="B31906" s="503"/>
    </row>
    <row r="31907" spans="2:2">
      <c r="B31907" s="503"/>
    </row>
    <row r="31908" spans="2:2">
      <c r="B31908" s="503"/>
    </row>
    <row r="31909" spans="2:2">
      <c r="B31909" s="503"/>
    </row>
    <row r="31910" spans="2:2">
      <c r="B31910" s="503"/>
    </row>
    <row r="31911" spans="2:2">
      <c r="B31911" s="503"/>
    </row>
    <row r="31912" spans="2:2">
      <c r="B31912" s="503"/>
    </row>
    <row r="31913" spans="2:2">
      <c r="B31913" s="503"/>
    </row>
    <row r="31914" spans="2:2">
      <c r="B31914" s="503"/>
    </row>
    <row r="31915" spans="2:2">
      <c r="B31915" s="503"/>
    </row>
    <row r="31916" spans="2:2">
      <c r="B31916" s="503"/>
    </row>
    <row r="31917" spans="2:2">
      <c r="B31917" s="503"/>
    </row>
    <row r="31918" spans="2:2">
      <c r="B31918" s="503"/>
    </row>
    <row r="31919" spans="2:2">
      <c r="B31919" s="503"/>
    </row>
    <row r="31920" spans="2:2">
      <c r="B31920" s="503"/>
    </row>
    <row r="31921" spans="2:2">
      <c r="B31921" s="503"/>
    </row>
    <row r="31922" spans="2:2">
      <c r="B31922" s="503"/>
    </row>
    <row r="31923" spans="2:2">
      <c r="B31923" s="503"/>
    </row>
    <row r="31924" spans="2:2">
      <c r="B31924" s="503"/>
    </row>
    <row r="31925" spans="2:2">
      <c r="B31925" s="503"/>
    </row>
    <row r="31926" spans="2:2">
      <c r="B31926" s="503"/>
    </row>
    <row r="31927" spans="2:2">
      <c r="B31927" s="503"/>
    </row>
    <row r="31928" spans="2:2">
      <c r="B31928" s="503"/>
    </row>
    <row r="31929" spans="2:2">
      <c r="B31929" s="503"/>
    </row>
    <row r="31930" spans="2:2">
      <c r="B31930" s="503"/>
    </row>
    <row r="31931" spans="2:2">
      <c r="B31931" s="503"/>
    </row>
    <row r="31932" spans="2:2">
      <c r="B31932" s="503"/>
    </row>
    <row r="31933" spans="2:2">
      <c r="B31933" s="503"/>
    </row>
    <row r="31934" spans="2:2">
      <c r="B31934" s="503"/>
    </row>
    <row r="31935" spans="2:2">
      <c r="B31935" s="503"/>
    </row>
    <row r="31936" spans="2:2">
      <c r="B31936" s="503"/>
    </row>
    <row r="31937" spans="2:2">
      <c r="B31937" s="503"/>
    </row>
    <row r="31938" spans="2:2">
      <c r="B31938" s="503"/>
    </row>
    <row r="31939" spans="2:2">
      <c r="B31939" s="503"/>
    </row>
    <row r="31940" spans="2:2">
      <c r="B31940" s="503"/>
    </row>
    <row r="31941" spans="2:2">
      <c r="B31941" s="503"/>
    </row>
    <row r="31942" spans="2:2">
      <c r="B31942" s="503"/>
    </row>
    <row r="31943" spans="2:2">
      <c r="B31943" s="503"/>
    </row>
    <row r="31944" spans="2:2">
      <c r="B31944" s="503"/>
    </row>
    <row r="31945" spans="2:2">
      <c r="B31945" s="503"/>
    </row>
    <row r="31946" spans="2:2">
      <c r="B31946" s="503"/>
    </row>
    <row r="31947" spans="2:2">
      <c r="B31947" s="503"/>
    </row>
    <row r="31948" spans="2:2">
      <c r="B31948" s="503"/>
    </row>
    <row r="31949" spans="2:2">
      <c r="B31949" s="503"/>
    </row>
    <row r="31950" spans="2:2">
      <c r="B31950" s="503"/>
    </row>
    <row r="31951" spans="2:2">
      <c r="B31951" s="503"/>
    </row>
    <row r="31952" spans="2:2">
      <c r="B31952" s="503"/>
    </row>
    <row r="31953" spans="2:2">
      <c r="B31953" s="503"/>
    </row>
    <row r="31954" spans="2:2">
      <c r="B31954" s="503"/>
    </row>
    <row r="31955" spans="2:2">
      <c r="B31955" s="503"/>
    </row>
    <row r="31956" spans="2:2">
      <c r="B31956" s="503"/>
    </row>
    <row r="31957" spans="2:2">
      <c r="B31957" s="503"/>
    </row>
    <row r="31958" spans="2:2">
      <c r="B31958" s="503"/>
    </row>
    <row r="31959" spans="2:2">
      <c r="B31959" s="503"/>
    </row>
    <row r="31960" spans="2:2">
      <c r="B31960" s="503"/>
    </row>
    <row r="31961" spans="2:2">
      <c r="B31961" s="503"/>
    </row>
    <row r="31962" spans="2:2">
      <c r="B31962" s="503"/>
    </row>
    <row r="31963" spans="2:2">
      <c r="B31963" s="503"/>
    </row>
    <row r="31964" spans="2:2">
      <c r="B31964" s="503"/>
    </row>
    <row r="31965" spans="2:2">
      <c r="B31965" s="503"/>
    </row>
    <row r="31966" spans="2:2">
      <c r="B31966" s="503"/>
    </row>
    <row r="31967" spans="2:2">
      <c r="B31967" s="503"/>
    </row>
    <row r="31968" spans="2:2">
      <c r="B31968" s="503"/>
    </row>
    <row r="31969" spans="2:2">
      <c r="B31969" s="503"/>
    </row>
    <row r="31970" spans="2:2">
      <c r="B31970" s="503"/>
    </row>
    <row r="31971" spans="2:2">
      <c r="B31971" s="503"/>
    </row>
    <row r="31972" spans="2:2">
      <c r="B31972" s="503"/>
    </row>
    <row r="31973" spans="2:2">
      <c r="B31973" s="503"/>
    </row>
    <row r="31974" spans="2:2">
      <c r="B31974" s="503"/>
    </row>
    <row r="31975" spans="2:2">
      <c r="B31975" s="503"/>
    </row>
    <row r="31976" spans="2:2">
      <c r="B31976" s="503"/>
    </row>
    <row r="31977" spans="2:2">
      <c r="B31977" s="503"/>
    </row>
    <row r="31978" spans="2:2">
      <c r="B31978" s="503"/>
    </row>
    <row r="31979" spans="2:2">
      <c r="B31979" s="503"/>
    </row>
    <row r="31980" spans="2:2">
      <c r="B31980" s="503"/>
    </row>
    <row r="31981" spans="2:2">
      <c r="B31981" s="503"/>
    </row>
    <row r="31982" spans="2:2">
      <c r="B31982" s="503"/>
    </row>
    <row r="31983" spans="2:2">
      <c r="B31983" s="503"/>
    </row>
    <row r="31984" spans="2:2">
      <c r="B31984" s="503"/>
    </row>
    <row r="31985" spans="2:2">
      <c r="B31985" s="503"/>
    </row>
    <row r="31986" spans="2:2">
      <c r="B31986" s="503"/>
    </row>
    <row r="31987" spans="2:2">
      <c r="B31987" s="503"/>
    </row>
    <row r="31988" spans="2:2">
      <c r="B31988" s="503"/>
    </row>
    <row r="31989" spans="2:2">
      <c r="B31989" s="503"/>
    </row>
    <row r="31990" spans="2:2">
      <c r="B31990" s="503"/>
    </row>
    <row r="31991" spans="2:2">
      <c r="B31991" s="503"/>
    </row>
    <row r="31992" spans="2:2">
      <c r="B31992" s="503"/>
    </row>
    <row r="31993" spans="2:2">
      <c r="B31993" s="503"/>
    </row>
    <row r="31994" spans="2:2">
      <c r="B31994" s="503"/>
    </row>
    <row r="31995" spans="2:2">
      <c r="B31995" s="503"/>
    </row>
    <row r="31996" spans="2:2">
      <c r="B31996" s="503"/>
    </row>
    <row r="31997" spans="2:2">
      <c r="B31997" s="503"/>
    </row>
    <row r="31998" spans="2:2">
      <c r="B31998" s="503"/>
    </row>
    <row r="31999" spans="2:2">
      <c r="B31999" s="503"/>
    </row>
    <row r="32000" spans="2:2">
      <c r="B32000" s="503"/>
    </row>
    <row r="32001" spans="2:2">
      <c r="B32001" s="503"/>
    </row>
    <row r="32002" spans="2:2">
      <c r="B32002" s="503"/>
    </row>
    <row r="32003" spans="2:2">
      <c r="B32003" s="503"/>
    </row>
    <row r="32004" spans="2:2">
      <c r="B32004" s="503"/>
    </row>
    <row r="32005" spans="2:2">
      <c r="B32005" s="503"/>
    </row>
    <row r="32006" spans="2:2">
      <c r="B32006" s="503"/>
    </row>
    <row r="32007" spans="2:2">
      <c r="B32007" s="503"/>
    </row>
    <row r="32008" spans="2:2">
      <c r="B32008" s="503"/>
    </row>
    <row r="32009" spans="2:2">
      <c r="B32009" s="503"/>
    </row>
    <row r="32010" spans="2:2">
      <c r="B32010" s="503"/>
    </row>
    <row r="32011" spans="2:2">
      <c r="B32011" s="503"/>
    </row>
    <row r="32012" spans="2:2">
      <c r="B32012" s="503"/>
    </row>
    <row r="32013" spans="2:2">
      <c r="B32013" s="503"/>
    </row>
    <row r="32014" spans="2:2">
      <c r="B32014" s="503"/>
    </row>
    <row r="32015" spans="2:2">
      <c r="B32015" s="503"/>
    </row>
    <row r="32016" spans="2:2">
      <c r="B32016" s="503"/>
    </row>
    <row r="32017" spans="2:2">
      <c r="B32017" s="503"/>
    </row>
    <row r="32018" spans="2:2">
      <c r="B32018" s="503"/>
    </row>
    <row r="32019" spans="2:2">
      <c r="B32019" s="503"/>
    </row>
    <row r="32020" spans="2:2">
      <c r="B32020" s="503"/>
    </row>
    <row r="32021" spans="2:2">
      <c r="B32021" s="503"/>
    </row>
    <row r="32022" spans="2:2">
      <c r="B32022" s="503"/>
    </row>
    <row r="32023" spans="2:2">
      <c r="B32023" s="503"/>
    </row>
    <row r="32024" spans="2:2">
      <c r="B32024" s="503"/>
    </row>
    <row r="32025" spans="2:2">
      <c r="B32025" s="503"/>
    </row>
    <row r="32026" spans="2:2">
      <c r="B32026" s="503"/>
    </row>
    <row r="32027" spans="2:2">
      <c r="B32027" s="503"/>
    </row>
    <row r="32028" spans="2:2">
      <c r="B32028" s="503"/>
    </row>
    <row r="32029" spans="2:2">
      <c r="B32029" s="503"/>
    </row>
    <row r="32030" spans="2:2">
      <c r="B32030" s="503"/>
    </row>
    <row r="32031" spans="2:2">
      <c r="B32031" s="503"/>
    </row>
    <row r="32032" spans="2:2">
      <c r="B32032" s="503"/>
    </row>
    <row r="32033" spans="2:2">
      <c r="B32033" s="503"/>
    </row>
    <row r="32034" spans="2:2">
      <c r="B32034" s="503"/>
    </row>
    <row r="32035" spans="2:2">
      <c r="B32035" s="503"/>
    </row>
    <row r="32036" spans="2:2">
      <c r="B32036" s="503"/>
    </row>
    <row r="32037" spans="2:2">
      <c r="B32037" s="503"/>
    </row>
    <row r="32038" spans="2:2">
      <c r="B32038" s="503"/>
    </row>
    <row r="32039" spans="2:2">
      <c r="B32039" s="503"/>
    </row>
    <row r="32040" spans="2:2">
      <c r="B32040" s="503"/>
    </row>
    <row r="32041" spans="2:2">
      <c r="B32041" s="503"/>
    </row>
    <row r="32042" spans="2:2">
      <c r="B32042" s="503"/>
    </row>
    <row r="32043" spans="2:2">
      <c r="B32043" s="503"/>
    </row>
    <row r="32044" spans="2:2">
      <c r="B32044" s="503"/>
    </row>
    <row r="32045" spans="2:2">
      <c r="B32045" s="503"/>
    </row>
    <row r="32046" spans="2:2">
      <c r="B32046" s="503"/>
    </row>
    <row r="32047" spans="2:2">
      <c r="B32047" s="503"/>
    </row>
    <row r="32048" spans="2:2">
      <c r="B32048" s="503"/>
    </row>
    <row r="32049" spans="2:2">
      <c r="B32049" s="503"/>
    </row>
    <row r="32050" spans="2:2">
      <c r="B32050" s="503"/>
    </row>
    <row r="32051" spans="2:2">
      <c r="B32051" s="503"/>
    </row>
    <row r="32052" spans="2:2">
      <c r="B32052" s="503"/>
    </row>
    <row r="32053" spans="2:2">
      <c r="B32053" s="503"/>
    </row>
    <row r="32054" spans="2:2">
      <c r="B32054" s="503"/>
    </row>
    <row r="32055" spans="2:2">
      <c r="B32055" s="503"/>
    </row>
    <row r="32056" spans="2:2">
      <c r="B32056" s="503"/>
    </row>
    <row r="32057" spans="2:2">
      <c r="B32057" s="503"/>
    </row>
    <row r="32058" spans="2:2">
      <c r="B32058" s="503"/>
    </row>
    <row r="32059" spans="2:2">
      <c r="B32059" s="503"/>
    </row>
    <row r="32060" spans="2:2">
      <c r="B32060" s="503"/>
    </row>
    <row r="32061" spans="2:2">
      <c r="B32061" s="503"/>
    </row>
    <row r="32062" spans="2:2">
      <c r="B32062" s="503"/>
    </row>
    <row r="32063" spans="2:2">
      <c r="B32063" s="503"/>
    </row>
    <row r="32064" spans="2:2">
      <c r="B32064" s="503"/>
    </row>
    <row r="32065" spans="2:2">
      <c r="B32065" s="503"/>
    </row>
    <row r="32066" spans="2:2">
      <c r="B32066" s="503"/>
    </row>
    <row r="32067" spans="2:2">
      <c r="B32067" s="503"/>
    </row>
    <row r="32068" spans="2:2">
      <c r="B32068" s="503"/>
    </row>
    <row r="32069" spans="2:2">
      <c r="B32069" s="503"/>
    </row>
    <row r="32070" spans="2:2">
      <c r="B32070" s="503"/>
    </row>
    <row r="32071" spans="2:2">
      <c r="B32071" s="503"/>
    </row>
    <row r="32072" spans="2:2">
      <c r="B32072" s="503"/>
    </row>
    <row r="32073" spans="2:2">
      <c r="B32073" s="503"/>
    </row>
    <row r="32074" spans="2:2">
      <c r="B32074" s="503"/>
    </row>
    <row r="32075" spans="2:2">
      <c r="B32075" s="503"/>
    </row>
    <row r="32076" spans="2:2">
      <c r="B32076" s="503"/>
    </row>
    <row r="32077" spans="2:2">
      <c r="B32077" s="503"/>
    </row>
    <row r="32078" spans="2:2">
      <c r="B32078" s="503"/>
    </row>
    <row r="32079" spans="2:2">
      <c r="B32079" s="503"/>
    </row>
    <row r="32080" spans="2:2">
      <c r="B32080" s="503"/>
    </row>
    <row r="32081" spans="2:2">
      <c r="B32081" s="503"/>
    </row>
    <row r="32082" spans="2:2">
      <c r="B32082" s="503"/>
    </row>
    <row r="32083" spans="2:2">
      <c r="B32083" s="503"/>
    </row>
    <row r="32084" spans="2:2">
      <c r="B32084" s="503"/>
    </row>
    <row r="32085" spans="2:2">
      <c r="B32085" s="503"/>
    </row>
    <row r="32086" spans="2:2">
      <c r="B32086" s="503"/>
    </row>
    <row r="32087" spans="2:2">
      <c r="B32087" s="503"/>
    </row>
    <row r="32088" spans="2:2">
      <c r="B32088" s="503"/>
    </row>
    <row r="32089" spans="2:2">
      <c r="B32089" s="503"/>
    </row>
    <row r="32090" spans="2:2">
      <c r="B32090" s="503"/>
    </row>
    <row r="32091" spans="2:2">
      <c r="B32091" s="503"/>
    </row>
    <row r="32092" spans="2:2">
      <c r="B32092" s="503"/>
    </row>
    <row r="32093" spans="2:2">
      <c r="B32093" s="503"/>
    </row>
    <row r="32094" spans="2:2">
      <c r="B32094" s="503"/>
    </row>
    <row r="32095" spans="2:2">
      <c r="B32095" s="503"/>
    </row>
    <row r="32096" spans="2:2">
      <c r="B32096" s="503"/>
    </row>
    <row r="32097" spans="2:2">
      <c r="B32097" s="503"/>
    </row>
    <row r="32098" spans="2:2">
      <c r="B32098" s="503"/>
    </row>
    <row r="32099" spans="2:2">
      <c r="B32099" s="503"/>
    </row>
    <row r="32100" spans="2:2">
      <c r="B32100" s="503"/>
    </row>
    <row r="32101" spans="2:2">
      <c r="B32101" s="503"/>
    </row>
    <row r="32102" spans="2:2">
      <c r="B32102" s="503"/>
    </row>
    <row r="32103" spans="2:2">
      <c r="B32103" s="503"/>
    </row>
    <row r="32104" spans="2:2">
      <c r="B32104" s="503"/>
    </row>
    <row r="32105" spans="2:2">
      <c r="B32105" s="503"/>
    </row>
    <row r="32106" spans="2:2">
      <c r="B32106" s="503"/>
    </row>
    <row r="32107" spans="2:2">
      <c r="B32107" s="503"/>
    </row>
    <row r="32108" spans="2:2">
      <c r="B32108" s="503"/>
    </row>
    <row r="32109" spans="2:2">
      <c r="B32109" s="503"/>
    </row>
    <row r="32110" spans="2:2">
      <c r="B32110" s="503"/>
    </row>
    <row r="32111" spans="2:2">
      <c r="B32111" s="503"/>
    </row>
    <row r="32112" spans="2:2">
      <c r="B32112" s="503"/>
    </row>
    <row r="32113" spans="2:2">
      <c r="B32113" s="503"/>
    </row>
    <row r="32114" spans="2:2">
      <c r="B32114" s="503"/>
    </row>
    <row r="32115" spans="2:2">
      <c r="B32115" s="503"/>
    </row>
    <row r="32116" spans="2:2">
      <c r="B32116" s="503"/>
    </row>
    <row r="32117" spans="2:2">
      <c r="B32117" s="503"/>
    </row>
    <row r="32118" spans="2:2">
      <c r="B32118" s="503"/>
    </row>
    <row r="32119" spans="2:2">
      <c r="B32119" s="503"/>
    </row>
    <row r="32120" spans="2:2">
      <c r="B32120" s="503"/>
    </row>
    <row r="32121" spans="2:2">
      <c r="B32121" s="503"/>
    </row>
    <row r="32122" spans="2:2">
      <c r="B32122" s="503"/>
    </row>
    <row r="32123" spans="2:2">
      <c r="B32123" s="503"/>
    </row>
    <row r="32124" spans="2:2">
      <c r="B32124" s="503"/>
    </row>
    <row r="32125" spans="2:2">
      <c r="B32125" s="503"/>
    </row>
    <row r="32126" spans="2:2">
      <c r="B32126" s="503"/>
    </row>
    <row r="32127" spans="2:2">
      <c r="B32127" s="503"/>
    </row>
    <row r="32128" spans="2:2">
      <c r="B32128" s="503"/>
    </row>
    <row r="32129" spans="2:2">
      <c r="B32129" s="503"/>
    </row>
    <row r="32130" spans="2:2">
      <c r="B32130" s="503"/>
    </row>
    <row r="32131" spans="2:2">
      <c r="B32131" s="503"/>
    </row>
    <row r="32132" spans="2:2">
      <c r="B32132" s="503"/>
    </row>
    <row r="32133" spans="2:2">
      <c r="B32133" s="503"/>
    </row>
    <row r="32134" spans="2:2">
      <c r="B32134" s="503"/>
    </row>
    <row r="32135" spans="2:2">
      <c r="B32135" s="503"/>
    </row>
    <row r="32136" spans="2:2">
      <c r="B32136" s="503"/>
    </row>
    <row r="32137" spans="2:2">
      <c r="B32137" s="503"/>
    </row>
    <row r="32138" spans="2:2">
      <c r="B32138" s="503"/>
    </row>
    <row r="32139" spans="2:2">
      <c r="B32139" s="503"/>
    </row>
    <row r="32140" spans="2:2">
      <c r="B32140" s="503"/>
    </row>
    <row r="32141" spans="2:2">
      <c r="B32141" s="503"/>
    </row>
    <row r="32142" spans="2:2">
      <c r="B32142" s="503"/>
    </row>
    <row r="32143" spans="2:2">
      <c r="B32143" s="503"/>
    </row>
    <row r="32144" spans="2:2">
      <c r="B32144" s="503"/>
    </row>
    <row r="32145" spans="2:2">
      <c r="B32145" s="503"/>
    </row>
    <row r="32146" spans="2:2">
      <c r="B32146" s="503"/>
    </row>
    <row r="32147" spans="2:2">
      <c r="B32147" s="503"/>
    </row>
    <row r="32148" spans="2:2">
      <c r="B32148" s="503"/>
    </row>
    <row r="32149" spans="2:2">
      <c r="B32149" s="503"/>
    </row>
    <row r="32150" spans="2:2">
      <c r="B32150" s="503"/>
    </row>
    <row r="32151" spans="2:2">
      <c r="B32151" s="503"/>
    </row>
    <row r="32152" spans="2:2">
      <c r="B32152" s="503"/>
    </row>
    <row r="32153" spans="2:2">
      <c r="B32153" s="503"/>
    </row>
    <row r="32154" spans="2:2">
      <c r="B32154" s="503"/>
    </row>
    <row r="32155" spans="2:2">
      <c r="B32155" s="503"/>
    </row>
    <row r="32156" spans="2:2">
      <c r="B32156" s="503"/>
    </row>
    <row r="32157" spans="2:2">
      <c r="B32157" s="503"/>
    </row>
    <row r="32158" spans="2:2">
      <c r="B32158" s="503"/>
    </row>
    <row r="32159" spans="2:2">
      <c r="B32159" s="503"/>
    </row>
    <row r="32160" spans="2:2">
      <c r="B32160" s="503"/>
    </row>
    <row r="32161" spans="2:2">
      <c r="B32161" s="503"/>
    </row>
    <row r="32162" spans="2:2">
      <c r="B32162" s="503"/>
    </row>
    <row r="32163" spans="2:2">
      <c r="B32163" s="503"/>
    </row>
    <row r="32164" spans="2:2">
      <c r="B32164" s="503"/>
    </row>
    <row r="32165" spans="2:2">
      <c r="B32165" s="503"/>
    </row>
    <row r="32166" spans="2:2">
      <c r="B32166" s="503"/>
    </row>
    <row r="32167" spans="2:2">
      <c r="B32167" s="503"/>
    </row>
    <row r="32168" spans="2:2">
      <c r="B32168" s="503"/>
    </row>
    <row r="32169" spans="2:2">
      <c r="B32169" s="503"/>
    </row>
    <row r="32170" spans="2:2">
      <c r="B32170" s="503"/>
    </row>
    <row r="32171" spans="2:2">
      <c r="B32171" s="503"/>
    </row>
    <row r="32172" spans="2:2">
      <c r="B32172" s="503"/>
    </row>
    <row r="32173" spans="2:2">
      <c r="B32173" s="503"/>
    </row>
    <row r="32174" spans="2:2">
      <c r="B32174" s="503"/>
    </row>
    <row r="32175" spans="2:2">
      <c r="B32175" s="503"/>
    </row>
    <row r="32176" spans="2:2">
      <c r="B32176" s="503"/>
    </row>
    <row r="32177" spans="2:2">
      <c r="B32177" s="503"/>
    </row>
    <row r="32178" spans="2:2">
      <c r="B32178" s="503"/>
    </row>
    <row r="32179" spans="2:2">
      <c r="B32179" s="503"/>
    </row>
    <row r="32180" spans="2:2">
      <c r="B32180" s="503"/>
    </row>
    <row r="32181" spans="2:2">
      <c r="B32181" s="503"/>
    </row>
    <row r="32182" spans="2:2">
      <c r="B32182" s="503"/>
    </row>
    <row r="32183" spans="2:2">
      <c r="B32183" s="503"/>
    </row>
    <row r="32184" spans="2:2">
      <c r="B32184" s="503"/>
    </row>
    <row r="32185" spans="2:2">
      <c r="B32185" s="503"/>
    </row>
    <row r="32186" spans="2:2">
      <c r="B32186" s="503"/>
    </row>
    <row r="32187" spans="2:2">
      <c r="B32187" s="503"/>
    </row>
    <row r="32188" spans="2:2">
      <c r="B32188" s="503"/>
    </row>
    <row r="32189" spans="2:2">
      <c r="B32189" s="503"/>
    </row>
    <row r="32190" spans="2:2">
      <c r="B32190" s="503"/>
    </row>
    <row r="32191" spans="2:2">
      <c r="B32191" s="503"/>
    </row>
    <row r="32192" spans="2:2">
      <c r="B32192" s="503"/>
    </row>
    <row r="32193" spans="2:2">
      <c r="B32193" s="503"/>
    </row>
    <row r="32194" spans="2:2">
      <c r="B32194" s="503"/>
    </row>
    <row r="32195" spans="2:2">
      <c r="B32195" s="503"/>
    </row>
    <row r="32196" spans="2:2">
      <c r="B32196" s="503"/>
    </row>
    <row r="32197" spans="2:2">
      <c r="B32197" s="503"/>
    </row>
    <row r="32198" spans="2:2">
      <c r="B32198" s="503"/>
    </row>
    <row r="32199" spans="2:2">
      <c r="B32199" s="503"/>
    </row>
    <row r="32200" spans="2:2">
      <c r="B32200" s="503"/>
    </row>
    <row r="32201" spans="2:2">
      <c r="B32201" s="503"/>
    </row>
    <row r="32202" spans="2:2">
      <c r="B32202" s="503"/>
    </row>
    <row r="32203" spans="2:2">
      <c r="B32203" s="503"/>
    </row>
    <row r="32204" spans="2:2">
      <c r="B32204" s="503"/>
    </row>
    <row r="32205" spans="2:2">
      <c r="B32205" s="503"/>
    </row>
    <row r="32206" spans="2:2">
      <c r="B32206" s="503"/>
    </row>
    <row r="32207" spans="2:2">
      <c r="B32207" s="503"/>
    </row>
    <row r="32208" spans="2:2">
      <c r="B32208" s="503"/>
    </row>
    <row r="32209" spans="2:2">
      <c r="B32209" s="503"/>
    </row>
    <row r="32210" spans="2:2">
      <c r="B32210" s="503"/>
    </row>
    <row r="32211" spans="2:2">
      <c r="B32211" s="503"/>
    </row>
    <row r="32212" spans="2:2">
      <c r="B32212" s="503"/>
    </row>
    <row r="32213" spans="2:2">
      <c r="B32213" s="503"/>
    </row>
    <row r="32214" spans="2:2">
      <c r="B32214" s="503"/>
    </row>
    <row r="32215" spans="2:2">
      <c r="B32215" s="503"/>
    </row>
    <row r="32216" spans="2:2">
      <c r="B32216" s="503"/>
    </row>
    <row r="32217" spans="2:2">
      <c r="B32217" s="503"/>
    </row>
    <row r="32218" spans="2:2">
      <c r="B32218" s="503"/>
    </row>
    <row r="32219" spans="2:2">
      <c r="B32219" s="503"/>
    </row>
    <row r="32220" spans="2:2">
      <c r="B32220" s="503"/>
    </row>
    <row r="32221" spans="2:2">
      <c r="B32221" s="503"/>
    </row>
    <row r="32222" spans="2:2">
      <c r="B32222" s="503"/>
    </row>
    <row r="32223" spans="2:2">
      <c r="B32223" s="503"/>
    </row>
    <row r="32224" spans="2:2">
      <c r="B32224" s="503"/>
    </row>
    <row r="32225" spans="2:2">
      <c r="B32225" s="503"/>
    </row>
    <row r="32226" spans="2:2">
      <c r="B32226" s="503"/>
    </row>
    <row r="32227" spans="2:2">
      <c r="B32227" s="503"/>
    </row>
    <row r="32228" spans="2:2">
      <c r="B32228" s="503"/>
    </row>
    <row r="32229" spans="2:2">
      <c r="B32229" s="503"/>
    </row>
    <row r="32230" spans="2:2">
      <c r="B32230" s="503"/>
    </row>
    <row r="32231" spans="2:2">
      <c r="B32231" s="503"/>
    </row>
    <row r="32232" spans="2:2">
      <c r="B32232" s="503"/>
    </row>
    <row r="32233" spans="2:2">
      <c r="B32233" s="503"/>
    </row>
    <row r="32234" spans="2:2">
      <c r="B32234" s="503"/>
    </row>
    <row r="32235" spans="2:2">
      <c r="B32235" s="503"/>
    </row>
    <row r="32236" spans="2:2">
      <c r="B32236" s="503"/>
    </row>
    <row r="32237" spans="2:2">
      <c r="B32237" s="503"/>
    </row>
    <row r="32238" spans="2:2">
      <c r="B32238" s="503"/>
    </row>
    <row r="32239" spans="2:2">
      <c r="B32239" s="503"/>
    </row>
    <row r="32240" spans="2:2">
      <c r="B32240" s="503"/>
    </row>
    <row r="32241" spans="2:2">
      <c r="B32241" s="503"/>
    </row>
    <row r="32242" spans="2:2">
      <c r="B32242" s="503"/>
    </row>
    <row r="32243" spans="2:2">
      <c r="B32243" s="503"/>
    </row>
    <row r="32244" spans="2:2">
      <c r="B32244" s="503"/>
    </row>
    <row r="32245" spans="2:2">
      <c r="B32245" s="503"/>
    </row>
    <row r="32246" spans="2:2">
      <c r="B32246" s="503"/>
    </row>
    <row r="32247" spans="2:2">
      <c r="B32247" s="503"/>
    </row>
    <row r="32248" spans="2:2">
      <c r="B32248" s="503"/>
    </row>
    <row r="32249" spans="2:2">
      <c r="B32249" s="503"/>
    </row>
    <row r="32250" spans="2:2">
      <c r="B32250" s="503"/>
    </row>
    <row r="32251" spans="2:2">
      <c r="B32251" s="503"/>
    </row>
    <row r="32252" spans="2:2">
      <c r="B32252" s="503"/>
    </row>
    <row r="32253" spans="2:2">
      <c r="B32253" s="503"/>
    </row>
    <row r="32254" spans="2:2">
      <c r="B32254" s="503"/>
    </row>
    <row r="32255" spans="2:2">
      <c r="B32255" s="503"/>
    </row>
    <row r="32256" spans="2:2">
      <c r="B32256" s="503"/>
    </row>
    <row r="32257" spans="2:2">
      <c r="B32257" s="503"/>
    </row>
    <row r="32258" spans="2:2">
      <c r="B32258" s="503"/>
    </row>
    <row r="32259" spans="2:2">
      <c r="B32259" s="503"/>
    </row>
    <row r="32260" spans="2:2">
      <c r="B32260" s="503"/>
    </row>
    <row r="32261" spans="2:2">
      <c r="B32261" s="503"/>
    </row>
    <row r="32262" spans="2:2">
      <c r="B32262" s="503"/>
    </row>
    <row r="32263" spans="2:2">
      <c r="B32263" s="503"/>
    </row>
    <row r="32264" spans="2:2">
      <c r="B32264" s="503"/>
    </row>
    <row r="32265" spans="2:2">
      <c r="B32265" s="503"/>
    </row>
    <row r="32266" spans="2:2">
      <c r="B32266" s="503"/>
    </row>
    <row r="32267" spans="2:2">
      <c r="B32267" s="503"/>
    </row>
    <row r="32268" spans="2:2">
      <c r="B32268" s="503"/>
    </row>
    <row r="32269" spans="2:2">
      <c r="B32269" s="503"/>
    </row>
    <row r="32270" spans="2:2">
      <c r="B32270" s="503"/>
    </row>
    <row r="32271" spans="2:2">
      <c r="B32271" s="503"/>
    </row>
    <row r="32272" spans="2:2">
      <c r="B32272" s="503"/>
    </row>
    <row r="32273" spans="2:2">
      <c r="B32273" s="503"/>
    </row>
    <row r="32274" spans="2:2">
      <c r="B32274" s="503"/>
    </row>
    <row r="32275" spans="2:2">
      <c r="B32275" s="503"/>
    </row>
    <row r="32276" spans="2:2">
      <c r="B32276" s="503"/>
    </row>
    <row r="32277" spans="2:2">
      <c r="B32277" s="503"/>
    </row>
    <row r="32278" spans="2:2">
      <c r="B32278" s="503"/>
    </row>
    <row r="32279" spans="2:2">
      <c r="B32279" s="503"/>
    </row>
    <row r="32280" spans="2:2">
      <c r="B32280" s="503"/>
    </row>
    <row r="32281" spans="2:2">
      <c r="B32281" s="503"/>
    </row>
    <row r="32282" spans="2:2">
      <c r="B32282" s="503"/>
    </row>
    <row r="32283" spans="2:2">
      <c r="B32283" s="503"/>
    </row>
    <row r="32284" spans="2:2">
      <c r="B32284" s="503"/>
    </row>
    <row r="32285" spans="2:2">
      <c r="B32285" s="503"/>
    </row>
    <row r="32286" spans="2:2">
      <c r="B32286" s="503"/>
    </row>
    <row r="32287" spans="2:2">
      <c r="B32287" s="503"/>
    </row>
    <row r="32288" spans="2:2">
      <c r="B32288" s="503"/>
    </row>
    <row r="32289" spans="2:2">
      <c r="B32289" s="503"/>
    </row>
    <row r="32290" spans="2:2">
      <c r="B32290" s="503"/>
    </row>
    <row r="32291" spans="2:2">
      <c r="B32291" s="503"/>
    </row>
    <row r="32292" spans="2:2">
      <c r="B32292" s="503"/>
    </row>
    <row r="32293" spans="2:2">
      <c r="B32293" s="503"/>
    </row>
    <row r="32294" spans="2:2">
      <c r="B32294" s="503"/>
    </row>
    <row r="32295" spans="2:2">
      <c r="B32295" s="503"/>
    </row>
    <row r="32296" spans="2:2">
      <c r="B32296" s="503"/>
    </row>
    <row r="32297" spans="2:2">
      <c r="B32297" s="503"/>
    </row>
    <row r="32298" spans="2:2">
      <c r="B32298" s="503"/>
    </row>
    <row r="32299" spans="2:2">
      <c r="B32299" s="503"/>
    </row>
    <row r="32300" spans="2:2">
      <c r="B32300" s="503"/>
    </row>
    <row r="32301" spans="2:2">
      <c r="B32301" s="503"/>
    </row>
    <row r="32302" spans="2:2">
      <c r="B32302" s="503"/>
    </row>
    <row r="32303" spans="2:2">
      <c r="B32303" s="503"/>
    </row>
    <row r="32304" spans="2:2">
      <c r="B32304" s="503"/>
    </row>
    <row r="32305" spans="2:2">
      <c r="B32305" s="503"/>
    </row>
    <row r="32306" spans="2:2">
      <c r="B32306" s="503"/>
    </row>
    <row r="32307" spans="2:2">
      <c r="B32307" s="503"/>
    </row>
    <row r="32308" spans="2:2">
      <c r="B32308" s="503"/>
    </row>
    <row r="32309" spans="2:2">
      <c r="B32309" s="503"/>
    </row>
    <row r="32310" spans="2:2">
      <c r="B32310" s="503"/>
    </row>
    <row r="32311" spans="2:2">
      <c r="B32311" s="503"/>
    </row>
    <row r="32312" spans="2:2">
      <c r="B32312" s="503"/>
    </row>
    <row r="32313" spans="2:2">
      <c r="B32313" s="503"/>
    </row>
    <row r="32314" spans="2:2">
      <c r="B32314" s="503"/>
    </row>
    <row r="32315" spans="2:2">
      <c r="B32315" s="503"/>
    </row>
    <row r="32316" spans="2:2">
      <c r="B32316" s="503"/>
    </row>
    <row r="32317" spans="2:2">
      <c r="B32317" s="503"/>
    </row>
    <row r="32318" spans="2:2">
      <c r="B32318" s="503"/>
    </row>
    <row r="32319" spans="2:2">
      <c r="B32319" s="503"/>
    </row>
    <row r="32320" spans="2:2">
      <c r="B32320" s="503"/>
    </row>
    <row r="32321" spans="2:2">
      <c r="B32321" s="503"/>
    </row>
    <row r="32322" spans="2:2">
      <c r="B32322" s="503"/>
    </row>
    <row r="32323" spans="2:2">
      <c r="B32323" s="503"/>
    </row>
    <row r="32324" spans="2:2">
      <c r="B32324" s="503"/>
    </row>
    <row r="32325" spans="2:2">
      <c r="B32325" s="503"/>
    </row>
    <row r="32326" spans="2:2">
      <c r="B32326" s="503"/>
    </row>
    <row r="32327" spans="2:2">
      <c r="B32327" s="503"/>
    </row>
    <row r="32328" spans="2:2">
      <c r="B32328" s="503"/>
    </row>
    <row r="32329" spans="2:2">
      <c r="B32329" s="503"/>
    </row>
    <row r="32330" spans="2:2">
      <c r="B32330" s="503"/>
    </row>
    <row r="32331" spans="2:2">
      <c r="B32331" s="503"/>
    </row>
    <row r="32332" spans="2:2">
      <c r="B32332" s="503"/>
    </row>
    <row r="32333" spans="2:2">
      <c r="B32333" s="503"/>
    </row>
    <row r="32334" spans="2:2">
      <c r="B32334" s="503"/>
    </row>
    <row r="32335" spans="2:2">
      <c r="B32335" s="503"/>
    </row>
    <row r="32336" spans="2:2">
      <c r="B32336" s="503"/>
    </row>
    <row r="32337" spans="2:2">
      <c r="B32337" s="503"/>
    </row>
    <row r="32338" spans="2:2">
      <c r="B32338" s="503"/>
    </row>
    <row r="32339" spans="2:2">
      <c r="B32339" s="503"/>
    </row>
    <row r="32340" spans="2:2">
      <c r="B32340" s="503"/>
    </row>
    <row r="32341" spans="2:2">
      <c r="B32341" s="503"/>
    </row>
    <row r="32342" spans="2:2">
      <c r="B32342" s="503"/>
    </row>
    <row r="32343" spans="2:2">
      <c r="B32343" s="503"/>
    </row>
    <row r="32344" spans="2:2">
      <c r="B32344" s="503"/>
    </row>
    <row r="32345" spans="2:2">
      <c r="B32345" s="503"/>
    </row>
    <row r="32346" spans="2:2">
      <c r="B32346" s="503"/>
    </row>
    <row r="32347" spans="2:2">
      <c r="B32347" s="503"/>
    </row>
    <row r="32348" spans="2:2">
      <c r="B32348" s="503"/>
    </row>
    <row r="32349" spans="2:2">
      <c r="B32349" s="503"/>
    </row>
    <row r="32350" spans="2:2">
      <c r="B32350" s="503"/>
    </row>
    <row r="32351" spans="2:2">
      <c r="B32351" s="503"/>
    </row>
    <row r="32352" spans="2:2">
      <c r="B32352" s="503"/>
    </row>
    <row r="32353" spans="2:2">
      <c r="B32353" s="503"/>
    </row>
    <row r="32354" spans="2:2">
      <c r="B32354" s="503"/>
    </row>
    <row r="32355" spans="2:2">
      <c r="B32355" s="503"/>
    </row>
    <row r="32356" spans="2:2">
      <c r="B32356" s="503"/>
    </row>
    <row r="32357" spans="2:2">
      <c r="B32357" s="503"/>
    </row>
    <row r="32358" spans="2:2">
      <c r="B32358" s="503"/>
    </row>
    <row r="32359" spans="2:2">
      <c r="B32359" s="503"/>
    </row>
    <row r="32360" spans="2:2">
      <c r="B32360" s="503"/>
    </row>
    <row r="32361" spans="2:2">
      <c r="B32361" s="503"/>
    </row>
    <row r="32362" spans="2:2">
      <c r="B32362" s="503"/>
    </row>
    <row r="32363" spans="2:2">
      <c r="B32363" s="503"/>
    </row>
    <row r="32364" spans="2:2">
      <c r="B32364" s="503"/>
    </row>
    <row r="32365" spans="2:2">
      <c r="B32365" s="503"/>
    </row>
    <row r="32366" spans="2:2">
      <c r="B32366" s="503"/>
    </row>
    <row r="32367" spans="2:2">
      <c r="B32367" s="503"/>
    </row>
    <row r="32368" spans="2:2">
      <c r="B32368" s="503"/>
    </row>
    <row r="32369" spans="2:2">
      <c r="B32369" s="503"/>
    </row>
    <row r="32370" spans="2:2">
      <c r="B32370" s="503"/>
    </row>
    <row r="32371" spans="2:2">
      <c r="B32371" s="503"/>
    </row>
    <row r="32372" spans="2:2">
      <c r="B32372" s="503"/>
    </row>
    <row r="32373" spans="2:2">
      <c r="B32373" s="503"/>
    </row>
    <row r="32374" spans="2:2">
      <c r="B32374" s="503"/>
    </row>
    <row r="32375" spans="2:2">
      <c r="B32375" s="503"/>
    </row>
    <row r="32376" spans="2:2">
      <c r="B32376" s="503"/>
    </row>
    <row r="32377" spans="2:2">
      <c r="B32377" s="503"/>
    </row>
    <row r="32378" spans="2:2">
      <c r="B32378" s="503"/>
    </row>
    <row r="32379" spans="2:2">
      <c r="B32379" s="503"/>
    </row>
    <row r="32380" spans="2:2">
      <c r="B32380" s="503"/>
    </row>
    <row r="32381" spans="2:2">
      <c r="B32381" s="503"/>
    </row>
    <row r="32382" spans="2:2">
      <c r="B32382" s="503"/>
    </row>
    <row r="32383" spans="2:2">
      <c r="B32383" s="503"/>
    </row>
    <row r="32384" spans="2:2">
      <c r="B32384" s="503"/>
    </row>
    <row r="32385" spans="2:2">
      <c r="B32385" s="503"/>
    </row>
    <row r="32386" spans="2:2">
      <c r="B32386" s="503"/>
    </row>
    <row r="32387" spans="2:2">
      <c r="B32387" s="503"/>
    </row>
    <row r="32388" spans="2:2">
      <c r="B32388" s="503"/>
    </row>
    <row r="32389" spans="2:2">
      <c r="B32389" s="503"/>
    </row>
    <row r="32390" spans="2:2">
      <c r="B32390" s="503"/>
    </row>
    <row r="32391" spans="2:2">
      <c r="B32391" s="503"/>
    </row>
    <row r="32392" spans="2:2">
      <c r="B32392" s="503"/>
    </row>
    <row r="32393" spans="2:2">
      <c r="B32393" s="503"/>
    </row>
    <row r="32394" spans="2:2">
      <c r="B32394" s="503"/>
    </row>
    <row r="32395" spans="2:2">
      <c r="B32395" s="503"/>
    </row>
    <row r="32396" spans="2:2">
      <c r="B32396" s="503"/>
    </row>
    <row r="32397" spans="2:2">
      <c r="B32397" s="503"/>
    </row>
    <row r="32398" spans="2:2">
      <c r="B32398" s="503"/>
    </row>
    <row r="32399" spans="2:2">
      <c r="B32399" s="503"/>
    </row>
    <row r="32400" spans="2:2">
      <c r="B32400" s="503"/>
    </row>
    <row r="32401" spans="2:2">
      <c r="B32401" s="503"/>
    </row>
    <row r="32402" spans="2:2">
      <c r="B32402" s="503"/>
    </row>
    <row r="32403" spans="2:2">
      <c r="B32403" s="503"/>
    </row>
    <row r="32404" spans="2:2">
      <c r="B32404" s="503"/>
    </row>
    <row r="32405" spans="2:2">
      <c r="B32405" s="503"/>
    </row>
    <row r="32406" spans="2:2">
      <c r="B32406" s="503"/>
    </row>
    <row r="32407" spans="2:2">
      <c r="B32407" s="503"/>
    </row>
    <row r="32408" spans="2:2">
      <c r="B32408" s="503"/>
    </row>
    <row r="32409" spans="2:2">
      <c r="B32409" s="503"/>
    </row>
    <row r="32410" spans="2:2">
      <c r="B32410" s="503"/>
    </row>
    <row r="32411" spans="2:2">
      <c r="B32411" s="503"/>
    </row>
    <row r="32412" spans="2:2">
      <c r="B32412" s="503"/>
    </row>
    <row r="32413" spans="2:2">
      <c r="B32413" s="503"/>
    </row>
    <row r="32414" spans="2:2">
      <c r="B32414" s="503"/>
    </row>
    <row r="32415" spans="2:2">
      <c r="B32415" s="503"/>
    </row>
    <row r="32416" spans="2:2">
      <c r="B32416" s="503"/>
    </row>
    <row r="32417" spans="2:2">
      <c r="B32417" s="503"/>
    </row>
    <row r="32418" spans="2:2">
      <c r="B32418" s="503"/>
    </row>
    <row r="32419" spans="2:2">
      <c r="B32419" s="503"/>
    </row>
    <row r="32420" spans="2:2">
      <c r="B32420" s="503"/>
    </row>
    <row r="32421" spans="2:2">
      <c r="B32421" s="503"/>
    </row>
    <row r="32422" spans="2:2">
      <c r="B32422" s="503"/>
    </row>
    <row r="32423" spans="2:2">
      <c r="B32423" s="503"/>
    </row>
    <row r="32424" spans="2:2">
      <c r="B32424" s="503"/>
    </row>
    <row r="32425" spans="2:2">
      <c r="B32425" s="503"/>
    </row>
    <row r="32426" spans="2:2">
      <c r="B32426" s="503"/>
    </row>
    <row r="32427" spans="2:2">
      <c r="B32427" s="503"/>
    </row>
    <row r="32428" spans="2:2">
      <c r="B32428" s="503"/>
    </row>
    <row r="32429" spans="2:2">
      <c r="B32429" s="503"/>
    </row>
    <row r="32430" spans="2:2">
      <c r="B32430" s="503"/>
    </row>
    <row r="32431" spans="2:2">
      <c r="B32431" s="503"/>
    </row>
    <row r="32432" spans="2:2">
      <c r="B32432" s="503"/>
    </row>
    <row r="32433" spans="2:2">
      <c r="B32433" s="503"/>
    </row>
    <row r="32434" spans="2:2">
      <c r="B32434" s="503"/>
    </row>
    <row r="32435" spans="2:2">
      <c r="B32435" s="503"/>
    </row>
    <row r="32436" spans="2:2">
      <c r="B32436" s="503"/>
    </row>
    <row r="32437" spans="2:2">
      <c r="B32437" s="503"/>
    </row>
    <row r="32438" spans="2:2">
      <c r="B32438" s="503"/>
    </row>
    <row r="32439" spans="2:2">
      <c r="B32439" s="503"/>
    </row>
    <row r="32440" spans="2:2">
      <c r="B32440" s="503"/>
    </row>
    <row r="32441" spans="2:2">
      <c r="B32441" s="503"/>
    </row>
    <row r="32442" spans="2:2">
      <c r="B32442" s="503"/>
    </row>
    <row r="32443" spans="2:2">
      <c r="B32443" s="503"/>
    </row>
    <row r="32444" spans="2:2">
      <c r="B32444" s="503"/>
    </row>
    <row r="32445" spans="2:2">
      <c r="B32445" s="503"/>
    </row>
    <row r="32446" spans="2:2">
      <c r="B32446" s="503"/>
    </row>
    <row r="32447" spans="2:2">
      <c r="B32447" s="503"/>
    </row>
    <row r="32448" spans="2:2">
      <c r="B32448" s="503"/>
    </row>
    <row r="32449" spans="2:2">
      <c r="B32449" s="503"/>
    </row>
    <row r="32450" spans="2:2">
      <c r="B32450" s="503"/>
    </row>
    <row r="32451" spans="2:2">
      <c r="B32451" s="503"/>
    </row>
    <row r="32452" spans="2:2">
      <c r="B32452" s="503"/>
    </row>
    <row r="32453" spans="2:2">
      <c r="B32453" s="503"/>
    </row>
    <row r="32454" spans="2:2">
      <c r="B32454" s="503"/>
    </row>
    <row r="32455" spans="2:2">
      <c r="B32455" s="503"/>
    </row>
    <row r="32456" spans="2:2">
      <c r="B32456" s="503"/>
    </row>
    <row r="32457" spans="2:2">
      <c r="B32457" s="503"/>
    </row>
    <row r="32458" spans="2:2">
      <c r="B32458" s="503"/>
    </row>
    <row r="32459" spans="2:2">
      <c r="B32459" s="503"/>
    </row>
    <row r="32460" spans="2:2">
      <c r="B32460" s="503"/>
    </row>
    <row r="32461" spans="2:2">
      <c r="B32461" s="503"/>
    </row>
    <row r="32462" spans="2:2">
      <c r="B32462" s="503"/>
    </row>
    <row r="32463" spans="2:2">
      <c r="B32463" s="503"/>
    </row>
    <row r="32464" spans="2:2">
      <c r="B32464" s="503"/>
    </row>
    <row r="32465" spans="2:2">
      <c r="B32465" s="503"/>
    </row>
    <row r="32466" spans="2:2">
      <c r="B32466" s="503"/>
    </row>
    <row r="32467" spans="2:2">
      <c r="B32467" s="503"/>
    </row>
    <row r="32468" spans="2:2">
      <c r="B32468" s="503"/>
    </row>
    <row r="32469" spans="2:2">
      <c r="B32469" s="503"/>
    </row>
    <row r="32470" spans="2:2">
      <c r="B32470" s="503"/>
    </row>
    <row r="32471" spans="2:2">
      <c r="B32471" s="503"/>
    </row>
    <row r="32472" spans="2:2">
      <c r="B32472" s="503"/>
    </row>
    <row r="32473" spans="2:2">
      <c r="B32473" s="503"/>
    </row>
    <row r="32474" spans="2:2">
      <c r="B32474" s="503"/>
    </row>
    <row r="32475" spans="2:2">
      <c r="B32475" s="503"/>
    </row>
    <row r="32476" spans="2:2">
      <c r="B32476" s="503"/>
    </row>
    <row r="32477" spans="2:2">
      <c r="B32477" s="503"/>
    </row>
    <row r="32478" spans="2:2">
      <c r="B32478" s="503"/>
    </row>
    <row r="32479" spans="2:2">
      <c r="B32479" s="503"/>
    </row>
    <row r="32480" spans="2:2">
      <c r="B32480" s="503"/>
    </row>
    <row r="32481" spans="2:2">
      <c r="B32481" s="503"/>
    </row>
    <row r="32482" spans="2:2">
      <c r="B32482" s="503"/>
    </row>
    <row r="32483" spans="2:2">
      <c r="B32483" s="503"/>
    </row>
    <row r="32484" spans="2:2">
      <c r="B32484" s="503"/>
    </row>
    <row r="32485" spans="2:2">
      <c r="B32485" s="503"/>
    </row>
    <row r="32486" spans="2:2">
      <c r="B32486" s="503"/>
    </row>
    <row r="32487" spans="2:2">
      <c r="B32487" s="503"/>
    </row>
    <row r="32488" spans="2:2">
      <c r="B32488" s="503"/>
    </row>
    <row r="32489" spans="2:2">
      <c r="B32489" s="503"/>
    </row>
    <row r="32490" spans="2:2">
      <c r="B32490" s="503"/>
    </row>
    <row r="32491" spans="2:2">
      <c r="B32491" s="503"/>
    </row>
    <row r="32492" spans="2:2">
      <c r="B32492" s="503"/>
    </row>
    <row r="32493" spans="2:2">
      <c r="B32493" s="503"/>
    </row>
    <row r="32494" spans="2:2">
      <c r="B32494" s="503"/>
    </row>
    <row r="32495" spans="2:2">
      <c r="B32495" s="503"/>
    </row>
    <row r="32496" spans="2:2">
      <c r="B32496" s="503"/>
    </row>
    <row r="32497" spans="2:2">
      <c r="B32497" s="503"/>
    </row>
    <row r="32498" spans="2:2">
      <c r="B32498" s="503"/>
    </row>
    <row r="32499" spans="2:2">
      <c r="B32499" s="503"/>
    </row>
    <row r="32500" spans="2:2">
      <c r="B32500" s="503"/>
    </row>
    <row r="32501" spans="2:2">
      <c r="B32501" s="503"/>
    </row>
    <row r="32502" spans="2:2">
      <c r="B32502" s="503"/>
    </row>
    <row r="32503" spans="2:2">
      <c r="B32503" s="503"/>
    </row>
    <row r="32504" spans="2:2">
      <c r="B32504" s="503"/>
    </row>
    <row r="32505" spans="2:2">
      <c r="B32505" s="503"/>
    </row>
    <row r="32506" spans="2:2">
      <c r="B32506" s="503"/>
    </row>
    <row r="32507" spans="2:2">
      <c r="B32507" s="503"/>
    </row>
    <row r="32508" spans="2:2">
      <c r="B32508" s="503"/>
    </row>
    <row r="32509" spans="2:2">
      <c r="B32509" s="503"/>
    </row>
    <row r="32510" spans="2:2">
      <c r="B32510" s="503"/>
    </row>
    <row r="32511" spans="2:2">
      <c r="B32511" s="503"/>
    </row>
    <row r="32512" spans="2:2">
      <c r="B32512" s="503"/>
    </row>
    <row r="32513" spans="2:2">
      <c r="B32513" s="503"/>
    </row>
    <row r="32514" spans="2:2">
      <c r="B32514" s="503"/>
    </row>
    <row r="32515" spans="2:2">
      <c r="B32515" s="503"/>
    </row>
    <row r="32516" spans="2:2">
      <c r="B32516" s="503"/>
    </row>
    <row r="32517" spans="2:2">
      <c r="B32517" s="503"/>
    </row>
    <row r="32518" spans="2:2">
      <c r="B32518" s="503"/>
    </row>
    <row r="32519" spans="2:2">
      <c r="B32519" s="503"/>
    </row>
    <row r="32520" spans="2:2">
      <c r="B32520" s="503"/>
    </row>
    <row r="32521" spans="2:2">
      <c r="B32521" s="503"/>
    </row>
    <row r="32522" spans="2:2">
      <c r="B32522" s="503"/>
    </row>
    <row r="32523" spans="2:2">
      <c r="B32523" s="503"/>
    </row>
    <row r="32524" spans="2:2">
      <c r="B32524" s="503"/>
    </row>
    <row r="32525" spans="2:2">
      <c r="B32525" s="503"/>
    </row>
    <row r="32526" spans="2:2">
      <c r="B32526" s="503"/>
    </row>
    <row r="32527" spans="2:2">
      <c r="B32527" s="503"/>
    </row>
    <row r="32528" spans="2:2">
      <c r="B32528" s="503"/>
    </row>
    <row r="32529" spans="2:2">
      <c r="B32529" s="503"/>
    </row>
    <row r="32530" spans="2:2">
      <c r="B32530" s="503"/>
    </row>
    <row r="32531" spans="2:2">
      <c r="B32531" s="503"/>
    </row>
    <row r="32532" spans="2:2">
      <c r="B32532" s="503"/>
    </row>
    <row r="32533" spans="2:2">
      <c r="B32533" s="503"/>
    </row>
    <row r="32534" spans="2:2">
      <c r="B32534" s="503"/>
    </row>
    <row r="32535" spans="2:2">
      <c r="B32535" s="503"/>
    </row>
    <row r="32536" spans="2:2">
      <c r="B32536" s="503"/>
    </row>
    <row r="32537" spans="2:2">
      <c r="B32537" s="503"/>
    </row>
    <row r="32538" spans="2:2">
      <c r="B32538" s="503"/>
    </row>
    <row r="32539" spans="2:2">
      <c r="B32539" s="503"/>
    </row>
    <row r="32540" spans="2:2">
      <c r="B32540" s="503"/>
    </row>
    <row r="32541" spans="2:2">
      <c r="B32541" s="503"/>
    </row>
    <row r="32542" spans="2:2">
      <c r="B32542" s="503"/>
    </row>
    <row r="32543" spans="2:2">
      <c r="B32543" s="503"/>
    </row>
    <row r="32544" spans="2:2">
      <c r="B32544" s="503"/>
    </row>
    <row r="32545" spans="2:2">
      <c r="B32545" s="503"/>
    </row>
    <row r="32546" spans="2:2">
      <c r="B32546" s="503"/>
    </row>
    <row r="32547" spans="2:2">
      <c r="B32547" s="503"/>
    </row>
    <row r="32548" spans="2:2">
      <c r="B32548" s="503"/>
    </row>
    <row r="32549" spans="2:2">
      <c r="B32549" s="503"/>
    </row>
    <row r="32550" spans="2:2">
      <c r="B32550" s="503"/>
    </row>
    <row r="32551" spans="2:2">
      <c r="B32551" s="503"/>
    </row>
    <row r="32552" spans="2:2">
      <c r="B32552" s="503"/>
    </row>
    <row r="32553" spans="2:2">
      <c r="B32553" s="503"/>
    </row>
    <row r="32554" spans="2:2">
      <c r="B32554" s="503"/>
    </row>
    <row r="32555" spans="2:2">
      <c r="B32555" s="503"/>
    </row>
    <row r="32556" spans="2:2">
      <c r="B32556" s="503"/>
    </row>
    <row r="32557" spans="2:2">
      <c r="B32557" s="503"/>
    </row>
    <row r="32558" spans="2:2">
      <c r="B32558" s="503"/>
    </row>
    <row r="32559" spans="2:2">
      <c r="B32559" s="503"/>
    </row>
    <row r="32560" spans="2:2">
      <c r="B32560" s="503"/>
    </row>
    <row r="32561" spans="2:2">
      <c r="B32561" s="503"/>
    </row>
    <row r="32562" spans="2:2">
      <c r="B32562" s="503"/>
    </row>
    <row r="32563" spans="2:2">
      <c r="B32563" s="503"/>
    </row>
    <row r="32564" spans="2:2">
      <c r="B32564" s="503"/>
    </row>
    <row r="32565" spans="2:2">
      <c r="B32565" s="503"/>
    </row>
    <row r="32566" spans="2:2">
      <c r="B32566" s="503"/>
    </row>
    <row r="32567" spans="2:2">
      <c r="B32567" s="503"/>
    </row>
    <row r="32568" spans="2:2">
      <c r="B32568" s="503"/>
    </row>
    <row r="32569" spans="2:2">
      <c r="B32569" s="503"/>
    </row>
    <row r="32570" spans="2:2">
      <c r="B32570" s="503"/>
    </row>
    <row r="32571" spans="2:2">
      <c r="B32571" s="503"/>
    </row>
    <row r="32572" spans="2:2">
      <c r="B32572" s="503"/>
    </row>
    <row r="32573" spans="2:2">
      <c r="B32573" s="503"/>
    </row>
    <row r="32574" spans="2:2">
      <c r="B32574" s="503"/>
    </row>
    <row r="32575" spans="2:2">
      <c r="B32575" s="503"/>
    </row>
    <row r="32576" spans="2:2">
      <c r="B32576" s="503"/>
    </row>
    <row r="32577" spans="2:2">
      <c r="B32577" s="503"/>
    </row>
    <row r="32578" spans="2:2">
      <c r="B32578" s="503"/>
    </row>
    <row r="32579" spans="2:2">
      <c r="B32579" s="503"/>
    </row>
    <row r="32580" spans="2:2">
      <c r="B32580" s="503"/>
    </row>
    <row r="32581" spans="2:2">
      <c r="B32581" s="503"/>
    </row>
    <row r="32582" spans="2:2">
      <c r="B32582" s="503"/>
    </row>
    <row r="32583" spans="2:2">
      <c r="B32583" s="503"/>
    </row>
    <row r="32584" spans="2:2">
      <c r="B32584" s="503"/>
    </row>
    <row r="32585" spans="2:2">
      <c r="B32585" s="503"/>
    </row>
    <row r="32586" spans="2:2">
      <c r="B32586" s="503"/>
    </row>
    <row r="32587" spans="2:2">
      <c r="B32587" s="503"/>
    </row>
    <row r="32588" spans="2:2">
      <c r="B32588" s="503"/>
    </row>
    <row r="32589" spans="2:2">
      <c r="B32589" s="503"/>
    </row>
    <row r="32590" spans="2:2">
      <c r="B32590" s="503"/>
    </row>
    <row r="32591" spans="2:2">
      <c r="B32591" s="503"/>
    </row>
    <row r="32592" spans="2:2">
      <c r="B32592" s="503"/>
    </row>
    <row r="32593" spans="2:2">
      <c r="B32593" s="503"/>
    </row>
    <row r="32594" spans="2:2">
      <c r="B32594" s="503"/>
    </row>
    <row r="32595" spans="2:2">
      <c r="B32595" s="503"/>
    </row>
    <row r="32596" spans="2:2">
      <c r="B32596" s="503"/>
    </row>
    <row r="32597" spans="2:2">
      <c r="B32597" s="503"/>
    </row>
    <row r="32598" spans="2:2">
      <c r="B32598" s="503"/>
    </row>
    <row r="32599" spans="2:2">
      <c r="B32599" s="503"/>
    </row>
    <row r="32600" spans="2:2">
      <c r="B32600" s="503"/>
    </row>
    <row r="32601" spans="2:2">
      <c r="B32601" s="503"/>
    </row>
    <row r="32602" spans="2:2">
      <c r="B32602" s="503"/>
    </row>
    <row r="32603" spans="2:2">
      <c r="B32603" s="503"/>
    </row>
    <row r="32604" spans="2:2">
      <c r="B32604" s="503"/>
    </row>
    <row r="32605" spans="2:2">
      <c r="B32605" s="503"/>
    </row>
    <row r="32606" spans="2:2">
      <c r="B32606" s="503"/>
    </row>
    <row r="32607" spans="2:2">
      <c r="B32607" s="503"/>
    </row>
    <row r="32608" spans="2:2">
      <c r="B32608" s="503"/>
    </row>
    <row r="32609" spans="2:2">
      <c r="B32609" s="503"/>
    </row>
    <row r="32610" spans="2:2">
      <c r="B32610" s="503"/>
    </row>
    <row r="32611" spans="2:2">
      <c r="B32611" s="503"/>
    </row>
    <row r="32612" spans="2:2">
      <c r="B32612" s="503"/>
    </row>
    <row r="32613" spans="2:2">
      <c r="B32613" s="503"/>
    </row>
    <row r="32614" spans="2:2">
      <c r="B32614" s="503"/>
    </row>
    <row r="32615" spans="2:2">
      <c r="B32615" s="503"/>
    </row>
    <row r="32616" spans="2:2">
      <c r="B32616" s="503"/>
    </row>
    <row r="32617" spans="2:2">
      <c r="B32617" s="503"/>
    </row>
    <row r="32618" spans="2:2">
      <c r="B32618" s="503"/>
    </row>
    <row r="32619" spans="2:2">
      <c r="B32619" s="503"/>
    </row>
    <row r="32620" spans="2:2">
      <c r="B32620" s="503"/>
    </row>
    <row r="32621" spans="2:2">
      <c r="B32621" s="503"/>
    </row>
    <row r="32622" spans="2:2">
      <c r="B32622" s="503"/>
    </row>
    <row r="32623" spans="2:2">
      <c r="B32623" s="503"/>
    </row>
    <row r="32624" spans="2:2">
      <c r="B32624" s="503"/>
    </row>
    <row r="32625" spans="2:2">
      <c r="B32625" s="503"/>
    </row>
    <row r="32626" spans="2:2">
      <c r="B32626" s="503"/>
    </row>
    <row r="32627" spans="2:2">
      <c r="B32627" s="503"/>
    </row>
    <row r="32628" spans="2:2">
      <c r="B32628" s="503"/>
    </row>
    <row r="32629" spans="2:2">
      <c r="B32629" s="503"/>
    </row>
    <row r="32630" spans="2:2">
      <c r="B32630" s="503"/>
    </row>
    <row r="32631" spans="2:2">
      <c r="B32631" s="503"/>
    </row>
    <row r="32632" spans="2:2">
      <c r="B32632" s="503"/>
    </row>
    <row r="32633" spans="2:2">
      <c r="B32633" s="503"/>
    </row>
    <row r="32634" spans="2:2">
      <c r="B32634" s="503"/>
    </row>
    <row r="32635" spans="2:2">
      <c r="B32635" s="503"/>
    </row>
    <row r="32636" spans="2:2">
      <c r="B32636" s="503"/>
    </row>
    <row r="32637" spans="2:2">
      <c r="B32637" s="503"/>
    </row>
    <row r="32638" spans="2:2">
      <c r="B32638" s="503"/>
    </row>
    <row r="32639" spans="2:2">
      <c r="B32639" s="503"/>
    </row>
    <row r="32640" spans="2:2">
      <c r="B32640" s="503"/>
    </row>
    <row r="32641" spans="2:2">
      <c r="B32641" s="503"/>
    </row>
    <row r="32642" spans="2:2">
      <c r="B32642" s="503"/>
    </row>
    <row r="32643" spans="2:2">
      <c r="B32643" s="503"/>
    </row>
    <row r="32644" spans="2:2">
      <c r="B32644" s="503"/>
    </row>
    <row r="32645" spans="2:2">
      <c r="B32645" s="503"/>
    </row>
    <row r="32646" spans="2:2">
      <c r="B32646" s="503"/>
    </row>
    <row r="32647" spans="2:2">
      <c r="B32647" s="503"/>
    </row>
    <row r="32648" spans="2:2">
      <c r="B32648" s="503"/>
    </row>
    <row r="32649" spans="2:2">
      <c r="B32649" s="503"/>
    </row>
    <row r="32650" spans="2:2">
      <c r="B32650" s="503"/>
    </row>
    <row r="32651" spans="2:2">
      <c r="B32651" s="503"/>
    </row>
    <row r="32652" spans="2:2">
      <c r="B32652" s="503"/>
    </row>
    <row r="32653" spans="2:2">
      <c r="B32653" s="503"/>
    </row>
    <row r="32654" spans="2:2">
      <c r="B32654" s="503"/>
    </row>
    <row r="32655" spans="2:2">
      <c r="B32655" s="503"/>
    </row>
    <row r="32656" spans="2:2">
      <c r="B32656" s="503"/>
    </row>
    <row r="32657" spans="2:2">
      <c r="B32657" s="503"/>
    </row>
    <row r="32658" spans="2:2">
      <c r="B32658" s="503"/>
    </row>
    <row r="32659" spans="2:2">
      <c r="B32659" s="503"/>
    </row>
    <row r="32660" spans="2:2">
      <c r="B32660" s="503"/>
    </row>
    <row r="32661" spans="2:2">
      <c r="B32661" s="503"/>
    </row>
    <row r="32662" spans="2:2">
      <c r="B32662" s="503"/>
    </row>
    <row r="32663" spans="2:2">
      <c r="B32663" s="503"/>
    </row>
    <row r="32664" spans="2:2">
      <c r="B32664" s="503"/>
    </row>
    <row r="32665" spans="2:2">
      <c r="B32665" s="503"/>
    </row>
    <row r="32666" spans="2:2">
      <c r="B32666" s="503"/>
    </row>
    <row r="32667" spans="2:2">
      <c r="B32667" s="503"/>
    </row>
    <row r="32668" spans="2:2">
      <c r="B32668" s="503"/>
    </row>
    <row r="32669" spans="2:2">
      <c r="B32669" s="503"/>
    </row>
    <row r="32670" spans="2:2">
      <c r="B32670" s="503"/>
    </row>
    <row r="32671" spans="2:2">
      <c r="B32671" s="503"/>
    </row>
    <row r="32672" spans="2:2">
      <c r="B32672" s="503"/>
    </row>
    <row r="32673" spans="2:2">
      <c r="B32673" s="503"/>
    </row>
    <row r="32674" spans="2:2">
      <c r="B32674" s="503"/>
    </row>
    <row r="32675" spans="2:2">
      <c r="B32675" s="503"/>
    </row>
    <row r="32676" spans="2:2">
      <c r="B32676" s="503"/>
    </row>
    <row r="32677" spans="2:2">
      <c r="B32677" s="503"/>
    </row>
    <row r="32678" spans="2:2">
      <c r="B32678" s="503"/>
    </row>
    <row r="32679" spans="2:2">
      <c r="B32679" s="503"/>
    </row>
    <row r="32680" spans="2:2">
      <c r="B32680" s="503"/>
    </row>
    <row r="32681" spans="2:2">
      <c r="B32681" s="503"/>
    </row>
    <row r="32682" spans="2:2">
      <c r="B32682" s="503"/>
    </row>
    <row r="32683" spans="2:2">
      <c r="B32683" s="503"/>
    </row>
    <row r="32684" spans="2:2">
      <c r="B32684" s="503"/>
    </row>
    <row r="32685" spans="2:2">
      <c r="B32685" s="503"/>
    </row>
    <row r="32686" spans="2:2">
      <c r="B32686" s="503"/>
    </row>
    <row r="32687" spans="2:2">
      <c r="B32687" s="503"/>
    </row>
    <row r="32688" spans="2:2">
      <c r="B32688" s="503"/>
    </row>
    <row r="32689" spans="2:2">
      <c r="B32689" s="503"/>
    </row>
    <row r="32690" spans="2:2">
      <c r="B32690" s="503"/>
    </row>
    <row r="32691" spans="2:2">
      <c r="B32691" s="503"/>
    </row>
    <row r="32692" spans="2:2">
      <c r="B32692" s="503"/>
    </row>
    <row r="32693" spans="2:2">
      <c r="B32693" s="503"/>
    </row>
    <row r="32694" spans="2:2">
      <c r="B32694" s="503"/>
    </row>
    <row r="32695" spans="2:2">
      <c r="B32695" s="503"/>
    </row>
    <row r="32696" spans="2:2">
      <c r="B32696" s="503"/>
    </row>
    <row r="32697" spans="2:2">
      <c r="B32697" s="503"/>
    </row>
    <row r="32698" spans="2:2">
      <c r="B32698" s="503"/>
    </row>
    <row r="32699" spans="2:2">
      <c r="B32699" s="503"/>
    </row>
    <row r="32700" spans="2:2">
      <c r="B32700" s="503"/>
    </row>
    <row r="32701" spans="2:2">
      <c r="B32701" s="503"/>
    </row>
    <row r="32702" spans="2:2">
      <c r="B32702" s="503"/>
    </row>
    <row r="32703" spans="2:2">
      <c r="B32703" s="503"/>
    </row>
    <row r="32704" spans="2:2">
      <c r="B32704" s="503"/>
    </row>
    <row r="32705" spans="2:2">
      <c r="B32705" s="503"/>
    </row>
    <row r="32706" spans="2:2">
      <c r="B32706" s="503"/>
    </row>
    <row r="32707" spans="2:2">
      <c r="B32707" s="503"/>
    </row>
    <row r="32708" spans="2:2">
      <c r="B32708" s="503"/>
    </row>
    <row r="32709" spans="2:2">
      <c r="B32709" s="503"/>
    </row>
    <row r="32710" spans="2:2">
      <c r="B32710" s="503"/>
    </row>
    <row r="32711" spans="2:2">
      <c r="B32711" s="503"/>
    </row>
    <row r="32712" spans="2:2">
      <c r="B32712" s="503"/>
    </row>
    <row r="32713" spans="2:2">
      <c r="B32713" s="503"/>
    </row>
    <row r="32714" spans="2:2">
      <c r="B32714" s="503"/>
    </row>
    <row r="32715" spans="2:2">
      <c r="B32715" s="503"/>
    </row>
    <row r="32716" spans="2:2">
      <c r="B32716" s="503"/>
    </row>
    <row r="32717" spans="2:2">
      <c r="B32717" s="503"/>
    </row>
    <row r="32718" spans="2:2">
      <c r="B32718" s="503"/>
    </row>
    <row r="32719" spans="2:2">
      <c r="B32719" s="503"/>
    </row>
    <row r="32720" spans="2:2">
      <c r="B32720" s="503"/>
    </row>
    <row r="32721" spans="2:2">
      <c r="B32721" s="503"/>
    </row>
    <row r="32722" spans="2:2">
      <c r="B32722" s="503"/>
    </row>
    <row r="32723" spans="2:2">
      <c r="B32723" s="503"/>
    </row>
    <row r="32724" spans="2:2">
      <c r="B32724" s="503"/>
    </row>
    <row r="32725" spans="2:2">
      <c r="B32725" s="503"/>
    </row>
    <row r="32726" spans="2:2">
      <c r="B32726" s="503"/>
    </row>
    <row r="32727" spans="2:2">
      <c r="B32727" s="503"/>
    </row>
    <row r="32728" spans="2:2">
      <c r="B32728" s="503"/>
    </row>
    <row r="32729" spans="2:2">
      <c r="B32729" s="503"/>
    </row>
    <row r="32730" spans="2:2">
      <c r="B32730" s="503"/>
    </row>
    <row r="32731" spans="2:2">
      <c r="B32731" s="503"/>
    </row>
    <row r="32732" spans="2:2">
      <c r="B32732" s="503"/>
    </row>
    <row r="32733" spans="2:2">
      <c r="B32733" s="503"/>
    </row>
    <row r="32734" spans="2:2">
      <c r="B32734" s="503"/>
    </row>
    <row r="32735" spans="2:2">
      <c r="B32735" s="503"/>
    </row>
    <row r="32736" spans="2:2">
      <c r="B32736" s="503"/>
    </row>
    <row r="32737" spans="2:2">
      <c r="B32737" s="503"/>
    </row>
    <row r="32738" spans="2:2">
      <c r="B32738" s="503"/>
    </row>
    <row r="32739" spans="2:2">
      <c r="B32739" s="503"/>
    </row>
    <row r="32740" spans="2:2">
      <c r="B32740" s="503"/>
    </row>
    <row r="32741" spans="2:2">
      <c r="B32741" s="503"/>
    </row>
    <row r="32742" spans="2:2">
      <c r="B32742" s="503"/>
    </row>
    <row r="32743" spans="2:2">
      <c r="B32743" s="503"/>
    </row>
    <row r="32744" spans="2:2">
      <c r="B32744" s="503"/>
    </row>
    <row r="32745" spans="2:2">
      <c r="B32745" s="503"/>
    </row>
    <row r="32746" spans="2:2">
      <c r="B32746" s="503"/>
    </row>
    <row r="32747" spans="2:2">
      <c r="B32747" s="503"/>
    </row>
    <row r="32748" spans="2:2">
      <c r="B32748" s="503"/>
    </row>
    <row r="32749" spans="2:2">
      <c r="B32749" s="503"/>
    </row>
    <row r="32750" spans="2:2">
      <c r="B32750" s="503"/>
    </row>
    <row r="32751" spans="2:2">
      <c r="B32751" s="503"/>
    </row>
    <row r="32752" spans="2:2">
      <c r="B32752" s="503"/>
    </row>
    <row r="32753" spans="2:2">
      <c r="B32753" s="503"/>
    </row>
    <row r="32754" spans="2:2">
      <c r="B32754" s="503"/>
    </row>
    <row r="32755" spans="2:2">
      <c r="B32755" s="503"/>
    </row>
    <row r="32756" spans="2:2">
      <c r="B32756" s="503"/>
    </row>
    <row r="32757" spans="2:2">
      <c r="B32757" s="503"/>
    </row>
    <row r="32758" spans="2:2">
      <c r="B32758" s="503"/>
    </row>
    <row r="32759" spans="2:2">
      <c r="B32759" s="503"/>
    </row>
    <row r="32760" spans="2:2">
      <c r="B32760" s="503"/>
    </row>
    <row r="32761" spans="2:2">
      <c r="B32761" s="503"/>
    </row>
    <row r="32762" spans="2:2">
      <c r="B32762" s="503"/>
    </row>
    <row r="32763" spans="2:2">
      <c r="B32763" s="503"/>
    </row>
    <row r="32764" spans="2:2">
      <c r="B32764" s="503"/>
    </row>
    <row r="32765" spans="2:2">
      <c r="B32765" s="503"/>
    </row>
    <row r="32766" spans="2:2">
      <c r="B32766" s="503"/>
    </row>
    <row r="32767" spans="2:2">
      <c r="B32767" s="503"/>
    </row>
    <row r="32768" spans="2:2">
      <c r="B32768" s="503"/>
    </row>
    <row r="32769" spans="2:2">
      <c r="B32769" s="503"/>
    </row>
    <row r="32770" spans="2:2">
      <c r="B32770" s="503"/>
    </row>
    <row r="32771" spans="2:2">
      <c r="B32771" s="503"/>
    </row>
    <row r="32772" spans="2:2">
      <c r="B32772" s="503"/>
    </row>
    <row r="32773" spans="2:2">
      <c r="B32773" s="503"/>
    </row>
    <row r="32774" spans="2:2">
      <c r="B32774" s="503"/>
    </row>
    <row r="32775" spans="2:2">
      <c r="B32775" s="503"/>
    </row>
    <row r="32776" spans="2:2">
      <c r="B32776" s="503"/>
    </row>
    <row r="32777" spans="2:2">
      <c r="B32777" s="503"/>
    </row>
    <row r="32778" spans="2:2">
      <c r="B32778" s="503"/>
    </row>
    <row r="32779" spans="2:2">
      <c r="B32779" s="503"/>
    </row>
    <row r="32780" spans="2:2">
      <c r="B32780" s="503"/>
    </row>
    <row r="32781" spans="2:2">
      <c r="B32781" s="503"/>
    </row>
    <row r="32782" spans="2:2">
      <c r="B32782" s="503"/>
    </row>
    <row r="32783" spans="2:2">
      <c r="B32783" s="503"/>
    </row>
    <row r="32784" spans="2:2">
      <c r="B32784" s="503"/>
    </row>
    <row r="32785" spans="2:2">
      <c r="B32785" s="503"/>
    </row>
    <row r="32786" spans="2:2">
      <c r="B32786" s="503"/>
    </row>
    <row r="32787" spans="2:2">
      <c r="B32787" s="503"/>
    </row>
    <row r="32788" spans="2:2">
      <c r="B32788" s="503"/>
    </row>
    <row r="32789" spans="2:2">
      <c r="B32789" s="503"/>
    </row>
    <row r="32790" spans="2:2">
      <c r="B32790" s="503"/>
    </row>
    <row r="32791" spans="2:2">
      <c r="B32791" s="503"/>
    </row>
    <row r="32792" spans="2:2">
      <c r="B32792" s="503"/>
    </row>
    <row r="32793" spans="2:2">
      <c r="B32793" s="503"/>
    </row>
    <row r="32794" spans="2:2">
      <c r="B32794" s="503"/>
    </row>
    <row r="32795" spans="2:2">
      <c r="B32795" s="503"/>
    </row>
    <row r="32796" spans="2:2">
      <c r="B32796" s="503"/>
    </row>
    <row r="32797" spans="2:2">
      <c r="B32797" s="503"/>
    </row>
    <row r="32798" spans="2:2">
      <c r="B32798" s="503"/>
    </row>
    <row r="32799" spans="2:2">
      <c r="B32799" s="503"/>
    </row>
    <row r="32800" spans="2:2">
      <c r="B32800" s="503"/>
    </row>
    <row r="32801" spans="2:2">
      <c r="B32801" s="503"/>
    </row>
    <row r="32802" spans="2:2">
      <c r="B32802" s="503"/>
    </row>
    <row r="32803" spans="2:2">
      <c r="B32803" s="503"/>
    </row>
    <row r="32804" spans="2:2">
      <c r="B32804" s="503"/>
    </row>
    <row r="32805" spans="2:2">
      <c r="B32805" s="503"/>
    </row>
    <row r="32806" spans="2:2">
      <c r="B32806" s="503"/>
    </row>
    <row r="32807" spans="2:2">
      <c r="B32807" s="503"/>
    </row>
    <row r="32808" spans="2:2">
      <c r="B32808" s="503"/>
    </row>
    <row r="32809" spans="2:2">
      <c r="B32809" s="503"/>
    </row>
    <row r="32810" spans="2:2">
      <c r="B32810" s="503"/>
    </row>
    <row r="32811" spans="2:2">
      <c r="B32811" s="503"/>
    </row>
    <row r="32812" spans="2:2">
      <c r="B32812" s="503"/>
    </row>
    <row r="32813" spans="2:2">
      <c r="B32813" s="503"/>
    </row>
    <row r="32814" spans="2:2">
      <c r="B32814" s="503"/>
    </row>
    <row r="32815" spans="2:2">
      <c r="B32815" s="503"/>
    </row>
    <row r="32816" spans="2:2">
      <c r="B32816" s="503"/>
    </row>
    <row r="32817" spans="2:2">
      <c r="B32817" s="503"/>
    </row>
    <row r="32818" spans="2:2">
      <c r="B32818" s="503"/>
    </row>
    <row r="32819" spans="2:2">
      <c r="B32819" s="503"/>
    </row>
    <row r="32820" spans="2:2">
      <c r="B32820" s="503"/>
    </row>
    <row r="32821" spans="2:2">
      <c r="B32821" s="503"/>
    </row>
    <row r="32822" spans="2:2">
      <c r="B32822" s="503"/>
    </row>
    <row r="32823" spans="2:2">
      <c r="B32823" s="503"/>
    </row>
    <row r="32824" spans="2:2">
      <c r="B32824" s="503"/>
    </row>
    <row r="32825" spans="2:2">
      <c r="B32825" s="503"/>
    </row>
    <row r="32826" spans="2:2">
      <c r="B32826" s="503"/>
    </row>
    <row r="32827" spans="2:2">
      <c r="B32827" s="503"/>
    </row>
    <row r="32828" spans="2:2">
      <c r="B32828" s="503"/>
    </row>
    <row r="32829" spans="2:2">
      <c r="B32829" s="503"/>
    </row>
    <row r="32830" spans="2:2">
      <c r="B32830" s="503"/>
    </row>
    <row r="32831" spans="2:2">
      <c r="B32831" s="503"/>
    </row>
    <row r="32832" spans="2:2">
      <c r="B32832" s="503"/>
    </row>
    <row r="32833" spans="2:2">
      <c r="B32833" s="503"/>
    </row>
    <row r="32834" spans="2:2">
      <c r="B32834" s="503"/>
    </row>
    <row r="32835" spans="2:2">
      <c r="B32835" s="503"/>
    </row>
    <row r="32836" spans="2:2">
      <c r="B32836" s="503"/>
    </row>
    <row r="32837" spans="2:2">
      <c r="B32837" s="503"/>
    </row>
    <row r="32838" spans="2:2">
      <c r="B32838" s="503"/>
    </row>
    <row r="32839" spans="2:2">
      <c r="B32839" s="503"/>
    </row>
    <row r="32840" spans="2:2">
      <c r="B32840" s="503"/>
    </row>
    <row r="32841" spans="2:2">
      <c r="B32841" s="503"/>
    </row>
    <row r="32842" spans="2:2">
      <c r="B32842" s="503"/>
    </row>
    <row r="32843" spans="2:2">
      <c r="B32843" s="503"/>
    </row>
    <row r="32844" spans="2:2">
      <c r="B32844" s="503"/>
    </row>
    <row r="32845" spans="2:2">
      <c r="B32845" s="503"/>
    </row>
    <row r="32846" spans="2:2">
      <c r="B32846" s="503"/>
    </row>
    <row r="32847" spans="2:2">
      <c r="B32847" s="503"/>
    </row>
    <row r="32848" spans="2:2">
      <c r="B32848" s="503"/>
    </row>
    <row r="32849" spans="2:2">
      <c r="B32849" s="503"/>
    </row>
    <row r="32850" spans="2:2">
      <c r="B32850" s="503"/>
    </row>
    <row r="32851" spans="2:2">
      <c r="B32851" s="503"/>
    </row>
    <row r="32852" spans="2:2">
      <c r="B32852" s="503"/>
    </row>
    <row r="32853" spans="2:2">
      <c r="B32853" s="503"/>
    </row>
    <row r="32854" spans="2:2">
      <c r="B32854" s="503"/>
    </row>
    <row r="32855" spans="2:2">
      <c r="B32855" s="503"/>
    </row>
    <row r="32856" spans="2:2">
      <c r="B32856" s="503"/>
    </row>
    <row r="32857" spans="2:2">
      <c r="B32857" s="503"/>
    </row>
    <row r="32858" spans="2:2">
      <c r="B32858" s="503"/>
    </row>
    <row r="32859" spans="2:2">
      <c r="B32859" s="503"/>
    </row>
    <row r="32860" spans="2:2">
      <c r="B32860" s="503"/>
    </row>
    <row r="32861" spans="2:2">
      <c r="B32861" s="503"/>
    </row>
    <row r="32862" spans="2:2">
      <c r="B32862" s="503"/>
    </row>
    <row r="32863" spans="2:2">
      <c r="B32863" s="503"/>
    </row>
    <row r="32864" spans="2:2">
      <c r="B32864" s="503"/>
    </row>
    <row r="32865" spans="2:2">
      <c r="B32865" s="503"/>
    </row>
    <row r="32866" spans="2:2">
      <c r="B32866" s="503"/>
    </row>
    <row r="32867" spans="2:2">
      <c r="B32867" s="503"/>
    </row>
    <row r="32868" spans="2:2">
      <c r="B32868" s="503"/>
    </row>
    <row r="32869" spans="2:2">
      <c r="B32869" s="503"/>
    </row>
    <row r="32870" spans="2:2">
      <c r="B32870" s="503"/>
    </row>
    <row r="32871" spans="2:2">
      <c r="B32871" s="503"/>
    </row>
    <row r="32872" spans="2:2">
      <c r="B32872" s="503"/>
    </row>
    <row r="32873" spans="2:2">
      <c r="B32873" s="503"/>
    </row>
    <row r="32874" spans="2:2">
      <c r="B32874" s="503"/>
    </row>
    <row r="32875" spans="2:2">
      <c r="B32875" s="503"/>
    </row>
    <row r="32876" spans="2:2">
      <c r="B32876" s="503"/>
    </row>
    <row r="32877" spans="2:2">
      <c r="B32877" s="503"/>
    </row>
    <row r="32878" spans="2:2">
      <c r="B32878" s="503"/>
    </row>
    <row r="32879" spans="2:2">
      <c r="B32879" s="503"/>
    </row>
    <row r="32880" spans="2:2">
      <c r="B32880" s="503"/>
    </row>
    <row r="32881" spans="2:2">
      <c r="B32881" s="503"/>
    </row>
    <row r="32882" spans="2:2">
      <c r="B32882" s="503"/>
    </row>
    <row r="32883" spans="2:2">
      <c r="B32883" s="503"/>
    </row>
    <row r="32884" spans="2:2">
      <c r="B32884" s="503"/>
    </row>
    <row r="32885" spans="2:2">
      <c r="B32885" s="503"/>
    </row>
    <row r="32886" spans="2:2">
      <c r="B32886" s="503"/>
    </row>
    <row r="32887" spans="2:2">
      <c r="B32887" s="503"/>
    </row>
    <row r="32888" spans="2:2">
      <c r="B32888" s="503"/>
    </row>
    <row r="32889" spans="2:2">
      <c r="B32889" s="503"/>
    </row>
    <row r="32890" spans="2:2">
      <c r="B32890" s="503"/>
    </row>
    <row r="32891" spans="2:2">
      <c r="B32891" s="503"/>
    </row>
    <row r="32892" spans="2:2">
      <c r="B32892" s="503"/>
    </row>
    <row r="32893" spans="2:2">
      <c r="B32893" s="503"/>
    </row>
    <row r="32894" spans="2:2">
      <c r="B32894" s="503"/>
    </row>
    <row r="32895" spans="2:2">
      <c r="B32895" s="503"/>
    </row>
    <row r="32896" spans="2:2">
      <c r="B32896" s="503"/>
    </row>
    <row r="32897" spans="2:2">
      <c r="B32897" s="503"/>
    </row>
    <row r="32898" spans="2:2">
      <c r="B32898" s="503"/>
    </row>
    <row r="32899" spans="2:2">
      <c r="B32899" s="503"/>
    </row>
    <row r="32900" spans="2:2">
      <c r="B32900" s="503"/>
    </row>
    <row r="32901" spans="2:2">
      <c r="B32901" s="503"/>
    </row>
    <row r="32902" spans="2:2">
      <c r="B32902" s="503"/>
    </row>
    <row r="32903" spans="2:2">
      <c r="B32903" s="503"/>
    </row>
    <row r="32904" spans="2:2">
      <c r="B32904" s="503"/>
    </row>
    <row r="32905" spans="2:2">
      <c r="B32905" s="503"/>
    </row>
    <row r="32906" spans="2:2">
      <c r="B32906" s="503"/>
    </row>
    <row r="32907" spans="2:2">
      <c r="B32907" s="503"/>
    </row>
    <row r="32908" spans="2:2">
      <c r="B32908" s="503"/>
    </row>
    <row r="32909" spans="2:2">
      <c r="B32909" s="503"/>
    </row>
    <row r="32910" spans="2:2">
      <c r="B32910" s="503"/>
    </row>
    <row r="32911" spans="2:2">
      <c r="B32911" s="503"/>
    </row>
    <row r="32912" spans="2:2">
      <c r="B32912" s="503"/>
    </row>
    <row r="32913" spans="2:2">
      <c r="B32913" s="503"/>
    </row>
    <row r="32914" spans="2:2">
      <c r="B32914" s="503"/>
    </row>
    <row r="32915" spans="2:2">
      <c r="B32915" s="503"/>
    </row>
    <row r="32916" spans="2:2">
      <c r="B32916" s="503"/>
    </row>
    <row r="32917" spans="2:2">
      <c r="B32917" s="503"/>
    </row>
    <row r="32918" spans="2:2">
      <c r="B32918" s="503"/>
    </row>
    <row r="32919" spans="2:2">
      <c r="B32919" s="503"/>
    </row>
    <row r="32920" spans="2:2">
      <c r="B32920" s="503"/>
    </row>
    <row r="32921" spans="2:2">
      <c r="B32921" s="503"/>
    </row>
    <row r="32922" spans="2:2">
      <c r="B32922" s="503"/>
    </row>
    <row r="32923" spans="2:2">
      <c r="B32923" s="503"/>
    </row>
    <row r="32924" spans="2:2">
      <c r="B32924" s="503"/>
    </row>
    <row r="32925" spans="2:2">
      <c r="B32925" s="503"/>
    </row>
    <row r="32926" spans="2:2">
      <c r="B32926" s="503"/>
    </row>
    <row r="32927" spans="2:2">
      <c r="B32927" s="503"/>
    </row>
    <row r="32928" spans="2:2">
      <c r="B32928" s="503"/>
    </row>
    <row r="32929" spans="2:2">
      <c r="B32929" s="503"/>
    </row>
    <row r="32930" spans="2:2">
      <c r="B32930" s="503"/>
    </row>
    <row r="32931" spans="2:2">
      <c r="B32931" s="503"/>
    </row>
    <row r="32932" spans="2:2">
      <c r="B32932" s="503"/>
    </row>
    <row r="32933" spans="2:2">
      <c r="B32933" s="503"/>
    </row>
    <row r="32934" spans="2:2">
      <c r="B32934" s="503"/>
    </row>
    <row r="32935" spans="2:2">
      <c r="B32935" s="503"/>
    </row>
    <row r="32936" spans="2:2">
      <c r="B32936" s="503"/>
    </row>
    <row r="32937" spans="2:2">
      <c r="B32937" s="503"/>
    </row>
    <row r="32938" spans="2:2">
      <c r="B32938" s="503"/>
    </row>
    <row r="32939" spans="2:2">
      <c r="B32939" s="503"/>
    </row>
    <row r="32940" spans="2:2">
      <c r="B32940" s="503"/>
    </row>
    <row r="32941" spans="2:2">
      <c r="B32941" s="503"/>
    </row>
    <row r="32942" spans="2:2">
      <c r="B32942" s="503"/>
    </row>
    <row r="32943" spans="2:2">
      <c r="B32943" s="503"/>
    </row>
    <row r="32944" spans="2:2">
      <c r="B32944" s="503"/>
    </row>
    <row r="32945" spans="2:2">
      <c r="B32945" s="503"/>
    </row>
    <row r="32946" spans="2:2">
      <c r="B32946" s="503"/>
    </row>
    <row r="32947" spans="2:2">
      <c r="B32947" s="503"/>
    </row>
    <row r="32948" spans="2:2">
      <c r="B32948" s="503"/>
    </row>
    <row r="32949" spans="2:2">
      <c r="B32949" s="503"/>
    </row>
    <row r="32950" spans="2:2">
      <c r="B32950" s="503"/>
    </row>
    <row r="32951" spans="2:2">
      <c r="B32951" s="503"/>
    </row>
    <row r="32952" spans="2:2">
      <c r="B32952" s="503"/>
    </row>
    <row r="32953" spans="2:2">
      <c r="B32953" s="503"/>
    </row>
    <row r="32954" spans="2:2">
      <c r="B32954" s="503"/>
    </row>
    <row r="32955" spans="2:2">
      <c r="B32955" s="503"/>
    </row>
    <row r="32956" spans="2:2">
      <c r="B32956" s="503"/>
    </row>
    <row r="32957" spans="2:2">
      <c r="B32957" s="503"/>
    </row>
    <row r="32958" spans="2:2">
      <c r="B32958" s="503"/>
    </row>
    <row r="32959" spans="2:2">
      <c r="B32959" s="503"/>
    </row>
    <row r="32960" spans="2:2">
      <c r="B32960" s="503"/>
    </row>
    <row r="32961" spans="2:2">
      <c r="B32961" s="503"/>
    </row>
    <row r="32962" spans="2:2">
      <c r="B32962" s="503"/>
    </row>
    <row r="32963" spans="2:2">
      <c r="B32963" s="503"/>
    </row>
    <row r="32964" spans="2:2">
      <c r="B32964" s="503"/>
    </row>
    <row r="32965" spans="2:2">
      <c r="B32965" s="503"/>
    </row>
    <row r="32966" spans="2:2">
      <c r="B32966" s="503"/>
    </row>
    <row r="32967" spans="2:2">
      <c r="B32967" s="503"/>
    </row>
    <row r="32968" spans="2:2">
      <c r="B32968" s="503"/>
    </row>
    <row r="32969" spans="2:2">
      <c r="B32969" s="503"/>
    </row>
    <row r="32970" spans="2:2">
      <c r="B32970" s="503"/>
    </row>
    <row r="32971" spans="2:2">
      <c r="B32971" s="503"/>
    </row>
    <row r="32972" spans="2:2">
      <c r="B32972" s="503"/>
    </row>
    <row r="32973" spans="2:2">
      <c r="B32973" s="503"/>
    </row>
    <row r="32974" spans="2:2">
      <c r="B32974" s="503"/>
    </row>
    <row r="32975" spans="2:2">
      <c r="B32975" s="503"/>
    </row>
    <row r="32976" spans="2:2">
      <c r="B32976" s="503"/>
    </row>
    <row r="32977" spans="2:2">
      <c r="B32977" s="503"/>
    </row>
    <row r="32978" spans="2:2">
      <c r="B32978" s="503"/>
    </row>
    <row r="32979" spans="2:2">
      <c r="B32979" s="503"/>
    </row>
    <row r="32980" spans="2:2">
      <c r="B32980" s="503"/>
    </row>
    <row r="32981" spans="2:2">
      <c r="B32981" s="503"/>
    </row>
    <row r="32982" spans="2:2">
      <c r="B32982" s="503"/>
    </row>
    <row r="32983" spans="2:2">
      <c r="B32983" s="503"/>
    </row>
    <row r="32984" spans="2:2">
      <c r="B32984" s="503"/>
    </row>
    <row r="32985" spans="2:2">
      <c r="B32985" s="503"/>
    </row>
    <row r="32986" spans="2:2">
      <c r="B32986" s="503"/>
    </row>
    <row r="32987" spans="2:2">
      <c r="B32987" s="503"/>
    </row>
    <row r="32988" spans="2:2">
      <c r="B32988" s="503"/>
    </row>
    <row r="32989" spans="2:2">
      <c r="B32989" s="503"/>
    </row>
    <row r="32990" spans="2:2">
      <c r="B32990" s="503"/>
    </row>
    <row r="32991" spans="2:2">
      <c r="B32991" s="503"/>
    </row>
    <row r="32992" spans="2:2">
      <c r="B32992" s="503"/>
    </row>
    <row r="32993" spans="2:2">
      <c r="B32993" s="503"/>
    </row>
    <row r="32994" spans="2:2">
      <c r="B32994" s="503"/>
    </row>
    <row r="32995" spans="2:2">
      <c r="B32995" s="503"/>
    </row>
    <row r="32996" spans="2:2">
      <c r="B32996" s="503"/>
    </row>
    <row r="32997" spans="2:2">
      <c r="B32997" s="503"/>
    </row>
    <row r="32998" spans="2:2">
      <c r="B32998" s="503"/>
    </row>
    <row r="32999" spans="2:2">
      <c r="B32999" s="503"/>
    </row>
    <row r="33000" spans="2:2">
      <c r="B33000" s="503"/>
    </row>
    <row r="33001" spans="2:2">
      <c r="B33001" s="503"/>
    </row>
    <row r="33002" spans="2:2">
      <c r="B33002" s="503"/>
    </row>
    <row r="33003" spans="2:2">
      <c r="B33003" s="503"/>
    </row>
    <row r="33004" spans="2:2">
      <c r="B33004" s="503"/>
    </row>
    <row r="33005" spans="2:2">
      <c r="B33005" s="503"/>
    </row>
    <row r="33006" spans="2:2">
      <c r="B33006" s="503"/>
    </row>
    <row r="33007" spans="2:2">
      <c r="B33007" s="503"/>
    </row>
    <row r="33008" spans="2:2">
      <c r="B33008" s="503"/>
    </row>
    <row r="33009" spans="2:2">
      <c r="B33009" s="503"/>
    </row>
    <row r="33010" spans="2:2">
      <c r="B33010" s="503"/>
    </row>
    <row r="33011" spans="2:2">
      <c r="B33011" s="503"/>
    </row>
    <row r="33012" spans="2:2">
      <c r="B33012" s="503"/>
    </row>
    <row r="33013" spans="2:2">
      <c r="B33013" s="503"/>
    </row>
    <row r="33014" spans="2:2">
      <c r="B33014" s="503"/>
    </row>
    <row r="33015" spans="2:2">
      <c r="B33015" s="503"/>
    </row>
    <row r="33016" spans="2:2">
      <c r="B33016" s="503"/>
    </row>
    <row r="33017" spans="2:2">
      <c r="B33017" s="503"/>
    </row>
    <row r="33018" spans="2:2">
      <c r="B33018" s="503"/>
    </row>
    <row r="33019" spans="2:2">
      <c r="B33019" s="503"/>
    </row>
    <row r="33020" spans="2:2">
      <c r="B33020" s="503"/>
    </row>
    <row r="33021" spans="2:2">
      <c r="B33021" s="503"/>
    </row>
    <row r="33022" spans="2:2">
      <c r="B33022" s="503"/>
    </row>
    <row r="33023" spans="2:2">
      <c r="B33023" s="503"/>
    </row>
    <row r="33024" spans="2:2">
      <c r="B33024" s="503"/>
    </row>
    <row r="33025" spans="2:2">
      <c r="B33025" s="503"/>
    </row>
    <row r="33026" spans="2:2">
      <c r="B33026" s="503"/>
    </row>
    <row r="33027" spans="2:2">
      <c r="B33027" s="503"/>
    </row>
    <row r="33028" spans="2:2">
      <c r="B33028" s="503"/>
    </row>
    <row r="33029" spans="2:2">
      <c r="B33029" s="503"/>
    </row>
    <row r="33030" spans="2:2">
      <c r="B33030" s="503"/>
    </row>
    <row r="33031" spans="2:2">
      <c r="B33031" s="503"/>
    </row>
    <row r="33032" spans="2:2">
      <c r="B33032" s="503"/>
    </row>
    <row r="33033" spans="2:2">
      <c r="B33033" s="503"/>
    </row>
    <row r="33034" spans="2:2">
      <c r="B33034" s="503"/>
    </row>
    <row r="33035" spans="2:2">
      <c r="B33035" s="503"/>
    </row>
    <row r="33036" spans="2:2">
      <c r="B33036" s="503"/>
    </row>
    <row r="33037" spans="2:2">
      <c r="B33037" s="503"/>
    </row>
    <row r="33038" spans="2:2">
      <c r="B33038" s="503"/>
    </row>
    <row r="33039" spans="2:2">
      <c r="B33039" s="503"/>
    </row>
    <row r="33040" spans="2:2">
      <c r="B33040" s="503"/>
    </row>
    <row r="33041" spans="2:2">
      <c r="B33041" s="503"/>
    </row>
    <row r="33042" spans="2:2">
      <c r="B33042" s="503"/>
    </row>
    <row r="33043" spans="2:2">
      <c r="B33043" s="503"/>
    </row>
    <row r="33044" spans="2:2">
      <c r="B33044" s="503"/>
    </row>
    <row r="33045" spans="2:2">
      <c r="B33045" s="503"/>
    </row>
    <row r="33046" spans="2:2">
      <c r="B33046" s="503"/>
    </row>
    <row r="33047" spans="2:2">
      <c r="B33047" s="503"/>
    </row>
    <row r="33048" spans="2:2">
      <c r="B33048" s="503"/>
    </row>
    <row r="33049" spans="2:2">
      <c r="B33049" s="503"/>
    </row>
    <row r="33050" spans="2:2">
      <c r="B33050" s="503"/>
    </row>
    <row r="33051" spans="2:2">
      <c r="B33051" s="503"/>
    </row>
    <row r="33052" spans="2:2">
      <c r="B33052" s="503"/>
    </row>
    <row r="33053" spans="2:2">
      <c r="B33053" s="503"/>
    </row>
    <row r="33054" spans="2:2">
      <c r="B33054" s="503"/>
    </row>
    <row r="33055" spans="2:2">
      <c r="B33055" s="503"/>
    </row>
    <row r="33056" spans="2:2">
      <c r="B33056" s="503"/>
    </row>
    <row r="33057" spans="2:2">
      <c r="B33057" s="503"/>
    </row>
    <row r="33058" spans="2:2">
      <c r="B33058" s="503"/>
    </row>
    <row r="33059" spans="2:2">
      <c r="B33059" s="503"/>
    </row>
    <row r="33060" spans="2:2">
      <c r="B33060" s="503"/>
    </row>
    <row r="33061" spans="2:2">
      <c r="B33061" s="503"/>
    </row>
    <row r="33062" spans="2:2">
      <c r="B33062" s="503"/>
    </row>
    <row r="33063" spans="2:2">
      <c r="B33063" s="503"/>
    </row>
    <row r="33064" spans="2:2">
      <c r="B33064" s="503"/>
    </row>
    <row r="33065" spans="2:2">
      <c r="B33065" s="503"/>
    </row>
    <row r="33066" spans="2:2">
      <c r="B33066" s="503"/>
    </row>
    <row r="33067" spans="2:2">
      <c r="B33067" s="503"/>
    </row>
    <row r="33068" spans="2:2">
      <c r="B33068" s="503"/>
    </row>
    <row r="33069" spans="2:2">
      <c r="B33069" s="503"/>
    </row>
    <row r="33070" spans="2:2">
      <c r="B33070" s="503"/>
    </row>
    <row r="33071" spans="2:2">
      <c r="B33071" s="503"/>
    </row>
    <row r="33072" spans="2:2">
      <c r="B33072" s="503"/>
    </row>
    <row r="33073" spans="2:2">
      <c r="B33073" s="503"/>
    </row>
    <row r="33074" spans="2:2">
      <c r="B33074" s="503"/>
    </row>
    <row r="33075" spans="2:2">
      <c r="B33075" s="503"/>
    </row>
    <row r="33076" spans="2:2">
      <c r="B33076" s="503"/>
    </row>
    <row r="33077" spans="2:2">
      <c r="B33077" s="503"/>
    </row>
    <row r="33078" spans="2:2">
      <c r="B33078" s="503"/>
    </row>
    <row r="33079" spans="2:2">
      <c r="B33079" s="503"/>
    </row>
    <row r="33080" spans="2:2">
      <c r="B33080" s="503"/>
    </row>
    <row r="33081" spans="2:2">
      <c r="B33081" s="503"/>
    </row>
    <row r="33082" spans="2:2">
      <c r="B33082" s="503"/>
    </row>
    <row r="33083" spans="2:2">
      <c r="B33083" s="503"/>
    </row>
    <row r="33084" spans="2:2">
      <c r="B33084" s="503"/>
    </row>
    <row r="33085" spans="2:2">
      <c r="B33085" s="503"/>
    </row>
    <row r="33086" spans="2:2">
      <c r="B33086" s="503"/>
    </row>
    <row r="33087" spans="2:2">
      <c r="B33087" s="503"/>
    </row>
    <row r="33088" spans="2:2">
      <c r="B33088" s="503"/>
    </row>
    <row r="33089" spans="2:2">
      <c r="B33089" s="503"/>
    </row>
    <row r="33090" spans="2:2">
      <c r="B33090" s="503"/>
    </row>
    <row r="33091" spans="2:2">
      <c r="B33091" s="503"/>
    </row>
    <row r="33092" spans="2:2">
      <c r="B33092" s="503"/>
    </row>
    <row r="33093" spans="2:2">
      <c r="B33093" s="503"/>
    </row>
    <row r="33094" spans="2:2">
      <c r="B33094" s="503"/>
    </row>
    <row r="33095" spans="2:2">
      <c r="B33095" s="503"/>
    </row>
    <row r="33096" spans="2:2">
      <c r="B33096" s="503"/>
    </row>
    <row r="33097" spans="2:2">
      <c r="B33097" s="503"/>
    </row>
    <row r="33098" spans="2:2">
      <c r="B33098" s="503"/>
    </row>
    <row r="33099" spans="2:2">
      <c r="B33099" s="503"/>
    </row>
    <row r="33100" spans="2:2">
      <c r="B33100" s="503"/>
    </row>
    <row r="33101" spans="2:2">
      <c r="B33101" s="503"/>
    </row>
    <row r="33102" spans="2:2">
      <c r="B33102" s="503"/>
    </row>
    <row r="33103" spans="2:2">
      <c r="B33103" s="503"/>
    </row>
    <row r="33104" spans="2:2">
      <c r="B33104" s="503"/>
    </row>
    <row r="33105" spans="2:2">
      <c r="B33105" s="503"/>
    </row>
    <row r="33106" spans="2:2">
      <c r="B33106" s="503"/>
    </row>
    <row r="33107" spans="2:2">
      <c r="B33107" s="503"/>
    </row>
    <row r="33108" spans="2:2">
      <c r="B33108" s="503"/>
    </row>
    <row r="33109" spans="2:2">
      <c r="B33109" s="503"/>
    </row>
    <row r="33110" spans="2:2">
      <c r="B33110" s="503"/>
    </row>
    <row r="33111" spans="2:2">
      <c r="B33111" s="503"/>
    </row>
    <row r="33112" spans="2:2">
      <c r="B33112" s="503"/>
    </row>
    <row r="33113" spans="2:2">
      <c r="B33113" s="503"/>
    </row>
    <row r="33114" spans="2:2">
      <c r="B33114" s="503"/>
    </row>
    <row r="33115" spans="2:2">
      <c r="B33115" s="503"/>
    </row>
    <row r="33116" spans="2:2">
      <c r="B33116" s="503"/>
    </row>
    <row r="33117" spans="2:2">
      <c r="B33117" s="503"/>
    </row>
    <row r="33118" spans="2:2">
      <c r="B33118" s="503"/>
    </row>
    <row r="33119" spans="2:2">
      <c r="B33119" s="503"/>
    </row>
    <row r="33120" spans="2:2">
      <c r="B33120" s="503"/>
    </row>
    <row r="33121" spans="2:2">
      <c r="B33121" s="503"/>
    </row>
    <row r="33122" spans="2:2">
      <c r="B33122" s="503"/>
    </row>
    <row r="33123" spans="2:2">
      <c r="B33123" s="503"/>
    </row>
    <row r="33124" spans="2:2">
      <c r="B33124" s="503"/>
    </row>
    <row r="33125" spans="2:2">
      <c r="B33125" s="503"/>
    </row>
    <row r="33126" spans="2:2">
      <c r="B33126" s="503"/>
    </row>
    <row r="33127" spans="2:2">
      <c r="B33127" s="503"/>
    </row>
    <row r="33128" spans="2:2">
      <c r="B33128" s="503"/>
    </row>
    <row r="33129" spans="2:2">
      <c r="B33129" s="503"/>
    </row>
    <row r="33130" spans="2:2">
      <c r="B33130" s="503"/>
    </row>
    <row r="33131" spans="2:2">
      <c r="B33131" s="503"/>
    </row>
    <row r="33132" spans="2:2">
      <c r="B33132" s="503"/>
    </row>
    <row r="33133" spans="2:2">
      <c r="B33133" s="503"/>
    </row>
    <row r="33134" spans="2:2">
      <c r="B33134" s="503"/>
    </row>
    <row r="33135" spans="2:2">
      <c r="B33135" s="503"/>
    </row>
    <row r="33136" spans="2:2">
      <c r="B33136" s="503"/>
    </row>
    <row r="33137" spans="2:2">
      <c r="B33137" s="503"/>
    </row>
    <row r="33138" spans="2:2">
      <c r="B33138" s="503"/>
    </row>
    <row r="33139" spans="2:2">
      <c r="B33139" s="503"/>
    </row>
    <row r="33140" spans="2:2">
      <c r="B33140" s="503"/>
    </row>
    <row r="33141" spans="2:2">
      <c r="B33141" s="503"/>
    </row>
    <row r="33142" spans="2:2">
      <c r="B33142" s="503"/>
    </row>
    <row r="33143" spans="2:2">
      <c r="B33143" s="503"/>
    </row>
    <row r="33144" spans="2:2">
      <c r="B33144" s="503"/>
    </row>
    <row r="33145" spans="2:2">
      <c r="B33145" s="503"/>
    </row>
    <row r="33146" spans="2:2">
      <c r="B33146" s="503"/>
    </row>
    <row r="33147" spans="2:2">
      <c r="B33147" s="503"/>
    </row>
    <row r="33148" spans="2:2">
      <c r="B33148" s="503"/>
    </row>
    <row r="33149" spans="2:2">
      <c r="B33149" s="503"/>
    </row>
    <row r="33150" spans="2:2">
      <c r="B33150" s="503"/>
    </row>
    <row r="33151" spans="2:2">
      <c r="B33151" s="503"/>
    </row>
    <row r="33152" spans="2:2">
      <c r="B33152" s="503"/>
    </row>
    <row r="33153" spans="2:2">
      <c r="B33153" s="503"/>
    </row>
    <row r="33154" spans="2:2">
      <c r="B33154" s="503"/>
    </row>
    <row r="33155" spans="2:2">
      <c r="B33155" s="503"/>
    </row>
    <row r="33156" spans="2:2">
      <c r="B33156" s="503"/>
    </row>
    <row r="33157" spans="2:2">
      <c r="B33157" s="503"/>
    </row>
    <row r="33158" spans="2:2">
      <c r="B33158" s="503"/>
    </row>
    <row r="33159" spans="2:2">
      <c r="B33159" s="503"/>
    </row>
    <row r="33160" spans="2:2">
      <c r="B33160" s="503"/>
    </row>
    <row r="33161" spans="2:2">
      <c r="B33161" s="503"/>
    </row>
    <row r="33162" spans="2:2">
      <c r="B33162" s="503"/>
    </row>
    <row r="33163" spans="2:2">
      <c r="B33163" s="503"/>
    </row>
    <row r="33164" spans="2:2">
      <c r="B33164" s="503"/>
    </row>
    <row r="33165" spans="2:2">
      <c r="B33165" s="503"/>
    </row>
    <row r="33166" spans="2:2">
      <c r="B33166" s="503"/>
    </row>
    <row r="33167" spans="2:2">
      <c r="B33167" s="503"/>
    </row>
    <row r="33168" spans="2:2">
      <c r="B33168" s="503"/>
    </row>
    <row r="33169" spans="2:2">
      <c r="B33169" s="503"/>
    </row>
    <row r="33170" spans="2:2">
      <c r="B33170" s="503"/>
    </row>
    <row r="33171" spans="2:2">
      <c r="B33171" s="503"/>
    </row>
    <row r="33172" spans="2:2">
      <c r="B33172" s="503"/>
    </row>
    <row r="33173" spans="2:2">
      <c r="B33173" s="503"/>
    </row>
    <row r="33174" spans="2:2">
      <c r="B33174" s="503"/>
    </row>
    <row r="33175" spans="2:2">
      <c r="B33175" s="503"/>
    </row>
    <row r="33176" spans="2:2">
      <c r="B33176" s="503"/>
    </row>
    <row r="33177" spans="2:2">
      <c r="B33177" s="503"/>
    </row>
    <row r="33178" spans="2:2">
      <c r="B33178" s="503"/>
    </row>
    <row r="33179" spans="2:2">
      <c r="B33179" s="503"/>
    </row>
    <row r="33180" spans="2:2">
      <c r="B33180" s="503"/>
    </row>
    <row r="33181" spans="2:2">
      <c r="B33181" s="503"/>
    </row>
    <row r="33182" spans="2:2">
      <c r="B33182" s="503"/>
    </row>
    <row r="33183" spans="2:2">
      <c r="B33183" s="503"/>
    </row>
    <row r="33184" spans="2:2">
      <c r="B33184" s="503"/>
    </row>
    <row r="33185" spans="2:2">
      <c r="B33185" s="503"/>
    </row>
    <row r="33186" spans="2:2">
      <c r="B33186" s="503"/>
    </row>
    <row r="33187" spans="2:2">
      <c r="B33187" s="503"/>
    </row>
    <row r="33188" spans="2:2">
      <c r="B33188" s="503"/>
    </row>
    <row r="33189" spans="2:2">
      <c r="B33189" s="503"/>
    </row>
    <row r="33190" spans="2:2">
      <c r="B33190" s="503"/>
    </row>
    <row r="33191" spans="2:2">
      <c r="B33191" s="503"/>
    </row>
    <row r="33192" spans="2:2">
      <c r="B33192" s="503"/>
    </row>
    <row r="33193" spans="2:2">
      <c r="B33193" s="503"/>
    </row>
    <row r="33194" spans="2:2">
      <c r="B33194" s="503"/>
    </row>
    <row r="33195" spans="2:2">
      <c r="B33195" s="503"/>
    </row>
    <row r="33196" spans="2:2">
      <c r="B33196" s="503"/>
    </row>
    <row r="33197" spans="2:2">
      <c r="B33197" s="503"/>
    </row>
    <row r="33198" spans="2:2">
      <c r="B33198" s="503"/>
    </row>
    <row r="33199" spans="2:2">
      <c r="B33199" s="503"/>
    </row>
    <row r="33200" spans="2:2">
      <c r="B33200" s="503"/>
    </row>
    <row r="33201" spans="2:2">
      <c r="B33201" s="503"/>
    </row>
    <row r="33202" spans="2:2">
      <c r="B33202" s="503"/>
    </row>
    <row r="33203" spans="2:2">
      <c r="B33203" s="503"/>
    </row>
    <row r="33204" spans="2:2">
      <c r="B33204" s="503"/>
    </row>
    <row r="33205" spans="2:2">
      <c r="B33205" s="503"/>
    </row>
    <row r="33206" spans="2:2">
      <c r="B33206" s="503"/>
    </row>
    <row r="33207" spans="2:2">
      <c r="B33207" s="503"/>
    </row>
    <row r="33208" spans="2:2">
      <c r="B33208" s="503"/>
    </row>
    <row r="33209" spans="2:2">
      <c r="B33209" s="503"/>
    </row>
    <row r="33210" spans="2:2">
      <c r="B33210" s="503"/>
    </row>
    <row r="33211" spans="2:2">
      <c r="B33211" s="503"/>
    </row>
    <row r="33212" spans="2:2">
      <c r="B33212" s="503"/>
    </row>
    <row r="33213" spans="2:2">
      <c r="B33213" s="503"/>
    </row>
    <row r="33214" spans="2:2">
      <c r="B33214" s="503"/>
    </row>
    <row r="33215" spans="2:2">
      <c r="B33215" s="503"/>
    </row>
    <row r="33216" spans="2:2">
      <c r="B33216" s="503"/>
    </row>
    <row r="33217" spans="2:2">
      <c r="B33217" s="503"/>
    </row>
    <row r="33218" spans="2:2">
      <c r="B33218" s="503"/>
    </row>
    <row r="33219" spans="2:2">
      <c r="B33219" s="503"/>
    </row>
    <row r="33220" spans="2:2">
      <c r="B33220" s="503"/>
    </row>
    <row r="33221" spans="2:2">
      <c r="B33221" s="503"/>
    </row>
    <row r="33222" spans="2:2">
      <c r="B33222" s="503"/>
    </row>
    <row r="33223" spans="2:2">
      <c r="B33223" s="503"/>
    </row>
    <row r="33224" spans="2:2">
      <c r="B33224" s="503"/>
    </row>
    <row r="33225" spans="2:2">
      <c r="B33225" s="503"/>
    </row>
    <row r="33226" spans="2:2">
      <c r="B33226" s="503"/>
    </row>
    <row r="33227" spans="2:2">
      <c r="B33227" s="503"/>
    </row>
    <row r="33228" spans="2:2">
      <c r="B33228" s="503"/>
    </row>
    <row r="33229" spans="2:2">
      <c r="B33229" s="503"/>
    </row>
    <row r="33230" spans="2:2">
      <c r="B33230" s="503"/>
    </row>
    <row r="33231" spans="2:2">
      <c r="B33231" s="503"/>
    </row>
    <row r="33232" spans="2:2">
      <c r="B33232" s="503"/>
    </row>
    <row r="33233" spans="2:2">
      <c r="B33233" s="503"/>
    </row>
    <row r="33234" spans="2:2">
      <c r="B33234" s="503"/>
    </row>
    <row r="33235" spans="2:2">
      <c r="B33235" s="503"/>
    </row>
    <row r="33236" spans="2:2">
      <c r="B33236" s="503"/>
    </row>
    <row r="33237" spans="2:2">
      <c r="B33237" s="503"/>
    </row>
    <row r="33238" spans="2:2">
      <c r="B33238" s="503"/>
    </row>
    <row r="33239" spans="2:2">
      <c r="B33239" s="503"/>
    </row>
    <row r="33240" spans="2:2">
      <c r="B33240" s="503"/>
    </row>
    <row r="33241" spans="2:2">
      <c r="B33241" s="503"/>
    </row>
    <row r="33242" spans="2:2">
      <c r="B33242" s="503"/>
    </row>
    <row r="33243" spans="2:2">
      <c r="B33243" s="503"/>
    </row>
    <row r="33244" spans="2:2">
      <c r="B33244" s="503"/>
    </row>
    <row r="33245" spans="2:2">
      <c r="B33245" s="503"/>
    </row>
    <row r="33246" spans="2:2">
      <c r="B33246" s="503"/>
    </row>
    <row r="33247" spans="2:2">
      <c r="B33247" s="503"/>
    </row>
    <row r="33248" spans="2:2">
      <c r="B33248" s="503"/>
    </row>
    <row r="33249" spans="2:2">
      <c r="B33249" s="503"/>
    </row>
    <row r="33250" spans="2:2">
      <c r="B33250" s="503"/>
    </row>
    <row r="33251" spans="2:2">
      <c r="B33251" s="503"/>
    </row>
    <row r="33252" spans="2:2">
      <c r="B33252" s="503"/>
    </row>
    <row r="33253" spans="2:2">
      <c r="B33253" s="503"/>
    </row>
    <row r="33254" spans="2:2">
      <c r="B33254" s="503"/>
    </row>
    <row r="33255" spans="2:2">
      <c r="B33255" s="503"/>
    </row>
    <row r="33256" spans="2:2">
      <c r="B33256" s="503"/>
    </row>
    <row r="33257" spans="2:2">
      <c r="B33257" s="503"/>
    </row>
    <row r="33258" spans="2:2">
      <c r="B33258" s="503"/>
    </row>
    <row r="33259" spans="2:2">
      <c r="B33259" s="503"/>
    </row>
    <row r="33260" spans="2:2">
      <c r="B33260" s="503"/>
    </row>
    <row r="33261" spans="2:2">
      <c r="B33261" s="503"/>
    </row>
    <row r="33262" spans="2:2">
      <c r="B33262" s="503"/>
    </row>
    <row r="33263" spans="2:2">
      <c r="B33263" s="503"/>
    </row>
    <row r="33264" spans="2:2">
      <c r="B33264" s="503"/>
    </row>
    <row r="33265" spans="2:2">
      <c r="B33265" s="503"/>
    </row>
    <row r="33266" spans="2:2">
      <c r="B33266" s="503"/>
    </row>
    <row r="33267" spans="2:2">
      <c r="B33267" s="503"/>
    </row>
    <row r="33268" spans="2:2">
      <c r="B33268" s="503"/>
    </row>
    <row r="33269" spans="2:2">
      <c r="B33269" s="503"/>
    </row>
    <row r="33270" spans="2:2">
      <c r="B33270" s="503"/>
    </row>
    <row r="33271" spans="2:2">
      <c r="B33271" s="503"/>
    </row>
    <row r="33272" spans="2:2">
      <c r="B33272" s="503"/>
    </row>
    <row r="33273" spans="2:2">
      <c r="B33273" s="503"/>
    </row>
    <row r="33274" spans="2:2">
      <c r="B33274" s="503"/>
    </row>
    <row r="33275" spans="2:2">
      <c r="B33275" s="503"/>
    </row>
    <row r="33276" spans="2:2">
      <c r="B33276" s="503"/>
    </row>
    <row r="33277" spans="2:2">
      <c r="B33277" s="503"/>
    </row>
    <row r="33278" spans="2:2">
      <c r="B33278" s="503"/>
    </row>
    <row r="33279" spans="2:2">
      <c r="B33279" s="503"/>
    </row>
    <row r="33280" spans="2:2">
      <c r="B33280" s="503"/>
    </row>
    <row r="33281" spans="2:2">
      <c r="B33281" s="503"/>
    </row>
    <row r="33282" spans="2:2">
      <c r="B33282" s="503"/>
    </row>
    <row r="33283" spans="2:2">
      <c r="B33283" s="503"/>
    </row>
    <row r="33284" spans="2:2">
      <c r="B33284" s="503"/>
    </row>
    <row r="33285" spans="2:2">
      <c r="B33285" s="503"/>
    </row>
    <row r="33286" spans="2:2">
      <c r="B33286" s="503"/>
    </row>
    <row r="33287" spans="2:2">
      <c r="B33287" s="503"/>
    </row>
    <row r="33288" spans="2:2">
      <c r="B33288" s="503"/>
    </row>
    <row r="33289" spans="2:2">
      <c r="B33289" s="503"/>
    </row>
    <row r="33290" spans="2:2">
      <c r="B33290" s="503"/>
    </row>
    <row r="33291" spans="2:2">
      <c r="B33291" s="503"/>
    </row>
    <row r="33292" spans="2:2">
      <c r="B33292" s="503"/>
    </row>
    <row r="33293" spans="2:2">
      <c r="B33293" s="503"/>
    </row>
    <row r="33294" spans="2:2">
      <c r="B33294" s="503"/>
    </row>
    <row r="33295" spans="2:2">
      <c r="B33295" s="503"/>
    </row>
    <row r="33296" spans="2:2">
      <c r="B33296" s="503"/>
    </row>
    <row r="33297" spans="2:2">
      <c r="B33297" s="503"/>
    </row>
    <row r="33298" spans="2:2">
      <c r="B33298" s="503"/>
    </row>
    <row r="33299" spans="2:2">
      <c r="B33299" s="503"/>
    </row>
    <row r="33300" spans="2:2">
      <c r="B33300" s="503"/>
    </row>
    <row r="33301" spans="2:2">
      <c r="B33301" s="503"/>
    </row>
    <row r="33302" spans="2:2">
      <c r="B33302" s="503"/>
    </row>
    <row r="33303" spans="2:2">
      <c r="B33303" s="503"/>
    </row>
    <row r="33304" spans="2:2">
      <c r="B33304" s="503"/>
    </row>
    <row r="33305" spans="2:2">
      <c r="B33305" s="503"/>
    </row>
    <row r="33306" spans="2:2">
      <c r="B33306" s="503"/>
    </row>
    <row r="33307" spans="2:2">
      <c r="B33307" s="503"/>
    </row>
    <row r="33308" spans="2:2">
      <c r="B33308" s="503"/>
    </row>
    <row r="33309" spans="2:2">
      <c r="B33309" s="503"/>
    </row>
    <row r="33310" spans="2:2">
      <c r="B33310" s="503"/>
    </row>
    <row r="33311" spans="2:2">
      <c r="B33311" s="503"/>
    </row>
    <row r="33312" spans="2:2">
      <c r="B33312" s="503"/>
    </row>
    <row r="33313" spans="2:2">
      <c r="B33313" s="503"/>
    </row>
    <row r="33314" spans="2:2">
      <c r="B33314" s="503"/>
    </row>
    <row r="33315" spans="2:2">
      <c r="B33315" s="503"/>
    </row>
    <row r="33316" spans="2:2">
      <c r="B33316" s="503"/>
    </row>
    <row r="33317" spans="2:2">
      <c r="B33317" s="503"/>
    </row>
    <row r="33318" spans="2:2">
      <c r="B33318" s="503"/>
    </row>
    <row r="33319" spans="2:2">
      <c r="B33319" s="503"/>
    </row>
    <row r="33320" spans="2:2">
      <c r="B33320" s="503"/>
    </row>
    <row r="33321" spans="2:2">
      <c r="B33321" s="503"/>
    </row>
    <row r="33322" spans="2:2">
      <c r="B33322" s="503"/>
    </row>
    <row r="33323" spans="2:2">
      <c r="B33323" s="503"/>
    </row>
    <row r="33324" spans="2:2">
      <c r="B33324" s="503"/>
    </row>
    <row r="33325" spans="2:2">
      <c r="B33325" s="503"/>
    </row>
    <row r="33326" spans="2:2">
      <c r="B33326" s="503"/>
    </row>
    <row r="33327" spans="2:2">
      <c r="B33327" s="503"/>
    </row>
    <row r="33328" spans="2:2">
      <c r="B33328" s="503"/>
    </row>
    <row r="33329" spans="2:2">
      <c r="B33329" s="503"/>
    </row>
    <row r="33330" spans="2:2">
      <c r="B33330" s="503"/>
    </row>
    <row r="33331" spans="2:2">
      <c r="B33331" s="503"/>
    </row>
    <row r="33332" spans="2:2">
      <c r="B33332" s="503"/>
    </row>
    <row r="33333" spans="2:2">
      <c r="B33333" s="503"/>
    </row>
    <row r="33334" spans="2:2">
      <c r="B33334" s="503"/>
    </row>
    <row r="33335" spans="2:2">
      <c r="B33335" s="503"/>
    </row>
    <row r="33336" spans="2:2">
      <c r="B33336" s="503"/>
    </row>
    <row r="33337" spans="2:2">
      <c r="B33337" s="503"/>
    </row>
    <row r="33338" spans="2:2">
      <c r="B33338" s="503"/>
    </row>
    <row r="33339" spans="2:2">
      <c r="B33339" s="503"/>
    </row>
    <row r="33340" spans="2:2">
      <c r="B33340" s="503"/>
    </row>
    <row r="33341" spans="2:2">
      <c r="B33341" s="503"/>
    </row>
    <row r="33342" spans="2:2">
      <c r="B33342" s="503"/>
    </row>
    <row r="33343" spans="2:2">
      <c r="B33343" s="503"/>
    </row>
    <row r="33344" spans="2:2">
      <c r="B33344" s="503"/>
    </row>
    <row r="33345" spans="2:2">
      <c r="B33345" s="503"/>
    </row>
    <row r="33346" spans="2:2">
      <c r="B33346" s="503"/>
    </row>
    <row r="33347" spans="2:2">
      <c r="B33347" s="503"/>
    </row>
    <row r="33348" spans="2:2">
      <c r="B33348" s="503"/>
    </row>
    <row r="33349" spans="2:2">
      <c r="B33349" s="503"/>
    </row>
    <row r="33350" spans="2:2">
      <c r="B33350" s="503"/>
    </row>
    <row r="33351" spans="2:2">
      <c r="B33351" s="503"/>
    </row>
    <row r="33352" spans="2:2">
      <c r="B33352" s="503"/>
    </row>
    <row r="33353" spans="2:2">
      <c r="B33353" s="503"/>
    </row>
    <row r="33354" spans="2:2">
      <c r="B33354" s="503"/>
    </row>
    <row r="33355" spans="2:2">
      <c r="B33355" s="503"/>
    </row>
    <row r="33356" spans="2:2">
      <c r="B33356" s="503"/>
    </row>
    <row r="33357" spans="2:2">
      <c r="B33357" s="503"/>
    </row>
    <row r="33358" spans="2:2">
      <c r="B33358" s="503"/>
    </row>
    <row r="33359" spans="2:2">
      <c r="B33359" s="503"/>
    </row>
    <row r="33360" spans="2:2">
      <c r="B33360" s="503"/>
    </row>
    <row r="33361" spans="2:2">
      <c r="B33361" s="503"/>
    </row>
    <row r="33362" spans="2:2">
      <c r="B33362" s="503"/>
    </row>
    <row r="33363" spans="2:2">
      <c r="B33363" s="503"/>
    </row>
    <row r="33364" spans="2:2">
      <c r="B33364" s="503"/>
    </row>
    <row r="33365" spans="2:2">
      <c r="B33365" s="503"/>
    </row>
    <row r="33366" spans="2:2">
      <c r="B33366" s="503"/>
    </row>
    <row r="33367" spans="2:2">
      <c r="B33367" s="503"/>
    </row>
    <row r="33368" spans="2:2">
      <c r="B33368" s="503"/>
    </row>
    <row r="33369" spans="2:2">
      <c r="B33369" s="503"/>
    </row>
    <row r="33370" spans="2:2">
      <c r="B33370" s="503"/>
    </row>
    <row r="33371" spans="2:2">
      <c r="B33371" s="503"/>
    </row>
    <row r="33372" spans="2:2">
      <c r="B33372" s="503"/>
    </row>
    <row r="33373" spans="2:2">
      <c r="B33373" s="503"/>
    </row>
    <row r="33374" spans="2:2">
      <c r="B33374" s="503"/>
    </row>
    <row r="33375" spans="2:2">
      <c r="B33375" s="503"/>
    </row>
    <row r="33376" spans="2:2">
      <c r="B33376" s="503"/>
    </row>
    <row r="33377" spans="2:2">
      <c r="B33377" s="503"/>
    </row>
    <row r="33378" spans="2:2">
      <c r="B33378" s="503"/>
    </row>
    <row r="33379" spans="2:2">
      <c r="B33379" s="503"/>
    </row>
    <row r="33380" spans="2:2">
      <c r="B33380" s="503"/>
    </row>
    <row r="33381" spans="2:2">
      <c r="B33381" s="503"/>
    </row>
    <row r="33382" spans="2:2">
      <c r="B33382" s="503"/>
    </row>
    <row r="33383" spans="2:2">
      <c r="B33383" s="503"/>
    </row>
    <row r="33384" spans="2:2">
      <c r="B33384" s="503"/>
    </row>
    <row r="33385" spans="2:2">
      <c r="B33385" s="503"/>
    </row>
    <row r="33386" spans="2:2">
      <c r="B33386" s="503"/>
    </row>
    <row r="33387" spans="2:2">
      <c r="B33387" s="503"/>
    </row>
    <row r="33388" spans="2:2">
      <c r="B33388" s="503"/>
    </row>
    <row r="33389" spans="2:2">
      <c r="B33389" s="503"/>
    </row>
    <row r="33390" spans="2:2">
      <c r="B33390" s="503"/>
    </row>
    <row r="33391" spans="2:2">
      <c r="B33391" s="503"/>
    </row>
    <row r="33392" spans="2:2">
      <c r="B33392" s="503"/>
    </row>
    <row r="33393" spans="2:2">
      <c r="B33393" s="503"/>
    </row>
    <row r="33394" spans="2:2">
      <c r="B33394" s="503"/>
    </row>
    <row r="33395" spans="2:2">
      <c r="B33395" s="503"/>
    </row>
    <row r="33396" spans="2:2">
      <c r="B33396" s="503"/>
    </row>
    <row r="33397" spans="2:2">
      <c r="B33397" s="503"/>
    </row>
    <row r="33398" spans="2:2">
      <c r="B33398" s="503"/>
    </row>
    <row r="33399" spans="2:2">
      <c r="B33399" s="503"/>
    </row>
    <row r="33400" spans="2:2">
      <c r="B33400" s="503"/>
    </row>
    <row r="33401" spans="2:2">
      <c r="B33401" s="503"/>
    </row>
    <row r="33402" spans="2:2">
      <c r="B33402" s="503"/>
    </row>
    <row r="33403" spans="2:2">
      <c r="B33403" s="503"/>
    </row>
    <row r="33404" spans="2:2">
      <c r="B33404" s="503"/>
    </row>
    <row r="33405" spans="2:2">
      <c r="B33405" s="503"/>
    </row>
    <row r="33406" spans="2:2">
      <c r="B33406" s="503"/>
    </row>
    <row r="33407" spans="2:2">
      <c r="B33407" s="503"/>
    </row>
    <row r="33408" spans="2:2">
      <c r="B33408" s="503"/>
    </row>
    <row r="33409" spans="2:2">
      <c r="B33409" s="503"/>
    </row>
    <row r="33410" spans="2:2">
      <c r="B33410" s="503"/>
    </row>
    <row r="33411" spans="2:2">
      <c r="B33411" s="503"/>
    </row>
    <row r="33412" spans="2:2">
      <c r="B33412" s="503"/>
    </row>
    <row r="33413" spans="2:2">
      <c r="B33413" s="503"/>
    </row>
    <row r="33414" spans="2:2">
      <c r="B33414" s="503"/>
    </row>
    <row r="33415" spans="2:2">
      <c r="B33415" s="503"/>
    </row>
    <row r="33416" spans="2:2">
      <c r="B33416" s="503"/>
    </row>
    <row r="33417" spans="2:2">
      <c r="B33417" s="503"/>
    </row>
    <row r="33418" spans="2:2">
      <c r="B33418" s="503"/>
    </row>
    <row r="33419" spans="2:2">
      <c r="B33419" s="503"/>
    </row>
    <row r="33420" spans="2:2">
      <c r="B33420" s="503"/>
    </row>
    <row r="33421" spans="2:2">
      <c r="B33421" s="503"/>
    </row>
    <row r="33422" spans="2:2">
      <c r="B33422" s="503"/>
    </row>
    <row r="33423" spans="2:2">
      <c r="B33423" s="503"/>
    </row>
    <row r="33424" spans="2:2">
      <c r="B33424" s="503"/>
    </row>
    <row r="33425" spans="2:2">
      <c r="B33425" s="503"/>
    </row>
    <row r="33426" spans="2:2">
      <c r="B33426" s="503"/>
    </row>
    <row r="33427" spans="2:2">
      <c r="B33427" s="503"/>
    </row>
    <row r="33428" spans="2:2">
      <c r="B33428" s="503"/>
    </row>
    <row r="33429" spans="2:2">
      <c r="B33429" s="503"/>
    </row>
    <row r="33430" spans="2:2">
      <c r="B33430" s="503"/>
    </row>
    <row r="33431" spans="2:2">
      <c r="B33431" s="503"/>
    </row>
    <row r="33432" spans="2:2">
      <c r="B33432" s="503"/>
    </row>
    <row r="33433" spans="2:2">
      <c r="B33433" s="503"/>
    </row>
    <row r="33434" spans="2:2">
      <c r="B33434" s="503"/>
    </row>
    <row r="33435" spans="2:2">
      <c r="B33435" s="503"/>
    </row>
    <row r="33436" spans="2:2">
      <c r="B33436" s="503"/>
    </row>
    <row r="33437" spans="2:2">
      <c r="B33437" s="503"/>
    </row>
    <row r="33438" spans="2:2">
      <c r="B33438" s="503"/>
    </row>
    <row r="33439" spans="2:2">
      <c r="B33439" s="503"/>
    </row>
    <row r="33440" spans="2:2">
      <c r="B33440" s="503"/>
    </row>
    <row r="33441" spans="2:2">
      <c r="B33441" s="503"/>
    </row>
    <row r="33442" spans="2:2">
      <c r="B33442" s="503"/>
    </row>
    <row r="33443" spans="2:2">
      <c r="B33443" s="503"/>
    </row>
    <row r="33444" spans="2:2">
      <c r="B33444" s="503"/>
    </row>
    <row r="33445" spans="2:2">
      <c r="B33445" s="503"/>
    </row>
    <row r="33446" spans="2:2">
      <c r="B33446" s="503"/>
    </row>
    <row r="33447" spans="2:2">
      <c r="B33447" s="503"/>
    </row>
    <row r="33448" spans="2:2">
      <c r="B33448" s="503"/>
    </row>
    <row r="33449" spans="2:2">
      <c r="B33449" s="503"/>
    </row>
    <row r="33450" spans="2:2">
      <c r="B33450" s="503"/>
    </row>
    <row r="33451" spans="2:2">
      <c r="B33451" s="503"/>
    </row>
    <row r="33452" spans="2:2">
      <c r="B33452" s="503"/>
    </row>
    <row r="33453" spans="2:2">
      <c r="B33453" s="503"/>
    </row>
    <row r="33454" spans="2:2">
      <c r="B33454" s="503"/>
    </row>
    <row r="33455" spans="2:2">
      <c r="B33455" s="503"/>
    </row>
    <row r="33456" spans="2:2">
      <c r="B33456" s="503"/>
    </row>
    <row r="33457" spans="2:2">
      <c r="B33457" s="503"/>
    </row>
    <row r="33458" spans="2:2">
      <c r="B33458" s="503"/>
    </row>
    <row r="33459" spans="2:2">
      <c r="B33459" s="503"/>
    </row>
    <row r="33460" spans="2:2">
      <c r="B33460" s="503"/>
    </row>
    <row r="33461" spans="2:2">
      <c r="B33461" s="503"/>
    </row>
    <row r="33462" spans="2:2">
      <c r="B33462" s="503"/>
    </row>
    <row r="33463" spans="2:2">
      <c r="B33463" s="503"/>
    </row>
    <row r="33464" spans="2:2">
      <c r="B33464" s="503"/>
    </row>
    <row r="33465" spans="2:2">
      <c r="B33465" s="503"/>
    </row>
    <row r="33466" spans="2:2">
      <c r="B33466" s="503"/>
    </row>
    <row r="33467" spans="2:2">
      <c r="B33467" s="503"/>
    </row>
    <row r="33468" spans="2:2">
      <c r="B33468" s="503"/>
    </row>
    <row r="33469" spans="2:2">
      <c r="B33469" s="503"/>
    </row>
    <row r="33470" spans="2:2">
      <c r="B33470" s="503"/>
    </row>
    <row r="33471" spans="2:2">
      <c r="B33471" s="503"/>
    </row>
    <row r="33472" spans="2:2">
      <c r="B33472" s="503"/>
    </row>
    <row r="33473" spans="2:2">
      <c r="B33473" s="503"/>
    </row>
    <row r="33474" spans="2:2">
      <c r="B33474" s="503"/>
    </row>
    <row r="33475" spans="2:2">
      <c r="B33475" s="503"/>
    </row>
    <row r="33476" spans="2:2">
      <c r="B33476" s="503"/>
    </row>
    <row r="33477" spans="2:2">
      <c r="B33477" s="503"/>
    </row>
    <row r="33478" spans="2:2">
      <c r="B33478" s="503"/>
    </row>
    <row r="33479" spans="2:2">
      <c r="B33479" s="503"/>
    </row>
    <row r="33480" spans="2:2">
      <c r="B33480" s="503"/>
    </row>
    <row r="33481" spans="2:2">
      <c r="B33481" s="503"/>
    </row>
    <row r="33482" spans="2:2">
      <c r="B33482" s="503"/>
    </row>
    <row r="33483" spans="2:2">
      <c r="B33483" s="503"/>
    </row>
    <row r="33484" spans="2:2">
      <c r="B33484" s="503"/>
    </row>
    <row r="33485" spans="2:2">
      <c r="B33485" s="503"/>
    </row>
    <row r="33486" spans="2:2">
      <c r="B33486" s="503"/>
    </row>
    <row r="33487" spans="2:2">
      <c r="B33487" s="503"/>
    </row>
    <row r="33488" spans="2:2">
      <c r="B33488" s="503"/>
    </row>
    <row r="33489" spans="2:2">
      <c r="B33489" s="503"/>
    </row>
    <row r="33490" spans="2:2">
      <c r="B33490" s="503"/>
    </row>
    <row r="33491" spans="2:2">
      <c r="B33491" s="503"/>
    </row>
    <row r="33492" spans="2:2">
      <c r="B33492" s="503"/>
    </row>
    <row r="33493" spans="2:2">
      <c r="B33493" s="503"/>
    </row>
    <row r="33494" spans="2:2">
      <c r="B33494" s="503"/>
    </row>
    <row r="33495" spans="2:2">
      <c r="B33495" s="503"/>
    </row>
    <row r="33496" spans="2:2">
      <c r="B33496" s="503"/>
    </row>
    <row r="33497" spans="2:2">
      <c r="B33497" s="503"/>
    </row>
    <row r="33498" spans="2:2">
      <c r="B33498" s="503"/>
    </row>
    <row r="33499" spans="2:2">
      <c r="B33499" s="503"/>
    </row>
    <row r="33500" spans="2:2">
      <c r="B33500" s="503"/>
    </row>
    <row r="33501" spans="2:2">
      <c r="B33501" s="503"/>
    </row>
    <row r="33502" spans="2:2">
      <c r="B33502" s="503"/>
    </row>
    <row r="33503" spans="2:2">
      <c r="B33503" s="503"/>
    </row>
    <row r="33504" spans="2:2">
      <c r="B33504" s="503"/>
    </row>
    <row r="33505" spans="2:2">
      <c r="B33505" s="503"/>
    </row>
    <row r="33506" spans="2:2">
      <c r="B33506" s="503"/>
    </row>
    <row r="33507" spans="2:2">
      <c r="B33507" s="503"/>
    </row>
    <row r="33508" spans="2:2">
      <c r="B33508" s="503"/>
    </row>
    <row r="33509" spans="2:2">
      <c r="B33509" s="503"/>
    </row>
    <row r="33510" spans="2:2">
      <c r="B33510" s="503"/>
    </row>
    <row r="33511" spans="2:2">
      <c r="B33511" s="503"/>
    </row>
    <row r="33512" spans="2:2">
      <c r="B33512" s="503"/>
    </row>
    <row r="33513" spans="2:2">
      <c r="B33513" s="503"/>
    </row>
    <row r="33514" spans="2:2">
      <c r="B33514" s="503"/>
    </row>
    <row r="33515" spans="2:2">
      <c r="B33515" s="503"/>
    </row>
    <row r="33516" spans="2:2">
      <c r="B33516" s="503"/>
    </row>
    <row r="33517" spans="2:2">
      <c r="B33517" s="503"/>
    </row>
    <row r="33518" spans="2:2">
      <c r="B33518" s="503"/>
    </row>
    <row r="33519" spans="2:2">
      <c r="B33519" s="503"/>
    </row>
    <row r="33520" spans="2:2">
      <c r="B33520" s="503"/>
    </row>
    <row r="33521" spans="2:2">
      <c r="B33521" s="503"/>
    </row>
    <row r="33522" spans="2:2">
      <c r="B33522" s="503"/>
    </row>
    <row r="33523" spans="2:2">
      <c r="B33523" s="503"/>
    </row>
    <row r="33524" spans="2:2">
      <c r="B33524" s="503"/>
    </row>
    <row r="33525" spans="2:2">
      <c r="B33525" s="503"/>
    </row>
    <row r="33526" spans="2:2">
      <c r="B33526" s="503"/>
    </row>
    <row r="33527" spans="2:2">
      <c r="B33527" s="503"/>
    </row>
    <row r="33528" spans="2:2">
      <c r="B33528" s="503"/>
    </row>
    <row r="33529" spans="2:2">
      <c r="B33529" s="503"/>
    </row>
    <row r="33530" spans="2:2">
      <c r="B33530" s="503"/>
    </row>
    <row r="33531" spans="2:2">
      <c r="B33531" s="503"/>
    </row>
    <row r="33532" spans="2:2">
      <c r="B33532" s="503"/>
    </row>
    <row r="33533" spans="2:2">
      <c r="B33533" s="503"/>
    </row>
    <row r="33534" spans="2:2">
      <c r="B33534" s="503"/>
    </row>
    <row r="33535" spans="2:2">
      <c r="B33535" s="503"/>
    </row>
    <row r="33536" spans="2:2">
      <c r="B33536" s="503"/>
    </row>
    <row r="33537" spans="2:2">
      <c r="B33537" s="503"/>
    </row>
    <row r="33538" spans="2:2">
      <c r="B33538" s="503"/>
    </row>
    <row r="33539" spans="2:2">
      <c r="B33539" s="503"/>
    </row>
    <row r="33540" spans="2:2">
      <c r="B33540" s="503"/>
    </row>
    <row r="33541" spans="2:2">
      <c r="B33541" s="503"/>
    </row>
    <row r="33542" spans="2:2">
      <c r="B33542" s="503"/>
    </row>
    <row r="33543" spans="2:2">
      <c r="B33543" s="503"/>
    </row>
    <row r="33544" spans="2:2">
      <c r="B33544" s="503"/>
    </row>
    <row r="33545" spans="2:2">
      <c r="B33545" s="503"/>
    </row>
    <row r="33546" spans="2:2">
      <c r="B33546" s="503"/>
    </row>
    <row r="33547" spans="2:2">
      <c r="B33547" s="503"/>
    </row>
    <row r="33548" spans="2:2">
      <c r="B33548" s="503"/>
    </row>
    <row r="33549" spans="2:2">
      <c r="B33549" s="503"/>
    </row>
    <row r="33550" spans="2:2">
      <c r="B33550" s="503"/>
    </row>
    <row r="33551" spans="2:2">
      <c r="B33551" s="503"/>
    </row>
    <row r="33552" spans="2:2">
      <c r="B33552" s="503"/>
    </row>
    <row r="33553" spans="2:2">
      <c r="B33553" s="503"/>
    </row>
    <row r="33554" spans="2:2">
      <c r="B33554" s="503"/>
    </row>
    <row r="33555" spans="2:2">
      <c r="B33555" s="503"/>
    </row>
    <row r="33556" spans="2:2">
      <c r="B33556" s="503"/>
    </row>
    <row r="33557" spans="2:2">
      <c r="B33557" s="503"/>
    </row>
    <row r="33558" spans="2:2">
      <c r="B33558" s="503"/>
    </row>
    <row r="33559" spans="2:2">
      <c r="B33559" s="503"/>
    </row>
    <row r="33560" spans="2:2">
      <c r="B33560" s="503"/>
    </row>
    <row r="33561" spans="2:2">
      <c r="B33561" s="503"/>
    </row>
    <row r="33562" spans="2:2">
      <c r="B33562" s="503"/>
    </row>
    <row r="33563" spans="2:2">
      <c r="B33563" s="503"/>
    </row>
    <row r="33564" spans="2:2">
      <c r="B33564" s="503"/>
    </row>
    <row r="33565" spans="2:2">
      <c r="B33565" s="503"/>
    </row>
    <row r="33566" spans="2:2">
      <c r="B33566" s="503"/>
    </row>
    <row r="33567" spans="2:2">
      <c r="B33567" s="503"/>
    </row>
    <row r="33568" spans="2:2">
      <c r="B33568" s="503"/>
    </row>
    <row r="33569" spans="2:2">
      <c r="B33569" s="503"/>
    </row>
    <row r="33570" spans="2:2">
      <c r="B33570" s="503"/>
    </row>
    <row r="33571" spans="2:2">
      <c r="B33571" s="503"/>
    </row>
    <row r="33572" spans="2:2">
      <c r="B33572" s="503"/>
    </row>
    <row r="33573" spans="2:2">
      <c r="B33573" s="503"/>
    </row>
    <row r="33574" spans="2:2">
      <c r="B33574" s="503"/>
    </row>
    <row r="33575" spans="2:2">
      <c r="B33575" s="503"/>
    </row>
    <row r="33576" spans="2:2">
      <c r="B33576" s="503"/>
    </row>
    <row r="33577" spans="2:2">
      <c r="B33577" s="503"/>
    </row>
    <row r="33578" spans="2:2">
      <c r="B33578" s="503"/>
    </row>
    <row r="33579" spans="2:2">
      <c r="B33579" s="503"/>
    </row>
    <row r="33580" spans="2:2">
      <c r="B33580" s="503"/>
    </row>
    <row r="33581" spans="2:2">
      <c r="B33581" s="503"/>
    </row>
    <row r="33582" spans="2:2">
      <c r="B33582" s="503"/>
    </row>
    <row r="33583" spans="2:2">
      <c r="B33583" s="503"/>
    </row>
    <row r="33584" spans="2:2">
      <c r="B33584" s="503"/>
    </row>
    <row r="33585" spans="2:2">
      <c r="B33585" s="503"/>
    </row>
    <row r="33586" spans="2:2">
      <c r="B33586" s="503"/>
    </row>
    <row r="33587" spans="2:2">
      <c r="B33587" s="503"/>
    </row>
    <row r="33588" spans="2:2">
      <c r="B33588" s="503"/>
    </row>
    <row r="33589" spans="2:2">
      <c r="B33589" s="503"/>
    </row>
    <row r="33590" spans="2:2">
      <c r="B33590" s="503"/>
    </row>
    <row r="33591" spans="2:2">
      <c r="B33591" s="503"/>
    </row>
    <row r="33592" spans="2:2">
      <c r="B33592" s="503"/>
    </row>
    <row r="33593" spans="2:2">
      <c r="B33593" s="503"/>
    </row>
    <row r="33594" spans="2:2">
      <c r="B33594" s="503"/>
    </row>
    <row r="33595" spans="2:2">
      <c r="B33595" s="503"/>
    </row>
    <row r="33596" spans="2:2">
      <c r="B33596" s="503"/>
    </row>
    <row r="33597" spans="2:2">
      <c r="B33597" s="503"/>
    </row>
    <row r="33598" spans="2:2">
      <c r="B33598" s="503"/>
    </row>
    <row r="33599" spans="2:2">
      <c r="B33599" s="503"/>
    </row>
    <row r="33600" spans="2:2">
      <c r="B33600" s="503"/>
    </row>
    <row r="33601" spans="2:2">
      <c r="B33601" s="503"/>
    </row>
    <row r="33602" spans="2:2">
      <c r="B33602" s="503"/>
    </row>
    <row r="33603" spans="2:2">
      <c r="B33603" s="503"/>
    </row>
    <row r="33604" spans="2:2">
      <c r="B33604" s="503"/>
    </row>
    <row r="33605" spans="2:2">
      <c r="B33605" s="503"/>
    </row>
    <row r="33606" spans="2:2">
      <c r="B33606" s="503"/>
    </row>
    <row r="33607" spans="2:2">
      <c r="B33607" s="503"/>
    </row>
    <row r="33608" spans="2:2">
      <c r="B33608" s="503"/>
    </row>
    <row r="33609" spans="2:2">
      <c r="B33609" s="503"/>
    </row>
    <row r="33610" spans="2:2">
      <c r="B33610" s="503"/>
    </row>
    <row r="33611" spans="2:2">
      <c r="B33611" s="503"/>
    </row>
    <row r="33612" spans="2:2">
      <c r="B33612" s="503"/>
    </row>
    <row r="33613" spans="2:2">
      <c r="B33613" s="503"/>
    </row>
    <row r="33614" spans="2:2">
      <c r="B33614" s="503"/>
    </row>
    <row r="33615" spans="2:2">
      <c r="B33615" s="503"/>
    </row>
    <row r="33616" spans="2:2">
      <c r="B33616" s="503"/>
    </row>
    <row r="33617" spans="2:2">
      <c r="B33617" s="503"/>
    </row>
    <row r="33618" spans="2:2">
      <c r="B33618" s="503"/>
    </row>
    <row r="33619" spans="2:2">
      <c r="B33619" s="503"/>
    </row>
    <row r="33620" spans="2:2">
      <c r="B33620" s="503"/>
    </row>
    <row r="33621" spans="2:2">
      <c r="B33621" s="503"/>
    </row>
    <row r="33622" spans="2:2">
      <c r="B33622" s="503"/>
    </row>
    <row r="33623" spans="2:2">
      <c r="B33623" s="503"/>
    </row>
    <row r="33624" spans="2:2">
      <c r="B33624" s="503"/>
    </row>
    <row r="33625" spans="2:2">
      <c r="B33625" s="503"/>
    </row>
    <row r="33626" spans="2:2">
      <c r="B33626" s="503"/>
    </row>
    <row r="33627" spans="2:2">
      <c r="B33627" s="503"/>
    </row>
    <row r="33628" spans="2:2">
      <c r="B33628" s="503"/>
    </row>
    <row r="33629" spans="2:2">
      <c r="B33629" s="503"/>
    </row>
    <row r="33630" spans="2:2">
      <c r="B33630" s="503"/>
    </row>
    <row r="33631" spans="2:2">
      <c r="B33631" s="503"/>
    </row>
    <row r="33632" spans="2:2">
      <c r="B33632" s="503"/>
    </row>
    <row r="33633" spans="2:2">
      <c r="B33633" s="503"/>
    </row>
    <row r="33634" spans="2:2">
      <c r="B33634" s="503"/>
    </row>
    <row r="33635" spans="2:2">
      <c r="B33635" s="503"/>
    </row>
    <row r="33636" spans="2:2">
      <c r="B33636" s="503"/>
    </row>
    <row r="33637" spans="2:2">
      <c r="B33637" s="503"/>
    </row>
    <row r="33638" spans="2:2">
      <c r="B33638" s="503"/>
    </row>
    <row r="33639" spans="2:2">
      <c r="B33639" s="503"/>
    </row>
    <row r="33640" spans="2:2">
      <c r="B33640" s="503"/>
    </row>
    <row r="33641" spans="2:2">
      <c r="B33641" s="503"/>
    </row>
    <row r="33642" spans="2:2">
      <c r="B33642" s="503"/>
    </row>
    <row r="33643" spans="2:2">
      <c r="B33643" s="503"/>
    </row>
    <row r="33644" spans="2:2">
      <c r="B33644" s="503"/>
    </row>
    <row r="33645" spans="2:2">
      <c r="B33645" s="503"/>
    </row>
    <row r="33646" spans="2:2">
      <c r="B33646" s="503"/>
    </row>
    <row r="33647" spans="2:2">
      <c r="B33647" s="503"/>
    </row>
    <row r="33648" spans="2:2">
      <c r="B33648" s="503"/>
    </row>
    <row r="33649" spans="2:2">
      <c r="B33649" s="503"/>
    </row>
    <row r="33650" spans="2:2">
      <c r="B33650" s="503"/>
    </row>
    <row r="33651" spans="2:2">
      <c r="B33651" s="503"/>
    </row>
    <row r="33652" spans="2:2">
      <c r="B33652" s="503"/>
    </row>
    <row r="33653" spans="2:2">
      <c r="B33653" s="503"/>
    </row>
    <row r="33654" spans="2:2">
      <c r="B33654" s="503"/>
    </row>
    <row r="33655" spans="2:2">
      <c r="B33655" s="503"/>
    </row>
    <row r="33656" spans="2:2">
      <c r="B33656" s="503"/>
    </row>
    <row r="33657" spans="2:2">
      <c r="B33657" s="503"/>
    </row>
    <row r="33658" spans="2:2">
      <c r="B33658" s="503"/>
    </row>
    <row r="33659" spans="2:2">
      <c r="B33659" s="503"/>
    </row>
    <row r="33660" spans="2:2">
      <c r="B33660" s="503"/>
    </row>
    <row r="33661" spans="2:2">
      <c r="B33661" s="503"/>
    </row>
    <row r="33662" spans="2:2">
      <c r="B33662" s="503"/>
    </row>
    <row r="33663" spans="2:2">
      <c r="B33663" s="503"/>
    </row>
    <row r="33664" spans="2:2">
      <c r="B33664" s="503"/>
    </row>
    <row r="33665" spans="2:2">
      <c r="B33665" s="503"/>
    </row>
    <row r="33666" spans="2:2">
      <c r="B33666" s="503"/>
    </row>
    <row r="33667" spans="2:2">
      <c r="B33667" s="503"/>
    </row>
    <row r="33668" spans="2:2">
      <c r="B33668" s="503"/>
    </row>
    <row r="33669" spans="2:2">
      <c r="B33669" s="503"/>
    </row>
    <row r="33670" spans="2:2">
      <c r="B33670" s="503"/>
    </row>
    <row r="33671" spans="2:2">
      <c r="B33671" s="503"/>
    </row>
    <row r="33672" spans="2:2">
      <c r="B33672" s="503"/>
    </row>
    <row r="33673" spans="2:2">
      <c r="B33673" s="503"/>
    </row>
    <row r="33674" spans="2:2">
      <c r="B33674" s="503"/>
    </row>
    <row r="33675" spans="2:2">
      <c r="B33675" s="503"/>
    </row>
    <row r="33676" spans="2:2">
      <c r="B33676" s="503"/>
    </row>
    <row r="33677" spans="2:2">
      <c r="B33677" s="503"/>
    </row>
    <row r="33678" spans="2:2">
      <c r="B33678" s="503"/>
    </row>
    <row r="33679" spans="2:2">
      <c r="B33679" s="503"/>
    </row>
    <row r="33680" spans="2:2">
      <c r="B33680" s="503"/>
    </row>
    <row r="33681" spans="2:2">
      <c r="B33681" s="503"/>
    </row>
    <row r="33682" spans="2:2">
      <c r="B33682" s="503"/>
    </row>
    <row r="33683" spans="2:2">
      <c r="B33683" s="503"/>
    </row>
    <row r="33684" spans="2:2">
      <c r="B33684" s="503"/>
    </row>
    <row r="33685" spans="2:2">
      <c r="B33685" s="503"/>
    </row>
    <row r="33686" spans="2:2">
      <c r="B33686" s="503"/>
    </row>
    <row r="33687" spans="2:2">
      <c r="B33687" s="503"/>
    </row>
    <row r="33688" spans="2:2">
      <c r="B33688" s="503"/>
    </row>
    <row r="33689" spans="2:2">
      <c r="B33689" s="503"/>
    </row>
    <row r="33690" spans="2:2">
      <c r="B33690" s="503"/>
    </row>
    <row r="33691" spans="2:2">
      <c r="B33691" s="503"/>
    </row>
    <row r="33692" spans="2:2">
      <c r="B33692" s="503"/>
    </row>
    <row r="33693" spans="2:2">
      <c r="B33693" s="503"/>
    </row>
    <row r="33694" spans="2:2">
      <c r="B33694" s="503"/>
    </row>
    <row r="33695" spans="2:2">
      <c r="B33695" s="503"/>
    </row>
    <row r="33696" spans="2:2">
      <c r="B33696" s="503"/>
    </row>
    <row r="33697" spans="2:2">
      <c r="B33697" s="503"/>
    </row>
    <row r="33698" spans="2:2">
      <c r="B33698" s="503"/>
    </row>
    <row r="33699" spans="2:2">
      <c r="B33699" s="503"/>
    </row>
    <row r="33700" spans="2:2">
      <c r="B33700" s="503"/>
    </row>
    <row r="33701" spans="2:2">
      <c r="B33701" s="503"/>
    </row>
    <row r="33702" spans="2:2">
      <c r="B33702" s="503"/>
    </row>
    <row r="33703" spans="2:2">
      <c r="B33703" s="503"/>
    </row>
    <row r="33704" spans="2:2">
      <c r="B33704" s="503"/>
    </row>
    <row r="33705" spans="2:2">
      <c r="B33705" s="503"/>
    </row>
    <row r="33706" spans="2:2">
      <c r="B33706" s="503"/>
    </row>
    <row r="33707" spans="2:2">
      <c r="B33707" s="503"/>
    </row>
    <row r="33708" spans="2:2">
      <c r="B33708" s="503"/>
    </row>
    <row r="33709" spans="2:2">
      <c r="B33709" s="503"/>
    </row>
    <row r="33710" spans="2:2">
      <c r="B33710" s="503"/>
    </row>
    <row r="33711" spans="2:2">
      <c r="B33711" s="503"/>
    </row>
    <row r="33712" spans="2:2">
      <c r="B33712" s="503"/>
    </row>
    <row r="33713" spans="2:2">
      <c r="B33713" s="503"/>
    </row>
    <row r="33714" spans="2:2">
      <c r="B33714" s="503"/>
    </row>
    <row r="33715" spans="2:2">
      <c r="B33715" s="503"/>
    </row>
    <row r="33716" spans="2:2">
      <c r="B33716" s="503"/>
    </row>
    <row r="33717" spans="2:2">
      <c r="B33717" s="503"/>
    </row>
    <row r="33718" spans="2:2">
      <c r="B33718" s="503"/>
    </row>
    <row r="33719" spans="2:2">
      <c r="B33719" s="503"/>
    </row>
    <row r="33720" spans="2:2">
      <c r="B33720" s="503"/>
    </row>
    <row r="33721" spans="2:2">
      <c r="B33721" s="503"/>
    </row>
    <row r="33722" spans="2:2">
      <c r="B33722" s="503"/>
    </row>
    <row r="33723" spans="2:2">
      <c r="B33723" s="503"/>
    </row>
    <row r="33724" spans="2:2">
      <c r="B33724" s="503"/>
    </row>
    <row r="33725" spans="2:2">
      <c r="B33725" s="503"/>
    </row>
    <row r="33726" spans="2:2">
      <c r="B33726" s="503"/>
    </row>
    <row r="33727" spans="2:2">
      <c r="B33727" s="503"/>
    </row>
    <row r="33728" spans="2:2">
      <c r="B33728" s="503"/>
    </row>
    <row r="33729" spans="2:2">
      <c r="B33729" s="503"/>
    </row>
    <row r="33730" spans="2:2">
      <c r="B33730" s="503"/>
    </row>
    <row r="33731" spans="2:2">
      <c r="B33731" s="503"/>
    </row>
    <row r="33732" spans="2:2">
      <c r="B33732" s="503"/>
    </row>
    <row r="33733" spans="2:2">
      <c r="B33733" s="503"/>
    </row>
    <row r="33734" spans="2:2">
      <c r="B33734" s="503"/>
    </row>
    <row r="33735" spans="2:2">
      <c r="B33735" s="503"/>
    </row>
    <row r="33736" spans="2:2">
      <c r="B33736" s="503"/>
    </row>
    <row r="33737" spans="2:2">
      <c r="B33737" s="503"/>
    </row>
    <row r="33738" spans="2:2">
      <c r="B33738" s="503"/>
    </row>
    <row r="33739" spans="2:2">
      <c r="B33739" s="503"/>
    </row>
    <row r="33740" spans="2:2">
      <c r="B33740" s="503"/>
    </row>
    <row r="33741" spans="2:2">
      <c r="B33741" s="503"/>
    </row>
    <row r="33742" spans="2:2">
      <c r="B33742" s="503"/>
    </row>
    <row r="33743" spans="2:2">
      <c r="B33743" s="503"/>
    </row>
    <row r="33744" spans="2:2">
      <c r="B33744" s="503"/>
    </row>
    <row r="33745" spans="2:2">
      <c r="B33745" s="503"/>
    </row>
    <row r="33746" spans="2:2">
      <c r="B33746" s="503"/>
    </row>
    <row r="33747" spans="2:2">
      <c r="B33747" s="503"/>
    </row>
    <row r="33748" spans="2:2">
      <c r="B33748" s="503"/>
    </row>
    <row r="33749" spans="2:2">
      <c r="B33749" s="503"/>
    </row>
    <row r="33750" spans="2:2">
      <c r="B33750" s="503"/>
    </row>
    <row r="33751" spans="2:2">
      <c r="B33751" s="503"/>
    </row>
    <row r="33752" spans="2:2">
      <c r="B33752" s="503"/>
    </row>
    <row r="33753" spans="2:2">
      <c r="B33753" s="503"/>
    </row>
    <row r="33754" spans="2:2">
      <c r="B33754" s="503"/>
    </row>
    <row r="33755" spans="2:2">
      <c r="B33755" s="503"/>
    </row>
    <row r="33756" spans="2:2">
      <c r="B33756" s="503"/>
    </row>
    <row r="33757" spans="2:2">
      <c r="B33757" s="503"/>
    </row>
    <row r="33758" spans="2:2">
      <c r="B33758" s="503"/>
    </row>
    <row r="33759" spans="2:2">
      <c r="B33759" s="503"/>
    </row>
    <row r="33760" spans="2:2">
      <c r="B33760" s="503"/>
    </row>
    <row r="33761" spans="2:2">
      <c r="B33761" s="503"/>
    </row>
    <row r="33762" spans="2:2">
      <c r="B33762" s="503"/>
    </row>
    <row r="33763" spans="2:2">
      <c r="B33763" s="503"/>
    </row>
    <row r="33764" spans="2:2">
      <c r="B33764" s="503"/>
    </row>
    <row r="33765" spans="2:2">
      <c r="B33765" s="503"/>
    </row>
    <row r="33766" spans="2:2">
      <c r="B33766" s="503"/>
    </row>
    <row r="33767" spans="2:2">
      <c r="B33767" s="503"/>
    </row>
    <row r="33768" spans="2:2">
      <c r="B33768" s="503"/>
    </row>
    <row r="33769" spans="2:2">
      <c r="B33769" s="503"/>
    </row>
    <row r="33770" spans="2:2">
      <c r="B33770" s="503"/>
    </row>
    <row r="33771" spans="2:2">
      <c r="B33771" s="503"/>
    </row>
    <row r="33772" spans="2:2">
      <c r="B33772" s="503"/>
    </row>
    <row r="33773" spans="2:2">
      <c r="B33773" s="503"/>
    </row>
    <row r="33774" spans="2:2">
      <c r="B33774" s="503"/>
    </row>
    <row r="33775" spans="2:2">
      <c r="B33775" s="503"/>
    </row>
    <row r="33776" spans="2:2">
      <c r="B33776" s="503"/>
    </row>
    <row r="33777" spans="2:2">
      <c r="B33777" s="503"/>
    </row>
    <row r="33778" spans="2:2">
      <c r="B33778" s="503"/>
    </row>
    <row r="33779" spans="2:2">
      <c r="B33779" s="503"/>
    </row>
    <row r="33780" spans="2:2">
      <c r="B33780" s="503"/>
    </row>
    <row r="33781" spans="2:2">
      <c r="B33781" s="503"/>
    </row>
    <row r="33782" spans="2:2">
      <c r="B33782" s="503"/>
    </row>
    <row r="33783" spans="2:2">
      <c r="B33783" s="503"/>
    </row>
    <row r="33784" spans="2:2">
      <c r="B33784" s="503"/>
    </row>
    <row r="33785" spans="2:2">
      <c r="B33785" s="503"/>
    </row>
    <row r="33786" spans="2:2">
      <c r="B33786" s="503"/>
    </row>
    <row r="33787" spans="2:2">
      <c r="B33787" s="503"/>
    </row>
    <row r="33788" spans="2:2">
      <c r="B33788" s="503"/>
    </row>
    <row r="33789" spans="2:2">
      <c r="B33789" s="503"/>
    </row>
    <row r="33790" spans="2:2">
      <c r="B33790" s="503"/>
    </row>
    <row r="33791" spans="2:2">
      <c r="B33791" s="503"/>
    </row>
    <row r="33792" spans="2:2">
      <c r="B33792" s="503"/>
    </row>
    <row r="33793" spans="2:2">
      <c r="B33793" s="503"/>
    </row>
    <row r="33794" spans="2:2">
      <c r="B33794" s="503"/>
    </row>
    <row r="33795" spans="2:2">
      <c r="B33795" s="503"/>
    </row>
    <row r="33796" spans="2:2">
      <c r="B33796" s="503"/>
    </row>
    <row r="33797" spans="2:2">
      <c r="B33797" s="503"/>
    </row>
    <row r="33798" spans="2:2">
      <c r="B33798" s="503"/>
    </row>
    <row r="33799" spans="2:2">
      <c r="B33799" s="503"/>
    </row>
    <row r="33800" spans="2:2">
      <c r="B33800" s="503"/>
    </row>
    <row r="33801" spans="2:2">
      <c r="B33801" s="503"/>
    </row>
    <row r="33802" spans="2:2">
      <c r="B33802" s="503"/>
    </row>
    <row r="33803" spans="2:2">
      <c r="B33803" s="503"/>
    </row>
    <row r="33804" spans="2:2">
      <c r="B33804" s="503"/>
    </row>
    <row r="33805" spans="2:2">
      <c r="B33805" s="503"/>
    </row>
    <row r="33806" spans="2:2">
      <c r="B33806" s="503"/>
    </row>
    <row r="33807" spans="2:2">
      <c r="B33807" s="503"/>
    </row>
    <row r="33808" spans="2:2">
      <c r="B33808" s="503"/>
    </row>
    <row r="33809" spans="2:2">
      <c r="B33809" s="503"/>
    </row>
    <row r="33810" spans="2:2">
      <c r="B33810" s="503"/>
    </row>
    <row r="33811" spans="2:2">
      <c r="B33811" s="503"/>
    </row>
    <row r="33812" spans="2:2">
      <c r="B33812" s="503"/>
    </row>
    <row r="33813" spans="2:2">
      <c r="B33813" s="503"/>
    </row>
    <row r="33814" spans="2:2">
      <c r="B33814" s="503"/>
    </row>
    <row r="33815" spans="2:2">
      <c r="B33815" s="503"/>
    </row>
    <row r="33816" spans="2:2">
      <c r="B33816" s="503"/>
    </row>
    <row r="33817" spans="2:2">
      <c r="B33817" s="503"/>
    </row>
    <row r="33818" spans="2:2">
      <c r="B33818" s="503"/>
    </row>
    <row r="33819" spans="2:2">
      <c r="B33819" s="503"/>
    </row>
    <row r="33820" spans="2:2">
      <c r="B33820" s="503"/>
    </row>
    <row r="33821" spans="2:2">
      <c r="B33821" s="503"/>
    </row>
    <row r="33822" spans="2:2">
      <c r="B33822" s="503"/>
    </row>
    <row r="33823" spans="2:2">
      <c r="B33823" s="503"/>
    </row>
    <row r="33824" spans="2:2">
      <c r="B33824" s="503"/>
    </row>
    <row r="33825" spans="2:2">
      <c r="B33825" s="503"/>
    </row>
    <row r="33826" spans="2:2">
      <c r="B33826" s="503"/>
    </row>
    <row r="33827" spans="2:2">
      <c r="B33827" s="503"/>
    </row>
    <row r="33828" spans="2:2">
      <c r="B33828" s="503"/>
    </row>
    <row r="33829" spans="2:2">
      <c r="B33829" s="503"/>
    </row>
    <row r="33830" spans="2:2">
      <c r="B33830" s="503"/>
    </row>
    <row r="33831" spans="2:2">
      <c r="B33831" s="503"/>
    </row>
    <row r="33832" spans="2:2">
      <c r="B33832" s="503"/>
    </row>
    <row r="33833" spans="2:2">
      <c r="B33833" s="503"/>
    </row>
    <row r="33834" spans="2:2">
      <c r="B33834" s="503"/>
    </row>
    <row r="33835" spans="2:2">
      <c r="B33835" s="503"/>
    </row>
    <row r="33836" spans="2:2">
      <c r="B33836" s="503"/>
    </row>
    <row r="33837" spans="2:2">
      <c r="B33837" s="503"/>
    </row>
    <row r="33838" spans="2:2">
      <c r="B33838" s="503"/>
    </row>
    <row r="33839" spans="2:2">
      <c r="B33839" s="503"/>
    </row>
    <row r="33840" spans="2:2">
      <c r="B33840" s="503"/>
    </row>
    <row r="33841" spans="2:2">
      <c r="B33841" s="503"/>
    </row>
    <row r="33842" spans="2:2">
      <c r="B33842" s="503"/>
    </row>
    <row r="33843" spans="2:2">
      <c r="B33843" s="503"/>
    </row>
    <row r="33844" spans="2:2">
      <c r="B33844" s="503"/>
    </row>
    <row r="33845" spans="2:2">
      <c r="B33845" s="503"/>
    </row>
    <row r="33846" spans="2:2">
      <c r="B33846" s="503"/>
    </row>
    <row r="33847" spans="2:2">
      <c r="B33847" s="503"/>
    </row>
    <row r="33848" spans="2:2">
      <c r="B33848" s="503"/>
    </row>
    <row r="33849" spans="2:2">
      <c r="B33849" s="503"/>
    </row>
    <row r="33850" spans="2:2">
      <c r="B33850" s="503"/>
    </row>
    <row r="33851" spans="2:2">
      <c r="B33851" s="503"/>
    </row>
    <row r="33852" spans="2:2">
      <c r="B33852" s="503"/>
    </row>
    <row r="33853" spans="2:2">
      <c r="B33853" s="503"/>
    </row>
    <row r="33854" spans="2:2">
      <c r="B33854" s="503"/>
    </row>
    <row r="33855" spans="2:2">
      <c r="B33855" s="503"/>
    </row>
    <row r="33856" spans="2:2">
      <c r="B33856" s="503"/>
    </row>
    <row r="33857" spans="2:2">
      <c r="B33857" s="503"/>
    </row>
    <row r="33858" spans="2:2">
      <c r="B33858" s="503"/>
    </row>
    <row r="33859" spans="2:2">
      <c r="B33859" s="503"/>
    </row>
    <row r="33860" spans="2:2">
      <c r="B33860" s="503"/>
    </row>
    <row r="33861" spans="2:2">
      <c r="B33861" s="503"/>
    </row>
    <row r="33862" spans="2:2">
      <c r="B33862" s="503"/>
    </row>
    <row r="33863" spans="2:2">
      <c r="B33863" s="503"/>
    </row>
    <row r="33864" spans="2:2">
      <c r="B33864" s="503"/>
    </row>
    <row r="33865" spans="2:2">
      <c r="B33865" s="503"/>
    </row>
    <row r="33866" spans="2:2">
      <c r="B33866" s="503"/>
    </row>
    <row r="33867" spans="2:2">
      <c r="B33867" s="503"/>
    </row>
    <row r="33868" spans="2:2">
      <c r="B33868" s="503"/>
    </row>
    <row r="33869" spans="2:2">
      <c r="B33869" s="503"/>
    </row>
    <row r="33870" spans="2:2">
      <c r="B33870" s="503"/>
    </row>
    <row r="33871" spans="2:2">
      <c r="B33871" s="503"/>
    </row>
    <row r="33872" spans="2:2">
      <c r="B33872" s="503"/>
    </row>
    <row r="33873" spans="2:2">
      <c r="B33873" s="503"/>
    </row>
    <row r="33874" spans="2:2">
      <c r="B33874" s="503"/>
    </row>
    <row r="33875" spans="2:2">
      <c r="B33875" s="503"/>
    </row>
    <row r="33876" spans="2:2">
      <c r="B33876" s="503"/>
    </row>
    <row r="33877" spans="2:2">
      <c r="B33877" s="503"/>
    </row>
    <row r="33878" spans="2:2">
      <c r="B33878" s="503"/>
    </row>
    <row r="33879" spans="2:2">
      <c r="B33879" s="503"/>
    </row>
    <row r="33880" spans="2:2">
      <c r="B33880" s="503"/>
    </row>
    <row r="33881" spans="2:2">
      <c r="B33881" s="503"/>
    </row>
    <row r="33882" spans="2:2">
      <c r="B33882" s="503"/>
    </row>
    <row r="33883" spans="2:2">
      <c r="B33883" s="503"/>
    </row>
    <row r="33884" spans="2:2">
      <c r="B33884" s="503"/>
    </row>
    <row r="33885" spans="2:2">
      <c r="B33885" s="503"/>
    </row>
    <row r="33886" spans="2:2">
      <c r="B33886" s="503"/>
    </row>
    <row r="33887" spans="2:2">
      <c r="B33887" s="503"/>
    </row>
    <row r="33888" spans="2:2">
      <c r="B33888" s="503"/>
    </row>
    <row r="33889" spans="2:2">
      <c r="B33889" s="503"/>
    </row>
    <row r="33890" spans="2:2">
      <c r="B33890" s="503"/>
    </row>
    <row r="33891" spans="2:2">
      <c r="B33891" s="503"/>
    </row>
    <row r="33892" spans="2:2">
      <c r="B33892" s="503"/>
    </row>
    <row r="33893" spans="2:2">
      <c r="B33893" s="503"/>
    </row>
    <row r="33894" spans="2:2">
      <c r="B33894" s="503"/>
    </row>
    <row r="33895" spans="2:2">
      <c r="B33895" s="503"/>
    </row>
    <row r="33896" spans="2:2">
      <c r="B33896" s="503"/>
    </row>
    <row r="33897" spans="2:2">
      <c r="B33897" s="503"/>
    </row>
    <row r="33898" spans="2:2">
      <c r="B33898" s="503"/>
    </row>
    <row r="33899" spans="2:2">
      <c r="B33899" s="503"/>
    </row>
    <row r="33900" spans="2:2">
      <c r="B33900" s="503"/>
    </row>
    <row r="33901" spans="2:2">
      <c r="B33901" s="503"/>
    </row>
    <row r="33902" spans="2:2">
      <c r="B33902" s="503"/>
    </row>
    <row r="33903" spans="2:2">
      <c r="B33903" s="503"/>
    </row>
    <row r="33904" spans="2:2">
      <c r="B33904" s="503"/>
    </row>
    <row r="33905" spans="2:2">
      <c r="B33905" s="503"/>
    </row>
    <row r="33906" spans="2:2">
      <c r="B33906" s="503"/>
    </row>
    <row r="33907" spans="2:2">
      <c r="B33907" s="503"/>
    </row>
    <row r="33908" spans="2:2">
      <c r="B33908" s="503"/>
    </row>
    <row r="33909" spans="2:2">
      <c r="B33909" s="503"/>
    </row>
    <row r="33910" spans="2:2">
      <c r="B33910" s="503"/>
    </row>
    <row r="33911" spans="2:2">
      <c r="B33911" s="503"/>
    </row>
    <row r="33912" spans="2:2">
      <c r="B33912" s="503"/>
    </row>
    <row r="33913" spans="2:2">
      <c r="B33913" s="503"/>
    </row>
    <row r="33914" spans="2:2">
      <c r="B33914" s="503"/>
    </row>
    <row r="33915" spans="2:2">
      <c r="B33915" s="503"/>
    </row>
    <row r="33916" spans="2:2">
      <c r="B33916" s="503"/>
    </row>
    <row r="33917" spans="2:2">
      <c r="B33917" s="503"/>
    </row>
    <row r="33918" spans="2:2">
      <c r="B33918" s="503"/>
    </row>
    <row r="33919" spans="2:2">
      <c r="B33919" s="503"/>
    </row>
    <row r="33920" spans="2:2">
      <c r="B33920" s="503"/>
    </row>
    <row r="33921" spans="2:2">
      <c r="B33921" s="503"/>
    </row>
    <row r="33922" spans="2:2">
      <c r="B33922" s="503"/>
    </row>
    <row r="33923" spans="2:2">
      <c r="B33923" s="503"/>
    </row>
    <row r="33924" spans="2:2">
      <c r="B33924" s="503"/>
    </row>
    <row r="33925" spans="2:2">
      <c r="B33925" s="503"/>
    </row>
    <row r="33926" spans="2:2">
      <c r="B33926" s="503"/>
    </row>
    <row r="33927" spans="2:2">
      <c r="B33927" s="503"/>
    </row>
    <row r="33928" spans="2:2">
      <c r="B33928" s="503"/>
    </row>
    <row r="33929" spans="2:2">
      <c r="B33929" s="503"/>
    </row>
    <row r="33930" spans="2:2">
      <c r="B33930" s="503"/>
    </row>
    <row r="33931" spans="2:2">
      <c r="B33931" s="503"/>
    </row>
    <row r="33932" spans="2:2">
      <c r="B33932" s="503"/>
    </row>
    <row r="33933" spans="2:2">
      <c r="B33933" s="503"/>
    </row>
    <row r="33934" spans="2:2">
      <c r="B33934" s="503"/>
    </row>
    <row r="33935" spans="2:2">
      <c r="B33935" s="503"/>
    </row>
    <row r="33936" spans="2:2">
      <c r="B33936" s="503"/>
    </row>
    <row r="33937" spans="2:2">
      <c r="B33937" s="503"/>
    </row>
    <row r="33938" spans="2:2">
      <c r="B33938" s="503"/>
    </row>
    <row r="33939" spans="2:2">
      <c r="B33939" s="503"/>
    </row>
    <row r="33940" spans="2:2">
      <c r="B33940" s="503"/>
    </row>
    <row r="33941" spans="2:2">
      <c r="B33941" s="503"/>
    </row>
    <row r="33942" spans="2:2">
      <c r="B33942" s="503"/>
    </row>
    <row r="33943" spans="2:2">
      <c r="B33943" s="503"/>
    </row>
    <row r="33944" spans="2:2">
      <c r="B33944" s="503"/>
    </row>
    <row r="33945" spans="2:2">
      <c r="B33945" s="503"/>
    </row>
    <row r="33946" spans="2:2">
      <c r="B33946" s="503"/>
    </row>
    <row r="33947" spans="2:2">
      <c r="B33947" s="503"/>
    </row>
    <row r="33948" spans="2:2">
      <c r="B33948" s="503"/>
    </row>
    <row r="33949" spans="2:2">
      <c r="B33949" s="503"/>
    </row>
    <row r="33950" spans="2:2">
      <c r="B33950" s="503"/>
    </row>
    <row r="33951" spans="2:2">
      <c r="B33951" s="503"/>
    </row>
    <row r="33952" spans="2:2">
      <c r="B33952" s="503"/>
    </row>
    <row r="33953" spans="2:2">
      <c r="B33953" s="503"/>
    </row>
    <row r="33954" spans="2:2">
      <c r="B33954" s="503"/>
    </row>
    <row r="33955" spans="2:2">
      <c r="B33955" s="503"/>
    </row>
    <row r="33956" spans="2:2">
      <c r="B33956" s="503"/>
    </row>
    <row r="33957" spans="2:2">
      <c r="B33957" s="503"/>
    </row>
    <row r="33958" spans="2:2">
      <c r="B33958" s="503"/>
    </row>
    <row r="33959" spans="2:2">
      <c r="B33959" s="503"/>
    </row>
    <row r="33960" spans="2:2">
      <c r="B33960" s="503"/>
    </row>
    <row r="33961" spans="2:2">
      <c r="B33961" s="503"/>
    </row>
    <row r="33962" spans="2:2">
      <c r="B33962" s="503"/>
    </row>
    <row r="33963" spans="2:2">
      <c r="B33963" s="503"/>
    </row>
    <row r="33964" spans="2:2">
      <c r="B33964" s="503"/>
    </row>
    <row r="33965" spans="2:2">
      <c r="B33965" s="503"/>
    </row>
    <row r="33966" spans="2:2">
      <c r="B33966" s="503"/>
    </row>
    <row r="33967" spans="2:2">
      <c r="B33967" s="503"/>
    </row>
    <row r="33968" spans="2:2">
      <c r="B33968" s="503"/>
    </row>
    <row r="33969" spans="2:2">
      <c r="B33969" s="503"/>
    </row>
    <row r="33970" spans="2:2">
      <c r="B33970" s="503"/>
    </row>
    <row r="33971" spans="2:2">
      <c r="B33971" s="503"/>
    </row>
    <row r="33972" spans="2:2">
      <c r="B33972" s="503"/>
    </row>
    <row r="33973" spans="2:2">
      <c r="B33973" s="503"/>
    </row>
    <row r="33974" spans="2:2">
      <c r="B33974" s="503"/>
    </row>
    <row r="33975" spans="2:2">
      <c r="B33975" s="503"/>
    </row>
    <row r="33976" spans="2:2">
      <c r="B33976" s="503"/>
    </row>
    <row r="33977" spans="2:2">
      <c r="B33977" s="503"/>
    </row>
    <row r="33978" spans="2:2">
      <c r="B33978" s="503"/>
    </row>
    <row r="33979" spans="2:2">
      <c r="B33979" s="503"/>
    </row>
    <row r="33980" spans="2:2">
      <c r="B33980" s="503"/>
    </row>
    <row r="33981" spans="2:2">
      <c r="B33981" s="503"/>
    </row>
    <row r="33982" spans="2:2">
      <c r="B33982" s="503"/>
    </row>
    <row r="33983" spans="2:2">
      <c r="B33983" s="503"/>
    </row>
    <row r="33984" spans="2:2">
      <c r="B33984" s="503"/>
    </row>
    <row r="33985" spans="2:2">
      <c r="B33985" s="503"/>
    </row>
    <row r="33986" spans="2:2">
      <c r="B33986" s="503"/>
    </row>
    <row r="33987" spans="2:2">
      <c r="B33987" s="503"/>
    </row>
    <row r="33988" spans="2:2">
      <c r="B33988" s="503"/>
    </row>
    <row r="33989" spans="2:2">
      <c r="B33989" s="503"/>
    </row>
    <row r="33990" spans="2:2">
      <c r="B33990" s="503"/>
    </row>
    <row r="33991" spans="2:2">
      <c r="B33991" s="503"/>
    </row>
    <row r="33992" spans="2:2">
      <c r="B33992" s="503"/>
    </row>
    <row r="33993" spans="2:2">
      <c r="B33993" s="503"/>
    </row>
    <row r="33994" spans="2:2">
      <c r="B33994" s="503"/>
    </row>
    <row r="33995" spans="2:2">
      <c r="B33995" s="503"/>
    </row>
    <row r="33996" spans="2:2">
      <c r="B33996" s="503"/>
    </row>
    <row r="33997" spans="2:2">
      <c r="B33997" s="503"/>
    </row>
    <row r="33998" spans="2:2">
      <c r="B33998" s="503"/>
    </row>
    <row r="33999" spans="2:2">
      <c r="B33999" s="503"/>
    </row>
    <row r="34000" spans="2:2">
      <c r="B34000" s="503"/>
    </row>
    <row r="34001" spans="2:2">
      <c r="B34001" s="503"/>
    </row>
    <row r="34002" spans="2:2">
      <c r="B34002" s="503"/>
    </row>
    <row r="34003" spans="2:2">
      <c r="B34003" s="503"/>
    </row>
    <row r="34004" spans="2:2">
      <c r="B34004" s="503"/>
    </row>
    <row r="34005" spans="2:2">
      <c r="B34005" s="503"/>
    </row>
    <row r="34006" spans="2:2">
      <c r="B34006" s="503"/>
    </row>
    <row r="34007" spans="2:2">
      <c r="B34007" s="503"/>
    </row>
    <row r="34008" spans="2:2">
      <c r="B34008" s="503"/>
    </row>
    <row r="34009" spans="2:2">
      <c r="B34009" s="503"/>
    </row>
    <row r="34010" spans="2:2">
      <c r="B34010" s="503"/>
    </row>
    <row r="34011" spans="2:2">
      <c r="B34011" s="503"/>
    </row>
    <row r="34012" spans="2:2">
      <c r="B34012" s="503"/>
    </row>
    <row r="34013" spans="2:2">
      <c r="B34013" s="503"/>
    </row>
    <row r="34014" spans="2:2">
      <c r="B34014" s="503"/>
    </row>
    <row r="34015" spans="2:2">
      <c r="B34015" s="503"/>
    </row>
    <row r="34016" spans="2:2">
      <c r="B34016" s="503"/>
    </row>
    <row r="34017" spans="2:2">
      <c r="B34017" s="503"/>
    </row>
    <row r="34018" spans="2:2">
      <c r="B34018" s="503"/>
    </row>
    <row r="34019" spans="2:2">
      <c r="B34019" s="503"/>
    </row>
    <row r="34020" spans="2:2">
      <c r="B34020" s="503"/>
    </row>
    <row r="34021" spans="2:2">
      <c r="B34021" s="503"/>
    </row>
    <row r="34022" spans="2:2">
      <c r="B34022" s="503"/>
    </row>
    <row r="34023" spans="2:2">
      <c r="B34023" s="503"/>
    </row>
    <row r="34024" spans="2:2">
      <c r="B34024" s="503"/>
    </row>
    <row r="34025" spans="2:2">
      <c r="B34025" s="503"/>
    </row>
    <row r="34026" spans="2:2">
      <c r="B34026" s="503"/>
    </row>
    <row r="34027" spans="2:2">
      <c r="B34027" s="503"/>
    </row>
    <row r="34028" spans="2:2">
      <c r="B34028" s="503"/>
    </row>
    <row r="34029" spans="2:2">
      <c r="B34029" s="503"/>
    </row>
    <row r="34030" spans="2:2">
      <c r="B34030" s="503"/>
    </row>
    <row r="34031" spans="2:2">
      <c r="B34031" s="503"/>
    </row>
    <row r="34032" spans="2:2">
      <c r="B34032" s="503"/>
    </row>
    <row r="34033" spans="2:2">
      <c r="B34033" s="503"/>
    </row>
    <row r="34034" spans="2:2">
      <c r="B34034" s="503"/>
    </row>
    <row r="34035" spans="2:2">
      <c r="B34035" s="503"/>
    </row>
    <row r="34036" spans="2:2">
      <c r="B34036" s="503"/>
    </row>
    <row r="34037" spans="2:2">
      <c r="B34037" s="503"/>
    </row>
    <row r="34038" spans="2:2">
      <c r="B34038" s="503"/>
    </row>
    <row r="34039" spans="2:2">
      <c r="B34039" s="503"/>
    </row>
    <row r="34040" spans="2:2">
      <c r="B34040" s="503"/>
    </row>
    <row r="34041" spans="2:2">
      <c r="B34041" s="503"/>
    </row>
    <row r="34042" spans="2:2">
      <c r="B34042" s="503"/>
    </row>
    <row r="34043" spans="2:2">
      <c r="B34043" s="503"/>
    </row>
    <row r="34044" spans="2:2">
      <c r="B34044" s="503"/>
    </row>
    <row r="34045" spans="2:2">
      <c r="B34045" s="503"/>
    </row>
    <row r="34046" spans="2:2">
      <c r="B34046" s="503"/>
    </row>
    <row r="34047" spans="2:2">
      <c r="B34047" s="503"/>
    </row>
    <row r="34048" spans="2:2">
      <c r="B34048" s="503"/>
    </row>
    <row r="34049" spans="2:2">
      <c r="B34049" s="503"/>
    </row>
    <row r="34050" spans="2:2">
      <c r="B34050" s="503"/>
    </row>
    <row r="34051" spans="2:2">
      <c r="B34051" s="503"/>
    </row>
    <row r="34052" spans="2:2">
      <c r="B34052" s="503"/>
    </row>
    <row r="34053" spans="2:2">
      <c r="B34053" s="503"/>
    </row>
    <row r="34054" spans="2:2">
      <c r="B34054" s="503"/>
    </row>
    <row r="34055" spans="2:2">
      <c r="B34055" s="503"/>
    </row>
    <row r="34056" spans="2:2">
      <c r="B34056" s="503"/>
    </row>
    <row r="34057" spans="2:2">
      <c r="B34057" s="503"/>
    </row>
    <row r="34058" spans="2:2">
      <c r="B34058" s="503"/>
    </row>
    <row r="34059" spans="2:2">
      <c r="B34059" s="503"/>
    </row>
    <row r="34060" spans="2:2">
      <c r="B34060" s="503"/>
    </row>
    <row r="34061" spans="2:2">
      <c r="B34061" s="503"/>
    </row>
    <row r="34062" spans="2:2">
      <c r="B34062" s="503"/>
    </row>
    <row r="34063" spans="2:2">
      <c r="B34063" s="503"/>
    </row>
    <row r="34064" spans="2:2">
      <c r="B34064" s="503"/>
    </row>
    <row r="34065" spans="2:2">
      <c r="B34065" s="503"/>
    </row>
    <row r="34066" spans="2:2">
      <c r="B34066" s="503"/>
    </row>
    <row r="34067" spans="2:2">
      <c r="B34067" s="503"/>
    </row>
    <row r="34068" spans="2:2">
      <c r="B34068" s="503"/>
    </row>
    <row r="34069" spans="2:2">
      <c r="B34069" s="503"/>
    </row>
    <row r="34070" spans="2:2">
      <c r="B34070" s="503"/>
    </row>
    <row r="34071" spans="2:2">
      <c r="B34071" s="503"/>
    </row>
    <row r="34072" spans="2:2">
      <c r="B34072" s="503"/>
    </row>
    <row r="34073" spans="2:2">
      <c r="B34073" s="503"/>
    </row>
    <row r="34074" spans="2:2">
      <c r="B34074" s="503"/>
    </row>
    <row r="34075" spans="2:2">
      <c r="B34075" s="503"/>
    </row>
    <row r="34076" spans="2:2">
      <c r="B34076" s="503"/>
    </row>
    <row r="34077" spans="2:2">
      <c r="B34077" s="503"/>
    </row>
    <row r="34078" spans="2:2">
      <c r="B34078" s="503"/>
    </row>
    <row r="34079" spans="2:2">
      <c r="B34079" s="503"/>
    </row>
    <row r="34080" spans="2:2">
      <c r="B34080" s="503"/>
    </row>
    <row r="34081" spans="2:2">
      <c r="B34081" s="503"/>
    </row>
    <row r="34082" spans="2:2">
      <c r="B34082" s="503"/>
    </row>
    <row r="34083" spans="2:2">
      <c r="B34083" s="503"/>
    </row>
    <row r="34084" spans="2:2">
      <c r="B34084" s="503"/>
    </row>
    <row r="34085" spans="2:2">
      <c r="B34085" s="503"/>
    </row>
    <row r="34086" spans="2:2">
      <c r="B34086" s="503"/>
    </row>
    <row r="34087" spans="2:2">
      <c r="B34087" s="503"/>
    </row>
    <row r="34088" spans="2:2">
      <c r="B34088" s="503"/>
    </row>
    <row r="34089" spans="2:2">
      <c r="B34089" s="503"/>
    </row>
    <row r="34090" spans="2:2">
      <c r="B34090" s="503"/>
    </row>
    <row r="34091" spans="2:2">
      <c r="B34091" s="503"/>
    </row>
    <row r="34092" spans="2:2">
      <c r="B34092" s="503"/>
    </row>
    <row r="34093" spans="2:2">
      <c r="B34093" s="503"/>
    </row>
    <row r="34094" spans="2:2">
      <c r="B34094" s="503"/>
    </row>
    <row r="34095" spans="2:2">
      <c r="B34095" s="503"/>
    </row>
    <row r="34096" spans="2:2">
      <c r="B34096" s="503"/>
    </row>
    <row r="34097" spans="2:2">
      <c r="B34097" s="503"/>
    </row>
    <row r="34098" spans="2:2">
      <c r="B34098" s="503"/>
    </row>
    <row r="34099" spans="2:2">
      <c r="B34099" s="503"/>
    </row>
    <row r="34100" spans="2:2">
      <c r="B34100" s="503"/>
    </row>
    <row r="34101" spans="2:2">
      <c r="B34101" s="503"/>
    </row>
    <row r="34102" spans="2:2">
      <c r="B34102" s="503"/>
    </row>
    <row r="34103" spans="2:2">
      <c r="B34103" s="503"/>
    </row>
    <row r="34104" spans="2:2">
      <c r="B34104" s="503"/>
    </row>
    <row r="34105" spans="2:2">
      <c r="B34105" s="503"/>
    </row>
    <row r="34106" spans="2:2">
      <c r="B34106" s="503"/>
    </row>
    <row r="34107" spans="2:2">
      <c r="B34107" s="503"/>
    </row>
    <row r="34108" spans="2:2">
      <c r="B34108" s="503"/>
    </row>
    <row r="34109" spans="2:2">
      <c r="B34109" s="503"/>
    </row>
    <row r="34110" spans="2:2">
      <c r="B34110" s="503"/>
    </row>
    <row r="34111" spans="2:2">
      <c r="B34111" s="503"/>
    </row>
    <row r="34112" spans="2:2">
      <c r="B34112" s="503"/>
    </row>
    <row r="34113" spans="2:2">
      <c r="B34113" s="503"/>
    </row>
    <row r="34114" spans="2:2">
      <c r="B34114" s="503"/>
    </row>
    <row r="34115" spans="2:2">
      <c r="B34115" s="503"/>
    </row>
    <row r="34116" spans="2:2">
      <c r="B34116" s="503"/>
    </row>
    <row r="34117" spans="2:2">
      <c r="B34117" s="503"/>
    </row>
    <row r="34118" spans="2:2">
      <c r="B34118" s="503"/>
    </row>
    <row r="34119" spans="2:2">
      <c r="B34119" s="503"/>
    </row>
    <row r="34120" spans="2:2">
      <c r="B34120" s="503"/>
    </row>
    <row r="34121" spans="2:2">
      <c r="B34121" s="503"/>
    </row>
    <row r="34122" spans="2:2">
      <c r="B34122" s="503"/>
    </row>
    <row r="34123" spans="2:2">
      <c r="B34123" s="503"/>
    </row>
    <row r="34124" spans="2:2">
      <c r="B34124" s="503"/>
    </row>
    <row r="34125" spans="2:2">
      <c r="B34125" s="503"/>
    </row>
    <row r="34126" spans="2:2">
      <c r="B34126" s="503"/>
    </row>
    <row r="34127" spans="2:2">
      <c r="B34127" s="503"/>
    </row>
    <row r="34128" spans="2:2">
      <c r="B34128" s="503"/>
    </row>
    <row r="34129" spans="2:2">
      <c r="B34129" s="503"/>
    </row>
    <row r="34130" spans="2:2">
      <c r="B34130" s="503"/>
    </row>
    <row r="34131" spans="2:2">
      <c r="B34131" s="503"/>
    </row>
    <row r="34132" spans="2:2">
      <c r="B34132" s="503"/>
    </row>
    <row r="34133" spans="2:2">
      <c r="B34133" s="503"/>
    </row>
    <row r="34134" spans="2:2">
      <c r="B34134" s="503"/>
    </row>
    <row r="34135" spans="2:2">
      <c r="B34135" s="503"/>
    </row>
    <row r="34136" spans="2:2">
      <c r="B34136" s="503"/>
    </row>
    <row r="34137" spans="2:2">
      <c r="B34137" s="503"/>
    </row>
    <row r="34138" spans="2:2">
      <c r="B34138" s="503"/>
    </row>
    <row r="34139" spans="2:2">
      <c r="B34139" s="503"/>
    </row>
    <row r="34140" spans="2:2">
      <c r="B34140" s="503"/>
    </row>
    <row r="34141" spans="2:2">
      <c r="B34141" s="503"/>
    </row>
    <row r="34142" spans="2:2">
      <c r="B34142" s="503"/>
    </row>
    <row r="34143" spans="2:2">
      <c r="B34143" s="503"/>
    </row>
    <row r="34144" spans="2:2">
      <c r="B34144" s="503"/>
    </row>
    <row r="34145" spans="2:2">
      <c r="B34145" s="503"/>
    </row>
    <row r="34146" spans="2:2">
      <c r="B34146" s="503"/>
    </row>
    <row r="34147" spans="2:2">
      <c r="B34147" s="503"/>
    </row>
    <row r="34148" spans="2:2">
      <c r="B34148" s="503"/>
    </row>
    <row r="34149" spans="2:2">
      <c r="B34149" s="503"/>
    </row>
    <row r="34150" spans="2:2">
      <c r="B34150" s="503"/>
    </row>
    <row r="34151" spans="2:2">
      <c r="B34151" s="503"/>
    </row>
    <row r="34152" spans="2:2">
      <c r="B34152" s="503"/>
    </row>
    <row r="34153" spans="2:2">
      <c r="B34153" s="503"/>
    </row>
    <row r="34154" spans="2:2">
      <c r="B34154" s="503"/>
    </row>
    <row r="34155" spans="2:2">
      <c r="B34155" s="503"/>
    </row>
    <row r="34156" spans="2:2">
      <c r="B34156" s="503"/>
    </row>
    <row r="34157" spans="2:2">
      <c r="B34157" s="503"/>
    </row>
    <row r="34158" spans="2:2">
      <c r="B34158" s="503"/>
    </row>
    <row r="34159" spans="2:2">
      <c r="B34159" s="503"/>
    </row>
    <row r="34160" spans="2:2">
      <c r="B34160" s="503"/>
    </row>
    <row r="34161" spans="2:2">
      <c r="B34161" s="503"/>
    </row>
    <row r="34162" spans="2:2">
      <c r="B34162" s="503"/>
    </row>
    <row r="34163" spans="2:2">
      <c r="B34163" s="503"/>
    </row>
    <row r="34164" spans="2:2">
      <c r="B34164" s="503"/>
    </row>
    <row r="34165" spans="2:2">
      <c r="B34165" s="503"/>
    </row>
    <row r="34166" spans="2:2">
      <c r="B34166" s="503"/>
    </row>
    <row r="34167" spans="2:2">
      <c r="B34167" s="503"/>
    </row>
    <row r="34168" spans="2:2">
      <c r="B34168" s="503"/>
    </row>
    <row r="34169" spans="2:2">
      <c r="B34169" s="503"/>
    </row>
    <row r="34170" spans="2:2">
      <c r="B34170" s="503"/>
    </row>
    <row r="34171" spans="2:2">
      <c r="B34171" s="503"/>
    </row>
    <row r="34172" spans="2:2">
      <c r="B34172" s="503"/>
    </row>
    <row r="34173" spans="2:2">
      <c r="B34173" s="503"/>
    </row>
    <row r="34174" spans="2:2">
      <c r="B34174" s="503"/>
    </row>
    <row r="34175" spans="2:2">
      <c r="B34175" s="503"/>
    </row>
    <row r="34176" spans="2:2">
      <c r="B34176" s="503"/>
    </row>
    <row r="34177" spans="2:2">
      <c r="B34177" s="503"/>
    </row>
    <row r="34178" spans="2:2">
      <c r="B34178" s="503"/>
    </row>
    <row r="34179" spans="2:2">
      <c r="B34179" s="503"/>
    </row>
    <row r="34180" spans="2:2">
      <c r="B34180" s="503"/>
    </row>
    <row r="34181" spans="2:2">
      <c r="B34181" s="503"/>
    </row>
    <row r="34182" spans="2:2">
      <c r="B34182" s="503"/>
    </row>
    <row r="34183" spans="2:2">
      <c r="B34183" s="503"/>
    </row>
    <row r="34184" spans="2:2">
      <c r="B34184" s="503"/>
    </row>
    <row r="34185" spans="2:2">
      <c r="B34185" s="503"/>
    </row>
    <row r="34186" spans="2:2">
      <c r="B34186" s="503"/>
    </row>
    <row r="34187" spans="2:2">
      <c r="B34187" s="503"/>
    </row>
    <row r="34188" spans="2:2">
      <c r="B34188" s="503"/>
    </row>
    <row r="34189" spans="2:2">
      <c r="B34189" s="503"/>
    </row>
    <row r="34190" spans="2:2">
      <c r="B34190" s="503"/>
    </row>
    <row r="34191" spans="2:2">
      <c r="B34191" s="503"/>
    </row>
    <row r="34192" spans="2:2">
      <c r="B34192" s="503"/>
    </row>
    <row r="34193" spans="2:2">
      <c r="B34193" s="503"/>
    </row>
    <row r="34194" spans="2:2">
      <c r="B34194" s="503"/>
    </row>
    <row r="34195" spans="2:2">
      <c r="B34195" s="503"/>
    </row>
    <row r="34196" spans="2:2">
      <c r="B34196" s="503"/>
    </row>
    <row r="34197" spans="2:2">
      <c r="B34197" s="503"/>
    </row>
    <row r="34198" spans="2:2">
      <c r="B34198" s="503"/>
    </row>
    <row r="34199" spans="2:2">
      <c r="B34199" s="503"/>
    </row>
    <row r="34200" spans="2:2">
      <c r="B34200" s="503"/>
    </row>
    <row r="34201" spans="2:2">
      <c r="B34201" s="503"/>
    </row>
    <row r="34202" spans="2:2">
      <c r="B34202" s="503"/>
    </row>
    <row r="34203" spans="2:2">
      <c r="B34203" s="503"/>
    </row>
    <row r="34204" spans="2:2">
      <c r="B34204" s="503"/>
    </row>
    <row r="34205" spans="2:2">
      <c r="B34205" s="503"/>
    </row>
    <row r="34206" spans="2:2">
      <c r="B34206" s="503"/>
    </row>
    <row r="34207" spans="2:2">
      <c r="B34207" s="503"/>
    </row>
    <row r="34208" spans="2:2">
      <c r="B34208" s="503"/>
    </row>
    <row r="34209" spans="2:2">
      <c r="B34209" s="503"/>
    </row>
    <row r="34210" spans="2:2">
      <c r="B34210" s="503"/>
    </row>
    <row r="34211" spans="2:2">
      <c r="B34211" s="503"/>
    </row>
    <row r="34212" spans="2:2">
      <c r="B34212" s="503"/>
    </row>
    <row r="34213" spans="2:2">
      <c r="B34213" s="503"/>
    </row>
    <row r="34214" spans="2:2">
      <c r="B34214" s="503"/>
    </row>
    <row r="34215" spans="2:2">
      <c r="B34215" s="503"/>
    </row>
    <row r="34216" spans="2:2">
      <c r="B34216" s="503"/>
    </row>
    <row r="34217" spans="2:2">
      <c r="B34217" s="503"/>
    </row>
    <row r="34218" spans="2:2">
      <c r="B34218" s="503"/>
    </row>
    <row r="34219" spans="2:2">
      <c r="B34219" s="503"/>
    </row>
    <row r="34220" spans="2:2">
      <c r="B34220" s="503"/>
    </row>
    <row r="34221" spans="2:2">
      <c r="B34221" s="503"/>
    </row>
    <row r="34222" spans="2:2">
      <c r="B34222" s="503"/>
    </row>
    <row r="34223" spans="2:2">
      <c r="B34223" s="503"/>
    </row>
    <row r="34224" spans="2:2">
      <c r="B34224" s="503"/>
    </row>
    <row r="34225" spans="2:2">
      <c r="B34225" s="503"/>
    </row>
    <row r="34226" spans="2:2">
      <c r="B34226" s="503"/>
    </row>
    <row r="34227" spans="2:2">
      <c r="B34227" s="503"/>
    </row>
    <row r="34228" spans="2:2">
      <c r="B34228" s="503"/>
    </row>
    <row r="34229" spans="2:2">
      <c r="B34229" s="503"/>
    </row>
    <row r="34230" spans="2:2">
      <c r="B34230" s="503"/>
    </row>
    <row r="34231" spans="2:2">
      <c r="B34231" s="503"/>
    </row>
    <row r="34232" spans="2:2">
      <c r="B34232" s="503"/>
    </row>
    <row r="34233" spans="2:2">
      <c r="B34233" s="503"/>
    </row>
    <row r="34234" spans="2:2">
      <c r="B34234" s="503"/>
    </row>
    <row r="34235" spans="2:2">
      <c r="B34235" s="503"/>
    </row>
    <row r="34236" spans="2:2">
      <c r="B34236" s="503"/>
    </row>
    <row r="34237" spans="2:2">
      <c r="B34237" s="503"/>
    </row>
    <row r="34238" spans="2:2">
      <c r="B34238" s="503"/>
    </row>
    <row r="34239" spans="2:2">
      <c r="B34239" s="503"/>
    </row>
    <row r="34240" spans="2:2">
      <c r="B34240" s="503"/>
    </row>
    <row r="34241" spans="2:2">
      <c r="B34241" s="503"/>
    </row>
    <row r="34242" spans="2:2">
      <c r="B34242" s="503"/>
    </row>
    <row r="34243" spans="2:2">
      <c r="B34243" s="503"/>
    </row>
    <row r="34244" spans="2:2">
      <c r="B34244" s="503"/>
    </row>
    <row r="34245" spans="2:2">
      <c r="B34245" s="503"/>
    </row>
    <row r="34246" spans="2:2">
      <c r="B34246" s="503"/>
    </row>
    <row r="34247" spans="2:2">
      <c r="B34247" s="503"/>
    </row>
    <row r="34248" spans="2:2">
      <c r="B34248" s="503"/>
    </row>
    <row r="34249" spans="2:2">
      <c r="B34249" s="503"/>
    </row>
    <row r="34250" spans="2:2">
      <c r="B34250" s="503"/>
    </row>
    <row r="34251" spans="2:2">
      <c r="B34251" s="503"/>
    </row>
    <row r="34252" spans="2:2">
      <c r="B34252" s="503"/>
    </row>
    <row r="34253" spans="2:2">
      <c r="B34253" s="503"/>
    </row>
    <row r="34254" spans="2:2">
      <c r="B34254" s="503"/>
    </row>
    <row r="34255" spans="2:2">
      <c r="B34255" s="503"/>
    </row>
    <row r="34256" spans="2:2">
      <c r="B34256" s="503"/>
    </row>
    <row r="34257" spans="2:2">
      <c r="B34257" s="503"/>
    </row>
    <row r="34258" spans="2:2">
      <c r="B34258" s="503"/>
    </row>
    <row r="34259" spans="2:2">
      <c r="B34259" s="503"/>
    </row>
    <row r="34260" spans="2:2">
      <c r="B34260" s="503"/>
    </row>
    <row r="34261" spans="2:2">
      <c r="B34261" s="503"/>
    </row>
    <row r="34262" spans="2:2">
      <c r="B34262" s="503"/>
    </row>
    <row r="34263" spans="2:2">
      <c r="B34263" s="503"/>
    </row>
    <row r="34264" spans="2:2">
      <c r="B34264" s="503"/>
    </row>
    <row r="34265" spans="2:2">
      <c r="B34265" s="503"/>
    </row>
    <row r="34266" spans="2:2">
      <c r="B34266" s="503"/>
    </row>
    <row r="34267" spans="2:2">
      <c r="B34267" s="503"/>
    </row>
    <row r="34268" spans="2:2">
      <c r="B34268" s="503"/>
    </row>
    <row r="34269" spans="2:2">
      <c r="B34269" s="503"/>
    </row>
    <row r="34270" spans="2:2">
      <c r="B34270" s="503"/>
    </row>
    <row r="34271" spans="2:2">
      <c r="B34271" s="503"/>
    </row>
    <row r="34272" spans="2:2">
      <c r="B34272" s="503"/>
    </row>
    <row r="34273" spans="2:2">
      <c r="B34273" s="503"/>
    </row>
    <row r="34274" spans="2:2">
      <c r="B34274" s="503"/>
    </row>
    <row r="34275" spans="2:2">
      <c r="B34275" s="503"/>
    </row>
    <row r="34276" spans="2:2">
      <c r="B34276" s="503"/>
    </row>
    <row r="34277" spans="2:2">
      <c r="B34277" s="503"/>
    </row>
    <row r="34278" spans="2:2">
      <c r="B34278" s="503"/>
    </row>
    <row r="34279" spans="2:2">
      <c r="B34279" s="503"/>
    </row>
    <row r="34280" spans="2:2">
      <c r="B34280" s="503"/>
    </row>
    <row r="34281" spans="2:2">
      <c r="B34281" s="503"/>
    </row>
    <row r="34282" spans="2:2">
      <c r="B34282" s="503"/>
    </row>
    <row r="34283" spans="2:2">
      <c r="B34283" s="503"/>
    </row>
    <row r="34284" spans="2:2">
      <c r="B34284" s="503"/>
    </row>
    <row r="34285" spans="2:2">
      <c r="B34285" s="503"/>
    </row>
    <row r="34286" spans="2:2">
      <c r="B34286" s="503"/>
    </row>
    <row r="34287" spans="2:2">
      <c r="B34287" s="503"/>
    </row>
    <row r="34288" spans="2:2">
      <c r="B34288" s="503"/>
    </row>
    <row r="34289" spans="2:2">
      <c r="B34289" s="503"/>
    </row>
    <row r="34290" spans="2:2">
      <c r="B34290" s="503"/>
    </row>
    <row r="34291" spans="2:2">
      <c r="B34291" s="503"/>
    </row>
    <row r="34292" spans="2:2">
      <c r="B34292" s="503"/>
    </row>
    <row r="34293" spans="2:2">
      <c r="B34293" s="503"/>
    </row>
    <row r="34294" spans="2:2">
      <c r="B34294" s="503"/>
    </row>
    <row r="34295" spans="2:2">
      <c r="B34295" s="503"/>
    </row>
    <row r="34296" spans="2:2">
      <c r="B34296" s="503"/>
    </row>
    <row r="34297" spans="2:2">
      <c r="B34297" s="503"/>
    </row>
    <row r="34298" spans="2:2">
      <c r="B34298" s="503"/>
    </row>
    <row r="34299" spans="2:2">
      <c r="B34299" s="503"/>
    </row>
    <row r="34300" spans="2:2">
      <c r="B34300" s="503"/>
    </row>
    <row r="34301" spans="2:2">
      <c r="B34301" s="503"/>
    </row>
    <row r="34302" spans="2:2">
      <c r="B34302" s="503"/>
    </row>
    <row r="34303" spans="2:2">
      <c r="B34303" s="503"/>
    </row>
    <row r="34304" spans="2:2">
      <c r="B34304" s="503"/>
    </row>
    <row r="34305" spans="2:2">
      <c r="B34305" s="503"/>
    </row>
    <row r="34306" spans="2:2">
      <c r="B34306" s="503"/>
    </row>
    <row r="34307" spans="2:2">
      <c r="B34307" s="503"/>
    </row>
    <row r="34308" spans="2:2">
      <c r="B34308" s="503"/>
    </row>
    <row r="34309" spans="2:2">
      <c r="B34309" s="503"/>
    </row>
    <row r="34310" spans="2:2">
      <c r="B34310" s="503"/>
    </row>
    <row r="34311" spans="2:2">
      <c r="B34311" s="503"/>
    </row>
    <row r="34312" spans="2:2">
      <c r="B34312" s="503"/>
    </row>
    <row r="34313" spans="2:2">
      <c r="B34313" s="503"/>
    </row>
    <row r="34314" spans="2:2">
      <c r="B34314" s="503"/>
    </row>
    <row r="34315" spans="2:2">
      <c r="B34315" s="503"/>
    </row>
    <row r="34316" spans="2:2">
      <c r="B34316" s="503"/>
    </row>
    <row r="34317" spans="2:2">
      <c r="B34317" s="503"/>
    </row>
    <row r="34318" spans="2:2">
      <c r="B34318" s="503"/>
    </row>
    <row r="34319" spans="2:2">
      <c r="B34319" s="503"/>
    </row>
    <row r="34320" spans="2:2">
      <c r="B34320" s="503"/>
    </row>
    <row r="34321" spans="2:2">
      <c r="B34321" s="503"/>
    </row>
    <row r="34322" spans="2:2">
      <c r="B34322" s="503"/>
    </row>
    <row r="34323" spans="2:2">
      <c r="B34323" s="503"/>
    </row>
    <row r="34324" spans="2:2">
      <c r="B34324" s="503"/>
    </row>
    <row r="34325" spans="2:2">
      <c r="B34325" s="503"/>
    </row>
    <row r="34326" spans="2:2">
      <c r="B34326" s="503"/>
    </row>
    <row r="34327" spans="2:2">
      <c r="B34327" s="503"/>
    </row>
    <row r="34328" spans="2:2">
      <c r="B34328" s="503"/>
    </row>
    <row r="34329" spans="2:2">
      <c r="B34329" s="503"/>
    </row>
    <row r="34330" spans="2:2">
      <c r="B34330" s="503"/>
    </row>
    <row r="34331" spans="2:2">
      <c r="B34331" s="503"/>
    </row>
    <row r="34332" spans="2:2">
      <c r="B34332" s="503"/>
    </row>
    <row r="34333" spans="2:2">
      <c r="B34333" s="503"/>
    </row>
    <row r="34334" spans="2:2">
      <c r="B34334" s="503"/>
    </row>
    <row r="34335" spans="2:2">
      <c r="B34335" s="503"/>
    </row>
    <row r="34336" spans="2:2">
      <c r="B34336" s="503"/>
    </row>
    <row r="34337" spans="2:2">
      <c r="B34337" s="503"/>
    </row>
    <row r="34338" spans="2:2">
      <c r="B34338" s="503"/>
    </row>
    <row r="34339" spans="2:2">
      <c r="B34339" s="503"/>
    </row>
    <row r="34340" spans="2:2">
      <c r="B34340" s="503"/>
    </row>
    <row r="34341" spans="2:2">
      <c r="B34341" s="503"/>
    </row>
    <row r="34342" spans="2:2">
      <c r="B34342" s="503"/>
    </row>
    <row r="34343" spans="2:2">
      <c r="B34343" s="503"/>
    </row>
    <row r="34344" spans="2:2">
      <c r="B34344" s="503"/>
    </row>
    <row r="34345" spans="2:2">
      <c r="B34345" s="503"/>
    </row>
    <row r="34346" spans="2:2">
      <c r="B34346" s="503"/>
    </row>
    <row r="34347" spans="2:2">
      <c r="B34347" s="503"/>
    </row>
    <row r="34348" spans="2:2">
      <c r="B34348" s="503"/>
    </row>
    <row r="34349" spans="2:2">
      <c r="B34349" s="503"/>
    </row>
    <row r="34350" spans="2:2">
      <c r="B34350" s="503"/>
    </row>
    <row r="34351" spans="2:2">
      <c r="B34351" s="503"/>
    </row>
    <row r="34352" spans="2:2">
      <c r="B34352" s="503"/>
    </row>
    <row r="34353" spans="2:2">
      <c r="B34353" s="503"/>
    </row>
    <row r="34354" spans="2:2">
      <c r="B34354" s="503"/>
    </row>
    <row r="34355" spans="2:2">
      <c r="B34355" s="503"/>
    </row>
    <row r="34356" spans="2:2">
      <c r="B34356" s="503"/>
    </row>
    <row r="34357" spans="2:2">
      <c r="B34357" s="503"/>
    </row>
    <row r="34358" spans="2:2">
      <c r="B34358" s="503"/>
    </row>
    <row r="34359" spans="2:2">
      <c r="B34359" s="503"/>
    </row>
    <row r="34360" spans="2:2">
      <c r="B34360" s="503"/>
    </row>
    <row r="34361" spans="2:2">
      <c r="B34361" s="503"/>
    </row>
    <row r="34362" spans="2:2">
      <c r="B34362" s="503"/>
    </row>
    <row r="34363" spans="2:2">
      <c r="B34363" s="503"/>
    </row>
    <row r="34364" spans="2:2">
      <c r="B34364" s="503"/>
    </row>
    <row r="34365" spans="2:2">
      <c r="B34365" s="503"/>
    </row>
    <row r="34366" spans="2:2">
      <c r="B34366" s="503"/>
    </row>
    <row r="34367" spans="2:2">
      <c r="B34367" s="503"/>
    </row>
    <row r="34368" spans="2:2">
      <c r="B34368" s="503"/>
    </row>
    <row r="34369" spans="2:2">
      <c r="B34369" s="503"/>
    </row>
    <row r="34370" spans="2:2">
      <c r="B34370" s="503"/>
    </row>
    <row r="34371" spans="2:2">
      <c r="B34371" s="503"/>
    </row>
    <row r="34372" spans="2:2">
      <c r="B34372" s="503"/>
    </row>
    <row r="34373" spans="2:2">
      <c r="B34373" s="503"/>
    </row>
    <row r="34374" spans="2:2">
      <c r="B34374" s="503"/>
    </row>
    <row r="34375" spans="2:2">
      <c r="B34375" s="503"/>
    </row>
    <row r="34376" spans="2:2">
      <c r="B34376" s="503"/>
    </row>
    <row r="34377" spans="2:2">
      <c r="B34377" s="503"/>
    </row>
    <row r="34378" spans="2:2">
      <c r="B34378" s="503"/>
    </row>
    <row r="34379" spans="2:2">
      <c r="B34379" s="503"/>
    </row>
    <row r="34380" spans="2:2">
      <c r="B34380" s="503"/>
    </row>
    <row r="34381" spans="2:2">
      <c r="B34381" s="503"/>
    </row>
    <row r="34382" spans="2:2">
      <c r="B34382" s="503"/>
    </row>
    <row r="34383" spans="2:2">
      <c r="B34383" s="503"/>
    </row>
    <row r="34384" spans="2:2">
      <c r="B34384" s="503"/>
    </row>
    <row r="34385" spans="2:2">
      <c r="B34385" s="503"/>
    </row>
    <row r="34386" spans="2:2">
      <c r="B34386" s="503"/>
    </row>
    <row r="34387" spans="2:2">
      <c r="B34387" s="503"/>
    </row>
    <row r="34388" spans="2:2">
      <c r="B34388" s="503"/>
    </row>
    <row r="34389" spans="2:2">
      <c r="B34389" s="503"/>
    </row>
    <row r="34390" spans="2:2">
      <c r="B34390" s="503"/>
    </row>
    <row r="34391" spans="2:2">
      <c r="B34391" s="503"/>
    </row>
    <row r="34392" spans="2:2">
      <c r="B34392" s="503"/>
    </row>
    <row r="34393" spans="2:2">
      <c r="B34393" s="503"/>
    </row>
    <row r="34394" spans="2:2">
      <c r="B34394" s="503"/>
    </row>
    <row r="34395" spans="2:2">
      <c r="B34395" s="503"/>
    </row>
    <row r="34396" spans="2:2">
      <c r="B34396" s="503"/>
    </row>
    <row r="34397" spans="2:2">
      <c r="B34397" s="503"/>
    </row>
    <row r="34398" spans="2:2">
      <c r="B34398" s="503"/>
    </row>
    <row r="34399" spans="2:2">
      <c r="B34399" s="503"/>
    </row>
    <row r="34400" spans="2:2">
      <c r="B34400" s="503"/>
    </row>
    <row r="34401" spans="2:2">
      <c r="B34401" s="503"/>
    </row>
    <row r="34402" spans="2:2">
      <c r="B34402" s="503"/>
    </row>
    <row r="34403" spans="2:2">
      <c r="B34403" s="503"/>
    </row>
    <row r="34404" spans="2:2">
      <c r="B34404" s="503"/>
    </row>
    <row r="34405" spans="2:2">
      <c r="B34405" s="503"/>
    </row>
    <row r="34406" spans="2:2">
      <c r="B34406" s="503"/>
    </row>
    <row r="34407" spans="2:2">
      <c r="B34407" s="503"/>
    </row>
    <row r="34408" spans="2:2">
      <c r="B34408" s="503"/>
    </row>
    <row r="34409" spans="2:2">
      <c r="B34409" s="503"/>
    </row>
    <row r="34410" spans="2:2">
      <c r="B34410" s="503"/>
    </row>
    <row r="34411" spans="2:2">
      <c r="B34411" s="503"/>
    </row>
    <row r="34412" spans="2:2">
      <c r="B34412" s="503"/>
    </row>
    <row r="34413" spans="2:2">
      <c r="B34413" s="503"/>
    </row>
    <row r="34414" spans="2:2">
      <c r="B34414" s="503"/>
    </row>
    <row r="34415" spans="2:2">
      <c r="B34415" s="503"/>
    </row>
    <row r="34416" spans="2:2">
      <c r="B34416" s="503"/>
    </row>
    <row r="34417" spans="2:2">
      <c r="B34417" s="503"/>
    </row>
    <row r="34418" spans="2:2">
      <c r="B34418" s="503"/>
    </row>
    <row r="34419" spans="2:2">
      <c r="B34419" s="503"/>
    </row>
    <row r="34420" spans="2:2">
      <c r="B34420" s="503"/>
    </row>
    <row r="34421" spans="2:2">
      <c r="B34421" s="503"/>
    </row>
    <row r="34422" spans="2:2">
      <c r="B34422" s="503"/>
    </row>
    <row r="34423" spans="2:2">
      <c r="B34423" s="503"/>
    </row>
    <row r="34424" spans="2:2">
      <c r="B34424" s="503"/>
    </row>
    <row r="34425" spans="2:2">
      <c r="B34425" s="503"/>
    </row>
    <row r="34426" spans="2:2">
      <c r="B34426" s="503"/>
    </row>
    <row r="34427" spans="2:2">
      <c r="B34427" s="503"/>
    </row>
    <row r="34428" spans="2:2">
      <c r="B34428" s="503"/>
    </row>
    <row r="34429" spans="2:2">
      <c r="B34429" s="503"/>
    </row>
    <row r="34430" spans="2:2">
      <c r="B34430" s="503"/>
    </row>
    <row r="34431" spans="2:2">
      <c r="B34431" s="503"/>
    </row>
    <row r="34432" spans="2:2">
      <c r="B34432" s="503"/>
    </row>
    <row r="34433" spans="2:2">
      <c r="B34433" s="503"/>
    </row>
    <row r="34434" spans="2:2">
      <c r="B34434" s="503"/>
    </row>
    <row r="34435" spans="2:2">
      <c r="B34435" s="503"/>
    </row>
    <row r="34436" spans="2:2">
      <c r="B34436" s="503"/>
    </row>
    <row r="34437" spans="2:2">
      <c r="B34437" s="503"/>
    </row>
    <row r="34438" spans="2:2">
      <c r="B34438" s="503"/>
    </row>
    <row r="34439" spans="2:2">
      <c r="B34439" s="503"/>
    </row>
    <row r="34440" spans="2:2">
      <c r="B34440" s="503"/>
    </row>
    <row r="34441" spans="2:2">
      <c r="B34441" s="503"/>
    </row>
    <row r="34442" spans="2:2">
      <c r="B34442" s="503"/>
    </row>
    <row r="34443" spans="2:2">
      <c r="B34443" s="503"/>
    </row>
    <row r="34444" spans="2:2">
      <c r="B34444" s="503"/>
    </row>
    <row r="34445" spans="2:2">
      <c r="B34445" s="503"/>
    </row>
    <row r="34446" spans="2:2">
      <c r="B34446" s="503"/>
    </row>
    <row r="34447" spans="2:2">
      <c r="B34447" s="503"/>
    </row>
    <row r="34448" spans="2:2">
      <c r="B34448" s="503"/>
    </row>
    <row r="34449" spans="2:2">
      <c r="B34449" s="503"/>
    </row>
    <row r="34450" spans="2:2">
      <c r="B34450" s="503"/>
    </row>
    <row r="34451" spans="2:2">
      <c r="B34451" s="503"/>
    </row>
    <row r="34452" spans="2:2">
      <c r="B34452" s="503"/>
    </row>
    <row r="34453" spans="2:2">
      <c r="B34453" s="503"/>
    </row>
    <row r="34454" spans="2:2">
      <c r="B34454" s="503"/>
    </row>
    <row r="34455" spans="2:2">
      <c r="B34455" s="503"/>
    </row>
    <row r="34456" spans="2:2">
      <c r="B34456" s="503"/>
    </row>
    <row r="34457" spans="2:2">
      <c r="B34457" s="503"/>
    </row>
    <row r="34458" spans="2:2">
      <c r="B34458" s="503"/>
    </row>
    <row r="34459" spans="2:2">
      <c r="B34459" s="503"/>
    </row>
    <row r="34460" spans="2:2">
      <c r="B34460" s="503"/>
    </row>
    <row r="34461" spans="2:2">
      <c r="B34461" s="503"/>
    </row>
    <row r="34462" spans="2:2">
      <c r="B34462" s="503"/>
    </row>
    <row r="34463" spans="2:2">
      <c r="B34463" s="503"/>
    </row>
    <row r="34464" spans="2:2">
      <c r="B34464" s="503"/>
    </row>
    <row r="34465" spans="2:2">
      <c r="B34465" s="503"/>
    </row>
    <row r="34466" spans="2:2">
      <c r="B34466" s="503"/>
    </row>
    <row r="34467" spans="2:2">
      <c r="B34467" s="503"/>
    </row>
    <row r="34468" spans="2:2">
      <c r="B34468" s="503"/>
    </row>
    <row r="34469" spans="2:2">
      <c r="B34469" s="503"/>
    </row>
    <row r="34470" spans="2:2">
      <c r="B34470" s="503"/>
    </row>
    <row r="34471" spans="2:2">
      <c r="B34471" s="503"/>
    </row>
    <row r="34472" spans="2:2">
      <c r="B34472" s="503"/>
    </row>
    <row r="34473" spans="2:2">
      <c r="B34473" s="503"/>
    </row>
    <row r="34474" spans="2:2">
      <c r="B34474" s="503"/>
    </row>
    <row r="34475" spans="2:2">
      <c r="B34475" s="503"/>
    </row>
    <row r="34476" spans="2:2">
      <c r="B34476" s="503"/>
    </row>
    <row r="34477" spans="2:2">
      <c r="B34477" s="503"/>
    </row>
    <row r="34478" spans="2:2">
      <c r="B34478" s="503"/>
    </row>
    <row r="34479" spans="2:2">
      <c r="B34479" s="503"/>
    </row>
    <row r="34480" spans="2:2">
      <c r="B34480" s="503"/>
    </row>
    <row r="34481" spans="2:2">
      <c r="B34481" s="503"/>
    </row>
    <row r="34482" spans="2:2">
      <c r="B34482" s="503"/>
    </row>
    <row r="34483" spans="2:2">
      <c r="B34483" s="503"/>
    </row>
    <row r="34484" spans="2:2">
      <c r="B34484" s="503"/>
    </row>
    <row r="34485" spans="2:2">
      <c r="B34485" s="503"/>
    </row>
    <row r="34486" spans="2:2">
      <c r="B34486" s="503"/>
    </row>
    <row r="34487" spans="2:2">
      <c r="B34487" s="503"/>
    </row>
    <row r="34488" spans="2:2">
      <c r="B34488" s="503"/>
    </row>
    <row r="34489" spans="2:2">
      <c r="B34489" s="503"/>
    </row>
    <row r="34490" spans="2:2">
      <c r="B34490" s="503"/>
    </row>
    <row r="34491" spans="2:2">
      <c r="B34491" s="503"/>
    </row>
    <row r="34492" spans="2:2">
      <c r="B34492" s="503"/>
    </row>
    <row r="34493" spans="2:2">
      <c r="B34493" s="503"/>
    </row>
    <row r="34494" spans="2:2">
      <c r="B34494" s="503"/>
    </row>
    <row r="34495" spans="2:2">
      <c r="B34495" s="503"/>
    </row>
    <row r="34496" spans="2:2">
      <c r="B34496" s="503"/>
    </row>
    <row r="34497" spans="2:2">
      <c r="B34497" s="503"/>
    </row>
    <row r="34498" spans="2:2">
      <c r="B34498" s="503"/>
    </row>
    <row r="34499" spans="2:2">
      <c r="B34499" s="503"/>
    </row>
    <row r="34500" spans="2:2">
      <c r="B34500" s="503"/>
    </row>
    <row r="34501" spans="2:2">
      <c r="B34501" s="503"/>
    </row>
    <row r="34502" spans="2:2">
      <c r="B34502" s="503"/>
    </row>
    <row r="34503" spans="2:2">
      <c r="B34503" s="503"/>
    </row>
    <row r="34504" spans="2:2">
      <c r="B34504" s="503"/>
    </row>
    <row r="34505" spans="2:2">
      <c r="B34505" s="503"/>
    </row>
    <row r="34506" spans="2:2">
      <c r="B34506" s="503"/>
    </row>
    <row r="34507" spans="2:2">
      <c r="B34507" s="503"/>
    </row>
    <row r="34508" spans="2:2">
      <c r="B34508" s="503"/>
    </row>
    <row r="34509" spans="2:2">
      <c r="B34509" s="503"/>
    </row>
    <row r="34510" spans="2:2">
      <c r="B34510" s="503"/>
    </row>
    <row r="34511" spans="2:2">
      <c r="B34511" s="503"/>
    </row>
    <row r="34512" spans="2:2">
      <c r="B34512" s="503"/>
    </row>
    <row r="34513" spans="2:2">
      <c r="B34513" s="503"/>
    </row>
    <row r="34514" spans="2:2">
      <c r="B34514" s="503"/>
    </row>
    <row r="34515" spans="2:2">
      <c r="B34515" s="503"/>
    </row>
    <row r="34516" spans="2:2">
      <c r="B34516" s="503"/>
    </row>
    <row r="34517" spans="2:2">
      <c r="B34517" s="503"/>
    </row>
    <row r="34518" spans="2:2">
      <c r="B34518" s="503"/>
    </row>
    <row r="34519" spans="2:2">
      <c r="B34519" s="503"/>
    </row>
    <row r="34520" spans="2:2">
      <c r="B34520" s="503"/>
    </row>
    <row r="34521" spans="2:2">
      <c r="B34521" s="503"/>
    </row>
    <row r="34522" spans="2:2">
      <c r="B34522" s="503"/>
    </row>
    <row r="34523" spans="2:2">
      <c r="B34523" s="503"/>
    </row>
    <row r="34524" spans="2:2">
      <c r="B34524" s="503"/>
    </row>
    <row r="34525" spans="2:2">
      <c r="B34525" s="503"/>
    </row>
    <row r="34526" spans="2:2">
      <c r="B34526" s="503"/>
    </row>
    <row r="34527" spans="2:2">
      <c r="B34527" s="503"/>
    </row>
    <row r="34528" spans="2:2">
      <c r="B34528" s="503"/>
    </row>
    <row r="34529" spans="2:2">
      <c r="B34529" s="503"/>
    </row>
    <row r="34530" spans="2:2">
      <c r="B34530" s="503"/>
    </row>
    <row r="34531" spans="2:2">
      <c r="B34531" s="503"/>
    </row>
    <row r="34532" spans="2:2">
      <c r="B34532" s="503"/>
    </row>
    <row r="34533" spans="2:2">
      <c r="B34533" s="503"/>
    </row>
    <row r="34534" spans="2:2">
      <c r="B34534" s="503"/>
    </row>
    <row r="34535" spans="2:2">
      <c r="B34535" s="503"/>
    </row>
    <row r="34536" spans="2:2">
      <c r="B34536" s="503"/>
    </row>
    <row r="34537" spans="2:2">
      <c r="B34537" s="503"/>
    </row>
    <row r="34538" spans="2:2">
      <c r="B34538" s="503"/>
    </row>
    <row r="34539" spans="2:2">
      <c r="B34539" s="503"/>
    </row>
    <row r="34540" spans="2:2">
      <c r="B34540" s="503"/>
    </row>
    <row r="34541" spans="2:2">
      <c r="B34541" s="503"/>
    </row>
    <row r="34542" spans="2:2">
      <c r="B34542" s="503"/>
    </row>
    <row r="34543" spans="2:2">
      <c r="B34543" s="503"/>
    </row>
    <row r="34544" spans="2:2">
      <c r="B34544" s="503"/>
    </row>
    <row r="34545" spans="2:2">
      <c r="B34545" s="503"/>
    </row>
    <row r="34546" spans="2:2">
      <c r="B34546" s="503"/>
    </row>
    <row r="34547" spans="2:2">
      <c r="B34547" s="503"/>
    </row>
    <row r="34548" spans="2:2">
      <c r="B34548" s="503"/>
    </row>
    <row r="34549" spans="2:2">
      <c r="B34549" s="503"/>
    </row>
    <row r="34550" spans="2:2">
      <c r="B34550" s="503"/>
    </row>
    <row r="34551" spans="2:2">
      <c r="B34551" s="503"/>
    </row>
    <row r="34552" spans="2:2">
      <c r="B34552" s="503"/>
    </row>
    <row r="34553" spans="2:2">
      <c r="B34553" s="503"/>
    </row>
    <row r="34554" spans="2:2">
      <c r="B34554" s="503"/>
    </row>
    <row r="34555" spans="2:2">
      <c r="B34555" s="503"/>
    </row>
    <row r="34556" spans="2:2">
      <c r="B34556" s="503"/>
    </row>
    <row r="34557" spans="2:2">
      <c r="B34557" s="503"/>
    </row>
    <row r="34558" spans="2:2">
      <c r="B34558" s="503"/>
    </row>
    <row r="34559" spans="2:2">
      <c r="B34559" s="503"/>
    </row>
    <row r="34560" spans="2:2">
      <c r="B34560" s="503"/>
    </row>
    <row r="34561" spans="2:2">
      <c r="B34561" s="503"/>
    </row>
    <row r="34562" spans="2:2">
      <c r="B34562" s="503"/>
    </row>
    <row r="34563" spans="2:2">
      <c r="B34563" s="503"/>
    </row>
    <row r="34564" spans="2:2">
      <c r="B34564" s="503"/>
    </row>
    <row r="34565" spans="2:2">
      <c r="B34565" s="503"/>
    </row>
    <row r="34566" spans="2:2">
      <c r="B34566" s="503"/>
    </row>
    <row r="34567" spans="2:2">
      <c r="B34567" s="503"/>
    </row>
    <row r="34568" spans="2:2">
      <c r="B34568" s="503"/>
    </row>
    <row r="34569" spans="2:2">
      <c r="B34569" s="503"/>
    </row>
    <row r="34570" spans="2:2">
      <c r="B34570" s="503"/>
    </row>
    <row r="34571" spans="2:2">
      <c r="B34571" s="503"/>
    </row>
    <row r="34572" spans="2:2">
      <c r="B34572" s="503"/>
    </row>
    <row r="34573" spans="2:2">
      <c r="B34573" s="503"/>
    </row>
    <row r="34574" spans="2:2">
      <c r="B34574" s="503"/>
    </row>
    <row r="34575" spans="2:2">
      <c r="B34575" s="503"/>
    </row>
    <row r="34576" spans="2:2">
      <c r="B34576" s="503"/>
    </row>
    <row r="34577" spans="2:2">
      <c r="B34577" s="503"/>
    </row>
    <row r="34578" spans="2:2">
      <c r="B34578" s="503"/>
    </row>
    <row r="34579" spans="2:2">
      <c r="B34579" s="503"/>
    </row>
    <row r="34580" spans="2:2">
      <c r="B34580" s="503"/>
    </row>
    <row r="34581" spans="2:2">
      <c r="B34581" s="503"/>
    </row>
    <row r="34582" spans="2:2">
      <c r="B34582" s="503"/>
    </row>
    <row r="34583" spans="2:2">
      <c r="B34583" s="503"/>
    </row>
    <row r="34584" spans="2:2">
      <c r="B34584" s="503"/>
    </row>
    <row r="34585" spans="2:2">
      <c r="B34585" s="503"/>
    </row>
    <row r="34586" spans="2:2">
      <c r="B34586" s="503"/>
    </row>
    <row r="34587" spans="2:2">
      <c r="B34587" s="503"/>
    </row>
    <row r="34588" spans="2:2">
      <c r="B34588" s="503"/>
    </row>
    <row r="34589" spans="2:2">
      <c r="B34589" s="503"/>
    </row>
    <row r="34590" spans="2:2">
      <c r="B34590" s="503"/>
    </row>
    <row r="34591" spans="2:2">
      <c r="B34591" s="503"/>
    </row>
    <row r="34592" spans="2:2">
      <c r="B34592" s="503"/>
    </row>
    <row r="34593" spans="2:2">
      <c r="B34593" s="503"/>
    </row>
    <row r="34594" spans="2:2">
      <c r="B34594" s="503"/>
    </row>
    <row r="34595" spans="2:2">
      <c r="B34595" s="503"/>
    </row>
    <row r="34596" spans="2:2">
      <c r="B34596" s="503"/>
    </row>
    <row r="34597" spans="2:2">
      <c r="B34597" s="503"/>
    </row>
    <row r="34598" spans="2:2">
      <c r="B34598" s="503"/>
    </row>
    <row r="34599" spans="2:2">
      <c r="B34599" s="503"/>
    </row>
    <row r="34600" spans="2:2">
      <c r="B34600" s="503"/>
    </row>
    <row r="34601" spans="2:2">
      <c r="B34601" s="503"/>
    </row>
    <row r="34602" spans="2:2">
      <c r="B34602" s="503"/>
    </row>
    <row r="34603" spans="2:2">
      <c r="B34603" s="503"/>
    </row>
    <row r="34604" spans="2:2">
      <c r="B34604" s="503"/>
    </row>
    <row r="34605" spans="2:2">
      <c r="B34605" s="503"/>
    </row>
    <row r="34606" spans="2:2">
      <c r="B34606" s="503"/>
    </row>
    <row r="34607" spans="2:2">
      <c r="B34607" s="503"/>
    </row>
    <row r="34608" spans="2:2">
      <c r="B34608" s="503"/>
    </row>
    <row r="34609" spans="2:2">
      <c r="B34609" s="503"/>
    </row>
    <row r="34610" spans="2:2">
      <c r="B34610" s="503"/>
    </row>
    <row r="34611" spans="2:2">
      <c r="B34611" s="503"/>
    </row>
    <row r="34612" spans="2:2">
      <c r="B34612" s="503"/>
    </row>
    <row r="34613" spans="2:2">
      <c r="B34613" s="503"/>
    </row>
    <row r="34614" spans="2:2">
      <c r="B34614" s="503"/>
    </row>
    <row r="34615" spans="2:2">
      <c r="B34615" s="503"/>
    </row>
    <row r="34616" spans="2:2">
      <c r="B34616" s="503"/>
    </row>
    <row r="34617" spans="2:2">
      <c r="B34617" s="503"/>
    </row>
    <row r="34618" spans="2:2">
      <c r="B34618" s="503"/>
    </row>
    <row r="34619" spans="2:2">
      <c r="B34619" s="503"/>
    </row>
    <row r="34620" spans="2:2">
      <c r="B34620" s="503"/>
    </row>
    <row r="34621" spans="2:2">
      <c r="B34621" s="503"/>
    </row>
    <row r="34622" spans="2:2">
      <c r="B34622" s="503"/>
    </row>
    <row r="34623" spans="2:2">
      <c r="B34623" s="503"/>
    </row>
    <row r="34624" spans="2:2">
      <c r="B34624" s="503"/>
    </row>
    <row r="34625" spans="2:2">
      <c r="B34625" s="503"/>
    </row>
    <row r="34626" spans="2:2">
      <c r="B34626" s="503"/>
    </row>
    <row r="34627" spans="2:2">
      <c r="B34627" s="503"/>
    </row>
    <row r="34628" spans="2:2">
      <c r="B34628" s="503"/>
    </row>
    <row r="34629" spans="2:2">
      <c r="B34629" s="503"/>
    </row>
    <row r="34630" spans="2:2">
      <c r="B34630" s="503"/>
    </row>
    <row r="34631" spans="2:2">
      <c r="B34631" s="503"/>
    </row>
    <row r="34632" spans="2:2">
      <c r="B34632" s="503"/>
    </row>
    <row r="34633" spans="2:2">
      <c r="B34633" s="503"/>
    </row>
    <row r="34634" spans="2:2">
      <c r="B34634" s="503"/>
    </row>
    <row r="34635" spans="2:2">
      <c r="B34635" s="503"/>
    </row>
    <row r="34636" spans="2:2">
      <c r="B34636" s="503"/>
    </row>
    <row r="34637" spans="2:2">
      <c r="B34637" s="503"/>
    </row>
    <row r="34638" spans="2:2">
      <c r="B34638" s="503"/>
    </row>
    <row r="34639" spans="2:2">
      <c r="B34639" s="503"/>
    </row>
    <row r="34640" spans="2:2">
      <c r="B34640" s="503"/>
    </row>
    <row r="34641" spans="2:2">
      <c r="B34641" s="503"/>
    </row>
    <row r="34642" spans="2:2">
      <c r="B34642" s="503"/>
    </row>
    <row r="34643" spans="2:2">
      <c r="B34643" s="503"/>
    </row>
    <row r="34644" spans="2:2">
      <c r="B34644" s="503"/>
    </row>
    <row r="34645" spans="2:2">
      <c r="B34645" s="503"/>
    </row>
    <row r="34646" spans="2:2">
      <c r="B34646" s="503"/>
    </row>
    <row r="34647" spans="2:2">
      <c r="B34647" s="503"/>
    </row>
    <row r="34648" spans="2:2">
      <c r="B34648" s="503"/>
    </row>
    <row r="34649" spans="2:2">
      <c r="B34649" s="503"/>
    </row>
    <row r="34650" spans="2:2">
      <c r="B34650" s="503"/>
    </row>
    <row r="34651" spans="2:2">
      <c r="B34651" s="503"/>
    </row>
    <row r="34652" spans="2:2">
      <c r="B34652" s="503"/>
    </row>
    <row r="34653" spans="2:2">
      <c r="B34653" s="503"/>
    </row>
    <row r="34654" spans="2:2">
      <c r="B34654" s="503"/>
    </row>
    <row r="34655" spans="2:2">
      <c r="B34655" s="503"/>
    </row>
    <row r="34656" spans="2:2">
      <c r="B34656" s="503"/>
    </row>
    <row r="34657" spans="2:2">
      <c r="B34657" s="503"/>
    </row>
    <row r="34658" spans="2:2">
      <c r="B34658" s="503"/>
    </row>
    <row r="34659" spans="2:2">
      <c r="B34659" s="503"/>
    </row>
    <row r="34660" spans="2:2">
      <c r="B34660" s="503"/>
    </row>
    <row r="34661" spans="2:2">
      <c r="B34661" s="503"/>
    </row>
    <row r="34662" spans="2:2">
      <c r="B34662" s="503"/>
    </row>
    <row r="34663" spans="2:2">
      <c r="B34663" s="503"/>
    </row>
    <row r="34664" spans="2:2">
      <c r="B34664" s="503"/>
    </row>
    <row r="34665" spans="2:2">
      <c r="B34665" s="503"/>
    </row>
    <row r="34666" spans="2:2">
      <c r="B34666" s="503"/>
    </row>
    <row r="34667" spans="2:2">
      <c r="B34667" s="503"/>
    </row>
    <row r="34668" spans="2:2">
      <c r="B34668" s="503"/>
    </row>
    <row r="34669" spans="2:2">
      <c r="B34669" s="503"/>
    </row>
    <row r="34670" spans="2:2">
      <c r="B34670" s="503"/>
    </row>
    <row r="34671" spans="2:2">
      <c r="B34671" s="503"/>
    </row>
    <row r="34672" spans="2:2">
      <c r="B34672" s="503"/>
    </row>
    <row r="34673" spans="2:2">
      <c r="B34673" s="503"/>
    </row>
    <row r="34674" spans="2:2">
      <c r="B34674" s="503"/>
    </row>
    <row r="34675" spans="2:2">
      <c r="B34675" s="503"/>
    </row>
    <row r="34676" spans="2:2">
      <c r="B34676" s="503"/>
    </row>
    <row r="34677" spans="2:2">
      <c r="B34677" s="503"/>
    </row>
    <row r="34678" spans="2:2">
      <c r="B34678" s="503"/>
    </row>
    <row r="34679" spans="2:2">
      <c r="B34679" s="503"/>
    </row>
    <row r="34680" spans="2:2">
      <c r="B34680" s="503"/>
    </row>
    <row r="34681" spans="2:2">
      <c r="B34681" s="503"/>
    </row>
    <row r="34682" spans="2:2">
      <c r="B34682" s="503"/>
    </row>
    <row r="34683" spans="2:2">
      <c r="B34683" s="503"/>
    </row>
    <row r="34684" spans="2:2">
      <c r="B34684" s="503"/>
    </row>
    <row r="34685" spans="2:2">
      <c r="B34685" s="503"/>
    </row>
    <row r="34686" spans="2:2">
      <c r="B34686" s="503"/>
    </row>
    <row r="34687" spans="2:2">
      <c r="B34687" s="503"/>
    </row>
    <row r="34688" spans="2:2">
      <c r="B34688" s="503"/>
    </row>
    <row r="34689" spans="2:2">
      <c r="B34689" s="503"/>
    </row>
    <row r="34690" spans="2:2">
      <c r="B34690" s="503"/>
    </row>
    <row r="34691" spans="2:2">
      <c r="B34691" s="503"/>
    </row>
    <row r="34692" spans="2:2">
      <c r="B34692" s="503"/>
    </row>
    <row r="34693" spans="2:2">
      <c r="B34693" s="503"/>
    </row>
    <row r="34694" spans="2:2">
      <c r="B34694" s="503"/>
    </row>
    <row r="34695" spans="2:2">
      <c r="B34695" s="503"/>
    </row>
    <row r="34696" spans="2:2">
      <c r="B34696" s="503"/>
    </row>
    <row r="34697" spans="2:2">
      <c r="B34697" s="503"/>
    </row>
    <row r="34698" spans="2:2">
      <c r="B34698" s="503"/>
    </row>
    <row r="34699" spans="2:2">
      <c r="B34699" s="503"/>
    </row>
    <row r="34700" spans="2:2">
      <c r="B34700" s="503"/>
    </row>
    <row r="34701" spans="2:2">
      <c r="B34701" s="503"/>
    </row>
    <row r="34702" spans="2:2">
      <c r="B34702" s="503"/>
    </row>
    <row r="34703" spans="2:2">
      <c r="B34703" s="503"/>
    </row>
    <row r="34704" spans="2:2">
      <c r="B34704" s="503"/>
    </row>
    <row r="34705" spans="2:2">
      <c r="B34705" s="503"/>
    </row>
    <row r="34706" spans="2:2">
      <c r="B34706" s="503"/>
    </row>
    <row r="34707" spans="2:2">
      <c r="B34707" s="503"/>
    </row>
    <row r="34708" spans="2:2">
      <c r="B34708" s="503"/>
    </row>
    <row r="34709" spans="2:2">
      <c r="B34709" s="503"/>
    </row>
    <row r="34710" spans="2:2">
      <c r="B34710" s="503"/>
    </row>
    <row r="34711" spans="2:2">
      <c r="B34711" s="503"/>
    </row>
    <row r="34712" spans="2:2">
      <c r="B34712" s="503"/>
    </row>
    <row r="34713" spans="2:2">
      <c r="B34713" s="503"/>
    </row>
    <row r="34714" spans="2:2">
      <c r="B34714" s="503"/>
    </row>
    <row r="34715" spans="2:2">
      <c r="B34715" s="503"/>
    </row>
    <row r="34716" spans="2:2">
      <c r="B34716" s="503"/>
    </row>
    <row r="34717" spans="2:2">
      <c r="B34717" s="503"/>
    </row>
    <row r="34718" spans="2:2">
      <c r="B34718" s="503"/>
    </row>
    <row r="34719" spans="2:2">
      <c r="B34719" s="503"/>
    </row>
    <row r="34720" spans="2:2">
      <c r="B34720" s="503"/>
    </row>
    <row r="34721" spans="2:2">
      <c r="B34721" s="503"/>
    </row>
    <row r="34722" spans="2:2">
      <c r="B34722" s="503"/>
    </row>
    <row r="34723" spans="2:2">
      <c r="B34723" s="503"/>
    </row>
    <row r="34724" spans="2:2">
      <c r="B34724" s="503"/>
    </row>
    <row r="34725" spans="2:2">
      <c r="B34725" s="503"/>
    </row>
    <row r="34726" spans="2:2">
      <c r="B34726" s="503"/>
    </row>
    <row r="34727" spans="2:2">
      <c r="B34727" s="503"/>
    </row>
    <row r="34728" spans="2:2">
      <c r="B34728" s="503"/>
    </row>
    <row r="34729" spans="2:2">
      <c r="B34729" s="503"/>
    </row>
    <row r="34730" spans="2:2">
      <c r="B34730" s="503"/>
    </row>
    <row r="34731" spans="2:2">
      <c r="B34731" s="503"/>
    </row>
    <row r="34732" spans="2:2">
      <c r="B34732" s="503"/>
    </row>
    <row r="34733" spans="2:2">
      <c r="B34733" s="503"/>
    </row>
    <row r="34734" spans="2:2">
      <c r="B34734" s="503"/>
    </row>
    <row r="34735" spans="2:2">
      <c r="B34735" s="503"/>
    </row>
    <row r="34736" spans="2:2">
      <c r="B34736" s="503"/>
    </row>
    <row r="34737" spans="2:2">
      <c r="B34737" s="503"/>
    </row>
    <row r="34738" spans="2:2">
      <c r="B34738" s="503"/>
    </row>
    <row r="34739" spans="2:2">
      <c r="B34739" s="503"/>
    </row>
    <row r="34740" spans="2:2">
      <c r="B34740" s="503"/>
    </row>
    <row r="34741" spans="2:2">
      <c r="B34741" s="503"/>
    </row>
    <row r="34742" spans="2:2">
      <c r="B34742" s="503"/>
    </row>
    <row r="34743" spans="2:2">
      <c r="B34743" s="503"/>
    </row>
    <row r="34744" spans="2:2">
      <c r="B34744" s="503"/>
    </row>
    <row r="34745" spans="2:2">
      <c r="B34745" s="503"/>
    </row>
    <row r="34746" spans="2:2">
      <c r="B34746" s="503"/>
    </row>
    <row r="34747" spans="2:2">
      <c r="B34747" s="503"/>
    </row>
    <row r="34748" spans="2:2">
      <c r="B34748" s="503"/>
    </row>
    <row r="34749" spans="2:2">
      <c r="B34749" s="503"/>
    </row>
    <row r="34750" spans="2:2">
      <c r="B34750" s="503"/>
    </row>
    <row r="34751" spans="2:2">
      <c r="B34751" s="503"/>
    </row>
    <row r="34752" spans="2:2">
      <c r="B34752" s="503"/>
    </row>
    <row r="34753" spans="2:2">
      <c r="B34753" s="503"/>
    </row>
    <row r="34754" spans="2:2">
      <c r="B34754" s="503"/>
    </row>
    <row r="34755" spans="2:2">
      <c r="B34755" s="503"/>
    </row>
    <row r="34756" spans="2:2">
      <c r="B34756" s="503"/>
    </row>
    <row r="34757" spans="2:2">
      <c r="B34757" s="503"/>
    </row>
    <row r="34758" spans="2:2">
      <c r="B34758" s="503"/>
    </row>
    <row r="34759" spans="2:2">
      <c r="B34759" s="503"/>
    </row>
    <row r="34760" spans="2:2">
      <c r="B34760" s="503"/>
    </row>
    <row r="34761" spans="2:2">
      <c r="B34761" s="503"/>
    </row>
    <row r="34762" spans="2:2">
      <c r="B34762" s="503"/>
    </row>
    <row r="34763" spans="2:2">
      <c r="B34763" s="503"/>
    </row>
    <row r="34764" spans="2:2">
      <c r="B34764" s="503"/>
    </row>
    <row r="34765" spans="2:2">
      <c r="B34765" s="503"/>
    </row>
    <row r="34766" spans="2:2">
      <c r="B34766" s="503"/>
    </row>
    <row r="34767" spans="2:2">
      <c r="B34767" s="503"/>
    </row>
    <row r="34768" spans="2:2">
      <c r="B34768" s="503"/>
    </row>
    <row r="34769" spans="2:2">
      <c r="B34769" s="503"/>
    </row>
    <row r="34770" spans="2:2">
      <c r="B34770" s="503"/>
    </row>
    <row r="34771" spans="2:2">
      <c r="B34771" s="503"/>
    </row>
    <row r="34772" spans="2:2">
      <c r="B34772" s="503"/>
    </row>
    <row r="34773" spans="2:2">
      <c r="B34773" s="503"/>
    </row>
    <row r="34774" spans="2:2">
      <c r="B34774" s="503"/>
    </row>
    <row r="34775" spans="2:2">
      <c r="B34775" s="503"/>
    </row>
    <row r="34776" spans="2:2">
      <c r="B34776" s="503"/>
    </row>
    <row r="34777" spans="2:2">
      <c r="B34777" s="503"/>
    </row>
    <row r="34778" spans="2:2">
      <c r="B34778" s="503"/>
    </row>
    <row r="34779" spans="2:2">
      <c r="B34779" s="503"/>
    </row>
    <row r="34780" spans="2:2">
      <c r="B34780" s="503"/>
    </row>
    <row r="34781" spans="2:2">
      <c r="B34781" s="503"/>
    </row>
    <row r="34782" spans="2:2">
      <c r="B34782" s="503"/>
    </row>
    <row r="34783" spans="2:2">
      <c r="B34783" s="503"/>
    </row>
    <row r="34784" spans="2:2">
      <c r="B34784" s="503"/>
    </row>
    <row r="34785" spans="2:2">
      <c r="B34785" s="503"/>
    </row>
    <row r="34786" spans="2:2">
      <c r="B34786" s="503"/>
    </row>
    <row r="34787" spans="2:2">
      <c r="B34787" s="503"/>
    </row>
    <row r="34788" spans="2:2">
      <c r="B34788" s="503"/>
    </row>
    <row r="34789" spans="2:2">
      <c r="B34789" s="503"/>
    </row>
    <row r="34790" spans="2:2">
      <c r="B34790" s="503"/>
    </row>
    <row r="34791" spans="2:2">
      <c r="B34791" s="503"/>
    </row>
    <row r="34792" spans="2:2">
      <c r="B34792" s="503"/>
    </row>
    <row r="34793" spans="2:2">
      <c r="B34793" s="503"/>
    </row>
    <row r="34794" spans="2:2">
      <c r="B34794" s="503"/>
    </row>
    <row r="34795" spans="2:2">
      <c r="B34795" s="503"/>
    </row>
    <row r="34796" spans="2:2">
      <c r="B34796" s="503"/>
    </row>
    <row r="34797" spans="2:2">
      <c r="B34797" s="503"/>
    </row>
    <row r="34798" spans="2:2">
      <c r="B34798" s="503"/>
    </row>
    <row r="34799" spans="2:2">
      <c r="B34799" s="503"/>
    </row>
    <row r="34800" spans="2:2">
      <c r="B34800" s="503"/>
    </row>
    <row r="34801" spans="2:2">
      <c r="B34801" s="503"/>
    </row>
    <row r="34802" spans="2:2">
      <c r="B34802" s="503"/>
    </row>
    <row r="34803" spans="2:2">
      <c r="B34803" s="503"/>
    </row>
    <row r="34804" spans="2:2">
      <c r="B34804" s="503"/>
    </row>
    <row r="34805" spans="2:2">
      <c r="B34805" s="503"/>
    </row>
    <row r="34806" spans="2:2">
      <c r="B34806" s="503"/>
    </row>
    <row r="34807" spans="2:2">
      <c r="B34807" s="503"/>
    </row>
    <row r="34808" spans="2:2">
      <c r="B34808" s="503"/>
    </row>
    <row r="34809" spans="2:2">
      <c r="B34809" s="503"/>
    </row>
    <row r="34810" spans="2:2">
      <c r="B34810" s="503"/>
    </row>
    <row r="34811" spans="2:2">
      <c r="B34811" s="503"/>
    </row>
    <row r="34812" spans="2:2">
      <c r="B34812" s="503"/>
    </row>
    <row r="34813" spans="2:2">
      <c r="B34813" s="503"/>
    </row>
    <row r="34814" spans="2:2">
      <c r="B34814" s="503"/>
    </row>
    <row r="34815" spans="2:2">
      <c r="B34815" s="503"/>
    </row>
    <row r="34816" spans="2:2">
      <c r="B34816" s="503"/>
    </row>
    <row r="34817" spans="2:2">
      <c r="B34817" s="503"/>
    </row>
    <row r="34818" spans="2:2">
      <c r="B34818" s="503"/>
    </row>
    <row r="34819" spans="2:2">
      <c r="B34819" s="503"/>
    </row>
    <row r="34820" spans="2:2">
      <c r="B34820" s="503"/>
    </row>
    <row r="34821" spans="2:2">
      <c r="B34821" s="503"/>
    </row>
    <row r="34822" spans="2:2">
      <c r="B34822" s="503"/>
    </row>
    <row r="34823" spans="2:2">
      <c r="B34823" s="503"/>
    </row>
    <row r="34824" spans="2:2">
      <c r="B34824" s="503"/>
    </row>
    <row r="34825" spans="2:2">
      <c r="B34825" s="503"/>
    </row>
    <row r="34826" spans="2:2">
      <c r="B34826" s="503"/>
    </row>
    <row r="34827" spans="2:2">
      <c r="B34827" s="503"/>
    </row>
    <row r="34828" spans="2:2">
      <c r="B34828" s="503"/>
    </row>
    <row r="34829" spans="2:2">
      <c r="B34829" s="503"/>
    </row>
    <row r="34830" spans="2:2">
      <c r="B34830" s="503"/>
    </row>
    <row r="34831" spans="2:2">
      <c r="B34831" s="503"/>
    </row>
    <row r="34832" spans="2:2">
      <c r="B34832" s="503"/>
    </row>
    <row r="34833" spans="2:2">
      <c r="B34833" s="503"/>
    </row>
    <row r="34834" spans="2:2">
      <c r="B34834" s="503"/>
    </row>
    <row r="34835" spans="2:2">
      <c r="B34835" s="503"/>
    </row>
    <row r="34836" spans="2:2">
      <c r="B34836" s="503"/>
    </row>
    <row r="34837" spans="2:2">
      <c r="B34837" s="503"/>
    </row>
    <row r="34838" spans="2:2">
      <c r="B34838" s="503"/>
    </row>
    <row r="34839" spans="2:2">
      <c r="B34839" s="503"/>
    </row>
    <row r="34840" spans="2:2">
      <c r="B34840" s="503"/>
    </row>
    <row r="34841" spans="2:2">
      <c r="B34841" s="503"/>
    </row>
    <row r="34842" spans="2:2">
      <c r="B34842" s="503"/>
    </row>
    <row r="34843" spans="2:2">
      <c r="B34843" s="503"/>
    </row>
    <row r="34844" spans="2:2">
      <c r="B34844" s="503"/>
    </row>
    <row r="34845" spans="2:2">
      <c r="B34845" s="503"/>
    </row>
    <row r="34846" spans="2:2">
      <c r="B34846" s="503"/>
    </row>
    <row r="34847" spans="2:2">
      <c r="B34847" s="503"/>
    </row>
    <row r="34848" spans="2:2">
      <c r="B34848" s="503"/>
    </row>
    <row r="34849" spans="2:2">
      <c r="B34849" s="503"/>
    </row>
    <row r="34850" spans="2:2">
      <c r="B34850" s="503"/>
    </row>
    <row r="34851" spans="2:2">
      <c r="B34851" s="503"/>
    </row>
    <row r="34852" spans="2:2">
      <c r="B34852" s="503"/>
    </row>
    <row r="34853" spans="2:2">
      <c r="B34853" s="503"/>
    </row>
    <row r="34854" spans="2:2">
      <c r="B34854" s="503"/>
    </row>
    <row r="34855" spans="2:2">
      <c r="B34855" s="503"/>
    </row>
    <row r="34856" spans="2:2">
      <c r="B34856" s="503"/>
    </row>
    <row r="34857" spans="2:2">
      <c r="B34857" s="503"/>
    </row>
    <row r="34858" spans="2:2">
      <c r="B34858" s="503"/>
    </row>
    <row r="34859" spans="2:2">
      <c r="B34859" s="503"/>
    </row>
    <row r="34860" spans="2:2">
      <c r="B34860" s="503"/>
    </row>
    <row r="34861" spans="2:2">
      <c r="B34861" s="503"/>
    </row>
    <row r="34862" spans="2:2">
      <c r="B34862" s="503"/>
    </row>
    <row r="34863" spans="2:2">
      <c r="B34863" s="503"/>
    </row>
    <row r="34864" spans="2:2">
      <c r="B34864" s="503"/>
    </row>
    <row r="34865" spans="2:2">
      <c r="B34865" s="503"/>
    </row>
    <row r="34866" spans="2:2">
      <c r="B34866" s="503"/>
    </row>
    <row r="34867" spans="2:2">
      <c r="B34867" s="503"/>
    </row>
    <row r="34868" spans="2:2">
      <c r="B34868" s="503"/>
    </row>
    <row r="34869" spans="2:2">
      <c r="B34869" s="503"/>
    </row>
    <row r="34870" spans="2:2">
      <c r="B34870" s="503"/>
    </row>
    <row r="34871" spans="2:2">
      <c r="B34871" s="503"/>
    </row>
    <row r="34872" spans="2:2">
      <c r="B34872" s="503"/>
    </row>
    <row r="34873" spans="2:2">
      <c r="B34873" s="503"/>
    </row>
    <row r="34874" spans="2:2">
      <c r="B34874" s="503"/>
    </row>
    <row r="34875" spans="2:2">
      <c r="B34875" s="503"/>
    </row>
    <row r="34876" spans="2:2">
      <c r="B34876" s="503"/>
    </row>
    <row r="34877" spans="2:2">
      <c r="B34877" s="503"/>
    </row>
    <row r="34878" spans="2:2">
      <c r="B34878" s="503"/>
    </row>
    <row r="34879" spans="2:2">
      <c r="B34879" s="503"/>
    </row>
    <row r="34880" spans="2:2">
      <c r="B34880" s="503"/>
    </row>
    <row r="34881" spans="2:2">
      <c r="B34881" s="503"/>
    </row>
    <row r="34882" spans="2:2">
      <c r="B34882" s="503"/>
    </row>
    <row r="34883" spans="2:2">
      <c r="B34883" s="503"/>
    </row>
    <row r="34884" spans="2:2">
      <c r="B34884" s="503"/>
    </row>
    <row r="34885" spans="2:2">
      <c r="B34885" s="503"/>
    </row>
    <row r="34886" spans="2:2">
      <c r="B34886" s="503"/>
    </row>
    <row r="34887" spans="2:2">
      <c r="B34887" s="503"/>
    </row>
    <row r="34888" spans="2:2">
      <c r="B34888" s="503"/>
    </row>
    <row r="34889" spans="2:2">
      <c r="B34889" s="503"/>
    </row>
    <row r="34890" spans="2:2">
      <c r="B34890" s="503"/>
    </row>
    <row r="34891" spans="2:2">
      <c r="B34891" s="503"/>
    </row>
    <row r="34892" spans="2:2">
      <c r="B34892" s="503"/>
    </row>
    <row r="34893" spans="2:2">
      <c r="B34893" s="503"/>
    </row>
    <row r="34894" spans="2:2">
      <c r="B34894" s="503"/>
    </row>
    <row r="34895" spans="2:2">
      <c r="B34895" s="503"/>
    </row>
    <row r="34896" spans="2:2">
      <c r="B34896" s="503"/>
    </row>
    <row r="34897" spans="2:2">
      <c r="B34897" s="503"/>
    </row>
    <row r="34898" spans="2:2">
      <c r="B34898" s="503"/>
    </row>
    <row r="34899" spans="2:2">
      <c r="B34899" s="503"/>
    </row>
    <row r="34900" spans="2:2">
      <c r="B34900" s="503"/>
    </row>
    <row r="34901" spans="2:2">
      <c r="B34901" s="503"/>
    </row>
    <row r="34902" spans="2:2">
      <c r="B34902" s="503"/>
    </row>
    <row r="34903" spans="2:2">
      <c r="B34903" s="503"/>
    </row>
    <row r="34904" spans="2:2">
      <c r="B34904" s="503"/>
    </row>
    <row r="34905" spans="2:2">
      <c r="B34905" s="503"/>
    </row>
    <row r="34906" spans="2:2">
      <c r="B34906" s="503"/>
    </row>
    <row r="34907" spans="2:2">
      <c r="B34907" s="503"/>
    </row>
    <row r="34908" spans="2:2">
      <c r="B34908" s="503"/>
    </row>
    <row r="34909" spans="2:2">
      <c r="B34909" s="503"/>
    </row>
    <row r="34910" spans="2:2">
      <c r="B34910" s="503"/>
    </row>
    <row r="34911" spans="2:2">
      <c r="B34911" s="503"/>
    </row>
    <row r="34912" spans="2:2">
      <c r="B34912" s="503"/>
    </row>
    <row r="34913" spans="2:2">
      <c r="B34913" s="503"/>
    </row>
    <row r="34914" spans="2:2">
      <c r="B34914" s="503"/>
    </row>
    <row r="34915" spans="2:2">
      <c r="B34915" s="503"/>
    </row>
    <row r="34916" spans="2:2">
      <c r="B34916" s="503"/>
    </row>
    <row r="34917" spans="2:2">
      <c r="B34917" s="503"/>
    </row>
    <row r="34918" spans="2:2">
      <c r="B34918" s="503"/>
    </row>
    <row r="34919" spans="2:2">
      <c r="B34919" s="503"/>
    </row>
    <row r="34920" spans="2:2">
      <c r="B34920" s="503"/>
    </row>
    <row r="34921" spans="2:2">
      <c r="B34921" s="503"/>
    </row>
    <row r="34922" spans="2:2">
      <c r="B34922" s="503"/>
    </row>
    <row r="34923" spans="2:2">
      <c r="B34923" s="503"/>
    </row>
    <row r="34924" spans="2:2">
      <c r="B34924" s="503"/>
    </row>
    <row r="34925" spans="2:2">
      <c r="B34925" s="503"/>
    </row>
    <row r="34926" spans="2:2">
      <c r="B34926" s="503"/>
    </row>
    <row r="34927" spans="2:2">
      <c r="B34927" s="503"/>
    </row>
    <row r="34928" spans="2:2">
      <c r="B34928" s="503"/>
    </row>
    <row r="34929" spans="2:2">
      <c r="B34929" s="503"/>
    </row>
    <row r="34930" spans="2:2">
      <c r="B34930" s="503"/>
    </row>
    <row r="34931" spans="2:2">
      <c r="B34931" s="503"/>
    </row>
    <row r="34932" spans="2:2">
      <c r="B34932" s="503"/>
    </row>
    <row r="34933" spans="2:2">
      <c r="B34933" s="503"/>
    </row>
    <row r="34934" spans="2:2">
      <c r="B34934" s="503"/>
    </row>
    <row r="34935" spans="2:2">
      <c r="B34935" s="503"/>
    </row>
    <row r="34936" spans="2:2">
      <c r="B34936" s="503"/>
    </row>
    <row r="34937" spans="2:2">
      <c r="B34937" s="503"/>
    </row>
    <row r="34938" spans="2:2">
      <c r="B34938" s="503"/>
    </row>
    <row r="34939" spans="2:2">
      <c r="B34939" s="503"/>
    </row>
    <row r="34940" spans="2:2">
      <c r="B34940" s="503"/>
    </row>
    <row r="34941" spans="2:2">
      <c r="B34941" s="503"/>
    </row>
    <row r="34942" spans="2:2">
      <c r="B34942" s="503"/>
    </row>
    <row r="34943" spans="2:2">
      <c r="B34943" s="503"/>
    </row>
    <row r="34944" spans="2:2">
      <c r="B34944" s="503"/>
    </row>
    <row r="34945" spans="2:2">
      <c r="B34945" s="503"/>
    </row>
    <row r="34946" spans="2:2">
      <c r="B34946" s="503"/>
    </row>
    <row r="34947" spans="2:2">
      <c r="B34947" s="503"/>
    </row>
    <row r="34948" spans="2:2">
      <c r="B34948" s="503"/>
    </row>
    <row r="34949" spans="2:2">
      <c r="B34949" s="503"/>
    </row>
    <row r="34950" spans="2:2">
      <c r="B34950" s="503"/>
    </row>
    <row r="34951" spans="2:2">
      <c r="B34951" s="503"/>
    </row>
    <row r="34952" spans="2:2">
      <c r="B34952" s="503"/>
    </row>
    <row r="34953" spans="2:2">
      <c r="B34953" s="503"/>
    </row>
    <row r="34954" spans="2:2">
      <c r="B34954" s="503"/>
    </row>
    <row r="34955" spans="2:2">
      <c r="B34955" s="503"/>
    </row>
    <row r="34956" spans="2:2">
      <c r="B34956" s="503"/>
    </row>
    <row r="34957" spans="2:2">
      <c r="B34957" s="503"/>
    </row>
    <row r="34958" spans="2:2">
      <c r="B34958" s="503"/>
    </row>
    <row r="34959" spans="2:2">
      <c r="B34959" s="503"/>
    </row>
    <row r="34960" spans="2:2">
      <c r="B34960" s="503"/>
    </row>
    <row r="34961" spans="2:2">
      <c r="B34961" s="503"/>
    </row>
    <row r="34962" spans="2:2">
      <c r="B34962" s="503"/>
    </row>
    <row r="34963" spans="2:2">
      <c r="B34963" s="503"/>
    </row>
    <row r="34964" spans="2:2">
      <c r="B34964" s="503"/>
    </row>
    <row r="34965" spans="2:2">
      <c r="B34965" s="503"/>
    </row>
    <row r="34966" spans="2:2">
      <c r="B34966" s="503"/>
    </row>
    <row r="34967" spans="2:2">
      <c r="B34967" s="503"/>
    </row>
    <row r="34968" spans="2:2">
      <c r="B34968" s="503"/>
    </row>
    <row r="34969" spans="2:2">
      <c r="B34969" s="503"/>
    </row>
    <row r="34970" spans="2:2">
      <c r="B34970" s="503"/>
    </row>
    <row r="34971" spans="2:2">
      <c r="B34971" s="503"/>
    </row>
    <row r="34972" spans="2:2">
      <c r="B34972" s="503"/>
    </row>
    <row r="34973" spans="2:2">
      <c r="B34973" s="503"/>
    </row>
    <row r="34974" spans="2:2">
      <c r="B34974" s="503"/>
    </row>
    <row r="34975" spans="2:2">
      <c r="B34975" s="503"/>
    </row>
    <row r="34976" spans="2:2">
      <c r="B34976" s="503"/>
    </row>
    <row r="34977" spans="2:2">
      <c r="B34977" s="503"/>
    </row>
    <row r="34978" spans="2:2">
      <c r="B34978" s="503"/>
    </row>
    <row r="34979" spans="2:2">
      <c r="B34979" s="503"/>
    </row>
    <row r="34980" spans="2:2">
      <c r="B34980" s="503"/>
    </row>
    <row r="34981" spans="2:2">
      <c r="B34981" s="503"/>
    </row>
    <row r="34982" spans="2:2">
      <c r="B34982" s="503"/>
    </row>
    <row r="34983" spans="2:2">
      <c r="B34983" s="503"/>
    </row>
    <row r="34984" spans="2:2">
      <c r="B34984" s="503"/>
    </row>
    <row r="34985" spans="2:2">
      <c r="B34985" s="503"/>
    </row>
    <row r="34986" spans="2:2">
      <c r="B34986" s="503"/>
    </row>
    <row r="34987" spans="2:2">
      <c r="B34987" s="503"/>
    </row>
    <row r="34988" spans="2:2">
      <c r="B34988" s="503"/>
    </row>
    <row r="34989" spans="2:2">
      <c r="B34989" s="503"/>
    </row>
    <row r="34990" spans="2:2">
      <c r="B34990" s="503"/>
    </row>
    <row r="34991" spans="2:2">
      <c r="B34991" s="503"/>
    </row>
    <row r="34992" spans="2:2">
      <c r="B34992" s="503"/>
    </row>
    <row r="34993" spans="2:2">
      <c r="B34993" s="503"/>
    </row>
    <row r="34994" spans="2:2">
      <c r="B34994" s="503"/>
    </row>
    <row r="34995" spans="2:2">
      <c r="B34995" s="503"/>
    </row>
    <row r="34996" spans="2:2">
      <c r="B34996" s="503"/>
    </row>
    <row r="34997" spans="2:2">
      <c r="B34997" s="503"/>
    </row>
    <row r="34998" spans="2:2">
      <c r="B34998" s="503"/>
    </row>
    <row r="34999" spans="2:2">
      <c r="B34999" s="503"/>
    </row>
    <row r="35000" spans="2:2">
      <c r="B35000" s="503"/>
    </row>
    <row r="35001" spans="2:2">
      <c r="B35001" s="503"/>
    </row>
    <row r="35002" spans="2:2">
      <c r="B35002" s="503"/>
    </row>
    <row r="35003" spans="2:2">
      <c r="B35003" s="503"/>
    </row>
    <row r="35004" spans="2:2">
      <c r="B35004" s="503"/>
    </row>
    <row r="35005" spans="2:2">
      <c r="B35005" s="503"/>
    </row>
    <row r="35006" spans="2:2">
      <c r="B35006" s="503"/>
    </row>
    <row r="35007" spans="2:2">
      <c r="B35007" s="503"/>
    </row>
    <row r="35008" spans="2:2">
      <c r="B35008" s="503"/>
    </row>
    <row r="35009" spans="2:2">
      <c r="B35009" s="503"/>
    </row>
    <row r="35010" spans="2:2">
      <c r="B35010" s="503"/>
    </row>
    <row r="35011" spans="2:2">
      <c r="B35011" s="503"/>
    </row>
    <row r="35012" spans="2:2">
      <c r="B35012" s="503"/>
    </row>
    <row r="35013" spans="2:2">
      <c r="B35013" s="503"/>
    </row>
    <row r="35014" spans="2:2">
      <c r="B35014" s="503"/>
    </row>
    <row r="35015" spans="2:2">
      <c r="B35015" s="503"/>
    </row>
    <row r="35016" spans="2:2">
      <c r="B35016" s="503"/>
    </row>
    <row r="35017" spans="2:2">
      <c r="B35017" s="503"/>
    </row>
    <row r="35018" spans="2:2">
      <c r="B35018" s="503"/>
    </row>
    <row r="35019" spans="2:2">
      <c r="B35019" s="503"/>
    </row>
    <row r="35020" spans="2:2">
      <c r="B35020" s="503"/>
    </row>
    <row r="35021" spans="2:2">
      <c r="B35021" s="503"/>
    </row>
    <row r="35022" spans="2:2">
      <c r="B35022" s="503"/>
    </row>
    <row r="35023" spans="2:2">
      <c r="B35023" s="503"/>
    </row>
    <row r="35024" spans="2:2">
      <c r="B35024" s="503"/>
    </row>
    <row r="35025" spans="2:2">
      <c r="B35025" s="503"/>
    </row>
    <row r="35026" spans="2:2">
      <c r="B35026" s="503"/>
    </row>
    <row r="35027" spans="2:2">
      <c r="B35027" s="503"/>
    </row>
    <row r="35028" spans="2:2">
      <c r="B35028" s="503"/>
    </row>
    <row r="35029" spans="2:2">
      <c r="B35029" s="503"/>
    </row>
    <row r="35030" spans="2:2">
      <c r="B35030" s="503"/>
    </row>
    <row r="35031" spans="2:2">
      <c r="B35031" s="503"/>
    </row>
    <row r="35032" spans="2:2">
      <c r="B35032" s="503"/>
    </row>
    <row r="35033" spans="2:2">
      <c r="B35033" s="503"/>
    </row>
    <row r="35034" spans="2:2">
      <c r="B35034" s="503"/>
    </row>
    <row r="35035" spans="2:2">
      <c r="B35035" s="503"/>
    </row>
    <row r="35036" spans="2:2">
      <c r="B35036" s="503"/>
    </row>
    <row r="35037" spans="2:2">
      <c r="B35037" s="503"/>
    </row>
    <row r="35038" spans="2:2">
      <c r="B35038" s="503"/>
    </row>
    <row r="35039" spans="2:2">
      <c r="B35039" s="503"/>
    </row>
    <row r="35040" spans="2:2">
      <c r="B35040" s="503"/>
    </row>
    <row r="35041" spans="2:2">
      <c r="B35041" s="503"/>
    </row>
    <row r="35042" spans="2:2">
      <c r="B35042" s="503"/>
    </row>
    <row r="35043" spans="2:2">
      <c r="B35043" s="503"/>
    </row>
    <row r="35044" spans="2:2">
      <c r="B35044" s="503"/>
    </row>
    <row r="35045" spans="2:2">
      <c r="B35045" s="503"/>
    </row>
    <row r="35046" spans="2:2">
      <c r="B35046" s="503"/>
    </row>
    <row r="35047" spans="2:2">
      <c r="B35047" s="503"/>
    </row>
    <row r="35048" spans="2:2">
      <c r="B35048" s="503"/>
    </row>
    <row r="35049" spans="2:2">
      <c r="B35049" s="503"/>
    </row>
    <row r="35050" spans="2:2">
      <c r="B35050" s="503"/>
    </row>
    <row r="35051" spans="2:2">
      <c r="B35051" s="503"/>
    </row>
    <row r="35052" spans="2:2">
      <c r="B35052" s="503"/>
    </row>
    <row r="35053" spans="2:2">
      <c r="B35053" s="503"/>
    </row>
    <row r="35054" spans="2:2">
      <c r="B35054" s="503"/>
    </row>
    <row r="35055" spans="2:2">
      <c r="B35055" s="503"/>
    </row>
    <row r="35056" spans="2:2">
      <c r="B35056" s="503"/>
    </row>
    <row r="35057" spans="2:2">
      <c r="B35057" s="503"/>
    </row>
    <row r="35058" spans="2:2">
      <c r="B35058" s="503"/>
    </row>
    <row r="35059" spans="2:2">
      <c r="B35059" s="503"/>
    </row>
    <row r="35060" spans="2:2">
      <c r="B35060" s="503"/>
    </row>
    <row r="35061" spans="2:2">
      <c r="B35061" s="503"/>
    </row>
    <row r="35062" spans="2:2">
      <c r="B35062" s="503"/>
    </row>
    <row r="35063" spans="2:2">
      <c r="B35063" s="503"/>
    </row>
    <row r="35064" spans="2:2">
      <c r="B35064" s="503"/>
    </row>
    <row r="35065" spans="2:2">
      <c r="B35065" s="503"/>
    </row>
    <row r="35066" spans="2:2">
      <c r="B35066" s="503"/>
    </row>
    <row r="35067" spans="2:2">
      <c r="B35067" s="503"/>
    </row>
    <row r="35068" spans="2:2">
      <c r="B35068" s="503"/>
    </row>
    <row r="35069" spans="2:2">
      <c r="B35069" s="503"/>
    </row>
    <row r="35070" spans="2:2">
      <c r="B35070" s="503"/>
    </row>
    <row r="35071" spans="2:2">
      <c r="B35071" s="503"/>
    </row>
    <row r="35072" spans="2:2">
      <c r="B35072" s="503"/>
    </row>
    <row r="35073" spans="2:2">
      <c r="B35073" s="503"/>
    </row>
    <row r="35074" spans="2:2">
      <c r="B35074" s="503"/>
    </row>
    <row r="35075" spans="2:2">
      <c r="B35075" s="503"/>
    </row>
    <row r="35076" spans="2:2">
      <c r="B35076" s="503"/>
    </row>
    <row r="35077" spans="2:2">
      <c r="B35077" s="503"/>
    </row>
    <row r="35078" spans="2:2">
      <c r="B35078" s="503"/>
    </row>
    <row r="35079" spans="2:2">
      <c r="B35079" s="503"/>
    </row>
    <row r="35080" spans="2:2">
      <c r="B35080" s="503"/>
    </row>
    <row r="35081" spans="2:2">
      <c r="B35081" s="503"/>
    </row>
    <row r="35082" spans="2:2">
      <c r="B35082" s="503"/>
    </row>
    <row r="35083" spans="2:2">
      <c r="B35083" s="503"/>
    </row>
    <row r="35084" spans="2:2">
      <c r="B35084" s="503"/>
    </row>
    <row r="35085" spans="2:2">
      <c r="B35085" s="503"/>
    </row>
    <row r="35086" spans="2:2">
      <c r="B35086" s="503"/>
    </row>
    <row r="35087" spans="2:2">
      <c r="B35087" s="503"/>
    </row>
    <row r="35088" spans="2:2">
      <c r="B35088" s="503"/>
    </row>
    <row r="35089" spans="2:2">
      <c r="B35089" s="503"/>
    </row>
    <row r="35090" spans="2:2">
      <c r="B35090" s="503"/>
    </row>
    <row r="35091" spans="2:2">
      <c r="B35091" s="503"/>
    </row>
    <row r="35092" spans="2:2">
      <c r="B35092" s="503"/>
    </row>
    <row r="35093" spans="2:2">
      <c r="B35093" s="503"/>
    </row>
    <row r="35094" spans="2:2">
      <c r="B35094" s="503"/>
    </row>
    <row r="35095" spans="2:2">
      <c r="B35095" s="503"/>
    </row>
    <row r="35096" spans="2:2">
      <c r="B35096" s="503"/>
    </row>
    <row r="35097" spans="2:2">
      <c r="B35097" s="503"/>
    </row>
    <row r="35098" spans="2:2">
      <c r="B35098" s="503"/>
    </row>
    <row r="35099" spans="2:2">
      <c r="B35099" s="503"/>
    </row>
    <row r="35100" spans="2:2">
      <c r="B35100" s="503"/>
    </row>
    <row r="35101" spans="2:2">
      <c r="B35101" s="503"/>
    </row>
    <row r="35102" spans="2:2">
      <c r="B35102" s="503"/>
    </row>
    <row r="35103" spans="2:2">
      <c r="B35103" s="503"/>
    </row>
    <row r="35104" spans="2:2">
      <c r="B35104" s="503"/>
    </row>
    <row r="35105" spans="2:2">
      <c r="B35105" s="503"/>
    </row>
    <row r="35106" spans="2:2">
      <c r="B35106" s="503"/>
    </row>
    <row r="35107" spans="2:2">
      <c r="B35107" s="503"/>
    </row>
    <row r="35108" spans="2:2">
      <c r="B35108" s="503"/>
    </row>
    <row r="35109" spans="2:2">
      <c r="B35109" s="503"/>
    </row>
    <row r="35110" spans="2:2">
      <c r="B35110" s="503"/>
    </row>
    <row r="35111" spans="2:2">
      <c r="B35111" s="503"/>
    </row>
    <row r="35112" spans="2:2">
      <c r="B35112" s="503"/>
    </row>
    <row r="35113" spans="2:2">
      <c r="B35113" s="503"/>
    </row>
    <row r="35114" spans="2:2">
      <c r="B35114" s="503"/>
    </row>
    <row r="35115" spans="2:2">
      <c r="B35115" s="503"/>
    </row>
    <row r="35116" spans="2:2">
      <c r="B35116" s="503"/>
    </row>
    <row r="35117" spans="2:2">
      <c r="B35117" s="503"/>
    </row>
    <row r="35118" spans="2:2">
      <c r="B35118" s="503"/>
    </row>
    <row r="35119" spans="2:2">
      <c r="B35119" s="503"/>
    </row>
    <row r="35120" spans="2:2">
      <c r="B35120" s="503"/>
    </row>
    <row r="35121" spans="2:2">
      <c r="B35121" s="503"/>
    </row>
    <row r="35122" spans="2:2">
      <c r="B35122" s="503"/>
    </row>
    <row r="35123" spans="2:2">
      <c r="B35123" s="503"/>
    </row>
    <row r="35124" spans="2:2">
      <c r="B35124" s="503"/>
    </row>
    <row r="35125" spans="2:2">
      <c r="B35125" s="503"/>
    </row>
    <row r="35126" spans="2:2">
      <c r="B35126" s="503"/>
    </row>
    <row r="35127" spans="2:2">
      <c r="B35127" s="503"/>
    </row>
    <row r="35128" spans="2:2">
      <c r="B35128" s="503"/>
    </row>
    <row r="35129" spans="2:2">
      <c r="B35129" s="503"/>
    </row>
    <row r="35130" spans="2:2">
      <c r="B35130" s="503"/>
    </row>
    <row r="35131" spans="2:2">
      <c r="B35131" s="503"/>
    </row>
    <row r="35132" spans="2:2">
      <c r="B35132" s="503"/>
    </row>
    <row r="35133" spans="2:2">
      <c r="B35133" s="503"/>
    </row>
    <row r="35134" spans="2:2">
      <c r="B35134" s="503"/>
    </row>
    <row r="35135" spans="2:2">
      <c r="B35135" s="503"/>
    </row>
    <row r="35136" spans="2:2">
      <c r="B35136" s="503"/>
    </row>
    <row r="35137" spans="2:2">
      <c r="B35137" s="503"/>
    </row>
    <row r="35138" spans="2:2">
      <c r="B35138" s="503"/>
    </row>
    <row r="35139" spans="2:2">
      <c r="B35139" s="503"/>
    </row>
    <row r="35140" spans="2:2">
      <c r="B35140" s="503"/>
    </row>
    <row r="35141" spans="2:2">
      <c r="B35141" s="503"/>
    </row>
    <row r="35142" spans="2:2">
      <c r="B35142" s="503"/>
    </row>
    <row r="35143" spans="2:2">
      <c r="B35143" s="503"/>
    </row>
    <row r="35144" spans="2:2">
      <c r="B35144" s="503"/>
    </row>
    <row r="35145" spans="2:2">
      <c r="B35145" s="503"/>
    </row>
    <row r="35146" spans="2:2">
      <c r="B35146" s="503"/>
    </row>
    <row r="35147" spans="2:2">
      <c r="B35147" s="503"/>
    </row>
    <row r="35148" spans="2:2">
      <c r="B35148" s="503"/>
    </row>
    <row r="35149" spans="2:2">
      <c r="B35149" s="503"/>
    </row>
    <row r="35150" spans="2:2">
      <c r="B35150" s="503"/>
    </row>
    <row r="35151" spans="2:2">
      <c r="B35151" s="503"/>
    </row>
    <row r="35152" spans="2:2">
      <c r="B35152" s="503"/>
    </row>
    <row r="35153" spans="2:2">
      <c r="B35153" s="503"/>
    </row>
    <row r="35154" spans="2:2">
      <c r="B35154" s="503"/>
    </row>
    <row r="35155" spans="2:2">
      <c r="B35155" s="503"/>
    </row>
    <row r="35156" spans="2:2">
      <c r="B35156" s="503"/>
    </row>
    <row r="35157" spans="2:2">
      <c r="B35157" s="503"/>
    </row>
    <row r="35158" spans="2:2">
      <c r="B35158" s="503"/>
    </row>
    <row r="35159" spans="2:2">
      <c r="B35159" s="503"/>
    </row>
    <row r="35160" spans="2:2">
      <c r="B35160" s="503"/>
    </row>
    <row r="35161" spans="2:2">
      <c r="B35161" s="503"/>
    </row>
    <row r="35162" spans="2:2">
      <c r="B35162" s="503"/>
    </row>
    <row r="35163" spans="2:2">
      <c r="B35163" s="503"/>
    </row>
    <row r="35164" spans="2:2">
      <c r="B35164" s="503"/>
    </row>
    <row r="35165" spans="2:2">
      <c r="B35165" s="503"/>
    </row>
    <row r="35166" spans="2:2">
      <c r="B35166" s="503"/>
    </row>
    <row r="35167" spans="2:2">
      <c r="B35167" s="503"/>
    </row>
    <row r="35168" spans="2:2">
      <c r="B35168" s="503"/>
    </row>
    <row r="35169" spans="2:2">
      <c r="B35169" s="503"/>
    </row>
    <row r="35170" spans="2:2">
      <c r="B35170" s="503"/>
    </row>
    <row r="35171" spans="2:2">
      <c r="B35171" s="503"/>
    </row>
    <row r="35172" spans="2:2">
      <c r="B35172" s="503"/>
    </row>
    <row r="35173" spans="2:2">
      <c r="B35173" s="503"/>
    </row>
    <row r="35174" spans="2:2">
      <c r="B35174" s="503"/>
    </row>
    <row r="35175" spans="2:2">
      <c r="B35175" s="503"/>
    </row>
    <row r="35176" spans="2:2">
      <c r="B35176" s="503"/>
    </row>
    <row r="35177" spans="2:2">
      <c r="B35177" s="503"/>
    </row>
    <row r="35178" spans="2:2">
      <c r="B35178" s="503"/>
    </row>
    <row r="35179" spans="2:2">
      <c r="B35179" s="503"/>
    </row>
    <row r="35180" spans="2:2">
      <c r="B35180" s="503"/>
    </row>
    <row r="35181" spans="2:2">
      <c r="B35181" s="503"/>
    </row>
    <row r="35182" spans="2:2">
      <c r="B35182" s="503"/>
    </row>
    <row r="35183" spans="2:2">
      <c r="B35183" s="503"/>
    </row>
    <row r="35184" spans="2:2">
      <c r="B35184" s="503"/>
    </row>
    <row r="35185" spans="2:2">
      <c r="B35185" s="503"/>
    </row>
    <row r="35186" spans="2:2">
      <c r="B35186" s="503"/>
    </row>
    <row r="35187" spans="2:2">
      <c r="B35187" s="503"/>
    </row>
    <row r="35188" spans="2:2">
      <c r="B35188" s="503"/>
    </row>
    <row r="35189" spans="2:2">
      <c r="B35189" s="503"/>
    </row>
    <row r="35190" spans="2:2">
      <c r="B35190" s="503"/>
    </row>
    <row r="35191" spans="2:2">
      <c r="B35191" s="503"/>
    </row>
    <row r="35192" spans="2:2">
      <c r="B35192" s="503"/>
    </row>
    <row r="35193" spans="2:2">
      <c r="B35193" s="503"/>
    </row>
    <row r="35194" spans="2:2">
      <c r="B35194" s="503"/>
    </row>
    <row r="35195" spans="2:2">
      <c r="B35195" s="503"/>
    </row>
    <row r="35196" spans="2:2">
      <c r="B35196" s="503"/>
    </row>
    <row r="35197" spans="2:2">
      <c r="B35197" s="503"/>
    </row>
    <row r="35198" spans="2:2">
      <c r="B35198" s="503"/>
    </row>
    <row r="35199" spans="2:2">
      <c r="B35199" s="503"/>
    </row>
    <row r="35200" spans="2:2">
      <c r="B35200" s="503"/>
    </row>
    <row r="35201" spans="2:2">
      <c r="B35201" s="503"/>
    </row>
    <row r="35202" spans="2:2">
      <c r="B35202" s="503"/>
    </row>
    <row r="35203" spans="2:2">
      <c r="B35203" s="503"/>
    </row>
    <row r="35204" spans="2:2">
      <c r="B35204" s="503"/>
    </row>
    <row r="35205" spans="2:2">
      <c r="B35205" s="503"/>
    </row>
    <row r="35206" spans="2:2">
      <c r="B35206" s="503"/>
    </row>
    <row r="35207" spans="2:2">
      <c r="B35207" s="503"/>
    </row>
    <row r="35208" spans="2:2">
      <c r="B35208" s="503"/>
    </row>
    <row r="35209" spans="2:2">
      <c r="B35209" s="503"/>
    </row>
    <row r="35210" spans="2:2">
      <c r="B35210" s="503"/>
    </row>
    <row r="35211" spans="2:2">
      <c r="B35211" s="503"/>
    </row>
    <row r="35212" spans="2:2">
      <c r="B35212" s="503"/>
    </row>
    <row r="35213" spans="2:2">
      <c r="B35213" s="503"/>
    </row>
    <row r="35214" spans="2:2">
      <c r="B35214" s="503"/>
    </row>
    <row r="35215" spans="2:2">
      <c r="B35215" s="503"/>
    </row>
    <row r="35216" spans="2:2">
      <c r="B35216" s="503"/>
    </row>
    <row r="35217" spans="2:2">
      <c r="B35217" s="503"/>
    </row>
    <row r="35218" spans="2:2">
      <c r="B35218" s="503"/>
    </row>
    <row r="35219" spans="2:2">
      <c r="B35219" s="503"/>
    </row>
    <row r="35220" spans="2:2">
      <c r="B35220" s="503"/>
    </row>
    <row r="35221" spans="2:2">
      <c r="B35221" s="503"/>
    </row>
    <row r="35222" spans="2:2">
      <c r="B35222" s="503"/>
    </row>
    <row r="35223" spans="2:2">
      <c r="B35223" s="503"/>
    </row>
    <row r="35224" spans="2:2">
      <c r="B35224" s="503"/>
    </row>
    <row r="35225" spans="2:2">
      <c r="B35225" s="503"/>
    </row>
    <row r="35226" spans="2:2">
      <c r="B35226" s="503"/>
    </row>
    <row r="35227" spans="2:2">
      <c r="B35227" s="503"/>
    </row>
    <row r="35228" spans="2:2">
      <c r="B35228" s="503"/>
    </row>
    <row r="35229" spans="2:2">
      <c r="B35229" s="503"/>
    </row>
    <row r="35230" spans="2:2">
      <c r="B35230" s="503"/>
    </row>
    <row r="35231" spans="2:2">
      <c r="B35231" s="503"/>
    </row>
    <row r="35232" spans="2:2">
      <c r="B35232" s="503"/>
    </row>
    <row r="35233" spans="2:2">
      <c r="B35233" s="503"/>
    </row>
    <row r="35234" spans="2:2">
      <c r="B35234" s="503"/>
    </row>
    <row r="35235" spans="2:2">
      <c r="B35235" s="503"/>
    </row>
    <row r="35236" spans="2:2">
      <c r="B35236" s="503"/>
    </row>
    <row r="35237" spans="2:2">
      <c r="B35237" s="503"/>
    </row>
    <row r="35238" spans="2:2">
      <c r="B35238" s="503"/>
    </row>
    <row r="35239" spans="2:2">
      <c r="B35239" s="503"/>
    </row>
    <row r="35240" spans="2:2">
      <c r="B35240" s="503"/>
    </row>
    <row r="35241" spans="2:2">
      <c r="B35241" s="503"/>
    </row>
    <row r="35242" spans="2:2">
      <c r="B35242" s="503"/>
    </row>
    <row r="35243" spans="2:2">
      <c r="B35243" s="503"/>
    </row>
    <row r="35244" spans="2:2">
      <c r="B35244" s="503"/>
    </row>
    <row r="35245" spans="2:2">
      <c r="B35245" s="503"/>
    </row>
    <row r="35246" spans="2:2">
      <c r="B35246" s="503"/>
    </row>
    <row r="35247" spans="2:2">
      <c r="B35247" s="503"/>
    </row>
    <row r="35248" spans="2:2">
      <c r="B35248" s="503"/>
    </row>
    <row r="35249" spans="2:2">
      <c r="B35249" s="503"/>
    </row>
    <row r="35250" spans="2:2">
      <c r="B35250" s="503"/>
    </row>
    <row r="35251" spans="2:2">
      <c r="B35251" s="503"/>
    </row>
    <row r="35252" spans="2:2">
      <c r="B35252" s="503"/>
    </row>
    <row r="35253" spans="2:2">
      <c r="B35253" s="503"/>
    </row>
    <row r="35254" spans="2:2">
      <c r="B35254" s="503"/>
    </row>
    <row r="35255" spans="2:2">
      <c r="B35255" s="503"/>
    </row>
    <row r="35256" spans="2:2">
      <c r="B35256" s="503"/>
    </row>
    <row r="35257" spans="2:2">
      <c r="B35257" s="503"/>
    </row>
    <row r="35258" spans="2:2">
      <c r="B35258" s="503"/>
    </row>
    <row r="35259" spans="2:2">
      <c r="B35259" s="503"/>
    </row>
    <row r="35260" spans="2:2">
      <c r="B35260" s="503"/>
    </row>
    <row r="35261" spans="2:2">
      <c r="B35261" s="503"/>
    </row>
    <row r="35262" spans="2:2">
      <c r="B35262" s="503"/>
    </row>
    <row r="35263" spans="2:2">
      <c r="B35263" s="503"/>
    </row>
    <row r="35264" spans="2:2">
      <c r="B35264" s="503"/>
    </row>
    <row r="35265" spans="2:2">
      <c r="B35265" s="503"/>
    </row>
    <row r="35266" spans="2:2">
      <c r="B35266" s="503"/>
    </row>
    <row r="35267" spans="2:2">
      <c r="B35267" s="503"/>
    </row>
    <row r="35268" spans="2:2">
      <c r="B35268" s="503"/>
    </row>
    <row r="35269" spans="2:2">
      <c r="B35269" s="503"/>
    </row>
    <row r="35270" spans="2:2">
      <c r="B35270" s="503"/>
    </row>
    <row r="35271" spans="2:2">
      <c r="B35271" s="503"/>
    </row>
    <row r="35272" spans="2:2">
      <c r="B35272" s="503"/>
    </row>
    <row r="35273" spans="2:2">
      <c r="B35273" s="503"/>
    </row>
    <row r="35274" spans="2:2">
      <c r="B35274" s="503"/>
    </row>
    <row r="35275" spans="2:2">
      <c r="B35275" s="503"/>
    </row>
    <row r="35276" spans="2:2">
      <c r="B35276" s="503"/>
    </row>
    <row r="35277" spans="2:2">
      <c r="B35277" s="503"/>
    </row>
    <row r="35278" spans="2:2">
      <c r="B35278" s="503"/>
    </row>
    <row r="35279" spans="2:2">
      <c r="B35279" s="503"/>
    </row>
    <row r="35280" spans="2:2">
      <c r="B35280" s="503"/>
    </row>
    <row r="35281" spans="2:2">
      <c r="B35281" s="503"/>
    </row>
    <row r="35282" spans="2:2">
      <c r="B35282" s="503"/>
    </row>
    <row r="35283" spans="2:2">
      <c r="B35283" s="503"/>
    </row>
    <row r="35284" spans="2:2">
      <c r="B35284" s="503"/>
    </row>
    <row r="35285" spans="2:2">
      <c r="B35285" s="503"/>
    </row>
    <row r="35286" spans="2:2">
      <c r="B35286" s="503"/>
    </row>
    <row r="35287" spans="2:2">
      <c r="B35287" s="503"/>
    </row>
    <row r="35288" spans="2:2">
      <c r="B35288" s="503"/>
    </row>
    <row r="35289" spans="2:2">
      <c r="B35289" s="503"/>
    </row>
    <row r="35290" spans="2:2">
      <c r="B35290" s="503"/>
    </row>
    <row r="35291" spans="2:2">
      <c r="B35291" s="503"/>
    </row>
    <row r="35292" spans="2:2">
      <c r="B35292" s="503"/>
    </row>
    <row r="35293" spans="2:2">
      <c r="B35293" s="503"/>
    </row>
    <row r="35294" spans="2:2">
      <c r="B35294" s="503"/>
    </row>
    <row r="35295" spans="2:2">
      <c r="B35295" s="503"/>
    </row>
    <row r="35296" spans="2:2">
      <c r="B35296" s="503"/>
    </row>
    <row r="35297" spans="2:2">
      <c r="B35297" s="503"/>
    </row>
    <row r="35298" spans="2:2">
      <c r="B35298" s="503"/>
    </row>
    <row r="35299" spans="2:2">
      <c r="B35299" s="503"/>
    </row>
    <row r="35300" spans="2:2">
      <c r="B35300" s="503"/>
    </row>
    <row r="35301" spans="2:2">
      <c r="B35301" s="503"/>
    </row>
    <row r="35302" spans="2:2">
      <c r="B35302" s="503"/>
    </row>
    <row r="35303" spans="2:2">
      <c r="B35303" s="503"/>
    </row>
    <row r="35304" spans="2:2">
      <c r="B35304" s="503"/>
    </row>
    <row r="35305" spans="2:2">
      <c r="B35305" s="503"/>
    </row>
    <row r="35306" spans="2:2">
      <c r="B35306" s="503"/>
    </row>
    <row r="35307" spans="2:2">
      <c r="B35307" s="503"/>
    </row>
    <row r="35308" spans="2:2">
      <c r="B35308" s="503"/>
    </row>
    <row r="35309" spans="2:2">
      <c r="B35309" s="503"/>
    </row>
    <row r="35310" spans="2:2">
      <c r="B35310" s="503"/>
    </row>
    <row r="35311" spans="2:2">
      <c r="B35311" s="503"/>
    </row>
    <row r="35312" spans="2:2">
      <c r="B35312" s="503"/>
    </row>
    <row r="35313" spans="2:2">
      <c r="B35313" s="503"/>
    </row>
    <row r="35314" spans="2:2">
      <c r="B35314" s="503"/>
    </row>
    <row r="35315" spans="2:2">
      <c r="B35315" s="503"/>
    </row>
    <row r="35316" spans="2:2">
      <c r="B35316" s="503"/>
    </row>
    <row r="35317" spans="2:2">
      <c r="B35317" s="503"/>
    </row>
    <row r="35318" spans="2:2">
      <c r="B35318" s="503"/>
    </row>
    <row r="35319" spans="2:2">
      <c r="B35319" s="503"/>
    </row>
    <row r="35320" spans="2:2">
      <c r="B35320" s="503"/>
    </row>
    <row r="35321" spans="2:2">
      <c r="B35321" s="503"/>
    </row>
    <row r="35322" spans="2:2">
      <c r="B35322" s="503"/>
    </row>
    <row r="35323" spans="2:2">
      <c r="B35323" s="503"/>
    </row>
    <row r="35324" spans="2:2">
      <c r="B35324" s="503"/>
    </row>
    <row r="35325" spans="2:2">
      <c r="B35325" s="503"/>
    </row>
    <row r="35326" spans="2:2">
      <c r="B35326" s="503"/>
    </row>
    <row r="35327" spans="2:2">
      <c r="B35327" s="503"/>
    </row>
    <row r="35328" spans="2:2">
      <c r="B35328" s="503"/>
    </row>
    <row r="35329" spans="2:2">
      <c r="B35329" s="503"/>
    </row>
    <row r="35330" spans="2:2">
      <c r="B35330" s="503"/>
    </row>
    <row r="35331" spans="2:2">
      <c r="B35331" s="503"/>
    </row>
    <row r="35332" spans="2:2">
      <c r="B35332" s="503"/>
    </row>
    <row r="35333" spans="2:2">
      <c r="B35333" s="503"/>
    </row>
    <row r="35334" spans="2:2">
      <c r="B35334" s="503"/>
    </row>
    <row r="35335" spans="2:2">
      <c r="B35335" s="503"/>
    </row>
    <row r="35336" spans="2:2">
      <c r="B35336" s="503"/>
    </row>
    <row r="35337" spans="2:2">
      <c r="B35337" s="503"/>
    </row>
    <row r="35338" spans="2:2">
      <c r="B35338" s="503"/>
    </row>
    <row r="35339" spans="2:2">
      <c r="B35339" s="503"/>
    </row>
    <row r="35340" spans="2:2">
      <c r="B35340" s="503"/>
    </row>
    <row r="35341" spans="2:2">
      <c r="B35341" s="503"/>
    </row>
    <row r="35342" spans="2:2">
      <c r="B35342" s="503"/>
    </row>
    <row r="35343" spans="2:2">
      <c r="B35343" s="503"/>
    </row>
    <row r="35344" spans="2:2">
      <c r="B35344" s="503"/>
    </row>
    <row r="35345" spans="2:2">
      <c r="B35345" s="503"/>
    </row>
    <row r="35346" spans="2:2">
      <c r="B35346" s="503"/>
    </row>
    <row r="35347" spans="2:2">
      <c r="B35347" s="503"/>
    </row>
    <row r="35348" spans="2:2">
      <c r="B35348" s="503"/>
    </row>
    <row r="35349" spans="2:2">
      <c r="B35349" s="503"/>
    </row>
    <row r="35350" spans="2:2">
      <c r="B35350" s="503"/>
    </row>
    <row r="35351" spans="2:2">
      <c r="B35351" s="503"/>
    </row>
    <row r="35352" spans="2:2">
      <c r="B35352" s="503"/>
    </row>
    <row r="35353" spans="2:2">
      <c r="B35353" s="503"/>
    </row>
    <row r="35354" spans="2:2">
      <c r="B35354" s="503"/>
    </row>
    <row r="35355" spans="2:2">
      <c r="B35355" s="503"/>
    </row>
    <row r="35356" spans="2:2">
      <c r="B35356" s="503"/>
    </row>
    <row r="35357" spans="2:2">
      <c r="B35357" s="503"/>
    </row>
    <row r="35358" spans="2:2">
      <c r="B35358" s="503"/>
    </row>
    <row r="35359" spans="2:2">
      <c r="B35359" s="503"/>
    </row>
    <row r="35360" spans="2:2">
      <c r="B35360" s="503"/>
    </row>
    <row r="35361" spans="2:2">
      <c r="B35361" s="503"/>
    </row>
    <row r="35362" spans="2:2">
      <c r="B35362" s="503"/>
    </row>
    <row r="35363" spans="2:2">
      <c r="B35363" s="503"/>
    </row>
    <row r="35364" spans="2:2">
      <c r="B35364" s="503"/>
    </row>
    <row r="35365" spans="2:2">
      <c r="B35365" s="503"/>
    </row>
    <row r="35366" spans="2:2">
      <c r="B35366" s="503"/>
    </row>
    <row r="35367" spans="2:2">
      <c r="B35367" s="503"/>
    </row>
    <row r="35368" spans="2:2">
      <c r="B35368" s="503"/>
    </row>
    <row r="35369" spans="2:2">
      <c r="B35369" s="503"/>
    </row>
    <row r="35370" spans="2:2">
      <c r="B35370" s="503"/>
    </row>
    <row r="35371" spans="2:2">
      <c r="B35371" s="503"/>
    </row>
    <row r="35372" spans="2:2">
      <c r="B35372" s="503"/>
    </row>
    <row r="35373" spans="2:2">
      <c r="B35373" s="503"/>
    </row>
    <row r="35374" spans="2:2">
      <c r="B35374" s="503"/>
    </row>
    <row r="35375" spans="2:2">
      <c r="B35375" s="503"/>
    </row>
    <row r="35376" spans="2:2">
      <c r="B35376" s="503"/>
    </row>
    <row r="35377" spans="2:2">
      <c r="B35377" s="503"/>
    </row>
    <row r="35378" spans="2:2">
      <c r="B35378" s="503"/>
    </row>
    <row r="35379" spans="2:2">
      <c r="B35379" s="503"/>
    </row>
    <row r="35380" spans="2:2">
      <c r="B35380" s="503"/>
    </row>
    <row r="35381" spans="2:2">
      <c r="B35381" s="503"/>
    </row>
    <row r="35382" spans="2:2">
      <c r="B35382" s="503"/>
    </row>
    <row r="35383" spans="2:2">
      <c r="B35383" s="503"/>
    </row>
    <row r="35384" spans="2:2">
      <c r="B35384" s="503"/>
    </row>
    <row r="35385" spans="2:2">
      <c r="B35385" s="503"/>
    </row>
    <row r="35386" spans="2:2">
      <c r="B35386" s="503"/>
    </row>
    <row r="35387" spans="2:2">
      <c r="B35387" s="503"/>
    </row>
    <row r="35388" spans="2:2">
      <c r="B35388" s="503"/>
    </row>
    <row r="35389" spans="2:2">
      <c r="B35389" s="503"/>
    </row>
    <row r="35390" spans="2:2">
      <c r="B35390" s="503"/>
    </row>
    <row r="35391" spans="2:2">
      <c r="B35391" s="503"/>
    </row>
    <row r="35392" spans="2:2">
      <c r="B35392" s="503"/>
    </row>
    <row r="35393" spans="2:2">
      <c r="B35393" s="503"/>
    </row>
    <row r="35394" spans="2:2">
      <c r="B35394" s="503"/>
    </row>
    <row r="35395" spans="2:2">
      <c r="B35395" s="503"/>
    </row>
    <row r="35396" spans="2:2">
      <c r="B35396" s="503"/>
    </row>
    <row r="35397" spans="2:2">
      <c r="B35397" s="503"/>
    </row>
    <row r="35398" spans="2:2">
      <c r="B35398" s="503"/>
    </row>
    <row r="35399" spans="2:2">
      <c r="B35399" s="503"/>
    </row>
    <row r="35400" spans="2:2">
      <c r="B35400" s="503"/>
    </row>
    <row r="35401" spans="2:2">
      <c r="B35401" s="503"/>
    </row>
    <row r="35402" spans="2:2">
      <c r="B35402" s="503"/>
    </row>
    <row r="35403" spans="2:2">
      <c r="B35403" s="503"/>
    </row>
    <row r="35404" spans="2:2">
      <c r="B35404" s="503"/>
    </row>
    <row r="35405" spans="2:2">
      <c r="B35405" s="503"/>
    </row>
    <row r="35406" spans="2:2">
      <c r="B35406" s="503"/>
    </row>
    <row r="35407" spans="2:2">
      <c r="B35407" s="503"/>
    </row>
    <row r="35408" spans="2:2">
      <c r="B35408" s="503"/>
    </row>
    <row r="35409" spans="2:2">
      <c r="B35409" s="503"/>
    </row>
    <row r="35410" spans="2:2">
      <c r="B35410" s="503"/>
    </row>
    <row r="35411" spans="2:2">
      <c r="B35411" s="503"/>
    </row>
    <row r="35412" spans="2:2">
      <c r="B35412" s="503"/>
    </row>
    <row r="35413" spans="2:2">
      <c r="B35413" s="503"/>
    </row>
    <row r="35414" spans="2:2">
      <c r="B35414" s="503"/>
    </row>
    <row r="35415" spans="2:2">
      <c r="B35415" s="503"/>
    </row>
    <row r="35416" spans="2:2">
      <c r="B35416" s="503"/>
    </row>
    <row r="35417" spans="2:2">
      <c r="B35417" s="503"/>
    </row>
    <row r="35418" spans="2:2">
      <c r="B35418" s="503"/>
    </row>
    <row r="35419" spans="2:2">
      <c r="B35419" s="503"/>
    </row>
    <row r="35420" spans="2:2">
      <c r="B35420" s="503"/>
    </row>
    <row r="35421" spans="2:2">
      <c r="B35421" s="503"/>
    </row>
    <row r="35422" spans="2:2">
      <c r="B35422" s="503"/>
    </row>
    <row r="35423" spans="2:2">
      <c r="B35423" s="503"/>
    </row>
    <row r="35424" spans="2:2">
      <c r="B35424" s="503"/>
    </row>
    <row r="35425" spans="2:2">
      <c r="B35425" s="503"/>
    </row>
    <row r="35426" spans="2:2">
      <c r="B35426" s="503"/>
    </row>
    <row r="35427" spans="2:2">
      <c r="B35427" s="503"/>
    </row>
    <row r="35428" spans="2:2">
      <c r="B35428" s="503"/>
    </row>
    <row r="35429" spans="2:2">
      <c r="B35429" s="503"/>
    </row>
    <row r="35430" spans="2:2">
      <c r="B35430" s="503"/>
    </row>
    <row r="35431" spans="2:2">
      <c r="B35431" s="503"/>
    </row>
    <row r="35432" spans="2:2">
      <c r="B35432" s="503"/>
    </row>
    <row r="35433" spans="2:2">
      <c r="B35433" s="503"/>
    </row>
    <row r="35434" spans="2:2">
      <c r="B35434" s="503"/>
    </row>
    <row r="35435" spans="2:2">
      <c r="B35435" s="503"/>
    </row>
    <row r="35436" spans="2:2">
      <c r="B35436" s="503"/>
    </row>
    <row r="35437" spans="2:2">
      <c r="B35437" s="503"/>
    </row>
    <row r="35438" spans="2:2">
      <c r="B35438" s="503"/>
    </row>
    <row r="35439" spans="2:2">
      <c r="B35439" s="503"/>
    </row>
    <row r="35440" spans="2:2">
      <c r="B35440" s="503"/>
    </row>
    <row r="35441" spans="2:2">
      <c r="B35441" s="503"/>
    </row>
    <row r="35442" spans="2:2">
      <c r="B35442" s="503"/>
    </row>
    <row r="35443" spans="2:2">
      <c r="B35443" s="503"/>
    </row>
    <row r="35444" spans="2:2">
      <c r="B35444" s="503"/>
    </row>
    <row r="35445" spans="2:2">
      <c r="B35445" s="503"/>
    </row>
    <row r="35446" spans="2:2">
      <c r="B35446" s="503"/>
    </row>
    <row r="35447" spans="2:2">
      <c r="B35447" s="503"/>
    </row>
    <row r="35448" spans="2:2">
      <c r="B35448" s="503"/>
    </row>
    <row r="35449" spans="2:2">
      <c r="B35449" s="503"/>
    </row>
    <row r="35450" spans="2:2">
      <c r="B35450" s="503"/>
    </row>
    <row r="35451" spans="2:2">
      <c r="B35451" s="503"/>
    </row>
    <row r="35452" spans="2:2">
      <c r="B35452" s="503"/>
    </row>
    <row r="35453" spans="2:2">
      <c r="B35453" s="503"/>
    </row>
    <row r="35454" spans="2:2">
      <c r="B35454" s="503"/>
    </row>
    <row r="35455" spans="2:2">
      <c r="B35455" s="503"/>
    </row>
    <row r="35456" spans="2:2">
      <c r="B35456" s="503"/>
    </row>
    <row r="35457" spans="2:2">
      <c r="B35457" s="503"/>
    </row>
    <row r="35458" spans="2:2">
      <c r="B35458" s="503"/>
    </row>
    <row r="35459" spans="2:2">
      <c r="B35459" s="503"/>
    </row>
    <row r="35460" spans="2:2">
      <c r="B35460" s="503"/>
    </row>
    <row r="35461" spans="2:2">
      <c r="B35461" s="503"/>
    </row>
    <row r="35462" spans="2:2">
      <c r="B35462" s="503"/>
    </row>
    <row r="35463" spans="2:2">
      <c r="B35463" s="503"/>
    </row>
    <row r="35464" spans="2:2">
      <c r="B35464" s="503"/>
    </row>
    <row r="35465" spans="2:2">
      <c r="B35465" s="503"/>
    </row>
    <row r="35466" spans="2:2">
      <c r="B35466" s="503"/>
    </row>
    <row r="35467" spans="2:2">
      <c r="B35467" s="503"/>
    </row>
    <row r="35468" spans="2:2">
      <c r="B35468" s="503"/>
    </row>
    <row r="35469" spans="2:2">
      <c r="B35469" s="503"/>
    </row>
    <row r="35470" spans="2:2">
      <c r="B35470" s="503"/>
    </row>
    <row r="35471" spans="2:2">
      <c r="B35471" s="503"/>
    </row>
    <row r="35472" spans="2:2">
      <c r="B35472" s="503"/>
    </row>
    <row r="35473" spans="2:2">
      <c r="B35473" s="503"/>
    </row>
    <row r="35474" spans="2:2">
      <c r="B35474" s="503"/>
    </row>
    <row r="35475" spans="2:2">
      <c r="B35475" s="503"/>
    </row>
    <row r="35476" spans="2:2">
      <c r="B35476" s="503"/>
    </row>
    <row r="35477" spans="2:2">
      <c r="B35477" s="503"/>
    </row>
    <row r="35478" spans="2:2">
      <c r="B35478" s="503"/>
    </row>
    <row r="35479" spans="2:2">
      <c r="B35479" s="503"/>
    </row>
    <row r="35480" spans="2:2">
      <c r="B35480" s="503"/>
    </row>
    <row r="35481" spans="2:2">
      <c r="B35481" s="503"/>
    </row>
    <row r="35482" spans="2:2">
      <c r="B35482" s="503"/>
    </row>
    <row r="35483" spans="2:2">
      <c r="B35483" s="503"/>
    </row>
    <row r="35484" spans="2:2">
      <c r="B35484" s="503"/>
    </row>
    <row r="35485" spans="2:2">
      <c r="B35485" s="503"/>
    </row>
    <row r="35486" spans="2:2">
      <c r="B35486" s="503"/>
    </row>
    <row r="35487" spans="2:2">
      <c r="B35487" s="503"/>
    </row>
    <row r="35488" spans="2:2">
      <c r="B35488" s="503"/>
    </row>
    <row r="35489" spans="2:2">
      <c r="B35489" s="503"/>
    </row>
    <row r="35490" spans="2:2">
      <c r="B35490" s="503"/>
    </row>
    <row r="35491" spans="2:2">
      <c r="B35491" s="503"/>
    </row>
    <row r="35492" spans="2:2">
      <c r="B35492" s="503"/>
    </row>
    <row r="35493" spans="2:2">
      <c r="B35493" s="503"/>
    </row>
    <row r="35494" spans="2:2">
      <c r="B35494" s="503"/>
    </row>
    <row r="35495" spans="2:2">
      <c r="B35495" s="503"/>
    </row>
    <row r="35496" spans="2:2">
      <c r="B35496" s="503"/>
    </row>
    <row r="35497" spans="2:2">
      <c r="B35497" s="503"/>
    </row>
    <row r="35498" spans="2:2">
      <c r="B35498" s="503"/>
    </row>
    <row r="35499" spans="2:2">
      <c r="B35499" s="503"/>
    </row>
    <row r="35500" spans="2:2">
      <c r="B35500" s="503"/>
    </row>
    <row r="35501" spans="2:2">
      <c r="B35501" s="503"/>
    </row>
    <row r="35502" spans="2:2">
      <c r="B35502" s="503"/>
    </row>
    <row r="35503" spans="2:2">
      <c r="B35503" s="503"/>
    </row>
    <row r="35504" spans="2:2">
      <c r="B35504" s="503"/>
    </row>
    <row r="35505" spans="2:2">
      <c r="B35505" s="503"/>
    </row>
    <row r="35506" spans="2:2">
      <c r="B35506" s="503"/>
    </row>
    <row r="35507" spans="2:2">
      <c r="B35507" s="503"/>
    </row>
    <row r="35508" spans="2:2">
      <c r="B35508" s="503"/>
    </row>
    <row r="35509" spans="2:2">
      <c r="B35509" s="503"/>
    </row>
    <row r="35510" spans="2:2">
      <c r="B35510" s="503"/>
    </row>
    <row r="35511" spans="2:2">
      <c r="B35511" s="503"/>
    </row>
    <row r="35512" spans="2:2">
      <c r="B35512" s="503"/>
    </row>
    <row r="35513" spans="2:2">
      <c r="B35513" s="503"/>
    </row>
    <row r="35514" spans="2:2">
      <c r="B35514" s="503"/>
    </row>
    <row r="35515" spans="2:2">
      <c r="B35515" s="503"/>
    </row>
    <row r="35516" spans="2:2">
      <c r="B35516" s="503"/>
    </row>
    <row r="35517" spans="2:2">
      <c r="B35517" s="503"/>
    </row>
    <row r="35518" spans="2:2">
      <c r="B35518" s="503"/>
    </row>
    <row r="35519" spans="2:2">
      <c r="B35519" s="503"/>
    </row>
    <row r="35520" spans="2:2">
      <c r="B35520" s="503"/>
    </row>
    <row r="35521" spans="2:2">
      <c r="B35521" s="503"/>
    </row>
    <row r="35522" spans="2:2">
      <c r="B35522" s="503"/>
    </row>
    <row r="35523" spans="2:2">
      <c r="B35523" s="503"/>
    </row>
    <row r="35524" spans="2:2">
      <c r="B35524" s="503"/>
    </row>
    <row r="35525" spans="2:2">
      <c r="B35525" s="503"/>
    </row>
    <row r="35526" spans="2:2">
      <c r="B35526" s="503"/>
    </row>
    <row r="35527" spans="2:2">
      <c r="B35527" s="503"/>
    </row>
    <row r="35528" spans="2:2">
      <c r="B35528" s="503"/>
    </row>
    <row r="35529" spans="2:2">
      <c r="B35529" s="503"/>
    </row>
    <row r="35530" spans="2:2">
      <c r="B35530" s="503"/>
    </row>
    <row r="35531" spans="2:2">
      <c r="B35531" s="503"/>
    </row>
    <row r="35532" spans="2:2">
      <c r="B35532" s="503"/>
    </row>
    <row r="35533" spans="2:2">
      <c r="B35533" s="503"/>
    </row>
    <row r="35534" spans="2:2">
      <c r="B35534" s="503"/>
    </row>
    <row r="35535" spans="2:2">
      <c r="B35535" s="503"/>
    </row>
    <row r="35536" spans="2:2">
      <c r="B35536" s="503"/>
    </row>
    <row r="35537" spans="2:2">
      <c r="B35537" s="503"/>
    </row>
    <row r="35538" spans="2:2">
      <c r="B35538" s="503"/>
    </row>
    <row r="35539" spans="2:2">
      <c r="B35539" s="503"/>
    </row>
    <row r="35540" spans="2:2">
      <c r="B35540" s="503"/>
    </row>
    <row r="35541" spans="2:2">
      <c r="B35541" s="503"/>
    </row>
    <row r="35542" spans="2:2">
      <c r="B35542" s="503"/>
    </row>
    <row r="35543" spans="2:2">
      <c r="B35543" s="503"/>
    </row>
    <row r="35544" spans="2:2">
      <c r="B35544" s="503"/>
    </row>
    <row r="35545" spans="2:2">
      <c r="B35545" s="503"/>
    </row>
    <row r="35546" spans="2:2">
      <c r="B35546" s="503"/>
    </row>
    <row r="35547" spans="2:2">
      <c r="B35547" s="503"/>
    </row>
    <row r="35548" spans="2:2">
      <c r="B35548" s="503"/>
    </row>
    <row r="35549" spans="2:2">
      <c r="B35549" s="503"/>
    </row>
    <row r="35550" spans="2:2">
      <c r="B35550" s="503"/>
    </row>
    <row r="35551" spans="2:2">
      <c r="B35551" s="503"/>
    </row>
    <row r="35552" spans="2:2">
      <c r="B35552" s="503"/>
    </row>
    <row r="35553" spans="2:2">
      <c r="B35553" s="503"/>
    </row>
    <row r="35554" spans="2:2">
      <c r="B35554" s="503"/>
    </row>
    <row r="35555" spans="2:2">
      <c r="B35555" s="503"/>
    </row>
    <row r="35556" spans="2:2">
      <c r="B35556" s="503"/>
    </row>
    <row r="35557" spans="2:2">
      <c r="B35557" s="503"/>
    </row>
    <row r="35558" spans="2:2">
      <c r="B35558" s="503"/>
    </row>
    <row r="35559" spans="2:2">
      <c r="B35559" s="503"/>
    </row>
    <row r="35560" spans="2:2">
      <c r="B35560" s="503"/>
    </row>
    <row r="35561" spans="2:2">
      <c r="B35561" s="503"/>
    </row>
    <row r="35562" spans="2:2">
      <c r="B35562" s="503"/>
    </row>
    <row r="35563" spans="2:2">
      <c r="B35563" s="503"/>
    </row>
    <row r="35564" spans="2:2">
      <c r="B35564" s="503"/>
    </row>
    <row r="35565" spans="2:2">
      <c r="B35565" s="503"/>
    </row>
    <row r="35566" spans="2:2">
      <c r="B35566" s="503"/>
    </row>
    <row r="35567" spans="2:2">
      <c r="B35567" s="503"/>
    </row>
    <row r="35568" spans="2:2">
      <c r="B35568" s="503"/>
    </row>
    <row r="35569" spans="2:2">
      <c r="B35569" s="503"/>
    </row>
    <row r="35570" spans="2:2">
      <c r="B35570" s="503"/>
    </row>
    <row r="35571" spans="2:2">
      <c r="B35571" s="503"/>
    </row>
    <row r="35572" spans="2:2">
      <c r="B35572" s="503"/>
    </row>
    <row r="35573" spans="2:2">
      <c r="B35573" s="503"/>
    </row>
    <row r="35574" spans="2:2">
      <c r="B35574" s="503"/>
    </row>
    <row r="35575" spans="2:2">
      <c r="B35575" s="503"/>
    </row>
    <row r="35576" spans="2:2">
      <c r="B35576" s="503"/>
    </row>
    <row r="35577" spans="2:2">
      <c r="B35577" s="503"/>
    </row>
    <row r="35578" spans="2:2">
      <c r="B35578" s="503"/>
    </row>
    <row r="35579" spans="2:2">
      <c r="B35579" s="503"/>
    </row>
    <row r="35580" spans="2:2">
      <c r="B35580" s="503"/>
    </row>
    <row r="35581" spans="2:2">
      <c r="B35581" s="503"/>
    </row>
    <row r="35582" spans="2:2">
      <c r="B35582" s="503"/>
    </row>
    <row r="35583" spans="2:2">
      <c r="B35583" s="503"/>
    </row>
    <row r="35584" spans="2:2">
      <c r="B35584" s="503"/>
    </row>
    <row r="35585" spans="2:2">
      <c r="B35585" s="503"/>
    </row>
    <row r="35586" spans="2:2">
      <c r="B35586" s="503"/>
    </row>
    <row r="35587" spans="2:2">
      <c r="B35587" s="503"/>
    </row>
    <row r="35588" spans="2:2">
      <c r="B35588" s="503"/>
    </row>
    <row r="35589" spans="2:2">
      <c r="B35589" s="503"/>
    </row>
    <row r="35590" spans="2:2">
      <c r="B35590" s="503"/>
    </row>
    <row r="35591" spans="2:2">
      <c r="B35591" s="503"/>
    </row>
    <row r="35592" spans="2:2">
      <c r="B35592" s="503"/>
    </row>
    <row r="35593" spans="2:2">
      <c r="B35593" s="503"/>
    </row>
    <row r="35594" spans="2:2">
      <c r="B35594" s="503"/>
    </row>
    <row r="35595" spans="2:2">
      <c r="B35595" s="503"/>
    </row>
    <row r="35596" spans="2:2">
      <c r="B35596" s="503"/>
    </row>
    <row r="35597" spans="2:2">
      <c r="B35597" s="503"/>
    </row>
    <row r="35598" spans="2:2">
      <c r="B35598" s="503"/>
    </row>
    <row r="35599" spans="2:2">
      <c r="B35599" s="503"/>
    </row>
    <row r="35600" spans="2:2">
      <c r="B35600" s="503"/>
    </row>
    <row r="35601" spans="2:2">
      <c r="B35601" s="503"/>
    </row>
    <row r="35602" spans="2:2">
      <c r="B35602" s="503"/>
    </row>
    <row r="35603" spans="2:2">
      <c r="B35603" s="503"/>
    </row>
    <row r="35604" spans="2:2">
      <c r="B35604" s="503"/>
    </row>
    <row r="35605" spans="2:2">
      <c r="B35605" s="503"/>
    </row>
    <row r="35606" spans="2:2">
      <c r="B35606" s="503"/>
    </row>
    <row r="35607" spans="2:2">
      <c r="B35607" s="503"/>
    </row>
    <row r="35608" spans="2:2">
      <c r="B35608" s="503"/>
    </row>
    <row r="35609" spans="2:2">
      <c r="B35609" s="503"/>
    </row>
    <row r="35610" spans="2:2">
      <c r="B35610" s="503"/>
    </row>
    <row r="35611" spans="2:2">
      <c r="B35611" s="503"/>
    </row>
    <row r="35612" spans="2:2">
      <c r="B35612" s="503"/>
    </row>
    <row r="35613" spans="2:2">
      <c r="B35613" s="503"/>
    </row>
    <row r="35614" spans="2:2">
      <c r="B35614" s="503"/>
    </row>
    <row r="35615" spans="2:2">
      <c r="B35615" s="503"/>
    </row>
    <row r="35616" spans="2:2">
      <c r="B35616" s="503"/>
    </row>
    <row r="35617" spans="2:2">
      <c r="B35617" s="503"/>
    </row>
    <row r="35618" spans="2:2">
      <c r="B35618" s="503"/>
    </row>
    <row r="35619" spans="2:2">
      <c r="B35619" s="503"/>
    </row>
    <row r="35620" spans="2:2">
      <c r="B35620" s="503"/>
    </row>
    <row r="35621" spans="2:2">
      <c r="B35621" s="503"/>
    </row>
    <row r="35622" spans="2:2">
      <c r="B35622" s="503"/>
    </row>
    <row r="35623" spans="2:2">
      <c r="B35623" s="503"/>
    </row>
    <row r="35624" spans="2:2">
      <c r="B35624" s="503"/>
    </row>
    <row r="35625" spans="2:2">
      <c r="B35625" s="503"/>
    </row>
    <row r="35626" spans="2:2">
      <c r="B35626" s="503"/>
    </row>
    <row r="35627" spans="2:2">
      <c r="B35627" s="503"/>
    </row>
    <row r="35628" spans="2:2">
      <c r="B35628" s="503"/>
    </row>
    <row r="35629" spans="2:2">
      <c r="B35629" s="503"/>
    </row>
    <row r="35630" spans="2:2">
      <c r="B35630" s="503"/>
    </row>
    <row r="35631" spans="2:2">
      <c r="B35631" s="503"/>
    </row>
    <row r="35632" spans="2:2">
      <c r="B35632" s="503"/>
    </row>
    <row r="35633" spans="2:2">
      <c r="B35633" s="503"/>
    </row>
    <row r="35634" spans="2:2">
      <c r="B35634" s="503"/>
    </row>
    <row r="35635" spans="2:2">
      <c r="B35635" s="503"/>
    </row>
    <row r="35636" spans="2:2">
      <c r="B35636" s="503"/>
    </row>
    <row r="35637" spans="2:2">
      <c r="B35637" s="503"/>
    </row>
    <row r="35638" spans="2:2">
      <c r="B35638" s="503"/>
    </row>
    <row r="35639" spans="2:2">
      <c r="B35639" s="503"/>
    </row>
    <row r="35640" spans="2:2">
      <c r="B35640" s="503"/>
    </row>
    <row r="35641" spans="2:2">
      <c r="B35641" s="503"/>
    </row>
    <row r="35642" spans="2:2">
      <c r="B35642" s="503"/>
    </row>
    <row r="35643" spans="2:2">
      <c r="B35643" s="503"/>
    </row>
    <row r="35644" spans="2:2">
      <c r="B35644" s="503"/>
    </row>
    <row r="35645" spans="2:2">
      <c r="B35645" s="503"/>
    </row>
    <row r="35646" spans="2:2">
      <c r="B35646" s="503"/>
    </row>
    <row r="35647" spans="2:2">
      <c r="B35647" s="503"/>
    </row>
    <row r="35648" spans="2:2">
      <c r="B35648" s="503"/>
    </row>
    <row r="35649" spans="2:2">
      <c r="B35649" s="503"/>
    </row>
    <row r="35650" spans="2:2">
      <c r="B35650" s="503"/>
    </row>
    <row r="35651" spans="2:2">
      <c r="B35651" s="503"/>
    </row>
    <row r="35652" spans="2:2">
      <c r="B35652" s="503"/>
    </row>
    <row r="35653" spans="2:2">
      <c r="B35653" s="503"/>
    </row>
    <row r="35654" spans="2:2">
      <c r="B35654" s="503"/>
    </row>
    <row r="35655" spans="2:2">
      <c r="B35655" s="503"/>
    </row>
    <row r="35656" spans="2:2">
      <c r="B35656" s="503"/>
    </row>
    <row r="35657" spans="2:2">
      <c r="B35657" s="503"/>
    </row>
    <row r="35658" spans="2:2">
      <c r="B35658" s="503"/>
    </row>
    <row r="35659" spans="2:2">
      <c r="B35659" s="503"/>
    </row>
    <row r="35660" spans="2:2">
      <c r="B35660" s="503"/>
    </row>
    <row r="35661" spans="2:2">
      <c r="B35661" s="503"/>
    </row>
    <row r="35662" spans="2:2">
      <c r="B35662" s="503"/>
    </row>
    <row r="35663" spans="2:2">
      <c r="B35663" s="503"/>
    </row>
    <row r="35664" spans="2:2">
      <c r="B35664" s="503"/>
    </row>
    <row r="35665" spans="2:2">
      <c r="B35665" s="503"/>
    </row>
    <row r="35666" spans="2:2">
      <c r="B35666" s="503"/>
    </row>
    <row r="35667" spans="2:2">
      <c r="B35667" s="503"/>
    </row>
    <row r="35668" spans="2:2">
      <c r="B35668" s="503"/>
    </row>
    <row r="35669" spans="2:2">
      <c r="B35669" s="503"/>
    </row>
    <row r="35670" spans="2:2">
      <c r="B35670" s="503"/>
    </row>
    <row r="35671" spans="2:2">
      <c r="B35671" s="503"/>
    </row>
    <row r="35672" spans="2:2">
      <c r="B35672" s="503"/>
    </row>
    <row r="35673" spans="2:2">
      <c r="B35673" s="503"/>
    </row>
    <row r="35674" spans="2:2">
      <c r="B35674" s="503"/>
    </row>
    <row r="35675" spans="2:2">
      <c r="B35675" s="503"/>
    </row>
    <row r="35676" spans="2:2">
      <c r="B35676" s="503"/>
    </row>
    <row r="35677" spans="2:2">
      <c r="B35677" s="503"/>
    </row>
    <row r="35678" spans="2:2">
      <c r="B35678" s="503"/>
    </row>
    <row r="35679" spans="2:2">
      <c r="B35679" s="503"/>
    </row>
    <row r="35680" spans="2:2">
      <c r="B35680" s="503"/>
    </row>
    <row r="35681" spans="2:2">
      <c r="B35681" s="503"/>
    </row>
    <row r="35682" spans="2:2">
      <c r="B35682" s="503"/>
    </row>
    <row r="35683" spans="2:2">
      <c r="B35683" s="503"/>
    </row>
    <row r="35684" spans="2:2">
      <c r="B35684" s="503"/>
    </row>
    <row r="35685" spans="2:2">
      <c r="B35685" s="503"/>
    </row>
    <row r="35686" spans="2:2">
      <c r="B35686" s="503"/>
    </row>
    <row r="35687" spans="2:2">
      <c r="B35687" s="503"/>
    </row>
    <row r="35688" spans="2:2">
      <c r="B35688" s="503"/>
    </row>
    <row r="35689" spans="2:2">
      <c r="B35689" s="503"/>
    </row>
    <row r="35690" spans="2:2">
      <c r="B35690" s="503"/>
    </row>
    <row r="35691" spans="2:2">
      <c r="B35691" s="503"/>
    </row>
    <row r="35692" spans="2:2">
      <c r="B35692" s="503"/>
    </row>
    <row r="35693" spans="2:2">
      <c r="B35693" s="503"/>
    </row>
    <row r="35694" spans="2:2">
      <c r="B35694" s="503"/>
    </row>
    <row r="35695" spans="2:2">
      <c r="B35695" s="503"/>
    </row>
    <row r="35696" spans="2:2">
      <c r="B35696" s="503"/>
    </row>
    <row r="35697" spans="2:2">
      <c r="B35697" s="503"/>
    </row>
    <row r="35698" spans="2:2">
      <c r="B35698" s="503"/>
    </row>
    <row r="35699" spans="2:2">
      <c r="B35699" s="503"/>
    </row>
    <row r="35700" spans="2:2">
      <c r="B35700" s="503"/>
    </row>
    <row r="35701" spans="2:2">
      <c r="B35701" s="503"/>
    </row>
    <row r="35702" spans="2:2">
      <c r="B35702" s="503"/>
    </row>
    <row r="35703" spans="2:2">
      <c r="B35703" s="503"/>
    </row>
    <row r="35704" spans="2:2">
      <c r="B35704" s="503"/>
    </row>
    <row r="35705" spans="2:2">
      <c r="B35705" s="503"/>
    </row>
    <row r="35706" spans="2:2">
      <c r="B35706" s="503"/>
    </row>
    <row r="35707" spans="2:2">
      <c r="B35707" s="503"/>
    </row>
    <row r="35708" spans="2:2">
      <c r="B35708" s="503"/>
    </row>
    <row r="35709" spans="2:2">
      <c r="B35709" s="503"/>
    </row>
    <row r="35710" spans="2:2">
      <c r="B35710" s="503"/>
    </row>
    <row r="35711" spans="2:2">
      <c r="B35711" s="503"/>
    </row>
    <row r="35712" spans="2:2">
      <c r="B35712" s="503"/>
    </row>
    <row r="35713" spans="2:2">
      <c r="B35713" s="503"/>
    </row>
    <row r="35714" spans="2:2">
      <c r="B35714" s="503"/>
    </row>
    <row r="35715" spans="2:2">
      <c r="B35715" s="503"/>
    </row>
    <row r="35716" spans="2:2">
      <c r="B35716" s="503"/>
    </row>
    <row r="35717" spans="2:2">
      <c r="B35717" s="503"/>
    </row>
    <row r="35718" spans="2:2">
      <c r="B35718" s="503"/>
    </row>
    <row r="35719" spans="2:2">
      <c r="B35719" s="503"/>
    </row>
    <row r="35720" spans="2:2">
      <c r="B35720" s="503"/>
    </row>
    <row r="35721" spans="2:2">
      <c r="B35721" s="503"/>
    </row>
    <row r="35722" spans="2:2">
      <c r="B35722" s="503"/>
    </row>
    <row r="35723" spans="2:2">
      <c r="B35723" s="503"/>
    </row>
    <row r="35724" spans="2:2">
      <c r="B35724" s="503"/>
    </row>
    <row r="35725" spans="2:2">
      <c r="B35725" s="503"/>
    </row>
    <row r="35726" spans="2:2">
      <c r="B35726" s="503"/>
    </row>
    <row r="35727" spans="2:2">
      <c r="B35727" s="503"/>
    </row>
    <row r="35728" spans="2:2">
      <c r="B35728" s="503"/>
    </row>
    <row r="35729" spans="2:2">
      <c r="B35729" s="503"/>
    </row>
    <row r="35730" spans="2:2">
      <c r="B35730" s="503"/>
    </row>
    <row r="35731" spans="2:2">
      <c r="B35731" s="503"/>
    </row>
    <row r="35732" spans="2:2">
      <c r="B35732" s="503"/>
    </row>
    <row r="35733" spans="2:2">
      <c r="B35733" s="503"/>
    </row>
    <row r="35734" spans="2:2">
      <c r="B35734" s="503"/>
    </row>
    <row r="35735" spans="2:2">
      <c r="B35735" s="503"/>
    </row>
    <row r="35736" spans="2:2">
      <c r="B35736" s="503"/>
    </row>
    <row r="35737" spans="2:2">
      <c r="B35737" s="503"/>
    </row>
    <row r="35738" spans="2:2">
      <c r="B35738" s="503"/>
    </row>
    <row r="35739" spans="2:2">
      <c r="B35739" s="503"/>
    </row>
    <row r="35740" spans="2:2">
      <c r="B35740" s="503"/>
    </row>
    <row r="35741" spans="2:2">
      <c r="B35741" s="503"/>
    </row>
    <row r="35742" spans="2:2">
      <c r="B35742" s="503"/>
    </row>
    <row r="35743" spans="2:2">
      <c r="B35743" s="503"/>
    </row>
    <row r="35744" spans="2:2">
      <c r="B35744" s="503"/>
    </row>
    <row r="35745" spans="2:2">
      <c r="B35745" s="503"/>
    </row>
    <row r="35746" spans="2:2">
      <c r="B35746" s="503"/>
    </row>
    <row r="35747" spans="2:2">
      <c r="B35747" s="503"/>
    </row>
    <row r="35748" spans="2:2">
      <c r="B35748" s="503"/>
    </row>
    <row r="35749" spans="2:2">
      <c r="B35749" s="503"/>
    </row>
    <row r="35750" spans="2:2">
      <c r="B35750" s="503"/>
    </row>
    <row r="35751" spans="2:2">
      <c r="B35751" s="503"/>
    </row>
    <row r="35752" spans="2:2">
      <c r="B35752" s="503"/>
    </row>
    <row r="35753" spans="2:2">
      <c r="B35753" s="503"/>
    </row>
    <row r="35754" spans="2:2">
      <c r="B35754" s="503"/>
    </row>
    <row r="35755" spans="2:2">
      <c r="B35755" s="503"/>
    </row>
    <row r="35756" spans="2:2">
      <c r="B35756" s="503"/>
    </row>
    <row r="35757" spans="2:2">
      <c r="B35757" s="503"/>
    </row>
    <row r="35758" spans="2:2">
      <c r="B35758" s="503"/>
    </row>
    <row r="35759" spans="2:2">
      <c r="B35759" s="503"/>
    </row>
    <row r="35760" spans="2:2">
      <c r="B35760" s="503"/>
    </row>
    <row r="35761" spans="2:2">
      <c r="B35761" s="503"/>
    </row>
    <row r="35762" spans="2:2">
      <c r="B35762" s="503"/>
    </row>
    <row r="35763" spans="2:2">
      <c r="B35763" s="503"/>
    </row>
    <row r="35764" spans="2:2">
      <c r="B35764" s="503"/>
    </row>
    <row r="35765" spans="2:2">
      <c r="B35765" s="503"/>
    </row>
    <row r="35766" spans="2:2">
      <c r="B35766" s="503"/>
    </row>
    <row r="35767" spans="2:2">
      <c r="B35767" s="503"/>
    </row>
    <row r="35768" spans="2:2">
      <c r="B35768" s="503"/>
    </row>
    <row r="35769" spans="2:2">
      <c r="B35769" s="503"/>
    </row>
    <row r="35770" spans="2:2">
      <c r="B35770" s="503"/>
    </row>
    <row r="35771" spans="2:2">
      <c r="B35771" s="503"/>
    </row>
    <row r="35772" spans="2:2">
      <c r="B35772" s="503"/>
    </row>
    <row r="35773" spans="2:2">
      <c r="B35773" s="503"/>
    </row>
    <row r="35774" spans="2:2">
      <c r="B35774" s="503"/>
    </row>
    <row r="35775" spans="2:2">
      <c r="B35775" s="503"/>
    </row>
    <row r="35776" spans="2:2">
      <c r="B35776" s="503"/>
    </row>
    <row r="35777" spans="2:2">
      <c r="B35777" s="503"/>
    </row>
    <row r="35778" spans="2:2">
      <c r="B35778" s="503"/>
    </row>
    <row r="35779" spans="2:2">
      <c r="B35779" s="503"/>
    </row>
    <row r="35780" spans="2:2">
      <c r="B35780" s="503"/>
    </row>
    <row r="35781" spans="2:2">
      <c r="B35781" s="503"/>
    </row>
    <row r="35782" spans="2:2">
      <c r="B35782" s="503"/>
    </row>
    <row r="35783" spans="2:2">
      <c r="B35783" s="503"/>
    </row>
    <row r="35784" spans="2:2">
      <c r="B35784" s="503"/>
    </row>
    <row r="35785" spans="2:2">
      <c r="B35785" s="503"/>
    </row>
    <row r="35786" spans="2:2">
      <c r="B35786" s="503"/>
    </row>
    <row r="35787" spans="2:2">
      <c r="B35787" s="503"/>
    </row>
    <row r="35788" spans="2:2">
      <c r="B35788" s="503"/>
    </row>
    <row r="35789" spans="2:2">
      <c r="B35789" s="503"/>
    </row>
    <row r="35790" spans="2:2">
      <c r="B35790" s="503"/>
    </row>
    <row r="35791" spans="2:2">
      <c r="B35791" s="503"/>
    </row>
    <row r="35792" spans="2:2">
      <c r="B35792" s="503"/>
    </row>
    <row r="35793" spans="2:2">
      <c r="B35793" s="503"/>
    </row>
    <row r="35794" spans="2:2">
      <c r="B35794" s="503"/>
    </row>
    <row r="35795" spans="2:2">
      <c r="B35795" s="503"/>
    </row>
    <row r="35796" spans="2:2">
      <c r="B35796" s="503"/>
    </row>
    <row r="35797" spans="2:2">
      <c r="B35797" s="503"/>
    </row>
    <row r="35798" spans="2:2">
      <c r="B35798" s="503"/>
    </row>
    <row r="35799" spans="2:2">
      <c r="B35799" s="503"/>
    </row>
    <row r="35800" spans="2:2">
      <c r="B35800" s="503"/>
    </row>
    <row r="35801" spans="2:2">
      <c r="B35801" s="503"/>
    </row>
    <row r="35802" spans="2:2">
      <c r="B35802" s="503"/>
    </row>
    <row r="35803" spans="2:2">
      <c r="B35803" s="503"/>
    </row>
    <row r="35804" spans="2:2">
      <c r="B35804" s="503"/>
    </row>
    <row r="35805" spans="2:2">
      <c r="B35805" s="503"/>
    </row>
    <row r="35806" spans="2:2">
      <c r="B35806" s="503"/>
    </row>
    <row r="35807" spans="2:2">
      <c r="B35807" s="503"/>
    </row>
    <row r="35808" spans="2:2">
      <c r="B35808" s="503"/>
    </row>
    <row r="35809" spans="2:2">
      <c r="B35809" s="503"/>
    </row>
    <row r="35810" spans="2:2">
      <c r="B35810" s="503"/>
    </row>
    <row r="35811" spans="2:2">
      <c r="B35811" s="503"/>
    </row>
    <row r="35812" spans="2:2">
      <c r="B35812" s="503"/>
    </row>
    <row r="35813" spans="2:2">
      <c r="B35813" s="503"/>
    </row>
    <row r="35814" spans="2:2">
      <c r="B35814" s="503"/>
    </row>
    <row r="35815" spans="2:2">
      <c r="B35815" s="503"/>
    </row>
    <row r="35816" spans="2:2">
      <c r="B35816" s="503"/>
    </row>
    <row r="35817" spans="2:2">
      <c r="B35817" s="503"/>
    </row>
    <row r="35818" spans="2:2">
      <c r="B35818" s="503"/>
    </row>
    <row r="35819" spans="2:2">
      <c r="B35819" s="503"/>
    </row>
    <row r="35820" spans="2:2">
      <c r="B35820" s="503"/>
    </row>
    <row r="35821" spans="2:2">
      <c r="B35821" s="503"/>
    </row>
    <row r="35822" spans="2:2">
      <c r="B35822" s="503"/>
    </row>
    <row r="35823" spans="2:2">
      <c r="B35823" s="503"/>
    </row>
    <row r="35824" spans="2:2">
      <c r="B35824" s="503"/>
    </row>
    <row r="35825" spans="2:2">
      <c r="B35825" s="503"/>
    </row>
    <row r="35826" spans="2:2">
      <c r="B35826" s="503"/>
    </row>
    <row r="35827" spans="2:2">
      <c r="B35827" s="503"/>
    </row>
    <row r="35828" spans="2:2">
      <c r="B35828" s="503"/>
    </row>
    <row r="35829" spans="2:2">
      <c r="B35829" s="503"/>
    </row>
    <row r="35830" spans="2:2">
      <c r="B35830" s="503"/>
    </row>
    <row r="35831" spans="2:2">
      <c r="B35831" s="503"/>
    </row>
    <row r="35832" spans="2:2">
      <c r="B35832" s="503"/>
    </row>
    <row r="35833" spans="2:2">
      <c r="B35833" s="503"/>
    </row>
    <row r="35834" spans="2:2">
      <c r="B35834" s="503"/>
    </row>
    <row r="35835" spans="2:2">
      <c r="B35835" s="503"/>
    </row>
    <row r="35836" spans="2:2">
      <c r="B35836" s="503"/>
    </row>
    <row r="35837" spans="2:2">
      <c r="B35837" s="503"/>
    </row>
    <row r="35838" spans="2:2">
      <c r="B35838" s="503"/>
    </row>
    <row r="35839" spans="2:2">
      <c r="B35839" s="503"/>
    </row>
    <row r="35840" spans="2:2">
      <c r="B35840" s="503"/>
    </row>
    <row r="35841" spans="2:2">
      <c r="B35841" s="503"/>
    </row>
    <row r="35842" spans="2:2">
      <c r="B35842" s="503"/>
    </row>
    <row r="35843" spans="2:2">
      <c r="B35843" s="503"/>
    </row>
    <row r="35844" spans="2:2">
      <c r="B35844" s="503"/>
    </row>
    <row r="35845" spans="2:2">
      <c r="B35845" s="503"/>
    </row>
    <row r="35846" spans="2:2">
      <c r="B35846" s="503"/>
    </row>
    <row r="35847" spans="2:2">
      <c r="B35847" s="503"/>
    </row>
    <row r="35848" spans="2:2">
      <c r="B35848" s="503"/>
    </row>
    <row r="35849" spans="2:2">
      <c r="B35849" s="503"/>
    </row>
    <row r="35850" spans="2:2">
      <c r="B35850" s="503"/>
    </row>
    <row r="35851" spans="2:2">
      <c r="B35851" s="503"/>
    </row>
    <row r="35852" spans="2:2">
      <c r="B35852" s="503"/>
    </row>
    <row r="35853" spans="2:2">
      <c r="B35853" s="503"/>
    </row>
    <row r="35854" spans="2:2">
      <c r="B35854" s="503"/>
    </row>
    <row r="35855" spans="2:2">
      <c r="B35855" s="503"/>
    </row>
    <row r="35856" spans="2:2">
      <c r="B35856" s="503"/>
    </row>
    <row r="35857" spans="2:2">
      <c r="B35857" s="503"/>
    </row>
    <row r="35858" spans="2:2">
      <c r="B35858" s="503"/>
    </row>
    <row r="35859" spans="2:2">
      <c r="B35859" s="503"/>
    </row>
    <row r="35860" spans="2:2">
      <c r="B35860" s="503"/>
    </row>
    <row r="35861" spans="2:2">
      <c r="B35861" s="503"/>
    </row>
    <row r="35862" spans="2:2">
      <c r="B35862" s="503"/>
    </row>
    <row r="35863" spans="2:2">
      <c r="B35863" s="503"/>
    </row>
    <row r="35864" spans="2:2">
      <c r="B35864" s="503"/>
    </row>
    <row r="35865" spans="2:2">
      <c r="B35865" s="503"/>
    </row>
    <row r="35866" spans="2:2">
      <c r="B35866" s="503"/>
    </row>
    <row r="35867" spans="2:2">
      <c r="B35867" s="503"/>
    </row>
    <row r="35868" spans="2:2">
      <c r="B35868" s="503"/>
    </row>
    <row r="35869" spans="2:2">
      <c r="B35869" s="503"/>
    </row>
    <row r="35870" spans="2:2">
      <c r="B35870" s="503"/>
    </row>
    <row r="35871" spans="2:2">
      <c r="B35871" s="503"/>
    </row>
    <row r="35872" spans="2:2">
      <c r="B35872" s="503"/>
    </row>
    <row r="35873" spans="2:2">
      <c r="B35873" s="503"/>
    </row>
    <row r="35874" spans="2:2">
      <c r="B35874" s="503"/>
    </row>
    <row r="35875" spans="2:2">
      <c r="B35875" s="503"/>
    </row>
    <row r="35876" spans="2:2">
      <c r="B35876" s="503"/>
    </row>
    <row r="35877" spans="2:2">
      <c r="B35877" s="503"/>
    </row>
    <row r="35878" spans="2:2">
      <c r="B35878" s="503"/>
    </row>
    <row r="35879" spans="2:2">
      <c r="B35879" s="503"/>
    </row>
    <row r="35880" spans="2:2">
      <c r="B35880" s="503"/>
    </row>
    <row r="35881" spans="2:2">
      <c r="B35881" s="503"/>
    </row>
    <row r="35882" spans="2:2">
      <c r="B35882" s="503"/>
    </row>
    <row r="35883" spans="2:2">
      <c r="B35883" s="503"/>
    </row>
    <row r="35884" spans="2:2">
      <c r="B35884" s="503"/>
    </row>
    <row r="35885" spans="2:2">
      <c r="B35885" s="503"/>
    </row>
    <row r="35886" spans="2:2">
      <c r="B35886" s="503"/>
    </row>
    <row r="35887" spans="2:2">
      <c r="B35887" s="503"/>
    </row>
    <row r="35888" spans="2:2">
      <c r="B35888" s="503"/>
    </row>
    <row r="35889" spans="2:2">
      <c r="B35889" s="503"/>
    </row>
    <row r="35890" spans="2:2">
      <c r="B35890" s="503"/>
    </row>
    <row r="35891" spans="2:2">
      <c r="B35891" s="503"/>
    </row>
    <row r="35892" spans="2:2">
      <c r="B35892" s="503"/>
    </row>
    <row r="35893" spans="2:2">
      <c r="B35893" s="503"/>
    </row>
    <row r="35894" spans="2:2">
      <c r="B35894" s="503"/>
    </row>
    <row r="35895" spans="2:2">
      <c r="B35895" s="503"/>
    </row>
    <row r="35896" spans="2:2">
      <c r="B35896" s="503"/>
    </row>
    <row r="35897" spans="2:2">
      <c r="B35897" s="503"/>
    </row>
    <row r="35898" spans="2:2">
      <c r="B35898" s="503"/>
    </row>
    <row r="35899" spans="2:2">
      <c r="B35899" s="503"/>
    </row>
    <row r="35900" spans="2:2">
      <c r="B35900" s="503"/>
    </row>
    <row r="35901" spans="2:2">
      <c r="B35901" s="503"/>
    </row>
    <row r="35902" spans="2:2">
      <c r="B35902" s="503"/>
    </row>
    <row r="35903" spans="2:2">
      <c r="B35903" s="503"/>
    </row>
    <row r="35904" spans="2:2">
      <c r="B35904" s="503"/>
    </row>
    <row r="35905" spans="2:2">
      <c r="B35905" s="503"/>
    </row>
    <row r="35906" spans="2:2">
      <c r="B35906" s="503"/>
    </row>
    <row r="35907" spans="2:2">
      <c r="B35907" s="503"/>
    </row>
    <row r="35908" spans="2:2">
      <c r="B35908" s="503"/>
    </row>
    <row r="35909" spans="2:2">
      <c r="B35909" s="503"/>
    </row>
    <row r="35910" spans="2:2">
      <c r="B35910" s="503"/>
    </row>
    <row r="35911" spans="2:2">
      <c r="B35911" s="503"/>
    </row>
    <row r="35912" spans="2:2">
      <c r="B35912" s="503"/>
    </row>
    <row r="35913" spans="2:2">
      <c r="B35913" s="503"/>
    </row>
    <row r="35914" spans="2:2">
      <c r="B35914" s="503"/>
    </row>
    <row r="35915" spans="2:2">
      <c r="B35915" s="503"/>
    </row>
    <row r="35916" spans="2:2">
      <c r="B35916" s="503"/>
    </row>
    <row r="35917" spans="2:2">
      <c r="B35917" s="503"/>
    </row>
    <row r="35918" spans="2:2">
      <c r="B35918" s="503"/>
    </row>
    <row r="35919" spans="2:2">
      <c r="B35919" s="503"/>
    </row>
    <row r="35920" spans="2:2">
      <c r="B35920" s="503"/>
    </row>
    <row r="35921" spans="2:2">
      <c r="B35921" s="503"/>
    </row>
    <row r="35922" spans="2:2">
      <c r="B35922" s="503"/>
    </row>
    <row r="35923" spans="2:2">
      <c r="B35923" s="503"/>
    </row>
    <row r="35924" spans="2:2">
      <c r="B35924" s="503"/>
    </row>
    <row r="35925" spans="2:2">
      <c r="B35925" s="503"/>
    </row>
    <row r="35926" spans="2:2">
      <c r="B35926" s="503"/>
    </row>
    <row r="35927" spans="2:2">
      <c r="B35927" s="503"/>
    </row>
    <row r="35928" spans="2:2">
      <c r="B35928" s="503"/>
    </row>
    <row r="35929" spans="2:2">
      <c r="B35929" s="503"/>
    </row>
    <row r="35930" spans="2:2">
      <c r="B35930" s="503"/>
    </row>
    <row r="35931" spans="2:2">
      <c r="B35931" s="503"/>
    </row>
    <row r="35932" spans="2:2">
      <c r="B35932" s="503"/>
    </row>
    <row r="35933" spans="2:2">
      <c r="B35933" s="503"/>
    </row>
    <row r="35934" spans="2:2">
      <c r="B35934" s="503"/>
    </row>
    <row r="35935" spans="2:2">
      <c r="B35935" s="503"/>
    </row>
    <row r="35936" spans="2:2">
      <c r="B35936" s="503"/>
    </row>
    <row r="35937" spans="2:2">
      <c r="B35937" s="503"/>
    </row>
    <row r="35938" spans="2:2">
      <c r="B35938" s="503"/>
    </row>
    <row r="35939" spans="2:2">
      <c r="B35939" s="503"/>
    </row>
    <row r="35940" spans="2:2">
      <c r="B35940" s="503"/>
    </row>
    <row r="35941" spans="2:2">
      <c r="B35941" s="503"/>
    </row>
    <row r="35942" spans="2:2">
      <c r="B35942" s="503"/>
    </row>
    <row r="35943" spans="2:2">
      <c r="B35943" s="503"/>
    </row>
    <row r="35944" spans="2:2">
      <c r="B35944" s="503"/>
    </row>
    <row r="35945" spans="2:2">
      <c r="B35945" s="503"/>
    </row>
    <row r="35946" spans="2:2">
      <c r="B35946" s="503"/>
    </row>
    <row r="35947" spans="2:2">
      <c r="B35947" s="503"/>
    </row>
    <row r="35948" spans="2:2">
      <c r="B35948" s="503"/>
    </row>
    <row r="35949" spans="2:2">
      <c r="B35949" s="503"/>
    </row>
    <row r="35950" spans="2:2">
      <c r="B35950" s="503"/>
    </row>
    <row r="35951" spans="2:2">
      <c r="B35951" s="503"/>
    </row>
    <row r="35952" spans="2:2">
      <c r="B35952" s="503"/>
    </row>
    <row r="35953" spans="2:2">
      <c r="B35953" s="503"/>
    </row>
    <row r="35954" spans="2:2">
      <c r="B35954" s="503"/>
    </row>
    <row r="35955" spans="2:2">
      <c r="B35955" s="503"/>
    </row>
    <row r="35956" spans="2:2">
      <c r="B35956" s="503"/>
    </row>
    <row r="35957" spans="2:2">
      <c r="B35957" s="503"/>
    </row>
    <row r="35958" spans="2:2">
      <c r="B35958" s="503"/>
    </row>
    <row r="35959" spans="2:2">
      <c r="B35959" s="503"/>
    </row>
    <row r="35960" spans="2:2">
      <c r="B35960" s="503"/>
    </row>
    <row r="35961" spans="2:2">
      <c r="B35961" s="503"/>
    </row>
    <row r="35962" spans="2:2">
      <c r="B35962" s="503"/>
    </row>
    <row r="35963" spans="2:2">
      <c r="B35963" s="503"/>
    </row>
    <row r="35964" spans="2:2">
      <c r="B35964" s="503"/>
    </row>
    <row r="35965" spans="2:2">
      <c r="B35965" s="503"/>
    </row>
    <row r="35966" spans="2:2">
      <c r="B35966" s="503"/>
    </row>
    <row r="35967" spans="2:2">
      <c r="B35967" s="503"/>
    </row>
    <row r="35968" spans="2:2">
      <c r="B35968" s="503"/>
    </row>
    <row r="35969" spans="2:2">
      <c r="B35969" s="503"/>
    </row>
    <row r="35970" spans="2:2">
      <c r="B35970" s="503"/>
    </row>
    <row r="35971" spans="2:2">
      <c r="B35971" s="503"/>
    </row>
    <row r="35972" spans="2:2">
      <c r="B35972" s="503"/>
    </row>
    <row r="35973" spans="2:2">
      <c r="B35973" s="503"/>
    </row>
    <row r="35974" spans="2:2">
      <c r="B35974" s="503"/>
    </row>
    <row r="35975" spans="2:2">
      <c r="B35975" s="503"/>
    </row>
    <row r="35976" spans="2:2">
      <c r="B35976" s="503"/>
    </row>
    <row r="35977" spans="2:2">
      <c r="B35977" s="503"/>
    </row>
    <row r="35978" spans="2:2">
      <c r="B35978" s="503"/>
    </row>
    <row r="35979" spans="2:2">
      <c r="B35979" s="503"/>
    </row>
    <row r="35980" spans="2:2">
      <c r="B35980" s="503"/>
    </row>
    <row r="35981" spans="2:2">
      <c r="B35981" s="503"/>
    </row>
    <row r="35982" spans="2:2">
      <c r="B35982" s="503"/>
    </row>
    <row r="35983" spans="2:2">
      <c r="B35983" s="503"/>
    </row>
    <row r="35984" spans="2:2">
      <c r="B35984" s="503"/>
    </row>
    <row r="35985" spans="2:2">
      <c r="B35985" s="503"/>
    </row>
    <row r="35986" spans="2:2">
      <c r="B35986" s="503"/>
    </row>
    <row r="35987" spans="2:2">
      <c r="B35987" s="503"/>
    </row>
    <row r="35988" spans="2:2">
      <c r="B35988" s="503"/>
    </row>
    <row r="35989" spans="2:2">
      <c r="B35989" s="503"/>
    </row>
    <row r="35990" spans="2:2">
      <c r="B35990" s="503"/>
    </row>
    <row r="35991" spans="2:2">
      <c r="B35991" s="503"/>
    </row>
    <row r="35992" spans="2:2">
      <c r="B35992" s="503"/>
    </row>
    <row r="35993" spans="2:2">
      <c r="B35993" s="503"/>
    </row>
    <row r="35994" spans="2:2">
      <c r="B35994" s="503"/>
    </row>
    <row r="35995" spans="2:2">
      <c r="B35995" s="503"/>
    </row>
    <row r="35996" spans="2:2">
      <c r="B35996" s="503"/>
    </row>
    <row r="35997" spans="2:2">
      <c r="B35997" s="503"/>
    </row>
    <row r="35998" spans="2:2">
      <c r="B35998" s="503"/>
    </row>
    <row r="35999" spans="2:2">
      <c r="B35999" s="503"/>
    </row>
    <row r="36000" spans="2:2">
      <c r="B36000" s="503"/>
    </row>
    <row r="36001" spans="2:2">
      <c r="B36001" s="503"/>
    </row>
    <row r="36002" spans="2:2">
      <c r="B36002" s="503"/>
    </row>
    <row r="36003" spans="2:2">
      <c r="B36003" s="503"/>
    </row>
    <row r="36004" spans="2:2">
      <c r="B36004" s="503"/>
    </row>
    <row r="36005" spans="2:2">
      <c r="B36005" s="503"/>
    </row>
    <row r="36006" spans="2:2">
      <c r="B36006" s="503"/>
    </row>
    <row r="36007" spans="2:2">
      <c r="B36007" s="503"/>
    </row>
    <row r="36008" spans="2:2">
      <c r="B36008" s="503"/>
    </row>
    <row r="36009" spans="2:2">
      <c r="B36009" s="503"/>
    </row>
    <row r="36010" spans="2:2">
      <c r="B36010" s="503"/>
    </row>
    <row r="36011" spans="2:2">
      <c r="B36011" s="503"/>
    </row>
    <row r="36012" spans="2:2">
      <c r="B36012" s="503"/>
    </row>
    <row r="36013" spans="2:2">
      <c r="B36013" s="503"/>
    </row>
    <row r="36014" spans="2:2">
      <c r="B36014" s="503"/>
    </row>
    <row r="36015" spans="2:2">
      <c r="B36015" s="503"/>
    </row>
    <row r="36016" spans="2:2">
      <c r="B36016" s="503"/>
    </row>
    <row r="36017" spans="2:2">
      <c r="B36017" s="503"/>
    </row>
    <row r="36018" spans="2:2">
      <c r="B36018" s="503"/>
    </row>
    <row r="36019" spans="2:2">
      <c r="B36019" s="503"/>
    </row>
    <row r="36020" spans="2:2">
      <c r="B36020" s="503"/>
    </row>
    <row r="36021" spans="2:2">
      <c r="B36021" s="503"/>
    </row>
    <row r="36022" spans="2:2">
      <c r="B36022" s="503"/>
    </row>
    <row r="36023" spans="2:2">
      <c r="B36023" s="503"/>
    </row>
    <row r="36024" spans="2:2">
      <c r="B36024" s="503"/>
    </row>
    <row r="36025" spans="2:2">
      <c r="B36025" s="503"/>
    </row>
    <row r="36026" spans="2:2">
      <c r="B36026" s="503"/>
    </row>
    <row r="36027" spans="2:2">
      <c r="B36027" s="503"/>
    </row>
    <row r="36028" spans="2:2">
      <c r="B36028" s="503"/>
    </row>
    <row r="36029" spans="2:2">
      <c r="B36029" s="503"/>
    </row>
    <row r="36030" spans="2:2">
      <c r="B36030" s="503"/>
    </row>
    <row r="36031" spans="2:2">
      <c r="B36031" s="503"/>
    </row>
    <row r="36032" spans="2:2">
      <c r="B36032" s="503"/>
    </row>
    <row r="36033" spans="2:2">
      <c r="B36033" s="503"/>
    </row>
    <row r="36034" spans="2:2">
      <c r="B36034" s="503"/>
    </row>
    <row r="36035" spans="2:2">
      <c r="B36035" s="503"/>
    </row>
    <row r="36036" spans="2:2">
      <c r="B36036" s="503"/>
    </row>
    <row r="36037" spans="2:2">
      <c r="B36037" s="503"/>
    </row>
    <row r="36038" spans="2:2">
      <c r="B36038" s="503"/>
    </row>
    <row r="36039" spans="2:2">
      <c r="B36039" s="503"/>
    </row>
    <row r="36040" spans="2:2">
      <c r="B36040" s="503"/>
    </row>
    <row r="36041" spans="2:2">
      <c r="B36041" s="503"/>
    </row>
    <row r="36042" spans="2:2">
      <c r="B36042" s="503"/>
    </row>
    <row r="36043" spans="2:2">
      <c r="B36043" s="503"/>
    </row>
    <row r="36044" spans="2:2">
      <c r="B36044" s="503"/>
    </row>
    <row r="36045" spans="2:2">
      <c r="B36045" s="503"/>
    </row>
    <row r="36046" spans="2:2">
      <c r="B36046" s="503"/>
    </row>
    <row r="36047" spans="2:2">
      <c r="B36047" s="503"/>
    </row>
    <row r="36048" spans="2:2">
      <c r="B36048" s="503"/>
    </row>
    <row r="36049" spans="2:2">
      <c r="B36049" s="503"/>
    </row>
    <row r="36050" spans="2:2">
      <c r="B36050" s="503"/>
    </row>
    <row r="36051" spans="2:2">
      <c r="B36051" s="503"/>
    </row>
    <row r="36052" spans="2:2">
      <c r="B36052" s="503"/>
    </row>
    <row r="36053" spans="2:2">
      <c r="B36053" s="503"/>
    </row>
    <row r="36054" spans="2:2">
      <c r="B36054" s="503"/>
    </row>
    <row r="36055" spans="2:2">
      <c r="B36055" s="503"/>
    </row>
    <row r="36056" spans="2:2">
      <c r="B36056" s="503"/>
    </row>
    <row r="36057" spans="2:2">
      <c r="B36057" s="503"/>
    </row>
    <row r="36058" spans="2:2">
      <c r="B36058" s="503"/>
    </row>
    <row r="36059" spans="2:2">
      <c r="B36059" s="503"/>
    </row>
    <row r="36060" spans="2:2">
      <c r="B36060" s="503"/>
    </row>
    <row r="36061" spans="2:2">
      <c r="B36061" s="503"/>
    </row>
    <row r="36062" spans="2:2">
      <c r="B36062" s="503"/>
    </row>
    <row r="36063" spans="2:2">
      <c r="B36063" s="503"/>
    </row>
    <row r="36064" spans="2:2">
      <c r="B36064" s="503"/>
    </row>
    <row r="36065" spans="2:2">
      <c r="B36065" s="503"/>
    </row>
    <row r="36066" spans="2:2">
      <c r="B36066" s="503"/>
    </row>
    <row r="36067" spans="2:2">
      <c r="B36067" s="503"/>
    </row>
    <row r="36068" spans="2:2">
      <c r="B36068" s="503"/>
    </row>
    <row r="36069" spans="2:2">
      <c r="B36069" s="503"/>
    </row>
    <row r="36070" spans="2:2">
      <c r="B36070" s="503"/>
    </row>
    <row r="36071" spans="2:2">
      <c r="B36071" s="503"/>
    </row>
    <row r="36072" spans="2:2">
      <c r="B36072" s="503"/>
    </row>
    <row r="36073" spans="2:2">
      <c r="B36073" s="503"/>
    </row>
    <row r="36074" spans="2:2">
      <c r="B36074" s="503"/>
    </row>
    <row r="36075" spans="2:2">
      <c r="B36075" s="503"/>
    </row>
    <row r="36076" spans="2:2">
      <c r="B36076" s="503"/>
    </row>
    <row r="36077" spans="2:2">
      <c r="B36077" s="503"/>
    </row>
    <row r="36078" spans="2:2">
      <c r="B36078" s="503"/>
    </row>
    <row r="36079" spans="2:2">
      <c r="B36079" s="503"/>
    </row>
    <row r="36080" spans="2:2">
      <c r="B36080" s="503"/>
    </row>
    <row r="36081" spans="2:2">
      <c r="B36081" s="503"/>
    </row>
    <row r="36082" spans="2:2">
      <c r="B36082" s="503"/>
    </row>
    <row r="36083" spans="2:2">
      <c r="B36083" s="503"/>
    </row>
    <row r="36084" spans="2:2">
      <c r="B36084" s="503"/>
    </row>
    <row r="36085" spans="2:2">
      <c r="B36085" s="503"/>
    </row>
    <row r="36086" spans="2:2">
      <c r="B36086" s="503"/>
    </row>
    <row r="36087" spans="2:2">
      <c r="B36087" s="503"/>
    </row>
    <row r="36088" spans="2:2">
      <c r="B36088" s="503"/>
    </row>
    <row r="36089" spans="2:2">
      <c r="B36089" s="503"/>
    </row>
    <row r="36090" spans="2:2">
      <c r="B36090" s="503"/>
    </row>
    <row r="36091" spans="2:2">
      <c r="B36091" s="503"/>
    </row>
    <row r="36092" spans="2:2">
      <c r="B36092" s="503"/>
    </row>
    <row r="36093" spans="2:2">
      <c r="B36093" s="503"/>
    </row>
    <row r="36094" spans="2:2">
      <c r="B36094" s="503"/>
    </row>
    <row r="36095" spans="2:2">
      <c r="B36095" s="503"/>
    </row>
    <row r="36096" spans="2:2">
      <c r="B36096" s="503"/>
    </row>
    <row r="36097" spans="2:2">
      <c r="B36097" s="503"/>
    </row>
    <row r="36098" spans="2:2">
      <c r="B36098" s="503"/>
    </row>
    <row r="36099" spans="2:2">
      <c r="B36099" s="503"/>
    </row>
    <row r="36100" spans="2:2">
      <c r="B36100" s="503"/>
    </row>
    <row r="36101" spans="2:2">
      <c r="B36101" s="503"/>
    </row>
    <row r="36102" spans="2:2">
      <c r="B36102" s="503"/>
    </row>
    <row r="36103" spans="2:2">
      <c r="B36103" s="503"/>
    </row>
    <row r="36104" spans="2:2">
      <c r="B36104" s="503"/>
    </row>
    <row r="36105" spans="2:2">
      <c r="B36105" s="503"/>
    </row>
    <row r="36106" spans="2:2">
      <c r="B36106" s="503"/>
    </row>
    <row r="36107" spans="2:2">
      <c r="B36107" s="503"/>
    </row>
    <row r="36108" spans="2:2">
      <c r="B36108" s="503"/>
    </row>
    <row r="36109" spans="2:2">
      <c r="B36109" s="503"/>
    </row>
    <row r="36110" spans="2:2">
      <c r="B36110" s="503"/>
    </row>
    <row r="36111" spans="2:2">
      <c r="B36111" s="503"/>
    </row>
    <row r="36112" spans="2:2">
      <c r="B36112" s="503"/>
    </row>
    <row r="36113" spans="2:2">
      <c r="B36113" s="503"/>
    </row>
    <row r="36114" spans="2:2">
      <c r="B36114" s="503"/>
    </row>
    <row r="36115" spans="2:2">
      <c r="B36115" s="503"/>
    </row>
    <row r="36116" spans="2:2">
      <c r="B36116" s="503"/>
    </row>
    <row r="36117" spans="2:2">
      <c r="B36117" s="503"/>
    </row>
    <row r="36118" spans="2:2">
      <c r="B36118" s="503"/>
    </row>
    <row r="36119" spans="2:2">
      <c r="B36119" s="503"/>
    </row>
    <row r="36120" spans="2:2">
      <c r="B36120" s="503"/>
    </row>
    <row r="36121" spans="2:2">
      <c r="B36121" s="503"/>
    </row>
    <row r="36122" spans="2:2">
      <c r="B36122" s="503"/>
    </row>
    <row r="36123" spans="2:2">
      <c r="B36123" s="503"/>
    </row>
    <row r="36124" spans="2:2">
      <c r="B36124" s="503"/>
    </row>
    <row r="36125" spans="2:2">
      <c r="B36125" s="503"/>
    </row>
    <row r="36126" spans="2:2">
      <c r="B36126" s="503"/>
    </row>
    <row r="36127" spans="2:2">
      <c r="B36127" s="503"/>
    </row>
    <row r="36128" spans="2:2">
      <c r="B36128" s="503"/>
    </row>
    <row r="36129" spans="2:2">
      <c r="B36129" s="503"/>
    </row>
    <row r="36130" spans="2:2">
      <c r="B36130" s="503"/>
    </row>
    <row r="36131" spans="2:2">
      <c r="B36131" s="503"/>
    </row>
    <row r="36132" spans="2:2">
      <c r="B36132" s="503"/>
    </row>
    <row r="36133" spans="2:2">
      <c r="B36133" s="503"/>
    </row>
    <row r="36134" spans="2:2">
      <c r="B36134" s="503"/>
    </row>
    <row r="36135" spans="2:2">
      <c r="B36135" s="503"/>
    </row>
    <row r="36136" spans="2:2">
      <c r="B36136" s="503"/>
    </row>
    <row r="36137" spans="2:2">
      <c r="B36137" s="503"/>
    </row>
    <row r="36138" spans="2:2">
      <c r="B36138" s="503"/>
    </row>
    <row r="36139" spans="2:2">
      <c r="B36139" s="503"/>
    </row>
    <row r="36140" spans="2:2">
      <c r="B36140" s="503"/>
    </row>
    <row r="36141" spans="2:2">
      <c r="B36141" s="503"/>
    </row>
    <row r="36142" spans="2:2">
      <c r="B36142" s="503"/>
    </row>
    <row r="36143" spans="2:2">
      <c r="B36143" s="503"/>
    </row>
    <row r="36144" spans="2:2">
      <c r="B36144" s="503"/>
    </row>
    <row r="36145" spans="2:2">
      <c r="B36145" s="503"/>
    </row>
    <row r="36146" spans="2:2">
      <c r="B36146" s="503"/>
    </row>
    <row r="36147" spans="2:2">
      <c r="B36147" s="503"/>
    </row>
    <row r="36148" spans="2:2">
      <c r="B36148" s="503"/>
    </row>
    <row r="36149" spans="2:2">
      <c r="B36149" s="503"/>
    </row>
    <row r="36150" spans="2:2">
      <c r="B36150" s="503"/>
    </row>
    <row r="36151" spans="2:2">
      <c r="B36151" s="503"/>
    </row>
    <row r="36152" spans="2:2">
      <c r="B36152" s="503"/>
    </row>
    <row r="36153" spans="2:2">
      <c r="B36153" s="503"/>
    </row>
    <row r="36154" spans="2:2">
      <c r="B36154" s="503"/>
    </row>
    <row r="36155" spans="2:2">
      <c r="B36155" s="503"/>
    </row>
    <row r="36156" spans="2:2">
      <c r="B36156" s="503"/>
    </row>
    <row r="36157" spans="2:2">
      <c r="B36157" s="503"/>
    </row>
    <row r="36158" spans="2:2">
      <c r="B36158" s="503"/>
    </row>
    <row r="36159" spans="2:2">
      <c r="B36159" s="503"/>
    </row>
    <row r="36160" spans="2:2">
      <c r="B36160" s="503"/>
    </row>
    <row r="36161" spans="2:2">
      <c r="B36161" s="503"/>
    </row>
    <row r="36162" spans="2:2">
      <c r="B36162" s="503"/>
    </row>
    <row r="36163" spans="2:2">
      <c r="B36163" s="503"/>
    </row>
    <row r="36164" spans="2:2">
      <c r="B36164" s="503"/>
    </row>
    <row r="36165" spans="2:2">
      <c r="B36165" s="503"/>
    </row>
    <row r="36166" spans="2:2">
      <c r="B36166" s="503"/>
    </row>
    <row r="36167" spans="2:2">
      <c r="B36167" s="503"/>
    </row>
    <row r="36168" spans="2:2">
      <c r="B36168" s="503"/>
    </row>
    <row r="36169" spans="2:2">
      <c r="B36169" s="503"/>
    </row>
    <row r="36170" spans="2:2">
      <c r="B36170" s="503"/>
    </row>
    <row r="36171" spans="2:2">
      <c r="B36171" s="503"/>
    </row>
    <row r="36172" spans="2:2">
      <c r="B36172" s="503"/>
    </row>
    <row r="36173" spans="2:2">
      <c r="B36173" s="503"/>
    </row>
    <row r="36174" spans="2:2">
      <c r="B36174" s="503"/>
    </row>
    <row r="36175" spans="2:2">
      <c r="B36175" s="503"/>
    </row>
    <row r="36176" spans="2:2">
      <c r="B36176" s="503"/>
    </row>
    <row r="36177" spans="2:2">
      <c r="B36177" s="503"/>
    </row>
    <row r="36178" spans="2:2">
      <c r="B36178" s="503"/>
    </row>
    <row r="36179" spans="2:2">
      <c r="B36179" s="503"/>
    </row>
    <row r="36180" spans="2:2">
      <c r="B36180" s="503"/>
    </row>
    <row r="36181" spans="2:2">
      <c r="B36181" s="503"/>
    </row>
    <row r="36182" spans="2:2">
      <c r="B36182" s="503"/>
    </row>
    <row r="36183" spans="2:2">
      <c r="B36183" s="503"/>
    </row>
    <row r="36184" spans="2:2">
      <c r="B36184" s="503"/>
    </row>
    <row r="36185" spans="2:2">
      <c r="B36185" s="503"/>
    </row>
    <row r="36186" spans="2:2">
      <c r="B36186" s="503"/>
    </row>
    <row r="36187" spans="2:2">
      <c r="B36187" s="503"/>
    </row>
    <row r="36188" spans="2:2">
      <c r="B36188" s="503"/>
    </row>
    <row r="36189" spans="2:2">
      <c r="B36189" s="503"/>
    </row>
    <row r="36190" spans="2:2">
      <c r="B36190" s="503"/>
    </row>
    <row r="36191" spans="2:2">
      <c r="B36191" s="503"/>
    </row>
    <row r="36192" spans="2:2">
      <c r="B36192" s="503"/>
    </row>
    <row r="36193" spans="2:2">
      <c r="B36193" s="503"/>
    </row>
    <row r="36194" spans="2:2">
      <c r="B36194" s="503"/>
    </row>
    <row r="36195" spans="2:2">
      <c r="B36195" s="503"/>
    </row>
    <row r="36196" spans="2:2">
      <c r="B36196" s="503"/>
    </row>
    <row r="36197" spans="2:2">
      <c r="B36197" s="503"/>
    </row>
    <row r="36198" spans="2:2">
      <c r="B36198" s="503"/>
    </row>
    <row r="36199" spans="2:2">
      <c r="B36199" s="503"/>
    </row>
    <row r="36200" spans="2:2">
      <c r="B36200" s="503"/>
    </row>
    <row r="36201" spans="2:2">
      <c r="B36201" s="503"/>
    </row>
    <row r="36202" spans="2:2">
      <c r="B36202" s="503"/>
    </row>
    <row r="36203" spans="2:2">
      <c r="B36203" s="503"/>
    </row>
    <row r="36204" spans="2:2">
      <c r="B36204" s="503"/>
    </row>
    <row r="36205" spans="2:2">
      <c r="B36205" s="503"/>
    </row>
    <row r="36206" spans="2:2">
      <c r="B36206" s="503"/>
    </row>
    <row r="36207" spans="2:2">
      <c r="B36207" s="503"/>
    </row>
    <row r="36208" spans="2:2">
      <c r="B36208" s="503"/>
    </row>
    <row r="36209" spans="2:2">
      <c r="B36209" s="503"/>
    </row>
    <row r="36210" spans="2:2">
      <c r="B36210" s="503"/>
    </row>
    <row r="36211" spans="2:2">
      <c r="B36211" s="503"/>
    </row>
    <row r="36212" spans="2:2">
      <c r="B36212" s="503"/>
    </row>
    <row r="36213" spans="2:2">
      <c r="B36213" s="503"/>
    </row>
    <row r="36214" spans="2:2">
      <c r="B36214" s="503"/>
    </row>
    <row r="36215" spans="2:2">
      <c r="B36215" s="503"/>
    </row>
    <row r="36216" spans="2:2">
      <c r="B36216" s="503"/>
    </row>
    <row r="36217" spans="2:2">
      <c r="B36217" s="503"/>
    </row>
    <row r="36218" spans="2:2">
      <c r="B36218" s="503"/>
    </row>
    <row r="36219" spans="2:2">
      <c r="B36219" s="503"/>
    </row>
    <row r="36220" spans="2:2">
      <c r="B36220" s="503"/>
    </row>
    <row r="36221" spans="2:2">
      <c r="B36221" s="503"/>
    </row>
    <row r="36222" spans="2:2">
      <c r="B36222" s="503"/>
    </row>
    <row r="36223" spans="2:2">
      <c r="B36223" s="503"/>
    </row>
    <row r="36224" spans="2:2">
      <c r="B36224" s="503"/>
    </row>
    <row r="36225" spans="2:2">
      <c r="B36225" s="503"/>
    </row>
    <row r="36226" spans="2:2">
      <c r="B36226" s="503"/>
    </row>
    <row r="36227" spans="2:2">
      <c r="B36227" s="503"/>
    </row>
    <row r="36228" spans="2:2">
      <c r="B36228" s="503"/>
    </row>
    <row r="36229" spans="2:2">
      <c r="B36229" s="503"/>
    </row>
    <row r="36230" spans="2:2">
      <c r="B36230" s="503"/>
    </row>
    <row r="36231" spans="2:2">
      <c r="B36231" s="503"/>
    </row>
    <row r="36232" spans="2:2">
      <c r="B36232" s="503"/>
    </row>
    <row r="36233" spans="2:2">
      <c r="B36233" s="503"/>
    </row>
    <row r="36234" spans="2:2">
      <c r="B36234" s="503"/>
    </row>
    <row r="36235" spans="2:2">
      <c r="B36235" s="503"/>
    </row>
    <row r="36236" spans="2:2">
      <c r="B36236" s="503"/>
    </row>
    <row r="36237" spans="2:2">
      <c r="B36237" s="503"/>
    </row>
    <row r="36238" spans="2:2">
      <c r="B36238" s="503"/>
    </row>
    <row r="36239" spans="2:2">
      <c r="B36239" s="503"/>
    </row>
    <row r="36240" spans="2:2">
      <c r="B36240" s="503"/>
    </row>
    <row r="36241" spans="2:2">
      <c r="B36241" s="503"/>
    </row>
    <row r="36242" spans="2:2">
      <c r="B36242" s="503"/>
    </row>
    <row r="36243" spans="2:2">
      <c r="B36243" s="503"/>
    </row>
    <row r="36244" spans="2:2">
      <c r="B36244" s="503"/>
    </row>
    <row r="36245" spans="2:2">
      <c r="B36245" s="503"/>
    </row>
    <row r="36246" spans="2:2">
      <c r="B36246" s="503"/>
    </row>
    <row r="36247" spans="2:2">
      <c r="B36247" s="503"/>
    </row>
    <row r="36248" spans="2:2">
      <c r="B36248" s="503"/>
    </row>
    <row r="36249" spans="2:2">
      <c r="B36249" s="503"/>
    </row>
    <row r="36250" spans="2:2">
      <c r="B36250" s="503"/>
    </row>
    <row r="36251" spans="2:2">
      <c r="B36251" s="503"/>
    </row>
    <row r="36252" spans="2:2">
      <c r="B36252" s="503"/>
    </row>
    <row r="36253" spans="2:2">
      <c r="B36253" s="503"/>
    </row>
    <row r="36254" spans="2:2">
      <c r="B36254" s="503"/>
    </row>
    <row r="36255" spans="2:2">
      <c r="B36255" s="503"/>
    </row>
    <row r="36256" spans="2:2">
      <c r="B36256" s="503"/>
    </row>
    <row r="36257" spans="2:2">
      <c r="B36257" s="503"/>
    </row>
    <row r="36258" spans="2:2">
      <c r="B36258" s="503"/>
    </row>
    <row r="36259" spans="2:2">
      <c r="B36259" s="503"/>
    </row>
    <row r="36260" spans="2:2">
      <c r="B36260" s="503"/>
    </row>
    <row r="36261" spans="2:2">
      <c r="B36261" s="503"/>
    </row>
    <row r="36262" spans="2:2">
      <c r="B36262" s="503"/>
    </row>
    <row r="36263" spans="2:2">
      <c r="B36263" s="503"/>
    </row>
    <row r="36264" spans="2:2">
      <c r="B36264" s="503"/>
    </row>
    <row r="36265" spans="2:2">
      <c r="B36265" s="503"/>
    </row>
    <row r="36266" spans="2:2">
      <c r="B36266" s="503"/>
    </row>
    <row r="36267" spans="2:2">
      <c r="B36267" s="503"/>
    </row>
    <row r="36268" spans="2:2">
      <c r="B36268" s="503"/>
    </row>
    <row r="36269" spans="2:2">
      <c r="B36269" s="503"/>
    </row>
    <row r="36270" spans="2:2">
      <c r="B36270" s="503"/>
    </row>
    <row r="36271" spans="2:2">
      <c r="B36271" s="503"/>
    </row>
    <row r="36272" spans="2:2">
      <c r="B36272" s="503"/>
    </row>
    <row r="36273" spans="2:2">
      <c r="B36273" s="503"/>
    </row>
    <row r="36274" spans="2:2">
      <c r="B36274" s="503"/>
    </row>
    <row r="36275" spans="2:2">
      <c r="B36275" s="503"/>
    </row>
    <row r="36276" spans="2:2">
      <c r="B36276" s="503"/>
    </row>
    <row r="36277" spans="2:2">
      <c r="B36277" s="503"/>
    </row>
    <row r="36278" spans="2:2">
      <c r="B36278" s="503"/>
    </row>
    <row r="36279" spans="2:2">
      <c r="B36279" s="503"/>
    </row>
    <row r="36280" spans="2:2">
      <c r="B36280" s="503"/>
    </row>
    <row r="36281" spans="2:2">
      <c r="B36281" s="503"/>
    </row>
    <row r="36282" spans="2:2">
      <c r="B36282" s="503"/>
    </row>
    <row r="36283" spans="2:2">
      <c r="B36283" s="503"/>
    </row>
    <row r="36284" spans="2:2">
      <c r="B36284" s="503"/>
    </row>
    <row r="36285" spans="2:2">
      <c r="B36285" s="503"/>
    </row>
    <row r="36286" spans="2:2">
      <c r="B36286" s="503"/>
    </row>
    <row r="36287" spans="2:2">
      <c r="B36287" s="503"/>
    </row>
    <row r="36288" spans="2:2">
      <c r="B36288" s="503"/>
    </row>
    <row r="36289" spans="2:2">
      <c r="B36289" s="503"/>
    </row>
    <row r="36290" spans="2:2">
      <c r="B36290" s="503"/>
    </row>
    <row r="36291" spans="2:2">
      <c r="B36291" s="503"/>
    </row>
    <row r="36292" spans="2:2">
      <c r="B36292" s="503"/>
    </row>
    <row r="36293" spans="2:2">
      <c r="B36293" s="503"/>
    </row>
    <row r="36294" spans="2:2">
      <c r="B36294" s="503"/>
    </row>
    <row r="36295" spans="2:2">
      <c r="B36295" s="503"/>
    </row>
    <row r="36296" spans="2:2">
      <c r="B36296" s="503"/>
    </row>
    <row r="36297" spans="2:2">
      <c r="B36297" s="503"/>
    </row>
    <row r="36298" spans="2:2">
      <c r="B36298" s="503"/>
    </row>
    <row r="36299" spans="2:2">
      <c r="B36299" s="503"/>
    </row>
    <row r="36300" spans="2:2">
      <c r="B36300" s="503"/>
    </row>
    <row r="36301" spans="2:2">
      <c r="B36301" s="503"/>
    </row>
    <row r="36302" spans="2:2">
      <c r="B36302" s="503"/>
    </row>
    <row r="36303" spans="2:2">
      <c r="B36303" s="503"/>
    </row>
    <row r="36304" spans="2:2">
      <c r="B36304" s="503"/>
    </row>
    <row r="36305" spans="2:2">
      <c r="B36305" s="503"/>
    </row>
    <row r="36306" spans="2:2">
      <c r="B36306" s="503"/>
    </row>
    <row r="36307" spans="2:2">
      <c r="B36307" s="503"/>
    </row>
    <row r="36308" spans="2:2">
      <c r="B36308" s="503"/>
    </row>
    <row r="36309" spans="2:2">
      <c r="B36309" s="503"/>
    </row>
    <row r="36310" spans="2:2">
      <c r="B36310" s="503"/>
    </row>
    <row r="36311" spans="2:2">
      <c r="B36311" s="503"/>
    </row>
    <row r="36312" spans="2:2">
      <c r="B36312" s="503"/>
    </row>
    <row r="36313" spans="2:2">
      <c r="B36313" s="503"/>
    </row>
    <row r="36314" spans="2:2">
      <c r="B36314" s="503"/>
    </row>
    <row r="36315" spans="2:2">
      <c r="B36315" s="503"/>
    </row>
    <row r="36316" spans="2:2">
      <c r="B36316" s="503"/>
    </row>
    <row r="36317" spans="2:2">
      <c r="B36317" s="503"/>
    </row>
    <row r="36318" spans="2:2">
      <c r="B36318" s="503"/>
    </row>
    <row r="36319" spans="2:2">
      <c r="B36319" s="503"/>
    </row>
    <row r="36320" spans="2:2">
      <c r="B36320" s="503"/>
    </row>
    <row r="36321" spans="2:2">
      <c r="B36321" s="503"/>
    </row>
    <row r="36322" spans="2:2">
      <c r="B36322" s="503"/>
    </row>
    <row r="36323" spans="2:2">
      <c r="B36323" s="503"/>
    </row>
    <row r="36324" spans="2:2">
      <c r="B36324" s="503"/>
    </row>
    <row r="36325" spans="2:2">
      <c r="B36325" s="503"/>
    </row>
    <row r="36326" spans="2:2">
      <c r="B36326" s="503"/>
    </row>
    <row r="36327" spans="2:2">
      <c r="B36327" s="503"/>
    </row>
    <row r="36328" spans="2:2">
      <c r="B36328" s="503"/>
    </row>
    <row r="36329" spans="2:2">
      <c r="B36329" s="503"/>
    </row>
    <row r="36330" spans="2:2">
      <c r="B36330" s="503"/>
    </row>
    <row r="36331" spans="2:2">
      <c r="B36331" s="503"/>
    </row>
    <row r="36332" spans="2:2">
      <c r="B36332" s="503"/>
    </row>
    <row r="36333" spans="2:2">
      <c r="B36333" s="503"/>
    </row>
    <row r="36334" spans="2:2">
      <c r="B36334" s="503"/>
    </row>
    <row r="36335" spans="2:2">
      <c r="B36335" s="503"/>
    </row>
    <row r="36336" spans="2:2">
      <c r="B36336" s="503"/>
    </row>
    <row r="36337" spans="2:2">
      <c r="B36337" s="503"/>
    </row>
    <row r="36338" spans="2:2">
      <c r="B36338" s="503"/>
    </row>
    <row r="36339" spans="2:2">
      <c r="B36339" s="503"/>
    </row>
    <row r="36340" spans="2:2">
      <c r="B36340" s="503"/>
    </row>
    <row r="36341" spans="2:2">
      <c r="B36341" s="503"/>
    </row>
    <row r="36342" spans="2:2">
      <c r="B36342" s="503"/>
    </row>
    <row r="36343" spans="2:2">
      <c r="B36343" s="503"/>
    </row>
    <row r="36344" spans="2:2">
      <c r="B36344" s="503"/>
    </row>
    <row r="36345" spans="2:2">
      <c r="B36345" s="503"/>
    </row>
    <row r="36346" spans="2:2">
      <c r="B36346" s="503"/>
    </row>
    <row r="36347" spans="2:2">
      <c r="B36347" s="503"/>
    </row>
    <row r="36348" spans="2:2">
      <c r="B36348" s="503"/>
    </row>
    <row r="36349" spans="2:2">
      <c r="B36349" s="503"/>
    </row>
    <row r="36350" spans="2:2">
      <c r="B36350" s="503"/>
    </row>
    <row r="36351" spans="2:2">
      <c r="B36351" s="503"/>
    </row>
    <row r="36352" spans="2:2">
      <c r="B36352" s="503"/>
    </row>
    <row r="36353" spans="2:2">
      <c r="B36353" s="503"/>
    </row>
    <row r="36354" spans="2:2">
      <c r="B36354" s="503"/>
    </row>
    <row r="36355" spans="2:2">
      <c r="B36355" s="503"/>
    </row>
    <row r="36356" spans="2:2">
      <c r="B36356" s="503"/>
    </row>
    <row r="36357" spans="2:2">
      <c r="B36357" s="503"/>
    </row>
    <row r="36358" spans="2:2">
      <c r="B36358" s="503"/>
    </row>
    <row r="36359" spans="2:2">
      <c r="B36359" s="503"/>
    </row>
    <row r="36360" spans="2:2">
      <c r="B36360" s="503"/>
    </row>
    <row r="36361" spans="2:2">
      <c r="B36361" s="503"/>
    </row>
    <row r="36362" spans="2:2">
      <c r="B36362" s="503"/>
    </row>
    <row r="36363" spans="2:2">
      <c r="B36363" s="503"/>
    </row>
    <row r="36364" spans="2:2">
      <c r="B36364" s="503"/>
    </row>
    <row r="36365" spans="2:2">
      <c r="B36365" s="503"/>
    </row>
    <row r="36366" spans="2:2">
      <c r="B36366" s="503"/>
    </row>
    <row r="36367" spans="2:2">
      <c r="B36367" s="503"/>
    </row>
    <row r="36368" spans="2:2">
      <c r="B36368" s="503"/>
    </row>
    <row r="36369" spans="2:2">
      <c r="B36369" s="503"/>
    </row>
    <row r="36370" spans="2:2">
      <c r="B36370" s="503"/>
    </row>
    <row r="36371" spans="2:2">
      <c r="B36371" s="503"/>
    </row>
    <row r="36372" spans="2:2">
      <c r="B36372" s="503"/>
    </row>
    <row r="36373" spans="2:2">
      <c r="B36373" s="503"/>
    </row>
    <row r="36374" spans="2:2">
      <c r="B36374" s="503"/>
    </row>
    <row r="36375" spans="2:2">
      <c r="B36375" s="503"/>
    </row>
    <row r="36376" spans="2:2">
      <c r="B36376" s="503"/>
    </row>
    <row r="36377" spans="2:2">
      <c r="B36377" s="503"/>
    </row>
    <row r="36378" spans="2:2">
      <c r="B36378" s="503"/>
    </row>
    <row r="36379" spans="2:2">
      <c r="B36379" s="503"/>
    </row>
    <row r="36380" spans="2:2">
      <c r="B36380" s="503"/>
    </row>
    <row r="36381" spans="2:2">
      <c r="B36381" s="503"/>
    </row>
    <row r="36382" spans="2:2">
      <c r="B36382" s="503"/>
    </row>
    <row r="36383" spans="2:2">
      <c r="B36383" s="503"/>
    </row>
    <row r="36384" spans="2:2">
      <c r="B36384" s="503"/>
    </row>
    <row r="36385" spans="2:2">
      <c r="B36385" s="503"/>
    </row>
    <row r="36386" spans="2:2">
      <c r="B36386" s="503"/>
    </row>
    <row r="36387" spans="2:2">
      <c r="B36387" s="503"/>
    </row>
    <row r="36388" spans="2:2">
      <c r="B36388" s="503"/>
    </row>
    <row r="36389" spans="2:2">
      <c r="B36389" s="503"/>
    </row>
    <row r="36390" spans="2:2">
      <c r="B36390" s="503"/>
    </row>
    <row r="36391" spans="2:2">
      <c r="B36391" s="503"/>
    </row>
    <row r="36392" spans="2:2">
      <c r="B36392" s="503"/>
    </row>
    <row r="36393" spans="2:2">
      <c r="B36393" s="503"/>
    </row>
    <row r="36394" spans="2:2">
      <c r="B36394" s="503"/>
    </row>
    <row r="36395" spans="2:2">
      <c r="B36395" s="503"/>
    </row>
    <row r="36396" spans="2:2">
      <c r="B36396" s="503"/>
    </row>
    <row r="36397" spans="2:2">
      <c r="B36397" s="503"/>
    </row>
    <row r="36398" spans="2:2">
      <c r="B36398" s="503"/>
    </row>
    <row r="36399" spans="2:2">
      <c r="B36399" s="503"/>
    </row>
    <row r="36400" spans="2:2">
      <c r="B36400" s="503"/>
    </row>
    <row r="36401" spans="2:2">
      <c r="B36401" s="503"/>
    </row>
    <row r="36402" spans="2:2">
      <c r="B36402" s="503"/>
    </row>
    <row r="36403" spans="2:2">
      <c r="B36403" s="503"/>
    </row>
    <row r="36404" spans="2:2">
      <c r="B36404" s="503"/>
    </row>
    <row r="36405" spans="2:2">
      <c r="B36405" s="503"/>
    </row>
    <row r="36406" spans="2:2">
      <c r="B36406" s="503"/>
    </row>
    <row r="36407" spans="2:2">
      <c r="B36407" s="503"/>
    </row>
    <row r="36408" spans="2:2">
      <c r="B36408" s="503"/>
    </row>
    <row r="36409" spans="2:2">
      <c r="B36409" s="503"/>
    </row>
    <row r="36410" spans="2:2">
      <c r="B36410" s="503"/>
    </row>
    <row r="36411" spans="2:2">
      <c r="B36411" s="503"/>
    </row>
    <row r="36412" spans="2:2">
      <c r="B36412" s="503"/>
    </row>
    <row r="36413" spans="2:2">
      <c r="B36413" s="503"/>
    </row>
    <row r="36414" spans="2:2">
      <c r="B36414" s="503"/>
    </row>
    <row r="36415" spans="2:2">
      <c r="B36415" s="503"/>
    </row>
    <row r="36416" spans="2:2">
      <c r="B36416" s="503"/>
    </row>
    <row r="36417" spans="2:2">
      <c r="B36417" s="503"/>
    </row>
    <row r="36418" spans="2:2">
      <c r="B36418" s="503"/>
    </row>
    <row r="36419" spans="2:2">
      <c r="B36419" s="503"/>
    </row>
    <row r="36420" spans="2:2">
      <c r="B36420" s="503"/>
    </row>
    <row r="36421" spans="2:2">
      <c r="B36421" s="503"/>
    </row>
    <row r="36422" spans="2:2">
      <c r="B36422" s="503"/>
    </row>
    <row r="36423" spans="2:2">
      <c r="B36423" s="503"/>
    </row>
    <row r="36424" spans="2:2">
      <c r="B36424" s="503"/>
    </row>
    <row r="36425" spans="2:2">
      <c r="B36425" s="503"/>
    </row>
    <row r="36426" spans="2:2">
      <c r="B36426" s="503"/>
    </row>
    <row r="36427" spans="2:2">
      <c r="B36427" s="503"/>
    </row>
    <row r="36428" spans="2:2">
      <c r="B36428" s="503"/>
    </row>
    <row r="36429" spans="2:2">
      <c r="B36429" s="503"/>
    </row>
    <row r="36430" spans="2:2">
      <c r="B36430" s="503"/>
    </row>
    <row r="36431" spans="2:2">
      <c r="B36431" s="503"/>
    </row>
    <row r="36432" spans="2:2">
      <c r="B36432" s="503"/>
    </row>
    <row r="36433" spans="2:2">
      <c r="B36433" s="503"/>
    </row>
    <row r="36434" spans="2:2">
      <c r="B36434" s="503"/>
    </row>
    <row r="36435" spans="2:2">
      <c r="B36435" s="503"/>
    </row>
    <row r="36436" spans="2:2">
      <c r="B36436" s="503"/>
    </row>
    <row r="36437" spans="2:2">
      <c r="B36437" s="503"/>
    </row>
    <row r="36438" spans="2:2">
      <c r="B36438" s="503"/>
    </row>
    <row r="36439" spans="2:2">
      <c r="B36439" s="503"/>
    </row>
    <row r="36440" spans="2:2">
      <c r="B36440" s="503"/>
    </row>
    <row r="36441" spans="2:2">
      <c r="B36441" s="503"/>
    </row>
    <row r="36442" spans="2:2">
      <c r="B36442" s="503"/>
    </row>
    <row r="36443" spans="2:2">
      <c r="B36443" s="503"/>
    </row>
    <row r="36444" spans="2:2">
      <c r="B36444" s="503"/>
    </row>
    <row r="36445" spans="2:2">
      <c r="B36445" s="503"/>
    </row>
    <row r="36446" spans="2:2">
      <c r="B36446" s="503"/>
    </row>
    <row r="36447" spans="2:2">
      <c r="B36447" s="503"/>
    </row>
    <row r="36448" spans="2:2">
      <c r="B36448" s="503"/>
    </row>
    <row r="36449" spans="2:2">
      <c r="B36449" s="503"/>
    </row>
    <row r="36450" spans="2:2">
      <c r="B36450" s="503"/>
    </row>
    <row r="36451" spans="2:2">
      <c r="B36451" s="503"/>
    </row>
    <row r="36452" spans="2:2">
      <c r="B36452" s="503"/>
    </row>
    <row r="36453" spans="2:2">
      <c r="B36453" s="503"/>
    </row>
    <row r="36454" spans="2:2">
      <c r="B36454" s="503"/>
    </row>
    <row r="36455" spans="2:2">
      <c r="B36455" s="503"/>
    </row>
    <row r="36456" spans="2:2">
      <c r="B36456" s="503"/>
    </row>
    <row r="36457" spans="2:2">
      <c r="B36457" s="503"/>
    </row>
    <row r="36458" spans="2:2">
      <c r="B36458" s="503"/>
    </row>
    <row r="36459" spans="2:2">
      <c r="B36459" s="503"/>
    </row>
    <row r="36460" spans="2:2">
      <c r="B36460" s="503"/>
    </row>
    <row r="36461" spans="2:2">
      <c r="B36461" s="503"/>
    </row>
    <row r="36462" spans="2:2">
      <c r="B36462" s="503"/>
    </row>
    <row r="36463" spans="2:2">
      <c r="B36463" s="503"/>
    </row>
    <row r="36464" spans="2:2">
      <c r="B36464" s="503"/>
    </row>
    <row r="36465" spans="2:2">
      <c r="B36465" s="503"/>
    </row>
    <row r="36466" spans="2:2">
      <c r="B36466" s="503"/>
    </row>
    <row r="36467" spans="2:2">
      <c r="B36467" s="503"/>
    </row>
    <row r="36468" spans="2:2">
      <c r="B36468" s="503"/>
    </row>
    <row r="36469" spans="2:2">
      <c r="B36469" s="503"/>
    </row>
    <row r="36470" spans="2:2">
      <c r="B36470" s="503"/>
    </row>
    <row r="36471" spans="2:2">
      <c r="B36471" s="503"/>
    </row>
    <row r="36472" spans="2:2">
      <c r="B36472" s="503"/>
    </row>
    <row r="36473" spans="2:2">
      <c r="B36473" s="503"/>
    </row>
    <row r="36474" spans="2:2">
      <c r="B36474" s="503"/>
    </row>
    <row r="36475" spans="2:2">
      <c r="B36475" s="503"/>
    </row>
    <row r="36476" spans="2:2">
      <c r="B36476" s="503"/>
    </row>
    <row r="36477" spans="2:2">
      <c r="B36477" s="503"/>
    </row>
    <row r="36478" spans="2:2">
      <c r="B36478" s="503"/>
    </row>
    <row r="36479" spans="2:2">
      <c r="B36479" s="503"/>
    </row>
    <row r="36480" spans="2:2">
      <c r="B36480" s="503"/>
    </row>
    <row r="36481" spans="2:2">
      <c r="B36481" s="503"/>
    </row>
    <row r="36482" spans="2:2">
      <c r="B36482" s="503"/>
    </row>
    <row r="36483" spans="2:2">
      <c r="B36483" s="503"/>
    </row>
    <row r="36484" spans="2:2">
      <c r="B36484" s="503"/>
    </row>
    <row r="36485" spans="2:2">
      <c r="B36485" s="503"/>
    </row>
    <row r="36486" spans="2:2">
      <c r="B36486" s="503"/>
    </row>
    <row r="36487" spans="2:2">
      <c r="B36487" s="503"/>
    </row>
    <row r="36488" spans="2:2">
      <c r="B36488" s="503"/>
    </row>
    <row r="36489" spans="2:2">
      <c r="B36489" s="503"/>
    </row>
    <row r="36490" spans="2:2">
      <c r="B36490" s="503"/>
    </row>
    <row r="36491" spans="2:2">
      <c r="B36491" s="503"/>
    </row>
    <row r="36492" spans="2:2">
      <c r="B36492" s="503"/>
    </row>
    <row r="36493" spans="2:2">
      <c r="B36493" s="503"/>
    </row>
    <row r="36494" spans="2:2">
      <c r="B36494" s="503"/>
    </row>
    <row r="36495" spans="2:2">
      <c r="B36495" s="503"/>
    </row>
    <row r="36496" spans="2:2">
      <c r="B36496" s="503"/>
    </row>
    <row r="36497" spans="2:2">
      <c r="B36497" s="503"/>
    </row>
    <row r="36498" spans="2:2">
      <c r="B36498" s="503"/>
    </row>
    <row r="36499" spans="2:2">
      <c r="B36499" s="503"/>
    </row>
    <row r="36500" spans="2:2">
      <c r="B36500" s="503"/>
    </row>
    <row r="36501" spans="2:2">
      <c r="B36501" s="503"/>
    </row>
    <row r="36502" spans="2:2">
      <c r="B36502" s="503"/>
    </row>
    <row r="36503" spans="2:2">
      <c r="B36503" s="503"/>
    </row>
    <row r="36504" spans="2:2">
      <c r="B36504" s="503"/>
    </row>
    <row r="36505" spans="2:2">
      <c r="B36505" s="503"/>
    </row>
    <row r="36506" spans="2:2">
      <c r="B36506" s="503"/>
    </row>
    <row r="36507" spans="2:2">
      <c r="B36507" s="503"/>
    </row>
    <row r="36508" spans="2:2">
      <c r="B36508" s="503"/>
    </row>
    <row r="36509" spans="2:2">
      <c r="B36509" s="503"/>
    </row>
    <row r="36510" spans="2:2">
      <c r="B36510" s="503"/>
    </row>
    <row r="36511" spans="2:2">
      <c r="B36511" s="503"/>
    </row>
    <row r="36512" spans="2:2">
      <c r="B36512" s="503"/>
    </row>
    <row r="36513" spans="2:2">
      <c r="B36513" s="503"/>
    </row>
    <row r="36514" spans="2:2">
      <c r="B36514" s="503"/>
    </row>
    <row r="36515" spans="2:2">
      <c r="B36515" s="503"/>
    </row>
    <row r="36516" spans="2:2">
      <c r="B36516" s="503"/>
    </row>
    <row r="36517" spans="2:2">
      <c r="B36517" s="503"/>
    </row>
    <row r="36518" spans="2:2">
      <c r="B36518" s="503"/>
    </row>
    <row r="36519" spans="2:2">
      <c r="B36519" s="503"/>
    </row>
    <row r="36520" spans="2:2">
      <c r="B36520" s="503"/>
    </row>
    <row r="36521" spans="2:2">
      <c r="B36521" s="503"/>
    </row>
    <row r="36522" spans="2:2">
      <c r="B36522" s="503"/>
    </row>
    <row r="36523" spans="2:2">
      <c r="B36523" s="503"/>
    </row>
    <row r="36524" spans="2:2">
      <c r="B36524" s="503"/>
    </row>
    <row r="36525" spans="2:2">
      <c r="B36525" s="503"/>
    </row>
    <row r="36526" spans="2:2">
      <c r="B36526" s="503"/>
    </row>
    <row r="36527" spans="2:2">
      <c r="B36527" s="503"/>
    </row>
    <row r="36528" spans="2:2">
      <c r="B36528" s="503"/>
    </row>
    <row r="36529" spans="2:2">
      <c r="B36529" s="503"/>
    </row>
    <row r="36530" spans="2:2">
      <c r="B36530" s="503"/>
    </row>
    <row r="36531" spans="2:2">
      <c r="B36531" s="503"/>
    </row>
    <row r="36532" spans="2:2">
      <c r="B36532" s="503"/>
    </row>
    <row r="36533" spans="2:2">
      <c r="B36533" s="503"/>
    </row>
    <row r="36534" spans="2:2">
      <c r="B36534" s="503"/>
    </row>
    <row r="36535" spans="2:2">
      <c r="B36535" s="503"/>
    </row>
    <row r="36536" spans="2:2">
      <c r="B36536" s="503"/>
    </row>
    <row r="36537" spans="2:2">
      <c r="B36537" s="503"/>
    </row>
    <row r="36538" spans="2:2">
      <c r="B36538" s="503"/>
    </row>
    <row r="36539" spans="2:2">
      <c r="B36539" s="503"/>
    </row>
    <row r="36540" spans="2:2">
      <c r="B36540" s="503"/>
    </row>
    <row r="36541" spans="2:2">
      <c r="B36541" s="503"/>
    </row>
    <row r="36542" spans="2:2">
      <c r="B36542" s="503"/>
    </row>
    <row r="36543" spans="2:2">
      <c r="B36543" s="503"/>
    </row>
    <row r="36544" spans="2:2">
      <c r="B36544" s="503"/>
    </row>
    <row r="36545" spans="2:2">
      <c r="B36545" s="503"/>
    </row>
    <row r="36546" spans="2:2">
      <c r="B36546" s="503"/>
    </row>
    <row r="36547" spans="2:2">
      <c r="B36547" s="503"/>
    </row>
    <row r="36548" spans="2:2">
      <c r="B36548" s="503"/>
    </row>
    <row r="36549" spans="2:2">
      <c r="B36549" s="503"/>
    </row>
    <row r="36550" spans="2:2">
      <c r="B36550" s="503"/>
    </row>
    <row r="36551" spans="2:2">
      <c r="B36551" s="503"/>
    </row>
    <row r="36552" spans="2:2">
      <c r="B36552" s="503"/>
    </row>
    <row r="36553" spans="2:2">
      <c r="B36553" s="503"/>
    </row>
    <row r="36554" spans="2:2">
      <c r="B36554" s="503"/>
    </row>
    <row r="36555" spans="2:2">
      <c r="B36555" s="503"/>
    </row>
    <row r="36556" spans="2:2">
      <c r="B36556" s="503"/>
    </row>
    <row r="36557" spans="2:2">
      <c r="B36557" s="503"/>
    </row>
    <row r="36558" spans="2:2">
      <c r="B36558" s="503"/>
    </row>
    <row r="36559" spans="2:2">
      <c r="B36559" s="503"/>
    </row>
    <row r="36560" spans="2:2">
      <c r="B36560" s="503"/>
    </row>
    <row r="36561" spans="2:2">
      <c r="B36561" s="503"/>
    </row>
    <row r="36562" spans="2:2">
      <c r="B36562" s="503"/>
    </row>
    <row r="36563" spans="2:2">
      <c r="B36563" s="503"/>
    </row>
    <row r="36564" spans="2:2">
      <c r="B36564" s="503"/>
    </row>
    <row r="36565" spans="2:2">
      <c r="B36565" s="503"/>
    </row>
    <row r="36566" spans="2:2">
      <c r="B36566" s="503"/>
    </row>
    <row r="36567" spans="2:2">
      <c r="B36567" s="503"/>
    </row>
    <row r="36568" spans="2:2">
      <c r="B36568" s="503"/>
    </row>
    <row r="36569" spans="2:2">
      <c r="B36569" s="503"/>
    </row>
    <row r="36570" spans="2:2">
      <c r="B36570" s="503"/>
    </row>
    <row r="36571" spans="2:2">
      <c r="B36571" s="503"/>
    </row>
    <row r="36572" spans="2:2">
      <c r="B36572" s="503"/>
    </row>
    <row r="36573" spans="2:2">
      <c r="B36573" s="503"/>
    </row>
    <row r="36574" spans="2:2">
      <c r="B36574" s="503"/>
    </row>
    <row r="36575" spans="2:2">
      <c r="B36575" s="503"/>
    </row>
    <row r="36576" spans="2:2">
      <c r="B36576" s="503"/>
    </row>
    <row r="36577" spans="2:2">
      <c r="B36577" s="503"/>
    </row>
    <row r="36578" spans="2:2">
      <c r="B36578" s="503"/>
    </row>
    <row r="36579" spans="2:2">
      <c r="B36579" s="503"/>
    </row>
    <row r="36580" spans="2:2">
      <c r="B36580" s="503"/>
    </row>
    <row r="36581" spans="2:2">
      <c r="B36581" s="503"/>
    </row>
    <row r="36582" spans="2:2">
      <c r="B36582" s="503"/>
    </row>
    <row r="36583" spans="2:2">
      <c r="B36583" s="503"/>
    </row>
    <row r="36584" spans="2:2">
      <c r="B36584" s="503"/>
    </row>
    <row r="36585" spans="2:2">
      <c r="B36585" s="503"/>
    </row>
    <row r="36586" spans="2:2">
      <c r="B36586" s="503"/>
    </row>
    <row r="36587" spans="2:2">
      <c r="B36587" s="503"/>
    </row>
    <row r="36588" spans="2:2">
      <c r="B36588" s="503"/>
    </row>
    <row r="36589" spans="2:2">
      <c r="B36589" s="503"/>
    </row>
    <row r="36590" spans="2:2">
      <c r="B36590" s="503"/>
    </row>
    <row r="36591" spans="2:2">
      <c r="B36591" s="503"/>
    </row>
    <row r="36592" spans="2:2">
      <c r="B36592" s="503"/>
    </row>
    <row r="36593" spans="2:2">
      <c r="B36593" s="503"/>
    </row>
    <row r="36594" spans="2:2">
      <c r="B36594" s="503"/>
    </row>
    <row r="36595" spans="2:2">
      <c r="B36595" s="503"/>
    </row>
    <row r="36596" spans="2:2">
      <c r="B36596" s="503"/>
    </row>
    <row r="36597" spans="2:2">
      <c r="B36597" s="503"/>
    </row>
    <row r="36598" spans="2:2">
      <c r="B36598" s="503"/>
    </row>
    <row r="36599" spans="2:2">
      <c r="B36599" s="503"/>
    </row>
    <row r="36600" spans="2:2">
      <c r="B36600" s="503"/>
    </row>
    <row r="36601" spans="2:2">
      <c r="B36601" s="503"/>
    </row>
    <row r="36602" spans="2:2">
      <c r="B36602" s="503"/>
    </row>
    <row r="36603" spans="2:2">
      <c r="B36603" s="503"/>
    </row>
    <row r="36604" spans="2:2">
      <c r="B36604" s="503"/>
    </row>
    <row r="36605" spans="2:2">
      <c r="B36605" s="503"/>
    </row>
    <row r="36606" spans="2:2">
      <c r="B36606" s="503"/>
    </row>
    <row r="36607" spans="2:2">
      <c r="B36607" s="503"/>
    </row>
    <row r="36608" spans="2:2">
      <c r="B36608" s="503"/>
    </row>
    <row r="36609" spans="2:2">
      <c r="B36609" s="503"/>
    </row>
    <row r="36610" spans="2:2">
      <c r="B36610" s="503"/>
    </row>
    <row r="36611" spans="2:2">
      <c r="B36611" s="503"/>
    </row>
    <row r="36612" spans="2:2">
      <c r="B36612" s="503"/>
    </row>
    <row r="36613" spans="2:2">
      <c r="B36613" s="503"/>
    </row>
    <row r="36614" spans="2:2">
      <c r="B36614" s="503"/>
    </row>
    <row r="36615" spans="2:2">
      <c r="B36615" s="503"/>
    </row>
    <row r="36616" spans="2:2">
      <c r="B36616" s="503"/>
    </row>
    <row r="36617" spans="2:2">
      <c r="B36617" s="503"/>
    </row>
    <row r="36618" spans="2:2">
      <c r="B36618" s="503"/>
    </row>
    <row r="36619" spans="2:2">
      <c r="B36619" s="503"/>
    </row>
    <row r="36620" spans="2:2">
      <c r="B36620" s="503"/>
    </row>
    <row r="36621" spans="2:2">
      <c r="B36621" s="503"/>
    </row>
    <row r="36622" spans="2:2">
      <c r="B36622" s="503"/>
    </row>
    <row r="36623" spans="2:2">
      <c r="B36623" s="503"/>
    </row>
    <row r="36624" spans="2:2">
      <c r="B36624" s="503"/>
    </row>
    <row r="36625" spans="2:2">
      <c r="B36625" s="503"/>
    </row>
    <row r="36626" spans="2:2">
      <c r="B36626" s="503"/>
    </row>
    <row r="36627" spans="2:2">
      <c r="B36627" s="503"/>
    </row>
    <row r="36628" spans="2:2">
      <c r="B36628" s="503"/>
    </row>
    <row r="36629" spans="2:2">
      <c r="B36629" s="503"/>
    </row>
    <row r="36630" spans="2:2">
      <c r="B36630" s="503"/>
    </row>
    <row r="36631" spans="2:2">
      <c r="B36631" s="503"/>
    </row>
    <row r="36632" spans="2:2">
      <c r="B36632" s="503"/>
    </row>
    <row r="36633" spans="2:2">
      <c r="B36633" s="503"/>
    </row>
    <row r="36634" spans="2:2">
      <c r="B36634" s="503"/>
    </row>
    <row r="36635" spans="2:2">
      <c r="B36635" s="503"/>
    </row>
    <row r="36636" spans="2:2">
      <c r="B36636" s="503"/>
    </row>
    <row r="36637" spans="2:2">
      <c r="B36637" s="503"/>
    </row>
    <row r="36638" spans="2:2">
      <c r="B36638" s="503"/>
    </row>
    <row r="36639" spans="2:2">
      <c r="B36639" s="503"/>
    </row>
    <row r="36640" spans="2:2">
      <c r="B36640" s="503"/>
    </row>
    <row r="36641" spans="2:2">
      <c r="B36641" s="503"/>
    </row>
    <row r="36642" spans="2:2">
      <c r="B36642" s="503"/>
    </row>
    <row r="36643" spans="2:2">
      <c r="B36643" s="503"/>
    </row>
    <row r="36644" spans="2:2">
      <c r="B36644" s="503"/>
    </row>
    <row r="36645" spans="2:2">
      <c r="B36645" s="503"/>
    </row>
    <row r="36646" spans="2:2">
      <c r="B36646" s="503"/>
    </row>
    <row r="36647" spans="2:2">
      <c r="B36647" s="503"/>
    </row>
    <row r="36648" spans="2:2">
      <c r="B36648" s="503"/>
    </row>
    <row r="36649" spans="2:2">
      <c r="B36649" s="503"/>
    </row>
    <row r="36650" spans="2:2">
      <c r="B36650" s="503"/>
    </row>
    <row r="36651" spans="2:2">
      <c r="B36651" s="503"/>
    </row>
    <row r="36652" spans="2:2">
      <c r="B36652" s="503"/>
    </row>
    <row r="36653" spans="2:2">
      <c r="B36653" s="503"/>
    </row>
    <row r="36654" spans="2:2">
      <c r="B36654" s="503"/>
    </row>
    <row r="36655" spans="2:2">
      <c r="B36655" s="503"/>
    </row>
    <row r="36656" spans="2:2">
      <c r="B36656" s="503"/>
    </row>
    <row r="36657" spans="2:2">
      <c r="B36657" s="503"/>
    </row>
    <row r="36658" spans="2:2">
      <c r="B36658" s="503"/>
    </row>
    <row r="36659" spans="2:2">
      <c r="B36659" s="503"/>
    </row>
    <row r="36660" spans="2:2">
      <c r="B36660" s="503"/>
    </row>
    <row r="36661" spans="2:2">
      <c r="B36661" s="503"/>
    </row>
    <row r="36662" spans="2:2">
      <c r="B36662" s="503"/>
    </row>
    <row r="36663" spans="2:2">
      <c r="B36663" s="503"/>
    </row>
    <row r="36664" spans="2:2">
      <c r="B36664" s="503"/>
    </row>
    <row r="36665" spans="2:2">
      <c r="B36665" s="503"/>
    </row>
    <row r="36666" spans="2:2">
      <c r="B36666" s="503"/>
    </row>
    <row r="36667" spans="2:2">
      <c r="B36667" s="503"/>
    </row>
    <row r="36668" spans="2:2">
      <c r="B36668" s="503"/>
    </row>
    <row r="36669" spans="2:2">
      <c r="B36669" s="503"/>
    </row>
    <row r="36670" spans="2:2">
      <c r="B36670" s="503"/>
    </row>
    <row r="36671" spans="2:2">
      <c r="B36671" s="503"/>
    </row>
    <row r="36672" spans="2:2">
      <c r="B36672" s="503"/>
    </row>
    <row r="36673" spans="2:2">
      <c r="B36673" s="503"/>
    </row>
    <row r="36674" spans="2:2">
      <c r="B36674" s="503"/>
    </row>
    <row r="36675" spans="2:2">
      <c r="B36675" s="503"/>
    </row>
    <row r="36676" spans="2:2">
      <c r="B36676" s="503"/>
    </row>
    <row r="36677" spans="2:2">
      <c r="B36677" s="503"/>
    </row>
    <row r="36678" spans="2:2">
      <c r="B36678" s="503"/>
    </row>
    <row r="36679" spans="2:2">
      <c r="B36679" s="503"/>
    </row>
    <row r="36680" spans="2:2">
      <c r="B36680" s="503"/>
    </row>
    <row r="36681" spans="2:2">
      <c r="B36681" s="503"/>
    </row>
    <row r="36682" spans="2:2">
      <c r="B36682" s="503"/>
    </row>
    <row r="36683" spans="2:2">
      <c r="B36683" s="503"/>
    </row>
    <row r="36684" spans="2:2">
      <c r="B36684" s="503"/>
    </row>
    <row r="36685" spans="2:2">
      <c r="B36685" s="503"/>
    </row>
    <row r="36686" spans="2:2">
      <c r="B36686" s="503"/>
    </row>
    <row r="36687" spans="2:2">
      <c r="B36687" s="503"/>
    </row>
    <row r="36688" spans="2:2">
      <c r="B36688" s="503"/>
    </row>
    <row r="36689" spans="2:2">
      <c r="B36689" s="503"/>
    </row>
    <row r="36690" spans="2:2">
      <c r="B36690" s="503"/>
    </row>
    <row r="36691" spans="2:2">
      <c r="B36691" s="503"/>
    </row>
    <row r="36692" spans="2:2">
      <c r="B36692" s="503"/>
    </row>
    <row r="36693" spans="2:2">
      <c r="B36693" s="503"/>
    </row>
    <row r="36694" spans="2:2">
      <c r="B36694" s="503"/>
    </row>
    <row r="36695" spans="2:2">
      <c r="B36695" s="503"/>
    </row>
    <row r="36696" spans="2:2">
      <c r="B36696" s="503"/>
    </row>
    <row r="36697" spans="2:2">
      <c r="B36697" s="503"/>
    </row>
    <row r="36698" spans="2:2">
      <c r="B36698" s="503"/>
    </row>
    <row r="36699" spans="2:2">
      <c r="B36699" s="503"/>
    </row>
    <row r="36700" spans="2:2">
      <c r="B36700" s="503"/>
    </row>
    <row r="36701" spans="2:2">
      <c r="B36701" s="503"/>
    </row>
    <row r="36702" spans="2:2">
      <c r="B36702" s="503"/>
    </row>
    <row r="36703" spans="2:2">
      <c r="B36703" s="503"/>
    </row>
    <row r="36704" spans="2:2">
      <c r="B36704" s="503"/>
    </row>
    <row r="36705" spans="2:2">
      <c r="B36705" s="503"/>
    </row>
    <row r="36706" spans="2:2">
      <c r="B36706" s="503"/>
    </row>
    <row r="36707" spans="2:2">
      <c r="B36707" s="503"/>
    </row>
    <row r="36708" spans="2:2">
      <c r="B36708" s="503"/>
    </row>
    <row r="36709" spans="2:2">
      <c r="B36709" s="503"/>
    </row>
    <row r="36710" spans="2:2">
      <c r="B36710" s="503"/>
    </row>
    <row r="36711" spans="2:2">
      <c r="B36711" s="503"/>
    </row>
    <row r="36712" spans="2:2">
      <c r="B36712" s="503"/>
    </row>
    <row r="36713" spans="2:2">
      <c r="B36713" s="503"/>
    </row>
    <row r="36714" spans="2:2">
      <c r="B36714" s="503"/>
    </row>
    <row r="36715" spans="2:2">
      <c r="B36715" s="503"/>
    </row>
    <row r="36716" spans="2:2">
      <c r="B36716" s="503"/>
    </row>
    <row r="36717" spans="2:2">
      <c r="B36717" s="503"/>
    </row>
    <row r="36718" spans="2:2">
      <c r="B36718" s="503"/>
    </row>
    <row r="36719" spans="2:2">
      <c r="B36719" s="503"/>
    </row>
    <row r="36720" spans="2:2">
      <c r="B36720" s="503"/>
    </row>
    <row r="36721" spans="2:2">
      <c r="B36721" s="503"/>
    </row>
    <row r="36722" spans="2:2">
      <c r="B36722" s="503"/>
    </row>
    <row r="36723" spans="2:2">
      <c r="B36723" s="503"/>
    </row>
    <row r="36724" spans="2:2">
      <c r="B36724" s="503"/>
    </row>
    <row r="36725" spans="2:2">
      <c r="B36725" s="503"/>
    </row>
    <row r="36726" spans="2:2">
      <c r="B36726" s="503"/>
    </row>
    <row r="36727" spans="2:2">
      <c r="B36727" s="503"/>
    </row>
    <row r="36728" spans="2:2">
      <c r="B36728" s="503"/>
    </row>
    <row r="36729" spans="2:2">
      <c r="B36729" s="503"/>
    </row>
    <row r="36730" spans="2:2">
      <c r="B36730" s="503"/>
    </row>
    <row r="36731" spans="2:2">
      <c r="B36731" s="503"/>
    </row>
    <row r="36732" spans="2:2">
      <c r="B36732" s="503"/>
    </row>
    <row r="36733" spans="2:2">
      <c r="B36733" s="503"/>
    </row>
    <row r="36734" spans="2:2">
      <c r="B36734" s="503"/>
    </row>
    <row r="36735" spans="2:2">
      <c r="B36735" s="503"/>
    </row>
    <row r="36736" spans="2:2">
      <c r="B36736" s="503"/>
    </row>
    <row r="36737" spans="2:2">
      <c r="B36737" s="503"/>
    </row>
    <row r="36738" spans="2:2">
      <c r="B36738" s="503"/>
    </row>
    <row r="36739" spans="2:2">
      <c r="B36739" s="503"/>
    </row>
    <row r="36740" spans="2:2">
      <c r="B36740" s="503"/>
    </row>
    <row r="36741" spans="2:2">
      <c r="B36741" s="503"/>
    </row>
    <row r="36742" spans="2:2">
      <c r="B36742" s="503"/>
    </row>
    <row r="36743" spans="2:2">
      <c r="B36743" s="503"/>
    </row>
    <row r="36744" spans="2:2">
      <c r="B36744" s="503"/>
    </row>
    <row r="36745" spans="2:2">
      <c r="B36745" s="503"/>
    </row>
    <row r="36746" spans="2:2">
      <c r="B36746" s="503"/>
    </row>
    <row r="36747" spans="2:2">
      <c r="B36747" s="503"/>
    </row>
    <row r="36748" spans="2:2">
      <c r="B36748" s="503"/>
    </row>
    <row r="36749" spans="2:2">
      <c r="B36749" s="503"/>
    </row>
    <row r="36750" spans="2:2">
      <c r="B36750" s="503"/>
    </row>
    <row r="36751" spans="2:2">
      <c r="B36751" s="503"/>
    </row>
    <row r="36752" spans="2:2">
      <c r="B36752" s="503"/>
    </row>
    <row r="36753" spans="2:2">
      <c r="B36753" s="503"/>
    </row>
    <row r="36754" spans="2:2">
      <c r="B36754" s="503"/>
    </row>
    <row r="36755" spans="2:2">
      <c r="B36755" s="503"/>
    </row>
    <row r="36756" spans="2:2">
      <c r="B36756" s="503"/>
    </row>
    <row r="36757" spans="2:2">
      <c r="B36757" s="503"/>
    </row>
    <row r="36758" spans="2:2">
      <c r="B36758" s="503"/>
    </row>
    <row r="36759" spans="2:2">
      <c r="B36759" s="503"/>
    </row>
    <row r="36760" spans="2:2">
      <c r="B36760" s="503"/>
    </row>
    <row r="36761" spans="2:2">
      <c r="B36761" s="503"/>
    </row>
    <row r="36762" spans="2:2">
      <c r="B36762" s="503"/>
    </row>
    <row r="36763" spans="2:2">
      <c r="B36763" s="503"/>
    </row>
    <row r="36764" spans="2:2">
      <c r="B36764" s="503"/>
    </row>
    <row r="36765" spans="2:2">
      <c r="B36765" s="503"/>
    </row>
    <row r="36766" spans="2:2">
      <c r="B36766" s="503"/>
    </row>
    <row r="36767" spans="2:2">
      <c r="B36767" s="503"/>
    </row>
    <row r="36768" spans="2:2">
      <c r="B36768" s="503"/>
    </row>
    <row r="36769" spans="2:2">
      <c r="B36769" s="503"/>
    </row>
    <row r="36770" spans="2:2">
      <c r="B36770" s="503"/>
    </row>
    <row r="36771" spans="2:2">
      <c r="B36771" s="503"/>
    </row>
    <row r="36772" spans="2:2">
      <c r="B36772" s="503"/>
    </row>
    <row r="36773" spans="2:2">
      <c r="B36773" s="503"/>
    </row>
    <row r="36774" spans="2:2">
      <c r="B36774" s="503"/>
    </row>
    <row r="36775" spans="2:2">
      <c r="B36775" s="503"/>
    </row>
    <row r="36776" spans="2:2">
      <c r="B36776" s="503"/>
    </row>
    <row r="36777" spans="2:2">
      <c r="B36777" s="503"/>
    </row>
    <row r="36778" spans="2:2">
      <c r="B36778" s="503"/>
    </row>
    <row r="36779" spans="2:2">
      <c r="B36779" s="503"/>
    </row>
    <row r="36780" spans="2:2">
      <c r="B36780" s="503"/>
    </row>
    <row r="36781" spans="2:2">
      <c r="B36781" s="503"/>
    </row>
    <row r="36782" spans="2:2">
      <c r="B36782" s="503"/>
    </row>
    <row r="36783" spans="2:2">
      <c r="B36783" s="503"/>
    </row>
    <row r="36784" spans="2:2">
      <c r="B36784" s="503"/>
    </row>
    <row r="36785" spans="2:2">
      <c r="B36785" s="503"/>
    </row>
    <row r="36786" spans="2:2">
      <c r="B36786" s="503"/>
    </row>
    <row r="36787" spans="2:2">
      <c r="B36787" s="503"/>
    </row>
    <row r="36788" spans="2:2">
      <c r="B36788" s="503"/>
    </row>
    <row r="36789" spans="2:2">
      <c r="B36789" s="503"/>
    </row>
    <row r="36790" spans="2:2">
      <c r="B36790" s="503"/>
    </row>
    <row r="36791" spans="2:2">
      <c r="B36791" s="503"/>
    </row>
    <row r="36792" spans="2:2">
      <c r="B36792" s="503"/>
    </row>
    <row r="36793" spans="2:2">
      <c r="B36793" s="503"/>
    </row>
    <row r="36794" spans="2:2">
      <c r="B36794" s="503"/>
    </row>
    <row r="36795" spans="2:2">
      <c r="B36795" s="503"/>
    </row>
    <row r="36796" spans="2:2">
      <c r="B36796" s="503"/>
    </row>
    <row r="36797" spans="2:2">
      <c r="B36797" s="503"/>
    </row>
    <row r="36798" spans="2:2">
      <c r="B36798" s="503"/>
    </row>
    <row r="36799" spans="2:2">
      <c r="B36799" s="503"/>
    </row>
    <row r="36800" spans="2:2">
      <c r="B36800" s="503"/>
    </row>
    <row r="36801" spans="2:2">
      <c r="B36801" s="503"/>
    </row>
    <row r="36802" spans="2:2">
      <c r="B36802" s="503"/>
    </row>
    <row r="36803" spans="2:2">
      <c r="B36803" s="503"/>
    </row>
    <row r="36804" spans="2:2">
      <c r="B36804" s="503"/>
    </row>
    <row r="36805" spans="2:2">
      <c r="B36805" s="503"/>
    </row>
    <row r="36806" spans="2:2">
      <c r="B36806" s="503"/>
    </row>
    <row r="36807" spans="2:2">
      <c r="B36807" s="503"/>
    </row>
    <row r="36808" spans="2:2">
      <c r="B36808" s="503"/>
    </row>
    <row r="36809" spans="2:2">
      <c r="B36809" s="503"/>
    </row>
    <row r="36810" spans="2:2">
      <c r="B36810" s="503"/>
    </row>
    <row r="36811" spans="2:2">
      <c r="B36811" s="503"/>
    </row>
    <row r="36812" spans="2:2">
      <c r="B36812" s="503"/>
    </row>
    <row r="36813" spans="2:2">
      <c r="B36813" s="503"/>
    </row>
    <row r="36814" spans="2:2">
      <c r="B36814" s="503"/>
    </row>
    <row r="36815" spans="2:2">
      <c r="B36815" s="503"/>
    </row>
    <row r="36816" spans="2:2">
      <c r="B36816" s="503"/>
    </row>
    <row r="36817" spans="2:2">
      <c r="B36817" s="503"/>
    </row>
    <row r="36818" spans="2:2">
      <c r="B36818" s="503"/>
    </row>
    <row r="36819" spans="2:2">
      <c r="B36819" s="503"/>
    </row>
    <row r="36820" spans="2:2">
      <c r="B36820" s="503"/>
    </row>
    <row r="36821" spans="2:2">
      <c r="B36821" s="503"/>
    </row>
    <row r="36822" spans="2:2">
      <c r="B36822" s="503"/>
    </row>
    <row r="36823" spans="2:2">
      <c r="B36823" s="503"/>
    </row>
    <row r="36824" spans="2:2">
      <c r="B36824" s="503"/>
    </row>
    <row r="36825" spans="2:2">
      <c r="B36825" s="503"/>
    </row>
    <row r="36826" spans="2:2">
      <c r="B36826" s="503"/>
    </row>
    <row r="36827" spans="2:2">
      <c r="B36827" s="503"/>
    </row>
    <row r="36828" spans="2:2">
      <c r="B36828" s="503"/>
    </row>
    <row r="36829" spans="2:2">
      <c r="B36829" s="503"/>
    </row>
    <row r="36830" spans="2:2">
      <c r="B36830" s="503"/>
    </row>
    <row r="36831" spans="2:2">
      <c r="B36831" s="503"/>
    </row>
    <row r="36832" spans="2:2">
      <c r="B36832" s="503"/>
    </row>
    <row r="36833" spans="2:2">
      <c r="B36833" s="503"/>
    </row>
    <row r="36834" spans="2:2">
      <c r="B36834" s="503"/>
    </row>
    <row r="36835" spans="2:2">
      <c r="B36835" s="503"/>
    </row>
    <row r="36836" spans="2:2">
      <c r="B36836" s="503"/>
    </row>
    <row r="36837" spans="2:2">
      <c r="B36837" s="503"/>
    </row>
    <row r="36838" spans="2:2">
      <c r="B36838" s="503"/>
    </row>
    <row r="36839" spans="2:2">
      <c r="B36839" s="503"/>
    </row>
    <row r="36840" spans="2:2">
      <c r="B36840" s="503"/>
    </row>
    <row r="36841" spans="2:2">
      <c r="B36841" s="503"/>
    </row>
    <row r="36842" spans="2:2">
      <c r="B36842" s="503"/>
    </row>
    <row r="36843" spans="2:2">
      <c r="B36843" s="503"/>
    </row>
    <row r="36844" spans="2:2">
      <c r="B36844" s="503"/>
    </row>
    <row r="36845" spans="2:2">
      <c r="B36845" s="503"/>
    </row>
    <row r="36846" spans="2:2">
      <c r="B36846" s="503"/>
    </row>
    <row r="36847" spans="2:2">
      <c r="B36847" s="503"/>
    </row>
    <row r="36848" spans="2:2">
      <c r="B36848" s="503"/>
    </row>
    <row r="36849" spans="2:2">
      <c r="B36849" s="503"/>
    </row>
    <row r="36850" spans="2:2">
      <c r="B36850" s="503"/>
    </row>
    <row r="36851" spans="2:2">
      <c r="B36851" s="503"/>
    </row>
    <row r="36852" spans="2:2">
      <c r="B36852" s="503"/>
    </row>
    <row r="36853" spans="2:2">
      <c r="B36853" s="503"/>
    </row>
    <row r="36854" spans="2:2">
      <c r="B36854" s="503"/>
    </row>
    <row r="36855" spans="2:2">
      <c r="B36855" s="503"/>
    </row>
    <row r="36856" spans="2:2">
      <c r="B36856" s="503"/>
    </row>
    <row r="36857" spans="2:2">
      <c r="B36857" s="503"/>
    </row>
    <row r="36858" spans="2:2">
      <c r="B36858" s="503"/>
    </row>
    <row r="36859" spans="2:2">
      <c r="B36859" s="503"/>
    </row>
    <row r="36860" spans="2:2">
      <c r="B36860" s="503"/>
    </row>
    <row r="36861" spans="2:2">
      <c r="B36861" s="503"/>
    </row>
    <row r="36862" spans="2:2">
      <c r="B36862" s="503"/>
    </row>
    <row r="36863" spans="2:2">
      <c r="B36863" s="503"/>
    </row>
    <row r="36864" spans="2:2">
      <c r="B36864" s="503"/>
    </row>
    <row r="36865" spans="2:2">
      <c r="B36865" s="503"/>
    </row>
    <row r="36866" spans="2:2">
      <c r="B36866" s="503"/>
    </row>
    <row r="36867" spans="2:2">
      <c r="B36867" s="503"/>
    </row>
    <row r="36868" spans="2:2">
      <c r="B36868" s="503"/>
    </row>
    <row r="36869" spans="2:2">
      <c r="B36869" s="503"/>
    </row>
    <row r="36870" spans="2:2">
      <c r="B36870" s="503"/>
    </row>
    <row r="36871" spans="2:2">
      <c r="B36871" s="503"/>
    </row>
    <row r="36872" spans="2:2">
      <c r="B36872" s="503"/>
    </row>
    <row r="36873" spans="2:2">
      <c r="B36873" s="503"/>
    </row>
    <row r="36874" spans="2:2">
      <c r="B36874" s="503"/>
    </row>
    <row r="36875" spans="2:2">
      <c r="B36875" s="503"/>
    </row>
    <row r="36876" spans="2:2">
      <c r="B36876" s="503"/>
    </row>
    <row r="36877" spans="2:2">
      <c r="B36877" s="503"/>
    </row>
    <row r="36878" spans="2:2">
      <c r="B36878" s="503"/>
    </row>
    <row r="36879" spans="2:2">
      <c r="B36879" s="503"/>
    </row>
    <row r="36880" spans="2:2">
      <c r="B36880" s="503"/>
    </row>
    <row r="36881" spans="2:2">
      <c r="B36881" s="503"/>
    </row>
    <row r="36882" spans="2:2">
      <c r="B36882" s="503"/>
    </row>
    <row r="36883" spans="2:2">
      <c r="B36883" s="503"/>
    </row>
    <row r="36884" spans="2:2">
      <c r="B36884" s="503"/>
    </row>
    <row r="36885" spans="2:2">
      <c r="B36885" s="503"/>
    </row>
    <row r="36886" spans="2:2">
      <c r="B36886" s="503"/>
    </row>
    <row r="36887" spans="2:2">
      <c r="B36887" s="503"/>
    </row>
    <row r="36888" spans="2:2">
      <c r="B36888" s="503"/>
    </row>
    <row r="36889" spans="2:2">
      <c r="B36889" s="503"/>
    </row>
    <row r="36890" spans="2:2">
      <c r="B36890" s="503"/>
    </row>
    <row r="36891" spans="2:2">
      <c r="B36891" s="503"/>
    </row>
    <row r="36892" spans="2:2">
      <c r="B36892" s="503"/>
    </row>
    <row r="36893" spans="2:2">
      <c r="B36893" s="503"/>
    </row>
    <row r="36894" spans="2:2">
      <c r="B36894" s="503"/>
    </row>
    <row r="36895" spans="2:2">
      <c r="B36895" s="503"/>
    </row>
    <row r="36896" spans="2:2">
      <c r="B36896" s="503"/>
    </row>
    <row r="36897" spans="2:2">
      <c r="B36897" s="503"/>
    </row>
    <row r="36898" spans="2:2">
      <c r="B36898" s="503"/>
    </row>
    <row r="36899" spans="2:2">
      <c r="B36899" s="503"/>
    </row>
    <row r="36900" spans="2:2">
      <c r="B36900" s="503"/>
    </row>
    <row r="36901" spans="2:2">
      <c r="B36901" s="503"/>
    </row>
    <row r="36902" spans="2:2">
      <c r="B36902" s="503"/>
    </row>
    <row r="36903" spans="2:2">
      <c r="B36903" s="503"/>
    </row>
    <row r="36904" spans="2:2">
      <c r="B36904" s="503"/>
    </row>
    <row r="36905" spans="2:2">
      <c r="B36905" s="503"/>
    </row>
    <row r="36906" spans="2:2">
      <c r="B36906" s="503"/>
    </row>
    <row r="36907" spans="2:2">
      <c r="B36907" s="503"/>
    </row>
    <row r="36908" spans="2:2">
      <c r="B36908" s="503"/>
    </row>
    <row r="36909" spans="2:2">
      <c r="B36909" s="503"/>
    </row>
    <row r="36910" spans="2:2">
      <c r="B36910" s="503"/>
    </row>
    <row r="36911" spans="2:2">
      <c r="B36911" s="503"/>
    </row>
    <row r="36912" spans="2:2">
      <c r="B36912" s="503"/>
    </row>
    <row r="36913" spans="2:2">
      <c r="B36913" s="503"/>
    </row>
    <row r="36914" spans="2:2">
      <c r="B36914" s="503"/>
    </row>
    <row r="36915" spans="2:2">
      <c r="B36915" s="503"/>
    </row>
    <row r="36916" spans="2:2">
      <c r="B36916" s="503"/>
    </row>
    <row r="36917" spans="2:2">
      <c r="B36917" s="503"/>
    </row>
    <row r="36918" spans="2:2">
      <c r="B36918" s="503"/>
    </row>
    <row r="36919" spans="2:2">
      <c r="B36919" s="503"/>
    </row>
    <row r="36920" spans="2:2">
      <c r="B36920" s="503"/>
    </row>
    <row r="36921" spans="2:2">
      <c r="B36921" s="503"/>
    </row>
    <row r="36922" spans="2:2">
      <c r="B36922" s="503"/>
    </row>
    <row r="36923" spans="2:2">
      <c r="B36923" s="503"/>
    </row>
    <row r="36924" spans="2:2">
      <c r="B36924" s="503"/>
    </row>
    <row r="36925" spans="2:2">
      <c r="B36925" s="503"/>
    </row>
    <row r="36926" spans="2:2">
      <c r="B36926" s="503"/>
    </row>
    <row r="36927" spans="2:2">
      <c r="B36927" s="503"/>
    </row>
    <row r="36928" spans="2:2">
      <c r="B36928" s="503"/>
    </row>
    <row r="36929" spans="2:2">
      <c r="B36929" s="503"/>
    </row>
    <row r="36930" spans="2:2">
      <c r="B36930" s="503"/>
    </row>
    <row r="36931" spans="2:2">
      <c r="B36931" s="503"/>
    </row>
    <row r="36932" spans="2:2">
      <c r="B36932" s="503"/>
    </row>
    <row r="36933" spans="2:2">
      <c r="B36933" s="503"/>
    </row>
    <row r="36934" spans="2:2">
      <c r="B36934" s="503"/>
    </row>
    <row r="36935" spans="2:2">
      <c r="B36935" s="503"/>
    </row>
    <row r="36936" spans="2:2">
      <c r="B36936" s="503"/>
    </row>
    <row r="36937" spans="2:2">
      <c r="B36937" s="503"/>
    </row>
    <row r="36938" spans="2:2">
      <c r="B36938" s="503"/>
    </row>
    <row r="36939" spans="2:2">
      <c r="B36939" s="503"/>
    </row>
    <row r="36940" spans="2:2">
      <c r="B36940" s="503"/>
    </row>
    <row r="36941" spans="2:2">
      <c r="B36941" s="503"/>
    </row>
    <row r="36942" spans="2:2">
      <c r="B36942" s="503"/>
    </row>
    <row r="36943" spans="2:2">
      <c r="B36943" s="503"/>
    </row>
    <row r="36944" spans="2:2">
      <c r="B36944" s="503"/>
    </row>
    <row r="36945" spans="2:2">
      <c r="B36945" s="503"/>
    </row>
    <row r="36946" spans="2:2">
      <c r="B36946" s="503"/>
    </row>
    <row r="36947" spans="2:2">
      <c r="B36947" s="503"/>
    </row>
    <row r="36948" spans="2:2">
      <c r="B36948" s="503"/>
    </row>
    <row r="36949" spans="2:2">
      <c r="B36949" s="503"/>
    </row>
    <row r="36950" spans="2:2">
      <c r="B36950" s="503"/>
    </row>
    <row r="36951" spans="2:2">
      <c r="B36951" s="503"/>
    </row>
    <row r="36952" spans="2:2">
      <c r="B36952" s="503"/>
    </row>
    <row r="36953" spans="2:2">
      <c r="B36953" s="503"/>
    </row>
    <row r="36954" spans="2:2">
      <c r="B36954" s="503"/>
    </row>
    <row r="36955" spans="2:2">
      <c r="B36955" s="503"/>
    </row>
    <row r="36956" spans="2:2">
      <c r="B36956" s="503"/>
    </row>
    <row r="36957" spans="2:2">
      <c r="B36957" s="503"/>
    </row>
    <row r="36958" spans="2:2">
      <c r="B36958" s="503"/>
    </row>
    <row r="36959" spans="2:2">
      <c r="B36959" s="503"/>
    </row>
    <row r="36960" spans="2:2">
      <c r="B36960" s="503"/>
    </row>
    <row r="36961" spans="2:2">
      <c r="B36961" s="503"/>
    </row>
    <row r="36962" spans="2:2">
      <c r="B36962" s="503"/>
    </row>
    <row r="36963" spans="2:2">
      <c r="B36963" s="503"/>
    </row>
    <row r="36964" spans="2:2">
      <c r="B36964" s="503"/>
    </row>
    <row r="36965" spans="2:2">
      <c r="B36965" s="503"/>
    </row>
    <row r="36966" spans="2:2">
      <c r="B36966" s="503"/>
    </row>
    <row r="36967" spans="2:2">
      <c r="B36967" s="503"/>
    </row>
    <row r="36968" spans="2:2">
      <c r="B36968" s="503"/>
    </row>
    <row r="36969" spans="2:2">
      <c r="B36969" s="503"/>
    </row>
    <row r="36970" spans="2:2">
      <c r="B36970" s="503"/>
    </row>
    <row r="36971" spans="2:2">
      <c r="B36971" s="503"/>
    </row>
    <row r="36972" spans="2:2">
      <c r="B36972" s="503"/>
    </row>
    <row r="36973" spans="2:2">
      <c r="B36973" s="503"/>
    </row>
    <row r="36974" spans="2:2">
      <c r="B36974" s="503"/>
    </row>
    <row r="36975" spans="2:2">
      <c r="B36975" s="503"/>
    </row>
    <row r="36976" spans="2:2">
      <c r="B36976" s="503"/>
    </row>
    <row r="36977" spans="2:2">
      <c r="B36977" s="503"/>
    </row>
    <row r="36978" spans="2:2">
      <c r="B36978" s="503"/>
    </row>
    <row r="36979" spans="2:2">
      <c r="B36979" s="503"/>
    </row>
    <row r="36980" spans="2:2">
      <c r="B36980" s="503"/>
    </row>
    <row r="36981" spans="2:2">
      <c r="B36981" s="503"/>
    </row>
    <row r="36982" spans="2:2">
      <c r="B36982" s="503"/>
    </row>
    <row r="36983" spans="2:2">
      <c r="B36983" s="503"/>
    </row>
    <row r="36984" spans="2:2">
      <c r="B36984" s="503"/>
    </row>
    <row r="36985" spans="2:2">
      <c r="B36985" s="503"/>
    </row>
    <row r="36986" spans="2:2">
      <c r="B36986" s="503"/>
    </row>
    <row r="36987" spans="2:2">
      <c r="B36987" s="503"/>
    </row>
    <row r="36988" spans="2:2">
      <c r="B36988" s="503"/>
    </row>
    <row r="36989" spans="2:2">
      <c r="B36989" s="503"/>
    </row>
    <row r="36990" spans="2:2">
      <c r="B36990" s="503"/>
    </row>
    <row r="36991" spans="2:2">
      <c r="B36991" s="503"/>
    </row>
    <row r="36992" spans="2:2">
      <c r="B36992" s="503"/>
    </row>
    <row r="36993" spans="2:2">
      <c r="B36993" s="503"/>
    </row>
    <row r="36994" spans="2:2">
      <c r="B36994" s="503"/>
    </row>
    <row r="36995" spans="2:2">
      <c r="B36995" s="503"/>
    </row>
    <row r="36996" spans="2:2">
      <c r="B36996" s="503"/>
    </row>
    <row r="36997" spans="2:2">
      <c r="B36997" s="503"/>
    </row>
    <row r="36998" spans="2:2">
      <c r="B36998" s="503"/>
    </row>
    <row r="36999" spans="2:2">
      <c r="B36999" s="503"/>
    </row>
    <row r="37000" spans="2:2">
      <c r="B37000" s="503"/>
    </row>
    <row r="37001" spans="2:2">
      <c r="B37001" s="503"/>
    </row>
    <row r="37002" spans="2:2">
      <c r="B37002" s="503"/>
    </row>
    <row r="37003" spans="2:2">
      <c r="B37003" s="503"/>
    </row>
    <row r="37004" spans="2:2">
      <c r="B37004" s="503"/>
    </row>
    <row r="37005" spans="2:2">
      <c r="B37005" s="503"/>
    </row>
    <row r="37006" spans="2:2">
      <c r="B37006" s="503"/>
    </row>
    <row r="37007" spans="2:2">
      <c r="B37007" s="503"/>
    </row>
    <row r="37008" spans="2:2">
      <c r="B37008" s="503"/>
    </row>
    <row r="37009" spans="2:2">
      <c r="B37009" s="503"/>
    </row>
    <row r="37010" spans="2:2">
      <c r="B37010" s="503"/>
    </row>
    <row r="37011" spans="2:2">
      <c r="B37011" s="503"/>
    </row>
    <row r="37012" spans="2:2">
      <c r="B37012" s="503"/>
    </row>
    <row r="37013" spans="2:2">
      <c r="B37013" s="503"/>
    </row>
    <row r="37014" spans="2:2">
      <c r="B37014" s="503"/>
    </row>
    <row r="37015" spans="2:2">
      <c r="B37015" s="503"/>
    </row>
    <row r="37016" spans="2:2">
      <c r="B37016" s="503"/>
    </row>
    <row r="37017" spans="2:2">
      <c r="B37017" s="503"/>
    </row>
    <row r="37018" spans="2:2">
      <c r="B37018" s="503"/>
    </row>
    <row r="37019" spans="2:2">
      <c r="B37019" s="503"/>
    </row>
    <row r="37020" spans="2:2">
      <c r="B37020" s="503"/>
    </row>
    <row r="37021" spans="2:2">
      <c r="B37021" s="503"/>
    </row>
    <row r="37022" spans="2:2">
      <c r="B37022" s="503"/>
    </row>
    <row r="37023" spans="2:2">
      <c r="B37023" s="503"/>
    </row>
    <row r="37024" spans="2:2">
      <c r="B37024" s="503"/>
    </row>
    <row r="37025" spans="2:2">
      <c r="B37025" s="503"/>
    </row>
    <row r="37026" spans="2:2">
      <c r="B37026" s="503"/>
    </row>
    <row r="37027" spans="2:2">
      <c r="B37027" s="503"/>
    </row>
    <row r="37028" spans="2:2">
      <c r="B37028" s="503"/>
    </row>
    <row r="37029" spans="2:2">
      <c r="B37029" s="503"/>
    </row>
    <row r="37030" spans="2:2">
      <c r="B37030" s="503"/>
    </row>
    <row r="37031" spans="2:2">
      <c r="B37031" s="503"/>
    </row>
    <row r="37032" spans="2:2">
      <c r="B37032" s="503"/>
    </row>
    <row r="37033" spans="2:2">
      <c r="B37033" s="503"/>
    </row>
    <row r="37034" spans="2:2">
      <c r="B37034" s="503"/>
    </row>
    <row r="37035" spans="2:2">
      <c r="B37035" s="503"/>
    </row>
    <row r="37036" spans="2:2">
      <c r="B37036" s="503"/>
    </row>
    <row r="37037" spans="2:2">
      <c r="B37037" s="503"/>
    </row>
    <row r="37038" spans="2:2">
      <c r="B37038" s="503"/>
    </row>
    <row r="37039" spans="2:2">
      <c r="B37039" s="503"/>
    </row>
    <row r="37040" spans="2:2">
      <c r="B37040" s="503"/>
    </row>
    <row r="37041" spans="2:2">
      <c r="B37041" s="503"/>
    </row>
    <row r="37042" spans="2:2">
      <c r="B37042" s="503"/>
    </row>
    <row r="37043" spans="2:2">
      <c r="B37043" s="503"/>
    </row>
    <row r="37044" spans="2:2">
      <c r="B37044" s="503"/>
    </row>
    <row r="37045" spans="2:2">
      <c r="B37045" s="503"/>
    </row>
    <row r="37046" spans="2:2">
      <c r="B37046" s="503"/>
    </row>
    <row r="37047" spans="2:2">
      <c r="B37047" s="503"/>
    </row>
    <row r="37048" spans="2:2">
      <c r="B37048" s="503"/>
    </row>
    <row r="37049" spans="2:2">
      <c r="B37049" s="503"/>
    </row>
    <row r="37050" spans="2:2">
      <c r="B37050" s="503"/>
    </row>
    <row r="37051" spans="2:2">
      <c r="B37051" s="503"/>
    </row>
    <row r="37052" spans="2:2">
      <c r="B37052" s="503"/>
    </row>
    <row r="37053" spans="2:2">
      <c r="B37053" s="503"/>
    </row>
    <row r="37054" spans="2:2">
      <c r="B37054" s="503"/>
    </row>
    <row r="37055" spans="2:2">
      <c r="B37055" s="503"/>
    </row>
    <row r="37056" spans="2:2">
      <c r="B37056" s="503"/>
    </row>
    <row r="37057" spans="2:2">
      <c r="B37057" s="503"/>
    </row>
    <row r="37058" spans="2:2">
      <c r="B37058" s="503"/>
    </row>
    <row r="37059" spans="2:2">
      <c r="B37059" s="503"/>
    </row>
    <row r="37060" spans="2:2">
      <c r="B37060" s="503"/>
    </row>
    <row r="37061" spans="2:2">
      <c r="B37061" s="503"/>
    </row>
    <row r="37062" spans="2:2">
      <c r="B37062" s="503"/>
    </row>
    <row r="37063" spans="2:2">
      <c r="B37063" s="503"/>
    </row>
    <row r="37064" spans="2:2">
      <c r="B37064" s="503"/>
    </row>
    <row r="37065" spans="2:2">
      <c r="B37065" s="503"/>
    </row>
    <row r="37066" spans="2:2">
      <c r="B37066" s="503"/>
    </row>
    <row r="37067" spans="2:2">
      <c r="B37067" s="503"/>
    </row>
    <row r="37068" spans="2:2">
      <c r="B37068" s="503"/>
    </row>
    <row r="37069" spans="2:2">
      <c r="B37069" s="503"/>
    </row>
    <row r="37070" spans="2:2">
      <c r="B37070" s="503"/>
    </row>
    <row r="37071" spans="2:2">
      <c r="B37071" s="503"/>
    </row>
    <row r="37072" spans="2:2">
      <c r="B37072" s="503"/>
    </row>
    <row r="37073" spans="2:2">
      <c r="B37073" s="503"/>
    </row>
    <row r="37074" spans="2:2">
      <c r="B37074" s="503"/>
    </row>
    <row r="37075" spans="2:2">
      <c r="B37075" s="503"/>
    </row>
    <row r="37076" spans="2:2">
      <c r="B37076" s="503"/>
    </row>
    <row r="37077" spans="2:2">
      <c r="B37077" s="503"/>
    </row>
    <row r="37078" spans="2:2">
      <c r="B37078" s="503"/>
    </row>
    <row r="37079" spans="2:2">
      <c r="B37079" s="503"/>
    </row>
    <row r="37080" spans="2:2">
      <c r="B37080" s="503"/>
    </row>
    <row r="37081" spans="2:2">
      <c r="B37081" s="503"/>
    </row>
    <row r="37082" spans="2:2">
      <c r="B37082" s="503"/>
    </row>
    <row r="37083" spans="2:2">
      <c r="B37083" s="503"/>
    </row>
    <row r="37084" spans="2:2">
      <c r="B37084" s="503"/>
    </row>
    <row r="37085" spans="2:2">
      <c r="B37085" s="503"/>
    </row>
    <row r="37086" spans="2:2">
      <c r="B37086" s="503"/>
    </row>
    <row r="37087" spans="2:2">
      <c r="B37087" s="503"/>
    </row>
    <row r="37088" spans="2:2">
      <c r="B37088" s="503"/>
    </row>
    <row r="37089" spans="2:2">
      <c r="B37089" s="503"/>
    </row>
    <row r="37090" spans="2:2">
      <c r="B37090" s="503"/>
    </row>
    <row r="37091" spans="2:2">
      <c r="B37091" s="503"/>
    </row>
    <row r="37092" spans="2:2">
      <c r="B37092" s="503"/>
    </row>
    <row r="37093" spans="2:2">
      <c r="B37093" s="503"/>
    </row>
    <row r="37094" spans="2:2">
      <c r="B37094" s="503"/>
    </row>
    <row r="37095" spans="2:2">
      <c r="B37095" s="503"/>
    </row>
    <row r="37096" spans="2:2">
      <c r="B37096" s="503"/>
    </row>
    <row r="37097" spans="2:2">
      <c r="B37097" s="503"/>
    </row>
    <row r="37098" spans="2:2">
      <c r="B37098" s="503"/>
    </row>
    <row r="37099" spans="2:2">
      <c r="B37099" s="503"/>
    </row>
    <row r="37100" spans="2:2">
      <c r="B37100" s="503"/>
    </row>
    <row r="37101" spans="2:2">
      <c r="B37101" s="503"/>
    </row>
    <row r="37102" spans="2:2">
      <c r="B37102" s="503"/>
    </row>
    <row r="37103" spans="2:2">
      <c r="B37103" s="503"/>
    </row>
    <row r="37104" spans="2:2">
      <c r="B37104" s="503"/>
    </row>
    <row r="37105" spans="2:2">
      <c r="B37105" s="503"/>
    </row>
    <row r="37106" spans="2:2">
      <c r="B37106" s="503"/>
    </row>
    <row r="37107" spans="2:2">
      <c r="B37107" s="503"/>
    </row>
    <row r="37108" spans="2:2">
      <c r="B37108" s="503"/>
    </row>
    <row r="37109" spans="2:2">
      <c r="B37109" s="503"/>
    </row>
    <row r="37110" spans="2:2">
      <c r="B37110" s="503"/>
    </row>
    <row r="37111" spans="2:2">
      <c r="B37111" s="503"/>
    </row>
    <row r="37112" spans="2:2">
      <c r="B37112" s="503"/>
    </row>
    <row r="37113" spans="2:2">
      <c r="B37113" s="503"/>
    </row>
    <row r="37114" spans="2:2">
      <c r="B37114" s="503"/>
    </row>
    <row r="37115" spans="2:2">
      <c r="B37115" s="503"/>
    </row>
    <row r="37116" spans="2:2">
      <c r="B37116" s="503"/>
    </row>
    <row r="37117" spans="2:2">
      <c r="B37117" s="503"/>
    </row>
    <row r="37118" spans="2:2">
      <c r="B37118" s="503"/>
    </row>
    <row r="37119" spans="2:2">
      <c r="B37119" s="503"/>
    </row>
    <row r="37120" spans="2:2">
      <c r="B37120" s="503"/>
    </row>
    <row r="37121" spans="2:2">
      <c r="B37121" s="503"/>
    </row>
    <row r="37122" spans="2:2">
      <c r="B37122" s="503"/>
    </row>
    <row r="37123" spans="2:2">
      <c r="B37123" s="503"/>
    </row>
    <row r="37124" spans="2:2">
      <c r="B37124" s="503"/>
    </row>
    <row r="37125" spans="2:2">
      <c r="B37125" s="503"/>
    </row>
    <row r="37126" spans="2:2">
      <c r="B37126" s="503"/>
    </row>
    <row r="37127" spans="2:2">
      <c r="B37127" s="503"/>
    </row>
    <row r="37128" spans="2:2">
      <c r="B37128" s="503"/>
    </row>
    <row r="37129" spans="2:2">
      <c r="B37129" s="503"/>
    </row>
    <row r="37130" spans="2:2">
      <c r="B37130" s="503"/>
    </row>
    <row r="37131" spans="2:2">
      <c r="B37131" s="503"/>
    </row>
    <row r="37132" spans="2:2">
      <c r="B37132" s="503"/>
    </row>
    <row r="37133" spans="2:2">
      <c r="B37133" s="503"/>
    </row>
    <row r="37134" spans="2:2">
      <c r="B37134" s="503"/>
    </row>
    <row r="37135" spans="2:2">
      <c r="B37135" s="503"/>
    </row>
    <row r="37136" spans="2:2">
      <c r="B37136" s="503"/>
    </row>
    <row r="37137" spans="2:2">
      <c r="B37137" s="503"/>
    </row>
    <row r="37138" spans="2:2">
      <c r="B37138" s="503"/>
    </row>
    <row r="37139" spans="2:2">
      <c r="B37139" s="503"/>
    </row>
    <row r="37140" spans="2:2">
      <c r="B37140" s="503"/>
    </row>
    <row r="37141" spans="2:2">
      <c r="B37141" s="503"/>
    </row>
    <row r="37142" spans="2:2">
      <c r="B37142" s="503"/>
    </row>
    <row r="37143" spans="2:2">
      <c r="B37143" s="503"/>
    </row>
    <row r="37144" spans="2:2">
      <c r="B37144" s="503"/>
    </row>
    <row r="37145" spans="2:2">
      <c r="B37145" s="503"/>
    </row>
    <row r="37146" spans="2:2">
      <c r="B37146" s="503"/>
    </row>
    <row r="37147" spans="2:2">
      <c r="B37147" s="503"/>
    </row>
    <row r="37148" spans="2:2">
      <c r="B37148" s="503"/>
    </row>
    <row r="37149" spans="2:2">
      <c r="B37149" s="503"/>
    </row>
    <row r="37150" spans="2:2">
      <c r="B37150" s="503"/>
    </row>
    <row r="37151" spans="2:2">
      <c r="B37151" s="503"/>
    </row>
    <row r="37152" spans="2:2">
      <c r="B37152" s="503"/>
    </row>
    <row r="37153" spans="2:2">
      <c r="B37153" s="503"/>
    </row>
    <row r="37154" spans="2:2">
      <c r="B37154" s="503"/>
    </row>
    <row r="37155" spans="2:2">
      <c r="B37155" s="503"/>
    </row>
    <row r="37156" spans="2:2">
      <c r="B37156" s="503"/>
    </row>
    <row r="37157" spans="2:2">
      <c r="B37157" s="503"/>
    </row>
    <row r="37158" spans="2:2">
      <c r="B37158" s="503"/>
    </row>
    <row r="37159" spans="2:2">
      <c r="B37159" s="503"/>
    </row>
    <row r="37160" spans="2:2">
      <c r="B37160" s="503"/>
    </row>
    <row r="37161" spans="2:2">
      <c r="B37161" s="503"/>
    </row>
    <row r="37162" spans="2:2">
      <c r="B37162" s="503"/>
    </row>
    <row r="37163" spans="2:2">
      <c r="B37163" s="503"/>
    </row>
    <row r="37164" spans="2:2">
      <c r="B37164" s="503"/>
    </row>
    <row r="37165" spans="2:2">
      <c r="B37165" s="503"/>
    </row>
    <row r="37166" spans="2:2">
      <c r="B37166" s="503"/>
    </row>
    <row r="37167" spans="2:2">
      <c r="B37167" s="503"/>
    </row>
    <row r="37168" spans="2:2">
      <c r="B37168" s="503"/>
    </row>
    <row r="37169" spans="2:2">
      <c r="B37169" s="503"/>
    </row>
    <row r="37170" spans="2:2">
      <c r="B37170" s="503"/>
    </row>
    <row r="37171" spans="2:2">
      <c r="B37171" s="503"/>
    </row>
    <row r="37172" spans="2:2">
      <c r="B37172" s="503"/>
    </row>
    <row r="37173" spans="2:2">
      <c r="B37173" s="503"/>
    </row>
    <row r="37174" spans="2:2">
      <c r="B37174" s="503"/>
    </row>
    <row r="37175" spans="2:2">
      <c r="B37175" s="503"/>
    </row>
    <row r="37176" spans="2:2">
      <c r="B37176" s="503"/>
    </row>
    <row r="37177" spans="2:2">
      <c r="B37177" s="503"/>
    </row>
    <row r="37178" spans="2:2">
      <c r="B37178" s="503"/>
    </row>
    <row r="37179" spans="2:2">
      <c r="B37179" s="503"/>
    </row>
    <row r="37180" spans="2:2">
      <c r="B37180" s="503"/>
    </row>
    <row r="37181" spans="2:2">
      <c r="B37181" s="503"/>
    </row>
    <row r="37182" spans="2:2">
      <c r="B37182" s="503"/>
    </row>
    <row r="37183" spans="2:2">
      <c r="B37183" s="503"/>
    </row>
    <row r="37184" spans="2:2">
      <c r="B37184" s="503"/>
    </row>
    <row r="37185" spans="2:2">
      <c r="B37185" s="503"/>
    </row>
    <row r="37186" spans="2:2">
      <c r="B37186" s="503"/>
    </row>
    <row r="37187" spans="2:2">
      <c r="B37187" s="503"/>
    </row>
    <row r="37188" spans="2:2">
      <c r="B37188" s="503"/>
    </row>
    <row r="37189" spans="2:2">
      <c r="B37189" s="503"/>
    </row>
    <row r="37190" spans="2:2">
      <c r="B37190" s="503"/>
    </row>
    <row r="37191" spans="2:2">
      <c r="B37191" s="503"/>
    </row>
    <row r="37192" spans="2:2">
      <c r="B37192" s="503"/>
    </row>
    <row r="37193" spans="2:2">
      <c r="B37193" s="503"/>
    </row>
    <row r="37194" spans="2:2">
      <c r="B37194" s="503"/>
    </row>
    <row r="37195" spans="2:2">
      <c r="B37195" s="503"/>
    </row>
    <row r="37196" spans="2:2">
      <c r="B37196" s="503"/>
    </row>
    <row r="37197" spans="2:2">
      <c r="B37197" s="503"/>
    </row>
    <row r="37198" spans="2:2">
      <c r="B37198" s="503"/>
    </row>
    <row r="37199" spans="2:2">
      <c r="B37199" s="503"/>
    </row>
    <row r="37200" spans="2:2">
      <c r="B37200" s="503"/>
    </row>
    <row r="37201" spans="2:2">
      <c r="B37201" s="503"/>
    </row>
    <row r="37202" spans="2:2">
      <c r="B37202" s="503"/>
    </row>
    <row r="37203" spans="2:2">
      <c r="B37203" s="503"/>
    </row>
    <row r="37204" spans="2:2">
      <c r="B37204" s="503"/>
    </row>
    <row r="37205" spans="2:2">
      <c r="B37205" s="503"/>
    </row>
    <row r="37206" spans="2:2">
      <c r="B37206" s="503"/>
    </row>
    <row r="37207" spans="2:2">
      <c r="B37207" s="503"/>
    </row>
    <row r="37208" spans="2:2">
      <c r="B37208" s="503"/>
    </row>
    <row r="37209" spans="2:2">
      <c r="B37209" s="503"/>
    </row>
    <row r="37210" spans="2:2">
      <c r="B37210" s="503"/>
    </row>
    <row r="37211" spans="2:2">
      <c r="B37211" s="503"/>
    </row>
    <row r="37212" spans="2:2">
      <c r="B37212" s="503"/>
    </row>
    <row r="37213" spans="2:2">
      <c r="B37213" s="503"/>
    </row>
    <row r="37214" spans="2:2">
      <c r="B37214" s="503"/>
    </row>
    <row r="37215" spans="2:2">
      <c r="B37215" s="503"/>
    </row>
    <row r="37216" spans="2:2">
      <c r="B37216" s="503"/>
    </row>
    <row r="37217" spans="2:2">
      <c r="B37217" s="503"/>
    </row>
    <row r="37218" spans="2:2">
      <c r="B37218" s="503"/>
    </row>
    <row r="37219" spans="2:2">
      <c r="B37219" s="503"/>
    </row>
    <row r="37220" spans="2:2">
      <c r="B37220" s="503"/>
    </row>
    <row r="37221" spans="2:2">
      <c r="B37221" s="503"/>
    </row>
    <row r="37222" spans="2:2">
      <c r="B37222" s="503"/>
    </row>
    <row r="37223" spans="2:2">
      <c r="B37223" s="503"/>
    </row>
    <row r="37224" spans="2:2">
      <c r="B37224" s="503"/>
    </row>
    <row r="37225" spans="2:2">
      <c r="B37225" s="503"/>
    </row>
    <row r="37226" spans="2:2">
      <c r="B37226" s="503"/>
    </row>
    <row r="37227" spans="2:2">
      <c r="B37227" s="503"/>
    </row>
    <row r="37228" spans="2:2">
      <c r="B37228" s="503"/>
    </row>
    <row r="37229" spans="2:2">
      <c r="B37229" s="503"/>
    </row>
    <row r="37230" spans="2:2">
      <c r="B37230" s="503"/>
    </row>
    <row r="37231" spans="2:2">
      <c r="B37231" s="503"/>
    </row>
    <row r="37232" spans="2:2">
      <c r="B37232" s="503"/>
    </row>
    <row r="37233" spans="2:2">
      <c r="B37233" s="503"/>
    </row>
    <row r="37234" spans="2:2">
      <c r="B37234" s="503"/>
    </row>
    <row r="37235" spans="2:2">
      <c r="B37235" s="503"/>
    </row>
    <row r="37236" spans="2:2">
      <c r="B37236" s="503"/>
    </row>
    <row r="37237" spans="2:2">
      <c r="B37237" s="503"/>
    </row>
    <row r="37238" spans="2:2">
      <c r="B37238" s="503"/>
    </row>
    <row r="37239" spans="2:2">
      <c r="B37239" s="503"/>
    </row>
    <row r="37240" spans="2:2">
      <c r="B37240" s="503"/>
    </row>
    <row r="37241" spans="2:2">
      <c r="B37241" s="503"/>
    </row>
    <row r="37242" spans="2:2">
      <c r="B37242" s="503"/>
    </row>
    <row r="37243" spans="2:2">
      <c r="B37243" s="503"/>
    </row>
    <row r="37244" spans="2:2">
      <c r="B37244" s="503"/>
    </row>
    <row r="37245" spans="2:2">
      <c r="B37245" s="503"/>
    </row>
    <row r="37246" spans="2:2">
      <c r="B37246" s="503"/>
    </row>
    <row r="37247" spans="2:2">
      <c r="B37247" s="503"/>
    </row>
    <row r="37248" spans="2:2">
      <c r="B37248" s="503"/>
    </row>
    <row r="37249" spans="2:2">
      <c r="B37249" s="503"/>
    </row>
    <row r="37250" spans="2:2">
      <c r="B37250" s="503"/>
    </row>
    <row r="37251" spans="2:2">
      <c r="B37251" s="503"/>
    </row>
    <row r="37252" spans="2:2">
      <c r="B37252" s="503"/>
    </row>
    <row r="37253" spans="2:2">
      <c r="B37253" s="503"/>
    </row>
    <row r="37254" spans="2:2">
      <c r="B37254" s="503"/>
    </row>
    <row r="37255" spans="2:2">
      <c r="B37255" s="503"/>
    </row>
    <row r="37256" spans="2:2">
      <c r="B37256" s="503"/>
    </row>
    <row r="37257" spans="2:2">
      <c r="B37257" s="503"/>
    </row>
    <row r="37258" spans="2:2">
      <c r="B37258" s="503"/>
    </row>
    <row r="37259" spans="2:2">
      <c r="B37259" s="503"/>
    </row>
    <row r="37260" spans="2:2">
      <c r="B37260" s="503"/>
    </row>
    <row r="37261" spans="2:2">
      <c r="B37261" s="503"/>
    </row>
    <row r="37262" spans="2:2">
      <c r="B37262" s="503"/>
    </row>
    <row r="37263" spans="2:2">
      <c r="B37263" s="503"/>
    </row>
    <row r="37264" spans="2:2">
      <c r="B37264" s="503"/>
    </row>
    <row r="37265" spans="2:2">
      <c r="B37265" s="503"/>
    </row>
    <row r="37266" spans="2:2">
      <c r="B37266" s="503"/>
    </row>
    <row r="37267" spans="2:2">
      <c r="B37267" s="503"/>
    </row>
    <row r="37268" spans="2:2">
      <c r="B37268" s="503"/>
    </row>
    <row r="37269" spans="2:2">
      <c r="B37269" s="503"/>
    </row>
    <row r="37270" spans="2:2">
      <c r="B37270" s="503"/>
    </row>
    <row r="37271" spans="2:2">
      <c r="B37271" s="503"/>
    </row>
    <row r="37272" spans="2:2">
      <c r="B37272" s="503"/>
    </row>
    <row r="37273" spans="2:2">
      <c r="B37273" s="503"/>
    </row>
    <row r="37274" spans="2:2">
      <c r="B37274" s="503"/>
    </row>
    <row r="37275" spans="2:2">
      <c r="B37275" s="503"/>
    </row>
    <row r="37276" spans="2:2">
      <c r="B37276" s="503"/>
    </row>
    <row r="37277" spans="2:2">
      <c r="B37277" s="503"/>
    </row>
    <row r="37278" spans="2:2">
      <c r="B37278" s="503"/>
    </row>
    <row r="37279" spans="2:2">
      <c r="B37279" s="503"/>
    </row>
    <row r="37280" spans="2:2">
      <c r="B37280" s="503"/>
    </row>
    <row r="37281" spans="2:2">
      <c r="B37281" s="503"/>
    </row>
    <row r="37282" spans="2:2">
      <c r="B37282" s="503"/>
    </row>
    <row r="37283" spans="2:2">
      <c r="B37283" s="503"/>
    </row>
    <row r="37284" spans="2:2">
      <c r="B37284" s="503"/>
    </row>
    <row r="37285" spans="2:2">
      <c r="B37285" s="503"/>
    </row>
    <row r="37286" spans="2:2">
      <c r="B37286" s="503"/>
    </row>
    <row r="37287" spans="2:2">
      <c r="B37287" s="503"/>
    </row>
    <row r="37288" spans="2:2">
      <c r="B37288" s="503"/>
    </row>
    <row r="37289" spans="2:2">
      <c r="B37289" s="503"/>
    </row>
    <row r="37290" spans="2:2">
      <c r="B37290" s="503"/>
    </row>
    <row r="37291" spans="2:2">
      <c r="B37291" s="503"/>
    </row>
    <row r="37292" spans="2:2">
      <c r="B37292" s="503"/>
    </row>
    <row r="37293" spans="2:2">
      <c r="B37293" s="503"/>
    </row>
    <row r="37294" spans="2:2">
      <c r="B37294" s="503"/>
    </row>
    <row r="37295" spans="2:2">
      <c r="B37295" s="503"/>
    </row>
    <row r="37296" spans="2:2">
      <c r="B37296" s="503"/>
    </row>
    <row r="37297" spans="2:2">
      <c r="B37297" s="503"/>
    </row>
    <row r="37298" spans="2:2">
      <c r="B37298" s="503"/>
    </row>
    <row r="37299" spans="2:2">
      <c r="B37299" s="503"/>
    </row>
    <row r="37300" spans="2:2">
      <c r="B37300" s="503"/>
    </row>
    <row r="37301" spans="2:2">
      <c r="B37301" s="503"/>
    </row>
    <row r="37302" spans="2:2">
      <c r="B37302" s="503"/>
    </row>
    <row r="37303" spans="2:2">
      <c r="B37303" s="503"/>
    </row>
    <row r="37304" spans="2:2">
      <c r="B37304" s="503"/>
    </row>
    <row r="37305" spans="2:2">
      <c r="B37305" s="503"/>
    </row>
    <row r="37306" spans="2:2">
      <c r="B37306" s="503"/>
    </row>
    <row r="37307" spans="2:2">
      <c r="B37307" s="503"/>
    </row>
    <row r="37308" spans="2:2">
      <c r="B37308" s="503"/>
    </row>
    <row r="37309" spans="2:2">
      <c r="B37309" s="503"/>
    </row>
    <row r="37310" spans="2:2">
      <c r="B37310" s="503"/>
    </row>
    <row r="37311" spans="2:2">
      <c r="B37311" s="503"/>
    </row>
    <row r="37312" spans="2:2">
      <c r="B37312" s="503"/>
    </row>
    <row r="37313" spans="2:2">
      <c r="B37313" s="503"/>
    </row>
    <row r="37314" spans="2:2">
      <c r="B37314" s="503"/>
    </row>
    <row r="37315" spans="2:2">
      <c r="B37315" s="503"/>
    </row>
    <row r="37316" spans="2:2">
      <c r="B37316" s="503"/>
    </row>
    <row r="37317" spans="2:2">
      <c r="B37317" s="503"/>
    </row>
    <row r="37318" spans="2:2">
      <c r="B37318" s="503"/>
    </row>
    <row r="37319" spans="2:2">
      <c r="B37319" s="503"/>
    </row>
    <row r="37320" spans="2:2">
      <c r="B37320" s="503"/>
    </row>
    <row r="37321" spans="2:2">
      <c r="B37321" s="503"/>
    </row>
    <row r="37322" spans="2:2">
      <c r="B37322" s="503"/>
    </row>
    <row r="37323" spans="2:2">
      <c r="B37323" s="503"/>
    </row>
    <row r="37324" spans="2:2">
      <c r="B37324" s="503"/>
    </row>
    <row r="37325" spans="2:2">
      <c r="B37325" s="503"/>
    </row>
    <row r="37326" spans="2:2">
      <c r="B37326" s="503"/>
    </row>
    <row r="37327" spans="2:2">
      <c r="B37327" s="503"/>
    </row>
    <row r="37328" spans="2:2">
      <c r="B37328" s="503"/>
    </row>
    <row r="37329" spans="2:2">
      <c r="B37329" s="503"/>
    </row>
    <row r="37330" spans="2:2">
      <c r="B37330" s="503"/>
    </row>
    <row r="37331" spans="2:2">
      <c r="B37331" s="503"/>
    </row>
    <row r="37332" spans="2:2">
      <c r="B37332" s="503"/>
    </row>
    <row r="37333" spans="2:2">
      <c r="B37333" s="503"/>
    </row>
    <row r="37334" spans="2:2">
      <c r="B37334" s="503"/>
    </row>
    <row r="37335" spans="2:2">
      <c r="B37335" s="503"/>
    </row>
    <row r="37336" spans="2:2">
      <c r="B37336" s="503"/>
    </row>
    <row r="37337" spans="2:2">
      <c r="B37337" s="503"/>
    </row>
    <row r="37338" spans="2:2">
      <c r="B37338" s="503"/>
    </row>
    <row r="37339" spans="2:2">
      <c r="B37339" s="503"/>
    </row>
    <row r="37340" spans="2:2">
      <c r="B37340" s="503"/>
    </row>
    <row r="37341" spans="2:2">
      <c r="B37341" s="503"/>
    </row>
    <row r="37342" spans="2:2">
      <c r="B37342" s="503"/>
    </row>
    <row r="37343" spans="2:2">
      <c r="B37343" s="503"/>
    </row>
    <row r="37344" spans="2:2">
      <c r="B37344" s="503"/>
    </row>
    <row r="37345" spans="2:2">
      <c r="B37345" s="503"/>
    </row>
    <row r="37346" spans="2:2">
      <c r="B37346" s="503"/>
    </row>
    <row r="37347" spans="2:2">
      <c r="B37347" s="503"/>
    </row>
    <row r="37348" spans="2:2">
      <c r="B37348" s="503"/>
    </row>
    <row r="37349" spans="2:2">
      <c r="B37349" s="503"/>
    </row>
    <row r="37350" spans="2:2">
      <c r="B37350" s="503"/>
    </row>
    <row r="37351" spans="2:2">
      <c r="B37351" s="503"/>
    </row>
    <row r="37352" spans="2:2">
      <c r="B37352" s="503"/>
    </row>
    <row r="37353" spans="2:2">
      <c r="B37353" s="503"/>
    </row>
    <row r="37354" spans="2:2">
      <c r="B37354" s="503"/>
    </row>
    <row r="37355" spans="2:2">
      <c r="B37355" s="503"/>
    </row>
    <row r="37356" spans="2:2">
      <c r="B37356" s="503"/>
    </row>
    <row r="37357" spans="2:2">
      <c r="B37357" s="503"/>
    </row>
    <row r="37358" spans="2:2">
      <c r="B37358" s="503"/>
    </row>
    <row r="37359" spans="2:2">
      <c r="B37359" s="503"/>
    </row>
    <row r="37360" spans="2:2">
      <c r="B37360" s="503"/>
    </row>
    <row r="37361" spans="2:2">
      <c r="B37361" s="503"/>
    </row>
    <row r="37362" spans="2:2">
      <c r="B37362" s="503"/>
    </row>
    <row r="37363" spans="2:2">
      <c r="B37363" s="503"/>
    </row>
    <row r="37364" spans="2:2">
      <c r="B37364" s="503"/>
    </row>
    <row r="37365" spans="2:2">
      <c r="B37365" s="503"/>
    </row>
    <row r="37366" spans="2:2">
      <c r="B37366" s="503"/>
    </row>
    <row r="37367" spans="2:2">
      <c r="B37367" s="503"/>
    </row>
    <row r="37368" spans="2:2">
      <c r="B37368" s="503"/>
    </row>
    <row r="37369" spans="2:2">
      <c r="B37369" s="503"/>
    </row>
    <row r="37370" spans="2:2">
      <c r="B37370" s="503"/>
    </row>
    <row r="37371" spans="2:2">
      <c r="B37371" s="503"/>
    </row>
    <row r="37372" spans="2:2">
      <c r="B37372" s="503"/>
    </row>
    <row r="37373" spans="2:2">
      <c r="B37373" s="503"/>
    </row>
    <row r="37374" spans="2:2">
      <c r="B37374" s="503"/>
    </row>
    <row r="37375" spans="2:2">
      <c r="B37375" s="503"/>
    </row>
    <row r="37376" spans="2:2">
      <c r="B37376" s="503"/>
    </row>
    <row r="37377" spans="2:2">
      <c r="B37377" s="503"/>
    </row>
    <row r="37378" spans="2:2">
      <c r="B37378" s="503"/>
    </row>
    <row r="37379" spans="2:2">
      <c r="B37379" s="503"/>
    </row>
    <row r="37380" spans="2:2">
      <c r="B37380" s="503"/>
    </row>
    <row r="37381" spans="2:2">
      <c r="B37381" s="503"/>
    </row>
    <row r="37382" spans="2:2">
      <c r="B37382" s="503"/>
    </row>
    <row r="37383" spans="2:2">
      <c r="B37383" s="503"/>
    </row>
    <row r="37384" spans="2:2">
      <c r="B37384" s="503"/>
    </row>
    <row r="37385" spans="2:2">
      <c r="B37385" s="503"/>
    </row>
    <row r="37386" spans="2:2">
      <c r="B37386" s="503"/>
    </row>
    <row r="37387" spans="2:2">
      <c r="B37387" s="503"/>
    </row>
    <row r="37388" spans="2:2">
      <c r="B37388" s="503"/>
    </row>
    <row r="37389" spans="2:2">
      <c r="B37389" s="503"/>
    </row>
    <row r="37390" spans="2:2">
      <c r="B37390" s="503"/>
    </row>
    <row r="37391" spans="2:2">
      <c r="B37391" s="503"/>
    </row>
    <row r="37392" spans="2:2">
      <c r="B37392" s="503"/>
    </row>
    <row r="37393" spans="2:2">
      <c r="B37393" s="503"/>
    </row>
    <row r="37394" spans="2:2">
      <c r="B37394" s="503"/>
    </row>
    <row r="37395" spans="2:2">
      <c r="B37395" s="503"/>
    </row>
    <row r="37396" spans="2:2">
      <c r="B37396" s="503"/>
    </row>
    <row r="37397" spans="2:2">
      <c r="B37397" s="503"/>
    </row>
    <row r="37398" spans="2:2">
      <c r="B37398" s="503"/>
    </row>
    <row r="37399" spans="2:2">
      <c r="B37399" s="503"/>
    </row>
    <row r="37400" spans="2:2">
      <c r="B37400" s="503"/>
    </row>
    <row r="37401" spans="2:2">
      <c r="B37401" s="503"/>
    </row>
    <row r="37402" spans="2:2">
      <c r="B37402" s="503"/>
    </row>
    <row r="37403" spans="2:2">
      <c r="B37403" s="503"/>
    </row>
    <row r="37404" spans="2:2">
      <c r="B37404" s="503"/>
    </row>
    <row r="37405" spans="2:2">
      <c r="B37405" s="503"/>
    </row>
    <row r="37406" spans="2:2">
      <c r="B37406" s="503"/>
    </row>
    <row r="37407" spans="2:2">
      <c r="B37407" s="503"/>
    </row>
    <row r="37408" spans="2:2">
      <c r="B37408" s="503"/>
    </row>
    <row r="37409" spans="2:2">
      <c r="B37409" s="503"/>
    </row>
    <row r="37410" spans="2:2">
      <c r="B37410" s="503"/>
    </row>
    <row r="37411" spans="2:2">
      <c r="B37411" s="503"/>
    </row>
    <row r="37412" spans="2:2">
      <c r="B37412" s="503"/>
    </row>
    <row r="37413" spans="2:2">
      <c r="B37413" s="503"/>
    </row>
    <row r="37414" spans="2:2">
      <c r="B37414" s="503"/>
    </row>
    <row r="37415" spans="2:2">
      <c r="B37415" s="503"/>
    </row>
    <row r="37416" spans="2:2">
      <c r="B37416" s="503"/>
    </row>
    <row r="37417" spans="2:2">
      <c r="B37417" s="503"/>
    </row>
    <row r="37418" spans="2:2">
      <c r="B37418" s="503"/>
    </row>
    <row r="37419" spans="2:2">
      <c r="B37419" s="503"/>
    </row>
    <row r="37420" spans="2:2">
      <c r="B37420" s="503"/>
    </row>
    <row r="37421" spans="2:2">
      <c r="B37421" s="503"/>
    </row>
    <row r="37422" spans="2:2">
      <c r="B37422" s="503"/>
    </row>
    <row r="37423" spans="2:2">
      <c r="B37423" s="503"/>
    </row>
    <row r="37424" spans="2:2">
      <c r="B37424" s="503"/>
    </row>
    <row r="37425" spans="2:2">
      <c r="B37425" s="503"/>
    </row>
    <row r="37426" spans="2:2">
      <c r="B37426" s="503"/>
    </row>
    <row r="37427" spans="2:2">
      <c r="B37427" s="503"/>
    </row>
    <row r="37428" spans="2:2">
      <c r="B37428" s="503"/>
    </row>
    <row r="37429" spans="2:2">
      <c r="B37429" s="503"/>
    </row>
    <row r="37430" spans="2:2">
      <c r="B37430" s="503"/>
    </row>
    <row r="37431" spans="2:2">
      <c r="B37431" s="503"/>
    </row>
    <row r="37432" spans="2:2">
      <c r="B37432" s="503"/>
    </row>
    <row r="37433" spans="2:2">
      <c r="B37433" s="503"/>
    </row>
    <row r="37434" spans="2:2">
      <c r="B37434" s="503"/>
    </row>
    <row r="37435" spans="2:2">
      <c r="B37435" s="503"/>
    </row>
    <row r="37436" spans="2:2">
      <c r="B37436" s="503"/>
    </row>
    <row r="37437" spans="2:2">
      <c r="B37437" s="503"/>
    </row>
    <row r="37438" spans="2:2">
      <c r="B37438" s="503"/>
    </row>
    <row r="37439" spans="2:2">
      <c r="B37439" s="503"/>
    </row>
    <row r="37440" spans="2:2">
      <c r="B37440" s="503"/>
    </row>
    <row r="37441" spans="2:2">
      <c r="B37441" s="503"/>
    </row>
    <row r="37442" spans="2:2">
      <c r="B37442" s="503"/>
    </row>
    <row r="37443" spans="2:2">
      <c r="B37443" s="503"/>
    </row>
    <row r="37444" spans="2:2">
      <c r="B37444" s="503"/>
    </row>
    <row r="37445" spans="2:2">
      <c r="B37445" s="503"/>
    </row>
    <row r="37446" spans="2:2">
      <c r="B37446" s="503"/>
    </row>
    <row r="37447" spans="2:2">
      <c r="B37447" s="503"/>
    </row>
    <row r="37448" spans="2:2">
      <c r="B37448" s="503"/>
    </row>
    <row r="37449" spans="2:2">
      <c r="B37449" s="503"/>
    </row>
    <row r="37450" spans="2:2">
      <c r="B37450" s="503"/>
    </row>
    <row r="37451" spans="2:2">
      <c r="B37451" s="503"/>
    </row>
    <row r="37452" spans="2:2">
      <c r="B37452" s="503"/>
    </row>
    <row r="37453" spans="2:2">
      <c r="B37453" s="503"/>
    </row>
    <row r="37454" spans="2:2">
      <c r="B37454" s="503"/>
    </row>
    <row r="37455" spans="2:2">
      <c r="B37455" s="503"/>
    </row>
    <row r="37456" spans="2:2">
      <c r="B37456" s="503"/>
    </row>
    <row r="37457" spans="2:2">
      <c r="B37457" s="503"/>
    </row>
    <row r="37458" spans="2:2">
      <c r="B37458" s="503"/>
    </row>
    <row r="37459" spans="2:2">
      <c r="B37459" s="503"/>
    </row>
    <row r="37460" spans="2:2">
      <c r="B37460" s="503"/>
    </row>
    <row r="37461" spans="2:2">
      <c r="B37461" s="503"/>
    </row>
    <row r="37462" spans="2:2">
      <c r="B37462" s="503"/>
    </row>
    <row r="37463" spans="2:2">
      <c r="B37463" s="503"/>
    </row>
    <row r="37464" spans="2:2">
      <c r="B37464" s="503"/>
    </row>
    <row r="37465" spans="2:2">
      <c r="B37465" s="503"/>
    </row>
    <row r="37466" spans="2:2">
      <c r="B37466" s="503"/>
    </row>
    <row r="37467" spans="2:2">
      <c r="B37467" s="503"/>
    </row>
    <row r="37468" spans="2:2">
      <c r="B37468" s="503"/>
    </row>
    <row r="37469" spans="2:2">
      <c r="B37469" s="503"/>
    </row>
    <row r="37470" spans="2:2">
      <c r="B37470" s="503"/>
    </row>
    <row r="37471" spans="2:2">
      <c r="B37471" s="503"/>
    </row>
    <row r="37472" spans="2:2">
      <c r="B37472" s="503"/>
    </row>
    <row r="37473" spans="2:2">
      <c r="B37473" s="503"/>
    </row>
    <row r="37474" spans="2:2">
      <c r="B37474" s="503"/>
    </row>
    <row r="37475" spans="2:2">
      <c r="B37475" s="503"/>
    </row>
    <row r="37476" spans="2:2">
      <c r="B37476" s="503"/>
    </row>
    <row r="37477" spans="2:2">
      <c r="B37477" s="503"/>
    </row>
    <row r="37478" spans="2:2">
      <c r="B37478" s="503"/>
    </row>
    <row r="37479" spans="2:2">
      <c r="B37479" s="503"/>
    </row>
    <row r="37480" spans="2:2">
      <c r="B37480" s="503"/>
    </row>
    <row r="37481" spans="2:2">
      <c r="B37481" s="503"/>
    </row>
    <row r="37482" spans="2:2">
      <c r="B37482" s="503"/>
    </row>
    <row r="37483" spans="2:2">
      <c r="B37483" s="503"/>
    </row>
    <row r="37484" spans="2:2">
      <c r="B37484" s="503"/>
    </row>
    <row r="37485" spans="2:2">
      <c r="B37485" s="503"/>
    </row>
    <row r="37486" spans="2:2">
      <c r="B37486" s="503"/>
    </row>
    <row r="37487" spans="2:2">
      <c r="B37487" s="503"/>
    </row>
    <row r="37488" spans="2:2">
      <c r="B37488" s="503"/>
    </row>
    <row r="37489" spans="2:2">
      <c r="B37489" s="503"/>
    </row>
    <row r="37490" spans="2:2">
      <c r="B37490" s="503"/>
    </row>
    <row r="37491" spans="2:2">
      <c r="B37491" s="503"/>
    </row>
    <row r="37492" spans="2:2">
      <c r="B37492" s="503"/>
    </row>
    <row r="37493" spans="2:2">
      <c r="B37493" s="503"/>
    </row>
    <row r="37494" spans="2:2">
      <c r="B37494" s="503"/>
    </row>
    <row r="37495" spans="2:2">
      <c r="B37495" s="503"/>
    </row>
    <row r="37496" spans="2:2">
      <c r="B37496" s="503"/>
    </row>
    <row r="37497" spans="2:2">
      <c r="B37497" s="503"/>
    </row>
    <row r="37498" spans="2:2">
      <c r="B37498" s="503"/>
    </row>
    <row r="37499" spans="2:2">
      <c r="B37499" s="503"/>
    </row>
    <row r="37500" spans="2:2">
      <c r="B37500" s="503"/>
    </row>
    <row r="37501" spans="2:2">
      <c r="B37501" s="503"/>
    </row>
    <row r="37502" spans="2:2">
      <c r="B37502" s="503"/>
    </row>
    <row r="37503" spans="2:2">
      <c r="B37503" s="503"/>
    </row>
    <row r="37504" spans="2:2">
      <c r="B37504" s="503"/>
    </row>
    <row r="37505" spans="2:2">
      <c r="B37505" s="503"/>
    </row>
    <row r="37506" spans="2:2">
      <c r="B37506" s="503"/>
    </row>
    <row r="37507" spans="2:2">
      <c r="B37507" s="503"/>
    </row>
    <row r="37508" spans="2:2">
      <c r="B37508" s="503"/>
    </row>
    <row r="37509" spans="2:2">
      <c r="B37509" s="503"/>
    </row>
    <row r="37510" spans="2:2">
      <c r="B37510" s="503"/>
    </row>
    <row r="37511" spans="2:2">
      <c r="B37511" s="503"/>
    </row>
    <row r="37512" spans="2:2">
      <c r="B37512" s="503"/>
    </row>
    <row r="37513" spans="2:2">
      <c r="B37513" s="503"/>
    </row>
    <row r="37514" spans="2:2">
      <c r="B37514" s="503"/>
    </row>
    <row r="37515" spans="2:2">
      <c r="B37515" s="503"/>
    </row>
    <row r="37516" spans="2:2">
      <c r="B37516" s="503"/>
    </row>
    <row r="37517" spans="2:2">
      <c r="B37517" s="503"/>
    </row>
    <row r="37518" spans="2:2">
      <c r="B37518" s="503"/>
    </row>
    <row r="37519" spans="2:2">
      <c r="B37519" s="503"/>
    </row>
    <row r="37520" spans="2:2">
      <c r="B37520" s="503"/>
    </row>
    <row r="37521" spans="2:2">
      <c r="B37521" s="503"/>
    </row>
    <row r="37522" spans="2:2">
      <c r="B37522" s="503"/>
    </row>
    <row r="37523" spans="2:2">
      <c r="B37523" s="503"/>
    </row>
    <row r="37524" spans="2:2">
      <c r="B37524" s="503"/>
    </row>
    <row r="37525" spans="2:2">
      <c r="B37525" s="503"/>
    </row>
    <row r="37526" spans="2:2">
      <c r="B37526" s="503"/>
    </row>
    <row r="37527" spans="2:2">
      <c r="B37527" s="503"/>
    </row>
    <row r="37528" spans="2:2">
      <c r="B37528" s="503"/>
    </row>
    <row r="37529" spans="2:2">
      <c r="B37529" s="503"/>
    </row>
    <row r="37530" spans="2:2">
      <c r="B37530" s="503"/>
    </row>
    <row r="37531" spans="2:2">
      <c r="B37531" s="503"/>
    </row>
    <row r="37532" spans="2:2">
      <c r="B37532" s="503"/>
    </row>
    <row r="37533" spans="2:2">
      <c r="B37533" s="503"/>
    </row>
    <row r="37534" spans="2:2">
      <c r="B37534" s="503"/>
    </row>
    <row r="37535" spans="2:2">
      <c r="B37535" s="503"/>
    </row>
    <row r="37536" spans="2:2">
      <c r="B37536" s="503"/>
    </row>
    <row r="37537" spans="2:2">
      <c r="B37537" s="503"/>
    </row>
    <row r="37538" spans="2:2">
      <c r="B37538" s="503"/>
    </row>
    <row r="37539" spans="2:2">
      <c r="B37539" s="503"/>
    </row>
    <row r="37540" spans="2:2">
      <c r="B37540" s="503"/>
    </row>
    <row r="37541" spans="2:2">
      <c r="B37541" s="503"/>
    </row>
    <row r="37542" spans="2:2">
      <c r="B37542" s="503"/>
    </row>
    <row r="37543" spans="2:2">
      <c r="B37543" s="503"/>
    </row>
    <row r="37544" spans="2:2">
      <c r="B37544" s="503"/>
    </row>
    <row r="37545" spans="2:2">
      <c r="B37545" s="503"/>
    </row>
    <row r="37546" spans="2:2">
      <c r="B37546" s="503"/>
    </row>
    <row r="37547" spans="2:2">
      <c r="B37547" s="503"/>
    </row>
    <row r="37548" spans="2:2">
      <c r="B37548" s="503"/>
    </row>
    <row r="37549" spans="2:2">
      <c r="B37549" s="503"/>
    </row>
    <row r="37550" spans="2:2">
      <c r="B37550" s="503"/>
    </row>
    <row r="37551" spans="2:2">
      <c r="B37551" s="503"/>
    </row>
    <row r="37552" spans="2:2">
      <c r="B37552" s="503"/>
    </row>
    <row r="37553" spans="2:2">
      <c r="B37553" s="503"/>
    </row>
    <row r="37554" spans="2:2">
      <c r="B37554" s="503"/>
    </row>
    <row r="37555" spans="2:2">
      <c r="B37555" s="503"/>
    </row>
    <row r="37556" spans="2:2">
      <c r="B37556" s="503"/>
    </row>
    <row r="37557" spans="2:2">
      <c r="B37557" s="503"/>
    </row>
    <row r="37558" spans="2:2">
      <c r="B37558" s="503"/>
    </row>
    <row r="37559" spans="2:2">
      <c r="B37559" s="503"/>
    </row>
    <row r="37560" spans="2:2">
      <c r="B37560" s="503"/>
    </row>
    <row r="37561" spans="2:2">
      <c r="B37561" s="503"/>
    </row>
    <row r="37562" spans="2:2">
      <c r="B37562" s="503"/>
    </row>
    <row r="37563" spans="2:2">
      <c r="B37563" s="503"/>
    </row>
    <row r="37564" spans="2:2">
      <c r="B37564" s="503"/>
    </row>
    <row r="37565" spans="2:2">
      <c r="B37565" s="503"/>
    </row>
    <row r="37566" spans="2:2">
      <c r="B37566" s="503"/>
    </row>
    <row r="37567" spans="2:2">
      <c r="B37567" s="503"/>
    </row>
    <row r="37568" spans="2:2">
      <c r="B37568" s="503"/>
    </row>
    <row r="37569" spans="2:2">
      <c r="B37569" s="503"/>
    </row>
    <row r="37570" spans="2:2">
      <c r="B37570" s="503"/>
    </row>
    <row r="37571" spans="2:2">
      <c r="B37571" s="503"/>
    </row>
    <row r="37572" spans="2:2">
      <c r="B37572" s="503"/>
    </row>
    <row r="37573" spans="2:2">
      <c r="B37573" s="503"/>
    </row>
    <row r="37574" spans="2:2">
      <c r="B37574" s="503"/>
    </row>
    <row r="37575" spans="2:2">
      <c r="B37575" s="503"/>
    </row>
    <row r="37576" spans="2:2">
      <c r="B37576" s="503"/>
    </row>
    <row r="37577" spans="2:2">
      <c r="B37577" s="503"/>
    </row>
    <row r="37578" spans="2:2">
      <c r="B37578" s="503"/>
    </row>
    <row r="37579" spans="2:2">
      <c r="B37579" s="503"/>
    </row>
    <row r="37580" spans="2:2">
      <c r="B37580" s="503"/>
    </row>
    <row r="37581" spans="2:2">
      <c r="B37581" s="503"/>
    </row>
    <row r="37582" spans="2:2">
      <c r="B37582" s="503"/>
    </row>
    <row r="37583" spans="2:2">
      <c r="B37583" s="503"/>
    </row>
    <row r="37584" spans="2:2">
      <c r="B37584" s="503"/>
    </row>
    <row r="37585" spans="2:2">
      <c r="B37585" s="503"/>
    </row>
    <row r="37586" spans="2:2">
      <c r="B37586" s="503"/>
    </row>
    <row r="37587" spans="2:2">
      <c r="B37587" s="503"/>
    </row>
    <row r="37588" spans="2:2">
      <c r="B37588" s="503"/>
    </row>
    <row r="37589" spans="2:2">
      <c r="B37589" s="503"/>
    </row>
    <row r="37590" spans="2:2">
      <c r="B37590" s="503"/>
    </row>
    <row r="37591" spans="2:2">
      <c r="B37591" s="503"/>
    </row>
    <row r="37592" spans="2:2">
      <c r="B37592" s="503"/>
    </row>
    <row r="37593" spans="2:2">
      <c r="B37593" s="503"/>
    </row>
    <row r="37594" spans="2:2">
      <c r="B37594" s="503"/>
    </row>
    <row r="37595" spans="2:2">
      <c r="B37595" s="503"/>
    </row>
    <row r="37596" spans="2:2">
      <c r="B37596" s="503"/>
    </row>
    <row r="37597" spans="2:2">
      <c r="B37597" s="503"/>
    </row>
    <row r="37598" spans="2:2">
      <c r="B37598" s="503"/>
    </row>
    <row r="37599" spans="2:2">
      <c r="B37599" s="503"/>
    </row>
    <row r="37600" spans="2:2">
      <c r="B37600" s="503"/>
    </row>
    <row r="37601" spans="2:2">
      <c r="B37601" s="503"/>
    </row>
    <row r="37602" spans="2:2">
      <c r="B37602" s="503"/>
    </row>
    <row r="37603" spans="2:2">
      <c r="B37603" s="503"/>
    </row>
    <row r="37604" spans="2:2">
      <c r="B37604" s="503"/>
    </row>
    <row r="37605" spans="2:2">
      <c r="B37605" s="503"/>
    </row>
    <row r="37606" spans="2:2">
      <c r="B37606" s="503"/>
    </row>
    <row r="37607" spans="2:2">
      <c r="B37607" s="503"/>
    </row>
    <row r="37608" spans="2:2">
      <c r="B37608" s="503"/>
    </row>
    <row r="37609" spans="2:2">
      <c r="B37609" s="503"/>
    </row>
    <row r="37610" spans="2:2">
      <c r="B37610" s="503"/>
    </row>
    <row r="37611" spans="2:2">
      <c r="B37611" s="503"/>
    </row>
    <row r="37612" spans="2:2">
      <c r="B37612" s="503"/>
    </row>
    <row r="37613" spans="2:2">
      <c r="B37613" s="503"/>
    </row>
    <row r="37614" spans="2:2">
      <c r="B37614" s="503"/>
    </row>
    <row r="37615" spans="2:2">
      <c r="B37615" s="503"/>
    </row>
    <row r="37616" spans="2:2">
      <c r="B37616" s="503"/>
    </row>
    <row r="37617" spans="2:2">
      <c r="B37617" s="503"/>
    </row>
    <row r="37618" spans="2:2">
      <c r="B37618" s="503"/>
    </row>
    <row r="37619" spans="2:2">
      <c r="B37619" s="503"/>
    </row>
    <row r="37620" spans="2:2">
      <c r="B37620" s="503"/>
    </row>
    <row r="37621" spans="2:2">
      <c r="B37621" s="503"/>
    </row>
    <row r="37622" spans="2:2">
      <c r="B37622" s="503"/>
    </row>
    <row r="37623" spans="2:2">
      <c r="B37623" s="503"/>
    </row>
    <row r="37624" spans="2:2">
      <c r="B37624" s="503"/>
    </row>
    <row r="37625" spans="2:2">
      <c r="B37625" s="503"/>
    </row>
    <row r="37626" spans="2:2">
      <c r="B37626" s="503"/>
    </row>
    <row r="37627" spans="2:2">
      <c r="B37627" s="503"/>
    </row>
    <row r="37628" spans="2:2">
      <c r="B37628" s="503"/>
    </row>
    <row r="37629" spans="2:2">
      <c r="B37629" s="503"/>
    </row>
    <row r="37630" spans="2:2">
      <c r="B37630" s="503"/>
    </row>
    <row r="37631" spans="2:2">
      <c r="B37631" s="503"/>
    </row>
    <row r="37632" spans="2:2">
      <c r="B37632" s="503"/>
    </row>
    <row r="37633" spans="2:2">
      <c r="B37633" s="503"/>
    </row>
    <row r="37634" spans="2:2">
      <c r="B37634" s="503"/>
    </row>
    <row r="37635" spans="2:2">
      <c r="B37635" s="503"/>
    </row>
    <row r="37636" spans="2:2">
      <c r="B37636" s="503"/>
    </row>
    <row r="37637" spans="2:2">
      <c r="B37637" s="503"/>
    </row>
    <row r="37638" spans="2:2">
      <c r="B37638" s="503"/>
    </row>
    <row r="37639" spans="2:2">
      <c r="B37639" s="503"/>
    </row>
    <row r="37640" spans="2:2">
      <c r="B37640" s="503"/>
    </row>
    <row r="37641" spans="2:2">
      <c r="B37641" s="503"/>
    </row>
    <row r="37642" spans="2:2">
      <c r="B37642" s="503"/>
    </row>
    <row r="37643" spans="2:2">
      <c r="B37643" s="503"/>
    </row>
    <row r="37644" spans="2:2">
      <c r="B37644" s="503"/>
    </row>
    <row r="37645" spans="2:2">
      <c r="B37645" s="503"/>
    </row>
    <row r="37646" spans="2:2">
      <c r="B37646" s="503"/>
    </row>
    <row r="37647" spans="2:2">
      <c r="B37647" s="503"/>
    </row>
    <row r="37648" spans="2:2">
      <c r="B37648" s="503"/>
    </row>
    <row r="37649" spans="2:2">
      <c r="B37649" s="503"/>
    </row>
    <row r="37650" spans="2:2">
      <c r="B37650" s="503"/>
    </row>
    <row r="37651" spans="2:2">
      <c r="B37651" s="503"/>
    </row>
    <row r="37652" spans="2:2">
      <c r="B37652" s="503"/>
    </row>
    <row r="37653" spans="2:2">
      <c r="B37653" s="503"/>
    </row>
    <row r="37654" spans="2:2">
      <c r="B37654" s="503"/>
    </row>
    <row r="37655" spans="2:2">
      <c r="B37655" s="503"/>
    </row>
    <row r="37656" spans="2:2">
      <c r="B37656" s="503"/>
    </row>
    <row r="37657" spans="2:2">
      <c r="B37657" s="503"/>
    </row>
    <row r="37658" spans="2:2">
      <c r="B37658" s="503"/>
    </row>
    <row r="37659" spans="2:2">
      <c r="B37659" s="503"/>
    </row>
    <row r="37660" spans="2:2">
      <c r="B37660" s="503"/>
    </row>
    <row r="37661" spans="2:2">
      <c r="B37661" s="503"/>
    </row>
    <row r="37662" spans="2:2">
      <c r="B37662" s="503"/>
    </row>
    <row r="37663" spans="2:2">
      <c r="B37663" s="503"/>
    </row>
    <row r="37664" spans="2:2">
      <c r="B37664" s="503"/>
    </row>
    <row r="37665" spans="2:2">
      <c r="B37665" s="503"/>
    </row>
    <row r="37666" spans="2:2">
      <c r="B37666" s="503"/>
    </row>
    <row r="37667" spans="2:2">
      <c r="B37667" s="503"/>
    </row>
    <row r="37668" spans="2:2">
      <c r="B37668" s="503"/>
    </row>
    <row r="37669" spans="2:2">
      <c r="B37669" s="503"/>
    </row>
    <row r="37670" spans="2:2">
      <c r="B37670" s="503"/>
    </row>
    <row r="37671" spans="2:2">
      <c r="B37671" s="503"/>
    </row>
    <row r="37672" spans="2:2">
      <c r="B37672" s="503"/>
    </row>
    <row r="37673" spans="2:2">
      <c r="B37673" s="503"/>
    </row>
    <row r="37674" spans="2:2">
      <c r="B37674" s="503"/>
    </row>
    <row r="37675" spans="2:2">
      <c r="B37675" s="503"/>
    </row>
    <row r="37676" spans="2:2">
      <c r="B37676" s="503"/>
    </row>
    <row r="37677" spans="2:2">
      <c r="B37677" s="503"/>
    </row>
    <row r="37678" spans="2:2">
      <c r="B37678" s="503"/>
    </row>
    <row r="37679" spans="2:2">
      <c r="B37679" s="503"/>
    </row>
    <row r="37680" spans="2:2">
      <c r="B37680" s="503"/>
    </row>
    <row r="37681" spans="2:2">
      <c r="B37681" s="503"/>
    </row>
    <row r="37682" spans="2:2">
      <c r="B37682" s="503"/>
    </row>
    <row r="37683" spans="2:2">
      <c r="B37683" s="503"/>
    </row>
    <row r="37684" spans="2:2">
      <c r="B37684" s="503"/>
    </row>
    <row r="37685" spans="2:2">
      <c r="B37685" s="503"/>
    </row>
    <row r="37686" spans="2:2">
      <c r="B37686" s="503"/>
    </row>
    <row r="37687" spans="2:2">
      <c r="B37687" s="503"/>
    </row>
    <row r="37688" spans="2:2">
      <c r="B37688" s="503"/>
    </row>
    <row r="37689" spans="2:2">
      <c r="B37689" s="503"/>
    </row>
    <row r="37690" spans="2:2">
      <c r="B37690" s="503"/>
    </row>
    <row r="37691" spans="2:2">
      <c r="B37691" s="503"/>
    </row>
    <row r="37692" spans="2:2">
      <c r="B37692" s="503"/>
    </row>
    <row r="37693" spans="2:2">
      <c r="B37693" s="503"/>
    </row>
    <row r="37694" spans="2:2">
      <c r="B37694" s="503"/>
    </row>
    <row r="37695" spans="2:2">
      <c r="B37695" s="503"/>
    </row>
    <row r="37696" spans="2:2">
      <c r="B37696" s="503"/>
    </row>
    <row r="37697" spans="2:2">
      <c r="B37697" s="503"/>
    </row>
    <row r="37698" spans="2:2">
      <c r="B37698" s="503"/>
    </row>
    <row r="37699" spans="2:2">
      <c r="B37699" s="503"/>
    </row>
    <row r="37700" spans="2:2">
      <c r="B37700" s="503"/>
    </row>
    <row r="37701" spans="2:2">
      <c r="B37701" s="503"/>
    </row>
    <row r="37702" spans="2:2">
      <c r="B37702" s="503"/>
    </row>
    <row r="37703" spans="2:2">
      <c r="B37703" s="503"/>
    </row>
    <row r="37704" spans="2:2">
      <c r="B37704" s="503"/>
    </row>
    <row r="37705" spans="2:2">
      <c r="B37705" s="503"/>
    </row>
    <row r="37706" spans="2:2">
      <c r="B37706" s="503"/>
    </row>
    <row r="37707" spans="2:2">
      <c r="B37707" s="503"/>
    </row>
    <row r="37708" spans="2:2">
      <c r="B37708" s="503"/>
    </row>
    <row r="37709" spans="2:2">
      <c r="B37709" s="503"/>
    </row>
    <row r="37710" spans="2:2">
      <c r="B37710" s="503"/>
    </row>
    <row r="37711" spans="2:2">
      <c r="B37711" s="503"/>
    </row>
    <row r="37712" spans="2:2">
      <c r="B37712" s="503"/>
    </row>
    <row r="37713" spans="2:2">
      <c r="B37713" s="503"/>
    </row>
    <row r="37714" spans="2:2">
      <c r="B37714" s="503"/>
    </row>
    <row r="37715" spans="2:2">
      <c r="B37715" s="503"/>
    </row>
    <row r="37716" spans="2:2">
      <c r="B37716" s="503"/>
    </row>
    <row r="37717" spans="2:2">
      <c r="B37717" s="503"/>
    </row>
    <row r="37718" spans="2:2">
      <c r="B37718" s="503"/>
    </row>
    <row r="37719" spans="2:2">
      <c r="B37719" s="503"/>
    </row>
    <row r="37720" spans="2:2">
      <c r="B37720" s="503"/>
    </row>
    <row r="37721" spans="2:2">
      <c r="B37721" s="503"/>
    </row>
    <row r="37722" spans="2:2">
      <c r="B37722" s="503"/>
    </row>
    <row r="37723" spans="2:2">
      <c r="B37723" s="503"/>
    </row>
    <row r="37724" spans="2:2">
      <c r="B37724" s="503"/>
    </row>
    <row r="37725" spans="2:2">
      <c r="B37725" s="503"/>
    </row>
    <row r="37726" spans="2:2">
      <c r="B37726" s="503"/>
    </row>
    <row r="37727" spans="2:2">
      <c r="B37727" s="503"/>
    </row>
    <row r="37728" spans="2:2">
      <c r="B37728" s="503"/>
    </row>
    <row r="37729" spans="2:2">
      <c r="B37729" s="503"/>
    </row>
    <row r="37730" spans="2:2">
      <c r="B37730" s="503"/>
    </row>
    <row r="37731" spans="2:2">
      <c r="B37731" s="503"/>
    </row>
    <row r="37732" spans="2:2">
      <c r="B37732" s="503"/>
    </row>
    <row r="37733" spans="2:2">
      <c r="B37733" s="503"/>
    </row>
    <row r="37734" spans="2:2">
      <c r="B37734" s="503"/>
    </row>
    <row r="37735" spans="2:2">
      <c r="B37735" s="503"/>
    </row>
    <row r="37736" spans="2:2">
      <c r="B37736" s="503"/>
    </row>
    <row r="37737" spans="2:2">
      <c r="B37737" s="503"/>
    </row>
    <row r="37738" spans="2:2">
      <c r="B37738" s="503"/>
    </row>
    <row r="37739" spans="2:2">
      <c r="B37739" s="503"/>
    </row>
    <row r="37740" spans="2:2">
      <c r="B37740" s="503"/>
    </row>
    <row r="37741" spans="2:2">
      <c r="B37741" s="503"/>
    </row>
    <row r="37742" spans="2:2">
      <c r="B37742" s="503"/>
    </row>
    <row r="37743" spans="2:2">
      <c r="B37743" s="503"/>
    </row>
    <row r="37744" spans="2:2">
      <c r="B37744" s="503"/>
    </row>
    <row r="37745" spans="2:2">
      <c r="B37745" s="503"/>
    </row>
    <row r="37746" spans="2:2">
      <c r="B37746" s="503"/>
    </row>
    <row r="37747" spans="2:2">
      <c r="B37747" s="503"/>
    </row>
    <row r="37748" spans="2:2">
      <c r="B37748" s="503"/>
    </row>
    <row r="37749" spans="2:2">
      <c r="B37749" s="503"/>
    </row>
    <row r="37750" spans="2:2">
      <c r="B37750" s="503"/>
    </row>
    <row r="37751" spans="2:2">
      <c r="B37751" s="503"/>
    </row>
    <row r="37752" spans="2:2">
      <c r="B37752" s="503"/>
    </row>
    <row r="37753" spans="2:2">
      <c r="B37753" s="503"/>
    </row>
    <row r="37754" spans="2:2">
      <c r="B37754" s="503"/>
    </row>
    <row r="37755" spans="2:2">
      <c r="B37755" s="503"/>
    </row>
    <row r="37756" spans="2:2">
      <c r="B37756" s="503"/>
    </row>
    <row r="37757" spans="2:2">
      <c r="B37757" s="503"/>
    </row>
    <row r="37758" spans="2:2">
      <c r="B37758" s="503"/>
    </row>
    <row r="37759" spans="2:2">
      <c r="B37759" s="503"/>
    </row>
    <row r="37760" spans="2:2">
      <c r="B37760" s="503"/>
    </row>
    <row r="37761" spans="2:2">
      <c r="B37761" s="503"/>
    </row>
    <row r="37762" spans="2:2">
      <c r="B37762" s="503"/>
    </row>
    <row r="37763" spans="2:2">
      <c r="B37763" s="503"/>
    </row>
    <row r="37764" spans="2:2">
      <c r="B37764" s="503"/>
    </row>
    <row r="37765" spans="2:2">
      <c r="B37765" s="503"/>
    </row>
    <row r="37766" spans="2:2">
      <c r="B37766" s="503"/>
    </row>
    <row r="37767" spans="2:2">
      <c r="B37767" s="503"/>
    </row>
    <row r="37768" spans="2:2">
      <c r="B37768" s="503"/>
    </row>
    <row r="37769" spans="2:2">
      <c r="B37769" s="503"/>
    </row>
    <row r="37770" spans="2:2">
      <c r="B37770" s="503"/>
    </row>
    <row r="37771" spans="2:2">
      <c r="B37771" s="503"/>
    </row>
    <row r="37772" spans="2:2">
      <c r="B37772" s="503"/>
    </row>
    <row r="37773" spans="2:2">
      <c r="B37773" s="503"/>
    </row>
    <row r="37774" spans="2:2">
      <c r="B37774" s="503"/>
    </row>
    <row r="37775" spans="2:2">
      <c r="B37775" s="503"/>
    </row>
    <row r="37776" spans="2:2">
      <c r="B37776" s="503"/>
    </row>
    <row r="37777" spans="2:2">
      <c r="B37777" s="503"/>
    </row>
    <row r="37778" spans="2:2">
      <c r="B37778" s="503"/>
    </row>
    <row r="37779" spans="2:2">
      <c r="B37779" s="503"/>
    </row>
    <row r="37780" spans="2:2">
      <c r="B37780" s="503"/>
    </row>
    <row r="37781" spans="2:2">
      <c r="B37781" s="503"/>
    </row>
    <row r="37782" spans="2:2">
      <c r="B37782" s="503"/>
    </row>
    <row r="37783" spans="2:2">
      <c r="B37783" s="503"/>
    </row>
    <row r="37784" spans="2:2">
      <c r="B37784" s="503"/>
    </row>
    <row r="37785" spans="2:2">
      <c r="B37785" s="503"/>
    </row>
    <row r="37786" spans="2:2">
      <c r="B37786" s="503"/>
    </row>
    <row r="37787" spans="2:2">
      <c r="B37787" s="503"/>
    </row>
    <row r="37788" spans="2:2">
      <c r="B37788" s="503"/>
    </row>
    <row r="37789" spans="2:2">
      <c r="B37789" s="503"/>
    </row>
    <row r="37790" spans="2:2">
      <c r="B37790" s="503"/>
    </row>
    <row r="37791" spans="2:2">
      <c r="B37791" s="503"/>
    </row>
    <row r="37792" spans="2:2">
      <c r="B37792" s="503"/>
    </row>
    <row r="37793" spans="2:2">
      <c r="B37793" s="503"/>
    </row>
    <row r="37794" spans="2:2">
      <c r="B37794" s="503"/>
    </row>
    <row r="37795" spans="2:2">
      <c r="B37795" s="503"/>
    </row>
    <row r="37796" spans="2:2">
      <c r="B37796" s="503"/>
    </row>
    <row r="37797" spans="2:2">
      <c r="B37797" s="503"/>
    </row>
    <row r="37798" spans="2:2">
      <c r="B37798" s="503"/>
    </row>
    <row r="37799" spans="2:2">
      <c r="B37799" s="503"/>
    </row>
    <row r="37800" spans="2:2">
      <c r="B37800" s="503"/>
    </row>
    <row r="37801" spans="2:2">
      <c r="B37801" s="503"/>
    </row>
    <row r="37802" spans="2:2">
      <c r="B37802" s="503"/>
    </row>
    <row r="37803" spans="2:2">
      <c r="B37803" s="503"/>
    </row>
    <row r="37804" spans="2:2">
      <c r="B37804" s="503"/>
    </row>
    <row r="37805" spans="2:2">
      <c r="B37805" s="503"/>
    </row>
    <row r="37806" spans="2:2">
      <c r="B37806" s="503"/>
    </row>
    <row r="37807" spans="2:2">
      <c r="B37807" s="503"/>
    </row>
    <row r="37808" spans="2:2">
      <c r="B37808" s="503"/>
    </row>
    <row r="37809" spans="2:2">
      <c r="B37809" s="503"/>
    </row>
    <row r="37810" spans="2:2">
      <c r="B37810" s="503"/>
    </row>
    <row r="37811" spans="2:2">
      <c r="B37811" s="503"/>
    </row>
    <row r="37812" spans="2:2">
      <c r="B37812" s="503"/>
    </row>
    <row r="37813" spans="2:2">
      <c r="B37813" s="503"/>
    </row>
    <row r="37814" spans="2:2">
      <c r="B37814" s="503"/>
    </row>
    <row r="37815" spans="2:2">
      <c r="B37815" s="503"/>
    </row>
    <row r="37816" spans="2:2">
      <c r="B37816" s="503"/>
    </row>
    <row r="37817" spans="2:2">
      <c r="B37817" s="503"/>
    </row>
    <row r="37818" spans="2:2">
      <c r="B37818" s="503"/>
    </row>
    <row r="37819" spans="2:2">
      <c r="B37819" s="503"/>
    </row>
    <row r="37820" spans="2:2">
      <c r="B37820" s="503"/>
    </row>
    <row r="37821" spans="2:2">
      <c r="B37821" s="503"/>
    </row>
    <row r="37822" spans="2:2">
      <c r="B37822" s="503"/>
    </row>
    <row r="37823" spans="2:2">
      <c r="B37823" s="503"/>
    </row>
    <row r="37824" spans="2:2">
      <c r="B37824" s="503"/>
    </row>
    <row r="37825" spans="2:2">
      <c r="B37825" s="503"/>
    </row>
    <row r="37826" spans="2:2">
      <c r="B37826" s="503"/>
    </row>
    <row r="37827" spans="2:2">
      <c r="B37827" s="503"/>
    </row>
    <row r="37828" spans="2:2">
      <c r="B37828" s="503"/>
    </row>
    <row r="37829" spans="2:2">
      <c r="B37829" s="503"/>
    </row>
    <row r="37830" spans="2:2">
      <c r="B37830" s="503"/>
    </row>
    <row r="37831" spans="2:2">
      <c r="B37831" s="503"/>
    </row>
    <row r="37832" spans="2:2">
      <c r="B37832" s="503"/>
    </row>
    <row r="37833" spans="2:2">
      <c r="B37833" s="503"/>
    </row>
    <row r="37834" spans="2:2">
      <c r="B37834" s="503"/>
    </row>
    <row r="37835" spans="2:2">
      <c r="B37835" s="503"/>
    </row>
    <row r="37836" spans="2:2">
      <c r="B37836" s="503"/>
    </row>
    <row r="37837" spans="2:2">
      <c r="B37837" s="503"/>
    </row>
    <row r="37838" spans="2:2">
      <c r="B37838" s="503"/>
    </row>
    <row r="37839" spans="2:2">
      <c r="B37839" s="503"/>
    </row>
    <row r="37840" spans="2:2">
      <c r="B37840" s="503"/>
    </row>
    <row r="37841" spans="2:2">
      <c r="B37841" s="503"/>
    </row>
    <row r="37842" spans="2:2">
      <c r="B37842" s="503"/>
    </row>
    <row r="37843" spans="2:2">
      <c r="B37843" s="503"/>
    </row>
    <row r="37844" spans="2:2">
      <c r="B37844" s="503"/>
    </row>
    <row r="37845" spans="2:2">
      <c r="B37845" s="503"/>
    </row>
    <row r="37846" spans="2:2">
      <c r="B37846" s="503"/>
    </row>
    <row r="37847" spans="2:2">
      <c r="B37847" s="503"/>
    </row>
    <row r="37848" spans="2:2">
      <c r="B37848" s="503"/>
    </row>
    <row r="37849" spans="2:2">
      <c r="B37849" s="503"/>
    </row>
    <row r="37850" spans="2:2">
      <c r="B37850" s="503"/>
    </row>
    <row r="37851" spans="2:2">
      <c r="B37851" s="503"/>
    </row>
    <row r="37852" spans="2:2">
      <c r="B37852" s="503"/>
    </row>
    <row r="37853" spans="2:2">
      <c r="B37853" s="503"/>
    </row>
    <row r="37854" spans="2:2">
      <c r="B37854" s="503"/>
    </row>
    <row r="37855" spans="2:2">
      <c r="B37855" s="503"/>
    </row>
    <row r="37856" spans="2:2">
      <c r="B37856" s="503"/>
    </row>
    <row r="37857" spans="2:2">
      <c r="B37857" s="503"/>
    </row>
    <row r="37858" spans="2:2">
      <c r="B37858" s="503"/>
    </row>
    <row r="37859" spans="2:2">
      <c r="B37859" s="503"/>
    </row>
    <row r="37860" spans="2:2">
      <c r="B37860" s="503"/>
    </row>
    <row r="37861" spans="2:2">
      <c r="B37861" s="503"/>
    </row>
    <row r="37862" spans="2:2">
      <c r="B37862" s="503"/>
    </row>
    <row r="37863" spans="2:2">
      <c r="B37863" s="503"/>
    </row>
    <row r="37864" spans="2:2">
      <c r="B37864" s="503"/>
    </row>
    <row r="37865" spans="2:2">
      <c r="B37865" s="503"/>
    </row>
    <row r="37866" spans="2:2">
      <c r="B37866" s="503"/>
    </row>
    <row r="37867" spans="2:2">
      <c r="B37867" s="503"/>
    </row>
    <row r="37868" spans="2:2">
      <c r="B37868" s="503"/>
    </row>
    <row r="37869" spans="2:2">
      <c r="B37869" s="503"/>
    </row>
    <row r="37870" spans="2:2">
      <c r="B37870" s="503"/>
    </row>
    <row r="37871" spans="2:2">
      <c r="B37871" s="503"/>
    </row>
    <row r="37872" spans="2:2">
      <c r="B37872" s="503"/>
    </row>
    <row r="37873" spans="2:2">
      <c r="B37873" s="503"/>
    </row>
    <row r="37874" spans="2:2">
      <c r="B37874" s="503"/>
    </row>
    <row r="37875" spans="2:2">
      <c r="B37875" s="503"/>
    </row>
    <row r="37876" spans="2:2">
      <c r="B37876" s="503"/>
    </row>
    <row r="37877" spans="2:2">
      <c r="B37877" s="503"/>
    </row>
    <row r="37878" spans="2:2">
      <c r="B37878" s="503"/>
    </row>
    <row r="37879" spans="2:2">
      <c r="B37879" s="503"/>
    </row>
    <row r="37880" spans="2:2">
      <c r="B37880" s="503"/>
    </row>
    <row r="37881" spans="2:2">
      <c r="B37881" s="503"/>
    </row>
    <row r="37882" spans="2:2">
      <c r="B37882" s="503"/>
    </row>
    <row r="37883" spans="2:2">
      <c r="B37883" s="503"/>
    </row>
    <row r="37884" spans="2:2">
      <c r="B37884" s="503"/>
    </row>
    <row r="37885" spans="2:2">
      <c r="B37885" s="503"/>
    </row>
    <row r="37886" spans="2:2">
      <c r="B37886" s="503"/>
    </row>
    <row r="37887" spans="2:2">
      <c r="B37887" s="503"/>
    </row>
    <row r="37888" spans="2:2">
      <c r="B37888" s="503"/>
    </row>
    <row r="37889" spans="2:2">
      <c r="B37889" s="503"/>
    </row>
    <row r="37890" spans="2:2">
      <c r="B37890" s="503"/>
    </row>
    <row r="37891" spans="2:2">
      <c r="B37891" s="503"/>
    </row>
    <row r="37892" spans="2:2">
      <c r="B37892" s="503"/>
    </row>
    <row r="37893" spans="2:2">
      <c r="B37893" s="503"/>
    </row>
    <row r="37894" spans="2:2">
      <c r="B37894" s="503"/>
    </row>
    <row r="37895" spans="2:2">
      <c r="B37895" s="503"/>
    </row>
    <row r="37896" spans="2:2">
      <c r="B37896" s="503"/>
    </row>
    <row r="37897" spans="2:2">
      <c r="B37897" s="503"/>
    </row>
    <row r="37898" spans="2:2">
      <c r="B37898" s="503"/>
    </row>
    <row r="37899" spans="2:2">
      <c r="B37899" s="503"/>
    </row>
    <row r="37900" spans="2:2">
      <c r="B37900" s="503"/>
    </row>
    <row r="37901" spans="2:2">
      <c r="B37901" s="503"/>
    </row>
    <row r="37902" spans="2:2">
      <c r="B37902" s="503"/>
    </row>
    <row r="37903" spans="2:2">
      <c r="B37903" s="503"/>
    </row>
    <row r="37904" spans="2:2">
      <c r="B37904" s="503"/>
    </row>
    <row r="37905" spans="2:2">
      <c r="B37905" s="503"/>
    </row>
    <row r="37906" spans="2:2">
      <c r="B37906" s="503"/>
    </row>
    <row r="37907" spans="2:2">
      <c r="B37907" s="503"/>
    </row>
    <row r="37908" spans="2:2">
      <c r="B37908" s="503"/>
    </row>
    <row r="37909" spans="2:2">
      <c r="B37909" s="503"/>
    </row>
    <row r="37910" spans="2:2">
      <c r="B37910" s="503"/>
    </row>
    <row r="37911" spans="2:2">
      <c r="B37911" s="503"/>
    </row>
    <row r="37912" spans="2:2">
      <c r="B37912" s="503"/>
    </row>
    <row r="37913" spans="2:2">
      <c r="B37913" s="503"/>
    </row>
    <row r="37914" spans="2:2">
      <c r="B37914" s="503"/>
    </row>
    <row r="37915" spans="2:2">
      <c r="B37915" s="503"/>
    </row>
    <row r="37916" spans="2:2">
      <c r="B37916" s="503"/>
    </row>
    <row r="37917" spans="2:2">
      <c r="B37917" s="503"/>
    </row>
    <row r="37918" spans="2:2">
      <c r="B37918" s="503"/>
    </row>
    <row r="37919" spans="2:2">
      <c r="B37919" s="503"/>
    </row>
    <row r="37920" spans="2:2">
      <c r="B37920" s="503"/>
    </row>
    <row r="37921" spans="2:2">
      <c r="B37921" s="503"/>
    </row>
    <row r="37922" spans="2:2">
      <c r="B37922" s="503"/>
    </row>
    <row r="37923" spans="2:2">
      <c r="B37923" s="503"/>
    </row>
    <row r="37924" spans="2:2">
      <c r="B37924" s="503"/>
    </row>
    <row r="37925" spans="2:2">
      <c r="B37925" s="503"/>
    </row>
    <row r="37926" spans="2:2">
      <c r="B37926" s="503"/>
    </row>
    <row r="37927" spans="2:2">
      <c r="B37927" s="503"/>
    </row>
    <row r="37928" spans="2:2">
      <c r="B37928" s="503"/>
    </row>
    <row r="37929" spans="2:2">
      <c r="B37929" s="503"/>
    </row>
    <row r="37930" spans="2:2">
      <c r="B37930" s="503"/>
    </row>
    <row r="37931" spans="2:2">
      <c r="B37931" s="503"/>
    </row>
    <row r="37932" spans="2:2">
      <c r="B37932" s="503"/>
    </row>
    <row r="37933" spans="2:2">
      <c r="B37933" s="503"/>
    </row>
    <row r="37934" spans="2:2">
      <c r="B37934" s="503"/>
    </row>
    <row r="37935" spans="2:2">
      <c r="B37935" s="503"/>
    </row>
    <row r="37936" spans="2:2">
      <c r="B37936" s="503"/>
    </row>
    <row r="37937" spans="2:2">
      <c r="B37937" s="503"/>
    </row>
    <row r="37938" spans="2:2">
      <c r="B37938" s="503"/>
    </row>
    <row r="37939" spans="2:2">
      <c r="B37939" s="503"/>
    </row>
    <row r="37940" spans="2:2">
      <c r="B37940" s="503"/>
    </row>
    <row r="37941" spans="2:2">
      <c r="B37941" s="503"/>
    </row>
    <row r="37942" spans="2:2">
      <c r="B37942" s="503"/>
    </row>
    <row r="37943" spans="2:2">
      <c r="B37943" s="503"/>
    </row>
    <row r="37944" spans="2:2">
      <c r="B37944" s="503"/>
    </row>
    <row r="37945" spans="2:2">
      <c r="B37945" s="503"/>
    </row>
    <row r="37946" spans="2:2">
      <c r="B37946" s="503"/>
    </row>
    <row r="37947" spans="2:2">
      <c r="B37947" s="503"/>
    </row>
    <row r="37948" spans="2:2">
      <c r="B37948" s="503"/>
    </row>
    <row r="37949" spans="2:2">
      <c r="B37949" s="503"/>
    </row>
    <row r="37950" spans="2:2">
      <c r="B37950" s="503"/>
    </row>
    <row r="37951" spans="2:2">
      <c r="B37951" s="503"/>
    </row>
    <row r="37952" spans="2:2">
      <c r="B37952" s="503"/>
    </row>
    <row r="37953" spans="2:2">
      <c r="B37953" s="503"/>
    </row>
    <row r="37954" spans="2:2">
      <c r="B37954" s="503"/>
    </row>
    <row r="37955" spans="2:2">
      <c r="B37955" s="503"/>
    </row>
    <row r="37956" spans="2:2">
      <c r="B37956" s="503"/>
    </row>
    <row r="37957" spans="2:2">
      <c r="B37957" s="503"/>
    </row>
    <row r="37958" spans="2:2">
      <c r="B37958" s="503"/>
    </row>
    <row r="37959" spans="2:2">
      <c r="B37959" s="503"/>
    </row>
    <row r="37960" spans="2:2">
      <c r="B37960" s="503"/>
    </row>
    <row r="37961" spans="2:2">
      <c r="B37961" s="503"/>
    </row>
    <row r="37962" spans="2:2">
      <c r="B37962" s="503"/>
    </row>
    <row r="37963" spans="2:2">
      <c r="B37963" s="503"/>
    </row>
    <row r="37964" spans="2:2">
      <c r="B37964" s="503"/>
    </row>
    <row r="37965" spans="2:2">
      <c r="B37965" s="503"/>
    </row>
    <row r="37966" spans="2:2">
      <c r="B37966" s="503"/>
    </row>
    <row r="37967" spans="2:2">
      <c r="B37967" s="503"/>
    </row>
    <row r="37968" spans="2:2">
      <c r="B37968" s="503"/>
    </row>
    <row r="37969" spans="2:2">
      <c r="B37969" s="503"/>
    </row>
    <row r="37970" spans="2:2">
      <c r="B37970" s="503"/>
    </row>
    <row r="37971" spans="2:2">
      <c r="B37971" s="503"/>
    </row>
    <row r="37972" spans="2:2">
      <c r="B37972" s="503"/>
    </row>
    <row r="37973" spans="2:2">
      <c r="B37973" s="503"/>
    </row>
    <row r="37974" spans="2:2">
      <c r="B37974" s="503"/>
    </row>
    <row r="37975" spans="2:2">
      <c r="B37975" s="503"/>
    </row>
    <row r="37976" spans="2:2">
      <c r="B37976" s="503"/>
    </row>
    <row r="37977" spans="2:2">
      <c r="B37977" s="503"/>
    </row>
    <row r="37978" spans="2:2">
      <c r="B37978" s="503"/>
    </row>
    <row r="37979" spans="2:2">
      <c r="B37979" s="503"/>
    </row>
    <row r="37980" spans="2:2">
      <c r="B37980" s="503"/>
    </row>
    <row r="37981" spans="2:2">
      <c r="B37981" s="503"/>
    </row>
    <row r="37982" spans="2:2">
      <c r="B37982" s="503"/>
    </row>
    <row r="37983" spans="2:2">
      <c r="B37983" s="503"/>
    </row>
    <row r="37984" spans="2:2">
      <c r="B37984" s="503"/>
    </row>
    <row r="37985" spans="2:2">
      <c r="B37985" s="503"/>
    </row>
    <row r="37986" spans="2:2">
      <c r="B37986" s="503"/>
    </row>
    <row r="37987" spans="2:2">
      <c r="B37987" s="503"/>
    </row>
    <row r="37988" spans="2:2">
      <c r="B37988" s="503"/>
    </row>
    <row r="37989" spans="2:2">
      <c r="B37989" s="503"/>
    </row>
    <row r="37990" spans="2:2">
      <c r="B37990" s="503"/>
    </row>
    <row r="37991" spans="2:2">
      <c r="B37991" s="503"/>
    </row>
    <row r="37992" spans="2:2">
      <c r="B37992" s="503"/>
    </row>
    <row r="37993" spans="2:2">
      <c r="B37993" s="503"/>
    </row>
    <row r="37994" spans="2:2">
      <c r="B37994" s="503"/>
    </row>
    <row r="37995" spans="2:2">
      <c r="B37995" s="503"/>
    </row>
    <row r="37996" spans="2:2">
      <c r="B37996" s="503"/>
    </row>
    <row r="37997" spans="2:2">
      <c r="B37997" s="503"/>
    </row>
    <row r="37998" spans="2:2">
      <c r="B37998" s="503"/>
    </row>
    <row r="37999" spans="2:2">
      <c r="B37999" s="503"/>
    </row>
    <row r="38000" spans="2:2">
      <c r="B38000" s="503"/>
    </row>
    <row r="38001" spans="2:2">
      <c r="B38001" s="503"/>
    </row>
    <row r="38002" spans="2:2">
      <c r="B38002" s="503"/>
    </row>
    <row r="38003" spans="2:2">
      <c r="B38003" s="503"/>
    </row>
    <row r="38004" spans="2:2">
      <c r="B38004" s="503"/>
    </row>
    <row r="38005" spans="2:2">
      <c r="B38005" s="503"/>
    </row>
    <row r="38006" spans="2:2">
      <c r="B38006" s="503"/>
    </row>
    <row r="38007" spans="2:2">
      <c r="B38007" s="503"/>
    </row>
    <row r="38008" spans="2:2">
      <c r="B38008" s="503"/>
    </row>
    <row r="38009" spans="2:2">
      <c r="B38009" s="503"/>
    </row>
    <row r="38010" spans="2:2">
      <c r="B38010" s="503"/>
    </row>
    <row r="38011" spans="2:2">
      <c r="B38011" s="503"/>
    </row>
    <row r="38012" spans="2:2">
      <c r="B38012" s="503"/>
    </row>
    <row r="38013" spans="2:2">
      <c r="B38013" s="503"/>
    </row>
    <row r="38014" spans="2:2">
      <c r="B38014" s="503"/>
    </row>
    <row r="38015" spans="2:2">
      <c r="B38015" s="503"/>
    </row>
    <row r="38016" spans="2:2">
      <c r="B38016" s="503"/>
    </row>
    <row r="38017" spans="2:2">
      <c r="B38017" s="503"/>
    </row>
    <row r="38018" spans="2:2">
      <c r="B38018" s="503"/>
    </row>
    <row r="38019" spans="2:2">
      <c r="B38019" s="503"/>
    </row>
    <row r="38020" spans="2:2">
      <c r="B38020" s="503"/>
    </row>
    <row r="38021" spans="2:2">
      <c r="B38021" s="503"/>
    </row>
    <row r="38022" spans="2:2">
      <c r="B38022" s="503"/>
    </row>
    <row r="38023" spans="2:2">
      <c r="B38023" s="503"/>
    </row>
    <row r="38024" spans="2:2">
      <c r="B38024" s="503"/>
    </row>
    <row r="38025" spans="2:2">
      <c r="B38025" s="503"/>
    </row>
    <row r="38026" spans="2:2">
      <c r="B38026" s="503"/>
    </row>
    <row r="38027" spans="2:2">
      <c r="B38027" s="503"/>
    </row>
    <row r="38028" spans="2:2">
      <c r="B38028" s="503"/>
    </row>
    <row r="38029" spans="2:2">
      <c r="B38029" s="503"/>
    </row>
    <row r="38030" spans="2:2">
      <c r="B38030" s="503"/>
    </row>
    <row r="38031" spans="2:2">
      <c r="B38031" s="503"/>
    </row>
    <row r="38032" spans="2:2">
      <c r="B38032" s="503"/>
    </row>
    <row r="38033" spans="2:2">
      <c r="B38033" s="503"/>
    </row>
    <row r="38034" spans="2:2">
      <c r="B38034" s="503"/>
    </row>
    <row r="38035" spans="2:2">
      <c r="B38035" s="503"/>
    </row>
    <row r="38036" spans="2:2">
      <c r="B38036" s="503"/>
    </row>
    <row r="38037" spans="2:2">
      <c r="B38037" s="503"/>
    </row>
    <row r="38038" spans="2:2">
      <c r="B38038" s="503"/>
    </row>
    <row r="38039" spans="2:2">
      <c r="B38039" s="503"/>
    </row>
    <row r="38040" spans="2:2">
      <c r="B38040" s="503"/>
    </row>
    <row r="38041" spans="2:2">
      <c r="B38041" s="503"/>
    </row>
    <row r="38042" spans="2:2">
      <c r="B38042" s="503"/>
    </row>
    <row r="38043" spans="2:2">
      <c r="B38043" s="503"/>
    </row>
    <row r="38044" spans="2:2">
      <c r="B38044" s="503"/>
    </row>
    <row r="38045" spans="2:2">
      <c r="B38045" s="503"/>
    </row>
    <row r="38046" spans="2:2">
      <c r="B38046" s="503"/>
    </row>
    <row r="38047" spans="2:2">
      <c r="B38047" s="503"/>
    </row>
    <row r="38048" spans="2:2">
      <c r="B38048" s="503"/>
    </row>
    <row r="38049" spans="2:2">
      <c r="B38049" s="503"/>
    </row>
    <row r="38050" spans="2:2">
      <c r="B38050" s="503"/>
    </row>
    <row r="38051" spans="2:2">
      <c r="B38051" s="503"/>
    </row>
    <row r="38052" spans="2:2">
      <c r="B38052" s="503"/>
    </row>
    <row r="38053" spans="2:2">
      <c r="B38053" s="503"/>
    </row>
    <row r="38054" spans="2:2">
      <c r="B38054" s="503"/>
    </row>
    <row r="38055" spans="2:2">
      <c r="B38055" s="503"/>
    </row>
    <row r="38056" spans="2:2">
      <c r="B38056" s="503"/>
    </row>
    <row r="38057" spans="2:2">
      <c r="B38057" s="503"/>
    </row>
    <row r="38058" spans="2:2">
      <c r="B38058" s="503"/>
    </row>
    <row r="38059" spans="2:2">
      <c r="B38059" s="503"/>
    </row>
    <row r="38060" spans="2:2">
      <c r="B38060" s="503"/>
    </row>
    <row r="38061" spans="2:2">
      <c r="B38061" s="503"/>
    </row>
    <row r="38062" spans="2:2">
      <c r="B38062" s="503"/>
    </row>
    <row r="38063" spans="2:2">
      <c r="B38063" s="503"/>
    </row>
    <row r="38064" spans="2:2">
      <c r="B38064" s="503"/>
    </row>
    <row r="38065" spans="2:2">
      <c r="B38065" s="503"/>
    </row>
    <row r="38066" spans="2:2">
      <c r="B38066" s="503"/>
    </row>
    <row r="38067" spans="2:2">
      <c r="B38067" s="503"/>
    </row>
    <row r="38068" spans="2:2">
      <c r="B38068" s="503"/>
    </row>
    <row r="38069" spans="2:2">
      <c r="B38069" s="503"/>
    </row>
    <row r="38070" spans="2:2">
      <c r="B38070" s="503"/>
    </row>
    <row r="38071" spans="2:2">
      <c r="B38071" s="503"/>
    </row>
    <row r="38072" spans="2:2">
      <c r="B38072" s="503"/>
    </row>
    <row r="38073" spans="2:2">
      <c r="B38073" s="503"/>
    </row>
    <row r="38074" spans="2:2">
      <c r="B38074" s="503"/>
    </row>
    <row r="38075" spans="2:2">
      <c r="B38075" s="503"/>
    </row>
    <row r="38076" spans="2:2">
      <c r="B38076" s="503"/>
    </row>
    <row r="38077" spans="2:2">
      <c r="B38077" s="503"/>
    </row>
    <row r="38078" spans="2:2">
      <c r="B38078" s="503"/>
    </row>
    <row r="38079" spans="2:2">
      <c r="B38079" s="503"/>
    </row>
    <row r="38080" spans="2:2">
      <c r="B38080" s="503"/>
    </row>
    <row r="38081" spans="2:2">
      <c r="B38081" s="503"/>
    </row>
    <row r="38082" spans="2:2">
      <c r="B38082" s="503"/>
    </row>
    <row r="38083" spans="2:2">
      <c r="B38083" s="503"/>
    </row>
    <row r="38084" spans="2:2">
      <c r="B38084" s="503"/>
    </row>
    <row r="38085" spans="2:2">
      <c r="B38085" s="503"/>
    </row>
    <row r="38086" spans="2:2">
      <c r="B38086" s="503"/>
    </row>
    <row r="38087" spans="2:2">
      <c r="B38087" s="503"/>
    </row>
    <row r="38088" spans="2:2">
      <c r="B38088" s="503"/>
    </row>
    <row r="38089" spans="2:2">
      <c r="B38089" s="503"/>
    </row>
    <row r="38090" spans="2:2">
      <c r="B38090" s="503"/>
    </row>
    <row r="38091" spans="2:2">
      <c r="B38091" s="503"/>
    </row>
    <row r="38092" spans="2:2">
      <c r="B38092" s="503"/>
    </row>
    <row r="38093" spans="2:2">
      <c r="B38093" s="503"/>
    </row>
    <row r="38094" spans="2:2">
      <c r="B38094" s="503"/>
    </row>
    <row r="38095" spans="2:2">
      <c r="B38095" s="503"/>
    </row>
    <row r="38096" spans="2:2">
      <c r="B38096" s="503"/>
    </row>
    <row r="38097" spans="2:2">
      <c r="B38097" s="503"/>
    </row>
    <row r="38098" spans="2:2">
      <c r="B38098" s="503"/>
    </row>
    <row r="38099" spans="2:2">
      <c r="B38099" s="503"/>
    </row>
    <row r="38100" spans="2:2">
      <c r="B38100" s="503"/>
    </row>
    <row r="38101" spans="2:2">
      <c r="B38101" s="503"/>
    </row>
    <row r="38102" spans="2:2">
      <c r="B38102" s="503"/>
    </row>
    <row r="38103" spans="2:2">
      <c r="B38103" s="503"/>
    </row>
    <row r="38104" spans="2:2">
      <c r="B38104" s="503"/>
    </row>
    <row r="38105" spans="2:2">
      <c r="B38105" s="503"/>
    </row>
    <row r="38106" spans="2:2">
      <c r="B38106" s="503"/>
    </row>
    <row r="38107" spans="2:2">
      <c r="B38107" s="503"/>
    </row>
    <row r="38108" spans="2:2">
      <c r="B38108" s="503"/>
    </row>
    <row r="38109" spans="2:2">
      <c r="B38109" s="503"/>
    </row>
    <row r="38110" spans="2:2">
      <c r="B38110" s="503"/>
    </row>
    <row r="38111" spans="2:2">
      <c r="B38111" s="503"/>
    </row>
    <row r="38112" spans="2:2">
      <c r="B38112" s="503"/>
    </row>
    <row r="38113" spans="2:2">
      <c r="B38113" s="503"/>
    </row>
    <row r="38114" spans="2:2">
      <c r="B38114" s="503"/>
    </row>
    <row r="38115" spans="2:2">
      <c r="B38115" s="503"/>
    </row>
    <row r="38116" spans="2:2">
      <c r="B38116" s="503"/>
    </row>
    <row r="38117" spans="2:2">
      <c r="B38117" s="503"/>
    </row>
    <row r="38118" spans="2:2">
      <c r="B38118" s="503"/>
    </row>
    <row r="38119" spans="2:2">
      <c r="B38119" s="503"/>
    </row>
    <row r="38120" spans="2:2">
      <c r="B38120" s="503"/>
    </row>
    <row r="38121" spans="2:2">
      <c r="B38121" s="503"/>
    </row>
    <row r="38122" spans="2:2">
      <c r="B38122" s="503"/>
    </row>
    <row r="38123" spans="2:2">
      <c r="B38123" s="503"/>
    </row>
    <row r="38124" spans="2:2">
      <c r="B38124" s="503"/>
    </row>
    <row r="38125" spans="2:2">
      <c r="B38125" s="503"/>
    </row>
    <row r="38126" spans="2:2">
      <c r="B38126" s="503"/>
    </row>
    <row r="38127" spans="2:2">
      <c r="B38127" s="503"/>
    </row>
    <row r="38128" spans="2:2">
      <c r="B38128" s="503"/>
    </row>
    <row r="38129" spans="2:2">
      <c r="B38129" s="503"/>
    </row>
    <row r="38130" spans="2:2">
      <c r="B38130" s="503"/>
    </row>
    <row r="38131" spans="2:2">
      <c r="B38131" s="503"/>
    </row>
    <row r="38132" spans="2:2">
      <c r="B38132" s="503"/>
    </row>
    <row r="38133" spans="2:2">
      <c r="B38133" s="503"/>
    </row>
    <row r="38134" spans="2:2">
      <c r="B38134" s="503"/>
    </row>
    <row r="38135" spans="2:2">
      <c r="B38135" s="503"/>
    </row>
    <row r="38136" spans="2:2">
      <c r="B38136" s="503"/>
    </row>
    <row r="38137" spans="2:2">
      <c r="B38137" s="503"/>
    </row>
    <row r="38138" spans="2:2">
      <c r="B38138" s="503"/>
    </row>
    <row r="38139" spans="2:2">
      <c r="B38139" s="503"/>
    </row>
    <row r="38140" spans="2:2">
      <c r="B38140" s="503"/>
    </row>
    <row r="38141" spans="2:2">
      <c r="B38141" s="503"/>
    </row>
    <row r="38142" spans="2:2">
      <c r="B38142" s="503"/>
    </row>
    <row r="38143" spans="2:2">
      <c r="B38143" s="503"/>
    </row>
    <row r="38144" spans="2:2">
      <c r="B38144" s="503"/>
    </row>
    <row r="38145" spans="2:2">
      <c r="B38145" s="503"/>
    </row>
    <row r="38146" spans="2:2">
      <c r="B38146" s="503"/>
    </row>
    <row r="38147" spans="2:2">
      <c r="B38147" s="503"/>
    </row>
    <row r="38148" spans="2:2">
      <c r="B38148" s="503"/>
    </row>
    <row r="38149" spans="2:2">
      <c r="B38149" s="503"/>
    </row>
    <row r="38150" spans="2:2">
      <c r="B38150" s="503"/>
    </row>
    <row r="38151" spans="2:2">
      <c r="B38151" s="503"/>
    </row>
    <row r="38152" spans="2:2">
      <c r="B38152" s="503"/>
    </row>
    <row r="38153" spans="2:2">
      <c r="B38153" s="503"/>
    </row>
    <row r="38154" spans="2:2">
      <c r="B38154" s="503"/>
    </row>
    <row r="38155" spans="2:2">
      <c r="B38155" s="503"/>
    </row>
    <row r="38156" spans="2:2">
      <c r="B38156" s="503"/>
    </row>
    <row r="38157" spans="2:2">
      <c r="B38157" s="503"/>
    </row>
    <row r="38158" spans="2:2">
      <c r="B38158" s="503"/>
    </row>
    <row r="38159" spans="2:2">
      <c r="B38159" s="503"/>
    </row>
    <row r="38160" spans="2:2">
      <c r="B38160" s="503"/>
    </row>
    <row r="38161" spans="2:2">
      <c r="B38161" s="503"/>
    </row>
    <row r="38162" spans="2:2">
      <c r="B38162" s="503"/>
    </row>
    <row r="38163" spans="2:2">
      <c r="B38163" s="503"/>
    </row>
    <row r="38164" spans="2:2">
      <c r="B38164" s="503"/>
    </row>
    <row r="38165" spans="2:2">
      <c r="B38165" s="503"/>
    </row>
    <row r="38166" spans="2:2">
      <c r="B38166" s="503"/>
    </row>
    <row r="38167" spans="2:2">
      <c r="B38167" s="503"/>
    </row>
    <row r="38168" spans="2:2">
      <c r="B38168" s="503"/>
    </row>
    <row r="38169" spans="2:2">
      <c r="B38169" s="503"/>
    </row>
    <row r="38170" spans="2:2">
      <c r="B38170" s="503"/>
    </row>
    <row r="38171" spans="2:2">
      <c r="B38171" s="503"/>
    </row>
    <row r="38172" spans="2:2">
      <c r="B38172" s="503"/>
    </row>
    <row r="38173" spans="2:2">
      <c r="B38173" s="503"/>
    </row>
    <row r="38174" spans="2:2">
      <c r="B38174" s="503"/>
    </row>
    <row r="38175" spans="2:2">
      <c r="B38175" s="503"/>
    </row>
    <row r="38176" spans="2:2">
      <c r="B38176" s="503"/>
    </row>
    <row r="38177" spans="2:2">
      <c r="B38177" s="503"/>
    </row>
    <row r="38178" spans="2:2">
      <c r="B38178" s="503"/>
    </row>
    <row r="38179" spans="2:2">
      <c r="B38179" s="503"/>
    </row>
    <row r="38180" spans="2:2">
      <c r="B38180" s="503"/>
    </row>
    <row r="38181" spans="2:2">
      <c r="B38181" s="503"/>
    </row>
    <row r="38182" spans="2:2">
      <c r="B38182" s="503"/>
    </row>
    <row r="38183" spans="2:2">
      <c r="B38183" s="503"/>
    </row>
    <row r="38184" spans="2:2">
      <c r="B38184" s="503"/>
    </row>
    <row r="38185" spans="2:2">
      <c r="B38185" s="503"/>
    </row>
    <row r="38186" spans="2:2">
      <c r="B38186" s="503"/>
    </row>
    <row r="38187" spans="2:2">
      <c r="B38187" s="503"/>
    </row>
    <row r="38188" spans="2:2">
      <c r="B38188" s="503"/>
    </row>
    <row r="38189" spans="2:2">
      <c r="B38189" s="503"/>
    </row>
    <row r="38190" spans="2:2">
      <c r="B38190" s="503"/>
    </row>
    <row r="38191" spans="2:2">
      <c r="B38191" s="503"/>
    </row>
    <row r="38192" spans="2:2">
      <c r="B38192" s="503"/>
    </row>
    <row r="38193" spans="2:2">
      <c r="B38193" s="503"/>
    </row>
    <row r="38194" spans="2:2">
      <c r="B38194" s="503"/>
    </row>
    <row r="38195" spans="2:2">
      <c r="B38195" s="503"/>
    </row>
    <row r="38196" spans="2:2">
      <c r="B38196" s="503"/>
    </row>
    <row r="38197" spans="2:2">
      <c r="B38197" s="503"/>
    </row>
    <row r="38198" spans="2:2">
      <c r="B38198" s="503"/>
    </row>
    <row r="38199" spans="2:2">
      <c r="B38199" s="503"/>
    </row>
    <row r="38200" spans="2:2">
      <c r="B38200" s="503"/>
    </row>
    <row r="38201" spans="2:2">
      <c r="B38201" s="503"/>
    </row>
    <row r="38202" spans="2:2">
      <c r="B38202" s="503"/>
    </row>
    <row r="38203" spans="2:2">
      <c r="B38203" s="503"/>
    </row>
    <row r="38204" spans="2:2">
      <c r="B38204" s="503"/>
    </row>
    <row r="38205" spans="2:2">
      <c r="B38205" s="503"/>
    </row>
    <row r="38206" spans="2:2">
      <c r="B38206" s="503"/>
    </row>
    <row r="38207" spans="2:2">
      <c r="B38207" s="503"/>
    </row>
    <row r="38208" spans="2:2">
      <c r="B38208" s="503"/>
    </row>
    <row r="38209" spans="2:2">
      <c r="B38209" s="503"/>
    </row>
    <row r="38210" spans="2:2">
      <c r="B38210" s="503"/>
    </row>
    <row r="38211" spans="2:2">
      <c r="B38211" s="503"/>
    </row>
    <row r="38212" spans="2:2">
      <c r="B38212" s="503"/>
    </row>
    <row r="38213" spans="2:2">
      <c r="B38213" s="503"/>
    </row>
    <row r="38214" spans="2:2">
      <c r="B38214" s="503"/>
    </row>
    <row r="38215" spans="2:2">
      <c r="B38215" s="503"/>
    </row>
    <row r="38216" spans="2:2">
      <c r="B38216" s="503"/>
    </row>
    <row r="38217" spans="2:2">
      <c r="B38217" s="503"/>
    </row>
    <row r="38218" spans="2:2">
      <c r="B38218" s="503"/>
    </row>
    <row r="38219" spans="2:2">
      <c r="B38219" s="503"/>
    </row>
    <row r="38220" spans="2:2">
      <c r="B38220" s="503"/>
    </row>
    <row r="38221" spans="2:2">
      <c r="B38221" s="503"/>
    </row>
    <row r="38222" spans="2:2">
      <c r="B38222" s="503"/>
    </row>
    <row r="38223" spans="2:2">
      <c r="B38223" s="503"/>
    </row>
    <row r="38224" spans="2:2">
      <c r="B38224" s="503"/>
    </row>
    <row r="38225" spans="2:2">
      <c r="B38225" s="503"/>
    </row>
    <row r="38226" spans="2:2">
      <c r="B38226" s="503"/>
    </row>
    <row r="38227" spans="2:2">
      <c r="B38227" s="503"/>
    </row>
    <row r="38228" spans="2:2">
      <c r="B38228" s="503"/>
    </row>
    <row r="38229" spans="2:2">
      <c r="B38229" s="503"/>
    </row>
    <row r="38230" spans="2:2">
      <c r="B38230" s="503"/>
    </row>
    <row r="38231" spans="2:2">
      <c r="B38231" s="503"/>
    </row>
    <row r="38232" spans="2:2">
      <c r="B38232" s="503"/>
    </row>
    <row r="38233" spans="2:2">
      <c r="B38233" s="503"/>
    </row>
    <row r="38234" spans="2:2">
      <c r="B38234" s="503"/>
    </row>
    <row r="38235" spans="2:2">
      <c r="B38235" s="503"/>
    </row>
    <row r="38236" spans="2:2">
      <c r="B38236" s="503"/>
    </row>
    <row r="38237" spans="2:2">
      <c r="B38237" s="503"/>
    </row>
    <row r="38238" spans="2:2">
      <c r="B38238" s="503"/>
    </row>
    <row r="38239" spans="2:2">
      <c r="B38239" s="503"/>
    </row>
    <row r="38240" spans="2:2">
      <c r="B38240" s="503"/>
    </row>
    <row r="38241" spans="2:2">
      <c r="B38241" s="503"/>
    </row>
    <row r="38242" spans="2:2">
      <c r="B38242" s="503"/>
    </row>
    <row r="38243" spans="2:2">
      <c r="B38243" s="503"/>
    </row>
    <row r="38244" spans="2:2">
      <c r="B38244" s="503"/>
    </row>
    <row r="38245" spans="2:2">
      <c r="B38245" s="503"/>
    </row>
    <row r="38246" spans="2:2">
      <c r="B38246" s="503"/>
    </row>
    <row r="38247" spans="2:2">
      <c r="B38247" s="503"/>
    </row>
    <row r="38248" spans="2:2">
      <c r="B38248" s="503"/>
    </row>
    <row r="38249" spans="2:2">
      <c r="B38249" s="503"/>
    </row>
    <row r="38250" spans="2:2">
      <c r="B38250" s="503"/>
    </row>
    <row r="38251" spans="2:2">
      <c r="B38251" s="503"/>
    </row>
    <row r="38252" spans="2:2">
      <c r="B38252" s="503"/>
    </row>
    <row r="38253" spans="2:2">
      <c r="B38253" s="503"/>
    </row>
    <row r="38254" spans="2:2">
      <c r="B38254" s="503"/>
    </row>
    <row r="38255" spans="2:2">
      <c r="B38255" s="503"/>
    </row>
    <row r="38256" spans="2:2">
      <c r="B38256" s="503"/>
    </row>
    <row r="38257" spans="2:2">
      <c r="B38257" s="503"/>
    </row>
    <row r="38258" spans="2:2">
      <c r="B38258" s="503"/>
    </row>
    <row r="38259" spans="2:2">
      <c r="B38259" s="503"/>
    </row>
    <row r="38260" spans="2:2">
      <c r="B38260" s="503"/>
    </row>
    <row r="38261" spans="2:2">
      <c r="B38261" s="503"/>
    </row>
    <row r="38262" spans="2:2">
      <c r="B38262" s="503"/>
    </row>
    <row r="38263" spans="2:2">
      <c r="B38263" s="503"/>
    </row>
    <row r="38264" spans="2:2">
      <c r="B38264" s="503"/>
    </row>
    <row r="38265" spans="2:2">
      <c r="B38265" s="503"/>
    </row>
    <row r="38266" spans="2:2">
      <c r="B38266" s="503"/>
    </row>
    <row r="38267" spans="2:2">
      <c r="B38267" s="503"/>
    </row>
    <row r="38268" spans="2:2">
      <c r="B38268" s="503"/>
    </row>
    <row r="38269" spans="2:2">
      <c r="B38269" s="503"/>
    </row>
    <row r="38270" spans="2:2">
      <c r="B38270" s="503"/>
    </row>
    <row r="38271" spans="2:2">
      <c r="B38271" s="503"/>
    </row>
    <row r="38272" spans="2:2">
      <c r="B38272" s="503"/>
    </row>
    <row r="38273" spans="2:2">
      <c r="B38273" s="503"/>
    </row>
    <row r="38274" spans="2:2">
      <c r="B38274" s="503"/>
    </row>
    <row r="38275" spans="2:2">
      <c r="B38275" s="503"/>
    </row>
    <row r="38276" spans="2:2">
      <c r="B38276" s="503"/>
    </row>
    <row r="38277" spans="2:2">
      <c r="B38277" s="503"/>
    </row>
    <row r="38278" spans="2:2">
      <c r="B38278" s="503"/>
    </row>
    <row r="38279" spans="2:2">
      <c r="B38279" s="503"/>
    </row>
    <row r="38280" spans="2:2">
      <c r="B38280" s="503"/>
    </row>
    <row r="38281" spans="2:2">
      <c r="B38281" s="503"/>
    </row>
    <row r="38282" spans="2:2">
      <c r="B38282" s="503"/>
    </row>
    <row r="38283" spans="2:2">
      <c r="B38283" s="503"/>
    </row>
    <row r="38284" spans="2:2">
      <c r="B38284" s="503"/>
    </row>
    <row r="38285" spans="2:2">
      <c r="B38285" s="503"/>
    </row>
    <row r="38286" spans="2:2">
      <c r="B38286" s="503"/>
    </row>
    <row r="38287" spans="2:2">
      <c r="B38287" s="503"/>
    </row>
    <row r="38288" spans="2:2">
      <c r="B38288" s="503"/>
    </row>
    <row r="38289" spans="2:2">
      <c r="B38289" s="503"/>
    </row>
    <row r="38290" spans="2:2">
      <c r="B38290" s="503"/>
    </row>
    <row r="38291" spans="2:2">
      <c r="B38291" s="503"/>
    </row>
    <row r="38292" spans="2:2">
      <c r="B38292" s="503"/>
    </row>
    <row r="38293" spans="2:2">
      <c r="B38293" s="503"/>
    </row>
    <row r="38294" spans="2:2">
      <c r="B38294" s="503"/>
    </row>
    <row r="38295" spans="2:2">
      <c r="B38295" s="503"/>
    </row>
    <row r="38296" spans="2:2">
      <c r="B38296" s="503"/>
    </row>
    <row r="38297" spans="2:2">
      <c r="B38297" s="503"/>
    </row>
    <row r="38298" spans="2:2">
      <c r="B38298" s="503"/>
    </row>
    <row r="38299" spans="2:2">
      <c r="B38299" s="503"/>
    </row>
    <row r="38300" spans="2:2">
      <c r="B38300" s="503"/>
    </row>
    <row r="38301" spans="2:2">
      <c r="B38301" s="503"/>
    </row>
    <row r="38302" spans="2:2">
      <c r="B38302" s="503"/>
    </row>
    <row r="38303" spans="2:2">
      <c r="B38303" s="503"/>
    </row>
    <row r="38304" spans="2:2">
      <c r="B38304" s="503"/>
    </row>
    <row r="38305" spans="2:2">
      <c r="B38305" s="503"/>
    </row>
    <row r="38306" spans="2:2">
      <c r="B38306" s="503"/>
    </row>
    <row r="38307" spans="2:2">
      <c r="B38307" s="503"/>
    </row>
    <row r="38308" spans="2:2">
      <c r="B38308" s="503"/>
    </row>
    <row r="38309" spans="2:2">
      <c r="B38309" s="503"/>
    </row>
    <row r="38310" spans="2:2">
      <c r="B38310" s="503"/>
    </row>
    <row r="38311" spans="2:2">
      <c r="B38311" s="503"/>
    </row>
    <row r="38312" spans="2:2">
      <c r="B38312" s="503"/>
    </row>
    <row r="38313" spans="2:2">
      <c r="B38313" s="503"/>
    </row>
    <row r="38314" spans="2:2">
      <c r="B38314" s="503"/>
    </row>
    <row r="38315" spans="2:2">
      <c r="B38315" s="503"/>
    </row>
    <row r="38316" spans="2:2">
      <c r="B38316" s="503"/>
    </row>
    <row r="38317" spans="2:2">
      <c r="B38317" s="503"/>
    </row>
    <row r="38318" spans="2:2">
      <c r="B38318" s="503"/>
    </row>
    <row r="38319" spans="2:2">
      <c r="B38319" s="503"/>
    </row>
    <row r="38320" spans="2:2">
      <c r="B38320" s="503"/>
    </row>
    <row r="38321" spans="2:2">
      <c r="B38321" s="503"/>
    </row>
    <row r="38322" spans="2:2">
      <c r="B38322" s="503"/>
    </row>
    <row r="38323" spans="2:2">
      <c r="B38323" s="503"/>
    </row>
    <row r="38324" spans="2:2">
      <c r="B38324" s="503"/>
    </row>
    <row r="38325" spans="2:2">
      <c r="B38325" s="503"/>
    </row>
    <row r="38326" spans="2:2">
      <c r="B38326" s="503"/>
    </row>
    <row r="38327" spans="2:2">
      <c r="B38327" s="503"/>
    </row>
    <row r="38328" spans="2:2">
      <c r="B38328" s="503"/>
    </row>
    <row r="38329" spans="2:2">
      <c r="B38329" s="503"/>
    </row>
    <row r="38330" spans="2:2">
      <c r="B38330" s="503"/>
    </row>
    <row r="38331" spans="2:2">
      <c r="B38331" s="503"/>
    </row>
    <row r="38332" spans="2:2">
      <c r="B38332" s="503"/>
    </row>
    <row r="38333" spans="2:2">
      <c r="B38333" s="503"/>
    </row>
    <row r="38334" spans="2:2">
      <c r="B38334" s="503"/>
    </row>
    <row r="38335" spans="2:2">
      <c r="B38335" s="503"/>
    </row>
    <row r="38336" spans="2:2">
      <c r="B38336" s="503"/>
    </row>
    <row r="38337" spans="2:2">
      <c r="B38337" s="503"/>
    </row>
    <row r="38338" spans="2:2">
      <c r="B38338" s="503"/>
    </row>
    <row r="38339" spans="2:2">
      <c r="B38339" s="503"/>
    </row>
    <row r="38340" spans="2:2">
      <c r="B38340" s="503"/>
    </row>
    <row r="38341" spans="2:2">
      <c r="B38341" s="503"/>
    </row>
    <row r="38342" spans="2:2">
      <c r="B38342" s="503"/>
    </row>
    <row r="38343" spans="2:2">
      <c r="B38343" s="503"/>
    </row>
    <row r="38344" spans="2:2">
      <c r="B38344" s="503"/>
    </row>
    <row r="38345" spans="2:2">
      <c r="B38345" s="503"/>
    </row>
    <row r="38346" spans="2:2">
      <c r="B38346" s="503"/>
    </row>
    <row r="38347" spans="2:2">
      <c r="B38347" s="503"/>
    </row>
    <row r="38348" spans="2:2">
      <c r="B38348" s="503"/>
    </row>
    <row r="38349" spans="2:2">
      <c r="B38349" s="503"/>
    </row>
    <row r="38350" spans="2:2">
      <c r="B38350" s="503"/>
    </row>
    <row r="38351" spans="2:2">
      <c r="B38351" s="503"/>
    </row>
    <row r="38352" spans="2:2">
      <c r="B38352" s="503"/>
    </row>
    <row r="38353" spans="2:2">
      <c r="B38353" s="503"/>
    </row>
    <row r="38354" spans="2:2">
      <c r="B38354" s="503"/>
    </row>
    <row r="38355" spans="2:2">
      <c r="B38355" s="503"/>
    </row>
    <row r="38356" spans="2:2">
      <c r="B38356" s="503"/>
    </row>
    <row r="38357" spans="2:2">
      <c r="B38357" s="503"/>
    </row>
    <row r="38358" spans="2:2">
      <c r="B38358" s="503"/>
    </row>
    <row r="38359" spans="2:2">
      <c r="B38359" s="503"/>
    </row>
    <row r="38360" spans="2:2">
      <c r="B38360" s="503"/>
    </row>
    <row r="38361" spans="2:2">
      <c r="B38361" s="503"/>
    </row>
    <row r="38362" spans="2:2">
      <c r="B38362" s="503"/>
    </row>
    <row r="38363" spans="2:2">
      <c r="B38363" s="503"/>
    </row>
    <row r="38364" spans="2:2">
      <c r="B38364" s="503"/>
    </row>
    <row r="38365" spans="2:2">
      <c r="B38365" s="503"/>
    </row>
    <row r="38366" spans="2:2">
      <c r="B38366" s="503"/>
    </row>
    <row r="38367" spans="2:2">
      <c r="B38367" s="503"/>
    </row>
    <row r="38368" spans="2:2">
      <c r="B38368" s="503"/>
    </row>
    <row r="38369" spans="2:2">
      <c r="B38369" s="503"/>
    </row>
    <row r="38370" spans="2:2">
      <c r="B38370" s="503"/>
    </row>
    <row r="38371" spans="2:2">
      <c r="B38371" s="503"/>
    </row>
    <row r="38372" spans="2:2">
      <c r="B38372" s="503"/>
    </row>
    <row r="38373" spans="2:2">
      <c r="B38373" s="503"/>
    </row>
    <row r="38374" spans="2:2">
      <c r="B38374" s="503"/>
    </row>
    <row r="38375" spans="2:2">
      <c r="B38375" s="503"/>
    </row>
    <row r="38376" spans="2:2">
      <c r="B38376" s="503"/>
    </row>
    <row r="38377" spans="2:2">
      <c r="B38377" s="503"/>
    </row>
    <row r="38378" spans="2:2">
      <c r="B38378" s="503"/>
    </row>
    <row r="38379" spans="2:2">
      <c r="B38379" s="503"/>
    </row>
    <row r="38380" spans="2:2">
      <c r="B38380" s="503"/>
    </row>
    <row r="38381" spans="2:2">
      <c r="B38381" s="503"/>
    </row>
    <row r="38382" spans="2:2">
      <c r="B38382" s="503"/>
    </row>
    <row r="38383" spans="2:2">
      <c r="B38383" s="503"/>
    </row>
    <row r="38384" spans="2:2">
      <c r="B38384" s="503"/>
    </row>
    <row r="38385" spans="2:2">
      <c r="B38385" s="503"/>
    </row>
    <row r="38386" spans="2:2">
      <c r="B38386" s="503"/>
    </row>
    <row r="38387" spans="2:2">
      <c r="B38387" s="503"/>
    </row>
    <row r="38388" spans="2:2">
      <c r="B38388" s="503"/>
    </row>
    <row r="38389" spans="2:2">
      <c r="B38389" s="503"/>
    </row>
    <row r="38390" spans="2:2">
      <c r="B38390" s="503"/>
    </row>
    <row r="38391" spans="2:2">
      <c r="B38391" s="503"/>
    </row>
    <row r="38392" spans="2:2">
      <c r="B38392" s="503"/>
    </row>
    <row r="38393" spans="2:2">
      <c r="B38393" s="503"/>
    </row>
    <row r="38394" spans="2:2">
      <c r="B38394" s="503"/>
    </row>
    <row r="38395" spans="2:2">
      <c r="B38395" s="503"/>
    </row>
    <row r="38396" spans="2:2">
      <c r="B38396" s="503"/>
    </row>
    <row r="38397" spans="2:2">
      <c r="B38397" s="503"/>
    </row>
    <row r="38398" spans="2:2">
      <c r="B38398" s="503"/>
    </row>
    <row r="38399" spans="2:2">
      <c r="B38399" s="503"/>
    </row>
    <row r="38400" spans="2:2">
      <c r="B38400" s="503"/>
    </row>
    <row r="38401" spans="2:2">
      <c r="B38401" s="503"/>
    </row>
    <row r="38402" spans="2:2">
      <c r="B38402" s="503"/>
    </row>
    <row r="38403" spans="2:2">
      <c r="B38403" s="503"/>
    </row>
    <row r="38404" spans="2:2">
      <c r="B38404" s="503"/>
    </row>
    <row r="38405" spans="2:2">
      <c r="B38405" s="503"/>
    </row>
    <row r="38406" spans="2:2">
      <c r="B38406" s="503"/>
    </row>
    <row r="38407" spans="2:2">
      <c r="B38407" s="503"/>
    </row>
    <row r="38408" spans="2:2">
      <c r="B38408" s="503"/>
    </row>
    <row r="38409" spans="2:2">
      <c r="B38409" s="503"/>
    </row>
    <row r="38410" spans="2:2">
      <c r="B38410" s="503"/>
    </row>
    <row r="38411" spans="2:2">
      <c r="B38411" s="503"/>
    </row>
    <row r="38412" spans="2:2">
      <c r="B38412" s="503"/>
    </row>
    <row r="38413" spans="2:2">
      <c r="B38413" s="503"/>
    </row>
    <row r="38414" spans="2:2">
      <c r="B38414" s="503"/>
    </row>
    <row r="38415" spans="2:2">
      <c r="B38415" s="503"/>
    </row>
    <row r="38416" spans="2:2">
      <c r="B38416" s="503"/>
    </row>
    <row r="38417" spans="2:2">
      <c r="B38417" s="503"/>
    </row>
    <row r="38418" spans="2:2">
      <c r="B38418" s="503"/>
    </row>
    <row r="38419" spans="2:2">
      <c r="B38419" s="503"/>
    </row>
    <row r="38420" spans="2:2">
      <c r="B38420" s="503"/>
    </row>
    <row r="38421" spans="2:2">
      <c r="B38421" s="503"/>
    </row>
    <row r="38422" spans="2:2">
      <c r="B38422" s="503"/>
    </row>
    <row r="38423" spans="2:2">
      <c r="B38423" s="503"/>
    </row>
    <row r="38424" spans="2:2">
      <c r="B38424" s="503"/>
    </row>
    <row r="38425" spans="2:2">
      <c r="B38425" s="503"/>
    </row>
    <row r="38426" spans="2:2">
      <c r="B38426" s="503"/>
    </row>
    <row r="38427" spans="2:2">
      <c r="B38427" s="503"/>
    </row>
    <row r="38428" spans="2:2">
      <c r="B38428" s="503"/>
    </row>
    <row r="38429" spans="2:2">
      <c r="B38429" s="503"/>
    </row>
    <row r="38430" spans="2:2">
      <c r="B38430" s="503"/>
    </row>
    <row r="38431" spans="2:2">
      <c r="B38431" s="503"/>
    </row>
    <row r="38432" spans="2:2">
      <c r="B38432" s="503"/>
    </row>
    <row r="38433" spans="2:2">
      <c r="B38433" s="503"/>
    </row>
    <row r="38434" spans="2:2">
      <c r="B38434" s="503"/>
    </row>
    <row r="38435" spans="2:2">
      <c r="B38435" s="503"/>
    </row>
    <row r="38436" spans="2:2">
      <c r="B38436" s="503"/>
    </row>
    <row r="38437" spans="2:2">
      <c r="B38437" s="503"/>
    </row>
    <row r="38438" spans="2:2">
      <c r="B38438" s="503"/>
    </row>
    <row r="38439" spans="2:2">
      <c r="B38439" s="503"/>
    </row>
    <row r="38440" spans="2:2">
      <c r="B38440" s="503"/>
    </row>
    <row r="38441" spans="2:2">
      <c r="B38441" s="503"/>
    </row>
    <row r="38442" spans="2:2">
      <c r="B38442" s="503"/>
    </row>
    <row r="38443" spans="2:2">
      <c r="B38443" s="503"/>
    </row>
    <row r="38444" spans="2:2">
      <c r="B38444" s="503"/>
    </row>
    <row r="38445" spans="2:2">
      <c r="B38445" s="503"/>
    </row>
    <row r="38446" spans="2:2">
      <c r="B38446" s="503"/>
    </row>
    <row r="38447" spans="2:2">
      <c r="B38447" s="503"/>
    </row>
    <row r="38448" spans="2:2">
      <c r="B38448" s="503"/>
    </row>
    <row r="38449" spans="2:2">
      <c r="B38449" s="503"/>
    </row>
    <row r="38450" spans="2:2">
      <c r="B38450" s="503"/>
    </row>
    <row r="38451" spans="2:2">
      <c r="B38451" s="503"/>
    </row>
    <row r="38452" spans="2:2">
      <c r="B38452" s="503"/>
    </row>
    <row r="38453" spans="2:2">
      <c r="B38453" s="503"/>
    </row>
    <row r="38454" spans="2:2">
      <c r="B38454" s="503"/>
    </row>
    <row r="38455" spans="2:2">
      <c r="B38455" s="503"/>
    </row>
    <row r="38456" spans="2:2">
      <c r="B38456" s="503"/>
    </row>
    <row r="38457" spans="2:2">
      <c r="B38457" s="503"/>
    </row>
    <row r="38458" spans="2:2">
      <c r="B38458" s="503"/>
    </row>
    <row r="38459" spans="2:2">
      <c r="B38459" s="503"/>
    </row>
    <row r="38460" spans="2:2">
      <c r="B38460" s="503"/>
    </row>
    <row r="38461" spans="2:2">
      <c r="B38461" s="503"/>
    </row>
    <row r="38462" spans="2:2">
      <c r="B38462" s="503"/>
    </row>
    <row r="38463" spans="2:2">
      <c r="B38463" s="503"/>
    </row>
    <row r="38464" spans="2:2">
      <c r="B38464" s="503"/>
    </row>
    <row r="38465" spans="2:2">
      <c r="B38465" s="503"/>
    </row>
    <row r="38466" spans="2:2">
      <c r="B38466" s="503"/>
    </row>
    <row r="38467" spans="2:2">
      <c r="B38467" s="503"/>
    </row>
    <row r="38468" spans="2:2">
      <c r="B38468" s="503"/>
    </row>
    <row r="38469" spans="2:2">
      <c r="B38469" s="503"/>
    </row>
    <row r="38470" spans="2:2">
      <c r="B38470" s="503"/>
    </row>
    <row r="38471" spans="2:2">
      <c r="B38471" s="503"/>
    </row>
    <row r="38472" spans="2:2">
      <c r="B38472" s="503"/>
    </row>
    <row r="38473" spans="2:2">
      <c r="B38473" s="503"/>
    </row>
    <row r="38474" spans="2:2">
      <c r="B38474" s="503"/>
    </row>
    <row r="38475" spans="2:2">
      <c r="B38475" s="503"/>
    </row>
    <row r="38476" spans="2:2">
      <c r="B38476" s="503"/>
    </row>
    <row r="38477" spans="2:2">
      <c r="B38477" s="503"/>
    </row>
    <row r="38478" spans="2:2">
      <c r="B38478" s="503"/>
    </row>
    <row r="38479" spans="2:2">
      <c r="B38479" s="503"/>
    </row>
    <row r="38480" spans="2:2">
      <c r="B38480" s="503"/>
    </row>
    <row r="38481" spans="2:2">
      <c r="B38481" s="503"/>
    </row>
    <row r="38482" spans="2:2">
      <c r="B38482" s="503"/>
    </row>
    <row r="38483" spans="2:2">
      <c r="B38483" s="503"/>
    </row>
    <row r="38484" spans="2:2">
      <c r="B38484" s="503"/>
    </row>
    <row r="38485" spans="2:2">
      <c r="B38485" s="503"/>
    </row>
    <row r="38486" spans="2:2">
      <c r="B38486" s="503"/>
    </row>
    <row r="38487" spans="2:2">
      <c r="B38487" s="503"/>
    </row>
    <row r="38488" spans="2:2">
      <c r="B38488" s="503"/>
    </row>
    <row r="38489" spans="2:2">
      <c r="B38489" s="503"/>
    </row>
    <row r="38490" spans="2:2">
      <c r="B38490" s="503"/>
    </row>
    <row r="38491" spans="2:2">
      <c r="B38491" s="503"/>
    </row>
    <row r="38492" spans="2:2">
      <c r="B38492" s="503"/>
    </row>
    <row r="38493" spans="2:2">
      <c r="B38493" s="503"/>
    </row>
    <row r="38494" spans="2:2">
      <c r="B38494" s="503"/>
    </row>
    <row r="38495" spans="2:2">
      <c r="B38495" s="503"/>
    </row>
    <row r="38496" spans="2:2">
      <c r="B38496" s="503"/>
    </row>
    <row r="38497" spans="2:2">
      <c r="B38497" s="503"/>
    </row>
    <row r="38498" spans="2:2">
      <c r="B38498" s="503"/>
    </row>
    <row r="38499" spans="2:2">
      <c r="B38499" s="503"/>
    </row>
    <row r="38500" spans="2:2">
      <c r="B38500" s="503"/>
    </row>
    <row r="38501" spans="2:2">
      <c r="B38501" s="503"/>
    </row>
    <row r="38502" spans="2:2">
      <c r="B38502" s="503"/>
    </row>
    <row r="38503" spans="2:2">
      <c r="B38503" s="503"/>
    </row>
    <row r="38504" spans="2:2">
      <c r="B38504" s="503"/>
    </row>
    <row r="38505" spans="2:2">
      <c r="B38505" s="503"/>
    </row>
    <row r="38506" spans="2:2">
      <c r="B38506" s="503"/>
    </row>
    <row r="38507" spans="2:2">
      <c r="B38507" s="503"/>
    </row>
    <row r="38508" spans="2:2">
      <c r="B38508" s="503"/>
    </row>
    <row r="38509" spans="2:2">
      <c r="B38509" s="503"/>
    </row>
    <row r="38510" spans="2:2">
      <c r="B38510" s="503"/>
    </row>
    <row r="38511" spans="2:2">
      <c r="B38511" s="503"/>
    </row>
    <row r="38512" spans="2:2">
      <c r="B38512" s="503"/>
    </row>
    <row r="38513" spans="2:2">
      <c r="B38513" s="503"/>
    </row>
    <row r="38514" spans="2:2">
      <c r="B38514" s="503"/>
    </row>
    <row r="38515" spans="2:2">
      <c r="B38515" s="503"/>
    </row>
    <row r="38516" spans="2:2">
      <c r="B38516" s="503"/>
    </row>
    <row r="38517" spans="2:2">
      <c r="B38517" s="503"/>
    </row>
    <row r="38518" spans="2:2">
      <c r="B38518" s="503"/>
    </row>
    <row r="38519" spans="2:2">
      <c r="B38519" s="503"/>
    </row>
    <row r="38520" spans="2:2">
      <c r="B38520" s="503"/>
    </row>
    <row r="38521" spans="2:2">
      <c r="B38521" s="503"/>
    </row>
    <row r="38522" spans="2:2">
      <c r="B38522" s="503"/>
    </row>
    <row r="38523" spans="2:2">
      <c r="B38523" s="503"/>
    </row>
    <row r="38524" spans="2:2">
      <c r="B38524" s="503"/>
    </row>
    <row r="38525" spans="2:2">
      <c r="B38525" s="503"/>
    </row>
    <row r="38526" spans="2:2">
      <c r="B38526" s="503"/>
    </row>
    <row r="38527" spans="2:2">
      <c r="B38527" s="503"/>
    </row>
    <row r="38528" spans="2:2">
      <c r="B38528" s="503"/>
    </row>
    <row r="38529" spans="2:2">
      <c r="B38529" s="503"/>
    </row>
    <row r="38530" spans="2:2">
      <c r="B38530" s="503"/>
    </row>
    <row r="38531" spans="2:2">
      <c r="B38531" s="503"/>
    </row>
    <row r="38532" spans="2:2">
      <c r="B38532" s="503"/>
    </row>
    <row r="38533" spans="2:2">
      <c r="B38533" s="503"/>
    </row>
    <row r="38534" spans="2:2">
      <c r="B38534" s="503"/>
    </row>
    <row r="38535" spans="2:2">
      <c r="B38535" s="503"/>
    </row>
    <row r="38536" spans="2:2">
      <c r="B38536" s="503"/>
    </row>
    <row r="38537" spans="2:2">
      <c r="B38537" s="503"/>
    </row>
    <row r="38538" spans="2:2">
      <c r="B38538" s="503"/>
    </row>
    <row r="38539" spans="2:2">
      <c r="B38539" s="503"/>
    </row>
    <row r="38540" spans="2:2">
      <c r="B38540" s="503"/>
    </row>
    <row r="38541" spans="2:2">
      <c r="B38541" s="503"/>
    </row>
    <row r="38542" spans="2:2">
      <c r="B38542" s="503"/>
    </row>
    <row r="38543" spans="2:2">
      <c r="B38543" s="503"/>
    </row>
    <row r="38544" spans="2:2">
      <c r="B38544" s="503"/>
    </row>
    <row r="38545" spans="2:2">
      <c r="B38545" s="503"/>
    </row>
    <row r="38546" spans="2:2">
      <c r="B38546" s="503"/>
    </row>
    <row r="38547" spans="2:2">
      <c r="B38547" s="503"/>
    </row>
    <row r="38548" spans="2:2">
      <c r="B38548" s="503"/>
    </row>
    <row r="38549" spans="2:2">
      <c r="B38549" s="503"/>
    </row>
    <row r="38550" spans="2:2">
      <c r="B38550" s="503"/>
    </row>
    <row r="38551" spans="2:2">
      <c r="B38551" s="503"/>
    </row>
    <row r="38552" spans="2:2">
      <c r="B38552" s="503"/>
    </row>
    <row r="38553" spans="2:2">
      <c r="B38553" s="503"/>
    </row>
    <row r="38554" spans="2:2">
      <c r="B38554" s="503"/>
    </row>
    <row r="38555" spans="2:2">
      <c r="B38555" s="503"/>
    </row>
    <row r="38556" spans="2:2">
      <c r="B38556" s="503"/>
    </row>
    <row r="38557" spans="2:2">
      <c r="B38557" s="503"/>
    </row>
    <row r="38558" spans="2:2">
      <c r="B38558" s="503"/>
    </row>
    <row r="38559" spans="2:2">
      <c r="B38559" s="503"/>
    </row>
    <row r="38560" spans="2:2">
      <c r="B38560" s="503"/>
    </row>
    <row r="38561" spans="2:2">
      <c r="B38561" s="503"/>
    </row>
    <row r="38562" spans="2:2">
      <c r="B38562" s="503"/>
    </row>
    <row r="38563" spans="2:2">
      <c r="B38563" s="503"/>
    </row>
    <row r="38564" spans="2:2">
      <c r="B38564" s="503"/>
    </row>
    <row r="38565" spans="2:2">
      <c r="B38565" s="503"/>
    </row>
    <row r="38566" spans="2:2">
      <c r="B38566" s="503"/>
    </row>
    <row r="38567" spans="2:2">
      <c r="B38567" s="503"/>
    </row>
    <row r="38568" spans="2:2">
      <c r="B38568" s="503"/>
    </row>
    <row r="38569" spans="2:2">
      <c r="B38569" s="503"/>
    </row>
    <row r="38570" spans="2:2">
      <c r="B38570" s="503"/>
    </row>
    <row r="38571" spans="2:2">
      <c r="B38571" s="503"/>
    </row>
    <row r="38572" spans="2:2">
      <c r="B38572" s="503"/>
    </row>
    <row r="38573" spans="2:2">
      <c r="B38573" s="503"/>
    </row>
    <row r="38574" spans="2:2">
      <c r="B38574" s="503"/>
    </row>
    <row r="38575" spans="2:2">
      <c r="B38575" s="503"/>
    </row>
    <row r="38576" spans="2:2">
      <c r="B38576" s="503"/>
    </row>
    <row r="38577" spans="2:2">
      <c r="B38577" s="503"/>
    </row>
    <row r="38578" spans="2:2">
      <c r="B38578" s="503"/>
    </row>
    <row r="38579" spans="2:2">
      <c r="B38579" s="503"/>
    </row>
    <row r="38580" spans="2:2">
      <c r="B38580" s="503"/>
    </row>
    <row r="38581" spans="2:2">
      <c r="B38581" s="503"/>
    </row>
    <row r="38582" spans="2:2">
      <c r="B38582" s="503"/>
    </row>
    <row r="38583" spans="2:2">
      <c r="B38583" s="503"/>
    </row>
    <row r="38584" spans="2:2">
      <c r="B38584" s="503"/>
    </row>
    <row r="38585" spans="2:2">
      <c r="B38585" s="503"/>
    </row>
    <row r="38586" spans="2:2">
      <c r="B38586" s="503"/>
    </row>
    <row r="38587" spans="2:2">
      <c r="B38587" s="503"/>
    </row>
    <row r="38588" spans="2:2">
      <c r="B38588" s="503"/>
    </row>
    <row r="38589" spans="2:2">
      <c r="B38589" s="503"/>
    </row>
    <row r="38590" spans="2:2">
      <c r="B38590" s="503"/>
    </row>
    <row r="38591" spans="2:2">
      <c r="B38591" s="503"/>
    </row>
    <row r="38592" spans="2:2">
      <c r="B38592" s="503"/>
    </row>
    <row r="38593" spans="2:2">
      <c r="B38593" s="503"/>
    </row>
    <row r="38594" spans="2:2">
      <c r="B38594" s="503"/>
    </row>
    <row r="38595" spans="2:2">
      <c r="B38595" s="503"/>
    </row>
    <row r="38596" spans="2:2">
      <c r="B38596" s="503"/>
    </row>
    <row r="38597" spans="2:2">
      <c r="B38597" s="503"/>
    </row>
    <row r="38598" spans="2:2">
      <c r="B38598" s="503"/>
    </row>
    <row r="38599" spans="2:2">
      <c r="B38599" s="503"/>
    </row>
    <row r="38600" spans="2:2">
      <c r="B38600" s="503"/>
    </row>
    <row r="38601" spans="2:2">
      <c r="B38601" s="503"/>
    </row>
    <row r="38602" spans="2:2">
      <c r="B38602" s="503"/>
    </row>
    <row r="38603" spans="2:2">
      <c r="B38603" s="503"/>
    </row>
    <row r="38604" spans="2:2">
      <c r="B38604" s="503"/>
    </row>
    <row r="38605" spans="2:2">
      <c r="B38605" s="503"/>
    </row>
    <row r="38606" spans="2:2">
      <c r="B38606" s="503"/>
    </row>
    <row r="38607" spans="2:2">
      <c r="B38607" s="503"/>
    </row>
    <row r="38608" spans="2:2">
      <c r="B38608" s="503"/>
    </row>
    <row r="38609" spans="2:2">
      <c r="B38609" s="503"/>
    </row>
    <row r="38610" spans="2:2">
      <c r="B38610" s="503"/>
    </row>
    <row r="38611" spans="2:2">
      <c r="B38611" s="503"/>
    </row>
    <row r="38612" spans="2:2">
      <c r="B38612" s="503"/>
    </row>
    <row r="38613" spans="2:2">
      <c r="B38613" s="503"/>
    </row>
    <row r="38614" spans="2:2">
      <c r="B38614" s="503"/>
    </row>
    <row r="38615" spans="2:2">
      <c r="B38615" s="503"/>
    </row>
    <row r="38616" spans="2:2">
      <c r="B38616" s="503"/>
    </row>
    <row r="38617" spans="2:2">
      <c r="B38617" s="503"/>
    </row>
    <row r="38618" spans="2:2">
      <c r="B38618" s="503"/>
    </row>
    <row r="38619" spans="2:2">
      <c r="B38619" s="503"/>
    </row>
    <row r="38620" spans="2:2">
      <c r="B38620" s="503"/>
    </row>
    <row r="38621" spans="2:2">
      <c r="B38621" s="503"/>
    </row>
    <row r="38622" spans="2:2">
      <c r="B38622" s="503"/>
    </row>
    <row r="38623" spans="2:2">
      <c r="B38623" s="503"/>
    </row>
    <row r="38624" spans="2:2">
      <c r="B38624" s="503"/>
    </row>
    <row r="38625" spans="2:2">
      <c r="B38625" s="503"/>
    </row>
    <row r="38626" spans="2:2">
      <c r="B38626" s="503"/>
    </row>
    <row r="38627" spans="2:2">
      <c r="B38627" s="503"/>
    </row>
    <row r="38628" spans="2:2">
      <c r="B38628" s="503"/>
    </row>
    <row r="38629" spans="2:2">
      <c r="B38629" s="503"/>
    </row>
    <row r="38630" spans="2:2">
      <c r="B38630" s="503"/>
    </row>
    <row r="38631" spans="2:2">
      <c r="B38631" s="503"/>
    </row>
    <row r="38632" spans="2:2">
      <c r="B38632" s="503"/>
    </row>
    <row r="38633" spans="2:2">
      <c r="B38633" s="503"/>
    </row>
    <row r="38634" spans="2:2">
      <c r="B38634" s="503"/>
    </row>
    <row r="38635" spans="2:2">
      <c r="B38635" s="503"/>
    </row>
    <row r="38636" spans="2:2">
      <c r="B38636" s="503"/>
    </row>
    <row r="38637" spans="2:2">
      <c r="B38637" s="503"/>
    </row>
    <row r="38638" spans="2:2">
      <c r="B38638" s="503"/>
    </row>
    <row r="38639" spans="2:2">
      <c r="B38639" s="503"/>
    </row>
    <row r="38640" spans="2:2">
      <c r="B38640" s="503"/>
    </row>
    <row r="38641" spans="2:2">
      <c r="B38641" s="503"/>
    </row>
    <row r="38642" spans="2:2">
      <c r="B38642" s="503"/>
    </row>
    <row r="38643" spans="2:2">
      <c r="B38643" s="503"/>
    </row>
    <row r="38644" spans="2:2">
      <c r="B38644" s="503"/>
    </row>
    <row r="38645" spans="2:2">
      <c r="B38645" s="503"/>
    </row>
    <row r="38646" spans="2:2">
      <c r="B38646" s="503"/>
    </row>
    <row r="38647" spans="2:2">
      <c r="B38647" s="503"/>
    </row>
    <row r="38648" spans="2:2">
      <c r="B38648" s="503"/>
    </row>
    <row r="38649" spans="2:2">
      <c r="B38649" s="503"/>
    </row>
    <row r="38650" spans="2:2">
      <c r="B38650" s="503"/>
    </row>
    <row r="38651" spans="2:2">
      <c r="B38651" s="503"/>
    </row>
    <row r="38652" spans="2:2">
      <c r="B38652" s="503"/>
    </row>
    <row r="38653" spans="2:2">
      <c r="B38653" s="503"/>
    </row>
    <row r="38654" spans="2:2">
      <c r="B38654" s="503"/>
    </row>
    <row r="38655" spans="2:2">
      <c r="B38655" s="503"/>
    </row>
    <row r="38656" spans="2:2">
      <c r="B38656" s="503"/>
    </row>
    <row r="38657" spans="2:2">
      <c r="B38657" s="503"/>
    </row>
    <row r="38658" spans="2:2">
      <c r="B38658" s="503"/>
    </row>
    <row r="38659" spans="2:2">
      <c r="B38659" s="503"/>
    </row>
    <row r="38660" spans="2:2">
      <c r="B38660" s="503"/>
    </row>
    <row r="38661" spans="2:2">
      <c r="B38661" s="503"/>
    </row>
    <row r="38662" spans="2:2">
      <c r="B38662" s="503"/>
    </row>
    <row r="38663" spans="2:2">
      <c r="B38663" s="503"/>
    </row>
    <row r="38664" spans="2:2">
      <c r="B38664" s="503"/>
    </row>
    <row r="38665" spans="2:2">
      <c r="B38665" s="503"/>
    </row>
    <row r="38666" spans="2:2">
      <c r="B38666" s="503"/>
    </row>
    <row r="38667" spans="2:2">
      <c r="B38667" s="503"/>
    </row>
    <row r="38668" spans="2:2">
      <c r="B38668" s="503"/>
    </row>
    <row r="38669" spans="2:2">
      <c r="B38669" s="503"/>
    </row>
    <row r="38670" spans="2:2">
      <c r="B38670" s="503"/>
    </row>
    <row r="38671" spans="2:2">
      <c r="B38671" s="503"/>
    </row>
    <row r="38672" spans="2:2">
      <c r="B38672" s="503"/>
    </row>
    <row r="38673" spans="2:2">
      <c r="B38673" s="503"/>
    </row>
    <row r="38674" spans="2:2">
      <c r="B38674" s="503"/>
    </row>
    <row r="38675" spans="2:2">
      <c r="B38675" s="503"/>
    </row>
    <row r="38676" spans="2:2">
      <c r="B38676" s="503"/>
    </row>
    <row r="38677" spans="2:2">
      <c r="B38677" s="503"/>
    </row>
    <row r="38678" spans="2:2">
      <c r="B38678" s="503"/>
    </row>
    <row r="38679" spans="2:2">
      <c r="B38679" s="503"/>
    </row>
    <row r="38680" spans="2:2">
      <c r="B38680" s="503"/>
    </row>
    <row r="38681" spans="2:2">
      <c r="B38681" s="503"/>
    </row>
    <row r="38682" spans="2:2">
      <c r="B38682" s="503"/>
    </row>
    <row r="38683" spans="2:2">
      <c r="B38683" s="503"/>
    </row>
    <row r="38684" spans="2:2">
      <c r="B38684" s="503"/>
    </row>
    <row r="38685" spans="2:2">
      <c r="B38685" s="503"/>
    </row>
    <row r="38686" spans="2:2">
      <c r="B38686" s="503"/>
    </row>
    <row r="38687" spans="2:2">
      <c r="B38687" s="503"/>
    </row>
    <row r="38688" spans="2:2">
      <c r="B38688" s="503"/>
    </row>
    <row r="38689" spans="2:2">
      <c r="B38689" s="503"/>
    </row>
    <row r="38690" spans="2:2">
      <c r="B38690" s="503"/>
    </row>
    <row r="38691" spans="2:2">
      <c r="B38691" s="503"/>
    </row>
    <row r="38692" spans="2:2">
      <c r="B38692" s="503"/>
    </row>
    <row r="38693" spans="2:2">
      <c r="B38693" s="503"/>
    </row>
    <row r="38694" spans="2:2">
      <c r="B38694" s="503"/>
    </row>
    <row r="38695" spans="2:2">
      <c r="B38695" s="503"/>
    </row>
    <row r="38696" spans="2:2">
      <c r="B38696" s="503"/>
    </row>
    <row r="38697" spans="2:2">
      <c r="B38697" s="503"/>
    </row>
    <row r="38698" spans="2:2">
      <c r="B38698" s="503"/>
    </row>
    <row r="38699" spans="2:2">
      <c r="B38699" s="503"/>
    </row>
    <row r="38700" spans="2:2">
      <c r="B38700" s="503"/>
    </row>
    <row r="38701" spans="2:2">
      <c r="B38701" s="503"/>
    </row>
    <row r="38702" spans="2:2">
      <c r="B38702" s="503"/>
    </row>
    <row r="38703" spans="2:2">
      <c r="B38703" s="503"/>
    </row>
    <row r="38704" spans="2:2">
      <c r="B38704" s="503"/>
    </row>
    <row r="38705" spans="2:2">
      <c r="B38705" s="503"/>
    </row>
    <row r="38706" spans="2:2">
      <c r="B38706" s="503"/>
    </row>
    <row r="38707" spans="2:2">
      <c r="B38707" s="503"/>
    </row>
    <row r="38708" spans="2:2">
      <c r="B38708" s="503"/>
    </row>
    <row r="38709" spans="2:2">
      <c r="B38709" s="503"/>
    </row>
    <row r="38710" spans="2:2">
      <c r="B38710" s="503"/>
    </row>
    <row r="38711" spans="2:2">
      <c r="B38711" s="503"/>
    </row>
    <row r="38712" spans="2:2">
      <c r="B38712" s="503"/>
    </row>
    <row r="38713" spans="2:2">
      <c r="B38713" s="503"/>
    </row>
    <row r="38714" spans="2:2">
      <c r="B38714" s="503"/>
    </row>
    <row r="38715" spans="2:2">
      <c r="B38715" s="503"/>
    </row>
    <row r="38716" spans="2:2">
      <c r="B38716" s="503"/>
    </row>
    <row r="38717" spans="2:2">
      <c r="B38717" s="503"/>
    </row>
    <row r="38718" spans="2:2">
      <c r="B38718" s="503"/>
    </row>
    <row r="38719" spans="2:2">
      <c r="B38719" s="503"/>
    </row>
    <row r="38720" spans="2:2">
      <c r="B38720" s="503"/>
    </row>
    <row r="38721" spans="2:2">
      <c r="B38721" s="503"/>
    </row>
    <row r="38722" spans="2:2">
      <c r="B38722" s="503"/>
    </row>
    <row r="38723" spans="2:2">
      <c r="B38723" s="503"/>
    </row>
    <row r="38724" spans="2:2">
      <c r="B38724" s="503"/>
    </row>
    <row r="38725" spans="2:2">
      <c r="B38725" s="503"/>
    </row>
    <row r="38726" spans="2:2">
      <c r="B38726" s="503"/>
    </row>
    <row r="38727" spans="2:2">
      <c r="B38727" s="503"/>
    </row>
    <row r="38728" spans="2:2">
      <c r="B38728" s="503"/>
    </row>
    <row r="38729" spans="2:2">
      <c r="B38729" s="503"/>
    </row>
    <row r="38730" spans="2:2">
      <c r="B38730" s="503"/>
    </row>
    <row r="38731" spans="2:2">
      <c r="B38731" s="503"/>
    </row>
    <row r="38732" spans="2:2">
      <c r="B38732" s="503"/>
    </row>
    <row r="38733" spans="2:2">
      <c r="B38733" s="503"/>
    </row>
    <row r="38734" spans="2:2">
      <c r="B38734" s="503"/>
    </row>
    <row r="38735" spans="2:2">
      <c r="B38735" s="503"/>
    </row>
    <row r="38736" spans="2:2">
      <c r="B38736" s="503"/>
    </row>
    <row r="38737" spans="2:2">
      <c r="B38737" s="503"/>
    </row>
    <row r="38738" spans="2:2">
      <c r="B38738" s="503"/>
    </row>
    <row r="38739" spans="2:2">
      <c r="B38739" s="503"/>
    </row>
    <row r="38740" spans="2:2">
      <c r="B38740" s="503"/>
    </row>
    <row r="38741" spans="2:2">
      <c r="B38741" s="503"/>
    </row>
    <row r="38742" spans="2:2">
      <c r="B38742" s="503"/>
    </row>
    <row r="38743" spans="2:2">
      <c r="B38743" s="503"/>
    </row>
    <row r="38744" spans="2:2">
      <c r="B38744" s="503"/>
    </row>
    <row r="38745" spans="2:2">
      <c r="B38745" s="503"/>
    </row>
    <row r="38746" spans="2:2">
      <c r="B38746" s="503"/>
    </row>
    <row r="38747" spans="2:2">
      <c r="B38747" s="503"/>
    </row>
    <row r="38748" spans="2:2">
      <c r="B38748" s="503"/>
    </row>
    <row r="38749" spans="2:2">
      <c r="B38749" s="503"/>
    </row>
    <row r="38750" spans="2:2">
      <c r="B38750" s="503"/>
    </row>
    <row r="38751" spans="2:2">
      <c r="B38751" s="503"/>
    </row>
    <row r="38752" spans="2:2">
      <c r="B38752" s="503"/>
    </row>
    <row r="38753" spans="2:2">
      <c r="B38753" s="503"/>
    </row>
    <row r="38754" spans="2:2">
      <c r="B38754" s="503"/>
    </row>
    <row r="38755" spans="2:2">
      <c r="B38755" s="503"/>
    </row>
    <row r="38756" spans="2:2">
      <c r="B38756" s="503"/>
    </row>
    <row r="38757" spans="2:2">
      <c r="B38757" s="503"/>
    </row>
    <row r="38758" spans="2:2">
      <c r="B38758" s="503"/>
    </row>
    <row r="38759" spans="2:2">
      <c r="B38759" s="503"/>
    </row>
    <row r="38760" spans="2:2">
      <c r="B38760" s="503"/>
    </row>
    <row r="38761" spans="2:2">
      <c r="B38761" s="503"/>
    </row>
    <row r="38762" spans="2:2">
      <c r="B38762" s="503"/>
    </row>
    <row r="38763" spans="2:2">
      <c r="B38763" s="503"/>
    </row>
    <row r="38764" spans="2:2">
      <c r="B38764" s="503"/>
    </row>
    <row r="38765" spans="2:2">
      <c r="B38765" s="503"/>
    </row>
    <row r="38766" spans="2:2">
      <c r="B38766" s="503"/>
    </row>
    <row r="38767" spans="2:2">
      <c r="B38767" s="503"/>
    </row>
    <row r="38768" spans="2:2">
      <c r="B38768" s="503"/>
    </row>
    <row r="38769" spans="2:2">
      <c r="B38769" s="503"/>
    </row>
    <row r="38770" spans="2:2">
      <c r="B38770" s="503"/>
    </row>
    <row r="38771" spans="2:2">
      <c r="B38771" s="503"/>
    </row>
    <row r="38772" spans="2:2">
      <c r="B38772" s="503"/>
    </row>
    <row r="38773" spans="2:2">
      <c r="B38773" s="503"/>
    </row>
    <row r="38774" spans="2:2">
      <c r="B38774" s="503"/>
    </row>
    <row r="38775" spans="2:2">
      <c r="B38775" s="503"/>
    </row>
    <row r="38776" spans="2:2">
      <c r="B38776" s="503"/>
    </row>
    <row r="38777" spans="2:2">
      <c r="B38777" s="503"/>
    </row>
    <row r="38778" spans="2:2">
      <c r="B38778" s="503"/>
    </row>
    <row r="38779" spans="2:2">
      <c r="B38779" s="503"/>
    </row>
    <row r="38780" spans="2:2">
      <c r="B38780" s="503"/>
    </row>
    <row r="38781" spans="2:2">
      <c r="B38781" s="503"/>
    </row>
    <row r="38782" spans="2:2">
      <c r="B38782" s="503"/>
    </row>
    <row r="38783" spans="2:2">
      <c r="B38783" s="503"/>
    </row>
    <row r="38784" spans="2:2">
      <c r="B38784" s="503"/>
    </row>
    <row r="38785" spans="2:2">
      <c r="B38785" s="503"/>
    </row>
    <row r="38786" spans="2:2">
      <c r="B38786" s="503"/>
    </row>
    <row r="38787" spans="2:2">
      <c r="B38787" s="503"/>
    </row>
    <row r="38788" spans="2:2">
      <c r="B38788" s="503"/>
    </row>
    <row r="38789" spans="2:2">
      <c r="B38789" s="503"/>
    </row>
    <row r="38790" spans="2:2">
      <c r="B38790" s="503"/>
    </row>
    <row r="38791" spans="2:2">
      <c r="B38791" s="503"/>
    </row>
    <row r="38792" spans="2:2">
      <c r="B38792" s="503"/>
    </row>
    <row r="38793" spans="2:2">
      <c r="B38793" s="503"/>
    </row>
    <row r="38794" spans="2:2">
      <c r="B38794" s="503"/>
    </row>
    <row r="38795" spans="2:2">
      <c r="B38795" s="503"/>
    </row>
    <row r="38796" spans="2:2">
      <c r="B38796" s="503"/>
    </row>
    <row r="38797" spans="2:2">
      <c r="B38797" s="503"/>
    </row>
    <row r="38798" spans="2:2">
      <c r="B38798" s="503"/>
    </row>
    <row r="38799" spans="2:2">
      <c r="B38799" s="503"/>
    </row>
    <row r="38800" spans="2:2">
      <c r="B38800" s="503"/>
    </row>
    <row r="38801" spans="2:2">
      <c r="B38801" s="503"/>
    </row>
    <row r="38802" spans="2:2">
      <c r="B38802" s="503"/>
    </row>
    <row r="38803" spans="2:2">
      <c r="B38803" s="503"/>
    </row>
    <row r="38804" spans="2:2">
      <c r="B38804" s="503"/>
    </row>
    <row r="38805" spans="2:2">
      <c r="B38805" s="503"/>
    </row>
    <row r="38806" spans="2:2">
      <c r="B38806" s="503"/>
    </row>
    <row r="38807" spans="2:2">
      <c r="B38807" s="503"/>
    </row>
    <row r="38808" spans="2:2">
      <c r="B38808" s="503"/>
    </row>
    <row r="38809" spans="2:2">
      <c r="B38809" s="503"/>
    </row>
    <row r="38810" spans="2:2">
      <c r="B38810" s="503"/>
    </row>
    <row r="38811" spans="2:2">
      <c r="B38811" s="503"/>
    </row>
    <row r="38812" spans="2:2">
      <c r="B38812" s="503"/>
    </row>
    <row r="38813" spans="2:2">
      <c r="B38813" s="503"/>
    </row>
    <row r="38814" spans="2:2">
      <c r="B38814" s="503"/>
    </row>
    <row r="38815" spans="2:2">
      <c r="B38815" s="503"/>
    </row>
    <row r="38816" spans="2:2">
      <c r="B38816" s="503"/>
    </row>
    <row r="38817" spans="2:2">
      <c r="B38817" s="503"/>
    </row>
    <row r="38818" spans="2:2">
      <c r="B38818" s="503"/>
    </row>
    <row r="38819" spans="2:2">
      <c r="B38819" s="503"/>
    </row>
    <row r="38820" spans="2:2">
      <c r="B38820" s="503"/>
    </row>
    <row r="38821" spans="2:2">
      <c r="B38821" s="503"/>
    </row>
    <row r="38822" spans="2:2">
      <c r="B38822" s="503"/>
    </row>
    <row r="38823" spans="2:2">
      <c r="B38823" s="503"/>
    </row>
    <row r="38824" spans="2:2">
      <c r="B38824" s="503"/>
    </row>
    <row r="38825" spans="2:2">
      <c r="B38825" s="503"/>
    </row>
    <row r="38826" spans="2:2">
      <c r="B38826" s="503"/>
    </row>
    <row r="38827" spans="2:2">
      <c r="B38827" s="503"/>
    </row>
    <row r="38828" spans="2:2">
      <c r="B38828" s="503"/>
    </row>
    <row r="38829" spans="2:2">
      <c r="B38829" s="503"/>
    </row>
    <row r="38830" spans="2:2">
      <c r="B38830" s="503"/>
    </row>
    <row r="38831" spans="2:2">
      <c r="B38831" s="503"/>
    </row>
    <row r="38832" spans="2:2">
      <c r="B38832" s="503"/>
    </row>
    <row r="38833" spans="2:2">
      <c r="B38833" s="503"/>
    </row>
    <row r="38834" spans="2:2">
      <c r="B38834" s="503"/>
    </row>
    <row r="38835" spans="2:2">
      <c r="B38835" s="503"/>
    </row>
    <row r="38836" spans="2:2">
      <c r="B38836" s="503"/>
    </row>
    <row r="38837" spans="2:2">
      <c r="B38837" s="503"/>
    </row>
    <row r="38838" spans="2:2">
      <c r="B38838" s="503"/>
    </row>
    <row r="38839" spans="2:2">
      <c r="B38839" s="503"/>
    </row>
    <row r="38840" spans="2:2">
      <c r="B38840" s="503"/>
    </row>
    <row r="38841" spans="2:2">
      <c r="B38841" s="503"/>
    </row>
    <row r="38842" spans="2:2">
      <c r="B38842" s="503"/>
    </row>
    <row r="38843" spans="2:2">
      <c r="B38843" s="503"/>
    </row>
    <row r="38844" spans="2:2">
      <c r="B38844" s="503"/>
    </row>
    <row r="38845" spans="2:2">
      <c r="B38845" s="503"/>
    </row>
    <row r="38846" spans="2:2">
      <c r="B38846" s="503"/>
    </row>
    <row r="38847" spans="2:2">
      <c r="B38847" s="503"/>
    </row>
    <row r="38848" spans="2:2">
      <c r="B38848" s="503"/>
    </row>
    <row r="38849" spans="2:2">
      <c r="B38849" s="503"/>
    </row>
    <row r="38850" spans="2:2">
      <c r="B38850" s="503"/>
    </row>
    <row r="38851" spans="2:2">
      <c r="B38851" s="503"/>
    </row>
    <row r="38852" spans="2:2">
      <c r="B38852" s="503"/>
    </row>
    <row r="38853" spans="2:2">
      <c r="B38853" s="503"/>
    </row>
    <row r="38854" spans="2:2">
      <c r="B38854" s="503"/>
    </row>
    <row r="38855" spans="2:2">
      <c r="B38855" s="503"/>
    </row>
    <row r="38856" spans="2:2">
      <c r="B38856" s="503"/>
    </row>
    <row r="38857" spans="2:2">
      <c r="B38857" s="503"/>
    </row>
    <row r="38858" spans="2:2">
      <c r="B38858" s="503"/>
    </row>
    <row r="38859" spans="2:2">
      <c r="B38859" s="503"/>
    </row>
    <row r="38860" spans="2:2">
      <c r="B38860" s="503"/>
    </row>
    <row r="38861" spans="2:2">
      <c r="B38861" s="503"/>
    </row>
    <row r="38862" spans="2:2">
      <c r="B38862" s="503"/>
    </row>
    <row r="38863" spans="2:2">
      <c r="B38863" s="503"/>
    </row>
    <row r="38864" spans="2:2">
      <c r="B38864" s="503"/>
    </row>
    <row r="38865" spans="2:2">
      <c r="B38865" s="503"/>
    </row>
    <row r="38866" spans="2:2">
      <c r="B38866" s="503"/>
    </row>
    <row r="38867" spans="2:2">
      <c r="B38867" s="503"/>
    </row>
    <row r="38868" spans="2:2">
      <c r="B38868" s="503"/>
    </row>
    <row r="38869" spans="2:2">
      <c r="B38869" s="503"/>
    </row>
    <row r="38870" spans="2:2">
      <c r="B38870" s="503"/>
    </row>
    <row r="38871" spans="2:2">
      <c r="B38871" s="503"/>
    </row>
    <row r="38872" spans="2:2">
      <c r="B38872" s="503"/>
    </row>
    <row r="38873" spans="2:2">
      <c r="B38873" s="503"/>
    </row>
    <row r="38874" spans="2:2">
      <c r="B38874" s="503"/>
    </row>
    <row r="38875" spans="2:2">
      <c r="B38875" s="503"/>
    </row>
    <row r="38876" spans="2:2">
      <c r="B38876" s="503"/>
    </row>
    <row r="38877" spans="2:2">
      <c r="B38877" s="503"/>
    </row>
    <row r="38878" spans="2:2">
      <c r="B38878" s="503"/>
    </row>
    <row r="38879" spans="2:2">
      <c r="B38879" s="503"/>
    </row>
    <row r="38880" spans="2:2">
      <c r="B38880" s="503"/>
    </row>
    <row r="38881" spans="2:2">
      <c r="B38881" s="503"/>
    </row>
    <row r="38882" spans="2:2">
      <c r="B38882" s="503"/>
    </row>
    <row r="38883" spans="2:2">
      <c r="B38883" s="503"/>
    </row>
    <row r="38884" spans="2:2">
      <c r="B38884" s="503"/>
    </row>
    <row r="38885" spans="2:2">
      <c r="B38885" s="503"/>
    </row>
    <row r="38886" spans="2:2">
      <c r="B38886" s="503"/>
    </row>
    <row r="38887" spans="2:2">
      <c r="B38887" s="503"/>
    </row>
    <row r="38888" spans="2:2">
      <c r="B38888" s="503"/>
    </row>
    <row r="38889" spans="2:2">
      <c r="B38889" s="503"/>
    </row>
    <row r="38890" spans="2:2">
      <c r="B38890" s="503"/>
    </row>
    <row r="38891" spans="2:2">
      <c r="B38891" s="503"/>
    </row>
    <row r="38892" spans="2:2">
      <c r="B38892" s="503"/>
    </row>
    <row r="38893" spans="2:2">
      <c r="B38893" s="503"/>
    </row>
    <row r="38894" spans="2:2">
      <c r="B38894" s="503"/>
    </row>
    <row r="38895" spans="2:2">
      <c r="B38895" s="503"/>
    </row>
    <row r="38896" spans="2:2">
      <c r="B38896" s="503"/>
    </row>
    <row r="38897" spans="2:2">
      <c r="B38897" s="503"/>
    </row>
    <row r="38898" spans="2:2">
      <c r="B38898" s="503"/>
    </row>
    <row r="38899" spans="2:2">
      <c r="B38899" s="503"/>
    </row>
    <row r="38900" spans="2:2">
      <c r="B38900" s="503"/>
    </row>
    <row r="38901" spans="2:2">
      <c r="B38901" s="503"/>
    </row>
    <row r="38902" spans="2:2">
      <c r="B38902" s="503"/>
    </row>
    <row r="38903" spans="2:2">
      <c r="B38903" s="503"/>
    </row>
    <row r="38904" spans="2:2">
      <c r="B38904" s="503"/>
    </row>
    <row r="38905" spans="2:2">
      <c r="B38905" s="503"/>
    </row>
    <row r="38906" spans="2:2">
      <c r="B38906" s="503"/>
    </row>
    <row r="38907" spans="2:2">
      <c r="B38907" s="503"/>
    </row>
    <row r="38908" spans="2:2">
      <c r="B38908" s="503"/>
    </row>
    <row r="38909" spans="2:2">
      <c r="B38909" s="503"/>
    </row>
    <row r="38910" spans="2:2">
      <c r="B38910" s="503"/>
    </row>
    <row r="38911" spans="2:2">
      <c r="B38911" s="503"/>
    </row>
    <row r="38912" spans="2:2">
      <c r="B38912" s="503"/>
    </row>
    <row r="38913" spans="2:2">
      <c r="B38913" s="503"/>
    </row>
    <row r="38914" spans="2:2">
      <c r="B38914" s="503"/>
    </row>
    <row r="38915" spans="2:2">
      <c r="B38915" s="503"/>
    </row>
    <row r="38916" spans="2:2">
      <c r="B38916" s="503"/>
    </row>
    <row r="38917" spans="2:2">
      <c r="B38917" s="503"/>
    </row>
    <row r="38918" spans="2:2">
      <c r="B38918" s="503"/>
    </row>
    <row r="38919" spans="2:2">
      <c r="B38919" s="503"/>
    </row>
    <row r="38920" spans="2:2">
      <c r="B38920" s="503"/>
    </row>
    <row r="38921" spans="2:2">
      <c r="B38921" s="503"/>
    </row>
    <row r="38922" spans="2:2">
      <c r="B38922" s="503"/>
    </row>
    <row r="38923" spans="2:2">
      <c r="B38923" s="503"/>
    </row>
    <row r="38924" spans="2:2">
      <c r="B38924" s="503"/>
    </row>
    <row r="38925" spans="2:2">
      <c r="B38925" s="503"/>
    </row>
    <row r="38926" spans="2:2">
      <c r="B38926" s="503"/>
    </row>
    <row r="38927" spans="2:2">
      <c r="B38927" s="503"/>
    </row>
    <row r="38928" spans="2:2">
      <c r="B38928" s="503"/>
    </row>
    <row r="38929" spans="2:2">
      <c r="B38929" s="503"/>
    </row>
    <row r="38930" spans="2:2">
      <c r="B38930" s="503"/>
    </row>
    <row r="38931" spans="2:2">
      <c r="B38931" s="503"/>
    </row>
    <row r="38932" spans="2:2">
      <c r="B38932" s="503"/>
    </row>
    <row r="38933" spans="2:2">
      <c r="B38933" s="503"/>
    </row>
    <row r="38934" spans="2:2">
      <c r="B38934" s="503"/>
    </row>
    <row r="38935" spans="2:2">
      <c r="B38935" s="503"/>
    </row>
    <row r="38936" spans="2:2">
      <c r="B38936" s="503"/>
    </row>
    <row r="38937" spans="2:2">
      <c r="B38937" s="503"/>
    </row>
    <row r="38938" spans="2:2">
      <c r="B38938" s="503"/>
    </row>
    <row r="38939" spans="2:2">
      <c r="B38939" s="503"/>
    </row>
    <row r="38940" spans="2:2">
      <c r="B38940" s="503"/>
    </row>
    <row r="38941" spans="2:2">
      <c r="B38941" s="503"/>
    </row>
    <row r="38942" spans="2:2">
      <c r="B38942" s="503"/>
    </row>
    <row r="38943" spans="2:2">
      <c r="B38943" s="503"/>
    </row>
    <row r="38944" spans="2:2">
      <c r="B38944" s="503"/>
    </row>
    <row r="38945" spans="2:2">
      <c r="B38945" s="503"/>
    </row>
    <row r="38946" spans="2:2">
      <c r="B38946" s="503"/>
    </row>
    <row r="38947" spans="2:2">
      <c r="B38947" s="503"/>
    </row>
    <row r="38948" spans="2:2">
      <c r="B38948" s="503"/>
    </row>
    <row r="38949" spans="2:2">
      <c r="B38949" s="503"/>
    </row>
    <row r="38950" spans="2:2">
      <c r="B38950" s="503"/>
    </row>
    <row r="38951" spans="2:2">
      <c r="B38951" s="503"/>
    </row>
    <row r="38952" spans="2:2">
      <c r="B38952" s="503"/>
    </row>
    <row r="38953" spans="2:2">
      <c r="B38953" s="503"/>
    </row>
    <row r="38954" spans="2:2">
      <c r="B38954" s="503"/>
    </row>
    <row r="38955" spans="2:2">
      <c r="B38955" s="503"/>
    </row>
    <row r="38956" spans="2:2">
      <c r="B38956" s="503"/>
    </row>
    <row r="38957" spans="2:2">
      <c r="B38957" s="503"/>
    </row>
    <row r="38958" spans="2:2">
      <c r="B38958" s="503"/>
    </row>
    <row r="38959" spans="2:2">
      <c r="B38959" s="503"/>
    </row>
    <row r="38960" spans="2:2">
      <c r="B38960" s="503"/>
    </row>
    <row r="38961" spans="2:2">
      <c r="B38961" s="503"/>
    </row>
    <row r="38962" spans="2:2">
      <c r="B38962" s="503"/>
    </row>
    <row r="38963" spans="2:2">
      <c r="B38963" s="503"/>
    </row>
    <row r="38964" spans="2:2">
      <c r="B38964" s="503"/>
    </row>
    <row r="38965" spans="2:2">
      <c r="B38965" s="503"/>
    </row>
    <row r="38966" spans="2:2">
      <c r="B38966" s="503"/>
    </row>
    <row r="38967" spans="2:2">
      <c r="B38967" s="503"/>
    </row>
    <row r="38968" spans="2:2">
      <c r="B38968" s="503"/>
    </row>
    <row r="38969" spans="2:2">
      <c r="B38969" s="503"/>
    </row>
    <row r="38970" spans="2:2">
      <c r="B38970" s="503"/>
    </row>
    <row r="38971" spans="2:2">
      <c r="B38971" s="503"/>
    </row>
    <row r="38972" spans="2:2">
      <c r="B38972" s="503"/>
    </row>
    <row r="38973" spans="2:2">
      <c r="B38973" s="503"/>
    </row>
    <row r="38974" spans="2:2">
      <c r="B38974" s="503"/>
    </row>
    <row r="38975" spans="2:2">
      <c r="B38975" s="503"/>
    </row>
    <row r="38976" spans="2:2">
      <c r="B38976" s="503"/>
    </row>
    <row r="38977" spans="2:2">
      <c r="B38977" s="503"/>
    </row>
    <row r="38978" spans="2:2">
      <c r="B38978" s="503"/>
    </row>
    <row r="38979" spans="2:2">
      <c r="B38979" s="503"/>
    </row>
    <row r="38980" spans="2:2">
      <c r="B38980" s="503"/>
    </row>
    <row r="38981" spans="2:2">
      <c r="B38981" s="503"/>
    </row>
    <row r="38982" spans="2:2">
      <c r="B38982" s="503"/>
    </row>
    <row r="38983" spans="2:2">
      <c r="B38983" s="503"/>
    </row>
    <row r="38984" spans="2:2">
      <c r="B38984" s="503"/>
    </row>
    <row r="38985" spans="2:2">
      <c r="B38985" s="503"/>
    </row>
    <row r="38986" spans="2:2">
      <c r="B38986" s="503"/>
    </row>
    <row r="38987" spans="2:2">
      <c r="B38987" s="503"/>
    </row>
    <row r="38988" spans="2:2">
      <c r="B38988" s="503"/>
    </row>
    <row r="38989" spans="2:2">
      <c r="B38989" s="503"/>
    </row>
    <row r="38990" spans="2:2">
      <c r="B38990" s="503"/>
    </row>
    <row r="38991" spans="2:2">
      <c r="B38991" s="503"/>
    </row>
    <row r="38992" spans="2:2">
      <c r="B38992" s="503"/>
    </row>
    <row r="38993" spans="2:2">
      <c r="B38993" s="503"/>
    </row>
    <row r="38994" spans="2:2">
      <c r="B38994" s="503"/>
    </row>
    <row r="38995" spans="2:2">
      <c r="B38995" s="503"/>
    </row>
    <row r="38996" spans="2:2">
      <c r="B38996" s="503"/>
    </row>
    <row r="38997" spans="2:2">
      <c r="B38997" s="503"/>
    </row>
    <row r="38998" spans="2:2">
      <c r="B38998" s="503"/>
    </row>
    <row r="38999" spans="2:2">
      <c r="B38999" s="503"/>
    </row>
    <row r="39000" spans="2:2">
      <c r="B39000" s="503"/>
    </row>
    <row r="39001" spans="2:2">
      <c r="B39001" s="503"/>
    </row>
    <row r="39002" spans="2:2">
      <c r="B39002" s="503"/>
    </row>
    <row r="39003" spans="2:2">
      <c r="B39003" s="503"/>
    </row>
    <row r="39004" spans="2:2">
      <c r="B39004" s="503"/>
    </row>
    <row r="39005" spans="2:2">
      <c r="B39005" s="503"/>
    </row>
    <row r="39006" spans="2:2">
      <c r="B39006" s="503"/>
    </row>
    <row r="39007" spans="2:2">
      <c r="B39007" s="503"/>
    </row>
    <row r="39008" spans="2:2">
      <c r="B39008" s="503"/>
    </row>
    <row r="39009" spans="2:2">
      <c r="B39009" s="503"/>
    </row>
    <row r="39010" spans="2:2">
      <c r="B39010" s="503"/>
    </row>
    <row r="39011" spans="2:2">
      <c r="B39011" s="503"/>
    </row>
    <row r="39012" spans="2:2">
      <c r="B39012" s="503"/>
    </row>
    <row r="39013" spans="2:2">
      <c r="B39013" s="503"/>
    </row>
    <row r="39014" spans="2:2">
      <c r="B39014" s="503"/>
    </row>
    <row r="39015" spans="2:2">
      <c r="B39015" s="503"/>
    </row>
    <row r="39016" spans="2:2">
      <c r="B39016" s="503"/>
    </row>
    <row r="39017" spans="2:2">
      <c r="B39017" s="503"/>
    </row>
    <row r="39018" spans="2:2">
      <c r="B39018" s="503"/>
    </row>
    <row r="39019" spans="2:2">
      <c r="B39019" s="503"/>
    </row>
    <row r="39020" spans="2:2">
      <c r="B39020" s="503"/>
    </row>
    <row r="39021" spans="2:2">
      <c r="B39021" s="503"/>
    </row>
    <row r="39022" spans="2:2">
      <c r="B39022" s="503"/>
    </row>
    <row r="39023" spans="2:2">
      <c r="B39023" s="503"/>
    </row>
    <row r="39024" spans="2:2">
      <c r="B39024" s="503"/>
    </row>
    <row r="39025" spans="2:2">
      <c r="B39025" s="503"/>
    </row>
    <row r="39026" spans="2:2">
      <c r="B39026" s="503"/>
    </row>
    <row r="39027" spans="2:2">
      <c r="B39027" s="503"/>
    </row>
    <row r="39028" spans="2:2">
      <c r="B39028" s="503"/>
    </row>
    <row r="39029" spans="2:2">
      <c r="B39029" s="503"/>
    </row>
    <row r="39030" spans="2:2">
      <c r="B39030" s="503"/>
    </row>
    <row r="39031" spans="2:2">
      <c r="B39031" s="503"/>
    </row>
    <row r="39032" spans="2:2">
      <c r="B39032" s="503"/>
    </row>
    <row r="39033" spans="2:2">
      <c r="B39033" s="503"/>
    </row>
    <row r="39034" spans="2:2">
      <c r="B39034" s="503"/>
    </row>
    <row r="39035" spans="2:2">
      <c r="B39035" s="503"/>
    </row>
    <row r="39036" spans="2:2">
      <c r="B39036" s="503"/>
    </row>
    <row r="39037" spans="2:2">
      <c r="B39037" s="503"/>
    </row>
    <row r="39038" spans="2:2">
      <c r="B39038" s="503"/>
    </row>
    <row r="39039" spans="2:2">
      <c r="B39039" s="503"/>
    </row>
    <row r="39040" spans="2:2">
      <c r="B39040" s="503"/>
    </row>
    <row r="39041" spans="2:2">
      <c r="B39041" s="503"/>
    </row>
    <row r="39042" spans="2:2">
      <c r="B39042" s="503"/>
    </row>
    <row r="39043" spans="2:2">
      <c r="B39043" s="503"/>
    </row>
    <row r="39044" spans="2:2">
      <c r="B39044" s="503"/>
    </row>
    <row r="39045" spans="2:2">
      <c r="B39045" s="503"/>
    </row>
    <row r="39046" spans="2:2">
      <c r="B39046" s="503"/>
    </row>
    <row r="39047" spans="2:2">
      <c r="B39047" s="503"/>
    </row>
    <row r="39048" spans="2:2">
      <c r="B39048" s="503"/>
    </row>
    <row r="39049" spans="2:2">
      <c r="B39049" s="503"/>
    </row>
    <row r="39050" spans="2:2">
      <c r="B39050" s="503"/>
    </row>
    <row r="39051" spans="2:2">
      <c r="B39051" s="503"/>
    </row>
    <row r="39052" spans="2:2">
      <c r="B39052" s="503"/>
    </row>
    <row r="39053" spans="2:2">
      <c r="B39053" s="503"/>
    </row>
    <row r="39054" spans="2:2">
      <c r="B39054" s="503"/>
    </row>
    <row r="39055" spans="2:2">
      <c r="B39055" s="503"/>
    </row>
    <row r="39056" spans="2:2">
      <c r="B39056" s="503"/>
    </row>
    <row r="39057" spans="2:2">
      <c r="B39057" s="503"/>
    </row>
    <row r="39058" spans="2:2">
      <c r="B39058" s="503"/>
    </row>
    <row r="39059" spans="2:2">
      <c r="B39059" s="503"/>
    </row>
    <row r="39060" spans="2:2">
      <c r="B39060" s="503"/>
    </row>
    <row r="39061" spans="2:2">
      <c r="B39061" s="503"/>
    </row>
    <row r="39062" spans="2:2">
      <c r="B39062" s="503"/>
    </row>
    <row r="39063" spans="2:2">
      <c r="B39063" s="503"/>
    </row>
    <row r="39064" spans="2:2">
      <c r="B39064" s="503"/>
    </row>
    <row r="39065" spans="2:2">
      <c r="B39065" s="503"/>
    </row>
    <row r="39066" spans="2:2">
      <c r="B39066" s="503"/>
    </row>
    <row r="39067" spans="2:2">
      <c r="B39067" s="503"/>
    </row>
    <row r="39068" spans="2:2">
      <c r="B39068" s="503"/>
    </row>
    <row r="39069" spans="2:2">
      <c r="B39069" s="503"/>
    </row>
    <row r="39070" spans="2:2">
      <c r="B39070" s="503"/>
    </row>
    <row r="39071" spans="2:2">
      <c r="B39071" s="503"/>
    </row>
    <row r="39072" spans="2:2">
      <c r="B39072" s="503"/>
    </row>
    <row r="39073" spans="2:2">
      <c r="B39073" s="503"/>
    </row>
    <row r="39074" spans="2:2">
      <c r="B39074" s="503"/>
    </row>
    <row r="39075" spans="2:2">
      <c r="B39075" s="503"/>
    </row>
    <row r="39076" spans="2:2">
      <c r="B39076" s="503"/>
    </row>
    <row r="39077" spans="2:2">
      <c r="B39077" s="503"/>
    </row>
    <row r="39078" spans="2:2">
      <c r="B39078" s="503"/>
    </row>
    <row r="39079" spans="2:2">
      <c r="B39079" s="503"/>
    </row>
    <row r="39080" spans="2:2">
      <c r="B39080" s="503"/>
    </row>
    <row r="39081" spans="2:2">
      <c r="B39081" s="503"/>
    </row>
    <row r="39082" spans="2:2">
      <c r="B39082" s="503"/>
    </row>
    <row r="39083" spans="2:2">
      <c r="B39083" s="503"/>
    </row>
    <row r="39084" spans="2:2">
      <c r="B39084" s="503"/>
    </row>
    <row r="39085" spans="2:2">
      <c r="B39085" s="503"/>
    </row>
    <row r="39086" spans="2:2">
      <c r="B39086" s="503"/>
    </row>
    <row r="39087" spans="2:2">
      <c r="B39087" s="503"/>
    </row>
    <row r="39088" spans="2:2">
      <c r="B39088" s="503"/>
    </row>
    <row r="39089" spans="2:2">
      <c r="B39089" s="503"/>
    </row>
    <row r="39090" spans="2:2">
      <c r="B39090" s="503"/>
    </row>
    <row r="39091" spans="2:2">
      <c r="B39091" s="503"/>
    </row>
    <row r="39092" spans="2:2">
      <c r="B39092" s="503"/>
    </row>
    <row r="39093" spans="2:2">
      <c r="B39093" s="503"/>
    </row>
    <row r="39094" spans="2:2">
      <c r="B39094" s="503"/>
    </row>
    <row r="39095" spans="2:2">
      <c r="B39095" s="503"/>
    </row>
    <row r="39096" spans="2:2">
      <c r="B39096" s="503"/>
    </row>
    <row r="39097" spans="2:2">
      <c r="B39097" s="503"/>
    </row>
    <row r="39098" spans="2:2">
      <c r="B39098" s="503"/>
    </row>
    <row r="39099" spans="2:2">
      <c r="B39099" s="503"/>
    </row>
    <row r="39100" spans="2:2">
      <c r="B39100" s="503"/>
    </row>
    <row r="39101" spans="2:2">
      <c r="B39101" s="503"/>
    </row>
    <row r="39102" spans="2:2">
      <c r="B39102" s="503"/>
    </row>
    <row r="39103" spans="2:2">
      <c r="B39103" s="503"/>
    </row>
    <row r="39104" spans="2:2">
      <c r="B39104" s="503"/>
    </row>
    <row r="39105" spans="2:2">
      <c r="B39105" s="503"/>
    </row>
    <row r="39106" spans="2:2">
      <c r="B39106" s="503"/>
    </row>
    <row r="39107" spans="2:2">
      <c r="B39107" s="503"/>
    </row>
    <row r="39108" spans="2:2">
      <c r="B39108" s="503"/>
    </row>
    <row r="39109" spans="2:2">
      <c r="B39109" s="503"/>
    </row>
    <row r="39110" spans="2:2">
      <c r="B39110" s="503"/>
    </row>
    <row r="39111" spans="2:2">
      <c r="B39111" s="503"/>
    </row>
    <row r="39112" spans="2:2">
      <c r="B39112" s="503"/>
    </row>
    <row r="39113" spans="2:2">
      <c r="B39113" s="503"/>
    </row>
    <row r="39114" spans="2:2">
      <c r="B39114" s="503"/>
    </row>
    <row r="39115" spans="2:2">
      <c r="B39115" s="503"/>
    </row>
    <row r="39116" spans="2:2">
      <c r="B39116" s="503"/>
    </row>
    <row r="39117" spans="2:2">
      <c r="B39117" s="503"/>
    </row>
    <row r="39118" spans="2:2">
      <c r="B39118" s="503"/>
    </row>
    <row r="39119" spans="2:2">
      <c r="B39119" s="503"/>
    </row>
    <row r="39120" spans="2:2">
      <c r="B39120" s="503"/>
    </row>
    <row r="39121" spans="2:2">
      <c r="B39121" s="503"/>
    </row>
    <row r="39122" spans="2:2">
      <c r="B39122" s="503"/>
    </row>
    <row r="39123" spans="2:2">
      <c r="B39123" s="503"/>
    </row>
    <row r="39124" spans="2:2">
      <c r="B39124" s="503"/>
    </row>
    <row r="39125" spans="2:2">
      <c r="B39125" s="503"/>
    </row>
    <row r="39126" spans="2:2">
      <c r="B39126" s="503"/>
    </row>
    <row r="39127" spans="2:2">
      <c r="B39127" s="503"/>
    </row>
    <row r="39128" spans="2:2">
      <c r="B39128" s="503"/>
    </row>
    <row r="39129" spans="2:2">
      <c r="B39129" s="503"/>
    </row>
    <row r="39130" spans="2:2">
      <c r="B39130" s="503"/>
    </row>
    <row r="39131" spans="2:2">
      <c r="B39131" s="503"/>
    </row>
    <row r="39132" spans="2:2">
      <c r="B39132" s="503"/>
    </row>
    <row r="39133" spans="2:2">
      <c r="B39133" s="503"/>
    </row>
    <row r="39134" spans="2:2">
      <c r="B39134" s="503"/>
    </row>
    <row r="39135" spans="2:2">
      <c r="B39135" s="503"/>
    </row>
    <row r="39136" spans="2:2">
      <c r="B39136" s="503"/>
    </row>
    <row r="39137" spans="2:2">
      <c r="B39137" s="503"/>
    </row>
    <row r="39138" spans="2:2">
      <c r="B39138" s="503"/>
    </row>
    <row r="39139" spans="2:2">
      <c r="B39139" s="503"/>
    </row>
    <row r="39140" spans="2:2">
      <c r="B39140" s="503"/>
    </row>
    <row r="39141" spans="2:2">
      <c r="B39141" s="503"/>
    </row>
    <row r="39142" spans="2:2">
      <c r="B39142" s="503"/>
    </row>
    <row r="39143" spans="2:2">
      <c r="B39143" s="503"/>
    </row>
    <row r="39144" spans="2:2">
      <c r="B39144" s="503"/>
    </row>
    <row r="39145" spans="2:2">
      <c r="B39145" s="503"/>
    </row>
    <row r="39146" spans="2:2">
      <c r="B39146" s="503"/>
    </row>
    <row r="39147" spans="2:2">
      <c r="B39147" s="503"/>
    </row>
    <row r="39148" spans="2:2">
      <c r="B39148" s="503"/>
    </row>
    <row r="39149" spans="2:2">
      <c r="B39149" s="503"/>
    </row>
    <row r="39150" spans="2:2">
      <c r="B39150" s="503"/>
    </row>
    <row r="39151" spans="2:2">
      <c r="B39151" s="503"/>
    </row>
    <row r="39152" spans="2:2">
      <c r="B39152" s="503"/>
    </row>
    <row r="39153" spans="2:2">
      <c r="B39153" s="503"/>
    </row>
    <row r="39154" spans="2:2">
      <c r="B39154" s="503"/>
    </row>
    <row r="39155" spans="2:2">
      <c r="B39155" s="503"/>
    </row>
    <row r="39156" spans="2:2">
      <c r="B39156" s="503"/>
    </row>
    <row r="39157" spans="2:2">
      <c r="B39157" s="503"/>
    </row>
    <row r="39158" spans="2:2">
      <c r="B39158" s="503"/>
    </row>
    <row r="39159" spans="2:2">
      <c r="B39159" s="503"/>
    </row>
    <row r="39160" spans="2:2">
      <c r="B39160" s="503"/>
    </row>
    <row r="39161" spans="2:2">
      <c r="B39161" s="503"/>
    </row>
    <row r="39162" spans="2:2">
      <c r="B39162" s="503"/>
    </row>
    <row r="39163" spans="2:2">
      <c r="B39163" s="503"/>
    </row>
    <row r="39164" spans="2:2">
      <c r="B39164" s="503"/>
    </row>
    <row r="39165" spans="2:2">
      <c r="B39165" s="503"/>
    </row>
    <row r="39166" spans="2:2">
      <c r="B39166" s="503"/>
    </row>
    <row r="39167" spans="2:2">
      <c r="B39167" s="503"/>
    </row>
    <row r="39168" spans="2:2">
      <c r="B39168" s="503"/>
    </row>
    <row r="39169" spans="2:2">
      <c r="B39169" s="503"/>
    </row>
    <row r="39170" spans="2:2">
      <c r="B39170" s="503"/>
    </row>
    <row r="39171" spans="2:2">
      <c r="B39171" s="503"/>
    </row>
    <row r="39172" spans="2:2">
      <c r="B39172" s="503"/>
    </row>
    <row r="39173" spans="2:2">
      <c r="B39173" s="503"/>
    </row>
    <row r="39174" spans="2:2">
      <c r="B39174" s="503"/>
    </row>
    <row r="39175" spans="2:2">
      <c r="B39175" s="503"/>
    </row>
    <row r="39176" spans="2:2">
      <c r="B39176" s="503"/>
    </row>
    <row r="39177" spans="2:2">
      <c r="B39177" s="503"/>
    </row>
    <row r="39178" spans="2:2">
      <c r="B39178" s="503"/>
    </row>
    <row r="39179" spans="2:2">
      <c r="B39179" s="503"/>
    </row>
    <row r="39180" spans="2:2">
      <c r="B39180" s="503"/>
    </row>
    <row r="39181" spans="2:2">
      <c r="B39181" s="503"/>
    </row>
    <row r="39182" spans="2:2">
      <c r="B39182" s="503"/>
    </row>
    <row r="39183" spans="2:2">
      <c r="B39183" s="503"/>
    </row>
    <row r="39184" spans="2:2">
      <c r="B39184" s="503"/>
    </row>
    <row r="39185" spans="2:2">
      <c r="B39185" s="503"/>
    </row>
    <row r="39186" spans="2:2">
      <c r="B39186" s="503"/>
    </row>
    <row r="39187" spans="2:2">
      <c r="B39187" s="503"/>
    </row>
    <row r="39188" spans="2:2">
      <c r="B39188" s="503"/>
    </row>
    <row r="39189" spans="2:2">
      <c r="B39189" s="503"/>
    </row>
    <row r="39190" spans="2:2">
      <c r="B39190" s="503"/>
    </row>
    <row r="39191" spans="2:2">
      <c r="B39191" s="503"/>
    </row>
    <row r="39192" spans="2:2">
      <c r="B39192" s="503"/>
    </row>
    <row r="39193" spans="2:2">
      <c r="B39193" s="503"/>
    </row>
    <row r="39194" spans="2:2">
      <c r="B39194" s="503"/>
    </row>
    <row r="39195" spans="2:2">
      <c r="B39195" s="503"/>
    </row>
    <row r="39196" spans="2:2">
      <c r="B39196" s="503"/>
    </row>
    <row r="39197" spans="2:2">
      <c r="B39197" s="503"/>
    </row>
    <row r="39198" spans="2:2">
      <c r="B39198" s="503"/>
    </row>
    <row r="39199" spans="2:2">
      <c r="B39199" s="503"/>
    </row>
    <row r="39200" spans="2:2">
      <c r="B39200" s="503"/>
    </row>
    <row r="39201" spans="2:2">
      <c r="B39201" s="503"/>
    </row>
    <row r="39202" spans="2:2">
      <c r="B39202" s="503"/>
    </row>
    <row r="39203" spans="2:2">
      <c r="B39203" s="503"/>
    </row>
    <row r="39204" spans="2:2">
      <c r="B39204" s="503"/>
    </row>
    <row r="39205" spans="2:2">
      <c r="B39205" s="503"/>
    </row>
    <row r="39206" spans="2:2">
      <c r="B39206" s="503"/>
    </row>
    <row r="39207" spans="2:2">
      <c r="B39207" s="503"/>
    </row>
    <row r="39208" spans="2:2">
      <c r="B39208" s="503"/>
    </row>
    <row r="39209" spans="2:2">
      <c r="B39209" s="503"/>
    </row>
    <row r="39210" spans="2:2">
      <c r="B39210" s="503"/>
    </row>
    <row r="39211" spans="2:2">
      <c r="B39211" s="503"/>
    </row>
    <row r="39212" spans="2:2">
      <c r="B39212" s="503"/>
    </row>
    <row r="39213" spans="2:2">
      <c r="B39213" s="503"/>
    </row>
    <row r="39214" spans="2:2">
      <c r="B39214" s="503"/>
    </row>
    <row r="39215" spans="2:2">
      <c r="B39215" s="503"/>
    </row>
    <row r="39216" spans="2:2">
      <c r="B39216" s="503"/>
    </row>
    <row r="39217" spans="2:2">
      <c r="B39217" s="503"/>
    </row>
    <row r="39218" spans="2:2">
      <c r="B39218" s="503"/>
    </row>
    <row r="39219" spans="2:2">
      <c r="B39219" s="503"/>
    </row>
    <row r="39220" spans="2:2">
      <c r="B39220" s="503"/>
    </row>
    <row r="39221" spans="2:2">
      <c r="B39221" s="503"/>
    </row>
    <row r="39222" spans="2:2">
      <c r="B39222" s="503"/>
    </row>
    <row r="39223" spans="2:2">
      <c r="B39223" s="503"/>
    </row>
    <row r="39224" spans="2:2">
      <c r="B39224" s="503"/>
    </row>
    <row r="39225" spans="2:2">
      <c r="B39225" s="503"/>
    </row>
    <row r="39226" spans="2:2">
      <c r="B39226" s="503"/>
    </row>
    <row r="39227" spans="2:2">
      <c r="B39227" s="503"/>
    </row>
    <row r="39228" spans="2:2">
      <c r="B39228" s="503"/>
    </row>
    <row r="39229" spans="2:2">
      <c r="B39229" s="503"/>
    </row>
    <row r="39230" spans="2:2">
      <c r="B39230" s="503"/>
    </row>
    <row r="39231" spans="2:2">
      <c r="B39231" s="503"/>
    </row>
    <row r="39232" spans="2:2">
      <c r="B39232" s="503"/>
    </row>
    <row r="39233" spans="2:2">
      <c r="B39233" s="503"/>
    </row>
    <row r="39234" spans="2:2">
      <c r="B39234" s="503"/>
    </row>
    <row r="39235" spans="2:2">
      <c r="B39235" s="503"/>
    </row>
    <row r="39236" spans="2:2">
      <c r="B39236" s="503"/>
    </row>
    <row r="39237" spans="2:2">
      <c r="B39237" s="503"/>
    </row>
    <row r="39238" spans="2:2">
      <c r="B39238" s="503"/>
    </row>
    <row r="39239" spans="2:2">
      <c r="B39239" s="503"/>
    </row>
    <row r="39240" spans="2:2">
      <c r="B39240" s="503"/>
    </row>
    <row r="39241" spans="2:2">
      <c r="B39241" s="503"/>
    </row>
    <row r="39242" spans="2:2">
      <c r="B39242" s="503"/>
    </row>
    <row r="39243" spans="2:2">
      <c r="B39243" s="503"/>
    </row>
    <row r="39244" spans="2:2">
      <c r="B39244" s="503"/>
    </row>
    <row r="39245" spans="2:2">
      <c r="B39245" s="503"/>
    </row>
    <row r="39246" spans="2:2">
      <c r="B39246" s="503"/>
    </row>
    <row r="39247" spans="2:2">
      <c r="B39247" s="503"/>
    </row>
    <row r="39248" spans="2:2">
      <c r="B39248" s="503"/>
    </row>
    <row r="39249" spans="2:2">
      <c r="B39249" s="503"/>
    </row>
    <row r="39250" spans="2:2">
      <c r="B39250" s="503"/>
    </row>
    <row r="39251" spans="2:2">
      <c r="B39251" s="503"/>
    </row>
    <row r="39252" spans="2:2">
      <c r="B39252" s="503"/>
    </row>
    <row r="39253" spans="2:2">
      <c r="B39253" s="503"/>
    </row>
    <row r="39254" spans="2:2">
      <c r="B39254" s="503"/>
    </row>
    <row r="39255" spans="2:2">
      <c r="B39255" s="503"/>
    </row>
    <row r="39256" spans="2:2">
      <c r="B39256" s="503"/>
    </row>
    <row r="39257" spans="2:2">
      <c r="B39257" s="503"/>
    </row>
    <row r="39258" spans="2:2">
      <c r="B39258" s="503"/>
    </row>
    <row r="39259" spans="2:2">
      <c r="B39259" s="503"/>
    </row>
    <row r="39260" spans="2:2">
      <c r="B39260" s="503"/>
    </row>
    <row r="39261" spans="2:2">
      <c r="B39261" s="503"/>
    </row>
    <row r="39262" spans="2:2">
      <c r="B39262" s="503"/>
    </row>
    <row r="39263" spans="2:2">
      <c r="B39263" s="503"/>
    </row>
    <row r="39264" spans="2:2">
      <c r="B39264" s="503"/>
    </row>
    <row r="39265" spans="2:2">
      <c r="B39265" s="503"/>
    </row>
    <row r="39266" spans="2:2">
      <c r="B39266" s="503"/>
    </row>
    <row r="39267" spans="2:2">
      <c r="B39267" s="503"/>
    </row>
    <row r="39268" spans="2:2">
      <c r="B39268" s="503"/>
    </row>
    <row r="39269" spans="2:2">
      <c r="B39269" s="503"/>
    </row>
    <row r="39270" spans="2:2">
      <c r="B39270" s="503"/>
    </row>
    <row r="39271" spans="2:2">
      <c r="B39271" s="503"/>
    </row>
    <row r="39272" spans="2:2">
      <c r="B39272" s="503"/>
    </row>
    <row r="39273" spans="2:2">
      <c r="B39273" s="503"/>
    </row>
    <row r="39274" spans="2:2">
      <c r="B39274" s="503"/>
    </row>
    <row r="39275" spans="2:2">
      <c r="B39275" s="503"/>
    </row>
    <row r="39276" spans="2:2">
      <c r="B39276" s="503"/>
    </row>
    <row r="39277" spans="2:2">
      <c r="B39277" s="503"/>
    </row>
    <row r="39278" spans="2:2">
      <c r="B39278" s="503"/>
    </row>
    <row r="39279" spans="2:2">
      <c r="B39279" s="503"/>
    </row>
    <row r="39280" spans="2:2">
      <c r="B39280" s="503"/>
    </row>
    <row r="39281" spans="2:2">
      <c r="B39281" s="503"/>
    </row>
    <row r="39282" spans="2:2">
      <c r="B39282" s="503"/>
    </row>
    <row r="39283" spans="2:2">
      <c r="B39283" s="503"/>
    </row>
    <row r="39284" spans="2:2">
      <c r="B39284" s="503"/>
    </row>
    <row r="39285" spans="2:2">
      <c r="B39285" s="503"/>
    </row>
    <row r="39286" spans="2:2">
      <c r="B39286" s="503"/>
    </row>
    <row r="39287" spans="2:2">
      <c r="B39287" s="503"/>
    </row>
    <row r="39288" spans="2:2">
      <c r="B39288" s="503"/>
    </row>
    <row r="39289" spans="2:2">
      <c r="B39289" s="503"/>
    </row>
    <row r="39290" spans="2:2">
      <c r="B39290" s="503"/>
    </row>
    <row r="39291" spans="2:2">
      <c r="B39291" s="503"/>
    </row>
    <row r="39292" spans="2:2">
      <c r="B39292" s="503"/>
    </row>
    <row r="39293" spans="2:2">
      <c r="B39293" s="503"/>
    </row>
    <row r="39294" spans="2:2">
      <c r="B39294" s="503"/>
    </row>
    <row r="39295" spans="2:2">
      <c r="B39295" s="503"/>
    </row>
    <row r="39296" spans="2:2">
      <c r="B39296" s="503"/>
    </row>
    <row r="39297" spans="2:2">
      <c r="B39297" s="503"/>
    </row>
    <row r="39298" spans="2:2">
      <c r="B39298" s="503"/>
    </row>
    <row r="39299" spans="2:2">
      <c r="B39299" s="503"/>
    </row>
    <row r="39300" spans="2:2">
      <c r="B39300" s="503"/>
    </row>
    <row r="39301" spans="2:2">
      <c r="B39301" s="503"/>
    </row>
    <row r="39302" spans="2:2">
      <c r="B39302" s="503"/>
    </row>
    <row r="39303" spans="2:2">
      <c r="B39303" s="503"/>
    </row>
    <row r="39304" spans="2:2">
      <c r="B39304" s="503"/>
    </row>
    <row r="39305" spans="2:2">
      <c r="B39305" s="503"/>
    </row>
    <row r="39306" spans="2:2">
      <c r="B39306" s="503"/>
    </row>
    <row r="39307" spans="2:2">
      <c r="B39307" s="503"/>
    </row>
    <row r="39308" spans="2:2">
      <c r="B39308" s="503"/>
    </row>
    <row r="39309" spans="2:2">
      <c r="B39309" s="503"/>
    </row>
    <row r="39310" spans="2:2">
      <c r="B39310" s="503"/>
    </row>
    <row r="39311" spans="2:2">
      <c r="B39311" s="503"/>
    </row>
    <row r="39312" spans="2:2">
      <c r="B39312" s="503"/>
    </row>
    <row r="39313" spans="2:2">
      <c r="B39313" s="503"/>
    </row>
    <row r="39314" spans="2:2">
      <c r="B39314" s="503"/>
    </row>
    <row r="39315" spans="2:2">
      <c r="B39315" s="503"/>
    </row>
    <row r="39316" spans="2:2">
      <c r="B39316" s="503"/>
    </row>
    <row r="39317" spans="2:2">
      <c r="B39317" s="503"/>
    </row>
    <row r="39318" spans="2:2">
      <c r="B39318" s="503"/>
    </row>
    <row r="39319" spans="2:2">
      <c r="B39319" s="503"/>
    </row>
    <row r="39320" spans="2:2">
      <c r="B39320" s="503"/>
    </row>
    <row r="39321" spans="2:2">
      <c r="B39321" s="503"/>
    </row>
    <row r="39322" spans="2:2">
      <c r="B39322" s="503"/>
    </row>
    <row r="39323" spans="2:2">
      <c r="B39323" s="503"/>
    </row>
    <row r="39324" spans="2:2">
      <c r="B39324" s="503"/>
    </row>
    <row r="39325" spans="2:2">
      <c r="B39325" s="503"/>
    </row>
    <row r="39326" spans="2:2">
      <c r="B39326" s="503"/>
    </row>
    <row r="39327" spans="2:2">
      <c r="B39327" s="503"/>
    </row>
    <row r="39328" spans="2:2">
      <c r="B39328" s="503"/>
    </row>
    <row r="39329" spans="2:2">
      <c r="B39329" s="503"/>
    </row>
    <row r="39330" spans="2:2">
      <c r="B39330" s="503"/>
    </row>
    <row r="39331" spans="2:2">
      <c r="B39331" s="503"/>
    </row>
    <row r="39332" spans="2:2">
      <c r="B39332" s="503"/>
    </row>
    <row r="39333" spans="2:2">
      <c r="B39333" s="503"/>
    </row>
    <row r="39334" spans="2:2">
      <c r="B39334" s="503"/>
    </row>
    <row r="39335" spans="2:2">
      <c r="B39335" s="503"/>
    </row>
    <row r="39336" spans="2:2">
      <c r="B39336" s="503"/>
    </row>
    <row r="39337" spans="2:2">
      <c r="B39337" s="503"/>
    </row>
    <row r="39338" spans="2:2">
      <c r="B39338" s="503"/>
    </row>
    <row r="39339" spans="2:2">
      <c r="B39339" s="503"/>
    </row>
    <row r="39340" spans="2:2">
      <c r="B39340" s="503"/>
    </row>
    <row r="39341" spans="2:2">
      <c r="B39341" s="503"/>
    </row>
    <row r="39342" spans="2:2">
      <c r="B39342" s="503"/>
    </row>
    <row r="39343" spans="2:2">
      <c r="B39343" s="503"/>
    </row>
    <row r="39344" spans="2:2">
      <c r="B39344" s="503"/>
    </row>
    <row r="39345" spans="2:2">
      <c r="B39345" s="503"/>
    </row>
    <row r="39346" spans="2:2">
      <c r="B39346" s="503"/>
    </row>
    <row r="39347" spans="2:2">
      <c r="B39347" s="503"/>
    </row>
    <row r="39348" spans="2:2">
      <c r="B39348" s="503"/>
    </row>
    <row r="39349" spans="2:2">
      <c r="B39349" s="503"/>
    </row>
    <row r="39350" spans="2:2">
      <c r="B39350" s="503"/>
    </row>
    <row r="39351" spans="2:2">
      <c r="B39351" s="503"/>
    </row>
    <row r="39352" spans="2:2">
      <c r="B39352" s="503"/>
    </row>
    <row r="39353" spans="2:2">
      <c r="B39353" s="503"/>
    </row>
    <row r="39354" spans="2:2">
      <c r="B39354" s="503"/>
    </row>
    <row r="39355" spans="2:2">
      <c r="B39355" s="503"/>
    </row>
    <row r="39356" spans="2:2">
      <c r="B39356" s="503"/>
    </row>
    <row r="39357" spans="2:2">
      <c r="B39357" s="503"/>
    </row>
    <row r="39358" spans="2:2">
      <c r="B39358" s="503"/>
    </row>
    <row r="39359" spans="2:2">
      <c r="B39359" s="503"/>
    </row>
    <row r="39360" spans="2:2">
      <c r="B39360" s="503"/>
    </row>
    <row r="39361" spans="2:2">
      <c r="B39361" s="503"/>
    </row>
    <row r="39362" spans="2:2">
      <c r="B39362" s="503"/>
    </row>
    <row r="39363" spans="2:2">
      <c r="B39363" s="503"/>
    </row>
    <row r="39364" spans="2:2">
      <c r="B39364" s="503"/>
    </row>
    <row r="39365" spans="2:2">
      <c r="B39365" s="503"/>
    </row>
    <row r="39366" spans="2:2">
      <c r="B39366" s="503"/>
    </row>
    <row r="39367" spans="2:2">
      <c r="B39367" s="503"/>
    </row>
    <row r="39368" spans="2:2">
      <c r="B39368" s="503"/>
    </row>
    <row r="39369" spans="2:2">
      <c r="B39369" s="503"/>
    </row>
    <row r="39370" spans="2:2">
      <c r="B39370" s="503"/>
    </row>
    <row r="39371" spans="2:2">
      <c r="B39371" s="503"/>
    </row>
    <row r="39372" spans="2:2">
      <c r="B39372" s="503"/>
    </row>
    <row r="39373" spans="2:2">
      <c r="B39373" s="503"/>
    </row>
    <row r="39374" spans="2:2">
      <c r="B39374" s="503"/>
    </row>
    <row r="39375" spans="2:2">
      <c r="B39375" s="503"/>
    </row>
    <row r="39376" spans="2:2">
      <c r="B39376" s="503"/>
    </row>
    <row r="39377" spans="2:2">
      <c r="B39377" s="503"/>
    </row>
    <row r="39378" spans="2:2">
      <c r="B39378" s="503"/>
    </row>
    <row r="39379" spans="2:2">
      <c r="B39379" s="503"/>
    </row>
    <row r="39380" spans="2:2">
      <c r="B39380" s="503"/>
    </row>
    <row r="39381" spans="2:2">
      <c r="B39381" s="503"/>
    </row>
    <row r="39382" spans="2:2">
      <c r="B39382" s="503"/>
    </row>
    <row r="39383" spans="2:2">
      <c r="B39383" s="503"/>
    </row>
    <row r="39384" spans="2:2">
      <c r="B39384" s="503"/>
    </row>
    <row r="39385" spans="2:2">
      <c r="B39385" s="503"/>
    </row>
    <row r="39386" spans="2:2">
      <c r="B39386" s="503"/>
    </row>
    <row r="39387" spans="2:2">
      <c r="B39387" s="503"/>
    </row>
    <row r="39388" spans="2:2">
      <c r="B39388" s="503"/>
    </row>
    <row r="39389" spans="2:2">
      <c r="B39389" s="503"/>
    </row>
    <row r="39390" spans="2:2">
      <c r="B39390" s="503"/>
    </row>
    <row r="39391" spans="2:2">
      <c r="B39391" s="503"/>
    </row>
    <row r="39392" spans="2:2">
      <c r="B39392" s="503"/>
    </row>
    <row r="39393" spans="2:2">
      <c r="B39393" s="503"/>
    </row>
    <row r="39394" spans="2:2">
      <c r="B39394" s="503"/>
    </row>
    <row r="39395" spans="2:2">
      <c r="B39395" s="503"/>
    </row>
    <row r="39396" spans="2:2">
      <c r="B39396" s="503"/>
    </row>
    <row r="39397" spans="2:2">
      <c r="B39397" s="503"/>
    </row>
    <row r="39398" spans="2:2">
      <c r="B39398" s="503"/>
    </row>
    <row r="39399" spans="2:2">
      <c r="B39399" s="503"/>
    </row>
    <row r="39400" spans="2:2">
      <c r="B39400" s="503"/>
    </row>
    <row r="39401" spans="2:2">
      <c r="B39401" s="503"/>
    </row>
    <row r="39402" spans="2:2">
      <c r="B39402" s="503"/>
    </row>
    <row r="39403" spans="2:2">
      <c r="B39403" s="503"/>
    </row>
    <row r="39404" spans="2:2">
      <c r="B39404" s="503"/>
    </row>
    <row r="39405" spans="2:2">
      <c r="B39405" s="503"/>
    </row>
    <row r="39406" spans="2:2">
      <c r="B39406" s="503"/>
    </row>
    <row r="39407" spans="2:2">
      <c r="B39407" s="503"/>
    </row>
    <row r="39408" spans="2:2">
      <c r="B39408" s="503"/>
    </row>
    <row r="39409" spans="2:2">
      <c r="B39409" s="503"/>
    </row>
    <row r="39410" spans="2:2">
      <c r="B39410" s="503"/>
    </row>
    <row r="39411" spans="2:2">
      <c r="B39411" s="503"/>
    </row>
    <row r="39412" spans="2:2">
      <c r="B39412" s="503"/>
    </row>
    <row r="39413" spans="2:2">
      <c r="B39413" s="503"/>
    </row>
    <row r="39414" spans="2:2">
      <c r="B39414" s="503"/>
    </row>
    <row r="39415" spans="2:2">
      <c r="B39415" s="503"/>
    </row>
    <row r="39416" spans="2:2">
      <c r="B39416" s="503"/>
    </row>
    <row r="39417" spans="2:2">
      <c r="B39417" s="503"/>
    </row>
    <row r="39418" spans="2:2">
      <c r="B39418" s="503"/>
    </row>
    <row r="39419" spans="2:2">
      <c r="B39419" s="503"/>
    </row>
    <row r="39420" spans="2:2">
      <c r="B39420" s="503"/>
    </row>
    <row r="39421" spans="2:2">
      <c r="B39421" s="503"/>
    </row>
    <row r="39422" spans="2:2">
      <c r="B39422" s="503"/>
    </row>
    <row r="39423" spans="2:2">
      <c r="B39423" s="503"/>
    </row>
    <row r="39424" spans="2:2">
      <c r="B39424" s="503"/>
    </row>
    <row r="39425" spans="2:2">
      <c r="B39425" s="503"/>
    </row>
    <row r="39426" spans="2:2">
      <c r="B39426" s="503"/>
    </row>
    <row r="39427" spans="2:2">
      <c r="B39427" s="503"/>
    </row>
    <row r="39428" spans="2:2">
      <c r="B39428" s="503"/>
    </row>
    <row r="39429" spans="2:2">
      <c r="B39429" s="503"/>
    </row>
    <row r="39430" spans="2:2">
      <c r="B39430" s="503"/>
    </row>
    <row r="39431" spans="2:2">
      <c r="B39431" s="503"/>
    </row>
    <row r="39432" spans="2:2">
      <c r="B39432" s="503"/>
    </row>
    <row r="39433" spans="2:2">
      <c r="B39433" s="503"/>
    </row>
    <row r="39434" spans="2:2">
      <c r="B39434" s="503"/>
    </row>
    <row r="39435" spans="2:2">
      <c r="B39435" s="503"/>
    </row>
    <row r="39436" spans="2:2">
      <c r="B39436" s="503"/>
    </row>
    <row r="39437" spans="2:2">
      <c r="B39437" s="503"/>
    </row>
    <row r="39438" spans="2:2">
      <c r="B39438" s="503"/>
    </row>
    <row r="39439" spans="2:2">
      <c r="B39439" s="503"/>
    </row>
    <row r="39440" spans="2:2">
      <c r="B39440" s="503"/>
    </row>
    <row r="39441" spans="2:2">
      <c r="B39441" s="503"/>
    </row>
    <row r="39442" spans="2:2">
      <c r="B39442" s="503"/>
    </row>
    <row r="39443" spans="2:2">
      <c r="B39443" s="503"/>
    </row>
    <row r="39444" spans="2:2">
      <c r="B39444" s="503"/>
    </row>
    <row r="39445" spans="2:2">
      <c r="B39445" s="503"/>
    </row>
    <row r="39446" spans="2:2">
      <c r="B39446" s="503"/>
    </row>
    <row r="39447" spans="2:2">
      <c r="B39447" s="503"/>
    </row>
    <row r="39448" spans="2:2">
      <c r="B39448" s="503"/>
    </row>
    <row r="39449" spans="2:2">
      <c r="B39449" s="503"/>
    </row>
    <row r="39450" spans="2:2">
      <c r="B39450" s="503"/>
    </row>
    <row r="39451" spans="2:2">
      <c r="B39451" s="503"/>
    </row>
    <row r="39452" spans="2:2">
      <c r="B39452" s="503"/>
    </row>
    <row r="39453" spans="2:2">
      <c r="B39453" s="503"/>
    </row>
    <row r="39454" spans="2:2">
      <c r="B39454" s="503"/>
    </row>
    <row r="39455" spans="2:2">
      <c r="B39455" s="503"/>
    </row>
    <row r="39456" spans="2:2">
      <c r="B39456" s="503"/>
    </row>
    <row r="39457" spans="2:2">
      <c r="B39457" s="503"/>
    </row>
    <row r="39458" spans="2:2">
      <c r="B39458" s="503"/>
    </row>
    <row r="39459" spans="2:2">
      <c r="B39459" s="503"/>
    </row>
    <row r="39460" spans="2:2">
      <c r="B39460" s="503"/>
    </row>
    <row r="39461" spans="2:2">
      <c r="B39461" s="503"/>
    </row>
    <row r="39462" spans="2:2">
      <c r="B39462" s="503"/>
    </row>
    <row r="39463" spans="2:2">
      <c r="B39463" s="503"/>
    </row>
    <row r="39464" spans="2:2">
      <c r="B39464" s="503"/>
    </row>
    <row r="39465" spans="2:2">
      <c r="B39465" s="503"/>
    </row>
    <row r="39466" spans="2:2">
      <c r="B39466" s="503"/>
    </row>
    <row r="39467" spans="2:2">
      <c r="B39467" s="503"/>
    </row>
    <row r="39468" spans="2:2">
      <c r="B39468" s="503"/>
    </row>
    <row r="39469" spans="2:2">
      <c r="B39469" s="503"/>
    </row>
    <row r="39470" spans="2:2">
      <c r="B39470" s="503"/>
    </row>
    <row r="39471" spans="2:2">
      <c r="B39471" s="503"/>
    </row>
    <row r="39472" spans="2:2">
      <c r="B39472" s="503"/>
    </row>
    <row r="39473" spans="2:2">
      <c r="B39473" s="503"/>
    </row>
    <row r="39474" spans="2:2">
      <c r="B39474" s="503"/>
    </row>
    <row r="39475" spans="2:2">
      <c r="B39475" s="503"/>
    </row>
    <row r="39476" spans="2:2">
      <c r="B39476" s="503"/>
    </row>
    <row r="39477" spans="2:2">
      <c r="B39477" s="503"/>
    </row>
    <row r="39478" spans="2:2">
      <c r="B39478" s="503"/>
    </row>
    <row r="39479" spans="2:2">
      <c r="B39479" s="503"/>
    </row>
    <row r="39480" spans="2:2">
      <c r="B39480" s="503"/>
    </row>
    <row r="39481" spans="2:2">
      <c r="B39481" s="503"/>
    </row>
    <row r="39482" spans="2:2">
      <c r="B39482" s="503"/>
    </row>
    <row r="39483" spans="2:2">
      <c r="B39483" s="503"/>
    </row>
    <row r="39484" spans="2:2">
      <c r="B39484" s="503"/>
    </row>
    <row r="39485" spans="2:2">
      <c r="B39485" s="503"/>
    </row>
    <row r="39486" spans="2:2">
      <c r="B39486" s="503"/>
    </row>
    <row r="39487" spans="2:2">
      <c r="B39487" s="503"/>
    </row>
    <row r="39488" spans="2:2">
      <c r="B39488" s="503"/>
    </row>
    <row r="39489" spans="2:2">
      <c r="B39489" s="503"/>
    </row>
    <row r="39490" spans="2:2">
      <c r="B39490" s="503"/>
    </row>
    <row r="39491" spans="2:2">
      <c r="B39491" s="503"/>
    </row>
    <row r="39492" spans="2:2">
      <c r="B39492" s="503"/>
    </row>
    <row r="39493" spans="2:2">
      <c r="B39493" s="503"/>
    </row>
    <row r="39494" spans="2:2">
      <c r="B39494" s="503"/>
    </row>
    <row r="39495" spans="2:2">
      <c r="B39495" s="503"/>
    </row>
    <row r="39496" spans="2:2">
      <c r="B39496" s="503"/>
    </row>
    <row r="39497" spans="2:2">
      <c r="B39497" s="503"/>
    </row>
    <row r="39498" spans="2:2">
      <c r="B39498" s="503"/>
    </row>
    <row r="39499" spans="2:2">
      <c r="B39499" s="503"/>
    </row>
    <row r="39500" spans="2:2">
      <c r="B39500" s="503"/>
    </row>
    <row r="39501" spans="2:2">
      <c r="B39501" s="503"/>
    </row>
    <row r="39502" spans="2:2">
      <c r="B39502" s="503"/>
    </row>
    <row r="39503" spans="2:2">
      <c r="B39503" s="503"/>
    </row>
    <row r="39504" spans="2:2">
      <c r="B39504" s="503"/>
    </row>
    <row r="39505" spans="2:2">
      <c r="B39505" s="503"/>
    </row>
    <row r="39506" spans="2:2">
      <c r="B39506" s="503"/>
    </row>
    <row r="39507" spans="2:2">
      <c r="B39507" s="503"/>
    </row>
    <row r="39508" spans="2:2">
      <c r="B39508" s="503"/>
    </row>
    <row r="39509" spans="2:2">
      <c r="B39509" s="503"/>
    </row>
    <row r="39510" spans="2:2">
      <c r="B39510" s="503"/>
    </row>
    <row r="39511" spans="2:2">
      <c r="B39511" s="503"/>
    </row>
    <row r="39512" spans="2:2">
      <c r="B39512" s="503"/>
    </row>
    <row r="39513" spans="2:2">
      <c r="B39513" s="503"/>
    </row>
    <row r="39514" spans="2:2">
      <c r="B39514" s="503"/>
    </row>
    <row r="39515" spans="2:2">
      <c r="B39515" s="503"/>
    </row>
    <row r="39516" spans="2:2">
      <c r="B39516" s="503"/>
    </row>
    <row r="39517" spans="2:2">
      <c r="B39517" s="503"/>
    </row>
    <row r="39518" spans="2:2">
      <c r="B39518" s="503"/>
    </row>
    <row r="39519" spans="2:2">
      <c r="B39519" s="503"/>
    </row>
    <row r="39520" spans="2:2">
      <c r="B39520" s="503"/>
    </row>
    <row r="39521" spans="2:2">
      <c r="B39521" s="503"/>
    </row>
    <row r="39522" spans="2:2">
      <c r="B39522" s="503"/>
    </row>
    <row r="39523" spans="2:2">
      <c r="B39523" s="503"/>
    </row>
    <row r="39524" spans="2:2">
      <c r="B39524" s="503"/>
    </row>
    <row r="39525" spans="2:2">
      <c r="B39525" s="503"/>
    </row>
    <row r="39526" spans="2:2">
      <c r="B39526" s="503"/>
    </row>
    <row r="39527" spans="2:2">
      <c r="B39527" s="503"/>
    </row>
    <row r="39528" spans="2:2">
      <c r="B39528" s="503"/>
    </row>
    <row r="39529" spans="2:2">
      <c r="B39529" s="503"/>
    </row>
    <row r="39530" spans="2:2">
      <c r="B39530" s="503"/>
    </row>
    <row r="39531" spans="2:2">
      <c r="B39531" s="503"/>
    </row>
    <row r="39532" spans="2:2">
      <c r="B39532" s="503"/>
    </row>
    <row r="39533" spans="2:2">
      <c r="B39533" s="503"/>
    </row>
    <row r="39534" spans="2:2">
      <c r="B39534" s="503"/>
    </row>
    <row r="39535" spans="2:2">
      <c r="B39535" s="503"/>
    </row>
    <row r="39536" spans="2:2">
      <c r="B39536" s="503"/>
    </row>
    <row r="39537" spans="2:2">
      <c r="B39537" s="503"/>
    </row>
    <row r="39538" spans="2:2">
      <c r="B39538" s="503"/>
    </row>
    <row r="39539" spans="2:2">
      <c r="B39539" s="503"/>
    </row>
    <row r="39540" spans="2:2">
      <c r="B39540" s="503"/>
    </row>
    <row r="39541" spans="2:2">
      <c r="B39541" s="503"/>
    </row>
    <row r="39542" spans="2:2">
      <c r="B39542" s="503"/>
    </row>
    <row r="39543" spans="2:2">
      <c r="B39543" s="503"/>
    </row>
    <row r="39544" spans="2:2">
      <c r="B39544" s="503"/>
    </row>
    <row r="39545" spans="2:2">
      <c r="B39545" s="503"/>
    </row>
    <row r="39546" spans="2:2">
      <c r="B39546" s="503"/>
    </row>
    <row r="39547" spans="2:2">
      <c r="B39547" s="503"/>
    </row>
    <row r="39548" spans="2:2">
      <c r="B39548" s="503"/>
    </row>
    <row r="39549" spans="2:2">
      <c r="B39549" s="503"/>
    </row>
    <row r="39550" spans="2:2">
      <c r="B39550" s="503"/>
    </row>
    <row r="39551" spans="2:2">
      <c r="B39551" s="503"/>
    </row>
    <row r="39552" spans="2:2">
      <c r="B39552" s="503"/>
    </row>
    <row r="39553" spans="2:2">
      <c r="B39553" s="503"/>
    </row>
    <row r="39554" spans="2:2">
      <c r="B39554" s="503"/>
    </row>
    <row r="39555" spans="2:2">
      <c r="B39555" s="503"/>
    </row>
    <row r="39556" spans="2:2">
      <c r="B39556" s="503"/>
    </row>
    <row r="39557" spans="2:2">
      <c r="B39557" s="503"/>
    </row>
    <row r="39558" spans="2:2">
      <c r="B39558" s="503"/>
    </row>
    <row r="39559" spans="2:2">
      <c r="B39559" s="503"/>
    </row>
    <row r="39560" spans="2:2">
      <c r="B39560" s="503"/>
    </row>
    <row r="39561" spans="2:2">
      <c r="B39561" s="503"/>
    </row>
    <row r="39562" spans="2:2">
      <c r="B39562" s="503"/>
    </row>
    <row r="39563" spans="2:2">
      <c r="B39563" s="503"/>
    </row>
    <row r="39564" spans="2:2">
      <c r="B39564" s="503"/>
    </row>
    <row r="39565" spans="2:2">
      <c r="B39565" s="503"/>
    </row>
    <row r="39566" spans="2:2">
      <c r="B39566" s="503"/>
    </row>
    <row r="39567" spans="2:2">
      <c r="B39567" s="503"/>
    </row>
    <row r="39568" spans="2:2">
      <c r="B39568" s="503"/>
    </row>
    <row r="39569" spans="2:2">
      <c r="B39569" s="503"/>
    </row>
    <row r="39570" spans="2:2">
      <c r="B39570" s="503"/>
    </row>
    <row r="39571" spans="2:2">
      <c r="B39571" s="503"/>
    </row>
    <row r="39572" spans="2:2">
      <c r="B39572" s="503"/>
    </row>
    <row r="39573" spans="2:2">
      <c r="B39573" s="503"/>
    </row>
    <row r="39574" spans="2:2">
      <c r="B39574" s="503"/>
    </row>
    <row r="39575" spans="2:2">
      <c r="B39575" s="503"/>
    </row>
    <row r="39576" spans="2:2">
      <c r="B39576" s="503"/>
    </row>
    <row r="39577" spans="2:2">
      <c r="B39577" s="503"/>
    </row>
    <row r="39578" spans="2:2">
      <c r="B39578" s="503"/>
    </row>
    <row r="39579" spans="2:2">
      <c r="B39579" s="503"/>
    </row>
    <row r="39580" spans="2:2">
      <c r="B39580" s="503"/>
    </row>
    <row r="39581" spans="2:2">
      <c r="B39581" s="503"/>
    </row>
    <row r="39582" spans="2:2">
      <c r="B39582" s="503"/>
    </row>
    <row r="39583" spans="2:2">
      <c r="B39583" s="503"/>
    </row>
    <row r="39584" spans="2:2">
      <c r="B39584" s="503"/>
    </row>
    <row r="39585" spans="2:2">
      <c r="B39585" s="503"/>
    </row>
    <row r="39586" spans="2:2">
      <c r="B39586" s="503"/>
    </row>
    <row r="39587" spans="2:2">
      <c r="B39587" s="503"/>
    </row>
    <row r="39588" spans="2:2">
      <c r="B39588" s="503"/>
    </row>
    <row r="39589" spans="2:2">
      <c r="B39589" s="503"/>
    </row>
    <row r="39590" spans="2:2">
      <c r="B39590" s="503"/>
    </row>
    <row r="39591" spans="2:2">
      <c r="B39591" s="503"/>
    </row>
    <row r="39592" spans="2:2">
      <c r="B39592" s="503"/>
    </row>
    <row r="39593" spans="2:2">
      <c r="B39593" s="503"/>
    </row>
    <row r="39594" spans="2:2">
      <c r="B39594" s="503"/>
    </row>
    <row r="39595" spans="2:2">
      <c r="B39595" s="503"/>
    </row>
    <row r="39596" spans="2:2">
      <c r="B39596" s="503"/>
    </row>
    <row r="39597" spans="2:2">
      <c r="B39597" s="503"/>
    </row>
    <row r="39598" spans="2:2">
      <c r="B39598" s="503"/>
    </row>
    <row r="39599" spans="2:2">
      <c r="B39599" s="503"/>
    </row>
    <row r="39600" spans="2:2">
      <c r="B39600" s="503"/>
    </row>
    <row r="39601" spans="2:2">
      <c r="B39601" s="503"/>
    </row>
    <row r="39602" spans="2:2">
      <c r="B39602" s="503"/>
    </row>
    <row r="39603" spans="2:2">
      <c r="B39603" s="503"/>
    </row>
    <row r="39604" spans="2:2">
      <c r="B39604" s="503"/>
    </row>
    <row r="39605" spans="2:2">
      <c r="B39605" s="503"/>
    </row>
    <row r="39606" spans="2:2">
      <c r="B39606" s="503"/>
    </row>
    <row r="39607" spans="2:2">
      <c r="B39607" s="503"/>
    </row>
    <row r="39608" spans="2:2">
      <c r="B39608" s="503"/>
    </row>
    <row r="39609" spans="2:2">
      <c r="B39609" s="503"/>
    </row>
    <row r="39610" spans="2:2">
      <c r="B39610" s="503"/>
    </row>
    <row r="39611" spans="2:2">
      <c r="B39611" s="503"/>
    </row>
    <row r="39612" spans="2:2">
      <c r="B39612" s="503"/>
    </row>
    <row r="39613" spans="2:2">
      <c r="B39613" s="503"/>
    </row>
    <row r="39614" spans="2:2">
      <c r="B39614" s="503"/>
    </row>
    <row r="39615" spans="2:2">
      <c r="B39615" s="503"/>
    </row>
    <row r="39616" spans="2:2">
      <c r="B39616" s="503"/>
    </row>
    <row r="39617" spans="2:2">
      <c r="B39617" s="503"/>
    </row>
    <row r="39618" spans="2:2">
      <c r="B39618" s="503"/>
    </row>
    <row r="39619" spans="2:2">
      <c r="B39619" s="503"/>
    </row>
    <row r="39620" spans="2:2">
      <c r="B39620" s="503"/>
    </row>
    <row r="39621" spans="2:2">
      <c r="B39621" s="503"/>
    </row>
    <row r="39622" spans="2:2">
      <c r="B39622" s="503"/>
    </row>
    <row r="39623" spans="2:2">
      <c r="B39623" s="503"/>
    </row>
    <row r="39624" spans="2:2">
      <c r="B39624" s="503"/>
    </row>
    <row r="39625" spans="2:2">
      <c r="B39625" s="503"/>
    </row>
    <row r="39626" spans="2:2">
      <c r="B39626" s="503"/>
    </row>
    <row r="39627" spans="2:2">
      <c r="B39627" s="503"/>
    </row>
    <row r="39628" spans="2:2">
      <c r="B39628" s="503"/>
    </row>
    <row r="39629" spans="2:2">
      <c r="B39629" s="503"/>
    </row>
    <row r="39630" spans="2:2">
      <c r="B39630" s="503"/>
    </row>
    <row r="39631" spans="2:2">
      <c r="B39631" s="503"/>
    </row>
    <row r="39632" spans="2:2">
      <c r="B39632" s="503"/>
    </row>
    <row r="39633" spans="2:2">
      <c r="B39633" s="503"/>
    </row>
    <row r="39634" spans="2:2">
      <c r="B39634" s="503"/>
    </row>
    <row r="39635" spans="2:2">
      <c r="B39635" s="503"/>
    </row>
    <row r="39636" spans="2:2">
      <c r="B39636" s="503"/>
    </row>
    <row r="39637" spans="2:2">
      <c r="B39637" s="503"/>
    </row>
    <row r="39638" spans="2:2">
      <c r="B39638" s="503"/>
    </row>
    <row r="39639" spans="2:2">
      <c r="B39639" s="503"/>
    </row>
    <row r="39640" spans="2:2">
      <c r="B39640" s="503"/>
    </row>
    <row r="39641" spans="2:2">
      <c r="B39641" s="503"/>
    </row>
    <row r="39642" spans="2:2">
      <c r="B39642" s="503"/>
    </row>
    <row r="39643" spans="2:2">
      <c r="B39643" s="503"/>
    </row>
    <row r="39644" spans="2:2">
      <c r="B39644" s="503"/>
    </row>
    <row r="39645" spans="2:2">
      <c r="B39645" s="503"/>
    </row>
    <row r="39646" spans="2:2">
      <c r="B39646" s="503"/>
    </row>
    <row r="39647" spans="2:2">
      <c r="B39647" s="503"/>
    </row>
    <row r="39648" spans="2:2">
      <c r="B39648" s="503"/>
    </row>
    <row r="39649" spans="2:2">
      <c r="B39649" s="503"/>
    </row>
    <row r="39650" spans="2:2">
      <c r="B39650" s="503"/>
    </row>
    <row r="39651" spans="2:2">
      <c r="B39651" s="503"/>
    </row>
    <row r="39652" spans="2:2">
      <c r="B39652" s="503"/>
    </row>
    <row r="39653" spans="2:2">
      <c r="B39653" s="503"/>
    </row>
    <row r="39654" spans="2:2">
      <c r="B39654" s="503"/>
    </row>
    <row r="39655" spans="2:2">
      <c r="B39655" s="503"/>
    </row>
    <row r="39656" spans="2:2">
      <c r="B39656" s="503"/>
    </row>
    <row r="39657" spans="2:2">
      <c r="B39657" s="503"/>
    </row>
    <row r="39658" spans="2:2">
      <c r="B39658" s="503"/>
    </row>
    <row r="39659" spans="2:2">
      <c r="B39659" s="503"/>
    </row>
    <row r="39660" spans="2:2">
      <c r="B39660" s="503"/>
    </row>
    <row r="39661" spans="2:2">
      <c r="B39661" s="503"/>
    </row>
    <row r="39662" spans="2:2">
      <c r="B39662" s="503"/>
    </row>
    <row r="39663" spans="2:2">
      <c r="B39663" s="503"/>
    </row>
    <row r="39664" spans="2:2">
      <c r="B39664" s="503"/>
    </row>
    <row r="39665" spans="2:2">
      <c r="B39665" s="503"/>
    </row>
    <row r="39666" spans="2:2">
      <c r="B39666" s="503"/>
    </row>
    <row r="39667" spans="2:2">
      <c r="B39667" s="503"/>
    </row>
    <row r="39668" spans="2:2">
      <c r="B39668" s="503"/>
    </row>
    <row r="39669" spans="2:2">
      <c r="B39669" s="503"/>
    </row>
    <row r="39670" spans="2:2">
      <c r="B39670" s="503"/>
    </row>
    <row r="39671" spans="2:2">
      <c r="B39671" s="503"/>
    </row>
    <row r="39672" spans="2:2">
      <c r="B39672" s="503"/>
    </row>
    <row r="39673" spans="2:2">
      <c r="B39673" s="503"/>
    </row>
    <row r="39674" spans="2:2">
      <c r="B39674" s="503"/>
    </row>
    <row r="39675" spans="2:2">
      <c r="B39675" s="503"/>
    </row>
    <row r="39676" spans="2:2">
      <c r="B39676" s="503"/>
    </row>
    <row r="39677" spans="2:2">
      <c r="B39677" s="503"/>
    </row>
    <row r="39678" spans="2:2">
      <c r="B39678" s="503"/>
    </row>
    <row r="39679" spans="2:2">
      <c r="B39679" s="503"/>
    </row>
    <row r="39680" spans="2:2">
      <c r="B39680" s="503"/>
    </row>
    <row r="39681" spans="2:2">
      <c r="B39681" s="503"/>
    </row>
    <row r="39682" spans="2:2">
      <c r="B39682" s="503"/>
    </row>
    <row r="39683" spans="2:2">
      <c r="B39683" s="503"/>
    </row>
    <row r="39684" spans="2:2">
      <c r="B39684" s="503"/>
    </row>
    <row r="39685" spans="2:2">
      <c r="B39685" s="503"/>
    </row>
    <row r="39686" spans="2:2">
      <c r="B39686" s="503"/>
    </row>
    <row r="39687" spans="2:2">
      <c r="B39687" s="503"/>
    </row>
    <row r="39688" spans="2:2">
      <c r="B39688" s="503"/>
    </row>
    <row r="39689" spans="2:2">
      <c r="B39689" s="503"/>
    </row>
    <row r="39690" spans="2:2">
      <c r="B39690" s="503"/>
    </row>
    <row r="39691" spans="2:2">
      <c r="B39691" s="503"/>
    </row>
    <row r="39692" spans="2:2">
      <c r="B39692" s="503"/>
    </row>
    <row r="39693" spans="2:2">
      <c r="B39693" s="503"/>
    </row>
    <row r="39694" spans="2:2">
      <c r="B39694" s="503"/>
    </row>
    <row r="39695" spans="2:2">
      <c r="B39695" s="503"/>
    </row>
    <row r="39696" spans="2:2">
      <c r="B39696" s="503"/>
    </row>
    <row r="39697" spans="2:2">
      <c r="B39697" s="503"/>
    </row>
    <row r="39698" spans="2:2">
      <c r="B39698" s="503"/>
    </row>
    <row r="39699" spans="2:2">
      <c r="B39699" s="503"/>
    </row>
    <row r="39700" spans="2:2">
      <c r="B39700" s="503"/>
    </row>
    <row r="39701" spans="2:2">
      <c r="B39701" s="503"/>
    </row>
    <row r="39702" spans="2:2">
      <c r="B39702" s="503"/>
    </row>
    <row r="39703" spans="2:2">
      <c r="B39703" s="503"/>
    </row>
    <row r="39704" spans="2:2">
      <c r="B39704" s="503"/>
    </row>
    <row r="39705" spans="2:2">
      <c r="B39705" s="503"/>
    </row>
    <row r="39706" spans="2:2">
      <c r="B39706" s="503"/>
    </row>
    <row r="39707" spans="2:2">
      <c r="B39707" s="503"/>
    </row>
    <row r="39708" spans="2:2">
      <c r="B39708" s="503"/>
    </row>
    <row r="39709" spans="2:2">
      <c r="B39709" s="503"/>
    </row>
    <row r="39710" spans="2:2">
      <c r="B39710" s="503"/>
    </row>
    <row r="39711" spans="2:2">
      <c r="B39711" s="503"/>
    </row>
    <row r="39712" spans="2:2">
      <c r="B39712" s="503"/>
    </row>
    <row r="39713" spans="2:2">
      <c r="B39713" s="503"/>
    </row>
    <row r="39714" spans="2:2">
      <c r="B39714" s="503"/>
    </row>
    <row r="39715" spans="2:2">
      <c r="B39715" s="503"/>
    </row>
    <row r="39716" spans="2:2">
      <c r="B39716" s="503"/>
    </row>
    <row r="39717" spans="2:2">
      <c r="B39717" s="503"/>
    </row>
    <row r="39718" spans="2:2">
      <c r="B39718" s="503"/>
    </row>
    <row r="39719" spans="2:2">
      <c r="B39719" s="503"/>
    </row>
    <row r="39720" spans="2:2">
      <c r="B39720" s="503"/>
    </row>
    <row r="39721" spans="2:2">
      <c r="B39721" s="503"/>
    </row>
    <row r="39722" spans="2:2">
      <c r="B39722" s="503"/>
    </row>
    <row r="39723" spans="2:2">
      <c r="B39723" s="503"/>
    </row>
    <row r="39724" spans="2:2">
      <c r="B39724" s="503"/>
    </row>
    <row r="39725" spans="2:2">
      <c r="B39725" s="503"/>
    </row>
    <row r="39726" spans="2:2">
      <c r="B39726" s="503"/>
    </row>
    <row r="39727" spans="2:2">
      <c r="B39727" s="503"/>
    </row>
    <row r="39728" spans="2:2">
      <c r="B39728" s="503"/>
    </row>
    <row r="39729" spans="2:2">
      <c r="B39729" s="503"/>
    </row>
    <row r="39730" spans="2:2">
      <c r="B39730" s="503"/>
    </row>
    <row r="39731" spans="2:2">
      <c r="B39731" s="503"/>
    </row>
    <row r="39732" spans="2:2">
      <c r="B39732" s="503"/>
    </row>
    <row r="39733" spans="2:2">
      <c r="B39733" s="503"/>
    </row>
    <row r="39734" spans="2:2">
      <c r="B39734" s="503"/>
    </row>
    <row r="39735" spans="2:2">
      <c r="B39735" s="503"/>
    </row>
    <row r="39736" spans="2:2">
      <c r="B39736" s="503"/>
    </row>
    <row r="39737" spans="2:2">
      <c r="B39737" s="503"/>
    </row>
    <row r="39738" spans="2:2">
      <c r="B39738" s="503"/>
    </row>
    <row r="39739" spans="2:2">
      <c r="B39739" s="503"/>
    </row>
    <row r="39740" spans="2:2">
      <c r="B39740" s="503"/>
    </row>
    <row r="39741" spans="2:2">
      <c r="B39741" s="503"/>
    </row>
    <row r="39742" spans="2:2">
      <c r="B39742" s="503"/>
    </row>
    <row r="39743" spans="2:2">
      <c r="B39743" s="503"/>
    </row>
    <row r="39744" spans="2:2">
      <c r="B39744" s="503"/>
    </row>
    <row r="39745" spans="2:2">
      <c r="B39745" s="503"/>
    </row>
    <row r="39746" spans="2:2">
      <c r="B39746" s="503"/>
    </row>
    <row r="39747" spans="2:2">
      <c r="B39747" s="503"/>
    </row>
    <row r="39748" spans="2:2">
      <c r="B39748" s="503"/>
    </row>
    <row r="39749" spans="2:2">
      <c r="B39749" s="503"/>
    </row>
    <row r="39750" spans="2:2">
      <c r="B39750" s="503"/>
    </row>
    <row r="39751" spans="2:2">
      <c r="B39751" s="503"/>
    </row>
    <row r="39752" spans="2:2">
      <c r="B39752" s="503"/>
    </row>
    <row r="39753" spans="2:2">
      <c r="B39753" s="503"/>
    </row>
    <row r="39754" spans="2:2">
      <c r="B39754" s="503"/>
    </row>
    <row r="39755" spans="2:2">
      <c r="B39755" s="503"/>
    </row>
    <row r="39756" spans="2:2">
      <c r="B39756" s="503"/>
    </row>
    <row r="39757" spans="2:2">
      <c r="B39757" s="503"/>
    </row>
    <row r="39758" spans="2:2">
      <c r="B39758" s="503"/>
    </row>
    <row r="39759" spans="2:2">
      <c r="B39759" s="503"/>
    </row>
    <row r="39760" spans="2:2">
      <c r="B39760" s="503"/>
    </row>
    <row r="39761" spans="2:2">
      <c r="B39761" s="503"/>
    </row>
    <row r="39762" spans="2:2">
      <c r="B39762" s="503"/>
    </row>
    <row r="39763" spans="2:2">
      <c r="B39763" s="503"/>
    </row>
    <row r="39764" spans="2:2">
      <c r="B39764" s="503"/>
    </row>
    <row r="39765" spans="2:2">
      <c r="B39765" s="503"/>
    </row>
    <row r="39766" spans="2:2">
      <c r="B39766" s="503"/>
    </row>
    <row r="39767" spans="2:2">
      <c r="B39767" s="503"/>
    </row>
    <row r="39768" spans="2:2">
      <c r="B39768" s="503"/>
    </row>
    <row r="39769" spans="2:2">
      <c r="B39769" s="503"/>
    </row>
    <row r="39770" spans="2:2">
      <c r="B39770" s="503"/>
    </row>
    <row r="39771" spans="2:2">
      <c r="B39771" s="503"/>
    </row>
    <row r="39772" spans="2:2">
      <c r="B39772" s="503"/>
    </row>
    <row r="39773" spans="2:2">
      <c r="B39773" s="503"/>
    </row>
    <row r="39774" spans="2:2">
      <c r="B39774" s="503"/>
    </row>
    <row r="39775" spans="2:2">
      <c r="B39775" s="503"/>
    </row>
    <row r="39776" spans="2:2">
      <c r="B39776" s="503"/>
    </row>
    <row r="39777" spans="2:2">
      <c r="B39777" s="503"/>
    </row>
    <row r="39778" spans="2:2">
      <c r="B39778" s="503"/>
    </row>
    <row r="39779" spans="2:2">
      <c r="B39779" s="503"/>
    </row>
    <row r="39780" spans="2:2">
      <c r="B39780" s="503"/>
    </row>
    <row r="39781" spans="2:2">
      <c r="B39781" s="503"/>
    </row>
    <row r="39782" spans="2:2">
      <c r="B39782" s="503"/>
    </row>
    <row r="39783" spans="2:2">
      <c r="B39783" s="503"/>
    </row>
    <row r="39784" spans="2:2">
      <c r="B39784" s="503"/>
    </row>
    <row r="39785" spans="2:2">
      <c r="B39785" s="503"/>
    </row>
    <row r="39786" spans="2:2">
      <c r="B39786" s="503"/>
    </row>
    <row r="39787" spans="2:2">
      <c r="B39787" s="503"/>
    </row>
    <row r="39788" spans="2:2">
      <c r="B39788" s="503"/>
    </row>
    <row r="39789" spans="2:2">
      <c r="B39789" s="503"/>
    </row>
    <row r="39790" spans="2:2">
      <c r="B39790" s="503"/>
    </row>
    <row r="39791" spans="2:2">
      <c r="B39791" s="503"/>
    </row>
    <row r="39792" spans="2:2">
      <c r="B39792" s="503"/>
    </row>
    <row r="39793" spans="2:2">
      <c r="B39793" s="503"/>
    </row>
    <row r="39794" spans="2:2">
      <c r="B39794" s="503"/>
    </row>
    <row r="39795" spans="2:2">
      <c r="B39795" s="503"/>
    </row>
    <row r="39796" spans="2:2">
      <c r="B39796" s="503"/>
    </row>
    <row r="39797" spans="2:2">
      <c r="B39797" s="503"/>
    </row>
    <row r="39798" spans="2:2">
      <c r="B39798" s="503"/>
    </row>
    <row r="39799" spans="2:2">
      <c r="B39799" s="503"/>
    </row>
    <row r="39800" spans="2:2">
      <c r="B39800" s="503"/>
    </row>
    <row r="39801" spans="2:2">
      <c r="B39801" s="503"/>
    </row>
    <row r="39802" spans="2:2">
      <c r="B39802" s="503"/>
    </row>
    <row r="39803" spans="2:2">
      <c r="B39803" s="503"/>
    </row>
    <row r="39804" spans="2:2">
      <c r="B39804" s="503"/>
    </row>
    <row r="39805" spans="2:2">
      <c r="B39805" s="503"/>
    </row>
    <row r="39806" spans="2:2">
      <c r="B39806" s="503"/>
    </row>
    <row r="39807" spans="2:2">
      <c r="B39807" s="503"/>
    </row>
    <row r="39808" spans="2:2">
      <c r="B39808" s="503"/>
    </row>
    <row r="39809" spans="2:2">
      <c r="B39809" s="503"/>
    </row>
    <row r="39810" spans="2:2">
      <c r="B39810" s="503"/>
    </row>
    <row r="39811" spans="2:2">
      <c r="B39811" s="503"/>
    </row>
    <row r="39812" spans="2:2">
      <c r="B39812" s="503"/>
    </row>
    <row r="39813" spans="2:2">
      <c r="B39813" s="503"/>
    </row>
    <row r="39814" spans="2:2">
      <c r="B39814" s="503"/>
    </row>
    <row r="39815" spans="2:2">
      <c r="B39815" s="503"/>
    </row>
    <row r="39816" spans="2:2">
      <c r="B39816" s="503"/>
    </row>
    <row r="39817" spans="2:2">
      <c r="B39817" s="503"/>
    </row>
    <row r="39818" spans="2:2">
      <c r="B39818" s="503"/>
    </row>
    <row r="39819" spans="2:2">
      <c r="B39819" s="503"/>
    </row>
    <row r="39820" spans="2:2">
      <c r="B39820" s="503"/>
    </row>
    <row r="39821" spans="2:2">
      <c r="B39821" s="503"/>
    </row>
    <row r="39822" spans="2:2">
      <c r="B39822" s="503"/>
    </row>
    <row r="39823" spans="2:2">
      <c r="B39823" s="503"/>
    </row>
    <row r="39824" spans="2:2">
      <c r="B39824" s="503"/>
    </row>
    <row r="39825" spans="2:2">
      <c r="B39825" s="503"/>
    </row>
    <row r="39826" spans="2:2">
      <c r="B39826" s="503"/>
    </row>
    <row r="39827" spans="2:2">
      <c r="B39827" s="503"/>
    </row>
    <row r="39828" spans="2:2">
      <c r="B39828" s="503"/>
    </row>
    <row r="39829" spans="2:2">
      <c r="B39829" s="503"/>
    </row>
    <row r="39830" spans="2:2">
      <c r="B39830" s="503"/>
    </row>
    <row r="39831" spans="2:2">
      <c r="B39831" s="503"/>
    </row>
    <row r="39832" spans="2:2">
      <c r="B39832" s="503"/>
    </row>
    <row r="39833" spans="2:2">
      <c r="B39833" s="503"/>
    </row>
    <row r="39834" spans="2:2">
      <c r="B39834" s="503"/>
    </row>
    <row r="39835" spans="2:2">
      <c r="B39835" s="503"/>
    </row>
    <row r="39836" spans="2:2">
      <c r="B39836" s="503"/>
    </row>
    <row r="39837" spans="2:2">
      <c r="B39837" s="503"/>
    </row>
    <row r="39838" spans="2:2">
      <c r="B39838" s="503"/>
    </row>
    <row r="39839" spans="2:2">
      <c r="B39839" s="503"/>
    </row>
    <row r="39840" spans="2:2">
      <c r="B39840" s="503"/>
    </row>
    <row r="39841" spans="2:2">
      <c r="B39841" s="503"/>
    </row>
    <row r="39842" spans="2:2">
      <c r="B39842" s="503"/>
    </row>
    <row r="39843" spans="2:2">
      <c r="B39843" s="503"/>
    </row>
    <row r="39844" spans="2:2">
      <c r="B39844" s="503"/>
    </row>
    <row r="39845" spans="2:2">
      <c r="B39845" s="503"/>
    </row>
    <row r="39846" spans="2:2">
      <c r="B39846" s="503"/>
    </row>
    <row r="39847" spans="2:2">
      <c r="B39847" s="503"/>
    </row>
    <row r="39848" spans="2:2">
      <c r="B39848" s="503"/>
    </row>
    <row r="39849" spans="2:2">
      <c r="B39849" s="503"/>
    </row>
    <row r="39850" spans="2:2">
      <c r="B39850" s="503"/>
    </row>
    <row r="39851" spans="2:2">
      <c r="B39851" s="503"/>
    </row>
    <row r="39852" spans="2:2">
      <c r="B39852" s="503"/>
    </row>
    <row r="39853" spans="2:2">
      <c r="B39853" s="503"/>
    </row>
    <row r="39854" spans="2:2">
      <c r="B39854" s="503"/>
    </row>
    <row r="39855" spans="2:2">
      <c r="B39855" s="503"/>
    </row>
    <row r="39856" spans="2:2">
      <c r="B39856" s="503"/>
    </row>
    <row r="39857" spans="2:2">
      <c r="B39857" s="503"/>
    </row>
    <row r="39858" spans="2:2">
      <c r="B39858" s="503"/>
    </row>
    <row r="39859" spans="2:2">
      <c r="B39859" s="503"/>
    </row>
    <row r="39860" spans="2:2">
      <c r="B39860" s="503"/>
    </row>
    <row r="39861" spans="2:2">
      <c r="B39861" s="503"/>
    </row>
    <row r="39862" spans="2:2">
      <c r="B39862" s="503"/>
    </row>
    <row r="39863" spans="2:2">
      <c r="B39863" s="503"/>
    </row>
    <row r="39864" spans="2:2">
      <c r="B39864" s="503"/>
    </row>
    <row r="39865" spans="2:2">
      <c r="B39865" s="503"/>
    </row>
    <row r="39866" spans="2:2">
      <c r="B39866" s="503"/>
    </row>
    <row r="39867" spans="2:2">
      <c r="B39867" s="503"/>
    </row>
    <row r="39868" spans="2:2">
      <c r="B39868" s="503"/>
    </row>
    <row r="39869" spans="2:2">
      <c r="B39869" s="503"/>
    </row>
    <row r="39870" spans="2:2">
      <c r="B39870" s="503"/>
    </row>
    <row r="39871" spans="2:2">
      <c r="B39871" s="503"/>
    </row>
    <row r="39872" spans="2:2">
      <c r="B39872" s="503"/>
    </row>
    <row r="39873" spans="2:2">
      <c r="B39873" s="503"/>
    </row>
    <row r="39874" spans="2:2">
      <c r="B39874" s="503"/>
    </row>
    <row r="39875" spans="2:2">
      <c r="B39875" s="503"/>
    </row>
    <row r="39876" spans="2:2">
      <c r="B39876" s="503"/>
    </row>
    <row r="39877" spans="2:2">
      <c r="B39877" s="503"/>
    </row>
    <row r="39878" spans="2:2">
      <c r="B39878" s="503"/>
    </row>
    <row r="39879" spans="2:2">
      <c r="B39879" s="503"/>
    </row>
    <row r="39880" spans="2:2">
      <c r="B39880" s="503"/>
    </row>
    <row r="39881" spans="2:2">
      <c r="B39881" s="503"/>
    </row>
    <row r="39882" spans="2:2">
      <c r="B39882" s="503"/>
    </row>
    <row r="39883" spans="2:2">
      <c r="B39883" s="503"/>
    </row>
    <row r="39884" spans="2:2">
      <c r="B39884" s="503"/>
    </row>
    <row r="39885" spans="2:2">
      <c r="B39885" s="503"/>
    </row>
    <row r="39886" spans="2:2">
      <c r="B39886" s="503"/>
    </row>
    <row r="39887" spans="2:2">
      <c r="B39887" s="503"/>
    </row>
    <row r="39888" spans="2:2">
      <c r="B39888" s="503"/>
    </row>
    <row r="39889" spans="2:2">
      <c r="B39889" s="503"/>
    </row>
    <row r="39890" spans="2:2">
      <c r="B39890" s="503"/>
    </row>
    <row r="39891" spans="2:2">
      <c r="B39891" s="503"/>
    </row>
    <row r="39892" spans="2:2">
      <c r="B39892" s="503"/>
    </row>
    <row r="39893" spans="2:2">
      <c r="B39893" s="503"/>
    </row>
    <row r="39894" spans="2:2">
      <c r="B39894" s="503"/>
    </row>
    <row r="39895" spans="2:2">
      <c r="B39895" s="503"/>
    </row>
    <row r="39896" spans="2:2">
      <c r="B39896" s="503"/>
    </row>
    <row r="39897" spans="2:2">
      <c r="B39897" s="503"/>
    </row>
    <row r="39898" spans="2:2">
      <c r="B39898" s="503"/>
    </row>
    <row r="39899" spans="2:2">
      <c r="B39899" s="503"/>
    </row>
    <row r="39900" spans="2:2">
      <c r="B39900" s="503"/>
    </row>
    <row r="39901" spans="2:2">
      <c r="B39901" s="503"/>
    </row>
    <row r="39902" spans="2:2">
      <c r="B39902" s="503"/>
    </row>
    <row r="39903" spans="2:2">
      <c r="B39903" s="503"/>
    </row>
    <row r="39904" spans="2:2">
      <c r="B39904" s="503"/>
    </row>
    <row r="39905" spans="2:2">
      <c r="B39905" s="503"/>
    </row>
    <row r="39906" spans="2:2">
      <c r="B39906" s="503"/>
    </row>
    <row r="39907" spans="2:2">
      <c r="B39907" s="503"/>
    </row>
    <row r="39908" spans="2:2">
      <c r="B39908" s="503"/>
    </row>
    <row r="39909" spans="2:2">
      <c r="B39909" s="503"/>
    </row>
    <row r="39910" spans="2:2">
      <c r="B39910" s="503"/>
    </row>
    <row r="39911" spans="2:2">
      <c r="B39911" s="503"/>
    </row>
    <row r="39912" spans="2:2">
      <c r="B39912" s="503"/>
    </row>
    <row r="39913" spans="2:2">
      <c r="B39913" s="503"/>
    </row>
    <row r="39914" spans="2:2">
      <c r="B39914" s="503"/>
    </row>
    <row r="39915" spans="2:2">
      <c r="B39915" s="503"/>
    </row>
    <row r="39916" spans="2:2">
      <c r="B39916" s="503"/>
    </row>
    <row r="39917" spans="2:2">
      <c r="B39917" s="503"/>
    </row>
    <row r="39918" spans="2:2">
      <c r="B39918" s="503"/>
    </row>
    <row r="39919" spans="2:2">
      <c r="B39919" s="503"/>
    </row>
    <row r="39920" spans="2:2">
      <c r="B39920" s="503"/>
    </row>
    <row r="39921" spans="2:2">
      <c r="B39921" s="503"/>
    </row>
    <row r="39922" spans="2:2">
      <c r="B39922" s="503"/>
    </row>
    <row r="39923" spans="2:2">
      <c r="B39923" s="503"/>
    </row>
    <row r="39924" spans="2:2">
      <c r="B39924" s="503"/>
    </row>
    <row r="39925" spans="2:2">
      <c r="B39925" s="503"/>
    </row>
    <row r="39926" spans="2:2">
      <c r="B39926" s="503"/>
    </row>
    <row r="39927" spans="2:2">
      <c r="B39927" s="503"/>
    </row>
    <row r="39928" spans="2:2">
      <c r="B39928" s="503"/>
    </row>
    <row r="39929" spans="2:2">
      <c r="B39929" s="503"/>
    </row>
    <row r="39930" spans="2:2">
      <c r="B39930" s="503"/>
    </row>
    <row r="39931" spans="2:2">
      <c r="B39931" s="503"/>
    </row>
    <row r="39932" spans="2:2">
      <c r="B39932" s="503"/>
    </row>
    <row r="39933" spans="2:2">
      <c r="B39933" s="503"/>
    </row>
    <row r="39934" spans="2:2">
      <c r="B39934" s="503"/>
    </row>
    <row r="39935" spans="2:2">
      <c r="B39935" s="503"/>
    </row>
    <row r="39936" spans="2:2">
      <c r="B39936" s="503"/>
    </row>
    <row r="39937" spans="2:2">
      <c r="B39937" s="503"/>
    </row>
    <row r="39938" spans="2:2">
      <c r="B39938" s="503"/>
    </row>
    <row r="39939" spans="2:2">
      <c r="B39939" s="503"/>
    </row>
    <row r="39940" spans="2:2">
      <c r="B39940" s="503"/>
    </row>
    <row r="39941" spans="2:2">
      <c r="B39941" s="503"/>
    </row>
    <row r="39942" spans="2:2">
      <c r="B39942" s="503"/>
    </row>
    <row r="39943" spans="2:2">
      <c r="B39943" s="503"/>
    </row>
    <row r="39944" spans="2:2">
      <c r="B39944" s="503"/>
    </row>
    <row r="39945" spans="2:2">
      <c r="B39945" s="503"/>
    </row>
    <row r="39946" spans="2:2">
      <c r="B39946" s="503"/>
    </row>
    <row r="39947" spans="2:2">
      <c r="B39947" s="503"/>
    </row>
    <row r="39948" spans="2:2">
      <c r="B39948" s="503"/>
    </row>
    <row r="39949" spans="2:2">
      <c r="B39949" s="503"/>
    </row>
    <row r="39950" spans="2:2">
      <c r="B39950" s="503"/>
    </row>
    <row r="39951" spans="2:2">
      <c r="B39951" s="503"/>
    </row>
    <row r="39952" spans="2:2">
      <c r="B39952" s="503"/>
    </row>
    <row r="39953" spans="2:2">
      <c r="B39953" s="503"/>
    </row>
    <row r="39954" spans="2:2">
      <c r="B39954" s="503"/>
    </row>
    <row r="39955" spans="2:2">
      <c r="B39955" s="503"/>
    </row>
    <row r="39956" spans="2:2">
      <c r="B39956" s="503"/>
    </row>
    <row r="39957" spans="2:2">
      <c r="B39957" s="503"/>
    </row>
    <row r="39958" spans="2:2">
      <c r="B39958" s="503"/>
    </row>
    <row r="39959" spans="2:2">
      <c r="B39959" s="503"/>
    </row>
    <row r="39960" spans="2:2">
      <c r="B39960" s="503"/>
    </row>
    <row r="39961" spans="2:2">
      <c r="B39961" s="503"/>
    </row>
    <row r="39962" spans="2:2">
      <c r="B39962" s="503"/>
    </row>
    <row r="39963" spans="2:2">
      <c r="B39963" s="503"/>
    </row>
    <row r="39964" spans="2:2">
      <c r="B39964" s="503"/>
    </row>
    <row r="39965" spans="2:2">
      <c r="B39965" s="503"/>
    </row>
    <row r="39966" spans="2:2">
      <c r="B39966" s="503"/>
    </row>
    <row r="39967" spans="2:2">
      <c r="B39967" s="503"/>
    </row>
    <row r="39968" spans="2:2">
      <c r="B39968" s="503"/>
    </row>
    <row r="39969" spans="2:2">
      <c r="B39969" s="503"/>
    </row>
    <row r="39970" spans="2:2">
      <c r="B39970" s="503"/>
    </row>
    <row r="39971" spans="2:2">
      <c r="B39971" s="503"/>
    </row>
    <row r="39972" spans="2:2">
      <c r="B39972" s="503"/>
    </row>
    <row r="39973" spans="2:2">
      <c r="B39973" s="503"/>
    </row>
    <row r="39974" spans="2:2">
      <c r="B39974" s="503"/>
    </row>
    <row r="39975" spans="2:2">
      <c r="B39975" s="503"/>
    </row>
    <row r="39976" spans="2:2">
      <c r="B39976" s="503"/>
    </row>
    <row r="39977" spans="2:2">
      <c r="B39977" s="503"/>
    </row>
    <row r="39978" spans="2:2">
      <c r="B39978" s="503"/>
    </row>
    <row r="39979" spans="2:2">
      <c r="B39979" s="503"/>
    </row>
    <row r="39980" spans="2:2">
      <c r="B39980" s="503"/>
    </row>
    <row r="39981" spans="2:2">
      <c r="B39981" s="503"/>
    </row>
    <row r="39982" spans="2:2">
      <c r="B39982" s="503"/>
    </row>
    <row r="39983" spans="2:2">
      <c r="B39983" s="503"/>
    </row>
    <row r="39984" spans="2:2">
      <c r="B39984" s="503"/>
    </row>
    <row r="39985" spans="2:2">
      <c r="B39985" s="503"/>
    </row>
    <row r="39986" spans="2:2">
      <c r="B39986" s="503"/>
    </row>
    <row r="39987" spans="2:2">
      <c r="B39987" s="503"/>
    </row>
    <row r="39988" spans="2:2">
      <c r="B39988" s="503"/>
    </row>
    <row r="39989" spans="2:2">
      <c r="B39989" s="503"/>
    </row>
    <row r="39990" spans="2:2">
      <c r="B39990" s="503"/>
    </row>
    <row r="39991" spans="2:2">
      <c r="B39991" s="503"/>
    </row>
    <row r="39992" spans="2:2">
      <c r="B39992" s="503"/>
    </row>
    <row r="39993" spans="2:2">
      <c r="B39993" s="503"/>
    </row>
    <row r="39994" spans="2:2">
      <c r="B39994" s="503"/>
    </row>
    <row r="39995" spans="2:2">
      <c r="B39995" s="503"/>
    </row>
    <row r="39996" spans="2:2">
      <c r="B39996" s="503"/>
    </row>
    <row r="39997" spans="2:2">
      <c r="B39997" s="503"/>
    </row>
    <row r="39998" spans="2:2">
      <c r="B39998" s="503"/>
    </row>
    <row r="39999" spans="2:2">
      <c r="B39999" s="503"/>
    </row>
    <row r="40000" spans="2:2">
      <c r="B40000" s="503"/>
    </row>
    <row r="40001" spans="2:2">
      <c r="B40001" s="503"/>
    </row>
    <row r="40002" spans="2:2">
      <c r="B40002" s="503"/>
    </row>
    <row r="40003" spans="2:2">
      <c r="B40003" s="503"/>
    </row>
    <row r="40004" spans="2:2">
      <c r="B40004" s="503"/>
    </row>
    <row r="40005" spans="2:2">
      <c r="B40005" s="503"/>
    </row>
    <row r="40006" spans="2:2">
      <c r="B40006" s="503"/>
    </row>
    <row r="40007" spans="2:2">
      <c r="B40007" s="503"/>
    </row>
    <row r="40008" spans="2:2">
      <c r="B40008" s="503"/>
    </row>
    <row r="40009" spans="2:2">
      <c r="B40009" s="503"/>
    </row>
    <row r="40010" spans="2:2">
      <c r="B40010" s="503"/>
    </row>
    <row r="40011" spans="2:2">
      <c r="B40011" s="503"/>
    </row>
    <row r="40012" spans="2:2">
      <c r="B40012" s="503"/>
    </row>
    <row r="40013" spans="2:2">
      <c r="B40013" s="503"/>
    </row>
    <row r="40014" spans="2:2">
      <c r="B40014" s="503"/>
    </row>
    <row r="40015" spans="2:2">
      <c r="B40015" s="503"/>
    </row>
    <row r="40016" spans="2:2">
      <c r="B40016" s="503"/>
    </row>
    <row r="40017" spans="2:2">
      <c r="B40017" s="503"/>
    </row>
    <row r="40018" spans="2:2">
      <c r="B40018" s="503"/>
    </row>
    <row r="40019" spans="2:2">
      <c r="B40019" s="503"/>
    </row>
    <row r="40020" spans="2:2">
      <c r="B40020" s="503"/>
    </row>
    <row r="40021" spans="2:2">
      <c r="B40021" s="503"/>
    </row>
    <row r="40022" spans="2:2">
      <c r="B40022" s="503"/>
    </row>
    <row r="40023" spans="2:2">
      <c r="B40023" s="503"/>
    </row>
    <row r="40024" spans="2:2">
      <c r="B40024" s="503"/>
    </row>
    <row r="40025" spans="2:2">
      <c r="B40025" s="503"/>
    </row>
    <row r="40026" spans="2:2">
      <c r="B40026" s="503"/>
    </row>
    <row r="40027" spans="2:2">
      <c r="B40027" s="503"/>
    </row>
    <row r="40028" spans="2:2">
      <c r="B40028" s="503"/>
    </row>
    <row r="40029" spans="2:2">
      <c r="B40029" s="503"/>
    </row>
    <row r="40030" spans="2:2">
      <c r="B40030" s="503"/>
    </row>
    <row r="40031" spans="2:2">
      <c r="B40031" s="503"/>
    </row>
    <row r="40032" spans="2:2">
      <c r="B40032" s="503"/>
    </row>
    <row r="40033" spans="2:2">
      <c r="B40033" s="503"/>
    </row>
    <row r="40034" spans="2:2">
      <c r="B40034" s="503"/>
    </row>
    <row r="40035" spans="2:2">
      <c r="B40035" s="503"/>
    </row>
    <row r="40036" spans="2:2">
      <c r="B40036" s="503"/>
    </row>
    <row r="40037" spans="2:2">
      <c r="B40037" s="503"/>
    </row>
    <row r="40038" spans="2:2">
      <c r="B40038" s="503"/>
    </row>
    <row r="40039" spans="2:2">
      <c r="B40039" s="503"/>
    </row>
    <row r="40040" spans="2:2">
      <c r="B40040" s="503"/>
    </row>
    <row r="40041" spans="2:2">
      <c r="B40041" s="503"/>
    </row>
    <row r="40042" spans="2:2">
      <c r="B40042" s="503"/>
    </row>
    <row r="40043" spans="2:2">
      <c r="B40043" s="503"/>
    </row>
    <row r="40044" spans="2:2">
      <c r="B40044" s="503"/>
    </row>
    <row r="40045" spans="2:2">
      <c r="B40045" s="503"/>
    </row>
    <row r="40046" spans="2:2">
      <c r="B40046" s="503"/>
    </row>
    <row r="40047" spans="2:2">
      <c r="B40047" s="503"/>
    </row>
    <row r="40048" spans="2:2">
      <c r="B40048" s="503"/>
    </row>
    <row r="40049" spans="2:2">
      <c r="B40049" s="503"/>
    </row>
    <row r="40050" spans="2:2">
      <c r="B40050" s="503"/>
    </row>
    <row r="40051" spans="2:2">
      <c r="B40051" s="503"/>
    </row>
    <row r="40052" spans="2:2">
      <c r="B40052" s="503"/>
    </row>
    <row r="40053" spans="2:2">
      <c r="B40053" s="503"/>
    </row>
    <row r="40054" spans="2:2">
      <c r="B40054" s="503"/>
    </row>
    <row r="40055" spans="2:2">
      <c r="B40055" s="503"/>
    </row>
    <row r="40056" spans="2:2">
      <c r="B40056" s="503"/>
    </row>
    <row r="40057" spans="2:2">
      <c r="B40057" s="503"/>
    </row>
    <row r="40058" spans="2:2">
      <c r="B40058" s="503"/>
    </row>
    <row r="40059" spans="2:2">
      <c r="B40059" s="503"/>
    </row>
    <row r="40060" spans="2:2">
      <c r="B40060" s="503"/>
    </row>
    <row r="40061" spans="2:2">
      <c r="B40061" s="503"/>
    </row>
    <row r="40062" spans="2:2">
      <c r="B40062" s="503"/>
    </row>
    <row r="40063" spans="2:2">
      <c r="B40063" s="503"/>
    </row>
    <row r="40064" spans="2:2">
      <c r="B40064" s="503"/>
    </row>
    <row r="40065" spans="2:2">
      <c r="B40065" s="503"/>
    </row>
    <row r="40066" spans="2:2">
      <c r="B40066" s="503"/>
    </row>
    <row r="40067" spans="2:2">
      <c r="B40067" s="503"/>
    </row>
    <row r="40068" spans="2:2">
      <c r="B40068" s="503"/>
    </row>
    <row r="40069" spans="2:2">
      <c r="B40069" s="503"/>
    </row>
    <row r="40070" spans="2:2">
      <c r="B40070" s="503"/>
    </row>
    <row r="40071" spans="2:2">
      <c r="B40071" s="503"/>
    </row>
    <row r="40072" spans="2:2">
      <c r="B40072" s="503"/>
    </row>
    <row r="40073" spans="2:2">
      <c r="B40073" s="503"/>
    </row>
    <row r="40074" spans="2:2">
      <c r="B40074" s="503"/>
    </row>
    <row r="40075" spans="2:2">
      <c r="B40075" s="503"/>
    </row>
    <row r="40076" spans="2:2">
      <c r="B40076" s="503"/>
    </row>
    <row r="40077" spans="2:2">
      <c r="B40077" s="503"/>
    </row>
    <row r="40078" spans="2:2">
      <c r="B40078" s="503"/>
    </row>
    <row r="40079" spans="2:2">
      <c r="B40079" s="503"/>
    </row>
    <row r="40080" spans="2:2">
      <c r="B40080" s="503"/>
    </row>
    <row r="40081" spans="2:2">
      <c r="B40081" s="503"/>
    </row>
    <row r="40082" spans="2:2">
      <c r="B40082" s="503"/>
    </row>
    <row r="40083" spans="2:2">
      <c r="B40083" s="503"/>
    </row>
    <row r="40084" spans="2:2">
      <c r="B40084" s="503"/>
    </row>
    <row r="40085" spans="2:2">
      <c r="B40085" s="503"/>
    </row>
    <row r="40086" spans="2:2">
      <c r="B40086" s="503"/>
    </row>
    <row r="40087" spans="2:2">
      <c r="B40087" s="503"/>
    </row>
    <row r="40088" spans="2:2">
      <c r="B40088" s="503"/>
    </row>
    <row r="40089" spans="2:2">
      <c r="B40089" s="503"/>
    </row>
    <row r="40090" spans="2:2">
      <c r="B40090" s="503"/>
    </row>
    <row r="40091" spans="2:2">
      <c r="B40091" s="503"/>
    </row>
    <row r="40092" spans="2:2">
      <c r="B40092" s="503"/>
    </row>
    <row r="40093" spans="2:2">
      <c r="B40093" s="503"/>
    </row>
    <row r="40094" spans="2:2">
      <c r="B40094" s="503"/>
    </row>
    <row r="40095" spans="2:2">
      <c r="B40095" s="503"/>
    </row>
    <row r="40096" spans="2:2">
      <c r="B40096" s="503"/>
    </row>
    <row r="40097" spans="2:2">
      <c r="B40097" s="503"/>
    </row>
    <row r="40098" spans="2:2">
      <c r="B40098" s="503"/>
    </row>
    <row r="40099" spans="2:2">
      <c r="B40099" s="503"/>
    </row>
    <row r="40100" spans="2:2">
      <c r="B40100" s="503"/>
    </row>
    <row r="40101" spans="2:2">
      <c r="B40101" s="503"/>
    </row>
    <row r="40102" spans="2:2">
      <c r="B40102" s="503"/>
    </row>
    <row r="40103" spans="2:2">
      <c r="B40103" s="503"/>
    </row>
    <row r="40104" spans="2:2">
      <c r="B40104" s="503"/>
    </row>
    <row r="40105" spans="2:2">
      <c r="B40105" s="503"/>
    </row>
    <row r="40106" spans="2:2">
      <c r="B40106" s="503"/>
    </row>
    <row r="40107" spans="2:2">
      <c r="B40107" s="503"/>
    </row>
    <row r="40108" spans="2:2">
      <c r="B40108" s="503"/>
    </row>
    <row r="40109" spans="2:2">
      <c r="B40109" s="503"/>
    </row>
    <row r="40110" spans="2:2">
      <c r="B40110" s="503"/>
    </row>
    <row r="40111" spans="2:2">
      <c r="B40111" s="503"/>
    </row>
    <row r="40112" spans="2:2">
      <c r="B40112" s="503"/>
    </row>
    <row r="40113" spans="2:2">
      <c r="B40113" s="503"/>
    </row>
    <row r="40114" spans="2:2">
      <c r="B40114" s="503"/>
    </row>
    <row r="40115" spans="2:2">
      <c r="B40115" s="503"/>
    </row>
    <row r="40116" spans="2:2">
      <c r="B40116" s="503"/>
    </row>
    <row r="40117" spans="2:2">
      <c r="B40117" s="503"/>
    </row>
    <row r="40118" spans="2:2">
      <c r="B40118" s="503"/>
    </row>
    <row r="40119" spans="2:2">
      <c r="B40119" s="503"/>
    </row>
    <row r="40120" spans="2:2">
      <c r="B40120" s="503"/>
    </row>
    <row r="40121" spans="2:2">
      <c r="B40121" s="503"/>
    </row>
    <row r="40122" spans="2:2">
      <c r="B40122" s="503"/>
    </row>
    <row r="40123" spans="2:2">
      <c r="B40123" s="503"/>
    </row>
    <row r="40124" spans="2:2">
      <c r="B40124" s="503"/>
    </row>
    <row r="40125" spans="2:2">
      <c r="B40125" s="503"/>
    </row>
    <row r="40126" spans="2:2">
      <c r="B40126" s="503"/>
    </row>
    <row r="40127" spans="2:2">
      <c r="B40127" s="503"/>
    </row>
    <row r="40128" spans="2:2">
      <c r="B40128" s="503"/>
    </row>
    <row r="40129" spans="2:2">
      <c r="B40129" s="503"/>
    </row>
    <row r="40130" spans="2:2">
      <c r="B40130" s="503"/>
    </row>
    <row r="40131" spans="2:2">
      <c r="B40131" s="503"/>
    </row>
    <row r="40132" spans="2:2">
      <c r="B40132" s="503"/>
    </row>
    <row r="40133" spans="2:2">
      <c r="B40133" s="503"/>
    </row>
    <row r="40134" spans="2:2">
      <c r="B40134" s="503"/>
    </row>
    <row r="40135" spans="2:2">
      <c r="B40135" s="503"/>
    </row>
    <row r="40136" spans="2:2">
      <c r="B40136" s="503"/>
    </row>
    <row r="40137" spans="2:2">
      <c r="B40137" s="503"/>
    </row>
    <row r="40138" spans="2:2">
      <c r="B40138" s="503"/>
    </row>
    <row r="40139" spans="2:2">
      <c r="B40139" s="503"/>
    </row>
    <row r="40140" spans="2:2">
      <c r="B40140" s="503"/>
    </row>
    <row r="40141" spans="2:2">
      <c r="B40141" s="503"/>
    </row>
    <row r="40142" spans="2:2">
      <c r="B40142" s="503"/>
    </row>
    <row r="40143" spans="2:2">
      <c r="B40143" s="503"/>
    </row>
    <row r="40144" spans="2:2">
      <c r="B40144" s="503"/>
    </row>
    <row r="40145" spans="2:2">
      <c r="B40145" s="503"/>
    </row>
    <row r="40146" spans="2:2">
      <c r="B40146" s="503"/>
    </row>
    <row r="40147" spans="2:2">
      <c r="B40147" s="503"/>
    </row>
    <row r="40148" spans="2:2">
      <c r="B40148" s="503"/>
    </row>
    <row r="40149" spans="2:2">
      <c r="B40149" s="503"/>
    </row>
    <row r="40150" spans="2:2">
      <c r="B40150" s="503"/>
    </row>
    <row r="40151" spans="2:2">
      <c r="B40151" s="503"/>
    </row>
    <row r="40152" spans="2:2">
      <c r="B40152" s="503"/>
    </row>
    <row r="40153" spans="2:2">
      <c r="B40153" s="503"/>
    </row>
    <row r="40154" spans="2:2">
      <c r="B40154" s="503"/>
    </row>
    <row r="40155" spans="2:2">
      <c r="B40155" s="503"/>
    </row>
    <row r="40156" spans="2:2">
      <c r="B40156" s="503"/>
    </row>
    <row r="40157" spans="2:2">
      <c r="B40157" s="503"/>
    </row>
    <row r="40158" spans="2:2">
      <c r="B40158" s="503"/>
    </row>
    <row r="40159" spans="2:2">
      <c r="B40159" s="503"/>
    </row>
    <row r="40160" spans="2:2">
      <c r="B40160" s="503"/>
    </row>
    <row r="40161" spans="2:2">
      <c r="B40161" s="503"/>
    </row>
    <row r="40162" spans="2:2">
      <c r="B40162" s="503"/>
    </row>
    <row r="40163" spans="2:2">
      <c r="B40163" s="503"/>
    </row>
    <row r="40164" spans="2:2">
      <c r="B40164" s="503"/>
    </row>
    <row r="40165" spans="2:2">
      <c r="B40165" s="503"/>
    </row>
    <row r="40166" spans="2:2">
      <c r="B40166" s="503"/>
    </row>
    <row r="40167" spans="2:2">
      <c r="B40167" s="503"/>
    </row>
    <row r="40168" spans="2:2">
      <c r="B40168" s="503"/>
    </row>
    <row r="40169" spans="2:2">
      <c r="B40169" s="503"/>
    </row>
    <row r="40170" spans="2:2">
      <c r="B40170" s="503"/>
    </row>
    <row r="40171" spans="2:2">
      <c r="B40171" s="503"/>
    </row>
    <row r="40172" spans="2:2">
      <c r="B40172" s="503"/>
    </row>
    <row r="40173" spans="2:2">
      <c r="B40173" s="503"/>
    </row>
    <row r="40174" spans="2:2">
      <c r="B40174" s="503"/>
    </row>
    <row r="40175" spans="2:2">
      <c r="B40175" s="503"/>
    </row>
    <row r="40176" spans="2:2">
      <c r="B40176" s="503"/>
    </row>
    <row r="40177" spans="2:2">
      <c r="B40177" s="503"/>
    </row>
    <row r="40178" spans="2:2">
      <c r="B40178" s="503"/>
    </row>
    <row r="40179" spans="2:2">
      <c r="B40179" s="503"/>
    </row>
    <row r="40180" spans="2:2">
      <c r="B40180" s="503"/>
    </row>
    <row r="40181" spans="2:2">
      <c r="B40181" s="503"/>
    </row>
    <row r="40182" spans="2:2">
      <c r="B40182" s="503"/>
    </row>
    <row r="40183" spans="2:2">
      <c r="B40183" s="503"/>
    </row>
    <row r="40184" spans="2:2">
      <c r="B40184" s="503"/>
    </row>
    <row r="40185" spans="2:2">
      <c r="B40185" s="503"/>
    </row>
    <row r="40186" spans="2:2">
      <c r="B40186" s="503"/>
    </row>
    <row r="40187" spans="2:2">
      <c r="B40187" s="503"/>
    </row>
    <row r="40188" spans="2:2">
      <c r="B40188" s="503"/>
    </row>
    <row r="40189" spans="2:2">
      <c r="B40189" s="503"/>
    </row>
    <row r="40190" spans="2:2">
      <c r="B40190" s="503"/>
    </row>
    <row r="40191" spans="2:2">
      <c r="B40191" s="503"/>
    </row>
    <row r="40192" spans="2:2">
      <c r="B40192" s="503"/>
    </row>
    <row r="40193" spans="2:2">
      <c r="B40193" s="503"/>
    </row>
    <row r="40194" spans="2:2">
      <c r="B40194" s="503"/>
    </row>
    <row r="40195" spans="2:2">
      <c r="B40195" s="503"/>
    </row>
    <row r="40196" spans="2:2">
      <c r="B40196" s="503"/>
    </row>
    <row r="40197" spans="2:2">
      <c r="B40197" s="503"/>
    </row>
    <row r="40198" spans="2:2">
      <c r="B40198" s="503"/>
    </row>
    <row r="40199" spans="2:2">
      <c r="B40199" s="503"/>
    </row>
    <row r="40200" spans="2:2">
      <c r="B40200" s="503"/>
    </row>
    <row r="40201" spans="2:2">
      <c r="B40201" s="503"/>
    </row>
    <row r="40202" spans="2:2">
      <c r="B40202" s="503"/>
    </row>
    <row r="40203" spans="2:2">
      <c r="B40203" s="503"/>
    </row>
    <row r="40204" spans="2:2">
      <c r="B40204" s="503"/>
    </row>
    <row r="40205" spans="2:2">
      <c r="B40205" s="503"/>
    </row>
    <row r="40206" spans="2:2">
      <c r="B40206" s="503"/>
    </row>
    <row r="40207" spans="2:2">
      <c r="B40207" s="503"/>
    </row>
    <row r="40208" spans="2:2">
      <c r="B40208" s="503"/>
    </row>
    <row r="40209" spans="2:2">
      <c r="B40209" s="503"/>
    </row>
    <row r="40210" spans="2:2">
      <c r="B40210" s="503"/>
    </row>
    <row r="40211" spans="2:2">
      <c r="B40211" s="503"/>
    </row>
    <row r="40212" spans="2:2">
      <c r="B40212" s="503"/>
    </row>
    <row r="40213" spans="2:2">
      <c r="B40213" s="503"/>
    </row>
    <row r="40214" spans="2:2">
      <c r="B40214" s="503"/>
    </row>
    <row r="40215" spans="2:2">
      <c r="B40215" s="503"/>
    </row>
    <row r="40216" spans="2:2">
      <c r="B40216" s="503"/>
    </row>
    <row r="40217" spans="2:2">
      <c r="B40217" s="503"/>
    </row>
    <row r="40218" spans="2:2">
      <c r="B40218" s="503"/>
    </row>
    <row r="40219" spans="2:2">
      <c r="B40219" s="503"/>
    </row>
    <row r="40220" spans="2:2">
      <c r="B40220" s="503"/>
    </row>
    <row r="40221" spans="2:2">
      <c r="B40221" s="503"/>
    </row>
    <row r="40222" spans="2:2">
      <c r="B40222" s="503"/>
    </row>
    <row r="40223" spans="2:2">
      <c r="B40223" s="503"/>
    </row>
    <row r="40224" spans="2:2">
      <c r="B40224" s="503"/>
    </row>
    <row r="40225" spans="2:2">
      <c r="B40225" s="503"/>
    </row>
    <row r="40226" spans="2:2">
      <c r="B40226" s="503"/>
    </row>
    <row r="40227" spans="2:2">
      <c r="B40227" s="503"/>
    </row>
    <row r="40228" spans="2:2">
      <c r="B40228" s="503"/>
    </row>
    <row r="40229" spans="2:2">
      <c r="B40229" s="503"/>
    </row>
    <row r="40230" spans="2:2">
      <c r="B40230" s="503"/>
    </row>
    <row r="40231" spans="2:2">
      <c r="B40231" s="503"/>
    </row>
    <row r="40232" spans="2:2">
      <c r="B40232" s="503"/>
    </row>
    <row r="40233" spans="2:2">
      <c r="B40233" s="503"/>
    </row>
    <row r="40234" spans="2:2">
      <c r="B40234" s="503"/>
    </row>
    <row r="40235" spans="2:2">
      <c r="B40235" s="503"/>
    </row>
    <row r="40236" spans="2:2">
      <c r="B40236" s="503"/>
    </row>
    <row r="40237" spans="2:2">
      <c r="B40237" s="503"/>
    </row>
    <row r="40238" spans="2:2">
      <c r="B40238" s="503"/>
    </row>
    <row r="40239" spans="2:2">
      <c r="B40239" s="503"/>
    </row>
    <row r="40240" spans="2:2">
      <c r="B40240" s="503"/>
    </row>
    <row r="40241" spans="2:2">
      <c r="B40241" s="503"/>
    </row>
    <row r="40242" spans="2:2">
      <c r="B40242" s="503"/>
    </row>
    <row r="40243" spans="2:2">
      <c r="B40243" s="503"/>
    </row>
    <row r="40244" spans="2:2">
      <c r="B40244" s="503"/>
    </row>
    <row r="40245" spans="2:2">
      <c r="B40245" s="503"/>
    </row>
    <row r="40246" spans="2:2">
      <c r="B40246" s="503"/>
    </row>
    <row r="40247" spans="2:2">
      <c r="B40247" s="503"/>
    </row>
    <row r="40248" spans="2:2">
      <c r="B40248" s="503"/>
    </row>
    <row r="40249" spans="2:2">
      <c r="B40249" s="503"/>
    </row>
    <row r="40250" spans="2:2">
      <c r="B40250" s="503"/>
    </row>
    <row r="40251" spans="2:2">
      <c r="B40251" s="503"/>
    </row>
    <row r="40252" spans="2:2">
      <c r="B40252" s="503"/>
    </row>
    <row r="40253" spans="2:2">
      <c r="B40253" s="503"/>
    </row>
    <row r="40254" spans="2:2">
      <c r="B40254" s="503"/>
    </row>
    <row r="40255" spans="2:2">
      <c r="B40255" s="503"/>
    </row>
    <row r="40256" spans="2:2">
      <c r="B40256" s="503"/>
    </row>
    <row r="40257" spans="2:2">
      <c r="B40257" s="503"/>
    </row>
    <row r="40258" spans="2:2">
      <c r="B40258" s="503"/>
    </row>
    <row r="40259" spans="2:2">
      <c r="B40259" s="503"/>
    </row>
    <row r="40260" spans="2:2">
      <c r="B40260" s="503"/>
    </row>
    <row r="40261" spans="2:2">
      <c r="B40261" s="503"/>
    </row>
    <row r="40262" spans="2:2">
      <c r="B40262" s="503"/>
    </row>
    <row r="40263" spans="2:2">
      <c r="B40263" s="503"/>
    </row>
    <row r="40264" spans="2:2">
      <c r="B40264" s="503"/>
    </row>
    <row r="40265" spans="2:2">
      <c r="B40265" s="503"/>
    </row>
    <row r="40266" spans="2:2">
      <c r="B40266" s="503"/>
    </row>
    <row r="40267" spans="2:2">
      <c r="B40267" s="503"/>
    </row>
    <row r="40268" spans="2:2">
      <c r="B40268" s="503"/>
    </row>
    <row r="40269" spans="2:2">
      <c r="B40269" s="503"/>
    </row>
    <row r="40270" spans="2:2">
      <c r="B40270" s="503"/>
    </row>
    <row r="40271" spans="2:2">
      <c r="B40271" s="503"/>
    </row>
    <row r="40272" spans="2:2">
      <c r="B40272" s="503"/>
    </row>
    <row r="40273" spans="2:2">
      <c r="B40273" s="503"/>
    </row>
    <row r="40274" spans="2:2">
      <c r="B40274" s="503"/>
    </row>
    <row r="40275" spans="2:2">
      <c r="B40275" s="503"/>
    </row>
    <row r="40276" spans="2:2">
      <c r="B40276" s="503"/>
    </row>
    <row r="40277" spans="2:2">
      <c r="B40277" s="503"/>
    </row>
    <row r="40278" spans="2:2">
      <c r="B40278" s="503"/>
    </row>
    <row r="40279" spans="2:2">
      <c r="B40279" s="503"/>
    </row>
    <row r="40280" spans="2:2">
      <c r="B40280" s="503"/>
    </row>
    <row r="40281" spans="2:2">
      <c r="B40281" s="503"/>
    </row>
    <row r="40282" spans="2:2">
      <c r="B40282" s="503"/>
    </row>
    <row r="40283" spans="2:2">
      <c r="B40283" s="503"/>
    </row>
    <row r="40284" spans="2:2">
      <c r="B40284" s="503"/>
    </row>
    <row r="40285" spans="2:2">
      <c r="B40285" s="503"/>
    </row>
    <row r="40286" spans="2:2">
      <c r="B40286" s="503"/>
    </row>
    <row r="40287" spans="2:2">
      <c r="B40287" s="503"/>
    </row>
    <row r="40288" spans="2:2">
      <c r="B40288" s="503"/>
    </row>
    <row r="40289" spans="2:2">
      <c r="B40289" s="503"/>
    </row>
    <row r="40290" spans="2:2">
      <c r="B40290" s="503"/>
    </row>
    <row r="40291" spans="2:2">
      <c r="B40291" s="503"/>
    </row>
    <row r="40292" spans="2:2">
      <c r="B40292" s="503"/>
    </row>
    <row r="40293" spans="2:2">
      <c r="B40293" s="503"/>
    </row>
    <row r="40294" spans="2:2">
      <c r="B40294" s="503"/>
    </row>
    <row r="40295" spans="2:2">
      <c r="B40295" s="503"/>
    </row>
    <row r="40296" spans="2:2">
      <c r="B40296" s="503"/>
    </row>
    <row r="40297" spans="2:2">
      <c r="B40297" s="503"/>
    </row>
    <row r="40298" spans="2:2">
      <c r="B40298" s="503"/>
    </row>
    <row r="40299" spans="2:2">
      <c r="B40299" s="503"/>
    </row>
    <row r="40300" spans="2:2">
      <c r="B40300" s="503"/>
    </row>
    <row r="40301" spans="2:2">
      <c r="B40301" s="503"/>
    </row>
    <row r="40302" spans="2:2">
      <c r="B40302" s="503"/>
    </row>
    <row r="40303" spans="2:2">
      <c r="B40303" s="503"/>
    </row>
    <row r="40304" spans="2:2">
      <c r="B40304" s="503"/>
    </row>
    <row r="40305" spans="2:2">
      <c r="B40305" s="503"/>
    </row>
    <row r="40306" spans="2:2">
      <c r="B40306" s="503"/>
    </row>
    <row r="40307" spans="2:2">
      <c r="B40307" s="503"/>
    </row>
    <row r="40308" spans="2:2">
      <c r="B40308" s="503"/>
    </row>
    <row r="40309" spans="2:2">
      <c r="B40309" s="503"/>
    </row>
    <row r="40310" spans="2:2">
      <c r="B40310" s="503"/>
    </row>
    <row r="40311" spans="2:2">
      <c r="B40311" s="503"/>
    </row>
    <row r="40312" spans="2:2">
      <c r="B40312" s="503"/>
    </row>
    <row r="40313" spans="2:2">
      <c r="B40313" s="503"/>
    </row>
    <row r="40314" spans="2:2">
      <c r="B40314" s="503"/>
    </row>
    <row r="40315" spans="2:2">
      <c r="B40315" s="503"/>
    </row>
    <row r="40316" spans="2:2">
      <c r="B40316" s="503"/>
    </row>
    <row r="40317" spans="2:2">
      <c r="B40317" s="503"/>
    </row>
    <row r="40318" spans="2:2">
      <c r="B40318" s="503"/>
    </row>
    <row r="40319" spans="2:2">
      <c r="B40319" s="503"/>
    </row>
    <row r="40320" spans="2:2">
      <c r="B40320" s="503"/>
    </row>
    <row r="40321" spans="2:2">
      <c r="B40321" s="503"/>
    </row>
    <row r="40322" spans="2:2">
      <c r="B40322" s="503"/>
    </row>
    <row r="40323" spans="2:2">
      <c r="B40323" s="503"/>
    </row>
    <row r="40324" spans="2:2">
      <c r="B40324" s="503"/>
    </row>
    <row r="40325" spans="2:2">
      <c r="B40325" s="503"/>
    </row>
    <row r="40326" spans="2:2">
      <c r="B40326" s="503"/>
    </row>
    <row r="40327" spans="2:2">
      <c r="B40327" s="503"/>
    </row>
    <row r="40328" spans="2:2">
      <c r="B40328" s="503"/>
    </row>
    <row r="40329" spans="2:2">
      <c r="B40329" s="503"/>
    </row>
    <row r="40330" spans="2:2">
      <c r="B40330" s="503"/>
    </row>
    <row r="40331" spans="2:2">
      <c r="B40331" s="503"/>
    </row>
    <row r="40332" spans="2:2">
      <c r="B40332" s="503"/>
    </row>
    <row r="40333" spans="2:2">
      <c r="B40333" s="503"/>
    </row>
    <row r="40334" spans="2:2">
      <c r="B40334" s="503"/>
    </row>
    <row r="40335" spans="2:2">
      <c r="B40335" s="503"/>
    </row>
    <row r="40336" spans="2:2">
      <c r="B40336" s="503"/>
    </row>
    <row r="40337" spans="2:2">
      <c r="B40337" s="503"/>
    </row>
    <row r="40338" spans="2:2">
      <c r="B40338" s="503"/>
    </row>
    <row r="40339" spans="2:2">
      <c r="B40339" s="503"/>
    </row>
    <row r="40340" spans="2:2">
      <c r="B40340" s="503"/>
    </row>
    <row r="40341" spans="2:2">
      <c r="B40341" s="503"/>
    </row>
    <row r="40342" spans="2:2">
      <c r="B40342" s="503"/>
    </row>
    <row r="40343" spans="2:2">
      <c r="B40343" s="503"/>
    </row>
    <row r="40344" spans="2:2">
      <c r="B40344" s="503"/>
    </row>
    <row r="40345" spans="2:2">
      <c r="B40345" s="503"/>
    </row>
    <row r="40346" spans="2:2">
      <c r="B40346" s="503"/>
    </row>
    <row r="40347" spans="2:2">
      <c r="B40347" s="503"/>
    </row>
    <row r="40348" spans="2:2">
      <c r="B40348" s="503"/>
    </row>
    <row r="40349" spans="2:2">
      <c r="B40349" s="503"/>
    </row>
    <row r="40350" spans="2:2">
      <c r="B40350" s="503"/>
    </row>
    <row r="40351" spans="2:2">
      <c r="B40351" s="503"/>
    </row>
    <row r="40352" spans="2:2">
      <c r="B40352" s="503"/>
    </row>
    <row r="40353" spans="2:2">
      <c r="B40353" s="503"/>
    </row>
    <row r="40354" spans="2:2">
      <c r="B40354" s="503"/>
    </row>
    <row r="40355" spans="2:2">
      <c r="B40355" s="503"/>
    </row>
    <row r="40356" spans="2:2">
      <c r="B40356" s="503"/>
    </row>
    <row r="40357" spans="2:2">
      <c r="B40357" s="503"/>
    </row>
    <row r="40358" spans="2:2">
      <c r="B40358" s="503"/>
    </row>
    <row r="40359" spans="2:2">
      <c r="B40359" s="503"/>
    </row>
    <row r="40360" spans="2:2">
      <c r="B40360" s="503"/>
    </row>
    <row r="40361" spans="2:2">
      <c r="B40361" s="503"/>
    </row>
    <row r="40362" spans="2:2">
      <c r="B40362" s="503"/>
    </row>
    <row r="40363" spans="2:2">
      <c r="B40363" s="503"/>
    </row>
    <row r="40364" spans="2:2">
      <c r="B40364" s="503"/>
    </row>
    <row r="40365" spans="2:2">
      <c r="B40365" s="503"/>
    </row>
    <row r="40366" spans="2:2">
      <c r="B40366" s="503"/>
    </row>
    <row r="40367" spans="2:2">
      <c r="B40367" s="503"/>
    </row>
    <row r="40368" spans="2:2">
      <c r="B40368" s="503"/>
    </row>
    <row r="40369" spans="2:2">
      <c r="B40369" s="503"/>
    </row>
    <row r="40370" spans="2:2">
      <c r="B40370" s="503"/>
    </row>
    <row r="40371" spans="2:2">
      <c r="B40371" s="503"/>
    </row>
    <row r="40372" spans="2:2">
      <c r="B40372" s="503"/>
    </row>
    <row r="40373" spans="2:2">
      <c r="B40373" s="503"/>
    </row>
    <row r="40374" spans="2:2">
      <c r="B40374" s="503"/>
    </row>
    <row r="40375" spans="2:2">
      <c r="B40375" s="503"/>
    </row>
    <row r="40376" spans="2:2">
      <c r="B40376" s="503"/>
    </row>
    <row r="40377" spans="2:2">
      <c r="B40377" s="503"/>
    </row>
    <row r="40378" spans="2:2">
      <c r="B40378" s="503"/>
    </row>
    <row r="40379" spans="2:2">
      <c r="B40379" s="503"/>
    </row>
    <row r="40380" spans="2:2">
      <c r="B40380" s="503"/>
    </row>
    <row r="40381" spans="2:2">
      <c r="B40381" s="503"/>
    </row>
    <row r="40382" spans="2:2">
      <c r="B40382" s="503"/>
    </row>
    <row r="40383" spans="2:2">
      <c r="B40383" s="503"/>
    </row>
    <row r="40384" spans="2:2">
      <c r="B40384" s="503"/>
    </row>
    <row r="40385" spans="2:2">
      <c r="B40385" s="503"/>
    </row>
    <row r="40386" spans="2:2">
      <c r="B40386" s="503"/>
    </row>
    <row r="40387" spans="2:2">
      <c r="B40387" s="503"/>
    </row>
    <row r="40388" spans="2:2">
      <c r="B40388" s="503"/>
    </row>
    <row r="40389" spans="2:2">
      <c r="B40389" s="503"/>
    </row>
    <row r="40390" spans="2:2">
      <c r="B40390" s="503"/>
    </row>
    <row r="40391" spans="2:2">
      <c r="B40391" s="503"/>
    </row>
    <row r="40392" spans="2:2">
      <c r="B40392" s="503"/>
    </row>
    <row r="40393" spans="2:2">
      <c r="B40393" s="503"/>
    </row>
    <row r="40394" spans="2:2">
      <c r="B40394" s="503"/>
    </row>
    <row r="40395" spans="2:2">
      <c r="B40395" s="503"/>
    </row>
    <row r="40396" spans="2:2">
      <c r="B40396" s="503"/>
    </row>
    <row r="40397" spans="2:2">
      <c r="B40397" s="503"/>
    </row>
    <row r="40398" spans="2:2">
      <c r="B40398" s="503"/>
    </row>
    <row r="40399" spans="2:2">
      <c r="B40399" s="503"/>
    </row>
    <row r="40400" spans="2:2">
      <c r="B40400" s="503"/>
    </row>
    <row r="40401" spans="2:2">
      <c r="B40401" s="503"/>
    </row>
    <row r="40402" spans="2:2">
      <c r="B40402" s="503"/>
    </row>
    <row r="40403" spans="2:2">
      <c r="B40403" s="503"/>
    </row>
    <row r="40404" spans="2:2">
      <c r="B40404" s="503"/>
    </row>
    <row r="40405" spans="2:2">
      <c r="B40405" s="503"/>
    </row>
    <row r="40406" spans="2:2">
      <c r="B40406" s="503"/>
    </row>
    <row r="40407" spans="2:2">
      <c r="B40407" s="503"/>
    </row>
    <row r="40408" spans="2:2">
      <c r="B40408" s="503"/>
    </row>
    <row r="40409" spans="2:2">
      <c r="B40409" s="503"/>
    </row>
    <row r="40410" spans="2:2">
      <c r="B40410" s="503"/>
    </row>
    <row r="40411" spans="2:2">
      <c r="B40411" s="503"/>
    </row>
    <row r="40412" spans="2:2">
      <c r="B40412" s="503"/>
    </row>
    <row r="40413" spans="2:2">
      <c r="B40413" s="503"/>
    </row>
    <row r="40414" spans="2:2">
      <c r="B40414" s="503"/>
    </row>
    <row r="40415" spans="2:2">
      <c r="B40415" s="503"/>
    </row>
    <row r="40416" spans="2:2">
      <c r="B40416" s="503"/>
    </row>
    <row r="40417" spans="2:2">
      <c r="B40417" s="503"/>
    </row>
    <row r="40418" spans="2:2">
      <c r="B40418" s="503"/>
    </row>
    <row r="40419" spans="2:2">
      <c r="B40419" s="503"/>
    </row>
    <row r="40420" spans="2:2">
      <c r="B40420" s="503"/>
    </row>
    <row r="40421" spans="2:2">
      <c r="B40421" s="503"/>
    </row>
    <row r="40422" spans="2:2">
      <c r="B40422" s="503"/>
    </row>
    <row r="40423" spans="2:2">
      <c r="B40423" s="503"/>
    </row>
    <row r="40424" spans="2:2">
      <c r="B40424" s="503"/>
    </row>
    <row r="40425" spans="2:2">
      <c r="B40425" s="503"/>
    </row>
    <row r="40426" spans="2:2">
      <c r="B40426" s="503"/>
    </row>
    <row r="40427" spans="2:2">
      <c r="B40427" s="503"/>
    </row>
    <row r="40428" spans="2:2">
      <c r="B40428" s="503"/>
    </row>
    <row r="40429" spans="2:2">
      <c r="B40429" s="503"/>
    </row>
    <row r="40430" spans="2:2">
      <c r="B40430" s="503"/>
    </row>
    <row r="40431" spans="2:2">
      <c r="B40431" s="503"/>
    </row>
    <row r="40432" spans="2:2">
      <c r="B40432" s="503"/>
    </row>
    <row r="40433" spans="2:2">
      <c r="B40433" s="503"/>
    </row>
    <row r="40434" spans="2:2">
      <c r="B40434" s="503"/>
    </row>
    <row r="40435" spans="2:2">
      <c r="B40435" s="503"/>
    </row>
    <row r="40436" spans="2:2">
      <c r="B40436" s="503"/>
    </row>
    <row r="40437" spans="2:2">
      <c r="B40437" s="503"/>
    </row>
    <row r="40438" spans="2:2">
      <c r="B40438" s="503"/>
    </row>
    <row r="40439" spans="2:2">
      <c r="B40439" s="503"/>
    </row>
    <row r="40440" spans="2:2">
      <c r="B40440" s="503"/>
    </row>
    <row r="40441" spans="2:2">
      <c r="B40441" s="503"/>
    </row>
    <row r="40442" spans="2:2">
      <c r="B40442" s="503"/>
    </row>
    <row r="40443" spans="2:2">
      <c r="B40443" s="503"/>
    </row>
    <row r="40444" spans="2:2">
      <c r="B40444" s="503"/>
    </row>
    <row r="40445" spans="2:2">
      <c r="B40445" s="503"/>
    </row>
    <row r="40446" spans="2:2">
      <c r="B40446" s="503"/>
    </row>
    <row r="40447" spans="2:2">
      <c r="B40447" s="503"/>
    </row>
    <row r="40448" spans="2:2">
      <c r="B40448" s="503"/>
    </row>
    <row r="40449" spans="2:2">
      <c r="B40449" s="503"/>
    </row>
    <row r="40450" spans="2:2">
      <c r="B40450" s="503"/>
    </row>
    <row r="40451" spans="2:2">
      <c r="B40451" s="503"/>
    </row>
    <row r="40452" spans="2:2">
      <c r="B40452" s="503"/>
    </row>
    <row r="40453" spans="2:2">
      <c r="B40453" s="503"/>
    </row>
    <row r="40454" spans="2:2">
      <c r="B40454" s="503"/>
    </row>
    <row r="40455" spans="2:2">
      <c r="B40455" s="503"/>
    </row>
    <row r="40456" spans="2:2">
      <c r="B40456" s="503"/>
    </row>
    <row r="40457" spans="2:2">
      <c r="B40457" s="503"/>
    </row>
    <row r="40458" spans="2:2">
      <c r="B40458" s="503"/>
    </row>
    <row r="40459" spans="2:2">
      <c r="B40459" s="503"/>
    </row>
    <row r="40460" spans="2:2">
      <c r="B40460" s="503"/>
    </row>
    <row r="40461" spans="2:2">
      <c r="B40461" s="503"/>
    </row>
    <row r="40462" spans="2:2">
      <c r="B40462" s="503"/>
    </row>
    <row r="40463" spans="2:2">
      <c r="B40463" s="503"/>
    </row>
    <row r="40464" spans="2:2">
      <c r="B40464" s="503"/>
    </row>
    <row r="40465" spans="2:2">
      <c r="B40465" s="503"/>
    </row>
    <row r="40466" spans="2:2">
      <c r="B40466" s="503"/>
    </row>
    <row r="40467" spans="2:2">
      <c r="B40467" s="503"/>
    </row>
    <row r="40468" spans="2:2">
      <c r="B40468" s="503"/>
    </row>
    <row r="40469" spans="2:2">
      <c r="B40469" s="503"/>
    </row>
    <row r="40470" spans="2:2">
      <c r="B40470" s="503"/>
    </row>
    <row r="40471" spans="2:2">
      <c r="B40471" s="503"/>
    </row>
    <row r="40472" spans="2:2">
      <c r="B40472" s="503"/>
    </row>
    <row r="40473" spans="2:2">
      <c r="B40473" s="503"/>
    </row>
    <row r="40474" spans="2:2">
      <c r="B40474" s="503"/>
    </row>
    <row r="40475" spans="2:2">
      <c r="B40475" s="503"/>
    </row>
    <row r="40476" spans="2:2">
      <c r="B40476" s="503"/>
    </row>
    <row r="40477" spans="2:2">
      <c r="B40477" s="503"/>
    </row>
    <row r="40478" spans="2:2">
      <c r="B40478" s="503"/>
    </row>
    <row r="40479" spans="2:2">
      <c r="B40479" s="503"/>
    </row>
    <row r="40480" spans="2:2">
      <c r="B40480" s="503"/>
    </row>
    <row r="40481" spans="2:2">
      <c r="B40481" s="503"/>
    </row>
    <row r="40482" spans="2:2">
      <c r="B40482" s="503"/>
    </row>
    <row r="40483" spans="2:2">
      <c r="B40483" s="503"/>
    </row>
    <row r="40484" spans="2:2">
      <c r="B40484" s="503"/>
    </row>
    <row r="40485" spans="2:2">
      <c r="B40485" s="503"/>
    </row>
    <row r="40486" spans="2:2">
      <c r="B40486" s="503"/>
    </row>
    <row r="40487" spans="2:2">
      <c r="B40487" s="503"/>
    </row>
    <row r="40488" spans="2:2">
      <c r="B40488" s="503"/>
    </row>
    <row r="40489" spans="2:2">
      <c r="B40489" s="503"/>
    </row>
    <row r="40490" spans="2:2">
      <c r="B40490" s="503"/>
    </row>
    <row r="40491" spans="2:2">
      <c r="B40491" s="503"/>
    </row>
    <row r="40492" spans="2:2">
      <c r="B40492" s="503"/>
    </row>
    <row r="40493" spans="2:2">
      <c r="B40493" s="503"/>
    </row>
    <row r="40494" spans="2:2">
      <c r="B40494" s="503"/>
    </row>
    <row r="40495" spans="2:2">
      <c r="B40495" s="503"/>
    </row>
    <row r="40496" spans="2:2">
      <c r="B40496" s="503"/>
    </row>
    <row r="40497" spans="2:2">
      <c r="B40497" s="503"/>
    </row>
    <row r="40498" spans="2:2">
      <c r="B40498" s="503"/>
    </row>
    <row r="40499" spans="2:2">
      <c r="B40499" s="503"/>
    </row>
    <row r="40500" spans="2:2">
      <c r="B40500" s="503"/>
    </row>
    <row r="40501" spans="2:2">
      <c r="B40501" s="503"/>
    </row>
    <row r="40502" spans="2:2">
      <c r="B40502" s="503"/>
    </row>
    <row r="40503" spans="2:2">
      <c r="B40503" s="503"/>
    </row>
    <row r="40504" spans="2:2">
      <c r="B40504" s="503"/>
    </row>
    <row r="40505" spans="2:2">
      <c r="B40505" s="503"/>
    </row>
    <row r="40506" spans="2:2">
      <c r="B40506" s="503"/>
    </row>
    <row r="40507" spans="2:2">
      <c r="B40507" s="503"/>
    </row>
    <row r="40508" spans="2:2">
      <c r="B40508" s="503"/>
    </row>
    <row r="40509" spans="2:2">
      <c r="B40509" s="503"/>
    </row>
    <row r="40510" spans="2:2">
      <c r="B40510" s="503"/>
    </row>
    <row r="40511" spans="2:2">
      <c r="B40511" s="503"/>
    </row>
    <row r="40512" spans="2:2">
      <c r="B40512" s="503"/>
    </row>
    <row r="40513" spans="2:2">
      <c r="B40513" s="503"/>
    </row>
    <row r="40514" spans="2:2">
      <c r="B40514" s="503"/>
    </row>
    <row r="40515" spans="2:2">
      <c r="B40515" s="503"/>
    </row>
    <row r="40516" spans="2:2">
      <c r="B40516" s="503"/>
    </row>
    <row r="40517" spans="2:2">
      <c r="B40517" s="503"/>
    </row>
    <row r="40518" spans="2:2">
      <c r="B40518" s="503"/>
    </row>
    <row r="40519" spans="2:2">
      <c r="B40519" s="503"/>
    </row>
    <row r="40520" spans="2:2">
      <c r="B40520" s="503"/>
    </row>
    <row r="40521" spans="2:2">
      <c r="B40521" s="503"/>
    </row>
    <row r="40522" spans="2:2">
      <c r="B40522" s="503"/>
    </row>
    <row r="40523" spans="2:2">
      <c r="B40523" s="503"/>
    </row>
    <row r="40524" spans="2:2">
      <c r="B40524" s="503"/>
    </row>
    <row r="40525" spans="2:2">
      <c r="B40525" s="503"/>
    </row>
    <row r="40526" spans="2:2">
      <c r="B40526" s="503"/>
    </row>
    <row r="40527" spans="2:2">
      <c r="B40527" s="503"/>
    </row>
    <row r="40528" spans="2:2">
      <c r="B40528" s="503"/>
    </row>
    <row r="40529" spans="2:2">
      <c r="B40529" s="503"/>
    </row>
    <row r="40530" spans="2:2">
      <c r="B40530" s="503"/>
    </row>
    <row r="40531" spans="2:2">
      <c r="B40531" s="503"/>
    </row>
    <row r="40532" spans="2:2">
      <c r="B40532" s="503"/>
    </row>
    <row r="40533" spans="2:2">
      <c r="B40533" s="503"/>
    </row>
    <row r="40534" spans="2:2">
      <c r="B40534" s="503"/>
    </row>
    <row r="40535" spans="2:2">
      <c r="B40535" s="503"/>
    </row>
    <row r="40536" spans="2:2">
      <c r="B40536" s="503"/>
    </row>
    <row r="40537" spans="2:2">
      <c r="B40537" s="503"/>
    </row>
    <row r="40538" spans="2:2">
      <c r="B40538" s="503"/>
    </row>
    <row r="40539" spans="2:2">
      <c r="B40539" s="503"/>
    </row>
    <row r="40540" spans="2:2">
      <c r="B40540" s="503"/>
    </row>
    <row r="40541" spans="2:2">
      <c r="B40541" s="503"/>
    </row>
    <row r="40542" spans="2:2">
      <c r="B40542" s="503"/>
    </row>
    <row r="40543" spans="2:2">
      <c r="B40543" s="503"/>
    </row>
    <row r="40544" spans="2:2">
      <c r="B40544" s="503"/>
    </row>
    <row r="40545" spans="2:2">
      <c r="B40545" s="503"/>
    </row>
    <row r="40546" spans="2:2">
      <c r="B40546" s="503"/>
    </row>
    <row r="40547" spans="2:2">
      <c r="B40547" s="503"/>
    </row>
    <row r="40548" spans="2:2">
      <c r="B40548" s="503"/>
    </row>
    <row r="40549" spans="2:2">
      <c r="B40549" s="503"/>
    </row>
    <row r="40550" spans="2:2">
      <c r="B40550" s="503"/>
    </row>
    <row r="40551" spans="2:2">
      <c r="B40551" s="503"/>
    </row>
    <row r="40552" spans="2:2">
      <c r="B40552" s="503"/>
    </row>
    <row r="40553" spans="2:2">
      <c r="B40553" s="503"/>
    </row>
    <row r="40554" spans="2:2">
      <c r="B40554" s="503"/>
    </row>
    <row r="40555" spans="2:2">
      <c r="B40555" s="503"/>
    </row>
    <row r="40556" spans="2:2">
      <c r="B40556" s="503"/>
    </row>
    <row r="40557" spans="2:2">
      <c r="B40557" s="503"/>
    </row>
    <row r="40558" spans="2:2">
      <c r="B40558" s="503"/>
    </row>
    <row r="40559" spans="2:2">
      <c r="B40559" s="503"/>
    </row>
    <row r="40560" spans="2:2">
      <c r="B40560" s="503"/>
    </row>
    <row r="40561" spans="2:2">
      <c r="B40561" s="503"/>
    </row>
    <row r="40562" spans="2:2">
      <c r="B40562" s="503"/>
    </row>
    <row r="40563" spans="2:2">
      <c r="B40563" s="503"/>
    </row>
    <row r="40564" spans="2:2">
      <c r="B40564" s="503"/>
    </row>
    <row r="40565" spans="2:2">
      <c r="B40565" s="503"/>
    </row>
    <row r="40566" spans="2:2">
      <c r="B40566" s="503"/>
    </row>
    <row r="40567" spans="2:2">
      <c r="B40567" s="503"/>
    </row>
    <row r="40568" spans="2:2">
      <c r="B40568" s="503"/>
    </row>
    <row r="40569" spans="2:2">
      <c r="B40569" s="503"/>
    </row>
    <row r="40570" spans="2:2">
      <c r="B40570" s="503"/>
    </row>
    <row r="40571" spans="2:2">
      <c r="B40571" s="503"/>
    </row>
    <row r="40572" spans="2:2">
      <c r="B40572" s="503"/>
    </row>
    <row r="40573" spans="2:2">
      <c r="B40573" s="503"/>
    </row>
    <row r="40574" spans="2:2">
      <c r="B40574" s="503"/>
    </row>
    <row r="40575" spans="2:2">
      <c r="B40575" s="503"/>
    </row>
    <row r="40576" spans="2:2">
      <c r="B40576" s="503"/>
    </row>
    <row r="40577" spans="2:2">
      <c r="B40577" s="503"/>
    </row>
    <row r="40578" spans="2:2">
      <c r="B40578" s="503"/>
    </row>
    <row r="40579" spans="2:2">
      <c r="B40579" s="503"/>
    </row>
    <row r="40580" spans="2:2">
      <c r="B40580" s="503"/>
    </row>
    <row r="40581" spans="2:2">
      <c r="B40581" s="503"/>
    </row>
    <row r="40582" spans="2:2">
      <c r="B40582" s="503"/>
    </row>
    <row r="40583" spans="2:2">
      <c r="B40583" s="503"/>
    </row>
    <row r="40584" spans="2:2">
      <c r="B40584" s="503"/>
    </row>
    <row r="40585" spans="2:2">
      <c r="B40585" s="503"/>
    </row>
    <row r="40586" spans="2:2">
      <c r="B40586" s="503"/>
    </row>
    <row r="40587" spans="2:2">
      <c r="B40587" s="503"/>
    </row>
    <row r="40588" spans="2:2">
      <c r="B40588" s="503"/>
    </row>
    <row r="40589" spans="2:2">
      <c r="B40589" s="503"/>
    </row>
    <row r="40590" spans="2:2">
      <c r="B40590" s="503"/>
    </row>
    <row r="40591" spans="2:2">
      <c r="B40591" s="503"/>
    </row>
    <row r="40592" spans="2:2">
      <c r="B40592" s="503"/>
    </row>
    <row r="40593" spans="2:2">
      <c r="B40593" s="503"/>
    </row>
    <row r="40594" spans="2:2">
      <c r="B40594" s="503"/>
    </row>
    <row r="40595" spans="2:2">
      <c r="B40595" s="503"/>
    </row>
    <row r="40596" spans="2:2">
      <c r="B40596" s="503"/>
    </row>
    <row r="40597" spans="2:2">
      <c r="B40597" s="503"/>
    </row>
    <row r="40598" spans="2:2">
      <c r="B40598" s="503"/>
    </row>
    <row r="40599" spans="2:2">
      <c r="B40599" s="503"/>
    </row>
    <row r="40600" spans="2:2">
      <c r="B40600" s="503"/>
    </row>
    <row r="40601" spans="2:2">
      <c r="B40601" s="503"/>
    </row>
    <row r="40602" spans="2:2">
      <c r="B40602" s="503"/>
    </row>
    <row r="40603" spans="2:2">
      <c r="B40603" s="503"/>
    </row>
    <row r="40604" spans="2:2">
      <c r="B40604" s="503"/>
    </row>
    <row r="40605" spans="2:2">
      <c r="B40605" s="503"/>
    </row>
    <row r="40606" spans="2:2">
      <c r="B40606" s="503"/>
    </row>
    <row r="40607" spans="2:2">
      <c r="B40607" s="503"/>
    </row>
    <row r="40608" spans="2:2">
      <c r="B40608" s="503"/>
    </row>
    <row r="40609" spans="2:2">
      <c r="B40609" s="503"/>
    </row>
    <row r="40610" spans="2:2">
      <c r="B40610" s="503"/>
    </row>
    <row r="40611" spans="2:2">
      <c r="B40611" s="503"/>
    </row>
    <row r="40612" spans="2:2">
      <c r="B40612" s="503"/>
    </row>
    <row r="40613" spans="2:2">
      <c r="B40613" s="503"/>
    </row>
    <row r="40614" spans="2:2">
      <c r="B40614" s="503"/>
    </row>
    <row r="40615" spans="2:2">
      <c r="B40615" s="503"/>
    </row>
    <row r="40616" spans="2:2">
      <c r="B40616" s="503"/>
    </row>
    <row r="40617" spans="2:2">
      <c r="B40617" s="503"/>
    </row>
    <row r="40618" spans="2:2">
      <c r="B40618" s="503"/>
    </row>
    <row r="40619" spans="2:2">
      <c r="B40619" s="503"/>
    </row>
    <row r="40620" spans="2:2">
      <c r="B40620" s="503"/>
    </row>
    <row r="40621" spans="2:2">
      <c r="B40621" s="503"/>
    </row>
    <row r="40622" spans="2:2">
      <c r="B40622" s="503"/>
    </row>
    <row r="40623" spans="2:2">
      <c r="B40623" s="503"/>
    </row>
    <row r="40624" spans="2:2">
      <c r="B40624" s="503"/>
    </row>
    <row r="40625" spans="2:2">
      <c r="B40625" s="503"/>
    </row>
    <row r="40626" spans="2:2">
      <c r="B40626" s="503"/>
    </row>
    <row r="40627" spans="2:2">
      <c r="B40627" s="503"/>
    </row>
    <row r="40628" spans="2:2">
      <c r="B40628" s="503"/>
    </row>
    <row r="40629" spans="2:2">
      <c r="B40629" s="503"/>
    </row>
    <row r="40630" spans="2:2">
      <c r="B40630" s="503"/>
    </row>
    <row r="40631" spans="2:2">
      <c r="B40631" s="503"/>
    </row>
    <row r="40632" spans="2:2">
      <c r="B40632" s="503"/>
    </row>
    <row r="40633" spans="2:2">
      <c r="B40633" s="503"/>
    </row>
    <row r="40634" spans="2:2">
      <c r="B40634" s="503"/>
    </row>
    <row r="40635" spans="2:2">
      <c r="B40635" s="503"/>
    </row>
    <row r="40636" spans="2:2">
      <c r="B40636" s="503"/>
    </row>
    <row r="40637" spans="2:2">
      <c r="B40637" s="503"/>
    </row>
    <row r="40638" spans="2:2">
      <c r="B40638" s="503"/>
    </row>
    <row r="40639" spans="2:2">
      <c r="B40639" s="503"/>
    </row>
    <row r="40640" spans="2:2">
      <c r="B40640" s="503"/>
    </row>
    <row r="40641" spans="2:2">
      <c r="B40641" s="503"/>
    </row>
    <row r="40642" spans="2:2">
      <c r="B40642" s="503"/>
    </row>
    <row r="40643" spans="2:2">
      <c r="B40643" s="503"/>
    </row>
    <row r="40644" spans="2:2">
      <c r="B40644" s="503"/>
    </row>
    <row r="40645" spans="2:2">
      <c r="B40645" s="503"/>
    </row>
    <row r="40646" spans="2:2">
      <c r="B40646" s="503"/>
    </row>
    <row r="40647" spans="2:2">
      <c r="B40647" s="503"/>
    </row>
    <row r="40648" spans="2:2">
      <c r="B40648" s="503"/>
    </row>
    <row r="40649" spans="2:2">
      <c r="B40649" s="503"/>
    </row>
    <row r="40650" spans="2:2">
      <c r="B40650" s="503"/>
    </row>
    <row r="40651" spans="2:2">
      <c r="B40651" s="503"/>
    </row>
    <row r="40652" spans="2:2">
      <c r="B40652" s="503"/>
    </row>
    <row r="40653" spans="2:2">
      <c r="B40653" s="503"/>
    </row>
    <row r="40654" spans="2:2">
      <c r="B40654" s="503"/>
    </row>
    <row r="40655" spans="2:2">
      <c r="B40655" s="503"/>
    </row>
    <row r="40656" spans="2:2">
      <c r="B40656" s="503"/>
    </row>
    <row r="40657" spans="2:2">
      <c r="B40657" s="503"/>
    </row>
    <row r="40658" spans="2:2">
      <c r="B40658" s="503"/>
    </row>
    <row r="40659" spans="2:2">
      <c r="B40659" s="503"/>
    </row>
    <row r="40660" spans="2:2">
      <c r="B40660" s="503"/>
    </row>
    <row r="40661" spans="2:2">
      <c r="B40661" s="503"/>
    </row>
    <row r="40662" spans="2:2">
      <c r="B40662" s="503"/>
    </row>
    <row r="40663" spans="2:2">
      <c r="B40663" s="503"/>
    </row>
    <row r="40664" spans="2:2">
      <c r="B40664" s="503"/>
    </row>
    <row r="40665" spans="2:2">
      <c r="B40665" s="503"/>
    </row>
    <row r="40666" spans="2:2">
      <c r="B40666" s="503"/>
    </row>
    <row r="40667" spans="2:2">
      <c r="B40667" s="503"/>
    </row>
    <row r="40668" spans="2:2">
      <c r="B40668" s="503"/>
    </row>
    <row r="40669" spans="2:2">
      <c r="B40669" s="503"/>
    </row>
    <row r="40670" spans="2:2">
      <c r="B40670" s="503"/>
    </row>
    <row r="40671" spans="2:2">
      <c r="B40671" s="503"/>
    </row>
    <row r="40672" spans="2:2">
      <c r="B40672" s="503"/>
    </row>
    <row r="40673" spans="2:2">
      <c r="B40673" s="503"/>
    </row>
    <row r="40674" spans="2:2">
      <c r="B40674" s="503"/>
    </row>
    <row r="40675" spans="2:2">
      <c r="B40675" s="503"/>
    </row>
    <row r="40676" spans="2:2">
      <c r="B40676" s="503"/>
    </row>
    <row r="40677" spans="2:2">
      <c r="B40677" s="503"/>
    </row>
    <row r="40678" spans="2:2">
      <c r="B40678" s="503"/>
    </row>
    <row r="40679" spans="2:2">
      <c r="B40679" s="503"/>
    </row>
    <row r="40680" spans="2:2">
      <c r="B40680" s="503"/>
    </row>
    <row r="40681" spans="2:2">
      <c r="B40681" s="503"/>
    </row>
    <row r="40682" spans="2:2">
      <c r="B40682" s="503"/>
    </row>
    <row r="40683" spans="2:2">
      <c r="B40683" s="503"/>
    </row>
    <row r="40684" spans="2:2">
      <c r="B40684" s="503"/>
    </row>
    <row r="40685" spans="2:2">
      <c r="B40685" s="503"/>
    </row>
    <row r="40686" spans="2:2">
      <c r="B40686" s="503"/>
    </row>
    <row r="40687" spans="2:2">
      <c r="B40687" s="503"/>
    </row>
    <row r="40688" spans="2:2">
      <c r="B40688" s="503"/>
    </row>
    <row r="40689" spans="2:2">
      <c r="B40689" s="503"/>
    </row>
    <row r="40690" spans="2:2">
      <c r="B40690" s="503"/>
    </row>
    <row r="40691" spans="2:2">
      <c r="B40691" s="503"/>
    </row>
    <row r="40692" spans="2:2">
      <c r="B40692" s="503"/>
    </row>
    <row r="40693" spans="2:2">
      <c r="B40693" s="503"/>
    </row>
    <row r="40694" spans="2:2">
      <c r="B40694" s="503"/>
    </row>
    <row r="40695" spans="2:2">
      <c r="B40695" s="503"/>
    </row>
    <row r="40696" spans="2:2">
      <c r="B40696" s="503"/>
    </row>
    <row r="40697" spans="2:2">
      <c r="B40697" s="503"/>
    </row>
    <row r="40698" spans="2:2">
      <c r="B40698" s="503"/>
    </row>
    <row r="40699" spans="2:2">
      <c r="B40699" s="503"/>
    </row>
    <row r="40700" spans="2:2">
      <c r="B40700" s="503"/>
    </row>
    <row r="40701" spans="2:2">
      <c r="B40701" s="503"/>
    </row>
    <row r="40702" spans="2:2">
      <c r="B40702" s="503"/>
    </row>
    <row r="40703" spans="2:2">
      <c r="B40703" s="503"/>
    </row>
    <row r="40704" spans="2:2">
      <c r="B40704" s="503"/>
    </row>
    <row r="40705" spans="2:2">
      <c r="B40705" s="503"/>
    </row>
    <row r="40706" spans="2:2">
      <c r="B40706" s="503"/>
    </row>
    <row r="40707" spans="2:2">
      <c r="B40707" s="503"/>
    </row>
    <row r="40708" spans="2:2">
      <c r="B40708" s="503"/>
    </row>
    <row r="40709" spans="2:2">
      <c r="B40709" s="503"/>
    </row>
    <row r="40710" spans="2:2">
      <c r="B40710" s="503"/>
    </row>
    <row r="40711" spans="2:2">
      <c r="B40711" s="503"/>
    </row>
    <row r="40712" spans="2:2">
      <c r="B40712" s="503"/>
    </row>
    <row r="40713" spans="2:2">
      <c r="B40713" s="503"/>
    </row>
    <row r="40714" spans="2:2">
      <c r="B40714" s="503"/>
    </row>
    <row r="40715" spans="2:2">
      <c r="B40715" s="503"/>
    </row>
    <row r="40716" spans="2:2">
      <c r="B40716" s="503"/>
    </row>
    <row r="40717" spans="2:2">
      <c r="B40717" s="503"/>
    </row>
    <row r="40718" spans="2:2">
      <c r="B40718" s="503"/>
    </row>
    <row r="40719" spans="2:2">
      <c r="B40719" s="503"/>
    </row>
    <row r="40720" spans="2:2">
      <c r="B40720" s="503"/>
    </row>
    <row r="40721" spans="2:2">
      <c r="B40721" s="503"/>
    </row>
    <row r="40722" spans="2:2">
      <c r="B40722" s="503"/>
    </row>
    <row r="40723" spans="2:2">
      <c r="B40723" s="503"/>
    </row>
    <row r="40724" spans="2:2">
      <c r="B40724" s="503"/>
    </row>
    <row r="40725" spans="2:2">
      <c r="B40725" s="503"/>
    </row>
    <row r="40726" spans="2:2">
      <c r="B40726" s="503"/>
    </row>
    <row r="40727" spans="2:2">
      <c r="B40727" s="503"/>
    </row>
    <row r="40728" spans="2:2">
      <c r="B40728" s="503"/>
    </row>
    <row r="40729" spans="2:2">
      <c r="B40729" s="503"/>
    </row>
    <row r="40730" spans="2:2">
      <c r="B40730" s="503"/>
    </row>
    <row r="40731" spans="2:2">
      <c r="B40731" s="503"/>
    </row>
    <row r="40732" spans="2:2">
      <c r="B40732" s="503"/>
    </row>
    <row r="40733" spans="2:2">
      <c r="B40733" s="503"/>
    </row>
    <row r="40734" spans="2:2">
      <c r="B40734" s="503"/>
    </row>
    <row r="40735" spans="2:2">
      <c r="B40735" s="503"/>
    </row>
    <row r="40736" spans="2:2">
      <c r="B40736" s="503"/>
    </row>
    <row r="40737" spans="2:2">
      <c r="B40737" s="503"/>
    </row>
    <row r="40738" spans="2:2">
      <c r="B40738" s="503"/>
    </row>
    <row r="40739" spans="2:2">
      <c r="B40739" s="503"/>
    </row>
    <row r="40740" spans="2:2">
      <c r="B40740" s="503"/>
    </row>
    <row r="40741" spans="2:2">
      <c r="B40741" s="503"/>
    </row>
    <row r="40742" spans="2:2">
      <c r="B40742" s="503"/>
    </row>
    <row r="40743" spans="2:2">
      <c r="B40743" s="503"/>
    </row>
    <row r="40744" spans="2:2">
      <c r="B40744" s="503"/>
    </row>
    <row r="40745" spans="2:2">
      <c r="B40745" s="503"/>
    </row>
    <row r="40746" spans="2:2">
      <c r="B40746" s="503"/>
    </row>
    <row r="40747" spans="2:2">
      <c r="B40747" s="503"/>
    </row>
    <row r="40748" spans="2:2">
      <c r="B40748" s="503"/>
    </row>
    <row r="40749" spans="2:2">
      <c r="B40749" s="503"/>
    </row>
    <row r="40750" spans="2:2">
      <c r="B40750" s="503"/>
    </row>
    <row r="40751" spans="2:2">
      <c r="B40751" s="503"/>
    </row>
    <row r="40752" spans="2:2">
      <c r="B40752" s="503"/>
    </row>
    <row r="40753" spans="2:2">
      <c r="B40753" s="503"/>
    </row>
    <row r="40754" spans="2:2">
      <c r="B40754" s="503"/>
    </row>
    <row r="40755" spans="2:2">
      <c r="B40755" s="503"/>
    </row>
    <row r="40756" spans="2:2">
      <c r="B40756" s="503"/>
    </row>
    <row r="40757" spans="2:2">
      <c r="B40757" s="503"/>
    </row>
    <row r="40758" spans="2:2">
      <c r="B40758" s="503"/>
    </row>
    <row r="40759" spans="2:2">
      <c r="B40759" s="503"/>
    </row>
    <row r="40760" spans="2:2">
      <c r="B40760" s="503"/>
    </row>
    <row r="40761" spans="2:2">
      <c r="B40761" s="503"/>
    </row>
    <row r="40762" spans="2:2">
      <c r="B40762" s="503"/>
    </row>
    <row r="40763" spans="2:2">
      <c r="B40763" s="503"/>
    </row>
    <row r="40764" spans="2:2">
      <c r="B40764" s="503"/>
    </row>
    <row r="40765" spans="2:2">
      <c r="B40765" s="503"/>
    </row>
    <row r="40766" spans="2:2">
      <c r="B40766" s="503"/>
    </row>
    <row r="40767" spans="2:2">
      <c r="B40767" s="503"/>
    </row>
    <row r="40768" spans="2:2">
      <c r="B40768" s="503"/>
    </row>
    <row r="40769" spans="2:2">
      <c r="B40769" s="503"/>
    </row>
    <row r="40770" spans="2:2">
      <c r="B40770" s="503"/>
    </row>
    <row r="40771" spans="2:2">
      <c r="B40771" s="503"/>
    </row>
    <row r="40772" spans="2:2">
      <c r="B40772" s="503"/>
    </row>
    <row r="40773" spans="2:2">
      <c r="B40773" s="503"/>
    </row>
    <row r="40774" spans="2:2">
      <c r="B40774" s="503"/>
    </row>
    <row r="40775" spans="2:2">
      <c r="B40775" s="503"/>
    </row>
    <row r="40776" spans="2:2">
      <c r="B40776" s="503"/>
    </row>
    <row r="40777" spans="2:2">
      <c r="B40777" s="503"/>
    </row>
    <row r="40778" spans="2:2">
      <c r="B40778" s="503"/>
    </row>
    <row r="40779" spans="2:2">
      <c r="B40779" s="503"/>
    </row>
    <row r="40780" spans="2:2">
      <c r="B40780" s="503"/>
    </row>
    <row r="40781" spans="2:2">
      <c r="B40781" s="503"/>
    </row>
    <row r="40782" spans="2:2">
      <c r="B40782" s="503"/>
    </row>
    <row r="40783" spans="2:2">
      <c r="B40783" s="503"/>
    </row>
    <row r="40784" spans="2:2">
      <c r="B40784" s="503"/>
    </row>
    <row r="40785" spans="2:2">
      <c r="B40785" s="503"/>
    </row>
    <row r="40786" spans="2:2">
      <c r="B40786" s="503"/>
    </row>
    <row r="40787" spans="2:2">
      <c r="B40787" s="503"/>
    </row>
    <row r="40788" spans="2:2">
      <c r="B40788" s="503"/>
    </row>
    <row r="40789" spans="2:2">
      <c r="B40789" s="503"/>
    </row>
    <row r="40790" spans="2:2">
      <c r="B40790" s="503"/>
    </row>
    <row r="40791" spans="2:2">
      <c r="B40791" s="503"/>
    </row>
    <row r="40792" spans="2:2">
      <c r="B40792" s="503"/>
    </row>
    <row r="40793" spans="2:2">
      <c r="B40793" s="503"/>
    </row>
    <row r="40794" spans="2:2">
      <c r="B40794" s="503"/>
    </row>
    <row r="40795" spans="2:2">
      <c r="B40795" s="503"/>
    </row>
    <row r="40796" spans="2:2">
      <c r="B40796" s="503"/>
    </row>
    <row r="40797" spans="2:2">
      <c r="B40797" s="503"/>
    </row>
    <row r="40798" spans="2:2">
      <c r="B40798" s="503"/>
    </row>
    <row r="40799" spans="2:2">
      <c r="B40799" s="503"/>
    </row>
    <row r="40800" spans="2:2">
      <c r="B40800" s="503"/>
    </row>
    <row r="40801" spans="2:2">
      <c r="B40801" s="503"/>
    </row>
    <row r="40802" spans="2:2">
      <c r="B40802" s="503"/>
    </row>
    <row r="40803" spans="2:2">
      <c r="B40803" s="503"/>
    </row>
    <row r="40804" spans="2:2">
      <c r="B40804" s="503"/>
    </row>
    <row r="40805" spans="2:2">
      <c r="B40805" s="503"/>
    </row>
    <row r="40806" spans="2:2">
      <c r="B40806" s="503"/>
    </row>
    <row r="40807" spans="2:2">
      <c r="B40807" s="503"/>
    </row>
    <row r="40808" spans="2:2">
      <c r="B40808" s="503"/>
    </row>
    <row r="40809" spans="2:2">
      <c r="B40809" s="503"/>
    </row>
    <row r="40810" spans="2:2">
      <c r="B40810" s="503"/>
    </row>
    <row r="40811" spans="2:2">
      <c r="B40811" s="503"/>
    </row>
    <row r="40812" spans="2:2">
      <c r="B40812" s="503"/>
    </row>
    <row r="40813" spans="2:2">
      <c r="B40813" s="503"/>
    </row>
    <row r="40814" spans="2:2">
      <c r="B40814" s="503"/>
    </row>
    <row r="40815" spans="2:2">
      <c r="B40815" s="503"/>
    </row>
    <row r="40816" spans="2:2">
      <c r="B40816" s="503"/>
    </row>
    <row r="40817" spans="2:2">
      <c r="B40817" s="503"/>
    </row>
    <row r="40818" spans="2:2">
      <c r="B40818" s="503"/>
    </row>
    <row r="40819" spans="2:2">
      <c r="B40819" s="503"/>
    </row>
    <row r="40820" spans="2:2">
      <c r="B40820" s="503"/>
    </row>
    <row r="40821" spans="2:2">
      <c r="B40821" s="503"/>
    </row>
    <row r="40822" spans="2:2">
      <c r="B40822" s="503"/>
    </row>
    <row r="40823" spans="2:2">
      <c r="B40823" s="503"/>
    </row>
    <row r="40824" spans="2:2">
      <c r="B40824" s="503"/>
    </row>
    <row r="40825" spans="2:2">
      <c r="B40825" s="503"/>
    </row>
    <row r="40826" spans="2:2">
      <c r="B40826" s="503"/>
    </row>
    <row r="40827" spans="2:2">
      <c r="B40827" s="503"/>
    </row>
    <row r="40828" spans="2:2">
      <c r="B40828" s="503"/>
    </row>
    <row r="40829" spans="2:2">
      <c r="B40829" s="503"/>
    </row>
    <row r="40830" spans="2:2">
      <c r="B40830" s="503"/>
    </row>
    <row r="40831" spans="2:2">
      <c r="B40831" s="503"/>
    </row>
    <row r="40832" spans="2:2">
      <c r="B40832" s="503"/>
    </row>
    <row r="40833" spans="2:2">
      <c r="B40833" s="503"/>
    </row>
    <row r="40834" spans="2:2">
      <c r="B40834" s="503"/>
    </row>
    <row r="40835" spans="2:2">
      <c r="B40835" s="503"/>
    </row>
    <row r="40836" spans="2:2">
      <c r="B40836" s="503"/>
    </row>
    <row r="40837" spans="2:2">
      <c r="B40837" s="503"/>
    </row>
    <row r="40838" spans="2:2">
      <c r="B40838" s="503"/>
    </row>
    <row r="40839" spans="2:2">
      <c r="B40839" s="503"/>
    </row>
    <row r="40840" spans="2:2">
      <c r="B40840" s="503"/>
    </row>
    <row r="40841" spans="2:2">
      <c r="B40841" s="503"/>
    </row>
    <row r="40842" spans="2:2">
      <c r="B40842" s="503"/>
    </row>
    <row r="40843" spans="2:2">
      <c r="B40843" s="503"/>
    </row>
    <row r="40844" spans="2:2">
      <c r="B40844" s="503"/>
    </row>
    <row r="40845" spans="2:2">
      <c r="B40845" s="503"/>
    </row>
    <row r="40846" spans="2:2">
      <c r="B40846" s="503"/>
    </row>
    <row r="40847" spans="2:2">
      <c r="B40847" s="503"/>
    </row>
    <row r="40848" spans="2:2">
      <c r="B40848" s="503"/>
    </row>
    <row r="40849" spans="2:2">
      <c r="B40849" s="503"/>
    </row>
    <row r="40850" spans="2:2">
      <c r="B40850" s="503"/>
    </row>
    <row r="40851" spans="2:2">
      <c r="B40851" s="503"/>
    </row>
    <row r="40852" spans="2:2">
      <c r="B40852" s="503"/>
    </row>
    <row r="40853" spans="2:2">
      <c r="B40853" s="503"/>
    </row>
    <row r="40854" spans="2:2">
      <c r="B40854" s="503"/>
    </row>
    <row r="40855" spans="2:2">
      <c r="B40855" s="503"/>
    </row>
    <row r="40856" spans="2:2">
      <c r="B40856" s="503"/>
    </row>
    <row r="40857" spans="2:2">
      <c r="B40857" s="503"/>
    </row>
    <row r="40858" spans="2:2">
      <c r="B40858" s="503"/>
    </row>
    <row r="40859" spans="2:2">
      <c r="B40859" s="503"/>
    </row>
    <row r="40860" spans="2:2">
      <c r="B40860" s="503"/>
    </row>
    <row r="40861" spans="2:2">
      <c r="B40861" s="503"/>
    </row>
    <row r="40862" spans="2:2">
      <c r="B40862" s="503"/>
    </row>
    <row r="40863" spans="2:2">
      <c r="B40863" s="503"/>
    </row>
    <row r="40864" spans="2:2">
      <c r="B40864" s="503"/>
    </row>
    <row r="40865" spans="2:2">
      <c r="B40865" s="503"/>
    </row>
    <row r="40866" spans="2:2">
      <c r="B40866" s="503"/>
    </row>
    <row r="40867" spans="2:2">
      <c r="B40867" s="503"/>
    </row>
    <row r="40868" spans="2:2">
      <c r="B40868" s="503"/>
    </row>
    <row r="40869" spans="2:2">
      <c r="B40869" s="503"/>
    </row>
    <row r="40870" spans="2:2">
      <c r="B40870" s="503"/>
    </row>
    <row r="40871" spans="2:2">
      <c r="B40871" s="503"/>
    </row>
    <row r="40872" spans="2:2">
      <c r="B40872" s="503"/>
    </row>
    <row r="40873" spans="2:2">
      <c r="B40873" s="503"/>
    </row>
    <row r="40874" spans="2:2">
      <c r="B40874" s="503"/>
    </row>
    <row r="40875" spans="2:2">
      <c r="B40875" s="503"/>
    </row>
    <row r="40876" spans="2:2">
      <c r="B40876" s="503"/>
    </row>
    <row r="40877" spans="2:2">
      <c r="B40877" s="503"/>
    </row>
    <row r="40878" spans="2:2">
      <c r="B40878" s="503"/>
    </row>
    <row r="40879" spans="2:2">
      <c r="B40879" s="503"/>
    </row>
    <row r="40880" spans="2:2">
      <c r="B40880" s="503"/>
    </row>
    <row r="40881" spans="2:2">
      <c r="B40881" s="503"/>
    </row>
    <row r="40882" spans="2:2">
      <c r="B40882" s="503"/>
    </row>
    <row r="40883" spans="2:2">
      <c r="B40883" s="503"/>
    </row>
    <row r="40884" spans="2:2">
      <c r="B40884" s="503"/>
    </row>
    <row r="40885" spans="2:2">
      <c r="B40885" s="503"/>
    </row>
    <row r="40886" spans="2:2">
      <c r="B40886" s="503"/>
    </row>
    <row r="40887" spans="2:2">
      <c r="B40887" s="503"/>
    </row>
    <row r="40888" spans="2:2">
      <c r="B40888" s="503"/>
    </row>
    <row r="40889" spans="2:2">
      <c r="B40889" s="503"/>
    </row>
    <row r="40890" spans="2:2">
      <c r="B40890" s="503"/>
    </row>
    <row r="40891" spans="2:2">
      <c r="B40891" s="503"/>
    </row>
    <row r="40892" spans="2:2">
      <c r="B40892" s="503"/>
    </row>
    <row r="40893" spans="2:2">
      <c r="B40893" s="503"/>
    </row>
    <row r="40894" spans="2:2">
      <c r="B40894" s="503"/>
    </row>
    <row r="40895" spans="2:2">
      <c r="B40895" s="503"/>
    </row>
    <row r="40896" spans="2:2">
      <c r="B40896" s="503"/>
    </row>
    <row r="40897" spans="2:2">
      <c r="B40897" s="503"/>
    </row>
    <row r="40898" spans="2:2">
      <c r="B40898" s="503"/>
    </row>
    <row r="40899" spans="2:2">
      <c r="B40899" s="503"/>
    </row>
    <row r="40900" spans="2:2">
      <c r="B40900" s="503"/>
    </row>
    <row r="40901" spans="2:2">
      <c r="B40901" s="503"/>
    </row>
    <row r="40902" spans="2:2">
      <c r="B40902" s="503"/>
    </row>
    <row r="40903" spans="2:2">
      <c r="B40903" s="503"/>
    </row>
    <row r="40904" spans="2:2">
      <c r="B40904" s="503"/>
    </row>
    <row r="40905" spans="2:2">
      <c r="B40905" s="503"/>
    </row>
    <row r="40906" spans="2:2">
      <c r="B40906" s="503"/>
    </row>
    <row r="40907" spans="2:2">
      <c r="B40907" s="503"/>
    </row>
    <row r="40908" spans="2:2">
      <c r="B40908" s="503"/>
    </row>
    <row r="40909" spans="2:2">
      <c r="B40909" s="503"/>
    </row>
    <row r="40910" spans="2:2">
      <c r="B40910" s="503"/>
    </row>
    <row r="40911" spans="2:2">
      <c r="B40911" s="503"/>
    </row>
    <row r="40912" spans="2:2">
      <c r="B40912" s="503"/>
    </row>
    <row r="40913" spans="2:2">
      <c r="B40913" s="503"/>
    </row>
    <row r="40914" spans="2:2">
      <c r="B40914" s="503"/>
    </row>
    <row r="40915" spans="2:2">
      <c r="B40915" s="503"/>
    </row>
    <row r="40916" spans="2:2">
      <c r="B40916" s="503"/>
    </row>
    <row r="40917" spans="2:2">
      <c r="B40917" s="503"/>
    </row>
    <row r="40918" spans="2:2">
      <c r="B40918" s="503"/>
    </row>
    <row r="40919" spans="2:2">
      <c r="B40919" s="503"/>
    </row>
    <row r="40920" spans="2:2">
      <c r="B40920" s="503"/>
    </row>
    <row r="40921" spans="2:2">
      <c r="B40921" s="503"/>
    </row>
    <row r="40922" spans="2:2">
      <c r="B40922" s="503"/>
    </row>
    <row r="40923" spans="2:2">
      <c r="B40923" s="503"/>
    </row>
    <row r="40924" spans="2:2">
      <c r="B40924" s="503"/>
    </row>
    <row r="40925" spans="2:2">
      <c r="B40925" s="503"/>
    </row>
    <row r="40926" spans="2:2">
      <c r="B40926" s="503"/>
    </row>
    <row r="40927" spans="2:2">
      <c r="B40927" s="503"/>
    </row>
    <row r="40928" spans="2:2">
      <c r="B40928" s="503"/>
    </row>
    <row r="40929" spans="2:2">
      <c r="B40929" s="503"/>
    </row>
    <row r="40930" spans="2:2">
      <c r="B40930" s="503"/>
    </row>
    <row r="40931" spans="2:2">
      <c r="B40931" s="503"/>
    </row>
    <row r="40932" spans="2:2">
      <c r="B40932" s="503"/>
    </row>
    <row r="40933" spans="2:2">
      <c r="B40933" s="503"/>
    </row>
    <row r="40934" spans="2:2">
      <c r="B40934" s="503"/>
    </row>
    <row r="40935" spans="2:2">
      <c r="B40935" s="503"/>
    </row>
    <row r="40936" spans="2:2">
      <c r="B40936" s="503"/>
    </row>
    <row r="40937" spans="2:2">
      <c r="B40937" s="503"/>
    </row>
    <row r="40938" spans="2:2">
      <c r="B40938" s="503"/>
    </row>
    <row r="40939" spans="2:2">
      <c r="B40939" s="503"/>
    </row>
    <row r="40940" spans="2:2">
      <c r="B40940" s="503"/>
    </row>
    <row r="40941" spans="2:2">
      <c r="B40941" s="503"/>
    </row>
    <row r="40942" spans="2:2">
      <c r="B40942" s="503"/>
    </row>
    <row r="40943" spans="2:2">
      <c r="B40943" s="503"/>
    </row>
    <row r="40944" spans="2:2">
      <c r="B40944" s="503"/>
    </row>
    <row r="40945" spans="2:2">
      <c r="B40945" s="503"/>
    </row>
    <row r="40946" spans="2:2">
      <c r="B40946" s="503"/>
    </row>
    <row r="40947" spans="2:2">
      <c r="B40947" s="503"/>
    </row>
    <row r="40948" spans="2:2">
      <c r="B40948" s="503"/>
    </row>
    <row r="40949" spans="2:2">
      <c r="B40949" s="503"/>
    </row>
    <row r="40950" spans="2:2">
      <c r="B40950" s="503"/>
    </row>
    <row r="40951" spans="2:2">
      <c r="B40951" s="503"/>
    </row>
    <row r="40952" spans="2:2">
      <c r="B40952" s="503"/>
    </row>
    <row r="40953" spans="2:2">
      <c r="B40953" s="503"/>
    </row>
    <row r="40954" spans="2:2">
      <c r="B40954" s="503"/>
    </row>
    <row r="40955" spans="2:2">
      <c r="B40955" s="503"/>
    </row>
    <row r="40956" spans="2:2">
      <c r="B40956" s="503"/>
    </row>
    <row r="40957" spans="2:2">
      <c r="B40957" s="503"/>
    </row>
    <row r="40958" spans="2:2">
      <c r="B40958" s="503"/>
    </row>
    <row r="40959" spans="2:2">
      <c r="B40959" s="503"/>
    </row>
    <row r="40960" spans="2:2">
      <c r="B40960" s="503"/>
    </row>
    <row r="40961" spans="2:2">
      <c r="B40961" s="503"/>
    </row>
    <row r="40962" spans="2:2">
      <c r="B40962" s="503"/>
    </row>
    <row r="40963" spans="2:2">
      <c r="B40963" s="503"/>
    </row>
    <row r="40964" spans="2:2">
      <c r="B40964" s="503"/>
    </row>
    <row r="40965" spans="2:2">
      <c r="B40965" s="503"/>
    </row>
    <row r="40966" spans="2:2">
      <c r="B40966" s="503"/>
    </row>
    <row r="40967" spans="2:2">
      <c r="B40967" s="503"/>
    </row>
    <row r="40968" spans="2:2">
      <c r="B40968" s="503"/>
    </row>
    <row r="40969" spans="2:2">
      <c r="B40969" s="503"/>
    </row>
    <row r="40970" spans="2:2">
      <c r="B40970" s="503"/>
    </row>
    <row r="40971" spans="2:2">
      <c r="B40971" s="503"/>
    </row>
    <row r="40972" spans="2:2">
      <c r="B40972" s="503"/>
    </row>
    <row r="40973" spans="2:2">
      <c r="B40973" s="503"/>
    </row>
    <row r="40974" spans="2:2">
      <c r="B40974" s="503"/>
    </row>
    <row r="40975" spans="2:2">
      <c r="B40975" s="503"/>
    </row>
    <row r="40976" spans="2:2">
      <c r="B40976" s="503"/>
    </row>
    <row r="40977" spans="2:2">
      <c r="B40977" s="503"/>
    </row>
    <row r="40978" spans="2:2">
      <c r="B40978" s="503"/>
    </row>
    <row r="40979" spans="2:2">
      <c r="B40979" s="503"/>
    </row>
    <row r="40980" spans="2:2">
      <c r="B40980" s="503"/>
    </row>
    <row r="40981" spans="2:2">
      <c r="B40981" s="503"/>
    </row>
    <row r="40982" spans="2:2">
      <c r="B40982" s="503"/>
    </row>
    <row r="40983" spans="2:2">
      <c r="B40983" s="503"/>
    </row>
    <row r="40984" spans="2:2">
      <c r="B40984" s="503"/>
    </row>
    <row r="40985" spans="2:2">
      <c r="B40985" s="503"/>
    </row>
    <row r="40986" spans="2:2">
      <c r="B40986" s="503"/>
    </row>
    <row r="40987" spans="2:2">
      <c r="B40987" s="503"/>
    </row>
    <row r="40988" spans="2:2">
      <c r="B40988" s="503"/>
    </row>
    <row r="40989" spans="2:2">
      <c r="B40989" s="503"/>
    </row>
    <row r="40990" spans="2:2">
      <c r="B40990" s="503"/>
    </row>
    <row r="40991" spans="2:2">
      <c r="B40991" s="503"/>
    </row>
    <row r="40992" spans="2:2">
      <c r="B40992" s="503"/>
    </row>
    <row r="40993" spans="2:2">
      <c r="B40993" s="503"/>
    </row>
    <row r="40994" spans="2:2">
      <c r="B40994" s="503"/>
    </row>
    <row r="40995" spans="2:2">
      <c r="B40995" s="503"/>
    </row>
    <row r="40996" spans="2:2">
      <c r="B40996" s="503"/>
    </row>
    <row r="40997" spans="2:2">
      <c r="B40997" s="503"/>
    </row>
    <row r="40998" spans="2:2">
      <c r="B40998" s="503"/>
    </row>
    <row r="40999" spans="2:2">
      <c r="B40999" s="503"/>
    </row>
    <row r="41000" spans="2:2">
      <c r="B41000" s="503"/>
    </row>
    <row r="41001" spans="2:2">
      <c r="B41001" s="503"/>
    </row>
    <row r="41002" spans="2:2">
      <c r="B41002" s="503"/>
    </row>
    <row r="41003" spans="2:2">
      <c r="B41003" s="503"/>
    </row>
    <row r="41004" spans="2:2">
      <c r="B41004" s="503"/>
    </row>
    <row r="41005" spans="2:2">
      <c r="B41005" s="503"/>
    </row>
    <row r="41006" spans="2:2">
      <c r="B41006" s="503"/>
    </row>
    <row r="41007" spans="2:2">
      <c r="B41007" s="503"/>
    </row>
    <row r="41008" spans="2:2">
      <c r="B41008" s="503"/>
    </row>
    <row r="41009" spans="2:2">
      <c r="B41009" s="503"/>
    </row>
    <row r="41010" spans="2:2">
      <c r="B41010" s="503"/>
    </row>
    <row r="41011" spans="2:2">
      <c r="B41011" s="503"/>
    </row>
    <row r="41012" spans="2:2">
      <c r="B41012" s="503"/>
    </row>
    <row r="41013" spans="2:2">
      <c r="B41013" s="503"/>
    </row>
    <row r="41014" spans="2:2">
      <c r="B41014" s="503"/>
    </row>
    <row r="41015" spans="2:2">
      <c r="B41015" s="503"/>
    </row>
    <row r="41016" spans="2:2">
      <c r="B41016" s="503"/>
    </row>
    <row r="41017" spans="2:2">
      <c r="B41017" s="503"/>
    </row>
    <row r="41018" spans="2:2">
      <c r="B41018" s="503"/>
    </row>
    <row r="41019" spans="2:2">
      <c r="B41019" s="503"/>
    </row>
    <row r="41020" spans="2:2">
      <c r="B41020" s="503"/>
    </row>
    <row r="41021" spans="2:2">
      <c r="B41021" s="503"/>
    </row>
    <row r="41022" spans="2:2">
      <c r="B41022" s="503"/>
    </row>
    <row r="41023" spans="2:2">
      <c r="B41023" s="503"/>
    </row>
    <row r="41024" spans="2:2">
      <c r="B41024" s="503"/>
    </row>
    <row r="41025" spans="2:2">
      <c r="B41025" s="503"/>
    </row>
    <row r="41026" spans="2:2">
      <c r="B41026" s="503"/>
    </row>
    <row r="41027" spans="2:2">
      <c r="B41027" s="503"/>
    </row>
    <row r="41028" spans="2:2">
      <c r="B41028" s="503"/>
    </row>
    <row r="41029" spans="2:2">
      <c r="B41029" s="503"/>
    </row>
    <row r="41030" spans="2:2">
      <c r="B41030" s="503"/>
    </row>
    <row r="41031" spans="2:2">
      <c r="B41031" s="503"/>
    </row>
    <row r="41032" spans="2:2">
      <c r="B41032" s="503"/>
    </row>
    <row r="41033" spans="2:2">
      <c r="B41033" s="503"/>
    </row>
    <row r="41034" spans="2:2">
      <c r="B41034" s="503"/>
    </row>
    <row r="41035" spans="2:2">
      <c r="B41035" s="503"/>
    </row>
    <row r="41036" spans="2:2">
      <c r="B41036" s="503"/>
    </row>
    <row r="41037" spans="2:2">
      <c r="B41037" s="503"/>
    </row>
    <row r="41038" spans="2:2">
      <c r="B41038" s="503"/>
    </row>
    <row r="41039" spans="2:2">
      <c r="B41039" s="503"/>
    </row>
    <row r="41040" spans="2:2">
      <c r="B41040" s="503"/>
    </row>
    <row r="41041" spans="2:2">
      <c r="B41041" s="503"/>
    </row>
    <row r="41042" spans="2:2">
      <c r="B41042" s="503"/>
    </row>
    <row r="41043" spans="2:2">
      <c r="B41043" s="503"/>
    </row>
    <row r="41044" spans="2:2">
      <c r="B41044" s="503"/>
    </row>
    <row r="41045" spans="2:2">
      <c r="B41045" s="503"/>
    </row>
    <row r="41046" spans="2:2">
      <c r="B41046" s="503"/>
    </row>
    <row r="41047" spans="2:2">
      <c r="B41047" s="503"/>
    </row>
    <row r="41048" spans="2:2">
      <c r="B41048" s="503"/>
    </row>
    <row r="41049" spans="2:2">
      <c r="B41049" s="503"/>
    </row>
    <row r="41050" spans="2:2">
      <c r="B41050" s="503"/>
    </row>
    <row r="41051" spans="2:2">
      <c r="B41051" s="503"/>
    </row>
    <row r="41052" spans="2:2">
      <c r="B41052" s="503"/>
    </row>
    <row r="41053" spans="2:2">
      <c r="B41053" s="503"/>
    </row>
    <row r="41054" spans="2:2">
      <c r="B41054" s="503"/>
    </row>
    <row r="41055" spans="2:2">
      <c r="B41055" s="503"/>
    </row>
    <row r="41056" spans="2:2">
      <c r="B41056" s="503"/>
    </row>
    <row r="41057" spans="2:2">
      <c r="B41057" s="503"/>
    </row>
    <row r="41058" spans="2:2">
      <c r="B41058" s="503"/>
    </row>
    <row r="41059" spans="2:2">
      <c r="B41059" s="503"/>
    </row>
    <row r="41060" spans="2:2">
      <c r="B41060" s="503"/>
    </row>
    <row r="41061" spans="2:2">
      <c r="B41061" s="503"/>
    </row>
    <row r="41062" spans="2:2">
      <c r="B41062" s="503"/>
    </row>
    <row r="41063" spans="2:2">
      <c r="B41063" s="503"/>
    </row>
    <row r="41064" spans="2:2">
      <c r="B41064" s="503"/>
    </row>
    <row r="41065" spans="2:2">
      <c r="B41065" s="503"/>
    </row>
    <row r="41066" spans="2:2">
      <c r="B41066" s="503"/>
    </row>
    <row r="41067" spans="2:2">
      <c r="B41067" s="503"/>
    </row>
    <row r="41068" spans="2:2">
      <c r="B41068" s="503"/>
    </row>
    <row r="41069" spans="2:2">
      <c r="B41069" s="503"/>
    </row>
    <row r="41070" spans="2:2">
      <c r="B41070" s="503"/>
    </row>
    <row r="41071" spans="2:2">
      <c r="B41071" s="503"/>
    </row>
    <row r="41072" spans="2:2">
      <c r="B41072" s="503"/>
    </row>
    <row r="41073" spans="2:2">
      <c r="B41073" s="503"/>
    </row>
    <row r="41074" spans="2:2">
      <c r="B41074" s="503"/>
    </row>
    <row r="41075" spans="2:2">
      <c r="B41075" s="503"/>
    </row>
    <row r="41076" spans="2:2">
      <c r="B41076" s="503"/>
    </row>
    <row r="41077" spans="2:2">
      <c r="B41077" s="503"/>
    </row>
    <row r="41078" spans="2:2">
      <c r="B41078" s="503"/>
    </row>
    <row r="41079" spans="2:2">
      <c r="B41079" s="503"/>
    </row>
    <row r="41080" spans="2:2">
      <c r="B41080" s="503"/>
    </row>
    <row r="41081" spans="2:2">
      <c r="B41081" s="503"/>
    </row>
    <row r="41082" spans="2:2">
      <c r="B41082" s="503"/>
    </row>
    <row r="41083" spans="2:2">
      <c r="B41083" s="503"/>
    </row>
    <row r="41084" spans="2:2">
      <c r="B41084" s="503"/>
    </row>
    <row r="41085" spans="2:2">
      <c r="B41085" s="503"/>
    </row>
    <row r="41086" spans="2:2">
      <c r="B41086" s="503"/>
    </row>
    <row r="41087" spans="2:2">
      <c r="B41087" s="503"/>
    </row>
    <row r="41088" spans="2:2">
      <c r="B41088" s="503"/>
    </row>
    <row r="41089" spans="2:2">
      <c r="B41089" s="503"/>
    </row>
    <row r="41090" spans="2:2">
      <c r="B41090" s="503"/>
    </row>
    <row r="41091" spans="2:2">
      <c r="B41091" s="503"/>
    </row>
    <row r="41092" spans="2:2">
      <c r="B41092" s="503"/>
    </row>
    <row r="41093" spans="2:2">
      <c r="B41093" s="503"/>
    </row>
    <row r="41094" spans="2:2">
      <c r="B41094" s="503"/>
    </row>
    <row r="41095" spans="2:2">
      <c r="B41095" s="503"/>
    </row>
    <row r="41096" spans="2:2">
      <c r="B41096" s="503"/>
    </row>
    <row r="41097" spans="2:2">
      <c r="B41097" s="503"/>
    </row>
    <row r="41098" spans="2:2">
      <c r="B41098" s="503"/>
    </row>
    <row r="41099" spans="2:2">
      <c r="B41099" s="503"/>
    </row>
    <row r="41100" spans="2:2">
      <c r="B41100" s="503"/>
    </row>
    <row r="41101" spans="2:2">
      <c r="B41101" s="503"/>
    </row>
    <row r="41102" spans="2:2">
      <c r="B41102" s="503"/>
    </row>
    <row r="41103" spans="2:2">
      <c r="B41103" s="503"/>
    </row>
    <row r="41104" spans="2:2">
      <c r="B41104" s="503"/>
    </row>
    <row r="41105" spans="2:2">
      <c r="B41105" s="503"/>
    </row>
    <row r="41106" spans="2:2">
      <c r="B41106" s="503"/>
    </row>
    <row r="41107" spans="2:2">
      <c r="B41107" s="503"/>
    </row>
    <row r="41108" spans="2:2">
      <c r="B41108" s="503"/>
    </row>
    <row r="41109" spans="2:2">
      <c r="B41109" s="503"/>
    </row>
    <row r="41110" spans="2:2">
      <c r="B41110" s="503"/>
    </row>
    <row r="41111" spans="2:2">
      <c r="B41111" s="503"/>
    </row>
    <row r="41112" spans="2:2">
      <c r="B41112" s="503"/>
    </row>
    <row r="41113" spans="2:2">
      <c r="B41113" s="503"/>
    </row>
    <row r="41114" spans="2:2">
      <c r="B41114" s="503"/>
    </row>
    <row r="41115" spans="2:2">
      <c r="B41115" s="503"/>
    </row>
    <row r="41116" spans="2:2">
      <c r="B41116" s="503"/>
    </row>
    <row r="41117" spans="2:2">
      <c r="B41117" s="503"/>
    </row>
    <row r="41118" spans="2:2">
      <c r="B41118" s="503"/>
    </row>
    <row r="41119" spans="2:2">
      <c r="B41119" s="503"/>
    </row>
    <row r="41120" spans="2:2">
      <c r="B41120" s="503"/>
    </row>
    <row r="41121" spans="2:2">
      <c r="B41121" s="503"/>
    </row>
    <row r="41122" spans="2:2">
      <c r="B41122" s="503"/>
    </row>
    <row r="41123" spans="2:2">
      <c r="B41123" s="503"/>
    </row>
    <row r="41124" spans="2:2">
      <c r="B41124" s="503"/>
    </row>
    <row r="41125" spans="2:2">
      <c r="B41125" s="503"/>
    </row>
    <row r="41126" spans="2:2">
      <c r="B41126" s="503"/>
    </row>
    <row r="41127" spans="2:2">
      <c r="B41127" s="503"/>
    </row>
    <row r="41128" spans="2:2">
      <c r="B41128" s="503"/>
    </row>
    <row r="41129" spans="2:2">
      <c r="B41129" s="503"/>
    </row>
    <row r="41130" spans="2:2">
      <c r="B41130" s="503"/>
    </row>
    <row r="41131" spans="2:2">
      <c r="B41131" s="503"/>
    </row>
    <row r="41132" spans="2:2">
      <c r="B41132" s="503"/>
    </row>
    <row r="41133" spans="2:2">
      <c r="B41133" s="503"/>
    </row>
    <row r="41134" spans="2:2">
      <c r="B41134" s="503"/>
    </row>
    <row r="41135" spans="2:2">
      <c r="B41135" s="503"/>
    </row>
    <row r="41136" spans="2:2">
      <c r="B41136" s="503"/>
    </row>
    <row r="41137" spans="2:2">
      <c r="B41137" s="503"/>
    </row>
    <row r="41138" spans="2:2">
      <c r="B41138" s="503"/>
    </row>
    <row r="41139" spans="2:2">
      <c r="B41139" s="503"/>
    </row>
    <row r="41140" spans="2:2">
      <c r="B41140" s="503"/>
    </row>
    <row r="41141" spans="2:2">
      <c r="B41141" s="503"/>
    </row>
    <row r="41142" spans="2:2">
      <c r="B41142" s="503"/>
    </row>
    <row r="41143" spans="2:2">
      <c r="B41143" s="503"/>
    </row>
    <row r="41144" spans="2:2">
      <c r="B41144" s="503"/>
    </row>
    <row r="41145" spans="2:2">
      <c r="B41145" s="503"/>
    </row>
    <row r="41146" spans="2:2">
      <c r="B41146" s="503"/>
    </row>
    <row r="41147" spans="2:2">
      <c r="B41147" s="503"/>
    </row>
    <row r="41148" spans="2:2">
      <c r="B41148" s="503"/>
    </row>
    <row r="41149" spans="2:2">
      <c r="B41149" s="503"/>
    </row>
    <row r="41150" spans="2:2">
      <c r="B41150" s="503"/>
    </row>
    <row r="41151" spans="2:2">
      <c r="B41151" s="503"/>
    </row>
    <row r="41152" spans="2:2">
      <c r="B41152" s="503"/>
    </row>
    <row r="41153" spans="2:2">
      <c r="B41153" s="503"/>
    </row>
    <row r="41154" spans="2:2">
      <c r="B41154" s="503"/>
    </row>
    <row r="41155" spans="2:2">
      <c r="B41155" s="503"/>
    </row>
    <row r="41156" spans="2:2">
      <c r="B41156" s="503"/>
    </row>
    <row r="41157" spans="2:2">
      <c r="B41157" s="503"/>
    </row>
    <row r="41158" spans="2:2">
      <c r="B41158" s="503"/>
    </row>
    <row r="41159" spans="2:2">
      <c r="B41159" s="503"/>
    </row>
    <row r="41160" spans="2:2">
      <c r="B41160" s="503"/>
    </row>
    <row r="41161" spans="2:2">
      <c r="B41161" s="503"/>
    </row>
    <row r="41162" spans="2:2">
      <c r="B41162" s="503"/>
    </row>
    <row r="41163" spans="2:2">
      <c r="B41163" s="503"/>
    </row>
    <row r="41164" spans="2:2">
      <c r="B41164" s="503"/>
    </row>
    <row r="41165" spans="2:2">
      <c r="B41165" s="503"/>
    </row>
    <row r="41166" spans="2:2">
      <c r="B41166" s="503"/>
    </row>
    <row r="41167" spans="2:2">
      <c r="B41167" s="503"/>
    </row>
    <row r="41168" spans="2:2">
      <c r="B41168" s="503"/>
    </row>
    <row r="41169" spans="2:2">
      <c r="B41169" s="503"/>
    </row>
    <row r="41170" spans="2:2">
      <c r="B41170" s="503"/>
    </row>
    <row r="41171" spans="2:2">
      <c r="B41171" s="503"/>
    </row>
    <row r="41172" spans="2:2">
      <c r="B41172" s="503"/>
    </row>
    <row r="41173" spans="2:2">
      <c r="B41173" s="503"/>
    </row>
    <row r="41174" spans="2:2">
      <c r="B41174" s="503"/>
    </row>
    <row r="41175" spans="2:2">
      <c r="B41175" s="503"/>
    </row>
    <row r="41176" spans="2:2">
      <c r="B41176" s="503"/>
    </row>
    <row r="41177" spans="2:2">
      <c r="B41177" s="503"/>
    </row>
    <row r="41178" spans="2:2">
      <c r="B41178" s="503"/>
    </row>
    <row r="41179" spans="2:2">
      <c r="B41179" s="503"/>
    </row>
    <row r="41180" spans="2:2">
      <c r="B41180" s="503"/>
    </row>
    <row r="41181" spans="2:2">
      <c r="B41181" s="503"/>
    </row>
    <row r="41182" spans="2:2">
      <c r="B41182" s="503"/>
    </row>
    <row r="41183" spans="2:2">
      <c r="B41183" s="503"/>
    </row>
    <row r="41184" spans="2:2">
      <c r="B41184" s="503"/>
    </row>
    <row r="41185" spans="2:2">
      <c r="B41185" s="503"/>
    </row>
    <row r="41186" spans="2:2">
      <c r="B41186" s="503"/>
    </row>
    <row r="41187" spans="2:2">
      <c r="B41187" s="503"/>
    </row>
    <row r="41188" spans="2:2">
      <c r="B41188" s="503"/>
    </row>
    <row r="41189" spans="2:2">
      <c r="B41189" s="503"/>
    </row>
    <row r="41190" spans="2:2">
      <c r="B41190" s="503"/>
    </row>
    <row r="41191" spans="2:2">
      <c r="B41191" s="503"/>
    </row>
    <row r="41192" spans="2:2">
      <c r="B41192" s="503"/>
    </row>
    <row r="41193" spans="2:2">
      <c r="B41193" s="503"/>
    </row>
    <row r="41194" spans="2:2">
      <c r="B41194" s="503"/>
    </row>
    <row r="41195" spans="2:2">
      <c r="B41195" s="503"/>
    </row>
    <row r="41196" spans="2:2">
      <c r="B41196" s="503"/>
    </row>
    <row r="41197" spans="2:2">
      <c r="B41197" s="503"/>
    </row>
    <row r="41198" spans="2:2">
      <c r="B41198" s="503"/>
    </row>
    <row r="41199" spans="2:2">
      <c r="B41199" s="503"/>
    </row>
    <row r="41200" spans="2:2">
      <c r="B41200" s="503"/>
    </row>
    <row r="41201" spans="2:2">
      <c r="B41201" s="503"/>
    </row>
    <row r="41202" spans="2:2">
      <c r="B41202" s="503"/>
    </row>
    <row r="41203" spans="2:2">
      <c r="B41203" s="503"/>
    </row>
    <row r="41204" spans="2:2">
      <c r="B41204" s="503"/>
    </row>
    <row r="41205" spans="2:2">
      <c r="B41205" s="503"/>
    </row>
    <row r="41206" spans="2:2">
      <c r="B41206" s="503"/>
    </row>
    <row r="41207" spans="2:2">
      <c r="B41207" s="503"/>
    </row>
    <row r="41208" spans="2:2">
      <c r="B41208" s="503"/>
    </row>
    <row r="41209" spans="2:2">
      <c r="B41209" s="503"/>
    </row>
    <row r="41210" spans="2:2">
      <c r="B41210" s="503"/>
    </row>
    <row r="41211" spans="2:2">
      <c r="B41211" s="503"/>
    </row>
    <row r="41212" spans="2:2">
      <c r="B41212" s="503"/>
    </row>
    <row r="41213" spans="2:2">
      <c r="B41213" s="503"/>
    </row>
    <row r="41214" spans="2:2">
      <c r="B41214" s="503"/>
    </row>
    <row r="41215" spans="2:2">
      <c r="B41215" s="503"/>
    </row>
    <row r="41216" spans="2:2">
      <c r="B41216" s="503"/>
    </row>
    <row r="41217" spans="2:2">
      <c r="B41217" s="503"/>
    </row>
    <row r="41218" spans="2:2">
      <c r="B41218" s="503"/>
    </row>
    <row r="41219" spans="2:2">
      <c r="B41219" s="503"/>
    </row>
    <row r="41220" spans="2:2">
      <c r="B41220" s="503"/>
    </row>
    <row r="41221" spans="2:2">
      <c r="B41221" s="503"/>
    </row>
    <row r="41222" spans="2:2">
      <c r="B41222" s="503"/>
    </row>
    <row r="41223" spans="2:2">
      <c r="B41223" s="503"/>
    </row>
    <row r="41224" spans="2:2">
      <c r="B41224" s="503"/>
    </row>
    <row r="41225" spans="2:2">
      <c r="B41225" s="503"/>
    </row>
    <row r="41226" spans="2:2">
      <c r="B41226" s="503"/>
    </row>
    <row r="41227" spans="2:2">
      <c r="B41227" s="503"/>
    </row>
    <row r="41228" spans="2:2">
      <c r="B41228" s="503"/>
    </row>
    <row r="41229" spans="2:2">
      <c r="B41229" s="503"/>
    </row>
    <row r="41230" spans="2:2">
      <c r="B41230" s="503"/>
    </row>
    <row r="41231" spans="2:2">
      <c r="B41231" s="503"/>
    </row>
    <row r="41232" spans="2:2">
      <c r="B41232" s="503"/>
    </row>
    <row r="41233" spans="2:2">
      <c r="B41233" s="503"/>
    </row>
    <row r="41234" spans="2:2">
      <c r="B41234" s="503"/>
    </row>
    <row r="41235" spans="2:2">
      <c r="B41235" s="503"/>
    </row>
    <row r="41236" spans="2:2">
      <c r="B41236" s="503"/>
    </row>
    <row r="41237" spans="2:2">
      <c r="B41237" s="503"/>
    </row>
    <row r="41238" spans="2:2">
      <c r="B41238" s="503"/>
    </row>
    <row r="41239" spans="2:2">
      <c r="B41239" s="503"/>
    </row>
    <row r="41240" spans="2:2">
      <c r="B41240" s="503"/>
    </row>
    <row r="41241" spans="2:2">
      <c r="B41241" s="503"/>
    </row>
    <row r="41242" spans="2:2">
      <c r="B41242" s="503"/>
    </row>
    <row r="41243" spans="2:2">
      <c r="B41243" s="503"/>
    </row>
    <row r="41244" spans="2:2">
      <c r="B41244" s="503"/>
    </row>
    <row r="41245" spans="2:2">
      <c r="B41245" s="503"/>
    </row>
    <row r="41246" spans="2:2">
      <c r="B41246" s="503"/>
    </row>
    <row r="41247" spans="2:2">
      <c r="B41247" s="503"/>
    </row>
    <row r="41248" spans="2:2">
      <c r="B41248" s="503"/>
    </row>
    <row r="41249" spans="2:2">
      <c r="B41249" s="503"/>
    </row>
    <row r="41250" spans="2:2">
      <c r="B41250" s="503"/>
    </row>
    <row r="41251" spans="2:2">
      <c r="B41251" s="503"/>
    </row>
    <row r="41252" spans="2:2">
      <c r="B41252" s="503"/>
    </row>
    <row r="41253" spans="2:2">
      <c r="B41253" s="503"/>
    </row>
    <row r="41254" spans="2:2">
      <c r="B41254" s="503"/>
    </row>
    <row r="41255" spans="2:2">
      <c r="B41255" s="503"/>
    </row>
    <row r="41256" spans="2:2">
      <c r="B41256" s="503"/>
    </row>
    <row r="41257" spans="2:2">
      <c r="B41257" s="503"/>
    </row>
    <row r="41258" spans="2:2">
      <c r="B41258" s="503"/>
    </row>
    <row r="41259" spans="2:2">
      <c r="B41259" s="503"/>
    </row>
    <row r="41260" spans="2:2">
      <c r="B41260" s="503"/>
    </row>
    <row r="41261" spans="2:2">
      <c r="B41261" s="503"/>
    </row>
    <row r="41262" spans="2:2">
      <c r="B41262" s="503"/>
    </row>
    <row r="41263" spans="2:2">
      <c r="B41263" s="503"/>
    </row>
    <row r="41264" spans="2:2">
      <c r="B41264" s="503"/>
    </row>
    <row r="41265" spans="2:2">
      <c r="B41265" s="503"/>
    </row>
    <row r="41266" spans="2:2">
      <c r="B41266" s="503"/>
    </row>
    <row r="41267" spans="2:2">
      <c r="B41267" s="503"/>
    </row>
    <row r="41268" spans="2:2">
      <c r="B41268" s="503"/>
    </row>
    <row r="41269" spans="2:2">
      <c r="B41269" s="503"/>
    </row>
    <row r="41270" spans="2:2">
      <c r="B41270" s="503"/>
    </row>
    <row r="41271" spans="2:2">
      <c r="B41271" s="503"/>
    </row>
    <row r="41272" spans="2:2">
      <c r="B41272" s="503"/>
    </row>
    <row r="41273" spans="2:2">
      <c r="B41273" s="503"/>
    </row>
    <row r="41274" spans="2:2">
      <c r="B41274" s="503"/>
    </row>
    <row r="41275" spans="2:2">
      <c r="B41275" s="503"/>
    </row>
    <row r="41276" spans="2:2">
      <c r="B41276" s="503"/>
    </row>
    <row r="41277" spans="2:2">
      <c r="B41277" s="503"/>
    </row>
    <row r="41278" spans="2:2">
      <c r="B41278" s="503"/>
    </row>
    <row r="41279" spans="2:2">
      <c r="B41279" s="503"/>
    </row>
    <row r="41280" spans="2:2">
      <c r="B41280" s="503"/>
    </row>
    <row r="41281" spans="2:2">
      <c r="B41281" s="503"/>
    </row>
    <row r="41282" spans="2:2">
      <c r="B41282" s="503"/>
    </row>
    <row r="41283" spans="2:2">
      <c r="B41283" s="503"/>
    </row>
    <row r="41284" spans="2:2">
      <c r="B41284" s="503"/>
    </row>
    <row r="41285" spans="2:2">
      <c r="B41285" s="503"/>
    </row>
    <row r="41286" spans="2:2">
      <c r="B41286" s="503"/>
    </row>
    <row r="41287" spans="2:2">
      <c r="B41287" s="503"/>
    </row>
    <row r="41288" spans="2:2">
      <c r="B41288" s="503"/>
    </row>
    <row r="41289" spans="2:2">
      <c r="B41289" s="503"/>
    </row>
    <row r="41290" spans="2:2">
      <c r="B41290" s="503"/>
    </row>
    <row r="41291" spans="2:2">
      <c r="B41291" s="503"/>
    </row>
    <row r="41292" spans="2:2">
      <c r="B41292" s="503"/>
    </row>
    <row r="41293" spans="2:2">
      <c r="B41293" s="503"/>
    </row>
    <row r="41294" spans="2:2">
      <c r="B41294" s="503"/>
    </row>
    <row r="41295" spans="2:2">
      <c r="B41295" s="503"/>
    </row>
    <row r="41296" spans="2:2">
      <c r="B41296" s="503"/>
    </row>
    <row r="41297" spans="2:2">
      <c r="B41297" s="503"/>
    </row>
    <row r="41298" spans="2:2">
      <c r="B41298" s="503"/>
    </row>
    <row r="41299" spans="2:2">
      <c r="B41299" s="503"/>
    </row>
    <row r="41300" spans="2:2">
      <c r="B41300" s="503"/>
    </row>
    <row r="41301" spans="2:2">
      <c r="B41301" s="503"/>
    </row>
    <row r="41302" spans="2:2">
      <c r="B41302" s="503"/>
    </row>
    <row r="41303" spans="2:2">
      <c r="B41303" s="503"/>
    </row>
    <row r="41304" spans="2:2">
      <c r="B41304" s="503"/>
    </row>
    <row r="41305" spans="2:2">
      <c r="B41305" s="503"/>
    </row>
    <row r="41306" spans="2:2">
      <c r="B41306" s="503"/>
    </row>
    <row r="41307" spans="2:2">
      <c r="B41307" s="503"/>
    </row>
    <row r="41308" spans="2:2">
      <c r="B41308" s="503"/>
    </row>
    <row r="41309" spans="2:2">
      <c r="B41309" s="503"/>
    </row>
    <row r="41310" spans="2:2">
      <c r="B41310" s="503"/>
    </row>
    <row r="41311" spans="2:2">
      <c r="B41311" s="503"/>
    </row>
    <row r="41312" spans="2:2">
      <c r="B41312" s="503"/>
    </row>
    <row r="41313" spans="2:2">
      <c r="B41313" s="503"/>
    </row>
    <row r="41314" spans="2:2">
      <c r="B41314" s="503"/>
    </row>
    <row r="41315" spans="2:2">
      <c r="B41315" s="503"/>
    </row>
    <row r="41316" spans="2:2">
      <c r="B41316" s="503"/>
    </row>
    <row r="41317" spans="2:2">
      <c r="B41317" s="503"/>
    </row>
    <row r="41318" spans="2:2">
      <c r="B41318" s="503"/>
    </row>
    <row r="41319" spans="2:2">
      <c r="B41319" s="503"/>
    </row>
    <row r="41320" spans="2:2">
      <c r="B41320" s="503"/>
    </row>
    <row r="41321" spans="2:2">
      <c r="B41321" s="503"/>
    </row>
    <row r="41322" spans="2:2">
      <c r="B41322" s="503"/>
    </row>
    <row r="41323" spans="2:2">
      <c r="B41323" s="503"/>
    </row>
    <row r="41324" spans="2:2">
      <c r="B41324" s="503"/>
    </row>
    <row r="41325" spans="2:2">
      <c r="B41325" s="503"/>
    </row>
    <row r="41326" spans="2:2">
      <c r="B41326" s="503"/>
    </row>
    <row r="41327" spans="2:2">
      <c r="B41327" s="503"/>
    </row>
    <row r="41328" spans="2:2">
      <c r="B41328" s="503"/>
    </row>
    <row r="41329" spans="2:2">
      <c r="B41329" s="503"/>
    </row>
    <row r="41330" spans="2:2">
      <c r="B41330" s="503"/>
    </row>
    <row r="41331" spans="2:2">
      <c r="B41331" s="503"/>
    </row>
    <row r="41332" spans="2:2">
      <c r="B41332" s="503"/>
    </row>
    <row r="41333" spans="2:2">
      <c r="B41333" s="503"/>
    </row>
    <row r="41334" spans="2:2">
      <c r="B41334" s="503"/>
    </row>
    <row r="41335" spans="2:2">
      <c r="B41335" s="503"/>
    </row>
    <row r="41336" spans="2:2">
      <c r="B41336" s="503"/>
    </row>
    <row r="41337" spans="2:2">
      <c r="B41337" s="503"/>
    </row>
    <row r="41338" spans="2:2">
      <c r="B41338" s="503"/>
    </row>
    <row r="41339" spans="2:2">
      <c r="B41339" s="503"/>
    </row>
    <row r="41340" spans="2:2">
      <c r="B41340" s="503"/>
    </row>
    <row r="41341" spans="2:2">
      <c r="B41341" s="503"/>
    </row>
    <row r="41342" spans="2:2">
      <c r="B41342" s="503"/>
    </row>
    <row r="41343" spans="2:2">
      <c r="B41343" s="503"/>
    </row>
    <row r="41344" spans="2:2">
      <c r="B41344" s="503"/>
    </row>
    <row r="41345" spans="2:2">
      <c r="B41345" s="503"/>
    </row>
    <row r="41346" spans="2:2">
      <c r="B41346" s="503"/>
    </row>
    <row r="41347" spans="2:2">
      <c r="B41347" s="503"/>
    </row>
    <row r="41348" spans="2:2">
      <c r="B41348" s="503"/>
    </row>
    <row r="41349" spans="2:2">
      <c r="B41349" s="503"/>
    </row>
    <row r="41350" spans="2:2">
      <c r="B41350" s="503"/>
    </row>
    <row r="41351" spans="2:2">
      <c r="B41351" s="503"/>
    </row>
    <row r="41352" spans="2:2">
      <c r="B41352" s="503"/>
    </row>
    <row r="41353" spans="2:2">
      <c r="B41353" s="503"/>
    </row>
    <row r="41354" spans="2:2">
      <c r="B41354" s="503"/>
    </row>
    <row r="41355" spans="2:2">
      <c r="B41355" s="503"/>
    </row>
    <row r="41356" spans="2:2">
      <c r="B41356" s="503"/>
    </row>
    <row r="41357" spans="2:2">
      <c r="B41357" s="503"/>
    </row>
    <row r="41358" spans="2:2">
      <c r="B41358" s="503"/>
    </row>
    <row r="41359" spans="2:2">
      <c r="B41359" s="503"/>
    </row>
    <row r="41360" spans="2:2">
      <c r="B41360" s="503"/>
    </row>
    <row r="41361" spans="2:2">
      <c r="B41361" s="503"/>
    </row>
    <row r="41362" spans="2:2">
      <c r="B41362" s="503"/>
    </row>
    <row r="41363" spans="2:2">
      <c r="B41363" s="503"/>
    </row>
    <row r="41364" spans="2:2">
      <c r="B41364" s="503"/>
    </row>
    <row r="41365" spans="2:2">
      <c r="B41365" s="503"/>
    </row>
    <row r="41366" spans="2:2">
      <c r="B41366" s="503"/>
    </row>
    <row r="41367" spans="2:2">
      <c r="B41367" s="503"/>
    </row>
    <row r="41368" spans="2:2">
      <c r="B41368" s="503"/>
    </row>
    <row r="41369" spans="2:2">
      <c r="B41369" s="503"/>
    </row>
    <row r="41370" spans="2:2">
      <c r="B41370" s="503"/>
    </row>
    <row r="41371" spans="2:2">
      <c r="B41371" s="503"/>
    </row>
    <row r="41372" spans="2:2">
      <c r="B41372" s="503"/>
    </row>
    <row r="41373" spans="2:2">
      <c r="B41373" s="503"/>
    </row>
    <row r="41374" spans="2:2">
      <c r="B41374" s="503"/>
    </row>
    <row r="41375" spans="2:2">
      <c r="B41375" s="503"/>
    </row>
    <row r="41376" spans="2:2">
      <c r="B41376" s="503"/>
    </row>
    <row r="41377" spans="2:2">
      <c r="B41377" s="503"/>
    </row>
    <row r="41378" spans="2:2">
      <c r="B41378" s="503"/>
    </row>
    <row r="41379" spans="2:2">
      <c r="B41379" s="503"/>
    </row>
    <row r="41380" spans="2:2">
      <c r="B41380" s="503"/>
    </row>
    <row r="41381" spans="2:2">
      <c r="B41381" s="503"/>
    </row>
    <row r="41382" spans="2:2">
      <c r="B41382" s="503"/>
    </row>
    <row r="41383" spans="2:2">
      <c r="B41383" s="503"/>
    </row>
    <row r="41384" spans="2:2">
      <c r="B41384" s="503"/>
    </row>
    <row r="41385" spans="2:2">
      <c r="B41385" s="503"/>
    </row>
    <row r="41386" spans="2:2">
      <c r="B41386" s="503"/>
    </row>
    <row r="41387" spans="2:2">
      <c r="B41387" s="503"/>
    </row>
    <row r="41388" spans="2:2">
      <c r="B41388" s="503"/>
    </row>
    <row r="41389" spans="2:2">
      <c r="B41389" s="503"/>
    </row>
    <row r="41390" spans="2:2">
      <c r="B41390" s="503"/>
    </row>
    <row r="41391" spans="2:2">
      <c r="B41391" s="503"/>
    </row>
    <row r="41392" spans="2:2">
      <c r="B41392" s="503"/>
    </row>
    <row r="41393" spans="2:2">
      <c r="B41393" s="503"/>
    </row>
    <row r="41394" spans="2:2">
      <c r="B41394" s="503"/>
    </row>
    <row r="41395" spans="2:2">
      <c r="B41395" s="503"/>
    </row>
    <row r="41396" spans="2:2">
      <c r="B41396" s="503"/>
    </row>
    <row r="41397" spans="2:2">
      <c r="B41397" s="503"/>
    </row>
    <row r="41398" spans="2:2">
      <c r="B41398" s="503"/>
    </row>
    <row r="41399" spans="2:2">
      <c r="B41399" s="503"/>
    </row>
    <row r="41400" spans="2:2">
      <c r="B41400" s="503"/>
    </row>
    <row r="41401" spans="2:2">
      <c r="B41401" s="503"/>
    </row>
    <row r="41402" spans="2:2">
      <c r="B41402" s="503"/>
    </row>
    <row r="41403" spans="2:2">
      <c r="B41403" s="503"/>
    </row>
    <row r="41404" spans="2:2">
      <c r="B41404" s="503"/>
    </row>
    <row r="41405" spans="2:2">
      <c r="B41405" s="503"/>
    </row>
    <row r="41406" spans="2:2">
      <c r="B41406" s="503"/>
    </row>
    <row r="41407" spans="2:2">
      <c r="B41407" s="503"/>
    </row>
    <row r="41408" spans="2:2">
      <c r="B41408" s="503"/>
    </row>
    <row r="41409" spans="2:2">
      <c r="B41409" s="503"/>
    </row>
    <row r="41410" spans="2:2">
      <c r="B41410" s="503"/>
    </row>
    <row r="41411" spans="2:2">
      <c r="B41411" s="503"/>
    </row>
    <row r="41412" spans="2:2">
      <c r="B41412" s="503"/>
    </row>
    <row r="41413" spans="2:2">
      <c r="B41413" s="503"/>
    </row>
    <row r="41414" spans="2:2">
      <c r="B41414" s="503"/>
    </row>
    <row r="41415" spans="2:2">
      <c r="B41415" s="503"/>
    </row>
    <row r="41416" spans="2:2">
      <c r="B41416" s="503"/>
    </row>
    <row r="41417" spans="2:2">
      <c r="B41417" s="503"/>
    </row>
    <row r="41418" spans="2:2">
      <c r="B41418" s="503"/>
    </row>
    <row r="41419" spans="2:2">
      <c r="B41419" s="503"/>
    </row>
    <row r="41420" spans="2:2">
      <c r="B41420" s="503"/>
    </row>
    <row r="41421" spans="2:2">
      <c r="B41421" s="503"/>
    </row>
    <row r="41422" spans="2:2">
      <c r="B41422" s="503"/>
    </row>
    <row r="41423" spans="2:2">
      <c r="B41423" s="503"/>
    </row>
    <row r="41424" spans="2:2">
      <c r="B41424" s="503"/>
    </row>
    <row r="41425" spans="2:2">
      <c r="B41425" s="503"/>
    </row>
    <row r="41426" spans="2:2">
      <c r="B41426" s="503"/>
    </row>
    <row r="41427" spans="2:2">
      <c r="B41427" s="503"/>
    </row>
    <row r="41428" spans="2:2">
      <c r="B41428" s="503"/>
    </row>
    <row r="41429" spans="2:2">
      <c r="B41429" s="503"/>
    </row>
    <row r="41430" spans="2:2">
      <c r="B41430" s="503"/>
    </row>
    <row r="41431" spans="2:2">
      <c r="B41431" s="503"/>
    </row>
    <row r="41432" spans="2:2">
      <c r="B41432" s="503"/>
    </row>
    <row r="41433" spans="2:2">
      <c r="B41433" s="503"/>
    </row>
    <row r="41434" spans="2:2">
      <c r="B41434" s="503"/>
    </row>
    <row r="41435" spans="2:2">
      <c r="B41435" s="503"/>
    </row>
    <row r="41436" spans="2:2">
      <c r="B41436" s="503"/>
    </row>
    <row r="41437" spans="2:2">
      <c r="B41437" s="503"/>
    </row>
    <row r="41438" spans="2:2">
      <c r="B41438" s="503"/>
    </row>
    <row r="41439" spans="2:2">
      <c r="B41439" s="503"/>
    </row>
    <row r="41440" spans="2:2">
      <c r="B41440" s="503"/>
    </row>
    <row r="41441" spans="2:2">
      <c r="B41441" s="503"/>
    </row>
    <row r="41442" spans="2:2">
      <c r="B41442" s="503"/>
    </row>
    <row r="41443" spans="2:2">
      <c r="B41443" s="503"/>
    </row>
    <row r="41444" spans="2:2">
      <c r="B41444" s="503"/>
    </row>
    <row r="41445" spans="2:2">
      <c r="B41445" s="503"/>
    </row>
    <row r="41446" spans="2:2">
      <c r="B41446" s="503"/>
    </row>
    <row r="41447" spans="2:2">
      <c r="B41447" s="503"/>
    </row>
    <row r="41448" spans="2:2">
      <c r="B41448" s="503"/>
    </row>
    <row r="41449" spans="2:2">
      <c r="B41449" s="503"/>
    </row>
    <row r="41450" spans="2:2">
      <c r="B41450" s="503"/>
    </row>
    <row r="41451" spans="2:2">
      <c r="B41451" s="503"/>
    </row>
    <row r="41452" spans="2:2">
      <c r="B41452" s="503"/>
    </row>
    <row r="41453" spans="2:2">
      <c r="B41453" s="503"/>
    </row>
    <row r="41454" spans="2:2">
      <c r="B41454" s="503"/>
    </row>
    <row r="41455" spans="2:2">
      <c r="B41455" s="503"/>
    </row>
    <row r="41456" spans="2:2">
      <c r="B41456" s="503"/>
    </row>
    <row r="41457" spans="2:2">
      <c r="B41457" s="503"/>
    </row>
    <row r="41458" spans="2:2">
      <c r="B41458" s="503"/>
    </row>
    <row r="41459" spans="2:2">
      <c r="B41459" s="503"/>
    </row>
    <row r="41460" spans="2:2">
      <c r="B41460" s="503"/>
    </row>
    <row r="41461" spans="2:2">
      <c r="B41461" s="503"/>
    </row>
    <row r="41462" spans="2:2">
      <c r="B41462" s="503"/>
    </row>
    <row r="41463" spans="2:2">
      <c r="B41463" s="503"/>
    </row>
    <row r="41464" spans="2:2">
      <c r="B41464" s="503"/>
    </row>
    <row r="41465" spans="2:2">
      <c r="B41465" s="503"/>
    </row>
    <row r="41466" spans="2:2">
      <c r="B41466" s="503"/>
    </row>
    <row r="41467" spans="2:2">
      <c r="B41467" s="503"/>
    </row>
    <row r="41468" spans="2:2">
      <c r="B41468" s="503"/>
    </row>
    <row r="41469" spans="2:2">
      <c r="B41469" s="503"/>
    </row>
    <row r="41470" spans="2:2">
      <c r="B41470" s="503"/>
    </row>
    <row r="41471" spans="2:2">
      <c r="B41471" s="503"/>
    </row>
    <row r="41472" spans="2:2">
      <c r="B41472" s="503"/>
    </row>
    <row r="41473" spans="2:2">
      <c r="B41473" s="503"/>
    </row>
    <row r="41474" spans="2:2">
      <c r="B41474" s="503"/>
    </row>
    <row r="41475" spans="2:2">
      <c r="B41475" s="503"/>
    </row>
    <row r="41476" spans="2:2">
      <c r="B41476" s="503"/>
    </row>
    <row r="41477" spans="2:2">
      <c r="B41477" s="503"/>
    </row>
    <row r="41478" spans="2:2">
      <c r="B41478" s="503"/>
    </row>
    <row r="41479" spans="2:2">
      <c r="B41479" s="503"/>
    </row>
    <row r="41480" spans="2:2">
      <c r="B41480" s="503"/>
    </row>
    <row r="41481" spans="2:2">
      <c r="B41481" s="503"/>
    </row>
    <row r="41482" spans="2:2">
      <c r="B41482" s="503"/>
    </row>
    <row r="41483" spans="2:2">
      <c r="B41483" s="503"/>
    </row>
    <row r="41484" spans="2:2">
      <c r="B41484" s="503"/>
    </row>
    <row r="41485" spans="2:2">
      <c r="B41485" s="503"/>
    </row>
    <row r="41486" spans="2:2">
      <c r="B41486" s="503"/>
    </row>
    <row r="41487" spans="2:2">
      <c r="B41487" s="503"/>
    </row>
    <row r="41488" spans="2:2">
      <c r="B41488" s="503"/>
    </row>
    <row r="41489" spans="2:2">
      <c r="B41489" s="503"/>
    </row>
    <row r="41490" spans="2:2">
      <c r="B41490" s="503"/>
    </row>
    <row r="41491" spans="2:2">
      <c r="B41491" s="503"/>
    </row>
    <row r="41492" spans="2:2">
      <c r="B41492" s="503"/>
    </row>
    <row r="41493" spans="2:2">
      <c r="B41493" s="503"/>
    </row>
    <row r="41494" spans="2:2">
      <c r="B41494" s="503"/>
    </row>
    <row r="41495" spans="2:2">
      <c r="B41495" s="503"/>
    </row>
    <row r="41496" spans="2:2">
      <c r="B41496" s="503"/>
    </row>
    <row r="41497" spans="2:2">
      <c r="B41497" s="503"/>
    </row>
    <row r="41498" spans="2:2">
      <c r="B41498" s="503"/>
    </row>
    <row r="41499" spans="2:2">
      <c r="B41499" s="503"/>
    </row>
    <row r="41500" spans="2:2">
      <c r="B41500" s="503"/>
    </row>
    <row r="41501" spans="2:2">
      <c r="B41501" s="503"/>
    </row>
    <row r="41502" spans="2:2">
      <c r="B41502" s="503"/>
    </row>
    <row r="41503" spans="2:2">
      <c r="B41503" s="503"/>
    </row>
    <row r="41504" spans="2:2">
      <c r="B41504" s="503"/>
    </row>
    <row r="41505" spans="2:2">
      <c r="B41505" s="503"/>
    </row>
    <row r="41506" spans="2:2">
      <c r="B41506" s="503"/>
    </row>
    <row r="41507" spans="2:2">
      <c r="B41507" s="503"/>
    </row>
    <row r="41508" spans="2:2">
      <c r="B41508" s="503"/>
    </row>
    <row r="41509" spans="2:2">
      <c r="B41509" s="503"/>
    </row>
    <row r="41510" spans="2:2">
      <c r="B41510" s="503"/>
    </row>
    <row r="41511" spans="2:2">
      <c r="B41511" s="503"/>
    </row>
    <row r="41512" spans="2:2">
      <c r="B41512" s="503"/>
    </row>
    <row r="41513" spans="2:2">
      <c r="B41513" s="503"/>
    </row>
    <row r="41514" spans="2:2">
      <c r="B41514" s="503"/>
    </row>
    <row r="41515" spans="2:2">
      <c r="B41515" s="503"/>
    </row>
    <row r="41516" spans="2:2">
      <c r="B41516" s="503"/>
    </row>
    <row r="41517" spans="2:2">
      <c r="B41517" s="503"/>
    </row>
    <row r="41518" spans="2:2">
      <c r="B41518" s="503"/>
    </row>
    <row r="41519" spans="2:2">
      <c r="B41519" s="503"/>
    </row>
    <row r="41520" spans="2:2">
      <c r="B41520" s="503"/>
    </row>
    <row r="41521" spans="2:2">
      <c r="B41521" s="503"/>
    </row>
    <row r="41522" spans="2:2">
      <c r="B41522" s="503"/>
    </row>
    <row r="41523" spans="2:2">
      <c r="B41523" s="503"/>
    </row>
    <row r="41524" spans="2:2">
      <c r="B41524" s="503"/>
    </row>
    <row r="41525" spans="2:2">
      <c r="B41525" s="503"/>
    </row>
    <row r="41526" spans="2:2">
      <c r="B41526" s="503"/>
    </row>
    <row r="41527" spans="2:2">
      <c r="B41527" s="503"/>
    </row>
    <row r="41528" spans="2:2">
      <c r="B41528" s="503"/>
    </row>
    <row r="41529" spans="2:2">
      <c r="B41529" s="503"/>
    </row>
    <row r="41530" spans="2:2">
      <c r="B41530" s="503"/>
    </row>
    <row r="41531" spans="2:2">
      <c r="B41531" s="503"/>
    </row>
    <row r="41532" spans="2:2">
      <c r="B41532" s="503"/>
    </row>
    <row r="41533" spans="2:2">
      <c r="B41533" s="503"/>
    </row>
    <row r="41534" spans="2:2">
      <c r="B41534" s="503"/>
    </row>
    <row r="41535" spans="2:2">
      <c r="B41535" s="503"/>
    </row>
    <row r="41536" spans="2:2">
      <c r="B41536" s="503"/>
    </row>
    <row r="41537" spans="2:2">
      <c r="B41537" s="503"/>
    </row>
    <row r="41538" spans="2:2">
      <c r="B41538" s="503"/>
    </row>
    <row r="41539" spans="2:2">
      <c r="B41539" s="503"/>
    </row>
    <row r="41540" spans="2:2">
      <c r="B41540" s="503"/>
    </row>
    <row r="41541" spans="2:2">
      <c r="B41541" s="503"/>
    </row>
    <row r="41542" spans="2:2">
      <c r="B41542" s="503"/>
    </row>
    <row r="41543" spans="2:2">
      <c r="B41543" s="503"/>
    </row>
    <row r="41544" spans="2:2">
      <c r="B41544" s="503"/>
    </row>
    <row r="41545" spans="2:2">
      <c r="B41545" s="503"/>
    </row>
    <row r="41546" spans="2:2">
      <c r="B41546" s="503"/>
    </row>
    <row r="41547" spans="2:2">
      <c r="B41547" s="503"/>
    </row>
    <row r="41548" spans="2:2">
      <c r="B41548" s="503"/>
    </row>
    <row r="41549" spans="2:2">
      <c r="B41549" s="503"/>
    </row>
    <row r="41550" spans="2:2">
      <c r="B41550" s="503"/>
    </row>
    <row r="41551" spans="2:2">
      <c r="B41551" s="503"/>
    </row>
    <row r="41552" spans="2:2">
      <c r="B41552" s="503"/>
    </row>
    <row r="41553" spans="2:2">
      <c r="B41553" s="503"/>
    </row>
    <row r="41554" spans="2:2">
      <c r="B41554" s="503"/>
    </row>
    <row r="41555" spans="2:2">
      <c r="B41555" s="503"/>
    </row>
    <row r="41556" spans="2:2">
      <c r="B41556" s="503"/>
    </row>
    <row r="41557" spans="2:2">
      <c r="B41557" s="503"/>
    </row>
    <row r="41558" spans="2:2">
      <c r="B41558" s="503"/>
    </row>
    <row r="41559" spans="2:2">
      <c r="B41559" s="503"/>
    </row>
    <row r="41560" spans="2:2">
      <c r="B41560" s="503"/>
    </row>
    <row r="41561" spans="2:2">
      <c r="B41561" s="503"/>
    </row>
    <row r="41562" spans="2:2">
      <c r="B41562" s="503"/>
    </row>
    <row r="41563" spans="2:2">
      <c r="B41563" s="503"/>
    </row>
    <row r="41564" spans="2:2">
      <c r="B41564" s="503"/>
    </row>
    <row r="41565" spans="2:2">
      <c r="B41565" s="503"/>
    </row>
    <row r="41566" spans="2:2">
      <c r="B41566" s="503"/>
    </row>
    <row r="41567" spans="2:2">
      <c r="B41567" s="503"/>
    </row>
    <row r="41568" spans="2:2">
      <c r="B41568" s="503"/>
    </row>
    <row r="41569" spans="2:2">
      <c r="B41569" s="503"/>
    </row>
    <row r="41570" spans="2:2">
      <c r="B41570" s="503"/>
    </row>
    <row r="41571" spans="2:2">
      <c r="B41571" s="503"/>
    </row>
    <row r="41572" spans="2:2">
      <c r="B41572" s="503"/>
    </row>
    <row r="41573" spans="2:2">
      <c r="B41573" s="503"/>
    </row>
    <row r="41574" spans="2:2">
      <c r="B41574" s="503"/>
    </row>
    <row r="41575" spans="2:2">
      <c r="B41575" s="503"/>
    </row>
    <row r="41576" spans="2:2">
      <c r="B41576" s="503"/>
    </row>
    <row r="41577" spans="2:2">
      <c r="B41577" s="503"/>
    </row>
    <row r="41578" spans="2:2">
      <c r="B41578" s="503"/>
    </row>
    <row r="41579" spans="2:2">
      <c r="B41579" s="503"/>
    </row>
    <row r="41580" spans="2:2">
      <c r="B41580" s="503"/>
    </row>
    <row r="41581" spans="2:2">
      <c r="B41581" s="503"/>
    </row>
    <row r="41582" spans="2:2">
      <c r="B41582" s="503"/>
    </row>
    <row r="41583" spans="2:2">
      <c r="B41583" s="503"/>
    </row>
    <row r="41584" spans="2:2">
      <c r="B41584" s="503"/>
    </row>
    <row r="41585" spans="2:2">
      <c r="B41585" s="503"/>
    </row>
    <row r="41586" spans="2:2">
      <c r="B41586" s="503"/>
    </row>
    <row r="41587" spans="2:2">
      <c r="B41587" s="503"/>
    </row>
    <row r="41588" spans="2:2">
      <c r="B41588" s="503"/>
    </row>
    <row r="41589" spans="2:2">
      <c r="B41589" s="503"/>
    </row>
    <row r="41590" spans="2:2">
      <c r="B41590" s="503"/>
    </row>
    <row r="41591" spans="2:2">
      <c r="B41591" s="503"/>
    </row>
    <row r="41592" spans="2:2">
      <c r="B41592" s="503"/>
    </row>
    <row r="41593" spans="2:2">
      <c r="B41593" s="503"/>
    </row>
    <row r="41594" spans="2:2">
      <c r="B41594" s="503"/>
    </row>
    <row r="41595" spans="2:2">
      <c r="B41595" s="503"/>
    </row>
    <row r="41596" spans="2:2">
      <c r="B41596" s="503"/>
    </row>
    <row r="41597" spans="2:2">
      <c r="B41597" s="503"/>
    </row>
    <row r="41598" spans="2:2">
      <c r="B41598" s="503"/>
    </row>
    <row r="41599" spans="2:2">
      <c r="B41599" s="503"/>
    </row>
    <row r="41600" spans="2:2">
      <c r="B41600" s="503"/>
    </row>
    <row r="41601" spans="2:2">
      <c r="B41601" s="503"/>
    </row>
    <row r="41602" spans="2:2">
      <c r="B41602" s="503"/>
    </row>
    <row r="41603" spans="2:2">
      <c r="B41603" s="503"/>
    </row>
    <row r="41604" spans="2:2">
      <c r="B41604" s="503"/>
    </row>
    <row r="41605" spans="2:2">
      <c r="B41605" s="503"/>
    </row>
    <row r="41606" spans="2:2">
      <c r="B41606" s="503"/>
    </row>
    <row r="41607" spans="2:2">
      <c r="B41607" s="503"/>
    </row>
    <row r="41608" spans="2:2">
      <c r="B41608" s="503"/>
    </row>
    <row r="41609" spans="2:2">
      <c r="B41609" s="503"/>
    </row>
    <row r="41610" spans="2:2">
      <c r="B41610" s="503"/>
    </row>
    <row r="41611" spans="2:2">
      <c r="B41611" s="503"/>
    </row>
    <row r="41612" spans="2:2">
      <c r="B41612" s="503"/>
    </row>
    <row r="41613" spans="2:2">
      <c r="B41613" s="503"/>
    </row>
    <row r="41614" spans="2:2">
      <c r="B41614" s="503"/>
    </row>
    <row r="41615" spans="2:2">
      <c r="B41615" s="503"/>
    </row>
    <row r="41616" spans="2:2">
      <c r="B41616" s="503"/>
    </row>
    <row r="41617" spans="2:2">
      <c r="B41617" s="503"/>
    </row>
    <row r="41618" spans="2:2">
      <c r="B41618" s="503"/>
    </row>
    <row r="41619" spans="2:2">
      <c r="B41619" s="503"/>
    </row>
    <row r="41620" spans="2:2">
      <c r="B41620" s="503"/>
    </row>
    <row r="41621" spans="2:2">
      <c r="B41621" s="503"/>
    </row>
    <row r="41622" spans="2:2">
      <c r="B41622" s="503"/>
    </row>
    <row r="41623" spans="2:2">
      <c r="B41623" s="503"/>
    </row>
    <row r="41624" spans="2:2">
      <c r="B41624" s="503"/>
    </row>
    <row r="41625" spans="2:2">
      <c r="B41625" s="503"/>
    </row>
    <row r="41626" spans="2:2">
      <c r="B41626" s="503"/>
    </row>
    <row r="41627" spans="2:2">
      <c r="B41627" s="503"/>
    </row>
    <row r="41628" spans="2:2">
      <c r="B41628" s="503"/>
    </row>
    <row r="41629" spans="2:2">
      <c r="B41629" s="503"/>
    </row>
    <row r="41630" spans="2:2">
      <c r="B41630" s="503"/>
    </row>
    <row r="41631" spans="2:2">
      <c r="B41631" s="503"/>
    </row>
    <row r="41632" spans="2:2">
      <c r="B41632" s="503"/>
    </row>
    <row r="41633" spans="2:2">
      <c r="B41633" s="503"/>
    </row>
    <row r="41634" spans="2:2">
      <c r="B41634" s="503"/>
    </row>
    <row r="41635" spans="2:2">
      <c r="B41635" s="503"/>
    </row>
    <row r="41636" spans="2:2">
      <c r="B41636" s="503"/>
    </row>
    <row r="41637" spans="2:2">
      <c r="B41637" s="503"/>
    </row>
    <row r="41638" spans="2:2">
      <c r="B41638" s="503"/>
    </row>
    <row r="41639" spans="2:2">
      <c r="B41639" s="503"/>
    </row>
    <row r="41640" spans="2:2">
      <c r="B41640" s="503"/>
    </row>
    <row r="41641" spans="2:2">
      <c r="B41641" s="503"/>
    </row>
    <row r="41642" spans="2:2">
      <c r="B41642" s="503"/>
    </row>
    <row r="41643" spans="2:2">
      <c r="B41643" s="503"/>
    </row>
    <row r="41644" spans="2:2">
      <c r="B41644" s="503"/>
    </row>
    <row r="41645" spans="2:2">
      <c r="B41645" s="503"/>
    </row>
    <row r="41646" spans="2:2">
      <c r="B41646" s="503"/>
    </row>
    <row r="41647" spans="2:2">
      <c r="B41647" s="503"/>
    </row>
    <row r="41648" spans="2:2">
      <c r="B41648" s="503"/>
    </row>
    <row r="41649" spans="2:2">
      <c r="B41649" s="503"/>
    </row>
    <row r="41650" spans="2:2">
      <c r="B41650" s="503"/>
    </row>
    <row r="41651" spans="2:2">
      <c r="B41651" s="503"/>
    </row>
    <row r="41652" spans="2:2">
      <c r="B41652" s="503"/>
    </row>
    <row r="41653" spans="2:2">
      <c r="B41653" s="503"/>
    </row>
    <row r="41654" spans="2:2">
      <c r="B41654" s="503"/>
    </row>
    <row r="41655" spans="2:2">
      <c r="B41655" s="503"/>
    </row>
    <row r="41656" spans="2:2">
      <c r="B41656" s="503"/>
    </row>
    <row r="41657" spans="2:2">
      <c r="B41657" s="503"/>
    </row>
    <row r="41658" spans="2:2">
      <c r="B41658" s="503"/>
    </row>
    <row r="41659" spans="2:2">
      <c r="B41659" s="503"/>
    </row>
    <row r="41660" spans="2:2">
      <c r="B41660" s="503"/>
    </row>
    <row r="41661" spans="2:2">
      <c r="B41661" s="503"/>
    </row>
    <row r="41662" spans="2:2">
      <c r="B41662" s="503"/>
    </row>
    <row r="41663" spans="2:2">
      <c r="B41663" s="503"/>
    </row>
    <row r="41664" spans="2:2">
      <c r="B41664" s="503"/>
    </row>
    <row r="41665" spans="2:2">
      <c r="B41665" s="503"/>
    </row>
    <row r="41666" spans="2:2">
      <c r="B41666" s="503"/>
    </row>
    <row r="41667" spans="2:2">
      <c r="B41667" s="503"/>
    </row>
    <row r="41668" spans="2:2">
      <c r="B41668" s="503"/>
    </row>
    <row r="41669" spans="2:2">
      <c r="B41669" s="503"/>
    </row>
    <row r="41670" spans="2:2">
      <c r="B41670" s="503"/>
    </row>
    <row r="41671" spans="2:2">
      <c r="B41671" s="503"/>
    </row>
    <row r="41672" spans="2:2">
      <c r="B41672" s="503"/>
    </row>
    <row r="41673" spans="2:2">
      <c r="B41673" s="503"/>
    </row>
    <row r="41674" spans="2:2">
      <c r="B41674" s="503"/>
    </row>
    <row r="41675" spans="2:2">
      <c r="B41675" s="503"/>
    </row>
    <row r="41676" spans="2:2">
      <c r="B41676" s="503"/>
    </row>
    <row r="41677" spans="2:2">
      <c r="B41677" s="503"/>
    </row>
    <row r="41678" spans="2:2">
      <c r="B41678" s="503"/>
    </row>
    <row r="41679" spans="2:2">
      <c r="B41679" s="503"/>
    </row>
    <row r="41680" spans="2:2">
      <c r="B41680" s="503"/>
    </row>
    <row r="41681" spans="2:2">
      <c r="B41681" s="503"/>
    </row>
    <row r="41682" spans="2:2">
      <c r="B41682" s="503"/>
    </row>
    <row r="41683" spans="2:2">
      <c r="B41683" s="503"/>
    </row>
    <row r="41684" spans="2:2">
      <c r="B41684" s="503"/>
    </row>
    <row r="41685" spans="2:2">
      <c r="B41685" s="503"/>
    </row>
    <row r="41686" spans="2:2">
      <c r="B41686" s="503"/>
    </row>
    <row r="41687" spans="2:2">
      <c r="B41687" s="503"/>
    </row>
    <row r="41688" spans="2:2">
      <c r="B41688" s="503"/>
    </row>
    <row r="41689" spans="2:2">
      <c r="B41689" s="503"/>
    </row>
    <row r="41690" spans="2:2">
      <c r="B41690" s="503"/>
    </row>
    <row r="41691" spans="2:2">
      <c r="B41691" s="503"/>
    </row>
    <row r="41692" spans="2:2">
      <c r="B41692" s="503"/>
    </row>
    <row r="41693" spans="2:2">
      <c r="B41693" s="503"/>
    </row>
    <row r="41694" spans="2:2">
      <c r="B41694" s="503"/>
    </row>
    <row r="41695" spans="2:2">
      <c r="B41695" s="503"/>
    </row>
    <row r="41696" spans="2:2">
      <c r="B41696" s="503"/>
    </row>
    <row r="41697" spans="2:2">
      <c r="B41697" s="503"/>
    </row>
    <row r="41698" spans="2:2">
      <c r="B41698" s="503"/>
    </row>
    <row r="41699" spans="2:2">
      <c r="B41699" s="503"/>
    </row>
    <row r="41700" spans="2:2">
      <c r="B41700" s="503"/>
    </row>
    <row r="41701" spans="2:2">
      <c r="B41701" s="503"/>
    </row>
    <row r="41702" spans="2:2">
      <c r="B41702" s="503"/>
    </row>
    <row r="41703" spans="2:2">
      <c r="B41703" s="503"/>
    </row>
    <row r="41704" spans="2:2">
      <c r="B41704" s="503"/>
    </row>
    <row r="41705" spans="2:2">
      <c r="B41705" s="503"/>
    </row>
    <row r="41706" spans="2:2">
      <c r="B41706" s="503"/>
    </row>
    <row r="41707" spans="2:2">
      <c r="B41707" s="503"/>
    </row>
    <row r="41708" spans="2:2">
      <c r="B41708" s="503"/>
    </row>
    <row r="41709" spans="2:2">
      <c r="B41709" s="503"/>
    </row>
    <row r="41710" spans="2:2">
      <c r="B41710" s="503"/>
    </row>
    <row r="41711" spans="2:2">
      <c r="B41711" s="503"/>
    </row>
    <row r="41712" spans="2:2">
      <c r="B41712" s="503"/>
    </row>
    <row r="41713" spans="2:2">
      <c r="B41713" s="503"/>
    </row>
    <row r="41714" spans="2:2">
      <c r="B41714" s="503"/>
    </row>
    <row r="41715" spans="2:2">
      <c r="B41715" s="503"/>
    </row>
    <row r="41716" spans="2:2">
      <c r="B41716" s="503"/>
    </row>
    <row r="41717" spans="2:2">
      <c r="B41717" s="503"/>
    </row>
    <row r="41718" spans="2:2">
      <c r="B41718" s="503"/>
    </row>
    <row r="41719" spans="2:2">
      <c r="B41719" s="503"/>
    </row>
    <row r="41720" spans="2:2">
      <c r="B41720" s="503"/>
    </row>
    <row r="41721" spans="2:2">
      <c r="B41721" s="503"/>
    </row>
    <row r="41722" spans="2:2">
      <c r="B41722" s="503"/>
    </row>
    <row r="41723" spans="2:2">
      <c r="B41723" s="503"/>
    </row>
    <row r="41724" spans="2:2">
      <c r="B41724" s="503"/>
    </row>
    <row r="41725" spans="2:2">
      <c r="B41725" s="503"/>
    </row>
    <row r="41726" spans="2:2">
      <c r="B41726" s="503"/>
    </row>
    <row r="41727" spans="2:2">
      <c r="B41727" s="503"/>
    </row>
    <row r="41728" spans="2:2">
      <c r="B41728" s="503"/>
    </row>
    <row r="41729" spans="2:2">
      <c r="B41729" s="503"/>
    </row>
    <row r="41730" spans="2:2">
      <c r="B41730" s="503"/>
    </row>
    <row r="41731" spans="2:2">
      <c r="B41731" s="503"/>
    </row>
    <row r="41732" spans="2:2">
      <c r="B41732" s="503"/>
    </row>
    <row r="41733" spans="2:2">
      <c r="B41733" s="503"/>
    </row>
    <row r="41734" spans="2:2">
      <c r="B41734" s="503"/>
    </row>
    <row r="41735" spans="2:2">
      <c r="B41735" s="503"/>
    </row>
    <row r="41736" spans="2:2">
      <c r="B41736" s="503"/>
    </row>
    <row r="41737" spans="2:2">
      <c r="B41737" s="503"/>
    </row>
    <row r="41738" spans="2:2">
      <c r="B41738" s="503"/>
    </row>
    <row r="41739" spans="2:2">
      <c r="B41739" s="503"/>
    </row>
    <row r="41740" spans="2:2">
      <c r="B41740" s="503"/>
    </row>
    <row r="41741" spans="2:2">
      <c r="B41741" s="503"/>
    </row>
    <row r="41742" spans="2:2">
      <c r="B41742" s="503"/>
    </row>
    <row r="41743" spans="2:2">
      <c r="B41743" s="503"/>
    </row>
    <row r="41744" spans="2:2">
      <c r="B41744" s="503"/>
    </row>
    <row r="41745" spans="2:2">
      <c r="B41745" s="503"/>
    </row>
    <row r="41746" spans="2:2">
      <c r="B41746" s="503"/>
    </row>
    <row r="41747" spans="2:2">
      <c r="B41747" s="503"/>
    </row>
    <row r="41748" spans="2:2">
      <c r="B41748" s="503"/>
    </row>
    <row r="41749" spans="2:2">
      <c r="B41749" s="503"/>
    </row>
    <row r="41750" spans="2:2">
      <c r="B41750" s="503"/>
    </row>
    <row r="41751" spans="2:2">
      <c r="B41751" s="503"/>
    </row>
    <row r="41752" spans="2:2">
      <c r="B41752" s="503"/>
    </row>
    <row r="41753" spans="2:2">
      <c r="B41753" s="503"/>
    </row>
    <row r="41754" spans="2:2">
      <c r="B41754" s="503"/>
    </row>
    <row r="41755" spans="2:2">
      <c r="B41755" s="503"/>
    </row>
    <row r="41756" spans="2:2">
      <c r="B41756" s="503"/>
    </row>
    <row r="41757" spans="2:2">
      <c r="B41757" s="503"/>
    </row>
    <row r="41758" spans="2:2">
      <c r="B41758" s="503"/>
    </row>
    <row r="41759" spans="2:2">
      <c r="B41759" s="503"/>
    </row>
    <row r="41760" spans="2:2">
      <c r="B41760" s="503"/>
    </row>
    <row r="41761" spans="2:2">
      <c r="B41761" s="503"/>
    </row>
    <row r="41762" spans="2:2">
      <c r="B41762" s="503"/>
    </row>
    <row r="41763" spans="2:2">
      <c r="B41763" s="503"/>
    </row>
    <row r="41764" spans="2:2">
      <c r="B41764" s="503"/>
    </row>
    <row r="41765" spans="2:2">
      <c r="B41765" s="503"/>
    </row>
    <row r="41766" spans="2:2">
      <c r="B41766" s="503"/>
    </row>
    <row r="41767" spans="2:2">
      <c r="B41767" s="503"/>
    </row>
    <row r="41768" spans="2:2">
      <c r="B41768" s="503"/>
    </row>
    <row r="41769" spans="2:2">
      <c r="B41769" s="503"/>
    </row>
    <row r="41770" spans="2:2">
      <c r="B41770" s="503"/>
    </row>
    <row r="41771" spans="2:2">
      <c r="B41771" s="503"/>
    </row>
    <row r="41772" spans="2:2">
      <c r="B41772" s="503"/>
    </row>
    <row r="41773" spans="2:2">
      <c r="B41773" s="503"/>
    </row>
    <row r="41774" spans="2:2">
      <c r="B41774" s="503"/>
    </row>
    <row r="41775" spans="2:2">
      <c r="B41775" s="503"/>
    </row>
    <row r="41776" spans="2:2">
      <c r="B41776" s="503"/>
    </row>
    <row r="41777" spans="2:2">
      <c r="B41777" s="503"/>
    </row>
    <row r="41778" spans="2:2">
      <c r="B41778" s="503"/>
    </row>
    <row r="41779" spans="2:2">
      <c r="B41779" s="503"/>
    </row>
    <row r="41780" spans="2:2">
      <c r="B41780" s="503"/>
    </row>
    <row r="41781" spans="2:2">
      <c r="B41781" s="503"/>
    </row>
    <row r="41782" spans="2:2">
      <c r="B41782" s="503"/>
    </row>
    <row r="41783" spans="2:2">
      <c r="B41783" s="503"/>
    </row>
    <row r="41784" spans="2:2">
      <c r="B41784" s="503"/>
    </row>
    <row r="41785" spans="2:2">
      <c r="B41785" s="503"/>
    </row>
    <row r="41786" spans="2:2">
      <c r="B41786" s="503"/>
    </row>
    <row r="41787" spans="2:2">
      <c r="B41787" s="503"/>
    </row>
    <row r="41788" spans="2:2">
      <c r="B41788" s="503"/>
    </row>
    <row r="41789" spans="2:2">
      <c r="B41789" s="503"/>
    </row>
    <row r="41790" spans="2:2">
      <c r="B41790" s="503"/>
    </row>
    <row r="41791" spans="2:2">
      <c r="B41791" s="503"/>
    </row>
    <row r="41792" spans="2:2">
      <c r="B41792" s="503"/>
    </row>
    <row r="41793" spans="2:2">
      <c r="B41793" s="503"/>
    </row>
    <row r="41794" spans="2:2">
      <c r="B41794" s="503"/>
    </row>
    <row r="41795" spans="2:2">
      <c r="B41795" s="503"/>
    </row>
    <row r="41796" spans="2:2">
      <c r="B41796" s="503"/>
    </row>
    <row r="41797" spans="2:2">
      <c r="B41797" s="503"/>
    </row>
    <row r="41798" spans="2:2">
      <c r="B41798" s="503"/>
    </row>
    <row r="41799" spans="2:2">
      <c r="B41799" s="503"/>
    </row>
    <row r="41800" spans="2:2">
      <c r="B41800" s="503"/>
    </row>
    <row r="41801" spans="2:2">
      <c r="B41801" s="503"/>
    </row>
    <row r="41802" spans="2:2">
      <c r="B41802" s="503"/>
    </row>
    <row r="41803" spans="2:2">
      <c r="B41803" s="503"/>
    </row>
    <row r="41804" spans="2:2">
      <c r="B41804" s="503"/>
    </row>
    <row r="41805" spans="2:2">
      <c r="B41805" s="503"/>
    </row>
    <row r="41806" spans="2:2">
      <c r="B41806" s="503"/>
    </row>
    <row r="41807" spans="2:2">
      <c r="B41807" s="503"/>
    </row>
    <row r="41808" spans="2:2">
      <c r="B41808" s="503"/>
    </row>
    <row r="41809" spans="2:2">
      <c r="B41809" s="503"/>
    </row>
    <row r="41810" spans="2:2">
      <c r="B41810" s="503"/>
    </row>
    <row r="41811" spans="2:2">
      <c r="B41811" s="503"/>
    </row>
    <row r="41812" spans="2:2">
      <c r="B41812" s="503"/>
    </row>
    <row r="41813" spans="2:2">
      <c r="B41813" s="503"/>
    </row>
    <row r="41814" spans="2:2">
      <c r="B41814" s="503"/>
    </row>
    <row r="41815" spans="2:2">
      <c r="B41815" s="503"/>
    </row>
    <row r="41816" spans="2:2">
      <c r="B41816" s="503"/>
    </row>
    <row r="41817" spans="2:2">
      <c r="B41817" s="503"/>
    </row>
    <row r="41818" spans="2:2">
      <c r="B41818" s="503"/>
    </row>
    <row r="41819" spans="2:2">
      <c r="B41819" s="503"/>
    </row>
    <row r="41820" spans="2:2">
      <c r="B41820" s="503"/>
    </row>
    <row r="41821" spans="2:2">
      <c r="B41821" s="503"/>
    </row>
    <row r="41822" spans="2:2">
      <c r="B41822" s="503"/>
    </row>
    <row r="41823" spans="2:2">
      <c r="B41823" s="503"/>
    </row>
    <row r="41824" spans="2:2">
      <c r="B41824" s="503"/>
    </row>
    <row r="41825" spans="2:2">
      <c r="B41825" s="503"/>
    </row>
    <row r="41826" spans="2:2">
      <c r="B41826" s="503"/>
    </row>
    <row r="41827" spans="2:2">
      <c r="B41827" s="503"/>
    </row>
    <row r="41828" spans="2:2">
      <c r="B41828" s="503"/>
    </row>
    <row r="41829" spans="2:2">
      <c r="B41829" s="503"/>
    </row>
    <row r="41830" spans="2:2">
      <c r="B41830" s="503"/>
    </row>
    <row r="41831" spans="2:2">
      <c r="B41831" s="503"/>
    </row>
    <row r="41832" spans="2:2">
      <c r="B41832" s="503"/>
    </row>
    <row r="41833" spans="2:2">
      <c r="B41833" s="503"/>
    </row>
    <row r="41834" spans="2:2">
      <c r="B41834" s="503"/>
    </row>
    <row r="41835" spans="2:2">
      <c r="B41835" s="503"/>
    </row>
    <row r="41836" spans="2:2">
      <c r="B41836" s="503"/>
    </row>
    <row r="41837" spans="2:2">
      <c r="B41837" s="503"/>
    </row>
    <row r="41838" spans="2:2">
      <c r="B41838" s="503"/>
    </row>
    <row r="41839" spans="2:2">
      <c r="B41839" s="503"/>
    </row>
    <row r="41840" spans="2:2">
      <c r="B41840" s="503"/>
    </row>
    <row r="41841" spans="2:2">
      <c r="B41841" s="503"/>
    </row>
    <row r="41842" spans="2:2">
      <c r="B41842" s="503"/>
    </row>
    <row r="41843" spans="2:2">
      <c r="B41843" s="503"/>
    </row>
    <row r="41844" spans="2:2">
      <c r="B41844" s="503"/>
    </row>
    <row r="41845" spans="2:2">
      <c r="B41845" s="503"/>
    </row>
    <row r="41846" spans="2:2">
      <c r="B41846" s="503"/>
    </row>
    <row r="41847" spans="2:2">
      <c r="B41847" s="503"/>
    </row>
    <row r="41848" spans="2:2">
      <c r="B41848" s="503"/>
    </row>
    <row r="41849" spans="2:2">
      <c r="B41849" s="503"/>
    </row>
    <row r="41850" spans="2:2">
      <c r="B41850" s="503"/>
    </row>
    <row r="41851" spans="2:2">
      <c r="B41851" s="503"/>
    </row>
    <row r="41852" spans="2:2">
      <c r="B41852" s="503"/>
    </row>
    <row r="41853" spans="2:2">
      <c r="B41853" s="503"/>
    </row>
    <row r="41854" spans="2:2">
      <c r="B41854" s="503"/>
    </row>
    <row r="41855" spans="2:2">
      <c r="B41855" s="503"/>
    </row>
    <row r="41856" spans="2:2">
      <c r="B41856" s="503"/>
    </row>
    <row r="41857" spans="2:2">
      <c r="B41857" s="503"/>
    </row>
    <row r="41858" spans="2:2">
      <c r="B41858" s="503"/>
    </row>
    <row r="41859" spans="2:2">
      <c r="B41859" s="503"/>
    </row>
    <row r="41860" spans="2:2">
      <c r="B41860" s="503"/>
    </row>
    <row r="41861" spans="2:2">
      <c r="B41861" s="503"/>
    </row>
    <row r="41862" spans="2:2">
      <c r="B41862" s="503"/>
    </row>
    <row r="41863" spans="2:2">
      <c r="B41863" s="503"/>
    </row>
    <row r="41864" spans="2:2">
      <c r="B41864" s="503"/>
    </row>
    <row r="41865" spans="2:2">
      <c r="B41865" s="503"/>
    </row>
    <row r="41866" spans="2:2">
      <c r="B41866" s="503"/>
    </row>
    <row r="41867" spans="2:2">
      <c r="B41867" s="503"/>
    </row>
    <row r="41868" spans="2:2">
      <c r="B41868" s="503"/>
    </row>
    <row r="41869" spans="2:2">
      <c r="B41869" s="503"/>
    </row>
    <row r="41870" spans="2:2">
      <c r="B41870" s="503"/>
    </row>
    <row r="41871" spans="2:2">
      <c r="B41871" s="503"/>
    </row>
    <row r="41872" spans="2:2">
      <c r="B41872" s="503"/>
    </row>
    <row r="41873" spans="2:2">
      <c r="B41873" s="503"/>
    </row>
    <row r="41874" spans="2:2">
      <c r="B41874" s="503"/>
    </row>
    <row r="41875" spans="2:2">
      <c r="B41875" s="503"/>
    </row>
    <row r="41876" spans="2:2">
      <c r="B41876" s="503"/>
    </row>
    <row r="41877" spans="2:2">
      <c r="B41877" s="503"/>
    </row>
    <row r="41878" spans="2:2">
      <c r="B41878" s="503"/>
    </row>
    <row r="41879" spans="2:2">
      <c r="B41879" s="503"/>
    </row>
    <row r="41880" spans="2:2">
      <c r="B41880" s="503"/>
    </row>
    <row r="41881" spans="2:2">
      <c r="B41881" s="503"/>
    </row>
    <row r="41882" spans="2:2">
      <c r="B41882" s="503"/>
    </row>
    <row r="41883" spans="2:2">
      <c r="B41883" s="503"/>
    </row>
    <row r="41884" spans="2:2">
      <c r="B41884" s="503"/>
    </row>
    <row r="41885" spans="2:2">
      <c r="B41885" s="503"/>
    </row>
    <row r="41886" spans="2:2">
      <c r="B41886" s="503"/>
    </row>
    <row r="41887" spans="2:2">
      <c r="B41887" s="503"/>
    </row>
    <row r="41888" spans="2:2">
      <c r="B41888" s="503"/>
    </row>
    <row r="41889" spans="2:2">
      <c r="B41889" s="503"/>
    </row>
    <row r="41890" spans="2:2">
      <c r="B41890" s="503"/>
    </row>
    <row r="41891" spans="2:2">
      <c r="B41891" s="503"/>
    </row>
    <row r="41892" spans="2:2">
      <c r="B41892" s="503"/>
    </row>
    <row r="41893" spans="2:2">
      <c r="B41893" s="503"/>
    </row>
    <row r="41894" spans="2:2">
      <c r="B41894" s="503"/>
    </row>
    <row r="41895" spans="2:2">
      <c r="B41895" s="503"/>
    </row>
    <row r="41896" spans="2:2">
      <c r="B41896" s="503"/>
    </row>
    <row r="41897" spans="2:2">
      <c r="B41897" s="503"/>
    </row>
    <row r="41898" spans="2:2">
      <c r="B41898" s="503"/>
    </row>
    <row r="41899" spans="2:2">
      <c r="B41899" s="503"/>
    </row>
    <row r="41900" spans="2:2">
      <c r="B41900" s="503"/>
    </row>
    <row r="41901" spans="2:2">
      <c r="B41901" s="503"/>
    </row>
    <row r="41902" spans="2:2">
      <c r="B41902" s="503"/>
    </row>
    <row r="41903" spans="2:2">
      <c r="B41903" s="503"/>
    </row>
    <row r="41904" spans="2:2">
      <c r="B41904" s="503"/>
    </row>
    <row r="41905" spans="2:2">
      <c r="B41905" s="503"/>
    </row>
    <row r="41906" spans="2:2">
      <c r="B41906" s="503"/>
    </row>
    <row r="41907" spans="2:2">
      <c r="B41907" s="503"/>
    </row>
    <row r="41908" spans="2:2">
      <c r="B41908" s="503"/>
    </row>
    <row r="41909" spans="2:2">
      <c r="B41909" s="503"/>
    </row>
    <row r="41910" spans="2:2">
      <c r="B41910" s="503"/>
    </row>
    <row r="41911" spans="2:2">
      <c r="B41911" s="503"/>
    </row>
    <row r="41912" spans="2:2">
      <c r="B41912" s="503"/>
    </row>
    <row r="41913" spans="2:2">
      <c r="B41913" s="503"/>
    </row>
    <row r="41914" spans="2:2">
      <c r="B41914" s="503"/>
    </row>
    <row r="41915" spans="2:2">
      <c r="B41915" s="503"/>
    </row>
    <row r="41916" spans="2:2">
      <c r="B41916" s="503"/>
    </row>
    <row r="41917" spans="2:2">
      <c r="B41917" s="503"/>
    </row>
    <row r="41918" spans="2:2">
      <c r="B41918" s="503"/>
    </row>
    <row r="41919" spans="2:2">
      <c r="B41919" s="503"/>
    </row>
    <row r="41920" spans="2:2">
      <c r="B41920" s="503"/>
    </row>
    <row r="41921" spans="2:2">
      <c r="B41921" s="503"/>
    </row>
    <row r="41922" spans="2:2">
      <c r="B41922" s="503"/>
    </row>
    <row r="41923" spans="2:2">
      <c r="B41923" s="503"/>
    </row>
    <row r="41924" spans="2:2">
      <c r="B41924" s="503"/>
    </row>
    <row r="41925" spans="2:2">
      <c r="B41925" s="503"/>
    </row>
    <row r="41926" spans="2:2">
      <c r="B41926" s="503"/>
    </row>
    <row r="41927" spans="2:2">
      <c r="B41927" s="503"/>
    </row>
    <row r="41928" spans="2:2">
      <c r="B41928" s="503"/>
    </row>
    <row r="41929" spans="2:2">
      <c r="B41929" s="503"/>
    </row>
    <row r="41930" spans="2:2">
      <c r="B41930" s="503"/>
    </row>
    <row r="41931" spans="2:2">
      <c r="B41931" s="503"/>
    </row>
    <row r="41932" spans="2:2">
      <c r="B41932" s="503"/>
    </row>
    <row r="41933" spans="2:2">
      <c r="B41933" s="503"/>
    </row>
    <row r="41934" spans="2:2">
      <c r="B41934" s="503"/>
    </row>
    <row r="41935" spans="2:2">
      <c r="B41935" s="503"/>
    </row>
    <row r="41936" spans="2:2">
      <c r="B41936" s="503"/>
    </row>
    <row r="41937" spans="2:2">
      <c r="B41937" s="503"/>
    </row>
    <row r="41938" spans="2:2">
      <c r="B41938" s="503"/>
    </row>
    <row r="41939" spans="2:2">
      <c r="B41939" s="503"/>
    </row>
    <row r="41940" spans="2:2">
      <c r="B41940" s="503"/>
    </row>
    <row r="41941" spans="2:2">
      <c r="B41941" s="503"/>
    </row>
    <row r="41942" spans="2:2">
      <c r="B41942" s="503"/>
    </row>
    <row r="41943" spans="2:2">
      <c r="B41943" s="503"/>
    </row>
    <row r="41944" spans="2:2">
      <c r="B41944" s="503"/>
    </row>
    <row r="41945" spans="2:2">
      <c r="B41945" s="503"/>
    </row>
    <row r="41946" spans="2:2">
      <c r="B41946" s="503"/>
    </row>
    <row r="41947" spans="2:2">
      <c r="B41947" s="503"/>
    </row>
    <row r="41948" spans="2:2">
      <c r="B41948" s="503"/>
    </row>
    <row r="41949" spans="2:2">
      <c r="B41949" s="503"/>
    </row>
    <row r="41950" spans="2:2">
      <c r="B41950" s="503"/>
    </row>
    <row r="41951" spans="2:2">
      <c r="B41951" s="503"/>
    </row>
    <row r="41952" spans="2:2">
      <c r="B41952" s="503"/>
    </row>
    <row r="41953" spans="2:2">
      <c r="B41953" s="503"/>
    </row>
    <row r="41954" spans="2:2">
      <c r="B41954" s="503"/>
    </row>
    <row r="41955" spans="2:2">
      <c r="B41955" s="503"/>
    </row>
    <row r="41956" spans="2:2">
      <c r="B41956" s="503"/>
    </row>
    <row r="41957" spans="2:2">
      <c r="B41957" s="503"/>
    </row>
    <row r="41958" spans="2:2">
      <c r="B41958" s="503"/>
    </row>
    <row r="41959" spans="2:2">
      <c r="B41959" s="503"/>
    </row>
    <row r="41960" spans="2:2">
      <c r="B41960" s="503"/>
    </row>
    <row r="41961" spans="2:2">
      <c r="B41961" s="503"/>
    </row>
    <row r="41962" spans="2:2">
      <c r="B41962" s="503"/>
    </row>
    <row r="41963" spans="2:2">
      <c r="B41963" s="503"/>
    </row>
    <row r="41964" spans="2:2">
      <c r="B41964" s="503"/>
    </row>
    <row r="41965" spans="2:2">
      <c r="B41965" s="503"/>
    </row>
    <row r="41966" spans="2:2">
      <c r="B41966" s="503"/>
    </row>
    <row r="41967" spans="2:2">
      <c r="B41967" s="503"/>
    </row>
    <row r="41968" spans="2:2">
      <c r="B41968" s="503"/>
    </row>
    <row r="41969" spans="2:2">
      <c r="B41969" s="503"/>
    </row>
    <row r="41970" spans="2:2">
      <c r="B41970" s="503"/>
    </row>
    <row r="41971" spans="2:2">
      <c r="B41971" s="503"/>
    </row>
    <row r="41972" spans="2:2">
      <c r="B41972" s="503"/>
    </row>
    <row r="41973" spans="2:2">
      <c r="B41973" s="503"/>
    </row>
    <row r="41974" spans="2:2">
      <c r="B41974" s="503"/>
    </row>
    <row r="41975" spans="2:2">
      <c r="B41975" s="503"/>
    </row>
    <row r="41976" spans="2:2">
      <c r="B41976" s="503"/>
    </row>
    <row r="41977" spans="2:2">
      <c r="B41977" s="503"/>
    </row>
    <row r="41978" spans="2:2">
      <c r="B41978" s="503"/>
    </row>
    <row r="41979" spans="2:2">
      <c r="B41979" s="503"/>
    </row>
    <row r="41980" spans="2:2">
      <c r="B41980" s="503"/>
    </row>
    <row r="41981" spans="2:2">
      <c r="B41981" s="503"/>
    </row>
    <row r="41982" spans="2:2">
      <c r="B41982" s="503"/>
    </row>
    <row r="41983" spans="2:2">
      <c r="B41983" s="503"/>
    </row>
    <row r="41984" spans="2:2">
      <c r="B41984" s="503"/>
    </row>
    <row r="41985" spans="2:2">
      <c r="B41985" s="503"/>
    </row>
    <row r="41986" spans="2:2">
      <c r="B41986" s="503"/>
    </row>
    <row r="41987" spans="2:2">
      <c r="B41987" s="503"/>
    </row>
    <row r="41988" spans="2:2">
      <c r="B41988" s="503"/>
    </row>
    <row r="41989" spans="2:2">
      <c r="B41989" s="503"/>
    </row>
    <row r="41990" spans="2:2">
      <c r="B41990" s="503"/>
    </row>
    <row r="41991" spans="2:2">
      <c r="B41991" s="503"/>
    </row>
    <row r="41992" spans="2:2">
      <c r="B41992" s="503"/>
    </row>
    <row r="41993" spans="2:2">
      <c r="B41993" s="503"/>
    </row>
    <row r="41994" spans="2:2">
      <c r="B41994" s="503"/>
    </row>
    <row r="41995" spans="2:2">
      <c r="B41995" s="503"/>
    </row>
    <row r="41996" spans="2:2">
      <c r="B41996" s="503"/>
    </row>
    <row r="41997" spans="2:2">
      <c r="B41997" s="503"/>
    </row>
    <row r="41998" spans="2:2">
      <c r="B41998" s="503"/>
    </row>
    <row r="41999" spans="2:2">
      <c r="B41999" s="503"/>
    </row>
    <row r="42000" spans="2:2">
      <c r="B42000" s="503"/>
    </row>
    <row r="42001" spans="2:2">
      <c r="B42001" s="503"/>
    </row>
    <row r="42002" spans="2:2">
      <c r="B42002" s="503"/>
    </row>
    <row r="42003" spans="2:2">
      <c r="B42003" s="503"/>
    </row>
    <row r="42004" spans="2:2">
      <c r="B42004" s="503"/>
    </row>
    <row r="42005" spans="2:2">
      <c r="B42005" s="503"/>
    </row>
    <row r="42006" spans="2:2">
      <c r="B42006" s="503"/>
    </row>
    <row r="42007" spans="2:2">
      <c r="B42007" s="503"/>
    </row>
    <row r="42008" spans="2:2">
      <c r="B42008" s="503"/>
    </row>
    <row r="42009" spans="2:2">
      <c r="B42009" s="503"/>
    </row>
    <row r="42010" spans="2:2">
      <c r="B42010" s="503"/>
    </row>
    <row r="42011" spans="2:2">
      <c r="B42011" s="503"/>
    </row>
    <row r="42012" spans="2:2">
      <c r="B42012" s="503"/>
    </row>
    <row r="42013" spans="2:2">
      <c r="B42013" s="503"/>
    </row>
    <row r="42014" spans="2:2">
      <c r="B42014" s="503"/>
    </row>
    <row r="42015" spans="2:2">
      <c r="B42015" s="503"/>
    </row>
    <row r="42016" spans="2:2">
      <c r="B42016" s="503"/>
    </row>
    <row r="42017" spans="2:2">
      <c r="B42017" s="503"/>
    </row>
    <row r="42018" spans="2:2">
      <c r="B42018" s="503"/>
    </row>
    <row r="42019" spans="2:2">
      <c r="B42019" s="503"/>
    </row>
    <row r="42020" spans="2:2">
      <c r="B42020" s="503"/>
    </row>
    <row r="42021" spans="2:2">
      <c r="B42021" s="503"/>
    </row>
    <row r="42022" spans="2:2">
      <c r="B42022" s="503"/>
    </row>
    <row r="42023" spans="2:2">
      <c r="B42023" s="503"/>
    </row>
    <row r="42024" spans="2:2">
      <c r="B42024" s="503"/>
    </row>
    <row r="42025" spans="2:2">
      <c r="B42025" s="503"/>
    </row>
    <row r="42026" spans="2:2">
      <c r="B42026" s="503"/>
    </row>
    <row r="42027" spans="2:2">
      <c r="B42027" s="503"/>
    </row>
    <row r="42028" spans="2:2">
      <c r="B42028" s="503"/>
    </row>
    <row r="42029" spans="2:2">
      <c r="B42029" s="503"/>
    </row>
    <row r="42030" spans="2:2">
      <c r="B42030" s="503"/>
    </row>
    <row r="42031" spans="2:2">
      <c r="B42031" s="503"/>
    </row>
    <row r="42032" spans="2:2">
      <c r="B42032" s="503"/>
    </row>
    <row r="42033" spans="2:2">
      <c r="B42033" s="503"/>
    </row>
    <row r="42034" spans="2:2">
      <c r="B42034" s="503"/>
    </row>
    <row r="42035" spans="2:2">
      <c r="B42035" s="503"/>
    </row>
    <row r="42036" spans="2:2">
      <c r="B42036" s="503"/>
    </row>
    <row r="42037" spans="2:2">
      <c r="B42037" s="503"/>
    </row>
    <row r="42038" spans="2:2">
      <c r="B42038" s="503"/>
    </row>
    <row r="42039" spans="2:2">
      <c r="B42039" s="503"/>
    </row>
    <row r="42040" spans="2:2">
      <c r="B42040" s="503"/>
    </row>
    <row r="42041" spans="2:2">
      <c r="B42041" s="503"/>
    </row>
    <row r="42042" spans="2:2">
      <c r="B42042" s="503"/>
    </row>
    <row r="42043" spans="2:2">
      <c r="B42043" s="503"/>
    </row>
    <row r="42044" spans="2:2">
      <c r="B42044" s="503"/>
    </row>
    <row r="42045" spans="2:2">
      <c r="B42045" s="503"/>
    </row>
    <row r="42046" spans="2:2">
      <c r="B42046" s="503"/>
    </row>
    <row r="42047" spans="2:2">
      <c r="B42047" s="503"/>
    </row>
    <row r="42048" spans="2:2">
      <c r="B42048" s="503"/>
    </row>
    <row r="42049" spans="2:2">
      <c r="B42049" s="503"/>
    </row>
    <row r="42050" spans="2:2">
      <c r="B42050" s="503"/>
    </row>
    <row r="42051" spans="2:2">
      <c r="B42051" s="503"/>
    </row>
    <row r="42052" spans="2:2">
      <c r="B42052" s="503"/>
    </row>
    <row r="42053" spans="2:2">
      <c r="B42053" s="503"/>
    </row>
    <row r="42054" spans="2:2">
      <c r="B42054" s="503"/>
    </row>
    <row r="42055" spans="2:2">
      <c r="B42055" s="503"/>
    </row>
    <row r="42056" spans="2:2">
      <c r="B42056" s="503"/>
    </row>
    <row r="42057" spans="2:2">
      <c r="B42057" s="503"/>
    </row>
    <row r="42058" spans="2:2">
      <c r="B42058" s="503"/>
    </row>
    <row r="42059" spans="2:2">
      <c r="B42059" s="503"/>
    </row>
    <row r="42060" spans="2:2">
      <c r="B42060" s="503"/>
    </row>
    <row r="42061" spans="2:2">
      <c r="B42061" s="503"/>
    </row>
    <row r="42062" spans="2:2">
      <c r="B42062" s="503"/>
    </row>
    <row r="42063" spans="2:2">
      <c r="B42063" s="503"/>
    </row>
    <row r="42064" spans="2:2">
      <c r="B42064" s="503"/>
    </row>
    <row r="42065" spans="2:2">
      <c r="B42065" s="503"/>
    </row>
    <row r="42066" spans="2:2">
      <c r="B42066" s="503"/>
    </row>
    <row r="42067" spans="2:2">
      <c r="B42067" s="503"/>
    </row>
    <row r="42068" spans="2:2">
      <c r="B42068" s="503"/>
    </row>
    <row r="42069" spans="2:2">
      <c r="B42069" s="503"/>
    </row>
    <row r="42070" spans="2:2">
      <c r="B42070" s="503"/>
    </row>
    <row r="42071" spans="2:2">
      <c r="B42071" s="503"/>
    </row>
    <row r="42072" spans="2:2">
      <c r="B42072" s="503"/>
    </row>
    <row r="42073" spans="2:2">
      <c r="B42073" s="503"/>
    </row>
    <row r="42074" spans="2:2">
      <c r="B42074" s="503"/>
    </row>
    <row r="42075" spans="2:2">
      <c r="B42075" s="503"/>
    </row>
    <row r="42076" spans="2:2">
      <c r="B42076" s="503"/>
    </row>
    <row r="42077" spans="2:2">
      <c r="B42077" s="503"/>
    </row>
    <row r="42078" spans="2:2">
      <c r="B42078" s="503"/>
    </row>
    <row r="42079" spans="2:2">
      <c r="B42079" s="503"/>
    </row>
    <row r="42080" spans="2:2">
      <c r="B42080" s="503"/>
    </row>
    <row r="42081" spans="2:2">
      <c r="B42081" s="503"/>
    </row>
    <row r="42082" spans="2:2">
      <c r="B42082" s="503"/>
    </row>
    <row r="42083" spans="2:2">
      <c r="B42083" s="503"/>
    </row>
    <row r="42084" spans="2:2">
      <c r="B42084" s="503"/>
    </row>
    <row r="42085" spans="2:2">
      <c r="B42085" s="503"/>
    </row>
    <row r="42086" spans="2:2">
      <c r="B42086" s="503"/>
    </row>
    <row r="42087" spans="2:2">
      <c r="B42087" s="503"/>
    </row>
    <row r="42088" spans="2:2">
      <c r="B42088" s="503"/>
    </row>
    <row r="42089" spans="2:2">
      <c r="B42089" s="503"/>
    </row>
    <row r="42090" spans="2:2">
      <c r="B42090" s="503"/>
    </row>
    <row r="42091" spans="2:2">
      <c r="B42091" s="503"/>
    </row>
    <row r="42092" spans="2:2">
      <c r="B42092" s="503"/>
    </row>
    <row r="42093" spans="2:2">
      <c r="B42093" s="503"/>
    </row>
    <row r="42094" spans="2:2">
      <c r="B42094" s="503"/>
    </row>
    <row r="42095" spans="2:2">
      <c r="B42095" s="503"/>
    </row>
    <row r="42096" spans="2:2">
      <c r="B42096" s="503"/>
    </row>
    <row r="42097" spans="2:2">
      <c r="B42097" s="503"/>
    </row>
    <row r="42098" spans="2:2">
      <c r="B42098" s="503"/>
    </row>
    <row r="42099" spans="2:2">
      <c r="B42099" s="503"/>
    </row>
    <row r="42100" spans="2:2">
      <c r="B42100" s="503"/>
    </row>
    <row r="42101" spans="2:2">
      <c r="B42101" s="503"/>
    </row>
    <row r="42102" spans="2:2">
      <c r="B42102" s="503"/>
    </row>
    <row r="42103" spans="2:2">
      <c r="B42103" s="503"/>
    </row>
    <row r="42104" spans="2:2">
      <c r="B42104" s="503"/>
    </row>
    <row r="42105" spans="2:2">
      <c r="B42105" s="503"/>
    </row>
    <row r="42106" spans="2:2">
      <c r="B42106" s="503"/>
    </row>
    <row r="42107" spans="2:2">
      <c r="B42107" s="503"/>
    </row>
    <row r="42108" spans="2:2">
      <c r="B42108" s="503"/>
    </row>
    <row r="42109" spans="2:2">
      <c r="B42109" s="503"/>
    </row>
    <row r="42110" spans="2:2">
      <c r="B42110" s="503"/>
    </row>
    <row r="42111" spans="2:2">
      <c r="B42111" s="503"/>
    </row>
    <row r="42112" spans="2:2">
      <c r="B42112" s="503"/>
    </row>
    <row r="42113" spans="2:2">
      <c r="B42113" s="503"/>
    </row>
    <row r="42114" spans="2:2">
      <c r="B42114" s="503"/>
    </row>
    <row r="42115" spans="2:2">
      <c r="B42115" s="503"/>
    </row>
    <row r="42116" spans="2:2">
      <c r="B42116" s="503"/>
    </row>
    <row r="42117" spans="2:2">
      <c r="B42117" s="503"/>
    </row>
    <row r="42118" spans="2:2">
      <c r="B42118" s="503"/>
    </row>
    <row r="42119" spans="2:2">
      <c r="B42119" s="503"/>
    </row>
    <row r="42120" spans="2:2">
      <c r="B42120" s="503"/>
    </row>
    <row r="42121" spans="2:2">
      <c r="B42121" s="503"/>
    </row>
    <row r="42122" spans="2:2">
      <c r="B42122" s="503"/>
    </row>
    <row r="42123" spans="2:2">
      <c r="B42123" s="503"/>
    </row>
    <row r="42124" spans="2:2">
      <c r="B42124" s="503"/>
    </row>
    <row r="42125" spans="2:2">
      <c r="B42125" s="503"/>
    </row>
    <row r="42126" spans="2:2">
      <c r="B42126" s="503"/>
    </row>
    <row r="42127" spans="2:2">
      <c r="B42127" s="503"/>
    </row>
    <row r="42128" spans="2:2">
      <c r="B42128" s="503"/>
    </row>
    <row r="42129" spans="2:2">
      <c r="B42129" s="503"/>
    </row>
    <row r="42130" spans="2:2">
      <c r="B42130" s="503"/>
    </row>
    <row r="42131" spans="2:2">
      <c r="B42131" s="503"/>
    </row>
    <row r="42132" spans="2:2">
      <c r="B42132" s="503"/>
    </row>
    <row r="42133" spans="2:2">
      <c r="B42133" s="503"/>
    </row>
    <row r="42134" spans="2:2">
      <c r="B42134" s="503"/>
    </row>
    <row r="42135" spans="2:2">
      <c r="B42135" s="503"/>
    </row>
    <row r="42136" spans="2:2">
      <c r="B42136" s="503"/>
    </row>
    <row r="42137" spans="2:2">
      <c r="B42137" s="503"/>
    </row>
    <row r="42138" spans="2:2">
      <c r="B42138" s="503"/>
    </row>
    <row r="42139" spans="2:2">
      <c r="B42139" s="503"/>
    </row>
    <row r="42140" spans="2:2">
      <c r="B42140" s="503"/>
    </row>
    <row r="42141" spans="2:2">
      <c r="B42141" s="503"/>
    </row>
    <row r="42142" spans="2:2">
      <c r="B42142" s="503"/>
    </row>
    <row r="42143" spans="2:2">
      <c r="B42143" s="503"/>
    </row>
    <row r="42144" spans="2:2">
      <c r="B42144" s="503"/>
    </row>
    <row r="42145" spans="2:2">
      <c r="B42145" s="503"/>
    </row>
    <row r="42146" spans="2:2">
      <c r="B42146" s="503"/>
    </row>
    <row r="42147" spans="2:2">
      <c r="B42147" s="503"/>
    </row>
    <row r="42148" spans="2:2">
      <c r="B42148" s="503"/>
    </row>
    <row r="42149" spans="2:2">
      <c r="B42149" s="503"/>
    </row>
    <row r="42150" spans="2:2">
      <c r="B42150" s="503"/>
    </row>
    <row r="42151" spans="2:2">
      <c r="B42151" s="503"/>
    </row>
    <row r="42152" spans="2:2">
      <c r="B42152" s="503"/>
    </row>
    <row r="42153" spans="2:2">
      <c r="B42153" s="503"/>
    </row>
    <row r="42154" spans="2:2">
      <c r="B42154" s="503"/>
    </row>
    <row r="42155" spans="2:2">
      <c r="B42155" s="503"/>
    </row>
    <row r="42156" spans="2:2">
      <c r="B42156" s="503"/>
    </row>
    <row r="42157" spans="2:2">
      <c r="B42157" s="503"/>
    </row>
    <row r="42158" spans="2:2">
      <c r="B42158" s="503"/>
    </row>
    <row r="42159" spans="2:2">
      <c r="B42159" s="503"/>
    </row>
    <row r="42160" spans="2:2">
      <c r="B42160" s="503"/>
    </row>
    <row r="42161" spans="2:2">
      <c r="B42161" s="503"/>
    </row>
    <row r="42162" spans="2:2">
      <c r="B42162" s="503"/>
    </row>
    <row r="42163" spans="2:2">
      <c r="B42163" s="503"/>
    </row>
    <row r="42164" spans="2:2">
      <c r="B42164" s="503"/>
    </row>
    <row r="42165" spans="2:2">
      <c r="B42165" s="503"/>
    </row>
    <row r="42166" spans="2:2">
      <c r="B42166" s="503"/>
    </row>
    <row r="42167" spans="2:2">
      <c r="B42167" s="503"/>
    </row>
    <row r="42168" spans="2:2">
      <c r="B42168" s="503"/>
    </row>
    <row r="42169" spans="2:2">
      <c r="B42169" s="503"/>
    </row>
    <row r="42170" spans="2:2">
      <c r="B42170" s="503"/>
    </row>
    <row r="42171" spans="2:2">
      <c r="B42171" s="503"/>
    </row>
    <row r="42172" spans="2:2">
      <c r="B42172" s="503"/>
    </row>
    <row r="42173" spans="2:2">
      <c r="B42173" s="503"/>
    </row>
    <row r="42174" spans="2:2">
      <c r="B42174" s="503"/>
    </row>
    <row r="42175" spans="2:2">
      <c r="B42175" s="503"/>
    </row>
    <row r="42176" spans="2:2">
      <c r="B42176" s="503"/>
    </row>
    <row r="42177" spans="2:2">
      <c r="B42177" s="503"/>
    </row>
    <row r="42178" spans="2:2">
      <c r="B42178" s="503"/>
    </row>
    <row r="42179" spans="2:2">
      <c r="B42179" s="503"/>
    </row>
    <row r="42180" spans="2:2">
      <c r="B42180" s="503"/>
    </row>
    <row r="42181" spans="2:2">
      <c r="B42181" s="503"/>
    </row>
    <row r="42182" spans="2:2">
      <c r="B42182" s="503"/>
    </row>
    <row r="42183" spans="2:2">
      <c r="B42183" s="503"/>
    </row>
    <row r="42184" spans="2:2">
      <c r="B42184" s="503"/>
    </row>
    <row r="42185" spans="2:2">
      <c r="B42185" s="503"/>
    </row>
    <row r="42186" spans="2:2">
      <c r="B42186" s="503"/>
    </row>
    <row r="42187" spans="2:2">
      <c r="B42187" s="503"/>
    </row>
    <row r="42188" spans="2:2">
      <c r="B42188" s="503"/>
    </row>
    <row r="42189" spans="2:2">
      <c r="B42189" s="503"/>
    </row>
    <row r="42190" spans="2:2">
      <c r="B42190" s="503"/>
    </row>
    <row r="42191" spans="2:2">
      <c r="B42191" s="503"/>
    </row>
    <row r="42192" spans="2:2">
      <c r="B42192" s="503"/>
    </row>
    <row r="42193" spans="2:2">
      <c r="B42193" s="503"/>
    </row>
    <row r="42194" spans="2:2">
      <c r="B42194" s="503"/>
    </row>
    <row r="42195" spans="2:2">
      <c r="B42195" s="503"/>
    </row>
    <row r="42196" spans="2:2">
      <c r="B42196" s="503"/>
    </row>
    <row r="42197" spans="2:2">
      <c r="B42197" s="503"/>
    </row>
    <row r="42198" spans="2:2">
      <c r="B42198" s="503"/>
    </row>
    <row r="42199" spans="2:2">
      <c r="B42199" s="503"/>
    </row>
    <row r="42200" spans="2:2">
      <c r="B42200" s="503"/>
    </row>
    <row r="42201" spans="2:2">
      <c r="B42201" s="503"/>
    </row>
    <row r="42202" spans="2:2">
      <c r="B42202" s="503"/>
    </row>
    <row r="42203" spans="2:2">
      <c r="B42203" s="503"/>
    </row>
    <row r="42204" spans="2:2">
      <c r="B42204" s="503"/>
    </row>
    <row r="42205" spans="2:2">
      <c r="B42205" s="503"/>
    </row>
    <row r="42206" spans="2:2">
      <c r="B42206" s="503"/>
    </row>
    <row r="42207" spans="2:2">
      <c r="B42207" s="503"/>
    </row>
    <row r="42208" spans="2:2">
      <c r="B42208" s="503"/>
    </row>
    <row r="42209" spans="2:2">
      <c r="B42209" s="503"/>
    </row>
    <row r="42210" spans="2:2">
      <c r="B42210" s="503"/>
    </row>
    <row r="42211" spans="2:2">
      <c r="B42211" s="503"/>
    </row>
    <row r="42212" spans="2:2">
      <c r="B42212" s="503"/>
    </row>
    <row r="42213" spans="2:2">
      <c r="B42213" s="503"/>
    </row>
    <row r="42214" spans="2:2">
      <c r="B42214" s="503"/>
    </row>
    <row r="42215" spans="2:2">
      <c r="B42215" s="503"/>
    </row>
    <row r="42216" spans="2:2">
      <c r="B42216" s="503"/>
    </row>
    <row r="42217" spans="2:2">
      <c r="B42217" s="503"/>
    </row>
    <row r="42218" spans="2:2">
      <c r="B42218" s="503"/>
    </row>
    <row r="42219" spans="2:2">
      <c r="B42219" s="503"/>
    </row>
    <row r="42220" spans="2:2">
      <c r="B42220" s="503"/>
    </row>
    <row r="42221" spans="2:2">
      <c r="B42221" s="503"/>
    </row>
    <row r="42222" spans="2:2">
      <c r="B42222" s="503"/>
    </row>
    <row r="42223" spans="2:2">
      <c r="B42223" s="503"/>
    </row>
    <row r="42224" spans="2:2">
      <c r="B42224" s="503"/>
    </row>
    <row r="42225" spans="2:2">
      <c r="B42225" s="503"/>
    </row>
    <row r="42226" spans="2:2">
      <c r="B42226" s="503"/>
    </row>
    <row r="42227" spans="2:2">
      <c r="B42227" s="503"/>
    </row>
    <row r="42228" spans="2:2">
      <c r="B42228" s="503"/>
    </row>
    <row r="42229" spans="2:2">
      <c r="B42229" s="503"/>
    </row>
    <row r="42230" spans="2:2">
      <c r="B42230" s="503"/>
    </row>
    <row r="42231" spans="2:2">
      <c r="B42231" s="503"/>
    </row>
    <row r="42232" spans="2:2">
      <c r="B42232" s="503"/>
    </row>
    <row r="42233" spans="2:2">
      <c r="B42233" s="503"/>
    </row>
    <row r="42234" spans="2:2">
      <c r="B42234" s="503"/>
    </row>
    <row r="42235" spans="2:2">
      <c r="B42235" s="503"/>
    </row>
    <row r="42236" spans="2:2">
      <c r="B42236" s="503"/>
    </row>
    <row r="42237" spans="2:2">
      <c r="B42237" s="503"/>
    </row>
    <row r="42238" spans="2:2">
      <c r="B42238" s="503"/>
    </row>
    <row r="42239" spans="2:2">
      <c r="B42239" s="503"/>
    </row>
    <row r="42240" spans="2:2">
      <c r="B42240" s="503"/>
    </row>
    <row r="42241" spans="2:2">
      <c r="B42241" s="503"/>
    </row>
    <row r="42242" spans="2:2">
      <c r="B42242" s="503"/>
    </row>
    <row r="42243" spans="2:2">
      <c r="B42243" s="503"/>
    </row>
    <row r="42244" spans="2:2">
      <c r="B42244" s="503"/>
    </row>
    <row r="42245" spans="2:2">
      <c r="B42245" s="503"/>
    </row>
    <row r="42246" spans="2:2">
      <c r="B42246" s="503"/>
    </row>
    <row r="42247" spans="2:2">
      <c r="B42247" s="503"/>
    </row>
    <row r="42248" spans="2:2">
      <c r="B42248" s="503"/>
    </row>
    <row r="42249" spans="2:2">
      <c r="B42249" s="503"/>
    </row>
    <row r="42250" spans="2:2">
      <c r="B42250" s="503"/>
    </row>
    <row r="42251" spans="2:2">
      <c r="B42251" s="503"/>
    </row>
    <row r="42252" spans="2:2">
      <c r="B42252" s="503"/>
    </row>
    <row r="42253" spans="2:2">
      <c r="B42253" s="503"/>
    </row>
    <row r="42254" spans="2:2">
      <c r="B42254" s="503"/>
    </row>
    <row r="42255" spans="2:2">
      <c r="B42255" s="503"/>
    </row>
    <row r="42256" spans="2:2">
      <c r="B42256" s="503"/>
    </row>
    <row r="42257" spans="2:2">
      <c r="B42257" s="503"/>
    </row>
    <row r="42258" spans="2:2">
      <c r="B42258" s="503"/>
    </row>
    <row r="42259" spans="2:2">
      <c r="B42259" s="503"/>
    </row>
    <row r="42260" spans="2:2">
      <c r="B42260" s="503"/>
    </row>
    <row r="42261" spans="2:2">
      <c r="B42261" s="503"/>
    </row>
    <row r="42262" spans="2:2">
      <c r="B42262" s="503"/>
    </row>
    <row r="42263" spans="2:2">
      <c r="B42263" s="503"/>
    </row>
    <row r="42264" spans="2:2">
      <c r="B42264" s="503"/>
    </row>
    <row r="42265" spans="2:2">
      <c r="B42265" s="503"/>
    </row>
    <row r="42266" spans="2:2">
      <c r="B42266" s="503"/>
    </row>
    <row r="42267" spans="2:2">
      <c r="B42267" s="503"/>
    </row>
    <row r="42268" spans="2:2">
      <c r="B42268" s="503"/>
    </row>
    <row r="42269" spans="2:2">
      <c r="B42269" s="503"/>
    </row>
    <row r="42270" spans="2:2">
      <c r="B42270" s="503"/>
    </row>
    <row r="42271" spans="2:2">
      <c r="B42271" s="503"/>
    </row>
    <row r="42272" spans="2:2">
      <c r="B42272" s="503"/>
    </row>
    <row r="42273" spans="2:2">
      <c r="B42273" s="503"/>
    </row>
    <row r="42274" spans="2:2">
      <c r="B42274" s="503"/>
    </row>
    <row r="42275" spans="2:2">
      <c r="B42275" s="503"/>
    </row>
    <row r="42276" spans="2:2">
      <c r="B42276" s="503"/>
    </row>
    <row r="42277" spans="2:2">
      <c r="B42277" s="503"/>
    </row>
    <row r="42278" spans="2:2">
      <c r="B42278" s="503"/>
    </row>
    <row r="42279" spans="2:2">
      <c r="B42279" s="503"/>
    </row>
    <row r="42280" spans="2:2">
      <c r="B42280" s="503"/>
    </row>
    <row r="42281" spans="2:2">
      <c r="B42281" s="503"/>
    </row>
    <row r="42282" spans="2:2">
      <c r="B42282" s="503"/>
    </row>
    <row r="42283" spans="2:2">
      <c r="B42283" s="503"/>
    </row>
    <row r="42284" spans="2:2">
      <c r="B42284" s="503"/>
    </row>
    <row r="42285" spans="2:2">
      <c r="B42285" s="503"/>
    </row>
    <row r="42286" spans="2:2">
      <c r="B42286" s="503"/>
    </row>
    <row r="42287" spans="2:2">
      <c r="B42287" s="503"/>
    </row>
    <row r="42288" spans="2:2">
      <c r="B42288" s="503"/>
    </row>
    <row r="42289" spans="2:2">
      <c r="B42289" s="503"/>
    </row>
    <row r="42290" spans="2:2">
      <c r="B42290" s="503"/>
    </row>
    <row r="42291" spans="2:2">
      <c r="B42291" s="503"/>
    </row>
    <row r="42292" spans="2:2">
      <c r="B42292" s="503"/>
    </row>
    <row r="42293" spans="2:2">
      <c r="B42293" s="503"/>
    </row>
    <row r="42294" spans="2:2">
      <c r="B42294" s="503"/>
    </row>
    <row r="42295" spans="2:2">
      <c r="B42295" s="503"/>
    </row>
    <row r="42296" spans="2:2">
      <c r="B42296" s="503"/>
    </row>
    <row r="42297" spans="2:2">
      <c r="B42297" s="503"/>
    </row>
    <row r="42298" spans="2:2">
      <c r="B42298" s="503"/>
    </row>
    <row r="42299" spans="2:2">
      <c r="B42299" s="503"/>
    </row>
    <row r="42300" spans="2:2">
      <c r="B42300" s="503"/>
    </row>
    <row r="42301" spans="2:2">
      <c r="B42301" s="503"/>
    </row>
    <row r="42302" spans="2:2">
      <c r="B42302" s="503"/>
    </row>
    <row r="42303" spans="2:2">
      <c r="B42303" s="503"/>
    </row>
    <row r="42304" spans="2:2">
      <c r="B42304" s="503"/>
    </row>
    <row r="42305" spans="2:2">
      <c r="B42305" s="503"/>
    </row>
    <row r="42306" spans="2:2">
      <c r="B42306" s="503"/>
    </row>
    <row r="42307" spans="2:2">
      <c r="B42307" s="503"/>
    </row>
    <row r="42308" spans="2:2">
      <c r="B42308" s="503"/>
    </row>
    <row r="42309" spans="2:2">
      <c r="B42309" s="503"/>
    </row>
    <row r="42310" spans="2:2">
      <c r="B42310" s="503"/>
    </row>
    <row r="42311" spans="2:2">
      <c r="B42311" s="503"/>
    </row>
    <row r="42312" spans="2:2">
      <c r="B42312" s="503"/>
    </row>
    <row r="42313" spans="2:2">
      <c r="B42313" s="503"/>
    </row>
    <row r="42314" spans="2:2">
      <c r="B42314" s="503"/>
    </row>
    <row r="42315" spans="2:2">
      <c r="B42315" s="503"/>
    </row>
    <row r="42316" spans="2:2">
      <c r="B42316" s="503"/>
    </row>
    <row r="42317" spans="2:2">
      <c r="B42317" s="503"/>
    </row>
    <row r="42318" spans="2:2">
      <c r="B42318" s="503"/>
    </row>
    <row r="42319" spans="2:2">
      <c r="B42319" s="503"/>
    </row>
    <row r="42320" spans="2:2">
      <c r="B42320" s="503"/>
    </row>
    <row r="42321" spans="2:2">
      <c r="B42321" s="503"/>
    </row>
    <row r="42322" spans="2:2">
      <c r="B42322" s="503"/>
    </row>
    <row r="42323" spans="2:2">
      <c r="B42323" s="503"/>
    </row>
    <row r="42324" spans="2:2">
      <c r="B42324" s="503"/>
    </row>
    <row r="42325" spans="2:2">
      <c r="B42325" s="503"/>
    </row>
    <row r="42326" spans="2:2">
      <c r="B42326" s="503"/>
    </row>
    <row r="42327" spans="2:2">
      <c r="B42327" s="503"/>
    </row>
    <row r="42328" spans="2:2">
      <c r="B42328" s="503"/>
    </row>
    <row r="42329" spans="2:2">
      <c r="B42329" s="503"/>
    </row>
    <row r="42330" spans="2:2">
      <c r="B42330" s="503"/>
    </row>
    <row r="42331" spans="2:2">
      <c r="B42331" s="503"/>
    </row>
    <row r="42332" spans="2:2">
      <c r="B42332" s="503"/>
    </row>
    <row r="42333" spans="2:2">
      <c r="B42333" s="503"/>
    </row>
    <row r="42334" spans="2:2">
      <c r="B42334" s="503"/>
    </row>
    <row r="42335" spans="2:2">
      <c r="B42335" s="503"/>
    </row>
    <row r="42336" spans="2:2">
      <c r="B42336" s="503"/>
    </row>
    <row r="42337" spans="2:2">
      <c r="B42337" s="503"/>
    </row>
    <row r="42338" spans="2:2">
      <c r="B42338" s="503"/>
    </row>
    <row r="42339" spans="2:2">
      <c r="B42339" s="503"/>
    </row>
    <row r="42340" spans="2:2">
      <c r="B42340" s="503"/>
    </row>
    <row r="42341" spans="2:2">
      <c r="B42341" s="503"/>
    </row>
    <row r="42342" spans="2:2">
      <c r="B42342" s="503"/>
    </row>
    <row r="42343" spans="2:2">
      <c r="B42343" s="503"/>
    </row>
    <row r="42344" spans="2:2">
      <c r="B42344" s="503"/>
    </row>
    <row r="42345" spans="2:2">
      <c r="B42345" s="503"/>
    </row>
    <row r="42346" spans="2:2">
      <c r="B42346" s="503"/>
    </row>
    <row r="42347" spans="2:2">
      <c r="B42347" s="503"/>
    </row>
    <row r="42348" spans="2:2">
      <c r="B42348" s="503"/>
    </row>
    <row r="42349" spans="2:2">
      <c r="B42349" s="503"/>
    </row>
    <row r="42350" spans="2:2">
      <c r="B42350" s="503"/>
    </row>
    <row r="42351" spans="2:2">
      <c r="B42351" s="503"/>
    </row>
    <row r="42352" spans="2:2">
      <c r="B42352" s="503"/>
    </row>
    <row r="42353" spans="2:2">
      <c r="B42353" s="503"/>
    </row>
    <row r="42354" spans="2:2">
      <c r="B42354" s="503"/>
    </row>
    <row r="42355" spans="2:2">
      <c r="B42355" s="503"/>
    </row>
    <row r="42356" spans="2:2">
      <c r="B42356" s="503"/>
    </row>
    <row r="42357" spans="2:2">
      <c r="B42357" s="503"/>
    </row>
    <row r="42358" spans="2:2">
      <c r="B42358" s="503"/>
    </row>
    <row r="42359" spans="2:2">
      <c r="B42359" s="503"/>
    </row>
    <row r="42360" spans="2:2">
      <c r="B42360" s="503"/>
    </row>
    <row r="42361" spans="2:2">
      <c r="B42361" s="503"/>
    </row>
    <row r="42362" spans="2:2">
      <c r="B42362" s="503"/>
    </row>
    <row r="42363" spans="2:2">
      <c r="B42363" s="503"/>
    </row>
    <row r="42364" spans="2:2">
      <c r="B42364" s="503"/>
    </row>
    <row r="42365" spans="2:2">
      <c r="B42365" s="503"/>
    </row>
    <row r="42366" spans="2:2">
      <c r="B42366" s="503"/>
    </row>
    <row r="42367" spans="2:2">
      <c r="B42367" s="503"/>
    </row>
    <row r="42368" spans="2:2">
      <c r="B42368" s="503"/>
    </row>
    <row r="42369" spans="2:2">
      <c r="B42369" s="503"/>
    </row>
    <row r="42370" spans="2:2">
      <c r="B42370" s="503"/>
    </row>
    <row r="42371" spans="2:2">
      <c r="B42371" s="503"/>
    </row>
    <row r="42372" spans="2:2">
      <c r="B42372" s="503"/>
    </row>
    <row r="42373" spans="2:2">
      <c r="B42373" s="503"/>
    </row>
    <row r="42374" spans="2:2">
      <c r="B42374" s="503"/>
    </row>
    <row r="42375" spans="2:2">
      <c r="B42375" s="503"/>
    </row>
    <row r="42376" spans="2:2">
      <c r="B42376" s="503"/>
    </row>
    <row r="42377" spans="2:2">
      <c r="B42377" s="503"/>
    </row>
    <row r="42378" spans="2:2">
      <c r="B42378" s="503"/>
    </row>
    <row r="42379" spans="2:2">
      <c r="B42379" s="503"/>
    </row>
    <row r="42380" spans="2:2">
      <c r="B42380" s="503"/>
    </row>
    <row r="42381" spans="2:2">
      <c r="B42381" s="503"/>
    </row>
    <row r="42382" spans="2:2">
      <c r="B42382" s="503"/>
    </row>
    <row r="42383" spans="2:2">
      <c r="B42383" s="503"/>
    </row>
    <row r="42384" spans="2:2">
      <c r="B42384" s="503"/>
    </row>
    <row r="42385" spans="2:2">
      <c r="B42385" s="503"/>
    </row>
    <row r="42386" spans="2:2">
      <c r="B42386" s="503"/>
    </row>
    <row r="42387" spans="2:2">
      <c r="B42387" s="503"/>
    </row>
    <row r="42388" spans="2:2">
      <c r="B42388" s="503"/>
    </row>
    <row r="42389" spans="2:2">
      <c r="B42389" s="503"/>
    </row>
    <row r="42390" spans="2:2">
      <c r="B42390" s="503"/>
    </row>
    <row r="42391" spans="2:2">
      <c r="B42391" s="503"/>
    </row>
    <row r="42392" spans="2:2">
      <c r="B42392" s="503"/>
    </row>
    <row r="42393" spans="2:2">
      <c r="B42393" s="503"/>
    </row>
    <row r="42394" spans="2:2">
      <c r="B42394" s="503"/>
    </row>
    <row r="42395" spans="2:2">
      <c r="B42395" s="503"/>
    </row>
    <row r="42396" spans="2:2">
      <c r="B42396" s="503"/>
    </row>
    <row r="42397" spans="2:2">
      <c r="B42397" s="503"/>
    </row>
    <row r="42398" spans="2:2">
      <c r="B42398" s="503"/>
    </row>
    <row r="42399" spans="2:2">
      <c r="B42399" s="503"/>
    </row>
    <row r="42400" spans="2:2">
      <c r="B42400" s="503"/>
    </row>
    <row r="42401" spans="2:2">
      <c r="B42401" s="503"/>
    </row>
    <row r="42402" spans="2:2">
      <c r="B42402" s="503"/>
    </row>
    <row r="42403" spans="2:2">
      <c r="B42403" s="503"/>
    </row>
    <row r="42404" spans="2:2">
      <c r="B42404" s="503"/>
    </row>
    <row r="42405" spans="2:2">
      <c r="B42405" s="503"/>
    </row>
    <row r="42406" spans="2:2">
      <c r="B42406" s="503"/>
    </row>
    <row r="42407" spans="2:2">
      <c r="B42407" s="503"/>
    </row>
    <row r="42408" spans="2:2">
      <c r="B42408" s="503"/>
    </row>
    <row r="42409" spans="2:2">
      <c r="B42409" s="503"/>
    </row>
    <row r="42410" spans="2:2">
      <c r="B42410" s="503"/>
    </row>
    <row r="42411" spans="2:2">
      <c r="B42411" s="503"/>
    </row>
    <row r="42412" spans="2:2">
      <c r="B42412" s="503"/>
    </row>
    <row r="42413" spans="2:2">
      <c r="B42413" s="503"/>
    </row>
    <row r="42414" spans="2:2">
      <c r="B42414" s="503"/>
    </row>
    <row r="42415" spans="2:2">
      <c r="B42415" s="503"/>
    </row>
    <row r="42416" spans="2:2">
      <c r="B42416" s="503"/>
    </row>
    <row r="42417" spans="2:2">
      <c r="B42417" s="503"/>
    </row>
    <row r="42418" spans="2:2">
      <c r="B42418" s="503"/>
    </row>
    <row r="42419" spans="2:2">
      <c r="B42419" s="503"/>
    </row>
    <row r="42420" spans="2:2">
      <c r="B42420" s="503"/>
    </row>
    <row r="42421" spans="2:2">
      <c r="B42421" s="503"/>
    </row>
    <row r="42422" spans="2:2">
      <c r="B42422" s="503"/>
    </row>
    <row r="42423" spans="2:2">
      <c r="B42423" s="503"/>
    </row>
    <row r="42424" spans="2:2">
      <c r="B42424" s="503"/>
    </row>
    <row r="42425" spans="2:2">
      <c r="B42425" s="503"/>
    </row>
    <row r="42426" spans="2:2">
      <c r="B42426" s="503"/>
    </row>
    <row r="42427" spans="2:2">
      <c r="B42427" s="503"/>
    </row>
    <row r="42428" spans="2:2">
      <c r="B42428" s="503"/>
    </row>
    <row r="42429" spans="2:2">
      <c r="B42429" s="503"/>
    </row>
    <row r="42430" spans="2:2">
      <c r="B42430" s="503"/>
    </row>
    <row r="42431" spans="2:2">
      <c r="B42431" s="503"/>
    </row>
    <row r="42432" spans="2:2">
      <c r="B42432" s="503"/>
    </row>
    <row r="42433" spans="2:2">
      <c r="B42433" s="503"/>
    </row>
    <row r="42434" spans="2:2">
      <c r="B42434" s="503"/>
    </row>
    <row r="42435" spans="2:2">
      <c r="B42435" s="503"/>
    </row>
    <row r="42436" spans="2:2">
      <c r="B42436" s="503"/>
    </row>
    <row r="42437" spans="2:2">
      <c r="B42437" s="503"/>
    </row>
    <row r="42438" spans="2:2">
      <c r="B42438" s="503"/>
    </row>
    <row r="42439" spans="2:2">
      <c r="B42439" s="503"/>
    </row>
    <row r="42440" spans="2:2">
      <c r="B42440" s="503"/>
    </row>
    <row r="42441" spans="2:2">
      <c r="B42441" s="503"/>
    </row>
    <row r="42442" spans="2:2">
      <c r="B42442" s="503"/>
    </row>
    <row r="42443" spans="2:2">
      <c r="B42443" s="503"/>
    </row>
    <row r="42444" spans="2:2">
      <c r="B42444" s="503"/>
    </row>
    <row r="42445" spans="2:2">
      <c r="B42445" s="503"/>
    </row>
    <row r="42446" spans="2:2">
      <c r="B42446" s="503"/>
    </row>
    <row r="42447" spans="2:2">
      <c r="B42447" s="503"/>
    </row>
    <row r="42448" spans="2:2">
      <c r="B42448" s="503"/>
    </row>
    <row r="42449" spans="2:2">
      <c r="B42449" s="503"/>
    </row>
    <row r="42450" spans="2:2">
      <c r="B42450" s="503"/>
    </row>
    <row r="42451" spans="2:2">
      <c r="B42451" s="503"/>
    </row>
    <row r="42452" spans="2:2">
      <c r="B42452" s="503"/>
    </row>
    <row r="42453" spans="2:2">
      <c r="B42453" s="503"/>
    </row>
    <row r="42454" spans="2:2">
      <c r="B42454" s="503"/>
    </row>
    <row r="42455" spans="2:2">
      <c r="B42455" s="503"/>
    </row>
    <row r="42456" spans="2:2">
      <c r="B42456" s="503"/>
    </row>
    <row r="42457" spans="2:2">
      <c r="B42457" s="503"/>
    </row>
    <row r="42458" spans="2:2">
      <c r="B42458" s="503"/>
    </row>
    <row r="42459" spans="2:2">
      <c r="B42459" s="503"/>
    </row>
    <row r="42460" spans="2:2">
      <c r="B42460" s="503"/>
    </row>
    <row r="42461" spans="2:2">
      <c r="B42461" s="503"/>
    </row>
    <row r="42462" spans="2:2">
      <c r="B42462" s="503"/>
    </row>
    <row r="42463" spans="2:2">
      <c r="B42463" s="503"/>
    </row>
    <row r="42464" spans="2:2">
      <c r="B42464" s="503"/>
    </row>
    <row r="42465" spans="2:2">
      <c r="B42465" s="503"/>
    </row>
    <row r="42466" spans="2:2">
      <c r="B42466" s="503"/>
    </row>
    <row r="42467" spans="2:2">
      <c r="B42467" s="503"/>
    </row>
    <row r="42468" spans="2:2">
      <c r="B42468" s="503"/>
    </row>
    <row r="42469" spans="2:2">
      <c r="B42469" s="503"/>
    </row>
    <row r="42470" spans="2:2">
      <c r="B42470" s="503"/>
    </row>
    <row r="42471" spans="2:2">
      <c r="B42471" s="503"/>
    </row>
    <row r="42472" spans="2:2">
      <c r="B42472" s="503"/>
    </row>
    <row r="42473" spans="2:2">
      <c r="B42473" s="503"/>
    </row>
    <row r="42474" spans="2:2">
      <c r="B42474" s="503"/>
    </row>
    <row r="42475" spans="2:2">
      <c r="B42475" s="503"/>
    </row>
    <row r="42476" spans="2:2">
      <c r="B42476" s="503"/>
    </row>
    <row r="42477" spans="2:2">
      <c r="B42477" s="503"/>
    </row>
    <row r="42478" spans="2:2">
      <c r="B42478" s="503"/>
    </row>
    <row r="42479" spans="2:2">
      <c r="B42479" s="503"/>
    </row>
    <row r="42480" spans="2:2">
      <c r="B42480" s="503"/>
    </row>
    <row r="42481" spans="2:2">
      <c r="B42481" s="503"/>
    </row>
    <row r="42482" spans="2:2">
      <c r="B42482" s="503"/>
    </row>
    <row r="42483" spans="2:2">
      <c r="B42483" s="503"/>
    </row>
    <row r="42484" spans="2:2">
      <c r="B42484" s="503"/>
    </row>
    <row r="42485" spans="2:2">
      <c r="B42485" s="503"/>
    </row>
    <row r="42486" spans="2:2">
      <c r="B42486" s="503"/>
    </row>
    <row r="42487" spans="2:2">
      <c r="B42487" s="503"/>
    </row>
    <row r="42488" spans="2:2">
      <c r="B42488" s="503"/>
    </row>
    <row r="42489" spans="2:2">
      <c r="B42489" s="503"/>
    </row>
    <row r="42490" spans="2:2">
      <c r="B42490" s="503"/>
    </row>
    <row r="42491" spans="2:2">
      <c r="B42491" s="503"/>
    </row>
    <row r="42492" spans="2:2">
      <c r="B42492" s="503"/>
    </row>
    <row r="42493" spans="2:2">
      <c r="B42493" s="503"/>
    </row>
    <row r="42494" spans="2:2">
      <c r="B42494" s="503"/>
    </row>
    <row r="42495" spans="2:2">
      <c r="B42495" s="503"/>
    </row>
    <row r="42496" spans="2:2">
      <c r="B42496" s="503"/>
    </row>
    <row r="42497" spans="2:2">
      <c r="B42497" s="503"/>
    </row>
    <row r="42498" spans="2:2">
      <c r="B42498" s="503"/>
    </row>
    <row r="42499" spans="2:2">
      <c r="B42499" s="503"/>
    </row>
    <row r="42500" spans="2:2">
      <c r="B42500" s="503"/>
    </row>
    <row r="42501" spans="2:2">
      <c r="B42501" s="503"/>
    </row>
    <row r="42502" spans="2:2">
      <c r="B42502" s="503"/>
    </row>
    <row r="42503" spans="2:2">
      <c r="B42503" s="503"/>
    </row>
    <row r="42504" spans="2:2">
      <c r="B42504" s="503"/>
    </row>
    <row r="42505" spans="2:2">
      <c r="B42505" s="503"/>
    </row>
    <row r="42506" spans="2:2">
      <c r="B42506" s="503"/>
    </row>
    <row r="42507" spans="2:2">
      <c r="B42507" s="503"/>
    </row>
    <row r="42508" spans="2:2">
      <c r="B42508" s="503"/>
    </row>
    <row r="42509" spans="2:2">
      <c r="B42509" s="503"/>
    </row>
    <row r="42510" spans="2:2">
      <c r="B42510" s="503"/>
    </row>
    <row r="42511" spans="2:2">
      <c r="B42511" s="503"/>
    </row>
    <row r="42512" spans="2:2">
      <c r="B42512" s="503"/>
    </row>
    <row r="42513" spans="2:2">
      <c r="B42513" s="503"/>
    </row>
    <row r="42514" spans="2:2">
      <c r="B42514" s="503"/>
    </row>
    <row r="42515" spans="2:2">
      <c r="B42515" s="503"/>
    </row>
    <row r="42516" spans="2:2">
      <c r="B42516" s="503"/>
    </row>
    <row r="42517" spans="2:2">
      <c r="B42517" s="503"/>
    </row>
    <row r="42518" spans="2:2">
      <c r="B42518" s="503"/>
    </row>
    <row r="42519" spans="2:2">
      <c r="B42519" s="503"/>
    </row>
    <row r="42520" spans="2:2">
      <c r="B42520" s="503"/>
    </row>
    <row r="42521" spans="2:2">
      <c r="B42521" s="503"/>
    </row>
    <row r="42522" spans="2:2">
      <c r="B42522" s="503"/>
    </row>
    <row r="42523" spans="2:2">
      <c r="B42523" s="503"/>
    </row>
    <row r="42524" spans="2:2">
      <c r="B42524" s="503"/>
    </row>
    <row r="42525" spans="2:2">
      <c r="B42525" s="503"/>
    </row>
    <row r="42526" spans="2:2">
      <c r="B42526" s="503"/>
    </row>
    <row r="42527" spans="2:2">
      <c r="B42527" s="503"/>
    </row>
    <row r="42528" spans="2:2">
      <c r="B42528" s="503"/>
    </row>
    <row r="42529" spans="2:2">
      <c r="B42529" s="503"/>
    </row>
    <row r="42530" spans="2:2">
      <c r="B42530" s="503"/>
    </row>
    <row r="42531" spans="2:2">
      <c r="B42531" s="503"/>
    </row>
    <row r="42532" spans="2:2">
      <c r="B42532" s="503"/>
    </row>
    <row r="42533" spans="2:2">
      <c r="B42533" s="503"/>
    </row>
    <row r="42534" spans="2:2">
      <c r="B42534" s="503"/>
    </row>
    <row r="42535" spans="2:2">
      <c r="B42535" s="503"/>
    </row>
    <row r="42536" spans="2:2">
      <c r="B42536" s="503"/>
    </row>
    <row r="42537" spans="2:2">
      <c r="B42537" s="503"/>
    </row>
    <row r="42538" spans="2:2">
      <c r="B42538" s="503"/>
    </row>
    <row r="42539" spans="2:2">
      <c r="B42539" s="503"/>
    </row>
    <row r="42540" spans="2:2">
      <c r="B42540" s="503"/>
    </row>
    <row r="42541" spans="2:2">
      <c r="B42541" s="503"/>
    </row>
    <row r="42542" spans="2:2">
      <c r="B42542" s="503"/>
    </row>
    <row r="42543" spans="2:2">
      <c r="B42543" s="503"/>
    </row>
    <row r="42544" spans="2:2">
      <c r="B42544" s="503"/>
    </row>
    <row r="42545" spans="2:2">
      <c r="B42545" s="503"/>
    </row>
    <row r="42546" spans="2:2">
      <c r="B42546" s="503"/>
    </row>
    <row r="42547" spans="2:2">
      <c r="B42547" s="503"/>
    </row>
    <row r="42548" spans="2:2">
      <c r="B42548" s="503"/>
    </row>
    <row r="42549" spans="2:2">
      <c r="B42549" s="503"/>
    </row>
    <row r="42550" spans="2:2">
      <c r="B42550" s="503"/>
    </row>
    <row r="42551" spans="2:2">
      <c r="B42551" s="503"/>
    </row>
    <row r="42552" spans="2:2">
      <c r="B42552" s="503"/>
    </row>
    <row r="42553" spans="2:2">
      <c r="B42553" s="503"/>
    </row>
    <row r="42554" spans="2:2">
      <c r="B42554" s="503"/>
    </row>
    <row r="42555" spans="2:2">
      <c r="B42555" s="503"/>
    </row>
    <row r="42556" spans="2:2">
      <c r="B42556" s="503"/>
    </row>
    <row r="42557" spans="2:2">
      <c r="B42557" s="503"/>
    </row>
    <row r="42558" spans="2:2">
      <c r="B42558" s="503"/>
    </row>
    <row r="42559" spans="2:2">
      <c r="B42559" s="503"/>
    </row>
    <row r="42560" spans="2:2">
      <c r="B42560" s="503"/>
    </row>
    <row r="42561" spans="2:2">
      <c r="B42561" s="503"/>
    </row>
    <row r="42562" spans="2:2">
      <c r="B42562" s="503"/>
    </row>
    <row r="42563" spans="2:2">
      <c r="B42563" s="503"/>
    </row>
    <row r="42564" spans="2:2">
      <c r="B42564" s="503"/>
    </row>
    <row r="42565" spans="2:2">
      <c r="B42565" s="503"/>
    </row>
    <row r="42566" spans="2:2">
      <c r="B42566" s="503"/>
    </row>
    <row r="42567" spans="2:2">
      <c r="B42567" s="503"/>
    </row>
    <row r="42568" spans="2:2">
      <c r="B42568" s="503"/>
    </row>
    <row r="42569" spans="2:2">
      <c r="B42569" s="503"/>
    </row>
    <row r="42570" spans="2:2">
      <c r="B42570" s="503"/>
    </row>
    <row r="42571" spans="2:2">
      <c r="B42571" s="503"/>
    </row>
    <row r="42572" spans="2:2">
      <c r="B42572" s="503"/>
    </row>
    <row r="42573" spans="2:2">
      <c r="B42573" s="503"/>
    </row>
    <row r="42574" spans="2:2">
      <c r="B42574" s="503"/>
    </row>
    <row r="42575" spans="2:2">
      <c r="B42575" s="503"/>
    </row>
    <row r="42576" spans="2:2">
      <c r="B42576" s="503"/>
    </row>
    <row r="42577" spans="2:2">
      <c r="B42577" s="503"/>
    </row>
    <row r="42578" spans="2:2">
      <c r="B42578" s="503"/>
    </row>
    <row r="42579" spans="2:2">
      <c r="B42579" s="503"/>
    </row>
    <row r="42580" spans="2:2">
      <c r="B42580" s="503"/>
    </row>
    <row r="42581" spans="2:2">
      <c r="B42581" s="503"/>
    </row>
    <row r="42582" spans="2:2">
      <c r="B42582" s="503"/>
    </row>
    <row r="42583" spans="2:2">
      <c r="B42583" s="503"/>
    </row>
    <row r="42584" spans="2:2">
      <c r="B42584" s="503"/>
    </row>
    <row r="42585" spans="2:2">
      <c r="B42585" s="503"/>
    </row>
    <row r="42586" spans="2:2">
      <c r="B42586" s="503"/>
    </row>
    <row r="42587" spans="2:2">
      <c r="B42587" s="503"/>
    </row>
    <row r="42588" spans="2:2">
      <c r="B42588" s="503"/>
    </row>
    <row r="42589" spans="2:2">
      <c r="B42589" s="503"/>
    </row>
    <row r="42590" spans="2:2">
      <c r="B42590" s="503"/>
    </row>
    <row r="42591" spans="2:2">
      <c r="B42591" s="503"/>
    </row>
    <row r="42592" spans="2:2">
      <c r="B42592" s="503"/>
    </row>
    <row r="42593" spans="2:2">
      <c r="B42593" s="503"/>
    </row>
    <row r="42594" spans="2:2">
      <c r="B42594" s="503"/>
    </row>
    <row r="42595" spans="2:2">
      <c r="B42595" s="503"/>
    </row>
    <row r="42596" spans="2:2">
      <c r="B42596" s="503"/>
    </row>
    <row r="42597" spans="2:2">
      <c r="B42597" s="503"/>
    </row>
    <row r="42598" spans="2:2">
      <c r="B42598" s="503"/>
    </row>
    <row r="42599" spans="2:2">
      <c r="B42599" s="503"/>
    </row>
    <row r="42600" spans="2:2">
      <c r="B42600" s="503"/>
    </row>
    <row r="42601" spans="2:2">
      <c r="B42601" s="503"/>
    </row>
    <row r="42602" spans="2:2">
      <c r="B42602" s="503"/>
    </row>
    <row r="42603" spans="2:2">
      <c r="B42603" s="503"/>
    </row>
    <row r="42604" spans="2:2">
      <c r="B42604" s="503"/>
    </row>
    <row r="42605" spans="2:2">
      <c r="B42605" s="503"/>
    </row>
    <row r="42606" spans="2:2">
      <c r="B42606" s="503"/>
    </row>
    <row r="42607" spans="2:2">
      <c r="B42607" s="503"/>
    </row>
    <row r="42608" spans="2:2">
      <c r="B42608" s="503"/>
    </row>
    <row r="42609" spans="2:2">
      <c r="B42609" s="503"/>
    </row>
    <row r="42610" spans="2:2">
      <c r="B42610" s="503"/>
    </row>
    <row r="42611" spans="2:2">
      <c r="B42611" s="503"/>
    </row>
    <row r="42612" spans="2:2">
      <c r="B42612" s="503"/>
    </row>
    <row r="42613" spans="2:2">
      <c r="B42613" s="503"/>
    </row>
    <row r="42614" spans="2:2">
      <c r="B42614" s="503"/>
    </row>
    <row r="42615" spans="2:2">
      <c r="B42615" s="503"/>
    </row>
    <row r="42616" spans="2:2">
      <c r="B42616" s="503"/>
    </row>
    <row r="42617" spans="2:2">
      <c r="B42617" s="503"/>
    </row>
    <row r="42618" spans="2:2">
      <c r="B42618" s="503"/>
    </row>
    <row r="42619" spans="2:2">
      <c r="B42619" s="503"/>
    </row>
    <row r="42620" spans="2:2">
      <c r="B42620" s="503"/>
    </row>
    <row r="42621" spans="2:2">
      <c r="B42621" s="503"/>
    </row>
    <row r="42622" spans="2:2">
      <c r="B42622" s="503"/>
    </row>
    <row r="42623" spans="2:2">
      <c r="B42623" s="503"/>
    </row>
    <row r="42624" spans="2:2">
      <c r="B42624" s="503"/>
    </row>
    <row r="42625" spans="2:2">
      <c r="B42625" s="503"/>
    </row>
    <row r="42626" spans="2:2">
      <c r="B42626" s="503"/>
    </row>
    <row r="42627" spans="2:2">
      <c r="B42627" s="503"/>
    </row>
    <row r="42628" spans="2:2">
      <c r="B42628" s="503"/>
    </row>
    <row r="42629" spans="2:2">
      <c r="B42629" s="503"/>
    </row>
    <row r="42630" spans="2:2">
      <c r="B42630" s="503"/>
    </row>
    <row r="42631" spans="2:2">
      <c r="B42631" s="503"/>
    </row>
    <row r="42632" spans="2:2">
      <c r="B42632" s="503"/>
    </row>
    <row r="42633" spans="2:2">
      <c r="B42633" s="503"/>
    </row>
    <row r="42634" spans="2:2">
      <c r="B42634" s="503"/>
    </row>
    <row r="42635" spans="2:2">
      <c r="B42635" s="503"/>
    </row>
    <row r="42636" spans="2:2">
      <c r="B42636" s="503"/>
    </row>
    <row r="42637" spans="2:2">
      <c r="B42637" s="503"/>
    </row>
    <row r="42638" spans="2:2">
      <c r="B42638" s="503"/>
    </row>
    <row r="42639" spans="2:2">
      <c r="B42639" s="503"/>
    </row>
    <row r="42640" spans="2:2">
      <c r="B42640" s="503"/>
    </row>
    <row r="42641" spans="2:2">
      <c r="B42641" s="503"/>
    </row>
    <row r="42642" spans="2:2">
      <c r="B42642" s="503"/>
    </row>
    <row r="42643" spans="2:2">
      <c r="B42643" s="503"/>
    </row>
    <row r="42644" spans="2:2">
      <c r="B42644" s="503"/>
    </row>
    <row r="42645" spans="2:2">
      <c r="B42645" s="503"/>
    </row>
    <row r="42646" spans="2:2">
      <c r="B42646" s="503"/>
    </row>
    <row r="42647" spans="2:2">
      <c r="B42647" s="503"/>
    </row>
    <row r="42648" spans="2:2">
      <c r="B42648" s="503"/>
    </row>
    <row r="42649" spans="2:2">
      <c r="B42649" s="503"/>
    </row>
    <row r="42650" spans="2:2">
      <c r="B42650" s="503"/>
    </row>
    <row r="42651" spans="2:2">
      <c r="B42651" s="503"/>
    </row>
    <row r="42652" spans="2:2">
      <c r="B42652" s="503"/>
    </row>
    <row r="42653" spans="2:2">
      <c r="B42653" s="503"/>
    </row>
    <row r="42654" spans="2:2">
      <c r="B42654" s="503"/>
    </row>
    <row r="42655" spans="2:2">
      <c r="B42655" s="503"/>
    </row>
    <row r="42656" spans="2:2">
      <c r="B42656" s="503"/>
    </row>
    <row r="42657" spans="2:2">
      <c r="B42657" s="503"/>
    </row>
    <row r="42658" spans="2:2">
      <c r="B42658" s="503"/>
    </row>
    <row r="42659" spans="2:2">
      <c r="B42659" s="503"/>
    </row>
    <row r="42660" spans="2:2">
      <c r="B42660" s="503"/>
    </row>
    <row r="42661" spans="2:2">
      <c r="B42661" s="503"/>
    </row>
    <row r="42662" spans="2:2">
      <c r="B42662" s="503"/>
    </row>
    <row r="42663" spans="2:2">
      <c r="B42663" s="503"/>
    </row>
    <row r="42664" spans="2:2">
      <c r="B42664" s="503"/>
    </row>
    <row r="42665" spans="2:2">
      <c r="B42665" s="503"/>
    </row>
    <row r="42666" spans="2:2">
      <c r="B42666" s="503"/>
    </row>
    <row r="42667" spans="2:2">
      <c r="B42667" s="503"/>
    </row>
    <row r="42668" spans="2:2">
      <c r="B42668" s="503"/>
    </row>
    <row r="42669" spans="2:2">
      <c r="B42669" s="503"/>
    </row>
    <row r="42670" spans="2:2">
      <c r="B42670" s="503"/>
    </row>
    <row r="42671" spans="2:2">
      <c r="B42671" s="503"/>
    </row>
    <row r="42672" spans="2:2">
      <c r="B42672" s="503"/>
    </row>
    <row r="42673" spans="2:2">
      <c r="B42673" s="503"/>
    </row>
    <row r="42674" spans="2:2">
      <c r="B42674" s="503"/>
    </row>
    <row r="42675" spans="2:2">
      <c r="B42675" s="503"/>
    </row>
    <row r="42676" spans="2:2">
      <c r="B42676" s="503"/>
    </row>
    <row r="42677" spans="2:2">
      <c r="B42677" s="503"/>
    </row>
    <row r="42678" spans="2:2">
      <c r="B42678" s="503"/>
    </row>
    <row r="42679" spans="2:2">
      <c r="B42679" s="503"/>
    </row>
    <row r="42680" spans="2:2">
      <c r="B42680" s="503"/>
    </row>
    <row r="42681" spans="2:2">
      <c r="B42681" s="503"/>
    </row>
    <row r="42682" spans="2:2">
      <c r="B42682" s="503"/>
    </row>
    <row r="42683" spans="2:2">
      <c r="B42683" s="503"/>
    </row>
    <row r="42684" spans="2:2">
      <c r="B42684" s="503"/>
    </row>
    <row r="42685" spans="2:2">
      <c r="B42685" s="503"/>
    </row>
    <row r="42686" spans="2:2">
      <c r="B42686" s="503"/>
    </row>
    <row r="42687" spans="2:2">
      <c r="B42687" s="503"/>
    </row>
    <row r="42688" spans="2:2">
      <c r="B42688" s="503"/>
    </row>
    <row r="42689" spans="2:2">
      <c r="B42689" s="503"/>
    </row>
    <row r="42690" spans="2:2">
      <c r="B42690" s="503"/>
    </row>
    <row r="42691" spans="2:2">
      <c r="B42691" s="503"/>
    </row>
    <row r="42692" spans="2:2">
      <c r="B42692" s="503"/>
    </row>
    <row r="42693" spans="2:2">
      <c r="B42693" s="503"/>
    </row>
    <row r="42694" spans="2:2">
      <c r="B42694" s="503"/>
    </row>
    <row r="42695" spans="2:2">
      <c r="B42695" s="503"/>
    </row>
    <row r="42696" spans="2:2">
      <c r="B42696" s="503"/>
    </row>
    <row r="42697" spans="2:2">
      <c r="B42697" s="503"/>
    </row>
    <row r="42698" spans="2:2">
      <c r="B42698" s="503"/>
    </row>
    <row r="42699" spans="2:2">
      <c r="B42699" s="503"/>
    </row>
    <row r="42700" spans="2:2">
      <c r="B42700" s="503"/>
    </row>
    <row r="42701" spans="2:2">
      <c r="B42701" s="503"/>
    </row>
    <row r="42702" spans="2:2">
      <c r="B42702" s="503"/>
    </row>
    <row r="42703" spans="2:2">
      <c r="B42703" s="503"/>
    </row>
    <row r="42704" spans="2:2">
      <c r="B42704" s="503"/>
    </row>
    <row r="42705" spans="2:2">
      <c r="B42705" s="503"/>
    </row>
    <row r="42706" spans="2:2">
      <c r="B42706" s="503"/>
    </row>
    <row r="42707" spans="2:2">
      <c r="B42707" s="503"/>
    </row>
    <row r="42708" spans="2:2">
      <c r="B42708" s="503"/>
    </row>
    <row r="42709" spans="2:2">
      <c r="B42709" s="503"/>
    </row>
    <row r="42710" spans="2:2">
      <c r="B42710" s="503"/>
    </row>
    <row r="42711" spans="2:2">
      <c r="B42711" s="503"/>
    </row>
    <row r="42712" spans="2:2">
      <c r="B42712" s="503"/>
    </row>
    <row r="42713" spans="2:2">
      <c r="B42713" s="503"/>
    </row>
    <row r="42714" spans="2:2">
      <c r="B42714" s="503"/>
    </row>
    <row r="42715" spans="2:2">
      <c r="B42715" s="503"/>
    </row>
    <row r="42716" spans="2:2">
      <c r="B42716" s="503"/>
    </row>
    <row r="42717" spans="2:2">
      <c r="B42717" s="503"/>
    </row>
    <row r="42718" spans="2:2">
      <c r="B42718" s="503"/>
    </row>
    <row r="42719" spans="2:2">
      <c r="B42719" s="503"/>
    </row>
    <row r="42720" spans="2:2">
      <c r="B42720" s="503"/>
    </row>
    <row r="42721" spans="2:2">
      <c r="B42721" s="503"/>
    </row>
    <row r="42722" spans="2:2">
      <c r="B42722" s="503"/>
    </row>
    <row r="42723" spans="2:2">
      <c r="B42723" s="503"/>
    </row>
    <row r="42724" spans="2:2">
      <c r="B42724" s="503"/>
    </row>
    <row r="42725" spans="2:2">
      <c r="B42725" s="503"/>
    </row>
    <row r="42726" spans="2:2">
      <c r="B42726" s="503"/>
    </row>
    <row r="42727" spans="2:2">
      <c r="B42727" s="503"/>
    </row>
    <row r="42728" spans="2:2">
      <c r="B42728" s="503"/>
    </row>
    <row r="42729" spans="2:2">
      <c r="B42729" s="503"/>
    </row>
    <row r="42730" spans="2:2">
      <c r="B42730" s="503"/>
    </row>
    <row r="42731" spans="2:2">
      <c r="B42731" s="503"/>
    </row>
    <row r="42732" spans="2:2">
      <c r="B42732" s="503"/>
    </row>
    <row r="42733" spans="2:2">
      <c r="B42733" s="503"/>
    </row>
    <row r="42734" spans="2:2">
      <c r="B42734" s="503"/>
    </row>
    <row r="42735" spans="2:2">
      <c r="B42735" s="503"/>
    </row>
    <row r="42736" spans="2:2">
      <c r="B42736" s="503"/>
    </row>
    <row r="42737" spans="2:2">
      <c r="B42737" s="503"/>
    </row>
    <row r="42738" spans="2:2">
      <c r="B42738" s="503"/>
    </row>
    <row r="42739" spans="2:2">
      <c r="B42739" s="503"/>
    </row>
    <row r="42740" spans="2:2">
      <c r="B42740" s="503"/>
    </row>
    <row r="42741" spans="2:2">
      <c r="B42741" s="503"/>
    </row>
    <row r="42742" spans="2:2">
      <c r="B42742" s="503"/>
    </row>
    <row r="42743" spans="2:2">
      <c r="B42743" s="503"/>
    </row>
    <row r="42744" spans="2:2">
      <c r="B42744" s="503"/>
    </row>
    <row r="42745" spans="2:2">
      <c r="B42745" s="503"/>
    </row>
    <row r="42746" spans="2:2">
      <c r="B42746" s="503"/>
    </row>
    <row r="42747" spans="2:2">
      <c r="B42747" s="503"/>
    </row>
    <row r="42748" spans="2:2">
      <c r="B42748" s="503"/>
    </row>
    <row r="42749" spans="2:2">
      <c r="B42749" s="503"/>
    </row>
    <row r="42750" spans="2:2">
      <c r="B42750" s="503"/>
    </row>
    <row r="42751" spans="2:2">
      <c r="B42751" s="503"/>
    </row>
    <row r="42752" spans="2:2">
      <c r="B42752" s="503"/>
    </row>
    <row r="42753" spans="2:2">
      <c r="B42753" s="503"/>
    </row>
    <row r="42754" spans="2:2">
      <c r="B42754" s="503"/>
    </row>
    <row r="42755" spans="2:2">
      <c r="B42755" s="503"/>
    </row>
    <row r="42756" spans="2:2">
      <c r="B42756" s="503"/>
    </row>
    <row r="42757" spans="2:2">
      <c r="B42757" s="503"/>
    </row>
    <row r="42758" spans="2:2">
      <c r="B42758" s="503"/>
    </row>
    <row r="42759" spans="2:2">
      <c r="B42759" s="503"/>
    </row>
    <row r="42760" spans="2:2">
      <c r="B42760" s="503"/>
    </row>
    <row r="42761" spans="2:2">
      <c r="B42761" s="503"/>
    </row>
    <row r="42762" spans="2:2">
      <c r="B42762" s="503"/>
    </row>
    <row r="42763" spans="2:2">
      <c r="B42763" s="503"/>
    </row>
    <row r="42764" spans="2:2">
      <c r="B42764" s="503"/>
    </row>
    <row r="42765" spans="2:2">
      <c r="B42765" s="503"/>
    </row>
    <row r="42766" spans="2:2">
      <c r="B42766" s="503"/>
    </row>
    <row r="42767" spans="2:2">
      <c r="B42767" s="503"/>
    </row>
    <row r="42768" spans="2:2">
      <c r="B42768" s="503"/>
    </row>
    <row r="42769" spans="2:2">
      <c r="B42769" s="503"/>
    </row>
    <row r="42770" spans="2:2">
      <c r="B42770" s="503"/>
    </row>
    <row r="42771" spans="2:2">
      <c r="B42771" s="503"/>
    </row>
    <row r="42772" spans="2:2">
      <c r="B42772" s="503"/>
    </row>
    <row r="42773" spans="2:2">
      <c r="B42773" s="503"/>
    </row>
    <row r="42774" spans="2:2">
      <c r="B42774" s="503"/>
    </row>
    <row r="42775" spans="2:2">
      <c r="B42775" s="503"/>
    </row>
    <row r="42776" spans="2:2">
      <c r="B42776" s="503"/>
    </row>
    <row r="42777" spans="2:2">
      <c r="B42777" s="503"/>
    </row>
    <row r="42778" spans="2:2">
      <c r="B42778" s="503"/>
    </row>
    <row r="42779" spans="2:2">
      <c r="B42779" s="503"/>
    </row>
    <row r="42780" spans="2:2">
      <c r="B42780" s="503"/>
    </row>
    <row r="42781" spans="2:2">
      <c r="B42781" s="503"/>
    </row>
    <row r="42782" spans="2:2">
      <c r="B42782" s="503"/>
    </row>
    <row r="42783" spans="2:2">
      <c r="B42783" s="503"/>
    </row>
    <row r="42784" spans="2:2">
      <c r="B42784" s="503"/>
    </row>
    <row r="42785" spans="2:2">
      <c r="B42785" s="503"/>
    </row>
    <row r="42786" spans="2:2">
      <c r="B42786" s="503"/>
    </row>
    <row r="42787" spans="2:2">
      <c r="B42787" s="503"/>
    </row>
    <row r="42788" spans="2:2">
      <c r="B42788" s="503"/>
    </row>
    <row r="42789" spans="2:2">
      <c r="B42789" s="503"/>
    </row>
    <row r="42790" spans="2:2">
      <c r="B42790" s="503"/>
    </row>
    <row r="42791" spans="2:2">
      <c r="B42791" s="503"/>
    </row>
    <row r="42792" spans="2:2">
      <c r="B42792" s="503"/>
    </row>
    <row r="42793" spans="2:2">
      <c r="B42793" s="503"/>
    </row>
    <row r="42794" spans="2:2">
      <c r="B42794" s="503"/>
    </row>
    <row r="42795" spans="2:2">
      <c r="B42795" s="503"/>
    </row>
    <row r="42796" spans="2:2">
      <c r="B42796" s="503"/>
    </row>
    <row r="42797" spans="2:2">
      <c r="B42797" s="503"/>
    </row>
    <row r="42798" spans="2:2">
      <c r="B42798" s="503"/>
    </row>
    <row r="42799" spans="2:2">
      <c r="B42799" s="503"/>
    </row>
    <row r="42800" spans="2:2">
      <c r="B42800" s="503"/>
    </row>
    <row r="42801" spans="2:2">
      <c r="B42801" s="503"/>
    </row>
    <row r="42802" spans="2:2">
      <c r="B42802" s="503"/>
    </row>
    <row r="42803" spans="2:2">
      <c r="B42803" s="503"/>
    </row>
    <row r="42804" spans="2:2">
      <c r="B42804" s="503"/>
    </row>
    <row r="42805" spans="2:2">
      <c r="B42805" s="503"/>
    </row>
    <row r="42806" spans="2:2">
      <c r="B42806" s="503"/>
    </row>
    <row r="42807" spans="2:2">
      <c r="B42807" s="503"/>
    </row>
    <row r="42808" spans="2:2">
      <c r="B42808" s="503"/>
    </row>
    <row r="42809" spans="2:2">
      <c r="B42809" s="503"/>
    </row>
    <row r="42810" spans="2:2">
      <c r="B42810" s="503"/>
    </row>
    <row r="42811" spans="2:2">
      <c r="B42811" s="503"/>
    </row>
    <row r="42812" spans="2:2">
      <c r="B42812" s="503"/>
    </row>
    <row r="42813" spans="2:2">
      <c r="B42813" s="503"/>
    </row>
    <row r="42814" spans="2:2">
      <c r="B42814" s="503"/>
    </row>
    <row r="42815" spans="2:2">
      <c r="B42815" s="503"/>
    </row>
    <row r="42816" spans="2:2">
      <c r="B42816" s="503"/>
    </row>
    <row r="42817" spans="2:2">
      <c r="B42817" s="503"/>
    </row>
    <row r="42818" spans="2:2">
      <c r="B42818" s="503"/>
    </row>
    <row r="42819" spans="2:2">
      <c r="B42819" s="503"/>
    </row>
    <row r="42820" spans="2:2">
      <c r="B42820" s="503"/>
    </row>
    <row r="42821" spans="2:2">
      <c r="B42821" s="503"/>
    </row>
    <row r="42822" spans="2:2">
      <c r="B42822" s="503"/>
    </row>
    <row r="42823" spans="2:2">
      <c r="B42823" s="503"/>
    </row>
    <row r="42824" spans="2:2">
      <c r="B42824" s="503"/>
    </row>
    <row r="42825" spans="2:2">
      <c r="B42825" s="503"/>
    </row>
    <row r="42826" spans="2:2">
      <c r="B42826" s="503"/>
    </row>
    <row r="42827" spans="2:2">
      <c r="B42827" s="503"/>
    </row>
    <row r="42828" spans="2:2">
      <c r="B42828" s="503"/>
    </row>
    <row r="42829" spans="2:2">
      <c r="B42829" s="503"/>
    </row>
    <row r="42830" spans="2:2">
      <c r="B42830" s="503"/>
    </row>
    <row r="42831" spans="2:2">
      <c r="B42831" s="503"/>
    </row>
    <row r="42832" spans="2:2">
      <c r="B42832" s="503"/>
    </row>
    <row r="42833" spans="2:2">
      <c r="B42833" s="503"/>
    </row>
    <row r="42834" spans="2:2">
      <c r="B42834" s="503"/>
    </row>
    <row r="42835" spans="2:2">
      <c r="B42835" s="503"/>
    </row>
    <row r="42836" spans="2:2">
      <c r="B42836" s="503"/>
    </row>
    <row r="42837" spans="2:2">
      <c r="B42837" s="503"/>
    </row>
    <row r="42838" spans="2:2">
      <c r="B42838" s="503"/>
    </row>
    <row r="42839" spans="2:2">
      <c r="B42839" s="503"/>
    </row>
    <row r="42840" spans="2:2">
      <c r="B42840" s="503"/>
    </row>
    <row r="42841" spans="2:2">
      <c r="B42841" s="503"/>
    </row>
    <row r="42842" spans="2:2">
      <c r="B42842" s="503"/>
    </row>
    <row r="42843" spans="2:2">
      <c r="B42843" s="503"/>
    </row>
    <row r="42844" spans="2:2">
      <c r="B42844" s="503"/>
    </row>
    <row r="42845" spans="2:2">
      <c r="B42845" s="503"/>
    </row>
    <row r="42846" spans="2:2">
      <c r="B42846" s="503"/>
    </row>
    <row r="42847" spans="2:2">
      <c r="B42847" s="503"/>
    </row>
    <row r="42848" spans="2:2">
      <c r="B42848" s="503"/>
    </row>
    <row r="42849" spans="2:2">
      <c r="B42849" s="503"/>
    </row>
    <row r="42850" spans="2:2">
      <c r="B42850" s="503"/>
    </row>
    <row r="42851" spans="2:2">
      <c r="B42851" s="503"/>
    </row>
    <row r="42852" spans="2:2">
      <c r="B42852" s="503"/>
    </row>
    <row r="42853" spans="2:2">
      <c r="B42853" s="503"/>
    </row>
    <row r="42854" spans="2:2">
      <c r="B42854" s="503"/>
    </row>
    <row r="42855" spans="2:2">
      <c r="B42855" s="503"/>
    </row>
    <row r="42856" spans="2:2">
      <c r="B42856" s="503"/>
    </row>
    <row r="42857" spans="2:2">
      <c r="B42857" s="503"/>
    </row>
    <row r="42858" spans="2:2">
      <c r="B42858" s="503"/>
    </row>
    <row r="42859" spans="2:2">
      <c r="B42859" s="503"/>
    </row>
    <row r="42860" spans="2:2">
      <c r="B42860" s="503"/>
    </row>
    <row r="42861" spans="2:2">
      <c r="B42861" s="503"/>
    </row>
    <row r="42862" spans="2:2">
      <c r="B42862" s="503"/>
    </row>
    <row r="42863" spans="2:2">
      <c r="B42863" s="503"/>
    </row>
    <row r="42864" spans="2:2">
      <c r="B42864" s="503"/>
    </row>
    <row r="42865" spans="2:2">
      <c r="B42865" s="503"/>
    </row>
    <row r="42866" spans="2:2">
      <c r="B42866" s="503"/>
    </row>
    <row r="42867" spans="2:2">
      <c r="B42867" s="503"/>
    </row>
    <row r="42868" spans="2:2">
      <c r="B42868" s="503"/>
    </row>
    <row r="42869" spans="2:2">
      <c r="B42869" s="503"/>
    </row>
    <row r="42870" spans="2:2">
      <c r="B42870" s="503"/>
    </row>
    <row r="42871" spans="2:2">
      <c r="B42871" s="503"/>
    </row>
    <row r="42872" spans="2:2">
      <c r="B42872" s="503"/>
    </row>
    <row r="42873" spans="2:2">
      <c r="B42873" s="503"/>
    </row>
    <row r="42874" spans="2:2">
      <c r="B42874" s="503"/>
    </row>
    <row r="42875" spans="2:2">
      <c r="B42875" s="503"/>
    </row>
    <row r="42876" spans="2:2">
      <c r="B42876" s="503"/>
    </row>
    <row r="42877" spans="2:2">
      <c r="B42877" s="503"/>
    </row>
    <row r="42878" spans="2:2">
      <c r="B42878" s="503"/>
    </row>
    <row r="42879" spans="2:2">
      <c r="B42879" s="503"/>
    </row>
    <row r="42880" spans="2:2">
      <c r="B42880" s="503"/>
    </row>
    <row r="42881" spans="2:2">
      <c r="B42881" s="503"/>
    </row>
    <row r="42882" spans="2:2">
      <c r="B42882" s="503"/>
    </row>
    <row r="42883" spans="2:2">
      <c r="B42883" s="503"/>
    </row>
    <row r="42884" spans="2:2">
      <c r="B42884" s="503"/>
    </row>
    <row r="42885" spans="2:2">
      <c r="B42885" s="503"/>
    </row>
    <row r="42886" spans="2:2">
      <c r="B42886" s="503"/>
    </row>
    <row r="42887" spans="2:2">
      <c r="B42887" s="503"/>
    </row>
    <row r="42888" spans="2:2">
      <c r="B42888" s="503"/>
    </row>
    <row r="42889" spans="2:2">
      <c r="B42889" s="503"/>
    </row>
    <row r="42890" spans="2:2">
      <c r="B42890" s="503"/>
    </row>
    <row r="42891" spans="2:2">
      <c r="B42891" s="503"/>
    </row>
    <row r="42892" spans="2:2">
      <c r="B42892" s="503"/>
    </row>
    <row r="42893" spans="2:2">
      <c r="B42893" s="503"/>
    </row>
    <row r="42894" spans="2:2">
      <c r="B42894" s="503"/>
    </row>
    <row r="42895" spans="2:2">
      <c r="B42895" s="503"/>
    </row>
    <row r="42896" spans="2:2">
      <c r="B42896" s="503"/>
    </row>
    <row r="42897" spans="2:2">
      <c r="B42897" s="503"/>
    </row>
    <row r="42898" spans="2:2">
      <c r="B42898" s="503"/>
    </row>
    <row r="42899" spans="2:2">
      <c r="B42899" s="503"/>
    </row>
    <row r="42900" spans="2:2">
      <c r="B42900" s="503"/>
    </row>
    <row r="42901" spans="2:2">
      <c r="B42901" s="503"/>
    </row>
    <row r="42902" spans="2:2">
      <c r="B42902" s="503"/>
    </row>
    <row r="42903" spans="2:2">
      <c r="B42903" s="503"/>
    </row>
    <row r="42904" spans="2:2">
      <c r="B42904" s="503"/>
    </row>
    <row r="42905" spans="2:2">
      <c r="B42905" s="503"/>
    </row>
    <row r="42906" spans="2:2">
      <c r="B42906" s="503"/>
    </row>
    <row r="42907" spans="2:2">
      <c r="B42907" s="503"/>
    </row>
    <row r="42908" spans="2:2">
      <c r="B42908" s="503"/>
    </row>
    <row r="42909" spans="2:2">
      <c r="B42909" s="503"/>
    </row>
    <row r="42910" spans="2:2">
      <c r="B42910" s="503"/>
    </row>
    <row r="42911" spans="2:2">
      <c r="B42911" s="503"/>
    </row>
    <row r="42912" spans="2:2">
      <c r="B42912" s="503"/>
    </row>
    <row r="42913" spans="2:2">
      <c r="B42913" s="503"/>
    </row>
    <row r="42914" spans="2:2">
      <c r="B42914" s="503"/>
    </row>
    <row r="42915" spans="2:2">
      <c r="B42915" s="503"/>
    </row>
    <row r="42916" spans="2:2">
      <c r="B42916" s="503"/>
    </row>
    <row r="42917" spans="2:2">
      <c r="B42917" s="503"/>
    </row>
    <row r="42918" spans="2:2">
      <c r="B42918" s="503"/>
    </row>
    <row r="42919" spans="2:2">
      <c r="B42919" s="503"/>
    </row>
    <row r="42920" spans="2:2">
      <c r="B42920" s="503"/>
    </row>
    <row r="42921" spans="2:2">
      <c r="B42921" s="503"/>
    </row>
    <row r="42922" spans="2:2">
      <c r="B42922" s="503"/>
    </row>
    <row r="42923" spans="2:2">
      <c r="B42923" s="503"/>
    </row>
    <row r="42924" spans="2:2">
      <c r="B42924" s="503"/>
    </row>
    <row r="42925" spans="2:2">
      <c r="B42925" s="503"/>
    </row>
    <row r="42926" spans="2:2">
      <c r="B42926" s="503"/>
    </row>
    <row r="42927" spans="2:2">
      <c r="B42927" s="503"/>
    </row>
    <row r="42928" spans="2:2">
      <c r="B42928" s="503"/>
    </row>
    <row r="42929" spans="2:2">
      <c r="B42929" s="503"/>
    </row>
    <row r="42930" spans="2:2">
      <c r="B42930" s="503"/>
    </row>
    <row r="42931" spans="2:2">
      <c r="B42931" s="503"/>
    </row>
    <row r="42932" spans="2:2">
      <c r="B42932" s="503"/>
    </row>
    <row r="42933" spans="2:2">
      <c r="B42933" s="503"/>
    </row>
    <row r="42934" spans="2:2">
      <c r="B42934" s="503"/>
    </row>
    <row r="42935" spans="2:2">
      <c r="B42935" s="503"/>
    </row>
    <row r="42936" spans="2:2">
      <c r="B42936" s="503"/>
    </row>
    <row r="42937" spans="2:2">
      <c r="B42937" s="503"/>
    </row>
    <row r="42938" spans="2:2">
      <c r="B42938" s="503"/>
    </row>
    <row r="42939" spans="2:2">
      <c r="B42939" s="503"/>
    </row>
    <row r="42940" spans="2:2">
      <c r="B42940" s="503"/>
    </row>
    <row r="42941" spans="2:2">
      <c r="B42941" s="503"/>
    </row>
    <row r="42942" spans="2:2">
      <c r="B42942" s="503"/>
    </row>
    <row r="42943" spans="2:2">
      <c r="B42943" s="503"/>
    </row>
    <row r="42944" spans="2:2">
      <c r="B42944" s="503"/>
    </row>
    <row r="42945" spans="2:2">
      <c r="B42945" s="503"/>
    </row>
    <row r="42946" spans="2:2">
      <c r="B42946" s="503"/>
    </row>
    <row r="42947" spans="2:2">
      <c r="B42947" s="503"/>
    </row>
    <row r="42948" spans="2:2">
      <c r="B42948" s="503"/>
    </row>
    <row r="42949" spans="2:2">
      <c r="B42949" s="503"/>
    </row>
    <row r="42950" spans="2:2">
      <c r="B42950" s="503"/>
    </row>
    <row r="42951" spans="2:2">
      <c r="B42951" s="503"/>
    </row>
    <row r="42952" spans="2:2">
      <c r="B42952" s="503"/>
    </row>
    <row r="42953" spans="2:2">
      <c r="B42953" s="503"/>
    </row>
    <row r="42954" spans="2:2">
      <c r="B42954" s="503"/>
    </row>
    <row r="42955" spans="2:2">
      <c r="B42955" s="503"/>
    </row>
    <row r="42956" spans="2:2">
      <c r="B42956" s="503"/>
    </row>
    <row r="42957" spans="2:2">
      <c r="B42957" s="503"/>
    </row>
    <row r="42958" spans="2:2">
      <c r="B42958" s="503"/>
    </row>
    <row r="42959" spans="2:2">
      <c r="B42959" s="503"/>
    </row>
    <row r="42960" spans="2:2">
      <c r="B42960" s="503"/>
    </row>
    <row r="42961" spans="2:2">
      <c r="B42961" s="503"/>
    </row>
    <row r="42962" spans="2:2">
      <c r="B42962" s="503"/>
    </row>
    <row r="42963" spans="2:2">
      <c r="B42963" s="503"/>
    </row>
    <row r="42964" spans="2:2">
      <c r="B42964" s="503"/>
    </row>
    <row r="42965" spans="2:2">
      <c r="B42965" s="503"/>
    </row>
    <row r="42966" spans="2:2">
      <c r="B42966" s="503"/>
    </row>
    <row r="42967" spans="2:2">
      <c r="B42967" s="503"/>
    </row>
    <row r="42968" spans="2:2">
      <c r="B42968" s="503"/>
    </row>
    <row r="42969" spans="2:2">
      <c r="B42969" s="503"/>
    </row>
    <row r="42970" spans="2:2">
      <c r="B42970" s="503"/>
    </row>
    <row r="42971" spans="2:2">
      <c r="B42971" s="503"/>
    </row>
    <row r="42972" spans="2:2">
      <c r="B42972" s="503"/>
    </row>
    <row r="42973" spans="2:2">
      <c r="B42973" s="503"/>
    </row>
    <row r="42974" spans="2:2">
      <c r="B42974" s="503"/>
    </row>
    <row r="42975" spans="2:2">
      <c r="B42975" s="503"/>
    </row>
    <row r="42976" spans="2:2">
      <c r="B42976" s="503"/>
    </row>
    <row r="42977" spans="2:2">
      <c r="B42977" s="503"/>
    </row>
    <row r="42978" spans="2:2">
      <c r="B42978" s="503"/>
    </row>
    <row r="42979" spans="2:2">
      <c r="B42979" s="503"/>
    </row>
    <row r="42980" spans="2:2">
      <c r="B42980" s="503"/>
    </row>
    <row r="42981" spans="2:2">
      <c r="B42981" s="503"/>
    </row>
    <row r="42982" spans="2:2">
      <c r="B42982" s="503"/>
    </row>
    <row r="42983" spans="2:2">
      <c r="B42983" s="503"/>
    </row>
    <row r="42984" spans="2:2">
      <c r="B42984" s="503"/>
    </row>
    <row r="42985" spans="2:2">
      <c r="B42985" s="503"/>
    </row>
    <row r="42986" spans="2:2">
      <c r="B42986" s="503"/>
    </row>
    <row r="42987" spans="2:2">
      <c r="B42987" s="503"/>
    </row>
    <row r="42988" spans="2:2">
      <c r="B42988" s="503"/>
    </row>
    <row r="42989" spans="2:2">
      <c r="B42989" s="503"/>
    </row>
    <row r="42990" spans="2:2">
      <c r="B42990" s="503"/>
    </row>
    <row r="42991" spans="2:2">
      <c r="B42991" s="503"/>
    </row>
    <row r="42992" spans="2:2">
      <c r="B42992" s="503"/>
    </row>
    <row r="42993" spans="2:2">
      <c r="B42993" s="503"/>
    </row>
    <row r="42994" spans="2:2">
      <c r="B42994" s="503"/>
    </row>
    <row r="42995" spans="2:2">
      <c r="B42995" s="503"/>
    </row>
    <row r="42996" spans="2:2">
      <c r="B42996" s="503"/>
    </row>
    <row r="42997" spans="2:2">
      <c r="B42997" s="503"/>
    </row>
    <row r="42998" spans="2:2">
      <c r="B42998" s="503"/>
    </row>
    <row r="42999" spans="2:2">
      <c r="B42999" s="503"/>
    </row>
    <row r="43000" spans="2:2">
      <c r="B43000" s="503"/>
    </row>
    <row r="43001" spans="2:2">
      <c r="B43001" s="503"/>
    </row>
    <row r="43002" spans="2:2">
      <c r="B43002" s="503"/>
    </row>
    <row r="43003" spans="2:2">
      <c r="B43003" s="503"/>
    </row>
    <row r="43004" spans="2:2">
      <c r="B43004" s="503"/>
    </row>
    <row r="43005" spans="2:2">
      <c r="B43005" s="503"/>
    </row>
    <row r="43006" spans="2:2">
      <c r="B43006" s="503"/>
    </row>
    <row r="43007" spans="2:2">
      <c r="B43007" s="503"/>
    </row>
    <row r="43008" spans="2:2">
      <c r="B43008" s="503"/>
    </row>
    <row r="43009" spans="2:2">
      <c r="B43009" s="503"/>
    </row>
    <row r="43010" spans="2:2">
      <c r="B43010" s="503"/>
    </row>
    <row r="43011" spans="2:2">
      <c r="B43011" s="503"/>
    </row>
    <row r="43012" spans="2:2">
      <c r="B43012" s="503"/>
    </row>
    <row r="43013" spans="2:2">
      <c r="B43013" s="503"/>
    </row>
    <row r="43014" spans="2:2">
      <c r="B43014" s="503"/>
    </row>
    <row r="43015" spans="2:2">
      <c r="B43015" s="503"/>
    </row>
    <row r="43016" spans="2:2">
      <c r="B43016" s="503"/>
    </row>
    <row r="43017" spans="2:2">
      <c r="B43017" s="503"/>
    </row>
    <row r="43018" spans="2:2">
      <c r="B43018" s="503"/>
    </row>
    <row r="43019" spans="2:2">
      <c r="B43019" s="503"/>
    </row>
    <row r="43020" spans="2:2">
      <c r="B43020" s="503"/>
    </row>
    <row r="43021" spans="2:2">
      <c r="B43021" s="503"/>
    </row>
    <row r="43022" spans="2:2">
      <c r="B43022" s="503"/>
    </row>
    <row r="43023" spans="2:2">
      <c r="B43023" s="503"/>
    </row>
    <row r="43024" spans="2:2">
      <c r="B43024" s="503"/>
    </row>
    <row r="43025" spans="2:2">
      <c r="B43025" s="503"/>
    </row>
    <row r="43026" spans="2:2">
      <c r="B43026" s="503"/>
    </row>
    <row r="43027" spans="2:2">
      <c r="B43027" s="503"/>
    </row>
    <row r="43028" spans="2:2">
      <c r="B43028" s="503"/>
    </row>
    <row r="43029" spans="2:2">
      <c r="B43029" s="503"/>
    </row>
    <row r="43030" spans="2:2">
      <c r="B43030" s="503"/>
    </row>
    <row r="43031" spans="2:2">
      <c r="B43031" s="503"/>
    </row>
    <row r="43032" spans="2:2">
      <c r="B43032" s="503"/>
    </row>
    <row r="43033" spans="2:2">
      <c r="B43033" s="503"/>
    </row>
    <row r="43034" spans="2:2">
      <c r="B43034" s="503"/>
    </row>
    <row r="43035" spans="2:2">
      <c r="B43035" s="503"/>
    </row>
    <row r="43036" spans="2:2">
      <c r="B43036" s="503"/>
    </row>
    <row r="43037" spans="2:2">
      <c r="B43037" s="503"/>
    </row>
    <row r="43038" spans="2:2">
      <c r="B43038" s="503"/>
    </row>
    <row r="43039" spans="2:2">
      <c r="B43039" s="503"/>
    </row>
    <row r="43040" spans="2:2">
      <c r="B43040" s="503"/>
    </row>
    <row r="43041" spans="2:2">
      <c r="B43041" s="503"/>
    </row>
    <row r="43042" spans="2:2">
      <c r="B43042" s="503"/>
    </row>
    <row r="43043" spans="2:2">
      <c r="B43043" s="503"/>
    </row>
    <row r="43044" spans="2:2">
      <c r="B43044" s="503"/>
    </row>
    <row r="43045" spans="2:2">
      <c r="B43045" s="503"/>
    </row>
    <row r="43046" spans="2:2">
      <c r="B43046" s="503"/>
    </row>
    <row r="43047" spans="2:2">
      <c r="B43047" s="503"/>
    </row>
    <row r="43048" spans="2:2">
      <c r="B43048" s="503"/>
    </row>
    <row r="43049" spans="2:2">
      <c r="B43049" s="503"/>
    </row>
    <row r="43050" spans="2:2">
      <c r="B43050" s="503"/>
    </row>
    <row r="43051" spans="2:2">
      <c r="B43051" s="503"/>
    </row>
    <row r="43052" spans="2:2">
      <c r="B43052" s="503"/>
    </row>
    <row r="43053" spans="2:2">
      <c r="B43053" s="503"/>
    </row>
    <row r="43054" spans="2:2">
      <c r="B43054" s="503"/>
    </row>
    <row r="43055" spans="2:2">
      <c r="B43055" s="503"/>
    </row>
    <row r="43056" spans="2:2">
      <c r="B43056" s="503"/>
    </row>
    <row r="43057" spans="2:2">
      <c r="B43057" s="503"/>
    </row>
    <row r="43058" spans="2:2">
      <c r="B43058" s="503"/>
    </row>
    <row r="43059" spans="2:2">
      <c r="B43059" s="503"/>
    </row>
    <row r="43060" spans="2:2">
      <c r="B43060" s="503"/>
    </row>
    <row r="43061" spans="2:2">
      <c r="B43061" s="503"/>
    </row>
    <row r="43062" spans="2:2">
      <c r="B43062" s="503"/>
    </row>
    <row r="43063" spans="2:2">
      <c r="B43063" s="503"/>
    </row>
    <row r="43064" spans="2:2">
      <c r="B43064" s="503"/>
    </row>
    <row r="43065" spans="2:2">
      <c r="B43065" s="503"/>
    </row>
    <row r="43066" spans="2:2">
      <c r="B43066" s="503"/>
    </row>
    <row r="43067" spans="2:2">
      <c r="B43067" s="503"/>
    </row>
    <row r="43068" spans="2:2">
      <c r="B43068" s="503"/>
    </row>
    <row r="43069" spans="2:2">
      <c r="B43069" s="503"/>
    </row>
    <row r="43070" spans="2:2">
      <c r="B43070" s="503"/>
    </row>
    <row r="43071" spans="2:2">
      <c r="B43071" s="503"/>
    </row>
    <row r="43072" spans="2:2">
      <c r="B43072" s="503"/>
    </row>
    <row r="43073" spans="2:2">
      <c r="B43073" s="503"/>
    </row>
    <row r="43074" spans="2:2">
      <c r="B43074" s="503"/>
    </row>
    <row r="43075" spans="2:2">
      <c r="B43075" s="503"/>
    </row>
    <row r="43076" spans="2:2">
      <c r="B43076" s="503"/>
    </row>
    <row r="43077" spans="2:2">
      <c r="B43077" s="503"/>
    </row>
    <row r="43078" spans="2:2">
      <c r="B43078" s="503"/>
    </row>
    <row r="43079" spans="2:2">
      <c r="B43079" s="503"/>
    </row>
    <row r="43080" spans="2:2">
      <c r="B43080" s="503"/>
    </row>
    <row r="43081" spans="2:2">
      <c r="B43081" s="503"/>
    </row>
    <row r="43082" spans="2:2">
      <c r="B43082" s="503"/>
    </row>
    <row r="43083" spans="2:2">
      <c r="B43083" s="503"/>
    </row>
    <row r="43084" spans="2:2">
      <c r="B43084" s="503"/>
    </row>
    <row r="43085" spans="2:2">
      <c r="B43085" s="503"/>
    </row>
    <row r="43086" spans="2:2">
      <c r="B43086" s="503"/>
    </row>
    <row r="43087" spans="2:2">
      <c r="B43087" s="503"/>
    </row>
    <row r="43088" spans="2:2">
      <c r="B43088" s="503"/>
    </row>
    <row r="43089" spans="2:2">
      <c r="B43089" s="503"/>
    </row>
    <row r="43090" spans="2:2">
      <c r="B43090" s="503"/>
    </row>
    <row r="43091" spans="2:2">
      <c r="B43091" s="503"/>
    </row>
    <row r="43092" spans="2:2">
      <c r="B43092" s="503"/>
    </row>
    <row r="43093" spans="2:2">
      <c r="B43093" s="503"/>
    </row>
    <row r="43094" spans="2:2">
      <c r="B43094" s="503"/>
    </row>
    <row r="43095" spans="2:2">
      <c r="B43095" s="503"/>
    </row>
    <row r="43096" spans="2:2">
      <c r="B43096" s="503"/>
    </row>
    <row r="43097" spans="2:2">
      <c r="B43097" s="503"/>
    </row>
    <row r="43098" spans="2:2">
      <c r="B43098" s="503"/>
    </row>
    <row r="43099" spans="2:2">
      <c r="B43099" s="503"/>
    </row>
    <row r="43100" spans="2:2">
      <c r="B43100" s="503"/>
    </row>
    <row r="43101" spans="2:2">
      <c r="B43101" s="503"/>
    </row>
    <row r="43102" spans="2:2">
      <c r="B43102" s="503"/>
    </row>
    <row r="43103" spans="2:2">
      <c r="B43103" s="503"/>
    </row>
    <row r="43104" spans="2:2">
      <c r="B43104" s="503"/>
    </row>
    <row r="43105" spans="2:2">
      <c r="B43105" s="503"/>
    </row>
    <row r="43106" spans="2:2">
      <c r="B43106" s="503"/>
    </row>
    <row r="43107" spans="2:2">
      <c r="B43107" s="503"/>
    </row>
    <row r="43108" spans="2:2">
      <c r="B43108" s="503"/>
    </row>
    <row r="43109" spans="2:2">
      <c r="B43109" s="503"/>
    </row>
    <row r="43110" spans="2:2">
      <c r="B43110" s="503"/>
    </row>
    <row r="43111" spans="2:2">
      <c r="B43111" s="503"/>
    </row>
    <row r="43112" spans="2:2">
      <c r="B43112" s="503"/>
    </row>
    <row r="43113" spans="2:2">
      <c r="B43113" s="503"/>
    </row>
    <row r="43114" spans="2:2">
      <c r="B43114" s="503"/>
    </row>
    <row r="43115" spans="2:2">
      <c r="B43115" s="503"/>
    </row>
    <row r="43116" spans="2:2">
      <c r="B43116" s="503"/>
    </row>
    <row r="43117" spans="2:2">
      <c r="B43117" s="503"/>
    </row>
    <row r="43118" spans="2:2">
      <c r="B43118" s="503"/>
    </row>
    <row r="43119" spans="2:2">
      <c r="B43119" s="503"/>
    </row>
    <row r="43120" spans="2:2">
      <c r="B43120" s="503"/>
    </row>
    <row r="43121" spans="2:2">
      <c r="B43121" s="503"/>
    </row>
    <row r="43122" spans="2:2">
      <c r="B43122" s="503"/>
    </row>
    <row r="43123" spans="2:2">
      <c r="B43123" s="503"/>
    </row>
    <row r="43124" spans="2:2">
      <c r="B43124" s="503"/>
    </row>
    <row r="43125" spans="2:2">
      <c r="B43125" s="503"/>
    </row>
    <row r="43126" spans="2:2">
      <c r="B43126" s="503"/>
    </row>
    <row r="43127" spans="2:2">
      <c r="B43127" s="503"/>
    </row>
    <row r="43128" spans="2:2">
      <c r="B43128" s="503"/>
    </row>
    <row r="43129" spans="2:2">
      <c r="B43129" s="503"/>
    </row>
    <row r="43130" spans="2:2">
      <c r="B43130" s="503"/>
    </row>
    <row r="43131" spans="2:2">
      <c r="B43131" s="503"/>
    </row>
    <row r="43132" spans="2:2">
      <c r="B43132" s="503"/>
    </row>
    <row r="43133" spans="2:2">
      <c r="B43133" s="503"/>
    </row>
    <row r="43134" spans="2:2">
      <c r="B43134" s="503"/>
    </row>
    <row r="43135" spans="2:2">
      <c r="B43135" s="503"/>
    </row>
    <row r="43136" spans="2:2">
      <c r="B43136" s="503"/>
    </row>
    <row r="43137" spans="2:2">
      <c r="B43137" s="503"/>
    </row>
    <row r="43138" spans="2:2">
      <c r="B43138" s="503"/>
    </row>
    <row r="43139" spans="2:2">
      <c r="B43139" s="503"/>
    </row>
    <row r="43140" spans="2:2">
      <c r="B43140" s="503"/>
    </row>
    <row r="43141" spans="2:2">
      <c r="B43141" s="503"/>
    </row>
    <row r="43142" spans="2:2">
      <c r="B43142" s="503"/>
    </row>
    <row r="43143" spans="2:2">
      <c r="B43143" s="503"/>
    </row>
    <row r="43144" spans="2:2">
      <c r="B43144" s="503"/>
    </row>
    <row r="43145" spans="2:2">
      <c r="B43145" s="503"/>
    </row>
    <row r="43146" spans="2:2">
      <c r="B43146" s="503"/>
    </row>
    <row r="43147" spans="2:2">
      <c r="B43147" s="503"/>
    </row>
    <row r="43148" spans="2:2">
      <c r="B43148" s="503"/>
    </row>
    <row r="43149" spans="2:2">
      <c r="B43149" s="503"/>
    </row>
    <row r="43150" spans="2:2">
      <c r="B43150" s="503"/>
    </row>
    <row r="43151" spans="2:2">
      <c r="B43151" s="503"/>
    </row>
    <row r="43152" spans="2:2">
      <c r="B43152" s="503"/>
    </row>
    <row r="43153" spans="2:2">
      <c r="B43153" s="503"/>
    </row>
    <row r="43154" spans="2:2">
      <c r="B43154" s="503"/>
    </row>
    <row r="43155" spans="2:2">
      <c r="B43155" s="503"/>
    </row>
    <row r="43156" spans="2:2">
      <c r="B43156" s="503"/>
    </row>
    <row r="43157" spans="2:2">
      <c r="B43157" s="503"/>
    </row>
    <row r="43158" spans="2:2">
      <c r="B43158" s="503"/>
    </row>
    <row r="43159" spans="2:2">
      <c r="B43159" s="503"/>
    </row>
    <row r="43160" spans="2:2">
      <c r="B43160" s="503"/>
    </row>
    <row r="43161" spans="2:2">
      <c r="B43161" s="503"/>
    </row>
    <row r="43162" spans="2:2">
      <c r="B43162" s="503"/>
    </row>
    <row r="43163" spans="2:2">
      <c r="B43163" s="503"/>
    </row>
    <row r="43164" spans="2:2">
      <c r="B43164" s="503"/>
    </row>
    <row r="43165" spans="2:2">
      <c r="B43165" s="503"/>
    </row>
    <row r="43166" spans="2:2">
      <c r="B43166" s="503"/>
    </row>
    <row r="43167" spans="2:2">
      <c r="B43167" s="503"/>
    </row>
    <row r="43168" spans="2:2">
      <c r="B43168" s="503"/>
    </row>
    <row r="43169" spans="2:2">
      <c r="B43169" s="503"/>
    </row>
    <row r="43170" spans="2:2">
      <c r="B43170" s="503"/>
    </row>
    <row r="43171" spans="2:2">
      <c r="B43171" s="503"/>
    </row>
    <row r="43172" spans="2:2">
      <c r="B43172" s="503"/>
    </row>
    <row r="43173" spans="2:2">
      <c r="B43173" s="503"/>
    </row>
    <row r="43174" spans="2:2">
      <c r="B43174" s="503"/>
    </row>
    <row r="43175" spans="2:2">
      <c r="B43175" s="503"/>
    </row>
    <row r="43176" spans="2:2">
      <c r="B43176" s="503"/>
    </row>
    <row r="43177" spans="2:2">
      <c r="B43177" s="503"/>
    </row>
    <row r="43178" spans="2:2">
      <c r="B43178" s="503"/>
    </row>
    <row r="43179" spans="2:2">
      <c r="B43179" s="503"/>
    </row>
    <row r="43180" spans="2:2">
      <c r="B43180" s="503"/>
    </row>
    <row r="43181" spans="2:2">
      <c r="B43181" s="503"/>
    </row>
    <row r="43182" spans="2:2">
      <c r="B43182" s="503"/>
    </row>
    <row r="43183" spans="2:2">
      <c r="B43183" s="503"/>
    </row>
    <row r="43184" spans="2:2">
      <c r="B43184" s="503"/>
    </row>
    <row r="43185" spans="2:2">
      <c r="B43185" s="503"/>
    </row>
    <row r="43186" spans="2:2">
      <c r="B43186" s="503"/>
    </row>
    <row r="43187" spans="2:2">
      <c r="B43187" s="503"/>
    </row>
    <row r="43188" spans="2:2">
      <c r="B43188" s="503"/>
    </row>
    <row r="43189" spans="2:2">
      <c r="B43189" s="503"/>
    </row>
    <row r="43190" spans="2:2">
      <c r="B43190" s="503"/>
    </row>
    <row r="43191" spans="2:2">
      <c r="B43191" s="503"/>
    </row>
    <row r="43192" spans="2:2">
      <c r="B43192" s="503"/>
    </row>
    <row r="43193" spans="2:2">
      <c r="B43193" s="503"/>
    </row>
    <row r="43194" spans="2:2">
      <c r="B43194" s="503"/>
    </row>
    <row r="43195" spans="2:2">
      <c r="B43195" s="503"/>
    </row>
    <row r="43196" spans="2:2">
      <c r="B43196" s="503"/>
    </row>
    <row r="43197" spans="2:2">
      <c r="B43197" s="503"/>
    </row>
    <row r="43198" spans="2:2">
      <c r="B43198" s="503"/>
    </row>
    <row r="43199" spans="2:2">
      <c r="B43199" s="503"/>
    </row>
    <row r="43200" spans="2:2">
      <c r="B43200" s="503"/>
    </row>
    <row r="43201" spans="2:2">
      <c r="B43201" s="503"/>
    </row>
    <row r="43202" spans="2:2">
      <c r="B43202" s="503"/>
    </row>
    <row r="43203" spans="2:2">
      <c r="B43203" s="503"/>
    </row>
    <row r="43204" spans="2:2">
      <c r="B43204" s="503"/>
    </row>
    <row r="43205" spans="2:2">
      <c r="B43205" s="503"/>
    </row>
    <row r="43206" spans="2:2">
      <c r="B43206" s="503"/>
    </row>
    <row r="43207" spans="2:2">
      <c r="B43207" s="503"/>
    </row>
    <row r="43208" spans="2:2">
      <c r="B43208" s="503"/>
    </row>
    <row r="43209" spans="2:2">
      <c r="B43209" s="503"/>
    </row>
    <row r="43210" spans="2:2">
      <c r="B43210" s="503"/>
    </row>
    <row r="43211" spans="2:2">
      <c r="B43211" s="503"/>
    </row>
    <row r="43212" spans="2:2">
      <c r="B43212" s="503"/>
    </row>
    <row r="43213" spans="2:2">
      <c r="B43213" s="503"/>
    </row>
    <row r="43214" spans="2:2">
      <c r="B43214" s="503"/>
    </row>
    <row r="43215" spans="2:2">
      <c r="B43215" s="503"/>
    </row>
    <row r="43216" spans="2:2">
      <c r="B43216" s="503"/>
    </row>
    <row r="43217" spans="2:2">
      <c r="B43217" s="503"/>
    </row>
    <row r="43218" spans="2:2">
      <c r="B43218" s="503"/>
    </row>
    <row r="43219" spans="2:2">
      <c r="B43219" s="503"/>
    </row>
    <row r="43220" spans="2:2">
      <c r="B43220" s="503"/>
    </row>
    <row r="43221" spans="2:2">
      <c r="B43221" s="503"/>
    </row>
    <row r="43222" spans="2:2">
      <c r="B43222" s="503"/>
    </row>
    <row r="43223" spans="2:2">
      <c r="B43223" s="503"/>
    </row>
    <row r="43224" spans="2:2">
      <c r="B43224" s="503"/>
    </row>
    <row r="43225" spans="2:2">
      <c r="B43225" s="503"/>
    </row>
    <row r="43226" spans="2:2">
      <c r="B43226" s="503"/>
    </row>
    <row r="43227" spans="2:2">
      <c r="B43227" s="503"/>
    </row>
    <row r="43228" spans="2:2">
      <c r="B43228" s="503"/>
    </row>
    <row r="43229" spans="2:2">
      <c r="B43229" s="503"/>
    </row>
    <row r="43230" spans="2:2">
      <c r="B43230" s="503"/>
    </row>
    <row r="43231" spans="2:2">
      <c r="B43231" s="503"/>
    </row>
    <row r="43232" spans="2:2">
      <c r="B43232" s="503"/>
    </row>
    <row r="43233" spans="2:2">
      <c r="B43233" s="503"/>
    </row>
    <row r="43234" spans="2:2">
      <c r="B43234" s="503"/>
    </row>
    <row r="43235" spans="2:2">
      <c r="B43235" s="503"/>
    </row>
    <row r="43236" spans="2:2">
      <c r="B43236" s="503"/>
    </row>
    <row r="43237" spans="2:2">
      <c r="B43237" s="503"/>
    </row>
    <row r="43238" spans="2:2">
      <c r="B43238" s="503"/>
    </row>
    <row r="43239" spans="2:2">
      <c r="B43239" s="503"/>
    </row>
    <row r="43240" spans="2:2">
      <c r="B43240" s="503"/>
    </row>
    <row r="43241" spans="2:2">
      <c r="B43241" s="503"/>
    </row>
    <row r="43242" spans="2:2">
      <c r="B43242" s="503"/>
    </row>
    <row r="43243" spans="2:2">
      <c r="B43243" s="503"/>
    </row>
    <row r="43244" spans="2:2">
      <c r="B43244" s="503"/>
    </row>
    <row r="43245" spans="2:2">
      <c r="B43245" s="503"/>
    </row>
    <row r="43246" spans="2:2">
      <c r="B43246" s="503"/>
    </row>
    <row r="43247" spans="2:2">
      <c r="B43247" s="503"/>
    </row>
    <row r="43248" spans="2:2">
      <c r="B43248" s="503"/>
    </row>
    <row r="43249" spans="2:2">
      <c r="B43249" s="503"/>
    </row>
    <row r="43250" spans="2:2">
      <c r="B43250" s="503"/>
    </row>
    <row r="43251" spans="2:2">
      <c r="B43251" s="503"/>
    </row>
    <row r="43252" spans="2:2">
      <c r="B43252" s="503"/>
    </row>
    <row r="43253" spans="2:2">
      <c r="B43253" s="503"/>
    </row>
    <row r="43254" spans="2:2">
      <c r="B43254" s="503"/>
    </row>
    <row r="43255" spans="2:2">
      <c r="B43255" s="503"/>
    </row>
    <row r="43256" spans="2:2">
      <c r="B43256" s="503"/>
    </row>
    <row r="43257" spans="2:2">
      <c r="B43257" s="503"/>
    </row>
    <row r="43258" spans="2:2">
      <c r="B43258" s="503"/>
    </row>
    <row r="43259" spans="2:2">
      <c r="B43259" s="503"/>
    </row>
    <row r="43260" spans="2:2">
      <c r="B43260" s="503"/>
    </row>
    <row r="43261" spans="2:2">
      <c r="B43261" s="503"/>
    </row>
    <row r="43262" spans="2:2">
      <c r="B43262" s="503"/>
    </row>
    <row r="43263" spans="2:2">
      <c r="B43263" s="503"/>
    </row>
    <row r="43264" spans="2:2">
      <c r="B43264" s="503"/>
    </row>
    <row r="43265" spans="2:2">
      <c r="B43265" s="503"/>
    </row>
    <row r="43266" spans="2:2">
      <c r="B43266" s="503"/>
    </row>
    <row r="43267" spans="2:2">
      <c r="B43267" s="503"/>
    </row>
    <row r="43268" spans="2:2">
      <c r="B43268" s="503"/>
    </row>
    <row r="43269" spans="2:2">
      <c r="B43269" s="503"/>
    </row>
    <row r="43270" spans="2:2">
      <c r="B43270" s="503"/>
    </row>
    <row r="43271" spans="2:2">
      <c r="B43271" s="503"/>
    </row>
    <row r="43272" spans="2:2">
      <c r="B43272" s="503"/>
    </row>
    <row r="43273" spans="2:2">
      <c r="B43273" s="503"/>
    </row>
    <row r="43274" spans="2:2">
      <c r="B43274" s="503"/>
    </row>
    <row r="43275" spans="2:2">
      <c r="B43275" s="503"/>
    </row>
    <row r="43276" spans="2:2">
      <c r="B43276" s="503"/>
    </row>
    <row r="43277" spans="2:2">
      <c r="B43277" s="503"/>
    </row>
    <row r="43278" spans="2:2">
      <c r="B43278" s="503"/>
    </row>
    <row r="43279" spans="2:2">
      <c r="B43279" s="503"/>
    </row>
    <row r="43280" spans="2:2">
      <c r="B43280" s="503"/>
    </row>
    <row r="43281" spans="2:2">
      <c r="B43281" s="503"/>
    </row>
    <row r="43282" spans="2:2">
      <c r="B43282" s="503"/>
    </row>
    <row r="43283" spans="2:2">
      <c r="B43283" s="503"/>
    </row>
    <row r="43284" spans="2:2">
      <c r="B43284" s="503"/>
    </row>
    <row r="43285" spans="2:2">
      <c r="B43285" s="503"/>
    </row>
    <row r="43286" spans="2:2">
      <c r="B43286" s="503"/>
    </row>
    <row r="43287" spans="2:2">
      <c r="B43287" s="503"/>
    </row>
    <row r="43288" spans="2:2">
      <c r="B43288" s="503"/>
    </row>
    <row r="43289" spans="2:2">
      <c r="B43289" s="503"/>
    </row>
    <row r="43290" spans="2:2">
      <c r="B43290" s="503"/>
    </row>
    <row r="43291" spans="2:2">
      <c r="B43291" s="503"/>
    </row>
    <row r="43292" spans="2:2">
      <c r="B43292" s="503"/>
    </row>
    <row r="43293" spans="2:2">
      <c r="B43293" s="503"/>
    </row>
    <row r="43294" spans="2:2">
      <c r="B43294" s="503"/>
    </row>
    <row r="43295" spans="2:2">
      <c r="B43295" s="503"/>
    </row>
    <row r="43296" spans="2:2">
      <c r="B43296" s="503"/>
    </row>
    <row r="43297" spans="2:2">
      <c r="B43297" s="503"/>
    </row>
    <row r="43298" spans="2:2">
      <c r="B43298" s="503"/>
    </row>
    <row r="43299" spans="2:2">
      <c r="B43299" s="503"/>
    </row>
    <row r="43300" spans="2:2">
      <c r="B43300" s="503"/>
    </row>
    <row r="43301" spans="2:2">
      <c r="B43301" s="503"/>
    </row>
    <row r="43302" spans="2:2">
      <c r="B43302" s="503"/>
    </row>
    <row r="43303" spans="2:2">
      <c r="B43303" s="503"/>
    </row>
    <row r="43304" spans="2:2">
      <c r="B43304" s="503"/>
    </row>
    <row r="43305" spans="2:2">
      <c r="B43305" s="503"/>
    </row>
    <row r="43306" spans="2:2">
      <c r="B43306" s="503"/>
    </row>
    <row r="43307" spans="2:2">
      <c r="B43307" s="503"/>
    </row>
    <row r="43308" spans="2:2">
      <c r="B43308" s="503"/>
    </row>
    <row r="43309" spans="2:2">
      <c r="B43309" s="503"/>
    </row>
    <row r="43310" spans="2:2">
      <c r="B43310" s="503"/>
    </row>
    <row r="43311" spans="2:2">
      <c r="B43311" s="503"/>
    </row>
    <row r="43312" spans="2:2">
      <c r="B43312" s="503"/>
    </row>
    <row r="43313" spans="2:2">
      <c r="B43313" s="503"/>
    </row>
    <row r="43314" spans="2:2">
      <c r="B43314" s="503"/>
    </row>
    <row r="43315" spans="2:2">
      <c r="B43315" s="503"/>
    </row>
    <row r="43316" spans="2:2">
      <c r="B43316" s="503"/>
    </row>
    <row r="43317" spans="2:2">
      <c r="B43317" s="503"/>
    </row>
    <row r="43318" spans="2:2">
      <c r="B43318" s="503"/>
    </row>
    <row r="43319" spans="2:2">
      <c r="B43319" s="503"/>
    </row>
    <row r="43320" spans="2:2">
      <c r="B43320" s="503"/>
    </row>
    <row r="43321" spans="2:2">
      <c r="B43321" s="503"/>
    </row>
    <row r="43322" spans="2:2">
      <c r="B43322" s="503"/>
    </row>
    <row r="43323" spans="2:2">
      <c r="B43323" s="503"/>
    </row>
    <row r="43324" spans="2:2">
      <c r="B43324" s="503"/>
    </row>
    <row r="43325" spans="2:2">
      <c r="B43325" s="503"/>
    </row>
    <row r="43326" spans="2:2">
      <c r="B43326" s="503"/>
    </row>
    <row r="43327" spans="2:2">
      <c r="B43327" s="503"/>
    </row>
    <row r="43328" spans="2:2">
      <c r="B43328" s="503"/>
    </row>
    <row r="43329" spans="2:2">
      <c r="B43329" s="503"/>
    </row>
    <row r="43330" spans="2:2">
      <c r="B43330" s="503"/>
    </row>
    <row r="43331" spans="2:2">
      <c r="B43331" s="503"/>
    </row>
    <row r="43332" spans="2:2">
      <c r="B43332" s="503"/>
    </row>
    <row r="43333" spans="2:2">
      <c r="B43333" s="503"/>
    </row>
    <row r="43334" spans="2:2">
      <c r="B43334" s="503"/>
    </row>
    <row r="43335" spans="2:2">
      <c r="B43335" s="503"/>
    </row>
    <row r="43336" spans="2:2">
      <c r="B43336" s="503"/>
    </row>
    <row r="43337" spans="2:2">
      <c r="B43337" s="503"/>
    </row>
    <row r="43338" spans="2:2">
      <c r="B43338" s="503"/>
    </row>
    <row r="43339" spans="2:2">
      <c r="B43339" s="503"/>
    </row>
    <row r="43340" spans="2:2">
      <c r="B43340" s="503"/>
    </row>
    <row r="43341" spans="2:2">
      <c r="B43341" s="503"/>
    </row>
    <row r="43342" spans="2:2">
      <c r="B43342" s="503"/>
    </row>
    <row r="43343" spans="2:2">
      <c r="B43343" s="503"/>
    </row>
    <row r="43344" spans="2:2">
      <c r="B43344" s="503"/>
    </row>
    <row r="43345" spans="2:2">
      <c r="B43345" s="503"/>
    </row>
    <row r="43346" spans="2:2">
      <c r="B43346" s="503"/>
    </row>
    <row r="43347" spans="2:2">
      <c r="B43347" s="503"/>
    </row>
    <row r="43348" spans="2:2">
      <c r="B43348" s="503"/>
    </row>
    <row r="43349" spans="2:2">
      <c r="B43349" s="503"/>
    </row>
    <row r="43350" spans="2:2">
      <c r="B43350" s="503"/>
    </row>
    <row r="43351" spans="2:2">
      <c r="B43351" s="503"/>
    </row>
    <row r="43352" spans="2:2">
      <c r="B43352" s="503"/>
    </row>
    <row r="43353" spans="2:2">
      <c r="B43353" s="503"/>
    </row>
    <row r="43354" spans="2:2">
      <c r="B43354" s="503"/>
    </row>
    <row r="43355" spans="2:2">
      <c r="B43355" s="503"/>
    </row>
    <row r="43356" spans="2:2">
      <c r="B43356" s="503"/>
    </row>
    <row r="43357" spans="2:2">
      <c r="B43357" s="503"/>
    </row>
    <row r="43358" spans="2:2">
      <c r="B43358" s="503"/>
    </row>
    <row r="43359" spans="2:2">
      <c r="B43359" s="503"/>
    </row>
    <row r="43360" spans="2:2">
      <c r="B43360" s="503"/>
    </row>
    <row r="43361" spans="2:2">
      <c r="B43361" s="503"/>
    </row>
    <row r="43362" spans="2:2">
      <c r="B43362" s="503"/>
    </row>
    <row r="43363" spans="2:2">
      <c r="B43363" s="503"/>
    </row>
    <row r="43364" spans="2:2">
      <c r="B43364" s="503"/>
    </row>
    <row r="43365" spans="2:2">
      <c r="B43365" s="503"/>
    </row>
    <row r="43366" spans="2:2">
      <c r="B43366" s="503"/>
    </row>
    <row r="43367" spans="2:2">
      <c r="B43367" s="503"/>
    </row>
    <row r="43368" spans="2:2">
      <c r="B43368" s="503"/>
    </row>
    <row r="43369" spans="2:2">
      <c r="B43369" s="503"/>
    </row>
    <row r="43370" spans="2:2">
      <c r="B43370" s="503"/>
    </row>
    <row r="43371" spans="2:2">
      <c r="B43371" s="503"/>
    </row>
    <row r="43372" spans="2:2">
      <c r="B43372" s="503"/>
    </row>
    <row r="43373" spans="2:2">
      <c r="B43373" s="503"/>
    </row>
    <row r="43374" spans="2:2">
      <c r="B43374" s="503"/>
    </row>
    <row r="43375" spans="2:2">
      <c r="B43375" s="503"/>
    </row>
    <row r="43376" spans="2:2">
      <c r="B43376" s="503"/>
    </row>
    <row r="43377" spans="2:2">
      <c r="B43377" s="503"/>
    </row>
    <row r="43378" spans="2:2">
      <c r="B43378" s="503"/>
    </row>
    <row r="43379" spans="2:2">
      <c r="B43379" s="503"/>
    </row>
    <row r="43380" spans="2:2">
      <c r="B43380" s="503"/>
    </row>
    <row r="43381" spans="2:2">
      <c r="B43381" s="503"/>
    </row>
    <row r="43382" spans="2:2">
      <c r="B43382" s="503"/>
    </row>
    <row r="43383" spans="2:2">
      <c r="B43383" s="503"/>
    </row>
    <row r="43384" spans="2:2">
      <c r="B43384" s="503"/>
    </row>
    <row r="43385" spans="2:2">
      <c r="B43385" s="503"/>
    </row>
    <row r="43386" spans="2:2">
      <c r="B43386" s="503"/>
    </row>
    <row r="43387" spans="2:2">
      <c r="B43387" s="503"/>
    </row>
    <row r="43388" spans="2:2">
      <c r="B43388" s="503"/>
    </row>
    <row r="43389" spans="2:2">
      <c r="B43389" s="503"/>
    </row>
    <row r="43390" spans="2:2">
      <c r="B43390" s="503"/>
    </row>
    <row r="43391" spans="2:2">
      <c r="B43391" s="503"/>
    </row>
    <row r="43392" spans="2:2">
      <c r="B43392" s="503"/>
    </row>
    <row r="43393" spans="2:2">
      <c r="B43393" s="503"/>
    </row>
    <row r="43394" spans="2:2">
      <c r="B43394" s="503"/>
    </row>
    <row r="43395" spans="2:2">
      <c r="B43395" s="503"/>
    </row>
    <row r="43396" spans="2:2">
      <c r="B43396" s="503"/>
    </row>
    <row r="43397" spans="2:2">
      <c r="B43397" s="503"/>
    </row>
    <row r="43398" spans="2:2">
      <c r="B43398" s="503"/>
    </row>
    <row r="43399" spans="2:2">
      <c r="B43399" s="503"/>
    </row>
    <row r="43400" spans="2:2">
      <c r="B43400" s="503"/>
    </row>
    <row r="43401" spans="2:2">
      <c r="B43401" s="503"/>
    </row>
    <row r="43402" spans="2:2">
      <c r="B43402" s="503"/>
    </row>
    <row r="43403" spans="2:2">
      <c r="B43403" s="503"/>
    </row>
    <row r="43404" spans="2:2">
      <c r="B43404" s="503"/>
    </row>
    <row r="43405" spans="2:2">
      <c r="B43405" s="503"/>
    </row>
    <row r="43406" spans="2:2">
      <c r="B43406" s="503"/>
    </row>
    <row r="43407" spans="2:2">
      <c r="B43407" s="503"/>
    </row>
    <row r="43408" spans="2:2">
      <c r="B43408" s="503"/>
    </row>
    <row r="43409" spans="2:2">
      <c r="B43409" s="503"/>
    </row>
    <row r="43410" spans="2:2">
      <c r="B43410" s="503"/>
    </row>
    <row r="43411" spans="2:2">
      <c r="B43411" s="503"/>
    </row>
    <row r="43412" spans="2:2">
      <c r="B43412" s="503"/>
    </row>
    <row r="43413" spans="2:2">
      <c r="B43413" s="503"/>
    </row>
    <row r="43414" spans="2:2">
      <c r="B43414" s="503"/>
    </row>
    <row r="43415" spans="2:2">
      <c r="B43415" s="503"/>
    </row>
    <row r="43416" spans="2:2">
      <c r="B43416" s="503"/>
    </row>
    <row r="43417" spans="2:2">
      <c r="B43417" s="503"/>
    </row>
    <row r="43418" spans="2:2">
      <c r="B43418" s="503"/>
    </row>
    <row r="43419" spans="2:2">
      <c r="B43419" s="503"/>
    </row>
    <row r="43420" spans="2:2">
      <c r="B43420" s="503"/>
    </row>
    <row r="43421" spans="2:2">
      <c r="B43421" s="503"/>
    </row>
    <row r="43422" spans="2:2">
      <c r="B43422" s="503"/>
    </row>
    <row r="43423" spans="2:2">
      <c r="B43423" s="503"/>
    </row>
    <row r="43424" spans="2:2">
      <c r="B43424" s="503"/>
    </row>
    <row r="43425" spans="2:2">
      <c r="B43425" s="503"/>
    </row>
    <row r="43426" spans="2:2">
      <c r="B43426" s="503"/>
    </row>
    <row r="43427" spans="2:2">
      <c r="B43427" s="503"/>
    </row>
    <row r="43428" spans="2:2">
      <c r="B43428" s="503"/>
    </row>
    <row r="43429" spans="2:2">
      <c r="B43429" s="503"/>
    </row>
    <row r="43430" spans="2:2">
      <c r="B43430" s="503"/>
    </row>
    <row r="43431" spans="2:2">
      <c r="B43431" s="503"/>
    </row>
    <row r="43432" spans="2:2">
      <c r="B43432" s="503"/>
    </row>
    <row r="43433" spans="2:2">
      <c r="B43433" s="503"/>
    </row>
    <row r="43434" spans="2:2">
      <c r="B43434" s="503"/>
    </row>
    <row r="43435" spans="2:2">
      <c r="B43435" s="503"/>
    </row>
    <row r="43436" spans="2:2">
      <c r="B43436" s="503"/>
    </row>
    <row r="43437" spans="2:2">
      <c r="B43437" s="503"/>
    </row>
    <row r="43438" spans="2:2">
      <c r="B43438" s="503"/>
    </row>
    <row r="43439" spans="2:2">
      <c r="B43439" s="503"/>
    </row>
    <row r="43440" spans="2:2">
      <c r="B43440" s="503"/>
    </row>
    <row r="43441" spans="2:2">
      <c r="B43441" s="503"/>
    </row>
    <row r="43442" spans="2:2">
      <c r="B43442" s="503"/>
    </row>
    <row r="43443" spans="2:2">
      <c r="B43443" s="503"/>
    </row>
    <row r="43444" spans="2:2">
      <c r="B43444" s="503"/>
    </row>
    <row r="43445" spans="2:2">
      <c r="B43445" s="503"/>
    </row>
    <row r="43446" spans="2:2">
      <c r="B43446" s="503"/>
    </row>
    <row r="43447" spans="2:2">
      <c r="B43447" s="503"/>
    </row>
    <row r="43448" spans="2:2">
      <c r="B43448" s="503"/>
    </row>
    <row r="43449" spans="2:2">
      <c r="B43449" s="503"/>
    </row>
    <row r="43450" spans="2:2">
      <c r="B43450" s="503"/>
    </row>
    <row r="43451" spans="2:2">
      <c r="B43451" s="503"/>
    </row>
    <row r="43452" spans="2:2">
      <c r="B43452" s="503"/>
    </row>
    <row r="43453" spans="2:2">
      <c r="B43453" s="503"/>
    </row>
    <row r="43454" spans="2:2">
      <c r="B43454" s="503"/>
    </row>
    <row r="43455" spans="2:2">
      <c r="B43455" s="503"/>
    </row>
    <row r="43456" spans="2:2">
      <c r="B43456" s="503"/>
    </row>
    <row r="43457" spans="2:2">
      <c r="B43457" s="503"/>
    </row>
    <row r="43458" spans="2:2">
      <c r="B43458" s="503"/>
    </row>
    <row r="43459" spans="2:2">
      <c r="B43459" s="503"/>
    </row>
    <row r="43460" spans="2:2">
      <c r="B43460" s="503"/>
    </row>
    <row r="43461" spans="2:2">
      <c r="B43461" s="503"/>
    </row>
    <row r="43462" spans="2:2">
      <c r="B43462" s="503"/>
    </row>
    <row r="43463" spans="2:2">
      <c r="B43463" s="503"/>
    </row>
    <row r="43464" spans="2:2">
      <c r="B43464" s="503"/>
    </row>
    <row r="43465" spans="2:2">
      <c r="B43465" s="503"/>
    </row>
    <row r="43466" spans="2:2">
      <c r="B43466" s="503"/>
    </row>
    <row r="43467" spans="2:2">
      <c r="B43467" s="503"/>
    </row>
    <row r="43468" spans="2:2">
      <c r="B43468" s="503"/>
    </row>
    <row r="43469" spans="2:2">
      <c r="B43469" s="503"/>
    </row>
    <row r="43470" spans="2:2">
      <c r="B43470" s="503"/>
    </row>
    <row r="43471" spans="2:2">
      <c r="B43471" s="503"/>
    </row>
    <row r="43472" spans="2:2">
      <c r="B43472" s="503"/>
    </row>
    <row r="43473" spans="2:2">
      <c r="B43473" s="503"/>
    </row>
    <row r="43474" spans="2:2">
      <c r="B43474" s="503"/>
    </row>
    <row r="43475" spans="2:2">
      <c r="B43475" s="503"/>
    </row>
    <row r="43476" spans="2:2">
      <c r="B43476" s="503"/>
    </row>
    <row r="43477" spans="2:2">
      <c r="B43477" s="503"/>
    </row>
    <row r="43478" spans="2:2">
      <c r="B43478" s="503"/>
    </row>
    <row r="43479" spans="2:2">
      <c r="B43479" s="503"/>
    </row>
    <row r="43480" spans="2:2">
      <c r="B43480" s="503"/>
    </row>
    <row r="43481" spans="2:2">
      <c r="B43481" s="503"/>
    </row>
    <row r="43482" spans="2:2">
      <c r="B43482" s="503"/>
    </row>
    <row r="43483" spans="2:2">
      <c r="B43483" s="503"/>
    </row>
    <row r="43484" spans="2:2">
      <c r="B43484" s="503"/>
    </row>
    <row r="43485" spans="2:2">
      <c r="B43485" s="503"/>
    </row>
    <row r="43486" spans="2:2">
      <c r="B43486" s="503"/>
    </row>
    <row r="43487" spans="2:2">
      <c r="B43487" s="503"/>
    </row>
    <row r="43488" spans="2:2">
      <c r="B43488" s="503"/>
    </row>
    <row r="43489" spans="2:2">
      <c r="B43489" s="503"/>
    </row>
    <row r="43490" spans="2:2">
      <c r="B43490" s="503"/>
    </row>
    <row r="43491" spans="2:2">
      <c r="B43491" s="503"/>
    </row>
    <row r="43492" spans="2:2">
      <c r="B43492" s="503"/>
    </row>
    <row r="43493" spans="2:2">
      <c r="B43493" s="503"/>
    </row>
    <row r="43494" spans="2:2">
      <c r="B43494" s="503"/>
    </row>
    <row r="43495" spans="2:2">
      <c r="B43495" s="503"/>
    </row>
    <row r="43496" spans="2:2">
      <c r="B43496" s="503"/>
    </row>
    <row r="43497" spans="2:2">
      <c r="B43497" s="503"/>
    </row>
    <row r="43498" spans="2:2">
      <c r="B43498" s="503"/>
    </row>
    <row r="43499" spans="2:2">
      <c r="B43499" s="503"/>
    </row>
    <row r="43500" spans="2:2">
      <c r="B43500" s="503"/>
    </row>
    <row r="43501" spans="2:2">
      <c r="B43501" s="503"/>
    </row>
    <row r="43502" spans="2:2">
      <c r="B43502" s="503"/>
    </row>
    <row r="43503" spans="2:2">
      <c r="B43503" s="503"/>
    </row>
    <row r="43504" spans="2:2">
      <c r="B43504" s="503"/>
    </row>
    <row r="43505" spans="2:2">
      <c r="B43505" s="503"/>
    </row>
    <row r="43506" spans="2:2">
      <c r="B43506" s="503"/>
    </row>
    <row r="43507" spans="2:2">
      <c r="B43507" s="503"/>
    </row>
    <row r="43508" spans="2:2">
      <c r="B43508" s="503"/>
    </row>
    <row r="43509" spans="2:2">
      <c r="B43509" s="503"/>
    </row>
    <row r="43510" spans="2:2">
      <c r="B43510" s="503"/>
    </row>
    <row r="43511" spans="2:2">
      <c r="B43511" s="503"/>
    </row>
    <row r="43512" spans="2:2">
      <c r="B43512" s="503"/>
    </row>
    <row r="43513" spans="2:2">
      <c r="B43513" s="503"/>
    </row>
    <row r="43514" spans="2:2">
      <c r="B43514" s="503"/>
    </row>
    <row r="43515" spans="2:2">
      <c r="B43515" s="503"/>
    </row>
    <row r="43516" spans="2:2">
      <c r="B43516" s="503"/>
    </row>
    <row r="43517" spans="2:2">
      <c r="B43517" s="503"/>
    </row>
    <row r="43518" spans="2:2">
      <c r="B43518" s="503"/>
    </row>
    <row r="43519" spans="2:2">
      <c r="B43519" s="503"/>
    </row>
    <row r="43520" spans="2:2">
      <c r="B43520" s="503"/>
    </row>
    <row r="43521" spans="2:2">
      <c r="B43521" s="503"/>
    </row>
    <row r="43522" spans="2:2">
      <c r="B43522" s="503"/>
    </row>
    <row r="43523" spans="2:2">
      <c r="B43523" s="503"/>
    </row>
    <row r="43524" spans="2:2">
      <c r="B43524" s="503"/>
    </row>
    <row r="43525" spans="2:2">
      <c r="B43525" s="503"/>
    </row>
    <row r="43526" spans="2:2">
      <c r="B43526" s="503"/>
    </row>
    <row r="43527" spans="2:2">
      <c r="B43527" s="503"/>
    </row>
    <row r="43528" spans="2:2">
      <c r="B43528" s="503"/>
    </row>
    <row r="43529" spans="2:2">
      <c r="B43529" s="503"/>
    </row>
    <row r="43530" spans="2:2">
      <c r="B43530" s="503"/>
    </row>
    <row r="43531" spans="2:2">
      <c r="B43531" s="503"/>
    </row>
    <row r="43532" spans="2:2">
      <c r="B43532" s="503"/>
    </row>
    <row r="43533" spans="2:2">
      <c r="B43533" s="503"/>
    </row>
    <row r="43534" spans="2:2">
      <c r="B43534" s="503"/>
    </row>
    <row r="43535" spans="2:2">
      <c r="B43535" s="503"/>
    </row>
    <row r="43536" spans="2:2">
      <c r="B43536" s="503"/>
    </row>
    <row r="43537" spans="2:2">
      <c r="B43537" s="503"/>
    </row>
    <row r="43538" spans="2:2">
      <c r="B43538" s="503"/>
    </row>
    <row r="43539" spans="2:2">
      <c r="B43539" s="503"/>
    </row>
    <row r="43540" spans="2:2">
      <c r="B43540" s="503"/>
    </row>
    <row r="43541" spans="2:2">
      <c r="B43541" s="503"/>
    </row>
    <row r="43542" spans="2:2">
      <c r="B43542" s="503"/>
    </row>
    <row r="43543" spans="2:2">
      <c r="B43543" s="503"/>
    </row>
    <row r="43544" spans="2:2">
      <c r="B43544" s="503"/>
    </row>
    <row r="43545" spans="2:2">
      <c r="B43545" s="503"/>
    </row>
    <row r="43546" spans="2:2">
      <c r="B43546" s="503"/>
    </row>
    <row r="43547" spans="2:2">
      <c r="B43547" s="503"/>
    </row>
    <row r="43548" spans="2:2">
      <c r="B43548" s="503"/>
    </row>
    <row r="43549" spans="2:2">
      <c r="B43549" s="503"/>
    </row>
    <row r="43550" spans="2:2">
      <c r="B43550" s="503"/>
    </row>
    <row r="43551" spans="2:2">
      <c r="B43551" s="503"/>
    </row>
    <row r="43552" spans="2:2">
      <c r="B43552" s="503"/>
    </row>
    <row r="43553" spans="2:2">
      <c r="B43553" s="503"/>
    </row>
    <row r="43554" spans="2:2">
      <c r="B43554" s="503"/>
    </row>
    <row r="43555" spans="2:2">
      <c r="B43555" s="503"/>
    </row>
    <row r="43556" spans="2:2">
      <c r="B43556" s="503"/>
    </row>
    <row r="43557" spans="2:2">
      <c r="B43557" s="503"/>
    </row>
    <row r="43558" spans="2:2">
      <c r="B43558" s="503"/>
    </row>
    <row r="43559" spans="2:2">
      <c r="B43559" s="503"/>
    </row>
    <row r="43560" spans="2:2">
      <c r="B43560" s="503"/>
    </row>
    <row r="43561" spans="2:2">
      <c r="B43561" s="503"/>
    </row>
    <row r="43562" spans="2:2">
      <c r="B43562" s="503"/>
    </row>
    <row r="43563" spans="2:2">
      <c r="B43563" s="503"/>
    </row>
    <row r="43564" spans="2:2">
      <c r="B43564" s="503"/>
    </row>
    <row r="43565" spans="2:2">
      <c r="B43565" s="503"/>
    </row>
    <row r="43566" spans="2:2">
      <c r="B43566" s="503"/>
    </row>
    <row r="43567" spans="2:2">
      <c r="B43567" s="503"/>
    </row>
    <row r="43568" spans="2:2">
      <c r="B43568" s="503"/>
    </row>
    <row r="43569" spans="2:2">
      <c r="B43569" s="503"/>
    </row>
    <row r="43570" spans="2:2">
      <c r="B43570" s="503"/>
    </row>
    <row r="43571" spans="2:2">
      <c r="B43571" s="503"/>
    </row>
    <row r="43572" spans="2:2">
      <c r="B43572" s="503"/>
    </row>
    <row r="43573" spans="2:2">
      <c r="B43573" s="503"/>
    </row>
    <row r="43574" spans="2:2">
      <c r="B43574" s="503"/>
    </row>
    <row r="43575" spans="2:2">
      <c r="B43575" s="503"/>
    </row>
    <row r="43576" spans="2:2">
      <c r="B43576" s="503"/>
    </row>
    <row r="43577" spans="2:2">
      <c r="B43577" s="503"/>
    </row>
    <row r="43578" spans="2:2">
      <c r="B43578" s="503"/>
    </row>
    <row r="43579" spans="2:2">
      <c r="B43579" s="503"/>
    </row>
    <row r="43580" spans="2:2">
      <c r="B43580" s="503"/>
    </row>
    <row r="43581" spans="2:2">
      <c r="B43581" s="503"/>
    </row>
    <row r="43582" spans="2:2">
      <c r="B43582" s="503"/>
    </row>
    <row r="43583" spans="2:2">
      <c r="B43583" s="503"/>
    </row>
    <row r="43584" spans="2:2">
      <c r="B43584" s="503"/>
    </row>
    <row r="43585" spans="2:2">
      <c r="B43585" s="503"/>
    </row>
    <row r="43586" spans="2:2">
      <c r="B43586" s="503"/>
    </row>
    <row r="43587" spans="2:2">
      <c r="B43587" s="503"/>
    </row>
    <row r="43588" spans="2:2">
      <c r="B43588" s="503"/>
    </row>
    <row r="43589" spans="2:2">
      <c r="B43589" s="503"/>
    </row>
    <row r="43590" spans="2:2">
      <c r="B43590" s="503"/>
    </row>
    <row r="43591" spans="2:2">
      <c r="B43591" s="503"/>
    </row>
    <row r="43592" spans="2:2">
      <c r="B43592" s="503"/>
    </row>
    <row r="43593" spans="2:2">
      <c r="B43593" s="503"/>
    </row>
    <row r="43594" spans="2:2">
      <c r="B43594" s="503"/>
    </row>
    <row r="43595" spans="2:2">
      <c r="B43595" s="503"/>
    </row>
    <row r="43596" spans="2:2">
      <c r="B43596" s="503"/>
    </row>
    <row r="43597" spans="2:2">
      <c r="B43597" s="503"/>
    </row>
    <row r="43598" spans="2:2">
      <c r="B43598" s="503"/>
    </row>
    <row r="43599" spans="2:2">
      <c r="B43599" s="503"/>
    </row>
    <row r="43600" spans="2:2">
      <c r="B43600" s="503"/>
    </row>
    <row r="43601" spans="2:2">
      <c r="B43601" s="503"/>
    </row>
    <row r="43602" spans="2:2">
      <c r="B43602" s="503"/>
    </row>
    <row r="43603" spans="2:2">
      <c r="B43603" s="503"/>
    </row>
    <row r="43604" spans="2:2">
      <c r="B43604" s="503"/>
    </row>
    <row r="43605" spans="2:2">
      <c r="B43605" s="503"/>
    </row>
    <row r="43606" spans="2:2">
      <c r="B43606" s="503"/>
    </row>
    <row r="43607" spans="2:2">
      <c r="B43607" s="503"/>
    </row>
    <row r="43608" spans="2:2">
      <c r="B43608" s="503"/>
    </row>
    <row r="43609" spans="2:2">
      <c r="B43609" s="503"/>
    </row>
    <row r="43610" spans="2:2">
      <c r="B43610" s="503"/>
    </row>
    <row r="43611" spans="2:2">
      <c r="B43611" s="503"/>
    </row>
    <row r="43612" spans="2:2">
      <c r="B43612" s="503"/>
    </row>
    <row r="43613" spans="2:2">
      <c r="B43613" s="503"/>
    </row>
    <row r="43614" spans="2:2">
      <c r="B43614" s="503"/>
    </row>
    <row r="43615" spans="2:2">
      <c r="B43615" s="503"/>
    </row>
    <row r="43616" spans="2:2">
      <c r="B43616" s="503"/>
    </row>
    <row r="43617" spans="2:2">
      <c r="B43617" s="503"/>
    </row>
    <row r="43618" spans="2:2">
      <c r="B43618" s="503"/>
    </row>
    <row r="43619" spans="2:2">
      <c r="B43619" s="503"/>
    </row>
    <row r="43620" spans="2:2">
      <c r="B43620" s="503"/>
    </row>
    <row r="43621" spans="2:2">
      <c r="B43621" s="503"/>
    </row>
    <row r="43622" spans="2:2">
      <c r="B43622" s="503"/>
    </row>
    <row r="43623" spans="2:2">
      <c r="B43623" s="503"/>
    </row>
    <row r="43624" spans="2:2">
      <c r="B43624" s="503"/>
    </row>
    <row r="43625" spans="2:2">
      <c r="B43625" s="503"/>
    </row>
    <row r="43626" spans="2:2">
      <c r="B43626" s="503"/>
    </row>
    <row r="43627" spans="2:2">
      <c r="B43627" s="503"/>
    </row>
    <row r="43628" spans="2:2">
      <c r="B43628" s="503"/>
    </row>
    <row r="43629" spans="2:2">
      <c r="B43629" s="503"/>
    </row>
    <row r="43630" spans="2:2">
      <c r="B43630" s="503"/>
    </row>
    <row r="43631" spans="2:2">
      <c r="B43631" s="503"/>
    </row>
    <row r="43632" spans="2:2">
      <c r="B43632" s="503"/>
    </row>
    <row r="43633" spans="2:2">
      <c r="B43633" s="503"/>
    </row>
    <row r="43634" spans="2:2">
      <c r="B43634" s="503"/>
    </row>
    <row r="43635" spans="2:2">
      <c r="B43635" s="503"/>
    </row>
    <row r="43636" spans="2:2">
      <c r="B43636" s="503"/>
    </row>
    <row r="43637" spans="2:2">
      <c r="B43637" s="503"/>
    </row>
    <row r="43638" spans="2:2">
      <c r="B43638" s="503"/>
    </row>
    <row r="43639" spans="2:2">
      <c r="B43639" s="503"/>
    </row>
    <row r="43640" spans="2:2">
      <c r="B43640" s="503"/>
    </row>
    <row r="43641" spans="2:2">
      <c r="B43641" s="503"/>
    </row>
    <row r="43642" spans="2:2">
      <c r="B43642" s="503"/>
    </row>
    <row r="43643" spans="2:2">
      <c r="B43643" s="503"/>
    </row>
    <row r="43644" spans="2:2">
      <c r="B43644" s="503"/>
    </row>
    <row r="43645" spans="2:2">
      <c r="B43645" s="503"/>
    </row>
    <row r="43646" spans="2:2">
      <c r="B43646" s="503"/>
    </row>
    <row r="43647" spans="2:2">
      <c r="B43647" s="503"/>
    </row>
    <row r="43648" spans="2:2">
      <c r="B43648" s="503"/>
    </row>
    <row r="43649" spans="2:2">
      <c r="B43649" s="503"/>
    </row>
    <row r="43650" spans="2:2">
      <c r="B43650" s="503"/>
    </row>
    <row r="43651" spans="2:2">
      <c r="B43651" s="503"/>
    </row>
    <row r="43652" spans="2:2">
      <c r="B43652" s="503"/>
    </row>
    <row r="43653" spans="2:2">
      <c r="B43653" s="503"/>
    </row>
    <row r="43654" spans="2:2">
      <c r="B43654" s="503"/>
    </row>
    <row r="43655" spans="2:2">
      <c r="B43655" s="503"/>
    </row>
    <row r="43656" spans="2:2">
      <c r="B43656" s="503"/>
    </row>
    <row r="43657" spans="2:2">
      <c r="B43657" s="503"/>
    </row>
    <row r="43658" spans="2:2">
      <c r="B43658" s="503"/>
    </row>
    <row r="43659" spans="2:2">
      <c r="B43659" s="503"/>
    </row>
    <row r="43660" spans="2:2">
      <c r="B43660" s="503"/>
    </row>
    <row r="43661" spans="2:2">
      <c r="B43661" s="503"/>
    </row>
    <row r="43662" spans="2:2">
      <c r="B43662" s="503"/>
    </row>
    <row r="43663" spans="2:2">
      <c r="B43663" s="503"/>
    </row>
    <row r="43664" spans="2:2">
      <c r="B43664" s="503"/>
    </row>
    <row r="43665" spans="2:2">
      <c r="B43665" s="503"/>
    </row>
    <row r="43666" spans="2:2">
      <c r="B43666" s="503"/>
    </row>
    <row r="43667" spans="2:2">
      <c r="B43667" s="503"/>
    </row>
    <row r="43668" spans="2:2">
      <c r="B43668" s="503"/>
    </row>
    <row r="43669" spans="2:2">
      <c r="B43669" s="503"/>
    </row>
    <row r="43670" spans="2:2">
      <c r="B43670" s="503"/>
    </row>
    <row r="43671" spans="2:2">
      <c r="B43671" s="503"/>
    </row>
    <row r="43672" spans="2:2">
      <c r="B43672" s="503"/>
    </row>
    <row r="43673" spans="2:2">
      <c r="B43673" s="503"/>
    </row>
    <row r="43674" spans="2:2">
      <c r="B43674" s="503"/>
    </row>
    <row r="43675" spans="2:2">
      <c r="B43675" s="503"/>
    </row>
    <row r="43676" spans="2:2">
      <c r="B43676" s="503"/>
    </row>
    <row r="43677" spans="2:2">
      <c r="B43677" s="503"/>
    </row>
    <row r="43678" spans="2:2">
      <c r="B43678" s="503"/>
    </row>
    <row r="43679" spans="2:2">
      <c r="B43679" s="503"/>
    </row>
    <row r="43680" spans="2:2">
      <c r="B43680" s="503"/>
    </row>
    <row r="43681" spans="2:2">
      <c r="B43681" s="503"/>
    </row>
    <row r="43682" spans="2:2">
      <c r="B43682" s="503"/>
    </row>
    <row r="43683" spans="2:2">
      <c r="B43683" s="503"/>
    </row>
    <row r="43684" spans="2:2">
      <c r="B43684" s="503"/>
    </row>
    <row r="43685" spans="2:2">
      <c r="B43685" s="503"/>
    </row>
    <row r="43686" spans="2:2">
      <c r="B43686" s="503"/>
    </row>
    <row r="43687" spans="2:2">
      <c r="B43687" s="503"/>
    </row>
    <row r="43688" spans="2:2">
      <c r="B43688" s="503"/>
    </row>
    <row r="43689" spans="2:2">
      <c r="B43689" s="503"/>
    </row>
    <row r="43690" spans="2:2">
      <c r="B43690" s="503"/>
    </row>
    <row r="43691" spans="2:2">
      <c r="B43691" s="503"/>
    </row>
    <row r="43692" spans="2:2">
      <c r="B43692" s="503"/>
    </row>
    <row r="43693" spans="2:2">
      <c r="B43693" s="503"/>
    </row>
    <row r="43694" spans="2:2">
      <c r="B43694" s="503"/>
    </row>
    <row r="43695" spans="2:2">
      <c r="B43695" s="503"/>
    </row>
    <row r="43696" spans="2:2">
      <c r="B43696" s="503"/>
    </row>
    <row r="43697" spans="2:2">
      <c r="B43697" s="503"/>
    </row>
    <row r="43698" spans="2:2">
      <c r="B43698" s="503"/>
    </row>
    <row r="43699" spans="2:2">
      <c r="B43699" s="503"/>
    </row>
    <row r="43700" spans="2:2">
      <c r="B43700" s="503"/>
    </row>
    <row r="43701" spans="2:2">
      <c r="B43701" s="503"/>
    </row>
    <row r="43702" spans="2:2">
      <c r="B43702" s="503"/>
    </row>
    <row r="43703" spans="2:2">
      <c r="B43703" s="503"/>
    </row>
    <row r="43704" spans="2:2">
      <c r="B43704" s="503"/>
    </row>
    <row r="43705" spans="2:2">
      <c r="B43705" s="503"/>
    </row>
    <row r="43706" spans="2:2">
      <c r="B43706" s="503"/>
    </row>
    <row r="43707" spans="2:2">
      <c r="B43707" s="503"/>
    </row>
    <row r="43708" spans="2:2">
      <c r="B43708" s="503"/>
    </row>
    <row r="43709" spans="2:2">
      <c r="B43709" s="503"/>
    </row>
    <row r="43710" spans="2:2">
      <c r="B43710" s="503"/>
    </row>
    <row r="43711" spans="2:2">
      <c r="B43711" s="503"/>
    </row>
    <row r="43712" spans="2:2">
      <c r="B43712" s="503"/>
    </row>
    <row r="43713" spans="2:2">
      <c r="B43713" s="503"/>
    </row>
    <row r="43714" spans="2:2">
      <c r="B43714" s="503"/>
    </row>
    <row r="43715" spans="2:2">
      <c r="B43715" s="503"/>
    </row>
    <row r="43716" spans="2:2">
      <c r="B43716" s="503"/>
    </row>
    <row r="43717" spans="2:2">
      <c r="B43717" s="503"/>
    </row>
    <row r="43718" spans="2:2">
      <c r="B43718" s="503"/>
    </row>
    <row r="43719" spans="2:2">
      <c r="B43719" s="503"/>
    </row>
    <row r="43720" spans="2:2">
      <c r="B43720" s="503"/>
    </row>
    <row r="43721" spans="2:2">
      <c r="B43721" s="503"/>
    </row>
    <row r="43722" spans="2:2">
      <c r="B43722" s="503"/>
    </row>
    <row r="43723" spans="2:2">
      <c r="B43723" s="503"/>
    </row>
    <row r="43724" spans="2:2">
      <c r="B43724" s="503"/>
    </row>
    <row r="43725" spans="2:2">
      <c r="B43725" s="503"/>
    </row>
    <row r="43726" spans="2:2">
      <c r="B43726" s="503"/>
    </row>
    <row r="43727" spans="2:2">
      <c r="B43727" s="503"/>
    </row>
    <row r="43728" spans="2:2">
      <c r="B43728" s="503"/>
    </row>
    <row r="43729" spans="2:2">
      <c r="B43729" s="503"/>
    </row>
    <row r="43730" spans="2:2">
      <c r="B43730" s="503"/>
    </row>
    <row r="43731" spans="2:2">
      <c r="B43731" s="503"/>
    </row>
    <row r="43732" spans="2:2">
      <c r="B43732" s="503"/>
    </row>
    <row r="43733" spans="2:2">
      <c r="B43733" s="503"/>
    </row>
    <row r="43734" spans="2:2">
      <c r="B43734" s="503"/>
    </row>
    <row r="43735" spans="2:2">
      <c r="B43735" s="503"/>
    </row>
    <row r="43736" spans="2:2">
      <c r="B43736" s="503"/>
    </row>
    <row r="43737" spans="2:2">
      <c r="B43737" s="503"/>
    </row>
    <row r="43738" spans="2:2">
      <c r="B43738" s="503"/>
    </row>
    <row r="43739" spans="2:2">
      <c r="B43739" s="503"/>
    </row>
    <row r="43740" spans="2:2">
      <c r="B43740" s="503"/>
    </row>
    <row r="43741" spans="2:2">
      <c r="B43741" s="503"/>
    </row>
    <row r="43742" spans="2:2">
      <c r="B43742" s="503"/>
    </row>
    <row r="43743" spans="2:2">
      <c r="B43743" s="503"/>
    </row>
    <row r="43744" spans="2:2">
      <c r="B43744" s="503"/>
    </row>
    <row r="43745" spans="2:2">
      <c r="B43745" s="503"/>
    </row>
    <row r="43746" spans="2:2">
      <c r="B43746" s="503"/>
    </row>
    <row r="43747" spans="2:2">
      <c r="B43747" s="503"/>
    </row>
    <row r="43748" spans="2:2">
      <c r="B43748" s="503"/>
    </row>
    <row r="43749" spans="2:2">
      <c r="B43749" s="503"/>
    </row>
    <row r="43750" spans="2:2">
      <c r="B43750" s="503"/>
    </row>
    <row r="43751" spans="2:2">
      <c r="B43751" s="503"/>
    </row>
    <row r="43752" spans="2:2">
      <c r="B43752" s="503"/>
    </row>
    <row r="43753" spans="2:2">
      <c r="B43753" s="503"/>
    </row>
    <row r="43754" spans="2:2">
      <c r="B43754" s="503"/>
    </row>
    <row r="43755" spans="2:2">
      <c r="B43755" s="503"/>
    </row>
    <row r="43756" spans="2:2">
      <c r="B43756" s="503"/>
    </row>
    <row r="43757" spans="2:2">
      <c r="B43757" s="503"/>
    </row>
    <row r="43758" spans="2:2">
      <c r="B43758" s="503"/>
    </row>
    <row r="43759" spans="2:2">
      <c r="B43759" s="503"/>
    </row>
    <row r="43760" spans="2:2">
      <c r="B43760" s="503"/>
    </row>
    <row r="43761" spans="2:2">
      <c r="B43761" s="503"/>
    </row>
    <row r="43762" spans="2:2">
      <c r="B43762" s="503"/>
    </row>
    <row r="43763" spans="2:2">
      <c r="B43763" s="503"/>
    </row>
    <row r="43764" spans="2:2">
      <c r="B43764" s="503"/>
    </row>
    <row r="43765" spans="2:2">
      <c r="B43765" s="503"/>
    </row>
    <row r="43766" spans="2:2">
      <c r="B43766" s="503"/>
    </row>
    <row r="43767" spans="2:2">
      <c r="B43767" s="503"/>
    </row>
    <row r="43768" spans="2:2">
      <c r="B43768" s="503"/>
    </row>
    <row r="43769" spans="2:2">
      <c r="B43769" s="503"/>
    </row>
    <row r="43770" spans="2:2">
      <c r="B43770" s="503"/>
    </row>
    <row r="43771" spans="2:2">
      <c r="B43771" s="503"/>
    </row>
    <row r="43772" spans="2:2">
      <c r="B43772" s="503"/>
    </row>
    <row r="43773" spans="2:2">
      <c r="B43773" s="503"/>
    </row>
    <row r="43774" spans="2:2">
      <c r="B43774" s="503"/>
    </row>
    <row r="43775" spans="2:2">
      <c r="B43775" s="503"/>
    </row>
    <row r="43776" spans="2:2">
      <c r="B43776" s="503"/>
    </row>
    <row r="43777" spans="2:2">
      <c r="B43777" s="503"/>
    </row>
    <row r="43778" spans="2:2">
      <c r="B43778" s="503"/>
    </row>
    <row r="43779" spans="2:2">
      <c r="B43779" s="503"/>
    </row>
    <row r="43780" spans="2:2">
      <c r="B43780" s="503"/>
    </row>
    <row r="43781" spans="2:2">
      <c r="B43781" s="503"/>
    </row>
    <row r="43782" spans="2:2">
      <c r="B43782" s="503"/>
    </row>
    <row r="43783" spans="2:2">
      <c r="B43783" s="503"/>
    </row>
    <row r="43784" spans="2:2">
      <c r="B43784" s="503"/>
    </row>
    <row r="43785" spans="2:2">
      <c r="B43785" s="503"/>
    </row>
    <row r="43786" spans="2:2">
      <c r="B43786" s="503"/>
    </row>
    <row r="43787" spans="2:2">
      <c r="B43787" s="503"/>
    </row>
    <row r="43788" spans="2:2">
      <c r="B43788" s="503"/>
    </row>
    <row r="43789" spans="2:2">
      <c r="B43789" s="503"/>
    </row>
    <row r="43790" spans="2:2">
      <c r="B43790" s="503"/>
    </row>
    <row r="43791" spans="2:2">
      <c r="B43791" s="503"/>
    </row>
    <row r="43792" spans="2:2">
      <c r="B43792" s="503"/>
    </row>
    <row r="43793" spans="2:2">
      <c r="B43793" s="503"/>
    </row>
    <row r="43794" spans="2:2">
      <c r="B43794" s="503"/>
    </row>
    <row r="43795" spans="2:2">
      <c r="B43795" s="503"/>
    </row>
    <row r="43796" spans="2:2">
      <c r="B43796" s="503"/>
    </row>
    <row r="43797" spans="2:2">
      <c r="B43797" s="503"/>
    </row>
    <row r="43798" spans="2:2">
      <c r="B43798" s="503"/>
    </row>
    <row r="43799" spans="2:2">
      <c r="B43799" s="503"/>
    </row>
    <row r="43800" spans="2:2">
      <c r="B43800" s="503"/>
    </row>
    <row r="43801" spans="2:2">
      <c r="B43801" s="503"/>
    </row>
    <row r="43802" spans="2:2">
      <c r="B43802" s="503"/>
    </row>
    <row r="43803" spans="2:2">
      <c r="B43803" s="503"/>
    </row>
    <row r="43804" spans="2:2">
      <c r="B43804" s="503"/>
    </row>
    <row r="43805" spans="2:2">
      <c r="B43805" s="503"/>
    </row>
    <row r="43806" spans="2:2">
      <c r="B43806" s="503"/>
    </row>
    <row r="43807" spans="2:2">
      <c r="B43807" s="503"/>
    </row>
    <row r="43808" spans="2:2">
      <c r="B43808" s="503"/>
    </row>
    <row r="43809" spans="2:2">
      <c r="B43809" s="503"/>
    </row>
    <row r="43810" spans="2:2">
      <c r="B43810" s="503"/>
    </row>
    <row r="43811" spans="2:2">
      <c r="B43811" s="503"/>
    </row>
    <row r="43812" spans="2:2">
      <c r="B43812" s="503"/>
    </row>
    <row r="43813" spans="2:2">
      <c r="B43813" s="503"/>
    </row>
    <row r="43814" spans="2:2">
      <c r="B43814" s="503"/>
    </row>
    <row r="43815" spans="2:2">
      <c r="B43815" s="503"/>
    </row>
    <row r="43816" spans="2:2">
      <c r="B43816" s="503"/>
    </row>
    <row r="43817" spans="2:2">
      <c r="B43817" s="503"/>
    </row>
    <row r="43818" spans="2:2">
      <c r="B43818" s="503"/>
    </row>
    <row r="43819" spans="2:2">
      <c r="B43819" s="503"/>
    </row>
    <row r="43820" spans="2:2">
      <c r="B43820" s="503"/>
    </row>
    <row r="43821" spans="2:2">
      <c r="B43821" s="503"/>
    </row>
    <row r="43822" spans="2:2">
      <c r="B43822" s="503"/>
    </row>
    <row r="43823" spans="2:2">
      <c r="B43823" s="503"/>
    </row>
    <row r="43824" spans="2:2">
      <c r="B43824" s="503"/>
    </row>
    <row r="43825" spans="2:2">
      <c r="B43825" s="503"/>
    </row>
    <row r="43826" spans="2:2">
      <c r="B43826" s="503"/>
    </row>
    <row r="43827" spans="2:2">
      <c r="B43827" s="503"/>
    </row>
    <row r="43828" spans="2:2">
      <c r="B43828" s="503"/>
    </row>
    <row r="43829" spans="2:2">
      <c r="B43829" s="503"/>
    </row>
    <row r="43830" spans="2:2">
      <c r="B43830" s="503"/>
    </row>
    <row r="43831" spans="2:2">
      <c r="B43831" s="503"/>
    </row>
    <row r="43832" spans="2:2">
      <c r="B43832" s="503"/>
    </row>
    <row r="43833" spans="2:2">
      <c r="B43833" s="503"/>
    </row>
    <row r="43834" spans="2:2">
      <c r="B43834" s="503"/>
    </row>
    <row r="43835" spans="2:2">
      <c r="B43835" s="503"/>
    </row>
    <row r="43836" spans="2:2">
      <c r="B43836" s="503"/>
    </row>
    <row r="43837" spans="2:2">
      <c r="B43837" s="503"/>
    </row>
    <row r="43838" spans="2:2">
      <c r="B43838" s="503"/>
    </row>
    <row r="43839" spans="2:2">
      <c r="B43839" s="503"/>
    </row>
    <row r="43840" spans="2:2">
      <c r="B43840" s="503"/>
    </row>
    <row r="43841" spans="2:2">
      <c r="B43841" s="503"/>
    </row>
    <row r="43842" spans="2:2">
      <c r="B43842" s="503"/>
    </row>
    <row r="43843" spans="2:2">
      <c r="B43843" s="503"/>
    </row>
    <row r="43844" spans="2:2">
      <c r="B43844" s="503"/>
    </row>
    <row r="43845" spans="2:2">
      <c r="B43845" s="503"/>
    </row>
    <row r="43846" spans="2:2">
      <c r="B43846" s="503"/>
    </row>
    <row r="43847" spans="2:2">
      <c r="B43847" s="503"/>
    </row>
    <row r="43848" spans="2:2">
      <c r="B43848" s="503"/>
    </row>
    <row r="43849" spans="2:2">
      <c r="B43849" s="503"/>
    </row>
    <row r="43850" spans="2:2">
      <c r="B43850" s="503"/>
    </row>
    <row r="43851" spans="2:2">
      <c r="B43851" s="503"/>
    </row>
    <row r="43852" spans="2:2">
      <c r="B43852" s="503"/>
    </row>
    <row r="43853" spans="2:2">
      <c r="B43853" s="503"/>
    </row>
    <row r="43854" spans="2:2">
      <c r="B43854" s="503"/>
    </row>
    <row r="43855" spans="2:2">
      <c r="B43855" s="503"/>
    </row>
    <row r="43856" spans="2:2">
      <c r="B43856" s="503"/>
    </row>
    <row r="43857" spans="2:2">
      <c r="B43857" s="503"/>
    </row>
    <row r="43858" spans="2:2">
      <c r="B43858" s="503"/>
    </row>
    <row r="43859" spans="2:2">
      <c r="B43859" s="503"/>
    </row>
    <row r="43860" spans="2:2">
      <c r="B43860" s="503"/>
    </row>
    <row r="43861" spans="2:2">
      <c r="B43861" s="503"/>
    </row>
    <row r="43862" spans="2:2">
      <c r="B43862" s="503"/>
    </row>
    <row r="43863" spans="2:2">
      <c r="B43863" s="503"/>
    </row>
    <row r="43864" spans="2:2">
      <c r="B43864" s="503"/>
    </row>
    <row r="43865" spans="2:2">
      <c r="B43865" s="503"/>
    </row>
    <row r="43866" spans="2:2">
      <c r="B43866" s="503"/>
    </row>
    <row r="43867" spans="2:2">
      <c r="B43867" s="503"/>
    </row>
    <row r="43868" spans="2:2">
      <c r="B43868" s="503"/>
    </row>
    <row r="43869" spans="2:2">
      <c r="B43869" s="503"/>
    </row>
    <row r="43870" spans="2:2">
      <c r="B43870" s="503"/>
    </row>
    <row r="43871" spans="2:2">
      <c r="B43871" s="503"/>
    </row>
    <row r="43872" spans="2:2">
      <c r="B43872" s="503"/>
    </row>
    <row r="43873" spans="2:2">
      <c r="B43873" s="503"/>
    </row>
    <row r="43874" spans="2:2">
      <c r="B43874" s="503"/>
    </row>
    <row r="43875" spans="2:2">
      <c r="B43875" s="503"/>
    </row>
    <row r="43876" spans="2:2">
      <c r="B43876" s="503"/>
    </row>
    <row r="43877" spans="2:2">
      <c r="B43877" s="503"/>
    </row>
    <row r="43878" spans="2:2">
      <c r="B43878" s="503"/>
    </row>
    <row r="43879" spans="2:2">
      <c r="B43879" s="503"/>
    </row>
    <row r="43880" spans="2:2">
      <c r="B43880" s="503"/>
    </row>
    <row r="43881" spans="2:2">
      <c r="B43881" s="503"/>
    </row>
    <row r="43882" spans="2:2">
      <c r="B43882" s="503"/>
    </row>
    <row r="43883" spans="2:2">
      <c r="B43883" s="503"/>
    </row>
    <row r="43884" spans="2:2">
      <c r="B43884" s="503"/>
    </row>
    <row r="43885" spans="2:2">
      <c r="B43885" s="503"/>
    </row>
    <row r="43886" spans="2:2">
      <c r="B43886" s="503"/>
    </row>
    <row r="43887" spans="2:2">
      <c r="B43887" s="503"/>
    </row>
    <row r="43888" spans="2:2">
      <c r="B43888" s="503"/>
    </row>
    <row r="43889" spans="2:2">
      <c r="B43889" s="503"/>
    </row>
    <row r="43890" spans="2:2">
      <c r="B43890" s="503"/>
    </row>
    <row r="43891" spans="2:2">
      <c r="B43891" s="503"/>
    </row>
    <row r="43892" spans="2:2">
      <c r="B43892" s="503"/>
    </row>
    <row r="43893" spans="2:2">
      <c r="B43893" s="503"/>
    </row>
    <row r="43894" spans="2:2">
      <c r="B43894" s="503"/>
    </row>
    <row r="43895" spans="2:2">
      <c r="B43895" s="503"/>
    </row>
    <row r="43896" spans="2:2">
      <c r="B43896" s="503"/>
    </row>
    <row r="43897" spans="2:2">
      <c r="B43897" s="503"/>
    </row>
    <row r="43898" spans="2:2">
      <c r="B43898" s="503"/>
    </row>
    <row r="43899" spans="2:2">
      <c r="B43899" s="503"/>
    </row>
    <row r="43900" spans="2:2">
      <c r="B43900" s="503"/>
    </row>
    <row r="43901" spans="2:2">
      <c r="B43901" s="503"/>
    </row>
    <row r="43902" spans="2:2">
      <c r="B43902" s="503"/>
    </row>
    <row r="43903" spans="2:2">
      <c r="B43903" s="503"/>
    </row>
    <row r="43904" spans="2:2">
      <c r="B43904" s="503"/>
    </row>
    <row r="43905" spans="2:2">
      <c r="B43905" s="503"/>
    </row>
    <row r="43906" spans="2:2">
      <c r="B43906" s="503"/>
    </row>
    <row r="43907" spans="2:2">
      <c r="B43907" s="503"/>
    </row>
    <row r="43908" spans="2:2">
      <c r="B43908" s="503"/>
    </row>
    <row r="43909" spans="2:2">
      <c r="B43909" s="503"/>
    </row>
    <row r="43910" spans="2:2">
      <c r="B43910" s="503"/>
    </row>
    <row r="43911" spans="2:2">
      <c r="B43911" s="503"/>
    </row>
    <row r="43912" spans="2:2">
      <c r="B43912" s="503"/>
    </row>
    <row r="43913" spans="2:2">
      <c r="B43913" s="503"/>
    </row>
    <row r="43914" spans="2:2">
      <c r="B43914" s="503"/>
    </row>
    <row r="43915" spans="2:2">
      <c r="B43915" s="503"/>
    </row>
    <row r="43916" spans="2:2">
      <c r="B43916" s="503"/>
    </row>
    <row r="43917" spans="2:2">
      <c r="B43917" s="503"/>
    </row>
    <row r="43918" spans="2:2">
      <c r="B43918" s="503"/>
    </row>
    <row r="43919" spans="2:2">
      <c r="B43919" s="503"/>
    </row>
    <row r="43920" spans="2:2">
      <c r="B43920" s="503"/>
    </row>
    <row r="43921" spans="2:2">
      <c r="B43921" s="503"/>
    </row>
    <row r="43922" spans="2:2">
      <c r="B43922" s="503"/>
    </row>
    <row r="43923" spans="2:2">
      <c r="B43923" s="503"/>
    </row>
    <row r="43924" spans="2:2">
      <c r="B43924" s="503"/>
    </row>
    <row r="43925" spans="2:2">
      <c r="B43925" s="503"/>
    </row>
    <row r="43926" spans="2:2">
      <c r="B43926" s="503"/>
    </row>
    <row r="43927" spans="2:2">
      <c r="B43927" s="503"/>
    </row>
    <row r="43928" spans="2:2">
      <c r="B43928" s="503"/>
    </row>
    <row r="43929" spans="2:2">
      <c r="B43929" s="503"/>
    </row>
    <row r="43930" spans="2:2">
      <c r="B43930" s="503"/>
    </row>
    <row r="43931" spans="2:2">
      <c r="B43931" s="503"/>
    </row>
    <row r="43932" spans="2:2">
      <c r="B43932" s="503"/>
    </row>
    <row r="43933" spans="2:2">
      <c r="B43933" s="503"/>
    </row>
    <row r="43934" spans="2:2">
      <c r="B43934" s="503"/>
    </row>
    <row r="43935" spans="2:2">
      <c r="B43935" s="503"/>
    </row>
    <row r="43936" spans="2:2">
      <c r="B43936" s="503"/>
    </row>
    <row r="43937" spans="2:2">
      <c r="B43937" s="503"/>
    </row>
    <row r="43938" spans="2:2">
      <c r="B43938" s="503"/>
    </row>
    <row r="43939" spans="2:2">
      <c r="B43939" s="503"/>
    </row>
    <row r="43940" spans="2:2">
      <c r="B43940" s="503"/>
    </row>
    <row r="43941" spans="2:2">
      <c r="B43941" s="503"/>
    </row>
    <row r="43942" spans="2:2">
      <c r="B43942" s="503"/>
    </row>
    <row r="43943" spans="2:2">
      <c r="B43943" s="503"/>
    </row>
    <row r="43944" spans="2:2">
      <c r="B43944" s="503"/>
    </row>
    <row r="43945" spans="2:2">
      <c r="B43945" s="503"/>
    </row>
    <row r="43946" spans="2:2">
      <c r="B43946" s="503"/>
    </row>
    <row r="43947" spans="2:2">
      <c r="B43947" s="503"/>
    </row>
    <row r="43948" spans="2:2">
      <c r="B43948" s="503"/>
    </row>
    <row r="43949" spans="2:2">
      <c r="B43949" s="503"/>
    </row>
    <row r="43950" spans="2:2">
      <c r="B43950" s="503"/>
    </row>
    <row r="43951" spans="2:2">
      <c r="B43951" s="503"/>
    </row>
    <row r="43952" spans="2:2">
      <c r="B43952" s="503"/>
    </row>
    <row r="43953" spans="2:2">
      <c r="B43953" s="503"/>
    </row>
    <row r="43954" spans="2:2">
      <c r="B43954" s="503"/>
    </row>
    <row r="43955" spans="2:2">
      <c r="B43955" s="503"/>
    </row>
    <row r="43956" spans="2:2">
      <c r="B43956" s="503"/>
    </row>
    <row r="43957" spans="2:2">
      <c r="B43957" s="503"/>
    </row>
    <row r="43958" spans="2:2">
      <c r="B43958" s="503"/>
    </row>
    <row r="43959" spans="2:2">
      <c r="B43959" s="503"/>
    </row>
    <row r="43960" spans="2:2">
      <c r="B43960" s="503"/>
    </row>
    <row r="43961" spans="2:2">
      <c r="B43961" s="503"/>
    </row>
    <row r="43962" spans="2:2">
      <c r="B43962" s="503"/>
    </row>
    <row r="43963" spans="2:2">
      <c r="B43963" s="503"/>
    </row>
    <row r="43964" spans="2:2">
      <c r="B43964" s="503"/>
    </row>
    <row r="43965" spans="2:2">
      <c r="B43965" s="503"/>
    </row>
    <row r="43966" spans="2:2">
      <c r="B43966" s="503"/>
    </row>
    <row r="43967" spans="2:2">
      <c r="B43967" s="503"/>
    </row>
    <row r="43968" spans="2:2">
      <c r="B43968" s="503"/>
    </row>
    <row r="43969" spans="2:2">
      <c r="B43969" s="503"/>
    </row>
    <row r="43970" spans="2:2">
      <c r="B43970" s="503"/>
    </row>
    <row r="43971" spans="2:2">
      <c r="B43971" s="503"/>
    </row>
    <row r="43972" spans="2:2">
      <c r="B43972" s="503"/>
    </row>
    <row r="43973" spans="2:2">
      <c r="B43973" s="503"/>
    </row>
    <row r="43974" spans="2:2">
      <c r="B43974" s="503"/>
    </row>
    <row r="43975" spans="2:2">
      <c r="B43975" s="503"/>
    </row>
    <row r="43976" spans="2:2">
      <c r="B43976" s="503"/>
    </row>
    <row r="43977" spans="2:2">
      <c r="B43977" s="503"/>
    </row>
    <row r="43978" spans="2:2">
      <c r="B43978" s="503"/>
    </row>
    <row r="43979" spans="2:2">
      <c r="B43979" s="503"/>
    </row>
    <row r="43980" spans="2:2">
      <c r="B43980" s="503"/>
    </row>
    <row r="43981" spans="2:2">
      <c r="B43981" s="503"/>
    </row>
    <row r="43982" spans="2:2">
      <c r="B43982" s="503"/>
    </row>
    <row r="43983" spans="2:2">
      <c r="B43983" s="503"/>
    </row>
    <row r="43984" spans="2:2">
      <c r="B43984" s="503"/>
    </row>
    <row r="43985" spans="2:2">
      <c r="B43985" s="503"/>
    </row>
    <row r="43986" spans="2:2">
      <c r="B43986" s="503"/>
    </row>
    <row r="43987" spans="2:2">
      <c r="B43987" s="503"/>
    </row>
    <row r="43988" spans="2:2">
      <c r="B43988" s="503"/>
    </row>
    <row r="43989" spans="2:2">
      <c r="B43989" s="503"/>
    </row>
    <row r="43990" spans="2:2">
      <c r="B43990" s="503"/>
    </row>
    <row r="43991" spans="2:2">
      <c r="B43991" s="503"/>
    </row>
    <row r="43992" spans="2:2">
      <c r="B43992" s="503"/>
    </row>
    <row r="43993" spans="2:2">
      <c r="B43993" s="503"/>
    </row>
    <row r="43994" spans="2:2">
      <c r="B43994" s="503"/>
    </row>
    <row r="43995" spans="2:2">
      <c r="B43995" s="503"/>
    </row>
    <row r="43996" spans="2:2">
      <c r="B43996" s="503"/>
    </row>
    <row r="43997" spans="2:2">
      <c r="B43997" s="503"/>
    </row>
    <row r="43998" spans="2:2">
      <c r="B43998" s="503"/>
    </row>
    <row r="43999" spans="2:2">
      <c r="B43999" s="503"/>
    </row>
    <row r="44000" spans="2:2">
      <c r="B44000" s="503"/>
    </row>
    <row r="44001" spans="2:2">
      <c r="B44001" s="503"/>
    </row>
    <row r="44002" spans="2:2">
      <c r="B44002" s="503"/>
    </row>
    <row r="44003" spans="2:2">
      <c r="B44003" s="503"/>
    </row>
    <row r="44004" spans="2:2">
      <c r="B44004" s="503"/>
    </row>
    <row r="44005" spans="2:2">
      <c r="B44005" s="503"/>
    </row>
    <row r="44006" spans="2:2">
      <c r="B44006" s="503"/>
    </row>
    <row r="44007" spans="2:2">
      <c r="B44007" s="503"/>
    </row>
    <row r="44008" spans="2:2">
      <c r="B44008" s="503"/>
    </row>
    <row r="44009" spans="2:2">
      <c r="B44009" s="503"/>
    </row>
    <row r="44010" spans="2:2">
      <c r="B44010" s="503"/>
    </row>
    <row r="44011" spans="2:2">
      <c r="B44011" s="503"/>
    </row>
    <row r="44012" spans="2:2">
      <c r="B44012" s="503"/>
    </row>
    <row r="44013" spans="2:2">
      <c r="B44013" s="503"/>
    </row>
    <row r="44014" spans="2:2">
      <c r="B44014" s="503"/>
    </row>
    <row r="44015" spans="2:2">
      <c r="B44015" s="503"/>
    </row>
    <row r="44016" spans="2:2">
      <c r="B44016" s="503"/>
    </row>
    <row r="44017" spans="2:2">
      <c r="B44017" s="503"/>
    </row>
    <row r="44018" spans="2:2">
      <c r="B44018" s="503"/>
    </row>
    <row r="44019" spans="2:2">
      <c r="B44019" s="503"/>
    </row>
    <row r="44020" spans="2:2">
      <c r="B44020" s="503"/>
    </row>
    <row r="44021" spans="2:2">
      <c r="B44021" s="503"/>
    </row>
    <row r="44022" spans="2:2">
      <c r="B44022" s="503"/>
    </row>
    <row r="44023" spans="2:2">
      <c r="B44023" s="503"/>
    </row>
    <row r="44024" spans="2:2">
      <c r="B44024" s="503"/>
    </row>
    <row r="44025" spans="2:2">
      <c r="B44025" s="503"/>
    </row>
    <row r="44026" spans="2:2">
      <c r="B44026" s="503"/>
    </row>
    <row r="44027" spans="2:2">
      <c r="B44027" s="503"/>
    </row>
    <row r="44028" spans="2:2">
      <c r="B44028" s="503"/>
    </row>
    <row r="44029" spans="2:2">
      <c r="B44029" s="503"/>
    </row>
    <row r="44030" spans="2:2">
      <c r="B44030" s="503"/>
    </row>
    <row r="44031" spans="2:2">
      <c r="B44031" s="503"/>
    </row>
    <row r="44032" spans="2:2">
      <c r="B44032" s="503"/>
    </row>
    <row r="44033" spans="2:2">
      <c r="B44033" s="503"/>
    </row>
    <row r="44034" spans="2:2">
      <c r="B44034" s="503"/>
    </row>
    <row r="44035" spans="2:2">
      <c r="B44035" s="503"/>
    </row>
    <row r="44036" spans="2:2">
      <c r="B44036" s="503"/>
    </row>
    <row r="44037" spans="2:2">
      <c r="B44037" s="503"/>
    </row>
    <row r="44038" spans="2:2">
      <c r="B44038" s="503"/>
    </row>
    <row r="44039" spans="2:2">
      <c r="B44039" s="503"/>
    </row>
    <row r="44040" spans="2:2">
      <c r="B44040" s="503"/>
    </row>
    <row r="44041" spans="2:2">
      <c r="B44041" s="503"/>
    </row>
    <row r="44042" spans="2:2">
      <c r="B44042" s="503"/>
    </row>
    <row r="44043" spans="2:2">
      <c r="B44043" s="503"/>
    </row>
    <row r="44044" spans="2:2">
      <c r="B44044" s="503"/>
    </row>
    <row r="44045" spans="2:2">
      <c r="B44045" s="503"/>
    </row>
    <row r="44046" spans="2:2">
      <c r="B44046" s="503"/>
    </row>
    <row r="44047" spans="2:2">
      <c r="B44047" s="503"/>
    </row>
    <row r="44048" spans="2:2">
      <c r="B44048" s="503"/>
    </row>
    <row r="44049" spans="2:2">
      <c r="B44049" s="503"/>
    </row>
    <row r="44050" spans="2:2">
      <c r="B44050" s="503"/>
    </row>
    <row r="44051" spans="2:2">
      <c r="B44051" s="503"/>
    </row>
    <row r="44052" spans="2:2">
      <c r="B44052" s="503"/>
    </row>
    <row r="44053" spans="2:2">
      <c r="B44053" s="503"/>
    </row>
    <row r="44054" spans="2:2">
      <c r="B44054" s="503"/>
    </row>
    <row r="44055" spans="2:2">
      <c r="B44055" s="503"/>
    </row>
    <row r="44056" spans="2:2">
      <c r="B44056" s="503"/>
    </row>
    <row r="44057" spans="2:2">
      <c r="B44057" s="503"/>
    </row>
    <row r="44058" spans="2:2">
      <c r="B44058" s="503"/>
    </row>
    <row r="44059" spans="2:2">
      <c r="B44059" s="503"/>
    </row>
    <row r="44060" spans="2:2">
      <c r="B44060" s="503"/>
    </row>
    <row r="44061" spans="2:2">
      <c r="B44061" s="503"/>
    </row>
    <row r="44062" spans="2:2">
      <c r="B44062" s="503"/>
    </row>
    <row r="44063" spans="2:2">
      <c r="B44063" s="503"/>
    </row>
    <row r="44064" spans="2:2">
      <c r="B44064" s="503"/>
    </row>
    <row r="44065" spans="2:2">
      <c r="B44065" s="503"/>
    </row>
    <row r="44066" spans="2:2">
      <c r="B44066" s="503"/>
    </row>
    <row r="44067" spans="2:2">
      <c r="B44067" s="503"/>
    </row>
    <row r="44068" spans="2:2">
      <c r="B44068" s="503"/>
    </row>
    <row r="44069" spans="2:2">
      <c r="B44069" s="503"/>
    </row>
    <row r="44070" spans="2:2">
      <c r="B44070" s="503"/>
    </row>
    <row r="44071" spans="2:2">
      <c r="B44071" s="503"/>
    </row>
    <row r="44072" spans="2:2">
      <c r="B44072" s="503"/>
    </row>
    <row r="44073" spans="2:2">
      <c r="B44073" s="503"/>
    </row>
    <row r="44074" spans="2:2">
      <c r="B44074" s="503"/>
    </row>
    <row r="44075" spans="2:2">
      <c r="B44075" s="503"/>
    </row>
    <row r="44076" spans="2:2">
      <c r="B44076" s="503"/>
    </row>
    <row r="44077" spans="2:2">
      <c r="B44077" s="503"/>
    </row>
    <row r="44078" spans="2:2">
      <c r="B44078" s="503"/>
    </row>
    <row r="44079" spans="2:2">
      <c r="B44079" s="503"/>
    </row>
    <row r="44080" spans="2:2">
      <c r="B44080" s="503"/>
    </row>
    <row r="44081" spans="2:2">
      <c r="B44081" s="503"/>
    </row>
    <row r="44082" spans="2:2">
      <c r="B44082" s="503"/>
    </row>
    <row r="44083" spans="2:2">
      <c r="B44083" s="503"/>
    </row>
    <row r="44084" spans="2:2">
      <c r="B44084" s="503"/>
    </row>
    <row r="44085" spans="2:2">
      <c r="B44085" s="503"/>
    </row>
    <row r="44086" spans="2:2">
      <c r="B44086" s="503"/>
    </row>
    <row r="44087" spans="2:2">
      <c r="B44087" s="503"/>
    </row>
    <row r="44088" spans="2:2">
      <c r="B44088" s="503"/>
    </row>
    <row r="44089" spans="2:2">
      <c r="B44089" s="503"/>
    </row>
    <row r="44090" spans="2:2">
      <c r="B44090" s="503"/>
    </row>
    <row r="44091" spans="2:2">
      <c r="B44091" s="503"/>
    </row>
    <row r="44092" spans="2:2">
      <c r="B44092" s="503"/>
    </row>
    <row r="44093" spans="2:2">
      <c r="B44093" s="503"/>
    </row>
    <row r="44094" spans="2:2">
      <c r="B44094" s="503"/>
    </row>
    <row r="44095" spans="2:2">
      <c r="B44095" s="503"/>
    </row>
    <row r="44096" spans="2:2">
      <c r="B44096" s="503"/>
    </row>
    <row r="44097" spans="2:2">
      <c r="B44097" s="503"/>
    </row>
    <row r="44098" spans="2:2">
      <c r="B44098" s="503"/>
    </row>
    <row r="44099" spans="2:2">
      <c r="B44099" s="503"/>
    </row>
    <row r="44100" spans="2:2">
      <c r="B44100" s="503"/>
    </row>
    <row r="44101" spans="2:2">
      <c r="B44101" s="503"/>
    </row>
    <row r="44102" spans="2:2">
      <c r="B44102" s="503"/>
    </row>
    <row r="44103" spans="2:2">
      <c r="B44103" s="503"/>
    </row>
    <row r="44104" spans="2:2">
      <c r="B44104" s="503"/>
    </row>
    <row r="44105" spans="2:2">
      <c r="B44105" s="503"/>
    </row>
    <row r="44106" spans="2:2">
      <c r="B44106" s="503"/>
    </row>
    <row r="44107" spans="2:2">
      <c r="B44107" s="503"/>
    </row>
    <row r="44108" spans="2:2">
      <c r="B44108" s="503"/>
    </row>
    <row r="44109" spans="2:2">
      <c r="B44109" s="503"/>
    </row>
    <row r="44110" spans="2:2">
      <c r="B44110" s="503"/>
    </row>
    <row r="44111" spans="2:2">
      <c r="B44111" s="503"/>
    </row>
    <row r="44112" spans="2:2">
      <c r="B44112" s="503"/>
    </row>
    <row r="44113" spans="2:2">
      <c r="B44113" s="503"/>
    </row>
    <row r="44114" spans="2:2">
      <c r="B44114" s="503"/>
    </row>
    <row r="44115" spans="2:2">
      <c r="B44115" s="503"/>
    </row>
    <row r="44116" spans="2:2">
      <c r="B44116" s="503"/>
    </row>
    <row r="44117" spans="2:2">
      <c r="B44117" s="503"/>
    </row>
    <row r="44118" spans="2:2">
      <c r="B44118" s="503"/>
    </row>
    <row r="44119" spans="2:2">
      <c r="B44119" s="503"/>
    </row>
    <row r="44120" spans="2:2">
      <c r="B44120" s="503"/>
    </row>
    <row r="44121" spans="2:2">
      <c r="B44121" s="503"/>
    </row>
    <row r="44122" spans="2:2">
      <c r="B44122" s="503"/>
    </row>
    <row r="44123" spans="2:2">
      <c r="B44123" s="503"/>
    </row>
    <row r="44124" spans="2:2">
      <c r="B44124" s="503"/>
    </row>
    <row r="44125" spans="2:2">
      <c r="B44125" s="503"/>
    </row>
    <row r="44126" spans="2:2">
      <c r="B44126" s="503"/>
    </row>
    <row r="44127" spans="2:2">
      <c r="B44127" s="503"/>
    </row>
    <row r="44128" spans="2:2">
      <c r="B44128" s="503"/>
    </row>
    <row r="44129" spans="2:2">
      <c r="B44129" s="503"/>
    </row>
    <row r="44130" spans="2:2">
      <c r="B44130" s="503"/>
    </row>
    <row r="44131" spans="2:2">
      <c r="B44131" s="503"/>
    </row>
    <row r="44132" spans="2:2">
      <c r="B44132" s="503"/>
    </row>
    <row r="44133" spans="2:2">
      <c r="B44133" s="503"/>
    </row>
    <row r="44134" spans="2:2">
      <c r="B44134" s="503"/>
    </row>
    <row r="44135" spans="2:2">
      <c r="B44135" s="503"/>
    </row>
    <row r="44136" spans="2:2">
      <c r="B44136" s="503"/>
    </row>
    <row r="44137" spans="2:2">
      <c r="B44137" s="503"/>
    </row>
    <row r="44138" spans="2:2">
      <c r="B44138" s="503"/>
    </row>
    <row r="44139" spans="2:2">
      <c r="B44139" s="503"/>
    </row>
    <row r="44140" spans="2:2">
      <c r="B44140" s="503"/>
    </row>
    <row r="44141" spans="2:2">
      <c r="B44141" s="503"/>
    </row>
    <row r="44142" spans="2:2">
      <c r="B44142" s="503"/>
    </row>
    <row r="44143" spans="2:2">
      <c r="B44143" s="503"/>
    </row>
    <row r="44144" spans="2:2">
      <c r="B44144" s="503"/>
    </row>
    <row r="44145" spans="2:2">
      <c r="B44145" s="503"/>
    </row>
    <row r="44146" spans="2:2">
      <c r="B44146" s="503"/>
    </row>
    <row r="44147" spans="2:2">
      <c r="B44147" s="503"/>
    </row>
    <row r="44148" spans="2:2">
      <c r="B44148" s="503"/>
    </row>
    <row r="44149" spans="2:2">
      <c r="B44149" s="503"/>
    </row>
    <row r="44150" spans="2:2">
      <c r="B44150" s="503"/>
    </row>
    <row r="44151" spans="2:2">
      <c r="B44151" s="503"/>
    </row>
    <row r="44152" spans="2:2">
      <c r="B44152" s="503"/>
    </row>
    <row r="44153" spans="2:2">
      <c r="B44153" s="503"/>
    </row>
    <row r="44154" spans="2:2">
      <c r="B44154" s="503"/>
    </row>
    <row r="44155" spans="2:2">
      <c r="B44155" s="503"/>
    </row>
    <row r="44156" spans="2:2">
      <c r="B44156" s="503"/>
    </row>
    <row r="44157" spans="2:2">
      <c r="B44157" s="503"/>
    </row>
    <row r="44158" spans="2:2">
      <c r="B44158" s="503"/>
    </row>
    <row r="44159" spans="2:2">
      <c r="B44159" s="503"/>
    </row>
    <row r="44160" spans="2:2">
      <c r="B44160" s="503"/>
    </row>
    <row r="44161" spans="2:2">
      <c r="B44161" s="503"/>
    </row>
    <row r="44162" spans="2:2">
      <c r="B44162" s="503"/>
    </row>
    <row r="44163" spans="2:2">
      <c r="B44163" s="503"/>
    </row>
    <row r="44164" spans="2:2">
      <c r="B44164" s="503"/>
    </row>
    <row r="44165" spans="2:2">
      <c r="B44165" s="503"/>
    </row>
    <row r="44166" spans="2:2">
      <c r="B44166" s="503"/>
    </row>
    <row r="44167" spans="2:2">
      <c r="B44167" s="503"/>
    </row>
    <row r="44168" spans="2:2">
      <c r="B44168" s="503"/>
    </row>
    <row r="44169" spans="2:2">
      <c r="B44169" s="503"/>
    </row>
    <row r="44170" spans="2:2">
      <c r="B44170" s="503"/>
    </row>
    <row r="44171" spans="2:2">
      <c r="B44171" s="503"/>
    </row>
    <row r="44172" spans="2:2">
      <c r="B44172" s="503"/>
    </row>
    <row r="44173" spans="2:2">
      <c r="B44173" s="503"/>
    </row>
    <row r="44174" spans="2:2">
      <c r="B44174" s="503"/>
    </row>
    <row r="44175" spans="2:2">
      <c r="B44175" s="503"/>
    </row>
    <row r="44176" spans="2:2">
      <c r="B44176" s="503"/>
    </row>
    <row r="44177" spans="2:2">
      <c r="B44177" s="503"/>
    </row>
    <row r="44178" spans="2:2">
      <c r="B44178" s="503"/>
    </row>
    <row r="44179" spans="2:2">
      <c r="B44179" s="503"/>
    </row>
    <row r="44180" spans="2:2">
      <c r="B44180" s="503"/>
    </row>
    <row r="44181" spans="2:2">
      <c r="B44181" s="503"/>
    </row>
    <row r="44182" spans="2:2">
      <c r="B44182" s="503"/>
    </row>
    <row r="44183" spans="2:2">
      <c r="B44183" s="503"/>
    </row>
    <row r="44184" spans="2:2">
      <c r="B44184" s="503"/>
    </row>
    <row r="44185" spans="2:2">
      <c r="B44185" s="503"/>
    </row>
    <row r="44186" spans="2:2">
      <c r="B44186" s="503"/>
    </row>
    <row r="44187" spans="2:2">
      <c r="B44187" s="503"/>
    </row>
    <row r="44188" spans="2:2">
      <c r="B44188" s="503"/>
    </row>
    <row r="44189" spans="2:2">
      <c r="B44189" s="503"/>
    </row>
    <row r="44190" spans="2:2">
      <c r="B44190" s="503"/>
    </row>
    <row r="44191" spans="2:2">
      <c r="B44191" s="503"/>
    </row>
    <row r="44192" spans="2:2">
      <c r="B44192" s="503"/>
    </row>
    <row r="44193" spans="2:2">
      <c r="B44193" s="503"/>
    </row>
    <row r="44194" spans="2:2">
      <c r="B44194" s="503"/>
    </row>
    <row r="44195" spans="2:2">
      <c r="B44195" s="503"/>
    </row>
    <row r="44196" spans="2:2">
      <c r="B44196" s="503"/>
    </row>
    <row r="44197" spans="2:2">
      <c r="B44197" s="503"/>
    </row>
    <row r="44198" spans="2:2">
      <c r="B44198" s="503"/>
    </row>
    <row r="44199" spans="2:2">
      <c r="B44199" s="503"/>
    </row>
    <row r="44200" spans="2:2">
      <c r="B44200" s="503"/>
    </row>
    <row r="44201" spans="2:2">
      <c r="B44201" s="503"/>
    </row>
    <row r="44202" spans="2:2">
      <c r="B44202" s="503"/>
    </row>
    <row r="44203" spans="2:2">
      <c r="B44203" s="503"/>
    </row>
    <row r="44204" spans="2:2">
      <c r="B44204" s="503"/>
    </row>
    <row r="44205" spans="2:2">
      <c r="B44205" s="503"/>
    </row>
    <row r="44206" spans="2:2">
      <c r="B44206" s="503"/>
    </row>
    <row r="44207" spans="2:2">
      <c r="B44207" s="503"/>
    </row>
    <row r="44208" spans="2:2">
      <c r="B44208" s="503"/>
    </row>
    <row r="44209" spans="2:2">
      <c r="B44209" s="503"/>
    </row>
    <row r="44210" spans="2:2">
      <c r="B44210" s="503"/>
    </row>
    <row r="44211" spans="2:2">
      <c r="B44211" s="503"/>
    </row>
    <row r="44212" spans="2:2">
      <c r="B44212" s="503"/>
    </row>
    <row r="44213" spans="2:2">
      <c r="B44213" s="503"/>
    </row>
    <row r="44214" spans="2:2">
      <c r="B44214" s="503"/>
    </row>
    <row r="44215" spans="2:2">
      <c r="B44215" s="503"/>
    </row>
    <row r="44216" spans="2:2">
      <c r="B44216" s="503"/>
    </row>
    <row r="44217" spans="2:2">
      <c r="B44217" s="503"/>
    </row>
    <row r="44218" spans="2:2">
      <c r="B44218" s="503"/>
    </row>
    <row r="44219" spans="2:2">
      <c r="B44219" s="503"/>
    </row>
    <row r="44220" spans="2:2">
      <c r="B44220" s="503"/>
    </row>
    <row r="44221" spans="2:2">
      <c r="B44221" s="503"/>
    </row>
    <row r="44222" spans="2:2">
      <c r="B44222" s="503"/>
    </row>
    <row r="44223" spans="2:2">
      <c r="B44223" s="503"/>
    </row>
    <row r="44224" spans="2:2">
      <c r="B44224" s="503"/>
    </row>
    <row r="44225" spans="2:2">
      <c r="B44225" s="503"/>
    </row>
    <row r="44226" spans="2:2">
      <c r="B44226" s="503"/>
    </row>
    <row r="44227" spans="2:2">
      <c r="B44227" s="503"/>
    </row>
    <row r="44228" spans="2:2">
      <c r="B44228" s="503"/>
    </row>
    <row r="44229" spans="2:2">
      <c r="B44229" s="503"/>
    </row>
    <row r="44230" spans="2:2">
      <c r="B44230" s="503"/>
    </row>
    <row r="44231" spans="2:2">
      <c r="B44231" s="503"/>
    </row>
    <row r="44232" spans="2:2">
      <c r="B44232" s="503"/>
    </row>
    <row r="44233" spans="2:2">
      <c r="B44233" s="503"/>
    </row>
    <row r="44234" spans="2:2">
      <c r="B44234" s="503"/>
    </row>
    <row r="44235" spans="2:2">
      <c r="B44235" s="503"/>
    </row>
    <row r="44236" spans="2:2">
      <c r="B44236" s="503"/>
    </row>
    <row r="44237" spans="2:2">
      <c r="B44237" s="503"/>
    </row>
    <row r="44238" spans="2:2">
      <c r="B44238" s="503"/>
    </row>
    <row r="44239" spans="2:2">
      <c r="B44239" s="503"/>
    </row>
    <row r="44240" spans="2:2">
      <c r="B44240" s="503"/>
    </row>
    <row r="44241" spans="2:2">
      <c r="B44241" s="503"/>
    </row>
    <row r="44242" spans="2:2">
      <c r="B44242" s="503"/>
    </row>
    <row r="44243" spans="2:2">
      <c r="B44243" s="503"/>
    </row>
    <row r="44244" spans="2:2">
      <c r="B44244" s="503"/>
    </row>
    <row r="44245" spans="2:2">
      <c r="B44245" s="503"/>
    </row>
    <row r="44246" spans="2:2">
      <c r="B44246" s="503"/>
    </row>
    <row r="44247" spans="2:2">
      <c r="B44247" s="503"/>
    </row>
    <row r="44248" spans="2:2">
      <c r="B44248" s="503"/>
    </row>
    <row r="44249" spans="2:2">
      <c r="B44249" s="503"/>
    </row>
    <row r="44250" spans="2:2">
      <c r="B44250" s="503"/>
    </row>
    <row r="44251" spans="2:2">
      <c r="B44251" s="503"/>
    </row>
    <row r="44252" spans="2:2">
      <c r="B44252" s="503"/>
    </row>
    <row r="44253" spans="2:2">
      <c r="B44253" s="503"/>
    </row>
    <row r="44254" spans="2:2">
      <c r="B44254" s="503"/>
    </row>
    <row r="44255" spans="2:2">
      <c r="B44255" s="503"/>
    </row>
    <row r="44256" spans="2:2">
      <c r="B44256" s="503"/>
    </row>
    <row r="44257" spans="2:2">
      <c r="B44257" s="503"/>
    </row>
    <row r="44258" spans="2:2">
      <c r="B44258" s="503"/>
    </row>
    <row r="44259" spans="2:2">
      <c r="B44259" s="503"/>
    </row>
    <row r="44260" spans="2:2">
      <c r="B44260" s="503"/>
    </row>
    <row r="44261" spans="2:2">
      <c r="B44261" s="503"/>
    </row>
    <row r="44262" spans="2:2">
      <c r="B44262" s="503"/>
    </row>
    <row r="44263" spans="2:2">
      <c r="B44263" s="503"/>
    </row>
    <row r="44264" spans="2:2">
      <c r="B44264" s="503"/>
    </row>
    <row r="44265" spans="2:2">
      <c r="B44265" s="503"/>
    </row>
    <row r="44266" spans="2:2">
      <c r="B44266" s="503"/>
    </row>
    <row r="44267" spans="2:2">
      <c r="B44267" s="503"/>
    </row>
    <row r="44268" spans="2:2">
      <c r="B44268" s="503"/>
    </row>
    <row r="44269" spans="2:2">
      <c r="B44269" s="503"/>
    </row>
    <row r="44270" spans="2:2">
      <c r="B44270" s="503"/>
    </row>
    <row r="44271" spans="2:2">
      <c r="B44271" s="503"/>
    </row>
    <row r="44272" spans="2:2">
      <c r="B44272" s="503"/>
    </row>
    <row r="44273" spans="2:2">
      <c r="B44273" s="503"/>
    </row>
    <row r="44274" spans="2:2">
      <c r="B44274" s="503"/>
    </row>
    <row r="44275" spans="2:2">
      <c r="B44275" s="503"/>
    </row>
    <row r="44276" spans="2:2">
      <c r="B44276" s="503"/>
    </row>
    <row r="44277" spans="2:2">
      <c r="B44277" s="503"/>
    </row>
    <row r="44278" spans="2:2">
      <c r="B44278" s="503"/>
    </row>
    <row r="44279" spans="2:2">
      <c r="B44279" s="503"/>
    </row>
    <row r="44280" spans="2:2">
      <c r="B44280" s="503"/>
    </row>
    <row r="44281" spans="2:2">
      <c r="B44281" s="503"/>
    </row>
    <row r="44282" spans="2:2">
      <c r="B44282" s="503"/>
    </row>
    <row r="44283" spans="2:2">
      <c r="B44283" s="503"/>
    </row>
    <row r="44284" spans="2:2">
      <c r="B44284" s="503"/>
    </row>
    <row r="44285" spans="2:2">
      <c r="B44285" s="503"/>
    </row>
    <row r="44286" spans="2:2">
      <c r="B44286" s="503"/>
    </row>
    <row r="44287" spans="2:2">
      <c r="B44287" s="503"/>
    </row>
    <row r="44288" spans="2:2">
      <c r="B44288" s="503"/>
    </row>
    <row r="44289" spans="2:2">
      <c r="B44289" s="503"/>
    </row>
    <row r="44290" spans="2:2">
      <c r="B44290" s="503"/>
    </row>
    <row r="44291" spans="2:2">
      <c r="B44291" s="503"/>
    </row>
    <row r="44292" spans="2:2">
      <c r="B44292" s="503"/>
    </row>
    <row r="44293" spans="2:2">
      <c r="B44293" s="503"/>
    </row>
    <row r="44294" spans="2:2">
      <c r="B44294" s="503"/>
    </row>
    <row r="44295" spans="2:2">
      <c r="B44295" s="503"/>
    </row>
    <row r="44296" spans="2:2">
      <c r="B44296" s="503"/>
    </row>
    <row r="44297" spans="2:2">
      <c r="B44297" s="503"/>
    </row>
    <row r="44298" spans="2:2">
      <c r="B44298" s="503"/>
    </row>
    <row r="44299" spans="2:2">
      <c r="B44299" s="503"/>
    </row>
    <row r="44300" spans="2:2">
      <c r="B44300" s="503"/>
    </row>
    <row r="44301" spans="2:2">
      <c r="B44301" s="503"/>
    </row>
    <row r="44302" spans="2:2">
      <c r="B44302" s="503"/>
    </row>
    <row r="44303" spans="2:2">
      <c r="B44303" s="503"/>
    </row>
    <row r="44304" spans="2:2">
      <c r="B44304" s="503"/>
    </row>
    <row r="44305" spans="2:2">
      <c r="B44305" s="503"/>
    </row>
    <row r="44306" spans="2:2">
      <c r="B44306" s="503"/>
    </row>
    <row r="44307" spans="2:2">
      <c r="B44307" s="503"/>
    </row>
    <row r="44308" spans="2:2">
      <c r="B44308" s="503"/>
    </row>
    <row r="44309" spans="2:2">
      <c r="B44309" s="503"/>
    </row>
    <row r="44310" spans="2:2">
      <c r="B44310" s="503"/>
    </row>
    <row r="44311" spans="2:2">
      <c r="B44311" s="503"/>
    </row>
    <row r="44312" spans="2:2">
      <c r="B44312" s="503"/>
    </row>
    <row r="44313" spans="2:2">
      <c r="B44313" s="503"/>
    </row>
    <row r="44314" spans="2:2">
      <c r="B44314" s="503"/>
    </row>
    <row r="44315" spans="2:2">
      <c r="B44315" s="503"/>
    </row>
    <row r="44316" spans="2:2">
      <c r="B44316" s="503"/>
    </row>
    <row r="44317" spans="2:2">
      <c r="B44317" s="503"/>
    </row>
    <row r="44318" spans="2:2">
      <c r="B44318" s="503"/>
    </row>
    <row r="44319" spans="2:2">
      <c r="B44319" s="503"/>
    </row>
    <row r="44320" spans="2:2">
      <c r="B44320" s="503"/>
    </row>
    <row r="44321" spans="2:2">
      <c r="B44321" s="503"/>
    </row>
    <row r="44322" spans="2:2">
      <c r="B44322" s="503"/>
    </row>
    <row r="44323" spans="2:2">
      <c r="B44323" s="503"/>
    </row>
    <row r="44324" spans="2:2">
      <c r="B44324" s="503"/>
    </row>
    <row r="44325" spans="2:2">
      <c r="B44325" s="503"/>
    </row>
    <row r="44326" spans="2:2">
      <c r="B44326" s="503"/>
    </row>
    <row r="44327" spans="2:2">
      <c r="B44327" s="503"/>
    </row>
    <row r="44328" spans="2:2">
      <c r="B44328" s="503"/>
    </row>
    <row r="44329" spans="2:2">
      <c r="B44329" s="503"/>
    </row>
    <row r="44330" spans="2:2">
      <c r="B44330" s="503"/>
    </row>
    <row r="44331" spans="2:2">
      <c r="B44331" s="503"/>
    </row>
    <row r="44332" spans="2:2">
      <c r="B44332" s="503"/>
    </row>
    <row r="44333" spans="2:2">
      <c r="B44333" s="503"/>
    </row>
    <row r="44334" spans="2:2">
      <c r="B44334" s="503"/>
    </row>
    <row r="44335" spans="2:2">
      <c r="B44335" s="503"/>
    </row>
    <row r="44336" spans="2:2">
      <c r="B44336" s="503"/>
    </row>
    <row r="44337" spans="2:2">
      <c r="B44337" s="503"/>
    </row>
    <row r="44338" spans="2:2">
      <c r="B44338" s="503"/>
    </row>
    <row r="44339" spans="2:2">
      <c r="B44339" s="503"/>
    </row>
    <row r="44340" spans="2:2">
      <c r="B44340" s="503"/>
    </row>
    <row r="44341" spans="2:2">
      <c r="B44341" s="503"/>
    </row>
    <row r="44342" spans="2:2">
      <c r="B44342" s="503"/>
    </row>
    <row r="44343" spans="2:2">
      <c r="B44343" s="503"/>
    </row>
    <row r="44344" spans="2:2">
      <c r="B44344" s="503"/>
    </row>
    <row r="44345" spans="2:2">
      <c r="B44345" s="503"/>
    </row>
    <row r="44346" spans="2:2">
      <c r="B44346" s="503"/>
    </row>
    <row r="44347" spans="2:2">
      <c r="B44347" s="503"/>
    </row>
    <row r="44348" spans="2:2">
      <c r="B44348" s="503"/>
    </row>
    <row r="44349" spans="2:2">
      <c r="B44349" s="503"/>
    </row>
    <row r="44350" spans="2:2">
      <c r="B44350" s="503"/>
    </row>
    <row r="44351" spans="2:2">
      <c r="B44351" s="503"/>
    </row>
    <row r="44352" spans="2:2">
      <c r="B44352" s="503"/>
    </row>
    <row r="44353" spans="2:2">
      <c r="B44353" s="503"/>
    </row>
    <row r="44354" spans="2:2">
      <c r="B44354" s="503"/>
    </row>
    <row r="44355" spans="2:2">
      <c r="B44355" s="503"/>
    </row>
    <row r="44356" spans="2:2">
      <c r="B44356" s="503"/>
    </row>
    <row r="44357" spans="2:2">
      <c r="B44357" s="503"/>
    </row>
    <row r="44358" spans="2:2">
      <c r="B44358" s="503"/>
    </row>
    <row r="44359" spans="2:2">
      <c r="B44359" s="503"/>
    </row>
    <row r="44360" spans="2:2">
      <c r="B44360" s="503"/>
    </row>
    <row r="44361" spans="2:2">
      <c r="B44361" s="503"/>
    </row>
    <row r="44362" spans="2:2">
      <c r="B44362" s="503"/>
    </row>
    <row r="44363" spans="2:2">
      <c r="B44363" s="503"/>
    </row>
    <row r="44364" spans="2:2">
      <c r="B44364" s="503"/>
    </row>
    <row r="44365" spans="2:2">
      <c r="B44365" s="503"/>
    </row>
    <row r="44366" spans="2:2">
      <c r="B44366" s="503"/>
    </row>
    <row r="44367" spans="2:2">
      <c r="B44367" s="503"/>
    </row>
    <row r="44368" spans="2:2">
      <c r="B44368" s="503"/>
    </row>
    <row r="44369" spans="2:2">
      <c r="B44369" s="503"/>
    </row>
    <row r="44370" spans="2:2">
      <c r="B44370" s="503"/>
    </row>
    <row r="44371" spans="2:2">
      <c r="B44371" s="503"/>
    </row>
    <row r="44372" spans="2:2">
      <c r="B44372" s="503"/>
    </row>
    <row r="44373" spans="2:2">
      <c r="B44373" s="503"/>
    </row>
    <row r="44374" spans="2:2">
      <c r="B44374" s="503"/>
    </row>
    <row r="44375" spans="2:2">
      <c r="B44375" s="503"/>
    </row>
    <row r="44376" spans="2:2">
      <c r="B44376" s="503"/>
    </row>
    <row r="44377" spans="2:2">
      <c r="B44377" s="503"/>
    </row>
    <row r="44378" spans="2:2">
      <c r="B44378" s="503"/>
    </row>
    <row r="44379" spans="2:2">
      <c r="B44379" s="503"/>
    </row>
    <row r="44380" spans="2:2">
      <c r="B44380" s="503"/>
    </row>
    <row r="44381" spans="2:2">
      <c r="B44381" s="503"/>
    </row>
    <row r="44382" spans="2:2">
      <c r="B44382" s="503"/>
    </row>
    <row r="44383" spans="2:2">
      <c r="B44383" s="503"/>
    </row>
    <row r="44384" spans="2:2">
      <c r="B44384" s="503"/>
    </row>
    <row r="44385" spans="2:2">
      <c r="B44385" s="503"/>
    </row>
    <row r="44386" spans="2:2">
      <c r="B44386" s="503"/>
    </row>
    <row r="44387" spans="2:2">
      <c r="B44387" s="503"/>
    </row>
    <row r="44388" spans="2:2">
      <c r="B44388" s="503"/>
    </row>
    <row r="44389" spans="2:2">
      <c r="B44389" s="503"/>
    </row>
    <row r="44390" spans="2:2">
      <c r="B44390" s="503"/>
    </row>
    <row r="44391" spans="2:2">
      <c r="B44391" s="503"/>
    </row>
    <row r="44392" spans="2:2">
      <c r="B44392" s="503"/>
    </row>
    <row r="44393" spans="2:2">
      <c r="B44393" s="503"/>
    </row>
    <row r="44394" spans="2:2">
      <c r="B44394" s="503"/>
    </row>
    <row r="44395" spans="2:2">
      <c r="B44395" s="503"/>
    </row>
    <row r="44396" spans="2:2">
      <c r="B44396" s="503"/>
    </row>
    <row r="44397" spans="2:2">
      <c r="B44397" s="503"/>
    </row>
    <row r="44398" spans="2:2">
      <c r="B44398" s="503"/>
    </row>
    <row r="44399" spans="2:2">
      <c r="B44399" s="503"/>
    </row>
    <row r="44400" spans="2:2">
      <c r="B44400" s="503"/>
    </row>
    <row r="44401" spans="2:2">
      <c r="B44401" s="503"/>
    </row>
    <row r="44402" spans="2:2">
      <c r="B44402" s="503"/>
    </row>
    <row r="44403" spans="2:2">
      <c r="B44403" s="503"/>
    </row>
    <row r="44404" spans="2:2">
      <c r="B44404" s="503"/>
    </row>
    <row r="44405" spans="2:2">
      <c r="B44405" s="503"/>
    </row>
    <row r="44406" spans="2:2">
      <c r="B44406" s="503"/>
    </row>
    <row r="44407" spans="2:2">
      <c r="B44407" s="503"/>
    </row>
    <row r="44408" spans="2:2">
      <c r="B44408" s="503"/>
    </row>
    <row r="44409" spans="2:2">
      <c r="B44409" s="503"/>
    </row>
    <row r="44410" spans="2:2">
      <c r="B44410" s="503"/>
    </row>
    <row r="44411" spans="2:2">
      <c r="B44411" s="503"/>
    </row>
    <row r="44412" spans="2:2">
      <c r="B44412" s="503"/>
    </row>
    <row r="44413" spans="2:2">
      <c r="B44413" s="503"/>
    </row>
    <row r="44414" spans="2:2">
      <c r="B44414" s="503"/>
    </row>
    <row r="44415" spans="2:2">
      <c r="B44415" s="503"/>
    </row>
    <row r="44416" spans="2:2">
      <c r="B44416" s="503"/>
    </row>
    <row r="44417" spans="2:2">
      <c r="B44417" s="503"/>
    </row>
    <row r="44418" spans="2:2">
      <c r="B44418" s="503"/>
    </row>
    <row r="44419" spans="2:2">
      <c r="B44419" s="503"/>
    </row>
    <row r="44420" spans="2:2">
      <c r="B44420" s="503"/>
    </row>
    <row r="44421" spans="2:2">
      <c r="B44421" s="503"/>
    </row>
    <row r="44422" spans="2:2">
      <c r="B44422" s="503"/>
    </row>
    <row r="44423" spans="2:2">
      <c r="B44423" s="503"/>
    </row>
    <row r="44424" spans="2:2">
      <c r="B44424" s="503"/>
    </row>
    <row r="44425" spans="2:2">
      <c r="B44425" s="503"/>
    </row>
    <row r="44426" spans="2:2">
      <c r="B44426" s="503"/>
    </row>
    <row r="44427" spans="2:2">
      <c r="B44427" s="503"/>
    </row>
    <row r="44428" spans="2:2">
      <c r="B44428" s="503"/>
    </row>
    <row r="44429" spans="2:2">
      <c r="B44429" s="503"/>
    </row>
    <row r="44430" spans="2:2">
      <c r="B44430" s="503"/>
    </row>
    <row r="44431" spans="2:2">
      <c r="B44431" s="503"/>
    </row>
    <row r="44432" spans="2:2">
      <c r="B44432" s="503"/>
    </row>
    <row r="44433" spans="2:2">
      <c r="B44433" s="503"/>
    </row>
    <row r="44434" spans="2:2">
      <c r="B44434" s="503"/>
    </row>
    <row r="44435" spans="2:2">
      <c r="B44435" s="503"/>
    </row>
    <row r="44436" spans="2:2">
      <c r="B44436" s="503"/>
    </row>
    <row r="44437" spans="2:2">
      <c r="B44437" s="503"/>
    </row>
    <row r="44438" spans="2:2">
      <c r="B44438" s="503"/>
    </row>
    <row r="44439" spans="2:2">
      <c r="B44439" s="503"/>
    </row>
    <row r="44440" spans="2:2">
      <c r="B44440" s="503"/>
    </row>
    <row r="44441" spans="2:2">
      <c r="B44441" s="503"/>
    </row>
    <row r="44442" spans="2:2">
      <c r="B44442" s="503"/>
    </row>
    <row r="44443" spans="2:2">
      <c r="B44443" s="503"/>
    </row>
    <row r="44444" spans="2:2">
      <c r="B44444" s="503"/>
    </row>
    <row r="44445" spans="2:2">
      <c r="B44445" s="503"/>
    </row>
    <row r="44446" spans="2:2">
      <c r="B44446" s="503"/>
    </row>
    <row r="44447" spans="2:2">
      <c r="B44447" s="503"/>
    </row>
    <row r="44448" spans="2:2">
      <c r="B44448" s="503"/>
    </row>
    <row r="44449" spans="2:2">
      <c r="B44449" s="503"/>
    </row>
    <row r="44450" spans="2:2">
      <c r="B44450" s="503"/>
    </row>
    <row r="44451" spans="2:2">
      <c r="B44451" s="503"/>
    </row>
    <row r="44452" spans="2:2">
      <c r="B44452" s="503"/>
    </row>
    <row r="44453" spans="2:2">
      <c r="B44453" s="503"/>
    </row>
    <row r="44454" spans="2:2">
      <c r="B44454" s="503"/>
    </row>
    <row r="44455" spans="2:2">
      <c r="B44455" s="503"/>
    </row>
    <row r="44456" spans="2:2">
      <c r="B44456" s="503"/>
    </row>
    <row r="44457" spans="2:2">
      <c r="B44457" s="503"/>
    </row>
    <row r="44458" spans="2:2">
      <c r="B44458" s="503"/>
    </row>
    <row r="44459" spans="2:2">
      <c r="B44459" s="503"/>
    </row>
    <row r="44460" spans="2:2">
      <c r="B44460" s="503"/>
    </row>
    <row r="44461" spans="2:2">
      <c r="B44461" s="503"/>
    </row>
    <row r="44462" spans="2:2">
      <c r="B44462" s="503"/>
    </row>
    <row r="44463" spans="2:2">
      <c r="B44463" s="503"/>
    </row>
    <row r="44464" spans="2:2">
      <c r="B44464" s="503"/>
    </row>
    <row r="44465" spans="2:2">
      <c r="B44465" s="503"/>
    </row>
    <row r="44466" spans="2:2">
      <c r="B44466" s="503"/>
    </row>
    <row r="44467" spans="2:2">
      <c r="B44467" s="503"/>
    </row>
    <row r="44468" spans="2:2">
      <c r="B44468" s="503"/>
    </row>
    <row r="44469" spans="2:2">
      <c r="B44469" s="503"/>
    </row>
    <row r="44470" spans="2:2">
      <c r="B44470" s="503"/>
    </row>
    <row r="44471" spans="2:2">
      <c r="B44471" s="503"/>
    </row>
    <row r="44472" spans="2:2">
      <c r="B44472" s="503"/>
    </row>
    <row r="44473" spans="2:2">
      <c r="B44473" s="503"/>
    </row>
    <row r="44474" spans="2:2">
      <c r="B44474" s="503"/>
    </row>
    <row r="44475" spans="2:2">
      <c r="B44475" s="503"/>
    </row>
    <row r="44476" spans="2:2">
      <c r="B44476" s="503"/>
    </row>
    <row r="44477" spans="2:2">
      <c r="B44477" s="503"/>
    </row>
    <row r="44478" spans="2:2">
      <c r="B44478" s="503"/>
    </row>
    <row r="44479" spans="2:2">
      <c r="B44479" s="503"/>
    </row>
    <row r="44480" spans="2:2">
      <c r="B44480" s="503"/>
    </row>
    <row r="44481" spans="2:2">
      <c r="B44481" s="503"/>
    </row>
    <row r="44482" spans="2:2">
      <c r="B44482" s="503"/>
    </row>
    <row r="44483" spans="2:2">
      <c r="B44483" s="503"/>
    </row>
    <row r="44484" spans="2:2">
      <c r="B44484" s="503"/>
    </row>
    <row r="44485" spans="2:2">
      <c r="B44485" s="503"/>
    </row>
    <row r="44486" spans="2:2">
      <c r="B44486" s="503"/>
    </row>
    <row r="44487" spans="2:2">
      <c r="B44487" s="503"/>
    </row>
    <row r="44488" spans="2:2">
      <c r="B44488" s="503"/>
    </row>
    <row r="44489" spans="2:2">
      <c r="B44489" s="503"/>
    </row>
    <row r="44490" spans="2:2">
      <c r="B44490" s="503"/>
    </row>
    <row r="44491" spans="2:2">
      <c r="B44491" s="503"/>
    </row>
    <row r="44492" spans="2:2">
      <c r="B44492" s="503"/>
    </row>
    <row r="44493" spans="2:2">
      <c r="B44493" s="503"/>
    </row>
    <row r="44494" spans="2:2">
      <c r="B44494" s="503"/>
    </row>
    <row r="44495" spans="2:2">
      <c r="B44495" s="503"/>
    </row>
    <row r="44496" spans="2:2">
      <c r="B44496" s="503"/>
    </row>
    <row r="44497" spans="2:2">
      <c r="B44497" s="503"/>
    </row>
    <row r="44498" spans="2:2">
      <c r="B44498" s="503"/>
    </row>
    <row r="44499" spans="2:2">
      <c r="B44499" s="503"/>
    </row>
    <row r="44500" spans="2:2">
      <c r="B44500" s="503"/>
    </row>
    <row r="44501" spans="2:2">
      <c r="B44501" s="503"/>
    </row>
    <row r="44502" spans="2:2">
      <c r="B44502" s="503"/>
    </row>
    <row r="44503" spans="2:2">
      <c r="B44503" s="503"/>
    </row>
    <row r="44504" spans="2:2">
      <c r="B44504" s="503"/>
    </row>
    <row r="44505" spans="2:2">
      <c r="B44505" s="503"/>
    </row>
    <row r="44506" spans="2:2">
      <c r="B44506" s="503"/>
    </row>
    <row r="44507" spans="2:2">
      <c r="B44507" s="503"/>
    </row>
    <row r="44508" spans="2:2">
      <c r="B44508" s="503"/>
    </row>
    <row r="44509" spans="2:2">
      <c r="B44509" s="503"/>
    </row>
    <row r="44510" spans="2:2">
      <c r="B44510" s="503"/>
    </row>
    <row r="44511" spans="2:2">
      <c r="B44511" s="503"/>
    </row>
    <row r="44512" spans="2:2">
      <c r="B44512" s="503"/>
    </row>
    <row r="44513" spans="2:2">
      <c r="B44513" s="503"/>
    </row>
    <row r="44514" spans="2:2">
      <c r="B44514" s="503"/>
    </row>
    <row r="44515" spans="2:2">
      <c r="B44515" s="503"/>
    </row>
    <row r="44516" spans="2:2">
      <c r="B44516" s="503"/>
    </row>
    <row r="44517" spans="2:2">
      <c r="B44517" s="503"/>
    </row>
    <row r="44518" spans="2:2">
      <c r="B44518" s="503"/>
    </row>
    <row r="44519" spans="2:2">
      <c r="B44519" s="503"/>
    </row>
    <row r="44520" spans="2:2">
      <c r="B44520" s="503"/>
    </row>
    <row r="44521" spans="2:2">
      <c r="B44521" s="503"/>
    </row>
    <row r="44522" spans="2:2">
      <c r="B44522" s="503"/>
    </row>
    <row r="44523" spans="2:2">
      <c r="B44523" s="503"/>
    </row>
    <row r="44524" spans="2:2">
      <c r="B44524" s="503"/>
    </row>
    <row r="44525" spans="2:2">
      <c r="B44525" s="503"/>
    </row>
    <row r="44526" spans="2:2">
      <c r="B44526" s="503"/>
    </row>
    <row r="44527" spans="2:2">
      <c r="B44527" s="503"/>
    </row>
    <row r="44528" spans="2:2">
      <c r="B44528" s="503"/>
    </row>
    <row r="44529" spans="2:2">
      <c r="B44529" s="503"/>
    </row>
    <row r="44530" spans="2:2">
      <c r="B44530" s="503"/>
    </row>
    <row r="44531" spans="2:2">
      <c r="B44531" s="503"/>
    </row>
    <row r="44532" spans="2:2">
      <c r="B44532" s="503"/>
    </row>
    <row r="44533" spans="2:2">
      <c r="B44533" s="503"/>
    </row>
    <row r="44534" spans="2:2">
      <c r="B44534" s="503"/>
    </row>
    <row r="44535" spans="2:2">
      <c r="B44535" s="503"/>
    </row>
    <row r="44536" spans="2:2">
      <c r="B44536" s="503"/>
    </row>
    <row r="44537" spans="2:2">
      <c r="B44537" s="503"/>
    </row>
    <row r="44538" spans="2:2">
      <c r="B44538" s="503"/>
    </row>
    <row r="44539" spans="2:2">
      <c r="B44539" s="503"/>
    </row>
    <row r="44540" spans="2:2">
      <c r="B44540" s="503"/>
    </row>
    <row r="44541" spans="2:2">
      <c r="B44541" s="503"/>
    </row>
    <row r="44542" spans="2:2">
      <c r="B44542" s="503"/>
    </row>
    <row r="44543" spans="2:2">
      <c r="B44543" s="503"/>
    </row>
    <row r="44544" spans="2:2">
      <c r="B44544" s="503"/>
    </row>
    <row r="44545" spans="2:2">
      <c r="B44545" s="503"/>
    </row>
    <row r="44546" spans="2:2">
      <c r="B44546" s="503"/>
    </row>
    <row r="44547" spans="2:2">
      <c r="B44547" s="503"/>
    </row>
    <row r="44548" spans="2:2">
      <c r="B44548" s="503"/>
    </row>
    <row r="44549" spans="2:2">
      <c r="B44549" s="503"/>
    </row>
    <row r="44550" spans="2:2">
      <c r="B44550" s="503"/>
    </row>
    <row r="44551" spans="2:2">
      <c r="B44551" s="503"/>
    </row>
    <row r="44552" spans="2:2">
      <c r="B44552" s="503"/>
    </row>
    <row r="44553" spans="2:2">
      <c r="B44553" s="503"/>
    </row>
    <row r="44554" spans="2:2">
      <c r="B44554" s="503"/>
    </row>
    <row r="44555" spans="2:2">
      <c r="B44555" s="503"/>
    </row>
    <row r="44556" spans="2:2">
      <c r="B44556" s="503"/>
    </row>
    <row r="44557" spans="2:2">
      <c r="B44557" s="503"/>
    </row>
    <row r="44558" spans="2:2">
      <c r="B44558" s="503"/>
    </row>
    <row r="44559" spans="2:2">
      <c r="B44559" s="503"/>
    </row>
    <row r="44560" spans="2:2">
      <c r="B44560" s="503"/>
    </row>
    <row r="44561" spans="2:2">
      <c r="B44561" s="503"/>
    </row>
    <row r="44562" spans="2:2">
      <c r="B44562" s="503"/>
    </row>
    <row r="44563" spans="2:2">
      <c r="B44563" s="503"/>
    </row>
    <row r="44564" spans="2:2">
      <c r="B44564" s="503"/>
    </row>
    <row r="44565" spans="2:2">
      <c r="B44565" s="503"/>
    </row>
    <row r="44566" spans="2:2">
      <c r="B44566" s="503"/>
    </row>
    <row r="44567" spans="2:2">
      <c r="B44567" s="503"/>
    </row>
    <row r="44568" spans="2:2">
      <c r="B44568" s="503"/>
    </row>
    <row r="44569" spans="2:2">
      <c r="B44569" s="503"/>
    </row>
    <row r="44570" spans="2:2">
      <c r="B44570" s="503"/>
    </row>
    <row r="44571" spans="2:2">
      <c r="B44571" s="503"/>
    </row>
    <row r="44572" spans="2:2">
      <c r="B44572" s="503"/>
    </row>
    <row r="44573" spans="2:2">
      <c r="B44573" s="503"/>
    </row>
    <row r="44574" spans="2:2">
      <c r="B44574" s="503"/>
    </row>
    <row r="44575" spans="2:2">
      <c r="B44575" s="503"/>
    </row>
    <row r="44576" spans="2:2">
      <c r="B44576" s="503"/>
    </row>
    <row r="44577" spans="2:2">
      <c r="B44577" s="503"/>
    </row>
    <row r="44578" spans="2:2">
      <c r="B44578" s="503"/>
    </row>
    <row r="44579" spans="2:2">
      <c r="B44579" s="503"/>
    </row>
    <row r="44580" spans="2:2">
      <c r="B44580" s="503"/>
    </row>
    <row r="44581" spans="2:2">
      <c r="B44581" s="503"/>
    </row>
    <row r="44582" spans="2:2">
      <c r="B44582" s="503"/>
    </row>
    <row r="44583" spans="2:2">
      <c r="B44583" s="503"/>
    </row>
    <row r="44584" spans="2:2">
      <c r="B44584" s="503"/>
    </row>
    <row r="44585" spans="2:2">
      <c r="B44585" s="503"/>
    </row>
    <row r="44586" spans="2:2">
      <c r="B44586" s="503"/>
    </row>
    <row r="44587" spans="2:2">
      <c r="B44587" s="503"/>
    </row>
    <row r="44588" spans="2:2">
      <c r="B44588" s="503"/>
    </row>
    <row r="44589" spans="2:2">
      <c r="B44589" s="503"/>
    </row>
    <row r="44590" spans="2:2">
      <c r="B44590" s="503"/>
    </row>
    <row r="44591" spans="2:2">
      <c r="B44591" s="503"/>
    </row>
    <row r="44592" spans="2:2">
      <c r="B44592" s="503"/>
    </row>
    <row r="44593" spans="2:2">
      <c r="B44593" s="503"/>
    </row>
    <row r="44594" spans="2:2">
      <c r="B44594" s="503"/>
    </row>
    <row r="44595" spans="2:2">
      <c r="B44595" s="503"/>
    </row>
    <row r="44596" spans="2:2">
      <c r="B44596" s="503"/>
    </row>
    <row r="44597" spans="2:2">
      <c r="B44597" s="503"/>
    </row>
    <row r="44598" spans="2:2">
      <c r="B44598" s="503"/>
    </row>
    <row r="44599" spans="2:2">
      <c r="B44599" s="503"/>
    </row>
    <row r="44600" spans="2:2">
      <c r="B44600" s="503"/>
    </row>
    <row r="44601" spans="2:2">
      <c r="B44601" s="503"/>
    </row>
    <row r="44602" spans="2:2">
      <c r="B44602" s="503"/>
    </row>
    <row r="44603" spans="2:2">
      <c r="B44603" s="503"/>
    </row>
    <row r="44604" spans="2:2">
      <c r="B44604" s="503"/>
    </row>
    <row r="44605" spans="2:2">
      <c r="B44605" s="503"/>
    </row>
    <row r="44606" spans="2:2">
      <c r="B44606" s="503"/>
    </row>
    <row r="44607" spans="2:2">
      <c r="B44607" s="503"/>
    </row>
    <row r="44608" spans="2:2">
      <c r="B44608" s="503"/>
    </row>
    <row r="44609" spans="2:2">
      <c r="B44609" s="503"/>
    </row>
    <row r="44610" spans="2:2">
      <c r="B44610" s="503"/>
    </row>
    <row r="44611" spans="2:2">
      <c r="B44611" s="503"/>
    </row>
    <row r="44612" spans="2:2">
      <c r="B44612" s="503"/>
    </row>
    <row r="44613" spans="2:2">
      <c r="B44613" s="503"/>
    </row>
    <row r="44614" spans="2:2">
      <c r="B44614" s="503"/>
    </row>
    <row r="44615" spans="2:2">
      <c r="B44615" s="503"/>
    </row>
    <row r="44616" spans="2:2">
      <c r="B44616" s="503"/>
    </row>
    <row r="44617" spans="2:2">
      <c r="B44617" s="503"/>
    </row>
    <row r="44618" spans="2:2">
      <c r="B44618" s="503"/>
    </row>
    <row r="44619" spans="2:2">
      <c r="B44619" s="503"/>
    </row>
    <row r="44620" spans="2:2">
      <c r="B44620" s="503"/>
    </row>
    <row r="44621" spans="2:2">
      <c r="B44621" s="503"/>
    </row>
    <row r="44622" spans="2:2">
      <c r="B44622" s="503"/>
    </row>
    <row r="44623" spans="2:2">
      <c r="B44623" s="503"/>
    </row>
    <row r="44624" spans="2:2">
      <c r="B44624" s="503"/>
    </row>
    <row r="44625" spans="2:2">
      <c r="B44625" s="503"/>
    </row>
    <row r="44626" spans="2:2">
      <c r="B44626" s="503"/>
    </row>
    <row r="44627" spans="2:2">
      <c r="B44627" s="503"/>
    </row>
    <row r="44628" spans="2:2">
      <c r="B44628" s="503"/>
    </row>
    <row r="44629" spans="2:2">
      <c r="B44629" s="503"/>
    </row>
    <row r="44630" spans="2:2">
      <c r="B44630" s="503"/>
    </row>
    <row r="44631" spans="2:2">
      <c r="B44631" s="503"/>
    </row>
    <row r="44632" spans="2:2">
      <c r="B44632" s="503"/>
    </row>
    <row r="44633" spans="2:2">
      <c r="B44633" s="503"/>
    </row>
    <row r="44634" spans="2:2">
      <c r="B44634" s="503"/>
    </row>
    <row r="44635" spans="2:2">
      <c r="B44635" s="503"/>
    </row>
    <row r="44636" spans="2:2">
      <c r="B44636" s="503"/>
    </row>
    <row r="44637" spans="2:2">
      <c r="B44637" s="503"/>
    </row>
    <row r="44638" spans="2:2">
      <c r="B44638" s="503"/>
    </row>
    <row r="44639" spans="2:2">
      <c r="B44639" s="503"/>
    </row>
    <row r="44640" spans="2:2">
      <c r="B44640" s="503"/>
    </row>
    <row r="44641" spans="2:2">
      <c r="B44641" s="503"/>
    </row>
    <row r="44642" spans="2:2">
      <c r="B44642" s="503"/>
    </row>
    <row r="44643" spans="2:2">
      <c r="B44643" s="503"/>
    </row>
    <row r="44644" spans="2:2">
      <c r="B44644" s="503"/>
    </row>
    <row r="44645" spans="2:2">
      <c r="B44645" s="503"/>
    </row>
    <row r="44646" spans="2:2">
      <c r="B44646" s="503"/>
    </row>
    <row r="44647" spans="2:2">
      <c r="B44647" s="503"/>
    </row>
    <row r="44648" spans="2:2">
      <c r="B44648" s="503"/>
    </row>
    <row r="44649" spans="2:2">
      <c r="B44649" s="503"/>
    </row>
    <row r="44650" spans="2:2">
      <c r="B44650" s="503"/>
    </row>
    <row r="44651" spans="2:2">
      <c r="B44651" s="503"/>
    </row>
    <row r="44652" spans="2:2">
      <c r="B44652" s="503"/>
    </row>
    <row r="44653" spans="2:2">
      <c r="B44653" s="503"/>
    </row>
    <row r="44654" spans="2:2">
      <c r="B44654" s="503"/>
    </row>
    <row r="44655" spans="2:2">
      <c r="B44655" s="503"/>
    </row>
    <row r="44656" spans="2:2">
      <c r="B44656" s="503"/>
    </row>
    <row r="44657" spans="2:2">
      <c r="B44657" s="503"/>
    </row>
    <row r="44658" spans="2:2">
      <c r="B44658" s="503"/>
    </row>
    <row r="44659" spans="2:2">
      <c r="B44659" s="503"/>
    </row>
    <row r="44660" spans="2:2">
      <c r="B44660" s="503"/>
    </row>
    <row r="44661" spans="2:2">
      <c r="B44661" s="503"/>
    </row>
    <row r="44662" spans="2:2">
      <c r="B44662" s="503"/>
    </row>
    <row r="44663" spans="2:2">
      <c r="B44663" s="503"/>
    </row>
    <row r="44664" spans="2:2">
      <c r="B44664" s="503"/>
    </row>
    <row r="44665" spans="2:2">
      <c r="B44665" s="503"/>
    </row>
    <row r="44666" spans="2:2">
      <c r="B44666" s="503"/>
    </row>
    <row r="44667" spans="2:2">
      <c r="B44667" s="503"/>
    </row>
    <row r="44668" spans="2:2">
      <c r="B44668" s="503"/>
    </row>
    <row r="44669" spans="2:2">
      <c r="B44669" s="503"/>
    </row>
    <row r="44670" spans="2:2">
      <c r="B44670" s="503"/>
    </row>
    <row r="44671" spans="2:2">
      <c r="B44671" s="503"/>
    </row>
    <row r="44672" spans="2:2">
      <c r="B44672" s="503"/>
    </row>
    <row r="44673" spans="2:2">
      <c r="B44673" s="503"/>
    </row>
    <row r="44674" spans="2:2">
      <c r="B44674" s="503"/>
    </row>
    <row r="44675" spans="2:2">
      <c r="B44675" s="503"/>
    </row>
    <row r="44676" spans="2:2">
      <c r="B44676" s="503"/>
    </row>
    <row r="44677" spans="2:2">
      <c r="B44677" s="503"/>
    </row>
    <row r="44678" spans="2:2">
      <c r="B44678" s="503"/>
    </row>
    <row r="44679" spans="2:2">
      <c r="B44679" s="503"/>
    </row>
    <row r="44680" spans="2:2">
      <c r="B44680" s="503"/>
    </row>
    <row r="44681" spans="2:2">
      <c r="B44681" s="503"/>
    </row>
    <row r="44682" spans="2:2">
      <c r="B44682" s="503"/>
    </row>
    <row r="44683" spans="2:2">
      <c r="B44683" s="503"/>
    </row>
    <row r="44684" spans="2:2">
      <c r="B44684" s="503"/>
    </row>
    <row r="44685" spans="2:2">
      <c r="B44685" s="503"/>
    </row>
    <row r="44686" spans="2:2">
      <c r="B44686" s="503"/>
    </row>
    <row r="44687" spans="2:2">
      <c r="B44687" s="503"/>
    </row>
    <row r="44688" spans="2:2">
      <c r="B44688" s="503"/>
    </row>
    <row r="44689" spans="2:2">
      <c r="B44689" s="503"/>
    </row>
    <row r="44690" spans="2:2">
      <c r="B44690" s="503"/>
    </row>
    <row r="44691" spans="2:2">
      <c r="B44691" s="503"/>
    </row>
    <row r="44692" spans="2:2">
      <c r="B44692" s="503"/>
    </row>
    <row r="44693" spans="2:2">
      <c r="B44693" s="503"/>
    </row>
    <row r="44694" spans="2:2">
      <c r="B44694" s="503"/>
    </row>
    <row r="44695" spans="2:2">
      <c r="B44695" s="503"/>
    </row>
    <row r="44696" spans="2:2">
      <c r="B44696" s="503"/>
    </row>
    <row r="44697" spans="2:2">
      <c r="B44697" s="503"/>
    </row>
    <row r="44698" spans="2:2">
      <c r="B44698" s="503"/>
    </row>
    <row r="44699" spans="2:2">
      <c r="B44699" s="503"/>
    </row>
    <row r="44700" spans="2:2">
      <c r="B44700" s="503"/>
    </row>
    <row r="44701" spans="2:2">
      <c r="B44701" s="503"/>
    </row>
    <row r="44702" spans="2:2">
      <c r="B44702" s="503"/>
    </row>
    <row r="44703" spans="2:2">
      <c r="B44703" s="503"/>
    </row>
    <row r="44704" spans="2:2">
      <c r="B44704" s="503"/>
    </row>
    <row r="44705" spans="2:2">
      <c r="B44705" s="503"/>
    </row>
    <row r="44706" spans="2:2">
      <c r="B44706" s="503"/>
    </row>
    <row r="44707" spans="2:2">
      <c r="B44707" s="503"/>
    </row>
    <row r="44708" spans="2:2">
      <c r="B44708" s="503"/>
    </row>
    <row r="44709" spans="2:2">
      <c r="B44709" s="503"/>
    </row>
    <row r="44710" spans="2:2">
      <c r="B44710" s="503"/>
    </row>
    <row r="44711" spans="2:2">
      <c r="B44711" s="503"/>
    </row>
    <row r="44712" spans="2:2">
      <c r="B44712" s="503"/>
    </row>
    <row r="44713" spans="2:2">
      <c r="B44713" s="503"/>
    </row>
    <row r="44714" spans="2:2">
      <c r="B44714" s="503"/>
    </row>
    <row r="44715" spans="2:2">
      <c r="B44715" s="503"/>
    </row>
    <row r="44716" spans="2:2">
      <c r="B44716" s="503"/>
    </row>
    <row r="44717" spans="2:2">
      <c r="B44717" s="503"/>
    </row>
    <row r="44718" spans="2:2">
      <c r="B44718" s="503"/>
    </row>
    <row r="44719" spans="2:2">
      <c r="B44719" s="503"/>
    </row>
    <row r="44720" spans="2:2">
      <c r="B44720" s="503"/>
    </row>
    <row r="44721" spans="2:2">
      <c r="B44721" s="503"/>
    </row>
    <row r="44722" spans="2:2">
      <c r="B44722" s="503"/>
    </row>
    <row r="44723" spans="2:2">
      <c r="B44723" s="503"/>
    </row>
    <row r="44724" spans="2:2">
      <c r="B44724" s="503"/>
    </row>
    <row r="44725" spans="2:2">
      <c r="B44725" s="503"/>
    </row>
    <row r="44726" spans="2:2">
      <c r="B44726" s="503"/>
    </row>
    <row r="44727" spans="2:2">
      <c r="B44727" s="503"/>
    </row>
    <row r="44728" spans="2:2">
      <c r="B44728" s="503"/>
    </row>
    <row r="44729" spans="2:2">
      <c r="B44729" s="503"/>
    </row>
    <row r="44730" spans="2:2">
      <c r="B44730" s="503"/>
    </row>
    <row r="44731" spans="2:2">
      <c r="B44731" s="503"/>
    </row>
    <row r="44732" spans="2:2">
      <c r="B44732" s="503"/>
    </row>
    <row r="44733" spans="2:2">
      <c r="B44733" s="503"/>
    </row>
    <row r="44734" spans="2:2">
      <c r="B44734" s="503"/>
    </row>
    <row r="44735" spans="2:2">
      <c r="B44735" s="503"/>
    </row>
    <row r="44736" spans="2:2">
      <c r="B44736" s="503"/>
    </row>
    <row r="44737" spans="2:2">
      <c r="B44737" s="503"/>
    </row>
    <row r="44738" spans="2:2">
      <c r="B44738" s="503"/>
    </row>
    <row r="44739" spans="2:2">
      <c r="B44739" s="503"/>
    </row>
    <row r="44740" spans="2:2">
      <c r="B44740" s="503"/>
    </row>
    <row r="44741" spans="2:2">
      <c r="B44741" s="503"/>
    </row>
    <row r="44742" spans="2:2">
      <c r="B44742" s="503"/>
    </row>
    <row r="44743" spans="2:2">
      <c r="B44743" s="503"/>
    </row>
    <row r="44744" spans="2:2">
      <c r="B44744" s="503"/>
    </row>
    <row r="44745" spans="2:2">
      <c r="B44745" s="503"/>
    </row>
    <row r="44746" spans="2:2">
      <c r="B44746" s="503"/>
    </row>
    <row r="44747" spans="2:2">
      <c r="B44747" s="503"/>
    </row>
    <row r="44748" spans="2:2">
      <c r="B44748" s="503"/>
    </row>
    <row r="44749" spans="2:2">
      <c r="B44749" s="503"/>
    </row>
    <row r="44750" spans="2:2">
      <c r="B44750" s="503"/>
    </row>
    <row r="44751" spans="2:2">
      <c r="B44751" s="503"/>
    </row>
    <row r="44752" spans="2:2">
      <c r="B44752" s="503"/>
    </row>
    <row r="44753" spans="2:2">
      <c r="B44753" s="503"/>
    </row>
    <row r="44754" spans="2:2">
      <c r="B44754" s="503"/>
    </row>
    <row r="44755" spans="2:2">
      <c r="B44755" s="503"/>
    </row>
    <row r="44756" spans="2:2">
      <c r="B44756" s="503"/>
    </row>
    <row r="44757" spans="2:2">
      <c r="B44757" s="503"/>
    </row>
    <row r="44758" spans="2:2">
      <c r="B44758" s="503"/>
    </row>
    <row r="44759" spans="2:2">
      <c r="B44759" s="503"/>
    </row>
    <row r="44760" spans="2:2">
      <c r="B44760" s="503"/>
    </row>
    <row r="44761" spans="2:2">
      <c r="B44761" s="503"/>
    </row>
    <row r="44762" spans="2:2">
      <c r="B44762" s="503"/>
    </row>
    <row r="44763" spans="2:2">
      <c r="B44763" s="503"/>
    </row>
    <row r="44764" spans="2:2">
      <c r="B44764" s="503"/>
    </row>
    <row r="44765" spans="2:2">
      <c r="B44765" s="503"/>
    </row>
    <row r="44766" spans="2:2">
      <c r="B44766" s="503"/>
    </row>
    <row r="44767" spans="2:2">
      <c r="B44767" s="503"/>
    </row>
    <row r="44768" spans="2:2">
      <c r="B44768" s="503"/>
    </row>
    <row r="44769" spans="2:2">
      <c r="B44769" s="503"/>
    </row>
    <row r="44770" spans="2:2">
      <c r="B44770" s="503"/>
    </row>
    <row r="44771" spans="2:2">
      <c r="B44771" s="503"/>
    </row>
    <row r="44772" spans="2:2">
      <c r="B44772" s="503"/>
    </row>
    <row r="44773" spans="2:2">
      <c r="B44773" s="503"/>
    </row>
    <row r="44774" spans="2:2">
      <c r="B44774" s="503"/>
    </row>
    <row r="44775" spans="2:2">
      <c r="B44775" s="503"/>
    </row>
    <row r="44776" spans="2:2">
      <c r="B44776" s="503"/>
    </row>
    <row r="44777" spans="2:2">
      <c r="B44777" s="503"/>
    </row>
    <row r="44778" spans="2:2">
      <c r="B44778" s="503"/>
    </row>
    <row r="44779" spans="2:2">
      <c r="B44779" s="503"/>
    </row>
    <row r="44780" spans="2:2">
      <c r="B44780" s="503"/>
    </row>
    <row r="44781" spans="2:2">
      <c r="B44781" s="503"/>
    </row>
    <row r="44782" spans="2:2">
      <c r="B44782" s="503"/>
    </row>
    <row r="44783" spans="2:2">
      <c r="B44783" s="503"/>
    </row>
    <row r="44784" spans="2:2">
      <c r="B44784" s="503"/>
    </row>
    <row r="44785" spans="2:2">
      <c r="B44785" s="503"/>
    </row>
    <row r="44786" spans="2:2">
      <c r="B44786" s="503"/>
    </row>
    <row r="44787" spans="2:2">
      <c r="B44787" s="503"/>
    </row>
    <row r="44788" spans="2:2">
      <c r="B44788" s="503"/>
    </row>
    <row r="44789" spans="2:2">
      <c r="B44789" s="503"/>
    </row>
    <row r="44790" spans="2:2">
      <c r="B44790" s="503"/>
    </row>
    <row r="44791" spans="2:2">
      <c r="B44791" s="503"/>
    </row>
    <row r="44792" spans="2:2">
      <c r="B44792" s="503"/>
    </row>
    <row r="44793" spans="2:2">
      <c r="B44793" s="503"/>
    </row>
    <row r="44794" spans="2:2">
      <c r="B44794" s="503"/>
    </row>
    <row r="44795" spans="2:2">
      <c r="B44795" s="503"/>
    </row>
    <row r="44796" spans="2:2">
      <c r="B44796" s="503"/>
    </row>
    <row r="44797" spans="2:2">
      <c r="B44797" s="503"/>
    </row>
    <row r="44798" spans="2:2">
      <c r="B44798" s="503"/>
    </row>
    <row r="44799" spans="2:2">
      <c r="B44799" s="503"/>
    </row>
    <row r="44800" spans="2:2">
      <c r="B44800" s="503"/>
    </row>
    <row r="44801" spans="2:2">
      <c r="B44801" s="503"/>
    </row>
    <row r="44802" spans="2:2">
      <c r="B44802" s="503"/>
    </row>
    <row r="44803" spans="2:2">
      <c r="B44803" s="503"/>
    </row>
    <row r="44804" spans="2:2">
      <c r="B44804" s="503"/>
    </row>
    <row r="44805" spans="2:2">
      <c r="B44805" s="503"/>
    </row>
    <row r="44806" spans="2:2">
      <c r="B44806" s="503"/>
    </row>
    <row r="44807" spans="2:2">
      <c r="B44807" s="503"/>
    </row>
    <row r="44808" spans="2:2">
      <c r="B44808" s="503"/>
    </row>
    <row r="44809" spans="2:2">
      <c r="B44809" s="503"/>
    </row>
    <row r="44810" spans="2:2">
      <c r="B44810" s="503"/>
    </row>
    <row r="44811" spans="2:2">
      <c r="B44811" s="503"/>
    </row>
    <row r="44812" spans="2:2">
      <c r="B44812" s="503"/>
    </row>
    <row r="44813" spans="2:2">
      <c r="B44813" s="503"/>
    </row>
    <row r="44814" spans="2:2">
      <c r="B44814" s="503"/>
    </row>
    <row r="44815" spans="2:2">
      <c r="B44815" s="503"/>
    </row>
    <row r="44816" spans="2:2">
      <c r="B44816" s="503"/>
    </row>
    <row r="44817" spans="2:2">
      <c r="B44817" s="503"/>
    </row>
    <row r="44818" spans="2:2">
      <c r="B44818" s="503"/>
    </row>
    <row r="44819" spans="2:2">
      <c r="B44819" s="503"/>
    </row>
    <row r="44820" spans="2:2">
      <c r="B44820" s="503"/>
    </row>
    <row r="44821" spans="2:2">
      <c r="B44821" s="503"/>
    </row>
    <row r="44822" spans="2:2">
      <c r="B44822" s="503"/>
    </row>
    <row r="44823" spans="2:2">
      <c r="B44823" s="503"/>
    </row>
    <row r="44824" spans="2:2">
      <c r="B44824" s="503"/>
    </row>
    <row r="44825" spans="2:2">
      <c r="B44825" s="503"/>
    </row>
    <row r="44826" spans="2:2">
      <c r="B44826" s="503"/>
    </row>
    <row r="44827" spans="2:2">
      <c r="B44827" s="503"/>
    </row>
    <row r="44828" spans="2:2">
      <c r="B44828" s="503"/>
    </row>
    <row r="44829" spans="2:2">
      <c r="B44829" s="503"/>
    </row>
    <row r="44830" spans="2:2">
      <c r="B44830" s="503"/>
    </row>
    <row r="44831" spans="2:2">
      <c r="B44831" s="503"/>
    </row>
    <row r="44832" spans="2:2">
      <c r="B44832" s="503"/>
    </row>
    <row r="44833" spans="2:2">
      <c r="B44833" s="503"/>
    </row>
    <row r="44834" spans="2:2">
      <c r="B44834" s="503"/>
    </row>
    <row r="44835" spans="2:2">
      <c r="B44835" s="503"/>
    </row>
    <row r="44836" spans="2:2">
      <c r="B44836" s="503"/>
    </row>
    <row r="44837" spans="2:2">
      <c r="B44837" s="503"/>
    </row>
    <row r="44838" spans="2:2">
      <c r="B44838" s="503"/>
    </row>
    <row r="44839" spans="2:2">
      <c r="B44839" s="503"/>
    </row>
    <row r="44840" spans="2:2">
      <c r="B44840" s="503"/>
    </row>
    <row r="44841" spans="2:2">
      <c r="B44841" s="503"/>
    </row>
    <row r="44842" spans="2:2">
      <c r="B44842" s="503"/>
    </row>
    <row r="44843" spans="2:2">
      <c r="B44843" s="503"/>
    </row>
    <row r="44844" spans="2:2">
      <c r="B44844" s="503"/>
    </row>
    <row r="44845" spans="2:2">
      <c r="B44845" s="503"/>
    </row>
    <row r="44846" spans="2:2">
      <c r="B44846" s="503"/>
    </row>
    <row r="44847" spans="2:2">
      <c r="B44847" s="503"/>
    </row>
    <row r="44848" spans="2:2">
      <c r="B44848" s="503"/>
    </row>
    <row r="44849" spans="2:2">
      <c r="B44849" s="503"/>
    </row>
    <row r="44850" spans="2:2">
      <c r="B44850" s="503"/>
    </row>
    <row r="44851" spans="2:2">
      <c r="B44851" s="503"/>
    </row>
    <row r="44852" spans="2:2">
      <c r="B44852" s="503"/>
    </row>
    <row r="44853" spans="2:2">
      <c r="B44853" s="503"/>
    </row>
    <row r="44854" spans="2:2">
      <c r="B44854" s="503"/>
    </row>
    <row r="44855" spans="2:2">
      <c r="B44855" s="503"/>
    </row>
    <row r="44856" spans="2:2">
      <c r="B44856" s="503"/>
    </row>
    <row r="44857" spans="2:2">
      <c r="B44857" s="503"/>
    </row>
    <row r="44858" spans="2:2">
      <c r="B44858" s="503"/>
    </row>
    <row r="44859" spans="2:2">
      <c r="B44859" s="503"/>
    </row>
    <row r="44860" spans="2:2">
      <c r="B44860" s="503"/>
    </row>
    <row r="44861" spans="2:2">
      <c r="B44861" s="503"/>
    </row>
    <row r="44862" spans="2:2">
      <c r="B44862" s="503"/>
    </row>
    <row r="44863" spans="2:2">
      <c r="B44863" s="503"/>
    </row>
    <row r="44864" spans="2:2">
      <c r="B44864" s="503"/>
    </row>
    <row r="44865" spans="2:2">
      <c r="B44865" s="503"/>
    </row>
    <row r="44866" spans="2:2">
      <c r="B44866" s="503"/>
    </row>
    <row r="44867" spans="2:2">
      <c r="B44867" s="503"/>
    </row>
    <row r="44868" spans="2:2">
      <c r="B44868" s="503"/>
    </row>
    <row r="44869" spans="2:2">
      <c r="B44869" s="503"/>
    </row>
    <row r="44870" spans="2:2">
      <c r="B44870" s="503"/>
    </row>
    <row r="44871" spans="2:2">
      <c r="B44871" s="503"/>
    </row>
    <row r="44872" spans="2:2">
      <c r="B44872" s="503"/>
    </row>
    <row r="44873" spans="2:2">
      <c r="B44873" s="503"/>
    </row>
    <row r="44874" spans="2:2">
      <c r="B44874" s="503"/>
    </row>
    <row r="44875" spans="2:2">
      <c r="B44875" s="503"/>
    </row>
    <row r="44876" spans="2:2">
      <c r="B44876" s="503"/>
    </row>
    <row r="44877" spans="2:2">
      <c r="B44877" s="503"/>
    </row>
    <row r="44878" spans="2:2">
      <c r="B44878" s="503"/>
    </row>
    <row r="44879" spans="2:2">
      <c r="B44879" s="503"/>
    </row>
    <row r="44880" spans="2:2">
      <c r="B44880" s="503"/>
    </row>
    <row r="44881" spans="2:2">
      <c r="B44881" s="503"/>
    </row>
    <row r="44882" spans="2:2">
      <c r="B44882" s="503"/>
    </row>
    <row r="44883" spans="2:2">
      <c r="B44883" s="503"/>
    </row>
    <row r="44884" spans="2:2">
      <c r="B44884" s="503"/>
    </row>
    <row r="44885" spans="2:2">
      <c r="B44885" s="503"/>
    </row>
    <row r="44886" spans="2:2">
      <c r="B44886" s="503"/>
    </row>
    <row r="44887" spans="2:2">
      <c r="B44887" s="503"/>
    </row>
    <row r="44888" spans="2:2">
      <c r="B44888" s="503"/>
    </row>
    <row r="44889" spans="2:2">
      <c r="B44889" s="503"/>
    </row>
    <row r="44890" spans="2:2">
      <c r="B44890" s="503"/>
    </row>
    <row r="44891" spans="2:2">
      <c r="B44891" s="503"/>
    </row>
    <row r="44892" spans="2:2">
      <c r="B44892" s="503"/>
    </row>
    <row r="44893" spans="2:2">
      <c r="B44893" s="503"/>
    </row>
    <row r="44894" spans="2:2">
      <c r="B44894" s="503"/>
    </row>
    <row r="44895" spans="2:2">
      <c r="B44895" s="503"/>
    </row>
    <row r="44896" spans="2:2">
      <c r="B44896" s="503"/>
    </row>
    <row r="44897" spans="2:2">
      <c r="B44897" s="503"/>
    </row>
    <row r="44898" spans="2:2">
      <c r="B44898" s="503"/>
    </row>
    <row r="44899" spans="2:2">
      <c r="B44899" s="503"/>
    </row>
    <row r="44900" spans="2:2">
      <c r="B44900" s="503"/>
    </row>
    <row r="44901" spans="2:2">
      <c r="B44901" s="503"/>
    </row>
    <row r="44902" spans="2:2">
      <c r="B44902" s="503"/>
    </row>
    <row r="44903" spans="2:2">
      <c r="B44903" s="503"/>
    </row>
    <row r="44904" spans="2:2">
      <c r="B44904" s="503"/>
    </row>
    <row r="44905" spans="2:2">
      <c r="B44905" s="503"/>
    </row>
    <row r="44906" spans="2:2">
      <c r="B44906" s="503"/>
    </row>
    <row r="44907" spans="2:2">
      <c r="B44907" s="503"/>
    </row>
    <row r="44908" spans="2:2">
      <c r="B44908" s="503"/>
    </row>
    <row r="44909" spans="2:2">
      <c r="B44909" s="503"/>
    </row>
    <row r="44910" spans="2:2">
      <c r="B44910" s="503"/>
    </row>
    <row r="44911" spans="2:2">
      <c r="B44911" s="503"/>
    </row>
    <row r="44912" spans="2:2">
      <c r="B44912" s="503"/>
    </row>
    <row r="44913" spans="2:2">
      <c r="B44913" s="503"/>
    </row>
    <row r="44914" spans="2:2">
      <c r="B44914" s="503"/>
    </row>
    <row r="44915" spans="2:2">
      <c r="B44915" s="503"/>
    </row>
    <row r="44916" spans="2:2">
      <c r="B44916" s="503"/>
    </row>
    <row r="44917" spans="2:2">
      <c r="B44917" s="503"/>
    </row>
    <row r="44918" spans="2:2">
      <c r="B44918" s="503"/>
    </row>
    <row r="44919" spans="2:2">
      <c r="B44919" s="503"/>
    </row>
    <row r="44920" spans="2:2">
      <c r="B44920" s="503"/>
    </row>
    <row r="44921" spans="2:2">
      <c r="B44921" s="503"/>
    </row>
    <row r="44922" spans="2:2">
      <c r="B44922" s="503"/>
    </row>
    <row r="44923" spans="2:2">
      <c r="B44923" s="503"/>
    </row>
    <row r="44924" spans="2:2">
      <c r="B44924" s="503"/>
    </row>
    <row r="44925" spans="2:2">
      <c r="B44925" s="503"/>
    </row>
    <row r="44926" spans="2:2">
      <c r="B44926" s="503"/>
    </row>
    <row r="44927" spans="2:2">
      <c r="B44927" s="503"/>
    </row>
    <row r="44928" spans="2:2">
      <c r="B44928" s="503"/>
    </row>
    <row r="44929" spans="2:2">
      <c r="B44929" s="503"/>
    </row>
    <row r="44930" spans="2:2">
      <c r="B44930" s="503"/>
    </row>
    <row r="44931" spans="2:2">
      <c r="B44931" s="503"/>
    </row>
    <row r="44932" spans="2:2">
      <c r="B44932" s="503"/>
    </row>
    <row r="44933" spans="2:2">
      <c r="B44933" s="503"/>
    </row>
    <row r="44934" spans="2:2">
      <c r="B44934" s="503"/>
    </row>
    <row r="44935" spans="2:2">
      <c r="B44935" s="503"/>
    </row>
    <row r="44936" spans="2:2">
      <c r="B44936" s="503"/>
    </row>
    <row r="44937" spans="2:2">
      <c r="B44937" s="503"/>
    </row>
    <row r="44938" spans="2:2">
      <c r="B44938" s="503"/>
    </row>
    <row r="44939" spans="2:2">
      <c r="B44939" s="503"/>
    </row>
    <row r="44940" spans="2:2">
      <c r="B44940" s="503"/>
    </row>
    <row r="44941" spans="2:2">
      <c r="B44941" s="503"/>
    </row>
    <row r="44942" spans="2:2">
      <c r="B44942" s="503"/>
    </row>
    <row r="44943" spans="2:2">
      <c r="B44943" s="503"/>
    </row>
    <row r="44944" spans="2:2">
      <c r="B44944" s="503"/>
    </row>
    <row r="44945" spans="2:2">
      <c r="B44945" s="503"/>
    </row>
    <row r="44946" spans="2:2">
      <c r="B44946" s="503"/>
    </row>
    <row r="44947" spans="2:2">
      <c r="B44947" s="503"/>
    </row>
    <row r="44948" spans="2:2">
      <c r="B44948" s="503"/>
    </row>
    <row r="44949" spans="2:2">
      <c r="B44949" s="503"/>
    </row>
    <row r="44950" spans="2:2">
      <c r="B44950" s="503"/>
    </row>
    <row r="44951" spans="2:2">
      <c r="B44951" s="503"/>
    </row>
    <row r="44952" spans="2:2">
      <c r="B44952" s="503"/>
    </row>
    <row r="44953" spans="2:2">
      <c r="B44953" s="503"/>
    </row>
    <row r="44954" spans="2:2">
      <c r="B44954" s="503"/>
    </row>
    <row r="44955" spans="2:2">
      <c r="B44955" s="503"/>
    </row>
    <row r="44956" spans="2:2">
      <c r="B44956" s="503"/>
    </row>
    <row r="44957" spans="2:2">
      <c r="B44957" s="503"/>
    </row>
    <row r="44958" spans="2:2">
      <c r="B44958" s="503"/>
    </row>
    <row r="44959" spans="2:2">
      <c r="B44959" s="503"/>
    </row>
    <row r="44960" spans="2:2">
      <c r="B44960" s="503"/>
    </row>
    <row r="44961" spans="2:2">
      <c r="B44961" s="503"/>
    </row>
    <row r="44962" spans="2:2">
      <c r="B44962" s="503"/>
    </row>
    <row r="44963" spans="2:2">
      <c r="B44963" s="503"/>
    </row>
    <row r="44964" spans="2:2">
      <c r="B44964" s="503"/>
    </row>
    <row r="44965" spans="2:2">
      <c r="B44965" s="503"/>
    </row>
    <row r="44966" spans="2:2">
      <c r="B44966" s="503"/>
    </row>
    <row r="44967" spans="2:2">
      <c r="B44967" s="503"/>
    </row>
    <row r="44968" spans="2:2">
      <c r="B44968" s="503"/>
    </row>
    <row r="44969" spans="2:2">
      <c r="B44969" s="503"/>
    </row>
    <row r="44970" spans="2:2">
      <c r="B44970" s="503"/>
    </row>
    <row r="44971" spans="2:2">
      <c r="B44971" s="503"/>
    </row>
    <row r="44972" spans="2:2">
      <c r="B44972" s="503"/>
    </row>
    <row r="44973" spans="2:2">
      <c r="B44973" s="503"/>
    </row>
    <row r="44974" spans="2:2">
      <c r="B44974" s="503"/>
    </row>
    <row r="44975" spans="2:2">
      <c r="B44975" s="503"/>
    </row>
    <row r="44976" spans="2:2">
      <c r="B44976" s="503"/>
    </row>
    <row r="44977" spans="2:2">
      <c r="B44977" s="503"/>
    </row>
    <row r="44978" spans="2:2">
      <c r="B44978" s="503"/>
    </row>
    <row r="44979" spans="2:2">
      <c r="B44979" s="503"/>
    </row>
    <row r="44980" spans="2:2">
      <c r="B44980" s="503"/>
    </row>
    <row r="44981" spans="2:2">
      <c r="B44981" s="503"/>
    </row>
    <row r="44982" spans="2:2">
      <c r="B44982" s="503"/>
    </row>
    <row r="44983" spans="2:2">
      <c r="B44983" s="503"/>
    </row>
    <row r="44984" spans="2:2">
      <c r="B44984" s="503"/>
    </row>
    <row r="44985" spans="2:2">
      <c r="B44985" s="503"/>
    </row>
    <row r="44986" spans="2:2">
      <c r="B44986" s="503"/>
    </row>
    <row r="44987" spans="2:2">
      <c r="B44987" s="503"/>
    </row>
    <row r="44988" spans="2:2">
      <c r="B44988" s="503"/>
    </row>
    <row r="44989" spans="2:2">
      <c r="B44989" s="503"/>
    </row>
    <row r="44990" spans="2:2">
      <c r="B44990" s="503"/>
    </row>
    <row r="44991" spans="2:2">
      <c r="B44991" s="503"/>
    </row>
    <row r="44992" spans="2:2">
      <c r="B44992" s="503"/>
    </row>
    <row r="44993" spans="2:2">
      <c r="B44993" s="503"/>
    </row>
    <row r="44994" spans="2:2">
      <c r="B44994" s="503"/>
    </row>
    <row r="44995" spans="2:2">
      <c r="B44995" s="503"/>
    </row>
    <row r="44996" spans="2:2">
      <c r="B44996" s="503"/>
    </row>
    <row r="44997" spans="2:2">
      <c r="B44997" s="503"/>
    </row>
    <row r="44998" spans="2:2">
      <c r="B44998" s="503"/>
    </row>
    <row r="44999" spans="2:2">
      <c r="B44999" s="503"/>
    </row>
    <row r="45000" spans="2:2">
      <c r="B45000" s="503"/>
    </row>
    <row r="45001" spans="2:2">
      <c r="B45001" s="503"/>
    </row>
    <row r="45002" spans="2:2">
      <c r="B45002" s="503"/>
    </row>
    <row r="45003" spans="2:2">
      <c r="B45003" s="503"/>
    </row>
    <row r="45004" spans="2:2">
      <c r="B45004" s="503"/>
    </row>
    <row r="45005" spans="2:2">
      <c r="B45005" s="503"/>
    </row>
    <row r="45006" spans="2:2">
      <c r="B45006" s="503"/>
    </row>
    <row r="45007" spans="2:2">
      <c r="B45007" s="503"/>
    </row>
    <row r="45008" spans="2:2">
      <c r="B45008" s="503"/>
    </row>
    <row r="45009" spans="2:2">
      <c r="B45009" s="503"/>
    </row>
    <row r="45010" spans="2:2">
      <c r="B45010" s="503"/>
    </row>
    <row r="45011" spans="2:2">
      <c r="B45011" s="503"/>
    </row>
    <row r="45012" spans="2:2">
      <c r="B45012" s="503"/>
    </row>
    <row r="45013" spans="2:2">
      <c r="B45013" s="503"/>
    </row>
    <row r="45014" spans="2:2">
      <c r="B45014" s="503"/>
    </row>
    <row r="45015" spans="2:2">
      <c r="B45015" s="503"/>
    </row>
    <row r="45016" spans="2:2">
      <c r="B45016" s="503"/>
    </row>
    <row r="45017" spans="2:2">
      <c r="B45017" s="503"/>
    </row>
    <row r="45018" spans="2:2">
      <c r="B45018" s="503"/>
    </row>
    <row r="45019" spans="2:2">
      <c r="B45019" s="503"/>
    </row>
    <row r="45020" spans="2:2">
      <c r="B45020" s="503"/>
    </row>
    <row r="45021" spans="2:2">
      <c r="B45021" s="503"/>
    </row>
    <row r="45022" spans="2:2">
      <c r="B45022" s="503"/>
    </row>
    <row r="45023" spans="2:2">
      <c r="B45023" s="503"/>
    </row>
    <row r="45024" spans="2:2">
      <c r="B45024" s="503"/>
    </row>
    <row r="45025" spans="2:2">
      <c r="B45025" s="503"/>
    </row>
    <row r="45026" spans="2:2">
      <c r="B45026" s="503"/>
    </row>
    <row r="45027" spans="2:2">
      <c r="B45027" s="503"/>
    </row>
    <row r="45028" spans="2:2">
      <c r="B45028" s="503"/>
    </row>
    <row r="45029" spans="2:2">
      <c r="B45029" s="503"/>
    </row>
    <row r="45030" spans="2:2">
      <c r="B45030" s="503"/>
    </row>
    <row r="45031" spans="2:2">
      <c r="B45031" s="503"/>
    </row>
    <row r="45032" spans="2:2">
      <c r="B45032" s="503"/>
    </row>
    <row r="45033" spans="2:2">
      <c r="B45033" s="503"/>
    </row>
    <row r="45034" spans="2:2">
      <c r="B45034" s="503"/>
    </row>
    <row r="45035" spans="2:2">
      <c r="B45035" s="503"/>
    </row>
    <row r="45036" spans="2:2">
      <c r="B45036" s="503"/>
    </row>
    <row r="45037" spans="2:2">
      <c r="B45037" s="503"/>
    </row>
    <row r="45038" spans="2:2">
      <c r="B45038" s="503"/>
    </row>
    <row r="45039" spans="2:2">
      <c r="B45039" s="503"/>
    </row>
    <row r="45040" spans="2:2">
      <c r="B45040" s="503"/>
    </row>
    <row r="45041" spans="2:2">
      <c r="B45041" s="503"/>
    </row>
    <row r="45042" spans="2:2">
      <c r="B45042" s="503"/>
    </row>
    <row r="45043" spans="2:2">
      <c r="B45043" s="503"/>
    </row>
    <row r="45044" spans="2:2">
      <c r="B45044" s="503"/>
    </row>
    <row r="45045" spans="2:2">
      <c r="B45045" s="503"/>
    </row>
    <row r="45046" spans="2:2">
      <c r="B45046" s="503"/>
    </row>
    <row r="45047" spans="2:2">
      <c r="B45047" s="503"/>
    </row>
    <row r="45048" spans="2:2">
      <c r="B45048" s="503"/>
    </row>
    <row r="45049" spans="2:2">
      <c r="B45049" s="503"/>
    </row>
    <row r="45050" spans="2:2">
      <c r="B45050" s="503"/>
    </row>
    <row r="45051" spans="2:2">
      <c r="B45051" s="503"/>
    </row>
    <row r="45052" spans="2:2">
      <c r="B45052" s="503"/>
    </row>
    <row r="45053" spans="2:2">
      <c r="B45053" s="503"/>
    </row>
    <row r="45054" spans="2:2">
      <c r="B45054" s="503"/>
    </row>
    <row r="45055" spans="2:2">
      <c r="B45055" s="503"/>
    </row>
    <row r="45056" spans="2:2">
      <c r="B45056" s="503"/>
    </row>
    <row r="45057" spans="2:2">
      <c r="B45057" s="503"/>
    </row>
    <row r="45058" spans="2:2">
      <c r="B45058" s="503"/>
    </row>
    <row r="45059" spans="2:2">
      <c r="B45059" s="503"/>
    </row>
    <row r="45060" spans="2:2">
      <c r="B45060" s="503"/>
    </row>
    <row r="45061" spans="2:2">
      <c r="B45061" s="503"/>
    </row>
    <row r="45062" spans="2:2">
      <c r="B45062" s="503"/>
    </row>
    <row r="45063" spans="2:2">
      <c r="B45063" s="503"/>
    </row>
    <row r="45064" spans="2:2">
      <c r="B45064" s="503"/>
    </row>
    <row r="45065" spans="2:2">
      <c r="B45065" s="503"/>
    </row>
    <row r="45066" spans="2:2">
      <c r="B45066" s="503"/>
    </row>
    <row r="45067" spans="2:2">
      <c r="B45067" s="503"/>
    </row>
    <row r="45068" spans="2:2">
      <c r="B45068" s="503"/>
    </row>
    <row r="45069" spans="2:2">
      <c r="B45069" s="503"/>
    </row>
    <row r="45070" spans="2:2">
      <c r="B45070" s="503"/>
    </row>
    <row r="45071" spans="2:2">
      <c r="B45071" s="503"/>
    </row>
    <row r="45072" spans="2:2">
      <c r="B45072" s="503"/>
    </row>
    <row r="45073" spans="2:2">
      <c r="B45073" s="503"/>
    </row>
    <row r="45074" spans="2:2">
      <c r="B45074" s="503"/>
    </row>
    <row r="45075" spans="2:2">
      <c r="B45075" s="503"/>
    </row>
    <row r="45076" spans="2:2">
      <c r="B45076" s="503"/>
    </row>
    <row r="45077" spans="2:2">
      <c r="B45077" s="503"/>
    </row>
    <row r="45078" spans="2:2">
      <c r="B45078" s="503"/>
    </row>
    <row r="45079" spans="2:2">
      <c r="B45079" s="503"/>
    </row>
    <row r="45080" spans="2:2">
      <c r="B45080" s="503"/>
    </row>
    <row r="45081" spans="2:2">
      <c r="B45081" s="503"/>
    </row>
    <row r="45082" spans="2:2">
      <c r="B45082" s="503"/>
    </row>
    <row r="45083" spans="2:2">
      <c r="B45083" s="503"/>
    </row>
    <row r="45084" spans="2:2">
      <c r="B45084" s="503"/>
    </row>
    <row r="45085" spans="2:2">
      <c r="B45085" s="503"/>
    </row>
    <row r="45086" spans="2:2">
      <c r="B45086" s="503"/>
    </row>
    <row r="45087" spans="2:2">
      <c r="B45087" s="503"/>
    </row>
    <row r="45088" spans="2:2">
      <c r="B45088" s="503"/>
    </row>
    <row r="45089" spans="2:2">
      <c r="B45089" s="503"/>
    </row>
    <row r="45090" spans="2:2">
      <c r="B45090" s="503"/>
    </row>
    <row r="45091" spans="2:2">
      <c r="B45091" s="503"/>
    </row>
    <row r="45092" spans="2:2">
      <c r="B45092" s="503"/>
    </row>
    <row r="45093" spans="2:2">
      <c r="B45093" s="503"/>
    </row>
    <row r="45094" spans="2:2">
      <c r="B45094" s="503"/>
    </row>
    <row r="45095" spans="2:2">
      <c r="B45095" s="503"/>
    </row>
    <row r="45096" spans="2:2">
      <c r="B45096" s="503"/>
    </row>
    <row r="45097" spans="2:2">
      <c r="B45097" s="503"/>
    </row>
    <row r="45098" spans="2:2">
      <c r="B45098" s="503"/>
    </row>
    <row r="45099" spans="2:2">
      <c r="B45099" s="503"/>
    </row>
    <row r="45100" spans="2:2">
      <c r="B45100" s="503"/>
    </row>
    <row r="45101" spans="2:2">
      <c r="B45101" s="503"/>
    </row>
    <row r="45102" spans="2:2">
      <c r="B45102" s="503"/>
    </row>
    <row r="45103" spans="2:2">
      <c r="B45103" s="503"/>
    </row>
    <row r="45104" spans="2:2">
      <c r="B45104" s="503"/>
    </row>
    <row r="45105" spans="2:2">
      <c r="B45105" s="503"/>
    </row>
    <row r="45106" spans="2:2">
      <c r="B45106" s="503"/>
    </row>
    <row r="45107" spans="2:2">
      <c r="B45107" s="503"/>
    </row>
    <row r="45108" spans="2:2">
      <c r="B45108" s="503"/>
    </row>
    <row r="45109" spans="2:2">
      <c r="B45109" s="503"/>
    </row>
    <row r="45110" spans="2:2">
      <c r="B45110" s="503"/>
    </row>
    <row r="45111" spans="2:2">
      <c r="B45111" s="503"/>
    </row>
    <row r="45112" spans="2:2">
      <c r="B45112" s="503"/>
    </row>
    <row r="45113" spans="2:2">
      <c r="B45113" s="503"/>
    </row>
    <row r="45114" spans="2:2">
      <c r="B45114" s="503"/>
    </row>
    <row r="45115" spans="2:2">
      <c r="B45115" s="503"/>
    </row>
    <row r="45116" spans="2:2">
      <c r="B45116" s="503"/>
    </row>
    <row r="45117" spans="2:2">
      <c r="B45117" s="503"/>
    </row>
    <row r="45118" spans="2:2">
      <c r="B45118" s="503"/>
    </row>
    <row r="45119" spans="2:2">
      <c r="B45119" s="503"/>
    </row>
    <row r="45120" spans="2:2">
      <c r="B45120" s="503"/>
    </row>
    <row r="45121" spans="2:2">
      <c r="B45121" s="503"/>
    </row>
    <row r="45122" spans="2:2">
      <c r="B45122" s="503"/>
    </row>
    <row r="45123" spans="2:2">
      <c r="B45123" s="503"/>
    </row>
    <row r="45124" spans="2:2">
      <c r="B45124" s="503"/>
    </row>
    <row r="45125" spans="2:2">
      <c r="B45125" s="503"/>
    </row>
    <row r="45126" spans="2:2">
      <c r="B45126" s="503"/>
    </row>
    <row r="45127" spans="2:2">
      <c r="B45127" s="503"/>
    </row>
    <row r="45128" spans="2:2">
      <c r="B45128" s="503"/>
    </row>
    <row r="45129" spans="2:2">
      <c r="B45129" s="503"/>
    </row>
    <row r="45130" spans="2:2">
      <c r="B45130" s="503"/>
    </row>
    <row r="45131" spans="2:2">
      <c r="B45131" s="503"/>
    </row>
    <row r="45132" spans="2:2">
      <c r="B45132" s="503"/>
    </row>
    <row r="45133" spans="2:2">
      <c r="B45133" s="503"/>
    </row>
    <row r="45134" spans="2:2">
      <c r="B45134" s="503"/>
    </row>
    <row r="45135" spans="2:2">
      <c r="B45135" s="503"/>
    </row>
    <row r="45136" spans="2:2">
      <c r="B45136" s="503"/>
    </row>
    <row r="45137" spans="2:2">
      <c r="B45137" s="503"/>
    </row>
    <row r="45138" spans="2:2">
      <c r="B45138" s="503"/>
    </row>
    <row r="45139" spans="2:2">
      <c r="B45139" s="503"/>
    </row>
    <row r="45140" spans="2:2">
      <c r="B45140" s="503"/>
    </row>
    <row r="45141" spans="2:2">
      <c r="B45141" s="503"/>
    </row>
    <row r="45142" spans="2:2">
      <c r="B45142" s="503"/>
    </row>
    <row r="45143" spans="2:2">
      <c r="B45143" s="503"/>
    </row>
    <row r="45144" spans="2:2">
      <c r="B45144" s="503"/>
    </row>
    <row r="45145" spans="2:2">
      <c r="B45145" s="503"/>
    </row>
    <row r="45146" spans="2:2">
      <c r="B45146" s="503"/>
    </row>
    <row r="45147" spans="2:2">
      <c r="B45147" s="503"/>
    </row>
    <row r="45148" spans="2:2">
      <c r="B45148" s="503"/>
    </row>
    <row r="45149" spans="2:2">
      <c r="B45149" s="503"/>
    </row>
    <row r="45150" spans="2:2">
      <c r="B45150" s="503"/>
    </row>
    <row r="45151" spans="2:2">
      <c r="B45151" s="503"/>
    </row>
    <row r="45152" spans="2:2">
      <c r="B45152" s="503"/>
    </row>
    <row r="45153" spans="2:2">
      <c r="B45153" s="503"/>
    </row>
    <row r="45154" spans="2:2">
      <c r="B45154" s="503"/>
    </row>
    <row r="45155" spans="2:2">
      <c r="B45155" s="503"/>
    </row>
    <row r="45156" spans="2:2">
      <c r="B45156" s="503"/>
    </row>
    <row r="45157" spans="2:2">
      <c r="B45157" s="503"/>
    </row>
    <row r="45158" spans="2:2">
      <c r="B45158" s="503"/>
    </row>
    <row r="45159" spans="2:2">
      <c r="B45159" s="503"/>
    </row>
    <row r="45160" spans="2:2">
      <c r="B45160" s="503"/>
    </row>
    <row r="45161" spans="2:2">
      <c r="B45161" s="503"/>
    </row>
    <row r="45162" spans="2:2">
      <c r="B45162" s="503"/>
    </row>
    <row r="45163" spans="2:2">
      <c r="B45163" s="503"/>
    </row>
    <row r="45164" spans="2:2">
      <c r="B45164" s="503"/>
    </row>
    <row r="45165" spans="2:2">
      <c r="B45165" s="503"/>
    </row>
    <row r="45166" spans="2:2">
      <c r="B45166" s="503"/>
    </row>
    <row r="45167" spans="2:2">
      <c r="B45167" s="503"/>
    </row>
    <row r="45168" spans="2:2">
      <c r="B45168" s="503"/>
    </row>
    <row r="45169" spans="2:2">
      <c r="B45169" s="503"/>
    </row>
    <row r="45170" spans="2:2">
      <c r="B45170" s="503"/>
    </row>
    <row r="45171" spans="2:2">
      <c r="B45171" s="503"/>
    </row>
    <row r="45172" spans="2:2">
      <c r="B45172" s="503"/>
    </row>
    <row r="45173" spans="2:2">
      <c r="B45173" s="503"/>
    </row>
    <row r="45174" spans="2:2">
      <c r="B45174" s="503"/>
    </row>
    <row r="45175" spans="2:2">
      <c r="B45175" s="503"/>
    </row>
    <row r="45176" spans="2:2">
      <c r="B45176" s="503"/>
    </row>
    <row r="45177" spans="2:2">
      <c r="B45177" s="503"/>
    </row>
    <row r="45178" spans="2:2">
      <c r="B45178" s="503"/>
    </row>
    <row r="45179" spans="2:2">
      <c r="B45179" s="503"/>
    </row>
    <row r="45180" spans="2:2">
      <c r="B45180" s="503"/>
    </row>
    <row r="45181" spans="2:2">
      <c r="B45181" s="503"/>
    </row>
    <row r="45182" spans="2:2">
      <c r="B45182" s="503"/>
    </row>
    <row r="45183" spans="2:2">
      <c r="B45183" s="503"/>
    </row>
    <row r="45184" spans="2:2">
      <c r="B45184" s="503"/>
    </row>
    <row r="45185" spans="2:2">
      <c r="B45185" s="503"/>
    </row>
    <row r="45186" spans="2:2">
      <c r="B45186" s="503"/>
    </row>
    <row r="45187" spans="2:2">
      <c r="B45187" s="503"/>
    </row>
    <row r="45188" spans="2:2">
      <c r="B45188" s="503"/>
    </row>
    <row r="45189" spans="2:2">
      <c r="B45189" s="503"/>
    </row>
    <row r="45190" spans="2:2">
      <c r="B45190" s="503"/>
    </row>
    <row r="45191" spans="2:2">
      <c r="B45191" s="503"/>
    </row>
    <row r="45192" spans="2:2">
      <c r="B45192" s="503"/>
    </row>
    <row r="45193" spans="2:2">
      <c r="B45193" s="503"/>
    </row>
    <row r="45194" spans="2:2">
      <c r="B45194" s="503"/>
    </row>
    <row r="45195" spans="2:2">
      <c r="B45195" s="503"/>
    </row>
    <row r="45196" spans="2:2">
      <c r="B45196" s="503"/>
    </row>
    <row r="45197" spans="2:2">
      <c r="B45197" s="503"/>
    </row>
    <row r="45198" spans="2:2">
      <c r="B45198" s="503"/>
    </row>
    <row r="45199" spans="2:2">
      <c r="B45199" s="503"/>
    </row>
    <row r="45200" spans="2:2">
      <c r="B45200" s="503"/>
    </row>
    <row r="45201" spans="2:2">
      <c r="B45201" s="503"/>
    </row>
    <row r="45202" spans="2:2">
      <c r="B45202" s="503"/>
    </row>
    <row r="45203" spans="2:2">
      <c r="B45203" s="503"/>
    </row>
    <row r="45204" spans="2:2">
      <c r="B45204" s="503"/>
    </row>
    <row r="45205" spans="2:2">
      <c r="B45205" s="503"/>
    </row>
    <row r="45206" spans="2:2">
      <c r="B45206" s="503"/>
    </row>
    <row r="45207" spans="2:2">
      <c r="B45207" s="503"/>
    </row>
    <row r="45208" spans="2:2">
      <c r="B45208" s="503"/>
    </row>
    <row r="45209" spans="2:2">
      <c r="B45209" s="503"/>
    </row>
    <row r="45210" spans="2:2">
      <c r="B45210" s="503"/>
    </row>
    <row r="45211" spans="2:2">
      <c r="B45211" s="503"/>
    </row>
    <row r="45212" spans="2:2">
      <c r="B45212" s="503"/>
    </row>
    <row r="45213" spans="2:2">
      <c r="B45213" s="503"/>
    </row>
    <row r="45214" spans="2:2">
      <c r="B45214" s="503"/>
    </row>
    <row r="45215" spans="2:2">
      <c r="B45215" s="503"/>
    </row>
    <row r="45216" spans="2:2">
      <c r="B45216" s="503"/>
    </row>
    <row r="45217" spans="2:2">
      <c r="B45217" s="503"/>
    </row>
    <row r="45218" spans="2:2">
      <c r="B45218" s="503"/>
    </row>
    <row r="45219" spans="2:2">
      <c r="B45219" s="503"/>
    </row>
    <row r="45220" spans="2:2">
      <c r="B45220" s="503"/>
    </row>
    <row r="45221" spans="2:2">
      <c r="B45221" s="503"/>
    </row>
    <row r="45222" spans="2:2">
      <c r="B45222" s="503"/>
    </row>
    <row r="45223" spans="2:2">
      <c r="B45223" s="503"/>
    </row>
    <row r="45224" spans="2:2">
      <c r="B45224" s="503"/>
    </row>
    <row r="45225" spans="2:2">
      <c r="B45225" s="503"/>
    </row>
    <row r="45226" spans="2:2">
      <c r="B45226" s="503"/>
    </row>
    <row r="45227" spans="2:2">
      <c r="B45227" s="503"/>
    </row>
    <row r="45228" spans="2:2">
      <c r="B45228" s="503"/>
    </row>
    <row r="45229" spans="2:2">
      <c r="B45229" s="503"/>
    </row>
    <row r="45230" spans="2:2">
      <c r="B45230" s="503"/>
    </row>
    <row r="45231" spans="2:2">
      <c r="B45231" s="503"/>
    </row>
    <row r="45232" spans="2:2">
      <c r="B45232" s="503"/>
    </row>
    <row r="45233" spans="2:2">
      <c r="B45233" s="503"/>
    </row>
    <row r="45234" spans="2:2">
      <c r="B45234" s="503"/>
    </row>
    <row r="45235" spans="2:2">
      <c r="B45235" s="503"/>
    </row>
    <row r="45236" spans="2:2">
      <c r="B45236" s="503"/>
    </row>
    <row r="45237" spans="2:2">
      <c r="B45237" s="503"/>
    </row>
    <row r="45238" spans="2:2">
      <c r="B45238" s="503"/>
    </row>
    <row r="45239" spans="2:2">
      <c r="B45239" s="503"/>
    </row>
    <row r="45240" spans="2:2">
      <c r="B45240" s="503"/>
    </row>
    <row r="45241" spans="2:2">
      <c r="B45241" s="503"/>
    </row>
    <row r="45242" spans="2:2">
      <c r="B45242" s="503"/>
    </row>
    <row r="45243" spans="2:2">
      <c r="B45243" s="503"/>
    </row>
    <row r="45244" spans="2:2">
      <c r="B45244" s="503"/>
    </row>
    <row r="45245" spans="2:2">
      <c r="B45245" s="503"/>
    </row>
    <row r="45246" spans="2:2">
      <c r="B45246" s="503"/>
    </row>
    <row r="45247" spans="2:2">
      <c r="B45247" s="503"/>
    </row>
    <row r="45248" spans="2:2">
      <c r="B45248" s="503"/>
    </row>
    <row r="45249" spans="2:2">
      <c r="B45249" s="503"/>
    </row>
    <row r="45250" spans="2:2">
      <c r="B45250" s="503"/>
    </row>
    <row r="45251" spans="2:2">
      <c r="B45251" s="503"/>
    </row>
    <row r="45252" spans="2:2">
      <c r="B45252" s="503"/>
    </row>
    <row r="45253" spans="2:2">
      <c r="B45253" s="503"/>
    </row>
    <row r="45254" spans="2:2">
      <c r="B45254" s="503"/>
    </row>
    <row r="45255" spans="2:2">
      <c r="B45255" s="503"/>
    </row>
    <row r="45256" spans="2:2">
      <c r="B45256" s="503"/>
    </row>
    <row r="45257" spans="2:2">
      <c r="B45257" s="503"/>
    </row>
    <row r="45258" spans="2:2">
      <c r="B45258" s="503"/>
    </row>
    <row r="45259" spans="2:2">
      <c r="B45259" s="503"/>
    </row>
    <row r="45260" spans="2:2">
      <c r="B45260" s="503"/>
    </row>
    <row r="45261" spans="2:2">
      <c r="B45261" s="503"/>
    </row>
    <row r="45262" spans="2:2">
      <c r="B45262" s="503"/>
    </row>
    <row r="45263" spans="2:2">
      <c r="B45263" s="503"/>
    </row>
    <row r="45264" spans="2:2">
      <c r="B45264" s="503"/>
    </row>
    <row r="45265" spans="2:2">
      <c r="B45265" s="503"/>
    </row>
    <row r="45266" spans="2:2">
      <c r="B45266" s="503"/>
    </row>
    <row r="45267" spans="2:2">
      <c r="B45267" s="503"/>
    </row>
    <row r="45268" spans="2:2">
      <c r="B45268" s="503"/>
    </row>
    <row r="45269" spans="2:2">
      <c r="B45269" s="503"/>
    </row>
    <row r="45270" spans="2:2">
      <c r="B45270" s="503"/>
    </row>
    <row r="45271" spans="2:2">
      <c r="B45271" s="503"/>
    </row>
    <row r="45272" spans="2:2">
      <c r="B45272" s="503"/>
    </row>
    <row r="45273" spans="2:2">
      <c r="B45273" s="503"/>
    </row>
    <row r="45274" spans="2:2">
      <c r="B45274" s="503"/>
    </row>
    <row r="45275" spans="2:2">
      <c r="B45275" s="503"/>
    </row>
    <row r="45276" spans="2:2">
      <c r="B45276" s="503"/>
    </row>
    <row r="45277" spans="2:2">
      <c r="B45277" s="503"/>
    </row>
    <row r="45278" spans="2:2">
      <c r="B45278" s="503"/>
    </row>
    <row r="45279" spans="2:2">
      <c r="B45279" s="503"/>
    </row>
    <row r="45280" spans="2:2">
      <c r="B45280" s="503"/>
    </row>
    <row r="45281" spans="2:2">
      <c r="B45281" s="503"/>
    </row>
    <row r="45282" spans="2:2">
      <c r="B45282" s="503"/>
    </row>
    <row r="45283" spans="2:2">
      <c r="B45283" s="503"/>
    </row>
    <row r="45284" spans="2:2">
      <c r="B45284" s="503"/>
    </row>
    <row r="45285" spans="2:2">
      <c r="B45285" s="503"/>
    </row>
    <row r="45286" spans="2:2">
      <c r="B45286" s="503"/>
    </row>
    <row r="45287" spans="2:2">
      <c r="B45287" s="503"/>
    </row>
    <row r="45288" spans="2:2">
      <c r="B45288" s="503"/>
    </row>
    <row r="45289" spans="2:2">
      <c r="B45289" s="503"/>
    </row>
    <row r="45290" spans="2:2">
      <c r="B45290" s="503"/>
    </row>
    <row r="45291" spans="2:2">
      <c r="B45291" s="503"/>
    </row>
    <row r="45292" spans="2:2">
      <c r="B45292" s="503"/>
    </row>
    <row r="45293" spans="2:2">
      <c r="B45293" s="503"/>
    </row>
    <row r="45294" spans="2:2">
      <c r="B45294" s="503"/>
    </row>
    <row r="45295" spans="2:2">
      <c r="B45295" s="503"/>
    </row>
    <row r="45296" spans="2:2">
      <c r="B45296" s="503"/>
    </row>
    <row r="45297" spans="2:2">
      <c r="B45297" s="503"/>
    </row>
    <row r="45298" spans="2:2">
      <c r="B45298" s="503"/>
    </row>
    <row r="45299" spans="2:2">
      <c r="B45299" s="503"/>
    </row>
    <row r="45300" spans="2:2">
      <c r="B45300" s="503"/>
    </row>
    <row r="45301" spans="2:2">
      <c r="B45301" s="503"/>
    </row>
    <row r="45302" spans="2:2">
      <c r="B45302" s="503"/>
    </row>
    <row r="45303" spans="2:2">
      <c r="B45303" s="503"/>
    </row>
    <row r="45304" spans="2:2">
      <c r="B45304" s="503"/>
    </row>
    <row r="45305" spans="2:2">
      <c r="B45305" s="503"/>
    </row>
    <row r="45306" spans="2:2">
      <c r="B45306" s="503"/>
    </row>
    <row r="45307" spans="2:2">
      <c r="B45307" s="503"/>
    </row>
    <row r="45308" spans="2:2">
      <c r="B45308" s="503"/>
    </row>
    <row r="45309" spans="2:2">
      <c r="B45309" s="503"/>
    </row>
    <row r="45310" spans="2:2">
      <c r="B45310" s="503"/>
    </row>
    <row r="45311" spans="2:2">
      <c r="B45311" s="503"/>
    </row>
    <row r="45312" spans="2:2">
      <c r="B45312" s="503"/>
    </row>
    <row r="45313" spans="2:2">
      <c r="B45313" s="503"/>
    </row>
    <row r="45314" spans="2:2">
      <c r="B45314" s="503"/>
    </row>
    <row r="45315" spans="2:2">
      <c r="B45315" s="503"/>
    </row>
    <row r="45316" spans="2:2">
      <c r="B45316" s="503"/>
    </row>
    <row r="45317" spans="2:2">
      <c r="B45317" s="503"/>
    </row>
    <row r="45318" spans="2:2">
      <c r="B45318" s="503"/>
    </row>
    <row r="45319" spans="2:2">
      <c r="B45319" s="503"/>
    </row>
    <row r="45320" spans="2:2">
      <c r="B45320" s="503"/>
    </row>
    <row r="45321" spans="2:2">
      <c r="B45321" s="503"/>
    </row>
    <row r="45322" spans="2:2">
      <c r="B45322" s="503"/>
    </row>
    <row r="45323" spans="2:2">
      <c r="B45323" s="503"/>
    </row>
    <row r="45324" spans="2:2">
      <c r="B45324" s="503"/>
    </row>
    <row r="45325" spans="2:2">
      <c r="B45325" s="503"/>
    </row>
    <row r="45326" spans="2:2">
      <c r="B45326" s="503"/>
    </row>
    <row r="45327" spans="2:2">
      <c r="B45327" s="503"/>
    </row>
    <row r="45328" spans="2:2">
      <c r="B45328" s="503"/>
    </row>
    <row r="45329" spans="2:2">
      <c r="B45329" s="503"/>
    </row>
    <row r="45330" spans="2:2">
      <c r="B45330" s="503"/>
    </row>
    <row r="45331" spans="2:2">
      <c r="B45331" s="503"/>
    </row>
    <row r="45332" spans="2:2">
      <c r="B45332" s="503"/>
    </row>
    <row r="45333" spans="2:2">
      <c r="B45333" s="503"/>
    </row>
    <row r="45334" spans="2:2">
      <c r="B45334" s="503"/>
    </row>
    <row r="45335" spans="2:2">
      <c r="B45335" s="503"/>
    </row>
    <row r="45336" spans="2:2">
      <c r="B45336" s="503"/>
    </row>
    <row r="45337" spans="2:2">
      <c r="B45337" s="503"/>
    </row>
    <row r="45338" spans="2:2">
      <c r="B45338" s="503"/>
    </row>
    <row r="45339" spans="2:2">
      <c r="B45339" s="503"/>
    </row>
    <row r="45340" spans="2:2">
      <c r="B45340" s="503"/>
    </row>
    <row r="45341" spans="2:2">
      <c r="B45341" s="503"/>
    </row>
    <row r="45342" spans="2:2">
      <c r="B45342" s="503"/>
    </row>
    <row r="45343" spans="2:2">
      <c r="B45343" s="503"/>
    </row>
    <row r="45344" spans="2:2">
      <c r="B45344" s="503"/>
    </row>
    <row r="45345" spans="2:2">
      <c r="B45345" s="503"/>
    </row>
    <row r="45346" spans="2:2">
      <c r="B45346" s="503"/>
    </row>
    <row r="45347" spans="2:2">
      <c r="B45347" s="503"/>
    </row>
    <row r="45348" spans="2:2">
      <c r="B45348" s="503"/>
    </row>
    <row r="45349" spans="2:2">
      <c r="B45349" s="503"/>
    </row>
    <row r="45350" spans="2:2">
      <c r="B45350" s="503"/>
    </row>
    <row r="45351" spans="2:2">
      <c r="B45351" s="503"/>
    </row>
    <row r="45352" spans="2:2">
      <c r="B45352" s="503"/>
    </row>
    <row r="45353" spans="2:2">
      <c r="B45353" s="503"/>
    </row>
    <row r="45354" spans="2:2">
      <c r="B45354" s="503"/>
    </row>
    <row r="45355" spans="2:2">
      <c r="B45355" s="503"/>
    </row>
    <row r="45356" spans="2:2">
      <c r="B45356" s="503"/>
    </row>
    <row r="45357" spans="2:2">
      <c r="B45357" s="503"/>
    </row>
    <row r="45358" spans="2:2">
      <c r="B45358" s="503"/>
    </row>
    <row r="45359" spans="2:2">
      <c r="B45359" s="503"/>
    </row>
    <row r="45360" spans="2:2">
      <c r="B45360" s="503"/>
    </row>
    <row r="45361" spans="2:2">
      <c r="B45361" s="503"/>
    </row>
    <row r="45362" spans="2:2">
      <c r="B45362" s="503"/>
    </row>
    <row r="45363" spans="2:2">
      <c r="B45363" s="503"/>
    </row>
    <row r="45364" spans="2:2">
      <c r="B45364" s="503"/>
    </row>
    <row r="45365" spans="2:2">
      <c r="B45365" s="503"/>
    </row>
    <row r="45366" spans="2:2">
      <c r="B45366" s="503"/>
    </row>
    <row r="45367" spans="2:2">
      <c r="B45367" s="503"/>
    </row>
    <row r="45368" spans="2:2">
      <c r="B45368" s="503"/>
    </row>
    <row r="45369" spans="2:2">
      <c r="B45369" s="503"/>
    </row>
    <row r="45370" spans="2:2">
      <c r="B45370" s="503"/>
    </row>
    <row r="45371" spans="2:2">
      <c r="B45371" s="503"/>
    </row>
    <row r="45372" spans="2:2">
      <c r="B45372" s="503"/>
    </row>
    <row r="45373" spans="2:2">
      <c r="B45373" s="503"/>
    </row>
    <row r="45374" spans="2:2">
      <c r="B45374" s="503"/>
    </row>
    <row r="45375" spans="2:2">
      <c r="B45375" s="503"/>
    </row>
    <row r="45376" spans="2:2">
      <c r="B45376" s="503"/>
    </row>
    <row r="45377" spans="2:2">
      <c r="B45377" s="503"/>
    </row>
    <row r="45378" spans="2:2">
      <c r="B45378" s="503"/>
    </row>
    <row r="45379" spans="2:2">
      <c r="B45379" s="503"/>
    </row>
    <row r="45380" spans="2:2">
      <c r="B45380" s="503"/>
    </row>
    <row r="45381" spans="2:2">
      <c r="B45381" s="503"/>
    </row>
    <row r="45382" spans="2:2">
      <c r="B45382" s="503"/>
    </row>
    <row r="45383" spans="2:2">
      <c r="B45383" s="503"/>
    </row>
    <row r="45384" spans="2:2">
      <c r="B45384" s="503"/>
    </row>
    <row r="45385" spans="2:2">
      <c r="B45385" s="503"/>
    </row>
    <row r="45386" spans="2:2">
      <c r="B45386" s="503"/>
    </row>
    <row r="45387" spans="2:2">
      <c r="B45387" s="503"/>
    </row>
    <row r="45388" spans="2:2">
      <c r="B45388" s="503"/>
    </row>
    <row r="45389" spans="2:2">
      <c r="B45389" s="503"/>
    </row>
    <row r="45390" spans="2:2">
      <c r="B45390" s="503"/>
    </row>
    <row r="45391" spans="2:2">
      <c r="B45391" s="503"/>
    </row>
    <row r="45392" spans="2:2">
      <c r="B45392" s="503"/>
    </row>
    <row r="45393" spans="2:2">
      <c r="B45393" s="503"/>
    </row>
    <row r="45394" spans="2:2">
      <c r="B45394" s="503"/>
    </row>
    <row r="45395" spans="2:2">
      <c r="B45395" s="503"/>
    </row>
    <row r="45396" spans="2:2">
      <c r="B45396" s="503"/>
    </row>
    <row r="45397" spans="2:2">
      <c r="B45397" s="503"/>
    </row>
    <row r="45398" spans="2:2">
      <c r="B45398" s="503"/>
    </row>
    <row r="45399" spans="2:2">
      <c r="B45399" s="503"/>
    </row>
    <row r="45400" spans="2:2">
      <c r="B45400" s="503"/>
    </row>
    <row r="45401" spans="2:2">
      <c r="B45401" s="503"/>
    </row>
    <row r="45402" spans="2:2">
      <c r="B45402" s="503"/>
    </row>
    <row r="45403" spans="2:2">
      <c r="B45403" s="503"/>
    </row>
    <row r="45404" spans="2:2">
      <c r="B45404" s="503"/>
    </row>
    <row r="45405" spans="2:2">
      <c r="B45405" s="503"/>
    </row>
    <row r="45406" spans="2:2">
      <c r="B45406" s="503"/>
    </row>
    <row r="45407" spans="2:2">
      <c r="B45407" s="503"/>
    </row>
    <row r="45408" spans="2:2">
      <c r="B45408" s="503"/>
    </row>
    <row r="45409" spans="2:2">
      <c r="B45409" s="503"/>
    </row>
    <row r="45410" spans="2:2">
      <c r="B45410" s="503"/>
    </row>
    <row r="45411" spans="2:2">
      <c r="B45411" s="503"/>
    </row>
    <row r="45412" spans="2:2">
      <c r="B45412" s="503"/>
    </row>
    <row r="45413" spans="2:2">
      <c r="B45413" s="503"/>
    </row>
    <row r="45414" spans="2:2">
      <c r="B45414" s="503"/>
    </row>
    <row r="45415" spans="2:2">
      <c r="B45415" s="503"/>
    </row>
    <row r="45416" spans="2:2">
      <c r="B45416" s="503"/>
    </row>
    <row r="45417" spans="2:2">
      <c r="B45417" s="503"/>
    </row>
    <row r="45418" spans="2:2">
      <c r="B45418" s="503"/>
    </row>
    <row r="45419" spans="2:2">
      <c r="B45419" s="503"/>
    </row>
    <row r="45420" spans="2:2">
      <c r="B45420" s="503"/>
    </row>
    <row r="45421" spans="2:2">
      <c r="B45421" s="503"/>
    </row>
    <row r="45422" spans="2:2">
      <c r="B45422" s="503"/>
    </row>
    <row r="45423" spans="2:2">
      <c r="B45423" s="503"/>
    </row>
    <row r="45424" spans="2:2">
      <c r="B45424" s="503"/>
    </row>
    <row r="45425" spans="2:2">
      <c r="B45425" s="503"/>
    </row>
    <row r="45426" spans="2:2">
      <c r="B45426" s="503"/>
    </row>
    <row r="45427" spans="2:2">
      <c r="B45427" s="503"/>
    </row>
    <row r="45428" spans="2:2">
      <c r="B45428" s="503"/>
    </row>
    <row r="45429" spans="2:2">
      <c r="B45429" s="503"/>
    </row>
    <row r="45430" spans="2:2">
      <c r="B45430" s="503"/>
    </row>
    <row r="45431" spans="2:2">
      <c r="B45431" s="503"/>
    </row>
    <row r="45432" spans="2:2">
      <c r="B45432" s="503"/>
    </row>
    <row r="45433" spans="2:2">
      <c r="B45433" s="503"/>
    </row>
    <row r="45434" spans="2:2">
      <c r="B45434" s="503"/>
    </row>
    <row r="45435" spans="2:2">
      <c r="B45435" s="503"/>
    </row>
    <row r="45436" spans="2:2">
      <c r="B45436" s="503"/>
    </row>
    <row r="45437" spans="2:2">
      <c r="B45437" s="503"/>
    </row>
    <row r="45438" spans="2:2">
      <c r="B45438" s="503"/>
    </row>
    <row r="45439" spans="2:2">
      <c r="B45439" s="503"/>
    </row>
    <row r="45440" spans="2:2">
      <c r="B45440" s="503"/>
    </row>
    <row r="45441" spans="2:2">
      <c r="B45441" s="503"/>
    </row>
    <row r="45442" spans="2:2">
      <c r="B45442" s="503"/>
    </row>
    <row r="45443" spans="2:2">
      <c r="B45443" s="503"/>
    </row>
    <row r="45444" spans="2:2">
      <c r="B45444" s="503"/>
    </row>
    <row r="45445" spans="2:2">
      <c r="B45445" s="503"/>
    </row>
    <row r="45446" spans="2:2">
      <c r="B45446" s="503"/>
    </row>
    <row r="45447" spans="2:2">
      <c r="B45447" s="503"/>
    </row>
    <row r="45448" spans="2:2">
      <c r="B45448" s="503"/>
    </row>
    <row r="45449" spans="2:2">
      <c r="B45449" s="503"/>
    </row>
    <row r="45450" spans="2:2">
      <c r="B45450" s="503"/>
    </row>
    <row r="45451" spans="2:2">
      <c r="B45451" s="503"/>
    </row>
    <row r="45452" spans="2:2">
      <c r="B45452" s="503"/>
    </row>
    <row r="45453" spans="2:2">
      <c r="B45453" s="503"/>
    </row>
    <row r="45454" spans="2:2">
      <c r="B45454" s="503"/>
    </row>
    <row r="45455" spans="2:2">
      <c r="B45455" s="503"/>
    </row>
    <row r="45456" spans="2:2">
      <c r="B45456" s="503"/>
    </row>
    <row r="45457" spans="2:2">
      <c r="B45457" s="503"/>
    </row>
    <row r="45458" spans="2:2">
      <c r="B45458" s="503"/>
    </row>
    <row r="45459" spans="2:2">
      <c r="B45459" s="503"/>
    </row>
    <row r="45460" spans="2:2">
      <c r="B45460" s="503"/>
    </row>
    <row r="45461" spans="2:2">
      <c r="B45461" s="503"/>
    </row>
    <row r="45462" spans="2:2">
      <c r="B45462" s="503"/>
    </row>
    <row r="45463" spans="2:2">
      <c r="B45463" s="503"/>
    </row>
    <row r="45464" spans="2:2">
      <c r="B45464" s="503"/>
    </row>
    <row r="45465" spans="2:2">
      <c r="B45465" s="503"/>
    </row>
    <row r="45466" spans="2:2">
      <c r="B45466" s="503"/>
    </row>
    <row r="45467" spans="2:2">
      <c r="B45467" s="503"/>
    </row>
    <row r="45468" spans="2:2">
      <c r="B45468" s="503"/>
    </row>
    <row r="45469" spans="2:2">
      <c r="B45469" s="503"/>
    </row>
    <row r="45470" spans="2:2">
      <c r="B45470" s="503"/>
    </row>
    <row r="45471" spans="2:2">
      <c r="B45471" s="503"/>
    </row>
    <row r="45472" spans="2:2">
      <c r="B45472" s="503"/>
    </row>
    <row r="45473" spans="2:2">
      <c r="B45473" s="503"/>
    </row>
    <row r="45474" spans="2:2">
      <c r="B45474" s="503"/>
    </row>
    <row r="45475" spans="2:2">
      <c r="B45475" s="503"/>
    </row>
    <row r="45476" spans="2:2">
      <c r="B45476" s="503"/>
    </row>
    <row r="45477" spans="2:2">
      <c r="B45477" s="503"/>
    </row>
    <row r="45478" spans="2:2">
      <c r="B45478" s="503"/>
    </row>
    <row r="45479" spans="2:2">
      <c r="B45479" s="503"/>
    </row>
    <row r="45480" spans="2:2">
      <c r="B45480" s="503"/>
    </row>
    <row r="45481" spans="2:2">
      <c r="B45481" s="503"/>
    </row>
    <row r="45482" spans="2:2">
      <c r="B45482" s="503"/>
    </row>
    <row r="45483" spans="2:2">
      <c r="B45483" s="503"/>
    </row>
    <row r="45484" spans="2:2">
      <c r="B45484" s="503"/>
    </row>
    <row r="45485" spans="2:2">
      <c r="B45485" s="503"/>
    </row>
    <row r="45486" spans="2:2">
      <c r="B45486" s="503"/>
    </row>
    <row r="45487" spans="2:2">
      <c r="B45487" s="503"/>
    </row>
    <row r="45488" spans="2:2">
      <c r="B45488" s="503"/>
    </row>
    <row r="45489" spans="2:2">
      <c r="B45489" s="503"/>
    </row>
    <row r="45490" spans="2:2">
      <c r="B45490" s="503"/>
    </row>
    <row r="45491" spans="2:2">
      <c r="B45491" s="503"/>
    </row>
    <row r="45492" spans="2:2">
      <c r="B45492" s="503"/>
    </row>
    <row r="45493" spans="2:2">
      <c r="B45493" s="503"/>
    </row>
    <row r="45494" spans="2:2">
      <c r="B45494" s="503"/>
    </row>
    <row r="45495" spans="2:2">
      <c r="B45495" s="503"/>
    </row>
    <row r="45496" spans="2:2">
      <c r="B45496" s="503"/>
    </row>
    <row r="45497" spans="2:2">
      <c r="B45497" s="503"/>
    </row>
    <row r="45498" spans="2:2">
      <c r="B45498" s="503"/>
    </row>
    <row r="45499" spans="2:2">
      <c r="B45499" s="503"/>
    </row>
    <row r="45500" spans="2:2">
      <c r="B45500" s="503"/>
    </row>
    <row r="45501" spans="2:2">
      <c r="B45501" s="503"/>
    </row>
    <row r="45502" spans="2:2">
      <c r="B45502" s="503"/>
    </row>
    <row r="45503" spans="2:2">
      <c r="B45503" s="503"/>
    </row>
    <row r="45504" spans="2:2">
      <c r="B45504" s="503"/>
    </row>
    <row r="45505" spans="2:2">
      <c r="B45505" s="503"/>
    </row>
    <row r="45506" spans="2:2">
      <c r="B45506" s="503"/>
    </row>
    <row r="45507" spans="2:2">
      <c r="B45507" s="503"/>
    </row>
    <row r="45508" spans="2:2">
      <c r="B45508" s="503"/>
    </row>
    <row r="45509" spans="2:2">
      <c r="B45509" s="503"/>
    </row>
    <row r="45510" spans="2:2">
      <c r="B45510" s="503"/>
    </row>
    <row r="45511" spans="2:2">
      <c r="B45511" s="503"/>
    </row>
    <row r="45512" spans="2:2">
      <c r="B45512" s="503"/>
    </row>
    <row r="45513" spans="2:2">
      <c r="B45513" s="503"/>
    </row>
    <row r="45514" spans="2:2">
      <c r="B45514" s="503"/>
    </row>
    <row r="45515" spans="2:2">
      <c r="B45515" s="503"/>
    </row>
    <row r="45516" spans="2:2">
      <c r="B45516" s="503"/>
    </row>
    <row r="45517" spans="2:2">
      <c r="B45517" s="503"/>
    </row>
    <row r="45518" spans="2:2">
      <c r="B45518" s="503"/>
    </row>
    <row r="45519" spans="2:2">
      <c r="B45519" s="503"/>
    </row>
    <row r="45520" spans="2:2">
      <c r="B45520" s="503"/>
    </row>
    <row r="45521" spans="2:2">
      <c r="B45521" s="503"/>
    </row>
    <row r="45522" spans="2:2">
      <c r="B45522" s="503"/>
    </row>
    <row r="45523" spans="2:2">
      <c r="B45523" s="503"/>
    </row>
    <row r="45524" spans="2:2">
      <c r="B45524" s="503"/>
    </row>
    <row r="45525" spans="2:2">
      <c r="B45525" s="503"/>
    </row>
    <row r="45526" spans="2:2">
      <c r="B45526" s="503"/>
    </row>
    <row r="45527" spans="2:2">
      <c r="B45527" s="503"/>
    </row>
    <row r="45528" spans="2:2">
      <c r="B45528" s="503"/>
    </row>
    <row r="45529" spans="2:2">
      <c r="B45529" s="503"/>
    </row>
    <row r="45530" spans="2:2">
      <c r="B45530" s="503"/>
    </row>
    <row r="45531" spans="2:2">
      <c r="B45531" s="503"/>
    </row>
    <row r="45532" spans="2:2">
      <c r="B45532" s="503"/>
    </row>
    <row r="45533" spans="2:2">
      <c r="B45533" s="503"/>
    </row>
    <row r="45534" spans="2:2">
      <c r="B45534" s="503"/>
    </row>
    <row r="45535" spans="2:2">
      <c r="B45535" s="503"/>
    </row>
    <row r="45536" spans="2:2">
      <c r="B45536" s="503"/>
    </row>
    <row r="45537" spans="2:2">
      <c r="B45537" s="503"/>
    </row>
    <row r="45538" spans="2:2">
      <c r="B45538" s="503"/>
    </row>
    <row r="45539" spans="2:2">
      <c r="B45539" s="503"/>
    </row>
    <row r="45540" spans="2:2">
      <c r="B45540" s="503"/>
    </row>
    <row r="45541" spans="2:2">
      <c r="B45541" s="503"/>
    </row>
    <row r="45542" spans="2:2">
      <c r="B45542" s="503"/>
    </row>
    <row r="45543" spans="2:2">
      <c r="B45543" s="503"/>
    </row>
    <row r="45544" spans="2:2">
      <c r="B45544" s="503"/>
    </row>
    <row r="45545" spans="2:2">
      <c r="B45545" s="503"/>
    </row>
    <row r="45546" spans="2:2">
      <c r="B45546" s="503"/>
    </row>
    <row r="45547" spans="2:2">
      <c r="B45547" s="503"/>
    </row>
    <row r="45548" spans="2:2">
      <c r="B45548" s="503"/>
    </row>
    <row r="45549" spans="2:2">
      <c r="B45549" s="503"/>
    </row>
    <row r="45550" spans="2:2">
      <c r="B45550" s="503"/>
    </row>
    <row r="45551" spans="2:2">
      <c r="B45551" s="503"/>
    </row>
    <row r="45552" spans="2:2">
      <c r="B45552" s="503"/>
    </row>
    <row r="45553" spans="2:2">
      <c r="B45553" s="503"/>
    </row>
    <row r="45554" spans="2:2">
      <c r="B45554" s="503"/>
    </row>
    <row r="45555" spans="2:2">
      <c r="B45555" s="503"/>
    </row>
    <row r="45556" spans="2:2">
      <c r="B45556" s="503"/>
    </row>
    <row r="45557" spans="2:2">
      <c r="B45557" s="503"/>
    </row>
    <row r="45558" spans="2:2">
      <c r="B45558" s="503"/>
    </row>
    <row r="45559" spans="2:2">
      <c r="B45559" s="503"/>
    </row>
    <row r="45560" spans="2:2">
      <c r="B45560" s="503"/>
    </row>
    <row r="45561" spans="2:2">
      <c r="B45561" s="503"/>
    </row>
    <row r="45562" spans="2:2">
      <c r="B45562" s="503"/>
    </row>
    <row r="45563" spans="2:2">
      <c r="B45563" s="503"/>
    </row>
    <row r="45564" spans="2:2">
      <c r="B45564" s="503"/>
    </row>
    <row r="45565" spans="2:2">
      <c r="B45565" s="503"/>
    </row>
    <row r="45566" spans="2:2">
      <c r="B45566" s="503"/>
    </row>
    <row r="45567" spans="2:2">
      <c r="B45567" s="503"/>
    </row>
    <row r="45568" spans="2:2">
      <c r="B45568" s="503"/>
    </row>
    <row r="45569" spans="2:2">
      <c r="B45569" s="503"/>
    </row>
    <row r="45570" spans="2:2">
      <c r="B45570" s="503"/>
    </row>
    <row r="45571" spans="2:2">
      <c r="B45571" s="503"/>
    </row>
    <row r="45572" spans="2:2">
      <c r="B45572" s="503"/>
    </row>
    <row r="45573" spans="2:2">
      <c r="B45573" s="503"/>
    </row>
    <row r="45574" spans="2:2">
      <c r="B45574" s="503"/>
    </row>
    <row r="45575" spans="2:2">
      <c r="B45575" s="503"/>
    </row>
    <row r="45576" spans="2:2">
      <c r="B45576" s="503"/>
    </row>
    <row r="45577" spans="2:2">
      <c r="B45577" s="503"/>
    </row>
    <row r="45578" spans="2:2">
      <c r="B45578" s="503"/>
    </row>
    <row r="45579" spans="2:2">
      <c r="B45579" s="503"/>
    </row>
    <row r="45580" spans="2:2">
      <c r="B45580" s="503"/>
    </row>
    <row r="45581" spans="2:2">
      <c r="B45581" s="503"/>
    </row>
    <row r="45582" spans="2:2">
      <c r="B45582" s="503"/>
    </row>
    <row r="45583" spans="2:2">
      <c r="B45583" s="503"/>
    </row>
    <row r="45584" spans="2:2">
      <c r="B45584" s="503"/>
    </row>
    <row r="45585" spans="2:2">
      <c r="B45585" s="503"/>
    </row>
    <row r="45586" spans="2:2">
      <c r="B45586" s="503"/>
    </row>
    <row r="45587" spans="2:2">
      <c r="B45587" s="503"/>
    </row>
    <row r="45588" spans="2:2">
      <c r="B45588" s="503"/>
    </row>
    <row r="45589" spans="2:2">
      <c r="B45589" s="503"/>
    </row>
    <row r="45590" spans="2:2">
      <c r="B45590" s="503"/>
    </row>
    <row r="45591" spans="2:2">
      <c r="B45591" s="503"/>
    </row>
    <row r="45592" spans="2:2">
      <c r="B45592" s="503"/>
    </row>
    <row r="45593" spans="2:2">
      <c r="B45593" s="503"/>
    </row>
    <row r="45594" spans="2:2">
      <c r="B45594" s="503"/>
    </row>
    <row r="45595" spans="2:2">
      <c r="B45595" s="503"/>
    </row>
    <row r="45596" spans="2:2">
      <c r="B45596" s="503"/>
    </row>
    <row r="45597" spans="2:2">
      <c r="B45597" s="503"/>
    </row>
    <row r="45598" spans="2:2">
      <c r="B45598" s="503"/>
    </row>
    <row r="45599" spans="2:2">
      <c r="B45599" s="503"/>
    </row>
    <row r="45600" spans="2:2">
      <c r="B45600" s="503"/>
    </row>
    <row r="45601" spans="2:2">
      <c r="B45601" s="503"/>
    </row>
    <row r="45602" spans="2:2">
      <c r="B45602" s="503"/>
    </row>
    <row r="45603" spans="2:2">
      <c r="B45603" s="503"/>
    </row>
    <row r="45604" spans="2:2">
      <c r="B45604" s="503"/>
    </row>
    <row r="45605" spans="2:2">
      <c r="B45605" s="503"/>
    </row>
    <row r="45606" spans="2:2">
      <c r="B45606" s="503"/>
    </row>
    <row r="45607" spans="2:2">
      <c r="B45607" s="503"/>
    </row>
    <row r="45608" spans="2:2">
      <c r="B45608" s="503"/>
    </row>
    <row r="45609" spans="2:2">
      <c r="B45609" s="503"/>
    </row>
    <row r="45610" spans="2:2">
      <c r="B45610" s="503"/>
    </row>
    <row r="45611" spans="2:2">
      <c r="B45611" s="503"/>
    </row>
    <row r="45612" spans="2:2">
      <c r="B45612" s="503"/>
    </row>
    <row r="45613" spans="2:2">
      <c r="B45613" s="503"/>
    </row>
    <row r="45614" spans="2:2">
      <c r="B45614" s="503"/>
    </row>
    <row r="45615" spans="2:2">
      <c r="B45615" s="503"/>
    </row>
    <row r="45616" spans="2:2">
      <c r="B45616" s="503"/>
    </row>
    <row r="45617" spans="2:2">
      <c r="B45617" s="503"/>
    </row>
    <row r="45618" spans="2:2">
      <c r="B45618" s="503"/>
    </row>
    <row r="45619" spans="2:2">
      <c r="B45619" s="503"/>
    </row>
    <row r="45620" spans="2:2">
      <c r="B45620" s="503"/>
    </row>
    <row r="45621" spans="2:2">
      <c r="B45621" s="503"/>
    </row>
    <row r="45622" spans="2:2">
      <c r="B45622" s="503"/>
    </row>
    <row r="45623" spans="2:2">
      <c r="B45623" s="503"/>
    </row>
    <row r="45624" spans="2:2">
      <c r="B45624" s="503"/>
    </row>
    <row r="45625" spans="2:2">
      <c r="B45625" s="503"/>
    </row>
    <row r="45626" spans="2:2">
      <c r="B45626" s="503"/>
    </row>
    <row r="45627" spans="2:2">
      <c r="B45627" s="503"/>
    </row>
    <row r="45628" spans="2:2">
      <c r="B45628" s="503"/>
    </row>
    <row r="45629" spans="2:2">
      <c r="B45629" s="503"/>
    </row>
    <row r="45630" spans="2:2">
      <c r="B45630" s="503"/>
    </row>
    <row r="45631" spans="2:2">
      <c r="B45631" s="503"/>
    </row>
    <row r="45632" spans="2:2">
      <c r="B45632" s="503"/>
    </row>
    <row r="45633" spans="2:2">
      <c r="B45633" s="503"/>
    </row>
    <row r="45634" spans="2:2">
      <c r="B45634" s="503"/>
    </row>
    <row r="45635" spans="2:2">
      <c r="B45635" s="503"/>
    </row>
    <row r="45636" spans="2:2">
      <c r="B45636" s="503"/>
    </row>
    <row r="45637" spans="2:2">
      <c r="B45637" s="503"/>
    </row>
    <row r="45638" spans="2:2">
      <c r="B45638" s="503"/>
    </row>
    <row r="45639" spans="2:2">
      <c r="B45639" s="503"/>
    </row>
    <row r="45640" spans="2:2">
      <c r="B45640" s="503"/>
    </row>
    <row r="45641" spans="2:2">
      <c r="B45641" s="503"/>
    </row>
    <row r="45642" spans="2:2">
      <c r="B45642" s="503"/>
    </row>
    <row r="45643" spans="2:2">
      <c r="B45643" s="503"/>
    </row>
    <row r="45644" spans="2:2">
      <c r="B45644" s="503"/>
    </row>
    <row r="45645" spans="2:2">
      <c r="B45645" s="503"/>
    </row>
    <row r="45646" spans="2:2">
      <c r="B45646" s="503"/>
    </row>
    <row r="45647" spans="2:2">
      <c r="B45647" s="503"/>
    </row>
    <row r="45648" spans="2:2">
      <c r="B45648" s="503"/>
    </row>
    <row r="45649" spans="2:2">
      <c r="B45649" s="503"/>
    </row>
    <row r="45650" spans="2:2">
      <c r="B45650" s="503"/>
    </row>
    <row r="45651" spans="2:2">
      <c r="B45651" s="503"/>
    </row>
    <row r="45652" spans="2:2">
      <c r="B45652" s="503"/>
    </row>
    <row r="45653" spans="2:2">
      <c r="B45653" s="503"/>
    </row>
    <row r="45654" spans="2:2">
      <c r="B45654" s="503"/>
    </row>
    <row r="45655" spans="2:2">
      <c r="B45655" s="503"/>
    </row>
    <row r="45656" spans="2:2">
      <c r="B45656" s="503"/>
    </row>
    <row r="45657" spans="2:2">
      <c r="B45657" s="503"/>
    </row>
    <row r="45658" spans="2:2">
      <c r="B45658" s="503"/>
    </row>
    <row r="45659" spans="2:2">
      <c r="B45659" s="503"/>
    </row>
    <row r="45660" spans="2:2">
      <c r="B45660" s="503"/>
    </row>
    <row r="45661" spans="2:2">
      <c r="B45661" s="503"/>
    </row>
    <row r="45662" spans="2:2">
      <c r="B45662" s="503"/>
    </row>
    <row r="45663" spans="2:2">
      <c r="B45663" s="503"/>
    </row>
    <row r="45664" spans="2:2">
      <c r="B45664" s="503"/>
    </row>
    <row r="45665" spans="2:2">
      <c r="B45665" s="503"/>
    </row>
    <row r="45666" spans="2:2">
      <c r="B45666" s="503"/>
    </row>
    <row r="45667" spans="2:2">
      <c r="B45667" s="503"/>
    </row>
    <row r="45668" spans="2:2">
      <c r="B45668" s="503"/>
    </row>
    <row r="45669" spans="2:2">
      <c r="B45669" s="503"/>
    </row>
    <row r="45670" spans="2:2">
      <c r="B45670" s="503"/>
    </row>
    <row r="45671" spans="2:2">
      <c r="B45671" s="503"/>
    </row>
    <row r="45672" spans="2:2">
      <c r="B45672" s="503"/>
    </row>
    <row r="45673" spans="2:2">
      <c r="B45673" s="503"/>
    </row>
    <row r="45674" spans="2:2">
      <c r="B45674" s="503"/>
    </row>
    <row r="45675" spans="2:2">
      <c r="B45675" s="503"/>
    </row>
    <row r="45676" spans="2:2">
      <c r="B45676" s="503"/>
    </row>
    <row r="45677" spans="2:2">
      <c r="B45677" s="503"/>
    </row>
    <row r="45678" spans="2:2">
      <c r="B45678" s="503"/>
    </row>
    <row r="45679" spans="2:2">
      <c r="B45679" s="503"/>
    </row>
    <row r="45680" spans="2:2">
      <c r="B45680" s="503"/>
    </row>
    <row r="45681" spans="2:2">
      <c r="B45681" s="503"/>
    </row>
    <row r="45682" spans="2:2">
      <c r="B45682" s="503"/>
    </row>
    <row r="45683" spans="2:2">
      <c r="B45683" s="503"/>
    </row>
    <row r="45684" spans="2:2">
      <c r="B45684" s="503"/>
    </row>
    <row r="45685" spans="2:2">
      <c r="B45685" s="503"/>
    </row>
    <row r="45686" spans="2:2">
      <c r="B45686" s="503"/>
    </row>
    <row r="45687" spans="2:2">
      <c r="B45687" s="503"/>
    </row>
    <row r="45688" spans="2:2">
      <c r="B45688" s="503"/>
    </row>
    <row r="45689" spans="2:2">
      <c r="B45689" s="503"/>
    </row>
    <row r="45690" spans="2:2">
      <c r="B45690" s="503"/>
    </row>
    <row r="45691" spans="2:2">
      <c r="B45691" s="503"/>
    </row>
    <row r="45692" spans="2:2">
      <c r="B45692" s="503"/>
    </row>
    <row r="45693" spans="2:2">
      <c r="B45693" s="503"/>
    </row>
    <row r="45694" spans="2:2">
      <c r="B45694" s="503"/>
    </row>
    <row r="45695" spans="2:2">
      <c r="B45695" s="503"/>
    </row>
    <row r="45696" spans="2:2">
      <c r="B45696" s="503"/>
    </row>
    <row r="45697" spans="2:2">
      <c r="B45697" s="503"/>
    </row>
    <row r="45698" spans="2:2">
      <c r="B45698" s="503"/>
    </row>
    <row r="45699" spans="2:2">
      <c r="B45699" s="503"/>
    </row>
    <row r="45700" spans="2:2">
      <c r="B45700" s="503"/>
    </row>
    <row r="45701" spans="2:2">
      <c r="B45701" s="503"/>
    </row>
    <row r="45702" spans="2:2">
      <c r="B45702" s="503"/>
    </row>
    <row r="45703" spans="2:2">
      <c r="B45703" s="503"/>
    </row>
    <row r="45704" spans="2:2">
      <c r="B45704" s="503"/>
    </row>
    <row r="45705" spans="2:2">
      <c r="B45705" s="503"/>
    </row>
    <row r="45706" spans="2:2">
      <c r="B45706" s="503"/>
    </row>
    <row r="45707" spans="2:2">
      <c r="B45707" s="503"/>
    </row>
    <row r="45708" spans="2:2">
      <c r="B45708" s="503"/>
    </row>
    <row r="45709" spans="2:2">
      <c r="B45709" s="503"/>
    </row>
    <row r="45710" spans="2:2">
      <c r="B45710" s="503"/>
    </row>
    <row r="45711" spans="2:2">
      <c r="B45711" s="503"/>
    </row>
    <row r="45712" spans="2:2">
      <c r="B45712" s="503"/>
    </row>
    <row r="45713" spans="2:2">
      <c r="B45713" s="503"/>
    </row>
    <row r="45714" spans="2:2">
      <c r="B45714" s="503"/>
    </row>
    <row r="45715" spans="2:2">
      <c r="B45715" s="503"/>
    </row>
    <row r="45716" spans="2:2">
      <c r="B45716" s="503"/>
    </row>
    <row r="45717" spans="2:2">
      <c r="B45717" s="503"/>
    </row>
    <row r="45718" spans="2:2">
      <c r="B45718" s="503"/>
    </row>
    <row r="45719" spans="2:2">
      <c r="B45719" s="503"/>
    </row>
    <row r="45720" spans="2:2">
      <c r="B45720" s="503"/>
    </row>
    <row r="45721" spans="2:2">
      <c r="B45721" s="503"/>
    </row>
    <row r="45722" spans="2:2">
      <c r="B45722" s="503"/>
    </row>
    <row r="45723" spans="2:2">
      <c r="B45723" s="503"/>
    </row>
    <row r="45724" spans="2:2">
      <c r="B45724" s="503"/>
    </row>
    <row r="45725" spans="2:2">
      <c r="B45725" s="503"/>
    </row>
    <row r="45726" spans="2:2">
      <c r="B45726" s="503"/>
    </row>
    <row r="45727" spans="2:2">
      <c r="B45727" s="503"/>
    </row>
    <row r="45728" spans="2:2">
      <c r="B45728" s="503"/>
    </row>
    <row r="45729" spans="2:2">
      <c r="B45729" s="503"/>
    </row>
    <row r="45730" spans="2:2">
      <c r="B45730" s="503"/>
    </row>
    <row r="45731" spans="2:2">
      <c r="B45731" s="503"/>
    </row>
    <row r="45732" spans="2:2">
      <c r="B45732" s="503"/>
    </row>
    <row r="45733" spans="2:2">
      <c r="B45733" s="503"/>
    </row>
    <row r="45734" spans="2:2">
      <c r="B45734" s="503"/>
    </row>
    <row r="45735" spans="2:2">
      <c r="B45735" s="503"/>
    </row>
    <row r="45736" spans="2:2">
      <c r="B45736" s="503"/>
    </row>
    <row r="45737" spans="2:2">
      <c r="B45737" s="503"/>
    </row>
    <row r="45738" spans="2:2">
      <c r="B45738" s="503"/>
    </row>
    <row r="45739" spans="2:2">
      <c r="B45739" s="503"/>
    </row>
    <row r="45740" spans="2:2">
      <c r="B45740" s="503"/>
    </row>
    <row r="45741" spans="2:2">
      <c r="B45741" s="503"/>
    </row>
    <row r="45742" spans="2:2">
      <c r="B45742" s="503"/>
    </row>
    <row r="45743" spans="2:2">
      <c r="B45743" s="503"/>
    </row>
    <row r="45744" spans="2:2">
      <c r="B45744" s="503"/>
    </row>
    <row r="45745" spans="2:2">
      <c r="B45745" s="503"/>
    </row>
    <row r="45746" spans="2:2">
      <c r="B45746" s="503"/>
    </row>
    <row r="45747" spans="2:2">
      <c r="B45747" s="503"/>
    </row>
    <row r="45748" spans="2:2">
      <c r="B45748" s="503"/>
    </row>
    <row r="45749" spans="2:2">
      <c r="B45749" s="503"/>
    </row>
    <row r="45750" spans="2:2">
      <c r="B45750" s="503"/>
    </row>
    <row r="45751" spans="2:2">
      <c r="B45751" s="503"/>
    </row>
    <row r="45752" spans="2:2">
      <c r="B45752" s="503"/>
    </row>
    <row r="45753" spans="2:2">
      <c r="B45753" s="503"/>
    </row>
    <row r="45754" spans="2:2">
      <c r="B45754" s="503"/>
    </row>
    <row r="45755" spans="2:2">
      <c r="B45755" s="503"/>
    </row>
    <row r="45756" spans="2:2">
      <c r="B45756" s="503"/>
    </row>
    <row r="45757" spans="2:2">
      <c r="B45757" s="503"/>
    </row>
    <row r="45758" spans="2:2">
      <c r="B45758" s="503"/>
    </row>
    <row r="45759" spans="2:2">
      <c r="B45759" s="503"/>
    </row>
    <row r="45760" spans="2:2">
      <c r="B45760" s="503"/>
    </row>
    <row r="45761" spans="2:2">
      <c r="B45761" s="503"/>
    </row>
    <row r="45762" spans="2:2">
      <c r="B45762" s="503"/>
    </row>
    <row r="45763" spans="2:2">
      <c r="B45763" s="503"/>
    </row>
    <row r="45764" spans="2:2">
      <c r="B45764" s="503"/>
    </row>
    <row r="45765" spans="2:2">
      <c r="B45765" s="503"/>
    </row>
    <row r="45766" spans="2:2">
      <c r="B45766" s="503"/>
    </row>
    <row r="45767" spans="2:2">
      <c r="B45767" s="503"/>
    </row>
    <row r="45768" spans="2:2">
      <c r="B45768" s="503"/>
    </row>
    <row r="45769" spans="2:2">
      <c r="B45769" s="503"/>
    </row>
    <row r="45770" spans="2:2">
      <c r="B45770" s="503"/>
    </row>
    <row r="45771" spans="2:2">
      <c r="B45771" s="503"/>
    </row>
    <row r="45772" spans="2:2">
      <c r="B45772" s="503"/>
    </row>
    <row r="45773" spans="2:2">
      <c r="B45773" s="503"/>
    </row>
    <row r="45774" spans="2:2">
      <c r="B45774" s="503"/>
    </row>
    <row r="45775" spans="2:2">
      <c r="B45775" s="503"/>
    </row>
    <row r="45776" spans="2:2">
      <c r="B45776" s="503"/>
    </row>
    <row r="45777" spans="2:2">
      <c r="B45777" s="503"/>
    </row>
    <row r="45778" spans="2:2">
      <c r="B45778" s="503"/>
    </row>
    <row r="45779" spans="2:2">
      <c r="B45779" s="503"/>
    </row>
    <row r="45780" spans="2:2">
      <c r="B45780" s="503"/>
    </row>
    <row r="45781" spans="2:2">
      <c r="B45781" s="503"/>
    </row>
    <row r="45782" spans="2:2">
      <c r="B45782" s="503"/>
    </row>
    <row r="45783" spans="2:2">
      <c r="B45783" s="503"/>
    </row>
    <row r="45784" spans="2:2">
      <c r="B45784" s="503"/>
    </row>
    <row r="45785" spans="2:2">
      <c r="B45785" s="503"/>
    </row>
    <row r="45786" spans="2:2">
      <c r="B45786" s="503"/>
    </row>
    <row r="45787" spans="2:2">
      <c r="B45787" s="503"/>
    </row>
    <row r="45788" spans="2:2">
      <c r="B45788" s="503"/>
    </row>
    <row r="45789" spans="2:2">
      <c r="B45789" s="503"/>
    </row>
    <row r="45790" spans="2:2">
      <c r="B45790" s="503"/>
    </row>
    <row r="45791" spans="2:2">
      <c r="B45791" s="503"/>
    </row>
    <row r="45792" spans="2:2">
      <c r="B45792" s="503"/>
    </row>
    <row r="45793" spans="2:2">
      <c r="B45793" s="503"/>
    </row>
    <row r="45794" spans="2:2">
      <c r="B45794" s="503"/>
    </row>
    <row r="45795" spans="2:2">
      <c r="B45795" s="503"/>
    </row>
    <row r="45796" spans="2:2">
      <c r="B45796" s="503"/>
    </row>
    <row r="45797" spans="2:2">
      <c r="B45797" s="503"/>
    </row>
    <row r="45798" spans="2:2">
      <c r="B45798" s="503"/>
    </row>
    <row r="45799" spans="2:2">
      <c r="B45799" s="503"/>
    </row>
    <row r="45800" spans="2:2">
      <c r="B45800" s="503"/>
    </row>
    <row r="45801" spans="2:2">
      <c r="B45801" s="503"/>
    </row>
    <row r="45802" spans="2:2">
      <c r="B45802" s="503"/>
    </row>
    <row r="45803" spans="2:2">
      <c r="B45803" s="503"/>
    </row>
    <row r="45804" spans="2:2">
      <c r="B45804" s="503"/>
    </row>
    <row r="45805" spans="2:2">
      <c r="B45805" s="503"/>
    </row>
    <row r="45806" spans="2:2">
      <c r="B45806" s="503"/>
    </row>
    <row r="45807" spans="2:2">
      <c r="B45807" s="503"/>
    </row>
    <row r="45808" spans="2:2">
      <c r="B45808" s="503"/>
    </row>
    <row r="45809" spans="2:2">
      <c r="B45809" s="503"/>
    </row>
    <row r="45810" spans="2:2">
      <c r="B45810" s="503"/>
    </row>
    <row r="45811" spans="2:2">
      <c r="B45811" s="503"/>
    </row>
    <row r="45812" spans="2:2">
      <c r="B45812" s="503"/>
    </row>
    <row r="45813" spans="2:2">
      <c r="B45813" s="503"/>
    </row>
    <row r="45814" spans="2:2">
      <c r="B45814" s="503"/>
    </row>
    <row r="45815" spans="2:2">
      <c r="B45815" s="503"/>
    </row>
    <row r="45816" spans="2:2">
      <c r="B45816" s="503"/>
    </row>
    <row r="45817" spans="2:2">
      <c r="B45817" s="503"/>
    </row>
    <row r="45818" spans="2:2">
      <c r="B45818" s="503"/>
    </row>
    <row r="45819" spans="2:2">
      <c r="B45819" s="503"/>
    </row>
    <row r="45820" spans="2:2">
      <c r="B45820" s="503"/>
    </row>
    <row r="45821" spans="2:2">
      <c r="B45821" s="503"/>
    </row>
    <row r="45822" spans="2:2">
      <c r="B45822" s="503"/>
    </row>
    <row r="45823" spans="2:2">
      <c r="B45823" s="503"/>
    </row>
    <row r="45824" spans="2:2">
      <c r="B45824" s="503"/>
    </row>
    <row r="45825" spans="2:2">
      <c r="B45825" s="503"/>
    </row>
    <row r="45826" spans="2:2">
      <c r="B45826" s="503"/>
    </row>
    <row r="45827" spans="2:2">
      <c r="B45827" s="503"/>
    </row>
    <row r="45828" spans="2:2">
      <c r="B45828" s="503"/>
    </row>
    <row r="45829" spans="2:2">
      <c r="B45829" s="503"/>
    </row>
    <row r="45830" spans="2:2">
      <c r="B45830" s="503"/>
    </row>
    <row r="45831" spans="2:2">
      <c r="B45831" s="503"/>
    </row>
    <row r="45832" spans="2:2">
      <c r="B45832" s="503"/>
    </row>
    <row r="45833" spans="2:2">
      <c r="B45833" s="503"/>
    </row>
    <row r="45834" spans="2:2">
      <c r="B45834" s="503"/>
    </row>
    <row r="45835" spans="2:2">
      <c r="B45835" s="503"/>
    </row>
    <row r="45836" spans="2:2">
      <c r="B45836" s="503"/>
    </row>
    <row r="45837" spans="2:2">
      <c r="B45837" s="503"/>
    </row>
    <row r="45838" spans="2:2">
      <c r="B45838" s="503"/>
    </row>
    <row r="45839" spans="2:2">
      <c r="B45839" s="503"/>
    </row>
    <row r="45840" spans="2:2">
      <c r="B45840" s="503"/>
    </row>
    <row r="45841" spans="2:2">
      <c r="B45841" s="503"/>
    </row>
    <row r="45842" spans="2:2">
      <c r="B45842" s="503"/>
    </row>
    <row r="45843" spans="2:2">
      <c r="B45843" s="503"/>
    </row>
    <row r="45844" spans="2:2">
      <c r="B45844" s="503"/>
    </row>
    <row r="45845" spans="2:2">
      <c r="B45845" s="503"/>
    </row>
    <row r="45846" spans="2:2">
      <c r="B45846" s="503"/>
    </row>
    <row r="45847" spans="2:2">
      <c r="B45847" s="503"/>
    </row>
    <row r="45848" spans="2:2">
      <c r="B45848" s="503"/>
    </row>
    <row r="45849" spans="2:2">
      <c r="B45849" s="503"/>
    </row>
    <row r="45850" spans="2:2">
      <c r="B45850" s="503"/>
    </row>
    <row r="45851" spans="2:2">
      <c r="B45851" s="503"/>
    </row>
    <row r="45852" spans="2:2">
      <c r="B45852" s="503"/>
    </row>
    <row r="45853" spans="2:2">
      <c r="B45853" s="503"/>
    </row>
    <row r="45854" spans="2:2">
      <c r="B45854" s="503"/>
    </row>
    <row r="45855" spans="2:2">
      <c r="B45855" s="503"/>
    </row>
    <row r="45856" spans="2:2">
      <c r="B45856" s="503"/>
    </row>
    <row r="45857" spans="2:2">
      <c r="B45857" s="503"/>
    </row>
    <row r="45858" spans="2:2">
      <c r="B45858" s="503"/>
    </row>
    <row r="45859" spans="2:2">
      <c r="B45859" s="503"/>
    </row>
    <row r="45860" spans="2:2">
      <c r="B45860" s="503"/>
    </row>
    <row r="45861" spans="2:2">
      <c r="B45861" s="503"/>
    </row>
    <row r="45862" spans="2:2">
      <c r="B45862" s="503"/>
    </row>
    <row r="45863" spans="2:2">
      <c r="B45863" s="503"/>
    </row>
    <row r="45864" spans="2:2">
      <c r="B45864" s="503"/>
    </row>
    <row r="45865" spans="2:2">
      <c r="B45865" s="503"/>
    </row>
    <row r="45866" spans="2:2">
      <c r="B45866" s="503"/>
    </row>
    <row r="45867" spans="2:2">
      <c r="B45867" s="503"/>
    </row>
    <row r="45868" spans="2:2">
      <c r="B45868" s="503"/>
    </row>
    <row r="45869" spans="2:2">
      <c r="B45869" s="503"/>
    </row>
    <row r="45870" spans="2:2">
      <c r="B45870" s="503"/>
    </row>
    <row r="45871" spans="2:2">
      <c r="B45871" s="503"/>
    </row>
    <row r="45872" spans="2:2">
      <c r="B45872" s="503"/>
    </row>
    <row r="45873" spans="2:2">
      <c r="B45873" s="503"/>
    </row>
    <row r="45874" spans="2:2">
      <c r="B45874" s="503"/>
    </row>
    <row r="45875" spans="2:2">
      <c r="B45875" s="503"/>
    </row>
    <row r="45876" spans="2:2">
      <c r="B45876" s="503"/>
    </row>
    <row r="45877" spans="2:2">
      <c r="B45877" s="503"/>
    </row>
    <row r="45878" spans="2:2">
      <c r="B45878" s="503"/>
    </row>
    <row r="45879" spans="2:2">
      <c r="B45879" s="503"/>
    </row>
    <row r="45880" spans="2:2">
      <c r="B45880" s="503"/>
    </row>
    <row r="45881" spans="2:2">
      <c r="B45881" s="503"/>
    </row>
    <row r="45882" spans="2:2">
      <c r="B45882" s="503"/>
    </row>
    <row r="45883" spans="2:2">
      <c r="B45883" s="503"/>
    </row>
    <row r="45884" spans="2:2">
      <c r="B45884" s="503"/>
    </row>
    <row r="45885" spans="2:2">
      <c r="B45885" s="503"/>
    </row>
    <row r="45886" spans="2:2">
      <c r="B45886" s="503"/>
    </row>
    <row r="45887" spans="2:2">
      <c r="B45887" s="503"/>
    </row>
    <row r="45888" spans="2:2">
      <c r="B45888" s="503"/>
    </row>
    <row r="45889" spans="2:2">
      <c r="B45889" s="503"/>
    </row>
    <row r="45890" spans="2:2">
      <c r="B45890" s="503"/>
    </row>
    <row r="45891" spans="2:2">
      <c r="B45891" s="503"/>
    </row>
    <row r="45892" spans="2:2">
      <c r="B45892" s="503"/>
    </row>
    <row r="45893" spans="2:2">
      <c r="B45893" s="503"/>
    </row>
    <row r="45894" spans="2:2">
      <c r="B45894" s="503"/>
    </row>
    <row r="45895" spans="2:2">
      <c r="B45895" s="503"/>
    </row>
    <row r="45896" spans="2:2">
      <c r="B45896" s="503"/>
    </row>
    <row r="45897" spans="2:2">
      <c r="B45897" s="503"/>
    </row>
    <row r="45898" spans="2:2">
      <c r="B45898" s="503"/>
    </row>
    <row r="45899" spans="2:2">
      <c r="B45899" s="503"/>
    </row>
    <row r="45900" spans="2:2">
      <c r="B45900" s="503"/>
    </row>
    <row r="45901" spans="2:2">
      <c r="B45901" s="503"/>
    </row>
    <row r="45902" spans="2:2">
      <c r="B45902" s="503"/>
    </row>
    <row r="45903" spans="2:2">
      <c r="B45903" s="503"/>
    </row>
    <row r="45904" spans="2:2">
      <c r="B45904" s="503"/>
    </row>
    <row r="45905" spans="2:2">
      <c r="B45905" s="503"/>
    </row>
    <row r="45906" spans="2:2">
      <c r="B45906" s="503"/>
    </row>
    <row r="45907" spans="2:2">
      <c r="B45907" s="503"/>
    </row>
    <row r="45908" spans="2:2">
      <c r="B45908" s="503"/>
    </row>
    <row r="45909" spans="2:2">
      <c r="B45909" s="503"/>
    </row>
    <row r="45910" spans="2:2">
      <c r="B45910" s="503"/>
    </row>
    <row r="45911" spans="2:2">
      <c r="B45911" s="503"/>
    </row>
    <row r="45912" spans="2:2">
      <c r="B45912" s="503"/>
    </row>
    <row r="45913" spans="2:2">
      <c r="B45913" s="503"/>
    </row>
    <row r="45914" spans="2:2">
      <c r="B45914" s="503"/>
    </row>
    <row r="45915" spans="2:2">
      <c r="B45915" s="503"/>
    </row>
    <row r="45916" spans="2:2">
      <c r="B45916" s="503"/>
    </row>
    <row r="45917" spans="2:2">
      <c r="B45917" s="503"/>
    </row>
    <row r="45918" spans="2:2">
      <c r="B45918" s="503"/>
    </row>
    <row r="45919" spans="2:2">
      <c r="B45919" s="503"/>
    </row>
    <row r="45920" spans="2:2">
      <c r="B45920" s="503"/>
    </row>
    <row r="45921" spans="2:2">
      <c r="B45921" s="503"/>
    </row>
    <row r="45922" spans="2:2">
      <c r="B45922" s="503"/>
    </row>
    <row r="45923" spans="2:2">
      <c r="B45923" s="503"/>
    </row>
    <row r="45924" spans="2:2">
      <c r="B45924" s="503"/>
    </row>
    <row r="45925" spans="2:2">
      <c r="B45925" s="503"/>
    </row>
    <row r="45926" spans="2:2">
      <c r="B45926" s="503"/>
    </row>
    <row r="45927" spans="2:2">
      <c r="B45927" s="503"/>
    </row>
    <row r="45928" spans="2:2">
      <c r="B45928" s="503"/>
    </row>
    <row r="45929" spans="2:2">
      <c r="B45929" s="503"/>
    </row>
    <row r="45930" spans="2:2">
      <c r="B45930" s="503"/>
    </row>
    <row r="45931" spans="2:2">
      <c r="B45931" s="503"/>
    </row>
    <row r="45932" spans="2:2">
      <c r="B45932" s="503"/>
    </row>
    <row r="45933" spans="2:2">
      <c r="B45933" s="503"/>
    </row>
    <row r="45934" spans="2:2">
      <c r="B45934" s="503"/>
    </row>
    <row r="45935" spans="2:2">
      <c r="B45935" s="503"/>
    </row>
    <row r="45936" spans="2:2">
      <c r="B45936" s="503"/>
    </row>
    <row r="45937" spans="2:2">
      <c r="B45937" s="503"/>
    </row>
    <row r="45938" spans="2:2">
      <c r="B45938" s="503"/>
    </row>
    <row r="45939" spans="2:2">
      <c r="B45939" s="503"/>
    </row>
    <row r="45940" spans="2:2">
      <c r="B45940" s="503"/>
    </row>
    <row r="45941" spans="2:2">
      <c r="B45941" s="503"/>
    </row>
    <row r="45942" spans="2:2">
      <c r="B45942" s="503"/>
    </row>
    <row r="45943" spans="2:2">
      <c r="B45943" s="503"/>
    </row>
    <row r="45944" spans="2:2">
      <c r="B45944" s="503"/>
    </row>
    <row r="45945" spans="2:2">
      <c r="B45945" s="503"/>
    </row>
    <row r="45946" spans="2:2">
      <c r="B45946" s="503"/>
    </row>
    <row r="45947" spans="2:2">
      <c r="B45947" s="503"/>
    </row>
    <row r="45948" spans="2:2">
      <c r="B45948" s="503"/>
    </row>
    <row r="45949" spans="2:2">
      <c r="B45949" s="503"/>
    </row>
    <row r="45950" spans="2:2">
      <c r="B45950" s="503"/>
    </row>
    <row r="45951" spans="2:2">
      <c r="B45951" s="503"/>
    </row>
    <row r="45952" spans="2:2">
      <c r="B45952" s="503"/>
    </row>
    <row r="45953" spans="2:2">
      <c r="B45953" s="503"/>
    </row>
    <row r="45954" spans="2:2">
      <c r="B45954" s="503"/>
    </row>
    <row r="45955" spans="2:2">
      <c r="B45955" s="503"/>
    </row>
    <row r="45956" spans="2:2">
      <c r="B45956" s="503"/>
    </row>
    <row r="45957" spans="2:2">
      <c r="B45957" s="503"/>
    </row>
    <row r="45958" spans="2:2">
      <c r="B45958" s="503"/>
    </row>
    <row r="45959" spans="2:2">
      <c r="B45959" s="503"/>
    </row>
    <row r="45960" spans="2:2">
      <c r="B45960" s="503"/>
    </row>
    <row r="45961" spans="2:2">
      <c r="B45961" s="503"/>
    </row>
    <row r="45962" spans="2:2">
      <c r="B45962" s="503"/>
    </row>
    <row r="45963" spans="2:2">
      <c r="B45963" s="503"/>
    </row>
    <row r="45964" spans="2:2">
      <c r="B45964" s="503"/>
    </row>
    <row r="45965" spans="2:2">
      <c r="B45965" s="503"/>
    </row>
    <row r="45966" spans="2:2">
      <c r="B45966" s="503"/>
    </row>
    <row r="45967" spans="2:2">
      <c r="B45967" s="503"/>
    </row>
    <row r="45968" spans="2:2">
      <c r="B45968" s="503"/>
    </row>
    <row r="45969" spans="2:2">
      <c r="B45969" s="503"/>
    </row>
    <row r="45970" spans="2:2">
      <c r="B45970" s="503"/>
    </row>
    <row r="45971" spans="2:2">
      <c r="B45971" s="503"/>
    </row>
    <row r="45972" spans="2:2">
      <c r="B45972" s="503"/>
    </row>
    <row r="45973" spans="2:2">
      <c r="B45973" s="503"/>
    </row>
    <row r="45974" spans="2:2">
      <c r="B45974" s="503"/>
    </row>
    <row r="45975" spans="2:2">
      <c r="B45975" s="503"/>
    </row>
    <row r="45976" spans="2:2">
      <c r="B45976" s="503"/>
    </row>
    <row r="45977" spans="2:2">
      <c r="B45977" s="503"/>
    </row>
    <row r="45978" spans="2:2">
      <c r="B45978" s="503"/>
    </row>
    <row r="45979" spans="2:2">
      <c r="B45979" s="503"/>
    </row>
    <row r="45980" spans="2:2">
      <c r="B45980" s="503"/>
    </row>
    <row r="45981" spans="2:2">
      <c r="B45981" s="503"/>
    </row>
    <row r="45982" spans="2:2">
      <c r="B45982" s="503"/>
    </row>
    <row r="45983" spans="2:2">
      <c r="B45983" s="503"/>
    </row>
    <row r="45984" spans="2:2">
      <c r="B45984" s="503"/>
    </row>
    <row r="45985" spans="2:2">
      <c r="B45985" s="503"/>
    </row>
    <row r="45986" spans="2:2">
      <c r="B45986" s="503"/>
    </row>
    <row r="45987" spans="2:2">
      <c r="B45987" s="503"/>
    </row>
    <row r="45988" spans="2:2">
      <c r="B45988" s="503"/>
    </row>
    <row r="45989" spans="2:2">
      <c r="B45989" s="503"/>
    </row>
    <row r="45990" spans="2:2">
      <c r="B45990" s="503"/>
    </row>
    <row r="45991" spans="2:2">
      <c r="B45991" s="503"/>
    </row>
    <row r="45992" spans="2:2">
      <c r="B45992" s="503"/>
    </row>
    <row r="45993" spans="2:2">
      <c r="B45993" s="503"/>
    </row>
    <row r="45994" spans="2:2">
      <c r="B45994" s="503"/>
    </row>
    <row r="45995" spans="2:2">
      <c r="B45995" s="503"/>
    </row>
    <row r="45996" spans="2:2">
      <c r="B45996" s="503"/>
    </row>
    <row r="45997" spans="2:2">
      <c r="B45997" s="503"/>
    </row>
    <row r="45998" spans="2:2">
      <c r="B45998" s="503"/>
    </row>
    <row r="45999" spans="2:2">
      <c r="B45999" s="503"/>
    </row>
    <row r="46000" spans="2:2">
      <c r="B46000" s="503"/>
    </row>
    <row r="46001" spans="2:2">
      <c r="B46001" s="503"/>
    </row>
    <row r="46002" spans="2:2">
      <c r="B46002" s="503"/>
    </row>
    <row r="46003" spans="2:2">
      <c r="B46003" s="503"/>
    </row>
    <row r="46004" spans="2:2">
      <c r="B46004" s="503"/>
    </row>
    <row r="46005" spans="2:2">
      <c r="B46005" s="503"/>
    </row>
    <row r="46006" spans="2:2">
      <c r="B46006" s="503"/>
    </row>
    <row r="46007" spans="2:2">
      <c r="B46007" s="503"/>
    </row>
    <row r="46008" spans="2:2">
      <c r="B46008" s="503"/>
    </row>
    <row r="46009" spans="2:2">
      <c r="B46009" s="503"/>
    </row>
    <row r="46010" spans="2:2">
      <c r="B46010" s="503"/>
    </row>
    <row r="46011" spans="2:2">
      <c r="B46011" s="503"/>
    </row>
    <row r="46012" spans="2:2">
      <c r="B46012" s="503"/>
    </row>
    <row r="46013" spans="2:2">
      <c r="B46013" s="503"/>
    </row>
    <row r="46014" spans="2:2">
      <c r="B46014" s="503"/>
    </row>
    <row r="46015" spans="2:2">
      <c r="B46015" s="503"/>
    </row>
    <row r="46016" spans="2:2">
      <c r="B46016" s="503"/>
    </row>
    <row r="46017" spans="2:2">
      <c r="B46017" s="503"/>
    </row>
    <row r="46018" spans="2:2">
      <c r="B46018" s="503"/>
    </row>
    <row r="46019" spans="2:2">
      <c r="B46019" s="503"/>
    </row>
    <row r="46020" spans="2:2">
      <c r="B46020" s="503"/>
    </row>
    <row r="46021" spans="2:2">
      <c r="B46021" s="503"/>
    </row>
    <row r="46022" spans="2:2">
      <c r="B46022" s="503"/>
    </row>
    <row r="46023" spans="2:2">
      <c r="B46023" s="503"/>
    </row>
    <row r="46024" spans="2:2">
      <c r="B46024" s="503"/>
    </row>
    <row r="46025" spans="2:2">
      <c r="B46025" s="503"/>
    </row>
    <row r="46026" spans="2:2">
      <c r="B46026" s="503"/>
    </row>
    <row r="46027" spans="2:2">
      <c r="B46027" s="503"/>
    </row>
    <row r="46028" spans="2:2">
      <c r="B46028" s="503"/>
    </row>
    <row r="46029" spans="2:2">
      <c r="B46029" s="503"/>
    </row>
    <row r="46030" spans="2:2">
      <c r="B46030" s="503"/>
    </row>
    <row r="46031" spans="2:2">
      <c r="B46031" s="503"/>
    </row>
    <row r="46032" spans="2:2">
      <c r="B46032" s="503"/>
    </row>
    <row r="46033" spans="2:2">
      <c r="B46033" s="503"/>
    </row>
    <row r="46034" spans="2:2">
      <c r="B46034" s="503"/>
    </row>
    <row r="46035" spans="2:2">
      <c r="B46035" s="503"/>
    </row>
    <row r="46036" spans="2:2">
      <c r="B46036" s="503"/>
    </row>
    <row r="46037" spans="2:2">
      <c r="B46037" s="503"/>
    </row>
    <row r="46038" spans="2:2">
      <c r="B46038" s="503"/>
    </row>
    <row r="46039" spans="2:2">
      <c r="B46039" s="503"/>
    </row>
    <row r="46040" spans="2:2">
      <c r="B46040" s="503"/>
    </row>
    <row r="46041" spans="2:2">
      <c r="B46041" s="503"/>
    </row>
    <row r="46042" spans="2:2">
      <c r="B46042" s="503"/>
    </row>
    <row r="46043" spans="2:2">
      <c r="B46043" s="503"/>
    </row>
    <row r="46044" spans="2:2">
      <c r="B46044" s="503"/>
    </row>
    <row r="46045" spans="2:2">
      <c r="B46045" s="503"/>
    </row>
    <row r="46046" spans="2:2">
      <c r="B46046" s="503"/>
    </row>
    <row r="46047" spans="2:2">
      <c r="B46047" s="503"/>
    </row>
    <row r="46048" spans="2:2">
      <c r="B46048" s="503"/>
    </row>
    <row r="46049" spans="2:2">
      <c r="B46049" s="503"/>
    </row>
    <row r="46050" spans="2:2">
      <c r="B46050" s="503"/>
    </row>
    <row r="46051" spans="2:2">
      <c r="B46051" s="503"/>
    </row>
    <row r="46052" spans="2:2">
      <c r="B46052" s="503"/>
    </row>
    <row r="46053" spans="2:2">
      <c r="B46053" s="503"/>
    </row>
    <row r="46054" spans="2:2">
      <c r="B46054" s="503"/>
    </row>
    <row r="46055" spans="2:2">
      <c r="B46055" s="503"/>
    </row>
    <row r="46056" spans="2:2">
      <c r="B46056" s="503"/>
    </row>
    <row r="46057" spans="2:2">
      <c r="B46057" s="503"/>
    </row>
    <row r="46058" spans="2:2">
      <c r="B46058" s="503"/>
    </row>
    <row r="46059" spans="2:2">
      <c r="B46059" s="503"/>
    </row>
    <row r="46060" spans="2:2">
      <c r="B46060" s="503"/>
    </row>
    <row r="46061" spans="2:2">
      <c r="B46061" s="503"/>
    </row>
    <row r="46062" spans="2:2">
      <c r="B46062" s="503"/>
    </row>
    <row r="46063" spans="2:2">
      <c r="B46063" s="503"/>
    </row>
    <row r="46064" spans="2:2">
      <c r="B46064" s="503"/>
    </row>
    <row r="46065" spans="2:2">
      <c r="B46065" s="503"/>
    </row>
    <row r="46066" spans="2:2">
      <c r="B46066" s="503"/>
    </row>
    <row r="46067" spans="2:2">
      <c r="B46067" s="503"/>
    </row>
    <row r="46068" spans="2:2">
      <c r="B46068" s="503"/>
    </row>
    <row r="46069" spans="2:2">
      <c r="B46069" s="503"/>
    </row>
    <row r="46070" spans="2:2">
      <c r="B46070" s="503"/>
    </row>
    <row r="46071" spans="2:2">
      <c r="B46071" s="503"/>
    </row>
    <row r="46072" spans="2:2">
      <c r="B46072" s="503"/>
    </row>
    <row r="46073" spans="2:2">
      <c r="B46073" s="503"/>
    </row>
    <row r="46074" spans="2:2">
      <c r="B46074" s="503"/>
    </row>
    <row r="46075" spans="2:2">
      <c r="B46075" s="503"/>
    </row>
    <row r="46076" spans="2:2">
      <c r="B46076" s="503"/>
    </row>
    <row r="46077" spans="2:2">
      <c r="B46077" s="503"/>
    </row>
    <row r="46078" spans="2:2">
      <c r="B46078" s="503"/>
    </row>
    <row r="46079" spans="2:2">
      <c r="B46079" s="503"/>
    </row>
    <row r="46080" spans="2:2">
      <c r="B46080" s="503"/>
    </row>
    <row r="46081" spans="2:2">
      <c r="B46081" s="503"/>
    </row>
    <row r="46082" spans="2:2">
      <c r="B46082" s="503"/>
    </row>
    <row r="46083" spans="2:2">
      <c r="B46083" s="503"/>
    </row>
    <row r="46084" spans="2:2">
      <c r="B46084" s="503"/>
    </row>
    <row r="46085" spans="2:2">
      <c r="B46085" s="503"/>
    </row>
    <row r="46086" spans="2:2">
      <c r="B46086" s="503"/>
    </row>
    <row r="46087" spans="2:2">
      <c r="B46087" s="503"/>
    </row>
    <row r="46088" spans="2:2">
      <c r="B46088" s="503"/>
    </row>
    <row r="46089" spans="2:2">
      <c r="B46089" s="503"/>
    </row>
    <row r="46090" spans="2:2">
      <c r="B46090" s="503"/>
    </row>
    <row r="46091" spans="2:2">
      <c r="B46091" s="503"/>
    </row>
    <row r="46092" spans="2:2">
      <c r="B46092" s="503"/>
    </row>
    <row r="46093" spans="2:2">
      <c r="B46093" s="503"/>
    </row>
    <row r="46094" spans="2:2">
      <c r="B46094" s="503"/>
    </row>
    <row r="46095" spans="2:2">
      <c r="B46095" s="503"/>
    </row>
    <row r="46096" spans="2:2">
      <c r="B46096" s="503"/>
    </row>
    <row r="46097" spans="2:2">
      <c r="B46097" s="503"/>
    </row>
    <row r="46098" spans="2:2">
      <c r="B46098" s="503"/>
    </row>
    <row r="46099" spans="2:2">
      <c r="B46099" s="503"/>
    </row>
    <row r="46100" spans="2:2">
      <c r="B46100" s="503"/>
    </row>
    <row r="46101" spans="2:2">
      <c r="B46101" s="503"/>
    </row>
    <row r="46102" spans="2:2">
      <c r="B46102" s="503"/>
    </row>
    <row r="46103" spans="2:2">
      <c r="B46103" s="503"/>
    </row>
    <row r="46104" spans="2:2">
      <c r="B46104" s="503"/>
    </row>
    <row r="46105" spans="2:2">
      <c r="B46105" s="503"/>
    </row>
    <row r="46106" spans="2:2">
      <c r="B46106" s="503"/>
    </row>
    <row r="46107" spans="2:2">
      <c r="B46107" s="503"/>
    </row>
    <row r="46108" spans="2:2">
      <c r="B46108" s="503"/>
    </row>
    <row r="46109" spans="2:2">
      <c r="B46109" s="503"/>
    </row>
    <row r="46110" spans="2:2">
      <c r="B46110" s="503"/>
    </row>
    <row r="46111" spans="2:2">
      <c r="B46111" s="503"/>
    </row>
    <row r="46112" spans="2:2">
      <c r="B46112" s="503"/>
    </row>
    <row r="46113" spans="2:2">
      <c r="B46113" s="503"/>
    </row>
    <row r="46114" spans="2:2">
      <c r="B46114" s="503"/>
    </row>
    <row r="46115" spans="2:2">
      <c r="B46115" s="503"/>
    </row>
    <row r="46116" spans="2:2">
      <c r="B46116" s="503"/>
    </row>
    <row r="46117" spans="2:2">
      <c r="B46117" s="503"/>
    </row>
    <row r="46118" spans="2:2">
      <c r="B46118" s="503"/>
    </row>
    <row r="46119" spans="2:2">
      <c r="B46119" s="503"/>
    </row>
    <row r="46120" spans="2:2">
      <c r="B46120" s="503"/>
    </row>
    <row r="46121" spans="2:2">
      <c r="B46121" s="503"/>
    </row>
    <row r="46122" spans="2:2">
      <c r="B46122" s="503"/>
    </row>
    <row r="46123" spans="2:2">
      <c r="B46123" s="503"/>
    </row>
    <row r="46124" spans="2:2">
      <c r="B46124" s="503"/>
    </row>
    <row r="46125" spans="2:2">
      <c r="B46125" s="503"/>
    </row>
    <row r="46126" spans="2:2">
      <c r="B46126" s="503"/>
    </row>
    <row r="46127" spans="2:2">
      <c r="B46127" s="503"/>
    </row>
    <row r="46128" spans="2:2">
      <c r="B46128" s="503"/>
    </row>
    <row r="46129" spans="2:2">
      <c r="B46129" s="503"/>
    </row>
    <row r="46130" spans="2:2">
      <c r="B46130" s="503"/>
    </row>
    <row r="46131" spans="2:2">
      <c r="B46131" s="503"/>
    </row>
    <row r="46132" spans="2:2">
      <c r="B46132" s="503"/>
    </row>
    <row r="46133" spans="2:2">
      <c r="B46133" s="503"/>
    </row>
    <row r="46134" spans="2:2">
      <c r="B46134" s="503"/>
    </row>
    <row r="46135" spans="2:2">
      <c r="B46135" s="503"/>
    </row>
    <row r="46136" spans="2:2">
      <c r="B46136" s="503"/>
    </row>
    <row r="46137" spans="2:2">
      <c r="B46137" s="503"/>
    </row>
    <row r="46138" spans="2:2">
      <c r="B46138" s="503"/>
    </row>
    <row r="46139" spans="2:2">
      <c r="B46139" s="503"/>
    </row>
    <row r="46140" spans="2:2">
      <c r="B46140" s="503"/>
    </row>
    <row r="46141" spans="2:2">
      <c r="B46141" s="503"/>
    </row>
    <row r="46142" spans="2:2">
      <c r="B46142" s="503"/>
    </row>
    <row r="46143" spans="2:2">
      <c r="B46143" s="503"/>
    </row>
    <row r="46144" spans="2:2">
      <c r="B46144" s="503"/>
    </row>
    <row r="46145" spans="2:2">
      <c r="B46145" s="503"/>
    </row>
    <row r="46146" spans="2:2">
      <c r="B46146" s="503"/>
    </row>
    <row r="46147" spans="2:2">
      <c r="B46147" s="503"/>
    </row>
    <row r="46148" spans="2:2">
      <c r="B46148" s="503"/>
    </row>
    <row r="46149" spans="2:2">
      <c r="B46149" s="503"/>
    </row>
    <row r="46150" spans="2:2">
      <c r="B46150" s="503"/>
    </row>
    <row r="46151" spans="2:2">
      <c r="B46151" s="503"/>
    </row>
    <row r="46152" spans="2:2">
      <c r="B46152" s="503"/>
    </row>
    <row r="46153" spans="2:2">
      <c r="B46153" s="503"/>
    </row>
    <row r="46154" spans="2:2">
      <c r="B46154" s="503"/>
    </row>
    <row r="46155" spans="2:2">
      <c r="B46155" s="503"/>
    </row>
    <row r="46156" spans="2:2">
      <c r="B46156" s="503"/>
    </row>
    <row r="46157" spans="2:2">
      <c r="B46157" s="503"/>
    </row>
    <row r="46158" spans="2:2">
      <c r="B46158" s="503"/>
    </row>
    <row r="46159" spans="2:2">
      <c r="B46159" s="503"/>
    </row>
    <row r="46160" spans="2:2">
      <c r="B46160" s="503"/>
    </row>
    <row r="46161" spans="2:2">
      <c r="B46161" s="503"/>
    </row>
    <row r="46162" spans="2:2">
      <c r="B46162" s="503"/>
    </row>
    <row r="46163" spans="2:2">
      <c r="B46163" s="503"/>
    </row>
    <row r="46164" spans="2:2">
      <c r="B46164" s="503"/>
    </row>
    <row r="46165" spans="2:2">
      <c r="B46165" s="503"/>
    </row>
    <row r="46166" spans="2:2">
      <c r="B46166" s="503"/>
    </row>
    <row r="46167" spans="2:2">
      <c r="B46167" s="503"/>
    </row>
    <row r="46168" spans="2:2">
      <c r="B46168" s="503"/>
    </row>
    <row r="46169" spans="2:2">
      <c r="B46169" s="503"/>
    </row>
    <row r="46170" spans="2:2">
      <c r="B46170" s="503"/>
    </row>
    <row r="46171" spans="2:2">
      <c r="B46171" s="503"/>
    </row>
    <row r="46172" spans="2:2">
      <c r="B46172" s="503"/>
    </row>
    <row r="46173" spans="2:2">
      <c r="B46173" s="503"/>
    </row>
    <row r="46174" spans="2:2">
      <c r="B46174" s="503"/>
    </row>
    <row r="46175" spans="2:2">
      <c r="B46175" s="503"/>
    </row>
    <row r="46176" spans="2:2">
      <c r="B46176" s="503"/>
    </row>
    <row r="46177" spans="2:2">
      <c r="B46177" s="503"/>
    </row>
    <row r="46178" spans="2:2">
      <c r="B46178" s="503"/>
    </row>
    <row r="46179" spans="2:2">
      <c r="B46179" s="503"/>
    </row>
    <row r="46180" spans="2:2">
      <c r="B46180" s="503"/>
    </row>
    <row r="46181" spans="2:2">
      <c r="B46181" s="503"/>
    </row>
    <row r="46182" spans="2:2">
      <c r="B46182" s="503"/>
    </row>
    <row r="46183" spans="2:2">
      <c r="B46183" s="503"/>
    </row>
    <row r="46184" spans="2:2">
      <c r="B46184" s="503"/>
    </row>
    <row r="46185" spans="2:2">
      <c r="B46185" s="503"/>
    </row>
    <row r="46186" spans="2:2">
      <c r="B46186" s="503"/>
    </row>
    <row r="46187" spans="2:2">
      <c r="B46187" s="503"/>
    </row>
    <row r="46188" spans="2:2">
      <c r="B46188" s="503"/>
    </row>
    <row r="46189" spans="2:2">
      <c r="B46189" s="503"/>
    </row>
    <row r="46190" spans="2:2">
      <c r="B46190" s="503"/>
    </row>
    <row r="46191" spans="2:2">
      <c r="B46191" s="503"/>
    </row>
    <row r="46192" spans="2:2">
      <c r="B46192" s="503"/>
    </row>
    <row r="46193" spans="2:2">
      <c r="B46193" s="503"/>
    </row>
    <row r="46194" spans="2:2">
      <c r="B46194" s="503"/>
    </row>
    <row r="46195" spans="2:2">
      <c r="B46195" s="503"/>
    </row>
    <row r="46196" spans="2:2">
      <c r="B46196" s="503"/>
    </row>
    <row r="46197" spans="2:2">
      <c r="B46197" s="503"/>
    </row>
    <row r="46198" spans="2:2">
      <c r="B46198" s="503"/>
    </row>
    <row r="46199" spans="2:2">
      <c r="B46199" s="503"/>
    </row>
    <row r="46200" spans="2:2">
      <c r="B46200" s="503"/>
    </row>
    <row r="46201" spans="2:2">
      <c r="B46201" s="503"/>
    </row>
    <row r="46202" spans="2:2">
      <c r="B46202" s="503"/>
    </row>
    <row r="46203" spans="2:2">
      <c r="B46203" s="503"/>
    </row>
    <row r="46204" spans="2:2">
      <c r="B46204" s="503"/>
    </row>
    <row r="46205" spans="2:2">
      <c r="B46205" s="503"/>
    </row>
    <row r="46206" spans="2:2">
      <c r="B46206" s="503"/>
    </row>
    <row r="46207" spans="2:2">
      <c r="B46207" s="503"/>
    </row>
    <row r="46208" spans="2:2">
      <c r="B46208" s="503"/>
    </row>
    <row r="46209" spans="2:2">
      <c r="B46209" s="503"/>
    </row>
    <row r="46210" spans="2:2">
      <c r="B46210" s="503"/>
    </row>
    <row r="46211" spans="2:2">
      <c r="B46211" s="503"/>
    </row>
    <row r="46212" spans="2:2">
      <c r="B46212" s="503"/>
    </row>
    <row r="46213" spans="2:2">
      <c r="B46213" s="503"/>
    </row>
    <row r="46214" spans="2:2">
      <c r="B46214" s="503"/>
    </row>
    <row r="46215" spans="2:2">
      <c r="B46215" s="503"/>
    </row>
    <row r="46216" spans="2:2">
      <c r="B46216" s="503"/>
    </row>
    <row r="46217" spans="2:2">
      <c r="B46217" s="503"/>
    </row>
    <row r="46218" spans="2:2">
      <c r="B46218" s="503"/>
    </row>
    <row r="46219" spans="2:2">
      <c r="B46219" s="503"/>
    </row>
    <row r="46220" spans="2:2">
      <c r="B46220" s="503"/>
    </row>
    <row r="46221" spans="2:2">
      <c r="B46221" s="503"/>
    </row>
    <row r="46222" spans="2:2">
      <c r="B46222" s="503"/>
    </row>
    <row r="46223" spans="2:2">
      <c r="B46223" s="503"/>
    </row>
    <row r="46224" spans="2:2">
      <c r="B46224" s="503"/>
    </row>
    <row r="46225" spans="2:2">
      <c r="B46225" s="503"/>
    </row>
    <row r="46226" spans="2:2">
      <c r="B46226" s="503"/>
    </row>
    <row r="46227" spans="2:2">
      <c r="B46227" s="503"/>
    </row>
    <row r="46228" spans="2:2">
      <c r="B46228" s="503"/>
    </row>
    <row r="46229" spans="2:2">
      <c r="B46229" s="503"/>
    </row>
    <row r="46230" spans="2:2">
      <c r="B46230" s="503"/>
    </row>
    <row r="46231" spans="2:2">
      <c r="B46231" s="503"/>
    </row>
    <row r="46232" spans="2:2">
      <c r="B46232" s="503"/>
    </row>
    <row r="46233" spans="2:2">
      <c r="B46233" s="503"/>
    </row>
    <row r="46234" spans="2:2">
      <c r="B46234" s="503"/>
    </row>
    <row r="46235" spans="2:2">
      <c r="B46235" s="503"/>
    </row>
    <row r="46236" spans="2:2">
      <c r="B46236" s="503"/>
    </row>
    <row r="46237" spans="2:2">
      <c r="B46237" s="503"/>
    </row>
    <row r="46238" spans="2:2">
      <c r="B46238" s="503"/>
    </row>
    <row r="46239" spans="2:2">
      <c r="B46239" s="503"/>
    </row>
    <row r="46240" spans="2:2">
      <c r="B46240" s="503"/>
    </row>
    <row r="46241" spans="2:2">
      <c r="B46241" s="503"/>
    </row>
    <row r="46242" spans="2:2">
      <c r="B46242" s="503"/>
    </row>
    <row r="46243" spans="2:2">
      <c r="B46243" s="503"/>
    </row>
    <row r="46244" spans="2:2">
      <c r="B46244" s="503"/>
    </row>
    <row r="46245" spans="2:2">
      <c r="B46245" s="503"/>
    </row>
    <row r="46246" spans="2:2">
      <c r="B46246" s="503"/>
    </row>
    <row r="46247" spans="2:2">
      <c r="B46247" s="503"/>
    </row>
    <row r="46248" spans="2:2">
      <c r="B46248" s="503"/>
    </row>
    <row r="46249" spans="2:2">
      <c r="B46249" s="503"/>
    </row>
    <row r="46250" spans="2:2">
      <c r="B46250" s="503"/>
    </row>
    <row r="46251" spans="2:2">
      <c r="B46251" s="503"/>
    </row>
    <row r="46252" spans="2:2">
      <c r="B46252" s="503"/>
    </row>
    <row r="46253" spans="2:2">
      <c r="B46253" s="503"/>
    </row>
    <row r="46254" spans="2:2">
      <c r="B46254" s="503"/>
    </row>
    <row r="46255" spans="2:2">
      <c r="B46255" s="503"/>
    </row>
    <row r="46256" spans="2:2">
      <c r="B46256" s="503"/>
    </row>
    <row r="46257" spans="2:2">
      <c r="B46257" s="503"/>
    </row>
    <row r="46258" spans="2:2">
      <c r="B46258" s="503"/>
    </row>
    <row r="46259" spans="2:2">
      <c r="B46259" s="503"/>
    </row>
    <row r="46260" spans="2:2">
      <c r="B46260" s="503"/>
    </row>
    <row r="46261" spans="2:2">
      <c r="B46261" s="503"/>
    </row>
    <row r="46262" spans="2:2">
      <c r="B46262" s="503"/>
    </row>
    <row r="46263" spans="2:2">
      <c r="B46263" s="503"/>
    </row>
    <row r="46264" spans="2:2">
      <c r="B46264" s="503"/>
    </row>
    <row r="46265" spans="2:2">
      <c r="B46265" s="503"/>
    </row>
    <row r="46266" spans="2:2">
      <c r="B46266" s="503"/>
    </row>
    <row r="46267" spans="2:2">
      <c r="B46267" s="503"/>
    </row>
    <row r="46268" spans="2:2">
      <c r="B46268" s="503"/>
    </row>
    <row r="46269" spans="2:2">
      <c r="B46269" s="503"/>
    </row>
    <row r="46270" spans="2:2">
      <c r="B46270" s="503"/>
    </row>
    <row r="46271" spans="2:2">
      <c r="B46271" s="503"/>
    </row>
    <row r="46272" spans="2:2">
      <c r="B46272" s="503"/>
    </row>
    <row r="46273" spans="2:2">
      <c r="B46273" s="503"/>
    </row>
    <row r="46274" spans="2:2">
      <c r="B46274" s="503"/>
    </row>
    <row r="46275" spans="2:2">
      <c r="B46275" s="503"/>
    </row>
    <row r="46276" spans="2:2">
      <c r="B46276" s="503"/>
    </row>
    <row r="46277" spans="2:2">
      <c r="B46277" s="503"/>
    </row>
    <row r="46278" spans="2:2">
      <c r="B46278" s="503"/>
    </row>
    <row r="46279" spans="2:2">
      <c r="B46279" s="503"/>
    </row>
    <row r="46280" spans="2:2">
      <c r="B46280" s="503"/>
    </row>
    <row r="46281" spans="2:2">
      <c r="B46281" s="503"/>
    </row>
    <row r="46282" spans="2:2">
      <c r="B46282" s="503"/>
    </row>
    <row r="46283" spans="2:2">
      <c r="B46283" s="503"/>
    </row>
    <row r="46284" spans="2:2">
      <c r="B46284" s="503"/>
    </row>
    <row r="46285" spans="2:2">
      <c r="B46285" s="503"/>
    </row>
    <row r="46286" spans="2:2">
      <c r="B46286" s="503"/>
    </row>
    <row r="46287" spans="2:2">
      <c r="B46287" s="503"/>
    </row>
    <row r="46288" spans="2:2">
      <c r="B46288" s="503"/>
    </row>
    <row r="46289" spans="2:2">
      <c r="B46289" s="503"/>
    </row>
    <row r="46290" spans="2:2">
      <c r="B46290" s="503"/>
    </row>
    <row r="46291" spans="2:2">
      <c r="B46291" s="503"/>
    </row>
    <row r="46292" spans="2:2">
      <c r="B46292" s="503"/>
    </row>
    <row r="46293" spans="2:2">
      <c r="B46293" s="503"/>
    </row>
    <row r="46294" spans="2:2">
      <c r="B46294" s="503"/>
    </row>
    <row r="46295" spans="2:2">
      <c r="B46295" s="503"/>
    </row>
    <row r="46296" spans="2:2">
      <c r="B46296" s="503"/>
    </row>
    <row r="46297" spans="2:2">
      <c r="B46297" s="503"/>
    </row>
    <row r="46298" spans="2:2">
      <c r="B46298" s="503"/>
    </row>
    <row r="46299" spans="2:2">
      <c r="B46299" s="503"/>
    </row>
    <row r="46300" spans="2:2">
      <c r="B46300" s="503"/>
    </row>
    <row r="46301" spans="2:2">
      <c r="B46301" s="503"/>
    </row>
    <row r="46302" spans="2:2">
      <c r="B46302" s="503"/>
    </row>
    <row r="46303" spans="2:2">
      <c r="B46303" s="503"/>
    </row>
    <row r="46304" spans="2:2">
      <c r="B46304" s="503"/>
    </row>
    <row r="46305" spans="2:2">
      <c r="B46305" s="503"/>
    </row>
    <row r="46306" spans="2:2">
      <c r="B46306" s="503"/>
    </row>
    <row r="46307" spans="2:2">
      <c r="B46307" s="503"/>
    </row>
    <row r="46308" spans="2:2">
      <c r="B46308" s="503"/>
    </row>
    <row r="46309" spans="2:2">
      <c r="B46309" s="503"/>
    </row>
    <row r="46310" spans="2:2">
      <c r="B46310" s="503"/>
    </row>
    <row r="46311" spans="2:2">
      <c r="B46311" s="503"/>
    </row>
    <row r="46312" spans="2:2">
      <c r="B46312" s="503"/>
    </row>
    <row r="46313" spans="2:2">
      <c r="B46313" s="503"/>
    </row>
    <row r="46314" spans="2:2">
      <c r="B46314" s="503"/>
    </row>
    <row r="46315" spans="2:2">
      <c r="B46315" s="503"/>
    </row>
    <row r="46316" spans="2:2">
      <c r="B46316" s="503"/>
    </row>
    <row r="46317" spans="2:2">
      <c r="B46317" s="503"/>
    </row>
    <row r="46318" spans="2:2">
      <c r="B46318" s="503"/>
    </row>
    <row r="46319" spans="2:2">
      <c r="B46319" s="503"/>
    </row>
    <row r="46320" spans="2:2">
      <c r="B46320" s="503"/>
    </row>
    <row r="46321" spans="2:2">
      <c r="B46321" s="503"/>
    </row>
    <row r="46322" spans="2:2">
      <c r="B46322" s="503"/>
    </row>
    <row r="46323" spans="2:2">
      <c r="B46323" s="503"/>
    </row>
    <row r="46324" spans="2:2">
      <c r="B46324" s="503"/>
    </row>
    <row r="46325" spans="2:2">
      <c r="B46325" s="503"/>
    </row>
    <row r="46326" spans="2:2">
      <c r="B46326" s="503"/>
    </row>
    <row r="46327" spans="2:2">
      <c r="B46327" s="503"/>
    </row>
    <row r="46328" spans="2:2">
      <c r="B46328" s="503"/>
    </row>
    <row r="46329" spans="2:2">
      <c r="B46329" s="503"/>
    </row>
    <row r="46330" spans="2:2">
      <c r="B46330" s="503"/>
    </row>
    <row r="46331" spans="2:2">
      <c r="B46331" s="503"/>
    </row>
    <row r="46332" spans="2:2">
      <c r="B46332" s="503"/>
    </row>
    <row r="46333" spans="2:2">
      <c r="B46333" s="503"/>
    </row>
    <row r="46334" spans="2:2">
      <c r="B46334" s="503"/>
    </row>
    <row r="46335" spans="2:2">
      <c r="B46335" s="503"/>
    </row>
    <row r="46336" spans="2:2">
      <c r="B46336" s="503"/>
    </row>
    <row r="46337" spans="2:2">
      <c r="B46337" s="503"/>
    </row>
    <row r="46338" spans="2:2">
      <c r="B46338" s="503"/>
    </row>
    <row r="46339" spans="2:2">
      <c r="B46339" s="503"/>
    </row>
    <row r="46340" spans="2:2">
      <c r="B46340" s="503"/>
    </row>
    <row r="46341" spans="2:2">
      <c r="B46341" s="503"/>
    </row>
    <row r="46342" spans="2:2">
      <c r="B46342" s="503"/>
    </row>
    <row r="46343" spans="2:2">
      <c r="B46343" s="503"/>
    </row>
    <row r="46344" spans="2:2">
      <c r="B46344" s="503"/>
    </row>
    <row r="46345" spans="2:2">
      <c r="B46345" s="503"/>
    </row>
    <row r="46346" spans="2:2">
      <c r="B46346" s="503"/>
    </row>
    <row r="46347" spans="2:2">
      <c r="B46347" s="503"/>
    </row>
    <row r="46348" spans="2:2">
      <c r="B46348" s="503"/>
    </row>
    <row r="46349" spans="2:2">
      <c r="B46349" s="503"/>
    </row>
    <row r="46350" spans="2:2">
      <c r="B46350" s="503"/>
    </row>
    <row r="46351" spans="2:2">
      <c r="B46351" s="503"/>
    </row>
    <row r="46352" spans="2:2">
      <c r="B46352" s="503"/>
    </row>
    <row r="46353" spans="2:2">
      <c r="B46353" s="503"/>
    </row>
    <row r="46354" spans="2:2">
      <c r="B46354" s="503"/>
    </row>
    <row r="46355" spans="2:2">
      <c r="B46355" s="503"/>
    </row>
    <row r="46356" spans="2:2">
      <c r="B46356" s="503"/>
    </row>
    <row r="46357" spans="2:2">
      <c r="B46357" s="503"/>
    </row>
    <row r="46358" spans="2:2">
      <c r="B46358" s="503"/>
    </row>
    <row r="46359" spans="2:2">
      <c r="B46359" s="503"/>
    </row>
    <row r="46360" spans="2:2">
      <c r="B46360" s="503"/>
    </row>
    <row r="46361" spans="2:2">
      <c r="B46361" s="503"/>
    </row>
    <row r="46362" spans="2:2">
      <c r="B46362" s="503"/>
    </row>
    <row r="46363" spans="2:2">
      <c r="B46363" s="503"/>
    </row>
    <row r="46364" spans="2:2">
      <c r="B46364" s="503"/>
    </row>
    <row r="46365" spans="2:2">
      <c r="B46365" s="503"/>
    </row>
    <row r="46366" spans="2:2">
      <c r="B46366" s="503"/>
    </row>
    <row r="46367" spans="2:2">
      <c r="B46367" s="503"/>
    </row>
    <row r="46368" spans="2:2">
      <c r="B46368" s="503"/>
    </row>
    <row r="46369" spans="2:2">
      <c r="B46369" s="503"/>
    </row>
    <row r="46370" spans="2:2">
      <c r="B46370" s="503"/>
    </row>
    <row r="46371" spans="2:2">
      <c r="B46371" s="503"/>
    </row>
    <row r="46372" spans="2:2">
      <c r="B46372" s="503"/>
    </row>
    <row r="46373" spans="2:2">
      <c r="B46373" s="503"/>
    </row>
    <row r="46374" spans="2:2">
      <c r="B46374" s="503"/>
    </row>
    <row r="46375" spans="2:2">
      <c r="B46375" s="503"/>
    </row>
    <row r="46376" spans="2:2">
      <c r="B46376" s="503"/>
    </row>
    <row r="46377" spans="2:2">
      <c r="B46377" s="503"/>
    </row>
    <row r="46378" spans="2:2">
      <c r="B46378" s="503"/>
    </row>
    <row r="46379" spans="2:2">
      <c r="B46379" s="503"/>
    </row>
    <row r="46380" spans="2:2">
      <c r="B46380" s="503"/>
    </row>
    <row r="46381" spans="2:2">
      <c r="B46381" s="503"/>
    </row>
    <row r="46382" spans="2:2">
      <c r="B46382" s="503"/>
    </row>
    <row r="46383" spans="2:2">
      <c r="B46383" s="503"/>
    </row>
    <row r="46384" spans="2:2">
      <c r="B46384" s="503"/>
    </row>
    <row r="46385" spans="2:2">
      <c r="B46385" s="503"/>
    </row>
    <row r="46386" spans="2:2">
      <c r="B46386" s="503"/>
    </row>
    <row r="46387" spans="2:2">
      <c r="B46387" s="503"/>
    </row>
    <row r="46388" spans="2:2">
      <c r="B46388" s="503"/>
    </row>
    <row r="46389" spans="2:2">
      <c r="B46389" s="503"/>
    </row>
    <row r="46390" spans="2:2">
      <c r="B46390" s="503"/>
    </row>
    <row r="46391" spans="2:2">
      <c r="B46391" s="503"/>
    </row>
    <row r="46392" spans="2:2">
      <c r="B46392" s="503"/>
    </row>
    <row r="46393" spans="2:2">
      <c r="B46393" s="503"/>
    </row>
    <row r="46394" spans="2:2">
      <c r="B46394" s="503"/>
    </row>
    <row r="46395" spans="2:2">
      <c r="B46395" s="503"/>
    </row>
    <row r="46396" spans="2:2">
      <c r="B46396" s="503"/>
    </row>
    <row r="46397" spans="2:2">
      <c r="B46397" s="503"/>
    </row>
    <row r="46398" spans="2:2">
      <c r="B46398" s="503"/>
    </row>
    <row r="46399" spans="2:2">
      <c r="B46399" s="503"/>
    </row>
    <row r="46400" spans="2:2">
      <c r="B46400" s="503"/>
    </row>
    <row r="46401" spans="2:2">
      <c r="B46401" s="503"/>
    </row>
    <row r="46402" spans="2:2">
      <c r="B46402" s="503"/>
    </row>
    <row r="46403" spans="2:2">
      <c r="B46403" s="503"/>
    </row>
    <row r="46404" spans="2:2">
      <c r="B46404" s="503"/>
    </row>
    <row r="46405" spans="2:2">
      <c r="B46405" s="503"/>
    </row>
    <row r="46406" spans="2:2">
      <c r="B46406" s="503"/>
    </row>
    <row r="46407" spans="2:2">
      <c r="B46407" s="503"/>
    </row>
    <row r="46408" spans="2:2">
      <c r="B46408" s="503"/>
    </row>
    <row r="46409" spans="2:2">
      <c r="B46409" s="503"/>
    </row>
    <row r="46410" spans="2:2">
      <c r="B46410" s="503"/>
    </row>
    <row r="46411" spans="2:2">
      <c r="B46411" s="503"/>
    </row>
    <row r="46412" spans="2:2">
      <c r="B46412" s="503"/>
    </row>
    <row r="46413" spans="2:2">
      <c r="B46413" s="503"/>
    </row>
    <row r="46414" spans="2:2">
      <c r="B46414" s="503"/>
    </row>
    <row r="46415" spans="2:2">
      <c r="B46415" s="503"/>
    </row>
    <row r="46416" spans="2:2">
      <c r="B46416" s="503"/>
    </row>
    <row r="46417" spans="2:2">
      <c r="B46417" s="503"/>
    </row>
    <row r="46418" spans="2:2">
      <c r="B46418" s="503"/>
    </row>
    <row r="46419" spans="2:2">
      <c r="B46419" s="503"/>
    </row>
    <row r="46420" spans="2:2">
      <c r="B46420" s="503"/>
    </row>
    <row r="46421" spans="2:2">
      <c r="B46421" s="503"/>
    </row>
    <row r="46422" spans="2:2">
      <c r="B46422" s="503"/>
    </row>
    <row r="46423" spans="2:2">
      <c r="B46423" s="503"/>
    </row>
    <row r="46424" spans="2:2">
      <c r="B46424" s="503"/>
    </row>
    <row r="46425" spans="2:2">
      <c r="B46425" s="503"/>
    </row>
    <row r="46426" spans="2:2">
      <c r="B46426" s="503"/>
    </row>
    <row r="46427" spans="2:2">
      <c r="B46427" s="503"/>
    </row>
    <row r="46428" spans="2:2">
      <c r="B46428" s="503"/>
    </row>
    <row r="46429" spans="2:2">
      <c r="B46429" s="503"/>
    </row>
    <row r="46430" spans="2:2">
      <c r="B46430" s="503"/>
    </row>
    <row r="46431" spans="2:2">
      <c r="B46431" s="503"/>
    </row>
    <row r="46432" spans="2:2">
      <c r="B46432" s="503"/>
    </row>
    <row r="46433" spans="2:2">
      <c r="B46433" s="503"/>
    </row>
    <row r="46434" spans="2:2">
      <c r="B46434" s="503"/>
    </row>
    <row r="46435" spans="2:2">
      <c r="B46435" s="503"/>
    </row>
    <row r="46436" spans="2:2">
      <c r="B46436" s="503"/>
    </row>
    <row r="46437" spans="2:2">
      <c r="B46437" s="503"/>
    </row>
    <row r="46438" spans="2:2">
      <c r="B46438" s="503"/>
    </row>
    <row r="46439" spans="2:2">
      <c r="B46439" s="503"/>
    </row>
    <row r="46440" spans="2:2">
      <c r="B46440" s="503"/>
    </row>
    <row r="46441" spans="2:2">
      <c r="B46441" s="503"/>
    </row>
    <row r="46442" spans="2:2">
      <c r="B46442" s="503"/>
    </row>
    <row r="46443" spans="2:2">
      <c r="B46443" s="503"/>
    </row>
    <row r="46444" spans="2:2">
      <c r="B46444" s="503"/>
    </row>
    <row r="46445" spans="2:2">
      <c r="B46445" s="503"/>
    </row>
    <row r="46446" spans="2:2">
      <c r="B46446" s="503"/>
    </row>
    <row r="46447" spans="2:2">
      <c r="B46447" s="503"/>
    </row>
    <row r="46448" spans="2:2">
      <c r="B46448" s="503"/>
    </row>
    <row r="46449" spans="2:2">
      <c r="B46449" s="503"/>
    </row>
    <row r="46450" spans="2:2">
      <c r="B46450" s="503"/>
    </row>
    <row r="46451" spans="2:2">
      <c r="B46451" s="503"/>
    </row>
    <row r="46452" spans="2:2">
      <c r="B46452" s="503"/>
    </row>
    <row r="46453" spans="2:2">
      <c r="B46453" s="503"/>
    </row>
    <row r="46454" spans="2:2">
      <c r="B46454" s="503"/>
    </row>
    <row r="46455" spans="2:2">
      <c r="B46455" s="503"/>
    </row>
    <row r="46456" spans="2:2">
      <c r="B46456" s="503"/>
    </row>
    <row r="46457" spans="2:2">
      <c r="B46457" s="503"/>
    </row>
    <row r="46458" spans="2:2">
      <c r="B46458" s="503"/>
    </row>
    <row r="46459" spans="2:2">
      <c r="B46459" s="503"/>
    </row>
    <row r="46460" spans="2:2">
      <c r="B46460" s="503"/>
    </row>
    <row r="46461" spans="2:2">
      <c r="B46461" s="503"/>
    </row>
    <row r="46462" spans="2:2">
      <c r="B46462" s="503"/>
    </row>
    <row r="46463" spans="2:2">
      <c r="B46463" s="503"/>
    </row>
    <row r="46464" spans="2:2">
      <c r="B46464" s="503"/>
    </row>
    <row r="46465" spans="2:2">
      <c r="B46465" s="503"/>
    </row>
    <row r="46466" spans="2:2">
      <c r="B46466" s="503"/>
    </row>
    <row r="46467" spans="2:2">
      <c r="B46467" s="503"/>
    </row>
    <row r="46468" spans="2:2">
      <c r="B46468" s="503"/>
    </row>
    <row r="46469" spans="2:2">
      <c r="B46469" s="503"/>
    </row>
    <row r="46470" spans="2:2">
      <c r="B46470" s="503"/>
    </row>
    <row r="46471" spans="2:2">
      <c r="B46471" s="503"/>
    </row>
    <row r="46472" spans="2:2">
      <c r="B46472" s="503"/>
    </row>
    <row r="46473" spans="2:2">
      <c r="B46473" s="503"/>
    </row>
    <row r="46474" spans="2:2">
      <c r="B46474" s="503"/>
    </row>
    <row r="46475" spans="2:2">
      <c r="B46475" s="503"/>
    </row>
    <row r="46476" spans="2:2">
      <c r="B46476" s="503"/>
    </row>
    <row r="46477" spans="2:2">
      <c r="B46477" s="503"/>
    </row>
    <row r="46478" spans="2:2">
      <c r="B46478" s="503"/>
    </row>
    <row r="46479" spans="2:2">
      <c r="B46479" s="503"/>
    </row>
    <row r="46480" spans="2:2">
      <c r="B46480" s="503"/>
    </row>
    <row r="46481" spans="2:2">
      <c r="B46481" s="503"/>
    </row>
    <row r="46482" spans="2:2">
      <c r="B46482" s="503"/>
    </row>
    <row r="46483" spans="2:2">
      <c r="B46483" s="503"/>
    </row>
    <row r="46484" spans="2:2">
      <c r="B46484" s="503"/>
    </row>
    <row r="46485" spans="2:2">
      <c r="B46485" s="503"/>
    </row>
    <row r="46486" spans="2:2">
      <c r="B46486" s="503"/>
    </row>
    <row r="46487" spans="2:2">
      <c r="B46487" s="503"/>
    </row>
    <row r="46488" spans="2:2">
      <c r="B46488" s="503"/>
    </row>
    <row r="46489" spans="2:2">
      <c r="B46489" s="503"/>
    </row>
    <row r="46490" spans="2:2">
      <c r="B46490" s="503"/>
    </row>
    <row r="46491" spans="2:2">
      <c r="B46491" s="503"/>
    </row>
    <row r="46492" spans="2:2">
      <c r="B46492" s="503"/>
    </row>
    <row r="46493" spans="2:2">
      <c r="B46493" s="503"/>
    </row>
    <row r="46494" spans="2:2">
      <c r="B46494" s="503"/>
    </row>
    <row r="46495" spans="2:2">
      <c r="B46495" s="503"/>
    </row>
    <row r="46496" spans="2:2">
      <c r="B46496" s="503"/>
    </row>
    <row r="46497" spans="2:2">
      <c r="B46497" s="503"/>
    </row>
    <row r="46498" spans="2:2">
      <c r="B46498" s="503"/>
    </row>
    <row r="46499" spans="2:2">
      <c r="B46499" s="503"/>
    </row>
    <row r="46500" spans="2:2">
      <c r="B46500" s="503"/>
    </row>
    <row r="46501" spans="2:2">
      <c r="B46501" s="503"/>
    </row>
    <row r="46502" spans="2:2">
      <c r="B46502" s="503"/>
    </row>
    <row r="46503" spans="2:2">
      <c r="B46503" s="503"/>
    </row>
    <row r="46504" spans="2:2">
      <c r="B46504" s="503"/>
    </row>
    <row r="46505" spans="2:2">
      <c r="B46505" s="503"/>
    </row>
    <row r="46506" spans="2:2">
      <c r="B46506" s="503"/>
    </row>
    <row r="46507" spans="2:2">
      <c r="B46507" s="503"/>
    </row>
    <row r="46508" spans="2:2">
      <c r="B46508" s="503"/>
    </row>
    <row r="46509" spans="2:2">
      <c r="B46509" s="503"/>
    </row>
    <row r="46510" spans="2:2">
      <c r="B46510" s="503"/>
    </row>
    <row r="46511" spans="2:2">
      <c r="B46511" s="503"/>
    </row>
    <row r="46512" spans="2:2">
      <c r="B46512" s="503"/>
    </row>
    <row r="46513" spans="2:2">
      <c r="B46513" s="503"/>
    </row>
    <row r="46514" spans="2:2">
      <c r="B46514" s="503"/>
    </row>
    <row r="46515" spans="2:2">
      <c r="B46515" s="503"/>
    </row>
    <row r="46516" spans="2:2">
      <c r="B46516" s="503"/>
    </row>
    <row r="46517" spans="2:2">
      <c r="B46517" s="503"/>
    </row>
    <row r="46518" spans="2:2">
      <c r="B46518" s="503"/>
    </row>
    <row r="46519" spans="2:2">
      <c r="B46519" s="503"/>
    </row>
    <row r="46520" spans="2:2">
      <c r="B46520" s="503"/>
    </row>
    <row r="46521" spans="2:2">
      <c r="B46521" s="503"/>
    </row>
    <row r="46522" spans="2:2">
      <c r="B46522" s="503"/>
    </row>
    <row r="46523" spans="2:2">
      <c r="B46523" s="503"/>
    </row>
    <row r="46524" spans="2:2">
      <c r="B46524" s="503"/>
    </row>
    <row r="46525" spans="2:2">
      <c r="B46525" s="503"/>
    </row>
    <row r="46526" spans="2:2">
      <c r="B46526" s="503"/>
    </row>
    <row r="46527" spans="2:2">
      <c r="B46527" s="503"/>
    </row>
    <row r="46528" spans="2:2">
      <c r="B46528" s="503"/>
    </row>
    <row r="46529" spans="2:2">
      <c r="B46529" s="503"/>
    </row>
    <row r="46530" spans="2:2">
      <c r="B46530" s="503"/>
    </row>
    <row r="46531" spans="2:2">
      <c r="B46531" s="503"/>
    </row>
    <row r="46532" spans="2:2">
      <c r="B46532" s="503"/>
    </row>
    <row r="46533" spans="2:2">
      <c r="B46533" s="503"/>
    </row>
    <row r="46534" spans="2:2">
      <c r="B46534" s="503"/>
    </row>
    <row r="46535" spans="2:2">
      <c r="B46535" s="503"/>
    </row>
    <row r="46536" spans="2:2">
      <c r="B46536" s="503"/>
    </row>
    <row r="46537" spans="2:2">
      <c r="B46537" s="503"/>
    </row>
    <row r="46538" spans="2:2">
      <c r="B46538" s="503"/>
    </row>
    <row r="46539" spans="2:2">
      <c r="B46539" s="503"/>
    </row>
    <row r="46540" spans="2:2">
      <c r="B46540" s="503"/>
    </row>
    <row r="46541" spans="2:2">
      <c r="B46541" s="503"/>
    </row>
    <row r="46542" spans="2:2">
      <c r="B46542" s="503"/>
    </row>
    <row r="46543" spans="2:2">
      <c r="B46543" s="503"/>
    </row>
    <row r="46544" spans="2:2">
      <c r="B46544" s="503"/>
    </row>
    <row r="46545" spans="2:2">
      <c r="B46545" s="503"/>
    </row>
    <row r="46546" spans="2:2">
      <c r="B46546" s="503"/>
    </row>
    <row r="46547" spans="2:2">
      <c r="B46547" s="503"/>
    </row>
    <row r="46548" spans="2:2">
      <c r="B46548" s="503"/>
    </row>
    <row r="46549" spans="2:2">
      <c r="B46549" s="503"/>
    </row>
    <row r="46550" spans="2:2">
      <c r="B46550" s="503"/>
    </row>
    <row r="46551" spans="2:2">
      <c r="B46551" s="503"/>
    </row>
    <row r="46552" spans="2:2">
      <c r="B46552" s="503"/>
    </row>
    <row r="46553" spans="2:2">
      <c r="B46553" s="503"/>
    </row>
    <row r="46554" spans="2:2">
      <c r="B46554" s="503"/>
    </row>
    <row r="46555" spans="2:2">
      <c r="B46555" s="503"/>
    </row>
    <row r="46556" spans="2:2">
      <c r="B46556" s="503"/>
    </row>
    <row r="46557" spans="2:2">
      <c r="B46557" s="503"/>
    </row>
    <row r="46558" spans="2:2">
      <c r="B46558" s="503"/>
    </row>
    <row r="46559" spans="2:2">
      <c r="B46559" s="503"/>
    </row>
    <row r="46560" spans="2:2">
      <c r="B46560" s="503"/>
    </row>
    <row r="46561" spans="2:2">
      <c r="B46561" s="503"/>
    </row>
    <row r="46562" spans="2:2">
      <c r="B46562" s="503"/>
    </row>
    <row r="46563" spans="2:2">
      <c r="B46563" s="503"/>
    </row>
    <row r="46564" spans="2:2">
      <c r="B46564" s="503"/>
    </row>
    <row r="46565" spans="2:2">
      <c r="B46565" s="503"/>
    </row>
    <row r="46566" spans="2:2">
      <c r="B46566" s="503"/>
    </row>
    <row r="46567" spans="2:2">
      <c r="B46567" s="503"/>
    </row>
    <row r="46568" spans="2:2">
      <c r="B46568" s="503"/>
    </row>
    <row r="46569" spans="2:2">
      <c r="B46569" s="503"/>
    </row>
    <row r="46570" spans="2:2">
      <c r="B46570" s="503"/>
    </row>
    <row r="46571" spans="2:2">
      <c r="B46571" s="503"/>
    </row>
    <row r="46572" spans="2:2">
      <c r="B46572" s="503"/>
    </row>
    <row r="46573" spans="2:2">
      <c r="B46573" s="503"/>
    </row>
    <row r="46574" spans="2:2">
      <c r="B46574" s="503"/>
    </row>
    <row r="46575" spans="2:2">
      <c r="B46575" s="503"/>
    </row>
    <row r="46576" spans="2:2">
      <c r="B46576" s="503"/>
    </row>
    <row r="46577" spans="2:2">
      <c r="B46577" s="503"/>
    </row>
    <row r="46578" spans="2:2">
      <c r="B46578" s="503"/>
    </row>
    <row r="46579" spans="2:2">
      <c r="B46579" s="503"/>
    </row>
    <row r="46580" spans="2:2">
      <c r="B46580" s="503"/>
    </row>
    <row r="46581" spans="2:2">
      <c r="B46581" s="503"/>
    </row>
    <row r="46582" spans="2:2">
      <c r="B46582" s="503"/>
    </row>
    <row r="46583" spans="2:2">
      <c r="B46583" s="503"/>
    </row>
    <row r="46584" spans="2:2">
      <c r="B46584" s="503"/>
    </row>
    <row r="46585" spans="2:2">
      <c r="B46585" s="503"/>
    </row>
    <row r="46586" spans="2:2">
      <c r="B46586" s="503"/>
    </row>
    <row r="46587" spans="2:2">
      <c r="B46587" s="503"/>
    </row>
    <row r="46588" spans="2:2">
      <c r="B46588" s="503"/>
    </row>
    <row r="46589" spans="2:2">
      <c r="B46589" s="503"/>
    </row>
    <row r="46590" spans="2:2">
      <c r="B46590" s="503"/>
    </row>
    <row r="46591" spans="2:2">
      <c r="B46591" s="503"/>
    </row>
    <row r="46592" spans="2:2">
      <c r="B46592" s="503"/>
    </row>
    <row r="46593" spans="2:2">
      <c r="B46593" s="503"/>
    </row>
    <row r="46594" spans="2:2">
      <c r="B46594" s="503"/>
    </row>
    <row r="46595" spans="2:2">
      <c r="B46595" s="503"/>
    </row>
    <row r="46596" spans="2:2">
      <c r="B46596" s="503"/>
    </row>
    <row r="46597" spans="2:2">
      <c r="B46597" s="503"/>
    </row>
    <row r="46598" spans="2:2">
      <c r="B46598" s="503"/>
    </row>
    <row r="46599" spans="2:2">
      <c r="B46599" s="503"/>
    </row>
    <row r="46600" spans="2:2">
      <c r="B46600" s="503"/>
    </row>
    <row r="46601" spans="2:2">
      <c r="B46601" s="503"/>
    </row>
    <row r="46602" spans="2:2">
      <c r="B46602" s="503"/>
    </row>
    <row r="46603" spans="2:2">
      <c r="B46603" s="503"/>
    </row>
    <row r="46604" spans="2:2">
      <c r="B46604" s="503"/>
    </row>
    <row r="46605" spans="2:2">
      <c r="B46605" s="503"/>
    </row>
    <row r="46606" spans="2:2">
      <c r="B46606" s="503"/>
    </row>
    <row r="46607" spans="2:2">
      <c r="B46607" s="503"/>
    </row>
    <row r="46608" spans="2:2">
      <c r="B46608" s="503"/>
    </row>
    <row r="46609" spans="2:2">
      <c r="B46609" s="503"/>
    </row>
    <row r="46610" spans="2:2">
      <c r="B46610" s="503"/>
    </row>
    <row r="46611" spans="2:2">
      <c r="B46611" s="503"/>
    </row>
    <row r="46612" spans="2:2">
      <c r="B46612" s="503"/>
    </row>
    <row r="46613" spans="2:2">
      <c r="B46613" s="503"/>
    </row>
    <row r="46614" spans="2:2">
      <c r="B46614" s="503"/>
    </row>
    <row r="46615" spans="2:2">
      <c r="B46615" s="503"/>
    </row>
    <row r="46616" spans="2:2">
      <c r="B46616" s="503"/>
    </row>
    <row r="46617" spans="2:2">
      <c r="B46617" s="503"/>
    </row>
    <row r="46618" spans="2:2">
      <c r="B46618" s="503"/>
    </row>
    <row r="46619" spans="2:2">
      <c r="B46619" s="503"/>
    </row>
    <row r="46620" spans="2:2">
      <c r="B46620" s="503"/>
    </row>
    <row r="46621" spans="2:2">
      <c r="B46621" s="503"/>
    </row>
    <row r="46622" spans="2:2">
      <c r="B46622" s="503"/>
    </row>
    <row r="46623" spans="2:2">
      <c r="B46623" s="503"/>
    </row>
    <row r="46624" spans="2:2">
      <c r="B46624" s="503"/>
    </row>
    <row r="46625" spans="2:2">
      <c r="B46625" s="503"/>
    </row>
    <row r="46626" spans="2:2">
      <c r="B46626" s="503"/>
    </row>
    <row r="46627" spans="2:2">
      <c r="B46627" s="503"/>
    </row>
    <row r="46628" spans="2:2">
      <c r="B46628" s="503"/>
    </row>
    <row r="46629" spans="2:2">
      <c r="B46629" s="503"/>
    </row>
    <row r="46630" spans="2:2">
      <c r="B46630" s="503"/>
    </row>
    <row r="46631" spans="2:2">
      <c r="B46631" s="503"/>
    </row>
    <row r="46632" spans="2:2">
      <c r="B46632" s="503"/>
    </row>
    <row r="46633" spans="2:2">
      <c r="B46633" s="503"/>
    </row>
    <row r="46634" spans="2:2">
      <c r="B46634" s="503"/>
    </row>
    <row r="46635" spans="2:2">
      <c r="B46635" s="503"/>
    </row>
    <row r="46636" spans="2:2">
      <c r="B46636" s="503"/>
    </row>
    <row r="46637" spans="2:2">
      <c r="B46637" s="503"/>
    </row>
    <row r="46638" spans="2:2">
      <c r="B46638" s="503"/>
    </row>
    <row r="46639" spans="2:2">
      <c r="B46639" s="503"/>
    </row>
    <row r="46640" spans="2:2">
      <c r="B46640" s="503"/>
    </row>
    <row r="46641" spans="2:2">
      <c r="B46641" s="503"/>
    </row>
    <row r="46642" spans="2:2">
      <c r="B46642" s="503"/>
    </row>
    <row r="46643" spans="2:2">
      <c r="B46643" s="503"/>
    </row>
    <row r="46644" spans="2:2">
      <c r="B46644" s="503"/>
    </row>
    <row r="46645" spans="2:2">
      <c r="B46645" s="503"/>
    </row>
    <row r="46646" spans="2:2">
      <c r="B46646" s="503"/>
    </row>
    <row r="46647" spans="2:2">
      <c r="B46647" s="503"/>
    </row>
    <row r="46648" spans="2:2">
      <c r="B46648" s="503"/>
    </row>
    <row r="46649" spans="2:2">
      <c r="B46649" s="503"/>
    </row>
    <row r="46650" spans="2:2">
      <c r="B46650" s="503"/>
    </row>
    <row r="46651" spans="2:2">
      <c r="B46651" s="503"/>
    </row>
    <row r="46652" spans="2:2">
      <c r="B46652" s="503"/>
    </row>
    <row r="46653" spans="2:2">
      <c r="B46653" s="503"/>
    </row>
    <row r="46654" spans="2:2">
      <c r="B46654" s="503"/>
    </row>
    <row r="46655" spans="2:2">
      <c r="B46655" s="503"/>
    </row>
    <row r="46656" spans="2:2">
      <c r="B46656" s="503"/>
    </row>
    <row r="46657" spans="2:2">
      <c r="B46657" s="503"/>
    </row>
    <row r="46658" spans="2:2">
      <c r="B46658" s="503"/>
    </row>
    <row r="46659" spans="2:2">
      <c r="B46659" s="503"/>
    </row>
    <row r="46660" spans="2:2">
      <c r="B46660" s="503"/>
    </row>
    <row r="46661" spans="2:2">
      <c r="B46661" s="503"/>
    </row>
    <row r="46662" spans="2:2">
      <c r="B46662" s="503"/>
    </row>
    <row r="46663" spans="2:2">
      <c r="B46663" s="503"/>
    </row>
    <row r="46664" spans="2:2">
      <c r="B46664" s="503"/>
    </row>
    <row r="46665" spans="2:2">
      <c r="B46665" s="503"/>
    </row>
    <row r="46666" spans="2:2">
      <c r="B46666" s="503"/>
    </row>
    <row r="46667" spans="2:2">
      <c r="B46667" s="503"/>
    </row>
    <row r="46668" spans="2:2">
      <c r="B46668" s="503"/>
    </row>
    <row r="46669" spans="2:2">
      <c r="B46669" s="503"/>
    </row>
    <row r="46670" spans="2:2">
      <c r="B46670" s="503"/>
    </row>
    <row r="46671" spans="2:2">
      <c r="B46671" s="503"/>
    </row>
    <row r="46672" spans="2:2">
      <c r="B46672" s="503"/>
    </row>
    <row r="46673" spans="2:2">
      <c r="B46673" s="503"/>
    </row>
    <row r="46674" spans="2:2">
      <c r="B46674" s="503"/>
    </row>
    <row r="46675" spans="2:2">
      <c r="B46675" s="503"/>
    </row>
    <row r="46676" spans="2:2">
      <c r="B46676" s="503"/>
    </row>
    <row r="46677" spans="2:2">
      <c r="B46677" s="503"/>
    </row>
    <row r="46678" spans="2:2">
      <c r="B46678" s="503"/>
    </row>
    <row r="46679" spans="2:2">
      <c r="B46679" s="503"/>
    </row>
    <row r="46680" spans="2:2">
      <c r="B46680" s="503"/>
    </row>
    <row r="46681" spans="2:2">
      <c r="B46681" s="503"/>
    </row>
    <row r="46682" spans="2:2">
      <c r="B46682" s="503"/>
    </row>
    <row r="46683" spans="2:2">
      <c r="B46683" s="503"/>
    </row>
    <row r="46684" spans="2:2">
      <c r="B46684" s="503"/>
    </row>
    <row r="46685" spans="2:2">
      <c r="B46685" s="503"/>
    </row>
    <row r="46686" spans="2:2">
      <c r="B46686" s="503"/>
    </row>
    <row r="46687" spans="2:2">
      <c r="B46687" s="503"/>
    </row>
    <row r="46688" spans="2:2">
      <c r="B46688" s="503"/>
    </row>
    <row r="46689" spans="2:2">
      <c r="B46689" s="503"/>
    </row>
    <row r="46690" spans="2:2">
      <c r="B46690" s="503"/>
    </row>
    <row r="46691" spans="2:2">
      <c r="B46691" s="503"/>
    </row>
    <row r="46692" spans="2:2">
      <c r="B46692" s="503"/>
    </row>
    <row r="46693" spans="2:2">
      <c r="B46693" s="503"/>
    </row>
    <row r="46694" spans="2:2">
      <c r="B46694" s="503"/>
    </row>
    <row r="46695" spans="2:2">
      <c r="B46695" s="503"/>
    </row>
    <row r="46696" spans="2:2">
      <c r="B46696" s="503"/>
    </row>
    <row r="46697" spans="2:2">
      <c r="B46697" s="503"/>
    </row>
    <row r="46698" spans="2:2">
      <c r="B46698" s="503"/>
    </row>
    <row r="46699" spans="2:2">
      <c r="B46699" s="503"/>
    </row>
    <row r="46700" spans="2:2">
      <c r="B46700" s="503"/>
    </row>
    <row r="46701" spans="2:2">
      <c r="B46701" s="503"/>
    </row>
    <row r="46702" spans="2:2">
      <c r="B46702" s="503"/>
    </row>
    <row r="46703" spans="2:2">
      <c r="B46703" s="503"/>
    </row>
    <row r="46704" spans="2:2">
      <c r="B46704" s="503"/>
    </row>
    <row r="46705" spans="2:2">
      <c r="B46705" s="503"/>
    </row>
    <row r="46706" spans="2:2">
      <c r="B46706" s="503"/>
    </row>
    <row r="46707" spans="2:2">
      <c r="B46707" s="503"/>
    </row>
    <row r="46708" spans="2:2">
      <c r="B46708" s="503"/>
    </row>
    <row r="46709" spans="2:2">
      <c r="B46709" s="503"/>
    </row>
    <row r="46710" spans="2:2">
      <c r="B46710" s="503"/>
    </row>
    <row r="46711" spans="2:2">
      <c r="B46711" s="503"/>
    </row>
    <row r="46712" spans="2:2">
      <c r="B46712" s="503"/>
    </row>
    <row r="46713" spans="2:2">
      <c r="B46713" s="503"/>
    </row>
    <row r="46714" spans="2:2">
      <c r="B46714" s="503"/>
    </row>
    <row r="46715" spans="2:2">
      <c r="B46715" s="503"/>
    </row>
    <row r="46716" spans="2:2">
      <c r="B46716" s="503"/>
    </row>
    <row r="46717" spans="2:2">
      <c r="B46717" s="503"/>
    </row>
    <row r="46718" spans="2:2">
      <c r="B46718" s="503"/>
    </row>
    <row r="46719" spans="2:2">
      <c r="B46719" s="503"/>
    </row>
    <row r="46720" spans="2:2">
      <c r="B46720" s="503"/>
    </row>
    <row r="46721" spans="2:2">
      <c r="B46721" s="503"/>
    </row>
    <row r="46722" spans="2:2">
      <c r="B46722" s="503"/>
    </row>
    <row r="46723" spans="2:2">
      <c r="B46723" s="503"/>
    </row>
    <row r="46724" spans="2:2">
      <c r="B46724" s="503"/>
    </row>
    <row r="46725" spans="2:2">
      <c r="B46725" s="503"/>
    </row>
    <row r="46726" spans="2:2">
      <c r="B46726" s="503"/>
    </row>
    <row r="46727" spans="2:2">
      <c r="B46727" s="503"/>
    </row>
    <row r="46728" spans="2:2">
      <c r="B46728" s="503"/>
    </row>
    <row r="46729" spans="2:2">
      <c r="B46729" s="503"/>
    </row>
    <row r="46730" spans="2:2">
      <c r="B46730" s="503"/>
    </row>
    <row r="46731" spans="2:2">
      <c r="B46731" s="503"/>
    </row>
    <row r="46732" spans="2:2">
      <c r="B46732" s="503"/>
    </row>
    <row r="46733" spans="2:2">
      <c r="B46733" s="503"/>
    </row>
    <row r="46734" spans="2:2">
      <c r="B46734" s="503"/>
    </row>
    <row r="46735" spans="2:2">
      <c r="B46735" s="503"/>
    </row>
    <row r="46736" spans="2:2">
      <c r="B46736" s="503"/>
    </row>
    <row r="46737" spans="2:2">
      <c r="B46737" s="503"/>
    </row>
    <row r="46738" spans="2:2">
      <c r="B46738" s="503"/>
    </row>
    <row r="46739" spans="2:2">
      <c r="B46739" s="503"/>
    </row>
    <row r="46740" spans="2:2">
      <c r="B46740" s="503"/>
    </row>
    <row r="46741" spans="2:2">
      <c r="B46741" s="503"/>
    </row>
    <row r="46742" spans="2:2">
      <c r="B46742" s="503"/>
    </row>
    <row r="46743" spans="2:2">
      <c r="B46743" s="503"/>
    </row>
    <row r="46744" spans="2:2">
      <c r="B46744" s="503"/>
    </row>
    <row r="46745" spans="2:2">
      <c r="B46745" s="503"/>
    </row>
    <row r="46746" spans="2:2">
      <c r="B46746" s="503"/>
    </row>
    <row r="46747" spans="2:2">
      <c r="B46747" s="503"/>
    </row>
    <row r="46748" spans="2:2">
      <c r="B46748" s="503"/>
    </row>
    <row r="46749" spans="2:2">
      <c r="B46749" s="503"/>
    </row>
    <row r="46750" spans="2:2">
      <c r="B46750" s="503"/>
    </row>
    <row r="46751" spans="2:2">
      <c r="B46751" s="503"/>
    </row>
    <row r="46752" spans="2:2">
      <c r="B46752" s="503"/>
    </row>
    <row r="46753" spans="2:2">
      <c r="B46753" s="503"/>
    </row>
    <row r="46754" spans="2:2">
      <c r="B46754" s="503"/>
    </row>
    <row r="46755" spans="2:2">
      <c r="B46755" s="503"/>
    </row>
    <row r="46756" spans="2:2">
      <c r="B46756" s="503"/>
    </row>
    <row r="46757" spans="2:2">
      <c r="B46757" s="503"/>
    </row>
    <row r="46758" spans="2:2">
      <c r="B46758" s="503"/>
    </row>
    <row r="46759" spans="2:2">
      <c r="B46759" s="503"/>
    </row>
    <row r="46760" spans="2:2">
      <c r="B46760" s="503"/>
    </row>
    <row r="46761" spans="2:2">
      <c r="B46761" s="503"/>
    </row>
    <row r="46762" spans="2:2">
      <c r="B46762" s="503"/>
    </row>
    <row r="46763" spans="2:2">
      <c r="B46763" s="503"/>
    </row>
    <row r="46764" spans="2:2">
      <c r="B46764" s="503"/>
    </row>
    <row r="46765" spans="2:2">
      <c r="B46765" s="503"/>
    </row>
    <row r="46766" spans="2:2">
      <c r="B46766" s="503"/>
    </row>
    <row r="46767" spans="2:2">
      <c r="B46767" s="503"/>
    </row>
    <row r="46768" spans="2:2">
      <c r="B46768" s="503"/>
    </row>
    <row r="46769" spans="2:2">
      <c r="B46769" s="503"/>
    </row>
    <row r="46770" spans="2:2">
      <c r="B46770" s="503"/>
    </row>
    <row r="46771" spans="2:2">
      <c r="B46771" s="503"/>
    </row>
    <row r="46772" spans="2:2">
      <c r="B46772" s="503"/>
    </row>
    <row r="46773" spans="2:2">
      <c r="B46773" s="503"/>
    </row>
    <row r="46774" spans="2:2">
      <c r="B46774" s="503"/>
    </row>
    <row r="46775" spans="2:2">
      <c r="B46775" s="503"/>
    </row>
    <row r="46776" spans="2:2">
      <c r="B46776" s="503"/>
    </row>
    <row r="46777" spans="2:2">
      <c r="B46777" s="503"/>
    </row>
    <row r="46778" spans="2:2">
      <c r="B46778" s="503"/>
    </row>
    <row r="46779" spans="2:2">
      <c r="B46779" s="503"/>
    </row>
    <row r="46780" spans="2:2">
      <c r="B46780" s="503"/>
    </row>
    <row r="46781" spans="2:2">
      <c r="B46781" s="503"/>
    </row>
    <row r="46782" spans="2:2">
      <c r="B46782" s="503"/>
    </row>
    <row r="46783" spans="2:2">
      <c r="B46783" s="503"/>
    </row>
    <row r="46784" spans="2:2">
      <c r="B46784" s="503"/>
    </row>
    <row r="46785" spans="2:2">
      <c r="B46785" s="503"/>
    </row>
    <row r="46786" spans="2:2">
      <c r="B46786" s="503"/>
    </row>
    <row r="46787" spans="2:2">
      <c r="B46787" s="503"/>
    </row>
    <row r="46788" spans="2:2">
      <c r="B46788" s="503"/>
    </row>
    <row r="46789" spans="2:2">
      <c r="B46789" s="503"/>
    </row>
    <row r="46790" spans="2:2">
      <c r="B46790" s="503"/>
    </row>
    <row r="46791" spans="2:2">
      <c r="B46791" s="503"/>
    </row>
    <row r="46792" spans="2:2">
      <c r="B46792" s="503"/>
    </row>
    <row r="46793" spans="2:2">
      <c r="B46793" s="503"/>
    </row>
    <row r="46794" spans="2:2">
      <c r="B46794" s="503"/>
    </row>
    <row r="46795" spans="2:2">
      <c r="B46795" s="503"/>
    </row>
    <row r="46796" spans="2:2">
      <c r="B46796" s="503"/>
    </row>
    <row r="46797" spans="2:2">
      <c r="B46797" s="503"/>
    </row>
    <row r="46798" spans="2:2">
      <c r="B46798" s="503"/>
    </row>
    <row r="46799" spans="2:2">
      <c r="B46799" s="503"/>
    </row>
    <row r="46800" spans="2:2">
      <c r="B46800" s="503"/>
    </row>
    <row r="46801" spans="2:2">
      <c r="B46801" s="503"/>
    </row>
    <row r="46802" spans="2:2">
      <c r="B46802" s="503"/>
    </row>
    <row r="46803" spans="2:2">
      <c r="B46803" s="503"/>
    </row>
    <row r="46804" spans="2:2">
      <c r="B46804" s="503"/>
    </row>
    <row r="46805" spans="2:2">
      <c r="B46805" s="503"/>
    </row>
    <row r="46806" spans="2:2">
      <c r="B46806" s="503"/>
    </row>
    <row r="46807" spans="2:2">
      <c r="B46807" s="503"/>
    </row>
    <row r="46808" spans="2:2">
      <c r="B46808" s="503"/>
    </row>
    <row r="46809" spans="2:2">
      <c r="B46809" s="503"/>
    </row>
    <row r="46810" spans="2:2">
      <c r="B46810" s="503"/>
    </row>
    <row r="46811" spans="2:2">
      <c r="B46811" s="503"/>
    </row>
    <row r="46812" spans="2:2">
      <c r="B46812" s="503"/>
    </row>
    <row r="46813" spans="2:2">
      <c r="B46813" s="503"/>
    </row>
    <row r="46814" spans="2:2">
      <c r="B46814" s="503"/>
    </row>
    <row r="46815" spans="2:2">
      <c r="B46815" s="503"/>
    </row>
    <row r="46816" spans="2:2">
      <c r="B46816" s="503"/>
    </row>
    <row r="46817" spans="2:2">
      <c r="B46817" s="503"/>
    </row>
    <row r="46818" spans="2:2">
      <c r="B46818" s="503"/>
    </row>
    <row r="46819" spans="2:2">
      <c r="B46819" s="503"/>
    </row>
    <row r="46820" spans="2:2">
      <c r="B46820" s="503"/>
    </row>
    <row r="46821" spans="2:2">
      <c r="B46821" s="503"/>
    </row>
    <row r="46822" spans="2:2">
      <c r="B46822" s="503"/>
    </row>
    <row r="46823" spans="2:2">
      <c r="B46823" s="503"/>
    </row>
    <row r="46824" spans="2:2">
      <c r="B46824" s="503"/>
    </row>
    <row r="46825" spans="2:2">
      <c r="B46825" s="503"/>
    </row>
    <row r="46826" spans="2:2">
      <c r="B46826" s="503"/>
    </row>
    <row r="46827" spans="2:2">
      <c r="B46827" s="503"/>
    </row>
    <row r="46828" spans="2:2">
      <c r="B46828" s="503"/>
    </row>
    <row r="46829" spans="2:2">
      <c r="B46829" s="503"/>
    </row>
    <row r="46830" spans="2:2">
      <c r="B46830" s="503"/>
    </row>
    <row r="46831" spans="2:2">
      <c r="B46831" s="503"/>
    </row>
    <row r="46832" spans="2:2">
      <c r="B46832" s="503"/>
    </row>
    <row r="46833" spans="2:2">
      <c r="B46833" s="503"/>
    </row>
    <row r="46834" spans="2:2">
      <c r="B46834" s="503"/>
    </row>
    <row r="46835" spans="2:2">
      <c r="B46835" s="503"/>
    </row>
    <row r="46836" spans="2:2">
      <c r="B46836" s="503"/>
    </row>
    <row r="46837" spans="2:2">
      <c r="B46837" s="503"/>
    </row>
    <row r="46838" spans="2:2">
      <c r="B46838" s="503"/>
    </row>
    <row r="46839" spans="2:2">
      <c r="B46839" s="503"/>
    </row>
    <row r="46840" spans="2:2">
      <c r="B46840" s="503"/>
    </row>
    <row r="46841" spans="2:2">
      <c r="B46841" s="503"/>
    </row>
    <row r="46842" spans="2:2">
      <c r="B46842" s="503"/>
    </row>
    <row r="46843" spans="2:2">
      <c r="B46843" s="503"/>
    </row>
    <row r="46844" spans="2:2">
      <c r="B46844" s="503"/>
    </row>
    <row r="46845" spans="2:2">
      <c r="B46845" s="503"/>
    </row>
    <row r="46846" spans="2:2">
      <c r="B46846" s="503"/>
    </row>
    <row r="46847" spans="2:2">
      <c r="B46847" s="503"/>
    </row>
    <row r="46848" spans="2:2">
      <c r="B46848" s="503"/>
    </row>
    <row r="46849" spans="2:2">
      <c r="B46849" s="503"/>
    </row>
    <row r="46850" spans="2:2">
      <c r="B46850" s="503"/>
    </row>
    <row r="46851" spans="2:2">
      <c r="B46851" s="503"/>
    </row>
    <row r="46852" spans="2:2">
      <c r="B46852" s="503"/>
    </row>
    <row r="46853" spans="2:2">
      <c r="B46853" s="503"/>
    </row>
    <row r="46854" spans="2:2">
      <c r="B46854" s="503"/>
    </row>
    <row r="46855" spans="2:2">
      <c r="B46855" s="503"/>
    </row>
    <row r="46856" spans="2:2">
      <c r="B46856" s="503"/>
    </row>
    <row r="46857" spans="2:2">
      <c r="B46857" s="503"/>
    </row>
    <row r="46858" spans="2:2">
      <c r="B46858" s="503"/>
    </row>
    <row r="46859" spans="2:2">
      <c r="B46859" s="503"/>
    </row>
    <row r="46860" spans="2:2">
      <c r="B46860" s="503"/>
    </row>
    <row r="46861" spans="2:2">
      <c r="B46861" s="503"/>
    </row>
    <row r="46862" spans="2:2">
      <c r="B46862" s="503"/>
    </row>
    <row r="46863" spans="2:2">
      <c r="B46863" s="503"/>
    </row>
    <row r="46864" spans="2:2">
      <c r="B46864" s="503"/>
    </row>
    <row r="46865" spans="2:2">
      <c r="B46865" s="503"/>
    </row>
    <row r="46866" spans="2:2">
      <c r="B46866" s="503"/>
    </row>
    <row r="46867" spans="2:2">
      <c r="B46867" s="503"/>
    </row>
    <row r="46868" spans="2:2">
      <c r="B46868" s="503"/>
    </row>
    <row r="46869" spans="2:2">
      <c r="B46869" s="503"/>
    </row>
    <row r="46870" spans="2:2">
      <c r="B46870" s="503"/>
    </row>
    <row r="46871" spans="2:2">
      <c r="B46871" s="503"/>
    </row>
    <row r="46872" spans="2:2">
      <c r="B46872" s="503"/>
    </row>
    <row r="46873" spans="2:2">
      <c r="B46873" s="503"/>
    </row>
    <row r="46874" spans="2:2">
      <c r="B46874" s="503"/>
    </row>
    <row r="46875" spans="2:2">
      <c r="B46875" s="503"/>
    </row>
    <row r="46876" spans="2:2">
      <c r="B46876" s="503"/>
    </row>
    <row r="46877" spans="2:2">
      <c r="B46877" s="503"/>
    </row>
    <row r="46878" spans="2:2">
      <c r="B46878" s="503"/>
    </row>
    <row r="46879" spans="2:2">
      <c r="B46879" s="503"/>
    </row>
    <row r="46880" spans="2:2">
      <c r="B46880" s="503"/>
    </row>
    <row r="46881" spans="2:2">
      <c r="B46881" s="503"/>
    </row>
    <row r="46882" spans="2:2">
      <c r="B46882" s="503"/>
    </row>
    <row r="46883" spans="2:2">
      <c r="B46883" s="503"/>
    </row>
    <row r="46884" spans="2:2">
      <c r="B46884" s="503"/>
    </row>
    <row r="46885" spans="2:2">
      <c r="B46885" s="503"/>
    </row>
    <row r="46886" spans="2:2">
      <c r="B46886" s="503"/>
    </row>
    <row r="46887" spans="2:2">
      <c r="B46887" s="503"/>
    </row>
    <row r="46888" spans="2:2">
      <c r="B46888" s="503"/>
    </row>
    <row r="46889" spans="2:2">
      <c r="B46889" s="503"/>
    </row>
    <row r="46890" spans="2:2">
      <c r="B46890" s="503"/>
    </row>
    <row r="46891" spans="2:2">
      <c r="B46891" s="503"/>
    </row>
    <row r="46892" spans="2:2">
      <c r="B46892" s="503"/>
    </row>
    <row r="46893" spans="2:2">
      <c r="B46893" s="503"/>
    </row>
    <row r="46894" spans="2:2">
      <c r="B46894" s="503"/>
    </row>
    <row r="46895" spans="2:2">
      <c r="B46895" s="503"/>
    </row>
    <row r="46896" spans="2:2">
      <c r="B46896" s="503"/>
    </row>
    <row r="46897" spans="2:2">
      <c r="B46897" s="503"/>
    </row>
    <row r="46898" spans="2:2">
      <c r="B46898" s="503"/>
    </row>
    <row r="46899" spans="2:2">
      <c r="B46899" s="503"/>
    </row>
    <row r="46900" spans="2:2">
      <c r="B46900" s="503"/>
    </row>
    <row r="46901" spans="2:2">
      <c r="B46901" s="503"/>
    </row>
    <row r="46902" spans="2:2">
      <c r="B46902" s="503"/>
    </row>
    <row r="46903" spans="2:2">
      <c r="B46903" s="503"/>
    </row>
    <row r="46904" spans="2:2">
      <c r="B46904" s="503"/>
    </row>
    <row r="46905" spans="2:2">
      <c r="B46905" s="503"/>
    </row>
    <row r="46906" spans="2:2">
      <c r="B46906" s="503"/>
    </row>
    <row r="46907" spans="2:2">
      <c r="B46907" s="503"/>
    </row>
    <row r="46908" spans="2:2">
      <c r="B46908" s="503"/>
    </row>
    <row r="46909" spans="2:2">
      <c r="B46909" s="503"/>
    </row>
    <row r="46910" spans="2:2">
      <c r="B46910" s="503"/>
    </row>
    <row r="46911" spans="2:2">
      <c r="B46911" s="503"/>
    </row>
    <row r="46912" spans="2:2">
      <c r="B46912" s="503"/>
    </row>
    <row r="46913" spans="2:2">
      <c r="B46913" s="503"/>
    </row>
    <row r="46914" spans="2:2">
      <c r="B46914" s="503"/>
    </row>
    <row r="46915" spans="2:2">
      <c r="B46915" s="503"/>
    </row>
    <row r="46916" spans="2:2">
      <c r="B46916" s="503"/>
    </row>
    <row r="46917" spans="2:2">
      <c r="B46917" s="503"/>
    </row>
    <row r="46918" spans="2:2">
      <c r="B46918" s="503"/>
    </row>
    <row r="46919" spans="2:2">
      <c r="B46919" s="503"/>
    </row>
    <row r="46920" spans="2:2">
      <c r="B46920" s="503"/>
    </row>
    <row r="46921" spans="2:2">
      <c r="B46921" s="503"/>
    </row>
    <row r="46922" spans="2:2">
      <c r="B46922" s="503"/>
    </row>
    <row r="46923" spans="2:2">
      <c r="B46923" s="503"/>
    </row>
    <row r="46924" spans="2:2">
      <c r="B46924" s="503"/>
    </row>
    <row r="46925" spans="2:2">
      <c r="B46925" s="503"/>
    </row>
    <row r="46926" spans="2:2">
      <c r="B46926" s="503"/>
    </row>
    <row r="46927" spans="2:2">
      <c r="B46927" s="503"/>
    </row>
    <row r="46928" spans="2:2">
      <c r="B46928" s="503"/>
    </row>
    <row r="46929" spans="2:2">
      <c r="B46929" s="503"/>
    </row>
    <row r="46930" spans="2:2">
      <c r="B46930" s="503"/>
    </row>
    <row r="46931" spans="2:2">
      <c r="B46931" s="503"/>
    </row>
    <row r="46932" spans="2:2">
      <c r="B46932" s="503"/>
    </row>
    <row r="46933" spans="2:2">
      <c r="B46933" s="503"/>
    </row>
    <row r="46934" spans="2:2">
      <c r="B46934" s="503"/>
    </row>
    <row r="46935" spans="2:2">
      <c r="B46935" s="503"/>
    </row>
    <row r="46936" spans="2:2">
      <c r="B46936" s="503"/>
    </row>
    <row r="46937" spans="2:2">
      <c r="B46937" s="503"/>
    </row>
    <row r="46938" spans="2:2">
      <c r="B46938" s="503"/>
    </row>
    <row r="46939" spans="2:2">
      <c r="B46939" s="503"/>
    </row>
    <row r="46940" spans="2:2">
      <c r="B46940" s="503"/>
    </row>
    <row r="46941" spans="2:2">
      <c r="B46941" s="503"/>
    </row>
    <row r="46942" spans="2:2">
      <c r="B46942" s="503"/>
    </row>
    <row r="46943" spans="2:2">
      <c r="B46943" s="503"/>
    </row>
    <row r="46944" spans="2:2">
      <c r="B46944" s="503"/>
    </row>
    <row r="46945" spans="2:2">
      <c r="B46945" s="503"/>
    </row>
    <row r="46946" spans="2:2">
      <c r="B46946" s="503"/>
    </row>
    <row r="46947" spans="2:2">
      <c r="B46947" s="503"/>
    </row>
    <row r="46948" spans="2:2">
      <c r="B46948" s="503"/>
    </row>
    <row r="46949" spans="2:2">
      <c r="B46949" s="503"/>
    </row>
    <row r="46950" spans="2:2">
      <c r="B46950" s="503"/>
    </row>
    <row r="46951" spans="2:2">
      <c r="B46951" s="503"/>
    </row>
    <row r="46952" spans="2:2">
      <c r="B46952" s="503"/>
    </row>
    <row r="46953" spans="2:2">
      <c r="B46953" s="503"/>
    </row>
    <row r="46954" spans="2:2">
      <c r="B46954" s="503"/>
    </row>
    <row r="46955" spans="2:2">
      <c r="B46955" s="503"/>
    </row>
    <row r="46956" spans="2:2">
      <c r="B46956" s="503"/>
    </row>
    <row r="46957" spans="2:2">
      <c r="B46957" s="503"/>
    </row>
    <row r="46958" spans="2:2">
      <c r="B46958" s="503"/>
    </row>
    <row r="46959" spans="2:2">
      <c r="B46959" s="503"/>
    </row>
    <row r="46960" spans="2:2">
      <c r="B46960" s="503"/>
    </row>
    <row r="46961" spans="2:2">
      <c r="B46961" s="503"/>
    </row>
    <row r="46962" spans="2:2">
      <c r="B46962" s="503"/>
    </row>
    <row r="46963" spans="2:2">
      <c r="B46963" s="503"/>
    </row>
    <row r="46964" spans="2:2">
      <c r="B46964" s="503"/>
    </row>
    <row r="46965" spans="2:2">
      <c r="B46965" s="503"/>
    </row>
    <row r="46966" spans="2:2">
      <c r="B46966" s="503"/>
    </row>
    <row r="46967" spans="2:2">
      <c r="B46967" s="503"/>
    </row>
    <row r="46968" spans="2:2">
      <c r="B46968" s="503"/>
    </row>
    <row r="46969" spans="2:2">
      <c r="B46969" s="503"/>
    </row>
    <row r="46970" spans="2:2">
      <c r="B46970" s="503"/>
    </row>
    <row r="46971" spans="2:2">
      <c r="B46971" s="503"/>
    </row>
    <row r="46972" spans="2:2">
      <c r="B46972" s="503"/>
    </row>
    <row r="46973" spans="2:2">
      <c r="B46973" s="503"/>
    </row>
    <row r="46974" spans="2:2">
      <c r="B46974" s="503"/>
    </row>
    <row r="46975" spans="2:2">
      <c r="B46975" s="503"/>
    </row>
    <row r="46976" spans="2:2">
      <c r="B46976" s="503"/>
    </row>
    <row r="46977" spans="2:2">
      <c r="B46977" s="503"/>
    </row>
    <row r="46978" spans="2:2">
      <c r="B46978" s="503"/>
    </row>
    <row r="46979" spans="2:2">
      <c r="B46979" s="503"/>
    </row>
    <row r="46980" spans="2:2">
      <c r="B46980" s="503"/>
    </row>
    <row r="46981" spans="2:2">
      <c r="B46981" s="503"/>
    </row>
    <row r="46982" spans="2:2">
      <c r="B46982" s="503"/>
    </row>
    <row r="46983" spans="2:2">
      <c r="B46983" s="503"/>
    </row>
    <row r="46984" spans="2:2">
      <c r="B46984" s="503"/>
    </row>
    <row r="46985" spans="2:2">
      <c r="B46985" s="503"/>
    </row>
    <row r="46986" spans="2:2">
      <c r="B46986" s="503"/>
    </row>
    <row r="46987" spans="2:2">
      <c r="B46987" s="503"/>
    </row>
    <row r="46988" spans="2:2">
      <c r="B46988" s="503"/>
    </row>
    <row r="46989" spans="2:2">
      <c r="B46989" s="503"/>
    </row>
    <row r="46990" spans="2:2">
      <c r="B46990" s="503"/>
    </row>
    <row r="46991" spans="2:2">
      <c r="B46991" s="503"/>
    </row>
    <row r="46992" spans="2:2">
      <c r="B46992" s="503"/>
    </row>
    <row r="46993" spans="2:2">
      <c r="B46993" s="503"/>
    </row>
    <row r="46994" spans="2:2">
      <c r="B46994" s="503"/>
    </row>
    <row r="46995" spans="2:2">
      <c r="B46995" s="503"/>
    </row>
    <row r="46996" spans="2:2">
      <c r="B46996" s="503"/>
    </row>
    <row r="46997" spans="2:2">
      <c r="B46997" s="503"/>
    </row>
    <row r="46998" spans="2:2">
      <c r="B46998" s="503"/>
    </row>
    <row r="46999" spans="2:2">
      <c r="B46999" s="503"/>
    </row>
    <row r="47000" spans="2:2">
      <c r="B47000" s="503"/>
    </row>
    <row r="47001" spans="2:2">
      <c r="B47001" s="503"/>
    </row>
    <row r="47002" spans="2:2">
      <c r="B47002" s="503"/>
    </row>
    <row r="47003" spans="2:2">
      <c r="B47003" s="503"/>
    </row>
    <row r="47004" spans="2:2">
      <c r="B47004" s="503"/>
    </row>
    <row r="47005" spans="2:2">
      <c r="B47005" s="503"/>
    </row>
    <row r="47006" spans="2:2">
      <c r="B47006" s="503"/>
    </row>
    <row r="47007" spans="2:2">
      <c r="B47007" s="503"/>
    </row>
    <row r="47008" spans="2:2">
      <c r="B47008" s="503"/>
    </row>
    <row r="47009" spans="2:2">
      <c r="B47009" s="503"/>
    </row>
    <row r="47010" spans="2:2">
      <c r="B47010" s="503"/>
    </row>
    <row r="47011" spans="2:2">
      <c r="B47011" s="503"/>
    </row>
    <row r="47012" spans="2:2">
      <c r="B47012" s="503"/>
    </row>
    <row r="47013" spans="2:2">
      <c r="B47013" s="503"/>
    </row>
    <row r="47014" spans="2:2">
      <c r="B47014" s="503"/>
    </row>
    <row r="47015" spans="2:2">
      <c r="B47015" s="503"/>
    </row>
    <row r="47016" spans="2:2">
      <c r="B47016" s="503"/>
    </row>
    <row r="47017" spans="2:2">
      <c r="B47017" s="503"/>
    </row>
    <row r="47018" spans="2:2">
      <c r="B47018" s="503"/>
    </row>
    <row r="47019" spans="2:2">
      <c r="B47019" s="503"/>
    </row>
    <row r="47020" spans="2:2">
      <c r="B47020" s="503"/>
    </row>
    <row r="47021" spans="2:2">
      <c r="B47021" s="503"/>
    </row>
    <row r="47022" spans="2:2">
      <c r="B47022" s="503"/>
    </row>
    <row r="47023" spans="2:2">
      <c r="B47023" s="503"/>
    </row>
    <row r="47024" spans="2:2">
      <c r="B47024" s="503"/>
    </row>
    <row r="47025" spans="2:2">
      <c r="B47025" s="503"/>
    </row>
    <row r="47026" spans="2:2">
      <c r="B47026" s="503"/>
    </row>
    <row r="47027" spans="2:2">
      <c r="B47027" s="503"/>
    </row>
    <row r="47028" spans="2:2">
      <c r="B47028" s="503"/>
    </row>
    <row r="47029" spans="2:2">
      <c r="B47029" s="503"/>
    </row>
    <row r="47030" spans="2:2">
      <c r="B47030" s="503"/>
    </row>
    <row r="47031" spans="2:2">
      <c r="B47031" s="503"/>
    </row>
    <row r="47032" spans="2:2">
      <c r="B47032" s="503"/>
    </row>
    <row r="47033" spans="2:2">
      <c r="B47033" s="503"/>
    </row>
    <row r="47034" spans="2:2">
      <c r="B47034" s="503"/>
    </row>
    <row r="47035" spans="2:2">
      <c r="B47035" s="503"/>
    </row>
    <row r="47036" spans="2:2">
      <c r="B47036" s="503"/>
    </row>
    <row r="47037" spans="2:2">
      <c r="B47037" s="503"/>
    </row>
    <row r="47038" spans="2:2">
      <c r="B47038" s="503"/>
    </row>
    <row r="47039" spans="2:2">
      <c r="B47039" s="503"/>
    </row>
    <row r="47040" spans="2:2">
      <c r="B47040" s="503"/>
    </row>
    <row r="47041" spans="2:2">
      <c r="B47041" s="503"/>
    </row>
    <row r="47042" spans="2:2">
      <c r="B47042" s="503"/>
    </row>
    <row r="47043" spans="2:2">
      <c r="B47043" s="503"/>
    </row>
    <row r="47044" spans="2:2">
      <c r="B47044" s="503"/>
    </row>
    <row r="47045" spans="2:2">
      <c r="B47045" s="503"/>
    </row>
    <row r="47046" spans="2:2">
      <c r="B47046" s="503"/>
    </row>
    <row r="47047" spans="2:2">
      <c r="B47047" s="503"/>
    </row>
    <row r="47048" spans="2:2">
      <c r="B47048" s="503"/>
    </row>
    <row r="47049" spans="2:2">
      <c r="B47049" s="503"/>
    </row>
    <row r="47050" spans="2:2">
      <c r="B47050" s="503"/>
    </row>
    <row r="47051" spans="2:2">
      <c r="B47051" s="503"/>
    </row>
    <row r="47052" spans="2:2">
      <c r="B47052" s="503"/>
    </row>
    <row r="47053" spans="2:2">
      <c r="B47053" s="503"/>
    </row>
    <row r="47054" spans="2:2">
      <c r="B47054" s="503"/>
    </row>
    <row r="47055" spans="2:2">
      <c r="B47055" s="503"/>
    </row>
    <row r="47056" spans="2:2">
      <c r="B47056" s="503"/>
    </row>
    <row r="47057" spans="2:2">
      <c r="B47057" s="503"/>
    </row>
    <row r="47058" spans="2:2">
      <c r="B47058" s="503"/>
    </row>
    <row r="47059" spans="2:2">
      <c r="B47059" s="503"/>
    </row>
    <row r="47060" spans="2:2">
      <c r="B47060" s="503"/>
    </row>
    <row r="47061" spans="2:2">
      <c r="B47061" s="503"/>
    </row>
    <row r="47062" spans="2:2">
      <c r="B47062" s="503"/>
    </row>
    <row r="47063" spans="2:2">
      <c r="B47063" s="503"/>
    </row>
    <row r="47064" spans="2:2">
      <c r="B47064" s="503"/>
    </row>
    <row r="47065" spans="2:2">
      <c r="B47065" s="503"/>
    </row>
    <row r="47066" spans="2:2">
      <c r="B47066" s="503"/>
    </row>
    <row r="47067" spans="2:2">
      <c r="B47067" s="503"/>
    </row>
    <row r="47068" spans="2:2">
      <c r="B47068" s="503"/>
    </row>
    <row r="47069" spans="2:2">
      <c r="B47069" s="503"/>
    </row>
    <row r="47070" spans="2:2">
      <c r="B47070" s="503"/>
    </row>
    <row r="47071" spans="2:2">
      <c r="B47071" s="503"/>
    </row>
    <row r="47072" spans="2:2">
      <c r="B47072" s="503"/>
    </row>
    <row r="47073" spans="2:2">
      <c r="B47073" s="503"/>
    </row>
    <row r="47074" spans="2:2">
      <c r="B47074" s="503"/>
    </row>
    <row r="47075" spans="2:2">
      <c r="B47075" s="503"/>
    </row>
    <row r="47076" spans="2:2">
      <c r="B47076" s="503"/>
    </row>
    <row r="47077" spans="2:2">
      <c r="B47077" s="503"/>
    </row>
    <row r="47078" spans="2:2">
      <c r="B47078" s="503"/>
    </row>
    <row r="47079" spans="2:2">
      <c r="B47079" s="503"/>
    </row>
    <row r="47080" spans="2:2">
      <c r="B47080" s="503"/>
    </row>
    <row r="47081" spans="2:2">
      <c r="B47081" s="503"/>
    </row>
    <row r="47082" spans="2:2">
      <c r="B47082" s="503"/>
    </row>
    <row r="47083" spans="2:2">
      <c r="B47083" s="503"/>
    </row>
    <row r="47084" spans="2:2">
      <c r="B47084" s="503"/>
    </row>
    <row r="47085" spans="2:2">
      <c r="B47085" s="503"/>
    </row>
    <row r="47086" spans="2:2">
      <c r="B47086" s="503"/>
    </row>
    <row r="47087" spans="2:2">
      <c r="B47087" s="503"/>
    </row>
    <row r="47088" spans="2:2">
      <c r="B47088" s="503"/>
    </row>
    <row r="47089" spans="2:2">
      <c r="B47089" s="503"/>
    </row>
    <row r="47090" spans="2:2">
      <c r="B47090" s="503"/>
    </row>
    <row r="47091" spans="2:2">
      <c r="B47091" s="503"/>
    </row>
    <row r="47092" spans="2:2">
      <c r="B47092" s="503"/>
    </row>
    <row r="47093" spans="2:2">
      <c r="B47093" s="503"/>
    </row>
    <row r="47094" spans="2:2">
      <c r="B47094" s="503"/>
    </row>
    <row r="47095" spans="2:2">
      <c r="B47095" s="503"/>
    </row>
    <row r="47096" spans="2:2">
      <c r="B47096" s="503"/>
    </row>
    <row r="47097" spans="2:2">
      <c r="B47097" s="503"/>
    </row>
    <row r="47098" spans="2:2">
      <c r="B47098" s="503"/>
    </row>
    <row r="47099" spans="2:2">
      <c r="B47099" s="503"/>
    </row>
    <row r="47100" spans="2:2">
      <c r="B47100" s="503"/>
    </row>
    <row r="47101" spans="2:2">
      <c r="B47101" s="503"/>
    </row>
    <row r="47102" spans="2:2">
      <c r="B47102" s="503"/>
    </row>
    <row r="47103" spans="2:2">
      <c r="B47103" s="503"/>
    </row>
    <row r="47104" spans="2:2">
      <c r="B47104" s="503"/>
    </row>
    <row r="47105" spans="2:2">
      <c r="B47105" s="503"/>
    </row>
    <row r="47106" spans="2:2">
      <c r="B47106" s="503"/>
    </row>
    <row r="47107" spans="2:2">
      <c r="B47107" s="503"/>
    </row>
    <row r="47108" spans="2:2">
      <c r="B47108" s="503"/>
    </row>
    <row r="47109" spans="2:2">
      <c r="B47109" s="503"/>
    </row>
    <row r="47110" spans="2:2">
      <c r="B47110" s="503"/>
    </row>
    <row r="47111" spans="2:2">
      <c r="B47111" s="503"/>
    </row>
    <row r="47112" spans="2:2">
      <c r="B47112" s="503"/>
    </row>
    <row r="47113" spans="2:2">
      <c r="B47113" s="503"/>
    </row>
    <row r="47114" spans="2:2">
      <c r="B47114" s="503"/>
    </row>
    <row r="47115" spans="2:2">
      <c r="B47115" s="503"/>
    </row>
    <row r="47116" spans="2:2">
      <c r="B47116" s="503"/>
    </row>
    <row r="47117" spans="2:2">
      <c r="B47117" s="503"/>
    </row>
    <row r="47118" spans="2:2">
      <c r="B47118" s="503"/>
    </row>
    <row r="47119" spans="2:2">
      <c r="B47119" s="503"/>
    </row>
    <row r="47120" spans="2:2">
      <c r="B47120" s="503"/>
    </row>
    <row r="47121" spans="2:2">
      <c r="B47121" s="503"/>
    </row>
    <row r="47122" spans="2:2">
      <c r="B47122" s="503"/>
    </row>
    <row r="47123" spans="2:2">
      <c r="B47123" s="503"/>
    </row>
    <row r="47124" spans="2:2">
      <c r="B47124" s="503"/>
    </row>
    <row r="47125" spans="2:2">
      <c r="B47125" s="503"/>
    </row>
    <row r="47126" spans="2:2">
      <c r="B47126" s="503"/>
    </row>
    <row r="47127" spans="2:2">
      <c r="B47127" s="503"/>
    </row>
    <row r="47128" spans="2:2">
      <c r="B47128" s="503"/>
    </row>
    <row r="47129" spans="2:2">
      <c r="B47129" s="503"/>
    </row>
    <row r="47130" spans="2:2">
      <c r="B47130" s="503"/>
    </row>
    <row r="47131" spans="2:2">
      <c r="B47131" s="503"/>
    </row>
    <row r="47132" spans="2:2">
      <c r="B47132" s="503"/>
    </row>
    <row r="47133" spans="2:2">
      <c r="B47133" s="503"/>
    </row>
    <row r="47134" spans="2:2">
      <c r="B47134" s="503"/>
    </row>
    <row r="47135" spans="2:2">
      <c r="B47135" s="503"/>
    </row>
    <row r="47136" spans="2:2">
      <c r="B47136" s="503"/>
    </row>
    <row r="47137" spans="2:2">
      <c r="B47137" s="503"/>
    </row>
    <row r="47138" spans="2:2">
      <c r="B47138" s="503"/>
    </row>
    <row r="47139" spans="2:2">
      <c r="B47139" s="503"/>
    </row>
    <row r="47140" spans="2:2">
      <c r="B47140" s="503"/>
    </row>
    <row r="47141" spans="2:2">
      <c r="B47141" s="503"/>
    </row>
    <row r="47142" spans="2:2">
      <c r="B47142" s="503"/>
    </row>
    <row r="47143" spans="2:2">
      <c r="B47143" s="503"/>
    </row>
    <row r="47144" spans="2:2">
      <c r="B47144" s="503"/>
    </row>
    <row r="47145" spans="2:2">
      <c r="B47145" s="503"/>
    </row>
    <row r="47146" spans="2:2">
      <c r="B47146" s="503"/>
    </row>
    <row r="47147" spans="2:2">
      <c r="B47147" s="503"/>
    </row>
    <row r="47148" spans="2:2">
      <c r="B47148" s="503"/>
    </row>
    <row r="47149" spans="2:2">
      <c r="B47149" s="503"/>
    </row>
    <row r="47150" spans="2:2">
      <c r="B47150" s="503"/>
    </row>
    <row r="47151" spans="2:2">
      <c r="B47151" s="503"/>
    </row>
    <row r="47152" spans="2:2">
      <c r="B47152" s="503"/>
    </row>
    <row r="47153" spans="2:2">
      <c r="B47153" s="503"/>
    </row>
    <row r="47154" spans="2:2">
      <c r="B47154" s="503"/>
    </row>
    <row r="47155" spans="2:2">
      <c r="B47155" s="503"/>
    </row>
    <row r="47156" spans="2:2">
      <c r="B47156" s="503"/>
    </row>
    <row r="47157" spans="2:2">
      <c r="B47157" s="503"/>
    </row>
    <row r="47158" spans="2:2">
      <c r="B47158" s="503"/>
    </row>
    <row r="47159" spans="2:2">
      <c r="B47159" s="503"/>
    </row>
    <row r="47160" spans="2:2">
      <c r="B47160" s="503"/>
    </row>
    <row r="47161" spans="2:2">
      <c r="B47161" s="503"/>
    </row>
    <row r="47162" spans="2:2">
      <c r="B47162" s="503"/>
    </row>
    <row r="47163" spans="2:2">
      <c r="B47163" s="503"/>
    </row>
    <row r="47164" spans="2:2">
      <c r="B47164" s="503"/>
    </row>
    <row r="47165" spans="2:2">
      <c r="B47165" s="503"/>
    </row>
    <row r="47166" spans="2:2">
      <c r="B47166" s="503"/>
    </row>
    <row r="47167" spans="2:2">
      <c r="B47167" s="503"/>
    </row>
    <row r="47168" spans="2:2">
      <c r="B47168" s="503"/>
    </row>
    <row r="47169" spans="2:2">
      <c r="B47169" s="503"/>
    </row>
    <row r="47170" spans="2:2">
      <c r="B47170" s="503"/>
    </row>
    <row r="47171" spans="2:2">
      <c r="B47171" s="503"/>
    </row>
    <row r="47172" spans="2:2">
      <c r="B47172" s="503"/>
    </row>
    <row r="47173" spans="2:2">
      <c r="B47173" s="503"/>
    </row>
    <row r="47174" spans="2:2">
      <c r="B47174" s="503"/>
    </row>
    <row r="47175" spans="2:2">
      <c r="B47175" s="503"/>
    </row>
    <row r="47176" spans="2:2">
      <c r="B47176" s="503"/>
    </row>
    <row r="47177" spans="2:2">
      <c r="B47177" s="503"/>
    </row>
    <row r="47178" spans="2:2">
      <c r="B47178" s="503"/>
    </row>
    <row r="47179" spans="2:2">
      <c r="B47179" s="503"/>
    </row>
    <row r="47180" spans="2:2">
      <c r="B47180" s="503"/>
    </row>
    <row r="47181" spans="2:2">
      <c r="B47181" s="503"/>
    </row>
    <row r="47182" spans="2:2">
      <c r="B47182" s="503"/>
    </row>
    <row r="47183" spans="2:2">
      <c r="B47183" s="503"/>
    </row>
    <row r="47184" spans="2:2">
      <c r="B47184" s="503"/>
    </row>
    <row r="47185" spans="2:2">
      <c r="B47185" s="503"/>
    </row>
    <row r="47186" spans="2:2">
      <c r="B47186" s="503"/>
    </row>
    <row r="47187" spans="2:2">
      <c r="B47187" s="503"/>
    </row>
    <row r="47188" spans="2:2">
      <c r="B47188" s="503"/>
    </row>
    <row r="47189" spans="2:2">
      <c r="B47189" s="503"/>
    </row>
    <row r="47190" spans="2:2">
      <c r="B47190" s="503"/>
    </row>
    <row r="47191" spans="2:2">
      <c r="B47191" s="503"/>
    </row>
    <row r="47192" spans="2:2">
      <c r="B47192" s="503"/>
    </row>
    <row r="47193" spans="2:2">
      <c r="B47193" s="503"/>
    </row>
    <row r="47194" spans="2:2">
      <c r="B47194" s="503"/>
    </row>
    <row r="47195" spans="2:2">
      <c r="B47195" s="503"/>
    </row>
    <row r="47196" spans="2:2">
      <c r="B47196" s="503"/>
    </row>
    <row r="47197" spans="2:2">
      <c r="B47197" s="503"/>
    </row>
    <row r="47198" spans="2:2">
      <c r="B47198" s="503"/>
    </row>
    <row r="47199" spans="2:2">
      <c r="B47199" s="503"/>
    </row>
    <row r="47200" spans="2:2">
      <c r="B47200" s="503"/>
    </row>
    <row r="47201" spans="2:2">
      <c r="B47201" s="503"/>
    </row>
    <row r="47202" spans="2:2">
      <c r="B47202" s="503"/>
    </row>
    <row r="47203" spans="2:2">
      <c r="B47203" s="503"/>
    </row>
    <row r="47204" spans="2:2">
      <c r="B47204" s="503"/>
    </row>
    <row r="47205" spans="2:2">
      <c r="B47205" s="503"/>
    </row>
    <row r="47206" spans="2:2">
      <c r="B47206" s="503"/>
    </row>
    <row r="47207" spans="2:2">
      <c r="B47207" s="503"/>
    </row>
    <row r="47208" spans="2:2">
      <c r="B47208" s="503"/>
    </row>
    <row r="47209" spans="2:2">
      <c r="B47209" s="503"/>
    </row>
    <row r="47210" spans="2:2">
      <c r="B47210" s="503"/>
    </row>
    <row r="47211" spans="2:2">
      <c r="B47211" s="503"/>
    </row>
    <row r="47212" spans="2:2">
      <c r="B47212" s="503"/>
    </row>
    <row r="47213" spans="2:2">
      <c r="B47213" s="503"/>
    </row>
    <row r="47214" spans="2:2">
      <c r="B47214" s="503"/>
    </row>
    <row r="47215" spans="2:2">
      <c r="B47215" s="503"/>
    </row>
    <row r="47216" spans="2:2">
      <c r="B47216" s="503"/>
    </row>
    <row r="47217" spans="2:2">
      <c r="B47217" s="503"/>
    </row>
    <row r="47218" spans="2:2">
      <c r="B47218" s="503"/>
    </row>
    <row r="47219" spans="2:2">
      <c r="B47219" s="503"/>
    </row>
    <row r="47220" spans="2:2">
      <c r="B47220" s="503"/>
    </row>
    <row r="47221" spans="2:2">
      <c r="B47221" s="503"/>
    </row>
    <row r="47222" spans="2:2">
      <c r="B47222" s="503"/>
    </row>
    <row r="47223" spans="2:2">
      <c r="B47223" s="503"/>
    </row>
    <row r="47224" spans="2:2">
      <c r="B47224" s="503"/>
    </row>
    <row r="47225" spans="2:2">
      <c r="B47225" s="503"/>
    </row>
    <row r="47226" spans="2:2">
      <c r="B47226" s="503"/>
    </row>
    <row r="47227" spans="2:2">
      <c r="B47227" s="503"/>
    </row>
    <row r="47228" spans="2:2">
      <c r="B47228" s="503"/>
    </row>
    <row r="47229" spans="2:2">
      <c r="B47229" s="503"/>
    </row>
    <row r="47230" spans="2:2">
      <c r="B47230" s="503"/>
    </row>
    <row r="47231" spans="2:2">
      <c r="B47231" s="503"/>
    </row>
    <row r="47232" spans="2:2">
      <c r="B47232" s="503"/>
    </row>
    <row r="47233" spans="2:2">
      <c r="B47233" s="503"/>
    </row>
    <row r="47234" spans="2:2">
      <c r="B47234" s="503"/>
    </row>
    <row r="47235" spans="2:2">
      <c r="B47235" s="503"/>
    </row>
    <row r="47236" spans="2:2">
      <c r="B47236" s="503"/>
    </row>
    <row r="47237" spans="2:2">
      <c r="B47237" s="503"/>
    </row>
    <row r="47238" spans="2:2">
      <c r="B47238" s="503"/>
    </row>
    <row r="47239" spans="2:2">
      <c r="B47239" s="503"/>
    </row>
    <row r="47240" spans="2:2">
      <c r="B47240" s="503"/>
    </row>
    <row r="47241" spans="2:2">
      <c r="B47241" s="503"/>
    </row>
    <row r="47242" spans="2:2">
      <c r="B47242" s="503"/>
    </row>
    <row r="47243" spans="2:2">
      <c r="B47243" s="503"/>
    </row>
    <row r="47244" spans="2:2">
      <c r="B47244" s="503"/>
    </row>
    <row r="47245" spans="2:2">
      <c r="B47245" s="503"/>
    </row>
    <row r="47246" spans="2:2">
      <c r="B47246" s="503"/>
    </row>
    <row r="47247" spans="2:2">
      <c r="B47247" s="503"/>
    </row>
    <row r="47248" spans="2:2">
      <c r="B47248" s="503"/>
    </row>
    <row r="47249" spans="2:2">
      <c r="B47249" s="503"/>
    </row>
    <row r="47250" spans="2:2">
      <c r="B47250" s="503"/>
    </row>
    <row r="47251" spans="2:2">
      <c r="B47251" s="503"/>
    </row>
    <row r="47252" spans="2:2">
      <c r="B47252" s="503"/>
    </row>
    <row r="47253" spans="2:2">
      <c r="B47253" s="503"/>
    </row>
    <row r="47254" spans="2:2">
      <c r="B47254" s="503"/>
    </row>
    <row r="47255" spans="2:2">
      <c r="B47255" s="503"/>
    </row>
    <row r="47256" spans="2:2">
      <c r="B47256" s="503"/>
    </row>
    <row r="47257" spans="2:2">
      <c r="B47257" s="503"/>
    </row>
    <row r="47258" spans="2:2">
      <c r="B47258" s="503"/>
    </row>
    <row r="47259" spans="2:2">
      <c r="B47259" s="503"/>
    </row>
    <row r="47260" spans="2:2">
      <c r="B47260" s="503"/>
    </row>
    <row r="47261" spans="2:2">
      <c r="B47261" s="503"/>
    </row>
    <row r="47262" spans="2:2">
      <c r="B47262" s="503"/>
    </row>
    <row r="47263" spans="2:2">
      <c r="B47263" s="503"/>
    </row>
    <row r="47264" spans="2:2">
      <c r="B47264" s="503"/>
    </row>
    <row r="47265" spans="2:2">
      <c r="B47265" s="503"/>
    </row>
    <row r="47266" spans="2:2">
      <c r="B47266" s="503"/>
    </row>
    <row r="47267" spans="2:2">
      <c r="B47267" s="503"/>
    </row>
    <row r="47268" spans="2:2">
      <c r="B47268" s="503"/>
    </row>
    <row r="47269" spans="2:2">
      <c r="B47269" s="503"/>
    </row>
    <row r="47270" spans="2:2">
      <c r="B47270" s="503"/>
    </row>
    <row r="47271" spans="2:2">
      <c r="B47271" s="503"/>
    </row>
    <row r="47272" spans="2:2">
      <c r="B47272" s="503"/>
    </row>
    <row r="47273" spans="2:2">
      <c r="B47273" s="503"/>
    </row>
    <row r="47274" spans="2:2">
      <c r="B47274" s="503"/>
    </row>
    <row r="47275" spans="2:2">
      <c r="B47275" s="503"/>
    </row>
    <row r="47276" spans="2:2">
      <c r="B47276" s="503"/>
    </row>
    <row r="47277" spans="2:2">
      <c r="B47277" s="503"/>
    </row>
    <row r="47278" spans="2:2">
      <c r="B47278" s="503"/>
    </row>
    <row r="47279" spans="2:2">
      <c r="B47279" s="503"/>
    </row>
    <row r="47280" spans="2:2">
      <c r="B47280" s="503"/>
    </row>
    <row r="47281" spans="2:2">
      <c r="B47281" s="503"/>
    </row>
    <row r="47282" spans="2:2">
      <c r="B47282" s="503"/>
    </row>
    <row r="47283" spans="2:2">
      <c r="B47283" s="503"/>
    </row>
    <row r="47284" spans="2:2">
      <c r="B47284" s="503"/>
    </row>
    <row r="47285" spans="2:2">
      <c r="B47285" s="503"/>
    </row>
    <row r="47286" spans="2:2">
      <c r="B47286" s="503"/>
    </row>
    <row r="47287" spans="2:2">
      <c r="B47287" s="503"/>
    </row>
    <row r="47288" spans="2:2">
      <c r="B47288" s="503"/>
    </row>
    <row r="47289" spans="2:2">
      <c r="B47289" s="503"/>
    </row>
    <row r="47290" spans="2:2">
      <c r="B47290" s="503"/>
    </row>
    <row r="47291" spans="2:2">
      <c r="B47291" s="503"/>
    </row>
    <row r="47292" spans="2:2">
      <c r="B47292" s="503"/>
    </row>
    <row r="47293" spans="2:2">
      <c r="B47293" s="503"/>
    </row>
    <row r="47294" spans="2:2">
      <c r="B47294" s="503"/>
    </row>
    <row r="47295" spans="2:2">
      <c r="B47295" s="503"/>
    </row>
    <row r="47296" spans="2:2">
      <c r="B47296" s="503"/>
    </row>
    <row r="47297" spans="2:2">
      <c r="B47297" s="503"/>
    </row>
    <row r="47298" spans="2:2">
      <c r="B47298" s="503"/>
    </row>
    <row r="47299" spans="2:2">
      <c r="B47299" s="503"/>
    </row>
    <row r="47300" spans="2:2">
      <c r="B47300" s="503"/>
    </row>
    <row r="47301" spans="2:2">
      <c r="B47301" s="503"/>
    </row>
    <row r="47302" spans="2:2">
      <c r="B47302" s="503"/>
    </row>
    <row r="47303" spans="2:2">
      <c r="B47303" s="503"/>
    </row>
    <row r="47304" spans="2:2">
      <c r="B47304" s="503"/>
    </row>
    <row r="47305" spans="2:2">
      <c r="B47305" s="503"/>
    </row>
    <row r="47306" spans="2:2">
      <c r="B47306" s="503"/>
    </row>
    <row r="47307" spans="2:2">
      <c r="B47307" s="503"/>
    </row>
    <row r="47308" spans="2:2">
      <c r="B47308" s="503"/>
    </row>
    <row r="47309" spans="2:2">
      <c r="B47309" s="503"/>
    </row>
    <row r="47310" spans="2:2">
      <c r="B47310" s="503"/>
    </row>
    <row r="47311" spans="2:2">
      <c r="B47311" s="503"/>
    </row>
    <row r="47312" spans="2:2">
      <c r="B47312" s="503"/>
    </row>
    <row r="47313" spans="2:2">
      <c r="B47313" s="503"/>
    </row>
    <row r="47314" spans="2:2">
      <c r="B47314" s="503"/>
    </row>
    <row r="47315" spans="2:2">
      <c r="B47315" s="503"/>
    </row>
    <row r="47316" spans="2:2">
      <c r="B47316" s="503"/>
    </row>
    <row r="47317" spans="2:2">
      <c r="B47317" s="503"/>
    </row>
    <row r="47318" spans="2:2">
      <c r="B47318" s="503"/>
    </row>
    <row r="47319" spans="2:2">
      <c r="B47319" s="503"/>
    </row>
    <row r="47320" spans="2:2">
      <c r="B47320" s="503"/>
    </row>
    <row r="47321" spans="2:2">
      <c r="B47321" s="503"/>
    </row>
    <row r="47322" spans="2:2">
      <c r="B47322" s="503"/>
    </row>
    <row r="47323" spans="2:2">
      <c r="B47323" s="503"/>
    </row>
    <row r="47324" spans="2:2">
      <c r="B47324" s="503"/>
    </row>
    <row r="47325" spans="2:2">
      <c r="B47325" s="503"/>
    </row>
    <row r="47326" spans="2:2">
      <c r="B47326" s="503"/>
    </row>
    <row r="47327" spans="2:2">
      <c r="B47327" s="503"/>
    </row>
    <row r="47328" spans="2:2">
      <c r="B47328" s="503"/>
    </row>
    <row r="47329" spans="2:2">
      <c r="B47329" s="503"/>
    </row>
    <row r="47330" spans="2:2">
      <c r="B47330" s="503"/>
    </row>
    <row r="47331" spans="2:2">
      <c r="B47331" s="503"/>
    </row>
    <row r="47332" spans="2:2">
      <c r="B47332" s="503"/>
    </row>
    <row r="47333" spans="2:2">
      <c r="B47333" s="503"/>
    </row>
    <row r="47334" spans="2:2">
      <c r="B47334" s="503"/>
    </row>
    <row r="47335" spans="2:2">
      <c r="B47335" s="503"/>
    </row>
    <row r="47336" spans="2:2">
      <c r="B47336" s="503"/>
    </row>
    <row r="47337" spans="2:2">
      <c r="B47337" s="503"/>
    </row>
    <row r="47338" spans="2:2">
      <c r="B47338" s="503"/>
    </row>
    <row r="47339" spans="2:2">
      <c r="B47339" s="503"/>
    </row>
    <row r="47340" spans="2:2">
      <c r="B47340" s="503"/>
    </row>
    <row r="47341" spans="2:2">
      <c r="B47341" s="503"/>
    </row>
    <row r="47342" spans="2:2">
      <c r="B47342" s="503"/>
    </row>
    <row r="47343" spans="2:2">
      <c r="B47343" s="503"/>
    </row>
    <row r="47344" spans="2:2">
      <c r="B47344" s="503"/>
    </row>
    <row r="47345" spans="2:2">
      <c r="B47345" s="503"/>
    </row>
    <row r="47346" spans="2:2">
      <c r="B47346" s="503"/>
    </row>
    <row r="47347" spans="2:2">
      <c r="B47347" s="503"/>
    </row>
    <row r="47348" spans="2:2">
      <c r="B47348" s="503"/>
    </row>
    <row r="47349" spans="2:2">
      <c r="B47349" s="503"/>
    </row>
    <row r="47350" spans="2:2">
      <c r="B47350" s="503"/>
    </row>
    <row r="47351" spans="2:2">
      <c r="B47351" s="503"/>
    </row>
    <row r="47352" spans="2:2">
      <c r="B47352" s="503"/>
    </row>
    <row r="47353" spans="2:2">
      <c r="B47353" s="503"/>
    </row>
    <row r="47354" spans="2:2">
      <c r="B47354" s="503"/>
    </row>
    <row r="47355" spans="2:2">
      <c r="B47355" s="503"/>
    </row>
    <row r="47356" spans="2:2">
      <c r="B47356" s="503"/>
    </row>
    <row r="47357" spans="2:2">
      <c r="B47357" s="503"/>
    </row>
    <row r="47358" spans="2:2">
      <c r="B47358" s="503"/>
    </row>
    <row r="47359" spans="2:2">
      <c r="B47359" s="503"/>
    </row>
    <row r="47360" spans="2:2">
      <c r="B47360" s="503"/>
    </row>
    <row r="47361" spans="2:2">
      <c r="B47361" s="503"/>
    </row>
    <row r="47362" spans="2:2">
      <c r="B47362" s="503"/>
    </row>
    <row r="47363" spans="2:2">
      <c r="B47363" s="503"/>
    </row>
    <row r="47364" spans="2:2">
      <c r="B47364" s="503"/>
    </row>
    <row r="47365" spans="2:2">
      <c r="B47365" s="503"/>
    </row>
    <row r="47366" spans="2:2">
      <c r="B47366" s="503"/>
    </row>
    <row r="47367" spans="2:2">
      <c r="B47367" s="503"/>
    </row>
    <row r="47368" spans="2:2">
      <c r="B47368" s="503"/>
    </row>
    <row r="47369" spans="2:2">
      <c r="B47369" s="503"/>
    </row>
    <row r="47370" spans="2:2">
      <c r="B47370" s="503"/>
    </row>
    <row r="47371" spans="2:2">
      <c r="B47371" s="503"/>
    </row>
    <row r="47372" spans="2:2">
      <c r="B47372" s="503"/>
    </row>
    <row r="47373" spans="2:2">
      <c r="B47373" s="503"/>
    </row>
    <row r="47374" spans="2:2">
      <c r="B47374" s="503"/>
    </row>
    <row r="47375" spans="2:2">
      <c r="B47375" s="503"/>
    </row>
    <row r="47376" spans="2:2">
      <c r="B47376" s="503"/>
    </row>
    <row r="47377" spans="2:2">
      <c r="B47377" s="503"/>
    </row>
    <row r="47378" spans="2:2">
      <c r="B47378" s="503"/>
    </row>
    <row r="47379" spans="2:2">
      <c r="B47379" s="503"/>
    </row>
    <row r="47380" spans="2:2">
      <c r="B47380" s="503"/>
    </row>
    <row r="47381" spans="2:2">
      <c r="B47381" s="503"/>
    </row>
    <row r="47382" spans="2:2">
      <c r="B47382" s="503"/>
    </row>
    <row r="47383" spans="2:2">
      <c r="B47383" s="503"/>
    </row>
    <row r="47384" spans="2:2">
      <c r="B47384" s="503"/>
    </row>
    <row r="47385" spans="2:2">
      <c r="B47385" s="503"/>
    </row>
    <row r="47386" spans="2:2">
      <c r="B47386" s="503"/>
    </row>
    <row r="47387" spans="2:2">
      <c r="B47387" s="503"/>
    </row>
    <row r="47388" spans="2:2">
      <c r="B47388" s="503"/>
    </row>
    <row r="47389" spans="2:2">
      <c r="B47389" s="503"/>
    </row>
    <row r="47390" spans="2:2">
      <c r="B47390" s="503"/>
    </row>
    <row r="47391" spans="2:2">
      <c r="B47391" s="503"/>
    </row>
    <row r="47392" spans="2:2">
      <c r="B47392" s="503"/>
    </row>
    <row r="47393" spans="2:2">
      <c r="B47393" s="503"/>
    </row>
    <row r="47394" spans="2:2">
      <c r="B47394" s="503"/>
    </row>
    <row r="47395" spans="2:2">
      <c r="B47395" s="503"/>
    </row>
    <row r="47396" spans="2:2">
      <c r="B47396" s="503"/>
    </row>
    <row r="47397" spans="2:2">
      <c r="B47397" s="503"/>
    </row>
    <row r="47398" spans="2:2">
      <c r="B47398" s="503"/>
    </row>
    <row r="47399" spans="2:2">
      <c r="B47399" s="503"/>
    </row>
    <row r="47400" spans="2:2">
      <c r="B47400" s="503"/>
    </row>
    <row r="47401" spans="2:2">
      <c r="B47401" s="503"/>
    </row>
    <row r="47402" spans="2:2">
      <c r="B47402" s="503"/>
    </row>
    <row r="47403" spans="2:2">
      <c r="B47403" s="503"/>
    </row>
    <row r="47404" spans="2:2">
      <c r="B47404" s="503"/>
    </row>
    <row r="47405" spans="2:2">
      <c r="B47405" s="503"/>
    </row>
    <row r="47406" spans="2:2">
      <c r="B47406" s="503"/>
    </row>
    <row r="47407" spans="2:2">
      <c r="B47407" s="503"/>
    </row>
    <row r="47408" spans="2:2">
      <c r="B47408" s="503"/>
    </row>
    <row r="47409" spans="2:2">
      <c r="B47409" s="503"/>
    </row>
    <row r="47410" spans="2:2">
      <c r="B47410" s="503"/>
    </row>
    <row r="47411" spans="2:2">
      <c r="B47411" s="503"/>
    </row>
    <row r="47412" spans="2:2">
      <c r="B47412" s="503"/>
    </row>
    <row r="47413" spans="2:2">
      <c r="B47413" s="503"/>
    </row>
    <row r="47414" spans="2:2">
      <c r="B47414" s="503"/>
    </row>
    <row r="47415" spans="2:2">
      <c r="B47415" s="503"/>
    </row>
    <row r="47416" spans="2:2">
      <c r="B47416" s="503"/>
    </row>
    <row r="47417" spans="2:2">
      <c r="B47417" s="503"/>
    </row>
    <row r="47418" spans="2:2">
      <c r="B47418" s="503"/>
    </row>
    <row r="47419" spans="2:2">
      <c r="B47419" s="503"/>
    </row>
    <row r="47420" spans="2:2">
      <c r="B47420" s="503"/>
    </row>
    <row r="47421" spans="2:2">
      <c r="B47421" s="503"/>
    </row>
    <row r="47422" spans="2:2">
      <c r="B47422" s="503"/>
    </row>
    <row r="47423" spans="2:2">
      <c r="B47423" s="503"/>
    </row>
    <row r="47424" spans="2:2">
      <c r="B47424" s="503"/>
    </row>
    <row r="47425" spans="2:2">
      <c r="B47425" s="503"/>
    </row>
    <row r="47426" spans="2:2">
      <c r="B47426" s="503"/>
    </row>
    <row r="47427" spans="2:2">
      <c r="B47427" s="503"/>
    </row>
    <row r="47428" spans="2:2">
      <c r="B47428" s="503"/>
    </row>
    <row r="47429" spans="2:2">
      <c r="B47429" s="503"/>
    </row>
    <row r="47430" spans="2:2">
      <c r="B47430" s="503"/>
    </row>
    <row r="47431" spans="2:2">
      <c r="B47431" s="503"/>
    </row>
    <row r="47432" spans="2:2">
      <c r="B47432" s="503"/>
    </row>
    <row r="47433" spans="2:2">
      <c r="B47433" s="503"/>
    </row>
    <row r="47434" spans="2:2">
      <c r="B47434" s="503"/>
    </row>
    <row r="47435" spans="2:2">
      <c r="B47435" s="503"/>
    </row>
    <row r="47436" spans="2:2">
      <c r="B47436" s="503"/>
    </row>
    <row r="47437" spans="2:2">
      <c r="B47437" s="503"/>
    </row>
    <row r="47438" spans="2:2">
      <c r="B47438" s="503"/>
    </row>
    <row r="47439" spans="2:2">
      <c r="B47439" s="503"/>
    </row>
    <row r="47440" spans="2:2">
      <c r="B47440" s="503"/>
    </row>
    <row r="47441" spans="2:2">
      <c r="B47441" s="503"/>
    </row>
    <row r="47442" spans="2:2">
      <c r="B47442" s="503"/>
    </row>
    <row r="47443" spans="2:2">
      <c r="B47443" s="503"/>
    </row>
    <row r="47444" spans="2:2">
      <c r="B47444" s="503"/>
    </row>
    <row r="47445" spans="2:2">
      <c r="B47445" s="503"/>
    </row>
    <row r="47446" spans="2:2">
      <c r="B47446" s="503"/>
    </row>
    <row r="47447" spans="2:2">
      <c r="B47447" s="503"/>
    </row>
    <row r="47448" spans="2:2">
      <c r="B47448" s="503"/>
    </row>
    <row r="47449" spans="2:2">
      <c r="B47449" s="503"/>
    </row>
    <row r="47450" spans="2:2">
      <c r="B47450" s="503"/>
    </row>
    <row r="47451" spans="2:2">
      <c r="B47451" s="503"/>
    </row>
    <row r="47452" spans="2:2">
      <c r="B47452" s="503"/>
    </row>
    <row r="47453" spans="2:2">
      <c r="B47453" s="503"/>
    </row>
    <row r="47454" spans="2:2">
      <c r="B47454" s="503"/>
    </row>
    <row r="47455" spans="2:2">
      <c r="B47455" s="503"/>
    </row>
    <row r="47456" spans="2:2">
      <c r="B47456" s="503"/>
    </row>
    <row r="47457" spans="2:2">
      <c r="B47457" s="503"/>
    </row>
    <row r="47458" spans="2:2">
      <c r="B47458" s="503"/>
    </row>
    <row r="47459" spans="2:2">
      <c r="B47459" s="503"/>
    </row>
    <row r="47460" spans="2:2">
      <c r="B47460" s="503"/>
    </row>
    <row r="47461" spans="2:2">
      <c r="B47461" s="503"/>
    </row>
    <row r="47462" spans="2:2">
      <c r="B47462" s="503"/>
    </row>
    <row r="47463" spans="2:2">
      <c r="B47463" s="503"/>
    </row>
    <row r="47464" spans="2:2">
      <c r="B47464" s="503"/>
    </row>
    <row r="47465" spans="2:2">
      <c r="B47465" s="503"/>
    </row>
    <row r="47466" spans="2:2">
      <c r="B47466" s="503"/>
    </row>
    <row r="47467" spans="2:2">
      <c r="B47467" s="503"/>
    </row>
    <row r="47468" spans="2:2">
      <c r="B47468" s="503"/>
    </row>
    <row r="47469" spans="2:2">
      <c r="B47469" s="503"/>
    </row>
    <row r="47470" spans="2:2">
      <c r="B47470" s="503"/>
    </row>
    <row r="47471" spans="2:2">
      <c r="B47471" s="503"/>
    </row>
    <row r="47472" spans="2:2">
      <c r="B47472" s="503"/>
    </row>
    <row r="47473" spans="2:2">
      <c r="B47473" s="503"/>
    </row>
    <row r="47474" spans="2:2">
      <c r="B47474" s="503"/>
    </row>
    <row r="47475" spans="2:2">
      <c r="B47475" s="503"/>
    </row>
    <row r="47476" spans="2:2">
      <c r="B47476" s="503"/>
    </row>
    <row r="47477" spans="2:2">
      <c r="B47477" s="503"/>
    </row>
    <row r="47478" spans="2:2">
      <c r="B47478" s="503"/>
    </row>
    <row r="47479" spans="2:2">
      <c r="B47479" s="503"/>
    </row>
    <row r="47480" spans="2:2">
      <c r="B47480" s="503"/>
    </row>
    <row r="47481" spans="2:2">
      <c r="B47481" s="503"/>
    </row>
    <row r="47482" spans="2:2">
      <c r="B47482" s="503"/>
    </row>
    <row r="47483" spans="2:2">
      <c r="B47483" s="503"/>
    </row>
    <row r="47484" spans="2:2">
      <c r="B47484" s="503"/>
    </row>
    <row r="47485" spans="2:2">
      <c r="B47485" s="503"/>
    </row>
    <row r="47486" spans="2:2">
      <c r="B47486" s="503"/>
    </row>
    <row r="47487" spans="2:2">
      <c r="B47487" s="503"/>
    </row>
    <row r="47488" spans="2:2">
      <c r="B47488" s="503"/>
    </row>
    <row r="47489" spans="2:2">
      <c r="B47489" s="503"/>
    </row>
    <row r="47490" spans="2:2">
      <c r="B47490" s="503"/>
    </row>
    <row r="47491" spans="2:2">
      <c r="B47491" s="503"/>
    </row>
    <row r="47492" spans="2:2">
      <c r="B47492" s="503"/>
    </row>
    <row r="47493" spans="2:2">
      <c r="B47493" s="503"/>
    </row>
    <row r="47494" spans="2:2">
      <c r="B47494" s="503"/>
    </row>
    <row r="47495" spans="2:2">
      <c r="B47495" s="503"/>
    </row>
    <row r="47496" spans="2:2">
      <c r="B47496" s="503"/>
    </row>
    <row r="47497" spans="2:2">
      <c r="B47497" s="503"/>
    </row>
    <row r="47498" spans="2:2">
      <c r="B47498" s="503"/>
    </row>
    <row r="47499" spans="2:2">
      <c r="B47499" s="503"/>
    </row>
    <row r="47500" spans="2:2">
      <c r="B47500" s="503"/>
    </row>
    <row r="47501" spans="2:2">
      <c r="B47501" s="503"/>
    </row>
    <row r="47502" spans="2:2">
      <c r="B47502" s="503"/>
    </row>
    <row r="47503" spans="2:2">
      <c r="B47503" s="503"/>
    </row>
    <row r="47504" spans="2:2">
      <c r="B47504" s="503"/>
    </row>
    <row r="47505" spans="2:2">
      <c r="B47505" s="503"/>
    </row>
    <row r="47506" spans="2:2">
      <c r="B47506" s="503"/>
    </row>
    <row r="47507" spans="2:2">
      <c r="B47507" s="503"/>
    </row>
    <row r="47508" spans="2:2">
      <c r="B47508" s="503"/>
    </row>
    <row r="47509" spans="2:2">
      <c r="B47509" s="503"/>
    </row>
    <row r="47510" spans="2:2">
      <c r="B47510" s="503"/>
    </row>
    <row r="47511" spans="2:2">
      <c r="B47511" s="503"/>
    </row>
    <row r="47512" spans="2:2">
      <c r="B47512" s="503"/>
    </row>
    <row r="47513" spans="2:2">
      <c r="B47513" s="503"/>
    </row>
    <row r="47514" spans="2:2">
      <c r="B47514" s="503"/>
    </row>
    <row r="47515" spans="2:2">
      <c r="B47515" s="503"/>
    </row>
    <row r="47516" spans="2:2">
      <c r="B47516" s="503"/>
    </row>
    <row r="47517" spans="2:2">
      <c r="B47517" s="503"/>
    </row>
    <row r="47518" spans="2:2">
      <c r="B47518" s="503"/>
    </row>
    <row r="47519" spans="2:2">
      <c r="B47519" s="503"/>
    </row>
    <row r="47520" spans="2:2">
      <c r="B47520" s="503"/>
    </row>
    <row r="47521" spans="2:2">
      <c r="B47521" s="503"/>
    </row>
    <row r="47522" spans="2:2">
      <c r="B47522" s="503"/>
    </row>
    <row r="47523" spans="2:2">
      <c r="B47523" s="503"/>
    </row>
    <row r="47524" spans="2:2">
      <c r="B47524" s="503"/>
    </row>
    <row r="47525" spans="2:2">
      <c r="B47525" s="503"/>
    </row>
    <row r="47526" spans="2:2">
      <c r="B47526" s="503"/>
    </row>
    <row r="47527" spans="2:2">
      <c r="B47527" s="503"/>
    </row>
    <row r="47528" spans="2:2">
      <c r="B47528" s="503"/>
    </row>
    <row r="47529" spans="2:2">
      <c r="B47529" s="503"/>
    </row>
    <row r="47530" spans="2:2">
      <c r="B47530" s="503"/>
    </row>
    <row r="47531" spans="2:2">
      <c r="B47531" s="503"/>
    </row>
    <row r="47532" spans="2:2">
      <c r="B47532" s="503"/>
    </row>
    <row r="47533" spans="2:2">
      <c r="B47533" s="503"/>
    </row>
    <row r="47534" spans="2:2">
      <c r="B47534" s="503"/>
    </row>
    <row r="47535" spans="2:2">
      <c r="B47535" s="503"/>
    </row>
    <row r="47536" spans="2:2">
      <c r="B47536" s="503"/>
    </row>
    <row r="47537" spans="2:2">
      <c r="B47537" s="503"/>
    </row>
    <row r="47538" spans="2:2">
      <c r="B47538" s="503"/>
    </row>
    <row r="47539" spans="2:2">
      <c r="B47539" s="503"/>
    </row>
    <row r="47540" spans="2:2">
      <c r="B47540" s="503"/>
    </row>
    <row r="47541" spans="2:2">
      <c r="B47541" s="503"/>
    </row>
    <row r="47542" spans="2:2">
      <c r="B47542" s="503"/>
    </row>
    <row r="47543" spans="2:2">
      <c r="B47543" s="503"/>
    </row>
    <row r="47544" spans="2:2">
      <c r="B47544" s="503"/>
    </row>
    <row r="47545" spans="2:2">
      <c r="B47545" s="503"/>
    </row>
    <row r="47546" spans="2:2">
      <c r="B47546" s="503"/>
    </row>
    <row r="47547" spans="2:2">
      <c r="B47547" s="503"/>
    </row>
    <row r="47548" spans="2:2">
      <c r="B47548" s="503"/>
    </row>
    <row r="47549" spans="2:2">
      <c r="B47549" s="503"/>
    </row>
    <row r="47550" spans="2:2">
      <c r="B47550" s="503"/>
    </row>
    <row r="47551" spans="2:2">
      <c r="B47551" s="503"/>
    </row>
    <row r="47552" spans="2:2">
      <c r="B47552" s="503"/>
    </row>
    <row r="47553" spans="2:2">
      <c r="B47553" s="503"/>
    </row>
    <row r="47554" spans="2:2">
      <c r="B47554" s="503"/>
    </row>
    <row r="47555" spans="2:2">
      <c r="B47555" s="503"/>
    </row>
    <row r="47556" spans="2:2">
      <c r="B47556" s="503"/>
    </row>
    <row r="47557" spans="2:2">
      <c r="B47557" s="503"/>
    </row>
    <row r="47558" spans="2:2">
      <c r="B47558" s="503"/>
    </row>
    <row r="47559" spans="2:2">
      <c r="B47559" s="503"/>
    </row>
    <row r="47560" spans="2:2">
      <c r="B47560" s="503"/>
    </row>
    <row r="47561" spans="2:2">
      <c r="B47561" s="503"/>
    </row>
    <row r="47562" spans="2:2">
      <c r="B47562" s="503"/>
    </row>
    <row r="47563" spans="2:2">
      <c r="B47563" s="503"/>
    </row>
    <row r="47564" spans="2:2">
      <c r="B47564" s="503"/>
    </row>
    <row r="47565" spans="2:2">
      <c r="B47565" s="503"/>
    </row>
    <row r="47566" spans="2:2">
      <c r="B47566" s="503"/>
    </row>
    <row r="47567" spans="2:2">
      <c r="B47567" s="503"/>
    </row>
    <row r="47568" spans="2:2">
      <c r="B47568" s="503"/>
    </row>
    <row r="47569" spans="2:2">
      <c r="B47569" s="503"/>
    </row>
    <row r="47570" spans="2:2">
      <c r="B47570" s="503"/>
    </row>
    <row r="47571" spans="2:2">
      <c r="B47571" s="503"/>
    </row>
    <row r="47572" spans="2:2">
      <c r="B47572" s="503"/>
    </row>
    <row r="47573" spans="2:2">
      <c r="B47573" s="503"/>
    </row>
    <row r="47574" spans="2:2">
      <c r="B47574" s="503"/>
    </row>
    <row r="47575" spans="2:2">
      <c r="B47575" s="503"/>
    </row>
    <row r="47576" spans="2:2">
      <c r="B47576" s="503"/>
    </row>
    <row r="47577" spans="2:2">
      <c r="B47577" s="503"/>
    </row>
    <row r="47578" spans="2:2">
      <c r="B47578" s="503"/>
    </row>
    <row r="47579" spans="2:2">
      <c r="B47579" s="503"/>
    </row>
    <row r="47580" spans="2:2">
      <c r="B47580" s="503"/>
    </row>
    <row r="47581" spans="2:2">
      <c r="B47581" s="503"/>
    </row>
    <row r="47582" spans="2:2">
      <c r="B47582" s="503"/>
    </row>
    <row r="47583" spans="2:2">
      <c r="B47583" s="503"/>
    </row>
    <row r="47584" spans="2:2">
      <c r="B47584" s="503"/>
    </row>
    <row r="47585" spans="2:2">
      <c r="B47585" s="503"/>
    </row>
    <row r="47586" spans="2:2">
      <c r="B47586" s="503"/>
    </row>
    <row r="47587" spans="2:2">
      <c r="B47587" s="503"/>
    </row>
    <row r="47588" spans="2:2">
      <c r="B47588" s="503"/>
    </row>
    <row r="47589" spans="2:2">
      <c r="B47589" s="503"/>
    </row>
    <row r="47590" spans="2:2">
      <c r="B47590" s="503"/>
    </row>
    <row r="47591" spans="2:2">
      <c r="B47591" s="503"/>
    </row>
    <row r="47592" spans="2:2">
      <c r="B47592" s="503"/>
    </row>
    <row r="47593" spans="2:2">
      <c r="B47593" s="503"/>
    </row>
    <row r="47594" spans="2:2">
      <c r="B47594" s="503"/>
    </row>
    <row r="47595" spans="2:2">
      <c r="B47595" s="503"/>
    </row>
    <row r="47596" spans="2:2">
      <c r="B47596" s="503"/>
    </row>
    <row r="47597" spans="2:2">
      <c r="B47597" s="503"/>
    </row>
    <row r="47598" spans="2:2">
      <c r="B47598" s="503"/>
    </row>
    <row r="47599" spans="2:2">
      <c r="B47599" s="503"/>
    </row>
    <row r="47600" spans="2:2">
      <c r="B47600" s="503"/>
    </row>
    <row r="47601" spans="2:2">
      <c r="B47601" s="503"/>
    </row>
    <row r="47602" spans="2:2">
      <c r="B47602" s="503"/>
    </row>
    <row r="47603" spans="2:2">
      <c r="B47603" s="503"/>
    </row>
    <row r="47604" spans="2:2">
      <c r="B47604" s="503"/>
    </row>
    <row r="47605" spans="2:2">
      <c r="B47605" s="503"/>
    </row>
    <row r="47606" spans="2:2">
      <c r="B47606" s="503"/>
    </row>
    <row r="47607" spans="2:2">
      <c r="B47607" s="503"/>
    </row>
    <row r="47608" spans="2:2">
      <c r="B47608" s="503"/>
    </row>
    <row r="47609" spans="2:2">
      <c r="B47609" s="503"/>
    </row>
    <row r="47610" spans="2:2">
      <c r="B47610" s="503"/>
    </row>
    <row r="47611" spans="2:2">
      <c r="B47611" s="503"/>
    </row>
    <row r="47612" spans="2:2">
      <c r="B47612" s="503"/>
    </row>
    <row r="47613" spans="2:2">
      <c r="B47613" s="503"/>
    </row>
    <row r="47614" spans="2:2">
      <c r="B47614" s="503"/>
    </row>
    <row r="47615" spans="2:2">
      <c r="B47615" s="503"/>
    </row>
    <row r="47616" spans="2:2">
      <c r="B47616" s="503"/>
    </row>
    <row r="47617" spans="2:2">
      <c r="B47617" s="503"/>
    </row>
    <row r="47618" spans="2:2">
      <c r="B47618" s="503"/>
    </row>
    <row r="47619" spans="2:2">
      <c r="B47619" s="503"/>
    </row>
    <row r="47620" spans="2:2">
      <c r="B47620" s="503"/>
    </row>
    <row r="47621" spans="2:2">
      <c r="B47621" s="503"/>
    </row>
    <row r="47622" spans="2:2">
      <c r="B47622" s="503"/>
    </row>
    <row r="47623" spans="2:2">
      <c r="B47623" s="503"/>
    </row>
    <row r="47624" spans="2:2">
      <c r="B47624" s="503"/>
    </row>
    <row r="47625" spans="2:2">
      <c r="B47625" s="503"/>
    </row>
    <row r="47626" spans="2:2">
      <c r="B47626" s="503"/>
    </row>
    <row r="47627" spans="2:2">
      <c r="B47627" s="503"/>
    </row>
    <row r="47628" spans="2:2">
      <c r="B47628" s="503"/>
    </row>
    <row r="47629" spans="2:2">
      <c r="B47629" s="503"/>
    </row>
    <row r="47630" spans="2:2">
      <c r="B47630" s="503"/>
    </row>
    <row r="47631" spans="2:2">
      <c r="B47631" s="503"/>
    </row>
    <row r="47632" spans="2:2">
      <c r="B47632" s="503"/>
    </row>
    <row r="47633" spans="2:2">
      <c r="B47633" s="503"/>
    </row>
    <row r="47634" spans="2:2">
      <c r="B47634" s="503"/>
    </row>
    <row r="47635" spans="2:2">
      <c r="B47635" s="503"/>
    </row>
    <row r="47636" spans="2:2">
      <c r="B47636" s="503"/>
    </row>
    <row r="47637" spans="2:2">
      <c r="B47637" s="503"/>
    </row>
    <row r="47638" spans="2:2">
      <c r="B47638" s="503"/>
    </row>
    <row r="47639" spans="2:2">
      <c r="B47639" s="503"/>
    </row>
    <row r="47640" spans="2:2">
      <c r="B47640" s="503"/>
    </row>
    <row r="47641" spans="2:2">
      <c r="B47641" s="503"/>
    </row>
    <row r="47642" spans="2:2">
      <c r="B47642" s="503"/>
    </row>
    <row r="47643" spans="2:2">
      <c r="B47643" s="503"/>
    </row>
    <row r="47644" spans="2:2">
      <c r="B47644" s="503"/>
    </row>
    <row r="47645" spans="2:2">
      <c r="B47645" s="503"/>
    </row>
    <row r="47646" spans="2:2">
      <c r="B47646" s="503"/>
    </row>
    <row r="47647" spans="2:2">
      <c r="B47647" s="503"/>
    </row>
    <row r="47648" spans="2:2">
      <c r="B47648" s="503"/>
    </row>
    <row r="47649" spans="2:2">
      <c r="B47649" s="503"/>
    </row>
    <row r="47650" spans="2:2">
      <c r="B47650" s="503"/>
    </row>
    <row r="47651" spans="2:2">
      <c r="B47651" s="503"/>
    </row>
    <row r="47652" spans="2:2">
      <c r="B47652" s="503"/>
    </row>
    <row r="47653" spans="2:2">
      <c r="B47653" s="503"/>
    </row>
    <row r="47654" spans="2:2">
      <c r="B47654" s="503"/>
    </row>
    <row r="47655" spans="2:2">
      <c r="B47655" s="503"/>
    </row>
    <row r="47656" spans="2:2">
      <c r="B47656" s="503"/>
    </row>
    <row r="47657" spans="2:2">
      <c r="B47657" s="503"/>
    </row>
    <row r="47658" spans="2:2">
      <c r="B47658" s="503"/>
    </row>
    <row r="47659" spans="2:2">
      <c r="B47659" s="503"/>
    </row>
    <row r="47660" spans="2:2">
      <c r="B47660" s="503"/>
    </row>
    <row r="47661" spans="2:2">
      <c r="B47661" s="503"/>
    </row>
    <row r="47662" spans="2:2">
      <c r="B47662" s="503"/>
    </row>
    <row r="47663" spans="2:2">
      <c r="B47663" s="503"/>
    </row>
    <row r="47664" spans="2:2">
      <c r="B47664" s="503"/>
    </row>
    <row r="47665" spans="2:2">
      <c r="B47665" s="503"/>
    </row>
    <row r="47666" spans="2:2">
      <c r="B47666" s="503"/>
    </row>
    <row r="47667" spans="2:2">
      <c r="B47667" s="503"/>
    </row>
    <row r="47668" spans="2:2">
      <c r="B47668" s="503"/>
    </row>
    <row r="47669" spans="2:2">
      <c r="B47669" s="503"/>
    </row>
    <row r="47670" spans="2:2">
      <c r="B47670" s="503"/>
    </row>
    <row r="47671" spans="2:2">
      <c r="B47671" s="503"/>
    </row>
    <row r="47672" spans="2:2">
      <c r="B47672" s="503"/>
    </row>
    <row r="47673" spans="2:2">
      <c r="B47673" s="503"/>
    </row>
    <row r="47674" spans="2:2">
      <c r="B47674" s="503"/>
    </row>
    <row r="47675" spans="2:2">
      <c r="B47675" s="503"/>
    </row>
    <row r="47676" spans="2:2">
      <c r="B47676" s="503"/>
    </row>
    <row r="47677" spans="2:2">
      <c r="B47677" s="503"/>
    </row>
    <row r="47678" spans="2:2">
      <c r="B47678" s="503"/>
    </row>
    <row r="47679" spans="2:2">
      <c r="B47679" s="503"/>
    </row>
    <row r="47680" spans="2:2">
      <c r="B47680" s="503"/>
    </row>
    <row r="47681" spans="2:2">
      <c r="B47681" s="503"/>
    </row>
    <row r="47682" spans="2:2">
      <c r="B47682" s="503"/>
    </row>
    <row r="47683" spans="2:2">
      <c r="B47683" s="503"/>
    </row>
    <row r="47684" spans="2:2">
      <c r="B47684" s="503"/>
    </row>
    <row r="47685" spans="2:2">
      <c r="B47685" s="503"/>
    </row>
    <row r="47686" spans="2:2">
      <c r="B47686" s="503"/>
    </row>
    <row r="47687" spans="2:2">
      <c r="B47687" s="503"/>
    </row>
    <row r="47688" spans="2:2">
      <c r="B47688" s="503"/>
    </row>
    <row r="47689" spans="2:2">
      <c r="B47689" s="503"/>
    </row>
    <row r="47690" spans="2:2">
      <c r="B47690" s="503"/>
    </row>
    <row r="47691" spans="2:2">
      <c r="B47691" s="503"/>
    </row>
    <row r="47692" spans="2:2">
      <c r="B47692" s="503"/>
    </row>
    <row r="47693" spans="2:2">
      <c r="B47693" s="503"/>
    </row>
    <row r="47694" spans="2:2">
      <c r="B47694" s="503"/>
    </row>
    <row r="47695" spans="2:2">
      <c r="B47695" s="503"/>
    </row>
    <row r="47696" spans="2:2">
      <c r="B47696" s="503"/>
    </row>
    <row r="47697" spans="2:2">
      <c r="B47697" s="503"/>
    </row>
    <row r="47698" spans="2:2">
      <c r="B47698" s="503"/>
    </row>
    <row r="47699" spans="2:2">
      <c r="B47699" s="503"/>
    </row>
    <row r="47700" spans="2:2">
      <c r="B47700" s="503"/>
    </row>
    <row r="47701" spans="2:2">
      <c r="B47701" s="503"/>
    </row>
    <row r="47702" spans="2:2">
      <c r="B47702" s="503"/>
    </row>
    <row r="47703" spans="2:2">
      <c r="B47703" s="503"/>
    </row>
    <row r="47704" spans="2:2">
      <c r="B47704" s="503"/>
    </row>
    <row r="47705" spans="2:2">
      <c r="B47705" s="503"/>
    </row>
    <row r="47706" spans="2:2">
      <c r="B47706" s="503"/>
    </row>
    <row r="47707" spans="2:2">
      <c r="B47707" s="503"/>
    </row>
    <row r="47708" spans="2:2">
      <c r="B47708" s="503"/>
    </row>
    <row r="47709" spans="2:2">
      <c r="B47709" s="503"/>
    </row>
    <row r="47710" spans="2:2">
      <c r="B47710" s="503"/>
    </row>
    <row r="47711" spans="2:2">
      <c r="B47711" s="503"/>
    </row>
    <row r="47712" spans="2:2">
      <c r="B47712" s="503"/>
    </row>
    <row r="47713" spans="2:2">
      <c r="B47713" s="503"/>
    </row>
    <row r="47714" spans="2:2">
      <c r="B47714" s="503"/>
    </row>
    <row r="47715" spans="2:2">
      <c r="B47715" s="503"/>
    </row>
    <row r="47716" spans="2:2">
      <c r="B47716" s="503"/>
    </row>
    <row r="47717" spans="2:2">
      <c r="B47717" s="503"/>
    </row>
    <row r="47718" spans="2:2">
      <c r="B47718" s="503"/>
    </row>
    <row r="47719" spans="2:2">
      <c r="B47719" s="503"/>
    </row>
    <row r="47720" spans="2:2">
      <c r="B47720" s="503"/>
    </row>
    <row r="47721" spans="2:2">
      <c r="B47721" s="503"/>
    </row>
    <row r="47722" spans="2:2">
      <c r="B47722" s="503"/>
    </row>
    <row r="47723" spans="2:2">
      <c r="B47723" s="503"/>
    </row>
    <row r="47724" spans="2:2">
      <c r="B47724" s="503"/>
    </row>
    <row r="47725" spans="2:2">
      <c r="B47725" s="503"/>
    </row>
    <row r="47726" spans="2:2">
      <c r="B47726" s="503"/>
    </row>
    <row r="47727" spans="2:2">
      <c r="B47727" s="503"/>
    </row>
    <row r="47728" spans="2:2">
      <c r="B47728" s="503"/>
    </row>
    <row r="47729" spans="2:2">
      <c r="B47729" s="503"/>
    </row>
    <row r="47730" spans="2:2">
      <c r="B47730" s="503"/>
    </row>
    <row r="47731" spans="2:2">
      <c r="B47731" s="503"/>
    </row>
    <row r="47732" spans="2:2">
      <c r="B47732" s="503"/>
    </row>
    <row r="47733" spans="2:2">
      <c r="B47733" s="503"/>
    </row>
    <row r="47734" spans="2:2">
      <c r="B47734" s="503"/>
    </row>
    <row r="47735" spans="2:2">
      <c r="B47735" s="503"/>
    </row>
    <row r="47736" spans="2:2">
      <c r="B47736" s="503"/>
    </row>
    <row r="47737" spans="2:2">
      <c r="B47737" s="503"/>
    </row>
    <row r="47738" spans="2:2">
      <c r="B47738" s="503"/>
    </row>
    <row r="47739" spans="2:2">
      <c r="B47739" s="503"/>
    </row>
    <row r="47740" spans="2:2">
      <c r="B47740" s="503"/>
    </row>
    <row r="47741" spans="2:2">
      <c r="B47741" s="503"/>
    </row>
    <row r="47742" spans="2:2">
      <c r="B47742" s="503"/>
    </row>
    <row r="47743" spans="2:2">
      <c r="B47743" s="503"/>
    </row>
    <row r="47744" spans="2:2">
      <c r="B47744" s="503"/>
    </row>
    <row r="47745" spans="2:2">
      <c r="B47745" s="503"/>
    </row>
    <row r="47746" spans="2:2">
      <c r="B47746" s="503"/>
    </row>
    <row r="47747" spans="2:2">
      <c r="B47747" s="503"/>
    </row>
    <row r="47748" spans="2:2">
      <c r="B47748" s="503"/>
    </row>
    <row r="47749" spans="2:2">
      <c r="B47749" s="503"/>
    </row>
    <row r="47750" spans="2:2">
      <c r="B47750" s="503"/>
    </row>
    <row r="47751" spans="2:2">
      <c r="B47751" s="503"/>
    </row>
    <row r="47752" spans="2:2">
      <c r="B47752" s="503"/>
    </row>
    <row r="47753" spans="2:2">
      <c r="B47753" s="503"/>
    </row>
    <row r="47754" spans="2:2">
      <c r="B47754" s="503"/>
    </row>
    <row r="47755" spans="2:2">
      <c r="B47755" s="503"/>
    </row>
    <row r="47756" spans="2:2">
      <c r="B47756" s="503"/>
    </row>
    <row r="47757" spans="2:2">
      <c r="B47757" s="503"/>
    </row>
    <row r="47758" spans="2:2">
      <c r="B47758" s="503"/>
    </row>
    <row r="47759" spans="2:2">
      <c r="B47759" s="503"/>
    </row>
    <row r="47760" spans="2:2">
      <c r="B47760" s="503"/>
    </row>
    <row r="47761" spans="2:2">
      <c r="B47761" s="503"/>
    </row>
    <row r="47762" spans="2:2">
      <c r="B47762" s="503"/>
    </row>
    <row r="47763" spans="2:2">
      <c r="B47763" s="503"/>
    </row>
    <row r="47764" spans="2:2">
      <c r="B47764" s="503"/>
    </row>
    <row r="47765" spans="2:2">
      <c r="B47765" s="503"/>
    </row>
    <row r="47766" spans="2:2">
      <c r="B47766" s="503"/>
    </row>
    <row r="47767" spans="2:2">
      <c r="B47767" s="503"/>
    </row>
    <row r="47768" spans="2:2">
      <c r="B47768" s="503"/>
    </row>
    <row r="47769" spans="2:2">
      <c r="B47769" s="503"/>
    </row>
    <row r="47770" spans="2:2">
      <c r="B47770" s="503"/>
    </row>
    <row r="47771" spans="2:2">
      <c r="B47771" s="503"/>
    </row>
    <row r="47772" spans="2:2">
      <c r="B47772" s="503"/>
    </row>
    <row r="47773" spans="2:2">
      <c r="B47773" s="503"/>
    </row>
    <row r="47774" spans="2:2">
      <c r="B47774" s="503"/>
    </row>
    <row r="47775" spans="2:2">
      <c r="B47775" s="503"/>
    </row>
    <row r="47776" spans="2:2">
      <c r="B47776" s="503"/>
    </row>
    <row r="47777" spans="2:2">
      <c r="B47777" s="503"/>
    </row>
    <row r="47778" spans="2:2">
      <c r="B47778" s="503"/>
    </row>
    <row r="47779" spans="2:2">
      <c r="B47779" s="503"/>
    </row>
    <row r="47780" spans="2:2">
      <c r="B47780" s="503"/>
    </row>
    <row r="47781" spans="2:2">
      <c r="B47781" s="503"/>
    </row>
    <row r="47782" spans="2:2">
      <c r="B47782" s="503"/>
    </row>
    <row r="47783" spans="2:2">
      <c r="B47783" s="503"/>
    </row>
    <row r="47784" spans="2:2">
      <c r="B47784" s="503"/>
    </row>
    <row r="47785" spans="2:2">
      <c r="B47785" s="503"/>
    </row>
    <row r="47786" spans="2:2">
      <c r="B47786" s="503"/>
    </row>
    <row r="47787" spans="2:2">
      <c r="B47787" s="503"/>
    </row>
    <row r="47788" spans="2:2">
      <c r="B47788" s="503"/>
    </row>
    <row r="47789" spans="2:2">
      <c r="B47789" s="503"/>
    </row>
    <row r="47790" spans="2:2">
      <c r="B47790" s="503"/>
    </row>
    <row r="47791" spans="2:2">
      <c r="B47791" s="503"/>
    </row>
    <row r="47792" spans="2:2">
      <c r="B47792" s="503"/>
    </row>
    <row r="47793" spans="2:2">
      <c r="B47793" s="503"/>
    </row>
    <row r="47794" spans="2:2">
      <c r="B47794" s="503"/>
    </row>
    <row r="47795" spans="2:2">
      <c r="B47795" s="503"/>
    </row>
    <row r="47796" spans="2:2">
      <c r="B47796" s="503"/>
    </row>
    <row r="47797" spans="2:2">
      <c r="B47797" s="503"/>
    </row>
    <row r="47798" spans="2:2">
      <c r="B47798" s="503"/>
    </row>
    <row r="47799" spans="2:2">
      <c r="B47799" s="503"/>
    </row>
    <row r="47800" spans="2:2">
      <c r="B47800" s="503"/>
    </row>
    <row r="47801" spans="2:2">
      <c r="B47801" s="503"/>
    </row>
    <row r="47802" spans="2:2">
      <c r="B47802" s="503"/>
    </row>
    <row r="47803" spans="2:2">
      <c r="B47803" s="503"/>
    </row>
    <row r="47804" spans="2:2">
      <c r="B47804" s="503"/>
    </row>
    <row r="47805" spans="2:2">
      <c r="B47805" s="503"/>
    </row>
    <row r="47806" spans="2:2">
      <c r="B47806" s="503"/>
    </row>
    <row r="47807" spans="2:2">
      <c r="B47807" s="503"/>
    </row>
    <row r="47808" spans="2:2">
      <c r="B47808" s="503"/>
    </row>
    <row r="47809" spans="2:2">
      <c r="B47809" s="503"/>
    </row>
    <row r="47810" spans="2:2">
      <c r="B47810" s="503"/>
    </row>
    <row r="47811" spans="2:2">
      <c r="B47811" s="503"/>
    </row>
    <row r="47812" spans="2:2">
      <c r="B47812" s="503"/>
    </row>
    <row r="47813" spans="2:2">
      <c r="B47813" s="503"/>
    </row>
    <row r="47814" spans="2:2">
      <c r="B47814" s="503"/>
    </row>
    <row r="47815" spans="2:2">
      <c r="B47815" s="503"/>
    </row>
    <row r="47816" spans="2:2">
      <c r="B47816" s="503"/>
    </row>
    <row r="47817" spans="2:2">
      <c r="B47817" s="503"/>
    </row>
    <row r="47818" spans="2:2">
      <c r="B47818" s="503"/>
    </row>
    <row r="47819" spans="2:2">
      <c r="B47819" s="503"/>
    </row>
    <row r="47820" spans="2:2">
      <c r="B47820" s="503"/>
    </row>
    <row r="47821" spans="2:2">
      <c r="B47821" s="503"/>
    </row>
    <row r="47822" spans="2:2">
      <c r="B47822" s="503"/>
    </row>
    <row r="47823" spans="2:2">
      <c r="B47823" s="503"/>
    </row>
    <row r="47824" spans="2:2">
      <c r="B47824" s="503"/>
    </row>
    <row r="47825" spans="2:2">
      <c r="B47825" s="503"/>
    </row>
    <row r="47826" spans="2:2">
      <c r="B47826" s="503"/>
    </row>
    <row r="47827" spans="2:2">
      <c r="B47827" s="503"/>
    </row>
    <row r="47828" spans="2:2">
      <c r="B47828" s="503"/>
    </row>
    <row r="47829" spans="2:2">
      <c r="B47829" s="503"/>
    </row>
    <row r="47830" spans="2:2">
      <c r="B47830" s="503"/>
    </row>
    <row r="47831" spans="2:2">
      <c r="B47831" s="503"/>
    </row>
    <row r="47832" spans="2:2">
      <c r="B47832" s="503"/>
    </row>
    <row r="47833" spans="2:2">
      <c r="B47833" s="503"/>
    </row>
    <row r="47834" spans="2:2">
      <c r="B47834" s="503"/>
    </row>
    <row r="47835" spans="2:2">
      <c r="B47835" s="503"/>
    </row>
    <row r="47836" spans="2:2">
      <c r="B47836" s="503"/>
    </row>
    <row r="47837" spans="2:2">
      <c r="B47837" s="503"/>
    </row>
    <row r="47838" spans="2:2">
      <c r="B47838" s="503"/>
    </row>
    <row r="47839" spans="2:2">
      <c r="B47839" s="503"/>
    </row>
    <row r="47840" spans="2:2">
      <c r="B47840" s="503"/>
    </row>
    <row r="47841" spans="2:2">
      <c r="B47841" s="503"/>
    </row>
    <row r="47842" spans="2:2">
      <c r="B47842" s="503"/>
    </row>
    <row r="47843" spans="2:2">
      <c r="B47843" s="503"/>
    </row>
    <row r="47844" spans="2:2">
      <c r="B47844" s="503"/>
    </row>
    <row r="47845" spans="2:2">
      <c r="B47845" s="503"/>
    </row>
    <row r="47846" spans="2:2">
      <c r="B47846" s="503"/>
    </row>
    <row r="47847" spans="2:2">
      <c r="B47847" s="503"/>
    </row>
    <row r="47848" spans="2:2">
      <c r="B47848" s="503"/>
    </row>
    <row r="47849" spans="2:2">
      <c r="B47849" s="503"/>
    </row>
    <row r="47850" spans="2:2">
      <c r="B47850" s="503"/>
    </row>
    <row r="47851" spans="2:2">
      <c r="B47851" s="503"/>
    </row>
    <row r="47852" spans="2:2">
      <c r="B47852" s="503"/>
    </row>
    <row r="47853" spans="2:2">
      <c r="B47853" s="503"/>
    </row>
    <row r="47854" spans="2:2">
      <c r="B47854" s="503"/>
    </row>
    <row r="47855" spans="2:2">
      <c r="B47855" s="503"/>
    </row>
    <row r="47856" spans="2:2">
      <c r="B47856" s="503"/>
    </row>
    <row r="47857" spans="2:2">
      <c r="B47857" s="503"/>
    </row>
    <row r="47858" spans="2:2">
      <c r="B47858" s="503"/>
    </row>
    <row r="47859" spans="2:2">
      <c r="B47859" s="503"/>
    </row>
    <row r="47860" spans="2:2">
      <c r="B47860" s="503"/>
    </row>
    <row r="47861" spans="2:2">
      <c r="B47861" s="503"/>
    </row>
    <row r="47862" spans="2:2">
      <c r="B47862" s="503"/>
    </row>
    <row r="47863" spans="2:2">
      <c r="B47863" s="503"/>
    </row>
    <row r="47864" spans="2:2">
      <c r="B47864" s="503"/>
    </row>
    <row r="47865" spans="2:2">
      <c r="B47865" s="503"/>
    </row>
    <row r="47866" spans="2:2">
      <c r="B47866" s="503"/>
    </row>
    <row r="47867" spans="2:2">
      <c r="B47867" s="503"/>
    </row>
    <row r="47868" spans="2:2">
      <c r="B47868" s="503"/>
    </row>
    <row r="47869" spans="2:2">
      <c r="B47869" s="503"/>
    </row>
    <row r="47870" spans="2:2">
      <c r="B47870" s="503"/>
    </row>
    <row r="47871" spans="2:2">
      <c r="B47871" s="503"/>
    </row>
    <row r="47872" spans="2:2">
      <c r="B47872" s="503"/>
    </row>
    <row r="47873" spans="2:2">
      <c r="B47873" s="503"/>
    </row>
    <row r="47874" spans="2:2">
      <c r="B47874" s="503"/>
    </row>
    <row r="47875" spans="2:2">
      <c r="B47875" s="503"/>
    </row>
    <row r="47876" spans="2:2">
      <c r="B47876" s="503"/>
    </row>
    <row r="47877" spans="2:2">
      <c r="B47877" s="503"/>
    </row>
    <row r="47878" spans="2:2">
      <c r="B47878" s="503"/>
    </row>
    <row r="47879" spans="2:2">
      <c r="B47879" s="503"/>
    </row>
    <row r="47880" spans="2:2">
      <c r="B47880" s="503"/>
    </row>
    <row r="47881" spans="2:2">
      <c r="B47881" s="503"/>
    </row>
    <row r="47882" spans="2:2">
      <c r="B47882" s="503"/>
    </row>
    <row r="47883" spans="2:2">
      <c r="B47883" s="503"/>
    </row>
    <row r="47884" spans="2:2">
      <c r="B47884" s="503"/>
    </row>
    <row r="47885" spans="2:2">
      <c r="B47885" s="503"/>
    </row>
    <row r="47886" spans="2:2">
      <c r="B47886" s="503"/>
    </row>
    <row r="47887" spans="2:2">
      <c r="B47887" s="503"/>
    </row>
    <row r="47888" spans="2:2">
      <c r="B47888" s="503"/>
    </row>
    <row r="47889" spans="2:2">
      <c r="B47889" s="503"/>
    </row>
    <row r="47890" spans="2:2">
      <c r="B47890" s="503"/>
    </row>
    <row r="47891" spans="2:2">
      <c r="B47891" s="503"/>
    </row>
    <row r="47892" spans="2:2">
      <c r="B47892" s="503"/>
    </row>
    <row r="47893" spans="2:2">
      <c r="B47893" s="503"/>
    </row>
    <row r="47894" spans="2:2">
      <c r="B47894" s="503"/>
    </row>
    <row r="47895" spans="2:2">
      <c r="B47895" s="503"/>
    </row>
    <row r="47896" spans="2:2">
      <c r="B47896" s="503"/>
    </row>
    <row r="47897" spans="2:2">
      <c r="B47897" s="503"/>
    </row>
    <row r="47898" spans="2:2">
      <c r="B47898" s="503"/>
    </row>
    <row r="47899" spans="2:2">
      <c r="B47899" s="503"/>
    </row>
    <row r="47900" spans="2:2">
      <c r="B47900" s="503"/>
    </row>
    <row r="47901" spans="2:2">
      <c r="B47901" s="503"/>
    </row>
    <row r="47902" spans="2:2">
      <c r="B47902" s="503"/>
    </row>
    <row r="47903" spans="2:2">
      <c r="B47903" s="503"/>
    </row>
    <row r="47904" spans="2:2">
      <c r="B47904" s="503"/>
    </row>
    <row r="47905" spans="2:2">
      <c r="B47905" s="503"/>
    </row>
    <row r="47906" spans="2:2">
      <c r="B47906" s="503"/>
    </row>
    <row r="47907" spans="2:2">
      <c r="B47907" s="503"/>
    </row>
    <row r="47908" spans="2:2">
      <c r="B47908" s="503"/>
    </row>
    <row r="47909" spans="2:2">
      <c r="B47909" s="503"/>
    </row>
    <row r="47910" spans="2:2">
      <c r="B47910" s="503"/>
    </row>
    <row r="47911" spans="2:2">
      <c r="B47911" s="503"/>
    </row>
    <row r="47912" spans="2:2">
      <c r="B47912" s="503"/>
    </row>
    <row r="47913" spans="2:2">
      <c r="B47913" s="503"/>
    </row>
    <row r="47914" spans="2:2">
      <c r="B47914" s="503"/>
    </row>
    <row r="47915" spans="2:2">
      <c r="B47915" s="503"/>
    </row>
    <row r="47916" spans="2:2">
      <c r="B47916" s="503"/>
    </row>
    <row r="47917" spans="2:2">
      <c r="B47917" s="503"/>
    </row>
    <row r="47918" spans="2:2">
      <c r="B47918" s="503"/>
    </row>
    <row r="47919" spans="2:2">
      <c r="B47919" s="503"/>
    </row>
    <row r="47920" spans="2:2">
      <c r="B47920" s="503"/>
    </row>
    <row r="47921" spans="2:2">
      <c r="B47921" s="503"/>
    </row>
    <row r="47922" spans="2:2">
      <c r="B47922" s="503"/>
    </row>
    <row r="47923" spans="2:2">
      <c r="B47923" s="503"/>
    </row>
    <row r="47924" spans="2:2">
      <c r="B47924" s="503"/>
    </row>
    <row r="47925" spans="2:2">
      <c r="B47925" s="503"/>
    </row>
    <row r="47926" spans="2:2">
      <c r="B47926" s="503"/>
    </row>
    <row r="47927" spans="2:2">
      <c r="B47927" s="503"/>
    </row>
    <row r="47928" spans="2:2">
      <c r="B47928" s="503"/>
    </row>
    <row r="47929" spans="2:2">
      <c r="B47929" s="503"/>
    </row>
    <row r="47930" spans="2:2">
      <c r="B47930" s="503"/>
    </row>
    <row r="47931" spans="2:2">
      <c r="B47931" s="503"/>
    </row>
    <row r="47932" spans="2:2">
      <c r="B47932" s="503"/>
    </row>
    <row r="47933" spans="2:2">
      <c r="B47933" s="503"/>
    </row>
    <row r="47934" spans="2:2">
      <c r="B47934" s="503"/>
    </row>
    <row r="47935" spans="2:2">
      <c r="B47935" s="503"/>
    </row>
    <row r="47936" spans="2:2">
      <c r="B47936" s="503"/>
    </row>
    <row r="47937" spans="2:2">
      <c r="B47937" s="503"/>
    </row>
    <row r="47938" spans="2:2">
      <c r="B47938" s="503"/>
    </row>
    <row r="47939" spans="2:2">
      <c r="B47939" s="503"/>
    </row>
    <row r="47940" spans="2:2">
      <c r="B47940" s="503"/>
    </row>
    <row r="47941" spans="2:2">
      <c r="B47941" s="503"/>
    </row>
    <row r="47942" spans="2:2">
      <c r="B47942" s="503"/>
    </row>
    <row r="47943" spans="2:2">
      <c r="B47943" s="503"/>
    </row>
    <row r="47944" spans="2:2">
      <c r="B47944" s="503"/>
    </row>
    <row r="47945" spans="2:2">
      <c r="B47945" s="503"/>
    </row>
    <row r="47946" spans="2:2">
      <c r="B47946" s="503"/>
    </row>
    <row r="47947" spans="2:2">
      <c r="B47947" s="503"/>
    </row>
    <row r="47948" spans="2:2">
      <c r="B47948" s="503"/>
    </row>
    <row r="47949" spans="2:2">
      <c r="B47949" s="503"/>
    </row>
    <row r="47950" spans="2:2">
      <c r="B47950" s="503"/>
    </row>
    <row r="47951" spans="2:2">
      <c r="B47951" s="503"/>
    </row>
    <row r="47952" spans="2:2">
      <c r="B47952" s="503"/>
    </row>
    <row r="47953" spans="2:2">
      <c r="B47953" s="503"/>
    </row>
    <row r="47954" spans="2:2">
      <c r="B47954" s="503"/>
    </row>
    <row r="47955" spans="2:2">
      <c r="B47955" s="503"/>
    </row>
    <row r="47956" spans="2:2">
      <c r="B47956" s="503"/>
    </row>
    <row r="47957" spans="2:2">
      <c r="B47957" s="503"/>
    </row>
    <row r="47958" spans="2:2">
      <c r="B47958" s="503"/>
    </row>
    <row r="47959" spans="2:2">
      <c r="B47959" s="503"/>
    </row>
    <row r="47960" spans="2:2">
      <c r="B47960" s="503"/>
    </row>
    <row r="47961" spans="2:2">
      <c r="B47961" s="503"/>
    </row>
    <row r="47962" spans="2:2">
      <c r="B47962" s="503"/>
    </row>
    <row r="47963" spans="2:2">
      <c r="B47963" s="503"/>
    </row>
    <row r="47964" spans="2:2">
      <c r="B47964" s="503"/>
    </row>
    <row r="47965" spans="2:2">
      <c r="B47965" s="503"/>
    </row>
    <row r="47966" spans="2:2">
      <c r="B47966" s="503"/>
    </row>
    <row r="47967" spans="2:2">
      <c r="B47967" s="503"/>
    </row>
    <row r="47968" spans="2:2">
      <c r="B47968" s="503"/>
    </row>
    <row r="47969" spans="2:2">
      <c r="B47969" s="503"/>
    </row>
    <row r="47970" spans="2:2">
      <c r="B47970" s="503"/>
    </row>
    <row r="47971" spans="2:2">
      <c r="B47971" s="503"/>
    </row>
    <row r="47972" spans="2:2">
      <c r="B47972" s="503"/>
    </row>
    <row r="47973" spans="2:2">
      <c r="B47973" s="503"/>
    </row>
    <row r="47974" spans="2:2">
      <c r="B47974" s="503"/>
    </row>
    <row r="47975" spans="2:2">
      <c r="B47975" s="503"/>
    </row>
    <row r="47976" spans="2:2">
      <c r="B47976" s="503"/>
    </row>
    <row r="47977" spans="2:2">
      <c r="B47977" s="503"/>
    </row>
    <row r="47978" spans="2:2">
      <c r="B47978" s="503"/>
    </row>
    <row r="47979" spans="2:2">
      <c r="B47979" s="503"/>
    </row>
    <row r="47980" spans="2:2">
      <c r="B47980" s="503"/>
    </row>
    <row r="47981" spans="2:2">
      <c r="B47981" s="503"/>
    </row>
    <row r="47982" spans="2:2">
      <c r="B47982" s="503"/>
    </row>
    <row r="47983" spans="2:2">
      <c r="B47983" s="503"/>
    </row>
    <row r="47984" spans="2:2">
      <c r="B47984" s="503"/>
    </row>
    <row r="47985" spans="2:2">
      <c r="B47985" s="503"/>
    </row>
    <row r="47986" spans="2:2">
      <c r="B47986" s="503"/>
    </row>
    <row r="47987" spans="2:2">
      <c r="B47987" s="503"/>
    </row>
    <row r="47988" spans="2:2">
      <c r="B47988" s="503"/>
    </row>
    <row r="47989" spans="2:2">
      <c r="B47989" s="503"/>
    </row>
    <row r="47990" spans="2:2">
      <c r="B47990" s="503"/>
    </row>
    <row r="47991" spans="2:2">
      <c r="B47991" s="503"/>
    </row>
    <row r="47992" spans="2:2">
      <c r="B47992" s="503"/>
    </row>
    <row r="47993" spans="2:2">
      <c r="B47993" s="503"/>
    </row>
    <row r="47994" spans="2:2">
      <c r="B47994" s="503"/>
    </row>
    <row r="47995" spans="2:2">
      <c r="B47995" s="503"/>
    </row>
    <row r="47996" spans="2:2">
      <c r="B47996" s="503"/>
    </row>
    <row r="47997" spans="2:2">
      <c r="B47997" s="503"/>
    </row>
    <row r="47998" spans="2:2">
      <c r="B47998" s="503"/>
    </row>
    <row r="47999" spans="2:2">
      <c r="B47999" s="503"/>
    </row>
    <row r="48000" spans="2:2">
      <c r="B48000" s="503"/>
    </row>
    <row r="48001" spans="2:2">
      <c r="B48001" s="503"/>
    </row>
    <row r="48002" spans="2:2">
      <c r="B48002" s="503"/>
    </row>
    <row r="48003" spans="2:2">
      <c r="B48003" s="503"/>
    </row>
    <row r="48004" spans="2:2">
      <c r="B48004" s="503"/>
    </row>
    <row r="48005" spans="2:2">
      <c r="B48005" s="503"/>
    </row>
    <row r="48006" spans="2:2">
      <c r="B48006" s="503"/>
    </row>
    <row r="48007" spans="2:2">
      <c r="B48007" s="503"/>
    </row>
    <row r="48008" spans="2:2">
      <c r="B48008" s="503"/>
    </row>
    <row r="48009" spans="2:2">
      <c r="B48009" s="503"/>
    </row>
    <row r="48010" spans="2:2">
      <c r="B48010" s="503"/>
    </row>
    <row r="48011" spans="2:2">
      <c r="B48011" s="503"/>
    </row>
    <row r="48012" spans="2:2">
      <c r="B48012" s="503"/>
    </row>
    <row r="48013" spans="2:2">
      <c r="B48013" s="503"/>
    </row>
    <row r="48014" spans="2:2">
      <c r="B48014" s="503"/>
    </row>
    <row r="48015" spans="2:2">
      <c r="B48015" s="503"/>
    </row>
    <row r="48016" spans="2:2">
      <c r="B48016" s="503"/>
    </row>
    <row r="48017" spans="2:2">
      <c r="B48017" s="503"/>
    </row>
    <row r="48018" spans="2:2">
      <c r="B48018" s="503"/>
    </row>
    <row r="48019" spans="2:2">
      <c r="B48019" s="503"/>
    </row>
    <row r="48020" spans="2:2">
      <c r="B48020" s="503"/>
    </row>
    <row r="48021" spans="2:2">
      <c r="B48021" s="503"/>
    </row>
    <row r="48022" spans="2:2">
      <c r="B48022" s="503"/>
    </row>
    <row r="48023" spans="2:2">
      <c r="B48023" s="503"/>
    </row>
    <row r="48024" spans="2:2">
      <c r="B48024" s="503"/>
    </row>
    <row r="48025" spans="2:2">
      <c r="B48025" s="503"/>
    </row>
    <row r="48026" spans="2:2">
      <c r="B48026" s="503"/>
    </row>
    <row r="48027" spans="2:2">
      <c r="B48027" s="503"/>
    </row>
    <row r="48028" spans="2:2">
      <c r="B48028" s="503"/>
    </row>
    <row r="48029" spans="2:2">
      <c r="B48029" s="503"/>
    </row>
    <row r="48030" spans="2:2">
      <c r="B48030" s="503"/>
    </row>
    <row r="48031" spans="2:2">
      <c r="B48031" s="503"/>
    </row>
    <row r="48032" spans="2:2">
      <c r="B48032" s="503"/>
    </row>
    <row r="48033" spans="2:2">
      <c r="B48033" s="503"/>
    </row>
    <row r="48034" spans="2:2">
      <c r="B48034" s="503"/>
    </row>
    <row r="48035" spans="2:2">
      <c r="B48035" s="503"/>
    </row>
    <row r="48036" spans="2:2">
      <c r="B48036" s="503"/>
    </row>
    <row r="48037" spans="2:2">
      <c r="B48037" s="503"/>
    </row>
    <row r="48038" spans="2:2">
      <c r="B48038" s="503"/>
    </row>
    <row r="48039" spans="2:2">
      <c r="B48039" s="503"/>
    </row>
    <row r="48040" spans="2:2">
      <c r="B48040" s="503"/>
    </row>
    <row r="48041" spans="2:2">
      <c r="B48041" s="503"/>
    </row>
    <row r="48042" spans="2:2">
      <c r="B48042" s="503"/>
    </row>
    <row r="48043" spans="2:2">
      <c r="B48043" s="503"/>
    </row>
    <row r="48044" spans="2:2">
      <c r="B48044" s="503"/>
    </row>
    <row r="48045" spans="2:2">
      <c r="B48045" s="503"/>
    </row>
    <row r="48046" spans="2:2">
      <c r="B48046" s="503"/>
    </row>
    <row r="48047" spans="2:2">
      <c r="B48047" s="503"/>
    </row>
    <row r="48048" spans="2:2">
      <c r="B48048" s="503"/>
    </row>
    <row r="48049" spans="2:2">
      <c r="B48049" s="503"/>
    </row>
    <row r="48050" spans="2:2">
      <c r="B48050" s="503"/>
    </row>
    <row r="48051" spans="2:2">
      <c r="B48051" s="503"/>
    </row>
    <row r="48052" spans="2:2">
      <c r="B48052" s="503"/>
    </row>
    <row r="48053" spans="2:2">
      <c r="B48053" s="503"/>
    </row>
    <row r="48054" spans="2:2">
      <c r="B48054" s="503"/>
    </row>
    <row r="48055" spans="2:2">
      <c r="B48055" s="503"/>
    </row>
    <row r="48056" spans="2:2">
      <c r="B48056" s="503"/>
    </row>
    <row r="48057" spans="2:2">
      <c r="B48057" s="503"/>
    </row>
    <row r="48058" spans="2:2">
      <c r="B48058" s="503"/>
    </row>
    <row r="48059" spans="2:2">
      <c r="B48059" s="503"/>
    </row>
    <row r="48060" spans="2:2">
      <c r="B48060" s="503"/>
    </row>
    <row r="48061" spans="2:2">
      <c r="B48061" s="503"/>
    </row>
    <row r="48062" spans="2:2">
      <c r="B48062" s="503"/>
    </row>
    <row r="48063" spans="2:2">
      <c r="B48063" s="503"/>
    </row>
    <row r="48064" spans="2:2">
      <c r="B48064" s="503"/>
    </row>
    <row r="48065" spans="2:2">
      <c r="B48065" s="503"/>
    </row>
    <row r="48066" spans="2:2">
      <c r="B48066" s="503"/>
    </row>
    <row r="48067" spans="2:2">
      <c r="B48067" s="503"/>
    </row>
    <row r="48068" spans="2:2">
      <c r="B48068" s="503"/>
    </row>
    <row r="48069" spans="2:2">
      <c r="B48069" s="503"/>
    </row>
    <row r="48070" spans="2:2">
      <c r="B48070" s="503"/>
    </row>
    <row r="48071" spans="2:2">
      <c r="B48071" s="503"/>
    </row>
    <row r="48072" spans="2:2">
      <c r="B48072" s="503"/>
    </row>
    <row r="48073" spans="2:2">
      <c r="B48073" s="503"/>
    </row>
    <row r="48074" spans="2:2">
      <c r="B48074" s="503"/>
    </row>
    <row r="48075" spans="2:2">
      <c r="B48075" s="503"/>
    </row>
    <row r="48076" spans="2:2">
      <c r="B48076" s="503"/>
    </row>
    <row r="48077" spans="2:2">
      <c r="B48077" s="503"/>
    </row>
    <row r="48078" spans="2:2">
      <c r="B48078" s="503"/>
    </row>
    <row r="48079" spans="2:2">
      <c r="B48079" s="503"/>
    </row>
    <row r="48080" spans="2:2">
      <c r="B48080" s="503"/>
    </row>
    <row r="48081" spans="2:2">
      <c r="B48081" s="503"/>
    </row>
    <row r="48082" spans="2:2">
      <c r="B48082" s="503"/>
    </row>
    <row r="48083" spans="2:2">
      <c r="B48083" s="503"/>
    </row>
    <row r="48084" spans="2:2">
      <c r="B48084" s="503"/>
    </row>
    <row r="48085" spans="2:2">
      <c r="B48085" s="503"/>
    </row>
    <row r="48086" spans="2:2">
      <c r="B48086" s="503"/>
    </row>
    <row r="48087" spans="2:2">
      <c r="B48087" s="503"/>
    </row>
    <row r="48088" spans="2:2">
      <c r="B48088" s="503"/>
    </row>
    <row r="48089" spans="2:2">
      <c r="B48089" s="503"/>
    </row>
    <row r="48090" spans="2:2">
      <c r="B48090" s="503"/>
    </row>
    <row r="48091" spans="2:2">
      <c r="B48091" s="503"/>
    </row>
    <row r="48092" spans="2:2">
      <c r="B48092" s="503"/>
    </row>
    <row r="48093" spans="2:2">
      <c r="B48093" s="503"/>
    </row>
    <row r="48094" spans="2:2">
      <c r="B48094" s="503"/>
    </row>
    <row r="48095" spans="2:2">
      <c r="B48095" s="503"/>
    </row>
    <row r="48096" spans="2:2">
      <c r="B48096" s="503"/>
    </row>
    <row r="48097" spans="2:2">
      <c r="B48097" s="503"/>
    </row>
    <row r="48098" spans="2:2">
      <c r="B48098" s="503"/>
    </row>
    <row r="48099" spans="2:2">
      <c r="B48099" s="503"/>
    </row>
    <row r="48100" spans="2:2">
      <c r="B48100" s="503"/>
    </row>
    <row r="48101" spans="2:2">
      <c r="B48101" s="503"/>
    </row>
    <row r="48102" spans="2:2">
      <c r="B48102" s="503"/>
    </row>
    <row r="48103" spans="2:2">
      <c r="B48103" s="503"/>
    </row>
    <row r="48104" spans="2:2">
      <c r="B48104" s="503"/>
    </row>
    <row r="48105" spans="2:2">
      <c r="B48105" s="503"/>
    </row>
    <row r="48106" spans="2:2">
      <c r="B48106" s="503"/>
    </row>
    <row r="48107" spans="2:2">
      <c r="B48107" s="503"/>
    </row>
    <row r="48108" spans="2:2">
      <c r="B48108" s="503"/>
    </row>
    <row r="48109" spans="2:2">
      <c r="B48109" s="503"/>
    </row>
    <row r="48110" spans="2:2">
      <c r="B48110" s="503"/>
    </row>
    <row r="48111" spans="2:2">
      <c r="B48111" s="503"/>
    </row>
    <row r="48112" spans="2:2">
      <c r="B48112" s="503"/>
    </row>
    <row r="48113" spans="2:2">
      <c r="B48113" s="503"/>
    </row>
    <row r="48114" spans="2:2">
      <c r="B48114" s="503"/>
    </row>
    <row r="48115" spans="2:2">
      <c r="B48115" s="503"/>
    </row>
    <row r="48116" spans="2:2">
      <c r="B48116" s="503"/>
    </row>
    <row r="48117" spans="2:2">
      <c r="B48117" s="503"/>
    </row>
    <row r="48118" spans="2:2">
      <c r="B48118" s="503"/>
    </row>
    <row r="48119" spans="2:2">
      <c r="B48119" s="503"/>
    </row>
    <row r="48120" spans="2:2">
      <c r="B48120" s="503"/>
    </row>
    <row r="48121" spans="2:2">
      <c r="B48121" s="503"/>
    </row>
    <row r="48122" spans="2:2">
      <c r="B48122" s="503"/>
    </row>
    <row r="48123" spans="2:2">
      <c r="B48123" s="503"/>
    </row>
    <row r="48124" spans="2:2">
      <c r="B48124" s="503"/>
    </row>
    <row r="48125" spans="2:2">
      <c r="B48125" s="503"/>
    </row>
    <row r="48126" spans="2:2">
      <c r="B48126" s="503"/>
    </row>
    <row r="48127" spans="2:2">
      <c r="B48127" s="503"/>
    </row>
    <row r="48128" spans="2:2">
      <c r="B48128" s="503"/>
    </row>
    <row r="48129" spans="2:2">
      <c r="B48129" s="503"/>
    </row>
    <row r="48130" spans="2:2">
      <c r="B48130" s="503"/>
    </row>
    <row r="48131" spans="2:2">
      <c r="B48131" s="503"/>
    </row>
    <row r="48132" spans="2:2">
      <c r="B48132" s="503"/>
    </row>
    <row r="48133" spans="2:2">
      <c r="B48133" s="503"/>
    </row>
    <row r="48134" spans="2:2">
      <c r="B48134" s="503"/>
    </row>
    <row r="48135" spans="2:2">
      <c r="B48135" s="503"/>
    </row>
    <row r="48136" spans="2:2">
      <c r="B48136" s="503"/>
    </row>
    <row r="48137" spans="2:2">
      <c r="B48137" s="503"/>
    </row>
    <row r="48138" spans="2:2">
      <c r="B48138" s="503"/>
    </row>
    <row r="48139" spans="2:2">
      <c r="B48139" s="503"/>
    </row>
    <row r="48140" spans="2:2">
      <c r="B48140" s="503"/>
    </row>
    <row r="48141" spans="2:2">
      <c r="B48141" s="503"/>
    </row>
    <row r="48142" spans="2:2">
      <c r="B48142" s="503"/>
    </row>
    <row r="48143" spans="2:2">
      <c r="B48143" s="503"/>
    </row>
    <row r="48144" spans="2:2">
      <c r="B48144" s="503"/>
    </row>
    <row r="48145" spans="2:2">
      <c r="B48145" s="503"/>
    </row>
    <row r="48146" spans="2:2">
      <c r="B48146" s="503"/>
    </row>
    <row r="48147" spans="2:2">
      <c r="B48147" s="503"/>
    </row>
    <row r="48148" spans="2:2">
      <c r="B48148" s="503"/>
    </row>
    <row r="48149" spans="2:2">
      <c r="B48149" s="503"/>
    </row>
    <row r="48150" spans="2:2">
      <c r="B48150" s="503"/>
    </row>
    <row r="48151" spans="2:2">
      <c r="B48151" s="503"/>
    </row>
    <row r="48152" spans="2:2">
      <c r="B48152" s="503"/>
    </row>
    <row r="48153" spans="2:2">
      <c r="B48153" s="503"/>
    </row>
    <row r="48154" spans="2:2">
      <c r="B48154" s="503"/>
    </row>
    <row r="48155" spans="2:2">
      <c r="B48155" s="503"/>
    </row>
    <row r="48156" spans="2:2">
      <c r="B48156" s="503"/>
    </row>
    <row r="48157" spans="2:2">
      <c r="B48157" s="503"/>
    </row>
    <row r="48158" spans="2:2">
      <c r="B48158" s="503"/>
    </row>
    <row r="48159" spans="2:2">
      <c r="B48159" s="503"/>
    </row>
    <row r="48160" spans="2:2">
      <c r="B48160" s="503"/>
    </row>
    <row r="48161" spans="2:2">
      <c r="B48161" s="503"/>
    </row>
    <row r="48162" spans="2:2">
      <c r="B48162" s="503"/>
    </row>
    <row r="48163" spans="2:2">
      <c r="B48163" s="503"/>
    </row>
    <row r="48164" spans="2:2">
      <c r="B48164" s="503"/>
    </row>
    <row r="48165" spans="2:2">
      <c r="B48165" s="503"/>
    </row>
    <row r="48166" spans="2:2">
      <c r="B48166" s="503"/>
    </row>
    <row r="48167" spans="2:2">
      <c r="B48167" s="503"/>
    </row>
    <row r="48168" spans="2:2">
      <c r="B48168" s="503"/>
    </row>
    <row r="48169" spans="2:2">
      <c r="B48169" s="503"/>
    </row>
    <row r="48170" spans="2:2">
      <c r="B48170" s="503"/>
    </row>
    <row r="48171" spans="2:2">
      <c r="B48171" s="503"/>
    </row>
    <row r="48172" spans="2:2">
      <c r="B48172" s="503"/>
    </row>
    <row r="48173" spans="2:2">
      <c r="B48173" s="503"/>
    </row>
    <row r="48174" spans="2:2">
      <c r="B48174" s="503"/>
    </row>
    <row r="48175" spans="2:2">
      <c r="B48175" s="503"/>
    </row>
    <row r="48176" spans="2:2">
      <c r="B48176" s="503"/>
    </row>
    <row r="48177" spans="2:2">
      <c r="B48177" s="503"/>
    </row>
    <row r="48178" spans="2:2">
      <c r="B48178" s="503"/>
    </row>
    <row r="48179" spans="2:2">
      <c r="B48179" s="503"/>
    </row>
    <row r="48180" spans="2:2">
      <c r="B48180" s="503"/>
    </row>
    <row r="48181" spans="2:2">
      <c r="B48181" s="503"/>
    </row>
    <row r="48182" spans="2:2">
      <c r="B48182" s="503"/>
    </row>
    <row r="48183" spans="2:2">
      <c r="B48183" s="503"/>
    </row>
    <row r="48184" spans="2:2">
      <c r="B48184" s="503"/>
    </row>
    <row r="48185" spans="2:2">
      <c r="B48185" s="503"/>
    </row>
    <row r="48186" spans="2:2">
      <c r="B48186" s="503"/>
    </row>
    <row r="48187" spans="2:2">
      <c r="B48187" s="503"/>
    </row>
    <row r="48188" spans="2:2">
      <c r="B48188" s="503"/>
    </row>
    <row r="48189" spans="2:2">
      <c r="B48189" s="503"/>
    </row>
    <row r="48190" spans="2:2">
      <c r="B48190" s="503"/>
    </row>
    <row r="48191" spans="2:2">
      <c r="B48191" s="503"/>
    </row>
    <row r="48192" spans="2:2">
      <c r="B48192" s="503"/>
    </row>
    <row r="48193" spans="2:2">
      <c r="B48193" s="503"/>
    </row>
    <row r="48194" spans="2:2">
      <c r="B48194" s="503"/>
    </row>
    <row r="48195" spans="2:2">
      <c r="B48195" s="503"/>
    </row>
    <row r="48196" spans="2:2">
      <c r="B48196" s="503"/>
    </row>
    <row r="48197" spans="2:2">
      <c r="B48197" s="503"/>
    </row>
    <row r="48198" spans="2:2">
      <c r="B48198" s="503"/>
    </row>
    <row r="48199" spans="2:2">
      <c r="B48199" s="503"/>
    </row>
    <row r="48200" spans="2:2">
      <c r="B48200" s="503"/>
    </row>
    <row r="48201" spans="2:2">
      <c r="B48201" s="503"/>
    </row>
    <row r="48202" spans="2:2">
      <c r="B48202" s="503"/>
    </row>
    <row r="48203" spans="2:2">
      <c r="B48203" s="503"/>
    </row>
    <row r="48204" spans="2:2">
      <c r="B48204" s="503"/>
    </row>
    <row r="48205" spans="2:2">
      <c r="B48205" s="503"/>
    </row>
    <row r="48206" spans="2:2">
      <c r="B48206" s="503"/>
    </row>
    <row r="48207" spans="2:2">
      <c r="B48207" s="503"/>
    </row>
    <row r="48208" spans="2:2">
      <c r="B48208" s="503"/>
    </row>
    <row r="48209" spans="2:2">
      <c r="B48209" s="503"/>
    </row>
    <row r="48210" spans="2:2">
      <c r="B48210" s="503"/>
    </row>
    <row r="48211" spans="2:2">
      <c r="B48211" s="503"/>
    </row>
    <row r="48212" spans="2:2">
      <c r="B48212" s="503"/>
    </row>
    <row r="48213" spans="2:2">
      <c r="B48213" s="503"/>
    </row>
    <row r="48214" spans="2:2">
      <c r="B48214" s="503"/>
    </row>
    <row r="48215" spans="2:2">
      <c r="B48215" s="503"/>
    </row>
    <row r="48216" spans="2:2">
      <c r="B48216" s="503"/>
    </row>
    <row r="48217" spans="2:2">
      <c r="B48217" s="503"/>
    </row>
    <row r="48218" spans="2:2">
      <c r="B48218" s="503"/>
    </row>
    <row r="48219" spans="2:2">
      <c r="B48219" s="503"/>
    </row>
    <row r="48220" spans="2:2">
      <c r="B48220" s="503"/>
    </row>
    <row r="48221" spans="2:2">
      <c r="B48221" s="503"/>
    </row>
    <row r="48222" spans="2:2">
      <c r="B48222" s="503"/>
    </row>
    <row r="48223" spans="2:2">
      <c r="B48223" s="503"/>
    </row>
    <row r="48224" spans="2:2">
      <c r="B48224" s="503"/>
    </row>
    <row r="48225" spans="2:2">
      <c r="B48225" s="503"/>
    </row>
    <row r="48226" spans="2:2">
      <c r="B48226" s="503"/>
    </row>
    <row r="48227" spans="2:2">
      <c r="B48227" s="503"/>
    </row>
    <row r="48228" spans="2:2">
      <c r="B48228" s="503"/>
    </row>
    <row r="48229" spans="2:2">
      <c r="B48229" s="503"/>
    </row>
    <row r="48230" spans="2:2">
      <c r="B48230" s="503"/>
    </row>
    <row r="48231" spans="2:2">
      <c r="B48231" s="503"/>
    </row>
    <row r="48232" spans="2:2">
      <c r="B48232" s="503"/>
    </row>
    <row r="48233" spans="2:2">
      <c r="B48233" s="503"/>
    </row>
    <row r="48234" spans="2:2">
      <c r="B48234" s="503"/>
    </row>
    <row r="48235" spans="2:2">
      <c r="B48235" s="503"/>
    </row>
    <row r="48236" spans="2:2">
      <c r="B48236" s="503"/>
    </row>
    <row r="48237" spans="2:2">
      <c r="B48237" s="503"/>
    </row>
    <row r="48238" spans="2:2">
      <c r="B48238" s="503"/>
    </row>
    <row r="48239" spans="2:2">
      <c r="B48239" s="503"/>
    </row>
    <row r="48240" spans="2:2">
      <c r="B48240" s="503"/>
    </row>
    <row r="48241" spans="2:2">
      <c r="B48241" s="503"/>
    </row>
    <row r="48242" spans="2:2">
      <c r="B48242" s="503"/>
    </row>
    <row r="48243" spans="2:2">
      <c r="B48243" s="503"/>
    </row>
    <row r="48244" spans="2:2">
      <c r="B48244" s="503"/>
    </row>
    <row r="48245" spans="2:2">
      <c r="B48245" s="503"/>
    </row>
    <row r="48246" spans="2:2">
      <c r="B48246" s="503"/>
    </row>
    <row r="48247" spans="2:2">
      <c r="B48247" s="503"/>
    </row>
    <row r="48248" spans="2:2">
      <c r="B48248" s="503"/>
    </row>
    <row r="48249" spans="2:2">
      <c r="B48249" s="503"/>
    </row>
    <row r="48250" spans="2:2">
      <c r="B48250" s="503"/>
    </row>
    <row r="48251" spans="2:2">
      <c r="B48251" s="503"/>
    </row>
    <row r="48252" spans="2:2">
      <c r="B48252" s="503"/>
    </row>
    <row r="48253" spans="2:2">
      <c r="B48253" s="503"/>
    </row>
    <row r="48254" spans="2:2">
      <c r="B48254" s="503"/>
    </row>
    <row r="48255" spans="2:2">
      <c r="B48255" s="503"/>
    </row>
    <row r="48256" spans="2:2">
      <c r="B48256" s="503"/>
    </row>
    <row r="48257" spans="2:2">
      <c r="B48257" s="503"/>
    </row>
    <row r="48258" spans="2:2">
      <c r="B48258" s="503"/>
    </row>
    <row r="48259" spans="2:2">
      <c r="B48259" s="503"/>
    </row>
    <row r="48260" spans="2:2">
      <c r="B48260" s="503"/>
    </row>
    <row r="48261" spans="2:2">
      <c r="B48261" s="503"/>
    </row>
    <row r="48262" spans="2:2">
      <c r="B48262" s="503"/>
    </row>
    <row r="48263" spans="2:2">
      <c r="B48263" s="503"/>
    </row>
    <row r="48264" spans="2:2">
      <c r="B48264" s="503"/>
    </row>
    <row r="48265" spans="2:2">
      <c r="B48265" s="503"/>
    </row>
    <row r="48266" spans="2:2">
      <c r="B48266" s="503"/>
    </row>
    <row r="48267" spans="2:2">
      <c r="B48267" s="503"/>
    </row>
    <row r="48268" spans="2:2">
      <c r="B48268" s="503"/>
    </row>
    <row r="48269" spans="2:2">
      <c r="B48269" s="503"/>
    </row>
    <row r="48270" spans="2:2">
      <c r="B48270" s="503"/>
    </row>
    <row r="48271" spans="2:2">
      <c r="B48271" s="503"/>
    </row>
    <row r="48272" spans="2:2">
      <c r="B48272" s="503"/>
    </row>
    <row r="48273" spans="2:2">
      <c r="B48273" s="503"/>
    </row>
    <row r="48274" spans="2:2">
      <c r="B48274" s="503"/>
    </row>
    <row r="48275" spans="2:2">
      <c r="B48275" s="503"/>
    </row>
    <row r="48276" spans="2:2">
      <c r="B48276" s="503"/>
    </row>
    <row r="48277" spans="2:2">
      <c r="B48277" s="503"/>
    </row>
    <row r="48278" spans="2:2">
      <c r="B48278" s="503"/>
    </row>
    <row r="48279" spans="2:2">
      <c r="B48279" s="503"/>
    </row>
    <row r="48280" spans="2:2">
      <c r="B48280" s="503"/>
    </row>
    <row r="48281" spans="2:2">
      <c r="B48281" s="503"/>
    </row>
    <row r="48282" spans="2:2">
      <c r="B48282" s="503"/>
    </row>
    <row r="48283" spans="2:2">
      <c r="B48283" s="503"/>
    </row>
    <row r="48284" spans="2:2">
      <c r="B48284" s="503"/>
    </row>
    <row r="48285" spans="2:2">
      <c r="B48285" s="503"/>
    </row>
    <row r="48286" spans="2:2">
      <c r="B48286" s="503"/>
    </row>
    <row r="48287" spans="2:2">
      <c r="B48287" s="503"/>
    </row>
    <row r="48288" spans="2:2">
      <c r="B48288" s="503"/>
    </row>
    <row r="48289" spans="2:2">
      <c r="B48289" s="503"/>
    </row>
    <row r="48290" spans="2:2">
      <c r="B48290" s="503"/>
    </row>
    <row r="48291" spans="2:2">
      <c r="B48291" s="503"/>
    </row>
    <row r="48292" spans="2:2">
      <c r="B48292" s="503"/>
    </row>
    <row r="48293" spans="2:2">
      <c r="B48293" s="503"/>
    </row>
    <row r="48294" spans="2:2">
      <c r="B48294" s="503"/>
    </row>
    <row r="48295" spans="2:2">
      <c r="B48295" s="503"/>
    </row>
    <row r="48296" spans="2:2">
      <c r="B48296" s="503"/>
    </row>
    <row r="48297" spans="2:2">
      <c r="B48297" s="503"/>
    </row>
    <row r="48298" spans="2:2">
      <c r="B48298" s="503"/>
    </row>
    <row r="48299" spans="2:2">
      <c r="B48299" s="503"/>
    </row>
    <row r="48300" spans="2:2">
      <c r="B48300" s="503"/>
    </row>
    <row r="48301" spans="2:2">
      <c r="B48301" s="503"/>
    </row>
    <row r="48302" spans="2:2">
      <c r="B48302" s="503"/>
    </row>
    <row r="48303" spans="2:2">
      <c r="B48303" s="503"/>
    </row>
    <row r="48304" spans="2:2">
      <c r="B48304" s="503"/>
    </row>
    <row r="48305" spans="2:2">
      <c r="B48305" s="503"/>
    </row>
    <row r="48306" spans="2:2">
      <c r="B48306" s="503"/>
    </row>
    <row r="48307" spans="2:2">
      <c r="B48307" s="503"/>
    </row>
    <row r="48308" spans="2:2">
      <c r="B48308" s="503"/>
    </row>
    <row r="48309" spans="2:2">
      <c r="B48309" s="503"/>
    </row>
    <row r="48310" spans="2:2">
      <c r="B48310" s="503"/>
    </row>
    <row r="48311" spans="2:2">
      <c r="B48311" s="503"/>
    </row>
    <row r="48312" spans="2:2">
      <c r="B48312" s="503"/>
    </row>
    <row r="48313" spans="2:2">
      <c r="B48313" s="503"/>
    </row>
    <row r="48314" spans="2:2">
      <c r="B48314" s="503"/>
    </row>
    <row r="48315" spans="2:2">
      <c r="B48315" s="503"/>
    </row>
    <row r="48316" spans="2:2">
      <c r="B48316" s="503"/>
    </row>
    <row r="48317" spans="2:2">
      <c r="B48317" s="503"/>
    </row>
    <row r="48318" spans="2:2">
      <c r="B48318" s="503"/>
    </row>
    <row r="48319" spans="2:2">
      <c r="B48319" s="503"/>
    </row>
    <row r="48320" spans="2:2">
      <c r="B48320" s="503"/>
    </row>
    <row r="48321" spans="2:2">
      <c r="B48321" s="503"/>
    </row>
    <row r="48322" spans="2:2">
      <c r="B48322" s="503"/>
    </row>
    <row r="48323" spans="2:2">
      <c r="B48323" s="503"/>
    </row>
    <row r="48324" spans="2:2">
      <c r="B48324" s="503"/>
    </row>
    <row r="48325" spans="2:2">
      <c r="B48325" s="503"/>
    </row>
    <row r="48326" spans="2:2">
      <c r="B48326" s="503"/>
    </row>
    <row r="48327" spans="2:2">
      <c r="B48327" s="503"/>
    </row>
    <row r="48328" spans="2:2">
      <c r="B48328" s="503"/>
    </row>
    <row r="48329" spans="2:2">
      <c r="B48329" s="503"/>
    </row>
    <row r="48330" spans="2:2">
      <c r="B48330" s="503"/>
    </row>
    <row r="48331" spans="2:2">
      <c r="B48331" s="503"/>
    </row>
    <row r="48332" spans="2:2">
      <c r="B48332" s="503"/>
    </row>
    <row r="48333" spans="2:2">
      <c r="B48333" s="503"/>
    </row>
    <row r="48334" spans="2:2">
      <c r="B48334" s="503"/>
    </row>
    <row r="48335" spans="2:2">
      <c r="B48335" s="503"/>
    </row>
    <row r="48336" spans="2:2">
      <c r="B48336" s="503"/>
    </row>
    <row r="48337" spans="2:2">
      <c r="B48337" s="503"/>
    </row>
    <row r="48338" spans="2:2">
      <c r="B48338" s="503"/>
    </row>
    <row r="48339" spans="2:2">
      <c r="B48339" s="503"/>
    </row>
    <row r="48340" spans="2:2">
      <c r="B48340" s="503"/>
    </row>
    <row r="48341" spans="2:2">
      <c r="B48341" s="503"/>
    </row>
    <row r="48342" spans="2:2">
      <c r="B48342" s="503"/>
    </row>
    <row r="48343" spans="2:2">
      <c r="B48343" s="503"/>
    </row>
    <row r="48344" spans="2:2">
      <c r="B48344" s="503"/>
    </row>
    <row r="48345" spans="2:2">
      <c r="B48345" s="503"/>
    </row>
    <row r="48346" spans="2:2">
      <c r="B48346" s="503"/>
    </row>
    <row r="48347" spans="2:2">
      <c r="B48347" s="503"/>
    </row>
    <row r="48348" spans="2:2">
      <c r="B48348" s="503"/>
    </row>
    <row r="48349" spans="2:2">
      <c r="B48349" s="503"/>
    </row>
    <row r="48350" spans="2:2">
      <c r="B48350" s="503"/>
    </row>
    <row r="48351" spans="2:2">
      <c r="B48351" s="503"/>
    </row>
    <row r="48352" spans="2:2">
      <c r="B48352" s="503"/>
    </row>
    <row r="48353" spans="2:2">
      <c r="B48353" s="503"/>
    </row>
    <row r="48354" spans="2:2">
      <c r="B48354" s="503"/>
    </row>
    <row r="48355" spans="2:2">
      <c r="B48355" s="503"/>
    </row>
    <row r="48356" spans="2:2">
      <c r="B48356" s="503"/>
    </row>
    <row r="48357" spans="2:2">
      <c r="B48357" s="503"/>
    </row>
    <row r="48358" spans="2:2">
      <c r="B48358" s="503"/>
    </row>
    <row r="48359" spans="2:2">
      <c r="B48359" s="503"/>
    </row>
    <row r="48360" spans="2:2">
      <c r="B48360" s="503"/>
    </row>
    <row r="48361" spans="2:2">
      <c r="B48361" s="503"/>
    </row>
    <row r="48362" spans="2:2">
      <c r="B48362" s="503"/>
    </row>
    <row r="48363" spans="2:2">
      <c r="B48363" s="503"/>
    </row>
    <row r="48364" spans="2:2">
      <c r="B48364" s="503"/>
    </row>
    <row r="48365" spans="2:2">
      <c r="B48365" s="503"/>
    </row>
    <row r="48366" spans="2:2">
      <c r="B48366" s="503"/>
    </row>
    <row r="48367" spans="2:2">
      <c r="B48367" s="503"/>
    </row>
    <row r="48368" spans="2:2">
      <c r="B48368" s="503"/>
    </row>
    <row r="48369" spans="2:2">
      <c r="B48369" s="503"/>
    </row>
    <row r="48370" spans="2:2">
      <c r="B48370" s="503"/>
    </row>
    <row r="48371" spans="2:2">
      <c r="B48371" s="503"/>
    </row>
    <row r="48372" spans="2:2">
      <c r="B48372" s="503"/>
    </row>
    <row r="48373" spans="2:2">
      <c r="B48373" s="503"/>
    </row>
    <row r="48374" spans="2:2">
      <c r="B48374" s="503"/>
    </row>
    <row r="48375" spans="2:2">
      <c r="B48375" s="503"/>
    </row>
    <row r="48376" spans="2:2">
      <c r="B48376" s="503"/>
    </row>
    <row r="48377" spans="2:2">
      <c r="B48377" s="503"/>
    </row>
    <row r="48378" spans="2:2">
      <c r="B48378" s="503"/>
    </row>
    <row r="48379" spans="2:2">
      <c r="B48379" s="503"/>
    </row>
    <row r="48380" spans="2:2">
      <c r="B48380" s="503"/>
    </row>
    <row r="48381" spans="2:2">
      <c r="B48381" s="503"/>
    </row>
    <row r="48382" spans="2:2">
      <c r="B48382" s="503"/>
    </row>
    <row r="48383" spans="2:2">
      <c r="B48383" s="503"/>
    </row>
    <row r="48384" spans="2:2">
      <c r="B48384" s="503"/>
    </row>
    <row r="48385" spans="2:2">
      <c r="B48385" s="503"/>
    </row>
    <row r="48386" spans="2:2">
      <c r="B48386" s="503"/>
    </row>
    <row r="48387" spans="2:2">
      <c r="B48387" s="503"/>
    </row>
    <row r="48388" spans="2:2">
      <c r="B48388" s="503"/>
    </row>
    <row r="48389" spans="2:2">
      <c r="B48389" s="503"/>
    </row>
    <row r="48390" spans="2:2">
      <c r="B48390" s="503"/>
    </row>
    <row r="48391" spans="2:2">
      <c r="B48391" s="503"/>
    </row>
    <row r="48392" spans="2:2">
      <c r="B48392" s="503"/>
    </row>
    <row r="48393" spans="2:2">
      <c r="B48393" s="503"/>
    </row>
    <row r="48394" spans="2:2">
      <c r="B48394" s="503"/>
    </row>
    <row r="48395" spans="2:2">
      <c r="B48395" s="503"/>
    </row>
    <row r="48396" spans="2:2">
      <c r="B48396" s="503"/>
    </row>
    <row r="48397" spans="2:2">
      <c r="B48397" s="503"/>
    </row>
    <row r="48398" spans="2:2">
      <c r="B48398" s="503"/>
    </row>
    <row r="48399" spans="2:2">
      <c r="B48399" s="503"/>
    </row>
    <row r="48400" spans="2:2">
      <c r="B48400" s="503"/>
    </row>
    <row r="48401" spans="2:2">
      <c r="B48401" s="503"/>
    </row>
    <row r="48402" spans="2:2">
      <c r="B48402" s="503"/>
    </row>
    <row r="48403" spans="2:2">
      <c r="B48403" s="503"/>
    </row>
    <row r="48404" spans="2:2">
      <c r="B48404" s="503"/>
    </row>
    <row r="48405" spans="2:2">
      <c r="B48405" s="503"/>
    </row>
    <row r="48406" spans="2:2">
      <c r="B48406" s="503"/>
    </row>
    <row r="48407" spans="2:2">
      <c r="B48407" s="503"/>
    </row>
    <row r="48408" spans="2:2">
      <c r="B48408" s="503"/>
    </row>
    <row r="48409" spans="2:2">
      <c r="B48409" s="503"/>
    </row>
    <row r="48410" spans="2:2">
      <c r="B48410" s="503"/>
    </row>
    <row r="48411" spans="2:2">
      <c r="B48411" s="503"/>
    </row>
    <row r="48412" spans="2:2">
      <c r="B48412" s="503"/>
    </row>
    <row r="48413" spans="2:2">
      <c r="B48413" s="503"/>
    </row>
    <row r="48414" spans="2:2">
      <c r="B48414" s="503"/>
    </row>
    <row r="48415" spans="2:2">
      <c r="B48415" s="503"/>
    </row>
    <row r="48416" spans="2:2">
      <c r="B48416" s="503"/>
    </row>
    <row r="48417" spans="2:2">
      <c r="B48417" s="503"/>
    </row>
    <row r="48418" spans="2:2">
      <c r="B48418" s="503"/>
    </row>
    <row r="48419" spans="2:2">
      <c r="B48419" s="503"/>
    </row>
    <row r="48420" spans="2:2">
      <c r="B48420" s="503"/>
    </row>
    <row r="48421" spans="2:2">
      <c r="B48421" s="503"/>
    </row>
    <row r="48422" spans="2:2">
      <c r="B48422" s="503"/>
    </row>
    <row r="48423" spans="2:2">
      <c r="B48423" s="503"/>
    </row>
    <row r="48424" spans="2:2">
      <c r="B48424" s="503"/>
    </row>
    <row r="48425" spans="2:2">
      <c r="B48425" s="503"/>
    </row>
    <row r="48426" spans="2:2">
      <c r="B48426" s="503"/>
    </row>
    <row r="48427" spans="2:2">
      <c r="B48427" s="503"/>
    </row>
    <row r="48428" spans="2:2">
      <c r="B48428" s="503"/>
    </row>
    <row r="48429" spans="2:2">
      <c r="B48429" s="503"/>
    </row>
    <row r="48430" spans="2:2">
      <c r="B48430" s="503"/>
    </row>
    <row r="48431" spans="2:2">
      <c r="B48431" s="503"/>
    </row>
    <row r="48432" spans="2:2">
      <c r="B48432" s="503"/>
    </row>
    <row r="48433" spans="2:2">
      <c r="B48433" s="503"/>
    </row>
    <row r="48434" spans="2:2">
      <c r="B48434" s="503"/>
    </row>
    <row r="48435" spans="2:2">
      <c r="B48435" s="503"/>
    </row>
    <row r="48436" spans="2:2">
      <c r="B48436" s="503"/>
    </row>
    <row r="48437" spans="2:2">
      <c r="B48437" s="503"/>
    </row>
    <row r="48438" spans="2:2">
      <c r="B48438" s="503"/>
    </row>
    <row r="48439" spans="2:2">
      <c r="B48439" s="503"/>
    </row>
    <row r="48440" spans="2:2">
      <c r="B48440" s="503"/>
    </row>
    <row r="48441" spans="2:2">
      <c r="B48441" s="503"/>
    </row>
    <row r="48442" spans="2:2">
      <c r="B48442" s="503"/>
    </row>
    <row r="48443" spans="2:2">
      <c r="B48443" s="503"/>
    </row>
    <row r="48444" spans="2:2">
      <c r="B48444" s="503"/>
    </row>
    <row r="48445" spans="2:2">
      <c r="B48445" s="503"/>
    </row>
    <row r="48446" spans="2:2">
      <c r="B48446" s="503"/>
    </row>
    <row r="48447" spans="2:2">
      <c r="B48447" s="503"/>
    </row>
    <row r="48448" spans="2:2">
      <c r="B48448" s="503"/>
    </row>
    <row r="48449" spans="2:2">
      <c r="B48449" s="503"/>
    </row>
    <row r="48450" spans="2:2">
      <c r="B48450" s="503"/>
    </row>
    <row r="48451" spans="2:2">
      <c r="B48451" s="503"/>
    </row>
    <row r="48452" spans="2:2">
      <c r="B48452" s="503"/>
    </row>
    <row r="48453" spans="2:2">
      <c r="B48453" s="503"/>
    </row>
    <row r="48454" spans="2:2">
      <c r="B48454" s="503"/>
    </row>
    <row r="48455" spans="2:2">
      <c r="B48455" s="503"/>
    </row>
    <row r="48456" spans="2:2">
      <c r="B48456" s="503"/>
    </row>
    <row r="48457" spans="2:2">
      <c r="B48457" s="503"/>
    </row>
    <row r="48458" spans="2:2">
      <c r="B48458" s="503"/>
    </row>
    <row r="48459" spans="2:2">
      <c r="B48459" s="503"/>
    </row>
    <row r="48460" spans="2:2">
      <c r="B48460" s="503"/>
    </row>
    <row r="48461" spans="2:2">
      <c r="B48461" s="503"/>
    </row>
    <row r="48462" spans="2:2">
      <c r="B48462" s="503"/>
    </row>
    <row r="48463" spans="2:2">
      <c r="B48463" s="503"/>
    </row>
    <row r="48464" spans="2:2">
      <c r="B48464" s="503"/>
    </row>
    <row r="48465" spans="2:2">
      <c r="B48465" s="503"/>
    </row>
    <row r="48466" spans="2:2">
      <c r="B48466" s="503"/>
    </row>
    <row r="48467" spans="2:2">
      <c r="B48467" s="503"/>
    </row>
    <row r="48468" spans="2:2">
      <c r="B48468" s="503"/>
    </row>
    <row r="48469" spans="2:2">
      <c r="B48469" s="503"/>
    </row>
    <row r="48470" spans="2:2">
      <c r="B48470" s="503"/>
    </row>
    <row r="48471" spans="2:2">
      <c r="B48471" s="503"/>
    </row>
    <row r="48472" spans="2:2">
      <c r="B48472" s="503"/>
    </row>
    <row r="48473" spans="2:2">
      <c r="B48473" s="503"/>
    </row>
    <row r="48474" spans="2:2">
      <c r="B48474" s="503"/>
    </row>
    <row r="48475" spans="2:2">
      <c r="B48475" s="503"/>
    </row>
    <row r="48476" spans="2:2">
      <c r="B48476" s="503"/>
    </row>
    <row r="48477" spans="2:2">
      <c r="B48477" s="503"/>
    </row>
    <row r="48478" spans="2:2">
      <c r="B48478" s="503"/>
    </row>
    <row r="48479" spans="2:2">
      <c r="B48479" s="503"/>
    </row>
    <row r="48480" spans="2:2">
      <c r="B48480" s="503"/>
    </row>
    <row r="48481" spans="2:2">
      <c r="B48481" s="503"/>
    </row>
    <row r="48482" spans="2:2">
      <c r="B48482" s="503"/>
    </row>
    <row r="48483" spans="2:2">
      <c r="B48483" s="503"/>
    </row>
    <row r="48484" spans="2:2">
      <c r="B48484" s="503"/>
    </row>
    <row r="48485" spans="2:2">
      <c r="B48485" s="503"/>
    </row>
    <row r="48486" spans="2:2">
      <c r="B48486" s="503"/>
    </row>
    <row r="48487" spans="2:2">
      <c r="B48487" s="503"/>
    </row>
    <row r="48488" spans="2:2">
      <c r="B48488" s="503"/>
    </row>
    <row r="48489" spans="2:2">
      <c r="B48489" s="503"/>
    </row>
    <row r="48490" spans="2:2">
      <c r="B48490" s="503"/>
    </row>
    <row r="48491" spans="2:2">
      <c r="B48491" s="503"/>
    </row>
    <row r="48492" spans="2:2">
      <c r="B48492" s="503"/>
    </row>
    <row r="48493" spans="2:2">
      <c r="B48493" s="503"/>
    </row>
    <row r="48494" spans="2:2">
      <c r="B48494" s="503"/>
    </row>
    <row r="48495" spans="2:2">
      <c r="B48495" s="503"/>
    </row>
    <row r="48496" spans="2:2">
      <c r="B48496" s="503"/>
    </row>
    <row r="48497" spans="2:2">
      <c r="B48497" s="503"/>
    </row>
    <row r="48498" spans="2:2">
      <c r="B48498" s="503"/>
    </row>
    <row r="48499" spans="2:2">
      <c r="B48499" s="503"/>
    </row>
    <row r="48500" spans="2:2">
      <c r="B48500" s="503"/>
    </row>
    <row r="48501" spans="2:2">
      <c r="B48501" s="503"/>
    </row>
    <row r="48502" spans="2:2">
      <c r="B48502" s="503"/>
    </row>
    <row r="48503" spans="2:2">
      <c r="B48503" s="503"/>
    </row>
    <row r="48504" spans="2:2">
      <c r="B48504" s="503"/>
    </row>
    <row r="48505" spans="2:2">
      <c r="B48505" s="503"/>
    </row>
    <row r="48506" spans="2:2">
      <c r="B48506" s="503"/>
    </row>
    <row r="48507" spans="2:2">
      <c r="B48507" s="503"/>
    </row>
    <row r="48508" spans="2:2">
      <c r="B48508" s="503"/>
    </row>
    <row r="48509" spans="2:2">
      <c r="B48509" s="503"/>
    </row>
    <row r="48510" spans="2:2">
      <c r="B48510" s="503"/>
    </row>
    <row r="48511" spans="2:2">
      <c r="B48511" s="503"/>
    </row>
    <row r="48512" spans="2:2">
      <c r="B48512" s="503"/>
    </row>
    <row r="48513" spans="2:2">
      <c r="B48513" s="503"/>
    </row>
    <row r="48514" spans="2:2">
      <c r="B48514" s="503"/>
    </row>
    <row r="48515" spans="2:2">
      <c r="B48515" s="503"/>
    </row>
    <row r="48516" spans="2:2">
      <c r="B48516" s="503"/>
    </row>
    <row r="48517" spans="2:2">
      <c r="B48517" s="503"/>
    </row>
    <row r="48518" spans="2:2">
      <c r="B48518" s="503"/>
    </row>
    <row r="48519" spans="2:2">
      <c r="B48519" s="503"/>
    </row>
    <row r="48520" spans="2:2">
      <c r="B48520" s="503"/>
    </row>
    <row r="48521" spans="2:2">
      <c r="B48521" s="503"/>
    </row>
    <row r="48522" spans="2:2">
      <c r="B48522" s="503"/>
    </row>
    <row r="48523" spans="2:2">
      <c r="B48523" s="503"/>
    </row>
    <row r="48524" spans="2:2">
      <c r="B48524" s="503"/>
    </row>
    <row r="48525" spans="2:2">
      <c r="B48525" s="503"/>
    </row>
    <row r="48526" spans="2:2">
      <c r="B48526" s="503"/>
    </row>
    <row r="48527" spans="2:2">
      <c r="B48527" s="503"/>
    </row>
    <row r="48528" spans="2:2">
      <c r="B48528" s="503"/>
    </row>
    <row r="48529" spans="2:2">
      <c r="B48529" s="503"/>
    </row>
    <row r="48530" spans="2:2">
      <c r="B48530" s="503"/>
    </row>
    <row r="48531" spans="2:2">
      <c r="B48531" s="503"/>
    </row>
    <row r="48532" spans="2:2">
      <c r="B48532" s="503"/>
    </row>
    <row r="48533" spans="2:2">
      <c r="B48533" s="503"/>
    </row>
    <row r="48534" spans="2:2">
      <c r="B48534" s="503"/>
    </row>
    <row r="48535" spans="2:2">
      <c r="B48535" s="503"/>
    </row>
    <row r="48536" spans="2:2">
      <c r="B48536" s="503"/>
    </row>
    <row r="48537" spans="2:2">
      <c r="B48537" s="503"/>
    </row>
    <row r="48538" spans="2:2">
      <c r="B48538" s="503"/>
    </row>
    <row r="48539" spans="2:2">
      <c r="B48539" s="503"/>
    </row>
    <row r="48540" spans="2:2">
      <c r="B48540" s="503"/>
    </row>
    <row r="48541" spans="2:2">
      <c r="B48541" s="503"/>
    </row>
    <row r="48542" spans="2:2">
      <c r="B48542" s="503"/>
    </row>
    <row r="48543" spans="2:2">
      <c r="B48543" s="503"/>
    </row>
    <row r="48544" spans="2:2">
      <c r="B48544" s="503"/>
    </row>
    <row r="48545" spans="2:2">
      <c r="B48545" s="503"/>
    </row>
    <row r="48546" spans="2:2">
      <c r="B48546" s="503"/>
    </row>
    <row r="48547" spans="2:2">
      <c r="B48547" s="503"/>
    </row>
    <row r="48548" spans="2:2">
      <c r="B48548" s="503"/>
    </row>
    <row r="48549" spans="2:2">
      <c r="B48549" s="503"/>
    </row>
    <row r="48550" spans="2:2">
      <c r="B48550" s="503"/>
    </row>
    <row r="48551" spans="2:2">
      <c r="B48551" s="503"/>
    </row>
    <row r="48552" spans="2:2">
      <c r="B48552" s="503"/>
    </row>
    <row r="48553" spans="2:2">
      <c r="B48553" s="503"/>
    </row>
    <row r="48554" spans="2:2">
      <c r="B48554" s="503"/>
    </row>
    <row r="48555" spans="2:2">
      <c r="B48555" s="503"/>
    </row>
    <row r="48556" spans="2:2">
      <c r="B48556" s="503"/>
    </row>
    <row r="48557" spans="2:2">
      <c r="B48557" s="503"/>
    </row>
    <row r="48558" spans="2:2">
      <c r="B48558" s="503"/>
    </row>
    <row r="48559" spans="2:2">
      <c r="B48559" s="503"/>
    </row>
    <row r="48560" spans="2:2">
      <c r="B48560" s="503"/>
    </row>
    <row r="48561" spans="2:2">
      <c r="B48561" s="503"/>
    </row>
    <row r="48562" spans="2:2">
      <c r="B48562" s="503"/>
    </row>
    <row r="48563" spans="2:2">
      <c r="B48563" s="503"/>
    </row>
    <row r="48564" spans="2:2">
      <c r="B48564" s="503"/>
    </row>
    <row r="48565" spans="2:2">
      <c r="B48565" s="503"/>
    </row>
    <row r="48566" spans="2:2">
      <c r="B48566" s="503"/>
    </row>
    <row r="48567" spans="2:2">
      <c r="B48567" s="503"/>
    </row>
    <row r="48568" spans="2:2">
      <c r="B48568" s="503"/>
    </row>
    <row r="48569" spans="2:2">
      <c r="B48569" s="503"/>
    </row>
    <row r="48570" spans="2:2">
      <c r="B48570" s="503"/>
    </row>
    <row r="48571" spans="2:2">
      <c r="B48571" s="503"/>
    </row>
    <row r="48572" spans="2:2">
      <c r="B48572" s="503"/>
    </row>
    <row r="48573" spans="2:2">
      <c r="B48573" s="503"/>
    </row>
    <row r="48574" spans="2:2">
      <c r="B48574" s="503"/>
    </row>
    <row r="48575" spans="2:2">
      <c r="B48575" s="503"/>
    </row>
    <row r="48576" spans="2:2">
      <c r="B48576" s="503"/>
    </row>
    <row r="48577" spans="2:2">
      <c r="B48577" s="503"/>
    </row>
    <row r="48578" spans="2:2">
      <c r="B48578" s="503"/>
    </row>
    <row r="48579" spans="2:2">
      <c r="B48579" s="503"/>
    </row>
    <row r="48580" spans="2:2">
      <c r="B48580" s="503"/>
    </row>
    <row r="48581" spans="2:2">
      <c r="B48581" s="503"/>
    </row>
    <row r="48582" spans="2:2">
      <c r="B48582" s="503"/>
    </row>
    <row r="48583" spans="2:2">
      <c r="B48583" s="503"/>
    </row>
    <row r="48584" spans="2:2">
      <c r="B48584" s="503"/>
    </row>
    <row r="48585" spans="2:2">
      <c r="B48585" s="503"/>
    </row>
    <row r="48586" spans="2:2">
      <c r="B48586" s="503"/>
    </row>
    <row r="48587" spans="2:2">
      <c r="B48587" s="503"/>
    </row>
    <row r="48588" spans="2:2">
      <c r="B48588" s="503"/>
    </row>
    <row r="48589" spans="2:2">
      <c r="B48589" s="503"/>
    </row>
    <row r="48590" spans="2:2">
      <c r="B48590" s="503"/>
    </row>
    <row r="48591" spans="2:2">
      <c r="B48591" s="503"/>
    </row>
    <row r="48592" spans="2:2">
      <c r="B48592" s="503"/>
    </row>
    <row r="48593" spans="2:2">
      <c r="B48593" s="503"/>
    </row>
    <row r="48594" spans="2:2">
      <c r="B48594" s="503"/>
    </row>
    <row r="48595" spans="2:2">
      <c r="B48595" s="503"/>
    </row>
    <row r="48596" spans="2:2">
      <c r="B48596" s="503"/>
    </row>
    <row r="48597" spans="2:2">
      <c r="B48597" s="503"/>
    </row>
    <row r="48598" spans="2:2">
      <c r="B48598" s="503"/>
    </row>
    <row r="48599" spans="2:2">
      <c r="B48599" s="503"/>
    </row>
    <row r="48600" spans="2:2">
      <c r="B48600" s="503"/>
    </row>
    <row r="48601" spans="2:2">
      <c r="B48601" s="503"/>
    </row>
    <row r="48602" spans="2:2">
      <c r="B48602" s="503"/>
    </row>
    <row r="48603" spans="2:2">
      <c r="B48603" s="503"/>
    </row>
    <row r="48604" spans="2:2">
      <c r="B48604" s="503"/>
    </row>
    <row r="48605" spans="2:2">
      <c r="B48605" s="503"/>
    </row>
    <row r="48606" spans="2:2">
      <c r="B48606" s="503"/>
    </row>
    <row r="48607" spans="2:2">
      <c r="B48607" s="503"/>
    </row>
    <row r="48608" spans="2:2">
      <c r="B48608" s="503"/>
    </row>
    <row r="48609" spans="2:2">
      <c r="B48609" s="503"/>
    </row>
    <row r="48610" spans="2:2">
      <c r="B48610" s="503"/>
    </row>
    <row r="48611" spans="2:2">
      <c r="B48611" s="503"/>
    </row>
    <row r="48612" spans="2:2">
      <c r="B48612" s="503"/>
    </row>
    <row r="48613" spans="2:2">
      <c r="B48613" s="503"/>
    </row>
    <row r="48614" spans="2:2">
      <c r="B48614" s="503"/>
    </row>
    <row r="48615" spans="2:2">
      <c r="B48615" s="503"/>
    </row>
    <row r="48616" spans="2:2">
      <c r="B48616" s="503"/>
    </row>
    <row r="48617" spans="2:2">
      <c r="B48617" s="503"/>
    </row>
    <row r="48618" spans="2:2">
      <c r="B48618" s="503"/>
    </row>
    <row r="48619" spans="2:2">
      <c r="B48619" s="503"/>
    </row>
    <row r="48620" spans="2:2">
      <c r="B48620" s="503"/>
    </row>
    <row r="48621" spans="2:2">
      <c r="B48621" s="503"/>
    </row>
    <row r="48622" spans="2:2">
      <c r="B48622" s="503"/>
    </row>
    <row r="48623" spans="2:2">
      <c r="B48623" s="503"/>
    </row>
    <row r="48624" spans="2:2">
      <c r="B48624" s="503"/>
    </row>
    <row r="48625" spans="2:2">
      <c r="B48625" s="503"/>
    </row>
    <row r="48626" spans="2:2">
      <c r="B48626" s="503"/>
    </row>
    <row r="48627" spans="2:2">
      <c r="B48627" s="503"/>
    </row>
    <row r="48628" spans="2:2">
      <c r="B48628" s="503"/>
    </row>
    <row r="48629" spans="2:2">
      <c r="B48629" s="503"/>
    </row>
    <row r="48630" spans="2:2">
      <c r="B48630" s="503"/>
    </row>
    <row r="48631" spans="2:2">
      <c r="B48631" s="503"/>
    </row>
    <row r="48632" spans="2:2">
      <c r="B48632" s="503"/>
    </row>
    <row r="48633" spans="2:2">
      <c r="B48633" s="503"/>
    </row>
    <row r="48634" spans="2:2">
      <c r="B48634" s="503"/>
    </row>
    <row r="48635" spans="2:2">
      <c r="B48635" s="503"/>
    </row>
    <row r="48636" spans="2:2">
      <c r="B48636" s="503"/>
    </row>
    <row r="48637" spans="2:2">
      <c r="B48637" s="503"/>
    </row>
    <row r="48638" spans="2:2">
      <c r="B48638" s="503"/>
    </row>
    <row r="48639" spans="2:2">
      <c r="B48639" s="503"/>
    </row>
    <row r="48640" spans="2:2">
      <c r="B48640" s="503"/>
    </row>
    <row r="48641" spans="2:2">
      <c r="B48641" s="503"/>
    </row>
    <row r="48642" spans="2:2">
      <c r="B48642" s="503"/>
    </row>
    <row r="48643" spans="2:2">
      <c r="B48643" s="503"/>
    </row>
    <row r="48644" spans="2:2">
      <c r="B48644" s="503"/>
    </row>
    <row r="48645" spans="2:2">
      <c r="B48645" s="503"/>
    </row>
    <row r="48646" spans="2:2">
      <c r="B48646" s="503"/>
    </row>
    <row r="48647" spans="2:2">
      <c r="B48647" s="503"/>
    </row>
    <row r="48648" spans="2:2">
      <c r="B48648" s="503"/>
    </row>
    <row r="48649" spans="2:2">
      <c r="B48649" s="503"/>
    </row>
    <row r="48650" spans="2:2">
      <c r="B48650" s="503"/>
    </row>
    <row r="48651" spans="2:2">
      <c r="B48651" s="503"/>
    </row>
    <row r="48652" spans="2:2">
      <c r="B48652" s="503"/>
    </row>
    <row r="48653" spans="2:2">
      <c r="B48653" s="503"/>
    </row>
    <row r="48654" spans="2:2">
      <c r="B48654" s="503"/>
    </row>
    <row r="48655" spans="2:2">
      <c r="B48655" s="503"/>
    </row>
    <row r="48656" spans="2:2">
      <c r="B48656" s="503"/>
    </row>
    <row r="48657" spans="2:2">
      <c r="B48657" s="503"/>
    </row>
    <row r="48658" spans="2:2">
      <c r="B48658" s="503"/>
    </row>
    <row r="48659" spans="2:2">
      <c r="B48659" s="503"/>
    </row>
    <row r="48660" spans="2:2">
      <c r="B48660" s="503"/>
    </row>
    <row r="48661" spans="2:2">
      <c r="B48661" s="503"/>
    </row>
    <row r="48662" spans="2:2">
      <c r="B48662" s="503"/>
    </row>
    <row r="48663" spans="2:2">
      <c r="B48663" s="503"/>
    </row>
    <row r="48664" spans="2:2">
      <c r="B48664" s="503"/>
    </row>
    <row r="48665" spans="2:2">
      <c r="B48665" s="503"/>
    </row>
    <row r="48666" spans="2:2">
      <c r="B48666" s="503"/>
    </row>
    <row r="48667" spans="2:2">
      <c r="B48667" s="503"/>
    </row>
    <row r="48668" spans="2:2">
      <c r="B48668" s="503"/>
    </row>
    <row r="48669" spans="2:2">
      <c r="B48669" s="503"/>
    </row>
    <row r="48670" spans="2:2">
      <c r="B48670" s="503"/>
    </row>
    <row r="48671" spans="2:2">
      <c r="B48671" s="503"/>
    </row>
    <row r="48672" spans="2:2">
      <c r="B48672" s="503"/>
    </row>
    <row r="48673" spans="2:2">
      <c r="B48673" s="503"/>
    </row>
    <row r="48674" spans="2:2">
      <c r="B48674" s="503"/>
    </row>
    <row r="48675" spans="2:2">
      <c r="B48675" s="503"/>
    </row>
    <row r="48676" spans="2:2">
      <c r="B48676" s="503"/>
    </row>
    <row r="48677" spans="2:2">
      <c r="B48677" s="503"/>
    </row>
    <row r="48678" spans="2:2">
      <c r="B48678" s="503"/>
    </row>
    <row r="48679" spans="2:2">
      <c r="B48679" s="503"/>
    </row>
    <row r="48680" spans="2:2">
      <c r="B48680" s="503"/>
    </row>
    <row r="48681" spans="2:2">
      <c r="B48681" s="503"/>
    </row>
    <row r="48682" spans="2:2">
      <c r="B48682" s="503"/>
    </row>
    <row r="48683" spans="2:2">
      <c r="B48683" s="503"/>
    </row>
    <row r="48684" spans="2:2">
      <c r="B48684" s="503"/>
    </row>
    <row r="48685" spans="2:2">
      <c r="B48685" s="503"/>
    </row>
    <row r="48686" spans="2:2">
      <c r="B48686" s="503"/>
    </row>
    <row r="48687" spans="2:2">
      <c r="B48687" s="503"/>
    </row>
    <row r="48688" spans="2:2">
      <c r="B48688" s="503"/>
    </row>
    <row r="48689" spans="2:2">
      <c r="B48689" s="503"/>
    </row>
    <row r="48690" spans="2:2">
      <c r="B48690" s="503"/>
    </row>
    <row r="48691" spans="2:2">
      <c r="B48691" s="503"/>
    </row>
    <row r="48692" spans="2:2">
      <c r="B48692" s="503"/>
    </row>
    <row r="48693" spans="2:2">
      <c r="B48693" s="503"/>
    </row>
    <row r="48694" spans="2:2">
      <c r="B48694" s="503"/>
    </row>
    <row r="48695" spans="2:2">
      <c r="B48695" s="503"/>
    </row>
    <row r="48696" spans="2:2">
      <c r="B48696" s="503"/>
    </row>
    <row r="48697" spans="2:2">
      <c r="B48697" s="503"/>
    </row>
    <row r="48698" spans="2:2">
      <c r="B48698" s="503"/>
    </row>
    <row r="48699" spans="2:2">
      <c r="B48699" s="503"/>
    </row>
    <row r="48700" spans="2:2">
      <c r="B48700" s="503"/>
    </row>
    <row r="48701" spans="2:2">
      <c r="B48701" s="503"/>
    </row>
    <row r="48702" spans="2:2">
      <c r="B48702" s="503"/>
    </row>
    <row r="48703" spans="2:2">
      <c r="B48703" s="503"/>
    </row>
    <row r="48704" spans="2:2">
      <c r="B48704" s="503"/>
    </row>
    <row r="48705" spans="2:2">
      <c r="B48705" s="503"/>
    </row>
    <row r="48706" spans="2:2">
      <c r="B48706" s="503"/>
    </row>
    <row r="48707" spans="2:2">
      <c r="B48707" s="503"/>
    </row>
    <row r="48708" spans="2:2">
      <c r="B48708" s="503"/>
    </row>
    <row r="48709" spans="2:2">
      <c r="B48709" s="503"/>
    </row>
    <row r="48710" spans="2:2">
      <c r="B48710" s="503"/>
    </row>
    <row r="48711" spans="2:2">
      <c r="B48711" s="503"/>
    </row>
    <row r="48712" spans="2:2">
      <c r="B48712" s="503"/>
    </row>
    <row r="48713" spans="2:2">
      <c r="B48713" s="503"/>
    </row>
    <row r="48714" spans="2:2">
      <c r="B48714" s="503"/>
    </row>
    <row r="48715" spans="2:2">
      <c r="B48715" s="503"/>
    </row>
    <row r="48716" spans="2:2">
      <c r="B48716" s="503"/>
    </row>
    <row r="48717" spans="2:2">
      <c r="B48717" s="503"/>
    </row>
    <row r="48718" spans="2:2">
      <c r="B48718" s="503"/>
    </row>
    <row r="48719" spans="2:2">
      <c r="B48719" s="503"/>
    </row>
    <row r="48720" spans="2:2">
      <c r="B48720" s="503"/>
    </row>
    <row r="48721" spans="2:2">
      <c r="B48721" s="503"/>
    </row>
    <row r="48722" spans="2:2">
      <c r="B48722" s="503"/>
    </row>
    <row r="48723" spans="2:2">
      <c r="B48723" s="503"/>
    </row>
    <row r="48724" spans="2:2">
      <c r="B48724" s="503"/>
    </row>
    <row r="48725" spans="2:2">
      <c r="B48725" s="503"/>
    </row>
    <row r="48726" spans="2:2">
      <c r="B48726" s="503"/>
    </row>
    <row r="48727" spans="2:2">
      <c r="B48727" s="503"/>
    </row>
    <row r="48728" spans="2:2">
      <c r="B48728" s="503"/>
    </row>
    <row r="48729" spans="2:2">
      <c r="B48729" s="503"/>
    </row>
    <row r="48730" spans="2:2">
      <c r="B48730" s="503"/>
    </row>
    <row r="48731" spans="2:2">
      <c r="B48731" s="503"/>
    </row>
    <row r="48732" spans="2:2">
      <c r="B48732" s="503"/>
    </row>
    <row r="48733" spans="2:2">
      <c r="B48733" s="503"/>
    </row>
    <row r="48734" spans="2:2">
      <c r="B48734" s="503"/>
    </row>
    <row r="48735" spans="2:2">
      <c r="B48735" s="503"/>
    </row>
    <row r="48736" spans="2:2">
      <c r="B48736" s="503"/>
    </row>
    <row r="48737" spans="2:2">
      <c r="B48737" s="503"/>
    </row>
    <row r="48738" spans="2:2">
      <c r="B48738" s="503"/>
    </row>
    <row r="48739" spans="2:2">
      <c r="B48739" s="503"/>
    </row>
    <row r="48740" spans="2:2">
      <c r="B48740" s="503"/>
    </row>
    <row r="48741" spans="2:2">
      <c r="B48741" s="503"/>
    </row>
    <row r="48742" spans="2:2">
      <c r="B48742" s="503"/>
    </row>
    <row r="48743" spans="2:2">
      <c r="B48743" s="503"/>
    </row>
    <row r="48744" spans="2:2">
      <c r="B48744" s="503"/>
    </row>
    <row r="48745" spans="2:2">
      <c r="B48745" s="503"/>
    </row>
    <row r="48746" spans="2:2">
      <c r="B48746" s="503"/>
    </row>
    <row r="48747" spans="2:2">
      <c r="B48747" s="503"/>
    </row>
    <row r="48748" spans="2:2">
      <c r="B48748" s="503"/>
    </row>
    <row r="48749" spans="2:2">
      <c r="B48749" s="503"/>
    </row>
    <row r="48750" spans="2:2">
      <c r="B48750" s="503"/>
    </row>
    <row r="48751" spans="2:2">
      <c r="B48751" s="503"/>
    </row>
    <row r="48752" spans="2:2">
      <c r="B48752" s="503"/>
    </row>
    <row r="48753" spans="2:2">
      <c r="B48753" s="503"/>
    </row>
    <row r="48754" spans="2:2">
      <c r="B48754" s="503"/>
    </row>
    <row r="48755" spans="2:2">
      <c r="B48755" s="503"/>
    </row>
    <row r="48756" spans="2:2">
      <c r="B48756" s="503"/>
    </row>
    <row r="48757" spans="2:2">
      <c r="B48757" s="503"/>
    </row>
    <row r="48758" spans="2:2">
      <c r="B48758" s="503"/>
    </row>
    <row r="48759" spans="2:2">
      <c r="B48759" s="503"/>
    </row>
    <row r="48760" spans="2:2">
      <c r="B48760" s="503"/>
    </row>
    <row r="48761" spans="2:2">
      <c r="B48761" s="503"/>
    </row>
    <row r="48762" spans="2:2">
      <c r="B48762" s="503"/>
    </row>
    <row r="48763" spans="2:2">
      <c r="B48763" s="503"/>
    </row>
    <row r="48764" spans="2:2">
      <c r="B48764" s="503"/>
    </row>
    <row r="48765" spans="2:2">
      <c r="B48765" s="503"/>
    </row>
    <row r="48766" spans="2:2">
      <c r="B48766" s="503"/>
    </row>
    <row r="48767" spans="2:2">
      <c r="B48767" s="503"/>
    </row>
    <row r="48768" spans="2:2">
      <c r="B48768" s="503"/>
    </row>
    <row r="48769" spans="2:2">
      <c r="B48769" s="503"/>
    </row>
    <row r="48770" spans="2:2">
      <c r="B48770" s="503"/>
    </row>
    <row r="48771" spans="2:2">
      <c r="B48771" s="503"/>
    </row>
    <row r="48772" spans="2:2">
      <c r="B48772" s="503"/>
    </row>
    <row r="48773" spans="2:2">
      <c r="B48773" s="503"/>
    </row>
    <row r="48774" spans="2:2">
      <c r="B48774" s="503"/>
    </row>
    <row r="48775" spans="2:2">
      <c r="B48775" s="503"/>
    </row>
    <row r="48776" spans="2:2">
      <c r="B48776" s="503"/>
    </row>
    <row r="48777" spans="2:2">
      <c r="B48777" s="503"/>
    </row>
    <row r="48778" spans="2:2">
      <c r="B48778" s="503"/>
    </row>
    <row r="48779" spans="2:2">
      <c r="B48779" s="503"/>
    </row>
    <row r="48780" spans="2:2">
      <c r="B48780" s="503"/>
    </row>
    <row r="48781" spans="2:2">
      <c r="B48781" s="503"/>
    </row>
    <row r="48782" spans="2:2">
      <c r="B48782" s="503"/>
    </row>
    <row r="48783" spans="2:2">
      <c r="B48783" s="503"/>
    </row>
    <row r="48784" spans="2:2">
      <c r="B48784" s="503"/>
    </row>
    <row r="48785" spans="2:2">
      <c r="B48785" s="503"/>
    </row>
    <row r="48786" spans="2:2">
      <c r="B48786" s="503"/>
    </row>
    <row r="48787" spans="2:2">
      <c r="B48787" s="503"/>
    </row>
    <row r="48788" spans="2:2">
      <c r="B48788" s="503"/>
    </row>
    <row r="48789" spans="2:2">
      <c r="B48789" s="503"/>
    </row>
    <row r="48790" spans="2:2">
      <c r="B48790" s="503"/>
    </row>
    <row r="48791" spans="2:2">
      <c r="B48791" s="503"/>
    </row>
    <row r="48792" spans="2:2">
      <c r="B48792" s="503"/>
    </row>
    <row r="48793" spans="2:2">
      <c r="B48793" s="503"/>
    </row>
    <row r="48794" spans="2:2">
      <c r="B48794" s="503"/>
    </row>
    <row r="48795" spans="2:2">
      <c r="B48795" s="503"/>
    </row>
    <row r="48796" spans="2:2">
      <c r="B48796" s="503"/>
    </row>
    <row r="48797" spans="2:2">
      <c r="B48797" s="503"/>
    </row>
    <row r="48798" spans="2:2">
      <c r="B48798" s="503"/>
    </row>
    <row r="48799" spans="2:2">
      <c r="B48799" s="503"/>
    </row>
    <row r="48800" spans="2:2">
      <c r="B48800" s="503"/>
    </row>
    <row r="48801" spans="2:2">
      <c r="B48801" s="503"/>
    </row>
    <row r="48802" spans="2:2">
      <c r="B48802" s="503"/>
    </row>
    <row r="48803" spans="2:2">
      <c r="B48803" s="503"/>
    </row>
    <row r="48804" spans="2:2">
      <c r="B48804" s="503"/>
    </row>
    <row r="48805" spans="2:2">
      <c r="B48805" s="503"/>
    </row>
    <row r="48806" spans="2:2">
      <c r="B48806" s="503"/>
    </row>
    <row r="48807" spans="2:2">
      <c r="B48807" s="503"/>
    </row>
    <row r="48808" spans="2:2">
      <c r="B48808" s="503"/>
    </row>
    <row r="48809" spans="2:2">
      <c r="B48809" s="503"/>
    </row>
    <row r="48810" spans="2:2">
      <c r="B48810" s="503"/>
    </row>
    <row r="48811" spans="2:2">
      <c r="B48811" s="503"/>
    </row>
    <row r="48812" spans="2:2">
      <c r="B48812" s="503"/>
    </row>
    <row r="48813" spans="2:2">
      <c r="B48813" s="503"/>
    </row>
    <row r="48814" spans="2:2">
      <c r="B48814" s="503"/>
    </row>
    <row r="48815" spans="2:2">
      <c r="B48815" s="503"/>
    </row>
    <row r="48816" spans="2:2">
      <c r="B48816" s="503"/>
    </row>
    <row r="48817" spans="2:2">
      <c r="B48817" s="503"/>
    </row>
    <row r="48818" spans="2:2">
      <c r="B48818" s="503"/>
    </row>
    <row r="48819" spans="2:2">
      <c r="B48819" s="503"/>
    </row>
    <row r="48820" spans="2:2">
      <c r="B48820" s="503"/>
    </row>
    <row r="48821" spans="2:2">
      <c r="B48821" s="503"/>
    </row>
    <row r="48822" spans="2:2">
      <c r="B48822" s="503"/>
    </row>
    <row r="48823" spans="2:2">
      <c r="B48823" s="503"/>
    </row>
    <row r="48824" spans="2:2">
      <c r="B48824" s="503"/>
    </row>
    <row r="48825" spans="2:2">
      <c r="B48825" s="503"/>
    </row>
    <row r="48826" spans="2:2">
      <c r="B48826" s="503"/>
    </row>
    <row r="48827" spans="2:2">
      <c r="B48827" s="503"/>
    </row>
    <row r="48828" spans="2:2">
      <c r="B48828" s="503"/>
    </row>
    <row r="48829" spans="2:2">
      <c r="B48829" s="503"/>
    </row>
    <row r="48830" spans="2:2">
      <c r="B48830" s="503"/>
    </row>
    <row r="48831" spans="2:2">
      <c r="B48831" s="503"/>
    </row>
    <row r="48832" spans="2:2">
      <c r="B48832" s="503"/>
    </row>
    <row r="48833" spans="2:2">
      <c r="B48833" s="503"/>
    </row>
    <row r="48834" spans="2:2">
      <c r="B48834" s="503"/>
    </row>
    <row r="48835" spans="2:2">
      <c r="B48835" s="503"/>
    </row>
    <row r="48836" spans="2:2">
      <c r="B48836" s="503"/>
    </row>
    <row r="48837" spans="2:2">
      <c r="B48837" s="503"/>
    </row>
    <row r="48838" spans="2:2">
      <c r="B48838" s="503"/>
    </row>
    <row r="48839" spans="2:2">
      <c r="B48839" s="503"/>
    </row>
    <row r="48840" spans="2:2">
      <c r="B48840" s="503"/>
    </row>
    <row r="48841" spans="2:2">
      <c r="B48841" s="503"/>
    </row>
    <row r="48842" spans="2:2">
      <c r="B48842" s="503"/>
    </row>
    <row r="48843" spans="2:2">
      <c r="B48843" s="503"/>
    </row>
    <row r="48844" spans="2:2">
      <c r="B48844" s="503"/>
    </row>
    <row r="48845" spans="2:2">
      <c r="B48845" s="503"/>
    </row>
    <row r="48846" spans="2:2">
      <c r="B48846" s="503"/>
    </row>
    <row r="48847" spans="2:2">
      <c r="B48847" s="503"/>
    </row>
    <row r="48848" spans="2:2">
      <c r="B48848" s="503"/>
    </row>
    <row r="48849" spans="2:2">
      <c r="B48849" s="503"/>
    </row>
    <row r="48850" spans="2:2">
      <c r="B48850" s="503"/>
    </row>
    <row r="48851" spans="2:2">
      <c r="B48851" s="503"/>
    </row>
    <row r="48852" spans="2:2">
      <c r="B48852" s="503"/>
    </row>
    <row r="48853" spans="2:2">
      <c r="B48853" s="503"/>
    </row>
    <row r="48854" spans="2:2">
      <c r="B48854" s="503"/>
    </row>
    <row r="48855" spans="2:2">
      <c r="B48855" s="503"/>
    </row>
    <row r="48856" spans="2:2">
      <c r="B48856" s="503"/>
    </row>
    <row r="48857" spans="2:2">
      <c r="B48857" s="503"/>
    </row>
    <row r="48858" spans="2:2">
      <c r="B48858" s="503"/>
    </row>
    <row r="48859" spans="2:2">
      <c r="B48859" s="503"/>
    </row>
    <row r="48860" spans="2:2">
      <c r="B48860" s="503"/>
    </row>
    <row r="48861" spans="2:2">
      <c r="B48861" s="503"/>
    </row>
    <row r="48862" spans="2:2">
      <c r="B48862" s="503"/>
    </row>
    <row r="48863" spans="2:2">
      <c r="B48863" s="503"/>
    </row>
    <row r="48864" spans="2:2">
      <c r="B48864" s="503"/>
    </row>
    <row r="48865" spans="2:2">
      <c r="B48865" s="503"/>
    </row>
    <row r="48866" spans="2:2">
      <c r="B48866" s="503"/>
    </row>
    <row r="48867" spans="2:2">
      <c r="B48867" s="503"/>
    </row>
    <row r="48868" spans="2:2">
      <c r="B48868" s="503"/>
    </row>
    <row r="48869" spans="2:2">
      <c r="B48869" s="503"/>
    </row>
    <row r="48870" spans="2:2">
      <c r="B48870" s="503"/>
    </row>
    <row r="48871" spans="2:2">
      <c r="B48871" s="503"/>
    </row>
    <row r="48872" spans="2:2">
      <c r="B48872" s="503"/>
    </row>
    <row r="48873" spans="2:2">
      <c r="B48873" s="503"/>
    </row>
    <row r="48874" spans="2:2">
      <c r="B48874" s="503"/>
    </row>
    <row r="48875" spans="2:2">
      <c r="B48875" s="503"/>
    </row>
    <row r="48876" spans="2:2">
      <c r="B48876" s="503"/>
    </row>
    <row r="48877" spans="2:2">
      <c r="B48877" s="503"/>
    </row>
    <row r="48878" spans="2:2">
      <c r="B48878" s="503"/>
    </row>
    <row r="48879" spans="2:2">
      <c r="B48879" s="503"/>
    </row>
    <row r="48880" spans="2:2">
      <c r="B48880" s="503"/>
    </row>
    <row r="48881" spans="2:2">
      <c r="B48881" s="503"/>
    </row>
    <row r="48882" spans="2:2">
      <c r="B48882" s="503"/>
    </row>
    <row r="48883" spans="2:2">
      <c r="B48883" s="503"/>
    </row>
    <row r="48884" spans="2:2">
      <c r="B48884" s="503"/>
    </row>
    <row r="48885" spans="2:2">
      <c r="B48885" s="503"/>
    </row>
    <row r="48886" spans="2:2">
      <c r="B48886" s="503"/>
    </row>
    <row r="48887" spans="2:2">
      <c r="B48887" s="503"/>
    </row>
    <row r="48888" spans="2:2">
      <c r="B48888" s="503"/>
    </row>
    <row r="48889" spans="2:2">
      <c r="B48889" s="503"/>
    </row>
    <row r="48890" spans="2:2">
      <c r="B48890" s="503"/>
    </row>
    <row r="48891" spans="2:2">
      <c r="B48891" s="503"/>
    </row>
    <row r="48892" spans="2:2">
      <c r="B48892" s="503"/>
    </row>
    <row r="48893" spans="2:2">
      <c r="B48893" s="503"/>
    </row>
    <row r="48894" spans="2:2">
      <c r="B48894" s="503"/>
    </row>
    <row r="48895" spans="2:2">
      <c r="B48895" s="503"/>
    </row>
    <row r="48896" spans="2:2">
      <c r="B48896" s="503"/>
    </row>
    <row r="48897" spans="2:2">
      <c r="B48897" s="503"/>
    </row>
    <row r="48898" spans="2:2">
      <c r="B48898" s="503"/>
    </row>
    <row r="48899" spans="2:2">
      <c r="B48899" s="503"/>
    </row>
    <row r="48900" spans="2:2">
      <c r="B48900" s="503"/>
    </row>
    <row r="48901" spans="2:2">
      <c r="B48901" s="503"/>
    </row>
    <row r="48902" spans="2:2">
      <c r="B48902" s="503"/>
    </row>
    <row r="48903" spans="2:2">
      <c r="B48903" s="503"/>
    </row>
    <row r="48904" spans="2:2">
      <c r="B48904" s="503"/>
    </row>
    <row r="48905" spans="2:2">
      <c r="B48905" s="503"/>
    </row>
    <row r="48906" spans="2:2">
      <c r="B48906" s="503"/>
    </row>
    <row r="48907" spans="2:2">
      <c r="B48907" s="503"/>
    </row>
    <row r="48908" spans="2:2">
      <c r="B48908" s="503"/>
    </row>
    <row r="48909" spans="2:2">
      <c r="B48909" s="503"/>
    </row>
    <row r="48910" spans="2:2">
      <c r="B48910" s="503"/>
    </row>
    <row r="48911" spans="2:2">
      <c r="B48911" s="503"/>
    </row>
    <row r="48912" spans="2:2">
      <c r="B48912" s="503"/>
    </row>
    <row r="48913" spans="2:2">
      <c r="B48913" s="503"/>
    </row>
    <row r="48914" spans="2:2">
      <c r="B48914" s="503"/>
    </row>
    <row r="48915" spans="2:2">
      <c r="B48915" s="503"/>
    </row>
    <row r="48916" spans="2:2">
      <c r="B48916" s="503"/>
    </row>
    <row r="48917" spans="2:2">
      <c r="B48917" s="503"/>
    </row>
    <row r="48918" spans="2:2">
      <c r="B48918" s="503"/>
    </row>
    <row r="48919" spans="2:2">
      <c r="B48919" s="503"/>
    </row>
    <row r="48920" spans="2:2">
      <c r="B48920" s="503"/>
    </row>
    <row r="48921" spans="2:2">
      <c r="B48921" s="503"/>
    </row>
    <row r="48922" spans="2:2">
      <c r="B48922" s="503"/>
    </row>
    <row r="48923" spans="2:2">
      <c r="B48923" s="503"/>
    </row>
    <row r="48924" spans="2:2">
      <c r="B48924" s="503"/>
    </row>
    <row r="48925" spans="2:2">
      <c r="B48925" s="503"/>
    </row>
    <row r="48926" spans="2:2">
      <c r="B48926" s="503"/>
    </row>
    <row r="48927" spans="2:2">
      <c r="B48927" s="503"/>
    </row>
    <row r="48928" spans="2:2">
      <c r="B48928" s="503"/>
    </row>
    <row r="48929" spans="2:2">
      <c r="B48929" s="503"/>
    </row>
    <row r="48930" spans="2:2">
      <c r="B48930" s="503"/>
    </row>
    <row r="48931" spans="2:2">
      <c r="B48931" s="503"/>
    </row>
    <row r="48932" spans="2:2">
      <c r="B48932" s="503"/>
    </row>
    <row r="48933" spans="2:2">
      <c r="B48933" s="503"/>
    </row>
    <row r="48934" spans="2:2">
      <c r="B48934" s="503"/>
    </row>
    <row r="48935" spans="2:2">
      <c r="B48935" s="503"/>
    </row>
    <row r="48936" spans="2:2">
      <c r="B48936" s="503"/>
    </row>
    <row r="48937" spans="2:2">
      <c r="B48937" s="503"/>
    </row>
    <row r="48938" spans="2:2">
      <c r="B48938" s="503"/>
    </row>
    <row r="48939" spans="2:2">
      <c r="B48939" s="503"/>
    </row>
    <row r="48940" spans="2:2">
      <c r="B48940" s="503"/>
    </row>
    <row r="48941" spans="2:2">
      <c r="B48941" s="503"/>
    </row>
    <row r="48942" spans="2:2">
      <c r="B48942" s="503"/>
    </row>
    <row r="48943" spans="2:2">
      <c r="B48943" s="503"/>
    </row>
    <row r="48944" spans="2:2">
      <c r="B48944" s="503"/>
    </row>
    <row r="48945" spans="2:2">
      <c r="B48945" s="503"/>
    </row>
    <row r="48946" spans="2:2">
      <c r="B48946" s="503"/>
    </row>
    <row r="48947" spans="2:2">
      <c r="B48947" s="503"/>
    </row>
    <row r="48948" spans="2:2">
      <c r="B48948" s="503"/>
    </row>
    <row r="48949" spans="2:2">
      <c r="B48949" s="503"/>
    </row>
    <row r="48950" spans="2:2">
      <c r="B48950" s="503"/>
    </row>
    <row r="48951" spans="2:2">
      <c r="B48951" s="503"/>
    </row>
    <row r="48952" spans="2:2">
      <c r="B48952" s="503"/>
    </row>
    <row r="48953" spans="2:2">
      <c r="B48953" s="503"/>
    </row>
    <row r="48954" spans="2:2">
      <c r="B48954" s="503"/>
    </row>
    <row r="48955" spans="2:2">
      <c r="B48955" s="503"/>
    </row>
    <row r="48956" spans="2:2">
      <c r="B48956" s="503"/>
    </row>
    <row r="48957" spans="2:2">
      <c r="B48957" s="503"/>
    </row>
    <row r="48958" spans="2:2">
      <c r="B48958" s="503"/>
    </row>
    <row r="48959" spans="2:2">
      <c r="B48959" s="503"/>
    </row>
    <row r="48960" spans="2:2">
      <c r="B48960" s="503"/>
    </row>
    <row r="48961" spans="2:2">
      <c r="B48961" s="503"/>
    </row>
    <row r="48962" spans="2:2">
      <c r="B48962" s="503"/>
    </row>
    <row r="48963" spans="2:2">
      <c r="B48963" s="503"/>
    </row>
    <row r="48964" spans="2:2">
      <c r="B48964" s="503"/>
    </row>
    <row r="48965" spans="2:2">
      <c r="B48965" s="503"/>
    </row>
    <row r="48966" spans="2:2">
      <c r="B48966" s="503"/>
    </row>
    <row r="48967" spans="2:2">
      <c r="B48967" s="503"/>
    </row>
    <row r="48968" spans="2:2">
      <c r="B48968" s="503"/>
    </row>
    <row r="48969" spans="2:2">
      <c r="B48969" s="503"/>
    </row>
    <row r="48970" spans="2:2">
      <c r="B48970" s="503"/>
    </row>
    <row r="48971" spans="2:2">
      <c r="B48971" s="503"/>
    </row>
    <row r="48972" spans="2:2">
      <c r="B48972" s="503"/>
    </row>
    <row r="48973" spans="2:2">
      <c r="B48973" s="503"/>
    </row>
    <row r="48974" spans="2:2">
      <c r="B48974" s="503"/>
    </row>
    <row r="48975" spans="2:2">
      <c r="B48975" s="503"/>
    </row>
    <row r="48976" spans="2:2">
      <c r="B48976" s="503"/>
    </row>
    <row r="48977" spans="2:2">
      <c r="B48977" s="503"/>
    </row>
    <row r="48978" spans="2:2">
      <c r="B48978" s="503"/>
    </row>
    <row r="48979" spans="2:2">
      <c r="B48979" s="503"/>
    </row>
    <row r="48980" spans="2:2">
      <c r="B48980" s="503"/>
    </row>
    <row r="48981" spans="2:2">
      <c r="B48981" s="503"/>
    </row>
    <row r="48982" spans="2:2">
      <c r="B48982" s="503"/>
    </row>
    <row r="48983" spans="2:2">
      <c r="B48983" s="503"/>
    </row>
    <row r="48984" spans="2:2">
      <c r="B48984" s="503"/>
    </row>
    <row r="48985" spans="2:2">
      <c r="B48985" s="503"/>
    </row>
    <row r="48986" spans="2:2">
      <c r="B48986" s="503"/>
    </row>
    <row r="48987" spans="2:2">
      <c r="B48987" s="503"/>
    </row>
    <row r="48988" spans="2:2">
      <c r="B48988" s="503"/>
    </row>
    <row r="48989" spans="2:2">
      <c r="B48989" s="503"/>
    </row>
    <row r="48990" spans="2:2">
      <c r="B48990" s="503"/>
    </row>
    <row r="48991" spans="2:2">
      <c r="B48991" s="503"/>
    </row>
    <row r="48992" spans="2:2">
      <c r="B48992" s="503"/>
    </row>
    <row r="48993" spans="2:2">
      <c r="B48993" s="503"/>
    </row>
    <row r="48994" spans="2:2">
      <c r="B48994" s="503"/>
    </row>
    <row r="48995" spans="2:2">
      <c r="B48995" s="503"/>
    </row>
    <row r="48996" spans="2:2">
      <c r="B48996" s="503"/>
    </row>
    <row r="48997" spans="2:2">
      <c r="B48997" s="503"/>
    </row>
    <row r="48998" spans="2:2">
      <c r="B48998" s="503"/>
    </row>
    <row r="48999" spans="2:2">
      <c r="B48999" s="503"/>
    </row>
    <row r="49000" spans="2:2">
      <c r="B49000" s="503"/>
    </row>
    <row r="49001" spans="2:2">
      <c r="B49001" s="503"/>
    </row>
    <row r="49002" spans="2:2">
      <c r="B49002" s="503"/>
    </row>
    <row r="49003" spans="2:2">
      <c r="B49003" s="503"/>
    </row>
    <row r="49004" spans="2:2">
      <c r="B49004" s="503"/>
    </row>
    <row r="49005" spans="2:2">
      <c r="B49005" s="503"/>
    </row>
    <row r="49006" spans="2:2">
      <c r="B49006" s="503"/>
    </row>
    <row r="49007" spans="2:2">
      <c r="B49007" s="503"/>
    </row>
    <row r="49008" spans="2:2">
      <c r="B49008" s="503"/>
    </row>
    <row r="49009" spans="2:2">
      <c r="B49009" s="503"/>
    </row>
    <row r="49010" spans="2:2">
      <c r="B49010" s="503"/>
    </row>
    <row r="49011" spans="2:2">
      <c r="B49011" s="503"/>
    </row>
    <row r="49012" spans="2:2">
      <c r="B49012" s="503"/>
    </row>
    <row r="49013" spans="2:2">
      <c r="B49013" s="503"/>
    </row>
    <row r="49014" spans="2:2">
      <c r="B49014" s="503"/>
    </row>
    <row r="49015" spans="2:2">
      <c r="B49015" s="503"/>
    </row>
    <row r="49016" spans="2:2">
      <c r="B49016" s="503"/>
    </row>
    <row r="49017" spans="2:2">
      <c r="B49017" s="503"/>
    </row>
    <row r="49018" spans="2:2">
      <c r="B49018" s="503"/>
    </row>
    <row r="49019" spans="2:2">
      <c r="B49019" s="503"/>
    </row>
    <row r="49020" spans="2:2">
      <c r="B49020" s="503"/>
    </row>
    <row r="49021" spans="2:2">
      <c r="B49021" s="503"/>
    </row>
    <row r="49022" spans="2:2">
      <c r="B49022" s="503"/>
    </row>
    <row r="49023" spans="2:2">
      <c r="B49023" s="503"/>
    </row>
    <row r="49024" spans="2:2">
      <c r="B49024" s="503"/>
    </row>
    <row r="49025" spans="2:2">
      <c r="B49025" s="503"/>
    </row>
    <row r="49026" spans="2:2">
      <c r="B49026" s="503"/>
    </row>
    <row r="49027" spans="2:2">
      <c r="B49027" s="503"/>
    </row>
    <row r="49028" spans="2:2">
      <c r="B49028" s="503"/>
    </row>
    <row r="49029" spans="2:2">
      <c r="B49029" s="503"/>
    </row>
    <row r="49030" spans="2:2">
      <c r="B49030" s="503"/>
    </row>
    <row r="49031" spans="2:2">
      <c r="B49031" s="503"/>
    </row>
    <row r="49032" spans="2:2">
      <c r="B49032" s="503"/>
    </row>
    <row r="49033" spans="2:2">
      <c r="B49033" s="503"/>
    </row>
    <row r="49034" spans="2:2">
      <c r="B49034" s="503"/>
    </row>
    <row r="49035" spans="2:2">
      <c r="B49035" s="503"/>
    </row>
    <row r="49036" spans="2:2">
      <c r="B49036" s="503"/>
    </row>
    <row r="49037" spans="2:2">
      <c r="B49037" s="503"/>
    </row>
    <row r="49038" spans="2:2">
      <c r="B49038" s="503"/>
    </row>
    <row r="49039" spans="2:2">
      <c r="B49039" s="503"/>
    </row>
    <row r="49040" spans="2:2">
      <c r="B49040" s="503"/>
    </row>
    <row r="49041" spans="2:2">
      <c r="B49041" s="503"/>
    </row>
    <row r="49042" spans="2:2">
      <c r="B49042" s="503"/>
    </row>
    <row r="49043" spans="2:2">
      <c r="B49043" s="503"/>
    </row>
    <row r="49044" spans="2:2">
      <c r="B49044" s="503"/>
    </row>
    <row r="49045" spans="2:2">
      <c r="B49045" s="503"/>
    </row>
    <row r="49046" spans="2:2">
      <c r="B49046" s="503"/>
    </row>
    <row r="49047" spans="2:2">
      <c r="B49047" s="503"/>
    </row>
    <row r="49048" spans="2:2">
      <c r="B49048" s="503"/>
    </row>
    <row r="49049" spans="2:2">
      <c r="B49049" s="503"/>
    </row>
    <row r="49050" spans="2:2">
      <c r="B49050" s="503"/>
    </row>
    <row r="49051" spans="2:2">
      <c r="B49051" s="503"/>
    </row>
    <row r="49052" spans="2:2">
      <c r="B49052" s="503"/>
    </row>
    <row r="49053" spans="2:2">
      <c r="B49053" s="503"/>
    </row>
    <row r="49054" spans="2:2">
      <c r="B49054" s="503"/>
    </row>
    <row r="49055" spans="2:2">
      <c r="B49055" s="503"/>
    </row>
    <row r="49056" spans="2:2">
      <c r="B49056" s="503"/>
    </row>
    <row r="49057" spans="2:2">
      <c r="B49057" s="503"/>
    </row>
    <row r="49058" spans="2:2">
      <c r="B49058" s="503"/>
    </row>
    <row r="49059" spans="2:2">
      <c r="B49059" s="503"/>
    </row>
    <row r="49060" spans="2:2">
      <c r="B49060" s="503"/>
    </row>
    <row r="49061" spans="2:2">
      <c r="B49061" s="503"/>
    </row>
    <row r="49062" spans="2:2">
      <c r="B49062" s="503"/>
    </row>
    <row r="49063" spans="2:2">
      <c r="B49063" s="503"/>
    </row>
    <row r="49064" spans="2:2">
      <c r="B49064" s="503"/>
    </row>
    <row r="49065" spans="2:2">
      <c r="B49065" s="503"/>
    </row>
    <row r="49066" spans="2:2">
      <c r="B49066" s="503"/>
    </row>
    <row r="49067" spans="2:2">
      <c r="B49067" s="503"/>
    </row>
    <row r="49068" spans="2:2">
      <c r="B49068" s="503"/>
    </row>
    <row r="49069" spans="2:2">
      <c r="B49069" s="503"/>
    </row>
    <row r="49070" spans="2:2">
      <c r="B49070" s="503"/>
    </row>
    <row r="49071" spans="2:2">
      <c r="B49071" s="503"/>
    </row>
    <row r="49072" spans="2:2">
      <c r="B49072" s="503"/>
    </row>
    <row r="49073" spans="2:2">
      <c r="B49073" s="503"/>
    </row>
    <row r="49074" spans="2:2">
      <c r="B49074" s="503"/>
    </row>
    <row r="49075" spans="2:2">
      <c r="B49075" s="503"/>
    </row>
    <row r="49076" spans="2:2">
      <c r="B49076" s="503"/>
    </row>
    <row r="49077" spans="2:2">
      <c r="B49077" s="503"/>
    </row>
    <row r="49078" spans="2:2">
      <c r="B49078" s="503"/>
    </row>
    <row r="49079" spans="2:2">
      <c r="B49079" s="503"/>
    </row>
    <row r="49080" spans="2:2">
      <c r="B49080" s="503"/>
    </row>
    <row r="49081" spans="2:2">
      <c r="B49081" s="503"/>
    </row>
    <row r="49082" spans="2:2">
      <c r="B49082" s="503"/>
    </row>
    <row r="49083" spans="2:2">
      <c r="B49083" s="503"/>
    </row>
    <row r="49084" spans="2:2">
      <c r="B49084" s="503"/>
    </row>
    <row r="49085" spans="2:2">
      <c r="B49085" s="503"/>
    </row>
    <row r="49086" spans="2:2">
      <c r="B49086" s="503"/>
    </row>
    <row r="49087" spans="2:2">
      <c r="B49087" s="503"/>
    </row>
    <row r="49088" spans="2:2">
      <c r="B49088" s="503"/>
    </row>
    <row r="49089" spans="2:2">
      <c r="B49089" s="503"/>
    </row>
    <row r="49090" spans="2:2">
      <c r="B49090" s="503"/>
    </row>
    <row r="49091" spans="2:2">
      <c r="B49091" s="503"/>
    </row>
    <row r="49092" spans="2:2">
      <c r="B49092" s="503"/>
    </row>
    <row r="49093" spans="2:2">
      <c r="B49093" s="503"/>
    </row>
    <row r="49094" spans="2:2">
      <c r="B49094" s="503"/>
    </row>
    <row r="49095" spans="2:2">
      <c r="B49095" s="503"/>
    </row>
    <row r="49096" spans="2:2">
      <c r="B49096" s="503"/>
    </row>
    <row r="49097" spans="2:2">
      <c r="B49097" s="503"/>
    </row>
    <row r="49098" spans="2:2">
      <c r="B49098" s="503"/>
    </row>
    <row r="49099" spans="2:2">
      <c r="B49099" s="503"/>
    </row>
    <row r="49100" spans="2:2">
      <c r="B49100" s="503"/>
    </row>
    <row r="49101" spans="2:2">
      <c r="B49101" s="503"/>
    </row>
    <row r="49102" spans="2:2">
      <c r="B49102" s="503"/>
    </row>
    <row r="49103" spans="2:2">
      <c r="B49103" s="503"/>
    </row>
    <row r="49104" spans="2:2">
      <c r="B49104" s="503"/>
    </row>
    <row r="49105" spans="2:2">
      <c r="B49105" s="503"/>
    </row>
    <row r="49106" spans="2:2">
      <c r="B49106" s="503"/>
    </row>
    <row r="49107" spans="2:2">
      <c r="B49107" s="503"/>
    </row>
    <row r="49108" spans="2:2">
      <c r="B49108" s="503"/>
    </row>
    <row r="49109" spans="2:2">
      <c r="B49109" s="503"/>
    </row>
    <row r="49110" spans="2:2">
      <c r="B49110" s="503"/>
    </row>
    <row r="49111" spans="2:2">
      <c r="B49111" s="503"/>
    </row>
    <row r="49112" spans="2:2">
      <c r="B49112" s="503"/>
    </row>
    <row r="49113" spans="2:2">
      <c r="B49113" s="503"/>
    </row>
    <row r="49114" spans="2:2">
      <c r="B49114" s="503"/>
    </row>
    <row r="49115" spans="2:2">
      <c r="B49115" s="503"/>
    </row>
    <row r="49116" spans="2:2">
      <c r="B49116" s="503"/>
    </row>
    <row r="49117" spans="2:2">
      <c r="B49117" s="503"/>
    </row>
    <row r="49118" spans="2:2">
      <c r="B49118" s="503"/>
    </row>
    <row r="49119" spans="2:2">
      <c r="B49119" s="503"/>
    </row>
    <row r="49120" spans="2:2">
      <c r="B49120" s="503"/>
    </row>
    <row r="49121" spans="2:2">
      <c r="B49121" s="503"/>
    </row>
    <row r="49122" spans="2:2">
      <c r="B49122" s="503"/>
    </row>
    <row r="49123" spans="2:2">
      <c r="B49123" s="503"/>
    </row>
    <row r="49124" spans="2:2">
      <c r="B49124" s="503"/>
    </row>
    <row r="49125" spans="2:2">
      <c r="B49125" s="503"/>
    </row>
    <row r="49126" spans="2:2">
      <c r="B49126" s="503"/>
    </row>
    <row r="49127" spans="2:2">
      <c r="B49127" s="503"/>
    </row>
    <row r="49128" spans="2:2">
      <c r="B49128" s="503"/>
    </row>
    <row r="49129" spans="2:2">
      <c r="B49129" s="503"/>
    </row>
    <row r="49130" spans="2:2">
      <c r="B49130" s="503"/>
    </row>
    <row r="49131" spans="2:2">
      <c r="B49131" s="503"/>
    </row>
    <row r="49132" spans="2:2">
      <c r="B49132" s="503"/>
    </row>
    <row r="49133" spans="2:2">
      <c r="B49133" s="503"/>
    </row>
    <row r="49134" spans="2:2">
      <c r="B49134" s="503"/>
    </row>
    <row r="49135" spans="2:2">
      <c r="B49135" s="503"/>
    </row>
    <row r="49136" spans="2:2">
      <c r="B49136" s="503"/>
    </row>
    <row r="49137" spans="2:2">
      <c r="B49137" s="503"/>
    </row>
    <row r="49138" spans="2:2">
      <c r="B49138" s="503"/>
    </row>
    <row r="49139" spans="2:2">
      <c r="B49139" s="503"/>
    </row>
    <row r="49140" spans="2:2">
      <c r="B49140" s="503"/>
    </row>
    <row r="49141" spans="2:2">
      <c r="B49141" s="503"/>
    </row>
    <row r="49142" spans="2:2">
      <c r="B49142" s="503"/>
    </row>
    <row r="49143" spans="2:2">
      <c r="B49143" s="503"/>
    </row>
    <row r="49144" spans="2:2">
      <c r="B49144" s="503"/>
    </row>
    <row r="49145" spans="2:2">
      <c r="B49145" s="503"/>
    </row>
    <row r="49146" spans="2:2">
      <c r="B49146" s="503"/>
    </row>
    <row r="49147" spans="2:2">
      <c r="B49147" s="503"/>
    </row>
    <row r="49148" spans="2:2">
      <c r="B49148" s="503"/>
    </row>
    <row r="49149" spans="2:2">
      <c r="B49149" s="503"/>
    </row>
    <row r="49150" spans="2:2">
      <c r="B49150" s="503"/>
    </row>
    <row r="49151" spans="2:2">
      <c r="B49151" s="503"/>
    </row>
    <row r="49152" spans="2:2">
      <c r="B49152" s="503"/>
    </row>
    <row r="49153" spans="2:2">
      <c r="B49153" s="503"/>
    </row>
    <row r="49154" spans="2:2">
      <c r="B49154" s="503"/>
    </row>
    <row r="49155" spans="2:2">
      <c r="B49155" s="503"/>
    </row>
    <row r="49156" spans="2:2">
      <c r="B49156" s="503"/>
    </row>
    <row r="49157" spans="2:2">
      <c r="B49157" s="503"/>
    </row>
    <row r="49158" spans="2:2">
      <c r="B49158" s="503"/>
    </row>
    <row r="49159" spans="2:2">
      <c r="B49159" s="503"/>
    </row>
    <row r="49160" spans="2:2">
      <c r="B49160" s="503"/>
    </row>
    <row r="49161" spans="2:2">
      <c r="B49161" s="503"/>
    </row>
    <row r="49162" spans="2:2">
      <c r="B49162" s="503"/>
    </row>
    <row r="49163" spans="2:2">
      <c r="B49163" s="503"/>
    </row>
    <row r="49164" spans="2:2">
      <c r="B49164" s="503"/>
    </row>
    <row r="49165" spans="2:2">
      <c r="B49165" s="503"/>
    </row>
    <row r="49166" spans="2:2">
      <c r="B49166" s="503"/>
    </row>
    <row r="49167" spans="2:2">
      <c r="B49167" s="503"/>
    </row>
    <row r="49168" spans="2:2">
      <c r="B49168" s="503"/>
    </row>
    <row r="49169" spans="2:2">
      <c r="B49169" s="503"/>
    </row>
    <row r="49170" spans="2:2">
      <c r="B49170" s="503"/>
    </row>
    <row r="49171" spans="2:2">
      <c r="B49171" s="503"/>
    </row>
    <row r="49172" spans="2:2">
      <c r="B49172" s="503"/>
    </row>
    <row r="49173" spans="2:2">
      <c r="B49173" s="503"/>
    </row>
    <row r="49174" spans="2:2">
      <c r="B49174" s="503"/>
    </row>
    <row r="49175" spans="2:2">
      <c r="B49175" s="503"/>
    </row>
    <row r="49176" spans="2:2">
      <c r="B49176" s="503"/>
    </row>
    <row r="49177" spans="2:2">
      <c r="B49177" s="503"/>
    </row>
    <row r="49178" spans="2:2">
      <c r="B49178" s="503"/>
    </row>
    <row r="49179" spans="2:2">
      <c r="B49179" s="503"/>
    </row>
    <row r="49180" spans="2:2">
      <c r="B49180" s="503"/>
    </row>
    <row r="49181" spans="2:2">
      <c r="B49181" s="503"/>
    </row>
    <row r="49182" spans="2:2">
      <c r="B49182" s="503"/>
    </row>
    <row r="49183" spans="2:2">
      <c r="B49183" s="503"/>
    </row>
    <row r="49184" spans="2:2">
      <c r="B49184" s="503"/>
    </row>
    <row r="49185" spans="2:2">
      <c r="B49185" s="503"/>
    </row>
    <row r="49186" spans="2:2">
      <c r="B49186" s="503"/>
    </row>
    <row r="49187" spans="2:2">
      <c r="B49187" s="503"/>
    </row>
    <row r="49188" spans="2:2">
      <c r="B49188" s="503"/>
    </row>
    <row r="49189" spans="2:2">
      <c r="B49189" s="503"/>
    </row>
    <row r="49190" spans="2:2">
      <c r="B49190" s="503"/>
    </row>
    <row r="49191" spans="2:2">
      <c r="B49191" s="503"/>
    </row>
    <row r="49192" spans="2:2">
      <c r="B49192" s="503"/>
    </row>
    <row r="49193" spans="2:2">
      <c r="B49193" s="503"/>
    </row>
    <row r="49194" spans="2:2">
      <c r="B49194" s="503"/>
    </row>
    <row r="49195" spans="2:2">
      <c r="B49195" s="503"/>
    </row>
    <row r="49196" spans="2:2">
      <c r="B49196" s="503"/>
    </row>
    <row r="49197" spans="2:2">
      <c r="B49197" s="503"/>
    </row>
    <row r="49198" spans="2:2">
      <c r="B49198" s="503"/>
    </row>
    <row r="49199" spans="2:2">
      <c r="B49199" s="503"/>
    </row>
    <row r="49200" spans="2:2">
      <c r="B49200" s="503"/>
    </row>
    <row r="49201" spans="2:2">
      <c r="B49201" s="503"/>
    </row>
    <row r="49202" spans="2:2">
      <c r="B49202" s="503"/>
    </row>
    <row r="49203" spans="2:2">
      <c r="B49203" s="503"/>
    </row>
    <row r="49204" spans="2:2">
      <c r="B49204" s="503"/>
    </row>
    <row r="49205" spans="2:2">
      <c r="B49205" s="503"/>
    </row>
    <row r="49206" spans="2:2">
      <c r="B49206" s="503"/>
    </row>
    <row r="49207" spans="2:2">
      <c r="B49207" s="503"/>
    </row>
    <row r="49208" spans="2:2">
      <c r="B49208" s="503"/>
    </row>
    <row r="49209" spans="2:2">
      <c r="B49209" s="503"/>
    </row>
    <row r="49210" spans="2:2">
      <c r="B49210" s="503"/>
    </row>
    <row r="49211" spans="2:2">
      <c r="B49211" s="503"/>
    </row>
    <row r="49212" spans="2:2">
      <c r="B49212" s="503"/>
    </row>
    <row r="49213" spans="2:2">
      <c r="B49213" s="503"/>
    </row>
    <row r="49214" spans="2:2">
      <c r="B49214" s="503"/>
    </row>
    <row r="49215" spans="2:2">
      <c r="B49215" s="503"/>
    </row>
    <row r="49216" spans="2:2">
      <c r="B49216" s="503"/>
    </row>
    <row r="49217" spans="2:2">
      <c r="B49217" s="503"/>
    </row>
    <row r="49218" spans="2:2">
      <c r="B49218" s="503"/>
    </row>
    <row r="49219" spans="2:2">
      <c r="B49219" s="503"/>
    </row>
    <row r="49220" spans="2:2">
      <c r="B49220" s="503"/>
    </row>
    <row r="49221" spans="2:2">
      <c r="B49221" s="503"/>
    </row>
    <row r="49222" spans="2:2">
      <c r="B49222" s="503"/>
    </row>
    <row r="49223" spans="2:2">
      <c r="B49223" s="503"/>
    </row>
    <row r="49224" spans="2:2">
      <c r="B49224" s="503"/>
    </row>
    <row r="49225" spans="2:2">
      <c r="B49225" s="503"/>
    </row>
    <row r="49226" spans="2:2">
      <c r="B49226" s="503"/>
    </row>
    <row r="49227" spans="2:2">
      <c r="B49227" s="503"/>
    </row>
    <row r="49228" spans="2:2">
      <c r="B49228" s="503"/>
    </row>
    <row r="49229" spans="2:2">
      <c r="B49229" s="503"/>
    </row>
    <row r="49230" spans="2:2">
      <c r="B49230" s="503"/>
    </row>
    <row r="49231" spans="2:2">
      <c r="B49231" s="503"/>
    </row>
    <row r="49232" spans="2:2">
      <c r="B49232" s="503"/>
    </row>
    <row r="49233" spans="2:2">
      <c r="B49233" s="503"/>
    </row>
    <row r="49234" spans="2:2">
      <c r="B49234" s="503"/>
    </row>
    <row r="49235" spans="2:2">
      <c r="B49235" s="503"/>
    </row>
    <row r="49236" spans="2:2">
      <c r="B49236" s="503"/>
    </row>
    <row r="49237" spans="2:2">
      <c r="B49237" s="503"/>
    </row>
    <row r="49238" spans="2:2">
      <c r="B49238" s="503"/>
    </row>
    <row r="49239" spans="2:2">
      <c r="B49239" s="503"/>
    </row>
    <row r="49240" spans="2:2">
      <c r="B49240" s="503"/>
    </row>
    <row r="49241" spans="2:2">
      <c r="B49241" s="503"/>
    </row>
    <row r="49242" spans="2:2">
      <c r="B49242" s="503"/>
    </row>
    <row r="49243" spans="2:2">
      <c r="B49243" s="503"/>
    </row>
    <row r="49244" spans="2:2">
      <c r="B49244" s="503"/>
    </row>
    <row r="49245" spans="2:2">
      <c r="B49245" s="503"/>
    </row>
    <row r="49246" spans="2:2">
      <c r="B49246" s="503"/>
    </row>
    <row r="49247" spans="2:2">
      <c r="B49247" s="503"/>
    </row>
    <row r="49248" spans="2:2">
      <c r="B49248" s="503"/>
    </row>
    <row r="49249" spans="2:2">
      <c r="B49249" s="503"/>
    </row>
    <row r="49250" spans="2:2">
      <c r="B49250" s="503"/>
    </row>
    <row r="49251" spans="2:2">
      <c r="B49251" s="503"/>
    </row>
    <row r="49252" spans="2:2">
      <c r="B49252" s="503"/>
    </row>
    <row r="49253" spans="2:2">
      <c r="B49253" s="503"/>
    </row>
    <row r="49254" spans="2:2">
      <c r="B49254" s="503"/>
    </row>
    <row r="49255" spans="2:2">
      <c r="B49255" s="503"/>
    </row>
    <row r="49256" spans="2:2">
      <c r="B49256" s="503"/>
    </row>
    <row r="49257" spans="2:2">
      <c r="B49257" s="503"/>
    </row>
    <row r="49258" spans="2:2">
      <c r="B49258" s="503"/>
    </row>
    <row r="49259" spans="2:2">
      <c r="B49259" s="503"/>
    </row>
    <row r="49260" spans="2:2">
      <c r="B49260" s="503"/>
    </row>
    <row r="49261" spans="2:2">
      <c r="B49261" s="503"/>
    </row>
    <row r="49262" spans="2:2">
      <c r="B49262" s="503"/>
    </row>
    <row r="49263" spans="2:2">
      <c r="B49263" s="503"/>
    </row>
    <row r="49264" spans="2:2">
      <c r="B49264" s="503"/>
    </row>
    <row r="49265" spans="2:2">
      <c r="B49265" s="503"/>
    </row>
    <row r="49266" spans="2:2">
      <c r="B49266" s="503"/>
    </row>
    <row r="49267" spans="2:2">
      <c r="B49267" s="503"/>
    </row>
    <row r="49268" spans="2:2">
      <c r="B49268" s="503"/>
    </row>
    <row r="49269" spans="2:2">
      <c r="B49269" s="503"/>
    </row>
    <row r="49270" spans="2:2">
      <c r="B49270" s="503"/>
    </row>
    <row r="49271" spans="2:2">
      <c r="B49271" s="503"/>
    </row>
    <row r="49272" spans="2:2">
      <c r="B49272" s="503"/>
    </row>
    <row r="49273" spans="2:2">
      <c r="B49273" s="503"/>
    </row>
    <row r="49274" spans="2:2">
      <c r="B49274" s="503"/>
    </row>
    <row r="49275" spans="2:2">
      <c r="B49275" s="503"/>
    </row>
    <row r="49276" spans="2:2">
      <c r="B49276" s="503"/>
    </row>
    <row r="49277" spans="2:2">
      <c r="B49277" s="503"/>
    </row>
    <row r="49278" spans="2:2">
      <c r="B49278" s="503"/>
    </row>
    <row r="49279" spans="2:2">
      <c r="B49279" s="503"/>
    </row>
    <row r="49280" spans="2:2">
      <c r="B49280" s="503"/>
    </row>
    <row r="49281" spans="2:2">
      <c r="B49281" s="503"/>
    </row>
    <row r="49282" spans="2:2">
      <c r="B49282" s="503"/>
    </row>
    <row r="49283" spans="2:2">
      <c r="B49283" s="503"/>
    </row>
    <row r="49284" spans="2:2">
      <c r="B49284" s="503"/>
    </row>
    <row r="49285" spans="2:2">
      <c r="B49285" s="503"/>
    </row>
    <row r="49286" spans="2:2">
      <c r="B49286" s="503"/>
    </row>
    <row r="49287" spans="2:2">
      <c r="B49287" s="503"/>
    </row>
    <row r="49288" spans="2:2">
      <c r="B49288" s="503"/>
    </row>
    <row r="49289" spans="2:2">
      <c r="B49289" s="503"/>
    </row>
    <row r="49290" spans="2:2">
      <c r="B49290" s="503"/>
    </row>
    <row r="49291" spans="2:2">
      <c r="B49291" s="503"/>
    </row>
    <row r="49292" spans="2:2">
      <c r="B49292" s="503"/>
    </row>
    <row r="49293" spans="2:2">
      <c r="B49293" s="503"/>
    </row>
    <row r="49294" spans="2:2">
      <c r="B49294" s="503"/>
    </row>
    <row r="49295" spans="2:2">
      <c r="B49295" s="503"/>
    </row>
    <row r="49296" spans="2:2">
      <c r="B49296" s="503"/>
    </row>
    <row r="49297" spans="2:2">
      <c r="B49297" s="503"/>
    </row>
    <row r="49298" spans="2:2">
      <c r="B49298" s="503"/>
    </row>
    <row r="49299" spans="2:2">
      <c r="B49299" s="503"/>
    </row>
    <row r="49300" spans="2:2">
      <c r="B49300" s="503"/>
    </row>
    <row r="49301" spans="2:2">
      <c r="B49301" s="503"/>
    </row>
    <row r="49302" spans="2:2">
      <c r="B49302" s="503"/>
    </row>
    <row r="49303" spans="2:2">
      <c r="B49303" s="503"/>
    </row>
    <row r="49304" spans="2:2">
      <c r="B49304" s="503"/>
    </row>
    <row r="49305" spans="2:2">
      <c r="B49305" s="503"/>
    </row>
    <row r="49306" spans="2:2">
      <c r="B49306" s="503"/>
    </row>
    <row r="49307" spans="2:2">
      <c r="B49307" s="503"/>
    </row>
    <row r="49308" spans="2:2">
      <c r="B49308" s="503"/>
    </row>
    <row r="49309" spans="2:2">
      <c r="B49309" s="503"/>
    </row>
    <row r="49310" spans="2:2">
      <c r="B49310" s="503"/>
    </row>
    <row r="49311" spans="2:2">
      <c r="B49311" s="503"/>
    </row>
    <row r="49312" spans="2:2">
      <c r="B49312" s="503"/>
    </row>
    <row r="49313" spans="2:2">
      <c r="B49313" s="503"/>
    </row>
    <row r="49314" spans="2:2">
      <c r="B49314" s="503"/>
    </row>
    <row r="49315" spans="2:2">
      <c r="B49315" s="503"/>
    </row>
    <row r="49316" spans="2:2">
      <c r="B49316" s="503"/>
    </row>
    <row r="49317" spans="2:2">
      <c r="B49317" s="503"/>
    </row>
    <row r="49318" spans="2:2">
      <c r="B49318" s="503"/>
    </row>
    <row r="49319" spans="2:2">
      <c r="B49319" s="503"/>
    </row>
    <row r="49320" spans="2:2">
      <c r="B49320" s="503"/>
    </row>
    <row r="49321" spans="2:2">
      <c r="B49321" s="503"/>
    </row>
    <row r="49322" spans="2:2">
      <c r="B49322" s="503"/>
    </row>
    <row r="49323" spans="2:2">
      <c r="B49323" s="503"/>
    </row>
    <row r="49324" spans="2:2">
      <c r="B49324" s="503"/>
    </row>
    <row r="49325" spans="2:2">
      <c r="B49325" s="503"/>
    </row>
    <row r="49326" spans="2:2">
      <c r="B49326" s="503"/>
    </row>
    <row r="49327" spans="2:2">
      <c r="B49327" s="503"/>
    </row>
    <row r="49328" spans="2:2">
      <c r="B49328" s="503"/>
    </row>
    <row r="49329" spans="2:2">
      <c r="B49329" s="503"/>
    </row>
    <row r="49330" spans="2:2">
      <c r="B49330" s="503"/>
    </row>
    <row r="49331" spans="2:2">
      <c r="B49331" s="503"/>
    </row>
    <row r="49332" spans="2:2">
      <c r="B49332" s="503"/>
    </row>
    <row r="49333" spans="2:2">
      <c r="B49333" s="503"/>
    </row>
    <row r="49334" spans="2:2">
      <c r="B49334" s="503"/>
    </row>
    <row r="49335" spans="2:2">
      <c r="B49335" s="503"/>
    </row>
    <row r="49336" spans="2:2">
      <c r="B49336" s="503"/>
    </row>
    <row r="49337" spans="2:2">
      <c r="B49337" s="503"/>
    </row>
    <row r="49338" spans="2:2">
      <c r="B49338" s="503"/>
    </row>
    <row r="49339" spans="2:2">
      <c r="B49339" s="503"/>
    </row>
    <row r="49340" spans="2:2">
      <c r="B49340" s="503"/>
    </row>
    <row r="49341" spans="2:2">
      <c r="B49341" s="503"/>
    </row>
    <row r="49342" spans="2:2">
      <c r="B49342" s="503"/>
    </row>
    <row r="49343" spans="2:2">
      <c r="B49343" s="503"/>
    </row>
    <row r="49344" spans="2:2">
      <c r="B49344" s="503"/>
    </row>
    <row r="49345" spans="2:2">
      <c r="B49345" s="503"/>
    </row>
    <row r="49346" spans="2:2">
      <c r="B49346" s="503"/>
    </row>
    <row r="49347" spans="2:2">
      <c r="B49347" s="503"/>
    </row>
    <row r="49348" spans="2:2">
      <c r="B49348" s="503"/>
    </row>
    <row r="49349" spans="2:2">
      <c r="B49349" s="503"/>
    </row>
    <row r="49350" spans="2:2">
      <c r="B49350" s="503"/>
    </row>
    <row r="49351" spans="2:2">
      <c r="B49351" s="503"/>
    </row>
    <row r="49352" spans="2:2">
      <c r="B49352" s="503"/>
    </row>
    <row r="49353" spans="2:2">
      <c r="B49353" s="503"/>
    </row>
    <row r="49354" spans="2:2">
      <c r="B49354" s="503"/>
    </row>
    <row r="49355" spans="2:2">
      <c r="B49355" s="503"/>
    </row>
    <row r="49356" spans="2:2">
      <c r="B49356" s="503"/>
    </row>
    <row r="49357" spans="2:2">
      <c r="B49357" s="503"/>
    </row>
    <row r="49358" spans="2:2">
      <c r="B49358" s="503"/>
    </row>
    <row r="49359" spans="2:2">
      <c r="B49359" s="503"/>
    </row>
    <row r="49360" spans="2:2">
      <c r="B49360" s="503"/>
    </row>
    <row r="49361" spans="2:2">
      <c r="B49361" s="503"/>
    </row>
    <row r="49362" spans="2:2">
      <c r="B49362" s="503"/>
    </row>
    <row r="49363" spans="2:2">
      <c r="B49363" s="503"/>
    </row>
    <row r="49364" spans="2:2">
      <c r="B49364" s="503"/>
    </row>
    <row r="49365" spans="2:2">
      <c r="B49365" s="503"/>
    </row>
    <row r="49366" spans="2:2">
      <c r="B49366" s="503"/>
    </row>
    <row r="49367" spans="2:2">
      <c r="B49367" s="503"/>
    </row>
    <row r="49368" spans="2:2">
      <c r="B49368" s="503"/>
    </row>
    <row r="49369" spans="2:2">
      <c r="B49369" s="503"/>
    </row>
    <row r="49370" spans="2:2">
      <c r="B49370" s="503"/>
    </row>
    <row r="49371" spans="2:2">
      <c r="B49371" s="503"/>
    </row>
    <row r="49372" spans="2:2">
      <c r="B49372" s="503"/>
    </row>
    <row r="49373" spans="2:2">
      <c r="B49373" s="503"/>
    </row>
    <row r="49374" spans="2:2">
      <c r="B49374" s="503"/>
    </row>
    <row r="49375" spans="2:2">
      <c r="B49375" s="503"/>
    </row>
    <row r="49376" spans="2:2">
      <c r="B49376" s="503"/>
    </row>
    <row r="49377" spans="2:2">
      <c r="B49377" s="503"/>
    </row>
    <row r="49378" spans="2:2">
      <c r="B49378" s="503"/>
    </row>
    <row r="49379" spans="2:2">
      <c r="B49379" s="503"/>
    </row>
    <row r="49380" spans="2:2">
      <c r="B49380" s="503"/>
    </row>
    <row r="49381" spans="2:2">
      <c r="B49381" s="503"/>
    </row>
    <row r="49382" spans="2:2">
      <c r="B49382" s="503"/>
    </row>
    <row r="49383" spans="2:2">
      <c r="B49383" s="503"/>
    </row>
    <row r="49384" spans="2:2">
      <c r="B49384" s="503"/>
    </row>
    <row r="49385" spans="2:2">
      <c r="B49385" s="503"/>
    </row>
    <row r="49386" spans="2:2">
      <c r="B49386" s="503"/>
    </row>
    <row r="49387" spans="2:2">
      <c r="B49387" s="503"/>
    </row>
    <row r="49388" spans="2:2">
      <c r="B49388" s="503"/>
    </row>
    <row r="49389" spans="2:2">
      <c r="B49389" s="503"/>
    </row>
    <row r="49390" spans="2:2">
      <c r="B49390" s="503"/>
    </row>
    <row r="49391" spans="2:2">
      <c r="B49391" s="503"/>
    </row>
    <row r="49392" spans="2:2">
      <c r="B49392" s="503"/>
    </row>
    <row r="49393" spans="2:2">
      <c r="B49393" s="503"/>
    </row>
    <row r="49394" spans="2:2">
      <c r="B49394" s="503"/>
    </row>
    <row r="49395" spans="2:2">
      <c r="B49395" s="503"/>
    </row>
    <row r="49396" spans="2:2">
      <c r="B49396" s="503"/>
    </row>
    <row r="49397" spans="2:2">
      <c r="B49397" s="503"/>
    </row>
    <row r="49398" spans="2:2">
      <c r="B49398" s="503"/>
    </row>
    <row r="49399" spans="2:2">
      <c r="B49399" s="503"/>
    </row>
    <row r="49400" spans="2:2">
      <c r="B49400" s="503"/>
    </row>
    <row r="49401" spans="2:2">
      <c r="B49401" s="503"/>
    </row>
    <row r="49402" spans="2:2">
      <c r="B49402" s="503"/>
    </row>
    <row r="49403" spans="2:2">
      <c r="B49403" s="503"/>
    </row>
    <row r="49404" spans="2:2">
      <c r="B49404" s="503"/>
    </row>
    <row r="49405" spans="2:2">
      <c r="B49405" s="503"/>
    </row>
    <row r="49406" spans="2:2">
      <c r="B49406" s="503"/>
    </row>
    <row r="49407" spans="2:2">
      <c r="B49407" s="503"/>
    </row>
    <row r="49408" spans="2:2">
      <c r="B49408" s="503"/>
    </row>
    <row r="49409" spans="2:2">
      <c r="B49409" s="503"/>
    </row>
    <row r="49410" spans="2:2">
      <c r="B49410" s="503"/>
    </row>
    <row r="49411" spans="2:2">
      <c r="B49411" s="503"/>
    </row>
    <row r="49412" spans="2:2">
      <c r="B49412" s="503"/>
    </row>
    <row r="49413" spans="2:2">
      <c r="B49413" s="503"/>
    </row>
    <row r="49414" spans="2:2">
      <c r="B49414" s="503"/>
    </row>
    <row r="49415" spans="2:2">
      <c r="B49415" s="503"/>
    </row>
    <row r="49416" spans="2:2">
      <c r="B49416" s="503"/>
    </row>
    <row r="49417" spans="2:2">
      <c r="B49417" s="503"/>
    </row>
    <row r="49418" spans="2:2">
      <c r="B49418" s="503"/>
    </row>
    <row r="49419" spans="2:2">
      <c r="B49419" s="503"/>
    </row>
    <row r="49420" spans="2:2">
      <c r="B49420" s="503"/>
    </row>
    <row r="49421" spans="2:2">
      <c r="B49421" s="503"/>
    </row>
    <row r="49422" spans="2:2">
      <c r="B49422" s="503"/>
    </row>
    <row r="49423" spans="2:2">
      <c r="B49423" s="503"/>
    </row>
    <row r="49424" spans="2:2">
      <c r="B49424" s="503"/>
    </row>
    <row r="49425" spans="2:2">
      <c r="B49425" s="503"/>
    </row>
    <row r="49426" spans="2:2">
      <c r="B49426" s="503"/>
    </row>
    <row r="49427" spans="2:2">
      <c r="B49427" s="503"/>
    </row>
    <row r="49428" spans="2:2">
      <c r="B49428" s="503"/>
    </row>
    <row r="49429" spans="2:2">
      <c r="B49429" s="503"/>
    </row>
    <row r="49430" spans="2:2">
      <c r="B49430" s="503"/>
    </row>
    <row r="49431" spans="2:2">
      <c r="B49431" s="503"/>
    </row>
    <row r="49432" spans="2:2">
      <c r="B49432" s="503"/>
    </row>
    <row r="49433" spans="2:2">
      <c r="B49433" s="503"/>
    </row>
    <row r="49434" spans="2:2">
      <c r="B49434" s="503"/>
    </row>
    <row r="49435" spans="2:2">
      <c r="B49435" s="503"/>
    </row>
    <row r="49436" spans="2:2">
      <c r="B49436" s="503"/>
    </row>
    <row r="49437" spans="2:2">
      <c r="B49437" s="503"/>
    </row>
    <row r="49438" spans="2:2">
      <c r="B49438" s="503"/>
    </row>
    <row r="49439" spans="2:2">
      <c r="B49439" s="503"/>
    </row>
    <row r="49440" spans="2:2">
      <c r="B49440" s="503"/>
    </row>
    <row r="49441" spans="2:2">
      <c r="B49441" s="503"/>
    </row>
    <row r="49442" spans="2:2">
      <c r="B49442" s="503"/>
    </row>
    <row r="49443" spans="2:2">
      <c r="B49443" s="503"/>
    </row>
    <row r="49444" spans="2:2">
      <c r="B49444" s="503"/>
    </row>
    <row r="49445" spans="2:2">
      <c r="B49445" s="503"/>
    </row>
    <row r="49446" spans="2:2">
      <c r="B49446" s="503"/>
    </row>
    <row r="49447" spans="2:2">
      <c r="B49447" s="503"/>
    </row>
    <row r="49448" spans="2:2">
      <c r="B49448" s="503"/>
    </row>
    <row r="49449" spans="2:2">
      <c r="B49449" s="503"/>
    </row>
    <row r="49450" spans="2:2">
      <c r="B49450" s="503"/>
    </row>
    <row r="49451" spans="2:2">
      <c r="B49451" s="503"/>
    </row>
    <row r="49452" spans="2:2">
      <c r="B49452" s="503"/>
    </row>
    <row r="49453" spans="2:2">
      <c r="B49453" s="503"/>
    </row>
    <row r="49454" spans="2:2">
      <c r="B49454" s="503"/>
    </row>
    <row r="49455" spans="2:2">
      <c r="B49455" s="503"/>
    </row>
    <row r="49456" spans="2:2">
      <c r="B49456" s="503"/>
    </row>
    <row r="49457" spans="2:2">
      <c r="B49457" s="503"/>
    </row>
    <row r="49458" spans="2:2">
      <c r="B49458" s="503"/>
    </row>
    <row r="49459" spans="2:2">
      <c r="B49459" s="503"/>
    </row>
    <row r="49460" spans="2:2">
      <c r="B49460" s="503"/>
    </row>
    <row r="49461" spans="2:2">
      <c r="B49461" s="503"/>
    </row>
    <row r="49462" spans="2:2">
      <c r="B49462" s="503"/>
    </row>
    <row r="49463" spans="2:2">
      <c r="B49463" s="503"/>
    </row>
    <row r="49464" spans="2:2">
      <c r="B49464" s="503"/>
    </row>
    <row r="49465" spans="2:2">
      <c r="B49465" s="503"/>
    </row>
    <row r="49466" spans="2:2">
      <c r="B49466" s="503"/>
    </row>
    <row r="49467" spans="2:2">
      <c r="B49467" s="503"/>
    </row>
    <row r="49468" spans="2:2">
      <c r="B49468" s="503"/>
    </row>
    <row r="49469" spans="2:2">
      <c r="B49469" s="503"/>
    </row>
    <row r="49470" spans="2:2">
      <c r="B49470" s="503"/>
    </row>
    <row r="49471" spans="2:2">
      <c r="B49471" s="503"/>
    </row>
    <row r="49472" spans="2:2">
      <c r="B49472" s="503"/>
    </row>
    <row r="49473" spans="2:2">
      <c r="B49473" s="503"/>
    </row>
    <row r="49474" spans="2:2">
      <c r="B49474" s="503"/>
    </row>
    <row r="49475" spans="2:2">
      <c r="B49475" s="503"/>
    </row>
    <row r="49476" spans="2:2">
      <c r="B49476" s="503"/>
    </row>
    <row r="49477" spans="2:2">
      <c r="B49477" s="503"/>
    </row>
    <row r="49478" spans="2:2">
      <c r="B49478" s="503"/>
    </row>
    <row r="49479" spans="2:2">
      <c r="B49479" s="503"/>
    </row>
    <row r="49480" spans="2:2">
      <c r="B49480" s="503"/>
    </row>
    <row r="49481" spans="2:2">
      <c r="B49481" s="503"/>
    </row>
    <row r="49482" spans="2:2">
      <c r="B49482" s="503"/>
    </row>
    <row r="49483" spans="2:2">
      <c r="B49483" s="503"/>
    </row>
    <row r="49484" spans="2:2">
      <c r="B49484" s="503"/>
    </row>
    <row r="49485" spans="2:2">
      <c r="B49485" s="503"/>
    </row>
    <row r="49486" spans="2:2">
      <c r="B49486" s="503"/>
    </row>
    <row r="49487" spans="2:2">
      <c r="B49487" s="503"/>
    </row>
    <row r="49488" spans="2:2">
      <c r="B49488" s="503"/>
    </row>
    <row r="49489" spans="2:2">
      <c r="B49489" s="503"/>
    </row>
    <row r="49490" spans="2:2">
      <c r="B49490" s="503"/>
    </row>
    <row r="49491" spans="2:2">
      <c r="B49491" s="503"/>
    </row>
    <row r="49492" spans="2:2">
      <c r="B49492" s="503"/>
    </row>
    <row r="49493" spans="2:2">
      <c r="B49493" s="503"/>
    </row>
    <row r="49494" spans="2:2">
      <c r="B49494" s="503"/>
    </row>
    <row r="49495" spans="2:2">
      <c r="B49495" s="503"/>
    </row>
    <row r="49496" spans="2:2">
      <c r="B49496" s="503"/>
    </row>
    <row r="49497" spans="2:2">
      <c r="B49497" s="503"/>
    </row>
    <row r="49498" spans="2:2">
      <c r="B49498" s="503"/>
    </row>
    <row r="49499" spans="2:2">
      <c r="B49499" s="503"/>
    </row>
    <row r="49500" spans="2:2">
      <c r="B49500" s="503"/>
    </row>
    <row r="49501" spans="2:2">
      <c r="B49501" s="503"/>
    </row>
    <row r="49502" spans="2:2">
      <c r="B49502" s="503"/>
    </row>
    <row r="49503" spans="2:2">
      <c r="B49503" s="503"/>
    </row>
    <row r="49504" spans="2:2">
      <c r="B49504" s="503"/>
    </row>
    <row r="49505" spans="2:2">
      <c r="B49505" s="503"/>
    </row>
    <row r="49506" spans="2:2">
      <c r="B49506" s="503"/>
    </row>
    <row r="49507" spans="2:2">
      <c r="B49507" s="503"/>
    </row>
    <row r="49508" spans="2:2">
      <c r="B49508" s="503"/>
    </row>
    <row r="49509" spans="2:2">
      <c r="B49509" s="503"/>
    </row>
    <row r="49510" spans="2:2">
      <c r="B49510" s="503"/>
    </row>
    <row r="49511" spans="2:2">
      <c r="B49511" s="503"/>
    </row>
    <row r="49512" spans="2:2">
      <c r="B49512" s="503"/>
    </row>
    <row r="49513" spans="2:2">
      <c r="B49513" s="503"/>
    </row>
    <row r="49514" spans="2:2">
      <c r="B49514" s="503"/>
    </row>
    <row r="49515" spans="2:2">
      <c r="B49515" s="503"/>
    </row>
    <row r="49516" spans="2:2">
      <c r="B49516" s="503"/>
    </row>
    <row r="49517" spans="2:2">
      <c r="B49517" s="503"/>
    </row>
    <row r="49518" spans="2:2">
      <c r="B49518" s="503"/>
    </row>
    <row r="49519" spans="2:2">
      <c r="B49519" s="503"/>
    </row>
    <row r="49520" spans="2:2">
      <c r="B49520" s="503"/>
    </row>
    <row r="49521" spans="2:2">
      <c r="B49521" s="503"/>
    </row>
    <row r="49522" spans="2:2">
      <c r="B49522" s="503"/>
    </row>
    <row r="49523" spans="2:2">
      <c r="B49523" s="503"/>
    </row>
    <row r="49524" spans="2:2">
      <c r="B49524" s="503"/>
    </row>
    <row r="49525" spans="2:2">
      <c r="B49525" s="503"/>
    </row>
    <row r="49526" spans="2:2">
      <c r="B49526" s="503"/>
    </row>
    <row r="49527" spans="2:2">
      <c r="B49527" s="503"/>
    </row>
    <row r="49528" spans="2:2">
      <c r="B49528" s="503"/>
    </row>
    <row r="49529" spans="2:2">
      <c r="B49529" s="503"/>
    </row>
    <row r="49530" spans="2:2">
      <c r="B49530" s="503"/>
    </row>
    <row r="49531" spans="2:2">
      <c r="B49531" s="503"/>
    </row>
    <row r="49532" spans="2:2">
      <c r="B49532" s="503"/>
    </row>
    <row r="49533" spans="2:2">
      <c r="B49533" s="503"/>
    </row>
    <row r="49534" spans="2:2">
      <c r="B49534" s="503"/>
    </row>
    <row r="49535" spans="2:2">
      <c r="B49535" s="503"/>
    </row>
    <row r="49536" spans="2:2">
      <c r="B49536" s="503"/>
    </row>
    <row r="49537" spans="2:2">
      <c r="B49537" s="503"/>
    </row>
    <row r="49538" spans="2:2">
      <c r="B49538" s="503"/>
    </row>
    <row r="49539" spans="2:2">
      <c r="B49539" s="503"/>
    </row>
    <row r="49540" spans="2:2">
      <c r="B49540" s="503"/>
    </row>
    <row r="49541" spans="2:2">
      <c r="B49541" s="503"/>
    </row>
    <row r="49542" spans="2:2">
      <c r="B49542" s="503"/>
    </row>
    <row r="49543" spans="2:2">
      <c r="B49543" s="503"/>
    </row>
    <row r="49544" spans="2:2">
      <c r="B49544" s="503"/>
    </row>
    <row r="49545" spans="2:2">
      <c r="B49545" s="503"/>
    </row>
    <row r="49546" spans="2:2">
      <c r="B49546" s="503"/>
    </row>
    <row r="49547" spans="2:2">
      <c r="B49547" s="503"/>
    </row>
    <row r="49548" spans="2:2">
      <c r="B49548" s="503"/>
    </row>
    <row r="49549" spans="2:2">
      <c r="B49549" s="503"/>
    </row>
    <row r="49550" spans="2:2">
      <c r="B49550" s="503"/>
    </row>
    <row r="49551" spans="2:2">
      <c r="B49551" s="503"/>
    </row>
    <row r="49552" spans="2:2">
      <c r="B49552" s="503"/>
    </row>
    <row r="49553" spans="2:2">
      <c r="B49553" s="503"/>
    </row>
    <row r="49554" spans="2:2">
      <c r="B49554" s="503"/>
    </row>
    <row r="49555" spans="2:2">
      <c r="B49555" s="503"/>
    </row>
    <row r="49556" spans="2:2">
      <c r="B49556" s="503"/>
    </row>
    <row r="49557" spans="2:2">
      <c r="B49557" s="503"/>
    </row>
    <row r="49558" spans="2:2">
      <c r="B49558" s="503"/>
    </row>
    <row r="49559" spans="2:2">
      <c r="B49559" s="503"/>
    </row>
    <row r="49560" spans="2:2">
      <c r="B49560" s="503"/>
    </row>
    <row r="49561" spans="2:2">
      <c r="B49561" s="503"/>
    </row>
    <row r="49562" spans="2:2">
      <c r="B49562" s="503"/>
    </row>
    <row r="49563" spans="2:2">
      <c r="B49563" s="503"/>
    </row>
    <row r="49564" spans="2:2">
      <c r="B49564" s="503"/>
    </row>
    <row r="49565" spans="2:2">
      <c r="B49565" s="503"/>
    </row>
    <row r="49566" spans="2:2">
      <c r="B49566" s="503"/>
    </row>
    <row r="49567" spans="2:2">
      <c r="B49567" s="503"/>
    </row>
    <row r="49568" spans="2:2">
      <c r="B49568" s="503"/>
    </row>
    <row r="49569" spans="2:2">
      <c r="B49569" s="503"/>
    </row>
    <row r="49570" spans="2:2">
      <c r="B49570" s="503"/>
    </row>
    <row r="49571" spans="2:2">
      <c r="B49571" s="503"/>
    </row>
    <row r="49572" spans="2:2">
      <c r="B49572" s="503"/>
    </row>
    <row r="49573" spans="2:2">
      <c r="B49573" s="503"/>
    </row>
    <row r="49574" spans="2:2">
      <c r="B49574" s="503"/>
    </row>
    <row r="49575" spans="2:2">
      <c r="B49575" s="503"/>
    </row>
    <row r="49576" spans="2:2">
      <c r="B49576" s="503"/>
    </row>
    <row r="49577" spans="2:2">
      <c r="B49577" s="503"/>
    </row>
    <row r="49578" spans="2:2">
      <c r="B49578" s="503"/>
    </row>
    <row r="49579" spans="2:2">
      <c r="B49579" s="503"/>
    </row>
    <row r="49580" spans="2:2">
      <c r="B49580" s="503"/>
    </row>
    <row r="49581" spans="2:2">
      <c r="B49581" s="503"/>
    </row>
    <row r="49582" spans="2:2">
      <c r="B49582" s="503"/>
    </row>
    <row r="49583" spans="2:2">
      <c r="B49583" s="503"/>
    </row>
    <row r="49584" spans="2:2">
      <c r="B49584" s="503"/>
    </row>
    <row r="49585" spans="2:2">
      <c r="B49585" s="503"/>
    </row>
    <row r="49586" spans="2:2">
      <c r="B49586" s="503"/>
    </row>
    <row r="49587" spans="2:2">
      <c r="B49587" s="503"/>
    </row>
    <row r="49588" spans="2:2">
      <c r="B49588" s="503"/>
    </row>
    <row r="49589" spans="2:2">
      <c r="B49589" s="503"/>
    </row>
    <row r="49590" spans="2:2">
      <c r="B49590" s="503"/>
    </row>
    <row r="49591" spans="2:2">
      <c r="B49591" s="503"/>
    </row>
    <row r="49592" spans="2:2">
      <c r="B49592" s="503"/>
    </row>
    <row r="49593" spans="2:2">
      <c r="B49593" s="503"/>
    </row>
    <row r="49594" spans="2:2">
      <c r="B49594" s="503"/>
    </row>
    <row r="49595" spans="2:2">
      <c r="B49595" s="503"/>
    </row>
    <row r="49596" spans="2:2">
      <c r="B49596" s="503"/>
    </row>
    <row r="49597" spans="2:2">
      <c r="B49597" s="503"/>
    </row>
    <row r="49598" spans="2:2">
      <c r="B49598" s="503"/>
    </row>
    <row r="49599" spans="2:2">
      <c r="B49599" s="503"/>
    </row>
    <row r="49600" spans="2:2">
      <c r="B49600" s="503"/>
    </row>
    <row r="49601" spans="2:2">
      <c r="B49601" s="503"/>
    </row>
    <row r="49602" spans="2:2">
      <c r="B49602" s="503"/>
    </row>
    <row r="49603" spans="2:2">
      <c r="B49603" s="503"/>
    </row>
    <row r="49604" spans="2:2">
      <c r="B49604" s="503"/>
    </row>
    <row r="49605" spans="2:2">
      <c r="B49605" s="503"/>
    </row>
    <row r="49606" spans="2:2">
      <c r="B49606" s="503"/>
    </row>
    <row r="49607" spans="2:2">
      <c r="B49607" s="503"/>
    </row>
    <row r="49608" spans="2:2">
      <c r="B49608" s="503"/>
    </row>
    <row r="49609" spans="2:2">
      <c r="B49609" s="503"/>
    </row>
    <row r="49610" spans="2:2">
      <c r="B49610" s="503"/>
    </row>
    <row r="49611" spans="2:2">
      <c r="B49611" s="503"/>
    </row>
    <row r="49612" spans="2:2">
      <c r="B49612" s="503"/>
    </row>
    <row r="49613" spans="2:2">
      <c r="B49613" s="503"/>
    </row>
    <row r="49614" spans="2:2">
      <c r="B49614" s="503"/>
    </row>
    <row r="49615" spans="2:2">
      <c r="B49615" s="503"/>
    </row>
    <row r="49616" spans="2:2">
      <c r="B49616" s="503"/>
    </row>
    <row r="49617" spans="2:2">
      <c r="B49617" s="503"/>
    </row>
    <row r="49618" spans="2:2">
      <c r="B49618" s="503"/>
    </row>
    <row r="49619" spans="2:2">
      <c r="B49619" s="503"/>
    </row>
    <row r="49620" spans="2:2">
      <c r="B49620" s="503"/>
    </row>
    <row r="49621" spans="2:2">
      <c r="B49621" s="503"/>
    </row>
    <row r="49622" spans="2:2">
      <c r="B49622" s="503"/>
    </row>
    <row r="49623" spans="2:2">
      <c r="B49623" s="503"/>
    </row>
    <row r="49624" spans="2:2">
      <c r="B49624" s="503"/>
    </row>
    <row r="49625" spans="2:2">
      <c r="B49625" s="503"/>
    </row>
    <row r="49626" spans="2:2">
      <c r="B49626" s="503"/>
    </row>
    <row r="49627" spans="2:2">
      <c r="B49627" s="503"/>
    </row>
    <row r="49628" spans="2:2">
      <c r="B49628" s="503"/>
    </row>
    <row r="49629" spans="2:2">
      <c r="B49629" s="503"/>
    </row>
    <row r="49630" spans="2:2">
      <c r="B49630" s="503"/>
    </row>
    <row r="49631" spans="2:2">
      <c r="B49631" s="503"/>
    </row>
    <row r="49632" spans="2:2">
      <c r="B49632" s="503"/>
    </row>
    <row r="49633" spans="2:2">
      <c r="B49633" s="503"/>
    </row>
    <row r="49634" spans="2:2">
      <c r="B49634" s="503"/>
    </row>
    <row r="49635" spans="2:2">
      <c r="B49635" s="503"/>
    </row>
    <row r="49636" spans="2:2">
      <c r="B49636" s="503"/>
    </row>
    <row r="49637" spans="2:2">
      <c r="B49637" s="503"/>
    </row>
    <row r="49638" spans="2:2">
      <c r="B49638" s="503"/>
    </row>
    <row r="49639" spans="2:2">
      <c r="B49639" s="503"/>
    </row>
    <row r="49640" spans="2:2">
      <c r="B49640" s="503"/>
    </row>
    <row r="49641" spans="2:2">
      <c r="B49641" s="503"/>
    </row>
    <row r="49642" spans="2:2">
      <c r="B49642" s="503"/>
    </row>
    <row r="49643" spans="2:2">
      <c r="B49643" s="503"/>
    </row>
    <row r="49644" spans="2:2">
      <c r="B49644" s="503"/>
    </row>
    <row r="49645" spans="2:2">
      <c r="B49645" s="503"/>
    </row>
    <row r="49646" spans="2:2">
      <c r="B49646" s="503"/>
    </row>
    <row r="49647" spans="2:2">
      <c r="B49647" s="503"/>
    </row>
    <row r="49648" spans="2:2">
      <c r="B49648" s="503"/>
    </row>
    <row r="49649" spans="2:2">
      <c r="B49649" s="503"/>
    </row>
    <row r="49650" spans="2:2">
      <c r="B49650" s="503"/>
    </row>
    <row r="49651" spans="2:2">
      <c r="B49651" s="503"/>
    </row>
    <row r="49652" spans="2:2">
      <c r="B49652" s="503"/>
    </row>
    <row r="49653" spans="2:2">
      <c r="B49653" s="503"/>
    </row>
    <row r="49654" spans="2:2">
      <c r="B49654" s="503"/>
    </row>
    <row r="49655" spans="2:2">
      <c r="B49655" s="503"/>
    </row>
    <row r="49656" spans="2:2">
      <c r="B49656" s="503"/>
    </row>
    <row r="49657" spans="2:2">
      <c r="B49657" s="503"/>
    </row>
    <row r="49658" spans="2:2">
      <c r="B49658" s="503"/>
    </row>
    <row r="49659" spans="2:2">
      <c r="B49659" s="503"/>
    </row>
    <row r="49660" spans="2:2">
      <c r="B49660" s="503"/>
    </row>
    <row r="49661" spans="2:2">
      <c r="B49661" s="503"/>
    </row>
    <row r="49662" spans="2:2">
      <c r="B49662" s="503"/>
    </row>
    <row r="49663" spans="2:2">
      <c r="B49663" s="503"/>
    </row>
    <row r="49664" spans="2:2">
      <c r="B49664" s="503"/>
    </row>
    <row r="49665" spans="2:2">
      <c r="B49665" s="503"/>
    </row>
    <row r="49666" spans="2:2">
      <c r="B49666" s="503"/>
    </row>
    <row r="49667" spans="2:2">
      <c r="B49667" s="503"/>
    </row>
    <row r="49668" spans="2:2">
      <c r="B49668" s="503"/>
    </row>
    <row r="49669" spans="2:2">
      <c r="B49669" s="503"/>
    </row>
    <row r="49670" spans="2:2">
      <c r="B49670" s="503"/>
    </row>
    <row r="49671" spans="2:2">
      <c r="B49671" s="503"/>
    </row>
    <row r="49672" spans="2:2">
      <c r="B49672" s="503"/>
    </row>
    <row r="49673" spans="2:2">
      <c r="B49673" s="503"/>
    </row>
    <row r="49674" spans="2:2">
      <c r="B49674" s="503"/>
    </row>
    <row r="49675" spans="2:2">
      <c r="B49675" s="503"/>
    </row>
    <row r="49676" spans="2:2">
      <c r="B49676" s="503"/>
    </row>
    <row r="49677" spans="2:2">
      <c r="B49677" s="503"/>
    </row>
    <row r="49678" spans="2:2">
      <c r="B49678" s="503"/>
    </row>
    <row r="49679" spans="2:2">
      <c r="B49679" s="503"/>
    </row>
    <row r="49680" spans="2:2">
      <c r="B49680" s="503"/>
    </row>
    <row r="49681" spans="2:2">
      <c r="B49681" s="503"/>
    </row>
    <row r="49682" spans="2:2">
      <c r="B49682" s="503"/>
    </row>
    <row r="49683" spans="2:2">
      <c r="B49683" s="503"/>
    </row>
    <row r="49684" spans="2:2">
      <c r="B49684" s="503"/>
    </row>
    <row r="49685" spans="2:2">
      <c r="B49685" s="503"/>
    </row>
    <row r="49686" spans="2:2">
      <c r="B49686" s="503"/>
    </row>
    <row r="49687" spans="2:2">
      <c r="B49687" s="503"/>
    </row>
    <row r="49688" spans="2:2">
      <c r="B49688" s="503"/>
    </row>
    <row r="49689" spans="2:2">
      <c r="B49689" s="503"/>
    </row>
    <row r="49690" spans="2:2">
      <c r="B49690" s="503"/>
    </row>
    <row r="49691" spans="2:2">
      <c r="B49691" s="503"/>
    </row>
    <row r="49692" spans="2:2">
      <c r="B49692" s="503"/>
    </row>
    <row r="49693" spans="2:2">
      <c r="B49693" s="503"/>
    </row>
    <row r="49694" spans="2:2">
      <c r="B49694" s="503"/>
    </row>
    <row r="49695" spans="2:2">
      <c r="B49695" s="503"/>
    </row>
    <row r="49696" spans="2:2">
      <c r="B49696" s="503"/>
    </row>
    <row r="49697" spans="2:2">
      <c r="B49697" s="503"/>
    </row>
    <row r="49698" spans="2:2">
      <c r="B49698" s="503"/>
    </row>
    <row r="49699" spans="2:2">
      <c r="B49699" s="503"/>
    </row>
    <row r="49700" spans="2:2">
      <c r="B49700" s="503"/>
    </row>
    <row r="49701" spans="2:2">
      <c r="B49701" s="503"/>
    </row>
    <row r="49702" spans="2:2">
      <c r="B49702" s="503"/>
    </row>
    <row r="49703" spans="2:2">
      <c r="B49703" s="503"/>
    </row>
    <row r="49704" spans="2:2">
      <c r="B49704" s="503"/>
    </row>
    <row r="49705" spans="2:2">
      <c r="B49705" s="503"/>
    </row>
    <row r="49706" spans="2:2">
      <c r="B49706" s="503"/>
    </row>
    <row r="49707" spans="2:2">
      <c r="B49707" s="503"/>
    </row>
    <row r="49708" spans="2:2">
      <c r="B49708" s="503"/>
    </row>
    <row r="49709" spans="2:2">
      <c r="B49709" s="503"/>
    </row>
    <row r="49710" spans="2:2">
      <c r="B49710" s="503"/>
    </row>
    <row r="49711" spans="2:2">
      <c r="B49711" s="503"/>
    </row>
    <row r="49712" spans="2:2">
      <c r="B49712" s="503"/>
    </row>
    <row r="49713" spans="2:2">
      <c r="B49713" s="503"/>
    </row>
    <row r="49714" spans="2:2">
      <c r="B49714" s="503"/>
    </row>
    <row r="49715" spans="2:2">
      <c r="B49715" s="503"/>
    </row>
    <row r="49716" spans="2:2">
      <c r="B49716" s="503"/>
    </row>
    <row r="49717" spans="2:2">
      <c r="B49717" s="503"/>
    </row>
    <row r="49718" spans="2:2">
      <c r="B49718" s="503"/>
    </row>
    <row r="49719" spans="2:2">
      <c r="B49719" s="503"/>
    </row>
    <row r="49720" spans="2:2">
      <c r="B49720" s="503"/>
    </row>
    <row r="49721" spans="2:2">
      <c r="B49721" s="503"/>
    </row>
    <row r="49722" spans="2:2">
      <c r="B49722" s="503"/>
    </row>
    <row r="49723" spans="2:2">
      <c r="B49723" s="503"/>
    </row>
    <row r="49724" spans="2:2">
      <c r="B49724" s="503"/>
    </row>
    <row r="49725" spans="2:2">
      <c r="B49725" s="503"/>
    </row>
    <row r="49726" spans="2:2">
      <c r="B49726" s="503"/>
    </row>
    <row r="49727" spans="2:2">
      <c r="B49727" s="503"/>
    </row>
    <row r="49728" spans="2:2">
      <c r="B49728" s="503"/>
    </row>
    <row r="49729" spans="2:2">
      <c r="B49729" s="503"/>
    </row>
    <row r="49730" spans="2:2">
      <c r="B49730" s="503"/>
    </row>
    <row r="49731" spans="2:2">
      <c r="B49731" s="503"/>
    </row>
    <row r="49732" spans="2:2">
      <c r="B49732" s="503"/>
    </row>
    <row r="49733" spans="2:2">
      <c r="B49733" s="503"/>
    </row>
    <row r="49734" spans="2:2">
      <c r="B49734" s="503"/>
    </row>
    <row r="49735" spans="2:2">
      <c r="B49735" s="503"/>
    </row>
    <row r="49736" spans="2:2">
      <c r="B49736" s="503"/>
    </row>
    <row r="49737" spans="2:2">
      <c r="B49737" s="503"/>
    </row>
    <row r="49738" spans="2:2">
      <c r="B49738" s="503"/>
    </row>
    <row r="49739" spans="2:2">
      <c r="B49739" s="503"/>
    </row>
    <row r="49740" spans="2:2">
      <c r="B49740" s="503"/>
    </row>
    <row r="49741" spans="2:2">
      <c r="B49741" s="503"/>
    </row>
    <row r="49742" spans="2:2">
      <c r="B49742" s="503"/>
    </row>
    <row r="49743" spans="2:2">
      <c r="B49743" s="503"/>
    </row>
    <row r="49744" spans="2:2">
      <c r="B49744" s="503"/>
    </row>
    <row r="49745" spans="2:2">
      <c r="B49745" s="503"/>
    </row>
    <row r="49746" spans="2:2">
      <c r="B49746" s="503"/>
    </row>
    <row r="49747" spans="2:2">
      <c r="B49747" s="503"/>
    </row>
    <row r="49748" spans="2:2">
      <c r="B49748" s="503"/>
    </row>
    <row r="49749" spans="2:2">
      <c r="B49749" s="503"/>
    </row>
    <row r="49750" spans="2:2">
      <c r="B49750" s="503"/>
    </row>
    <row r="49751" spans="2:2">
      <c r="B49751" s="503"/>
    </row>
    <row r="49752" spans="2:2">
      <c r="B49752" s="503"/>
    </row>
    <row r="49753" spans="2:2">
      <c r="B49753" s="503"/>
    </row>
    <row r="49754" spans="2:2">
      <c r="B49754" s="503"/>
    </row>
    <row r="49755" spans="2:2">
      <c r="B49755" s="503"/>
    </row>
    <row r="49756" spans="2:2">
      <c r="B49756" s="503"/>
    </row>
    <row r="49757" spans="2:2">
      <c r="B49757" s="503"/>
    </row>
    <row r="49758" spans="2:2">
      <c r="B49758" s="503"/>
    </row>
    <row r="49759" spans="2:2">
      <c r="B49759" s="503"/>
    </row>
    <row r="49760" spans="2:2">
      <c r="B49760" s="503"/>
    </row>
    <row r="49761" spans="2:2">
      <c r="B49761" s="503"/>
    </row>
    <row r="49762" spans="2:2">
      <c r="B49762" s="503"/>
    </row>
    <row r="49763" spans="2:2">
      <c r="B49763" s="503"/>
    </row>
    <row r="49764" spans="2:2">
      <c r="B49764" s="503"/>
    </row>
    <row r="49765" spans="2:2">
      <c r="B49765" s="503"/>
    </row>
    <row r="49766" spans="2:2">
      <c r="B49766" s="503"/>
    </row>
    <row r="49767" spans="2:2">
      <c r="B49767" s="503"/>
    </row>
    <row r="49768" spans="2:2">
      <c r="B49768" s="503"/>
    </row>
    <row r="49769" spans="2:2">
      <c r="B49769" s="503"/>
    </row>
    <row r="49770" spans="2:2">
      <c r="B49770" s="503"/>
    </row>
    <row r="49771" spans="2:2">
      <c r="B49771" s="503"/>
    </row>
    <row r="49772" spans="2:2">
      <c r="B49772" s="503"/>
    </row>
    <row r="49773" spans="2:2">
      <c r="B49773" s="503"/>
    </row>
    <row r="49774" spans="2:2">
      <c r="B49774" s="503"/>
    </row>
    <row r="49775" spans="2:2">
      <c r="B49775" s="503"/>
    </row>
    <row r="49776" spans="2:2">
      <c r="B49776" s="503"/>
    </row>
    <row r="49777" spans="2:2">
      <c r="B49777" s="503"/>
    </row>
    <row r="49778" spans="2:2">
      <c r="B49778" s="503"/>
    </row>
    <row r="49779" spans="2:2">
      <c r="B49779" s="503"/>
    </row>
    <row r="49780" spans="2:2">
      <c r="B49780" s="503"/>
    </row>
    <row r="49781" spans="2:2">
      <c r="B49781" s="503"/>
    </row>
    <row r="49782" spans="2:2">
      <c r="B49782" s="503"/>
    </row>
    <row r="49783" spans="2:2">
      <c r="B49783" s="503"/>
    </row>
    <row r="49784" spans="2:2">
      <c r="B49784" s="503"/>
    </row>
    <row r="49785" spans="2:2">
      <c r="B49785" s="503"/>
    </row>
    <row r="49786" spans="2:2">
      <c r="B49786" s="503"/>
    </row>
    <row r="49787" spans="2:2">
      <c r="B49787" s="503"/>
    </row>
    <row r="49788" spans="2:2">
      <c r="B49788" s="503"/>
    </row>
    <row r="49789" spans="2:2">
      <c r="B49789" s="503"/>
    </row>
    <row r="49790" spans="2:2">
      <c r="B49790" s="503"/>
    </row>
    <row r="49791" spans="2:2">
      <c r="B49791" s="503"/>
    </row>
    <row r="49792" spans="2:2">
      <c r="B49792" s="503"/>
    </row>
    <row r="49793" spans="2:2">
      <c r="B49793" s="503"/>
    </row>
    <row r="49794" spans="2:2">
      <c r="B49794" s="503"/>
    </row>
    <row r="49795" spans="2:2">
      <c r="B49795" s="503"/>
    </row>
    <row r="49796" spans="2:2">
      <c r="B49796" s="503"/>
    </row>
    <row r="49797" spans="2:2">
      <c r="B49797" s="503"/>
    </row>
    <row r="49798" spans="2:2">
      <c r="B49798" s="503"/>
    </row>
    <row r="49799" spans="2:2">
      <c r="B49799" s="503"/>
    </row>
    <row r="49800" spans="2:2">
      <c r="B49800" s="503"/>
    </row>
    <row r="49801" spans="2:2">
      <c r="B49801" s="503"/>
    </row>
    <row r="49802" spans="2:2">
      <c r="B49802" s="503"/>
    </row>
    <row r="49803" spans="2:2">
      <c r="B49803" s="503"/>
    </row>
    <row r="49804" spans="2:2">
      <c r="B49804" s="503"/>
    </row>
    <row r="49805" spans="2:2">
      <c r="B49805" s="503"/>
    </row>
    <row r="49806" spans="2:2">
      <c r="B49806" s="503"/>
    </row>
    <row r="49807" spans="2:2">
      <c r="B49807" s="503"/>
    </row>
    <row r="49808" spans="2:2">
      <c r="B49808" s="503"/>
    </row>
    <row r="49809" spans="2:2">
      <c r="B49809" s="503"/>
    </row>
    <row r="49810" spans="2:2">
      <c r="B49810" s="503"/>
    </row>
    <row r="49811" spans="2:2">
      <c r="B49811" s="503"/>
    </row>
    <row r="49812" spans="2:2">
      <c r="B49812" s="503"/>
    </row>
    <row r="49813" spans="2:2">
      <c r="B49813" s="503"/>
    </row>
    <row r="49814" spans="2:2">
      <c r="B49814" s="503"/>
    </row>
    <row r="49815" spans="2:2">
      <c r="B49815" s="503"/>
    </row>
    <row r="49816" spans="2:2">
      <c r="B49816" s="503"/>
    </row>
    <row r="49817" spans="2:2">
      <c r="B49817" s="503"/>
    </row>
    <row r="49818" spans="2:2">
      <c r="B49818" s="503"/>
    </row>
    <row r="49819" spans="2:2">
      <c r="B49819" s="503"/>
    </row>
    <row r="49820" spans="2:2">
      <c r="B49820" s="503"/>
    </row>
    <row r="49821" spans="2:2">
      <c r="B49821" s="503"/>
    </row>
    <row r="49822" spans="2:2">
      <c r="B49822" s="503"/>
    </row>
    <row r="49823" spans="2:2">
      <c r="B49823" s="503"/>
    </row>
    <row r="49824" spans="2:2">
      <c r="B49824" s="503"/>
    </row>
    <row r="49825" spans="2:2">
      <c r="B49825" s="503"/>
    </row>
    <row r="49826" spans="2:2">
      <c r="B49826" s="503"/>
    </row>
    <row r="49827" spans="2:2">
      <c r="B49827" s="503"/>
    </row>
    <row r="49828" spans="2:2">
      <c r="B49828" s="503"/>
    </row>
    <row r="49829" spans="2:2">
      <c r="B49829" s="503"/>
    </row>
    <row r="49830" spans="2:2">
      <c r="B49830" s="503"/>
    </row>
    <row r="49831" spans="2:2">
      <c r="B49831" s="503"/>
    </row>
    <row r="49832" spans="2:2">
      <c r="B49832" s="503"/>
    </row>
    <row r="49833" spans="2:2">
      <c r="B49833" s="503"/>
    </row>
    <row r="49834" spans="2:2">
      <c r="B49834" s="503"/>
    </row>
    <row r="49835" spans="2:2">
      <c r="B49835" s="503"/>
    </row>
    <row r="49836" spans="2:2">
      <c r="B49836" s="503"/>
    </row>
    <row r="49837" spans="2:2">
      <c r="B49837" s="503"/>
    </row>
    <row r="49838" spans="2:2">
      <c r="B49838" s="503"/>
    </row>
    <row r="49839" spans="2:2">
      <c r="B49839" s="503"/>
    </row>
    <row r="49840" spans="2:2">
      <c r="B49840" s="503"/>
    </row>
    <row r="49841" spans="2:2">
      <c r="B49841" s="503"/>
    </row>
    <row r="49842" spans="2:2">
      <c r="B49842" s="503"/>
    </row>
    <row r="49843" spans="2:2">
      <c r="B49843" s="503"/>
    </row>
    <row r="49844" spans="2:2">
      <c r="B49844" s="503"/>
    </row>
    <row r="49845" spans="2:2">
      <c r="B49845" s="503"/>
    </row>
    <row r="49846" spans="2:2">
      <c r="B49846" s="503"/>
    </row>
    <row r="49847" spans="2:2">
      <c r="B49847" s="503"/>
    </row>
    <row r="49848" spans="2:2">
      <c r="B49848" s="503"/>
    </row>
    <row r="49849" spans="2:2">
      <c r="B49849" s="503"/>
    </row>
    <row r="49850" spans="2:2">
      <c r="B49850" s="503"/>
    </row>
    <row r="49851" spans="2:2">
      <c r="B49851" s="503"/>
    </row>
    <row r="49852" spans="2:2">
      <c r="B49852" s="503"/>
    </row>
    <row r="49853" spans="2:2">
      <c r="B49853" s="503"/>
    </row>
    <row r="49854" spans="2:2">
      <c r="B49854" s="503"/>
    </row>
    <row r="49855" spans="2:2">
      <c r="B49855" s="503"/>
    </row>
    <row r="49856" spans="2:2">
      <c r="B49856" s="503"/>
    </row>
    <row r="49857" spans="2:2">
      <c r="B49857" s="503"/>
    </row>
    <row r="49858" spans="2:2">
      <c r="B49858" s="503"/>
    </row>
    <row r="49859" spans="2:2">
      <c r="B49859" s="503"/>
    </row>
    <row r="49860" spans="2:2">
      <c r="B49860" s="503"/>
    </row>
    <row r="49861" spans="2:2">
      <c r="B49861" s="503"/>
    </row>
    <row r="49862" spans="2:2">
      <c r="B49862" s="503"/>
    </row>
    <row r="49863" spans="2:2">
      <c r="B49863" s="503"/>
    </row>
    <row r="49864" spans="2:2">
      <c r="B49864" s="503"/>
    </row>
    <row r="49865" spans="2:2">
      <c r="B49865" s="503"/>
    </row>
    <row r="49866" spans="2:2">
      <c r="B49866" s="503"/>
    </row>
    <row r="49867" spans="2:2">
      <c r="B49867" s="503"/>
    </row>
    <row r="49868" spans="2:2">
      <c r="B49868" s="503"/>
    </row>
    <row r="49869" spans="2:2">
      <c r="B49869" s="503"/>
    </row>
    <row r="49870" spans="2:2">
      <c r="B49870" s="503"/>
    </row>
    <row r="49871" spans="2:2">
      <c r="B49871" s="503"/>
    </row>
    <row r="49872" spans="2:2">
      <c r="B49872" s="503"/>
    </row>
    <row r="49873" spans="2:2">
      <c r="B49873" s="503"/>
    </row>
    <row r="49874" spans="2:2">
      <c r="B49874" s="503"/>
    </row>
    <row r="49875" spans="2:2">
      <c r="B49875" s="503"/>
    </row>
    <row r="49876" spans="2:2">
      <c r="B49876" s="503"/>
    </row>
    <row r="49877" spans="2:2">
      <c r="B49877" s="503"/>
    </row>
    <row r="49878" spans="2:2">
      <c r="B49878" s="503"/>
    </row>
    <row r="49879" spans="2:2">
      <c r="B49879" s="503"/>
    </row>
    <row r="49880" spans="2:2">
      <c r="B49880" s="503"/>
    </row>
    <row r="49881" spans="2:2">
      <c r="B49881" s="503"/>
    </row>
    <row r="49882" spans="2:2">
      <c r="B49882" s="503"/>
    </row>
    <row r="49883" spans="2:2">
      <c r="B49883" s="503"/>
    </row>
    <row r="49884" spans="2:2">
      <c r="B49884" s="503"/>
    </row>
    <row r="49885" spans="2:2">
      <c r="B49885" s="503"/>
    </row>
    <row r="49886" spans="2:2">
      <c r="B49886" s="503"/>
    </row>
    <row r="49887" spans="2:2">
      <c r="B49887" s="503"/>
    </row>
    <row r="49888" spans="2:2">
      <c r="B49888" s="503"/>
    </row>
    <row r="49889" spans="2:2">
      <c r="B49889" s="503"/>
    </row>
    <row r="49890" spans="2:2">
      <c r="B49890" s="503"/>
    </row>
    <row r="49891" spans="2:2">
      <c r="B49891" s="503"/>
    </row>
    <row r="49892" spans="2:2">
      <c r="B49892" s="503"/>
    </row>
    <row r="49893" spans="2:2">
      <c r="B49893" s="503"/>
    </row>
    <row r="49894" spans="2:2">
      <c r="B49894" s="503"/>
    </row>
    <row r="49895" spans="2:2">
      <c r="B49895" s="503"/>
    </row>
    <row r="49896" spans="2:2">
      <c r="B49896" s="503"/>
    </row>
    <row r="49897" spans="2:2">
      <c r="B49897" s="503"/>
    </row>
    <row r="49898" spans="2:2">
      <c r="B49898" s="503"/>
    </row>
    <row r="49899" spans="2:2">
      <c r="B49899" s="503"/>
    </row>
    <row r="49900" spans="2:2">
      <c r="B49900" s="503"/>
    </row>
    <row r="49901" spans="2:2">
      <c r="B49901" s="503"/>
    </row>
    <row r="49902" spans="2:2">
      <c r="B49902" s="503"/>
    </row>
    <row r="49903" spans="2:2">
      <c r="B49903" s="503"/>
    </row>
    <row r="49904" spans="2:2">
      <c r="B49904" s="503"/>
    </row>
    <row r="49905" spans="2:2">
      <c r="B49905" s="503"/>
    </row>
    <row r="49906" spans="2:2">
      <c r="B49906" s="503"/>
    </row>
    <row r="49907" spans="2:2">
      <c r="B49907" s="503"/>
    </row>
    <row r="49908" spans="2:2">
      <c r="B49908" s="503"/>
    </row>
    <row r="49909" spans="2:2">
      <c r="B49909" s="503"/>
    </row>
    <row r="49910" spans="2:2">
      <c r="B49910" s="503"/>
    </row>
    <row r="49911" spans="2:2">
      <c r="B49911" s="503"/>
    </row>
    <row r="49912" spans="2:2">
      <c r="B49912" s="503"/>
    </row>
    <row r="49913" spans="2:2">
      <c r="B49913" s="503"/>
    </row>
    <row r="49914" spans="2:2">
      <c r="B49914" s="503"/>
    </row>
    <row r="49915" spans="2:2">
      <c r="B49915" s="503"/>
    </row>
    <row r="49916" spans="2:2">
      <c r="B49916" s="503"/>
    </row>
    <row r="49917" spans="2:2">
      <c r="B49917" s="503"/>
    </row>
    <row r="49918" spans="2:2">
      <c r="B49918" s="503"/>
    </row>
    <row r="49919" spans="2:2">
      <c r="B49919" s="503"/>
    </row>
    <row r="49920" spans="2:2">
      <c r="B49920" s="503"/>
    </row>
    <row r="49921" spans="2:2">
      <c r="B49921" s="503"/>
    </row>
    <row r="49922" spans="2:2">
      <c r="B49922" s="503"/>
    </row>
    <row r="49923" spans="2:2">
      <c r="B49923" s="503"/>
    </row>
    <row r="49924" spans="2:2">
      <c r="B49924" s="503"/>
    </row>
    <row r="49925" spans="2:2">
      <c r="B49925" s="503"/>
    </row>
    <row r="49926" spans="2:2">
      <c r="B49926" s="503"/>
    </row>
    <row r="49927" spans="2:2">
      <c r="B49927" s="503"/>
    </row>
    <row r="49928" spans="2:2">
      <c r="B49928" s="503"/>
    </row>
    <row r="49929" spans="2:2">
      <c r="B49929" s="503"/>
    </row>
    <row r="49930" spans="2:2">
      <c r="B49930" s="503"/>
    </row>
    <row r="49931" spans="2:2">
      <c r="B49931" s="503"/>
    </row>
    <row r="49932" spans="2:2">
      <c r="B49932" s="503"/>
    </row>
    <row r="49933" spans="2:2">
      <c r="B49933" s="503"/>
    </row>
    <row r="49934" spans="2:2">
      <c r="B49934" s="503"/>
    </row>
    <row r="49935" spans="2:2">
      <c r="B49935" s="503"/>
    </row>
    <row r="49936" spans="2:2">
      <c r="B49936" s="503"/>
    </row>
    <row r="49937" spans="2:2">
      <c r="B49937" s="503"/>
    </row>
    <row r="49938" spans="2:2">
      <c r="B49938" s="503"/>
    </row>
    <row r="49939" spans="2:2">
      <c r="B49939" s="503"/>
    </row>
    <row r="49940" spans="2:2">
      <c r="B49940" s="503"/>
    </row>
    <row r="49941" spans="2:2">
      <c r="B49941" s="503"/>
    </row>
    <row r="49942" spans="2:2">
      <c r="B49942" s="503"/>
    </row>
    <row r="49943" spans="2:2">
      <c r="B49943" s="503"/>
    </row>
    <row r="49944" spans="2:2">
      <c r="B49944" s="503"/>
    </row>
    <row r="49945" spans="2:2">
      <c r="B49945" s="503"/>
    </row>
    <row r="49946" spans="2:2">
      <c r="B49946" s="503"/>
    </row>
    <row r="49947" spans="2:2">
      <c r="B49947" s="503"/>
    </row>
    <row r="49948" spans="2:2">
      <c r="B49948" s="503"/>
    </row>
    <row r="49949" spans="2:2">
      <c r="B49949" s="503"/>
    </row>
    <row r="49950" spans="2:2">
      <c r="B49950" s="503"/>
    </row>
    <row r="49951" spans="2:2">
      <c r="B49951" s="503"/>
    </row>
    <row r="49952" spans="2:2">
      <c r="B49952" s="503"/>
    </row>
    <row r="49953" spans="2:2">
      <c r="B49953" s="503"/>
    </row>
    <row r="49954" spans="2:2">
      <c r="B49954" s="503"/>
    </row>
    <row r="49955" spans="2:2">
      <c r="B49955" s="503"/>
    </row>
    <row r="49956" spans="2:2">
      <c r="B49956" s="503"/>
    </row>
    <row r="49957" spans="2:2">
      <c r="B49957" s="503"/>
    </row>
    <row r="49958" spans="2:2">
      <c r="B49958" s="503"/>
    </row>
    <row r="49959" spans="2:2">
      <c r="B49959" s="503"/>
    </row>
    <row r="49960" spans="2:2">
      <c r="B49960" s="503"/>
    </row>
    <row r="49961" spans="2:2">
      <c r="B49961" s="503"/>
    </row>
    <row r="49962" spans="2:2">
      <c r="B49962" s="503"/>
    </row>
    <row r="49963" spans="2:2">
      <c r="B49963" s="503"/>
    </row>
    <row r="49964" spans="2:2">
      <c r="B49964" s="503"/>
    </row>
    <row r="49965" spans="2:2">
      <c r="B49965" s="503"/>
    </row>
    <row r="49966" spans="2:2">
      <c r="B49966" s="503"/>
    </row>
    <row r="49967" spans="2:2">
      <c r="B49967" s="503"/>
    </row>
    <row r="49968" spans="2:2">
      <c r="B49968" s="503"/>
    </row>
    <row r="49969" spans="2:2">
      <c r="B49969" s="503"/>
    </row>
    <row r="49970" spans="2:2">
      <c r="B49970" s="503"/>
    </row>
    <row r="49971" spans="2:2">
      <c r="B49971" s="503"/>
    </row>
    <row r="49972" spans="2:2">
      <c r="B49972" s="503"/>
    </row>
    <row r="49973" spans="2:2">
      <c r="B49973" s="503"/>
    </row>
    <row r="49974" spans="2:2">
      <c r="B49974" s="503"/>
    </row>
    <row r="49975" spans="2:2">
      <c r="B49975" s="503"/>
    </row>
    <row r="49976" spans="2:2">
      <c r="B49976" s="503"/>
    </row>
    <row r="49977" spans="2:2">
      <c r="B49977" s="503"/>
    </row>
    <row r="49978" spans="2:2">
      <c r="B49978" s="503"/>
    </row>
    <row r="49979" spans="2:2">
      <c r="B49979" s="503"/>
    </row>
    <row r="49980" spans="2:2">
      <c r="B49980" s="503"/>
    </row>
    <row r="49981" spans="2:2">
      <c r="B49981" s="503"/>
    </row>
    <row r="49982" spans="2:2">
      <c r="B49982" s="503"/>
    </row>
    <row r="49983" spans="2:2">
      <c r="B49983" s="503"/>
    </row>
    <row r="49984" spans="2:2">
      <c r="B49984" s="503"/>
    </row>
    <row r="49985" spans="2:2">
      <c r="B49985" s="503"/>
    </row>
    <row r="49986" spans="2:2">
      <c r="B49986" s="503"/>
    </row>
    <row r="49987" spans="2:2">
      <c r="B49987" s="503"/>
    </row>
    <row r="49988" spans="2:2">
      <c r="B49988" s="503"/>
    </row>
    <row r="49989" spans="2:2">
      <c r="B49989" s="503"/>
    </row>
    <row r="49990" spans="2:2">
      <c r="B49990" s="503"/>
    </row>
    <row r="49991" spans="2:2">
      <c r="B49991" s="503"/>
    </row>
    <row r="49992" spans="2:2">
      <c r="B49992" s="503"/>
    </row>
    <row r="49993" spans="2:2">
      <c r="B49993" s="503"/>
    </row>
    <row r="49994" spans="2:2">
      <c r="B49994" s="503"/>
    </row>
    <row r="49995" spans="2:2">
      <c r="B49995" s="503"/>
    </row>
    <row r="49996" spans="2:2">
      <c r="B49996" s="503"/>
    </row>
    <row r="49997" spans="2:2">
      <c r="B49997" s="503"/>
    </row>
    <row r="49998" spans="2:2">
      <c r="B49998" s="503"/>
    </row>
    <row r="49999" spans="2:2">
      <c r="B49999" s="503"/>
    </row>
    <row r="50000" spans="2:2">
      <c r="B50000" s="503"/>
    </row>
    <row r="50001" spans="2:2">
      <c r="B50001" s="503"/>
    </row>
    <row r="50002" spans="2:2">
      <c r="B50002" s="503"/>
    </row>
    <row r="50003" spans="2:2">
      <c r="B50003" s="503"/>
    </row>
    <row r="50004" spans="2:2">
      <c r="B50004" s="503"/>
    </row>
    <row r="50005" spans="2:2">
      <c r="B50005" s="503"/>
    </row>
    <row r="50006" spans="2:2">
      <c r="B50006" s="503"/>
    </row>
    <row r="50007" spans="2:2">
      <c r="B50007" s="503"/>
    </row>
    <row r="50008" spans="2:2">
      <c r="B50008" s="503"/>
    </row>
    <row r="50009" spans="2:2">
      <c r="B50009" s="503"/>
    </row>
    <row r="50010" spans="2:2">
      <c r="B50010" s="503"/>
    </row>
    <row r="50011" spans="2:2">
      <c r="B50011" s="503"/>
    </row>
    <row r="50012" spans="2:2">
      <c r="B50012" s="503"/>
    </row>
    <row r="50013" spans="2:2">
      <c r="B50013" s="503"/>
    </row>
    <row r="50014" spans="2:2">
      <c r="B50014" s="503"/>
    </row>
    <row r="50015" spans="2:2">
      <c r="B50015" s="503"/>
    </row>
    <row r="50016" spans="2:2">
      <c r="B50016" s="503"/>
    </row>
    <row r="50017" spans="2:2">
      <c r="B50017" s="503"/>
    </row>
    <row r="50018" spans="2:2">
      <c r="B50018" s="503"/>
    </row>
    <row r="50019" spans="2:2">
      <c r="B50019" s="503"/>
    </row>
    <row r="50020" spans="2:2">
      <c r="B50020" s="503"/>
    </row>
    <row r="50021" spans="2:2">
      <c r="B50021" s="503"/>
    </row>
    <row r="50022" spans="2:2">
      <c r="B50022" s="503"/>
    </row>
    <row r="50023" spans="2:2">
      <c r="B50023" s="503"/>
    </row>
    <row r="50024" spans="2:2">
      <c r="B50024" s="503"/>
    </row>
    <row r="50025" spans="2:2">
      <c r="B50025" s="503"/>
    </row>
    <row r="50026" spans="2:2">
      <c r="B50026" s="503"/>
    </row>
    <row r="50027" spans="2:2">
      <c r="B50027" s="503"/>
    </row>
    <row r="50028" spans="2:2">
      <c r="B50028" s="503"/>
    </row>
    <row r="50029" spans="2:2">
      <c r="B50029" s="503"/>
    </row>
    <row r="50030" spans="2:2">
      <c r="B50030" s="503"/>
    </row>
    <row r="50031" spans="2:2">
      <c r="B50031" s="503"/>
    </row>
    <row r="50032" spans="2:2">
      <c r="B50032" s="503"/>
    </row>
    <row r="50033" spans="2:2">
      <c r="B50033" s="503"/>
    </row>
    <row r="50034" spans="2:2">
      <c r="B50034" s="503"/>
    </row>
    <row r="50035" spans="2:2">
      <c r="B50035" s="503"/>
    </row>
    <row r="50036" spans="2:2">
      <c r="B50036" s="503"/>
    </row>
    <row r="50037" spans="2:2">
      <c r="B50037" s="503"/>
    </row>
    <row r="50038" spans="2:2">
      <c r="B50038" s="503"/>
    </row>
    <row r="50039" spans="2:2">
      <c r="B50039" s="503"/>
    </row>
    <row r="50040" spans="2:2">
      <c r="B50040" s="503"/>
    </row>
    <row r="50041" spans="2:2">
      <c r="B50041" s="503"/>
    </row>
    <row r="50042" spans="2:2">
      <c r="B50042" s="503"/>
    </row>
    <row r="50043" spans="2:2">
      <c r="B50043" s="503"/>
    </row>
    <row r="50044" spans="2:2">
      <c r="B50044" s="503"/>
    </row>
    <row r="50045" spans="2:2">
      <c r="B50045" s="503"/>
    </row>
    <row r="50046" spans="2:2">
      <c r="B50046" s="503"/>
    </row>
    <row r="50047" spans="2:2">
      <c r="B50047" s="503"/>
    </row>
    <row r="50048" spans="2:2">
      <c r="B50048" s="503"/>
    </row>
    <row r="50049" spans="2:2">
      <c r="B50049" s="503"/>
    </row>
    <row r="50050" spans="2:2">
      <c r="B50050" s="503"/>
    </row>
    <row r="50051" spans="2:2">
      <c r="B50051" s="503"/>
    </row>
    <row r="50052" spans="2:2">
      <c r="B50052" s="503"/>
    </row>
    <row r="50053" spans="2:2">
      <c r="B50053" s="503"/>
    </row>
    <row r="50054" spans="2:2">
      <c r="B50054" s="503"/>
    </row>
    <row r="50055" spans="2:2">
      <c r="B50055" s="503"/>
    </row>
    <row r="50056" spans="2:2">
      <c r="B50056" s="503"/>
    </row>
    <row r="50057" spans="2:2">
      <c r="B50057" s="503"/>
    </row>
    <row r="50058" spans="2:2">
      <c r="B50058" s="503"/>
    </row>
    <row r="50059" spans="2:2">
      <c r="B50059" s="503"/>
    </row>
    <row r="50060" spans="2:2">
      <c r="B50060" s="503"/>
    </row>
    <row r="50061" spans="2:2">
      <c r="B50061" s="503"/>
    </row>
    <row r="50062" spans="2:2">
      <c r="B50062" s="503"/>
    </row>
    <row r="50063" spans="2:2">
      <c r="B50063" s="503"/>
    </row>
    <row r="50064" spans="2:2">
      <c r="B50064" s="503"/>
    </row>
    <row r="50065" spans="2:2">
      <c r="B50065" s="503"/>
    </row>
    <row r="50066" spans="2:2">
      <c r="B50066" s="503"/>
    </row>
    <row r="50067" spans="2:2">
      <c r="B50067" s="503"/>
    </row>
    <row r="50068" spans="2:2">
      <c r="B50068" s="503"/>
    </row>
    <row r="50069" spans="2:2">
      <c r="B50069" s="503"/>
    </row>
    <row r="50070" spans="2:2">
      <c r="B50070" s="503"/>
    </row>
    <row r="50071" spans="2:2">
      <c r="B50071" s="503"/>
    </row>
    <row r="50072" spans="2:2">
      <c r="B50072" s="503"/>
    </row>
    <row r="50073" spans="2:2">
      <c r="B50073" s="503"/>
    </row>
    <row r="50074" spans="2:2">
      <c r="B50074" s="503"/>
    </row>
    <row r="50075" spans="2:2">
      <c r="B50075" s="503"/>
    </row>
    <row r="50076" spans="2:2">
      <c r="B50076" s="503"/>
    </row>
    <row r="50077" spans="2:2">
      <c r="B50077" s="503"/>
    </row>
    <row r="50078" spans="2:2">
      <c r="B50078" s="503"/>
    </row>
    <row r="50079" spans="2:2">
      <c r="B50079" s="503"/>
    </row>
    <row r="50080" spans="2:2">
      <c r="B50080" s="503"/>
    </row>
    <row r="50081" spans="2:2">
      <c r="B50081" s="503"/>
    </row>
    <row r="50082" spans="2:2">
      <c r="B50082" s="503"/>
    </row>
    <row r="50083" spans="2:2">
      <c r="B50083" s="503"/>
    </row>
    <row r="50084" spans="2:2">
      <c r="B50084" s="503"/>
    </row>
    <row r="50085" spans="2:2">
      <c r="B50085" s="503"/>
    </row>
    <row r="50086" spans="2:2">
      <c r="B50086" s="503"/>
    </row>
    <row r="50087" spans="2:2">
      <c r="B50087" s="503"/>
    </row>
    <row r="50088" spans="2:2">
      <c r="B50088" s="503"/>
    </row>
    <row r="50089" spans="2:2">
      <c r="B50089" s="503"/>
    </row>
    <row r="50090" spans="2:2">
      <c r="B50090" s="503"/>
    </row>
    <row r="50091" spans="2:2">
      <c r="B50091" s="503"/>
    </row>
    <row r="50092" spans="2:2">
      <c r="B50092" s="503"/>
    </row>
    <row r="50093" spans="2:2">
      <c r="B50093" s="503"/>
    </row>
    <row r="50094" spans="2:2">
      <c r="B50094" s="503"/>
    </row>
    <row r="50095" spans="2:2">
      <c r="B50095" s="503"/>
    </row>
    <row r="50096" spans="2:2">
      <c r="B50096" s="503"/>
    </row>
    <row r="50097" spans="2:2">
      <c r="B50097" s="503"/>
    </row>
    <row r="50098" spans="2:2">
      <c r="B50098" s="503"/>
    </row>
    <row r="50099" spans="2:2">
      <c r="B50099" s="503"/>
    </row>
    <row r="50100" spans="2:2">
      <c r="B50100" s="503"/>
    </row>
    <row r="50101" spans="2:2">
      <c r="B50101" s="503"/>
    </row>
    <row r="50102" spans="2:2">
      <c r="B50102" s="503"/>
    </row>
    <row r="50103" spans="2:2">
      <c r="B50103" s="503"/>
    </row>
    <row r="50104" spans="2:2">
      <c r="B50104" s="503"/>
    </row>
    <row r="50105" spans="2:2">
      <c r="B50105" s="503"/>
    </row>
    <row r="50106" spans="2:2">
      <c r="B50106" s="503"/>
    </row>
    <row r="50107" spans="2:2">
      <c r="B50107" s="503"/>
    </row>
    <row r="50108" spans="2:2">
      <c r="B50108" s="503"/>
    </row>
    <row r="50109" spans="2:2">
      <c r="B50109" s="503"/>
    </row>
    <row r="50110" spans="2:2">
      <c r="B50110" s="503"/>
    </row>
    <row r="50111" spans="2:2">
      <c r="B50111" s="503"/>
    </row>
    <row r="50112" spans="2:2">
      <c r="B50112" s="503"/>
    </row>
    <row r="50113" spans="2:2">
      <c r="B50113" s="503"/>
    </row>
    <row r="50114" spans="2:2">
      <c r="B50114" s="503"/>
    </row>
    <row r="50115" spans="2:2">
      <c r="B50115" s="503"/>
    </row>
    <row r="50116" spans="2:2">
      <c r="B50116" s="503"/>
    </row>
    <row r="50117" spans="2:2">
      <c r="B50117" s="503"/>
    </row>
    <row r="50118" spans="2:2">
      <c r="B50118" s="503"/>
    </row>
    <row r="50119" spans="2:2">
      <c r="B50119" s="503"/>
    </row>
    <row r="50120" spans="2:2">
      <c r="B50120" s="503"/>
    </row>
    <row r="50121" spans="2:2">
      <c r="B50121" s="503"/>
    </row>
    <row r="50122" spans="2:2">
      <c r="B50122" s="503"/>
    </row>
    <row r="50123" spans="2:2">
      <c r="B50123" s="503"/>
    </row>
    <row r="50124" spans="2:2">
      <c r="B50124" s="503"/>
    </row>
    <row r="50125" spans="2:2">
      <c r="B50125" s="503"/>
    </row>
    <row r="50126" spans="2:2">
      <c r="B50126" s="503"/>
    </row>
    <row r="50127" spans="2:2">
      <c r="B50127" s="503"/>
    </row>
    <row r="50128" spans="2:2">
      <c r="B50128" s="503"/>
    </row>
    <row r="50129" spans="2:2">
      <c r="B50129" s="503"/>
    </row>
    <row r="50130" spans="2:2">
      <c r="B50130" s="503"/>
    </row>
    <row r="50131" spans="2:2">
      <c r="B50131" s="503"/>
    </row>
    <row r="50132" spans="2:2">
      <c r="B50132" s="503"/>
    </row>
    <row r="50133" spans="2:2">
      <c r="B50133" s="503"/>
    </row>
    <row r="50134" spans="2:2">
      <c r="B50134" s="503"/>
    </row>
    <row r="50135" spans="2:2">
      <c r="B50135" s="503"/>
    </row>
    <row r="50136" spans="2:2">
      <c r="B50136" s="503"/>
    </row>
    <row r="50137" spans="2:2">
      <c r="B50137" s="503"/>
    </row>
    <row r="50138" spans="2:2">
      <c r="B50138" s="503"/>
    </row>
    <row r="50139" spans="2:2">
      <c r="B50139" s="503"/>
    </row>
    <row r="50140" spans="2:2">
      <c r="B50140" s="503"/>
    </row>
    <row r="50141" spans="2:2">
      <c r="B50141" s="503"/>
    </row>
    <row r="50142" spans="2:2">
      <c r="B50142" s="503"/>
    </row>
    <row r="50143" spans="2:2">
      <c r="B50143" s="503"/>
    </row>
    <row r="50144" spans="2:2">
      <c r="B50144" s="503"/>
    </row>
    <row r="50145" spans="2:2">
      <c r="B50145" s="503"/>
    </row>
    <row r="50146" spans="2:2">
      <c r="B50146" s="503"/>
    </row>
    <row r="50147" spans="2:2">
      <c r="B50147" s="503"/>
    </row>
    <row r="50148" spans="2:2">
      <c r="B50148" s="503"/>
    </row>
    <row r="50149" spans="2:2">
      <c r="B50149" s="503"/>
    </row>
    <row r="50150" spans="2:2">
      <c r="B50150" s="503"/>
    </row>
    <row r="50151" spans="2:2">
      <c r="B50151" s="503"/>
    </row>
    <row r="50152" spans="2:2">
      <c r="B50152" s="503"/>
    </row>
    <row r="50153" spans="2:2">
      <c r="B50153" s="503"/>
    </row>
    <row r="50154" spans="2:2">
      <c r="B50154" s="503"/>
    </row>
    <row r="50155" spans="2:2">
      <c r="B50155" s="503"/>
    </row>
    <row r="50156" spans="2:2">
      <c r="B50156" s="503"/>
    </row>
    <row r="50157" spans="2:2">
      <c r="B50157" s="503"/>
    </row>
    <row r="50158" spans="2:2">
      <c r="B50158" s="503"/>
    </row>
    <row r="50159" spans="2:2">
      <c r="B50159" s="503"/>
    </row>
    <row r="50160" spans="2:2">
      <c r="B50160" s="503"/>
    </row>
    <row r="50161" spans="2:2">
      <c r="B50161" s="503"/>
    </row>
    <row r="50162" spans="2:2">
      <c r="B50162" s="503"/>
    </row>
    <row r="50163" spans="2:2">
      <c r="B50163" s="503"/>
    </row>
    <row r="50164" spans="2:2">
      <c r="B50164" s="503"/>
    </row>
    <row r="50165" spans="2:2">
      <c r="B50165" s="503"/>
    </row>
    <row r="50166" spans="2:2">
      <c r="B50166" s="503"/>
    </row>
    <row r="50167" spans="2:2">
      <c r="B50167" s="503"/>
    </row>
    <row r="50168" spans="2:2">
      <c r="B50168" s="503"/>
    </row>
    <row r="50169" spans="2:2">
      <c r="B50169" s="503"/>
    </row>
    <row r="50170" spans="2:2">
      <c r="B50170" s="503"/>
    </row>
    <row r="50171" spans="2:2">
      <c r="B50171" s="503"/>
    </row>
    <row r="50172" spans="2:2">
      <c r="B50172" s="503"/>
    </row>
    <row r="50173" spans="2:2">
      <c r="B50173" s="503"/>
    </row>
    <row r="50174" spans="2:2">
      <c r="B50174" s="503"/>
    </row>
    <row r="50175" spans="2:2">
      <c r="B50175" s="503"/>
    </row>
    <row r="50176" spans="2:2">
      <c r="B50176" s="503"/>
    </row>
    <row r="50177" spans="2:2">
      <c r="B50177" s="503"/>
    </row>
    <row r="50178" spans="2:2">
      <c r="B50178" s="503"/>
    </row>
    <row r="50179" spans="2:2">
      <c r="B50179" s="503"/>
    </row>
    <row r="50180" spans="2:2">
      <c r="B50180" s="503"/>
    </row>
    <row r="50181" spans="2:2">
      <c r="B50181" s="503"/>
    </row>
    <row r="50182" spans="2:2">
      <c r="B50182" s="503"/>
    </row>
    <row r="50183" spans="2:2">
      <c r="B50183" s="503"/>
    </row>
    <row r="50184" spans="2:2">
      <c r="B50184" s="503"/>
    </row>
    <row r="50185" spans="2:2">
      <c r="B50185" s="503"/>
    </row>
    <row r="50186" spans="2:2">
      <c r="B50186" s="503"/>
    </row>
    <row r="50187" spans="2:2">
      <c r="B50187" s="503"/>
    </row>
    <row r="50188" spans="2:2">
      <c r="B50188" s="503"/>
    </row>
    <row r="50189" spans="2:2">
      <c r="B50189" s="503"/>
    </row>
    <row r="50190" spans="2:2">
      <c r="B50190" s="503"/>
    </row>
    <row r="50191" spans="2:2">
      <c r="B50191" s="503"/>
    </row>
    <row r="50192" spans="2:2">
      <c r="B50192" s="503"/>
    </row>
    <row r="50193" spans="2:2">
      <c r="B50193" s="503"/>
    </row>
    <row r="50194" spans="2:2">
      <c r="B50194" s="503"/>
    </row>
    <row r="50195" spans="2:2">
      <c r="B50195" s="503"/>
    </row>
    <row r="50196" spans="2:2">
      <c r="B50196" s="503"/>
    </row>
    <row r="50197" spans="2:2">
      <c r="B50197" s="503"/>
    </row>
    <row r="50198" spans="2:2">
      <c r="B50198" s="503"/>
    </row>
    <row r="50199" spans="2:2">
      <c r="B50199" s="503"/>
    </row>
    <row r="50200" spans="2:2">
      <c r="B50200" s="503"/>
    </row>
    <row r="50201" spans="2:2">
      <c r="B50201" s="503"/>
    </row>
    <row r="50202" spans="2:2">
      <c r="B50202" s="503"/>
    </row>
    <row r="50203" spans="2:2">
      <c r="B50203" s="503"/>
    </row>
    <row r="50204" spans="2:2">
      <c r="B50204" s="503"/>
    </row>
    <row r="50205" spans="2:2">
      <c r="B50205" s="503"/>
    </row>
    <row r="50206" spans="2:2">
      <c r="B50206" s="503"/>
    </row>
    <row r="50207" spans="2:2">
      <c r="B50207" s="503"/>
    </row>
    <row r="50208" spans="2:2">
      <c r="B50208" s="503"/>
    </row>
    <row r="50209" spans="2:2">
      <c r="B50209" s="503"/>
    </row>
    <row r="50210" spans="2:2">
      <c r="B50210" s="503"/>
    </row>
    <row r="50211" spans="2:2">
      <c r="B50211" s="503"/>
    </row>
    <row r="50212" spans="2:2">
      <c r="B50212" s="503"/>
    </row>
    <row r="50213" spans="2:2">
      <c r="B50213" s="503"/>
    </row>
    <row r="50214" spans="2:2">
      <c r="B50214" s="503"/>
    </row>
    <row r="50215" spans="2:2">
      <c r="B50215" s="503"/>
    </row>
    <row r="50216" spans="2:2">
      <c r="B50216" s="503"/>
    </row>
    <row r="50217" spans="2:2">
      <c r="B50217" s="503"/>
    </row>
    <row r="50218" spans="2:2">
      <c r="B50218" s="503"/>
    </row>
    <row r="50219" spans="2:2">
      <c r="B50219" s="503"/>
    </row>
    <row r="50220" spans="2:2">
      <c r="B50220" s="503"/>
    </row>
    <row r="50221" spans="2:2">
      <c r="B50221" s="503"/>
    </row>
    <row r="50222" spans="2:2">
      <c r="B50222" s="503"/>
    </row>
    <row r="50223" spans="2:2">
      <c r="B50223" s="503"/>
    </row>
    <row r="50224" spans="2:2">
      <c r="B50224" s="503"/>
    </row>
    <row r="50225" spans="2:2">
      <c r="B50225" s="503"/>
    </row>
    <row r="50226" spans="2:2">
      <c r="B50226" s="503"/>
    </row>
    <row r="50227" spans="2:2">
      <c r="B50227" s="503"/>
    </row>
    <row r="50228" spans="2:2">
      <c r="B50228" s="503"/>
    </row>
    <row r="50229" spans="2:2">
      <c r="B50229" s="503"/>
    </row>
    <row r="50230" spans="2:2">
      <c r="B50230" s="503"/>
    </row>
    <row r="50231" spans="2:2">
      <c r="B50231" s="503"/>
    </row>
    <row r="50232" spans="2:2">
      <c r="B50232" s="503"/>
    </row>
    <row r="50233" spans="2:2">
      <c r="B50233" s="503"/>
    </row>
    <row r="50234" spans="2:2">
      <c r="B50234" s="503"/>
    </row>
    <row r="50235" spans="2:2">
      <c r="B50235" s="503"/>
    </row>
    <row r="50236" spans="2:2">
      <c r="B50236" s="503"/>
    </row>
    <row r="50237" spans="2:2">
      <c r="B50237" s="503"/>
    </row>
    <row r="50238" spans="2:2">
      <c r="B50238" s="503"/>
    </row>
    <row r="50239" spans="2:2">
      <c r="B50239" s="503"/>
    </row>
    <row r="50240" spans="2:2">
      <c r="B50240" s="503"/>
    </row>
    <row r="50241" spans="2:2">
      <c r="B50241" s="503"/>
    </row>
    <row r="50242" spans="2:2">
      <c r="B50242" s="503"/>
    </row>
    <row r="50243" spans="2:2">
      <c r="B50243" s="503"/>
    </row>
    <row r="50244" spans="2:2">
      <c r="B50244" s="503"/>
    </row>
    <row r="50245" spans="2:2">
      <c r="B50245" s="503"/>
    </row>
    <row r="50246" spans="2:2">
      <c r="B50246" s="503"/>
    </row>
    <row r="50247" spans="2:2">
      <c r="B50247" s="503"/>
    </row>
    <row r="50248" spans="2:2">
      <c r="B50248" s="503"/>
    </row>
    <row r="50249" spans="2:2">
      <c r="B50249" s="503"/>
    </row>
    <row r="50250" spans="2:2">
      <c r="B50250" s="503"/>
    </row>
    <row r="50251" spans="2:2">
      <c r="B50251" s="503"/>
    </row>
    <row r="50252" spans="2:2">
      <c r="B50252" s="503"/>
    </row>
    <row r="50253" spans="2:2">
      <c r="B50253" s="503"/>
    </row>
    <row r="50254" spans="2:2">
      <c r="B50254" s="503"/>
    </row>
    <row r="50255" spans="2:2">
      <c r="B50255" s="503"/>
    </row>
    <row r="50256" spans="2:2">
      <c r="B50256" s="503"/>
    </row>
    <row r="50257" spans="2:2">
      <c r="B50257" s="503"/>
    </row>
    <row r="50258" spans="2:2">
      <c r="B50258" s="503"/>
    </row>
    <row r="50259" spans="2:2">
      <c r="B50259" s="503"/>
    </row>
    <row r="50260" spans="2:2">
      <c r="B50260" s="503"/>
    </row>
    <row r="50261" spans="2:2">
      <c r="B50261" s="503"/>
    </row>
    <row r="50262" spans="2:2">
      <c r="B50262" s="503"/>
    </row>
    <row r="50263" spans="2:2">
      <c r="B50263" s="503"/>
    </row>
    <row r="50264" spans="2:2">
      <c r="B50264" s="503"/>
    </row>
    <row r="50265" spans="2:2">
      <c r="B50265" s="503"/>
    </row>
    <row r="50266" spans="2:2">
      <c r="B50266" s="503"/>
    </row>
    <row r="50267" spans="2:2">
      <c r="B50267" s="503"/>
    </row>
    <row r="50268" spans="2:2">
      <c r="B50268" s="503"/>
    </row>
    <row r="50269" spans="2:2">
      <c r="B50269" s="503"/>
    </row>
    <row r="50270" spans="2:2">
      <c r="B50270" s="503"/>
    </row>
    <row r="50271" spans="2:2">
      <c r="B50271" s="503"/>
    </row>
    <row r="50272" spans="2:2">
      <c r="B50272" s="503"/>
    </row>
    <row r="50273" spans="2:2">
      <c r="B50273" s="503"/>
    </row>
    <row r="50274" spans="2:2">
      <c r="B50274" s="503"/>
    </row>
    <row r="50275" spans="2:2">
      <c r="B50275" s="503"/>
    </row>
    <row r="50276" spans="2:2">
      <c r="B50276" s="503"/>
    </row>
    <row r="50277" spans="2:2">
      <c r="B50277" s="503"/>
    </row>
    <row r="50278" spans="2:2">
      <c r="B50278" s="503"/>
    </row>
    <row r="50279" spans="2:2">
      <c r="B50279" s="503"/>
    </row>
    <row r="50280" spans="2:2">
      <c r="B50280" s="503"/>
    </row>
    <row r="50281" spans="2:2">
      <c r="B50281" s="503"/>
    </row>
    <row r="50282" spans="2:2">
      <c r="B50282" s="503"/>
    </row>
    <row r="50283" spans="2:2">
      <c r="B50283" s="503"/>
    </row>
    <row r="50284" spans="2:2">
      <c r="B50284" s="503"/>
    </row>
    <row r="50285" spans="2:2">
      <c r="B50285" s="503"/>
    </row>
    <row r="50286" spans="2:2">
      <c r="B50286" s="503"/>
    </row>
    <row r="50287" spans="2:2">
      <c r="B50287" s="503"/>
    </row>
    <row r="50288" spans="2:2">
      <c r="B50288" s="503"/>
    </row>
    <row r="50289" spans="2:2">
      <c r="B50289" s="503"/>
    </row>
    <row r="50290" spans="2:2">
      <c r="B50290" s="503"/>
    </row>
    <row r="50291" spans="2:2">
      <c r="B50291" s="503"/>
    </row>
    <row r="50292" spans="2:2">
      <c r="B50292" s="503"/>
    </row>
    <row r="50293" spans="2:2">
      <c r="B50293" s="503"/>
    </row>
    <row r="50294" spans="2:2">
      <c r="B50294" s="503"/>
    </row>
    <row r="50295" spans="2:2">
      <c r="B50295" s="503"/>
    </row>
    <row r="50296" spans="2:2">
      <c r="B50296" s="503"/>
    </row>
    <row r="50297" spans="2:2">
      <c r="B50297" s="503"/>
    </row>
    <row r="50298" spans="2:2">
      <c r="B50298" s="503"/>
    </row>
    <row r="50299" spans="2:2">
      <c r="B50299" s="503"/>
    </row>
    <row r="50300" spans="2:2">
      <c r="B50300" s="503"/>
    </row>
    <row r="50301" spans="2:2">
      <c r="B50301" s="503"/>
    </row>
    <row r="50302" spans="2:2">
      <c r="B50302" s="503"/>
    </row>
    <row r="50303" spans="2:2">
      <c r="B50303" s="503"/>
    </row>
    <row r="50304" spans="2:2">
      <c r="B50304" s="503"/>
    </row>
    <row r="50305" spans="2:2">
      <c r="B50305" s="503"/>
    </row>
    <row r="50306" spans="2:2">
      <c r="B50306" s="503"/>
    </row>
    <row r="50307" spans="2:2">
      <c r="B50307" s="503"/>
    </row>
    <row r="50308" spans="2:2">
      <c r="B50308" s="503"/>
    </row>
    <row r="50309" spans="2:2">
      <c r="B50309" s="503"/>
    </row>
    <row r="50310" spans="2:2">
      <c r="B50310" s="503"/>
    </row>
    <row r="50311" spans="2:2">
      <c r="B50311" s="503"/>
    </row>
    <row r="50312" spans="2:2">
      <c r="B50312" s="503"/>
    </row>
    <row r="50313" spans="2:2">
      <c r="B50313" s="503"/>
    </row>
    <row r="50314" spans="2:2">
      <c r="B50314" s="503"/>
    </row>
    <row r="50315" spans="2:2">
      <c r="B50315" s="503"/>
    </row>
    <row r="50316" spans="2:2">
      <c r="B50316" s="503"/>
    </row>
    <row r="50317" spans="2:2">
      <c r="B50317" s="503"/>
    </row>
    <row r="50318" spans="2:2">
      <c r="B50318" s="503"/>
    </row>
    <row r="50319" spans="2:2">
      <c r="B50319" s="503"/>
    </row>
    <row r="50320" spans="2:2">
      <c r="B50320" s="503"/>
    </row>
    <row r="50321" spans="2:2">
      <c r="B50321" s="503"/>
    </row>
    <row r="50322" spans="2:2">
      <c r="B50322" s="503"/>
    </row>
    <row r="50323" spans="2:2">
      <c r="B50323" s="503"/>
    </row>
    <row r="50324" spans="2:2">
      <c r="B50324" s="503"/>
    </row>
    <row r="50325" spans="2:2">
      <c r="B50325" s="503"/>
    </row>
    <row r="50326" spans="2:2">
      <c r="B50326" s="503"/>
    </row>
    <row r="50327" spans="2:2">
      <c r="B50327" s="503"/>
    </row>
    <row r="50328" spans="2:2">
      <c r="B50328" s="503"/>
    </row>
    <row r="50329" spans="2:2">
      <c r="B50329" s="503"/>
    </row>
    <row r="50330" spans="2:2">
      <c r="B50330" s="503"/>
    </row>
    <row r="50331" spans="2:2">
      <c r="B50331" s="503"/>
    </row>
    <row r="50332" spans="2:2">
      <c r="B50332" s="503"/>
    </row>
    <row r="50333" spans="2:2">
      <c r="B50333" s="503"/>
    </row>
    <row r="50334" spans="2:2">
      <c r="B50334" s="503"/>
    </row>
    <row r="50335" spans="2:2">
      <c r="B50335" s="503"/>
    </row>
    <row r="50336" spans="2:2">
      <c r="B50336" s="503"/>
    </row>
    <row r="50337" spans="2:2">
      <c r="B50337" s="503"/>
    </row>
    <row r="50338" spans="2:2">
      <c r="B50338" s="503"/>
    </row>
    <row r="50339" spans="2:2">
      <c r="B50339" s="503"/>
    </row>
    <row r="50340" spans="2:2">
      <c r="B50340" s="503"/>
    </row>
    <row r="50341" spans="2:2">
      <c r="B50341" s="503"/>
    </row>
    <row r="50342" spans="2:2">
      <c r="B50342" s="503"/>
    </row>
    <row r="50343" spans="2:2">
      <c r="B50343" s="503"/>
    </row>
    <row r="50344" spans="2:2">
      <c r="B50344" s="503"/>
    </row>
    <row r="50345" spans="2:2">
      <c r="B50345" s="503"/>
    </row>
    <row r="50346" spans="2:2">
      <c r="B50346" s="503"/>
    </row>
    <row r="50347" spans="2:2">
      <c r="B50347" s="503"/>
    </row>
    <row r="50348" spans="2:2">
      <c r="B50348" s="503"/>
    </row>
    <row r="50349" spans="2:2">
      <c r="B50349" s="503"/>
    </row>
    <row r="50350" spans="2:2">
      <c r="B50350" s="503"/>
    </row>
    <row r="50351" spans="2:2">
      <c r="B50351" s="503"/>
    </row>
    <row r="50352" spans="2:2">
      <c r="B50352" s="503"/>
    </row>
    <row r="50353" spans="2:2">
      <c r="B50353" s="503"/>
    </row>
    <row r="50354" spans="2:2">
      <c r="B50354" s="503"/>
    </row>
    <row r="50355" spans="2:2">
      <c r="B50355" s="503"/>
    </row>
    <row r="50356" spans="2:2">
      <c r="B50356" s="503"/>
    </row>
    <row r="50357" spans="2:2">
      <c r="B50357" s="503"/>
    </row>
    <row r="50358" spans="2:2">
      <c r="B50358" s="503"/>
    </row>
    <row r="50359" spans="2:2">
      <c r="B50359" s="503"/>
    </row>
    <row r="50360" spans="2:2">
      <c r="B50360" s="503"/>
    </row>
    <row r="50361" spans="2:2">
      <c r="B50361" s="503"/>
    </row>
    <row r="50362" spans="2:2">
      <c r="B50362" s="503"/>
    </row>
    <row r="50363" spans="2:2">
      <c r="B50363" s="503"/>
    </row>
    <row r="50364" spans="2:2">
      <c r="B50364" s="503"/>
    </row>
    <row r="50365" spans="2:2">
      <c r="B50365" s="503"/>
    </row>
    <row r="50366" spans="2:2">
      <c r="B50366" s="503"/>
    </row>
    <row r="50367" spans="2:2">
      <c r="B50367" s="503"/>
    </row>
    <row r="50368" spans="2:2">
      <c r="B50368" s="503"/>
    </row>
    <row r="50369" spans="2:2">
      <c r="B50369" s="503"/>
    </row>
    <row r="50370" spans="2:2">
      <c r="B50370" s="503"/>
    </row>
    <row r="50371" spans="2:2">
      <c r="B50371" s="503"/>
    </row>
    <row r="50372" spans="2:2">
      <c r="B50372" s="503"/>
    </row>
    <row r="50373" spans="2:2">
      <c r="B50373" s="503"/>
    </row>
    <row r="50374" spans="2:2">
      <c r="B50374" s="503"/>
    </row>
    <row r="50375" spans="2:2">
      <c r="B50375" s="503"/>
    </row>
    <row r="50376" spans="2:2">
      <c r="B50376" s="503"/>
    </row>
    <row r="50377" spans="2:2">
      <c r="B50377" s="503"/>
    </row>
    <row r="50378" spans="2:2">
      <c r="B50378" s="503"/>
    </row>
    <row r="50379" spans="2:2">
      <c r="B50379" s="503"/>
    </row>
    <row r="50380" spans="2:2">
      <c r="B50380" s="503"/>
    </row>
    <row r="50381" spans="2:2">
      <c r="B50381" s="503"/>
    </row>
    <row r="50382" spans="2:2">
      <c r="B50382" s="503"/>
    </row>
    <row r="50383" spans="2:2">
      <c r="B50383" s="503"/>
    </row>
    <row r="50384" spans="2:2">
      <c r="B50384" s="503"/>
    </row>
    <row r="50385" spans="2:2">
      <c r="B50385" s="503"/>
    </row>
    <row r="50386" spans="2:2">
      <c r="B50386" s="503"/>
    </row>
    <row r="50387" spans="2:2">
      <c r="B50387" s="503"/>
    </row>
    <row r="50388" spans="2:2">
      <c r="B50388" s="503"/>
    </row>
    <row r="50389" spans="2:2">
      <c r="B50389" s="503"/>
    </row>
    <row r="50390" spans="2:2">
      <c r="B50390" s="503"/>
    </row>
    <row r="50391" spans="2:2">
      <c r="B50391" s="503"/>
    </row>
    <row r="50392" spans="2:2">
      <c r="B50392" s="503"/>
    </row>
    <row r="50393" spans="2:2">
      <c r="B50393" s="503"/>
    </row>
    <row r="50394" spans="2:2">
      <c r="B50394" s="503"/>
    </row>
    <row r="50395" spans="2:2">
      <c r="B50395" s="503"/>
    </row>
    <row r="50396" spans="2:2">
      <c r="B50396" s="503"/>
    </row>
    <row r="50397" spans="2:2">
      <c r="B50397" s="503"/>
    </row>
    <row r="50398" spans="2:2">
      <c r="B50398" s="503"/>
    </row>
    <row r="50399" spans="2:2">
      <c r="B50399" s="503"/>
    </row>
    <row r="50400" spans="2:2">
      <c r="B50400" s="503"/>
    </row>
    <row r="50401" spans="2:2">
      <c r="B50401" s="503"/>
    </row>
    <row r="50402" spans="2:2">
      <c r="B50402" s="503"/>
    </row>
    <row r="50403" spans="2:2">
      <c r="B50403" s="503"/>
    </row>
    <row r="50404" spans="2:2">
      <c r="B50404" s="503"/>
    </row>
    <row r="50405" spans="2:2">
      <c r="B50405" s="503"/>
    </row>
    <row r="50406" spans="2:2">
      <c r="B50406" s="503"/>
    </row>
    <row r="50407" spans="2:2">
      <c r="B50407" s="503"/>
    </row>
    <row r="50408" spans="2:2">
      <c r="B50408" s="503"/>
    </row>
    <row r="50409" spans="2:2">
      <c r="B50409" s="503"/>
    </row>
    <row r="50410" spans="2:2">
      <c r="B50410" s="503"/>
    </row>
    <row r="50411" spans="2:2">
      <c r="B50411" s="503"/>
    </row>
    <row r="50412" spans="2:2">
      <c r="B50412" s="503"/>
    </row>
    <row r="50413" spans="2:2">
      <c r="B50413" s="503"/>
    </row>
    <row r="50414" spans="2:2">
      <c r="B50414" s="503"/>
    </row>
    <row r="50415" spans="2:2">
      <c r="B50415" s="503"/>
    </row>
    <row r="50416" spans="2:2">
      <c r="B50416" s="503"/>
    </row>
    <row r="50417" spans="2:2">
      <c r="B50417" s="503"/>
    </row>
    <row r="50418" spans="2:2">
      <c r="B50418" s="503"/>
    </row>
    <row r="50419" spans="2:2">
      <c r="B50419" s="503"/>
    </row>
    <row r="50420" spans="2:2">
      <c r="B50420" s="503"/>
    </row>
    <row r="50421" spans="2:2">
      <c r="B50421" s="503"/>
    </row>
    <row r="50422" spans="2:2">
      <c r="B50422" s="503"/>
    </row>
    <row r="50423" spans="2:2">
      <c r="B50423" s="503"/>
    </row>
    <row r="50424" spans="2:2">
      <c r="B50424" s="503"/>
    </row>
    <row r="50425" spans="2:2">
      <c r="B50425" s="503"/>
    </row>
    <row r="50426" spans="2:2">
      <c r="B50426" s="503"/>
    </row>
    <row r="50427" spans="2:2">
      <c r="B50427" s="503"/>
    </row>
    <row r="50428" spans="2:2">
      <c r="B50428" s="503"/>
    </row>
    <row r="50429" spans="2:2">
      <c r="B50429" s="503"/>
    </row>
    <row r="50430" spans="2:2">
      <c r="B50430" s="503"/>
    </row>
    <row r="50431" spans="2:2">
      <c r="B50431" s="503"/>
    </row>
    <row r="50432" spans="2:2">
      <c r="B50432" s="503"/>
    </row>
    <row r="50433" spans="2:2">
      <c r="B50433" s="503"/>
    </row>
    <row r="50434" spans="2:2">
      <c r="B50434" s="503"/>
    </row>
    <row r="50435" spans="2:2">
      <c r="B50435" s="503"/>
    </row>
    <row r="50436" spans="2:2">
      <c r="B50436" s="503"/>
    </row>
    <row r="50437" spans="2:2">
      <c r="B50437" s="503"/>
    </row>
    <row r="50438" spans="2:2">
      <c r="B50438" s="503"/>
    </row>
    <row r="50439" spans="2:2">
      <c r="B50439" s="503"/>
    </row>
    <row r="50440" spans="2:2">
      <c r="B50440" s="503"/>
    </row>
    <row r="50441" spans="2:2">
      <c r="B50441" s="503"/>
    </row>
    <row r="50442" spans="2:2">
      <c r="B50442" s="503"/>
    </row>
    <row r="50443" spans="2:2">
      <c r="B50443" s="503"/>
    </row>
    <row r="50444" spans="2:2">
      <c r="B50444" s="503"/>
    </row>
    <row r="50445" spans="2:2">
      <c r="B50445" s="503"/>
    </row>
    <row r="50446" spans="2:2">
      <c r="B50446" s="503"/>
    </row>
    <row r="50447" spans="2:2">
      <c r="B50447" s="503"/>
    </row>
    <row r="50448" spans="2:2">
      <c r="B50448" s="503"/>
    </row>
    <row r="50449" spans="2:2">
      <c r="B50449" s="503"/>
    </row>
    <row r="50450" spans="2:2">
      <c r="B50450" s="503"/>
    </row>
    <row r="50451" spans="2:2">
      <c r="B50451" s="503"/>
    </row>
    <row r="50452" spans="2:2">
      <c r="B50452" s="503"/>
    </row>
    <row r="50453" spans="2:2">
      <c r="B50453" s="503"/>
    </row>
    <row r="50454" spans="2:2">
      <c r="B50454" s="503"/>
    </row>
    <row r="50455" spans="2:2">
      <c r="B50455" s="503"/>
    </row>
    <row r="50456" spans="2:2">
      <c r="B50456" s="503"/>
    </row>
    <row r="50457" spans="2:2">
      <c r="B50457" s="503"/>
    </row>
    <row r="50458" spans="2:2">
      <c r="B50458" s="503"/>
    </row>
    <row r="50459" spans="2:2">
      <c r="B50459" s="503"/>
    </row>
    <row r="50460" spans="2:2">
      <c r="B50460" s="503"/>
    </row>
    <row r="50461" spans="2:2">
      <c r="B50461" s="503"/>
    </row>
    <row r="50462" spans="2:2">
      <c r="B50462" s="503"/>
    </row>
    <row r="50463" spans="2:2">
      <c r="B50463" s="503"/>
    </row>
    <row r="50464" spans="2:2">
      <c r="B50464" s="503"/>
    </row>
    <row r="50465" spans="2:2">
      <c r="B50465" s="503"/>
    </row>
    <row r="50466" spans="2:2">
      <c r="B50466" s="503"/>
    </row>
    <row r="50467" spans="2:2">
      <c r="B50467" s="503"/>
    </row>
    <row r="50468" spans="2:2">
      <c r="B50468" s="503"/>
    </row>
    <row r="50469" spans="2:2">
      <c r="B50469" s="503"/>
    </row>
    <row r="50470" spans="2:2">
      <c r="B50470" s="503"/>
    </row>
    <row r="50471" spans="2:2">
      <c r="B50471" s="503"/>
    </row>
    <row r="50472" spans="2:2">
      <c r="B50472" s="503"/>
    </row>
    <row r="50473" spans="2:2">
      <c r="B50473" s="503"/>
    </row>
    <row r="50474" spans="2:2">
      <c r="B50474" s="503"/>
    </row>
    <row r="50475" spans="2:2">
      <c r="B50475" s="503"/>
    </row>
    <row r="50476" spans="2:2">
      <c r="B50476" s="503"/>
    </row>
    <row r="50477" spans="2:2">
      <c r="B50477" s="503"/>
    </row>
    <row r="50478" spans="2:2">
      <c r="B50478" s="503"/>
    </row>
    <row r="50479" spans="2:2">
      <c r="B50479" s="503"/>
    </row>
    <row r="50480" spans="2:2">
      <c r="B50480" s="503"/>
    </row>
    <row r="50481" spans="2:2">
      <c r="B50481" s="503"/>
    </row>
    <row r="50482" spans="2:2">
      <c r="B50482" s="503"/>
    </row>
    <row r="50483" spans="2:2">
      <c r="B50483" s="503"/>
    </row>
    <row r="50484" spans="2:2">
      <c r="B50484" s="503"/>
    </row>
    <row r="50485" spans="2:2">
      <c r="B50485" s="503"/>
    </row>
    <row r="50486" spans="2:2">
      <c r="B50486" s="503"/>
    </row>
    <row r="50487" spans="2:2">
      <c r="B50487" s="503"/>
    </row>
    <row r="50488" spans="2:2">
      <c r="B50488" s="503"/>
    </row>
    <row r="50489" spans="2:2">
      <c r="B50489" s="503"/>
    </row>
    <row r="50490" spans="2:2">
      <c r="B50490" s="503"/>
    </row>
    <row r="50491" spans="2:2">
      <c r="B50491" s="503"/>
    </row>
    <row r="50492" spans="2:2">
      <c r="B50492" s="503"/>
    </row>
    <row r="50493" spans="2:2">
      <c r="B50493" s="503"/>
    </row>
    <row r="50494" spans="2:2">
      <c r="B50494" s="503"/>
    </row>
    <row r="50495" spans="2:2">
      <c r="B50495" s="503"/>
    </row>
    <row r="50496" spans="2:2">
      <c r="B50496" s="503"/>
    </row>
    <row r="50497" spans="2:2">
      <c r="B50497" s="503"/>
    </row>
    <row r="50498" spans="2:2">
      <c r="B50498" s="503"/>
    </row>
    <row r="50499" spans="2:2">
      <c r="B50499" s="503"/>
    </row>
    <row r="50500" spans="2:2">
      <c r="B50500" s="503"/>
    </row>
    <row r="50501" spans="2:2">
      <c r="B50501" s="503"/>
    </row>
    <row r="50502" spans="2:2">
      <c r="B50502" s="503"/>
    </row>
    <row r="50503" spans="2:2">
      <c r="B50503" s="503"/>
    </row>
    <row r="50504" spans="2:2">
      <c r="B50504" s="503"/>
    </row>
    <row r="50505" spans="2:2">
      <c r="B50505" s="503"/>
    </row>
    <row r="50506" spans="2:2">
      <c r="B50506" s="503"/>
    </row>
    <row r="50507" spans="2:2">
      <c r="B50507" s="503"/>
    </row>
    <row r="50508" spans="2:2">
      <c r="B50508" s="503"/>
    </row>
    <row r="50509" spans="2:2">
      <c r="B50509" s="503"/>
    </row>
    <row r="50510" spans="2:2">
      <c r="B50510" s="503"/>
    </row>
    <row r="50511" spans="2:2">
      <c r="B50511" s="503"/>
    </row>
    <row r="50512" spans="2:2">
      <c r="B50512" s="503"/>
    </row>
    <row r="50513" spans="2:2">
      <c r="B50513" s="503"/>
    </row>
    <row r="50514" spans="2:2">
      <c r="B50514" s="503"/>
    </row>
    <row r="50515" spans="2:2">
      <c r="B50515" s="503"/>
    </row>
    <row r="50516" spans="2:2">
      <c r="B50516" s="503"/>
    </row>
    <row r="50517" spans="2:2">
      <c r="B50517" s="503"/>
    </row>
    <row r="50518" spans="2:2">
      <c r="B50518" s="503"/>
    </row>
    <row r="50519" spans="2:2">
      <c r="B50519" s="503"/>
    </row>
    <row r="50520" spans="2:2">
      <c r="B50520" s="503"/>
    </row>
    <row r="50521" spans="2:2">
      <c r="B50521" s="503"/>
    </row>
    <row r="50522" spans="2:2">
      <c r="B50522" s="503"/>
    </row>
    <row r="50523" spans="2:2">
      <c r="B50523" s="503"/>
    </row>
    <row r="50524" spans="2:2">
      <c r="B50524" s="503"/>
    </row>
    <row r="50525" spans="2:2">
      <c r="B50525" s="503"/>
    </row>
    <row r="50526" spans="2:2">
      <c r="B50526" s="503"/>
    </row>
    <row r="50527" spans="2:2">
      <c r="B50527" s="503"/>
    </row>
    <row r="50528" spans="2:2">
      <c r="B50528" s="503"/>
    </row>
    <row r="50529" spans="2:2">
      <c r="B50529" s="503"/>
    </row>
    <row r="50530" spans="2:2">
      <c r="B50530" s="503"/>
    </row>
    <row r="50531" spans="2:2">
      <c r="B50531" s="503"/>
    </row>
    <row r="50532" spans="2:2">
      <c r="B50532" s="503"/>
    </row>
    <row r="50533" spans="2:2">
      <c r="B50533" s="503"/>
    </row>
    <row r="50534" spans="2:2">
      <c r="B50534" s="503"/>
    </row>
    <row r="50535" spans="2:2">
      <c r="B50535" s="503"/>
    </row>
    <row r="50536" spans="2:2">
      <c r="B50536" s="503"/>
    </row>
    <row r="50537" spans="2:2">
      <c r="B50537" s="503"/>
    </row>
    <row r="50538" spans="2:2">
      <c r="B50538" s="503"/>
    </row>
    <row r="50539" spans="2:2">
      <c r="B50539" s="503"/>
    </row>
    <row r="50540" spans="2:2">
      <c r="B50540" s="503"/>
    </row>
    <row r="50541" spans="2:2">
      <c r="B50541" s="503"/>
    </row>
    <row r="50542" spans="2:2">
      <c r="B50542" s="503"/>
    </row>
    <row r="50543" spans="2:2">
      <c r="B50543" s="503"/>
    </row>
    <row r="50544" spans="2:2">
      <c r="B50544" s="503"/>
    </row>
    <row r="50545" spans="2:2">
      <c r="B50545" s="503"/>
    </row>
    <row r="50546" spans="2:2">
      <c r="B50546" s="503"/>
    </row>
    <row r="50547" spans="2:2">
      <c r="B50547" s="503"/>
    </row>
    <row r="50548" spans="2:2">
      <c r="B50548" s="503"/>
    </row>
    <row r="50549" spans="2:2">
      <c r="B50549" s="503"/>
    </row>
    <row r="50550" spans="2:2">
      <c r="B50550" s="503"/>
    </row>
    <row r="50551" spans="2:2">
      <c r="B50551" s="503"/>
    </row>
    <row r="50552" spans="2:2">
      <c r="B50552" s="503"/>
    </row>
    <row r="50553" spans="2:2">
      <c r="B50553" s="503"/>
    </row>
    <row r="50554" spans="2:2">
      <c r="B50554" s="503"/>
    </row>
    <row r="50555" spans="2:2">
      <c r="B50555" s="503"/>
    </row>
    <row r="50556" spans="2:2">
      <c r="B50556" s="503"/>
    </row>
    <row r="50557" spans="2:2">
      <c r="B50557" s="503"/>
    </row>
    <row r="50558" spans="2:2">
      <c r="B50558" s="503"/>
    </row>
    <row r="50559" spans="2:2">
      <c r="B50559" s="503"/>
    </row>
    <row r="50560" spans="2:2">
      <c r="B50560" s="503"/>
    </row>
    <row r="50561" spans="2:2">
      <c r="B50561" s="503"/>
    </row>
    <row r="50562" spans="2:2">
      <c r="B50562" s="503"/>
    </row>
    <row r="50563" spans="2:2">
      <c r="B50563" s="503"/>
    </row>
    <row r="50564" spans="2:2">
      <c r="B50564" s="503"/>
    </row>
    <row r="50565" spans="2:2">
      <c r="B50565" s="503"/>
    </row>
    <row r="50566" spans="2:2">
      <c r="B50566" s="503"/>
    </row>
    <row r="50567" spans="2:2">
      <c r="B50567" s="503"/>
    </row>
    <row r="50568" spans="2:2">
      <c r="B50568" s="503"/>
    </row>
    <row r="50569" spans="2:2">
      <c r="B50569" s="503"/>
    </row>
    <row r="50570" spans="2:2">
      <c r="B50570" s="503"/>
    </row>
    <row r="50571" spans="2:2">
      <c r="B50571" s="503"/>
    </row>
    <row r="50572" spans="2:2">
      <c r="B50572" s="503"/>
    </row>
    <row r="50573" spans="2:2">
      <c r="B50573" s="503"/>
    </row>
    <row r="50574" spans="2:2">
      <c r="B50574" s="503"/>
    </row>
    <row r="50575" spans="2:2">
      <c r="B50575" s="503"/>
    </row>
    <row r="50576" spans="2:2">
      <c r="B50576" s="503"/>
    </row>
    <row r="50577" spans="2:2">
      <c r="B50577" s="503"/>
    </row>
    <row r="50578" spans="2:2">
      <c r="B50578" s="503"/>
    </row>
    <row r="50579" spans="2:2">
      <c r="B50579" s="503"/>
    </row>
    <row r="50580" spans="2:2">
      <c r="B50580" s="503"/>
    </row>
    <row r="50581" spans="2:2">
      <c r="B50581" s="503"/>
    </row>
    <row r="50582" spans="2:2">
      <c r="B50582" s="503"/>
    </row>
    <row r="50583" spans="2:2">
      <c r="B50583" s="503"/>
    </row>
    <row r="50584" spans="2:2">
      <c r="B50584" s="503"/>
    </row>
    <row r="50585" spans="2:2">
      <c r="B50585" s="503"/>
    </row>
    <row r="50586" spans="2:2">
      <c r="B50586" s="503"/>
    </row>
    <row r="50587" spans="2:2">
      <c r="B50587" s="503"/>
    </row>
    <row r="50588" spans="2:2">
      <c r="B50588" s="503"/>
    </row>
    <row r="50589" spans="2:2">
      <c r="B50589" s="503"/>
    </row>
    <row r="50590" spans="2:2">
      <c r="B50590" s="503"/>
    </row>
    <row r="50591" spans="2:2">
      <c r="B50591" s="503"/>
    </row>
    <row r="50592" spans="2:2">
      <c r="B50592" s="503"/>
    </row>
    <row r="50593" spans="2:2">
      <c r="B50593" s="503"/>
    </row>
    <row r="50594" spans="2:2">
      <c r="B50594" s="503"/>
    </row>
    <row r="50595" spans="2:2">
      <c r="B50595" s="503"/>
    </row>
    <row r="50596" spans="2:2">
      <c r="B50596" s="503"/>
    </row>
    <row r="50597" spans="2:2">
      <c r="B50597" s="503"/>
    </row>
    <row r="50598" spans="2:2">
      <c r="B50598" s="503"/>
    </row>
    <row r="50599" spans="2:2">
      <c r="B50599" s="503"/>
    </row>
    <row r="50600" spans="2:2">
      <c r="B50600" s="503"/>
    </row>
    <row r="50601" spans="2:2">
      <c r="B50601" s="503"/>
    </row>
    <row r="50602" spans="2:2">
      <c r="B50602" s="503"/>
    </row>
    <row r="50603" spans="2:2">
      <c r="B50603" s="503"/>
    </row>
    <row r="50604" spans="2:2">
      <c r="B50604" s="503"/>
    </row>
    <row r="50605" spans="2:2">
      <c r="B50605" s="503"/>
    </row>
    <row r="50606" spans="2:2">
      <c r="B50606" s="503"/>
    </row>
    <row r="50607" spans="2:2">
      <c r="B50607" s="503"/>
    </row>
    <row r="50608" spans="2:2">
      <c r="B50608" s="503"/>
    </row>
    <row r="50609" spans="2:2">
      <c r="B50609" s="503"/>
    </row>
    <row r="50610" spans="2:2">
      <c r="B50610" s="503"/>
    </row>
    <row r="50611" spans="2:2">
      <c r="B50611" s="503"/>
    </row>
    <row r="50612" spans="2:2">
      <c r="B50612" s="503"/>
    </row>
    <row r="50613" spans="2:2">
      <c r="B50613" s="503"/>
    </row>
    <row r="50614" spans="2:2">
      <c r="B50614" s="503"/>
    </row>
    <row r="50615" spans="2:2">
      <c r="B50615" s="503"/>
    </row>
    <row r="50616" spans="2:2">
      <c r="B50616" s="503"/>
    </row>
    <row r="50617" spans="2:2">
      <c r="B50617" s="503"/>
    </row>
    <row r="50618" spans="2:2">
      <c r="B50618" s="503"/>
    </row>
    <row r="50619" spans="2:2">
      <c r="B50619" s="503"/>
    </row>
    <row r="50620" spans="2:2">
      <c r="B50620" s="503"/>
    </row>
    <row r="50621" spans="2:2">
      <c r="B50621" s="503"/>
    </row>
    <row r="50622" spans="2:2">
      <c r="B50622" s="503"/>
    </row>
    <row r="50623" spans="2:2">
      <c r="B50623" s="503"/>
    </row>
    <row r="50624" spans="2:2">
      <c r="B50624" s="503"/>
    </row>
    <row r="50625" spans="2:2">
      <c r="B50625" s="503"/>
    </row>
    <row r="50626" spans="2:2">
      <c r="B50626" s="503"/>
    </row>
    <row r="50627" spans="2:2">
      <c r="B50627" s="503"/>
    </row>
    <row r="50628" spans="2:2">
      <c r="B50628" s="503"/>
    </row>
    <row r="50629" spans="2:2">
      <c r="B50629" s="503"/>
    </row>
    <row r="50630" spans="2:2">
      <c r="B50630" s="503"/>
    </row>
    <row r="50631" spans="2:2">
      <c r="B50631" s="503"/>
    </row>
    <row r="50632" spans="2:2">
      <c r="B50632" s="503"/>
    </row>
    <row r="50633" spans="2:2">
      <c r="B50633" s="503"/>
    </row>
    <row r="50634" spans="2:2">
      <c r="B50634" s="503"/>
    </row>
    <row r="50635" spans="2:2">
      <c r="B50635" s="503"/>
    </row>
    <row r="50636" spans="2:2">
      <c r="B50636" s="503"/>
    </row>
    <row r="50637" spans="2:2">
      <c r="B50637" s="503"/>
    </row>
    <row r="50638" spans="2:2">
      <c r="B50638" s="503"/>
    </row>
    <row r="50639" spans="2:2">
      <c r="B50639" s="503"/>
    </row>
    <row r="50640" spans="2:2">
      <c r="B50640" s="503"/>
    </row>
    <row r="50641" spans="2:2">
      <c r="B50641" s="503"/>
    </row>
    <row r="50642" spans="2:2">
      <c r="B50642" s="503"/>
    </row>
    <row r="50643" spans="2:2">
      <c r="B50643" s="503"/>
    </row>
    <row r="50644" spans="2:2">
      <c r="B50644" s="503"/>
    </row>
    <row r="50645" spans="2:2">
      <c r="B50645" s="503"/>
    </row>
    <row r="50646" spans="2:2">
      <c r="B50646" s="503"/>
    </row>
    <row r="50647" spans="2:2">
      <c r="B50647" s="503"/>
    </row>
    <row r="50648" spans="2:2">
      <c r="B50648" s="503"/>
    </row>
    <row r="50649" spans="2:2">
      <c r="B50649" s="503"/>
    </row>
    <row r="50650" spans="2:2">
      <c r="B50650" s="503"/>
    </row>
    <row r="50651" spans="2:2">
      <c r="B50651" s="503"/>
    </row>
    <row r="50652" spans="2:2">
      <c r="B50652" s="503"/>
    </row>
    <row r="50653" spans="2:2">
      <c r="B50653" s="503"/>
    </row>
    <row r="50654" spans="2:2">
      <c r="B50654" s="503"/>
    </row>
    <row r="50655" spans="2:2">
      <c r="B50655" s="503"/>
    </row>
    <row r="50656" spans="2:2">
      <c r="B50656" s="503"/>
    </row>
    <row r="50657" spans="2:2">
      <c r="B50657" s="503"/>
    </row>
    <row r="50658" spans="2:2">
      <c r="B50658" s="503"/>
    </row>
    <row r="50659" spans="2:2">
      <c r="B50659" s="503"/>
    </row>
    <row r="50660" spans="2:2">
      <c r="B50660" s="503"/>
    </row>
    <row r="50661" spans="2:2">
      <c r="B50661" s="503"/>
    </row>
    <row r="50662" spans="2:2">
      <c r="B50662" s="503"/>
    </row>
    <row r="50663" spans="2:2">
      <c r="B50663" s="503"/>
    </row>
    <row r="50664" spans="2:2">
      <c r="B50664" s="503"/>
    </row>
    <row r="50665" spans="2:2">
      <c r="B50665" s="503"/>
    </row>
    <row r="50666" spans="2:2">
      <c r="B50666" s="503"/>
    </row>
    <row r="50667" spans="2:2">
      <c r="B50667" s="503"/>
    </row>
    <row r="50668" spans="2:2">
      <c r="B50668" s="503"/>
    </row>
    <row r="50669" spans="2:2">
      <c r="B50669" s="503"/>
    </row>
    <row r="50670" spans="2:2">
      <c r="B50670" s="503"/>
    </row>
    <row r="50671" spans="2:2">
      <c r="B50671" s="503"/>
    </row>
    <row r="50672" spans="2:2">
      <c r="B50672" s="503"/>
    </row>
    <row r="50673" spans="2:2">
      <c r="B50673" s="503"/>
    </row>
    <row r="50674" spans="2:2">
      <c r="B50674" s="503"/>
    </row>
    <row r="50675" spans="2:2">
      <c r="B50675" s="503"/>
    </row>
    <row r="50676" spans="2:2">
      <c r="B50676" s="503"/>
    </row>
    <row r="50677" spans="2:2">
      <c r="B50677" s="503"/>
    </row>
    <row r="50678" spans="2:2">
      <c r="B50678" s="503"/>
    </row>
    <row r="50679" spans="2:2">
      <c r="B50679" s="503"/>
    </row>
    <row r="50680" spans="2:2">
      <c r="B50680" s="503"/>
    </row>
    <row r="50681" spans="2:2">
      <c r="B50681" s="503"/>
    </row>
    <row r="50682" spans="2:2">
      <c r="B50682" s="503"/>
    </row>
    <row r="50683" spans="2:2">
      <c r="B50683" s="503"/>
    </row>
    <row r="50684" spans="2:2">
      <c r="B50684" s="503"/>
    </row>
    <row r="50685" spans="2:2">
      <c r="B50685" s="503"/>
    </row>
    <row r="50686" spans="2:2">
      <c r="B50686" s="503"/>
    </row>
    <row r="50687" spans="2:2">
      <c r="B50687" s="503"/>
    </row>
    <row r="50688" spans="2:2">
      <c r="B50688" s="503"/>
    </row>
    <row r="50689" spans="2:2">
      <c r="B50689" s="503"/>
    </row>
    <row r="50690" spans="2:2">
      <c r="B50690" s="503"/>
    </row>
    <row r="50691" spans="2:2">
      <c r="B50691" s="503"/>
    </row>
    <row r="50692" spans="2:2">
      <c r="B50692" s="503"/>
    </row>
    <row r="50693" spans="2:2">
      <c r="B50693" s="503"/>
    </row>
    <row r="50694" spans="2:2">
      <c r="B50694" s="503"/>
    </row>
    <row r="50695" spans="2:2">
      <c r="B50695" s="503"/>
    </row>
    <row r="50696" spans="2:2">
      <c r="B50696" s="503"/>
    </row>
    <row r="50697" spans="2:2">
      <c r="B50697" s="503"/>
    </row>
    <row r="50698" spans="2:2">
      <c r="B50698" s="503"/>
    </row>
    <row r="50699" spans="2:2">
      <c r="B50699" s="503"/>
    </row>
    <row r="50700" spans="2:2">
      <c r="B50700" s="503"/>
    </row>
    <row r="50701" spans="2:2">
      <c r="B50701" s="503"/>
    </row>
    <row r="50702" spans="2:2">
      <c r="B50702" s="503"/>
    </row>
    <row r="50703" spans="2:2">
      <c r="B50703" s="503"/>
    </row>
    <row r="50704" spans="2:2">
      <c r="B50704" s="503"/>
    </row>
    <row r="50705" spans="2:2">
      <c r="B50705" s="503"/>
    </row>
    <row r="50706" spans="2:2">
      <c r="B50706" s="503"/>
    </row>
    <row r="50707" spans="2:2">
      <c r="B50707" s="503"/>
    </row>
    <row r="50708" spans="2:2">
      <c r="B50708" s="503"/>
    </row>
    <row r="50709" spans="2:2">
      <c r="B50709" s="503"/>
    </row>
    <row r="50710" spans="2:2">
      <c r="B50710" s="503"/>
    </row>
    <row r="50711" spans="2:2">
      <c r="B50711" s="503"/>
    </row>
    <row r="50712" spans="2:2">
      <c r="B50712" s="503"/>
    </row>
    <row r="50713" spans="2:2">
      <c r="B50713" s="503"/>
    </row>
    <row r="50714" spans="2:2">
      <c r="B50714" s="503"/>
    </row>
    <row r="50715" spans="2:2">
      <c r="B50715" s="503"/>
    </row>
    <row r="50716" spans="2:2">
      <c r="B50716" s="503"/>
    </row>
    <row r="50717" spans="2:2">
      <c r="B50717" s="503"/>
    </row>
    <row r="50718" spans="2:2">
      <c r="B50718" s="503"/>
    </row>
    <row r="50719" spans="2:2">
      <c r="B50719" s="503"/>
    </row>
    <row r="50720" spans="2:2">
      <c r="B50720" s="503"/>
    </row>
    <row r="50721" spans="2:2">
      <c r="B50721" s="503"/>
    </row>
    <row r="50722" spans="2:2">
      <c r="B50722" s="503"/>
    </row>
    <row r="50723" spans="2:2">
      <c r="B50723" s="503"/>
    </row>
    <row r="50724" spans="2:2">
      <c r="B50724" s="503"/>
    </row>
    <row r="50725" spans="2:2">
      <c r="B50725" s="503"/>
    </row>
    <row r="50726" spans="2:2">
      <c r="B50726" s="503"/>
    </row>
    <row r="50727" spans="2:2">
      <c r="B50727" s="503"/>
    </row>
    <row r="50728" spans="2:2">
      <c r="B50728" s="503"/>
    </row>
    <row r="50729" spans="2:2">
      <c r="B50729" s="503"/>
    </row>
    <row r="50730" spans="2:2">
      <c r="B50730" s="503"/>
    </row>
    <row r="50731" spans="2:2">
      <c r="B50731" s="503"/>
    </row>
    <row r="50732" spans="2:2">
      <c r="B50732" s="503"/>
    </row>
    <row r="50733" spans="2:2">
      <c r="B50733" s="503"/>
    </row>
    <row r="50734" spans="2:2">
      <c r="B50734" s="503"/>
    </row>
    <row r="50735" spans="2:2">
      <c r="B50735" s="503"/>
    </row>
    <row r="50736" spans="2:2">
      <c r="B50736" s="503"/>
    </row>
    <row r="50737" spans="2:2">
      <c r="B50737" s="503"/>
    </row>
    <row r="50738" spans="2:2">
      <c r="B50738" s="503"/>
    </row>
    <row r="50739" spans="2:2">
      <c r="B50739" s="503"/>
    </row>
    <row r="50740" spans="2:2">
      <c r="B50740" s="503"/>
    </row>
    <row r="50741" spans="2:2">
      <c r="B50741" s="503"/>
    </row>
    <row r="50742" spans="2:2">
      <c r="B50742" s="503"/>
    </row>
    <row r="50743" spans="2:2">
      <c r="B50743" s="503"/>
    </row>
    <row r="50744" spans="2:2">
      <c r="B50744" s="503"/>
    </row>
    <row r="50745" spans="2:2">
      <c r="B50745" s="503"/>
    </row>
    <row r="50746" spans="2:2">
      <c r="B50746" s="503"/>
    </row>
    <row r="50747" spans="2:2">
      <c r="B50747" s="503"/>
    </row>
    <row r="50748" spans="2:2">
      <c r="B50748" s="503"/>
    </row>
    <row r="50749" spans="2:2">
      <c r="B50749" s="503"/>
    </row>
    <row r="50750" spans="2:2">
      <c r="B50750" s="503"/>
    </row>
    <row r="50751" spans="2:2">
      <c r="B50751" s="503"/>
    </row>
    <row r="50752" spans="2:2">
      <c r="B50752" s="503"/>
    </row>
    <row r="50753" spans="2:2">
      <c r="B50753" s="503"/>
    </row>
    <row r="50754" spans="2:2">
      <c r="B50754" s="503"/>
    </row>
    <row r="50755" spans="2:2">
      <c r="B50755" s="503"/>
    </row>
    <row r="50756" spans="2:2">
      <c r="B50756" s="503"/>
    </row>
    <row r="50757" spans="2:2">
      <c r="B50757" s="503"/>
    </row>
    <row r="50758" spans="2:2">
      <c r="B50758" s="503"/>
    </row>
    <row r="50759" spans="2:2">
      <c r="B50759" s="503"/>
    </row>
    <row r="50760" spans="2:2">
      <c r="B50760" s="503"/>
    </row>
    <row r="50761" spans="2:2">
      <c r="B50761" s="503"/>
    </row>
    <row r="50762" spans="2:2">
      <c r="B50762" s="503"/>
    </row>
    <row r="50763" spans="2:2">
      <c r="B50763" s="503"/>
    </row>
    <row r="50764" spans="2:2">
      <c r="B50764" s="503"/>
    </row>
    <row r="50765" spans="2:2">
      <c r="B50765" s="503"/>
    </row>
    <row r="50766" spans="2:2">
      <c r="B50766" s="503"/>
    </row>
    <row r="50767" spans="2:2">
      <c r="B50767" s="503"/>
    </row>
    <row r="50768" spans="2:2">
      <c r="B50768" s="503"/>
    </row>
    <row r="50769" spans="2:2">
      <c r="B50769" s="503"/>
    </row>
    <row r="50770" spans="2:2">
      <c r="B50770" s="503"/>
    </row>
    <row r="50771" spans="2:2">
      <c r="B50771" s="503"/>
    </row>
    <row r="50772" spans="2:2">
      <c r="B50772" s="503"/>
    </row>
    <row r="50773" spans="2:2">
      <c r="B50773" s="503"/>
    </row>
    <row r="50774" spans="2:2">
      <c r="B50774" s="503"/>
    </row>
    <row r="50775" spans="2:2">
      <c r="B50775" s="503"/>
    </row>
    <row r="50776" spans="2:2">
      <c r="B50776" s="503"/>
    </row>
    <row r="50777" spans="2:2">
      <c r="B50777" s="503"/>
    </row>
    <row r="50778" spans="2:2">
      <c r="B50778" s="503"/>
    </row>
    <row r="50779" spans="2:2">
      <c r="B50779" s="503"/>
    </row>
    <row r="50780" spans="2:2">
      <c r="B50780" s="503"/>
    </row>
    <row r="50781" spans="2:2">
      <c r="B50781" s="503"/>
    </row>
    <row r="50782" spans="2:2">
      <c r="B50782" s="503"/>
    </row>
    <row r="50783" spans="2:2">
      <c r="B50783" s="503"/>
    </row>
    <row r="50784" spans="2:2">
      <c r="B50784" s="503"/>
    </row>
    <row r="50785" spans="2:2">
      <c r="B50785" s="503"/>
    </row>
    <row r="50786" spans="2:2">
      <c r="B50786" s="503"/>
    </row>
    <row r="50787" spans="2:2">
      <c r="B50787" s="503"/>
    </row>
    <row r="50788" spans="2:2">
      <c r="B50788" s="503"/>
    </row>
    <row r="50789" spans="2:2">
      <c r="B50789" s="503"/>
    </row>
    <row r="50790" spans="2:2">
      <c r="B50790" s="503"/>
    </row>
    <row r="50791" spans="2:2">
      <c r="B50791" s="503"/>
    </row>
    <row r="50792" spans="2:2">
      <c r="B50792" s="503"/>
    </row>
    <row r="50793" spans="2:2">
      <c r="B50793" s="503"/>
    </row>
    <row r="50794" spans="2:2">
      <c r="B50794" s="503"/>
    </row>
    <row r="50795" spans="2:2">
      <c r="B50795" s="503"/>
    </row>
    <row r="50796" spans="2:2">
      <c r="B50796" s="503"/>
    </row>
    <row r="50797" spans="2:2">
      <c r="B50797" s="503"/>
    </row>
    <row r="50798" spans="2:2">
      <c r="B50798" s="503"/>
    </row>
    <row r="50799" spans="2:2">
      <c r="B50799" s="503"/>
    </row>
    <row r="50800" spans="2:2">
      <c r="B50800" s="503"/>
    </row>
    <row r="50801" spans="2:2">
      <c r="B50801" s="503"/>
    </row>
    <row r="50802" spans="2:2">
      <c r="B50802" s="503"/>
    </row>
    <row r="50803" spans="2:2">
      <c r="B50803" s="503"/>
    </row>
    <row r="50804" spans="2:2">
      <c r="B50804" s="503"/>
    </row>
    <row r="50805" spans="2:2">
      <c r="B50805" s="503"/>
    </row>
    <row r="50806" spans="2:2">
      <c r="B50806" s="503"/>
    </row>
    <row r="50807" spans="2:2">
      <c r="B50807" s="503"/>
    </row>
    <row r="50808" spans="2:2">
      <c r="B50808" s="503"/>
    </row>
    <row r="50809" spans="2:2">
      <c r="B50809" s="503"/>
    </row>
    <row r="50810" spans="2:2">
      <c r="B50810" s="503"/>
    </row>
    <row r="50811" spans="2:2">
      <c r="B50811" s="503"/>
    </row>
    <row r="50812" spans="2:2">
      <c r="B50812" s="503"/>
    </row>
    <row r="50813" spans="2:2">
      <c r="B50813" s="503"/>
    </row>
    <row r="50814" spans="2:2">
      <c r="B50814" s="503"/>
    </row>
    <row r="50815" spans="2:2">
      <c r="B50815" s="503"/>
    </row>
    <row r="50816" spans="2:2">
      <c r="B50816" s="503"/>
    </row>
    <row r="50817" spans="2:2">
      <c r="B50817" s="503"/>
    </row>
    <row r="50818" spans="2:2">
      <c r="B50818" s="503"/>
    </row>
    <row r="50819" spans="2:2">
      <c r="B50819" s="503"/>
    </row>
    <row r="50820" spans="2:2">
      <c r="B50820" s="503"/>
    </row>
    <row r="50821" spans="2:2">
      <c r="B50821" s="503"/>
    </row>
    <row r="50822" spans="2:2">
      <c r="B50822" s="503"/>
    </row>
    <row r="50823" spans="2:2">
      <c r="B50823" s="503"/>
    </row>
    <row r="50824" spans="2:2">
      <c r="B50824" s="503"/>
    </row>
    <row r="50825" spans="2:2">
      <c r="B50825" s="503"/>
    </row>
    <row r="50826" spans="2:2">
      <c r="B50826" s="503"/>
    </row>
    <row r="50827" spans="2:2">
      <c r="B50827" s="503"/>
    </row>
    <row r="50828" spans="2:2">
      <c r="B50828" s="503"/>
    </row>
    <row r="50829" spans="2:2">
      <c r="B50829" s="503"/>
    </row>
    <row r="50830" spans="2:2">
      <c r="B50830" s="503"/>
    </row>
    <row r="50831" spans="2:2">
      <c r="B50831" s="503"/>
    </row>
    <row r="50832" spans="2:2">
      <c r="B50832" s="503"/>
    </row>
    <row r="50833" spans="2:2">
      <c r="B50833" s="503"/>
    </row>
    <row r="50834" spans="2:2">
      <c r="B50834" s="503"/>
    </row>
    <row r="50835" spans="2:2">
      <c r="B50835" s="503"/>
    </row>
    <row r="50836" spans="2:2">
      <c r="B50836" s="503"/>
    </row>
    <row r="50837" spans="2:2">
      <c r="B50837" s="503"/>
    </row>
    <row r="50838" spans="2:2">
      <c r="B50838" s="503"/>
    </row>
    <row r="50839" spans="2:2">
      <c r="B50839" s="503"/>
    </row>
    <row r="50840" spans="2:2">
      <c r="B50840" s="503"/>
    </row>
    <row r="50841" spans="2:2">
      <c r="B50841" s="503"/>
    </row>
    <row r="50842" spans="2:2">
      <c r="B50842" s="503"/>
    </row>
    <row r="50843" spans="2:2">
      <c r="B50843" s="503"/>
    </row>
    <row r="50844" spans="2:2">
      <c r="B50844" s="503"/>
    </row>
    <row r="50845" spans="2:2">
      <c r="B50845" s="503"/>
    </row>
    <row r="50846" spans="2:2">
      <c r="B50846" s="503"/>
    </row>
    <row r="50847" spans="2:2">
      <c r="B50847" s="503"/>
    </row>
    <row r="50848" spans="2:2">
      <c r="B50848" s="503"/>
    </row>
    <row r="50849" spans="2:2">
      <c r="B50849" s="503"/>
    </row>
    <row r="50850" spans="2:2">
      <c r="B50850" s="503"/>
    </row>
    <row r="50851" spans="2:2">
      <c r="B50851" s="503"/>
    </row>
    <row r="50852" spans="2:2">
      <c r="B50852" s="503"/>
    </row>
    <row r="50853" spans="2:2">
      <c r="B50853" s="503"/>
    </row>
    <row r="50854" spans="2:2">
      <c r="B50854" s="503"/>
    </row>
    <row r="50855" spans="2:2">
      <c r="B50855" s="503"/>
    </row>
    <row r="50856" spans="2:2">
      <c r="B50856" s="503"/>
    </row>
    <row r="50857" spans="2:2">
      <c r="B50857" s="503"/>
    </row>
    <row r="50858" spans="2:2">
      <c r="B50858" s="503"/>
    </row>
    <row r="50859" spans="2:2">
      <c r="B50859" s="503"/>
    </row>
    <row r="50860" spans="2:2">
      <c r="B50860" s="503"/>
    </row>
    <row r="50861" spans="2:2">
      <c r="B50861" s="503"/>
    </row>
    <row r="50862" spans="2:2">
      <c r="B50862" s="503"/>
    </row>
    <row r="50863" spans="2:2">
      <c r="B50863" s="503"/>
    </row>
    <row r="50864" spans="2:2">
      <c r="B50864" s="503"/>
    </row>
    <row r="50865" spans="2:2">
      <c r="B50865" s="503"/>
    </row>
    <row r="50866" spans="2:2">
      <c r="B50866" s="503"/>
    </row>
    <row r="50867" spans="2:2">
      <c r="B50867" s="503"/>
    </row>
    <row r="50868" spans="2:2">
      <c r="B50868" s="503"/>
    </row>
    <row r="50869" spans="2:2">
      <c r="B50869" s="503"/>
    </row>
    <row r="50870" spans="2:2">
      <c r="B50870" s="503"/>
    </row>
    <row r="50871" spans="2:2">
      <c r="B50871" s="503"/>
    </row>
    <row r="50872" spans="2:2">
      <c r="B50872" s="503"/>
    </row>
    <row r="50873" spans="2:2">
      <c r="B50873" s="503"/>
    </row>
    <row r="50874" spans="2:2">
      <c r="B50874" s="503"/>
    </row>
    <row r="50875" spans="2:2">
      <c r="B50875" s="503"/>
    </row>
    <row r="50876" spans="2:2">
      <c r="B50876" s="503"/>
    </row>
    <row r="50877" spans="2:2">
      <c r="B50877" s="503"/>
    </row>
    <row r="50878" spans="2:2">
      <c r="B50878" s="503"/>
    </row>
    <row r="50879" spans="2:2">
      <c r="B50879" s="503"/>
    </row>
    <row r="50880" spans="2:2">
      <c r="B50880" s="503"/>
    </row>
    <row r="50881" spans="2:2">
      <c r="B50881" s="503"/>
    </row>
    <row r="50882" spans="2:2">
      <c r="B50882" s="503"/>
    </row>
    <row r="50883" spans="2:2">
      <c r="B50883" s="503"/>
    </row>
    <row r="50884" spans="2:2">
      <c r="B50884" s="503"/>
    </row>
    <row r="50885" spans="2:2">
      <c r="B50885" s="503"/>
    </row>
    <row r="50886" spans="2:2">
      <c r="B50886" s="503"/>
    </row>
    <row r="50887" spans="2:2">
      <c r="B50887" s="503"/>
    </row>
    <row r="50888" spans="2:2">
      <c r="B50888" s="503"/>
    </row>
    <row r="50889" spans="2:2">
      <c r="B50889" s="503"/>
    </row>
    <row r="50890" spans="2:2">
      <c r="B50890" s="503"/>
    </row>
    <row r="50891" spans="2:2">
      <c r="B50891" s="503"/>
    </row>
    <row r="50892" spans="2:2">
      <c r="B50892" s="503"/>
    </row>
    <row r="50893" spans="2:2">
      <c r="B50893" s="503"/>
    </row>
    <row r="50894" spans="2:2">
      <c r="B50894" s="503"/>
    </row>
    <row r="50895" spans="2:2">
      <c r="B50895" s="503"/>
    </row>
    <row r="50896" spans="2:2">
      <c r="B50896" s="503"/>
    </row>
    <row r="50897" spans="2:2">
      <c r="B50897" s="503"/>
    </row>
    <row r="50898" spans="2:2">
      <c r="B50898" s="503"/>
    </row>
    <row r="50899" spans="2:2">
      <c r="B50899" s="503"/>
    </row>
    <row r="50900" spans="2:2">
      <c r="B50900" s="503"/>
    </row>
    <row r="50901" spans="2:2">
      <c r="B50901" s="503"/>
    </row>
    <row r="50902" spans="2:2">
      <c r="B50902" s="503"/>
    </row>
    <row r="50903" spans="2:2">
      <c r="B50903" s="503"/>
    </row>
    <row r="50904" spans="2:2">
      <c r="B50904" s="503"/>
    </row>
    <row r="50905" spans="2:2">
      <c r="B50905" s="503"/>
    </row>
    <row r="50906" spans="2:2">
      <c r="B50906" s="503"/>
    </row>
    <row r="50907" spans="2:2">
      <c r="B50907" s="503"/>
    </row>
    <row r="50908" spans="2:2">
      <c r="B50908" s="503"/>
    </row>
    <row r="50909" spans="2:2">
      <c r="B50909" s="503"/>
    </row>
    <row r="50910" spans="2:2">
      <c r="B50910" s="503"/>
    </row>
    <row r="50911" spans="2:2">
      <c r="B50911" s="503"/>
    </row>
    <row r="50912" spans="2:2">
      <c r="B50912" s="503"/>
    </row>
    <row r="50913" spans="2:2">
      <c r="B50913" s="503"/>
    </row>
    <row r="50914" spans="2:2">
      <c r="B50914" s="503"/>
    </row>
    <row r="50915" spans="2:2">
      <c r="B50915" s="503"/>
    </row>
    <row r="50916" spans="2:2">
      <c r="B50916" s="503"/>
    </row>
    <row r="50917" spans="2:2">
      <c r="B50917" s="503"/>
    </row>
    <row r="50918" spans="2:2">
      <c r="B50918" s="503"/>
    </row>
    <row r="50919" spans="2:2">
      <c r="B50919" s="503"/>
    </row>
    <row r="50920" spans="2:2">
      <c r="B50920" s="503"/>
    </row>
    <row r="50921" spans="2:2">
      <c r="B50921" s="503"/>
    </row>
    <row r="50922" spans="2:2">
      <c r="B50922" s="503"/>
    </row>
    <row r="50923" spans="2:2">
      <c r="B50923" s="503"/>
    </row>
    <row r="50924" spans="2:2">
      <c r="B50924" s="503"/>
    </row>
    <row r="50925" spans="2:2">
      <c r="B50925" s="503"/>
    </row>
    <row r="50926" spans="2:2">
      <c r="B50926" s="503"/>
    </row>
    <row r="50927" spans="2:2">
      <c r="B50927" s="503"/>
    </row>
    <row r="50928" spans="2:2">
      <c r="B50928" s="503"/>
    </row>
    <row r="50929" spans="2:2">
      <c r="B50929" s="503"/>
    </row>
    <row r="50930" spans="2:2">
      <c r="B50930" s="503"/>
    </row>
    <row r="50931" spans="2:2">
      <c r="B50931" s="503"/>
    </row>
    <row r="50932" spans="2:2">
      <c r="B50932" s="503"/>
    </row>
    <row r="50933" spans="2:2">
      <c r="B50933" s="503"/>
    </row>
    <row r="50934" spans="2:2">
      <c r="B50934" s="503"/>
    </row>
    <row r="50935" spans="2:2">
      <c r="B50935" s="503"/>
    </row>
    <row r="50936" spans="2:2">
      <c r="B50936" s="503"/>
    </row>
    <row r="50937" spans="2:2">
      <c r="B50937" s="503"/>
    </row>
    <row r="50938" spans="2:2">
      <c r="B50938" s="503"/>
    </row>
    <row r="50939" spans="2:2">
      <c r="B50939" s="503"/>
    </row>
    <row r="50940" spans="2:2">
      <c r="B50940" s="503"/>
    </row>
    <row r="50941" spans="2:2">
      <c r="B50941" s="503"/>
    </row>
    <row r="50942" spans="2:2">
      <c r="B50942" s="503"/>
    </row>
    <row r="50943" spans="2:2">
      <c r="B50943" s="503"/>
    </row>
    <row r="50944" spans="2:2">
      <c r="B50944" s="503"/>
    </row>
    <row r="50945" spans="2:2">
      <c r="B50945" s="503"/>
    </row>
    <row r="50946" spans="2:2">
      <c r="B50946" s="503"/>
    </row>
    <row r="50947" spans="2:2">
      <c r="B50947" s="503"/>
    </row>
    <row r="50948" spans="2:2">
      <c r="B50948" s="503"/>
    </row>
    <row r="50949" spans="2:2">
      <c r="B50949" s="503"/>
    </row>
    <row r="50950" spans="2:2">
      <c r="B50950" s="503"/>
    </row>
    <row r="50951" spans="2:2">
      <c r="B50951" s="503"/>
    </row>
    <row r="50952" spans="2:2">
      <c r="B50952" s="503"/>
    </row>
    <row r="50953" spans="2:2">
      <c r="B50953" s="503"/>
    </row>
    <row r="50954" spans="2:2">
      <c r="B50954" s="503"/>
    </row>
    <row r="50955" spans="2:2">
      <c r="B50955" s="503"/>
    </row>
    <row r="50956" spans="2:2">
      <c r="B50956" s="503"/>
    </row>
    <row r="50957" spans="2:2">
      <c r="B50957" s="503"/>
    </row>
    <row r="50958" spans="2:2">
      <c r="B50958" s="503"/>
    </row>
    <row r="50959" spans="2:2">
      <c r="B50959" s="503"/>
    </row>
    <row r="50960" spans="2:2">
      <c r="B50960" s="503"/>
    </row>
    <row r="50961" spans="2:2">
      <c r="B50961" s="503"/>
    </row>
    <row r="50962" spans="2:2">
      <c r="B50962" s="503"/>
    </row>
    <row r="50963" spans="2:2">
      <c r="B50963" s="503"/>
    </row>
    <row r="50964" spans="2:2">
      <c r="B50964" s="503"/>
    </row>
    <row r="50965" spans="2:2">
      <c r="B50965" s="503"/>
    </row>
    <row r="50966" spans="2:2">
      <c r="B50966" s="503"/>
    </row>
    <row r="50967" spans="2:2">
      <c r="B50967" s="503"/>
    </row>
    <row r="50968" spans="2:2">
      <c r="B50968" s="503"/>
    </row>
    <row r="50969" spans="2:2">
      <c r="B50969" s="503"/>
    </row>
    <row r="50970" spans="2:2">
      <c r="B50970" s="503"/>
    </row>
    <row r="50971" spans="2:2">
      <c r="B50971" s="503"/>
    </row>
    <row r="50972" spans="2:2">
      <c r="B50972" s="503"/>
    </row>
    <row r="50973" spans="2:2">
      <c r="B50973" s="503"/>
    </row>
    <row r="50974" spans="2:2">
      <c r="B50974" s="503"/>
    </row>
    <row r="50975" spans="2:2">
      <c r="B50975" s="503"/>
    </row>
    <row r="50976" spans="2:2">
      <c r="B50976" s="503"/>
    </row>
    <row r="50977" spans="2:2">
      <c r="B50977" s="503"/>
    </row>
    <row r="50978" spans="2:2">
      <c r="B50978" s="503"/>
    </row>
    <row r="50979" spans="2:2">
      <c r="B50979" s="503"/>
    </row>
    <row r="50980" spans="2:2">
      <c r="B50980" s="503"/>
    </row>
    <row r="50981" spans="2:2">
      <c r="B50981" s="503"/>
    </row>
    <row r="50982" spans="2:2">
      <c r="B50982" s="503"/>
    </row>
    <row r="50983" spans="2:2">
      <c r="B50983" s="503"/>
    </row>
    <row r="50984" spans="2:2">
      <c r="B50984" s="503"/>
    </row>
    <row r="50985" spans="2:2">
      <c r="B50985" s="503"/>
    </row>
    <row r="50986" spans="2:2">
      <c r="B50986" s="503"/>
    </row>
    <row r="50987" spans="2:2">
      <c r="B50987" s="503"/>
    </row>
    <row r="50988" spans="2:2">
      <c r="B50988" s="503"/>
    </row>
    <row r="50989" spans="2:2">
      <c r="B50989" s="503"/>
    </row>
    <row r="50990" spans="2:2">
      <c r="B50990" s="503"/>
    </row>
    <row r="50991" spans="2:2">
      <c r="B50991" s="503"/>
    </row>
    <row r="50992" spans="2:2">
      <c r="B50992" s="503"/>
    </row>
    <row r="50993" spans="2:2">
      <c r="B50993" s="503"/>
    </row>
    <row r="50994" spans="2:2">
      <c r="B50994" s="503"/>
    </row>
    <row r="50995" spans="2:2">
      <c r="B50995" s="503"/>
    </row>
    <row r="50996" spans="2:2">
      <c r="B50996" s="503"/>
    </row>
    <row r="50997" spans="2:2">
      <c r="B50997" s="503"/>
    </row>
    <row r="50998" spans="2:2">
      <c r="B50998" s="503"/>
    </row>
    <row r="50999" spans="2:2">
      <c r="B50999" s="503"/>
    </row>
    <row r="51000" spans="2:2">
      <c r="B51000" s="503"/>
    </row>
    <row r="51001" spans="2:2">
      <c r="B51001" s="503"/>
    </row>
    <row r="51002" spans="2:2">
      <c r="B51002" s="503"/>
    </row>
    <row r="51003" spans="2:2">
      <c r="B51003" s="503"/>
    </row>
    <row r="51004" spans="2:2">
      <c r="B51004" s="503"/>
    </row>
    <row r="51005" spans="2:2">
      <c r="B51005" s="503"/>
    </row>
    <row r="51006" spans="2:2">
      <c r="B51006" s="503"/>
    </row>
    <row r="51007" spans="2:2">
      <c r="B51007" s="503"/>
    </row>
    <row r="51008" spans="2:2">
      <c r="B51008" s="503"/>
    </row>
    <row r="51009" spans="2:2">
      <c r="B51009" s="503"/>
    </row>
    <row r="51010" spans="2:2">
      <c r="B51010" s="503"/>
    </row>
    <row r="51011" spans="2:2">
      <c r="B51011" s="503"/>
    </row>
    <row r="51012" spans="2:2">
      <c r="B51012" s="503"/>
    </row>
    <row r="51013" spans="2:2">
      <c r="B51013" s="503"/>
    </row>
    <row r="51014" spans="2:2">
      <c r="B51014" s="503"/>
    </row>
    <row r="51015" spans="2:2">
      <c r="B51015" s="503"/>
    </row>
    <row r="51016" spans="2:2">
      <c r="B51016" s="503"/>
    </row>
    <row r="51017" spans="2:2">
      <c r="B51017" s="503"/>
    </row>
    <row r="51018" spans="2:2">
      <c r="B51018" s="503"/>
    </row>
    <row r="51019" spans="2:2">
      <c r="B51019" s="503"/>
    </row>
    <row r="51020" spans="2:2">
      <c r="B51020" s="503"/>
    </row>
    <row r="51021" spans="2:2">
      <c r="B51021" s="503"/>
    </row>
    <row r="51022" spans="2:2">
      <c r="B51022" s="503"/>
    </row>
    <row r="51023" spans="2:2">
      <c r="B51023" s="503"/>
    </row>
    <row r="51024" spans="2:2">
      <c r="B51024" s="503"/>
    </row>
    <row r="51025" spans="2:2">
      <c r="B51025" s="503"/>
    </row>
    <row r="51026" spans="2:2">
      <c r="B51026" s="503"/>
    </row>
    <row r="51027" spans="2:2">
      <c r="B51027" s="503"/>
    </row>
    <row r="51028" spans="2:2">
      <c r="B51028" s="503"/>
    </row>
    <row r="51029" spans="2:2">
      <c r="B51029" s="503"/>
    </row>
    <row r="51030" spans="2:2">
      <c r="B51030" s="503"/>
    </row>
    <row r="51031" spans="2:2">
      <c r="B51031" s="503"/>
    </row>
    <row r="51032" spans="2:2">
      <c r="B51032" s="503"/>
    </row>
    <row r="51033" spans="2:2">
      <c r="B51033" s="503"/>
    </row>
    <row r="51034" spans="2:2">
      <c r="B51034" s="503"/>
    </row>
    <row r="51035" spans="2:2">
      <c r="B51035" s="503"/>
    </row>
    <row r="51036" spans="2:2">
      <c r="B51036" s="503"/>
    </row>
    <row r="51037" spans="2:2">
      <c r="B51037" s="503"/>
    </row>
    <row r="51038" spans="2:2">
      <c r="B51038" s="503"/>
    </row>
    <row r="51039" spans="2:2">
      <c r="B51039" s="503"/>
    </row>
    <row r="51040" spans="2:2">
      <c r="B51040" s="503"/>
    </row>
    <row r="51041" spans="2:2">
      <c r="B51041" s="503"/>
    </row>
    <row r="51042" spans="2:2">
      <c r="B51042" s="503"/>
    </row>
    <row r="51043" spans="2:2">
      <c r="B51043" s="503"/>
    </row>
    <row r="51044" spans="2:2">
      <c r="B51044" s="503"/>
    </row>
    <row r="51045" spans="2:2">
      <c r="B51045" s="503"/>
    </row>
    <row r="51046" spans="2:2">
      <c r="B51046" s="503"/>
    </row>
    <row r="51047" spans="2:2">
      <c r="B51047" s="503"/>
    </row>
    <row r="51048" spans="2:2">
      <c r="B51048" s="503"/>
    </row>
    <row r="51049" spans="2:2">
      <c r="B51049" s="503"/>
    </row>
    <row r="51050" spans="2:2">
      <c r="B51050" s="503"/>
    </row>
    <row r="51051" spans="2:2">
      <c r="B51051" s="503"/>
    </row>
    <row r="51052" spans="2:2">
      <c r="B51052" s="503"/>
    </row>
    <row r="51053" spans="2:2">
      <c r="B51053" s="503"/>
    </row>
    <row r="51054" spans="2:2">
      <c r="B51054" s="503"/>
    </row>
    <row r="51055" spans="2:2">
      <c r="B51055" s="503"/>
    </row>
    <row r="51056" spans="2:2">
      <c r="B51056" s="503"/>
    </row>
    <row r="51057" spans="2:2">
      <c r="B51057" s="503"/>
    </row>
    <row r="51058" spans="2:2">
      <c r="B51058" s="503"/>
    </row>
    <row r="51059" spans="2:2">
      <c r="B51059" s="503"/>
    </row>
    <row r="51060" spans="2:2">
      <c r="B51060" s="503"/>
    </row>
    <row r="51061" spans="2:2">
      <c r="B51061" s="503"/>
    </row>
    <row r="51062" spans="2:2">
      <c r="B51062" s="503"/>
    </row>
    <row r="51063" spans="2:2">
      <c r="B51063" s="503"/>
    </row>
    <row r="51064" spans="2:2">
      <c r="B51064" s="503"/>
    </row>
    <row r="51065" spans="2:2">
      <c r="B51065" s="503"/>
    </row>
    <row r="51066" spans="2:2">
      <c r="B51066" s="503"/>
    </row>
    <row r="51067" spans="2:2">
      <c r="B51067" s="503"/>
    </row>
    <row r="51068" spans="2:2">
      <c r="B51068" s="503"/>
    </row>
    <row r="51069" spans="2:2">
      <c r="B51069" s="503"/>
    </row>
    <row r="51070" spans="2:2">
      <c r="B51070" s="503"/>
    </row>
    <row r="51071" spans="2:2">
      <c r="B51071" s="503"/>
    </row>
    <row r="51072" spans="2:2">
      <c r="B51072" s="503"/>
    </row>
    <row r="51073" spans="2:2">
      <c r="B51073" s="503"/>
    </row>
    <row r="51074" spans="2:2">
      <c r="B51074" s="503"/>
    </row>
    <row r="51075" spans="2:2">
      <c r="B51075" s="503"/>
    </row>
    <row r="51076" spans="2:2">
      <c r="B51076" s="503"/>
    </row>
    <row r="51077" spans="2:2">
      <c r="B51077" s="503"/>
    </row>
    <row r="51078" spans="2:2">
      <c r="B51078" s="503"/>
    </row>
    <row r="51079" spans="2:2">
      <c r="B51079" s="503"/>
    </row>
    <row r="51080" spans="2:2">
      <c r="B51080" s="503"/>
    </row>
    <row r="51081" spans="2:2">
      <c r="B51081" s="503"/>
    </row>
    <row r="51082" spans="2:2">
      <c r="B51082" s="503"/>
    </row>
    <row r="51083" spans="2:2">
      <c r="B51083" s="503"/>
    </row>
    <row r="51084" spans="2:2">
      <c r="B51084" s="503"/>
    </row>
    <row r="51085" spans="2:2">
      <c r="B51085" s="503"/>
    </row>
    <row r="51086" spans="2:2">
      <c r="B51086" s="503"/>
    </row>
    <row r="51087" spans="2:2">
      <c r="B51087" s="503"/>
    </row>
    <row r="51088" spans="2:2">
      <c r="B51088" s="503"/>
    </row>
    <row r="51089" spans="2:2">
      <c r="B51089" s="503"/>
    </row>
    <row r="51090" spans="2:2">
      <c r="B51090" s="503"/>
    </row>
    <row r="51091" spans="2:2">
      <c r="B51091" s="503"/>
    </row>
    <row r="51092" spans="2:2">
      <c r="B51092" s="503"/>
    </row>
    <row r="51093" spans="2:2">
      <c r="B51093" s="503"/>
    </row>
    <row r="51094" spans="2:2">
      <c r="B51094" s="503"/>
    </row>
    <row r="51095" spans="2:2">
      <c r="B51095" s="503"/>
    </row>
    <row r="51096" spans="2:2">
      <c r="B51096" s="503"/>
    </row>
    <row r="51097" spans="2:2">
      <c r="B51097" s="503"/>
    </row>
    <row r="51098" spans="2:2">
      <c r="B51098" s="503"/>
    </row>
    <row r="51099" spans="2:2">
      <c r="B51099" s="503"/>
    </row>
    <row r="51100" spans="2:2">
      <c r="B51100" s="503"/>
    </row>
    <row r="51101" spans="2:2">
      <c r="B51101" s="503"/>
    </row>
    <row r="51102" spans="2:2">
      <c r="B51102" s="503"/>
    </row>
    <row r="51103" spans="2:2">
      <c r="B51103" s="503"/>
    </row>
    <row r="51104" spans="2:2">
      <c r="B51104" s="503"/>
    </row>
    <row r="51105" spans="2:2">
      <c r="B51105" s="503"/>
    </row>
    <row r="51106" spans="2:2">
      <c r="B51106" s="503"/>
    </row>
    <row r="51107" spans="2:2">
      <c r="B51107" s="503"/>
    </row>
    <row r="51108" spans="2:2">
      <c r="B51108" s="503"/>
    </row>
    <row r="51109" spans="2:2">
      <c r="B51109" s="503"/>
    </row>
    <row r="51110" spans="2:2">
      <c r="B51110" s="503"/>
    </row>
    <row r="51111" spans="2:2">
      <c r="B51111" s="503"/>
    </row>
    <row r="51112" spans="2:2">
      <c r="B51112" s="503"/>
    </row>
    <row r="51113" spans="2:2">
      <c r="B51113" s="503"/>
    </row>
    <row r="51114" spans="2:2">
      <c r="B51114" s="503"/>
    </row>
    <row r="51115" spans="2:2">
      <c r="B51115" s="503"/>
    </row>
    <row r="51116" spans="2:2">
      <c r="B51116" s="503"/>
    </row>
    <row r="51117" spans="2:2">
      <c r="B51117" s="503"/>
    </row>
    <row r="51118" spans="2:2">
      <c r="B51118" s="503"/>
    </row>
    <row r="51119" spans="2:2">
      <c r="B51119" s="503"/>
    </row>
    <row r="51120" spans="2:2">
      <c r="B51120" s="503"/>
    </row>
    <row r="51121" spans="2:2">
      <c r="B51121" s="503"/>
    </row>
    <row r="51122" spans="2:2">
      <c r="B51122" s="503"/>
    </row>
    <row r="51123" spans="2:2">
      <c r="B51123" s="503"/>
    </row>
    <row r="51124" spans="2:2">
      <c r="B51124" s="503"/>
    </row>
    <row r="51125" spans="2:2">
      <c r="B51125" s="503"/>
    </row>
    <row r="51126" spans="2:2">
      <c r="B51126" s="503"/>
    </row>
    <row r="51127" spans="2:2">
      <c r="B51127" s="503"/>
    </row>
    <row r="51128" spans="2:2">
      <c r="B51128" s="503"/>
    </row>
    <row r="51129" spans="2:2">
      <c r="B51129" s="503"/>
    </row>
    <row r="51130" spans="2:2">
      <c r="B51130" s="503"/>
    </row>
    <row r="51131" spans="2:2">
      <c r="B51131" s="503"/>
    </row>
    <row r="51132" spans="2:2">
      <c r="B51132" s="503"/>
    </row>
    <row r="51133" spans="2:2">
      <c r="B51133" s="503"/>
    </row>
    <row r="51134" spans="2:2">
      <c r="B51134" s="503"/>
    </row>
    <row r="51135" spans="2:2">
      <c r="B51135" s="503"/>
    </row>
    <row r="51136" spans="2:2">
      <c r="B51136" s="503"/>
    </row>
    <row r="51137" spans="2:2">
      <c r="B51137" s="503"/>
    </row>
    <row r="51138" spans="2:2">
      <c r="B51138" s="503"/>
    </row>
    <row r="51139" spans="2:2">
      <c r="B51139" s="503"/>
    </row>
    <row r="51140" spans="2:2">
      <c r="B51140" s="503"/>
    </row>
    <row r="51141" spans="2:2">
      <c r="B51141" s="503"/>
    </row>
    <row r="51142" spans="2:2">
      <c r="B51142" s="503"/>
    </row>
    <row r="51143" spans="2:2">
      <c r="B51143" s="503"/>
    </row>
    <row r="51144" spans="2:2">
      <c r="B51144" s="503"/>
    </row>
    <row r="51145" spans="2:2">
      <c r="B51145" s="503"/>
    </row>
    <row r="51146" spans="2:2">
      <c r="B51146" s="503"/>
    </row>
    <row r="51147" spans="2:2">
      <c r="B51147" s="503"/>
    </row>
    <row r="51148" spans="2:2">
      <c r="B51148" s="503"/>
    </row>
    <row r="51149" spans="2:2">
      <c r="B51149" s="503"/>
    </row>
    <row r="51150" spans="2:2">
      <c r="B51150" s="503"/>
    </row>
    <row r="51151" spans="2:2">
      <c r="B51151" s="503"/>
    </row>
    <row r="51152" spans="2:2">
      <c r="B51152" s="503"/>
    </row>
    <row r="51153" spans="2:2">
      <c r="B51153" s="503"/>
    </row>
    <row r="51154" spans="2:2">
      <c r="B51154" s="503"/>
    </row>
    <row r="51155" spans="2:2">
      <c r="B51155" s="503"/>
    </row>
    <row r="51156" spans="2:2">
      <c r="B51156" s="503"/>
    </row>
    <row r="51157" spans="2:2">
      <c r="B51157" s="503"/>
    </row>
    <row r="51158" spans="2:2">
      <c r="B51158" s="503"/>
    </row>
    <row r="51159" spans="2:2">
      <c r="B51159" s="503"/>
    </row>
    <row r="51160" spans="2:2">
      <c r="B51160" s="503"/>
    </row>
    <row r="51161" spans="2:2">
      <c r="B51161" s="503"/>
    </row>
    <row r="51162" spans="2:2">
      <c r="B51162" s="503"/>
    </row>
    <row r="51163" spans="2:2">
      <c r="B51163" s="503"/>
    </row>
    <row r="51164" spans="2:2">
      <c r="B51164" s="503"/>
    </row>
    <row r="51165" spans="2:2">
      <c r="B51165" s="503"/>
    </row>
    <row r="51166" spans="2:2">
      <c r="B51166" s="503"/>
    </row>
    <row r="51167" spans="2:2">
      <c r="B51167" s="503"/>
    </row>
    <row r="51168" spans="2:2">
      <c r="B51168" s="503"/>
    </row>
    <row r="51169" spans="2:2">
      <c r="B51169" s="503"/>
    </row>
    <row r="51170" spans="2:2">
      <c r="B51170" s="503"/>
    </row>
    <row r="51171" spans="2:2">
      <c r="B51171" s="503"/>
    </row>
    <row r="51172" spans="2:2">
      <c r="B51172" s="503"/>
    </row>
    <row r="51173" spans="2:2">
      <c r="B51173" s="503"/>
    </row>
    <row r="51174" spans="2:2">
      <c r="B51174" s="503"/>
    </row>
    <row r="51175" spans="2:2">
      <c r="B51175" s="503"/>
    </row>
    <row r="51176" spans="2:2">
      <c r="B51176" s="503"/>
    </row>
    <row r="51177" spans="2:2">
      <c r="B51177" s="503"/>
    </row>
    <row r="51178" spans="2:2">
      <c r="B51178" s="503"/>
    </row>
    <row r="51179" spans="2:2">
      <c r="B51179" s="503"/>
    </row>
    <row r="51180" spans="2:2">
      <c r="B51180" s="503"/>
    </row>
    <row r="51181" spans="2:2">
      <c r="B51181" s="503"/>
    </row>
    <row r="51182" spans="2:2">
      <c r="B51182" s="503"/>
    </row>
    <row r="51183" spans="2:2">
      <c r="B51183" s="503"/>
    </row>
    <row r="51184" spans="2:2">
      <c r="B51184" s="503"/>
    </row>
    <row r="51185" spans="2:2">
      <c r="B51185" s="503"/>
    </row>
    <row r="51186" spans="2:2">
      <c r="B51186" s="503"/>
    </row>
    <row r="51187" spans="2:2">
      <c r="B51187" s="503"/>
    </row>
    <row r="51188" spans="2:2">
      <c r="B51188" s="503"/>
    </row>
    <row r="51189" spans="2:2">
      <c r="B51189" s="503"/>
    </row>
    <row r="51190" spans="2:2">
      <c r="B51190" s="503"/>
    </row>
    <row r="51191" spans="2:2">
      <c r="B51191" s="503"/>
    </row>
    <row r="51192" spans="2:2">
      <c r="B51192" s="503"/>
    </row>
    <row r="51193" spans="2:2">
      <c r="B51193" s="503"/>
    </row>
    <row r="51194" spans="2:2">
      <c r="B51194" s="503"/>
    </row>
    <row r="51195" spans="2:2">
      <c r="B51195" s="503"/>
    </row>
    <row r="51196" spans="2:2">
      <c r="B51196" s="503"/>
    </row>
    <row r="51197" spans="2:2">
      <c r="B51197" s="503"/>
    </row>
    <row r="51198" spans="2:2">
      <c r="B51198" s="503"/>
    </row>
    <row r="51199" spans="2:2">
      <c r="B51199" s="503"/>
    </row>
    <row r="51200" spans="2:2">
      <c r="B51200" s="503"/>
    </row>
    <row r="51201" spans="2:2">
      <c r="B51201" s="503"/>
    </row>
    <row r="51202" spans="2:2">
      <c r="B51202" s="503"/>
    </row>
    <row r="51203" spans="2:2">
      <c r="B51203" s="503"/>
    </row>
    <row r="51204" spans="2:2">
      <c r="B51204" s="503"/>
    </row>
    <row r="51205" spans="2:2">
      <c r="B51205" s="503"/>
    </row>
    <row r="51206" spans="2:2">
      <c r="B51206" s="503"/>
    </row>
    <row r="51207" spans="2:2">
      <c r="B51207" s="503"/>
    </row>
    <row r="51208" spans="2:2">
      <c r="B51208" s="503"/>
    </row>
    <row r="51209" spans="2:2">
      <c r="B51209" s="503"/>
    </row>
    <row r="51210" spans="2:2">
      <c r="B51210" s="503"/>
    </row>
    <row r="51211" spans="2:2">
      <c r="B51211" s="503"/>
    </row>
    <row r="51212" spans="2:2">
      <c r="B51212" s="503"/>
    </row>
    <row r="51213" spans="2:2">
      <c r="B51213" s="503"/>
    </row>
    <row r="51214" spans="2:2">
      <c r="B51214" s="503"/>
    </row>
    <row r="51215" spans="2:2">
      <c r="B51215" s="503"/>
    </row>
    <row r="51216" spans="2:2">
      <c r="B51216" s="503"/>
    </row>
    <row r="51217" spans="2:2">
      <c r="B51217" s="503"/>
    </row>
    <row r="51218" spans="2:2">
      <c r="B51218" s="503"/>
    </row>
    <row r="51219" spans="2:2">
      <c r="B51219" s="503"/>
    </row>
    <row r="51220" spans="2:2">
      <c r="B51220" s="503"/>
    </row>
    <row r="51221" spans="2:2">
      <c r="B51221" s="503"/>
    </row>
    <row r="51222" spans="2:2">
      <c r="B51222" s="503"/>
    </row>
    <row r="51223" spans="2:2">
      <c r="B51223" s="503"/>
    </row>
    <row r="51224" spans="2:2">
      <c r="B51224" s="503"/>
    </row>
    <row r="51225" spans="2:2">
      <c r="B51225" s="503"/>
    </row>
    <row r="51226" spans="2:2">
      <c r="B51226" s="503"/>
    </row>
    <row r="51227" spans="2:2">
      <c r="B51227" s="503"/>
    </row>
    <row r="51228" spans="2:2">
      <c r="B51228" s="503"/>
    </row>
    <row r="51229" spans="2:2">
      <c r="B51229" s="503"/>
    </row>
    <row r="51230" spans="2:2">
      <c r="B51230" s="503"/>
    </row>
    <row r="51231" spans="2:2">
      <c r="B51231" s="503"/>
    </row>
    <row r="51232" spans="2:2">
      <c r="B51232" s="503"/>
    </row>
    <row r="51233" spans="2:2">
      <c r="B51233" s="503"/>
    </row>
    <row r="51234" spans="2:2">
      <c r="B51234" s="503"/>
    </row>
    <row r="51235" spans="2:2">
      <c r="B51235" s="503"/>
    </row>
    <row r="51236" spans="2:2">
      <c r="B51236" s="503"/>
    </row>
    <row r="51237" spans="2:2">
      <c r="B51237" s="503"/>
    </row>
    <row r="51238" spans="2:2">
      <c r="B51238" s="503"/>
    </row>
    <row r="51239" spans="2:2">
      <c r="B51239" s="503"/>
    </row>
    <row r="51240" spans="2:2">
      <c r="B51240" s="503"/>
    </row>
    <row r="51241" spans="2:2">
      <c r="B51241" s="503"/>
    </row>
    <row r="51242" spans="2:2">
      <c r="B51242" s="503"/>
    </row>
    <row r="51243" spans="2:2">
      <c r="B51243" s="503"/>
    </row>
    <row r="51244" spans="2:2">
      <c r="B51244" s="503"/>
    </row>
    <row r="51245" spans="2:2">
      <c r="B51245" s="503"/>
    </row>
    <row r="51246" spans="2:2">
      <c r="B51246" s="503"/>
    </row>
    <row r="51247" spans="2:2">
      <c r="B51247" s="503"/>
    </row>
    <row r="51248" spans="2:2">
      <c r="B51248" s="503"/>
    </row>
    <row r="51249" spans="2:2">
      <c r="B51249" s="503"/>
    </row>
    <row r="51250" spans="2:2">
      <c r="B51250" s="503"/>
    </row>
    <row r="51251" spans="2:2">
      <c r="B51251" s="503"/>
    </row>
    <row r="51252" spans="2:2">
      <c r="B51252" s="503"/>
    </row>
    <row r="51253" spans="2:2">
      <c r="B51253" s="503"/>
    </row>
    <row r="51254" spans="2:2">
      <c r="B51254" s="503"/>
    </row>
    <row r="51255" spans="2:2">
      <c r="B51255" s="503"/>
    </row>
    <row r="51256" spans="2:2">
      <c r="B51256" s="503"/>
    </row>
    <row r="51257" spans="2:2">
      <c r="B51257" s="503"/>
    </row>
    <row r="51258" spans="2:2">
      <c r="B51258" s="503"/>
    </row>
    <row r="51259" spans="2:2">
      <c r="B51259" s="503"/>
    </row>
    <row r="51260" spans="2:2">
      <c r="B51260" s="503"/>
    </row>
    <row r="51261" spans="2:2">
      <c r="B51261" s="503"/>
    </row>
    <row r="51262" spans="2:2">
      <c r="B51262" s="503"/>
    </row>
    <row r="51263" spans="2:2">
      <c r="B51263" s="503"/>
    </row>
    <row r="51264" spans="2:2">
      <c r="B51264" s="503"/>
    </row>
    <row r="51265" spans="2:2">
      <c r="B51265" s="503"/>
    </row>
    <row r="51266" spans="2:2">
      <c r="B51266" s="503"/>
    </row>
    <row r="51267" spans="2:2">
      <c r="B51267" s="503"/>
    </row>
    <row r="51268" spans="2:2">
      <c r="B51268" s="503"/>
    </row>
    <row r="51269" spans="2:2">
      <c r="B51269" s="503"/>
    </row>
    <row r="51270" spans="2:2">
      <c r="B51270" s="503"/>
    </row>
    <row r="51271" spans="2:2">
      <c r="B51271" s="503"/>
    </row>
    <row r="51272" spans="2:2">
      <c r="B51272" s="503"/>
    </row>
    <row r="51273" spans="2:2">
      <c r="B51273" s="503"/>
    </row>
    <row r="51274" spans="2:2">
      <c r="B51274" s="503"/>
    </row>
    <row r="51275" spans="2:2">
      <c r="B51275" s="503"/>
    </row>
    <row r="51276" spans="2:2">
      <c r="B51276" s="503"/>
    </row>
    <row r="51277" spans="2:2">
      <c r="B51277" s="503"/>
    </row>
    <row r="51278" spans="2:2">
      <c r="B51278" s="503"/>
    </row>
    <row r="51279" spans="2:2">
      <c r="B51279" s="503"/>
    </row>
    <row r="51280" spans="2:2">
      <c r="B51280" s="503"/>
    </row>
    <row r="51281" spans="2:2">
      <c r="B51281" s="503"/>
    </row>
    <row r="51282" spans="2:2">
      <c r="B51282" s="503"/>
    </row>
    <row r="51283" spans="2:2">
      <c r="B51283" s="503"/>
    </row>
    <row r="51284" spans="2:2">
      <c r="B51284" s="503"/>
    </row>
    <row r="51285" spans="2:2">
      <c r="B51285" s="503"/>
    </row>
    <row r="51286" spans="2:2">
      <c r="B51286" s="503"/>
    </row>
    <row r="51287" spans="2:2">
      <c r="B51287" s="503"/>
    </row>
    <row r="51288" spans="2:2">
      <c r="B51288" s="503"/>
    </row>
    <row r="51289" spans="2:2">
      <c r="B51289" s="503"/>
    </row>
    <row r="51290" spans="2:2">
      <c r="B51290" s="503"/>
    </row>
    <row r="51291" spans="2:2">
      <c r="B51291" s="503"/>
    </row>
    <row r="51292" spans="2:2">
      <c r="B51292" s="503"/>
    </row>
    <row r="51293" spans="2:2">
      <c r="B51293" s="503"/>
    </row>
    <row r="51294" spans="2:2">
      <c r="B51294" s="503"/>
    </row>
    <row r="51295" spans="2:2">
      <c r="B51295" s="503"/>
    </row>
    <row r="51296" spans="2:2">
      <c r="B51296" s="503"/>
    </row>
    <row r="51297" spans="2:2">
      <c r="B51297" s="503"/>
    </row>
    <row r="51298" spans="2:2">
      <c r="B51298" s="503"/>
    </row>
    <row r="51299" spans="2:2">
      <c r="B51299" s="503"/>
    </row>
    <row r="51300" spans="2:2">
      <c r="B51300" s="503"/>
    </row>
    <row r="51301" spans="2:2">
      <c r="B51301" s="503"/>
    </row>
    <row r="51302" spans="2:2">
      <c r="B51302" s="503"/>
    </row>
    <row r="51303" spans="2:2">
      <c r="B51303" s="503"/>
    </row>
    <row r="51304" spans="2:2">
      <c r="B51304" s="503"/>
    </row>
    <row r="51305" spans="2:2">
      <c r="B51305" s="503"/>
    </row>
    <row r="51306" spans="2:2">
      <c r="B51306" s="503"/>
    </row>
    <row r="51307" spans="2:2">
      <c r="B51307" s="503"/>
    </row>
    <row r="51308" spans="2:2">
      <c r="B51308" s="503"/>
    </row>
    <row r="51309" spans="2:2">
      <c r="B51309" s="503"/>
    </row>
    <row r="51310" spans="2:2">
      <c r="B51310" s="503"/>
    </row>
    <row r="51311" spans="2:2">
      <c r="B51311" s="503"/>
    </row>
    <row r="51312" spans="2:2">
      <c r="B51312" s="503"/>
    </row>
    <row r="51313" spans="2:2">
      <c r="B51313" s="503"/>
    </row>
    <row r="51314" spans="2:2">
      <c r="B51314" s="503"/>
    </row>
    <row r="51315" spans="2:2">
      <c r="B51315" s="503"/>
    </row>
    <row r="51316" spans="2:2">
      <c r="B51316" s="503"/>
    </row>
    <row r="51317" spans="2:2">
      <c r="B51317" s="503"/>
    </row>
    <row r="51318" spans="2:2">
      <c r="B51318" s="503"/>
    </row>
    <row r="51319" spans="2:2">
      <c r="B51319" s="503"/>
    </row>
    <row r="51320" spans="2:2">
      <c r="B51320" s="503"/>
    </row>
    <row r="51321" spans="2:2">
      <c r="B51321" s="503"/>
    </row>
    <row r="51322" spans="2:2">
      <c r="B51322" s="503"/>
    </row>
    <row r="51323" spans="2:2">
      <c r="B51323" s="503"/>
    </row>
    <row r="51324" spans="2:2">
      <c r="B51324" s="503"/>
    </row>
    <row r="51325" spans="2:2">
      <c r="B51325" s="503"/>
    </row>
    <row r="51326" spans="2:2">
      <c r="B51326" s="503"/>
    </row>
    <row r="51327" spans="2:2">
      <c r="B51327" s="503"/>
    </row>
    <row r="51328" spans="2:2">
      <c r="B51328" s="503"/>
    </row>
    <row r="51329" spans="2:2">
      <c r="B51329" s="503"/>
    </row>
    <row r="51330" spans="2:2">
      <c r="B51330" s="503"/>
    </row>
    <row r="51331" spans="2:2">
      <c r="B51331" s="503"/>
    </row>
    <row r="51332" spans="2:2">
      <c r="B51332" s="503"/>
    </row>
    <row r="51333" spans="2:2">
      <c r="B51333" s="503"/>
    </row>
    <row r="51334" spans="2:2">
      <c r="B51334" s="503"/>
    </row>
    <row r="51335" spans="2:2">
      <c r="B51335" s="503"/>
    </row>
    <row r="51336" spans="2:2">
      <c r="B51336" s="503"/>
    </row>
    <row r="51337" spans="2:2">
      <c r="B51337" s="503"/>
    </row>
    <row r="51338" spans="2:2">
      <c r="B51338" s="503"/>
    </row>
    <row r="51339" spans="2:2">
      <c r="B51339" s="503"/>
    </row>
    <row r="51340" spans="2:2">
      <c r="B51340" s="503"/>
    </row>
    <row r="51341" spans="2:2">
      <c r="B51341" s="503"/>
    </row>
    <row r="51342" spans="2:2">
      <c r="B51342" s="503"/>
    </row>
    <row r="51343" spans="2:2">
      <c r="B51343" s="503"/>
    </row>
    <row r="51344" spans="2:2">
      <c r="B51344" s="503"/>
    </row>
    <row r="51345" spans="2:2">
      <c r="B51345" s="503"/>
    </row>
    <row r="51346" spans="2:2">
      <c r="B51346" s="503"/>
    </row>
    <row r="51347" spans="2:2">
      <c r="B51347" s="503"/>
    </row>
    <row r="51348" spans="2:2">
      <c r="B51348" s="503"/>
    </row>
    <row r="51349" spans="2:2">
      <c r="B51349" s="503"/>
    </row>
    <row r="51350" spans="2:2">
      <c r="B51350" s="503"/>
    </row>
    <row r="51351" spans="2:2">
      <c r="B51351" s="503"/>
    </row>
    <row r="51352" spans="2:2">
      <c r="B51352" s="503"/>
    </row>
    <row r="51353" spans="2:2">
      <c r="B51353" s="503"/>
    </row>
    <row r="51354" spans="2:2">
      <c r="B51354" s="503"/>
    </row>
    <row r="51355" spans="2:2">
      <c r="B51355" s="503"/>
    </row>
    <row r="51356" spans="2:2">
      <c r="B51356" s="503"/>
    </row>
    <row r="51357" spans="2:2">
      <c r="B51357" s="503"/>
    </row>
    <row r="51358" spans="2:2">
      <c r="B51358" s="503"/>
    </row>
    <row r="51359" spans="2:2">
      <c r="B51359" s="503"/>
    </row>
    <row r="51360" spans="2:2">
      <c r="B51360" s="503"/>
    </row>
    <row r="51361" spans="2:2">
      <c r="B51361" s="503"/>
    </row>
    <row r="51362" spans="2:2">
      <c r="B51362" s="503"/>
    </row>
    <row r="51363" spans="2:2">
      <c r="B51363" s="503"/>
    </row>
    <row r="51364" spans="2:2">
      <c r="B51364" s="503"/>
    </row>
    <row r="51365" spans="2:2">
      <c r="B51365" s="503"/>
    </row>
    <row r="51366" spans="2:2">
      <c r="B51366" s="503"/>
    </row>
    <row r="51367" spans="2:2">
      <c r="B51367" s="503"/>
    </row>
    <row r="51368" spans="2:2">
      <c r="B51368" s="503"/>
    </row>
    <row r="51369" spans="2:2">
      <c r="B51369" s="503"/>
    </row>
    <row r="51370" spans="2:2">
      <c r="B51370" s="503"/>
    </row>
    <row r="51371" spans="2:2">
      <c r="B51371" s="503"/>
    </row>
    <row r="51372" spans="2:2">
      <c r="B51372" s="503"/>
    </row>
    <row r="51373" spans="2:2">
      <c r="B51373" s="503"/>
    </row>
    <row r="51374" spans="2:2">
      <c r="B51374" s="503"/>
    </row>
    <row r="51375" spans="2:2">
      <c r="B51375" s="503"/>
    </row>
    <row r="51376" spans="2:2">
      <c r="B51376" s="503"/>
    </row>
    <row r="51377" spans="2:2">
      <c r="B51377" s="503"/>
    </row>
    <row r="51378" spans="2:2">
      <c r="B51378" s="503"/>
    </row>
    <row r="51379" spans="2:2">
      <c r="B51379" s="503"/>
    </row>
    <row r="51380" spans="2:2">
      <c r="B51380" s="503"/>
    </row>
    <row r="51381" spans="2:2">
      <c r="B51381" s="503"/>
    </row>
    <row r="51382" spans="2:2">
      <c r="B51382" s="503"/>
    </row>
    <row r="51383" spans="2:2">
      <c r="B51383" s="503"/>
    </row>
    <row r="51384" spans="2:2">
      <c r="B51384" s="503"/>
    </row>
    <row r="51385" spans="2:2">
      <c r="B51385" s="503"/>
    </row>
    <row r="51386" spans="2:2">
      <c r="B51386" s="503"/>
    </row>
    <row r="51387" spans="2:2">
      <c r="B51387" s="503"/>
    </row>
    <row r="51388" spans="2:2">
      <c r="B51388" s="503"/>
    </row>
    <row r="51389" spans="2:2">
      <c r="B51389" s="503"/>
    </row>
    <row r="51390" spans="2:2">
      <c r="B51390" s="503"/>
    </row>
    <row r="51391" spans="2:2">
      <c r="B51391" s="503"/>
    </row>
    <row r="51392" spans="2:2">
      <c r="B51392" s="503"/>
    </row>
    <row r="51393" spans="2:2">
      <c r="B51393" s="503"/>
    </row>
    <row r="51394" spans="2:2">
      <c r="B51394" s="503"/>
    </row>
    <row r="51395" spans="2:2">
      <c r="B51395" s="503"/>
    </row>
    <row r="51396" spans="2:2">
      <c r="B51396" s="503"/>
    </row>
    <row r="51397" spans="2:2">
      <c r="B51397" s="503"/>
    </row>
    <row r="51398" spans="2:2">
      <c r="B51398" s="503"/>
    </row>
    <row r="51399" spans="2:2">
      <c r="B51399" s="503"/>
    </row>
    <row r="51400" spans="2:2">
      <c r="B51400" s="503"/>
    </row>
    <row r="51401" spans="2:2">
      <c r="B51401" s="503"/>
    </row>
    <row r="51402" spans="2:2">
      <c r="B51402" s="503"/>
    </row>
    <row r="51403" spans="2:2">
      <c r="B51403" s="503"/>
    </row>
    <row r="51404" spans="2:2">
      <c r="B51404" s="503"/>
    </row>
    <row r="51405" spans="2:2">
      <c r="B51405" s="503"/>
    </row>
    <row r="51406" spans="2:2">
      <c r="B51406" s="503"/>
    </row>
    <row r="51407" spans="2:2">
      <c r="B51407" s="503"/>
    </row>
    <row r="51408" spans="2:2">
      <c r="B51408" s="503"/>
    </row>
    <row r="51409" spans="2:2">
      <c r="B51409" s="503"/>
    </row>
    <row r="51410" spans="2:2">
      <c r="B51410" s="503"/>
    </row>
    <row r="51411" spans="2:2">
      <c r="B51411" s="503"/>
    </row>
    <row r="51412" spans="2:2">
      <c r="B51412" s="503"/>
    </row>
    <row r="51413" spans="2:2">
      <c r="B51413" s="503"/>
    </row>
    <row r="51414" spans="2:2">
      <c r="B51414" s="503"/>
    </row>
    <row r="51415" spans="2:2">
      <c r="B51415" s="503"/>
    </row>
    <row r="51416" spans="2:2">
      <c r="B51416" s="503"/>
    </row>
    <row r="51417" spans="2:2">
      <c r="B51417" s="503"/>
    </row>
    <row r="51418" spans="2:2">
      <c r="B51418" s="503"/>
    </row>
    <row r="51419" spans="2:2">
      <c r="B51419" s="503"/>
    </row>
    <row r="51420" spans="2:2">
      <c r="B51420" s="503"/>
    </row>
    <row r="51421" spans="2:2">
      <c r="B51421" s="503"/>
    </row>
    <row r="51422" spans="2:2">
      <c r="B51422" s="503"/>
    </row>
    <row r="51423" spans="2:2">
      <c r="B51423" s="503"/>
    </row>
    <row r="51424" spans="2:2">
      <c r="B51424" s="503"/>
    </row>
    <row r="51425" spans="2:2">
      <c r="B51425" s="503"/>
    </row>
    <row r="51426" spans="2:2">
      <c r="B51426" s="503"/>
    </row>
    <row r="51427" spans="2:2">
      <c r="B51427" s="503"/>
    </row>
    <row r="51428" spans="2:2">
      <c r="B51428" s="503"/>
    </row>
    <row r="51429" spans="2:2">
      <c r="B51429" s="503"/>
    </row>
    <row r="51430" spans="2:2">
      <c r="B51430" s="503"/>
    </row>
    <row r="51431" spans="2:2">
      <c r="B51431" s="503"/>
    </row>
    <row r="51432" spans="2:2">
      <c r="B51432" s="503"/>
    </row>
    <row r="51433" spans="2:2">
      <c r="B51433" s="503"/>
    </row>
    <row r="51434" spans="2:2">
      <c r="B51434" s="503"/>
    </row>
    <row r="51435" spans="2:2">
      <c r="B51435" s="503"/>
    </row>
    <row r="51436" spans="2:2">
      <c r="B51436" s="503"/>
    </row>
    <row r="51437" spans="2:2">
      <c r="B51437" s="503"/>
    </row>
    <row r="51438" spans="2:2">
      <c r="B51438" s="503"/>
    </row>
    <row r="51439" spans="2:2">
      <c r="B51439" s="503"/>
    </row>
    <row r="51440" spans="2:2">
      <c r="B51440" s="503"/>
    </row>
    <row r="51441" spans="2:2">
      <c r="B51441" s="503"/>
    </row>
    <row r="51442" spans="2:2">
      <c r="B51442" s="503"/>
    </row>
    <row r="51443" spans="2:2">
      <c r="B51443" s="503"/>
    </row>
    <row r="51444" spans="2:2">
      <c r="B51444" s="503"/>
    </row>
    <row r="51445" spans="2:2">
      <c r="B51445" s="503"/>
    </row>
    <row r="51446" spans="2:2">
      <c r="B51446" s="503"/>
    </row>
    <row r="51447" spans="2:2">
      <c r="B51447" s="503"/>
    </row>
    <row r="51448" spans="2:2">
      <c r="B51448" s="503"/>
    </row>
    <row r="51449" spans="2:2">
      <c r="B51449" s="503"/>
    </row>
    <row r="51450" spans="2:2">
      <c r="B51450" s="503"/>
    </row>
    <row r="51451" spans="2:2">
      <c r="B51451" s="503"/>
    </row>
    <row r="51452" spans="2:2">
      <c r="B51452" s="503"/>
    </row>
    <row r="51453" spans="2:2">
      <c r="B51453" s="503"/>
    </row>
    <row r="51454" spans="2:2">
      <c r="B51454" s="503"/>
    </row>
    <row r="51455" spans="2:2">
      <c r="B51455" s="503"/>
    </row>
    <row r="51456" spans="2:2">
      <c r="B51456" s="503"/>
    </row>
    <row r="51457" spans="2:2">
      <c r="B51457" s="503"/>
    </row>
    <row r="51458" spans="2:2">
      <c r="B51458" s="503"/>
    </row>
    <row r="51459" spans="2:2">
      <c r="B51459" s="503"/>
    </row>
    <row r="51460" spans="2:2">
      <c r="B51460" s="503"/>
    </row>
    <row r="51461" spans="2:2">
      <c r="B51461" s="503"/>
    </row>
    <row r="51462" spans="2:2">
      <c r="B51462" s="503"/>
    </row>
    <row r="51463" spans="2:2">
      <c r="B51463" s="503"/>
    </row>
    <row r="51464" spans="2:2">
      <c r="B51464" s="503"/>
    </row>
    <row r="51465" spans="2:2">
      <c r="B51465" s="503"/>
    </row>
    <row r="51466" spans="2:2">
      <c r="B51466" s="503"/>
    </row>
    <row r="51467" spans="2:2">
      <c r="B51467" s="503"/>
    </row>
    <row r="51468" spans="2:2">
      <c r="B51468" s="503"/>
    </row>
    <row r="51469" spans="2:2">
      <c r="B51469" s="503"/>
    </row>
    <row r="51470" spans="2:2">
      <c r="B51470" s="503"/>
    </row>
    <row r="51471" spans="2:2">
      <c r="B51471" s="503"/>
    </row>
    <row r="51472" spans="2:2">
      <c r="B51472" s="503"/>
    </row>
    <row r="51473" spans="2:2">
      <c r="B51473" s="503"/>
    </row>
    <row r="51474" spans="2:2">
      <c r="B51474" s="503"/>
    </row>
    <row r="51475" spans="2:2">
      <c r="B51475" s="503"/>
    </row>
    <row r="51476" spans="2:2">
      <c r="B51476" s="503"/>
    </row>
    <row r="51477" spans="2:2">
      <c r="B51477" s="503"/>
    </row>
    <row r="51478" spans="2:2">
      <c r="B51478" s="503"/>
    </row>
    <row r="51479" spans="2:2">
      <c r="B51479" s="503"/>
    </row>
    <row r="51480" spans="2:2">
      <c r="B51480" s="503"/>
    </row>
    <row r="51481" spans="2:2">
      <c r="B51481" s="503"/>
    </row>
    <row r="51482" spans="2:2">
      <c r="B51482" s="503"/>
    </row>
    <row r="51483" spans="2:2">
      <c r="B51483" s="503"/>
    </row>
    <row r="51484" spans="2:2">
      <c r="B51484" s="503"/>
    </row>
    <row r="51485" spans="2:2">
      <c r="B51485" s="503"/>
    </row>
    <row r="51486" spans="2:2">
      <c r="B51486" s="503"/>
    </row>
    <row r="51487" spans="2:2">
      <c r="B51487" s="503"/>
    </row>
    <row r="51488" spans="2:2">
      <c r="B51488" s="503"/>
    </row>
    <row r="51489" spans="2:2">
      <c r="B51489" s="503"/>
    </row>
    <row r="51490" spans="2:2">
      <c r="B51490" s="503"/>
    </row>
    <row r="51491" spans="2:2">
      <c r="B51491" s="503"/>
    </row>
    <row r="51492" spans="2:2">
      <c r="B51492" s="503"/>
    </row>
    <row r="51493" spans="2:2">
      <c r="B51493" s="503"/>
    </row>
    <row r="51494" spans="2:2">
      <c r="B51494" s="503"/>
    </row>
    <row r="51495" spans="2:2">
      <c r="B51495" s="503"/>
    </row>
    <row r="51496" spans="2:2">
      <c r="B51496" s="503"/>
    </row>
    <row r="51497" spans="2:2">
      <c r="B51497" s="503"/>
    </row>
    <row r="51498" spans="2:2">
      <c r="B51498" s="503"/>
    </row>
    <row r="51499" spans="2:2">
      <c r="B51499" s="503"/>
    </row>
    <row r="51500" spans="2:2">
      <c r="B51500" s="503"/>
    </row>
    <row r="51501" spans="2:2">
      <c r="B51501" s="503"/>
    </row>
    <row r="51502" spans="2:2">
      <c r="B51502" s="503"/>
    </row>
    <row r="51503" spans="2:2">
      <c r="B51503" s="503"/>
    </row>
    <row r="51504" spans="2:2">
      <c r="B51504" s="503"/>
    </row>
    <row r="51505" spans="2:2">
      <c r="B51505" s="503"/>
    </row>
    <row r="51506" spans="2:2">
      <c r="B51506" s="503"/>
    </row>
    <row r="51507" spans="2:2">
      <c r="B51507" s="503"/>
    </row>
    <row r="51508" spans="2:2">
      <c r="B51508" s="503"/>
    </row>
    <row r="51509" spans="2:2">
      <c r="B51509" s="503"/>
    </row>
    <row r="51510" spans="2:2">
      <c r="B51510" s="503"/>
    </row>
    <row r="51511" spans="2:2">
      <c r="B51511" s="503"/>
    </row>
    <row r="51512" spans="2:2">
      <c r="B51512" s="503"/>
    </row>
    <row r="51513" spans="2:2">
      <c r="B51513" s="503"/>
    </row>
    <row r="51514" spans="2:2">
      <c r="B51514" s="503"/>
    </row>
    <row r="51515" spans="2:2">
      <c r="B51515" s="503"/>
    </row>
    <row r="51516" spans="2:2">
      <c r="B51516" s="503"/>
    </row>
    <row r="51517" spans="2:2">
      <c r="B51517" s="503"/>
    </row>
    <row r="51518" spans="2:2">
      <c r="B51518" s="503"/>
    </row>
    <row r="51519" spans="2:2">
      <c r="B51519" s="503"/>
    </row>
    <row r="51520" spans="2:2">
      <c r="B51520" s="503"/>
    </row>
    <row r="51521" spans="2:2">
      <c r="B51521" s="503"/>
    </row>
    <row r="51522" spans="2:2">
      <c r="B51522" s="503"/>
    </row>
    <row r="51523" spans="2:2">
      <c r="B51523" s="503"/>
    </row>
    <row r="51524" spans="2:2">
      <c r="B51524" s="503"/>
    </row>
    <row r="51525" spans="2:2">
      <c r="B51525" s="503"/>
    </row>
    <row r="51526" spans="2:2">
      <c r="B51526" s="503"/>
    </row>
    <row r="51527" spans="2:2">
      <c r="B51527" s="503"/>
    </row>
    <row r="51528" spans="2:2">
      <c r="B51528" s="503"/>
    </row>
    <row r="51529" spans="2:2">
      <c r="B51529" s="503"/>
    </row>
    <row r="51530" spans="2:2">
      <c r="B51530" s="503"/>
    </row>
    <row r="51531" spans="2:2">
      <c r="B51531" s="503"/>
    </row>
    <row r="51532" spans="2:2">
      <c r="B51532" s="503"/>
    </row>
    <row r="51533" spans="2:2">
      <c r="B51533" s="503"/>
    </row>
    <row r="51534" spans="2:2">
      <c r="B51534" s="503"/>
    </row>
    <row r="51535" spans="2:2">
      <c r="B51535" s="503"/>
    </row>
    <row r="51536" spans="2:2">
      <c r="B51536" s="503"/>
    </row>
    <row r="51537" spans="2:2">
      <c r="B51537" s="503"/>
    </row>
    <row r="51538" spans="2:2">
      <c r="B51538" s="503"/>
    </row>
    <row r="51539" spans="2:2">
      <c r="B51539" s="503"/>
    </row>
    <row r="51540" spans="2:2">
      <c r="B51540" s="503"/>
    </row>
    <row r="51541" spans="2:2">
      <c r="B51541" s="503"/>
    </row>
    <row r="51542" spans="2:2">
      <c r="B51542" s="503"/>
    </row>
    <row r="51543" spans="2:2">
      <c r="B51543" s="503"/>
    </row>
    <row r="51544" spans="2:2">
      <c r="B51544" s="503"/>
    </row>
    <row r="51545" spans="2:2">
      <c r="B51545" s="503"/>
    </row>
    <row r="51546" spans="2:2">
      <c r="B51546" s="503"/>
    </row>
    <row r="51547" spans="2:2">
      <c r="B51547" s="503"/>
    </row>
    <row r="51548" spans="2:2">
      <c r="B51548" s="503"/>
    </row>
    <row r="51549" spans="2:2">
      <c r="B51549" s="503"/>
    </row>
    <row r="51550" spans="2:2">
      <c r="B51550" s="503"/>
    </row>
    <row r="51551" spans="2:2">
      <c r="B51551" s="503"/>
    </row>
    <row r="51552" spans="2:2">
      <c r="B51552" s="503"/>
    </row>
    <row r="51553" spans="2:2">
      <c r="B51553" s="503"/>
    </row>
    <row r="51554" spans="2:2">
      <c r="B51554" s="503"/>
    </row>
    <row r="51555" spans="2:2">
      <c r="B51555" s="503"/>
    </row>
    <row r="51556" spans="2:2">
      <c r="B51556" s="503"/>
    </row>
    <row r="51557" spans="2:2">
      <c r="B51557" s="503"/>
    </row>
    <row r="51558" spans="2:2">
      <c r="B51558" s="503"/>
    </row>
    <row r="51559" spans="2:2">
      <c r="B51559" s="503"/>
    </row>
    <row r="51560" spans="2:2">
      <c r="B51560" s="503"/>
    </row>
    <row r="51561" spans="2:2">
      <c r="B51561" s="503"/>
    </row>
    <row r="51562" spans="2:2">
      <c r="B51562" s="503"/>
    </row>
    <row r="51563" spans="2:2">
      <c r="B51563" s="503"/>
    </row>
    <row r="51564" spans="2:2">
      <c r="B51564" s="503"/>
    </row>
    <row r="51565" spans="2:2">
      <c r="B51565" s="503"/>
    </row>
    <row r="51566" spans="2:2">
      <c r="B51566" s="503"/>
    </row>
    <row r="51567" spans="2:2">
      <c r="B51567" s="503"/>
    </row>
    <row r="51568" spans="2:2">
      <c r="B51568" s="503"/>
    </row>
    <row r="51569" spans="2:2">
      <c r="B51569" s="503"/>
    </row>
    <row r="51570" spans="2:2">
      <c r="B51570" s="503"/>
    </row>
    <row r="51571" spans="2:2">
      <c r="B51571" s="503"/>
    </row>
    <row r="51572" spans="2:2">
      <c r="B51572" s="503"/>
    </row>
    <row r="51573" spans="2:2">
      <c r="B51573" s="503"/>
    </row>
    <row r="51574" spans="2:2">
      <c r="B51574" s="503"/>
    </row>
    <row r="51575" spans="2:2">
      <c r="B51575" s="503"/>
    </row>
    <row r="51576" spans="2:2">
      <c r="B51576" s="503"/>
    </row>
    <row r="51577" spans="2:2">
      <c r="B51577" s="503"/>
    </row>
    <row r="51578" spans="2:2">
      <c r="B51578" s="503"/>
    </row>
    <row r="51579" spans="2:2">
      <c r="B51579" s="503"/>
    </row>
    <row r="51580" spans="2:2">
      <c r="B51580" s="503"/>
    </row>
    <row r="51581" spans="2:2">
      <c r="B51581" s="503"/>
    </row>
    <row r="51582" spans="2:2">
      <c r="B51582" s="503"/>
    </row>
    <row r="51583" spans="2:2">
      <c r="B51583" s="503"/>
    </row>
    <row r="51584" spans="2:2">
      <c r="B51584" s="503"/>
    </row>
    <row r="51585" spans="2:2">
      <c r="B51585" s="503"/>
    </row>
    <row r="51586" spans="2:2">
      <c r="B51586" s="503"/>
    </row>
    <row r="51587" spans="2:2">
      <c r="B51587" s="503"/>
    </row>
    <row r="51588" spans="2:2">
      <c r="B51588" s="503"/>
    </row>
    <row r="51589" spans="2:2">
      <c r="B51589" s="503"/>
    </row>
    <row r="51590" spans="2:2">
      <c r="B51590" s="503"/>
    </row>
    <row r="51591" spans="2:2">
      <c r="B51591" s="503"/>
    </row>
    <row r="51592" spans="2:2">
      <c r="B51592" s="503"/>
    </row>
    <row r="51593" spans="2:2">
      <c r="B51593" s="503"/>
    </row>
    <row r="51594" spans="2:2">
      <c r="B51594" s="503"/>
    </row>
    <row r="51595" spans="2:2">
      <c r="B51595" s="503"/>
    </row>
    <row r="51596" spans="2:2">
      <c r="B51596" s="503"/>
    </row>
    <row r="51597" spans="2:2">
      <c r="B51597" s="503"/>
    </row>
    <row r="51598" spans="2:2">
      <c r="B51598" s="503"/>
    </row>
    <row r="51599" spans="2:2">
      <c r="B51599" s="503"/>
    </row>
    <row r="51600" spans="2:2">
      <c r="B51600" s="503"/>
    </row>
    <row r="51601" spans="2:2">
      <c r="B51601" s="503"/>
    </row>
    <row r="51602" spans="2:2">
      <c r="B51602" s="503"/>
    </row>
    <row r="51603" spans="2:2">
      <c r="B51603" s="503"/>
    </row>
    <row r="51604" spans="2:2">
      <c r="B51604" s="503"/>
    </row>
    <row r="51605" spans="2:2">
      <c r="B51605" s="503"/>
    </row>
    <row r="51606" spans="2:2">
      <c r="B51606" s="503"/>
    </row>
    <row r="51607" spans="2:2">
      <c r="B51607" s="503"/>
    </row>
    <row r="51608" spans="2:2">
      <c r="B51608" s="503"/>
    </row>
    <row r="51609" spans="2:2">
      <c r="B51609" s="503"/>
    </row>
    <row r="51610" spans="2:2">
      <c r="B51610" s="503"/>
    </row>
    <row r="51611" spans="2:2">
      <c r="B51611" s="503"/>
    </row>
    <row r="51612" spans="2:2">
      <c r="B51612" s="503"/>
    </row>
    <row r="51613" spans="2:2">
      <c r="B51613" s="503"/>
    </row>
    <row r="51614" spans="2:2">
      <c r="B51614" s="503"/>
    </row>
    <row r="51615" spans="2:2">
      <c r="B51615" s="503"/>
    </row>
    <row r="51616" spans="2:2">
      <c r="B51616" s="503"/>
    </row>
    <row r="51617" spans="2:2">
      <c r="B51617" s="503"/>
    </row>
    <row r="51618" spans="2:2">
      <c r="B51618" s="503"/>
    </row>
    <row r="51619" spans="2:2">
      <c r="B51619" s="503"/>
    </row>
    <row r="51620" spans="2:2">
      <c r="B51620" s="503"/>
    </row>
    <row r="51621" spans="2:2">
      <c r="B51621" s="503"/>
    </row>
    <row r="51622" spans="2:2">
      <c r="B51622" s="503"/>
    </row>
    <row r="51623" spans="2:2">
      <c r="B51623" s="503"/>
    </row>
    <row r="51624" spans="2:2">
      <c r="B51624" s="503"/>
    </row>
    <row r="51625" spans="2:2">
      <c r="B51625" s="503"/>
    </row>
    <row r="51626" spans="2:2">
      <c r="B51626" s="503"/>
    </row>
    <row r="51627" spans="2:2">
      <c r="B51627" s="503"/>
    </row>
    <row r="51628" spans="2:2">
      <c r="B51628" s="503"/>
    </row>
    <row r="51629" spans="2:2">
      <c r="B51629" s="503"/>
    </row>
    <row r="51630" spans="2:2">
      <c r="B51630" s="503"/>
    </row>
    <row r="51631" spans="2:2">
      <c r="B51631" s="503"/>
    </row>
    <row r="51632" spans="2:2">
      <c r="B51632" s="503"/>
    </row>
    <row r="51633" spans="2:2">
      <c r="B51633" s="503"/>
    </row>
    <row r="51634" spans="2:2">
      <c r="B51634" s="503"/>
    </row>
    <row r="51635" spans="2:2">
      <c r="B51635" s="503"/>
    </row>
    <row r="51636" spans="2:2">
      <c r="B51636" s="503"/>
    </row>
    <row r="51637" spans="2:2">
      <c r="B51637" s="503"/>
    </row>
    <row r="51638" spans="2:2">
      <c r="B51638" s="503"/>
    </row>
    <row r="51639" spans="2:2">
      <c r="B51639" s="503"/>
    </row>
    <row r="51640" spans="2:2">
      <c r="B51640" s="503"/>
    </row>
    <row r="51641" spans="2:2">
      <c r="B51641" s="503"/>
    </row>
    <row r="51642" spans="2:2">
      <c r="B51642" s="503"/>
    </row>
    <row r="51643" spans="2:2">
      <c r="B51643" s="503"/>
    </row>
    <row r="51644" spans="2:2">
      <c r="B51644" s="503"/>
    </row>
    <row r="51645" spans="2:2">
      <c r="B51645" s="503"/>
    </row>
    <row r="51646" spans="2:2">
      <c r="B51646" s="503"/>
    </row>
    <row r="51647" spans="2:2">
      <c r="B51647" s="503"/>
    </row>
    <row r="51648" spans="2:2">
      <c r="B51648" s="503"/>
    </row>
    <row r="51649" spans="2:2">
      <c r="B51649" s="503"/>
    </row>
    <row r="51650" spans="2:2">
      <c r="B51650" s="503"/>
    </row>
    <row r="51651" spans="2:2">
      <c r="B51651" s="503"/>
    </row>
    <row r="51652" spans="2:2">
      <c r="B51652" s="503"/>
    </row>
    <row r="51653" spans="2:2">
      <c r="B51653" s="503"/>
    </row>
    <row r="51654" spans="2:2">
      <c r="B51654" s="503"/>
    </row>
    <row r="51655" spans="2:2">
      <c r="B51655" s="503"/>
    </row>
    <row r="51656" spans="2:2">
      <c r="B51656" s="503"/>
    </row>
    <row r="51657" spans="2:2">
      <c r="B51657" s="503"/>
    </row>
    <row r="51658" spans="2:2">
      <c r="B51658" s="503"/>
    </row>
    <row r="51659" spans="2:2">
      <c r="B51659" s="503"/>
    </row>
    <row r="51660" spans="2:2">
      <c r="B51660" s="503"/>
    </row>
    <row r="51661" spans="2:2">
      <c r="B51661" s="503"/>
    </row>
    <row r="51662" spans="2:2">
      <c r="B51662" s="503"/>
    </row>
    <row r="51663" spans="2:2">
      <c r="B51663" s="503"/>
    </row>
    <row r="51664" spans="2:2">
      <c r="B51664" s="503"/>
    </row>
    <row r="51665" spans="2:2">
      <c r="B51665" s="503"/>
    </row>
    <row r="51666" spans="2:2">
      <c r="B51666" s="503"/>
    </row>
    <row r="51667" spans="2:2">
      <c r="B51667" s="503"/>
    </row>
    <row r="51668" spans="2:2">
      <c r="B51668" s="503"/>
    </row>
    <row r="51669" spans="2:2">
      <c r="B51669" s="503"/>
    </row>
    <row r="51670" spans="2:2">
      <c r="B51670" s="503"/>
    </row>
    <row r="51671" spans="2:2">
      <c r="B51671" s="503"/>
    </row>
    <row r="51672" spans="2:2">
      <c r="B51672" s="503"/>
    </row>
    <row r="51673" spans="2:2">
      <c r="B51673" s="503"/>
    </row>
    <row r="51674" spans="2:2">
      <c r="B51674" s="503"/>
    </row>
    <row r="51675" spans="2:2">
      <c r="B51675" s="503"/>
    </row>
    <row r="51676" spans="2:2">
      <c r="B51676" s="503"/>
    </row>
    <row r="51677" spans="2:2">
      <c r="B51677" s="503"/>
    </row>
    <row r="51678" spans="2:2">
      <c r="B51678" s="503"/>
    </row>
    <row r="51679" spans="2:2">
      <c r="B51679" s="503"/>
    </row>
    <row r="51680" spans="2:2">
      <c r="B51680" s="503"/>
    </row>
    <row r="51681" spans="2:2">
      <c r="B51681" s="503"/>
    </row>
    <row r="51682" spans="2:2">
      <c r="B51682" s="503"/>
    </row>
    <row r="51683" spans="2:2">
      <c r="B51683" s="503"/>
    </row>
    <row r="51684" spans="2:2">
      <c r="B51684" s="503"/>
    </row>
    <row r="51685" spans="2:2">
      <c r="B51685" s="503"/>
    </row>
    <row r="51686" spans="2:2">
      <c r="B51686" s="503"/>
    </row>
    <row r="51687" spans="2:2">
      <c r="B51687" s="503"/>
    </row>
    <row r="51688" spans="2:2">
      <c r="B51688" s="503"/>
    </row>
    <row r="51689" spans="2:2">
      <c r="B51689" s="503"/>
    </row>
    <row r="51690" spans="2:2">
      <c r="B51690" s="503"/>
    </row>
    <row r="51691" spans="2:2">
      <c r="B51691" s="503"/>
    </row>
    <row r="51692" spans="2:2">
      <c r="B51692" s="503"/>
    </row>
    <row r="51693" spans="2:2">
      <c r="B51693" s="503"/>
    </row>
    <row r="51694" spans="2:2">
      <c r="B51694" s="503"/>
    </row>
    <row r="51695" spans="2:2">
      <c r="B51695" s="503"/>
    </row>
    <row r="51696" spans="2:2">
      <c r="B51696" s="503"/>
    </row>
    <row r="51697" spans="2:2">
      <c r="B51697" s="503"/>
    </row>
    <row r="51698" spans="2:2">
      <c r="B51698" s="503"/>
    </row>
    <row r="51699" spans="2:2">
      <c r="B51699" s="503"/>
    </row>
    <row r="51700" spans="2:2">
      <c r="B51700" s="503"/>
    </row>
    <row r="51701" spans="2:2">
      <c r="B51701" s="503"/>
    </row>
    <row r="51702" spans="2:2">
      <c r="B51702" s="503"/>
    </row>
    <row r="51703" spans="2:2">
      <c r="B51703" s="503"/>
    </row>
    <row r="51704" spans="2:2">
      <c r="B51704" s="503"/>
    </row>
    <row r="51705" spans="2:2">
      <c r="B51705" s="503"/>
    </row>
    <row r="51706" spans="2:2">
      <c r="B51706" s="503"/>
    </row>
    <row r="51707" spans="2:2">
      <c r="B51707" s="503"/>
    </row>
    <row r="51708" spans="2:2">
      <c r="B51708" s="503"/>
    </row>
    <row r="51709" spans="2:2">
      <c r="B51709" s="503"/>
    </row>
    <row r="51710" spans="2:2">
      <c r="B51710" s="503"/>
    </row>
    <row r="51711" spans="2:2">
      <c r="B51711" s="503"/>
    </row>
    <row r="51712" spans="2:2">
      <c r="B51712" s="503"/>
    </row>
    <row r="51713" spans="2:2">
      <c r="B51713" s="503"/>
    </row>
    <row r="51714" spans="2:2">
      <c r="B51714" s="503"/>
    </row>
    <row r="51715" spans="2:2">
      <c r="B51715" s="503"/>
    </row>
    <row r="51716" spans="2:2">
      <c r="B51716" s="503"/>
    </row>
    <row r="51717" spans="2:2">
      <c r="B51717" s="503"/>
    </row>
    <row r="51718" spans="2:2">
      <c r="B51718" s="503"/>
    </row>
    <row r="51719" spans="2:2">
      <c r="B51719" s="503"/>
    </row>
    <row r="51720" spans="2:2">
      <c r="B51720" s="503"/>
    </row>
    <row r="51721" spans="2:2">
      <c r="B51721" s="503"/>
    </row>
    <row r="51722" spans="2:2">
      <c r="B51722" s="503"/>
    </row>
    <row r="51723" spans="2:2">
      <c r="B51723" s="503"/>
    </row>
    <row r="51724" spans="2:2">
      <c r="B51724" s="503"/>
    </row>
    <row r="51725" spans="2:2">
      <c r="B51725" s="503"/>
    </row>
    <row r="51726" spans="2:2">
      <c r="B51726" s="503"/>
    </row>
    <row r="51727" spans="2:2">
      <c r="B51727" s="503"/>
    </row>
    <row r="51728" spans="2:2">
      <c r="B51728" s="503"/>
    </row>
    <row r="51729" spans="2:2">
      <c r="B51729" s="503"/>
    </row>
    <row r="51730" spans="2:2">
      <c r="B51730" s="503"/>
    </row>
    <row r="51731" spans="2:2">
      <c r="B51731" s="503"/>
    </row>
    <row r="51732" spans="2:2">
      <c r="B51732" s="503"/>
    </row>
    <row r="51733" spans="2:2">
      <c r="B51733" s="503"/>
    </row>
    <row r="51734" spans="2:2">
      <c r="B51734" s="503"/>
    </row>
    <row r="51735" spans="2:2">
      <c r="B51735" s="503"/>
    </row>
    <row r="51736" spans="2:2">
      <c r="B51736" s="503"/>
    </row>
    <row r="51737" spans="2:2">
      <c r="B51737" s="503"/>
    </row>
    <row r="51738" spans="2:2">
      <c r="B51738" s="503"/>
    </row>
    <row r="51739" spans="2:2">
      <c r="B51739" s="503"/>
    </row>
    <row r="51740" spans="2:2">
      <c r="B51740" s="503"/>
    </row>
    <row r="51741" spans="2:2">
      <c r="B51741" s="503"/>
    </row>
    <row r="51742" spans="2:2">
      <c r="B51742" s="503"/>
    </row>
    <row r="51743" spans="2:2">
      <c r="B51743" s="503"/>
    </row>
    <row r="51744" spans="2:2">
      <c r="B51744" s="503"/>
    </row>
    <row r="51745" spans="2:2">
      <c r="B51745" s="503"/>
    </row>
    <row r="51746" spans="2:2">
      <c r="B51746" s="503"/>
    </row>
    <row r="51747" spans="2:2">
      <c r="B51747" s="503"/>
    </row>
    <row r="51748" spans="2:2">
      <c r="B51748" s="503"/>
    </row>
    <row r="51749" spans="2:2">
      <c r="B51749" s="503"/>
    </row>
    <row r="51750" spans="2:2">
      <c r="B51750" s="503"/>
    </row>
    <row r="51751" spans="2:2">
      <c r="B51751" s="503"/>
    </row>
    <row r="51752" spans="2:2">
      <c r="B51752" s="503"/>
    </row>
    <row r="51753" spans="2:2">
      <c r="B51753" s="503"/>
    </row>
    <row r="51754" spans="2:2">
      <c r="B51754" s="503"/>
    </row>
    <row r="51755" spans="2:2">
      <c r="B51755" s="503"/>
    </row>
    <row r="51756" spans="2:2">
      <c r="B51756" s="503"/>
    </row>
    <row r="51757" spans="2:2">
      <c r="B51757" s="503"/>
    </row>
    <row r="51758" spans="2:2">
      <c r="B51758" s="503"/>
    </row>
    <row r="51759" spans="2:2">
      <c r="B51759" s="503"/>
    </row>
    <row r="51760" spans="2:2">
      <c r="B51760" s="503"/>
    </row>
    <row r="51761" spans="2:2">
      <c r="B51761" s="503"/>
    </row>
    <row r="51762" spans="2:2">
      <c r="B51762" s="503"/>
    </row>
    <row r="51763" spans="2:2">
      <c r="B51763" s="503"/>
    </row>
    <row r="51764" spans="2:2">
      <c r="B51764" s="503"/>
    </row>
    <row r="51765" spans="2:2">
      <c r="B51765" s="503"/>
    </row>
    <row r="51766" spans="2:2">
      <c r="B51766" s="503"/>
    </row>
    <row r="51767" spans="2:2">
      <c r="B51767" s="503"/>
    </row>
    <row r="51768" spans="2:2">
      <c r="B51768" s="503"/>
    </row>
    <row r="51769" spans="2:2">
      <c r="B51769" s="503"/>
    </row>
    <row r="51770" spans="2:2">
      <c r="B51770" s="503"/>
    </row>
    <row r="51771" spans="2:2">
      <c r="B51771" s="503"/>
    </row>
    <row r="51772" spans="2:2">
      <c r="B51772" s="503"/>
    </row>
    <row r="51773" spans="2:2">
      <c r="B51773" s="503"/>
    </row>
    <row r="51774" spans="2:2">
      <c r="B51774" s="503"/>
    </row>
    <row r="51775" spans="2:2">
      <c r="B51775" s="503"/>
    </row>
    <row r="51776" spans="2:2">
      <c r="B51776" s="503"/>
    </row>
    <row r="51777" spans="2:2">
      <c r="B51777" s="503"/>
    </row>
    <row r="51778" spans="2:2">
      <c r="B51778" s="503"/>
    </row>
    <row r="51779" spans="2:2">
      <c r="B51779" s="503"/>
    </row>
    <row r="51780" spans="2:2">
      <c r="B51780" s="503"/>
    </row>
    <row r="51781" spans="2:2">
      <c r="B51781" s="503"/>
    </row>
    <row r="51782" spans="2:2">
      <c r="B51782" s="503"/>
    </row>
    <row r="51783" spans="2:2">
      <c r="B51783" s="503"/>
    </row>
    <row r="51784" spans="2:2">
      <c r="B51784" s="503"/>
    </row>
    <row r="51785" spans="2:2">
      <c r="B51785" s="503"/>
    </row>
    <row r="51786" spans="2:2">
      <c r="B51786" s="503"/>
    </row>
    <row r="51787" spans="2:2">
      <c r="B51787" s="503"/>
    </row>
    <row r="51788" spans="2:2">
      <c r="B51788" s="503"/>
    </row>
    <row r="51789" spans="2:2">
      <c r="B51789" s="503"/>
    </row>
    <row r="51790" spans="2:2">
      <c r="B51790" s="503"/>
    </row>
    <row r="51791" spans="2:2">
      <c r="B51791" s="503"/>
    </row>
    <row r="51792" spans="2:2">
      <c r="B51792" s="503"/>
    </row>
    <row r="51793" spans="2:2">
      <c r="B51793" s="503"/>
    </row>
    <row r="51794" spans="2:2">
      <c r="B51794" s="503"/>
    </row>
    <row r="51795" spans="2:2">
      <c r="B51795" s="503"/>
    </row>
    <row r="51796" spans="2:2">
      <c r="B51796" s="503"/>
    </row>
    <row r="51797" spans="2:2">
      <c r="B51797" s="503"/>
    </row>
    <row r="51798" spans="2:2">
      <c r="B51798" s="503"/>
    </row>
    <row r="51799" spans="2:2">
      <c r="B51799" s="503"/>
    </row>
    <row r="51800" spans="2:2">
      <c r="B51800" s="503"/>
    </row>
    <row r="51801" spans="2:2">
      <c r="B51801" s="503"/>
    </row>
    <row r="51802" spans="2:2">
      <c r="B51802" s="503"/>
    </row>
    <row r="51803" spans="2:2">
      <c r="B51803" s="503"/>
    </row>
    <row r="51804" spans="2:2">
      <c r="B51804" s="503"/>
    </row>
    <row r="51805" spans="2:2">
      <c r="B51805" s="503"/>
    </row>
    <row r="51806" spans="2:2">
      <c r="B51806" s="503"/>
    </row>
    <row r="51807" spans="2:2">
      <c r="B51807" s="503"/>
    </row>
    <row r="51808" spans="2:2">
      <c r="B51808" s="503"/>
    </row>
    <row r="51809" spans="2:2">
      <c r="B51809" s="503"/>
    </row>
    <row r="51810" spans="2:2">
      <c r="B51810" s="503"/>
    </row>
    <row r="51811" spans="2:2">
      <c r="B51811" s="503"/>
    </row>
    <row r="51812" spans="2:2">
      <c r="B51812" s="503"/>
    </row>
    <row r="51813" spans="2:2">
      <c r="B51813" s="503"/>
    </row>
    <row r="51814" spans="2:2">
      <c r="B51814" s="503"/>
    </row>
    <row r="51815" spans="2:2">
      <c r="B51815" s="503"/>
    </row>
    <row r="51816" spans="2:2">
      <c r="B51816" s="503"/>
    </row>
    <row r="51817" spans="2:2">
      <c r="B51817" s="503"/>
    </row>
    <row r="51818" spans="2:2">
      <c r="B51818" s="503"/>
    </row>
    <row r="51819" spans="2:2">
      <c r="B51819" s="503"/>
    </row>
    <row r="51820" spans="2:2">
      <c r="B51820" s="503"/>
    </row>
    <row r="51821" spans="2:2">
      <c r="B51821" s="503"/>
    </row>
    <row r="51822" spans="2:2">
      <c r="B51822" s="503"/>
    </row>
    <row r="51823" spans="2:2">
      <c r="B51823" s="503"/>
    </row>
    <row r="51824" spans="2:2">
      <c r="B51824" s="503"/>
    </row>
    <row r="51825" spans="2:2">
      <c r="B51825" s="503"/>
    </row>
    <row r="51826" spans="2:2">
      <c r="B51826" s="503"/>
    </row>
    <row r="51827" spans="2:2">
      <c r="B51827" s="503"/>
    </row>
    <row r="51828" spans="2:2">
      <c r="B51828" s="503"/>
    </row>
    <row r="51829" spans="2:2">
      <c r="B51829" s="503"/>
    </row>
    <row r="51830" spans="2:2">
      <c r="B51830" s="503"/>
    </row>
    <row r="51831" spans="2:2">
      <c r="B51831" s="503"/>
    </row>
    <row r="51832" spans="2:2">
      <c r="B51832" s="503"/>
    </row>
    <row r="51833" spans="2:2">
      <c r="B51833" s="503"/>
    </row>
    <row r="51834" spans="2:2">
      <c r="B51834" s="503"/>
    </row>
    <row r="51835" spans="2:2">
      <c r="B51835" s="503"/>
    </row>
    <row r="51836" spans="2:2">
      <c r="B51836" s="503"/>
    </row>
    <row r="51837" spans="2:2">
      <c r="B51837" s="503"/>
    </row>
    <row r="51838" spans="2:2">
      <c r="B51838" s="503"/>
    </row>
    <row r="51839" spans="2:2">
      <c r="B51839" s="503"/>
    </row>
    <row r="51840" spans="2:2">
      <c r="B51840" s="503"/>
    </row>
    <row r="51841" spans="2:2">
      <c r="B51841" s="503"/>
    </row>
    <row r="51842" spans="2:2">
      <c r="B51842" s="503"/>
    </row>
    <row r="51843" spans="2:2">
      <c r="B51843" s="503"/>
    </row>
    <row r="51844" spans="2:2">
      <c r="B51844" s="503"/>
    </row>
    <row r="51845" spans="2:2">
      <c r="B51845" s="503"/>
    </row>
    <row r="51846" spans="2:2">
      <c r="B51846" s="503"/>
    </row>
    <row r="51847" spans="2:2">
      <c r="B51847" s="503"/>
    </row>
    <row r="51848" spans="2:2">
      <c r="B51848" s="503"/>
    </row>
    <row r="51849" spans="2:2">
      <c r="B51849" s="503"/>
    </row>
    <row r="51850" spans="2:2">
      <c r="B51850" s="503"/>
    </row>
    <row r="51851" spans="2:2">
      <c r="B51851" s="503"/>
    </row>
    <row r="51852" spans="2:2">
      <c r="B51852" s="503"/>
    </row>
    <row r="51853" spans="2:2">
      <c r="B51853" s="503"/>
    </row>
    <row r="51854" spans="2:2">
      <c r="B51854" s="503"/>
    </row>
    <row r="51855" spans="2:2">
      <c r="B51855" s="503"/>
    </row>
    <row r="51856" spans="2:2">
      <c r="B51856" s="503"/>
    </row>
    <row r="51857" spans="2:2">
      <c r="B51857" s="503"/>
    </row>
    <row r="51858" spans="2:2">
      <c r="B51858" s="503"/>
    </row>
    <row r="51859" spans="2:2">
      <c r="B51859" s="503"/>
    </row>
    <row r="51860" spans="2:2">
      <c r="B51860" s="503"/>
    </row>
    <row r="51861" spans="2:2">
      <c r="B51861" s="503"/>
    </row>
    <row r="51862" spans="2:2">
      <c r="B51862" s="503"/>
    </row>
    <row r="51863" spans="2:2">
      <c r="B51863" s="503"/>
    </row>
    <row r="51864" spans="2:2">
      <c r="B51864" s="503"/>
    </row>
    <row r="51865" spans="2:2">
      <c r="B51865" s="503"/>
    </row>
    <row r="51866" spans="2:2">
      <c r="B51866" s="503"/>
    </row>
    <row r="51867" spans="2:2">
      <c r="B51867" s="503"/>
    </row>
    <row r="51868" spans="2:2">
      <c r="B51868" s="503"/>
    </row>
    <row r="51869" spans="2:2">
      <c r="B51869" s="503"/>
    </row>
    <row r="51870" spans="2:2">
      <c r="B51870" s="503"/>
    </row>
    <row r="51871" spans="2:2">
      <c r="B51871" s="503"/>
    </row>
    <row r="51872" spans="2:2">
      <c r="B51872" s="503"/>
    </row>
    <row r="51873" spans="2:2">
      <c r="B51873" s="503"/>
    </row>
    <row r="51874" spans="2:2">
      <c r="B51874" s="503"/>
    </row>
    <row r="51875" spans="2:2">
      <c r="B51875" s="503"/>
    </row>
    <row r="51876" spans="2:2">
      <c r="B51876" s="503"/>
    </row>
    <row r="51877" spans="2:2">
      <c r="B51877" s="503"/>
    </row>
    <row r="51878" spans="2:2">
      <c r="B51878" s="503"/>
    </row>
    <row r="51879" spans="2:2">
      <c r="B51879" s="503"/>
    </row>
    <row r="51880" spans="2:2">
      <c r="B51880" s="503"/>
    </row>
    <row r="51881" spans="2:2">
      <c r="B51881" s="503"/>
    </row>
    <row r="51882" spans="2:2">
      <c r="B51882" s="503"/>
    </row>
    <row r="51883" spans="2:2">
      <c r="B51883" s="503"/>
    </row>
    <row r="51884" spans="2:2">
      <c r="B51884" s="503"/>
    </row>
    <row r="51885" spans="2:2">
      <c r="B51885" s="503"/>
    </row>
    <row r="51886" spans="2:2">
      <c r="B51886" s="503"/>
    </row>
    <row r="51887" spans="2:2">
      <c r="B51887" s="503"/>
    </row>
    <row r="51888" spans="2:2">
      <c r="B51888" s="503"/>
    </row>
    <row r="51889" spans="2:2">
      <c r="B51889" s="503"/>
    </row>
    <row r="51890" spans="2:2">
      <c r="B51890" s="503"/>
    </row>
    <row r="51891" spans="2:2">
      <c r="B51891" s="503"/>
    </row>
    <row r="51892" spans="2:2">
      <c r="B51892" s="503"/>
    </row>
    <row r="51893" spans="2:2">
      <c r="B51893" s="503"/>
    </row>
    <row r="51894" spans="2:2">
      <c r="B51894" s="503"/>
    </row>
    <row r="51895" spans="2:2">
      <c r="B51895" s="503"/>
    </row>
    <row r="51896" spans="2:2">
      <c r="B51896" s="503"/>
    </row>
    <row r="51897" spans="2:2">
      <c r="B51897" s="503"/>
    </row>
    <row r="51898" spans="2:2">
      <c r="B51898" s="503"/>
    </row>
    <row r="51899" spans="2:2">
      <c r="B51899" s="503"/>
    </row>
    <row r="51900" spans="2:2">
      <c r="B51900" s="503"/>
    </row>
    <row r="51901" spans="2:2">
      <c r="B51901" s="503"/>
    </row>
    <row r="51902" spans="2:2">
      <c r="B51902" s="503"/>
    </row>
    <row r="51903" spans="2:2">
      <c r="B51903" s="503"/>
    </row>
    <row r="51904" spans="2:2">
      <c r="B51904" s="503"/>
    </row>
    <row r="51905" spans="2:2">
      <c r="B51905" s="503"/>
    </row>
    <row r="51906" spans="2:2">
      <c r="B51906" s="503"/>
    </row>
    <row r="51907" spans="2:2">
      <c r="B51907" s="503"/>
    </row>
    <row r="51908" spans="2:2">
      <c r="B51908" s="503"/>
    </row>
    <row r="51909" spans="2:2">
      <c r="B51909" s="503"/>
    </row>
    <row r="51910" spans="2:2">
      <c r="B51910" s="503"/>
    </row>
    <row r="51911" spans="2:2">
      <c r="B51911" s="503"/>
    </row>
    <row r="51912" spans="2:2">
      <c r="B51912" s="503"/>
    </row>
    <row r="51913" spans="2:2">
      <c r="B51913" s="503"/>
    </row>
    <row r="51914" spans="2:2">
      <c r="B51914" s="503"/>
    </row>
    <row r="51915" spans="2:2">
      <c r="B51915" s="503"/>
    </row>
    <row r="51916" spans="2:2">
      <c r="B51916" s="503"/>
    </row>
    <row r="51917" spans="2:2">
      <c r="B51917" s="503"/>
    </row>
    <row r="51918" spans="2:2">
      <c r="B51918" s="503"/>
    </row>
    <row r="51919" spans="2:2">
      <c r="B51919" s="503"/>
    </row>
    <row r="51920" spans="2:2">
      <c r="B51920" s="503"/>
    </row>
    <row r="51921" spans="2:2">
      <c r="B51921" s="503"/>
    </row>
    <row r="51922" spans="2:2">
      <c r="B51922" s="503"/>
    </row>
    <row r="51923" spans="2:2">
      <c r="B51923" s="503"/>
    </row>
    <row r="51924" spans="2:2">
      <c r="B51924" s="503"/>
    </row>
    <row r="51925" spans="2:2">
      <c r="B51925" s="503"/>
    </row>
    <row r="51926" spans="2:2">
      <c r="B51926" s="503"/>
    </row>
    <row r="51927" spans="2:2">
      <c r="B51927" s="503"/>
    </row>
    <row r="51928" spans="2:2">
      <c r="B51928" s="503"/>
    </row>
    <row r="51929" spans="2:2">
      <c r="B51929" s="503"/>
    </row>
    <row r="51930" spans="2:2">
      <c r="B51930" s="503"/>
    </row>
    <row r="51931" spans="2:2">
      <c r="B51931" s="503"/>
    </row>
    <row r="51932" spans="2:2">
      <c r="B51932" s="503"/>
    </row>
    <row r="51933" spans="2:2">
      <c r="B51933" s="503"/>
    </row>
    <row r="51934" spans="2:2">
      <c r="B51934" s="503"/>
    </row>
    <row r="51935" spans="2:2">
      <c r="B51935" s="503"/>
    </row>
    <row r="51936" spans="2:2">
      <c r="B51936" s="503"/>
    </row>
    <row r="51937" spans="2:2">
      <c r="B51937" s="503"/>
    </row>
    <row r="51938" spans="2:2">
      <c r="B51938" s="503"/>
    </row>
    <row r="51939" spans="2:2">
      <c r="B51939" s="503"/>
    </row>
    <row r="51940" spans="2:2">
      <c r="B51940" s="503"/>
    </row>
    <row r="51941" spans="2:2">
      <c r="B51941" s="503"/>
    </row>
    <row r="51942" spans="2:2">
      <c r="B51942" s="503"/>
    </row>
    <row r="51943" spans="2:2">
      <c r="B51943" s="503"/>
    </row>
    <row r="51944" spans="2:2">
      <c r="B51944" s="503"/>
    </row>
    <row r="51945" spans="2:2">
      <c r="B51945" s="503"/>
    </row>
    <row r="51946" spans="2:2">
      <c r="B51946" s="503"/>
    </row>
    <row r="51947" spans="2:2">
      <c r="B51947" s="503"/>
    </row>
    <row r="51948" spans="2:2">
      <c r="B51948" s="503"/>
    </row>
    <row r="51949" spans="2:2">
      <c r="B51949" s="503"/>
    </row>
    <row r="51950" spans="2:2">
      <c r="B51950" s="503"/>
    </row>
    <row r="51951" spans="2:2">
      <c r="B51951" s="503"/>
    </row>
    <row r="51952" spans="2:2">
      <c r="B51952" s="503"/>
    </row>
    <row r="51953" spans="2:2">
      <c r="B51953" s="503"/>
    </row>
    <row r="51954" spans="2:2">
      <c r="B51954" s="503"/>
    </row>
    <row r="51955" spans="2:2">
      <c r="B51955" s="503"/>
    </row>
    <row r="51956" spans="2:2">
      <c r="B51956" s="503"/>
    </row>
    <row r="51957" spans="2:2">
      <c r="B51957" s="503"/>
    </row>
    <row r="51958" spans="2:2">
      <c r="B51958" s="503"/>
    </row>
    <row r="51959" spans="2:2">
      <c r="B51959" s="503"/>
    </row>
    <row r="51960" spans="2:2">
      <c r="B51960" s="503"/>
    </row>
    <row r="51961" spans="2:2">
      <c r="B51961" s="503"/>
    </row>
    <row r="51962" spans="2:2">
      <c r="B51962" s="503"/>
    </row>
    <row r="51963" spans="2:2">
      <c r="B51963" s="503"/>
    </row>
    <row r="51964" spans="2:2">
      <c r="B51964" s="503"/>
    </row>
    <row r="51965" spans="2:2">
      <c r="B51965" s="503"/>
    </row>
    <row r="51966" spans="2:2">
      <c r="B51966" s="503"/>
    </row>
    <row r="51967" spans="2:2">
      <c r="B51967" s="503"/>
    </row>
    <row r="51968" spans="2:2">
      <c r="B51968" s="503"/>
    </row>
    <row r="51969" spans="2:2">
      <c r="B51969" s="503"/>
    </row>
    <row r="51970" spans="2:2">
      <c r="B51970" s="503"/>
    </row>
    <row r="51971" spans="2:2">
      <c r="B51971" s="503"/>
    </row>
    <row r="51972" spans="2:2">
      <c r="B51972" s="503"/>
    </row>
    <row r="51973" spans="2:2">
      <c r="B51973" s="503"/>
    </row>
    <row r="51974" spans="2:2">
      <c r="B51974" s="503"/>
    </row>
    <row r="51975" spans="2:2">
      <c r="B51975" s="503"/>
    </row>
    <row r="51976" spans="2:2">
      <c r="B51976" s="503"/>
    </row>
    <row r="51977" spans="2:2">
      <c r="B51977" s="503"/>
    </row>
    <row r="51978" spans="2:2">
      <c r="B51978" s="503"/>
    </row>
    <row r="51979" spans="2:2">
      <c r="B51979" s="503"/>
    </row>
    <row r="51980" spans="2:2">
      <c r="B51980" s="503"/>
    </row>
    <row r="51981" spans="2:2">
      <c r="B51981" s="503"/>
    </row>
    <row r="51982" spans="2:2">
      <c r="B51982" s="503"/>
    </row>
    <row r="51983" spans="2:2">
      <c r="B51983" s="503"/>
    </row>
    <row r="51984" spans="2:2">
      <c r="B51984" s="503"/>
    </row>
    <row r="51985" spans="2:2">
      <c r="B51985" s="503"/>
    </row>
    <row r="51986" spans="2:2">
      <c r="B51986" s="503"/>
    </row>
    <row r="51987" spans="2:2">
      <c r="B51987" s="503"/>
    </row>
    <row r="51988" spans="2:2">
      <c r="B51988" s="503"/>
    </row>
    <row r="51989" spans="2:2">
      <c r="B51989" s="503"/>
    </row>
    <row r="51990" spans="2:2">
      <c r="B51990" s="503"/>
    </row>
    <row r="51991" spans="2:2">
      <c r="B51991" s="503"/>
    </row>
    <row r="51992" spans="2:2">
      <c r="B51992" s="503"/>
    </row>
    <row r="51993" spans="2:2">
      <c r="B51993" s="503"/>
    </row>
    <row r="51994" spans="2:2">
      <c r="B51994" s="503"/>
    </row>
    <row r="51995" spans="2:2">
      <c r="B51995" s="503"/>
    </row>
    <row r="51996" spans="2:2">
      <c r="B51996" s="503"/>
    </row>
    <row r="51997" spans="2:2">
      <c r="B51997" s="503"/>
    </row>
    <row r="51998" spans="2:2">
      <c r="B51998" s="503"/>
    </row>
    <row r="51999" spans="2:2">
      <c r="B51999" s="503"/>
    </row>
    <row r="52000" spans="2:2">
      <c r="B52000" s="503"/>
    </row>
    <row r="52001" spans="2:2">
      <c r="B52001" s="503"/>
    </row>
    <row r="52002" spans="2:2">
      <c r="B52002" s="503"/>
    </row>
    <row r="52003" spans="2:2">
      <c r="B52003" s="503"/>
    </row>
    <row r="52004" spans="2:2">
      <c r="B52004" s="503"/>
    </row>
    <row r="52005" spans="2:2">
      <c r="B52005" s="503"/>
    </row>
    <row r="52006" spans="2:2">
      <c r="B52006" s="503"/>
    </row>
    <row r="52007" spans="2:2">
      <c r="B52007" s="503"/>
    </row>
    <row r="52008" spans="2:2">
      <c r="B52008" s="503"/>
    </row>
    <row r="52009" spans="2:2">
      <c r="B52009" s="503"/>
    </row>
    <row r="52010" spans="2:2">
      <c r="B52010" s="503"/>
    </row>
    <row r="52011" spans="2:2">
      <c r="B52011" s="503"/>
    </row>
    <row r="52012" spans="2:2">
      <c r="B52012" s="503"/>
    </row>
    <row r="52013" spans="2:2">
      <c r="B52013" s="503"/>
    </row>
    <row r="52014" spans="2:2">
      <c r="B52014" s="503"/>
    </row>
    <row r="52015" spans="2:2">
      <c r="B52015" s="503"/>
    </row>
    <row r="52016" spans="2:2">
      <c r="B52016" s="503"/>
    </row>
    <row r="52017" spans="2:2">
      <c r="B52017" s="503"/>
    </row>
    <row r="52018" spans="2:2">
      <c r="B52018" s="503"/>
    </row>
    <row r="52019" spans="2:2">
      <c r="B52019" s="503"/>
    </row>
    <row r="52020" spans="2:2">
      <c r="B52020" s="503"/>
    </row>
    <row r="52021" spans="2:2">
      <c r="B52021" s="503"/>
    </row>
    <row r="52022" spans="2:2">
      <c r="B52022" s="503"/>
    </row>
    <row r="52023" spans="2:2">
      <c r="B52023" s="503"/>
    </row>
    <row r="52024" spans="2:2">
      <c r="B52024" s="503"/>
    </row>
    <row r="52025" spans="2:2">
      <c r="B52025" s="503"/>
    </row>
    <row r="52026" spans="2:2">
      <c r="B52026" s="503"/>
    </row>
    <row r="52027" spans="2:2">
      <c r="B52027" s="503"/>
    </row>
    <row r="52028" spans="2:2">
      <c r="B52028" s="503"/>
    </row>
    <row r="52029" spans="2:2">
      <c r="B52029" s="503"/>
    </row>
    <row r="52030" spans="2:2">
      <c r="B52030" s="503"/>
    </row>
    <row r="52031" spans="2:2">
      <c r="B52031" s="503"/>
    </row>
    <row r="52032" spans="2:2">
      <c r="B52032" s="503"/>
    </row>
    <row r="52033" spans="2:2">
      <c r="B52033" s="503"/>
    </row>
    <row r="52034" spans="2:2">
      <c r="B52034" s="503"/>
    </row>
    <row r="52035" spans="2:2">
      <c r="B52035" s="503"/>
    </row>
    <row r="52036" spans="2:2">
      <c r="B52036" s="503"/>
    </row>
    <row r="52037" spans="2:2">
      <c r="B52037" s="503"/>
    </row>
    <row r="52038" spans="2:2">
      <c r="B52038" s="503"/>
    </row>
    <row r="52039" spans="2:2">
      <c r="B52039" s="503"/>
    </row>
    <row r="52040" spans="2:2">
      <c r="B52040" s="503"/>
    </row>
    <row r="52041" spans="2:2">
      <c r="B52041" s="503"/>
    </row>
    <row r="52042" spans="2:2">
      <c r="B52042" s="503"/>
    </row>
    <row r="52043" spans="2:2">
      <c r="B52043" s="503"/>
    </row>
    <row r="52044" spans="2:2">
      <c r="B52044" s="503"/>
    </row>
    <row r="52045" spans="2:2">
      <c r="B52045" s="503"/>
    </row>
    <row r="52046" spans="2:2">
      <c r="B52046" s="503"/>
    </row>
    <row r="52047" spans="2:2">
      <c r="B52047" s="503"/>
    </row>
    <row r="52048" spans="2:2">
      <c r="B52048" s="503"/>
    </row>
    <row r="52049" spans="2:2">
      <c r="B52049" s="503"/>
    </row>
    <row r="52050" spans="2:2">
      <c r="B52050" s="503"/>
    </row>
    <row r="52051" spans="2:2">
      <c r="B52051" s="503"/>
    </row>
    <row r="52052" spans="2:2">
      <c r="B52052" s="503"/>
    </row>
    <row r="52053" spans="2:2">
      <c r="B52053" s="503"/>
    </row>
    <row r="52054" spans="2:2">
      <c r="B52054" s="503"/>
    </row>
    <row r="52055" spans="2:2">
      <c r="B52055" s="503"/>
    </row>
    <row r="52056" spans="2:2">
      <c r="B52056" s="503"/>
    </row>
    <row r="52057" spans="2:2">
      <c r="B52057" s="503"/>
    </row>
    <row r="52058" spans="2:2">
      <c r="B52058" s="503"/>
    </row>
    <row r="52059" spans="2:2">
      <c r="B52059" s="503"/>
    </row>
    <row r="52060" spans="2:2">
      <c r="B52060" s="503"/>
    </row>
    <row r="52061" spans="2:2">
      <c r="B52061" s="503"/>
    </row>
    <row r="52062" spans="2:2">
      <c r="B52062" s="503"/>
    </row>
    <row r="52063" spans="2:2">
      <c r="B52063" s="503"/>
    </row>
    <row r="52064" spans="2:2">
      <c r="B52064" s="503"/>
    </row>
    <row r="52065" spans="2:2">
      <c r="B52065" s="503"/>
    </row>
    <row r="52066" spans="2:2">
      <c r="B52066" s="503"/>
    </row>
    <row r="52067" spans="2:2">
      <c r="B52067" s="503"/>
    </row>
    <row r="52068" spans="2:2">
      <c r="B52068" s="503"/>
    </row>
    <row r="52069" spans="2:2">
      <c r="B52069" s="503"/>
    </row>
    <row r="52070" spans="2:2">
      <c r="B52070" s="503"/>
    </row>
    <row r="52071" spans="2:2">
      <c r="B52071" s="503"/>
    </row>
    <row r="52072" spans="2:2">
      <c r="B52072" s="503"/>
    </row>
    <row r="52073" spans="2:2">
      <c r="B52073" s="503"/>
    </row>
    <row r="52074" spans="2:2">
      <c r="B52074" s="503"/>
    </row>
    <row r="52075" spans="2:2">
      <c r="B52075" s="503"/>
    </row>
    <row r="52076" spans="2:2">
      <c r="B52076" s="503"/>
    </row>
    <row r="52077" spans="2:2">
      <c r="B52077" s="503"/>
    </row>
    <row r="52078" spans="2:2">
      <c r="B52078" s="503"/>
    </row>
    <row r="52079" spans="2:2">
      <c r="B52079" s="503"/>
    </row>
    <row r="52080" spans="2:2">
      <c r="B52080" s="503"/>
    </row>
    <row r="52081" spans="2:2">
      <c r="B52081" s="503"/>
    </row>
    <row r="52082" spans="2:2">
      <c r="B52082" s="503"/>
    </row>
    <row r="52083" spans="2:2">
      <c r="B52083" s="503"/>
    </row>
    <row r="52084" spans="2:2">
      <c r="B52084" s="503"/>
    </row>
    <row r="52085" spans="2:2">
      <c r="B52085" s="503"/>
    </row>
    <row r="52086" spans="2:2">
      <c r="B52086" s="503"/>
    </row>
    <row r="52087" spans="2:2">
      <c r="B52087" s="503"/>
    </row>
    <row r="52088" spans="2:2">
      <c r="B52088" s="503"/>
    </row>
    <row r="52089" spans="2:2">
      <c r="B52089" s="503"/>
    </row>
    <row r="52090" spans="2:2">
      <c r="B52090" s="503"/>
    </row>
    <row r="52091" spans="2:2">
      <c r="B52091" s="503"/>
    </row>
    <row r="52092" spans="2:2">
      <c r="B52092" s="503"/>
    </row>
    <row r="52093" spans="2:2">
      <c r="B52093" s="503"/>
    </row>
    <row r="52094" spans="2:2">
      <c r="B52094" s="503"/>
    </row>
    <row r="52095" spans="2:2">
      <c r="B52095" s="503"/>
    </row>
    <row r="52096" spans="2:2">
      <c r="B52096" s="503"/>
    </row>
    <row r="52097" spans="2:2">
      <c r="B52097" s="503"/>
    </row>
    <row r="52098" spans="2:2">
      <c r="B52098" s="503"/>
    </row>
    <row r="52099" spans="2:2">
      <c r="B52099" s="503"/>
    </row>
    <row r="52100" spans="2:2">
      <c r="B52100" s="503"/>
    </row>
    <row r="52101" spans="2:2">
      <c r="B52101" s="503"/>
    </row>
    <row r="52102" spans="2:2">
      <c r="B52102" s="503"/>
    </row>
    <row r="52103" spans="2:2">
      <c r="B52103" s="503"/>
    </row>
    <row r="52104" spans="2:2">
      <c r="B52104" s="503"/>
    </row>
    <row r="52105" spans="2:2">
      <c r="B52105" s="503"/>
    </row>
    <row r="52106" spans="2:2">
      <c r="B52106" s="503"/>
    </row>
    <row r="52107" spans="2:2">
      <c r="B52107" s="503"/>
    </row>
    <row r="52108" spans="2:2">
      <c r="B52108" s="503"/>
    </row>
    <row r="52109" spans="2:2">
      <c r="B52109" s="503"/>
    </row>
    <row r="52110" spans="2:2">
      <c r="B52110" s="503"/>
    </row>
    <row r="52111" spans="2:2">
      <c r="B52111" s="503"/>
    </row>
    <row r="52112" spans="2:2">
      <c r="B52112" s="503"/>
    </row>
    <row r="52113" spans="2:2">
      <c r="B52113" s="503"/>
    </row>
    <row r="52114" spans="2:2">
      <c r="B52114" s="503"/>
    </row>
    <row r="52115" spans="2:2">
      <c r="B52115" s="503"/>
    </row>
    <row r="52116" spans="2:2">
      <c r="B52116" s="503"/>
    </row>
    <row r="52117" spans="2:2">
      <c r="B52117" s="503"/>
    </row>
    <row r="52118" spans="2:2">
      <c r="B52118" s="503"/>
    </row>
    <row r="52119" spans="2:2">
      <c r="B52119" s="503"/>
    </row>
    <row r="52120" spans="2:2">
      <c r="B52120" s="503"/>
    </row>
    <row r="52121" spans="2:2">
      <c r="B52121" s="503"/>
    </row>
    <row r="52122" spans="2:2">
      <c r="B52122" s="503"/>
    </row>
    <row r="52123" spans="2:2">
      <c r="B52123" s="503"/>
    </row>
    <row r="52124" spans="2:2">
      <c r="B52124" s="503"/>
    </row>
    <row r="52125" spans="2:2">
      <c r="B52125" s="503"/>
    </row>
    <row r="52126" spans="2:2">
      <c r="B52126" s="503"/>
    </row>
    <row r="52127" spans="2:2">
      <c r="B52127" s="503"/>
    </row>
    <row r="52128" spans="2:2">
      <c r="B52128" s="503"/>
    </row>
    <row r="52129" spans="2:2">
      <c r="B52129" s="503"/>
    </row>
    <row r="52130" spans="2:2">
      <c r="B52130" s="503"/>
    </row>
    <row r="52131" spans="2:2">
      <c r="B52131" s="503"/>
    </row>
    <row r="52132" spans="2:2">
      <c r="B52132" s="503"/>
    </row>
    <row r="52133" spans="2:2">
      <c r="B52133" s="503"/>
    </row>
    <row r="52134" spans="2:2">
      <c r="B52134" s="503"/>
    </row>
    <row r="52135" spans="2:2">
      <c r="B52135" s="503"/>
    </row>
    <row r="52136" spans="2:2">
      <c r="B52136" s="503"/>
    </row>
    <row r="52137" spans="2:2">
      <c r="B52137" s="503"/>
    </row>
    <row r="52138" spans="2:2">
      <c r="B52138" s="503"/>
    </row>
    <row r="52139" spans="2:2">
      <c r="B52139" s="503"/>
    </row>
    <row r="52140" spans="2:2">
      <c r="B52140" s="503"/>
    </row>
    <row r="52141" spans="2:2">
      <c r="B52141" s="503"/>
    </row>
    <row r="52142" spans="2:2">
      <c r="B52142" s="503"/>
    </row>
    <row r="52143" spans="2:2">
      <c r="B52143" s="503"/>
    </row>
    <row r="52144" spans="2:2">
      <c r="B52144" s="503"/>
    </row>
    <row r="52145" spans="2:2">
      <c r="B52145" s="503"/>
    </row>
    <row r="52146" spans="2:2">
      <c r="B52146" s="503"/>
    </row>
    <row r="52147" spans="2:2">
      <c r="B52147" s="503"/>
    </row>
    <row r="52148" spans="2:2">
      <c r="B52148" s="503"/>
    </row>
    <row r="52149" spans="2:2">
      <c r="B52149" s="503"/>
    </row>
    <row r="52150" spans="2:2">
      <c r="B52150" s="503"/>
    </row>
    <row r="52151" spans="2:2">
      <c r="B52151" s="503"/>
    </row>
    <row r="52152" spans="2:2">
      <c r="B52152" s="503"/>
    </row>
    <row r="52153" spans="2:2">
      <c r="B52153" s="503"/>
    </row>
    <row r="52154" spans="2:2">
      <c r="B52154" s="503"/>
    </row>
    <row r="52155" spans="2:2">
      <c r="B52155" s="503"/>
    </row>
    <row r="52156" spans="2:2">
      <c r="B52156" s="503"/>
    </row>
    <row r="52157" spans="2:2">
      <c r="B52157" s="503"/>
    </row>
    <row r="52158" spans="2:2">
      <c r="B52158" s="503"/>
    </row>
    <row r="52159" spans="2:2">
      <c r="B52159" s="503"/>
    </row>
    <row r="52160" spans="2:2">
      <c r="B52160" s="503"/>
    </row>
    <row r="52161" spans="2:2">
      <c r="B52161" s="503"/>
    </row>
    <row r="52162" spans="2:2">
      <c r="B52162" s="503"/>
    </row>
    <row r="52163" spans="2:2">
      <c r="B52163" s="503"/>
    </row>
    <row r="52164" spans="2:2">
      <c r="B52164" s="503"/>
    </row>
    <row r="52165" spans="2:2">
      <c r="B52165" s="503"/>
    </row>
    <row r="52166" spans="2:2">
      <c r="B52166" s="503"/>
    </row>
    <row r="52167" spans="2:2">
      <c r="B52167" s="503"/>
    </row>
    <row r="52168" spans="2:2">
      <c r="B52168" s="503"/>
    </row>
    <row r="52169" spans="2:2">
      <c r="B52169" s="503"/>
    </row>
    <row r="52170" spans="2:2">
      <c r="B52170" s="503"/>
    </row>
    <row r="52171" spans="2:2">
      <c r="B52171" s="503"/>
    </row>
    <row r="52172" spans="2:2">
      <c r="B52172" s="503"/>
    </row>
    <row r="52173" spans="2:2">
      <c r="B52173" s="503"/>
    </row>
    <row r="52174" spans="2:2">
      <c r="B52174" s="503"/>
    </row>
    <row r="52175" spans="2:2">
      <c r="B52175" s="503"/>
    </row>
    <row r="52176" spans="2:2">
      <c r="B52176" s="503"/>
    </row>
    <row r="52177" spans="2:2">
      <c r="B52177" s="503"/>
    </row>
    <row r="52178" spans="2:2">
      <c r="B52178" s="503"/>
    </row>
    <row r="52179" spans="2:2">
      <c r="B52179" s="503"/>
    </row>
    <row r="52180" spans="2:2">
      <c r="B52180" s="503"/>
    </row>
    <row r="52181" spans="2:2">
      <c r="B52181" s="503"/>
    </row>
    <row r="52182" spans="2:2">
      <c r="B52182" s="503"/>
    </row>
    <row r="52183" spans="2:2">
      <c r="B52183" s="503"/>
    </row>
    <row r="52184" spans="2:2">
      <c r="B52184" s="503"/>
    </row>
    <row r="52185" spans="2:2">
      <c r="B52185" s="503"/>
    </row>
    <row r="52186" spans="2:2">
      <c r="B52186" s="503"/>
    </row>
    <row r="52187" spans="2:2">
      <c r="B52187" s="503"/>
    </row>
    <row r="52188" spans="2:2">
      <c r="B52188" s="503"/>
    </row>
    <row r="52189" spans="2:2">
      <c r="B52189" s="503"/>
    </row>
    <row r="52190" spans="2:2">
      <c r="B52190" s="503"/>
    </row>
    <row r="52191" spans="2:2">
      <c r="B52191" s="503"/>
    </row>
    <row r="52192" spans="2:2">
      <c r="B52192" s="503"/>
    </row>
    <row r="52193" spans="2:2">
      <c r="B52193" s="503"/>
    </row>
    <row r="52194" spans="2:2">
      <c r="B52194" s="503"/>
    </row>
    <row r="52195" spans="2:2">
      <c r="B52195" s="503"/>
    </row>
    <row r="52196" spans="2:2">
      <c r="B52196" s="503"/>
    </row>
    <row r="52197" spans="2:2">
      <c r="B52197" s="503"/>
    </row>
    <row r="52198" spans="2:2">
      <c r="B52198" s="503"/>
    </row>
    <row r="52199" spans="2:2">
      <c r="B52199" s="503"/>
    </row>
    <row r="52200" spans="2:2">
      <c r="B52200" s="503"/>
    </row>
    <row r="52201" spans="2:2">
      <c r="B52201" s="503"/>
    </row>
    <row r="52202" spans="2:2">
      <c r="B52202" s="503"/>
    </row>
    <row r="52203" spans="2:2">
      <c r="B52203" s="503"/>
    </row>
    <row r="52204" spans="2:2">
      <c r="B52204" s="503"/>
    </row>
    <row r="52205" spans="2:2">
      <c r="B52205" s="503"/>
    </row>
    <row r="52206" spans="2:2">
      <c r="B52206" s="503"/>
    </row>
    <row r="52207" spans="2:2">
      <c r="B52207" s="503"/>
    </row>
    <row r="52208" spans="2:2">
      <c r="B52208" s="503"/>
    </row>
    <row r="52209" spans="2:2">
      <c r="B52209" s="503"/>
    </row>
    <row r="52210" spans="2:2">
      <c r="B52210" s="503"/>
    </row>
    <row r="52211" spans="2:2">
      <c r="B52211" s="503"/>
    </row>
    <row r="52212" spans="2:2">
      <c r="B52212" s="503"/>
    </row>
    <row r="52213" spans="2:2">
      <c r="B52213" s="503"/>
    </row>
    <row r="52214" spans="2:2">
      <c r="B52214" s="503"/>
    </row>
    <row r="52215" spans="2:2">
      <c r="B52215" s="503"/>
    </row>
    <row r="52216" spans="2:2">
      <c r="B52216" s="503"/>
    </row>
    <row r="52217" spans="2:2">
      <c r="B52217" s="503"/>
    </row>
    <row r="52218" spans="2:2">
      <c r="B52218" s="503"/>
    </row>
    <row r="52219" spans="2:2">
      <c r="B52219" s="503"/>
    </row>
    <row r="52220" spans="2:2">
      <c r="B52220" s="503"/>
    </row>
    <row r="52221" spans="2:2">
      <c r="B52221" s="503"/>
    </row>
    <row r="52222" spans="2:2">
      <c r="B52222" s="503"/>
    </row>
    <row r="52223" spans="2:2">
      <c r="B52223" s="503"/>
    </row>
    <row r="52224" spans="2:2">
      <c r="B52224" s="503"/>
    </row>
    <row r="52225" spans="2:2">
      <c r="B52225" s="503"/>
    </row>
    <row r="52226" spans="2:2">
      <c r="B52226" s="503"/>
    </row>
    <row r="52227" spans="2:2">
      <c r="B52227" s="503"/>
    </row>
    <row r="52228" spans="2:2">
      <c r="B52228" s="503"/>
    </row>
    <row r="52229" spans="2:2">
      <c r="B52229" s="503"/>
    </row>
    <row r="52230" spans="2:2">
      <c r="B52230" s="503"/>
    </row>
    <row r="52231" spans="2:2">
      <c r="B52231" s="503"/>
    </row>
    <row r="52232" spans="2:2">
      <c r="B52232" s="503"/>
    </row>
    <row r="52233" spans="2:2">
      <c r="B52233" s="503"/>
    </row>
    <row r="52234" spans="2:2">
      <c r="B52234" s="503"/>
    </row>
    <row r="52235" spans="2:2">
      <c r="B52235" s="503"/>
    </row>
    <row r="52236" spans="2:2">
      <c r="B52236" s="503"/>
    </row>
    <row r="52237" spans="2:2">
      <c r="B52237" s="503"/>
    </row>
    <row r="52238" spans="2:2">
      <c r="B52238" s="503"/>
    </row>
    <row r="52239" spans="2:2">
      <c r="B52239" s="503"/>
    </row>
    <row r="52240" spans="2:2">
      <c r="B52240" s="503"/>
    </row>
    <row r="52241" spans="2:2">
      <c r="B52241" s="503"/>
    </row>
    <row r="52242" spans="2:2">
      <c r="B52242" s="503"/>
    </row>
    <row r="52243" spans="2:2">
      <c r="B52243" s="503"/>
    </row>
    <row r="52244" spans="2:2">
      <c r="B52244" s="503"/>
    </row>
    <row r="52245" spans="2:2">
      <c r="B52245" s="503"/>
    </row>
    <row r="52246" spans="2:2">
      <c r="B52246" s="503"/>
    </row>
    <row r="52247" spans="2:2">
      <c r="B52247" s="503"/>
    </row>
    <row r="52248" spans="2:2">
      <c r="B52248" s="503"/>
    </row>
    <row r="52249" spans="2:2">
      <c r="B52249" s="503"/>
    </row>
    <row r="52250" spans="2:2">
      <c r="B52250" s="503"/>
    </row>
    <row r="52251" spans="2:2">
      <c r="B52251" s="503"/>
    </row>
    <row r="52252" spans="2:2">
      <c r="B52252" s="503"/>
    </row>
    <row r="52253" spans="2:2">
      <c r="B52253" s="503"/>
    </row>
    <row r="52254" spans="2:2">
      <c r="B52254" s="503"/>
    </row>
    <row r="52255" spans="2:2">
      <c r="B52255" s="503"/>
    </row>
    <row r="52256" spans="2:2">
      <c r="B52256" s="503"/>
    </row>
    <row r="52257" spans="2:2">
      <c r="B52257" s="503"/>
    </row>
    <row r="52258" spans="2:2">
      <c r="B52258" s="503"/>
    </row>
    <row r="52259" spans="2:2">
      <c r="B52259" s="503"/>
    </row>
    <row r="52260" spans="2:2">
      <c r="B52260" s="503"/>
    </row>
    <row r="52261" spans="2:2">
      <c r="B52261" s="503"/>
    </row>
    <row r="52262" spans="2:2">
      <c r="B52262" s="503"/>
    </row>
    <row r="52263" spans="2:2">
      <c r="B52263" s="503"/>
    </row>
    <row r="52264" spans="2:2">
      <c r="B52264" s="503"/>
    </row>
    <row r="52265" spans="2:2">
      <c r="B52265" s="503"/>
    </row>
    <row r="52266" spans="2:2">
      <c r="B52266" s="503"/>
    </row>
    <row r="52267" spans="2:2">
      <c r="B52267" s="503"/>
    </row>
    <row r="52268" spans="2:2">
      <c r="B52268" s="503"/>
    </row>
    <row r="52269" spans="2:2">
      <c r="B52269" s="503"/>
    </row>
    <row r="52270" spans="2:2">
      <c r="B52270" s="503"/>
    </row>
    <row r="52271" spans="2:2">
      <c r="B52271" s="503"/>
    </row>
    <row r="52272" spans="2:2">
      <c r="B52272" s="503"/>
    </row>
    <row r="52273" spans="2:2">
      <c r="B52273" s="503"/>
    </row>
    <row r="52274" spans="2:2">
      <c r="B52274" s="503"/>
    </row>
    <row r="52275" spans="2:2">
      <c r="B52275" s="503"/>
    </row>
    <row r="52276" spans="2:2">
      <c r="B52276" s="503"/>
    </row>
    <row r="52277" spans="2:2">
      <c r="B52277" s="503"/>
    </row>
    <row r="52278" spans="2:2">
      <c r="B52278" s="503"/>
    </row>
    <row r="52279" spans="2:2">
      <c r="B52279" s="503"/>
    </row>
    <row r="52280" spans="2:2">
      <c r="B52280" s="503"/>
    </row>
    <row r="52281" spans="2:2">
      <c r="B52281" s="503"/>
    </row>
    <row r="52282" spans="2:2">
      <c r="B52282" s="503"/>
    </row>
    <row r="52283" spans="2:2">
      <c r="B52283" s="503"/>
    </row>
    <row r="52284" spans="2:2">
      <c r="B52284" s="503"/>
    </row>
    <row r="52285" spans="2:2">
      <c r="B52285" s="503"/>
    </row>
    <row r="52286" spans="2:2">
      <c r="B52286" s="503"/>
    </row>
    <row r="52287" spans="2:2">
      <c r="B52287" s="503"/>
    </row>
    <row r="52288" spans="2:2">
      <c r="B52288" s="503"/>
    </row>
    <row r="52289" spans="2:2">
      <c r="B52289" s="503"/>
    </row>
    <row r="52290" spans="2:2">
      <c r="B52290" s="503"/>
    </row>
    <row r="52291" spans="2:2">
      <c r="B52291" s="503"/>
    </row>
    <row r="52292" spans="2:2">
      <c r="B52292" s="503"/>
    </row>
    <row r="52293" spans="2:2">
      <c r="B52293" s="503"/>
    </row>
    <row r="52294" spans="2:2">
      <c r="B52294" s="503"/>
    </row>
    <row r="52295" spans="2:2">
      <c r="B52295" s="503"/>
    </row>
    <row r="52296" spans="2:2">
      <c r="B52296" s="503"/>
    </row>
    <row r="52297" spans="2:2">
      <c r="B52297" s="503"/>
    </row>
    <row r="52298" spans="2:2">
      <c r="B52298" s="503"/>
    </row>
    <row r="52299" spans="2:2">
      <c r="B52299" s="503"/>
    </row>
    <row r="52300" spans="2:2">
      <c r="B52300" s="503"/>
    </row>
    <row r="52301" spans="2:2">
      <c r="B52301" s="503"/>
    </row>
    <row r="52302" spans="2:2">
      <c r="B52302" s="503"/>
    </row>
    <row r="52303" spans="2:2">
      <c r="B52303" s="503"/>
    </row>
    <row r="52304" spans="2:2">
      <c r="B52304" s="503"/>
    </row>
    <row r="52305" spans="2:2">
      <c r="B52305" s="503"/>
    </row>
    <row r="52306" spans="2:2">
      <c r="B52306" s="503"/>
    </row>
    <row r="52307" spans="2:2">
      <c r="B52307" s="503"/>
    </row>
    <row r="52308" spans="2:2">
      <c r="B52308" s="503"/>
    </row>
    <row r="52309" spans="2:2">
      <c r="B52309" s="503"/>
    </row>
    <row r="52310" spans="2:2">
      <c r="B52310" s="503"/>
    </row>
    <row r="52311" spans="2:2">
      <c r="B52311" s="503"/>
    </row>
    <row r="52312" spans="2:2">
      <c r="B52312" s="503"/>
    </row>
    <row r="52313" spans="2:2">
      <c r="B52313" s="503"/>
    </row>
    <row r="52314" spans="2:2">
      <c r="B52314" s="503"/>
    </row>
    <row r="52315" spans="2:2">
      <c r="B52315" s="503"/>
    </row>
    <row r="52316" spans="2:2">
      <c r="B52316" s="503"/>
    </row>
    <row r="52317" spans="2:2">
      <c r="B52317" s="503"/>
    </row>
    <row r="52318" spans="2:2">
      <c r="B52318" s="503"/>
    </row>
    <row r="52319" spans="2:2">
      <c r="B52319" s="503"/>
    </row>
    <row r="52320" spans="2:2">
      <c r="B52320" s="503"/>
    </row>
    <row r="52321" spans="2:2">
      <c r="B52321" s="503"/>
    </row>
    <row r="52322" spans="2:2">
      <c r="B52322" s="503"/>
    </row>
    <row r="52323" spans="2:2">
      <c r="B52323" s="503"/>
    </row>
    <row r="52324" spans="2:2">
      <c r="B52324" s="503"/>
    </row>
    <row r="52325" spans="2:2">
      <c r="B52325" s="503"/>
    </row>
    <row r="52326" spans="2:2">
      <c r="B52326" s="503"/>
    </row>
    <row r="52327" spans="2:2">
      <c r="B52327" s="503"/>
    </row>
    <row r="52328" spans="2:2">
      <c r="B52328" s="503"/>
    </row>
    <row r="52329" spans="2:2">
      <c r="B52329" s="503"/>
    </row>
    <row r="52330" spans="2:2">
      <c r="B52330" s="503"/>
    </row>
    <row r="52331" spans="2:2">
      <c r="B52331" s="503"/>
    </row>
    <row r="52332" spans="2:2">
      <c r="B52332" s="503"/>
    </row>
    <row r="52333" spans="2:2">
      <c r="B52333" s="503"/>
    </row>
    <row r="52334" spans="2:2">
      <c r="B52334" s="503"/>
    </row>
    <row r="52335" spans="2:2">
      <c r="B52335" s="503"/>
    </row>
    <row r="52336" spans="2:2">
      <c r="B52336" s="503"/>
    </row>
    <row r="52337" spans="2:2">
      <c r="B52337" s="503"/>
    </row>
    <row r="52338" spans="2:2">
      <c r="B52338" s="503"/>
    </row>
    <row r="52339" spans="2:2">
      <c r="B52339" s="503"/>
    </row>
    <row r="52340" spans="2:2">
      <c r="B52340" s="503"/>
    </row>
    <row r="52341" spans="2:2">
      <c r="B52341" s="503"/>
    </row>
    <row r="52342" spans="2:2">
      <c r="B52342" s="503"/>
    </row>
    <row r="52343" spans="2:2">
      <c r="B52343" s="503"/>
    </row>
    <row r="52344" spans="2:2">
      <c r="B52344" s="503"/>
    </row>
    <row r="52345" spans="2:2">
      <c r="B52345" s="503"/>
    </row>
    <row r="52346" spans="2:2">
      <c r="B52346" s="503"/>
    </row>
    <row r="52347" spans="2:2">
      <c r="B52347" s="503"/>
    </row>
    <row r="52348" spans="2:2">
      <c r="B52348" s="503"/>
    </row>
    <row r="52349" spans="2:2">
      <c r="B52349" s="503"/>
    </row>
    <row r="52350" spans="2:2">
      <c r="B52350" s="503"/>
    </row>
    <row r="52351" spans="2:2">
      <c r="B52351" s="503"/>
    </row>
    <row r="52352" spans="2:2">
      <c r="B52352" s="503"/>
    </row>
    <row r="52353" spans="2:2">
      <c r="B52353" s="503"/>
    </row>
    <row r="52354" spans="2:2">
      <c r="B52354" s="503"/>
    </row>
    <row r="52355" spans="2:2">
      <c r="B52355" s="503"/>
    </row>
    <row r="52356" spans="2:2">
      <c r="B52356" s="503"/>
    </row>
    <row r="52357" spans="2:2">
      <c r="B52357" s="503"/>
    </row>
    <row r="52358" spans="2:2">
      <c r="B52358" s="503"/>
    </row>
    <row r="52359" spans="2:2">
      <c r="B52359" s="503"/>
    </row>
    <row r="52360" spans="2:2">
      <c r="B52360" s="503"/>
    </row>
    <row r="52361" spans="2:2">
      <c r="B52361" s="503"/>
    </row>
    <row r="52362" spans="2:2">
      <c r="B52362" s="503"/>
    </row>
    <row r="52363" spans="2:2">
      <c r="B52363" s="503"/>
    </row>
    <row r="52364" spans="2:2">
      <c r="B52364" s="503"/>
    </row>
    <row r="52365" spans="2:2">
      <c r="B52365" s="503"/>
    </row>
    <row r="52366" spans="2:2">
      <c r="B52366" s="503"/>
    </row>
    <row r="52367" spans="2:2">
      <c r="B52367" s="503"/>
    </row>
    <row r="52368" spans="2:2">
      <c r="B52368" s="503"/>
    </row>
    <row r="52369" spans="2:2">
      <c r="B52369" s="503"/>
    </row>
    <row r="52370" spans="2:2">
      <c r="B52370" s="503"/>
    </row>
    <row r="52371" spans="2:2">
      <c r="B52371" s="503"/>
    </row>
    <row r="52372" spans="2:2">
      <c r="B52372" s="503"/>
    </row>
    <row r="52373" spans="2:2">
      <c r="B52373" s="503"/>
    </row>
    <row r="52374" spans="2:2">
      <c r="B52374" s="503"/>
    </row>
    <row r="52375" spans="2:2">
      <c r="B52375" s="503"/>
    </row>
    <row r="52376" spans="2:2">
      <c r="B52376" s="503"/>
    </row>
    <row r="52377" spans="2:2">
      <c r="B52377" s="503"/>
    </row>
    <row r="52378" spans="2:2">
      <c r="B52378" s="503"/>
    </row>
    <row r="52379" spans="2:2">
      <c r="B52379" s="503"/>
    </row>
    <row r="52380" spans="2:2">
      <c r="B52380" s="503"/>
    </row>
    <row r="52381" spans="2:2">
      <c r="B52381" s="503"/>
    </row>
    <row r="52382" spans="2:2">
      <c r="B52382" s="503"/>
    </row>
    <row r="52383" spans="2:2">
      <c r="B52383" s="503"/>
    </row>
    <row r="52384" spans="2:2">
      <c r="B52384" s="503"/>
    </row>
    <row r="52385" spans="2:2">
      <c r="B52385" s="503"/>
    </row>
    <row r="52386" spans="2:2">
      <c r="B52386" s="503"/>
    </row>
    <row r="52387" spans="2:2">
      <c r="B52387" s="503"/>
    </row>
    <row r="52388" spans="2:2">
      <c r="B52388" s="503"/>
    </row>
    <row r="52389" spans="2:2">
      <c r="B52389" s="503"/>
    </row>
    <row r="52390" spans="2:2">
      <c r="B52390" s="503"/>
    </row>
    <row r="52391" spans="2:2">
      <c r="B52391" s="503"/>
    </row>
    <row r="52392" spans="2:2">
      <c r="B52392" s="503"/>
    </row>
    <row r="52393" spans="2:2">
      <c r="B52393" s="503"/>
    </row>
    <row r="52394" spans="2:2">
      <c r="B52394" s="503"/>
    </row>
    <row r="52395" spans="2:2">
      <c r="B52395" s="503"/>
    </row>
    <row r="52396" spans="2:2">
      <c r="B52396" s="503"/>
    </row>
    <row r="52397" spans="2:2">
      <c r="B52397" s="503"/>
    </row>
    <row r="52398" spans="2:2">
      <c r="B52398" s="503"/>
    </row>
    <row r="52399" spans="2:2">
      <c r="B52399" s="503"/>
    </row>
    <row r="52400" spans="2:2">
      <c r="B52400" s="503"/>
    </row>
    <row r="52401" spans="2:2">
      <c r="B52401" s="503"/>
    </row>
    <row r="52402" spans="2:2">
      <c r="B52402" s="503"/>
    </row>
    <row r="52403" spans="2:2">
      <c r="B52403" s="503"/>
    </row>
    <row r="52404" spans="2:2">
      <c r="B52404" s="503"/>
    </row>
    <row r="52405" spans="2:2">
      <c r="B52405" s="503"/>
    </row>
    <row r="52406" spans="2:2">
      <c r="B52406" s="503"/>
    </row>
    <row r="52407" spans="2:2">
      <c r="B52407" s="503"/>
    </row>
    <row r="52408" spans="2:2">
      <c r="B52408" s="503"/>
    </row>
    <row r="52409" spans="2:2">
      <c r="B52409" s="503"/>
    </row>
    <row r="52410" spans="2:2">
      <c r="B52410" s="503"/>
    </row>
    <row r="52411" spans="2:2">
      <c r="B52411" s="503"/>
    </row>
    <row r="52412" spans="2:2">
      <c r="B52412" s="503"/>
    </row>
    <row r="52413" spans="2:2">
      <c r="B52413" s="503"/>
    </row>
    <row r="52414" spans="2:2">
      <c r="B52414" s="503"/>
    </row>
    <row r="52415" spans="2:2">
      <c r="B52415" s="503"/>
    </row>
    <row r="52416" spans="2:2">
      <c r="B52416" s="503"/>
    </row>
    <row r="52417" spans="2:2">
      <c r="B52417" s="503"/>
    </row>
    <row r="52418" spans="2:2">
      <c r="B52418" s="503"/>
    </row>
    <row r="52419" spans="2:2">
      <c r="B52419" s="503"/>
    </row>
    <row r="52420" spans="2:2">
      <c r="B52420" s="503"/>
    </row>
    <row r="52421" spans="2:2">
      <c r="B52421" s="503"/>
    </row>
    <row r="52422" spans="2:2">
      <c r="B52422" s="503"/>
    </row>
    <row r="52423" spans="2:2">
      <c r="B52423" s="503"/>
    </row>
    <row r="52424" spans="2:2">
      <c r="B52424" s="503"/>
    </row>
    <row r="52425" spans="2:2">
      <c r="B52425" s="503"/>
    </row>
    <row r="52426" spans="2:2">
      <c r="B52426" s="503"/>
    </row>
    <row r="52427" spans="2:2">
      <c r="B52427" s="503"/>
    </row>
    <row r="52428" spans="2:2">
      <c r="B52428" s="503"/>
    </row>
    <row r="52429" spans="2:2">
      <c r="B52429" s="503"/>
    </row>
    <row r="52430" spans="2:2">
      <c r="B52430" s="503"/>
    </row>
    <row r="52431" spans="2:2">
      <c r="B52431" s="503"/>
    </row>
    <row r="52432" spans="2:2">
      <c r="B52432" s="503"/>
    </row>
    <row r="52433" spans="2:2">
      <c r="B52433" s="503"/>
    </row>
    <row r="52434" spans="2:2">
      <c r="B52434" s="503"/>
    </row>
    <row r="52435" spans="2:2">
      <c r="B52435" s="503"/>
    </row>
    <row r="52436" spans="2:2">
      <c r="B52436" s="503"/>
    </row>
    <row r="52437" spans="2:2">
      <c r="B52437" s="503"/>
    </row>
    <row r="52438" spans="2:2">
      <c r="B52438" s="503"/>
    </row>
    <row r="52439" spans="2:2">
      <c r="B52439" s="503"/>
    </row>
    <row r="52440" spans="2:2">
      <c r="B52440" s="503"/>
    </row>
    <row r="52441" spans="2:2">
      <c r="B52441" s="503"/>
    </row>
    <row r="52442" spans="2:2">
      <c r="B52442" s="503"/>
    </row>
    <row r="52443" spans="2:2">
      <c r="B52443" s="503"/>
    </row>
    <row r="52444" spans="2:2">
      <c r="B52444" s="503"/>
    </row>
    <row r="52445" spans="2:2">
      <c r="B52445" s="503"/>
    </row>
    <row r="52446" spans="2:2">
      <c r="B52446" s="503"/>
    </row>
    <row r="52447" spans="2:2">
      <c r="B52447" s="503"/>
    </row>
    <row r="52448" spans="2:2">
      <c r="B52448" s="503"/>
    </row>
    <row r="52449" spans="2:2">
      <c r="B52449" s="503"/>
    </row>
    <row r="52450" spans="2:2">
      <c r="B52450" s="503"/>
    </row>
    <row r="52451" spans="2:2">
      <c r="B52451" s="503"/>
    </row>
    <row r="52452" spans="2:2">
      <c r="B52452" s="503"/>
    </row>
    <row r="52453" spans="2:2">
      <c r="B52453" s="503"/>
    </row>
    <row r="52454" spans="2:2">
      <c r="B52454" s="503"/>
    </row>
    <row r="52455" spans="2:2">
      <c r="B52455" s="503"/>
    </row>
    <row r="52456" spans="2:2">
      <c r="B52456" s="503"/>
    </row>
    <row r="52457" spans="2:2">
      <c r="B52457" s="503"/>
    </row>
    <row r="52458" spans="2:2">
      <c r="B52458" s="503"/>
    </row>
    <row r="52459" spans="2:2">
      <c r="B52459" s="503"/>
    </row>
    <row r="52460" spans="2:2">
      <c r="B52460" s="503"/>
    </row>
    <row r="52461" spans="2:2">
      <c r="B52461" s="503"/>
    </row>
    <row r="52462" spans="2:2">
      <c r="B52462" s="503"/>
    </row>
    <row r="52463" spans="2:2">
      <c r="B52463" s="503"/>
    </row>
    <row r="52464" spans="2:2">
      <c r="B52464" s="503"/>
    </row>
    <row r="52465" spans="2:2">
      <c r="B52465" s="503"/>
    </row>
    <row r="52466" spans="2:2">
      <c r="B52466" s="503"/>
    </row>
    <row r="52467" spans="2:2">
      <c r="B52467" s="503"/>
    </row>
    <row r="52468" spans="2:2">
      <c r="B52468" s="503"/>
    </row>
    <row r="52469" spans="2:2">
      <c r="B52469" s="503"/>
    </row>
    <row r="52470" spans="2:2">
      <c r="B52470" s="503"/>
    </row>
    <row r="52471" spans="2:2">
      <c r="B52471" s="503"/>
    </row>
    <row r="52472" spans="2:2">
      <c r="B52472" s="503"/>
    </row>
    <row r="52473" spans="2:2">
      <c r="B52473" s="503"/>
    </row>
    <row r="52474" spans="2:2">
      <c r="B52474" s="503"/>
    </row>
    <row r="52475" spans="2:2">
      <c r="B52475" s="503"/>
    </row>
    <row r="52476" spans="2:2">
      <c r="B52476" s="503"/>
    </row>
    <row r="52477" spans="2:2">
      <c r="B52477" s="503"/>
    </row>
    <row r="52478" spans="2:2">
      <c r="B52478" s="503"/>
    </row>
    <row r="52479" spans="2:2">
      <c r="B52479" s="503"/>
    </row>
    <row r="52480" spans="2:2">
      <c r="B52480" s="503"/>
    </row>
    <row r="52481" spans="2:2">
      <c r="B52481" s="503"/>
    </row>
    <row r="52482" spans="2:2">
      <c r="B52482" s="503"/>
    </row>
    <row r="52483" spans="2:2">
      <c r="B52483" s="503"/>
    </row>
    <row r="52484" spans="2:2">
      <c r="B52484" s="503"/>
    </row>
    <row r="52485" spans="2:2">
      <c r="B52485" s="503"/>
    </row>
    <row r="52486" spans="2:2">
      <c r="B52486" s="503"/>
    </row>
    <row r="52487" spans="2:2">
      <c r="B52487" s="503"/>
    </row>
    <row r="52488" spans="2:2">
      <c r="B52488" s="503"/>
    </row>
    <row r="52489" spans="2:2">
      <c r="B52489" s="503"/>
    </row>
    <row r="52490" spans="2:2">
      <c r="B52490" s="503"/>
    </row>
    <row r="52491" spans="2:2">
      <c r="B52491" s="503"/>
    </row>
    <row r="52492" spans="2:2">
      <c r="B52492" s="503"/>
    </row>
    <row r="52493" spans="2:2">
      <c r="B52493" s="503"/>
    </row>
    <row r="52494" spans="2:2">
      <c r="B52494" s="503"/>
    </row>
    <row r="52495" spans="2:2">
      <c r="B52495" s="503"/>
    </row>
    <row r="52496" spans="2:2">
      <c r="B52496" s="503"/>
    </row>
    <row r="52497" spans="2:2">
      <c r="B52497" s="503"/>
    </row>
    <row r="52498" spans="2:2">
      <c r="B52498" s="503"/>
    </row>
    <row r="52499" spans="2:2">
      <c r="B52499" s="503"/>
    </row>
    <row r="52500" spans="2:2">
      <c r="B52500" s="503"/>
    </row>
    <row r="52501" spans="2:2">
      <c r="B52501" s="503"/>
    </row>
    <row r="52502" spans="2:2">
      <c r="B52502" s="503"/>
    </row>
    <row r="52503" spans="2:2">
      <c r="B52503" s="503"/>
    </row>
    <row r="52504" spans="2:2">
      <c r="B52504" s="503"/>
    </row>
    <row r="52505" spans="2:2">
      <c r="B52505" s="503"/>
    </row>
    <row r="52506" spans="2:2">
      <c r="B52506" s="503"/>
    </row>
    <row r="52507" spans="2:2">
      <c r="B52507" s="503"/>
    </row>
    <row r="52508" spans="2:2">
      <c r="B52508" s="503"/>
    </row>
    <row r="52509" spans="2:2">
      <c r="B52509" s="503"/>
    </row>
    <row r="52510" spans="2:2">
      <c r="B52510" s="503"/>
    </row>
    <row r="52511" spans="2:2">
      <c r="B52511" s="503"/>
    </row>
    <row r="52512" spans="2:2">
      <c r="B52512" s="503"/>
    </row>
    <row r="52513" spans="2:2">
      <c r="B52513" s="503"/>
    </row>
    <row r="52514" spans="2:2">
      <c r="B52514" s="503"/>
    </row>
    <row r="52515" spans="2:2">
      <c r="B52515" s="503"/>
    </row>
    <row r="52516" spans="2:2">
      <c r="B52516" s="503"/>
    </row>
    <row r="52517" spans="2:2">
      <c r="B52517" s="503"/>
    </row>
    <row r="52518" spans="2:2">
      <c r="B52518" s="503"/>
    </row>
    <row r="52519" spans="2:2">
      <c r="B52519" s="503"/>
    </row>
    <row r="52520" spans="2:2">
      <c r="B52520" s="503"/>
    </row>
    <row r="52521" spans="2:2">
      <c r="B52521" s="503"/>
    </row>
    <row r="52522" spans="2:2">
      <c r="B52522" s="503"/>
    </row>
    <row r="52523" spans="2:2">
      <c r="B52523" s="503"/>
    </row>
    <row r="52524" spans="2:2">
      <c r="B52524" s="503"/>
    </row>
    <row r="52525" spans="2:2">
      <c r="B52525" s="503"/>
    </row>
    <row r="52526" spans="2:2">
      <c r="B52526" s="503"/>
    </row>
    <row r="52527" spans="2:2">
      <c r="B52527" s="503"/>
    </row>
    <row r="52528" spans="2:2">
      <c r="B52528" s="503"/>
    </row>
    <row r="52529" spans="2:2">
      <c r="B52529" s="503"/>
    </row>
    <row r="52530" spans="2:2">
      <c r="B52530" s="503"/>
    </row>
    <row r="52531" spans="2:2">
      <c r="B52531" s="503"/>
    </row>
    <row r="52532" spans="2:2">
      <c r="B52532" s="503"/>
    </row>
    <row r="52533" spans="2:2">
      <c r="B52533" s="503"/>
    </row>
    <row r="52534" spans="2:2">
      <c r="B52534" s="503"/>
    </row>
    <row r="52535" spans="2:2">
      <c r="B52535" s="503"/>
    </row>
    <row r="52536" spans="2:2">
      <c r="B52536" s="503"/>
    </row>
    <row r="52537" spans="2:2">
      <c r="B52537" s="503"/>
    </row>
    <row r="52538" spans="2:2">
      <c r="B52538" s="503"/>
    </row>
    <row r="52539" spans="2:2">
      <c r="B52539" s="503"/>
    </row>
    <row r="52540" spans="2:2">
      <c r="B52540" s="503"/>
    </row>
    <row r="52541" spans="2:2">
      <c r="B52541" s="503"/>
    </row>
    <row r="52542" spans="2:2">
      <c r="B52542" s="503"/>
    </row>
    <row r="52543" spans="2:2">
      <c r="B52543" s="503"/>
    </row>
    <row r="52544" spans="2:2">
      <c r="B52544" s="503"/>
    </row>
    <row r="52545" spans="2:2">
      <c r="B52545" s="503"/>
    </row>
    <row r="52546" spans="2:2">
      <c r="B52546" s="503"/>
    </row>
    <row r="52547" spans="2:2">
      <c r="B52547" s="503"/>
    </row>
    <row r="52548" spans="2:2">
      <c r="B52548" s="503"/>
    </row>
    <row r="52549" spans="2:2">
      <c r="B52549" s="503"/>
    </row>
    <row r="52550" spans="2:2">
      <c r="B52550" s="503"/>
    </row>
    <row r="52551" spans="2:2">
      <c r="B52551" s="503"/>
    </row>
    <row r="52552" spans="2:2">
      <c r="B52552" s="503"/>
    </row>
    <row r="52553" spans="2:2">
      <c r="B52553" s="503"/>
    </row>
    <row r="52554" spans="2:2">
      <c r="B52554" s="503"/>
    </row>
    <row r="52555" spans="2:2">
      <c r="B52555" s="503"/>
    </row>
    <row r="52556" spans="2:2">
      <c r="B52556" s="503"/>
    </row>
    <row r="52557" spans="2:2">
      <c r="B52557" s="503"/>
    </row>
    <row r="52558" spans="2:2">
      <c r="B52558" s="503"/>
    </row>
    <row r="52559" spans="2:2">
      <c r="B52559" s="503"/>
    </row>
    <row r="52560" spans="2:2">
      <c r="B52560" s="503"/>
    </row>
    <row r="52561" spans="2:2">
      <c r="B52561" s="503"/>
    </row>
    <row r="52562" spans="2:2">
      <c r="B52562" s="503"/>
    </row>
    <row r="52563" spans="2:2">
      <c r="B52563" s="503"/>
    </row>
    <row r="52564" spans="2:2">
      <c r="B52564" s="503"/>
    </row>
    <row r="52565" spans="2:2">
      <c r="B52565" s="503"/>
    </row>
    <row r="52566" spans="2:2">
      <c r="B52566" s="503"/>
    </row>
    <row r="52567" spans="2:2">
      <c r="B52567" s="503"/>
    </row>
    <row r="52568" spans="2:2">
      <c r="B52568" s="503"/>
    </row>
    <row r="52569" spans="2:2">
      <c r="B52569" s="503"/>
    </row>
    <row r="52570" spans="2:2">
      <c r="B52570" s="503"/>
    </row>
    <row r="52571" spans="2:2">
      <c r="B52571" s="503"/>
    </row>
    <row r="52572" spans="2:2">
      <c r="B52572" s="503"/>
    </row>
    <row r="52573" spans="2:2">
      <c r="B52573" s="503"/>
    </row>
    <row r="52574" spans="2:2">
      <c r="B52574" s="503"/>
    </row>
    <row r="52575" spans="2:2">
      <c r="B52575" s="503"/>
    </row>
    <row r="52576" spans="2:2">
      <c r="B52576" s="503"/>
    </row>
    <row r="52577" spans="2:2">
      <c r="B52577" s="503"/>
    </row>
    <row r="52578" spans="2:2">
      <c r="B52578" s="503"/>
    </row>
    <row r="52579" spans="2:2">
      <c r="B52579" s="503"/>
    </row>
    <row r="52580" spans="2:2">
      <c r="B52580" s="503"/>
    </row>
    <row r="52581" spans="2:2">
      <c r="B52581" s="503"/>
    </row>
    <row r="52582" spans="2:2">
      <c r="B52582" s="503"/>
    </row>
    <row r="52583" spans="2:2">
      <c r="B52583" s="503"/>
    </row>
    <row r="52584" spans="2:2">
      <c r="B52584" s="503"/>
    </row>
    <row r="52585" spans="2:2">
      <c r="B52585" s="503"/>
    </row>
    <row r="52586" spans="2:2">
      <c r="B52586" s="503"/>
    </row>
    <row r="52587" spans="2:2">
      <c r="B52587" s="503"/>
    </row>
    <row r="52588" spans="2:2">
      <c r="B52588" s="503"/>
    </row>
    <row r="52589" spans="2:2">
      <c r="B52589" s="503"/>
    </row>
    <row r="52590" spans="2:2">
      <c r="B52590" s="503"/>
    </row>
    <row r="52591" spans="2:2">
      <c r="B52591" s="503"/>
    </row>
    <row r="52592" spans="2:2">
      <c r="B52592" s="503"/>
    </row>
    <row r="52593" spans="2:2">
      <c r="B52593" s="503"/>
    </row>
    <row r="52594" spans="2:2">
      <c r="B52594" s="503"/>
    </row>
    <row r="52595" spans="2:2">
      <c r="B52595" s="503"/>
    </row>
    <row r="52596" spans="2:2">
      <c r="B52596" s="503"/>
    </row>
    <row r="52597" spans="2:2">
      <c r="B52597" s="503"/>
    </row>
    <row r="52598" spans="2:2">
      <c r="B52598" s="503"/>
    </row>
    <row r="52599" spans="2:2">
      <c r="B52599" s="503"/>
    </row>
    <row r="52600" spans="2:2">
      <c r="B52600" s="503"/>
    </row>
    <row r="52601" spans="2:2">
      <c r="B52601" s="503"/>
    </row>
    <row r="52602" spans="2:2">
      <c r="B52602" s="503"/>
    </row>
    <row r="52603" spans="2:2">
      <c r="B52603" s="503"/>
    </row>
    <row r="52604" spans="2:2">
      <c r="B52604" s="503"/>
    </row>
    <row r="52605" spans="2:2">
      <c r="B52605" s="503"/>
    </row>
    <row r="52606" spans="2:2">
      <c r="B52606" s="503"/>
    </row>
    <row r="52607" spans="2:2">
      <c r="B52607" s="503"/>
    </row>
    <row r="52608" spans="2:2">
      <c r="B52608" s="503"/>
    </row>
    <row r="52609" spans="2:2">
      <c r="B52609" s="503"/>
    </row>
    <row r="52610" spans="2:2">
      <c r="B52610" s="503"/>
    </row>
    <row r="52611" spans="2:2">
      <c r="B52611" s="503"/>
    </row>
    <row r="52612" spans="2:2">
      <c r="B52612" s="503"/>
    </row>
    <row r="52613" spans="2:2">
      <c r="B52613" s="503"/>
    </row>
    <row r="52614" spans="2:2">
      <c r="B52614" s="503"/>
    </row>
    <row r="52615" spans="2:2">
      <c r="B52615" s="503"/>
    </row>
    <row r="52616" spans="2:2">
      <c r="B52616" s="503"/>
    </row>
    <row r="52617" spans="2:2">
      <c r="B52617" s="503"/>
    </row>
    <row r="52618" spans="2:2">
      <c r="B52618" s="503"/>
    </row>
    <row r="52619" spans="2:2">
      <c r="B52619" s="503"/>
    </row>
    <row r="52620" spans="2:2">
      <c r="B52620" s="503"/>
    </row>
    <row r="52621" spans="2:2">
      <c r="B52621" s="503"/>
    </row>
    <row r="52622" spans="2:2">
      <c r="B52622" s="503"/>
    </row>
    <row r="52623" spans="2:2">
      <c r="B52623" s="503"/>
    </row>
    <row r="52624" spans="2:2">
      <c r="B52624" s="503"/>
    </row>
    <row r="52625" spans="2:2">
      <c r="B52625" s="503"/>
    </row>
    <row r="52626" spans="2:2">
      <c r="B52626" s="503"/>
    </row>
    <row r="52627" spans="2:2">
      <c r="B52627" s="503"/>
    </row>
    <row r="52628" spans="2:2">
      <c r="B52628" s="503"/>
    </row>
    <row r="52629" spans="2:2">
      <c r="B52629" s="503"/>
    </row>
    <row r="52630" spans="2:2">
      <c r="B52630" s="503"/>
    </row>
    <row r="52631" spans="2:2">
      <c r="B52631" s="503"/>
    </row>
    <row r="52632" spans="2:2">
      <c r="B52632" s="503"/>
    </row>
    <row r="52633" spans="2:2">
      <c r="B52633" s="503"/>
    </row>
    <row r="52634" spans="2:2">
      <c r="B52634" s="503"/>
    </row>
    <row r="52635" spans="2:2">
      <c r="B52635" s="503"/>
    </row>
    <row r="52636" spans="2:2">
      <c r="B52636" s="503"/>
    </row>
    <row r="52637" spans="2:2">
      <c r="B52637" s="503"/>
    </row>
    <row r="52638" spans="2:2">
      <c r="B52638" s="503"/>
    </row>
    <row r="52639" spans="2:2">
      <c r="B52639" s="503"/>
    </row>
    <row r="52640" spans="2:2">
      <c r="B52640" s="503"/>
    </row>
    <row r="52641" spans="2:2">
      <c r="B52641" s="503"/>
    </row>
    <row r="52642" spans="2:2">
      <c r="B52642" s="503"/>
    </row>
    <row r="52643" spans="2:2">
      <c r="B52643" s="503"/>
    </row>
    <row r="52644" spans="2:2">
      <c r="B52644" s="503"/>
    </row>
    <row r="52645" spans="2:2">
      <c r="B52645" s="503"/>
    </row>
    <row r="52646" spans="2:2">
      <c r="B52646" s="503"/>
    </row>
    <row r="52647" spans="2:2">
      <c r="B52647" s="503"/>
    </row>
    <row r="52648" spans="2:2">
      <c r="B52648" s="503"/>
    </row>
    <row r="52649" spans="2:2">
      <c r="B52649" s="503"/>
    </row>
    <row r="52650" spans="2:2">
      <c r="B52650" s="503"/>
    </row>
    <row r="52651" spans="2:2">
      <c r="B52651" s="503"/>
    </row>
    <row r="52652" spans="2:2">
      <c r="B52652" s="503"/>
    </row>
    <row r="52653" spans="2:2">
      <c r="B52653" s="503"/>
    </row>
    <row r="52654" spans="2:2">
      <c r="B52654" s="503"/>
    </row>
    <row r="52655" spans="2:2">
      <c r="B52655" s="503"/>
    </row>
    <row r="52656" spans="2:2">
      <c r="B52656" s="503"/>
    </row>
    <row r="52657" spans="2:2">
      <c r="B52657" s="503"/>
    </row>
    <row r="52658" spans="2:2">
      <c r="B52658" s="503"/>
    </row>
    <row r="52659" spans="2:2">
      <c r="B52659" s="503"/>
    </row>
    <row r="52660" spans="2:2">
      <c r="B52660" s="503"/>
    </row>
    <row r="52661" spans="2:2">
      <c r="B52661" s="503"/>
    </row>
    <row r="52662" spans="2:2">
      <c r="B52662" s="503"/>
    </row>
    <row r="52663" spans="2:2">
      <c r="B52663" s="503"/>
    </row>
    <row r="52664" spans="2:2">
      <c r="B52664" s="503"/>
    </row>
    <row r="52665" spans="2:2">
      <c r="B52665" s="503"/>
    </row>
    <row r="52666" spans="2:2">
      <c r="B52666" s="503"/>
    </row>
    <row r="52667" spans="2:2">
      <c r="B52667" s="503"/>
    </row>
    <row r="52668" spans="2:2">
      <c r="B52668" s="503"/>
    </row>
    <row r="52669" spans="2:2">
      <c r="B52669" s="503"/>
    </row>
    <row r="52670" spans="2:2">
      <c r="B52670" s="503"/>
    </row>
    <row r="52671" spans="2:2">
      <c r="B52671" s="503"/>
    </row>
    <row r="52672" spans="2:2">
      <c r="B52672" s="503"/>
    </row>
    <row r="52673" spans="2:2">
      <c r="B52673" s="503"/>
    </row>
    <row r="52674" spans="2:2">
      <c r="B52674" s="503"/>
    </row>
    <row r="52675" spans="2:2">
      <c r="B52675" s="503"/>
    </row>
    <row r="52676" spans="2:2">
      <c r="B52676" s="503"/>
    </row>
    <row r="52677" spans="2:2">
      <c r="B52677" s="503"/>
    </row>
    <row r="52678" spans="2:2">
      <c r="B52678" s="503"/>
    </row>
    <row r="52679" spans="2:2">
      <c r="B52679" s="503"/>
    </row>
    <row r="52680" spans="2:2">
      <c r="B52680" s="503"/>
    </row>
    <row r="52681" spans="2:2">
      <c r="B52681" s="503"/>
    </row>
    <row r="52682" spans="2:2">
      <c r="B52682" s="503"/>
    </row>
    <row r="52683" spans="2:2">
      <c r="B52683" s="503"/>
    </row>
    <row r="52684" spans="2:2">
      <c r="B52684" s="503"/>
    </row>
    <row r="52685" spans="2:2">
      <c r="B52685" s="503"/>
    </row>
    <row r="52686" spans="2:2">
      <c r="B52686" s="503"/>
    </row>
    <row r="52687" spans="2:2">
      <c r="B52687" s="503"/>
    </row>
    <row r="52688" spans="2:2">
      <c r="B52688" s="503"/>
    </row>
    <row r="52689" spans="2:2">
      <c r="B52689" s="503"/>
    </row>
    <row r="52690" spans="2:2">
      <c r="B52690" s="503"/>
    </row>
    <row r="52691" spans="2:2">
      <c r="B52691" s="503"/>
    </row>
    <row r="52692" spans="2:2">
      <c r="B52692" s="503"/>
    </row>
    <row r="52693" spans="2:2">
      <c r="B52693" s="503"/>
    </row>
    <row r="52694" spans="2:2">
      <c r="B52694" s="503"/>
    </row>
    <row r="52695" spans="2:2">
      <c r="B52695" s="503"/>
    </row>
    <row r="52696" spans="2:2">
      <c r="B52696" s="503"/>
    </row>
    <row r="52697" spans="2:2">
      <c r="B52697" s="503"/>
    </row>
    <row r="52698" spans="2:2">
      <c r="B52698" s="503"/>
    </row>
    <row r="52699" spans="2:2">
      <c r="B52699" s="503"/>
    </row>
    <row r="52700" spans="2:2">
      <c r="B52700" s="503"/>
    </row>
    <row r="52701" spans="2:2">
      <c r="B52701" s="503"/>
    </row>
    <row r="52702" spans="2:2">
      <c r="B52702" s="503"/>
    </row>
    <row r="52703" spans="2:2">
      <c r="B52703" s="503"/>
    </row>
    <row r="52704" spans="2:2">
      <c r="B52704" s="503"/>
    </row>
    <row r="52705" spans="2:2">
      <c r="B52705" s="503"/>
    </row>
    <row r="52706" spans="2:2">
      <c r="B52706" s="503"/>
    </row>
    <row r="52707" spans="2:2">
      <c r="B52707" s="503"/>
    </row>
    <row r="52708" spans="2:2">
      <c r="B52708" s="503"/>
    </row>
    <row r="52709" spans="2:2">
      <c r="B52709" s="503"/>
    </row>
    <row r="52710" spans="2:2">
      <c r="B52710" s="503"/>
    </row>
    <row r="52711" spans="2:2">
      <c r="B52711" s="503"/>
    </row>
    <row r="52712" spans="2:2">
      <c r="B52712" s="503"/>
    </row>
    <row r="52713" spans="2:2">
      <c r="B52713" s="503"/>
    </row>
    <row r="52714" spans="2:2">
      <c r="B52714" s="503"/>
    </row>
    <row r="52715" spans="2:2">
      <c r="B52715" s="503"/>
    </row>
    <row r="52716" spans="2:2">
      <c r="B52716" s="503"/>
    </row>
    <row r="52717" spans="2:2">
      <c r="B52717" s="503"/>
    </row>
    <row r="52718" spans="2:2">
      <c r="B52718" s="503"/>
    </row>
    <row r="52719" spans="2:2">
      <c r="B52719" s="503"/>
    </row>
    <row r="52720" spans="2:2">
      <c r="B52720" s="503"/>
    </row>
    <row r="52721" spans="2:2">
      <c r="B52721" s="503"/>
    </row>
    <row r="52722" spans="2:2">
      <c r="B52722" s="503"/>
    </row>
    <row r="52723" spans="2:2">
      <c r="B52723" s="503"/>
    </row>
    <row r="52724" spans="2:2">
      <c r="B52724" s="503"/>
    </row>
    <row r="52725" spans="2:2">
      <c r="B52725" s="503"/>
    </row>
    <row r="52726" spans="2:2">
      <c r="B52726" s="503"/>
    </row>
    <row r="52727" spans="2:2">
      <c r="B52727" s="503"/>
    </row>
    <row r="52728" spans="2:2">
      <c r="B52728" s="503"/>
    </row>
    <row r="52729" spans="2:2">
      <c r="B52729" s="503"/>
    </row>
    <row r="52730" spans="2:2">
      <c r="B52730" s="503"/>
    </row>
    <row r="52731" spans="2:2">
      <c r="B52731" s="503"/>
    </row>
    <row r="52732" spans="2:2">
      <c r="B52732" s="503"/>
    </row>
    <row r="52733" spans="2:2">
      <c r="B52733" s="503"/>
    </row>
    <row r="52734" spans="2:2">
      <c r="B52734" s="503"/>
    </row>
    <row r="52735" spans="2:2">
      <c r="B52735" s="503"/>
    </row>
    <row r="52736" spans="2:2">
      <c r="B52736" s="503"/>
    </row>
    <row r="52737" spans="2:2">
      <c r="B52737" s="503"/>
    </row>
    <row r="52738" spans="2:2">
      <c r="B52738" s="503"/>
    </row>
    <row r="52739" spans="2:2">
      <c r="B52739" s="503"/>
    </row>
    <row r="52740" spans="2:2">
      <c r="B52740" s="503"/>
    </row>
    <row r="52741" spans="2:2">
      <c r="B52741" s="503"/>
    </row>
    <row r="52742" spans="2:2">
      <c r="B52742" s="503"/>
    </row>
    <row r="52743" spans="2:2">
      <c r="B52743" s="503"/>
    </row>
    <row r="52744" spans="2:2">
      <c r="B52744" s="503"/>
    </row>
    <row r="52745" spans="2:2">
      <c r="B52745" s="503"/>
    </row>
    <row r="52746" spans="2:2">
      <c r="B52746" s="503"/>
    </row>
    <row r="52747" spans="2:2">
      <c r="B52747" s="503"/>
    </row>
    <row r="52748" spans="2:2">
      <c r="B52748" s="503"/>
    </row>
    <row r="52749" spans="2:2">
      <c r="B52749" s="503"/>
    </row>
    <row r="52750" spans="2:2">
      <c r="B52750" s="503"/>
    </row>
    <row r="52751" spans="2:2">
      <c r="B52751" s="503"/>
    </row>
    <row r="52752" spans="2:2">
      <c r="B52752" s="503"/>
    </row>
    <row r="52753" spans="2:2">
      <c r="B52753" s="503"/>
    </row>
    <row r="52754" spans="2:2">
      <c r="B52754" s="503"/>
    </row>
    <row r="52755" spans="2:2">
      <c r="B52755" s="503"/>
    </row>
    <row r="52756" spans="2:2">
      <c r="B52756" s="503"/>
    </row>
    <row r="52757" spans="2:2">
      <c r="B52757" s="503"/>
    </row>
    <row r="52758" spans="2:2">
      <c r="B52758" s="503"/>
    </row>
    <row r="52759" spans="2:2">
      <c r="B52759" s="503"/>
    </row>
    <row r="52760" spans="2:2">
      <c r="B52760" s="503"/>
    </row>
    <row r="52761" spans="2:2">
      <c r="B52761" s="503"/>
    </row>
    <row r="52762" spans="2:2">
      <c r="B52762" s="503"/>
    </row>
    <row r="52763" spans="2:2">
      <c r="B52763" s="503"/>
    </row>
    <row r="52764" spans="2:2">
      <c r="B52764" s="503"/>
    </row>
    <row r="52765" spans="2:2">
      <c r="B52765" s="503"/>
    </row>
    <row r="52766" spans="2:2">
      <c r="B52766" s="503"/>
    </row>
    <row r="52767" spans="2:2">
      <c r="B52767" s="503"/>
    </row>
    <row r="52768" spans="2:2">
      <c r="B52768" s="503"/>
    </row>
    <row r="52769" spans="2:2">
      <c r="B52769" s="503"/>
    </row>
    <row r="52770" spans="2:2">
      <c r="B52770" s="503"/>
    </row>
    <row r="52771" spans="2:2">
      <c r="B52771" s="503"/>
    </row>
    <row r="52772" spans="2:2">
      <c r="B52772" s="503"/>
    </row>
    <row r="52773" spans="2:2">
      <c r="B52773" s="503"/>
    </row>
    <row r="52774" spans="2:2">
      <c r="B52774" s="503"/>
    </row>
    <row r="52775" spans="2:2">
      <c r="B52775" s="503"/>
    </row>
    <row r="52776" spans="2:2">
      <c r="B52776" s="503"/>
    </row>
    <row r="52777" spans="2:2">
      <c r="B52777" s="503"/>
    </row>
    <row r="52778" spans="2:2">
      <c r="B52778" s="503"/>
    </row>
    <row r="52779" spans="2:2">
      <c r="B52779" s="503"/>
    </row>
    <row r="52780" spans="2:2">
      <c r="B52780" s="503"/>
    </row>
    <row r="52781" spans="2:2">
      <c r="B52781" s="503"/>
    </row>
    <row r="52782" spans="2:2">
      <c r="B52782" s="503"/>
    </row>
    <row r="52783" spans="2:2">
      <c r="B52783" s="503"/>
    </row>
    <row r="52784" spans="2:2">
      <c r="B52784" s="503"/>
    </row>
    <row r="52785" spans="2:2">
      <c r="B52785" s="503"/>
    </row>
    <row r="52786" spans="2:2">
      <c r="B52786" s="503"/>
    </row>
    <row r="52787" spans="2:2">
      <c r="B52787" s="503"/>
    </row>
    <row r="52788" spans="2:2">
      <c r="B52788" s="503"/>
    </row>
    <row r="52789" spans="2:2">
      <c r="B52789" s="503"/>
    </row>
    <row r="52790" spans="2:2">
      <c r="B52790" s="503"/>
    </row>
    <row r="52791" spans="2:2">
      <c r="B52791" s="503"/>
    </row>
    <row r="52792" spans="2:2">
      <c r="B52792" s="503"/>
    </row>
    <row r="52793" spans="2:2">
      <c r="B52793" s="503"/>
    </row>
    <row r="52794" spans="2:2">
      <c r="B52794" s="503"/>
    </row>
    <row r="52795" spans="2:2">
      <c r="B52795" s="503"/>
    </row>
    <row r="52796" spans="2:2">
      <c r="B52796" s="503"/>
    </row>
    <row r="52797" spans="2:2">
      <c r="B52797" s="503"/>
    </row>
    <row r="52798" spans="2:2">
      <c r="B52798" s="503"/>
    </row>
    <row r="52799" spans="2:2">
      <c r="B52799" s="503"/>
    </row>
    <row r="52800" spans="2:2">
      <c r="B52800" s="503"/>
    </row>
    <row r="52801" spans="2:2">
      <c r="B52801" s="503"/>
    </row>
    <row r="52802" spans="2:2">
      <c r="B52802" s="503"/>
    </row>
    <row r="52803" spans="2:2">
      <c r="B52803" s="503"/>
    </row>
    <row r="52804" spans="2:2">
      <c r="B52804" s="503"/>
    </row>
    <row r="52805" spans="2:2">
      <c r="B52805" s="503"/>
    </row>
    <row r="52806" spans="2:2">
      <c r="B52806" s="503"/>
    </row>
    <row r="52807" spans="2:2">
      <c r="B52807" s="503"/>
    </row>
    <row r="52808" spans="2:2">
      <c r="B52808" s="503"/>
    </row>
    <row r="52809" spans="2:2">
      <c r="B52809" s="503"/>
    </row>
    <row r="52810" spans="2:2">
      <c r="B52810" s="503"/>
    </row>
    <row r="52811" spans="2:2">
      <c r="B52811" s="503"/>
    </row>
    <row r="52812" spans="2:2">
      <c r="B52812" s="503"/>
    </row>
    <row r="52813" spans="2:2">
      <c r="B52813" s="503"/>
    </row>
    <row r="52814" spans="2:2">
      <c r="B52814" s="503"/>
    </row>
    <row r="52815" spans="2:2">
      <c r="B52815" s="503"/>
    </row>
    <row r="52816" spans="2:2">
      <c r="B52816" s="503"/>
    </row>
    <row r="52817" spans="2:2">
      <c r="B52817" s="503"/>
    </row>
    <row r="52818" spans="2:2">
      <c r="B52818" s="503"/>
    </row>
    <row r="52819" spans="2:2">
      <c r="B52819" s="503"/>
    </row>
    <row r="52820" spans="2:2">
      <c r="B52820" s="503"/>
    </row>
    <row r="52821" spans="2:2">
      <c r="B52821" s="503"/>
    </row>
    <row r="52822" spans="2:2">
      <c r="B52822" s="503"/>
    </row>
    <row r="52823" spans="2:2">
      <c r="B52823" s="503"/>
    </row>
    <row r="52824" spans="2:2">
      <c r="B52824" s="503"/>
    </row>
    <row r="52825" spans="2:2">
      <c r="B52825" s="503"/>
    </row>
    <row r="52826" spans="2:2">
      <c r="B52826" s="503"/>
    </row>
    <row r="52827" spans="2:2">
      <c r="B52827" s="503"/>
    </row>
    <row r="52828" spans="2:2">
      <c r="B52828" s="503"/>
    </row>
    <row r="52829" spans="2:2">
      <c r="B52829" s="503"/>
    </row>
    <row r="52830" spans="2:2">
      <c r="B52830" s="503"/>
    </row>
    <row r="52831" spans="2:2">
      <c r="B52831" s="503"/>
    </row>
    <row r="52832" spans="2:2">
      <c r="B52832" s="503"/>
    </row>
    <row r="52833" spans="2:2">
      <c r="B52833" s="503"/>
    </row>
    <row r="52834" spans="2:2">
      <c r="B52834" s="503"/>
    </row>
    <row r="52835" spans="2:2">
      <c r="B52835" s="503"/>
    </row>
    <row r="52836" spans="2:2">
      <c r="B52836" s="503"/>
    </row>
    <row r="52837" spans="2:2">
      <c r="B52837" s="503"/>
    </row>
    <row r="52838" spans="2:2">
      <c r="B52838" s="503"/>
    </row>
    <row r="52839" spans="2:2">
      <c r="B52839" s="503"/>
    </row>
    <row r="52840" spans="2:2">
      <c r="B52840" s="503"/>
    </row>
    <row r="52841" spans="2:2">
      <c r="B52841" s="503"/>
    </row>
    <row r="52842" spans="2:2">
      <c r="B52842" s="503"/>
    </row>
    <row r="52843" spans="2:2">
      <c r="B52843" s="503"/>
    </row>
    <row r="52844" spans="2:2">
      <c r="B52844" s="503"/>
    </row>
    <row r="52845" spans="2:2">
      <c r="B52845" s="503"/>
    </row>
    <row r="52846" spans="2:2">
      <c r="B52846" s="503"/>
    </row>
    <row r="52847" spans="2:2">
      <c r="B52847" s="503"/>
    </row>
    <row r="52848" spans="2:2">
      <c r="B52848" s="503"/>
    </row>
    <row r="52849" spans="2:2">
      <c r="B52849" s="503"/>
    </row>
    <row r="52850" spans="2:2">
      <c r="B52850" s="503"/>
    </row>
    <row r="52851" spans="2:2">
      <c r="B52851" s="503"/>
    </row>
    <row r="52852" spans="2:2">
      <c r="B52852" s="503"/>
    </row>
    <row r="52853" spans="2:2">
      <c r="B52853" s="503"/>
    </row>
    <row r="52854" spans="2:2">
      <c r="B52854" s="503"/>
    </row>
    <row r="52855" spans="2:2">
      <c r="B52855" s="503"/>
    </row>
    <row r="52856" spans="2:2">
      <c r="B52856" s="503"/>
    </row>
    <row r="52857" spans="2:2">
      <c r="B52857" s="503"/>
    </row>
    <row r="52858" spans="2:2">
      <c r="B52858" s="503"/>
    </row>
    <row r="52859" spans="2:2">
      <c r="B52859" s="503"/>
    </row>
    <row r="52860" spans="2:2">
      <c r="B52860" s="503"/>
    </row>
    <row r="52861" spans="2:2">
      <c r="B52861" s="503"/>
    </row>
    <row r="52862" spans="2:2">
      <c r="B52862" s="503"/>
    </row>
    <row r="52863" spans="2:2">
      <c r="B52863" s="503"/>
    </row>
    <row r="52864" spans="2:2">
      <c r="B52864" s="503"/>
    </row>
    <row r="52865" spans="2:2">
      <c r="B52865" s="503"/>
    </row>
    <row r="52866" spans="2:2">
      <c r="B52866" s="503"/>
    </row>
    <row r="52867" spans="2:2">
      <c r="B52867" s="503"/>
    </row>
    <row r="52868" spans="2:2">
      <c r="B52868" s="503"/>
    </row>
    <row r="52869" spans="2:2">
      <c r="B52869" s="503"/>
    </row>
    <row r="52870" spans="2:2">
      <c r="B52870" s="503"/>
    </row>
    <row r="52871" spans="2:2">
      <c r="B52871" s="503"/>
    </row>
    <row r="52872" spans="2:2">
      <c r="B52872" s="503"/>
    </row>
    <row r="52873" spans="2:2">
      <c r="B52873" s="503"/>
    </row>
    <row r="52874" spans="2:2">
      <c r="B52874" s="503"/>
    </row>
    <row r="52875" spans="2:2">
      <c r="B52875" s="503"/>
    </row>
    <row r="52876" spans="2:2">
      <c r="B52876" s="503"/>
    </row>
    <row r="52877" spans="2:2">
      <c r="B52877" s="503"/>
    </row>
    <row r="52878" spans="2:2">
      <c r="B52878" s="503"/>
    </row>
    <row r="52879" spans="2:2">
      <c r="B52879" s="503"/>
    </row>
    <row r="52880" spans="2:2">
      <c r="B52880" s="503"/>
    </row>
    <row r="52881" spans="2:2">
      <c r="B52881" s="503"/>
    </row>
    <row r="52882" spans="2:2">
      <c r="B52882" s="503"/>
    </row>
    <row r="52883" spans="2:2">
      <c r="B52883" s="503"/>
    </row>
    <row r="52884" spans="2:2">
      <c r="B52884" s="503"/>
    </row>
    <row r="52885" spans="2:2">
      <c r="B52885" s="503"/>
    </row>
    <row r="52886" spans="2:2">
      <c r="B52886" s="503"/>
    </row>
    <row r="52887" spans="2:2">
      <c r="B52887" s="503"/>
    </row>
    <row r="52888" spans="2:2">
      <c r="B52888" s="503"/>
    </row>
    <row r="52889" spans="2:2">
      <c r="B52889" s="503"/>
    </row>
    <row r="52890" spans="2:2">
      <c r="B52890" s="503"/>
    </row>
    <row r="52891" spans="2:2">
      <c r="B52891" s="503"/>
    </row>
    <row r="52892" spans="2:2">
      <c r="B52892" s="503"/>
    </row>
    <row r="52893" spans="2:2">
      <c r="B52893" s="503"/>
    </row>
    <row r="52894" spans="2:2">
      <c r="B52894" s="503"/>
    </row>
    <row r="52895" spans="2:2">
      <c r="B52895" s="503"/>
    </row>
    <row r="52896" spans="2:2">
      <c r="B52896" s="503"/>
    </row>
    <row r="52897" spans="2:2">
      <c r="B52897" s="503"/>
    </row>
    <row r="52898" spans="2:2">
      <c r="B52898" s="503"/>
    </row>
    <row r="52899" spans="2:2">
      <c r="B52899" s="503"/>
    </row>
    <row r="52900" spans="2:2">
      <c r="B52900" s="503"/>
    </row>
    <row r="52901" spans="2:2">
      <c r="B52901" s="503"/>
    </row>
    <row r="52902" spans="2:2">
      <c r="B52902" s="503"/>
    </row>
    <row r="52903" spans="2:2">
      <c r="B52903" s="503"/>
    </row>
    <row r="52904" spans="2:2">
      <c r="B52904" s="503"/>
    </row>
    <row r="52905" spans="2:2">
      <c r="B52905" s="503"/>
    </row>
    <row r="52906" spans="2:2">
      <c r="B52906" s="503"/>
    </row>
    <row r="52907" spans="2:2">
      <c r="B52907" s="503"/>
    </row>
    <row r="52908" spans="2:2">
      <c r="B52908" s="503"/>
    </row>
    <row r="52909" spans="2:2">
      <c r="B52909" s="503"/>
    </row>
    <row r="52910" spans="2:2">
      <c r="B52910" s="503"/>
    </row>
    <row r="52911" spans="2:2">
      <c r="B52911" s="503"/>
    </row>
    <row r="52912" spans="2:2">
      <c r="B52912" s="503"/>
    </row>
    <row r="52913" spans="2:2">
      <c r="B52913" s="503"/>
    </row>
    <row r="52914" spans="2:2">
      <c r="B52914" s="503"/>
    </row>
    <row r="52915" spans="2:2">
      <c r="B52915" s="503"/>
    </row>
    <row r="52916" spans="2:2">
      <c r="B52916" s="503"/>
    </row>
    <row r="52917" spans="2:2">
      <c r="B52917" s="503"/>
    </row>
    <row r="52918" spans="2:2">
      <c r="B52918" s="503"/>
    </row>
    <row r="52919" spans="2:2">
      <c r="B52919" s="503"/>
    </row>
    <row r="52920" spans="2:2">
      <c r="B52920" s="503"/>
    </row>
    <row r="52921" spans="2:2">
      <c r="B52921" s="503"/>
    </row>
    <row r="52922" spans="2:2">
      <c r="B52922" s="503"/>
    </row>
    <row r="52923" spans="2:2">
      <c r="B52923" s="503"/>
    </row>
    <row r="52924" spans="2:2">
      <c r="B52924" s="503"/>
    </row>
    <row r="52925" spans="2:2">
      <c r="B52925" s="503"/>
    </row>
    <row r="52926" spans="2:2">
      <c r="B52926" s="503"/>
    </row>
    <row r="52927" spans="2:2">
      <c r="B52927" s="503"/>
    </row>
    <row r="52928" spans="2:2">
      <c r="B52928" s="503"/>
    </row>
    <row r="52929" spans="2:2">
      <c r="B52929" s="503"/>
    </row>
    <row r="52930" spans="2:2">
      <c r="B52930" s="503"/>
    </row>
    <row r="52931" spans="2:2">
      <c r="B52931" s="503"/>
    </row>
    <row r="52932" spans="2:2">
      <c r="B52932" s="503"/>
    </row>
    <row r="52933" spans="2:2">
      <c r="B52933" s="503"/>
    </row>
    <row r="52934" spans="2:2">
      <c r="B52934" s="503"/>
    </row>
    <row r="52935" spans="2:2">
      <c r="B52935" s="503"/>
    </row>
    <row r="52936" spans="2:2">
      <c r="B52936" s="503"/>
    </row>
    <row r="52937" spans="2:2">
      <c r="B52937" s="503"/>
    </row>
    <row r="52938" spans="2:2">
      <c r="B52938" s="503"/>
    </row>
    <row r="52939" spans="2:2">
      <c r="B52939" s="503"/>
    </row>
    <row r="52940" spans="2:2">
      <c r="B52940" s="503"/>
    </row>
    <row r="52941" spans="2:2">
      <c r="B52941" s="503"/>
    </row>
    <row r="52942" spans="2:2">
      <c r="B52942" s="503"/>
    </row>
    <row r="52943" spans="2:2">
      <c r="B52943" s="503"/>
    </row>
    <row r="52944" spans="2:2">
      <c r="B52944" s="503"/>
    </row>
    <row r="52945" spans="2:2">
      <c r="B52945" s="503"/>
    </row>
    <row r="52946" spans="2:2">
      <c r="B52946" s="503"/>
    </row>
    <row r="52947" spans="2:2">
      <c r="B52947" s="503"/>
    </row>
    <row r="52948" spans="2:2">
      <c r="B52948" s="503"/>
    </row>
    <row r="52949" spans="2:2">
      <c r="B52949" s="503"/>
    </row>
    <row r="52950" spans="2:2">
      <c r="B52950" s="503"/>
    </row>
    <row r="52951" spans="2:2">
      <c r="B52951" s="503"/>
    </row>
    <row r="52952" spans="2:2">
      <c r="B52952" s="503"/>
    </row>
    <row r="52953" spans="2:2">
      <c r="B52953" s="503"/>
    </row>
    <row r="52954" spans="2:2">
      <c r="B52954" s="503"/>
    </row>
    <row r="52955" spans="2:2">
      <c r="B52955" s="503"/>
    </row>
    <row r="52956" spans="2:2">
      <c r="B52956" s="503"/>
    </row>
    <row r="52957" spans="2:2">
      <c r="B52957" s="503"/>
    </row>
    <row r="52958" spans="2:2">
      <c r="B52958" s="503"/>
    </row>
    <row r="52959" spans="2:2">
      <c r="B52959" s="503"/>
    </row>
    <row r="52960" spans="2:2">
      <c r="B52960" s="503"/>
    </row>
    <row r="52961" spans="2:2">
      <c r="B52961" s="503"/>
    </row>
    <row r="52962" spans="2:2">
      <c r="B52962" s="503"/>
    </row>
    <row r="52963" spans="2:2">
      <c r="B52963" s="503"/>
    </row>
    <row r="52964" spans="2:2">
      <c r="B52964" s="503"/>
    </row>
    <row r="52965" spans="2:2">
      <c r="B52965" s="503"/>
    </row>
    <row r="52966" spans="2:2">
      <c r="B52966" s="503"/>
    </row>
    <row r="52967" spans="2:2">
      <c r="B52967" s="503"/>
    </row>
    <row r="52968" spans="2:2">
      <c r="B52968" s="503"/>
    </row>
    <row r="52969" spans="2:2">
      <c r="B52969" s="503"/>
    </row>
    <row r="52970" spans="2:2">
      <c r="B52970" s="503"/>
    </row>
    <row r="52971" spans="2:2">
      <c r="B52971" s="503"/>
    </row>
    <row r="52972" spans="2:2">
      <c r="B52972" s="503"/>
    </row>
    <row r="52973" spans="2:2">
      <c r="B52973" s="503"/>
    </row>
    <row r="52974" spans="2:2">
      <c r="B52974" s="503"/>
    </row>
    <row r="52975" spans="2:2">
      <c r="B52975" s="503"/>
    </row>
    <row r="52976" spans="2:2">
      <c r="B52976" s="503"/>
    </row>
    <row r="52977" spans="2:2">
      <c r="B52977" s="503"/>
    </row>
    <row r="52978" spans="2:2">
      <c r="B52978" s="503"/>
    </row>
    <row r="52979" spans="2:2">
      <c r="B52979" s="503"/>
    </row>
    <row r="52980" spans="2:2">
      <c r="B52980" s="503"/>
    </row>
    <row r="52981" spans="2:2">
      <c r="B52981" s="503"/>
    </row>
    <row r="52982" spans="2:2">
      <c r="B52982" s="503"/>
    </row>
    <row r="52983" spans="2:2">
      <c r="B52983" s="503"/>
    </row>
    <row r="52984" spans="2:2">
      <c r="B52984" s="503"/>
    </row>
    <row r="52985" spans="2:2">
      <c r="B52985" s="503"/>
    </row>
    <row r="52986" spans="2:2">
      <c r="B52986" s="503"/>
    </row>
    <row r="52987" spans="2:2">
      <c r="B52987" s="503"/>
    </row>
    <row r="52988" spans="2:2">
      <c r="B52988" s="503"/>
    </row>
    <row r="52989" spans="2:2">
      <c r="B52989" s="503"/>
    </row>
    <row r="52990" spans="2:2">
      <c r="B52990" s="503"/>
    </row>
    <row r="52991" spans="2:2">
      <c r="B52991" s="503"/>
    </row>
    <row r="52992" spans="2:2">
      <c r="B52992" s="503"/>
    </row>
    <row r="52993" spans="2:2">
      <c r="B52993" s="503"/>
    </row>
    <row r="52994" spans="2:2">
      <c r="B52994" s="503"/>
    </row>
    <row r="52995" spans="2:2">
      <c r="B52995" s="503"/>
    </row>
    <row r="52996" spans="2:2">
      <c r="B52996" s="503"/>
    </row>
    <row r="52997" spans="2:2">
      <c r="B52997" s="503"/>
    </row>
    <row r="52998" spans="2:2">
      <c r="B52998" s="503"/>
    </row>
    <row r="52999" spans="2:2">
      <c r="B52999" s="503"/>
    </row>
    <row r="53000" spans="2:2">
      <c r="B53000" s="503"/>
    </row>
    <row r="53001" spans="2:2">
      <c r="B53001" s="503"/>
    </row>
    <row r="53002" spans="2:2">
      <c r="B53002" s="503"/>
    </row>
    <row r="53003" spans="2:2">
      <c r="B53003" s="503"/>
    </row>
    <row r="53004" spans="2:2">
      <c r="B53004" s="503"/>
    </row>
    <row r="53005" spans="2:2">
      <c r="B53005" s="503"/>
    </row>
    <row r="53006" spans="2:2">
      <c r="B53006" s="503"/>
    </row>
    <row r="53007" spans="2:2">
      <c r="B53007" s="503"/>
    </row>
    <row r="53008" spans="2:2">
      <c r="B53008" s="503"/>
    </row>
    <row r="53009" spans="2:2">
      <c r="B53009" s="503"/>
    </row>
    <row r="53010" spans="2:2">
      <c r="B53010" s="503"/>
    </row>
    <row r="53011" spans="2:2">
      <c r="B53011" s="503"/>
    </row>
    <row r="53012" spans="2:2">
      <c r="B53012" s="503"/>
    </row>
    <row r="53013" spans="2:2">
      <c r="B53013" s="503"/>
    </row>
    <row r="53014" spans="2:2">
      <c r="B53014" s="503"/>
    </row>
    <row r="53015" spans="2:2">
      <c r="B53015" s="503"/>
    </row>
    <row r="53016" spans="2:2">
      <c r="B53016" s="503"/>
    </row>
    <row r="53017" spans="2:2">
      <c r="B53017" s="503"/>
    </row>
    <row r="53018" spans="2:2">
      <c r="B53018" s="503"/>
    </row>
    <row r="53019" spans="2:2">
      <c r="B53019" s="503"/>
    </row>
    <row r="53020" spans="2:2">
      <c r="B53020" s="503"/>
    </row>
    <row r="53021" spans="2:2">
      <c r="B53021" s="503"/>
    </row>
    <row r="53022" spans="2:2">
      <c r="B53022" s="503"/>
    </row>
    <row r="53023" spans="2:2">
      <c r="B53023" s="503"/>
    </row>
    <row r="53024" spans="2:2">
      <c r="B53024" s="503"/>
    </row>
    <row r="53025" spans="2:2">
      <c r="B53025" s="503"/>
    </row>
    <row r="53026" spans="2:2">
      <c r="B53026" s="503"/>
    </row>
    <row r="53027" spans="2:2">
      <c r="B53027" s="503"/>
    </row>
    <row r="53028" spans="2:2">
      <c r="B53028" s="503"/>
    </row>
    <row r="53029" spans="2:2">
      <c r="B53029" s="503"/>
    </row>
    <row r="53030" spans="2:2">
      <c r="B53030" s="503"/>
    </row>
    <row r="53031" spans="2:2">
      <c r="B53031" s="503"/>
    </row>
    <row r="53032" spans="2:2">
      <c r="B53032" s="503"/>
    </row>
    <row r="53033" spans="2:2">
      <c r="B53033" s="503"/>
    </row>
    <row r="53034" spans="2:2">
      <c r="B53034" s="503"/>
    </row>
    <row r="53035" spans="2:2">
      <c r="B53035" s="503"/>
    </row>
    <row r="53036" spans="2:2">
      <c r="B53036" s="503"/>
    </row>
    <row r="53037" spans="2:2">
      <c r="B53037" s="503"/>
    </row>
    <row r="53038" spans="2:2">
      <c r="B53038" s="503"/>
    </row>
    <row r="53039" spans="2:2">
      <c r="B53039" s="503"/>
    </row>
    <row r="53040" spans="2:2">
      <c r="B53040" s="503"/>
    </row>
    <row r="53041" spans="2:2">
      <c r="B53041" s="503"/>
    </row>
    <row r="53042" spans="2:2">
      <c r="B53042" s="503"/>
    </row>
    <row r="53043" spans="2:2">
      <c r="B53043" s="503"/>
    </row>
    <row r="53044" spans="2:2">
      <c r="B53044" s="503"/>
    </row>
    <row r="53045" spans="2:2">
      <c r="B53045" s="503"/>
    </row>
    <row r="53046" spans="2:2">
      <c r="B53046" s="503"/>
    </row>
    <row r="53047" spans="2:2">
      <c r="B53047" s="503"/>
    </row>
    <row r="53048" spans="2:2">
      <c r="B53048" s="503"/>
    </row>
    <row r="53049" spans="2:2">
      <c r="B53049" s="503"/>
    </row>
    <row r="53050" spans="2:2">
      <c r="B53050" s="503"/>
    </row>
    <row r="53051" spans="2:2">
      <c r="B53051" s="503"/>
    </row>
    <row r="53052" spans="2:2">
      <c r="B53052" s="503"/>
    </row>
    <row r="53053" spans="2:2">
      <c r="B53053" s="503"/>
    </row>
    <row r="53054" spans="2:2">
      <c r="B53054" s="503"/>
    </row>
    <row r="53055" spans="2:2">
      <c r="B53055" s="503"/>
    </row>
    <row r="53056" spans="2:2">
      <c r="B53056" s="503"/>
    </row>
    <row r="53057" spans="2:2">
      <c r="B53057" s="503"/>
    </row>
    <row r="53058" spans="2:2">
      <c r="B53058" s="503"/>
    </row>
    <row r="53059" spans="2:2">
      <c r="B53059" s="503"/>
    </row>
    <row r="53060" spans="2:2">
      <c r="B53060" s="503"/>
    </row>
    <row r="53061" spans="2:2">
      <c r="B53061" s="503"/>
    </row>
    <row r="53062" spans="2:2">
      <c r="B53062" s="503"/>
    </row>
    <row r="53063" spans="2:2">
      <c r="B53063" s="503"/>
    </row>
    <row r="53064" spans="2:2">
      <c r="B53064" s="503"/>
    </row>
    <row r="53065" spans="2:2">
      <c r="B53065" s="503"/>
    </row>
    <row r="53066" spans="2:2">
      <c r="B53066" s="503"/>
    </row>
    <row r="53067" spans="2:2">
      <c r="B53067" s="503"/>
    </row>
    <row r="53068" spans="2:2">
      <c r="B53068" s="503"/>
    </row>
    <row r="53069" spans="2:2">
      <c r="B53069" s="503"/>
    </row>
    <row r="53070" spans="2:2">
      <c r="B53070" s="503"/>
    </row>
    <row r="53071" spans="2:2">
      <c r="B53071" s="503"/>
    </row>
    <row r="53072" spans="2:2">
      <c r="B53072" s="503"/>
    </row>
    <row r="53073" spans="2:2">
      <c r="B53073" s="503"/>
    </row>
    <row r="53074" spans="2:2">
      <c r="B53074" s="503"/>
    </row>
    <row r="53075" spans="2:2">
      <c r="B53075" s="503"/>
    </row>
    <row r="53076" spans="2:2">
      <c r="B53076" s="503"/>
    </row>
    <row r="53077" spans="2:2">
      <c r="B53077" s="503"/>
    </row>
    <row r="53078" spans="2:2">
      <c r="B53078" s="503"/>
    </row>
    <row r="53079" spans="2:2">
      <c r="B53079" s="503"/>
    </row>
    <row r="53080" spans="2:2">
      <c r="B53080" s="503"/>
    </row>
    <row r="53081" spans="2:2">
      <c r="B53081" s="503"/>
    </row>
    <row r="53082" spans="2:2">
      <c r="B53082" s="503"/>
    </row>
    <row r="53083" spans="2:2">
      <c r="B53083" s="503"/>
    </row>
    <row r="53084" spans="2:2">
      <c r="B53084" s="503"/>
    </row>
    <row r="53085" spans="2:2">
      <c r="B53085" s="503"/>
    </row>
    <row r="53086" spans="2:2">
      <c r="B53086" s="503"/>
    </row>
    <row r="53087" spans="2:2">
      <c r="B53087" s="503"/>
    </row>
    <row r="53088" spans="2:2">
      <c r="B53088" s="503"/>
    </row>
    <row r="53089" spans="2:2">
      <c r="B53089" s="503"/>
    </row>
    <row r="53090" spans="2:2">
      <c r="B53090" s="503"/>
    </row>
    <row r="53091" spans="2:2">
      <c r="B53091" s="503"/>
    </row>
    <row r="53092" spans="2:2">
      <c r="B53092" s="503"/>
    </row>
    <row r="53093" spans="2:2">
      <c r="B53093" s="503"/>
    </row>
    <row r="53094" spans="2:2">
      <c r="B53094" s="503"/>
    </row>
    <row r="53095" spans="2:2">
      <c r="B53095" s="503"/>
    </row>
    <row r="53096" spans="2:2">
      <c r="B53096" s="503"/>
    </row>
    <row r="53097" spans="2:2">
      <c r="B53097" s="503"/>
    </row>
    <row r="53098" spans="2:2">
      <c r="B53098" s="503"/>
    </row>
    <row r="53099" spans="2:2">
      <c r="B53099" s="503"/>
    </row>
    <row r="53100" spans="2:2">
      <c r="B53100" s="503"/>
    </row>
    <row r="53101" spans="2:2">
      <c r="B53101" s="503"/>
    </row>
    <row r="53102" spans="2:2">
      <c r="B53102" s="503"/>
    </row>
    <row r="53103" spans="2:2">
      <c r="B53103" s="503"/>
    </row>
    <row r="53104" spans="2:2">
      <c r="B53104" s="503"/>
    </row>
    <row r="53105" spans="2:2">
      <c r="B53105" s="503"/>
    </row>
    <row r="53106" spans="2:2">
      <c r="B53106" s="503"/>
    </row>
    <row r="53107" spans="2:2">
      <c r="B53107" s="503"/>
    </row>
    <row r="53108" spans="2:2">
      <c r="B53108" s="503"/>
    </row>
    <row r="53109" spans="2:2">
      <c r="B53109" s="503"/>
    </row>
    <row r="53110" spans="2:2">
      <c r="B53110" s="503"/>
    </row>
    <row r="53111" spans="2:2">
      <c r="B53111" s="503"/>
    </row>
    <row r="53112" spans="2:2">
      <c r="B53112" s="503"/>
    </row>
    <row r="53113" spans="2:2">
      <c r="B53113" s="503"/>
    </row>
    <row r="53114" spans="2:2">
      <c r="B53114" s="503"/>
    </row>
    <row r="53115" spans="2:2">
      <c r="B53115" s="503"/>
    </row>
    <row r="53116" spans="2:2">
      <c r="B53116" s="503"/>
    </row>
    <row r="53117" spans="2:2">
      <c r="B53117" s="503"/>
    </row>
    <row r="53118" spans="2:2">
      <c r="B53118" s="503"/>
    </row>
    <row r="53119" spans="2:2">
      <c r="B53119" s="503"/>
    </row>
    <row r="53120" spans="2:2">
      <c r="B53120" s="503"/>
    </row>
    <row r="53121" spans="2:2">
      <c r="B53121" s="503"/>
    </row>
    <row r="53122" spans="2:2">
      <c r="B53122" s="503"/>
    </row>
    <row r="53123" spans="2:2">
      <c r="B53123" s="503"/>
    </row>
    <row r="53124" spans="2:2">
      <c r="B53124" s="503"/>
    </row>
    <row r="53125" spans="2:2">
      <c r="B53125" s="503"/>
    </row>
    <row r="53126" spans="2:2">
      <c r="B53126" s="503"/>
    </row>
    <row r="53127" spans="2:2">
      <c r="B53127" s="503"/>
    </row>
    <row r="53128" spans="2:2">
      <c r="B53128" s="503"/>
    </row>
    <row r="53129" spans="2:2">
      <c r="B53129" s="503"/>
    </row>
    <row r="53130" spans="2:2">
      <c r="B53130" s="503"/>
    </row>
    <row r="53131" spans="2:2">
      <c r="B53131" s="503"/>
    </row>
    <row r="53132" spans="2:2">
      <c r="B53132" s="503"/>
    </row>
    <row r="53133" spans="2:2">
      <c r="B53133" s="503"/>
    </row>
    <row r="53134" spans="2:2">
      <c r="B53134" s="503"/>
    </row>
    <row r="53135" spans="2:2">
      <c r="B53135" s="503"/>
    </row>
    <row r="53136" spans="2:2">
      <c r="B53136" s="503"/>
    </row>
    <row r="53137" spans="2:2">
      <c r="B53137" s="503"/>
    </row>
    <row r="53138" spans="2:2">
      <c r="B53138" s="503"/>
    </row>
    <row r="53139" spans="2:2">
      <c r="B53139" s="503"/>
    </row>
    <row r="53140" spans="2:2">
      <c r="B53140" s="503"/>
    </row>
    <row r="53141" spans="2:2">
      <c r="B53141" s="503"/>
    </row>
    <row r="53142" spans="2:2">
      <c r="B53142" s="503"/>
    </row>
    <row r="53143" spans="2:2">
      <c r="B53143" s="503"/>
    </row>
    <row r="53144" spans="2:2">
      <c r="B53144" s="503"/>
    </row>
    <row r="53145" spans="2:2">
      <c r="B53145" s="503"/>
    </row>
    <row r="53146" spans="2:2">
      <c r="B53146" s="503"/>
    </row>
    <row r="53147" spans="2:2">
      <c r="B53147" s="503"/>
    </row>
    <row r="53148" spans="2:2">
      <c r="B53148" s="503"/>
    </row>
    <row r="53149" spans="2:2">
      <c r="B53149" s="503"/>
    </row>
    <row r="53150" spans="2:2">
      <c r="B53150" s="503"/>
    </row>
    <row r="53151" spans="2:2">
      <c r="B53151" s="503"/>
    </row>
    <row r="53152" spans="2:2">
      <c r="B53152" s="503"/>
    </row>
    <row r="53153" spans="2:2">
      <c r="B53153" s="503"/>
    </row>
    <row r="53154" spans="2:2">
      <c r="B53154" s="503"/>
    </row>
    <row r="53155" spans="2:2">
      <c r="B53155" s="503"/>
    </row>
    <row r="53156" spans="2:2">
      <c r="B53156" s="503"/>
    </row>
    <row r="53157" spans="2:2">
      <c r="B53157" s="503"/>
    </row>
    <row r="53158" spans="2:2">
      <c r="B53158" s="503"/>
    </row>
    <row r="53159" spans="2:2">
      <c r="B53159" s="503"/>
    </row>
    <row r="53160" spans="2:2">
      <c r="B53160" s="503"/>
    </row>
    <row r="53161" spans="2:2">
      <c r="B53161" s="503"/>
    </row>
    <row r="53162" spans="2:2">
      <c r="B53162" s="503"/>
    </row>
    <row r="53163" spans="2:2">
      <c r="B53163" s="503"/>
    </row>
    <row r="53164" spans="2:2">
      <c r="B53164" s="503"/>
    </row>
    <row r="53165" spans="2:2">
      <c r="B53165" s="503"/>
    </row>
    <row r="53166" spans="2:2">
      <c r="B53166" s="503"/>
    </row>
    <row r="53167" spans="2:2">
      <c r="B53167" s="503"/>
    </row>
    <row r="53168" spans="2:2">
      <c r="B53168" s="503"/>
    </row>
    <row r="53169" spans="2:2">
      <c r="B53169" s="503"/>
    </row>
    <row r="53170" spans="2:2">
      <c r="B53170" s="503"/>
    </row>
    <row r="53171" spans="2:2">
      <c r="B53171" s="503"/>
    </row>
    <row r="53172" spans="2:2">
      <c r="B53172" s="503"/>
    </row>
    <row r="53173" spans="2:2">
      <c r="B53173" s="503"/>
    </row>
    <row r="53174" spans="2:2">
      <c r="B53174" s="503"/>
    </row>
    <row r="53175" spans="2:2">
      <c r="B53175" s="503"/>
    </row>
    <row r="53176" spans="2:2">
      <c r="B53176" s="503"/>
    </row>
    <row r="53177" spans="2:2">
      <c r="B53177" s="503"/>
    </row>
    <row r="53178" spans="2:2">
      <c r="B53178" s="503"/>
    </row>
    <row r="53179" spans="2:2">
      <c r="B53179" s="503"/>
    </row>
    <row r="53180" spans="2:2">
      <c r="B53180" s="503"/>
    </row>
    <row r="53181" spans="2:2">
      <c r="B53181" s="503"/>
    </row>
    <row r="53182" spans="2:2">
      <c r="B53182" s="503"/>
    </row>
    <row r="53183" spans="2:2">
      <c r="B53183" s="503"/>
    </row>
    <row r="53184" spans="2:2">
      <c r="B53184" s="503"/>
    </row>
    <row r="53185" spans="2:2">
      <c r="B53185" s="503"/>
    </row>
    <row r="53186" spans="2:2">
      <c r="B53186" s="503"/>
    </row>
    <row r="53187" spans="2:2">
      <c r="B53187" s="503"/>
    </row>
    <row r="53188" spans="2:2">
      <c r="B53188" s="503"/>
    </row>
    <row r="53189" spans="2:2">
      <c r="B53189" s="503"/>
    </row>
    <row r="53190" spans="2:2">
      <c r="B53190" s="503"/>
    </row>
    <row r="53191" spans="2:2">
      <c r="B53191" s="503"/>
    </row>
    <row r="53192" spans="2:2">
      <c r="B53192" s="503"/>
    </row>
    <row r="53193" spans="2:2">
      <c r="B53193" s="503"/>
    </row>
    <row r="53194" spans="2:2">
      <c r="B53194" s="503"/>
    </row>
    <row r="53195" spans="2:2">
      <c r="B53195" s="503"/>
    </row>
    <row r="53196" spans="2:2">
      <c r="B53196" s="503"/>
    </row>
    <row r="53197" spans="2:2">
      <c r="B53197" s="503"/>
    </row>
    <row r="53198" spans="2:2">
      <c r="B53198" s="503"/>
    </row>
    <row r="53199" spans="2:2">
      <c r="B53199" s="503"/>
    </row>
    <row r="53200" spans="2:2">
      <c r="B53200" s="503"/>
    </row>
    <row r="53201" spans="2:2">
      <c r="B53201" s="503"/>
    </row>
    <row r="53202" spans="2:2">
      <c r="B53202" s="503"/>
    </row>
    <row r="53203" spans="2:2">
      <c r="B53203" s="503"/>
    </row>
    <row r="53204" spans="2:2">
      <c r="B53204" s="503"/>
    </row>
    <row r="53205" spans="2:2">
      <c r="B53205" s="503"/>
    </row>
    <row r="53206" spans="2:2">
      <c r="B53206" s="503"/>
    </row>
    <row r="53207" spans="2:2">
      <c r="B53207" s="503"/>
    </row>
    <row r="53208" spans="2:2">
      <c r="B53208" s="503"/>
    </row>
    <row r="53209" spans="2:2">
      <c r="B53209" s="503"/>
    </row>
    <row r="53210" spans="2:2">
      <c r="B53210" s="503"/>
    </row>
    <row r="53211" spans="2:2">
      <c r="B53211" s="503"/>
    </row>
    <row r="53212" spans="2:2">
      <c r="B53212" s="503"/>
    </row>
    <row r="53213" spans="2:2">
      <c r="B53213" s="503"/>
    </row>
    <row r="53214" spans="2:2">
      <c r="B53214" s="503"/>
    </row>
    <row r="53215" spans="2:2">
      <c r="B53215" s="503"/>
    </row>
    <row r="53216" spans="2:2">
      <c r="B53216" s="503"/>
    </row>
    <row r="53217" spans="2:2">
      <c r="B53217" s="503"/>
    </row>
    <row r="53218" spans="2:2">
      <c r="B53218" s="503"/>
    </row>
    <row r="53219" spans="2:2">
      <c r="B53219" s="503"/>
    </row>
    <row r="53220" spans="2:2">
      <c r="B53220" s="503"/>
    </row>
    <row r="53221" spans="2:2">
      <c r="B53221" s="503"/>
    </row>
    <row r="53222" spans="2:2">
      <c r="B53222" s="503"/>
    </row>
    <row r="53223" spans="2:2">
      <c r="B53223" s="503"/>
    </row>
    <row r="53224" spans="2:2">
      <c r="B53224" s="503"/>
    </row>
    <row r="53225" spans="2:2">
      <c r="B53225" s="503"/>
    </row>
    <row r="53226" spans="2:2">
      <c r="B53226" s="503"/>
    </row>
    <row r="53227" spans="2:2">
      <c r="B53227" s="503"/>
    </row>
    <row r="53228" spans="2:2">
      <c r="B53228" s="503"/>
    </row>
    <row r="53229" spans="2:2">
      <c r="B53229" s="503"/>
    </row>
    <row r="53230" spans="2:2">
      <c r="B53230" s="503"/>
    </row>
    <row r="53231" spans="2:2">
      <c r="B53231" s="503"/>
    </row>
    <row r="53232" spans="2:2">
      <c r="B53232" s="503"/>
    </row>
    <row r="53233" spans="2:2">
      <c r="B53233" s="503"/>
    </row>
    <row r="53234" spans="2:2">
      <c r="B53234" s="503"/>
    </row>
    <row r="53235" spans="2:2">
      <c r="B53235" s="503"/>
    </row>
    <row r="53236" spans="2:2">
      <c r="B53236" s="503"/>
    </row>
    <row r="53237" spans="2:2">
      <c r="B53237" s="503"/>
    </row>
    <row r="53238" spans="2:2">
      <c r="B53238" s="503"/>
    </row>
    <row r="53239" spans="2:2">
      <c r="B53239" s="503"/>
    </row>
    <row r="53240" spans="2:2">
      <c r="B53240" s="503"/>
    </row>
    <row r="53241" spans="2:2">
      <c r="B53241" s="503"/>
    </row>
    <row r="53242" spans="2:2">
      <c r="B53242" s="503"/>
    </row>
    <row r="53243" spans="2:2">
      <c r="B53243" s="503"/>
    </row>
    <row r="53244" spans="2:2">
      <c r="B53244" s="503"/>
    </row>
    <row r="53245" spans="2:2">
      <c r="B53245" s="503"/>
    </row>
    <row r="53246" spans="2:2">
      <c r="B53246" s="503"/>
    </row>
    <row r="53247" spans="2:2">
      <c r="B53247" s="503"/>
    </row>
    <row r="53248" spans="2:2">
      <c r="B53248" s="503"/>
    </row>
    <row r="53249" spans="2:2">
      <c r="B53249" s="503"/>
    </row>
    <row r="53250" spans="2:2">
      <c r="B53250" s="503"/>
    </row>
    <row r="53251" spans="2:2">
      <c r="B53251" s="503"/>
    </row>
    <row r="53252" spans="2:2">
      <c r="B53252" s="503"/>
    </row>
    <row r="53253" spans="2:2">
      <c r="B53253" s="503"/>
    </row>
    <row r="53254" spans="2:2">
      <c r="B53254" s="503"/>
    </row>
    <row r="53255" spans="2:2">
      <c r="B53255" s="503"/>
    </row>
    <row r="53256" spans="2:2">
      <c r="B53256" s="503"/>
    </row>
    <row r="53257" spans="2:2">
      <c r="B53257" s="503"/>
    </row>
    <row r="53258" spans="2:2">
      <c r="B53258" s="503"/>
    </row>
    <row r="53259" spans="2:2">
      <c r="B53259" s="503"/>
    </row>
    <row r="53260" spans="2:2">
      <c r="B53260" s="503"/>
    </row>
    <row r="53261" spans="2:2">
      <c r="B53261" s="503"/>
    </row>
    <row r="53262" spans="2:2">
      <c r="B53262" s="503"/>
    </row>
    <row r="53263" spans="2:2">
      <c r="B53263" s="503"/>
    </row>
    <row r="53264" spans="2:2">
      <c r="B53264" s="503"/>
    </row>
    <row r="53265" spans="2:2">
      <c r="B53265" s="503"/>
    </row>
    <row r="53266" spans="2:2">
      <c r="B53266" s="503"/>
    </row>
    <row r="53267" spans="2:2">
      <c r="B53267" s="503"/>
    </row>
    <row r="53268" spans="2:2">
      <c r="B53268" s="503"/>
    </row>
    <row r="53269" spans="2:2">
      <c r="B53269" s="503"/>
    </row>
    <row r="53270" spans="2:2">
      <c r="B53270" s="503"/>
    </row>
    <row r="53271" spans="2:2">
      <c r="B53271" s="503"/>
    </row>
    <row r="53272" spans="2:2">
      <c r="B53272" s="503"/>
    </row>
    <row r="53273" spans="2:2">
      <c r="B53273" s="503"/>
    </row>
    <row r="53274" spans="2:2">
      <c r="B53274" s="503"/>
    </row>
    <row r="53275" spans="2:2">
      <c r="B53275" s="503"/>
    </row>
    <row r="53276" spans="2:2">
      <c r="B53276" s="503"/>
    </row>
    <row r="53277" spans="2:2">
      <c r="B53277" s="503"/>
    </row>
    <row r="53278" spans="2:2">
      <c r="B53278" s="503"/>
    </row>
    <row r="53279" spans="2:2">
      <c r="B53279" s="503"/>
    </row>
    <row r="53280" spans="2:2">
      <c r="B53280" s="503"/>
    </row>
    <row r="53281" spans="2:2">
      <c r="B53281" s="503"/>
    </row>
    <row r="53282" spans="2:2">
      <c r="B53282" s="503"/>
    </row>
    <row r="53283" spans="2:2">
      <c r="B53283" s="503"/>
    </row>
    <row r="53284" spans="2:2">
      <c r="B53284" s="503"/>
    </row>
    <row r="53285" spans="2:2">
      <c r="B53285" s="503"/>
    </row>
    <row r="53286" spans="2:2">
      <c r="B53286" s="503"/>
    </row>
    <row r="53287" spans="2:2">
      <c r="B53287" s="503"/>
    </row>
    <row r="53288" spans="2:2">
      <c r="B53288" s="503"/>
    </row>
    <row r="53289" spans="2:2">
      <c r="B53289" s="503"/>
    </row>
    <row r="53290" spans="2:2">
      <c r="B53290" s="503"/>
    </row>
    <row r="53291" spans="2:2">
      <c r="B53291" s="503"/>
    </row>
    <row r="53292" spans="2:2">
      <c r="B53292" s="503"/>
    </row>
    <row r="53293" spans="2:2">
      <c r="B53293" s="503"/>
    </row>
    <row r="53294" spans="2:2">
      <c r="B53294" s="503"/>
    </row>
    <row r="53295" spans="2:2">
      <c r="B53295" s="503"/>
    </row>
    <row r="53296" spans="2:2">
      <c r="B53296" s="503"/>
    </row>
    <row r="53297" spans="2:2">
      <c r="B53297" s="503"/>
    </row>
    <row r="53298" spans="2:2">
      <c r="B53298" s="503"/>
    </row>
    <row r="53299" spans="2:2">
      <c r="B53299" s="503"/>
    </row>
    <row r="53300" spans="2:2">
      <c r="B53300" s="503"/>
    </row>
    <row r="53301" spans="2:2">
      <c r="B53301" s="503"/>
    </row>
    <row r="53302" spans="2:2">
      <c r="B53302" s="503"/>
    </row>
    <row r="53303" spans="2:2">
      <c r="B53303" s="503"/>
    </row>
    <row r="53304" spans="2:2">
      <c r="B53304" s="503"/>
    </row>
    <row r="53305" spans="2:2">
      <c r="B53305" s="503"/>
    </row>
    <row r="53306" spans="2:2">
      <c r="B53306" s="503"/>
    </row>
    <row r="53307" spans="2:2">
      <c r="B53307" s="503"/>
    </row>
    <row r="53308" spans="2:2">
      <c r="B53308" s="503"/>
    </row>
    <row r="53309" spans="2:2">
      <c r="B53309" s="503"/>
    </row>
    <row r="53310" spans="2:2">
      <c r="B53310" s="503"/>
    </row>
    <row r="53311" spans="2:2">
      <c r="B53311" s="503"/>
    </row>
    <row r="53312" spans="2:2">
      <c r="B53312" s="503"/>
    </row>
    <row r="53313" spans="2:2">
      <c r="B53313" s="503"/>
    </row>
    <row r="53314" spans="2:2">
      <c r="B53314" s="503"/>
    </row>
    <row r="53315" spans="2:2">
      <c r="B53315" s="503"/>
    </row>
    <row r="53316" spans="2:2">
      <c r="B53316" s="503"/>
    </row>
    <row r="53317" spans="2:2">
      <c r="B53317" s="503"/>
    </row>
    <row r="53318" spans="2:2">
      <c r="B53318" s="503"/>
    </row>
    <row r="53319" spans="2:2">
      <c r="B53319" s="503"/>
    </row>
    <row r="53320" spans="2:2">
      <c r="B53320" s="503"/>
    </row>
    <row r="53321" spans="2:2">
      <c r="B53321" s="503"/>
    </row>
    <row r="53322" spans="2:2">
      <c r="B53322" s="503"/>
    </row>
    <row r="53323" spans="2:2">
      <c r="B53323" s="503"/>
    </row>
    <row r="53324" spans="2:2">
      <c r="B53324" s="503"/>
    </row>
    <row r="53325" spans="2:2">
      <c r="B53325" s="503"/>
    </row>
    <row r="53326" spans="2:2">
      <c r="B53326" s="503"/>
    </row>
    <row r="53327" spans="2:2">
      <c r="B53327" s="503"/>
    </row>
    <row r="53328" spans="2:2">
      <c r="B53328" s="503"/>
    </row>
    <row r="53329" spans="2:2">
      <c r="B53329" s="503"/>
    </row>
    <row r="53330" spans="2:2">
      <c r="B53330" s="503"/>
    </row>
    <row r="53331" spans="2:2">
      <c r="B53331" s="503"/>
    </row>
    <row r="53332" spans="2:2">
      <c r="B53332" s="503"/>
    </row>
    <row r="53333" spans="2:2">
      <c r="B53333" s="503"/>
    </row>
    <row r="53334" spans="2:2">
      <c r="B53334" s="503"/>
    </row>
    <row r="53335" spans="2:2">
      <c r="B53335" s="503"/>
    </row>
    <row r="53336" spans="2:2">
      <c r="B53336" s="503"/>
    </row>
    <row r="53337" spans="2:2">
      <c r="B53337" s="503"/>
    </row>
    <row r="53338" spans="2:2">
      <c r="B53338" s="503"/>
    </row>
    <row r="53339" spans="2:2">
      <c r="B53339" s="503"/>
    </row>
    <row r="53340" spans="2:2">
      <c r="B53340" s="503"/>
    </row>
    <row r="53341" spans="2:2">
      <c r="B53341" s="503"/>
    </row>
    <row r="53342" spans="2:2">
      <c r="B53342" s="503"/>
    </row>
    <row r="53343" spans="2:2">
      <c r="B53343" s="503"/>
    </row>
    <row r="53344" spans="2:2">
      <c r="B53344" s="503"/>
    </row>
    <row r="53345" spans="2:2">
      <c r="B53345" s="503"/>
    </row>
    <row r="53346" spans="2:2">
      <c r="B53346" s="503"/>
    </row>
    <row r="53347" spans="2:2">
      <c r="B53347" s="503"/>
    </row>
    <row r="53348" spans="2:2">
      <c r="B53348" s="503"/>
    </row>
    <row r="53349" spans="2:2">
      <c r="B53349" s="503"/>
    </row>
    <row r="53350" spans="2:2">
      <c r="B53350" s="503"/>
    </row>
    <row r="53351" spans="2:2">
      <c r="B53351" s="503"/>
    </row>
    <row r="53352" spans="2:2">
      <c r="B53352" s="503"/>
    </row>
    <row r="53353" spans="2:2">
      <c r="B53353" s="503"/>
    </row>
    <row r="53354" spans="2:2">
      <c r="B53354" s="503"/>
    </row>
    <row r="53355" spans="2:2">
      <c r="B53355" s="503"/>
    </row>
    <row r="53356" spans="2:2">
      <c r="B53356" s="503"/>
    </row>
    <row r="53357" spans="2:2">
      <c r="B53357" s="503"/>
    </row>
    <row r="53358" spans="2:2">
      <c r="B53358" s="503"/>
    </row>
    <row r="53359" spans="2:2">
      <c r="B53359" s="503"/>
    </row>
    <row r="53360" spans="2:2">
      <c r="B53360" s="503"/>
    </row>
    <row r="53361" spans="2:2">
      <c r="B53361" s="503"/>
    </row>
    <row r="53362" spans="2:2">
      <c r="B53362" s="503"/>
    </row>
    <row r="53363" spans="2:2">
      <c r="B53363" s="503"/>
    </row>
    <row r="53364" spans="2:2">
      <c r="B53364" s="503"/>
    </row>
    <row r="53365" spans="2:2">
      <c r="B53365" s="503"/>
    </row>
    <row r="53366" spans="2:2">
      <c r="B53366" s="503"/>
    </row>
    <row r="53367" spans="2:2">
      <c r="B53367" s="503"/>
    </row>
    <row r="53368" spans="2:2">
      <c r="B53368" s="503"/>
    </row>
    <row r="53369" spans="2:2">
      <c r="B53369" s="503"/>
    </row>
    <row r="53370" spans="2:2">
      <c r="B53370" s="503"/>
    </row>
    <row r="53371" spans="2:2">
      <c r="B53371" s="503"/>
    </row>
    <row r="53372" spans="2:2">
      <c r="B53372" s="503"/>
    </row>
    <row r="53373" spans="2:2">
      <c r="B53373" s="503"/>
    </row>
    <row r="53374" spans="2:2">
      <c r="B53374" s="503"/>
    </row>
    <row r="53375" spans="2:2">
      <c r="B53375" s="503"/>
    </row>
    <row r="53376" spans="2:2">
      <c r="B53376" s="503"/>
    </row>
    <row r="53377" spans="2:2">
      <c r="B53377" s="503"/>
    </row>
    <row r="53378" spans="2:2">
      <c r="B53378" s="503"/>
    </row>
    <row r="53379" spans="2:2">
      <c r="B53379" s="503"/>
    </row>
    <row r="53380" spans="2:2">
      <c r="B53380" s="503"/>
    </row>
    <row r="53381" spans="2:2">
      <c r="B53381" s="503"/>
    </row>
    <row r="53382" spans="2:2">
      <c r="B53382" s="503"/>
    </row>
    <row r="53383" spans="2:2">
      <c r="B53383" s="503"/>
    </row>
    <row r="53384" spans="2:2">
      <c r="B53384" s="503"/>
    </row>
    <row r="53385" spans="2:2">
      <c r="B53385" s="503"/>
    </row>
    <row r="53386" spans="2:2">
      <c r="B53386" s="503"/>
    </row>
    <row r="53387" spans="2:2">
      <c r="B53387" s="503"/>
    </row>
    <row r="53388" spans="2:2">
      <c r="B53388" s="503"/>
    </row>
    <row r="53389" spans="2:2">
      <c r="B53389" s="503"/>
    </row>
    <row r="53390" spans="2:2">
      <c r="B53390" s="503"/>
    </row>
    <row r="53391" spans="2:2">
      <c r="B53391" s="503"/>
    </row>
    <row r="53392" spans="2:2">
      <c r="B53392" s="503"/>
    </row>
    <row r="53393" spans="2:2">
      <c r="B53393" s="503"/>
    </row>
    <row r="53394" spans="2:2">
      <c r="B53394" s="503"/>
    </row>
    <row r="53395" spans="2:2">
      <c r="B53395" s="503"/>
    </row>
    <row r="53396" spans="2:2">
      <c r="B53396" s="503"/>
    </row>
    <row r="53397" spans="2:2">
      <c r="B53397" s="503"/>
    </row>
    <row r="53398" spans="2:2">
      <c r="B53398" s="503"/>
    </row>
    <row r="53399" spans="2:2">
      <c r="B53399" s="503"/>
    </row>
    <row r="53400" spans="2:2">
      <c r="B53400" s="503"/>
    </row>
    <row r="53401" spans="2:2">
      <c r="B53401" s="503"/>
    </row>
    <row r="53402" spans="2:2">
      <c r="B53402" s="503"/>
    </row>
    <row r="53403" spans="2:2">
      <c r="B53403" s="503"/>
    </row>
    <row r="53404" spans="2:2">
      <c r="B53404" s="503"/>
    </row>
    <row r="53405" spans="2:2">
      <c r="B53405" s="503"/>
    </row>
    <row r="53406" spans="2:2">
      <c r="B53406" s="503"/>
    </row>
    <row r="53407" spans="2:2">
      <c r="B53407" s="503"/>
    </row>
    <row r="53408" spans="2:2">
      <c r="B53408" s="503"/>
    </row>
    <row r="53409" spans="2:2">
      <c r="B53409" s="503"/>
    </row>
    <row r="53410" spans="2:2">
      <c r="B53410" s="503"/>
    </row>
    <row r="53411" spans="2:2">
      <c r="B53411" s="503"/>
    </row>
    <row r="53412" spans="2:2">
      <c r="B53412" s="503"/>
    </row>
    <row r="53413" spans="2:2">
      <c r="B53413" s="503"/>
    </row>
    <row r="53414" spans="2:2">
      <c r="B53414" s="503"/>
    </row>
    <row r="53415" spans="2:2">
      <c r="B53415" s="503"/>
    </row>
    <row r="53416" spans="2:2">
      <c r="B53416" s="503"/>
    </row>
    <row r="53417" spans="2:2">
      <c r="B53417" s="503"/>
    </row>
    <row r="53418" spans="2:2">
      <c r="B53418" s="503"/>
    </row>
    <row r="53419" spans="2:2">
      <c r="B53419" s="503"/>
    </row>
    <row r="53420" spans="2:2">
      <c r="B53420" s="503"/>
    </row>
    <row r="53421" spans="2:2">
      <c r="B53421" s="503"/>
    </row>
    <row r="53422" spans="2:2">
      <c r="B53422" s="503"/>
    </row>
    <row r="53423" spans="2:2">
      <c r="B53423" s="503"/>
    </row>
    <row r="53424" spans="2:2">
      <c r="B53424" s="503"/>
    </row>
    <row r="53425" spans="2:2">
      <c r="B53425" s="503"/>
    </row>
    <row r="53426" spans="2:2">
      <c r="B53426" s="503"/>
    </row>
    <row r="53427" spans="2:2">
      <c r="B53427" s="503"/>
    </row>
    <row r="53428" spans="2:2">
      <c r="B53428" s="503"/>
    </row>
    <row r="53429" spans="2:2">
      <c r="B53429" s="503"/>
    </row>
    <row r="53430" spans="2:2">
      <c r="B53430" s="503"/>
    </row>
    <row r="53431" spans="2:2">
      <c r="B53431" s="503"/>
    </row>
    <row r="53432" spans="2:2">
      <c r="B53432" s="503"/>
    </row>
    <row r="53433" spans="2:2">
      <c r="B53433" s="503"/>
    </row>
    <row r="53434" spans="2:2">
      <c r="B53434" s="503"/>
    </row>
    <row r="53435" spans="2:2">
      <c r="B53435" s="503"/>
    </row>
    <row r="53436" spans="2:2">
      <c r="B53436" s="503"/>
    </row>
    <row r="53437" spans="2:2">
      <c r="B53437" s="503"/>
    </row>
    <row r="53438" spans="2:2">
      <c r="B53438" s="503"/>
    </row>
    <row r="53439" spans="2:2">
      <c r="B53439" s="503"/>
    </row>
    <row r="53440" spans="2:2">
      <c r="B53440" s="503"/>
    </row>
    <row r="53441" spans="2:2">
      <c r="B53441" s="503"/>
    </row>
    <row r="53442" spans="2:2">
      <c r="B53442" s="503"/>
    </row>
    <row r="53443" spans="2:2">
      <c r="B53443" s="503"/>
    </row>
    <row r="53444" spans="2:2">
      <c r="B53444" s="503"/>
    </row>
    <row r="53445" spans="2:2">
      <c r="B53445" s="503"/>
    </row>
    <row r="53446" spans="2:2">
      <c r="B53446" s="503"/>
    </row>
    <row r="53447" spans="2:2">
      <c r="B53447" s="503"/>
    </row>
    <row r="53448" spans="2:2">
      <c r="B53448" s="503"/>
    </row>
    <row r="53449" spans="2:2">
      <c r="B53449" s="503"/>
    </row>
    <row r="53450" spans="2:2">
      <c r="B53450" s="503"/>
    </row>
    <row r="53451" spans="2:2">
      <c r="B53451" s="503"/>
    </row>
    <row r="53452" spans="2:2">
      <c r="B53452" s="503"/>
    </row>
    <row r="53453" spans="2:2">
      <c r="B53453" s="503"/>
    </row>
    <row r="53454" spans="2:2">
      <c r="B53454" s="503"/>
    </row>
    <row r="53455" spans="2:2">
      <c r="B53455" s="503"/>
    </row>
    <row r="53456" spans="2:2">
      <c r="B53456" s="503"/>
    </row>
    <row r="53457" spans="2:2">
      <c r="B53457" s="503"/>
    </row>
    <row r="53458" spans="2:2">
      <c r="B53458" s="503"/>
    </row>
    <row r="53459" spans="2:2">
      <c r="B53459" s="503"/>
    </row>
    <row r="53460" spans="2:2">
      <c r="B53460" s="503"/>
    </row>
    <row r="53461" spans="2:2">
      <c r="B53461" s="503"/>
    </row>
    <row r="53462" spans="2:2">
      <c r="B53462" s="503"/>
    </row>
    <row r="53463" spans="2:2">
      <c r="B53463" s="503"/>
    </row>
    <row r="53464" spans="2:2">
      <c r="B53464" s="503"/>
    </row>
    <row r="53465" spans="2:2">
      <c r="B53465" s="503"/>
    </row>
    <row r="53466" spans="2:2">
      <c r="B53466" s="503"/>
    </row>
    <row r="53467" spans="2:2">
      <c r="B53467" s="503"/>
    </row>
    <row r="53468" spans="2:2">
      <c r="B53468" s="503"/>
    </row>
    <row r="53469" spans="2:2">
      <c r="B53469" s="503"/>
    </row>
    <row r="53470" spans="2:2">
      <c r="B53470" s="503"/>
    </row>
    <row r="53471" spans="2:2">
      <c r="B53471" s="503"/>
    </row>
    <row r="53472" spans="2:2">
      <c r="B53472" s="503"/>
    </row>
    <row r="53473" spans="2:2">
      <c r="B53473" s="503"/>
    </row>
    <row r="53474" spans="2:2">
      <c r="B53474" s="503"/>
    </row>
    <row r="53475" spans="2:2">
      <c r="B53475" s="503"/>
    </row>
    <row r="53476" spans="2:2">
      <c r="B53476" s="503"/>
    </row>
    <row r="53477" spans="2:2">
      <c r="B53477" s="503"/>
    </row>
    <row r="53478" spans="2:2">
      <c r="B53478" s="503"/>
    </row>
    <row r="53479" spans="2:2">
      <c r="B53479" s="503"/>
    </row>
    <row r="53480" spans="2:2">
      <c r="B53480" s="503"/>
    </row>
    <row r="53481" spans="2:2">
      <c r="B53481" s="503"/>
    </row>
    <row r="53482" spans="2:2">
      <c r="B53482" s="503"/>
    </row>
    <row r="53483" spans="2:2">
      <c r="B53483" s="503"/>
    </row>
    <row r="53484" spans="2:2">
      <c r="B53484" s="503"/>
    </row>
    <row r="53485" spans="2:2">
      <c r="B53485" s="503"/>
    </row>
    <row r="53486" spans="2:2">
      <c r="B53486" s="503"/>
    </row>
    <row r="53487" spans="2:2">
      <c r="B53487" s="503"/>
    </row>
    <row r="53488" spans="2:2">
      <c r="B53488" s="503"/>
    </row>
    <row r="53489" spans="2:2">
      <c r="B53489" s="503"/>
    </row>
    <row r="53490" spans="2:2">
      <c r="B53490" s="503"/>
    </row>
    <row r="53491" spans="2:2">
      <c r="B53491" s="503"/>
    </row>
    <row r="53492" spans="2:2">
      <c r="B53492" s="503"/>
    </row>
    <row r="53493" spans="2:2">
      <c r="B53493" s="503"/>
    </row>
    <row r="53494" spans="2:2">
      <c r="B53494" s="503"/>
    </row>
    <row r="53495" spans="2:2">
      <c r="B53495" s="503"/>
    </row>
    <row r="53496" spans="2:2">
      <c r="B53496" s="503"/>
    </row>
    <row r="53497" spans="2:2">
      <c r="B53497" s="503"/>
    </row>
    <row r="53498" spans="2:2">
      <c r="B53498" s="503"/>
    </row>
    <row r="53499" spans="2:2">
      <c r="B53499" s="503"/>
    </row>
    <row r="53500" spans="2:2">
      <c r="B53500" s="503"/>
    </row>
    <row r="53501" spans="2:2">
      <c r="B53501" s="503"/>
    </row>
    <row r="53502" spans="2:2">
      <c r="B53502" s="503"/>
    </row>
    <row r="53503" spans="2:2">
      <c r="B53503" s="503"/>
    </row>
    <row r="53504" spans="2:2">
      <c r="B53504" s="503"/>
    </row>
    <row r="53505" spans="2:2">
      <c r="B53505" s="503"/>
    </row>
    <row r="53506" spans="2:2">
      <c r="B53506" s="503"/>
    </row>
    <row r="53507" spans="2:2">
      <c r="B53507" s="503"/>
    </row>
    <row r="53508" spans="2:2">
      <c r="B53508" s="503"/>
    </row>
    <row r="53509" spans="2:2">
      <c r="B53509" s="503"/>
    </row>
    <row r="53510" spans="2:2">
      <c r="B53510" s="503"/>
    </row>
    <row r="53511" spans="2:2">
      <c r="B53511" s="503"/>
    </row>
    <row r="53512" spans="2:2">
      <c r="B53512" s="503"/>
    </row>
    <row r="53513" spans="2:2">
      <c r="B53513" s="503"/>
    </row>
    <row r="53514" spans="2:2">
      <c r="B53514" s="503"/>
    </row>
    <row r="53515" spans="2:2">
      <c r="B53515" s="503"/>
    </row>
    <row r="53516" spans="2:2">
      <c r="B53516" s="503"/>
    </row>
    <row r="53517" spans="2:2">
      <c r="B53517" s="503"/>
    </row>
    <row r="53518" spans="2:2">
      <c r="B53518" s="503"/>
    </row>
    <row r="53519" spans="2:2">
      <c r="B53519" s="503"/>
    </row>
    <row r="53520" spans="2:2">
      <c r="B53520" s="503"/>
    </row>
    <row r="53521" spans="2:2">
      <c r="B53521" s="503"/>
    </row>
    <row r="53522" spans="2:2">
      <c r="B53522" s="503"/>
    </row>
    <row r="53523" spans="2:2">
      <c r="B53523" s="503"/>
    </row>
    <row r="53524" spans="2:2">
      <c r="B53524" s="503"/>
    </row>
    <row r="53525" spans="2:2">
      <c r="B53525" s="503"/>
    </row>
    <row r="53526" spans="2:2">
      <c r="B53526" s="503"/>
    </row>
    <row r="53527" spans="2:2">
      <c r="B53527" s="503"/>
    </row>
    <row r="53528" spans="2:2">
      <c r="B53528" s="503"/>
    </row>
    <row r="53529" spans="2:2">
      <c r="B53529" s="503"/>
    </row>
    <row r="53530" spans="2:2">
      <c r="B53530" s="503"/>
    </row>
    <row r="53531" spans="2:2">
      <c r="B53531" s="503"/>
    </row>
    <row r="53532" spans="2:2">
      <c r="B53532" s="503"/>
    </row>
    <row r="53533" spans="2:2">
      <c r="B53533" s="503"/>
    </row>
    <row r="53534" spans="2:2">
      <c r="B53534" s="503"/>
    </row>
    <row r="53535" spans="2:2">
      <c r="B53535" s="503"/>
    </row>
    <row r="53536" spans="2:2">
      <c r="B53536" s="503"/>
    </row>
    <row r="53537" spans="2:2">
      <c r="B53537" s="503"/>
    </row>
    <row r="53538" spans="2:2">
      <c r="B53538" s="503"/>
    </row>
    <row r="53539" spans="2:2">
      <c r="B53539" s="503"/>
    </row>
    <row r="53540" spans="2:2">
      <c r="B53540" s="503"/>
    </row>
    <row r="53541" spans="2:2">
      <c r="B53541" s="503"/>
    </row>
    <row r="53542" spans="2:2">
      <c r="B53542" s="503"/>
    </row>
    <row r="53543" spans="2:2">
      <c r="B53543" s="503"/>
    </row>
    <row r="53544" spans="2:2">
      <c r="B53544" s="503"/>
    </row>
    <row r="53545" spans="2:2">
      <c r="B53545" s="503"/>
    </row>
    <row r="53546" spans="2:2">
      <c r="B53546" s="503"/>
    </row>
    <row r="53547" spans="2:2">
      <c r="B53547" s="503"/>
    </row>
    <row r="53548" spans="2:2">
      <c r="B53548" s="503"/>
    </row>
    <row r="53549" spans="2:2">
      <c r="B53549" s="503"/>
    </row>
    <row r="53550" spans="2:2">
      <c r="B53550" s="503"/>
    </row>
    <row r="53551" spans="2:2">
      <c r="B53551" s="503"/>
    </row>
    <row r="53552" spans="2:2">
      <c r="B53552" s="503"/>
    </row>
    <row r="53553" spans="2:2">
      <c r="B53553" s="503"/>
    </row>
    <row r="53554" spans="2:2">
      <c r="B53554" s="503"/>
    </row>
    <row r="53555" spans="2:2">
      <c r="B53555" s="503"/>
    </row>
    <row r="53556" spans="2:2">
      <c r="B53556" s="503"/>
    </row>
    <row r="53557" spans="2:2">
      <c r="B53557" s="503"/>
    </row>
    <row r="53558" spans="2:2">
      <c r="B53558" s="503"/>
    </row>
    <row r="53559" spans="2:2">
      <c r="B53559" s="503"/>
    </row>
    <row r="53560" spans="2:2">
      <c r="B53560" s="503"/>
    </row>
    <row r="53561" spans="2:2">
      <c r="B53561" s="503"/>
    </row>
    <row r="53562" spans="2:2">
      <c r="B53562" s="503"/>
    </row>
    <row r="53563" spans="2:2">
      <c r="B53563" s="503"/>
    </row>
    <row r="53564" spans="2:2">
      <c r="B53564" s="503"/>
    </row>
    <row r="53565" spans="2:2">
      <c r="B53565" s="503"/>
    </row>
    <row r="53566" spans="2:2">
      <c r="B53566" s="503"/>
    </row>
    <row r="53567" spans="2:2">
      <c r="B53567" s="503"/>
    </row>
    <row r="53568" spans="2:2">
      <c r="B53568" s="503"/>
    </row>
    <row r="53569" spans="2:2">
      <c r="B53569" s="503"/>
    </row>
    <row r="53570" spans="2:2">
      <c r="B53570" s="503"/>
    </row>
    <row r="53571" spans="2:2">
      <c r="B53571" s="503"/>
    </row>
    <row r="53572" spans="2:2">
      <c r="B53572" s="503"/>
    </row>
    <row r="53573" spans="2:2">
      <c r="B53573" s="503"/>
    </row>
    <row r="53574" spans="2:2">
      <c r="B53574" s="503"/>
    </row>
    <row r="53575" spans="2:2">
      <c r="B53575" s="503"/>
    </row>
    <row r="53576" spans="2:2">
      <c r="B53576" s="503"/>
    </row>
    <row r="53577" spans="2:2">
      <c r="B53577" s="503"/>
    </row>
    <row r="53578" spans="2:2">
      <c r="B53578" s="503"/>
    </row>
    <row r="53579" spans="2:2">
      <c r="B53579" s="503"/>
    </row>
    <row r="53580" spans="2:2">
      <c r="B53580" s="503"/>
    </row>
    <row r="53581" spans="2:2">
      <c r="B53581" s="503"/>
    </row>
    <row r="53582" spans="2:2">
      <c r="B53582" s="503"/>
    </row>
    <row r="53583" spans="2:2">
      <c r="B53583" s="503"/>
    </row>
    <row r="53584" spans="2:2">
      <c r="B53584" s="503"/>
    </row>
    <row r="53585" spans="2:2">
      <c r="B53585" s="503"/>
    </row>
    <row r="53586" spans="2:2">
      <c r="B53586" s="503"/>
    </row>
    <row r="53587" spans="2:2">
      <c r="B53587" s="503"/>
    </row>
    <row r="53588" spans="2:2">
      <c r="B53588" s="503"/>
    </row>
    <row r="53589" spans="2:2">
      <c r="B53589" s="503"/>
    </row>
    <row r="53590" spans="2:2">
      <c r="B53590" s="503"/>
    </row>
    <row r="53591" spans="2:2">
      <c r="B53591" s="503"/>
    </row>
    <row r="53592" spans="2:2">
      <c r="B53592" s="503"/>
    </row>
    <row r="53593" spans="2:2">
      <c r="B53593" s="503"/>
    </row>
    <row r="53594" spans="2:2">
      <c r="B53594" s="503"/>
    </row>
    <row r="53595" spans="2:2">
      <c r="B53595" s="503"/>
    </row>
    <row r="53596" spans="2:2">
      <c r="B53596" s="503"/>
    </row>
    <row r="53597" spans="2:2">
      <c r="B53597" s="503"/>
    </row>
    <row r="53598" spans="2:2">
      <c r="B53598" s="503"/>
    </row>
    <row r="53599" spans="2:2">
      <c r="B53599" s="503"/>
    </row>
    <row r="53600" spans="2:2">
      <c r="B53600" s="503"/>
    </row>
    <row r="53601" spans="2:2">
      <c r="B53601" s="503"/>
    </row>
    <row r="53602" spans="2:2">
      <c r="B53602" s="503"/>
    </row>
    <row r="53603" spans="2:2">
      <c r="B53603" s="503"/>
    </row>
    <row r="53604" spans="2:2">
      <c r="B53604" s="503"/>
    </row>
    <row r="53605" spans="2:2">
      <c r="B53605" s="503"/>
    </row>
    <row r="53606" spans="2:2">
      <c r="B53606" s="503"/>
    </row>
    <row r="53607" spans="2:2">
      <c r="B53607" s="503"/>
    </row>
    <row r="53608" spans="2:2">
      <c r="B53608" s="503"/>
    </row>
    <row r="53609" spans="2:2">
      <c r="B53609" s="503"/>
    </row>
    <row r="53610" spans="2:2">
      <c r="B53610" s="503"/>
    </row>
    <row r="53611" spans="2:2">
      <c r="B53611" s="503"/>
    </row>
    <row r="53612" spans="2:2">
      <c r="B53612" s="503"/>
    </row>
    <row r="53613" spans="2:2">
      <c r="B53613" s="503"/>
    </row>
    <row r="53614" spans="2:2">
      <c r="B53614" s="503"/>
    </row>
    <row r="53615" spans="2:2">
      <c r="B53615" s="503"/>
    </row>
    <row r="53616" spans="2:2">
      <c r="B53616" s="503"/>
    </row>
    <row r="53617" spans="2:2">
      <c r="B53617" s="503"/>
    </row>
    <row r="53618" spans="2:2">
      <c r="B53618" s="503"/>
    </row>
    <row r="53619" spans="2:2">
      <c r="B53619" s="503"/>
    </row>
    <row r="53620" spans="2:2">
      <c r="B53620" s="503"/>
    </row>
    <row r="53621" spans="2:2">
      <c r="B53621" s="503"/>
    </row>
    <row r="53622" spans="2:2">
      <c r="B53622" s="503"/>
    </row>
    <row r="53623" spans="2:2">
      <c r="B53623" s="503"/>
    </row>
    <row r="53624" spans="2:2">
      <c r="B53624" s="503"/>
    </row>
    <row r="53625" spans="2:2">
      <c r="B53625" s="503"/>
    </row>
    <row r="53626" spans="2:2">
      <c r="B53626" s="503"/>
    </row>
    <row r="53627" spans="2:2">
      <c r="B53627" s="503"/>
    </row>
    <row r="53628" spans="2:2">
      <c r="B53628" s="503"/>
    </row>
    <row r="53629" spans="2:2">
      <c r="B53629" s="503"/>
    </row>
    <row r="53630" spans="2:2">
      <c r="B53630" s="503"/>
    </row>
    <row r="53631" spans="2:2">
      <c r="B53631" s="503"/>
    </row>
    <row r="53632" spans="2:2">
      <c r="B53632" s="503"/>
    </row>
    <row r="53633" spans="2:2">
      <c r="B53633" s="503"/>
    </row>
    <row r="53634" spans="2:2">
      <c r="B53634" s="503"/>
    </row>
    <row r="53635" spans="2:2">
      <c r="B53635" s="503"/>
    </row>
    <row r="53636" spans="2:2">
      <c r="B53636" s="503"/>
    </row>
    <row r="53637" spans="2:2">
      <c r="B53637" s="503"/>
    </row>
    <row r="53638" spans="2:2">
      <c r="B53638" s="503"/>
    </row>
    <row r="53639" spans="2:2">
      <c r="B53639" s="503"/>
    </row>
    <row r="53640" spans="2:2">
      <c r="B53640" s="503"/>
    </row>
    <row r="53641" spans="2:2">
      <c r="B53641" s="503"/>
    </row>
    <row r="53642" spans="2:2">
      <c r="B53642" s="503"/>
    </row>
    <row r="53643" spans="2:2">
      <c r="B53643" s="503"/>
    </row>
    <row r="53644" spans="2:2">
      <c r="B53644" s="503"/>
    </row>
    <row r="53645" spans="2:2">
      <c r="B53645" s="503"/>
    </row>
    <row r="53646" spans="2:2">
      <c r="B53646" s="503"/>
    </row>
    <row r="53647" spans="2:2">
      <c r="B53647" s="503"/>
    </row>
    <row r="53648" spans="2:2">
      <c r="B53648" s="503"/>
    </row>
    <row r="53649" spans="2:2">
      <c r="B53649" s="503"/>
    </row>
    <row r="53650" spans="2:2">
      <c r="B53650" s="503"/>
    </row>
    <row r="53651" spans="2:2">
      <c r="B53651" s="503"/>
    </row>
    <row r="53652" spans="2:2">
      <c r="B53652" s="503"/>
    </row>
    <row r="53653" spans="2:2">
      <c r="B53653" s="503"/>
    </row>
    <row r="53654" spans="2:2">
      <c r="B53654" s="503"/>
    </row>
    <row r="53655" spans="2:2">
      <c r="B53655" s="503"/>
    </row>
    <row r="53656" spans="2:2">
      <c r="B53656" s="503"/>
    </row>
    <row r="53657" spans="2:2">
      <c r="B53657" s="503"/>
    </row>
    <row r="53658" spans="2:2">
      <c r="B53658" s="503"/>
    </row>
    <row r="53659" spans="2:2">
      <c r="B53659" s="503"/>
    </row>
    <row r="53660" spans="2:2">
      <c r="B53660" s="503"/>
    </row>
    <row r="53661" spans="2:2">
      <c r="B53661" s="503"/>
    </row>
    <row r="53662" spans="2:2">
      <c r="B53662" s="503"/>
    </row>
    <row r="53663" spans="2:2">
      <c r="B53663" s="503"/>
    </row>
    <row r="53664" spans="2:2">
      <c r="B53664" s="503"/>
    </row>
    <row r="53665" spans="2:2">
      <c r="B53665" s="503"/>
    </row>
    <row r="53666" spans="2:2">
      <c r="B53666" s="503"/>
    </row>
    <row r="53667" spans="2:2">
      <c r="B53667" s="503"/>
    </row>
    <row r="53668" spans="2:2">
      <c r="B53668" s="503"/>
    </row>
    <row r="53669" spans="2:2">
      <c r="B53669" s="503"/>
    </row>
    <row r="53670" spans="2:2">
      <c r="B53670" s="503"/>
    </row>
    <row r="53671" spans="2:2">
      <c r="B53671" s="503"/>
    </row>
    <row r="53672" spans="2:2">
      <c r="B53672" s="503"/>
    </row>
    <row r="53673" spans="2:2">
      <c r="B53673" s="503"/>
    </row>
    <row r="53674" spans="2:2">
      <c r="B53674" s="503"/>
    </row>
    <row r="53675" spans="2:2">
      <c r="B53675" s="503"/>
    </row>
    <row r="53676" spans="2:2">
      <c r="B53676" s="503"/>
    </row>
    <row r="53677" spans="2:2">
      <c r="B53677" s="503"/>
    </row>
    <row r="53678" spans="2:2">
      <c r="B53678" s="503"/>
    </row>
    <row r="53679" spans="2:2">
      <c r="B53679" s="503"/>
    </row>
    <row r="53680" spans="2:2">
      <c r="B53680" s="503"/>
    </row>
    <row r="53681" spans="2:2">
      <c r="B53681" s="503"/>
    </row>
    <row r="53682" spans="2:2">
      <c r="B53682" s="503"/>
    </row>
    <row r="53683" spans="2:2">
      <c r="B53683" s="503"/>
    </row>
    <row r="53684" spans="2:2">
      <c r="B53684" s="503"/>
    </row>
    <row r="53685" spans="2:2">
      <c r="B53685" s="503"/>
    </row>
    <row r="53686" spans="2:2">
      <c r="B53686" s="503"/>
    </row>
    <row r="53687" spans="2:2">
      <c r="B53687" s="503"/>
    </row>
    <row r="53688" spans="2:2">
      <c r="B53688" s="503"/>
    </row>
    <row r="53689" spans="2:2">
      <c r="B53689" s="503"/>
    </row>
    <row r="53690" spans="2:2">
      <c r="B53690" s="503"/>
    </row>
    <row r="53691" spans="2:2">
      <c r="B53691" s="503"/>
    </row>
    <row r="53692" spans="2:2">
      <c r="B53692" s="503"/>
    </row>
    <row r="53693" spans="2:2">
      <c r="B53693" s="503"/>
    </row>
    <row r="53694" spans="2:2">
      <c r="B53694" s="503"/>
    </row>
    <row r="53695" spans="2:2">
      <c r="B53695" s="503"/>
    </row>
    <row r="53696" spans="2:2">
      <c r="B53696" s="503"/>
    </row>
    <row r="53697" spans="2:2">
      <c r="B53697" s="503"/>
    </row>
    <row r="53698" spans="2:2">
      <c r="B53698" s="503"/>
    </row>
    <row r="53699" spans="2:2">
      <c r="B53699" s="503"/>
    </row>
    <row r="53700" spans="2:2">
      <c r="B53700" s="503"/>
    </row>
    <row r="53701" spans="2:2">
      <c r="B53701" s="503"/>
    </row>
    <row r="53702" spans="2:2">
      <c r="B53702" s="503"/>
    </row>
    <row r="53703" spans="2:2">
      <c r="B53703" s="503"/>
    </row>
    <row r="53704" spans="2:2">
      <c r="B53704" s="503"/>
    </row>
    <row r="53705" spans="2:2">
      <c r="B53705" s="503"/>
    </row>
    <row r="53706" spans="2:2">
      <c r="B53706" s="503"/>
    </row>
    <row r="53707" spans="2:2">
      <c r="B53707" s="503"/>
    </row>
    <row r="53708" spans="2:2">
      <c r="B53708" s="503"/>
    </row>
    <row r="53709" spans="2:2">
      <c r="B53709" s="503"/>
    </row>
    <row r="53710" spans="2:2">
      <c r="B53710" s="503"/>
    </row>
    <row r="53711" spans="2:2">
      <c r="B53711" s="503"/>
    </row>
    <row r="53712" spans="2:2">
      <c r="B53712" s="503"/>
    </row>
    <row r="53713" spans="2:2">
      <c r="B53713" s="503"/>
    </row>
    <row r="53714" spans="2:2">
      <c r="B53714" s="503"/>
    </row>
    <row r="53715" spans="2:2">
      <c r="B53715" s="503"/>
    </row>
    <row r="53716" spans="2:2">
      <c r="B53716" s="503"/>
    </row>
    <row r="53717" spans="2:2">
      <c r="B53717" s="503"/>
    </row>
    <row r="53718" spans="2:2">
      <c r="B53718" s="503"/>
    </row>
    <row r="53719" spans="2:2">
      <c r="B53719" s="503"/>
    </row>
    <row r="53720" spans="2:2">
      <c r="B53720" s="503"/>
    </row>
    <row r="53721" spans="2:2">
      <c r="B53721" s="503"/>
    </row>
    <row r="53722" spans="2:2">
      <c r="B53722" s="503"/>
    </row>
    <row r="53723" spans="2:2">
      <c r="B53723" s="503"/>
    </row>
    <row r="53724" spans="2:2">
      <c r="B53724" s="503"/>
    </row>
    <row r="53725" spans="2:2">
      <c r="B53725" s="503"/>
    </row>
    <row r="53726" spans="2:2">
      <c r="B53726" s="503"/>
    </row>
    <row r="53727" spans="2:2">
      <c r="B53727" s="503"/>
    </row>
    <row r="53728" spans="2:2">
      <c r="B53728" s="503"/>
    </row>
    <row r="53729" spans="2:2">
      <c r="B53729" s="503"/>
    </row>
    <row r="53730" spans="2:2">
      <c r="B53730" s="503"/>
    </row>
    <row r="53731" spans="2:2">
      <c r="B53731" s="503"/>
    </row>
    <row r="53732" spans="2:2">
      <c r="B53732" s="503"/>
    </row>
    <row r="53733" spans="2:2">
      <c r="B53733" s="503"/>
    </row>
    <row r="53734" spans="2:2">
      <c r="B53734" s="503"/>
    </row>
    <row r="53735" spans="2:2">
      <c r="B53735" s="503"/>
    </row>
    <row r="53736" spans="2:2">
      <c r="B53736" s="503"/>
    </row>
    <row r="53737" spans="2:2">
      <c r="B53737" s="503"/>
    </row>
    <row r="53738" spans="2:2">
      <c r="B53738" s="503"/>
    </row>
    <row r="53739" spans="2:2">
      <c r="B53739" s="503"/>
    </row>
    <row r="53740" spans="2:2">
      <c r="B53740" s="503"/>
    </row>
    <row r="53741" spans="2:2">
      <c r="B53741" s="503"/>
    </row>
    <row r="53742" spans="2:2">
      <c r="B53742" s="503"/>
    </row>
    <row r="53743" spans="2:2">
      <c r="B53743" s="503"/>
    </row>
    <row r="53744" spans="2:2">
      <c r="B53744" s="503"/>
    </row>
    <row r="53745" spans="2:2">
      <c r="B53745" s="503"/>
    </row>
    <row r="53746" spans="2:2">
      <c r="B53746" s="503"/>
    </row>
    <row r="53747" spans="2:2">
      <c r="B53747" s="503"/>
    </row>
    <row r="53748" spans="2:2">
      <c r="B53748" s="503"/>
    </row>
    <row r="53749" spans="2:2">
      <c r="B53749" s="503"/>
    </row>
    <row r="53750" spans="2:2">
      <c r="B53750" s="503"/>
    </row>
    <row r="53751" spans="2:2">
      <c r="B53751" s="503"/>
    </row>
    <row r="53752" spans="2:2">
      <c r="B53752" s="503"/>
    </row>
    <row r="53753" spans="2:2">
      <c r="B53753" s="503"/>
    </row>
    <row r="53754" spans="2:2">
      <c r="B53754" s="503"/>
    </row>
    <row r="53755" spans="2:2">
      <c r="B53755" s="503"/>
    </row>
    <row r="53756" spans="2:2">
      <c r="B53756" s="503"/>
    </row>
    <row r="53757" spans="2:2">
      <c r="B53757" s="503"/>
    </row>
    <row r="53758" spans="2:2">
      <c r="B53758" s="503"/>
    </row>
    <row r="53759" spans="2:2">
      <c r="B53759" s="503"/>
    </row>
    <row r="53760" spans="2:2">
      <c r="B53760" s="503"/>
    </row>
    <row r="53761" spans="2:2">
      <c r="B53761" s="503"/>
    </row>
    <row r="53762" spans="2:2">
      <c r="B53762" s="503"/>
    </row>
    <row r="53763" spans="2:2">
      <c r="B53763" s="503"/>
    </row>
    <row r="53764" spans="2:2">
      <c r="B53764" s="503"/>
    </row>
    <row r="53765" spans="2:2">
      <c r="B53765" s="503"/>
    </row>
    <row r="53766" spans="2:2">
      <c r="B53766" s="503"/>
    </row>
    <row r="53767" spans="2:2">
      <c r="B53767" s="503"/>
    </row>
    <row r="53768" spans="2:2">
      <c r="B53768" s="503"/>
    </row>
    <row r="53769" spans="2:2">
      <c r="B53769" s="503"/>
    </row>
    <row r="53770" spans="2:2">
      <c r="B53770" s="503"/>
    </row>
    <row r="53771" spans="2:2">
      <c r="B53771" s="503"/>
    </row>
    <row r="53772" spans="2:2">
      <c r="B53772" s="503"/>
    </row>
    <row r="53773" spans="2:2">
      <c r="B53773" s="503"/>
    </row>
    <row r="53774" spans="2:2">
      <c r="B53774" s="503"/>
    </row>
    <row r="53775" spans="2:2">
      <c r="B53775" s="503"/>
    </row>
    <row r="53776" spans="2:2">
      <c r="B53776" s="503"/>
    </row>
    <row r="53777" spans="2:2">
      <c r="B53777" s="503"/>
    </row>
    <row r="53778" spans="2:2">
      <c r="B53778" s="503"/>
    </row>
    <row r="53779" spans="2:2">
      <c r="B53779" s="503"/>
    </row>
    <row r="53780" spans="2:2">
      <c r="B53780" s="503"/>
    </row>
    <row r="53781" spans="2:2">
      <c r="B53781" s="503"/>
    </row>
    <row r="53782" spans="2:2">
      <c r="B53782" s="503"/>
    </row>
    <row r="53783" spans="2:2">
      <c r="B53783" s="503"/>
    </row>
    <row r="53784" spans="2:2">
      <c r="B53784" s="503"/>
    </row>
    <row r="53785" spans="2:2">
      <c r="B53785" s="503"/>
    </row>
    <row r="53786" spans="2:2">
      <c r="B53786" s="503"/>
    </row>
    <row r="53787" spans="2:2">
      <c r="B53787" s="503"/>
    </row>
    <row r="53788" spans="2:2">
      <c r="B53788" s="503"/>
    </row>
    <row r="53789" spans="2:2">
      <c r="B53789" s="503"/>
    </row>
    <row r="53790" spans="2:2">
      <c r="B53790" s="503"/>
    </row>
    <row r="53791" spans="2:2">
      <c r="B53791" s="503"/>
    </row>
    <row r="53792" spans="2:2">
      <c r="B53792" s="503"/>
    </row>
    <row r="53793" spans="2:2">
      <c r="B53793" s="503"/>
    </row>
    <row r="53794" spans="2:2">
      <c r="B53794" s="503"/>
    </row>
    <row r="53795" spans="2:2">
      <c r="B53795" s="503"/>
    </row>
    <row r="53796" spans="2:2">
      <c r="B53796" s="503"/>
    </row>
    <row r="53797" spans="2:2">
      <c r="B53797" s="503"/>
    </row>
    <row r="53798" spans="2:2">
      <c r="B53798" s="503"/>
    </row>
    <row r="53799" spans="2:2">
      <c r="B53799" s="503"/>
    </row>
    <row r="53800" spans="2:2">
      <c r="B53800" s="503"/>
    </row>
    <row r="53801" spans="2:2">
      <c r="B53801" s="503"/>
    </row>
    <row r="53802" spans="2:2">
      <c r="B53802" s="503"/>
    </row>
    <row r="53803" spans="2:2">
      <c r="B53803" s="503"/>
    </row>
    <row r="53804" spans="2:2">
      <c r="B53804" s="503"/>
    </row>
    <row r="53805" spans="2:2">
      <c r="B53805" s="503"/>
    </row>
    <row r="53806" spans="2:2">
      <c r="B53806" s="503"/>
    </row>
    <row r="53807" spans="2:2">
      <c r="B53807" s="503"/>
    </row>
    <row r="53808" spans="2:2">
      <c r="B53808" s="503"/>
    </row>
    <row r="53809" spans="2:2">
      <c r="B53809" s="503"/>
    </row>
    <row r="53810" spans="2:2">
      <c r="B53810" s="503"/>
    </row>
    <row r="53811" spans="2:2">
      <c r="B53811" s="503"/>
    </row>
    <row r="53812" spans="2:2">
      <c r="B53812" s="503"/>
    </row>
    <row r="53813" spans="2:2">
      <c r="B53813" s="503"/>
    </row>
    <row r="53814" spans="2:2">
      <c r="B53814" s="503"/>
    </row>
    <row r="53815" spans="2:2">
      <c r="B53815" s="503"/>
    </row>
    <row r="53816" spans="2:2">
      <c r="B53816" s="503"/>
    </row>
    <row r="53817" spans="2:2">
      <c r="B53817" s="503"/>
    </row>
    <row r="53818" spans="2:2">
      <c r="B53818" s="503"/>
    </row>
    <row r="53819" spans="2:2">
      <c r="B53819" s="503"/>
    </row>
    <row r="53820" spans="2:2">
      <c r="B53820" s="503"/>
    </row>
    <row r="53821" spans="2:2">
      <c r="B53821" s="503"/>
    </row>
    <row r="53822" spans="2:2">
      <c r="B53822" s="503"/>
    </row>
    <row r="53823" spans="2:2">
      <c r="B53823" s="503"/>
    </row>
    <row r="53824" spans="2:2">
      <c r="B53824" s="503"/>
    </row>
    <row r="53825" spans="2:2">
      <c r="B53825" s="503"/>
    </row>
    <row r="53826" spans="2:2">
      <c r="B53826" s="503"/>
    </row>
    <row r="53827" spans="2:2">
      <c r="B53827" s="503"/>
    </row>
    <row r="53828" spans="2:2">
      <c r="B53828" s="503"/>
    </row>
    <row r="53829" spans="2:2">
      <c r="B53829" s="503"/>
    </row>
    <row r="53830" spans="2:2">
      <c r="B53830" s="503"/>
    </row>
    <row r="53831" spans="2:2">
      <c r="B53831" s="503"/>
    </row>
    <row r="53832" spans="2:2">
      <c r="B53832" s="503"/>
    </row>
    <row r="53833" spans="2:2">
      <c r="B53833" s="503"/>
    </row>
    <row r="53834" spans="2:2">
      <c r="B53834" s="503"/>
    </row>
    <row r="53835" spans="2:2">
      <c r="B53835" s="503"/>
    </row>
    <row r="53836" spans="2:2">
      <c r="B53836" s="503"/>
    </row>
    <row r="53837" spans="2:2">
      <c r="B53837" s="503"/>
    </row>
    <row r="53838" spans="2:2">
      <c r="B53838" s="503"/>
    </row>
    <row r="53839" spans="2:2">
      <c r="B53839" s="503"/>
    </row>
    <row r="53840" spans="2:2">
      <c r="B53840" s="503"/>
    </row>
    <row r="53841" spans="2:2">
      <c r="B53841" s="503"/>
    </row>
    <row r="53842" spans="2:2">
      <c r="B53842" s="503"/>
    </row>
    <row r="53843" spans="2:2">
      <c r="B53843" s="503"/>
    </row>
    <row r="53844" spans="2:2">
      <c r="B53844" s="503"/>
    </row>
    <row r="53845" spans="2:2">
      <c r="B53845" s="503"/>
    </row>
    <row r="53846" spans="2:2">
      <c r="B53846" s="503"/>
    </row>
    <row r="53847" spans="2:2">
      <c r="B53847" s="503"/>
    </row>
    <row r="53848" spans="2:2">
      <c r="B53848" s="503"/>
    </row>
    <row r="53849" spans="2:2">
      <c r="B53849" s="503"/>
    </row>
    <row r="53850" spans="2:2">
      <c r="B53850" s="503"/>
    </row>
    <row r="53851" spans="2:2">
      <c r="B53851" s="503"/>
    </row>
    <row r="53852" spans="2:2">
      <c r="B53852" s="503"/>
    </row>
    <row r="53853" spans="2:2">
      <c r="B53853" s="503"/>
    </row>
    <row r="53854" spans="2:2">
      <c r="B53854" s="503"/>
    </row>
    <row r="53855" spans="2:2">
      <c r="B53855" s="503"/>
    </row>
    <row r="53856" spans="2:2">
      <c r="B53856" s="503"/>
    </row>
    <row r="53857" spans="2:2">
      <c r="B53857" s="503"/>
    </row>
    <row r="53858" spans="2:2">
      <c r="B53858" s="503"/>
    </row>
    <row r="53859" spans="2:2">
      <c r="B53859" s="503"/>
    </row>
    <row r="53860" spans="2:2">
      <c r="B53860" s="503"/>
    </row>
    <row r="53861" spans="2:2">
      <c r="B53861" s="503"/>
    </row>
    <row r="53862" spans="2:2">
      <c r="B53862" s="503"/>
    </row>
    <row r="53863" spans="2:2">
      <c r="B53863" s="503"/>
    </row>
    <row r="53864" spans="2:2">
      <c r="B53864" s="503"/>
    </row>
    <row r="53865" spans="2:2">
      <c r="B53865" s="503"/>
    </row>
    <row r="53866" spans="2:2">
      <c r="B53866" s="503"/>
    </row>
    <row r="53867" spans="2:2">
      <c r="B53867" s="503"/>
    </row>
    <row r="53868" spans="2:2">
      <c r="B53868" s="503"/>
    </row>
    <row r="53869" spans="2:2">
      <c r="B53869" s="503"/>
    </row>
    <row r="53870" spans="2:2">
      <c r="B53870" s="503"/>
    </row>
    <row r="53871" spans="2:2">
      <c r="B53871" s="503"/>
    </row>
    <row r="53872" spans="2:2">
      <c r="B53872" s="503"/>
    </row>
    <row r="53873" spans="2:2">
      <c r="B53873" s="503"/>
    </row>
    <row r="53874" spans="2:2">
      <c r="B53874" s="503"/>
    </row>
    <row r="53875" spans="2:2">
      <c r="B53875" s="503"/>
    </row>
    <row r="53876" spans="2:2">
      <c r="B53876" s="503"/>
    </row>
    <row r="53877" spans="2:2">
      <c r="B53877" s="503"/>
    </row>
    <row r="53878" spans="2:2">
      <c r="B53878" s="503"/>
    </row>
    <row r="53879" spans="2:2">
      <c r="B53879" s="503"/>
    </row>
    <row r="53880" spans="2:2">
      <c r="B53880" s="503"/>
    </row>
    <row r="53881" spans="2:2">
      <c r="B53881" s="503"/>
    </row>
    <row r="53882" spans="2:2">
      <c r="B53882" s="503"/>
    </row>
    <row r="53883" spans="2:2">
      <c r="B53883" s="503"/>
    </row>
    <row r="53884" spans="2:2">
      <c r="B53884" s="503"/>
    </row>
    <row r="53885" spans="2:2">
      <c r="B53885" s="503"/>
    </row>
    <row r="53886" spans="2:2">
      <c r="B53886" s="503"/>
    </row>
    <row r="53887" spans="2:2">
      <c r="B53887" s="503"/>
    </row>
    <row r="53888" spans="2:2">
      <c r="B53888" s="503"/>
    </row>
    <row r="53889" spans="2:2">
      <c r="B53889" s="503"/>
    </row>
    <row r="53890" spans="2:2">
      <c r="B53890" s="503"/>
    </row>
    <row r="53891" spans="2:2">
      <c r="B53891" s="503"/>
    </row>
    <row r="53892" spans="2:2">
      <c r="B53892" s="503"/>
    </row>
    <row r="53893" spans="2:2">
      <c r="B53893" s="503"/>
    </row>
    <row r="53894" spans="2:2">
      <c r="B53894" s="503"/>
    </row>
    <row r="53895" spans="2:2">
      <c r="B53895" s="503"/>
    </row>
    <row r="53896" spans="2:2">
      <c r="B53896" s="503"/>
    </row>
    <row r="53897" spans="2:2">
      <c r="B53897" s="503"/>
    </row>
    <row r="53898" spans="2:2">
      <c r="B53898" s="503"/>
    </row>
    <row r="53899" spans="2:2">
      <c r="B53899" s="503"/>
    </row>
    <row r="53900" spans="2:2">
      <c r="B53900" s="503"/>
    </row>
    <row r="53901" spans="2:2">
      <c r="B53901" s="503"/>
    </row>
    <row r="53902" spans="2:2">
      <c r="B53902" s="503"/>
    </row>
    <row r="53903" spans="2:2">
      <c r="B53903" s="503"/>
    </row>
    <row r="53904" spans="2:2">
      <c r="B53904" s="503"/>
    </row>
    <row r="53905" spans="2:2">
      <c r="B53905" s="503"/>
    </row>
    <row r="53906" spans="2:2">
      <c r="B53906" s="503"/>
    </row>
    <row r="53907" spans="2:2">
      <c r="B53907" s="503"/>
    </row>
    <row r="53908" spans="2:2">
      <c r="B53908" s="503"/>
    </row>
    <row r="53909" spans="2:2">
      <c r="B53909" s="503"/>
    </row>
    <row r="53910" spans="2:2">
      <c r="B53910" s="503"/>
    </row>
    <row r="53911" spans="2:2">
      <c r="B53911" s="503"/>
    </row>
    <row r="53912" spans="2:2">
      <c r="B53912" s="503"/>
    </row>
    <row r="53913" spans="2:2">
      <c r="B53913" s="503"/>
    </row>
    <row r="53914" spans="2:2">
      <c r="B53914" s="503"/>
    </row>
    <row r="53915" spans="2:2">
      <c r="B53915" s="503"/>
    </row>
    <row r="53916" spans="2:2">
      <c r="B53916" s="503"/>
    </row>
    <row r="53917" spans="2:2">
      <c r="B53917" s="503"/>
    </row>
    <row r="53918" spans="2:2">
      <c r="B53918" s="503"/>
    </row>
    <row r="53919" spans="2:2">
      <c r="B53919" s="503"/>
    </row>
    <row r="53920" spans="2:2">
      <c r="B53920" s="503"/>
    </row>
    <row r="53921" spans="2:2">
      <c r="B53921" s="503"/>
    </row>
    <row r="53922" spans="2:2">
      <c r="B53922" s="503"/>
    </row>
    <row r="53923" spans="2:2">
      <c r="B53923" s="503"/>
    </row>
    <row r="53924" spans="2:2">
      <c r="B53924" s="503"/>
    </row>
    <row r="53925" spans="2:2">
      <c r="B53925" s="503"/>
    </row>
    <row r="53926" spans="2:2">
      <c r="B53926" s="503"/>
    </row>
    <row r="53927" spans="2:2">
      <c r="B53927" s="503"/>
    </row>
    <row r="53928" spans="2:2">
      <c r="B53928" s="503"/>
    </row>
    <row r="53929" spans="2:2">
      <c r="B53929" s="503"/>
    </row>
    <row r="53930" spans="2:2">
      <c r="B53930" s="503"/>
    </row>
    <row r="53931" spans="2:2">
      <c r="B53931" s="503"/>
    </row>
    <row r="53932" spans="2:2">
      <c r="B53932" s="503"/>
    </row>
    <row r="53933" spans="2:2">
      <c r="B53933" s="503"/>
    </row>
    <row r="53934" spans="2:2">
      <c r="B53934" s="503"/>
    </row>
    <row r="53935" spans="2:2">
      <c r="B53935" s="503"/>
    </row>
    <row r="53936" spans="2:2">
      <c r="B53936" s="503"/>
    </row>
    <row r="53937" spans="2:2">
      <c r="B53937" s="503"/>
    </row>
    <row r="53938" spans="2:2">
      <c r="B53938" s="503"/>
    </row>
    <row r="53939" spans="2:2">
      <c r="B53939" s="503"/>
    </row>
    <row r="53940" spans="2:2">
      <c r="B53940" s="503"/>
    </row>
    <row r="53941" spans="2:2">
      <c r="B53941" s="503"/>
    </row>
    <row r="53942" spans="2:2">
      <c r="B53942" s="503"/>
    </row>
    <row r="53943" spans="2:2">
      <c r="B53943" s="503"/>
    </row>
    <row r="53944" spans="2:2">
      <c r="B53944" s="503"/>
    </row>
    <row r="53945" spans="2:2">
      <c r="B53945" s="503"/>
    </row>
    <row r="53946" spans="2:2">
      <c r="B53946" s="503"/>
    </row>
    <row r="53947" spans="2:2">
      <c r="B53947" s="503"/>
    </row>
    <row r="53948" spans="2:2">
      <c r="B53948" s="503"/>
    </row>
    <row r="53949" spans="2:2">
      <c r="B53949" s="503"/>
    </row>
    <row r="53950" spans="2:2">
      <c r="B53950" s="503"/>
    </row>
    <row r="53951" spans="2:2">
      <c r="B53951" s="503"/>
    </row>
    <row r="53952" spans="2:2">
      <c r="B53952" s="503"/>
    </row>
    <row r="53953" spans="2:2">
      <c r="B53953" s="503"/>
    </row>
    <row r="53954" spans="2:2">
      <c r="B53954" s="503"/>
    </row>
    <row r="53955" spans="2:2">
      <c r="B53955" s="503"/>
    </row>
    <row r="53956" spans="2:2">
      <c r="B53956" s="503"/>
    </row>
    <row r="53957" spans="2:2">
      <c r="B53957" s="503"/>
    </row>
    <row r="53958" spans="2:2">
      <c r="B53958" s="503"/>
    </row>
    <row r="53959" spans="2:2">
      <c r="B53959" s="503"/>
    </row>
    <row r="53960" spans="2:2">
      <c r="B53960" s="503"/>
    </row>
    <row r="53961" spans="2:2">
      <c r="B53961" s="503"/>
    </row>
    <row r="53962" spans="2:2">
      <c r="B53962" s="503"/>
    </row>
    <row r="53963" spans="2:2">
      <c r="B53963" s="503"/>
    </row>
    <row r="53964" spans="2:2">
      <c r="B53964" s="503"/>
    </row>
    <row r="53965" spans="2:2">
      <c r="B53965" s="503"/>
    </row>
    <row r="53966" spans="2:2">
      <c r="B53966" s="503"/>
    </row>
    <row r="53967" spans="2:2">
      <c r="B53967" s="503"/>
    </row>
    <row r="53968" spans="2:2">
      <c r="B53968" s="503"/>
    </row>
    <row r="53969" spans="2:2">
      <c r="B53969" s="503"/>
    </row>
    <row r="53970" spans="2:2">
      <c r="B53970" s="503"/>
    </row>
    <row r="53971" spans="2:2">
      <c r="B53971" s="503"/>
    </row>
    <row r="53972" spans="2:2">
      <c r="B53972" s="503"/>
    </row>
    <row r="53973" spans="2:2">
      <c r="B53973" s="503"/>
    </row>
    <row r="53974" spans="2:2">
      <c r="B53974" s="503"/>
    </row>
    <row r="53975" spans="2:2">
      <c r="B53975" s="503"/>
    </row>
    <row r="53976" spans="2:2">
      <c r="B53976" s="503"/>
    </row>
    <row r="53977" spans="2:2">
      <c r="B53977" s="503"/>
    </row>
    <row r="53978" spans="2:2">
      <c r="B53978" s="503"/>
    </row>
    <row r="53979" spans="2:2">
      <c r="B53979" s="503"/>
    </row>
    <row r="53980" spans="2:2">
      <c r="B53980" s="503"/>
    </row>
    <row r="53981" spans="2:2">
      <c r="B53981" s="503"/>
    </row>
    <row r="53982" spans="2:2">
      <c r="B53982" s="503"/>
    </row>
    <row r="53983" spans="2:2">
      <c r="B53983" s="503"/>
    </row>
    <row r="53984" spans="2:2">
      <c r="B53984" s="503"/>
    </row>
    <row r="53985" spans="2:2">
      <c r="B53985" s="503"/>
    </row>
    <row r="53986" spans="2:2">
      <c r="B53986" s="503"/>
    </row>
    <row r="53987" spans="2:2">
      <c r="B53987" s="503"/>
    </row>
    <row r="53988" spans="2:2">
      <c r="B53988" s="503"/>
    </row>
    <row r="53989" spans="2:2">
      <c r="B53989" s="503"/>
    </row>
    <row r="53990" spans="2:2">
      <c r="B53990" s="503"/>
    </row>
    <row r="53991" spans="2:2">
      <c r="B53991" s="503"/>
    </row>
    <row r="53992" spans="2:2">
      <c r="B53992" s="503"/>
    </row>
    <row r="53993" spans="2:2">
      <c r="B53993" s="503"/>
    </row>
    <row r="53994" spans="2:2">
      <c r="B53994" s="503"/>
    </row>
    <row r="53995" spans="2:2">
      <c r="B53995" s="503"/>
    </row>
    <row r="53996" spans="2:2">
      <c r="B53996" s="503"/>
    </row>
    <row r="53997" spans="2:2">
      <c r="B53997" s="503"/>
    </row>
    <row r="53998" spans="2:2">
      <c r="B53998" s="503"/>
    </row>
    <row r="53999" spans="2:2">
      <c r="B53999" s="503"/>
    </row>
    <row r="54000" spans="2:2">
      <c r="B54000" s="503"/>
    </row>
    <row r="54001" spans="2:2">
      <c r="B54001" s="503"/>
    </row>
    <row r="54002" spans="2:2">
      <c r="B54002" s="503"/>
    </row>
    <row r="54003" spans="2:2">
      <c r="B54003" s="503"/>
    </row>
    <row r="54004" spans="2:2">
      <c r="B54004" s="503"/>
    </row>
    <row r="54005" spans="2:2">
      <c r="B54005" s="503"/>
    </row>
    <row r="54006" spans="2:2">
      <c r="B54006" s="503"/>
    </row>
    <row r="54007" spans="2:2">
      <c r="B54007" s="503"/>
    </row>
    <row r="54008" spans="2:2">
      <c r="B54008" s="503"/>
    </row>
    <row r="54009" spans="2:2">
      <c r="B54009" s="503"/>
    </row>
    <row r="54010" spans="2:2">
      <c r="B54010" s="503"/>
    </row>
    <row r="54011" spans="2:2">
      <c r="B54011" s="503"/>
    </row>
    <row r="54012" spans="2:2">
      <c r="B54012" s="503"/>
    </row>
    <row r="54013" spans="2:2">
      <c r="B54013" s="503"/>
    </row>
    <row r="54014" spans="2:2">
      <c r="B54014" s="503"/>
    </row>
    <row r="54015" spans="2:2">
      <c r="B54015" s="503"/>
    </row>
    <row r="54016" spans="2:2">
      <c r="B54016" s="503"/>
    </row>
    <row r="54017" spans="2:2">
      <c r="B54017" s="503"/>
    </row>
    <row r="54018" spans="2:2">
      <c r="B54018" s="503"/>
    </row>
    <row r="54019" spans="2:2">
      <c r="B54019" s="503"/>
    </row>
    <row r="54020" spans="2:2">
      <c r="B54020" s="503"/>
    </row>
    <row r="54021" spans="2:2">
      <c r="B54021" s="503"/>
    </row>
    <row r="54022" spans="2:2">
      <c r="B54022" s="503"/>
    </row>
    <row r="54023" spans="2:2">
      <c r="B54023" s="503"/>
    </row>
    <row r="54024" spans="2:2">
      <c r="B54024" s="503"/>
    </row>
    <row r="54025" spans="2:2">
      <c r="B54025" s="503"/>
    </row>
    <row r="54026" spans="2:2">
      <c r="B54026" s="503"/>
    </row>
    <row r="54027" spans="2:2">
      <c r="B54027" s="503"/>
    </row>
    <row r="54028" spans="2:2">
      <c r="B54028" s="503"/>
    </row>
    <row r="54029" spans="2:2">
      <c r="B54029" s="503"/>
    </row>
    <row r="54030" spans="2:2">
      <c r="B54030" s="503"/>
    </row>
    <row r="54031" spans="2:2">
      <c r="B54031" s="503"/>
    </row>
    <row r="54032" spans="2:2">
      <c r="B54032" s="503"/>
    </row>
    <row r="54033" spans="2:2">
      <c r="B54033" s="503"/>
    </row>
    <row r="54034" spans="2:2">
      <c r="B54034" s="503"/>
    </row>
    <row r="54035" spans="2:2">
      <c r="B54035" s="503"/>
    </row>
    <row r="54036" spans="2:2">
      <c r="B54036" s="503"/>
    </row>
    <row r="54037" spans="2:2">
      <c r="B54037" s="503"/>
    </row>
    <row r="54038" spans="2:2">
      <c r="B54038" s="503"/>
    </row>
    <row r="54039" spans="2:2">
      <c r="B54039" s="503"/>
    </row>
    <row r="54040" spans="2:2">
      <c r="B54040" s="503"/>
    </row>
    <row r="54041" spans="2:2">
      <c r="B54041" s="503"/>
    </row>
    <row r="54042" spans="2:2">
      <c r="B54042" s="503"/>
    </row>
    <row r="54043" spans="2:2">
      <c r="B54043" s="503"/>
    </row>
    <row r="54044" spans="2:2">
      <c r="B54044" s="503"/>
    </row>
    <row r="54045" spans="2:2">
      <c r="B54045" s="503"/>
    </row>
    <row r="54046" spans="2:2">
      <c r="B54046" s="503"/>
    </row>
    <row r="54047" spans="2:2">
      <c r="B54047" s="503"/>
    </row>
    <row r="54048" spans="2:2">
      <c r="B54048" s="503"/>
    </row>
    <row r="54049" spans="2:2">
      <c r="B54049" s="503"/>
    </row>
    <row r="54050" spans="2:2">
      <c r="B54050" s="503"/>
    </row>
    <row r="54051" spans="2:2">
      <c r="B54051" s="503"/>
    </row>
    <row r="54052" spans="2:2">
      <c r="B54052" s="503"/>
    </row>
    <row r="54053" spans="2:2">
      <c r="B54053" s="503"/>
    </row>
    <row r="54054" spans="2:2">
      <c r="B54054" s="503"/>
    </row>
    <row r="54055" spans="2:2">
      <c r="B54055" s="503"/>
    </row>
    <row r="54056" spans="2:2">
      <c r="B54056" s="503"/>
    </row>
    <row r="54057" spans="2:2">
      <c r="B54057" s="503"/>
    </row>
    <row r="54058" spans="2:2">
      <c r="B54058" s="503"/>
    </row>
    <row r="54059" spans="2:2">
      <c r="B54059" s="503"/>
    </row>
    <row r="54060" spans="2:2">
      <c r="B54060" s="503"/>
    </row>
    <row r="54061" spans="2:2">
      <c r="B54061" s="503"/>
    </row>
    <row r="54062" spans="2:2">
      <c r="B54062" s="503"/>
    </row>
    <row r="54063" spans="2:2">
      <c r="B54063" s="503"/>
    </row>
    <row r="54064" spans="2:2">
      <c r="B54064" s="503"/>
    </row>
    <row r="54065" spans="2:2">
      <c r="B54065" s="503"/>
    </row>
    <row r="54066" spans="2:2">
      <c r="B54066" s="503"/>
    </row>
    <row r="54067" spans="2:2">
      <c r="B54067" s="503"/>
    </row>
    <row r="54068" spans="2:2">
      <c r="B54068" s="503"/>
    </row>
    <row r="54069" spans="2:2">
      <c r="B54069" s="503"/>
    </row>
    <row r="54070" spans="2:2">
      <c r="B54070" s="503"/>
    </row>
    <row r="54071" spans="2:2">
      <c r="B54071" s="503"/>
    </row>
    <row r="54072" spans="2:2">
      <c r="B54072" s="503"/>
    </row>
    <row r="54073" spans="2:2">
      <c r="B54073" s="503"/>
    </row>
    <row r="54074" spans="2:2">
      <c r="B54074" s="503"/>
    </row>
    <row r="54075" spans="2:2">
      <c r="B54075" s="503"/>
    </row>
    <row r="54076" spans="2:2">
      <c r="B54076" s="503"/>
    </row>
    <row r="54077" spans="2:2">
      <c r="B54077" s="503"/>
    </row>
    <row r="54078" spans="2:2">
      <c r="B54078" s="503"/>
    </row>
    <row r="54079" spans="2:2">
      <c r="B54079" s="503"/>
    </row>
    <row r="54080" spans="2:2">
      <c r="B54080" s="503"/>
    </row>
    <row r="54081" spans="2:2">
      <c r="B54081" s="503"/>
    </row>
    <row r="54082" spans="2:2">
      <c r="B54082" s="503"/>
    </row>
    <row r="54083" spans="2:2">
      <c r="B54083" s="503"/>
    </row>
    <row r="54084" spans="2:2">
      <c r="B54084" s="503"/>
    </row>
    <row r="54085" spans="2:2">
      <c r="B54085" s="503"/>
    </row>
    <row r="54086" spans="2:2">
      <c r="B54086" s="503"/>
    </row>
    <row r="54087" spans="2:2">
      <c r="B54087" s="503"/>
    </row>
    <row r="54088" spans="2:2">
      <c r="B54088" s="503"/>
    </row>
    <row r="54089" spans="2:2">
      <c r="B54089" s="503"/>
    </row>
    <row r="54090" spans="2:2">
      <c r="B54090" s="503"/>
    </row>
    <row r="54091" spans="2:2">
      <c r="B54091" s="503"/>
    </row>
    <row r="54092" spans="2:2">
      <c r="B54092" s="503"/>
    </row>
    <row r="54093" spans="2:2">
      <c r="B54093" s="503"/>
    </row>
    <row r="54094" spans="2:2">
      <c r="B54094" s="503"/>
    </row>
    <row r="54095" spans="2:2">
      <c r="B54095" s="503"/>
    </row>
    <row r="54096" spans="2:2">
      <c r="B54096" s="503"/>
    </row>
    <row r="54097" spans="2:2">
      <c r="B54097" s="503"/>
    </row>
    <row r="54098" spans="2:2">
      <c r="B54098" s="503"/>
    </row>
    <row r="54099" spans="2:2">
      <c r="B54099" s="503"/>
    </row>
    <row r="54100" spans="2:2">
      <c r="B54100" s="503"/>
    </row>
    <row r="54101" spans="2:2">
      <c r="B54101" s="503"/>
    </row>
    <row r="54102" spans="2:2">
      <c r="B54102" s="503"/>
    </row>
    <row r="54103" spans="2:2">
      <c r="B54103" s="503"/>
    </row>
    <row r="54104" spans="2:2">
      <c r="B54104" s="503"/>
    </row>
    <row r="54105" spans="2:2">
      <c r="B54105" s="503"/>
    </row>
    <row r="54106" spans="2:2">
      <c r="B54106" s="503"/>
    </row>
    <row r="54107" spans="2:2">
      <c r="B54107" s="503"/>
    </row>
    <row r="54108" spans="2:2">
      <c r="B54108" s="503"/>
    </row>
    <row r="54109" spans="2:2">
      <c r="B54109" s="503"/>
    </row>
    <row r="54110" spans="2:2">
      <c r="B54110" s="503"/>
    </row>
    <row r="54111" spans="2:2">
      <c r="B54111" s="503"/>
    </row>
    <row r="54112" spans="2:2">
      <c r="B54112" s="503"/>
    </row>
    <row r="54113" spans="2:2">
      <c r="B54113" s="503"/>
    </row>
    <row r="54114" spans="2:2">
      <c r="B54114" s="503"/>
    </row>
    <row r="54115" spans="2:2">
      <c r="B54115" s="503"/>
    </row>
    <row r="54116" spans="2:2">
      <c r="B54116" s="503"/>
    </row>
    <row r="54117" spans="2:2">
      <c r="B54117" s="503"/>
    </row>
    <row r="54118" spans="2:2">
      <c r="B54118" s="503"/>
    </row>
    <row r="54119" spans="2:2">
      <c r="B54119" s="503"/>
    </row>
    <row r="54120" spans="2:2">
      <c r="B54120" s="503"/>
    </row>
    <row r="54121" spans="2:2">
      <c r="B54121" s="503"/>
    </row>
    <row r="54122" spans="2:2">
      <c r="B54122" s="503"/>
    </row>
    <row r="54123" spans="2:2">
      <c r="B54123" s="503"/>
    </row>
    <row r="54124" spans="2:2">
      <c r="B54124" s="503"/>
    </row>
    <row r="54125" spans="2:2">
      <c r="B54125" s="503"/>
    </row>
    <row r="54126" spans="2:2">
      <c r="B54126" s="503"/>
    </row>
    <row r="54127" spans="2:2">
      <c r="B54127" s="503"/>
    </row>
    <row r="54128" spans="2:2">
      <c r="B54128" s="503"/>
    </row>
    <row r="54129" spans="2:2">
      <c r="B54129" s="503"/>
    </row>
    <row r="54130" spans="2:2">
      <c r="B54130" s="503"/>
    </row>
    <row r="54131" spans="2:2">
      <c r="B54131" s="503"/>
    </row>
    <row r="54132" spans="2:2">
      <c r="B54132" s="503"/>
    </row>
    <row r="54133" spans="2:2">
      <c r="B54133" s="503"/>
    </row>
    <row r="54134" spans="2:2">
      <c r="B54134" s="503"/>
    </row>
    <row r="54135" spans="2:2">
      <c r="B54135" s="503"/>
    </row>
    <row r="54136" spans="2:2">
      <c r="B54136" s="503"/>
    </row>
    <row r="54137" spans="2:2">
      <c r="B54137" s="503"/>
    </row>
    <row r="54138" spans="2:2">
      <c r="B54138" s="503"/>
    </row>
    <row r="54139" spans="2:2">
      <c r="B54139" s="503"/>
    </row>
    <row r="54140" spans="2:2">
      <c r="B54140" s="503"/>
    </row>
    <row r="54141" spans="2:2">
      <c r="B54141" s="503"/>
    </row>
    <row r="54142" spans="2:2">
      <c r="B54142" s="503"/>
    </row>
    <row r="54143" spans="2:2">
      <c r="B54143" s="503"/>
    </row>
    <row r="54144" spans="2:2">
      <c r="B54144" s="503"/>
    </row>
    <row r="54145" spans="2:2">
      <c r="B54145" s="503"/>
    </row>
    <row r="54146" spans="2:2">
      <c r="B54146" s="503"/>
    </row>
    <row r="54147" spans="2:2">
      <c r="B54147" s="503"/>
    </row>
    <row r="54148" spans="2:2">
      <c r="B54148" s="503"/>
    </row>
    <row r="54149" spans="2:2">
      <c r="B54149" s="503"/>
    </row>
    <row r="54150" spans="2:2">
      <c r="B54150" s="503"/>
    </row>
    <row r="54151" spans="2:2">
      <c r="B54151" s="503"/>
    </row>
    <row r="54152" spans="2:2">
      <c r="B54152" s="503"/>
    </row>
    <row r="54153" spans="2:2">
      <c r="B54153" s="503"/>
    </row>
    <row r="54154" spans="2:2">
      <c r="B54154" s="503"/>
    </row>
    <row r="54155" spans="2:2">
      <c r="B54155" s="503"/>
    </row>
    <row r="54156" spans="2:2">
      <c r="B54156" s="503"/>
    </row>
    <row r="54157" spans="2:2">
      <c r="B54157" s="503"/>
    </row>
    <row r="54158" spans="2:2">
      <c r="B54158" s="503"/>
    </row>
    <row r="54159" spans="2:2">
      <c r="B54159" s="503"/>
    </row>
    <row r="54160" spans="2:2">
      <c r="B54160" s="503"/>
    </row>
    <row r="54161" spans="2:2">
      <c r="B54161" s="503"/>
    </row>
    <row r="54162" spans="2:2">
      <c r="B54162" s="503"/>
    </row>
    <row r="54163" spans="2:2">
      <c r="B54163" s="503"/>
    </row>
    <row r="54164" spans="2:2">
      <c r="B54164" s="503"/>
    </row>
    <row r="54165" spans="2:2">
      <c r="B54165" s="503"/>
    </row>
    <row r="54166" spans="2:2">
      <c r="B54166" s="503"/>
    </row>
    <row r="54167" spans="2:2">
      <c r="B54167" s="503"/>
    </row>
    <row r="54168" spans="2:2">
      <c r="B54168" s="503"/>
    </row>
    <row r="54169" spans="2:2">
      <c r="B54169" s="503"/>
    </row>
    <row r="54170" spans="2:2">
      <c r="B54170" s="503"/>
    </row>
    <row r="54171" spans="2:2">
      <c r="B54171" s="503"/>
    </row>
    <row r="54172" spans="2:2">
      <c r="B54172" s="503"/>
    </row>
    <row r="54173" spans="2:2">
      <c r="B54173" s="503"/>
    </row>
    <row r="54174" spans="2:2">
      <c r="B54174" s="503"/>
    </row>
    <row r="54175" spans="2:2">
      <c r="B54175" s="503"/>
    </row>
    <row r="54176" spans="2:2">
      <c r="B54176" s="503"/>
    </row>
    <row r="54177" spans="2:2">
      <c r="B54177" s="503"/>
    </row>
    <row r="54178" spans="2:2">
      <c r="B54178" s="503"/>
    </row>
    <row r="54179" spans="2:2">
      <c r="B54179" s="503"/>
    </row>
    <row r="54180" spans="2:2">
      <c r="B54180" s="503"/>
    </row>
    <row r="54181" spans="2:2">
      <c r="B54181" s="503"/>
    </row>
    <row r="54182" spans="2:2">
      <c r="B54182" s="503"/>
    </row>
    <row r="54183" spans="2:2">
      <c r="B54183" s="503"/>
    </row>
    <row r="54184" spans="2:2">
      <c r="B54184" s="503"/>
    </row>
    <row r="54185" spans="2:2">
      <c r="B54185" s="503"/>
    </row>
    <row r="54186" spans="2:2">
      <c r="B54186" s="503"/>
    </row>
    <row r="54187" spans="2:2">
      <c r="B54187" s="503"/>
    </row>
    <row r="54188" spans="2:2">
      <c r="B54188" s="503"/>
    </row>
    <row r="54189" spans="2:2">
      <c r="B54189" s="503"/>
    </row>
    <row r="54190" spans="2:2">
      <c r="B54190" s="503"/>
    </row>
    <row r="54191" spans="2:2">
      <c r="B54191" s="503"/>
    </row>
    <row r="54192" spans="2:2">
      <c r="B54192" s="503"/>
    </row>
    <row r="54193" spans="2:2">
      <c r="B54193" s="503"/>
    </row>
    <row r="54194" spans="2:2">
      <c r="B54194" s="503"/>
    </row>
    <row r="54195" spans="2:2">
      <c r="B54195" s="503"/>
    </row>
    <row r="54196" spans="2:2">
      <c r="B54196" s="503"/>
    </row>
    <row r="54197" spans="2:2">
      <c r="B54197" s="503"/>
    </row>
    <row r="54198" spans="2:2">
      <c r="B54198" s="503"/>
    </row>
    <row r="54199" spans="2:2">
      <c r="B54199" s="503"/>
    </row>
    <row r="54200" spans="2:2">
      <c r="B54200" s="503"/>
    </row>
    <row r="54201" spans="2:2">
      <c r="B54201" s="503"/>
    </row>
    <row r="54202" spans="2:2">
      <c r="B54202" s="503"/>
    </row>
    <row r="54203" spans="2:2">
      <c r="B54203" s="503"/>
    </row>
    <row r="54204" spans="2:2">
      <c r="B54204" s="503"/>
    </row>
    <row r="54205" spans="2:2">
      <c r="B54205" s="503"/>
    </row>
    <row r="54206" spans="2:2">
      <c r="B54206" s="503"/>
    </row>
    <row r="54207" spans="2:2">
      <c r="B54207" s="503"/>
    </row>
    <row r="54208" spans="2:2">
      <c r="B54208" s="503"/>
    </row>
    <row r="54209" spans="2:2">
      <c r="B54209" s="503"/>
    </row>
    <row r="54210" spans="2:2">
      <c r="B54210" s="503"/>
    </row>
    <row r="54211" spans="2:2">
      <c r="B54211" s="503"/>
    </row>
    <row r="54212" spans="2:2">
      <c r="B54212" s="503"/>
    </row>
    <row r="54213" spans="2:2">
      <c r="B54213" s="503"/>
    </row>
    <row r="54214" spans="2:2">
      <c r="B54214" s="503"/>
    </row>
    <row r="54215" spans="2:2">
      <c r="B54215" s="503"/>
    </row>
    <row r="54216" spans="2:2">
      <c r="B54216" s="503"/>
    </row>
    <row r="54217" spans="2:2">
      <c r="B54217" s="503"/>
    </row>
    <row r="54218" spans="2:2">
      <c r="B54218" s="503"/>
    </row>
    <row r="54219" spans="2:2">
      <c r="B54219" s="503"/>
    </row>
    <row r="54220" spans="2:2">
      <c r="B54220" s="503"/>
    </row>
    <row r="54221" spans="2:2">
      <c r="B54221" s="503"/>
    </row>
    <row r="54222" spans="2:2">
      <c r="B54222" s="503"/>
    </row>
    <row r="54223" spans="2:2">
      <c r="B54223" s="503"/>
    </row>
    <row r="54224" spans="2:2">
      <c r="B54224" s="503"/>
    </row>
    <row r="54225" spans="2:2">
      <c r="B54225" s="503"/>
    </row>
    <row r="54226" spans="2:2">
      <c r="B54226" s="503"/>
    </row>
    <row r="54227" spans="2:2">
      <c r="B54227" s="503"/>
    </row>
    <row r="54228" spans="2:2">
      <c r="B54228" s="503"/>
    </row>
    <row r="54229" spans="2:2">
      <c r="B54229" s="503"/>
    </row>
    <row r="54230" spans="2:2">
      <c r="B54230" s="503"/>
    </row>
    <row r="54231" spans="2:2">
      <c r="B54231" s="503"/>
    </row>
    <row r="54232" spans="2:2">
      <c r="B54232" s="503"/>
    </row>
    <row r="54233" spans="2:2">
      <c r="B54233" s="503"/>
    </row>
    <row r="54234" spans="2:2">
      <c r="B54234" s="503"/>
    </row>
    <row r="54235" spans="2:2">
      <c r="B54235" s="503"/>
    </row>
    <row r="54236" spans="2:2">
      <c r="B54236" s="503"/>
    </row>
    <row r="54237" spans="2:2">
      <c r="B54237" s="503"/>
    </row>
    <row r="54238" spans="2:2">
      <c r="B54238" s="503"/>
    </row>
    <row r="54239" spans="2:2">
      <c r="B54239" s="503"/>
    </row>
    <row r="54240" spans="2:2">
      <c r="B54240" s="503"/>
    </row>
    <row r="54241" spans="2:2">
      <c r="B54241" s="503"/>
    </row>
    <row r="54242" spans="2:2">
      <c r="B54242" s="503"/>
    </row>
    <row r="54243" spans="2:2">
      <c r="B54243" s="503"/>
    </row>
    <row r="54244" spans="2:2">
      <c r="B54244" s="503"/>
    </row>
    <row r="54245" spans="2:2">
      <c r="B54245" s="503"/>
    </row>
    <row r="54246" spans="2:2">
      <c r="B54246" s="503"/>
    </row>
    <row r="54247" spans="2:2">
      <c r="B54247" s="503"/>
    </row>
    <row r="54248" spans="2:2">
      <c r="B54248" s="503"/>
    </row>
    <row r="54249" spans="2:2">
      <c r="B54249" s="503"/>
    </row>
    <row r="54250" spans="2:2">
      <c r="B54250" s="503"/>
    </row>
    <row r="54251" spans="2:2">
      <c r="B54251" s="503"/>
    </row>
    <row r="54252" spans="2:2">
      <c r="B54252" s="503"/>
    </row>
    <row r="54253" spans="2:2">
      <c r="B54253" s="503"/>
    </row>
    <row r="54254" spans="2:2">
      <c r="B54254" s="503"/>
    </row>
    <row r="54255" spans="2:2">
      <c r="B54255" s="503"/>
    </row>
    <row r="54256" spans="2:2">
      <c r="B54256" s="503"/>
    </row>
    <row r="54257" spans="2:2">
      <c r="B54257" s="503"/>
    </row>
    <row r="54258" spans="2:2">
      <c r="B54258" s="503"/>
    </row>
    <row r="54259" spans="2:2">
      <c r="B54259" s="503"/>
    </row>
    <row r="54260" spans="2:2">
      <c r="B54260" s="503"/>
    </row>
    <row r="54261" spans="2:2">
      <c r="B54261" s="503"/>
    </row>
    <row r="54262" spans="2:2">
      <c r="B54262" s="503"/>
    </row>
    <row r="54263" spans="2:2">
      <c r="B54263" s="503"/>
    </row>
    <row r="54264" spans="2:2">
      <c r="B54264" s="503"/>
    </row>
    <row r="54265" spans="2:2">
      <c r="B54265" s="503"/>
    </row>
    <row r="54266" spans="2:2">
      <c r="B54266" s="503"/>
    </row>
    <row r="54267" spans="2:2">
      <c r="B54267" s="503"/>
    </row>
    <row r="54268" spans="2:2">
      <c r="B54268" s="503"/>
    </row>
    <row r="54269" spans="2:2">
      <c r="B54269" s="503"/>
    </row>
    <row r="54270" spans="2:2">
      <c r="B54270" s="503"/>
    </row>
    <row r="54271" spans="2:2">
      <c r="B54271" s="503"/>
    </row>
    <row r="54272" spans="2:2">
      <c r="B54272" s="503"/>
    </row>
    <row r="54273" spans="2:2">
      <c r="B54273" s="503"/>
    </row>
    <row r="54274" spans="2:2">
      <c r="B54274" s="503"/>
    </row>
    <row r="54275" spans="2:2">
      <c r="B54275" s="503"/>
    </row>
    <row r="54276" spans="2:2">
      <c r="B54276" s="503"/>
    </row>
    <row r="54277" spans="2:2">
      <c r="B54277" s="503"/>
    </row>
    <row r="54278" spans="2:2">
      <c r="B54278" s="503"/>
    </row>
    <row r="54279" spans="2:2">
      <c r="B54279" s="503"/>
    </row>
    <row r="54280" spans="2:2">
      <c r="B54280" s="503"/>
    </row>
    <row r="54281" spans="2:2">
      <c r="B54281" s="503"/>
    </row>
    <row r="54282" spans="2:2">
      <c r="B54282" s="503"/>
    </row>
    <row r="54283" spans="2:2">
      <c r="B54283" s="503"/>
    </row>
    <row r="54284" spans="2:2">
      <c r="B54284" s="503"/>
    </row>
    <row r="54285" spans="2:2">
      <c r="B54285" s="503"/>
    </row>
    <row r="54286" spans="2:2">
      <c r="B54286" s="503"/>
    </row>
    <row r="54287" spans="2:2">
      <c r="B54287" s="503"/>
    </row>
    <row r="54288" spans="2:2">
      <c r="B54288" s="503"/>
    </row>
    <row r="54289" spans="2:2">
      <c r="B54289" s="503"/>
    </row>
    <row r="54290" spans="2:2">
      <c r="B54290" s="503"/>
    </row>
    <row r="54291" spans="2:2">
      <c r="B54291" s="503"/>
    </row>
    <row r="54292" spans="2:2">
      <c r="B54292" s="503"/>
    </row>
    <row r="54293" spans="2:2">
      <c r="B54293" s="503"/>
    </row>
    <row r="54294" spans="2:2">
      <c r="B54294" s="503"/>
    </row>
    <row r="54295" spans="2:2">
      <c r="B54295" s="503"/>
    </row>
    <row r="54296" spans="2:2">
      <c r="B54296" s="503"/>
    </row>
    <row r="54297" spans="2:2">
      <c r="B54297" s="503"/>
    </row>
    <row r="54298" spans="2:2">
      <c r="B54298" s="503"/>
    </row>
    <row r="54299" spans="2:2">
      <c r="B54299" s="503"/>
    </row>
    <row r="54300" spans="2:2">
      <c r="B54300" s="503"/>
    </row>
    <row r="54301" spans="2:2">
      <c r="B54301" s="503"/>
    </row>
    <row r="54302" spans="2:2">
      <c r="B54302" s="503"/>
    </row>
    <row r="54303" spans="2:2">
      <c r="B54303" s="503"/>
    </row>
    <row r="54304" spans="2:2">
      <c r="B54304" s="503"/>
    </row>
    <row r="54305" spans="2:2">
      <c r="B54305" s="503"/>
    </row>
    <row r="54306" spans="2:2">
      <c r="B54306" s="503"/>
    </row>
    <row r="54307" spans="2:2">
      <c r="B54307" s="503"/>
    </row>
    <row r="54308" spans="2:2">
      <c r="B54308" s="503"/>
    </row>
    <row r="54309" spans="2:2">
      <c r="B54309" s="503"/>
    </row>
    <row r="54310" spans="2:2">
      <c r="B54310" s="503"/>
    </row>
    <row r="54311" spans="2:2">
      <c r="B54311" s="503"/>
    </row>
    <row r="54312" spans="2:2">
      <c r="B54312" s="503"/>
    </row>
    <row r="54313" spans="2:2">
      <c r="B54313" s="503"/>
    </row>
    <row r="54314" spans="2:2">
      <c r="B54314" s="503"/>
    </row>
    <row r="54315" spans="2:2">
      <c r="B54315" s="503"/>
    </row>
    <row r="54316" spans="2:2">
      <c r="B54316" s="503"/>
    </row>
    <row r="54317" spans="2:2">
      <c r="B54317" s="503"/>
    </row>
    <row r="54318" spans="2:2">
      <c r="B54318" s="503"/>
    </row>
    <row r="54319" spans="2:2">
      <c r="B54319" s="503"/>
    </row>
    <row r="54320" spans="2:2">
      <c r="B54320" s="503"/>
    </row>
    <row r="54321" spans="2:2">
      <c r="B54321" s="503"/>
    </row>
    <row r="54322" spans="2:2">
      <c r="B54322" s="503"/>
    </row>
    <row r="54323" spans="2:2">
      <c r="B54323" s="503"/>
    </row>
    <row r="54324" spans="2:2">
      <c r="B54324" s="503"/>
    </row>
    <row r="54325" spans="2:2">
      <c r="B54325" s="503"/>
    </row>
    <row r="54326" spans="2:2">
      <c r="B54326" s="503"/>
    </row>
    <row r="54327" spans="2:2">
      <c r="B54327" s="503"/>
    </row>
    <row r="54328" spans="2:2">
      <c r="B54328" s="503"/>
    </row>
    <row r="54329" spans="2:2">
      <c r="B54329" s="503"/>
    </row>
    <row r="54330" spans="2:2">
      <c r="B54330" s="503"/>
    </row>
    <row r="54331" spans="2:2">
      <c r="B54331" s="503"/>
    </row>
    <row r="54332" spans="2:2">
      <c r="B54332" s="503"/>
    </row>
    <row r="54333" spans="2:2">
      <c r="B54333" s="503"/>
    </row>
    <row r="54334" spans="2:2">
      <c r="B54334" s="503"/>
    </row>
    <row r="54335" spans="2:2">
      <c r="B54335" s="503"/>
    </row>
    <row r="54336" spans="2:2">
      <c r="B54336" s="503"/>
    </row>
    <row r="54337" spans="2:2">
      <c r="B54337" s="503"/>
    </row>
    <row r="54338" spans="2:2">
      <c r="B54338" s="503"/>
    </row>
    <row r="54339" spans="2:2">
      <c r="B54339" s="503"/>
    </row>
    <row r="54340" spans="2:2">
      <c r="B54340" s="503"/>
    </row>
    <row r="54341" spans="2:2">
      <c r="B54341" s="503"/>
    </row>
    <row r="54342" spans="2:2">
      <c r="B54342" s="503"/>
    </row>
    <row r="54343" spans="2:2">
      <c r="B54343" s="503"/>
    </row>
    <row r="54344" spans="2:2">
      <c r="B54344" s="503"/>
    </row>
    <row r="54345" spans="2:2">
      <c r="B54345" s="503"/>
    </row>
    <row r="54346" spans="2:2">
      <c r="B54346" s="503"/>
    </row>
    <row r="54347" spans="2:2">
      <c r="B54347" s="503"/>
    </row>
    <row r="54348" spans="2:2">
      <c r="B54348" s="503"/>
    </row>
    <row r="54349" spans="2:2">
      <c r="B54349" s="503"/>
    </row>
    <row r="54350" spans="2:2">
      <c r="B54350" s="503"/>
    </row>
    <row r="54351" spans="2:2">
      <c r="B54351" s="503"/>
    </row>
    <row r="54352" spans="2:2">
      <c r="B54352" s="503"/>
    </row>
    <row r="54353" spans="2:2">
      <c r="B54353" s="503"/>
    </row>
    <row r="54354" spans="2:2">
      <c r="B54354" s="503"/>
    </row>
    <row r="54355" spans="2:2">
      <c r="B54355" s="503"/>
    </row>
    <row r="54356" spans="2:2">
      <c r="B54356" s="503"/>
    </row>
    <row r="54357" spans="2:2">
      <c r="B54357" s="503"/>
    </row>
    <row r="54358" spans="2:2">
      <c r="B54358" s="503"/>
    </row>
    <row r="54359" spans="2:2">
      <c r="B54359" s="503"/>
    </row>
    <row r="54360" spans="2:2">
      <c r="B54360" s="503"/>
    </row>
    <row r="54361" spans="2:2">
      <c r="B54361" s="503"/>
    </row>
    <row r="54362" spans="2:2">
      <c r="B54362" s="503"/>
    </row>
    <row r="54363" spans="2:2">
      <c r="B54363" s="503"/>
    </row>
    <row r="54364" spans="2:2">
      <c r="B54364" s="503"/>
    </row>
    <row r="54365" spans="2:2">
      <c r="B54365" s="503"/>
    </row>
    <row r="54366" spans="2:2">
      <c r="B54366" s="503"/>
    </row>
    <row r="54367" spans="2:2">
      <c r="B54367" s="503"/>
    </row>
    <row r="54368" spans="2:2">
      <c r="B54368" s="503"/>
    </row>
    <row r="54369" spans="2:2">
      <c r="B54369" s="503"/>
    </row>
    <row r="54370" spans="2:2">
      <c r="B54370" s="503"/>
    </row>
    <row r="54371" spans="2:2">
      <c r="B54371" s="503"/>
    </row>
    <row r="54372" spans="2:2">
      <c r="B54372" s="503"/>
    </row>
    <row r="54373" spans="2:2">
      <c r="B54373" s="503"/>
    </row>
    <row r="54374" spans="2:2">
      <c r="B54374" s="503"/>
    </row>
    <row r="54375" spans="2:2">
      <c r="B54375" s="503"/>
    </row>
    <row r="54376" spans="2:2">
      <c r="B54376" s="503"/>
    </row>
    <row r="54377" spans="2:2">
      <c r="B54377" s="503"/>
    </row>
    <row r="54378" spans="2:2">
      <c r="B54378" s="503"/>
    </row>
    <row r="54379" spans="2:2">
      <c r="B54379" s="503"/>
    </row>
    <row r="54380" spans="2:2">
      <c r="B54380" s="503"/>
    </row>
    <row r="54381" spans="2:2">
      <c r="B54381" s="503"/>
    </row>
    <row r="54382" spans="2:2">
      <c r="B54382" s="503"/>
    </row>
    <row r="54383" spans="2:2">
      <c r="B54383" s="503"/>
    </row>
    <row r="54384" spans="2:2">
      <c r="B54384" s="503"/>
    </row>
    <row r="54385" spans="2:2">
      <c r="B54385" s="503"/>
    </row>
    <row r="54386" spans="2:2">
      <c r="B54386" s="503"/>
    </row>
    <row r="54387" spans="2:2">
      <c r="B54387" s="503"/>
    </row>
    <row r="54388" spans="2:2">
      <c r="B54388" s="503"/>
    </row>
    <row r="54389" spans="2:2">
      <c r="B54389" s="503"/>
    </row>
    <row r="54390" spans="2:2">
      <c r="B54390" s="503"/>
    </row>
    <row r="54391" spans="2:2">
      <c r="B54391" s="503"/>
    </row>
    <row r="54392" spans="2:2">
      <c r="B54392" s="503"/>
    </row>
    <row r="54393" spans="2:2">
      <c r="B54393" s="503"/>
    </row>
    <row r="54394" spans="2:2">
      <c r="B54394" s="503"/>
    </row>
    <row r="54395" spans="2:2">
      <c r="B54395" s="503"/>
    </row>
    <row r="54396" spans="2:2">
      <c r="B54396" s="503"/>
    </row>
    <row r="54397" spans="2:2">
      <c r="B54397" s="503"/>
    </row>
    <row r="54398" spans="2:2">
      <c r="B54398" s="503"/>
    </row>
    <row r="54399" spans="2:2">
      <c r="B54399" s="503"/>
    </row>
    <row r="54400" spans="2:2">
      <c r="B54400" s="503"/>
    </row>
    <row r="54401" spans="2:2">
      <c r="B54401" s="503"/>
    </row>
    <row r="54402" spans="2:2">
      <c r="B54402" s="503"/>
    </row>
    <row r="54403" spans="2:2">
      <c r="B54403" s="503"/>
    </row>
    <row r="54404" spans="2:2">
      <c r="B54404" s="503"/>
    </row>
    <row r="54405" spans="2:2">
      <c r="B54405" s="503"/>
    </row>
    <row r="54406" spans="2:2">
      <c r="B54406" s="503"/>
    </row>
    <row r="54407" spans="2:2">
      <c r="B54407" s="503"/>
    </row>
    <row r="54408" spans="2:2">
      <c r="B54408" s="503"/>
    </row>
    <row r="54409" spans="2:2">
      <c r="B54409" s="503"/>
    </row>
    <row r="54410" spans="2:2">
      <c r="B54410" s="503"/>
    </row>
    <row r="54411" spans="2:2">
      <c r="B54411" s="503"/>
    </row>
    <row r="54412" spans="2:2">
      <c r="B54412" s="503"/>
    </row>
    <row r="54413" spans="2:2">
      <c r="B54413" s="503"/>
    </row>
    <row r="54414" spans="2:2">
      <c r="B54414" s="503"/>
    </row>
    <row r="54415" spans="2:2">
      <c r="B54415" s="503"/>
    </row>
    <row r="54416" spans="2:2">
      <c r="B54416" s="503"/>
    </row>
    <row r="54417" spans="2:2">
      <c r="B54417" s="503"/>
    </row>
    <row r="54418" spans="2:2">
      <c r="B54418" s="503"/>
    </row>
    <row r="54419" spans="2:2">
      <c r="B54419" s="503"/>
    </row>
    <row r="54420" spans="2:2">
      <c r="B54420" s="503"/>
    </row>
    <row r="54421" spans="2:2">
      <c r="B54421" s="503"/>
    </row>
    <row r="54422" spans="2:2">
      <c r="B54422" s="503"/>
    </row>
    <row r="54423" spans="2:2">
      <c r="B54423" s="503"/>
    </row>
    <row r="54424" spans="2:2">
      <c r="B54424" s="503"/>
    </row>
    <row r="54425" spans="2:2">
      <c r="B54425" s="503"/>
    </row>
    <row r="54426" spans="2:2">
      <c r="B54426" s="503"/>
    </row>
    <row r="54427" spans="2:2">
      <c r="B54427" s="503"/>
    </row>
    <row r="54428" spans="2:2">
      <c r="B54428" s="503"/>
    </row>
    <row r="54429" spans="2:2">
      <c r="B54429" s="503"/>
    </row>
    <row r="54430" spans="2:2">
      <c r="B54430" s="503"/>
    </row>
    <row r="54431" spans="2:2">
      <c r="B54431" s="503"/>
    </row>
    <row r="54432" spans="2:2">
      <c r="B54432" s="503"/>
    </row>
    <row r="54433" spans="2:2">
      <c r="B54433" s="503"/>
    </row>
    <row r="54434" spans="2:2">
      <c r="B54434" s="503"/>
    </row>
    <row r="54435" spans="2:2">
      <c r="B54435" s="503"/>
    </row>
    <row r="54436" spans="2:2">
      <c r="B54436" s="503"/>
    </row>
    <row r="54437" spans="2:2">
      <c r="B54437" s="503"/>
    </row>
    <row r="54438" spans="2:2">
      <c r="B54438" s="503"/>
    </row>
    <row r="54439" spans="2:2">
      <c r="B54439" s="503"/>
    </row>
    <row r="54440" spans="2:2">
      <c r="B54440" s="503"/>
    </row>
    <row r="54441" spans="2:2">
      <c r="B54441" s="503"/>
    </row>
    <row r="54442" spans="2:2">
      <c r="B54442" s="503"/>
    </row>
    <row r="54443" spans="2:2">
      <c r="B54443" s="503"/>
    </row>
    <row r="54444" spans="2:2">
      <c r="B54444" s="503"/>
    </row>
    <row r="54445" spans="2:2">
      <c r="B54445" s="503"/>
    </row>
    <row r="54446" spans="2:2">
      <c r="B54446" s="503"/>
    </row>
    <row r="54447" spans="2:2">
      <c r="B54447" s="503"/>
    </row>
    <row r="54448" spans="2:2">
      <c r="B54448" s="503"/>
    </row>
    <row r="54449" spans="2:2">
      <c r="B54449" s="503"/>
    </row>
    <row r="54450" spans="2:2">
      <c r="B54450" s="503"/>
    </row>
    <row r="54451" spans="2:2">
      <c r="B54451" s="503"/>
    </row>
    <row r="54452" spans="2:2">
      <c r="B54452" s="503"/>
    </row>
    <row r="54453" spans="2:2">
      <c r="B54453" s="503"/>
    </row>
    <row r="54454" spans="2:2">
      <c r="B54454" s="503"/>
    </row>
    <row r="54455" spans="2:2">
      <c r="B54455" s="503"/>
    </row>
    <row r="54456" spans="2:2">
      <c r="B54456" s="503"/>
    </row>
    <row r="54457" spans="2:2">
      <c r="B54457" s="503"/>
    </row>
    <row r="54458" spans="2:2">
      <c r="B54458" s="503"/>
    </row>
    <row r="54459" spans="2:2">
      <c r="B54459" s="503"/>
    </row>
    <row r="54460" spans="2:2">
      <c r="B54460" s="503"/>
    </row>
    <row r="54461" spans="2:2">
      <c r="B54461" s="503"/>
    </row>
    <row r="54462" spans="2:2">
      <c r="B54462" s="503"/>
    </row>
    <row r="54463" spans="2:2">
      <c r="B54463" s="503"/>
    </row>
    <row r="54464" spans="2:2">
      <c r="B54464" s="503"/>
    </row>
    <row r="54465" spans="2:2">
      <c r="B54465" s="503"/>
    </row>
    <row r="54466" spans="2:2">
      <c r="B54466" s="503"/>
    </row>
    <row r="54467" spans="2:2">
      <c r="B54467" s="503"/>
    </row>
    <row r="54468" spans="2:2">
      <c r="B54468" s="503"/>
    </row>
    <row r="54469" spans="2:2">
      <c r="B54469" s="503"/>
    </row>
    <row r="54470" spans="2:2">
      <c r="B54470" s="503"/>
    </row>
    <row r="54471" spans="2:2">
      <c r="B54471" s="503"/>
    </row>
    <row r="54472" spans="2:2">
      <c r="B54472" s="503"/>
    </row>
    <row r="54473" spans="2:2">
      <c r="B54473" s="503"/>
    </row>
    <row r="54474" spans="2:2">
      <c r="B54474" s="503"/>
    </row>
    <row r="54475" spans="2:2">
      <c r="B54475" s="503"/>
    </row>
    <row r="54476" spans="2:2">
      <c r="B54476" s="503"/>
    </row>
    <row r="54477" spans="2:2">
      <c r="B54477" s="503"/>
    </row>
    <row r="54478" spans="2:2">
      <c r="B54478" s="503"/>
    </row>
    <row r="54479" spans="2:2">
      <c r="B54479" s="503"/>
    </row>
    <row r="54480" spans="2:2">
      <c r="B54480" s="503"/>
    </row>
    <row r="54481" spans="2:2">
      <c r="B54481" s="503"/>
    </row>
    <row r="54482" spans="2:2">
      <c r="B54482" s="503"/>
    </row>
    <row r="54483" spans="2:2">
      <c r="B54483" s="503"/>
    </row>
    <row r="54484" spans="2:2">
      <c r="B54484" s="503"/>
    </row>
    <row r="54485" spans="2:2">
      <c r="B54485" s="503"/>
    </row>
    <row r="54486" spans="2:2">
      <c r="B54486" s="503"/>
    </row>
    <row r="54487" spans="2:2">
      <c r="B54487" s="503"/>
    </row>
    <row r="54488" spans="2:2">
      <c r="B54488" s="503"/>
    </row>
    <row r="54489" spans="2:2">
      <c r="B54489" s="503"/>
    </row>
    <row r="54490" spans="2:2">
      <c r="B54490" s="503"/>
    </row>
    <row r="54491" spans="2:2">
      <c r="B54491" s="503"/>
    </row>
    <row r="54492" spans="2:2">
      <c r="B54492" s="503"/>
    </row>
    <row r="54493" spans="2:2">
      <c r="B54493" s="503"/>
    </row>
    <row r="54494" spans="2:2">
      <c r="B54494" s="503"/>
    </row>
    <row r="54495" spans="2:2">
      <c r="B54495" s="503"/>
    </row>
    <row r="54496" spans="2:2">
      <c r="B54496" s="503"/>
    </row>
    <row r="54497" spans="2:2">
      <c r="B54497" s="503"/>
    </row>
    <row r="54498" spans="2:2">
      <c r="B54498" s="503"/>
    </row>
    <row r="54499" spans="2:2">
      <c r="B54499" s="503"/>
    </row>
    <row r="54500" spans="2:2">
      <c r="B54500" s="503"/>
    </row>
    <row r="54501" spans="2:2">
      <c r="B54501" s="503"/>
    </row>
    <row r="54502" spans="2:2">
      <c r="B54502" s="503"/>
    </row>
    <row r="54503" spans="2:2">
      <c r="B54503" s="503"/>
    </row>
    <row r="54504" spans="2:2">
      <c r="B54504" s="503"/>
    </row>
    <row r="54505" spans="2:2">
      <c r="B54505" s="503"/>
    </row>
    <row r="54506" spans="2:2">
      <c r="B54506" s="503"/>
    </row>
    <row r="54507" spans="2:2">
      <c r="B54507" s="503"/>
    </row>
    <row r="54508" spans="2:2">
      <c r="B54508" s="503"/>
    </row>
    <row r="54509" spans="2:2">
      <c r="B54509" s="503"/>
    </row>
    <row r="54510" spans="2:2">
      <c r="B54510" s="503"/>
    </row>
    <row r="54511" spans="2:2">
      <c r="B54511" s="503"/>
    </row>
    <row r="54512" spans="2:2">
      <c r="B54512" s="503"/>
    </row>
    <row r="54513" spans="2:2">
      <c r="B54513" s="503"/>
    </row>
    <row r="54514" spans="2:2">
      <c r="B54514" s="503"/>
    </row>
    <row r="54515" spans="2:2">
      <c r="B54515" s="503"/>
    </row>
    <row r="54516" spans="2:2">
      <c r="B54516" s="503"/>
    </row>
    <row r="54517" spans="2:2">
      <c r="B54517" s="503"/>
    </row>
    <row r="54518" spans="2:2">
      <c r="B54518" s="503"/>
    </row>
    <row r="54519" spans="2:2">
      <c r="B54519" s="503"/>
    </row>
    <row r="54520" spans="2:2">
      <c r="B54520" s="503"/>
    </row>
    <row r="54521" spans="2:2">
      <c r="B54521" s="503"/>
    </row>
    <row r="54522" spans="2:2">
      <c r="B54522" s="503"/>
    </row>
    <row r="54523" spans="2:2">
      <c r="B54523" s="503"/>
    </row>
    <row r="54524" spans="2:2">
      <c r="B54524" s="503"/>
    </row>
    <row r="54525" spans="2:2">
      <c r="B54525" s="503"/>
    </row>
    <row r="54526" spans="2:2">
      <c r="B54526" s="503"/>
    </row>
    <row r="54527" spans="2:2">
      <c r="B54527" s="503"/>
    </row>
    <row r="54528" spans="2:2">
      <c r="B54528" s="503"/>
    </row>
    <row r="54529" spans="2:2">
      <c r="B54529" s="503"/>
    </row>
    <row r="54530" spans="2:2">
      <c r="B54530" s="503"/>
    </row>
    <row r="54531" spans="2:2">
      <c r="B54531" s="503"/>
    </row>
    <row r="54532" spans="2:2">
      <c r="B54532" s="503"/>
    </row>
    <row r="54533" spans="2:2">
      <c r="B54533" s="503"/>
    </row>
    <row r="54534" spans="2:2">
      <c r="B54534" s="503"/>
    </row>
    <row r="54535" spans="2:2">
      <c r="B54535" s="503"/>
    </row>
    <row r="54536" spans="2:2">
      <c r="B54536" s="503"/>
    </row>
    <row r="54537" spans="2:2">
      <c r="B54537" s="503"/>
    </row>
    <row r="54538" spans="2:2">
      <c r="B54538" s="503"/>
    </row>
    <row r="54539" spans="2:2">
      <c r="B54539" s="503"/>
    </row>
    <row r="54540" spans="2:2">
      <c r="B54540" s="503"/>
    </row>
    <row r="54541" spans="2:2">
      <c r="B54541" s="503"/>
    </row>
    <row r="54542" spans="2:2">
      <c r="B54542" s="503"/>
    </row>
    <row r="54543" spans="2:2">
      <c r="B54543" s="503"/>
    </row>
    <row r="54544" spans="2:2">
      <c r="B54544" s="503"/>
    </row>
    <row r="54545" spans="2:2">
      <c r="B54545" s="503"/>
    </row>
    <row r="54546" spans="2:2">
      <c r="B54546" s="503"/>
    </row>
    <row r="54547" spans="2:2">
      <c r="B54547" s="503"/>
    </row>
    <row r="54548" spans="2:2">
      <c r="B54548" s="503"/>
    </row>
    <row r="54549" spans="2:2">
      <c r="B54549" s="503"/>
    </row>
    <row r="54550" spans="2:2">
      <c r="B54550" s="503"/>
    </row>
    <row r="54551" spans="2:2">
      <c r="B54551" s="503"/>
    </row>
    <row r="54552" spans="2:2">
      <c r="B54552" s="503"/>
    </row>
    <row r="54553" spans="2:2">
      <c r="B54553" s="503"/>
    </row>
    <row r="54554" spans="2:2">
      <c r="B54554" s="503"/>
    </row>
    <row r="54555" spans="2:2">
      <c r="B54555" s="503"/>
    </row>
    <row r="54556" spans="2:2">
      <c r="B54556" s="503"/>
    </row>
    <row r="54557" spans="2:2">
      <c r="B54557" s="503"/>
    </row>
    <row r="54558" spans="2:2">
      <c r="B54558" s="503"/>
    </row>
    <row r="54559" spans="2:2">
      <c r="B54559" s="503"/>
    </row>
    <row r="54560" spans="2:2">
      <c r="B54560" s="503"/>
    </row>
    <row r="54561" spans="2:2">
      <c r="B54561" s="503"/>
    </row>
    <row r="54562" spans="2:2">
      <c r="B54562" s="503"/>
    </row>
    <row r="54563" spans="2:2">
      <c r="B54563" s="503"/>
    </row>
    <row r="54564" spans="2:2">
      <c r="B54564" s="503"/>
    </row>
    <row r="54565" spans="2:2">
      <c r="B54565" s="503"/>
    </row>
    <row r="54566" spans="2:2">
      <c r="B54566" s="503"/>
    </row>
    <row r="54567" spans="2:2">
      <c r="B54567" s="503"/>
    </row>
    <row r="54568" spans="2:2">
      <c r="B54568" s="503"/>
    </row>
    <row r="54569" spans="2:2">
      <c r="B54569" s="503"/>
    </row>
    <row r="54570" spans="2:2">
      <c r="B54570" s="503"/>
    </row>
    <row r="54571" spans="2:2">
      <c r="B54571" s="503"/>
    </row>
    <row r="54572" spans="2:2">
      <c r="B54572" s="503"/>
    </row>
    <row r="54573" spans="2:2">
      <c r="B54573" s="503"/>
    </row>
    <row r="54574" spans="2:2">
      <c r="B54574" s="503"/>
    </row>
    <row r="54575" spans="2:2">
      <c r="B54575" s="503"/>
    </row>
    <row r="54576" spans="2:2">
      <c r="B54576" s="503"/>
    </row>
    <row r="54577" spans="2:2">
      <c r="B54577" s="503"/>
    </row>
    <row r="54578" spans="2:2">
      <c r="B54578" s="503"/>
    </row>
    <row r="54579" spans="2:2">
      <c r="B54579" s="503"/>
    </row>
    <row r="54580" spans="2:2">
      <c r="B54580" s="503"/>
    </row>
    <row r="54581" spans="2:2">
      <c r="B54581" s="503"/>
    </row>
    <row r="54582" spans="2:2">
      <c r="B54582" s="503"/>
    </row>
    <row r="54583" spans="2:2">
      <c r="B54583" s="503"/>
    </row>
    <row r="54584" spans="2:2">
      <c r="B54584" s="503"/>
    </row>
    <row r="54585" spans="2:2">
      <c r="B54585" s="503"/>
    </row>
    <row r="54586" spans="2:2">
      <c r="B54586" s="503"/>
    </row>
    <row r="54587" spans="2:2">
      <c r="B54587" s="503"/>
    </row>
    <row r="54588" spans="2:2">
      <c r="B54588" s="503"/>
    </row>
    <row r="54589" spans="2:2">
      <c r="B54589" s="503"/>
    </row>
    <row r="54590" spans="2:2">
      <c r="B54590" s="503"/>
    </row>
    <row r="54591" spans="2:2">
      <c r="B54591" s="503"/>
    </row>
    <row r="54592" spans="2:2">
      <c r="B54592" s="503"/>
    </row>
    <row r="54593" spans="2:2">
      <c r="B54593" s="503"/>
    </row>
    <row r="54594" spans="2:2">
      <c r="B54594" s="503"/>
    </row>
    <row r="54595" spans="2:2">
      <c r="B54595" s="503"/>
    </row>
    <row r="54596" spans="2:2">
      <c r="B54596" s="503"/>
    </row>
    <row r="54597" spans="2:2">
      <c r="B54597" s="503"/>
    </row>
    <row r="54598" spans="2:2">
      <c r="B54598" s="503"/>
    </row>
    <row r="54599" spans="2:2">
      <c r="B54599" s="503"/>
    </row>
    <row r="54600" spans="2:2">
      <c r="B54600" s="503"/>
    </row>
    <row r="54601" spans="2:2">
      <c r="B54601" s="503"/>
    </row>
    <row r="54602" spans="2:2">
      <c r="B54602" s="503"/>
    </row>
    <row r="54603" spans="2:2">
      <c r="B54603" s="503"/>
    </row>
    <row r="54604" spans="2:2">
      <c r="B54604" s="503"/>
    </row>
    <row r="54605" spans="2:2">
      <c r="B54605" s="503"/>
    </row>
    <row r="54606" spans="2:2">
      <c r="B54606" s="503"/>
    </row>
    <row r="54607" spans="2:2">
      <c r="B54607" s="503"/>
    </row>
    <row r="54608" spans="2:2">
      <c r="B54608" s="503"/>
    </row>
    <row r="54609" spans="2:2">
      <c r="B54609" s="503"/>
    </row>
    <row r="54610" spans="2:2">
      <c r="B54610" s="503"/>
    </row>
    <row r="54611" spans="2:2">
      <c r="B54611" s="503"/>
    </row>
    <row r="54612" spans="2:2">
      <c r="B54612" s="503"/>
    </row>
    <row r="54613" spans="2:2">
      <c r="B54613" s="503"/>
    </row>
    <row r="54614" spans="2:2">
      <c r="B54614" s="503"/>
    </row>
    <row r="54615" spans="2:2">
      <c r="B54615" s="503"/>
    </row>
    <row r="54616" spans="2:2">
      <c r="B54616" s="503"/>
    </row>
    <row r="54617" spans="2:2">
      <c r="B54617" s="503"/>
    </row>
    <row r="54618" spans="2:2">
      <c r="B54618" s="503"/>
    </row>
    <row r="54619" spans="2:2">
      <c r="B54619" s="503"/>
    </row>
    <row r="54620" spans="2:2">
      <c r="B54620" s="503"/>
    </row>
    <row r="54621" spans="2:2">
      <c r="B54621" s="503"/>
    </row>
    <row r="54622" spans="2:2">
      <c r="B54622" s="503"/>
    </row>
    <row r="54623" spans="2:2">
      <c r="B54623" s="503"/>
    </row>
    <row r="54624" spans="2:2">
      <c r="B54624" s="503"/>
    </row>
    <row r="54625" spans="2:2">
      <c r="B54625" s="503"/>
    </row>
    <row r="54626" spans="2:2">
      <c r="B54626" s="503"/>
    </row>
    <row r="54627" spans="2:2">
      <c r="B54627" s="503"/>
    </row>
    <row r="54628" spans="2:2">
      <c r="B54628" s="503"/>
    </row>
    <row r="54629" spans="2:2">
      <c r="B54629" s="503"/>
    </row>
    <row r="54630" spans="2:2">
      <c r="B54630" s="503"/>
    </row>
    <row r="54631" spans="2:2">
      <c r="B54631" s="503"/>
    </row>
    <row r="54632" spans="2:2">
      <c r="B54632" s="503"/>
    </row>
    <row r="54633" spans="2:2">
      <c r="B54633" s="503"/>
    </row>
    <row r="54634" spans="2:2">
      <c r="B54634" s="503"/>
    </row>
    <row r="54635" spans="2:2">
      <c r="B54635" s="503"/>
    </row>
    <row r="54636" spans="2:2">
      <c r="B54636" s="503"/>
    </row>
    <row r="54637" spans="2:2">
      <c r="B54637" s="503"/>
    </row>
    <row r="54638" spans="2:2">
      <c r="B54638" s="503"/>
    </row>
    <row r="54639" spans="2:2">
      <c r="B54639" s="503"/>
    </row>
    <row r="54640" spans="2:2">
      <c r="B54640" s="503"/>
    </row>
    <row r="54641" spans="2:2">
      <c r="B54641" s="503"/>
    </row>
    <row r="54642" spans="2:2">
      <c r="B54642" s="503"/>
    </row>
    <row r="54643" spans="2:2">
      <c r="B54643" s="503"/>
    </row>
    <row r="54644" spans="2:2">
      <c r="B54644" s="503"/>
    </row>
    <row r="54645" spans="2:2">
      <c r="B54645" s="503"/>
    </row>
    <row r="54646" spans="2:2">
      <c r="B54646" s="503"/>
    </row>
    <row r="54647" spans="2:2">
      <c r="B54647" s="503"/>
    </row>
    <row r="54648" spans="2:2">
      <c r="B54648" s="503"/>
    </row>
    <row r="54649" spans="2:2">
      <c r="B54649" s="503"/>
    </row>
    <row r="54650" spans="2:2">
      <c r="B54650" s="503"/>
    </row>
    <row r="54651" spans="2:2">
      <c r="B54651" s="503"/>
    </row>
    <row r="54652" spans="2:2">
      <c r="B54652" s="503"/>
    </row>
    <row r="54653" spans="2:2">
      <c r="B54653" s="503"/>
    </row>
    <row r="54654" spans="2:2">
      <c r="B54654" s="503"/>
    </row>
    <row r="54655" spans="2:2">
      <c r="B54655" s="503"/>
    </row>
    <row r="54656" spans="2:2">
      <c r="B54656" s="503"/>
    </row>
    <row r="54657" spans="2:2">
      <c r="B54657" s="503"/>
    </row>
    <row r="54658" spans="2:2">
      <c r="B54658" s="503"/>
    </row>
    <row r="54659" spans="2:2">
      <c r="B54659" s="503"/>
    </row>
    <row r="54660" spans="2:2">
      <c r="B54660" s="503"/>
    </row>
    <row r="54661" spans="2:2">
      <c r="B54661" s="503"/>
    </row>
    <row r="54662" spans="2:2">
      <c r="B54662" s="503"/>
    </row>
    <row r="54663" spans="2:2">
      <c r="B54663" s="503"/>
    </row>
    <row r="54664" spans="2:2">
      <c r="B54664" s="503"/>
    </row>
    <row r="54665" spans="2:2">
      <c r="B54665" s="503"/>
    </row>
    <row r="54666" spans="2:2">
      <c r="B54666" s="503"/>
    </row>
    <row r="54667" spans="2:2">
      <c r="B54667" s="503"/>
    </row>
    <row r="54668" spans="2:2">
      <c r="B54668" s="503"/>
    </row>
    <row r="54669" spans="2:2">
      <c r="B54669" s="503"/>
    </row>
    <row r="54670" spans="2:2">
      <c r="B54670" s="503"/>
    </row>
    <row r="54671" spans="2:2">
      <c r="B54671" s="503"/>
    </row>
    <row r="54672" spans="2:2">
      <c r="B54672" s="503"/>
    </row>
    <row r="54673" spans="2:2">
      <c r="B54673" s="503"/>
    </row>
    <row r="54674" spans="2:2">
      <c r="B54674" s="503"/>
    </row>
    <row r="54675" spans="2:2">
      <c r="B54675" s="503"/>
    </row>
    <row r="54676" spans="2:2">
      <c r="B54676" s="503"/>
    </row>
    <row r="54677" spans="2:2">
      <c r="B54677" s="503"/>
    </row>
    <row r="54678" spans="2:2">
      <c r="B54678" s="503"/>
    </row>
    <row r="54679" spans="2:2">
      <c r="B54679" s="503"/>
    </row>
    <row r="54680" spans="2:2">
      <c r="B54680" s="503"/>
    </row>
    <row r="54681" spans="2:2">
      <c r="B54681" s="503"/>
    </row>
    <row r="54682" spans="2:2">
      <c r="B54682" s="503"/>
    </row>
    <row r="54683" spans="2:2">
      <c r="B54683" s="503"/>
    </row>
    <row r="54684" spans="2:2">
      <c r="B54684" s="503"/>
    </row>
    <row r="54685" spans="2:2">
      <c r="B54685" s="503"/>
    </row>
    <row r="54686" spans="2:2">
      <c r="B54686" s="503"/>
    </row>
    <row r="54687" spans="2:2">
      <c r="B54687" s="503"/>
    </row>
    <row r="54688" spans="2:2">
      <c r="B54688" s="503"/>
    </row>
    <row r="54689" spans="2:2">
      <c r="B54689" s="503"/>
    </row>
    <row r="54690" spans="2:2">
      <c r="B54690" s="503"/>
    </row>
    <row r="54691" spans="2:2">
      <c r="B54691" s="503"/>
    </row>
    <row r="54692" spans="2:2">
      <c r="B54692" s="503"/>
    </row>
    <row r="54693" spans="2:2">
      <c r="B54693" s="503"/>
    </row>
    <row r="54694" spans="2:2">
      <c r="B54694" s="503"/>
    </row>
    <row r="54695" spans="2:2">
      <c r="B54695" s="503"/>
    </row>
    <row r="54696" spans="2:2">
      <c r="B54696" s="503"/>
    </row>
    <row r="54697" spans="2:2">
      <c r="B54697" s="503"/>
    </row>
    <row r="54698" spans="2:2">
      <c r="B54698" s="503"/>
    </row>
    <row r="54699" spans="2:2">
      <c r="B54699" s="503"/>
    </row>
    <row r="54700" spans="2:2">
      <c r="B54700" s="503"/>
    </row>
    <row r="54701" spans="2:2">
      <c r="B54701" s="503"/>
    </row>
    <row r="54702" spans="2:2">
      <c r="B54702" s="503"/>
    </row>
    <row r="54703" spans="2:2">
      <c r="B54703" s="503"/>
    </row>
    <row r="54704" spans="2:2">
      <c r="B54704" s="503"/>
    </row>
    <row r="54705" spans="2:2">
      <c r="B54705" s="503"/>
    </row>
    <row r="54706" spans="2:2">
      <c r="B54706" s="503"/>
    </row>
    <row r="54707" spans="2:2">
      <c r="B54707" s="503"/>
    </row>
    <row r="54708" spans="2:2">
      <c r="B54708" s="503"/>
    </row>
    <row r="54709" spans="2:2">
      <c r="B54709" s="503"/>
    </row>
    <row r="54710" spans="2:2">
      <c r="B54710" s="503"/>
    </row>
    <row r="54711" spans="2:2">
      <c r="B54711" s="503"/>
    </row>
    <row r="54712" spans="2:2">
      <c r="B54712" s="503"/>
    </row>
    <row r="54713" spans="2:2">
      <c r="B54713" s="503"/>
    </row>
    <row r="54714" spans="2:2">
      <c r="B54714" s="503"/>
    </row>
    <row r="54715" spans="2:2">
      <c r="B54715" s="503"/>
    </row>
    <row r="54716" spans="2:2">
      <c r="B54716" s="503"/>
    </row>
    <row r="54717" spans="2:2">
      <c r="B54717" s="503"/>
    </row>
    <row r="54718" spans="2:2">
      <c r="B54718" s="503"/>
    </row>
    <row r="54719" spans="2:2">
      <c r="B54719" s="503"/>
    </row>
    <row r="54720" spans="2:2">
      <c r="B54720" s="503"/>
    </row>
    <row r="54721" spans="2:2">
      <c r="B54721" s="503"/>
    </row>
    <row r="54722" spans="2:2">
      <c r="B54722" s="503"/>
    </row>
    <row r="54723" spans="2:2">
      <c r="B54723" s="503"/>
    </row>
    <row r="54724" spans="2:2">
      <c r="B54724" s="503"/>
    </row>
    <row r="54725" spans="2:2">
      <c r="B54725" s="503"/>
    </row>
    <row r="54726" spans="2:2">
      <c r="B54726" s="503"/>
    </row>
    <row r="54727" spans="2:2">
      <c r="B54727" s="503"/>
    </row>
    <row r="54728" spans="2:2">
      <c r="B54728" s="503"/>
    </row>
    <row r="54729" spans="2:2">
      <c r="B54729" s="503"/>
    </row>
    <row r="54730" spans="2:2">
      <c r="B54730" s="503"/>
    </row>
    <row r="54731" spans="2:2">
      <c r="B54731" s="503"/>
    </row>
    <row r="54732" spans="2:2">
      <c r="B54732" s="503"/>
    </row>
    <row r="54733" spans="2:2">
      <c r="B54733" s="503"/>
    </row>
    <row r="54734" spans="2:2">
      <c r="B54734" s="503"/>
    </row>
    <row r="54735" spans="2:2">
      <c r="B54735" s="503"/>
    </row>
    <row r="54736" spans="2:2">
      <c r="B54736" s="503"/>
    </row>
    <row r="54737" spans="2:2">
      <c r="B54737" s="503"/>
    </row>
    <row r="54738" spans="2:2">
      <c r="B54738" s="503"/>
    </row>
    <row r="54739" spans="2:2">
      <c r="B54739" s="503"/>
    </row>
    <row r="54740" spans="2:2">
      <c r="B54740" s="503"/>
    </row>
    <row r="54741" spans="2:2">
      <c r="B54741" s="503"/>
    </row>
    <row r="54742" spans="2:2">
      <c r="B54742" s="503"/>
    </row>
    <row r="54743" spans="2:2">
      <c r="B54743" s="503"/>
    </row>
    <row r="54744" spans="2:2">
      <c r="B54744" s="503"/>
    </row>
    <row r="54745" spans="2:2">
      <c r="B54745" s="503"/>
    </row>
    <row r="54746" spans="2:2">
      <c r="B54746" s="503"/>
    </row>
    <row r="54747" spans="2:2">
      <c r="B54747" s="503"/>
    </row>
    <row r="54748" spans="2:2">
      <c r="B54748" s="503"/>
    </row>
    <row r="54749" spans="2:2">
      <c r="B54749" s="503"/>
    </row>
    <row r="54750" spans="2:2">
      <c r="B54750" s="503"/>
    </row>
    <row r="54751" spans="2:2">
      <c r="B54751" s="503"/>
    </row>
    <row r="54752" spans="2:2">
      <c r="B54752" s="503"/>
    </row>
    <row r="54753" spans="2:2">
      <c r="B54753" s="503"/>
    </row>
    <row r="54754" spans="2:2">
      <c r="B54754" s="503"/>
    </row>
    <row r="54755" spans="2:2">
      <c r="B54755" s="503"/>
    </row>
    <row r="54756" spans="2:2">
      <c r="B54756" s="503"/>
    </row>
    <row r="54757" spans="2:2">
      <c r="B54757" s="503"/>
    </row>
    <row r="54758" spans="2:2">
      <c r="B54758" s="503"/>
    </row>
    <row r="54759" spans="2:2">
      <c r="B54759" s="503"/>
    </row>
    <row r="54760" spans="2:2">
      <c r="B54760" s="503"/>
    </row>
    <row r="54761" spans="2:2">
      <c r="B54761" s="503"/>
    </row>
    <row r="54762" spans="2:2">
      <c r="B54762" s="503"/>
    </row>
    <row r="54763" spans="2:2">
      <c r="B54763" s="503"/>
    </row>
    <row r="54764" spans="2:2">
      <c r="B54764" s="503"/>
    </row>
    <row r="54765" spans="2:2">
      <c r="B54765" s="503"/>
    </row>
    <row r="54766" spans="2:2">
      <c r="B54766" s="503"/>
    </row>
    <row r="54767" spans="2:2">
      <c r="B54767" s="503"/>
    </row>
    <row r="54768" spans="2:2">
      <c r="B54768" s="503"/>
    </row>
    <row r="54769" spans="2:2">
      <c r="B54769" s="503"/>
    </row>
    <row r="54770" spans="2:2">
      <c r="B54770" s="503"/>
    </row>
    <row r="54771" spans="2:2">
      <c r="B54771" s="503"/>
    </row>
    <row r="54772" spans="2:2">
      <c r="B54772" s="503"/>
    </row>
    <row r="54773" spans="2:2">
      <c r="B54773" s="503"/>
    </row>
    <row r="54774" spans="2:2">
      <c r="B54774" s="503"/>
    </row>
    <row r="54775" spans="2:2">
      <c r="B54775" s="503"/>
    </row>
    <row r="54776" spans="2:2">
      <c r="B54776" s="503"/>
    </row>
    <row r="54777" spans="2:2">
      <c r="B54777" s="503"/>
    </row>
    <row r="54778" spans="2:2">
      <c r="B54778" s="503"/>
    </row>
    <row r="54779" spans="2:2">
      <c r="B54779" s="503"/>
    </row>
    <row r="54780" spans="2:2">
      <c r="B54780" s="503"/>
    </row>
    <row r="54781" spans="2:2">
      <c r="B54781" s="503"/>
    </row>
    <row r="54782" spans="2:2">
      <c r="B54782" s="503"/>
    </row>
    <row r="54783" spans="2:2">
      <c r="B54783" s="503"/>
    </row>
    <row r="54784" spans="2:2">
      <c r="B54784" s="503"/>
    </row>
    <row r="54785" spans="2:2">
      <c r="B54785" s="503"/>
    </row>
    <row r="54786" spans="2:2">
      <c r="B54786" s="503"/>
    </row>
    <row r="54787" spans="2:2">
      <c r="B54787" s="503"/>
    </row>
    <row r="54788" spans="2:2">
      <c r="B54788" s="503"/>
    </row>
    <row r="54789" spans="2:2">
      <c r="B54789" s="503"/>
    </row>
    <row r="54790" spans="2:2">
      <c r="B54790" s="503"/>
    </row>
    <row r="54791" spans="2:2">
      <c r="B54791" s="503"/>
    </row>
    <row r="54792" spans="2:2">
      <c r="B54792" s="503"/>
    </row>
    <row r="54793" spans="2:2">
      <c r="B54793" s="503"/>
    </row>
    <row r="54794" spans="2:2">
      <c r="B54794" s="503"/>
    </row>
    <row r="54795" spans="2:2">
      <c r="B54795" s="503"/>
    </row>
    <row r="54796" spans="2:2">
      <c r="B54796" s="503"/>
    </row>
    <row r="54797" spans="2:2">
      <c r="B54797" s="503"/>
    </row>
    <row r="54798" spans="2:2">
      <c r="B54798" s="503"/>
    </row>
    <row r="54799" spans="2:2">
      <c r="B54799" s="503"/>
    </row>
    <row r="54800" spans="2:2">
      <c r="B54800" s="503"/>
    </row>
    <row r="54801" spans="2:2">
      <c r="B54801" s="503"/>
    </row>
    <row r="54802" spans="2:2">
      <c r="B54802" s="503"/>
    </row>
    <row r="54803" spans="2:2">
      <c r="B54803" s="503"/>
    </row>
    <row r="54804" spans="2:2">
      <c r="B54804" s="503"/>
    </row>
    <row r="54805" spans="2:2">
      <c r="B54805" s="503"/>
    </row>
    <row r="54806" spans="2:2">
      <c r="B54806" s="503"/>
    </row>
    <row r="54807" spans="2:2">
      <c r="B54807" s="503"/>
    </row>
    <row r="54808" spans="2:2">
      <c r="B54808" s="503"/>
    </row>
    <row r="54809" spans="2:2">
      <c r="B54809" s="503"/>
    </row>
    <row r="54810" spans="2:2">
      <c r="B54810" s="503"/>
    </row>
    <row r="54811" spans="2:2">
      <c r="B54811" s="503"/>
    </row>
    <row r="54812" spans="2:2">
      <c r="B54812" s="503"/>
    </row>
    <row r="54813" spans="2:2">
      <c r="B54813" s="503"/>
    </row>
    <row r="54814" spans="2:2">
      <c r="B54814" s="503"/>
    </row>
    <row r="54815" spans="2:2">
      <c r="B54815" s="503"/>
    </row>
    <row r="54816" spans="2:2">
      <c r="B54816" s="503"/>
    </row>
    <row r="54817" spans="2:2">
      <c r="B54817" s="503"/>
    </row>
    <row r="54818" spans="2:2">
      <c r="B54818" s="503"/>
    </row>
    <row r="54819" spans="2:2">
      <c r="B54819" s="503"/>
    </row>
    <row r="54820" spans="2:2">
      <c r="B54820" s="503"/>
    </row>
    <row r="54821" spans="2:2">
      <c r="B54821" s="503"/>
    </row>
    <row r="54822" spans="2:2">
      <c r="B54822" s="503"/>
    </row>
    <row r="54823" spans="2:2">
      <c r="B54823" s="503"/>
    </row>
    <row r="54824" spans="2:2">
      <c r="B54824" s="503"/>
    </row>
    <row r="54825" spans="2:2">
      <c r="B54825" s="503"/>
    </row>
    <row r="54826" spans="2:2">
      <c r="B54826" s="503"/>
    </row>
    <row r="54827" spans="2:2">
      <c r="B54827" s="503"/>
    </row>
    <row r="54828" spans="2:2">
      <c r="B54828" s="503"/>
    </row>
    <row r="54829" spans="2:2">
      <c r="B54829" s="503"/>
    </row>
    <row r="54830" spans="2:2">
      <c r="B54830" s="503"/>
    </row>
    <row r="54831" spans="2:2">
      <c r="B54831" s="503"/>
    </row>
    <row r="54832" spans="2:2">
      <c r="B54832" s="503"/>
    </row>
    <row r="54833" spans="2:2">
      <c r="B54833" s="503"/>
    </row>
    <row r="54834" spans="2:2">
      <c r="B54834" s="503"/>
    </row>
    <row r="54835" spans="2:2">
      <c r="B54835" s="503"/>
    </row>
    <row r="54836" spans="2:2">
      <c r="B54836" s="503"/>
    </row>
    <row r="54837" spans="2:2">
      <c r="B54837" s="503"/>
    </row>
    <row r="54838" spans="2:2">
      <c r="B54838" s="503"/>
    </row>
    <row r="54839" spans="2:2">
      <c r="B54839" s="503"/>
    </row>
    <row r="54840" spans="2:2">
      <c r="B54840" s="503"/>
    </row>
    <row r="54841" spans="2:2">
      <c r="B54841" s="503"/>
    </row>
    <row r="54842" spans="2:2">
      <c r="B54842" s="503"/>
    </row>
    <row r="54843" spans="2:2">
      <c r="B54843" s="503"/>
    </row>
    <row r="54844" spans="2:2">
      <c r="B54844" s="503"/>
    </row>
    <row r="54845" spans="2:2">
      <c r="B54845" s="503"/>
    </row>
    <row r="54846" spans="2:2">
      <c r="B54846" s="503"/>
    </row>
    <row r="54847" spans="2:2">
      <c r="B54847" s="503"/>
    </row>
    <row r="54848" spans="2:2">
      <c r="B54848" s="503"/>
    </row>
    <row r="54849" spans="2:2">
      <c r="B54849" s="503"/>
    </row>
    <row r="54850" spans="2:2">
      <c r="B54850" s="503"/>
    </row>
    <row r="54851" spans="2:2">
      <c r="B54851" s="503"/>
    </row>
    <row r="54852" spans="2:2">
      <c r="B54852" s="503"/>
    </row>
    <row r="54853" spans="2:2">
      <c r="B54853" s="503"/>
    </row>
    <row r="54854" spans="2:2">
      <c r="B54854" s="503"/>
    </row>
    <row r="54855" spans="2:2">
      <c r="B54855" s="503"/>
    </row>
    <row r="54856" spans="2:2">
      <c r="B54856" s="503"/>
    </row>
    <row r="54857" spans="2:2">
      <c r="B54857" s="503"/>
    </row>
    <row r="54858" spans="2:2">
      <c r="B54858" s="503"/>
    </row>
    <row r="54859" spans="2:2">
      <c r="B54859" s="503"/>
    </row>
    <row r="54860" spans="2:2">
      <c r="B54860" s="503"/>
    </row>
    <row r="54861" spans="2:2">
      <c r="B54861" s="503"/>
    </row>
    <row r="54862" spans="2:2">
      <c r="B54862" s="503"/>
    </row>
    <row r="54863" spans="2:2">
      <c r="B54863" s="503"/>
    </row>
    <row r="54864" spans="2:2">
      <c r="B54864" s="503"/>
    </row>
    <row r="54865" spans="2:2">
      <c r="B54865" s="503"/>
    </row>
    <row r="54866" spans="2:2">
      <c r="B54866" s="503"/>
    </row>
    <row r="54867" spans="2:2">
      <c r="B54867" s="503"/>
    </row>
    <row r="54868" spans="2:2">
      <c r="B54868" s="503"/>
    </row>
    <row r="54869" spans="2:2">
      <c r="B54869" s="503"/>
    </row>
    <row r="54870" spans="2:2">
      <c r="B54870" s="503"/>
    </row>
    <row r="54871" spans="2:2">
      <c r="B54871" s="503"/>
    </row>
    <row r="54872" spans="2:2">
      <c r="B54872" s="503"/>
    </row>
    <row r="54873" spans="2:2">
      <c r="B54873" s="503"/>
    </row>
    <row r="54874" spans="2:2">
      <c r="B54874" s="503"/>
    </row>
    <row r="54875" spans="2:2">
      <c r="B54875" s="503"/>
    </row>
    <row r="54876" spans="2:2">
      <c r="B54876" s="503"/>
    </row>
    <row r="54877" spans="2:2">
      <c r="B54877" s="503"/>
    </row>
    <row r="54878" spans="2:2">
      <c r="B54878" s="503"/>
    </row>
    <row r="54879" spans="2:2">
      <c r="B54879" s="503"/>
    </row>
    <row r="54880" spans="2:2">
      <c r="B54880" s="503"/>
    </row>
    <row r="54881" spans="2:2">
      <c r="B54881" s="503"/>
    </row>
    <row r="54882" spans="2:2">
      <c r="B54882" s="503"/>
    </row>
    <row r="54883" spans="2:2">
      <c r="B54883" s="503"/>
    </row>
    <row r="54884" spans="2:2">
      <c r="B54884" s="503"/>
    </row>
    <row r="54885" spans="2:2">
      <c r="B54885" s="503"/>
    </row>
    <row r="54886" spans="2:2">
      <c r="B54886" s="503"/>
    </row>
    <row r="54887" spans="2:2">
      <c r="B54887" s="503"/>
    </row>
    <row r="54888" spans="2:2">
      <c r="B54888" s="503"/>
    </row>
    <row r="54889" spans="2:2">
      <c r="B54889" s="503"/>
    </row>
    <row r="54890" spans="2:2">
      <c r="B54890" s="503"/>
    </row>
    <row r="54891" spans="2:2">
      <c r="B54891" s="503"/>
    </row>
    <row r="54892" spans="2:2">
      <c r="B54892" s="503"/>
    </row>
    <row r="54893" spans="2:2">
      <c r="B54893" s="503"/>
    </row>
    <row r="54894" spans="2:2">
      <c r="B54894" s="503"/>
    </row>
    <row r="54895" spans="2:2">
      <c r="B54895" s="503"/>
    </row>
    <row r="54896" spans="2:2">
      <c r="B54896" s="503"/>
    </row>
    <row r="54897" spans="2:2">
      <c r="B54897" s="503"/>
    </row>
    <row r="54898" spans="2:2">
      <c r="B54898" s="503"/>
    </row>
    <row r="54899" spans="2:2">
      <c r="B54899" s="503"/>
    </row>
    <row r="54900" spans="2:2">
      <c r="B54900" s="503"/>
    </row>
    <row r="54901" spans="2:2">
      <c r="B54901" s="503"/>
    </row>
    <row r="54902" spans="2:2">
      <c r="B54902" s="503"/>
    </row>
    <row r="54903" spans="2:2">
      <c r="B54903" s="503"/>
    </row>
    <row r="54904" spans="2:2">
      <c r="B54904" s="503"/>
    </row>
    <row r="54905" spans="2:2">
      <c r="B54905" s="503"/>
    </row>
    <row r="54906" spans="2:2">
      <c r="B54906" s="503"/>
    </row>
    <row r="54907" spans="2:2">
      <c r="B54907" s="503"/>
    </row>
    <row r="54908" spans="2:2">
      <c r="B54908" s="503"/>
    </row>
    <row r="54909" spans="2:2">
      <c r="B54909" s="503"/>
    </row>
    <row r="54910" spans="2:2">
      <c r="B54910" s="503"/>
    </row>
    <row r="54911" spans="2:2">
      <c r="B54911" s="503"/>
    </row>
    <row r="54912" spans="2:2">
      <c r="B54912" s="503"/>
    </row>
    <row r="54913" spans="2:2">
      <c r="B54913" s="503"/>
    </row>
    <row r="54914" spans="2:2">
      <c r="B54914" s="503"/>
    </row>
    <row r="54915" spans="2:2">
      <c r="B54915" s="503"/>
    </row>
    <row r="54916" spans="2:2">
      <c r="B54916" s="503"/>
    </row>
    <row r="54917" spans="2:2">
      <c r="B54917" s="503"/>
    </row>
    <row r="54918" spans="2:2">
      <c r="B54918" s="503"/>
    </row>
    <row r="54919" spans="2:2">
      <c r="B54919" s="503"/>
    </row>
    <row r="54920" spans="2:2">
      <c r="B54920" s="503"/>
    </row>
    <row r="54921" spans="2:2">
      <c r="B54921" s="503"/>
    </row>
    <row r="54922" spans="2:2">
      <c r="B54922" s="503"/>
    </row>
    <row r="54923" spans="2:2">
      <c r="B54923" s="503"/>
    </row>
    <row r="54924" spans="2:2">
      <c r="B54924" s="503"/>
    </row>
    <row r="54925" spans="2:2">
      <c r="B54925" s="503"/>
    </row>
    <row r="54926" spans="2:2">
      <c r="B54926" s="503"/>
    </row>
    <row r="54927" spans="2:2">
      <c r="B54927" s="503"/>
    </row>
    <row r="54928" spans="2:2">
      <c r="B54928" s="503"/>
    </row>
    <row r="54929" spans="2:2">
      <c r="B54929" s="503"/>
    </row>
    <row r="54930" spans="2:2">
      <c r="B54930" s="503"/>
    </row>
    <row r="54931" spans="2:2">
      <c r="B54931" s="503"/>
    </row>
    <row r="54932" spans="2:2">
      <c r="B54932" s="503"/>
    </row>
    <row r="54933" spans="2:2">
      <c r="B54933" s="503"/>
    </row>
    <row r="54934" spans="2:2">
      <c r="B54934" s="503"/>
    </row>
    <row r="54935" spans="2:2">
      <c r="B54935" s="503"/>
    </row>
    <row r="54936" spans="2:2">
      <c r="B54936" s="503"/>
    </row>
    <row r="54937" spans="2:2">
      <c r="B54937" s="503"/>
    </row>
    <row r="54938" spans="2:2">
      <c r="B54938" s="503"/>
    </row>
    <row r="54939" spans="2:2">
      <c r="B54939" s="503"/>
    </row>
    <row r="54940" spans="2:2">
      <c r="B54940" s="503"/>
    </row>
    <row r="54941" spans="2:2">
      <c r="B54941" s="503"/>
    </row>
    <row r="54942" spans="2:2">
      <c r="B54942" s="503"/>
    </row>
    <row r="54943" spans="2:2">
      <c r="B54943" s="503"/>
    </row>
    <row r="54944" spans="2:2">
      <c r="B54944" s="503"/>
    </row>
    <row r="54945" spans="2:2">
      <c r="B54945" s="503"/>
    </row>
    <row r="54946" spans="2:2">
      <c r="B54946" s="503"/>
    </row>
    <row r="54947" spans="2:2">
      <c r="B54947" s="503"/>
    </row>
    <row r="54948" spans="2:2">
      <c r="B54948" s="503"/>
    </row>
    <row r="54949" spans="2:2">
      <c r="B54949" s="503"/>
    </row>
    <row r="54950" spans="2:2">
      <c r="B54950" s="503"/>
    </row>
    <row r="54951" spans="2:2">
      <c r="B54951" s="503"/>
    </row>
    <row r="54952" spans="2:2">
      <c r="B54952" s="503"/>
    </row>
    <row r="54953" spans="2:2">
      <c r="B54953" s="503"/>
    </row>
    <row r="54954" spans="2:2">
      <c r="B54954" s="503"/>
    </row>
    <row r="54955" spans="2:2">
      <c r="B54955" s="503"/>
    </row>
    <row r="54956" spans="2:2">
      <c r="B54956" s="503"/>
    </row>
    <row r="54957" spans="2:2">
      <c r="B54957" s="503"/>
    </row>
    <row r="54958" spans="2:2">
      <c r="B54958" s="503"/>
    </row>
    <row r="54959" spans="2:2">
      <c r="B54959" s="503"/>
    </row>
    <row r="54960" spans="2:2">
      <c r="B54960" s="503"/>
    </row>
    <row r="54961" spans="2:2">
      <c r="B54961" s="503"/>
    </row>
    <row r="54962" spans="2:2">
      <c r="B54962" s="503"/>
    </row>
    <row r="54963" spans="2:2">
      <c r="B54963" s="503"/>
    </row>
    <row r="54964" spans="2:2">
      <c r="B54964" s="503"/>
    </row>
    <row r="54965" spans="2:2">
      <c r="B54965" s="503"/>
    </row>
    <row r="54966" spans="2:2">
      <c r="B54966" s="503"/>
    </row>
    <row r="54967" spans="2:2">
      <c r="B54967" s="503"/>
    </row>
    <row r="54968" spans="2:2">
      <c r="B54968" s="503"/>
    </row>
    <row r="54969" spans="2:2">
      <c r="B54969" s="503"/>
    </row>
    <row r="54970" spans="2:2">
      <c r="B54970" s="503"/>
    </row>
    <row r="54971" spans="2:2">
      <c r="B54971" s="503"/>
    </row>
    <row r="54972" spans="2:2">
      <c r="B54972" s="503"/>
    </row>
    <row r="54973" spans="2:2">
      <c r="B54973" s="503"/>
    </row>
    <row r="54974" spans="2:2">
      <c r="B54974" s="503"/>
    </row>
    <row r="54975" spans="2:2">
      <c r="B54975" s="503"/>
    </row>
    <row r="54976" spans="2:2">
      <c r="B54976" s="503"/>
    </row>
    <row r="54977" spans="2:2">
      <c r="B54977" s="503"/>
    </row>
    <row r="54978" spans="2:2">
      <c r="B54978" s="503"/>
    </row>
    <row r="54979" spans="2:2">
      <c r="B54979" s="503"/>
    </row>
    <row r="54980" spans="2:2">
      <c r="B54980" s="503"/>
    </row>
    <row r="54981" spans="2:2">
      <c r="B54981" s="503"/>
    </row>
    <row r="54982" spans="2:2">
      <c r="B54982" s="503"/>
    </row>
    <row r="54983" spans="2:2">
      <c r="B54983" s="503"/>
    </row>
    <row r="54984" spans="2:2">
      <c r="B54984" s="503"/>
    </row>
    <row r="54985" spans="2:2">
      <c r="B54985" s="503"/>
    </row>
    <row r="54986" spans="2:2">
      <c r="B54986" s="503"/>
    </row>
    <row r="54987" spans="2:2">
      <c r="B54987" s="503"/>
    </row>
    <row r="54988" spans="2:2">
      <c r="B54988" s="503"/>
    </row>
    <row r="54989" spans="2:2">
      <c r="B54989" s="503"/>
    </row>
    <row r="54990" spans="2:2">
      <c r="B54990" s="503"/>
    </row>
    <row r="54991" spans="2:2">
      <c r="B54991" s="503"/>
    </row>
    <row r="54992" spans="2:2">
      <c r="B54992" s="503"/>
    </row>
    <row r="54993" spans="2:2">
      <c r="B54993" s="503"/>
    </row>
    <row r="54994" spans="2:2">
      <c r="B54994" s="503"/>
    </row>
    <row r="54995" spans="2:2">
      <c r="B54995" s="503"/>
    </row>
    <row r="54996" spans="2:2">
      <c r="B54996" s="503"/>
    </row>
    <row r="54997" spans="2:2">
      <c r="B54997" s="503"/>
    </row>
    <row r="54998" spans="2:2">
      <c r="B54998" s="503"/>
    </row>
    <row r="54999" spans="2:2">
      <c r="B54999" s="503"/>
    </row>
    <row r="55000" spans="2:2">
      <c r="B55000" s="503"/>
    </row>
    <row r="55001" spans="2:2">
      <c r="B55001" s="503"/>
    </row>
    <row r="55002" spans="2:2">
      <c r="B55002" s="503"/>
    </row>
    <row r="55003" spans="2:2">
      <c r="B55003" s="503"/>
    </row>
    <row r="55004" spans="2:2">
      <c r="B55004" s="503"/>
    </row>
    <row r="55005" spans="2:2">
      <c r="B55005" s="503"/>
    </row>
    <row r="55006" spans="2:2">
      <c r="B55006" s="503"/>
    </row>
    <row r="55007" spans="2:2">
      <c r="B55007" s="503"/>
    </row>
    <row r="55008" spans="2:2">
      <c r="B55008" s="503"/>
    </row>
    <row r="55009" spans="2:2">
      <c r="B55009" s="503"/>
    </row>
    <row r="55010" spans="2:2">
      <c r="B55010" s="503"/>
    </row>
    <row r="55011" spans="2:2">
      <c r="B55011" s="503"/>
    </row>
    <row r="55012" spans="2:2">
      <c r="B55012" s="503"/>
    </row>
    <row r="55013" spans="2:2">
      <c r="B55013" s="503"/>
    </row>
    <row r="55014" spans="2:2">
      <c r="B55014" s="503"/>
    </row>
    <row r="55015" spans="2:2">
      <c r="B55015" s="503"/>
    </row>
    <row r="55016" spans="2:2">
      <c r="B55016" s="503"/>
    </row>
    <row r="55017" spans="2:2">
      <c r="B55017" s="503"/>
    </row>
    <row r="55018" spans="2:2">
      <c r="B55018" s="503"/>
    </row>
    <row r="55019" spans="2:2">
      <c r="B55019" s="503"/>
    </row>
    <row r="55020" spans="2:2">
      <c r="B55020" s="503"/>
    </row>
    <row r="55021" spans="2:2">
      <c r="B55021" s="503"/>
    </row>
    <row r="55022" spans="2:2">
      <c r="B55022" s="503"/>
    </row>
    <row r="55023" spans="2:2">
      <c r="B55023" s="503"/>
    </row>
    <row r="55024" spans="2:2">
      <c r="B55024" s="503"/>
    </row>
    <row r="55025" spans="2:2">
      <c r="B55025" s="503"/>
    </row>
    <row r="55026" spans="2:2">
      <c r="B55026" s="503"/>
    </row>
    <row r="55027" spans="2:2">
      <c r="B55027" s="503"/>
    </row>
    <row r="55028" spans="2:2">
      <c r="B55028" s="503"/>
    </row>
    <row r="55029" spans="2:2">
      <c r="B55029" s="503"/>
    </row>
    <row r="55030" spans="2:2">
      <c r="B55030" s="503"/>
    </row>
    <row r="55031" spans="2:2">
      <c r="B55031" s="503"/>
    </row>
    <row r="55032" spans="2:2">
      <c r="B55032" s="503"/>
    </row>
    <row r="55033" spans="2:2">
      <c r="B55033" s="503"/>
    </row>
    <row r="55034" spans="2:2">
      <c r="B55034" s="503"/>
    </row>
    <row r="55035" spans="2:2">
      <c r="B55035" s="503"/>
    </row>
    <row r="55036" spans="2:2">
      <c r="B55036" s="503"/>
    </row>
    <row r="55037" spans="2:2">
      <c r="B55037" s="503"/>
    </row>
    <row r="55038" spans="2:2">
      <c r="B55038" s="503"/>
    </row>
    <row r="55039" spans="2:2">
      <c r="B55039" s="503"/>
    </row>
    <row r="55040" spans="2:2">
      <c r="B55040" s="503"/>
    </row>
    <row r="55041" spans="2:2">
      <c r="B55041" s="503"/>
    </row>
    <row r="55042" spans="2:2">
      <c r="B55042" s="503"/>
    </row>
    <row r="55043" spans="2:2">
      <c r="B55043" s="503"/>
    </row>
    <row r="55044" spans="2:2">
      <c r="B55044" s="503"/>
    </row>
    <row r="55045" spans="2:2">
      <c r="B55045" s="503"/>
    </row>
    <row r="55046" spans="2:2">
      <c r="B55046" s="503"/>
    </row>
    <row r="55047" spans="2:2">
      <c r="B55047" s="503"/>
    </row>
    <row r="55048" spans="2:2">
      <c r="B55048" s="503"/>
    </row>
    <row r="55049" spans="2:2">
      <c r="B55049" s="503"/>
    </row>
    <row r="55050" spans="2:2">
      <c r="B55050" s="503"/>
    </row>
    <row r="55051" spans="2:2">
      <c r="B55051" s="503"/>
    </row>
    <row r="55052" spans="2:2">
      <c r="B55052" s="503"/>
    </row>
    <row r="55053" spans="2:2">
      <c r="B55053" s="503"/>
    </row>
    <row r="55054" spans="2:2">
      <c r="B55054" s="503"/>
    </row>
    <row r="55055" spans="2:2">
      <c r="B55055" s="503"/>
    </row>
    <row r="55056" spans="2:2">
      <c r="B55056" s="503"/>
    </row>
    <row r="55057" spans="2:2">
      <c r="B55057" s="503"/>
    </row>
    <row r="55058" spans="2:2">
      <c r="B55058" s="503"/>
    </row>
    <row r="55059" spans="2:2">
      <c r="B55059" s="503"/>
    </row>
    <row r="55060" spans="2:2">
      <c r="B55060" s="503"/>
    </row>
    <row r="55061" spans="2:2">
      <c r="B55061" s="503"/>
    </row>
    <row r="55062" spans="2:2">
      <c r="B55062" s="503"/>
    </row>
    <row r="55063" spans="2:2">
      <c r="B55063" s="503"/>
    </row>
    <row r="55064" spans="2:2">
      <c r="B55064" s="503"/>
    </row>
    <row r="55065" spans="2:2">
      <c r="B55065" s="503"/>
    </row>
    <row r="55066" spans="2:2">
      <c r="B55066" s="503"/>
    </row>
    <row r="55067" spans="2:2">
      <c r="B55067" s="503"/>
    </row>
    <row r="55068" spans="2:2">
      <c r="B55068" s="503"/>
    </row>
    <row r="55069" spans="2:2">
      <c r="B55069" s="503"/>
    </row>
    <row r="55070" spans="2:2">
      <c r="B55070" s="503"/>
    </row>
    <row r="55071" spans="2:2">
      <c r="B55071" s="503"/>
    </row>
    <row r="55072" spans="2:2">
      <c r="B55072" s="503"/>
    </row>
    <row r="55073" spans="2:2">
      <c r="B55073" s="503"/>
    </row>
    <row r="55074" spans="2:2">
      <c r="B55074" s="503"/>
    </row>
    <row r="55075" spans="2:2">
      <c r="B55075" s="503"/>
    </row>
    <row r="55076" spans="2:2">
      <c r="B55076" s="503"/>
    </row>
    <row r="55077" spans="2:2">
      <c r="B55077" s="503"/>
    </row>
    <row r="55078" spans="2:2">
      <c r="B55078" s="503"/>
    </row>
    <row r="55079" spans="2:2">
      <c r="B55079" s="503"/>
    </row>
    <row r="55080" spans="2:2">
      <c r="B55080" s="503"/>
    </row>
    <row r="55081" spans="2:2">
      <c r="B55081" s="503"/>
    </row>
    <row r="55082" spans="2:2">
      <c r="B55082" s="503"/>
    </row>
    <row r="55083" spans="2:2">
      <c r="B55083" s="503"/>
    </row>
    <row r="55084" spans="2:2">
      <c r="B55084" s="503"/>
    </row>
    <row r="55085" spans="2:2">
      <c r="B55085" s="503"/>
    </row>
    <row r="55086" spans="2:2">
      <c r="B55086" s="503"/>
    </row>
    <row r="55087" spans="2:2">
      <c r="B55087" s="503"/>
    </row>
    <row r="55088" spans="2:2">
      <c r="B55088" s="503"/>
    </row>
    <row r="55089" spans="2:2">
      <c r="B55089" s="503"/>
    </row>
    <row r="55090" spans="2:2">
      <c r="B55090" s="503"/>
    </row>
    <row r="55091" spans="2:2">
      <c r="B55091" s="503"/>
    </row>
    <row r="55092" spans="2:2">
      <c r="B55092" s="503"/>
    </row>
    <row r="55093" spans="2:2">
      <c r="B55093" s="503"/>
    </row>
    <row r="55094" spans="2:2">
      <c r="B55094" s="503"/>
    </row>
    <row r="55095" spans="2:2">
      <c r="B55095" s="503"/>
    </row>
    <row r="55096" spans="2:2">
      <c r="B55096" s="503"/>
    </row>
    <row r="55097" spans="2:2">
      <c r="B55097" s="503"/>
    </row>
    <row r="55098" spans="2:2">
      <c r="B55098" s="503"/>
    </row>
    <row r="55099" spans="2:2">
      <c r="B55099" s="503"/>
    </row>
    <row r="55100" spans="2:2">
      <c r="B55100" s="503"/>
    </row>
    <row r="55101" spans="2:2">
      <c r="B55101" s="503"/>
    </row>
    <row r="55102" spans="2:2">
      <c r="B55102" s="503"/>
    </row>
    <row r="55103" spans="2:2">
      <c r="B55103" s="503"/>
    </row>
    <row r="55104" spans="2:2">
      <c r="B55104" s="503"/>
    </row>
    <row r="55105" spans="2:2">
      <c r="B55105" s="503"/>
    </row>
    <row r="55106" spans="2:2">
      <c r="B55106" s="503"/>
    </row>
    <row r="55107" spans="2:2">
      <c r="B55107" s="503"/>
    </row>
    <row r="55108" spans="2:2">
      <c r="B55108" s="503"/>
    </row>
    <row r="55109" spans="2:2">
      <c r="B55109" s="503"/>
    </row>
    <row r="55110" spans="2:2">
      <c r="B55110" s="503"/>
    </row>
    <row r="55111" spans="2:2">
      <c r="B55111" s="503"/>
    </row>
    <row r="55112" spans="2:2">
      <c r="B55112" s="503"/>
    </row>
    <row r="55113" spans="2:2">
      <c r="B55113" s="503"/>
    </row>
    <row r="55114" spans="2:2">
      <c r="B55114" s="503"/>
    </row>
    <row r="55115" spans="2:2">
      <c r="B55115" s="503"/>
    </row>
    <row r="55116" spans="2:2">
      <c r="B55116" s="503"/>
    </row>
    <row r="55117" spans="2:2">
      <c r="B55117" s="503"/>
    </row>
    <row r="55118" spans="2:2">
      <c r="B55118" s="503"/>
    </row>
    <row r="55119" spans="2:2">
      <c r="B55119" s="503"/>
    </row>
    <row r="55120" spans="2:2">
      <c r="B55120" s="503"/>
    </row>
    <row r="55121" spans="2:2">
      <c r="B55121" s="503"/>
    </row>
    <row r="55122" spans="2:2">
      <c r="B55122" s="503"/>
    </row>
    <row r="55123" spans="2:2">
      <c r="B55123" s="503"/>
    </row>
    <row r="55124" spans="2:2">
      <c r="B55124" s="503"/>
    </row>
    <row r="55125" spans="2:2">
      <c r="B55125" s="503"/>
    </row>
    <row r="55126" spans="2:2">
      <c r="B55126" s="503"/>
    </row>
    <row r="55127" spans="2:2">
      <c r="B55127" s="503"/>
    </row>
    <row r="55128" spans="2:2">
      <c r="B55128" s="503"/>
    </row>
    <row r="55129" spans="2:2">
      <c r="B55129" s="503"/>
    </row>
    <row r="55130" spans="2:2">
      <c r="B55130" s="503"/>
    </row>
    <row r="55131" spans="2:2">
      <c r="B55131" s="503"/>
    </row>
    <row r="55132" spans="2:2">
      <c r="B55132" s="503"/>
    </row>
    <row r="55133" spans="2:2">
      <c r="B55133" s="503"/>
    </row>
    <row r="55134" spans="2:2">
      <c r="B55134" s="503"/>
    </row>
    <row r="55135" spans="2:2">
      <c r="B55135" s="503"/>
    </row>
    <row r="55136" spans="2:2">
      <c r="B55136" s="503"/>
    </row>
    <row r="55137" spans="2:2">
      <c r="B55137" s="503"/>
    </row>
    <row r="55138" spans="2:2">
      <c r="B55138" s="503"/>
    </row>
    <row r="55139" spans="2:2">
      <c r="B55139" s="503"/>
    </row>
    <row r="55140" spans="2:2">
      <c r="B55140" s="503"/>
    </row>
    <row r="55141" spans="2:2">
      <c r="B55141" s="503"/>
    </row>
    <row r="55142" spans="2:2">
      <c r="B55142" s="503"/>
    </row>
    <row r="55143" spans="2:2">
      <c r="B55143" s="503"/>
    </row>
    <row r="55144" spans="2:2">
      <c r="B55144" s="503"/>
    </row>
    <row r="55145" spans="2:2">
      <c r="B55145" s="503"/>
    </row>
    <row r="55146" spans="2:2">
      <c r="B55146" s="503"/>
    </row>
    <row r="55147" spans="2:2">
      <c r="B55147" s="503"/>
    </row>
    <row r="55148" spans="2:2">
      <c r="B55148" s="503"/>
    </row>
    <row r="55149" spans="2:2">
      <c r="B55149" s="503"/>
    </row>
    <row r="55150" spans="2:2">
      <c r="B55150" s="503"/>
    </row>
    <row r="55151" spans="2:2">
      <c r="B55151" s="503"/>
    </row>
    <row r="55152" spans="2:2">
      <c r="B55152" s="503"/>
    </row>
    <row r="55153" spans="2:2">
      <c r="B55153" s="503"/>
    </row>
    <row r="55154" spans="2:2">
      <c r="B55154" s="503"/>
    </row>
    <row r="55155" spans="2:2">
      <c r="B55155" s="503"/>
    </row>
    <row r="55156" spans="2:2">
      <c r="B55156" s="503"/>
    </row>
    <row r="55157" spans="2:2">
      <c r="B55157" s="503"/>
    </row>
    <row r="55158" spans="2:2">
      <c r="B55158" s="503"/>
    </row>
    <row r="55159" spans="2:2">
      <c r="B55159" s="503"/>
    </row>
    <row r="55160" spans="2:2">
      <c r="B55160" s="503"/>
    </row>
    <row r="55161" spans="2:2">
      <c r="B55161" s="503"/>
    </row>
    <row r="55162" spans="2:2">
      <c r="B55162" s="503"/>
    </row>
    <row r="55163" spans="2:2">
      <c r="B55163" s="503"/>
    </row>
    <row r="55164" spans="2:2">
      <c r="B55164" s="503"/>
    </row>
    <row r="55165" spans="2:2">
      <c r="B55165" s="503"/>
    </row>
    <row r="55166" spans="2:2">
      <c r="B55166" s="503"/>
    </row>
    <row r="55167" spans="2:2">
      <c r="B55167" s="503"/>
    </row>
    <row r="55168" spans="2:2">
      <c r="B55168" s="503"/>
    </row>
    <row r="55169" spans="2:2">
      <c r="B55169" s="503"/>
    </row>
    <row r="55170" spans="2:2">
      <c r="B55170" s="503"/>
    </row>
    <row r="55171" spans="2:2">
      <c r="B55171" s="503"/>
    </row>
    <row r="55172" spans="2:2">
      <c r="B55172" s="503"/>
    </row>
    <row r="55173" spans="2:2">
      <c r="B55173" s="503"/>
    </row>
    <row r="55174" spans="2:2">
      <c r="B55174" s="503"/>
    </row>
    <row r="55175" spans="2:2">
      <c r="B55175" s="503"/>
    </row>
    <row r="55176" spans="2:2">
      <c r="B55176" s="503"/>
    </row>
    <row r="55177" spans="2:2">
      <c r="B55177" s="503"/>
    </row>
    <row r="55178" spans="2:2">
      <c r="B55178" s="503"/>
    </row>
    <row r="55179" spans="2:2">
      <c r="B55179" s="503"/>
    </row>
    <row r="55180" spans="2:2">
      <c r="B55180" s="503"/>
    </row>
    <row r="55181" spans="2:2">
      <c r="B55181" s="503"/>
    </row>
    <row r="55182" spans="2:2">
      <c r="B55182" s="503"/>
    </row>
    <row r="55183" spans="2:2">
      <c r="B55183" s="503"/>
    </row>
    <row r="55184" spans="2:2">
      <c r="B55184" s="503"/>
    </row>
    <row r="55185" spans="2:2">
      <c r="B55185" s="503"/>
    </row>
    <row r="55186" spans="2:2">
      <c r="B55186" s="503"/>
    </row>
    <row r="55187" spans="2:2">
      <c r="B55187" s="503"/>
    </row>
    <row r="55188" spans="2:2">
      <c r="B55188" s="503"/>
    </row>
    <row r="55189" spans="2:2">
      <c r="B55189" s="503"/>
    </row>
    <row r="55190" spans="2:2">
      <c r="B55190" s="503"/>
    </row>
    <row r="55191" spans="2:2">
      <c r="B55191" s="503"/>
    </row>
    <row r="55192" spans="2:2">
      <c r="B55192" s="503"/>
    </row>
    <row r="55193" spans="2:2">
      <c r="B55193" s="503"/>
    </row>
    <row r="55194" spans="2:2">
      <c r="B55194" s="503"/>
    </row>
    <row r="55195" spans="2:2">
      <c r="B55195" s="503"/>
    </row>
    <row r="55196" spans="2:2">
      <c r="B55196" s="503"/>
    </row>
    <row r="55197" spans="2:2">
      <c r="B55197" s="503"/>
    </row>
    <row r="55198" spans="2:2">
      <c r="B55198" s="503"/>
    </row>
    <row r="55199" spans="2:2">
      <c r="B55199" s="503"/>
    </row>
    <row r="55200" spans="2:2">
      <c r="B55200" s="503"/>
    </row>
    <row r="55201" spans="2:2">
      <c r="B55201" s="503"/>
    </row>
    <row r="55202" spans="2:2">
      <c r="B55202" s="503"/>
    </row>
    <row r="55203" spans="2:2">
      <c r="B55203" s="503"/>
    </row>
    <row r="55204" spans="2:2">
      <c r="B55204" s="503"/>
    </row>
    <row r="55205" spans="2:2">
      <c r="B55205" s="503"/>
    </row>
    <row r="55206" spans="2:2">
      <c r="B55206" s="503"/>
    </row>
    <row r="55207" spans="2:2">
      <c r="B55207" s="503"/>
    </row>
    <row r="55208" spans="2:2">
      <c r="B55208" s="503"/>
    </row>
    <row r="55209" spans="2:2">
      <c r="B55209" s="503"/>
    </row>
    <row r="55210" spans="2:2">
      <c r="B55210" s="503"/>
    </row>
    <row r="55211" spans="2:2">
      <c r="B55211" s="503"/>
    </row>
    <row r="55212" spans="2:2">
      <c r="B55212" s="503"/>
    </row>
    <row r="55213" spans="2:2">
      <c r="B55213" s="503"/>
    </row>
    <row r="55214" spans="2:2">
      <c r="B55214" s="503"/>
    </row>
    <row r="55215" spans="2:2">
      <c r="B55215" s="503"/>
    </row>
    <row r="55216" spans="2:2">
      <c r="B55216" s="503"/>
    </row>
    <row r="55217" spans="2:2">
      <c r="B55217" s="503"/>
    </row>
    <row r="55218" spans="2:2">
      <c r="B55218" s="503"/>
    </row>
    <row r="55219" spans="2:2">
      <c r="B55219" s="503"/>
    </row>
    <row r="55220" spans="2:2">
      <c r="B55220" s="503"/>
    </row>
    <row r="55221" spans="2:2">
      <c r="B55221" s="503"/>
    </row>
    <row r="55222" spans="2:2">
      <c r="B55222" s="503"/>
    </row>
    <row r="55223" spans="2:2">
      <c r="B55223" s="503"/>
    </row>
    <row r="55224" spans="2:2">
      <c r="B55224" s="503"/>
    </row>
    <row r="55225" spans="2:2">
      <c r="B55225" s="503"/>
    </row>
    <row r="55226" spans="2:2">
      <c r="B55226" s="503"/>
    </row>
    <row r="55227" spans="2:2">
      <c r="B55227" s="503"/>
    </row>
    <row r="55228" spans="2:2">
      <c r="B55228" s="503"/>
    </row>
    <row r="55229" spans="2:2">
      <c r="B55229" s="503"/>
    </row>
    <row r="55230" spans="2:2">
      <c r="B55230" s="503"/>
    </row>
    <row r="55231" spans="2:2">
      <c r="B55231" s="503"/>
    </row>
    <row r="55232" spans="2:2">
      <c r="B55232" s="503"/>
    </row>
    <row r="55233" spans="2:2">
      <c r="B55233" s="503"/>
    </row>
    <row r="55234" spans="2:2">
      <c r="B55234" s="503"/>
    </row>
    <row r="55235" spans="2:2">
      <c r="B55235" s="503"/>
    </row>
    <row r="55236" spans="2:2">
      <c r="B55236" s="503"/>
    </row>
    <row r="55237" spans="2:2">
      <c r="B55237" s="503"/>
    </row>
    <row r="55238" spans="2:2">
      <c r="B55238" s="503"/>
    </row>
    <row r="55239" spans="2:2">
      <c r="B55239" s="503"/>
    </row>
    <row r="55240" spans="2:2">
      <c r="B55240" s="503"/>
    </row>
    <row r="55241" spans="2:2">
      <c r="B55241" s="503"/>
    </row>
    <row r="55242" spans="2:2">
      <c r="B55242" s="503"/>
    </row>
    <row r="55243" spans="2:2">
      <c r="B55243" s="503"/>
    </row>
    <row r="55244" spans="2:2">
      <c r="B55244" s="503"/>
    </row>
    <row r="55245" spans="2:2">
      <c r="B55245" s="503"/>
    </row>
    <row r="55246" spans="2:2">
      <c r="B55246" s="503"/>
    </row>
    <row r="55247" spans="2:2">
      <c r="B55247" s="503"/>
    </row>
    <row r="55248" spans="2:2">
      <c r="B55248" s="503"/>
    </row>
    <row r="55249" spans="2:2">
      <c r="B55249" s="503"/>
    </row>
    <row r="55250" spans="2:2">
      <c r="B55250" s="503"/>
    </row>
    <row r="55251" spans="2:2">
      <c r="B55251" s="503"/>
    </row>
    <row r="55252" spans="2:2">
      <c r="B55252" s="503"/>
    </row>
    <row r="55253" spans="2:2">
      <c r="B55253" s="503"/>
    </row>
    <row r="55254" spans="2:2">
      <c r="B55254" s="503"/>
    </row>
    <row r="55255" spans="2:2">
      <c r="B55255" s="503"/>
    </row>
    <row r="55256" spans="2:2">
      <c r="B55256" s="503"/>
    </row>
    <row r="55257" spans="2:2">
      <c r="B55257" s="503"/>
    </row>
    <row r="55258" spans="2:2">
      <c r="B55258" s="503"/>
    </row>
    <row r="55259" spans="2:2">
      <c r="B55259" s="503"/>
    </row>
    <row r="55260" spans="2:2">
      <c r="B55260" s="503"/>
    </row>
    <row r="55261" spans="2:2">
      <c r="B55261" s="503"/>
    </row>
    <row r="55262" spans="2:2">
      <c r="B55262" s="503"/>
    </row>
    <row r="55263" spans="2:2">
      <c r="B55263" s="503"/>
    </row>
    <row r="55264" spans="2:2">
      <c r="B55264" s="503"/>
    </row>
    <row r="55265" spans="2:2">
      <c r="B55265" s="503"/>
    </row>
    <row r="55266" spans="2:2">
      <c r="B55266" s="503"/>
    </row>
    <row r="55267" spans="2:2">
      <c r="B55267" s="503"/>
    </row>
    <row r="55268" spans="2:2">
      <c r="B55268" s="503"/>
    </row>
    <row r="55269" spans="2:2">
      <c r="B55269" s="503"/>
    </row>
    <row r="55270" spans="2:2">
      <c r="B55270" s="503"/>
    </row>
    <row r="55271" spans="2:2">
      <c r="B55271" s="503"/>
    </row>
    <row r="55272" spans="2:2">
      <c r="B55272" s="503"/>
    </row>
    <row r="55273" spans="2:2">
      <c r="B55273" s="503"/>
    </row>
    <row r="55274" spans="2:2">
      <c r="B55274" s="503"/>
    </row>
    <row r="55275" spans="2:2">
      <c r="B55275" s="503"/>
    </row>
    <row r="55276" spans="2:2">
      <c r="B55276" s="503"/>
    </row>
    <row r="55277" spans="2:2">
      <c r="B55277" s="503"/>
    </row>
    <row r="55278" spans="2:2">
      <c r="B55278" s="503"/>
    </row>
    <row r="55279" spans="2:2">
      <c r="B55279" s="503"/>
    </row>
    <row r="55280" spans="2:2">
      <c r="B55280" s="503"/>
    </row>
    <row r="55281" spans="2:2">
      <c r="B55281" s="503"/>
    </row>
    <row r="55282" spans="2:2">
      <c r="B55282" s="503"/>
    </row>
    <row r="55283" spans="2:2">
      <c r="B55283" s="503"/>
    </row>
    <row r="55284" spans="2:2">
      <c r="B55284" s="503"/>
    </row>
    <row r="55285" spans="2:2">
      <c r="B55285" s="503"/>
    </row>
    <row r="55286" spans="2:2">
      <c r="B55286" s="503"/>
    </row>
    <row r="55287" spans="2:2">
      <c r="B55287" s="503"/>
    </row>
    <row r="55288" spans="2:2">
      <c r="B55288" s="503"/>
    </row>
    <row r="55289" spans="2:2">
      <c r="B55289" s="503"/>
    </row>
    <row r="55290" spans="2:2">
      <c r="B55290" s="503"/>
    </row>
    <row r="55291" spans="2:2">
      <c r="B55291" s="503"/>
    </row>
    <row r="55292" spans="2:2">
      <c r="B55292" s="503"/>
    </row>
    <row r="55293" spans="2:2">
      <c r="B55293" s="503"/>
    </row>
    <row r="55294" spans="2:2">
      <c r="B55294" s="503"/>
    </row>
    <row r="55295" spans="2:2">
      <c r="B55295" s="503"/>
    </row>
    <row r="55296" spans="2:2">
      <c r="B55296" s="503"/>
    </row>
    <row r="55297" spans="2:2">
      <c r="B55297" s="503"/>
    </row>
    <row r="55298" spans="2:2">
      <c r="B55298" s="503"/>
    </row>
    <row r="55299" spans="2:2">
      <c r="B55299" s="503"/>
    </row>
    <row r="55300" spans="2:2">
      <c r="B55300" s="503"/>
    </row>
    <row r="55301" spans="2:2">
      <c r="B55301" s="503"/>
    </row>
    <row r="55302" spans="2:2">
      <c r="B55302" s="503"/>
    </row>
    <row r="55303" spans="2:2">
      <c r="B55303" s="503"/>
    </row>
    <row r="55304" spans="2:2">
      <c r="B55304" s="503"/>
    </row>
    <row r="55305" spans="2:2">
      <c r="B55305" s="503"/>
    </row>
    <row r="55306" spans="2:2">
      <c r="B55306" s="503"/>
    </row>
    <row r="55307" spans="2:2">
      <c r="B55307" s="503"/>
    </row>
    <row r="55308" spans="2:2">
      <c r="B55308" s="503"/>
    </row>
    <row r="55309" spans="2:2">
      <c r="B55309" s="503"/>
    </row>
    <row r="55310" spans="2:2">
      <c r="B55310" s="503"/>
    </row>
    <row r="55311" spans="2:2">
      <c r="B55311" s="503"/>
    </row>
    <row r="55312" spans="2:2">
      <c r="B55312" s="503"/>
    </row>
    <row r="55313" spans="2:2">
      <c r="B55313" s="503"/>
    </row>
    <row r="55314" spans="2:2">
      <c r="B55314" s="503"/>
    </row>
    <row r="55315" spans="2:2">
      <c r="B55315" s="503"/>
    </row>
    <row r="55316" spans="2:2">
      <c r="B55316" s="503"/>
    </row>
    <row r="55317" spans="2:2">
      <c r="B55317" s="503"/>
    </row>
    <row r="55318" spans="2:2">
      <c r="B55318" s="503"/>
    </row>
    <row r="55319" spans="2:2">
      <c r="B55319" s="503"/>
    </row>
    <row r="55320" spans="2:2">
      <c r="B55320" s="503"/>
    </row>
    <row r="55321" spans="2:2">
      <c r="B55321" s="503"/>
    </row>
    <row r="55322" spans="2:2">
      <c r="B55322" s="503"/>
    </row>
    <row r="55323" spans="2:2">
      <c r="B55323" s="503"/>
    </row>
    <row r="55324" spans="2:2">
      <c r="B55324" s="503"/>
    </row>
    <row r="55325" spans="2:2">
      <c r="B55325" s="503"/>
    </row>
    <row r="55326" spans="2:2">
      <c r="B55326" s="503"/>
    </row>
    <row r="55327" spans="2:2">
      <c r="B55327" s="503"/>
    </row>
    <row r="55328" spans="2:2">
      <c r="B55328" s="503"/>
    </row>
    <row r="55329" spans="2:2">
      <c r="B55329" s="503"/>
    </row>
    <row r="55330" spans="2:2">
      <c r="B55330" s="503"/>
    </row>
    <row r="55331" spans="2:2">
      <c r="B55331" s="503"/>
    </row>
    <row r="55332" spans="2:2">
      <c r="B55332" s="503"/>
    </row>
    <row r="55333" spans="2:2">
      <c r="B55333" s="503"/>
    </row>
    <row r="55334" spans="2:2">
      <c r="B55334" s="503"/>
    </row>
    <row r="55335" spans="2:2">
      <c r="B55335" s="503"/>
    </row>
    <row r="55336" spans="2:2">
      <c r="B55336" s="503"/>
    </row>
    <row r="55337" spans="2:2">
      <c r="B55337" s="503"/>
    </row>
    <row r="55338" spans="2:2">
      <c r="B55338" s="503"/>
    </row>
    <row r="55339" spans="2:2">
      <c r="B55339" s="503"/>
    </row>
    <row r="55340" spans="2:2">
      <c r="B55340" s="503"/>
    </row>
    <row r="55341" spans="2:2">
      <c r="B55341" s="503"/>
    </row>
    <row r="55342" spans="2:2">
      <c r="B55342" s="503"/>
    </row>
    <row r="55343" spans="2:2">
      <c r="B55343" s="503"/>
    </row>
    <row r="55344" spans="2:2">
      <c r="B55344" s="503"/>
    </row>
    <row r="55345" spans="2:2">
      <c r="B55345" s="503"/>
    </row>
    <row r="55346" spans="2:2">
      <c r="B55346" s="503"/>
    </row>
    <row r="55347" spans="2:2">
      <c r="B55347" s="503"/>
    </row>
    <row r="55348" spans="2:2">
      <c r="B55348" s="503"/>
    </row>
    <row r="55349" spans="2:2">
      <c r="B55349" s="503"/>
    </row>
    <row r="55350" spans="2:2">
      <c r="B55350" s="503"/>
    </row>
    <row r="55351" spans="2:2">
      <c r="B55351" s="503"/>
    </row>
    <row r="55352" spans="2:2">
      <c r="B55352" s="503"/>
    </row>
    <row r="55353" spans="2:2">
      <c r="B55353" s="503"/>
    </row>
    <row r="55354" spans="2:2">
      <c r="B55354" s="503"/>
    </row>
    <row r="55355" spans="2:2">
      <c r="B55355" s="503"/>
    </row>
    <row r="55356" spans="2:2">
      <c r="B55356" s="503"/>
    </row>
    <row r="55357" spans="2:2">
      <c r="B55357" s="503"/>
    </row>
    <row r="55358" spans="2:2">
      <c r="B55358" s="503"/>
    </row>
    <row r="55359" spans="2:2">
      <c r="B55359" s="503"/>
    </row>
    <row r="55360" spans="2:2">
      <c r="B55360" s="503"/>
    </row>
    <row r="55361" spans="2:2">
      <c r="B55361" s="503"/>
    </row>
    <row r="55362" spans="2:2">
      <c r="B55362" s="503"/>
    </row>
    <row r="55363" spans="2:2">
      <c r="B55363" s="503"/>
    </row>
    <row r="55364" spans="2:2">
      <c r="B55364" s="503"/>
    </row>
    <row r="55365" spans="2:2">
      <c r="B55365" s="503"/>
    </row>
    <row r="55366" spans="2:2">
      <c r="B55366" s="503"/>
    </row>
    <row r="55367" spans="2:2">
      <c r="B55367" s="503"/>
    </row>
    <row r="55368" spans="2:2">
      <c r="B55368" s="503"/>
    </row>
    <row r="55369" spans="2:2">
      <c r="B55369" s="503"/>
    </row>
    <row r="55370" spans="2:2">
      <c r="B55370" s="503"/>
    </row>
    <row r="55371" spans="2:2">
      <c r="B55371" s="503"/>
    </row>
    <row r="55372" spans="2:2">
      <c r="B55372" s="503"/>
    </row>
    <row r="55373" spans="2:2">
      <c r="B55373" s="503"/>
    </row>
    <row r="55374" spans="2:2">
      <c r="B55374" s="503"/>
    </row>
    <row r="55375" spans="2:2">
      <c r="B55375" s="503"/>
    </row>
    <row r="55376" spans="2:2">
      <c r="B55376" s="503"/>
    </row>
    <row r="55377" spans="2:2">
      <c r="B55377" s="503"/>
    </row>
    <row r="55378" spans="2:2">
      <c r="B55378" s="503"/>
    </row>
    <row r="55379" spans="2:2">
      <c r="B55379" s="503"/>
    </row>
    <row r="55380" spans="2:2">
      <c r="B55380" s="503"/>
    </row>
    <row r="55381" spans="2:2">
      <c r="B55381" s="503"/>
    </row>
    <row r="55382" spans="2:2">
      <c r="B55382" s="503"/>
    </row>
    <row r="55383" spans="2:2">
      <c r="B55383" s="503"/>
    </row>
    <row r="55384" spans="2:2">
      <c r="B55384" s="503"/>
    </row>
    <row r="55385" spans="2:2">
      <c r="B55385" s="503"/>
    </row>
    <row r="55386" spans="2:2">
      <c r="B55386" s="503"/>
    </row>
    <row r="55387" spans="2:2">
      <c r="B55387" s="503"/>
    </row>
    <row r="55388" spans="2:2">
      <c r="B55388" s="503"/>
    </row>
    <row r="55389" spans="2:2">
      <c r="B55389" s="503"/>
    </row>
    <row r="55390" spans="2:2">
      <c r="B55390" s="503"/>
    </row>
    <row r="55391" spans="2:2">
      <c r="B55391" s="503"/>
    </row>
    <row r="55392" spans="2:2">
      <c r="B55392" s="503"/>
    </row>
    <row r="55393" spans="2:2">
      <c r="B55393" s="503"/>
    </row>
    <row r="55394" spans="2:2">
      <c r="B55394" s="503"/>
    </row>
    <row r="55395" spans="2:2">
      <c r="B55395" s="503"/>
    </row>
    <row r="55396" spans="2:2">
      <c r="B55396" s="503"/>
    </row>
    <row r="55397" spans="2:2">
      <c r="B55397" s="503"/>
    </row>
    <row r="55398" spans="2:2">
      <c r="B55398" s="503"/>
    </row>
    <row r="55399" spans="2:2">
      <c r="B55399" s="503"/>
    </row>
    <row r="55400" spans="2:2">
      <c r="B55400" s="503"/>
    </row>
    <row r="55401" spans="2:2">
      <c r="B55401" s="503"/>
    </row>
    <row r="55402" spans="2:2">
      <c r="B55402" s="503"/>
    </row>
    <row r="55403" spans="2:2">
      <c r="B55403" s="503"/>
    </row>
    <row r="55404" spans="2:2">
      <c r="B55404" s="503"/>
    </row>
    <row r="55405" spans="2:2">
      <c r="B55405" s="503"/>
    </row>
    <row r="55406" spans="2:2">
      <c r="B55406" s="503"/>
    </row>
    <row r="55407" spans="2:2">
      <c r="B55407" s="503"/>
    </row>
    <row r="55408" spans="2:2">
      <c r="B55408" s="503"/>
    </row>
    <row r="55409" spans="2:2">
      <c r="B55409" s="503"/>
    </row>
    <row r="55410" spans="2:2">
      <c r="B55410" s="503"/>
    </row>
    <row r="55411" spans="2:2">
      <c r="B55411" s="503"/>
    </row>
    <row r="55412" spans="2:2">
      <c r="B55412" s="503"/>
    </row>
    <row r="55413" spans="2:2">
      <c r="B55413" s="503"/>
    </row>
    <row r="55414" spans="2:2">
      <c r="B55414" s="503"/>
    </row>
    <row r="55415" spans="2:2">
      <c r="B55415" s="503"/>
    </row>
    <row r="55416" spans="2:2">
      <c r="B55416" s="503"/>
    </row>
    <row r="55417" spans="2:2">
      <c r="B55417" s="503"/>
    </row>
    <row r="55418" spans="2:2">
      <c r="B55418" s="503"/>
    </row>
    <row r="55419" spans="2:2">
      <c r="B55419" s="503"/>
    </row>
    <row r="55420" spans="2:2">
      <c r="B55420" s="503"/>
    </row>
    <row r="55421" spans="2:2">
      <c r="B55421" s="503"/>
    </row>
    <row r="55422" spans="2:2">
      <c r="B55422" s="503"/>
    </row>
    <row r="55423" spans="2:2">
      <c r="B55423" s="503"/>
    </row>
    <row r="55424" spans="2:2">
      <c r="B55424" s="503"/>
    </row>
    <row r="55425" spans="2:2">
      <c r="B55425" s="503"/>
    </row>
    <row r="55426" spans="2:2">
      <c r="B55426" s="503"/>
    </row>
    <row r="55427" spans="2:2">
      <c r="B55427" s="503"/>
    </row>
    <row r="55428" spans="2:2">
      <c r="B55428" s="503"/>
    </row>
    <row r="55429" spans="2:2">
      <c r="B55429" s="503"/>
    </row>
    <row r="55430" spans="2:2">
      <c r="B55430" s="503"/>
    </row>
    <row r="55431" spans="2:2">
      <c r="B55431" s="503"/>
    </row>
    <row r="55432" spans="2:2">
      <c r="B55432" s="503"/>
    </row>
    <row r="55433" spans="2:2">
      <c r="B55433" s="503"/>
    </row>
    <row r="55434" spans="2:2">
      <c r="B55434" s="503"/>
    </row>
    <row r="55435" spans="2:2">
      <c r="B55435" s="503"/>
    </row>
    <row r="55436" spans="2:2">
      <c r="B55436" s="503"/>
    </row>
    <row r="55437" spans="2:2">
      <c r="B55437" s="503"/>
    </row>
    <row r="55438" spans="2:2">
      <c r="B55438" s="503"/>
    </row>
    <row r="55439" spans="2:2">
      <c r="B55439" s="503"/>
    </row>
    <row r="55440" spans="2:2">
      <c r="B55440" s="503"/>
    </row>
    <row r="55441" spans="2:2">
      <c r="B55441" s="503"/>
    </row>
    <row r="55442" spans="2:2">
      <c r="B55442" s="503"/>
    </row>
    <row r="55443" spans="2:2">
      <c r="B55443" s="503"/>
    </row>
    <row r="55444" spans="2:2">
      <c r="B55444" s="503"/>
    </row>
    <row r="55445" spans="2:2">
      <c r="B55445" s="503"/>
    </row>
    <row r="55446" spans="2:2">
      <c r="B55446" s="503"/>
    </row>
    <row r="55447" spans="2:2">
      <c r="B55447" s="503"/>
    </row>
    <row r="55448" spans="2:2">
      <c r="B55448" s="503"/>
    </row>
    <row r="55449" spans="2:2">
      <c r="B55449" s="503"/>
    </row>
    <row r="55450" spans="2:2">
      <c r="B55450" s="503"/>
    </row>
    <row r="55451" spans="2:2">
      <c r="B55451" s="503"/>
    </row>
    <row r="55452" spans="2:2">
      <c r="B55452" s="503"/>
    </row>
    <row r="55453" spans="2:2">
      <c r="B55453" s="503"/>
    </row>
    <row r="55454" spans="2:2">
      <c r="B55454" s="503"/>
    </row>
    <row r="55455" spans="2:2">
      <c r="B55455" s="503"/>
    </row>
    <row r="55456" spans="2:2">
      <c r="B55456" s="503"/>
    </row>
    <row r="55457" spans="2:2">
      <c r="B55457" s="503"/>
    </row>
    <row r="55458" spans="2:2">
      <c r="B55458" s="503"/>
    </row>
    <row r="55459" spans="2:2">
      <c r="B55459" s="503"/>
    </row>
    <row r="55460" spans="2:2">
      <c r="B55460" s="503"/>
    </row>
    <row r="55461" spans="2:2">
      <c r="B55461" s="503"/>
    </row>
    <row r="55462" spans="2:2">
      <c r="B55462" s="503"/>
    </row>
    <row r="55463" spans="2:2">
      <c r="B55463" s="503"/>
    </row>
    <row r="55464" spans="2:2">
      <c r="B55464" s="503"/>
    </row>
    <row r="55465" spans="2:2">
      <c r="B55465" s="503"/>
    </row>
    <row r="55466" spans="2:2">
      <c r="B55466" s="503"/>
    </row>
    <row r="55467" spans="2:2">
      <c r="B55467" s="503"/>
    </row>
    <row r="55468" spans="2:2">
      <c r="B55468" s="503"/>
    </row>
    <row r="55469" spans="2:2">
      <c r="B55469" s="503"/>
    </row>
    <row r="55470" spans="2:2">
      <c r="B55470" s="503"/>
    </row>
    <row r="55471" spans="2:2">
      <c r="B55471" s="503"/>
    </row>
    <row r="55472" spans="2:2">
      <c r="B55472" s="503"/>
    </row>
    <row r="55473" spans="2:2">
      <c r="B55473" s="503"/>
    </row>
    <row r="55474" spans="2:2">
      <c r="B55474" s="503"/>
    </row>
    <row r="55475" spans="2:2">
      <c r="B55475" s="503"/>
    </row>
    <row r="55476" spans="2:2">
      <c r="B55476" s="503"/>
    </row>
    <row r="55477" spans="2:2">
      <c r="B55477" s="503"/>
    </row>
    <row r="55478" spans="2:2">
      <c r="B55478" s="503"/>
    </row>
    <row r="55479" spans="2:2">
      <c r="B55479" s="503"/>
    </row>
    <row r="55480" spans="2:2">
      <c r="B55480" s="503"/>
    </row>
    <row r="55481" spans="2:2">
      <c r="B55481" s="503"/>
    </row>
    <row r="55482" spans="2:2">
      <c r="B55482" s="503"/>
    </row>
    <row r="55483" spans="2:2">
      <c r="B55483" s="503"/>
    </row>
    <row r="55484" spans="2:2">
      <c r="B55484" s="503"/>
    </row>
    <row r="55485" spans="2:2">
      <c r="B55485" s="503"/>
    </row>
    <row r="55486" spans="2:2">
      <c r="B55486" s="503"/>
    </row>
    <row r="55487" spans="2:2">
      <c r="B55487" s="503"/>
    </row>
    <row r="55488" spans="2:2">
      <c r="B55488" s="503"/>
    </row>
    <row r="55489" spans="2:2">
      <c r="B55489" s="503"/>
    </row>
    <row r="55490" spans="2:2">
      <c r="B55490" s="503"/>
    </row>
    <row r="55491" spans="2:2">
      <c r="B55491" s="503"/>
    </row>
    <row r="55492" spans="2:2">
      <c r="B55492" s="503"/>
    </row>
    <row r="55493" spans="2:2">
      <c r="B55493" s="503"/>
    </row>
    <row r="55494" spans="2:2">
      <c r="B55494" s="503"/>
    </row>
    <row r="55495" spans="2:2">
      <c r="B55495" s="503"/>
    </row>
    <row r="55496" spans="2:2">
      <c r="B55496" s="503"/>
    </row>
    <row r="55497" spans="2:2">
      <c r="B55497" s="503"/>
    </row>
    <row r="55498" spans="2:2">
      <c r="B55498" s="503"/>
    </row>
    <row r="55499" spans="2:2">
      <c r="B55499" s="503"/>
    </row>
    <row r="55500" spans="2:2">
      <c r="B55500" s="503"/>
    </row>
    <row r="55501" spans="2:2">
      <c r="B55501" s="503"/>
    </row>
    <row r="55502" spans="2:2">
      <c r="B55502" s="503"/>
    </row>
    <row r="55503" spans="2:2">
      <c r="B55503" s="503"/>
    </row>
    <row r="55504" spans="2:2">
      <c r="B55504" s="503"/>
    </row>
    <row r="55505" spans="2:2">
      <c r="B55505" s="503"/>
    </row>
    <row r="55506" spans="2:2">
      <c r="B55506" s="503"/>
    </row>
    <row r="55507" spans="2:2">
      <c r="B55507" s="503"/>
    </row>
    <row r="55508" spans="2:2">
      <c r="B55508" s="503"/>
    </row>
    <row r="55509" spans="2:2">
      <c r="B55509" s="503"/>
    </row>
    <row r="55510" spans="2:2">
      <c r="B55510" s="503"/>
    </row>
    <row r="55511" spans="2:2">
      <c r="B55511" s="503"/>
    </row>
    <row r="55512" spans="2:2">
      <c r="B55512" s="503"/>
    </row>
    <row r="55513" spans="2:2">
      <c r="B55513" s="503"/>
    </row>
    <row r="55514" spans="2:2">
      <c r="B55514" s="503"/>
    </row>
    <row r="55515" spans="2:2">
      <c r="B55515" s="503"/>
    </row>
    <row r="55516" spans="2:2">
      <c r="B55516" s="503"/>
    </row>
    <row r="55517" spans="2:2">
      <c r="B55517" s="503"/>
    </row>
    <row r="55518" spans="2:2">
      <c r="B55518" s="503"/>
    </row>
    <row r="55519" spans="2:2">
      <c r="B55519" s="503"/>
    </row>
    <row r="55520" spans="2:2">
      <c r="B55520" s="503"/>
    </row>
    <row r="55521" spans="2:2">
      <c r="B55521" s="503"/>
    </row>
    <row r="55522" spans="2:2">
      <c r="B55522" s="503"/>
    </row>
    <row r="55523" spans="2:2">
      <c r="B55523" s="503"/>
    </row>
    <row r="55524" spans="2:2">
      <c r="B55524" s="503"/>
    </row>
    <row r="55525" spans="2:2">
      <c r="B55525" s="503"/>
    </row>
    <row r="55526" spans="2:2">
      <c r="B55526" s="503"/>
    </row>
    <row r="55527" spans="2:2">
      <c r="B55527" s="503"/>
    </row>
    <row r="55528" spans="2:2">
      <c r="B55528" s="503"/>
    </row>
    <row r="55529" spans="2:2">
      <c r="B55529" s="503"/>
    </row>
    <row r="55530" spans="2:2">
      <c r="B55530" s="503"/>
    </row>
    <row r="55531" spans="2:2">
      <c r="B55531" s="503"/>
    </row>
    <row r="55532" spans="2:2">
      <c r="B55532" s="503"/>
    </row>
    <row r="55533" spans="2:2">
      <c r="B55533" s="503"/>
    </row>
    <row r="55534" spans="2:2">
      <c r="B55534" s="503"/>
    </row>
    <row r="55535" spans="2:2">
      <c r="B55535" s="503"/>
    </row>
    <row r="55536" spans="2:2">
      <c r="B55536" s="503"/>
    </row>
    <row r="55537" spans="2:2">
      <c r="B55537" s="503"/>
    </row>
    <row r="55538" spans="2:2">
      <c r="B55538" s="503"/>
    </row>
    <row r="55539" spans="2:2">
      <c r="B55539" s="503"/>
    </row>
    <row r="55540" spans="2:2">
      <c r="B55540" s="503"/>
    </row>
    <row r="55541" spans="2:2">
      <c r="B55541" s="503"/>
    </row>
    <row r="55542" spans="2:2">
      <c r="B55542" s="503"/>
    </row>
    <row r="55543" spans="2:2">
      <c r="B55543" s="503"/>
    </row>
    <row r="55544" spans="2:2">
      <c r="B55544" s="503"/>
    </row>
    <row r="55545" spans="2:2">
      <c r="B55545" s="503"/>
    </row>
    <row r="55546" spans="2:2">
      <c r="B55546" s="503"/>
    </row>
    <row r="55547" spans="2:2">
      <c r="B55547" s="503"/>
    </row>
    <row r="55548" spans="2:2">
      <c r="B55548" s="503"/>
    </row>
    <row r="55549" spans="2:2">
      <c r="B55549" s="503"/>
    </row>
    <row r="55550" spans="2:2">
      <c r="B55550" s="503"/>
    </row>
    <row r="55551" spans="2:2">
      <c r="B55551" s="503"/>
    </row>
    <row r="55552" spans="2:2">
      <c r="B55552" s="503"/>
    </row>
    <row r="55553" spans="2:2">
      <c r="B55553" s="503"/>
    </row>
    <row r="55554" spans="2:2">
      <c r="B55554" s="503"/>
    </row>
    <row r="55555" spans="2:2">
      <c r="B55555" s="503"/>
    </row>
    <row r="55556" spans="2:2">
      <c r="B55556" s="503"/>
    </row>
    <row r="55557" spans="2:2">
      <c r="B55557" s="503"/>
    </row>
    <row r="55558" spans="2:2">
      <c r="B55558" s="503"/>
    </row>
    <row r="55559" spans="2:2">
      <c r="B55559" s="503"/>
    </row>
    <row r="55560" spans="2:2">
      <c r="B55560" s="503"/>
    </row>
    <row r="55561" spans="2:2">
      <c r="B55561" s="503"/>
    </row>
    <row r="55562" spans="2:2">
      <c r="B55562" s="503"/>
    </row>
    <row r="55563" spans="2:2">
      <c r="B55563" s="503"/>
    </row>
    <row r="55564" spans="2:2">
      <c r="B55564" s="503"/>
    </row>
    <row r="55565" spans="2:2">
      <c r="B55565" s="503"/>
    </row>
    <row r="55566" spans="2:2">
      <c r="B55566" s="503"/>
    </row>
    <row r="55567" spans="2:2">
      <c r="B55567" s="503"/>
    </row>
    <row r="55568" spans="2:2">
      <c r="B55568" s="503"/>
    </row>
    <row r="55569" spans="2:2">
      <c r="B55569" s="503"/>
    </row>
    <row r="55570" spans="2:2">
      <c r="B55570" s="503"/>
    </row>
    <row r="55571" spans="2:2">
      <c r="B55571" s="503"/>
    </row>
    <row r="55572" spans="2:2">
      <c r="B55572" s="503"/>
    </row>
    <row r="55573" spans="2:2">
      <c r="B55573" s="503"/>
    </row>
    <row r="55574" spans="2:2">
      <c r="B55574" s="503"/>
    </row>
    <row r="55575" spans="2:2">
      <c r="B55575" s="503"/>
    </row>
    <row r="55576" spans="2:2">
      <c r="B55576" s="503"/>
    </row>
    <row r="55577" spans="2:2">
      <c r="B55577" s="503"/>
    </row>
    <row r="55578" spans="2:2">
      <c r="B55578" s="503"/>
    </row>
    <row r="55579" spans="2:2">
      <c r="B55579" s="503"/>
    </row>
    <row r="55580" spans="2:2">
      <c r="B55580" s="503"/>
    </row>
    <row r="55581" spans="2:2">
      <c r="B55581" s="503"/>
    </row>
    <row r="55582" spans="2:2">
      <c r="B55582" s="503"/>
    </row>
    <row r="55583" spans="2:2">
      <c r="B55583" s="503"/>
    </row>
    <row r="55584" spans="2:2">
      <c r="B55584" s="503"/>
    </row>
    <row r="55585" spans="2:2">
      <c r="B55585" s="503"/>
    </row>
    <row r="55586" spans="2:2">
      <c r="B55586" s="503"/>
    </row>
    <row r="55587" spans="2:2">
      <c r="B55587" s="503"/>
    </row>
    <row r="55588" spans="2:2">
      <c r="B55588" s="503"/>
    </row>
    <row r="55589" spans="2:2">
      <c r="B55589" s="503"/>
    </row>
    <row r="55590" spans="2:2">
      <c r="B55590" s="503"/>
    </row>
    <row r="55591" spans="2:2">
      <c r="B55591" s="503"/>
    </row>
    <row r="55592" spans="2:2">
      <c r="B55592" s="503"/>
    </row>
    <row r="55593" spans="2:2">
      <c r="B55593" s="503"/>
    </row>
    <row r="55594" spans="2:2">
      <c r="B55594" s="503"/>
    </row>
    <row r="55595" spans="2:2">
      <c r="B55595" s="503"/>
    </row>
    <row r="55596" spans="2:2">
      <c r="B55596" s="503"/>
    </row>
    <row r="55597" spans="2:2">
      <c r="B55597" s="503"/>
    </row>
    <row r="55598" spans="2:2">
      <c r="B55598" s="503"/>
    </row>
    <row r="55599" spans="2:2">
      <c r="B55599" s="503"/>
    </row>
    <row r="55600" spans="2:2">
      <c r="B55600" s="503"/>
    </row>
    <row r="55601" spans="2:2">
      <c r="B55601" s="503"/>
    </row>
    <row r="55602" spans="2:2">
      <c r="B55602" s="503"/>
    </row>
    <row r="55603" spans="2:2">
      <c r="B55603" s="503"/>
    </row>
    <row r="55604" spans="2:2">
      <c r="B55604" s="503"/>
    </row>
    <row r="55605" spans="2:2">
      <c r="B55605" s="503"/>
    </row>
    <row r="55606" spans="2:2">
      <c r="B55606" s="503"/>
    </row>
    <row r="55607" spans="2:2">
      <c r="B55607" s="503"/>
    </row>
    <row r="55608" spans="2:2">
      <c r="B55608" s="503"/>
    </row>
    <row r="55609" spans="2:2">
      <c r="B55609" s="503"/>
    </row>
    <row r="55610" spans="2:2">
      <c r="B55610" s="503"/>
    </row>
    <row r="55611" spans="2:2">
      <c r="B55611" s="503"/>
    </row>
    <row r="55612" spans="2:2">
      <c r="B55612" s="503"/>
    </row>
    <row r="55613" spans="2:2">
      <c r="B55613" s="503"/>
    </row>
    <row r="55614" spans="2:2">
      <c r="B55614" s="503"/>
    </row>
    <row r="55615" spans="2:2">
      <c r="B55615" s="503"/>
    </row>
    <row r="55616" spans="2:2">
      <c r="B55616" s="503"/>
    </row>
    <row r="55617" spans="2:2">
      <c r="B55617" s="503"/>
    </row>
    <row r="55618" spans="2:2">
      <c r="B55618" s="503"/>
    </row>
    <row r="55619" spans="2:2">
      <c r="B55619" s="503"/>
    </row>
    <row r="55620" spans="2:2">
      <c r="B55620" s="503"/>
    </row>
    <row r="55621" spans="2:2">
      <c r="B55621" s="503"/>
    </row>
    <row r="55622" spans="2:2">
      <c r="B55622" s="503"/>
    </row>
    <row r="55623" spans="2:2">
      <c r="B55623" s="503"/>
    </row>
    <row r="55624" spans="2:2">
      <c r="B55624" s="503"/>
    </row>
    <row r="55625" spans="2:2">
      <c r="B55625" s="503"/>
    </row>
    <row r="55626" spans="2:2">
      <c r="B55626" s="503"/>
    </row>
    <row r="55627" spans="2:2">
      <c r="B55627" s="503"/>
    </row>
    <row r="55628" spans="2:2">
      <c r="B55628" s="503"/>
    </row>
    <row r="55629" spans="2:2">
      <c r="B55629" s="503"/>
    </row>
    <row r="55630" spans="2:2">
      <c r="B55630" s="503"/>
    </row>
    <row r="55631" spans="2:2">
      <c r="B55631" s="503"/>
    </row>
    <row r="55632" spans="2:2">
      <c r="B55632" s="503"/>
    </row>
    <row r="55633" spans="2:2">
      <c r="B55633" s="503"/>
    </row>
    <row r="55634" spans="2:2">
      <c r="B55634" s="503"/>
    </row>
    <row r="55635" spans="2:2">
      <c r="B55635" s="503"/>
    </row>
    <row r="55636" spans="2:2">
      <c r="B55636" s="503"/>
    </row>
    <row r="55637" spans="2:2">
      <c r="B55637" s="503"/>
    </row>
    <row r="55638" spans="2:2">
      <c r="B55638" s="503"/>
    </row>
    <row r="55639" spans="2:2">
      <c r="B55639" s="503"/>
    </row>
    <row r="55640" spans="2:2">
      <c r="B55640" s="503"/>
    </row>
    <row r="55641" spans="2:2">
      <c r="B55641" s="503"/>
    </row>
    <row r="55642" spans="2:2">
      <c r="B55642" s="503"/>
    </row>
    <row r="55643" spans="2:2">
      <c r="B55643" s="503"/>
    </row>
    <row r="55644" spans="2:2">
      <c r="B55644" s="503"/>
    </row>
    <row r="55645" spans="2:2">
      <c r="B55645" s="503"/>
    </row>
    <row r="55646" spans="2:2">
      <c r="B55646" s="503"/>
    </row>
    <row r="55647" spans="2:2">
      <c r="B55647" s="503"/>
    </row>
    <row r="55648" spans="2:2">
      <c r="B55648" s="503"/>
    </row>
    <row r="55649" spans="2:2">
      <c r="B55649" s="503"/>
    </row>
    <row r="55650" spans="2:2">
      <c r="B55650" s="503"/>
    </row>
    <row r="55651" spans="2:2">
      <c r="B55651" s="503"/>
    </row>
    <row r="55652" spans="2:2">
      <c r="B55652" s="503"/>
    </row>
    <row r="55653" spans="2:2">
      <c r="B55653" s="503"/>
    </row>
    <row r="55654" spans="2:2">
      <c r="B55654" s="503"/>
    </row>
    <row r="55655" spans="2:2">
      <c r="B55655" s="503"/>
    </row>
    <row r="55656" spans="2:2">
      <c r="B55656" s="503"/>
    </row>
    <row r="55657" spans="2:2">
      <c r="B55657" s="503"/>
    </row>
    <row r="55658" spans="2:2">
      <c r="B55658" s="503"/>
    </row>
    <row r="55659" spans="2:2">
      <c r="B55659" s="503"/>
    </row>
    <row r="55660" spans="2:2">
      <c r="B55660" s="503"/>
    </row>
    <row r="55661" spans="2:2">
      <c r="B55661" s="503"/>
    </row>
    <row r="55662" spans="2:2">
      <c r="B55662" s="503"/>
    </row>
    <row r="55663" spans="2:2">
      <c r="B55663" s="503"/>
    </row>
    <row r="55664" spans="2:2">
      <c r="B55664" s="503"/>
    </row>
    <row r="55665" spans="2:2">
      <c r="B55665" s="503"/>
    </row>
    <row r="55666" spans="2:2">
      <c r="B55666" s="503"/>
    </row>
    <row r="55667" spans="2:2">
      <c r="B55667" s="503"/>
    </row>
    <row r="55668" spans="2:2">
      <c r="B55668" s="503"/>
    </row>
    <row r="55669" spans="2:2">
      <c r="B55669" s="503"/>
    </row>
    <row r="55670" spans="2:2">
      <c r="B55670" s="503"/>
    </row>
    <row r="55671" spans="2:2">
      <c r="B55671" s="503"/>
    </row>
    <row r="55672" spans="2:2">
      <c r="B55672" s="503"/>
    </row>
    <row r="55673" spans="2:2">
      <c r="B55673" s="503"/>
    </row>
    <row r="55674" spans="2:2">
      <c r="B55674" s="503"/>
    </row>
    <row r="55675" spans="2:2">
      <c r="B55675" s="503"/>
    </row>
    <row r="55676" spans="2:2">
      <c r="B55676" s="503"/>
    </row>
    <row r="55677" spans="2:2">
      <c r="B55677" s="503"/>
    </row>
    <row r="55678" spans="2:2">
      <c r="B55678" s="503"/>
    </row>
    <row r="55679" spans="2:2">
      <c r="B55679" s="503"/>
    </row>
    <row r="55680" spans="2:2">
      <c r="B55680" s="503"/>
    </row>
    <row r="55681" spans="2:2">
      <c r="B55681" s="503"/>
    </row>
    <row r="55682" spans="2:2">
      <c r="B55682" s="503"/>
    </row>
    <row r="55683" spans="2:2">
      <c r="B55683" s="503"/>
    </row>
    <row r="55684" spans="2:2">
      <c r="B55684" s="503"/>
    </row>
    <row r="55685" spans="2:2">
      <c r="B55685" s="503"/>
    </row>
    <row r="55686" spans="2:2">
      <c r="B55686" s="503"/>
    </row>
    <row r="55687" spans="2:2">
      <c r="B55687" s="503"/>
    </row>
    <row r="55688" spans="2:2">
      <c r="B55688" s="503"/>
    </row>
    <row r="55689" spans="2:2">
      <c r="B55689" s="503"/>
    </row>
    <row r="55690" spans="2:2">
      <c r="B55690" s="503"/>
    </row>
    <row r="55691" spans="2:2">
      <c r="B55691" s="503"/>
    </row>
    <row r="55692" spans="2:2">
      <c r="B55692" s="503"/>
    </row>
    <row r="55693" spans="2:2">
      <c r="B55693" s="503"/>
    </row>
    <row r="55694" spans="2:2">
      <c r="B55694" s="503"/>
    </row>
    <row r="55695" spans="2:2">
      <c r="B55695" s="503"/>
    </row>
    <row r="55696" spans="2:2">
      <c r="B55696" s="503"/>
    </row>
    <row r="55697" spans="2:2">
      <c r="B55697" s="503"/>
    </row>
    <row r="55698" spans="2:2">
      <c r="B55698" s="503"/>
    </row>
    <row r="55699" spans="2:2">
      <c r="B55699" s="503"/>
    </row>
    <row r="55700" spans="2:2">
      <c r="B55700" s="503"/>
    </row>
    <row r="55701" spans="2:2">
      <c r="B55701" s="503"/>
    </row>
    <row r="55702" spans="2:2">
      <c r="B55702" s="503"/>
    </row>
    <row r="55703" spans="2:2">
      <c r="B55703" s="503"/>
    </row>
    <row r="55704" spans="2:2">
      <c r="B55704" s="503"/>
    </row>
    <row r="55705" spans="2:2">
      <c r="B55705" s="503"/>
    </row>
    <row r="55706" spans="2:2">
      <c r="B55706" s="503"/>
    </row>
    <row r="55707" spans="2:2">
      <c r="B55707" s="503"/>
    </row>
    <row r="55708" spans="2:2">
      <c r="B55708" s="503"/>
    </row>
    <row r="55709" spans="2:2">
      <c r="B55709" s="503"/>
    </row>
    <row r="55710" spans="2:2">
      <c r="B55710" s="503"/>
    </row>
    <row r="55711" spans="2:2">
      <c r="B55711" s="503"/>
    </row>
    <row r="55712" spans="2:2">
      <c r="B55712" s="503"/>
    </row>
    <row r="55713" spans="2:2">
      <c r="B55713" s="503"/>
    </row>
    <row r="55714" spans="2:2">
      <c r="B55714" s="503"/>
    </row>
    <row r="55715" spans="2:2">
      <c r="B55715" s="503"/>
    </row>
    <row r="55716" spans="2:2">
      <c r="B55716" s="503"/>
    </row>
    <row r="55717" spans="2:2">
      <c r="B55717" s="503"/>
    </row>
    <row r="55718" spans="2:2">
      <c r="B55718" s="503"/>
    </row>
    <row r="55719" spans="2:2">
      <c r="B55719" s="503"/>
    </row>
    <row r="55720" spans="2:2">
      <c r="B55720" s="503"/>
    </row>
    <row r="55721" spans="2:2">
      <c r="B55721" s="503"/>
    </row>
    <row r="55722" spans="2:2">
      <c r="B55722" s="503"/>
    </row>
    <row r="55723" spans="2:2">
      <c r="B55723" s="503"/>
    </row>
    <row r="55724" spans="2:2">
      <c r="B55724" s="503"/>
    </row>
    <row r="55725" spans="2:2">
      <c r="B55725" s="503"/>
    </row>
    <row r="55726" spans="2:2">
      <c r="B55726" s="503"/>
    </row>
    <row r="55727" spans="2:2">
      <c r="B55727" s="503"/>
    </row>
    <row r="55728" spans="2:2">
      <c r="B55728" s="503"/>
    </row>
    <row r="55729" spans="2:2">
      <c r="B55729" s="503"/>
    </row>
    <row r="55730" spans="2:2">
      <c r="B55730" s="503"/>
    </row>
    <row r="55731" spans="2:2">
      <c r="B55731" s="503"/>
    </row>
    <row r="55732" spans="2:2">
      <c r="B55732" s="503"/>
    </row>
    <row r="55733" spans="2:2">
      <c r="B55733" s="503"/>
    </row>
    <row r="55734" spans="2:2">
      <c r="B55734" s="503"/>
    </row>
    <row r="55735" spans="2:2">
      <c r="B55735" s="503"/>
    </row>
    <row r="55736" spans="2:2">
      <c r="B55736" s="503"/>
    </row>
    <row r="55737" spans="2:2">
      <c r="B55737" s="503"/>
    </row>
    <row r="55738" spans="2:2">
      <c r="B55738" s="503"/>
    </row>
    <row r="55739" spans="2:2">
      <c r="B55739" s="503"/>
    </row>
    <row r="55740" spans="2:2">
      <c r="B55740" s="503"/>
    </row>
    <row r="55741" spans="2:2">
      <c r="B55741" s="503"/>
    </row>
    <row r="55742" spans="2:2">
      <c r="B55742" s="503"/>
    </row>
    <row r="55743" spans="2:2">
      <c r="B55743" s="503"/>
    </row>
    <row r="55744" spans="2:2">
      <c r="B55744" s="503"/>
    </row>
    <row r="55745" spans="2:2">
      <c r="B55745" s="503"/>
    </row>
    <row r="55746" spans="2:2">
      <c r="B55746" s="503"/>
    </row>
    <row r="55747" spans="2:2">
      <c r="B55747" s="503"/>
    </row>
    <row r="55748" spans="2:2">
      <c r="B55748" s="503"/>
    </row>
    <row r="55749" spans="2:2">
      <c r="B55749" s="503"/>
    </row>
    <row r="55750" spans="2:2">
      <c r="B55750" s="503"/>
    </row>
    <row r="55751" spans="2:2">
      <c r="B55751" s="503"/>
    </row>
    <row r="55752" spans="2:2">
      <c r="B55752" s="503"/>
    </row>
    <row r="55753" spans="2:2">
      <c r="B55753" s="503"/>
    </row>
    <row r="55754" spans="2:2">
      <c r="B55754" s="503"/>
    </row>
    <row r="55755" spans="2:2">
      <c r="B55755" s="503"/>
    </row>
    <row r="55756" spans="2:2">
      <c r="B55756" s="503"/>
    </row>
    <row r="55757" spans="2:2">
      <c r="B55757" s="503"/>
    </row>
    <row r="55758" spans="2:2">
      <c r="B55758" s="503"/>
    </row>
    <row r="55759" spans="2:2">
      <c r="B55759" s="503"/>
    </row>
    <row r="55760" spans="2:2">
      <c r="B55760" s="503"/>
    </row>
    <row r="55761" spans="2:2">
      <c r="B55761" s="503"/>
    </row>
    <row r="55762" spans="2:2">
      <c r="B55762" s="503"/>
    </row>
    <row r="55763" spans="2:2">
      <c r="B55763" s="503"/>
    </row>
    <row r="55764" spans="2:2">
      <c r="B55764" s="503"/>
    </row>
    <row r="55765" spans="2:2">
      <c r="B55765" s="503"/>
    </row>
    <row r="55766" spans="2:2">
      <c r="B55766" s="503"/>
    </row>
    <row r="55767" spans="2:2">
      <c r="B55767" s="503"/>
    </row>
    <row r="55768" spans="2:2">
      <c r="B55768" s="503"/>
    </row>
    <row r="55769" spans="2:2">
      <c r="B55769" s="503"/>
    </row>
    <row r="55770" spans="2:2">
      <c r="B55770" s="503"/>
    </row>
    <row r="55771" spans="2:2">
      <c r="B55771" s="503"/>
    </row>
    <row r="55772" spans="2:2">
      <c r="B55772" s="503"/>
    </row>
    <row r="55773" spans="2:2">
      <c r="B55773" s="503"/>
    </row>
    <row r="55774" spans="2:2">
      <c r="B55774" s="503"/>
    </row>
    <row r="55775" spans="2:2">
      <c r="B55775" s="503"/>
    </row>
    <row r="55776" spans="2:2">
      <c r="B55776" s="503"/>
    </row>
    <row r="55777" spans="2:2">
      <c r="B55777" s="503"/>
    </row>
    <row r="55778" spans="2:2">
      <c r="B55778" s="503"/>
    </row>
    <row r="55779" spans="2:2">
      <c r="B55779" s="503"/>
    </row>
    <row r="55780" spans="2:2">
      <c r="B55780" s="503"/>
    </row>
    <row r="55781" spans="2:2">
      <c r="B55781" s="503"/>
    </row>
    <row r="55782" spans="2:2">
      <c r="B55782" s="503"/>
    </row>
    <row r="55783" spans="2:2">
      <c r="B55783" s="503"/>
    </row>
    <row r="55784" spans="2:2">
      <c r="B55784" s="503"/>
    </row>
    <row r="55785" spans="2:2">
      <c r="B55785" s="503"/>
    </row>
    <row r="55786" spans="2:2">
      <c r="B55786" s="503"/>
    </row>
    <row r="55787" spans="2:2">
      <c r="B55787" s="503"/>
    </row>
    <row r="55788" spans="2:2">
      <c r="B55788" s="503"/>
    </row>
    <row r="55789" spans="2:2">
      <c r="B55789" s="503"/>
    </row>
    <row r="55790" spans="2:2">
      <c r="B55790" s="503"/>
    </row>
    <row r="55791" spans="2:2">
      <c r="B55791" s="503"/>
    </row>
    <row r="55792" spans="2:2">
      <c r="B55792" s="503"/>
    </row>
    <row r="55793" spans="2:2">
      <c r="B55793" s="503"/>
    </row>
    <row r="55794" spans="2:2">
      <c r="B55794" s="503"/>
    </row>
    <row r="55795" spans="2:2">
      <c r="B55795" s="503"/>
    </row>
    <row r="55796" spans="2:2">
      <c r="B55796" s="503"/>
    </row>
    <row r="55797" spans="2:2">
      <c r="B55797" s="503"/>
    </row>
    <row r="55798" spans="2:2">
      <c r="B55798" s="503"/>
    </row>
    <row r="55799" spans="2:2">
      <c r="B55799" s="503"/>
    </row>
    <row r="55800" spans="2:2">
      <c r="B55800" s="503"/>
    </row>
    <row r="55801" spans="2:2">
      <c r="B55801" s="503"/>
    </row>
    <row r="55802" spans="2:2">
      <c r="B55802" s="503"/>
    </row>
    <row r="55803" spans="2:2">
      <c r="B55803" s="503"/>
    </row>
    <row r="55804" spans="2:2">
      <c r="B55804" s="503"/>
    </row>
    <row r="55805" spans="2:2">
      <c r="B55805" s="503"/>
    </row>
    <row r="55806" spans="2:2">
      <c r="B55806" s="503"/>
    </row>
    <row r="55807" spans="2:2">
      <c r="B55807" s="503"/>
    </row>
    <row r="55808" spans="2:2">
      <c r="B55808" s="503"/>
    </row>
    <row r="55809" spans="2:2">
      <c r="B55809" s="503"/>
    </row>
    <row r="55810" spans="2:2">
      <c r="B55810" s="503"/>
    </row>
    <row r="55811" spans="2:2">
      <c r="B55811" s="503"/>
    </row>
    <row r="55812" spans="2:2">
      <c r="B55812" s="503"/>
    </row>
    <row r="55813" spans="2:2">
      <c r="B55813" s="503"/>
    </row>
    <row r="55814" spans="2:2">
      <c r="B55814" s="503"/>
    </row>
    <row r="55815" spans="2:2">
      <c r="B55815" s="503"/>
    </row>
    <row r="55816" spans="2:2">
      <c r="B55816" s="503"/>
    </row>
    <row r="55817" spans="2:2">
      <c r="B55817" s="503"/>
    </row>
    <row r="55818" spans="2:2">
      <c r="B55818" s="503"/>
    </row>
    <row r="55819" spans="2:2">
      <c r="B55819" s="503"/>
    </row>
    <row r="55820" spans="2:2">
      <c r="B55820" s="503"/>
    </row>
    <row r="55821" spans="2:2">
      <c r="B55821" s="503"/>
    </row>
    <row r="55822" spans="2:2">
      <c r="B55822" s="503"/>
    </row>
    <row r="55823" spans="2:2">
      <c r="B55823" s="503"/>
    </row>
    <row r="55824" spans="2:2">
      <c r="B55824" s="503"/>
    </row>
    <row r="55825" spans="2:2">
      <c r="B55825" s="503"/>
    </row>
    <row r="55826" spans="2:2">
      <c r="B55826" s="503"/>
    </row>
    <row r="55827" spans="2:2">
      <c r="B55827" s="503"/>
    </row>
    <row r="55828" spans="2:2">
      <c r="B55828" s="503"/>
    </row>
    <row r="55829" spans="2:2">
      <c r="B55829" s="503"/>
    </row>
    <row r="55830" spans="2:2">
      <c r="B55830" s="503"/>
    </row>
    <row r="55831" spans="2:2">
      <c r="B55831" s="503"/>
    </row>
    <row r="55832" spans="2:2">
      <c r="B55832" s="503"/>
    </row>
    <row r="55833" spans="2:2">
      <c r="B55833" s="503"/>
    </row>
    <row r="55834" spans="2:2">
      <c r="B55834" s="503"/>
    </row>
    <row r="55835" spans="2:2">
      <c r="B55835" s="503"/>
    </row>
    <row r="55836" spans="2:2">
      <c r="B55836" s="503"/>
    </row>
    <row r="55837" spans="2:2">
      <c r="B55837" s="503"/>
    </row>
    <row r="55838" spans="2:2">
      <c r="B55838" s="503"/>
    </row>
    <row r="55839" spans="2:2">
      <c r="B55839" s="503"/>
    </row>
    <row r="55840" spans="2:2">
      <c r="B55840" s="503"/>
    </row>
    <row r="55841" spans="2:2">
      <c r="B55841" s="503"/>
    </row>
    <row r="55842" spans="2:2">
      <c r="B55842" s="503"/>
    </row>
    <row r="55843" spans="2:2">
      <c r="B55843" s="503"/>
    </row>
    <row r="55844" spans="2:2">
      <c r="B55844" s="503"/>
    </row>
    <row r="55845" spans="2:2">
      <c r="B55845" s="503"/>
    </row>
    <row r="55846" spans="2:2">
      <c r="B55846" s="503"/>
    </row>
    <row r="55847" spans="2:2">
      <c r="B55847" s="503"/>
    </row>
    <row r="55848" spans="2:2">
      <c r="B55848" s="503"/>
    </row>
    <row r="55849" spans="2:2">
      <c r="B55849" s="503"/>
    </row>
    <row r="55850" spans="2:2">
      <c r="B55850" s="503"/>
    </row>
    <row r="55851" spans="2:2">
      <c r="B55851" s="503"/>
    </row>
    <row r="55852" spans="2:2">
      <c r="B55852" s="503"/>
    </row>
    <row r="55853" spans="2:2">
      <c r="B55853" s="503"/>
    </row>
    <row r="55854" spans="2:2">
      <c r="B55854" s="503"/>
    </row>
    <row r="55855" spans="2:2">
      <c r="B55855" s="503"/>
    </row>
    <row r="55856" spans="2:2">
      <c r="B55856" s="503"/>
    </row>
    <row r="55857" spans="2:2">
      <c r="B55857" s="503"/>
    </row>
    <row r="55858" spans="2:2">
      <c r="B55858" s="503"/>
    </row>
    <row r="55859" spans="2:2">
      <c r="B55859" s="503"/>
    </row>
    <row r="55860" spans="2:2">
      <c r="B55860" s="503"/>
    </row>
    <row r="55861" spans="2:2">
      <c r="B55861" s="503"/>
    </row>
    <row r="55862" spans="2:2">
      <c r="B55862" s="503"/>
    </row>
    <row r="55863" spans="2:2">
      <c r="B55863" s="503"/>
    </row>
    <row r="55864" spans="2:2">
      <c r="B55864" s="503"/>
    </row>
    <row r="55865" spans="2:2">
      <c r="B55865" s="503"/>
    </row>
    <row r="55866" spans="2:2">
      <c r="B55866" s="503"/>
    </row>
    <row r="55867" spans="2:2">
      <c r="B55867" s="503"/>
    </row>
    <row r="55868" spans="2:2">
      <c r="B55868" s="503"/>
    </row>
    <row r="55869" spans="2:2">
      <c r="B55869" s="503"/>
    </row>
    <row r="55870" spans="2:2">
      <c r="B55870" s="503"/>
    </row>
    <row r="55871" spans="2:2">
      <c r="B55871" s="503"/>
    </row>
    <row r="55872" spans="2:2">
      <c r="B55872" s="503"/>
    </row>
    <row r="55873" spans="2:2">
      <c r="B55873" s="503"/>
    </row>
    <row r="55874" spans="2:2">
      <c r="B55874" s="503"/>
    </row>
    <row r="55875" spans="2:2">
      <c r="B55875" s="503"/>
    </row>
    <row r="55876" spans="2:2">
      <c r="B55876" s="503"/>
    </row>
    <row r="55877" spans="2:2">
      <c r="B55877" s="503"/>
    </row>
    <row r="55878" spans="2:2">
      <c r="B55878" s="503"/>
    </row>
    <row r="55879" spans="2:2">
      <c r="B55879" s="503"/>
    </row>
    <row r="55880" spans="2:2">
      <c r="B55880" s="503"/>
    </row>
    <row r="55881" spans="2:2">
      <c r="B55881" s="503"/>
    </row>
    <row r="55882" spans="2:2">
      <c r="B55882" s="503"/>
    </row>
    <row r="55883" spans="2:2">
      <c r="B55883" s="503"/>
    </row>
    <row r="55884" spans="2:2">
      <c r="B55884" s="503"/>
    </row>
    <row r="55885" spans="2:2">
      <c r="B55885" s="503"/>
    </row>
    <row r="55886" spans="2:2">
      <c r="B55886" s="503"/>
    </row>
    <row r="55887" spans="2:2">
      <c r="B55887" s="503"/>
    </row>
    <row r="55888" spans="2:2">
      <c r="B55888" s="503"/>
    </row>
    <row r="55889" spans="2:2">
      <c r="B55889" s="503"/>
    </row>
    <row r="55890" spans="2:2">
      <c r="B55890" s="503"/>
    </row>
    <row r="55891" spans="2:2">
      <c r="B55891" s="503"/>
    </row>
    <row r="55892" spans="2:2">
      <c r="B55892" s="503"/>
    </row>
    <row r="55893" spans="2:2">
      <c r="B55893" s="503"/>
    </row>
    <row r="55894" spans="2:2">
      <c r="B55894" s="503"/>
    </row>
    <row r="55895" spans="2:2">
      <c r="B55895" s="503"/>
    </row>
    <row r="55896" spans="2:2">
      <c r="B55896" s="503"/>
    </row>
    <row r="55897" spans="2:2">
      <c r="B55897" s="503"/>
    </row>
    <row r="55898" spans="2:2">
      <c r="B55898" s="503"/>
    </row>
    <row r="55899" spans="2:2">
      <c r="B55899" s="503"/>
    </row>
    <row r="55900" spans="2:2">
      <c r="B55900" s="503"/>
    </row>
    <row r="55901" spans="2:2">
      <c r="B55901" s="503"/>
    </row>
    <row r="55902" spans="2:2">
      <c r="B55902" s="503"/>
    </row>
    <row r="55903" spans="2:2">
      <c r="B55903" s="503"/>
    </row>
    <row r="55904" spans="2:2">
      <c r="B55904" s="503"/>
    </row>
    <row r="55905" spans="2:2">
      <c r="B55905" s="503"/>
    </row>
    <row r="55906" spans="2:2">
      <c r="B55906" s="503"/>
    </row>
    <row r="55907" spans="2:2">
      <c r="B55907" s="503"/>
    </row>
    <row r="55908" spans="2:2">
      <c r="B55908" s="503"/>
    </row>
    <row r="55909" spans="2:2">
      <c r="B55909" s="503"/>
    </row>
    <row r="55910" spans="2:2">
      <c r="B55910" s="503"/>
    </row>
    <row r="55911" spans="2:2">
      <c r="B55911" s="503"/>
    </row>
    <row r="55912" spans="2:2">
      <c r="B55912" s="503"/>
    </row>
    <row r="55913" spans="2:2">
      <c r="B55913" s="503"/>
    </row>
    <row r="55914" spans="2:2">
      <c r="B55914" s="503"/>
    </row>
    <row r="55915" spans="2:2">
      <c r="B55915" s="503"/>
    </row>
    <row r="55916" spans="2:2">
      <c r="B55916" s="503"/>
    </row>
    <row r="55917" spans="2:2">
      <c r="B55917" s="503"/>
    </row>
    <row r="55918" spans="2:2">
      <c r="B55918" s="503"/>
    </row>
    <row r="55919" spans="2:2">
      <c r="B55919" s="503"/>
    </row>
    <row r="55920" spans="2:2">
      <c r="B55920" s="503"/>
    </row>
    <row r="55921" spans="2:2">
      <c r="B55921" s="503"/>
    </row>
    <row r="55922" spans="2:2">
      <c r="B55922" s="503"/>
    </row>
    <row r="55923" spans="2:2">
      <c r="B55923" s="503"/>
    </row>
    <row r="55924" spans="2:2">
      <c r="B55924" s="503"/>
    </row>
    <row r="55925" spans="2:2">
      <c r="B55925" s="503"/>
    </row>
    <row r="55926" spans="2:2">
      <c r="B55926" s="503"/>
    </row>
    <row r="55927" spans="2:2">
      <c r="B55927" s="503"/>
    </row>
    <row r="55928" spans="2:2">
      <c r="B55928" s="503"/>
    </row>
    <row r="55929" spans="2:2">
      <c r="B55929" s="503"/>
    </row>
    <row r="55930" spans="2:2">
      <c r="B55930" s="503"/>
    </row>
    <row r="55931" spans="2:2">
      <c r="B55931" s="503"/>
    </row>
    <row r="55932" spans="2:2">
      <c r="B55932" s="503"/>
    </row>
    <row r="55933" spans="2:2">
      <c r="B55933" s="503"/>
    </row>
    <row r="55934" spans="2:2">
      <c r="B55934" s="503"/>
    </row>
    <row r="55935" spans="2:2">
      <c r="B55935" s="503"/>
    </row>
    <row r="55936" spans="2:2">
      <c r="B55936" s="503"/>
    </row>
    <row r="55937" spans="2:2">
      <c r="B55937" s="503"/>
    </row>
    <row r="55938" spans="2:2">
      <c r="B55938" s="503"/>
    </row>
    <row r="55939" spans="2:2">
      <c r="B55939" s="503"/>
    </row>
    <row r="55940" spans="2:2">
      <c r="B55940" s="503"/>
    </row>
    <row r="55941" spans="2:2">
      <c r="B55941" s="503"/>
    </row>
    <row r="55942" spans="2:2">
      <c r="B55942" s="503"/>
    </row>
    <row r="55943" spans="2:2">
      <c r="B55943" s="503"/>
    </row>
    <row r="55944" spans="2:2">
      <c r="B55944" s="503"/>
    </row>
    <row r="55945" spans="2:2">
      <c r="B55945" s="503"/>
    </row>
    <row r="55946" spans="2:2">
      <c r="B55946" s="503"/>
    </row>
    <row r="55947" spans="2:2">
      <c r="B55947" s="503"/>
    </row>
    <row r="55948" spans="2:2">
      <c r="B55948" s="503"/>
    </row>
    <row r="55949" spans="2:2">
      <c r="B55949" s="503"/>
    </row>
    <row r="55950" spans="2:2">
      <c r="B55950" s="503"/>
    </row>
    <row r="55951" spans="2:2">
      <c r="B55951" s="503"/>
    </row>
    <row r="55952" spans="2:2">
      <c r="B55952" s="503"/>
    </row>
    <row r="55953" spans="2:2">
      <c r="B55953" s="503"/>
    </row>
    <row r="55954" spans="2:2">
      <c r="B55954" s="503"/>
    </row>
    <row r="55955" spans="2:2">
      <c r="B55955" s="503"/>
    </row>
    <row r="55956" spans="2:2">
      <c r="B55956" s="503"/>
    </row>
    <row r="55957" spans="2:2">
      <c r="B55957" s="503"/>
    </row>
    <row r="55958" spans="2:2">
      <c r="B55958" s="503"/>
    </row>
    <row r="55959" spans="2:2">
      <c r="B55959" s="503"/>
    </row>
    <row r="55960" spans="2:2">
      <c r="B55960" s="503"/>
    </row>
    <row r="55961" spans="2:2">
      <c r="B55961" s="503"/>
    </row>
    <row r="55962" spans="2:2">
      <c r="B55962" s="503"/>
    </row>
    <row r="55963" spans="2:2">
      <c r="B55963" s="503"/>
    </row>
    <row r="55964" spans="2:2">
      <c r="B55964" s="503"/>
    </row>
    <row r="55965" spans="2:2">
      <c r="B55965" s="503"/>
    </row>
    <row r="55966" spans="2:2">
      <c r="B55966" s="503"/>
    </row>
    <row r="55967" spans="2:2">
      <c r="B55967" s="503"/>
    </row>
    <row r="55968" spans="2:2">
      <c r="B55968" s="503"/>
    </row>
    <row r="55969" spans="2:2">
      <c r="B55969" s="503"/>
    </row>
    <row r="55970" spans="2:2">
      <c r="B55970" s="503"/>
    </row>
    <row r="55971" spans="2:2">
      <c r="B55971" s="503"/>
    </row>
    <row r="55972" spans="2:2">
      <c r="B55972" s="503"/>
    </row>
    <row r="55973" spans="2:2">
      <c r="B55973" s="503"/>
    </row>
    <row r="55974" spans="2:2">
      <c r="B55974" s="503"/>
    </row>
    <row r="55975" spans="2:2">
      <c r="B55975" s="503"/>
    </row>
    <row r="55976" spans="2:2">
      <c r="B55976" s="503"/>
    </row>
    <row r="55977" spans="2:2">
      <c r="B55977" s="503"/>
    </row>
    <row r="55978" spans="2:2">
      <c r="B55978" s="503"/>
    </row>
    <row r="55979" spans="2:2">
      <c r="B55979" s="503"/>
    </row>
    <row r="55980" spans="2:2">
      <c r="B55980" s="503"/>
    </row>
    <row r="55981" spans="2:2">
      <c r="B55981" s="503"/>
    </row>
    <row r="55982" spans="2:2">
      <c r="B55982" s="503"/>
    </row>
    <row r="55983" spans="2:2">
      <c r="B55983" s="503"/>
    </row>
    <row r="55984" spans="2:2">
      <c r="B55984" s="503"/>
    </row>
    <row r="55985" spans="2:2">
      <c r="B55985" s="503"/>
    </row>
    <row r="55986" spans="2:2">
      <c r="B55986" s="503"/>
    </row>
    <row r="55987" spans="2:2">
      <c r="B55987" s="503"/>
    </row>
    <row r="55988" spans="2:2">
      <c r="B55988" s="503"/>
    </row>
    <row r="55989" spans="2:2">
      <c r="B55989" s="503"/>
    </row>
    <row r="55990" spans="2:2">
      <c r="B55990" s="503"/>
    </row>
    <row r="55991" spans="2:2">
      <c r="B55991" s="503"/>
    </row>
    <row r="55992" spans="2:2">
      <c r="B55992" s="503"/>
    </row>
    <row r="55993" spans="2:2">
      <c r="B55993" s="503"/>
    </row>
    <row r="55994" spans="2:2">
      <c r="B55994" s="503"/>
    </row>
    <row r="55995" spans="2:2">
      <c r="B55995" s="503"/>
    </row>
    <row r="55996" spans="2:2">
      <c r="B55996" s="503"/>
    </row>
    <row r="55997" spans="2:2">
      <c r="B55997" s="503"/>
    </row>
    <row r="55998" spans="2:2">
      <c r="B55998" s="503"/>
    </row>
    <row r="55999" spans="2:2">
      <c r="B55999" s="503"/>
    </row>
    <row r="56000" spans="2:2">
      <c r="B56000" s="503"/>
    </row>
    <row r="56001" spans="2:2">
      <c r="B56001" s="503"/>
    </row>
    <row r="56002" spans="2:2">
      <c r="B56002" s="503"/>
    </row>
    <row r="56003" spans="2:2">
      <c r="B56003" s="503"/>
    </row>
    <row r="56004" spans="2:2">
      <c r="B56004" s="503"/>
    </row>
    <row r="56005" spans="2:2">
      <c r="B56005" s="503"/>
    </row>
    <row r="56006" spans="2:2">
      <c r="B56006" s="503"/>
    </row>
    <row r="56007" spans="2:2">
      <c r="B56007" s="503"/>
    </row>
    <row r="56008" spans="2:2">
      <c r="B56008" s="503"/>
    </row>
    <row r="56009" spans="2:2">
      <c r="B56009" s="503"/>
    </row>
    <row r="56010" spans="2:2">
      <c r="B56010" s="503"/>
    </row>
    <row r="56011" spans="2:2">
      <c r="B56011" s="503"/>
    </row>
    <row r="56012" spans="2:2">
      <c r="B56012" s="503"/>
    </row>
    <row r="56013" spans="2:2">
      <c r="B56013" s="503"/>
    </row>
    <row r="56014" spans="2:2">
      <c r="B56014" s="503"/>
    </row>
    <row r="56015" spans="2:2">
      <c r="B56015" s="503"/>
    </row>
    <row r="56016" spans="2:2">
      <c r="B56016" s="503"/>
    </row>
    <row r="56017" spans="2:2">
      <c r="B56017" s="503"/>
    </row>
    <row r="56018" spans="2:2">
      <c r="B56018" s="503"/>
    </row>
    <row r="56019" spans="2:2">
      <c r="B56019" s="503"/>
    </row>
    <row r="56020" spans="2:2">
      <c r="B56020" s="503"/>
    </row>
    <row r="56021" spans="2:2">
      <c r="B56021" s="503"/>
    </row>
    <row r="56022" spans="2:2">
      <c r="B56022" s="503"/>
    </row>
    <row r="56023" spans="2:2">
      <c r="B56023" s="503"/>
    </row>
    <row r="56024" spans="2:2">
      <c r="B56024" s="503"/>
    </row>
    <row r="56025" spans="2:2">
      <c r="B56025" s="503"/>
    </row>
    <row r="56026" spans="2:2">
      <c r="B56026" s="503"/>
    </row>
    <row r="56027" spans="2:2">
      <c r="B56027" s="503"/>
    </row>
    <row r="56028" spans="2:2">
      <c r="B56028" s="503"/>
    </row>
    <row r="56029" spans="2:2">
      <c r="B56029" s="503"/>
    </row>
    <row r="56030" spans="2:2">
      <c r="B56030" s="503"/>
    </row>
    <row r="56031" spans="2:2">
      <c r="B56031" s="503"/>
    </row>
    <row r="56032" spans="2:2">
      <c r="B56032" s="503"/>
    </row>
    <row r="56033" spans="2:2">
      <c r="B56033" s="503"/>
    </row>
    <row r="56034" spans="2:2">
      <c r="B56034" s="503"/>
    </row>
    <row r="56035" spans="2:2">
      <c r="B56035" s="503"/>
    </row>
    <row r="56036" spans="2:2">
      <c r="B56036" s="503"/>
    </row>
    <row r="56037" spans="2:2">
      <c r="B56037" s="503"/>
    </row>
    <row r="56038" spans="2:2">
      <c r="B56038" s="503"/>
    </row>
    <row r="56039" spans="2:2">
      <c r="B56039" s="503"/>
    </row>
    <row r="56040" spans="2:2">
      <c r="B56040" s="503"/>
    </row>
    <row r="56041" spans="2:2">
      <c r="B56041" s="503"/>
    </row>
    <row r="56042" spans="2:2">
      <c r="B56042" s="503"/>
    </row>
    <row r="56043" spans="2:2">
      <c r="B56043" s="503"/>
    </row>
    <row r="56044" spans="2:2">
      <c r="B56044" s="503"/>
    </row>
    <row r="56045" spans="2:2">
      <c r="B56045" s="503"/>
    </row>
    <row r="56046" spans="2:2">
      <c r="B56046" s="503"/>
    </row>
    <row r="56047" spans="2:2">
      <c r="B56047" s="503"/>
    </row>
    <row r="56048" spans="2:2">
      <c r="B56048" s="503"/>
    </row>
    <row r="56049" spans="2:2">
      <c r="B56049" s="503"/>
    </row>
    <row r="56050" spans="2:2">
      <c r="B56050" s="503"/>
    </row>
    <row r="56051" spans="2:2">
      <c r="B56051" s="503"/>
    </row>
    <row r="56052" spans="2:2">
      <c r="B56052" s="503"/>
    </row>
    <row r="56053" spans="2:2">
      <c r="B56053" s="503"/>
    </row>
    <row r="56054" spans="2:2">
      <c r="B56054" s="503"/>
    </row>
    <row r="56055" spans="2:2">
      <c r="B56055" s="503"/>
    </row>
    <row r="56056" spans="2:2">
      <c r="B56056" s="503"/>
    </row>
    <row r="56057" spans="2:2">
      <c r="B56057" s="503"/>
    </row>
    <row r="56058" spans="2:2">
      <c r="B56058" s="503"/>
    </row>
    <row r="56059" spans="2:2">
      <c r="B56059" s="503"/>
    </row>
    <row r="56060" spans="2:2">
      <c r="B56060" s="503"/>
    </row>
    <row r="56061" spans="2:2">
      <c r="B56061" s="503"/>
    </row>
    <row r="56062" spans="2:2">
      <c r="B56062" s="503"/>
    </row>
    <row r="56063" spans="2:2">
      <c r="B56063" s="503"/>
    </row>
    <row r="56064" spans="2:2">
      <c r="B56064" s="503"/>
    </row>
    <row r="56065" spans="2:2">
      <c r="B56065" s="503"/>
    </row>
    <row r="56066" spans="2:2">
      <c r="B56066" s="503"/>
    </row>
    <row r="56067" spans="2:2">
      <c r="B56067" s="503"/>
    </row>
    <row r="56068" spans="2:2">
      <c r="B56068" s="503"/>
    </row>
    <row r="56069" spans="2:2">
      <c r="B56069" s="503"/>
    </row>
    <row r="56070" spans="2:2">
      <c r="B56070" s="503"/>
    </row>
    <row r="56071" spans="2:2">
      <c r="B56071" s="503"/>
    </row>
    <row r="56072" spans="2:2">
      <c r="B56072" s="503"/>
    </row>
    <row r="56073" spans="2:2">
      <c r="B56073" s="503"/>
    </row>
    <row r="56074" spans="2:2">
      <c r="B56074" s="503"/>
    </row>
    <row r="56075" spans="2:2">
      <c r="B56075" s="503"/>
    </row>
    <row r="56076" spans="2:2">
      <c r="B56076" s="503"/>
    </row>
    <row r="56077" spans="2:2">
      <c r="B56077" s="503"/>
    </row>
    <row r="56078" spans="2:2">
      <c r="B56078" s="503"/>
    </row>
    <row r="56079" spans="2:2">
      <c r="B56079" s="503"/>
    </row>
    <row r="56080" spans="2:2">
      <c r="B56080" s="503"/>
    </row>
    <row r="56081" spans="2:2">
      <c r="B56081" s="503"/>
    </row>
    <row r="56082" spans="2:2">
      <c r="B56082" s="503"/>
    </row>
    <row r="56083" spans="2:2">
      <c r="B56083" s="503"/>
    </row>
    <row r="56084" spans="2:2">
      <c r="B56084" s="503"/>
    </row>
    <row r="56085" spans="2:2">
      <c r="B56085" s="503"/>
    </row>
    <row r="56086" spans="2:2">
      <c r="B56086" s="503"/>
    </row>
    <row r="56087" spans="2:2">
      <c r="B56087" s="503"/>
    </row>
    <row r="56088" spans="2:2">
      <c r="B56088" s="503"/>
    </row>
    <row r="56089" spans="2:2">
      <c r="B56089" s="503"/>
    </row>
    <row r="56090" spans="2:2">
      <c r="B56090" s="503"/>
    </row>
    <row r="56091" spans="2:2">
      <c r="B56091" s="503"/>
    </row>
    <row r="56092" spans="2:2">
      <c r="B56092" s="503"/>
    </row>
    <row r="56093" spans="2:2">
      <c r="B56093" s="503"/>
    </row>
    <row r="56094" spans="2:2">
      <c r="B56094" s="503"/>
    </row>
    <row r="56095" spans="2:2">
      <c r="B56095" s="503"/>
    </row>
    <row r="56096" spans="2:2">
      <c r="B56096" s="503"/>
    </row>
    <row r="56097" spans="2:2">
      <c r="B56097" s="503"/>
    </row>
    <row r="56098" spans="2:2">
      <c r="B56098" s="503"/>
    </row>
    <row r="56099" spans="2:2">
      <c r="B56099" s="503"/>
    </row>
    <row r="56100" spans="2:2">
      <c r="B56100" s="503"/>
    </row>
    <row r="56101" spans="2:2">
      <c r="B56101" s="503"/>
    </row>
    <row r="56102" spans="2:2">
      <c r="B56102" s="503"/>
    </row>
    <row r="56103" spans="2:2">
      <c r="B56103" s="503"/>
    </row>
    <row r="56104" spans="2:2">
      <c r="B56104" s="503"/>
    </row>
    <row r="56105" spans="2:2">
      <c r="B56105" s="503"/>
    </row>
    <row r="56106" spans="2:2">
      <c r="B56106" s="503"/>
    </row>
    <row r="56107" spans="2:2">
      <c r="B56107" s="503"/>
    </row>
    <row r="56108" spans="2:2">
      <c r="B56108" s="503"/>
    </row>
    <row r="56109" spans="2:2">
      <c r="B56109" s="503"/>
    </row>
    <row r="56110" spans="2:2">
      <c r="B56110" s="503"/>
    </row>
    <row r="56111" spans="2:2">
      <c r="B56111" s="503"/>
    </row>
    <row r="56112" spans="2:2">
      <c r="B56112" s="503"/>
    </row>
    <row r="56113" spans="2:2">
      <c r="B56113" s="503"/>
    </row>
    <row r="56114" spans="2:2">
      <c r="B56114" s="503"/>
    </row>
    <row r="56115" spans="2:2">
      <c r="B56115" s="503"/>
    </row>
    <row r="56116" spans="2:2">
      <c r="B56116" s="503"/>
    </row>
    <row r="56117" spans="2:2">
      <c r="B56117" s="503"/>
    </row>
    <row r="56118" spans="2:2">
      <c r="B56118" s="503"/>
    </row>
    <row r="56119" spans="2:2">
      <c r="B56119" s="503"/>
    </row>
    <row r="56120" spans="2:2">
      <c r="B56120" s="503"/>
    </row>
    <row r="56121" spans="2:2">
      <c r="B56121" s="503"/>
    </row>
    <row r="56122" spans="2:2">
      <c r="B56122" s="503"/>
    </row>
    <row r="56123" spans="2:2">
      <c r="B56123" s="503"/>
    </row>
    <row r="56124" spans="2:2">
      <c r="B56124" s="503"/>
    </row>
    <row r="56125" spans="2:2">
      <c r="B56125" s="503"/>
    </row>
    <row r="56126" spans="2:2">
      <c r="B56126" s="503"/>
    </row>
    <row r="56127" spans="2:2">
      <c r="B56127" s="503"/>
    </row>
    <row r="56128" spans="2:2">
      <c r="B56128" s="503"/>
    </row>
    <row r="56129" spans="2:2">
      <c r="B56129" s="503"/>
    </row>
    <row r="56130" spans="2:2">
      <c r="B56130" s="503"/>
    </row>
    <row r="56131" spans="2:2">
      <c r="B56131" s="503"/>
    </row>
    <row r="56132" spans="2:2">
      <c r="B56132" s="503"/>
    </row>
    <row r="56133" spans="2:2">
      <c r="B56133" s="503"/>
    </row>
    <row r="56134" spans="2:2">
      <c r="B56134" s="503"/>
    </row>
    <row r="56135" spans="2:2">
      <c r="B56135" s="503"/>
    </row>
    <row r="56136" spans="2:2">
      <c r="B56136" s="503"/>
    </row>
    <row r="56137" spans="2:2">
      <c r="B56137" s="503"/>
    </row>
    <row r="56138" spans="2:2">
      <c r="B56138" s="503"/>
    </row>
    <row r="56139" spans="2:2">
      <c r="B56139" s="503"/>
    </row>
    <row r="56140" spans="2:2">
      <c r="B56140" s="503"/>
    </row>
    <row r="56141" spans="2:2">
      <c r="B56141" s="503"/>
    </row>
    <row r="56142" spans="2:2">
      <c r="B56142" s="503"/>
    </row>
    <row r="56143" spans="2:2">
      <c r="B56143" s="503"/>
    </row>
    <row r="56144" spans="2:2">
      <c r="B56144" s="503"/>
    </row>
    <row r="56145" spans="2:2">
      <c r="B56145" s="503"/>
    </row>
    <row r="56146" spans="2:2">
      <c r="B56146" s="503"/>
    </row>
    <row r="56147" spans="2:2">
      <c r="B56147" s="503"/>
    </row>
    <row r="56148" spans="2:2">
      <c r="B56148" s="503"/>
    </row>
    <row r="56149" spans="2:2">
      <c r="B56149" s="503"/>
    </row>
    <row r="56150" spans="2:2">
      <c r="B56150" s="503"/>
    </row>
    <row r="56151" spans="2:2">
      <c r="B56151" s="503"/>
    </row>
    <row r="56152" spans="2:2">
      <c r="B56152" s="503"/>
    </row>
    <row r="56153" spans="2:2">
      <c r="B56153" s="503"/>
    </row>
    <row r="56154" spans="2:2">
      <c r="B56154" s="503"/>
    </row>
    <row r="56155" spans="2:2">
      <c r="B56155" s="503"/>
    </row>
    <row r="56156" spans="2:2">
      <c r="B56156" s="503"/>
    </row>
    <row r="56157" spans="2:2">
      <c r="B56157" s="503"/>
    </row>
    <row r="56158" spans="2:2">
      <c r="B56158" s="503"/>
    </row>
    <row r="56159" spans="2:2">
      <c r="B56159" s="503"/>
    </row>
    <row r="56160" spans="2:2">
      <c r="B56160" s="503"/>
    </row>
    <row r="56161" spans="2:2">
      <c r="B56161" s="503"/>
    </row>
    <row r="56162" spans="2:2">
      <c r="B56162" s="503"/>
    </row>
    <row r="56163" spans="2:2">
      <c r="B56163" s="503"/>
    </row>
    <row r="56164" spans="2:2">
      <c r="B56164" s="503"/>
    </row>
    <row r="56165" spans="2:2">
      <c r="B56165" s="503"/>
    </row>
    <row r="56166" spans="2:2">
      <c r="B56166" s="503"/>
    </row>
    <row r="56167" spans="2:2">
      <c r="B56167" s="503"/>
    </row>
    <row r="56168" spans="2:2">
      <c r="B56168" s="503"/>
    </row>
    <row r="56169" spans="2:2">
      <c r="B56169" s="503"/>
    </row>
    <row r="56170" spans="2:2">
      <c r="B56170" s="503"/>
    </row>
    <row r="56171" spans="2:2">
      <c r="B56171" s="503"/>
    </row>
    <row r="56172" spans="2:2">
      <c r="B56172" s="503"/>
    </row>
    <row r="56173" spans="2:2">
      <c r="B56173" s="503"/>
    </row>
    <row r="56174" spans="2:2">
      <c r="B56174" s="503"/>
    </row>
    <row r="56175" spans="2:2">
      <c r="B56175" s="503"/>
    </row>
    <row r="56176" spans="2:2">
      <c r="B56176" s="503"/>
    </row>
    <row r="56177" spans="2:2">
      <c r="B56177" s="503"/>
    </row>
    <row r="56178" spans="2:2">
      <c r="B56178" s="503"/>
    </row>
    <row r="56179" spans="2:2">
      <c r="B56179" s="503"/>
    </row>
    <row r="56180" spans="2:2">
      <c r="B56180" s="503"/>
    </row>
    <row r="56181" spans="2:2">
      <c r="B56181" s="503"/>
    </row>
    <row r="56182" spans="2:2">
      <c r="B56182" s="503"/>
    </row>
    <row r="56183" spans="2:2">
      <c r="B56183" s="503"/>
    </row>
    <row r="56184" spans="2:2">
      <c r="B56184" s="503"/>
    </row>
    <row r="56185" spans="2:2">
      <c r="B56185" s="503"/>
    </row>
    <row r="56186" spans="2:2">
      <c r="B56186" s="503"/>
    </row>
    <row r="56187" spans="2:2">
      <c r="B56187" s="503"/>
    </row>
    <row r="56188" spans="2:2">
      <c r="B56188" s="503"/>
    </row>
    <row r="56189" spans="2:2">
      <c r="B56189" s="503"/>
    </row>
    <row r="56190" spans="2:2">
      <c r="B56190" s="503"/>
    </row>
    <row r="56191" spans="2:2">
      <c r="B56191" s="503"/>
    </row>
    <row r="56192" spans="2:2">
      <c r="B56192" s="503"/>
    </row>
    <row r="56193" spans="2:2">
      <c r="B56193" s="503"/>
    </row>
    <row r="56194" spans="2:2">
      <c r="B56194" s="503"/>
    </row>
    <row r="56195" spans="2:2">
      <c r="B56195" s="503"/>
    </row>
    <row r="56196" spans="2:2">
      <c r="B56196" s="503"/>
    </row>
    <row r="56197" spans="2:2">
      <c r="B56197" s="503"/>
    </row>
    <row r="56198" spans="2:2">
      <c r="B56198" s="503"/>
    </row>
    <row r="56199" spans="2:2">
      <c r="B56199" s="503"/>
    </row>
    <row r="56200" spans="2:2">
      <c r="B56200" s="503"/>
    </row>
    <row r="56201" spans="2:2">
      <c r="B56201" s="503"/>
    </row>
    <row r="56202" spans="2:2">
      <c r="B56202" s="503"/>
    </row>
    <row r="56203" spans="2:2">
      <c r="B56203" s="503"/>
    </row>
    <row r="56204" spans="2:2">
      <c r="B56204" s="503"/>
    </row>
    <row r="56205" spans="2:2">
      <c r="B56205" s="503"/>
    </row>
    <row r="56206" spans="2:2">
      <c r="B56206" s="503"/>
    </row>
    <row r="56207" spans="2:2">
      <c r="B56207" s="503"/>
    </row>
    <row r="56208" spans="2:2">
      <c r="B56208" s="503"/>
    </row>
    <row r="56209" spans="2:2">
      <c r="B56209" s="503"/>
    </row>
    <row r="56210" spans="2:2">
      <c r="B56210" s="503"/>
    </row>
    <row r="56211" spans="2:2">
      <c r="B56211" s="503"/>
    </row>
    <row r="56212" spans="2:2">
      <c r="B56212" s="503"/>
    </row>
    <row r="56213" spans="2:2">
      <c r="B56213" s="503"/>
    </row>
    <row r="56214" spans="2:2">
      <c r="B56214" s="503"/>
    </row>
    <row r="56215" spans="2:2">
      <c r="B56215" s="503"/>
    </row>
    <row r="56216" spans="2:2">
      <c r="B56216" s="503"/>
    </row>
    <row r="56217" spans="2:2">
      <c r="B56217" s="503"/>
    </row>
    <row r="56218" spans="2:2">
      <c r="B56218" s="503"/>
    </row>
    <row r="56219" spans="2:2">
      <c r="B56219" s="503"/>
    </row>
    <row r="56220" spans="2:2">
      <c r="B56220" s="503"/>
    </row>
    <row r="56221" spans="2:2">
      <c r="B56221" s="503"/>
    </row>
    <row r="56222" spans="2:2">
      <c r="B56222" s="503"/>
    </row>
    <row r="56223" spans="2:2">
      <c r="B56223" s="503"/>
    </row>
    <row r="56224" spans="2:2">
      <c r="B56224" s="503"/>
    </row>
    <row r="56225" spans="2:2">
      <c r="B56225" s="503"/>
    </row>
    <row r="56226" spans="2:2">
      <c r="B56226" s="503"/>
    </row>
    <row r="56227" spans="2:2">
      <c r="B56227" s="503"/>
    </row>
    <row r="56228" spans="2:2">
      <c r="B56228" s="503"/>
    </row>
    <row r="56229" spans="2:2">
      <c r="B56229" s="503"/>
    </row>
    <row r="56230" spans="2:2">
      <c r="B56230" s="503"/>
    </row>
    <row r="56231" spans="2:2">
      <c r="B56231" s="503"/>
    </row>
    <row r="56232" spans="2:2">
      <c r="B56232" s="503"/>
    </row>
    <row r="56233" spans="2:2">
      <c r="B56233" s="503"/>
    </row>
    <row r="56234" spans="2:2">
      <c r="B56234" s="503"/>
    </row>
    <row r="56235" spans="2:2">
      <c r="B56235" s="503"/>
    </row>
    <row r="56236" spans="2:2">
      <c r="B56236" s="503"/>
    </row>
    <row r="56237" spans="2:2">
      <c r="B56237" s="503"/>
    </row>
    <row r="56238" spans="2:2">
      <c r="B56238" s="503"/>
    </row>
    <row r="56239" spans="2:2">
      <c r="B56239" s="503"/>
    </row>
    <row r="56240" spans="2:2">
      <c r="B56240" s="503"/>
    </row>
    <row r="56241" spans="2:2">
      <c r="B56241" s="503"/>
    </row>
    <row r="56242" spans="2:2">
      <c r="B56242" s="503"/>
    </row>
    <row r="56243" spans="2:2">
      <c r="B56243" s="503"/>
    </row>
    <row r="56244" spans="2:2">
      <c r="B56244" s="503"/>
    </row>
    <row r="56245" spans="2:2">
      <c r="B56245" s="503"/>
    </row>
    <row r="56246" spans="2:2">
      <c r="B56246" s="503"/>
    </row>
    <row r="56247" spans="2:2">
      <c r="B56247" s="503"/>
    </row>
    <row r="56248" spans="2:2">
      <c r="B56248" s="503"/>
    </row>
    <row r="56249" spans="2:2">
      <c r="B56249" s="503"/>
    </row>
    <row r="56250" spans="2:2">
      <c r="B56250" s="503"/>
    </row>
    <row r="56251" spans="2:2">
      <c r="B56251" s="503"/>
    </row>
    <row r="56252" spans="2:2">
      <c r="B56252" s="503"/>
    </row>
    <row r="56253" spans="2:2">
      <c r="B56253" s="503"/>
    </row>
    <row r="56254" spans="2:2">
      <c r="B56254" s="503"/>
    </row>
    <row r="56255" spans="2:2">
      <c r="B56255" s="503"/>
    </row>
    <row r="56256" spans="2:2">
      <c r="B56256" s="503"/>
    </row>
    <row r="56257" spans="2:2">
      <c r="B56257" s="503"/>
    </row>
    <row r="56258" spans="2:2">
      <c r="B56258" s="503"/>
    </row>
    <row r="56259" spans="2:2">
      <c r="B56259" s="503"/>
    </row>
    <row r="56260" spans="2:2">
      <c r="B56260" s="503"/>
    </row>
    <row r="56261" spans="2:2">
      <c r="B56261" s="503"/>
    </row>
    <row r="56262" spans="2:2">
      <c r="B56262" s="503"/>
    </row>
    <row r="56263" spans="2:2">
      <c r="B56263" s="503"/>
    </row>
    <row r="56264" spans="2:2">
      <c r="B56264" s="503"/>
    </row>
    <row r="56265" spans="2:2">
      <c r="B56265" s="503"/>
    </row>
    <row r="56266" spans="2:2">
      <c r="B56266" s="503"/>
    </row>
    <row r="56267" spans="2:2">
      <c r="B56267" s="503"/>
    </row>
    <row r="56268" spans="2:2">
      <c r="B56268" s="503"/>
    </row>
    <row r="56269" spans="2:2">
      <c r="B56269" s="503"/>
    </row>
    <row r="56270" spans="2:2">
      <c r="B56270" s="503"/>
    </row>
    <row r="56271" spans="2:2">
      <c r="B56271" s="503"/>
    </row>
    <row r="56272" spans="2:2">
      <c r="B56272" s="503"/>
    </row>
    <row r="56273" spans="2:2">
      <c r="B56273" s="503"/>
    </row>
    <row r="56274" spans="2:2">
      <c r="B56274" s="503"/>
    </row>
    <row r="56275" spans="2:2">
      <c r="B56275" s="503"/>
    </row>
    <row r="56276" spans="2:2">
      <c r="B56276" s="503"/>
    </row>
    <row r="56277" spans="2:2">
      <c r="B56277" s="503"/>
    </row>
    <row r="56278" spans="2:2">
      <c r="B56278" s="503"/>
    </row>
    <row r="56279" spans="2:2">
      <c r="B56279" s="503"/>
    </row>
    <row r="56280" spans="2:2">
      <c r="B56280" s="503"/>
    </row>
    <row r="56281" spans="2:2">
      <c r="B56281" s="503"/>
    </row>
    <row r="56282" spans="2:2">
      <c r="B56282" s="503"/>
    </row>
    <row r="56283" spans="2:2">
      <c r="B56283" s="503"/>
    </row>
    <row r="56284" spans="2:2">
      <c r="B56284" s="503"/>
    </row>
    <row r="56285" spans="2:2">
      <c r="B56285" s="503"/>
    </row>
    <row r="56286" spans="2:2">
      <c r="B56286" s="503"/>
    </row>
    <row r="56287" spans="2:2">
      <c r="B56287" s="503"/>
    </row>
    <row r="56288" spans="2:2">
      <c r="B56288" s="503"/>
    </row>
    <row r="56289" spans="2:2">
      <c r="B56289" s="503"/>
    </row>
    <row r="56290" spans="2:2">
      <c r="B56290" s="503"/>
    </row>
    <row r="56291" spans="2:2">
      <c r="B56291" s="503"/>
    </row>
    <row r="56292" spans="2:2">
      <c r="B56292" s="503"/>
    </row>
    <row r="56293" spans="2:2">
      <c r="B56293" s="503"/>
    </row>
    <row r="56294" spans="2:2">
      <c r="B56294" s="503"/>
    </row>
    <row r="56295" spans="2:2">
      <c r="B56295" s="503"/>
    </row>
    <row r="56296" spans="2:2">
      <c r="B56296" s="503"/>
    </row>
    <row r="56297" spans="2:2">
      <c r="B56297" s="503"/>
    </row>
    <row r="56298" spans="2:2">
      <c r="B56298" s="503"/>
    </row>
    <row r="56299" spans="2:2">
      <c r="B56299" s="503"/>
    </row>
    <row r="56300" spans="2:2">
      <c r="B56300" s="503"/>
    </row>
    <row r="56301" spans="2:2">
      <c r="B56301" s="503"/>
    </row>
    <row r="56302" spans="2:2">
      <c r="B56302" s="503"/>
    </row>
    <row r="56303" spans="2:2">
      <c r="B56303" s="503"/>
    </row>
    <row r="56304" spans="2:2">
      <c r="B56304" s="503"/>
    </row>
    <row r="56305" spans="2:2">
      <c r="B56305" s="503"/>
    </row>
    <row r="56306" spans="2:2">
      <c r="B56306" s="503"/>
    </row>
    <row r="56307" spans="2:2">
      <c r="B56307" s="503"/>
    </row>
    <row r="56308" spans="2:2">
      <c r="B56308" s="503"/>
    </row>
    <row r="56309" spans="2:2">
      <c r="B56309" s="503"/>
    </row>
    <row r="56310" spans="2:2">
      <c r="B56310" s="503"/>
    </row>
    <row r="56311" spans="2:2">
      <c r="B56311" s="503"/>
    </row>
    <row r="56312" spans="2:2">
      <c r="B56312" s="503"/>
    </row>
    <row r="56313" spans="2:2">
      <c r="B56313" s="503"/>
    </row>
    <row r="56314" spans="2:2">
      <c r="B56314" s="503"/>
    </row>
    <row r="56315" spans="2:2">
      <c r="B56315" s="503"/>
    </row>
    <row r="56316" spans="2:2">
      <c r="B56316" s="503"/>
    </row>
    <row r="56317" spans="2:2">
      <c r="B56317" s="503"/>
    </row>
    <row r="56318" spans="2:2">
      <c r="B56318" s="503"/>
    </row>
    <row r="56319" spans="2:2">
      <c r="B56319" s="503"/>
    </row>
    <row r="56320" spans="2:2">
      <c r="B56320" s="503"/>
    </row>
    <row r="56321" spans="2:2">
      <c r="B56321" s="503"/>
    </row>
    <row r="56322" spans="2:2">
      <c r="B56322" s="503"/>
    </row>
    <row r="56323" spans="2:2">
      <c r="B56323" s="503"/>
    </row>
    <row r="56324" spans="2:2">
      <c r="B56324" s="503"/>
    </row>
    <row r="56325" spans="2:2">
      <c r="B56325" s="503"/>
    </row>
    <row r="56326" spans="2:2">
      <c r="B56326" s="503"/>
    </row>
    <row r="56327" spans="2:2">
      <c r="B56327" s="503"/>
    </row>
    <row r="56328" spans="2:2">
      <c r="B56328" s="503"/>
    </row>
    <row r="56329" spans="2:2">
      <c r="B56329" s="503"/>
    </row>
    <row r="56330" spans="2:2">
      <c r="B56330" s="503"/>
    </row>
    <row r="56331" spans="2:2">
      <c r="B56331" s="503"/>
    </row>
    <row r="56332" spans="2:2">
      <c r="B56332" s="503"/>
    </row>
    <row r="56333" spans="2:2">
      <c r="B56333" s="503"/>
    </row>
    <row r="56334" spans="2:2">
      <c r="B56334" s="503"/>
    </row>
    <row r="56335" spans="2:2">
      <c r="B56335" s="503"/>
    </row>
    <row r="56336" spans="2:2">
      <c r="B56336" s="503"/>
    </row>
    <row r="56337" spans="2:2">
      <c r="B56337" s="503"/>
    </row>
    <row r="56338" spans="2:2">
      <c r="B56338" s="503"/>
    </row>
    <row r="56339" spans="2:2">
      <c r="B56339" s="503"/>
    </row>
    <row r="56340" spans="2:2">
      <c r="B56340" s="503"/>
    </row>
    <row r="56341" spans="2:2">
      <c r="B56341" s="503"/>
    </row>
    <row r="56342" spans="2:2">
      <c r="B56342" s="503"/>
    </row>
    <row r="56343" spans="2:2">
      <c r="B56343" s="503"/>
    </row>
    <row r="56344" spans="2:2">
      <c r="B56344" s="503"/>
    </row>
    <row r="56345" spans="2:2">
      <c r="B56345" s="503"/>
    </row>
    <row r="56346" spans="2:2">
      <c r="B56346" s="503"/>
    </row>
    <row r="56347" spans="2:2">
      <c r="B56347" s="503"/>
    </row>
    <row r="56348" spans="2:2">
      <c r="B56348" s="503"/>
    </row>
    <row r="56349" spans="2:2">
      <c r="B56349" s="503"/>
    </row>
    <row r="56350" spans="2:2">
      <c r="B56350" s="503"/>
    </row>
    <row r="56351" spans="2:2">
      <c r="B56351" s="503"/>
    </row>
    <row r="56352" spans="2:2">
      <c r="B56352" s="503"/>
    </row>
    <row r="56353" spans="2:2">
      <c r="B56353" s="503"/>
    </row>
    <row r="56354" spans="2:2">
      <c r="B56354" s="503"/>
    </row>
    <row r="56355" spans="2:2">
      <c r="B56355" s="503"/>
    </row>
    <row r="56356" spans="2:2">
      <c r="B56356" s="503"/>
    </row>
    <row r="56357" spans="2:2">
      <c r="B56357" s="503"/>
    </row>
    <row r="56358" spans="2:2">
      <c r="B56358" s="503"/>
    </row>
    <row r="56359" spans="2:2">
      <c r="B56359" s="503"/>
    </row>
    <row r="56360" spans="2:2">
      <c r="B56360" s="503"/>
    </row>
    <row r="56361" spans="2:2">
      <c r="B56361" s="503"/>
    </row>
    <row r="56362" spans="2:2">
      <c r="B56362" s="503"/>
    </row>
    <row r="56363" spans="2:2">
      <c r="B56363" s="503"/>
    </row>
    <row r="56364" spans="2:2">
      <c r="B56364" s="503"/>
    </row>
    <row r="56365" spans="2:2">
      <c r="B56365" s="503"/>
    </row>
    <row r="56366" spans="2:2">
      <c r="B56366" s="503"/>
    </row>
    <row r="56367" spans="2:2">
      <c r="B56367" s="503"/>
    </row>
    <row r="56368" spans="2:2">
      <c r="B56368" s="503"/>
    </row>
    <row r="56369" spans="2:2">
      <c r="B56369" s="503"/>
    </row>
    <row r="56370" spans="2:2">
      <c r="B56370" s="503"/>
    </row>
    <row r="56371" spans="2:2">
      <c r="B56371" s="503"/>
    </row>
    <row r="56372" spans="2:2">
      <c r="B56372" s="503"/>
    </row>
    <row r="56373" spans="2:2">
      <c r="B56373" s="503"/>
    </row>
    <row r="56374" spans="2:2">
      <c r="B56374" s="503"/>
    </row>
    <row r="56375" spans="2:2">
      <c r="B56375" s="503"/>
    </row>
    <row r="56376" spans="2:2">
      <c r="B56376" s="503"/>
    </row>
    <row r="56377" spans="2:2">
      <c r="B56377" s="503"/>
    </row>
    <row r="56378" spans="2:2">
      <c r="B56378" s="503"/>
    </row>
    <row r="56379" spans="2:2">
      <c r="B56379" s="503"/>
    </row>
    <row r="56380" spans="2:2">
      <c r="B56380" s="503"/>
    </row>
    <row r="56381" spans="2:2">
      <c r="B56381" s="503"/>
    </row>
    <row r="56382" spans="2:2">
      <c r="B56382" s="503"/>
    </row>
    <row r="56383" spans="2:2">
      <c r="B56383" s="503"/>
    </row>
    <row r="56384" spans="2:2">
      <c r="B56384" s="503"/>
    </row>
    <row r="56385" spans="2:2">
      <c r="B56385" s="503"/>
    </row>
    <row r="56386" spans="2:2">
      <c r="B56386" s="503"/>
    </row>
    <row r="56387" spans="2:2">
      <c r="B56387" s="503"/>
    </row>
    <row r="56388" spans="2:2">
      <c r="B56388" s="503"/>
    </row>
    <row r="56389" spans="2:2">
      <c r="B56389" s="503"/>
    </row>
    <row r="56390" spans="2:2">
      <c r="B56390" s="503"/>
    </row>
    <row r="56391" spans="2:2">
      <c r="B56391" s="503"/>
    </row>
    <row r="56392" spans="2:2">
      <c r="B56392" s="503"/>
    </row>
    <row r="56393" spans="2:2">
      <c r="B56393" s="503"/>
    </row>
    <row r="56394" spans="2:2">
      <c r="B56394" s="503"/>
    </row>
    <row r="56395" spans="2:2">
      <c r="B56395" s="503"/>
    </row>
    <row r="56396" spans="2:2">
      <c r="B56396" s="503"/>
    </row>
    <row r="56397" spans="2:2">
      <c r="B56397" s="503"/>
    </row>
    <row r="56398" spans="2:2">
      <c r="B56398" s="503"/>
    </row>
    <row r="56399" spans="2:2">
      <c r="B56399" s="503"/>
    </row>
    <row r="56400" spans="2:2">
      <c r="B56400" s="503"/>
    </row>
    <row r="56401" spans="2:2">
      <c r="B56401" s="503"/>
    </row>
    <row r="56402" spans="2:2">
      <c r="B56402" s="503"/>
    </row>
    <row r="56403" spans="2:2">
      <c r="B56403" s="503"/>
    </row>
    <row r="56404" spans="2:2">
      <c r="B56404" s="503"/>
    </row>
    <row r="56405" spans="2:2">
      <c r="B56405" s="503"/>
    </row>
    <row r="56406" spans="2:2">
      <c r="B56406" s="503"/>
    </row>
    <row r="56407" spans="2:2">
      <c r="B56407" s="503"/>
    </row>
    <row r="56408" spans="2:2">
      <c r="B56408" s="503"/>
    </row>
    <row r="56409" spans="2:2">
      <c r="B56409" s="503"/>
    </row>
    <row r="56410" spans="2:2">
      <c r="B56410" s="503"/>
    </row>
    <row r="56411" spans="2:2">
      <c r="B56411" s="503"/>
    </row>
    <row r="56412" spans="2:2">
      <c r="B56412" s="503"/>
    </row>
    <row r="56413" spans="2:2">
      <c r="B56413" s="503"/>
    </row>
    <row r="56414" spans="2:2">
      <c r="B56414" s="503"/>
    </row>
    <row r="56415" spans="2:2">
      <c r="B56415" s="503"/>
    </row>
    <row r="56416" spans="2:2">
      <c r="B56416" s="503"/>
    </row>
    <row r="56417" spans="2:2">
      <c r="B56417" s="503"/>
    </row>
    <row r="56418" spans="2:2">
      <c r="B56418" s="503"/>
    </row>
    <row r="56419" spans="2:2">
      <c r="B56419" s="503"/>
    </row>
    <row r="56420" spans="2:2">
      <c r="B56420" s="503"/>
    </row>
    <row r="56421" spans="2:2">
      <c r="B56421" s="503"/>
    </row>
    <row r="56422" spans="2:2">
      <c r="B56422" s="503"/>
    </row>
    <row r="56423" spans="2:2">
      <c r="B56423" s="503"/>
    </row>
    <row r="56424" spans="2:2">
      <c r="B56424" s="503"/>
    </row>
    <row r="56425" spans="2:2">
      <c r="B56425" s="503"/>
    </row>
    <row r="56426" spans="2:2">
      <c r="B56426" s="503"/>
    </row>
    <row r="56427" spans="2:2">
      <c r="B56427" s="503"/>
    </row>
    <row r="56428" spans="2:2">
      <c r="B56428" s="503"/>
    </row>
    <row r="56429" spans="2:2">
      <c r="B56429" s="503"/>
    </row>
    <row r="56430" spans="2:2">
      <c r="B56430" s="503"/>
    </row>
    <row r="56431" spans="2:2">
      <c r="B56431" s="503"/>
    </row>
    <row r="56432" spans="2:2">
      <c r="B56432" s="503"/>
    </row>
    <row r="56433" spans="2:2">
      <c r="B56433" s="503"/>
    </row>
    <row r="56434" spans="2:2">
      <c r="B56434" s="503"/>
    </row>
    <row r="56435" spans="2:2">
      <c r="B56435" s="503"/>
    </row>
    <row r="56436" spans="2:2">
      <c r="B56436" s="503"/>
    </row>
    <row r="56437" spans="2:2">
      <c r="B56437" s="503"/>
    </row>
    <row r="56438" spans="2:2">
      <c r="B56438" s="503"/>
    </row>
    <row r="56439" spans="2:2">
      <c r="B56439" s="503"/>
    </row>
    <row r="56440" spans="2:2">
      <c r="B56440" s="503"/>
    </row>
    <row r="56441" spans="2:2">
      <c r="B56441" s="503"/>
    </row>
    <row r="56442" spans="2:2">
      <c r="B56442" s="503"/>
    </row>
    <row r="56443" spans="2:2">
      <c r="B56443" s="503"/>
    </row>
    <row r="56444" spans="2:2">
      <c r="B56444" s="503"/>
    </row>
    <row r="56445" spans="2:2">
      <c r="B56445" s="503"/>
    </row>
    <row r="56446" spans="2:2">
      <c r="B56446" s="503"/>
    </row>
    <row r="56447" spans="2:2">
      <c r="B56447" s="503"/>
    </row>
    <row r="56448" spans="2:2">
      <c r="B56448" s="503"/>
    </row>
    <row r="56449" spans="2:2">
      <c r="B56449" s="503"/>
    </row>
    <row r="56450" spans="2:2">
      <c r="B56450" s="503"/>
    </row>
    <row r="56451" spans="2:2">
      <c r="B56451" s="503"/>
    </row>
    <row r="56452" spans="2:2">
      <c r="B56452" s="503"/>
    </row>
    <row r="56453" spans="2:2">
      <c r="B56453" s="503"/>
    </row>
    <row r="56454" spans="2:2">
      <c r="B56454" s="503"/>
    </row>
    <row r="56455" spans="2:2">
      <c r="B56455" s="503"/>
    </row>
    <row r="56456" spans="2:2">
      <c r="B56456" s="503"/>
    </row>
    <row r="56457" spans="2:2">
      <c r="B56457" s="503"/>
    </row>
    <row r="56458" spans="2:2">
      <c r="B56458" s="503"/>
    </row>
    <row r="56459" spans="2:2">
      <c r="B56459" s="503"/>
    </row>
    <row r="56460" spans="2:2">
      <c r="B56460" s="503"/>
    </row>
    <row r="56461" spans="2:2">
      <c r="B56461" s="503"/>
    </row>
    <row r="56462" spans="2:2">
      <c r="B56462" s="503"/>
    </row>
    <row r="56463" spans="2:2">
      <c r="B56463" s="503"/>
    </row>
    <row r="56464" spans="2:2">
      <c r="B56464" s="503"/>
    </row>
    <row r="56465" spans="2:2">
      <c r="B56465" s="503"/>
    </row>
    <row r="56466" spans="2:2">
      <c r="B56466" s="503"/>
    </row>
    <row r="56467" spans="2:2">
      <c r="B56467" s="503"/>
    </row>
    <row r="56468" spans="2:2">
      <c r="B56468" s="503"/>
    </row>
    <row r="56469" spans="2:2">
      <c r="B56469" s="503"/>
    </row>
    <row r="56470" spans="2:2">
      <c r="B56470" s="503"/>
    </row>
    <row r="56471" spans="2:2">
      <c r="B56471" s="503"/>
    </row>
    <row r="56472" spans="2:2">
      <c r="B56472" s="503"/>
    </row>
    <row r="56473" spans="2:2">
      <c r="B56473" s="503"/>
    </row>
    <row r="56474" spans="2:2">
      <c r="B56474" s="503"/>
    </row>
    <row r="56475" spans="2:2">
      <c r="B56475" s="503"/>
    </row>
    <row r="56476" spans="2:2">
      <c r="B56476" s="503"/>
    </row>
    <row r="56477" spans="2:2">
      <c r="B56477" s="503"/>
    </row>
    <row r="56478" spans="2:2">
      <c r="B56478" s="503"/>
    </row>
    <row r="56479" spans="2:2">
      <c r="B56479" s="503"/>
    </row>
    <row r="56480" spans="2:2">
      <c r="B56480" s="503"/>
    </row>
    <row r="56481" spans="2:2">
      <c r="B56481" s="503"/>
    </row>
    <row r="56482" spans="2:2">
      <c r="B56482" s="503"/>
    </row>
    <row r="56483" spans="2:2">
      <c r="B56483" s="503"/>
    </row>
    <row r="56484" spans="2:2">
      <c r="B56484" s="503"/>
    </row>
    <row r="56485" spans="2:2">
      <c r="B56485" s="503"/>
    </row>
    <row r="56486" spans="2:2">
      <c r="B56486" s="503"/>
    </row>
    <row r="56487" spans="2:2">
      <c r="B56487" s="503"/>
    </row>
    <row r="56488" spans="2:2">
      <c r="B56488" s="503"/>
    </row>
    <row r="56489" spans="2:2">
      <c r="B56489" s="503"/>
    </row>
    <row r="56490" spans="2:2">
      <c r="B56490" s="503"/>
    </row>
    <row r="56491" spans="2:2">
      <c r="B56491" s="503"/>
    </row>
    <row r="56492" spans="2:2">
      <c r="B56492" s="503"/>
    </row>
    <row r="56493" spans="2:2">
      <c r="B56493" s="503"/>
    </row>
    <row r="56494" spans="2:2">
      <c r="B56494" s="503"/>
    </row>
    <row r="56495" spans="2:2">
      <c r="B56495" s="503"/>
    </row>
    <row r="56496" spans="2:2">
      <c r="B56496" s="503"/>
    </row>
    <row r="56497" spans="2:2">
      <c r="B56497" s="503"/>
    </row>
    <row r="56498" spans="2:2">
      <c r="B56498" s="503"/>
    </row>
    <row r="56499" spans="2:2">
      <c r="B56499" s="503"/>
    </row>
    <row r="56500" spans="2:2">
      <c r="B56500" s="503"/>
    </row>
    <row r="56501" spans="2:2">
      <c r="B56501" s="503"/>
    </row>
    <row r="56502" spans="2:2">
      <c r="B56502" s="503"/>
    </row>
    <row r="56503" spans="2:2">
      <c r="B56503" s="503"/>
    </row>
    <row r="56504" spans="2:2">
      <c r="B56504" s="503"/>
    </row>
    <row r="56505" spans="2:2">
      <c r="B56505" s="503"/>
    </row>
    <row r="56506" spans="2:2">
      <c r="B56506" s="503"/>
    </row>
    <row r="56507" spans="2:2">
      <c r="B56507" s="503"/>
    </row>
    <row r="56508" spans="2:2">
      <c r="B56508" s="503"/>
    </row>
    <row r="56509" spans="2:2">
      <c r="B56509" s="503"/>
    </row>
    <row r="56510" spans="2:2">
      <c r="B56510" s="503"/>
    </row>
    <row r="56511" spans="2:2">
      <c r="B56511" s="503"/>
    </row>
    <row r="56512" spans="2:2">
      <c r="B56512" s="503"/>
    </row>
    <row r="56513" spans="2:2">
      <c r="B56513" s="503"/>
    </row>
    <row r="56514" spans="2:2">
      <c r="B56514" s="503"/>
    </row>
    <row r="56515" spans="2:2">
      <c r="B56515" s="503"/>
    </row>
    <row r="56516" spans="2:2">
      <c r="B56516" s="503"/>
    </row>
    <row r="56517" spans="2:2">
      <c r="B56517" s="503"/>
    </row>
    <row r="56518" spans="2:2">
      <c r="B56518" s="503"/>
    </row>
    <row r="56519" spans="2:2">
      <c r="B56519" s="503"/>
    </row>
    <row r="56520" spans="2:2">
      <c r="B56520" s="503"/>
    </row>
    <row r="56521" spans="2:2">
      <c r="B56521" s="503"/>
    </row>
    <row r="56522" spans="2:2">
      <c r="B56522" s="503"/>
    </row>
    <row r="56523" spans="2:2">
      <c r="B56523" s="503"/>
    </row>
    <row r="56524" spans="2:2">
      <c r="B56524" s="503"/>
    </row>
    <row r="56525" spans="2:2">
      <c r="B56525" s="503"/>
    </row>
    <row r="56526" spans="2:2">
      <c r="B56526" s="503"/>
    </row>
    <row r="56527" spans="2:2">
      <c r="B56527" s="503"/>
    </row>
    <row r="56528" spans="2:2">
      <c r="B56528" s="503"/>
    </row>
    <row r="56529" spans="2:2">
      <c r="B56529" s="503"/>
    </row>
    <row r="56530" spans="2:2">
      <c r="B56530" s="503"/>
    </row>
    <row r="56531" spans="2:2">
      <c r="B56531" s="503"/>
    </row>
    <row r="56532" spans="2:2">
      <c r="B56532" s="503"/>
    </row>
    <row r="56533" spans="2:2">
      <c r="B56533" s="503"/>
    </row>
    <row r="56534" spans="2:2">
      <c r="B56534" s="503"/>
    </row>
    <row r="56535" spans="2:2">
      <c r="B56535" s="503"/>
    </row>
    <row r="56536" spans="2:2">
      <c r="B56536" s="503"/>
    </row>
    <row r="56537" spans="2:2">
      <c r="B56537" s="503"/>
    </row>
    <row r="56538" spans="2:2">
      <c r="B56538" s="503"/>
    </row>
    <row r="56539" spans="2:2">
      <c r="B56539" s="503"/>
    </row>
    <row r="56540" spans="2:2">
      <c r="B56540" s="503"/>
    </row>
    <row r="56541" spans="2:2">
      <c r="B56541" s="503"/>
    </row>
    <row r="56542" spans="2:2">
      <c r="B56542" s="503"/>
    </row>
    <row r="56543" spans="2:2">
      <c r="B56543" s="503"/>
    </row>
    <row r="56544" spans="2:2">
      <c r="B56544" s="503"/>
    </row>
    <row r="56545" spans="2:2">
      <c r="B56545" s="503"/>
    </row>
    <row r="56546" spans="2:2">
      <c r="B56546" s="503"/>
    </row>
    <row r="56547" spans="2:2">
      <c r="B56547" s="503"/>
    </row>
    <row r="56548" spans="2:2">
      <c r="B56548" s="503"/>
    </row>
    <row r="56549" spans="2:2">
      <c r="B56549" s="503"/>
    </row>
    <row r="56550" spans="2:2">
      <c r="B56550" s="503"/>
    </row>
    <row r="56551" spans="2:2">
      <c r="B56551" s="503"/>
    </row>
    <row r="56552" spans="2:2">
      <c r="B56552" s="503"/>
    </row>
    <row r="56553" spans="2:2">
      <c r="B56553" s="503"/>
    </row>
    <row r="56554" spans="2:2">
      <c r="B56554" s="503"/>
    </row>
    <row r="56555" spans="2:2">
      <c r="B56555" s="503"/>
    </row>
    <row r="56556" spans="2:2">
      <c r="B56556" s="503"/>
    </row>
    <row r="56557" spans="2:2">
      <c r="B56557" s="503"/>
    </row>
    <row r="56558" spans="2:2">
      <c r="B56558" s="503"/>
    </row>
    <row r="56559" spans="2:2">
      <c r="B56559" s="503"/>
    </row>
    <row r="56560" spans="2:2">
      <c r="B56560" s="503"/>
    </row>
    <row r="56561" spans="2:2">
      <c r="B56561" s="503"/>
    </row>
    <row r="56562" spans="2:2">
      <c r="B56562" s="503"/>
    </row>
    <row r="56563" spans="2:2">
      <c r="B56563" s="503"/>
    </row>
    <row r="56564" spans="2:2">
      <c r="B56564" s="503"/>
    </row>
    <row r="56565" spans="2:2">
      <c r="B56565" s="503"/>
    </row>
    <row r="56566" spans="2:2">
      <c r="B56566" s="503"/>
    </row>
    <row r="56567" spans="2:2">
      <c r="B56567" s="503"/>
    </row>
    <row r="56568" spans="2:2">
      <c r="B56568" s="503"/>
    </row>
    <row r="56569" spans="2:2">
      <c r="B56569" s="503"/>
    </row>
    <row r="56570" spans="2:2">
      <c r="B56570" s="503"/>
    </row>
    <row r="56571" spans="2:2">
      <c r="B56571" s="503"/>
    </row>
    <row r="56572" spans="2:2">
      <c r="B56572" s="503"/>
    </row>
    <row r="56573" spans="2:2">
      <c r="B56573" s="503"/>
    </row>
    <row r="56574" spans="2:2">
      <c r="B56574" s="503"/>
    </row>
    <row r="56575" spans="2:2">
      <c r="B56575" s="503"/>
    </row>
    <row r="56576" spans="2:2">
      <c r="B56576" s="503"/>
    </row>
    <row r="56577" spans="2:2">
      <c r="B56577" s="503"/>
    </row>
    <row r="56578" spans="2:2">
      <c r="B56578" s="503"/>
    </row>
    <row r="56579" spans="2:2">
      <c r="B56579" s="503"/>
    </row>
    <row r="56580" spans="2:2">
      <c r="B56580" s="503"/>
    </row>
    <row r="56581" spans="2:2">
      <c r="B56581" s="503"/>
    </row>
    <row r="56582" spans="2:2">
      <c r="B56582" s="503"/>
    </row>
    <row r="56583" spans="2:2">
      <c r="B56583" s="503"/>
    </row>
    <row r="56584" spans="2:2">
      <c r="B56584" s="503"/>
    </row>
    <row r="56585" spans="2:2">
      <c r="B56585" s="503"/>
    </row>
    <row r="56586" spans="2:2">
      <c r="B56586" s="503"/>
    </row>
    <row r="56587" spans="2:2">
      <c r="B56587" s="503"/>
    </row>
    <row r="56588" spans="2:2">
      <c r="B56588" s="503"/>
    </row>
    <row r="56589" spans="2:2">
      <c r="B56589" s="503"/>
    </row>
    <row r="56590" spans="2:2">
      <c r="B56590" s="503"/>
    </row>
    <row r="56591" spans="2:2">
      <c r="B56591" s="503"/>
    </row>
    <row r="56592" spans="2:2">
      <c r="B56592" s="503"/>
    </row>
    <row r="56593" spans="2:2">
      <c r="B56593" s="503"/>
    </row>
    <row r="56594" spans="2:2">
      <c r="B56594" s="503"/>
    </row>
    <row r="56595" spans="2:2">
      <c r="B56595" s="503"/>
    </row>
    <row r="56596" spans="2:2">
      <c r="B56596" s="503"/>
    </row>
    <row r="56597" spans="2:2">
      <c r="B56597" s="503"/>
    </row>
    <row r="56598" spans="2:2">
      <c r="B56598" s="503"/>
    </row>
    <row r="56599" spans="2:2">
      <c r="B56599" s="503"/>
    </row>
    <row r="56600" spans="2:2">
      <c r="B56600" s="503"/>
    </row>
    <row r="56601" spans="2:2">
      <c r="B56601" s="503"/>
    </row>
    <row r="56602" spans="2:2">
      <c r="B56602" s="503"/>
    </row>
    <row r="56603" spans="2:2">
      <c r="B56603" s="503"/>
    </row>
    <row r="56604" spans="2:2">
      <c r="B56604" s="503"/>
    </row>
    <row r="56605" spans="2:2">
      <c r="B56605" s="503"/>
    </row>
    <row r="56606" spans="2:2">
      <c r="B56606" s="503"/>
    </row>
    <row r="56607" spans="2:2">
      <c r="B56607" s="503"/>
    </row>
    <row r="56608" spans="2:2">
      <c r="B56608" s="503"/>
    </row>
    <row r="56609" spans="2:2">
      <c r="B56609" s="503"/>
    </row>
    <row r="56610" spans="2:2">
      <c r="B56610" s="503"/>
    </row>
    <row r="56611" spans="2:2">
      <c r="B56611" s="503"/>
    </row>
    <row r="56612" spans="2:2">
      <c r="B56612" s="503"/>
    </row>
    <row r="56613" spans="2:2">
      <c r="B56613" s="503"/>
    </row>
    <row r="56614" spans="2:2">
      <c r="B56614" s="503"/>
    </row>
    <row r="56615" spans="2:2">
      <c r="B56615" s="503"/>
    </row>
    <row r="56616" spans="2:2">
      <c r="B56616" s="503"/>
    </row>
    <row r="56617" spans="2:2">
      <c r="B56617" s="503"/>
    </row>
    <row r="56618" spans="2:2">
      <c r="B56618" s="503"/>
    </row>
    <row r="56619" spans="2:2">
      <c r="B56619" s="503"/>
    </row>
    <row r="56620" spans="2:2">
      <c r="B56620" s="503"/>
    </row>
    <row r="56621" spans="2:2">
      <c r="B56621" s="503"/>
    </row>
    <row r="56622" spans="2:2">
      <c r="B56622" s="503"/>
    </row>
    <row r="56623" spans="2:2">
      <c r="B56623" s="503"/>
    </row>
    <row r="56624" spans="2:2">
      <c r="B56624" s="503"/>
    </row>
    <row r="56625" spans="2:2">
      <c r="B56625" s="503"/>
    </row>
    <row r="56626" spans="2:2">
      <c r="B56626" s="503"/>
    </row>
    <row r="56627" spans="2:2">
      <c r="B56627" s="503"/>
    </row>
    <row r="56628" spans="2:2">
      <c r="B56628" s="503"/>
    </row>
    <row r="56629" spans="2:2">
      <c r="B56629" s="503"/>
    </row>
    <row r="56630" spans="2:2">
      <c r="B56630" s="503"/>
    </row>
    <row r="56631" spans="2:2">
      <c r="B56631" s="503"/>
    </row>
    <row r="56632" spans="2:2">
      <c r="B56632" s="503"/>
    </row>
    <row r="56633" spans="2:2">
      <c r="B56633" s="503"/>
    </row>
    <row r="56634" spans="2:2">
      <c r="B56634" s="503"/>
    </row>
    <row r="56635" spans="2:2">
      <c r="B56635" s="503"/>
    </row>
    <row r="56636" spans="2:2">
      <c r="B56636" s="503"/>
    </row>
    <row r="56637" spans="2:2">
      <c r="B56637" s="503"/>
    </row>
    <row r="56638" spans="2:2">
      <c r="B56638" s="503"/>
    </row>
    <row r="56639" spans="2:2">
      <c r="B56639" s="503"/>
    </row>
    <row r="56640" spans="2:2">
      <c r="B56640" s="503"/>
    </row>
    <row r="56641" spans="2:2">
      <c r="B56641" s="503"/>
    </row>
    <row r="56642" spans="2:2">
      <c r="B56642" s="503"/>
    </row>
    <row r="56643" spans="2:2">
      <c r="B56643" s="503"/>
    </row>
    <row r="56644" spans="2:2">
      <c r="B56644" s="503"/>
    </row>
    <row r="56645" spans="2:2">
      <c r="B56645" s="503"/>
    </row>
    <row r="56646" spans="2:2">
      <c r="B56646" s="503"/>
    </row>
    <row r="56647" spans="2:2">
      <c r="B56647" s="503"/>
    </row>
    <row r="56648" spans="2:2">
      <c r="B56648" s="503"/>
    </row>
    <row r="56649" spans="2:2">
      <c r="B56649" s="503"/>
    </row>
    <row r="56650" spans="2:2">
      <c r="B56650" s="503"/>
    </row>
    <row r="56651" spans="2:2">
      <c r="B56651" s="503"/>
    </row>
    <row r="56652" spans="2:2">
      <c r="B56652" s="503"/>
    </row>
    <row r="56653" spans="2:2">
      <c r="B56653" s="503"/>
    </row>
    <row r="56654" spans="2:2">
      <c r="B56654" s="503"/>
    </row>
    <row r="56655" spans="2:2">
      <c r="B56655" s="503"/>
    </row>
    <row r="56656" spans="2:2">
      <c r="B56656" s="503"/>
    </row>
    <row r="56657" spans="2:2">
      <c r="B56657" s="503"/>
    </row>
    <row r="56658" spans="2:2">
      <c r="B56658" s="503"/>
    </row>
    <row r="56659" spans="2:2">
      <c r="B56659" s="503"/>
    </row>
    <row r="56660" spans="2:2">
      <c r="B56660" s="503"/>
    </row>
    <row r="56661" spans="2:2">
      <c r="B56661" s="503"/>
    </row>
    <row r="56662" spans="2:2">
      <c r="B56662" s="503"/>
    </row>
    <row r="56663" spans="2:2">
      <c r="B56663" s="503"/>
    </row>
    <row r="56664" spans="2:2">
      <c r="B56664" s="503"/>
    </row>
    <row r="56665" spans="2:2">
      <c r="B56665" s="503"/>
    </row>
    <row r="56666" spans="2:2">
      <c r="B56666" s="503"/>
    </row>
    <row r="56667" spans="2:2">
      <c r="B56667" s="503"/>
    </row>
    <row r="56668" spans="2:2">
      <c r="B56668" s="503"/>
    </row>
    <row r="56669" spans="2:2">
      <c r="B56669" s="503"/>
    </row>
    <row r="56670" spans="2:2">
      <c r="B56670" s="503"/>
    </row>
    <row r="56671" spans="2:2">
      <c r="B56671" s="503"/>
    </row>
    <row r="56672" spans="2:2">
      <c r="B56672" s="503"/>
    </row>
    <row r="56673" spans="2:2">
      <c r="B56673" s="503"/>
    </row>
    <row r="56674" spans="2:2">
      <c r="B56674" s="503"/>
    </row>
    <row r="56675" spans="2:2">
      <c r="B56675" s="503"/>
    </row>
    <row r="56676" spans="2:2">
      <c r="B56676" s="503"/>
    </row>
    <row r="56677" spans="2:2">
      <c r="B56677" s="503"/>
    </row>
    <row r="56678" spans="2:2">
      <c r="B56678" s="503"/>
    </row>
    <row r="56679" spans="2:2">
      <c r="B56679" s="503"/>
    </row>
    <row r="56680" spans="2:2">
      <c r="B56680" s="503"/>
    </row>
    <row r="56681" spans="2:2">
      <c r="B56681" s="503"/>
    </row>
    <row r="56682" spans="2:2">
      <c r="B56682" s="503"/>
    </row>
    <row r="56683" spans="2:2">
      <c r="B56683" s="503"/>
    </row>
    <row r="56684" spans="2:2">
      <c r="B56684" s="503"/>
    </row>
    <row r="56685" spans="2:2">
      <c r="B56685" s="503"/>
    </row>
    <row r="56686" spans="2:2">
      <c r="B56686" s="503"/>
    </row>
    <row r="56687" spans="2:2">
      <c r="B56687" s="503"/>
    </row>
    <row r="56688" spans="2:2">
      <c r="B56688" s="503"/>
    </row>
    <row r="56689" spans="2:2">
      <c r="B56689" s="503"/>
    </row>
    <row r="56690" spans="2:2">
      <c r="B56690" s="503"/>
    </row>
    <row r="56691" spans="2:2">
      <c r="B56691" s="503"/>
    </row>
    <row r="56692" spans="2:2">
      <c r="B56692" s="503"/>
    </row>
    <row r="56693" spans="2:2">
      <c r="B56693" s="503"/>
    </row>
    <row r="56694" spans="2:2">
      <c r="B56694" s="503"/>
    </row>
    <row r="56695" spans="2:2">
      <c r="B56695" s="503"/>
    </row>
    <row r="56696" spans="2:2">
      <c r="B56696" s="503"/>
    </row>
    <row r="56697" spans="2:2">
      <c r="B56697" s="503"/>
    </row>
    <row r="56698" spans="2:2">
      <c r="B56698" s="503"/>
    </row>
    <row r="56699" spans="2:2">
      <c r="B56699" s="503"/>
    </row>
    <row r="56700" spans="2:2">
      <c r="B56700" s="503"/>
    </row>
    <row r="56701" spans="2:2">
      <c r="B56701" s="503"/>
    </row>
    <row r="56702" spans="2:2">
      <c r="B56702" s="503"/>
    </row>
    <row r="56703" spans="2:2">
      <c r="B56703" s="503"/>
    </row>
    <row r="56704" spans="2:2">
      <c r="B56704" s="503"/>
    </row>
    <row r="56705" spans="2:2">
      <c r="B56705" s="503"/>
    </row>
    <row r="56706" spans="2:2">
      <c r="B56706" s="503"/>
    </row>
    <row r="56707" spans="2:2">
      <c r="B56707" s="503"/>
    </row>
    <row r="56708" spans="2:2">
      <c r="B56708" s="503"/>
    </row>
    <row r="56709" spans="2:2">
      <c r="B56709" s="503"/>
    </row>
    <row r="56710" spans="2:2">
      <c r="B56710" s="503"/>
    </row>
    <row r="56711" spans="2:2">
      <c r="B56711" s="503"/>
    </row>
    <row r="56712" spans="2:2">
      <c r="B56712" s="503"/>
    </row>
    <row r="56713" spans="2:2">
      <c r="B56713" s="503"/>
    </row>
    <row r="56714" spans="2:2">
      <c r="B56714" s="503"/>
    </row>
    <row r="56715" spans="2:2">
      <c r="B56715" s="503"/>
    </row>
    <row r="56716" spans="2:2">
      <c r="B56716" s="503"/>
    </row>
    <row r="56717" spans="2:2">
      <c r="B56717" s="503"/>
    </row>
    <row r="56718" spans="2:2">
      <c r="B56718" s="503"/>
    </row>
    <row r="56719" spans="2:2">
      <c r="B56719" s="503"/>
    </row>
    <row r="56720" spans="2:2">
      <c r="B56720" s="503"/>
    </row>
    <row r="56721" spans="2:2">
      <c r="B56721" s="503"/>
    </row>
    <row r="56722" spans="2:2">
      <c r="B56722" s="503"/>
    </row>
    <row r="56723" spans="2:2">
      <c r="B56723" s="503"/>
    </row>
    <row r="56724" spans="2:2">
      <c r="B56724" s="503"/>
    </row>
    <row r="56725" spans="2:2">
      <c r="B56725" s="503"/>
    </row>
    <row r="56726" spans="2:2">
      <c r="B56726" s="503"/>
    </row>
    <row r="56727" spans="2:2">
      <c r="B56727" s="503"/>
    </row>
    <row r="56728" spans="2:2">
      <c r="B56728" s="503"/>
    </row>
    <row r="56729" spans="2:2">
      <c r="B56729" s="503"/>
    </row>
    <row r="56730" spans="2:2">
      <c r="B56730" s="503"/>
    </row>
    <row r="56731" spans="2:2">
      <c r="B56731" s="503"/>
    </row>
    <row r="56732" spans="2:2">
      <c r="B56732" s="503"/>
    </row>
    <row r="56733" spans="2:2">
      <c r="B56733" s="503"/>
    </row>
    <row r="56734" spans="2:2">
      <c r="B56734" s="503"/>
    </row>
    <row r="56735" spans="2:2">
      <c r="B56735" s="503"/>
    </row>
    <row r="56736" spans="2:2">
      <c r="B56736" s="503"/>
    </row>
    <row r="56737" spans="2:2">
      <c r="B56737" s="503"/>
    </row>
    <row r="56738" spans="2:2">
      <c r="B56738" s="503"/>
    </row>
    <row r="56739" spans="2:2">
      <c r="B56739" s="503"/>
    </row>
    <row r="56740" spans="2:2">
      <c r="B56740" s="503"/>
    </row>
    <row r="56741" spans="2:2">
      <c r="B56741" s="503"/>
    </row>
    <row r="56742" spans="2:2">
      <c r="B56742" s="503"/>
    </row>
    <row r="56743" spans="2:2">
      <c r="B56743" s="503"/>
    </row>
    <row r="56744" spans="2:2">
      <c r="B56744" s="503"/>
    </row>
    <row r="56745" spans="2:2">
      <c r="B56745" s="503"/>
    </row>
    <row r="56746" spans="2:2">
      <c r="B56746" s="503"/>
    </row>
    <row r="56747" spans="2:2">
      <c r="B56747" s="503"/>
    </row>
    <row r="56748" spans="2:2">
      <c r="B56748" s="503"/>
    </row>
    <row r="56749" spans="2:2">
      <c r="B56749" s="503"/>
    </row>
    <row r="56750" spans="2:2">
      <c r="B56750" s="503"/>
    </row>
    <row r="56751" spans="2:2">
      <c r="B56751" s="503"/>
    </row>
    <row r="56752" spans="2:2">
      <c r="B56752" s="503"/>
    </row>
    <row r="56753" spans="2:2">
      <c r="B56753" s="503"/>
    </row>
    <row r="56754" spans="2:2">
      <c r="B56754" s="503"/>
    </row>
    <row r="56755" spans="2:2">
      <c r="B56755" s="503"/>
    </row>
    <row r="56756" spans="2:2">
      <c r="B56756" s="503"/>
    </row>
    <row r="56757" spans="2:2">
      <c r="B56757" s="503"/>
    </row>
    <row r="56758" spans="2:2">
      <c r="B56758" s="503"/>
    </row>
    <row r="56759" spans="2:2">
      <c r="B56759" s="503"/>
    </row>
    <row r="56760" spans="2:2">
      <c r="B56760" s="503"/>
    </row>
    <row r="56761" spans="2:2">
      <c r="B56761" s="503"/>
    </row>
    <row r="56762" spans="2:2">
      <c r="B56762" s="503"/>
    </row>
    <row r="56763" spans="2:2">
      <c r="B56763" s="503"/>
    </row>
    <row r="56764" spans="2:2">
      <c r="B56764" s="503"/>
    </row>
    <row r="56765" spans="2:2">
      <c r="B56765" s="503"/>
    </row>
    <row r="56766" spans="2:2">
      <c r="B56766" s="503"/>
    </row>
    <row r="56767" spans="2:2">
      <c r="B56767" s="503"/>
    </row>
    <row r="56768" spans="2:2">
      <c r="B56768" s="503"/>
    </row>
    <row r="56769" spans="2:2">
      <c r="B56769" s="503"/>
    </row>
    <row r="56770" spans="2:2">
      <c r="B56770" s="503"/>
    </row>
    <row r="56771" spans="2:2">
      <c r="B56771" s="503"/>
    </row>
    <row r="56772" spans="2:2">
      <c r="B56772" s="503"/>
    </row>
    <row r="56773" spans="2:2">
      <c r="B56773" s="503"/>
    </row>
    <row r="56774" spans="2:2">
      <c r="B56774" s="503"/>
    </row>
    <row r="56775" spans="2:2">
      <c r="B56775" s="503"/>
    </row>
    <row r="56776" spans="2:2">
      <c r="B56776" s="503"/>
    </row>
    <row r="56777" spans="2:2">
      <c r="B56777" s="503"/>
    </row>
    <row r="56778" spans="2:2">
      <c r="B56778" s="503"/>
    </row>
    <row r="56779" spans="2:2">
      <c r="B56779" s="503"/>
    </row>
    <row r="56780" spans="2:2">
      <c r="B56780" s="503"/>
    </row>
    <row r="56781" spans="2:2">
      <c r="B56781" s="503"/>
    </row>
    <row r="56782" spans="2:2">
      <c r="B56782" s="503"/>
    </row>
    <row r="56783" spans="2:2">
      <c r="B56783" s="503"/>
    </row>
    <row r="56784" spans="2:2">
      <c r="B56784" s="503"/>
    </row>
    <row r="56785" spans="2:2">
      <c r="B56785" s="503"/>
    </row>
    <row r="56786" spans="2:2">
      <c r="B56786" s="503"/>
    </row>
    <row r="56787" spans="2:2">
      <c r="B56787" s="503"/>
    </row>
    <row r="56788" spans="2:2">
      <c r="B56788" s="503"/>
    </row>
    <row r="56789" spans="2:2">
      <c r="B56789" s="503"/>
    </row>
    <row r="56790" spans="2:2">
      <c r="B56790" s="503"/>
    </row>
    <row r="56791" spans="2:2">
      <c r="B56791" s="503"/>
    </row>
    <row r="56792" spans="2:2">
      <c r="B56792" s="503"/>
    </row>
    <row r="56793" spans="2:2">
      <c r="B56793" s="503"/>
    </row>
    <row r="56794" spans="2:2">
      <c r="B56794" s="503"/>
    </row>
    <row r="56795" spans="2:2">
      <c r="B56795" s="503"/>
    </row>
    <row r="56796" spans="2:2">
      <c r="B56796" s="503"/>
    </row>
    <row r="56797" spans="2:2">
      <c r="B56797" s="503"/>
    </row>
    <row r="56798" spans="2:2">
      <c r="B56798" s="503"/>
    </row>
    <row r="56799" spans="2:2">
      <c r="B56799" s="503"/>
    </row>
    <row r="56800" spans="2:2">
      <c r="B56800" s="503"/>
    </row>
    <row r="56801" spans="2:2">
      <c r="B56801" s="503"/>
    </row>
    <row r="56802" spans="2:2">
      <c r="B56802" s="503"/>
    </row>
    <row r="56803" spans="2:2">
      <c r="B56803" s="503"/>
    </row>
    <row r="56804" spans="2:2">
      <c r="B56804" s="503"/>
    </row>
    <row r="56805" spans="2:2">
      <c r="B56805" s="503"/>
    </row>
    <row r="56806" spans="2:2">
      <c r="B56806" s="503"/>
    </row>
    <row r="56807" spans="2:2">
      <c r="B56807" s="503"/>
    </row>
    <row r="56808" spans="2:2">
      <c r="B56808" s="503"/>
    </row>
    <row r="56809" spans="2:2">
      <c r="B56809" s="503"/>
    </row>
    <row r="56810" spans="2:2">
      <c r="B56810" s="503"/>
    </row>
    <row r="56811" spans="2:2">
      <c r="B56811" s="503"/>
    </row>
    <row r="56812" spans="2:2">
      <c r="B56812" s="503"/>
    </row>
    <row r="56813" spans="2:2">
      <c r="B56813" s="503"/>
    </row>
    <row r="56814" spans="2:2">
      <c r="B56814" s="503"/>
    </row>
    <row r="56815" spans="2:2">
      <c r="B56815" s="503"/>
    </row>
    <row r="56816" spans="2:2">
      <c r="B56816" s="503"/>
    </row>
    <row r="56817" spans="2:2">
      <c r="B56817" s="503"/>
    </row>
    <row r="56818" spans="2:2">
      <c r="B56818" s="503"/>
    </row>
    <row r="56819" spans="2:2">
      <c r="B56819" s="503"/>
    </row>
    <row r="56820" spans="2:2">
      <c r="B56820" s="503"/>
    </row>
    <row r="56821" spans="2:2">
      <c r="B56821" s="503"/>
    </row>
    <row r="56822" spans="2:2">
      <c r="B56822" s="503"/>
    </row>
    <row r="56823" spans="2:2">
      <c r="B56823" s="503"/>
    </row>
    <row r="56824" spans="2:2">
      <c r="B56824" s="503"/>
    </row>
    <row r="56825" spans="2:2">
      <c r="B56825" s="503"/>
    </row>
    <row r="56826" spans="2:2">
      <c r="B56826" s="503"/>
    </row>
    <row r="56827" spans="2:2">
      <c r="B56827" s="503"/>
    </row>
    <row r="56828" spans="2:2">
      <c r="B56828" s="503"/>
    </row>
    <row r="56829" spans="2:2">
      <c r="B56829" s="503"/>
    </row>
    <row r="56830" spans="2:2">
      <c r="B56830" s="503"/>
    </row>
    <row r="56831" spans="2:2">
      <c r="B56831" s="503"/>
    </row>
    <row r="56832" spans="2:2">
      <c r="B56832" s="503"/>
    </row>
    <row r="56833" spans="2:2">
      <c r="B56833" s="503"/>
    </row>
    <row r="56834" spans="2:2">
      <c r="B56834" s="503"/>
    </row>
    <row r="56835" spans="2:2">
      <c r="B56835" s="503"/>
    </row>
    <row r="56836" spans="2:2">
      <c r="B56836" s="503"/>
    </row>
    <row r="56837" spans="2:2">
      <c r="B56837" s="503"/>
    </row>
    <row r="56838" spans="2:2">
      <c r="B56838" s="503"/>
    </row>
    <row r="56839" spans="2:2">
      <c r="B56839" s="503"/>
    </row>
    <row r="56840" spans="2:2">
      <c r="B56840" s="503"/>
    </row>
    <row r="56841" spans="2:2">
      <c r="B56841" s="503"/>
    </row>
    <row r="56842" spans="2:2">
      <c r="B56842" s="503"/>
    </row>
    <row r="56843" spans="2:2">
      <c r="B56843" s="503"/>
    </row>
    <row r="56844" spans="2:2">
      <c r="B56844" s="503"/>
    </row>
    <row r="56845" spans="2:2">
      <c r="B56845" s="503"/>
    </row>
    <row r="56846" spans="2:2">
      <c r="B56846" s="503"/>
    </row>
    <row r="56847" spans="2:2">
      <c r="B56847" s="503"/>
    </row>
    <row r="56848" spans="2:2">
      <c r="B56848" s="503"/>
    </row>
    <row r="56849" spans="2:2">
      <c r="B56849" s="503"/>
    </row>
    <row r="56850" spans="2:2">
      <c r="B56850" s="503"/>
    </row>
    <row r="56851" spans="2:2">
      <c r="B56851" s="503"/>
    </row>
    <row r="56852" spans="2:2">
      <c r="B56852" s="503"/>
    </row>
    <row r="56853" spans="2:2">
      <c r="B56853" s="503"/>
    </row>
    <row r="56854" spans="2:2">
      <c r="B56854" s="503"/>
    </row>
    <row r="56855" spans="2:2">
      <c r="B56855" s="503"/>
    </row>
    <row r="56856" spans="2:2">
      <c r="B56856" s="503"/>
    </row>
    <row r="56857" spans="2:2">
      <c r="B56857" s="503"/>
    </row>
    <row r="56858" spans="2:2">
      <c r="B56858" s="503"/>
    </row>
    <row r="56859" spans="2:2">
      <c r="B56859" s="503"/>
    </row>
    <row r="56860" spans="2:2">
      <c r="B56860" s="503"/>
    </row>
    <row r="56861" spans="2:2">
      <c r="B56861" s="503"/>
    </row>
    <row r="56862" spans="2:2">
      <c r="B56862" s="503"/>
    </row>
    <row r="56863" spans="2:2">
      <c r="B56863" s="503"/>
    </row>
    <row r="56864" spans="2:2">
      <c r="B56864" s="503"/>
    </row>
    <row r="56865" spans="2:2">
      <c r="B56865" s="503"/>
    </row>
    <row r="56866" spans="2:2">
      <c r="B56866" s="503"/>
    </row>
    <row r="56867" spans="2:2">
      <c r="B56867" s="503"/>
    </row>
    <row r="56868" spans="2:2">
      <c r="B56868" s="503"/>
    </row>
    <row r="56869" spans="2:2">
      <c r="B56869" s="503"/>
    </row>
    <row r="56870" spans="2:2">
      <c r="B56870" s="503"/>
    </row>
    <row r="56871" spans="2:2">
      <c r="B56871" s="503"/>
    </row>
    <row r="56872" spans="2:2">
      <c r="B56872" s="503"/>
    </row>
    <row r="56873" spans="2:2">
      <c r="B56873" s="503"/>
    </row>
    <row r="56874" spans="2:2">
      <c r="B56874" s="503"/>
    </row>
    <row r="56875" spans="2:2">
      <c r="B56875" s="503"/>
    </row>
    <row r="56876" spans="2:2">
      <c r="B56876" s="503"/>
    </row>
    <row r="56877" spans="2:2">
      <c r="B56877" s="503"/>
    </row>
    <row r="56878" spans="2:2">
      <c r="B56878" s="503"/>
    </row>
    <row r="56879" spans="2:2">
      <c r="B56879" s="503"/>
    </row>
    <row r="56880" spans="2:2">
      <c r="B56880" s="503"/>
    </row>
    <row r="56881" spans="2:2">
      <c r="B56881" s="503"/>
    </row>
    <row r="56882" spans="2:2">
      <c r="B56882" s="503"/>
    </row>
    <row r="56883" spans="2:2">
      <c r="B56883" s="503"/>
    </row>
    <row r="56884" spans="2:2">
      <c r="B56884" s="503"/>
    </row>
    <row r="56885" spans="2:2">
      <c r="B56885" s="503"/>
    </row>
    <row r="56886" spans="2:2">
      <c r="B56886" s="503"/>
    </row>
    <row r="56887" spans="2:2">
      <c r="B56887" s="503"/>
    </row>
    <row r="56888" spans="2:2">
      <c r="B56888" s="503"/>
    </row>
    <row r="56889" spans="2:2">
      <c r="B56889" s="503"/>
    </row>
    <row r="56890" spans="2:2">
      <c r="B56890" s="503"/>
    </row>
    <row r="56891" spans="2:2">
      <c r="B56891" s="503"/>
    </row>
    <row r="56892" spans="2:2">
      <c r="B56892" s="503"/>
    </row>
    <row r="56893" spans="2:2">
      <c r="B56893" s="503"/>
    </row>
    <row r="56894" spans="2:2">
      <c r="B56894" s="503"/>
    </row>
    <row r="56895" spans="2:2">
      <c r="B56895" s="503"/>
    </row>
    <row r="56896" spans="2:2">
      <c r="B56896" s="503"/>
    </row>
    <row r="56897" spans="2:2">
      <c r="B56897" s="503"/>
    </row>
    <row r="56898" spans="2:2">
      <c r="B56898" s="503"/>
    </row>
    <row r="56899" spans="2:2">
      <c r="B56899" s="503"/>
    </row>
    <row r="56900" spans="2:2">
      <c r="B56900" s="503"/>
    </row>
    <row r="56901" spans="2:2">
      <c r="B56901" s="503"/>
    </row>
    <row r="56902" spans="2:2">
      <c r="B56902" s="503"/>
    </row>
    <row r="56903" spans="2:2">
      <c r="B56903" s="503"/>
    </row>
    <row r="56904" spans="2:2">
      <c r="B56904" s="503"/>
    </row>
    <row r="56905" spans="2:2">
      <c r="B56905" s="503"/>
    </row>
    <row r="56906" spans="2:2">
      <c r="B56906" s="503"/>
    </row>
    <row r="56907" spans="2:2">
      <c r="B56907" s="503"/>
    </row>
    <row r="56908" spans="2:2">
      <c r="B56908" s="503"/>
    </row>
    <row r="56909" spans="2:2">
      <c r="B56909" s="503"/>
    </row>
    <row r="56910" spans="2:2">
      <c r="B56910" s="503"/>
    </row>
    <row r="56911" spans="2:2">
      <c r="B56911" s="503"/>
    </row>
    <row r="56912" spans="2:2">
      <c r="B56912" s="503"/>
    </row>
    <row r="56913" spans="2:2">
      <c r="B56913" s="503"/>
    </row>
    <row r="56914" spans="2:2">
      <c r="B56914" s="503"/>
    </row>
    <row r="56915" spans="2:2">
      <c r="B56915" s="503"/>
    </row>
    <row r="56916" spans="2:2">
      <c r="B56916" s="503"/>
    </row>
    <row r="56917" spans="2:2">
      <c r="B56917" s="503"/>
    </row>
    <row r="56918" spans="2:2">
      <c r="B56918" s="503"/>
    </row>
    <row r="56919" spans="2:2">
      <c r="B56919" s="503"/>
    </row>
    <row r="56920" spans="2:2">
      <c r="B56920" s="503"/>
    </row>
    <row r="56921" spans="2:2">
      <c r="B56921" s="503"/>
    </row>
    <row r="56922" spans="2:2">
      <c r="B56922" s="503"/>
    </row>
    <row r="56923" spans="2:2">
      <c r="B56923" s="503"/>
    </row>
    <row r="56924" spans="2:2">
      <c r="B56924" s="503"/>
    </row>
    <row r="56925" spans="2:2">
      <c r="B56925" s="503"/>
    </row>
    <row r="56926" spans="2:2">
      <c r="B56926" s="503"/>
    </row>
    <row r="56927" spans="2:2">
      <c r="B56927" s="503"/>
    </row>
    <row r="56928" spans="2:2">
      <c r="B56928" s="503"/>
    </row>
    <row r="56929" spans="2:2">
      <c r="B56929" s="503"/>
    </row>
    <row r="56930" spans="2:2">
      <c r="B56930" s="503"/>
    </row>
    <row r="56931" spans="2:2">
      <c r="B56931" s="503"/>
    </row>
    <row r="56932" spans="2:2">
      <c r="B56932" s="503"/>
    </row>
    <row r="56933" spans="2:2">
      <c r="B56933" s="503"/>
    </row>
    <row r="56934" spans="2:2">
      <c r="B56934" s="503"/>
    </row>
    <row r="56935" spans="2:2">
      <c r="B56935" s="503"/>
    </row>
    <row r="56936" spans="2:2">
      <c r="B56936" s="503"/>
    </row>
    <row r="56937" spans="2:2">
      <c r="B56937" s="503"/>
    </row>
    <row r="56938" spans="2:2">
      <c r="B56938" s="503"/>
    </row>
    <row r="56939" spans="2:2">
      <c r="B56939" s="503"/>
    </row>
    <row r="56940" spans="2:2">
      <c r="B56940" s="503"/>
    </row>
    <row r="56941" spans="2:2">
      <c r="B56941" s="503"/>
    </row>
    <row r="56942" spans="2:2">
      <c r="B56942" s="503"/>
    </row>
    <row r="56943" spans="2:2">
      <c r="B56943" s="503"/>
    </row>
    <row r="56944" spans="2:2">
      <c r="B56944" s="503"/>
    </row>
    <row r="56945" spans="2:2">
      <c r="B56945" s="503"/>
    </row>
    <row r="56946" spans="2:2">
      <c r="B56946" s="503"/>
    </row>
    <row r="56947" spans="2:2">
      <c r="B56947" s="503"/>
    </row>
    <row r="56948" spans="2:2">
      <c r="B56948" s="503"/>
    </row>
    <row r="56949" spans="2:2">
      <c r="B56949" s="503"/>
    </row>
    <row r="56950" spans="2:2">
      <c r="B56950" s="503"/>
    </row>
    <row r="56951" spans="2:2">
      <c r="B56951" s="503"/>
    </row>
    <row r="56952" spans="2:2">
      <c r="B56952" s="503"/>
    </row>
    <row r="56953" spans="2:2">
      <c r="B56953" s="503"/>
    </row>
    <row r="56954" spans="2:2">
      <c r="B56954" s="503"/>
    </row>
    <row r="56955" spans="2:2">
      <c r="B56955" s="503"/>
    </row>
    <row r="56956" spans="2:2">
      <c r="B56956" s="503"/>
    </row>
    <row r="56957" spans="2:2">
      <c r="B56957" s="503"/>
    </row>
    <row r="56958" spans="2:2">
      <c r="B56958" s="503"/>
    </row>
    <row r="56959" spans="2:2">
      <c r="B56959" s="503"/>
    </row>
    <row r="56960" spans="2:2">
      <c r="B56960" s="503"/>
    </row>
    <row r="56961" spans="2:2">
      <c r="B56961" s="503"/>
    </row>
    <row r="56962" spans="2:2">
      <c r="B56962" s="503"/>
    </row>
    <row r="56963" spans="2:2">
      <c r="B56963" s="503"/>
    </row>
    <row r="56964" spans="2:2">
      <c r="B56964" s="503"/>
    </row>
    <row r="56965" spans="2:2">
      <c r="B56965" s="503"/>
    </row>
    <row r="56966" spans="2:2">
      <c r="B56966" s="503"/>
    </row>
    <row r="56967" spans="2:2">
      <c r="B56967" s="503"/>
    </row>
    <row r="56968" spans="2:2">
      <c r="B56968" s="503"/>
    </row>
    <row r="56969" spans="2:2">
      <c r="B56969" s="503"/>
    </row>
    <row r="56970" spans="2:2">
      <c r="B56970" s="503"/>
    </row>
    <row r="56971" spans="2:2">
      <c r="B56971" s="503"/>
    </row>
    <row r="56972" spans="2:2">
      <c r="B56972" s="503"/>
    </row>
    <row r="56973" spans="2:2">
      <c r="B56973" s="503"/>
    </row>
    <row r="56974" spans="2:2">
      <c r="B56974" s="503"/>
    </row>
    <row r="56975" spans="2:2">
      <c r="B56975" s="503"/>
    </row>
    <row r="56976" spans="2:2">
      <c r="B56976" s="503"/>
    </row>
    <row r="56977" spans="2:2">
      <c r="B56977" s="503"/>
    </row>
    <row r="56978" spans="2:2">
      <c r="B56978" s="503"/>
    </row>
    <row r="56979" spans="2:2">
      <c r="B56979" s="503"/>
    </row>
    <row r="56980" spans="2:2">
      <c r="B56980" s="503"/>
    </row>
    <row r="56981" spans="2:2">
      <c r="B56981" s="503"/>
    </row>
    <row r="56982" spans="2:2">
      <c r="B56982" s="503"/>
    </row>
    <row r="56983" spans="2:2">
      <c r="B56983" s="503"/>
    </row>
    <row r="56984" spans="2:2">
      <c r="B56984" s="503"/>
    </row>
    <row r="56985" spans="2:2">
      <c r="B56985" s="503"/>
    </row>
    <row r="56986" spans="2:2">
      <c r="B56986" s="503"/>
    </row>
    <row r="56987" spans="2:2">
      <c r="B56987" s="503"/>
    </row>
    <row r="56988" spans="2:2">
      <c r="B56988" s="503"/>
    </row>
    <row r="56989" spans="2:2">
      <c r="B56989" s="503"/>
    </row>
    <row r="56990" spans="2:2">
      <c r="B56990" s="503"/>
    </row>
    <row r="56991" spans="2:2">
      <c r="B56991" s="503"/>
    </row>
    <row r="56992" spans="2:2">
      <c r="B56992" s="503"/>
    </row>
    <row r="56993" spans="2:2">
      <c r="B56993" s="503"/>
    </row>
    <row r="56994" spans="2:2">
      <c r="B56994" s="503"/>
    </row>
    <row r="56995" spans="2:2">
      <c r="B56995" s="503"/>
    </row>
    <row r="56996" spans="2:2">
      <c r="B56996" s="503"/>
    </row>
    <row r="56997" spans="2:2">
      <c r="B56997" s="503"/>
    </row>
    <row r="56998" spans="2:2">
      <c r="B56998" s="503"/>
    </row>
    <row r="56999" spans="2:2">
      <c r="B56999" s="503"/>
    </row>
    <row r="57000" spans="2:2">
      <c r="B57000" s="503"/>
    </row>
    <row r="57001" spans="2:2">
      <c r="B57001" s="503"/>
    </row>
    <row r="57002" spans="2:2">
      <c r="B57002" s="503"/>
    </row>
    <row r="57003" spans="2:2">
      <c r="B57003" s="503"/>
    </row>
    <row r="57004" spans="2:2">
      <c r="B57004" s="503"/>
    </row>
    <row r="57005" spans="2:2">
      <c r="B57005" s="503"/>
    </row>
    <row r="57006" spans="2:2">
      <c r="B57006" s="503"/>
    </row>
    <row r="57007" spans="2:2">
      <c r="B57007" s="503"/>
    </row>
    <row r="57008" spans="2:2">
      <c r="B57008" s="503"/>
    </row>
    <row r="57009" spans="2:2">
      <c r="B57009" s="503"/>
    </row>
    <row r="57010" spans="2:2">
      <c r="B57010" s="503"/>
    </row>
    <row r="57011" spans="2:2">
      <c r="B57011" s="503"/>
    </row>
    <row r="57012" spans="2:2">
      <c r="B57012" s="503"/>
    </row>
    <row r="57013" spans="2:2">
      <c r="B57013" s="503"/>
    </row>
    <row r="57014" spans="2:2">
      <c r="B57014" s="503"/>
    </row>
    <row r="57015" spans="2:2">
      <c r="B57015" s="503"/>
    </row>
    <row r="57016" spans="2:2">
      <c r="B57016" s="503"/>
    </row>
    <row r="57017" spans="2:2">
      <c r="B57017" s="503"/>
    </row>
    <row r="57018" spans="2:2">
      <c r="B57018" s="503"/>
    </row>
    <row r="57019" spans="2:2">
      <c r="B57019" s="503"/>
    </row>
    <row r="57020" spans="2:2">
      <c r="B57020" s="503"/>
    </row>
    <row r="57021" spans="2:2">
      <c r="B57021" s="503"/>
    </row>
    <row r="57022" spans="2:2">
      <c r="B57022" s="503"/>
    </row>
    <row r="57023" spans="2:2">
      <c r="B57023" s="503"/>
    </row>
    <row r="57024" spans="2:2">
      <c r="B57024" s="503"/>
    </row>
    <row r="57025" spans="2:2">
      <c r="B57025" s="503"/>
    </row>
    <row r="57026" spans="2:2">
      <c r="B57026" s="503"/>
    </row>
    <row r="57027" spans="2:2">
      <c r="B57027" s="503"/>
    </row>
    <row r="57028" spans="2:2">
      <c r="B57028" s="503"/>
    </row>
    <row r="57029" spans="2:2">
      <c r="B57029" s="503"/>
    </row>
    <row r="57030" spans="2:2">
      <c r="B57030" s="503"/>
    </row>
    <row r="57031" spans="2:2">
      <c r="B57031" s="503"/>
    </row>
    <row r="57032" spans="2:2">
      <c r="B57032" s="503"/>
    </row>
    <row r="57033" spans="2:2">
      <c r="B57033" s="503"/>
    </row>
    <row r="57034" spans="2:2">
      <c r="B57034" s="503"/>
    </row>
    <row r="57035" spans="2:2">
      <c r="B57035" s="503"/>
    </row>
    <row r="57036" spans="2:2">
      <c r="B57036" s="503"/>
    </row>
    <row r="57037" spans="2:2">
      <c r="B57037" s="503"/>
    </row>
    <row r="57038" spans="2:2">
      <c r="B57038" s="503"/>
    </row>
    <row r="57039" spans="2:2">
      <c r="B57039" s="503"/>
    </row>
    <row r="57040" spans="2:2">
      <c r="B57040" s="503"/>
    </row>
    <row r="57041" spans="2:2">
      <c r="B57041" s="503"/>
    </row>
    <row r="57042" spans="2:2">
      <c r="B57042" s="503"/>
    </row>
    <row r="57043" spans="2:2">
      <c r="B57043" s="503"/>
    </row>
    <row r="57044" spans="2:2">
      <c r="B57044" s="503"/>
    </row>
    <row r="57045" spans="2:2">
      <c r="B57045" s="503"/>
    </row>
    <row r="57046" spans="2:2">
      <c r="B57046" s="503"/>
    </row>
    <row r="57047" spans="2:2">
      <c r="B57047" s="503"/>
    </row>
    <row r="57048" spans="2:2">
      <c r="B57048" s="503"/>
    </row>
    <row r="57049" spans="2:2">
      <c r="B57049" s="503"/>
    </row>
    <row r="57050" spans="2:2">
      <c r="B57050" s="503"/>
    </row>
    <row r="57051" spans="2:2">
      <c r="B57051" s="503"/>
    </row>
    <row r="57052" spans="2:2">
      <c r="B57052" s="503"/>
    </row>
    <row r="57053" spans="2:2">
      <c r="B57053" s="503"/>
    </row>
    <row r="57054" spans="2:2">
      <c r="B57054" s="503"/>
    </row>
    <row r="57055" spans="2:2">
      <c r="B57055" s="503"/>
    </row>
    <row r="57056" spans="2:2">
      <c r="B57056" s="503"/>
    </row>
    <row r="57057" spans="2:2">
      <c r="B57057" s="503"/>
    </row>
    <row r="57058" spans="2:2">
      <c r="B57058" s="503"/>
    </row>
    <row r="57059" spans="2:2">
      <c r="B57059" s="503"/>
    </row>
    <row r="57060" spans="2:2">
      <c r="B57060" s="503"/>
    </row>
    <row r="57061" spans="2:2">
      <c r="B57061" s="503"/>
    </row>
    <row r="57062" spans="2:2">
      <c r="B57062" s="503"/>
    </row>
    <row r="57063" spans="2:2">
      <c r="B57063" s="503"/>
    </row>
    <row r="57064" spans="2:2">
      <c r="B57064" s="503"/>
    </row>
    <row r="57065" spans="2:2">
      <c r="B57065" s="503"/>
    </row>
    <row r="57066" spans="2:2">
      <c r="B57066" s="503"/>
    </row>
    <row r="57067" spans="2:2">
      <c r="B57067" s="503"/>
    </row>
    <row r="57068" spans="2:2">
      <c r="B57068" s="503"/>
    </row>
    <row r="57069" spans="2:2">
      <c r="B57069" s="503"/>
    </row>
    <row r="57070" spans="2:2">
      <c r="B57070" s="503"/>
    </row>
    <row r="57071" spans="2:2">
      <c r="B57071" s="503"/>
    </row>
    <row r="57072" spans="2:2">
      <c r="B57072" s="503"/>
    </row>
    <row r="57073" spans="2:2">
      <c r="B57073" s="503"/>
    </row>
    <row r="57074" spans="2:2">
      <c r="B57074" s="503"/>
    </row>
    <row r="57075" spans="2:2">
      <c r="B57075" s="503"/>
    </row>
    <row r="57076" spans="2:2">
      <c r="B57076" s="503"/>
    </row>
    <row r="57077" spans="2:2">
      <c r="B57077" s="503"/>
    </row>
    <row r="57078" spans="2:2">
      <c r="B57078" s="503"/>
    </row>
    <row r="57079" spans="2:2">
      <c r="B57079" s="503"/>
    </row>
    <row r="57080" spans="2:2">
      <c r="B57080" s="503"/>
    </row>
    <row r="57081" spans="2:2">
      <c r="B57081" s="503"/>
    </row>
    <row r="57082" spans="2:2">
      <c r="B57082" s="503"/>
    </row>
    <row r="57083" spans="2:2">
      <c r="B57083" s="503"/>
    </row>
    <row r="57084" spans="2:2">
      <c r="B57084" s="503"/>
    </row>
    <row r="57085" spans="2:2">
      <c r="B57085" s="503"/>
    </row>
    <row r="57086" spans="2:2">
      <c r="B57086" s="503"/>
    </row>
    <row r="57087" spans="2:2">
      <c r="B57087" s="503"/>
    </row>
    <row r="57088" spans="2:2">
      <c r="B57088" s="503"/>
    </row>
    <row r="57089" spans="2:2">
      <c r="B57089" s="503"/>
    </row>
    <row r="57090" spans="2:2">
      <c r="B57090" s="503"/>
    </row>
    <row r="57091" spans="2:2">
      <c r="B57091" s="503"/>
    </row>
    <row r="57092" spans="2:2">
      <c r="B57092" s="503"/>
    </row>
    <row r="57093" spans="2:2">
      <c r="B57093" s="503"/>
    </row>
    <row r="57094" spans="2:2">
      <c r="B57094" s="503"/>
    </row>
    <row r="57095" spans="2:2">
      <c r="B57095" s="503"/>
    </row>
    <row r="57096" spans="2:2">
      <c r="B57096" s="503"/>
    </row>
    <row r="57097" spans="2:2">
      <c r="B57097" s="503"/>
    </row>
    <row r="57098" spans="2:2">
      <c r="B57098" s="503"/>
    </row>
    <row r="57099" spans="2:2">
      <c r="B57099" s="503"/>
    </row>
    <row r="57100" spans="2:2">
      <c r="B57100" s="503"/>
    </row>
    <row r="57101" spans="2:2">
      <c r="B57101" s="503"/>
    </row>
    <row r="57102" spans="2:2">
      <c r="B57102" s="503"/>
    </row>
    <row r="57103" spans="2:2">
      <c r="B57103" s="503"/>
    </row>
    <row r="57104" spans="2:2">
      <c r="B57104" s="503"/>
    </row>
    <row r="57105" spans="2:2">
      <c r="B57105" s="503"/>
    </row>
    <row r="57106" spans="2:2">
      <c r="B57106" s="503"/>
    </row>
    <row r="57107" spans="2:2">
      <c r="B57107" s="503"/>
    </row>
    <row r="57108" spans="2:2">
      <c r="B57108" s="503"/>
    </row>
    <row r="57109" spans="2:2">
      <c r="B57109" s="503"/>
    </row>
    <row r="57110" spans="2:2">
      <c r="B57110" s="503"/>
    </row>
    <row r="57111" spans="2:2">
      <c r="B57111" s="503"/>
    </row>
    <row r="57112" spans="2:2">
      <c r="B57112" s="503"/>
    </row>
    <row r="57113" spans="2:2">
      <c r="B57113" s="503"/>
    </row>
    <row r="57114" spans="2:2">
      <c r="B57114" s="503"/>
    </row>
    <row r="57115" spans="2:2">
      <c r="B57115" s="503"/>
    </row>
    <row r="57116" spans="2:2">
      <c r="B57116" s="503"/>
    </row>
    <row r="57117" spans="2:2">
      <c r="B57117" s="503"/>
    </row>
    <row r="57118" spans="2:2">
      <c r="B57118" s="503"/>
    </row>
    <row r="57119" spans="2:2">
      <c r="B57119" s="503"/>
    </row>
    <row r="57120" spans="2:2">
      <c r="B57120" s="503"/>
    </row>
    <row r="57121" spans="2:2">
      <c r="B57121" s="503"/>
    </row>
    <row r="57122" spans="2:2">
      <c r="B57122" s="503"/>
    </row>
    <row r="57123" spans="2:2">
      <c r="B57123" s="503"/>
    </row>
    <row r="57124" spans="2:2">
      <c r="B57124" s="503"/>
    </row>
    <row r="57125" spans="2:2">
      <c r="B57125" s="503"/>
    </row>
    <row r="57126" spans="2:2">
      <c r="B57126" s="503"/>
    </row>
    <row r="57127" spans="2:2">
      <c r="B57127" s="503"/>
    </row>
    <row r="57128" spans="2:2">
      <c r="B57128" s="503"/>
    </row>
    <row r="57129" spans="2:2">
      <c r="B57129" s="503"/>
    </row>
    <row r="57130" spans="2:2">
      <c r="B57130" s="503"/>
    </row>
    <row r="57131" spans="2:2">
      <c r="B57131" s="503"/>
    </row>
    <row r="57132" spans="2:2">
      <c r="B57132" s="503"/>
    </row>
    <row r="57133" spans="2:2">
      <c r="B57133" s="503"/>
    </row>
    <row r="57134" spans="2:2">
      <c r="B57134" s="503"/>
    </row>
    <row r="57135" spans="2:2">
      <c r="B57135" s="503"/>
    </row>
    <row r="57136" spans="2:2">
      <c r="B57136" s="503"/>
    </row>
    <row r="57137" spans="2:2">
      <c r="B57137" s="503"/>
    </row>
    <row r="57138" spans="2:2">
      <c r="B57138" s="503"/>
    </row>
    <row r="57139" spans="2:2">
      <c r="B57139" s="503"/>
    </row>
    <row r="57140" spans="2:2">
      <c r="B57140" s="503"/>
    </row>
    <row r="57141" spans="2:2">
      <c r="B57141" s="503"/>
    </row>
    <row r="57142" spans="2:2">
      <c r="B57142" s="503"/>
    </row>
    <row r="57143" spans="2:2">
      <c r="B57143" s="503"/>
    </row>
    <row r="57144" spans="2:2">
      <c r="B57144" s="503"/>
    </row>
    <row r="57145" spans="2:2">
      <c r="B57145" s="503"/>
    </row>
    <row r="57146" spans="2:2">
      <c r="B57146" s="503"/>
    </row>
    <row r="57147" spans="2:2">
      <c r="B57147" s="503"/>
    </row>
    <row r="57148" spans="2:2">
      <c r="B57148" s="503"/>
    </row>
    <row r="57149" spans="2:2">
      <c r="B57149" s="503"/>
    </row>
    <row r="57150" spans="2:2">
      <c r="B57150" s="503"/>
    </row>
    <row r="57151" spans="2:2">
      <c r="B57151" s="503"/>
    </row>
    <row r="57152" spans="2:2">
      <c r="B57152" s="503"/>
    </row>
    <row r="57153" spans="2:2">
      <c r="B57153" s="503"/>
    </row>
    <row r="57154" spans="2:2">
      <c r="B57154" s="503"/>
    </row>
    <row r="57155" spans="2:2">
      <c r="B57155" s="503"/>
    </row>
    <row r="57156" spans="2:2">
      <c r="B57156" s="503"/>
    </row>
    <row r="57157" spans="2:2">
      <c r="B57157" s="503"/>
    </row>
    <row r="57158" spans="2:2">
      <c r="B57158" s="503"/>
    </row>
    <row r="57159" spans="2:2">
      <c r="B57159" s="503"/>
    </row>
    <row r="57160" spans="2:2">
      <c r="B57160" s="503"/>
    </row>
    <row r="57161" spans="2:2">
      <c r="B57161" s="503"/>
    </row>
    <row r="57162" spans="2:2">
      <c r="B57162" s="503"/>
    </row>
    <row r="57163" spans="2:2">
      <c r="B57163" s="503"/>
    </row>
    <row r="57164" spans="2:2">
      <c r="B57164" s="503"/>
    </row>
    <row r="57165" spans="2:2">
      <c r="B57165" s="503"/>
    </row>
    <row r="57166" spans="2:2">
      <c r="B57166" s="503"/>
    </row>
    <row r="57167" spans="2:2">
      <c r="B57167" s="503"/>
    </row>
    <row r="57168" spans="2:2">
      <c r="B57168" s="503"/>
    </row>
    <row r="57169" spans="2:2">
      <c r="B57169" s="503"/>
    </row>
    <row r="57170" spans="2:2">
      <c r="B57170" s="503"/>
    </row>
    <row r="57171" spans="2:2">
      <c r="B57171" s="503"/>
    </row>
    <row r="57172" spans="2:2">
      <c r="B57172" s="503"/>
    </row>
    <row r="57173" spans="2:2">
      <c r="B57173" s="503"/>
    </row>
    <row r="57174" spans="2:2">
      <c r="B57174" s="503"/>
    </row>
    <row r="57175" spans="2:2">
      <c r="B57175" s="503"/>
    </row>
    <row r="57176" spans="2:2">
      <c r="B57176" s="503"/>
    </row>
    <row r="57177" spans="2:2">
      <c r="B57177" s="503"/>
    </row>
    <row r="57178" spans="2:2">
      <c r="B57178" s="503"/>
    </row>
    <row r="57179" spans="2:2">
      <c r="B57179" s="503"/>
    </row>
    <row r="57180" spans="2:2">
      <c r="B57180" s="503"/>
    </row>
    <row r="57181" spans="2:2">
      <c r="B57181" s="503"/>
    </row>
    <row r="57182" spans="2:2">
      <c r="B57182" s="503"/>
    </row>
    <row r="57183" spans="2:2">
      <c r="B57183" s="503"/>
    </row>
    <row r="57184" spans="2:2">
      <c r="B57184" s="503"/>
    </row>
    <row r="57185" spans="2:2">
      <c r="B57185" s="503"/>
    </row>
    <row r="57186" spans="2:2">
      <c r="B57186" s="503"/>
    </row>
    <row r="57187" spans="2:2">
      <c r="B57187" s="503"/>
    </row>
    <row r="57188" spans="2:2">
      <c r="B57188" s="503"/>
    </row>
    <row r="57189" spans="2:2">
      <c r="B57189" s="503"/>
    </row>
    <row r="57190" spans="2:2">
      <c r="B57190" s="503"/>
    </row>
    <row r="57191" spans="2:2">
      <c r="B57191" s="503"/>
    </row>
    <row r="57192" spans="2:2">
      <c r="B57192" s="503"/>
    </row>
    <row r="57193" spans="2:2">
      <c r="B57193" s="503"/>
    </row>
    <row r="57194" spans="2:2">
      <c r="B57194" s="503"/>
    </row>
    <row r="57195" spans="2:2">
      <c r="B57195" s="503"/>
    </row>
    <row r="57196" spans="2:2">
      <c r="B57196" s="503"/>
    </row>
    <row r="57197" spans="2:2">
      <c r="B57197" s="503"/>
    </row>
    <row r="57198" spans="2:2">
      <c r="B57198" s="503"/>
    </row>
    <row r="57199" spans="2:2">
      <c r="B57199" s="503"/>
    </row>
    <row r="57200" spans="2:2">
      <c r="B57200" s="503"/>
    </row>
    <row r="57201" spans="2:2">
      <c r="B57201" s="503"/>
    </row>
    <row r="57202" spans="2:2">
      <c r="B57202" s="503"/>
    </row>
    <row r="57203" spans="2:2">
      <c r="B57203" s="503"/>
    </row>
    <row r="57204" spans="2:2">
      <c r="B57204" s="503"/>
    </row>
    <row r="57205" spans="2:2">
      <c r="B57205" s="503"/>
    </row>
    <row r="57206" spans="2:2">
      <c r="B57206" s="503"/>
    </row>
    <row r="57207" spans="2:2">
      <c r="B57207" s="503"/>
    </row>
    <row r="57208" spans="2:2">
      <c r="B57208" s="503"/>
    </row>
    <row r="57209" spans="2:2">
      <c r="B57209" s="503"/>
    </row>
    <row r="57210" spans="2:2">
      <c r="B57210" s="503"/>
    </row>
    <row r="57211" spans="2:2">
      <c r="B57211" s="503"/>
    </row>
    <row r="57212" spans="2:2">
      <c r="B57212" s="503"/>
    </row>
    <row r="57213" spans="2:2">
      <c r="B57213" s="503"/>
    </row>
    <row r="57214" spans="2:2">
      <c r="B57214" s="503"/>
    </row>
    <row r="57215" spans="2:2">
      <c r="B57215" s="503"/>
    </row>
    <row r="57216" spans="2:2">
      <c r="B57216" s="503"/>
    </row>
    <row r="57217" spans="2:2">
      <c r="B57217" s="503"/>
    </row>
    <row r="57218" spans="2:2">
      <c r="B57218" s="503"/>
    </row>
    <row r="57219" spans="2:2">
      <c r="B57219" s="503"/>
    </row>
    <row r="57220" spans="2:2">
      <c r="B57220" s="503"/>
    </row>
    <row r="57221" spans="2:2">
      <c r="B57221" s="503"/>
    </row>
    <row r="57222" spans="2:2">
      <c r="B57222" s="503"/>
    </row>
    <row r="57223" spans="2:2">
      <c r="B57223" s="503"/>
    </row>
    <row r="57224" spans="2:2">
      <c r="B57224" s="503"/>
    </row>
    <row r="57225" spans="2:2">
      <c r="B57225" s="503"/>
    </row>
    <row r="57226" spans="2:2">
      <c r="B57226" s="503"/>
    </row>
    <row r="57227" spans="2:2">
      <c r="B57227" s="503"/>
    </row>
    <row r="57228" spans="2:2">
      <c r="B57228" s="503"/>
    </row>
    <row r="57229" spans="2:2">
      <c r="B57229" s="503"/>
    </row>
    <row r="57230" spans="2:2">
      <c r="B57230" s="503"/>
    </row>
    <row r="57231" spans="2:2">
      <c r="B57231" s="503"/>
    </row>
    <row r="57232" spans="2:2">
      <c r="B57232" s="503"/>
    </row>
    <row r="57233" spans="2:2">
      <c r="B57233" s="503"/>
    </row>
    <row r="57234" spans="2:2">
      <c r="B57234" s="503"/>
    </row>
    <row r="57235" spans="2:2">
      <c r="B57235" s="503"/>
    </row>
    <row r="57236" spans="2:2">
      <c r="B57236" s="503"/>
    </row>
    <row r="57237" spans="2:2">
      <c r="B57237" s="503"/>
    </row>
    <row r="57238" spans="2:2">
      <c r="B57238" s="503"/>
    </row>
    <row r="57239" spans="2:2">
      <c r="B57239" s="503"/>
    </row>
    <row r="57240" spans="2:2">
      <c r="B57240" s="503"/>
    </row>
    <row r="57241" spans="2:2">
      <c r="B57241" s="503"/>
    </row>
    <row r="57242" spans="2:2">
      <c r="B57242" s="503"/>
    </row>
    <row r="57243" spans="2:2">
      <c r="B57243" s="503"/>
    </row>
    <row r="57244" spans="2:2">
      <c r="B57244" s="503"/>
    </row>
    <row r="57245" spans="2:2">
      <c r="B57245" s="503"/>
    </row>
    <row r="57246" spans="2:2">
      <c r="B57246" s="503"/>
    </row>
    <row r="57247" spans="2:2">
      <c r="B57247" s="503"/>
    </row>
    <row r="57248" spans="2:2">
      <c r="B57248" s="503"/>
    </row>
    <row r="57249" spans="2:2">
      <c r="B57249" s="503"/>
    </row>
    <row r="57250" spans="2:2">
      <c r="B57250" s="503"/>
    </row>
    <row r="57251" spans="2:2">
      <c r="B57251" s="503"/>
    </row>
    <row r="57252" spans="2:2">
      <c r="B57252" s="503"/>
    </row>
    <row r="57253" spans="2:2">
      <c r="B57253" s="503"/>
    </row>
    <row r="57254" spans="2:2">
      <c r="B57254" s="503"/>
    </row>
    <row r="57255" spans="2:2">
      <c r="B57255" s="503"/>
    </row>
    <row r="57256" spans="2:2">
      <c r="B57256" s="503"/>
    </row>
    <row r="57257" spans="2:2">
      <c r="B57257" s="503"/>
    </row>
    <row r="57258" spans="2:2">
      <c r="B57258" s="503"/>
    </row>
    <row r="57259" spans="2:2">
      <c r="B57259" s="503"/>
    </row>
    <row r="57260" spans="2:2">
      <c r="B57260" s="503"/>
    </row>
    <row r="57261" spans="2:2">
      <c r="B57261" s="503"/>
    </row>
    <row r="57262" spans="2:2">
      <c r="B57262" s="503"/>
    </row>
    <row r="57263" spans="2:2">
      <c r="B57263" s="503"/>
    </row>
    <row r="57264" spans="2:2">
      <c r="B57264" s="503"/>
    </row>
    <row r="57265" spans="2:2">
      <c r="B57265" s="503"/>
    </row>
    <row r="57266" spans="2:2">
      <c r="B57266" s="503"/>
    </row>
    <row r="57267" spans="2:2">
      <c r="B57267" s="503"/>
    </row>
    <row r="57268" spans="2:2">
      <c r="B57268" s="503"/>
    </row>
    <row r="57269" spans="2:2">
      <c r="B57269" s="503"/>
    </row>
    <row r="57270" spans="2:2">
      <c r="B57270" s="503"/>
    </row>
    <row r="57271" spans="2:2">
      <c r="B57271" s="503"/>
    </row>
    <row r="57272" spans="2:2">
      <c r="B57272" s="503"/>
    </row>
    <row r="57273" spans="2:2">
      <c r="B57273" s="503"/>
    </row>
    <row r="57274" spans="2:2">
      <c r="B57274" s="503"/>
    </row>
    <row r="57275" spans="2:2">
      <c r="B57275" s="503"/>
    </row>
    <row r="57276" spans="2:2">
      <c r="B57276" s="503"/>
    </row>
    <row r="57277" spans="2:2">
      <c r="B57277" s="503"/>
    </row>
    <row r="57278" spans="2:2">
      <c r="B57278" s="503"/>
    </row>
    <row r="57279" spans="2:2">
      <c r="B57279" s="503"/>
    </row>
    <row r="57280" spans="2:2">
      <c r="B57280" s="503"/>
    </row>
    <row r="57281" spans="2:2">
      <c r="B57281" s="503"/>
    </row>
    <row r="57282" spans="2:2">
      <c r="B57282" s="503"/>
    </row>
    <row r="57283" spans="2:2">
      <c r="B57283" s="503"/>
    </row>
    <row r="57284" spans="2:2">
      <c r="B57284" s="503"/>
    </row>
    <row r="57285" spans="2:2">
      <c r="B57285" s="503"/>
    </row>
    <row r="57286" spans="2:2">
      <c r="B57286" s="503"/>
    </row>
    <row r="57287" spans="2:2">
      <c r="B57287" s="503"/>
    </row>
    <row r="57288" spans="2:2">
      <c r="B57288" s="503"/>
    </row>
    <row r="57289" spans="2:2">
      <c r="B57289" s="503"/>
    </row>
    <row r="57290" spans="2:2">
      <c r="B57290" s="503"/>
    </row>
    <row r="57291" spans="2:2">
      <c r="B57291" s="503"/>
    </row>
    <row r="57292" spans="2:2">
      <c r="B57292" s="503"/>
    </row>
    <row r="57293" spans="2:2">
      <c r="B57293" s="503"/>
    </row>
    <row r="57294" spans="2:2">
      <c r="B57294" s="503"/>
    </row>
    <row r="57295" spans="2:2">
      <c r="B57295" s="503"/>
    </row>
    <row r="57296" spans="2:2">
      <c r="B57296" s="503"/>
    </row>
    <row r="57297" spans="2:2">
      <c r="B57297" s="503"/>
    </row>
    <row r="57298" spans="2:2">
      <c r="B57298" s="503"/>
    </row>
    <row r="57299" spans="2:2">
      <c r="B57299" s="503"/>
    </row>
    <row r="57300" spans="2:2">
      <c r="B57300" s="503"/>
    </row>
    <row r="57301" spans="2:2">
      <c r="B57301" s="503"/>
    </row>
    <row r="57302" spans="2:2">
      <c r="B57302" s="503"/>
    </row>
    <row r="57303" spans="2:2">
      <c r="B57303" s="503"/>
    </row>
    <row r="57304" spans="2:2">
      <c r="B57304" s="503"/>
    </row>
    <row r="57305" spans="2:2">
      <c r="B57305" s="503"/>
    </row>
    <row r="57306" spans="2:2">
      <c r="B57306" s="503"/>
    </row>
    <row r="57307" spans="2:2">
      <c r="B57307" s="503"/>
    </row>
    <row r="57308" spans="2:2">
      <c r="B57308" s="503"/>
    </row>
    <row r="57309" spans="2:2">
      <c r="B57309" s="503"/>
    </row>
    <row r="57310" spans="2:2">
      <c r="B57310" s="503"/>
    </row>
    <row r="57311" spans="2:2">
      <c r="B57311" s="503"/>
    </row>
    <row r="57312" spans="2:2">
      <c r="B57312" s="503"/>
    </row>
    <row r="57313" spans="2:2">
      <c r="B57313" s="503"/>
    </row>
    <row r="57314" spans="2:2">
      <c r="B57314" s="503"/>
    </row>
    <row r="57315" spans="2:2">
      <c r="B57315" s="503"/>
    </row>
    <row r="57316" spans="2:2">
      <c r="B57316" s="503"/>
    </row>
    <row r="57317" spans="2:2">
      <c r="B57317" s="503"/>
    </row>
    <row r="57318" spans="2:2">
      <c r="B57318" s="503"/>
    </row>
    <row r="57319" spans="2:2">
      <c r="B57319" s="503"/>
    </row>
    <row r="57320" spans="2:2">
      <c r="B57320" s="503"/>
    </row>
    <row r="57321" spans="2:2">
      <c r="B57321" s="503"/>
    </row>
    <row r="57322" spans="2:2">
      <c r="B57322" s="503"/>
    </row>
    <row r="57323" spans="2:2">
      <c r="B57323" s="503"/>
    </row>
    <row r="57324" spans="2:2">
      <c r="B57324" s="503"/>
    </row>
    <row r="57325" spans="2:2">
      <c r="B57325" s="503"/>
    </row>
    <row r="57326" spans="2:2">
      <c r="B57326" s="503"/>
    </row>
    <row r="57327" spans="2:2">
      <c r="B57327" s="503"/>
    </row>
    <row r="57328" spans="2:2">
      <c r="B57328" s="503"/>
    </row>
    <row r="57329" spans="2:2">
      <c r="B57329" s="503"/>
    </row>
    <row r="57330" spans="2:2">
      <c r="B57330" s="503"/>
    </row>
    <row r="57331" spans="2:2">
      <c r="B57331" s="503"/>
    </row>
    <row r="57332" spans="2:2">
      <c r="B57332" s="503"/>
    </row>
    <row r="57333" spans="2:2">
      <c r="B57333" s="503"/>
    </row>
    <row r="57334" spans="2:2">
      <c r="B57334" s="503"/>
    </row>
    <row r="57335" spans="2:2">
      <c r="B57335" s="503"/>
    </row>
    <row r="57336" spans="2:2">
      <c r="B57336" s="503"/>
    </row>
    <row r="57337" spans="2:2">
      <c r="B57337" s="503"/>
    </row>
    <row r="57338" spans="2:2">
      <c r="B57338" s="503"/>
    </row>
    <row r="57339" spans="2:2">
      <c r="B57339" s="503"/>
    </row>
    <row r="57340" spans="2:2">
      <c r="B57340" s="503"/>
    </row>
    <row r="57341" spans="2:2">
      <c r="B57341" s="503"/>
    </row>
    <row r="57342" spans="2:2">
      <c r="B57342" s="503"/>
    </row>
    <row r="57343" spans="2:2">
      <c r="B57343" s="503"/>
    </row>
    <row r="57344" spans="2:2">
      <c r="B57344" s="503"/>
    </row>
    <row r="57345" spans="2:2">
      <c r="B57345" s="503"/>
    </row>
    <row r="57346" spans="2:2">
      <c r="B57346" s="503"/>
    </row>
    <row r="57347" spans="2:2">
      <c r="B57347" s="503"/>
    </row>
    <row r="57348" spans="2:2">
      <c r="B57348" s="503"/>
    </row>
    <row r="57349" spans="2:2">
      <c r="B57349" s="503"/>
    </row>
    <row r="57350" spans="2:2">
      <c r="B57350" s="503"/>
    </row>
    <row r="57351" spans="2:2">
      <c r="B57351" s="503"/>
    </row>
    <row r="57352" spans="2:2">
      <c r="B57352" s="503"/>
    </row>
    <row r="57353" spans="2:2">
      <c r="B57353" s="503"/>
    </row>
    <row r="57354" spans="2:2">
      <c r="B57354" s="503"/>
    </row>
    <row r="57355" spans="2:2">
      <c r="B57355" s="503"/>
    </row>
    <row r="57356" spans="2:2">
      <c r="B57356" s="503"/>
    </row>
    <row r="57357" spans="2:2">
      <c r="B57357" s="503"/>
    </row>
    <row r="57358" spans="2:2">
      <c r="B57358" s="503"/>
    </row>
    <row r="57359" spans="2:2">
      <c r="B57359" s="503"/>
    </row>
    <row r="57360" spans="2:2">
      <c r="B57360" s="503"/>
    </row>
    <row r="57361" spans="2:2">
      <c r="B57361" s="503"/>
    </row>
    <row r="57362" spans="2:2">
      <c r="B57362" s="503"/>
    </row>
    <row r="57363" spans="2:2">
      <c r="B57363" s="503"/>
    </row>
    <row r="57364" spans="2:2">
      <c r="B57364" s="503"/>
    </row>
    <row r="57365" spans="2:2">
      <c r="B57365" s="503"/>
    </row>
    <row r="57366" spans="2:2">
      <c r="B57366" s="503"/>
    </row>
    <row r="57367" spans="2:2">
      <c r="B57367" s="503"/>
    </row>
    <row r="57368" spans="2:2">
      <c r="B57368" s="503"/>
    </row>
    <row r="57369" spans="2:2">
      <c r="B57369" s="503"/>
    </row>
    <row r="57370" spans="2:2">
      <c r="B57370" s="503"/>
    </row>
    <row r="57371" spans="2:2">
      <c r="B57371" s="503"/>
    </row>
    <row r="57372" spans="2:2">
      <c r="B57372" s="503"/>
    </row>
    <row r="57373" spans="2:2">
      <c r="B57373" s="503"/>
    </row>
    <row r="57374" spans="2:2">
      <c r="B57374" s="503"/>
    </row>
    <row r="57375" spans="2:2">
      <c r="B57375" s="503"/>
    </row>
    <row r="57376" spans="2:2">
      <c r="B57376" s="503"/>
    </row>
    <row r="57377" spans="2:2">
      <c r="B57377" s="503"/>
    </row>
    <row r="57378" spans="2:2">
      <c r="B57378" s="503"/>
    </row>
    <row r="57379" spans="2:2">
      <c r="B57379" s="503"/>
    </row>
    <row r="57380" spans="2:2">
      <c r="B57380" s="503"/>
    </row>
    <row r="57381" spans="2:2">
      <c r="B57381" s="503"/>
    </row>
    <row r="57382" spans="2:2">
      <c r="B57382" s="503"/>
    </row>
    <row r="57383" spans="2:2">
      <c r="B57383" s="503"/>
    </row>
    <row r="57384" spans="2:2">
      <c r="B57384" s="503"/>
    </row>
    <row r="57385" spans="2:2">
      <c r="B57385" s="503"/>
    </row>
    <row r="57386" spans="2:2">
      <c r="B57386" s="503"/>
    </row>
    <row r="57387" spans="2:2">
      <c r="B57387" s="503"/>
    </row>
    <row r="57388" spans="2:2">
      <c r="B57388" s="503"/>
    </row>
    <row r="57389" spans="2:2">
      <c r="B57389" s="503"/>
    </row>
    <row r="57390" spans="2:2">
      <c r="B57390" s="503"/>
    </row>
    <row r="57391" spans="2:2">
      <c r="B57391" s="503"/>
    </row>
    <row r="57392" spans="2:2">
      <c r="B57392" s="503"/>
    </row>
    <row r="57393" spans="2:2">
      <c r="B57393" s="503"/>
    </row>
    <row r="57394" spans="2:2">
      <c r="B57394" s="503"/>
    </row>
    <row r="57395" spans="2:2">
      <c r="B57395" s="503"/>
    </row>
    <row r="57396" spans="2:2">
      <c r="B57396" s="503"/>
    </row>
    <row r="57397" spans="2:2">
      <c r="B57397" s="503"/>
    </row>
    <row r="57398" spans="2:2">
      <c r="B57398" s="503"/>
    </row>
    <row r="57399" spans="2:2">
      <c r="B57399" s="503"/>
    </row>
    <row r="57400" spans="2:2">
      <c r="B57400" s="503"/>
    </row>
    <row r="57401" spans="2:2">
      <c r="B57401" s="503"/>
    </row>
    <row r="57402" spans="2:2">
      <c r="B57402" s="503"/>
    </row>
    <row r="57403" spans="2:2">
      <c r="B57403" s="503"/>
    </row>
    <row r="57404" spans="2:2">
      <c r="B57404" s="503"/>
    </row>
    <row r="57405" spans="2:2">
      <c r="B57405" s="503"/>
    </row>
    <row r="57406" spans="2:2">
      <c r="B57406" s="503"/>
    </row>
    <row r="57407" spans="2:2">
      <c r="B57407" s="503"/>
    </row>
    <row r="57408" spans="2:2">
      <c r="B57408" s="503"/>
    </row>
    <row r="57409" spans="2:2">
      <c r="B57409" s="503"/>
    </row>
    <row r="57410" spans="2:2">
      <c r="B57410" s="503"/>
    </row>
    <row r="57411" spans="2:2">
      <c r="B57411" s="503"/>
    </row>
    <row r="57412" spans="2:2">
      <c r="B57412" s="503"/>
    </row>
    <row r="57413" spans="2:2">
      <c r="B57413" s="503"/>
    </row>
    <row r="57414" spans="2:2">
      <c r="B57414" s="503"/>
    </row>
    <row r="57415" spans="2:2">
      <c r="B57415" s="503"/>
    </row>
    <row r="57416" spans="2:2">
      <c r="B57416" s="503"/>
    </row>
    <row r="57417" spans="2:2">
      <c r="B57417" s="503"/>
    </row>
    <row r="57418" spans="2:2">
      <c r="B57418" s="503"/>
    </row>
    <row r="57419" spans="2:2">
      <c r="B57419" s="503"/>
    </row>
    <row r="57420" spans="2:2">
      <c r="B57420" s="503"/>
    </row>
    <row r="57421" spans="2:2">
      <c r="B57421" s="503"/>
    </row>
    <row r="57422" spans="2:2">
      <c r="B57422" s="503"/>
    </row>
    <row r="57423" spans="2:2">
      <c r="B57423" s="503"/>
    </row>
    <row r="57424" spans="2:2">
      <c r="B57424" s="503"/>
    </row>
    <row r="57425" spans="2:2">
      <c r="B57425" s="503"/>
    </row>
    <row r="57426" spans="2:2">
      <c r="B57426" s="503"/>
    </row>
    <row r="57427" spans="2:2">
      <c r="B57427" s="503"/>
    </row>
    <row r="57428" spans="2:2">
      <c r="B57428" s="503"/>
    </row>
    <row r="57429" spans="2:2">
      <c r="B57429" s="503"/>
    </row>
    <row r="57430" spans="2:2">
      <c r="B57430" s="503"/>
    </row>
    <row r="57431" spans="2:2">
      <c r="B57431" s="503"/>
    </row>
    <row r="57432" spans="2:2">
      <c r="B57432" s="503"/>
    </row>
    <row r="57433" spans="2:2">
      <c r="B57433" s="503"/>
    </row>
    <row r="57434" spans="2:2">
      <c r="B57434" s="503"/>
    </row>
    <row r="57435" spans="2:2">
      <c r="B57435" s="503"/>
    </row>
    <row r="57436" spans="2:2">
      <c r="B57436" s="503"/>
    </row>
    <row r="57437" spans="2:2">
      <c r="B57437" s="503"/>
    </row>
    <row r="57438" spans="2:2">
      <c r="B57438" s="503"/>
    </row>
    <row r="57439" spans="2:2">
      <c r="B57439" s="503"/>
    </row>
    <row r="57440" spans="2:2">
      <c r="B57440" s="503"/>
    </row>
    <row r="57441" spans="2:2">
      <c r="B57441" s="503"/>
    </row>
    <row r="57442" spans="2:2">
      <c r="B57442" s="503"/>
    </row>
    <row r="57443" spans="2:2">
      <c r="B57443" s="503"/>
    </row>
    <row r="57444" spans="2:2">
      <c r="B57444" s="503"/>
    </row>
    <row r="57445" spans="2:2">
      <c r="B57445" s="503"/>
    </row>
    <row r="57446" spans="2:2">
      <c r="B57446" s="503"/>
    </row>
    <row r="57447" spans="2:2">
      <c r="B57447" s="503"/>
    </row>
    <row r="57448" spans="2:2">
      <c r="B57448" s="503"/>
    </row>
    <row r="57449" spans="2:2">
      <c r="B57449" s="503"/>
    </row>
    <row r="57450" spans="2:2">
      <c r="B57450" s="503"/>
    </row>
    <row r="57451" spans="2:2">
      <c r="B57451" s="503"/>
    </row>
    <row r="57452" spans="2:2">
      <c r="B57452" s="503"/>
    </row>
    <row r="57453" spans="2:2">
      <c r="B57453" s="503"/>
    </row>
    <row r="57454" spans="2:2">
      <c r="B57454" s="503"/>
    </row>
    <row r="57455" spans="2:2">
      <c r="B57455" s="503"/>
    </row>
    <row r="57456" spans="2:2">
      <c r="B57456" s="503"/>
    </row>
    <row r="57457" spans="2:2">
      <c r="B57457" s="503"/>
    </row>
    <row r="57458" spans="2:2">
      <c r="B57458" s="503"/>
    </row>
    <row r="57459" spans="2:2">
      <c r="B57459" s="503"/>
    </row>
    <row r="57460" spans="2:2">
      <c r="B57460" s="503"/>
    </row>
    <row r="57461" spans="2:2">
      <c r="B57461" s="503"/>
    </row>
    <row r="57462" spans="2:2">
      <c r="B57462" s="503"/>
    </row>
    <row r="57463" spans="2:2">
      <c r="B57463" s="503"/>
    </row>
    <row r="57464" spans="2:2">
      <c r="B57464" s="503"/>
    </row>
    <row r="57465" spans="2:2">
      <c r="B57465" s="503"/>
    </row>
    <row r="57466" spans="2:2">
      <c r="B57466" s="503"/>
    </row>
    <row r="57467" spans="2:2">
      <c r="B57467" s="503"/>
    </row>
    <row r="57468" spans="2:2">
      <c r="B57468" s="503"/>
    </row>
    <row r="57469" spans="2:2">
      <c r="B57469" s="503"/>
    </row>
    <row r="57470" spans="2:2">
      <c r="B57470" s="503"/>
    </row>
    <row r="57471" spans="2:2">
      <c r="B57471" s="503"/>
    </row>
    <row r="57472" spans="2:2">
      <c r="B57472" s="503"/>
    </row>
    <row r="57473" spans="2:2">
      <c r="B57473" s="503"/>
    </row>
    <row r="57474" spans="2:2">
      <c r="B57474" s="503"/>
    </row>
    <row r="57475" spans="2:2">
      <c r="B57475" s="503"/>
    </row>
    <row r="57476" spans="2:2">
      <c r="B57476" s="503"/>
    </row>
    <row r="57477" spans="2:2">
      <c r="B57477" s="503"/>
    </row>
    <row r="57478" spans="2:2">
      <c r="B57478" s="503"/>
    </row>
    <row r="57479" spans="2:2">
      <c r="B57479" s="503"/>
    </row>
    <row r="57480" spans="2:2">
      <c r="B57480" s="503"/>
    </row>
    <row r="57481" spans="2:2">
      <c r="B57481" s="503"/>
    </row>
    <row r="57482" spans="2:2">
      <c r="B57482" s="503"/>
    </row>
    <row r="57483" spans="2:2">
      <c r="B57483" s="503"/>
    </row>
    <row r="57484" spans="2:2">
      <c r="B57484" s="503"/>
    </row>
    <row r="57485" spans="2:2">
      <c r="B57485" s="503"/>
    </row>
    <row r="57486" spans="2:2">
      <c r="B57486" s="503"/>
    </row>
    <row r="57487" spans="2:2">
      <c r="B57487" s="503"/>
    </row>
    <row r="57488" spans="2:2">
      <c r="B57488" s="503"/>
    </row>
    <row r="57489" spans="2:2">
      <c r="B57489" s="503"/>
    </row>
    <row r="57490" spans="2:2">
      <c r="B57490" s="503"/>
    </row>
    <row r="57491" spans="2:2">
      <c r="B57491" s="503"/>
    </row>
    <row r="57492" spans="2:2">
      <c r="B57492" s="503"/>
    </row>
    <row r="57493" spans="2:2">
      <c r="B57493" s="503"/>
    </row>
    <row r="57494" spans="2:2">
      <c r="B57494" s="503"/>
    </row>
    <row r="57495" spans="2:2">
      <c r="B57495" s="503"/>
    </row>
    <row r="57496" spans="2:2">
      <c r="B57496" s="503"/>
    </row>
    <row r="57497" spans="2:2">
      <c r="B57497" s="503"/>
    </row>
    <row r="57498" spans="2:2">
      <c r="B57498" s="503"/>
    </row>
    <row r="57499" spans="2:2">
      <c r="B57499" s="503"/>
    </row>
    <row r="57500" spans="2:2">
      <c r="B57500" s="503"/>
    </row>
    <row r="57501" spans="2:2">
      <c r="B57501" s="503"/>
    </row>
    <row r="57502" spans="2:2">
      <c r="B57502" s="503"/>
    </row>
    <row r="57503" spans="2:2">
      <c r="B57503" s="503"/>
    </row>
    <row r="57504" spans="2:2">
      <c r="B57504" s="503"/>
    </row>
    <row r="57505" spans="2:2">
      <c r="B57505" s="503"/>
    </row>
    <row r="57506" spans="2:2">
      <c r="B57506" s="503"/>
    </row>
    <row r="57507" spans="2:2">
      <c r="B57507" s="503"/>
    </row>
    <row r="57508" spans="2:2">
      <c r="B57508" s="503"/>
    </row>
    <row r="57509" spans="2:2">
      <c r="B57509" s="503"/>
    </row>
    <row r="57510" spans="2:2">
      <c r="B57510" s="503"/>
    </row>
    <row r="57511" spans="2:2">
      <c r="B57511" s="503"/>
    </row>
    <row r="57512" spans="2:2">
      <c r="B57512" s="503"/>
    </row>
    <row r="57513" spans="2:2">
      <c r="B57513" s="503"/>
    </row>
    <row r="57514" spans="2:2">
      <c r="B57514" s="503"/>
    </row>
    <row r="57515" spans="2:2">
      <c r="B57515" s="503"/>
    </row>
    <row r="57516" spans="2:2">
      <c r="B57516" s="503"/>
    </row>
    <row r="57517" spans="2:2">
      <c r="B57517" s="503"/>
    </row>
    <row r="57518" spans="2:2">
      <c r="B57518" s="503"/>
    </row>
    <row r="57519" spans="2:2">
      <c r="B57519" s="503"/>
    </row>
    <row r="57520" spans="2:2">
      <c r="B57520" s="503"/>
    </row>
    <row r="57521" spans="2:2">
      <c r="B57521" s="503"/>
    </row>
    <row r="57522" spans="2:2">
      <c r="B57522" s="503"/>
    </row>
    <row r="57523" spans="2:2">
      <c r="B57523" s="503"/>
    </row>
    <row r="57524" spans="2:2">
      <c r="B57524" s="503"/>
    </row>
    <row r="57525" spans="2:2">
      <c r="B57525" s="503"/>
    </row>
    <row r="57526" spans="2:2">
      <c r="B57526" s="503"/>
    </row>
    <row r="57527" spans="2:2">
      <c r="B57527" s="503"/>
    </row>
    <row r="57528" spans="2:2">
      <c r="B57528" s="503"/>
    </row>
    <row r="57529" spans="2:2">
      <c r="B57529" s="503"/>
    </row>
    <row r="57530" spans="2:2">
      <c r="B57530" s="503"/>
    </row>
    <row r="57531" spans="2:2">
      <c r="B57531" s="503"/>
    </row>
    <row r="57532" spans="2:2">
      <c r="B57532" s="503"/>
    </row>
    <row r="57533" spans="2:2">
      <c r="B57533" s="503"/>
    </row>
    <row r="57534" spans="2:2">
      <c r="B57534" s="503"/>
    </row>
    <row r="57535" spans="2:2">
      <c r="B57535" s="503"/>
    </row>
    <row r="57536" spans="2:2">
      <c r="B57536" s="503"/>
    </row>
    <row r="57537" spans="2:2">
      <c r="B57537" s="503"/>
    </row>
    <row r="57538" spans="2:2">
      <c r="B57538" s="503"/>
    </row>
    <row r="57539" spans="2:2">
      <c r="B57539" s="503"/>
    </row>
    <row r="57540" spans="2:2">
      <c r="B57540" s="503"/>
    </row>
    <row r="57541" spans="2:2">
      <c r="B57541" s="503"/>
    </row>
    <row r="57542" spans="2:2">
      <c r="B57542" s="503"/>
    </row>
    <row r="57543" spans="2:2">
      <c r="B57543" s="503"/>
    </row>
    <row r="57544" spans="2:2">
      <c r="B57544" s="503"/>
    </row>
    <row r="57545" spans="2:2">
      <c r="B57545" s="503"/>
    </row>
    <row r="57546" spans="2:2">
      <c r="B57546" s="503"/>
    </row>
    <row r="57547" spans="2:2">
      <c r="B57547" s="503"/>
    </row>
    <row r="57548" spans="2:2">
      <c r="B57548" s="503"/>
    </row>
    <row r="57549" spans="2:2">
      <c r="B57549" s="503"/>
    </row>
    <row r="57550" spans="2:2">
      <c r="B57550" s="503"/>
    </row>
    <row r="57551" spans="2:2">
      <c r="B57551" s="503"/>
    </row>
    <row r="57552" spans="2:2">
      <c r="B57552" s="503"/>
    </row>
    <row r="57553" spans="2:2">
      <c r="B57553" s="503"/>
    </row>
    <row r="57554" spans="2:2">
      <c r="B57554" s="503"/>
    </row>
    <row r="57555" spans="2:2">
      <c r="B57555" s="503"/>
    </row>
    <row r="57556" spans="2:2">
      <c r="B57556" s="503"/>
    </row>
    <row r="57557" spans="2:2">
      <c r="B57557" s="503"/>
    </row>
    <row r="57558" spans="2:2">
      <c r="B57558" s="503"/>
    </row>
    <row r="57559" spans="2:2">
      <c r="B57559" s="503"/>
    </row>
    <row r="57560" spans="2:2">
      <c r="B57560" s="503"/>
    </row>
    <row r="57561" spans="2:2">
      <c r="B57561" s="503"/>
    </row>
    <row r="57562" spans="2:2">
      <c r="B57562" s="503"/>
    </row>
    <row r="57563" spans="2:2">
      <c r="B57563" s="503"/>
    </row>
    <row r="57564" spans="2:2">
      <c r="B57564" s="503"/>
    </row>
    <row r="57565" spans="2:2">
      <c r="B57565" s="503"/>
    </row>
    <row r="57566" spans="2:2">
      <c r="B57566" s="503"/>
    </row>
    <row r="57567" spans="2:2">
      <c r="B57567" s="503"/>
    </row>
    <row r="57568" spans="2:2">
      <c r="B57568" s="503"/>
    </row>
    <row r="57569" spans="2:2">
      <c r="B57569" s="503"/>
    </row>
    <row r="57570" spans="2:2">
      <c r="B57570" s="503"/>
    </row>
    <row r="57571" spans="2:2">
      <c r="B57571" s="503"/>
    </row>
    <row r="57572" spans="2:2">
      <c r="B57572" s="503"/>
    </row>
    <row r="57573" spans="2:2">
      <c r="B57573" s="503"/>
    </row>
    <row r="57574" spans="2:2">
      <c r="B57574" s="503"/>
    </row>
    <row r="57575" spans="2:2">
      <c r="B57575" s="503"/>
    </row>
    <row r="57576" spans="2:2">
      <c r="B57576" s="503"/>
    </row>
    <row r="57577" spans="2:2">
      <c r="B57577" s="503"/>
    </row>
    <row r="57578" spans="2:2">
      <c r="B57578" s="503"/>
    </row>
    <row r="57579" spans="2:2">
      <c r="B57579" s="503"/>
    </row>
    <row r="57580" spans="2:2">
      <c r="B57580" s="503"/>
    </row>
    <row r="57581" spans="2:2">
      <c r="B57581" s="503"/>
    </row>
    <row r="57582" spans="2:2">
      <c r="B57582" s="503"/>
    </row>
    <row r="57583" spans="2:2">
      <c r="B57583" s="503"/>
    </row>
    <row r="57584" spans="2:2">
      <c r="B57584" s="503"/>
    </row>
    <row r="57585" spans="2:2">
      <c r="B57585" s="503"/>
    </row>
    <row r="57586" spans="2:2">
      <c r="B57586" s="503"/>
    </row>
    <row r="57587" spans="2:2">
      <c r="B57587" s="503"/>
    </row>
    <row r="57588" spans="2:2">
      <c r="B57588" s="503"/>
    </row>
    <row r="57589" spans="2:2">
      <c r="B57589" s="503"/>
    </row>
    <row r="57590" spans="2:2">
      <c r="B57590" s="503"/>
    </row>
    <row r="57591" spans="2:2">
      <c r="B57591" s="503"/>
    </row>
    <row r="57592" spans="2:2">
      <c r="B57592" s="503"/>
    </row>
    <row r="57593" spans="2:2">
      <c r="B57593" s="503"/>
    </row>
    <row r="57594" spans="2:2">
      <c r="B57594" s="503"/>
    </row>
    <row r="57595" spans="2:2">
      <c r="B57595" s="503"/>
    </row>
    <row r="57596" spans="2:2">
      <c r="B57596" s="503"/>
    </row>
    <row r="57597" spans="2:2">
      <c r="B57597" s="503"/>
    </row>
    <row r="57598" spans="2:2">
      <c r="B57598" s="503"/>
    </row>
    <row r="57599" spans="2:2">
      <c r="B57599" s="503"/>
    </row>
    <row r="57600" spans="2:2">
      <c r="B57600" s="503"/>
    </row>
    <row r="57601" spans="2:2">
      <c r="B57601" s="503"/>
    </row>
    <row r="57602" spans="2:2">
      <c r="B57602" s="503"/>
    </row>
    <row r="57603" spans="2:2">
      <c r="B57603" s="503"/>
    </row>
    <row r="57604" spans="2:2">
      <c r="B57604" s="503"/>
    </row>
    <row r="57605" spans="2:2">
      <c r="B57605" s="503"/>
    </row>
    <row r="57606" spans="2:2">
      <c r="B57606" s="503"/>
    </row>
    <row r="57607" spans="2:2">
      <c r="B57607" s="503"/>
    </row>
    <row r="57608" spans="2:2">
      <c r="B57608" s="503"/>
    </row>
    <row r="57609" spans="2:2">
      <c r="B57609" s="503"/>
    </row>
    <row r="57610" spans="2:2">
      <c r="B57610" s="503"/>
    </row>
    <row r="57611" spans="2:2">
      <c r="B57611" s="503"/>
    </row>
    <row r="57612" spans="2:2">
      <c r="B57612" s="503"/>
    </row>
    <row r="57613" spans="2:2">
      <c r="B57613" s="503"/>
    </row>
    <row r="57614" spans="2:2">
      <c r="B57614" s="503"/>
    </row>
    <row r="57615" spans="2:2">
      <c r="B57615" s="503"/>
    </row>
    <row r="57616" spans="2:2">
      <c r="B57616" s="503"/>
    </row>
    <row r="57617" spans="2:2">
      <c r="B57617" s="503"/>
    </row>
    <row r="57618" spans="2:2">
      <c r="B57618" s="503"/>
    </row>
    <row r="57619" spans="2:2">
      <c r="B57619" s="503"/>
    </row>
    <row r="57620" spans="2:2">
      <c r="B57620" s="503"/>
    </row>
    <row r="57621" spans="2:2">
      <c r="B57621" s="503"/>
    </row>
    <row r="57622" spans="2:2">
      <c r="B57622" s="503"/>
    </row>
    <row r="57623" spans="2:2">
      <c r="B57623" s="503"/>
    </row>
    <row r="57624" spans="2:2">
      <c r="B57624" s="503"/>
    </row>
    <row r="57625" spans="2:2">
      <c r="B57625" s="503"/>
    </row>
    <row r="57626" spans="2:2">
      <c r="B57626" s="503"/>
    </row>
    <row r="57627" spans="2:2">
      <c r="B57627" s="503"/>
    </row>
    <row r="57628" spans="2:2">
      <c r="B57628" s="503"/>
    </row>
    <row r="57629" spans="2:2">
      <c r="B57629" s="503"/>
    </row>
    <row r="57630" spans="2:2">
      <c r="B57630" s="503"/>
    </row>
    <row r="57631" spans="2:2">
      <c r="B57631" s="503"/>
    </row>
    <row r="57632" spans="2:2">
      <c r="B57632" s="503"/>
    </row>
    <row r="57633" spans="2:2">
      <c r="B57633" s="503"/>
    </row>
    <row r="57634" spans="2:2">
      <c r="B57634" s="503"/>
    </row>
    <row r="57635" spans="2:2">
      <c r="B57635" s="503"/>
    </row>
    <row r="57636" spans="2:2">
      <c r="B57636" s="503"/>
    </row>
    <row r="57637" spans="2:2">
      <c r="B57637" s="503"/>
    </row>
    <row r="57638" spans="2:2">
      <c r="B57638" s="503"/>
    </row>
    <row r="57639" spans="2:2">
      <c r="B57639" s="503"/>
    </row>
    <row r="57640" spans="2:2">
      <c r="B57640" s="503"/>
    </row>
    <row r="57641" spans="2:2">
      <c r="B57641" s="503"/>
    </row>
    <row r="57642" spans="2:2">
      <c r="B57642" s="503"/>
    </row>
    <row r="57643" spans="2:2">
      <c r="B57643" s="503"/>
    </row>
    <row r="57644" spans="2:2">
      <c r="B57644" s="503"/>
    </row>
    <row r="57645" spans="2:2">
      <c r="B57645" s="503"/>
    </row>
    <row r="57646" spans="2:2">
      <c r="B57646" s="503"/>
    </row>
    <row r="57647" spans="2:2">
      <c r="B57647" s="503"/>
    </row>
    <row r="57648" spans="2:2">
      <c r="B57648" s="503"/>
    </row>
    <row r="57649" spans="2:2">
      <c r="B57649" s="503"/>
    </row>
    <row r="57650" spans="2:2">
      <c r="B57650" s="503"/>
    </row>
    <row r="57651" spans="2:2">
      <c r="B57651" s="503"/>
    </row>
    <row r="57652" spans="2:2">
      <c r="B57652" s="503"/>
    </row>
    <row r="57653" spans="2:2">
      <c r="B57653" s="503"/>
    </row>
    <row r="57654" spans="2:2">
      <c r="B57654" s="503"/>
    </row>
    <row r="57655" spans="2:2">
      <c r="B57655" s="503"/>
    </row>
    <row r="57656" spans="2:2">
      <c r="B57656" s="503"/>
    </row>
    <row r="57657" spans="2:2">
      <c r="B57657" s="503"/>
    </row>
    <row r="57658" spans="2:2">
      <c r="B57658" s="503"/>
    </row>
    <row r="57659" spans="2:2">
      <c r="B57659" s="503"/>
    </row>
    <row r="57660" spans="2:2">
      <c r="B57660" s="503"/>
    </row>
    <row r="57661" spans="2:2">
      <c r="B57661" s="503"/>
    </row>
    <row r="57662" spans="2:2">
      <c r="B57662" s="503"/>
    </row>
    <row r="57663" spans="2:2">
      <c r="B57663" s="503"/>
    </row>
    <row r="57664" spans="2:2">
      <c r="B57664" s="503"/>
    </row>
    <row r="57665" spans="2:2">
      <c r="B57665" s="503"/>
    </row>
    <row r="57666" spans="2:2">
      <c r="B57666" s="503"/>
    </row>
    <row r="57667" spans="2:2">
      <c r="B57667" s="503"/>
    </row>
    <row r="57668" spans="2:2">
      <c r="B57668" s="503"/>
    </row>
    <row r="57669" spans="2:2">
      <c r="B57669" s="503"/>
    </row>
    <row r="57670" spans="2:2">
      <c r="B57670" s="503"/>
    </row>
    <row r="57671" spans="2:2">
      <c r="B57671" s="503"/>
    </row>
    <row r="57672" spans="2:2">
      <c r="B57672" s="503"/>
    </row>
    <row r="57673" spans="2:2">
      <c r="B57673" s="503"/>
    </row>
    <row r="57674" spans="2:2">
      <c r="B57674" s="503"/>
    </row>
    <row r="57675" spans="2:2">
      <c r="B57675" s="503"/>
    </row>
    <row r="57676" spans="2:2">
      <c r="B57676" s="503"/>
    </row>
    <row r="57677" spans="2:2">
      <c r="B57677" s="503"/>
    </row>
    <row r="57678" spans="2:2">
      <c r="B57678" s="503"/>
    </row>
    <row r="57679" spans="2:2">
      <c r="B57679" s="503"/>
    </row>
    <row r="57680" spans="2:2">
      <c r="B57680" s="503"/>
    </row>
    <row r="57681" spans="2:2">
      <c r="B57681" s="503"/>
    </row>
    <row r="57682" spans="2:2">
      <c r="B57682" s="503"/>
    </row>
    <row r="57683" spans="2:2">
      <c r="B57683" s="503"/>
    </row>
    <row r="57684" spans="2:2">
      <c r="B57684" s="503"/>
    </row>
    <row r="57685" spans="2:2">
      <c r="B57685" s="503"/>
    </row>
    <row r="57686" spans="2:2">
      <c r="B57686" s="503"/>
    </row>
    <row r="57687" spans="2:2">
      <c r="B57687" s="503"/>
    </row>
    <row r="57688" spans="2:2">
      <c r="B57688" s="503"/>
    </row>
    <row r="57689" spans="2:2">
      <c r="B57689" s="503"/>
    </row>
    <row r="57690" spans="2:2">
      <c r="B57690" s="503"/>
    </row>
    <row r="57691" spans="2:2">
      <c r="B57691" s="503"/>
    </row>
    <row r="57692" spans="2:2">
      <c r="B57692" s="503"/>
    </row>
    <row r="57693" spans="2:2">
      <c r="B57693" s="503"/>
    </row>
    <row r="57694" spans="2:2">
      <c r="B57694" s="503"/>
    </row>
    <row r="57695" spans="2:2">
      <c r="B57695" s="503"/>
    </row>
    <row r="57696" spans="2:2">
      <c r="B57696" s="503"/>
    </row>
    <row r="57697" spans="2:2">
      <c r="B57697" s="503"/>
    </row>
    <row r="57698" spans="2:2">
      <c r="B57698" s="503"/>
    </row>
    <row r="57699" spans="2:2">
      <c r="B57699" s="503"/>
    </row>
    <row r="57700" spans="2:2">
      <c r="B57700" s="503"/>
    </row>
    <row r="57701" spans="2:2">
      <c r="B57701" s="503"/>
    </row>
    <row r="57702" spans="2:2">
      <c r="B57702" s="503"/>
    </row>
    <row r="57703" spans="2:2">
      <c r="B57703" s="503"/>
    </row>
    <row r="57704" spans="2:2">
      <c r="B57704" s="503"/>
    </row>
    <row r="57705" spans="2:2">
      <c r="B57705" s="503"/>
    </row>
    <row r="57706" spans="2:2">
      <c r="B57706" s="503"/>
    </row>
    <row r="57707" spans="2:2">
      <c r="B57707" s="503"/>
    </row>
    <row r="57708" spans="2:2">
      <c r="B57708" s="503"/>
    </row>
    <row r="57709" spans="2:2">
      <c r="B57709" s="503"/>
    </row>
    <row r="57710" spans="2:2">
      <c r="B57710" s="503"/>
    </row>
    <row r="57711" spans="2:2">
      <c r="B57711" s="503"/>
    </row>
    <row r="57712" spans="2:2">
      <c r="B57712" s="503"/>
    </row>
    <row r="57713" spans="2:2">
      <c r="B57713" s="503"/>
    </row>
    <row r="57714" spans="2:2">
      <c r="B57714" s="503"/>
    </row>
    <row r="57715" spans="2:2">
      <c r="B57715" s="503"/>
    </row>
    <row r="57716" spans="2:2">
      <c r="B57716" s="503"/>
    </row>
    <row r="57717" spans="2:2">
      <c r="B57717" s="503"/>
    </row>
    <row r="57718" spans="2:2">
      <c r="B57718" s="503"/>
    </row>
    <row r="57719" spans="2:2">
      <c r="B57719" s="503"/>
    </row>
    <row r="57720" spans="2:2">
      <c r="B57720" s="503"/>
    </row>
    <row r="57721" spans="2:2">
      <c r="B57721" s="503"/>
    </row>
    <row r="57722" spans="2:2">
      <c r="B57722" s="503"/>
    </row>
    <row r="57723" spans="2:2">
      <c r="B57723" s="503"/>
    </row>
    <row r="57724" spans="2:2">
      <c r="B57724" s="503"/>
    </row>
    <row r="57725" spans="2:2">
      <c r="B57725" s="503"/>
    </row>
    <row r="57726" spans="2:2">
      <c r="B57726" s="503"/>
    </row>
    <row r="57727" spans="2:2">
      <c r="B57727" s="503"/>
    </row>
    <row r="57728" spans="2:2">
      <c r="B57728" s="503"/>
    </row>
    <row r="57729" spans="2:2">
      <c r="B57729" s="503"/>
    </row>
    <row r="57730" spans="2:2">
      <c r="B57730" s="503"/>
    </row>
    <row r="57731" spans="2:2">
      <c r="B57731" s="503"/>
    </row>
    <row r="57732" spans="2:2">
      <c r="B57732" s="503"/>
    </row>
    <row r="57733" spans="2:2">
      <c r="B57733" s="503"/>
    </row>
    <row r="57734" spans="2:2">
      <c r="B57734" s="503"/>
    </row>
    <row r="57735" spans="2:2">
      <c r="B57735" s="503"/>
    </row>
    <row r="57736" spans="2:2">
      <c r="B57736" s="503"/>
    </row>
    <row r="57737" spans="2:2">
      <c r="B57737" s="503"/>
    </row>
    <row r="57738" spans="2:2">
      <c r="B57738" s="503"/>
    </row>
    <row r="57739" spans="2:2">
      <c r="B57739" s="503"/>
    </row>
    <row r="57740" spans="2:2">
      <c r="B57740" s="503"/>
    </row>
    <row r="57741" spans="2:2">
      <c r="B57741" s="503"/>
    </row>
    <row r="57742" spans="2:2">
      <c r="B57742" s="503"/>
    </row>
    <row r="57743" spans="2:2">
      <c r="B57743" s="503"/>
    </row>
    <row r="57744" spans="2:2">
      <c r="B57744" s="503"/>
    </row>
    <row r="57745" spans="2:2">
      <c r="B57745" s="503"/>
    </row>
    <row r="57746" spans="2:2">
      <c r="B57746" s="503"/>
    </row>
    <row r="57747" spans="2:2">
      <c r="B57747" s="503"/>
    </row>
    <row r="57748" spans="2:2">
      <c r="B57748" s="503"/>
    </row>
    <row r="57749" spans="2:2">
      <c r="B57749" s="503"/>
    </row>
    <row r="57750" spans="2:2">
      <c r="B57750" s="503"/>
    </row>
    <row r="57751" spans="2:2">
      <c r="B57751" s="503"/>
    </row>
    <row r="57752" spans="2:2">
      <c r="B57752" s="503"/>
    </row>
    <row r="57753" spans="2:2">
      <c r="B57753" s="503"/>
    </row>
    <row r="57754" spans="2:2">
      <c r="B57754" s="503"/>
    </row>
    <row r="57755" spans="2:2">
      <c r="B57755" s="503"/>
    </row>
    <row r="57756" spans="2:2">
      <c r="B57756" s="503"/>
    </row>
    <row r="57757" spans="2:2">
      <c r="B57757" s="503"/>
    </row>
    <row r="57758" spans="2:2">
      <c r="B57758" s="503"/>
    </row>
    <row r="57759" spans="2:2">
      <c r="B57759" s="503"/>
    </row>
    <row r="57760" spans="2:2">
      <c r="B57760" s="503"/>
    </row>
    <row r="57761" spans="2:2">
      <c r="B57761" s="503"/>
    </row>
    <row r="57762" spans="2:2">
      <c r="B57762" s="503"/>
    </row>
    <row r="57763" spans="2:2">
      <c r="B57763" s="503"/>
    </row>
    <row r="57764" spans="2:2">
      <c r="B57764" s="503"/>
    </row>
    <row r="57765" spans="2:2">
      <c r="B57765" s="503"/>
    </row>
    <row r="57766" spans="2:2">
      <c r="B57766" s="503"/>
    </row>
    <row r="57767" spans="2:2">
      <c r="B57767" s="503"/>
    </row>
    <row r="57768" spans="2:2">
      <c r="B57768" s="503"/>
    </row>
    <row r="57769" spans="2:2">
      <c r="B57769" s="503"/>
    </row>
    <row r="57770" spans="2:2">
      <c r="B57770" s="503"/>
    </row>
    <row r="57771" spans="2:2">
      <c r="B57771" s="503"/>
    </row>
    <row r="57772" spans="2:2">
      <c r="B57772" s="503"/>
    </row>
    <row r="57773" spans="2:2">
      <c r="B57773" s="503"/>
    </row>
    <row r="57774" spans="2:2">
      <c r="B57774" s="503"/>
    </row>
    <row r="57775" spans="2:2">
      <c r="B57775" s="503"/>
    </row>
    <row r="57776" spans="2:2">
      <c r="B57776" s="503"/>
    </row>
    <row r="57777" spans="2:2">
      <c r="B57777" s="503"/>
    </row>
    <row r="57778" spans="2:2">
      <c r="B57778" s="503"/>
    </row>
    <row r="57779" spans="2:2">
      <c r="B57779" s="503"/>
    </row>
    <row r="57780" spans="2:2">
      <c r="B57780" s="503"/>
    </row>
    <row r="57781" spans="2:2">
      <c r="B57781" s="503"/>
    </row>
    <row r="57782" spans="2:2">
      <c r="B57782" s="503"/>
    </row>
    <row r="57783" spans="2:2">
      <c r="B57783" s="503"/>
    </row>
    <row r="57784" spans="2:2">
      <c r="B57784" s="503"/>
    </row>
    <row r="57785" spans="2:2">
      <c r="B57785" s="503"/>
    </row>
    <row r="57786" spans="2:2">
      <c r="B57786" s="503"/>
    </row>
    <row r="57787" spans="2:2">
      <c r="B57787" s="503"/>
    </row>
    <row r="57788" spans="2:2">
      <c r="B57788" s="503"/>
    </row>
    <row r="57789" spans="2:2">
      <c r="B57789" s="503"/>
    </row>
    <row r="57790" spans="2:2">
      <c r="B57790" s="503"/>
    </row>
    <row r="57791" spans="2:2">
      <c r="B57791" s="503"/>
    </row>
    <row r="57792" spans="2:2">
      <c r="B57792" s="503"/>
    </row>
    <row r="57793" spans="2:2">
      <c r="B57793" s="503"/>
    </row>
    <row r="57794" spans="2:2">
      <c r="B57794" s="503"/>
    </row>
    <row r="57795" spans="2:2">
      <c r="B57795" s="503"/>
    </row>
    <row r="57796" spans="2:2">
      <c r="B57796" s="503"/>
    </row>
    <row r="57797" spans="2:2">
      <c r="B57797" s="503"/>
    </row>
    <row r="57798" spans="2:2">
      <c r="B57798" s="503"/>
    </row>
    <row r="57799" spans="2:2">
      <c r="B57799" s="503"/>
    </row>
    <row r="57800" spans="2:2">
      <c r="B57800" s="503"/>
    </row>
    <row r="57801" spans="2:2">
      <c r="B57801" s="503"/>
    </row>
    <row r="57802" spans="2:2">
      <c r="B57802" s="503"/>
    </row>
    <row r="57803" spans="2:2">
      <c r="B57803" s="503"/>
    </row>
    <row r="57804" spans="2:2">
      <c r="B57804" s="503"/>
    </row>
    <row r="57805" spans="2:2">
      <c r="B57805" s="503"/>
    </row>
    <row r="57806" spans="2:2">
      <c r="B57806" s="503"/>
    </row>
    <row r="57807" spans="2:2">
      <c r="B57807" s="503"/>
    </row>
    <row r="57808" spans="2:2">
      <c r="B57808" s="503"/>
    </row>
    <row r="57809" spans="2:2">
      <c r="B57809" s="503"/>
    </row>
    <row r="57810" spans="2:2">
      <c r="B57810" s="503"/>
    </row>
    <row r="57811" spans="2:2">
      <c r="B57811" s="503"/>
    </row>
    <row r="57812" spans="2:2">
      <c r="B57812" s="503"/>
    </row>
    <row r="57813" spans="2:2">
      <c r="B57813" s="503"/>
    </row>
    <row r="57814" spans="2:2">
      <c r="B57814" s="503"/>
    </row>
    <row r="57815" spans="2:2">
      <c r="B57815" s="503"/>
    </row>
    <row r="57816" spans="2:2">
      <c r="B57816" s="503"/>
    </row>
    <row r="57817" spans="2:2">
      <c r="B57817" s="503"/>
    </row>
    <row r="57818" spans="2:2">
      <c r="B57818" s="503"/>
    </row>
    <row r="57819" spans="2:2">
      <c r="B57819" s="503"/>
    </row>
    <row r="57820" spans="2:2">
      <c r="B57820" s="503"/>
    </row>
    <row r="57821" spans="2:2">
      <c r="B57821" s="503"/>
    </row>
    <row r="57822" spans="2:2">
      <c r="B57822" s="503"/>
    </row>
    <row r="57823" spans="2:2">
      <c r="B57823" s="503"/>
    </row>
    <row r="57824" spans="2:2">
      <c r="B57824" s="503"/>
    </row>
    <row r="57825" spans="2:2">
      <c r="B57825" s="503"/>
    </row>
    <row r="57826" spans="2:2">
      <c r="B57826" s="503"/>
    </row>
    <row r="57827" spans="2:2">
      <c r="B57827" s="503"/>
    </row>
    <row r="57828" spans="2:2">
      <c r="B57828" s="503"/>
    </row>
    <row r="57829" spans="2:2">
      <c r="B57829" s="503"/>
    </row>
    <row r="57830" spans="2:2">
      <c r="B57830" s="503"/>
    </row>
    <row r="57831" spans="2:2">
      <c r="B57831" s="503"/>
    </row>
    <row r="57832" spans="2:2">
      <c r="B57832" s="503"/>
    </row>
    <row r="57833" spans="2:2">
      <c r="B57833" s="503"/>
    </row>
    <row r="57834" spans="2:2">
      <c r="B57834" s="503"/>
    </row>
    <row r="57835" spans="2:2">
      <c r="B57835" s="503"/>
    </row>
    <row r="57836" spans="2:2">
      <c r="B57836" s="503"/>
    </row>
    <row r="57837" spans="2:2">
      <c r="B57837" s="503"/>
    </row>
    <row r="57838" spans="2:2">
      <c r="B57838" s="503"/>
    </row>
    <row r="57839" spans="2:2">
      <c r="B57839" s="503"/>
    </row>
    <row r="57840" spans="2:2">
      <c r="B57840" s="503"/>
    </row>
    <row r="57841" spans="2:2">
      <c r="B57841" s="503"/>
    </row>
    <row r="57842" spans="2:2">
      <c r="B57842" s="503"/>
    </row>
    <row r="57843" spans="2:2">
      <c r="B57843" s="503"/>
    </row>
    <row r="57844" spans="2:2">
      <c r="B57844" s="503"/>
    </row>
    <row r="57845" spans="2:2">
      <c r="B57845" s="503"/>
    </row>
    <row r="57846" spans="2:2">
      <c r="B57846" s="503"/>
    </row>
    <row r="57847" spans="2:2">
      <c r="B57847" s="503"/>
    </row>
    <row r="57848" spans="2:2">
      <c r="B57848" s="503"/>
    </row>
    <row r="57849" spans="2:2">
      <c r="B57849" s="503"/>
    </row>
    <row r="57850" spans="2:2">
      <c r="B57850" s="503"/>
    </row>
    <row r="57851" spans="2:2">
      <c r="B57851" s="503"/>
    </row>
    <row r="57852" spans="2:2">
      <c r="B57852" s="503"/>
    </row>
    <row r="57853" spans="2:2">
      <c r="B57853" s="503"/>
    </row>
    <row r="57854" spans="2:2">
      <c r="B57854" s="503"/>
    </row>
    <row r="57855" spans="2:2">
      <c r="B57855" s="503"/>
    </row>
    <row r="57856" spans="2:2">
      <c r="B57856" s="503"/>
    </row>
    <row r="57857" spans="2:2">
      <c r="B57857" s="503"/>
    </row>
    <row r="57858" spans="2:2">
      <c r="B57858" s="503"/>
    </row>
    <row r="57859" spans="2:2">
      <c r="B57859" s="503"/>
    </row>
    <row r="57860" spans="2:2">
      <c r="B57860" s="503"/>
    </row>
    <row r="57861" spans="2:2">
      <c r="B57861" s="503"/>
    </row>
    <row r="57862" spans="2:2">
      <c r="B57862" s="503"/>
    </row>
    <row r="57863" spans="2:2">
      <c r="B57863" s="503"/>
    </row>
    <row r="57864" spans="2:2">
      <c r="B57864" s="503"/>
    </row>
    <row r="57865" spans="2:2">
      <c r="B57865" s="503"/>
    </row>
    <row r="57866" spans="2:2">
      <c r="B57866" s="503"/>
    </row>
    <row r="57867" spans="2:2">
      <c r="B57867" s="503"/>
    </row>
    <row r="57868" spans="2:2">
      <c r="B57868" s="503"/>
    </row>
    <row r="57869" spans="2:2">
      <c r="B57869" s="503"/>
    </row>
    <row r="57870" spans="2:2">
      <c r="B57870" s="503"/>
    </row>
    <row r="57871" spans="2:2">
      <c r="B57871" s="503"/>
    </row>
    <row r="57872" spans="2:2">
      <c r="B57872" s="503"/>
    </row>
    <row r="57873" spans="2:2">
      <c r="B57873" s="503"/>
    </row>
    <row r="57874" spans="2:2">
      <c r="B57874" s="503"/>
    </row>
    <row r="57875" spans="2:2">
      <c r="B57875" s="503"/>
    </row>
    <row r="57876" spans="2:2">
      <c r="B57876" s="503"/>
    </row>
    <row r="57877" spans="2:2">
      <c r="B57877" s="503"/>
    </row>
    <row r="57878" spans="2:2">
      <c r="B57878" s="503"/>
    </row>
    <row r="57879" spans="2:2">
      <c r="B57879" s="503"/>
    </row>
    <row r="57880" spans="2:2">
      <c r="B57880" s="503"/>
    </row>
    <row r="57881" spans="2:2">
      <c r="B57881" s="503"/>
    </row>
    <row r="57882" spans="2:2">
      <c r="B57882" s="503"/>
    </row>
    <row r="57883" spans="2:2">
      <c r="B57883" s="503"/>
    </row>
    <row r="57884" spans="2:2">
      <c r="B57884" s="503"/>
    </row>
    <row r="57885" spans="2:2">
      <c r="B57885" s="503"/>
    </row>
    <row r="57886" spans="2:2">
      <c r="B57886" s="503"/>
    </row>
    <row r="57887" spans="2:2">
      <c r="B57887" s="503"/>
    </row>
    <row r="57888" spans="2:2">
      <c r="B57888" s="503"/>
    </row>
    <row r="57889" spans="2:2">
      <c r="B57889" s="503"/>
    </row>
    <row r="57890" spans="2:2">
      <c r="B57890" s="503"/>
    </row>
    <row r="57891" spans="2:2">
      <c r="B57891" s="503"/>
    </row>
    <row r="57892" spans="2:2">
      <c r="B57892" s="503"/>
    </row>
    <row r="57893" spans="2:2">
      <c r="B57893" s="503"/>
    </row>
    <row r="57894" spans="2:2">
      <c r="B57894" s="503"/>
    </row>
    <row r="57895" spans="2:2">
      <c r="B57895" s="503"/>
    </row>
    <row r="57896" spans="2:2">
      <c r="B57896" s="503"/>
    </row>
    <row r="57897" spans="2:2">
      <c r="B57897" s="503"/>
    </row>
    <row r="57898" spans="2:2">
      <c r="B57898" s="503"/>
    </row>
    <row r="57899" spans="2:2">
      <c r="B57899" s="503"/>
    </row>
    <row r="57900" spans="2:2">
      <c r="B57900" s="503"/>
    </row>
    <row r="57901" spans="2:2">
      <c r="B57901" s="503"/>
    </row>
    <row r="57902" spans="2:2">
      <c r="B57902" s="503"/>
    </row>
    <row r="57903" spans="2:2">
      <c r="B57903" s="503"/>
    </row>
    <row r="57904" spans="2:2">
      <c r="B57904" s="503"/>
    </row>
    <row r="57905" spans="2:2">
      <c r="B57905" s="503"/>
    </row>
    <row r="57906" spans="2:2">
      <c r="B57906" s="503"/>
    </row>
    <row r="57907" spans="2:2">
      <c r="B57907" s="503"/>
    </row>
    <row r="57908" spans="2:2">
      <c r="B57908" s="503"/>
    </row>
    <row r="57909" spans="2:2">
      <c r="B57909" s="503"/>
    </row>
    <row r="57910" spans="2:2">
      <c r="B57910" s="503"/>
    </row>
    <row r="57911" spans="2:2">
      <c r="B57911" s="503"/>
    </row>
    <row r="57912" spans="2:2">
      <c r="B57912" s="503"/>
    </row>
    <row r="57913" spans="2:2">
      <c r="B57913" s="503"/>
    </row>
    <row r="57914" spans="2:2">
      <c r="B57914" s="503"/>
    </row>
    <row r="57915" spans="2:2">
      <c r="B57915" s="503"/>
    </row>
    <row r="57916" spans="2:2">
      <c r="B57916" s="503"/>
    </row>
    <row r="57917" spans="2:2">
      <c r="B57917" s="503"/>
    </row>
    <row r="57918" spans="2:2">
      <c r="B57918" s="503"/>
    </row>
    <row r="57919" spans="2:2">
      <c r="B57919" s="503"/>
    </row>
    <row r="57920" spans="2:2">
      <c r="B57920" s="503"/>
    </row>
    <row r="57921" spans="2:2">
      <c r="B57921" s="503"/>
    </row>
    <row r="57922" spans="2:2">
      <c r="B57922" s="503"/>
    </row>
    <row r="57923" spans="2:2">
      <c r="B57923" s="503"/>
    </row>
    <row r="57924" spans="2:2">
      <c r="B57924" s="503"/>
    </row>
    <row r="57925" spans="2:2">
      <c r="B57925" s="503"/>
    </row>
    <row r="57926" spans="2:2">
      <c r="B57926" s="503"/>
    </row>
    <row r="57927" spans="2:2">
      <c r="B57927" s="503"/>
    </row>
    <row r="57928" spans="2:2">
      <c r="B57928" s="503"/>
    </row>
    <row r="57929" spans="2:2">
      <c r="B57929" s="503"/>
    </row>
    <row r="57930" spans="2:2">
      <c r="B57930" s="503"/>
    </row>
    <row r="57931" spans="2:2">
      <c r="B57931" s="503"/>
    </row>
    <row r="57932" spans="2:2">
      <c r="B57932" s="503"/>
    </row>
    <row r="57933" spans="2:2">
      <c r="B57933" s="503"/>
    </row>
    <row r="57934" spans="2:2">
      <c r="B57934" s="503"/>
    </row>
    <row r="57935" spans="2:2">
      <c r="B57935" s="503"/>
    </row>
    <row r="57936" spans="2:2">
      <c r="B57936" s="503"/>
    </row>
    <row r="57937" spans="2:2">
      <c r="B57937" s="503"/>
    </row>
    <row r="57938" spans="2:2">
      <c r="B57938" s="503"/>
    </row>
    <row r="57939" spans="2:2">
      <c r="B57939" s="503"/>
    </row>
    <row r="57940" spans="2:2">
      <c r="B57940" s="503"/>
    </row>
    <row r="57941" spans="2:2">
      <c r="B57941" s="503"/>
    </row>
    <row r="57942" spans="2:2">
      <c r="B57942" s="503"/>
    </row>
    <row r="57943" spans="2:2">
      <c r="B57943" s="503"/>
    </row>
    <row r="57944" spans="2:2">
      <c r="B57944" s="503"/>
    </row>
    <row r="57945" spans="2:2">
      <c r="B57945" s="503"/>
    </row>
    <row r="57946" spans="2:2">
      <c r="B57946" s="503"/>
    </row>
    <row r="57947" spans="2:2">
      <c r="B57947" s="503"/>
    </row>
    <row r="57948" spans="2:2">
      <c r="B57948" s="503"/>
    </row>
    <row r="57949" spans="2:2">
      <c r="B57949" s="503"/>
    </row>
    <row r="57950" spans="2:2">
      <c r="B57950" s="503"/>
    </row>
    <row r="57951" spans="2:2">
      <c r="B57951" s="503"/>
    </row>
    <row r="57952" spans="2:2">
      <c r="B57952" s="503"/>
    </row>
    <row r="57953" spans="2:2">
      <c r="B57953" s="503"/>
    </row>
    <row r="57954" spans="2:2">
      <c r="B57954" s="503"/>
    </row>
    <row r="57955" spans="2:2">
      <c r="B57955" s="503"/>
    </row>
    <row r="57956" spans="2:2">
      <c r="B57956" s="503"/>
    </row>
    <row r="57957" spans="2:2">
      <c r="B57957" s="503"/>
    </row>
    <row r="57958" spans="2:2">
      <c r="B57958" s="503"/>
    </row>
    <row r="57959" spans="2:2">
      <c r="B57959" s="503"/>
    </row>
    <row r="57960" spans="2:2">
      <c r="B57960" s="503"/>
    </row>
    <row r="57961" spans="2:2">
      <c r="B57961" s="503"/>
    </row>
    <row r="57962" spans="2:2">
      <c r="B57962" s="503"/>
    </row>
    <row r="57963" spans="2:2">
      <c r="B57963" s="503"/>
    </row>
    <row r="57964" spans="2:2">
      <c r="B57964" s="503"/>
    </row>
    <row r="57965" spans="2:2">
      <c r="B57965" s="503"/>
    </row>
    <row r="57966" spans="2:2">
      <c r="B57966" s="503"/>
    </row>
    <row r="57967" spans="2:2">
      <c r="B57967" s="503"/>
    </row>
    <row r="57968" spans="2:2">
      <c r="B57968" s="503"/>
    </row>
    <row r="57969" spans="2:2">
      <c r="B57969" s="503"/>
    </row>
    <row r="57970" spans="2:2">
      <c r="B57970" s="503"/>
    </row>
    <row r="57971" spans="2:2">
      <c r="B57971" s="503"/>
    </row>
    <row r="57972" spans="2:2">
      <c r="B57972" s="503"/>
    </row>
    <row r="57973" spans="2:2">
      <c r="B57973" s="503"/>
    </row>
    <row r="57974" spans="2:2">
      <c r="B57974" s="503"/>
    </row>
    <row r="57975" spans="2:2">
      <c r="B57975" s="503"/>
    </row>
    <row r="57976" spans="2:2">
      <c r="B57976" s="503"/>
    </row>
    <row r="57977" spans="2:2">
      <c r="B57977" s="503"/>
    </row>
    <row r="57978" spans="2:2">
      <c r="B57978" s="503"/>
    </row>
    <row r="57979" spans="2:2">
      <c r="B57979" s="503"/>
    </row>
    <row r="57980" spans="2:2">
      <c r="B57980" s="503"/>
    </row>
    <row r="57981" spans="2:2">
      <c r="B57981" s="503"/>
    </row>
    <row r="57982" spans="2:2">
      <c r="B57982" s="503"/>
    </row>
    <row r="57983" spans="2:2">
      <c r="B57983" s="503"/>
    </row>
    <row r="57984" spans="2:2">
      <c r="B57984" s="503"/>
    </row>
    <row r="57985" spans="2:2">
      <c r="B57985" s="503"/>
    </row>
    <row r="57986" spans="2:2">
      <c r="B57986" s="503"/>
    </row>
    <row r="57987" spans="2:2">
      <c r="B57987" s="503"/>
    </row>
    <row r="57988" spans="2:2">
      <c r="B57988" s="503"/>
    </row>
    <row r="57989" spans="2:2">
      <c r="B57989" s="503"/>
    </row>
    <row r="57990" spans="2:2">
      <c r="B57990" s="503"/>
    </row>
    <row r="57991" spans="2:2">
      <c r="B57991" s="503"/>
    </row>
    <row r="57992" spans="2:2">
      <c r="B57992" s="503"/>
    </row>
    <row r="57993" spans="2:2">
      <c r="B57993" s="503"/>
    </row>
    <row r="57994" spans="2:2">
      <c r="B57994" s="503"/>
    </row>
    <row r="57995" spans="2:2">
      <c r="B57995" s="503"/>
    </row>
    <row r="57996" spans="2:2">
      <c r="B57996" s="503"/>
    </row>
    <row r="57997" spans="2:2">
      <c r="B57997" s="503"/>
    </row>
    <row r="57998" spans="2:2">
      <c r="B57998" s="503"/>
    </row>
    <row r="57999" spans="2:2">
      <c r="B57999" s="503"/>
    </row>
    <row r="58000" spans="2:2">
      <c r="B58000" s="503"/>
    </row>
    <row r="58001" spans="2:2">
      <c r="B58001" s="503"/>
    </row>
    <row r="58002" spans="2:2">
      <c r="B58002" s="503"/>
    </row>
    <row r="58003" spans="2:2">
      <c r="B58003" s="503"/>
    </row>
    <row r="58004" spans="2:2">
      <c r="B58004" s="503"/>
    </row>
    <row r="58005" spans="2:2">
      <c r="B58005" s="503"/>
    </row>
    <row r="58006" spans="2:2">
      <c r="B58006" s="503"/>
    </row>
    <row r="58007" spans="2:2">
      <c r="B58007" s="503"/>
    </row>
    <row r="58008" spans="2:2">
      <c r="B58008" s="503"/>
    </row>
    <row r="58009" spans="2:2">
      <c r="B58009" s="503"/>
    </row>
    <row r="58010" spans="2:2">
      <c r="B58010" s="503"/>
    </row>
    <row r="58011" spans="2:2">
      <c r="B58011" s="503"/>
    </row>
    <row r="58012" spans="2:2">
      <c r="B58012" s="503"/>
    </row>
    <row r="58013" spans="2:2">
      <c r="B58013" s="503"/>
    </row>
    <row r="58014" spans="2:2">
      <c r="B58014" s="503"/>
    </row>
    <row r="58015" spans="2:2">
      <c r="B58015" s="503"/>
    </row>
    <row r="58016" spans="2:2">
      <c r="B58016" s="503"/>
    </row>
    <row r="58017" spans="2:2">
      <c r="B58017" s="503"/>
    </row>
    <row r="58018" spans="2:2">
      <c r="B58018" s="503"/>
    </row>
    <row r="58019" spans="2:2">
      <c r="B58019" s="503"/>
    </row>
    <row r="58020" spans="2:2">
      <c r="B58020" s="503"/>
    </row>
    <row r="58021" spans="2:2">
      <c r="B58021" s="503"/>
    </row>
    <row r="58022" spans="2:2">
      <c r="B58022" s="503"/>
    </row>
    <row r="58023" spans="2:2">
      <c r="B58023" s="503"/>
    </row>
    <row r="58024" spans="2:2">
      <c r="B58024" s="503"/>
    </row>
    <row r="58025" spans="2:2">
      <c r="B58025" s="503"/>
    </row>
    <row r="58026" spans="2:2">
      <c r="B58026" s="503"/>
    </row>
    <row r="58027" spans="2:2">
      <c r="B58027" s="503"/>
    </row>
    <row r="58028" spans="2:2">
      <c r="B58028" s="503"/>
    </row>
    <row r="58029" spans="2:2">
      <c r="B58029" s="503"/>
    </row>
    <row r="58030" spans="2:2">
      <c r="B58030" s="503"/>
    </row>
    <row r="58031" spans="2:2">
      <c r="B58031" s="503"/>
    </row>
    <row r="58032" spans="2:2">
      <c r="B58032" s="503"/>
    </row>
    <row r="58033" spans="2:2">
      <c r="B58033" s="503"/>
    </row>
    <row r="58034" spans="2:2">
      <c r="B58034" s="503"/>
    </row>
    <row r="58035" spans="2:2">
      <c r="B58035" s="503"/>
    </row>
    <row r="58036" spans="2:2">
      <c r="B58036" s="503"/>
    </row>
    <row r="58037" spans="2:2">
      <c r="B58037" s="503"/>
    </row>
    <row r="58038" spans="2:2">
      <c r="B58038" s="503"/>
    </row>
    <row r="58039" spans="2:2">
      <c r="B58039" s="503"/>
    </row>
    <row r="58040" spans="2:2">
      <c r="B58040" s="503"/>
    </row>
    <row r="58041" spans="2:2">
      <c r="B58041" s="503"/>
    </row>
    <row r="58042" spans="2:2">
      <c r="B58042" s="503"/>
    </row>
    <row r="58043" spans="2:2">
      <c r="B58043" s="503"/>
    </row>
    <row r="58044" spans="2:2">
      <c r="B58044" s="503"/>
    </row>
    <row r="58045" spans="2:2">
      <c r="B58045" s="503"/>
    </row>
    <row r="58046" spans="2:2">
      <c r="B58046" s="503"/>
    </row>
    <row r="58047" spans="2:2">
      <c r="B58047" s="503"/>
    </row>
    <row r="58048" spans="2:2">
      <c r="B58048" s="503"/>
    </row>
    <row r="58049" spans="2:2">
      <c r="B58049" s="503"/>
    </row>
    <row r="58050" spans="2:2">
      <c r="B58050" s="503"/>
    </row>
    <row r="58051" spans="2:2">
      <c r="B58051" s="503"/>
    </row>
    <row r="58052" spans="2:2">
      <c r="B58052" s="503"/>
    </row>
    <row r="58053" spans="2:2">
      <c r="B58053" s="503"/>
    </row>
    <row r="58054" spans="2:2">
      <c r="B58054" s="503"/>
    </row>
    <row r="58055" spans="2:2">
      <c r="B58055" s="503"/>
    </row>
    <row r="58056" spans="2:2">
      <c r="B58056" s="503"/>
    </row>
    <row r="58057" spans="2:2">
      <c r="B58057" s="503"/>
    </row>
    <row r="58058" spans="2:2">
      <c r="B58058" s="503"/>
    </row>
    <row r="58059" spans="2:2">
      <c r="B58059" s="503"/>
    </row>
    <row r="58060" spans="2:2">
      <c r="B58060" s="503"/>
    </row>
    <row r="58061" spans="2:2">
      <c r="B58061" s="503"/>
    </row>
    <row r="58062" spans="2:2">
      <c r="B58062" s="503"/>
    </row>
    <row r="58063" spans="2:2">
      <c r="B58063" s="503"/>
    </row>
    <row r="58064" spans="2:2">
      <c r="B58064" s="503"/>
    </row>
    <row r="58065" spans="2:2">
      <c r="B58065" s="503"/>
    </row>
    <row r="58066" spans="2:2">
      <c r="B58066" s="503"/>
    </row>
    <row r="58067" spans="2:2">
      <c r="B58067" s="503"/>
    </row>
    <row r="58068" spans="2:2">
      <c r="B58068" s="503"/>
    </row>
    <row r="58069" spans="2:2">
      <c r="B58069" s="503"/>
    </row>
    <row r="58070" spans="2:2">
      <c r="B58070" s="503"/>
    </row>
    <row r="58071" spans="2:2">
      <c r="B58071" s="503"/>
    </row>
    <row r="58072" spans="2:2">
      <c r="B58072" s="503"/>
    </row>
    <row r="58073" spans="2:2">
      <c r="B58073" s="503"/>
    </row>
    <row r="58074" spans="2:2">
      <c r="B58074" s="503"/>
    </row>
    <row r="58075" spans="2:2">
      <c r="B58075" s="503"/>
    </row>
    <row r="58076" spans="2:2">
      <c r="B58076" s="503"/>
    </row>
    <row r="58077" spans="2:2">
      <c r="B58077" s="503"/>
    </row>
    <row r="58078" spans="2:2">
      <c r="B58078" s="503"/>
    </row>
    <row r="58079" spans="2:2">
      <c r="B58079" s="503"/>
    </row>
    <row r="58080" spans="2:2">
      <c r="B58080" s="503"/>
    </row>
    <row r="58081" spans="2:2">
      <c r="B58081" s="503"/>
    </row>
    <row r="58082" spans="2:2">
      <c r="B58082" s="503"/>
    </row>
    <row r="58083" spans="2:2">
      <c r="B58083" s="503"/>
    </row>
    <row r="58084" spans="2:2">
      <c r="B58084" s="503"/>
    </row>
    <row r="58085" spans="2:2">
      <c r="B58085" s="503"/>
    </row>
    <row r="58086" spans="2:2">
      <c r="B58086" s="503"/>
    </row>
    <row r="58087" spans="2:2">
      <c r="B58087" s="503"/>
    </row>
    <row r="58088" spans="2:2">
      <c r="B58088" s="503"/>
    </row>
    <row r="58089" spans="2:2">
      <c r="B58089" s="503"/>
    </row>
    <row r="58090" spans="2:2">
      <c r="B58090" s="503"/>
    </row>
    <row r="58091" spans="2:2">
      <c r="B58091" s="503"/>
    </row>
    <row r="58092" spans="2:2">
      <c r="B58092" s="503"/>
    </row>
    <row r="58093" spans="2:2">
      <c r="B58093" s="503"/>
    </row>
    <row r="58094" spans="2:2">
      <c r="B58094" s="503"/>
    </row>
    <row r="58095" spans="2:2">
      <c r="B58095" s="503"/>
    </row>
    <row r="58096" spans="2:2">
      <c r="B58096" s="503"/>
    </row>
    <row r="58097" spans="2:2">
      <c r="B58097" s="503"/>
    </row>
    <row r="58098" spans="2:2">
      <c r="B58098" s="503"/>
    </row>
    <row r="58099" spans="2:2">
      <c r="B58099" s="503"/>
    </row>
    <row r="58100" spans="2:2">
      <c r="B58100" s="503"/>
    </row>
    <row r="58101" spans="2:2">
      <c r="B58101" s="503"/>
    </row>
    <row r="58102" spans="2:2">
      <c r="B58102" s="503"/>
    </row>
    <row r="58103" spans="2:2">
      <c r="B58103" s="503"/>
    </row>
    <row r="58104" spans="2:2">
      <c r="B58104" s="503"/>
    </row>
    <row r="58105" spans="2:2">
      <c r="B58105" s="503"/>
    </row>
    <row r="58106" spans="2:2">
      <c r="B58106" s="503"/>
    </row>
    <row r="58107" spans="2:2">
      <c r="B58107" s="503"/>
    </row>
    <row r="58108" spans="2:2">
      <c r="B58108" s="503"/>
    </row>
    <row r="58109" spans="2:2">
      <c r="B58109" s="503"/>
    </row>
    <row r="58110" spans="2:2">
      <c r="B58110" s="503"/>
    </row>
    <row r="58111" spans="2:2">
      <c r="B58111" s="503"/>
    </row>
    <row r="58112" spans="2:2">
      <c r="B58112" s="503"/>
    </row>
    <row r="58113" spans="2:2">
      <c r="B58113" s="503"/>
    </row>
    <row r="58114" spans="2:2">
      <c r="B58114" s="503"/>
    </row>
    <row r="58115" spans="2:2">
      <c r="B58115" s="503"/>
    </row>
    <row r="58116" spans="2:2">
      <c r="B58116" s="503"/>
    </row>
    <row r="58117" spans="2:2">
      <c r="B58117" s="503"/>
    </row>
    <row r="58118" spans="2:2">
      <c r="B58118" s="503"/>
    </row>
    <row r="58119" spans="2:2">
      <c r="B58119" s="503"/>
    </row>
    <row r="58120" spans="2:2">
      <c r="B58120" s="503"/>
    </row>
    <row r="58121" spans="2:2">
      <c r="B58121" s="503"/>
    </row>
    <row r="58122" spans="2:2">
      <c r="B58122" s="503"/>
    </row>
    <row r="58123" spans="2:2">
      <c r="B58123" s="503"/>
    </row>
    <row r="58124" spans="2:2">
      <c r="B58124" s="503"/>
    </row>
    <row r="58125" spans="2:2">
      <c r="B58125" s="503"/>
    </row>
    <row r="58126" spans="2:2">
      <c r="B58126" s="503"/>
    </row>
    <row r="58127" spans="2:2">
      <c r="B58127" s="503"/>
    </row>
    <row r="58128" spans="2:2">
      <c r="B58128" s="503"/>
    </row>
    <row r="58129" spans="2:2">
      <c r="B58129" s="503"/>
    </row>
    <row r="58130" spans="2:2">
      <c r="B58130" s="503"/>
    </row>
    <row r="58131" spans="2:2">
      <c r="B58131" s="503"/>
    </row>
    <row r="58132" spans="2:2">
      <c r="B58132" s="503"/>
    </row>
    <row r="58133" spans="2:2">
      <c r="B58133" s="503"/>
    </row>
    <row r="58134" spans="2:2">
      <c r="B58134" s="503"/>
    </row>
    <row r="58135" spans="2:2">
      <c r="B58135" s="503"/>
    </row>
    <row r="58136" spans="2:2">
      <c r="B58136" s="503"/>
    </row>
    <row r="58137" spans="2:2">
      <c r="B58137" s="503"/>
    </row>
    <row r="58138" spans="2:2">
      <c r="B58138" s="503"/>
    </row>
    <row r="58139" spans="2:2">
      <c r="B58139" s="503"/>
    </row>
    <row r="58140" spans="2:2">
      <c r="B58140" s="503"/>
    </row>
    <row r="58141" spans="2:2">
      <c r="B58141" s="503"/>
    </row>
    <row r="58142" spans="2:2">
      <c r="B58142" s="503"/>
    </row>
    <row r="58143" spans="2:2">
      <c r="B58143" s="503"/>
    </row>
    <row r="58144" spans="2:2">
      <c r="B58144" s="503"/>
    </row>
    <row r="58145" spans="2:2">
      <c r="B58145" s="503"/>
    </row>
    <row r="58146" spans="2:2">
      <c r="B58146" s="503"/>
    </row>
    <row r="58147" spans="2:2">
      <c r="B58147" s="503"/>
    </row>
    <row r="58148" spans="2:2">
      <c r="B58148" s="503"/>
    </row>
    <row r="58149" spans="2:2">
      <c r="B58149" s="503"/>
    </row>
    <row r="58150" spans="2:2">
      <c r="B58150" s="503"/>
    </row>
    <row r="58151" spans="2:2">
      <c r="B58151" s="503"/>
    </row>
    <row r="58152" spans="2:2">
      <c r="B58152" s="503"/>
    </row>
    <row r="58153" spans="2:2">
      <c r="B58153" s="503"/>
    </row>
    <row r="58154" spans="2:2">
      <c r="B58154" s="503"/>
    </row>
    <row r="58155" spans="2:2">
      <c r="B58155" s="503"/>
    </row>
    <row r="58156" spans="2:2">
      <c r="B58156" s="503"/>
    </row>
    <row r="58157" spans="2:2">
      <c r="B58157" s="503"/>
    </row>
    <row r="58158" spans="2:2">
      <c r="B58158" s="503"/>
    </row>
    <row r="58159" spans="2:2">
      <c r="B58159" s="503"/>
    </row>
    <row r="58160" spans="2:2">
      <c r="B58160" s="503"/>
    </row>
    <row r="58161" spans="2:2">
      <c r="B58161" s="503"/>
    </row>
    <row r="58162" spans="2:2">
      <c r="B58162" s="503"/>
    </row>
    <row r="58163" spans="2:2">
      <c r="B58163" s="503"/>
    </row>
    <row r="58164" spans="2:2">
      <c r="B58164" s="503"/>
    </row>
    <row r="58165" spans="2:2">
      <c r="B58165" s="503"/>
    </row>
    <row r="58166" spans="2:2">
      <c r="B58166" s="503"/>
    </row>
    <row r="58167" spans="2:2">
      <c r="B58167" s="503"/>
    </row>
    <row r="58168" spans="2:2">
      <c r="B58168" s="503"/>
    </row>
    <row r="58169" spans="2:2">
      <c r="B58169" s="503"/>
    </row>
    <row r="58170" spans="2:2">
      <c r="B58170" s="503"/>
    </row>
    <row r="58171" spans="2:2">
      <c r="B58171" s="503"/>
    </row>
    <row r="58172" spans="2:2">
      <c r="B58172" s="503"/>
    </row>
    <row r="58173" spans="2:2">
      <c r="B58173" s="503"/>
    </row>
    <row r="58174" spans="2:2">
      <c r="B58174" s="503"/>
    </row>
    <row r="58175" spans="2:2">
      <c r="B58175" s="503"/>
    </row>
    <row r="58176" spans="2:2">
      <c r="B58176" s="503"/>
    </row>
    <row r="58177" spans="2:2">
      <c r="B58177" s="503"/>
    </row>
    <row r="58178" spans="2:2">
      <c r="B58178" s="503"/>
    </row>
    <row r="58179" spans="2:2">
      <c r="B58179" s="503"/>
    </row>
    <row r="58180" spans="2:2">
      <c r="B58180" s="503"/>
    </row>
    <row r="58181" spans="2:2">
      <c r="B58181" s="503"/>
    </row>
    <row r="58182" spans="2:2">
      <c r="B58182" s="503"/>
    </row>
    <row r="58183" spans="2:2">
      <c r="B58183" s="503"/>
    </row>
    <row r="58184" spans="2:2">
      <c r="B58184" s="503"/>
    </row>
    <row r="58185" spans="2:2">
      <c r="B58185" s="503"/>
    </row>
    <row r="58186" spans="2:2">
      <c r="B58186" s="503"/>
    </row>
    <row r="58187" spans="2:2">
      <c r="B58187" s="503"/>
    </row>
    <row r="58188" spans="2:2">
      <c r="B58188" s="503"/>
    </row>
    <row r="58189" spans="2:2">
      <c r="B58189" s="503"/>
    </row>
    <row r="58190" spans="2:2">
      <c r="B58190" s="503"/>
    </row>
    <row r="58191" spans="2:2">
      <c r="B58191" s="503"/>
    </row>
    <row r="58192" spans="2:2">
      <c r="B58192" s="503"/>
    </row>
    <row r="58193" spans="2:2">
      <c r="B58193" s="503"/>
    </row>
    <row r="58194" spans="2:2">
      <c r="B58194" s="503"/>
    </row>
    <row r="58195" spans="2:2">
      <c r="B58195" s="503"/>
    </row>
    <row r="58196" spans="2:2">
      <c r="B58196" s="503"/>
    </row>
    <row r="58197" spans="2:2">
      <c r="B58197" s="503"/>
    </row>
    <row r="58198" spans="2:2">
      <c r="B58198" s="503"/>
    </row>
    <row r="58199" spans="2:2">
      <c r="B58199" s="503"/>
    </row>
    <row r="58200" spans="2:2">
      <c r="B58200" s="503"/>
    </row>
    <row r="58201" spans="2:2">
      <c r="B58201" s="503"/>
    </row>
    <row r="58202" spans="2:2">
      <c r="B58202" s="503"/>
    </row>
    <row r="58203" spans="2:2">
      <c r="B58203" s="503"/>
    </row>
    <row r="58204" spans="2:2">
      <c r="B58204" s="503"/>
    </row>
    <row r="58205" spans="2:2">
      <c r="B58205" s="503"/>
    </row>
    <row r="58206" spans="2:2">
      <c r="B58206" s="503"/>
    </row>
    <row r="58207" spans="2:2">
      <c r="B58207" s="503"/>
    </row>
    <row r="58208" spans="2:2">
      <c r="B58208" s="503"/>
    </row>
    <row r="58209" spans="2:2">
      <c r="B58209" s="503"/>
    </row>
    <row r="58210" spans="2:2">
      <c r="B58210" s="503"/>
    </row>
    <row r="58211" spans="2:2">
      <c r="B58211" s="503"/>
    </row>
    <row r="58212" spans="2:2">
      <c r="B58212" s="503"/>
    </row>
    <row r="58213" spans="2:2">
      <c r="B58213" s="503"/>
    </row>
    <row r="58214" spans="2:2">
      <c r="B58214" s="503"/>
    </row>
    <row r="58215" spans="2:2">
      <c r="B58215" s="503"/>
    </row>
    <row r="58216" spans="2:2">
      <c r="B58216" s="503"/>
    </row>
    <row r="58217" spans="2:2">
      <c r="B58217" s="503"/>
    </row>
    <row r="58218" spans="2:2">
      <c r="B58218" s="503"/>
    </row>
    <row r="58219" spans="2:2">
      <c r="B58219" s="503"/>
    </row>
    <row r="58220" spans="2:2">
      <c r="B58220" s="503"/>
    </row>
    <row r="58221" spans="2:2">
      <c r="B58221" s="503"/>
    </row>
    <row r="58222" spans="2:2">
      <c r="B58222" s="503"/>
    </row>
    <row r="58223" spans="2:2">
      <c r="B58223" s="503"/>
    </row>
    <row r="58224" spans="2:2">
      <c r="B58224" s="503"/>
    </row>
    <row r="58225" spans="2:2">
      <c r="B58225" s="503"/>
    </row>
    <row r="58226" spans="2:2">
      <c r="B58226" s="503"/>
    </row>
    <row r="58227" spans="2:2">
      <c r="B58227" s="503"/>
    </row>
    <row r="58228" spans="2:2">
      <c r="B58228" s="503"/>
    </row>
    <row r="58229" spans="2:2">
      <c r="B58229" s="503"/>
    </row>
    <row r="58230" spans="2:2">
      <c r="B58230" s="503"/>
    </row>
    <row r="58231" spans="2:2">
      <c r="B58231" s="503"/>
    </row>
    <row r="58232" spans="2:2">
      <c r="B58232" s="503"/>
    </row>
    <row r="58233" spans="2:2">
      <c r="B58233" s="503"/>
    </row>
    <row r="58234" spans="2:2">
      <c r="B58234" s="503"/>
    </row>
    <row r="58235" spans="2:2">
      <c r="B58235" s="503"/>
    </row>
    <row r="58236" spans="2:2">
      <c r="B58236" s="503"/>
    </row>
    <row r="58237" spans="2:2">
      <c r="B58237" s="503"/>
    </row>
    <row r="58238" spans="2:2">
      <c r="B58238" s="503"/>
    </row>
    <row r="58239" spans="2:2">
      <c r="B58239" s="503"/>
    </row>
    <row r="58240" spans="2:2">
      <c r="B58240" s="503"/>
    </row>
    <row r="58241" spans="2:2">
      <c r="B58241" s="503"/>
    </row>
    <row r="58242" spans="2:2">
      <c r="B58242" s="503"/>
    </row>
    <row r="58243" spans="2:2">
      <c r="B58243" s="503"/>
    </row>
    <row r="58244" spans="2:2">
      <c r="B58244" s="503"/>
    </row>
    <row r="58245" spans="2:2">
      <c r="B58245" s="503"/>
    </row>
    <row r="58246" spans="2:2">
      <c r="B58246" s="503"/>
    </row>
    <row r="58247" spans="2:2">
      <c r="B58247" s="503"/>
    </row>
    <row r="58248" spans="2:2">
      <c r="B58248" s="503"/>
    </row>
    <row r="58249" spans="2:2">
      <c r="B58249" s="503"/>
    </row>
    <row r="58250" spans="2:2">
      <c r="B58250" s="503"/>
    </row>
    <row r="58251" spans="2:2">
      <c r="B58251" s="503"/>
    </row>
    <row r="58252" spans="2:2">
      <c r="B58252" s="503"/>
    </row>
    <row r="58253" spans="2:2">
      <c r="B58253" s="503"/>
    </row>
    <row r="58254" spans="2:2">
      <c r="B58254" s="503"/>
    </row>
    <row r="58255" spans="2:2">
      <c r="B58255" s="503"/>
    </row>
    <row r="58256" spans="2:2">
      <c r="B58256" s="503"/>
    </row>
    <row r="58257" spans="2:2">
      <c r="B58257" s="503"/>
    </row>
    <row r="58258" spans="2:2">
      <c r="B58258" s="503"/>
    </row>
    <row r="58259" spans="2:2">
      <c r="B58259" s="503"/>
    </row>
    <row r="58260" spans="2:2">
      <c r="B58260" s="503"/>
    </row>
    <row r="58261" spans="2:2">
      <c r="B58261" s="503"/>
    </row>
    <row r="58262" spans="2:2">
      <c r="B58262" s="503"/>
    </row>
    <row r="58263" spans="2:2">
      <c r="B58263" s="503"/>
    </row>
    <row r="58264" spans="2:2">
      <c r="B58264" s="503"/>
    </row>
    <row r="58265" spans="2:2">
      <c r="B58265" s="503"/>
    </row>
    <row r="58266" spans="2:2">
      <c r="B58266" s="503"/>
    </row>
    <row r="58267" spans="2:2">
      <c r="B58267" s="503"/>
    </row>
    <row r="58268" spans="2:2">
      <c r="B58268" s="503"/>
    </row>
    <row r="58269" spans="2:2">
      <c r="B58269" s="503"/>
    </row>
    <row r="58270" spans="2:2">
      <c r="B58270" s="503"/>
    </row>
    <row r="58271" spans="2:2">
      <c r="B58271" s="503"/>
    </row>
    <row r="58272" spans="2:2">
      <c r="B58272" s="503"/>
    </row>
    <row r="58273" spans="2:2">
      <c r="B58273" s="503"/>
    </row>
    <row r="58274" spans="2:2">
      <c r="B58274" s="503"/>
    </row>
    <row r="58275" spans="2:2">
      <c r="B58275" s="503"/>
    </row>
    <row r="58276" spans="2:2">
      <c r="B58276" s="503"/>
    </row>
    <row r="58277" spans="2:2">
      <c r="B58277" s="503"/>
    </row>
    <row r="58278" spans="2:2">
      <c r="B58278" s="503"/>
    </row>
    <row r="58279" spans="2:2">
      <c r="B58279" s="503"/>
    </row>
    <row r="58280" spans="2:2">
      <c r="B58280" s="503"/>
    </row>
    <row r="58281" spans="2:2">
      <c r="B58281" s="503"/>
    </row>
    <row r="58282" spans="2:2">
      <c r="B58282" s="503"/>
    </row>
    <row r="58283" spans="2:2">
      <c r="B58283" s="503"/>
    </row>
    <row r="58284" spans="2:2">
      <c r="B58284" s="503"/>
    </row>
    <row r="58285" spans="2:2">
      <c r="B58285" s="503"/>
    </row>
    <row r="58286" spans="2:2">
      <c r="B58286" s="503"/>
    </row>
    <row r="58287" spans="2:2">
      <c r="B58287" s="503"/>
    </row>
    <row r="58288" spans="2:2">
      <c r="B58288" s="503"/>
    </row>
    <row r="58289" spans="2:2">
      <c r="B58289" s="503"/>
    </row>
    <row r="58290" spans="2:2">
      <c r="B58290" s="503"/>
    </row>
    <row r="58291" spans="2:2">
      <c r="B58291" s="503"/>
    </row>
    <row r="58292" spans="2:2">
      <c r="B58292" s="503"/>
    </row>
    <row r="58293" spans="2:2">
      <c r="B58293" s="503"/>
    </row>
    <row r="58294" spans="2:2">
      <c r="B58294" s="503"/>
    </row>
    <row r="58295" spans="2:2">
      <c r="B58295" s="503"/>
    </row>
    <row r="58296" spans="2:2">
      <c r="B58296" s="503"/>
    </row>
    <row r="58297" spans="2:2">
      <c r="B58297" s="503"/>
    </row>
    <row r="58298" spans="2:2">
      <c r="B58298" s="503"/>
    </row>
    <row r="58299" spans="2:2">
      <c r="B58299" s="503"/>
    </row>
    <row r="58300" spans="2:2">
      <c r="B58300" s="503"/>
    </row>
    <row r="58301" spans="2:2">
      <c r="B58301" s="503"/>
    </row>
    <row r="58302" spans="2:2">
      <c r="B58302" s="503"/>
    </row>
    <row r="58303" spans="2:2">
      <c r="B58303" s="503"/>
    </row>
    <row r="58304" spans="2:2">
      <c r="B58304" s="503"/>
    </row>
    <row r="58305" spans="2:2">
      <c r="B58305" s="503"/>
    </row>
    <row r="58306" spans="2:2">
      <c r="B58306" s="503"/>
    </row>
    <row r="58307" spans="2:2">
      <c r="B58307" s="503"/>
    </row>
    <row r="58308" spans="2:2">
      <c r="B58308" s="503"/>
    </row>
    <row r="58309" spans="2:2">
      <c r="B58309" s="503"/>
    </row>
    <row r="58310" spans="2:2">
      <c r="B58310" s="503"/>
    </row>
    <row r="58311" spans="2:2">
      <c r="B58311" s="503"/>
    </row>
    <row r="58312" spans="2:2">
      <c r="B58312" s="503"/>
    </row>
    <row r="58313" spans="2:2">
      <c r="B58313" s="503"/>
    </row>
    <row r="58314" spans="2:2">
      <c r="B58314" s="503"/>
    </row>
    <row r="58315" spans="2:2">
      <c r="B58315" s="503"/>
    </row>
    <row r="58316" spans="2:2">
      <c r="B58316" s="503"/>
    </row>
    <row r="58317" spans="2:2">
      <c r="B58317" s="503"/>
    </row>
    <row r="58318" spans="2:2">
      <c r="B58318" s="503"/>
    </row>
    <row r="58319" spans="2:2">
      <c r="B58319" s="503"/>
    </row>
    <row r="58320" spans="2:2">
      <c r="B58320" s="503"/>
    </row>
    <row r="58321" spans="2:2">
      <c r="B58321" s="503"/>
    </row>
    <row r="58322" spans="2:2">
      <c r="B58322" s="503"/>
    </row>
    <row r="58323" spans="2:2">
      <c r="B58323" s="503"/>
    </row>
    <row r="58324" spans="2:2">
      <c r="B58324" s="503"/>
    </row>
    <row r="58325" spans="2:2">
      <c r="B58325" s="503"/>
    </row>
    <row r="58326" spans="2:2">
      <c r="B58326" s="503"/>
    </row>
    <row r="58327" spans="2:2">
      <c r="B58327" s="503"/>
    </row>
    <row r="58328" spans="2:2">
      <c r="B58328" s="503"/>
    </row>
    <row r="58329" spans="2:2">
      <c r="B58329" s="503"/>
    </row>
    <row r="58330" spans="2:2">
      <c r="B58330" s="503"/>
    </row>
    <row r="58331" spans="2:2">
      <c r="B58331" s="503"/>
    </row>
    <row r="58332" spans="2:2">
      <c r="B58332" s="503"/>
    </row>
    <row r="58333" spans="2:2">
      <c r="B58333" s="503"/>
    </row>
    <row r="58334" spans="2:2">
      <c r="B58334" s="503"/>
    </row>
    <row r="58335" spans="2:2">
      <c r="B58335" s="503"/>
    </row>
    <row r="58336" spans="2:2">
      <c r="B58336" s="503"/>
    </row>
    <row r="58337" spans="2:2">
      <c r="B58337" s="503"/>
    </row>
    <row r="58338" spans="2:2">
      <c r="B58338" s="503"/>
    </row>
    <row r="58339" spans="2:2">
      <c r="B58339" s="503"/>
    </row>
    <row r="58340" spans="2:2">
      <c r="B58340" s="503"/>
    </row>
    <row r="58341" spans="2:2">
      <c r="B58341" s="503"/>
    </row>
    <row r="58342" spans="2:2">
      <c r="B58342" s="503"/>
    </row>
    <row r="58343" spans="2:2">
      <c r="B58343" s="503"/>
    </row>
    <row r="58344" spans="2:2">
      <c r="B58344" s="503"/>
    </row>
    <row r="58345" spans="2:2">
      <c r="B58345" s="503"/>
    </row>
    <row r="58346" spans="2:2">
      <c r="B58346" s="503"/>
    </row>
    <row r="58347" spans="2:2">
      <c r="B58347" s="503"/>
    </row>
    <row r="58348" spans="2:2">
      <c r="B58348" s="503"/>
    </row>
    <row r="58349" spans="2:2">
      <c r="B58349" s="503"/>
    </row>
    <row r="58350" spans="2:2">
      <c r="B58350" s="503"/>
    </row>
    <row r="58351" spans="2:2">
      <c r="B58351" s="503"/>
    </row>
    <row r="58352" spans="2:2">
      <c r="B58352" s="503"/>
    </row>
    <row r="58353" spans="2:2">
      <c r="B58353" s="503"/>
    </row>
    <row r="58354" spans="2:2">
      <c r="B58354" s="503"/>
    </row>
    <row r="58355" spans="2:2">
      <c r="B58355" s="503"/>
    </row>
    <row r="58356" spans="2:2">
      <c r="B58356" s="503"/>
    </row>
    <row r="58357" spans="2:2">
      <c r="B58357" s="503"/>
    </row>
    <row r="58358" spans="2:2">
      <c r="B58358" s="503"/>
    </row>
    <row r="58359" spans="2:2">
      <c r="B58359" s="503"/>
    </row>
    <row r="58360" spans="2:2">
      <c r="B58360" s="503"/>
    </row>
    <row r="58361" spans="2:2">
      <c r="B58361" s="503"/>
    </row>
    <row r="58362" spans="2:2">
      <c r="B58362" s="503"/>
    </row>
    <row r="58363" spans="2:2">
      <c r="B58363" s="503"/>
    </row>
    <row r="58364" spans="2:2">
      <c r="B58364" s="503"/>
    </row>
    <row r="58365" spans="2:2">
      <c r="B58365" s="503"/>
    </row>
    <row r="58366" spans="2:2">
      <c r="B58366" s="503"/>
    </row>
    <row r="58367" spans="2:2">
      <c r="B58367" s="503"/>
    </row>
    <row r="58368" spans="2:2">
      <c r="B58368" s="503"/>
    </row>
    <row r="58369" spans="2:2">
      <c r="B58369" s="503"/>
    </row>
    <row r="58370" spans="2:2">
      <c r="B58370" s="503"/>
    </row>
    <row r="58371" spans="2:2">
      <c r="B58371" s="503"/>
    </row>
    <row r="58372" spans="2:2">
      <c r="B58372" s="503"/>
    </row>
    <row r="58373" spans="2:2">
      <c r="B58373" s="503"/>
    </row>
    <row r="58374" spans="2:2">
      <c r="B58374" s="503"/>
    </row>
    <row r="58375" spans="2:2">
      <c r="B58375" s="503"/>
    </row>
    <row r="58376" spans="2:2">
      <c r="B58376" s="503"/>
    </row>
    <row r="58377" spans="2:2">
      <c r="B58377" s="503"/>
    </row>
    <row r="58378" spans="2:2">
      <c r="B58378" s="503"/>
    </row>
    <row r="58379" spans="2:2">
      <c r="B58379" s="503"/>
    </row>
    <row r="58380" spans="2:2">
      <c r="B58380" s="503"/>
    </row>
    <row r="58381" spans="2:2">
      <c r="B58381" s="503"/>
    </row>
    <row r="58382" spans="2:2">
      <c r="B58382" s="503"/>
    </row>
    <row r="58383" spans="2:2">
      <c r="B58383" s="503"/>
    </row>
    <row r="58384" spans="2:2">
      <c r="B58384" s="503"/>
    </row>
    <row r="58385" spans="2:2">
      <c r="B58385" s="503"/>
    </row>
    <row r="58386" spans="2:2">
      <c r="B58386" s="503"/>
    </row>
    <row r="58387" spans="2:2">
      <c r="B58387" s="503"/>
    </row>
    <row r="58388" spans="2:2">
      <c r="B58388" s="503"/>
    </row>
    <row r="58389" spans="2:2">
      <c r="B58389" s="503"/>
    </row>
    <row r="58390" spans="2:2">
      <c r="B58390" s="503"/>
    </row>
    <row r="58391" spans="2:2">
      <c r="B58391" s="503"/>
    </row>
    <row r="58392" spans="2:2">
      <c r="B58392" s="503"/>
    </row>
    <row r="58393" spans="2:2">
      <c r="B58393" s="503"/>
    </row>
    <row r="58394" spans="2:2">
      <c r="B58394" s="503"/>
    </row>
    <row r="58395" spans="2:2">
      <c r="B58395" s="503"/>
    </row>
    <row r="58396" spans="2:2">
      <c r="B58396" s="503"/>
    </row>
    <row r="58397" spans="2:2">
      <c r="B58397" s="503"/>
    </row>
    <row r="58398" spans="2:2">
      <c r="B58398" s="503"/>
    </row>
    <row r="58399" spans="2:2">
      <c r="B58399" s="503"/>
    </row>
    <row r="58400" spans="2:2">
      <c r="B58400" s="503"/>
    </row>
    <row r="58401" spans="2:2">
      <c r="B58401" s="503"/>
    </row>
    <row r="58402" spans="2:2">
      <c r="B58402" s="503"/>
    </row>
    <row r="58403" spans="2:2">
      <c r="B58403" s="503"/>
    </row>
    <row r="58404" spans="2:2">
      <c r="B58404" s="503"/>
    </row>
    <row r="58405" spans="2:2">
      <c r="B58405" s="503"/>
    </row>
    <row r="58406" spans="2:2">
      <c r="B58406" s="503"/>
    </row>
    <row r="58407" spans="2:2">
      <c r="B58407" s="503"/>
    </row>
    <row r="58408" spans="2:2">
      <c r="B58408" s="503"/>
    </row>
    <row r="58409" spans="2:2">
      <c r="B58409" s="503"/>
    </row>
    <row r="58410" spans="2:2">
      <c r="B58410" s="503"/>
    </row>
    <row r="58411" spans="2:2">
      <c r="B58411" s="503"/>
    </row>
    <row r="58412" spans="2:2">
      <c r="B58412" s="503"/>
    </row>
    <row r="58413" spans="2:2">
      <c r="B58413" s="503"/>
    </row>
    <row r="58414" spans="2:2">
      <c r="B58414" s="503"/>
    </row>
    <row r="58415" spans="2:2">
      <c r="B58415" s="503"/>
    </row>
    <row r="58416" spans="2:2">
      <c r="B58416" s="503"/>
    </row>
    <row r="58417" spans="2:2">
      <c r="B58417" s="503"/>
    </row>
    <row r="58418" spans="2:2">
      <c r="B58418" s="503"/>
    </row>
    <row r="58419" spans="2:2">
      <c r="B58419" s="503"/>
    </row>
    <row r="58420" spans="2:2">
      <c r="B58420" s="503"/>
    </row>
    <row r="58421" spans="2:2">
      <c r="B58421" s="503"/>
    </row>
    <row r="58422" spans="2:2">
      <c r="B58422" s="503"/>
    </row>
    <row r="58423" spans="2:2">
      <c r="B58423" s="503"/>
    </row>
    <row r="58424" spans="2:2">
      <c r="B58424" s="503"/>
    </row>
    <row r="58425" spans="2:2">
      <c r="B58425" s="503"/>
    </row>
    <row r="58426" spans="2:2">
      <c r="B58426" s="503"/>
    </row>
    <row r="58427" spans="2:2">
      <c r="B58427" s="503"/>
    </row>
    <row r="58428" spans="2:2">
      <c r="B58428" s="503"/>
    </row>
    <row r="58429" spans="2:2">
      <c r="B58429" s="503"/>
    </row>
    <row r="58430" spans="2:2">
      <c r="B58430" s="503"/>
    </row>
    <row r="58431" spans="2:2">
      <c r="B58431" s="503"/>
    </row>
    <row r="58432" spans="2:2">
      <c r="B58432" s="503"/>
    </row>
    <row r="58433" spans="2:2">
      <c r="B58433" s="503"/>
    </row>
    <row r="58434" spans="2:2">
      <c r="B58434" s="503"/>
    </row>
    <row r="58435" spans="2:2">
      <c r="B58435" s="503"/>
    </row>
    <row r="58436" spans="2:2">
      <c r="B58436" s="503"/>
    </row>
    <row r="58437" spans="2:2">
      <c r="B58437" s="503"/>
    </row>
    <row r="58438" spans="2:2">
      <c r="B58438" s="503"/>
    </row>
    <row r="58439" spans="2:2">
      <c r="B58439" s="503"/>
    </row>
    <row r="58440" spans="2:2">
      <c r="B58440" s="503"/>
    </row>
    <row r="58441" spans="2:2">
      <c r="B58441" s="503"/>
    </row>
    <row r="58442" spans="2:2">
      <c r="B58442" s="503"/>
    </row>
    <row r="58443" spans="2:2">
      <c r="B58443" s="503"/>
    </row>
    <row r="58444" spans="2:2">
      <c r="B58444" s="503"/>
    </row>
    <row r="58445" spans="2:2">
      <c r="B58445" s="503"/>
    </row>
    <row r="58446" spans="2:2">
      <c r="B58446" s="503"/>
    </row>
    <row r="58447" spans="2:2">
      <c r="B58447" s="503"/>
    </row>
    <row r="58448" spans="2:2">
      <c r="B58448" s="503"/>
    </row>
    <row r="58449" spans="2:2">
      <c r="B58449" s="503"/>
    </row>
    <row r="58450" spans="2:2">
      <c r="B58450" s="503"/>
    </row>
    <row r="58451" spans="2:2">
      <c r="B58451" s="503"/>
    </row>
    <row r="58452" spans="2:2">
      <c r="B58452" s="503"/>
    </row>
    <row r="58453" spans="2:2">
      <c r="B58453" s="503"/>
    </row>
    <row r="58454" spans="2:2">
      <c r="B58454" s="503"/>
    </row>
    <row r="58455" spans="2:2">
      <c r="B58455" s="503"/>
    </row>
    <row r="58456" spans="2:2">
      <c r="B58456" s="503"/>
    </row>
    <row r="58457" spans="2:2">
      <c r="B58457" s="503"/>
    </row>
    <row r="58458" spans="2:2">
      <c r="B58458" s="503"/>
    </row>
    <row r="58459" spans="2:2">
      <c r="B58459" s="503"/>
    </row>
    <row r="58460" spans="2:2">
      <c r="B58460" s="503"/>
    </row>
    <row r="58461" spans="2:2">
      <c r="B58461" s="503"/>
    </row>
    <row r="58462" spans="2:2">
      <c r="B58462" s="503"/>
    </row>
    <row r="58463" spans="2:2">
      <c r="B58463" s="503"/>
    </row>
    <row r="58464" spans="2:2">
      <c r="B58464" s="503"/>
    </row>
    <row r="58465" spans="2:2">
      <c r="B58465" s="503"/>
    </row>
    <row r="58466" spans="2:2">
      <c r="B58466" s="503"/>
    </row>
    <row r="58467" spans="2:2">
      <c r="B58467" s="503"/>
    </row>
    <row r="58468" spans="2:2">
      <c r="B58468" s="503"/>
    </row>
    <row r="58469" spans="2:2">
      <c r="B58469" s="503"/>
    </row>
    <row r="58470" spans="2:2">
      <c r="B58470" s="503"/>
    </row>
    <row r="58471" spans="2:2">
      <c r="B58471" s="503"/>
    </row>
    <row r="58472" spans="2:2">
      <c r="B58472" s="503"/>
    </row>
    <row r="58473" spans="2:2">
      <c r="B58473" s="503"/>
    </row>
    <row r="58474" spans="2:2">
      <c r="B58474" s="503"/>
    </row>
    <row r="58475" spans="2:2">
      <c r="B58475" s="503"/>
    </row>
    <row r="58476" spans="2:2">
      <c r="B58476" s="503"/>
    </row>
    <row r="58477" spans="2:2">
      <c r="B58477" s="503"/>
    </row>
    <row r="58478" spans="2:2">
      <c r="B58478" s="503"/>
    </row>
    <row r="58479" spans="2:2">
      <c r="B58479" s="503"/>
    </row>
    <row r="58480" spans="2:2">
      <c r="B58480" s="503"/>
    </row>
    <row r="58481" spans="2:2">
      <c r="B58481" s="503"/>
    </row>
    <row r="58482" spans="2:2">
      <c r="B58482" s="503"/>
    </row>
    <row r="58483" spans="2:2">
      <c r="B58483" s="503"/>
    </row>
    <row r="58484" spans="2:2">
      <c r="B58484" s="503"/>
    </row>
    <row r="58485" spans="2:2">
      <c r="B58485" s="503"/>
    </row>
    <row r="58486" spans="2:2">
      <c r="B58486" s="503"/>
    </row>
    <row r="58487" spans="2:2">
      <c r="B58487" s="503"/>
    </row>
    <row r="58488" spans="2:2">
      <c r="B58488" s="503"/>
    </row>
    <row r="58489" spans="2:2">
      <c r="B58489" s="503"/>
    </row>
    <row r="58490" spans="2:2">
      <c r="B58490" s="503"/>
    </row>
    <row r="58491" spans="2:2">
      <c r="B58491" s="503"/>
    </row>
    <row r="58492" spans="2:2">
      <c r="B58492" s="503"/>
    </row>
    <row r="58493" spans="2:2">
      <c r="B58493" s="503"/>
    </row>
    <row r="58494" spans="2:2">
      <c r="B58494" s="503"/>
    </row>
    <row r="58495" spans="2:2">
      <c r="B58495" s="503"/>
    </row>
    <row r="58496" spans="2:2">
      <c r="B58496" s="503"/>
    </row>
    <row r="58497" spans="2:2">
      <c r="B58497" s="503"/>
    </row>
    <row r="58498" spans="2:2">
      <c r="B58498" s="503"/>
    </row>
    <row r="58499" spans="2:2">
      <c r="B58499" s="503"/>
    </row>
    <row r="58500" spans="2:2">
      <c r="B58500" s="503"/>
    </row>
    <row r="58501" spans="2:2">
      <c r="B58501" s="503"/>
    </row>
    <row r="58502" spans="2:2">
      <c r="B58502" s="503"/>
    </row>
    <row r="58503" spans="2:2">
      <c r="B58503" s="503"/>
    </row>
    <row r="58504" spans="2:2">
      <c r="B58504" s="503"/>
    </row>
    <row r="58505" spans="2:2">
      <c r="B58505" s="503"/>
    </row>
    <row r="58506" spans="2:2">
      <c r="B58506" s="503"/>
    </row>
    <row r="58507" spans="2:2">
      <c r="B58507" s="503"/>
    </row>
    <row r="58508" spans="2:2">
      <c r="B58508" s="503"/>
    </row>
    <row r="58509" spans="2:2">
      <c r="B58509" s="503"/>
    </row>
    <row r="58510" spans="2:2">
      <c r="B58510" s="503"/>
    </row>
    <row r="58511" spans="2:2">
      <c r="B58511" s="503"/>
    </row>
    <row r="58512" spans="2:2">
      <c r="B58512" s="503"/>
    </row>
    <row r="58513" spans="2:2">
      <c r="B58513" s="503"/>
    </row>
    <row r="58514" spans="2:2">
      <c r="B58514" s="503"/>
    </row>
    <row r="58515" spans="2:2">
      <c r="B58515" s="503"/>
    </row>
    <row r="58516" spans="2:2">
      <c r="B58516" s="503"/>
    </row>
    <row r="58517" spans="2:2">
      <c r="B58517" s="503"/>
    </row>
    <row r="58518" spans="2:2">
      <c r="B58518" s="503"/>
    </row>
    <row r="58519" spans="2:2">
      <c r="B58519" s="503"/>
    </row>
    <row r="58520" spans="2:2">
      <c r="B58520" s="503"/>
    </row>
    <row r="58521" spans="2:2">
      <c r="B58521" s="503"/>
    </row>
    <row r="58522" spans="2:2">
      <c r="B58522" s="503"/>
    </row>
    <row r="58523" spans="2:2">
      <c r="B58523" s="503"/>
    </row>
    <row r="58524" spans="2:2">
      <c r="B58524" s="503"/>
    </row>
    <row r="58525" spans="2:2">
      <c r="B58525" s="503"/>
    </row>
    <row r="58526" spans="2:2">
      <c r="B58526" s="503"/>
    </row>
    <row r="58527" spans="2:2">
      <c r="B58527" s="503"/>
    </row>
    <row r="58528" spans="2:2">
      <c r="B58528" s="503"/>
    </row>
    <row r="58529" spans="2:2">
      <c r="B58529" s="503"/>
    </row>
    <row r="58530" spans="2:2">
      <c r="B58530" s="503"/>
    </row>
    <row r="58531" spans="2:2">
      <c r="B58531" s="503"/>
    </row>
    <row r="58532" spans="2:2">
      <c r="B58532" s="503"/>
    </row>
    <row r="58533" spans="2:2">
      <c r="B58533" s="503"/>
    </row>
    <row r="58534" spans="2:2">
      <c r="B58534" s="503"/>
    </row>
    <row r="58535" spans="2:2">
      <c r="B58535" s="503"/>
    </row>
    <row r="58536" spans="2:2">
      <c r="B58536" s="503"/>
    </row>
    <row r="58537" spans="2:2">
      <c r="B58537" s="503"/>
    </row>
    <row r="58538" spans="2:2">
      <c r="B58538" s="503"/>
    </row>
    <row r="58539" spans="2:2">
      <c r="B58539" s="503"/>
    </row>
    <row r="58540" spans="2:2">
      <c r="B58540" s="503"/>
    </row>
    <row r="58541" spans="2:2">
      <c r="B58541" s="503"/>
    </row>
    <row r="58542" spans="2:2">
      <c r="B58542" s="503"/>
    </row>
    <row r="58543" spans="2:2">
      <c r="B58543" s="503"/>
    </row>
    <row r="58544" spans="2:2">
      <c r="B58544" s="503"/>
    </row>
    <row r="58545" spans="2:2">
      <c r="B58545" s="503"/>
    </row>
    <row r="58546" spans="2:2">
      <c r="B58546" s="503"/>
    </row>
    <row r="58547" spans="2:2">
      <c r="B58547" s="503"/>
    </row>
    <row r="58548" spans="2:2">
      <c r="B58548" s="503"/>
    </row>
    <row r="58549" spans="2:2">
      <c r="B58549" s="503"/>
    </row>
    <row r="58550" spans="2:2">
      <c r="B58550" s="503"/>
    </row>
    <row r="58551" spans="2:2">
      <c r="B58551" s="503"/>
    </row>
    <row r="58552" spans="2:2">
      <c r="B58552" s="503"/>
    </row>
    <row r="58553" spans="2:2">
      <c r="B58553" s="503"/>
    </row>
    <row r="58554" spans="2:2">
      <c r="B58554" s="503"/>
    </row>
    <row r="58555" spans="2:2">
      <c r="B58555" s="503"/>
    </row>
    <row r="58556" spans="2:2">
      <c r="B58556" s="503"/>
    </row>
    <row r="58557" spans="2:2">
      <c r="B58557" s="503"/>
    </row>
    <row r="58558" spans="2:2">
      <c r="B58558" s="503"/>
    </row>
    <row r="58559" spans="2:2">
      <c r="B58559" s="503"/>
    </row>
    <row r="58560" spans="2:2">
      <c r="B58560" s="503"/>
    </row>
    <row r="58561" spans="2:2">
      <c r="B58561" s="503"/>
    </row>
    <row r="58562" spans="2:2">
      <c r="B58562" s="503"/>
    </row>
    <row r="58563" spans="2:2">
      <c r="B58563" s="503"/>
    </row>
    <row r="58564" spans="2:2">
      <c r="B58564" s="503"/>
    </row>
    <row r="58565" spans="2:2">
      <c r="B58565" s="503"/>
    </row>
    <row r="58566" spans="2:2">
      <c r="B58566" s="503"/>
    </row>
    <row r="58567" spans="2:2">
      <c r="B58567" s="503"/>
    </row>
    <row r="58568" spans="2:2">
      <c r="B58568" s="503"/>
    </row>
    <row r="58569" spans="2:2">
      <c r="B58569" s="503"/>
    </row>
    <row r="58570" spans="2:2">
      <c r="B58570" s="503"/>
    </row>
    <row r="58571" spans="2:2">
      <c r="B58571" s="503"/>
    </row>
    <row r="58572" spans="2:2">
      <c r="B58572" s="503"/>
    </row>
    <row r="58573" spans="2:2">
      <c r="B58573" s="503"/>
    </row>
    <row r="58574" spans="2:2">
      <c r="B58574" s="503"/>
    </row>
    <row r="58575" spans="2:2">
      <c r="B58575" s="503"/>
    </row>
    <row r="58576" spans="2:2">
      <c r="B58576" s="503"/>
    </row>
    <row r="58577" spans="2:2">
      <c r="B58577" s="503"/>
    </row>
    <row r="58578" spans="2:2">
      <c r="B58578" s="503"/>
    </row>
    <row r="58579" spans="2:2">
      <c r="B58579" s="503"/>
    </row>
    <row r="58580" spans="2:2">
      <c r="B58580" s="503"/>
    </row>
    <row r="58581" spans="2:2">
      <c r="B58581" s="503"/>
    </row>
    <row r="58582" spans="2:2">
      <c r="B58582" s="503"/>
    </row>
    <row r="58583" spans="2:2">
      <c r="B58583" s="503"/>
    </row>
    <row r="58584" spans="2:2">
      <c r="B58584" s="503"/>
    </row>
    <row r="58585" spans="2:2">
      <c r="B58585" s="503"/>
    </row>
    <row r="58586" spans="2:2">
      <c r="B58586" s="503"/>
    </row>
    <row r="58587" spans="2:2">
      <c r="B58587" s="503"/>
    </row>
    <row r="58588" spans="2:2">
      <c r="B58588" s="503"/>
    </row>
    <row r="58589" spans="2:2">
      <c r="B58589" s="503"/>
    </row>
    <row r="58590" spans="2:2">
      <c r="B58590" s="503"/>
    </row>
    <row r="58591" spans="2:2">
      <c r="B58591" s="503"/>
    </row>
    <row r="58592" spans="2:2">
      <c r="B58592" s="503"/>
    </row>
    <row r="58593" spans="2:2">
      <c r="B58593" s="503"/>
    </row>
    <row r="58594" spans="2:2">
      <c r="B58594" s="503"/>
    </row>
    <row r="58595" spans="2:2">
      <c r="B58595" s="503"/>
    </row>
    <row r="58596" spans="2:2">
      <c r="B58596" s="503"/>
    </row>
    <row r="58597" spans="2:2">
      <c r="B58597" s="503"/>
    </row>
    <row r="58598" spans="2:2">
      <c r="B58598" s="503"/>
    </row>
    <row r="58599" spans="2:2">
      <c r="B58599" s="503"/>
    </row>
    <row r="58600" spans="2:2">
      <c r="B58600" s="503"/>
    </row>
    <row r="58601" spans="2:2">
      <c r="B58601" s="503"/>
    </row>
    <row r="58602" spans="2:2">
      <c r="B58602" s="503"/>
    </row>
    <row r="58603" spans="2:2">
      <c r="B58603" s="503"/>
    </row>
    <row r="58604" spans="2:2">
      <c r="B58604" s="503"/>
    </row>
    <row r="58605" spans="2:2">
      <c r="B58605" s="503"/>
    </row>
    <row r="58606" spans="2:2">
      <c r="B58606" s="503"/>
    </row>
    <row r="58607" spans="2:2">
      <c r="B58607" s="503"/>
    </row>
    <row r="58608" spans="2:2">
      <c r="B58608" s="503"/>
    </row>
    <row r="58609" spans="2:2">
      <c r="B58609" s="503"/>
    </row>
    <row r="58610" spans="2:2">
      <c r="B58610" s="503"/>
    </row>
    <row r="58611" spans="2:2">
      <c r="B58611" s="503"/>
    </row>
    <row r="58612" spans="2:2">
      <c r="B58612" s="503"/>
    </row>
    <row r="58613" spans="2:2">
      <c r="B58613" s="503"/>
    </row>
    <row r="58614" spans="2:2">
      <c r="B58614" s="503"/>
    </row>
    <row r="58615" spans="2:2">
      <c r="B58615" s="503"/>
    </row>
    <row r="58616" spans="2:2">
      <c r="B58616" s="503"/>
    </row>
    <row r="58617" spans="2:2">
      <c r="B58617" s="503"/>
    </row>
    <row r="58618" spans="2:2">
      <c r="B58618" s="503"/>
    </row>
    <row r="58619" spans="2:2">
      <c r="B58619" s="503"/>
    </row>
    <row r="58620" spans="2:2">
      <c r="B58620" s="503"/>
    </row>
    <row r="58621" spans="2:2">
      <c r="B58621" s="503"/>
    </row>
    <row r="58622" spans="2:2">
      <c r="B58622" s="503"/>
    </row>
    <row r="58623" spans="2:2">
      <c r="B58623" s="503"/>
    </row>
    <row r="58624" spans="2:2">
      <c r="B58624" s="503"/>
    </row>
    <row r="58625" spans="2:2">
      <c r="B58625" s="503"/>
    </row>
    <row r="58626" spans="2:2">
      <c r="B58626" s="503"/>
    </row>
    <row r="58627" spans="2:2">
      <c r="B58627" s="503"/>
    </row>
    <row r="58628" spans="2:2">
      <c r="B58628" s="503"/>
    </row>
    <row r="58629" spans="2:2">
      <c r="B58629" s="503"/>
    </row>
    <row r="58630" spans="2:2">
      <c r="B58630" s="503"/>
    </row>
    <row r="58631" spans="2:2">
      <c r="B58631" s="503"/>
    </row>
    <row r="58632" spans="2:2">
      <c r="B58632" s="503"/>
    </row>
    <row r="58633" spans="2:2">
      <c r="B58633" s="503"/>
    </row>
    <row r="58634" spans="2:2">
      <c r="B58634" s="503"/>
    </row>
    <row r="58635" spans="2:2">
      <c r="B58635" s="503"/>
    </row>
    <row r="58636" spans="2:2">
      <c r="B58636" s="503"/>
    </row>
    <row r="58637" spans="2:2">
      <c r="B58637" s="503"/>
    </row>
    <row r="58638" spans="2:2">
      <c r="B58638" s="503"/>
    </row>
    <row r="58639" spans="2:2">
      <c r="B58639" s="503"/>
    </row>
    <row r="58640" spans="2:2">
      <c r="B58640" s="503"/>
    </row>
    <row r="58641" spans="2:2">
      <c r="B58641" s="503"/>
    </row>
    <row r="58642" spans="2:2">
      <c r="B58642" s="503"/>
    </row>
    <row r="58643" spans="2:2">
      <c r="B58643" s="503"/>
    </row>
    <row r="58644" spans="2:2">
      <c r="B58644" s="503"/>
    </row>
    <row r="58645" spans="2:2">
      <c r="B58645" s="503"/>
    </row>
    <row r="58646" spans="2:2">
      <c r="B58646" s="503"/>
    </row>
    <row r="58647" spans="2:2">
      <c r="B58647" s="503"/>
    </row>
    <row r="58648" spans="2:2">
      <c r="B58648" s="503"/>
    </row>
    <row r="58649" spans="2:2">
      <c r="B58649" s="503"/>
    </row>
    <row r="58650" spans="2:2">
      <c r="B58650" s="503"/>
    </row>
    <row r="58651" spans="2:2">
      <c r="B58651" s="503"/>
    </row>
    <row r="58652" spans="2:2">
      <c r="B58652" s="503"/>
    </row>
    <row r="58653" spans="2:2">
      <c r="B58653" s="503"/>
    </row>
    <row r="58654" spans="2:2">
      <c r="B58654" s="503"/>
    </row>
    <row r="58655" spans="2:2">
      <c r="B58655" s="503"/>
    </row>
    <row r="58656" spans="2:2">
      <c r="B58656" s="503"/>
    </row>
    <row r="58657" spans="2:2">
      <c r="B58657" s="503"/>
    </row>
    <row r="58658" spans="2:2">
      <c r="B58658" s="503"/>
    </row>
    <row r="58659" spans="2:2">
      <c r="B58659" s="503"/>
    </row>
    <row r="58660" spans="2:2">
      <c r="B58660" s="503"/>
    </row>
    <row r="58661" spans="2:2">
      <c r="B58661" s="503"/>
    </row>
    <row r="58662" spans="2:2">
      <c r="B58662" s="503"/>
    </row>
    <row r="58663" spans="2:2">
      <c r="B58663" s="503"/>
    </row>
    <row r="58664" spans="2:2">
      <c r="B58664" s="503"/>
    </row>
    <row r="58665" spans="2:2">
      <c r="B58665" s="503"/>
    </row>
    <row r="58666" spans="2:2">
      <c r="B58666" s="503"/>
    </row>
    <row r="58667" spans="2:2">
      <c r="B58667" s="503"/>
    </row>
    <row r="58668" spans="2:2">
      <c r="B58668" s="503"/>
    </row>
    <row r="58669" spans="2:2">
      <c r="B58669" s="503"/>
    </row>
    <row r="58670" spans="2:2">
      <c r="B58670" s="503"/>
    </row>
    <row r="58671" spans="2:2">
      <c r="B58671" s="503"/>
    </row>
    <row r="58672" spans="2:2">
      <c r="B58672" s="503"/>
    </row>
    <row r="58673" spans="2:2">
      <c r="B58673" s="503"/>
    </row>
    <row r="58674" spans="2:2">
      <c r="B58674" s="503"/>
    </row>
    <row r="58675" spans="2:2">
      <c r="B58675" s="503"/>
    </row>
    <row r="58676" spans="2:2">
      <c r="B58676" s="503"/>
    </row>
    <row r="58677" spans="2:2">
      <c r="B58677" s="503"/>
    </row>
    <row r="58678" spans="2:2">
      <c r="B58678" s="503"/>
    </row>
    <row r="58679" spans="2:2">
      <c r="B58679" s="503"/>
    </row>
    <row r="58680" spans="2:2">
      <c r="B58680" s="503"/>
    </row>
    <row r="58681" spans="2:2">
      <c r="B58681" s="503"/>
    </row>
    <row r="58682" spans="2:2">
      <c r="B58682" s="503"/>
    </row>
    <row r="58683" spans="2:2">
      <c r="B58683" s="503"/>
    </row>
    <row r="58684" spans="2:2">
      <c r="B58684" s="503"/>
    </row>
    <row r="58685" spans="2:2">
      <c r="B58685" s="503"/>
    </row>
    <row r="58686" spans="2:2">
      <c r="B58686" s="503"/>
    </row>
    <row r="58687" spans="2:2">
      <c r="B58687" s="503"/>
    </row>
    <row r="58688" spans="2:2">
      <c r="B58688" s="503"/>
    </row>
    <row r="58689" spans="2:2">
      <c r="B58689" s="503"/>
    </row>
    <row r="58690" spans="2:2">
      <c r="B58690" s="503"/>
    </row>
    <row r="58691" spans="2:2">
      <c r="B58691" s="503"/>
    </row>
    <row r="58692" spans="2:2">
      <c r="B58692" s="503"/>
    </row>
    <row r="58693" spans="2:2">
      <c r="B58693" s="503"/>
    </row>
    <row r="58694" spans="2:2">
      <c r="B58694" s="503"/>
    </row>
    <row r="58695" spans="2:2">
      <c r="B58695" s="503"/>
    </row>
    <row r="58696" spans="2:2">
      <c r="B58696" s="503"/>
    </row>
    <row r="58697" spans="2:2">
      <c r="B58697" s="503"/>
    </row>
    <row r="58698" spans="2:2">
      <c r="B58698" s="503"/>
    </row>
    <row r="58699" spans="2:2">
      <c r="B58699" s="503"/>
    </row>
    <row r="58700" spans="2:2">
      <c r="B58700" s="503"/>
    </row>
    <row r="58701" spans="2:2">
      <c r="B58701" s="503"/>
    </row>
    <row r="58702" spans="2:2">
      <c r="B58702" s="503"/>
    </row>
    <row r="58703" spans="2:2">
      <c r="B58703" s="503"/>
    </row>
    <row r="58704" spans="2:2">
      <c r="B58704" s="503"/>
    </row>
    <row r="58705" spans="2:2">
      <c r="B58705" s="503"/>
    </row>
    <row r="58706" spans="2:2">
      <c r="B58706" s="503"/>
    </row>
    <row r="58707" spans="2:2">
      <c r="B58707" s="503"/>
    </row>
    <row r="58708" spans="2:2">
      <c r="B58708" s="503"/>
    </row>
    <row r="58709" spans="2:2">
      <c r="B58709" s="503"/>
    </row>
    <row r="58710" spans="2:2">
      <c r="B58710" s="503"/>
    </row>
    <row r="58711" spans="2:2">
      <c r="B58711" s="503"/>
    </row>
    <row r="58712" spans="2:2">
      <c r="B58712" s="503"/>
    </row>
    <row r="58713" spans="2:2">
      <c r="B58713" s="503"/>
    </row>
    <row r="58714" spans="2:2">
      <c r="B58714" s="503"/>
    </row>
    <row r="58715" spans="2:2">
      <c r="B58715" s="503"/>
    </row>
    <row r="58716" spans="2:2">
      <c r="B58716" s="503"/>
    </row>
    <row r="58717" spans="2:2">
      <c r="B58717" s="503"/>
    </row>
    <row r="58718" spans="2:2">
      <c r="B58718" s="503"/>
    </row>
    <row r="58719" spans="2:2">
      <c r="B58719" s="503"/>
    </row>
    <row r="58720" spans="2:2">
      <c r="B58720" s="503"/>
    </row>
    <row r="58721" spans="2:2">
      <c r="B58721" s="503"/>
    </row>
    <row r="58722" spans="2:2">
      <c r="B58722" s="503"/>
    </row>
    <row r="58723" spans="2:2">
      <c r="B58723" s="503"/>
    </row>
    <row r="58724" spans="2:2">
      <c r="B58724" s="503"/>
    </row>
    <row r="58725" spans="2:2">
      <c r="B58725" s="503"/>
    </row>
    <row r="58726" spans="2:2">
      <c r="B58726" s="503"/>
    </row>
    <row r="58727" spans="2:2">
      <c r="B58727" s="503"/>
    </row>
    <row r="58728" spans="2:2">
      <c r="B58728" s="503"/>
    </row>
    <row r="58729" spans="2:2">
      <c r="B58729" s="503"/>
    </row>
    <row r="58730" spans="2:2">
      <c r="B58730" s="503"/>
    </row>
    <row r="58731" spans="2:2">
      <c r="B58731" s="503"/>
    </row>
    <row r="58732" spans="2:2">
      <c r="B58732" s="503"/>
    </row>
    <row r="58733" spans="2:2">
      <c r="B58733" s="503"/>
    </row>
    <row r="58734" spans="2:2">
      <c r="B58734" s="503"/>
    </row>
    <row r="58735" spans="2:2">
      <c r="B58735" s="503"/>
    </row>
    <row r="58736" spans="2:2">
      <c r="B58736" s="503"/>
    </row>
    <row r="58737" spans="2:2">
      <c r="B58737" s="503"/>
    </row>
    <row r="58738" spans="2:2">
      <c r="B58738" s="503"/>
    </row>
    <row r="58739" spans="2:2">
      <c r="B58739" s="503"/>
    </row>
    <row r="58740" spans="2:2">
      <c r="B58740" s="503"/>
    </row>
    <row r="58741" spans="2:2">
      <c r="B58741" s="503"/>
    </row>
    <row r="58742" spans="2:2">
      <c r="B58742" s="503"/>
    </row>
    <row r="58743" spans="2:2">
      <c r="B58743" s="503"/>
    </row>
    <row r="58744" spans="2:2">
      <c r="B58744" s="503"/>
    </row>
    <row r="58745" spans="2:2">
      <c r="B58745" s="503"/>
    </row>
    <row r="58746" spans="2:2">
      <c r="B58746" s="503"/>
    </row>
    <row r="58747" spans="2:2">
      <c r="B58747" s="503"/>
    </row>
    <row r="58748" spans="2:2">
      <c r="B58748" s="503"/>
    </row>
    <row r="58749" spans="2:2">
      <c r="B58749" s="503"/>
    </row>
    <row r="58750" spans="2:2">
      <c r="B58750" s="503"/>
    </row>
    <row r="58751" spans="2:2">
      <c r="B58751" s="503"/>
    </row>
    <row r="58752" spans="2:2">
      <c r="B58752" s="503"/>
    </row>
    <row r="58753" spans="2:2">
      <c r="B58753" s="503"/>
    </row>
    <row r="58754" spans="2:2">
      <c r="B58754" s="503"/>
    </row>
    <row r="58755" spans="2:2">
      <c r="B58755" s="503"/>
    </row>
    <row r="58756" spans="2:2">
      <c r="B58756" s="503"/>
    </row>
    <row r="58757" spans="2:2">
      <c r="B58757" s="503"/>
    </row>
    <row r="58758" spans="2:2">
      <c r="B58758" s="503"/>
    </row>
    <row r="58759" spans="2:2">
      <c r="B58759" s="503"/>
    </row>
    <row r="58760" spans="2:2">
      <c r="B58760" s="503"/>
    </row>
    <row r="58761" spans="2:2">
      <c r="B58761" s="503"/>
    </row>
    <row r="58762" spans="2:2">
      <c r="B58762" s="503"/>
    </row>
    <row r="58763" spans="2:2">
      <c r="B58763" s="503"/>
    </row>
    <row r="58764" spans="2:2">
      <c r="B58764" s="503"/>
    </row>
    <row r="58765" spans="2:2">
      <c r="B58765" s="503"/>
    </row>
    <row r="58766" spans="2:2">
      <c r="B58766" s="503"/>
    </row>
    <row r="58767" spans="2:2">
      <c r="B58767" s="503"/>
    </row>
    <row r="58768" spans="2:2">
      <c r="B58768" s="503"/>
    </row>
    <row r="58769" spans="2:2">
      <c r="B58769" s="503"/>
    </row>
    <row r="58770" spans="2:2">
      <c r="B58770" s="503"/>
    </row>
    <row r="58771" spans="2:2">
      <c r="B58771" s="503"/>
    </row>
    <row r="58772" spans="2:2">
      <c r="B58772" s="503"/>
    </row>
    <row r="58773" spans="2:2">
      <c r="B58773" s="503"/>
    </row>
    <row r="58774" spans="2:2">
      <c r="B58774" s="503"/>
    </row>
    <row r="58775" spans="2:2">
      <c r="B58775" s="503"/>
    </row>
    <row r="58776" spans="2:2">
      <c r="B58776" s="503"/>
    </row>
    <row r="58777" spans="2:2">
      <c r="B58777" s="503"/>
    </row>
    <row r="58778" spans="2:2">
      <c r="B58778" s="503"/>
    </row>
    <row r="58779" spans="2:2">
      <c r="B58779" s="503"/>
    </row>
    <row r="58780" spans="2:2">
      <c r="B58780" s="503"/>
    </row>
    <row r="58781" spans="2:2">
      <c r="B58781" s="503"/>
    </row>
    <row r="58782" spans="2:2">
      <c r="B58782" s="503"/>
    </row>
    <row r="58783" spans="2:2">
      <c r="B58783" s="503"/>
    </row>
    <row r="58784" spans="2:2">
      <c r="B58784" s="503"/>
    </row>
    <row r="58785" spans="2:2">
      <c r="B58785" s="503"/>
    </row>
    <row r="58786" spans="2:2">
      <c r="B58786" s="503"/>
    </row>
    <row r="58787" spans="2:2">
      <c r="B58787" s="503"/>
    </row>
    <row r="58788" spans="2:2">
      <c r="B58788" s="503"/>
    </row>
    <row r="58789" spans="2:2">
      <c r="B58789" s="503"/>
    </row>
    <row r="58790" spans="2:2">
      <c r="B58790" s="503"/>
    </row>
    <row r="58791" spans="2:2">
      <c r="B58791" s="503"/>
    </row>
    <row r="58792" spans="2:2">
      <c r="B58792" s="503"/>
    </row>
    <row r="58793" spans="2:2">
      <c r="B58793" s="503"/>
    </row>
    <row r="58794" spans="2:2">
      <c r="B58794" s="503"/>
    </row>
    <row r="58795" spans="2:2">
      <c r="B58795" s="503"/>
    </row>
    <row r="58796" spans="2:2">
      <c r="B58796" s="503"/>
    </row>
    <row r="58797" spans="2:2">
      <c r="B58797" s="503"/>
    </row>
    <row r="58798" spans="2:2">
      <c r="B58798" s="503"/>
    </row>
    <row r="58799" spans="2:2">
      <c r="B58799" s="503"/>
    </row>
    <row r="58800" spans="2:2">
      <c r="B58800" s="503"/>
    </row>
    <row r="58801" spans="2:2">
      <c r="B58801" s="503"/>
    </row>
    <row r="58802" spans="2:2">
      <c r="B58802" s="503"/>
    </row>
    <row r="58803" spans="2:2">
      <c r="B58803" s="503"/>
    </row>
    <row r="58804" spans="2:2">
      <c r="B58804" s="503"/>
    </row>
    <row r="58805" spans="2:2">
      <c r="B58805" s="503"/>
    </row>
    <row r="58806" spans="2:2">
      <c r="B58806" s="503"/>
    </row>
    <row r="58807" spans="2:2">
      <c r="B58807" s="503"/>
    </row>
    <row r="58808" spans="2:2">
      <c r="B58808" s="503"/>
    </row>
    <row r="58809" spans="2:2">
      <c r="B58809" s="503"/>
    </row>
    <row r="58810" spans="2:2">
      <c r="B58810" s="503"/>
    </row>
    <row r="58811" spans="2:2">
      <c r="B58811" s="503"/>
    </row>
    <row r="58812" spans="2:2">
      <c r="B58812" s="503"/>
    </row>
    <row r="58813" spans="2:2">
      <c r="B58813" s="503"/>
    </row>
    <row r="58814" spans="2:2">
      <c r="B58814" s="503"/>
    </row>
    <row r="58815" spans="2:2">
      <c r="B58815" s="503"/>
    </row>
    <row r="58816" spans="2:2">
      <c r="B58816" s="503"/>
    </row>
    <row r="58817" spans="2:2">
      <c r="B58817" s="503"/>
    </row>
    <row r="58818" spans="2:2">
      <c r="B58818" s="503"/>
    </row>
    <row r="58819" spans="2:2">
      <c r="B58819" s="503"/>
    </row>
    <row r="58820" spans="2:2">
      <c r="B58820" s="503"/>
    </row>
    <row r="58821" spans="2:2">
      <c r="B58821" s="503"/>
    </row>
    <row r="58822" spans="2:2">
      <c r="B58822" s="503"/>
    </row>
    <row r="58823" spans="2:2">
      <c r="B58823" s="503"/>
    </row>
    <row r="58824" spans="2:2">
      <c r="B58824" s="503"/>
    </row>
    <row r="58825" spans="2:2">
      <c r="B58825" s="503"/>
    </row>
    <row r="58826" spans="2:2">
      <c r="B58826" s="503"/>
    </row>
    <row r="58827" spans="2:2">
      <c r="B58827" s="503"/>
    </row>
    <row r="58828" spans="2:2">
      <c r="B58828" s="503"/>
    </row>
    <row r="58829" spans="2:2">
      <c r="B58829" s="503"/>
    </row>
    <row r="58830" spans="2:2">
      <c r="B58830" s="503"/>
    </row>
    <row r="58831" spans="2:2">
      <c r="B58831" s="503"/>
    </row>
    <row r="58832" spans="2:2">
      <c r="B58832" s="503"/>
    </row>
    <row r="58833" spans="2:2">
      <c r="B58833" s="503"/>
    </row>
    <row r="58834" spans="2:2">
      <c r="B58834" s="503"/>
    </row>
    <row r="58835" spans="2:2">
      <c r="B58835" s="503"/>
    </row>
    <row r="58836" spans="2:2">
      <c r="B58836" s="503"/>
    </row>
    <row r="58837" spans="2:2">
      <c r="B58837" s="503"/>
    </row>
    <row r="58838" spans="2:2">
      <c r="B58838" s="503"/>
    </row>
    <row r="58839" spans="2:2">
      <c r="B58839" s="503"/>
    </row>
    <row r="58840" spans="2:2">
      <c r="B58840" s="503"/>
    </row>
    <row r="58841" spans="2:2">
      <c r="B58841" s="503"/>
    </row>
    <row r="58842" spans="2:2">
      <c r="B58842" s="503"/>
    </row>
    <row r="58843" spans="2:2">
      <c r="B58843" s="503"/>
    </row>
    <row r="58844" spans="2:2">
      <c r="B58844" s="503"/>
    </row>
    <row r="58845" spans="2:2">
      <c r="B58845" s="503"/>
    </row>
    <row r="58846" spans="2:2">
      <c r="B58846" s="503"/>
    </row>
    <row r="58847" spans="2:2">
      <c r="B58847" s="503"/>
    </row>
    <row r="58848" spans="2:2">
      <c r="B58848" s="503"/>
    </row>
    <row r="58849" spans="2:2">
      <c r="B58849" s="503"/>
    </row>
    <row r="58850" spans="2:2">
      <c r="B58850" s="503"/>
    </row>
    <row r="58851" spans="2:2">
      <c r="B58851" s="503"/>
    </row>
    <row r="58852" spans="2:2">
      <c r="B58852" s="503"/>
    </row>
    <row r="58853" spans="2:2">
      <c r="B58853" s="503"/>
    </row>
    <row r="58854" spans="2:2">
      <c r="B58854" s="503"/>
    </row>
    <row r="58855" spans="2:2">
      <c r="B58855" s="503"/>
    </row>
    <row r="58856" spans="2:2">
      <c r="B58856" s="503"/>
    </row>
    <row r="58857" spans="2:2">
      <c r="B58857" s="503"/>
    </row>
    <row r="58858" spans="2:2">
      <c r="B58858" s="503"/>
    </row>
    <row r="58859" spans="2:2">
      <c r="B58859" s="503"/>
    </row>
    <row r="58860" spans="2:2">
      <c r="B58860" s="503"/>
    </row>
    <row r="58861" spans="2:2">
      <c r="B58861" s="503"/>
    </row>
    <row r="58862" spans="2:2">
      <c r="B58862" s="503"/>
    </row>
    <row r="58863" spans="2:2">
      <c r="B58863" s="503"/>
    </row>
    <row r="58864" spans="2:2">
      <c r="B58864" s="503"/>
    </row>
    <row r="58865" spans="2:2">
      <c r="B58865" s="503"/>
    </row>
    <row r="58866" spans="2:2">
      <c r="B58866" s="503"/>
    </row>
    <row r="58867" spans="2:2">
      <c r="B58867" s="503"/>
    </row>
    <row r="58868" spans="2:2">
      <c r="B58868" s="503"/>
    </row>
    <row r="58869" spans="2:2">
      <c r="B58869" s="503"/>
    </row>
    <row r="58870" spans="2:2">
      <c r="B58870" s="503"/>
    </row>
    <row r="58871" spans="2:2">
      <c r="B58871" s="503"/>
    </row>
    <row r="58872" spans="2:2">
      <c r="B58872" s="503"/>
    </row>
    <row r="58873" spans="2:2">
      <c r="B58873" s="503"/>
    </row>
    <row r="58874" spans="2:2">
      <c r="B58874" s="503"/>
    </row>
    <row r="58875" spans="2:2">
      <c r="B58875" s="503"/>
    </row>
    <row r="58876" spans="2:2">
      <c r="B58876" s="503"/>
    </row>
    <row r="58877" spans="2:2">
      <c r="B58877" s="503"/>
    </row>
    <row r="58878" spans="2:2">
      <c r="B58878" s="503"/>
    </row>
    <row r="58879" spans="2:2">
      <c r="B58879" s="503"/>
    </row>
    <row r="58880" spans="2:2">
      <c r="B58880" s="503"/>
    </row>
    <row r="58881" spans="2:2">
      <c r="B58881" s="503"/>
    </row>
    <row r="58882" spans="2:2">
      <c r="B58882" s="503"/>
    </row>
    <row r="58883" spans="2:2">
      <c r="B58883" s="503"/>
    </row>
    <row r="58884" spans="2:2">
      <c r="B58884" s="503"/>
    </row>
    <row r="58885" spans="2:2">
      <c r="B58885" s="503"/>
    </row>
    <row r="58886" spans="2:2">
      <c r="B58886" s="503"/>
    </row>
    <row r="58887" spans="2:2">
      <c r="B58887" s="503"/>
    </row>
    <row r="58888" spans="2:2">
      <c r="B58888" s="503"/>
    </row>
    <row r="58889" spans="2:2">
      <c r="B58889" s="503"/>
    </row>
    <row r="58890" spans="2:2">
      <c r="B58890" s="503"/>
    </row>
    <row r="58891" spans="2:2">
      <c r="B58891" s="503"/>
    </row>
    <row r="58892" spans="2:2">
      <c r="B58892" s="503"/>
    </row>
    <row r="58893" spans="2:2">
      <c r="B58893" s="503"/>
    </row>
    <row r="58894" spans="2:2">
      <c r="B58894" s="503"/>
    </row>
    <row r="58895" spans="2:2">
      <c r="B58895" s="503"/>
    </row>
    <row r="58896" spans="2:2">
      <c r="B58896" s="503"/>
    </row>
    <row r="58897" spans="2:2">
      <c r="B58897" s="503"/>
    </row>
    <row r="58898" spans="2:2">
      <c r="B58898" s="503"/>
    </row>
    <row r="58899" spans="2:2">
      <c r="B58899" s="503"/>
    </row>
    <row r="58900" spans="2:2">
      <c r="B58900" s="503"/>
    </row>
    <row r="58901" spans="2:2">
      <c r="B58901" s="503"/>
    </row>
    <row r="58902" spans="2:2">
      <c r="B58902" s="503"/>
    </row>
    <row r="58903" spans="2:2">
      <c r="B58903" s="503"/>
    </row>
    <row r="58904" spans="2:2">
      <c r="B58904" s="503"/>
    </row>
    <row r="58905" spans="2:2">
      <c r="B58905" s="503"/>
    </row>
    <row r="58906" spans="2:2">
      <c r="B58906" s="503"/>
    </row>
    <row r="58907" spans="2:2">
      <c r="B58907" s="503"/>
    </row>
    <row r="58908" spans="2:2">
      <c r="B58908" s="503"/>
    </row>
    <row r="58909" spans="2:2">
      <c r="B58909" s="503"/>
    </row>
    <row r="58910" spans="2:2">
      <c r="B58910" s="503"/>
    </row>
    <row r="58911" spans="2:2">
      <c r="B58911" s="503"/>
    </row>
    <row r="58912" spans="2:2">
      <c r="B58912" s="503"/>
    </row>
    <row r="58913" spans="2:2">
      <c r="B58913" s="503"/>
    </row>
    <row r="58914" spans="2:2">
      <c r="B58914" s="503"/>
    </row>
    <row r="58915" spans="2:2">
      <c r="B58915" s="503"/>
    </row>
    <row r="58916" spans="2:2">
      <c r="B58916" s="503"/>
    </row>
    <row r="58917" spans="2:2">
      <c r="B58917" s="503"/>
    </row>
    <row r="58918" spans="2:2">
      <c r="B58918" s="503"/>
    </row>
    <row r="58919" spans="2:2">
      <c r="B58919" s="503"/>
    </row>
    <row r="58920" spans="2:2">
      <c r="B58920" s="503"/>
    </row>
    <row r="58921" spans="2:2">
      <c r="B58921" s="503"/>
    </row>
    <row r="58922" spans="2:2">
      <c r="B58922" s="503"/>
    </row>
    <row r="58923" spans="2:2">
      <c r="B58923" s="503"/>
    </row>
    <row r="58924" spans="2:2">
      <c r="B58924" s="503"/>
    </row>
    <row r="58925" spans="2:2">
      <c r="B58925" s="503"/>
    </row>
    <row r="58926" spans="2:2">
      <c r="B58926" s="503"/>
    </row>
    <row r="58927" spans="2:2">
      <c r="B58927" s="503"/>
    </row>
    <row r="58928" spans="2:2">
      <c r="B58928" s="503"/>
    </row>
    <row r="58929" spans="2:2">
      <c r="B58929" s="503"/>
    </row>
    <row r="58930" spans="2:2">
      <c r="B58930" s="503"/>
    </row>
    <row r="58931" spans="2:2">
      <c r="B58931" s="503"/>
    </row>
    <row r="58932" spans="2:2">
      <c r="B58932" s="503"/>
    </row>
    <row r="58933" spans="2:2">
      <c r="B58933" s="503"/>
    </row>
    <row r="58934" spans="2:2">
      <c r="B58934" s="503"/>
    </row>
    <row r="58935" spans="2:2">
      <c r="B58935" s="503"/>
    </row>
    <row r="58936" spans="2:2">
      <c r="B58936" s="503"/>
    </row>
    <row r="58937" spans="2:2">
      <c r="B58937" s="503"/>
    </row>
    <row r="58938" spans="2:2">
      <c r="B58938" s="503"/>
    </row>
    <row r="58939" spans="2:2">
      <c r="B58939" s="503"/>
    </row>
    <row r="58940" spans="2:2">
      <c r="B58940" s="503"/>
    </row>
    <row r="58941" spans="2:2">
      <c r="B58941" s="503"/>
    </row>
    <row r="58942" spans="2:2">
      <c r="B58942" s="503"/>
    </row>
    <row r="58943" spans="2:2">
      <c r="B58943" s="503"/>
    </row>
    <row r="58944" spans="2:2">
      <c r="B58944" s="503"/>
    </row>
    <row r="58945" spans="2:2">
      <c r="B58945" s="503"/>
    </row>
    <row r="58946" spans="2:2">
      <c r="B58946" s="503"/>
    </row>
    <row r="58947" spans="2:2">
      <c r="B58947" s="503"/>
    </row>
    <row r="58948" spans="2:2">
      <c r="B58948" s="503"/>
    </row>
    <row r="58949" spans="2:2">
      <c r="B58949" s="503"/>
    </row>
    <row r="58950" spans="2:2">
      <c r="B58950" s="503"/>
    </row>
    <row r="58951" spans="2:2">
      <c r="B58951" s="503"/>
    </row>
    <row r="58952" spans="2:2">
      <c r="B58952" s="503"/>
    </row>
    <row r="58953" spans="2:2">
      <c r="B58953" s="503"/>
    </row>
    <row r="58954" spans="2:2">
      <c r="B58954" s="503"/>
    </row>
    <row r="58955" spans="2:2">
      <c r="B58955" s="503"/>
    </row>
    <row r="58956" spans="2:2">
      <c r="B58956" s="503"/>
    </row>
    <row r="58957" spans="2:2">
      <c r="B58957" s="503"/>
    </row>
    <row r="58958" spans="2:2">
      <c r="B58958" s="503"/>
    </row>
    <row r="58959" spans="2:2">
      <c r="B58959" s="503"/>
    </row>
    <row r="58960" spans="2:2">
      <c r="B58960" s="503"/>
    </row>
    <row r="58961" spans="2:2">
      <c r="B58961" s="503"/>
    </row>
    <row r="58962" spans="2:2">
      <c r="B58962" s="503"/>
    </row>
    <row r="58963" spans="2:2">
      <c r="B58963" s="503"/>
    </row>
    <row r="58964" spans="2:2">
      <c r="B58964" s="503"/>
    </row>
    <row r="58965" spans="2:2">
      <c r="B58965" s="503"/>
    </row>
    <row r="58966" spans="2:2">
      <c r="B58966" s="503"/>
    </row>
    <row r="58967" spans="2:2">
      <c r="B58967" s="503"/>
    </row>
    <row r="58968" spans="2:2">
      <c r="B58968" s="503"/>
    </row>
    <row r="58969" spans="2:2">
      <c r="B58969" s="503"/>
    </row>
    <row r="58970" spans="2:2">
      <c r="B58970" s="503"/>
    </row>
    <row r="58971" spans="2:2">
      <c r="B58971" s="503"/>
    </row>
    <row r="58972" spans="2:2">
      <c r="B58972" s="503"/>
    </row>
    <row r="58973" spans="2:2">
      <c r="B58973" s="503"/>
    </row>
    <row r="58974" spans="2:2">
      <c r="B58974" s="503"/>
    </row>
    <row r="58975" spans="2:2">
      <c r="B58975" s="503"/>
    </row>
    <row r="58976" spans="2:2">
      <c r="B58976" s="503"/>
    </row>
    <row r="58977" spans="2:2">
      <c r="B58977" s="503"/>
    </row>
    <row r="58978" spans="2:2">
      <c r="B58978" s="503"/>
    </row>
    <row r="58979" spans="2:2">
      <c r="B58979" s="503"/>
    </row>
    <row r="58980" spans="2:2">
      <c r="B58980" s="503"/>
    </row>
    <row r="58981" spans="2:2">
      <c r="B58981" s="503"/>
    </row>
    <row r="58982" spans="2:2">
      <c r="B58982" s="503"/>
    </row>
    <row r="58983" spans="2:2">
      <c r="B58983" s="503"/>
    </row>
    <row r="58984" spans="2:2">
      <c r="B58984" s="503"/>
    </row>
    <row r="58985" spans="2:2">
      <c r="B58985" s="503"/>
    </row>
    <row r="58986" spans="2:2">
      <c r="B58986" s="503"/>
    </row>
    <row r="58987" spans="2:2">
      <c r="B58987" s="503"/>
    </row>
    <row r="58988" spans="2:2">
      <c r="B58988" s="503"/>
    </row>
    <row r="58989" spans="2:2">
      <c r="B58989" s="503"/>
    </row>
    <row r="58990" spans="2:2">
      <c r="B58990" s="503"/>
    </row>
    <row r="58991" spans="2:2">
      <c r="B58991" s="503"/>
    </row>
    <row r="58992" spans="2:2">
      <c r="B58992" s="503"/>
    </row>
    <row r="58993" spans="2:2">
      <c r="B58993" s="503"/>
    </row>
    <row r="58994" spans="2:2">
      <c r="B58994" s="503"/>
    </row>
    <row r="58995" spans="2:2">
      <c r="B58995" s="503"/>
    </row>
    <row r="58996" spans="2:2">
      <c r="B58996" s="503"/>
    </row>
    <row r="58997" spans="2:2">
      <c r="B58997" s="503"/>
    </row>
    <row r="58998" spans="2:2">
      <c r="B58998" s="503"/>
    </row>
    <row r="58999" spans="2:2">
      <c r="B58999" s="503"/>
    </row>
    <row r="59000" spans="2:2">
      <c r="B59000" s="503"/>
    </row>
    <row r="59001" spans="2:2">
      <c r="B59001" s="503"/>
    </row>
    <row r="59002" spans="2:2">
      <c r="B59002" s="503"/>
    </row>
    <row r="59003" spans="2:2">
      <c r="B59003" s="503"/>
    </row>
    <row r="59004" spans="2:2">
      <c r="B59004" s="503"/>
    </row>
    <row r="59005" spans="2:2">
      <c r="B59005" s="503"/>
    </row>
    <row r="59006" spans="2:2">
      <c r="B59006" s="503"/>
    </row>
    <row r="59007" spans="2:2">
      <c r="B59007" s="503"/>
    </row>
    <row r="59008" spans="2:2">
      <c r="B59008" s="503"/>
    </row>
    <row r="59009" spans="2:2">
      <c r="B59009" s="503"/>
    </row>
    <row r="59010" spans="2:2">
      <c r="B59010" s="503"/>
    </row>
    <row r="59011" spans="2:2">
      <c r="B59011" s="503"/>
    </row>
    <row r="59012" spans="2:2">
      <c r="B59012" s="503"/>
    </row>
    <row r="59013" spans="2:2">
      <c r="B59013" s="503"/>
    </row>
    <row r="59014" spans="2:2">
      <c r="B59014" s="503"/>
    </row>
    <row r="59015" spans="2:2">
      <c r="B59015" s="503"/>
    </row>
    <row r="59016" spans="2:2">
      <c r="B59016" s="503"/>
    </row>
    <row r="59017" spans="2:2">
      <c r="B59017" s="503"/>
    </row>
    <row r="59018" spans="2:2">
      <c r="B59018" s="503"/>
    </row>
    <row r="59019" spans="2:2">
      <c r="B59019" s="503"/>
    </row>
    <row r="59020" spans="2:2">
      <c r="B59020" s="503"/>
    </row>
    <row r="59021" spans="2:2">
      <c r="B59021" s="503"/>
    </row>
    <row r="59022" spans="2:2">
      <c r="B59022" s="503"/>
    </row>
    <row r="59023" spans="2:2">
      <c r="B59023" s="503"/>
    </row>
    <row r="59024" spans="2:2">
      <c r="B59024" s="503"/>
    </row>
    <row r="59025" spans="2:2">
      <c r="B59025" s="503"/>
    </row>
    <row r="59026" spans="2:2">
      <c r="B59026" s="503"/>
    </row>
    <row r="59027" spans="2:2">
      <c r="B59027" s="503"/>
    </row>
    <row r="59028" spans="2:2">
      <c r="B59028" s="503"/>
    </row>
    <row r="59029" spans="2:2">
      <c r="B59029" s="503"/>
    </row>
    <row r="59030" spans="2:2">
      <c r="B59030" s="503"/>
    </row>
    <row r="59031" spans="2:2">
      <c r="B59031" s="503"/>
    </row>
    <row r="59032" spans="2:2">
      <c r="B59032" s="503"/>
    </row>
    <row r="59033" spans="2:2">
      <c r="B59033" s="503"/>
    </row>
    <row r="59034" spans="2:2">
      <c r="B59034" s="503"/>
    </row>
    <row r="59035" spans="2:2">
      <c r="B59035" s="503"/>
    </row>
    <row r="59036" spans="2:2">
      <c r="B59036" s="503"/>
    </row>
    <row r="59037" spans="2:2">
      <c r="B59037" s="503"/>
    </row>
    <row r="59038" spans="2:2">
      <c r="B59038" s="503"/>
    </row>
    <row r="59039" spans="2:2">
      <c r="B59039" s="503"/>
    </row>
    <row r="59040" spans="2:2">
      <c r="B59040" s="503"/>
    </row>
    <row r="59041" spans="2:2">
      <c r="B59041" s="503"/>
    </row>
    <row r="59042" spans="2:2">
      <c r="B59042" s="503"/>
    </row>
    <row r="59043" spans="2:2">
      <c r="B59043" s="503"/>
    </row>
    <row r="59044" spans="2:2">
      <c r="B59044" s="503"/>
    </row>
    <row r="59045" spans="2:2">
      <c r="B59045" s="503"/>
    </row>
    <row r="59046" spans="2:2">
      <c r="B59046" s="503"/>
    </row>
    <row r="59047" spans="2:2">
      <c r="B59047" s="503"/>
    </row>
    <row r="59048" spans="2:2">
      <c r="B59048" s="503"/>
    </row>
    <row r="59049" spans="2:2">
      <c r="B59049" s="503"/>
    </row>
    <row r="59050" spans="2:2">
      <c r="B59050" s="503"/>
    </row>
    <row r="59051" spans="2:2">
      <c r="B59051" s="503"/>
    </row>
    <row r="59052" spans="2:2">
      <c r="B59052" s="503"/>
    </row>
    <row r="59053" spans="2:2">
      <c r="B59053" s="503"/>
    </row>
    <row r="59054" spans="2:2">
      <c r="B59054" s="503"/>
    </row>
    <row r="59055" spans="2:2">
      <c r="B59055" s="503"/>
    </row>
    <row r="59056" spans="2:2">
      <c r="B59056" s="503"/>
    </row>
    <row r="59057" spans="2:2">
      <c r="B59057" s="503"/>
    </row>
    <row r="59058" spans="2:2">
      <c r="B59058" s="503"/>
    </row>
    <row r="59059" spans="2:2">
      <c r="B59059" s="503"/>
    </row>
    <row r="59060" spans="2:2">
      <c r="B59060" s="503"/>
    </row>
    <row r="59061" spans="2:2">
      <c r="B59061" s="503"/>
    </row>
    <row r="59062" spans="2:2">
      <c r="B59062" s="503"/>
    </row>
    <row r="59063" spans="2:2">
      <c r="B59063" s="503"/>
    </row>
    <row r="59064" spans="2:2">
      <c r="B59064" s="503"/>
    </row>
    <row r="59065" spans="2:2">
      <c r="B59065" s="503"/>
    </row>
    <row r="59066" spans="2:2">
      <c r="B59066" s="503"/>
    </row>
    <row r="59067" spans="2:2">
      <c r="B59067" s="503"/>
    </row>
    <row r="59068" spans="2:2">
      <c r="B59068" s="503"/>
    </row>
    <row r="59069" spans="2:2">
      <c r="B59069" s="503"/>
    </row>
    <row r="59070" spans="2:2">
      <c r="B59070" s="503"/>
    </row>
    <row r="59071" spans="2:2">
      <c r="B59071" s="503"/>
    </row>
    <row r="59072" spans="2:2">
      <c r="B59072" s="503"/>
    </row>
    <row r="59073" spans="2:2">
      <c r="B59073" s="503"/>
    </row>
    <row r="59074" spans="2:2">
      <c r="B59074" s="503"/>
    </row>
    <row r="59075" spans="2:2">
      <c r="B59075" s="503"/>
    </row>
    <row r="59076" spans="2:2">
      <c r="B59076" s="503"/>
    </row>
    <row r="59077" spans="2:2">
      <c r="B59077" s="503"/>
    </row>
    <row r="59078" spans="2:2">
      <c r="B59078" s="503"/>
    </row>
    <row r="59079" spans="2:2">
      <c r="B59079" s="503"/>
    </row>
    <row r="59080" spans="2:2">
      <c r="B59080" s="503"/>
    </row>
    <row r="59081" spans="2:2">
      <c r="B59081" s="503"/>
    </row>
    <row r="59082" spans="2:2">
      <c r="B59082" s="503"/>
    </row>
    <row r="59083" spans="2:2">
      <c r="B59083" s="503"/>
    </row>
    <row r="59084" spans="2:2">
      <c r="B59084" s="503"/>
    </row>
    <row r="59085" spans="2:2">
      <c r="B59085" s="503"/>
    </row>
    <row r="59086" spans="2:2">
      <c r="B59086" s="503"/>
    </row>
    <row r="59087" spans="2:2">
      <c r="B59087" s="503"/>
    </row>
    <row r="59088" spans="2:2">
      <c r="B59088" s="503"/>
    </row>
    <row r="59089" spans="2:2">
      <c r="B59089" s="503"/>
    </row>
    <row r="59090" spans="2:2">
      <c r="B59090" s="503"/>
    </row>
    <row r="59091" spans="2:2">
      <c r="B59091" s="503"/>
    </row>
    <row r="59092" spans="2:2">
      <c r="B59092" s="503"/>
    </row>
    <row r="59093" spans="2:2">
      <c r="B59093" s="503"/>
    </row>
    <row r="59094" spans="2:2">
      <c r="B59094" s="503"/>
    </row>
    <row r="59095" spans="2:2">
      <c r="B59095" s="503"/>
    </row>
    <row r="59096" spans="2:2">
      <c r="B59096" s="503"/>
    </row>
    <row r="59097" spans="2:2">
      <c r="B59097" s="503"/>
    </row>
    <row r="59098" spans="2:2">
      <c r="B59098" s="503"/>
    </row>
    <row r="59099" spans="2:2">
      <c r="B59099" s="503"/>
    </row>
    <row r="59100" spans="2:2">
      <c r="B59100" s="503"/>
    </row>
    <row r="59101" spans="2:2">
      <c r="B59101" s="503"/>
    </row>
    <row r="59102" spans="2:2">
      <c r="B59102" s="503"/>
    </row>
    <row r="59103" spans="2:2">
      <c r="B59103" s="503"/>
    </row>
    <row r="59104" spans="2:2">
      <c r="B59104" s="503"/>
    </row>
    <row r="59105" spans="2:2">
      <c r="B59105" s="503"/>
    </row>
    <row r="59106" spans="2:2">
      <c r="B59106" s="503"/>
    </row>
    <row r="59107" spans="2:2">
      <c r="B59107" s="503"/>
    </row>
    <row r="59108" spans="2:2">
      <c r="B59108" s="503"/>
    </row>
    <row r="59109" spans="2:2">
      <c r="B59109" s="503"/>
    </row>
    <row r="59110" spans="2:2">
      <c r="B59110" s="503"/>
    </row>
    <row r="59111" spans="2:2">
      <c r="B59111" s="503"/>
    </row>
    <row r="59112" spans="2:2">
      <c r="B59112" s="503"/>
    </row>
    <row r="59113" spans="2:2">
      <c r="B59113" s="503"/>
    </row>
    <row r="59114" spans="2:2">
      <c r="B59114" s="503"/>
    </row>
    <row r="59115" spans="2:2">
      <c r="B59115" s="503"/>
    </row>
    <row r="59116" spans="2:2">
      <c r="B59116" s="503"/>
    </row>
    <row r="59117" spans="2:2">
      <c r="B59117" s="503"/>
    </row>
    <row r="59118" spans="2:2">
      <c r="B59118" s="503"/>
    </row>
    <row r="59119" spans="2:2">
      <c r="B59119" s="503"/>
    </row>
    <row r="59120" spans="2:2">
      <c r="B59120" s="503"/>
    </row>
    <row r="59121" spans="2:2">
      <c r="B59121" s="503"/>
    </row>
    <row r="59122" spans="2:2">
      <c r="B59122" s="503"/>
    </row>
    <row r="59123" spans="2:2">
      <c r="B59123" s="503"/>
    </row>
    <row r="59124" spans="2:2">
      <c r="B59124" s="503"/>
    </row>
    <row r="59125" spans="2:2">
      <c r="B59125" s="503"/>
    </row>
    <row r="59126" spans="2:2">
      <c r="B59126" s="503"/>
    </row>
    <row r="59127" spans="2:2">
      <c r="B59127" s="503"/>
    </row>
    <row r="59128" spans="2:2">
      <c r="B59128" s="503"/>
    </row>
    <row r="59129" spans="2:2">
      <c r="B59129" s="503"/>
    </row>
    <row r="59130" spans="2:2">
      <c r="B59130" s="503"/>
    </row>
    <row r="59131" spans="2:2">
      <c r="B59131" s="503"/>
    </row>
    <row r="59132" spans="2:2">
      <c r="B59132" s="503"/>
    </row>
    <row r="59133" spans="2:2">
      <c r="B59133" s="503"/>
    </row>
    <row r="59134" spans="2:2">
      <c r="B59134" s="503"/>
    </row>
    <row r="59135" spans="2:2">
      <c r="B59135" s="503"/>
    </row>
    <row r="59136" spans="2:2">
      <c r="B59136" s="503"/>
    </row>
    <row r="59137" spans="2:2">
      <c r="B59137" s="503"/>
    </row>
    <row r="59138" spans="2:2">
      <c r="B59138" s="503"/>
    </row>
    <row r="59139" spans="2:2">
      <c r="B59139" s="503"/>
    </row>
    <row r="59140" spans="2:2">
      <c r="B59140" s="503"/>
    </row>
    <row r="59141" spans="2:2">
      <c r="B59141" s="503"/>
    </row>
    <row r="59142" spans="2:2">
      <c r="B59142" s="503"/>
    </row>
    <row r="59143" spans="2:2">
      <c r="B59143" s="503"/>
    </row>
    <row r="59144" spans="2:2">
      <c r="B59144" s="503"/>
    </row>
    <row r="59145" spans="2:2">
      <c r="B59145" s="503"/>
    </row>
    <row r="59146" spans="2:2">
      <c r="B59146" s="503"/>
    </row>
    <row r="59147" spans="2:2">
      <c r="B59147" s="503"/>
    </row>
    <row r="59148" spans="2:2">
      <c r="B59148" s="503"/>
    </row>
    <row r="59149" spans="2:2">
      <c r="B59149" s="503"/>
    </row>
    <row r="59150" spans="2:2">
      <c r="B59150" s="503"/>
    </row>
    <row r="59151" spans="2:2">
      <c r="B59151" s="503"/>
    </row>
    <row r="59152" spans="2:2">
      <c r="B59152" s="503"/>
    </row>
    <row r="59153" spans="2:2">
      <c r="B59153" s="503"/>
    </row>
    <row r="59154" spans="2:2">
      <c r="B59154" s="503"/>
    </row>
    <row r="59155" spans="2:2">
      <c r="B59155" s="503"/>
    </row>
    <row r="59156" spans="2:2">
      <c r="B59156" s="503"/>
    </row>
    <row r="59157" spans="2:2">
      <c r="B59157" s="503"/>
    </row>
    <row r="59158" spans="2:2">
      <c r="B59158" s="503"/>
    </row>
    <row r="59159" spans="2:2">
      <c r="B59159" s="503"/>
    </row>
    <row r="59160" spans="2:2">
      <c r="B59160" s="503"/>
    </row>
    <row r="59161" spans="2:2">
      <c r="B59161" s="503"/>
    </row>
    <row r="59162" spans="2:2">
      <c r="B59162" s="503"/>
    </row>
    <row r="59163" spans="2:2">
      <c r="B59163" s="503"/>
    </row>
    <row r="59164" spans="2:2">
      <c r="B59164" s="503"/>
    </row>
    <row r="59165" spans="2:2">
      <c r="B59165" s="503"/>
    </row>
    <row r="59166" spans="2:2">
      <c r="B59166" s="503"/>
    </row>
    <row r="59167" spans="2:2">
      <c r="B59167" s="503"/>
    </row>
    <row r="59168" spans="2:2">
      <c r="B59168" s="503"/>
    </row>
    <row r="59169" spans="2:2">
      <c r="B59169" s="503"/>
    </row>
    <row r="59170" spans="2:2">
      <c r="B59170" s="503"/>
    </row>
    <row r="59171" spans="2:2">
      <c r="B59171" s="503"/>
    </row>
    <row r="59172" spans="2:2">
      <c r="B59172" s="503"/>
    </row>
    <row r="59173" spans="2:2">
      <c r="B59173" s="503"/>
    </row>
    <row r="59174" spans="2:2">
      <c r="B59174" s="503"/>
    </row>
    <row r="59175" spans="2:2">
      <c r="B59175" s="503"/>
    </row>
    <row r="59176" spans="2:2">
      <c r="B59176" s="503"/>
    </row>
    <row r="59177" spans="2:2">
      <c r="B59177" s="503"/>
    </row>
    <row r="59178" spans="2:2">
      <c r="B59178" s="503"/>
    </row>
    <row r="59179" spans="2:2">
      <c r="B59179" s="503"/>
    </row>
    <row r="59180" spans="2:2">
      <c r="B59180" s="503"/>
    </row>
    <row r="59181" spans="2:2">
      <c r="B59181" s="503"/>
    </row>
    <row r="59182" spans="2:2">
      <c r="B59182" s="503"/>
    </row>
    <row r="59183" spans="2:2">
      <c r="B59183" s="503"/>
    </row>
    <row r="59184" spans="2:2">
      <c r="B59184" s="503"/>
    </row>
    <row r="59185" spans="2:2">
      <c r="B59185" s="503"/>
    </row>
    <row r="59186" spans="2:2">
      <c r="B59186" s="503"/>
    </row>
    <row r="59187" spans="2:2">
      <c r="B59187" s="503"/>
    </row>
    <row r="59188" spans="2:2">
      <c r="B59188" s="503"/>
    </row>
    <row r="59189" spans="2:2">
      <c r="B59189" s="503"/>
    </row>
    <row r="59190" spans="2:2">
      <c r="B59190" s="503"/>
    </row>
    <row r="59191" spans="2:2">
      <c r="B59191" s="503"/>
    </row>
    <row r="59192" spans="2:2">
      <c r="B59192" s="503"/>
    </row>
    <row r="59193" spans="2:2">
      <c r="B59193" s="503"/>
    </row>
    <row r="59194" spans="2:2">
      <c r="B59194" s="503"/>
    </row>
    <row r="59195" spans="2:2">
      <c r="B59195" s="503"/>
    </row>
    <row r="59196" spans="2:2">
      <c r="B59196" s="503"/>
    </row>
    <row r="59197" spans="2:2">
      <c r="B59197" s="503"/>
    </row>
    <row r="59198" spans="2:2">
      <c r="B59198" s="503"/>
    </row>
    <row r="59199" spans="2:2">
      <c r="B59199" s="503"/>
    </row>
    <row r="59200" spans="2:2">
      <c r="B59200" s="503"/>
    </row>
    <row r="59201" spans="2:2">
      <c r="B59201" s="503"/>
    </row>
    <row r="59202" spans="2:2">
      <c r="B59202" s="503"/>
    </row>
    <row r="59203" spans="2:2">
      <c r="B59203" s="503"/>
    </row>
    <row r="59204" spans="2:2">
      <c r="B59204" s="503"/>
    </row>
    <row r="59205" spans="2:2">
      <c r="B59205" s="503"/>
    </row>
    <row r="59206" spans="2:2">
      <c r="B59206" s="503"/>
    </row>
    <row r="59207" spans="2:2">
      <c r="B59207" s="503"/>
    </row>
    <row r="59208" spans="2:2">
      <c r="B59208" s="503"/>
    </row>
    <row r="59209" spans="2:2">
      <c r="B59209" s="503"/>
    </row>
    <row r="59210" spans="2:2">
      <c r="B59210" s="503"/>
    </row>
    <row r="59211" spans="2:2">
      <c r="B59211" s="503"/>
    </row>
    <row r="59212" spans="2:2">
      <c r="B59212" s="503"/>
    </row>
    <row r="59213" spans="2:2">
      <c r="B59213" s="503"/>
    </row>
    <row r="59214" spans="2:2">
      <c r="B59214" s="503"/>
    </row>
    <row r="59215" spans="2:2">
      <c r="B59215" s="503"/>
    </row>
    <row r="59216" spans="2:2">
      <c r="B59216" s="503"/>
    </row>
    <row r="59217" spans="2:2">
      <c r="B59217" s="503"/>
    </row>
    <row r="59218" spans="2:2">
      <c r="B59218" s="503"/>
    </row>
    <row r="59219" spans="2:2">
      <c r="B59219" s="503"/>
    </row>
    <row r="59220" spans="2:2">
      <c r="B59220" s="503"/>
    </row>
    <row r="59221" spans="2:2">
      <c r="B59221" s="503"/>
    </row>
    <row r="59222" spans="2:2">
      <c r="B59222" s="503"/>
    </row>
    <row r="59223" spans="2:2">
      <c r="B59223" s="503"/>
    </row>
    <row r="59224" spans="2:2">
      <c r="B59224" s="503"/>
    </row>
    <row r="59225" spans="2:2">
      <c r="B59225" s="503"/>
    </row>
    <row r="59226" spans="2:2">
      <c r="B59226" s="503"/>
    </row>
    <row r="59227" spans="2:2">
      <c r="B59227" s="503"/>
    </row>
    <row r="59228" spans="2:2">
      <c r="B59228" s="503"/>
    </row>
    <row r="59229" spans="2:2">
      <c r="B59229" s="503"/>
    </row>
    <row r="59230" spans="2:2">
      <c r="B59230" s="503"/>
    </row>
    <row r="59231" spans="2:2">
      <c r="B59231" s="503"/>
    </row>
    <row r="59232" spans="2:2">
      <c r="B59232" s="503"/>
    </row>
    <row r="59233" spans="2:2">
      <c r="B59233" s="503"/>
    </row>
    <row r="59234" spans="2:2">
      <c r="B59234" s="503"/>
    </row>
    <row r="59235" spans="2:2">
      <c r="B59235" s="503"/>
    </row>
    <row r="59236" spans="2:2">
      <c r="B59236" s="503"/>
    </row>
    <row r="59237" spans="2:2">
      <c r="B59237" s="503"/>
    </row>
    <row r="59238" spans="2:2">
      <c r="B59238" s="503"/>
    </row>
    <row r="59239" spans="2:2">
      <c r="B59239" s="503"/>
    </row>
    <row r="59240" spans="2:2">
      <c r="B59240" s="503"/>
    </row>
    <row r="59241" spans="2:2">
      <c r="B59241" s="503"/>
    </row>
    <row r="59242" spans="2:2">
      <c r="B59242" s="503"/>
    </row>
    <row r="59243" spans="2:2">
      <c r="B59243" s="503"/>
    </row>
    <row r="59244" spans="2:2">
      <c r="B59244" s="503"/>
    </row>
    <row r="59245" spans="2:2">
      <c r="B59245" s="503"/>
    </row>
    <row r="59246" spans="2:2">
      <c r="B59246" s="503"/>
    </row>
    <row r="59247" spans="2:2">
      <c r="B59247" s="503"/>
    </row>
    <row r="59248" spans="2:2">
      <c r="B59248" s="503"/>
    </row>
    <row r="59249" spans="2:2">
      <c r="B59249" s="503"/>
    </row>
    <row r="59250" spans="2:2">
      <c r="B59250" s="503"/>
    </row>
    <row r="59251" spans="2:2">
      <c r="B59251" s="503"/>
    </row>
    <row r="59252" spans="2:2">
      <c r="B59252" s="503"/>
    </row>
    <row r="59253" spans="2:2">
      <c r="B59253" s="503"/>
    </row>
    <row r="59254" spans="2:2">
      <c r="B59254" s="503"/>
    </row>
    <row r="59255" spans="2:2">
      <c r="B59255" s="503"/>
    </row>
    <row r="59256" spans="2:2">
      <c r="B59256" s="503"/>
    </row>
    <row r="59257" spans="2:2">
      <c r="B59257" s="503"/>
    </row>
    <row r="59258" spans="2:2">
      <c r="B59258" s="503"/>
    </row>
    <row r="59259" spans="2:2">
      <c r="B59259" s="503"/>
    </row>
    <row r="59260" spans="2:2">
      <c r="B59260" s="503"/>
    </row>
    <row r="59261" spans="2:2">
      <c r="B59261" s="503"/>
    </row>
    <row r="59262" spans="2:2">
      <c r="B59262" s="503"/>
    </row>
    <row r="59263" spans="2:2">
      <c r="B59263" s="503"/>
    </row>
    <row r="59264" spans="2:2">
      <c r="B59264" s="503"/>
    </row>
    <row r="59265" spans="2:2">
      <c r="B59265" s="503"/>
    </row>
    <row r="59266" spans="2:2">
      <c r="B59266" s="503"/>
    </row>
    <row r="59267" spans="2:2">
      <c r="B59267" s="503"/>
    </row>
    <row r="59268" spans="2:2">
      <c r="B59268" s="503"/>
    </row>
    <row r="59269" spans="2:2">
      <c r="B59269" s="503"/>
    </row>
    <row r="59270" spans="2:2">
      <c r="B59270" s="503"/>
    </row>
    <row r="59271" spans="2:2">
      <c r="B59271" s="503"/>
    </row>
    <row r="59272" spans="2:2">
      <c r="B59272" s="503"/>
    </row>
    <row r="59273" spans="2:2">
      <c r="B59273" s="503"/>
    </row>
    <row r="59274" spans="2:2">
      <c r="B59274" s="503"/>
    </row>
    <row r="59275" spans="2:2">
      <c r="B59275" s="503"/>
    </row>
    <row r="59276" spans="2:2">
      <c r="B59276" s="503"/>
    </row>
    <row r="59277" spans="2:2">
      <c r="B59277" s="503"/>
    </row>
    <row r="59278" spans="2:2">
      <c r="B59278" s="503"/>
    </row>
    <row r="59279" spans="2:2">
      <c r="B59279" s="503"/>
    </row>
    <row r="59280" spans="2:2">
      <c r="B59280" s="503"/>
    </row>
    <row r="59281" spans="2:2">
      <c r="B59281" s="503"/>
    </row>
    <row r="59282" spans="2:2">
      <c r="B59282" s="503"/>
    </row>
    <row r="59283" spans="2:2">
      <c r="B59283" s="503"/>
    </row>
    <row r="59284" spans="2:2">
      <c r="B59284" s="503"/>
    </row>
    <row r="59285" spans="2:2">
      <c r="B59285" s="503"/>
    </row>
    <row r="59286" spans="2:2">
      <c r="B59286" s="503"/>
    </row>
    <row r="59287" spans="2:2">
      <c r="B59287" s="503"/>
    </row>
    <row r="59288" spans="2:2">
      <c r="B59288" s="503"/>
    </row>
    <row r="59289" spans="2:2">
      <c r="B59289" s="503"/>
    </row>
    <row r="59290" spans="2:2">
      <c r="B59290" s="503"/>
    </row>
    <row r="59291" spans="2:2">
      <c r="B59291" s="503"/>
    </row>
    <row r="59292" spans="2:2">
      <c r="B59292" s="503"/>
    </row>
    <row r="59293" spans="2:2">
      <c r="B59293" s="503"/>
    </row>
    <row r="59294" spans="2:2">
      <c r="B59294" s="503"/>
    </row>
    <row r="59295" spans="2:2">
      <c r="B59295" s="503"/>
    </row>
    <row r="59296" spans="2:2">
      <c r="B59296" s="503"/>
    </row>
    <row r="59297" spans="2:2">
      <c r="B59297" s="503"/>
    </row>
    <row r="59298" spans="2:2">
      <c r="B59298" s="503"/>
    </row>
    <row r="59299" spans="2:2">
      <c r="B59299" s="503"/>
    </row>
    <row r="59300" spans="2:2">
      <c r="B59300" s="503"/>
    </row>
    <row r="59301" spans="2:2">
      <c r="B59301" s="503"/>
    </row>
    <row r="59302" spans="2:2">
      <c r="B59302" s="503"/>
    </row>
    <row r="59303" spans="2:2">
      <c r="B59303" s="503"/>
    </row>
    <row r="59304" spans="2:2">
      <c r="B59304" s="503"/>
    </row>
    <row r="59305" spans="2:2">
      <c r="B59305" s="503"/>
    </row>
    <row r="59306" spans="2:2">
      <c r="B59306" s="503"/>
    </row>
    <row r="59307" spans="2:2">
      <c r="B59307" s="503"/>
    </row>
    <row r="59308" spans="2:2">
      <c r="B59308" s="503"/>
    </row>
    <row r="59309" spans="2:2">
      <c r="B59309" s="503"/>
    </row>
    <row r="59310" spans="2:2">
      <c r="B59310" s="503"/>
    </row>
    <row r="59311" spans="2:2">
      <c r="B59311" s="503"/>
    </row>
    <row r="59312" spans="2:2">
      <c r="B59312" s="503"/>
    </row>
    <row r="59313" spans="2:2">
      <c r="B59313" s="503"/>
    </row>
    <row r="59314" spans="2:2">
      <c r="B59314" s="503"/>
    </row>
    <row r="59315" spans="2:2">
      <c r="B59315" s="503"/>
    </row>
    <row r="59316" spans="2:2">
      <c r="B59316" s="503"/>
    </row>
    <row r="59317" spans="2:2">
      <c r="B59317" s="503"/>
    </row>
    <row r="59318" spans="2:2">
      <c r="B59318" s="503"/>
    </row>
    <row r="59319" spans="2:2">
      <c r="B59319" s="503"/>
    </row>
    <row r="59320" spans="2:2">
      <c r="B59320" s="503"/>
    </row>
    <row r="59321" spans="2:2">
      <c r="B59321" s="503"/>
    </row>
    <row r="59322" spans="2:2">
      <c r="B59322" s="503"/>
    </row>
    <row r="59323" spans="2:2">
      <c r="B59323" s="503"/>
    </row>
    <row r="59324" spans="2:2">
      <c r="B59324" s="503"/>
    </row>
    <row r="59325" spans="2:2">
      <c r="B59325" s="503"/>
    </row>
    <row r="59326" spans="2:2">
      <c r="B59326" s="503"/>
    </row>
    <row r="59327" spans="2:2">
      <c r="B59327" s="503"/>
    </row>
    <row r="59328" spans="2:2">
      <c r="B59328" s="503"/>
    </row>
    <row r="59329" spans="2:2">
      <c r="B59329" s="503"/>
    </row>
    <row r="59330" spans="2:2">
      <c r="B59330" s="503"/>
    </row>
    <row r="59331" spans="2:2">
      <c r="B59331" s="503"/>
    </row>
    <row r="59332" spans="2:2">
      <c r="B59332" s="503"/>
    </row>
    <row r="59333" spans="2:2">
      <c r="B59333" s="503"/>
    </row>
    <row r="59334" spans="2:2">
      <c r="B59334" s="503"/>
    </row>
    <row r="59335" spans="2:2">
      <c r="B59335" s="503"/>
    </row>
    <row r="59336" spans="2:2">
      <c r="B59336" s="503"/>
    </row>
    <row r="59337" spans="2:2">
      <c r="B59337" s="503"/>
    </row>
    <row r="59338" spans="2:2">
      <c r="B59338" s="503"/>
    </row>
    <row r="59339" spans="2:2">
      <c r="B59339" s="503"/>
    </row>
    <row r="59340" spans="2:2">
      <c r="B59340" s="503"/>
    </row>
    <row r="59341" spans="2:2">
      <c r="B59341" s="503"/>
    </row>
    <row r="59342" spans="2:2">
      <c r="B59342" s="503"/>
    </row>
    <row r="59343" spans="2:2">
      <c r="B59343" s="503"/>
    </row>
    <row r="59344" spans="2:2">
      <c r="B59344" s="503"/>
    </row>
    <row r="59345" spans="2:2">
      <c r="B59345" s="503"/>
    </row>
    <row r="59346" spans="2:2">
      <c r="B59346" s="503"/>
    </row>
    <row r="59347" spans="2:2">
      <c r="B59347" s="503"/>
    </row>
    <row r="59348" spans="2:2">
      <c r="B59348" s="503"/>
    </row>
    <row r="59349" spans="2:2">
      <c r="B59349" s="503"/>
    </row>
    <row r="59350" spans="2:2">
      <c r="B59350" s="503"/>
    </row>
    <row r="59351" spans="2:2">
      <c r="B59351" s="503"/>
    </row>
    <row r="59352" spans="2:2">
      <c r="B59352" s="503"/>
    </row>
    <row r="59353" spans="2:2">
      <c r="B59353" s="503"/>
    </row>
    <row r="59354" spans="2:2">
      <c r="B59354" s="503"/>
    </row>
    <row r="59355" spans="2:2">
      <c r="B59355" s="503"/>
    </row>
    <row r="59356" spans="2:2">
      <c r="B59356" s="503"/>
    </row>
    <row r="59357" spans="2:2">
      <c r="B59357" s="503"/>
    </row>
    <row r="59358" spans="2:2">
      <c r="B59358" s="503"/>
    </row>
    <row r="59359" spans="2:2">
      <c r="B59359" s="503"/>
    </row>
    <row r="59360" spans="2:2">
      <c r="B59360" s="503"/>
    </row>
    <row r="59361" spans="2:2">
      <c r="B59361" s="503"/>
    </row>
    <row r="59362" spans="2:2">
      <c r="B59362" s="503"/>
    </row>
    <row r="59363" spans="2:2">
      <c r="B59363" s="503"/>
    </row>
    <row r="59364" spans="2:2">
      <c r="B59364" s="503"/>
    </row>
    <row r="59365" spans="2:2">
      <c r="B59365" s="503"/>
    </row>
    <row r="59366" spans="2:2">
      <c r="B59366" s="503"/>
    </row>
    <row r="59367" spans="2:2">
      <c r="B59367" s="503"/>
    </row>
    <row r="59368" spans="2:2">
      <c r="B59368" s="503"/>
    </row>
    <row r="59369" spans="2:2">
      <c r="B59369" s="503"/>
    </row>
    <row r="59370" spans="2:2">
      <c r="B59370" s="503"/>
    </row>
    <row r="59371" spans="2:2">
      <c r="B59371" s="503"/>
    </row>
    <row r="59372" spans="2:2">
      <c r="B59372" s="503"/>
    </row>
    <row r="59373" spans="2:2">
      <c r="B59373" s="503"/>
    </row>
    <row r="59374" spans="2:2">
      <c r="B59374" s="503"/>
    </row>
    <row r="59375" spans="2:2">
      <c r="B59375" s="503"/>
    </row>
    <row r="59376" spans="2:2">
      <c r="B59376" s="503"/>
    </row>
    <row r="59377" spans="2:2">
      <c r="B59377" s="503"/>
    </row>
    <row r="59378" spans="2:2">
      <c r="B59378" s="503"/>
    </row>
    <row r="59379" spans="2:2">
      <c r="B59379" s="503"/>
    </row>
    <row r="59380" spans="2:2">
      <c r="B59380" s="503"/>
    </row>
    <row r="59381" spans="2:2">
      <c r="B59381" s="503"/>
    </row>
    <row r="59382" spans="2:2">
      <c r="B59382" s="503"/>
    </row>
    <row r="59383" spans="2:2">
      <c r="B59383" s="503"/>
    </row>
    <row r="59384" spans="2:2">
      <c r="B59384" s="503"/>
    </row>
    <row r="59385" spans="2:2">
      <c r="B59385" s="503"/>
    </row>
    <row r="59386" spans="2:2">
      <c r="B59386" s="503"/>
    </row>
    <row r="59387" spans="2:2">
      <c r="B59387" s="503"/>
    </row>
    <row r="59388" spans="2:2">
      <c r="B59388" s="503"/>
    </row>
    <row r="59389" spans="2:2">
      <c r="B59389" s="503"/>
    </row>
    <row r="59390" spans="2:2">
      <c r="B59390" s="503"/>
    </row>
    <row r="59391" spans="2:2">
      <c r="B59391" s="503"/>
    </row>
    <row r="59392" spans="2:2">
      <c r="B59392" s="503"/>
    </row>
    <row r="59393" spans="2:2">
      <c r="B59393" s="503"/>
    </row>
    <row r="59394" spans="2:2">
      <c r="B59394" s="503"/>
    </row>
    <row r="59395" spans="2:2">
      <c r="B59395" s="503"/>
    </row>
    <row r="59396" spans="2:2">
      <c r="B59396" s="503"/>
    </row>
    <row r="59397" spans="2:2">
      <c r="B59397" s="503"/>
    </row>
    <row r="59398" spans="2:2">
      <c r="B59398" s="503"/>
    </row>
    <row r="59399" spans="2:2">
      <c r="B59399" s="503"/>
    </row>
    <row r="59400" spans="2:2">
      <c r="B59400" s="503"/>
    </row>
    <row r="59401" spans="2:2">
      <c r="B59401" s="503"/>
    </row>
    <row r="59402" spans="2:2">
      <c r="B59402" s="503"/>
    </row>
    <row r="59403" spans="2:2">
      <c r="B59403" s="503"/>
    </row>
    <row r="59404" spans="2:2">
      <c r="B59404" s="503"/>
    </row>
    <row r="59405" spans="2:2">
      <c r="B59405" s="503"/>
    </row>
    <row r="59406" spans="2:2">
      <c r="B59406" s="503"/>
    </row>
    <row r="59407" spans="2:2">
      <c r="B59407" s="503"/>
    </row>
    <row r="59408" spans="2:2">
      <c r="B59408" s="503"/>
    </row>
    <row r="59409" spans="2:2">
      <c r="B59409" s="503"/>
    </row>
    <row r="59410" spans="2:2">
      <c r="B59410" s="503"/>
    </row>
    <row r="59411" spans="2:2">
      <c r="B59411" s="503"/>
    </row>
    <row r="59412" spans="2:2">
      <c r="B59412" s="503"/>
    </row>
    <row r="59413" spans="2:2">
      <c r="B59413" s="503"/>
    </row>
    <row r="59414" spans="2:2">
      <c r="B59414" s="503"/>
    </row>
    <row r="59415" spans="2:2">
      <c r="B59415" s="503"/>
    </row>
    <row r="59416" spans="2:2">
      <c r="B59416" s="503"/>
    </row>
    <row r="59417" spans="2:2">
      <c r="B59417" s="503"/>
    </row>
    <row r="59418" spans="2:2">
      <c r="B59418" s="503"/>
    </row>
    <row r="59419" spans="2:2">
      <c r="B59419" s="503"/>
    </row>
    <row r="59420" spans="2:2">
      <c r="B59420" s="503"/>
    </row>
    <row r="59421" spans="2:2">
      <c r="B59421" s="503"/>
    </row>
    <row r="59422" spans="2:2">
      <c r="B59422" s="503"/>
    </row>
    <row r="59423" spans="2:2">
      <c r="B59423" s="503"/>
    </row>
    <row r="59424" spans="2:2">
      <c r="B59424" s="503"/>
    </row>
    <row r="59425" spans="2:2">
      <c r="B59425" s="503"/>
    </row>
    <row r="59426" spans="2:2">
      <c r="B59426" s="503"/>
    </row>
    <row r="59427" spans="2:2">
      <c r="B59427" s="503"/>
    </row>
    <row r="59428" spans="2:2">
      <c r="B59428" s="503"/>
    </row>
    <row r="59429" spans="2:2">
      <c r="B59429" s="503"/>
    </row>
    <row r="59430" spans="2:2">
      <c r="B59430" s="503"/>
    </row>
    <row r="59431" spans="2:2">
      <c r="B59431" s="503"/>
    </row>
    <row r="59432" spans="2:2">
      <c r="B59432" s="503"/>
    </row>
    <row r="59433" spans="2:2">
      <c r="B59433" s="503"/>
    </row>
    <row r="59434" spans="2:2">
      <c r="B59434" s="503"/>
    </row>
    <row r="59435" spans="2:2">
      <c r="B59435" s="503"/>
    </row>
    <row r="59436" spans="2:2">
      <c r="B59436" s="503"/>
    </row>
    <row r="59437" spans="2:2">
      <c r="B59437" s="503"/>
    </row>
    <row r="59438" spans="2:2">
      <c r="B59438" s="503"/>
    </row>
    <row r="59439" spans="2:2">
      <c r="B59439" s="503"/>
    </row>
    <row r="59440" spans="2:2">
      <c r="B59440" s="503"/>
    </row>
    <row r="59441" spans="2:2">
      <c r="B59441" s="503"/>
    </row>
    <row r="59442" spans="2:2">
      <c r="B59442" s="503"/>
    </row>
    <row r="59443" spans="2:2">
      <c r="B59443" s="503"/>
    </row>
    <row r="59444" spans="2:2">
      <c r="B59444" s="503"/>
    </row>
    <row r="59445" spans="2:2">
      <c r="B59445" s="503"/>
    </row>
    <row r="59446" spans="2:2">
      <c r="B59446" s="503"/>
    </row>
    <row r="59447" spans="2:2">
      <c r="B59447" s="503"/>
    </row>
    <row r="59448" spans="2:2">
      <c r="B59448" s="503"/>
    </row>
    <row r="59449" spans="2:2">
      <c r="B59449" s="503"/>
    </row>
    <row r="59450" spans="2:2">
      <c r="B59450" s="503"/>
    </row>
    <row r="59451" spans="2:2">
      <c r="B59451" s="503"/>
    </row>
    <row r="59452" spans="2:2">
      <c r="B59452" s="503"/>
    </row>
    <row r="59453" spans="2:2">
      <c r="B59453" s="503"/>
    </row>
    <row r="59454" spans="2:2">
      <c r="B59454" s="503"/>
    </row>
    <row r="59455" spans="2:2">
      <c r="B59455" s="503"/>
    </row>
    <row r="59456" spans="2:2">
      <c r="B59456" s="503"/>
    </row>
    <row r="59457" spans="2:2">
      <c r="B59457" s="503"/>
    </row>
    <row r="59458" spans="2:2">
      <c r="B59458" s="503"/>
    </row>
    <row r="59459" spans="2:2">
      <c r="B59459" s="503"/>
    </row>
    <row r="59460" spans="2:2">
      <c r="B59460" s="503"/>
    </row>
    <row r="59461" spans="2:2">
      <c r="B59461" s="503"/>
    </row>
    <row r="59462" spans="2:2">
      <c r="B59462" s="503"/>
    </row>
    <row r="59463" spans="2:2">
      <c r="B59463" s="503"/>
    </row>
    <row r="59464" spans="2:2">
      <c r="B59464" s="503"/>
    </row>
    <row r="59465" spans="2:2">
      <c r="B59465" s="503"/>
    </row>
    <row r="59466" spans="2:2">
      <c r="B59466" s="503"/>
    </row>
    <row r="59467" spans="2:2">
      <c r="B59467" s="503"/>
    </row>
    <row r="59468" spans="2:2">
      <c r="B59468" s="503"/>
    </row>
    <row r="59469" spans="2:2">
      <c r="B59469" s="503"/>
    </row>
    <row r="59470" spans="2:2">
      <c r="B59470" s="503"/>
    </row>
    <row r="59471" spans="2:2">
      <c r="B59471" s="503"/>
    </row>
    <row r="59472" spans="2:2">
      <c r="B59472" s="503"/>
    </row>
    <row r="59473" spans="2:2">
      <c r="B59473" s="503"/>
    </row>
    <row r="59474" spans="2:2">
      <c r="B59474" s="503"/>
    </row>
    <row r="59475" spans="2:2">
      <c r="B59475" s="503"/>
    </row>
    <row r="59476" spans="2:2">
      <c r="B59476" s="503"/>
    </row>
    <row r="59477" spans="2:2">
      <c r="B59477" s="503"/>
    </row>
    <row r="59478" spans="2:2">
      <c r="B59478" s="503"/>
    </row>
    <row r="59479" spans="2:2">
      <c r="B59479" s="503"/>
    </row>
    <row r="59480" spans="2:2">
      <c r="B59480" s="503"/>
    </row>
    <row r="59481" spans="2:2">
      <c r="B59481" s="503"/>
    </row>
    <row r="59482" spans="2:2">
      <c r="B59482" s="503"/>
    </row>
    <row r="59483" spans="2:2">
      <c r="B59483" s="503"/>
    </row>
    <row r="59484" spans="2:2">
      <c r="B59484" s="503"/>
    </row>
    <row r="59485" spans="2:2">
      <c r="B59485" s="503"/>
    </row>
    <row r="59486" spans="2:2">
      <c r="B59486" s="503"/>
    </row>
    <row r="59487" spans="2:2">
      <c r="B59487" s="503"/>
    </row>
    <row r="59488" spans="2:2">
      <c r="B59488" s="503"/>
    </row>
    <row r="59489" spans="2:2">
      <c r="B59489" s="503"/>
    </row>
    <row r="59490" spans="2:2">
      <c r="B59490" s="503"/>
    </row>
    <row r="59491" spans="2:2">
      <c r="B59491" s="503"/>
    </row>
    <row r="59492" spans="2:2">
      <c r="B59492" s="503"/>
    </row>
    <row r="59493" spans="2:2">
      <c r="B59493" s="503"/>
    </row>
    <row r="59494" spans="2:2">
      <c r="B59494" s="503"/>
    </row>
    <row r="59495" spans="2:2">
      <c r="B59495" s="503"/>
    </row>
    <row r="59496" spans="2:2">
      <c r="B59496" s="503"/>
    </row>
    <row r="59497" spans="2:2">
      <c r="B59497" s="503"/>
    </row>
    <row r="59498" spans="2:2">
      <c r="B59498" s="503"/>
    </row>
    <row r="59499" spans="2:2">
      <c r="B59499" s="503"/>
    </row>
    <row r="59500" spans="2:2">
      <c r="B59500" s="503"/>
    </row>
    <row r="59501" spans="2:2">
      <c r="B59501" s="503"/>
    </row>
    <row r="59502" spans="2:2">
      <c r="B59502" s="503"/>
    </row>
    <row r="59503" spans="2:2">
      <c r="B59503" s="503"/>
    </row>
    <row r="59504" spans="2:2">
      <c r="B59504" s="503"/>
    </row>
    <row r="59505" spans="2:2">
      <c r="B59505" s="503"/>
    </row>
    <row r="59506" spans="2:2">
      <c r="B59506" s="503"/>
    </row>
    <row r="59507" spans="2:2">
      <c r="B59507" s="503"/>
    </row>
    <row r="59508" spans="2:2">
      <c r="B59508" s="503"/>
    </row>
    <row r="59509" spans="2:2">
      <c r="B59509" s="503"/>
    </row>
    <row r="59510" spans="2:2">
      <c r="B59510" s="503"/>
    </row>
    <row r="59511" spans="2:2">
      <c r="B59511" s="503"/>
    </row>
    <row r="59512" spans="2:2">
      <c r="B59512" s="503"/>
    </row>
    <row r="59513" spans="2:2">
      <c r="B59513" s="503"/>
    </row>
    <row r="59514" spans="2:2">
      <c r="B59514" s="503"/>
    </row>
    <row r="59515" spans="2:2">
      <c r="B59515" s="503"/>
    </row>
    <row r="59516" spans="2:2">
      <c r="B59516" s="503"/>
    </row>
    <row r="59517" spans="2:2">
      <c r="B59517" s="503"/>
    </row>
    <row r="59518" spans="2:2">
      <c r="B59518" s="503"/>
    </row>
    <row r="59519" spans="2:2">
      <c r="B59519" s="503"/>
    </row>
    <row r="59520" spans="2:2">
      <c r="B59520" s="503"/>
    </row>
    <row r="59521" spans="2:2">
      <c r="B59521" s="503"/>
    </row>
    <row r="59522" spans="2:2">
      <c r="B59522" s="503"/>
    </row>
    <row r="59523" spans="2:2">
      <c r="B59523" s="503"/>
    </row>
    <row r="59524" spans="2:2">
      <c r="B59524" s="503"/>
    </row>
    <row r="59525" spans="2:2">
      <c r="B59525" s="503"/>
    </row>
    <row r="59526" spans="2:2">
      <c r="B59526" s="503"/>
    </row>
    <row r="59527" spans="2:2">
      <c r="B59527" s="503"/>
    </row>
    <row r="59528" spans="2:2">
      <c r="B59528" s="503"/>
    </row>
    <row r="59529" spans="2:2">
      <c r="B59529" s="503"/>
    </row>
    <row r="59530" spans="2:2">
      <c r="B59530" s="503"/>
    </row>
    <row r="59531" spans="2:2">
      <c r="B59531" s="503"/>
    </row>
    <row r="59532" spans="2:2">
      <c r="B59532" s="503"/>
    </row>
    <row r="59533" spans="2:2">
      <c r="B59533" s="503"/>
    </row>
    <row r="59534" spans="2:2">
      <c r="B59534" s="503"/>
    </row>
    <row r="59535" spans="2:2">
      <c r="B59535" s="503"/>
    </row>
    <row r="59536" spans="2:2">
      <c r="B59536" s="503"/>
    </row>
    <row r="59537" spans="2:2">
      <c r="B59537" s="503"/>
    </row>
    <row r="59538" spans="2:2">
      <c r="B59538" s="503"/>
    </row>
    <row r="59539" spans="2:2">
      <c r="B59539" s="503"/>
    </row>
    <row r="59540" spans="2:2">
      <c r="B59540" s="503"/>
    </row>
    <row r="59541" spans="2:2">
      <c r="B59541" s="503"/>
    </row>
    <row r="59542" spans="2:2">
      <c r="B59542" s="503"/>
    </row>
    <row r="59543" spans="2:2">
      <c r="B59543" s="503"/>
    </row>
    <row r="59544" spans="2:2">
      <c r="B59544" s="503"/>
    </row>
    <row r="59545" spans="2:2">
      <c r="B59545" s="503"/>
    </row>
    <row r="59546" spans="2:2">
      <c r="B59546" s="503"/>
    </row>
    <row r="59547" spans="2:2">
      <c r="B59547" s="503"/>
    </row>
    <row r="59548" spans="2:2">
      <c r="B59548" s="503"/>
    </row>
    <row r="59549" spans="2:2">
      <c r="B59549" s="503"/>
    </row>
    <row r="59550" spans="2:2">
      <c r="B59550" s="503"/>
    </row>
    <row r="59551" spans="2:2">
      <c r="B59551" s="503"/>
    </row>
    <row r="59552" spans="2:2">
      <c r="B59552" s="503"/>
    </row>
    <row r="59553" spans="2:2">
      <c r="B59553" s="503"/>
    </row>
    <row r="59554" spans="2:2">
      <c r="B59554" s="503"/>
    </row>
    <row r="59555" spans="2:2">
      <c r="B59555" s="503"/>
    </row>
    <row r="59556" spans="2:2">
      <c r="B59556" s="503"/>
    </row>
    <row r="59557" spans="2:2">
      <c r="B59557" s="503"/>
    </row>
    <row r="59558" spans="2:2">
      <c r="B59558" s="503"/>
    </row>
    <row r="59559" spans="2:2">
      <c r="B59559" s="503"/>
    </row>
    <row r="59560" spans="2:2">
      <c r="B59560" s="503"/>
    </row>
    <row r="59561" spans="2:2">
      <c r="B59561" s="503"/>
    </row>
    <row r="59562" spans="2:2">
      <c r="B59562" s="503"/>
    </row>
    <row r="59563" spans="2:2">
      <c r="B59563" s="503"/>
    </row>
    <row r="59564" spans="2:2">
      <c r="B59564" s="503"/>
    </row>
    <row r="59565" spans="2:2">
      <c r="B59565" s="503"/>
    </row>
    <row r="59566" spans="2:2">
      <c r="B59566" s="503"/>
    </row>
    <row r="59567" spans="2:2">
      <c r="B59567" s="503"/>
    </row>
    <row r="59568" spans="2:2">
      <c r="B59568" s="503"/>
    </row>
    <row r="59569" spans="2:2">
      <c r="B59569" s="503"/>
    </row>
    <row r="59570" spans="2:2">
      <c r="B59570" s="503"/>
    </row>
    <row r="59571" spans="2:2">
      <c r="B59571" s="503"/>
    </row>
    <row r="59572" spans="2:2">
      <c r="B59572" s="503"/>
    </row>
    <row r="59573" spans="2:2">
      <c r="B59573" s="503"/>
    </row>
    <row r="59574" spans="2:2">
      <c r="B59574" s="503"/>
    </row>
    <row r="59575" spans="2:2">
      <c r="B59575" s="503"/>
    </row>
    <row r="59576" spans="2:2">
      <c r="B59576" s="503"/>
    </row>
    <row r="59577" spans="2:2">
      <c r="B59577" s="503"/>
    </row>
    <row r="59578" spans="2:2">
      <c r="B59578" s="503"/>
    </row>
    <row r="59579" spans="2:2">
      <c r="B59579" s="503"/>
    </row>
    <row r="59580" spans="2:2">
      <c r="B59580" s="503"/>
    </row>
    <row r="59581" spans="2:2">
      <c r="B59581" s="503"/>
    </row>
    <row r="59582" spans="2:2">
      <c r="B59582" s="503"/>
    </row>
    <row r="59583" spans="2:2">
      <c r="B59583" s="503"/>
    </row>
    <row r="59584" spans="2:2">
      <c r="B59584" s="503"/>
    </row>
    <row r="59585" spans="2:2">
      <c r="B59585" s="503"/>
    </row>
    <row r="59586" spans="2:2">
      <c r="B59586" s="503"/>
    </row>
    <row r="59587" spans="2:2">
      <c r="B59587" s="503"/>
    </row>
    <row r="59588" spans="2:2">
      <c r="B59588" s="503"/>
    </row>
    <row r="59589" spans="2:2">
      <c r="B59589" s="503"/>
    </row>
    <row r="59590" spans="2:2">
      <c r="B59590" s="503"/>
    </row>
    <row r="59591" spans="2:2">
      <c r="B59591" s="503"/>
    </row>
    <row r="59592" spans="2:2">
      <c r="B59592" s="503"/>
    </row>
    <row r="59593" spans="2:2">
      <c r="B59593" s="503"/>
    </row>
    <row r="59594" spans="2:2">
      <c r="B59594" s="503"/>
    </row>
    <row r="59595" spans="2:2">
      <c r="B59595" s="503"/>
    </row>
    <row r="59596" spans="2:2">
      <c r="B59596" s="503"/>
    </row>
    <row r="59597" spans="2:2">
      <c r="B59597" s="503"/>
    </row>
    <row r="59598" spans="2:2">
      <c r="B59598" s="503"/>
    </row>
    <row r="59599" spans="2:2">
      <c r="B59599" s="503"/>
    </row>
    <row r="59600" spans="2:2">
      <c r="B59600" s="503"/>
    </row>
    <row r="59601" spans="2:2">
      <c r="B59601" s="503"/>
    </row>
    <row r="59602" spans="2:2">
      <c r="B59602" s="503"/>
    </row>
    <row r="59603" spans="2:2">
      <c r="B59603" s="503"/>
    </row>
    <row r="59604" spans="2:2">
      <c r="B59604" s="503"/>
    </row>
    <row r="59605" spans="2:2">
      <c r="B59605" s="503"/>
    </row>
    <row r="59606" spans="2:2">
      <c r="B59606" s="503"/>
    </row>
    <row r="59607" spans="2:2">
      <c r="B59607" s="503"/>
    </row>
    <row r="59608" spans="2:2">
      <c r="B59608" s="503"/>
    </row>
    <row r="59609" spans="2:2">
      <c r="B59609" s="503"/>
    </row>
    <row r="59610" spans="2:2">
      <c r="B59610" s="503"/>
    </row>
    <row r="59611" spans="2:2">
      <c r="B59611" s="503"/>
    </row>
    <row r="59612" spans="2:2">
      <c r="B59612" s="503"/>
    </row>
    <row r="59613" spans="2:2">
      <c r="B59613" s="503"/>
    </row>
    <row r="59614" spans="2:2">
      <c r="B59614" s="503"/>
    </row>
    <row r="59615" spans="2:2">
      <c r="B59615" s="503"/>
    </row>
    <row r="59616" spans="2:2">
      <c r="B59616" s="503"/>
    </row>
    <row r="59617" spans="2:2">
      <c r="B59617" s="503"/>
    </row>
    <row r="59618" spans="2:2">
      <c r="B59618" s="503"/>
    </row>
    <row r="59619" spans="2:2">
      <c r="B59619" s="503"/>
    </row>
    <row r="59620" spans="2:2">
      <c r="B59620" s="503"/>
    </row>
    <row r="59621" spans="2:2">
      <c r="B59621" s="503"/>
    </row>
    <row r="59622" spans="2:2">
      <c r="B59622" s="503"/>
    </row>
    <row r="59623" spans="2:2">
      <c r="B59623" s="503"/>
    </row>
    <row r="59624" spans="2:2">
      <c r="B59624" s="503"/>
    </row>
    <row r="59625" spans="2:2">
      <c r="B59625" s="503"/>
    </row>
    <row r="59626" spans="2:2">
      <c r="B59626" s="503"/>
    </row>
    <row r="59627" spans="2:2">
      <c r="B59627" s="503"/>
    </row>
    <row r="59628" spans="2:2">
      <c r="B59628" s="503"/>
    </row>
    <row r="59629" spans="2:2">
      <c r="B59629" s="503"/>
    </row>
    <row r="59630" spans="2:2">
      <c r="B59630" s="503"/>
    </row>
    <row r="59631" spans="2:2">
      <c r="B59631" s="503"/>
    </row>
    <row r="59632" spans="2:2">
      <c r="B59632" s="503"/>
    </row>
    <row r="59633" spans="2:2">
      <c r="B59633" s="503"/>
    </row>
    <row r="59634" spans="2:2">
      <c r="B59634" s="503"/>
    </row>
    <row r="59635" spans="2:2">
      <c r="B59635" s="503"/>
    </row>
    <row r="59636" spans="2:2">
      <c r="B59636" s="503"/>
    </row>
    <row r="59637" spans="2:2">
      <c r="B59637" s="503"/>
    </row>
    <row r="59638" spans="2:2">
      <c r="B59638" s="503"/>
    </row>
    <row r="59639" spans="2:2">
      <c r="B59639" s="503"/>
    </row>
    <row r="59640" spans="2:2">
      <c r="B59640" s="503"/>
    </row>
    <row r="59641" spans="2:2">
      <c r="B59641" s="503"/>
    </row>
    <row r="59642" spans="2:2">
      <c r="B59642" s="503"/>
    </row>
    <row r="59643" spans="2:2">
      <c r="B59643" s="503"/>
    </row>
    <row r="59644" spans="2:2">
      <c r="B59644" s="503"/>
    </row>
    <row r="59645" spans="2:2">
      <c r="B59645" s="503"/>
    </row>
    <row r="59646" spans="2:2">
      <c r="B59646" s="503"/>
    </row>
    <row r="59647" spans="2:2">
      <c r="B59647" s="503"/>
    </row>
    <row r="59648" spans="2:2">
      <c r="B59648" s="503"/>
    </row>
    <row r="59649" spans="2:2">
      <c r="B59649" s="503"/>
    </row>
    <row r="59650" spans="2:2">
      <c r="B59650" s="503"/>
    </row>
    <row r="59651" spans="2:2">
      <c r="B59651" s="503"/>
    </row>
    <row r="59652" spans="2:2">
      <c r="B59652" s="503"/>
    </row>
    <row r="59653" spans="2:2">
      <c r="B59653" s="503"/>
    </row>
    <row r="59654" spans="2:2">
      <c r="B59654" s="503"/>
    </row>
    <row r="59655" spans="2:2">
      <c r="B59655" s="503"/>
    </row>
    <row r="59656" spans="2:2">
      <c r="B59656" s="503"/>
    </row>
    <row r="59657" spans="2:2">
      <c r="B59657" s="503"/>
    </row>
    <row r="59658" spans="2:2">
      <c r="B59658" s="503"/>
    </row>
    <row r="59659" spans="2:2">
      <c r="B59659" s="503"/>
    </row>
    <row r="59660" spans="2:2">
      <c r="B59660" s="503"/>
    </row>
    <row r="59661" spans="2:2">
      <c r="B59661" s="503"/>
    </row>
    <row r="59662" spans="2:2">
      <c r="B59662" s="503"/>
    </row>
    <row r="59663" spans="2:2">
      <c r="B59663" s="503"/>
    </row>
    <row r="59664" spans="2:2">
      <c r="B59664" s="503"/>
    </row>
    <row r="59665" spans="2:2">
      <c r="B59665" s="503"/>
    </row>
    <row r="59666" spans="2:2">
      <c r="B59666" s="503"/>
    </row>
    <row r="59667" spans="2:2">
      <c r="B59667" s="503"/>
    </row>
    <row r="59668" spans="2:2">
      <c r="B59668" s="503"/>
    </row>
    <row r="59669" spans="2:2">
      <c r="B59669" s="503"/>
    </row>
    <row r="59670" spans="2:2">
      <c r="B59670" s="503"/>
    </row>
    <row r="59671" spans="2:2">
      <c r="B59671" s="503"/>
    </row>
    <row r="59672" spans="2:2">
      <c r="B59672" s="503"/>
    </row>
    <row r="59673" spans="2:2">
      <c r="B59673" s="503"/>
    </row>
    <row r="59674" spans="2:2">
      <c r="B59674" s="503"/>
    </row>
    <row r="59675" spans="2:2">
      <c r="B59675" s="503"/>
    </row>
    <row r="59676" spans="2:2">
      <c r="B59676" s="503"/>
    </row>
    <row r="59677" spans="2:2">
      <c r="B59677" s="503"/>
    </row>
    <row r="59678" spans="2:2">
      <c r="B59678" s="503"/>
    </row>
    <row r="59679" spans="2:2">
      <c r="B59679" s="503"/>
    </row>
    <row r="59680" spans="2:2">
      <c r="B59680" s="503"/>
    </row>
    <row r="59681" spans="2:2">
      <c r="B59681" s="503"/>
    </row>
    <row r="59682" spans="2:2">
      <c r="B59682" s="503"/>
    </row>
    <row r="59683" spans="2:2">
      <c r="B59683" s="503"/>
    </row>
    <row r="59684" spans="2:2">
      <c r="B59684" s="503"/>
    </row>
    <row r="59685" spans="2:2">
      <c r="B59685" s="503"/>
    </row>
    <row r="59686" spans="2:2">
      <c r="B59686" s="503"/>
    </row>
    <row r="59687" spans="2:2">
      <c r="B59687" s="503"/>
    </row>
    <row r="59688" spans="2:2">
      <c r="B59688" s="503"/>
    </row>
    <row r="59689" spans="2:2">
      <c r="B59689" s="503"/>
    </row>
    <row r="59690" spans="2:2">
      <c r="B59690" s="503"/>
    </row>
    <row r="59691" spans="2:2">
      <c r="B59691" s="503"/>
    </row>
    <row r="59692" spans="2:2">
      <c r="B59692" s="503"/>
    </row>
    <row r="59693" spans="2:2">
      <c r="B59693" s="503"/>
    </row>
    <row r="59694" spans="2:2">
      <c r="B59694" s="503"/>
    </row>
    <row r="59695" spans="2:2">
      <c r="B59695" s="503"/>
    </row>
    <row r="59696" spans="2:2">
      <c r="B59696" s="503"/>
    </row>
    <row r="59697" spans="2:2">
      <c r="B59697" s="503"/>
    </row>
    <row r="59698" spans="2:2">
      <c r="B59698" s="503"/>
    </row>
    <row r="59699" spans="2:2">
      <c r="B59699" s="503"/>
    </row>
    <row r="59700" spans="2:2">
      <c r="B59700" s="503"/>
    </row>
    <row r="59701" spans="2:2">
      <c r="B59701" s="503"/>
    </row>
    <row r="59702" spans="2:2">
      <c r="B59702" s="503"/>
    </row>
    <row r="59703" spans="2:2">
      <c r="B59703" s="503"/>
    </row>
    <row r="59704" spans="2:2">
      <c r="B59704" s="503"/>
    </row>
    <row r="59705" spans="2:2">
      <c r="B59705" s="503"/>
    </row>
    <row r="59706" spans="2:2">
      <c r="B59706" s="503"/>
    </row>
    <row r="59707" spans="2:2">
      <c r="B59707" s="503"/>
    </row>
    <row r="59708" spans="2:2">
      <c r="B59708" s="503"/>
    </row>
    <row r="59709" spans="2:2">
      <c r="B59709" s="503"/>
    </row>
    <row r="59710" spans="2:2">
      <c r="B59710" s="503"/>
    </row>
    <row r="59711" spans="2:2">
      <c r="B59711" s="503"/>
    </row>
    <row r="59712" spans="2:2">
      <c r="B59712" s="503"/>
    </row>
    <row r="59713" spans="2:2">
      <c r="B59713" s="503"/>
    </row>
    <row r="59714" spans="2:2">
      <c r="B59714" s="503"/>
    </row>
    <row r="59715" spans="2:2">
      <c r="B59715" s="503"/>
    </row>
    <row r="59716" spans="2:2">
      <c r="B59716" s="503"/>
    </row>
    <row r="59717" spans="2:2">
      <c r="B59717" s="503"/>
    </row>
    <row r="59718" spans="2:2">
      <c r="B59718" s="503"/>
    </row>
    <row r="59719" spans="2:2">
      <c r="B59719" s="503"/>
    </row>
    <row r="59720" spans="2:2">
      <c r="B59720" s="503"/>
    </row>
    <row r="59721" spans="2:2">
      <c r="B59721" s="503"/>
    </row>
    <row r="59722" spans="2:2">
      <c r="B59722" s="503"/>
    </row>
    <row r="59723" spans="2:2">
      <c r="B59723" s="503"/>
    </row>
    <row r="59724" spans="2:2">
      <c r="B59724" s="503"/>
    </row>
    <row r="59725" spans="2:2">
      <c r="B59725" s="503"/>
    </row>
    <row r="59726" spans="2:2">
      <c r="B59726" s="503"/>
    </row>
    <row r="59727" spans="2:2">
      <c r="B59727" s="503"/>
    </row>
    <row r="59728" spans="2:2">
      <c r="B59728" s="503"/>
    </row>
    <row r="59729" spans="2:2">
      <c r="B59729" s="503"/>
    </row>
    <row r="59730" spans="2:2">
      <c r="B59730" s="503"/>
    </row>
    <row r="59731" spans="2:2">
      <c r="B59731" s="503"/>
    </row>
    <row r="59732" spans="2:2">
      <c r="B59732" s="503"/>
    </row>
    <row r="59733" spans="2:2">
      <c r="B59733" s="503"/>
    </row>
    <row r="59734" spans="2:2">
      <c r="B59734" s="503"/>
    </row>
    <row r="59735" spans="2:2">
      <c r="B59735" s="503"/>
    </row>
    <row r="59736" spans="2:2">
      <c r="B59736" s="503"/>
    </row>
    <row r="59737" spans="2:2">
      <c r="B59737" s="503"/>
    </row>
    <row r="59738" spans="2:2">
      <c r="B59738" s="503"/>
    </row>
    <row r="59739" spans="2:2">
      <c r="B59739" s="503"/>
    </row>
    <row r="59740" spans="2:2">
      <c r="B59740" s="503"/>
    </row>
    <row r="59741" spans="2:2">
      <c r="B59741" s="503"/>
    </row>
    <row r="59742" spans="2:2">
      <c r="B59742" s="503"/>
    </row>
    <row r="59743" spans="2:2">
      <c r="B59743" s="503"/>
    </row>
    <row r="59744" spans="2:2">
      <c r="B59744" s="503"/>
    </row>
    <row r="59745" spans="2:2">
      <c r="B59745" s="503"/>
    </row>
    <row r="59746" spans="2:2">
      <c r="B59746" s="503"/>
    </row>
    <row r="59747" spans="2:2">
      <c r="B59747" s="503"/>
    </row>
    <row r="59748" spans="2:2">
      <c r="B59748" s="503"/>
    </row>
    <row r="59749" spans="2:2">
      <c r="B59749" s="503"/>
    </row>
    <row r="59750" spans="2:2">
      <c r="B59750" s="503"/>
    </row>
    <row r="59751" spans="2:2">
      <c r="B59751" s="503"/>
    </row>
    <row r="59752" spans="2:2">
      <c r="B59752" s="503"/>
    </row>
    <row r="59753" spans="2:2">
      <c r="B59753" s="503"/>
    </row>
    <row r="59754" spans="2:2">
      <c r="B59754" s="503"/>
    </row>
    <row r="59755" spans="2:2">
      <c r="B59755" s="503"/>
    </row>
    <row r="59756" spans="2:2">
      <c r="B59756" s="503"/>
    </row>
    <row r="59757" spans="2:2">
      <c r="B59757" s="503"/>
    </row>
    <row r="59758" spans="2:2">
      <c r="B59758" s="503"/>
    </row>
    <row r="59759" spans="2:2">
      <c r="B59759" s="503"/>
    </row>
    <row r="59760" spans="2:2">
      <c r="B59760" s="503"/>
    </row>
    <row r="59761" spans="2:2">
      <c r="B59761" s="503"/>
    </row>
    <row r="59762" spans="2:2">
      <c r="B59762" s="503"/>
    </row>
    <row r="59763" spans="2:2">
      <c r="B59763" s="503"/>
    </row>
    <row r="59764" spans="2:2">
      <c r="B59764" s="503"/>
    </row>
    <row r="59765" spans="2:2">
      <c r="B59765" s="503"/>
    </row>
    <row r="59766" spans="2:2">
      <c r="B59766" s="503"/>
    </row>
    <row r="59767" spans="2:2">
      <c r="B59767" s="503"/>
    </row>
    <row r="59768" spans="2:2">
      <c r="B59768" s="503"/>
    </row>
    <row r="59769" spans="2:2">
      <c r="B59769" s="503"/>
    </row>
    <row r="59770" spans="2:2">
      <c r="B59770" s="503"/>
    </row>
    <row r="59771" spans="2:2">
      <c r="B59771" s="503"/>
    </row>
    <row r="59772" spans="2:2">
      <c r="B59772" s="503"/>
    </row>
    <row r="59773" spans="2:2">
      <c r="B59773" s="503"/>
    </row>
    <row r="59774" spans="2:2">
      <c r="B59774" s="503"/>
    </row>
    <row r="59775" spans="2:2">
      <c r="B59775" s="503"/>
    </row>
    <row r="59776" spans="2:2">
      <c r="B59776" s="503"/>
    </row>
    <row r="59777" spans="2:2">
      <c r="B59777" s="503"/>
    </row>
    <row r="59778" spans="2:2">
      <c r="B59778" s="503"/>
    </row>
    <row r="59779" spans="2:2">
      <c r="B59779" s="503"/>
    </row>
    <row r="59780" spans="2:2">
      <c r="B59780" s="503"/>
    </row>
    <row r="59781" spans="2:2">
      <c r="B59781" s="503"/>
    </row>
    <row r="59782" spans="2:2">
      <c r="B59782" s="503"/>
    </row>
    <row r="59783" spans="2:2">
      <c r="B59783" s="503"/>
    </row>
    <row r="59784" spans="2:2">
      <c r="B59784" s="503"/>
    </row>
    <row r="59785" spans="2:2">
      <c r="B59785" s="503"/>
    </row>
    <row r="59786" spans="2:2">
      <c r="B59786" s="503"/>
    </row>
    <row r="59787" spans="2:2">
      <c r="B59787" s="503"/>
    </row>
    <row r="59788" spans="2:2">
      <c r="B59788" s="503"/>
    </row>
    <row r="59789" spans="2:2">
      <c r="B59789" s="503"/>
    </row>
    <row r="59790" spans="2:2">
      <c r="B59790" s="503"/>
    </row>
    <row r="59791" spans="2:2">
      <c r="B59791" s="503"/>
    </row>
    <row r="59792" spans="2:2">
      <c r="B59792" s="503"/>
    </row>
    <row r="59793" spans="2:2">
      <c r="B59793" s="503"/>
    </row>
    <row r="59794" spans="2:2">
      <c r="B59794" s="503"/>
    </row>
    <row r="59795" spans="2:2">
      <c r="B59795" s="503"/>
    </row>
    <row r="59796" spans="2:2">
      <c r="B59796" s="503"/>
    </row>
    <row r="59797" spans="2:2">
      <c r="B59797" s="503"/>
    </row>
    <row r="59798" spans="2:2">
      <c r="B59798" s="503"/>
    </row>
    <row r="59799" spans="2:2">
      <c r="B59799" s="503"/>
    </row>
    <row r="59800" spans="2:2">
      <c r="B59800" s="503"/>
    </row>
    <row r="59801" spans="2:2">
      <c r="B59801" s="503"/>
    </row>
    <row r="59802" spans="2:2">
      <c r="B59802" s="503"/>
    </row>
    <row r="59803" spans="2:2">
      <c r="B59803" s="503"/>
    </row>
    <row r="59804" spans="2:2">
      <c r="B59804" s="503"/>
    </row>
    <row r="59805" spans="2:2">
      <c r="B59805" s="503"/>
    </row>
    <row r="59806" spans="2:2">
      <c r="B59806" s="503"/>
    </row>
    <row r="59807" spans="2:2">
      <c r="B59807" s="503"/>
    </row>
    <row r="59808" spans="2:2">
      <c r="B59808" s="503"/>
    </row>
    <row r="59809" spans="2:2">
      <c r="B59809" s="503"/>
    </row>
    <row r="59810" spans="2:2">
      <c r="B59810" s="503"/>
    </row>
    <row r="59811" spans="2:2">
      <c r="B59811" s="503"/>
    </row>
    <row r="59812" spans="2:2">
      <c r="B59812" s="503"/>
    </row>
    <row r="59813" spans="2:2">
      <c r="B59813" s="503"/>
    </row>
    <row r="59814" spans="2:2">
      <c r="B59814" s="503"/>
    </row>
    <row r="59815" spans="2:2">
      <c r="B59815" s="503"/>
    </row>
    <row r="59816" spans="2:2">
      <c r="B59816" s="503"/>
    </row>
    <row r="59817" spans="2:2">
      <c r="B59817" s="503"/>
    </row>
    <row r="59818" spans="2:2">
      <c r="B59818" s="503"/>
    </row>
    <row r="59819" spans="2:2">
      <c r="B59819" s="503"/>
    </row>
    <row r="59820" spans="2:2">
      <c r="B59820" s="503"/>
    </row>
    <row r="59821" spans="2:2">
      <c r="B59821" s="503"/>
    </row>
    <row r="59822" spans="2:2">
      <c r="B59822" s="503"/>
    </row>
    <row r="59823" spans="2:2">
      <c r="B59823" s="503"/>
    </row>
    <row r="59824" spans="2:2">
      <c r="B59824" s="503"/>
    </row>
    <row r="59825" spans="2:2">
      <c r="B59825" s="503"/>
    </row>
    <row r="59826" spans="2:2">
      <c r="B59826" s="503"/>
    </row>
    <row r="59827" spans="2:2">
      <c r="B59827" s="503"/>
    </row>
    <row r="59828" spans="2:2">
      <c r="B59828" s="503"/>
    </row>
    <row r="59829" spans="2:2">
      <c r="B59829" s="503"/>
    </row>
    <row r="59830" spans="2:2">
      <c r="B59830" s="503"/>
    </row>
    <row r="59831" spans="2:2">
      <c r="B59831" s="503"/>
    </row>
    <row r="59832" spans="2:2">
      <c r="B59832" s="503"/>
    </row>
    <row r="59833" spans="2:2">
      <c r="B59833" s="503"/>
    </row>
    <row r="59834" spans="2:2">
      <c r="B59834" s="503"/>
    </row>
    <row r="59835" spans="2:2">
      <c r="B59835" s="503"/>
    </row>
    <row r="59836" spans="2:2">
      <c r="B59836" s="503"/>
    </row>
    <row r="59837" spans="2:2">
      <c r="B59837" s="503"/>
    </row>
    <row r="59838" spans="2:2">
      <c r="B59838" s="503"/>
    </row>
    <row r="59839" spans="2:2">
      <c r="B59839" s="503"/>
    </row>
    <row r="59840" spans="2:2">
      <c r="B59840" s="503"/>
    </row>
    <row r="59841" spans="2:2">
      <c r="B59841" s="503"/>
    </row>
    <row r="59842" spans="2:2">
      <c r="B59842" s="503"/>
    </row>
    <row r="59843" spans="2:2">
      <c r="B59843" s="503"/>
    </row>
    <row r="59844" spans="2:2">
      <c r="B59844" s="503"/>
    </row>
    <row r="59845" spans="2:2">
      <c r="B59845" s="503"/>
    </row>
    <row r="59846" spans="2:2">
      <c r="B59846" s="503"/>
    </row>
    <row r="59847" spans="2:2">
      <c r="B59847" s="503"/>
    </row>
    <row r="59848" spans="2:2">
      <c r="B59848" s="503"/>
    </row>
    <row r="59849" spans="2:2">
      <c r="B59849" s="503"/>
    </row>
    <row r="59850" spans="2:2">
      <c r="B59850" s="503"/>
    </row>
    <row r="59851" spans="2:2">
      <c r="B59851" s="503"/>
    </row>
    <row r="59852" spans="2:2">
      <c r="B59852" s="503"/>
    </row>
    <row r="59853" spans="2:2">
      <c r="B59853" s="503"/>
    </row>
    <row r="59854" spans="2:2">
      <c r="B59854" s="503"/>
    </row>
    <row r="59855" spans="2:2">
      <c r="B59855" s="503"/>
    </row>
    <row r="59856" spans="2:2">
      <c r="B59856" s="503"/>
    </row>
    <row r="59857" spans="2:2">
      <c r="B59857" s="503"/>
    </row>
    <row r="59858" spans="2:2">
      <c r="B59858" s="503"/>
    </row>
    <row r="59859" spans="2:2">
      <c r="B59859" s="503"/>
    </row>
    <row r="59860" spans="2:2">
      <c r="B59860" s="503"/>
    </row>
    <row r="59861" spans="2:2">
      <c r="B59861" s="503"/>
    </row>
    <row r="59862" spans="2:2">
      <c r="B59862" s="503"/>
    </row>
    <row r="59863" spans="2:2">
      <c r="B59863" s="503"/>
    </row>
    <row r="59864" spans="2:2">
      <c r="B59864" s="503"/>
    </row>
    <row r="59865" spans="2:2">
      <c r="B59865" s="503"/>
    </row>
    <row r="59866" spans="2:2">
      <c r="B59866" s="503"/>
    </row>
    <row r="59867" spans="2:2">
      <c r="B59867" s="503"/>
    </row>
    <row r="59868" spans="2:2">
      <c r="B59868" s="503"/>
    </row>
    <row r="59869" spans="2:2">
      <c r="B59869" s="503"/>
    </row>
    <row r="59870" spans="2:2">
      <c r="B59870" s="503"/>
    </row>
    <row r="59871" spans="2:2">
      <c r="B59871" s="503"/>
    </row>
    <row r="59872" spans="2:2">
      <c r="B59872" s="503"/>
    </row>
    <row r="59873" spans="2:2">
      <c r="B59873" s="503"/>
    </row>
    <row r="59874" spans="2:2">
      <c r="B59874" s="503"/>
    </row>
    <row r="59875" spans="2:2">
      <c r="B59875" s="503"/>
    </row>
    <row r="59876" spans="2:2">
      <c r="B59876" s="503"/>
    </row>
    <row r="59877" spans="2:2">
      <c r="B59877" s="503"/>
    </row>
    <row r="59878" spans="2:2">
      <c r="B59878" s="503"/>
    </row>
    <row r="59879" spans="2:2">
      <c r="B59879" s="503"/>
    </row>
    <row r="59880" spans="2:2">
      <c r="B59880" s="503"/>
    </row>
    <row r="59881" spans="2:2">
      <c r="B59881" s="503"/>
    </row>
    <row r="59882" spans="2:2">
      <c r="B59882" s="503"/>
    </row>
    <row r="59883" spans="2:2">
      <c r="B59883" s="503"/>
    </row>
    <row r="59884" spans="2:2">
      <c r="B59884" s="503"/>
    </row>
    <row r="59885" spans="2:2">
      <c r="B59885" s="503"/>
    </row>
    <row r="59886" spans="2:2">
      <c r="B59886" s="503"/>
    </row>
    <row r="59887" spans="2:2">
      <c r="B59887" s="503"/>
    </row>
    <row r="59888" spans="2:2">
      <c r="B59888" s="503"/>
    </row>
    <row r="59889" spans="2:2">
      <c r="B59889" s="503"/>
    </row>
    <row r="59890" spans="2:2">
      <c r="B59890" s="503"/>
    </row>
    <row r="59891" spans="2:2">
      <c r="B59891" s="503"/>
    </row>
    <row r="59892" spans="2:2">
      <c r="B59892" s="503"/>
    </row>
    <row r="59893" spans="2:2">
      <c r="B59893" s="503"/>
    </row>
    <row r="59894" spans="2:2">
      <c r="B59894" s="503"/>
    </row>
    <row r="59895" spans="2:2">
      <c r="B59895" s="503"/>
    </row>
    <row r="59896" spans="2:2">
      <c r="B59896" s="503"/>
    </row>
    <row r="59897" spans="2:2">
      <c r="B59897" s="503"/>
    </row>
    <row r="59898" spans="2:2">
      <c r="B59898" s="503"/>
    </row>
    <row r="59899" spans="2:2">
      <c r="B59899" s="503"/>
    </row>
    <row r="59900" spans="2:2">
      <c r="B59900" s="503"/>
    </row>
    <row r="59901" spans="2:2">
      <c r="B59901" s="503"/>
    </row>
    <row r="59902" spans="2:2">
      <c r="B59902" s="503"/>
    </row>
    <row r="59903" spans="2:2">
      <c r="B59903" s="503"/>
    </row>
    <row r="59904" spans="2:2">
      <c r="B59904" s="503"/>
    </row>
    <row r="59905" spans="2:2">
      <c r="B59905" s="503"/>
    </row>
    <row r="59906" spans="2:2">
      <c r="B59906" s="503"/>
    </row>
    <row r="59907" spans="2:2">
      <c r="B59907" s="503"/>
    </row>
    <row r="59908" spans="2:2">
      <c r="B59908" s="503"/>
    </row>
    <row r="59909" spans="2:2">
      <c r="B59909" s="503"/>
    </row>
    <row r="59910" spans="2:2">
      <c r="B59910" s="503"/>
    </row>
    <row r="59911" spans="2:2">
      <c r="B59911" s="503"/>
    </row>
    <row r="59912" spans="2:2">
      <c r="B59912" s="503"/>
    </row>
    <row r="59913" spans="2:2">
      <c r="B59913" s="503"/>
    </row>
    <row r="59914" spans="2:2">
      <c r="B59914" s="503"/>
    </row>
    <row r="59915" spans="2:2">
      <c r="B59915" s="503"/>
    </row>
    <row r="59916" spans="2:2">
      <c r="B59916" s="503"/>
    </row>
    <row r="59917" spans="2:2">
      <c r="B59917" s="503"/>
    </row>
    <row r="59918" spans="2:2">
      <c r="B59918" s="503"/>
    </row>
    <row r="59919" spans="2:2">
      <c r="B59919" s="503"/>
    </row>
    <row r="59920" spans="2:2">
      <c r="B59920" s="503"/>
    </row>
    <row r="59921" spans="2:2">
      <c r="B59921" s="503"/>
    </row>
    <row r="59922" spans="2:2">
      <c r="B59922" s="503"/>
    </row>
    <row r="59923" spans="2:2">
      <c r="B59923" s="503"/>
    </row>
    <row r="59924" spans="2:2">
      <c r="B59924" s="503"/>
    </row>
    <row r="59925" spans="2:2">
      <c r="B59925" s="503"/>
    </row>
    <row r="59926" spans="2:2">
      <c r="B59926" s="503"/>
    </row>
    <row r="59927" spans="2:2">
      <c r="B59927" s="503"/>
    </row>
    <row r="59928" spans="2:2">
      <c r="B59928" s="503"/>
    </row>
    <row r="59929" spans="2:2">
      <c r="B59929" s="503"/>
    </row>
    <row r="59930" spans="2:2">
      <c r="B59930" s="503"/>
    </row>
    <row r="59931" spans="2:2">
      <c r="B59931" s="503"/>
    </row>
    <row r="59932" spans="2:2">
      <c r="B59932" s="503"/>
    </row>
    <row r="59933" spans="2:2">
      <c r="B59933" s="503"/>
    </row>
    <row r="59934" spans="2:2">
      <c r="B59934" s="503"/>
    </row>
    <row r="59935" spans="2:2">
      <c r="B59935" s="503"/>
    </row>
    <row r="59936" spans="2:2">
      <c r="B59936" s="503"/>
    </row>
    <row r="59937" spans="2:2">
      <c r="B59937" s="503"/>
    </row>
    <row r="59938" spans="2:2">
      <c r="B59938" s="503"/>
    </row>
    <row r="59939" spans="2:2">
      <c r="B59939" s="503"/>
    </row>
    <row r="59940" spans="2:2">
      <c r="B59940" s="503"/>
    </row>
    <row r="59941" spans="2:2">
      <c r="B59941" s="503"/>
    </row>
    <row r="59942" spans="2:2">
      <c r="B59942" s="503"/>
    </row>
    <row r="59943" spans="2:2">
      <c r="B59943" s="503"/>
    </row>
    <row r="59944" spans="2:2">
      <c r="B59944" s="503"/>
    </row>
    <row r="59945" spans="2:2">
      <c r="B59945" s="503"/>
    </row>
    <row r="59946" spans="2:2">
      <c r="B59946" s="503"/>
    </row>
    <row r="59947" spans="2:2">
      <c r="B59947" s="503"/>
    </row>
    <row r="59948" spans="2:2">
      <c r="B59948" s="503"/>
    </row>
    <row r="59949" spans="2:2">
      <c r="B59949" s="503"/>
    </row>
    <row r="59950" spans="2:2">
      <c r="B59950" s="503"/>
    </row>
    <row r="59951" spans="2:2">
      <c r="B59951" s="503"/>
    </row>
    <row r="59952" spans="2:2">
      <c r="B59952" s="503"/>
    </row>
    <row r="59953" spans="2:2">
      <c r="B59953" s="503"/>
    </row>
    <row r="59954" spans="2:2">
      <c r="B59954" s="503"/>
    </row>
    <row r="59955" spans="2:2">
      <c r="B59955" s="503"/>
    </row>
    <row r="59956" spans="2:2">
      <c r="B59956" s="503"/>
    </row>
    <row r="59957" spans="2:2">
      <c r="B59957" s="503"/>
    </row>
    <row r="59958" spans="2:2">
      <c r="B59958" s="503"/>
    </row>
    <row r="59959" spans="2:2">
      <c r="B59959" s="503"/>
    </row>
    <row r="59960" spans="2:2">
      <c r="B59960" s="503"/>
    </row>
    <row r="59961" spans="2:2">
      <c r="B59961" s="503"/>
    </row>
    <row r="59962" spans="2:2">
      <c r="B59962" s="503"/>
    </row>
    <row r="59963" spans="2:2">
      <c r="B59963" s="503"/>
    </row>
    <row r="59964" spans="2:2">
      <c r="B59964" s="503"/>
    </row>
    <row r="59965" spans="2:2">
      <c r="B59965" s="503"/>
    </row>
    <row r="59966" spans="2:2">
      <c r="B59966" s="503"/>
    </row>
    <row r="59967" spans="2:2">
      <c r="B59967" s="503"/>
    </row>
    <row r="59968" spans="2:2">
      <c r="B59968" s="503"/>
    </row>
    <row r="59969" spans="2:2">
      <c r="B59969" s="503"/>
    </row>
    <row r="59970" spans="2:2">
      <c r="B59970" s="503"/>
    </row>
    <row r="59971" spans="2:2">
      <c r="B59971" s="503"/>
    </row>
    <row r="59972" spans="2:2">
      <c r="B59972" s="503"/>
    </row>
    <row r="59973" spans="2:2">
      <c r="B59973" s="503"/>
    </row>
    <row r="59974" spans="2:2">
      <c r="B59974" s="503"/>
    </row>
    <row r="59975" spans="2:2">
      <c r="B59975" s="503"/>
    </row>
    <row r="59976" spans="2:2">
      <c r="B59976" s="503"/>
    </row>
    <row r="59977" spans="2:2">
      <c r="B59977" s="503"/>
    </row>
    <row r="59978" spans="2:2">
      <c r="B59978" s="503"/>
    </row>
    <row r="59979" spans="2:2">
      <c r="B59979" s="503"/>
    </row>
    <row r="59980" spans="2:2">
      <c r="B59980" s="503"/>
    </row>
    <row r="59981" spans="2:2">
      <c r="B59981" s="503"/>
    </row>
    <row r="59982" spans="2:2">
      <c r="B59982" s="503"/>
    </row>
    <row r="59983" spans="2:2">
      <c r="B59983" s="503"/>
    </row>
    <row r="59984" spans="2:2">
      <c r="B59984" s="503"/>
    </row>
    <row r="59985" spans="2:2">
      <c r="B59985" s="503"/>
    </row>
    <row r="59986" spans="2:2">
      <c r="B59986" s="503"/>
    </row>
    <row r="59987" spans="2:2">
      <c r="B59987" s="503"/>
    </row>
    <row r="59988" spans="2:2">
      <c r="B59988" s="503"/>
    </row>
    <row r="59989" spans="2:2">
      <c r="B59989" s="503"/>
    </row>
    <row r="59990" spans="2:2">
      <c r="B59990" s="503"/>
    </row>
    <row r="59991" spans="2:2">
      <c r="B59991" s="503"/>
    </row>
    <row r="59992" spans="2:2">
      <c r="B59992" s="503"/>
    </row>
    <row r="59993" spans="2:2">
      <c r="B59993" s="503"/>
    </row>
    <row r="59994" spans="2:2">
      <c r="B59994" s="503"/>
    </row>
    <row r="59995" spans="2:2">
      <c r="B59995" s="503"/>
    </row>
    <row r="59996" spans="2:2">
      <c r="B59996" s="503"/>
    </row>
    <row r="59997" spans="2:2">
      <c r="B59997" s="503"/>
    </row>
    <row r="59998" spans="2:2">
      <c r="B59998" s="503"/>
    </row>
    <row r="59999" spans="2:2">
      <c r="B59999" s="503"/>
    </row>
    <row r="60000" spans="2:2">
      <c r="B60000" s="503"/>
    </row>
    <row r="60001" spans="2:2">
      <c r="B60001" s="503"/>
    </row>
    <row r="60002" spans="2:2">
      <c r="B60002" s="503"/>
    </row>
    <row r="60003" spans="2:2">
      <c r="B60003" s="503"/>
    </row>
    <row r="60004" spans="2:2">
      <c r="B60004" s="503"/>
    </row>
    <row r="60005" spans="2:2">
      <c r="B60005" s="503"/>
    </row>
    <row r="60006" spans="2:2">
      <c r="B60006" s="503"/>
    </row>
    <row r="60007" spans="2:2">
      <c r="B60007" s="503"/>
    </row>
    <row r="60008" spans="2:2">
      <c r="B60008" s="503"/>
    </row>
    <row r="60009" spans="2:2">
      <c r="B60009" s="503"/>
    </row>
    <row r="60010" spans="2:2">
      <c r="B60010" s="503"/>
    </row>
    <row r="60011" spans="2:2">
      <c r="B60011" s="503"/>
    </row>
    <row r="60012" spans="2:2">
      <c r="B60012" s="503"/>
    </row>
    <row r="60013" spans="2:2">
      <c r="B60013" s="503"/>
    </row>
    <row r="60014" spans="2:2">
      <c r="B60014" s="503"/>
    </row>
    <row r="60015" spans="2:2">
      <c r="B60015" s="503"/>
    </row>
    <row r="60016" spans="2:2">
      <c r="B60016" s="503"/>
    </row>
    <row r="60017" spans="2:2">
      <c r="B60017" s="503"/>
    </row>
    <row r="60018" spans="2:2">
      <c r="B60018" s="503"/>
    </row>
    <row r="60019" spans="2:2">
      <c r="B60019" s="503"/>
    </row>
    <row r="60020" spans="2:2">
      <c r="B60020" s="503"/>
    </row>
    <row r="60021" spans="2:2">
      <c r="B60021" s="503"/>
    </row>
    <row r="60022" spans="2:2">
      <c r="B60022" s="503"/>
    </row>
    <row r="60023" spans="2:2">
      <c r="B60023" s="503"/>
    </row>
    <row r="60024" spans="2:2">
      <c r="B60024" s="503"/>
    </row>
    <row r="60025" spans="2:2">
      <c r="B60025" s="503"/>
    </row>
    <row r="60026" spans="2:2">
      <c r="B60026" s="503"/>
    </row>
    <row r="60027" spans="2:2">
      <c r="B60027" s="503"/>
    </row>
    <row r="60028" spans="2:2">
      <c r="B60028" s="503"/>
    </row>
    <row r="60029" spans="2:2">
      <c r="B60029" s="503"/>
    </row>
    <row r="60030" spans="2:2">
      <c r="B60030" s="503"/>
    </row>
    <row r="60031" spans="2:2">
      <c r="B60031" s="503"/>
    </row>
    <row r="60032" spans="2:2">
      <c r="B60032" s="503"/>
    </row>
    <row r="60033" spans="2:2">
      <c r="B60033" s="503"/>
    </row>
    <row r="60034" spans="2:2">
      <c r="B60034" s="503"/>
    </row>
    <row r="60035" spans="2:2">
      <c r="B60035" s="503"/>
    </row>
    <row r="60036" spans="2:2">
      <c r="B60036" s="503"/>
    </row>
    <row r="60037" spans="2:2">
      <c r="B60037" s="503"/>
    </row>
    <row r="60038" spans="2:2">
      <c r="B60038" s="503"/>
    </row>
    <row r="60039" spans="2:2">
      <c r="B60039" s="503"/>
    </row>
    <row r="60040" spans="2:2">
      <c r="B60040" s="503"/>
    </row>
    <row r="60041" spans="2:2">
      <c r="B60041" s="503"/>
    </row>
    <row r="60042" spans="2:2">
      <c r="B60042" s="503"/>
    </row>
    <row r="60043" spans="2:2">
      <c r="B60043" s="503"/>
    </row>
    <row r="60044" spans="2:2">
      <c r="B60044" s="503"/>
    </row>
    <row r="60045" spans="2:2">
      <c r="B60045" s="503"/>
    </row>
    <row r="60046" spans="2:2">
      <c r="B60046" s="503"/>
    </row>
    <row r="60047" spans="2:2">
      <c r="B60047" s="503"/>
    </row>
    <row r="60048" spans="2:2">
      <c r="B60048" s="503"/>
    </row>
    <row r="60049" spans="2:2">
      <c r="B60049" s="503"/>
    </row>
    <row r="60050" spans="2:2">
      <c r="B60050" s="503"/>
    </row>
    <row r="60051" spans="2:2">
      <c r="B60051" s="503"/>
    </row>
    <row r="60052" spans="2:2">
      <c r="B60052" s="503"/>
    </row>
    <row r="60053" spans="2:2">
      <c r="B60053" s="503"/>
    </row>
    <row r="60054" spans="2:2">
      <c r="B60054" s="503"/>
    </row>
    <row r="60055" spans="2:2">
      <c r="B60055" s="503"/>
    </row>
    <row r="60056" spans="2:2">
      <c r="B60056" s="503"/>
    </row>
    <row r="60057" spans="2:2">
      <c r="B60057" s="503"/>
    </row>
    <row r="60058" spans="2:2">
      <c r="B60058" s="503"/>
    </row>
    <row r="60059" spans="2:2">
      <c r="B60059" s="503"/>
    </row>
    <row r="60060" spans="2:2">
      <c r="B60060" s="503"/>
    </row>
    <row r="60061" spans="2:2">
      <c r="B60061" s="503"/>
    </row>
    <row r="60062" spans="2:2">
      <c r="B60062" s="503"/>
    </row>
    <row r="60063" spans="2:2">
      <c r="B60063" s="503"/>
    </row>
    <row r="60064" spans="2:2">
      <c r="B60064" s="503"/>
    </row>
    <row r="60065" spans="2:2">
      <c r="B60065" s="503"/>
    </row>
    <row r="60066" spans="2:2">
      <c r="B60066" s="503"/>
    </row>
    <row r="60067" spans="2:2">
      <c r="B60067" s="503"/>
    </row>
    <row r="60068" spans="2:2">
      <c r="B60068" s="503"/>
    </row>
    <row r="60069" spans="2:2">
      <c r="B60069" s="503"/>
    </row>
    <row r="60070" spans="2:2">
      <c r="B60070" s="503"/>
    </row>
    <row r="60071" spans="2:2">
      <c r="B60071" s="503"/>
    </row>
    <row r="60072" spans="2:2">
      <c r="B60072" s="503"/>
    </row>
    <row r="60073" spans="2:2">
      <c r="B60073" s="503"/>
    </row>
    <row r="60074" spans="2:2">
      <c r="B60074" s="503"/>
    </row>
    <row r="60075" spans="2:2">
      <c r="B60075" s="503"/>
    </row>
    <row r="60076" spans="2:2">
      <c r="B60076" s="503"/>
    </row>
    <row r="60077" spans="2:2">
      <c r="B60077" s="503"/>
    </row>
    <row r="60078" spans="2:2">
      <c r="B60078" s="503"/>
    </row>
    <row r="60079" spans="2:2">
      <c r="B60079" s="503"/>
    </row>
    <row r="60080" spans="2:2">
      <c r="B60080" s="503"/>
    </row>
    <row r="60081" spans="2:2">
      <c r="B60081" s="503"/>
    </row>
    <row r="60082" spans="2:2">
      <c r="B60082" s="503"/>
    </row>
    <row r="60083" spans="2:2">
      <c r="B60083" s="503"/>
    </row>
    <row r="60084" spans="2:2">
      <c r="B60084" s="503"/>
    </row>
    <row r="60085" spans="2:2">
      <c r="B60085" s="503"/>
    </row>
    <row r="60086" spans="2:2">
      <c r="B60086" s="503"/>
    </row>
    <row r="60087" spans="2:2">
      <c r="B60087" s="503"/>
    </row>
    <row r="60088" spans="2:2">
      <c r="B60088" s="503"/>
    </row>
    <row r="60089" spans="2:2">
      <c r="B60089" s="503"/>
    </row>
    <row r="60090" spans="2:2">
      <c r="B60090" s="503"/>
    </row>
    <row r="60091" spans="2:2">
      <c r="B60091" s="503"/>
    </row>
    <row r="60092" spans="2:2">
      <c r="B60092" s="503"/>
    </row>
    <row r="60093" spans="2:2">
      <c r="B60093" s="503"/>
    </row>
    <row r="60094" spans="2:2">
      <c r="B60094" s="503"/>
    </row>
    <row r="60095" spans="2:2">
      <c r="B60095" s="503"/>
    </row>
    <row r="60096" spans="2:2">
      <c r="B60096" s="503"/>
    </row>
    <row r="60097" spans="2:2">
      <c r="B60097" s="503"/>
    </row>
    <row r="60098" spans="2:2">
      <c r="B60098" s="503"/>
    </row>
    <row r="60099" spans="2:2">
      <c r="B60099" s="503"/>
    </row>
    <row r="60100" spans="2:2">
      <c r="B60100" s="503"/>
    </row>
    <row r="60101" spans="2:2">
      <c r="B60101" s="503"/>
    </row>
    <row r="60102" spans="2:2">
      <c r="B60102" s="503"/>
    </row>
    <row r="60103" spans="2:2">
      <c r="B60103" s="503"/>
    </row>
    <row r="60104" spans="2:2">
      <c r="B60104" s="503"/>
    </row>
    <row r="60105" spans="2:2">
      <c r="B60105" s="503"/>
    </row>
    <row r="60106" spans="2:2">
      <c r="B60106" s="503"/>
    </row>
    <row r="60107" spans="2:2">
      <c r="B60107" s="503"/>
    </row>
    <row r="60108" spans="2:2">
      <c r="B60108" s="503"/>
    </row>
    <row r="60109" spans="2:2">
      <c r="B60109" s="503"/>
    </row>
    <row r="60110" spans="2:2">
      <c r="B60110" s="503"/>
    </row>
    <row r="60111" spans="2:2">
      <c r="B60111" s="503"/>
    </row>
    <row r="60112" spans="2:2">
      <c r="B60112" s="503"/>
    </row>
    <row r="60113" spans="2:2">
      <c r="B60113" s="503"/>
    </row>
    <row r="60114" spans="2:2">
      <c r="B60114" s="503"/>
    </row>
    <row r="60115" spans="2:2">
      <c r="B60115" s="503"/>
    </row>
    <row r="60116" spans="2:2">
      <c r="B60116" s="503"/>
    </row>
    <row r="60117" spans="2:2">
      <c r="B60117" s="503"/>
    </row>
    <row r="60118" spans="2:2">
      <c r="B60118" s="503"/>
    </row>
    <row r="60119" spans="2:2">
      <c r="B60119" s="503"/>
    </row>
    <row r="60120" spans="2:2">
      <c r="B60120" s="503"/>
    </row>
    <row r="60121" spans="2:2">
      <c r="B60121" s="503"/>
    </row>
    <row r="60122" spans="2:2">
      <c r="B60122" s="503"/>
    </row>
    <row r="60123" spans="2:2">
      <c r="B60123" s="503"/>
    </row>
    <row r="60124" spans="2:2">
      <c r="B60124" s="503"/>
    </row>
    <row r="60125" spans="2:2">
      <c r="B60125" s="503"/>
    </row>
    <row r="60126" spans="2:2">
      <c r="B60126" s="503"/>
    </row>
    <row r="60127" spans="2:2">
      <c r="B60127" s="503"/>
    </row>
    <row r="60128" spans="2:2">
      <c r="B60128" s="503"/>
    </row>
    <row r="60129" spans="2:2">
      <c r="B60129" s="503"/>
    </row>
    <row r="60130" spans="2:2">
      <c r="B60130" s="503"/>
    </row>
    <row r="60131" spans="2:2">
      <c r="B60131" s="503"/>
    </row>
    <row r="60132" spans="2:2">
      <c r="B60132" s="503"/>
    </row>
    <row r="60133" spans="2:2">
      <c r="B60133" s="503"/>
    </row>
    <row r="60134" spans="2:2">
      <c r="B60134" s="503"/>
    </row>
    <row r="60135" spans="2:2">
      <c r="B60135" s="503"/>
    </row>
    <row r="60136" spans="2:2">
      <c r="B60136" s="503"/>
    </row>
    <row r="60137" spans="2:2">
      <c r="B60137" s="503"/>
    </row>
    <row r="60138" spans="2:2">
      <c r="B60138" s="503"/>
    </row>
    <row r="60139" spans="2:2">
      <c r="B60139" s="503"/>
    </row>
    <row r="60140" spans="2:2">
      <c r="B60140" s="503"/>
    </row>
    <row r="60141" spans="2:2">
      <c r="B60141" s="503"/>
    </row>
    <row r="60142" spans="2:2">
      <c r="B60142" s="503"/>
    </row>
    <row r="60143" spans="2:2">
      <c r="B60143" s="503"/>
    </row>
    <row r="60144" spans="2:2">
      <c r="B60144" s="503"/>
    </row>
    <row r="60145" spans="2:2">
      <c r="B60145" s="503"/>
    </row>
    <row r="60146" spans="2:2">
      <c r="B60146" s="503"/>
    </row>
    <row r="60147" spans="2:2">
      <c r="B60147" s="503"/>
    </row>
    <row r="60148" spans="2:2">
      <c r="B60148" s="503"/>
    </row>
    <row r="60149" spans="2:2">
      <c r="B60149" s="503"/>
    </row>
    <row r="60150" spans="2:2">
      <c r="B60150" s="503"/>
    </row>
    <row r="60151" spans="2:2">
      <c r="B60151" s="503"/>
    </row>
    <row r="60152" spans="2:2">
      <c r="B60152" s="503"/>
    </row>
    <row r="60153" spans="2:2">
      <c r="B60153" s="503"/>
    </row>
    <row r="60154" spans="2:2">
      <c r="B60154" s="503"/>
    </row>
    <row r="60155" spans="2:2">
      <c r="B60155" s="503"/>
    </row>
    <row r="60156" spans="2:2">
      <c r="B60156" s="503"/>
    </row>
    <row r="60157" spans="2:2">
      <c r="B60157" s="503"/>
    </row>
    <row r="60158" spans="2:2">
      <c r="B60158" s="503"/>
    </row>
    <row r="60159" spans="2:2">
      <c r="B60159" s="503"/>
    </row>
    <row r="60160" spans="2:2">
      <c r="B60160" s="503"/>
    </row>
    <row r="60161" spans="2:2">
      <c r="B60161" s="503"/>
    </row>
    <row r="60162" spans="2:2">
      <c r="B60162" s="503"/>
    </row>
    <row r="60163" spans="2:2">
      <c r="B60163" s="503"/>
    </row>
    <row r="60164" spans="2:2">
      <c r="B60164" s="503"/>
    </row>
    <row r="60165" spans="2:2">
      <c r="B60165" s="503"/>
    </row>
    <row r="60166" spans="2:2">
      <c r="B60166" s="503"/>
    </row>
    <row r="60167" spans="2:2">
      <c r="B60167" s="503"/>
    </row>
    <row r="60168" spans="2:2">
      <c r="B60168" s="503"/>
    </row>
    <row r="60169" spans="2:2">
      <c r="B60169" s="503"/>
    </row>
    <row r="60170" spans="2:2">
      <c r="B60170" s="503"/>
    </row>
    <row r="60171" spans="2:2">
      <c r="B60171" s="503"/>
    </row>
    <row r="60172" spans="2:2">
      <c r="B60172" s="503"/>
    </row>
    <row r="60173" spans="2:2">
      <c r="B60173" s="503"/>
    </row>
    <row r="60174" spans="2:2">
      <c r="B60174" s="503"/>
    </row>
    <row r="60175" spans="2:2">
      <c r="B60175" s="503"/>
    </row>
    <row r="60176" spans="2:2">
      <c r="B60176" s="503"/>
    </row>
    <row r="60177" spans="2:2">
      <c r="B60177" s="503"/>
    </row>
    <row r="60178" spans="2:2">
      <c r="B60178" s="503"/>
    </row>
    <row r="60179" spans="2:2">
      <c r="B60179" s="503"/>
    </row>
    <row r="60180" spans="2:2">
      <c r="B60180" s="503"/>
    </row>
    <row r="60181" spans="2:2">
      <c r="B60181" s="503"/>
    </row>
    <row r="60182" spans="2:2">
      <c r="B60182" s="503"/>
    </row>
    <row r="60183" spans="2:2">
      <c r="B60183" s="503"/>
    </row>
    <row r="60184" spans="2:2">
      <c r="B60184" s="503"/>
    </row>
    <row r="60185" spans="2:2">
      <c r="B60185" s="503"/>
    </row>
    <row r="60186" spans="2:2">
      <c r="B60186" s="503"/>
    </row>
    <row r="60187" spans="2:2">
      <c r="B60187" s="503"/>
    </row>
    <row r="60188" spans="2:2">
      <c r="B60188" s="503"/>
    </row>
    <row r="60189" spans="2:2">
      <c r="B60189" s="503"/>
    </row>
    <row r="60190" spans="2:2">
      <c r="B60190" s="503"/>
    </row>
    <row r="60191" spans="2:2">
      <c r="B60191" s="503"/>
    </row>
    <row r="60192" spans="2:2">
      <c r="B60192" s="503"/>
    </row>
    <row r="60193" spans="2:2">
      <c r="B60193" s="503"/>
    </row>
    <row r="60194" spans="2:2">
      <c r="B60194" s="503"/>
    </row>
    <row r="60195" spans="2:2">
      <c r="B60195" s="503"/>
    </row>
    <row r="60196" spans="2:2">
      <c r="B60196" s="503"/>
    </row>
    <row r="60197" spans="2:2">
      <c r="B60197" s="503"/>
    </row>
    <row r="60198" spans="2:2">
      <c r="B60198" s="503"/>
    </row>
    <row r="60199" spans="2:2">
      <c r="B60199" s="503"/>
    </row>
    <row r="60200" spans="2:2">
      <c r="B60200" s="503"/>
    </row>
    <row r="60201" spans="2:2">
      <c r="B60201" s="503"/>
    </row>
    <row r="60202" spans="2:2">
      <c r="B60202" s="503"/>
    </row>
    <row r="60203" spans="2:2">
      <c r="B60203" s="503"/>
    </row>
    <row r="60204" spans="2:2">
      <c r="B60204" s="503"/>
    </row>
    <row r="60205" spans="2:2">
      <c r="B60205" s="503"/>
    </row>
    <row r="60206" spans="2:2">
      <c r="B60206" s="503"/>
    </row>
    <row r="60207" spans="2:2">
      <c r="B60207" s="503"/>
    </row>
    <row r="60208" spans="2:2">
      <c r="B60208" s="503"/>
    </row>
    <row r="60209" spans="2:2">
      <c r="B60209" s="503"/>
    </row>
    <row r="60210" spans="2:2">
      <c r="B60210" s="503"/>
    </row>
    <row r="60211" spans="2:2">
      <c r="B60211" s="503"/>
    </row>
    <row r="60212" spans="2:2">
      <c r="B60212" s="503"/>
    </row>
    <row r="60213" spans="2:2">
      <c r="B60213" s="503"/>
    </row>
    <row r="60214" spans="2:2">
      <c r="B60214" s="503"/>
    </row>
    <row r="60215" spans="2:2">
      <c r="B60215" s="503"/>
    </row>
    <row r="60216" spans="2:2">
      <c r="B60216" s="503"/>
    </row>
    <row r="60217" spans="2:2">
      <c r="B60217" s="503"/>
    </row>
    <row r="60218" spans="2:2">
      <c r="B60218" s="503"/>
    </row>
    <row r="60219" spans="2:2">
      <c r="B60219" s="503"/>
    </row>
    <row r="60220" spans="2:2">
      <c r="B60220" s="503"/>
    </row>
    <row r="60221" spans="2:2">
      <c r="B60221" s="503"/>
    </row>
    <row r="60222" spans="2:2">
      <c r="B60222" s="503"/>
    </row>
    <row r="60223" spans="2:2">
      <c r="B60223" s="503"/>
    </row>
    <row r="60224" spans="2:2">
      <c r="B60224" s="503"/>
    </row>
    <row r="60225" spans="2:2">
      <c r="B60225" s="503"/>
    </row>
    <row r="60226" spans="2:2">
      <c r="B60226" s="503"/>
    </row>
    <row r="60227" spans="2:2">
      <c r="B60227" s="503"/>
    </row>
    <row r="60228" spans="2:2">
      <c r="B60228" s="503"/>
    </row>
    <row r="60229" spans="2:2">
      <c r="B60229" s="503"/>
    </row>
    <row r="60230" spans="2:2">
      <c r="B60230" s="503"/>
    </row>
    <row r="60231" spans="2:2">
      <c r="B60231" s="503"/>
    </row>
    <row r="60232" spans="2:2">
      <c r="B60232" s="503"/>
    </row>
    <row r="60233" spans="2:2">
      <c r="B60233" s="503"/>
    </row>
    <row r="60234" spans="2:2">
      <c r="B60234" s="503"/>
    </row>
    <row r="60235" spans="2:2">
      <c r="B60235" s="503"/>
    </row>
    <row r="60236" spans="2:2">
      <c r="B60236" s="503"/>
    </row>
    <row r="60237" spans="2:2">
      <c r="B60237" s="503"/>
    </row>
    <row r="60238" spans="2:2">
      <c r="B60238" s="503"/>
    </row>
    <row r="60239" spans="2:2">
      <c r="B60239" s="503"/>
    </row>
    <row r="60240" spans="2:2">
      <c r="B60240" s="503"/>
    </row>
    <row r="60241" spans="2:2">
      <c r="B60241" s="503"/>
    </row>
    <row r="60242" spans="2:2">
      <c r="B60242" s="503"/>
    </row>
    <row r="60243" spans="2:2">
      <c r="B60243" s="503"/>
    </row>
    <row r="60244" spans="2:2">
      <c r="B60244" s="503"/>
    </row>
    <row r="60245" spans="2:2">
      <c r="B60245" s="503"/>
    </row>
    <row r="60246" spans="2:2">
      <c r="B60246" s="503"/>
    </row>
    <row r="60247" spans="2:2">
      <c r="B60247" s="503"/>
    </row>
    <row r="60248" spans="2:2">
      <c r="B60248" s="503"/>
    </row>
    <row r="60249" spans="2:2">
      <c r="B60249" s="503"/>
    </row>
    <row r="60250" spans="2:2">
      <c r="B60250" s="503"/>
    </row>
    <row r="60251" spans="2:2">
      <c r="B60251" s="503"/>
    </row>
    <row r="60252" spans="2:2">
      <c r="B60252" s="503"/>
    </row>
    <row r="60253" spans="2:2">
      <c r="B60253" s="503"/>
    </row>
    <row r="60254" spans="2:2">
      <c r="B60254" s="503"/>
    </row>
    <row r="60255" spans="2:2">
      <c r="B60255" s="503"/>
    </row>
    <row r="60256" spans="2:2">
      <c r="B60256" s="503"/>
    </row>
    <row r="60257" spans="2:2">
      <c r="B60257" s="503"/>
    </row>
    <row r="60258" spans="2:2">
      <c r="B60258" s="503"/>
    </row>
    <row r="60259" spans="2:2">
      <c r="B60259" s="503"/>
    </row>
    <row r="60260" spans="2:2">
      <c r="B60260" s="503"/>
    </row>
    <row r="60261" spans="2:2">
      <c r="B60261" s="503"/>
    </row>
    <row r="60262" spans="2:2">
      <c r="B60262" s="503"/>
    </row>
    <row r="60263" spans="2:2">
      <c r="B60263" s="503"/>
    </row>
    <row r="60264" spans="2:2">
      <c r="B60264" s="503"/>
    </row>
    <row r="60265" spans="2:2">
      <c r="B60265" s="503"/>
    </row>
    <row r="60266" spans="2:2">
      <c r="B60266" s="503"/>
    </row>
    <row r="60267" spans="2:2">
      <c r="B60267" s="503"/>
    </row>
    <row r="60268" spans="2:2">
      <c r="B60268" s="503"/>
    </row>
    <row r="60269" spans="2:2">
      <c r="B60269" s="503"/>
    </row>
    <row r="60270" spans="2:2">
      <c r="B60270" s="503"/>
    </row>
    <row r="60271" spans="2:2">
      <c r="B60271" s="503"/>
    </row>
    <row r="60272" spans="2:2">
      <c r="B60272" s="503"/>
    </row>
    <row r="60273" spans="2:2">
      <c r="B60273" s="503"/>
    </row>
    <row r="60274" spans="2:2">
      <c r="B60274" s="503"/>
    </row>
    <row r="60275" spans="2:2">
      <c r="B60275" s="503"/>
    </row>
    <row r="60276" spans="2:2">
      <c r="B60276" s="503"/>
    </row>
    <row r="60277" spans="2:2">
      <c r="B60277" s="503"/>
    </row>
    <row r="60278" spans="2:2">
      <c r="B60278" s="503"/>
    </row>
    <row r="60279" spans="2:2">
      <c r="B60279" s="503"/>
    </row>
    <row r="60280" spans="2:2">
      <c r="B60280" s="503"/>
    </row>
    <row r="60281" spans="2:2">
      <c r="B60281" s="503"/>
    </row>
    <row r="60282" spans="2:2">
      <c r="B60282" s="503"/>
    </row>
    <row r="60283" spans="2:2">
      <c r="B60283" s="503"/>
    </row>
    <row r="60284" spans="2:2">
      <c r="B60284" s="503"/>
    </row>
    <row r="60285" spans="2:2">
      <c r="B60285" s="503"/>
    </row>
    <row r="60286" spans="2:2">
      <c r="B60286" s="503"/>
    </row>
    <row r="60287" spans="2:2">
      <c r="B60287" s="503"/>
    </row>
    <row r="60288" spans="2:2">
      <c r="B60288" s="503"/>
    </row>
    <row r="60289" spans="2:2">
      <c r="B60289" s="503"/>
    </row>
    <row r="60290" spans="2:2">
      <c r="B60290" s="503"/>
    </row>
    <row r="60291" spans="2:2">
      <c r="B60291" s="503"/>
    </row>
    <row r="60292" spans="2:2">
      <c r="B60292" s="503"/>
    </row>
    <row r="60293" spans="2:2">
      <c r="B60293" s="503"/>
    </row>
    <row r="60294" spans="2:2">
      <c r="B60294" s="503"/>
    </row>
    <row r="60295" spans="2:2">
      <c r="B60295" s="503"/>
    </row>
    <row r="60296" spans="2:2">
      <c r="B60296" s="503"/>
    </row>
    <row r="60297" spans="2:2">
      <c r="B60297" s="503"/>
    </row>
    <row r="60298" spans="2:2">
      <c r="B60298" s="503"/>
    </row>
    <row r="60299" spans="2:2">
      <c r="B60299" s="503"/>
    </row>
    <row r="60300" spans="2:2">
      <c r="B60300" s="503"/>
    </row>
    <row r="60301" spans="2:2">
      <c r="B60301" s="503"/>
    </row>
    <row r="60302" spans="2:2">
      <c r="B60302" s="503"/>
    </row>
    <row r="60303" spans="2:2">
      <c r="B60303" s="503"/>
    </row>
    <row r="60304" spans="2:2">
      <c r="B60304" s="503"/>
    </row>
    <row r="60305" spans="2:2">
      <c r="B60305" s="503"/>
    </row>
    <row r="60306" spans="2:2">
      <c r="B60306" s="503"/>
    </row>
    <row r="60307" spans="2:2">
      <c r="B60307" s="503"/>
    </row>
    <row r="60308" spans="2:2">
      <c r="B60308" s="503"/>
    </row>
    <row r="60309" spans="2:2">
      <c r="B60309" s="503"/>
    </row>
    <row r="60310" spans="2:2">
      <c r="B60310" s="503"/>
    </row>
    <row r="60311" spans="2:2">
      <c r="B60311" s="503"/>
    </row>
    <row r="60312" spans="2:2">
      <c r="B60312" s="503"/>
    </row>
    <row r="60313" spans="2:2">
      <c r="B60313" s="503"/>
    </row>
    <row r="60314" spans="2:2">
      <c r="B60314" s="503"/>
    </row>
    <row r="60315" spans="2:2">
      <c r="B60315" s="503"/>
    </row>
    <row r="60316" spans="2:2">
      <c r="B60316" s="503"/>
    </row>
    <row r="60317" spans="2:2">
      <c r="B60317" s="503"/>
    </row>
    <row r="60318" spans="2:2">
      <c r="B60318" s="503"/>
    </row>
    <row r="60319" spans="2:2">
      <c r="B60319" s="503"/>
    </row>
    <row r="60320" spans="2:2">
      <c r="B60320" s="503"/>
    </row>
    <row r="60321" spans="2:2">
      <c r="B60321" s="503"/>
    </row>
    <row r="60322" spans="2:2">
      <c r="B60322" s="503"/>
    </row>
    <row r="60323" spans="2:2">
      <c r="B60323" s="503"/>
    </row>
    <row r="60324" spans="2:2">
      <c r="B60324" s="503"/>
    </row>
    <row r="60325" spans="2:2">
      <c r="B60325" s="503"/>
    </row>
    <row r="60326" spans="2:2">
      <c r="B60326" s="503"/>
    </row>
    <row r="60327" spans="2:2">
      <c r="B60327" s="503"/>
    </row>
    <row r="60328" spans="2:2">
      <c r="B60328" s="503"/>
    </row>
    <row r="60329" spans="2:2">
      <c r="B60329" s="503"/>
    </row>
    <row r="60330" spans="2:2">
      <c r="B60330" s="503"/>
    </row>
    <row r="60331" spans="2:2">
      <c r="B60331" s="503"/>
    </row>
    <row r="60332" spans="2:2">
      <c r="B60332" s="503"/>
    </row>
    <row r="60333" spans="2:2">
      <c r="B60333" s="503"/>
    </row>
    <row r="60334" spans="2:2">
      <c r="B60334" s="503"/>
    </row>
    <row r="60335" spans="2:2">
      <c r="B60335" s="503"/>
    </row>
    <row r="60336" spans="2:2">
      <c r="B60336" s="503"/>
    </row>
    <row r="60337" spans="2:2">
      <c r="B60337" s="503"/>
    </row>
    <row r="60338" spans="2:2">
      <c r="B60338" s="503"/>
    </row>
    <row r="60339" spans="2:2">
      <c r="B60339" s="503"/>
    </row>
    <row r="60340" spans="2:2">
      <c r="B60340" s="503"/>
    </row>
    <row r="60341" spans="2:2">
      <c r="B60341" s="503"/>
    </row>
    <row r="60342" spans="2:2">
      <c r="B60342" s="503"/>
    </row>
    <row r="60343" spans="2:2">
      <c r="B60343" s="503"/>
    </row>
    <row r="60344" spans="2:2">
      <c r="B60344" s="503"/>
    </row>
    <row r="60345" spans="2:2">
      <c r="B60345" s="503"/>
    </row>
    <row r="60346" spans="2:2">
      <c r="B60346" s="503"/>
    </row>
    <row r="60347" spans="2:2">
      <c r="B60347" s="503"/>
    </row>
    <row r="60348" spans="2:2">
      <c r="B60348" s="503"/>
    </row>
    <row r="60349" spans="2:2">
      <c r="B60349" s="503"/>
    </row>
    <row r="60350" spans="2:2">
      <c r="B60350" s="503"/>
    </row>
    <row r="60351" spans="2:2">
      <c r="B60351" s="503"/>
    </row>
    <row r="60352" spans="2:2">
      <c r="B60352" s="503"/>
    </row>
    <row r="60353" spans="2:2">
      <c r="B60353" s="503"/>
    </row>
    <row r="60354" spans="2:2">
      <c r="B60354" s="503"/>
    </row>
    <row r="60355" spans="2:2">
      <c r="B60355" s="503"/>
    </row>
    <row r="60356" spans="2:2">
      <c r="B60356" s="503"/>
    </row>
    <row r="60357" spans="2:2">
      <c r="B60357" s="503"/>
    </row>
    <row r="60358" spans="2:2">
      <c r="B60358" s="503"/>
    </row>
    <row r="60359" spans="2:2">
      <c r="B60359" s="503"/>
    </row>
    <row r="60360" spans="2:2">
      <c r="B60360" s="503"/>
    </row>
    <row r="60361" spans="2:2">
      <c r="B60361" s="503"/>
    </row>
    <row r="60362" spans="2:2">
      <c r="B60362" s="503"/>
    </row>
    <row r="60363" spans="2:2">
      <c r="B60363" s="503"/>
    </row>
    <row r="60364" spans="2:2">
      <c r="B60364" s="503"/>
    </row>
    <row r="60365" spans="2:2">
      <c r="B60365" s="503"/>
    </row>
    <row r="60366" spans="2:2">
      <c r="B60366" s="503"/>
    </row>
    <row r="60367" spans="2:2">
      <c r="B60367" s="503"/>
    </row>
    <row r="60368" spans="2:2">
      <c r="B60368" s="503"/>
    </row>
    <row r="60369" spans="2:2">
      <c r="B60369" s="503"/>
    </row>
    <row r="60370" spans="2:2">
      <c r="B60370" s="503"/>
    </row>
    <row r="60371" spans="2:2">
      <c r="B60371" s="503"/>
    </row>
    <row r="60372" spans="2:2">
      <c r="B60372" s="503"/>
    </row>
    <row r="60373" spans="2:2">
      <c r="B60373" s="503"/>
    </row>
    <row r="60374" spans="2:2">
      <c r="B60374" s="503"/>
    </row>
    <row r="60375" spans="2:2">
      <c r="B60375" s="503"/>
    </row>
    <row r="60376" spans="2:2">
      <c r="B60376" s="503"/>
    </row>
    <row r="60377" spans="2:2">
      <c r="B60377" s="503"/>
    </row>
    <row r="60378" spans="2:2">
      <c r="B60378" s="503"/>
    </row>
    <row r="60379" spans="2:2">
      <c r="B60379" s="503"/>
    </row>
    <row r="60380" spans="2:2">
      <c r="B60380" s="503"/>
    </row>
    <row r="60381" spans="2:2">
      <c r="B60381" s="503"/>
    </row>
    <row r="60382" spans="2:2">
      <c r="B60382" s="503"/>
    </row>
    <row r="60383" spans="2:2">
      <c r="B60383" s="503"/>
    </row>
    <row r="60384" spans="2:2">
      <c r="B60384" s="503"/>
    </row>
    <row r="60385" spans="2:2">
      <c r="B60385" s="503"/>
    </row>
    <row r="60386" spans="2:2">
      <c r="B60386" s="503"/>
    </row>
    <row r="60387" spans="2:2">
      <c r="B60387" s="503"/>
    </row>
    <row r="60388" spans="2:2">
      <c r="B60388" s="503"/>
    </row>
    <row r="60389" spans="2:2">
      <c r="B60389" s="503"/>
    </row>
    <row r="60390" spans="2:2">
      <c r="B60390" s="503"/>
    </row>
    <row r="60391" spans="2:2">
      <c r="B60391" s="503"/>
    </row>
    <row r="60392" spans="2:2">
      <c r="B60392" s="503"/>
    </row>
    <row r="60393" spans="2:2">
      <c r="B60393" s="503"/>
    </row>
    <row r="60394" spans="2:2">
      <c r="B60394" s="503"/>
    </row>
    <row r="60395" spans="2:2">
      <c r="B60395" s="503"/>
    </row>
    <row r="60396" spans="2:2">
      <c r="B60396" s="503"/>
    </row>
    <row r="60397" spans="2:2">
      <c r="B60397" s="503"/>
    </row>
    <row r="60398" spans="2:2">
      <c r="B60398" s="503"/>
    </row>
    <row r="60399" spans="2:2">
      <c r="B60399" s="503"/>
    </row>
    <row r="60400" spans="2:2">
      <c r="B60400" s="503"/>
    </row>
    <row r="60401" spans="2:2">
      <c r="B60401" s="503"/>
    </row>
    <row r="60402" spans="2:2">
      <c r="B60402" s="503"/>
    </row>
    <row r="60403" spans="2:2">
      <c r="B60403" s="503"/>
    </row>
    <row r="60404" spans="2:2">
      <c r="B60404" s="503"/>
    </row>
    <row r="60405" spans="2:2">
      <c r="B60405" s="503"/>
    </row>
    <row r="60406" spans="2:2">
      <c r="B60406" s="503"/>
    </row>
    <row r="60407" spans="2:2">
      <c r="B60407" s="503"/>
    </row>
    <row r="60408" spans="2:2">
      <c r="B60408" s="503"/>
    </row>
    <row r="60409" spans="2:2">
      <c r="B60409" s="503"/>
    </row>
    <row r="60410" spans="2:2">
      <c r="B60410" s="503"/>
    </row>
    <row r="60411" spans="2:2">
      <c r="B60411" s="503"/>
    </row>
    <row r="60412" spans="2:2">
      <c r="B60412" s="503"/>
    </row>
    <row r="60413" spans="2:2">
      <c r="B60413" s="503"/>
    </row>
    <row r="60414" spans="2:2">
      <c r="B60414" s="503"/>
    </row>
    <row r="60415" spans="2:2">
      <c r="B60415" s="503"/>
    </row>
    <row r="60416" spans="2:2">
      <c r="B60416" s="503"/>
    </row>
    <row r="60417" spans="2:2">
      <c r="B60417" s="503"/>
    </row>
    <row r="60418" spans="2:2">
      <c r="B60418" s="503"/>
    </row>
    <row r="60419" spans="2:2">
      <c r="B60419" s="503"/>
    </row>
    <row r="60420" spans="2:2">
      <c r="B60420" s="503"/>
    </row>
    <row r="60421" spans="2:2">
      <c r="B60421" s="503"/>
    </row>
    <row r="60422" spans="2:2">
      <c r="B60422" s="503"/>
    </row>
    <row r="60423" spans="2:2">
      <c r="B60423" s="503"/>
    </row>
    <row r="60424" spans="2:2">
      <c r="B60424" s="503"/>
    </row>
    <row r="60425" spans="2:2">
      <c r="B60425" s="503"/>
    </row>
    <row r="60426" spans="2:2">
      <c r="B60426" s="503"/>
    </row>
    <row r="60427" spans="2:2">
      <c r="B60427" s="503"/>
    </row>
    <row r="60428" spans="2:2">
      <c r="B60428" s="503"/>
    </row>
    <row r="60429" spans="2:2">
      <c r="B60429" s="503"/>
    </row>
    <row r="60430" spans="2:2">
      <c r="B60430" s="503"/>
    </row>
    <row r="60431" spans="2:2">
      <c r="B60431" s="503"/>
    </row>
    <row r="60432" spans="2:2">
      <c r="B60432" s="503"/>
    </row>
    <row r="60433" spans="2:2">
      <c r="B60433" s="503"/>
    </row>
    <row r="60434" spans="2:2">
      <c r="B60434" s="503"/>
    </row>
    <row r="60435" spans="2:2">
      <c r="B60435" s="503"/>
    </row>
    <row r="60436" spans="2:2">
      <c r="B60436" s="503"/>
    </row>
    <row r="60437" spans="2:2">
      <c r="B60437" s="503"/>
    </row>
    <row r="60438" spans="2:2">
      <c r="B60438" s="503"/>
    </row>
    <row r="60439" spans="2:2">
      <c r="B60439" s="503"/>
    </row>
    <row r="60440" spans="2:2">
      <c r="B60440" s="503"/>
    </row>
    <row r="60441" spans="2:2">
      <c r="B60441" s="503"/>
    </row>
    <row r="60442" spans="2:2">
      <c r="B60442" s="503"/>
    </row>
    <row r="60443" spans="2:2">
      <c r="B60443" s="503"/>
    </row>
    <row r="60444" spans="2:2">
      <c r="B60444" s="503"/>
    </row>
    <row r="60445" spans="2:2">
      <c r="B60445" s="503"/>
    </row>
    <row r="60446" spans="2:2">
      <c r="B60446" s="503"/>
    </row>
    <row r="60447" spans="2:2">
      <c r="B60447" s="503"/>
    </row>
    <row r="60448" spans="2:2">
      <c r="B60448" s="503"/>
    </row>
    <row r="60449" spans="2:2">
      <c r="B60449" s="503"/>
    </row>
    <row r="60450" spans="2:2">
      <c r="B60450" s="503"/>
    </row>
    <row r="60451" spans="2:2">
      <c r="B60451" s="503"/>
    </row>
    <row r="60452" spans="2:2">
      <c r="B60452" s="503"/>
    </row>
    <row r="60453" spans="2:2">
      <c r="B60453" s="503"/>
    </row>
    <row r="60454" spans="2:2">
      <c r="B60454" s="503"/>
    </row>
    <row r="60455" spans="2:2">
      <c r="B60455" s="503"/>
    </row>
    <row r="60456" spans="2:2">
      <c r="B60456" s="503"/>
    </row>
    <row r="60457" spans="2:2">
      <c r="B60457" s="503"/>
    </row>
    <row r="60458" spans="2:2">
      <c r="B60458" s="503"/>
    </row>
    <row r="60459" spans="2:2">
      <c r="B60459" s="503"/>
    </row>
    <row r="60460" spans="2:2">
      <c r="B60460" s="503"/>
    </row>
    <row r="60461" spans="2:2">
      <c r="B60461" s="503"/>
    </row>
    <row r="60462" spans="2:2">
      <c r="B60462" s="503"/>
    </row>
    <row r="60463" spans="2:2">
      <c r="B60463" s="503"/>
    </row>
    <row r="60464" spans="2:2">
      <c r="B60464" s="503"/>
    </row>
    <row r="60465" spans="2:2">
      <c r="B60465" s="503"/>
    </row>
    <row r="60466" spans="2:2">
      <c r="B60466" s="503"/>
    </row>
    <row r="60467" spans="2:2">
      <c r="B60467" s="503"/>
    </row>
    <row r="60468" spans="2:2">
      <c r="B60468" s="503"/>
    </row>
    <row r="60469" spans="2:2">
      <c r="B60469" s="503"/>
    </row>
    <row r="60470" spans="2:2">
      <c r="B60470" s="503"/>
    </row>
    <row r="60471" spans="2:2">
      <c r="B60471" s="503"/>
    </row>
    <row r="60472" spans="2:2">
      <c r="B60472" s="503"/>
    </row>
    <row r="60473" spans="2:2">
      <c r="B60473" s="503"/>
    </row>
    <row r="60474" spans="2:2">
      <c r="B60474" s="503"/>
    </row>
    <row r="60475" spans="2:2">
      <c r="B60475" s="503"/>
    </row>
    <row r="60476" spans="2:2">
      <c r="B60476" s="503"/>
    </row>
    <row r="60477" spans="2:2">
      <c r="B60477" s="503"/>
    </row>
    <row r="60478" spans="2:2">
      <c r="B60478" s="503"/>
    </row>
    <row r="60479" spans="2:2">
      <c r="B60479" s="503"/>
    </row>
    <row r="60480" spans="2:2">
      <c r="B60480" s="503"/>
    </row>
    <row r="60481" spans="2:2">
      <c r="B60481" s="503"/>
    </row>
    <row r="60482" spans="2:2">
      <c r="B60482" s="503"/>
    </row>
    <row r="60483" spans="2:2">
      <c r="B60483" s="503"/>
    </row>
    <row r="60484" spans="2:2">
      <c r="B60484" s="503"/>
    </row>
    <row r="60485" spans="2:2">
      <c r="B60485" s="503"/>
    </row>
    <row r="60486" spans="2:2">
      <c r="B60486" s="503"/>
    </row>
    <row r="60487" spans="2:2">
      <c r="B60487" s="503"/>
    </row>
    <row r="60488" spans="2:2">
      <c r="B60488" s="503"/>
    </row>
    <row r="60489" spans="2:2">
      <c r="B60489" s="503"/>
    </row>
    <row r="60490" spans="2:2">
      <c r="B60490" s="503"/>
    </row>
    <row r="60491" spans="2:2">
      <c r="B60491" s="503"/>
    </row>
    <row r="60492" spans="2:2">
      <c r="B60492" s="503"/>
    </row>
    <row r="60493" spans="2:2">
      <c r="B60493" s="503"/>
    </row>
    <row r="60494" spans="2:2">
      <c r="B60494" s="503"/>
    </row>
    <row r="60495" spans="2:2">
      <c r="B60495" s="503"/>
    </row>
    <row r="60496" spans="2:2">
      <c r="B60496" s="503"/>
    </row>
    <row r="60497" spans="2:2">
      <c r="B60497" s="503"/>
    </row>
    <row r="60498" spans="2:2">
      <c r="B60498" s="503"/>
    </row>
    <row r="60499" spans="2:2">
      <c r="B60499" s="503"/>
    </row>
    <row r="60500" spans="2:2">
      <c r="B60500" s="503"/>
    </row>
    <row r="60501" spans="2:2">
      <c r="B60501" s="503"/>
    </row>
    <row r="60502" spans="2:2">
      <c r="B60502" s="503"/>
    </row>
    <row r="60503" spans="2:2">
      <c r="B60503" s="503"/>
    </row>
    <row r="60504" spans="2:2">
      <c r="B60504" s="503"/>
    </row>
    <row r="60505" spans="2:2">
      <c r="B60505" s="503"/>
    </row>
    <row r="60506" spans="2:2">
      <c r="B60506" s="503"/>
    </row>
    <row r="60507" spans="2:2">
      <c r="B60507" s="503"/>
    </row>
    <row r="60508" spans="2:2">
      <c r="B60508" s="503"/>
    </row>
    <row r="60509" spans="2:2">
      <c r="B60509" s="503"/>
    </row>
    <row r="60510" spans="2:2">
      <c r="B60510" s="503"/>
    </row>
    <row r="60511" spans="2:2">
      <c r="B60511" s="503"/>
    </row>
    <row r="60512" spans="2:2">
      <c r="B60512" s="503"/>
    </row>
    <row r="60513" spans="2:2">
      <c r="B60513" s="503"/>
    </row>
    <row r="60514" spans="2:2">
      <c r="B60514" s="503"/>
    </row>
    <row r="60515" spans="2:2">
      <c r="B60515" s="503"/>
    </row>
    <row r="60516" spans="2:2">
      <c r="B60516" s="503"/>
    </row>
    <row r="60517" spans="2:2">
      <c r="B60517" s="503"/>
    </row>
    <row r="60518" spans="2:2">
      <c r="B60518" s="503"/>
    </row>
    <row r="60519" spans="2:2">
      <c r="B60519" s="503"/>
    </row>
    <row r="60520" spans="2:2">
      <c r="B60520" s="503"/>
    </row>
    <row r="60521" spans="2:2">
      <c r="B60521" s="503"/>
    </row>
    <row r="60522" spans="2:2">
      <c r="B60522" s="503"/>
    </row>
    <row r="60523" spans="2:2">
      <c r="B60523" s="503"/>
    </row>
    <row r="60524" spans="2:2">
      <c r="B60524" s="503"/>
    </row>
    <row r="60525" spans="2:2">
      <c r="B60525" s="503"/>
    </row>
    <row r="60526" spans="2:2">
      <c r="B60526" s="503"/>
    </row>
    <row r="60527" spans="2:2">
      <c r="B60527" s="503"/>
    </row>
    <row r="60528" spans="2:2">
      <c r="B60528" s="503"/>
    </row>
    <row r="60529" spans="2:2">
      <c r="B60529" s="503"/>
    </row>
    <row r="60530" spans="2:2">
      <c r="B60530" s="503"/>
    </row>
    <row r="60531" spans="2:2">
      <c r="B60531" s="503"/>
    </row>
    <row r="60532" spans="2:2">
      <c r="B60532" s="503"/>
    </row>
    <row r="60533" spans="2:2">
      <c r="B60533" s="503"/>
    </row>
    <row r="60534" spans="2:2">
      <c r="B60534" s="503"/>
    </row>
    <row r="60535" spans="2:2">
      <c r="B60535" s="503"/>
    </row>
    <row r="60536" spans="2:2">
      <c r="B60536" s="503"/>
    </row>
    <row r="60537" spans="2:2">
      <c r="B60537" s="503"/>
    </row>
    <row r="60538" spans="2:2">
      <c r="B60538" s="503"/>
    </row>
    <row r="60539" spans="2:2">
      <c r="B60539" s="503"/>
    </row>
    <row r="60540" spans="2:2">
      <c r="B60540" s="503"/>
    </row>
    <row r="60541" spans="2:2">
      <c r="B60541" s="503"/>
    </row>
    <row r="60542" spans="2:2">
      <c r="B60542" s="503"/>
    </row>
    <row r="60543" spans="2:2">
      <c r="B60543" s="503"/>
    </row>
    <row r="60544" spans="2:2">
      <c r="B60544" s="503"/>
    </row>
    <row r="60545" spans="2:2">
      <c r="B60545" s="503"/>
    </row>
    <row r="60546" spans="2:2">
      <c r="B60546" s="503"/>
    </row>
    <row r="60547" spans="2:2">
      <c r="B60547" s="503"/>
    </row>
    <row r="60548" spans="2:2">
      <c r="B60548" s="503"/>
    </row>
    <row r="60549" spans="2:2">
      <c r="B60549" s="503"/>
    </row>
    <row r="60550" spans="2:2">
      <c r="B60550" s="503"/>
    </row>
    <row r="60551" spans="2:2">
      <c r="B60551" s="503"/>
    </row>
    <row r="60552" spans="2:2">
      <c r="B60552" s="503"/>
    </row>
    <row r="60553" spans="2:2">
      <c r="B60553" s="503"/>
    </row>
    <row r="60554" spans="2:2">
      <c r="B60554" s="503"/>
    </row>
    <row r="60555" spans="2:2">
      <c r="B60555" s="503"/>
    </row>
    <row r="60556" spans="2:2">
      <c r="B60556" s="503"/>
    </row>
    <row r="60557" spans="2:2">
      <c r="B60557" s="503"/>
    </row>
    <row r="60558" spans="2:2">
      <c r="B60558" s="503"/>
    </row>
    <row r="60559" spans="2:2">
      <c r="B60559" s="503"/>
    </row>
    <row r="60560" spans="2:2">
      <c r="B60560" s="503"/>
    </row>
    <row r="60561" spans="2:2">
      <c r="B60561" s="503"/>
    </row>
    <row r="60562" spans="2:2">
      <c r="B60562" s="503"/>
    </row>
    <row r="60563" spans="2:2">
      <c r="B60563" s="503"/>
    </row>
    <row r="60564" spans="2:2">
      <c r="B60564" s="503"/>
    </row>
    <row r="60565" spans="2:2">
      <c r="B60565" s="503"/>
    </row>
    <row r="60566" spans="2:2">
      <c r="B60566" s="503"/>
    </row>
    <row r="60567" spans="2:2">
      <c r="B60567" s="503"/>
    </row>
    <row r="60568" spans="2:2">
      <c r="B60568" s="503"/>
    </row>
    <row r="60569" spans="2:2">
      <c r="B60569" s="503"/>
    </row>
    <row r="60570" spans="2:2">
      <c r="B60570" s="503"/>
    </row>
    <row r="60571" spans="2:2">
      <c r="B60571" s="503"/>
    </row>
    <row r="60572" spans="2:2">
      <c r="B60572" s="503"/>
    </row>
    <row r="60573" spans="2:2">
      <c r="B60573" s="503"/>
    </row>
    <row r="60574" spans="2:2">
      <c r="B60574" s="503"/>
    </row>
    <row r="60575" spans="2:2">
      <c r="B60575" s="503"/>
    </row>
    <row r="60576" spans="2:2">
      <c r="B60576" s="503"/>
    </row>
    <row r="60577" spans="2:2">
      <c r="B60577" s="503"/>
    </row>
    <row r="60578" spans="2:2">
      <c r="B60578" s="503"/>
    </row>
    <row r="60579" spans="2:2">
      <c r="B60579" s="503"/>
    </row>
    <row r="60580" spans="2:2">
      <c r="B60580" s="503"/>
    </row>
    <row r="60581" spans="2:2">
      <c r="B60581" s="503"/>
    </row>
    <row r="60582" spans="2:2">
      <c r="B60582" s="503"/>
    </row>
    <row r="60583" spans="2:2">
      <c r="B60583" s="503"/>
    </row>
    <row r="60584" spans="2:2">
      <c r="B60584" s="503"/>
    </row>
    <row r="60585" spans="2:2">
      <c r="B60585" s="503"/>
    </row>
    <row r="60586" spans="2:2">
      <c r="B60586" s="503"/>
    </row>
    <row r="60587" spans="2:2">
      <c r="B60587" s="503"/>
    </row>
    <row r="60588" spans="2:2">
      <c r="B60588" s="503"/>
    </row>
    <row r="60589" spans="2:2">
      <c r="B60589" s="503"/>
    </row>
    <row r="60590" spans="2:2">
      <c r="B60590" s="503"/>
    </row>
    <row r="60591" spans="2:2">
      <c r="B60591" s="503"/>
    </row>
    <row r="60592" spans="2:2">
      <c r="B60592" s="503"/>
    </row>
    <row r="60593" spans="2:2">
      <c r="B60593" s="503"/>
    </row>
    <row r="60594" spans="2:2">
      <c r="B60594" s="503"/>
    </row>
    <row r="60595" spans="2:2">
      <c r="B60595" s="503"/>
    </row>
    <row r="60596" spans="2:2">
      <c r="B60596" s="503"/>
    </row>
    <row r="60597" spans="2:2">
      <c r="B60597" s="503"/>
    </row>
    <row r="60598" spans="2:2">
      <c r="B60598" s="503"/>
    </row>
    <row r="60599" spans="2:2">
      <c r="B60599" s="503"/>
    </row>
    <row r="60600" spans="2:2">
      <c r="B60600" s="503"/>
    </row>
    <row r="60601" spans="2:2">
      <c r="B60601" s="503"/>
    </row>
    <row r="60602" spans="2:2">
      <c r="B60602" s="503"/>
    </row>
    <row r="60603" spans="2:2">
      <c r="B60603" s="503"/>
    </row>
    <row r="60604" spans="2:2">
      <c r="B60604" s="503"/>
    </row>
    <row r="60605" spans="2:2">
      <c r="B60605" s="503"/>
    </row>
    <row r="60606" spans="2:2">
      <c r="B60606" s="503"/>
    </row>
    <row r="60607" spans="2:2">
      <c r="B60607" s="503"/>
    </row>
    <row r="60608" spans="2:2">
      <c r="B60608" s="503"/>
    </row>
    <row r="60609" spans="2:2">
      <c r="B60609" s="503"/>
    </row>
    <row r="60610" spans="2:2">
      <c r="B60610" s="503"/>
    </row>
    <row r="60611" spans="2:2">
      <c r="B60611" s="503"/>
    </row>
    <row r="60612" spans="2:2">
      <c r="B60612" s="503"/>
    </row>
    <row r="60613" spans="2:2">
      <c r="B60613" s="503"/>
    </row>
    <row r="60614" spans="2:2">
      <c r="B60614" s="503"/>
    </row>
    <row r="60615" spans="2:2">
      <c r="B60615" s="503"/>
    </row>
    <row r="60616" spans="2:2">
      <c r="B60616" s="503"/>
    </row>
    <row r="60617" spans="2:2">
      <c r="B60617" s="503"/>
    </row>
    <row r="60618" spans="2:2">
      <c r="B60618" s="503"/>
    </row>
    <row r="60619" spans="2:2">
      <c r="B60619" s="503"/>
    </row>
    <row r="60620" spans="2:2">
      <c r="B60620" s="503"/>
    </row>
    <row r="60621" spans="2:2">
      <c r="B60621" s="503"/>
    </row>
    <row r="60622" spans="2:2">
      <c r="B60622" s="503"/>
    </row>
    <row r="60623" spans="2:2">
      <c r="B60623" s="503"/>
    </row>
    <row r="60624" spans="2:2">
      <c r="B60624" s="503"/>
    </row>
    <row r="60625" spans="2:2">
      <c r="B60625" s="503"/>
    </row>
    <row r="60626" spans="2:2">
      <c r="B60626" s="503"/>
    </row>
    <row r="60627" spans="2:2">
      <c r="B60627" s="503"/>
    </row>
    <row r="60628" spans="2:2">
      <c r="B60628" s="503"/>
    </row>
    <row r="60629" spans="2:2">
      <c r="B60629" s="503"/>
    </row>
    <row r="60630" spans="2:2">
      <c r="B60630" s="503"/>
    </row>
    <row r="60631" spans="2:2">
      <c r="B60631" s="503"/>
    </row>
    <row r="60632" spans="2:2">
      <c r="B60632" s="503"/>
    </row>
    <row r="60633" spans="2:2">
      <c r="B60633" s="503"/>
    </row>
    <row r="60634" spans="2:2">
      <c r="B60634" s="503"/>
    </row>
    <row r="60635" spans="2:2">
      <c r="B60635" s="503"/>
    </row>
    <row r="60636" spans="2:2">
      <c r="B60636" s="503"/>
    </row>
    <row r="60637" spans="2:2">
      <c r="B60637" s="503"/>
    </row>
    <row r="60638" spans="2:2">
      <c r="B60638" s="503"/>
    </row>
    <row r="60639" spans="2:2">
      <c r="B60639" s="503"/>
    </row>
    <row r="60640" spans="2:2">
      <c r="B60640" s="503"/>
    </row>
    <row r="60641" spans="2:2">
      <c r="B60641" s="503"/>
    </row>
    <row r="60642" spans="2:2">
      <c r="B60642" s="503"/>
    </row>
    <row r="60643" spans="2:2">
      <c r="B60643" s="503"/>
    </row>
    <row r="60644" spans="2:2">
      <c r="B60644" s="503"/>
    </row>
    <row r="60645" spans="2:2">
      <c r="B60645" s="503"/>
    </row>
    <row r="60646" spans="2:2">
      <c r="B60646" s="503"/>
    </row>
    <row r="60647" spans="2:2">
      <c r="B60647" s="503"/>
    </row>
    <row r="60648" spans="2:2">
      <c r="B60648" s="503"/>
    </row>
    <row r="60649" spans="2:2">
      <c r="B60649" s="503"/>
    </row>
    <row r="60650" spans="2:2">
      <c r="B60650" s="503"/>
    </row>
    <row r="60651" spans="2:2">
      <c r="B60651" s="503"/>
    </row>
    <row r="60652" spans="2:2">
      <c r="B60652" s="503"/>
    </row>
    <row r="60653" spans="2:2">
      <c r="B60653" s="503"/>
    </row>
    <row r="60654" spans="2:2">
      <c r="B60654" s="503"/>
    </row>
    <row r="60655" spans="2:2">
      <c r="B60655" s="503"/>
    </row>
    <row r="60656" spans="2:2">
      <c r="B60656" s="503"/>
    </row>
    <row r="60657" spans="2:2">
      <c r="B60657" s="503"/>
    </row>
    <row r="60658" spans="2:2">
      <c r="B60658" s="503"/>
    </row>
    <row r="60659" spans="2:2">
      <c r="B60659" s="503"/>
    </row>
    <row r="60660" spans="2:2">
      <c r="B60660" s="503"/>
    </row>
    <row r="60661" spans="2:2">
      <c r="B60661" s="503"/>
    </row>
    <row r="60662" spans="2:2">
      <c r="B60662" s="503"/>
    </row>
    <row r="60663" spans="2:2">
      <c r="B60663" s="503"/>
    </row>
    <row r="60664" spans="2:2">
      <c r="B60664" s="503"/>
    </row>
    <row r="60665" spans="2:2">
      <c r="B60665" s="503"/>
    </row>
    <row r="60666" spans="2:2">
      <c r="B60666" s="503"/>
    </row>
    <row r="60667" spans="2:2">
      <c r="B60667" s="503"/>
    </row>
    <row r="60668" spans="2:2">
      <c r="B60668" s="503"/>
    </row>
    <row r="60669" spans="2:2">
      <c r="B60669" s="503"/>
    </row>
    <row r="60670" spans="2:2">
      <c r="B60670" s="503"/>
    </row>
    <row r="60671" spans="2:2">
      <c r="B60671" s="503"/>
    </row>
    <row r="60672" spans="2:2">
      <c r="B60672" s="503"/>
    </row>
    <row r="60673" spans="2:2">
      <c r="B60673" s="503"/>
    </row>
    <row r="60674" spans="2:2">
      <c r="B60674" s="503"/>
    </row>
    <row r="60675" spans="2:2">
      <c r="B60675" s="503"/>
    </row>
    <row r="60676" spans="2:2">
      <c r="B60676" s="503"/>
    </row>
    <row r="60677" spans="2:2">
      <c r="B60677" s="503"/>
    </row>
    <row r="60678" spans="2:2">
      <c r="B60678" s="503"/>
    </row>
    <row r="60679" spans="2:2">
      <c r="B60679" s="503"/>
    </row>
    <row r="60680" spans="2:2">
      <c r="B60680" s="503"/>
    </row>
    <row r="60681" spans="2:2">
      <c r="B60681" s="503"/>
    </row>
    <row r="60682" spans="2:2">
      <c r="B60682" s="503"/>
    </row>
    <row r="60683" spans="2:2">
      <c r="B60683" s="503"/>
    </row>
    <row r="60684" spans="2:2">
      <c r="B60684" s="503"/>
    </row>
    <row r="60685" spans="2:2">
      <c r="B60685" s="503"/>
    </row>
    <row r="60686" spans="2:2">
      <c r="B60686" s="503"/>
    </row>
    <row r="60687" spans="2:2">
      <c r="B60687" s="503"/>
    </row>
    <row r="60688" spans="2:2">
      <c r="B60688" s="503"/>
    </row>
    <row r="60689" spans="2:2">
      <c r="B60689" s="503"/>
    </row>
    <row r="60690" spans="2:2">
      <c r="B60690" s="503"/>
    </row>
    <row r="60691" spans="2:2">
      <c r="B60691" s="503"/>
    </row>
    <row r="60692" spans="2:2">
      <c r="B60692" s="503"/>
    </row>
    <row r="60693" spans="2:2">
      <c r="B60693" s="503"/>
    </row>
    <row r="60694" spans="2:2">
      <c r="B60694" s="503"/>
    </row>
    <row r="60695" spans="2:2">
      <c r="B60695" s="503"/>
    </row>
    <row r="60696" spans="2:2">
      <c r="B60696" s="503"/>
    </row>
    <row r="60697" spans="2:2">
      <c r="B60697" s="503"/>
    </row>
    <row r="60698" spans="2:2">
      <c r="B60698" s="503"/>
    </row>
    <row r="60699" spans="2:2">
      <c r="B60699" s="503"/>
    </row>
    <row r="60700" spans="2:2">
      <c r="B60700" s="503"/>
    </row>
    <row r="60701" spans="2:2">
      <c r="B60701" s="503"/>
    </row>
    <row r="60702" spans="2:2">
      <c r="B60702" s="503"/>
    </row>
    <row r="60703" spans="2:2">
      <c r="B60703" s="503"/>
    </row>
    <row r="60704" spans="2:2">
      <c r="B60704" s="503"/>
    </row>
    <row r="60705" spans="2:2">
      <c r="B60705" s="503"/>
    </row>
    <row r="60706" spans="2:2">
      <c r="B60706" s="503"/>
    </row>
    <row r="60707" spans="2:2">
      <c r="B60707" s="503"/>
    </row>
    <row r="60708" spans="2:2">
      <c r="B60708" s="503"/>
    </row>
    <row r="60709" spans="2:2">
      <c r="B60709" s="503"/>
    </row>
    <row r="60710" spans="2:2">
      <c r="B60710" s="503"/>
    </row>
    <row r="60711" spans="2:2">
      <c r="B60711" s="503"/>
    </row>
    <row r="60712" spans="2:2">
      <c r="B60712" s="503"/>
    </row>
    <row r="60713" spans="2:2">
      <c r="B60713" s="503"/>
    </row>
    <row r="60714" spans="2:2">
      <c r="B60714" s="503"/>
    </row>
    <row r="60715" spans="2:2">
      <c r="B60715" s="503"/>
    </row>
    <row r="60716" spans="2:2">
      <c r="B60716" s="503"/>
    </row>
    <row r="60717" spans="2:2">
      <c r="B60717" s="503"/>
    </row>
    <row r="60718" spans="2:2">
      <c r="B60718" s="503"/>
    </row>
    <row r="60719" spans="2:2">
      <c r="B60719" s="503"/>
    </row>
    <row r="60720" spans="2:2">
      <c r="B60720" s="503"/>
    </row>
    <row r="60721" spans="2:2">
      <c r="B60721" s="503"/>
    </row>
    <row r="60722" spans="2:2">
      <c r="B60722" s="503"/>
    </row>
    <row r="60723" spans="2:2">
      <c r="B60723" s="503"/>
    </row>
    <row r="60724" spans="2:2">
      <c r="B60724" s="503"/>
    </row>
    <row r="60725" spans="2:2">
      <c r="B60725" s="503"/>
    </row>
    <row r="60726" spans="2:2">
      <c r="B60726" s="503"/>
    </row>
    <row r="60727" spans="2:2">
      <c r="B60727" s="503"/>
    </row>
    <row r="60728" spans="2:2">
      <c r="B60728" s="503"/>
    </row>
    <row r="60729" spans="2:2">
      <c r="B60729" s="503"/>
    </row>
    <row r="60730" spans="2:2">
      <c r="B60730" s="503"/>
    </row>
    <row r="60731" spans="2:2">
      <c r="B60731" s="503"/>
    </row>
    <row r="60732" spans="2:2">
      <c r="B60732" s="503"/>
    </row>
    <row r="60733" spans="2:2">
      <c r="B60733" s="503"/>
    </row>
    <row r="60734" spans="2:2">
      <c r="B60734" s="503"/>
    </row>
    <row r="60735" spans="2:2">
      <c r="B60735" s="503"/>
    </row>
    <row r="60736" spans="2:2">
      <c r="B60736" s="503"/>
    </row>
    <row r="60737" spans="2:2">
      <c r="B60737" s="503"/>
    </row>
    <row r="60738" spans="2:2">
      <c r="B60738" s="503"/>
    </row>
    <row r="60739" spans="2:2">
      <c r="B60739" s="503"/>
    </row>
    <row r="60740" spans="2:2">
      <c r="B60740" s="503"/>
    </row>
    <row r="60741" spans="2:2">
      <c r="B60741" s="503"/>
    </row>
    <row r="60742" spans="2:2">
      <c r="B60742" s="503"/>
    </row>
    <row r="60743" spans="2:2">
      <c r="B60743" s="503"/>
    </row>
    <row r="60744" spans="2:2">
      <c r="B60744" s="503"/>
    </row>
    <row r="60745" spans="2:2">
      <c r="B60745" s="503"/>
    </row>
    <row r="60746" spans="2:2">
      <c r="B60746" s="503"/>
    </row>
    <row r="60747" spans="2:2">
      <c r="B60747" s="503"/>
    </row>
    <row r="60748" spans="2:2">
      <c r="B60748" s="503"/>
    </row>
    <row r="60749" spans="2:2">
      <c r="B60749" s="503"/>
    </row>
    <row r="60750" spans="2:2">
      <c r="B60750" s="503"/>
    </row>
    <row r="60751" spans="2:2">
      <c r="B60751" s="503"/>
    </row>
    <row r="60752" spans="2:2">
      <c r="B60752" s="503"/>
    </row>
    <row r="60753" spans="2:2">
      <c r="B60753" s="503"/>
    </row>
    <row r="60754" spans="2:2">
      <c r="B60754" s="503"/>
    </row>
    <row r="60755" spans="2:2">
      <c r="B60755" s="503"/>
    </row>
    <row r="60756" spans="2:2">
      <c r="B60756" s="503"/>
    </row>
    <row r="60757" spans="2:2">
      <c r="B60757" s="503"/>
    </row>
    <row r="60758" spans="2:2">
      <c r="B60758" s="503"/>
    </row>
    <row r="60759" spans="2:2">
      <c r="B60759" s="503"/>
    </row>
    <row r="60760" spans="2:2">
      <c r="B60760" s="503"/>
    </row>
    <row r="60761" spans="2:2">
      <c r="B60761" s="503"/>
    </row>
    <row r="60762" spans="2:2">
      <c r="B60762" s="503"/>
    </row>
    <row r="60763" spans="2:2">
      <c r="B60763" s="503"/>
    </row>
    <row r="60764" spans="2:2">
      <c r="B60764" s="503"/>
    </row>
    <row r="60765" spans="2:2">
      <c r="B60765" s="503"/>
    </row>
    <row r="60766" spans="2:2">
      <c r="B60766" s="503"/>
    </row>
    <row r="60767" spans="2:2">
      <c r="B60767" s="503"/>
    </row>
    <row r="60768" spans="2:2">
      <c r="B60768" s="503"/>
    </row>
    <row r="60769" spans="2:2">
      <c r="B60769" s="503"/>
    </row>
    <row r="60770" spans="2:2">
      <c r="B60770" s="503"/>
    </row>
    <row r="60771" spans="2:2">
      <c r="B60771" s="503"/>
    </row>
    <row r="60772" spans="2:2">
      <c r="B60772" s="503"/>
    </row>
    <row r="60773" spans="2:2">
      <c r="B60773" s="503"/>
    </row>
    <row r="60774" spans="2:2">
      <c r="B60774" s="503"/>
    </row>
    <row r="60775" spans="2:2">
      <c r="B60775" s="503"/>
    </row>
    <row r="60776" spans="2:2">
      <c r="B60776" s="503"/>
    </row>
    <row r="60777" spans="2:2">
      <c r="B60777" s="503"/>
    </row>
    <row r="60778" spans="2:2">
      <c r="B60778" s="503"/>
    </row>
    <row r="60779" spans="2:2">
      <c r="B60779" s="503"/>
    </row>
    <row r="60780" spans="2:2">
      <c r="B60780" s="503"/>
    </row>
    <row r="60781" spans="2:2">
      <c r="B60781" s="503"/>
    </row>
    <row r="60782" spans="2:2">
      <c r="B60782" s="503"/>
    </row>
    <row r="60783" spans="2:2">
      <c r="B60783" s="503"/>
    </row>
    <row r="60784" spans="2:2">
      <c r="B60784" s="503"/>
    </row>
    <row r="60785" spans="2:2">
      <c r="B60785" s="503"/>
    </row>
    <row r="60786" spans="2:2">
      <c r="B60786" s="503"/>
    </row>
    <row r="60787" spans="2:2">
      <c r="B60787" s="503"/>
    </row>
    <row r="60788" spans="2:2">
      <c r="B60788" s="503"/>
    </row>
    <row r="60789" spans="2:2">
      <c r="B60789" s="503"/>
    </row>
    <row r="60790" spans="2:2">
      <c r="B60790" s="503"/>
    </row>
    <row r="60791" spans="2:2">
      <c r="B60791" s="503"/>
    </row>
    <row r="60792" spans="2:2">
      <c r="B60792" s="503"/>
    </row>
    <row r="60793" spans="2:2">
      <c r="B60793" s="503"/>
    </row>
    <row r="60794" spans="2:2">
      <c r="B60794" s="503"/>
    </row>
    <row r="60795" spans="2:2">
      <c r="B60795" s="503"/>
    </row>
    <row r="60796" spans="2:2">
      <c r="B60796" s="503"/>
    </row>
    <row r="60797" spans="2:2">
      <c r="B60797" s="503"/>
    </row>
    <row r="60798" spans="2:2">
      <c r="B60798" s="503"/>
    </row>
    <row r="60799" spans="2:2">
      <c r="B60799" s="503"/>
    </row>
    <row r="60800" spans="2:2">
      <c r="B60800" s="503"/>
    </row>
    <row r="60801" spans="2:2">
      <c r="B60801" s="503"/>
    </row>
    <row r="60802" spans="2:2">
      <c r="B60802" s="503"/>
    </row>
    <row r="60803" spans="2:2">
      <c r="B60803" s="503"/>
    </row>
    <row r="60804" spans="2:2">
      <c r="B60804" s="503"/>
    </row>
    <row r="60805" spans="2:2">
      <c r="B60805" s="503"/>
    </row>
    <row r="60806" spans="2:2">
      <c r="B60806" s="503"/>
    </row>
    <row r="60807" spans="2:2">
      <c r="B60807" s="503"/>
    </row>
    <row r="60808" spans="2:2">
      <c r="B60808" s="503"/>
    </row>
    <row r="60809" spans="2:2">
      <c r="B60809" s="503"/>
    </row>
    <row r="60810" spans="2:2">
      <c r="B60810" s="503"/>
    </row>
    <row r="60811" spans="2:2">
      <c r="B60811" s="503"/>
    </row>
    <row r="60812" spans="2:2">
      <c r="B60812" s="503"/>
    </row>
    <row r="60813" spans="2:2">
      <c r="B60813" s="503"/>
    </row>
    <row r="60814" spans="2:2">
      <c r="B60814" s="503"/>
    </row>
    <row r="60815" spans="2:2">
      <c r="B60815" s="503"/>
    </row>
    <row r="60816" spans="2:2">
      <c r="B60816" s="503"/>
    </row>
    <row r="60817" spans="2:2">
      <c r="B60817" s="503"/>
    </row>
    <row r="60818" spans="2:2">
      <c r="B60818" s="503"/>
    </row>
    <row r="60819" spans="2:2">
      <c r="B60819" s="503"/>
    </row>
    <row r="60820" spans="2:2">
      <c r="B60820" s="503"/>
    </row>
    <row r="60821" spans="2:2">
      <c r="B60821" s="503"/>
    </row>
    <row r="60822" spans="2:2">
      <c r="B60822" s="503"/>
    </row>
    <row r="60823" spans="2:2">
      <c r="B60823" s="503"/>
    </row>
    <row r="60824" spans="2:2">
      <c r="B60824" s="503"/>
    </row>
    <row r="60825" spans="2:2">
      <c r="B60825" s="503"/>
    </row>
    <row r="60826" spans="2:2">
      <c r="B60826" s="503"/>
    </row>
    <row r="60827" spans="2:2">
      <c r="B60827" s="503"/>
    </row>
    <row r="60828" spans="2:2">
      <c r="B60828" s="503"/>
    </row>
    <row r="60829" spans="2:2">
      <c r="B60829" s="503"/>
    </row>
    <row r="60830" spans="2:2">
      <c r="B60830" s="503"/>
    </row>
    <row r="60831" spans="2:2">
      <c r="B60831" s="503"/>
    </row>
    <row r="60832" spans="2:2">
      <c r="B60832" s="503"/>
    </row>
    <row r="60833" spans="2:2">
      <c r="B60833" s="503"/>
    </row>
    <row r="60834" spans="2:2">
      <c r="B60834" s="503"/>
    </row>
    <row r="60835" spans="2:2">
      <c r="B60835" s="503"/>
    </row>
    <row r="60836" spans="2:2">
      <c r="B60836" s="503"/>
    </row>
    <row r="60837" spans="2:2">
      <c r="B60837" s="503"/>
    </row>
    <row r="60838" spans="2:2">
      <c r="B60838" s="503"/>
    </row>
    <row r="60839" spans="2:2">
      <c r="B60839" s="503"/>
    </row>
    <row r="60840" spans="2:2">
      <c r="B60840" s="503"/>
    </row>
    <row r="60841" spans="2:2">
      <c r="B60841" s="503"/>
    </row>
    <row r="60842" spans="2:2">
      <c r="B60842" s="503"/>
    </row>
    <row r="60843" spans="2:2">
      <c r="B60843" s="503"/>
    </row>
    <row r="60844" spans="2:2">
      <c r="B60844" s="503"/>
    </row>
    <row r="60845" spans="2:2">
      <c r="B60845" s="503"/>
    </row>
    <row r="60846" spans="2:2">
      <c r="B60846" s="503"/>
    </row>
    <row r="60847" spans="2:2">
      <c r="B60847" s="503"/>
    </row>
    <row r="60848" spans="2:2">
      <c r="B60848" s="503"/>
    </row>
    <row r="60849" spans="2:2">
      <c r="B60849" s="503"/>
    </row>
    <row r="60850" spans="2:2">
      <c r="B60850" s="503"/>
    </row>
    <row r="60851" spans="2:2">
      <c r="B60851" s="503"/>
    </row>
    <row r="60852" spans="2:2">
      <c r="B60852" s="503"/>
    </row>
    <row r="60853" spans="2:2">
      <c r="B60853" s="503"/>
    </row>
    <row r="60854" spans="2:2">
      <c r="B60854" s="503"/>
    </row>
    <row r="60855" spans="2:2">
      <c r="B60855" s="503"/>
    </row>
    <row r="60856" spans="2:2">
      <c r="B60856" s="503"/>
    </row>
    <row r="60857" spans="2:2">
      <c r="B60857" s="503"/>
    </row>
    <row r="60858" spans="2:2">
      <c r="B60858" s="503"/>
    </row>
    <row r="60859" spans="2:2">
      <c r="B60859" s="503"/>
    </row>
    <row r="60860" spans="2:2">
      <c r="B60860" s="503"/>
    </row>
    <row r="60861" spans="2:2">
      <c r="B60861" s="503"/>
    </row>
    <row r="60862" spans="2:2">
      <c r="B60862" s="503"/>
    </row>
    <row r="60863" spans="2:2">
      <c r="B60863" s="503"/>
    </row>
    <row r="60864" spans="2:2">
      <c r="B60864" s="503"/>
    </row>
    <row r="60865" spans="2:2">
      <c r="B60865" s="503"/>
    </row>
    <row r="60866" spans="2:2">
      <c r="B60866" s="503"/>
    </row>
    <row r="60867" spans="2:2">
      <c r="B60867" s="503"/>
    </row>
    <row r="60868" spans="2:2">
      <c r="B60868" s="503"/>
    </row>
    <row r="60869" spans="2:2">
      <c r="B60869" s="503"/>
    </row>
    <row r="60870" spans="2:2">
      <c r="B60870" s="503"/>
    </row>
    <row r="60871" spans="2:2">
      <c r="B60871" s="503"/>
    </row>
    <row r="60872" spans="2:2">
      <c r="B60872" s="503"/>
    </row>
    <row r="60873" spans="2:2">
      <c r="B60873" s="503"/>
    </row>
    <row r="60874" spans="2:2">
      <c r="B60874" s="503"/>
    </row>
    <row r="60875" spans="2:2">
      <c r="B60875" s="503"/>
    </row>
    <row r="60876" spans="2:2">
      <c r="B60876" s="503"/>
    </row>
    <row r="60877" spans="2:2">
      <c r="B60877" s="503"/>
    </row>
    <row r="60878" spans="2:2">
      <c r="B60878" s="503"/>
    </row>
    <row r="60879" spans="2:2">
      <c r="B60879" s="503"/>
    </row>
    <row r="60880" spans="2:2">
      <c r="B60880" s="503"/>
    </row>
    <row r="60881" spans="2:2">
      <c r="B60881" s="503"/>
    </row>
    <row r="60882" spans="2:2">
      <c r="B60882" s="503"/>
    </row>
    <row r="60883" spans="2:2">
      <c r="B60883" s="503"/>
    </row>
    <row r="60884" spans="2:2">
      <c r="B60884" s="503"/>
    </row>
    <row r="60885" spans="2:2">
      <c r="B60885" s="503"/>
    </row>
    <row r="60886" spans="2:2">
      <c r="B60886" s="503"/>
    </row>
    <row r="60887" spans="2:2">
      <c r="B60887" s="503"/>
    </row>
    <row r="60888" spans="2:2">
      <c r="B60888" s="503"/>
    </row>
    <row r="60889" spans="2:2">
      <c r="B60889" s="503"/>
    </row>
    <row r="60890" spans="2:2">
      <c r="B60890" s="503"/>
    </row>
    <row r="60891" spans="2:2">
      <c r="B60891" s="503"/>
    </row>
    <row r="60892" spans="2:2">
      <c r="B60892" s="503"/>
    </row>
    <row r="60893" spans="2:2">
      <c r="B60893" s="503"/>
    </row>
    <row r="60894" spans="2:2">
      <c r="B60894" s="503"/>
    </row>
    <row r="60895" spans="2:2">
      <c r="B60895" s="503"/>
    </row>
    <row r="60896" spans="2:2">
      <c r="B60896" s="503"/>
    </row>
    <row r="60897" spans="2:2">
      <c r="B60897" s="503"/>
    </row>
    <row r="60898" spans="2:2">
      <c r="B60898" s="503"/>
    </row>
    <row r="60899" spans="2:2">
      <c r="B60899" s="503"/>
    </row>
    <row r="60900" spans="2:2">
      <c r="B60900" s="503"/>
    </row>
    <row r="60901" spans="2:2">
      <c r="B60901" s="503"/>
    </row>
    <row r="60902" spans="2:2">
      <c r="B60902" s="503"/>
    </row>
    <row r="60903" spans="2:2">
      <c r="B60903" s="503"/>
    </row>
    <row r="60904" spans="2:2">
      <c r="B60904" s="503"/>
    </row>
    <row r="60905" spans="2:2">
      <c r="B60905" s="503"/>
    </row>
    <row r="60906" spans="2:2">
      <c r="B60906" s="503"/>
    </row>
    <row r="60907" spans="2:2">
      <c r="B60907" s="503"/>
    </row>
    <row r="60908" spans="2:2">
      <c r="B60908" s="503"/>
    </row>
    <row r="60909" spans="2:2">
      <c r="B60909" s="503"/>
    </row>
    <row r="60910" spans="2:2">
      <c r="B60910" s="503"/>
    </row>
    <row r="60911" spans="2:2">
      <c r="B60911" s="503"/>
    </row>
    <row r="60912" spans="2:2">
      <c r="B60912" s="503"/>
    </row>
    <row r="60913" spans="2:2">
      <c r="B60913" s="503"/>
    </row>
    <row r="60914" spans="2:2">
      <c r="B60914" s="503"/>
    </row>
    <row r="60915" spans="2:2">
      <c r="B60915" s="503"/>
    </row>
    <row r="60916" spans="2:2">
      <c r="B60916" s="503"/>
    </row>
    <row r="60917" spans="2:2">
      <c r="B60917" s="503"/>
    </row>
    <row r="60918" spans="2:2">
      <c r="B60918" s="503"/>
    </row>
    <row r="60919" spans="2:2">
      <c r="B60919" s="503"/>
    </row>
    <row r="60920" spans="2:2">
      <c r="B60920" s="503"/>
    </row>
    <row r="60921" spans="2:2">
      <c r="B60921" s="503"/>
    </row>
    <row r="60922" spans="2:2">
      <c r="B60922" s="503"/>
    </row>
    <row r="60923" spans="2:2">
      <c r="B60923" s="503"/>
    </row>
    <row r="60924" spans="2:2">
      <c r="B60924" s="503"/>
    </row>
    <row r="60925" spans="2:2">
      <c r="B60925" s="503"/>
    </row>
    <row r="60926" spans="2:2">
      <c r="B60926" s="503"/>
    </row>
    <row r="60927" spans="2:2">
      <c r="B60927" s="503"/>
    </row>
    <row r="60928" spans="2:2">
      <c r="B60928" s="503"/>
    </row>
    <row r="60929" spans="2:2">
      <c r="B60929" s="503"/>
    </row>
    <row r="60930" spans="2:2">
      <c r="B60930" s="503"/>
    </row>
    <row r="60931" spans="2:2">
      <c r="B60931" s="503"/>
    </row>
    <row r="60932" spans="2:2">
      <c r="B60932" s="503"/>
    </row>
    <row r="60933" spans="2:2">
      <c r="B60933" s="503"/>
    </row>
    <row r="60934" spans="2:2">
      <c r="B60934" s="503"/>
    </row>
    <row r="60935" spans="2:2">
      <c r="B60935" s="503"/>
    </row>
    <row r="60936" spans="2:2">
      <c r="B60936" s="503"/>
    </row>
    <row r="60937" spans="2:2">
      <c r="B60937" s="503"/>
    </row>
    <row r="60938" spans="2:2">
      <c r="B60938" s="503"/>
    </row>
    <row r="60939" spans="2:2">
      <c r="B60939" s="503"/>
    </row>
    <row r="60940" spans="2:2">
      <c r="B60940" s="503"/>
    </row>
    <row r="60941" spans="2:2">
      <c r="B60941" s="503"/>
    </row>
    <row r="60942" spans="2:2">
      <c r="B60942" s="503"/>
    </row>
    <row r="60943" spans="2:2">
      <c r="B60943" s="503"/>
    </row>
    <row r="60944" spans="2:2">
      <c r="B60944" s="503"/>
    </row>
    <row r="60945" spans="2:2">
      <c r="B60945" s="503"/>
    </row>
    <row r="60946" spans="2:2">
      <c r="B60946" s="503"/>
    </row>
    <row r="60947" spans="2:2">
      <c r="B60947" s="503"/>
    </row>
    <row r="60948" spans="2:2">
      <c r="B60948" s="503"/>
    </row>
    <row r="60949" spans="2:2">
      <c r="B60949" s="503"/>
    </row>
    <row r="60950" spans="2:2">
      <c r="B60950" s="503"/>
    </row>
    <row r="60951" spans="2:2">
      <c r="B60951" s="503"/>
    </row>
    <row r="60952" spans="2:2">
      <c r="B60952" s="503"/>
    </row>
    <row r="60953" spans="2:2">
      <c r="B60953" s="503"/>
    </row>
    <row r="60954" spans="2:2">
      <c r="B60954" s="503"/>
    </row>
    <row r="60955" spans="2:2">
      <c r="B60955" s="503"/>
    </row>
    <row r="60956" spans="2:2">
      <c r="B60956" s="503"/>
    </row>
    <row r="60957" spans="2:2">
      <c r="B60957" s="503"/>
    </row>
    <row r="60958" spans="2:2">
      <c r="B60958" s="503"/>
    </row>
    <row r="60959" spans="2:2">
      <c r="B60959" s="503"/>
    </row>
    <row r="60960" spans="2:2">
      <c r="B60960" s="503"/>
    </row>
    <row r="60961" spans="2:2">
      <c r="B60961" s="503"/>
    </row>
    <row r="60962" spans="2:2">
      <c r="B60962" s="503"/>
    </row>
    <row r="60963" spans="2:2">
      <c r="B60963" s="503"/>
    </row>
    <row r="60964" spans="2:2">
      <c r="B60964" s="503"/>
    </row>
    <row r="60965" spans="2:2">
      <c r="B60965" s="503"/>
    </row>
    <row r="60966" spans="2:2">
      <c r="B60966" s="503"/>
    </row>
    <row r="60967" spans="2:2">
      <c r="B60967" s="503"/>
    </row>
    <row r="60968" spans="2:2">
      <c r="B60968" s="503"/>
    </row>
    <row r="60969" spans="2:2">
      <c r="B60969" s="503"/>
    </row>
    <row r="60970" spans="2:2">
      <c r="B60970" s="503"/>
    </row>
    <row r="60971" spans="2:2">
      <c r="B60971" s="503"/>
    </row>
    <row r="60972" spans="2:2">
      <c r="B60972" s="503"/>
    </row>
    <row r="60973" spans="2:2">
      <c r="B60973" s="503"/>
    </row>
    <row r="60974" spans="2:2">
      <c r="B60974" s="503"/>
    </row>
    <row r="60975" spans="2:2">
      <c r="B60975" s="503"/>
    </row>
    <row r="60976" spans="2:2">
      <c r="B60976" s="503"/>
    </row>
    <row r="60977" spans="2:2">
      <c r="B60977" s="503"/>
    </row>
    <row r="60978" spans="2:2">
      <c r="B60978" s="503"/>
    </row>
    <row r="60979" spans="2:2">
      <c r="B60979" s="503"/>
    </row>
    <row r="60980" spans="2:2">
      <c r="B60980" s="503"/>
    </row>
    <row r="60981" spans="2:2">
      <c r="B60981" s="503"/>
    </row>
    <row r="60982" spans="2:2">
      <c r="B60982" s="503"/>
    </row>
    <row r="60983" spans="2:2">
      <c r="B60983" s="503"/>
    </row>
    <row r="60984" spans="2:2">
      <c r="B60984" s="503"/>
    </row>
    <row r="60985" spans="2:2">
      <c r="B60985" s="503"/>
    </row>
    <row r="60986" spans="2:2">
      <c r="B60986" s="503"/>
    </row>
    <row r="60987" spans="2:2">
      <c r="B60987" s="503"/>
    </row>
    <row r="60988" spans="2:2">
      <c r="B60988" s="503"/>
    </row>
    <row r="60989" spans="2:2">
      <c r="B60989" s="503"/>
    </row>
    <row r="60990" spans="2:2">
      <c r="B60990" s="503"/>
    </row>
    <row r="60991" spans="2:2">
      <c r="B60991" s="503"/>
    </row>
    <row r="60992" spans="2:2">
      <c r="B60992" s="503"/>
    </row>
    <row r="60993" spans="2:2">
      <c r="B60993" s="503"/>
    </row>
    <row r="60994" spans="2:2">
      <c r="B60994" s="503"/>
    </row>
    <row r="60995" spans="2:2">
      <c r="B60995" s="503"/>
    </row>
    <row r="60996" spans="2:2">
      <c r="B60996" s="503"/>
    </row>
    <row r="60997" spans="2:2">
      <c r="B60997" s="503"/>
    </row>
    <row r="60998" spans="2:2">
      <c r="B60998" s="503"/>
    </row>
    <row r="60999" spans="2:2">
      <c r="B60999" s="503"/>
    </row>
    <row r="61000" spans="2:2">
      <c r="B61000" s="503"/>
    </row>
    <row r="61001" spans="2:2">
      <c r="B61001" s="503"/>
    </row>
    <row r="61002" spans="2:2">
      <c r="B61002" s="503"/>
    </row>
    <row r="61003" spans="2:2">
      <c r="B61003" s="503"/>
    </row>
    <row r="61004" spans="2:2">
      <c r="B61004" s="503"/>
    </row>
    <row r="61005" spans="2:2">
      <c r="B61005" s="503"/>
    </row>
    <row r="61006" spans="2:2">
      <c r="B61006" s="503"/>
    </row>
    <row r="61007" spans="2:2">
      <c r="B61007" s="503"/>
    </row>
    <row r="61008" spans="2:2">
      <c r="B61008" s="503"/>
    </row>
    <row r="61009" spans="2:2">
      <c r="B61009" s="503"/>
    </row>
    <row r="61010" spans="2:2">
      <c r="B61010" s="503"/>
    </row>
    <row r="61011" spans="2:2">
      <c r="B61011" s="503"/>
    </row>
    <row r="61012" spans="2:2">
      <c r="B61012" s="503"/>
    </row>
    <row r="61013" spans="2:2">
      <c r="B61013" s="503"/>
    </row>
    <row r="61014" spans="2:2">
      <c r="B61014" s="503"/>
    </row>
    <row r="61015" spans="2:2">
      <c r="B61015" s="503"/>
    </row>
    <row r="61016" spans="2:2">
      <c r="B61016" s="503"/>
    </row>
    <row r="61017" spans="2:2">
      <c r="B61017" s="503"/>
    </row>
    <row r="61018" spans="2:2">
      <c r="B61018" s="503"/>
    </row>
    <row r="61019" spans="2:2">
      <c r="B61019" s="503"/>
    </row>
    <row r="61020" spans="2:2">
      <c r="B61020" s="503"/>
    </row>
    <row r="61021" spans="2:2">
      <c r="B61021" s="503"/>
    </row>
    <row r="61022" spans="2:2">
      <c r="B61022" s="503"/>
    </row>
    <row r="61023" spans="2:2">
      <c r="B61023" s="503"/>
    </row>
    <row r="61024" spans="2:2">
      <c r="B61024" s="503"/>
    </row>
    <row r="61025" spans="2:2">
      <c r="B61025" s="503"/>
    </row>
    <row r="61026" spans="2:2">
      <c r="B61026" s="503"/>
    </row>
    <row r="61027" spans="2:2">
      <c r="B61027" s="503"/>
    </row>
    <row r="61028" spans="2:2">
      <c r="B61028" s="503"/>
    </row>
    <row r="61029" spans="2:2">
      <c r="B61029" s="503"/>
    </row>
    <row r="61030" spans="2:2">
      <c r="B61030" s="503"/>
    </row>
    <row r="61031" spans="2:2">
      <c r="B61031" s="503"/>
    </row>
    <row r="61032" spans="2:2">
      <c r="B61032" s="503"/>
    </row>
    <row r="61033" spans="2:2">
      <c r="B61033" s="503"/>
    </row>
    <row r="61034" spans="2:2">
      <c r="B61034" s="503"/>
    </row>
    <row r="61035" spans="2:2">
      <c r="B61035" s="503"/>
    </row>
    <row r="61036" spans="2:2">
      <c r="B61036" s="503"/>
    </row>
    <row r="61037" spans="2:2">
      <c r="B61037" s="503"/>
    </row>
    <row r="61038" spans="2:2">
      <c r="B61038" s="503"/>
    </row>
    <row r="61039" spans="2:2">
      <c r="B61039" s="503"/>
    </row>
    <row r="61040" spans="2:2">
      <c r="B61040" s="503"/>
    </row>
    <row r="61041" spans="2:2">
      <c r="B61041" s="503"/>
    </row>
    <row r="61042" spans="2:2">
      <c r="B61042" s="503"/>
    </row>
    <row r="61043" spans="2:2">
      <c r="B61043" s="503"/>
    </row>
    <row r="61044" spans="2:2">
      <c r="B61044" s="503"/>
    </row>
    <row r="61045" spans="2:2">
      <c r="B61045" s="503"/>
    </row>
    <row r="61046" spans="2:2">
      <c r="B61046" s="503"/>
    </row>
    <row r="61047" spans="2:2">
      <c r="B61047" s="503"/>
    </row>
    <row r="61048" spans="2:2">
      <c r="B61048" s="503"/>
    </row>
    <row r="61049" spans="2:2">
      <c r="B61049" s="503"/>
    </row>
    <row r="61050" spans="2:2">
      <c r="B61050" s="503"/>
    </row>
    <row r="61051" spans="2:2">
      <c r="B61051" s="503"/>
    </row>
    <row r="61052" spans="2:2">
      <c r="B61052" s="503"/>
    </row>
    <row r="61053" spans="2:2">
      <c r="B61053" s="503"/>
    </row>
    <row r="61054" spans="2:2">
      <c r="B61054" s="503"/>
    </row>
    <row r="61055" spans="2:2">
      <c r="B61055" s="503"/>
    </row>
    <row r="61056" spans="2:2">
      <c r="B61056" s="503"/>
    </row>
    <row r="61057" spans="2:2">
      <c r="B61057" s="503"/>
    </row>
    <row r="61058" spans="2:2">
      <c r="B61058" s="503"/>
    </row>
    <row r="61059" spans="2:2">
      <c r="B61059" s="503"/>
    </row>
    <row r="61060" spans="2:2">
      <c r="B61060" s="503"/>
    </row>
    <row r="61061" spans="2:2">
      <c r="B61061" s="503"/>
    </row>
    <row r="61062" spans="2:2">
      <c r="B61062" s="503"/>
    </row>
    <row r="61063" spans="2:2">
      <c r="B61063" s="503"/>
    </row>
    <row r="61064" spans="2:2">
      <c r="B61064" s="503"/>
    </row>
    <row r="61065" spans="2:2">
      <c r="B61065" s="503"/>
    </row>
    <row r="61066" spans="2:2">
      <c r="B61066" s="503"/>
    </row>
    <row r="61067" spans="2:2">
      <c r="B61067" s="503"/>
    </row>
    <row r="61068" spans="2:2">
      <c r="B61068" s="503"/>
    </row>
    <row r="61069" spans="2:2">
      <c r="B61069" s="503"/>
    </row>
    <row r="61070" spans="2:2">
      <c r="B61070" s="503"/>
    </row>
    <row r="61071" spans="2:2">
      <c r="B61071" s="503"/>
    </row>
    <row r="61072" spans="2:2">
      <c r="B61072" s="503"/>
    </row>
    <row r="61073" spans="2:2">
      <c r="B61073" s="503"/>
    </row>
    <row r="61074" spans="2:2">
      <c r="B61074" s="503"/>
    </row>
    <row r="61075" spans="2:2">
      <c r="B61075" s="503"/>
    </row>
    <row r="61076" spans="2:2">
      <c r="B61076" s="503"/>
    </row>
    <row r="61077" spans="2:2">
      <c r="B61077" s="503"/>
    </row>
    <row r="61078" spans="2:2">
      <c r="B61078" s="503"/>
    </row>
    <row r="61079" spans="2:2">
      <c r="B61079" s="503"/>
    </row>
    <row r="61080" spans="2:2">
      <c r="B61080" s="503"/>
    </row>
    <row r="61081" spans="2:2">
      <c r="B61081" s="503"/>
    </row>
    <row r="61082" spans="2:2">
      <c r="B61082" s="503"/>
    </row>
    <row r="61083" spans="2:2">
      <c r="B61083" s="503"/>
    </row>
    <row r="61084" spans="2:2">
      <c r="B61084" s="503"/>
    </row>
    <row r="61085" spans="2:2">
      <c r="B61085" s="503"/>
    </row>
    <row r="61086" spans="2:2">
      <c r="B61086" s="503"/>
    </row>
    <row r="61087" spans="2:2">
      <c r="B61087" s="503"/>
    </row>
    <row r="61088" spans="2:2">
      <c r="B61088" s="503"/>
    </row>
    <row r="61089" spans="2:2">
      <c r="B61089" s="503"/>
    </row>
    <row r="61090" spans="2:2">
      <c r="B61090" s="503"/>
    </row>
    <row r="61091" spans="2:2">
      <c r="B61091" s="503"/>
    </row>
    <row r="61092" spans="2:2">
      <c r="B61092" s="503"/>
    </row>
    <row r="61093" spans="2:2">
      <c r="B61093" s="503"/>
    </row>
    <row r="61094" spans="2:2">
      <c r="B61094" s="503"/>
    </row>
    <row r="61095" spans="2:2">
      <c r="B61095" s="503"/>
    </row>
    <row r="61096" spans="2:2">
      <c r="B61096" s="503"/>
    </row>
    <row r="61097" spans="2:2">
      <c r="B61097" s="503"/>
    </row>
    <row r="61098" spans="2:2">
      <c r="B61098" s="503"/>
    </row>
    <row r="61099" spans="2:2">
      <c r="B61099" s="503"/>
    </row>
    <row r="61100" spans="2:2">
      <c r="B61100" s="503"/>
    </row>
    <row r="61101" spans="2:2">
      <c r="B61101" s="503"/>
    </row>
    <row r="61102" spans="2:2">
      <c r="B61102" s="503"/>
    </row>
    <row r="61103" spans="2:2">
      <c r="B61103" s="503"/>
    </row>
    <row r="61104" spans="2:2">
      <c r="B61104" s="503"/>
    </row>
    <row r="61105" spans="2:2">
      <c r="B61105" s="503"/>
    </row>
    <row r="61106" spans="2:2">
      <c r="B61106" s="503"/>
    </row>
    <row r="61107" spans="2:2">
      <c r="B61107" s="503"/>
    </row>
    <row r="61108" spans="2:2">
      <c r="B61108" s="503"/>
    </row>
    <row r="61109" spans="2:2">
      <c r="B61109" s="503"/>
    </row>
    <row r="61110" spans="2:2">
      <c r="B61110" s="503"/>
    </row>
    <row r="61111" spans="2:2">
      <c r="B61111" s="503"/>
    </row>
    <row r="61112" spans="2:2">
      <c r="B61112" s="503"/>
    </row>
    <row r="61113" spans="2:2">
      <c r="B61113" s="503"/>
    </row>
    <row r="61114" spans="2:2">
      <c r="B61114" s="503"/>
    </row>
    <row r="61115" spans="2:2">
      <c r="B61115" s="503"/>
    </row>
    <row r="61116" spans="2:2">
      <c r="B61116" s="503"/>
    </row>
    <row r="61117" spans="2:2">
      <c r="B61117" s="503"/>
    </row>
    <row r="61118" spans="2:2">
      <c r="B61118" s="503"/>
    </row>
    <row r="61119" spans="2:2">
      <c r="B61119" s="503"/>
    </row>
    <row r="61120" spans="2:2">
      <c r="B61120" s="503"/>
    </row>
    <row r="61121" spans="2:2">
      <c r="B61121" s="503"/>
    </row>
    <row r="61122" spans="2:2">
      <c r="B61122" s="503"/>
    </row>
    <row r="61123" spans="2:2">
      <c r="B61123" s="503"/>
    </row>
    <row r="61124" spans="2:2">
      <c r="B61124" s="503"/>
    </row>
    <row r="61125" spans="2:2">
      <c r="B61125" s="503"/>
    </row>
    <row r="61126" spans="2:2">
      <c r="B61126" s="503"/>
    </row>
    <row r="61127" spans="2:2">
      <c r="B61127" s="503"/>
    </row>
    <row r="61128" spans="2:2">
      <c r="B61128" s="503"/>
    </row>
    <row r="61129" spans="2:2">
      <c r="B61129" s="503"/>
    </row>
    <row r="61130" spans="2:2">
      <c r="B61130" s="503"/>
    </row>
    <row r="61131" spans="2:2">
      <c r="B61131" s="503"/>
    </row>
    <row r="61132" spans="2:2">
      <c r="B61132" s="503"/>
    </row>
    <row r="61133" spans="2:2">
      <c r="B61133" s="503"/>
    </row>
    <row r="61134" spans="2:2">
      <c r="B61134" s="503"/>
    </row>
    <row r="61135" spans="2:2">
      <c r="B61135" s="503"/>
    </row>
    <row r="61136" spans="2:2">
      <c r="B61136" s="503"/>
    </row>
    <row r="61137" spans="2:2">
      <c r="B61137" s="503"/>
    </row>
    <row r="61138" spans="2:2">
      <c r="B61138" s="503"/>
    </row>
    <row r="61139" spans="2:2">
      <c r="B61139" s="503"/>
    </row>
    <row r="61140" spans="2:2">
      <c r="B61140" s="503"/>
    </row>
    <row r="61141" spans="2:2">
      <c r="B61141" s="503"/>
    </row>
    <row r="61142" spans="2:2">
      <c r="B61142" s="503"/>
    </row>
    <row r="61143" spans="2:2">
      <c r="B61143" s="503"/>
    </row>
    <row r="61144" spans="2:2">
      <c r="B61144" s="503"/>
    </row>
    <row r="61145" spans="2:2">
      <c r="B61145" s="503"/>
    </row>
    <row r="61146" spans="2:2">
      <c r="B61146" s="503"/>
    </row>
    <row r="61147" spans="2:2">
      <c r="B61147" s="503"/>
    </row>
    <row r="61148" spans="2:2">
      <c r="B61148" s="503"/>
    </row>
    <row r="61149" spans="2:2">
      <c r="B61149" s="503"/>
    </row>
    <row r="61150" spans="2:2">
      <c r="B61150" s="503"/>
    </row>
    <row r="61151" spans="2:2">
      <c r="B61151" s="503"/>
    </row>
    <row r="61152" spans="2:2">
      <c r="B61152" s="503"/>
    </row>
    <row r="61153" spans="2:2">
      <c r="B61153" s="503"/>
    </row>
    <row r="61154" spans="2:2">
      <c r="B61154" s="503"/>
    </row>
    <row r="61155" spans="2:2">
      <c r="B61155" s="503"/>
    </row>
    <row r="61156" spans="2:2">
      <c r="B61156" s="503"/>
    </row>
    <row r="61157" spans="2:2">
      <c r="B61157" s="503"/>
    </row>
    <row r="61158" spans="2:2">
      <c r="B61158" s="503"/>
    </row>
    <row r="61159" spans="2:2">
      <c r="B61159" s="503"/>
    </row>
    <row r="61160" spans="2:2">
      <c r="B61160" s="503"/>
    </row>
    <row r="61161" spans="2:2">
      <c r="B61161" s="503"/>
    </row>
    <row r="61162" spans="2:2">
      <c r="B61162" s="503"/>
    </row>
    <row r="61163" spans="2:2">
      <c r="B61163" s="503"/>
    </row>
    <row r="61164" spans="2:2">
      <c r="B61164" s="503"/>
    </row>
    <row r="61165" spans="2:2">
      <c r="B61165" s="503"/>
    </row>
    <row r="61166" spans="2:2">
      <c r="B61166" s="503"/>
    </row>
    <row r="61167" spans="2:2">
      <c r="B61167" s="503"/>
    </row>
    <row r="61168" spans="2:2">
      <c r="B61168" s="503"/>
    </row>
    <row r="61169" spans="2:2">
      <c r="B61169" s="503"/>
    </row>
    <row r="61170" spans="2:2">
      <c r="B61170" s="503"/>
    </row>
    <row r="61171" spans="2:2">
      <c r="B61171" s="503"/>
    </row>
    <row r="61172" spans="2:2">
      <c r="B61172" s="503"/>
    </row>
    <row r="61173" spans="2:2">
      <c r="B61173" s="503"/>
    </row>
    <row r="61174" spans="2:2">
      <c r="B61174" s="503"/>
    </row>
    <row r="61175" spans="2:2">
      <c r="B61175" s="503"/>
    </row>
    <row r="61176" spans="2:2">
      <c r="B61176" s="503"/>
    </row>
    <row r="61177" spans="2:2">
      <c r="B61177" s="503"/>
    </row>
    <row r="61178" spans="2:2">
      <c r="B61178" s="503"/>
    </row>
    <row r="61179" spans="2:2">
      <c r="B61179" s="503"/>
    </row>
    <row r="61180" spans="2:2">
      <c r="B61180" s="503"/>
    </row>
    <row r="61181" spans="2:2">
      <c r="B61181" s="503"/>
    </row>
    <row r="61182" spans="2:2">
      <c r="B61182" s="503"/>
    </row>
    <row r="61183" spans="2:2">
      <c r="B61183" s="503"/>
    </row>
    <row r="61184" spans="2:2">
      <c r="B61184" s="503"/>
    </row>
    <row r="61185" spans="2:2">
      <c r="B61185" s="503"/>
    </row>
    <row r="61186" spans="2:2">
      <c r="B61186" s="503"/>
    </row>
    <row r="61187" spans="2:2">
      <c r="B61187" s="503"/>
    </row>
    <row r="61188" spans="2:2">
      <c r="B61188" s="503"/>
    </row>
    <row r="61189" spans="2:2">
      <c r="B61189" s="503"/>
    </row>
    <row r="61190" spans="2:2">
      <c r="B61190" s="503"/>
    </row>
    <row r="61191" spans="2:2">
      <c r="B61191" s="503"/>
    </row>
    <row r="61192" spans="2:2">
      <c r="B61192" s="503"/>
    </row>
    <row r="61193" spans="2:2">
      <c r="B61193" s="503"/>
    </row>
    <row r="61194" spans="2:2">
      <c r="B61194" s="503"/>
    </row>
    <row r="61195" spans="2:2">
      <c r="B61195" s="503"/>
    </row>
    <row r="61196" spans="2:2">
      <c r="B61196" s="503"/>
    </row>
    <row r="61197" spans="2:2">
      <c r="B61197" s="503"/>
    </row>
    <row r="61198" spans="2:2">
      <c r="B61198" s="503"/>
    </row>
    <row r="61199" spans="2:2">
      <c r="B61199" s="503"/>
    </row>
    <row r="61200" spans="2:2">
      <c r="B61200" s="503"/>
    </row>
    <row r="61201" spans="2:2">
      <c r="B61201" s="503"/>
    </row>
    <row r="61202" spans="2:2">
      <c r="B61202" s="503"/>
    </row>
    <row r="61203" spans="2:2">
      <c r="B61203" s="503"/>
    </row>
    <row r="61204" spans="2:2">
      <c r="B61204" s="503"/>
    </row>
    <row r="61205" spans="2:2">
      <c r="B61205" s="503"/>
    </row>
    <row r="61206" spans="2:2">
      <c r="B61206" s="503"/>
    </row>
    <row r="61207" spans="2:2">
      <c r="B61207" s="503"/>
    </row>
    <row r="61208" spans="2:2">
      <c r="B61208" s="503"/>
    </row>
    <row r="61209" spans="2:2">
      <c r="B61209" s="503"/>
    </row>
    <row r="61210" spans="2:2">
      <c r="B61210" s="503"/>
    </row>
    <row r="61211" spans="2:2">
      <c r="B61211" s="503"/>
    </row>
    <row r="61212" spans="2:2">
      <c r="B61212" s="503"/>
    </row>
    <row r="61213" spans="2:2">
      <c r="B61213" s="503"/>
    </row>
    <row r="61214" spans="2:2">
      <c r="B61214" s="503"/>
    </row>
    <row r="61215" spans="2:2">
      <c r="B61215" s="503"/>
    </row>
    <row r="61216" spans="2:2">
      <c r="B61216" s="503"/>
    </row>
    <row r="61217" spans="2:2">
      <c r="B61217" s="503"/>
    </row>
    <row r="61218" spans="2:2">
      <c r="B61218" s="503"/>
    </row>
    <row r="61219" spans="2:2">
      <c r="B61219" s="503"/>
    </row>
    <row r="61220" spans="2:2">
      <c r="B61220" s="503"/>
    </row>
    <row r="61221" spans="2:2">
      <c r="B61221" s="503"/>
    </row>
    <row r="61222" spans="2:2">
      <c r="B61222" s="503"/>
    </row>
    <row r="61223" spans="2:2">
      <c r="B61223" s="503"/>
    </row>
    <row r="61224" spans="2:2">
      <c r="B61224" s="503"/>
    </row>
    <row r="61225" spans="2:2">
      <c r="B61225" s="503"/>
    </row>
    <row r="61226" spans="2:2">
      <c r="B61226" s="503"/>
    </row>
    <row r="61227" spans="2:2">
      <c r="B61227" s="503"/>
    </row>
    <row r="61228" spans="2:2">
      <c r="B61228" s="503"/>
    </row>
    <row r="61229" spans="2:2">
      <c r="B61229" s="503"/>
    </row>
    <row r="61230" spans="2:2">
      <c r="B61230" s="503"/>
    </row>
    <row r="61231" spans="2:2">
      <c r="B61231" s="503"/>
    </row>
    <row r="61232" spans="2:2">
      <c r="B61232" s="503"/>
    </row>
    <row r="61233" spans="2:2">
      <c r="B61233" s="503"/>
    </row>
    <row r="61234" spans="2:2">
      <c r="B61234" s="503"/>
    </row>
    <row r="61235" spans="2:2">
      <c r="B61235" s="503"/>
    </row>
    <row r="61236" spans="2:2">
      <c r="B61236" s="503"/>
    </row>
    <row r="61237" spans="2:2">
      <c r="B61237" s="503"/>
    </row>
    <row r="61238" spans="2:2">
      <c r="B61238" s="503"/>
    </row>
    <row r="61239" spans="2:2">
      <c r="B61239" s="503"/>
    </row>
    <row r="61240" spans="2:2">
      <c r="B61240" s="503"/>
    </row>
    <row r="61241" spans="2:2">
      <c r="B61241" s="503"/>
    </row>
    <row r="61242" spans="2:2">
      <c r="B61242" s="503"/>
    </row>
    <row r="61243" spans="2:2">
      <c r="B61243" s="503"/>
    </row>
    <row r="61244" spans="2:2">
      <c r="B61244" s="503"/>
    </row>
    <row r="61245" spans="2:2">
      <c r="B61245" s="503"/>
    </row>
    <row r="61246" spans="2:2">
      <c r="B61246" s="503"/>
    </row>
    <row r="61247" spans="2:2">
      <c r="B61247" s="503"/>
    </row>
    <row r="61248" spans="2:2">
      <c r="B61248" s="503"/>
    </row>
    <row r="61249" spans="2:2">
      <c r="B61249" s="503"/>
    </row>
    <row r="61250" spans="2:2">
      <c r="B61250" s="503"/>
    </row>
    <row r="61251" spans="2:2">
      <c r="B61251" s="503"/>
    </row>
    <row r="61252" spans="2:2">
      <c r="B61252" s="503"/>
    </row>
    <row r="61253" spans="2:2">
      <c r="B61253" s="503"/>
    </row>
    <row r="61254" spans="2:2">
      <c r="B61254" s="503"/>
    </row>
    <row r="61255" spans="2:2">
      <c r="B61255" s="503"/>
    </row>
    <row r="61256" spans="2:2">
      <c r="B61256" s="503"/>
    </row>
    <row r="61257" spans="2:2">
      <c r="B61257" s="503"/>
    </row>
    <row r="61258" spans="2:2">
      <c r="B61258" s="503"/>
    </row>
    <row r="61259" spans="2:2">
      <c r="B61259" s="503"/>
    </row>
    <row r="61260" spans="2:2">
      <c r="B61260" s="503"/>
    </row>
    <row r="61261" spans="2:2">
      <c r="B61261" s="503"/>
    </row>
    <row r="61262" spans="2:2">
      <c r="B61262" s="503"/>
    </row>
    <row r="61263" spans="2:2">
      <c r="B61263" s="503"/>
    </row>
    <row r="61264" spans="2:2">
      <c r="B61264" s="503"/>
    </row>
    <row r="61265" spans="2:2">
      <c r="B61265" s="503"/>
    </row>
    <row r="61266" spans="2:2">
      <c r="B61266" s="503"/>
    </row>
    <row r="61267" spans="2:2">
      <c r="B61267" s="503"/>
    </row>
    <row r="61268" spans="2:2">
      <c r="B61268" s="503"/>
    </row>
    <row r="61269" spans="2:2">
      <c r="B61269" s="503"/>
    </row>
    <row r="61270" spans="2:2">
      <c r="B61270" s="503"/>
    </row>
    <row r="61271" spans="2:2">
      <c r="B61271" s="503"/>
    </row>
    <row r="61272" spans="2:2">
      <c r="B61272" s="503"/>
    </row>
    <row r="61273" spans="2:2">
      <c r="B61273" s="503"/>
    </row>
    <row r="61274" spans="2:2">
      <c r="B61274" s="503"/>
    </row>
    <row r="61275" spans="2:2">
      <c r="B61275" s="503"/>
    </row>
    <row r="61276" spans="2:2">
      <c r="B61276" s="503"/>
    </row>
    <row r="61277" spans="2:2">
      <c r="B61277" s="503"/>
    </row>
    <row r="61278" spans="2:2">
      <c r="B61278" s="503"/>
    </row>
    <row r="61279" spans="2:2">
      <c r="B61279" s="503"/>
    </row>
    <row r="61280" spans="2:2">
      <c r="B61280" s="503"/>
    </row>
    <row r="61281" spans="2:2">
      <c r="B61281" s="503"/>
    </row>
    <row r="61282" spans="2:2">
      <c r="B61282" s="503"/>
    </row>
    <row r="61283" spans="2:2">
      <c r="B61283" s="503"/>
    </row>
    <row r="61284" spans="2:2">
      <c r="B61284" s="503"/>
    </row>
    <row r="61285" spans="2:2">
      <c r="B61285" s="503"/>
    </row>
    <row r="61286" spans="2:2">
      <c r="B61286" s="503"/>
    </row>
    <row r="61287" spans="2:2">
      <c r="B61287" s="503"/>
    </row>
    <row r="61288" spans="2:2">
      <c r="B61288" s="503"/>
    </row>
    <row r="61289" spans="2:2">
      <c r="B61289" s="503"/>
    </row>
    <row r="61290" spans="2:2">
      <c r="B61290" s="503"/>
    </row>
    <row r="61291" spans="2:2">
      <c r="B61291" s="503"/>
    </row>
    <row r="61292" spans="2:2">
      <c r="B61292" s="503"/>
    </row>
    <row r="61293" spans="2:2">
      <c r="B61293" s="503"/>
    </row>
    <row r="61294" spans="2:2">
      <c r="B61294" s="503"/>
    </row>
    <row r="61295" spans="2:2">
      <c r="B61295" s="503"/>
    </row>
    <row r="61296" spans="2:2">
      <c r="B61296" s="503"/>
    </row>
    <row r="61297" spans="2:2">
      <c r="B61297" s="503"/>
    </row>
    <row r="61298" spans="2:2">
      <c r="B61298" s="503"/>
    </row>
    <row r="61299" spans="2:2">
      <c r="B61299" s="503"/>
    </row>
    <row r="61300" spans="2:2">
      <c r="B61300" s="503"/>
    </row>
    <row r="61301" spans="2:2">
      <c r="B61301" s="503"/>
    </row>
    <row r="61302" spans="2:2">
      <c r="B61302" s="503"/>
    </row>
    <row r="61303" spans="2:2">
      <c r="B61303" s="503"/>
    </row>
    <row r="61304" spans="2:2">
      <c r="B61304" s="503"/>
    </row>
    <row r="61305" spans="2:2">
      <c r="B61305" s="503"/>
    </row>
    <row r="61306" spans="2:2">
      <c r="B61306" s="503"/>
    </row>
    <row r="61307" spans="2:2">
      <c r="B61307" s="503"/>
    </row>
    <row r="61308" spans="2:2">
      <c r="B61308" s="503"/>
    </row>
    <row r="61309" spans="2:2">
      <c r="B61309" s="503"/>
    </row>
    <row r="61310" spans="2:2">
      <c r="B61310" s="503"/>
    </row>
    <row r="61311" spans="2:2">
      <c r="B61311" s="503"/>
    </row>
    <row r="61312" spans="2:2">
      <c r="B61312" s="503"/>
    </row>
    <row r="61313" spans="2:2">
      <c r="B61313" s="503"/>
    </row>
    <row r="61314" spans="2:2">
      <c r="B61314" s="503"/>
    </row>
    <row r="61315" spans="2:2">
      <c r="B61315" s="503"/>
    </row>
    <row r="61316" spans="2:2">
      <c r="B61316" s="503"/>
    </row>
    <row r="61317" spans="2:2">
      <c r="B61317" s="503"/>
    </row>
    <row r="61318" spans="2:2">
      <c r="B61318" s="503"/>
    </row>
    <row r="61319" spans="2:2">
      <c r="B61319" s="503"/>
    </row>
    <row r="61320" spans="2:2">
      <c r="B61320" s="503"/>
    </row>
    <row r="61321" spans="2:2">
      <c r="B61321" s="503"/>
    </row>
    <row r="61322" spans="2:2">
      <c r="B61322" s="503"/>
    </row>
    <row r="61323" spans="2:2">
      <c r="B61323" s="503"/>
    </row>
    <row r="61324" spans="2:2">
      <c r="B61324" s="503"/>
    </row>
    <row r="61325" spans="2:2">
      <c r="B61325" s="503"/>
    </row>
    <row r="61326" spans="2:2">
      <c r="B61326" s="503"/>
    </row>
    <row r="61327" spans="2:2">
      <c r="B61327" s="503"/>
    </row>
    <row r="61328" spans="2:2">
      <c r="B61328" s="503"/>
    </row>
    <row r="61329" spans="2:2">
      <c r="B61329" s="503"/>
    </row>
    <row r="61330" spans="2:2">
      <c r="B61330" s="503"/>
    </row>
    <row r="61331" spans="2:2">
      <c r="B61331" s="503"/>
    </row>
    <row r="61332" spans="2:2">
      <c r="B61332" s="503"/>
    </row>
    <row r="61333" spans="2:2">
      <c r="B61333" s="503"/>
    </row>
    <row r="61334" spans="2:2">
      <c r="B61334" s="503"/>
    </row>
    <row r="61335" spans="2:2">
      <c r="B61335" s="503"/>
    </row>
    <row r="61336" spans="2:2">
      <c r="B61336" s="503"/>
    </row>
    <row r="61337" spans="2:2">
      <c r="B61337" s="503"/>
    </row>
    <row r="61338" spans="2:2">
      <c r="B61338" s="503"/>
    </row>
    <row r="61339" spans="2:2">
      <c r="B61339" s="503"/>
    </row>
    <row r="61340" spans="2:2">
      <c r="B61340" s="503"/>
    </row>
    <row r="61341" spans="2:2">
      <c r="B61341" s="503"/>
    </row>
    <row r="61342" spans="2:2">
      <c r="B61342" s="503"/>
    </row>
    <row r="61343" spans="2:2">
      <c r="B61343" s="503"/>
    </row>
    <row r="61344" spans="2:2">
      <c r="B61344" s="503"/>
    </row>
    <row r="61345" spans="2:2">
      <c r="B61345" s="503"/>
    </row>
    <row r="61346" spans="2:2">
      <c r="B61346" s="503"/>
    </row>
    <row r="61347" spans="2:2">
      <c r="B61347" s="503"/>
    </row>
    <row r="61348" spans="2:2">
      <c r="B61348" s="503"/>
    </row>
    <row r="61349" spans="2:2">
      <c r="B61349" s="503"/>
    </row>
    <row r="61350" spans="2:2">
      <c r="B61350" s="503"/>
    </row>
    <row r="61351" spans="2:2">
      <c r="B61351" s="503"/>
    </row>
    <row r="61352" spans="2:2">
      <c r="B61352" s="503"/>
    </row>
    <row r="61353" spans="2:2">
      <c r="B61353" s="503"/>
    </row>
    <row r="61354" spans="2:2">
      <c r="B61354" s="503"/>
    </row>
    <row r="61355" spans="2:2">
      <c r="B61355" s="503"/>
    </row>
    <row r="61356" spans="2:2">
      <c r="B61356" s="503"/>
    </row>
    <row r="61357" spans="2:2">
      <c r="B61357" s="503"/>
    </row>
    <row r="61358" spans="2:2">
      <c r="B61358" s="503"/>
    </row>
    <row r="61359" spans="2:2">
      <c r="B61359" s="503"/>
    </row>
    <row r="61360" spans="2:2">
      <c r="B61360" s="503"/>
    </row>
    <row r="61361" spans="2:2">
      <c r="B61361" s="503"/>
    </row>
    <row r="61362" spans="2:2">
      <c r="B61362" s="503"/>
    </row>
    <row r="61363" spans="2:2">
      <c r="B61363" s="503"/>
    </row>
    <row r="61364" spans="2:2">
      <c r="B61364" s="503"/>
    </row>
    <row r="61365" spans="2:2">
      <c r="B61365" s="503"/>
    </row>
    <row r="61366" spans="2:2">
      <c r="B61366" s="503"/>
    </row>
    <row r="61367" spans="2:2">
      <c r="B61367" s="503"/>
    </row>
    <row r="61368" spans="2:2">
      <c r="B61368" s="503"/>
    </row>
    <row r="61369" spans="2:2">
      <c r="B61369" s="503"/>
    </row>
    <row r="61370" spans="2:2">
      <c r="B61370" s="503"/>
    </row>
    <row r="61371" spans="2:2">
      <c r="B61371" s="503"/>
    </row>
    <row r="61372" spans="2:2">
      <c r="B61372" s="503"/>
    </row>
    <row r="61373" spans="2:2">
      <c r="B61373" s="503"/>
    </row>
    <row r="61374" spans="2:2">
      <c r="B61374" s="503"/>
    </row>
    <row r="61375" spans="2:2">
      <c r="B61375" s="503"/>
    </row>
    <row r="61376" spans="2:2">
      <c r="B61376" s="503"/>
    </row>
    <row r="61377" spans="2:2">
      <c r="B61377" s="503"/>
    </row>
    <row r="61378" spans="2:2">
      <c r="B61378" s="503"/>
    </row>
    <row r="61379" spans="2:2">
      <c r="B61379" s="503"/>
    </row>
    <row r="61380" spans="2:2">
      <c r="B61380" s="503"/>
    </row>
    <row r="61381" spans="2:2">
      <c r="B61381" s="503"/>
    </row>
    <row r="61382" spans="2:2">
      <c r="B61382" s="503"/>
    </row>
    <row r="61383" spans="2:2">
      <c r="B61383" s="503"/>
    </row>
    <row r="61384" spans="2:2">
      <c r="B61384" s="503"/>
    </row>
    <row r="61385" spans="2:2">
      <c r="B61385" s="503"/>
    </row>
    <row r="61386" spans="2:2">
      <c r="B61386" s="503"/>
    </row>
    <row r="61387" spans="2:2">
      <c r="B61387" s="503"/>
    </row>
    <row r="61388" spans="2:2">
      <c r="B61388" s="503"/>
    </row>
    <row r="61389" spans="2:2">
      <c r="B61389" s="503"/>
    </row>
    <row r="61390" spans="2:2">
      <c r="B61390" s="503"/>
    </row>
    <row r="61391" spans="2:2">
      <c r="B61391" s="503"/>
    </row>
    <row r="61392" spans="2:2">
      <c r="B61392" s="503"/>
    </row>
    <row r="61393" spans="2:2">
      <c r="B61393" s="503"/>
    </row>
    <row r="61394" spans="2:2">
      <c r="B61394" s="503"/>
    </row>
    <row r="61395" spans="2:2">
      <c r="B61395" s="503"/>
    </row>
    <row r="61396" spans="2:2">
      <c r="B61396" s="503"/>
    </row>
    <row r="61397" spans="2:2">
      <c r="B61397" s="503"/>
    </row>
    <row r="61398" spans="2:2">
      <c r="B61398" s="503"/>
    </row>
    <row r="61399" spans="2:2">
      <c r="B61399" s="503"/>
    </row>
    <row r="61400" spans="2:2">
      <c r="B61400" s="503"/>
    </row>
    <row r="61401" spans="2:2">
      <c r="B61401" s="503"/>
    </row>
    <row r="61402" spans="2:2">
      <c r="B61402" s="503"/>
    </row>
    <row r="61403" spans="2:2">
      <c r="B61403" s="503"/>
    </row>
    <row r="61404" spans="2:2">
      <c r="B61404" s="503"/>
    </row>
    <row r="61405" spans="2:2">
      <c r="B61405" s="503"/>
    </row>
    <row r="61406" spans="2:2">
      <c r="B61406" s="503"/>
    </row>
    <row r="61407" spans="2:2">
      <c r="B61407" s="503"/>
    </row>
    <row r="61408" spans="2:2">
      <c r="B61408" s="503"/>
    </row>
    <row r="61409" spans="2:2">
      <c r="B61409" s="503"/>
    </row>
    <row r="61410" spans="2:2">
      <c r="B61410" s="503"/>
    </row>
    <row r="61411" spans="2:2">
      <c r="B61411" s="503"/>
    </row>
    <row r="61412" spans="2:2">
      <c r="B61412" s="503"/>
    </row>
    <row r="61413" spans="2:2">
      <c r="B61413" s="503"/>
    </row>
    <row r="61414" spans="2:2">
      <c r="B61414" s="503"/>
    </row>
    <row r="61415" spans="2:2">
      <c r="B61415" s="503"/>
    </row>
    <row r="61416" spans="2:2">
      <c r="B61416" s="503"/>
    </row>
    <row r="61417" spans="2:2">
      <c r="B61417" s="503"/>
    </row>
    <row r="61418" spans="2:2">
      <c r="B61418" s="503"/>
    </row>
    <row r="61419" spans="2:2">
      <c r="B61419" s="503"/>
    </row>
    <row r="61420" spans="2:2">
      <c r="B61420" s="503"/>
    </row>
    <row r="61421" spans="2:2">
      <c r="B61421" s="503"/>
    </row>
    <row r="61422" spans="2:2">
      <c r="B61422" s="503"/>
    </row>
    <row r="61423" spans="2:2">
      <c r="B61423" s="503"/>
    </row>
    <row r="61424" spans="2:2">
      <c r="B61424" s="503"/>
    </row>
    <row r="61425" spans="2:2">
      <c r="B61425" s="503"/>
    </row>
    <row r="61426" spans="2:2">
      <c r="B61426" s="503"/>
    </row>
    <row r="61427" spans="2:2">
      <c r="B61427" s="503"/>
    </row>
    <row r="61428" spans="2:2">
      <c r="B61428" s="503"/>
    </row>
    <row r="61429" spans="2:2">
      <c r="B61429" s="503"/>
    </row>
    <row r="61430" spans="2:2">
      <c r="B61430" s="503"/>
    </row>
    <row r="61431" spans="2:2">
      <c r="B61431" s="503"/>
    </row>
    <row r="61432" spans="2:2">
      <c r="B61432" s="503"/>
    </row>
    <row r="61433" spans="2:2">
      <c r="B61433" s="503"/>
    </row>
    <row r="61434" spans="2:2">
      <c r="B61434" s="503"/>
    </row>
    <row r="61435" spans="2:2">
      <c r="B61435" s="503"/>
    </row>
    <row r="61436" spans="2:2">
      <c r="B61436" s="503"/>
    </row>
    <row r="61437" spans="2:2">
      <c r="B61437" s="503"/>
    </row>
    <row r="61438" spans="2:2">
      <c r="B61438" s="503"/>
    </row>
    <row r="61439" spans="2:2">
      <c r="B61439" s="503"/>
    </row>
    <row r="61440" spans="2:2">
      <c r="B61440" s="503"/>
    </row>
    <row r="61441" spans="2:2">
      <c r="B61441" s="503"/>
    </row>
    <row r="61442" spans="2:2">
      <c r="B61442" s="503"/>
    </row>
    <row r="61443" spans="2:2">
      <c r="B61443" s="503"/>
    </row>
    <row r="61444" spans="2:2">
      <c r="B61444" s="503"/>
    </row>
    <row r="61445" spans="2:2">
      <c r="B61445" s="503"/>
    </row>
    <row r="61446" spans="2:2">
      <c r="B61446" s="503"/>
    </row>
    <row r="61447" spans="2:2">
      <c r="B61447" s="503"/>
    </row>
    <row r="61448" spans="2:2">
      <c r="B61448" s="503"/>
    </row>
    <row r="61449" spans="2:2">
      <c r="B61449" s="503"/>
    </row>
    <row r="61450" spans="2:2">
      <c r="B61450" s="503"/>
    </row>
    <row r="61451" spans="2:2">
      <c r="B61451" s="503"/>
    </row>
    <row r="61452" spans="2:2">
      <c r="B61452" s="503"/>
    </row>
    <row r="61453" spans="2:2">
      <c r="B61453" s="503"/>
    </row>
    <row r="61454" spans="2:2">
      <c r="B61454" s="503"/>
    </row>
    <row r="61455" spans="2:2">
      <c r="B61455" s="503"/>
    </row>
    <row r="61456" spans="2:2">
      <c r="B61456" s="503"/>
    </row>
    <row r="61457" spans="2:2">
      <c r="B61457" s="503"/>
    </row>
    <row r="61458" spans="2:2">
      <c r="B61458" s="503"/>
    </row>
    <row r="61459" spans="2:2">
      <c r="B61459" s="503"/>
    </row>
    <row r="61460" spans="2:2">
      <c r="B61460" s="503"/>
    </row>
    <row r="61461" spans="2:2">
      <c r="B61461" s="503"/>
    </row>
    <row r="61462" spans="2:2">
      <c r="B61462" s="503"/>
    </row>
    <row r="61463" spans="2:2">
      <c r="B61463" s="503"/>
    </row>
    <row r="61464" spans="2:2">
      <c r="B61464" s="503"/>
    </row>
    <row r="61465" spans="2:2">
      <c r="B61465" s="503"/>
    </row>
    <row r="61466" spans="2:2">
      <c r="B61466" s="503"/>
    </row>
    <row r="61467" spans="2:2">
      <c r="B61467" s="503"/>
    </row>
    <row r="61468" spans="2:2">
      <c r="B61468" s="503"/>
    </row>
    <row r="61469" spans="2:2">
      <c r="B61469" s="503"/>
    </row>
    <row r="61470" spans="2:2">
      <c r="B61470" s="503"/>
    </row>
    <row r="61471" spans="2:2">
      <c r="B61471" s="503"/>
    </row>
    <row r="61472" spans="2:2">
      <c r="B61472" s="503"/>
    </row>
    <row r="61473" spans="2:2">
      <c r="B61473" s="503"/>
    </row>
    <row r="61474" spans="2:2">
      <c r="B61474" s="503"/>
    </row>
    <row r="61475" spans="2:2">
      <c r="B61475" s="503"/>
    </row>
    <row r="61476" spans="2:2">
      <c r="B61476" s="503"/>
    </row>
    <row r="61477" spans="2:2">
      <c r="B61477" s="503"/>
    </row>
    <row r="61478" spans="2:2">
      <c r="B61478" s="503"/>
    </row>
    <row r="61479" spans="2:2">
      <c r="B61479" s="503"/>
    </row>
    <row r="61480" spans="2:2">
      <c r="B61480" s="503"/>
    </row>
    <row r="61481" spans="2:2">
      <c r="B61481" s="503"/>
    </row>
    <row r="61482" spans="2:2">
      <c r="B61482" s="503"/>
    </row>
    <row r="61483" spans="2:2">
      <c r="B61483" s="503"/>
    </row>
    <row r="61484" spans="2:2">
      <c r="B61484" s="503"/>
    </row>
    <row r="61485" spans="2:2">
      <c r="B61485" s="503"/>
    </row>
    <row r="61486" spans="2:2">
      <c r="B61486" s="503"/>
    </row>
    <row r="61487" spans="2:2">
      <c r="B61487" s="503"/>
    </row>
    <row r="61488" spans="2:2">
      <c r="B61488" s="503"/>
    </row>
    <row r="61489" spans="2:2">
      <c r="B61489" s="503"/>
    </row>
    <row r="61490" spans="2:2">
      <c r="B61490" s="503"/>
    </row>
    <row r="61491" spans="2:2">
      <c r="B61491" s="503"/>
    </row>
    <row r="61492" spans="2:2">
      <c r="B61492" s="503"/>
    </row>
    <row r="61493" spans="2:2">
      <c r="B61493" s="503"/>
    </row>
    <row r="61494" spans="2:2">
      <c r="B61494" s="503"/>
    </row>
    <row r="61495" spans="2:2">
      <c r="B61495" s="503"/>
    </row>
    <row r="61496" spans="2:2">
      <c r="B61496" s="503"/>
    </row>
    <row r="61497" spans="2:2">
      <c r="B61497" s="503"/>
    </row>
    <row r="61498" spans="2:2">
      <c r="B61498" s="503"/>
    </row>
    <row r="61499" spans="2:2">
      <c r="B61499" s="503"/>
    </row>
    <row r="61500" spans="2:2">
      <c r="B61500" s="503"/>
    </row>
    <row r="61501" spans="2:2">
      <c r="B61501" s="503"/>
    </row>
    <row r="61502" spans="2:2">
      <c r="B61502" s="503"/>
    </row>
    <row r="61503" spans="2:2">
      <c r="B61503" s="503"/>
    </row>
    <row r="61504" spans="2:2">
      <c r="B61504" s="503"/>
    </row>
    <row r="61505" spans="2:2">
      <c r="B61505" s="503"/>
    </row>
    <row r="61506" spans="2:2">
      <c r="B61506" s="503"/>
    </row>
    <row r="61507" spans="2:2">
      <c r="B61507" s="503"/>
    </row>
    <row r="61508" spans="2:2">
      <c r="B61508" s="503"/>
    </row>
    <row r="61509" spans="2:2">
      <c r="B61509" s="503"/>
    </row>
    <row r="61510" spans="2:2">
      <c r="B61510" s="503"/>
    </row>
    <row r="61511" spans="2:2">
      <c r="B61511" s="503"/>
    </row>
    <row r="61512" spans="2:2">
      <c r="B61512" s="503"/>
    </row>
    <row r="61513" spans="2:2">
      <c r="B61513" s="503"/>
    </row>
    <row r="61514" spans="2:2">
      <c r="B61514" s="503"/>
    </row>
    <row r="61515" spans="2:2">
      <c r="B61515" s="503"/>
    </row>
    <row r="61516" spans="2:2">
      <c r="B61516" s="503"/>
    </row>
    <row r="61517" spans="2:2">
      <c r="B61517" s="503"/>
    </row>
    <row r="61518" spans="2:2">
      <c r="B61518" s="503"/>
    </row>
    <row r="61519" spans="2:2">
      <c r="B61519" s="503"/>
    </row>
    <row r="61520" spans="2:2">
      <c r="B61520" s="503"/>
    </row>
    <row r="61521" spans="2:2">
      <c r="B61521" s="503"/>
    </row>
    <row r="61522" spans="2:2">
      <c r="B61522" s="503"/>
    </row>
    <row r="61523" spans="2:2">
      <c r="B61523" s="503"/>
    </row>
    <row r="61524" spans="2:2">
      <c r="B61524" s="503"/>
    </row>
    <row r="61525" spans="2:2">
      <c r="B61525" s="503"/>
    </row>
    <row r="61526" spans="2:2">
      <c r="B61526" s="503"/>
    </row>
    <row r="61527" spans="2:2">
      <c r="B61527" s="503"/>
    </row>
    <row r="61528" spans="2:2">
      <c r="B61528" s="503"/>
    </row>
    <row r="61529" spans="2:2">
      <c r="B61529" s="503"/>
    </row>
    <row r="61530" spans="2:2">
      <c r="B61530" s="503"/>
    </row>
    <row r="61531" spans="2:2">
      <c r="B61531" s="503"/>
    </row>
    <row r="61532" spans="2:2">
      <c r="B61532" s="503"/>
    </row>
    <row r="61533" spans="2:2">
      <c r="B61533" s="503"/>
    </row>
    <row r="61534" spans="2:2">
      <c r="B61534" s="503"/>
    </row>
    <row r="61535" spans="2:2">
      <c r="B61535" s="503"/>
    </row>
    <row r="61536" spans="2:2">
      <c r="B61536" s="503"/>
    </row>
    <row r="61537" spans="2:2">
      <c r="B61537" s="503"/>
    </row>
    <row r="61538" spans="2:2">
      <c r="B61538" s="503"/>
    </row>
    <row r="61539" spans="2:2">
      <c r="B61539" s="503"/>
    </row>
    <row r="61540" spans="2:2">
      <c r="B61540" s="503"/>
    </row>
    <row r="61541" spans="2:2">
      <c r="B61541" s="503"/>
    </row>
    <row r="61542" spans="2:2">
      <c r="B61542" s="503"/>
    </row>
    <row r="61543" spans="2:2">
      <c r="B61543" s="503"/>
    </row>
    <row r="61544" spans="2:2">
      <c r="B61544" s="503"/>
    </row>
    <row r="61545" spans="2:2">
      <c r="B61545" s="503"/>
    </row>
    <row r="61546" spans="2:2">
      <c r="B61546" s="503"/>
    </row>
    <row r="61547" spans="2:2">
      <c r="B61547" s="503"/>
    </row>
    <row r="61548" spans="2:2">
      <c r="B61548" s="503"/>
    </row>
    <row r="61549" spans="2:2">
      <c r="B61549" s="503"/>
    </row>
    <row r="61550" spans="2:2">
      <c r="B61550" s="503"/>
    </row>
    <row r="61551" spans="2:2">
      <c r="B61551" s="503"/>
    </row>
    <row r="61552" spans="2:2">
      <c r="B61552" s="503"/>
    </row>
    <row r="61553" spans="2:2">
      <c r="B61553" s="503"/>
    </row>
    <row r="61554" spans="2:2">
      <c r="B61554" s="503"/>
    </row>
    <row r="61555" spans="2:2">
      <c r="B61555" s="503"/>
    </row>
    <row r="61556" spans="2:2">
      <c r="B61556" s="503"/>
    </row>
    <row r="61557" spans="2:2">
      <c r="B61557" s="503"/>
    </row>
    <row r="61558" spans="2:2">
      <c r="B61558" s="503"/>
    </row>
    <row r="61559" spans="2:2">
      <c r="B61559" s="503"/>
    </row>
    <row r="61560" spans="2:2">
      <c r="B61560" s="503"/>
    </row>
    <row r="61561" spans="2:2">
      <c r="B61561" s="503"/>
    </row>
    <row r="61562" spans="2:2">
      <c r="B61562" s="503"/>
    </row>
    <row r="61563" spans="2:2">
      <c r="B61563" s="503"/>
    </row>
    <row r="61564" spans="2:2">
      <c r="B61564" s="503"/>
    </row>
    <row r="61565" spans="2:2">
      <c r="B61565" s="503"/>
    </row>
    <row r="61566" spans="2:2">
      <c r="B61566" s="503"/>
    </row>
    <row r="61567" spans="2:2">
      <c r="B61567" s="503"/>
    </row>
    <row r="61568" spans="2:2">
      <c r="B61568" s="503"/>
    </row>
    <row r="61569" spans="2:2">
      <c r="B61569" s="503"/>
    </row>
    <row r="61570" spans="2:2">
      <c r="B61570" s="503"/>
    </row>
    <row r="61571" spans="2:2">
      <c r="B61571" s="503"/>
    </row>
    <row r="61572" spans="2:2">
      <c r="B61572" s="503"/>
    </row>
    <row r="61573" spans="2:2">
      <c r="B61573" s="503"/>
    </row>
    <row r="61574" spans="2:2">
      <c r="B61574" s="503"/>
    </row>
    <row r="61575" spans="2:2">
      <c r="B61575" s="503"/>
    </row>
    <row r="61576" spans="2:2">
      <c r="B61576" s="503"/>
    </row>
    <row r="61577" spans="2:2">
      <c r="B61577" s="503"/>
    </row>
    <row r="61578" spans="2:2">
      <c r="B61578" s="503"/>
    </row>
    <row r="61579" spans="2:2">
      <c r="B61579" s="503"/>
    </row>
    <row r="61580" spans="2:2">
      <c r="B61580" s="503"/>
    </row>
    <row r="61581" spans="2:2">
      <c r="B61581" s="503"/>
    </row>
    <row r="61582" spans="2:2">
      <c r="B61582" s="503"/>
    </row>
    <row r="61583" spans="2:2">
      <c r="B61583" s="503"/>
    </row>
    <row r="61584" spans="2:2">
      <c r="B61584" s="503"/>
    </row>
    <row r="61585" spans="2:2">
      <c r="B61585" s="503"/>
    </row>
    <row r="61586" spans="2:2">
      <c r="B61586" s="503"/>
    </row>
    <row r="61587" spans="2:2">
      <c r="B61587" s="503"/>
    </row>
    <row r="61588" spans="2:2">
      <c r="B61588" s="503"/>
    </row>
    <row r="61589" spans="2:2">
      <c r="B61589" s="503"/>
    </row>
    <row r="61590" spans="2:2">
      <c r="B61590" s="503"/>
    </row>
    <row r="61591" spans="2:2">
      <c r="B61591" s="503"/>
    </row>
    <row r="61592" spans="2:2">
      <c r="B61592" s="503"/>
    </row>
    <row r="61593" spans="2:2">
      <c r="B61593" s="503"/>
    </row>
    <row r="61594" spans="2:2">
      <c r="B61594" s="503"/>
    </row>
    <row r="61595" spans="2:2">
      <c r="B61595" s="503"/>
    </row>
    <row r="61596" spans="2:2">
      <c r="B61596" s="503"/>
    </row>
    <row r="61597" spans="2:2">
      <c r="B61597" s="503"/>
    </row>
    <row r="61598" spans="2:2">
      <c r="B61598" s="503"/>
    </row>
    <row r="61599" spans="2:2">
      <c r="B61599" s="503"/>
    </row>
    <row r="61600" spans="2:2">
      <c r="B61600" s="503"/>
    </row>
    <row r="61601" spans="2:2">
      <c r="B61601" s="503"/>
    </row>
    <row r="61602" spans="2:2">
      <c r="B61602" s="503"/>
    </row>
    <row r="61603" spans="2:2">
      <c r="B61603" s="503"/>
    </row>
    <row r="61604" spans="2:2">
      <c r="B61604" s="503"/>
    </row>
    <row r="61605" spans="2:2">
      <c r="B61605" s="503"/>
    </row>
    <row r="61606" spans="2:2">
      <c r="B61606" s="503"/>
    </row>
    <row r="61607" spans="2:2">
      <c r="B61607" s="503"/>
    </row>
    <row r="61608" spans="2:2">
      <c r="B61608" s="503"/>
    </row>
    <row r="61609" spans="2:2">
      <c r="B61609" s="503"/>
    </row>
    <row r="61610" spans="2:2">
      <c r="B61610" s="503"/>
    </row>
    <row r="61611" spans="2:2">
      <c r="B61611" s="503"/>
    </row>
    <row r="61612" spans="2:2">
      <c r="B61612" s="503"/>
    </row>
    <row r="61613" spans="2:2">
      <c r="B61613" s="503"/>
    </row>
    <row r="61614" spans="2:2">
      <c r="B61614" s="503"/>
    </row>
    <row r="61615" spans="2:2">
      <c r="B61615" s="503"/>
    </row>
    <row r="61616" spans="2:2">
      <c r="B61616" s="503"/>
    </row>
    <row r="61617" spans="2:2">
      <c r="B61617" s="503"/>
    </row>
    <row r="61618" spans="2:2">
      <c r="B61618" s="503"/>
    </row>
    <row r="61619" spans="2:2">
      <c r="B61619" s="503"/>
    </row>
    <row r="61620" spans="2:2">
      <c r="B61620" s="503"/>
    </row>
    <row r="61621" spans="2:2">
      <c r="B61621" s="503"/>
    </row>
    <row r="61622" spans="2:2">
      <c r="B61622" s="503"/>
    </row>
    <row r="61623" spans="2:2">
      <c r="B61623" s="503"/>
    </row>
    <row r="61624" spans="2:2">
      <c r="B61624" s="503"/>
    </row>
    <row r="61625" spans="2:2">
      <c r="B61625" s="503"/>
    </row>
    <row r="61626" spans="2:2">
      <c r="B61626" s="503"/>
    </row>
    <row r="61627" spans="2:2">
      <c r="B61627" s="503"/>
    </row>
    <row r="61628" spans="2:2">
      <c r="B61628" s="503"/>
    </row>
    <row r="61629" spans="2:2">
      <c r="B61629" s="503"/>
    </row>
    <row r="61630" spans="2:2">
      <c r="B61630" s="503"/>
    </row>
    <row r="61631" spans="2:2">
      <c r="B61631" s="503"/>
    </row>
    <row r="61632" spans="2:2">
      <c r="B61632" s="503"/>
    </row>
    <row r="61633" spans="2:2">
      <c r="B61633" s="503"/>
    </row>
    <row r="61634" spans="2:2">
      <c r="B61634" s="503"/>
    </row>
    <row r="61635" spans="2:2">
      <c r="B61635" s="503"/>
    </row>
    <row r="61636" spans="2:2">
      <c r="B61636" s="503"/>
    </row>
    <row r="61637" spans="2:2">
      <c r="B61637" s="503"/>
    </row>
    <row r="61638" spans="2:2">
      <c r="B61638" s="503"/>
    </row>
    <row r="61639" spans="2:2">
      <c r="B61639" s="503"/>
    </row>
    <row r="61640" spans="2:2">
      <c r="B61640" s="503"/>
    </row>
    <row r="61641" spans="2:2">
      <c r="B61641" s="503"/>
    </row>
    <row r="61642" spans="2:2">
      <c r="B61642" s="503"/>
    </row>
    <row r="61643" spans="2:2">
      <c r="B61643" s="503"/>
    </row>
    <row r="61644" spans="2:2">
      <c r="B61644" s="503"/>
    </row>
    <row r="61645" spans="2:2">
      <c r="B61645" s="503"/>
    </row>
    <row r="61646" spans="2:2">
      <c r="B61646" s="503"/>
    </row>
    <row r="61647" spans="2:2">
      <c r="B61647" s="503"/>
    </row>
    <row r="61648" spans="2:2">
      <c r="B61648" s="503"/>
    </row>
    <row r="61649" spans="2:2">
      <c r="B61649" s="503"/>
    </row>
    <row r="61650" spans="2:2">
      <c r="B61650" s="503"/>
    </row>
    <row r="61651" spans="2:2">
      <c r="B61651" s="503"/>
    </row>
    <row r="61652" spans="2:2">
      <c r="B61652" s="503"/>
    </row>
    <row r="61653" spans="2:2">
      <c r="B61653" s="503"/>
    </row>
    <row r="61654" spans="2:2">
      <c r="B61654" s="503"/>
    </row>
    <row r="61655" spans="2:2">
      <c r="B61655" s="503"/>
    </row>
    <row r="61656" spans="2:2">
      <c r="B61656" s="503"/>
    </row>
    <row r="61657" spans="2:2">
      <c r="B61657" s="503"/>
    </row>
    <row r="61658" spans="2:2">
      <c r="B61658" s="503"/>
    </row>
    <row r="61659" spans="2:2">
      <c r="B61659" s="503"/>
    </row>
    <row r="61660" spans="2:2">
      <c r="B61660" s="503"/>
    </row>
    <row r="61661" spans="2:2">
      <c r="B61661" s="503"/>
    </row>
    <row r="61662" spans="2:2">
      <c r="B61662" s="503"/>
    </row>
    <row r="61663" spans="2:2">
      <c r="B61663" s="503"/>
    </row>
    <row r="61664" spans="2:2">
      <c r="B61664" s="503"/>
    </row>
    <row r="61665" spans="2:2">
      <c r="B61665" s="503"/>
    </row>
    <row r="61666" spans="2:2">
      <c r="B61666" s="503"/>
    </row>
    <row r="61667" spans="2:2">
      <c r="B61667" s="503"/>
    </row>
    <row r="61668" spans="2:2">
      <c r="B61668" s="503"/>
    </row>
    <row r="61669" spans="2:2">
      <c r="B61669" s="503"/>
    </row>
    <row r="61670" spans="2:2">
      <c r="B61670" s="503"/>
    </row>
    <row r="61671" spans="2:2">
      <c r="B61671" s="503"/>
    </row>
    <row r="61672" spans="2:2">
      <c r="B61672" s="503"/>
    </row>
    <row r="61673" spans="2:2">
      <c r="B61673" s="503"/>
    </row>
    <row r="61674" spans="2:2">
      <c r="B61674" s="503"/>
    </row>
    <row r="61675" spans="2:2">
      <c r="B61675" s="503"/>
    </row>
    <row r="61676" spans="2:2">
      <c r="B61676" s="503"/>
    </row>
    <row r="61677" spans="2:2">
      <c r="B61677" s="503"/>
    </row>
    <row r="61678" spans="2:2">
      <c r="B61678" s="503"/>
    </row>
    <row r="61679" spans="2:2">
      <c r="B61679" s="503"/>
    </row>
    <row r="61680" spans="2:2">
      <c r="B61680" s="503"/>
    </row>
    <row r="61681" spans="2:2">
      <c r="B61681" s="503"/>
    </row>
    <row r="61682" spans="2:2">
      <c r="B61682" s="503"/>
    </row>
    <row r="61683" spans="2:2">
      <c r="B61683" s="503"/>
    </row>
    <row r="61684" spans="2:2">
      <c r="B61684" s="503"/>
    </row>
    <row r="61685" spans="2:2">
      <c r="B61685" s="503"/>
    </row>
    <row r="61686" spans="2:2">
      <c r="B61686" s="503"/>
    </row>
    <row r="61687" spans="2:2">
      <c r="B61687" s="503"/>
    </row>
    <row r="61688" spans="2:2">
      <c r="B61688" s="503"/>
    </row>
    <row r="61689" spans="2:2">
      <c r="B61689" s="503"/>
    </row>
    <row r="61690" spans="2:2">
      <c r="B61690" s="503"/>
    </row>
    <row r="61691" spans="2:2">
      <c r="B61691" s="503"/>
    </row>
    <row r="61692" spans="2:2">
      <c r="B61692" s="503"/>
    </row>
    <row r="61693" spans="2:2">
      <c r="B61693" s="503"/>
    </row>
    <row r="61694" spans="2:2">
      <c r="B61694" s="503"/>
    </row>
    <row r="61695" spans="2:2">
      <c r="B61695" s="503"/>
    </row>
    <row r="61696" spans="2:2">
      <c r="B61696" s="503"/>
    </row>
    <row r="61697" spans="2:2">
      <c r="B61697" s="503"/>
    </row>
    <row r="61698" spans="2:2">
      <c r="B61698" s="503"/>
    </row>
    <row r="61699" spans="2:2">
      <c r="B61699" s="503"/>
    </row>
    <row r="61700" spans="2:2">
      <c r="B61700" s="503"/>
    </row>
    <row r="61701" spans="2:2">
      <c r="B61701" s="503"/>
    </row>
    <row r="61702" spans="2:2">
      <c r="B61702" s="503"/>
    </row>
    <row r="61703" spans="2:2">
      <c r="B61703" s="503"/>
    </row>
    <row r="61704" spans="2:2">
      <c r="B61704" s="503"/>
    </row>
    <row r="61705" spans="2:2">
      <c r="B61705" s="503"/>
    </row>
    <row r="61706" spans="2:2">
      <c r="B61706" s="503"/>
    </row>
    <row r="61707" spans="2:2">
      <c r="B61707" s="503"/>
    </row>
    <row r="61708" spans="2:2">
      <c r="B61708" s="503"/>
    </row>
    <row r="61709" spans="2:2">
      <c r="B61709" s="503"/>
    </row>
    <row r="61710" spans="2:2">
      <c r="B61710" s="503"/>
    </row>
    <row r="61711" spans="2:2">
      <c r="B61711" s="503"/>
    </row>
    <row r="61712" spans="2:2">
      <c r="B61712" s="503"/>
    </row>
    <row r="61713" spans="2:2">
      <c r="B61713" s="503"/>
    </row>
    <row r="61714" spans="2:2">
      <c r="B61714" s="503"/>
    </row>
    <row r="61715" spans="2:2">
      <c r="B61715" s="503"/>
    </row>
    <row r="61716" spans="2:2">
      <c r="B61716" s="503"/>
    </row>
    <row r="61717" spans="2:2">
      <c r="B61717" s="503"/>
    </row>
    <row r="61718" spans="2:2">
      <c r="B61718" s="503"/>
    </row>
    <row r="61719" spans="2:2">
      <c r="B61719" s="503"/>
    </row>
    <row r="61720" spans="2:2">
      <c r="B61720" s="503"/>
    </row>
    <row r="61721" spans="2:2">
      <c r="B61721" s="503"/>
    </row>
    <row r="61722" spans="2:2">
      <c r="B61722" s="503"/>
    </row>
    <row r="61723" spans="2:2">
      <c r="B61723" s="503"/>
    </row>
    <row r="61724" spans="2:2">
      <c r="B61724" s="503"/>
    </row>
    <row r="61725" spans="2:2">
      <c r="B61725" s="503"/>
    </row>
    <row r="61726" spans="2:2">
      <c r="B61726" s="503"/>
    </row>
    <row r="61727" spans="2:2">
      <c r="B61727" s="503"/>
    </row>
    <row r="61728" spans="2:2">
      <c r="B61728" s="503"/>
    </row>
    <row r="61729" spans="2:2">
      <c r="B61729" s="503"/>
    </row>
    <row r="61730" spans="2:2">
      <c r="B61730" s="503"/>
    </row>
    <row r="61731" spans="2:2">
      <c r="B61731" s="503"/>
    </row>
    <row r="61732" spans="2:2">
      <c r="B61732" s="503"/>
    </row>
    <row r="61733" spans="2:2">
      <c r="B61733" s="503"/>
    </row>
    <row r="61734" spans="2:2">
      <c r="B61734" s="503"/>
    </row>
    <row r="61735" spans="2:2">
      <c r="B61735" s="503"/>
    </row>
    <row r="61736" spans="2:2">
      <c r="B61736" s="503"/>
    </row>
    <row r="61737" spans="2:2">
      <c r="B61737" s="503"/>
    </row>
    <row r="61738" spans="2:2">
      <c r="B61738" s="503"/>
    </row>
    <row r="61739" spans="2:2">
      <c r="B61739" s="503"/>
    </row>
    <row r="61740" spans="2:2">
      <c r="B61740" s="503"/>
    </row>
    <row r="61741" spans="2:2">
      <c r="B61741" s="503"/>
    </row>
    <row r="61742" spans="2:2">
      <c r="B61742" s="503"/>
    </row>
    <row r="61743" spans="2:2">
      <c r="B61743" s="503"/>
    </row>
    <row r="61744" spans="2:2">
      <c r="B61744" s="503"/>
    </row>
    <row r="61745" spans="2:2">
      <c r="B61745" s="503"/>
    </row>
    <row r="61746" spans="2:2">
      <c r="B61746" s="503"/>
    </row>
    <row r="61747" spans="2:2">
      <c r="B61747" s="503"/>
    </row>
    <row r="61748" spans="2:2">
      <c r="B61748" s="503"/>
    </row>
    <row r="61749" spans="2:2">
      <c r="B61749" s="503"/>
    </row>
    <row r="61750" spans="2:2">
      <c r="B61750" s="503"/>
    </row>
    <row r="61751" spans="2:2">
      <c r="B61751" s="503"/>
    </row>
    <row r="61752" spans="2:2">
      <c r="B61752" s="503"/>
    </row>
    <row r="61753" spans="2:2">
      <c r="B61753" s="503"/>
    </row>
    <row r="61754" spans="2:2">
      <c r="B61754" s="503"/>
    </row>
    <row r="61755" spans="2:2">
      <c r="B61755" s="503"/>
    </row>
    <row r="61756" spans="2:2">
      <c r="B61756" s="503"/>
    </row>
    <row r="61757" spans="2:2">
      <c r="B61757" s="503"/>
    </row>
    <row r="61758" spans="2:2">
      <c r="B61758" s="503"/>
    </row>
    <row r="61759" spans="2:2">
      <c r="B61759" s="503"/>
    </row>
    <row r="61760" spans="2:2">
      <c r="B61760" s="503"/>
    </row>
    <row r="61761" spans="2:2">
      <c r="B61761" s="503"/>
    </row>
    <row r="61762" spans="2:2">
      <c r="B61762" s="503"/>
    </row>
    <row r="61763" spans="2:2">
      <c r="B61763" s="503"/>
    </row>
    <row r="61764" spans="2:2">
      <c r="B61764" s="503"/>
    </row>
    <row r="61765" spans="2:2">
      <c r="B61765" s="503"/>
    </row>
    <row r="61766" spans="2:2">
      <c r="B61766" s="503"/>
    </row>
    <row r="61767" spans="2:2">
      <c r="B61767" s="503"/>
    </row>
    <row r="61768" spans="2:2">
      <c r="B61768" s="503"/>
    </row>
    <row r="61769" spans="2:2">
      <c r="B61769" s="503"/>
    </row>
    <row r="61770" spans="2:2">
      <c r="B61770" s="503"/>
    </row>
    <row r="61771" spans="2:2">
      <c r="B61771" s="503"/>
    </row>
    <row r="61772" spans="2:2">
      <c r="B61772" s="503"/>
    </row>
    <row r="61773" spans="2:2">
      <c r="B61773" s="503"/>
    </row>
    <row r="61774" spans="2:2">
      <c r="B61774" s="503"/>
    </row>
    <row r="61775" spans="2:2">
      <c r="B61775" s="503"/>
    </row>
    <row r="61776" spans="2:2">
      <c r="B61776" s="503"/>
    </row>
    <row r="61777" spans="2:2">
      <c r="B61777" s="503"/>
    </row>
    <row r="61778" spans="2:2">
      <c r="B61778" s="503"/>
    </row>
    <row r="61779" spans="2:2">
      <c r="B61779" s="503"/>
    </row>
    <row r="61780" spans="2:2">
      <c r="B61780" s="503"/>
    </row>
    <row r="61781" spans="2:2">
      <c r="B61781" s="503"/>
    </row>
    <row r="61782" spans="2:2">
      <c r="B61782" s="503"/>
    </row>
    <row r="61783" spans="2:2">
      <c r="B61783" s="503"/>
    </row>
    <row r="61784" spans="2:2">
      <c r="B61784" s="503"/>
    </row>
    <row r="61785" spans="2:2">
      <c r="B61785" s="503"/>
    </row>
    <row r="61786" spans="2:2">
      <c r="B61786" s="503"/>
    </row>
    <row r="61787" spans="2:2">
      <c r="B61787" s="503"/>
    </row>
    <row r="61788" spans="2:2">
      <c r="B61788" s="503"/>
    </row>
    <row r="61789" spans="2:2">
      <c r="B61789" s="503"/>
    </row>
    <row r="61790" spans="2:2">
      <c r="B61790" s="503"/>
    </row>
    <row r="61791" spans="2:2">
      <c r="B61791" s="503"/>
    </row>
    <row r="61792" spans="2:2">
      <c r="B61792" s="503"/>
    </row>
    <row r="61793" spans="2:2">
      <c r="B61793" s="503"/>
    </row>
    <row r="61794" spans="2:2">
      <c r="B61794" s="503"/>
    </row>
    <row r="61795" spans="2:2">
      <c r="B61795" s="503"/>
    </row>
    <row r="61796" spans="2:2">
      <c r="B61796" s="503"/>
    </row>
    <row r="61797" spans="2:2">
      <c r="B61797" s="503"/>
    </row>
    <row r="61798" spans="2:2">
      <c r="B61798" s="503"/>
    </row>
    <row r="61799" spans="2:2">
      <c r="B61799" s="503"/>
    </row>
    <row r="61800" spans="2:2">
      <c r="B61800" s="503"/>
    </row>
    <row r="61801" spans="2:2">
      <c r="B61801" s="503"/>
    </row>
    <row r="61802" spans="2:2">
      <c r="B61802" s="503"/>
    </row>
    <row r="61803" spans="2:2">
      <c r="B61803" s="503"/>
    </row>
    <row r="61804" spans="2:2">
      <c r="B61804" s="503"/>
    </row>
    <row r="61805" spans="2:2">
      <c r="B61805" s="503"/>
    </row>
    <row r="61806" spans="2:2">
      <c r="B61806" s="503"/>
    </row>
    <row r="61807" spans="2:2">
      <c r="B61807" s="503"/>
    </row>
    <row r="61808" spans="2:2">
      <c r="B61808" s="503"/>
    </row>
    <row r="61809" spans="2:2">
      <c r="B61809" s="503"/>
    </row>
    <row r="61810" spans="2:2">
      <c r="B61810" s="503"/>
    </row>
    <row r="61811" spans="2:2">
      <c r="B61811" s="503"/>
    </row>
    <row r="61812" spans="2:2">
      <c r="B61812" s="503"/>
    </row>
    <row r="61813" spans="2:2">
      <c r="B61813" s="503"/>
    </row>
    <row r="61814" spans="2:2">
      <c r="B61814" s="503"/>
    </row>
    <row r="61815" spans="2:2">
      <c r="B61815" s="503"/>
    </row>
    <row r="61816" spans="2:2">
      <c r="B61816" s="503"/>
    </row>
    <row r="61817" spans="2:2">
      <c r="B61817" s="503"/>
    </row>
    <row r="61818" spans="2:2">
      <c r="B61818" s="503"/>
    </row>
    <row r="61819" spans="2:2">
      <c r="B61819" s="503"/>
    </row>
    <row r="61820" spans="2:2">
      <c r="B61820" s="503"/>
    </row>
    <row r="61821" spans="2:2">
      <c r="B61821" s="503"/>
    </row>
    <row r="61822" spans="2:2">
      <c r="B61822" s="503"/>
    </row>
    <row r="61823" spans="2:2">
      <c r="B61823" s="503"/>
    </row>
    <row r="61824" spans="2:2">
      <c r="B61824" s="503"/>
    </row>
    <row r="61825" spans="2:2">
      <c r="B61825" s="503"/>
    </row>
    <row r="61826" spans="2:2">
      <c r="B61826" s="503"/>
    </row>
    <row r="61827" spans="2:2">
      <c r="B61827" s="503"/>
    </row>
    <row r="61828" spans="2:2">
      <c r="B61828" s="503"/>
    </row>
    <row r="61829" spans="2:2">
      <c r="B61829" s="503"/>
    </row>
    <row r="61830" spans="2:2">
      <c r="B61830" s="503"/>
    </row>
    <row r="61831" spans="2:2">
      <c r="B61831" s="503"/>
    </row>
    <row r="61832" spans="2:2">
      <c r="B61832" s="503"/>
    </row>
    <row r="61833" spans="2:2">
      <c r="B61833" s="503"/>
    </row>
    <row r="61834" spans="2:2">
      <c r="B61834" s="503"/>
    </row>
    <row r="61835" spans="2:2">
      <c r="B61835" s="503"/>
    </row>
    <row r="61836" spans="2:2">
      <c r="B61836" s="503"/>
    </row>
    <row r="61837" spans="2:2">
      <c r="B61837" s="503"/>
    </row>
    <row r="61838" spans="2:2">
      <c r="B61838" s="503"/>
    </row>
    <row r="61839" spans="2:2">
      <c r="B61839" s="503"/>
    </row>
    <row r="61840" spans="2:2">
      <c r="B61840" s="503"/>
    </row>
    <row r="61841" spans="2:2">
      <c r="B61841" s="503"/>
    </row>
    <row r="61842" spans="2:2">
      <c r="B61842" s="503"/>
    </row>
    <row r="61843" spans="2:2">
      <c r="B61843" s="503"/>
    </row>
    <row r="61844" spans="2:2">
      <c r="B61844" s="503"/>
    </row>
    <row r="61845" spans="2:2">
      <c r="B61845" s="503"/>
    </row>
    <row r="61846" spans="2:2">
      <c r="B61846" s="503"/>
    </row>
    <row r="61847" spans="2:2">
      <c r="B61847" s="503"/>
    </row>
    <row r="61848" spans="2:2">
      <c r="B61848" s="503"/>
    </row>
    <row r="61849" spans="2:2">
      <c r="B61849" s="503"/>
    </row>
    <row r="61850" spans="2:2">
      <c r="B61850" s="503"/>
    </row>
    <row r="61851" spans="2:2">
      <c r="B61851" s="503"/>
    </row>
    <row r="61852" spans="2:2">
      <c r="B61852" s="503"/>
    </row>
    <row r="61853" spans="2:2">
      <c r="B61853" s="503"/>
    </row>
    <row r="61854" spans="2:2">
      <c r="B61854" s="503"/>
    </row>
    <row r="61855" spans="2:2">
      <c r="B61855" s="503"/>
    </row>
    <row r="61856" spans="2:2">
      <c r="B61856" s="503"/>
    </row>
    <row r="61857" spans="2:2">
      <c r="B61857" s="503"/>
    </row>
    <row r="61858" spans="2:2">
      <c r="B61858" s="503"/>
    </row>
    <row r="61859" spans="2:2">
      <c r="B61859" s="503"/>
    </row>
    <row r="61860" spans="2:2">
      <c r="B61860" s="503"/>
    </row>
    <row r="61861" spans="2:2">
      <c r="B61861" s="503"/>
    </row>
    <row r="61862" spans="2:2">
      <c r="B61862" s="503"/>
    </row>
    <row r="61863" spans="2:2">
      <c r="B61863" s="503"/>
    </row>
    <row r="61864" spans="2:2">
      <c r="B61864" s="503"/>
    </row>
    <row r="61865" spans="2:2">
      <c r="B61865" s="503"/>
    </row>
    <row r="61866" spans="2:2">
      <c r="B61866" s="503"/>
    </row>
    <row r="61867" spans="2:2">
      <c r="B61867" s="503"/>
    </row>
    <row r="61868" spans="2:2">
      <c r="B61868" s="503"/>
    </row>
    <row r="61869" spans="2:2">
      <c r="B61869" s="503"/>
    </row>
    <row r="61870" spans="2:2">
      <c r="B61870" s="503"/>
    </row>
    <row r="61871" spans="2:2">
      <c r="B61871" s="503"/>
    </row>
    <row r="61872" spans="2:2">
      <c r="B61872" s="503"/>
    </row>
    <row r="61873" spans="2:2">
      <c r="B61873" s="503"/>
    </row>
    <row r="61874" spans="2:2">
      <c r="B61874" s="503"/>
    </row>
    <row r="61875" spans="2:2">
      <c r="B61875" s="503"/>
    </row>
    <row r="61876" spans="2:2">
      <c r="B61876" s="503"/>
    </row>
    <row r="61877" spans="2:2">
      <c r="B61877" s="503"/>
    </row>
    <row r="61878" spans="2:2">
      <c r="B61878" s="503"/>
    </row>
    <row r="61879" spans="2:2">
      <c r="B61879" s="503"/>
    </row>
    <row r="61880" spans="2:2">
      <c r="B61880" s="503"/>
    </row>
    <row r="61881" spans="2:2">
      <c r="B61881" s="503"/>
    </row>
    <row r="61882" spans="2:2">
      <c r="B61882" s="503"/>
    </row>
    <row r="61883" spans="2:2">
      <c r="B61883" s="503"/>
    </row>
    <row r="61884" spans="2:2">
      <c r="B61884" s="503"/>
    </row>
    <row r="61885" spans="2:2">
      <c r="B61885" s="503"/>
    </row>
    <row r="61886" spans="2:2">
      <c r="B61886" s="503"/>
    </row>
    <row r="61887" spans="2:2">
      <c r="B61887" s="503"/>
    </row>
    <row r="61888" spans="2:2">
      <c r="B61888" s="503"/>
    </row>
    <row r="61889" spans="2:2">
      <c r="B61889" s="503"/>
    </row>
    <row r="61890" spans="2:2">
      <c r="B61890" s="503"/>
    </row>
    <row r="61891" spans="2:2">
      <c r="B61891" s="503"/>
    </row>
    <row r="61892" spans="2:2">
      <c r="B61892" s="503"/>
    </row>
    <row r="61893" spans="2:2">
      <c r="B61893" s="503"/>
    </row>
    <row r="61894" spans="2:2">
      <c r="B61894" s="503"/>
    </row>
    <row r="61895" spans="2:2">
      <c r="B61895" s="503"/>
    </row>
    <row r="61896" spans="2:2">
      <c r="B61896" s="503"/>
    </row>
    <row r="61897" spans="2:2">
      <c r="B61897" s="503"/>
    </row>
    <row r="61898" spans="2:2">
      <c r="B61898" s="503"/>
    </row>
    <row r="61899" spans="2:2">
      <c r="B61899" s="503"/>
    </row>
    <row r="61900" spans="2:2">
      <c r="B61900" s="503"/>
    </row>
    <row r="61901" spans="2:2">
      <c r="B61901" s="503"/>
    </row>
    <row r="61902" spans="2:2">
      <c r="B61902" s="503"/>
    </row>
    <row r="61903" spans="2:2">
      <c r="B61903" s="503"/>
    </row>
    <row r="61904" spans="2:2">
      <c r="B61904" s="503"/>
    </row>
    <row r="61905" spans="2:2">
      <c r="B61905" s="503"/>
    </row>
    <row r="61906" spans="2:2">
      <c r="B61906" s="503"/>
    </row>
    <row r="61907" spans="2:2">
      <c r="B61907" s="503"/>
    </row>
    <row r="61908" spans="2:2">
      <c r="B61908" s="503"/>
    </row>
    <row r="61909" spans="2:2">
      <c r="B61909" s="503"/>
    </row>
    <row r="61910" spans="2:2">
      <c r="B61910" s="503"/>
    </row>
    <row r="61911" spans="2:2">
      <c r="B61911" s="503"/>
    </row>
    <row r="61912" spans="2:2">
      <c r="B61912" s="503"/>
    </row>
    <row r="61913" spans="2:2">
      <c r="B61913" s="503"/>
    </row>
    <row r="61914" spans="2:2">
      <c r="B61914" s="503"/>
    </row>
    <row r="61915" spans="2:2">
      <c r="B61915" s="503"/>
    </row>
    <row r="61916" spans="2:2">
      <c r="B61916" s="503"/>
    </row>
    <row r="61917" spans="2:2">
      <c r="B61917" s="503"/>
    </row>
    <row r="61918" spans="2:2">
      <c r="B61918" s="503"/>
    </row>
    <row r="61919" spans="2:2">
      <c r="B61919" s="503"/>
    </row>
    <row r="61920" spans="2:2">
      <c r="B61920" s="503"/>
    </row>
    <row r="61921" spans="2:2">
      <c r="B61921" s="503"/>
    </row>
    <row r="61922" spans="2:2">
      <c r="B61922" s="503"/>
    </row>
    <row r="61923" spans="2:2">
      <c r="B61923" s="503"/>
    </row>
    <row r="61924" spans="2:2">
      <c r="B61924" s="503"/>
    </row>
    <row r="61925" spans="2:2">
      <c r="B61925" s="503"/>
    </row>
    <row r="61926" spans="2:2">
      <c r="B61926" s="503"/>
    </row>
    <row r="61927" spans="2:2">
      <c r="B61927" s="503"/>
    </row>
    <row r="61928" spans="2:2">
      <c r="B61928" s="503"/>
    </row>
    <row r="61929" spans="2:2">
      <c r="B61929" s="503"/>
    </row>
    <row r="61930" spans="2:2">
      <c r="B61930" s="503"/>
    </row>
    <row r="61931" spans="2:2">
      <c r="B61931" s="503"/>
    </row>
    <row r="61932" spans="2:2">
      <c r="B61932" s="503"/>
    </row>
    <row r="61933" spans="2:2">
      <c r="B61933" s="503"/>
    </row>
    <row r="61934" spans="2:2">
      <c r="B61934" s="503"/>
    </row>
    <row r="61935" spans="2:2">
      <c r="B61935" s="503"/>
    </row>
    <row r="61936" spans="2:2">
      <c r="B61936" s="503"/>
    </row>
    <row r="61937" spans="2:2">
      <c r="B61937" s="503"/>
    </row>
    <row r="61938" spans="2:2">
      <c r="B61938" s="503"/>
    </row>
    <row r="61939" spans="2:2">
      <c r="B61939" s="503"/>
    </row>
    <row r="61940" spans="2:2">
      <c r="B61940" s="503"/>
    </row>
    <row r="61941" spans="2:2">
      <c r="B61941" s="503"/>
    </row>
    <row r="61942" spans="2:2">
      <c r="B61942" s="503"/>
    </row>
    <row r="61943" spans="2:2">
      <c r="B61943" s="503"/>
    </row>
    <row r="61944" spans="2:2">
      <c r="B61944" s="503"/>
    </row>
    <row r="61945" spans="2:2">
      <c r="B61945" s="503"/>
    </row>
    <row r="61946" spans="2:2">
      <c r="B61946" s="503"/>
    </row>
    <row r="61947" spans="2:2">
      <c r="B61947" s="503"/>
    </row>
    <row r="61948" spans="2:2">
      <c r="B61948" s="503"/>
    </row>
    <row r="61949" spans="2:2">
      <c r="B61949" s="503"/>
    </row>
    <row r="61950" spans="2:2">
      <c r="B61950" s="503"/>
    </row>
    <row r="61951" spans="2:2">
      <c r="B61951" s="503"/>
    </row>
    <row r="61952" spans="2:2">
      <c r="B61952" s="503"/>
    </row>
    <row r="61953" spans="2:2">
      <c r="B61953" s="503"/>
    </row>
    <row r="61954" spans="2:2">
      <c r="B61954" s="503"/>
    </row>
    <row r="61955" spans="2:2">
      <c r="B61955" s="503"/>
    </row>
    <row r="61956" spans="2:2">
      <c r="B61956" s="503"/>
    </row>
    <row r="61957" spans="2:2">
      <c r="B61957" s="503"/>
    </row>
    <row r="61958" spans="2:2">
      <c r="B61958" s="503"/>
    </row>
    <row r="61959" spans="2:2">
      <c r="B61959" s="503"/>
    </row>
    <row r="61960" spans="2:2">
      <c r="B61960" s="503"/>
    </row>
    <row r="61961" spans="2:2">
      <c r="B61961" s="503"/>
    </row>
    <row r="61962" spans="2:2">
      <c r="B61962" s="503"/>
    </row>
    <row r="61963" spans="2:2">
      <c r="B61963" s="503"/>
    </row>
    <row r="61964" spans="2:2">
      <c r="B61964" s="503"/>
    </row>
    <row r="61965" spans="2:2">
      <c r="B61965" s="503"/>
    </row>
    <row r="61966" spans="2:2">
      <c r="B61966" s="503"/>
    </row>
    <row r="61967" spans="2:2">
      <c r="B61967" s="503"/>
    </row>
    <row r="61968" spans="2:2">
      <c r="B61968" s="503"/>
    </row>
    <row r="61969" spans="2:2">
      <c r="B61969" s="503"/>
    </row>
    <row r="61970" spans="2:2">
      <c r="B61970" s="503"/>
    </row>
    <row r="61971" spans="2:2">
      <c r="B61971" s="503"/>
    </row>
    <row r="61972" spans="2:2">
      <c r="B61972" s="503"/>
    </row>
    <row r="61973" spans="2:2">
      <c r="B61973" s="503"/>
    </row>
    <row r="61974" spans="2:2">
      <c r="B61974" s="503"/>
    </row>
    <row r="61975" spans="2:2">
      <c r="B61975" s="503"/>
    </row>
    <row r="61976" spans="2:2">
      <c r="B61976" s="503"/>
    </row>
    <row r="61977" spans="2:2">
      <c r="B61977" s="503"/>
    </row>
    <row r="61978" spans="2:2">
      <c r="B61978" s="503"/>
    </row>
    <row r="61979" spans="2:2">
      <c r="B61979" s="503"/>
    </row>
    <row r="61980" spans="2:2">
      <c r="B61980" s="503"/>
    </row>
    <row r="61981" spans="2:2">
      <c r="B61981" s="503"/>
    </row>
    <row r="61982" spans="2:2">
      <c r="B61982" s="503"/>
    </row>
    <row r="61983" spans="2:2">
      <c r="B61983" s="503"/>
    </row>
    <row r="61984" spans="2:2">
      <c r="B61984" s="503"/>
    </row>
    <row r="61985" spans="2:2">
      <c r="B61985" s="503"/>
    </row>
    <row r="61986" spans="2:2">
      <c r="B61986" s="503"/>
    </row>
    <row r="61987" spans="2:2">
      <c r="B61987" s="503"/>
    </row>
    <row r="61988" spans="2:2">
      <c r="B61988" s="503"/>
    </row>
    <row r="61989" spans="2:2">
      <c r="B61989" s="503"/>
    </row>
    <row r="61990" spans="2:2">
      <c r="B61990" s="503"/>
    </row>
    <row r="61991" spans="2:2">
      <c r="B61991" s="503"/>
    </row>
    <row r="61992" spans="2:2">
      <c r="B61992" s="503"/>
    </row>
    <row r="61993" spans="2:2">
      <c r="B61993" s="503"/>
    </row>
    <row r="61994" spans="2:2">
      <c r="B61994" s="503"/>
    </row>
    <row r="61995" spans="2:2">
      <c r="B61995" s="503"/>
    </row>
    <row r="61996" spans="2:2">
      <c r="B61996" s="503"/>
    </row>
    <row r="61997" spans="2:2">
      <c r="B61997" s="503"/>
    </row>
    <row r="61998" spans="2:2">
      <c r="B61998" s="503"/>
    </row>
    <row r="61999" spans="2:2">
      <c r="B61999" s="503"/>
    </row>
    <row r="62000" spans="2:2">
      <c r="B62000" s="503"/>
    </row>
    <row r="62001" spans="2:2">
      <c r="B62001" s="503"/>
    </row>
    <row r="62002" spans="2:2">
      <c r="B62002" s="503"/>
    </row>
    <row r="62003" spans="2:2">
      <c r="B62003" s="503"/>
    </row>
    <row r="62004" spans="2:2">
      <c r="B62004" s="503"/>
    </row>
    <row r="62005" spans="2:2">
      <c r="B62005" s="503"/>
    </row>
    <row r="62006" spans="2:2">
      <c r="B62006" s="503"/>
    </row>
    <row r="62007" spans="2:2">
      <c r="B62007" s="503"/>
    </row>
    <row r="62008" spans="2:2">
      <c r="B62008" s="503"/>
    </row>
    <row r="62009" spans="2:2">
      <c r="B62009" s="503"/>
    </row>
    <row r="62010" spans="2:2">
      <c r="B62010" s="503"/>
    </row>
    <row r="62011" spans="2:2">
      <c r="B62011" s="503"/>
    </row>
    <row r="62012" spans="2:2">
      <c r="B62012" s="503"/>
    </row>
    <row r="62013" spans="2:2">
      <c r="B62013" s="503"/>
    </row>
    <row r="62014" spans="2:2">
      <c r="B62014" s="503"/>
    </row>
    <row r="62015" spans="2:2">
      <c r="B62015" s="503"/>
    </row>
    <row r="62016" spans="2:2">
      <c r="B62016" s="503"/>
    </row>
    <row r="62017" spans="2:2">
      <c r="B62017" s="503"/>
    </row>
    <row r="62018" spans="2:2">
      <c r="B62018" s="503"/>
    </row>
    <row r="62019" spans="2:2">
      <c r="B62019" s="503"/>
    </row>
    <row r="62020" spans="2:2">
      <c r="B62020" s="503"/>
    </row>
    <row r="62021" spans="2:2">
      <c r="B62021" s="503"/>
    </row>
    <row r="62022" spans="2:2">
      <c r="B62022" s="503"/>
    </row>
    <row r="62023" spans="2:2">
      <c r="B62023" s="503"/>
    </row>
    <row r="62024" spans="2:2">
      <c r="B62024" s="503"/>
    </row>
    <row r="62025" spans="2:2">
      <c r="B62025" s="503"/>
    </row>
    <row r="62026" spans="2:2">
      <c r="B62026" s="503"/>
    </row>
    <row r="62027" spans="2:2">
      <c r="B62027" s="503"/>
    </row>
    <row r="62028" spans="2:2">
      <c r="B62028" s="503"/>
    </row>
    <row r="62029" spans="2:2">
      <c r="B62029" s="503"/>
    </row>
    <row r="62030" spans="2:2">
      <c r="B62030" s="503"/>
    </row>
    <row r="62031" spans="2:2">
      <c r="B62031" s="503"/>
    </row>
    <row r="62032" spans="2:2">
      <c r="B62032" s="503"/>
    </row>
    <row r="62033" spans="2:2">
      <c r="B62033" s="503"/>
    </row>
    <row r="62034" spans="2:2">
      <c r="B62034" s="503"/>
    </row>
    <row r="62035" spans="2:2">
      <c r="B62035" s="503"/>
    </row>
    <row r="62036" spans="2:2">
      <c r="B62036" s="503"/>
    </row>
    <row r="62037" spans="2:2">
      <c r="B62037" s="503"/>
    </row>
    <row r="62038" spans="2:2">
      <c r="B62038" s="503"/>
    </row>
    <row r="62039" spans="2:2">
      <c r="B62039" s="503"/>
    </row>
    <row r="62040" spans="2:2">
      <c r="B62040" s="503"/>
    </row>
    <row r="62041" spans="2:2">
      <c r="B62041" s="503"/>
    </row>
    <row r="62042" spans="2:2">
      <c r="B62042" s="503"/>
    </row>
    <row r="62043" spans="2:2">
      <c r="B62043" s="503"/>
    </row>
    <row r="62044" spans="2:2">
      <c r="B62044" s="503"/>
    </row>
    <row r="62045" spans="2:2">
      <c r="B62045" s="503"/>
    </row>
    <row r="62046" spans="2:2">
      <c r="B62046" s="503"/>
    </row>
    <row r="62047" spans="2:2">
      <c r="B62047" s="503"/>
    </row>
    <row r="62048" spans="2:2">
      <c r="B62048" s="503"/>
    </row>
    <row r="62049" spans="2:2">
      <c r="B62049" s="503"/>
    </row>
    <row r="62050" spans="2:2">
      <c r="B62050" s="503"/>
    </row>
    <row r="62051" spans="2:2">
      <c r="B62051" s="503"/>
    </row>
    <row r="62052" spans="2:2">
      <c r="B62052" s="503"/>
    </row>
    <row r="62053" spans="2:2">
      <c r="B62053" s="503"/>
    </row>
    <row r="62054" spans="2:2">
      <c r="B62054" s="503"/>
    </row>
    <row r="62055" spans="2:2">
      <c r="B62055" s="503"/>
    </row>
    <row r="62056" spans="2:2">
      <c r="B62056" s="503"/>
    </row>
    <row r="62057" spans="2:2">
      <c r="B62057" s="503"/>
    </row>
    <row r="62058" spans="2:2">
      <c r="B62058" s="503"/>
    </row>
    <row r="62059" spans="2:2">
      <c r="B62059" s="503"/>
    </row>
    <row r="62060" spans="2:2">
      <c r="B62060" s="503"/>
    </row>
    <row r="62061" spans="2:2">
      <c r="B62061" s="503"/>
    </row>
    <row r="62062" spans="2:2">
      <c r="B62062" s="503"/>
    </row>
    <row r="62063" spans="2:2">
      <c r="B62063" s="503"/>
    </row>
    <row r="62064" spans="2:2">
      <c r="B62064" s="503"/>
    </row>
    <row r="62065" spans="2:2">
      <c r="B62065" s="503"/>
    </row>
    <row r="62066" spans="2:2">
      <c r="B62066" s="503"/>
    </row>
    <row r="62067" spans="2:2">
      <c r="B62067" s="503"/>
    </row>
    <row r="62068" spans="2:2">
      <c r="B62068" s="503"/>
    </row>
    <row r="62069" spans="2:2">
      <c r="B62069" s="503"/>
    </row>
    <row r="62070" spans="2:2">
      <c r="B62070" s="503"/>
    </row>
    <row r="62071" spans="2:2">
      <c r="B62071" s="503"/>
    </row>
    <row r="62072" spans="2:2">
      <c r="B62072" s="503"/>
    </row>
    <row r="62073" spans="2:2">
      <c r="B62073" s="503"/>
    </row>
    <row r="62074" spans="2:2">
      <c r="B62074" s="503"/>
    </row>
    <row r="62075" spans="2:2">
      <c r="B62075" s="503"/>
    </row>
    <row r="62076" spans="2:2">
      <c r="B62076" s="503"/>
    </row>
    <row r="62077" spans="2:2">
      <c r="B62077" s="503"/>
    </row>
    <row r="62078" spans="2:2">
      <c r="B62078" s="503"/>
    </row>
    <row r="62079" spans="2:2">
      <c r="B62079" s="503"/>
    </row>
    <row r="62080" spans="2:2">
      <c r="B62080" s="503"/>
    </row>
    <row r="62081" spans="2:2">
      <c r="B62081" s="503"/>
    </row>
    <row r="62082" spans="2:2">
      <c r="B62082" s="503"/>
    </row>
    <row r="62083" spans="2:2">
      <c r="B62083" s="503"/>
    </row>
    <row r="62084" spans="2:2">
      <c r="B62084" s="503"/>
    </row>
    <row r="62085" spans="2:2">
      <c r="B62085" s="503"/>
    </row>
    <row r="62086" spans="2:2">
      <c r="B62086" s="503"/>
    </row>
    <row r="62087" spans="2:2">
      <c r="B62087" s="503"/>
    </row>
    <row r="62088" spans="2:2">
      <c r="B62088" s="503"/>
    </row>
    <row r="62089" spans="2:2">
      <c r="B62089" s="503"/>
    </row>
    <row r="62090" spans="2:2">
      <c r="B62090" s="503"/>
    </row>
    <row r="62091" spans="2:2">
      <c r="B62091" s="503"/>
    </row>
    <row r="62092" spans="2:2">
      <c r="B62092" s="503"/>
    </row>
    <row r="62093" spans="2:2">
      <c r="B62093" s="503"/>
    </row>
    <row r="62094" spans="2:2">
      <c r="B62094" s="503"/>
    </row>
    <row r="62095" spans="2:2">
      <c r="B62095" s="503"/>
    </row>
    <row r="62096" spans="2:2">
      <c r="B62096" s="503"/>
    </row>
    <row r="62097" spans="2:2">
      <c r="B62097" s="503"/>
    </row>
    <row r="62098" spans="2:2">
      <c r="B62098" s="503"/>
    </row>
    <row r="62099" spans="2:2">
      <c r="B62099" s="503"/>
    </row>
    <row r="62100" spans="2:2">
      <c r="B62100" s="503"/>
    </row>
    <row r="62101" spans="2:2">
      <c r="B62101" s="503"/>
    </row>
    <row r="62102" spans="2:2">
      <c r="B62102" s="503"/>
    </row>
    <row r="62103" spans="2:2">
      <c r="B62103" s="503"/>
    </row>
    <row r="62104" spans="2:2">
      <c r="B62104" s="503"/>
    </row>
    <row r="62105" spans="2:2">
      <c r="B62105" s="503"/>
    </row>
    <row r="62106" spans="2:2">
      <c r="B62106" s="503"/>
    </row>
    <row r="62107" spans="2:2">
      <c r="B62107" s="503"/>
    </row>
    <row r="62108" spans="2:2">
      <c r="B62108" s="503"/>
    </row>
    <row r="62109" spans="2:2">
      <c r="B62109" s="503"/>
    </row>
    <row r="62110" spans="2:2">
      <c r="B62110" s="503"/>
    </row>
    <row r="62111" spans="2:2">
      <c r="B62111" s="503"/>
    </row>
    <row r="62112" spans="2:2">
      <c r="B62112" s="503"/>
    </row>
    <row r="62113" spans="2:2">
      <c r="B62113" s="503"/>
    </row>
    <row r="62114" spans="2:2">
      <c r="B62114" s="503"/>
    </row>
    <row r="62115" spans="2:2">
      <c r="B62115" s="503"/>
    </row>
    <row r="62116" spans="2:2">
      <c r="B62116" s="503"/>
    </row>
    <row r="62117" spans="2:2">
      <c r="B62117" s="503"/>
    </row>
    <row r="62118" spans="2:2">
      <c r="B62118" s="503"/>
    </row>
    <row r="62119" spans="2:2">
      <c r="B62119" s="503"/>
    </row>
    <row r="62120" spans="2:2">
      <c r="B62120" s="503"/>
    </row>
    <row r="62121" spans="2:2">
      <c r="B62121" s="503"/>
    </row>
    <row r="62122" spans="2:2">
      <c r="B62122" s="503"/>
    </row>
    <row r="62123" spans="2:2">
      <c r="B62123" s="503"/>
    </row>
    <row r="62124" spans="2:2">
      <c r="B62124" s="503"/>
    </row>
    <row r="62125" spans="2:2">
      <c r="B62125" s="503"/>
    </row>
    <row r="62126" spans="2:2">
      <c r="B62126" s="503"/>
    </row>
    <row r="62127" spans="2:2">
      <c r="B62127" s="503"/>
    </row>
    <row r="62128" spans="2:2">
      <c r="B62128" s="503"/>
    </row>
    <row r="62129" spans="2:2">
      <c r="B62129" s="503"/>
    </row>
    <row r="62130" spans="2:2">
      <c r="B62130" s="503"/>
    </row>
    <row r="62131" spans="2:2">
      <c r="B62131" s="503"/>
    </row>
    <row r="62132" spans="2:2">
      <c r="B62132" s="503"/>
    </row>
    <row r="62133" spans="2:2">
      <c r="B62133" s="503"/>
    </row>
    <row r="62134" spans="2:2">
      <c r="B62134" s="503"/>
    </row>
    <row r="62135" spans="2:2">
      <c r="B62135" s="503"/>
    </row>
    <row r="62136" spans="2:2">
      <c r="B62136" s="503"/>
    </row>
    <row r="62137" spans="2:2">
      <c r="B62137" s="503"/>
    </row>
    <row r="62138" spans="2:2">
      <c r="B62138" s="503"/>
    </row>
    <row r="62139" spans="2:2">
      <c r="B62139" s="503"/>
    </row>
    <row r="62140" spans="2:2">
      <c r="B62140" s="503"/>
    </row>
    <row r="62141" spans="2:2">
      <c r="B62141" s="503"/>
    </row>
    <row r="62142" spans="2:2">
      <c r="B62142" s="503"/>
    </row>
    <row r="62143" spans="2:2">
      <c r="B62143" s="503"/>
    </row>
    <row r="62144" spans="2:2">
      <c r="B62144" s="503"/>
    </row>
    <row r="62145" spans="2:2">
      <c r="B62145" s="503"/>
    </row>
    <row r="62146" spans="2:2">
      <c r="B62146" s="503"/>
    </row>
    <row r="62147" spans="2:2">
      <c r="B62147" s="503"/>
    </row>
    <row r="62148" spans="2:2">
      <c r="B62148" s="503"/>
    </row>
    <row r="62149" spans="2:2">
      <c r="B62149" s="503"/>
    </row>
    <row r="62150" spans="2:2">
      <c r="B62150" s="503"/>
    </row>
    <row r="62151" spans="2:2">
      <c r="B62151" s="503"/>
    </row>
    <row r="62152" spans="2:2">
      <c r="B62152" s="503"/>
    </row>
    <row r="62153" spans="2:2">
      <c r="B62153" s="503"/>
    </row>
    <row r="62154" spans="2:2">
      <c r="B62154" s="503"/>
    </row>
    <row r="62155" spans="2:2">
      <c r="B62155" s="503"/>
    </row>
    <row r="62156" spans="2:2">
      <c r="B62156" s="503"/>
    </row>
    <row r="62157" spans="2:2">
      <c r="B62157" s="503"/>
    </row>
    <row r="62158" spans="2:2">
      <c r="B62158" s="503"/>
    </row>
    <row r="62159" spans="2:2">
      <c r="B62159" s="503"/>
    </row>
    <row r="62160" spans="2:2">
      <c r="B62160" s="503"/>
    </row>
    <row r="62161" spans="2:2">
      <c r="B62161" s="503"/>
    </row>
    <row r="62162" spans="2:2">
      <c r="B62162" s="503"/>
    </row>
    <row r="62163" spans="2:2">
      <c r="B62163" s="503"/>
    </row>
    <row r="62164" spans="2:2">
      <c r="B62164" s="503"/>
    </row>
    <row r="62165" spans="2:2">
      <c r="B62165" s="503"/>
    </row>
    <row r="62166" spans="2:2">
      <c r="B62166" s="503"/>
    </row>
    <row r="62167" spans="2:2">
      <c r="B62167" s="503"/>
    </row>
    <row r="62168" spans="2:2">
      <c r="B62168" s="503"/>
    </row>
    <row r="62169" spans="2:2">
      <c r="B62169" s="503"/>
    </row>
    <row r="62170" spans="2:2">
      <c r="B62170" s="503"/>
    </row>
    <row r="62171" spans="2:2">
      <c r="B62171" s="503"/>
    </row>
    <row r="62172" spans="2:2">
      <c r="B62172" s="503"/>
    </row>
    <row r="62173" spans="2:2">
      <c r="B62173" s="503"/>
    </row>
    <row r="62174" spans="2:2">
      <c r="B62174" s="503"/>
    </row>
    <row r="62175" spans="2:2">
      <c r="B62175" s="503"/>
    </row>
    <row r="62176" spans="2:2">
      <c r="B62176" s="503"/>
    </row>
    <row r="62177" spans="2:2">
      <c r="B62177" s="503"/>
    </row>
    <row r="62178" spans="2:2">
      <c r="B62178" s="503"/>
    </row>
    <row r="62179" spans="2:2">
      <c r="B62179" s="503"/>
    </row>
    <row r="62180" spans="2:2">
      <c r="B62180" s="503"/>
    </row>
    <row r="62181" spans="2:2">
      <c r="B62181" s="503"/>
    </row>
    <row r="62182" spans="2:2">
      <c r="B62182" s="503"/>
    </row>
    <row r="62183" spans="2:2">
      <c r="B62183" s="503"/>
    </row>
    <row r="62184" spans="2:2">
      <c r="B62184" s="503"/>
    </row>
    <row r="62185" spans="2:2">
      <c r="B62185" s="503"/>
    </row>
    <row r="62186" spans="2:2">
      <c r="B62186" s="503"/>
    </row>
    <row r="62187" spans="2:2">
      <c r="B62187" s="503"/>
    </row>
    <row r="62188" spans="2:2">
      <c r="B62188" s="503"/>
    </row>
    <row r="62189" spans="2:2">
      <c r="B62189" s="503"/>
    </row>
    <row r="62190" spans="2:2">
      <c r="B62190" s="503"/>
    </row>
    <row r="62191" spans="2:2">
      <c r="B62191" s="503"/>
    </row>
    <row r="62192" spans="2:2">
      <c r="B62192" s="503"/>
    </row>
    <row r="62193" spans="2:2">
      <c r="B62193" s="503"/>
    </row>
    <row r="62194" spans="2:2">
      <c r="B62194" s="503"/>
    </row>
    <row r="62195" spans="2:2">
      <c r="B62195" s="503"/>
    </row>
    <row r="62196" spans="2:2">
      <c r="B62196" s="503"/>
    </row>
    <row r="62197" spans="2:2">
      <c r="B62197" s="503"/>
    </row>
    <row r="62198" spans="2:2">
      <c r="B62198" s="503"/>
    </row>
    <row r="62199" spans="2:2">
      <c r="B62199" s="503"/>
    </row>
    <row r="62200" spans="2:2">
      <c r="B62200" s="503"/>
    </row>
    <row r="62201" spans="2:2">
      <c r="B62201" s="503"/>
    </row>
    <row r="62202" spans="2:2">
      <c r="B62202" s="503"/>
    </row>
    <row r="62203" spans="2:2">
      <c r="B62203" s="503"/>
    </row>
    <row r="62204" spans="2:2">
      <c r="B62204" s="503"/>
    </row>
    <row r="62205" spans="2:2">
      <c r="B62205" s="503"/>
    </row>
    <row r="62206" spans="2:2">
      <c r="B62206" s="503"/>
    </row>
    <row r="62207" spans="2:2">
      <c r="B62207" s="503"/>
    </row>
    <row r="62208" spans="2:2">
      <c r="B62208" s="503"/>
    </row>
    <row r="62209" spans="2:2">
      <c r="B62209" s="503"/>
    </row>
    <row r="62210" spans="2:2">
      <c r="B62210" s="503"/>
    </row>
    <row r="62211" spans="2:2">
      <c r="B62211" s="503"/>
    </row>
    <row r="62212" spans="2:2">
      <c r="B62212" s="503"/>
    </row>
    <row r="62213" spans="2:2">
      <c r="B62213" s="503"/>
    </row>
    <row r="62214" spans="2:2">
      <c r="B62214" s="503"/>
    </row>
    <row r="62215" spans="2:2">
      <c r="B62215" s="503"/>
    </row>
    <row r="62216" spans="2:2">
      <c r="B62216" s="503"/>
    </row>
    <row r="62217" spans="2:2">
      <c r="B62217" s="503"/>
    </row>
    <row r="62218" spans="2:2">
      <c r="B62218" s="503"/>
    </row>
    <row r="62219" spans="2:2">
      <c r="B62219" s="503"/>
    </row>
    <row r="62220" spans="2:2">
      <c r="B62220" s="503"/>
    </row>
    <row r="62221" spans="2:2">
      <c r="B62221" s="503"/>
    </row>
    <row r="62222" spans="2:2">
      <c r="B62222" s="503"/>
    </row>
    <row r="62223" spans="2:2">
      <c r="B62223" s="503"/>
    </row>
    <row r="62224" spans="2:2">
      <c r="B62224" s="503"/>
    </row>
    <row r="62225" spans="2:2">
      <c r="B62225" s="503"/>
    </row>
    <row r="62226" spans="2:2">
      <c r="B62226" s="503"/>
    </row>
    <row r="62227" spans="2:2">
      <c r="B62227" s="503"/>
    </row>
    <row r="62228" spans="2:2">
      <c r="B62228" s="503"/>
    </row>
    <row r="62229" spans="2:2">
      <c r="B62229" s="503"/>
    </row>
    <row r="62230" spans="2:2">
      <c r="B62230" s="503"/>
    </row>
    <row r="62231" spans="2:2">
      <c r="B62231" s="503"/>
    </row>
    <row r="62232" spans="2:2">
      <c r="B62232" s="503"/>
    </row>
    <row r="62233" spans="2:2">
      <c r="B62233" s="503"/>
    </row>
    <row r="62234" spans="2:2">
      <c r="B62234" s="503"/>
    </row>
    <row r="62235" spans="2:2">
      <c r="B62235" s="503"/>
    </row>
    <row r="62236" spans="2:2">
      <c r="B62236" s="503"/>
    </row>
    <row r="62237" spans="2:2">
      <c r="B62237" s="503"/>
    </row>
    <row r="62238" spans="2:2">
      <c r="B62238" s="503"/>
    </row>
    <row r="62239" spans="2:2">
      <c r="B62239" s="503"/>
    </row>
    <row r="62240" spans="2:2">
      <c r="B62240" s="503"/>
    </row>
    <row r="62241" spans="2:2">
      <c r="B62241" s="503"/>
    </row>
    <row r="62242" spans="2:2">
      <c r="B62242" s="503"/>
    </row>
    <row r="62243" spans="2:2">
      <c r="B62243" s="503"/>
    </row>
    <row r="62244" spans="2:2">
      <c r="B62244" s="503"/>
    </row>
    <row r="62245" spans="2:2">
      <c r="B62245" s="503"/>
    </row>
    <row r="62246" spans="2:2">
      <c r="B62246" s="503"/>
    </row>
    <row r="62247" spans="2:2">
      <c r="B62247" s="503"/>
    </row>
    <row r="62248" spans="2:2">
      <c r="B62248" s="503"/>
    </row>
    <row r="62249" spans="2:2">
      <c r="B62249" s="503"/>
    </row>
    <row r="62250" spans="2:2">
      <c r="B62250" s="503"/>
    </row>
    <row r="62251" spans="2:2">
      <c r="B62251" s="503"/>
    </row>
    <row r="62252" spans="2:2">
      <c r="B62252" s="503"/>
    </row>
    <row r="62253" spans="2:2">
      <c r="B62253" s="503"/>
    </row>
    <row r="62254" spans="2:2">
      <c r="B62254" s="503"/>
    </row>
    <row r="62255" spans="2:2">
      <c r="B62255" s="503"/>
    </row>
    <row r="62256" spans="2:2">
      <c r="B62256" s="503"/>
    </row>
    <row r="62257" spans="2:2">
      <c r="B62257" s="503"/>
    </row>
    <row r="62258" spans="2:2">
      <c r="B62258" s="503"/>
    </row>
    <row r="62259" spans="2:2">
      <c r="B62259" s="503"/>
    </row>
    <row r="62260" spans="2:2">
      <c r="B62260" s="503"/>
    </row>
    <row r="62261" spans="2:2">
      <c r="B62261" s="503"/>
    </row>
    <row r="62262" spans="2:2">
      <c r="B62262" s="503"/>
    </row>
    <row r="62263" spans="2:2">
      <c r="B62263" s="503"/>
    </row>
    <row r="62264" spans="2:2">
      <c r="B62264" s="503"/>
    </row>
    <row r="62265" spans="2:2">
      <c r="B62265" s="503"/>
    </row>
    <row r="62266" spans="2:2">
      <c r="B62266" s="503"/>
    </row>
    <row r="62267" spans="2:2">
      <c r="B62267" s="503"/>
    </row>
    <row r="62268" spans="2:2">
      <c r="B62268" s="503"/>
    </row>
    <row r="62269" spans="2:2">
      <c r="B62269" s="503"/>
    </row>
    <row r="62270" spans="2:2">
      <c r="B62270" s="503"/>
    </row>
    <row r="62271" spans="2:2">
      <c r="B62271" s="503"/>
    </row>
    <row r="62272" spans="2:2">
      <c r="B62272" s="503"/>
    </row>
    <row r="62273" spans="2:2">
      <c r="B62273" s="503"/>
    </row>
    <row r="62274" spans="2:2">
      <c r="B62274" s="503"/>
    </row>
    <row r="62275" spans="2:2">
      <c r="B62275" s="503"/>
    </row>
    <row r="62276" spans="2:2">
      <c r="B62276" s="503"/>
    </row>
    <row r="62277" spans="2:2">
      <c r="B62277" s="503"/>
    </row>
    <row r="62278" spans="2:2">
      <c r="B62278" s="503"/>
    </row>
    <row r="62279" spans="2:2">
      <c r="B62279" s="503"/>
    </row>
    <row r="62280" spans="2:2">
      <c r="B62280" s="503"/>
    </row>
    <row r="62281" spans="2:2">
      <c r="B62281" s="503"/>
    </row>
    <row r="62282" spans="2:2">
      <c r="B62282" s="503"/>
    </row>
    <row r="62283" spans="2:2">
      <c r="B62283" s="503"/>
    </row>
    <row r="62284" spans="2:2">
      <c r="B62284" s="503"/>
    </row>
    <row r="62285" spans="2:2">
      <c r="B62285" s="503"/>
    </row>
    <row r="62286" spans="2:2">
      <c r="B62286" s="503"/>
    </row>
    <row r="62287" spans="2:2">
      <c r="B62287" s="503"/>
    </row>
    <row r="62288" spans="2:2">
      <c r="B62288" s="503"/>
    </row>
    <row r="62289" spans="2:2">
      <c r="B62289" s="503"/>
    </row>
    <row r="62290" spans="2:2">
      <c r="B62290" s="503"/>
    </row>
    <row r="62291" spans="2:2">
      <c r="B62291" s="503"/>
    </row>
    <row r="62292" spans="2:2">
      <c r="B62292" s="503"/>
    </row>
    <row r="62293" spans="2:2">
      <c r="B62293" s="503"/>
    </row>
    <row r="62294" spans="2:2">
      <c r="B62294" s="503"/>
    </row>
    <row r="62295" spans="2:2">
      <c r="B62295" s="503"/>
    </row>
    <row r="62296" spans="2:2">
      <c r="B62296" s="503"/>
    </row>
    <row r="62297" spans="2:2">
      <c r="B62297" s="503"/>
    </row>
    <row r="62298" spans="2:2">
      <c r="B62298" s="503"/>
    </row>
    <row r="62299" spans="2:2">
      <c r="B62299" s="503"/>
    </row>
    <row r="62300" spans="2:2">
      <c r="B62300" s="503"/>
    </row>
    <row r="62301" spans="2:2">
      <c r="B62301" s="503"/>
    </row>
    <row r="62302" spans="2:2">
      <c r="B62302" s="503"/>
    </row>
    <row r="62303" spans="2:2">
      <c r="B62303" s="503"/>
    </row>
    <row r="62304" spans="2:2">
      <c r="B62304" s="503"/>
    </row>
    <row r="62305" spans="2:2">
      <c r="B62305" s="503"/>
    </row>
    <row r="62306" spans="2:2">
      <c r="B62306" s="503"/>
    </row>
    <row r="62307" spans="2:2">
      <c r="B62307" s="503"/>
    </row>
    <row r="62308" spans="2:2">
      <c r="B62308" s="503"/>
    </row>
    <row r="62309" spans="2:2">
      <c r="B62309" s="503"/>
    </row>
    <row r="62310" spans="2:2">
      <c r="B62310" s="503"/>
    </row>
    <row r="62311" spans="2:2">
      <c r="B62311" s="503"/>
    </row>
    <row r="62312" spans="2:2">
      <c r="B62312" s="503"/>
    </row>
    <row r="62313" spans="2:2">
      <c r="B62313" s="503"/>
    </row>
    <row r="62314" spans="2:2">
      <c r="B62314" s="503"/>
    </row>
    <row r="62315" spans="2:2">
      <c r="B62315" s="503"/>
    </row>
    <row r="62316" spans="2:2">
      <c r="B62316" s="503"/>
    </row>
    <row r="62317" spans="2:2">
      <c r="B62317" s="503"/>
    </row>
    <row r="62318" spans="2:2">
      <c r="B62318" s="503"/>
    </row>
    <row r="62319" spans="2:2">
      <c r="B62319" s="503"/>
    </row>
    <row r="62320" spans="2:2">
      <c r="B62320" s="503"/>
    </row>
    <row r="62321" spans="2:2">
      <c r="B62321" s="503"/>
    </row>
    <row r="62322" spans="2:2">
      <c r="B62322" s="503"/>
    </row>
    <row r="62323" spans="2:2">
      <c r="B62323" s="503"/>
    </row>
    <row r="62324" spans="2:2">
      <c r="B62324" s="503"/>
    </row>
    <row r="62325" spans="2:2">
      <c r="B62325" s="503"/>
    </row>
    <row r="62326" spans="2:2">
      <c r="B62326" s="503"/>
    </row>
    <row r="62327" spans="2:2">
      <c r="B62327" s="503"/>
    </row>
    <row r="62328" spans="2:2">
      <c r="B62328" s="503"/>
    </row>
    <row r="62329" spans="2:2">
      <c r="B62329" s="503"/>
    </row>
    <row r="62330" spans="2:2">
      <c r="B62330" s="503"/>
    </row>
    <row r="62331" spans="2:2">
      <c r="B62331" s="503"/>
    </row>
    <row r="62332" spans="2:2">
      <c r="B62332" s="503"/>
    </row>
    <row r="62333" spans="2:2">
      <c r="B62333" s="503"/>
    </row>
    <row r="62334" spans="2:2">
      <c r="B62334" s="503"/>
    </row>
    <row r="62335" spans="2:2">
      <c r="B62335" s="503"/>
    </row>
    <row r="62336" spans="2:2">
      <c r="B62336" s="503"/>
    </row>
    <row r="62337" spans="2:2">
      <c r="B62337" s="503"/>
    </row>
    <row r="62338" spans="2:2">
      <c r="B62338" s="503"/>
    </row>
    <row r="62339" spans="2:2">
      <c r="B62339" s="503"/>
    </row>
    <row r="62340" spans="2:2">
      <c r="B62340" s="503"/>
    </row>
    <row r="62341" spans="2:2">
      <c r="B62341" s="503"/>
    </row>
    <row r="62342" spans="2:2">
      <c r="B62342" s="503"/>
    </row>
    <row r="62343" spans="2:2">
      <c r="B62343" s="503"/>
    </row>
    <row r="62344" spans="2:2">
      <c r="B62344" s="503"/>
    </row>
    <row r="62345" spans="2:2">
      <c r="B62345" s="503"/>
    </row>
    <row r="62346" spans="2:2">
      <c r="B62346" s="503"/>
    </row>
    <row r="62347" spans="2:2">
      <c r="B62347" s="503"/>
    </row>
    <row r="62348" spans="2:2">
      <c r="B62348" s="503"/>
    </row>
    <row r="62349" spans="2:2">
      <c r="B62349" s="503"/>
    </row>
    <row r="62350" spans="2:2">
      <c r="B62350" s="503"/>
    </row>
    <row r="62351" spans="2:2">
      <c r="B62351" s="503"/>
    </row>
    <row r="62352" spans="2:2">
      <c r="B62352" s="503"/>
    </row>
    <row r="62353" spans="2:2">
      <c r="B62353" s="503"/>
    </row>
    <row r="62354" spans="2:2">
      <c r="B62354" s="503"/>
    </row>
    <row r="62355" spans="2:2">
      <c r="B62355" s="503"/>
    </row>
    <row r="62356" spans="2:2">
      <c r="B62356" s="503"/>
    </row>
    <row r="62357" spans="2:2">
      <c r="B62357" s="503"/>
    </row>
    <row r="62358" spans="2:2">
      <c r="B62358" s="503"/>
    </row>
    <row r="62359" spans="2:2">
      <c r="B62359" s="503"/>
    </row>
    <row r="62360" spans="2:2">
      <c r="B62360" s="503"/>
    </row>
    <row r="62361" spans="2:2">
      <c r="B62361" s="503"/>
    </row>
    <row r="62362" spans="2:2">
      <c r="B62362" s="503"/>
    </row>
    <row r="62363" spans="2:2">
      <c r="B62363" s="503"/>
    </row>
    <row r="62364" spans="2:2">
      <c r="B62364" s="503"/>
    </row>
    <row r="62365" spans="2:2">
      <c r="B62365" s="503"/>
    </row>
    <row r="62366" spans="2:2">
      <c r="B62366" s="503"/>
    </row>
    <row r="62367" spans="2:2">
      <c r="B62367" s="503"/>
    </row>
    <row r="62368" spans="2:2">
      <c r="B62368" s="503"/>
    </row>
    <row r="62369" spans="2:2">
      <c r="B62369" s="503"/>
    </row>
    <row r="62370" spans="2:2">
      <c r="B62370" s="503"/>
    </row>
    <row r="62371" spans="2:2">
      <c r="B62371" s="503"/>
    </row>
    <row r="62372" spans="2:2">
      <c r="B62372" s="503"/>
    </row>
    <row r="62373" spans="2:2">
      <c r="B62373" s="503"/>
    </row>
    <row r="62374" spans="2:2">
      <c r="B62374" s="503"/>
    </row>
    <row r="62375" spans="2:2">
      <c r="B62375" s="503"/>
    </row>
    <row r="62376" spans="2:2">
      <c r="B62376" s="503"/>
    </row>
    <row r="62377" spans="2:2">
      <c r="B62377" s="503"/>
    </row>
    <row r="62378" spans="2:2">
      <c r="B62378" s="503"/>
    </row>
    <row r="62379" spans="2:2">
      <c r="B62379" s="503"/>
    </row>
    <row r="62380" spans="2:2">
      <c r="B62380" s="503"/>
    </row>
    <row r="62381" spans="2:2">
      <c r="B62381" s="503"/>
    </row>
    <row r="62382" spans="2:2">
      <c r="B62382" s="503"/>
    </row>
    <row r="62383" spans="2:2">
      <c r="B62383" s="503"/>
    </row>
    <row r="62384" spans="2:2">
      <c r="B62384" s="503"/>
    </row>
    <row r="62385" spans="2:2">
      <c r="B62385" s="503"/>
    </row>
    <row r="62386" spans="2:2">
      <c r="B62386" s="503"/>
    </row>
    <row r="62387" spans="2:2">
      <c r="B62387" s="503"/>
    </row>
    <row r="62388" spans="2:2">
      <c r="B62388" s="503"/>
    </row>
    <row r="62389" spans="2:2">
      <c r="B62389" s="503"/>
    </row>
    <row r="62390" spans="2:2">
      <c r="B62390" s="503"/>
    </row>
    <row r="62391" spans="2:2">
      <c r="B62391" s="503"/>
    </row>
    <row r="62392" spans="2:2">
      <c r="B62392" s="503"/>
    </row>
    <row r="62393" spans="2:2">
      <c r="B62393" s="503"/>
    </row>
    <row r="62394" spans="2:2">
      <c r="B62394" s="503"/>
    </row>
    <row r="62395" spans="2:2">
      <c r="B62395" s="503"/>
    </row>
    <row r="62396" spans="2:2">
      <c r="B62396" s="503"/>
    </row>
    <row r="62397" spans="2:2">
      <c r="B62397" s="503"/>
    </row>
    <row r="62398" spans="2:2">
      <c r="B62398" s="503"/>
    </row>
    <row r="62399" spans="2:2">
      <c r="B62399" s="503"/>
    </row>
    <row r="62400" spans="2:2">
      <c r="B62400" s="503"/>
    </row>
    <row r="62401" spans="2:2">
      <c r="B62401" s="503"/>
    </row>
    <row r="62402" spans="2:2">
      <c r="B62402" s="503"/>
    </row>
    <row r="62403" spans="2:2">
      <c r="B62403" s="503"/>
    </row>
    <row r="62404" spans="2:2">
      <c r="B62404" s="503"/>
    </row>
    <row r="62405" spans="2:2">
      <c r="B62405" s="503"/>
    </row>
    <row r="62406" spans="2:2">
      <c r="B62406" s="503"/>
    </row>
    <row r="62407" spans="2:2">
      <c r="B62407" s="503"/>
    </row>
    <row r="62408" spans="2:2">
      <c r="B62408" s="503"/>
    </row>
    <row r="62409" spans="2:2">
      <c r="B62409" s="503"/>
    </row>
    <row r="62410" spans="2:2">
      <c r="B62410" s="503"/>
    </row>
    <row r="62411" spans="2:2">
      <c r="B62411" s="503"/>
    </row>
    <row r="62412" spans="2:2">
      <c r="B62412" s="503"/>
    </row>
    <row r="62413" spans="2:2">
      <c r="B62413" s="503"/>
    </row>
    <row r="62414" spans="2:2">
      <c r="B62414" s="503"/>
    </row>
    <row r="62415" spans="2:2">
      <c r="B62415" s="503"/>
    </row>
    <row r="62416" spans="2:2">
      <c r="B62416" s="503"/>
    </row>
    <row r="62417" spans="2:2">
      <c r="B62417" s="503"/>
    </row>
    <row r="62418" spans="2:2">
      <c r="B62418" s="503"/>
    </row>
    <row r="62419" spans="2:2">
      <c r="B62419" s="503"/>
    </row>
    <row r="62420" spans="2:2">
      <c r="B62420" s="503"/>
    </row>
    <row r="62421" spans="2:2">
      <c r="B62421" s="503"/>
    </row>
    <row r="62422" spans="2:2">
      <c r="B62422" s="503"/>
    </row>
    <row r="62423" spans="2:2">
      <c r="B62423" s="503"/>
    </row>
    <row r="62424" spans="2:2">
      <c r="B62424" s="503"/>
    </row>
    <row r="62425" spans="2:2">
      <c r="B62425" s="503"/>
    </row>
    <row r="62426" spans="2:2">
      <c r="B62426" s="503"/>
    </row>
    <row r="62427" spans="2:2">
      <c r="B62427" s="503"/>
    </row>
    <row r="62428" spans="2:2">
      <c r="B62428" s="503"/>
    </row>
    <row r="62429" spans="2:2">
      <c r="B62429" s="503"/>
    </row>
    <row r="62430" spans="2:2">
      <c r="B62430" s="503"/>
    </row>
    <row r="62431" spans="2:2">
      <c r="B62431" s="503"/>
    </row>
    <row r="62432" spans="2:2">
      <c r="B62432" s="503"/>
    </row>
    <row r="62433" spans="2:2">
      <c r="B62433" s="503"/>
    </row>
    <row r="62434" spans="2:2">
      <c r="B62434" s="503"/>
    </row>
    <row r="62435" spans="2:2">
      <c r="B62435" s="503"/>
    </row>
    <row r="62436" spans="2:2">
      <c r="B62436" s="503"/>
    </row>
    <row r="62437" spans="2:2">
      <c r="B62437" s="503"/>
    </row>
    <row r="62438" spans="2:2">
      <c r="B62438" s="503"/>
    </row>
    <row r="62439" spans="2:2">
      <c r="B62439" s="503"/>
    </row>
    <row r="62440" spans="2:2">
      <c r="B62440" s="503"/>
    </row>
    <row r="62441" spans="2:2">
      <c r="B62441" s="503"/>
    </row>
    <row r="62442" spans="2:2">
      <c r="B62442" s="503"/>
    </row>
    <row r="62443" spans="2:2">
      <c r="B62443" s="503"/>
    </row>
    <row r="62444" spans="2:2">
      <c r="B62444" s="503"/>
    </row>
    <row r="62445" spans="2:2">
      <c r="B62445" s="503"/>
    </row>
    <row r="62446" spans="2:2">
      <c r="B62446" s="503"/>
    </row>
    <row r="62447" spans="2:2">
      <c r="B62447" s="503"/>
    </row>
    <row r="62448" spans="2:2">
      <c r="B62448" s="503"/>
    </row>
    <row r="62449" spans="2:2">
      <c r="B62449" s="503"/>
    </row>
    <row r="62450" spans="2:2">
      <c r="B62450" s="503"/>
    </row>
    <row r="62451" spans="2:2">
      <c r="B62451" s="503"/>
    </row>
    <row r="62452" spans="2:2">
      <c r="B62452" s="503"/>
    </row>
    <row r="62453" spans="2:2">
      <c r="B62453" s="503"/>
    </row>
    <row r="62454" spans="2:2">
      <c r="B62454" s="503"/>
    </row>
    <row r="62455" spans="2:2">
      <c r="B62455" s="503"/>
    </row>
    <row r="62456" spans="2:2">
      <c r="B62456" s="503"/>
    </row>
    <row r="62457" spans="2:2">
      <c r="B62457" s="503"/>
    </row>
    <row r="62458" spans="2:2">
      <c r="B62458" s="503"/>
    </row>
    <row r="62459" spans="2:2">
      <c r="B62459" s="503"/>
    </row>
    <row r="62460" spans="2:2">
      <c r="B62460" s="503"/>
    </row>
    <row r="62461" spans="2:2">
      <c r="B62461" s="503"/>
    </row>
    <row r="62462" spans="2:2">
      <c r="B62462" s="503"/>
    </row>
    <row r="62463" spans="2:2">
      <c r="B62463" s="503"/>
    </row>
    <row r="62464" spans="2:2">
      <c r="B62464" s="503"/>
    </row>
    <row r="62465" spans="2:2">
      <c r="B62465" s="503"/>
    </row>
    <row r="62466" spans="2:2">
      <c r="B62466" s="503"/>
    </row>
    <row r="62467" spans="2:2">
      <c r="B62467" s="503"/>
    </row>
    <row r="62468" spans="2:2">
      <c r="B62468" s="503"/>
    </row>
    <row r="62469" spans="2:2">
      <c r="B62469" s="503"/>
    </row>
    <row r="62470" spans="2:2">
      <c r="B62470" s="503"/>
    </row>
    <row r="62471" spans="2:2">
      <c r="B62471" s="503"/>
    </row>
    <row r="62472" spans="2:2">
      <c r="B62472" s="503"/>
    </row>
    <row r="62473" spans="2:2">
      <c r="B62473" s="503"/>
    </row>
    <row r="62474" spans="2:2">
      <c r="B62474" s="503"/>
    </row>
    <row r="62475" spans="2:2">
      <c r="B62475" s="503"/>
    </row>
    <row r="62476" spans="2:2">
      <c r="B62476" s="503"/>
    </row>
    <row r="62477" spans="2:2">
      <c r="B62477" s="503"/>
    </row>
    <row r="62478" spans="2:2">
      <c r="B62478" s="503"/>
    </row>
    <row r="62479" spans="2:2">
      <c r="B62479" s="503"/>
    </row>
    <row r="62480" spans="2:2">
      <c r="B62480" s="503"/>
    </row>
    <row r="62481" spans="2:2">
      <c r="B62481" s="503"/>
    </row>
    <row r="62482" spans="2:2">
      <c r="B62482" s="503"/>
    </row>
    <row r="62483" spans="2:2">
      <c r="B62483" s="503"/>
    </row>
    <row r="62484" spans="2:2">
      <c r="B62484" s="503"/>
    </row>
    <row r="62485" spans="2:2">
      <c r="B62485" s="503"/>
    </row>
    <row r="62486" spans="2:2">
      <c r="B62486" s="503"/>
    </row>
    <row r="62487" spans="2:2">
      <c r="B62487" s="503"/>
    </row>
    <row r="62488" spans="2:2">
      <c r="B62488" s="503"/>
    </row>
    <row r="62489" spans="2:2">
      <c r="B62489" s="503"/>
    </row>
    <row r="62490" spans="2:2">
      <c r="B62490" s="503"/>
    </row>
    <row r="62491" spans="2:2">
      <c r="B62491" s="503"/>
    </row>
    <row r="62492" spans="2:2">
      <c r="B62492" s="503"/>
    </row>
    <row r="62493" spans="2:2">
      <c r="B62493" s="503"/>
    </row>
    <row r="62494" spans="2:2">
      <c r="B62494" s="503"/>
    </row>
    <row r="62495" spans="2:2">
      <c r="B62495" s="503"/>
    </row>
    <row r="62496" spans="2:2">
      <c r="B62496" s="503"/>
    </row>
    <row r="62497" spans="2:2">
      <c r="B62497" s="503"/>
    </row>
    <row r="62498" spans="2:2">
      <c r="B62498" s="503"/>
    </row>
    <row r="62499" spans="2:2">
      <c r="B62499" s="503"/>
    </row>
    <row r="62500" spans="2:2">
      <c r="B62500" s="503"/>
    </row>
    <row r="62501" spans="2:2">
      <c r="B62501" s="503"/>
    </row>
    <row r="62502" spans="2:2">
      <c r="B62502" s="503"/>
    </row>
    <row r="62503" spans="2:2">
      <c r="B62503" s="503"/>
    </row>
    <row r="62504" spans="2:2">
      <c r="B62504" s="503"/>
    </row>
    <row r="62505" spans="2:2">
      <c r="B62505" s="503"/>
    </row>
    <row r="62506" spans="2:2">
      <c r="B62506" s="503"/>
    </row>
    <row r="62507" spans="2:2">
      <c r="B62507" s="503"/>
    </row>
    <row r="62508" spans="2:2">
      <c r="B62508" s="503"/>
    </row>
    <row r="62509" spans="2:2">
      <c r="B62509" s="503"/>
    </row>
    <row r="62510" spans="2:2">
      <c r="B62510" s="503"/>
    </row>
    <row r="62511" spans="2:2">
      <c r="B62511" s="503"/>
    </row>
    <row r="62512" spans="2:2">
      <c r="B62512" s="503"/>
    </row>
    <row r="62513" spans="2:2">
      <c r="B62513" s="503"/>
    </row>
    <row r="62514" spans="2:2">
      <c r="B62514" s="503"/>
    </row>
    <row r="62515" spans="2:2">
      <c r="B62515" s="503"/>
    </row>
    <row r="62516" spans="2:2">
      <c r="B62516" s="503"/>
    </row>
    <row r="62517" spans="2:2">
      <c r="B62517" s="503"/>
    </row>
    <row r="62518" spans="2:2">
      <c r="B62518" s="503"/>
    </row>
    <row r="62519" spans="2:2">
      <c r="B62519" s="503"/>
    </row>
    <row r="62520" spans="2:2">
      <c r="B62520" s="503"/>
    </row>
    <row r="62521" spans="2:2">
      <c r="B62521" s="503"/>
    </row>
    <row r="62522" spans="2:2">
      <c r="B62522" s="503"/>
    </row>
    <row r="62523" spans="2:2">
      <c r="B62523" s="503"/>
    </row>
    <row r="62524" spans="2:2">
      <c r="B62524" s="503"/>
    </row>
    <row r="62525" spans="2:2">
      <c r="B62525" s="503"/>
    </row>
    <row r="62526" spans="2:2">
      <c r="B62526" s="503"/>
    </row>
    <row r="62527" spans="2:2">
      <c r="B62527" s="503"/>
    </row>
    <row r="62528" spans="2:2">
      <c r="B62528" s="503"/>
    </row>
    <row r="62529" spans="2:2">
      <c r="B62529" s="503"/>
    </row>
    <row r="62530" spans="2:2">
      <c r="B62530" s="503"/>
    </row>
    <row r="62531" spans="2:2">
      <c r="B62531" s="503"/>
    </row>
    <row r="62532" spans="2:2">
      <c r="B62532" s="503"/>
    </row>
    <row r="62533" spans="2:2">
      <c r="B62533" s="503"/>
    </row>
    <row r="62534" spans="2:2">
      <c r="B62534" s="503"/>
    </row>
    <row r="62535" spans="2:2">
      <c r="B62535" s="503"/>
    </row>
    <row r="62536" spans="2:2">
      <c r="B62536" s="503"/>
    </row>
    <row r="62537" spans="2:2">
      <c r="B62537" s="503"/>
    </row>
    <row r="62538" spans="2:2">
      <c r="B62538" s="503"/>
    </row>
    <row r="62539" spans="2:2">
      <c r="B62539" s="503"/>
    </row>
    <row r="62540" spans="2:2">
      <c r="B62540" s="503"/>
    </row>
    <row r="62541" spans="2:2">
      <c r="B62541" s="503"/>
    </row>
    <row r="62542" spans="2:2">
      <c r="B62542" s="503"/>
    </row>
    <row r="62543" spans="2:2">
      <c r="B62543" s="503"/>
    </row>
    <row r="62544" spans="2:2">
      <c r="B62544" s="503"/>
    </row>
    <row r="62545" spans="2:2">
      <c r="B62545" s="503"/>
    </row>
    <row r="62546" spans="2:2">
      <c r="B62546" s="503"/>
    </row>
    <row r="62547" spans="2:2">
      <c r="B62547" s="503"/>
    </row>
    <row r="62548" spans="2:2">
      <c r="B62548" s="503"/>
    </row>
    <row r="62549" spans="2:2">
      <c r="B62549" s="503"/>
    </row>
    <row r="62550" spans="2:2">
      <c r="B62550" s="503"/>
    </row>
    <row r="62551" spans="2:2">
      <c r="B62551" s="503"/>
    </row>
    <row r="62552" spans="2:2">
      <c r="B62552" s="503"/>
    </row>
    <row r="62553" spans="2:2">
      <c r="B62553" s="503"/>
    </row>
    <row r="62554" spans="2:2">
      <c r="B62554" s="503"/>
    </row>
    <row r="62555" spans="2:2">
      <c r="B62555" s="503"/>
    </row>
    <row r="62556" spans="2:2">
      <c r="B62556" s="503"/>
    </row>
    <row r="62557" spans="2:2">
      <c r="B62557" s="503"/>
    </row>
    <row r="62558" spans="2:2">
      <c r="B62558" s="503"/>
    </row>
    <row r="62559" spans="2:2">
      <c r="B62559" s="503"/>
    </row>
    <row r="62560" spans="2:2">
      <c r="B62560" s="503"/>
    </row>
    <row r="62561" spans="2:2">
      <c r="B62561" s="503"/>
    </row>
    <row r="62562" spans="2:2">
      <c r="B62562" s="503"/>
    </row>
    <row r="62563" spans="2:2">
      <c r="B62563" s="503"/>
    </row>
    <row r="62564" spans="2:2">
      <c r="B62564" s="503"/>
    </row>
    <row r="62565" spans="2:2">
      <c r="B62565" s="503"/>
    </row>
    <row r="62566" spans="2:2">
      <c r="B62566" s="503"/>
    </row>
    <row r="62567" spans="2:2">
      <c r="B62567" s="503"/>
    </row>
    <row r="62568" spans="2:2">
      <c r="B62568" s="503"/>
    </row>
    <row r="62569" spans="2:2">
      <c r="B62569" s="503"/>
    </row>
    <row r="62570" spans="2:2">
      <c r="B62570" s="503"/>
    </row>
    <row r="62571" spans="2:2">
      <c r="B62571" s="503"/>
    </row>
    <row r="62572" spans="2:2">
      <c r="B62572" s="503"/>
    </row>
    <row r="62573" spans="2:2">
      <c r="B62573" s="503"/>
    </row>
    <row r="62574" spans="2:2">
      <c r="B62574" s="503"/>
    </row>
    <row r="62575" spans="2:2">
      <c r="B62575" s="503"/>
    </row>
    <row r="62576" spans="2:2">
      <c r="B62576" s="503"/>
    </row>
    <row r="62577" spans="2:2">
      <c r="B62577" s="503"/>
    </row>
    <row r="62578" spans="2:2">
      <c r="B62578" s="503"/>
    </row>
    <row r="62579" spans="2:2">
      <c r="B62579" s="503"/>
    </row>
    <row r="62580" spans="2:2">
      <c r="B62580" s="503"/>
    </row>
    <row r="62581" spans="2:2">
      <c r="B62581" s="503"/>
    </row>
    <row r="62582" spans="2:2">
      <c r="B62582" s="503"/>
    </row>
    <row r="62583" spans="2:2">
      <c r="B62583" s="503"/>
    </row>
    <row r="62584" spans="2:2">
      <c r="B62584" s="503"/>
    </row>
    <row r="62585" spans="2:2">
      <c r="B62585" s="503"/>
    </row>
    <row r="62586" spans="2:2">
      <c r="B62586" s="503"/>
    </row>
    <row r="62587" spans="2:2">
      <c r="B62587" s="503"/>
    </row>
    <row r="62588" spans="2:2">
      <c r="B62588" s="503"/>
    </row>
    <row r="62589" spans="2:2">
      <c r="B62589" s="503"/>
    </row>
    <row r="62590" spans="2:2">
      <c r="B62590" s="503"/>
    </row>
    <row r="62591" spans="2:2">
      <c r="B62591" s="503"/>
    </row>
    <row r="62592" spans="2:2">
      <c r="B62592" s="503"/>
    </row>
    <row r="62593" spans="2:2">
      <c r="B62593" s="503"/>
    </row>
    <row r="62594" spans="2:2">
      <c r="B62594" s="503"/>
    </row>
    <row r="62595" spans="2:2">
      <c r="B62595" s="503"/>
    </row>
    <row r="62596" spans="2:2">
      <c r="B62596" s="503"/>
    </row>
    <row r="62597" spans="2:2">
      <c r="B62597" s="503"/>
    </row>
    <row r="62598" spans="2:2">
      <c r="B62598" s="503"/>
    </row>
    <row r="62599" spans="2:2">
      <c r="B62599" s="503"/>
    </row>
    <row r="62600" spans="2:2">
      <c r="B62600" s="503"/>
    </row>
    <row r="62601" spans="2:2">
      <c r="B62601" s="503"/>
    </row>
    <row r="62602" spans="2:2">
      <c r="B62602" s="503"/>
    </row>
    <row r="62603" spans="2:2">
      <c r="B62603" s="503"/>
    </row>
    <row r="62604" spans="2:2">
      <c r="B62604" s="503"/>
    </row>
    <row r="62605" spans="2:2">
      <c r="B62605" s="503"/>
    </row>
    <row r="62606" spans="2:2">
      <c r="B62606" s="503"/>
    </row>
    <row r="62607" spans="2:2">
      <c r="B62607" s="503"/>
    </row>
    <row r="62608" spans="2:2">
      <c r="B62608" s="503"/>
    </row>
    <row r="62609" spans="2:2">
      <c r="B62609" s="503"/>
    </row>
    <row r="62610" spans="2:2">
      <c r="B62610" s="503"/>
    </row>
    <row r="62611" spans="2:2">
      <c r="B62611" s="503"/>
    </row>
    <row r="62612" spans="2:2">
      <c r="B62612" s="503"/>
    </row>
    <row r="62613" spans="2:2">
      <c r="B62613" s="503"/>
    </row>
    <row r="62614" spans="2:2">
      <c r="B62614" s="503"/>
    </row>
    <row r="62615" spans="2:2">
      <c r="B62615" s="503"/>
    </row>
    <row r="62616" spans="2:2">
      <c r="B62616" s="503"/>
    </row>
    <row r="62617" spans="2:2">
      <c r="B62617" s="503"/>
    </row>
    <row r="62618" spans="2:2">
      <c r="B62618" s="503"/>
    </row>
    <row r="62619" spans="2:2">
      <c r="B62619" s="503"/>
    </row>
    <row r="62620" spans="2:2">
      <c r="B62620" s="503"/>
    </row>
    <row r="62621" spans="2:2">
      <c r="B62621" s="503"/>
    </row>
    <row r="62622" spans="2:2">
      <c r="B62622" s="503"/>
    </row>
    <row r="62623" spans="2:2">
      <c r="B62623" s="503"/>
    </row>
    <row r="62624" spans="2:2">
      <c r="B62624" s="503"/>
    </row>
    <row r="62625" spans="2:2">
      <c r="B62625" s="503"/>
    </row>
    <row r="62626" spans="2:2">
      <c r="B62626" s="503"/>
    </row>
    <row r="62627" spans="2:2">
      <c r="B62627" s="503"/>
    </row>
    <row r="62628" spans="2:2">
      <c r="B62628" s="503"/>
    </row>
    <row r="62629" spans="2:2">
      <c r="B62629" s="503"/>
    </row>
    <row r="62630" spans="2:2">
      <c r="B62630" s="503"/>
    </row>
    <row r="62631" spans="2:2">
      <c r="B62631" s="503"/>
    </row>
    <row r="62632" spans="2:2">
      <c r="B62632" s="503"/>
    </row>
    <row r="62633" spans="2:2">
      <c r="B62633" s="503"/>
    </row>
    <row r="62634" spans="2:2">
      <c r="B62634" s="503"/>
    </row>
    <row r="62635" spans="2:2">
      <c r="B62635" s="503"/>
    </row>
    <row r="62636" spans="2:2">
      <c r="B62636" s="503"/>
    </row>
    <row r="62637" spans="2:2">
      <c r="B62637" s="503"/>
    </row>
    <row r="62638" spans="2:2">
      <c r="B62638" s="503"/>
    </row>
    <row r="62639" spans="2:2">
      <c r="B62639" s="503"/>
    </row>
    <row r="62640" spans="2:2">
      <c r="B62640" s="503"/>
    </row>
    <row r="62641" spans="2:2">
      <c r="B62641" s="503"/>
    </row>
    <row r="62642" spans="2:2">
      <c r="B62642" s="503"/>
    </row>
    <row r="62643" spans="2:2">
      <c r="B62643" s="503"/>
    </row>
    <row r="62644" spans="2:2">
      <c r="B62644" s="503"/>
    </row>
    <row r="62645" spans="2:2">
      <c r="B62645" s="503"/>
    </row>
    <row r="62646" spans="2:2">
      <c r="B62646" s="503"/>
    </row>
    <row r="62647" spans="2:2">
      <c r="B62647" s="503"/>
    </row>
    <row r="62648" spans="2:2">
      <c r="B62648" s="503"/>
    </row>
    <row r="62649" spans="2:2">
      <c r="B62649" s="503"/>
    </row>
    <row r="62650" spans="2:2">
      <c r="B62650" s="503"/>
    </row>
    <row r="62651" spans="2:2">
      <c r="B62651" s="503"/>
    </row>
    <row r="62652" spans="2:2">
      <c r="B62652" s="503"/>
    </row>
    <row r="62653" spans="2:2">
      <c r="B62653" s="503"/>
    </row>
    <row r="62654" spans="2:2">
      <c r="B62654" s="503"/>
    </row>
    <row r="62655" spans="2:2">
      <c r="B62655" s="503"/>
    </row>
    <row r="62656" spans="2:2">
      <c r="B62656" s="503"/>
    </row>
    <row r="62657" spans="2:2">
      <c r="B62657" s="503"/>
    </row>
    <row r="62658" spans="2:2">
      <c r="B62658" s="503"/>
    </row>
    <row r="62659" spans="2:2">
      <c r="B62659" s="503"/>
    </row>
    <row r="62660" spans="2:2">
      <c r="B62660" s="503"/>
    </row>
    <row r="62661" spans="2:2">
      <c r="B62661" s="503"/>
    </row>
    <row r="62662" spans="2:2">
      <c r="B62662" s="503"/>
    </row>
    <row r="62663" spans="2:2">
      <c r="B62663" s="503"/>
    </row>
    <row r="62664" spans="2:2">
      <c r="B62664" s="503"/>
    </row>
    <row r="62665" spans="2:2">
      <c r="B62665" s="503"/>
    </row>
    <row r="62666" spans="2:2">
      <c r="B62666" s="503"/>
    </row>
    <row r="62667" spans="2:2">
      <c r="B62667" s="503"/>
    </row>
    <row r="62668" spans="2:2">
      <c r="B62668" s="503"/>
    </row>
    <row r="62669" spans="2:2">
      <c r="B62669" s="503"/>
    </row>
    <row r="62670" spans="2:2">
      <c r="B62670" s="503"/>
    </row>
    <row r="62671" spans="2:2">
      <c r="B62671" s="503"/>
    </row>
    <row r="62672" spans="2:2">
      <c r="B62672" s="503"/>
    </row>
    <row r="62673" spans="2:2">
      <c r="B62673" s="503"/>
    </row>
    <row r="62674" spans="2:2">
      <c r="B62674" s="503"/>
    </row>
    <row r="62675" spans="2:2">
      <c r="B62675" s="503"/>
    </row>
    <row r="62676" spans="2:2">
      <c r="B62676" s="503"/>
    </row>
    <row r="62677" spans="2:2">
      <c r="B62677" s="503"/>
    </row>
    <row r="62678" spans="2:2">
      <c r="B62678" s="503"/>
    </row>
    <row r="62679" spans="2:2">
      <c r="B62679" s="503"/>
    </row>
    <row r="62680" spans="2:2">
      <c r="B62680" s="503"/>
    </row>
    <row r="62681" spans="2:2">
      <c r="B62681" s="503"/>
    </row>
    <row r="62682" spans="2:2">
      <c r="B62682" s="503"/>
    </row>
    <row r="62683" spans="2:2">
      <c r="B62683" s="503"/>
    </row>
    <row r="62684" spans="2:2">
      <c r="B62684" s="503"/>
    </row>
    <row r="62685" spans="2:2">
      <c r="B62685" s="503"/>
    </row>
    <row r="62686" spans="2:2">
      <c r="B62686" s="503"/>
    </row>
    <row r="62687" spans="2:2">
      <c r="B62687" s="503"/>
    </row>
    <row r="62688" spans="2:2">
      <c r="B62688" s="503"/>
    </row>
    <row r="62689" spans="2:2">
      <c r="B62689" s="503"/>
    </row>
    <row r="62690" spans="2:2">
      <c r="B62690" s="503"/>
    </row>
    <row r="62691" spans="2:2">
      <c r="B62691" s="503"/>
    </row>
    <row r="62692" spans="2:2">
      <c r="B62692" s="503"/>
    </row>
    <row r="62693" spans="2:2">
      <c r="B62693" s="503"/>
    </row>
    <row r="62694" spans="2:2">
      <c r="B62694" s="503"/>
    </row>
    <row r="62695" spans="2:2">
      <c r="B62695" s="503"/>
    </row>
    <row r="62696" spans="2:2">
      <c r="B62696" s="503"/>
    </row>
    <row r="62697" spans="2:2">
      <c r="B62697" s="503"/>
    </row>
    <row r="62698" spans="2:2">
      <c r="B62698" s="503"/>
    </row>
    <row r="62699" spans="2:2">
      <c r="B62699" s="503"/>
    </row>
    <row r="62700" spans="2:2">
      <c r="B62700" s="503"/>
    </row>
    <row r="62701" spans="2:2">
      <c r="B62701" s="503"/>
    </row>
    <row r="62702" spans="2:2">
      <c r="B62702" s="503"/>
    </row>
    <row r="62703" spans="2:2">
      <c r="B62703" s="503"/>
    </row>
    <row r="62704" spans="2:2">
      <c r="B62704" s="503"/>
    </row>
    <row r="62705" spans="2:2">
      <c r="B62705" s="503"/>
    </row>
    <row r="62706" spans="2:2">
      <c r="B62706" s="503"/>
    </row>
    <row r="62707" spans="2:2">
      <c r="B62707" s="503"/>
    </row>
    <row r="62708" spans="2:2">
      <c r="B62708" s="503"/>
    </row>
    <row r="62709" spans="2:2">
      <c r="B62709" s="503"/>
    </row>
    <row r="62710" spans="2:2">
      <c r="B62710" s="503"/>
    </row>
    <row r="62711" spans="2:2">
      <c r="B62711" s="503"/>
    </row>
    <row r="62712" spans="2:2">
      <c r="B62712" s="503"/>
    </row>
    <row r="62713" spans="2:2">
      <c r="B62713" s="503"/>
    </row>
    <row r="62714" spans="2:2">
      <c r="B62714" s="503"/>
    </row>
    <row r="62715" spans="2:2">
      <c r="B62715" s="503"/>
    </row>
    <row r="62716" spans="2:2">
      <c r="B62716" s="503"/>
    </row>
    <row r="62717" spans="2:2">
      <c r="B62717" s="503"/>
    </row>
    <row r="62718" spans="2:2">
      <c r="B62718" s="503"/>
    </row>
    <row r="62719" spans="2:2">
      <c r="B62719" s="503"/>
    </row>
    <row r="62720" spans="2:2">
      <c r="B62720" s="503"/>
    </row>
    <row r="62721" spans="2:2">
      <c r="B62721" s="503"/>
    </row>
    <row r="62722" spans="2:2">
      <c r="B62722" s="503"/>
    </row>
    <row r="62723" spans="2:2">
      <c r="B62723" s="503"/>
    </row>
    <row r="62724" spans="2:2">
      <c r="B62724" s="503"/>
    </row>
    <row r="62725" spans="2:2">
      <c r="B62725" s="503"/>
    </row>
    <row r="62726" spans="2:2">
      <c r="B62726" s="503"/>
    </row>
    <row r="62727" spans="2:2">
      <c r="B62727" s="503"/>
    </row>
    <row r="62728" spans="2:2">
      <c r="B62728" s="503"/>
    </row>
    <row r="62729" spans="2:2">
      <c r="B62729" s="503"/>
    </row>
    <row r="62730" spans="2:2">
      <c r="B62730" s="503"/>
    </row>
    <row r="62731" spans="2:2">
      <c r="B62731" s="503"/>
    </row>
    <row r="62732" spans="2:2">
      <c r="B62732" s="503"/>
    </row>
    <row r="62733" spans="2:2">
      <c r="B62733" s="503"/>
    </row>
    <row r="62734" spans="2:2">
      <c r="B62734" s="503"/>
    </row>
    <row r="62735" spans="2:2">
      <c r="B62735" s="503"/>
    </row>
    <row r="62736" spans="2:2">
      <c r="B62736" s="503"/>
    </row>
    <row r="62737" spans="2:2">
      <c r="B62737" s="503"/>
    </row>
    <row r="62738" spans="2:2">
      <c r="B62738" s="503"/>
    </row>
    <row r="62739" spans="2:2">
      <c r="B62739" s="503"/>
    </row>
    <row r="62740" spans="2:2">
      <c r="B62740" s="503"/>
    </row>
    <row r="62741" spans="2:2">
      <c r="B62741" s="503"/>
    </row>
    <row r="62742" spans="2:2">
      <c r="B62742" s="503"/>
    </row>
    <row r="62743" spans="2:2">
      <c r="B62743" s="503"/>
    </row>
    <row r="62744" spans="2:2">
      <c r="B62744" s="503"/>
    </row>
    <row r="62745" spans="2:2">
      <c r="B62745" s="503"/>
    </row>
    <row r="62746" spans="2:2">
      <c r="B62746" s="503"/>
    </row>
    <row r="62747" spans="2:2">
      <c r="B62747" s="503"/>
    </row>
    <row r="62748" spans="2:2">
      <c r="B62748" s="503"/>
    </row>
    <row r="62749" spans="2:2">
      <c r="B62749" s="503"/>
    </row>
    <row r="62750" spans="2:2">
      <c r="B62750" s="503"/>
    </row>
    <row r="62751" spans="2:2">
      <c r="B62751" s="503"/>
    </row>
    <row r="62752" spans="2:2">
      <c r="B62752" s="503"/>
    </row>
    <row r="62753" spans="2:2">
      <c r="B62753" s="503"/>
    </row>
    <row r="62754" spans="2:2">
      <c r="B62754" s="503"/>
    </row>
    <row r="62755" spans="2:2">
      <c r="B62755" s="503"/>
    </row>
    <row r="62756" spans="2:2">
      <c r="B62756" s="503"/>
    </row>
    <row r="62757" spans="2:2">
      <c r="B62757" s="503"/>
    </row>
    <row r="62758" spans="2:2">
      <c r="B62758" s="503"/>
    </row>
    <row r="62759" spans="2:2">
      <c r="B62759" s="503"/>
    </row>
    <row r="62760" spans="2:2">
      <c r="B62760" s="503"/>
    </row>
    <row r="62761" spans="2:2">
      <c r="B62761" s="503"/>
    </row>
    <row r="62762" spans="2:2">
      <c r="B62762" s="503"/>
    </row>
    <row r="62763" spans="2:2">
      <c r="B62763" s="503"/>
    </row>
    <row r="62764" spans="2:2">
      <c r="B62764" s="503"/>
    </row>
    <row r="62765" spans="2:2">
      <c r="B62765" s="503"/>
    </row>
    <row r="62766" spans="2:2">
      <c r="B62766" s="503"/>
    </row>
    <row r="62767" spans="2:2">
      <c r="B62767" s="503"/>
    </row>
    <row r="62768" spans="2:2">
      <c r="B62768" s="503"/>
    </row>
    <row r="62769" spans="2:2">
      <c r="B62769" s="503"/>
    </row>
    <row r="62770" spans="2:2">
      <c r="B62770" s="503"/>
    </row>
    <row r="62771" spans="2:2">
      <c r="B62771" s="503"/>
    </row>
    <row r="62772" spans="2:2">
      <c r="B62772" s="503"/>
    </row>
    <row r="62773" spans="2:2">
      <c r="B62773" s="503"/>
    </row>
    <row r="62774" spans="2:2">
      <c r="B62774" s="503"/>
    </row>
    <row r="62775" spans="2:2">
      <c r="B62775" s="503"/>
    </row>
    <row r="62776" spans="2:2">
      <c r="B62776" s="503"/>
    </row>
    <row r="62777" spans="2:2">
      <c r="B62777" s="503"/>
    </row>
    <row r="62778" spans="2:2">
      <c r="B62778" s="503"/>
    </row>
    <row r="62779" spans="2:2">
      <c r="B62779" s="503"/>
    </row>
    <row r="62780" spans="2:2">
      <c r="B62780" s="503"/>
    </row>
    <row r="62781" spans="2:2">
      <c r="B62781" s="503"/>
    </row>
    <row r="62782" spans="2:2">
      <c r="B62782" s="503"/>
    </row>
    <row r="62783" spans="2:2">
      <c r="B62783" s="503"/>
    </row>
    <row r="62784" spans="2:2">
      <c r="B62784" s="503"/>
    </row>
    <row r="62785" spans="2:2">
      <c r="B62785" s="503"/>
    </row>
    <row r="62786" spans="2:2">
      <c r="B62786" s="503"/>
    </row>
    <row r="62787" spans="2:2">
      <c r="B62787" s="503"/>
    </row>
    <row r="62788" spans="2:2">
      <c r="B62788" s="503"/>
    </row>
    <row r="62789" spans="2:2">
      <c r="B62789" s="503"/>
    </row>
    <row r="62790" spans="2:2">
      <c r="B62790" s="503"/>
    </row>
    <row r="62791" spans="2:2">
      <c r="B62791" s="503"/>
    </row>
    <row r="62792" spans="2:2">
      <c r="B62792" s="503"/>
    </row>
    <row r="62793" spans="2:2">
      <c r="B62793" s="503"/>
    </row>
    <row r="62794" spans="2:2">
      <c r="B62794" s="503"/>
    </row>
    <row r="62795" spans="2:2">
      <c r="B62795" s="503"/>
    </row>
    <row r="62796" spans="2:2">
      <c r="B62796" s="503"/>
    </row>
    <row r="62797" spans="2:2">
      <c r="B62797" s="503"/>
    </row>
    <row r="62798" spans="2:2">
      <c r="B62798" s="503"/>
    </row>
    <row r="62799" spans="2:2">
      <c r="B62799" s="503"/>
    </row>
    <row r="62800" spans="2:2">
      <c r="B62800" s="503"/>
    </row>
    <row r="62801" spans="2:2">
      <c r="B62801" s="503"/>
    </row>
    <row r="62802" spans="2:2">
      <c r="B62802" s="503"/>
    </row>
    <row r="62803" spans="2:2">
      <c r="B62803" s="503"/>
    </row>
    <row r="62804" spans="2:2">
      <c r="B62804" s="503"/>
    </row>
    <row r="62805" spans="2:2">
      <c r="B62805" s="503"/>
    </row>
    <row r="62806" spans="2:2">
      <c r="B62806" s="503"/>
    </row>
    <row r="62807" spans="2:2">
      <c r="B62807" s="503"/>
    </row>
    <row r="62808" spans="2:2">
      <c r="B62808" s="503"/>
    </row>
    <row r="62809" spans="2:2">
      <c r="B62809" s="503"/>
    </row>
    <row r="62810" spans="2:2">
      <c r="B62810" s="503"/>
    </row>
    <row r="62811" spans="2:2">
      <c r="B62811" s="503"/>
    </row>
    <row r="62812" spans="2:2">
      <c r="B62812" s="503"/>
    </row>
    <row r="62813" spans="2:2">
      <c r="B62813" s="503"/>
    </row>
    <row r="62814" spans="2:2">
      <c r="B62814" s="503"/>
    </row>
    <row r="62815" spans="2:2">
      <c r="B62815" s="503"/>
    </row>
    <row r="62816" spans="2:2">
      <c r="B62816" s="503"/>
    </row>
    <row r="62817" spans="2:2">
      <c r="B62817" s="503"/>
    </row>
    <row r="62818" spans="2:2">
      <c r="B62818" s="503"/>
    </row>
    <row r="62819" spans="2:2">
      <c r="B62819" s="503"/>
    </row>
    <row r="62820" spans="2:2">
      <c r="B62820" s="503"/>
    </row>
    <row r="62821" spans="2:2">
      <c r="B62821" s="503"/>
    </row>
    <row r="62822" spans="2:2">
      <c r="B62822" s="503"/>
    </row>
    <row r="62823" spans="2:2">
      <c r="B62823" s="503"/>
    </row>
    <row r="62824" spans="2:2">
      <c r="B62824" s="503"/>
    </row>
    <row r="62825" spans="2:2">
      <c r="B62825" s="503"/>
    </row>
    <row r="62826" spans="2:2">
      <c r="B62826" s="503"/>
    </row>
    <row r="62827" spans="2:2">
      <c r="B62827" s="503"/>
    </row>
    <row r="62828" spans="2:2">
      <c r="B62828" s="503"/>
    </row>
    <row r="62829" spans="2:2">
      <c r="B62829" s="503"/>
    </row>
    <row r="62830" spans="2:2">
      <c r="B62830" s="503"/>
    </row>
    <row r="62831" spans="2:2">
      <c r="B62831" s="503"/>
    </row>
    <row r="62832" spans="2:2">
      <c r="B62832" s="503"/>
    </row>
    <row r="62833" spans="2:2">
      <c r="B62833" s="503"/>
    </row>
    <row r="62834" spans="2:2">
      <c r="B62834" s="503"/>
    </row>
    <row r="62835" spans="2:2">
      <c r="B62835" s="503"/>
    </row>
    <row r="62836" spans="2:2">
      <c r="B62836" s="503"/>
    </row>
    <row r="62837" spans="2:2">
      <c r="B62837" s="503"/>
    </row>
    <row r="62838" spans="2:2">
      <c r="B62838" s="503"/>
    </row>
    <row r="62839" spans="2:2">
      <c r="B62839" s="503"/>
    </row>
    <row r="62840" spans="2:2">
      <c r="B62840" s="503"/>
    </row>
    <row r="62841" spans="2:2">
      <c r="B62841" s="503"/>
    </row>
    <row r="62842" spans="2:2">
      <c r="B62842" s="503"/>
    </row>
    <row r="62843" spans="2:2">
      <c r="B62843" s="503"/>
    </row>
    <row r="62844" spans="2:2">
      <c r="B62844" s="503"/>
    </row>
    <row r="62845" spans="2:2">
      <c r="B62845" s="503"/>
    </row>
    <row r="62846" spans="2:2">
      <c r="B62846" s="503"/>
    </row>
    <row r="62847" spans="2:2">
      <c r="B62847" s="503"/>
    </row>
    <row r="62848" spans="2:2">
      <c r="B62848" s="503"/>
    </row>
    <row r="62849" spans="2:2">
      <c r="B62849" s="503"/>
    </row>
    <row r="62850" spans="2:2">
      <c r="B62850" s="503"/>
    </row>
    <row r="62851" spans="2:2">
      <c r="B62851" s="503"/>
    </row>
    <row r="62852" spans="2:2">
      <c r="B62852" s="503"/>
    </row>
    <row r="62853" spans="2:2">
      <c r="B62853" s="503"/>
    </row>
    <row r="62854" spans="2:2">
      <c r="B62854" s="503"/>
    </row>
    <row r="62855" spans="2:2">
      <c r="B62855" s="503"/>
    </row>
    <row r="62856" spans="2:2">
      <c r="B62856" s="503"/>
    </row>
    <row r="62857" spans="2:2">
      <c r="B62857" s="503"/>
    </row>
    <row r="62858" spans="2:2">
      <c r="B62858" s="503"/>
    </row>
    <row r="62859" spans="2:2">
      <c r="B62859" s="503"/>
    </row>
    <row r="62860" spans="2:2">
      <c r="B62860" s="503"/>
    </row>
    <row r="62861" spans="2:2">
      <c r="B62861" s="503"/>
    </row>
    <row r="62862" spans="2:2">
      <c r="B62862" s="503"/>
    </row>
    <row r="62863" spans="2:2">
      <c r="B62863" s="503"/>
    </row>
    <row r="62864" spans="2:2">
      <c r="B62864" s="503"/>
    </row>
    <row r="62865" spans="2:2">
      <c r="B62865" s="503"/>
    </row>
    <row r="62866" spans="2:2">
      <c r="B62866" s="503"/>
    </row>
    <row r="62867" spans="2:2">
      <c r="B62867" s="503"/>
    </row>
    <row r="62868" spans="2:2">
      <c r="B62868" s="503"/>
    </row>
    <row r="62869" spans="2:2">
      <c r="B62869" s="503"/>
    </row>
    <row r="62870" spans="2:2">
      <c r="B62870" s="503"/>
    </row>
    <row r="62871" spans="2:2">
      <c r="B62871" s="503"/>
    </row>
    <row r="62872" spans="2:2">
      <c r="B62872" s="503"/>
    </row>
    <row r="62873" spans="2:2">
      <c r="B62873" s="503"/>
    </row>
    <row r="62874" spans="2:2">
      <c r="B62874" s="503"/>
    </row>
    <row r="62875" spans="2:2">
      <c r="B62875" s="503"/>
    </row>
    <row r="62876" spans="2:2">
      <c r="B62876" s="503"/>
    </row>
    <row r="62877" spans="2:2">
      <c r="B62877" s="503"/>
    </row>
    <row r="62878" spans="2:2">
      <c r="B62878" s="503"/>
    </row>
    <row r="62879" spans="2:2">
      <c r="B62879" s="503"/>
    </row>
    <row r="62880" spans="2:2">
      <c r="B62880" s="503"/>
    </row>
    <row r="62881" spans="2:2">
      <c r="B62881" s="503"/>
    </row>
    <row r="62882" spans="2:2">
      <c r="B62882" s="503"/>
    </row>
    <row r="62883" spans="2:2">
      <c r="B62883" s="503"/>
    </row>
    <row r="62884" spans="2:2">
      <c r="B62884" s="503"/>
    </row>
    <row r="62885" spans="2:2">
      <c r="B62885" s="503"/>
    </row>
    <row r="62886" spans="2:2">
      <c r="B62886" s="503"/>
    </row>
    <row r="62887" spans="2:2">
      <c r="B62887" s="503"/>
    </row>
    <row r="62888" spans="2:2">
      <c r="B62888" s="503"/>
    </row>
    <row r="62889" spans="2:2">
      <c r="B62889" s="503"/>
    </row>
    <row r="62890" spans="2:2">
      <c r="B62890" s="503"/>
    </row>
    <row r="62891" spans="2:2">
      <c r="B62891" s="503"/>
    </row>
    <row r="62892" spans="2:2">
      <c r="B62892" s="503"/>
    </row>
    <row r="62893" spans="2:2">
      <c r="B62893" s="503"/>
    </row>
    <row r="62894" spans="2:2">
      <c r="B62894" s="503"/>
    </row>
    <row r="62895" spans="2:2">
      <c r="B62895" s="503"/>
    </row>
    <row r="62896" spans="2:2">
      <c r="B62896" s="503"/>
    </row>
    <row r="62897" spans="2:2">
      <c r="B62897" s="503"/>
    </row>
    <row r="62898" spans="2:2">
      <c r="B62898" s="503"/>
    </row>
    <row r="62899" spans="2:2">
      <c r="B62899" s="503"/>
    </row>
    <row r="62900" spans="2:2">
      <c r="B62900" s="503"/>
    </row>
    <row r="62901" spans="2:2">
      <c r="B62901" s="503"/>
    </row>
    <row r="62902" spans="2:2">
      <c r="B62902" s="503"/>
    </row>
    <row r="62903" spans="2:2">
      <c r="B62903" s="503"/>
    </row>
    <row r="62904" spans="2:2">
      <c r="B62904" s="503"/>
    </row>
    <row r="62905" spans="2:2">
      <c r="B62905" s="503"/>
    </row>
    <row r="62906" spans="2:2">
      <c r="B62906" s="503"/>
    </row>
    <row r="62907" spans="2:2">
      <c r="B62907" s="503"/>
    </row>
    <row r="62908" spans="2:2">
      <c r="B62908" s="503"/>
    </row>
    <row r="62909" spans="2:2">
      <c r="B62909" s="503"/>
    </row>
    <row r="62910" spans="2:2">
      <c r="B62910" s="503"/>
    </row>
    <row r="62911" spans="2:2">
      <c r="B62911" s="503"/>
    </row>
    <row r="62912" spans="2:2">
      <c r="B62912" s="503"/>
    </row>
    <row r="62913" spans="2:2">
      <c r="B62913" s="503"/>
    </row>
    <row r="62914" spans="2:2">
      <c r="B62914" s="503"/>
    </row>
    <row r="62915" spans="2:2">
      <c r="B62915" s="503"/>
    </row>
    <row r="62916" spans="2:2">
      <c r="B62916" s="503"/>
    </row>
    <row r="62917" spans="2:2">
      <c r="B62917" s="503"/>
    </row>
    <row r="62918" spans="2:2">
      <c r="B62918" s="503"/>
    </row>
    <row r="62919" spans="2:2">
      <c r="B62919" s="503"/>
    </row>
    <row r="62920" spans="2:2">
      <c r="B62920" s="503"/>
    </row>
    <row r="62921" spans="2:2">
      <c r="B62921" s="503"/>
    </row>
    <row r="62922" spans="2:2">
      <c r="B62922" s="503"/>
    </row>
    <row r="62923" spans="2:2">
      <c r="B62923" s="503"/>
    </row>
    <row r="62924" spans="2:2">
      <c r="B62924" s="503"/>
    </row>
    <row r="62925" spans="2:2">
      <c r="B62925" s="503"/>
    </row>
    <row r="62926" spans="2:2">
      <c r="B62926" s="503"/>
    </row>
    <row r="62927" spans="2:2">
      <c r="B62927" s="503"/>
    </row>
    <row r="62928" spans="2:2">
      <c r="B62928" s="503"/>
    </row>
    <row r="62929" spans="2:2">
      <c r="B62929" s="503"/>
    </row>
    <row r="62930" spans="2:2">
      <c r="B62930" s="503"/>
    </row>
    <row r="62931" spans="2:2">
      <c r="B62931" s="503"/>
    </row>
    <row r="62932" spans="2:2">
      <c r="B62932" s="503"/>
    </row>
    <row r="62933" spans="2:2">
      <c r="B62933" s="503"/>
    </row>
    <row r="62934" spans="2:2">
      <c r="B62934" s="503"/>
    </row>
    <row r="62935" spans="2:2">
      <c r="B62935" s="503"/>
    </row>
    <row r="62936" spans="2:2">
      <c r="B62936" s="503"/>
    </row>
    <row r="62937" spans="2:2">
      <c r="B62937" s="503"/>
    </row>
    <row r="62938" spans="2:2">
      <c r="B62938" s="503"/>
    </row>
    <row r="62939" spans="2:2">
      <c r="B62939" s="503"/>
    </row>
    <row r="62940" spans="2:2">
      <c r="B62940" s="503"/>
    </row>
    <row r="62941" spans="2:2">
      <c r="B62941" s="503"/>
    </row>
    <row r="62942" spans="2:2">
      <c r="B62942" s="503"/>
    </row>
    <row r="62943" spans="2:2">
      <c r="B62943" s="503"/>
    </row>
    <row r="62944" spans="2:2">
      <c r="B62944" s="503"/>
    </row>
    <row r="62945" spans="2:2">
      <c r="B62945" s="503"/>
    </row>
    <row r="62946" spans="2:2">
      <c r="B62946" s="503"/>
    </row>
    <row r="62947" spans="2:2">
      <c r="B62947" s="503"/>
    </row>
    <row r="62948" spans="2:2">
      <c r="B62948" s="503"/>
    </row>
    <row r="62949" spans="2:2">
      <c r="B62949" s="503"/>
    </row>
    <row r="62950" spans="2:2">
      <c r="B62950" s="503"/>
    </row>
    <row r="62951" spans="2:2">
      <c r="B62951" s="503"/>
    </row>
    <row r="62952" spans="2:2">
      <c r="B62952" s="503"/>
    </row>
    <row r="62953" spans="2:2">
      <c r="B62953" s="503"/>
    </row>
    <row r="62954" spans="2:2">
      <c r="B62954" s="503"/>
    </row>
    <row r="62955" spans="2:2">
      <c r="B62955" s="503"/>
    </row>
    <row r="62956" spans="2:2">
      <c r="B62956" s="503"/>
    </row>
    <row r="62957" spans="2:2">
      <c r="B62957" s="503"/>
    </row>
    <row r="62958" spans="2:2">
      <c r="B62958" s="503"/>
    </row>
    <row r="62959" spans="2:2">
      <c r="B62959" s="503"/>
    </row>
    <row r="62960" spans="2:2">
      <c r="B62960" s="503"/>
    </row>
    <row r="62961" spans="2:2">
      <c r="B62961" s="503"/>
    </row>
    <row r="62962" spans="2:2">
      <c r="B62962" s="503"/>
    </row>
    <row r="62963" spans="2:2">
      <c r="B62963" s="503"/>
    </row>
    <row r="62964" spans="2:2">
      <c r="B62964" s="503"/>
    </row>
    <row r="62965" spans="2:2">
      <c r="B62965" s="503"/>
    </row>
    <row r="62966" spans="2:2">
      <c r="B62966" s="503"/>
    </row>
    <row r="62967" spans="2:2">
      <c r="B62967" s="503"/>
    </row>
    <row r="62968" spans="2:2">
      <c r="B62968" s="503"/>
    </row>
    <row r="62969" spans="2:2">
      <c r="B62969" s="503"/>
    </row>
    <row r="62970" spans="2:2">
      <c r="B62970" s="503"/>
    </row>
    <row r="62971" spans="2:2">
      <c r="B62971" s="503"/>
    </row>
    <row r="62972" spans="2:2">
      <c r="B62972" s="503"/>
    </row>
    <row r="62973" spans="2:2">
      <c r="B62973" s="503"/>
    </row>
    <row r="62974" spans="2:2">
      <c r="B62974" s="503"/>
    </row>
    <row r="62975" spans="2:2">
      <c r="B62975" s="503"/>
    </row>
    <row r="62976" spans="2:2">
      <c r="B62976" s="503"/>
    </row>
    <row r="62977" spans="2:2">
      <c r="B62977" s="503"/>
    </row>
    <row r="62978" spans="2:2">
      <c r="B62978" s="503"/>
    </row>
    <row r="62979" spans="2:2">
      <c r="B62979" s="503"/>
    </row>
    <row r="62980" spans="2:2">
      <c r="B62980" s="503"/>
    </row>
    <row r="62981" spans="2:2">
      <c r="B62981" s="503"/>
    </row>
    <row r="62982" spans="2:2">
      <c r="B62982" s="503"/>
    </row>
    <row r="62983" spans="2:2">
      <c r="B62983" s="503"/>
    </row>
    <row r="62984" spans="2:2">
      <c r="B62984" s="503"/>
    </row>
    <row r="62985" spans="2:2">
      <c r="B62985" s="503"/>
    </row>
    <row r="62986" spans="2:2">
      <c r="B62986" s="503"/>
    </row>
    <row r="62987" spans="2:2">
      <c r="B62987" s="503"/>
    </row>
    <row r="62988" spans="2:2">
      <c r="B62988" s="503"/>
    </row>
    <row r="62989" spans="2:2">
      <c r="B62989" s="503"/>
    </row>
    <row r="62990" spans="2:2">
      <c r="B62990" s="503"/>
    </row>
    <row r="62991" spans="2:2">
      <c r="B62991" s="503"/>
    </row>
    <row r="62992" spans="2:2">
      <c r="B62992" s="503"/>
    </row>
    <row r="62993" spans="2:2">
      <c r="B62993" s="503"/>
    </row>
    <row r="62994" spans="2:2">
      <c r="B62994" s="503"/>
    </row>
    <row r="62995" spans="2:2">
      <c r="B62995" s="503"/>
    </row>
    <row r="62996" spans="2:2">
      <c r="B62996" s="503"/>
    </row>
    <row r="62997" spans="2:2">
      <c r="B62997" s="503"/>
    </row>
    <row r="62998" spans="2:2">
      <c r="B62998" s="503"/>
    </row>
    <row r="62999" spans="2:2">
      <c r="B62999" s="503"/>
    </row>
    <row r="63000" spans="2:2">
      <c r="B63000" s="503"/>
    </row>
    <row r="63001" spans="2:2">
      <c r="B63001" s="503"/>
    </row>
    <row r="63002" spans="2:2">
      <c r="B63002" s="503"/>
    </row>
    <row r="63003" spans="2:2">
      <c r="B63003" s="503"/>
    </row>
    <row r="63004" spans="2:2">
      <c r="B63004" s="503"/>
    </row>
    <row r="63005" spans="2:2">
      <c r="B63005" s="503"/>
    </row>
    <row r="63006" spans="2:2">
      <c r="B63006" s="503"/>
    </row>
    <row r="63007" spans="2:2">
      <c r="B63007" s="503"/>
    </row>
    <row r="63008" spans="2:2">
      <c r="B63008" s="503"/>
    </row>
    <row r="63009" spans="2:2">
      <c r="B63009" s="503"/>
    </row>
    <row r="63010" spans="2:2">
      <c r="B63010" s="503"/>
    </row>
    <row r="63011" spans="2:2">
      <c r="B63011" s="503"/>
    </row>
    <row r="63012" spans="2:2">
      <c r="B63012" s="503"/>
    </row>
    <row r="63013" spans="2:2">
      <c r="B63013" s="503"/>
    </row>
    <row r="63014" spans="2:2">
      <c r="B63014" s="503"/>
    </row>
    <row r="63015" spans="2:2">
      <c r="B63015" s="503"/>
    </row>
    <row r="63016" spans="2:2">
      <c r="B63016" s="503"/>
    </row>
    <row r="63017" spans="2:2">
      <c r="B63017" s="503"/>
    </row>
    <row r="63018" spans="2:2">
      <c r="B63018" s="503"/>
    </row>
    <row r="63019" spans="2:2">
      <c r="B63019" s="503"/>
    </row>
    <row r="63020" spans="2:2">
      <c r="B63020" s="503"/>
    </row>
    <row r="63021" spans="2:2">
      <c r="B63021" s="503"/>
    </row>
    <row r="63022" spans="2:2">
      <c r="B63022" s="503"/>
    </row>
    <row r="63023" spans="2:2">
      <c r="B63023" s="503"/>
    </row>
    <row r="63024" spans="2:2">
      <c r="B63024" s="503"/>
    </row>
    <row r="63025" spans="2:2">
      <c r="B63025" s="503"/>
    </row>
    <row r="63026" spans="2:2">
      <c r="B63026" s="503"/>
    </row>
    <row r="63027" spans="2:2">
      <c r="B63027" s="503"/>
    </row>
    <row r="63028" spans="2:2">
      <c r="B63028" s="503"/>
    </row>
    <row r="63029" spans="2:2">
      <c r="B63029" s="503"/>
    </row>
    <row r="63030" spans="2:2">
      <c r="B63030" s="503"/>
    </row>
    <row r="63031" spans="2:2">
      <c r="B63031" s="503"/>
    </row>
    <row r="63032" spans="2:2">
      <c r="B63032" s="503"/>
    </row>
    <row r="63033" spans="2:2">
      <c r="B63033" s="503"/>
    </row>
    <row r="63034" spans="2:2">
      <c r="B63034" s="503"/>
    </row>
    <row r="63035" spans="2:2">
      <c r="B63035" s="503"/>
    </row>
    <row r="63036" spans="2:2">
      <c r="B63036" s="503"/>
    </row>
    <row r="63037" spans="2:2">
      <c r="B63037" s="503"/>
    </row>
    <row r="63038" spans="2:2">
      <c r="B63038" s="503"/>
    </row>
    <row r="63039" spans="2:2">
      <c r="B63039" s="503"/>
    </row>
    <row r="63040" spans="2:2">
      <c r="B63040" s="503"/>
    </row>
    <row r="63041" spans="2:2">
      <c r="B63041" s="503"/>
    </row>
    <row r="63042" spans="2:2">
      <c r="B63042" s="503"/>
    </row>
    <row r="63043" spans="2:2">
      <c r="B63043" s="503"/>
    </row>
    <row r="63044" spans="2:2">
      <c r="B63044" s="503"/>
    </row>
    <row r="63045" spans="2:2">
      <c r="B63045" s="503"/>
    </row>
    <row r="63046" spans="2:2">
      <c r="B63046" s="503"/>
    </row>
    <row r="63047" spans="2:2">
      <c r="B63047" s="503"/>
    </row>
    <row r="63048" spans="2:2">
      <c r="B63048" s="503"/>
    </row>
    <row r="63049" spans="2:2">
      <c r="B63049" s="503"/>
    </row>
    <row r="63050" spans="2:2">
      <c r="B63050" s="503"/>
    </row>
    <row r="63051" spans="2:2">
      <c r="B63051" s="503"/>
    </row>
    <row r="63052" spans="2:2">
      <c r="B63052" s="503"/>
    </row>
    <row r="63053" spans="2:2">
      <c r="B63053" s="503"/>
    </row>
    <row r="63054" spans="2:2">
      <c r="B63054" s="503"/>
    </row>
    <row r="63055" spans="2:2">
      <c r="B63055" s="503"/>
    </row>
    <row r="63056" spans="2:2">
      <c r="B63056" s="503"/>
    </row>
    <row r="63057" spans="2:2">
      <c r="B63057" s="503"/>
    </row>
    <row r="63058" spans="2:2">
      <c r="B63058" s="503"/>
    </row>
    <row r="63059" spans="2:2">
      <c r="B63059" s="503"/>
    </row>
    <row r="63060" spans="2:2">
      <c r="B63060" s="503"/>
    </row>
    <row r="63061" spans="2:2">
      <c r="B63061" s="503"/>
    </row>
    <row r="63062" spans="2:2">
      <c r="B63062" s="503"/>
    </row>
    <row r="63063" spans="2:2">
      <c r="B63063" s="503"/>
    </row>
    <row r="63064" spans="2:2">
      <c r="B63064" s="503"/>
    </row>
    <row r="63065" spans="2:2">
      <c r="B63065" s="503"/>
    </row>
    <row r="63066" spans="2:2">
      <c r="B63066" s="503"/>
    </row>
    <row r="63067" spans="2:2">
      <c r="B63067" s="503"/>
    </row>
    <row r="63068" spans="2:2">
      <c r="B63068" s="503"/>
    </row>
    <row r="63069" spans="2:2">
      <c r="B63069" s="503"/>
    </row>
    <row r="63070" spans="2:2">
      <c r="B63070" s="503"/>
    </row>
    <row r="63071" spans="2:2">
      <c r="B63071" s="503"/>
    </row>
    <row r="63072" spans="2:2">
      <c r="B63072" s="503"/>
    </row>
    <row r="63073" spans="2:2">
      <c r="B63073" s="503"/>
    </row>
    <row r="63074" spans="2:2">
      <c r="B63074" s="503"/>
    </row>
    <row r="63075" spans="2:2">
      <c r="B63075" s="503"/>
    </row>
    <row r="63076" spans="2:2">
      <c r="B63076" s="503"/>
    </row>
    <row r="63077" spans="2:2">
      <c r="B63077" s="503"/>
    </row>
    <row r="63078" spans="2:2">
      <c r="B63078" s="503"/>
    </row>
    <row r="63079" spans="2:2">
      <c r="B63079" s="503"/>
    </row>
    <row r="63080" spans="2:2">
      <c r="B63080" s="503"/>
    </row>
    <row r="63081" spans="2:2">
      <c r="B63081" s="503"/>
    </row>
    <row r="63082" spans="2:2">
      <c r="B63082" s="503"/>
    </row>
    <row r="63083" spans="2:2">
      <c r="B63083" s="503"/>
    </row>
    <row r="63084" spans="2:2">
      <c r="B63084" s="503"/>
    </row>
    <row r="63085" spans="2:2">
      <c r="B63085" s="503"/>
    </row>
    <row r="63086" spans="2:2">
      <c r="B63086" s="503"/>
    </row>
    <row r="63087" spans="2:2">
      <c r="B63087" s="503"/>
    </row>
    <row r="63088" spans="2:2">
      <c r="B63088" s="503"/>
    </row>
    <row r="63089" spans="2:2">
      <c r="B63089" s="503"/>
    </row>
    <row r="63090" spans="2:2">
      <c r="B63090" s="503"/>
    </row>
    <row r="63091" spans="2:2">
      <c r="B63091" s="503"/>
    </row>
    <row r="63092" spans="2:2">
      <c r="B63092" s="503"/>
    </row>
    <row r="63093" spans="2:2">
      <c r="B63093" s="503"/>
    </row>
    <row r="63094" spans="2:2">
      <c r="B63094" s="503"/>
    </row>
    <row r="63095" spans="2:2">
      <c r="B63095" s="503"/>
    </row>
    <row r="63096" spans="2:2">
      <c r="B63096" s="503"/>
    </row>
    <row r="63097" spans="2:2">
      <c r="B63097" s="503"/>
    </row>
    <row r="63098" spans="2:2">
      <c r="B63098" s="503"/>
    </row>
    <row r="63099" spans="2:2">
      <c r="B63099" s="503"/>
    </row>
    <row r="63100" spans="2:2">
      <c r="B63100" s="503"/>
    </row>
    <row r="63101" spans="2:2">
      <c r="B63101" s="503"/>
    </row>
    <row r="63102" spans="2:2">
      <c r="B63102" s="503"/>
    </row>
    <row r="63103" spans="2:2">
      <c r="B63103" s="503"/>
    </row>
    <row r="63104" spans="2:2">
      <c r="B63104" s="503"/>
    </row>
    <row r="63105" spans="2:2">
      <c r="B63105" s="503"/>
    </row>
    <row r="63106" spans="2:2">
      <c r="B63106" s="503"/>
    </row>
    <row r="63107" spans="2:2">
      <c r="B63107" s="503"/>
    </row>
    <row r="63108" spans="2:2">
      <c r="B63108" s="503"/>
    </row>
    <row r="63109" spans="2:2">
      <c r="B63109" s="503"/>
    </row>
    <row r="63110" spans="2:2">
      <c r="B63110" s="503"/>
    </row>
    <row r="63111" spans="2:2">
      <c r="B63111" s="503"/>
    </row>
    <row r="63112" spans="2:2">
      <c r="B63112" s="503"/>
    </row>
    <row r="63113" spans="2:2">
      <c r="B63113" s="503"/>
    </row>
    <row r="63114" spans="2:2">
      <c r="B63114" s="503"/>
    </row>
    <row r="63115" spans="2:2">
      <c r="B63115" s="503"/>
    </row>
    <row r="63116" spans="2:2">
      <c r="B63116" s="503"/>
    </row>
    <row r="63117" spans="2:2">
      <c r="B63117" s="503"/>
    </row>
    <row r="63118" spans="2:2">
      <c r="B63118" s="503"/>
    </row>
    <row r="63119" spans="2:2">
      <c r="B63119" s="503"/>
    </row>
    <row r="63120" spans="2:2">
      <c r="B63120" s="503"/>
    </row>
    <row r="63121" spans="2:2">
      <c r="B63121" s="503"/>
    </row>
    <row r="63122" spans="2:2">
      <c r="B63122" s="503"/>
    </row>
    <row r="63123" spans="2:2">
      <c r="B63123" s="503"/>
    </row>
    <row r="63124" spans="2:2">
      <c r="B63124" s="503"/>
    </row>
    <row r="63125" spans="2:2">
      <c r="B63125" s="503"/>
    </row>
    <row r="63126" spans="2:2">
      <c r="B63126" s="503"/>
    </row>
    <row r="63127" spans="2:2">
      <c r="B63127" s="503"/>
    </row>
    <row r="63128" spans="2:2">
      <c r="B63128" s="503"/>
    </row>
    <row r="63129" spans="2:2">
      <c r="B63129" s="503"/>
    </row>
    <row r="63130" spans="2:2">
      <c r="B63130" s="503"/>
    </row>
    <row r="63131" spans="2:2">
      <c r="B63131" s="503"/>
    </row>
    <row r="63132" spans="2:2">
      <c r="B63132" s="503"/>
    </row>
    <row r="63133" spans="2:2">
      <c r="B63133" s="503"/>
    </row>
    <row r="63134" spans="2:2">
      <c r="B63134" s="503"/>
    </row>
    <row r="63135" spans="2:2">
      <c r="B63135" s="503"/>
    </row>
    <row r="63136" spans="2:2">
      <c r="B63136" s="503"/>
    </row>
    <row r="63137" spans="2:2">
      <c r="B63137" s="503"/>
    </row>
    <row r="63138" spans="2:2">
      <c r="B63138" s="503"/>
    </row>
    <row r="63139" spans="2:2">
      <c r="B63139" s="503"/>
    </row>
    <row r="63140" spans="2:2">
      <c r="B63140" s="503"/>
    </row>
    <row r="63141" spans="2:2">
      <c r="B63141" s="503"/>
    </row>
    <row r="63142" spans="2:2">
      <c r="B63142" s="503"/>
    </row>
    <row r="63143" spans="2:2">
      <c r="B63143" s="503"/>
    </row>
    <row r="63144" spans="2:2">
      <c r="B63144" s="503"/>
    </row>
    <row r="63145" spans="2:2">
      <c r="B63145" s="503"/>
    </row>
    <row r="63146" spans="2:2">
      <c r="B63146" s="503"/>
    </row>
    <row r="63147" spans="2:2">
      <c r="B63147" s="503"/>
    </row>
    <row r="63148" spans="2:2">
      <c r="B63148" s="503"/>
    </row>
    <row r="63149" spans="2:2">
      <c r="B63149" s="503"/>
    </row>
    <row r="63150" spans="2:2">
      <c r="B63150" s="503"/>
    </row>
    <row r="63151" spans="2:2">
      <c r="B63151" s="503"/>
    </row>
    <row r="63152" spans="2:2">
      <c r="B63152" s="503"/>
    </row>
    <row r="63153" spans="2:2">
      <c r="B63153" s="503"/>
    </row>
    <row r="63154" spans="2:2">
      <c r="B63154" s="503"/>
    </row>
    <row r="63155" spans="2:2">
      <c r="B63155" s="503"/>
    </row>
    <row r="63156" spans="2:2">
      <c r="B63156" s="503"/>
    </row>
    <row r="63157" spans="2:2">
      <c r="B63157" s="503"/>
    </row>
    <row r="63158" spans="2:2">
      <c r="B63158" s="503"/>
    </row>
    <row r="63159" spans="2:2">
      <c r="B63159" s="503"/>
    </row>
    <row r="63160" spans="2:2">
      <c r="B63160" s="503"/>
    </row>
    <row r="63161" spans="2:2">
      <c r="B63161" s="503"/>
    </row>
    <row r="63162" spans="2:2">
      <c r="B63162" s="503"/>
    </row>
    <row r="63163" spans="2:2">
      <c r="B63163" s="503"/>
    </row>
    <row r="63164" spans="2:2">
      <c r="B63164" s="503"/>
    </row>
    <row r="63165" spans="2:2">
      <c r="B63165" s="503"/>
    </row>
    <row r="63166" spans="2:2">
      <c r="B63166" s="503"/>
    </row>
    <row r="63167" spans="2:2">
      <c r="B63167" s="503"/>
    </row>
    <row r="63168" spans="2:2">
      <c r="B63168" s="503"/>
    </row>
    <row r="63169" spans="2:2">
      <c r="B63169" s="503"/>
    </row>
    <row r="63170" spans="2:2">
      <c r="B63170" s="503"/>
    </row>
    <row r="63171" spans="2:2">
      <c r="B63171" s="503"/>
    </row>
    <row r="63172" spans="2:2">
      <c r="B63172" s="503"/>
    </row>
    <row r="63173" spans="2:2">
      <c r="B63173" s="503"/>
    </row>
    <row r="63174" spans="2:2">
      <c r="B63174" s="503"/>
    </row>
    <row r="63175" spans="2:2">
      <c r="B63175" s="503"/>
    </row>
    <row r="63176" spans="2:2">
      <c r="B63176" s="503"/>
    </row>
    <row r="63177" spans="2:2">
      <c r="B63177" s="503"/>
    </row>
    <row r="63178" spans="2:2">
      <c r="B63178" s="503"/>
    </row>
    <row r="63179" spans="2:2">
      <c r="B63179" s="503"/>
    </row>
    <row r="63180" spans="2:2">
      <c r="B63180" s="503"/>
    </row>
    <row r="63181" spans="2:2">
      <c r="B63181" s="503"/>
    </row>
    <row r="63182" spans="2:2">
      <c r="B63182" s="503"/>
    </row>
    <row r="63183" spans="2:2">
      <c r="B63183" s="503"/>
    </row>
    <row r="63184" spans="2:2">
      <c r="B63184" s="503"/>
    </row>
    <row r="63185" spans="2:2">
      <c r="B63185" s="503"/>
    </row>
    <row r="63186" spans="2:2">
      <c r="B63186" s="503"/>
    </row>
    <row r="63187" spans="2:2">
      <c r="B63187" s="503"/>
    </row>
    <row r="63188" spans="2:2">
      <c r="B63188" s="503"/>
    </row>
    <row r="63189" spans="2:2">
      <c r="B63189" s="503"/>
    </row>
    <row r="63190" spans="2:2">
      <c r="B63190" s="503"/>
    </row>
    <row r="63191" spans="2:2">
      <c r="B63191" s="503"/>
    </row>
    <row r="63192" spans="2:2">
      <c r="B63192" s="503"/>
    </row>
    <row r="63193" spans="2:2">
      <c r="B63193" s="503"/>
    </row>
    <row r="63194" spans="2:2">
      <c r="B63194" s="503"/>
    </row>
    <row r="63195" spans="2:2">
      <c r="B63195" s="503"/>
    </row>
    <row r="63196" spans="2:2">
      <c r="B63196" s="503"/>
    </row>
    <row r="63197" spans="2:2">
      <c r="B63197" s="503"/>
    </row>
    <row r="63198" spans="2:2">
      <c r="B63198" s="503"/>
    </row>
    <row r="63199" spans="2:2">
      <c r="B63199" s="503"/>
    </row>
    <row r="63200" spans="2:2">
      <c r="B63200" s="503"/>
    </row>
    <row r="63201" spans="2:2">
      <c r="B63201" s="503"/>
    </row>
    <row r="63202" spans="2:2">
      <c r="B63202" s="503"/>
    </row>
    <row r="63203" spans="2:2">
      <c r="B63203" s="503"/>
    </row>
    <row r="63204" spans="2:2">
      <c r="B63204" s="503"/>
    </row>
    <row r="63205" spans="2:2">
      <c r="B63205" s="503"/>
    </row>
    <row r="63206" spans="2:2">
      <c r="B63206" s="503"/>
    </row>
    <row r="63207" spans="2:2">
      <c r="B63207" s="503"/>
    </row>
    <row r="63208" spans="2:2">
      <c r="B63208" s="503"/>
    </row>
    <row r="63209" spans="2:2">
      <c r="B63209" s="503"/>
    </row>
    <row r="63210" spans="2:2">
      <c r="B63210" s="503"/>
    </row>
    <row r="63211" spans="2:2">
      <c r="B63211" s="503"/>
    </row>
    <row r="63212" spans="2:2">
      <c r="B63212" s="503"/>
    </row>
    <row r="63213" spans="2:2">
      <c r="B63213" s="503"/>
    </row>
    <row r="63214" spans="2:2">
      <c r="B63214" s="503"/>
    </row>
    <row r="63215" spans="2:2">
      <c r="B63215" s="503"/>
    </row>
    <row r="63216" spans="2:2">
      <c r="B63216" s="503"/>
    </row>
    <row r="63217" spans="2:2">
      <c r="B63217" s="503"/>
    </row>
    <row r="63218" spans="2:2">
      <c r="B63218" s="503"/>
    </row>
    <row r="63219" spans="2:2">
      <c r="B63219" s="503"/>
    </row>
    <row r="63220" spans="2:2">
      <c r="B63220" s="503"/>
    </row>
    <row r="63221" spans="2:2">
      <c r="B63221" s="503"/>
    </row>
    <row r="63222" spans="2:2">
      <c r="B63222" s="503"/>
    </row>
    <row r="63223" spans="2:2">
      <c r="B63223" s="503"/>
    </row>
    <row r="63224" spans="2:2">
      <c r="B63224" s="503"/>
    </row>
    <row r="63225" spans="2:2">
      <c r="B63225" s="503"/>
    </row>
    <row r="63226" spans="2:2">
      <c r="B63226" s="503"/>
    </row>
    <row r="63227" spans="2:2">
      <c r="B63227" s="503"/>
    </row>
    <row r="63228" spans="2:2">
      <c r="B63228" s="503"/>
    </row>
    <row r="63229" spans="2:2">
      <c r="B63229" s="503"/>
    </row>
    <row r="63230" spans="2:2">
      <c r="B63230" s="503"/>
    </row>
    <row r="63231" spans="2:2">
      <c r="B63231" s="503"/>
    </row>
    <row r="63232" spans="2:2">
      <c r="B63232" s="503"/>
    </row>
    <row r="63233" spans="2:2">
      <c r="B63233" s="503"/>
    </row>
    <row r="63234" spans="2:2">
      <c r="B63234" s="503"/>
    </row>
    <row r="63235" spans="2:2">
      <c r="B63235" s="503"/>
    </row>
    <row r="63236" spans="2:2">
      <c r="B63236" s="503"/>
    </row>
    <row r="63237" spans="2:2">
      <c r="B63237" s="503"/>
    </row>
    <row r="63238" spans="2:2">
      <c r="B63238" s="503"/>
    </row>
    <row r="63239" spans="2:2">
      <c r="B63239" s="503"/>
    </row>
    <row r="63240" spans="2:2">
      <c r="B63240" s="503"/>
    </row>
    <row r="63241" spans="2:2">
      <c r="B63241" s="503"/>
    </row>
    <row r="63242" spans="2:2">
      <c r="B63242" s="503"/>
    </row>
    <row r="63243" spans="2:2">
      <c r="B63243" s="503"/>
    </row>
    <row r="63244" spans="2:2">
      <c r="B63244" s="503"/>
    </row>
    <row r="63245" spans="2:2">
      <c r="B63245" s="503"/>
    </row>
    <row r="63246" spans="2:2">
      <c r="B63246" s="503"/>
    </row>
    <row r="63247" spans="2:2">
      <c r="B63247" s="503"/>
    </row>
    <row r="63248" spans="2:2">
      <c r="B63248" s="503"/>
    </row>
    <row r="63249" spans="2:2">
      <c r="B63249" s="503"/>
    </row>
    <row r="63250" spans="2:2">
      <c r="B63250" s="503"/>
    </row>
    <row r="63251" spans="2:2">
      <c r="B63251" s="503"/>
    </row>
    <row r="63252" spans="2:2">
      <c r="B63252" s="503"/>
    </row>
    <row r="63253" spans="2:2">
      <c r="B63253" s="503"/>
    </row>
    <row r="63254" spans="2:2">
      <c r="B63254" s="503"/>
    </row>
    <row r="63255" spans="2:2">
      <c r="B63255" s="503"/>
    </row>
    <row r="63256" spans="2:2">
      <c r="B63256" s="503"/>
    </row>
    <row r="63257" spans="2:2">
      <c r="B63257" s="503"/>
    </row>
    <row r="63258" spans="2:2">
      <c r="B63258" s="503"/>
    </row>
    <row r="63259" spans="2:2">
      <c r="B63259" s="503"/>
    </row>
    <row r="63260" spans="2:2">
      <c r="B63260" s="503"/>
    </row>
    <row r="63261" spans="2:2">
      <c r="B63261" s="503"/>
    </row>
    <row r="63262" spans="2:2">
      <c r="B63262" s="503"/>
    </row>
    <row r="63263" spans="2:2">
      <c r="B63263" s="503"/>
    </row>
    <row r="63264" spans="2:2">
      <c r="B63264" s="503"/>
    </row>
    <row r="63265" spans="2:2">
      <c r="B63265" s="503"/>
    </row>
    <row r="63266" spans="2:2">
      <c r="B63266" s="503"/>
    </row>
    <row r="63267" spans="2:2">
      <c r="B63267" s="503"/>
    </row>
    <row r="63268" spans="2:2">
      <c r="B63268" s="503"/>
    </row>
    <row r="63269" spans="2:2">
      <c r="B63269" s="503"/>
    </row>
    <row r="63270" spans="2:2">
      <c r="B63270" s="503"/>
    </row>
    <row r="63271" spans="2:2">
      <c r="B63271" s="503"/>
    </row>
    <row r="63272" spans="2:2">
      <c r="B63272" s="503"/>
    </row>
    <row r="63273" spans="2:2">
      <c r="B63273" s="503"/>
    </row>
    <row r="63274" spans="2:2">
      <c r="B63274" s="503"/>
    </row>
    <row r="63275" spans="2:2">
      <c r="B63275" s="503"/>
    </row>
    <row r="63276" spans="2:2">
      <c r="B63276" s="503"/>
    </row>
    <row r="63277" spans="2:2">
      <c r="B63277" s="503"/>
    </row>
    <row r="63278" spans="2:2">
      <c r="B63278" s="503"/>
    </row>
    <row r="63279" spans="2:2">
      <c r="B63279" s="503"/>
    </row>
    <row r="63280" spans="2:2">
      <c r="B63280" s="503"/>
    </row>
    <row r="63281" spans="2:2">
      <c r="B63281" s="503"/>
    </row>
    <row r="63282" spans="2:2">
      <c r="B63282" s="503"/>
    </row>
    <row r="63283" spans="2:2">
      <c r="B63283" s="503"/>
    </row>
    <row r="63284" spans="2:2">
      <c r="B63284" s="503"/>
    </row>
    <row r="63285" spans="2:2">
      <c r="B63285" s="503"/>
    </row>
    <row r="63286" spans="2:2">
      <c r="B63286" s="503"/>
    </row>
    <row r="63287" spans="2:2">
      <c r="B63287" s="503"/>
    </row>
    <row r="63288" spans="2:2">
      <c r="B63288" s="503"/>
    </row>
    <row r="63289" spans="2:2">
      <c r="B63289" s="503"/>
    </row>
    <row r="63290" spans="2:2">
      <c r="B63290" s="503"/>
    </row>
    <row r="63291" spans="2:2">
      <c r="B63291" s="503"/>
    </row>
    <row r="63292" spans="2:2">
      <c r="B63292" s="503"/>
    </row>
    <row r="63293" spans="2:2">
      <c r="B63293" s="503"/>
    </row>
    <row r="63294" spans="2:2">
      <c r="B63294" s="503"/>
    </row>
    <row r="63295" spans="2:2">
      <c r="B63295" s="503"/>
    </row>
    <row r="63296" spans="2:2">
      <c r="B63296" s="503"/>
    </row>
    <row r="63297" spans="2:2">
      <c r="B63297" s="503"/>
    </row>
    <row r="63298" spans="2:2">
      <c r="B63298" s="503"/>
    </row>
    <row r="63299" spans="2:2">
      <c r="B63299" s="503"/>
    </row>
    <row r="63300" spans="2:2">
      <c r="B63300" s="503"/>
    </row>
    <row r="63301" spans="2:2">
      <c r="B63301" s="503"/>
    </row>
    <row r="63302" spans="2:2">
      <c r="B63302" s="503"/>
    </row>
    <row r="63303" spans="2:2">
      <c r="B63303" s="503"/>
    </row>
    <row r="63304" spans="2:2">
      <c r="B63304" s="503"/>
    </row>
    <row r="63305" spans="2:2">
      <c r="B63305" s="503"/>
    </row>
    <row r="63306" spans="2:2">
      <c r="B63306" s="503"/>
    </row>
    <row r="63307" spans="2:2">
      <c r="B63307" s="503"/>
    </row>
    <row r="63308" spans="2:2">
      <c r="B63308" s="503"/>
    </row>
    <row r="63309" spans="2:2">
      <c r="B63309" s="503"/>
    </row>
    <row r="63310" spans="2:2">
      <c r="B63310" s="503"/>
    </row>
    <row r="63311" spans="2:2">
      <c r="B63311" s="503"/>
    </row>
    <row r="63312" spans="2:2">
      <c r="B63312" s="503"/>
    </row>
    <row r="63313" spans="2:2">
      <c r="B63313" s="503"/>
    </row>
    <row r="63314" spans="2:2">
      <c r="B63314" s="503"/>
    </row>
    <row r="63315" spans="2:2">
      <c r="B63315" s="503"/>
    </row>
    <row r="63316" spans="2:2">
      <c r="B63316" s="503"/>
    </row>
    <row r="63317" spans="2:2">
      <c r="B63317" s="503"/>
    </row>
    <row r="63318" spans="2:2">
      <c r="B63318" s="503"/>
    </row>
    <row r="63319" spans="2:2">
      <c r="B63319" s="503"/>
    </row>
    <row r="63320" spans="2:2">
      <c r="B63320" s="503"/>
    </row>
    <row r="63321" spans="2:2">
      <c r="B63321" s="503"/>
    </row>
    <row r="63322" spans="2:2">
      <c r="B63322" s="503"/>
    </row>
    <row r="63323" spans="2:2">
      <c r="B63323" s="503"/>
    </row>
    <row r="63324" spans="2:2">
      <c r="B63324" s="503"/>
    </row>
    <row r="63325" spans="2:2">
      <c r="B63325" s="503"/>
    </row>
    <row r="63326" spans="2:2">
      <c r="B63326" s="503"/>
    </row>
    <row r="63327" spans="2:2">
      <c r="B63327" s="503"/>
    </row>
    <row r="63328" spans="2:2">
      <c r="B63328" s="503"/>
    </row>
    <row r="63329" spans="2:2">
      <c r="B63329" s="503"/>
    </row>
    <row r="63330" spans="2:2">
      <c r="B63330" s="503"/>
    </row>
    <row r="63331" spans="2:2">
      <c r="B63331" s="503"/>
    </row>
    <row r="63332" spans="2:2">
      <c r="B63332" s="503"/>
    </row>
    <row r="63333" spans="2:2">
      <c r="B63333" s="503"/>
    </row>
    <row r="63334" spans="2:2">
      <c r="B63334" s="503"/>
    </row>
    <row r="63335" spans="2:2">
      <c r="B63335" s="503"/>
    </row>
    <row r="63336" spans="2:2">
      <c r="B63336" s="503"/>
    </row>
    <row r="63337" spans="2:2">
      <c r="B63337" s="503"/>
    </row>
    <row r="63338" spans="2:2">
      <c r="B63338" s="503"/>
    </row>
    <row r="63339" spans="2:2">
      <c r="B63339" s="503"/>
    </row>
    <row r="63340" spans="2:2">
      <c r="B63340" s="503"/>
    </row>
    <row r="63341" spans="2:2">
      <c r="B63341" s="503"/>
    </row>
    <row r="63342" spans="2:2">
      <c r="B63342" s="503"/>
    </row>
    <row r="63343" spans="2:2">
      <c r="B63343" s="503"/>
    </row>
    <row r="63344" spans="2:2">
      <c r="B63344" s="503"/>
    </row>
    <row r="63345" spans="2:2">
      <c r="B63345" s="503"/>
    </row>
    <row r="63346" spans="2:2">
      <c r="B63346" s="503"/>
    </row>
    <row r="63347" spans="2:2">
      <c r="B63347" s="503"/>
    </row>
    <row r="63348" spans="2:2">
      <c r="B63348" s="503"/>
    </row>
    <row r="63349" spans="2:2">
      <c r="B63349" s="503"/>
    </row>
    <row r="63350" spans="2:2">
      <c r="B63350" s="503"/>
    </row>
    <row r="63351" spans="2:2">
      <c r="B63351" s="503"/>
    </row>
    <row r="63352" spans="2:2">
      <c r="B63352" s="503"/>
    </row>
    <row r="63353" spans="2:2">
      <c r="B63353" s="503"/>
    </row>
    <row r="63354" spans="2:2">
      <c r="B63354" s="503"/>
    </row>
    <row r="63355" spans="2:2">
      <c r="B63355" s="503"/>
    </row>
    <row r="63356" spans="2:2">
      <c r="B63356" s="503"/>
    </row>
    <row r="63357" spans="2:2">
      <c r="B63357" s="503"/>
    </row>
    <row r="63358" spans="2:2">
      <c r="B63358" s="503"/>
    </row>
    <row r="63359" spans="2:2">
      <c r="B63359" s="503"/>
    </row>
    <row r="63360" spans="2:2">
      <c r="B63360" s="503"/>
    </row>
    <row r="63361" spans="2:2">
      <c r="B63361" s="503"/>
    </row>
    <row r="63362" spans="2:2">
      <c r="B63362" s="503"/>
    </row>
    <row r="63363" spans="2:2">
      <c r="B63363" s="503"/>
    </row>
    <row r="63364" spans="2:2">
      <c r="B63364" s="503"/>
    </row>
    <row r="63365" spans="2:2">
      <c r="B63365" s="503"/>
    </row>
    <row r="63366" spans="2:2">
      <c r="B63366" s="503"/>
    </row>
    <row r="63367" spans="2:2">
      <c r="B63367" s="503"/>
    </row>
    <row r="63368" spans="2:2">
      <c r="B63368" s="503"/>
    </row>
    <row r="63369" spans="2:2">
      <c r="B63369" s="503"/>
    </row>
    <row r="63370" spans="2:2">
      <c r="B63370" s="503"/>
    </row>
    <row r="63371" spans="2:2">
      <c r="B63371" s="503"/>
    </row>
    <row r="63372" spans="2:2">
      <c r="B63372" s="503"/>
    </row>
    <row r="63373" spans="2:2">
      <c r="B63373" s="503"/>
    </row>
    <row r="63374" spans="2:2">
      <c r="B63374" s="503"/>
    </row>
    <row r="63375" spans="2:2">
      <c r="B63375" s="503"/>
    </row>
    <row r="63376" spans="2:2">
      <c r="B63376" s="503"/>
    </row>
    <row r="63377" spans="2:2">
      <c r="B63377" s="503"/>
    </row>
    <row r="63378" spans="2:2">
      <c r="B63378" s="503"/>
    </row>
    <row r="63379" spans="2:2">
      <c r="B63379" s="503"/>
    </row>
    <row r="63380" spans="2:2">
      <c r="B63380" s="503"/>
    </row>
    <row r="63381" spans="2:2">
      <c r="B63381" s="503"/>
    </row>
    <row r="63382" spans="2:2">
      <c r="B63382" s="503"/>
    </row>
    <row r="63383" spans="2:2">
      <c r="B63383" s="503"/>
    </row>
    <row r="63384" spans="2:2">
      <c r="B63384" s="503"/>
    </row>
    <row r="63385" spans="2:2">
      <c r="B63385" s="503"/>
    </row>
    <row r="63386" spans="2:2">
      <c r="B63386" s="503"/>
    </row>
    <row r="63387" spans="2:2">
      <c r="B63387" s="503"/>
    </row>
    <row r="63388" spans="2:2">
      <c r="B63388" s="503"/>
    </row>
    <row r="63389" spans="2:2">
      <c r="B63389" s="503"/>
    </row>
    <row r="63390" spans="2:2">
      <c r="B63390" s="503"/>
    </row>
    <row r="63391" spans="2:2">
      <c r="B63391" s="503"/>
    </row>
    <row r="63392" spans="2:2">
      <c r="B63392" s="503"/>
    </row>
    <row r="63393" spans="2:2">
      <c r="B63393" s="503"/>
    </row>
    <row r="63394" spans="2:2">
      <c r="B63394" s="503"/>
    </row>
    <row r="63395" spans="2:2">
      <c r="B63395" s="503"/>
    </row>
    <row r="63396" spans="2:2">
      <c r="B63396" s="503"/>
    </row>
    <row r="63397" spans="2:2">
      <c r="B63397" s="503"/>
    </row>
    <row r="63398" spans="2:2">
      <c r="B63398" s="503"/>
    </row>
    <row r="63399" spans="2:2">
      <c r="B63399" s="503"/>
    </row>
    <row r="63400" spans="2:2">
      <c r="B63400" s="503"/>
    </row>
    <row r="63401" spans="2:2">
      <c r="B63401" s="503"/>
    </row>
    <row r="63402" spans="2:2">
      <c r="B63402" s="503"/>
    </row>
    <row r="63403" spans="2:2">
      <c r="B63403" s="503"/>
    </row>
    <row r="63404" spans="2:2">
      <c r="B63404" s="503"/>
    </row>
    <row r="63405" spans="2:2">
      <c r="B63405" s="503"/>
    </row>
    <row r="63406" spans="2:2">
      <c r="B63406" s="503"/>
    </row>
    <row r="63407" spans="2:2">
      <c r="B63407" s="503"/>
    </row>
    <row r="63408" spans="2:2">
      <c r="B63408" s="503"/>
    </row>
    <row r="63409" spans="2:2">
      <c r="B63409" s="503"/>
    </row>
    <row r="63410" spans="2:2">
      <c r="B63410" s="503"/>
    </row>
    <row r="63411" spans="2:2">
      <c r="B63411" s="503"/>
    </row>
    <row r="63412" spans="2:2">
      <c r="B63412" s="503"/>
    </row>
    <row r="63413" spans="2:2">
      <c r="B63413" s="503"/>
    </row>
    <row r="63414" spans="2:2">
      <c r="B63414" s="503"/>
    </row>
    <row r="63415" spans="2:2">
      <c r="B63415" s="503"/>
    </row>
    <row r="63416" spans="2:2">
      <c r="B63416" s="503"/>
    </row>
    <row r="63417" spans="2:2">
      <c r="B63417" s="503"/>
    </row>
    <row r="63418" spans="2:2">
      <c r="B63418" s="503"/>
    </row>
    <row r="63419" spans="2:2">
      <c r="B63419" s="503"/>
    </row>
    <row r="63420" spans="2:2">
      <c r="B63420" s="503"/>
    </row>
    <row r="63421" spans="2:2">
      <c r="B63421" s="503"/>
    </row>
    <row r="63422" spans="2:2">
      <c r="B63422" s="503"/>
    </row>
    <row r="63423" spans="2:2">
      <c r="B63423" s="503"/>
    </row>
    <row r="63424" spans="2:2">
      <c r="B63424" s="503"/>
    </row>
    <row r="63425" spans="2:2">
      <c r="B63425" s="503"/>
    </row>
    <row r="63426" spans="2:2">
      <c r="B63426" s="503"/>
    </row>
    <row r="63427" spans="2:2">
      <c r="B63427" s="503"/>
    </row>
    <row r="63428" spans="2:2">
      <c r="B63428" s="503"/>
    </row>
    <row r="63429" spans="2:2">
      <c r="B63429" s="503"/>
    </row>
    <row r="63430" spans="2:2">
      <c r="B63430" s="503"/>
    </row>
    <row r="63431" spans="2:2">
      <c r="B63431" s="503"/>
    </row>
    <row r="63432" spans="2:2">
      <c r="B63432" s="503"/>
    </row>
    <row r="63433" spans="2:2">
      <c r="B63433" s="503"/>
    </row>
    <row r="63434" spans="2:2">
      <c r="B63434" s="503"/>
    </row>
    <row r="63435" spans="2:2">
      <c r="B63435" s="503"/>
    </row>
    <row r="63436" spans="2:2">
      <c r="B63436" s="503"/>
    </row>
    <row r="63437" spans="2:2">
      <c r="B63437" s="503"/>
    </row>
    <row r="63438" spans="2:2">
      <c r="B63438" s="503"/>
    </row>
    <row r="63439" spans="2:2">
      <c r="B63439" s="503"/>
    </row>
    <row r="63440" spans="2:2">
      <c r="B63440" s="503"/>
    </row>
    <row r="63441" spans="2:2">
      <c r="B63441" s="503"/>
    </row>
    <row r="63442" spans="2:2">
      <c r="B63442" s="503"/>
    </row>
    <row r="63443" spans="2:2">
      <c r="B63443" s="503"/>
    </row>
    <row r="63444" spans="2:2">
      <c r="B63444" s="503"/>
    </row>
    <row r="63445" spans="2:2">
      <c r="B63445" s="503"/>
    </row>
    <row r="63446" spans="2:2">
      <c r="B63446" s="503"/>
    </row>
    <row r="63447" spans="2:2">
      <c r="B63447" s="503"/>
    </row>
    <row r="63448" spans="2:2">
      <c r="B63448" s="503"/>
    </row>
    <row r="63449" spans="2:2">
      <c r="B63449" s="503"/>
    </row>
    <row r="63450" spans="2:2">
      <c r="B63450" s="503"/>
    </row>
    <row r="63451" spans="2:2">
      <c r="B63451" s="503"/>
    </row>
    <row r="63452" spans="2:2">
      <c r="B63452" s="503"/>
    </row>
    <row r="63453" spans="2:2">
      <c r="B63453" s="503"/>
    </row>
    <row r="63454" spans="2:2">
      <c r="B63454" s="503"/>
    </row>
    <row r="63455" spans="2:2">
      <c r="B63455" s="503"/>
    </row>
    <row r="63456" spans="2:2">
      <c r="B63456" s="503"/>
    </row>
    <row r="63457" spans="2:2">
      <c r="B63457" s="503"/>
    </row>
    <row r="63458" spans="2:2">
      <c r="B63458" s="503"/>
    </row>
    <row r="63459" spans="2:2">
      <c r="B63459" s="503"/>
    </row>
    <row r="63460" spans="2:2">
      <c r="B63460" s="503"/>
    </row>
    <row r="63461" spans="2:2">
      <c r="B63461" s="503"/>
    </row>
    <row r="63462" spans="2:2">
      <c r="B63462" s="503"/>
    </row>
    <row r="63463" spans="2:2">
      <c r="B63463" s="503"/>
    </row>
    <row r="63464" spans="2:2">
      <c r="B63464" s="503"/>
    </row>
    <row r="63465" spans="2:2">
      <c r="B63465" s="503"/>
    </row>
    <row r="63466" spans="2:2">
      <c r="B63466" s="503"/>
    </row>
    <row r="63467" spans="2:2">
      <c r="B63467" s="503"/>
    </row>
    <row r="63468" spans="2:2">
      <c r="B63468" s="503"/>
    </row>
    <row r="63469" spans="2:2">
      <c r="B63469" s="503"/>
    </row>
    <row r="63470" spans="2:2">
      <c r="B63470" s="503"/>
    </row>
    <row r="63471" spans="2:2">
      <c r="B63471" s="503"/>
    </row>
    <row r="63472" spans="2:2">
      <c r="B63472" s="503"/>
    </row>
    <row r="63473" spans="2:2">
      <c r="B63473" s="503"/>
    </row>
    <row r="63474" spans="2:2">
      <c r="B63474" s="503"/>
    </row>
    <row r="63475" spans="2:2">
      <c r="B63475" s="503"/>
    </row>
    <row r="63476" spans="2:2">
      <c r="B63476" s="503"/>
    </row>
    <row r="63477" spans="2:2">
      <c r="B63477" s="503"/>
    </row>
    <row r="63478" spans="2:2">
      <c r="B63478" s="503"/>
    </row>
    <row r="63479" spans="2:2">
      <c r="B63479" s="503"/>
    </row>
    <row r="63480" spans="2:2">
      <c r="B63480" s="503"/>
    </row>
    <row r="63481" spans="2:2">
      <c r="B63481" s="503"/>
    </row>
    <row r="63482" spans="2:2">
      <c r="B63482" s="503"/>
    </row>
    <row r="63483" spans="2:2">
      <c r="B63483" s="503"/>
    </row>
    <row r="63484" spans="2:2">
      <c r="B63484" s="503"/>
    </row>
    <row r="63485" spans="2:2">
      <c r="B63485" s="503"/>
    </row>
    <row r="63486" spans="2:2">
      <c r="B63486" s="503"/>
    </row>
    <row r="63487" spans="2:2">
      <c r="B63487" s="503"/>
    </row>
    <row r="63488" spans="2:2">
      <c r="B63488" s="503"/>
    </row>
    <row r="63489" spans="2:2">
      <c r="B63489" s="503"/>
    </row>
    <row r="63490" spans="2:2">
      <c r="B63490" s="503"/>
    </row>
    <row r="63491" spans="2:2">
      <c r="B63491" s="503"/>
    </row>
    <row r="63492" spans="2:2">
      <c r="B63492" s="503"/>
    </row>
    <row r="63493" spans="2:2">
      <c r="B63493" s="503"/>
    </row>
    <row r="63494" spans="2:2">
      <c r="B63494" s="503"/>
    </row>
    <row r="63495" spans="2:2">
      <c r="B63495" s="503"/>
    </row>
    <row r="63496" spans="2:2">
      <c r="B63496" s="503"/>
    </row>
    <row r="63497" spans="2:2">
      <c r="B63497" s="503"/>
    </row>
    <row r="63498" spans="2:2">
      <c r="B63498" s="503"/>
    </row>
    <row r="63499" spans="2:2">
      <c r="B63499" s="503"/>
    </row>
    <row r="63500" spans="2:2">
      <c r="B63500" s="503"/>
    </row>
    <row r="63501" spans="2:2">
      <c r="B63501" s="503"/>
    </row>
    <row r="63502" spans="2:2">
      <c r="B63502" s="503"/>
    </row>
    <row r="63503" spans="2:2">
      <c r="B63503" s="503"/>
    </row>
    <row r="63504" spans="2:2">
      <c r="B63504" s="503"/>
    </row>
    <row r="63505" spans="2:2">
      <c r="B63505" s="503"/>
    </row>
    <row r="63506" spans="2:2">
      <c r="B63506" s="503"/>
    </row>
    <row r="63507" spans="2:2">
      <c r="B63507" s="503"/>
    </row>
    <row r="63508" spans="2:2">
      <c r="B63508" s="503"/>
    </row>
    <row r="63509" spans="2:2">
      <c r="B63509" s="503"/>
    </row>
    <row r="63510" spans="2:2">
      <c r="B63510" s="503"/>
    </row>
    <row r="63511" spans="2:2">
      <c r="B63511" s="503"/>
    </row>
    <row r="63512" spans="2:2">
      <c r="B63512" s="503"/>
    </row>
    <row r="63513" spans="2:2">
      <c r="B63513" s="503"/>
    </row>
    <row r="63514" spans="2:2">
      <c r="B63514" s="503"/>
    </row>
    <row r="63515" spans="2:2">
      <c r="B63515" s="503"/>
    </row>
    <row r="63516" spans="2:2">
      <c r="B63516" s="503"/>
    </row>
    <row r="63517" spans="2:2">
      <c r="B63517" s="503"/>
    </row>
    <row r="63518" spans="2:2">
      <c r="B63518" s="503"/>
    </row>
    <row r="63519" spans="2:2">
      <c r="B63519" s="503"/>
    </row>
    <row r="63520" spans="2:2">
      <c r="B63520" s="503"/>
    </row>
    <row r="63521" spans="2:2">
      <c r="B63521" s="503"/>
    </row>
    <row r="63522" spans="2:2">
      <c r="B63522" s="503"/>
    </row>
    <row r="63523" spans="2:2">
      <c r="B63523" s="503"/>
    </row>
    <row r="63524" spans="2:2">
      <c r="B63524" s="503"/>
    </row>
    <row r="63525" spans="2:2">
      <c r="B63525" s="503"/>
    </row>
    <row r="63526" spans="2:2">
      <c r="B63526" s="503"/>
    </row>
    <row r="63527" spans="2:2">
      <c r="B63527" s="503"/>
    </row>
    <row r="63528" spans="2:2">
      <c r="B63528" s="503"/>
    </row>
    <row r="63529" spans="2:2">
      <c r="B63529" s="503"/>
    </row>
    <row r="63530" spans="2:2">
      <c r="B63530" s="503"/>
    </row>
    <row r="63531" spans="2:2">
      <c r="B63531" s="503"/>
    </row>
    <row r="63532" spans="2:2">
      <c r="B63532" s="503"/>
    </row>
    <row r="63533" spans="2:2">
      <c r="B63533" s="503"/>
    </row>
    <row r="63534" spans="2:2">
      <c r="B63534" s="503"/>
    </row>
    <row r="63535" spans="2:2">
      <c r="B63535" s="503"/>
    </row>
    <row r="63536" spans="2:2">
      <c r="B63536" s="503"/>
    </row>
    <row r="63537" spans="2:2">
      <c r="B63537" s="503"/>
    </row>
    <row r="63538" spans="2:2">
      <c r="B63538" s="503"/>
    </row>
    <row r="63539" spans="2:2">
      <c r="B63539" s="503"/>
    </row>
    <row r="63540" spans="2:2">
      <c r="B63540" s="503"/>
    </row>
    <row r="63541" spans="2:2">
      <c r="B63541" s="503"/>
    </row>
    <row r="63542" spans="2:2">
      <c r="B63542" s="503"/>
    </row>
    <row r="63543" spans="2:2">
      <c r="B63543" s="503"/>
    </row>
    <row r="63544" spans="2:2">
      <c r="B63544" s="503"/>
    </row>
    <row r="63545" spans="2:2">
      <c r="B63545" s="503"/>
    </row>
    <row r="63546" spans="2:2">
      <c r="B63546" s="503"/>
    </row>
    <row r="63547" spans="2:2">
      <c r="B63547" s="503"/>
    </row>
    <row r="63548" spans="2:2">
      <c r="B63548" s="503"/>
    </row>
    <row r="63549" spans="2:2">
      <c r="B63549" s="503"/>
    </row>
    <row r="63550" spans="2:2">
      <c r="B63550" s="503"/>
    </row>
    <row r="63551" spans="2:2">
      <c r="B63551" s="503"/>
    </row>
    <row r="63552" spans="2:2">
      <c r="B63552" s="503"/>
    </row>
    <row r="63553" spans="2:2">
      <c r="B63553" s="503"/>
    </row>
    <row r="63554" spans="2:2">
      <c r="B63554" s="503"/>
    </row>
    <row r="63555" spans="2:2">
      <c r="B63555" s="503"/>
    </row>
    <row r="63556" spans="2:2">
      <c r="B63556" s="503"/>
    </row>
    <row r="63557" spans="2:2">
      <c r="B63557" s="503"/>
    </row>
    <row r="63558" spans="2:2">
      <c r="B63558" s="503"/>
    </row>
    <row r="63559" spans="2:2">
      <c r="B63559" s="503"/>
    </row>
    <row r="63560" spans="2:2">
      <c r="B63560" s="503"/>
    </row>
    <row r="63561" spans="2:2">
      <c r="B63561" s="503"/>
    </row>
    <row r="63562" spans="2:2">
      <c r="B63562" s="503"/>
    </row>
    <row r="63563" spans="2:2">
      <c r="B63563" s="503"/>
    </row>
    <row r="63564" spans="2:2">
      <c r="B63564" s="503"/>
    </row>
    <row r="63565" spans="2:2">
      <c r="B63565" s="503"/>
    </row>
    <row r="63566" spans="2:2">
      <c r="B63566" s="503"/>
    </row>
    <row r="63567" spans="2:2">
      <c r="B63567" s="503"/>
    </row>
    <row r="63568" spans="2:2">
      <c r="B63568" s="503"/>
    </row>
    <row r="63569" spans="2:2">
      <c r="B63569" s="503"/>
    </row>
    <row r="63570" spans="2:2">
      <c r="B63570" s="503"/>
    </row>
    <row r="63571" spans="2:2">
      <c r="B63571" s="503"/>
    </row>
    <row r="63572" spans="2:2">
      <c r="B63572" s="503"/>
    </row>
    <row r="63573" spans="2:2">
      <c r="B63573" s="503"/>
    </row>
    <row r="63574" spans="2:2">
      <c r="B63574" s="503"/>
    </row>
    <row r="63575" spans="2:2">
      <c r="B63575" s="503"/>
    </row>
    <row r="63576" spans="2:2">
      <c r="B63576" s="503"/>
    </row>
    <row r="63577" spans="2:2">
      <c r="B63577" s="503"/>
    </row>
    <row r="63578" spans="2:2">
      <c r="B63578" s="503"/>
    </row>
    <row r="63579" spans="2:2">
      <c r="B63579" s="503"/>
    </row>
    <row r="63580" spans="2:2">
      <c r="B63580" s="503"/>
    </row>
    <row r="63581" spans="2:2">
      <c r="B63581" s="503"/>
    </row>
    <row r="63582" spans="2:2">
      <c r="B63582" s="503"/>
    </row>
    <row r="63583" spans="2:2">
      <c r="B63583" s="503"/>
    </row>
    <row r="63584" spans="2:2">
      <c r="B63584" s="503"/>
    </row>
    <row r="63585" spans="2:2">
      <c r="B63585" s="503"/>
    </row>
    <row r="63586" spans="2:2">
      <c r="B63586" s="503"/>
    </row>
    <row r="63587" spans="2:2">
      <c r="B63587" s="503"/>
    </row>
    <row r="63588" spans="2:2">
      <c r="B63588" s="503"/>
    </row>
    <row r="63589" spans="2:2">
      <c r="B63589" s="503"/>
    </row>
    <row r="63590" spans="2:2">
      <c r="B63590" s="503"/>
    </row>
    <row r="63591" spans="2:2">
      <c r="B63591" s="503"/>
    </row>
    <row r="63592" spans="2:2">
      <c r="B63592" s="503"/>
    </row>
    <row r="63593" spans="2:2">
      <c r="B63593" s="503"/>
    </row>
    <row r="63594" spans="2:2">
      <c r="B63594" s="503"/>
    </row>
    <row r="63595" spans="2:2">
      <c r="B63595" s="503"/>
    </row>
    <row r="63596" spans="2:2">
      <c r="B63596" s="503"/>
    </row>
    <row r="63597" spans="2:2">
      <c r="B63597" s="503"/>
    </row>
    <row r="63598" spans="2:2">
      <c r="B63598" s="503"/>
    </row>
    <row r="63599" spans="2:2">
      <c r="B63599" s="503"/>
    </row>
    <row r="63600" spans="2:2">
      <c r="B63600" s="503"/>
    </row>
    <row r="63601" spans="2:2">
      <c r="B63601" s="503"/>
    </row>
    <row r="63602" spans="2:2">
      <c r="B63602" s="503"/>
    </row>
    <row r="63603" spans="2:2">
      <c r="B63603" s="503"/>
    </row>
    <row r="63604" spans="2:2">
      <c r="B63604" s="503"/>
    </row>
    <row r="63605" spans="2:2">
      <c r="B63605" s="503"/>
    </row>
    <row r="63606" spans="2:2">
      <c r="B63606" s="503"/>
    </row>
    <row r="63607" spans="2:2">
      <c r="B63607" s="503"/>
    </row>
    <row r="63608" spans="2:2">
      <c r="B63608" s="503"/>
    </row>
    <row r="63609" spans="2:2">
      <c r="B63609" s="503"/>
    </row>
    <row r="63610" spans="2:2">
      <c r="B63610" s="503"/>
    </row>
    <row r="63611" spans="2:2">
      <c r="B63611" s="503"/>
    </row>
    <row r="63612" spans="2:2">
      <c r="B63612" s="503"/>
    </row>
    <row r="63613" spans="2:2">
      <c r="B63613" s="503"/>
    </row>
    <row r="63614" spans="2:2">
      <c r="B63614" s="503"/>
    </row>
    <row r="63615" spans="2:2">
      <c r="B63615" s="503"/>
    </row>
    <row r="63616" spans="2:2">
      <c r="B63616" s="503"/>
    </row>
    <row r="63617" spans="2:2">
      <c r="B63617" s="503"/>
    </row>
    <row r="63618" spans="2:2">
      <c r="B63618" s="503"/>
    </row>
    <row r="63619" spans="2:2">
      <c r="B63619" s="503"/>
    </row>
    <row r="63620" spans="2:2">
      <c r="B63620" s="503"/>
    </row>
    <row r="63621" spans="2:2">
      <c r="B63621" s="503"/>
    </row>
    <row r="63622" spans="2:2">
      <c r="B63622" s="503"/>
    </row>
    <row r="63623" spans="2:2">
      <c r="B63623" s="503"/>
    </row>
    <row r="63624" spans="2:2">
      <c r="B63624" s="503"/>
    </row>
    <row r="63625" spans="2:2">
      <c r="B63625" s="503"/>
    </row>
    <row r="63626" spans="2:2">
      <c r="B63626" s="503"/>
    </row>
    <row r="63627" spans="2:2">
      <c r="B63627" s="503"/>
    </row>
    <row r="63628" spans="2:2">
      <c r="B63628" s="503"/>
    </row>
    <row r="63629" spans="2:2">
      <c r="B63629" s="503"/>
    </row>
    <row r="63630" spans="2:2">
      <c r="B63630" s="503"/>
    </row>
    <row r="63631" spans="2:2">
      <c r="B63631" s="503"/>
    </row>
    <row r="63632" spans="2:2">
      <c r="B63632" s="503"/>
    </row>
    <row r="63633" spans="2:2">
      <c r="B63633" s="503"/>
    </row>
    <row r="63634" spans="2:2">
      <c r="B63634" s="503"/>
    </row>
    <row r="63635" spans="2:2">
      <c r="B63635" s="503"/>
    </row>
    <row r="63636" spans="2:2">
      <c r="B63636" s="503"/>
    </row>
    <row r="63637" spans="2:2">
      <c r="B63637" s="503"/>
    </row>
    <row r="63638" spans="2:2">
      <c r="B63638" s="503"/>
    </row>
    <row r="63639" spans="2:2">
      <c r="B63639" s="503"/>
    </row>
    <row r="63640" spans="2:2">
      <c r="B63640" s="503"/>
    </row>
    <row r="63641" spans="2:2">
      <c r="B63641" s="503"/>
    </row>
    <row r="63642" spans="2:2">
      <c r="B63642" s="503"/>
    </row>
    <row r="63643" spans="2:2">
      <c r="B63643" s="503"/>
    </row>
    <row r="63644" spans="2:2">
      <c r="B63644" s="503"/>
    </row>
    <row r="63645" spans="2:2">
      <c r="B63645" s="503"/>
    </row>
    <row r="63646" spans="2:2">
      <c r="B63646" s="503"/>
    </row>
    <row r="63647" spans="2:2">
      <c r="B63647" s="503"/>
    </row>
    <row r="63648" spans="2:2">
      <c r="B63648" s="503"/>
    </row>
    <row r="63649" spans="2:2">
      <c r="B63649" s="503"/>
    </row>
    <row r="63650" spans="2:2">
      <c r="B63650" s="503"/>
    </row>
    <row r="63651" spans="2:2">
      <c r="B63651" s="503"/>
    </row>
    <row r="63652" spans="2:2">
      <c r="B63652" s="503"/>
    </row>
    <row r="63653" spans="2:2">
      <c r="B63653" s="503"/>
    </row>
    <row r="63654" spans="2:2">
      <c r="B63654" s="503"/>
    </row>
    <row r="63655" spans="2:2">
      <c r="B63655" s="503"/>
    </row>
    <row r="63656" spans="2:2">
      <c r="B63656" s="503"/>
    </row>
    <row r="63657" spans="2:2">
      <c r="B63657" s="503"/>
    </row>
    <row r="63658" spans="2:2">
      <c r="B63658" s="503"/>
    </row>
    <row r="63659" spans="2:2">
      <c r="B63659" s="503"/>
    </row>
    <row r="63660" spans="2:2">
      <c r="B63660" s="503"/>
    </row>
    <row r="63661" spans="2:2">
      <c r="B63661" s="503"/>
    </row>
    <row r="63662" spans="2:2">
      <c r="B63662" s="503"/>
    </row>
    <row r="63663" spans="2:2">
      <c r="B63663" s="503"/>
    </row>
    <row r="63664" spans="2:2">
      <c r="B63664" s="503"/>
    </row>
    <row r="63665" spans="2:2">
      <c r="B63665" s="503"/>
    </row>
    <row r="63666" spans="2:2">
      <c r="B63666" s="503"/>
    </row>
    <row r="63667" spans="2:2">
      <c r="B63667" s="503"/>
    </row>
    <row r="63668" spans="2:2">
      <c r="B63668" s="503"/>
    </row>
    <row r="63669" spans="2:2">
      <c r="B63669" s="503"/>
    </row>
    <row r="63670" spans="2:2">
      <c r="B63670" s="503"/>
    </row>
    <row r="63671" spans="2:2">
      <c r="B63671" s="503"/>
    </row>
    <row r="63672" spans="2:2">
      <c r="B63672" s="503"/>
    </row>
    <row r="63673" spans="2:2">
      <c r="B63673" s="503"/>
    </row>
    <row r="63674" spans="2:2">
      <c r="B63674" s="503"/>
    </row>
    <row r="63675" spans="2:2">
      <c r="B63675" s="503"/>
    </row>
    <row r="63676" spans="2:2">
      <c r="B63676" s="503"/>
    </row>
    <row r="63677" spans="2:2">
      <c r="B63677" s="503"/>
    </row>
    <row r="63678" spans="2:2">
      <c r="B63678" s="503"/>
    </row>
    <row r="63679" spans="2:2">
      <c r="B63679" s="503"/>
    </row>
    <row r="63680" spans="2:2">
      <c r="B63680" s="503"/>
    </row>
    <row r="63681" spans="2:2">
      <c r="B63681" s="503"/>
    </row>
    <row r="63682" spans="2:2">
      <c r="B63682" s="503"/>
    </row>
    <row r="63683" spans="2:2">
      <c r="B63683" s="503"/>
    </row>
    <row r="63684" spans="2:2">
      <c r="B63684" s="503"/>
    </row>
    <row r="63685" spans="2:2">
      <c r="B63685" s="503"/>
    </row>
    <row r="63686" spans="2:2">
      <c r="B63686" s="503"/>
    </row>
    <row r="63687" spans="2:2">
      <c r="B63687" s="503"/>
    </row>
    <row r="63688" spans="2:2">
      <c r="B63688" s="503"/>
    </row>
    <row r="63689" spans="2:2">
      <c r="B63689" s="503"/>
    </row>
    <row r="63690" spans="2:2">
      <c r="B63690" s="503"/>
    </row>
    <row r="63691" spans="2:2">
      <c r="B63691" s="503"/>
    </row>
    <row r="63692" spans="2:2">
      <c r="B63692" s="503"/>
    </row>
    <row r="63693" spans="2:2">
      <c r="B63693" s="503"/>
    </row>
    <row r="63694" spans="2:2">
      <c r="B63694" s="503"/>
    </row>
    <row r="63695" spans="2:2">
      <c r="B63695" s="503"/>
    </row>
    <row r="63696" spans="2:2">
      <c r="B63696" s="503"/>
    </row>
    <row r="63697" spans="2:2">
      <c r="B63697" s="503"/>
    </row>
    <row r="63698" spans="2:2">
      <c r="B63698" s="503"/>
    </row>
    <row r="63699" spans="2:2">
      <c r="B63699" s="503"/>
    </row>
    <row r="63700" spans="2:2">
      <c r="B63700" s="503"/>
    </row>
    <row r="63701" spans="2:2">
      <c r="B63701" s="503"/>
    </row>
    <row r="63702" spans="2:2">
      <c r="B63702" s="503"/>
    </row>
    <row r="63703" spans="2:2">
      <c r="B63703" s="503"/>
    </row>
    <row r="63704" spans="2:2">
      <c r="B63704" s="503"/>
    </row>
    <row r="63705" spans="2:2">
      <c r="B63705" s="503"/>
    </row>
    <row r="63706" spans="2:2">
      <c r="B63706" s="503"/>
    </row>
    <row r="63707" spans="2:2">
      <c r="B63707" s="503"/>
    </row>
    <row r="63708" spans="2:2">
      <c r="B63708" s="503"/>
    </row>
    <row r="63709" spans="2:2">
      <c r="B63709" s="503"/>
    </row>
    <row r="63710" spans="2:2">
      <c r="B63710" s="503"/>
    </row>
    <row r="63711" spans="2:2">
      <c r="B63711" s="503"/>
    </row>
    <row r="63712" spans="2:2">
      <c r="B63712" s="503"/>
    </row>
    <row r="63713" spans="2:2">
      <c r="B63713" s="503"/>
    </row>
    <row r="63714" spans="2:2">
      <c r="B63714" s="503"/>
    </row>
    <row r="63715" spans="2:2">
      <c r="B63715" s="503"/>
    </row>
    <row r="63716" spans="2:2">
      <c r="B63716" s="503"/>
    </row>
    <row r="63717" spans="2:2">
      <c r="B63717" s="503"/>
    </row>
    <row r="63718" spans="2:2">
      <c r="B63718" s="503"/>
    </row>
    <row r="63719" spans="2:2">
      <c r="B63719" s="503"/>
    </row>
    <row r="63720" spans="2:2">
      <c r="B63720" s="503"/>
    </row>
    <row r="63721" spans="2:2">
      <c r="B63721" s="503"/>
    </row>
    <row r="63722" spans="2:2">
      <c r="B63722" s="503"/>
    </row>
    <row r="63723" spans="2:2">
      <c r="B63723" s="503"/>
    </row>
    <row r="63724" spans="2:2">
      <c r="B63724" s="503"/>
    </row>
    <row r="63725" spans="2:2">
      <c r="B63725" s="503"/>
    </row>
    <row r="63726" spans="2:2">
      <c r="B63726" s="503"/>
    </row>
    <row r="63727" spans="2:2">
      <c r="B63727" s="503"/>
    </row>
    <row r="63728" spans="2:2">
      <c r="B63728" s="503"/>
    </row>
    <row r="63729" spans="2:2">
      <c r="B63729" s="503"/>
    </row>
    <row r="63730" spans="2:2">
      <c r="B63730" s="503"/>
    </row>
    <row r="63731" spans="2:2">
      <c r="B63731" s="503"/>
    </row>
    <row r="63732" spans="2:2">
      <c r="B63732" s="503"/>
    </row>
    <row r="63733" spans="2:2">
      <c r="B63733" s="503"/>
    </row>
    <row r="63734" spans="2:2">
      <c r="B63734" s="503"/>
    </row>
    <row r="63735" spans="2:2">
      <c r="B63735" s="503"/>
    </row>
    <row r="63736" spans="2:2">
      <c r="B63736" s="503"/>
    </row>
    <row r="63737" spans="2:2">
      <c r="B63737" s="503"/>
    </row>
    <row r="63738" spans="2:2">
      <c r="B63738" s="503"/>
    </row>
    <row r="63739" spans="2:2">
      <c r="B63739" s="503"/>
    </row>
    <row r="63740" spans="2:2">
      <c r="B63740" s="503"/>
    </row>
    <row r="63741" spans="2:2">
      <c r="B63741" s="503"/>
    </row>
    <row r="63742" spans="2:2">
      <c r="B63742" s="503"/>
    </row>
    <row r="63743" spans="2:2">
      <c r="B63743" s="503"/>
    </row>
    <row r="63744" spans="2:2">
      <c r="B63744" s="503"/>
    </row>
    <row r="63745" spans="2:2">
      <c r="B63745" s="503"/>
    </row>
    <row r="63746" spans="2:2">
      <c r="B63746" s="503"/>
    </row>
    <row r="63747" spans="2:2">
      <c r="B63747" s="503"/>
    </row>
    <row r="63748" spans="2:2">
      <c r="B63748" s="503"/>
    </row>
    <row r="63749" spans="2:2">
      <c r="B63749" s="503"/>
    </row>
    <row r="63750" spans="2:2">
      <c r="B63750" s="503"/>
    </row>
    <row r="63751" spans="2:2">
      <c r="B63751" s="503"/>
    </row>
    <row r="63752" spans="2:2">
      <c r="B63752" s="503"/>
    </row>
    <row r="63753" spans="2:2">
      <c r="B63753" s="503"/>
    </row>
    <row r="63754" spans="2:2">
      <c r="B63754" s="503"/>
    </row>
    <row r="63755" spans="2:2">
      <c r="B63755" s="503"/>
    </row>
    <row r="63756" spans="2:2">
      <c r="B63756" s="503"/>
    </row>
    <row r="63757" spans="2:2">
      <c r="B63757" s="503"/>
    </row>
    <row r="63758" spans="2:2">
      <c r="B63758" s="503"/>
    </row>
    <row r="63759" spans="2:2">
      <c r="B63759" s="503"/>
    </row>
    <row r="63760" spans="2:2">
      <c r="B63760" s="503"/>
    </row>
    <row r="63761" spans="2:2">
      <c r="B63761" s="503"/>
    </row>
    <row r="63762" spans="2:2">
      <c r="B63762" s="503"/>
    </row>
    <row r="63763" spans="2:2">
      <c r="B63763" s="503"/>
    </row>
    <row r="63764" spans="2:2">
      <c r="B63764" s="503"/>
    </row>
    <row r="63765" spans="2:2">
      <c r="B63765" s="503"/>
    </row>
    <row r="63766" spans="2:2">
      <c r="B63766" s="503"/>
    </row>
    <row r="63767" spans="2:2">
      <c r="B63767" s="503"/>
    </row>
    <row r="63768" spans="2:2">
      <c r="B63768" s="503"/>
    </row>
    <row r="63769" spans="2:2">
      <c r="B63769" s="503"/>
    </row>
    <row r="63770" spans="2:2">
      <c r="B63770" s="503"/>
    </row>
    <row r="63771" spans="2:2">
      <c r="B63771" s="503"/>
    </row>
    <row r="63772" spans="2:2">
      <c r="B63772" s="503"/>
    </row>
    <row r="63773" spans="2:2">
      <c r="B63773" s="503"/>
    </row>
    <row r="63774" spans="2:2">
      <c r="B63774" s="503"/>
    </row>
    <row r="63775" spans="2:2">
      <c r="B63775" s="503"/>
    </row>
    <row r="63776" spans="2:2">
      <c r="B63776" s="503"/>
    </row>
    <row r="63777" spans="2:2">
      <c r="B63777" s="503"/>
    </row>
    <row r="63778" spans="2:2">
      <c r="B63778" s="503"/>
    </row>
    <row r="63779" spans="2:2">
      <c r="B63779" s="503"/>
    </row>
    <row r="63780" spans="2:2">
      <c r="B63780" s="503"/>
    </row>
    <row r="63781" spans="2:2">
      <c r="B63781" s="503"/>
    </row>
    <row r="63782" spans="2:2">
      <c r="B63782" s="503"/>
    </row>
    <row r="63783" spans="2:2">
      <c r="B63783" s="503"/>
    </row>
    <row r="63784" spans="2:2">
      <c r="B63784" s="503"/>
    </row>
    <row r="63785" spans="2:2">
      <c r="B63785" s="503"/>
    </row>
    <row r="63786" spans="2:2">
      <c r="B63786" s="503"/>
    </row>
    <row r="63787" spans="2:2">
      <c r="B63787" s="503"/>
    </row>
    <row r="63788" spans="2:2">
      <c r="B63788" s="503"/>
    </row>
    <row r="63789" spans="2:2">
      <c r="B63789" s="503"/>
    </row>
    <row r="63790" spans="2:2">
      <c r="B63790" s="503"/>
    </row>
    <row r="63791" spans="2:2">
      <c r="B63791" s="503"/>
    </row>
    <row r="63792" spans="2:2">
      <c r="B63792" s="503"/>
    </row>
    <row r="63793" spans="2:2">
      <c r="B63793" s="503"/>
    </row>
    <row r="63794" spans="2:2">
      <c r="B63794" s="503"/>
    </row>
    <row r="63795" spans="2:2">
      <c r="B63795" s="503"/>
    </row>
    <row r="63796" spans="2:2">
      <c r="B63796" s="503"/>
    </row>
    <row r="63797" spans="2:2">
      <c r="B63797" s="503"/>
    </row>
    <row r="63798" spans="2:2">
      <c r="B63798" s="503"/>
    </row>
    <row r="63799" spans="2:2">
      <c r="B63799" s="503"/>
    </row>
    <row r="63800" spans="2:2">
      <c r="B63800" s="503"/>
    </row>
    <row r="63801" spans="2:2">
      <c r="B63801" s="503"/>
    </row>
    <row r="63802" spans="2:2">
      <c r="B63802" s="503"/>
    </row>
    <row r="63803" spans="2:2">
      <c r="B63803" s="503"/>
    </row>
    <row r="63804" spans="2:2">
      <c r="B63804" s="503"/>
    </row>
    <row r="63805" spans="2:2">
      <c r="B63805" s="503"/>
    </row>
    <row r="63806" spans="2:2">
      <c r="B63806" s="503"/>
    </row>
    <row r="63807" spans="2:2">
      <c r="B63807" s="503"/>
    </row>
    <row r="63808" spans="2:2">
      <c r="B63808" s="503"/>
    </row>
    <row r="63809" spans="2:2">
      <c r="B63809" s="503"/>
    </row>
    <row r="63810" spans="2:2">
      <c r="B63810" s="503"/>
    </row>
    <row r="63811" spans="2:2">
      <c r="B63811" s="503"/>
    </row>
    <row r="63812" spans="2:2">
      <c r="B63812" s="503"/>
    </row>
    <row r="63813" spans="2:2">
      <c r="B63813" s="503"/>
    </row>
    <row r="63814" spans="2:2">
      <c r="B63814" s="503"/>
    </row>
    <row r="63815" spans="2:2">
      <c r="B63815" s="503"/>
    </row>
    <row r="63816" spans="2:2">
      <c r="B63816" s="503"/>
    </row>
    <row r="63817" spans="2:2">
      <c r="B63817" s="503"/>
    </row>
    <row r="63818" spans="2:2">
      <c r="B63818" s="503"/>
    </row>
    <row r="63819" spans="2:2">
      <c r="B63819" s="503"/>
    </row>
    <row r="63820" spans="2:2">
      <c r="B63820" s="503"/>
    </row>
    <row r="63821" spans="2:2">
      <c r="B63821" s="503"/>
    </row>
    <row r="63822" spans="2:2">
      <c r="B63822" s="503"/>
    </row>
    <row r="63823" spans="2:2">
      <c r="B63823" s="503"/>
    </row>
    <row r="63824" spans="2:2">
      <c r="B63824" s="503"/>
    </row>
    <row r="63825" spans="2:2">
      <c r="B63825" s="503"/>
    </row>
    <row r="63826" spans="2:2">
      <c r="B63826" s="503"/>
    </row>
    <row r="63827" spans="2:2">
      <c r="B63827" s="503"/>
    </row>
    <row r="63828" spans="2:2">
      <c r="B63828" s="503"/>
    </row>
    <row r="63829" spans="2:2">
      <c r="B63829" s="503"/>
    </row>
    <row r="63830" spans="2:2">
      <c r="B63830" s="503"/>
    </row>
    <row r="63831" spans="2:2">
      <c r="B63831" s="503"/>
    </row>
    <row r="63832" spans="2:2">
      <c r="B63832" s="503"/>
    </row>
    <row r="63833" spans="2:2">
      <c r="B63833" s="503"/>
    </row>
    <row r="63834" spans="2:2">
      <c r="B63834" s="503"/>
    </row>
    <row r="63835" spans="2:2">
      <c r="B63835" s="503"/>
    </row>
    <row r="63836" spans="2:2">
      <c r="B63836" s="503"/>
    </row>
    <row r="63837" spans="2:2">
      <c r="B63837" s="503"/>
    </row>
    <row r="63838" spans="2:2">
      <c r="B63838" s="503"/>
    </row>
    <row r="63839" spans="2:2">
      <c r="B63839" s="503"/>
    </row>
    <row r="63840" spans="2:2">
      <c r="B63840" s="503"/>
    </row>
    <row r="63841" spans="2:2">
      <c r="B63841" s="503"/>
    </row>
    <row r="63842" spans="2:2">
      <c r="B63842" s="503"/>
    </row>
    <row r="63843" spans="2:2">
      <c r="B63843" s="503"/>
    </row>
    <row r="63844" spans="2:2">
      <c r="B63844" s="503"/>
    </row>
    <row r="63845" spans="2:2">
      <c r="B63845" s="503"/>
    </row>
    <row r="63846" spans="2:2">
      <c r="B63846" s="503"/>
    </row>
    <row r="63847" spans="2:2">
      <c r="B63847" s="503"/>
    </row>
    <row r="63848" spans="2:2">
      <c r="B63848" s="503"/>
    </row>
    <row r="63849" spans="2:2">
      <c r="B63849" s="503"/>
    </row>
    <row r="63850" spans="2:2">
      <c r="B63850" s="503"/>
    </row>
    <row r="63851" spans="2:2">
      <c r="B63851" s="503"/>
    </row>
    <row r="63852" spans="2:2">
      <c r="B63852" s="503"/>
    </row>
    <row r="63853" spans="2:2">
      <c r="B63853" s="503"/>
    </row>
    <row r="63854" spans="2:2">
      <c r="B63854" s="503"/>
    </row>
    <row r="63855" spans="2:2">
      <c r="B63855" s="503"/>
    </row>
    <row r="63856" spans="2:2">
      <c r="B63856" s="503"/>
    </row>
    <row r="63857" spans="2:2">
      <c r="B63857" s="503"/>
    </row>
    <row r="63858" spans="2:2">
      <c r="B63858" s="503"/>
    </row>
    <row r="63859" spans="2:2">
      <c r="B63859" s="503"/>
    </row>
    <row r="63860" spans="2:2">
      <c r="B63860" s="503"/>
    </row>
    <row r="63861" spans="2:2">
      <c r="B63861" s="503"/>
    </row>
    <row r="63862" spans="2:2">
      <c r="B63862" s="503"/>
    </row>
    <row r="63863" spans="2:2">
      <c r="B63863" s="503"/>
    </row>
    <row r="63864" spans="2:2">
      <c r="B63864" s="503"/>
    </row>
    <row r="63865" spans="2:2">
      <c r="B63865" s="503"/>
    </row>
    <row r="63866" spans="2:2">
      <c r="B63866" s="503"/>
    </row>
    <row r="63867" spans="2:2">
      <c r="B63867" s="503"/>
    </row>
    <row r="63868" spans="2:2">
      <c r="B63868" s="503"/>
    </row>
    <row r="63869" spans="2:2">
      <c r="B63869" s="503"/>
    </row>
    <row r="63870" spans="2:2">
      <c r="B63870" s="503"/>
    </row>
    <row r="63871" spans="2:2">
      <c r="B63871" s="503"/>
    </row>
    <row r="63872" spans="2:2">
      <c r="B63872" s="503"/>
    </row>
    <row r="63873" spans="2:2">
      <c r="B63873" s="503"/>
    </row>
    <row r="63874" spans="2:2">
      <c r="B63874" s="503"/>
    </row>
    <row r="63875" spans="2:2">
      <c r="B63875" s="503"/>
    </row>
    <row r="63876" spans="2:2">
      <c r="B63876" s="503"/>
    </row>
    <row r="63877" spans="2:2">
      <c r="B63877" s="503"/>
    </row>
    <row r="63878" spans="2:2">
      <c r="B63878" s="503"/>
    </row>
    <row r="63879" spans="2:2">
      <c r="B63879" s="503"/>
    </row>
    <row r="63880" spans="2:2">
      <c r="B63880" s="503"/>
    </row>
    <row r="63881" spans="2:2">
      <c r="B63881" s="503"/>
    </row>
    <row r="63882" spans="2:2">
      <c r="B63882" s="503"/>
    </row>
    <row r="63883" spans="2:2">
      <c r="B63883" s="503"/>
    </row>
    <row r="63884" spans="2:2">
      <c r="B63884" s="503"/>
    </row>
    <row r="63885" spans="2:2">
      <c r="B63885" s="503"/>
    </row>
    <row r="63886" spans="2:2">
      <c r="B63886" s="503"/>
    </row>
    <row r="63887" spans="2:2">
      <c r="B63887" s="503"/>
    </row>
    <row r="63888" spans="2:2">
      <c r="B63888" s="503"/>
    </row>
    <row r="63889" spans="2:2">
      <c r="B63889" s="503"/>
    </row>
    <row r="63890" spans="2:2">
      <c r="B63890" s="503"/>
    </row>
    <row r="63891" spans="2:2">
      <c r="B63891" s="503"/>
    </row>
    <row r="63892" spans="2:2">
      <c r="B63892" s="503"/>
    </row>
    <row r="63893" spans="2:2">
      <c r="B63893" s="503"/>
    </row>
    <row r="63894" spans="2:2">
      <c r="B63894" s="503"/>
    </row>
    <row r="63895" spans="2:2">
      <c r="B63895" s="503"/>
    </row>
    <row r="63896" spans="2:2">
      <c r="B63896" s="503"/>
    </row>
    <row r="63897" spans="2:2">
      <c r="B63897" s="503"/>
    </row>
    <row r="63898" spans="2:2">
      <c r="B63898" s="503"/>
    </row>
    <row r="63899" spans="2:2">
      <c r="B63899" s="503"/>
    </row>
    <row r="63900" spans="2:2">
      <c r="B63900" s="503"/>
    </row>
    <row r="63901" spans="2:2">
      <c r="B63901" s="503"/>
    </row>
    <row r="63902" spans="2:2">
      <c r="B63902" s="503"/>
    </row>
    <row r="63903" spans="2:2">
      <c r="B63903" s="503"/>
    </row>
    <row r="63904" spans="2:2">
      <c r="B63904" s="503"/>
    </row>
    <row r="63905" spans="2:2">
      <c r="B63905" s="503"/>
    </row>
    <row r="63906" spans="2:2">
      <c r="B63906" s="503"/>
    </row>
    <row r="63907" spans="2:2">
      <c r="B63907" s="503"/>
    </row>
    <row r="63908" spans="2:2">
      <c r="B63908" s="503"/>
    </row>
    <row r="63909" spans="2:2">
      <c r="B63909" s="503"/>
    </row>
    <row r="63910" spans="2:2">
      <c r="B63910" s="503"/>
    </row>
    <row r="63911" spans="2:2">
      <c r="B63911" s="503"/>
    </row>
    <row r="63912" spans="2:2">
      <c r="B63912" s="503"/>
    </row>
    <row r="63913" spans="2:2">
      <c r="B63913" s="503"/>
    </row>
    <row r="63914" spans="2:2">
      <c r="B63914" s="503"/>
    </row>
    <row r="63915" spans="2:2">
      <c r="B63915" s="503"/>
    </row>
    <row r="63916" spans="2:2">
      <c r="B63916" s="503"/>
    </row>
    <row r="63917" spans="2:2">
      <c r="B63917" s="503"/>
    </row>
    <row r="63918" spans="2:2">
      <c r="B63918" s="503"/>
    </row>
    <row r="63919" spans="2:2">
      <c r="B63919" s="503"/>
    </row>
    <row r="63920" spans="2:2">
      <c r="B63920" s="503"/>
    </row>
    <row r="63921" spans="2:2">
      <c r="B63921" s="503"/>
    </row>
    <row r="63922" spans="2:2">
      <c r="B63922" s="503"/>
    </row>
    <row r="63923" spans="2:2">
      <c r="B63923" s="503"/>
    </row>
    <row r="63924" spans="2:2">
      <c r="B63924" s="503"/>
    </row>
    <row r="63925" spans="2:2">
      <c r="B63925" s="503"/>
    </row>
    <row r="63926" spans="2:2">
      <c r="B63926" s="503"/>
    </row>
    <row r="63927" spans="2:2">
      <c r="B63927" s="503"/>
    </row>
    <row r="63928" spans="2:2">
      <c r="B63928" s="503"/>
    </row>
    <row r="63929" spans="2:2">
      <c r="B63929" s="503"/>
    </row>
    <row r="63930" spans="2:2">
      <c r="B63930" s="503"/>
    </row>
    <row r="63931" spans="2:2">
      <c r="B63931" s="503"/>
    </row>
    <row r="63932" spans="2:2">
      <c r="B63932" s="503"/>
    </row>
    <row r="63933" spans="2:2">
      <c r="B63933" s="503"/>
    </row>
    <row r="63934" spans="2:2">
      <c r="B63934" s="503"/>
    </row>
    <row r="63935" spans="2:2">
      <c r="B63935" s="503"/>
    </row>
    <row r="63936" spans="2:2">
      <c r="B63936" s="503"/>
    </row>
    <row r="63937" spans="2:2">
      <c r="B63937" s="503"/>
    </row>
    <row r="63938" spans="2:2">
      <c r="B63938" s="503"/>
    </row>
    <row r="63939" spans="2:2">
      <c r="B63939" s="503"/>
    </row>
    <row r="63940" spans="2:2">
      <c r="B63940" s="503"/>
    </row>
    <row r="63941" spans="2:2">
      <c r="B63941" s="503"/>
    </row>
    <row r="63942" spans="2:2">
      <c r="B63942" s="503"/>
    </row>
    <row r="63943" spans="2:2">
      <c r="B63943" s="503"/>
    </row>
    <row r="63944" spans="2:2">
      <c r="B63944" s="503"/>
    </row>
    <row r="63945" spans="2:2">
      <c r="B63945" s="503"/>
    </row>
    <row r="63946" spans="2:2">
      <c r="B63946" s="503"/>
    </row>
    <row r="63947" spans="2:2">
      <c r="B63947" s="503"/>
    </row>
    <row r="63948" spans="2:2">
      <c r="B63948" s="503"/>
    </row>
    <row r="63949" spans="2:2">
      <c r="B63949" s="503"/>
    </row>
    <row r="63950" spans="2:2">
      <c r="B63950" s="503"/>
    </row>
    <row r="63951" spans="2:2">
      <c r="B63951" s="503"/>
    </row>
    <row r="63952" spans="2:2">
      <c r="B63952" s="503"/>
    </row>
    <row r="63953" spans="2:2">
      <c r="B63953" s="503"/>
    </row>
    <row r="63954" spans="2:2">
      <c r="B63954" s="503"/>
    </row>
    <row r="63955" spans="2:2">
      <c r="B63955" s="503"/>
    </row>
    <row r="63956" spans="2:2">
      <c r="B63956" s="503"/>
    </row>
    <row r="63957" spans="2:2">
      <c r="B63957" s="503"/>
    </row>
    <row r="63958" spans="2:2">
      <c r="B63958" s="503"/>
    </row>
    <row r="63959" spans="2:2">
      <c r="B63959" s="503"/>
    </row>
    <row r="63960" spans="2:2">
      <c r="B63960" s="503"/>
    </row>
    <row r="63961" spans="2:2">
      <c r="B63961" s="503"/>
    </row>
    <row r="63962" spans="2:2">
      <c r="B63962" s="503"/>
    </row>
    <row r="63963" spans="2:2">
      <c r="B63963" s="503"/>
    </row>
    <row r="63964" spans="2:2">
      <c r="B63964" s="503"/>
    </row>
    <row r="63965" spans="2:2">
      <c r="B63965" s="503"/>
    </row>
    <row r="63966" spans="2:2">
      <c r="B63966" s="503"/>
    </row>
    <row r="63967" spans="2:2">
      <c r="B63967" s="503"/>
    </row>
    <row r="63968" spans="2:2">
      <c r="B63968" s="503"/>
    </row>
    <row r="63969" spans="2:2">
      <c r="B63969" s="503"/>
    </row>
    <row r="63970" spans="2:2">
      <c r="B63970" s="503"/>
    </row>
    <row r="63971" spans="2:2">
      <c r="B63971" s="503"/>
    </row>
    <row r="63972" spans="2:2">
      <c r="B63972" s="503"/>
    </row>
    <row r="63973" spans="2:2">
      <c r="B63973" s="503"/>
    </row>
    <row r="63974" spans="2:2">
      <c r="B63974" s="503"/>
    </row>
    <row r="63975" spans="2:2">
      <c r="B63975" s="503"/>
    </row>
    <row r="63976" spans="2:2">
      <c r="B63976" s="503"/>
    </row>
    <row r="63977" spans="2:2">
      <c r="B63977" s="503"/>
    </row>
    <row r="63978" spans="2:2">
      <c r="B63978" s="503"/>
    </row>
    <row r="63979" spans="2:2">
      <c r="B63979" s="503"/>
    </row>
    <row r="63980" spans="2:2">
      <c r="B63980" s="503"/>
    </row>
    <row r="63981" spans="2:2">
      <c r="B63981" s="503"/>
    </row>
    <row r="63982" spans="2:2">
      <c r="B63982" s="503"/>
    </row>
    <row r="63983" spans="2:2">
      <c r="B63983" s="503"/>
    </row>
    <row r="63984" spans="2:2">
      <c r="B63984" s="503"/>
    </row>
    <row r="63985" spans="2:2">
      <c r="B63985" s="503"/>
    </row>
    <row r="63986" spans="2:2">
      <c r="B63986" s="503"/>
    </row>
    <row r="63987" spans="2:2">
      <c r="B63987" s="503"/>
    </row>
    <row r="63988" spans="2:2">
      <c r="B63988" s="503"/>
    </row>
    <row r="63989" spans="2:2">
      <c r="B63989" s="503"/>
    </row>
    <row r="63990" spans="2:2">
      <c r="B63990" s="503"/>
    </row>
    <row r="63991" spans="2:2">
      <c r="B63991" s="503"/>
    </row>
    <row r="63992" spans="2:2">
      <c r="B63992" s="503"/>
    </row>
    <row r="63993" spans="2:2">
      <c r="B63993" s="503"/>
    </row>
    <row r="63994" spans="2:2">
      <c r="B63994" s="503"/>
    </row>
    <row r="63995" spans="2:2">
      <c r="B63995" s="503"/>
    </row>
    <row r="63996" spans="2:2">
      <c r="B63996" s="503"/>
    </row>
    <row r="63997" spans="2:2">
      <c r="B63997" s="503"/>
    </row>
    <row r="63998" spans="2:2">
      <c r="B63998" s="503"/>
    </row>
    <row r="63999" spans="2:2">
      <c r="B63999" s="503"/>
    </row>
    <row r="64000" spans="2:2">
      <c r="B64000" s="503"/>
    </row>
    <row r="64001" spans="2:2">
      <c r="B64001" s="503"/>
    </row>
    <row r="64002" spans="2:2">
      <c r="B64002" s="503"/>
    </row>
    <row r="64003" spans="2:2">
      <c r="B64003" s="503"/>
    </row>
    <row r="64004" spans="2:2">
      <c r="B64004" s="503"/>
    </row>
    <row r="64005" spans="2:2">
      <c r="B64005" s="503"/>
    </row>
    <row r="64006" spans="2:2">
      <c r="B64006" s="503"/>
    </row>
    <row r="64007" spans="2:2">
      <c r="B64007" s="503"/>
    </row>
    <row r="64008" spans="2:2">
      <c r="B64008" s="503"/>
    </row>
    <row r="64009" spans="2:2">
      <c r="B64009" s="503"/>
    </row>
    <row r="64010" spans="2:2">
      <c r="B64010" s="503"/>
    </row>
    <row r="64011" spans="2:2">
      <c r="B64011" s="503"/>
    </row>
    <row r="64012" spans="2:2">
      <c r="B64012" s="503"/>
    </row>
    <row r="64013" spans="2:2">
      <c r="B64013" s="503"/>
    </row>
    <row r="64014" spans="2:2">
      <c r="B64014" s="503"/>
    </row>
    <row r="64015" spans="2:2">
      <c r="B64015" s="503"/>
    </row>
    <row r="64016" spans="2:2">
      <c r="B64016" s="503"/>
    </row>
    <row r="64017" spans="2:2">
      <c r="B64017" s="503"/>
    </row>
    <row r="64018" spans="2:2">
      <c r="B64018" s="503"/>
    </row>
    <row r="64019" spans="2:2">
      <c r="B64019" s="503"/>
    </row>
    <row r="64020" spans="2:2">
      <c r="B64020" s="503"/>
    </row>
    <row r="64021" spans="2:2">
      <c r="B64021" s="503"/>
    </row>
    <row r="64022" spans="2:2">
      <c r="B64022" s="503"/>
    </row>
    <row r="64023" spans="2:2">
      <c r="B64023" s="503"/>
    </row>
    <row r="64024" spans="2:2">
      <c r="B64024" s="503"/>
    </row>
    <row r="64025" spans="2:2">
      <c r="B64025" s="503"/>
    </row>
    <row r="64026" spans="2:2">
      <c r="B64026" s="503"/>
    </row>
    <row r="64027" spans="2:2">
      <c r="B64027" s="503"/>
    </row>
    <row r="64028" spans="2:2">
      <c r="B64028" s="503"/>
    </row>
    <row r="64029" spans="2:2">
      <c r="B64029" s="503"/>
    </row>
    <row r="64030" spans="2:2">
      <c r="B64030" s="503"/>
    </row>
    <row r="64031" spans="2:2">
      <c r="B64031" s="503"/>
    </row>
    <row r="64032" spans="2:2">
      <c r="B64032" s="503"/>
    </row>
    <row r="64033" spans="2:2">
      <c r="B64033" s="503"/>
    </row>
    <row r="64034" spans="2:2">
      <c r="B64034" s="503"/>
    </row>
    <row r="64035" spans="2:2">
      <c r="B64035" s="503"/>
    </row>
    <row r="64036" spans="2:2">
      <c r="B64036" s="503"/>
    </row>
    <row r="64037" spans="2:2">
      <c r="B64037" s="503"/>
    </row>
    <row r="64038" spans="2:2">
      <c r="B64038" s="503"/>
    </row>
    <row r="64039" spans="2:2">
      <c r="B64039" s="503"/>
    </row>
    <row r="64040" spans="2:2">
      <c r="B64040" s="503"/>
    </row>
    <row r="64041" spans="2:2">
      <c r="B64041" s="503"/>
    </row>
    <row r="64042" spans="2:2">
      <c r="B64042" s="503"/>
    </row>
    <row r="64043" spans="2:2">
      <c r="B64043" s="503"/>
    </row>
    <row r="64044" spans="2:2">
      <c r="B64044" s="503"/>
    </row>
    <row r="64045" spans="2:2">
      <c r="B64045" s="503"/>
    </row>
    <row r="64046" spans="2:2">
      <c r="B64046" s="503"/>
    </row>
    <row r="64047" spans="2:2">
      <c r="B64047" s="503"/>
    </row>
    <row r="64048" spans="2:2">
      <c r="B64048" s="503"/>
    </row>
    <row r="64049" spans="2:2">
      <c r="B64049" s="503"/>
    </row>
    <row r="64050" spans="2:2">
      <c r="B64050" s="503"/>
    </row>
    <row r="64051" spans="2:2">
      <c r="B64051" s="503"/>
    </row>
    <row r="64052" spans="2:2">
      <c r="B64052" s="503"/>
    </row>
    <row r="64053" spans="2:2">
      <c r="B64053" s="503"/>
    </row>
    <row r="64054" spans="2:2">
      <c r="B64054" s="503"/>
    </row>
    <row r="64055" spans="2:2">
      <c r="B64055" s="503"/>
    </row>
    <row r="64056" spans="2:2">
      <c r="B64056" s="503"/>
    </row>
    <row r="64057" spans="2:2">
      <c r="B64057" s="503"/>
    </row>
    <row r="64058" spans="2:2">
      <c r="B64058" s="503"/>
    </row>
    <row r="64059" spans="2:2">
      <c r="B64059" s="503"/>
    </row>
    <row r="64060" spans="2:2">
      <c r="B64060" s="503"/>
    </row>
    <row r="64061" spans="2:2">
      <c r="B64061" s="503"/>
    </row>
    <row r="64062" spans="2:2">
      <c r="B64062" s="503"/>
    </row>
    <row r="64063" spans="2:2">
      <c r="B64063" s="503"/>
    </row>
    <row r="64064" spans="2:2">
      <c r="B64064" s="503"/>
    </row>
    <row r="64065" spans="2:2">
      <c r="B64065" s="503"/>
    </row>
    <row r="64066" spans="2:2">
      <c r="B64066" s="503"/>
    </row>
    <row r="64067" spans="2:2">
      <c r="B64067" s="503"/>
    </row>
    <row r="64068" spans="2:2">
      <c r="B64068" s="503"/>
    </row>
    <row r="64069" spans="2:2">
      <c r="B64069" s="503"/>
    </row>
    <row r="64070" spans="2:2">
      <c r="B64070" s="503"/>
    </row>
    <row r="64071" spans="2:2">
      <c r="B64071" s="503"/>
    </row>
    <row r="64072" spans="2:2">
      <c r="B64072" s="503"/>
    </row>
    <row r="64073" spans="2:2">
      <c r="B64073" s="503"/>
    </row>
    <row r="64074" spans="2:2">
      <c r="B64074" s="503"/>
    </row>
    <row r="64075" spans="2:2">
      <c r="B64075" s="503"/>
    </row>
    <row r="64076" spans="2:2">
      <c r="B64076" s="503"/>
    </row>
    <row r="64077" spans="2:2">
      <c r="B64077" s="503"/>
    </row>
    <row r="64078" spans="2:2">
      <c r="B64078" s="503"/>
    </row>
    <row r="64079" spans="2:2">
      <c r="B64079" s="503"/>
    </row>
    <row r="64080" spans="2:2">
      <c r="B64080" s="503"/>
    </row>
    <row r="64081" spans="2:2">
      <c r="B64081" s="503"/>
    </row>
    <row r="64082" spans="2:2">
      <c r="B64082" s="503"/>
    </row>
    <row r="64083" spans="2:2">
      <c r="B64083" s="503"/>
    </row>
    <row r="64084" spans="2:2">
      <c r="B64084" s="503"/>
    </row>
    <row r="64085" spans="2:2">
      <c r="B64085" s="503"/>
    </row>
    <row r="64086" spans="2:2">
      <c r="B64086" s="503"/>
    </row>
    <row r="64087" spans="2:2">
      <c r="B64087" s="503"/>
    </row>
    <row r="64088" spans="2:2">
      <c r="B64088" s="503"/>
    </row>
    <row r="64089" spans="2:2">
      <c r="B64089" s="503"/>
    </row>
    <row r="64090" spans="2:2">
      <c r="B64090" s="503"/>
    </row>
    <row r="64091" spans="2:2">
      <c r="B64091" s="503"/>
    </row>
    <row r="64092" spans="2:2">
      <c r="B64092" s="503"/>
    </row>
    <row r="64093" spans="2:2">
      <c r="B64093" s="503"/>
    </row>
    <row r="64094" spans="2:2">
      <c r="B64094" s="503"/>
    </row>
    <row r="64095" spans="2:2">
      <c r="B64095" s="503"/>
    </row>
    <row r="64096" spans="2:2">
      <c r="B64096" s="503"/>
    </row>
    <row r="64097" spans="2:2">
      <c r="B64097" s="503"/>
    </row>
    <row r="64098" spans="2:2">
      <c r="B64098" s="503"/>
    </row>
    <row r="64099" spans="2:2">
      <c r="B64099" s="503"/>
    </row>
    <row r="64100" spans="2:2">
      <c r="B64100" s="503"/>
    </row>
    <row r="64101" spans="2:2">
      <c r="B64101" s="503"/>
    </row>
    <row r="64102" spans="2:2">
      <c r="B64102" s="503"/>
    </row>
    <row r="64103" spans="2:2">
      <c r="B64103" s="503"/>
    </row>
    <row r="64104" spans="2:2">
      <c r="B64104" s="503"/>
    </row>
    <row r="64105" spans="2:2">
      <c r="B64105" s="503"/>
    </row>
    <row r="64106" spans="2:2">
      <c r="B64106" s="503"/>
    </row>
    <row r="64107" spans="2:2">
      <c r="B64107" s="503"/>
    </row>
    <row r="64108" spans="2:2">
      <c r="B64108" s="503"/>
    </row>
    <row r="64109" spans="2:2">
      <c r="B64109" s="503"/>
    </row>
    <row r="64110" spans="2:2">
      <c r="B64110" s="503"/>
    </row>
    <row r="64111" spans="2:2">
      <c r="B64111" s="503"/>
    </row>
    <row r="64112" spans="2:2">
      <c r="B64112" s="503"/>
    </row>
    <row r="64113" spans="2:2">
      <c r="B64113" s="503"/>
    </row>
    <row r="64114" spans="2:2">
      <c r="B64114" s="503"/>
    </row>
    <row r="64115" spans="2:2">
      <c r="B64115" s="503"/>
    </row>
    <row r="64116" spans="2:2">
      <c r="B64116" s="503"/>
    </row>
    <row r="64117" spans="2:2">
      <c r="B64117" s="503"/>
    </row>
    <row r="64118" spans="2:2">
      <c r="B64118" s="503"/>
    </row>
    <row r="64119" spans="2:2">
      <c r="B64119" s="503"/>
    </row>
    <row r="64120" spans="2:2">
      <c r="B64120" s="503"/>
    </row>
    <row r="64121" spans="2:2">
      <c r="B64121" s="503"/>
    </row>
    <row r="64122" spans="2:2">
      <c r="B64122" s="503"/>
    </row>
    <row r="64123" spans="2:2">
      <c r="B64123" s="503"/>
    </row>
    <row r="64124" spans="2:2">
      <c r="B64124" s="503"/>
    </row>
    <row r="64125" spans="2:2">
      <c r="B64125" s="503"/>
    </row>
    <row r="64126" spans="2:2">
      <c r="B64126" s="503"/>
    </row>
    <row r="64127" spans="2:2">
      <c r="B64127" s="503"/>
    </row>
    <row r="64128" spans="2:2">
      <c r="B64128" s="503"/>
    </row>
    <row r="64129" spans="2:2">
      <c r="B64129" s="503"/>
    </row>
    <row r="64130" spans="2:2">
      <c r="B64130" s="503"/>
    </row>
    <row r="64131" spans="2:2">
      <c r="B64131" s="503"/>
    </row>
    <row r="64132" spans="2:2">
      <c r="B64132" s="503"/>
    </row>
    <row r="64133" spans="2:2">
      <c r="B64133" s="503"/>
    </row>
    <row r="64134" spans="2:2">
      <c r="B64134" s="503"/>
    </row>
    <row r="64135" spans="2:2">
      <c r="B64135" s="503"/>
    </row>
    <row r="64136" spans="2:2">
      <c r="B64136" s="503"/>
    </row>
    <row r="64137" spans="2:2">
      <c r="B64137" s="503"/>
    </row>
    <row r="64138" spans="2:2">
      <c r="B64138" s="503"/>
    </row>
    <row r="64139" spans="2:2">
      <c r="B64139" s="503"/>
    </row>
    <row r="64140" spans="2:2">
      <c r="B64140" s="503"/>
    </row>
    <row r="64141" spans="2:2">
      <c r="B64141" s="503"/>
    </row>
    <row r="64142" spans="2:2">
      <c r="B64142" s="503"/>
    </row>
    <row r="64143" spans="2:2">
      <c r="B64143" s="503"/>
    </row>
    <row r="64144" spans="2:2">
      <c r="B64144" s="503"/>
    </row>
    <row r="64145" spans="2:2">
      <c r="B64145" s="503"/>
    </row>
    <row r="64146" spans="2:2">
      <c r="B64146" s="503"/>
    </row>
    <row r="64147" spans="2:2">
      <c r="B64147" s="503"/>
    </row>
    <row r="64148" spans="2:2">
      <c r="B64148" s="503"/>
    </row>
    <row r="64149" spans="2:2">
      <c r="B64149" s="503"/>
    </row>
    <row r="64150" spans="2:2">
      <c r="B64150" s="503"/>
    </row>
    <row r="64151" spans="2:2">
      <c r="B64151" s="503"/>
    </row>
    <row r="64152" spans="2:2">
      <c r="B64152" s="503"/>
    </row>
    <row r="64153" spans="2:2">
      <c r="B64153" s="503"/>
    </row>
    <row r="64154" spans="2:2">
      <c r="B64154" s="503"/>
    </row>
    <row r="64155" spans="2:2">
      <c r="B64155" s="503"/>
    </row>
    <row r="64156" spans="2:2">
      <c r="B64156" s="503"/>
    </row>
    <row r="64157" spans="2:2">
      <c r="B64157" s="503"/>
    </row>
    <row r="64158" spans="2:2">
      <c r="B64158" s="503"/>
    </row>
    <row r="64159" spans="2:2">
      <c r="B64159" s="503"/>
    </row>
    <row r="64160" spans="2:2">
      <c r="B64160" s="503"/>
    </row>
    <row r="64161" spans="2:2">
      <c r="B64161" s="503"/>
    </row>
    <row r="64162" spans="2:2">
      <c r="B64162" s="503"/>
    </row>
    <row r="64163" spans="2:2">
      <c r="B64163" s="503"/>
    </row>
    <row r="64164" spans="2:2">
      <c r="B64164" s="503"/>
    </row>
    <row r="64165" spans="2:2">
      <c r="B64165" s="503"/>
    </row>
    <row r="64166" spans="2:2">
      <c r="B64166" s="503"/>
    </row>
    <row r="64167" spans="2:2">
      <c r="B64167" s="503"/>
    </row>
    <row r="64168" spans="2:2">
      <c r="B64168" s="503"/>
    </row>
    <row r="64169" spans="2:2">
      <c r="B64169" s="503"/>
    </row>
    <row r="64170" spans="2:2">
      <c r="B64170" s="503"/>
    </row>
    <row r="64171" spans="2:2">
      <c r="B64171" s="503"/>
    </row>
    <row r="64172" spans="2:2">
      <c r="B64172" s="503"/>
    </row>
    <row r="64173" spans="2:2">
      <c r="B64173" s="503"/>
    </row>
    <row r="64174" spans="2:2">
      <c r="B64174" s="503"/>
    </row>
    <row r="64175" spans="2:2">
      <c r="B64175" s="503"/>
    </row>
    <row r="64176" spans="2:2">
      <c r="B64176" s="503"/>
    </row>
    <row r="64177" spans="2:2">
      <c r="B64177" s="503"/>
    </row>
    <row r="64178" spans="2:2">
      <c r="B64178" s="503"/>
    </row>
    <row r="64179" spans="2:2">
      <c r="B64179" s="503"/>
    </row>
    <row r="64180" spans="2:2">
      <c r="B64180" s="503"/>
    </row>
    <row r="64181" spans="2:2">
      <c r="B64181" s="503"/>
    </row>
    <row r="64182" spans="2:2">
      <c r="B64182" s="503"/>
    </row>
    <row r="64183" spans="2:2">
      <c r="B64183" s="503"/>
    </row>
    <row r="64184" spans="2:2">
      <c r="B64184" s="503"/>
    </row>
    <row r="64185" spans="2:2">
      <c r="B64185" s="503"/>
    </row>
    <row r="64186" spans="2:2">
      <c r="B64186" s="503"/>
    </row>
    <row r="64187" spans="2:2">
      <c r="B64187" s="503"/>
    </row>
    <row r="64188" spans="2:2">
      <c r="B64188" s="503"/>
    </row>
    <row r="64189" spans="2:2">
      <c r="B64189" s="503"/>
    </row>
    <row r="64190" spans="2:2">
      <c r="B64190" s="503"/>
    </row>
    <row r="64191" spans="2:2">
      <c r="B64191" s="503"/>
    </row>
    <row r="64192" spans="2:2">
      <c r="B64192" s="503"/>
    </row>
    <row r="64193" spans="2:2">
      <c r="B64193" s="503"/>
    </row>
    <row r="64194" spans="2:2">
      <c r="B64194" s="503"/>
    </row>
    <row r="64195" spans="2:2">
      <c r="B64195" s="503"/>
    </row>
    <row r="64196" spans="2:2">
      <c r="B64196" s="503"/>
    </row>
    <row r="64197" spans="2:2">
      <c r="B64197" s="503"/>
    </row>
    <row r="64198" spans="2:2">
      <c r="B64198" s="503"/>
    </row>
    <row r="64199" spans="2:2">
      <c r="B64199" s="503"/>
    </row>
    <row r="64200" spans="2:2">
      <c r="B64200" s="503"/>
    </row>
    <row r="64201" spans="2:2">
      <c r="B64201" s="503"/>
    </row>
    <row r="64202" spans="2:2">
      <c r="B64202" s="503"/>
    </row>
    <row r="64203" spans="2:2">
      <c r="B64203" s="503"/>
    </row>
    <row r="64204" spans="2:2">
      <c r="B64204" s="503"/>
    </row>
    <row r="64205" spans="2:2">
      <c r="B64205" s="503"/>
    </row>
    <row r="64206" spans="2:2">
      <c r="B64206" s="503"/>
    </row>
    <row r="64207" spans="2:2">
      <c r="B64207" s="503"/>
    </row>
    <row r="64208" spans="2:2">
      <c r="B64208" s="503"/>
    </row>
    <row r="64209" spans="2:2">
      <c r="B64209" s="503"/>
    </row>
    <row r="64210" spans="2:2">
      <c r="B64210" s="503"/>
    </row>
    <row r="64211" spans="2:2">
      <c r="B64211" s="503"/>
    </row>
    <row r="64212" spans="2:2">
      <c r="B64212" s="503"/>
    </row>
    <row r="64213" spans="2:2">
      <c r="B64213" s="503"/>
    </row>
    <row r="64214" spans="2:2">
      <c r="B64214" s="503"/>
    </row>
    <row r="64215" spans="2:2">
      <c r="B64215" s="503"/>
    </row>
    <row r="64216" spans="2:2">
      <c r="B64216" s="503"/>
    </row>
    <row r="64217" spans="2:2">
      <c r="B64217" s="503"/>
    </row>
    <row r="64218" spans="2:2">
      <c r="B64218" s="503"/>
    </row>
    <row r="64219" spans="2:2">
      <c r="B64219" s="503"/>
    </row>
    <row r="64220" spans="2:2">
      <c r="B64220" s="503"/>
    </row>
    <row r="64221" spans="2:2">
      <c r="B64221" s="503"/>
    </row>
    <row r="64222" spans="2:2">
      <c r="B64222" s="503"/>
    </row>
    <row r="64223" spans="2:2">
      <c r="B64223" s="503"/>
    </row>
    <row r="64224" spans="2:2">
      <c r="B64224" s="503"/>
    </row>
    <row r="64225" spans="2:2">
      <c r="B64225" s="503"/>
    </row>
    <row r="64226" spans="2:2">
      <c r="B64226" s="503"/>
    </row>
    <row r="64227" spans="2:2">
      <c r="B64227" s="503"/>
    </row>
    <row r="64228" spans="2:2">
      <c r="B64228" s="503"/>
    </row>
    <row r="64229" spans="2:2">
      <c r="B64229" s="503"/>
    </row>
    <row r="64230" spans="2:2">
      <c r="B64230" s="503"/>
    </row>
    <row r="64231" spans="2:2">
      <c r="B64231" s="503"/>
    </row>
    <row r="64232" spans="2:2">
      <c r="B64232" s="503"/>
    </row>
    <row r="64233" spans="2:2">
      <c r="B64233" s="503"/>
    </row>
    <row r="64234" spans="2:2">
      <c r="B64234" s="503"/>
    </row>
    <row r="64235" spans="2:2">
      <c r="B64235" s="503"/>
    </row>
    <row r="64236" spans="2:2">
      <c r="B64236" s="503"/>
    </row>
    <row r="64237" spans="2:2">
      <c r="B64237" s="503"/>
    </row>
    <row r="64238" spans="2:2">
      <c r="B64238" s="503"/>
    </row>
    <row r="64239" spans="2:2">
      <c r="B64239" s="503"/>
    </row>
    <row r="64240" spans="2:2">
      <c r="B64240" s="503"/>
    </row>
    <row r="64241" spans="2:2">
      <c r="B64241" s="503"/>
    </row>
    <row r="64242" spans="2:2">
      <c r="B64242" s="503"/>
    </row>
    <row r="64243" spans="2:2">
      <c r="B64243" s="503"/>
    </row>
    <row r="64244" spans="2:2">
      <c r="B64244" s="503"/>
    </row>
    <row r="64245" spans="2:2">
      <c r="B64245" s="503"/>
    </row>
    <row r="64246" spans="2:2">
      <c r="B64246" s="503"/>
    </row>
    <row r="64247" spans="2:2">
      <c r="B64247" s="503"/>
    </row>
    <row r="64248" spans="2:2">
      <c r="B64248" s="503"/>
    </row>
    <row r="64249" spans="2:2">
      <c r="B64249" s="503"/>
    </row>
    <row r="64250" spans="2:2">
      <c r="B64250" s="503"/>
    </row>
    <row r="64251" spans="2:2">
      <c r="B64251" s="503"/>
    </row>
    <row r="64252" spans="2:2">
      <c r="B64252" s="503"/>
    </row>
    <row r="64253" spans="2:2">
      <c r="B64253" s="503"/>
    </row>
    <row r="64254" spans="2:2">
      <c r="B64254" s="503"/>
    </row>
    <row r="64255" spans="2:2">
      <c r="B64255" s="503"/>
    </row>
    <row r="64256" spans="2:2">
      <c r="B64256" s="503"/>
    </row>
    <row r="64257" spans="2:2">
      <c r="B64257" s="503"/>
    </row>
    <row r="64258" spans="2:2">
      <c r="B64258" s="503"/>
    </row>
    <row r="64259" spans="2:2">
      <c r="B64259" s="503"/>
    </row>
    <row r="64260" spans="2:2">
      <c r="B64260" s="503"/>
    </row>
    <row r="64261" spans="2:2">
      <c r="B64261" s="503"/>
    </row>
    <row r="64262" spans="2:2">
      <c r="B64262" s="503"/>
    </row>
    <row r="64263" spans="2:2">
      <c r="B64263" s="503"/>
    </row>
    <row r="64264" spans="2:2">
      <c r="B64264" s="503"/>
    </row>
    <row r="64265" spans="2:2">
      <c r="B64265" s="503"/>
    </row>
    <row r="64266" spans="2:2">
      <c r="B64266" s="503"/>
    </row>
    <row r="64267" spans="2:2">
      <c r="B64267" s="503"/>
    </row>
    <row r="64268" spans="2:2">
      <c r="B64268" s="503"/>
    </row>
    <row r="64269" spans="2:2">
      <c r="B64269" s="503"/>
    </row>
    <row r="64270" spans="2:2">
      <c r="B64270" s="503"/>
    </row>
    <row r="64271" spans="2:2">
      <c r="B64271" s="503"/>
    </row>
    <row r="64272" spans="2:2">
      <c r="B64272" s="503"/>
    </row>
    <row r="64273" spans="2:2">
      <c r="B64273" s="503"/>
    </row>
    <row r="64274" spans="2:2">
      <c r="B64274" s="503"/>
    </row>
    <row r="64275" spans="2:2">
      <c r="B64275" s="503"/>
    </row>
    <row r="64276" spans="2:2">
      <c r="B64276" s="503"/>
    </row>
    <row r="64277" spans="2:2">
      <c r="B64277" s="503"/>
    </row>
    <row r="64278" spans="2:2">
      <c r="B64278" s="503"/>
    </row>
    <row r="64279" spans="2:2">
      <c r="B64279" s="503"/>
    </row>
    <row r="64280" spans="2:2">
      <c r="B64280" s="503"/>
    </row>
    <row r="64281" spans="2:2">
      <c r="B64281" s="503"/>
    </row>
    <row r="64282" spans="2:2">
      <c r="B64282" s="503"/>
    </row>
    <row r="64283" spans="2:2">
      <c r="B64283" s="503"/>
    </row>
    <row r="64284" spans="2:2">
      <c r="B64284" s="503"/>
    </row>
    <row r="64285" spans="2:2">
      <c r="B64285" s="503"/>
    </row>
    <row r="64286" spans="2:2">
      <c r="B64286" s="503"/>
    </row>
    <row r="64287" spans="2:2">
      <c r="B64287" s="503"/>
    </row>
    <row r="64288" spans="2:2">
      <c r="B64288" s="503"/>
    </row>
    <row r="64289" spans="2:2">
      <c r="B64289" s="503"/>
    </row>
    <row r="64290" spans="2:2">
      <c r="B64290" s="503"/>
    </row>
    <row r="64291" spans="2:2">
      <c r="B64291" s="503"/>
    </row>
    <row r="64292" spans="2:2">
      <c r="B64292" s="503"/>
    </row>
    <row r="64293" spans="2:2">
      <c r="B64293" s="503"/>
    </row>
    <row r="64294" spans="2:2">
      <c r="B64294" s="503"/>
    </row>
    <row r="64295" spans="2:2">
      <c r="B64295" s="503"/>
    </row>
    <row r="64296" spans="2:2">
      <c r="B64296" s="503"/>
    </row>
    <row r="64297" spans="2:2">
      <c r="B64297" s="503"/>
    </row>
    <row r="64298" spans="2:2">
      <c r="B64298" s="503"/>
    </row>
    <row r="64299" spans="2:2">
      <c r="B64299" s="503"/>
    </row>
    <row r="64300" spans="2:2">
      <c r="B64300" s="503"/>
    </row>
    <row r="64301" spans="2:2">
      <c r="B64301" s="503"/>
    </row>
    <row r="64302" spans="2:2">
      <c r="B64302" s="503"/>
    </row>
    <row r="64303" spans="2:2">
      <c r="B64303" s="503"/>
    </row>
    <row r="64304" spans="2:2">
      <c r="B64304" s="503"/>
    </row>
    <row r="64305" spans="2:2">
      <c r="B64305" s="503"/>
    </row>
    <row r="64306" spans="2:2">
      <c r="B64306" s="503"/>
    </row>
    <row r="64307" spans="2:2">
      <c r="B64307" s="503"/>
    </row>
    <row r="64308" spans="2:2">
      <c r="B64308" s="503"/>
    </row>
    <row r="64309" spans="2:2">
      <c r="B64309" s="503"/>
    </row>
    <row r="64310" spans="2:2">
      <c r="B64310" s="503"/>
    </row>
    <row r="64311" spans="2:2">
      <c r="B64311" s="503"/>
    </row>
    <row r="64312" spans="2:2">
      <c r="B64312" s="503"/>
    </row>
    <row r="64313" spans="2:2">
      <c r="B64313" s="503"/>
    </row>
    <row r="64314" spans="2:2">
      <c r="B64314" s="503"/>
    </row>
    <row r="64315" spans="2:2">
      <c r="B64315" s="503"/>
    </row>
    <row r="64316" spans="2:2">
      <c r="B64316" s="503"/>
    </row>
    <row r="64317" spans="2:2">
      <c r="B64317" s="503"/>
    </row>
    <row r="64318" spans="2:2">
      <c r="B64318" s="503"/>
    </row>
    <row r="64319" spans="2:2">
      <c r="B64319" s="503"/>
    </row>
    <row r="64320" spans="2:2">
      <c r="B64320" s="503"/>
    </row>
    <row r="64321" spans="2:2">
      <c r="B64321" s="503"/>
    </row>
    <row r="64322" spans="2:2">
      <c r="B64322" s="503"/>
    </row>
    <row r="64323" spans="2:2">
      <c r="B64323" s="503"/>
    </row>
    <row r="64324" spans="2:2">
      <c r="B64324" s="503"/>
    </row>
    <row r="64325" spans="2:2">
      <c r="B64325" s="503"/>
    </row>
    <row r="64326" spans="2:2">
      <c r="B64326" s="503"/>
    </row>
    <row r="64327" spans="2:2">
      <c r="B64327" s="503"/>
    </row>
    <row r="64328" spans="2:2">
      <c r="B64328" s="503"/>
    </row>
    <row r="64329" spans="2:2">
      <c r="B64329" s="503"/>
    </row>
    <row r="64330" spans="2:2">
      <c r="B64330" s="503"/>
    </row>
    <row r="64331" spans="2:2">
      <c r="B64331" s="503"/>
    </row>
    <row r="64332" spans="2:2">
      <c r="B64332" s="503"/>
    </row>
    <row r="64333" spans="2:2">
      <c r="B64333" s="503"/>
    </row>
    <row r="64334" spans="2:2">
      <c r="B64334" s="503"/>
    </row>
    <row r="64335" spans="2:2">
      <c r="B64335" s="503"/>
    </row>
    <row r="64336" spans="2:2">
      <c r="B64336" s="503"/>
    </row>
    <row r="64337" spans="2:2">
      <c r="B64337" s="503"/>
    </row>
    <row r="64338" spans="2:2">
      <c r="B64338" s="503"/>
    </row>
    <row r="64339" spans="2:2">
      <c r="B64339" s="503"/>
    </row>
    <row r="64340" spans="2:2">
      <c r="B64340" s="503"/>
    </row>
    <row r="64341" spans="2:2">
      <c r="B64341" s="503"/>
    </row>
    <row r="64342" spans="2:2">
      <c r="B64342" s="503"/>
    </row>
    <row r="64343" spans="2:2">
      <c r="B64343" s="503"/>
    </row>
    <row r="64344" spans="2:2">
      <c r="B64344" s="503"/>
    </row>
    <row r="64345" spans="2:2">
      <c r="B64345" s="503"/>
    </row>
    <row r="64346" spans="2:2">
      <c r="B64346" s="503"/>
    </row>
    <row r="64347" spans="2:2">
      <c r="B64347" s="503"/>
    </row>
    <row r="64348" spans="2:2">
      <c r="B64348" s="503"/>
    </row>
    <row r="64349" spans="2:2">
      <c r="B64349" s="503"/>
    </row>
    <row r="64350" spans="2:2">
      <c r="B64350" s="503"/>
    </row>
    <row r="64351" spans="2:2">
      <c r="B64351" s="503"/>
    </row>
    <row r="64352" spans="2:2">
      <c r="B64352" s="503"/>
    </row>
    <row r="64353" spans="2:2">
      <c r="B64353" s="503"/>
    </row>
    <row r="64354" spans="2:2">
      <c r="B64354" s="503"/>
    </row>
    <row r="64355" spans="2:2">
      <c r="B64355" s="503"/>
    </row>
    <row r="64356" spans="2:2">
      <c r="B64356" s="503"/>
    </row>
    <row r="64357" spans="2:2">
      <c r="B64357" s="503"/>
    </row>
    <row r="64358" spans="2:2">
      <c r="B64358" s="503"/>
    </row>
    <row r="64359" spans="2:2">
      <c r="B64359" s="503"/>
    </row>
    <row r="64360" spans="2:2">
      <c r="B64360" s="503"/>
    </row>
    <row r="64361" spans="2:2">
      <c r="B64361" s="503"/>
    </row>
    <row r="64362" spans="2:2">
      <c r="B64362" s="503"/>
    </row>
    <row r="64363" spans="2:2">
      <c r="B64363" s="503"/>
    </row>
    <row r="64364" spans="2:2">
      <c r="B64364" s="503"/>
    </row>
    <row r="64365" spans="2:2">
      <c r="B64365" s="503"/>
    </row>
    <row r="64366" spans="2:2">
      <c r="B64366" s="503"/>
    </row>
    <row r="64367" spans="2:2">
      <c r="B64367" s="503"/>
    </row>
    <row r="64368" spans="2:2">
      <c r="B64368" s="503"/>
    </row>
    <row r="64369" spans="2:2">
      <c r="B64369" s="503"/>
    </row>
    <row r="64370" spans="2:2">
      <c r="B64370" s="503"/>
    </row>
    <row r="64371" spans="2:2">
      <c r="B64371" s="503"/>
    </row>
    <row r="64372" spans="2:2">
      <c r="B64372" s="503"/>
    </row>
    <row r="64373" spans="2:2">
      <c r="B64373" s="503"/>
    </row>
    <row r="64374" spans="2:2">
      <c r="B64374" s="503"/>
    </row>
    <row r="64375" spans="2:2">
      <c r="B64375" s="503"/>
    </row>
    <row r="64376" spans="2:2">
      <c r="B64376" s="503"/>
    </row>
    <row r="64377" spans="2:2">
      <c r="B64377" s="503"/>
    </row>
    <row r="64378" spans="2:2">
      <c r="B64378" s="503"/>
    </row>
    <row r="64379" spans="2:2">
      <c r="B64379" s="503"/>
    </row>
    <row r="64380" spans="2:2">
      <c r="B64380" s="503"/>
    </row>
    <row r="64381" spans="2:2">
      <c r="B64381" s="503"/>
    </row>
    <row r="64382" spans="2:2">
      <c r="B64382" s="503"/>
    </row>
    <row r="64383" spans="2:2">
      <c r="B64383" s="503"/>
    </row>
    <row r="64384" spans="2:2">
      <c r="B64384" s="503"/>
    </row>
    <row r="64385" spans="2:2">
      <c r="B64385" s="503"/>
    </row>
    <row r="64386" spans="2:2">
      <c r="B64386" s="503"/>
    </row>
    <row r="64387" spans="2:2">
      <c r="B64387" s="503"/>
    </row>
    <row r="64388" spans="2:2">
      <c r="B64388" s="503"/>
    </row>
    <row r="64389" spans="2:2">
      <c r="B64389" s="503"/>
    </row>
    <row r="64390" spans="2:2">
      <c r="B64390" s="503"/>
    </row>
    <row r="64391" spans="2:2">
      <c r="B64391" s="503"/>
    </row>
    <row r="64392" spans="2:2">
      <c r="B64392" s="503"/>
    </row>
    <row r="64393" spans="2:2">
      <c r="B64393" s="503"/>
    </row>
    <row r="64394" spans="2:2">
      <c r="B64394" s="503"/>
    </row>
    <row r="64395" spans="2:2">
      <c r="B64395" s="503"/>
    </row>
    <row r="64396" spans="2:2">
      <c r="B64396" s="503"/>
    </row>
    <row r="64397" spans="2:2">
      <c r="B64397" s="503"/>
    </row>
    <row r="64398" spans="2:2">
      <c r="B64398" s="503"/>
    </row>
    <row r="64399" spans="2:2">
      <c r="B64399" s="503"/>
    </row>
    <row r="64400" spans="2:2">
      <c r="B64400" s="503"/>
    </row>
    <row r="64401" spans="2:2">
      <c r="B64401" s="503"/>
    </row>
    <row r="64402" spans="2:2">
      <c r="B64402" s="503"/>
    </row>
    <row r="64403" spans="2:2">
      <c r="B64403" s="503"/>
    </row>
    <row r="64404" spans="2:2">
      <c r="B64404" s="503"/>
    </row>
    <row r="64405" spans="2:2">
      <c r="B64405" s="503"/>
    </row>
    <row r="64406" spans="2:2">
      <c r="B64406" s="503"/>
    </row>
    <row r="64407" spans="2:2">
      <c r="B64407" s="503"/>
    </row>
    <row r="64408" spans="2:2">
      <c r="B64408" s="503"/>
    </row>
    <row r="64409" spans="2:2">
      <c r="B64409" s="503"/>
    </row>
    <row r="64410" spans="2:2">
      <c r="B64410" s="503"/>
    </row>
    <row r="64411" spans="2:2">
      <c r="B64411" s="503"/>
    </row>
    <row r="64412" spans="2:2">
      <c r="B64412" s="503"/>
    </row>
    <row r="64413" spans="2:2">
      <c r="B64413" s="503"/>
    </row>
    <row r="64414" spans="2:2">
      <c r="B64414" s="503"/>
    </row>
    <row r="64415" spans="2:2">
      <c r="B64415" s="503"/>
    </row>
    <row r="64416" spans="2:2">
      <c r="B64416" s="503"/>
    </row>
    <row r="64417" spans="2:2">
      <c r="B64417" s="503"/>
    </row>
    <row r="64418" spans="2:2">
      <c r="B64418" s="503"/>
    </row>
    <row r="64419" spans="2:2">
      <c r="B64419" s="503"/>
    </row>
    <row r="64420" spans="2:2">
      <c r="B64420" s="503"/>
    </row>
    <row r="64421" spans="2:2">
      <c r="B64421" s="503"/>
    </row>
    <row r="64422" spans="2:2">
      <c r="B64422" s="503"/>
    </row>
    <row r="64423" spans="2:2">
      <c r="B64423" s="503"/>
    </row>
    <row r="64424" spans="2:2">
      <c r="B64424" s="503"/>
    </row>
    <row r="64425" spans="2:2">
      <c r="B64425" s="503"/>
    </row>
    <row r="64426" spans="2:2">
      <c r="B64426" s="503"/>
    </row>
    <row r="64427" spans="2:2">
      <c r="B64427" s="503"/>
    </row>
    <row r="64428" spans="2:2">
      <c r="B64428" s="503"/>
    </row>
    <row r="64429" spans="2:2">
      <c r="B64429" s="503"/>
    </row>
    <row r="64430" spans="2:2">
      <c r="B64430" s="503"/>
    </row>
    <row r="64431" spans="2:2">
      <c r="B64431" s="503"/>
    </row>
    <row r="64432" spans="2:2">
      <c r="B64432" s="503"/>
    </row>
    <row r="64433" spans="2:2">
      <c r="B64433" s="503"/>
    </row>
    <row r="64434" spans="2:2">
      <c r="B64434" s="503"/>
    </row>
    <row r="64435" spans="2:2">
      <c r="B64435" s="503"/>
    </row>
    <row r="64436" spans="2:2">
      <c r="B64436" s="503"/>
    </row>
    <row r="64437" spans="2:2">
      <c r="B64437" s="503"/>
    </row>
    <row r="64438" spans="2:2">
      <c r="B64438" s="503"/>
    </row>
    <row r="64439" spans="2:2">
      <c r="B64439" s="503"/>
    </row>
    <row r="64440" spans="2:2">
      <c r="B64440" s="503"/>
    </row>
    <row r="64441" spans="2:2">
      <c r="B64441" s="503"/>
    </row>
    <row r="64442" spans="2:2">
      <c r="B64442" s="503"/>
    </row>
    <row r="64443" spans="2:2">
      <c r="B64443" s="503"/>
    </row>
    <row r="64444" spans="2:2">
      <c r="B64444" s="503"/>
    </row>
    <row r="64445" spans="2:2">
      <c r="B64445" s="503"/>
    </row>
    <row r="64446" spans="2:2">
      <c r="B64446" s="503"/>
    </row>
    <row r="64447" spans="2:2">
      <c r="B64447" s="503"/>
    </row>
    <row r="64448" spans="2:2">
      <c r="B64448" s="503"/>
    </row>
    <row r="64449" spans="2:2">
      <c r="B64449" s="503"/>
    </row>
    <row r="64450" spans="2:2">
      <c r="B64450" s="503"/>
    </row>
    <row r="64451" spans="2:2">
      <c r="B64451" s="503"/>
    </row>
    <row r="64452" spans="2:2">
      <c r="B64452" s="503"/>
    </row>
    <row r="64453" spans="2:2">
      <c r="B64453" s="503"/>
    </row>
    <row r="64454" spans="2:2">
      <c r="B64454" s="503"/>
    </row>
    <row r="64455" spans="2:2">
      <c r="B64455" s="503"/>
    </row>
    <row r="64456" spans="2:2">
      <c r="B64456" s="503"/>
    </row>
    <row r="64457" spans="2:2">
      <c r="B64457" s="503"/>
    </row>
    <row r="64458" spans="2:2">
      <c r="B64458" s="503"/>
    </row>
    <row r="64459" spans="2:2">
      <c r="B64459" s="503"/>
    </row>
    <row r="64460" spans="2:2">
      <c r="B64460" s="503"/>
    </row>
    <row r="64461" spans="2:2">
      <c r="B64461" s="503"/>
    </row>
    <row r="64462" spans="2:2">
      <c r="B64462" s="503"/>
    </row>
    <row r="64463" spans="2:2">
      <c r="B64463" s="503"/>
    </row>
    <row r="64464" spans="2:2">
      <c r="B64464" s="503"/>
    </row>
    <row r="64465" spans="2:2">
      <c r="B64465" s="503"/>
    </row>
    <row r="64466" spans="2:2">
      <c r="B64466" s="503"/>
    </row>
    <row r="64467" spans="2:2">
      <c r="B64467" s="503"/>
    </row>
    <row r="64468" spans="2:2">
      <c r="B64468" s="503"/>
    </row>
    <row r="64469" spans="2:2">
      <c r="B64469" s="503"/>
    </row>
    <row r="64470" spans="2:2">
      <c r="B64470" s="503"/>
    </row>
    <row r="64471" spans="2:2">
      <c r="B64471" s="503"/>
    </row>
    <row r="64472" spans="2:2">
      <c r="B64472" s="503"/>
    </row>
    <row r="64473" spans="2:2">
      <c r="B64473" s="503"/>
    </row>
    <row r="64474" spans="2:2">
      <c r="B64474" s="503"/>
    </row>
    <row r="64475" spans="2:2">
      <c r="B64475" s="503"/>
    </row>
    <row r="64476" spans="2:2">
      <c r="B64476" s="503"/>
    </row>
    <row r="64477" spans="2:2">
      <c r="B64477" s="503"/>
    </row>
    <row r="64478" spans="2:2">
      <c r="B64478" s="503"/>
    </row>
    <row r="64479" spans="2:2">
      <c r="B64479" s="503"/>
    </row>
    <row r="64480" spans="2:2">
      <c r="B64480" s="503"/>
    </row>
    <row r="64481" spans="2:2">
      <c r="B64481" s="503"/>
    </row>
    <row r="64482" spans="2:2">
      <c r="B64482" s="503"/>
    </row>
    <row r="64483" spans="2:2">
      <c r="B64483" s="503"/>
    </row>
    <row r="64484" spans="2:2">
      <c r="B64484" s="503"/>
    </row>
    <row r="64485" spans="2:2">
      <c r="B64485" s="503"/>
    </row>
    <row r="64486" spans="2:2">
      <c r="B64486" s="503"/>
    </row>
    <row r="64487" spans="2:2">
      <c r="B64487" s="503"/>
    </row>
    <row r="64488" spans="2:2">
      <c r="B64488" s="503"/>
    </row>
    <row r="64489" spans="2:2">
      <c r="B64489" s="503"/>
    </row>
    <row r="64490" spans="2:2">
      <c r="B64490" s="503"/>
    </row>
    <row r="64491" spans="2:2">
      <c r="B64491" s="503"/>
    </row>
    <row r="64492" spans="2:2">
      <c r="B64492" s="503"/>
    </row>
    <row r="64493" spans="2:2">
      <c r="B64493" s="503"/>
    </row>
    <row r="64494" spans="2:2">
      <c r="B64494" s="503"/>
    </row>
    <row r="64495" spans="2:2">
      <c r="B64495" s="503"/>
    </row>
    <row r="64496" spans="2:2">
      <c r="B64496" s="503"/>
    </row>
    <row r="64497" spans="2:2">
      <c r="B64497" s="503"/>
    </row>
    <row r="64498" spans="2:2">
      <c r="B64498" s="503"/>
    </row>
    <row r="64499" spans="2:2">
      <c r="B64499" s="503"/>
    </row>
    <row r="64500" spans="2:2">
      <c r="B64500" s="503"/>
    </row>
    <row r="64501" spans="2:2">
      <c r="B64501" s="503"/>
    </row>
    <row r="64502" spans="2:2">
      <c r="B64502" s="503"/>
    </row>
    <row r="64503" spans="2:2">
      <c r="B64503" s="503"/>
    </row>
    <row r="64504" spans="2:2">
      <c r="B64504" s="503"/>
    </row>
    <row r="64505" spans="2:2">
      <c r="B64505" s="503"/>
    </row>
    <row r="64506" spans="2:2">
      <c r="B64506" s="503"/>
    </row>
    <row r="64507" spans="2:2">
      <c r="B64507" s="503"/>
    </row>
    <row r="64508" spans="2:2">
      <c r="B64508" s="503"/>
    </row>
    <row r="64509" spans="2:2">
      <c r="B64509" s="503"/>
    </row>
    <row r="64510" spans="2:2">
      <c r="B64510" s="503"/>
    </row>
    <row r="64511" spans="2:2">
      <c r="B64511" s="503"/>
    </row>
    <row r="64512" spans="2:2">
      <c r="B64512" s="503"/>
    </row>
    <row r="64513" spans="2:2">
      <c r="B64513" s="503"/>
    </row>
    <row r="64514" spans="2:2">
      <c r="B64514" s="503"/>
    </row>
    <row r="64515" spans="2:2">
      <c r="B64515" s="503"/>
    </row>
    <row r="64516" spans="2:2">
      <c r="B64516" s="503"/>
    </row>
    <row r="64517" spans="2:2">
      <c r="B64517" s="503"/>
    </row>
    <row r="64518" spans="2:2">
      <c r="B64518" s="503"/>
    </row>
    <row r="64519" spans="2:2">
      <c r="B64519" s="503"/>
    </row>
    <row r="64520" spans="2:2">
      <c r="B64520" s="503"/>
    </row>
    <row r="64521" spans="2:2">
      <c r="B64521" s="503"/>
    </row>
    <row r="64522" spans="2:2">
      <c r="B64522" s="503"/>
    </row>
    <row r="64523" spans="2:2">
      <c r="B64523" s="503"/>
    </row>
    <row r="64524" spans="2:2">
      <c r="B64524" s="503"/>
    </row>
    <row r="64525" spans="2:2">
      <c r="B64525" s="503"/>
    </row>
    <row r="64526" spans="2:2">
      <c r="B64526" s="503"/>
    </row>
    <row r="64527" spans="2:2">
      <c r="B64527" s="503"/>
    </row>
    <row r="64528" spans="2:2">
      <c r="B64528" s="503"/>
    </row>
    <row r="64529" spans="2:2">
      <c r="B64529" s="503"/>
    </row>
    <row r="64530" spans="2:2">
      <c r="B64530" s="503"/>
    </row>
    <row r="64531" spans="2:2">
      <c r="B64531" s="503"/>
    </row>
    <row r="64532" spans="2:2">
      <c r="B64532" s="503"/>
    </row>
    <row r="64533" spans="2:2">
      <c r="B64533" s="503"/>
    </row>
    <row r="64534" spans="2:2">
      <c r="B64534" s="503"/>
    </row>
    <row r="64535" spans="2:2">
      <c r="B64535" s="503"/>
    </row>
    <row r="64536" spans="2:2">
      <c r="B64536" s="503"/>
    </row>
    <row r="64537" spans="2:2">
      <c r="B64537" s="503"/>
    </row>
    <row r="64538" spans="2:2">
      <c r="B64538" s="503"/>
    </row>
    <row r="64539" spans="2:2">
      <c r="B64539" s="503"/>
    </row>
    <row r="64540" spans="2:2">
      <c r="B64540" s="503"/>
    </row>
    <row r="64541" spans="2:2">
      <c r="B64541" s="503"/>
    </row>
    <row r="64542" spans="2:2">
      <c r="B64542" s="503"/>
    </row>
    <row r="64543" spans="2:2">
      <c r="B64543" s="503"/>
    </row>
    <row r="64544" spans="2:2">
      <c r="B64544" s="503"/>
    </row>
    <row r="64545" spans="2:2">
      <c r="B64545" s="503"/>
    </row>
    <row r="64546" spans="2:2">
      <c r="B64546" s="503"/>
    </row>
    <row r="64547" spans="2:2">
      <c r="B64547" s="503"/>
    </row>
    <row r="64548" spans="2:2">
      <c r="B64548" s="503"/>
    </row>
    <row r="64549" spans="2:2">
      <c r="B64549" s="503"/>
    </row>
    <row r="64550" spans="2:2">
      <c r="B64550" s="503"/>
    </row>
    <row r="64551" spans="2:2">
      <c r="B64551" s="503"/>
    </row>
    <row r="64552" spans="2:2">
      <c r="B64552" s="503"/>
    </row>
    <row r="64553" spans="2:2">
      <c r="B64553" s="503"/>
    </row>
    <row r="64554" spans="2:2">
      <c r="B64554" s="503"/>
    </row>
    <row r="64555" spans="2:2">
      <c r="B64555" s="503"/>
    </row>
    <row r="64556" spans="2:2">
      <c r="B64556" s="503"/>
    </row>
    <row r="64557" spans="2:2">
      <c r="B64557" s="503"/>
    </row>
    <row r="64558" spans="2:2">
      <c r="B64558" s="503"/>
    </row>
    <row r="64559" spans="2:2">
      <c r="B64559" s="503"/>
    </row>
    <row r="64560" spans="2:2">
      <c r="B64560" s="503"/>
    </row>
    <row r="64561" spans="2:2">
      <c r="B64561" s="503"/>
    </row>
    <row r="64562" spans="2:2">
      <c r="B64562" s="503"/>
    </row>
    <row r="64563" spans="2:2">
      <c r="B64563" s="503"/>
    </row>
    <row r="64564" spans="2:2">
      <c r="B64564" s="503"/>
    </row>
    <row r="64565" spans="2:2">
      <c r="B64565" s="503"/>
    </row>
    <row r="64566" spans="2:2">
      <c r="B64566" s="503"/>
    </row>
    <row r="64567" spans="2:2">
      <c r="B64567" s="503"/>
    </row>
    <row r="64568" spans="2:2">
      <c r="B64568" s="503"/>
    </row>
    <row r="64569" spans="2:2">
      <c r="B64569" s="503"/>
    </row>
    <row r="64570" spans="2:2">
      <c r="B64570" s="503"/>
    </row>
    <row r="64571" spans="2:2">
      <c r="B64571" s="503"/>
    </row>
    <row r="64572" spans="2:2">
      <c r="B64572" s="503"/>
    </row>
    <row r="64573" spans="2:2">
      <c r="B64573" s="503"/>
    </row>
    <row r="64574" spans="2:2">
      <c r="B64574" s="503"/>
    </row>
    <row r="64575" spans="2:2">
      <c r="B64575" s="503"/>
    </row>
    <row r="64576" spans="2:2">
      <c r="B64576" s="503"/>
    </row>
    <row r="64577" spans="2:2">
      <c r="B64577" s="503"/>
    </row>
    <row r="64578" spans="2:2">
      <c r="B64578" s="503"/>
    </row>
    <row r="64579" spans="2:2">
      <c r="B64579" s="503"/>
    </row>
    <row r="64580" spans="2:2">
      <c r="B64580" s="503"/>
    </row>
    <row r="64581" spans="2:2">
      <c r="B64581" s="503"/>
    </row>
    <row r="64582" spans="2:2">
      <c r="B64582" s="503"/>
    </row>
    <row r="64583" spans="2:2">
      <c r="B64583" s="503"/>
    </row>
    <row r="64584" spans="2:2">
      <c r="B64584" s="503"/>
    </row>
    <row r="64585" spans="2:2">
      <c r="B64585" s="503"/>
    </row>
    <row r="64586" spans="2:2">
      <c r="B64586" s="503"/>
    </row>
    <row r="64587" spans="2:2">
      <c r="B64587" s="503"/>
    </row>
    <row r="64588" spans="2:2">
      <c r="B64588" s="503"/>
    </row>
    <row r="64589" spans="2:2">
      <c r="B64589" s="503"/>
    </row>
    <row r="64590" spans="2:2">
      <c r="B64590" s="503"/>
    </row>
    <row r="64591" spans="2:2">
      <c r="B64591" s="503"/>
    </row>
    <row r="64592" spans="2:2">
      <c r="B64592" s="503"/>
    </row>
    <row r="64593" spans="2:2">
      <c r="B64593" s="503"/>
    </row>
    <row r="64594" spans="2:2">
      <c r="B64594" s="503"/>
    </row>
    <row r="64595" spans="2:2">
      <c r="B64595" s="503"/>
    </row>
    <row r="64596" spans="2:2">
      <c r="B64596" s="503"/>
    </row>
    <row r="64597" spans="2:2">
      <c r="B64597" s="503"/>
    </row>
    <row r="64598" spans="2:2">
      <c r="B64598" s="503"/>
    </row>
    <row r="64599" spans="2:2">
      <c r="B64599" s="503"/>
    </row>
    <row r="64600" spans="2:2">
      <c r="B64600" s="503"/>
    </row>
    <row r="64601" spans="2:2">
      <c r="B64601" s="503"/>
    </row>
    <row r="64602" spans="2:2">
      <c r="B64602" s="503"/>
    </row>
    <row r="64603" spans="2:2">
      <c r="B64603" s="503"/>
    </row>
    <row r="64604" spans="2:2">
      <c r="B64604" s="503"/>
    </row>
    <row r="64605" spans="2:2">
      <c r="B64605" s="503"/>
    </row>
    <row r="64606" spans="2:2">
      <c r="B64606" s="503"/>
    </row>
    <row r="64607" spans="2:2">
      <c r="B64607" s="503"/>
    </row>
    <row r="64608" spans="2:2">
      <c r="B64608" s="503"/>
    </row>
    <row r="64609" spans="2:2">
      <c r="B64609" s="503"/>
    </row>
    <row r="64610" spans="2:2">
      <c r="B64610" s="503"/>
    </row>
    <row r="64611" spans="2:2">
      <c r="B64611" s="503"/>
    </row>
    <row r="64612" spans="2:2">
      <c r="B64612" s="503"/>
    </row>
    <row r="64613" spans="2:2">
      <c r="B64613" s="503"/>
    </row>
    <row r="64614" spans="2:2">
      <c r="B64614" s="503"/>
    </row>
    <row r="64615" spans="2:2">
      <c r="B64615" s="503"/>
    </row>
    <row r="64616" spans="2:2">
      <c r="B64616" s="503"/>
    </row>
    <row r="64617" spans="2:2">
      <c r="B64617" s="503"/>
    </row>
    <row r="64618" spans="2:2">
      <c r="B64618" s="503"/>
    </row>
    <row r="64619" spans="2:2">
      <c r="B64619" s="503"/>
    </row>
    <row r="64620" spans="2:2">
      <c r="B64620" s="503"/>
    </row>
    <row r="64621" spans="2:2">
      <c r="B64621" s="503"/>
    </row>
    <row r="64622" spans="2:2">
      <c r="B64622" s="503"/>
    </row>
    <row r="64623" spans="2:2">
      <c r="B64623" s="503"/>
    </row>
    <row r="64624" spans="2:2">
      <c r="B64624" s="503"/>
    </row>
    <row r="64625" spans="2:2">
      <c r="B64625" s="503"/>
    </row>
    <row r="64626" spans="2:2">
      <c r="B64626" s="503"/>
    </row>
    <row r="64627" spans="2:2">
      <c r="B64627" s="503"/>
    </row>
    <row r="64628" spans="2:2">
      <c r="B64628" s="503"/>
    </row>
    <row r="64629" spans="2:2">
      <c r="B64629" s="503"/>
    </row>
    <row r="64630" spans="2:2">
      <c r="B64630" s="503"/>
    </row>
    <row r="64631" spans="2:2">
      <c r="B64631" s="503"/>
    </row>
    <row r="64632" spans="2:2">
      <c r="B64632" s="503"/>
    </row>
    <row r="64633" spans="2:2">
      <c r="B64633" s="503"/>
    </row>
    <row r="64634" spans="2:2">
      <c r="B64634" s="503"/>
    </row>
    <row r="64635" spans="2:2">
      <c r="B64635" s="503"/>
    </row>
    <row r="64636" spans="2:2">
      <c r="B64636" s="503"/>
    </row>
    <row r="64637" spans="2:2">
      <c r="B64637" s="503"/>
    </row>
    <row r="64638" spans="2:2">
      <c r="B64638" s="503"/>
    </row>
    <row r="64639" spans="2:2">
      <c r="B64639" s="503"/>
    </row>
    <row r="64640" spans="2:2">
      <c r="B64640" s="503"/>
    </row>
    <row r="64641" spans="2:2">
      <c r="B64641" s="503"/>
    </row>
    <row r="64642" spans="2:2">
      <c r="B64642" s="503"/>
    </row>
    <row r="64643" spans="2:2">
      <c r="B64643" s="503"/>
    </row>
    <row r="64644" spans="2:2">
      <c r="B64644" s="503"/>
    </row>
    <row r="64645" spans="2:2">
      <c r="B64645" s="503"/>
    </row>
    <row r="64646" spans="2:2">
      <c r="B64646" s="503"/>
    </row>
    <row r="64647" spans="2:2">
      <c r="B64647" s="503"/>
    </row>
    <row r="64648" spans="2:2">
      <c r="B64648" s="503"/>
    </row>
    <row r="64649" spans="2:2">
      <c r="B64649" s="503"/>
    </row>
    <row r="64650" spans="2:2">
      <c r="B64650" s="503"/>
    </row>
    <row r="64651" spans="2:2">
      <c r="B64651" s="503"/>
    </row>
    <row r="64652" spans="2:2">
      <c r="B64652" s="503"/>
    </row>
    <row r="64653" spans="2:2">
      <c r="B64653" s="503"/>
    </row>
    <row r="64654" spans="2:2">
      <c r="B64654" s="503"/>
    </row>
    <row r="64655" spans="2:2">
      <c r="B64655" s="503"/>
    </row>
    <row r="64656" spans="2:2">
      <c r="B64656" s="503"/>
    </row>
    <row r="64657" spans="2:2">
      <c r="B64657" s="503"/>
    </row>
    <row r="64658" spans="2:2">
      <c r="B64658" s="503"/>
    </row>
    <row r="64659" spans="2:2">
      <c r="B64659" s="503"/>
    </row>
    <row r="64660" spans="2:2">
      <c r="B64660" s="503"/>
    </row>
    <row r="64661" spans="2:2">
      <c r="B64661" s="503"/>
    </row>
    <row r="64662" spans="2:2">
      <c r="B64662" s="503"/>
    </row>
    <row r="64663" spans="2:2">
      <c r="B64663" s="503"/>
    </row>
    <row r="64664" spans="2:2">
      <c r="B64664" s="503"/>
    </row>
    <row r="64665" spans="2:2">
      <c r="B64665" s="503"/>
    </row>
    <row r="64666" spans="2:2">
      <c r="B64666" s="503"/>
    </row>
    <row r="64667" spans="2:2">
      <c r="B64667" s="503"/>
    </row>
    <row r="64668" spans="2:2">
      <c r="B64668" s="503"/>
    </row>
    <row r="64669" spans="2:2">
      <c r="B64669" s="503"/>
    </row>
    <row r="64670" spans="2:2">
      <c r="B64670" s="503"/>
    </row>
    <row r="64671" spans="2:2">
      <c r="B64671" s="503"/>
    </row>
    <row r="64672" spans="2:2">
      <c r="B64672" s="503"/>
    </row>
    <row r="64673" spans="2:2">
      <c r="B64673" s="503"/>
    </row>
    <row r="64674" spans="2:2">
      <c r="B64674" s="503"/>
    </row>
    <row r="64675" spans="2:2">
      <c r="B64675" s="503"/>
    </row>
    <row r="64676" spans="2:2">
      <c r="B64676" s="503"/>
    </row>
    <row r="64677" spans="2:2">
      <c r="B64677" s="503"/>
    </row>
    <row r="64678" spans="2:2">
      <c r="B64678" s="503"/>
    </row>
    <row r="64679" spans="2:2">
      <c r="B64679" s="503"/>
    </row>
    <row r="64680" spans="2:2">
      <c r="B64680" s="503"/>
    </row>
    <row r="64681" spans="2:2">
      <c r="B64681" s="503"/>
    </row>
    <row r="64682" spans="2:2">
      <c r="B64682" s="503"/>
    </row>
    <row r="64683" spans="2:2">
      <c r="B64683" s="503"/>
    </row>
    <row r="64684" spans="2:2">
      <c r="B64684" s="503"/>
    </row>
    <row r="64685" spans="2:2">
      <c r="B64685" s="503"/>
    </row>
    <row r="64686" spans="2:2">
      <c r="B64686" s="503"/>
    </row>
    <row r="64687" spans="2:2">
      <c r="B64687" s="503"/>
    </row>
    <row r="64688" spans="2:2">
      <c r="B64688" s="503"/>
    </row>
    <row r="64689" spans="2:2">
      <c r="B64689" s="503"/>
    </row>
    <row r="64690" spans="2:2">
      <c r="B64690" s="503"/>
    </row>
    <row r="64691" spans="2:2">
      <c r="B64691" s="503"/>
    </row>
    <row r="64692" spans="2:2">
      <c r="B64692" s="503"/>
    </row>
    <row r="64693" spans="2:2">
      <c r="B64693" s="503"/>
    </row>
    <row r="64694" spans="2:2">
      <c r="B64694" s="503"/>
    </row>
    <row r="64695" spans="2:2">
      <c r="B64695" s="503"/>
    </row>
    <row r="64696" spans="2:2">
      <c r="B64696" s="503"/>
    </row>
    <row r="64697" spans="2:2">
      <c r="B64697" s="503"/>
    </row>
    <row r="64698" spans="2:2">
      <c r="B64698" s="503"/>
    </row>
    <row r="64699" spans="2:2">
      <c r="B64699" s="503"/>
    </row>
    <row r="64700" spans="2:2">
      <c r="B64700" s="503"/>
    </row>
    <row r="64701" spans="2:2">
      <c r="B64701" s="503"/>
    </row>
    <row r="64702" spans="2:2">
      <c r="B64702" s="503"/>
    </row>
    <row r="64703" spans="2:2">
      <c r="B64703" s="503"/>
    </row>
    <row r="64704" spans="2:2">
      <c r="B64704" s="503"/>
    </row>
    <row r="64705" spans="2:2">
      <c r="B64705" s="503"/>
    </row>
    <row r="64706" spans="2:2">
      <c r="B64706" s="503"/>
    </row>
    <row r="64707" spans="2:2">
      <c r="B64707" s="503"/>
    </row>
    <row r="64708" spans="2:2">
      <c r="B64708" s="503"/>
    </row>
    <row r="64709" spans="2:2">
      <c r="B64709" s="503"/>
    </row>
    <row r="64710" spans="2:2">
      <c r="B64710" s="503"/>
    </row>
    <row r="64711" spans="2:2">
      <c r="B64711" s="503"/>
    </row>
    <row r="64712" spans="2:2">
      <c r="B64712" s="503"/>
    </row>
    <row r="64713" spans="2:2">
      <c r="B64713" s="503"/>
    </row>
    <row r="64714" spans="2:2">
      <c r="B64714" s="503"/>
    </row>
    <row r="64715" spans="2:2">
      <c r="B64715" s="503"/>
    </row>
    <row r="64716" spans="2:2">
      <c r="B64716" s="503"/>
    </row>
    <row r="64717" spans="2:2">
      <c r="B64717" s="503"/>
    </row>
    <row r="64718" spans="2:2">
      <c r="B64718" s="503"/>
    </row>
    <row r="64719" spans="2:2">
      <c r="B64719" s="503"/>
    </row>
    <row r="64720" spans="2:2">
      <c r="B64720" s="503"/>
    </row>
    <row r="64721" spans="2:2">
      <c r="B64721" s="503"/>
    </row>
    <row r="64722" spans="2:2">
      <c r="B64722" s="503"/>
    </row>
    <row r="64723" spans="2:2">
      <c r="B64723" s="503"/>
    </row>
    <row r="64724" spans="2:2">
      <c r="B64724" s="503"/>
    </row>
    <row r="64725" spans="2:2">
      <c r="B64725" s="503"/>
    </row>
    <row r="64726" spans="2:2">
      <c r="B64726" s="503"/>
    </row>
    <row r="64727" spans="2:2">
      <c r="B64727" s="503"/>
    </row>
    <row r="64728" spans="2:2">
      <c r="B64728" s="503"/>
    </row>
    <row r="64729" spans="2:2">
      <c r="B64729" s="503"/>
    </row>
    <row r="64730" spans="2:2">
      <c r="B64730" s="503"/>
    </row>
    <row r="64731" spans="2:2">
      <c r="B64731" s="503"/>
    </row>
    <row r="64732" spans="2:2">
      <c r="B64732" s="503"/>
    </row>
    <row r="64733" spans="2:2">
      <c r="B64733" s="503"/>
    </row>
    <row r="64734" spans="2:2">
      <c r="B64734" s="503"/>
    </row>
    <row r="64735" spans="2:2">
      <c r="B64735" s="503"/>
    </row>
    <row r="64736" spans="2:2">
      <c r="B64736" s="503"/>
    </row>
    <row r="64737" spans="2:2">
      <c r="B64737" s="503"/>
    </row>
    <row r="64738" spans="2:2">
      <c r="B64738" s="503"/>
    </row>
    <row r="64739" spans="2:2">
      <c r="B64739" s="503"/>
    </row>
    <row r="64740" spans="2:2">
      <c r="B64740" s="503"/>
    </row>
    <row r="64741" spans="2:2">
      <c r="B64741" s="503"/>
    </row>
    <row r="64742" spans="2:2">
      <c r="B64742" s="503"/>
    </row>
    <row r="64743" spans="2:2">
      <c r="B64743" s="503"/>
    </row>
    <row r="64744" spans="2:2">
      <c r="B64744" s="503"/>
    </row>
    <row r="64745" spans="2:2">
      <c r="B64745" s="503"/>
    </row>
    <row r="64746" spans="2:2">
      <c r="B64746" s="503"/>
    </row>
    <row r="64747" spans="2:2">
      <c r="B64747" s="503"/>
    </row>
    <row r="64748" spans="2:2">
      <c r="B64748" s="503"/>
    </row>
    <row r="64749" spans="2:2">
      <c r="B64749" s="503"/>
    </row>
    <row r="64750" spans="2:2">
      <c r="B64750" s="503"/>
    </row>
    <row r="64751" spans="2:2">
      <c r="B64751" s="503"/>
    </row>
    <row r="64752" spans="2:2">
      <c r="B64752" s="503"/>
    </row>
    <row r="64753" spans="2:2">
      <c r="B64753" s="503"/>
    </row>
    <row r="64754" spans="2:2">
      <c r="B64754" s="503"/>
    </row>
    <row r="64755" spans="2:2">
      <c r="B64755" s="503"/>
    </row>
    <row r="64756" spans="2:2">
      <c r="B64756" s="503"/>
    </row>
    <row r="64757" spans="2:2">
      <c r="B64757" s="503"/>
    </row>
    <row r="64758" spans="2:2">
      <c r="B64758" s="503"/>
    </row>
    <row r="64759" spans="2:2">
      <c r="B64759" s="503"/>
    </row>
    <row r="64760" spans="2:2">
      <c r="B64760" s="503"/>
    </row>
    <row r="64761" spans="2:2">
      <c r="B64761" s="503"/>
    </row>
    <row r="64762" spans="2:2">
      <c r="B64762" s="503"/>
    </row>
    <row r="64763" spans="2:2">
      <c r="B64763" s="503"/>
    </row>
    <row r="64764" spans="2:2">
      <c r="B64764" s="503"/>
    </row>
    <row r="64765" spans="2:2">
      <c r="B64765" s="503"/>
    </row>
    <row r="64766" spans="2:2">
      <c r="B64766" s="503"/>
    </row>
    <row r="64767" spans="2:2">
      <c r="B64767" s="503"/>
    </row>
    <row r="64768" spans="2:2">
      <c r="B64768" s="503"/>
    </row>
    <row r="64769" spans="2:2">
      <c r="B64769" s="503"/>
    </row>
    <row r="64770" spans="2:2">
      <c r="B64770" s="503"/>
    </row>
    <row r="64771" spans="2:2">
      <c r="B64771" s="503"/>
    </row>
    <row r="64772" spans="2:2">
      <c r="B64772" s="503"/>
    </row>
    <row r="64773" spans="2:2">
      <c r="B64773" s="503"/>
    </row>
    <row r="64774" spans="2:2">
      <c r="B64774" s="503"/>
    </row>
    <row r="64775" spans="2:2">
      <c r="B64775" s="503"/>
    </row>
    <row r="64776" spans="2:2">
      <c r="B64776" s="503"/>
    </row>
    <row r="64777" spans="2:2">
      <c r="B64777" s="503"/>
    </row>
    <row r="64778" spans="2:2">
      <c r="B64778" s="503"/>
    </row>
    <row r="64779" spans="2:2">
      <c r="B64779" s="503"/>
    </row>
    <row r="64780" spans="2:2">
      <c r="B64780" s="503"/>
    </row>
    <row r="64781" spans="2:2">
      <c r="B64781" s="503"/>
    </row>
    <row r="64782" spans="2:2">
      <c r="B64782" s="503"/>
    </row>
    <row r="64783" spans="2:2">
      <c r="B64783" s="503"/>
    </row>
    <row r="64784" spans="2:2">
      <c r="B64784" s="503"/>
    </row>
    <row r="64785" spans="2:2">
      <c r="B64785" s="503"/>
    </row>
    <row r="64786" spans="2:2">
      <c r="B64786" s="503"/>
    </row>
    <row r="64787" spans="2:2">
      <c r="B64787" s="503"/>
    </row>
    <row r="64788" spans="2:2">
      <c r="B64788" s="503"/>
    </row>
    <row r="64789" spans="2:2">
      <c r="B64789" s="503"/>
    </row>
    <row r="64790" spans="2:2">
      <c r="B64790" s="503"/>
    </row>
    <row r="64791" spans="2:2">
      <c r="B64791" s="503"/>
    </row>
    <row r="64792" spans="2:2">
      <c r="B64792" s="503"/>
    </row>
    <row r="64793" spans="2:2">
      <c r="B64793" s="503"/>
    </row>
    <row r="64794" spans="2:2">
      <c r="B64794" s="503"/>
    </row>
    <row r="64795" spans="2:2">
      <c r="B64795" s="503"/>
    </row>
    <row r="64796" spans="2:2">
      <c r="B64796" s="503"/>
    </row>
    <row r="64797" spans="2:2">
      <c r="B64797" s="503"/>
    </row>
    <row r="64798" spans="2:2">
      <c r="B64798" s="503"/>
    </row>
    <row r="64799" spans="2:2">
      <c r="B64799" s="503"/>
    </row>
    <row r="64800" spans="2:2">
      <c r="B64800" s="503"/>
    </row>
    <row r="64801" spans="2:2">
      <c r="B64801" s="503"/>
    </row>
    <row r="64802" spans="2:2">
      <c r="B64802" s="503"/>
    </row>
    <row r="64803" spans="2:2">
      <c r="B64803" s="503"/>
    </row>
    <row r="64804" spans="2:2">
      <c r="B64804" s="503"/>
    </row>
    <row r="64805" spans="2:2">
      <c r="B64805" s="503"/>
    </row>
    <row r="64806" spans="2:2">
      <c r="B64806" s="503"/>
    </row>
    <row r="64807" spans="2:2">
      <c r="B64807" s="503"/>
    </row>
    <row r="64808" spans="2:2">
      <c r="B64808" s="503"/>
    </row>
    <row r="64809" spans="2:2">
      <c r="B64809" s="503"/>
    </row>
    <row r="64810" spans="2:2">
      <c r="B64810" s="503"/>
    </row>
    <row r="64811" spans="2:2">
      <c r="B64811" s="503"/>
    </row>
    <row r="64812" spans="2:2">
      <c r="B64812" s="503"/>
    </row>
    <row r="64813" spans="2:2">
      <c r="B64813" s="503"/>
    </row>
    <row r="64814" spans="2:2">
      <c r="B64814" s="503"/>
    </row>
    <row r="64815" spans="2:2">
      <c r="B64815" s="503"/>
    </row>
    <row r="64816" spans="2:2">
      <c r="B64816" s="503"/>
    </row>
    <row r="64817" spans="2:2">
      <c r="B64817" s="503"/>
    </row>
    <row r="64818" spans="2:2">
      <c r="B64818" s="503"/>
    </row>
    <row r="64819" spans="2:2">
      <c r="B64819" s="503"/>
    </row>
    <row r="64820" spans="2:2">
      <c r="B64820" s="503"/>
    </row>
    <row r="64821" spans="2:2">
      <c r="B64821" s="503"/>
    </row>
    <row r="64822" spans="2:2">
      <c r="B64822" s="503"/>
    </row>
    <row r="64823" spans="2:2">
      <c r="B64823" s="503"/>
    </row>
    <row r="64824" spans="2:2">
      <c r="B64824" s="503"/>
    </row>
    <row r="64825" spans="2:2">
      <c r="B64825" s="503"/>
    </row>
    <row r="64826" spans="2:2">
      <c r="B64826" s="503"/>
    </row>
    <row r="64827" spans="2:2">
      <c r="B64827" s="503"/>
    </row>
    <row r="64828" spans="2:2">
      <c r="B64828" s="503"/>
    </row>
    <row r="64829" spans="2:2">
      <c r="B64829" s="503"/>
    </row>
    <row r="64830" spans="2:2">
      <c r="B64830" s="503"/>
    </row>
    <row r="64831" spans="2:2">
      <c r="B64831" s="503"/>
    </row>
    <row r="64832" spans="2:2">
      <c r="B64832" s="503"/>
    </row>
    <row r="64833" spans="2:2">
      <c r="B64833" s="503"/>
    </row>
    <row r="64834" spans="2:2">
      <c r="B64834" s="503"/>
    </row>
    <row r="64835" spans="2:2">
      <c r="B64835" s="503"/>
    </row>
    <row r="64836" spans="2:2">
      <c r="B64836" s="503"/>
    </row>
    <row r="64837" spans="2:2">
      <c r="B64837" s="503"/>
    </row>
    <row r="64838" spans="2:2">
      <c r="B64838" s="503"/>
    </row>
    <row r="64839" spans="2:2">
      <c r="B64839" s="503"/>
    </row>
    <row r="64840" spans="2:2">
      <c r="B64840" s="503"/>
    </row>
    <row r="64841" spans="2:2">
      <c r="B64841" s="503"/>
    </row>
    <row r="64842" spans="2:2">
      <c r="B64842" s="503"/>
    </row>
    <row r="64843" spans="2:2">
      <c r="B64843" s="503"/>
    </row>
    <row r="64844" spans="2:2">
      <c r="B64844" s="503"/>
    </row>
    <row r="64845" spans="2:2">
      <c r="B64845" s="503"/>
    </row>
    <row r="64846" spans="2:2">
      <c r="B64846" s="503"/>
    </row>
    <row r="64847" spans="2:2">
      <c r="B64847" s="503"/>
    </row>
    <row r="64848" spans="2:2">
      <c r="B64848" s="503"/>
    </row>
    <row r="64849" spans="2:2">
      <c r="B64849" s="503"/>
    </row>
    <row r="64850" spans="2:2">
      <c r="B64850" s="503"/>
    </row>
    <row r="64851" spans="2:2">
      <c r="B64851" s="503"/>
    </row>
    <row r="64852" spans="2:2">
      <c r="B64852" s="503"/>
    </row>
    <row r="64853" spans="2:2">
      <c r="B64853" s="503"/>
    </row>
    <row r="64854" spans="2:2">
      <c r="B64854" s="503"/>
    </row>
    <row r="64855" spans="2:2">
      <c r="B64855" s="503"/>
    </row>
    <row r="64856" spans="2:2">
      <c r="B64856" s="503"/>
    </row>
    <row r="64857" spans="2:2">
      <c r="B64857" s="503"/>
    </row>
    <row r="64858" spans="2:2">
      <c r="B64858" s="503"/>
    </row>
    <row r="64859" spans="2:2">
      <c r="B64859" s="503"/>
    </row>
    <row r="64860" spans="2:2">
      <c r="B64860" s="503"/>
    </row>
    <row r="64861" spans="2:2">
      <c r="B64861" s="503"/>
    </row>
    <row r="64862" spans="2:2">
      <c r="B64862" s="503"/>
    </row>
    <row r="64863" spans="2:2">
      <c r="B64863" s="503"/>
    </row>
    <row r="64864" spans="2:2">
      <c r="B64864" s="503"/>
    </row>
    <row r="64865" spans="2:2">
      <c r="B64865" s="503"/>
    </row>
    <row r="64866" spans="2:2">
      <c r="B64866" s="503"/>
    </row>
    <row r="64867" spans="2:2">
      <c r="B64867" s="503"/>
    </row>
    <row r="64868" spans="2:2">
      <c r="B64868" s="503"/>
    </row>
    <row r="64869" spans="2:2">
      <c r="B64869" s="503"/>
    </row>
    <row r="64870" spans="2:2">
      <c r="B64870" s="503"/>
    </row>
    <row r="64871" spans="2:2">
      <c r="B64871" s="503"/>
    </row>
    <row r="64872" spans="2:2">
      <c r="B64872" s="503"/>
    </row>
    <row r="64873" spans="2:2">
      <c r="B64873" s="503"/>
    </row>
    <row r="64874" spans="2:2">
      <c r="B64874" s="503"/>
    </row>
    <row r="64875" spans="2:2">
      <c r="B64875" s="503"/>
    </row>
    <row r="64876" spans="2:2">
      <c r="B64876" s="503"/>
    </row>
    <row r="64877" spans="2:2">
      <c r="B64877" s="503"/>
    </row>
    <row r="64878" spans="2:2">
      <c r="B64878" s="503"/>
    </row>
    <row r="64879" spans="2:2">
      <c r="B64879" s="503"/>
    </row>
    <row r="64880" spans="2:2">
      <c r="B64880" s="503"/>
    </row>
    <row r="64881" spans="2:2">
      <c r="B64881" s="503"/>
    </row>
    <row r="64882" spans="2:2">
      <c r="B64882" s="503"/>
    </row>
    <row r="64883" spans="2:2">
      <c r="B64883" s="503"/>
    </row>
    <row r="64884" spans="2:2">
      <c r="B64884" s="503"/>
    </row>
    <row r="64885" spans="2:2">
      <c r="B64885" s="503"/>
    </row>
    <row r="64886" spans="2:2">
      <c r="B64886" s="503"/>
    </row>
    <row r="64887" spans="2:2">
      <c r="B64887" s="503"/>
    </row>
    <row r="64888" spans="2:2">
      <c r="B64888" s="503"/>
    </row>
    <row r="64889" spans="2:2">
      <c r="B64889" s="503"/>
    </row>
    <row r="64890" spans="2:2">
      <c r="B64890" s="503"/>
    </row>
    <row r="64891" spans="2:2">
      <c r="B64891" s="503"/>
    </row>
    <row r="64892" spans="2:2">
      <c r="B64892" s="503"/>
    </row>
    <row r="64893" spans="2:2">
      <c r="B64893" s="503"/>
    </row>
    <row r="64894" spans="2:2">
      <c r="B64894" s="503"/>
    </row>
    <row r="64895" spans="2:2">
      <c r="B64895" s="503"/>
    </row>
    <row r="64896" spans="2:2">
      <c r="B64896" s="503"/>
    </row>
    <row r="64897" spans="2:2">
      <c r="B64897" s="503"/>
    </row>
    <row r="64898" spans="2:2">
      <c r="B64898" s="503"/>
    </row>
    <row r="64899" spans="2:2">
      <c r="B64899" s="503"/>
    </row>
    <row r="64900" spans="2:2">
      <c r="B64900" s="503"/>
    </row>
    <row r="64901" spans="2:2">
      <c r="B64901" s="503"/>
    </row>
    <row r="64902" spans="2:2">
      <c r="B64902" s="503"/>
    </row>
    <row r="64903" spans="2:2">
      <c r="B64903" s="503"/>
    </row>
    <row r="64904" spans="2:2">
      <c r="B64904" s="503"/>
    </row>
    <row r="64905" spans="2:2">
      <c r="B64905" s="503"/>
    </row>
    <row r="64906" spans="2:2">
      <c r="B64906" s="503"/>
    </row>
    <row r="64907" spans="2:2">
      <c r="B64907" s="503"/>
    </row>
    <row r="64908" spans="2:2">
      <c r="B64908" s="503"/>
    </row>
    <row r="64909" spans="2:2">
      <c r="B64909" s="503"/>
    </row>
    <row r="64910" spans="2:2">
      <c r="B64910" s="503"/>
    </row>
    <row r="64911" spans="2:2">
      <c r="B64911" s="503"/>
    </row>
    <row r="64912" spans="2:2">
      <c r="B64912" s="503"/>
    </row>
    <row r="64913" spans="2:2">
      <c r="B64913" s="503"/>
    </row>
    <row r="64914" spans="2:2">
      <c r="B64914" s="503"/>
    </row>
    <row r="64915" spans="2:2">
      <c r="B64915" s="503"/>
    </row>
    <row r="64916" spans="2:2">
      <c r="B64916" s="503"/>
    </row>
    <row r="64917" spans="2:2">
      <c r="B64917" s="503"/>
    </row>
    <row r="64918" spans="2:2">
      <c r="B64918" s="503"/>
    </row>
    <row r="64919" spans="2:2">
      <c r="B64919" s="503"/>
    </row>
    <row r="64920" spans="2:2">
      <c r="B64920" s="503"/>
    </row>
    <row r="64921" spans="2:2">
      <c r="B64921" s="503"/>
    </row>
    <row r="64922" spans="2:2">
      <c r="B64922" s="503"/>
    </row>
    <row r="64923" spans="2:2">
      <c r="B64923" s="503"/>
    </row>
    <row r="64924" spans="2:2">
      <c r="B64924" s="503"/>
    </row>
    <row r="64925" spans="2:2">
      <c r="B64925" s="503"/>
    </row>
    <row r="64926" spans="2:2">
      <c r="B64926" s="503"/>
    </row>
    <row r="64927" spans="2:2">
      <c r="B64927" s="503"/>
    </row>
    <row r="64928" spans="2:2">
      <c r="B64928" s="503"/>
    </row>
    <row r="64929" spans="2:2">
      <c r="B64929" s="503"/>
    </row>
    <row r="64930" spans="2:2">
      <c r="B64930" s="503"/>
    </row>
    <row r="64931" spans="2:2">
      <c r="B64931" s="503"/>
    </row>
    <row r="64932" spans="2:2">
      <c r="B64932" s="503"/>
    </row>
    <row r="64933" spans="2:2">
      <c r="B64933" s="503"/>
    </row>
    <row r="64934" spans="2:2">
      <c r="B64934" s="503"/>
    </row>
    <row r="64935" spans="2:2">
      <c r="B64935" s="503"/>
    </row>
    <row r="64936" spans="2:2">
      <c r="B64936" s="503"/>
    </row>
    <row r="64937" spans="2:2">
      <c r="B64937" s="503"/>
    </row>
    <row r="64938" spans="2:2">
      <c r="B64938" s="503"/>
    </row>
    <row r="64939" spans="2:2">
      <c r="B64939" s="503"/>
    </row>
    <row r="64940" spans="2:2">
      <c r="B64940" s="503"/>
    </row>
    <row r="64941" spans="2:2">
      <c r="B64941" s="503"/>
    </row>
    <row r="64942" spans="2:2">
      <c r="B64942" s="503"/>
    </row>
    <row r="64943" spans="2:2">
      <c r="B64943" s="503"/>
    </row>
    <row r="64944" spans="2:2">
      <c r="B64944" s="503"/>
    </row>
    <row r="64945" spans="2:2">
      <c r="B64945" s="503"/>
    </row>
    <row r="64946" spans="2:2">
      <c r="B64946" s="503"/>
    </row>
    <row r="64947" spans="2:2">
      <c r="B64947" s="503"/>
    </row>
    <row r="64948" spans="2:2">
      <c r="B64948" s="503"/>
    </row>
    <row r="64949" spans="2:2">
      <c r="B64949" s="503"/>
    </row>
    <row r="64950" spans="2:2">
      <c r="B64950" s="503"/>
    </row>
    <row r="64951" spans="2:2">
      <c r="B64951" s="503"/>
    </row>
    <row r="64952" spans="2:2">
      <c r="B64952" s="503"/>
    </row>
    <row r="64953" spans="2:2">
      <c r="B64953" s="503"/>
    </row>
    <row r="64954" spans="2:2">
      <c r="B64954" s="503"/>
    </row>
    <row r="64955" spans="2:2">
      <c r="B64955" s="503"/>
    </row>
    <row r="64956" spans="2:2">
      <c r="B64956" s="503"/>
    </row>
    <row r="64957" spans="2:2">
      <c r="B64957" s="503"/>
    </row>
    <row r="64958" spans="2:2">
      <c r="B64958" s="503"/>
    </row>
    <row r="64959" spans="2:2">
      <c r="B64959" s="503"/>
    </row>
    <row r="64960" spans="2:2">
      <c r="B64960" s="503"/>
    </row>
    <row r="64961" spans="2:2">
      <c r="B64961" s="503"/>
    </row>
    <row r="64962" spans="2:2">
      <c r="B64962" s="503"/>
    </row>
    <row r="64963" spans="2:2">
      <c r="B64963" s="503"/>
    </row>
    <row r="64964" spans="2:2">
      <c r="B64964" s="503"/>
    </row>
    <row r="64965" spans="2:2">
      <c r="B64965" s="503"/>
    </row>
    <row r="64966" spans="2:2">
      <c r="B64966" s="503"/>
    </row>
    <row r="64967" spans="2:2">
      <c r="B64967" s="503"/>
    </row>
    <row r="64968" spans="2:2">
      <c r="B64968" s="503"/>
    </row>
    <row r="64969" spans="2:2">
      <c r="B64969" s="503"/>
    </row>
    <row r="64970" spans="2:2">
      <c r="B64970" s="503"/>
    </row>
    <row r="64971" spans="2:2">
      <c r="B64971" s="503"/>
    </row>
    <row r="64972" spans="2:2">
      <c r="B64972" s="503"/>
    </row>
    <row r="64973" spans="2:2">
      <c r="B64973" s="503"/>
    </row>
    <row r="64974" spans="2:2">
      <c r="B64974" s="503"/>
    </row>
    <row r="64975" spans="2:2">
      <c r="B64975" s="503"/>
    </row>
    <row r="64976" spans="2:2">
      <c r="B64976" s="503"/>
    </row>
    <row r="64977" spans="2:2">
      <c r="B64977" s="503"/>
    </row>
    <row r="64978" spans="2:2">
      <c r="B64978" s="503"/>
    </row>
    <row r="64979" spans="2:2">
      <c r="B64979" s="503"/>
    </row>
    <row r="64980" spans="2:2">
      <c r="B64980" s="503"/>
    </row>
    <row r="64981" spans="2:2">
      <c r="B64981" s="503"/>
    </row>
    <row r="64982" spans="2:2">
      <c r="B64982" s="503"/>
    </row>
    <row r="64983" spans="2:2">
      <c r="B64983" s="503"/>
    </row>
    <row r="64984" spans="2:2">
      <c r="B64984" s="503"/>
    </row>
    <row r="64985" spans="2:2">
      <c r="B64985" s="503"/>
    </row>
    <row r="64986" spans="2:2">
      <c r="B64986" s="503"/>
    </row>
    <row r="64987" spans="2:2">
      <c r="B64987" s="503"/>
    </row>
    <row r="64988" spans="2:2">
      <c r="B64988" s="503"/>
    </row>
    <row r="64989" spans="2:2">
      <c r="B64989" s="503"/>
    </row>
    <row r="64990" spans="2:2">
      <c r="B64990" s="503"/>
    </row>
    <row r="64991" spans="2:2">
      <c r="B64991" s="503"/>
    </row>
    <row r="64992" spans="2:2">
      <c r="B64992" s="503"/>
    </row>
    <row r="64993" spans="2:2">
      <c r="B64993" s="503"/>
    </row>
    <row r="64994" spans="2:2">
      <c r="B64994" s="503"/>
    </row>
    <row r="64995" spans="2:2">
      <c r="B64995" s="503"/>
    </row>
    <row r="64996" spans="2:2">
      <c r="B64996" s="503"/>
    </row>
    <row r="64997" spans="2:2">
      <c r="B64997" s="503"/>
    </row>
    <row r="64998" spans="2:2">
      <c r="B64998" s="503"/>
    </row>
    <row r="64999" spans="2:2">
      <c r="B64999" s="503"/>
    </row>
    <row r="65000" spans="2:2">
      <c r="B65000" s="503"/>
    </row>
    <row r="65001" spans="2:2">
      <c r="B65001" s="503"/>
    </row>
    <row r="65002" spans="2:2">
      <c r="B65002" s="503"/>
    </row>
    <row r="65003" spans="2:2">
      <c r="B65003" s="503"/>
    </row>
    <row r="65004" spans="2:2">
      <c r="B65004" s="503"/>
    </row>
    <row r="65005" spans="2:2">
      <c r="B65005" s="503"/>
    </row>
    <row r="65006" spans="2:2">
      <c r="B65006" s="503"/>
    </row>
    <row r="65007" spans="2:2">
      <c r="B65007" s="503"/>
    </row>
    <row r="65008" spans="2:2">
      <c r="B65008" s="503"/>
    </row>
    <row r="65009" spans="2:2">
      <c r="B65009" s="503"/>
    </row>
    <row r="65010" spans="2:2">
      <c r="B65010" s="503"/>
    </row>
    <row r="65011" spans="2:2">
      <c r="B65011" s="503"/>
    </row>
    <row r="65012" spans="2:2">
      <c r="B65012" s="503"/>
    </row>
    <row r="65013" spans="2:2">
      <c r="B65013" s="503"/>
    </row>
    <row r="65014" spans="2:2">
      <c r="B65014" s="503"/>
    </row>
    <row r="65015" spans="2:2">
      <c r="B65015" s="503"/>
    </row>
    <row r="65016" spans="2:2">
      <c r="B65016" s="503"/>
    </row>
    <row r="65017" spans="2:2">
      <c r="B65017" s="503"/>
    </row>
    <row r="65018" spans="2:2">
      <c r="B65018" s="503"/>
    </row>
    <row r="65019" spans="2:2">
      <c r="B65019" s="503"/>
    </row>
    <row r="65020" spans="2:2">
      <c r="B65020" s="503"/>
    </row>
    <row r="65021" spans="2:2">
      <c r="B65021" s="503"/>
    </row>
    <row r="65022" spans="2:2">
      <c r="B65022" s="503"/>
    </row>
    <row r="65023" spans="2:2">
      <c r="B65023" s="503"/>
    </row>
    <row r="65024" spans="2:2">
      <c r="B65024" s="503"/>
    </row>
    <row r="65025" spans="2:2">
      <c r="B65025" s="503"/>
    </row>
    <row r="65026" spans="2:2">
      <c r="B65026" s="503"/>
    </row>
    <row r="65027" spans="2:2">
      <c r="B65027" s="503"/>
    </row>
    <row r="65028" spans="2:2">
      <c r="B65028" s="503"/>
    </row>
    <row r="65029" spans="2:2">
      <c r="B65029" s="503"/>
    </row>
    <row r="65030" spans="2:2">
      <c r="B65030" s="503"/>
    </row>
    <row r="65031" spans="2:2">
      <c r="B65031" s="503"/>
    </row>
    <row r="65032" spans="2:2">
      <c r="B65032" s="503"/>
    </row>
    <row r="65033" spans="2:2">
      <c r="B65033" s="503"/>
    </row>
    <row r="65034" spans="2:2">
      <c r="B65034" s="503"/>
    </row>
    <row r="65035" spans="2:2">
      <c r="B65035" s="503"/>
    </row>
    <row r="65036" spans="2:2">
      <c r="B65036" s="503"/>
    </row>
    <row r="65037" spans="2:2">
      <c r="B65037" s="503"/>
    </row>
    <row r="65038" spans="2:2">
      <c r="B65038" s="503"/>
    </row>
    <row r="65039" spans="2:2">
      <c r="B65039" s="503"/>
    </row>
    <row r="65040" spans="2:2">
      <c r="B65040" s="503"/>
    </row>
    <row r="65041" spans="2:2">
      <c r="B65041" s="503"/>
    </row>
    <row r="65042" spans="2:2">
      <c r="B65042" s="503"/>
    </row>
    <row r="65043" spans="2:2">
      <c r="B65043" s="503"/>
    </row>
    <row r="65044" spans="2:2">
      <c r="B65044" s="503"/>
    </row>
    <row r="65045" spans="2:2">
      <c r="B65045" s="503"/>
    </row>
    <row r="65046" spans="2:2">
      <c r="B65046" s="503"/>
    </row>
    <row r="65047" spans="2:2">
      <c r="B65047" s="503"/>
    </row>
    <row r="65048" spans="2:2">
      <c r="B65048" s="503"/>
    </row>
    <row r="65049" spans="2:2">
      <c r="B65049" s="503"/>
    </row>
    <row r="65050" spans="2:2">
      <c r="B65050" s="503"/>
    </row>
    <row r="65051" spans="2:2">
      <c r="B65051" s="503"/>
    </row>
    <row r="65052" spans="2:2">
      <c r="B65052" s="503"/>
    </row>
    <row r="65053" spans="2:2">
      <c r="B65053" s="503"/>
    </row>
    <row r="65054" spans="2:2">
      <c r="B65054" s="503"/>
    </row>
    <row r="65055" spans="2:2">
      <c r="B65055" s="503"/>
    </row>
    <row r="65056" spans="2:2">
      <c r="B65056" s="503"/>
    </row>
    <row r="65057" spans="2:2">
      <c r="B65057" s="503"/>
    </row>
    <row r="65058" spans="2:2">
      <c r="B65058" s="503"/>
    </row>
    <row r="65059" spans="2:2">
      <c r="B65059" s="503"/>
    </row>
    <row r="65060" spans="2:2">
      <c r="B65060" s="503"/>
    </row>
    <row r="65061" spans="2:2">
      <c r="B65061" s="503"/>
    </row>
    <row r="65062" spans="2:2">
      <c r="B65062" s="503"/>
    </row>
    <row r="65063" spans="2:2">
      <c r="B65063" s="503"/>
    </row>
    <row r="65064" spans="2:2">
      <c r="B65064" s="503"/>
    </row>
    <row r="65065" spans="2:2">
      <c r="B65065" s="503"/>
    </row>
    <row r="65066" spans="2:2">
      <c r="B65066" s="503"/>
    </row>
    <row r="65067" spans="2:2">
      <c r="B65067" s="503"/>
    </row>
    <row r="65068" spans="2:2">
      <c r="B65068" s="503"/>
    </row>
    <row r="65069" spans="2:2">
      <c r="B65069" s="503"/>
    </row>
    <row r="65070" spans="2:2">
      <c r="B65070" s="503"/>
    </row>
    <row r="65071" spans="2:2">
      <c r="B65071" s="503"/>
    </row>
    <row r="65072" spans="2:2">
      <c r="B65072" s="503"/>
    </row>
    <row r="65073" spans="2:2">
      <c r="B65073" s="503"/>
    </row>
    <row r="65074" spans="2:2">
      <c r="B65074" s="503"/>
    </row>
    <row r="65075" spans="2:2">
      <c r="B65075" s="503"/>
    </row>
    <row r="65076" spans="2:2">
      <c r="B65076" s="503"/>
    </row>
    <row r="65077" spans="2:2">
      <c r="B65077" s="503"/>
    </row>
    <row r="65078" spans="2:2">
      <c r="B65078" s="503"/>
    </row>
    <row r="65079" spans="2:2">
      <c r="B65079" s="503"/>
    </row>
    <row r="65080" spans="2:2">
      <c r="B65080" s="503"/>
    </row>
    <row r="65081" spans="2:2">
      <c r="B65081" s="503"/>
    </row>
    <row r="65082" spans="2:2">
      <c r="B65082" s="503"/>
    </row>
    <row r="65083" spans="2:2">
      <c r="B65083" s="503"/>
    </row>
    <row r="65084" spans="2:2">
      <c r="B65084" s="503"/>
    </row>
    <row r="65085" spans="2:2">
      <c r="B65085" s="503"/>
    </row>
    <row r="65086" spans="2:2">
      <c r="B65086" s="503"/>
    </row>
    <row r="65087" spans="2:2">
      <c r="B65087" s="503"/>
    </row>
    <row r="65088" spans="2:2">
      <c r="B65088" s="503"/>
    </row>
    <row r="65089" spans="2:2">
      <c r="B65089" s="503"/>
    </row>
    <row r="65090" spans="2:2">
      <c r="B65090" s="503"/>
    </row>
    <row r="65091" spans="2:2">
      <c r="B65091" s="503"/>
    </row>
    <row r="65092" spans="2:2">
      <c r="B65092" s="503"/>
    </row>
    <row r="65093" spans="2:2">
      <c r="B65093" s="503"/>
    </row>
    <row r="65094" spans="2:2">
      <c r="B65094" s="503"/>
    </row>
    <row r="65095" spans="2:2">
      <c r="B65095" s="503"/>
    </row>
    <row r="65096" spans="2:2">
      <c r="B65096" s="503"/>
    </row>
    <row r="65097" spans="2:2">
      <c r="B65097" s="503"/>
    </row>
    <row r="65098" spans="2:2">
      <c r="B65098" s="503"/>
    </row>
    <row r="65099" spans="2:2">
      <c r="B65099" s="503"/>
    </row>
    <row r="65100" spans="2:2">
      <c r="B65100" s="503"/>
    </row>
    <row r="65101" spans="2:2">
      <c r="B65101" s="503"/>
    </row>
    <row r="65102" spans="2:2">
      <c r="B65102" s="503"/>
    </row>
    <row r="65103" spans="2:2">
      <c r="B65103" s="503"/>
    </row>
    <row r="65104" spans="2:2">
      <c r="B65104" s="503"/>
    </row>
    <row r="65105" spans="2:2">
      <c r="B65105" s="503"/>
    </row>
    <row r="65106" spans="2:2">
      <c r="B65106" s="503"/>
    </row>
    <row r="65107" spans="2:2">
      <c r="B65107" s="503"/>
    </row>
    <row r="65108" spans="2:2">
      <c r="B65108" s="503"/>
    </row>
    <row r="65109" spans="2:2">
      <c r="B65109" s="503"/>
    </row>
    <row r="65110" spans="2:2">
      <c r="B65110" s="503"/>
    </row>
    <row r="65111" spans="2:2">
      <c r="B65111" s="503"/>
    </row>
    <row r="65112" spans="2:2">
      <c r="B65112" s="503"/>
    </row>
    <row r="65113" spans="2:2">
      <c r="B65113" s="503"/>
    </row>
    <row r="65114" spans="2:2">
      <c r="B65114" s="503"/>
    </row>
    <row r="65115" spans="2:2">
      <c r="B65115" s="503"/>
    </row>
    <row r="65116" spans="2:2">
      <c r="B65116" s="503"/>
    </row>
    <row r="65117" spans="2:2">
      <c r="B65117" s="503"/>
    </row>
    <row r="65118" spans="2:2">
      <c r="B65118" s="503"/>
    </row>
    <row r="65119" spans="2:2">
      <c r="B65119" s="503"/>
    </row>
    <row r="65120" spans="2:2">
      <c r="B65120" s="503"/>
    </row>
    <row r="65121" spans="2:2">
      <c r="B65121" s="503"/>
    </row>
    <row r="65122" spans="2:2">
      <c r="B65122" s="503"/>
    </row>
    <row r="65123" spans="2:2">
      <c r="B65123" s="503"/>
    </row>
    <row r="65124" spans="2:2">
      <c r="B65124" s="503"/>
    </row>
    <row r="65125" spans="2:2">
      <c r="B65125" s="503"/>
    </row>
    <row r="65126" spans="2:2">
      <c r="B65126" s="503"/>
    </row>
    <row r="65127" spans="2:2">
      <c r="B65127" s="503"/>
    </row>
    <row r="65128" spans="2:2">
      <c r="B65128" s="503"/>
    </row>
    <row r="65129" spans="2:2">
      <c r="B65129" s="503"/>
    </row>
    <row r="65130" spans="2:2">
      <c r="B65130" s="503"/>
    </row>
    <row r="65131" spans="2:2">
      <c r="B65131" s="503"/>
    </row>
    <row r="65132" spans="2:2">
      <c r="B65132" s="503"/>
    </row>
    <row r="65133" spans="2:2">
      <c r="B65133" s="503"/>
    </row>
    <row r="65134" spans="2:2">
      <c r="B65134" s="503"/>
    </row>
    <row r="65135" spans="2:2">
      <c r="B65135" s="503"/>
    </row>
    <row r="65136" spans="2:2">
      <c r="B65136" s="503"/>
    </row>
    <row r="65137" spans="2:2">
      <c r="B65137" s="503"/>
    </row>
    <row r="65138" spans="2:2">
      <c r="B65138" s="503"/>
    </row>
    <row r="65139" spans="2:2">
      <c r="B65139" s="503"/>
    </row>
    <row r="65140" spans="2:2">
      <c r="B65140" s="503"/>
    </row>
    <row r="65141" spans="2:2">
      <c r="B65141" s="503"/>
    </row>
    <row r="65142" spans="2:2">
      <c r="B65142" s="503"/>
    </row>
    <row r="65143" spans="2:2">
      <c r="B65143" s="503"/>
    </row>
    <row r="65144" spans="2:2">
      <c r="B65144" s="503"/>
    </row>
    <row r="65145" spans="2:2">
      <c r="B65145" s="503"/>
    </row>
    <row r="65146" spans="2:2">
      <c r="B65146" s="503"/>
    </row>
    <row r="65147" spans="2:2">
      <c r="B65147" s="503"/>
    </row>
    <row r="65148" spans="2:2">
      <c r="B65148" s="503"/>
    </row>
    <row r="65149" spans="2:2">
      <c r="B65149" s="503"/>
    </row>
    <row r="65150" spans="2:2">
      <c r="B65150" s="503"/>
    </row>
    <row r="65151" spans="2:2">
      <c r="B65151" s="503"/>
    </row>
    <row r="65152" spans="2:2">
      <c r="B65152" s="503"/>
    </row>
    <row r="65153" spans="2:2">
      <c r="B65153" s="503"/>
    </row>
    <row r="65154" spans="2:2">
      <c r="B65154" s="503"/>
    </row>
    <row r="65155" spans="2:2">
      <c r="B65155" s="503"/>
    </row>
    <row r="65156" spans="2:2">
      <c r="B65156" s="503"/>
    </row>
    <row r="65157" spans="2:2">
      <c r="B65157" s="503"/>
    </row>
    <row r="65158" spans="2:2">
      <c r="B65158" s="503"/>
    </row>
    <row r="65159" spans="2:2">
      <c r="B65159" s="503"/>
    </row>
    <row r="65160" spans="2:2">
      <c r="B65160" s="503"/>
    </row>
    <row r="65161" spans="2:2">
      <c r="B65161" s="503"/>
    </row>
    <row r="65162" spans="2:2">
      <c r="B65162" s="503"/>
    </row>
    <row r="65163" spans="2:2">
      <c r="B65163" s="503"/>
    </row>
    <row r="65164" spans="2:2">
      <c r="B65164" s="503"/>
    </row>
    <row r="65165" spans="2:2">
      <c r="B65165" s="503"/>
    </row>
    <row r="65166" spans="2:2">
      <c r="B65166" s="503"/>
    </row>
    <row r="65167" spans="2:2">
      <c r="B65167" s="503"/>
    </row>
    <row r="65168" spans="2:2">
      <c r="B65168" s="503"/>
    </row>
    <row r="65169" spans="2:2">
      <c r="B65169" s="503"/>
    </row>
    <row r="65170" spans="2:2">
      <c r="B65170" s="503"/>
    </row>
    <row r="65171" spans="2:2">
      <c r="B65171" s="503"/>
    </row>
    <row r="65172" spans="2:2">
      <c r="B65172" s="503"/>
    </row>
    <row r="65173" spans="2:2">
      <c r="B65173" s="503"/>
    </row>
    <row r="65174" spans="2:2">
      <c r="B65174" s="503"/>
    </row>
    <row r="65175" spans="2:2">
      <c r="B65175" s="503"/>
    </row>
    <row r="65176" spans="2:2">
      <c r="B65176" s="503"/>
    </row>
    <row r="65177" spans="2:2">
      <c r="B65177" s="503"/>
    </row>
    <row r="65178" spans="2:2">
      <c r="B65178" s="503"/>
    </row>
    <row r="65179" spans="2:2">
      <c r="B65179" s="503"/>
    </row>
    <row r="65180" spans="2:2">
      <c r="B65180" s="503"/>
    </row>
    <row r="65181" spans="2:2">
      <c r="B65181" s="503"/>
    </row>
    <row r="65182" spans="2:2">
      <c r="B65182" s="503"/>
    </row>
    <row r="65183" spans="2:2">
      <c r="B65183" s="503"/>
    </row>
    <row r="65184" spans="2:2">
      <c r="B65184" s="503"/>
    </row>
    <row r="65185" spans="2:2">
      <c r="B65185" s="503"/>
    </row>
    <row r="65186" spans="2:2">
      <c r="B65186" s="503"/>
    </row>
    <row r="65187" spans="2:2">
      <c r="B65187" s="503"/>
    </row>
    <row r="65188" spans="2:2">
      <c r="B65188" s="503"/>
    </row>
    <row r="65189" spans="2:2">
      <c r="B65189" s="503"/>
    </row>
    <row r="65190" spans="2:2">
      <c r="B65190" s="503"/>
    </row>
    <row r="65191" spans="2:2">
      <c r="B65191" s="503"/>
    </row>
    <row r="65192" spans="2:2">
      <c r="B65192" s="503"/>
    </row>
    <row r="65193" spans="2:2">
      <c r="B65193" s="503"/>
    </row>
    <row r="65194" spans="2:2">
      <c r="B65194" s="503"/>
    </row>
    <row r="65195" spans="2:2">
      <c r="B65195" s="503"/>
    </row>
    <row r="65196" spans="2:2">
      <c r="B65196" s="503"/>
    </row>
    <row r="65197" spans="2:2">
      <c r="B65197" s="503"/>
    </row>
    <row r="65198" spans="2:2">
      <c r="B65198" s="503"/>
    </row>
    <row r="65199" spans="2:2">
      <c r="B65199" s="503"/>
    </row>
    <row r="65200" spans="2:2">
      <c r="B65200" s="503"/>
    </row>
    <row r="65201" spans="2:2">
      <c r="B65201" s="503"/>
    </row>
    <row r="65202" spans="2:2">
      <c r="B65202" s="503"/>
    </row>
    <row r="65203" spans="2:2">
      <c r="B65203" s="503"/>
    </row>
    <row r="65204" spans="2:2">
      <c r="B65204" s="503"/>
    </row>
    <row r="65205" spans="2:2">
      <c r="B65205" s="503"/>
    </row>
    <row r="65206" spans="2:2">
      <c r="B65206" s="503"/>
    </row>
    <row r="65207" spans="2:2">
      <c r="B65207" s="503"/>
    </row>
    <row r="65208" spans="2:2">
      <c r="B65208" s="503"/>
    </row>
    <row r="65209" spans="2:2">
      <c r="B65209" s="503"/>
    </row>
    <row r="65210" spans="2:2">
      <c r="B65210" s="503"/>
    </row>
    <row r="65211" spans="2:2">
      <c r="B65211" s="503"/>
    </row>
    <row r="65212" spans="2:2">
      <c r="B65212" s="503"/>
    </row>
    <row r="65213" spans="2:2">
      <c r="B65213" s="503"/>
    </row>
    <row r="65214" spans="2:2">
      <c r="B65214" s="503"/>
    </row>
    <row r="65215" spans="2:2">
      <c r="B65215" s="503"/>
    </row>
    <row r="65216" spans="2:2">
      <c r="B65216" s="503"/>
    </row>
    <row r="65217" spans="2:2">
      <c r="B65217" s="503"/>
    </row>
    <row r="65218" spans="2:2">
      <c r="B65218" s="503"/>
    </row>
    <row r="65219" spans="2:2">
      <c r="B65219" s="503"/>
    </row>
    <row r="65220" spans="2:2">
      <c r="B65220" s="503"/>
    </row>
    <row r="65221" spans="2:2">
      <c r="B65221" s="503"/>
    </row>
    <row r="65222" spans="2:2">
      <c r="B65222" s="503"/>
    </row>
    <row r="65223" spans="2:2">
      <c r="B65223" s="503"/>
    </row>
    <row r="65224" spans="2:2">
      <c r="B65224" s="503"/>
    </row>
    <row r="65225" spans="2:2">
      <c r="B65225" s="503"/>
    </row>
    <row r="65226" spans="2:2">
      <c r="B65226" s="503"/>
    </row>
    <row r="65227" spans="2:2">
      <c r="B65227" s="503"/>
    </row>
    <row r="65228" spans="2:2">
      <c r="B65228" s="503"/>
    </row>
    <row r="65229" spans="2:2">
      <c r="B65229" s="503"/>
    </row>
    <row r="65230" spans="2:2">
      <c r="B65230" s="503"/>
    </row>
    <row r="65231" spans="2:2">
      <c r="B65231" s="503"/>
    </row>
    <row r="65232" spans="2:2">
      <c r="B65232" s="503"/>
    </row>
    <row r="65233" spans="2:2">
      <c r="B65233" s="503"/>
    </row>
    <row r="65234" spans="2:2">
      <c r="B65234" s="503"/>
    </row>
    <row r="65235" spans="2:2">
      <c r="B65235" s="503"/>
    </row>
    <row r="65236" spans="2:2">
      <c r="B65236" s="503"/>
    </row>
    <row r="65237" spans="2:2">
      <c r="B65237" s="503"/>
    </row>
    <row r="65238" spans="2:2">
      <c r="B65238" s="503"/>
    </row>
    <row r="65239" spans="2:2">
      <c r="B65239" s="503"/>
    </row>
    <row r="65240" spans="2:2">
      <c r="B65240" s="503"/>
    </row>
    <row r="65241" spans="2:2">
      <c r="B65241" s="503"/>
    </row>
    <row r="65242" spans="2:2">
      <c r="B65242" s="503"/>
    </row>
    <row r="65243" spans="2:2">
      <c r="B65243" s="503"/>
    </row>
    <row r="65244" spans="2:2">
      <c r="B65244" s="503"/>
    </row>
    <row r="65245" spans="2:2">
      <c r="B65245" s="503"/>
    </row>
    <row r="65246" spans="2:2">
      <c r="B65246" s="503"/>
    </row>
    <row r="65247" spans="2:2">
      <c r="B65247" s="503"/>
    </row>
    <row r="65248" spans="2:2">
      <c r="B65248" s="503"/>
    </row>
    <row r="65249" spans="2:2">
      <c r="B65249" s="503"/>
    </row>
    <row r="65250" spans="2:2">
      <c r="B65250" s="503"/>
    </row>
    <row r="65251" spans="2:2">
      <c r="B65251" s="503"/>
    </row>
    <row r="65252" spans="2:2">
      <c r="B65252" s="503"/>
    </row>
    <row r="65253" spans="2:2">
      <c r="B65253" s="503"/>
    </row>
    <row r="65254" spans="2:2">
      <c r="B65254" s="503"/>
    </row>
    <row r="65255" spans="2:2">
      <c r="B65255" s="503"/>
    </row>
    <row r="65256" spans="2:2">
      <c r="B65256" s="503"/>
    </row>
    <row r="65257" spans="2:2">
      <c r="B65257" s="503"/>
    </row>
    <row r="65258" spans="2:2">
      <c r="B65258" s="503"/>
    </row>
    <row r="65259" spans="2:2">
      <c r="B65259" s="503"/>
    </row>
    <row r="65260" spans="2:2">
      <c r="B65260" s="503"/>
    </row>
    <row r="65261" spans="2:2">
      <c r="B65261" s="503"/>
    </row>
    <row r="65262" spans="2:2">
      <c r="B65262" s="503"/>
    </row>
    <row r="65263" spans="2:2">
      <c r="B65263" s="503"/>
    </row>
    <row r="65264" spans="2:2">
      <c r="B65264" s="503"/>
    </row>
    <row r="65265" spans="2:2">
      <c r="B65265" s="503"/>
    </row>
    <row r="65266" spans="2:2">
      <c r="B65266" s="503"/>
    </row>
    <row r="65267" spans="2:2">
      <c r="B65267" s="503"/>
    </row>
    <row r="65268" spans="2:2">
      <c r="B65268" s="503"/>
    </row>
    <row r="65269" spans="2:2">
      <c r="B65269" s="503"/>
    </row>
    <row r="65270" spans="2:2">
      <c r="B65270" s="503"/>
    </row>
    <row r="65271" spans="2:2">
      <c r="B65271" s="503"/>
    </row>
    <row r="65272" spans="2:2">
      <c r="B65272" s="503"/>
    </row>
    <row r="65273" spans="2:2">
      <c r="B65273" s="503"/>
    </row>
    <row r="65274" spans="2:2">
      <c r="B65274" s="503"/>
    </row>
    <row r="65275" spans="2:2">
      <c r="B65275" s="503"/>
    </row>
    <row r="65276" spans="2:2">
      <c r="B65276" s="503"/>
    </row>
    <row r="65277" spans="2:2">
      <c r="B65277" s="503"/>
    </row>
    <row r="65278" spans="2:2">
      <c r="B65278" s="503"/>
    </row>
    <row r="65279" spans="2:2">
      <c r="B65279" s="503"/>
    </row>
    <row r="65280" spans="2:2">
      <c r="B65280" s="503"/>
    </row>
    <row r="65281" spans="2:2">
      <c r="B65281" s="503"/>
    </row>
    <row r="65282" spans="2:2">
      <c r="B65282" s="503"/>
    </row>
    <row r="65283" spans="2:2">
      <c r="B65283" s="503"/>
    </row>
    <row r="65284" spans="2:2">
      <c r="B65284" s="503"/>
    </row>
    <row r="65285" spans="2:2">
      <c r="B65285" s="503"/>
    </row>
    <row r="65286" spans="2:2">
      <c r="B65286" s="503"/>
    </row>
    <row r="65287" spans="2:2">
      <c r="B65287" s="503"/>
    </row>
    <row r="65288" spans="2:2">
      <c r="B65288" s="503"/>
    </row>
    <row r="65289" spans="2:2">
      <c r="B65289" s="503"/>
    </row>
    <row r="65290" spans="2:2">
      <c r="B65290" s="503"/>
    </row>
    <row r="65291" spans="2:2">
      <c r="B65291" s="503"/>
    </row>
    <row r="65292" spans="2:2">
      <c r="B65292" s="503"/>
    </row>
    <row r="65293" spans="2:2">
      <c r="B65293" s="503"/>
    </row>
    <row r="65294" spans="2:2">
      <c r="B65294" s="503"/>
    </row>
    <row r="65295" spans="2:2">
      <c r="B65295" s="503"/>
    </row>
    <row r="65296" spans="2:2">
      <c r="B65296" s="503"/>
    </row>
    <row r="65297" spans="2:2">
      <c r="B65297" s="503"/>
    </row>
    <row r="65298" spans="2:2">
      <c r="B65298" s="503"/>
    </row>
    <row r="65299" spans="2:2">
      <c r="B65299" s="503"/>
    </row>
    <row r="65300" spans="2:2">
      <c r="B65300" s="503"/>
    </row>
    <row r="65301" spans="2:2">
      <c r="B65301" s="503"/>
    </row>
    <row r="65302" spans="2:2">
      <c r="B65302" s="503"/>
    </row>
    <row r="65303" spans="2:2">
      <c r="B65303" s="503"/>
    </row>
    <row r="65304" spans="2:2">
      <c r="B65304" s="503"/>
    </row>
    <row r="65305" spans="2:2">
      <c r="B65305" s="503"/>
    </row>
    <row r="65306" spans="2:2">
      <c r="B65306" s="503"/>
    </row>
    <row r="65307" spans="2:2">
      <c r="B65307" s="503"/>
    </row>
    <row r="65308" spans="2:2">
      <c r="B65308" s="503"/>
    </row>
    <row r="65309" spans="2:2">
      <c r="B65309" s="503"/>
    </row>
    <row r="65310" spans="2:2">
      <c r="B65310" s="503"/>
    </row>
    <row r="65311" spans="2:2">
      <c r="B65311" s="503"/>
    </row>
    <row r="65312" spans="2:2">
      <c r="B65312" s="503"/>
    </row>
    <row r="65313" spans="2:2">
      <c r="B65313" s="503"/>
    </row>
    <row r="65314" spans="2:2">
      <c r="B65314" s="503"/>
    </row>
    <row r="65315" spans="2:2">
      <c r="B65315" s="503"/>
    </row>
    <row r="65316" spans="2:2">
      <c r="B65316" s="503"/>
    </row>
    <row r="65317" spans="2:2">
      <c r="B65317" s="503"/>
    </row>
    <row r="65318" spans="2:2">
      <c r="B65318" s="503"/>
    </row>
    <row r="65319" spans="2:2">
      <c r="B65319" s="503"/>
    </row>
    <row r="65320" spans="2:2">
      <c r="B65320" s="503"/>
    </row>
    <row r="65321" spans="2:2">
      <c r="B65321" s="503"/>
    </row>
    <row r="65322" spans="2:2">
      <c r="B65322" s="503"/>
    </row>
    <row r="65323" spans="2:2">
      <c r="B65323" s="503"/>
    </row>
    <row r="65324" spans="2:2">
      <c r="B65324" s="503"/>
    </row>
    <row r="65325" spans="2:2">
      <c r="B65325" s="503"/>
    </row>
    <row r="65326" spans="2:2">
      <c r="B65326" s="503"/>
    </row>
    <row r="65327" spans="2:2">
      <c r="B65327" s="503"/>
    </row>
    <row r="65328" spans="2:2">
      <c r="B65328" s="503"/>
    </row>
    <row r="65329" spans="2:2">
      <c r="B65329" s="503"/>
    </row>
    <row r="65330" spans="2:2">
      <c r="B65330" s="503"/>
    </row>
    <row r="65331" spans="2:2">
      <c r="B65331" s="503"/>
    </row>
    <row r="65332" spans="2:2">
      <c r="B65332" s="503"/>
    </row>
    <row r="65333" spans="2:2">
      <c r="B65333" s="503"/>
    </row>
    <row r="65334" spans="2:2">
      <c r="B65334" s="503"/>
    </row>
    <row r="65335" spans="2:2">
      <c r="B65335" s="503"/>
    </row>
    <row r="65336" spans="2:2">
      <c r="B65336" s="503"/>
    </row>
    <row r="65337" spans="2:2">
      <c r="B65337" s="503"/>
    </row>
    <row r="65338" spans="2:2">
      <c r="B65338" s="503"/>
    </row>
    <row r="65339" spans="2:2">
      <c r="B65339" s="503"/>
    </row>
    <row r="65340" spans="2:2">
      <c r="B65340" s="503"/>
    </row>
    <row r="65341" spans="2:2">
      <c r="B65341" s="503"/>
    </row>
    <row r="65342" spans="2:2">
      <c r="B65342" s="503"/>
    </row>
    <row r="65343" spans="2:2">
      <c r="B65343" s="503"/>
    </row>
    <row r="65344" spans="2:2">
      <c r="B65344" s="503"/>
    </row>
    <row r="65345" spans="2:2">
      <c r="B65345" s="503"/>
    </row>
    <row r="65346" spans="2:2">
      <c r="B65346" s="503"/>
    </row>
    <row r="65347" spans="2:2">
      <c r="B65347" s="503"/>
    </row>
    <row r="65348" spans="2:2">
      <c r="B65348" s="503"/>
    </row>
    <row r="65349" spans="2:2">
      <c r="B65349" s="503"/>
    </row>
    <row r="65350" spans="2:2">
      <c r="B65350" s="503"/>
    </row>
    <row r="65351" spans="2:2">
      <c r="B65351" s="503"/>
    </row>
    <row r="65352" spans="2:2">
      <c r="B65352" s="503"/>
    </row>
    <row r="65353" spans="2:2">
      <c r="B65353" s="503"/>
    </row>
    <row r="65354" spans="2:2">
      <c r="B65354" s="503"/>
    </row>
    <row r="65355" spans="2:2">
      <c r="B65355" s="503"/>
    </row>
    <row r="65356" spans="2:2">
      <c r="B65356" s="503"/>
    </row>
    <row r="65357" spans="2:2">
      <c r="B65357" s="503"/>
    </row>
    <row r="65358" spans="2:2">
      <c r="B65358" s="503"/>
    </row>
    <row r="65359" spans="2:2">
      <c r="B65359" s="503"/>
    </row>
    <row r="65360" spans="2:2">
      <c r="B65360" s="503"/>
    </row>
    <row r="65361" spans="2:2">
      <c r="B65361" s="503"/>
    </row>
    <row r="65362" spans="2:2">
      <c r="B65362" s="503"/>
    </row>
    <row r="65363" spans="2:2">
      <c r="B65363" s="503"/>
    </row>
    <row r="65364" spans="2:2">
      <c r="B65364" s="503"/>
    </row>
    <row r="65365" spans="2:2">
      <c r="B65365" s="503"/>
    </row>
    <row r="65366" spans="2:2">
      <c r="B65366" s="503"/>
    </row>
    <row r="65367" spans="2:2">
      <c r="B65367" s="503"/>
    </row>
    <row r="65368" spans="2:2">
      <c r="B65368" s="503"/>
    </row>
    <row r="65369" spans="2:2">
      <c r="B65369" s="503"/>
    </row>
    <row r="65370" spans="2:2">
      <c r="B65370" s="503"/>
    </row>
    <row r="65371" spans="2:2">
      <c r="B65371" s="503"/>
    </row>
    <row r="65372" spans="2:2">
      <c r="B65372" s="503"/>
    </row>
    <row r="65373" spans="2:2">
      <c r="B65373" s="503"/>
    </row>
    <row r="65374" spans="2:2">
      <c r="B65374" s="503"/>
    </row>
    <row r="65375" spans="2:2">
      <c r="B65375" s="503"/>
    </row>
    <row r="65376" spans="2:2">
      <c r="B65376" s="503"/>
    </row>
    <row r="65377" spans="2:2">
      <c r="B65377" s="503"/>
    </row>
    <row r="65378" spans="2:2">
      <c r="B65378" s="503"/>
    </row>
    <row r="65379" spans="2:2">
      <c r="B65379" s="503"/>
    </row>
    <row r="65380" spans="2:2">
      <c r="B65380" s="503"/>
    </row>
    <row r="65381" spans="2:2">
      <c r="B65381" s="503"/>
    </row>
    <row r="65382" spans="2:2">
      <c r="B65382" s="503"/>
    </row>
    <row r="65383" spans="2:2">
      <c r="B65383" s="503"/>
    </row>
    <row r="65384" spans="2:2">
      <c r="B65384" s="503"/>
    </row>
    <row r="65385" spans="2:2">
      <c r="B65385" s="503"/>
    </row>
    <row r="65386" spans="2:2">
      <c r="B65386" s="503"/>
    </row>
    <row r="65387" spans="2:2">
      <c r="B65387" s="503"/>
    </row>
    <row r="65388" spans="2:2">
      <c r="B65388" s="503"/>
    </row>
    <row r="65389" spans="2:2">
      <c r="B65389" s="503"/>
    </row>
    <row r="65390" spans="2:2">
      <c r="B65390" s="503"/>
    </row>
    <row r="65391" spans="2:2">
      <c r="B65391" s="503"/>
    </row>
    <row r="65392" spans="2:2">
      <c r="B65392" s="503"/>
    </row>
    <row r="65393" spans="2:2">
      <c r="B65393" s="503"/>
    </row>
    <row r="65394" spans="2:2">
      <c r="B65394" s="503"/>
    </row>
    <row r="65395" spans="2:2">
      <c r="B65395" s="503"/>
    </row>
    <row r="65396" spans="2:2">
      <c r="B65396" s="503"/>
    </row>
    <row r="65397" spans="2:2">
      <c r="B65397" s="503"/>
    </row>
    <row r="65398" spans="2:2">
      <c r="B65398" s="503"/>
    </row>
    <row r="65399" spans="2:2">
      <c r="B65399" s="503"/>
    </row>
    <row r="65400" spans="2:2">
      <c r="B65400" s="503"/>
    </row>
    <row r="65401" spans="2:2">
      <c r="B65401" s="503"/>
    </row>
    <row r="65402" spans="2:2">
      <c r="B65402" s="503"/>
    </row>
    <row r="65403" spans="2:2">
      <c r="B65403" s="503"/>
    </row>
    <row r="65404" spans="2:2">
      <c r="B65404" s="503"/>
    </row>
    <row r="65405" spans="2:2">
      <c r="B65405" s="503"/>
    </row>
    <row r="65406" spans="2:2">
      <c r="B65406" s="503"/>
    </row>
    <row r="65407" spans="2:2">
      <c r="B65407" s="503"/>
    </row>
    <row r="65408" spans="2:2">
      <c r="B65408" s="503"/>
    </row>
    <row r="65409" spans="2:2">
      <c r="B65409" s="503"/>
    </row>
    <row r="65410" spans="2:2">
      <c r="B65410" s="503"/>
    </row>
    <row r="65411" spans="2:2">
      <c r="B65411" s="503"/>
    </row>
    <row r="65412" spans="2:2">
      <c r="B65412" s="503"/>
    </row>
    <row r="65413" spans="2:2">
      <c r="B65413" s="503"/>
    </row>
    <row r="65414" spans="2:2">
      <c r="B65414" s="503"/>
    </row>
    <row r="65415" spans="2:2">
      <c r="B65415" s="503"/>
    </row>
    <row r="65416" spans="2:2">
      <c r="B65416" s="503"/>
    </row>
    <row r="65417" spans="2:2">
      <c r="B65417" s="503"/>
    </row>
    <row r="65418" spans="2:2">
      <c r="B65418" s="503"/>
    </row>
    <row r="65419" spans="2:2">
      <c r="B65419" s="503"/>
    </row>
    <row r="65420" spans="2:2">
      <c r="B65420" s="503"/>
    </row>
    <row r="65421" spans="2:2">
      <c r="B65421" s="503"/>
    </row>
    <row r="65422" spans="2:2">
      <c r="B65422" s="503"/>
    </row>
    <row r="65423" spans="2:2">
      <c r="B65423" s="503"/>
    </row>
    <row r="65424" spans="2:2">
      <c r="B65424" s="503"/>
    </row>
    <row r="65425" spans="2:2">
      <c r="B65425" s="503"/>
    </row>
    <row r="65426" spans="2:2">
      <c r="B65426" s="503"/>
    </row>
    <row r="65427" spans="2:2">
      <c r="B65427" s="503"/>
    </row>
    <row r="65428" spans="2:2">
      <c r="B65428" s="503"/>
    </row>
    <row r="65429" spans="2:2">
      <c r="B65429" s="503"/>
    </row>
    <row r="65430" spans="2:2">
      <c r="B65430" s="503"/>
    </row>
    <row r="65431" spans="2:2">
      <c r="B65431" s="503"/>
    </row>
    <row r="65432" spans="2:2">
      <c r="B65432" s="503"/>
    </row>
    <row r="65433" spans="2:2">
      <c r="B65433" s="503"/>
    </row>
    <row r="65434" spans="2:2">
      <c r="B65434" s="503"/>
    </row>
    <row r="65435" spans="2:2">
      <c r="B65435" s="503"/>
    </row>
    <row r="65436" spans="2:2">
      <c r="B65436" s="503"/>
    </row>
    <row r="65437" spans="2:2">
      <c r="B65437" s="503"/>
    </row>
    <row r="65438" spans="2:2">
      <c r="B65438" s="503"/>
    </row>
    <row r="65439" spans="2:2">
      <c r="B65439" s="503"/>
    </row>
    <row r="65440" spans="2:2">
      <c r="B65440" s="503"/>
    </row>
    <row r="65441" spans="2:2">
      <c r="B65441" s="503"/>
    </row>
    <row r="65442" spans="2:2">
      <c r="B65442" s="503"/>
    </row>
    <row r="65443" spans="2:2">
      <c r="B65443" s="503"/>
    </row>
    <row r="65444" spans="2:2">
      <c r="B65444" s="503"/>
    </row>
    <row r="65445" spans="2:2">
      <c r="B65445" s="503"/>
    </row>
    <row r="65446" spans="2:2">
      <c r="B65446" s="503"/>
    </row>
    <row r="65447" spans="2:2">
      <c r="B65447" s="503"/>
    </row>
    <row r="65448" spans="2:2">
      <c r="B65448" s="503"/>
    </row>
    <row r="65449" spans="2:2">
      <c r="B65449" s="503"/>
    </row>
    <row r="65450" spans="2:2">
      <c r="B65450" s="503"/>
    </row>
    <row r="65451" spans="2:2">
      <c r="B65451" s="503"/>
    </row>
    <row r="65452" spans="2:2">
      <c r="B65452" s="503"/>
    </row>
    <row r="65453" spans="2:2">
      <c r="B65453" s="503"/>
    </row>
    <row r="65454" spans="2:2">
      <c r="B65454" s="503"/>
    </row>
    <row r="65455" spans="2:2">
      <c r="B65455" s="503"/>
    </row>
    <row r="65456" spans="2:2">
      <c r="B65456" s="503"/>
    </row>
    <row r="65457" spans="2:2">
      <c r="B65457" s="503"/>
    </row>
    <row r="65458" spans="2:2">
      <c r="B65458" s="503"/>
    </row>
    <row r="65459" spans="2:2">
      <c r="B65459" s="503"/>
    </row>
    <row r="65460" spans="2:2">
      <c r="B65460" s="503"/>
    </row>
    <row r="65461" spans="2:2">
      <c r="B65461" s="503"/>
    </row>
    <row r="65462" spans="2:2">
      <c r="B65462" s="503"/>
    </row>
    <row r="65463" spans="2:2">
      <c r="B65463" s="503"/>
    </row>
    <row r="65464" spans="2:2">
      <c r="B65464" s="503"/>
    </row>
    <row r="65465" spans="2:2">
      <c r="B65465" s="503"/>
    </row>
    <row r="65466" spans="2:2">
      <c r="B65466" s="503"/>
    </row>
    <row r="65467" spans="2:2">
      <c r="B65467" s="503"/>
    </row>
    <row r="65468" spans="2:2">
      <c r="B65468" s="503"/>
    </row>
    <row r="65469" spans="2:2">
      <c r="B65469" s="503"/>
    </row>
    <row r="65470" spans="2:2">
      <c r="B65470" s="503"/>
    </row>
    <row r="65471" spans="2:2">
      <c r="B65471" s="503"/>
    </row>
    <row r="65472" spans="2:2">
      <c r="B65472" s="503"/>
    </row>
    <row r="65473" spans="2:2">
      <c r="B65473" s="503"/>
    </row>
    <row r="65474" spans="2:2">
      <c r="B65474" s="503"/>
    </row>
    <row r="65475" spans="2:2">
      <c r="B65475" s="503"/>
    </row>
    <row r="65476" spans="2:2">
      <c r="B65476" s="503"/>
    </row>
    <row r="65477" spans="2:2">
      <c r="B65477" s="503"/>
    </row>
    <row r="65478" spans="2:2">
      <c r="B65478" s="503"/>
    </row>
    <row r="65479" spans="2:2">
      <c r="B65479" s="503"/>
    </row>
    <row r="65480" spans="2:2">
      <c r="B65480" s="503"/>
    </row>
    <row r="65481" spans="2:2">
      <c r="B65481" s="503"/>
    </row>
    <row r="65482" spans="2:2">
      <c r="B65482" s="503"/>
    </row>
    <row r="65483" spans="2:2">
      <c r="B65483" s="503"/>
    </row>
    <row r="65484" spans="2:2">
      <c r="B65484" s="503"/>
    </row>
    <row r="65485" spans="2:2">
      <c r="B65485" s="503"/>
    </row>
    <row r="65486" spans="2:2">
      <c r="B65486" s="503"/>
    </row>
    <row r="65487" spans="2:2">
      <c r="B65487" s="503"/>
    </row>
    <row r="65488" spans="2:2">
      <c r="B65488" s="503"/>
    </row>
    <row r="65489" spans="2:2">
      <c r="B65489" s="503"/>
    </row>
    <row r="65490" spans="2:2">
      <c r="B65490" s="503"/>
    </row>
    <row r="65491" spans="2:2">
      <c r="B65491" s="503"/>
    </row>
    <row r="65492" spans="2:2">
      <c r="B65492" s="503"/>
    </row>
    <row r="65493" spans="2:2">
      <c r="B65493" s="503"/>
    </row>
    <row r="65494" spans="2:2">
      <c r="B65494" s="503"/>
    </row>
    <row r="65495" spans="2:2">
      <c r="B65495" s="503"/>
    </row>
    <row r="65496" spans="2:2">
      <c r="B65496" s="503"/>
    </row>
    <row r="65497" spans="2:2">
      <c r="B65497" s="503"/>
    </row>
    <row r="65498" spans="2:2">
      <c r="B65498" s="503"/>
    </row>
    <row r="65499" spans="2:2">
      <c r="B65499" s="503"/>
    </row>
    <row r="65500" spans="2:2">
      <c r="B65500" s="503"/>
    </row>
    <row r="65501" spans="2:2">
      <c r="B65501" s="503"/>
    </row>
    <row r="65502" spans="2:2">
      <c r="B65502" s="503"/>
    </row>
    <row r="65503" spans="2:2">
      <c r="B65503" s="503"/>
    </row>
    <row r="65504" spans="2:2">
      <c r="B65504" s="503"/>
    </row>
    <row r="65505" spans="2:2">
      <c r="B65505" s="503"/>
    </row>
    <row r="65506" spans="2:2">
      <c r="B65506" s="503"/>
    </row>
    <row r="65507" spans="2:2">
      <c r="B65507" s="503"/>
    </row>
    <row r="65508" spans="2:2">
      <c r="B65508" s="503"/>
    </row>
    <row r="65509" spans="2:2">
      <c r="B65509" s="503"/>
    </row>
    <row r="65510" spans="2:2">
      <c r="B65510" s="503"/>
    </row>
    <row r="65511" spans="2:2">
      <c r="B65511" s="503"/>
    </row>
    <row r="65512" spans="2:2">
      <c r="B65512" s="503"/>
    </row>
    <row r="65513" spans="2:2">
      <c r="B65513" s="503"/>
    </row>
    <row r="65514" spans="2:2">
      <c r="B65514" s="503"/>
    </row>
    <row r="65515" spans="2:2">
      <c r="B65515" s="503"/>
    </row>
    <row r="65516" spans="2:2">
      <c r="B65516" s="503"/>
    </row>
    <row r="65517" spans="2:2">
      <c r="B65517" s="503"/>
    </row>
    <row r="65518" spans="2:2">
      <c r="B65518" s="503"/>
    </row>
    <row r="65519" spans="2:2">
      <c r="B65519" s="503"/>
    </row>
    <row r="65520" spans="2:2">
      <c r="B65520" s="503"/>
    </row>
    <row r="65521" spans="2:2">
      <c r="B65521" s="503"/>
    </row>
    <row r="65522" spans="2:2">
      <c r="B65522" s="503"/>
    </row>
    <row r="65523" spans="2:2">
      <c r="B65523" s="503"/>
    </row>
    <row r="65524" spans="2:2">
      <c r="B65524" s="503"/>
    </row>
    <row r="65525" spans="2:2">
      <c r="B65525" s="503"/>
    </row>
    <row r="65526" spans="2:2">
      <c r="B65526" s="503"/>
    </row>
    <row r="65527" spans="2:2">
      <c r="B65527" s="503"/>
    </row>
    <row r="65528" spans="2:2">
      <c r="B65528" s="503"/>
    </row>
    <row r="65529" spans="2:2">
      <c r="B65529" s="503"/>
    </row>
    <row r="65530" spans="2:2">
      <c r="B65530" s="503"/>
    </row>
    <row r="65531" spans="2:2">
      <c r="B65531" s="503"/>
    </row>
    <row r="65532" spans="2:2">
      <c r="B65532" s="503"/>
    </row>
    <row r="65533" spans="2:2">
      <c r="B65533" s="503"/>
    </row>
    <row r="65534" spans="2:2">
      <c r="B65534" s="503"/>
    </row>
    <row r="65535" spans="2:2">
      <c r="B65535" s="503"/>
    </row>
    <row r="65536" spans="2:2">
      <c r="B65536" s="503"/>
    </row>
    <row r="65537" spans="2:2">
      <c r="B65537" s="503"/>
    </row>
    <row r="65538" spans="2:2">
      <c r="B65538" s="503"/>
    </row>
    <row r="65539" spans="2:2">
      <c r="B65539" s="503"/>
    </row>
    <row r="65540" spans="2:2">
      <c r="B65540" s="503"/>
    </row>
    <row r="65541" spans="2:2">
      <c r="B65541" s="503"/>
    </row>
    <row r="65542" spans="2:2">
      <c r="B65542" s="503"/>
    </row>
    <row r="65543" spans="2:2">
      <c r="B65543" s="503"/>
    </row>
    <row r="65544" spans="2:2">
      <c r="B65544" s="503"/>
    </row>
    <row r="65545" spans="2:2">
      <c r="B65545" s="503"/>
    </row>
    <row r="65546" spans="2:2">
      <c r="B65546" s="503"/>
    </row>
    <row r="65547" spans="2:2">
      <c r="B65547" s="503"/>
    </row>
    <row r="65548" spans="2:2">
      <c r="B65548" s="503"/>
    </row>
    <row r="65549" spans="2:2">
      <c r="B65549" s="503"/>
    </row>
    <row r="65550" spans="2:2">
      <c r="B65550" s="503"/>
    </row>
    <row r="65551" spans="2:2">
      <c r="B65551" s="503"/>
    </row>
    <row r="65552" spans="2:2">
      <c r="B65552" s="503"/>
    </row>
    <row r="65553" spans="2:2">
      <c r="B65553" s="503"/>
    </row>
    <row r="65554" spans="2:2">
      <c r="B65554" s="503"/>
    </row>
    <row r="65555" spans="2:2">
      <c r="B65555" s="503"/>
    </row>
    <row r="65556" spans="2:2">
      <c r="B65556" s="503"/>
    </row>
    <row r="65557" spans="2:2">
      <c r="B65557" s="503"/>
    </row>
    <row r="65558" spans="2:2">
      <c r="B65558" s="503"/>
    </row>
    <row r="65559" spans="2:2">
      <c r="B65559" s="503"/>
    </row>
    <row r="65560" spans="2:2">
      <c r="B65560" s="503"/>
    </row>
    <row r="65561" spans="2:2">
      <c r="B65561" s="503"/>
    </row>
    <row r="65562" spans="2:2">
      <c r="B65562" s="503"/>
    </row>
    <row r="65563" spans="2:2">
      <c r="B65563" s="503"/>
    </row>
    <row r="65564" spans="2:2">
      <c r="B65564" s="503"/>
    </row>
    <row r="65565" spans="2:2">
      <c r="B65565" s="503"/>
    </row>
    <row r="65566" spans="2:2">
      <c r="B65566" s="503"/>
    </row>
    <row r="65567" spans="2:2">
      <c r="B65567" s="503"/>
    </row>
    <row r="65568" spans="2:2">
      <c r="B65568" s="503"/>
    </row>
    <row r="65569" spans="2:2">
      <c r="B65569" s="503"/>
    </row>
    <row r="65570" spans="2:2">
      <c r="B65570" s="503"/>
    </row>
    <row r="65571" spans="2:2">
      <c r="B65571" s="503"/>
    </row>
    <row r="65572" spans="2:2">
      <c r="B65572" s="503"/>
    </row>
    <row r="65573" spans="2:2">
      <c r="B65573" s="503"/>
    </row>
    <row r="65574" spans="2:2">
      <c r="B65574" s="503"/>
    </row>
    <row r="65575" spans="2:2">
      <c r="B65575" s="503"/>
    </row>
    <row r="65576" spans="2:2">
      <c r="B65576" s="503"/>
    </row>
    <row r="65577" spans="2:2">
      <c r="B65577" s="503"/>
    </row>
    <row r="65578" spans="2:2">
      <c r="B65578" s="503"/>
    </row>
    <row r="65579" spans="2:2">
      <c r="B65579" s="503"/>
    </row>
    <row r="65580" spans="2:2">
      <c r="B65580" s="503"/>
    </row>
    <row r="65581" spans="2:2">
      <c r="B65581" s="503"/>
    </row>
    <row r="65582" spans="2:2">
      <c r="B65582" s="503"/>
    </row>
    <row r="65583" spans="2:2">
      <c r="B65583" s="503"/>
    </row>
    <row r="65584" spans="2:2">
      <c r="B65584" s="503"/>
    </row>
    <row r="65585" spans="2:2">
      <c r="B65585" s="503"/>
    </row>
    <row r="65586" spans="2:2">
      <c r="B65586" s="503"/>
    </row>
    <row r="65587" spans="2:2">
      <c r="B65587" s="503"/>
    </row>
    <row r="65588" spans="2:2">
      <c r="B65588" s="503"/>
    </row>
    <row r="65589" spans="2:2">
      <c r="B65589" s="503"/>
    </row>
    <row r="65590" spans="2:2">
      <c r="B65590" s="503"/>
    </row>
    <row r="65591" spans="2:2">
      <c r="B65591" s="503"/>
    </row>
    <row r="65592" spans="2:2">
      <c r="B65592" s="503"/>
    </row>
    <row r="65593" spans="2:2">
      <c r="B65593" s="503"/>
    </row>
    <row r="65594" spans="2:2">
      <c r="B65594" s="503"/>
    </row>
    <row r="65595" spans="2:2">
      <c r="B65595" s="503"/>
    </row>
    <row r="65596" spans="2:2">
      <c r="B65596" s="503"/>
    </row>
    <row r="65597" spans="2:2">
      <c r="B65597" s="503"/>
    </row>
    <row r="65598" spans="2:2">
      <c r="B65598" s="503"/>
    </row>
    <row r="65599" spans="2:2">
      <c r="B65599" s="503"/>
    </row>
    <row r="65600" spans="2:2">
      <c r="B65600" s="503"/>
    </row>
    <row r="65601" spans="2:2">
      <c r="B65601" s="503"/>
    </row>
    <row r="65602" spans="2:2">
      <c r="B65602" s="503"/>
    </row>
    <row r="65603" spans="2:2">
      <c r="B65603" s="503"/>
    </row>
    <row r="65604" spans="2:2">
      <c r="B65604" s="503"/>
    </row>
    <row r="65605" spans="2:2">
      <c r="B65605" s="503"/>
    </row>
    <row r="65606" spans="2:2">
      <c r="B65606" s="503"/>
    </row>
    <row r="65607" spans="2:2">
      <c r="B65607" s="503"/>
    </row>
    <row r="65608" spans="2:2">
      <c r="B65608" s="503"/>
    </row>
    <row r="65609" spans="2:2">
      <c r="B65609" s="503"/>
    </row>
    <row r="65610" spans="2:2">
      <c r="B65610" s="503"/>
    </row>
    <row r="65611" spans="2:2">
      <c r="B65611" s="503"/>
    </row>
    <row r="65612" spans="2:2">
      <c r="B65612" s="503"/>
    </row>
    <row r="65613" spans="2:2">
      <c r="B65613" s="503"/>
    </row>
    <row r="65614" spans="2:2">
      <c r="B65614" s="503"/>
    </row>
    <row r="65615" spans="2:2">
      <c r="B65615" s="503"/>
    </row>
    <row r="65616" spans="2:2">
      <c r="B65616" s="503"/>
    </row>
    <row r="65617" spans="2:2">
      <c r="B65617" s="503"/>
    </row>
    <row r="65618" spans="2:2">
      <c r="B65618" s="503"/>
    </row>
    <row r="65619" spans="2:2">
      <c r="B65619" s="503"/>
    </row>
    <row r="65620" spans="2:2">
      <c r="B65620" s="503"/>
    </row>
    <row r="65621" spans="2:2">
      <c r="B65621" s="503"/>
    </row>
    <row r="65622" spans="2:2">
      <c r="B65622" s="503"/>
    </row>
    <row r="65623" spans="2:2">
      <c r="B65623" s="503"/>
    </row>
    <row r="65624" spans="2:2">
      <c r="B65624" s="503"/>
    </row>
    <row r="65625" spans="2:2">
      <c r="B65625" s="503"/>
    </row>
    <row r="65626" spans="2:2">
      <c r="B65626" s="503"/>
    </row>
    <row r="65627" spans="2:2">
      <c r="B65627" s="503"/>
    </row>
    <row r="65628" spans="2:2">
      <c r="B65628" s="503"/>
    </row>
    <row r="65629" spans="2:2">
      <c r="B65629" s="503"/>
    </row>
    <row r="65630" spans="2:2">
      <c r="B65630" s="503"/>
    </row>
    <row r="65631" spans="2:2">
      <c r="B65631" s="503"/>
    </row>
    <row r="65632" spans="2:2">
      <c r="B65632" s="503"/>
    </row>
    <row r="65633" spans="2:2">
      <c r="B65633" s="503"/>
    </row>
    <row r="65634" spans="2:2">
      <c r="B65634" s="503"/>
    </row>
    <row r="65635" spans="2:2">
      <c r="B65635" s="503"/>
    </row>
    <row r="65636" spans="2:2">
      <c r="B65636" s="503"/>
    </row>
    <row r="65637" spans="2:2">
      <c r="B65637" s="503"/>
    </row>
    <row r="65638" spans="2:2">
      <c r="B65638" s="503"/>
    </row>
    <row r="65639" spans="2:2">
      <c r="B65639" s="503"/>
    </row>
    <row r="65640" spans="2:2">
      <c r="B65640" s="503"/>
    </row>
    <row r="65641" spans="2:2">
      <c r="B65641" s="503"/>
    </row>
    <row r="65642" spans="2:2">
      <c r="B65642" s="503"/>
    </row>
    <row r="65643" spans="2:2">
      <c r="B65643" s="503"/>
    </row>
    <row r="65644" spans="2:2">
      <c r="B65644" s="503"/>
    </row>
    <row r="65645" spans="2:2">
      <c r="B65645" s="503"/>
    </row>
    <row r="65646" spans="2:2">
      <c r="B65646" s="503"/>
    </row>
    <row r="65647" spans="2:2">
      <c r="B65647" s="503"/>
    </row>
    <row r="65648" spans="2:2">
      <c r="B65648" s="503"/>
    </row>
    <row r="65649" spans="2:2">
      <c r="B65649" s="503"/>
    </row>
    <row r="65650" spans="2:2">
      <c r="B65650" s="503"/>
    </row>
    <row r="65651" spans="2:2">
      <c r="B65651" s="503"/>
    </row>
    <row r="65652" spans="2:2">
      <c r="B65652" s="503"/>
    </row>
    <row r="65653" spans="2:2">
      <c r="B65653" s="503"/>
    </row>
    <row r="65654" spans="2:2">
      <c r="B65654" s="503"/>
    </row>
    <row r="65655" spans="2:2">
      <c r="B65655" s="503"/>
    </row>
    <row r="65656" spans="2:2">
      <c r="B65656" s="503"/>
    </row>
    <row r="65657" spans="2:2">
      <c r="B65657" s="503"/>
    </row>
    <row r="65658" spans="2:2">
      <c r="B65658" s="503"/>
    </row>
    <row r="65659" spans="2:2">
      <c r="B65659" s="503"/>
    </row>
    <row r="65660" spans="2:2">
      <c r="B65660" s="503"/>
    </row>
    <row r="65661" spans="2:2">
      <c r="B65661" s="503"/>
    </row>
    <row r="65662" spans="2:2">
      <c r="B65662" s="503"/>
    </row>
    <row r="65663" spans="2:2">
      <c r="B65663" s="503"/>
    </row>
    <row r="65664" spans="2:2">
      <c r="B65664" s="503"/>
    </row>
    <row r="65665" spans="2:2">
      <c r="B65665" s="503"/>
    </row>
    <row r="65666" spans="2:2">
      <c r="B65666" s="503"/>
    </row>
    <row r="65667" spans="2:2">
      <c r="B65667" s="503"/>
    </row>
    <row r="65668" spans="2:2">
      <c r="B65668" s="503"/>
    </row>
    <row r="65669" spans="2:2">
      <c r="B65669" s="503"/>
    </row>
    <row r="65670" spans="2:2">
      <c r="B65670" s="503"/>
    </row>
    <row r="65671" spans="2:2">
      <c r="B65671" s="503"/>
    </row>
    <row r="65672" spans="2:2">
      <c r="B65672" s="503"/>
    </row>
    <row r="65673" spans="2:2">
      <c r="B65673" s="503"/>
    </row>
    <row r="65674" spans="2:2">
      <c r="B65674" s="503"/>
    </row>
    <row r="65675" spans="2:2">
      <c r="B65675" s="503"/>
    </row>
    <row r="65676" spans="2:2">
      <c r="B65676" s="503"/>
    </row>
    <row r="65677" spans="2:2">
      <c r="B65677" s="503"/>
    </row>
    <row r="65678" spans="2:2">
      <c r="B65678" s="503"/>
    </row>
    <row r="65679" spans="2:2">
      <c r="B65679" s="503"/>
    </row>
    <row r="65680" spans="2:2">
      <c r="B65680" s="503"/>
    </row>
    <row r="65681" spans="2:2">
      <c r="B65681" s="503"/>
    </row>
    <row r="65682" spans="2:2">
      <c r="B65682" s="503"/>
    </row>
    <row r="65683" spans="2:2">
      <c r="B65683" s="503"/>
    </row>
    <row r="65684" spans="2:2">
      <c r="B65684" s="503"/>
    </row>
    <row r="65685" spans="2:2">
      <c r="B65685" s="503"/>
    </row>
    <row r="65686" spans="2:2">
      <c r="B65686" s="503"/>
    </row>
    <row r="65687" spans="2:2">
      <c r="B65687" s="503"/>
    </row>
    <row r="65688" spans="2:2">
      <c r="B65688" s="503"/>
    </row>
    <row r="65689" spans="2:2">
      <c r="B65689" s="503"/>
    </row>
    <row r="65690" spans="2:2">
      <c r="B65690" s="503"/>
    </row>
    <row r="65691" spans="2:2">
      <c r="B65691" s="503"/>
    </row>
    <row r="65692" spans="2:2">
      <c r="B65692" s="503"/>
    </row>
    <row r="65693" spans="2:2">
      <c r="B65693" s="503"/>
    </row>
    <row r="65694" spans="2:2">
      <c r="B65694" s="503"/>
    </row>
    <row r="65695" spans="2:2">
      <c r="B65695" s="503"/>
    </row>
    <row r="65696" spans="2:2">
      <c r="B65696" s="503"/>
    </row>
    <row r="65697" spans="2:2">
      <c r="B65697" s="503"/>
    </row>
    <row r="65698" spans="2:2">
      <c r="B65698" s="503"/>
    </row>
    <row r="65699" spans="2:2">
      <c r="B65699" s="503"/>
    </row>
    <row r="65700" spans="2:2">
      <c r="B65700" s="503"/>
    </row>
    <row r="65701" spans="2:2">
      <c r="B65701" s="503"/>
    </row>
    <row r="65702" spans="2:2">
      <c r="B65702" s="503"/>
    </row>
    <row r="65703" spans="2:2">
      <c r="B65703" s="503"/>
    </row>
    <row r="65704" spans="2:2">
      <c r="B65704" s="503"/>
    </row>
    <row r="65705" spans="2:2">
      <c r="B65705" s="503"/>
    </row>
    <row r="65706" spans="2:2">
      <c r="B65706" s="503"/>
    </row>
    <row r="65707" spans="2:2">
      <c r="B65707" s="503"/>
    </row>
    <row r="65708" spans="2:2">
      <c r="B65708" s="503"/>
    </row>
    <row r="65709" spans="2:2">
      <c r="B65709" s="503"/>
    </row>
    <row r="65710" spans="2:2">
      <c r="B65710" s="503"/>
    </row>
    <row r="65711" spans="2:2">
      <c r="B65711" s="503"/>
    </row>
    <row r="65712" spans="2:2">
      <c r="B65712" s="503"/>
    </row>
    <row r="65713" spans="2:2">
      <c r="B65713" s="503"/>
    </row>
    <row r="65714" spans="2:2">
      <c r="B65714" s="503"/>
    </row>
    <row r="65715" spans="2:2">
      <c r="B65715" s="503"/>
    </row>
    <row r="65716" spans="2:2">
      <c r="B65716" s="503"/>
    </row>
    <row r="65717" spans="2:2">
      <c r="B65717" s="503"/>
    </row>
    <row r="65718" spans="2:2">
      <c r="B65718" s="503"/>
    </row>
    <row r="65719" spans="2:2">
      <c r="B65719" s="503"/>
    </row>
    <row r="65720" spans="2:2">
      <c r="B65720" s="503"/>
    </row>
    <row r="65721" spans="2:2">
      <c r="B65721" s="503"/>
    </row>
    <row r="65722" spans="2:2">
      <c r="B65722" s="503"/>
    </row>
    <row r="65723" spans="2:2">
      <c r="B65723" s="503"/>
    </row>
    <row r="65724" spans="2:2">
      <c r="B65724" s="503"/>
    </row>
    <row r="65725" spans="2:2">
      <c r="B65725" s="503"/>
    </row>
    <row r="65726" spans="2:2">
      <c r="B65726" s="503"/>
    </row>
    <row r="65727" spans="2:2">
      <c r="B65727" s="503"/>
    </row>
    <row r="65728" spans="2:2">
      <c r="B65728" s="503"/>
    </row>
    <row r="65729" spans="2:2">
      <c r="B65729" s="503"/>
    </row>
    <row r="65730" spans="2:2">
      <c r="B65730" s="503"/>
    </row>
    <row r="65731" spans="2:2">
      <c r="B65731" s="503"/>
    </row>
    <row r="65732" spans="2:2">
      <c r="B65732" s="503"/>
    </row>
    <row r="65733" spans="2:2">
      <c r="B65733" s="503"/>
    </row>
    <row r="65734" spans="2:2">
      <c r="B65734" s="503"/>
    </row>
    <row r="65735" spans="2:2">
      <c r="B65735" s="503"/>
    </row>
    <row r="65736" spans="2:2">
      <c r="B65736" s="503"/>
    </row>
    <row r="65737" spans="2:2">
      <c r="B65737" s="503"/>
    </row>
    <row r="65738" spans="2:2">
      <c r="B65738" s="503"/>
    </row>
    <row r="65739" spans="2:2">
      <c r="B65739" s="503"/>
    </row>
    <row r="65740" spans="2:2">
      <c r="B65740" s="503"/>
    </row>
    <row r="65741" spans="2:2">
      <c r="B65741" s="503"/>
    </row>
    <row r="65742" spans="2:2">
      <c r="B65742" s="503"/>
    </row>
    <row r="65743" spans="2:2">
      <c r="B65743" s="503"/>
    </row>
    <row r="65744" spans="2:2">
      <c r="B65744" s="503"/>
    </row>
    <row r="65745" spans="2:2">
      <c r="B65745" s="503"/>
    </row>
    <row r="65746" spans="2:2">
      <c r="B65746" s="503"/>
    </row>
    <row r="65747" spans="2:2">
      <c r="B65747" s="503"/>
    </row>
    <row r="65748" spans="2:2">
      <c r="B65748" s="503"/>
    </row>
    <row r="65749" spans="2:2">
      <c r="B65749" s="503"/>
    </row>
    <row r="65750" spans="2:2">
      <c r="B65750" s="503"/>
    </row>
    <row r="65751" spans="2:2">
      <c r="B65751" s="503"/>
    </row>
    <row r="65752" spans="2:2">
      <c r="B65752" s="503"/>
    </row>
    <row r="65753" spans="2:2">
      <c r="B65753" s="503"/>
    </row>
    <row r="65754" spans="2:2">
      <c r="B65754" s="503"/>
    </row>
    <row r="65755" spans="2:2">
      <c r="B65755" s="503"/>
    </row>
    <row r="65756" spans="2:2">
      <c r="B65756" s="503"/>
    </row>
    <row r="65757" spans="2:2">
      <c r="B65757" s="503"/>
    </row>
    <row r="65758" spans="2:2">
      <c r="B65758" s="503"/>
    </row>
    <row r="65759" spans="2:2">
      <c r="B65759" s="503"/>
    </row>
    <row r="65760" spans="2:2">
      <c r="B65760" s="503"/>
    </row>
    <row r="65761" spans="2:2">
      <c r="B65761" s="503"/>
    </row>
    <row r="65762" spans="2:2">
      <c r="B65762" s="503"/>
    </row>
    <row r="65763" spans="2:2">
      <c r="B65763" s="503"/>
    </row>
    <row r="65764" spans="2:2">
      <c r="B65764" s="503"/>
    </row>
    <row r="65765" spans="2:2">
      <c r="B65765" s="503"/>
    </row>
    <row r="65766" spans="2:2">
      <c r="B65766" s="503"/>
    </row>
    <row r="65767" spans="2:2">
      <c r="B65767" s="503"/>
    </row>
    <row r="65768" spans="2:2">
      <c r="B65768" s="503"/>
    </row>
    <row r="65769" spans="2:2">
      <c r="B65769" s="503"/>
    </row>
    <row r="65770" spans="2:2">
      <c r="B65770" s="503"/>
    </row>
    <row r="65771" spans="2:2">
      <c r="B65771" s="503"/>
    </row>
    <row r="65772" spans="2:2">
      <c r="B65772" s="503"/>
    </row>
    <row r="65773" spans="2:2">
      <c r="B65773" s="503"/>
    </row>
    <row r="65774" spans="2:2">
      <c r="B65774" s="503"/>
    </row>
    <row r="65775" spans="2:2">
      <c r="B65775" s="503"/>
    </row>
    <row r="65776" spans="2:2">
      <c r="B65776" s="503"/>
    </row>
    <row r="65777" spans="2:2">
      <c r="B65777" s="503"/>
    </row>
    <row r="65778" spans="2:2">
      <c r="B65778" s="503"/>
    </row>
    <row r="65779" spans="2:2">
      <c r="B65779" s="503"/>
    </row>
    <row r="65780" spans="2:2">
      <c r="B65780" s="503"/>
    </row>
    <row r="65781" spans="2:2">
      <c r="B65781" s="503"/>
    </row>
    <row r="65782" spans="2:2">
      <c r="B65782" s="503"/>
    </row>
    <row r="65783" spans="2:2">
      <c r="B65783" s="503"/>
    </row>
    <row r="65784" spans="2:2">
      <c r="B65784" s="503"/>
    </row>
    <row r="65785" spans="2:2">
      <c r="B65785" s="503"/>
    </row>
    <row r="65786" spans="2:2">
      <c r="B65786" s="503"/>
    </row>
    <row r="65787" spans="2:2">
      <c r="B65787" s="503"/>
    </row>
    <row r="65788" spans="2:2">
      <c r="B65788" s="503"/>
    </row>
    <row r="65789" spans="2:2">
      <c r="B65789" s="503"/>
    </row>
    <row r="65790" spans="2:2">
      <c r="B65790" s="503"/>
    </row>
    <row r="65791" spans="2:2">
      <c r="B65791" s="503"/>
    </row>
    <row r="65792" spans="2:2">
      <c r="B65792" s="503"/>
    </row>
    <row r="65793" spans="2:2">
      <c r="B65793" s="503"/>
    </row>
    <row r="65794" spans="2:2">
      <c r="B65794" s="503"/>
    </row>
    <row r="65795" spans="2:2">
      <c r="B65795" s="503"/>
    </row>
    <row r="65796" spans="2:2">
      <c r="B65796" s="503"/>
    </row>
    <row r="65797" spans="2:2">
      <c r="B65797" s="503"/>
    </row>
    <row r="65798" spans="2:2">
      <c r="B65798" s="503"/>
    </row>
    <row r="65799" spans="2:2">
      <c r="B65799" s="503"/>
    </row>
    <row r="65800" spans="2:2">
      <c r="B65800" s="503"/>
    </row>
    <row r="65801" spans="2:2">
      <c r="B65801" s="503"/>
    </row>
    <row r="65802" spans="2:2">
      <c r="B65802" s="503"/>
    </row>
    <row r="65803" spans="2:2">
      <c r="B65803" s="503"/>
    </row>
    <row r="65804" spans="2:2">
      <c r="B65804" s="503"/>
    </row>
    <row r="65805" spans="2:2">
      <c r="B65805" s="503"/>
    </row>
    <row r="65806" spans="2:2">
      <c r="B65806" s="503"/>
    </row>
    <row r="65807" spans="2:2">
      <c r="B65807" s="503"/>
    </row>
    <row r="65808" spans="2:2">
      <c r="B65808" s="503"/>
    </row>
    <row r="65809" spans="2:2">
      <c r="B65809" s="503"/>
    </row>
    <row r="65810" spans="2:2">
      <c r="B65810" s="503"/>
    </row>
    <row r="65811" spans="2:2">
      <c r="B65811" s="503"/>
    </row>
    <row r="65812" spans="2:2">
      <c r="B65812" s="503"/>
    </row>
    <row r="65813" spans="2:2">
      <c r="B65813" s="503"/>
    </row>
    <row r="65814" spans="2:2">
      <c r="B65814" s="503"/>
    </row>
    <row r="65815" spans="2:2">
      <c r="B65815" s="503"/>
    </row>
    <row r="65816" spans="2:2">
      <c r="B65816" s="503"/>
    </row>
    <row r="65817" spans="2:2">
      <c r="B65817" s="503"/>
    </row>
    <row r="65818" spans="2:2">
      <c r="B65818" s="503"/>
    </row>
    <row r="65819" spans="2:2">
      <c r="B65819" s="503"/>
    </row>
    <row r="65820" spans="2:2">
      <c r="B65820" s="503"/>
    </row>
    <row r="65821" spans="2:2">
      <c r="B65821" s="503"/>
    </row>
    <row r="65822" spans="2:2">
      <c r="B65822" s="503"/>
    </row>
    <row r="65823" spans="2:2">
      <c r="B65823" s="503"/>
    </row>
    <row r="65824" spans="2:2">
      <c r="B65824" s="503"/>
    </row>
    <row r="65825" spans="2:2">
      <c r="B65825" s="503"/>
    </row>
    <row r="65826" spans="2:2">
      <c r="B65826" s="503"/>
    </row>
    <row r="65827" spans="2:2">
      <c r="B65827" s="503"/>
    </row>
    <row r="65828" spans="2:2">
      <c r="B65828" s="503"/>
    </row>
    <row r="65829" spans="2:2">
      <c r="B65829" s="503"/>
    </row>
    <row r="65830" spans="2:2">
      <c r="B65830" s="503"/>
    </row>
    <row r="65831" spans="2:2">
      <c r="B65831" s="503"/>
    </row>
    <row r="65832" spans="2:2">
      <c r="B65832" s="503"/>
    </row>
    <row r="65833" spans="2:2">
      <c r="B65833" s="503"/>
    </row>
    <row r="65834" spans="2:2">
      <c r="B65834" s="503"/>
    </row>
    <row r="65835" spans="2:2">
      <c r="B65835" s="503"/>
    </row>
    <row r="65836" spans="2:2">
      <c r="B65836" s="503"/>
    </row>
    <row r="65837" spans="2:2">
      <c r="B65837" s="503"/>
    </row>
    <row r="65838" spans="2:2">
      <c r="B65838" s="503"/>
    </row>
    <row r="65839" spans="2:2">
      <c r="B65839" s="503"/>
    </row>
    <row r="65840" spans="2:2">
      <c r="B65840" s="503"/>
    </row>
    <row r="65841" spans="2:2">
      <c r="B65841" s="503"/>
    </row>
    <row r="65842" spans="2:2">
      <c r="B65842" s="503"/>
    </row>
    <row r="65843" spans="2:2">
      <c r="B65843" s="503"/>
    </row>
    <row r="65844" spans="2:2">
      <c r="B65844" s="503"/>
    </row>
    <row r="65845" spans="2:2">
      <c r="B65845" s="503"/>
    </row>
    <row r="65846" spans="2:2">
      <c r="B65846" s="503"/>
    </row>
    <row r="65847" spans="2:2">
      <c r="B65847" s="503"/>
    </row>
    <row r="65848" spans="2:2">
      <c r="B65848" s="503"/>
    </row>
    <row r="65849" spans="2:2">
      <c r="B65849" s="503"/>
    </row>
    <row r="65850" spans="2:2">
      <c r="B65850" s="503"/>
    </row>
    <row r="65851" spans="2:2">
      <c r="B65851" s="503"/>
    </row>
    <row r="65852" spans="2:2">
      <c r="B65852" s="503"/>
    </row>
    <row r="65853" spans="2:2">
      <c r="B65853" s="503"/>
    </row>
    <row r="65854" spans="2:2">
      <c r="B65854" s="503"/>
    </row>
    <row r="65855" spans="2:2">
      <c r="B65855" s="503"/>
    </row>
    <row r="65856" spans="2:2">
      <c r="B65856" s="503"/>
    </row>
    <row r="65857" spans="2:2">
      <c r="B65857" s="503"/>
    </row>
    <row r="65858" spans="2:2">
      <c r="B65858" s="503"/>
    </row>
    <row r="65859" spans="2:2">
      <c r="B65859" s="503"/>
    </row>
    <row r="65860" spans="2:2">
      <c r="B65860" s="503"/>
    </row>
    <row r="65861" spans="2:2">
      <c r="B65861" s="503"/>
    </row>
    <row r="65862" spans="2:2">
      <c r="B65862" s="503"/>
    </row>
    <row r="65863" spans="2:2">
      <c r="B65863" s="503"/>
    </row>
    <row r="65864" spans="2:2">
      <c r="B65864" s="503"/>
    </row>
    <row r="65865" spans="2:2">
      <c r="B65865" s="503"/>
    </row>
    <row r="65866" spans="2:2">
      <c r="B65866" s="503"/>
    </row>
    <row r="65867" spans="2:2">
      <c r="B65867" s="503"/>
    </row>
    <row r="65868" spans="2:2">
      <c r="B65868" s="503"/>
    </row>
    <row r="65869" spans="2:2">
      <c r="B65869" s="503"/>
    </row>
    <row r="65870" spans="2:2">
      <c r="B65870" s="503"/>
    </row>
    <row r="65871" spans="2:2">
      <c r="B65871" s="503"/>
    </row>
    <row r="65872" spans="2:2">
      <c r="B65872" s="503"/>
    </row>
    <row r="65873" spans="2:2">
      <c r="B65873" s="503"/>
    </row>
    <row r="65874" spans="2:2">
      <c r="B65874" s="503"/>
    </row>
    <row r="65875" spans="2:2">
      <c r="B65875" s="503"/>
    </row>
    <row r="65876" spans="2:2">
      <c r="B65876" s="503"/>
    </row>
    <row r="65877" spans="2:2">
      <c r="B65877" s="503"/>
    </row>
    <row r="65878" spans="2:2">
      <c r="B65878" s="503"/>
    </row>
    <row r="65879" spans="2:2">
      <c r="B65879" s="503"/>
    </row>
    <row r="65880" spans="2:2">
      <c r="B65880" s="503"/>
    </row>
    <row r="65881" spans="2:2">
      <c r="B65881" s="503"/>
    </row>
    <row r="65882" spans="2:2">
      <c r="B65882" s="503"/>
    </row>
    <row r="65883" spans="2:2">
      <c r="B65883" s="503"/>
    </row>
    <row r="65884" spans="2:2">
      <c r="B65884" s="503"/>
    </row>
    <row r="65885" spans="2:2">
      <c r="B65885" s="503"/>
    </row>
    <row r="65886" spans="2:2">
      <c r="B65886" s="503"/>
    </row>
    <row r="65887" spans="2:2">
      <c r="B65887" s="503"/>
    </row>
    <row r="65888" spans="2:2">
      <c r="B65888" s="503"/>
    </row>
    <row r="65889" spans="2:2">
      <c r="B65889" s="503"/>
    </row>
    <row r="65890" spans="2:2">
      <c r="B65890" s="503"/>
    </row>
    <row r="65891" spans="2:2">
      <c r="B65891" s="503"/>
    </row>
    <row r="65892" spans="2:2">
      <c r="B65892" s="503"/>
    </row>
    <row r="65893" spans="2:2">
      <c r="B65893" s="503"/>
    </row>
    <row r="65894" spans="2:2">
      <c r="B65894" s="503"/>
    </row>
    <row r="65895" spans="2:2">
      <c r="B65895" s="503"/>
    </row>
    <row r="65896" spans="2:2">
      <c r="B65896" s="503"/>
    </row>
    <row r="65897" spans="2:2">
      <c r="B65897" s="503"/>
    </row>
    <row r="65898" spans="2:2">
      <c r="B65898" s="503"/>
    </row>
    <row r="65899" spans="2:2">
      <c r="B65899" s="503"/>
    </row>
    <row r="65900" spans="2:2">
      <c r="B65900" s="503"/>
    </row>
    <row r="65901" spans="2:2">
      <c r="B65901" s="503"/>
    </row>
    <row r="65902" spans="2:2">
      <c r="B65902" s="503"/>
    </row>
    <row r="65903" spans="2:2">
      <c r="B65903" s="503"/>
    </row>
    <row r="65904" spans="2:2">
      <c r="B65904" s="503"/>
    </row>
    <row r="65905" spans="2:2">
      <c r="B65905" s="503"/>
    </row>
    <row r="65906" spans="2:2">
      <c r="B65906" s="503"/>
    </row>
    <row r="65907" spans="2:2">
      <c r="B65907" s="503"/>
    </row>
    <row r="65908" spans="2:2">
      <c r="B65908" s="503"/>
    </row>
    <row r="65909" spans="2:2">
      <c r="B65909" s="503"/>
    </row>
    <row r="65910" spans="2:2">
      <c r="B65910" s="503"/>
    </row>
    <row r="65911" spans="2:2">
      <c r="B65911" s="503"/>
    </row>
    <row r="65912" spans="2:2">
      <c r="B65912" s="503"/>
    </row>
    <row r="65913" spans="2:2">
      <c r="B65913" s="503"/>
    </row>
    <row r="65914" spans="2:2">
      <c r="B65914" s="503"/>
    </row>
    <row r="65915" spans="2:2">
      <c r="B65915" s="503"/>
    </row>
    <row r="65916" spans="2:2">
      <c r="B65916" s="503"/>
    </row>
    <row r="65917" spans="2:2">
      <c r="B65917" s="503"/>
    </row>
    <row r="65918" spans="2:2">
      <c r="B65918" s="503"/>
    </row>
    <row r="65919" spans="2:2">
      <c r="B65919" s="503"/>
    </row>
    <row r="65920" spans="2:2">
      <c r="B65920" s="503"/>
    </row>
    <row r="65921" spans="2:2">
      <c r="B65921" s="503"/>
    </row>
    <row r="65922" spans="2:2">
      <c r="B65922" s="503"/>
    </row>
    <row r="65923" spans="2:2">
      <c r="B65923" s="503"/>
    </row>
    <row r="65924" spans="2:2">
      <c r="B65924" s="503"/>
    </row>
    <row r="65925" spans="2:2">
      <c r="B65925" s="503"/>
    </row>
    <row r="65926" spans="2:2">
      <c r="B65926" s="503"/>
    </row>
    <row r="65927" spans="2:2">
      <c r="B65927" s="503"/>
    </row>
    <row r="65928" spans="2:2">
      <c r="B65928" s="503"/>
    </row>
    <row r="65929" spans="2:2">
      <c r="B65929" s="503"/>
    </row>
    <row r="65930" spans="2:2">
      <c r="B65930" s="503"/>
    </row>
    <row r="65931" spans="2:2">
      <c r="B65931" s="503"/>
    </row>
    <row r="65932" spans="2:2">
      <c r="B65932" s="503"/>
    </row>
    <row r="65933" spans="2:2">
      <c r="B65933" s="503"/>
    </row>
    <row r="65934" spans="2:2">
      <c r="B65934" s="503"/>
    </row>
    <row r="65935" spans="2:2">
      <c r="B65935" s="503"/>
    </row>
    <row r="65936" spans="2:2">
      <c r="B65936" s="503"/>
    </row>
    <row r="65937" spans="2:2">
      <c r="B65937" s="503"/>
    </row>
    <row r="65938" spans="2:2">
      <c r="B65938" s="503"/>
    </row>
    <row r="65939" spans="2:2">
      <c r="B65939" s="503"/>
    </row>
    <row r="65940" spans="2:2">
      <c r="B65940" s="503"/>
    </row>
    <row r="65941" spans="2:2">
      <c r="B65941" s="503"/>
    </row>
    <row r="65942" spans="2:2">
      <c r="B65942" s="503"/>
    </row>
    <row r="65943" spans="2:2">
      <c r="B65943" s="503"/>
    </row>
    <row r="65944" spans="2:2">
      <c r="B65944" s="503"/>
    </row>
    <row r="65945" spans="2:2">
      <c r="B65945" s="503"/>
    </row>
    <row r="65946" spans="2:2">
      <c r="B65946" s="503"/>
    </row>
    <row r="65947" spans="2:2">
      <c r="B65947" s="503"/>
    </row>
    <row r="65948" spans="2:2">
      <c r="B65948" s="503"/>
    </row>
    <row r="65949" spans="2:2">
      <c r="B65949" s="503"/>
    </row>
    <row r="65950" spans="2:2">
      <c r="B65950" s="503"/>
    </row>
    <row r="65951" spans="2:2">
      <c r="B65951" s="503"/>
    </row>
    <row r="65952" spans="2:2">
      <c r="B65952" s="503"/>
    </row>
    <row r="65953" spans="2:2">
      <c r="B65953" s="503"/>
    </row>
    <row r="65954" spans="2:2">
      <c r="B65954" s="503"/>
    </row>
    <row r="65955" spans="2:2">
      <c r="B65955" s="503"/>
    </row>
    <row r="65956" spans="2:2">
      <c r="B65956" s="503"/>
    </row>
    <row r="65957" spans="2:2">
      <c r="B65957" s="503"/>
    </row>
    <row r="65958" spans="2:2">
      <c r="B65958" s="503"/>
    </row>
    <row r="65959" spans="2:2">
      <c r="B65959" s="503"/>
    </row>
    <row r="65960" spans="2:2">
      <c r="B65960" s="503"/>
    </row>
    <row r="65961" spans="2:2">
      <c r="B65961" s="503"/>
    </row>
    <row r="65962" spans="2:2">
      <c r="B65962" s="503"/>
    </row>
    <row r="65963" spans="2:2">
      <c r="B65963" s="503"/>
    </row>
    <row r="65964" spans="2:2">
      <c r="B65964" s="503"/>
    </row>
    <row r="65965" spans="2:2">
      <c r="B65965" s="503"/>
    </row>
    <row r="65966" spans="2:2">
      <c r="B65966" s="503"/>
    </row>
    <row r="65967" spans="2:2">
      <c r="B65967" s="503"/>
    </row>
    <row r="65968" spans="2:2">
      <c r="B65968" s="503"/>
    </row>
    <row r="65969" spans="2:2">
      <c r="B65969" s="503"/>
    </row>
    <row r="65970" spans="2:2">
      <c r="B65970" s="503"/>
    </row>
    <row r="65971" spans="2:2">
      <c r="B65971" s="503"/>
    </row>
    <row r="65972" spans="2:2">
      <c r="B65972" s="503"/>
    </row>
    <row r="65973" spans="2:2">
      <c r="B65973" s="503"/>
    </row>
    <row r="65974" spans="2:2">
      <c r="B65974" s="503"/>
    </row>
    <row r="65975" spans="2:2">
      <c r="B65975" s="503"/>
    </row>
    <row r="65976" spans="2:2">
      <c r="B65976" s="503"/>
    </row>
    <row r="65977" spans="2:2">
      <c r="B65977" s="503"/>
    </row>
    <row r="65978" spans="2:2">
      <c r="B65978" s="503"/>
    </row>
    <row r="65979" spans="2:2">
      <c r="B65979" s="503"/>
    </row>
    <row r="65980" spans="2:2">
      <c r="B65980" s="503"/>
    </row>
    <row r="65981" spans="2:2">
      <c r="B65981" s="503"/>
    </row>
    <row r="65982" spans="2:2">
      <c r="B65982" s="503"/>
    </row>
    <row r="65983" spans="2:2">
      <c r="B65983" s="503"/>
    </row>
    <row r="65984" spans="2:2">
      <c r="B65984" s="503"/>
    </row>
    <row r="65985" spans="2:2">
      <c r="B65985" s="503"/>
    </row>
    <row r="65986" spans="2:2">
      <c r="B65986" s="503"/>
    </row>
    <row r="65987" spans="2:2">
      <c r="B65987" s="503"/>
    </row>
    <row r="65988" spans="2:2">
      <c r="B65988" s="503"/>
    </row>
    <row r="65989" spans="2:2">
      <c r="B65989" s="503"/>
    </row>
    <row r="65990" spans="2:2">
      <c r="B65990" s="503"/>
    </row>
    <row r="65991" spans="2:2">
      <c r="B65991" s="503"/>
    </row>
    <row r="65992" spans="2:2">
      <c r="B65992" s="503"/>
    </row>
    <row r="65993" spans="2:2">
      <c r="B65993" s="503"/>
    </row>
    <row r="65994" spans="2:2">
      <c r="B65994" s="503"/>
    </row>
    <row r="65995" spans="2:2">
      <c r="B65995" s="503"/>
    </row>
    <row r="65996" spans="2:2">
      <c r="B65996" s="503"/>
    </row>
    <row r="65997" spans="2:2">
      <c r="B65997" s="503"/>
    </row>
    <row r="65998" spans="2:2">
      <c r="B65998" s="503"/>
    </row>
    <row r="65999" spans="2:2">
      <c r="B65999" s="503"/>
    </row>
    <row r="66000" spans="2:2">
      <c r="B66000" s="503"/>
    </row>
    <row r="66001" spans="2:2">
      <c r="B66001" s="503"/>
    </row>
    <row r="66002" spans="2:2">
      <c r="B66002" s="503"/>
    </row>
    <row r="66003" spans="2:2">
      <c r="B66003" s="503"/>
    </row>
    <row r="66004" spans="2:2">
      <c r="B66004" s="503"/>
    </row>
    <row r="66005" spans="2:2">
      <c r="B66005" s="503"/>
    </row>
    <row r="66006" spans="2:2">
      <c r="B66006" s="503"/>
    </row>
    <row r="66007" spans="2:2">
      <c r="B66007" s="503"/>
    </row>
    <row r="66008" spans="2:2">
      <c r="B66008" s="503"/>
    </row>
    <row r="66009" spans="2:2">
      <c r="B66009" s="503"/>
    </row>
    <row r="66010" spans="2:2">
      <c r="B66010" s="503"/>
    </row>
    <row r="66011" spans="2:2">
      <c r="B66011" s="503"/>
    </row>
    <row r="66012" spans="2:2">
      <c r="B66012" s="503"/>
    </row>
    <row r="66013" spans="2:2">
      <c r="B66013" s="503"/>
    </row>
    <row r="66014" spans="2:2">
      <c r="B66014" s="503"/>
    </row>
    <row r="66015" spans="2:2">
      <c r="B66015" s="503"/>
    </row>
    <row r="66016" spans="2:2">
      <c r="B66016" s="503"/>
    </row>
    <row r="66017" spans="2:2">
      <c r="B66017" s="503"/>
    </row>
    <row r="66018" spans="2:2">
      <c r="B66018" s="503"/>
    </row>
    <row r="66019" spans="2:2">
      <c r="B66019" s="503"/>
    </row>
    <row r="66020" spans="2:2">
      <c r="B66020" s="503"/>
    </row>
    <row r="66021" spans="2:2">
      <c r="B66021" s="503"/>
    </row>
    <row r="66022" spans="2:2">
      <c r="B66022" s="503"/>
    </row>
    <row r="66023" spans="2:2">
      <c r="B66023" s="503"/>
    </row>
    <row r="66024" spans="2:2">
      <c r="B66024" s="503"/>
    </row>
    <row r="66025" spans="2:2">
      <c r="B66025" s="503"/>
    </row>
    <row r="66026" spans="2:2">
      <c r="B66026" s="503"/>
    </row>
    <row r="66027" spans="2:2">
      <c r="B66027" s="503"/>
    </row>
    <row r="66028" spans="2:2">
      <c r="B66028" s="503"/>
    </row>
    <row r="66029" spans="2:2">
      <c r="B66029" s="503"/>
    </row>
    <row r="66030" spans="2:2">
      <c r="B66030" s="503"/>
    </row>
    <row r="66031" spans="2:2">
      <c r="B66031" s="503"/>
    </row>
    <row r="66032" spans="2:2">
      <c r="B66032" s="503"/>
    </row>
    <row r="66033" spans="2:2">
      <c r="B66033" s="503"/>
    </row>
    <row r="66034" spans="2:2">
      <c r="B66034" s="503"/>
    </row>
    <row r="66035" spans="2:2">
      <c r="B66035" s="503"/>
    </row>
    <row r="66036" spans="2:2">
      <c r="B66036" s="503"/>
    </row>
    <row r="66037" spans="2:2">
      <c r="B66037" s="503"/>
    </row>
    <row r="66038" spans="2:2">
      <c r="B66038" s="503"/>
    </row>
    <row r="66039" spans="2:2">
      <c r="B66039" s="503"/>
    </row>
    <row r="66040" spans="2:2">
      <c r="B66040" s="503"/>
    </row>
    <row r="66041" spans="2:2">
      <c r="B66041" s="503"/>
    </row>
    <row r="66042" spans="2:2">
      <c r="B66042" s="503"/>
    </row>
    <row r="66043" spans="2:2">
      <c r="B66043" s="503"/>
    </row>
    <row r="66044" spans="2:2">
      <c r="B66044" s="503"/>
    </row>
    <row r="66045" spans="2:2">
      <c r="B66045" s="503"/>
    </row>
    <row r="66046" spans="2:2">
      <c r="B66046" s="503"/>
    </row>
    <row r="66047" spans="2:2">
      <c r="B66047" s="503"/>
    </row>
    <row r="66048" spans="2:2">
      <c r="B66048" s="503"/>
    </row>
    <row r="66049" spans="2:2">
      <c r="B66049" s="503"/>
    </row>
    <row r="66050" spans="2:2">
      <c r="B66050" s="503"/>
    </row>
    <row r="66051" spans="2:2">
      <c r="B66051" s="503"/>
    </row>
    <row r="66052" spans="2:2">
      <c r="B66052" s="503"/>
    </row>
    <row r="66053" spans="2:2">
      <c r="B66053" s="503"/>
    </row>
    <row r="66054" spans="2:2">
      <c r="B66054" s="503"/>
    </row>
    <row r="66055" spans="2:2">
      <c r="B66055" s="503"/>
    </row>
    <row r="66056" spans="2:2">
      <c r="B66056" s="503"/>
    </row>
    <row r="66057" spans="2:2">
      <c r="B66057" s="503"/>
    </row>
    <row r="66058" spans="2:2">
      <c r="B66058" s="503"/>
    </row>
    <row r="66059" spans="2:2">
      <c r="B66059" s="503"/>
    </row>
    <row r="66060" spans="2:2">
      <c r="B66060" s="503"/>
    </row>
    <row r="66061" spans="2:2">
      <c r="B66061" s="503"/>
    </row>
    <row r="66062" spans="2:2">
      <c r="B66062" s="503"/>
    </row>
    <row r="66063" spans="2:2">
      <c r="B66063" s="503"/>
    </row>
    <row r="66064" spans="2:2">
      <c r="B66064" s="503"/>
    </row>
    <row r="66065" spans="2:2">
      <c r="B66065" s="503"/>
    </row>
    <row r="66066" spans="2:2">
      <c r="B66066" s="503"/>
    </row>
    <row r="66067" spans="2:2">
      <c r="B66067" s="503"/>
    </row>
    <row r="66068" spans="2:2">
      <c r="B66068" s="503"/>
    </row>
    <row r="66069" spans="2:2">
      <c r="B66069" s="503"/>
    </row>
    <row r="66070" spans="2:2">
      <c r="B66070" s="503"/>
    </row>
    <row r="66071" spans="2:2">
      <c r="B66071" s="503"/>
    </row>
    <row r="66072" spans="2:2">
      <c r="B66072" s="503"/>
    </row>
    <row r="66073" spans="2:2">
      <c r="B66073" s="503"/>
    </row>
    <row r="66074" spans="2:2">
      <c r="B66074" s="503"/>
    </row>
    <row r="66075" spans="2:2">
      <c r="B66075" s="503"/>
    </row>
    <row r="66076" spans="2:2">
      <c r="B66076" s="503"/>
    </row>
    <row r="66077" spans="2:2">
      <c r="B66077" s="503"/>
    </row>
    <row r="66078" spans="2:2">
      <c r="B66078" s="503"/>
    </row>
    <row r="66079" spans="2:2">
      <c r="B66079" s="503"/>
    </row>
    <row r="66080" spans="2:2">
      <c r="B66080" s="503"/>
    </row>
    <row r="66081" spans="2:2">
      <c r="B66081" s="503"/>
    </row>
    <row r="66082" spans="2:2">
      <c r="B66082" s="503"/>
    </row>
    <row r="66083" spans="2:2">
      <c r="B66083" s="503"/>
    </row>
    <row r="66084" spans="2:2">
      <c r="B66084" s="503"/>
    </row>
    <row r="66085" spans="2:2">
      <c r="B66085" s="503"/>
    </row>
    <row r="66086" spans="2:2">
      <c r="B66086" s="503"/>
    </row>
    <row r="66087" spans="2:2">
      <c r="B66087" s="503"/>
    </row>
    <row r="66088" spans="2:2">
      <c r="B66088" s="503"/>
    </row>
    <row r="66089" spans="2:2">
      <c r="B66089" s="503"/>
    </row>
    <row r="66090" spans="2:2">
      <c r="B66090" s="503"/>
    </row>
    <row r="66091" spans="2:2">
      <c r="B66091" s="503"/>
    </row>
    <row r="66092" spans="2:2">
      <c r="B66092" s="503"/>
    </row>
    <row r="66093" spans="2:2">
      <c r="B66093" s="503"/>
    </row>
    <row r="66094" spans="2:2">
      <c r="B66094" s="503"/>
    </row>
    <row r="66095" spans="2:2">
      <c r="B66095" s="503"/>
    </row>
    <row r="66096" spans="2:2">
      <c r="B66096" s="503"/>
    </row>
    <row r="66097" spans="2:2">
      <c r="B66097" s="503"/>
    </row>
    <row r="66098" spans="2:2">
      <c r="B66098" s="503"/>
    </row>
    <row r="66099" spans="2:2">
      <c r="B66099" s="503"/>
    </row>
    <row r="66100" spans="2:2">
      <c r="B66100" s="503"/>
    </row>
    <row r="66101" spans="2:2">
      <c r="B66101" s="503"/>
    </row>
    <row r="66102" spans="2:2">
      <c r="B66102" s="503"/>
    </row>
    <row r="66103" spans="2:2">
      <c r="B66103" s="503"/>
    </row>
    <row r="66104" spans="2:2">
      <c r="B66104" s="503"/>
    </row>
    <row r="66105" spans="2:2">
      <c r="B66105" s="503"/>
    </row>
    <row r="66106" spans="2:2">
      <c r="B66106" s="503"/>
    </row>
    <row r="66107" spans="2:2">
      <c r="B66107" s="503"/>
    </row>
    <row r="66108" spans="2:2">
      <c r="B66108" s="503"/>
    </row>
    <row r="66109" spans="2:2">
      <c r="B66109" s="503"/>
    </row>
    <row r="66110" spans="2:2">
      <c r="B66110" s="503"/>
    </row>
    <row r="66111" spans="2:2">
      <c r="B66111" s="503"/>
    </row>
    <row r="66112" spans="2:2">
      <c r="B66112" s="503"/>
    </row>
    <row r="66113" spans="2:2">
      <c r="B66113" s="503"/>
    </row>
    <row r="66114" spans="2:2">
      <c r="B66114" s="503"/>
    </row>
    <row r="66115" spans="2:2">
      <c r="B66115" s="503"/>
    </row>
    <row r="66116" spans="2:2">
      <c r="B66116" s="503"/>
    </row>
    <row r="66117" spans="2:2">
      <c r="B66117" s="503"/>
    </row>
    <row r="66118" spans="2:2">
      <c r="B66118" s="503"/>
    </row>
    <row r="66119" spans="2:2">
      <c r="B66119" s="503"/>
    </row>
    <row r="66120" spans="2:2">
      <c r="B66120" s="503"/>
    </row>
    <row r="66121" spans="2:2">
      <c r="B66121" s="503"/>
    </row>
    <row r="66122" spans="2:2">
      <c r="B66122" s="503"/>
    </row>
    <row r="66123" spans="2:2">
      <c r="B66123" s="503"/>
    </row>
    <row r="66124" spans="2:2">
      <c r="B66124" s="503"/>
    </row>
    <row r="66125" spans="2:2">
      <c r="B66125" s="503"/>
    </row>
    <row r="66126" spans="2:2">
      <c r="B66126" s="503"/>
    </row>
    <row r="66127" spans="2:2">
      <c r="B66127" s="503"/>
    </row>
    <row r="66128" spans="2:2">
      <c r="B66128" s="503"/>
    </row>
    <row r="66129" spans="2:2">
      <c r="B66129" s="503"/>
    </row>
    <row r="66130" spans="2:2">
      <c r="B66130" s="503"/>
    </row>
    <row r="66131" spans="2:2">
      <c r="B66131" s="503"/>
    </row>
    <row r="66132" spans="2:2">
      <c r="B66132" s="503"/>
    </row>
    <row r="66133" spans="2:2">
      <c r="B66133" s="503"/>
    </row>
    <row r="66134" spans="2:2">
      <c r="B66134" s="503"/>
    </row>
    <row r="66135" spans="2:2">
      <c r="B66135" s="503"/>
    </row>
    <row r="66136" spans="2:2">
      <c r="B66136" s="503"/>
    </row>
    <row r="66137" spans="2:2">
      <c r="B66137" s="503"/>
    </row>
    <row r="66138" spans="2:2">
      <c r="B66138" s="503"/>
    </row>
    <row r="66139" spans="2:2">
      <c r="B66139" s="503"/>
    </row>
    <row r="66140" spans="2:2">
      <c r="B66140" s="503"/>
    </row>
    <row r="66141" spans="2:2">
      <c r="B66141" s="503"/>
    </row>
    <row r="66142" spans="2:2">
      <c r="B66142" s="503"/>
    </row>
    <row r="66143" spans="2:2">
      <c r="B66143" s="503"/>
    </row>
    <row r="66144" spans="2:2">
      <c r="B66144" s="503"/>
    </row>
    <row r="66145" spans="2:2">
      <c r="B66145" s="503"/>
    </row>
    <row r="66146" spans="2:2">
      <c r="B66146" s="503"/>
    </row>
    <row r="66147" spans="2:2">
      <c r="B66147" s="503"/>
    </row>
    <row r="66148" spans="2:2">
      <c r="B66148" s="503"/>
    </row>
    <row r="66149" spans="2:2">
      <c r="B66149" s="503"/>
    </row>
    <row r="66150" spans="2:2">
      <c r="B66150" s="503"/>
    </row>
    <row r="66151" spans="2:2">
      <c r="B66151" s="503"/>
    </row>
    <row r="66152" spans="2:2">
      <c r="B66152" s="503"/>
    </row>
    <row r="66153" spans="2:2">
      <c r="B66153" s="503"/>
    </row>
    <row r="66154" spans="2:2">
      <c r="B66154" s="503"/>
    </row>
    <row r="66155" spans="2:2">
      <c r="B66155" s="503"/>
    </row>
    <row r="66156" spans="2:2">
      <c r="B66156" s="503"/>
    </row>
    <row r="66157" spans="2:2">
      <c r="B66157" s="503"/>
    </row>
    <row r="66158" spans="2:2">
      <c r="B66158" s="503"/>
    </row>
    <row r="66159" spans="2:2">
      <c r="B66159" s="503"/>
    </row>
    <row r="66160" spans="2:2">
      <c r="B66160" s="503"/>
    </row>
    <row r="66161" spans="2:2">
      <c r="B66161" s="503"/>
    </row>
    <row r="66162" spans="2:2">
      <c r="B66162" s="503"/>
    </row>
    <row r="66163" spans="2:2">
      <c r="B66163" s="503"/>
    </row>
    <row r="66164" spans="2:2">
      <c r="B66164" s="503"/>
    </row>
    <row r="66165" spans="2:2">
      <c r="B66165" s="503"/>
    </row>
    <row r="66166" spans="2:2">
      <c r="B66166" s="503"/>
    </row>
    <row r="66167" spans="2:2">
      <c r="B66167" s="503"/>
    </row>
    <row r="66168" spans="2:2">
      <c r="B66168" s="503"/>
    </row>
    <row r="66169" spans="2:2">
      <c r="B66169" s="503"/>
    </row>
    <row r="66170" spans="2:2">
      <c r="B66170" s="503"/>
    </row>
    <row r="66171" spans="2:2">
      <c r="B66171" s="503"/>
    </row>
    <row r="66172" spans="2:2">
      <c r="B66172" s="503"/>
    </row>
    <row r="66173" spans="2:2">
      <c r="B66173" s="503"/>
    </row>
    <row r="66174" spans="2:2">
      <c r="B66174" s="503"/>
    </row>
    <row r="66175" spans="2:2">
      <c r="B66175" s="503"/>
    </row>
    <row r="66176" spans="2:2">
      <c r="B66176" s="503"/>
    </row>
    <row r="66177" spans="2:2">
      <c r="B66177" s="503"/>
    </row>
    <row r="66178" spans="2:2">
      <c r="B66178" s="503"/>
    </row>
    <row r="66179" spans="2:2">
      <c r="B66179" s="503"/>
    </row>
    <row r="66180" spans="2:2">
      <c r="B66180" s="503"/>
    </row>
    <row r="66181" spans="2:2">
      <c r="B66181" s="503"/>
    </row>
    <row r="66182" spans="2:2">
      <c r="B66182" s="503"/>
    </row>
    <row r="66183" spans="2:2">
      <c r="B66183" s="503"/>
    </row>
    <row r="66184" spans="2:2">
      <c r="B66184" s="503"/>
    </row>
    <row r="66185" spans="2:2">
      <c r="B66185" s="503"/>
    </row>
    <row r="66186" spans="2:2">
      <c r="B66186" s="503"/>
    </row>
    <row r="66187" spans="2:2">
      <c r="B66187" s="503"/>
    </row>
    <row r="66188" spans="2:2">
      <c r="B66188" s="503"/>
    </row>
    <row r="66189" spans="2:2">
      <c r="B66189" s="503"/>
    </row>
    <row r="66190" spans="2:2">
      <c r="B66190" s="503"/>
    </row>
    <row r="66191" spans="2:2">
      <c r="B66191" s="503"/>
    </row>
    <row r="66192" spans="2:2">
      <c r="B66192" s="503"/>
    </row>
    <row r="66193" spans="2:2">
      <c r="B66193" s="503"/>
    </row>
    <row r="66194" spans="2:2">
      <c r="B66194" s="503"/>
    </row>
    <row r="66195" spans="2:2">
      <c r="B66195" s="503"/>
    </row>
    <row r="66196" spans="2:2">
      <c r="B66196" s="503"/>
    </row>
    <row r="66197" spans="2:2">
      <c r="B66197" s="503"/>
    </row>
    <row r="66198" spans="2:2">
      <c r="B66198" s="503"/>
    </row>
    <row r="66199" spans="2:2">
      <c r="B66199" s="503"/>
    </row>
    <row r="66200" spans="2:2">
      <c r="B66200" s="503"/>
    </row>
    <row r="66201" spans="2:2">
      <c r="B66201" s="503"/>
    </row>
    <row r="66202" spans="2:2">
      <c r="B66202" s="503"/>
    </row>
    <row r="66203" spans="2:2">
      <c r="B66203" s="503"/>
    </row>
    <row r="66204" spans="2:2">
      <c r="B66204" s="503"/>
    </row>
    <row r="66205" spans="2:2">
      <c r="B66205" s="503"/>
    </row>
    <row r="66206" spans="2:2">
      <c r="B66206" s="503"/>
    </row>
    <row r="66207" spans="2:2">
      <c r="B66207" s="503"/>
    </row>
    <row r="66208" spans="2:2">
      <c r="B66208" s="503"/>
    </row>
    <row r="66209" spans="2:2">
      <c r="B66209" s="503"/>
    </row>
    <row r="66210" spans="2:2">
      <c r="B66210" s="503"/>
    </row>
    <row r="66211" spans="2:2">
      <c r="B66211" s="503"/>
    </row>
    <row r="66212" spans="2:2">
      <c r="B66212" s="503"/>
    </row>
    <row r="66213" spans="2:2">
      <c r="B66213" s="503"/>
    </row>
    <row r="66214" spans="2:2">
      <c r="B66214" s="503"/>
    </row>
    <row r="66215" spans="2:2">
      <c r="B66215" s="503"/>
    </row>
    <row r="66216" spans="2:2">
      <c r="B66216" s="503"/>
    </row>
    <row r="66217" spans="2:2">
      <c r="B66217" s="503"/>
    </row>
    <row r="66218" spans="2:2">
      <c r="B66218" s="503"/>
    </row>
    <row r="66219" spans="2:2">
      <c r="B66219" s="503"/>
    </row>
    <row r="66220" spans="2:2">
      <c r="B66220" s="503"/>
    </row>
    <row r="66221" spans="2:2">
      <c r="B66221" s="503"/>
    </row>
    <row r="66222" spans="2:2">
      <c r="B66222" s="503"/>
    </row>
    <row r="66223" spans="2:2">
      <c r="B66223" s="503"/>
    </row>
    <row r="66224" spans="2:2">
      <c r="B66224" s="503"/>
    </row>
    <row r="66225" spans="2:2">
      <c r="B66225" s="503"/>
    </row>
    <row r="66226" spans="2:2">
      <c r="B66226" s="503"/>
    </row>
    <row r="66227" spans="2:2">
      <c r="B66227" s="503"/>
    </row>
    <row r="66228" spans="2:2">
      <c r="B66228" s="503"/>
    </row>
    <row r="66229" spans="2:2">
      <c r="B66229" s="503"/>
    </row>
    <row r="66230" spans="2:2">
      <c r="B66230" s="503"/>
    </row>
    <row r="66231" spans="2:2">
      <c r="B66231" s="503"/>
    </row>
    <row r="66232" spans="2:2">
      <c r="B66232" s="503"/>
    </row>
    <row r="66233" spans="2:2">
      <c r="B66233" s="503"/>
    </row>
    <row r="66234" spans="2:2">
      <c r="B66234" s="503"/>
    </row>
    <row r="66235" spans="2:2">
      <c r="B66235" s="503"/>
    </row>
    <row r="66236" spans="2:2">
      <c r="B66236" s="503"/>
    </row>
    <row r="66237" spans="2:2">
      <c r="B66237" s="503"/>
    </row>
    <row r="66238" spans="2:2">
      <c r="B66238" s="503"/>
    </row>
    <row r="66239" spans="2:2">
      <c r="B66239" s="503"/>
    </row>
    <row r="66240" spans="2:2">
      <c r="B66240" s="503"/>
    </row>
    <row r="66241" spans="2:2">
      <c r="B66241" s="503"/>
    </row>
    <row r="66242" spans="2:2">
      <c r="B66242" s="503"/>
    </row>
    <row r="66243" spans="2:2">
      <c r="B66243" s="503"/>
    </row>
    <row r="66244" spans="2:2">
      <c r="B66244" s="503"/>
    </row>
    <row r="66245" spans="2:2">
      <c r="B66245" s="503"/>
    </row>
    <row r="66246" spans="2:2">
      <c r="B66246" s="503"/>
    </row>
    <row r="66247" spans="2:2">
      <c r="B66247" s="503"/>
    </row>
    <row r="66248" spans="2:2">
      <c r="B66248" s="503"/>
    </row>
    <row r="66249" spans="2:2">
      <c r="B66249" s="503"/>
    </row>
    <row r="66250" spans="2:2">
      <c r="B66250" s="503"/>
    </row>
    <row r="66251" spans="2:2">
      <c r="B66251" s="503"/>
    </row>
    <row r="66252" spans="2:2">
      <c r="B66252" s="503"/>
    </row>
    <row r="66253" spans="2:2">
      <c r="B66253" s="503"/>
    </row>
    <row r="66254" spans="2:2">
      <c r="B66254" s="503"/>
    </row>
    <row r="66255" spans="2:2">
      <c r="B66255" s="503"/>
    </row>
    <row r="66256" spans="2:2">
      <c r="B66256" s="503"/>
    </row>
    <row r="66257" spans="2:2">
      <c r="B66257" s="503"/>
    </row>
    <row r="66258" spans="2:2">
      <c r="B66258" s="503"/>
    </row>
    <row r="66259" spans="2:2">
      <c r="B66259" s="503"/>
    </row>
    <row r="66260" spans="2:2">
      <c r="B66260" s="503"/>
    </row>
    <row r="66261" spans="2:2">
      <c r="B66261" s="503"/>
    </row>
    <row r="66262" spans="2:2">
      <c r="B66262" s="503"/>
    </row>
    <row r="66263" spans="2:2">
      <c r="B66263" s="503"/>
    </row>
    <row r="66264" spans="2:2">
      <c r="B66264" s="503"/>
    </row>
    <row r="66265" spans="2:2">
      <c r="B66265" s="503"/>
    </row>
    <row r="66266" spans="2:2">
      <c r="B66266" s="503"/>
    </row>
    <row r="66267" spans="2:2">
      <c r="B66267" s="503"/>
    </row>
    <row r="66268" spans="2:2">
      <c r="B66268" s="503"/>
    </row>
    <row r="66269" spans="2:2">
      <c r="B66269" s="503"/>
    </row>
    <row r="66270" spans="2:2">
      <c r="B66270" s="503"/>
    </row>
    <row r="66271" spans="2:2">
      <c r="B66271" s="503"/>
    </row>
    <row r="66272" spans="2:2">
      <c r="B66272" s="503"/>
    </row>
    <row r="66273" spans="2:2">
      <c r="B66273" s="503"/>
    </row>
    <row r="66274" spans="2:2">
      <c r="B66274" s="503"/>
    </row>
    <row r="66275" spans="2:2">
      <c r="B66275" s="503"/>
    </row>
    <row r="66276" spans="2:2">
      <c r="B66276" s="503"/>
    </row>
    <row r="66277" spans="2:2">
      <c r="B66277" s="503"/>
    </row>
    <row r="66278" spans="2:2">
      <c r="B66278" s="503"/>
    </row>
    <row r="66279" spans="2:2">
      <c r="B66279" s="503"/>
    </row>
    <row r="66280" spans="2:2">
      <c r="B66280" s="503"/>
    </row>
    <row r="66281" spans="2:2">
      <c r="B66281" s="503"/>
    </row>
    <row r="66282" spans="2:2">
      <c r="B66282" s="503"/>
    </row>
    <row r="66283" spans="2:2">
      <c r="B66283" s="503"/>
    </row>
    <row r="66284" spans="2:2">
      <c r="B66284" s="503"/>
    </row>
    <row r="66285" spans="2:2">
      <c r="B66285" s="503"/>
    </row>
    <row r="66286" spans="2:2">
      <c r="B66286" s="503"/>
    </row>
    <row r="66287" spans="2:2">
      <c r="B66287" s="503"/>
    </row>
    <row r="66288" spans="2:2">
      <c r="B66288" s="503"/>
    </row>
    <row r="66289" spans="2:2">
      <c r="B66289" s="503"/>
    </row>
    <row r="66290" spans="2:2">
      <c r="B66290" s="503"/>
    </row>
    <row r="66291" spans="2:2">
      <c r="B66291" s="503"/>
    </row>
    <row r="66292" spans="2:2">
      <c r="B66292" s="503"/>
    </row>
    <row r="66293" spans="2:2">
      <c r="B66293" s="503"/>
    </row>
    <row r="66294" spans="2:2">
      <c r="B66294" s="503"/>
    </row>
    <row r="66295" spans="2:2">
      <c r="B66295" s="503"/>
    </row>
    <row r="66296" spans="2:2">
      <c r="B66296" s="503"/>
    </row>
    <row r="66297" spans="2:2">
      <c r="B66297" s="503"/>
    </row>
    <row r="66298" spans="2:2">
      <c r="B66298" s="503"/>
    </row>
    <row r="66299" spans="2:2">
      <c r="B66299" s="503"/>
    </row>
    <row r="66300" spans="2:2">
      <c r="B66300" s="503"/>
    </row>
    <row r="66301" spans="2:2">
      <c r="B66301" s="503"/>
    </row>
    <row r="66302" spans="2:2">
      <c r="B66302" s="503"/>
    </row>
    <row r="66303" spans="2:2">
      <c r="B66303" s="503"/>
    </row>
    <row r="66304" spans="2:2">
      <c r="B66304" s="503"/>
    </row>
    <row r="66305" spans="2:2">
      <c r="B66305" s="503"/>
    </row>
    <row r="66306" spans="2:2">
      <c r="B66306" s="503"/>
    </row>
    <row r="66307" spans="2:2">
      <c r="B66307" s="503"/>
    </row>
    <row r="66308" spans="2:2">
      <c r="B66308" s="503"/>
    </row>
    <row r="66309" spans="2:2">
      <c r="B66309" s="503"/>
    </row>
    <row r="66310" spans="2:2">
      <c r="B66310" s="503"/>
    </row>
    <row r="66311" spans="2:2">
      <c r="B66311" s="503"/>
    </row>
    <row r="66312" spans="2:2">
      <c r="B66312" s="503"/>
    </row>
    <row r="66313" spans="2:2">
      <c r="B66313" s="503"/>
    </row>
    <row r="66314" spans="2:2">
      <c r="B66314" s="503"/>
    </row>
    <row r="66315" spans="2:2">
      <c r="B66315" s="503"/>
    </row>
    <row r="66316" spans="2:2">
      <c r="B66316" s="503"/>
    </row>
    <row r="66317" spans="2:2">
      <c r="B66317" s="503"/>
    </row>
    <row r="66318" spans="2:2">
      <c r="B66318" s="503"/>
    </row>
    <row r="66319" spans="2:2">
      <c r="B66319" s="503"/>
    </row>
    <row r="66320" spans="2:2">
      <c r="B66320" s="503"/>
    </row>
    <row r="66321" spans="2:2">
      <c r="B66321" s="503"/>
    </row>
    <row r="66322" spans="2:2">
      <c r="B66322" s="503"/>
    </row>
    <row r="66323" spans="2:2">
      <c r="B66323" s="503"/>
    </row>
    <row r="66324" spans="2:2">
      <c r="B66324" s="503"/>
    </row>
    <row r="66325" spans="2:2">
      <c r="B66325" s="503"/>
    </row>
    <row r="66326" spans="2:2">
      <c r="B66326" s="503"/>
    </row>
    <row r="66327" spans="2:2">
      <c r="B66327" s="503"/>
    </row>
    <row r="66328" spans="2:2">
      <c r="B66328" s="503"/>
    </row>
    <row r="66329" spans="2:2">
      <c r="B66329" s="503"/>
    </row>
    <row r="66330" spans="2:2">
      <c r="B66330" s="503"/>
    </row>
    <row r="66331" spans="2:2">
      <c r="B66331" s="503"/>
    </row>
    <row r="66332" spans="2:2">
      <c r="B66332" s="503"/>
    </row>
    <row r="66333" spans="2:2">
      <c r="B66333" s="503"/>
    </row>
    <row r="66334" spans="2:2">
      <c r="B66334" s="503"/>
    </row>
    <row r="66335" spans="2:2">
      <c r="B66335" s="503"/>
    </row>
    <row r="66336" spans="2:2">
      <c r="B66336" s="503"/>
    </row>
    <row r="66337" spans="2:2">
      <c r="B66337" s="503"/>
    </row>
    <row r="66338" spans="2:2">
      <c r="B66338" s="503"/>
    </row>
    <row r="66339" spans="2:2">
      <c r="B66339" s="503"/>
    </row>
    <row r="66340" spans="2:2">
      <c r="B66340" s="503"/>
    </row>
    <row r="66341" spans="2:2">
      <c r="B66341" s="503"/>
    </row>
    <row r="66342" spans="2:2">
      <c r="B66342" s="503"/>
    </row>
    <row r="66343" spans="2:2">
      <c r="B66343" s="503"/>
    </row>
    <row r="66344" spans="2:2">
      <c r="B66344" s="503"/>
    </row>
    <row r="66345" spans="2:2">
      <c r="B66345" s="503"/>
    </row>
    <row r="66346" spans="2:2">
      <c r="B66346" s="503"/>
    </row>
    <row r="66347" spans="2:2">
      <c r="B66347" s="503"/>
    </row>
    <row r="66348" spans="2:2">
      <c r="B66348" s="503"/>
    </row>
    <row r="66349" spans="2:2">
      <c r="B66349" s="503"/>
    </row>
    <row r="66350" spans="2:2">
      <c r="B66350" s="503"/>
    </row>
    <row r="66351" spans="2:2">
      <c r="B66351" s="503"/>
    </row>
    <row r="66352" spans="2:2">
      <c r="B66352" s="503"/>
    </row>
    <row r="66353" spans="2:2">
      <c r="B66353" s="503"/>
    </row>
    <row r="66354" spans="2:2">
      <c r="B66354" s="503"/>
    </row>
    <row r="66355" spans="2:2">
      <c r="B66355" s="503"/>
    </row>
    <row r="66356" spans="2:2">
      <c r="B66356" s="503"/>
    </row>
    <row r="66357" spans="2:2">
      <c r="B66357" s="503"/>
    </row>
    <row r="66358" spans="2:2">
      <c r="B66358" s="503"/>
    </row>
    <row r="66359" spans="2:2">
      <c r="B66359" s="503"/>
    </row>
    <row r="66360" spans="2:2">
      <c r="B66360" s="503"/>
    </row>
    <row r="66361" spans="2:2">
      <c r="B66361" s="503"/>
    </row>
    <row r="66362" spans="2:2">
      <c r="B66362" s="503"/>
    </row>
    <row r="66363" spans="2:2">
      <c r="B66363" s="503"/>
    </row>
    <row r="66364" spans="2:2">
      <c r="B66364" s="503"/>
    </row>
    <row r="66365" spans="2:2">
      <c r="B66365" s="503"/>
    </row>
    <row r="66366" spans="2:2">
      <c r="B66366" s="503"/>
    </row>
    <row r="66367" spans="2:2">
      <c r="B66367" s="503"/>
    </row>
    <row r="66368" spans="2:2">
      <c r="B66368" s="503"/>
    </row>
    <row r="66369" spans="2:2">
      <c r="B66369" s="503"/>
    </row>
    <row r="66370" spans="2:2">
      <c r="B66370" s="503"/>
    </row>
    <row r="66371" spans="2:2">
      <c r="B66371" s="503"/>
    </row>
    <row r="66372" spans="2:2">
      <c r="B66372" s="503"/>
    </row>
    <row r="66373" spans="2:2">
      <c r="B66373" s="503"/>
    </row>
    <row r="66374" spans="2:2">
      <c r="B66374" s="503"/>
    </row>
    <row r="66375" spans="2:2">
      <c r="B66375" s="503"/>
    </row>
    <row r="66376" spans="2:2">
      <c r="B66376" s="503"/>
    </row>
    <row r="66377" spans="2:2">
      <c r="B66377" s="503"/>
    </row>
    <row r="66378" spans="2:2">
      <c r="B66378" s="503"/>
    </row>
    <row r="66379" spans="2:2">
      <c r="B66379" s="503"/>
    </row>
    <row r="66380" spans="2:2">
      <c r="B66380" s="503"/>
    </row>
    <row r="66381" spans="2:2">
      <c r="B66381" s="503"/>
    </row>
    <row r="66382" spans="2:2">
      <c r="B66382" s="503"/>
    </row>
    <row r="66383" spans="2:2">
      <c r="B66383" s="503"/>
    </row>
    <row r="66384" spans="2:2">
      <c r="B66384" s="503"/>
    </row>
    <row r="66385" spans="2:2">
      <c r="B66385" s="503"/>
    </row>
    <row r="66386" spans="2:2">
      <c r="B66386" s="503"/>
    </row>
    <row r="66387" spans="2:2">
      <c r="B66387" s="503"/>
    </row>
    <row r="66388" spans="2:2">
      <c r="B66388" s="503"/>
    </row>
    <row r="66389" spans="2:2">
      <c r="B66389" s="503"/>
    </row>
    <row r="66390" spans="2:2">
      <c r="B66390" s="503"/>
    </row>
    <row r="66391" spans="2:2">
      <c r="B66391" s="503"/>
    </row>
    <row r="66392" spans="2:2">
      <c r="B66392" s="503"/>
    </row>
    <row r="66393" spans="2:2">
      <c r="B66393" s="503"/>
    </row>
    <row r="66394" spans="2:2">
      <c r="B66394" s="503"/>
    </row>
    <row r="66395" spans="2:2">
      <c r="B66395" s="503"/>
    </row>
    <row r="66396" spans="2:2">
      <c r="B66396" s="503"/>
    </row>
    <row r="66397" spans="2:2">
      <c r="B66397" s="503"/>
    </row>
    <row r="66398" spans="2:2">
      <c r="B66398" s="503"/>
    </row>
    <row r="66399" spans="2:2">
      <c r="B66399" s="503"/>
    </row>
    <row r="66400" spans="2:2">
      <c r="B66400" s="503"/>
    </row>
    <row r="66401" spans="2:2">
      <c r="B66401" s="503"/>
    </row>
    <row r="66402" spans="2:2">
      <c r="B66402" s="503"/>
    </row>
    <row r="66403" spans="2:2">
      <c r="B66403" s="503"/>
    </row>
    <row r="66404" spans="2:2">
      <c r="B66404" s="503"/>
    </row>
    <row r="66405" spans="2:2">
      <c r="B66405" s="503"/>
    </row>
    <row r="66406" spans="2:2">
      <c r="B66406" s="503"/>
    </row>
    <row r="66407" spans="2:2">
      <c r="B66407" s="503"/>
    </row>
    <row r="66408" spans="2:2">
      <c r="B66408" s="503"/>
    </row>
    <row r="66409" spans="2:2">
      <c r="B66409" s="503"/>
    </row>
    <row r="66410" spans="2:2">
      <c r="B66410" s="503"/>
    </row>
    <row r="66411" spans="2:2">
      <c r="B66411" s="503"/>
    </row>
    <row r="66412" spans="2:2">
      <c r="B66412" s="503"/>
    </row>
    <row r="66413" spans="2:2">
      <c r="B66413" s="503"/>
    </row>
    <row r="66414" spans="2:2">
      <c r="B66414" s="503"/>
    </row>
    <row r="66415" spans="2:2">
      <c r="B66415" s="503"/>
    </row>
    <row r="66416" spans="2:2">
      <c r="B66416" s="503"/>
    </row>
    <row r="66417" spans="2:2">
      <c r="B66417" s="503"/>
    </row>
    <row r="66418" spans="2:2">
      <c r="B66418" s="503"/>
    </row>
    <row r="66419" spans="2:2">
      <c r="B66419" s="503"/>
    </row>
    <row r="66420" spans="2:2">
      <c r="B66420" s="503"/>
    </row>
    <row r="66421" spans="2:2">
      <c r="B66421" s="503"/>
    </row>
    <row r="66422" spans="2:2">
      <c r="B66422" s="503"/>
    </row>
    <row r="66423" spans="2:2">
      <c r="B66423" s="503"/>
    </row>
    <row r="66424" spans="2:2">
      <c r="B66424" s="503"/>
    </row>
    <row r="66425" spans="2:2">
      <c r="B66425" s="503"/>
    </row>
    <row r="66426" spans="2:2">
      <c r="B66426" s="503"/>
    </row>
    <row r="66427" spans="2:2">
      <c r="B66427" s="503"/>
    </row>
    <row r="66428" spans="2:2">
      <c r="B66428" s="503"/>
    </row>
    <row r="66429" spans="2:2">
      <c r="B66429" s="503"/>
    </row>
    <row r="66430" spans="2:2">
      <c r="B66430" s="503"/>
    </row>
    <row r="66431" spans="2:2">
      <c r="B66431" s="503"/>
    </row>
    <row r="66432" spans="2:2">
      <c r="B66432" s="503"/>
    </row>
    <row r="66433" spans="2:2">
      <c r="B66433" s="503"/>
    </row>
    <row r="66434" spans="2:2">
      <c r="B66434" s="503"/>
    </row>
    <row r="66435" spans="2:2">
      <c r="B66435" s="503"/>
    </row>
    <row r="66436" spans="2:2">
      <c r="B66436" s="503"/>
    </row>
    <row r="66437" spans="2:2">
      <c r="B66437" s="503"/>
    </row>
    <row r="66438" spans="2:2">
      <c r="B66438" s="503"/>
    </row>
    <row r="66439" spans="2:2">
      <c r="B66439" s="503"/>
    </row>
    <row r="66440" spans="2:2">
      <c r="B66440" s="503"/>
    </row>
    <row r="66441" spans="2:2">
      <c r="B66441" s="503"/>
    </row>
    <row r="66442" spans="2:2">
      <c r="B66442" s="503"/>
    </row>
    <row r="66443" spans="2:2">
      <c r="B66443" s="503"/>
    </row>
    <row r="66444" spans="2:2">
      <c r="B66444" s="503"/>
    </row>
    <row r="66445" spans="2:2">
      <c r="B66445" s="503"/>
    </row>
    <row r="66446" spans="2:2">
      <c r="B66446" s="503"/>
    </row>
    <row r="66447" spans="2:2">
      <c r="B66447" s="503"/>
    </row>
    <row r="66448" spans="2:2">
      <c r="B66448" s="503"/>
    </row>
    <row r="66449" spans="2:2">
      <c r="B66449" s="503"/>
    </row>
    <row r="66450" spans="2:2">
      <c r="B66450" s="503"/>
    </row>
    <row r="66451" spans="2:2">
      <c r="B66451" s="503"/>
    </row>
    <row r="66452" spans="2:2">
      <c r="B66452" s="503"/>
    </row>
    <row r="66453" spans="2:2">
      <c r="B66453" s="503"/>
    </row>
    <row r="66454" spans="2:2">
      <c r="B66454" s="503"/>
    </row>
    <row r="66455" spans="2:2">
      <c r="B66455" s="503"/>
    </row>
    <row r="66456" spans="2:2">
      <c r="B66456" s="503"/>
    </row>
    <row r="66457" spans="2:2">
      <c r="B66457" s="503"/>
    </row>
    <row r="66458" spans="2:2">
      <c r="B66458" s="503"/>
    </row>
    <row r="66459" spans="2:2">
      <c r="B66459" s="503"/>
    </row>
    <row r="66460" spans="2:2">
      <c r="B66460" s="503"/>
    </row>
    <row r="66461" spans="2:2">
      <c r="B66461" s="503"/>
    </row>
    <row r="66462" spans="2:2">
      <c r="B66462" s="503"/>
    </row>
    <row r="66463" spans="2:2">
      <c r="B66463" s="503"/>
    </row>
    <row r="66464" spans="2:2">
      <c r="B66464" s="503"/>
    </row>
    <row r="66465" spans="2:2">
      <c r="B66465" s="503"/>
    </row>
    <row r="66466" spans="2:2">
      <c r="B66466" s="503"/>
    </row>
    <row r="66467" spans="2:2">
      <c r="B66467" s="503"/>
    </row>
    <row r="66468" spans="2:2">
      <c r="B66468" s="503"/>
    </row>
    <row r="66469" spans="2:2">
      <c r="B66469" s="503"/>
    </row>
    <row r="66470" spans="2:2">
      <c r="B66470" s="503"/>
    </row>
    <row r="66471" spans="2:2">
      <c r="B66471" s="503"/>
    </row>
    <row r="66472" spans="2:2">
      <c r="B66472" s="503"/>
    </row>
    <row r="66473" spans="2:2">
      <c r="B66473" s="503"/>
    </row>
    <row r="66474" spans="2:2">
      <c r="B66474" s="503"/>
    </row>
    <row r="66475" spans="2:2">
      <c r="B66475" s="503"/>
    </row>
    <row r="66476" spans="2:2">
      <c r="B66476" s="503"/>
    </row>
    <row r="66477" spans="2:2">
      <c r="B66477" s="503"/>
    </row>
    <row r="66478" spans="2:2">
      <c r="B66478" s="503"/>
    </row>
    <row r="66479" spans="2:2">
      <c r="B66479" s="503"/>
    </row>
    <row r="66480" spans="2:2">
      <c r="B66480" s="503"/>
    </row>
    <row r="66481" spans="2:2">
      <c r="B66481" s="503"/>
    </row>
    <row r="66482" spans="2:2">
      <c r="B66482" s="503"/>
    </row>
    <row r="66483" spans="2:2">
      <c r="B66483" s="503"/>
    </row>
    <row r="66484" spans="2:2">
      <c r="B66484" s="503"/>
    </row>
    <row r="66485" spans="2:2">
      <c r="B66485" s="503"/>
    </row>
    <row r="66486" spans="2:2">
      <c r="B66486" s="503"/>
    </row>
    <row r="66487" spans="2:2">
      <c r="B66487" s="503"/>
    </row>
    <row r="66488" spans="2:2">
      <c r="B66488" s="503"/>
    </row>
    <row r="66489" spans="2:2">
      <c r="B66489" s="503"/>
    </row>
    <row r="66490" spans="2:2">
      <c r="B66490" s="503"/>
    </row>
    <row r="66491" spans="2:2">
      <c r="B66491" s="503"/>
    </row>
    <row r="66492" spans="2:2">
      <c r="B66492" s="503"/>
    </row>
    <row r="66493" spans="2:2">
      <c r="B66493" s="503"/>
    </row>
    <row r="66494" spans="2:2">
      <c r="B66494" s="503"/>
    </row>
    <row r="66495" spans="2:2">
      <c r="B66495" s="503"/>
    </row>
    <row r="66496" spans="2:2">
      <c r="B66496" s="503"/>
    </row>
    <row r="66497" spans="2:2">
      <c r="B66497" s="503"/>
    </row>
    <row r="66498" spans="2:2">
      <c r="B66498" s="503"/>
    </row>
    <row r="66499" spans="2:2">
      <c r="B66499" s="503"/>
    </row>
    <row r="66500" spans="2:2">
      <c r="B66500" s="503"/>
    </row>
    <row r="66501" spans="2:2">
      <c r="B66501" s="503"/>
    </row>
    <row r="66502" spans="2:2">
      <c r="B66502" s="503"/>
    </row>
    <row r="66503" spans="2:2">
      <c r="B66503" s="503"/>
    </row>
    <row r="66504" spans="2:2">
      <c r="B66504" s="503"/>
    </row>
    <row r="66505" spans="2:2">
      <c r="B66505" s="503"/>
    </row>
    <row r="66506" spans="2:2">
      <c r="B66506" s="503"/>
    </row>
    <row r="66507" spans="2:2">
      <c r="B66507" s="503"/>
    </row>
    <row r="66508" spans="2:2">
      <c r="B66508" s="503"/>
    </row>
    <row r="66509" spans="2:2">
      <c r="B66509" s="503"/>
    </row>
    <row r="66510" spans="2:2">
      <c r="B66510" s="503"/>
    </row>
    <row r="66511" spans="2:2">
      <c r="B66511" s="503"/>
    </row>
    <row r="66512" spans="2:2">
      <c r="B66512" s="503"/>
    </row>
    <row r="66513" spans="2:2">
      <c r="B66513" s="503"/>
    </row>
    <row r="66514" spans="2:2">
      <c r="B66514" s="503"/>
    </row>
    <row r="66515" spans="2:2">
      <c r="B66515" s="503"/>
    </row>
    <row r="66516" spans="2:2">
      <c r="B66516" s="503"/>
    </row>
    <row r="66517" spans="2:2">
      <c r="B66517" s="503"/>
    </row>
    <row r="66518" spans="2:2">
      <c r="B66518" s="503"/>
    </row>
    <row r="66519" spans="2:2">
      <c r="B66519" s="503"/>
    </row>
    <row r="66520" spans="2:2">
      <c r="B66520" s="503"/>
    </row>
    <row r="66521" spans="2:2">
      <c r="B66521" s="503"/>
    </row>
    <row r="66522" spans="2:2">
      <c r="B66522" s="503"/>
    </row>
    <row r="66523" spans="2:2">
      <c r="B66523" s="503"/>
    </row>
    <row r="66524" spans="2:2">
      <c r="B66524" s="503"/>
    </row>
    <row r="66525" spans="2:2">
      <c r="B66525" s="503"/>
    </row>
    <row r="66526" spans="2:2">
      <c r="B66526" s="503"/>
    </row>
    <row r="66527" spans="2:2">
      <c r="B66527" s="503"/>
    </row>
  </sheetData>
  <phoneticPr fontId="62"/>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AA128"/>
  <sheetViews>
    <sheetView showGridLines="0" view="pageBreakPreview" zoomScale="98" zoomScaleNormal="59" zoomScaleSheetLayoutView="98" workbookViewId="0">
      <selection activeCell="H125" sqref="H125"/>
    </sheetView>
  </sheetViews>
  <sheetFormatPr defaultRowHeight="13.5"/>
  <cols>
    <col min="1" max="1" width="15.75" customWidth="1"/>
    <col min="3" max="3" width="11.75" customWidth="1"/>
    <col min="4" max="4" width="16" customWidth="1"/>
    <col min="5" max="5" width="20.75" customWidth="1"/>
    <col min="6" max="6" width="12.5" customWidth="1"/>
    <col min="9" max="9" width="14.5" customWidth="1"/>
    <col min="10" max="10" width="13.25" customWidth="1"/>
    <col min="11" max="11" width="12.5" customWidth="1"/>
    <col min="12" max="12" width="7" customWidth="1"/>
    <col min="13" max="14" width="7" hidden="1" customWidth="1"/>
    <col min="15" max="20" width="0" hidden="1" customWidth="1"/>
    <col min="21" max="21" width="9" hidden="1" customWidth="1"/>
    <col min="22" max="22" width="9" customWidth="1"/>
    <col min="23" max="24" width="8.5" customWidth="1"/>
    <col min="25" max="27" width="9" customWidth="1"/>
  </cols>
  <sheetData>
    <row r="1" spans="1:24" ht="22.5" customHeight="1">
      <c r="A1" s="602" t="str">
        <f>基本情報!$A$1</f>
        <v>第37回全日本女子大学駅伝対校選手権大会東海地区選考会 兼 第51回全日本大学駅伝東海学連選抜選考レース</v>
      </c>
      <c r="B1" s="602"/>
      <c r="C1" s="602"/>
      <c r="D1" s="602"/>
      <c r="E1" s="602"/>
      <c r="F1" s="602"/>
      <c r="G1" s="602"/>
      <c r="H1" s="602"/>
      <c r="I1" s="602"/>
      <c r="J1" s="600" t="str">
        <f>K7</f>
        <v>総括申込書(種目別申込数一覧表)</v>
      </c>
      <c r="K1" s="600"/>
      <c r="L1" s="600"/>
      <c r="M1" s="306"/>
      <c r="N1" s="306"/>
      <c r="O1" s="606" t="s">
        <v>248</v>
      </c>
      <c r="P1" s="606"/>
      <c r="Q1" s="606"/>
      <c r="R1" s="606"/>
      <c r="S1" s="195"/>
      <c r="T1" s="195"/>
      <c r="U1" s="195"/>
      <c r="V1" s="195"/>
    </row>
    <row r="2" spans="1:24" ht="14.25" customHeight="1" thickBot="1">
      <c r="A2" s="602"/>
      <c r="B2" s="602"/>
      <c r="C2" s="602"/>
      <c r="D2" s="602"/>
      <c r="E2" s="602"/>
      <c r="F2" s="602"/>
      <c r="G2" s="602"/>
      <c r="H2" s="602"/>
      <c r="I2" s="602"/>
      <c r="J2" s="601"/>
      <c r="K2" s="601"/>
      <c r="L2" s="601"/>
      <c r="M2" s="306"/>
      <c r="N2" s="306"/>
      <c r="O2" s="606"/>
      <c r="P2" s="606"/>
      <c r="Q2" s="606"/>
      <c r="R2" s="606"/>
      <c r="S2" s="195"/>
      <c r="T2" s="195"/>
      <c r="U2" s="195"/>
      <c r="V2" s="195"/>
      <c r="W2" s="185"/>
      <c r="X2" s="185"/>
    </row>
    <row r="3" spans="1:24" ht="14.25" thickBot="1">
      <c r="J3" s="618" t="s">
        <v>222</v>
      </c>
      <c r="K3" s="540"/>
      <c r="L3" s="541"/>
      <c r="O3" s="186"/>
      <c r="P3" s="187"/>
      <c r="Q3" s="186"/>
      <c r="R3" s="187"/>
      <c r="S3" s="186"/>
      <c r="T3" s="187"/>
      <c r="U3" s="186"/>
      <c r="V3" s="187"/>
      <c r="W3" s="186"/>
      <c r="X3" s="188"/>
    </row>
    <row r="4" spans="1:24" ht="13.35" customHeight="1" thickBot="1">
      <c r="A4" s="728" t="s">
        <v>2839</v>
      </c>
      <c r="B4" s="729"/>
      <c r="D4" s="539" t="s">
        <v>2840</v>
      </c>
      <c r="E4" s="565"/>
      <c r="F4" s="565"/>
      <c r="G4" s="566"/>
      <c r="J4" s="714">
        <f>基本情報!H4</f>
        <v>43731</v>
      </c>
      <c r="K4" s="715"/>
      <c r="L4" s="716"/>
      <c r="O4" s="186"/>
      <c r="P4" s="187"/>
      <c r="Q4" s="186"/>
      <c r="R4" s="187"/>
      <c r="S4" s="186"/>
      <c r="T4" s="187"/>
      <c r="U4" s="186"/>
      <c r="V4" s="187"/>
      <c r="W4" s="186"/>
      <c r="X4" s="188"/>
    </row>
    <row r="5" spans="1:24" ht="16.5" customHeight="1" thickBot="1">
      <c r="A5" s="694" t="str">
        <f>IF(基本情報!C8="","",基本情報!C8)</f>
        <v/>
      </c>
      <c r="B5" s="695"/>
      <c r="D5" s="702" t="str">
        <f>基本情報!E8</f>
        <v/>
      </c>
      <c r="E5" s="703"/>
      <c r="F5" s="703"/>
      <c r="G5" s="704"/>
      <c r="J5" s="717"/>
      <c r="K5" s="718"/>
      <c r="L5" s="719"/>
      <c r="O5" s="186"/>
      <c r="P5" s="187"/>
      <c r="Q5" s="186"/>
      <c r="R5" s="187"/>
      <c r="S5" s="186"/>
      <c r="T5" s="187"/>
      <c r="U5" s="186"/>
      <c r="V5" s="187"/>
      <c r="W5" s="186"/>
      <c r="X5" s="188"/>
    </row>
    <row r="6" spans="1:24" ht="18" customHeight="1" thickBot="1">
      <c r="A6" s="696"/>
      <c r="B6" s="697"/>
      <c r="D6" s="705"/>
      <c r="E6" s="706"/>
      <c r="F6" s="706"/>
      <c r="G6" s="707"/>
      <c r="O6" s="693"/>
      <c r="P6" s="693"/>
      <c r="Q6" s="693"/>
      <c r="R6" s="693"/>
      <c r="S6" s="693"/>
      <c r="T6" s="693"/>
      <c r="U6" s="693"/>
      <c r="V6" s="693"/>
      <c r="W6" s="186"/>
      <c r="X6" s="188"/>
    </row>
    <row r="7" spans="1:24" ht="17.25" customHeight="1">
      <c r="A7" s="607"/>
      <c r="B7" s="607"/>
      <c r="C7" s="607"/>
      <c r="D7" s="607"/>
      <c r="E7" s="607"/>
      <c r="F7" s="607"/>
      <c r="G7" s="607"/>
      <c r="H7" s="607"/>
      <c r="I7" s="607"/>
      <c r="J7" s="266" t="s">
        <v>2964</v>
      </c>
      <c r="K7" s="517" t="s">
        <v>2961</v>
      </c>
      <c r="O7" s="196"/>
      <c r="P7" s="187"/>
      <c r="Q7" s="186"/>
      <c r="R7" s="187"/>
      <c r="S7" s="186"/>
      <c r="T7" s="187"/>
      <c r="U7" s="186"/>
      <c r="V7" s="187"/>
      <c r="W7" s="186"/>
      <c r="X7" s="188"/>
    </row>
    <row r="8" spans="1:24" ht="14.25" customHeight="1" thickBot="1">
      <c r="A8" s="607"/>
      <c r="B8" s="607"/>
      <c r="C8" s="607"/>
      <c r="D8" s="607"/>
      <c r="E8" s="607"/>
      <c r="F8" s="607"/>
      <c r="G8" s="607"/>
      <c r="H8" s="607"/>
      <c r="I8" s="607"/>
      <c r="K8" s="516"/>
      <c r="P8" s="195"/>
      <c r="Q8" s="195"/>
      <c r="R8" s="195"/>
      <c r="S8" s="195"/>
      <c r="T8" s="195"/>
      <c r="U8" s="195"/>
      <c r="V8" s="195"/>
      <c r="W8" s="186"/>
      <c r="X8" s="188"/>
    </row>
    <row r="9" spans="1:24" ht="14.25" customHeight="1" thickBot="1">
      <c r="A9" s="728" t="s">
        <v>534</v>
      </c>
      <c r="B9" s="730"/>
      <c r="C9" s="729"/>
      <c r="D9" s="539" t="s">
        <v>4681</v>
      </c>
      <c r="E9" s="540"/>
      <c r="F9" s="541"/>
      <c r="G9" s="720" t="s">
        <v>653</v>
      </c>
      <c r="H9" s="721"/>
      <c r="I9" s="181"/>
      <c r="J9" s="766" t="s">
        <v>2963</v>
      </c>
      <c r="K9" s="767"/>
      <c r="L9" s="767"/>
      <c r="O9" s="195"/>
      <c r="P9" s="195"/>
      <c r="Q9" s="195"/>
      <c r="R9" s="195"/>
      <c r="S9" s="195"/>
      <c r="T9" s="195"/>
      <c r="U9" s="195"/>
      <c r="V9" s="195"/>
      <c r="W9" s="186"/>
      <c r="X9" s="188"/>
    </row>
    <row r="10" spans="1:24" ht="21.75" thickBot="1">
      <c r="A10" s="687">
        <f>IF(総括申込書!A32="","",基本情報!A24)</f>
        <v>0</v>
      </c>
      <c r="B10" s="688"/>
      <c r="C10" s="689"/>
      <c r="D10" s="671" t="str">
        <f>IF(基本情報!E24="","",基本情報!$E$24)</f>
        <v/>
      </c>
      <c r="E10" s="672"/>
      <c r="F10" s="673"/>
      <c r="G10" s="667"/>
      <c r="H10" s="668"/>
      <c r="I10" s="302"/>
      <c r="J10" s="424" t="str">
        <f>IF(男子名簿!D9="","","男子名簿")</f>
        <v/>
      </c>
      <c r="K10" s="731" t="str">
        <f>IF(AND(男子名簿!D9="",女子名簿!D9=""),"ミス無し",総括申込書!J7)</f>
        <v>ミス無し</v>
      </c>
      <c r="L10" s="731"/>
      <c r="M10" s="137"/>
      <c r="N10" s="137"/>
      <c r="O10" s="195"/>
      <c r="P10" s="195"/>
      <c r="Q10" s="195"/>
      <c r="R10" s="195"/>
      <c r="S10" s="195"/>
      <c r="U10" s="195"/>
      <c r="V10" s="195"/>
      <c r="W10" s="186"/>
      <c r="X10" s="188"/>
    </row>
    <row r="11" spans="1:24" ht="20.85" customHeight="1" thickBot="1">
      <c r="A11" s="690"/>
      <c r="B11" s="691"/>
      <c r="C11" s="692"/>
      <c r="D11" s="674"/>
      <c r="E11" s="675"/>
      <c r="F11" s="676"/>
      <c r="G11" s="669"/>
      <c r="H11" s="670"/>
      <c r="I11" s="302"/>
      <c r="J11" s="424" t="str">
        <f>IF(女子名簿!D9="","","女子名簿")</f>
        <v/>
      </c>
      <c r="K11" s="731"/>
      <c r="L11" s="731"/>
      <c r="M11" s="138"/>
      <c r="N11" s="138"/>
      <c r="O11" s="186"/>
      <c r="P11" s="187"/>
      <c r="Q11" s="186"/>
      <c r="R11" s="187"/>
      <c r="S11" s="186"/>
      <c r="T11" s="187"/>
      <c r="U11" s="186"/>
      <c r="V11" s="187"/>
      <c r="W11" s="186"/>
      <c r="X11" s="188"/>
    </row>
    <row r="12" spans="1:24" ht="14.25" customHeight="1">
      <c r="A12" s="143"/>
      <c r="E12" s="143"/>
      <c r="L12" s="138"/>
      <c r="M12" s="138"/>
      <c r="N12" s="138"/>
      <c r="O12" s="186"/>
      <c r="P12" s="187"/>
      <c r="Q12" s="186"/>
      <c r="R12" s="187"/>
      <c r="S12" s="186"/>
      <c r="T12" s="187"/>
      <c r="U12" s="186"/>
      <c r="V12" s="187"/>
      <c r="W12" s="185"/>
      <c r="X12" s="185"/>
    </row>
    <row r="13" spans="1:24" ht="18" thickBot="1">
      <c r="O13" s="195" t="s">
        <v>249</v>
      </c>
      <c r="P13" s="187"/>
      <c r="Q13" s="186"/>
      <c r="R13" s="187"/>
      <c r="S13" s="186"/>
      <c r="T13" s="187"/>
      <c r="U13" s="186"/>
      <c r="V13" s="187"/>
      <c r="W13" s="186"/>
      <c r="X13" s="188"/>
    </row>
    <row r="14" spans="1:24" ht="13.5" hidden="1" customHeight="1">
      <c r="A14" s="686" t="s">
        <v>219</v>
      </c>
      <c r="B14" s="686"/>
      <c r="C14" s="686"/>
      <c r="D14" s="686" t="s">
        <v>220</v>
      </c>
      <c r="E14" s="686"/>
      <c r="F14" s="686"/>
      <c r="G14" s="686" t="s">
        <v>221</v>
      </c>
      <c r="H14" s="686"/>
      <c r="I14" s="686"/>
      <c r="J14" s="137"/>
      <c r="K14" s="137"/>
      <c r="O14" s="186"/>
      <c r="P14" s="187"/>
      <c r="Q14" s="186"/>
      <c r="R14" s="187"/>
      <c r="S14" s="186"/>
      <c r="T14" s="187"/>
      <c r="U14" s="186"/>
      <c r="V14" s="187"/>
      <c r="W14" s="186"/>
      <c r="X14" s="187"/>
    </row>
    <row r="15" spans="1:24" ht="24" hidden="1" customHeight="1">
      <c r="A15" s="685">
        <f>IF($A$10="","",$A$10)</f>
        <v>0</v>
      </c>
      <c r="B15" s="685"/>
      <c r="C15" s="685"/>
      <c r="D15" s="608" t="str">
        <f>IF(基本情報!D29="","",基本情報!$D$29)</f>
        <v/>
      </c>
      <c r="E15" s="608"/>
      <c r="F15" s="608"/>
      <c r="G15" s="608" t="str">
        <f>IF(基本情報!G29="","",基本情報!G29)</f>
        <v/>
      </c>
      <c r="H15" s="608"/>
      <c r="I15" s="608"/>
      <c r="J15" s="192"/>
      <c r="K15" s="192"/>
      <c r="O15" s="186"/>
      <c r="Q15" s="186"/>
      <c r="S15" s="186"/>
      <c r="T15" s="187"/>
      <c r="U15" s="186"/>
      <c r="V15" s="187"/>
      <c r="W15" s="186"/>
      <c r="X15" s="187"/>
    </row>
    <row r="16" spans="1:24" ht="14.25" hidden="1" customHeight="1">
      <c r="A16" s="685"/>
      <c r="B16" s="685"/>
      <c r="C16" s="685"/>
      <c r="D16" s="608"/>
      <c r="E16" s="608"/>
      <c r="F16" s="608"/>
      <c r="G16" s="608"/>
      <c r="H16" s="608"/>
      <c r="I16" s="608"/>
      <c r="J16" s="192"/>
      <c r="K16" s="192"/>
      <c r="O16" s="186"/>
      <c r="P16" s="187"/>
      <c r="Q16" s="186"/>
      <c r="R16" s="187"/>
      <c r="S16" s="186"/>
      <c r="T16" s="187"/>
      <c r="U16" s="189"/>
      <c r="V16" s="189"/>
      <c r="W16" s="189"/>
      <c r="X16" s="189"/>
    </row>
    <row r="17" spans="1:27" ht="14.25" hidden="1" customHeight="1">
      <c r="D17" s="143"/>
      <c r="O17" s="186"/>
      <c r="P17" s="187"/>
      <c r="Q17" s="186"/>
      <c r="R17" s="187"/>
      <c r="S17" s="186"/>
      <c r="T17" s="187"/>
      <c r="U17" s="189"/>
      <c r="V17" s="189"/>
      <c r="W17" s="189"/>
      <c r="X17" s="189"/>
    </row>
    <row r="18" spans="1:27" ht="14.25" hidden="1" customHeight="1" thickBot="1">
      <c r="O18" s="186"/>
      <c r="P18" s="187"/>
      <c r="Q18" s="186"/>
      <c r="R18" s="187"/>
      <c r="S18" s="186"/>
      <c r="T18" s="187"/>
      <c r="U18" s="190"/>
      <c r="V18" s="190"/>
      <c r="W18" s="191"/>
      <c r="X18" s="191"/>
    </row>
    <row r="19" spans="1:27" ht="14.25" customHeight="1" thickBot="1">
      <c r="A19" s="682" t="s">
        <v>4778</v>
      </c>
      <c r="B19" s="683"/>
      <c r="C19" s="684"/>
      <c r="E19" s="539" t="s">
        <v>2841</v>
      </c>
      <c r="F19" s="540"/>
      <c r="G19" s="541"/>
      <c r="H19" s="539" t="str">
        <f>基本情報!I33</f>
        <v>申込責任者 連絡先(携帯･ｽﾏﾎ)</v>
      </c>
      <c r="I19" s="540"/>
      <c r="J19" s="541"/>
      <c r="K19" s="700" t="s">
        <v>654</v>
      </c>
      <c r="L19" s="701"/>
      <c r="O19" s="186"/>
      <c r="P19" s="187"/>
      <c r="Q19" s="186"/>
      <c r="R19" s="187"/>
      <c r="S19" s="186"/>
      <c r="T19" s="187"/>
      <c r="U19" s="190"/>
      <c r="V19" s="190"/>
      <c r="W19" s="191"/>
      <c r="X19" s="191"/>
    </row>
    <row r="20" spans="1:27" ht="22.35" customHeight="1" thickBot="1">
      <c r="A20" s="679" t="str">
        <f>IF(基本情報!I24="","",基本情報!I24)</f>
        <v/>
      </c>
      <c r="B20" s="680"/>
      <c r="C20" s="681"/>
      <c r="E20" s="722" t="str">
        <f>IF(基本情報!A34="","",基本情報!A34)</f>
        <v/>
      </c>
      <c r="F20" s="723"/>
      <c r="G20" s="724"/>
      <c r="H20" s="708" t="str">
        <f>IF(基本情報!I34="","",基本情報!I34)</f>
        <v/>
      </c>
      <c r="I20" s="709"/>
      <c r="J20" s="710"/>
      <c r="K20" s="614"/>
      <c r="L20" s="615"/>
      <c r="O20" s="186"/>
      <c r="P20" s="187"/>
      <c r="Q20" s="186"/>
      <c r="R20" s="187"/>
      <c r="S20" s="186"/>
      <c r="T20" s="187"/>
    </row>
    <row r="21" spans="1:27" ht="14.25" thickBot="1">
      <c r="A21" s="679"/>
      <c r="B21" s="680"/>
      <c r="C21" s="681"/>
      <c r="E21" s="725"/>
      <c r="F21" s="726"/>
      <c r="G21" s="727"/>
      <c r="H21" s="711"/>
      <c r="I21" s="712"/>
      <c r="J21" s="713"/>
      <c r="K21" s="616"/>
      <c r="L21" s="617"/>
      <c r="O21" s="186"/>
      <c r="P21" s="187"/>
      <c r="Q21" s="186"/>
      <c r="R21" s="187"/>
      <c r="S21" s="186"/>
      <c r="T21" s="187"/>
    </row>
    <row r="22" spans="1:27" ht="14.25" customHeight="1">
      <c r="A22" s="698" t="s">
        <v>490</v>
      </c>
      <c r="B22" s="698"/>
      <c r="O22" s="186"/>
      <c r="P22" s="187"/>
      <c r="Q22" s="186"/>
      <c r="R22" s="187"/>
      <c r="S22" s="186"/>
      <c r="T22" s="187"/>
    </row>
    <row r="23" spans="1:27" ht="15" customHeight="1" thickBot="1">
      <c r="A23" s="699"/>
      <c r="B23" s="699"/>
      <c r="O23" s="186"/>
      <c r="P23" s="187"/>
      <c r="Q23" s="186"/>
      <c r="R23" s="187"/>
      <c r="S23" s="186"/>
      <c r="T23" s="187"/>
    </row>
    <row r="24" spans="1:27" ht="14.25" thickBot="1">
      <c r="A24" s="609" t="s">
        <v>299</v>
      </c>
      <c r="B24" s="610"/>
      <c r="C24" s="610"/>
      <c r="D24" s="275" t="s">
        <v>239</v>
      </c>
      <c r="F24" s="609" t="s">
        <v>656</v>
      </c>
      <c r="G24" s="610"/>
      <c r="H24" s="610"/>
      <c r="I24" s="275" t="s">
        <v>239</v>
      </c>
      <c r="J24" s="186"/>
      <c r="K24" s="186"/>
      <c r="O24" s="186"/>
      <c r="P24" s="187"/>
      <c r="Q24" s="186"/>
      <c r="R24" s="187"/>
      <c r="S24" s="186"/>
      <c r="T24" s="187"/>
    </row>
    <row r="25" spans="1:27">
      <c r="A25" s="665" t="str">
        <f>IF(管理者入力!B5="","",管理者入力!B5)</f>
        <v>男子10000m</v>
      </c>
      <c r="B25" s="666"/>
      <c r="C25" s="666"/>
      <c r="D25" s="277">
        <f>男子名簿!U523</f>
        <v>0</v>
      </c>
      <c r="E25" s="169"/>
      <c r="F25" s="677" t="str">
        <f>IF(管理者入力!G5="","",管理者入力!G5)</f>
        <v>女子5000m</v>
      </c>
      <c r="G25" s="678"/>
      <c r="H25" s="678"/>
      <c r="I25" s="277">
        <f>女子名簿!U523</f>
        <v>0</v>
      </c>
      <c r="O25" s="186"/>
      <c r="P25" s="187"/>
      <c r="Q25" s="186"/>
      <c r="R25" s="187"/>
      <c r="S25" s="186"/>
      <c r="T25" s="187"/>
    </row>
    <row r="26" spans="1:27" hidden="1">
      <c r="A26" s="611" t="str">
        <f>IF(管理者入力!B6="","",管理者入力!B6)</f>
        <v>　</v>
      </c>
      <c r="B26" s="612"/>
      <c r="C26" s="613"/>
      <c r="D26" s="140">
        <f>男子名簿!U524</f>
        <v>0</v>
      </c>
      <c r="E26" s="169"/>
      <c r="F26" s="604" t="str">
        <f>IF(管理者入力!G6="","",管理者入力!G6)</f>
        <v>　</v>
      </c>
      <c r="G26" s="605"/>
      <c r="H26" s="605"/>
      <c r="I26" s="140">
        <f>女子名簿!U524</f>
        <v>0</v>
      </c>
    </row>
    <row r="27" spans="1:27" hidden="1">
      <c r="A27" s="611" t="str">
        <f>IF(管理者入力!B7="","",管理者入力!B7)</f>
        <v>　</v>
      </c>
      <c r="B27" s="612"/>
      <c r="C27" s="613"/>
      <c r="D27" s="140">
        <f>男子名簿!U525</f>
        <v>0</v>
      </c>
      <c r="E27" s="169"/>
      <c r="F27" s="604" t="str">
        <f>IF(管理者入力!G7="","",管理者入力!G7)</f>
        <v>　</v>
      </c>
      <c r="G27" s="605"/>
      <c r="H27" s="605"/>
      <c r="I27" s="140">
        <f>女子名簿!U525</f>
        <v>0</v>
      </c>
    </row>
    <row r="28" spans="1:27" hidden="1">
      <c r="A28" s="611" t="str">
        <f>IF(管理者入力!B8="","",管理者入力!B8)</f>
        <v>　</v>
      </c>
      <c r="B28" s="612"/>
      <c r="C28" s="613"/>
      <c r="D28" s="140">
        <f>男子名簿!U526</f>
        <v>0</v>
      </c>
      <c r="E28" s="169"/>
      <c r="F28" s="604" t="str">
        <f>IF(管理者入力!G8="","",管理者入力!G8)</f>
        <v>　</v>
      </c>
      <c r="G28" s="605"/>
      <c r="H28" s="605"/>
      <c r="I28" s="140">
        <f>女子名簿!U526</f>
        <v>0</v>
      </c>
    </row>
    <row r="29" spans="1:27" hidden="1">
      <c r="A29" s="611" t="str">
        <f>IF(管理者入力!B9="","",管理者入力!B9)</f>
        <v>　</v>
      </c>
      <c r="B29" s="612"/>
      <c r="C29" s="613"/>
      <c r="D29" s="140">
        <f>男子名簿!U527</f>
        <v>0</v>
      </c>
      <c r="E29" s="169"/>
      <c r="F29" s="604" t="str">
        <f>IF(管理者入力!G9="","",管理者入力!G9)</f>
        <v>　</v>
      </c>
      <c r="G29" s="605"/>
      <c r="H29" s="605"/>
      <c r="I29" s="140">
        <f>女子名簿!U527</f>
        <v>0</v>
      </c>
    </row>
    <row r="30" spans="1:27" hidden="1">
      <c r="A30" s="611" t="str">
        <f>IF(管理者入力!B10="","",管理者入力!B10)</f>
        <v>　</v>
      </c>
      <c r="B30" s="612"/>
      <c r="C30" s="613"/>
      <c r="D30" s="140">
        <f>男子名簿!U528</f>
        <v>0</v>
      </c>
      <c r="E30" s="169"/>
      <c r="F30" s="604" t="str">
        <f>IF(管理者入力!G10="","",管理者入力!G10)</f>
        <v>　</v>
      </c>
      <c r="G30" s="605"/>
      <c r="H30" s="605"/>
      <c r="I30" s="140">
        <f>女子名簿!U528</f>
        <v>0</v>
      </c>
    </row>
    <row r="31" spans="1:27" ht="31.5" hidden="1" customHeight="1">
      <c r="A31" s="611" t="str">
        <f>IF(管理者入力!B11="","",管理者入力!B11)</f>
        <v xml:space="preserve"> </v>
      </c>
      <c r="B31" s="612"/>
      <c r="C31" s="613"/>
      <c r="D31" s="140">
        <f>男子名簿!U529</f>
        <v>0</v>
      </c>
      <c r="E31" s="169"/>
      <c r="F31" s="604" t="str">
        <f>IF(管理者入力!G11="","",管理者入力!G11)</f>
        <v>　</v>
      </c>
      <c r="G31" s="605"/>
      <c r="H31" s="605"/>
      <c r="I31" s="140">
        <f>女子名簿!U529</f>
        <v>0</v>
      </c>
      <c r="N31" s="419" t="s">
        <v>2443</v>
      </c>
      <c r="O31" s="193"/>
      <c r="P31" s="193"/>
      <c r="Q31" s="193"/>
      <c r="R31" s="193"/>
      <c r="S31" s="193"/>
      <c r="T31" s="193"/>
      <c r="U31" s="193"/>
      <c r="V31" s="193"/>
      <c r="W31" s="193"/>
      <c r="X31" s="193"/>
      <c r="Y31" s="193"/>
      <c r="Z31" s="193"/>
      <c r="AA31" s="193"/>
    </row>
    <row r="32" spans="1:27" ht="31.5" hidden="1" customHeight="1">
      <c r="A32" s="611" t="str">
        <f>IF(管理者入力!B12="","",管理者入力!B12)</f>
        <v>　</v>
      </c>
      <c r="B32" s="612"/>
      <c r="C32" s="613"/>
      <c r="D32" s="140">
        <f>男子名簿!U530</f>
        <v>0</v>
      </c>
      <c r="E32" s="169"/>
      <c r="F32" s="604" t="str">
        <f>IF(管理者入力!G12="","",管理者入力!G12)</f>
        <v>　</v>
      </c>
      <c r="G32" s="605"/>
      <c r="H32" s="605"/>
      <c r="I32" s="140">
        <f>女子名簿!U530</f>
        <v>0</v>
      </c>
      <c r="N32" s="193"/>
      <c r="O32" s="193"/>
      <c r="P32" s="193"/>
      <c r="Q32" s="193"/>
      <c r="R32" s="193"/>
      <c r="S32" s="193"/>
      <c r="T32" s="193"/>
      <c r="U32" s="193"/>
      <c r="V32" s="193"/>
      <c r="W32" s="193"/>
      <c r="X32" s="193"/>
      <c r="Y32" s="193"/>
      <c r="Z32" s="193"/>
      <c r="AA32" s="193"/>
    </row>
    <row r="33" spans="1:27" ht="31.5" hidden="1" customHeight="1">
      <c r="A33" s="611" t="str">
        <f>IF(管理者入力!B13="","",管理者入力!B13)</f>
        <v>　</v>
      </c>
      <c r="B33" s="612"/>
      <c r="C33" s="613"/>
      <c r="D33" s="140">
        <f>男子名簿!U531</f>
        <v>0</v>
      </c>
      <c r="E33" s="169"/>
      <c r="F33" s="604" t="str">
        <f>IF(管理者入力!G13="","",管理者入力!G13)</f>
        <v>　</v>
      </c>
      <c r="G33" s="605"/>
      <c r="H33" s="605"/>
      <c r="I33" s="140">
        <f>女子名簿!U531</f>
        <v>0</v>
      </c>
      <c r="L33" s="291"/>
      <c r="M33" s="291"/>
      <c r="N33" s="291"/>
      <c r="O33" s="603"/>
      <c r="P33" s="603"/>
      <c r="Q33" s="603"/>
      <c r="R33" s="603"/>
      <c r="S33" s="354"/>
      <c r="T33" s="354"/>
      <c r="U33" s="354"/>
      <c r="V33" s="354"/>
      <c r="W33" s="354"/>
      <c r="X33" s="354"/>
      <c r="Y33" s="354"/>
      <c r="Z33" s="346"/>
      <c r="AA33" s="346"/>
    </row>
    <row r="34" spans="1:27" ht="31.5" hidden="1" customHeight="1">
      <c r="A34" s="611" t="str">
        <f>IF(管理者入力!B14="","",管理者入力!B14)</f>
        <v>　</v>
      </c>
      <c r="B34" s="612"/>
      <c r="C34" s="613"/>
      <c r="D34" s="140">
        <f>男子名簿!U532</f>
        <v>0</v>
      </c>
      <c r="E34" s="169"/>
      <c r="F34" s="604" t="str">
        <f>IF(管理者入力!G14="","",管理者入力!G14)</f>
        <v>　</v>
      </c>
      <c r="G34" s="605"/>
      <c r="H34" s="605"/>
      <c r="I34" s="140">
        <f>女子名簿!U532</f>
        <v>0</v>
      </c>
      <c r="M34" s="311"/>
      <c r="O34" s="603"/>
      <c r="P34" s="603"/>
      <c r="Q34" s="603"/>
      <c r="R34" s="603"/>
      <c r="S34" s="354"/>
      <c r="T34" s="354"/>
      <c r="U34" s="354"/>
      <c r="V34" s="354"/>
      <c r="W34" s="354"/>
      <c r="X34" s="354"/>
      <c r="Y34" s="354"/>
      <c r="Z34" s="346"/>
      <c r="AA34" s="346"/>
    </row>
    <row r="35" spans="1:27" ht="31.5" hidden="1" customHeight="1">
      <c r="A35" s="611" t="str">
        <f>IF(管理者入力!B15="","",管理者入力!B15)</f>
        <v>　　</v>
      </c>
      <c r="B35" s="612"/>
      <c r="C35" s="613"/>
      <c r="D35" s="140">
        <f>男子名簿!U533</f>
        <v>0</v>
      </c>
      <c r="E35" s="169"/>
      <c r="F35" s="604" t="str">
        <f>IF(管理者入力!G15="","",管理者入力!G15)</f>
        <v>　</v>
      </c>
      <c r="G35" s="605"/>
      <c r="H35" s="605"/>
      <c r="I35" s="140">
        <f>女子名簿!U533</f>
        <v>0</v>
      </c>
      <c r="L35" s="311"/>
      <c r="M35" s="311"/>
      <c r="O35" s="603"/>
      <c r="P35" s="603"/>
      <c r="Q35" s="603"/>
      <c r="R35" s="603"/>
      <c r="S35" s="354"/>
      <c r="T35" s="354"/>
      <c r="U35" s="354"/>
      <c r="V35" s="346"/>
      <c r="W35" s="346"/>
    </row>
    <row r="36" spans="1:27" ht="31.5" hidden="1" customHeight="1">
      <c r="A36" s="611" t="str">
        <f>IF(管理者入力!B16="","",管理者入力!B16)</f>
        <v xml:space="preserve"> </v>
      </c>
      <c r="B36" s="612"/>
      <c r="C36" s="613"/>
      <c r="D36" s="140">
        <f>男子名簿!U534</f>
        <v>0</v>
      </c>
      <c r="E36" s="169"/>
      <c r="F36" s="604" t="str">
        <f>IF(管理者入力!G16="","",管理者入力!G16)</f>
        <v>　</v>
      </c>
      <c r="G36" s="605"/>
      <c r="H36" s="605"/>
      <c r="I36" s="140">
        <f>女子名簿!U534</f>
        <v>0</v>
      </c>
      <c r="M36" s="310"/>
      <c r="O36" s="603"/>
      <c r="P36" s="603"/>
      <c r="Q36" s="603"/>
      <c r="R36" s="603"/>
      <c r="S36" s="354"/>
      <c r="T36" s="354"/>
      <c r="U36" s="354"/>
      <c r="V36" s="346"/>
      <c r="W36" s="346"/>
    </row>
    <row r="37" spans="1:27" ht="31.5" hidden="1" customHeight="1">
      <c r="A37" s="611" t="str">
        <f>IF(管理者入力!B17="","",管理者入力!B17)</f>
        <v>　</v>
      </c>
      <c r="B37" s="612"/>
      <c r="C37" s="613"/>
      <c r="D37" s="140">
        <f>男子名簿!U535</f>
        <v>0</v>
      </c>
      <c r="E37" s="169"/>
      <c r="F37" s="604" t="str">
        <f>IF(管理者入力!G17="","",管理者入力!G17)</f>
        <v>　</v>
      </c>
      <c r="G37" s="605"/>
      <c r="H37" s="605"/>
      <c r="I37" s="140">
        <f>女子名簿!U535</f>
        <v>0</v>
      </c>
      <c r="L37" s="310"/>
      <c r="M37" s="310"/>
      <c r="O37" s="603"/>
      <c r="P37" s="603"/>
      <c r="Q37" s="603"/>
      <c r="R37" s="603"/>
    </row>
    <row r="38" spans="1:27" ht="31.5" hidden="1" customHeight="1">
      <c r="A38" s="611" t="str">
        <f>IF(管理者入力!B18="","",管理者入力!B18)</f>
        <v>　</v>
      </c>
      <c r="B38" s="612"/>
      <c r="C38" s="613"/>
      <c r="D38" s="140">
        <f>男子名簿!U536</f>
        <v>0</v>
      </c>
      <c r="E38" s="169"/>
      <c r="F38" s="604" t="str">
        <f>IF(管理者入力!G18="","",管理者入力!G18)</f>
        <v>　</v>
      </c>
      <c r="G38" s="605"/>
      <c r="H38" s="605"/>
      <c r="I38" s="140">
        <f>女子名簿!U536</f>
        <v>0</v>
      </c>
      <c r="O38" s="311"/>
      <c r="P38" s="311"/>
      <c r="Q38" s="311"/>
      <c r="S38" s="274"/>
    </row>
    <row r="39" spans="1:27" ht="31.5" hidden="1" customHeight="1">
      <c r="A39" s="611" t="str">
        <f>IF(管理者入力!B19="","",管理者入力!B19)</f>
        <v>　</v>
      </c>
      <c r="B39" s="612"/>
      <c r="C39" s="613"/>
      <c r="D39" s="140">
        <f>男子名簿!U537</f>
        <v>0</v>
      </c>
      <c r="E39" s="169"/>
      <c r="F39" s="604" t="str">
        <f>IF(管理者入力!G19="","",管理者入力!G19)</f>
        <v>　</v>
      </c>
      <c r="G39" s="605"/>
      <c r="H39" s="605"/>
      <c r="I39" s="140">
        <f>女子名簿!U537</f>
        <v>0</v>
      </c>
      <c r="N39" s="293"/>
      <c r="O39" s="311"/>
      <c r="P39" s="311"/>
      <c r="Q39" s="311"/>
      <c r="R39" s="274"/>
    </row>
    <row r="40" spans="1:27" ht="31.5" hidden="1" customHeight="1">
      <c r="A40" s="628" t="str">
        <f>IF(管理者入力!B20="","",管理者入力!B20)</f>
        <v>　</v>
      </c>
      <c r="B40" s="629"/>
      <c r="C40" s="629"/>
      <c r="D40" s="140">
        <f>男子名簿!U538</f>
        <v>0</v>
      </c>
      <c r="E40" s="169"/>
      <c r="F40" s="604" t="str">
        <f>IF(管理者入力!G20="","",管理者入力!G20)</f>
        <v>　</v>
      </c>
      <c r="G40" s="605"/>
      <c r="H40" s="605"/>
      <c r="I40" s="140">
        <f>女子名簿!U538</f>
        <v>0</v>
      </c>
      <c r="N40" s="311"/>
      <c r="O40" s="310"/>
      <c r="P40" s="310"/>
      <c r="Q40" s="310"/>
    </row>
    <row r="41" spans="1:27" ht="31.5" hidden="1" customHeight="1">
      <c r="A41" s="628" t="str">
        <f>IF(管理者入力!B21="","",管理者入力!B21)</f>
        <v>　</v>
      </c>
      <c r="B41" s="629"/>
      <c r="C41" s="629"/>
      <c r="D41" s="140">
        <f>男子名簿!U539</f>
        <v>0</v>
      </c>
      <c r="E41" s="169"/>
      <c r="F41" s="604" t="str">
        <f>IF(管理者入力!G21="","",管理者入力!G21)</f>
        <v>　</v>
      </c>
      <c r="G41" s="605"/>
      <c r="H41" s="605"/>
      <c r="I41" s="140">
        <f>女子名簿!U539</f>
        <v>0</v>
      </c>
      <c r="N41" s="311"/>
      <c r="O41" s="310"/>
      <c r="P41" s="310"/>
      <c r="Q41" s="310"/>
    </row>
    <row r="42" spans="1:27" ht="31.5" hidden="1" customHeight="1">
      <c r="A42" s="628" t="str">
        <f>IF(管理者入力!B22="","",管理者入力!B22)</f>
        <v>　</v>
      </c>
      <c r="B42" s="629"/>
      <c r="C42" s="629"/>
      <c r="D42" s="140">
        <f>男子名簿!U540</f>
        <v>0</v>
      </c>
      <c r="E42" s="169"/>
      <c r="F42" s="604" t="str">
        <f>IF(管理者入力!G22="","",管理者入力!G22)</f>
        <v>　</v>
      </c>
      <c r="G42" s="605"/>
      <c r="H42" s="605"/>
      <c r="I42" s="140">
        <f>女子名簿!U540</f>
        <v>0</v>
      </c>
      <c r="N42" s="310"/>
      <c r="O42" s="274"/>
      <c r="P42" s="274"/>
      <c r="Q42" s="274"/>
      <c r="R42" s="274"/>
    </row>
    <row r="43" spans="1:27" ht="31.5" hidden="1" customHeight="1">
      <c r="A43" s="628" t="str">
        <f>IF(管理者入力!B23="","",管理者入力!B23)</f>
        <v>　</v>
      </c>
      <c r="B43" s="629"/>
      <c r="C43" s="629"/>
      <c r="D43" s="140">
        <f>男子名簿!U541</f>
        <v>0</v>
      </c>
      <c r="E43" s="169"/>
      <c r="F43" s="604" t="str">
        <f>IF(管理者入力!G23="","",管理者入力!G23)</f>
        <v>　</v>
      </c>
      <c r="G43" s="605"/>
      <c r="H43" s="605"/>
      <c r="I43" s="140">
        <f>女子名簿!U541</f>
        <v>0</v>
      </c>
      <c r="L43" s="293"/>
      <c r="M43" s="293"/>
      <c r="N43" s="310"/>
      <c r="O43" s="274"/>
      <c r="P43" s="274"/>
      <c r="Q43" s="274"/>
      <c r="R43" s="274"/>
    </row>
    <row r="44" spans="1:27" ht="31.5" hidden="1" customHeight="1">
      <c r="A44" s="628" t="str">
        <f>IF(管理者入力!B24="","",管理者入力!B24)</f>
        <v>　</v>
      </c>
      <c r="B44" s="629"/>
      <c r="C44" s="629"/>
      <c r="D44" s="140">
        <f>男子名簿!U542</f>
        <v>0</v>
      </c>
      <c r="E44" s="181"/>
      <c r="F44" s="604" t="str">
        <f>IF(管理者入力!G24="","",管理者入力!G24)</f>
        <v>　</v>
      </c>
      <c r="G44" s="605"/>
      <c r="H44" s="605"/>
      <c r="I44" s="140">
        <f>女子名簿!U542</f>
        <v>0</v>
      </c>
      <c r="L44" s="293"/>
      <c r="M44" s="293"/>
      <c r="N44" s="274"/>
      <c r="O44" s="274"/>
      <c r="P44" s="274"/>
      <c r="Q44" s="274"/>
      <c r="R44" s="274"/>
    </row>
    <row r="45" spans="1:27" ht="31.5" hidden="1" customHeight="1">
      <c r="A45" s="628" t="str">
        <f>IF(管理者入力!B25="","",管理者入力!B25)</f>
        <v>　</v>
      </c>
      <c r="B45" s="629"/>
      <c r="C45" s="629"/>
      <c r="D45" s="140">
        <f>男子名簿!U543</f>
        <v>0</v>
      </c>
      <c r="E45" s="169"/>
      <c r="F45" s="604" t="str">
        <f>IF(管理者入力!G25="","",管理者入力!G25)</f>
        <v>　</v>
      </c>
      <c r="G45" s="605"/>
      <c r="H45" s="605"/>
      <c r="I45" s="140">
        <f>女子名簿!U543</f>
        <v>0</v>
      </c>
      <c r="L45" s="293"/>
      <c r="M45" s="293"/>
      <c r="N45" s="274"/>
      <c r="O45" s="274"/>
      <c r="P45" s="274"/>
      <c r="Q45" s="274"/>
      <c r="R45" s="274"/>
    </row>
    <row r="46" spans="1:27" ht="31.5" hidden="1" customHeight="1">
      <c r="A46" s="628" t="str">
        <f>IF(管理者入力!B26="","",管理者入力!B26)</f>
        <v>　</v>
      </c>
      <c r="B46" s="629"/>
      <c r="C46" s="629"/>
      <c r="D46" s="140">
        <f>男子名簿!U544</f>
        <v>0</v>
      </c>
      <c r="E46" s="169"/>
      <c r="F46" s="604" t="str">
        <f>IF(管理者入力!G26="","",管理者入力!G26)</f>
        <v>　</v>
      </c>
      <c r="G46" s="605"/>
      <c r="H46" s="605"/>
      <c r="I46" s="140">
        <f>女子名簿!U544</f>
        <v>0</v>
      </c>
      <c r="N46" s="274"/>
    </row>
    <row r="47" spans="1:27" ht="31.5" hidden="1" customHeight="1">
      <c r="A47" s="628" t="str">
        <f>IF(管理者入力!B27="","",管理者入力!B27)</f>
        <v>　</v>
      </c>
      <c r="B47" s="629"/>
      <c r="C47" s="629"/>
      <c r="D47" s="140">
        <f>男子名簿!U545</f>
        <v>0</v>
      </c>
      <c r="E47" s="169"/>
      <c r="F47" s="604" t="str">
        <f>IF(管理者入力!G27="","",管理者入力!G27)</f>
        <v>　</v>
      </c>
      <c r="G47" s="605"/>
      <c r="H47" s="605"/>
      <c r="I47" s="140">
        <f>女子名簿!U545</f>
        <v>0</v>
      </c>
      <c r="L47" s="290"/>
      <c r="M47" s="290"/>
      <c r="N47" s="274"/>
      <c r="O47" s="294"/>
      <c r="P47" s="294"/>
      <c r="Q47" s="294"/>
      <c r="R47" s="294"/>
    </row>
    <row r="48" spans="1:27" ht="31.5" hidden="1" customHeight="1">
      <c r="A48" s="628" t="str">
        <f>IF(管理者入力!B28="","",管理者入力!B28)</f>
        <v>　</v>
      </c>
      <c r="B48" s="629"/>
      <c r="C48" s="629"/>
      <c r="D48" s="140">
        <f>男子名簿!U546</f>
        <v>0</v>
      </c>
      <c r="E48" s="169"/>
      <c r="F48" s="604" t="str">
        <f>IF(管理者入力!G28="","",管理者入力!G28)</f>
        <v>　</v>
      </c>
      <c r="G48" s="605"/>
      <c r="H48" s="605"/>
      <c r="I48" s="140">
        <f>女子名簿!U546</f>
        <v>0</v>
      </c>
      <c r="L48" s="290"/>
      <c r="M48" s="290"/>
      <c r="O48" s="294"/>
      <c r="P48" s="294"/>
      <c r="Q48" s="294"/>
      <c r="R48" s="294"/>
    </row>
    <row r="49" spans="1:20" ht="21" hidden="1">
      <c r="A49" s="628" t="str">
        <f>IF(管理者入力!B29="","",管理者入力!B29)</f>
        <v>　</v>
      </c>
      <c r="B49" s="629"/>
      <c r="C49" s="629"/>
      <c r="D49" s="140">
        <f>男子名簿!U547</f>
        <v>0</v>
      </c>
      <c r="E49" s="169"/>
      <c r="F49" s="604" t="str">
        <f>IF(管理者入力!G29="","",管理者入力!G29)</f>
        <v>　</v>
      </c>
      <c r="G49" s="605"/>
      <c r="H49" s="605"/>
      <c r="I49" s="140">
        <f>女子名簿!U547</f>
        <v>0</v>
      </c>
      <c r="N49" s="294"/>
      <c r="O49" s="294"/>
      <c r="P49" s="294"/>
      <c r="Q49" s="294"/>
      <c r="R49" s="294"/>
    </row>
    <row r="50" spans="1:20" ht="31.5" hidden="1" customHeight="1">
      <c r="A50" s="628" t="str">
        <f>IF(管理者入力!B30="","",管理者入力!B30)</f>
        <v>　</v>
      </c>
      <c r="B50" s="629"/>
      <c r="C50" s="629"/>
      <c r="D50" s="140">
        <f>男子名簿!U548</f>
        <v>0</v>
      </c>
      <c r="E50" s="169"/>
      <c r="F50" s="604" t="str">
        <f>IF(管理者入力!G30="","",管理者入力!G30)</f>
        <v>　</v>
      </c>
      <c r="G50" s="605"/>
      <c r="H50" s="605"/>
      <c r="I50" s="140">
        <f>女子名簿!U548</f>
        <v>0</v>
      </c>
      <c r="L50" s="292"/>
      <c r="M50" s="292"/>
      <c r="N50" s="294"/>
      <c r="O50" s="294"/>
      <c r="P50" s="294"/>
      <c r="Q50" s="294"/>
      <c r="R50" s="294"/>
    </row>
    <row r="51" spans="1:20" ht="31.5" hidden="1" customHeight="1">
      <c r="A51" s="628" t="str">
        <f>IF(管理者入力!B31="","",管理者入力!B31)</f>
        <v>　</v>
      </c>
      <c r="B51" s="629"/>
      <c r="C51" s="629"/>
      <c r="D51" s="140">
        <f>男子名簿!U549</f>
        <v>0</v>
      </c>
      <c r="E51" s="169"/>
      <c r="F51" s="604" t="str">
        <f>IF(管理者入力!G31="","",管理者入力!G31)</f>
        <v>　</v>
      </c>
      <c r="G51" s="605"/>
      <c r="H51" s="605"/>
      <c r="I51" s="140">
        <f>女子名簿!U549</f>
        <v>0</v>
      </c>
      <c r="L51" s="292"/>
      <c r="M51" s="292"/>
      <c r="N51" s="294"/>
      <c r="O51" s="294"/>
      <c r="P51" s="294"/>
      <c r="Q51" s="294"/>
      <c r="R51" s="294"/>
    </row>
    <row r="52" spans="1:20" ht="21.75" hidden="1" thickBot="1">
      <c r="A52" s="663" t="str">
        <f>IF(管理者入力!B32="","",管理者入力!B32)</f>
        <v>　</v>
      </c>
      <c r="B52" s="664"/>
      <c r="C52" s="664"/>
      <c r="D52" s="140">
        <f>男子名簿!U550</f>
        <v>0</v>
      </c>
      <c r="E52" s="169"/>
      <c r="F52" s="657" t="str">
        <f>IF(管理者入力!G32="","",管理者入力!G32)</f>
        <v>　</v>
      </c>
      <c r="G52" s="658"/>
      <c r="H52" s="658"/>
      <c r="I52" s="140">
        <f>女子名簿!U550</f>
        <v>0</v>
      </c>
      <c r="N52" s="294"/>
    </row>
    <row r="53" spans="1:20" ht="14.25" customHeight="1" thickBot="1">
      <c r="A53" s="661" t="s">
        <v>250</v>
      </c>
      <c r="B53" s="662"/>
      <c r="C53" s="662"/>
      <c r="D53" s="276">
        <f>IF(男子名簿!D9="",SUM(D25:D52),"男子ミス!")</f>
        <v>0</v>
      </c>
      <c r="F53" s="780" t="s">
        <v>250</v>
      </c>
      <c r="G53" s="781"/>
      <c r="H53" s="781"/>
      <c r="I53" s="521">
        <f>IF(女子名簿!D9="",SUM(I25:I52),"女子ミス!")</f>
        <v>0</v>
      </c>
      <c r="J53" s="139"/>
      <c r="K53" s="139"/>
      <c r="L53" s="294"/>
      <c r="M53" s="294"/>
      <c r="N53" s="294"/>
      <c r="S53" s="294"/>
      <c r="T53" s="294"/>
    </row>
    <row r="54" spans="1:20" ht="13.5" hidden="1" customHeight="1">
      <c r="A54" s="782" t="str">
        <f>IF(管理者入力!B34="","",管理者入力!B34)</f>
        <v xml:space="preserve"> </v>
      </c>
      <c r="B54" s="783"/>
      <c r="C54" s="783"/>
      <c r="D54" s="142">
        <f>男子名簿!P522</f>
        <v>0</v>
      </c>
      <c r="E54" s="170"/>
      <c r="F54" s="639" t="str">
        <f>IF(管理者入力!G34="","",管理者入力!G34)</f>
        <v>　</v>
      </c>
      <c r="G54" s="640"/>
      <c r="H54" s="640"/>
      <c r="I54" s="142">
        <f>女子名簿!P522</f>
        <v>0</v>
      </c>
      <c r="L54" s="294"/>
      <c r="M54" s="294"/>
      <c r="S54" s="294"/>
      <c r="T54" s="294"/>
    </row>
    <row r="55" spans="1:20" ht="13.5" hidden="1" customHeight="1">
      <c r="A55" s="628" t="str">
        <f>IF(管理者入力!B35="","",管理者入力!B35)</f>
        <v xml:space="preserve"> </v>
      </c>
      <c r="B55" s="629"/>
      <c r="C55" s="629"/>
      <c r="D55" s="142">
        <f>男子名簿!S522</f>
        <v>0</v>
      </c>
      <c r="E55" s="170"/>
      <c r="F55" s="604" t="str">
        <f>IF(管理者入力!G35="","",管理者入力!G35)</f>
        <v>　</v>
      </c>
      <c r="G55" s="605"/>
      <c r="H55" s="605"/>
      <c r="I55" s="142">
        <f>女子名簿!S522</f>
        <v>0</v>
      </c>
      <c r="L55" s="294"/>
      <c r="M55" s="294"/>
      <c r="S55" s="294"/>
      <c r="T55" s="294"/>
    </row>
    <row r="56" spans="1:20" ht="14.25" hidden="1" customHeight="1" thickBot="1">
      <c r="A56" s="663" t="str">
        <f>IF(管理者入力!B36="","",管理者入力!B36)</f>
        <v>　</v>
      </c>
      <c r="B56" s="664"/>
      <c r="C56" s="664"/>
      <c r="D56" s="141"/>
      <c r="E56" s="170"/>
      <c r="F56" s="657" t="str">
        <f>IF(管理者入力!G36="","",管理者入力!G36)</f>
        <v>　</v>
      </c>
      <c r="G56" s="658"/>
      <c r="H56" s="658"/>
      <c r="I56" s="141"/>
      <c r="L56" s="294"/>
      <c r="M56" s="294"/>
      <c r="S56" s="294"/>
      <c r="T56" s="294"/>
    </row>
    <row r="57" spans="1:20" ht="14.25" hidden="1" customHeight="1" thickBot="1">
      <c r="A57" s="746" t="s">
        <v>225</v>
      </c>
      <c r="B57" s="747"/>
      <c r="C57" s="747"/>
      <c r="D57" s="179">
        <f>SUM(D54:D56)</f>
        <v>0</v>
      </c>
      <c r="F57" s="778" t="s">
        <v>225</v>
      </c>
      <c r="G57" s="779"/>
      <c r="H57" s="779"/>
      <c r="I57" s="178">
        <f>SUM(I54:I56)</f>
        <v>0</v>
      </c>
      <c r="J57" s="139"/>
      <c r="K57" s="139"/>
      <c r="L57" s="294"/>
      <c r="M57" s="294"/>
      <c r="S57" s="294"/>
      <c r="T57" s="294"/>
    </row>
    <row r="58" spans="1:20">
      <c r="A58" s="621" t="s">
        <v>226</v>
      </c>
      <c r="B58" s="621"/>
      <c r="C58" s="185"/>
      <c r="D58" s="185"/>
      <c r="E58" s="185"/>
      <c r="F58" s="185"/>
      <c r="G58" s="185"/>
      <c r="H58" s="185"/>
      <c r="I58" s="185"/>
      <c r="J58" s="185"/>
      <c r="K58" s="185"/>
    </row>
    <row r="59" spans="1:20" ht="14.25" customHeight="1" thickBot="1">
      <c r="A59" s="621"/>
      <c r="B59" s="621"/>
    </row>
    <row r="60" spans="1:20" ht="14.25" hidden="1" thickBot="1">
      <c r="A60" s="136" t="s">
        <v>224</v>
      </c>
      <c r="B60" s="139"/>
      <c r="C60" s="136" t="s">
        <v>230</v>
      </c>
      <c r="D60" s="139"/>
      <c r="E60" s="136" t="s">
        <v>226</v>
      </c>
      <c r="G60" s="622" t="s">
        <v>554</v>
      </c>
      <c r="H60" s="623"/>
    </row>
    <row r="61" spans="1:20" ht="13.5" hidden="1" customHeight="1">
      <c r="A61" s="659">
        <f>D53</f>
        <v>0</v>
      </c>
      <c r="B61" s="626" t="s">
        <v>227</v>
      </c>
      <c r="C61" s="659">
        <f>I53</f>
        <v>0</v>
      </c>
      <c r="D61" s="626" t="s">
        <v>228</v>
      </c>
      <c r="E61" s="624">
        <v>800</v>
      </c>
      <c r="F61" s="626" t="s">
        <v>229</v>
      </c>
      <c r="G61" s="635">
        <f>($A$61+$C$61)*$E$61</f>
        <v>0</v>
      </c>
      <c r="H61" s="636"/>
    </row>
    <row r="62" spans="1:20" ht="14.25" hidden="1" customHeight="1" thickBot="1">
      <c r="A62" s="660"/>
      <c r="B62" s="626"/>
      <c r="C62" s="660"/>
      <c r="D62" s="626"/>
      <c r="E62" s="625"/>
      <c r="F62" s="626"/>
      <c r="G62" s="637"/>
      <c r="H62" s="638"/>
    </row>
    <row r="63" spans="1:20" ht="14.25" hidden="1" thickBot="1">
      <c r="A63" s="176" t="s">
        <v>251</v>
      </c>
      <c r="C63" s="176" t="s">
        <v>252</v>
      </c>
      <c r="E63" s="303" t="s">
        <v>226</v>
      </c>
      <c r="G63" s="622" t="s">
        <v>253</v>
      </c>
      <c r="H63" s="748"/>
      <c r="I63" s="644" t="s">
        <v>2819</v>
      </c>
      <c r="J63" s="645"/>
      <c r="K63" s="646"/>
    </row>
    <row r="64" spans="1:20" ht="11.25" hidden="1" customHeight="1">
      <c r="A64" s="624">
        <f>D57</f>
        <v>0</v>
      </c>
      <c r="B64" s="626" t="s">
        <v>227</v>
      </c>
      <c r="C64" s="624">
        <f>I57</f>
        <v>0</v>
      </c>
      <c r="D64" s="626" t="s">
        <v>228</v>
      </c>
      <c r="E64" s="624">
        <v>1200</v>
      </c>
      <c r="F64" s="626" t="s">
        <v>229</v>
      </c>
      <c r="G64" s="635">
        <f>($A$64+$C$64)*$E$64</f>
        <v>0</v>
      </c>
      <c r="H64" s="636"/>
      <c r="I64" s="647">
        <f>G61+G64</f>
        <v>0</v>
      </c>
      <c r="J64" s="648"/>
      <c r="K64" s="649"/>
    </row>
    <row r="65" spans="1:11" ht="14.25" hidden="1" customHeight="1" thickBot="1">
      <c r="A65" s="625"/>
      <c r="B65" s="626"/>
      <c r="C65" s="625"/>
      <c r="D65" s="626"/>
      <c r="E65" s="625"/>
      <c r="F65" s="626"/>
      <c r="G65" s="637"/>
      <c r="H65" s="638"/>
      <c r="I65" s="650"/>
      <c r="J65" s="651"/>
      <c r="K65" s="652"/>
    </row>
    <row r="66" spans="1:11" ht="14.25" hidden="1" customHeight="1" thickBot="1">
      <c r="B66" s="198"/>
      <c r="C66" s="347" t="s">
        <v>256</v>
      </c>
      <c r="D66" s="198"/>
      <c r="E66" s="199" t="s">
        <v>255</v>
      </c>
      <c r="G66" s="622" t="s">
        <v>254</v>
      </c>
      <c r="H66" s="634"/>
      <c r="I66" s="776" t="s">
        <v>492</v>
      </c>
      <c r="J66" s="777"/>
      <c r="K66" s="193"/>
    </row>
    <row r="67" spans="1:11" ht="14.25" hidden="1" customHeight="1">
      <c r="A67" s="198"/>
      <c r="B67" s="198"/>
      <c r="C67" s="736"/>
      <c r="D67" s="733" t="s">
        <v>228</v>
      </c>
      <c r="E67" s="734">
        <v>1000</v>
      </c>
      <c r="F67" s="733" t="s">
        <v>229</v>
      </c>
      <c r="G67" s="635">
        <f>C67*E67</f>
        <v>0</v>
      </c>
      <c r="H67" s="636"/>
      <c r="I67" s="630">
        <f>SUM(G61,G64,G67,)</f>
        <v>0</v>
      </c>
      <c r="J67" s="631"/>
      <c r="K67" s="194"/>
    </row>
    <row r="68" spans="1:11" ht="14.25" hidden="1" customHeight="1" thickBot="1">
      <c r="B68" s="197"/>
      <c r="C68" s="737"/>
      <c r="D68" s="733"/>
      <c r="E68" s="735"/>
      <c r="F68" s="733"/>
      <c r="G68" s="637"/>
      <c r="H68" s="638"/>
      <c r="I68" s="632"/>
      <c r="J68" s="633"/>
      <c r="K68" s="194"/>
    </row>
    <row r="69" spans="1:11" ht="18.75" hidden="1" customHeight="1"/>
    <row r="70" spans="1:11" ht="18.75" hidden="1" customHeight="1">
      <c r="A70" s="621" t="s">
        <v>658</v>
      </c>
      <c r="B70" s="621"/>
    </row>
    <row r="71" spans="1:11" ht="18.75" hidden="1" customHeight="1" thickBot="1">
      <c r="A71" s="621"/>
      <c r="B71" s="621"/>
    </row>
    <row r="72" spans="1:11" ht="18.75" hidden="1" customHeight="1" thickBot="1">
      <c r="A72" s="136" t="s">
        <v>224</v>
      </c>
      <c r="B72" s="139"/>
      <c r="C72" s="136" t="s">
        <v>230</v>
      </c>
      <c r="D72" s="139"/>
      <c r="E72" s="622" t="s">
        <v>659</v>
      </c>
      <c r="F72" s="623"/>
    </row>
    <row r="73" spans="1:11" ht="18.75" hidden="1" customHeight="1">
      <c r="A73" s="624">
        <f>COUNTA(男子名簿!$B$12:$B$520)</f>
        <v>0</v>
      </c>
      <c r="B73" s="626" t="s">
        <v>227</v>
      </c>
      <c r="C73" s="624">
        <f>COUNTA(女子名簿!$B$12:$B$520)</f>
        <v>0</v>
      </c>
      <c r="D73" s="626" t="s">
        <v>229</v>
      </c>
      <c r="E73" s="635">
        <f>A73+C73</f>
        <v>0</v>
      </c>
      <c r="F73" s="636"/>
    </row>
    <row r="74" spans="1:11" ht="18.75" hidden="1" customHeight="1" thickBot="1">
      <c r="A74" s="625"/>
      <c r="B74" s="626"/>
      <c r="C74" s="625"/>
      <c r="D74" s="626"/>
      <c r="E74" s="637"/>
      <c r="F74" s="638"/>
    </row>
    <row r="75" spans="1:11" ht="33.75" hidden="1" customHeight="1" thickBot="1">
      <c r="A75" s="641" t="s">
        <v>2437</v>
      </c>
      <c r="B75" s="641"/>
      <c r="C75" s="138"/>
      <c r="D75" s="138"/>
      <c r="E75" s="358"/>
      <c r="F75" s="358"/>
      <c r="I75" s="542"/>
      <c r="J75" s="542"/>
      <c r="K75" s="542"/>
    </row>
    <row r="76" spans="1:11" ht="18.75" hidden="1" customHeight="1" thickBot="1">
      <c r="A76" s="359" t="s">
        <v>2438</v>
      </c>
      <c r="B76" s="138"/>
      <c r="C76" s="359" t="s">
        <v>2441</v>
      </c>
      <c r="D76" s="138"/>
      <c r="E76" s="622" t="s">
        <v>2442</v>
      </c>
      <c r="F76" s="623"/>
      <c r="I76" s="642"/>
      <c r="J76" s="643"/>
      <c r="K76" s="643"/>
    </row>
    <row r="77" spans="1:11" ht="18.75" hidden="1" customHeight="1">
      <c r="A77" s="740"/>
      <c r="B77" s="742" t="s">
        <v>2439</v>
      </c>
      <c r="C77" s="624">
        <v>1000</v>
      </c>
      <c r="D77" s="744" t="s">
        <v>2440</v>
      </c>
      <c r="E77" s="635">
        <f>A77*C77</f>
        <v>0</v>
      </c>
      <c r="F77" s="636"/>
      <c r="I77" s="364"/>
      <c r="J77" s="369"/>
      <c r="K77" s="365"/>
    </row>
    <row r="78" spans="1:11" ht="13.5" hidden="1" customHeight="1" thickBot="1">
      <c r="A78" s="741"/>
      <c r="B78" s="743"/>
      <c r="C78" s="625"/>
      <c r="D78" s="745"/>
      <c r="E78" s="637"/>
      <c r="F78" s="638"/>
      <c r="I78" s="366"/>
      <c r="J78" s="370"/>
      <c r="K78" s="367"/>
    </row>
    <row r="79" spans="1:11" ht="24.95" hidden="1" customHeight="1" thickBot="1">
      <c r="A79" s="771" t="s">
        <v>538</v>
      </c>
      <c r="B79" s="772"/>
      <c r="C79" s="278"/>
      <c r="D79" s="279" t="s">
        <v>539</v>
      </c>
      <c r="E79" s="773">
        <f>E73</f>
        <v>0</v>
      </c>
      <c r="F79" s="773"/>
      <c r="G79" s="280" t="s">
        <v>540</v>
      </c>
      <c r="H79" s="774">
        <f>H80+I82+I84+I86+I88+I90</f>
        <v>0</v>
      </c>
      <c r="I79" s="775"/>
      <c r="J79" s="775"/>
      <c r="K79" s="368" t="s">
        <v>541</v>
      </c>
    </row>
    <row r="80" spans="1:11" ht="24.95" hidden="1" customHeight="1" thickTop="1">
      <c r="A80" s="653" t="s">
        <v>542</v>
      </c>
      <c r="B80" s="655" t="s">
        <v>543</v>
      </c>
      <c r="C80" s="757" t="s">
        <v>544</v>
      </c>
      <c r="D80" s="751" t="str">
        <f>基本情報!E8</f>
        <v/>
      </c>
      <c r="E80" s="751"/>
      <c r="F80" s="751"/>
      <c r="G80" s="751"/>
      <c r="H80" s="753"/>
      <c r="I80" s="754"/>
      <c r="J80" s="754"/>
      <c r="K80" s="770" t="s">
        <v>541</v>
      </c>
    </row>
    <row r="81" spans="1:18" ht="24.95" hidden="1" customHeight="1" thickBot="1">
      <c r="A81" s="653"/>
      <c r="B81" s="656"/>
      <c r="C81" s="758"/>
      <c r="D81" s="752"/>
      <c r="E81" s="752"/>
      <c r="F81" s="752"/>
      <c r="G81" s="752"/>
      <c r="H81" s="755"/>
      <c r="I81" s="756"/>
      <c r="J81" s="756"/>
      <c r="K81" s="770"/>
    </row>
    <row r="82" spans="1:18" ht="24.95" hidden="1" customHeight="1">
      <c r="A82" s="653"/>
      <c r="B82" s="732" t="s">
        <v>545</v>
      </c>
      <c r="C82" s="759" t="s">
        <v>546</v>
      </c>
      <c r="D82" s="760"/>
      <c r="E82" s="761"/>
      <c r="F82" s="761"/>
      <c r="G82" s="762"/>
      <c r="H82" s="738" t="s">
        <v>547</v>
      </c>
      <c r="I82" s="749"/>
      <c r="J82" s="749"/>
      <c r="K82" s="768" t="s">
        <v>541</v>
      </c>
    </row>
    <row r="83" spans="1:18" ht="24.95" hidden="1" customHeight="1">
      <c r="A83" s="653"/>
      <c r="B83" s="653"/>
      <c r="C83" s="627"/>
      <c r="D83" s="763"/>
      <c r="E83" s="764"/>
      <c r="F83" s="764"/>
      <c r="G83" s="765"/>
      <c r="H83" s="739"/>
      <c r="I83" s="750"/>
      <c r="J83" s="750"/>
      <c r="K83" s="769"/>
    </row>
    <row r="84" spans="1:18" ht="24.95" hidden="1" customHeight="1">
      <c r="A84" s="653"/>
      <c r="B84" s="653"/>
      <c r="C84" s="627" t="s">
        <v>546</v>
      </c>
      <c r="D84" s="763"/>
      <c r="E84" s="764"/>
      <c r="F84" s="764"/>
      <c r="G84" s="765"/>
      <c r="H84" s="739" t="s">
        <v>547</v>
      </c>
      <c r="I84" s="750"/>
      <c r="J84" s="750"/>
      <c r="K84" s="769" t="s">
        <v>541</v>
      </c>
    </row>
    <row r="85" spans="1:18" ht="24.95" hidden="1" customHeight="1">
      <c r="A85" s="653"/>
      <c r="B85" s="653"/>
      <c r="C85" s="627"/>
      <c r="D85" s="763"/>
      <c r="E85" s="764"/>
      <c r="F85" s="764"/>
      <c r="G85" s="765"/>
      <c r="H85" s="739"/>
      <c r="I85" s="750"/>
      <c r="J85" s="750"/>
      <c r="K85" s="769"/>
    </row>
    <row r="86" spans="1:18" ht="24.95" hidden="1" customHeight="1">
      <c r="A86" s="653"/>
      <c r="B86" s="653"/>
      <c r="C86" s="627" t="s">
        <v>546</v>
      </c>
      <c r="D86" s="763"/>
      <c r="E86" s="764"/>
      <c r="F86" s="764"/>
      <c r="G86" s="765"/>
      <c r="H86" s="739" t="s">
        <v>547</v>
      </c>
      <c r="I86" s="750"/>
      <c r="J86" s="750"/>
      <c r="K86" s="769" t="s">
        <v>541</v>
      </c>
    </row>
    <row r="87" spans="1:18" ht="24.95" hidden="1" customHeight="1">
      <c r="A87" s="653"/>
      <c r="B87" s="653"/>
      <c r="C87" s="627"/>
      <c r="D87" s="763"/>
      <c r="E87" s="764"/>
      <c r="F87" s="764"/>
      <c r="G87" s="765"/>
      <c r="H87" s="739"/>
      <c r="I87" s="750"/>
      <c r="J87" s="750"/>
      <c r="K87" s="769"/>
      <c r="O87" s="310"/>
      <c r="P87" s="310"/>
      <c r="Q87" s="310"/>
      <c r="R87" s="310"/>
    </row>
    <row r="88" spans="1:18" ht="24.95" hidden="1" customHeight="1">
      <c r="A88" s="653"/>
      <c r="B88" s="653"/>
      <c r="C88" s="627" t="s">
        <v>546</v>
      </c>
      <c r="D88" s="763"/>
      <c r="E88" s="764"/>
      <c r="F88" s="764"/>
      <c r="G88" s="765"/>
      <c r="H88" s="739" t="s">
        <v>547</v>
      </c>
      <c r="I88" s="750"/>
      <c r="J88" s="750"/>
      <c r="K88" s="769" t="s">
        <v>541</v>
      </c>
      <c r="O88" s="310"/>
      <c r="P88" s="310"/>
      <c r="Q88" s="310"/>
      <c r="R88" s="310"/>
    </row>
    <row r="89" spans="1:18" ht="24.95" hidden="1" customHeight="1">
      <c r="A89" s="653"/>
      <c r="B89" s="653"/>
      <c r="C89" s="627"/>
      <c r="D89" s="763"/>
      <c r="E89" s="764"/>
      <c r="F89" s="764"/>
      <c r="G89" s="765"/>
      <c r="H89" s="739"/>
      <c r="I89" s="750"/>
      <c r="J89" s="750"/>
      <c r="K89" s="769"/>
      <c r="N89" s="310"/>
      <c r="O89" s="310"/>
      <c r="P89" s="310"/>
      <c r="Q89" s="310"/>
      <c r="R89" s="310"/>
    </row>
    <row r="90" spans="1:18" ht="24.95" hidden="1" customHeight="1">
      <c r="A90" s="653"/>
      <c r="B90" s="653"/>
      <c r="C90" s="790" t="s">
        <v>548</v>
      </c>
      <c r="D90" s="794"/>
      <c r="E90" s="794"/>
      <c r="F90" s="794"/>
      <c r="G90" s="795"/>
      <c r="H90" s="792" t="s">
        <v>549</v>
      </c>
      <c r="I90" s="786"/>
      <c r="J90" s="787"/>
      <c r="K90" s="784" t="s">
        <v>541</v>
      </c>
      <c r="N90" s="310"/>
      <c r="O90" s="310"/>
      <c r="P90" s="310"/>
      <c r="Q90" s="310"/>
      <c r="R90" s="310"/>
    </row>
    <row r="91" spans="1:18" ht="24.75" hidden="1" customHeight="1" thickBot="1">
      <c r="A91" s="654"/>
      <c r="B91" s="654"/>
      <c r="C91" s="791"/>
      <c r="D91" s="796"/>
      <c r="E91" s="796"/>
      <c r="F91" s="796"/>
      <c r="G91" s="797"/>
      <c r="H91" s="793"/>
      <c r="I91" s="788"/>
      <c r="J91" s="789"/>
      <c r="K91" s="785"/>
      <c r="N91" s="310"/>
      <c r="O91" s="310"/>
      <c r="P91" s="310"/>
      <c r="Q91" s="310"/>
      <c r="R91" s="310"/>
    </row>
    <row r="92" spans="1:18" ht="14.25" hidden="1">
      <c r="N92" s="310"/>
    </row>
    <row r="93" spans="1:18" s="310" customFormat="1" ht="17.25" hidden="1">
      <c r="A93" s="191" t="s">
        <v>669</v>
      </c>
      <c r="O93"/>
      <c r="P93"/>
      <c r="Q93"/>
      <c r="R93"/>
    </row>
    <row r="94" spans="1:18" s="310" customFormat="1" ht="17.25" hidden="1">
      <c r="A94" s="191" t="s">
        <v>550</v>
      </c>
      <c r="N94"/>
      <c r="O94"/>
      <c r="P94"/>
      <c r="Q94"/>
      <c r="R94"/>
    </row>
    <row r="95" spans="1:18" s="310" customFormat="1" ht="17.25" hidden="1">
      <c r="A95" s="191" t="s">
        <v>551</v>
      </c>
      <c r="N95"/>
      <c r="O95"/>
      <c r="P95"/>
      <c r="Q95"/>
      <c r="R95"/>
    </row>
    <row r="96" spans="1:18" s="310" customFormat="1" ht="17.25" hidden="1">
      <c r="A96" s="191" t="s">
        <v>552</v>
      </c>
      <c r="N96"/>
      <c r="O96"/>
      <c r="P96"/>
      <c r="Q96"/>
      <c r="R96"/>
    </row>
    <row r="97" spans="1:18" s="310" customFormat="1" ht="17.25" hidden="1">
      <c r="A97" s="191" t="s">
        <v>553</v>
      </c>
      <c r="N97"/>
      <c r="O97"/>
      <c r="P97"/>
      <c r="Q97"/>
      <c r="R97"/>
    </row>
    <row r="98" spans="1:18" hidden="1"/>
    <row r="99" spans="1:18" ht="13.5" hidden="1" customHeight="1">
      <c r="A99" s="619" t="s">
        <v>698</v>
      </c>
      <c r="B99" s="620"/>
      <c r="C99" s="620"/>
      <c r="D99" s="620"/>
      <c r="E99" s="620"/>
      <c r="F99" s="620"/>
      <c r="G99" s="620"/>
      <c r="H99" s="620"/>
      <c r="I99" s="620"/>
      <c r="J99" s="620"/>
      <c r="K99" s="620"/>
    </row>
    <row r="100" spans="1:18" ht="13.5" hidden="1" customHeight="1">
      <c r="A100" s="619"/>
      <c r="B100" s="620"/>
      <c r="C100" s="620"/>
      <c r="D100" s="620"/>
      <c r="E100" s="620"/>
      <c r="F100" s="620"/>
      <c r="G100" s="620"/>
      <c r="H100" s="620"/>
      <c r="I100" s="620"/>
      <c r="J100" s="620"/>
      <c r="K100" s="620"/>
    </row>
    <row r="101" spans="1:18" ht="13.5" hidden="1" customHeight="1">
      <c r="A101" s="619"/>
      <c r="B101" s="620"/>
      <c r="C101" s="620"/>
      <c r="D101" s="620"/>
      <c r="E101" s="620"/>
      <c r="F101" s="620"/>
      <c r="G101" s="620"/>
      <c r="H101" s="620"/>
      <c r="I101" s="620"/>
      <c r="J101" s="620"/>
      <c r="K101" s="620"/>
    </row>
    <row r="102" spans="1:18" ht="13.5" hidden="1" customHeight="1">
      <c r="A102" s="619"/>
      <c r="B102" s="620"/>
      <c r="C102" s="620"/>
      <c r="D102" s="620"/>
      <c r="E102" s="620"/>
      <c r="F102" s="620"/>
      <c r="G102" s="620"/>
      <c r="H102" s="620"/>
      <c r="I102" s="620"/>
      <c r="J102" s="620"/>
      <c r="K102" s="620"/>
    </row>
    <row r="103" spans="1:18" ht="13.5" hidden="1" customHeight="1">
      <c r="A103" s="619"/>
      <c r="B103" s="620"/>
      <c r="C103" s="620"/>
      <c r="D103" s="620"/>
      <c r="E103" s="620"/>
      <c r="F103" s="620"/>
      <c r="G103" s="620"/>
      <c r="H103" s="620"/>
      <c r="I103" s="620"/>
      <c r="J103" s="620"/>
      <c r="K103" s="620"/>
    </row>
    <row r="104" spans="1:18" ht="13.5" hidden="1" customHeight="1">
      <c r="A104" s="619"/>
      <c r="B104" s="620"/>
      <c r="C104" s="620"/>
      <c r="D104" s="620"/>
      <c r="E104" s="620"/>
      <c r="F104" s="620"/>
      <c r="G104" s="620"/>
      <c r="H104" s="620"/>
      <c r="I104" s="620"/>
      <c r="J104" s="620"/>
      <c r="K104" s="620"/>
    </row>
    <row r="105" spans="1:18" ht="13.5" hidden="1" customHeight="1">
      <c r="A105" s="619"/>
      <c r="B105" s="620"/>
      <c r="C105" s="620"/>
      <c r="D105" s="620"/>
      <c r="E105" s="620"/>
      <c r="F105" s="620"/>
      <c r="G105" s="620"/>
      <c r="H105" s="620"/>
      <c r="I105" s="620"/>
      <c r="J105" s="620"/>
      <c r="K105" s="620"/>
    </row>
    <row r="106" spans="1:18" ht="13.5" hidden="1" customHeight="1">
      <c r="A106" s="619"/>
      <c r="B106" s="620"/>
      <c r="C106" s="620"/>
      <c r="D106" s="620"/>
      <c r="E106" s="620"/>
      <c r="F106" s="620"/>
      <c r="G106" s="620"/>
      <c r="H106" s="620"/>
      <c r="I106" s="620"/>
      <c r="J106" s="620"/>
      <c r="K106" s="620"/>
    </row>
    <row r="107" spans="1:18" ht="13.5" hidden="1" customHeight="1">
      <c r="A107" s="619"/>
      <c r="B107" s="620"/>
      <c r="C107" s="620"/>
      <c r="D107" s="620"/>
      <c r="E107" s="620"/>
      <c r="F107" s="620"/>
      <c r="G107" s="620"/>
      <c r="H107" s="620"/>
      <c r="I107" s="620"/>
      <c r="J107" s="620"/>
      <c r="K107" s="620"/>
    </row>
    <row r="108" spans="1:18" ht="13.5" hidden="1" customHeight="1">
      <c r="A108" s="619"/>
      <c r="B108" s="620"/>
      <c r="C108" s="620"/>
      <c r="D108" s="620"/>
      <c r="E108" s="620"/>
      <c r="F108" s="620"/>
      <c r="G108" s="620"/>
      <c r="H108" s="620"/>
      <c r="I108" s="620"/>
      <c r="J108" s="620"/>
      <c r="K108" s="620"/>
    </row>
    <row r="109" spans="1:18" ht="13.5" hidden="1" customHeight="1">
      <c r="A109" s="619"/>
      <c r="B109" s="620"/>
      <c r="C109" s="620"/>
      <c r="D109" s="620"/>
      <c r="E109" s="620"/>
      <c r="F109" s="620"/>
      <c r="G109" s="620"/>
      <c r="H109" s="620"/>
      <c r="I109" s="620"/>
      <c r="J109" s="620"/>
      <c r="K109" s="620"/>
    </row>
    <row r="110" spans="1:18" ht="13.5" hidden="1" customHeight="1">
      <c r="A110" s="619"/>
      <c r="B110" s="620"/>
      <c r="C110" s="620"/>
      <c r="D110" s="620"/>
      <c r="E110" s="620"/>
      <c r="F110" s="620"/>
      <c r="G110" s="620"/>
      <c r="H110" s="620"/>
      <c r="I110" s="620"/>
      <c r="J110" s="620"/>
      <c r="K110" s="620"/>
    </row>
    <row r="111" spans="1:18" ht="13.5" hidden="1" customHeight="1">
      <c r="A111" s="619"/>
      <c r="B111" s="620"/>
      <c r="C111" s="620"/>
      <c r="D111" s="620"/>
      <c r="E111" s="620"/>
      <c r="F111" s="620"/>
      <c r="G111" s="620"/>
      <c r="H111" s="620"/>
      <c r="I111" s="620"/>
      <c r="J111" s="620"/>
      <c r="K111" s="620"/>
    </row>
    <row r="112" spans="1:18" ht="13.5" hidden="1" customHeight="1">
      <c r="A112" s="619"/>
      <c r="B112" s="620"/>
      <c r="C112" s="620"/>
      <c r="D112" s="620"/>
      <c r="E112" s="620"/>
      <c r="F112" s="620"/>
      <c r="G112" s="620"/>
      <c r="H112" s="620"/>
      <c r="I112" s="620"/>
      <c r="J112" s="620"/>
      <c r="K112" s="620"/>
    </row>
    <row r="113" spans="1:11" ht="13.5" hidden="1" customHeight="1">
      <c r="A113" s="619"/>
      <c r="B113" s="620"/>
      <c r="C113" s="620"/>
      <c r="D113" s="620"/>
      <c r="E113" s="620"/>
      <c r="F113" s="620"/>
      <c r="G113" s="620"/>
      <c r="H113" s="620"/>
      <c r="I113" s="620"/>
      <c r="J113" s="620"/>
      <c r="K113" s="620"/>
    </row>
    <row r="114" spans="1:11" ht="13.5" hidden="1" customHeight="1">
      <c r="A114" s="619"/>
      <c r="B114" s="620"/>
      <c r="C114" s="620"/>
      <c r="D114" s="620"/>
      <c r="E114" s="620"/>
      <c r="F114" s="620"/>
      <c r="G114" s="620"/>
      <c r="H114" s="620"/>
      <c r="I114" s="620"/>
      <c r="J114" s="620"/>
      <c r="K114" s="620"/>
    </row>
    <row r="115" spans="1:11" ht="13.5" hidden="1" customHeight="1" thickBot="1">
      <c r="A115" s="619"/>
      <c r="B115" s="620"/>
      <c r="C115" s="620"/>
      <c r="D115" s="620"/>
      <c r="E115" s="620"/>
      <c r="F115" s="620"/>
      <c r="G115" s="620"/>
      <c r="H115" s="620"/>
      <c r="I115" s="620"/>
      <c r="J115" s="620"/>
      <c r="K115" s="620"/>
    </row>
    <row r="116" spans="1:11" ht="14.25" thickBot="1">
      <c r="A116" s="464" t="s">
        <v>224</v>
      </c>
      <c r="B116" s="801" t="s">
        <v>7068</v>
      </c>
      <c r="C116" s="199" t="s">
        <v>7069</v>
      </c>
      <c r="D116" s="800" t="s">
        <v>7070</v>
      </c>
      <c r="E116" s="199" t="s">
        <v>7071</v>
      </c>
      <c r="G116" s="811" t="s">
        <v>554</v>
      </c>
      <c r="H116" s="811"/>
    </row>
    <row r="117" spans="1:11">
      <c r="A117" s="812">
        <f>IF(男子名簿!D9="",D53,"男子名簿ミス")</f>
        <v>0</v>
      </c>
      <c r="B117" s="801"/>
      <c r="C117" s="798">
        <v>1500</v>
      </c>
      <c r="D117" s="800"/>
      <c r="E117" s="798">
        <f>IF(男子名簿!D9="",A117*C117,"ミス未訂正")</f>
        <v>0</v>
      </c>
      <c r="F117" s="626"/>
      <c r="G117" s="818">
        <f>IF(E122="","",E122)</f>
        <v>0</v>
      </c>
      <c r="H117" s="818"/>
    </row>
    <row r="118" spans="1:11" ht="14.25" thickBot="1">
      <c r="A118" s="813"/>
      <c r="B118" s="801"/>
      <c r="C118" s="799"/>
      <c r="D118" s="800"/>
      <c r="E118" s="799"/>
      <c r="F118" s="626"/>
      <c r="G118" s="818"/>
      <c r="H118" s="818"/>
    </row>
    <row r="119" spans="1:11" ht="12.6" customHeight="1">
      <c r="A119" s="512"/>
      <c r="B119" s="513"/>
      <c r="C119" s="514"/>
      <c r="D119" s="513"/>
      <c r="E119" s="514"/>
      <c r="F119" s="507"/>
      <c r="G119" s="508"/>
      <c r="H119" s="508"/>
    </row>
    <row r="120" spans="1:11" ht="14.25" thickBot="1"/>
    <row r="121" spans="1:11" ht="14.25" thickBot="1">
      <c r="B121" s="139"/>
      <c r="C121" s="464" t="s">
        <v>230</v>
      </c>
      <c r="D121" s="139"/>
      <c r="E121" s="509" t="s">
        <v>7072</v>
      </c>
    </row>
    <row r="122" spans="1:11">
      <c r="B122" s="626"/>
      <c r="C122" s="814">
        <f>IF(I53&lt;6,0,"1チーム")</f>
        <v>0</v>
      </c>
      <c r="D122" s="626"/>
      <c r="E122" s="816">
        <f>IF(COUNTBLANK(女子名簿!C12:C19)=8,0,IF(女子名簿!D9="",10000,"ミス未訂正"))</f>
        <v>0</v>
      </c>
    </row>
    <row r="123" spans="1:11" ht="14.25" thickBot="1">
      <c r="B123" s="626"/>
      <c r="C123" s="815"/>
      <c r="D123" s="626"/>
      <c r="E123" s="817"/>
    </row>
    <row r="124" spans="1:11">
      <c r="G124" s="483"/>
      <c r="H124" s="483"/>
    </row>
    <row r="125" spans="1:11" ht="14.25" thickBot="1">
      <c r="G125" s="483"/>
      <c r="H125" s="483"/>
    </row>
    <row r="126" spans="1:11" ht="13.9" customHeight="1" thickBot="1">
      <c r="A126" s="644" t="s">
        <v>7071</v>
      </c>
      <c r="B126" s="646"/>
      <c r="C126" s="810"/>
      <c r="D126" s="539" t="s">
        <v>7072</v>
      </c>
      <c r="E126" s="566"/>
      <c r="F126" s="800"/>
      <c r="G126" s="808"/>
      <c r="H126" s="808"/>
    </row>
    <row r="127" spans="1:11" ht="13.35" customHeight="1">
      <c r="A127" s="802">
        <f>E117</f>
        <v>0</v>
      </c>
      <c r="B127" s="803"/>
      <c r="C127" s="810"/>
      <c r="D127" s="806">
        <f>E122</f>
        <v>0</v>
      </c>
      <c r="E127" s="807"/>
      <c r="F127" s="800"/>
      <c r="G127" s="809"/>
      <c r="H127" s="809"/>
    </row>
    <row r="128" spans="1:11" ht="13.9" customHeight="1" thickBot="1">
      <c r="A128" s="804"/>
      <c r="B128" s="805"/>
      <c r="C128" s="810"/>
      <c r="D128" s="804"/>
      <c r="E128" s="805"/>
      <c r="F128" s="800"/>
      <c r="G128" s="809"/>
      <c r="H128" s="809"/>
    </row>
  </sheetData>
  <sheetProtection password="E027" sheet="1" objects="1" scenarios="1"/>
  <mergeCells count="202">
    <mergeCell ref="C117:C118"/>
    <mergeCell ref="D116:D118"/>
    <mergeCell ref="E117:E118"/>
    <mergeCell ref="B116:B118"/>
    <mergeCell ref="A126:B126"/>
    <mergeCell ref="A127:B128"/>
    <mergeCell ref="D126:E126"/>
    <mergeCell ref="D127:E128"/>
    <mergeCell ref="G126:H126"/>
    <mergeCell ref="G127:H128"/>
    <mergeCell ref="F126:F128"/>
    <mergeCell ref="C126:C128"/>
    <mergeCell ref="G116:H116"/>
    <mergeCell ref="A117:A118"/>
    <mergeCell ref="B122:B123"/>
    <mergeCell ref="C122:C123"/>
    <mergeCell ref="D122:D123"/>
    <mergeCell ref="E122:E123"/>
    <mergeCell ref="F117:F118"/>
    <mergeCell ref="G117:H118"/>
    <mergeCell ref="K90:K91"/>
    <mergeCell ref="H86:H87"/>
    <mergeCell ref="K86:K87"/>
    <mergeCell ref="C84:C85"/>
    <mergeCell ref="I90:J91"/>
    <mergeCell ref="C86:C87"/>
    <mergeCell ref="I86:J87"/>
    <mergeCell ref="D84:G85"/>
    <mergeCell ref="D88:G89"/>
    <mergeCell ref="C90:C91"/>
    <mergeCell ref="D86:G87"/>
    <mergeCell ref="H90:H91"/>
    <mergeCell ref="H84:H85"/>
    <mergeCell ref="K84:K85"/>
    <mergeCell ref="I84:J85"/>
    <mergeCell ref="H88:H89"/>
    <mergeCell ref="I88:J89"/>
    <mergeCell ref="K88:K89"/>
    <mergeCell ref="D90:G91"/>
    <mergeCell ref="I82:J83"/>
    <mergeCell ref="D80:G81"/>
    <mergeCell ref="H80:J81"/>
    <mergeCell ref="C80:C81"/>
    <mergeCell ref="C82:C83"/>
    <mergeCell ref="D82:G83"/>
    <mergeCell ref="E76:F76"/>
    <mergeCell ref="E77:F78"/>
    <mergeCell ref="J9:L9"/>
    <mergeCell ref="K82:K83"/>
    <mergeCell ref="K80:K81"/>
    <mergeCell ref="F64:F65"/>
    <mergeCell ref="D61:D62"/>
    <mergeCell ref="A52:C52"/>
    <mergeCell ref="F47:H47"/>
    <mergeCell ref="A61:A62"/>
    <mergeCell ref="A79:B79"/>
    <mergeCell ref="E79:F79"/>
    <mergeCell ref="H79:J79"/>
    <mergeCell ref="F49:H49"/>
    <mergeCell ref="I66:J66"/>
    <mergeCell ref="F57:H57"/>
    <mergeCell ref="F53:H53"/>
    <mergeCell ref="A54:C54"/>
    <mergeCell ref="A55:C55"/>
    <mergeCell ref="F55:H55"/>
    <mergeCell ref="A77:A78"/>
    <mergeCell ref="B77:B78"/>
    <mergeCell ref="C77:C78"/>
    <mergeCell ref="D77:D78"/>
    <mergeCell ref="G60:H60"/>
    <mergeCell ref="A58:B59"/>
    <mergeCell ref="A64:A65"/>
    <mergeCell ref="C64:C65"/>
    <mergeCell ref="F61:F62"/>
    <mergeCell ref="A57:C57"/>
    <mergeCell ref="G61:H62"/>
    <mergeCell ref="G63:H63"/>
    <mergeCell ref="B82:B91"/>
    <mergeCell ref="D67:D68"/>
    <mergeCell ref="F67:F68"/>
    <mergeCell ref="E67:E68"/>
    <mergeCell ref="C67:C68"/>
    <mergeCell ref="G64:H65"/>
    <mergeCell ref="E64:E65"/>
    <mergeCell ref="D64:D65"/>
    <mergeCell ref="H82:H83"/>
    <mergeCell ref="C73:C74"/>
    <mergeCell ref="D73:D74"/>
    <mergeCell ref="O6:V6"/>
    <mergeCell ref="A5:B6"/>
    <mergeCell ref="A28:C28"/>
    <mergeCell ref="A29:C29"/>
    <mergeCell ref="A24:C24"/>
    <mergeCell ref="D14:F14"/>
    <mergeCell ref="G14:I14"/>
    <mergeCell ref="A22:B23"/>
    <mergeCell ref="D9:F9"/>
    <mergeCell ref="K19:L19"/>
    <mergeCell ref="E19:G19"/>
    <mergeCell ref="D5:G6"/>
    <mergeCell ref="H19:J19"/>
    <mergeCell ref="H20:J21"/>
    <mergeCell ref="J4:L5"/>
    <mergeCell ref="G9:H9"/>
    <mergeCell ref="E20:G21"/>
    <mergeCell ref="A4:B4"/>
    <mergeCell ref="A9:C9"/>
    <mergeCell ref="K10:L11"/>
    <mergeCell ref="A39:C39"/>
    <mergeCell ref="A37:C37"/>
    <mergeCell ref="A36:C36"/>
    <mergeCell ref="G15:I16"/>
    <mergeCell ref="A25:C25"/>
    <mergeCell ref="G10:H11"/>
    <mergeCell ref="A26:C26"/>
    <mergeCell ref="D10:F11"/>
    <mergeCell ref="F25:H25"/>
    <mergeCell ref="A20:C21"/>
    <mergeCell ref="A19:C19"/>
    <mergeCell ref="A35:C35"/>
    <mergeCell ref="F34:H34"/>
    <mergeCell ref="A32:C32"/>
    <mergeCell ref="A15:C16"/>
    <mergeCell ref="A34:C34"/>
    <mergeCell ref="A14:C14"/>
    <mergeCell ref="A31:C31"/>
    <mergeCell ref="A27:C27"/>
    <mergeCell ref="A10:C11"/>
    <mergeCell ref="A33:C33"/>
    <mergeCell ref="A30:C30"/>
    <mergeCell ref="A53:C53"/>
    <mergeCell ref="A56:C56"/>
    <mergeCell ref="F40:H40"/>
    <mergeCell ref="F52:H52"/>
    <mergeCell ref="F50:H50"/>
    <mergeCell ref="F48:H48"/>
    <mergeCell ref="F42:H42"/>
    <mergeCell ref="A48:C48"/>
    <mergeCell ref="F51:H51"/>
    <mergeCell ref="F45:H45"/>
    <mergeCell ref="A44:C44"/>
    <mergeCell ref="F41:H41"/>
    <mergeCell ref="A47:C47"/>
    <mergeCell ref="A43:C43"/>
    <mergeCell ref="A51:C51"/>
    <mergeCell ref="F46:H46"/>
    <mergeCell ref="A40:C40"/>
    <mergeCell ref="A41:C41"/>
    <mergeCell ref="A45:C45"/>
    <mergeCell ref="A49:C49"/>
    <mergeCell ref="A46:C46"/>
    <mergeCell ref="A42:C42"/>
    <mergeCell ref="F43:H43"/>
    <mergeCell ref="F44:H44"/>
    <mergeCell ref="A99:K115"/>
    <mergeCell ref="A70:B71"/>
    <mergeCell ref="E72:F72"/>
    <mergeCell ref="A73:A74"/>
    <mergeCell ref="B73:B74"/>
    <mergeCell ref="C88:C89"/>
    <mergeCell ref="A50:C50"/>
    <mergeCell ref="I67:J68"/>
    <mergeCell ref="G66:H66"/>
    <mergeCell ref="G67:H68"/>
    <mergeCell ref="E73:F74"/>
    <mergeCell ref="F54:H54"/>
    <mergeCell ref="B64:B65"/>
    <mergeCell ref="E61:E62"/>
    <mergeCell ref="B61:B62"/>
    <mergeCell ref="A75:B75"/>
    <mergeCell ref="I76:K76"/>
    <mergeCell ref="I75:K75"/>
    <mergeCell ref="I63:K63"/>
    <mergeCell ref="I64:K65"/>
    <mergeCell ref="A80:A91"/>
    <mergeCell ref="B80:B81"/>
    <mergeCell ref="F56:H56"/>
    <mergeCell ref="C61:C62"/>
    <mergeCell ref="J1:L2"/>
    <mergeCell ref="A1:I2"/>
    <mergeCell ref="O33:R37"/>
    <mergeCell ref="F26:H26"/>
    <mergeCell ref="F29:H29"/>
    <mergeCell ref="F37:H37"/>
    <mergeCell ref="F39:H39"/>
    <mergeCell ref="F27:H27"/>
    <mergeCell ref="F33:H33"/>
    <mergeCell ref="F28:H28"/>
    <mergeCell ref="F32:H32"/>
    <mergeCell ref="F35:H35"/>
    <mergeCell ref="F31:H31"/>
    <mergeCell ref="F30:H30"/>
    <mergeCell ref="O1:R2"/>
    <mergeCell ref="A7:I8"/>
    <mergeCell ref="D15:F16"/>
    <mergeCell ref="F24:H24"/>
    <mergeCell ref="F36:H36"/>
    <mergeCell ref="A38:C38"/>
    <mergeCell ref="F38:H38"/>
    <mergeCell ref="K20:L21"/>
    <mergeCell ref="J3:L3"/>
    <mergeCell ref="D4:G4"/>
  </mergeCells>
  <phoneticPr fontId="30"/>
  <conditionalFormatting sqref="A10:C11 A15:C16 D5">
    <cfRule type="cellIs" dxfId="0" priority="4" stopIfTrue="1" operator="equal">
      <formula>0</formula>
    </cfRule>
  </conditionalFormatting>
  <dataValidations count="1">
    <dataValidation type="list" allowBlank="1" showInputMessage="1" showErrorMessage="1" sqref="V38">
      <formula1>$R$34:$R$35</formula1>
    </dataValidation>
  </dataValidations>
  <pageMargins left="0.33" right="0.25" top="0.21" bottom="0.16" header="0.3" footer="0.18"/>
  <pageSetup paperSize="9" scale="51" orientation="portrait" r:id="rId1"/>
  <ignoredErrors>
    <ignoredError sqref="D15 G15 A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968" r:id="rId4" name="Button 1432">
              <controlPr defaultSize="0" print="0" autoFill="0" autoPict="0" macro="[0]!総括申込書印刷">
                <anchor moveWithCells="1" sizeWithCells="1">
                  <from>
                    <xdr:col>13</xdr:col>
                    <xdr:colOff>180975</xdr:colOff>
                    <xdr:row>33</xdr:row>
                    <xdr:rowOff>9525</xdr:rowOff>
                  </from>
                  <to>
                    <xdr:col>17</xdr:col>
                    <xdr:colOff>257175</xdr:colOff>
                    <xdr:row>38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DY596"/>
  <sheetViews>
    <sheetView showGridLines="0" showZeros="0" view="pageBreakPreview" topLeftCell="A4" zoomScale="80" zoomScaleNormal="42" zoomScaleSheetLayoutView="80" workbookViewId="0">
      <selection activeCell="B12" sqref="B12"/>
    </sheetView>
  </sheetViews>
  <sheetFormatPr defaultColWidth="9" defaultRowHeight="13.5"/>
  <cols>
    <col min="1" max="1" width="9" style="173" customWidth="1"/>
    <col min="2" max="2" width="8.75" style="29" customWidth="1"/>
    <col min="3" max="3" width="27.5" style="29" customWidth="1"/>
    <col min="4" max="4" width="26.875" style="29" customWidth="1"/>
    <col min="5" max="5" width="11.5" style="29" customWidth="1"/>
    <col min="6" max="6" width="33.5" style="173" customWidth="1"/>
    <col min="7" max="7" width="19.5" style="152" customWidth="1"/>
    <col min="8" max="8" width="14" style="152" customWidth="1"/>
    <col min="9" max="9" width="3.5" style="152" customWidth="1"/>
    <col min="10" max="10" width="19.5" style="152" hidden="1" customWidth="1"/>
    <col min="11" max="11" width="6.5" style="29" hidden="1" customWidth="1"/>
    <col min="12" max="12" width="3.5" style="29" hidden="1" customWidth="1"/>
    <col min="13" max="13" width="19.5" style="152" hidden="1" customWidth="1"/>
    <col min="14" max="14" width="6.5" style="29" hidden="1" customWidth="1"/>
    <col min="15" max="15" width="3.5" style="29" hidden="1" customWidth="1"/>
    <col min="16" max="16" width="19.5" style="152" hidden="1" customWidth="1"/>
    <col min="17" max="17" width="6.5" style="29" hidden="1" customWidth="1"/>
    <col min="18" max="18" width="3.5" style="29" hidden="1" customWidth="1"/>
    <col min="19" max="19" width="19.5" style="152" hidden="1" customWidth="1"/>
    <col min="20" max="20" width="6.5" style="29" hidden="1" customWidth="1"/>
    <col min="21" max="21" width="3.5" style="29" hidden="1" customWidth="1"/>
    <col min="22" max="22" width="16.625" style="29" customWidth="1"/>
    <col min="23" max="23" width="6" style="29" hidden="1" customWidth="1"/>
    <col min="24" max="24" width="9.25" style="29" hidden="1" customWidth="1"/>
    <col min="25" max="25" width="9.25" style="104" hidden="1" customWidth="1"/>
    <col min="26" max="26" width="9.25" style="112" hidden="1" customWidth="1"/>
    <col min="27" max="28" width="9.25" style="104" hidden="1" customWidth="1"/>
    <col min="29" max="29" width="11.75" style="104" hidden="1" customWidth="1"/>
    <col min="30" max="30" width="13.5" style="104" hidden="1" customWidth="1"/>
    <col min="31" max="31" width="9.25" style="104" hidden="1" customWidth="1"/>
    <col min="32" max="32" width="13.125" style="29" hidden="1" customWidth="1"/>
    <col min="33" max="33" width="9.25" style="29" hidden="1" customWidth="1"/>
    <col min="34" max="34" width="9.5" style="29" hidden="1" customWidth="1"/>
    <col min="35" max="36" width="9.25" style="29" hidden="1" customWidth="1"/>
    <col min="37" max="37" width="9" style="389" hidden="1" customWidth="1"/>
    <col min="38" max="60" width="9" style="29" hidden="1" customWidth="1"/>
    <col min="61" max="98" width="9" style="407" hidden="1" customWidth="1"/>
    <col min="99" max="99" width="9.5" style="407" hidden="1" customWidth="1"/>
    <col min="100" max="120" width="9" style="407" hidden="1" customWidth="1"/>
    <col min="121" max="121" width="19" style="407" customWidth="1"/>
    <col min="122" max="122" width="39.75" style="407" customWidth="1"/>
    <col min="123" max="123" width="9" style="407" hidden="1" customWidth="1"/>
    <col min="124" max="124" width="11" style="407" hidden="1" customWidth="1"/>
    <col min="125" max="129" width="9" style="407" hidden="1" customWidth="1"/>
    <col min="130" max="16384" width="9" style="407"/>
  </cols>
  <sheetData>
    <row r="1" spans="1:129" ht="28.5" customHeight="1">
      <c r="A1" s="855" t="str">
        <f>基本情報!A1&amp;"  "&amp;"男子名簿"</f>
        <v>第37回全日本女子大学駅伝対校選手権大会東海地区選考会 兼 第51回全日本大学駅伝東海学連選抜選考レース  男子名簿</v>
      </c>
      <c r="B1" s="855"/>
      <c r="C1" s="855"/>
      <c r="D1" s="855"/>
      <c r="E1" s="855"/>
      <c r="F1" s="855"/>
      <c r="G1" s="855"/>
      <c r="H1" s="855"/>
      <c r="I1" s="855"/>
      <c r="J1" s="855"/>
      <c r="K1" s="147"/>
      <c r="L1" s="146"/>
      <c r="M1" s="202" t="s">
        <v>298</v>
      </c>
      <c r="N1" s="148"/>
      <c r="O1" s="148"/>
      <c r="P1" s="167" t="str">
        <f>IF($T$3="","",VLOOKUP(T3,学校名!B8:D1417,2))</f>
        <v/>
      </c>
      <c r="Q1" s="148"/>
      <c r="R1" s="148"/>
      <c r="S1" s="147"/>
      <c r="T1" s="148"/>
      <c r="U1" s="148"/>
      <c r="V1" s="465"/>
      <c r="W1" s="149"/>
      <c r="Y1" s="105"/>
      <c r="Z1" s="106"/>
      <c r="DR1" s="489" t="str">
        <f>IF(基本情報!E8="","",基本情報!E8)&amp;" "</f>
        <v xml:space="preserve"> </v>
      </c>
      <c r="DW1" s="519" t="s">
        <v>7079</v>
      </c>
      <c r="DY1" s="518" t="s">
        <v>7078</v>
      </c>
    </row>
    <row r="2" spans="1:129" ht="27.75" customHeight="1">
      <c r="A2" s="862" t="s">
        <v>7270</v>
      </c>
      <c r="B2" s="862"/>
      <c r="C2" s="862"/>
      <c r="D2" s="862"/>
      <c r="E2" s="862"/>
      <c r="F2" s="862"/>
      <c r="G2" s="862"/>
      <c r="H2" s="862"/>
      <c r="I2" s="862"/>
      <c r="J2" s="862"/>
      <c r="K2" s="862"/>
      <c r="L2" s="862"/>
      <c r="M2" s="862"/>
      <c r="N2" s="149"/>
      <c r="O2" s="149"/>
      <c r="P2" s="857" t="s">
        <v>2832</v>
      </c>
      <c r="Q2" s="857"/>
      <c r="R2" s="857"/>
      <c r="S2" s="281" t="s">
        <v>2833</v>
      </c>
      <c r="T2" s="149"/>
      <c r="U2" s="149"/>
      <c r="V2" s="149"/>
      <c r="W2" s="149"/>
      <c r="Y2" s="107"/>
      <c r="Z2" s="102"/>
    </row>
    <row r="3" spans="1:129" ht="28.5">
      <c r="A3" s="862"/>
      <c r="B3" s="862"/>
      <c r="C3" s="862"/>
      <c r="D3" s="862"/>
      <c r="E3" s="862"/>
      <c r="F3" s="862"/>
      <c r="G3" s="862"/>
      <c r="H3" s="862"/>
      <c r="I3" s="862"/>
      <c r="J3" s="862"/>
      <c r="K3" s="862"/>
      <c r="L3" s="862"/>
      <c r="M3" s="862"/>
      <c r="N3" s="150"/>
      <c r="O3" s="150"/>
      <c r="P3" s="856" t="str">
        <f>IF(T3="","",VLOOKUP(S3,学校名!B8:F1417,2))</f>
        <v/>
      </c>
      <c r="Q3" s="856"/>
      <c r="R3" s="856"/>
      <c r="S3" s="183" t="str">
        <f>IF(T3="","",ABS(T3))</f>
        <v/>
      </c>
      <c r="T3" s="182" t="str">
        <f>IF(総括申込書!$A$5="","",総括申込書!$A$5)</f>
        <v/>
      </c>
      <c r="U3" s="150"/>
      <c r="V3" s="149"/>
      <c r="W3" s="149"/>
      <c r="Y3" s="108"/>
      <c r="Z3" s="109"/>
    </row>
    <row r="4" spans="1:129" ht="88.5" customHeight="1">
      <c r="A4" s="862"/>
      <c r="B4" s="862"/>
      <c r="C4" s="862"/>
      <c r="D4" s="862"/>
      <c r="E4" s="862"/>
      <c r="F4" s="862"/>
      <c r="G4" s="862"/>
      <c r="H4" s="862"/>
      <c r="I4" s="862"/>
      <c r="J4" s="862"/>
      <c r="K4" s="862"/>
      <c r="L4" s="862"/>
      <c r="M4" s="862"/>
      <c r="N4" s="151"/>
      <c r="O4" s="151"/>
      <c r="P4" s="858" t="str">
        <f>S4&amp;Q7</f>
        <v/>
      </c>
      <c r="Q4" s="858"/>
      <c r="R4" s="858"/>
      <c r="S4" s="201" t="str">
        <f>IF(T3="","",VLOOKUP(S3,学校名!B8:F1417,2))</f>
        <v/>
      </c>
      <c r="T4" s="151"/>
      <c r="U4" s="151"/>
      <c r="V4" s="149"/>
      <c r="W4" s="149"/>
      <c r="Y4" s="110"/>
      <c r="Z4" s="111"/>
    </row>
    <row r="5" spans="1:129" ht="21" customHeight="1">
      <c r="A5" s="862"/>
      <c r="B5" s="862"/>
      <c r="C5" s="862"/>
      <c r="D5" s="862"/>
      <c r="E5" s="862"/>
      <c r="F5" s="862"/>
      <c r="G5" s="862"/>
      <c r="H5" s="862"/>
      <c r="I5" s="862"/>
      <c r="J5" s="862"/>
      <c r="K5" s="862"/>
      <c r="L5" s="862"/>
      <c r="M5" s="862"/>
      <c r="N5" s="30"/>
      <c r="O5" s="30"/>
      <c r="P5" s="859">
        <f>IF(総括申込書!$A$10="","",総括申込書!$A$10)</f>
        <v>0</v>
      </c>
      <c r="Q5" s="859"/>
      <c r="R5" s="859"/>
      <c r="S5" s="153" t="s">
        <v>23</v>
      </c>
      <c r="T5" s="30"/>
      <c r="U5" s="30"/>
      <c r="V5" s="149"/>
      <c r="W5" s="149"/>
      <c r="Y5" s="101"/>
      <c r="Z5" s="102"/>
    </row>
    <row r="6" spans="1:129" ht="16.350000000000001" customHeight="1">
      <c r="A6" s="862"/>
      <c r="B6" s="862"/>
      <c r="C6" s="862"/>
      <c r="D6" s="862"/>
      <c r="E6" s="862"/>
      <c r="F6" s="862"/>
      <c r="G6" s="862"/>
      <c r="H6" s="862"/>
      <c r="I6" s="862"/>
      <c r="J6" s="862"/>
      <c r="K6" s="862"/>
      <c r="L6" s="862"/>
      <c r="M6" s="862"/>
      <c r="N6" s="149"/>
      <c r="O6" s="149"/>
      <c r="T6" s="154"/>
      <c r="U6" s="154"/>
      <c r="V6" s="149"/>
      <c r="W6" s="149"/>
      <c r="Y6" s="102"/>
    </row>
    <row r="7" spans="1:129" ht="41.25" customHeight="1" thickBot="1">
      <c r="A7" s="863"/>
      <c r="B7" s="863"/>
      <c r="C7" s="863"/>
      <c r="D7" s="863"/>
      <c r="E7" s="863"/>
      <c r="F7" s="863"/>
      <c r="G7" s="863"/>
      <c r="H7" s="863"/>
      <c r="I7" s="863"/>
      <c r="J7" s="863"/>
      <c r="K7" s="863"/>
      <c r="L7" s="863"/>
      <c r="M7" s="863"/>
      <c r="N7" s="155"/>
      <c r="O7" s="155"/>
      <c r="P7" s="156" t="str">
        <f>基本情報!E33</f>
        <v>申込責任者　メールアドレス</v>
      </c>
      <c r="Q7" s="848" t="str">
        <f>IF(総括申込書!E20="","",総括申込書!$E$20)</f>
        <v/>
      </c>
      <c r="R7" s="848"/>
      <c r="S7" s="848"/>
      <c r="T7" s="847" t="s">
        <v>655</v>
      </c>
      <c r="U7" s="847"/>
      <c r="V7" s="149"/>
      <c r="W7" s="149"/>
      <c r="Y7" s="113"/>
      <c r="Z7" s="102"/>
      <c r="DV7" s="407" t="s">
        <v>4784</v>
      </c>
    </row>
    <row r="8" spans="1:129" ht="25.5" customHeight="1" thickBot="1">
      <c r="A8" s="831" t="s">
        <v>2850</v>
      </c>
      <c r="B8" s="832"/>
      <c r="C8" s="833"/>
      <c r="D8" s="834" t="s">
        <v>4738</v>
      </c>
      <c r="E8" s="834"/>
      <c r="F8" s="834"/>
      <c r="G8" s="834"/>
      <c r="H8" s="834"/>
      <c r="I8" s="834"/>
      <c r="J8" s="834"/>
      <c r="K8" s="834"/>
      <c r="L8" s="834"/>
      <c r="M8" s="834"/>
      <c r="N8" s="834"/>
      <c r="O8" s="834"/>
      <c r="P8" s="834"/>
      <c r="Q8" s="834"/>
      <c r="R8" s="834"/>
      <c r="S8" s="834"/>
      <c r="T8" s="834"/>
      <c r="U8" s="834"/>
      <c r="V8" s="835"/>
      <c r="W8" s="149"/>
      <c r="Y8" s="113"/>
      <c r="Z8" s="102"/>
      <c r="AL8" s="393"/>
      <c r="AM8" s="393">
        <f>IF(OR(SUM(AM12:AM520)=0,B12=""),0,1)</f>
        <v>0</v>
      </c>
      <c r="AN8" s="393"/>
      <c r="AO8" s="29">
        <f>IF(MAX(AL12:AL520)&gt;0,1,0)</f>
        <v>0</v>
      </c>
      <c r="AP8" s="393">
        <f>IF(OR(MOD(SUM(AT12:AT520),10)=5,MOD(SUM(AT12:AT250),10)=0),0,1)</f>
        <v>0</v>
      </c>
      <c r="AQ8" s="393"/>
      <c r="AR8" s="393"/>
      <c r="AS8" s="393"/>
      <c r="AT8" s="496"/>
      <c r="AV8" s="393"/>
      <c r="AW8" s="393"/>
      <c r="AX8" s="395"/>
      <c r="AY8" s="395"/>
      <c r="AZ8" s="393"/>
      <c r="BA8" s="393"/>
      <c r="BB8" s="393"/>
      <c r="BC8" s="393"/>
      <c r="BD8" s="393"/>
      <c r="BE8" s="393">
        <f>IF(MAX(BE12:BE520)&gt;0,1,0)</f>
        <v>0</v>
      </c>
      <c r="BF8" s="393">
        <f>IF(SUM(BF12:BF520)&lt;&gt;0,1,0)</f>
        <v>0</v>
      </c>
      <c r="BG8" s="405"/>
      <c r="BH8" s="401"/>
      <c r="BI8" s="408"/>
      <c r="BJ8" s="408"/>
      <c r="BK8" s="408"/>
      <c r="BL8" s="408"/>
      <c r="BM8" s="393">
        <f>IF(SUM(BM12:BM520)&lt;&gt;0,1,0)</f>
        <v>0</v>
      </c>
      <c r="BN8" s="408"/>
      <c r="BO8" s="408"/>
      <c r="BP8" s="408"/>
      <c r="BQ8" s="408"/>
      <c r="BR8" s="408"/>
      <c r="BS8" s="408"/>
      <c r="BT8" s="408"/>
      <c r="BU8" s="393">
        <f>IF(SUM(BU12:BU520)&lt;&gt;0,1,0)</f>
        <v>0</v>
      </c>
      <c r="BV8" s="408"/>
      <c r="BW8" s="408"/>
      <c r="BX8" s="408"/>
      <c r="BY8" s="408"/>
      <c r="BZ8" s="409"/>
      <c r="CA8" s="409"/>
      <c r="CB8" s="409"/>
      <c r="CC8" s="393">
        <f>IF(SUM(CC12:CC520)&lt;&gt;0,1,0)</f>
        <v>0</v>
      </c>
      <c r="CK8" s="393">
        <f>IF(SUM(CK12:CK520)&lt;&gt;0,1,0)</f>
        <v>0</v>
      </c>
      <c r="CS8" s="393">
        <f>IF(SUM(CS12:CS520)&lt;&gt;0,1,0)</f>
        <v>0</v>
      </c>
      <c r="CU8" s="393">
        <f>IF(SUM(CU12:CU520)&lt;&gt;0,1,0)</f>
        <v>0</v>
      </c>
      <c r="CV8" s="393">
        <f t="shared" ref="CV8:DD8" si="0">IF(SUM(CV12:CV520)&lt;&gt;0,1,0)</f>
        <v>0</v>
      </c>
      <c r="CW8" s="393">
        <f t="shared" si="0"/>
        <v>0</v>
      </c>
      <c r="CX8" s="393">
        <f t="shared" si="0"/>
        <v>0</v>
      </c>
      <c r="CY8" s="393">
        <f t="shared" si="0"/>
        <v>0</v>
      </c>
      <c r="CZ8" s="393">
        <f t="shared" si="0"/>
        <v>0</v>
      </c>
      <c r="DA8" s="393">
        <f t="shared" si="0"/>
        <v>0</v>
      </c>
      <c r="DB8" s="393">
        <f t="shared" si="0"/>
        <v>0</v>
      </c>
      <c r="DC8" s="393">
        <f t="shared" si="0"/>
        <v>0</v>
      </c>
      <c r="DD8" s="393">
        <f t="shared" si="0"/>
        <v>0</v>
      </c>
      <c r="DE8" s="412" t="str">
        <f>IF(COUNTA($P$12:$P$520)=0,"",IF(COUNTA($P$12:$P$520)&lt;4,1,IF(COUNTA($P$12:$P$520)&gt;6,1,"")))</f>
        <v/>
      </c>
      <c r="DF8" s="412" t="str">
        <f>IF(COUNTA($S$12:$S$520)=0,"",IF(COUNTA($S$12:$S$520)&lt;4,1,IF(COUNTA($S$12:$S$520)&gt;6,1,"")))</f>
        <v/>
      </c>
      <c r="DG8" s="407">
        <f>IF(COUNTA(Q12:Q520)=0,0,IF(DG10=DG11,0,1))</f>
        <v>0</v>
      </c>
      <c r="DH8" s="407">
        <f>IF(COUNTA(T12:T520)=0,0,IF(DH10=DH11,0,1))</f>
        <v>0</v>
      </c>
      <c r="DI8" s="393">
        <f t="shared" ref="DI8:DO8" si="1">IF(SUM(DI12:DI520)&lt;&gt;0,1,0)</f>
        <v>0</v>
      </c>
      <c r="DJ8" s="393">
        <f t="shared" si="1"/>
        <v>0</v>
      </c>
      <c r="DK8" s="393">
        <f t="shared" si="1"/>
        <v>0</v>
      </c>
      <c r="DL8" s="393">
        <f t="shared" si="1"/>
        <v>0</v>
      </c>
      <c r="DM8" s="393">
        <f t="shared" si="1"/>
        <v>0</v>
      </c>
      <c r="DN8" s="393">
        <f t="shared" si="1"/>
        <v>0</v>
      </c>
      <c r="DO8" s="393">
        <f t="shared" si="1"/>
        <v>0</v>
      </c>
      <c r="DS8" s="393">
        <f>IF(SUM(DS12:DS580)=0,0,1)</f>
        <v>0</v>
      </c>
      <c r="DT8" s="393">
        <f>IF(SUM(DT12:DT580)=0,0,1)</f>
        <v>0</v>
      </c>
      <c r="DU8" s="393">
        <f>IF(SUM(DU12:DU580)=0,0,1)</f>
        <v>0</v>
      </c>
      <c r="DV8" s="393">
        <f>IF(SUM(DV12:DV580)=0,0,1)</f>
        <v>0</v>
      </c>
      <c r="DW8" s="407" t="e">
        <f>IF(G12="","",IF(OR(COUNTBLANK(C12:C22)&gt;4,COUNTIF(G12:G22,G12)&lt;8),1,""))*0</f>
        <v>#VALUE!</v>
      </c>
      <c r="DY8" s="393">
        <f>IF(SUM(DY12:DY520)&lt;&gt;0,1,0)</f>
        <v>0</v>
      </c>
    </row>
    <row r="9" spans="1:129" ht="29.85" customHeight="1">
      <c r="A9" s="836" t="s">
        <v>2851</v>
      </c>
      <c r="B9" s="837"/>
      <c r="C9" s="837"/>
      <c r="D9" s="840" t="str">
        <f>IFERROR(HLOOKUP(1,$AL8:$ZZ9,2,FALSE),"")</f>
        <v/>
      </c>
      <c r="E9" s="841"/>
      <c r="F9" s="841"/>
      <c r="G9" s="841"/>
      <c r="H9" s="841"/>
      <c r="I9" s="841"/>
      <c r="J9" s="841"/>
      <c r="K9" s="841"/>
      <c r="L9" s="841"/>
      <c r="M9" s="841"/>
      <c r="N9" s="841"/>
      <c r="O9" s="841"/>
      <c r="P9" s="841"/>
      <c r="Q9" s="841"/>
      <c r="R9" s="841"/>
      <c r="S9" s="841"/>
      <c r="T9" s="841"/>
      <c r="U9" s="841"/>
      <c r="V9" s="842"/>
      <c r="W9" s="376"/>
      <c r="Y9" s="113"/>
      <c r="Z9" s="102"/>
      <c r="AL9" s="381" t="s">
        <v>7272</v>
      </c>
      <c r="AM9" s="393" t="s">
        <v>2948</v>
      </c>
      <c r="AN9" s="393" t="s">
        <v>2863</v>
      </c>
      <c r="AO9" s="29" t="s">
        <v>2960</v>
      </c>
      <c r="AP9" s="418" t="s">
        <v>2864</v>
      </c>
      <c r="AQ9" s="418" t="s">
        <v>2864</v>
      </c>
      <c r="AR9" s="418" t="s">
        <v>2864</v>
      </c>
      <c r="AS9" s="418" t="s">
        <v>2864</v>
      </c>
      <c r="AT9" s="418" t="s">
        <v>2864</v>
      </c>
      <c r="AU9" s="393"/>
      <c r="AV9" s="393"/>
      <c r="AW9" s="393"/>
      <c r="AX9" s="393"/>
      <c r="AY9" s="393"/>
      <c r="AZ9" s="393"/>
      <c r="BA9" s="393"/>
      <c r="BB9" s="393"/>
      <c r="BC9" s="393"/>
      <c r="BD9" s="496"/>
      <c r="BE9" s="393" t="s">
        <v>4753</v>
      </c>
      <c r="BF9" s="400" t="s">
        <v>2965</v>
      </c>
      <c r="BG9" s="406"/>
      <c r="BH9" s="401"/>
      <c r="BI9" s="408"/>
      <c r="BJ9" s="408"/>
      <c r="BK9" s="408"/>
      <c r="BL9" s="408"/>
      <c r="BM9" s="393" t="s">
        <v>2925</v>
      </c>
      <c r="BN9" s="408"/>
      <c r="BO9" s="406"/>
      <c r="BP9" s="401"/>
      <c r="BQ9" s="408"/>
      <c r="BR9" s="408"/>
      <c r="BS9" s="408"/>
      <c r="BT9" s="408"/>
      <c r="BU9" s="393" t="s">
        <v>2925</v>
      </c>
      <c r="BV9" s="408"/>
      <c r="BW9" s="406"/>
      <c r="BX9" s="401"/>
      <c r="BY9" s="408"/>
      <c r="BZ9" s="408"/>
      <c r="CA9" s="408"/>
      <c r="CB9" s="408"/>
      <c r="CC9" s="393" t="s">
        <v>2925</v>
      </c>
      <c r="CD9" s="408"/>
      <c r="CE9" s="406"/>
      <c r="CF9" s="401"/>
      <c r="CG9" s="408"/>
      <c r="CH9" s="408"/>
      <c r="CI9" s="408"/>
      <c r="CJ9" s="408"/>
      <c r="CK9" s="393" t="s">
        <v>2925</v>
      </c>
      <c r="CL9" s="408"/>
      <c r="CM9" s="406"/>
      <c r="CN9" s="401"/>
      <c r="CO9" s="408"/>
      <c r="CP9" s="408"/>
      <c r="CQ9" s="408"/>
      <c r="CR9" s="408"/>
      <c r="CS9" s="393" t="s">
        <v>2925</v>
      </c>
      <c r="CT9" s="408"/>
      <c r="CU9" s="414" t="s">
        <v>2932</v>
      </c>
      <c r="CV9" s="414" t="s">
        <v>2932</v>
      </c>
      <c r="CW9" s="414" t="s">
        <v>2932</v>
      </c>
      <c r="CX9" s="414" t="s">
        <v>2932</v>
      </c>
      <c r="CY9" s="414" t="s">
        <v>2932</v>
      </c>
      <c r="CZ9" s="407" t="s">
        <v>2935</v>
      </c>
      <c r="DA9" s="407" t="s">
        <v>2936</v>
      </c>
      <c r="DB9" s="407" t="s">
        <v>2934</v>
      </c>
      <c r="DC9" s="407" t="s">
        <v>2937</v>
      </c>
      <c r="DD9" s="407" t="s">
        <v>2938</v>
      </c>
      <c r="DE9" s="407" t="s">
        <v>2946</v>
      </c>
      <c r="DF9" s="407" t="s">
        <v>2957</v>
      </c>
      <c r="DG9" s="407" t="s">
        <v>2958</v>
      </c>
      <c r="DH9" s="407" t="s">
        <v>2959</v>
      </c>
      <c r="DI9" s="407" t="s">
        <v>2949</v>
      </c>
      <c r="DJ9" s="171" t="s">
        <v>2849</v>
      </c>
      <c r="DK9" s="171" t="s">
        <v>2943</v>
      </c>
      <c r="DL9" s="171" t="s">
        <v>2944</v>
      </c>
      <c r="DM9" s="171" t="s">
        <v>2849</v>
      </c>
      <c r="DN9" s="171" t="s">
        <v>2943</v>
      </c>
      <c r="DO9" s="171" t="s">
        <v>2944</v>
      </c>
      <c r="DS9" s="393" t="s">
        <v>4749</v>
      </c>
      <c r="DT9" s="393" t="s">
        <v>4750</v>
      </c>
      <c r="DU9" s="407" t="s">
        <v>4751</v>
      </c>
      <c r="DV9" s="407" t="s">
        <v>4752</v>
      </c>
      <c r="DY9" s="407" t="s">
        <v>7082</v>
      </c>
    </row>
    <row r="10" spans="1:129" ht="18" customHeight="1" thickBot="1">
      <c r="A10" s="838"/>
      <c r="B10" s="839"/>
      <c r="C10" s="839"/>
      <c r="D10" s="843"/>
      <c r="E10" s="844"/>
      <c r="F10" s="844"/>
      <c r="G10" s="844"/>
      <c r="H10" s="844"/>
      <c r="I10" s="844"/>
      <c r="J10" s="844"/>
      <c r="K10" s="844"/>
      <c r="L10" s="844"/>
      <c r="M10" s="844"/>
      <c r="N10" s="844"/>
      <c r="O10" s="844"/>
      <c r="P10" s="844"/>
      <c r="Q10" s="844"/>
      <c r="R10" s="844"/>
      <c r="S10" s="844"/>
      <c r="T10" s="844"/>
      <c r="U10" s="844"/>
      <c r="V10" s="845"/>
      <c r="W10" s="376"/>
      <c r="Y10" s="107"/>
      <c r="Z10" s="102"/>
      <c r="AL10" s="392" t="s">
        <v>2941</v>
      </c>
      <c r="AM10" s="391" t="s">
        <v>2852</v>
      </c>
      <c r="AN10" s="391" t="s">
        <v>2853</v>
      </c>
      <c r="AO10" s="829" t="s">
        <v>2854</v>
      </c>
      <c r="AP10" s="830"/>
      <c r="AQ10" s="830"/>
      <c r="AR10" s="830"/>
      <c r="AS10" s="830"/>
      <c r="AT10" s="830"/>
      <c r="AU10" s="393" t="s">
        <v>2855</v>
      </c>
      <c r="AV10" s="393"/>
      <c r="AW10" s="393"/>
      <c r="AX10" s="497"/>
      <c r="AY10" s="497"/>
      <c r="AZ10" s="497"/>
      <c r="BA10" s="497"/>
      <c r="BB10" s="497"/>
      <c r="BC10" s="497"/>
      <c r="BD10" s="497"/>
      <c r="BE10" s="393"/>
      <c r="BF10" s="400"/>
      <c r="BG10" s="405"/>
      <c r="BH10" s="402"/>
      <c r="BI10" s="410"/>
      <c r="BJ10" s="410"/>
      <c r="BK10" s="410"/>
      <c r="BL10" s="410"/>
      <c r="BM10" s="410"/>
      <c r="BN10" s="410"/>
      <c r="BO10" s="405"/>
      <c r="BP10" s="402"/>
      <c r="BQ10" s="410"/>
      <c r="BR10" s="410"/>
      <c r="BS10" s="410"/>
      <c r="BT10" s="410"/>
      <c r="BU10" s="410"/>
      <c r="BV10" s="410"/>
      <c r="BW10" s="405"/>
      <c r="BX10" s="402"/>
      <c r="BY10" s="410"/>
      <c r="BZ10" s="410"/>
      <c r="CA10" s="410"/>
      <c r="CB10" s="410"/>
      <c r="CC10" s="410"/>
      <c r="CD10" s="410"/>
      <c r="CE10" s="405"/>
      <c r="CF10" s="402"/>
      <c r="CG10" s="410"/>
      <c r="CH10" s="410"/>
      <c r="CI10" s="410"/>
      <c r="CJ10" s="410"/>
      <c r="CK10" s="410"/>
      <c r="CL10" s="410"/>
      <c r="CM10" s="405"/>
      <c r="CN10" s="402"/>
      <c r="CO10" s="410"/>
      <c r="CP10" s="410"/>
      <c r="CQ10" s="410"/>
      <c r="CR10" s="410"/>
      <c r="CS10" s="410"/>
      <c r="CT10" s="410"/>
      <c r="CU10" s="407" t="s">
        <v>2926</v>
      </c>
      <c r="CZ10" s="407" t="s">
        <v>2933</v>
      </c>
      <c r="DG10" s="423">
        <f>COUNTA(P12:P520)</f>
        <v>0</v>
      </c>
      <c r="DH10" s="423">
        <f>COUNTA(S12:S520)</f>
        <v>0</v>
      </c>
    </row>
    <row r="11" spans="1:129" ht="18" customHeight="1" thickBot="1">
      <c r="A11" s="252" t="s">
        <v>104</v>
      </c>
      <c r="B11" s="253" t="s">
        <v>2825</v>
      </c>
      <c r="C11" s="254" t="s">
        <v>105</v>
      </c>
      <c r="D11" s="371" t="s">
        <v>2822</v>
      </c>
      <c r="E11" s="372" t="s">
        <v>106</v>
      </c>
      <c r="F11" s="373" t="s">
        <v>0</v>
      </c>
      <c r="G11" s="374" t="s">
        <v>4746</v>
      </c>
      <c r="H11" s="849" t="s">
        <v>25</v>
      </c>
      <c r="I11" s="852"/>
      <c r="J11" s="374" t="s">
        <v>2829</v>
      </c>
      <c r="K11" s="849" t="s">
        <v>25</v>
      </c>
      <c r="L11" s="851"/>
      <c r="M11" s="374" t="s">
        <v>2830</v>
      </c>
      <c r="N11" s="849" t="s">
        <v>25</v>
      </c>
      <c r="O11" s="850"/>
      <c r="P11" s="375" t="s">
        <v>533</v>
      </c>
      <c r="Q11" s="849" t="s">
        <v>25</v>
      </c>
      <c r="R11" s="850"/>
      <c r="S11" s="375" t="s">
        <v>532</v>
      </c>
      <c r="T11" s="849" t="s">
        <v>25</v>
      </c>
      <c r="U11" s="852"/>
      <c r="V11" s="522" t="s">
        <v>562</v>
      </c>
      <c r="W11" s="378"/>
      <c r="Y11" s="114"/>
      <c r="Z11" s="115" t="s">
        <v>27</v>
      </c>
      <c r="AA11" s="115" t="s">
        <v>28</v>
      </c>
      <c r="AB11" s="115" t="s">
        <v>29</v>
      </c>
      <c r="AC11" s="115" t="s">
        <v>699</v>
      </c>
      <c r="AD11" s="116" t="s">
        <v>26</v>
      </c>
      <c r="AF11" s="846" t="s">
        <v>2820</v>
      </c>
      <c r="AG11" s="846"/>
      <c r="AH11" s="846"/>
      <c r="AI11" s="846"/>
      <c r="AJ11" s="846"/>
      <c r="AM11" s="393"/>
      <c r="AN11" s="393"/>
      <c r="AO11" s="393" t="s">
        <v>2856</v>
      </c>
      <c r="AP11" s="393" t="s">
        <v>2857</v>
      </c>
      <c r="AQ11" s="393" t="s">
        <v>2858</v>
      </c>
      <c r="AR11" s="393" t="s">
        <v>2859</v>
      </c>
      <c r="AS11" s="393" t="s">
        <v>2860</v>
      </c>
      <c r="AT11" s="393" t="s">
        <v>2861</v>
      </c>
      <c r="AU11" s="393" t="s">
        <v>2862</v>
      </c>
      <c r="AV11" s="393"/>
      <c r="AW11" s="393"/>
      <c r="AX11" s="395"/>
      <c r="AY11" s="395"/>
      <c r="AZ11" s="395"/>
      <c r="BA11" s="395"/>
      <c r="BB11" s="395"/>
      <c r="BC11" s="395"/>
      <c r="BD11" s="497"/>
      <c r="BE11" s="393"/>
      <c r="BF11" s="393"/>
      <c r="BG11" s="415" t="s">
        <v>2924</v>
      </c>
      <c r="BH11" s="416"/>
      <c r="BI11" s="417" t="s">
        <v>2866</v>
      </c>
      <c r="BJ11" s="417" t="s">
        <v>2867</v>
      </c>
      <c r="BK11" s="417" t="s">
        <v>2868</v>
      </c>
      <c r="BL11" s="417" t="s">
        <v>2869</v>
      </c>
      <c r="BM11" s="417" t="s">
        <v>2870</v>
      </c>
      <c r="BN11" s="417"/>
      <c r="BO11" s="415" t="s">
        <v>2865</v>
      </c>
      <c r="BP11" s="416"/>
      <c r="BQ11" s="417" t="s">
        <v>2866</v>
      </c>
      <c r="BR11" s="417" t="s">
        <v>2867</v>
      </c>
      <c r="BS11" s="417" t="s">
        <v>2868</v>
      </c>
      <c r="BT11" s="417" t="s">
        <v>2869</v>
      </c>
      <c r="BU11" s="417" t="s">
        <v>2870</v>
      </c>
      <c r="BV11" s="417"/>
      <c r="BW11" s="415" t="s">
        <v>2865</v>
      </c>
      <c r="BX11" s="416"/>
      <c r="BY11" s="417" t="s">
        <v>2866</v>
      </c>
      <c r="BZ11" s="417" t="s">
        <v>2867</v>
      </c>
      <c r="CA11" s="417" t="s">
        <v>2868</v>
      </c>
      <c r="CB11" s="417" t="s">
        <v>2869</v>
      </c>
      <c r="CC11" s="417" t="s">
        <v>2870</v>
      </c>
      <c r="CD11" s="417"/>
      <c r="CE11" s="415" t="s">
        <v>2865</v>
      </c>
      <c r="CF11" s="416"/>
      <c r="CG11" s="417" t="s">
        <v>2866</v>
      </c>
      <c r="CH11" s="417" t="s">
        <v>2867</v>
      </c>
      <c r="CI11" s="417" t="s">
        <v>2868</v>
      </c>
      <c r="CJ11" s="417" t="s">
        <v>2869</v>
      </c>
      <c r="CK11" s="417" t="s">
        <v>2870</v>
      </c>
      <c r="CL11" s="417"/>
      <c r="CM11" s="415" t="s">
        <v>2865</v>
      </c>
      <c r="CN11" s="416"/>
      <c r="CO11" s="417" t="s">
        <v>2866</v>
      </c>
      <c r="CP11" s="417" t="s">
        <v>2867</v>
      </c>
      <c r="CQ11" s="417" t="s">
        <v>2868</v>
      </c>
      <c r="CR11" s="417" t="s">
        <v>2869</v>
      </c>
      <c r="CS11" s="417" t="s">
        <v>2870</v>
      </c>
      <c r="CT11" s="408"/>
      <c r="CU11" s="407" t="s">
        <v>2927</v>
      </c>
      <c r="CV11" s="407" t="s">
        <v>2928</v>
      </c>
      <c r="CW11" s="407" t="s">
        <v>2929</v>
      </c>
      <c r="CX11" s="407" t="s">
        <v>2930</v>
      </c>
      <c r="CY11" s="407" t="s">
        <v>2931</v>
      </c>
      <c r="CZ11" s="407" t="s">
        <v>2927</v>
      </c>
      <c r="DA11" s="407" t="s">
        <v>2928</v>
      </c>
      <c r="DB11" s="407" t="s">
        <v>2929</v>
      </c>
      <c r="DC11" s="407" t="s">
        <v>2930</v>
      </c>
      <c r="DD11" s="407" t="s">
        <v>2931</v>
      </c>
      <c r="DE11" s="407" t="s">
        <v>2939</v>
      </c>
      <c r="DF11" s="407" t="s">
        <v>2940</v>
      </c>
      <c r="DG11" s="423">
        <f>COUNTIF(DG12:DG520,MODE(DG12:DG520))</f>
        <v>0</v>
      </c>
      <c r="DH11" s="423">
        <f>COUNTIF(DH12:DH520,MODE(DH12:DH520))</f>
        <v>0</v>
      </c>
      <c r="DJ11" s="407" t="s">
        <v>2865</v>
      </c>
      <c r="DM11" s="407" t="s">
        <v>2942</v>
      </c>
      <c r="DQ11" s="466" t="s">
        <v>4747</v>
      </c>
      <c r="DR11" s="467" t="s">
        <v>4748</v>
      </c>
      <c r="DS11" s="470">
        <f>DATE(2018,1,1)</f>
        <v>43101</v>
      </c>
      <c r="DT11" s="470">
        <f>DATE(2019,9,8)</f>
        <v>43716</v>
      </c>
      <c r="DX11" s="466" t="s">
        <v>4783</v>
      </c>
      <c r="DY11" s="407" t="s">
        <v>7077</v>
      </c>
    </row>
    <row r="12" spans="1:129" s="411" customFormat="1" ht="18" customHeight="1" thickBot="1">
      <c r="A12" s="144" t="str">
        <f>IF(C12="","",1)</f>
        <v/>
      </c>
      <c r="B12" s="158"/>
      <c r="C12" s="31" t="str">
        <f>IF(B12="","",VLOOKUP(B12,学連登録!$C$2:$G$3000,2,FALSE))</f>
        <v/>
      </c>
      <c r="D12" s="32" t="str">
        <f>IF(B12="","",VLOOKUP(B12,学連登録!$C$2:$G$3000,3,FALSE))</f>
        <v/>
      </c>
      <c r="E12" s="33" t="str">
        <f>IF(B12="","",VLOOKUP(B12,学連登録!$C$2:$G$3000,4,FALSE))</f>
        <v/>
      </c>
      <c r="F12" s="490" t="str">
        <f>IF(B12="","",VLOOKUP(B12,学連登録!$C$2:$I$3000,7,FALSE))</f>
        <v/>
      </c>
      <c r="G12" s="491" t="str">
        <f>IF(C12="","","男子10000m")</f>
        <v/>
      </c>
      <c r="H12" s="860"/>
      <c r="I12" s="861"/>
      <c r="J12" s="159"/>
      <c r="K12" s="823"/>
      <c r="L12" s="824"/>
      <c r="M12" s="159"/>
      <c r="N12" s="819"/>
      <c r="O12" s="820"/>
      <c r="P12" s="159"/>
      <c r="Q12" s="819"/>
      <c r="R12" s="820"/>
      <c r="S12" s="159"/>
      <c r="T12" s="819"/>
      <c r="U12" s="820"/>
      <c r="V12" s="103" t="str">
        <f>IF(B12="","",VLOOKUP(B12,学連登録!$C$2:$H$3000,6,FALSE))</f>
        <v/>
      </c>
      <c r="W12" s="377"/>
      <c r="X12" s="157"/>
      <c r="Y12" s="118" t="str">
        <f t="shared" ref="Y12:Y43" si="2">IF(C12="","",$S$3)</f>
        <v/>
      </c>
      <c r="Z12" s="97" t="str">
        <f>IF(G12="","",VLOOKUP(G12,種目名!$O$5:$T$104,3,0))</f>
        <v/>
      </c>
      <c r="AA12" s="99" t="str">
        <f>IF(J12="","",VLOOKUP(J12,種目名!$O$5:$T$104,3,0))</f>
        <v/>
      </c>
      <c r="AB12" s="119" t="str">
        <f>IF(M12="","",VLOOKUP(M12,種目名!$O$5:$T$104,3,0))</f>
        <v/>
      </c>
      <c r="AC12" s="119" t="str">
        <f>IF(P12="","",VLOOKUP(AF12,種目名!$O$5:$T$104,3,0))</f>
        <v/>
      </c>
      <c r="AD12" s="120" t="str">
        <f>IF(S12="","",VLOOKUP(AI12,種目名!$O$5:$T$104,3,0))</f>
        <v/>
      </c>
      <c r="AE12" s="117">
        <f t="shared" ref="AE12:AE43" si="3">LENB(P12)</f>
        <v>0</v>
      </c>
      <c r="AF12" s="157" t="str">
        <f t="shared" ref="AF12:AF43" si="4">IF(AE12,LEFTB(P12,AE12-1),"")</f>
        <v/>
      </c>
      <c r="AG12" s="157" t="str">
        <f t="shared" ref="AG12:AG43" si="5">IF(AE12,MIDB(P12,AE12,1),"")</f>
        <v/>
      </c>
      <c r="AH12" s="117">
        <f t="shared" ref="AH12:AH43" si="6">LENB(S12)</f>
        <v>0</v>
      </c>
      <c r="AI12" s="157" t="str">
        <f t="shared" ref="AI12:AI43" si="7">IF(AH12,LEFTB(S12,AH12-1),"")</f>
        <v/>
      </c>
      <c r="AJ12" s="157" t="str">
        <f t="shared" ref="AJ12:AJ43" si="8">IF(AH12,MIDB(S12,AH12,1),"")</f>
        <v/>
      </c>
      <c r="AK12" s="390"/>
      <c r="AL12" s="171">
        <f>IF(B12&gt;2000,1,0)</f>
        <v>0</v>
      </c>
      <c r="AM12" s="399">
        <f>IF(B12="",0,IF(F12=$P$3,0,1))</f>
        <v>0</v>
      </c>
      <c r="AN12" s="380">
        <f>COUNTIF($B12:B$12,B12)</f>
        <v>0</v>
      </c>
      <c r="AO12" s="399"/>
      <c r="AP12" s="399" t="str">
        <f>IF($B12="","",IF(C12="",1,0))</f>
        <v/>
      </c>
      <c r="AQ12" s="399" t="str">
        <f>IF($B12="","",IF(D12="",1,0))</f>
        <v/>
      </c>
      <c r="AR12" s="399" t="str">
        <f>IF($B12="","",IF(E12="",1,0))</f>
        <v/>
      </c>
      <c r="AS12" s="399" t="str">
        <f>IF($B12="","",IF(F12="",1,0))</f>
        <v/>
      </c>
      <c r="AT12" s="399">
        <f>IF(ISNA(OR(AO12:AS12,DP12)),1,SUM(AO12:AS12,DP12))</f>
        <v>0</v>
      </c>
      <c r="AU12" s="399" t="str">
        <f>IF($C12="","",IF(G12="","",$C12&amp;"-"&amp;Z12))</f>
        <v/>
      </c>
      <c r="AV12" s="399" t="str">
        <f>IF($C12="","",IF(H12="","",$C12&amp;"-"&amp;AA12))</f>
        <v/>
      </c>
      <c r="AW12" s="399" t="str">
        <f>IF($C12="","",IF(I12="","",$C12&amp;"-"&amp;AB12))</f>
        <v/>
      </c>
      <c r="AX12" s="399" t="str">
        <f>IF($C12="","",IF(J12="","",$C12&amp;"-"&amp;AC12))</f>
        <v/>
      </c>
      <c r="AY12" s="399" t="str">
        <f>IF($C12="","",IF(K12="","",$C12&amp;"-"&amp;AD12))</f>
        <v/>
      </c>
      <c r="AZ12" s="399" t="str">
        <f>IF(AU12="","",COUNTIF($AU$12:$AY$520,AU12))</f>
        <v/>
      </c>
      <c r="BA12" s="399" t="str">
        <f>IF(AV12="","",COUNTIF($AU$12:$AY$520,AV12))</f>
        <v/>
      </c>
      <c r="BB12" s="399" t="str">
        <f>IF(AW12="","",COUNTIF($AU$12:$AY$520,AW12))</f>
        <v/>
      </c>
      <c r="BC12" s="399" t="str">
        <f>IF(AX12="","",COUNTIF($AU$12:$AY$520,AX12))</f>
        <v/>
      </c>
      <c r="BD12" s="403" t="str">
        <f>IF(AY12="","",COUNTIF($AU$12:$AY$520,AY12))</f>
        <v/>
      </c>
      <c r="BE12" s="393">
        <f>IF(MAX(AZ12:BD12)&gt;1,1,0)</f>
        <v>0</v>
      </c>
      <c r="BF12" s="404" t="str">
        <f>IF(COUNTIF($G$12:$U$520,"*,*")&gt;0,1,IF(COUNTIF($G$12:$U$520,"分")&gt;0,1,IF(COUNTIF($G$12:$U$520,"秒")&gt;0,1,IF(COUNTIF($G$12:$U$520,"*cm*")&gt;0,1,""))))</f>
        <v/>
      </c>
      <c r="BG12" s="399">
        <f>IF(H12="",0,VALUE(SUBSTITUTE(H12,".","")))</f>
        <v>0</v>
      </c>
      <c r="BH12" s="399">
        <f>IF(H12="",0,SUBSTITUTE(H12,"m",""))</f>
        <v>0</v>
      </c>
      <c r="BI12" s="412">
        <f>VALUE(IF(COUNTIF(H12,"*.*")&gt;0,BG12,BH12))</f>
        <v>0</v>
      </c>
      <c r="BJ12" s="413">
        <f t="shared" ref="BJ12:BJ75" si="9">INT(BI12/10000)</f>
        <v>0</v>
      </c>
      <c r="BK12" s="398" t="str">
        <f t="shared" ref="BK12:BK75" si="10">RIGHT(INT(BI12/100),2)</f>
        <v>0</v>
      </c>
      <c r="BL12" s="398" t="str">
        <f t="shared" ref="BL12:BL75" si="11">RIGHT(INT(BI12/1),2)</f>
        <v>0</v>
      </c>
      <c r="BM12" s="412">
        <f>IF(COUNTIF(H12,"*m*")&gt;0,"",IF(VALUE(BK12)&lt;60,0,1))</f>
        <v>0</v>
      </c>
      <c r="BN12" s="412" t="str">
        <f>BK12&amp;"m"&amp;BL12</f>
        <v>0m0</v>
      </c>
      <c r="BO12" s="399">
        <f>IF(K12="",0,VALUE(SUBSTITUTE(K12,".","")))</f>
        <v>0</v>
      </c>
      <c r="BP12" s="399">
        <f>IF(K12="",0,SUBSTITUTE(K12,"m",""))</f>
        <v>0</v>
      </c>
      <c r="BQ12" s="412">
        <f>VALUE(IF(COUNTIF(K12,"*.*")&gt;0,BO12,BP12))</f>
        <v>0</v>
      </c>
      <c r="BR12" s="413">
        <f>INT(BQ12/10000)</f>
        <v>0</v>
      </c>
      <c r="BS12" s="398" t="str">
        <f>RIGHT(INT(BQ12/100),2)</f>
        <v>0</v>
      </c>
      <c r="BT12" s="398" t="str">
        <f>RIGHT(INT(BQ12/1),2)</f>
        <v>0</v>
      </c>
      <c r="BU12" s="412">
        <f>IF(COUNTIF(K12,"*m*")&gt;0,"",IF(VALUE(BS12)&lt;60,0,1))</f>
        <v>0</v>
      </c>
      <c r="BV12" s="412" t="str">
        <f>BS12&amp;"m"&amp;BT12</f>
        <v>0m0</v>
      </c>
      <c r="BW12" s="399">
        <f>IF(N12="",0,VALUE(SUBSTITUTE(N12,".","")))</f>
        <v>0</v>
      </c>
      <c r="BX12" s="399">
        <f>IF(N12="",0,SUBSTITUTE(N12,"m",""))</f>
        <v>0</v>
      </c>
      <c r="BY12" s="412">
        <f>VALUE(IF(COUNTIF(N12,"*.*")&gt;0,BW12,BX12))</f>
        <v>0</v>
      </c>
      <c r="BZ12" s="413">
        <f>INT(BY12/10000)</f>
        <v>0</v>
      </c>
      <c r="CA12" s="398" t="str">
        <f>RIGHT(INT(BY12/100),2)</f>
        <v>0</v>
      </c>
      <c r="CB12" s="398" t="str">
        <f>RIGHT(INT(BY12/1),2)</f>
        <v>0</v>
      </c>
      <c r="CC12" s="412">
        <f>IF(COUNTIF(N12,"*m*")&gt;0,"",IF(VALUE(CA12)&lt;60,0,1))</f>
        <v>0</v>
      </c>
      <c r="CD12" s="412" t="str">
        <f>CA12&amp;"m"&amp;CB12</f>
        <v>0m0</v>
      </c>
      <c r="CE12" s="399">
        <f>IF(Q12="",0,VALUE(SUBSTITUTE(Q12,".","")))</f>
        <v>0</v>
      </c>
      <c r="CF12" s="399">
        <f>IF(Q12="",0,SUBSTITUTE(Q12,"m",""))</f>
        <v>0</v>
      </c>
      <c r="CG12" s="412">
        <f>VALUE(IF(COUNTIF(Q12,"*.*")&gt;0,CE12,CF12))</f>
        <v>0</v>
      </c>
      <c r="CH12" s="413">
        <f>INT(CG12/10000)</f>
        <v>0</v>
      </c>
      <c r="CI12" s="398" t="str">
        <f>RIGHT(INT(CG12/100),2)</f>
        <v>0</v>
      </c>
      <c r="CJ12" s="398" t="str">
        <f>RIGHT(INT(CG12/1),2)</f>
        <v>0</v>
      </c>
      <c r="CK12" s="412">
        <f>IF(COUNTIF(Q12,"*m*")&gt;0,"",IF(VALUE(CI12)&lt;60,0,1))</f>
        <v>0</v>
      </c>
      <c r="CL12" s="412" t="str">
        <f>CI12&amp;"m"&amp;CJ12</f>
        <v>0m0</v>
      </c>
      <c r="CM12" s="399">
        <f>IF(T12="",0,VALUE(SUBSTITUTE(T12,".","")))</f>
        <v>0</v>
      </c>
      <c r="CN12" s="399">
        <f>IF(T12="",0,SUBSTITUTE(T12,"m",""))</f>
        <v>0</v>
      </c>
      <c r="CO12" s="412">
        <f>VALUE(IF(COUNTIF(T12,"*.*")&gt;0,CM12,CN12))</f>
        <v>0</v>
      </c>
      <c r="CP12" s="413">
        <f>INT(CO12/10000)</f>
        <v>0</v>
      </c>
      <c r="CQ12" s="398" t="str">
        <f>RIGHT(INT(CO12/100),2)</f>
        <v>0</v>
      </c>
      <c r="CR12" s="398" t="str">
        <f>RIGHT(INT(CO12/1),2)</f>
        <v>0</v>
      </c>
      <c r="CS12" s="412">
        <f>IF(COUNTIF(T12,"*m*")&gt;0,"",IF(VALUE(CQ12)&lt;60,0,1))</f>
        <v>0</v>
      </c>
      <c r="CT12" s="412" t="str">
        <f>CQ12&amp;"m"&amp;CR12</f>
        <v>0m0</v>
      </c>
      <c r="CU12" s="412">
        <f>IF(AND($D12="",H12&gt;0),1,0)</f>
        <v>0</v>
      </c>
      <c r="CV12" s="412">
        <f>IF(AND($D12="",J12&gt;0),1,IF(AND($D12="",K12&gt;0),1,0))</f>
        <v>0</v>
      </c>
      <c r="CW12" s="412">
        <f>IF(AND($D12="",M12&gt;0),1,IF(AND($D12="",N12&gt;0),1,0))</f>
        <v>0</v>
      </c>
      <c r="CX12" s="412">
        <f>IF(AND($D12="",P12&gt;0),1,IF(AND($D12="",Q12&gt;0),1,0))</f>
        <v>0</v>
      </c>
      <c r="CY12" s="412">
        <f>IF(AND($D12="",S12&gt;0),1,IF(AND($D12="",T12&gt;0),1,0))</f>
        <v>0</v>
      </c>
      <c r="CZ12" s="412" t="str">
        <f>IF(AND(G12="",H12&gt;0),1,"")</f>
        <v/>
      </c>
      <c r="DA12" s="412" t="str">
        <f>IF(AND(J12="",K12&gt;0),1,"")</f>
        <v/>
      </c>
      <c r="DB12" s="412" t="str">
        <f>IF(AND(M12="",N12&gt;0),1,"")</f>
        <v/>
      </c>
      <c r="DC12" s="412" t="str">
        <f>IF(AND(P12="",Q12&gt;0),1,"")</f>
        <v/>
      </c>
      <c r="DD12" s="412" t="str">
        <f>IF(AND(S12="",T12&gt;0),1,"")</f>
        <v/>
      </c>
      <c r="DG12" s="412" t="str">
        <f>IF(B12="","",VALUE(Q12))</f>
        <v/>
      </c>
      <c r="DH12" s="412" t="str">
        <f>IF(B12="","",VALUE(T12))</f>
        <v/>
      </c>
      <c r="DI12" s="412">
        <f>IF(AND(B12&gt;0,COUNTA(G12:U12)=0),1,0)</f>
        <v>0</v>
      </c>
      <c r="DJ12" s="412" t="str">
        <f>IF(AND(COUNTIF(G12,"*m*")&gt;0,COUNTIF(H12,"*m*")&gt;0),1,"")</f>
        <v/>
      </c>
      <c r="DK12" s="412" t="str">
        <f>IF(AND(COUNTIF(J12,"*m*")&gt;0,COUNTIF(K12,"*m*")&gt;0),1,"")</f>
        <v/>
      </c>
      <c r="DL12" s="412" t="str">
        <f>IF(AND(COUNTIF(M12,"*m*")&gt;0,COUNTIF(N12,"*m*")&gt;0),1,"")</f>
        <v/>
      </c>
      <c r="DM12" s="412" t="str">
        <f>IF(AND(COUNTIF(G12,"*跳*")&gt;0,COUNTIF(H12,"*.*")&gt;0),1,IF(AND(COUNTIF(G12,"*投*")&gt;0,COUNTIF(H12,"*.*")&gt;0),1,""))</f>
        <v/>
      </c>
      <c r="DN12" s="412" t="str">
        <f>IF(AND(COUNTIF(J12,"*跳*")&gt;0,COUNTIF(K12,"*.*")&gt;0),1,IF(AND(COUNTIF(J12,"*投*")&gt;0,COUNTIF(K12,"*.*")&gt;0),1,""))</f>
        <v/>
      </c>
      <c r="DO12" s="412" t="str">
        <f>IF(AND(COUNTIF(M12,"*跳*")&gt;0,COUNTIF(N12,"*.*")&gt;0),1,IF(AND(COUNTIF(M12,"*投*")&gt;0,COUNTIF(N12,"*.*")&gt;0),1,""))</f>
        <v/>
      </c>
      <c r="DP12" s="399" t="str">
        <f>IF($B12="","",IF(V12="",1,0))</f>
        <v/>
      </c>
      <c r="DQ12" s="493"/>
      <c r="DR12" s="494"/>
      <c r="DS12" s="393">
        <f>IF(DQ12="",0,IF(OR(DQ12&lt;$DS$11,DQ12&gt;$DT$11),1,0))</f>
        <v>0</v>
      </c>
      <c r="DT12" s="393">
        <f>IF($H12="",0,IF(OR(DQ12="",DR12=""),1,0))</f>
        <v>0</v>
      </c>
      <c r="DU12" s="412">
        <f>IF(AND(DQ12="",DR12=""),0,IF(H12="",1,0))</f>
        <v>0</v>
      </c>
      <c r="DV12" s="412" t="str">
        <f>IF(G12="","",IF(OR(C12="",D12="",E12="",F12="",V12=""),1,""))</f>
        <v/>
      </c>
      <c r="DX12" s="494" t="str">
        <f>IF(C12="","",IF(AND(BG12&gt;0,BG12&lt;270000),"○",""))</f>
        <v/>
      </c>
      <c r="DY12" s="411" t="str">
        <f>IF(C12="","",IF(OR(BG12&lt;289999,BG12&gt;330000),1,0))</f>
        <v/>
      </c>
    </row>
    <row r="13" spans="1:129" s="411" customFormat="1" ht="18" customHeight="1" thickBot="1">
      <c r="A13" s="145" t="str">
        <f t="shared" ref="A13:A76" si="12">IF(C13="","",A12+1)</f>
        <v/>
      </c>
      <c r="B13" s="158"/>
      <c r="C13" s="31" t="str">
        <f>IF(B13="","",VLOOKUP(B13,学連登録!$C$2:$G$3000,2,FALSE))</f>
        <v/>
      </c>
      <c r="D13" s="32" t="str">
        <f>IF(B13="","",VLOOKUP(B13,学連登録!$C$2:$G$3000,3,FALSE))</f>
        <v/>
      </c>
      <c r="E13" s="33" t="str">
        <f>IF(B13="","",VLOOKUP(B13,学連登録!$C$2:$G$3000,4,FALSE))</f>
        <v/>
      </c>
      <c r="F13" s="490" t="str">
        <f>IF(B13="","",VLOOKUP(B13,学連登録!$C$2:$I$3000,7,FALSE))</f>
        <v/>
      </c>
      <c r="G13" s="491" t="str">
        <f t="shared" ref="G13:G22" si="13">IF(C13="","","男子10000m")</f>
        <v/>
      </c>
      <c r="H13" s="827"/>
      <c r="I13" s="828"/>
      <c r="J13" s="159"/>
      <c r="K13" s="823"/>
      <c r="L13" s="824"/>
      <c r="M13" s="159"/>
      <c r="N13" s="821"/>
      <c r="O13" s="822"/>
      <c r="P13" s="159"/>
      <c r="Q13" s="819"/>
      <c r="R13" s="820"/>
      <c r="S13" s="159"/>
      <c r="T13" s="819"/>
      <c r="U13" s="820"/>
      <c r="V13" s="103" t="str">
        <f>IF(B13="","",VLOOKUP(B13,学連登録!$C$2:$H$3000,6,FALSE))</f>
        <v/>
      </c>
      <c r="W13" s="377"/>
      <c r="X13" s="157"/>
      <c r="Y13" s="118" t="str">
        <f t="shared" si="2"/>
        <v/>
      </c>
      <c r="Z13" s="98" t="str">
        <f>IF(G13="","",VLOOKUP(G13,種目名!$O$5:$T$104,3,0))</f>
        <v/>
      </c>
      <c r="AA13" s="100" t="str">
        <f>IF(J13="","",VLOOKUP(J13,種目名!$O$5:$T$104,3,0))</f>
        <v/>
      </c>
      <c r="AB13" s="121" t="str">
        <f>IF(M13="","",VLOOKUP(M13,種目名!$O$5:$T$104,3,0))</f>
        <v/>
      </c>
      <c r="AC13" s="119" t="str">
        <f>IF(P13="","",VLOOKUP(AF13,種目名!$O$5:$T$104,3,0))</f>
        <v/>
      </c>
      <c r="AD13" s="122" t="str">
        <f>IF(S13="","",VLOOKUP(AI13,種目名!$O$5:$T$104,3,0))</f>
        <v/>
      </c>
      <c r="AE13" s="117">
        <f t="shared" si="3"/>
        <v>0</v>
      </c>
      <c r="AF13" s="157" t="str">
        <f t="shared" si="4"/>
        <v/>
      </c>
      <c r="AG13" s="157" t="str">
        <f t="shared" si="5"/>
        <v/>
      </c>
      <c r="AH13" s="117">
        <f t="shared" si="6"/>
        <v>0</v>
      </c>
      <c r="AI13" s="157" t="str">
        <f t="shared" si="7"/>
        <v/>
      </c>
      <c r="AJ13" s="157" t="str">
        <f t="shared" si="8"/>
        <v/>
      </c>
      <c r="AK13" s="390"/>
      <c r="AL13" s="171">
        <f t="shared" ref="AL13:AL76" si="14">IF(B13&gt;2000,1,0)</f>
        <v>0</v>
      </c>
      <c r="AM13" s="399">
        <f t="shared" ref="AM13:AM76" si="15">IF(B13="",0,IF(F13=$P$3,0,1))</f>
        <v>0</v>
      </c>
      <c r="AN13" s="399">
        <f>COUNTIF($B$12:B13,B13)</f>
        <v>0</v>
      </c>
      <c r="AO13" s="399"/>
      <c r="AP13" s="399" t="str">
        <f t="shared" ref="AP13:AP76" si="16">IF($B13="","",IF(C13="",1,0))</f>
        <v/>
      </c>
      <c r="AQ13" s="399" t="str">
        <f t="shared" ref="AQ13:AQ76" si="17">IF($B13="","",IF(D13="",1,0))</f>
        <v/>
      </c>
      <c r="AR13" s="399" t="str">
        <f t="shared" ref="AR13:AR76" si="18">IF($B13="","",IF(E13="",1,0))</f>
        <v/>
      </c>
      <c r="AS13" s="399" t="str">
        <f t="shared" ref="AS13:AS76" si="19">IF($B13="","",IF(F13="",1,0))</f>
        <v/>
      </c>
      <c r="AT13" s="399">
        <f t="shared" ref="AT13:AT16" si="20">IF(ISNA(OR(AO13:AS13,DP13)),1,SUM(AO13:AS13,DP13))</f>
        <v>0</v>
      </c>
      <c r="AU13" s="399" t="str">
        <f t="shared" ref="AU13:AU22" si="21">IF($C13="","",IF(G13="","",$C13&amp;"-"&amp;Z13))</f>
        <v/>
      </c>
      <c r="AV13" s="399" t="str">
        <f t="shared" ref="AV13:AV22" si="22">IF($C13="","",IF(H13="","",$C13&amp;"-"&amp;AA13))</f>
        <v/>
      </c>
      <c r="AW13" s="399" t="str">
        <f t="shared" ref="AW13:AW22" si="23">IF($C13="","",IF(I13="","",$C13&amp;"-"&amp;AB13))</f>
        <v/>
      </c>
      <c r="AX13" s="399" t="str">
        <f t="shared" ref="AX13:AX22" si="24">IF($C13="","",IF(J13="","",$C13&amp;"-"&amp;AC13))</f>
        <v/>
      </c>
      <c r="AY13" s="399" t="str">
        <f t="shared" ref="AY13:AY22" si="25">IF($C13="","",IF(K13="","",$C13&amp;"-"&amp;AD13))</f>
        <v/>
      </c>
      <c r="AZ13" s="399" t="str">
        <f t="shared" ref="AZ13:AZ76" si="26">IF(AU13="","",COUNTIF($AU$12:$AY$520,AU13))</f>
        <v/>
      </c>
      <c r="BA13" s="399" t="str">
        <f t="shared" ref="BA13:BA76" si="27">IF(AV13="","",COUNTIF($AU$12:$AY$520,AV13))</f>
        <v/>
      </c>
      <c r="BB13" s="399" t="str">
        <f t="shared" ref="BB13:BB76" si="28">IF(AW13="","",COUNTIF($AU$12:$AY$520,AW13))</f>
        <v/>
      </c>
      <c r="BC13" s="399" t="str">
        <f t="shared" ref="BC13:BC76" si="29">IF(AX13="","",COUNTIF($AU$12:$AY$520,AX13))</f>
        <v/>
      </c>
      <c r="BD13" s="403" t="str">
        <f t="shared" ref="BD13:BD76" si="30">IF(AY13="","",COUNTIF($AU$12:$AY$520,AY13))</f>
        <v/>
      </c>
      <c r="BE13" s="393">
        <f t="shared" ref="BE13:BE76" si="31">IF(MAX(AZ13:BD13)&gt;1,1,0)</f>
        <v>0</v>
      </c>
      <c r="BF13" s="157"/>
      <c r="BG13" s="399">
        <f t="shared" ref="BG13:BG76" si="32">IF(H13="",0,VALUE(SUBSTITUTE(H13,".","")))</f>
        <v>0</v>
      </c>
      <c r="BH13" s="399">
        <f t="shared" ref="BH13:BH76" si="33">IF(H13="",0,SUBSTITUTE(H13,"m",""))</f>
        <v>0</v>
      </c>
      <c r="BI13" s="412">
        <f t="shared" ref="BI13:BI76" si="34">VALUE(IF(COUNTIF(H13,"*.*")&gt;0,BG13,BH13))</f>
        <v>0</v>
      </c>
      <c r="BJ13" s="413">
        <f t="shared" si="9"/>
        <v>0</v>
      </c>
      <c r="BK13" s="398" t="str">
        <f t="shared" si="10"/>
        <v>0</v>
      </c>
      <c r="BL13" s="398" t="str">
        <f t="shared" si="11"/>
        <v>0</v>
      </c>
      <c r="BM13" s="412">
        <f t="shared" ref="BM13:BM76" si="35">IF(COUNTIF(H13,"*m*")&gt;0,"",IF(VALUE(BK13)&lt;60,0,1))</f>
        <v>0</v>
      </c>
      <c r="BN13" s="412" t="str">
        <f t="shared" ref="BN13:BN76" si="36">BK13&amp;"m"&amp;BL13</f>
        <v>0m0</v>
      </c>
      <c r="BO13" s="399">
        <f t="shared" ref="BO13:BO76" si="37">IF(K13="",0,VALUE(SUBSTITUTE(K13,".","")))</f>
        <v>0</v>
      </c>
      <c r="BP13" s="399">
        <f t="shared" ref="BP13:BP76" si="38">IF(K13="",0,SUBSTITUTE(K13,"m",""))</f>
        <v>0</v>
      </c>
      <c r="BQ13" s="412">
        <f t="shared" ref="BQ13:BQ76" si="39">VALUE(IF(COUNTIF(K13,"*.*")&gt;0,BO13,BP13))</f>
        <v>0</v>
      </c>
      <c r="BR13" s="413">
        <f t="shared" ref="BR13:BR76" si="40">INT(BQ13/10000)</f>
        <v>0</v>
      </c>
      <c r="BS13" s="398" t="str">
        <f t="shared" ref="BS13:BS76" si="41">RIGHT(INT(BQ13/100),2)</f>
        <v>0</v>
      </c>
      <c r="BT13" s="398" t="str">
        <f t="shared" ref="BT13:BT76" si="42">RIGHT(INT(BQ13/1),2)</f>
        <v>0</v>
      </c>
      <c r="BU13" s="412">
        <f t="shared" ref="BU13:BU76" si="43">IF(COUNTIF(K13,"*m*")&gt;0,"",IF(VALUE(BS13)&lt;60,0,1))</f>
        <v>0</v>
      </c>
      <c r="BV13" s="412" t="str">
        <f t="shared" ref="BV13:BV76" si="44">BS13&amp;"m"&amp;BT13</f>
        <v>0m0</v>
      </c>
      <c r="BW13" s="399">
        <f t="shared" ref="BW13:BW76" si="45">IF(N13="",0,VALUE(SUBSTITUTE(N13,".","")))</f>
        <v>0</v>
      </c>
      <c r="BX13" s="399">
        <f t="shared" ref="BX13:BX76" si="46">IF(N13="",0,SUBSTITUTE(N13,"m",""))</f>
        <v>0</v>
      </c>
      <c r="BY13" s="412">
        <f t="shared" ref="BY13:BY76" si="47">VALUE(IF(COUNTIF(N13,"*.*")&gt;0,BW13,BX13))</f>
        <v>0</v>
      </c>
      <c r="BZ13" s="413">
        <f t="shared" ref="BZ13:BZ76" si="48">INT(BY13/10000)</f>
        <v>0</v>
      </c>
      <c r="CA13" s="398" t="str">
        <f t="shared" ref="CA13:CA76" si="49">RIGHT(INT(BY13/100),2)</f>
        <v>0</v>
      </c>
      <c r="CB13" s="398" t="str">
        <f t="shared" ref="CB13:CB76" si="50">RIGHT(INT(BY13/1),2)</f>
        <v>0</v>
      </c>
      <c r="CC13" s="412">
        <f t="shared" ref="CC13:CC76" si="51">IF(COUNTIF(N13,"*m*")&gt;0,"",IF(VALUE(CA13)&lt;60,0,1))</f>
        <v>0</v>
      </c>
      <c r="CD13" s="412" t="str">
        <f t="shared" ref="CD13:CD76" si="52">CA13&amp;"m"&amp;CB13</f>
        <v>0m0</v>
      </c>
      <c r="CE13" s="399">
        <f t="shared" ref="CE13:CE76" si="53">IF(Q13="",0,VALUE(SUBSTITUTE(Q13,".","")))</f>
        <v>0</v>
      </c>
      <c r="CF13" s="399">
        <f t="shared" ref="CF13:CF76" si="54">IF(Q13="",0,SUBSTITUTE(Q13,"m",""))</f>
        <v>0</v>
      </c>
      <c r="CG13" s="412">
        <f t="shared" ref="CG13:CG76" si="55">VALUE(IF(COUNTIF(Q13,"*.*")&gt;0,CE13,CF13))</f>
        <v>0</v>
      </c>
      <c r="CH13" s="413">
        <f t="shared" ref="CH13:CH76" si="56">INT(CG13/10000)</f>
        <v>0</v>
      </c>
      <c r="CI13" s="398" t="str">
        <f t="shared" ref="CI13:CI76" si="57">RIGHT(INT(CG13/100),2)</f>
        <v>0</v>
      </c>
      <c r="CJ13" s="398" t="str">
        <f t="shared" ref="CJ13:CJ76" si="58">RIGHT(INT(CG13/1),2)</f>
        <v>0</v>
      </c>
      <c r="CK13" s="412">
        <f t="shared" ref="CK13:CK76" si="59">IF(COUNTIF(Q13,"*m*")&gt;0,"",IF(VALUE(CI13)&lt;60,0,1))</f>
        <v>0</v>
      </c>
      <c r="CL13" s="412" t="str">
        <f t="shared" ref="CL13:CL76" si="60">CI13&amp;"m"&amp;CJ13</f>
        <v>0m0</v>
      </c>
      <c r="CM13" s="399">
        <f t="shared" ref="CM13:CM76" si="61">IF(T13="",0,VALUE(SUBSTITUTE(T13,".","")))</f>
        <v>0</v>
      </c>
      <c r="CN13" s="399">
        <f t="shared" ref="CN13:CN76" si="62">IF(T13="",0,SUBSTITUTE(T13,"m",""))</f>
        <v>0</v>
      </c>
      <c r="CO13" s="412">
        <f t="shared" ref="CO13:CO76" si="63">VALUE(IF(COUNTIF(T13,"*.*")&gt;0,CM13,CN13))</f>
        <v>0</v>
      </c>
      <c r="CP13" s="413">
        <f t="shared" ref="CP13:CP76" si="64">INT(CO13/10000)</f>
        <v>0</v>
      </c>
      <c r="CQ13" s="398" t="str">
        <f t="shared" ref="CQ13:CQ76" si="65">RIGHT(INT(CO13/100),2)</f>
        <v>0</v>
      </c>
      <c r="CR13" s="398" t="str">
        <f t="shared" ref="CR13:CR76" si="66">RIGHT(INT(CO13/1),2)</f>
        <v>0</v>
      </c>
      <c r="CS13" s="412">
        <f t="shared" ref="CS13:CS76" si="67">IF(COUNTIF(T13,"*m*")&gt;0,"",IF(VALUE(CQ13)&lt;60,0,1))</f>
        <v>0</v>
      </c>
      <c r="CT13" s="412" t="str">
        <f t="shared" ref="CT13:CT76" si="68">CQ13&amp;"m"&amp;CR13</f>
        <v>0m0</v>
      </c>
      <c r="CU13" s="412">
        <f t="shared" ref="CU13:CU76" si="69">IF(AND($D13="",H13&gt;0),1,0)</f>
        <v>0</v>
      </c>
      <c r="CV13" s="412">
        <f t="shared" ref="CV13:CV76" si="70">IF(AND($D13="",J13&gt;0),1,IF(AND($D13="",K13&gt;0),1,0))</f>
        <v>0</v>
      </c>
      <c r="CW13" s="412">
        <f t="shared" ref="CW13:CW76" si="71">IF(AND($D13="",M13&gt;0),1,IF(AND($D13="",N13&gt;0),1,0))</f>
        <v>0</v>
      </c>
      <c r="CX13" s="412">
        <f t="shared" ref="CX13:CX76" si="72">IF(AND($D13="",P13&gt;0),1,IF(AND($D13="",Q13&gt;0),1,0))</f>
        <v>0</v>
      </c>
      <c r="CY13" s="412">
        <f t="shared" ref="CY13:CY76" si="73">IF(AND($D13="",S13&gt;0),1,IF(AND($D13="",T13&gt;0),1,0))</f>
        <v>0</v>
      </c>
      <c r="CZ13" s="412" t="str">
        <f t="shared" ref="CZ13:CZ76" si="74">IF(AND(G13="",H13&gt;0),1,"")</f>
        <v/>
      </c>
      <c r="DA13" s="412" t="str">
        <f t="shared" ref="DA13:DA76" si="75">IF(AND(J13="",K13&gt;0),1,"")</f>
        <v/>
      </c>
      <c r="DB13" s="412" t="str">
        <f t="shared" ref="DB13:DB76" si="76">IF(AND(M13="",N13&gt;0),1,"")</f>
        <v/>
      </c>
      <c r="DC13" s="412" t="str">
        <f t="shared" ref="DC13:DC76" si="77">IF(AND(P13="",Q13&gt;0),1,"")</f>
        <v/>
      </c>
      <c r="DD13" s="412" t="str">
        <f t="shared" ref="DD13:DD76" si="78">IF(AND(S13="",T13&gt;0),1,"")</f>
        <v/>
      </c>
      <c r="DE13" s="412"/>
      <c r="DG13" s="412" t="str">
        <f t="shared" ref="DG13:DG76" si="79">IF(B13="","",VALUE(Q13))</f>
        <v/>
      </c>
      <c r="DH13" s="412" t="str">
        <f t="shared" ref="DH13:DH76" si="80">IF(B13="","",VALUE(T13))</f>
        <v/>
      </c>
      <c r="DI13" s="412">
        <f t="shared" ref="DI13:DI76" si="81">IF(AND(B13&gt;0,COUNTA(G13:U13)=0),1,0)</f>
        <v>0</v>
      </c>
      <c r="DJ13" s="412" t="str">
        <f t="shared" ref="DJ13:DJ76" si="82">IF(AND(COUNTIF(G13,"*m*")&gt;0,COUNTIF(H13,"*m*")&gt;0),1,"")</f>
        <v/>
      </c>
      <c r="DK13" s="412" t="str">
        <f t="shared" ref="DK13:DK76" si="83">IF(AND(COUNTIF(J13,"*m*")&gt;0,COUNTIF(K13,"*m*")&gt;0),1,"")</f>
        <v/>
      </c>
      <c r="DL13" s="412" t="str">
        <f t="shared" ref="DL13:DL76" si="84">IF(AND(COUNTIF(M13,"*m*")&gt;0,COUNTIF(N13,"*m*")&gt;0),1,"")</f>
        <v/>
      </c>
      <c r="DM13" s="412" t="str">
        <f t="shared" ref="DM13:DM76" si="85">IF(AND(COUNTIF(G13,"*跳*")&gt;0,COUNTIF(H13,"*.*")&gt;0),1,IF(AND(COUNTIF(G13,"*投*")&gt;0,COUNTIF(H13,"*.*")&gt;0),1,""))</f>
        <v/>
      </c>
      <c r="DN13" s="412" t="str">
        <f t="shared" ref="DN13:DN76" si="86">IF(AND(COUNTIF(J13,"*跳*")&gt;0,COUNTIF(K13,"*.*")&gt;0),1,IF(AND(COUNTIF(J13,"*投*")&gt;0,COUNTIF(K13,"*.*")&gt;0),1,""))</f>
        <v/>
      </c>
      <c r="DO13" s="412" t="str">
        <f t="shared" ref="DO13:DO76" si="87">IF(AND(COUNTIF(M13,"*跳*")&gt;0,COUNTIF(N13,"*.*")&gt;0),1,IF(AND(COUNTIF(M13,"*投*")&gt;0,COUNTIF(N13,"*.*")&gt;0),1,""))</f>
        <v/>
      </c>
      <c r="DP13" s="399" t="str">
        <f t="shared" ref="DP13:DP19" si="88">IF($B13="","",IF(V13="",1,0))</f>
        <v/>
      </c>
      <c r="DQ13" s="493"/>
      <c r="DR13" s="494"/>
      <c r="DS13" s="393">
        <f t="shared" ref="DS13:DS22" si="89">IF(DQ13="",0,IF(OR(DQ13&lt;$DS$11,DQ13&gt;$DT$11),1,0))</f>
        <v>0</v>
      </c>
      <c r="DT13" s="393">
        <f t="shared" ref="DT13:DT22" si="90">IF($H13="",0,IF(OR(DQ13="",DR13=""),1,0))</f>
        <v>0</v>
      </c>
      <c r="DU13" s="412">
        <f t="shared" ref="DU13:DU76" si="91">IF(AND(DQ13="",DR13=""),0,IF(H13="",1,0))</f>
        <v>0</v>
      </c>
      <c r="DV13" s="412" t="str">
        <f t="shared" ref="DV13:DV22" si="92">IF(G13="","",IF(OR(C13="",D13="",E13="",F13="",V13=""),1,""))</f>
        <v/>
      </c>
      <c r="DX13" s="494" t="str">
        <f t="shared" ref="DX13:DX16" si="93">IF(C13="","",IF(AND(BG13&gt;0,BG13&lt;270000),"○",""))</f>
        <v/>
      </c>
      <c r="DY13" s="411" t="str">
        <f t="shared" ref="DY13:DY16" si="94">IF(C13="","",IF(OR(BG13&lt;289999,BG13&gt;330000),1,0))</f>
        <v/>
      </c>
    </row>
    <row r="14" spans="1:129" s="411" customFormat="1" ht="18" customHeight="1" thickBot="1">
      <c r="A14" s="145" t="str">
        <f t="shared" si="12"/>
        <v/>
      </c>
      <c r="B14" s="158"/>
      <c r="C14" s="31" t="str">
        <f>IF(B14="","",VLOOKUP(B14,学連登録!$C$2:$G$3000,2,FALSE))</f>
        <v/>
      </c>
      <c r="D14" s="32" t="str">
        <f>IF(B14="","",VLOOKUP(B14,学連登録!$C$2:$G$3000,3,FALSE))</f>
        <v/>
      </c>
      <c r="E14" s="33" t="str">
        <f>IF(B14="","",VLOOKUP(B14,学連登録!$C$2:$G$3000,4,FALSE))</f>
        <v/>
      </c>
      <c r="F14" s="490" t="str">
        <f>IF(B14="","",VLOOKUP(B14,学連登録!$C$2:$I$3000,7,FALSE))</f>
        <v/>
      </c>
      <c r="G14" s="491" t="str">
        <f t="shared" si="13"/>
        <v/>
      </c>
      <c r="H14" s="827"/>
      <c r="I14" s="828"/>
      <c r="J14" s="160"/>
      <c r="K14" s="823"/>
      <c r="L14" s="824"/>
      <c r="M14" s="160"/>
      <c r="N14" s="821"/>
      <c r="O14" s="822"/>
      <c r="P14" s="159"/>
      <c r="Q14" s="819"/>
      <c r="R14" s="820"/>
      <c r="S14" s="159"/>
      <c r="T14" s="819"/>
      <c r="U14" s="820"/>
      <c r="V14" s="103" t="str">
        <f>IF(B14="","",VLOOKUP(B14,学連登録!$C$2:$H$3000,6,FALSE))</f>
        <v/>
      </c>
      <c r="W14" s="377"/>
      <c r="X14" s="157"/>
      <c r="Y14" s="118" t="str">
        <f t="shared" si="2"/>
        <v/>
      </c>
      <c r="Z14" s="97" t="str">
        <f>IF(G14="","",VLOOKUP(G14,種目名!$O$5:$T$104,3,0))</f>
        <v/>
      </c>
      <c r="AA14" s="99" t="str">
        <f>IF(J14="","",VLOOKUP(J14,種目名!$O$5:$T$104,3,0))</f>
        <v/>
      </c>
      <c r="AB14" s="119" t="str">
        <f>IF(M14="","",VLOOKUP(M14,種目名!$O$5:$T$104,3,0))</f>
        <v/>
      </c>
      <c r="AC14" s="119" t="str">
        <f>IF(P14="","",VLOOKUP(AF14,種目名!$O$5:$T$104,3,0))</f>
        <v/>
      </c>
      <c r="AD14" s="120" t="str">
        <f>IF(S14="","",VLOOKUP(AI14,種目名!$O$5:$T$104,3,0))</f>
        <v/>
      </c>
      <c r="AE14" s="117">
        <f t="shared" si="3"/>
        <v>0</v>
      </c>
      <c r="AF14" s="157" t="str">
        <f t="shared" si="4"/>
        <v/>
      </c>
      <c r="AG14" s="157" t="str">
        <f t="shared" si="5"/>
        <v/>
      </c>
      <c r="AH14" s="117">
        <f t="shared" si="6"/>
        <v>0</v>
      </c>
      <c r="AI14" s="157" t="str">
        <f t="shared" si="7"/>
        <v/>
      </c>
      <c r="AJ14" s="157" t="str">
        <f t="shared" si="8"/>
        <v/>
      </c>
      <c r="AK14" s="390"/>
      <c r="AL14" s="171">
        <f t="shared" si="14"/>
        <v>0</v>
      </c>
      <c r="AM14" s="399">
        <f t="shared" si="15"/>
        <v>0</v>
      </c>
      <c r="AN14" s="399">
        <f>COUNTIF($B$12:B14,B14)</f>
        <v>0</v>
      </c>
      <c r="AO14" s="399"/>
      <c r="AP14" s="399" t="str">
        <f t="shared" si="16"/>
        <v/>
      </c>
      <c r="AQ14" s="399" t="str">
        <f t="shared" si="17"/>
        <v/>
      </c>
      <c r="AR14" s="399" t="str">
        <f t="shared" si="18"/>
        <v/>
      </c>
      <c r="AS14" s="399" t="str">
        <f t="shared" si="19"/>
        <v/>
      </c>
      <c r="AT14" s="399">
        <f t="shared" si="20"/>
        <v>0</v>
      </c>
      <c r="AU14" s="399" t="str">
        <f t="shared" si="21"/>
        <v/>
      </c>
      <c r="AV14" s="399" t="str">
        <f t="shared" si="22"/>
        <v/>
      </c>
      <c r="AW14" s="399" t="str">
        <f t="shared" si="23"/>
        <v/>
      </c>
      <c r="AX14" s="399" t="str">
        <f t="shared" si="24"/>
        <v/>
      </c>
      <c r="AY14" s="399" t="str">
        <f t="shared" si="25"/>
        <v/>
      </c>
      <c r="AZ14" s="399" t="str">
        <f t="shared" si="26"/>
        <v/>
      </c>
      <c r="BA14" s="399" t="str">
        <f t="shared" si="27"/>
        <v/>
      </c>
      <c r="BB14" s="399" t="str">
        <f t="shared" si="28"/>
        <v/>
      </c>
      <c r="BC14" s="399" t="str">
        <f t="shared" si="29"/>
        <v/>
      </c>
      <c r="BD14" s="403" t="str">
        <f t="shared" si="30"/>
        <v/>
      </c>
      <c r="BE14" s="393">
        <f t="shared" si="31"/>
        <v>0</v>
      </c>
      <c r="BF14" s="157"/>
      <c r="BG14" s="399">
        <f t="shared" si="32"/>
        <v>0</v>
      </c>
      <c r="BH14" s="399">
        <f t="shared" si="33"/>
        <v>0</v>
      </c>
      <c r="BI14" s="412">
        <f t="shared" si="34"/>
        <v>0</v>
      </c>
      <c r="BJ14" s="413">
        <f t="shared" si="9"/>
        <v>0</v>
      </c>
      <c r="BK14" s="398" t="str">
        <f t="shared" si="10"/>
        <v>0</v>
      </c>
      <c r="BL14" s="398" t="str">
        <f t="shared" si="11"/>
        <v>0</v>
      </c>
      <c r="BM14" s="412">
        <f t="shared" si="35"/>
        <v>0</v>
      </c>
      <c r="BN14" s="412" t="str">
        <f t="shared" si="36"/>
        <v>0m0</v>
      </c>
      <c r="BO14" s="399">
        <f t="shared" si="37"/>
        <v>0</v>
      </c>
      <c r="BP14" s="399">
        <f t="shared" si="38"/>
        <v>0</v>
      </c>
      <c r="BQ14" s="412">
        <f t="shared" si="39"/>
        <v>0</v>
      </c>
      <c r="BR14" s="413">
        <f t="shared" si="40"/>
        <v>0</v>
      </c>
      <c r="BS14" s="398" t="str">
        <f t="shared" si="41"/>
        <v>0</v>
      </c>
      <c r="BT14" s="398" t="str">
        <f t="shared" si="42"/>
        <v>0</v>
      </c>
      <c r="BU14" s="412">
        <f t="shared" si="43"/>
        <v>0</v>
      </c>
      <c r="BV14" s="412" t="str">
        <f t="shared" si="44"/>
        <v>0m0</v>
      </c>
      <c r="BW14" s="399">
        <f t="shared" si="45"/>
        <v>0</v>
      </c>
      <c r="BX14" s="399">
        <f t="shared" si="46"/>
        <v>0</v>
      </c>
      <c r="BY14" s="412">
        <f t="shared" si="47"/>
        <v>0</v>
      </c>
      <c r="BZ14" s="413">
        <f t="shared" si="48"/>
        <v>0</v>
      </c>
      <c r="CA14" s="398" t="str">
        <f t="shared" si="49"/>
        <v>0</v>
      </c>
      <c r="CB14" s="398" t="str">
        <f t="shared" si="50"/>
        <v>0</v>
      </c>
      <c r="CC14" s="412">
        <f t="shared" si="51"/>
        <v>0</v>
      </c>
      <c r="CD14" s="412" t="str">
        <f t="shared" si="52"/>
        <v>0m0</v>
      </c>
      <c r="CE14" s="399">
        <f t="shared" si="53"/>
        <v>0</v>
      </c>
      <c r="CF14" s="399">
        <f t="shared" si="54"/>
        <v>0</v>
      </c>
      <c r="CG14" s="412">
        <f t="shared" si="55"/>
        <v>0</v>
      </c>
      <c r="CH14" s="413">
        <f t="shared" si="56"/>
        <v>0</v>
      </c>
      <c r="CI14" s="398" t="str">
        <f t="shared" si="57"/>
        <v>0</v>
      </c>
      <c r="CJ14" s="398" t="str">
        <f t="shared" si="58"/>
        <v>0</v>
      </c>
      <c r="CK14" s="412">
        <f t="shared" si="59"/>
        <v>0</v>
      </c>
      <c r="CL14" s="412" t="str">
        <f t="shared" si="60"/>
        <v>0m0</v>
      </c>
      <c r="CM14" s="399">
        <f t="shared" si="61"/>
        <v>0</v>
      </c>
      <c r="CN14" s="399">
        <f t="shared" si="62"/>
        <v>0</v>
      </c>
      <c r="CO14" s="412">
        <f t="shared" si="63"/>
        <v>0</v>
      </c>
      <c r="CP14" s="413">
        <f t="shared" si="64"/>
        <v>0</v>
      </c>
      <c r="CQ14" s="398" t="str">
        <f t="shared" si="65"/>
        <v>0</v>
      </c>
      <c r="CR14" s="398" t="str">
        <f t="shared" si="66"/>
        <v>0</v>
      </c>
      <c r="CS14" s="412">
        <f t="shared" si="67"/>
        <v>0</v>
      </c>
      <c r="CT14" s="412" t="str">
        <f t="shared" si="68"/>
        <v>0m0</v>
      </c>
      <c r="CU14" s="412">
        <f t="shared" si="69"/>
        <v>0</v>
      </c>
      <c r="CV14" s="412">
        <f t="shared" si="70"/>
        <v>0</v>
      </c>
      <c r="CW14" s="412">
        <f t="shared" si="71"/>
        <v>0</v>
      </c>
      <c r="CX14" s="412">
        <f t="shared" si="72"/>
        <v>0</v>
      </c>
      <c r="CY14" s="412">
        <f t="shared" si="73"/>
        <v>0</v>
      </c>
      <c r="CZ14" s="412" t="str">
        <f t="shared" si="74"/>
        <v/>
      </c>
      <c r="DA14" s="412" t="str">
        <f t="shared" si="75"/>
        <v/>
      </c>
      <c r="DB14" s="412" t="str">
        <f t="shared" si="76"/>
        <v/>
      </c>
      <c r="DC14" s="412" t="str">
        <f t="shared" si="77"/>
        <v/>
      </c>
      <c r="DD14" s="412" t="str">
        <f t="shared" si="78"/>
        <v/>
      </c>
      <c r="DE14" s="412"/>
      <c r="DG14" s="412" t="str">
        <f t="shared" si="79"/>
        <v/>
      </c>
      <c r="DH14" s="412" t="str">
        <f t="shared" si="80"/>
        <v/>
      </c>
      <c r="DI14" s="412">
        <f t="shared" si="81"/>
        <v>0</v>
      </c>
      <c r="DJ14" s="412" t="str">
        <f t="shared" si="82"/>
        <v/>
      </c>
      <c r="DK14" s="412" t="str">
        <f t="shared" si="83"/>
        <v/>
      </c>
      <c r="DL14" s="412" t="str">
        <f t="shared" si="84"/>
        <v/>
      </c>
      <c r="DM14" s="412" t="str">
        <f t="shared" si="85"/>
        <v/>
      </c>
      <c r="DN14" s="412" t="str">
        <f t="shared" si="86"/>
        <v/>
      </c>
      <c r="DO14" s="412" t="str">
        <f t="shared" si="87"/>
        <v/>
      </c>
      <c r="DP14" s="399" t="str">
        <f t="shared" si="88"/>
        <v/>
      </c>
      <c r="DQ14" s="493"/>
      <c r="DR14" s="494"/>
      <c r="DS14" s="393">
        <f t="shared" si="89"/>
        <v>0</v>
      </c>
      <c r="DT14" s="393">
        <f t="shared" si="90"/>
        <v>0</v>
      </c>
      <c r="DU14" s="412">
        <f t="shared" si="91"/>
        <v>0</v>
      </c>
      <c r="DV14" s="412" t="str">
        <f t="shared" si="92"/>
        <v/>
      </c>
      <c r="DX14" s="494" t="str">
        <f t="shared" si="93"/>
        <v/>
      </c>
      <c r="DY14" s="411" t="str">
        <f t="shared" si="94"/>
        <v/>
      </c>
    </row>
    <row r="15" spans="1:129" s="411" customFormat="1" ht="18" customHeight="1" thickBot="1">
      <c r="A15" s="145" t="str">
        <f t="shared" si="12"/>
        <v/>
      </c>
      <c r="B15" s="158"/>
      <c r="C15" s="31" t="str">
        <f>IF(B15="","",VLOOKUP(B15,学連登録!$C$2:$G$3000,2,FALSE))</f>
        <v/>
      </c>
      <c r="D15" s="32" t="str">
        <f>IF(B15="","",VLOOKUP(B15,学連登録!$C$2:$G$3000,3,FALSE))</f>
        <v/>
      </c>
      <c r="E15" s="33" t="str">
        <f>IF(B15="","",VLOOKUP(B15,学連登録!$C$2:$G$3000,4,FALSE))</f>
        <v/>
      </c>
      <c r="F15" s="490" t="str">
        <f>IF(B15="","",VLOOKUP(B15,学連登録!$C$2:$I$3000,7,FALSE))</f>
        <v/>
      </c>
      <c r="G15" s="491" t="str">
        <f t="shared" si="13"/>
        <v/>
      </c>
      <c r="H15" s="827"/>
      <c r="I15" s="828"/>
      <c r="J15" s="160"/>
      <c r="K15" s="823"/>
      <c r="L15" s="824"/>
      <c r="M15" s="160"/>
      <c r="N15" s="821"/>
      <c r="O15" s="822"/>
      <c r="P15" s="159"/>
      <c r="Q15" s="819"/>
      <c r="R15" s="820"/>
      <c r="S15" s="159"/>
      <c r="T15" s="819"/>
      <c r="U15" s="820"/>
      <c r="V15" s="103" t="str">
        <f>IF(B15="","",VLOOKUP(B15,学連登録!$C$2:$H$3000,6,FALSE))</f>
        <v/>
      </c>
      <c r="W15" s="377"/>
      <c r="X15" s="157"/>
      <c r="Y15" s="118" t="str">
        <f t="shared" si="2"/>
        <v/>
      </c>
      <c r="Z15" s="97" t="str">
        <f>IF(G15="","",VLOOKUP(G15,種目名!$O$5:$T$104,3,0))</f>
        <v/>
      </c>
      <c r="AA15" s="99" t="str">
        <f>IF(J15="","",VLOOKUP(J15,種目名!$O$5:$T$104,3,0))</f>
        <v/>
      </c>
      <c r="AB15" s="119" t="str">
        <f>IF(M15="","",VLOOKUP(M15,種目名!$O$5:$T$104,3,0))</f>
        <v/>
      </c>
      <c r="AC15" s="119" t="str">
        <f>IF(P15="","",VLOOKUP(AF15,種目名!$O$5:$T$104,3,0))</f>
        <v/>
      </c>
      <c r="AD15" s="120" t="str">
        <f>IF(S15="","",VLOOKUP(AI15,種目名!$O$5:$T$104,3,0))</f>
        <v/>
      </c>
      <c r="AE15" s="117">
        <f t="shared" si="3"/>
        <v>0</v>
      </c>
      <c r="AF15" s="157" t="str">
        <f t="shared" si="4"/>
        <v/>
      </c>
      <c r="AG15" s="157" t="str">
        <f t="shared" si="5"/>
        <v/>
      </c>
      <c r="AH15" s="117">
        <f t="shared" si="6"/>
        <v>0</v>
      </c>
      <c r="AI15" s="157" t="str">
        <f t="shared" si="7"/>
        <v/>
      </c>
      <c r="AJ15" s="157" t="str">
        <f t="shared" si="8"/>
        <v/>
      </c>
      <c r="AK15" s="390"/>
      <c r="AL15" s="171">
        <f t="shared" si="14"/>
        <v>0</v>
      </c>
      <c r="AM15" s="399">
        <f t="shared" si="15"/>
        <v>0</v>
      </c>
      <c r="AN15" s="399">
        <f>COUNTIF($B$12:B15,B15)</f>
        <v>0</v>
      </c>
      <c r="AO15" s="399"/>
      <c r="AP15" s="399" t="str">
        <f t="shared" si="16"/>
        <v/>
      </c>
      <c r="AQ15" s="399" t="str">
        <f t="shared" si="17"/>
        <v/>
      </c>
      <c r="AR15" s="399" t="str">
        <f t="shared" si="18"/>
        <v/>
      </c>
      <c r="AS15" s="399" t="str">
        <f t="shared" si="19"/>
        <v/>
      </c>
      <c r="AT15" s="399">
        <f t="shared" si="20"/>
        <v>0</v>
      </c>
      <c r="AU15" s="399" t="str">
        <f t="shared" si="21"/>
        <v/>
      </c>
      <c r="AV15" s="399" t="str">
        <f t="shared" si="22"/>
        <v/>
      </c>
      <c r="AW15" s="399" t="str">
        <f t="shared" si="23"/>
        <v/>
      </c>
      <c r="AX15" s="399" t="str">
        <f t="shared" si="24"/>
        <v/>
      </c>
      <c r="AY15" s="399" t="str">
        <f t="shared" si="25"/>
        <v/>
      </c>
      <c r="AZ15" s="399" t="str">
        <f t="shared" si="26"/>
        <v/>
      </c>
      <c r="BA15" s="399" t="str">
        <f t="shared" si="27"/>
        <v/>
      </c>
      <c r="BB15" s="399" t="str">
        <f t="shared" si="28"/>
        <v/>
      </c>
      <c r="BC15" s="399" t="str">
        <f t="shared" si="29"/>
        <v/>
      </c>
      <c r="BD15" s="403" t="str">
        <f t="shared" si="30"/>
        <v/>
      </c>
      <c r="BE15" s="393">
        <f t="shared" si="31"/>
        <v>0</v>
      </c>
      <c r="BF15" s="157"/>
      <c r="BG15" s="399">
        <f t="shared" si="32"/>
        <v>0</v>
      </c>
      <c r="BH15" s="399">
        <f t="shared" si="33"/>
        <v>0</v>
      </c>
      <c r="BI15" s="412">
        <f t="shared" si="34"/>
        <v>0</v>
      </c>
      <c r="BJ15" s="413">
        <f t="shared" si="9"/>
        <v>0</v>
      </c>
      <c r="BK15" s="398" t="str">
        <f t="shared" si="10"/>
        <v>0</v>
      </c>
      <c r="BL15" s="398" t="str">
        <f t="shared" si="11"/>
        <v>0</v>
      </c>
      <c r="BM15" s="412">
        <f t="shared" si="35"/>
        <v>0</v>
      </c>
      <c r="BN15" s="412" t="str">
        <f t="shared" si="36"/>
        <v>0m0</v>
      </c>
      <c r="BO15" s="399">
        <f t="shared" si="37"/>
        <v>0</v>
      </c>
      <c r="BP15" s="399">
        <f t="shared" si="38"/>
        <v>0</v>
      </c>
      <c r="BQ15" s="412">
        <f t="shared" si="39"/>
        <v>0</v>
      </c>
      <c r="BR15" s="413">
        <f t="shared" si="40"/>
        <v>0</v>
      </c>
      <c r="BS15" s="398" t="str">
        <f t="shared" si="41"/>
        <v>0</v>
      </c>
      <c r="BT15" s="398" t="str">
        <f t="shared" si="42"/>
        <v>0</v>
      </c>
      <c r="BU15" s="412">
        <f t="shared" si="43"/>
        <v>0</v>
      </c>
      <c r="BV15" s="412" t="str">
        <f t="shared" si="44"/>
        <v>0m0</v>
      </c>
      <c r="BW15" s="399">
        <f t="shared" si="45"/>
        <v>0</v>
      </c>
      <c r="BX15" s="399">
        <f t="shared" si="46"/>
        <v>0</v>
      </c>
      <c r="BY15" s="412">
        <f t="shared" si="47"/>
        <v>0</v>
      </c>
      <c r="BZ15" s="413">
        <f t="shared" si="48"/>
        <v>0</v>
      </c>
      <c r="CA15" s="398" t="str">
        <f t="shared" si="49"/>
        <v>0</v>
      </c>
      <c r="CB15" s="398" t="str">
        <f t="shared" si="50"/>
        <v>0</v>
      </c>
      <c r="CC15" s="412">
        <f t="shared" si="51"/>
        <v>0</v>
      </c>
      <c r="CD15" s="412" t="str">
        <f t="shared" si="52"/>
        <v>0m0</v>
      </c>
      <c r="CE15" s="399">
        <f t="shared" si="53"/>
        <v>0</v>
      </c>
      <c r="CF15" s="399">
        <f t="shared" si="54"/>
        <v>0</v>
      </c>
      <c r="CG15" s="412">
        <f t="shared" si="55"/>
        <v>0</v>
      </c>
      <c r="CH15" s="413">
        <f t="shared" si="56"/>
        <v>0</v>
      </c>
      <c r="CI15" s="398" t="str">
        <f t="shared" si="57"/>
        <v>0</v>
      </c>
      <c r="CJ15" s="398" t="str">
        <f t="shared" si="58"/>
        <v>0</v>
      </c>
      <c r="CK15" s="412">
        <f t="shared" si="59"/>
        <v>0</v>
      </c>
      <c r="CL15" s="412" t="str">
        <f t="shared" si="60"/>
        <v>0m0</v>
      </c>
      <c r="CM15" s="399">
        <f t="shared" si="61"/>
        <v>0</v>
      </c>
      <c r="CN15" s="399">
        <f t="shared" si="62"/>
        <v>0</v>
      </c>
      <c r="CO15" s="412">
        <f t="shared" si="63"/>
        <v>0</v>
      </c>
      <c r="CP15" s="413">
        <f t="shared" si="64"/>
        <v>0</v>
      </c>
      <c r="CQ15" s="398" t="str">
        <f t="shared" si="65"/>
        <v>0</v>
      </c>
      <c r="CR15" s="398" t="str">
        <f t="shared" si="66"/>
        <v>0</v>
      </c>
      <c r="CS15" s="412">
        <f t="shared" si="67"/>
        <v>0</v>
      </c>
      <c r="CT15" s="412" t="str">
        <f t="shared" si="68"/>
        <v>0m0</v>
      </c>
      <c r="CU15" s="412">
        <f t="shared" si="69"/>
        <v>0</v>
      </c>
      <c r="CV15" s="412">
        <f t="shared" si="70"/>
        <v>0</v>
      </c>
      <c r="CW15" s="412">
        <f t="shared" si="71"/>
        <v>0</v>
      </c>
      <c r="CX15" s="412">
        <f t="shared" si="72"/>
        <v>0</v>
      </c>
      <c r="CY15" s="412">
        <f t="shared" si="73"/>
        <v>0</v>
      </c>
      <c r="CZ15" s="412" t="str">
        <f t="shared" si="74"/>
        <v/>
      </c>
      <c r="DA15" s="412" t="str">
        <f t="shared" si="75"/>
        <v/>
      </c>
      <c r="DB15" s="412" t="str">
        <f t="shared" si="76"/>
        <v/>
      </c>
      <c r="DC15" s="412" t="str">
        <f t="shared" si="77"/>
        <v/>
      </c>
      <c r="DD15" s="412" t="str">
        <f t="shared" si="78"/>
        <v/>
      </c>
      <c r="DE15" s="412"/>
      <c r="DG15" s="412" t="str">
        <f t="shared" si="79"/>
        <v/>
      </c>
      <c r="DH15" s="412" t="str">
        <f t="shared" si="80"/>
        <v/>
      </c>
      <c r="DI15" s="412">
        <f t="shared" si="81"/>
        <v>0</v>
      </c>
      <c r="DJ15" s="412" t="str">
        <f t="shared" si="82"/>
        <v/>
      </c>
      <c r="DK15" s="412" t="str">
        <f t="shared" si="83"/>
        <v/>
      </c>
      <c r="DL15" s="412" t="str">
        <f t="shared" si="84"/>
        <v/>
      </c>
      <c r="DM15" s="412" t="str">
        <f t="shared" si="85"/>
        <v/>
      </c>
      <c r="DN15" s="412" t="str">
        <f t="shared" si="86"/>
        <v/>
      </c>
      <c r="DO15" s="412" t="str">
        <f t="shared" si="87"/>
        <v/>
      </c>
      <c r="DP15" s="399" t="str">
        <f t="shared" si="88"/>
        <v/>
      </c>
      <c r="DQ15" s="493"/>
      <c r="DR15" s="494"/>
      <c r="DS15" s="393">
        <f t="shared" si="89"/>
        <v>0</v>
      </c>
      <c r="DT15" s="393">
        <f t="shared" si="90"/>
        <v>0</v>
      </c>
      <c r="DU15" s="412">
        <f t="shared" si="91"/>
        <v>0</v>
      </c>
      <c r="DV15" s="412" t="str">
        <f t="shared" si="92"/>
        <v/>
      </c>
      <c r="DX15" s="494" t="str">
        <f t="shared" si="93"/>
        <v/>
      </c>
      <c r="DY15" s="411" t="str">
        <f t="shared" si="94"/>
        <v/>
      </c>
    </row>
    <row r="16" spans="1:129" s="411" customFormat="1" ht="18" customHeight="1">
      <c r="A16" s="145" t="str">
        <f t="shared" si="12"/>
        <v/>
      </c>
      <c r="B16" s="158"/>
      <c r="C16" s="31" t="str">
        <f>IF(B16="","",VLOOKUP(B16,学連登録!$C$2:$G$3000,2,FALSE))</f>
        <v/>
      </c>
      <c r="D16" s="32" t="str">
        <f>IF(B16="","",VLOOKUP(B16,学連登録!$C$2:$G$3000,3,FALSE))</f>
        <v/>
      </c>
      <c r="E16" s="33" t="str">
        <f>IF(B16="","",VLOOKUP(B16,学連登録!$C$2:$G$3000,4,FALSE))</f>
        <v/>
      </c>
      <c r="F16" s="490" t="str">
        <f>IF(B16="","",VLOOKUP(B16,学連登録!$C$2:$I$3000,7,FALSE))</f>
        <v/>
      </c>
      <c r="G16" s="491" t="str">
        <f t="shared" si="13"/>
        <v/>
      </c>
      <c r="H16" s="827"/>
      <c r="I16" s="828"/>
      <c r="J16" s="160"/>
      <c r="K16" s="823"/>
      <c r="L16" s="824"/>
      <c r="M16" s="160"/>
      <c r="N16" s="821"/>
      <c r="O16" s="822"/>
      <c r="P16" s="159"/>
      <c r="Q16" s="819"/>
      <c r="R16" s="820"/>
      <c r="S16" s="159"/>
      <c r="T16" s="819"/>
      <c r="U16" s="820"/>
      <c r="V16" s="103" t="str">
        <f>IF(B16="","",VLOOKUP(B16,学連登録!$C$2:$H$3000,6,FALSE))</f>
        <v/>
      </c>
      <c r="W16" s="377"/>
      <c r="X16" s="157"/>
      <c r="Y16" s="118" t="str">
        <f t="shared" si="2"/>
        <v/>
      </c>
      <c r="Z16" s="97" t="str">
        <f>IF(G16="","",VLOOKUP(G16,種目名!$O$5:$T$104,3,0))</f>
        <v/>
      </c>
      <c r="AA16" s="99" t="str">
        <f>IF(J16="","",VLOOKUP(J16,種目名!$O$5:$T$104,3,0))</f>
        <v/>
      </c>
      <c r="AB16" s="119" t="str">
        <f>IF(M16="","",VLOOKUP(M16,種目名!$O$5:$T$104,3,0))</f>
        <v/>
      </c>
      <c r="AC16" s="119" t="str">
        <f>IF(P16="","",VLOOKUP(AF16,種目名!$O$5:$T$104,3,0))</f>
        <v/>
      </c>
      <c r="AD16" s="120" t="str">
        <f>IF(S16="","",VLOOKUP(AI16,種目名!$O$5:$T$104,3,0))</f>
        <v/>
      </c>
      <c r="AE16" s="117">
        <f t="shared" si="3"/>
        <v>0</v>
      </c>
      <c r="AF16" s="157" t="str">
        <f t="shared" si="4"/>
        <v/>
      </c>
      <c r="AG16" s="157" t="str">
        <f t="shared" si="5"/>
        <v/>
      </c>
      <c r="AH16" s="117">
        <f t="shared" si="6"/>
        <v>0</v>
      </c>
      <c r="AI16" s="157" t="str">
        <f t="shared" si="7"/>
        <v/>
      </c>
      <c r="AJ16" s="157" t="str">
        <f t="shared" si="8"/>
        <v/>
      </c>
      <c r="AK16" s="390"/>
      <c r="AL16" s="171">
        <f t="shared" si="14"/>
        <v>0</v>
      </c>
      <c r="AM16" s="399">
        <f t="shared" si="15"/>
        <v>0</v>
      </c>
      <c r="AN16" s="399">
        <f>COUNTIF($B$12:B16,B16)</f>
        <v>0</v>
      </c>
      <c r="AO16" s="399"/>
      <c r="AP16" s="399" t="str">
        <f t="shared" si="16"/>
        <v/>
      </c>
      <c r="AQ16" s="399" t="str">
        <f t="shared" si="17"/>
        <v/>
      </c>
      <c r="AR16" s="399" t="str">
        <f t="shared" si="18"/>
        <v/>
      </c>
      <c r="AS16" s="399" t="str">
        <f t="shared" si="19"/>
        <v/>
      </c>
      <c r="AT16" s="399">
        <f t="shared" si="20"/>
        <v>0</v>
      </c>
      <c r="AU16" s="399" t="str">
        <f t="shared" si="21"/>
        <v/>
      </c>
      <c r="AV16" s="399" t="str">
        <f t="shared" si="22"/>
        <v/>
      </c>
      <c r="AW16" s="399" t="str">
        <f t="shared" si="23"/>
        <v/>
      </c>
      <c r="AX16" s="399" t="str">
        <f t="shared" si="24"/>
        <v/>
      </c>
      <c r="AY16" s="399" t="str">
        <f t="shared" si="25"/>
        <v/>
      </c>
      <c r="AZ16" s="399" t="str">
        <f t="shared" si="26"/>
        <v/>
      </c>
      <c r="BA16" s="399" t="str">
        <f t="shared" si="27"/>
        <v/>
      </c>
      <c r="BB16" s="399" t="str">
        <f t="shared" si="28"/>
        <v/>
      </c>
      <c r="BC16" s="399" t="str">
        <f t="shared" si="29"/>
        <v/>
      </c>
      <c r="BD16" s="403" t="str">
        <f t="shared" si="30"/>
        <v/>
      </c>
      <c r="BE16" s="393">
        <f t="shared" si="31"/>
        <v>0</v>
      </c>
      <c r="BF16" s="157"/>
      <c r="BG16" s="399">
        <f t="shared" si="32"/>
        <v>0</v>
      </c>
      <c r="BH16" s="399">
        <f t="shared" si="33"/>
        <v>0</v>
      </c>
      <c r="BI16" s="412">
        <f t="shared" si="34"/>
        <v>0</v>
      </c>
      <c r="BJ16" s="413">
        <f t="shared" si="9"/>
        <v>0</v>
      </c>
      <c r="BK16" s="398" t="str">
        <f t="shared" si="10"/>
        <v>0</v>
      </c>
      <c r="BL16" s="398" t="str">
        <f t="shared" si="11"/>
        <v>0</v>
      </c>
      <c r="BM16" s="412">
        <f t="shared" si="35"/>
        <v>0</v>
      </c>
      <c r="BN16" s="412" t="str">
        <f t="shared" si="36"/>
        <v>0m0</v>
      </c>
      <c r="BO16" s="399">
        <f t="shared" si="37"/>
        <v>0</v>
      </c>
      <c r="BP16" s="399">
        <f t="shared" si="38"/>
        <v>0</v>
      </c>
      <c r="BQ16" s="412">
        <f t="shared" si="39"/>
        <v>0</v>
      </c>
      <c r="BR16" s="413">
        <f t="shared" si="40"/>
        <v>0</v>
      </c>
      <c r="BS16" s="398" t="str">
        <f t="shared" si="41"/>
        <v>0</v>
      </c>
      <c r="BT16" s="398" t="str">
        <f t="shared" si="42"/>
        <v>0</v>
      </c>
      <c r="BU16" s="412">
        <f t="shared" si="43"/>
        <v>0</v>
      </c>
      <c r="BV16" s="412" t="str">
        <f t="shared" si="44"/>
        <v>0m0</v>
      </c>
      <c r="BW16" s="399">
        <f t="shared" si="45"/>
        <v>0</v>
      </c>
      <c r="BX16" s="399">
        <f t="shared" si="46"/>
        <v>0</v>
      </c>
      <c r="BY16" s="412">
        <f t="shared" si="47"/>
        <v>0</v>
      </c>
      <c r="BZ16" s="413">
        <f t="shared" si="48"/>
        <v>0</v>
      </c>
      <c r="CA16" s="398" t="str">
        <f t="shared" si="49"/>
        <v>0</v>
      </c>
      <c r="CB16" s="398" t="str">
        <f t="shared" si="50"/>
        <v>0</v>
      </c>
      <c r="CC16" s="412">
        <f t="shared" si="51"/>
        <v>0</v>
      </c>
      <c r="CD16" s="412" t="str">
        <f t="shared" si="52"/>
        <v>0m0</v>
      </c>
      <c r="CE16" s="399">
        <f t="shared" si="53"/>
        <v>0</v>
      </c>
      <c r="CF16" s="399">
        <f t="shared" si="54"/>
        <v>0</v>
      </c>
      <c r="CG16" s="412">
        <f t="shared" si="55"/>
        <v>0</v>
      </c>
      <c r="CH16" s="413">
        <f t="shared" si="56"/>
        <v>0</v>
      </c>
      <c r="CI16" s="398" t="str">
        <f t="shared" si="57"/>
        <v>0</v>
      </c>
      <c r="CJ16" s="398" t="str">
        <f t="shared" si="58"/>
        <v>0</v>
      </c>
      <c r="CK16" s="412">
        <f t="shared" si="59"/>
        <v>0</v>
      </c>
      <c r="CL16" s="412" t="str">
        <f t="shared" si="60"/>
        <v>0m0</v>
      </c>
      <c r="CM16" s="399">
        <f t="shared" si="61"/>
        <v>0</v>
      </c>
      <c r="CN16" s="399">
        <f t="shared" si="62"/>
        <v>0</v>
      </c>
      <c r="CO16" s="412">
        <f t="shared" si="63"/>
        <v>0</v>
      </c>
      <c r="CP16" s="413">
        <f t="shared" si="64"/>
        <v>0</v>
      </c>
      <c r="CQ16" s="398" t="str">
        <f t="shared" si="65"/>
        <v>0</v>
      </c>
      <c r="CR16" s="398" t="str">
        <f t="shared" si="66"/>
        <v>0</v>
      </c>
      <c r="CS16" s="412">
        <f t="shared" si="67"/>
        <v>0</v>
      </c>
      <c r="CT16" s="412" t="str">
        <f t="shared" si="68"/>
        <v>0m0</v>
      </c>
      <c r="CU16" s="412">
        <f t="shared" si="69"/>
        <v>0</v>
      </c>
      <c r="CV16" s="412">
        <f t="shared" si="70"/>
        <v>0</v>
      </c>
      <c r="CW16" s="412">
        <f t="shared" si="71"/>
        <v>0</v>
      </c>
      <c r="CX16" s="412">
        <f t="shared" si="72"/>
        <v>0</v>
      </c>
      <c r="CY16" s="412">
        <f t="shared" si="73"/>
        <v>0</v>
      </c>
      <c r="CZ16" s="412" t="str">
        <f t="shared" si="74"/>
        <v/>
      </c>
      <c r="DA16" s="412" t="str">
        <f t="shared" si="75"/>
        <v/>
      </c>
      <c r="DB16" s="412" t="str">
        <f t="shared" si="76"/>
        <v/>
      </c>
      <c r="DC16" s="412" t="str">
        <f t="shared" si="77"/>
        <v/>
      </c>
      <c r="DD16" s="412" t="str">
        <f t="shared" si="78"/>
        <v/>
      </c>
      <c r="DE16" s="412"/>
      <c r="DG16" s="412" t="str">
        <f t="shared" si="79"/>
        <v/>
      </c>
      <c r="DH16" s="412" t="str">
        <f t="shared" si="80"/>
        <v/>
      </c>
      <c r="DI16" s="412">
        <f t="shared" si="81"/>
        <v>0</v>
      </c>
      <c r="DJ16" s="412" t="str">
        <f t="shared" si="82"/>
        <v/>
      </c>
      <c r="DK16" s="412" t="str">
        <f t="shared" si="83"/>
        <v/>
      </c>
      <c r="DL16" s="412" t="str">
        <f t="shared" si="84"/>
        <v/>
      </c>
      <c r="DM16" s="412" t="str">
        <f t="shared" si="85"/>
        <v/>
      </c>
      <c r="DN16" s="412" t="str">
        <f t="shared" si="86"/>
        <v/>
      </c>
      <c r="DO16" s="412" t="str">
        <f t="shared" si="87"/>
        <v/>
      </c>
      <c r="DP16" s="399" t="str">
        <f t="shared" si="88"/>
        <v/>
      </c>
      <c r="DQ16" s="493"/>
      <c r="DR16" s="494"/>
      <c r="DS16" s="393">
        <f t="shared" si="89"/>
        <v>0</v>
      </c>
      <c r="DT16" s="393">
        <f t="shared" si="90"/>
        <v>0</v>
      </c>
      <c r="DU16" s="412">
        <f t="shared" si="91"/>
        <v>0</v>
      </c>
      <c r="DV16" s="412" t="str">
        <f t="shared" si="92"/>
        <v/>
      </c>
      <c r="DX16" s="494" t="str">
        <f t="shared" si="93"/>
        <v/>
      </c>
      <c r="DY16" s="411" t="str">
        <f t="shared" si="94"/>
        <v/>
      </c>
    </row>
    <row r="17" spans="1:128" s="411" customFormat="1" ht="18" hidden="1" customHeight="1" thickBot="1">
      <c r="A17" s="145" t="str">
        <f t="shared" si="12"/>
        <v/>
      </c>
      <c r="B17" s="158"/>
      <c r="C17" s="31" t="str">
        <f>IF(B17="","",VLOOKUP(B17,学連登録!$C$2:$G$3000,2,FALSE))</f>
        <v/>
      </c>
      <c r="D17" s="32" t="str">
        <f>IF(B17="","",VLOOKUP(B17,学連登録!$C$2:$G$3000,3,FALSE))</f>
        <v/>
      </c>
      <c r="E17" s="33" t="str">
        <f>IF(B17="","",VLOOKUP(B17,学連登録!$C$2:$G$3000,4,FALSE))</f>
        <v/>
      </c>
      <c r="F17" s="490" t="str">
        <f>IF(B17="","",VLOOKUP(B17,学連登録!$C$2:$I$3000,7,FALSE))</f>
        <v/>
      </c>
      <c r="G17" s="491" t="str">
        <f t="shared" si="13"/>
        <v/>
      </c>
      <c r="H17" s="827"/>
      <c r="I17" s="828"/>
      <c r="J17" s="160"/>
      <c r="K17" s="823"/>
      <c r="L17" s="824"/>
      <c r="M17" s="160"/>
      <c r="N17" s="821"/>
      <c r="O17" s="822"/>
      <c r="P17" s="159"/>
      <c r="Q17" s="819"/>
      <c r="R17" s="820"/>
      <c r="S17" s="159"/>
      <c r="T17" s="819"/>
      <c r="U17" s="820"/>
      <c r="V17" s="103" t="str">
        <f>IF(B17="","",VLOOKUP(B17,学連登録!$C$2:$H$3000,6,FALSE))</f>
        <v/>
      </c>
      <c r="W17" s="377"/>
      <c r="X17" s="157"/>
      <c r="Y17" s="118" t="str">
        <f t="shared" si="2"/>
        <v/>
      </c>
      <c r="Z17" s="97" t="str">
        <f>IF(G17="","",VLOOKUP(G17,種目名!$O$5:$T$104,3,0))</f>
        <v/>
      </c>
      <c r="AA17" s="99" t="str">
        <f>IF(J17="","",VLOOKUP(J17,種目名!$O$5:$T$104,3,0))</f>
        <v/>
      </c>
      <c r="AB17" s="119" t="str">
        <f>IF(M17="","",VLOOKUP(M17,種目名!$O$5:$T$104,3,0))</f>
        <v/>
      </c>
      <c r="AC17" s="119" t="str">
        <f>IF(P17="","",VLOOKUP(AF17,種目名!$O$5:$T$104,3,0))</f>
        <v/>
      </c>
      <c r="AD17" s="120" t="str">
        <f>IF(S17="","",VLOOKUP(AI17,種目名!$O$5:$T$104,3,0))</f>
        <v/>
      </c>
      <c r="AE17" s="117">
        <f t="shared" si="3"/>
        <v>0</v>
      </c>
      <c r="AF17" s="157" t="str">
        <f t="shared" si="4"/>
        <v/>
      </c>
      <c r="AG17" s="157" t="str">
        <f t="shared" si="5"/>
        <v/>
      </c>
      <c r="AH17" s="117">
        <f t="shared" si="6"/>
        <v>0</v>
      </c>
      <c r="AI17" s="157" t="str">
        <f t="shared" si="7"/>
        <v/>
      </c>
      <c r="AJ17" s="157" t="str">
        <f t="shared" si="8"/>
        <v/>
      </c>
      <c r="AK17" s="390"/>
      <c r="AL17" s="171">
        <f t="shared" si="14"/>
        <v>0</v>
      </c>
      <c r="AM17" s="399">
        <f t="shared" si="15"/>
        <v>0</v>
      </c>
      <c r="AN17" s="399">
        <f>COUNTIF($B$12:B17,B17)</f>
        <v>0</v>
      </c>
      <c r="AO17" s="399"/>
      <c r="AP17" s="399" t="str">
        <f t="shared" si="16"/>
        <v/>
      </c>
      <c r="AQ17" s="399" t="str">
        <f t="shared" si="17"/>
        <v/>
      </c>
      <c r="AR17" s="399" t="str">
        <f t="shared" si="18"/>
        <v/>
      </c>
      <c r="AS17" s="399" t="str">
        <f t="shared" si="19"/>
        <v/>
      </c>
      <c r="AT17" s="399">
        <f t="shared" ref="AT17:AT76" si="95">IF(ISNA(OR(AO17:AS17)),1,SUM(AO17:AS17))</f>
        <v>0</v>
      </c>
      <c r="AU17" s="399" t="str">
        <f t="shared" si="21"/>
        <v/>
      </c>
      <c r="AV17" s="399" t="str">
        <f t="shared" si="22"/>
        <v/>
      </c>
      <c r="AW17" s="399" t="str">
        <f t="shared" si="23"/>
        <v/>
      </c>
      <c r="AX17" s="399" t="str">
        <f t="shared" si="24"/>
        <v/>
      </c>
      <c r="AY17" s="399" t="str">
        <f t="shared" si="25"/>
        <v/>
      </c>
      <c r="AZ17" s="399" t="str">
        <f t="shared" si="26"/>
        <v/>
      </c>
      <c r="BA17" s="399" t="str">
        <f t="shared" si="27"/>
        <v/>
      </c>
      <c r="BB17" s="399" t="str">
        <f t="shared" si="28"/>
        <v/>
      </c>
      <c r="BC17" s="399" t="str">
        <f t="shared" si="29"/>
        <v/>
      </c>
      <c r="BD17" s="403" t="str">
        <f t="shared" si="30"/>
        <v/>
      </c>
      <c r="BE17" s="393">
        <f t="shared" si="31"/>
        <v>0</v>
      </c>
      <c r="BF17" s="157"/>
      <c r="BG17" s="399">
        <f t="shared" si="32"/>
        <v>0</v>
      </c>
      <c r="BH17" s="399">
        <f t="shared" si="33"/>
        <v>0</v>
      </c>
      <c r="BI17" s="412">
        <f t="shared" si="34"/>
        <v>0</v>
      </c>
      <c r="BJ17" s="413">
        <f t="shared" si="9"/>
        <v>0</v>
      </c>
      <c r="BK17" s="398" t="str">
        <f t="shared" si="10"/>
        <v>0</v>
      </c>
      <c r="BL17" s="398" t="str">
        <f t="shared" si="11"/>
        <v>0</v>
      </c>
      <c r="BM17" s="412">
        <f t="shared" si="35"/>
        <v>0</v>
      </c>
      <c r="BN17" s="412" t="str">
        <f t="shared" si="36"/>
        <v>0m0</v>
      </c>
      <c r="BO17" s="399">
        <f t="shared" si="37"/>
        <v>0</v>
      </c>
      <c r="BP17" s="399">
        <f t="shared" si="38"/>
        <v>0</v>
      </c>
      <c r="BQ17" s="412">
        <f t="shared" si="39"/>
        <v>0</v>
      </c>
      <c r="BR17" s="413">
        <f t="shared" si="40"/>
        <v>0</v>
      </c>
      <c r="BS17" s="398" t="str">
        <f t="shared" si="41"/>
        <v>0</v>
      </c>
      <c r="BT17" s="398" t="str">
        <f t="shared" si="42"/>
        <v>0</v>
      </c>
      <c r="BU17" s="412">
        <f t="shared" si="43"/>
        <v>0</v>
      </c>
      <c r="BV17" s="412" t="str">
        <f t="shared" si="44"/>
        <v>0m0</v>
      </c>
      <c r="BW17" s="399">
        <f t="shared" si="45"/>
        <v>0</v>
      </c>
      <c r="BX17" s="399">
        <f t="shared" si="46"/>
        <v>0</v>
      </c>
      <c r="BY17" s="412">
        <f t="shared" si="47"/>
        <v>0</v>
      </c>
      <c r="BZ17" s="413">
        <f t="shared" si="48"/>
        <v>0</v>
      </c>
      <c r="CA17" s="398" t="str">
        <f t="shared" si="49"/>
        <v>0</v>
      </c>
      <c r="CB17" s="398" t="str">
        <f t="shared" si="50"/>
        <v>0</v>
      </c>
      <c r="CC17" s="412">
        <f t="shared" si="51"/>
        <v>0</v>
      </c>
      <c r="CD17" s="412" t="str">
        <f t="shared" si="52"/>
        <v>0m0</v>
      </c>
      <c r="CE17" s="399">
        <f t="shared" si="53"/>
        <v>0</v>
      </c>
      <c r="CF17" s="399">
        <f t="shared" si="54"/>
        <v>0</v>
      </c>
      <c r="CG17" s="412">
        <f t="shared" si="55"/>
        <v>0</v>
      </c>
      <c r="CH17" s="413">
        <f t="shared" si="56"/>
        <v>0</v>
      </c>
      <c r="CI17" s="398" t="str">
        <f t="shared" si="57"/>
        <v>0</v>
      </c>
      <c r="CJ17" s="398" t="str">
        <f t="shared" si="58"/>
        <v>0</v>
      </c>
      <c r="CK17" s="412">
        <f t="shared" si="59"/>
        <v>0</v>
      </c>
      <c r="CL17" s="412" t="str">
        <f t="shared" si="60"/>
        <v>0m0</v>
      </c>
      <c r="CM17" s="399">
        <f t="shared" si="61"/>
        <v>0</v>
      </c>
      <c r="CN17" s="399">
        <f t="shared" si="62"/>
        <v>0</v>
      </c>
      <c r="CO17" s="412">
        <f t="shared" si="63"/>
        <v>0</v>
      </c>
      <c r="CP17" s="413">
        <f t="shared" si="64"/>
        <v>0</v>
      </c>
      <c r="CQ17" s="398" t="str">
        <f t="shared" si="65"/>
        <v>0</v>
      </c>
      <c r="CR17" s="398" t="str">
        <f t="shared" si="66"/>
        <v>0</v>
      </c>
      <c r="CS17" s="412">
        <f t="shared" si="67"/>
        <v>0</v>
      </c>
      <c r="CT17" s="412" t="str">
        <f t="shared" si="68"/>
        <v>0m0</v>
      </c>
      <c r="CU17" s="412">
        <f t="shared" si="69"/>
        <v>0</v>
      </c>
      <c r="CV17" s="412">
        <f t="shared" si="70"/>
        <v>0</v>
      </c>
      <c r="CW17" s="412">
        <f t="shared" si="71"/>
        <v>0</v>
      </c>
      <c r="CX17" s="412">
        <f t="shared" si="72"/>
        <v>0</v>
      </c>
      <c r="CY17" s="412">
        <f t="shared" si="73"/>
        <v>0</v>
      </c>
      <c r="CZ17" s="412" t="str">
        <f t="shared" si="74"/>
        <v/>
      </c>
      <c r="DA17" s="412" t="str">
        <f t="shared" si="75"/>
        <v/>
      </c>
      <c r="DB17" s="412" t="str">
        <f t="shared" si="76"/>
        <v/>
      </c>
      <c r="DC17" s="412" t="str">
        <f t="shared" si="77"/>
        <v/>
      </c>
      <c r="DD17" s="412" t="str">
        <f t="shared" si="78"/>
        <v/>
      </c>
      <c r="DE17" s="412"/>
      <c r="DG17" s="412" t="str">
        <f t="shared" si="79"/>
        <v/>
      </c>
      <c r="DH17" s="412" t="str">
        <f t="shared" si="80"/>
        <v/>
      </c>
      <c r="DI17" s="412">
        <f t="shared" si="81"/>
        <v>0</v>
      </c>
      <c r="DJ17" s="412" t="str">
        <f t="shared" si="82"/>
        <v/>
      </c>
      <c r="DK17" s="412" t="str">
        <f t="shared" si="83"/>
        <v/>
      </c>
      <c r="DL17" s="412" t="str">
        <f t="shared" si="84"/>
        <v/>
      </c>
      <c r="DM17" s="412" t="str">
        <f t="shared" si="85"/>
        <v/>
      </c>
      <c r="DN17" s="412" t="str">
        <f t="shared" si="86"/>
        <v/>
      </c>
      <c r="DO17" s="412" t="str">
        <f t="shared" si="87"/>
        <v/>
      </c>
      <c r="DP17" s="399" t="str">
        <f t="shared" si="88"/>
        <v/>
      </c>
      <c r="DQ17" s="498"/>
      <c r="DR17" s="494"/>
      <c r="DS17" s="393">
        <f t="shared" si="89"/>
        <v>0</v>
      </c>
      <c r="DT17" s="393">
        <f t="shared" si="90"/>
        <v>0</v>
      </c>
      <c r="DU17" s="412">
        <f t="shared" si="91"/>
        <v>0</v>
      </c>
      <c r="DV17" s="412" t="str">
        <f t="shared" si="92"/>
        <v/>
      </c>
      <c r="DX17" s="494" t="e">
        <f>IF(BG17&lt;270000,○,"")</f>
        <v>#NAME?</v>
      </c>
    </row>
    <row r="18" spans="1:128" s="411" customFormat="1" ht="18" hidden="1" customHeight="1" thickBot="1">
      <c r="A18" s="145" t="str">
        <f t="shared" si="12"/>
        <v/>
      </c>
      <c r="B18" s="158"/>
      <c r="C18" s="31" t="str">
        <f>IF(B18="","",VLOOKUP(B18,学連登録!$C$2:$G$3000,2,FALSE))</f>
        <v/>
      </c>
      <c r="D18" s="32" t="str">
        <f>IF(B18="","",VLOOKUP(B18,学連登録!$C$2:$G$3000,3,FALSE))</f>
        <v/>
      </c>
      <c r="E18" s="33" t="str">
        <f>IF(B18="","",VLOOKUP(B18,学連登録!$C$2:$G$3000,4,FALSE))</f>
        <v/>
      </c>
      <c r="F18" s="490" t="str">
        <f>IF(B18="","",VLOOKUP(B18,学連登録!$C$2:$I$3000,7,FALSE))</f>
        <v/>
      </c>
      <c r="G18" s="491" t="str">
        <f t="shared" si="13"/>
        <v/>
      </c>
      <c r="H18" s="827"/>
      <c r="I18" s="828"/>
      <c r="J18" s="160"/>
      <c r="K18" s="823"/>
      <c r="L18" s="824"/>
      <c r="M18" s="160"/>
      <c r="N18" s="821"/>
      <c r="O18" s="822"/>
      <c r="P18" s="159"/>
      <c r="Q18" s="819"/>
      <c r="R18" s="820"/>
      <c r="S18" s="159"/>
      <c r="T18" s="819"/>
      <c r="U18" s="820"/>
      <c r="V18" s="103" t="str">
        <f>IF(B18="","",VLOOKUP(B18,学連登録!$C$2:$H$3000,6,FALSE))</f>
        <v/>
      </c>
      <c r="W18" s="377"/>
      <c r="X18" s="157"/>
      <c r="Y18" s="118" t="str">
        <f t="shared" si="2"/>
        <v/>
      </c>
      <c r="Z18" s="97" t="str">
        <f>IF(G18="","",VLOOKUP(G18,種目名!$O$5:$T$104,3,0))</f>
        <v/>
      </c>
      <c r="AA18" s="99" t="str">
        <f>IF(J18="","",VLOOKUP(J18,種目名!$O$5:$T$104,3,0))</f>
        <v/>
      </c>
      <c r="AB18" s="119" t="str">
        <f>IF(M18="","",VLOOKUP(M18,種目名!$O$5:$T$104,3,0))</f>
        <v/>
      </c>
      <c r="AC18" s="119" t="str">
        <f>IF(P18="","",VLOOKUP(AF18,種目名!$O$5:$T$104,3,0))</f>
        <v/>
      </c>
      <c r="AD18" s="120" t="str">
        <f>IF(S18="","",VLOOKUP(AI18,種目名!$O$5:$T$104,3,0))</f>
        <v/>
      </c>
      <c r="AE18" s="117">
        <f t="shared" si="3"/>
        <v>0</v>
      </c>
      <c r="AF18" s="157" t="str">
        <f t="shared" si="4"/>
        <v/>
      </c>
      <c r="AG18" s="157" t="str">
        <f t="shared" si="5"/>
        <v/>
      </c>
      <c r="AH18" s="117">
        <f t="shared" si="6"/>
        <v>0</v>
      </c>
      <c r="AI18" s="157" t="str">
        <f t="shared" si="7"/>
        <v/>
      </c>
      <c r="AJ18" s="157" t="str">
        <f t="shared" si="8"/>
        <v/>
      </c>
      <c r="AK18" s="390"/>
      <c r="AL18" s="171">
        <f t="shared" si="14"/>
        <v>0</v>
      </c>
      <c r="AM18" s="399">
        <f t="shared" si="15"/>
        <v>0</v>
      </c>
      <c r="AN18" s="399">
        <f>COUNTIF($B$12:B18,B18)</f>
        <v>0</v>
      </c>
      <c r="AO18" s="399"/>
      <c r="AP18" s="399" t="str">
        <f t="shared" si="16"/>
        <v/>
      </c>
      <c r="AQ18" s="399" t="str">
        <f t="shared" si="17"/>
        <v/>
      </c>
      <c r="AR18" s="399" t="str">
        <f t="shared" si="18"/>
        <v/>
      </c>
      <c r="AS18" s="399" t="str">
        <f t="shared" si="19"/>
        <v/>
      </c>
      <c r="AT18" s="399">
        <f t="shared" si="95"/>
        <v>0</v>
      </c>
      <c r="AU18" s="399" t="str">
        <f t="shared" si="21"/>
        <v/>
      </c>
      <c r="AV18" s="399" t="str">
        <f t="shared" si="22"/>
        <v/>
      </c>
      <c r="AW18" s="399" t="str">
        <f t="shared" si="23"/>
        <v/>
      </c>
      <c r="AX18" s="399" t="str">
        <f t="shared" si="24"/>
        <v/>
      </c>
      <c r="AY18" s="399" t="str">
        <f t="shared" si="25"/>
        <v/>
      </c>
      <c r="AZ18" s="399" t="str">
        <f t="shared" si="26"/>
        <v/>
      </c>
      <c r="BA18" s="399" t="str">
        <f t="shared" si="27"/>
        <v/>
      </c>
      <c r="BB18" s="399" t="str">
        <f t="shared" si="28"/>
        <v/>
      </c>
      <c r="BC18" s="399" t="str">
        <f t="shared" si="29"/>
        <v/>
      </c>
      <c r="BD18" s="403" t="str">
        <f t="shared" si="30"/>
        <v/>
      </c>
      <c r="BE18" s="393">
        <f t="shared" si="31"/>
        <v>0</v>
      </c>
      <c r="BF18" s="157"/>
      <c r="BG18" s="399">
        <f t="shared" si="32"/>
        <v>0</v>
      </c>
      <c r="BH18" s="399">
        <f t="shared" si="33"/>
        <v>0</v>
      </c>
      <c r="BI18" s="412">
        <f t="shared" si="34"/>
        <v>0</v>
      </c>
      <c r="BJ18" s="413">
        <f t="shared" si="9"/>
        <v>0</v>
      </c>
      <c r="BK18" s="398" t="str">
        <f t="shared" si="10"/>
        <v>0</v>
      </c>
      <c r="BL18" s="398" t="str">
        <f t="shared" si="11"/>
        <v>0</v>
      </c>
      <c r="BM18" s="412">
        <f t="shared" si="35"/>
        <v>0</v>
      </c>
      <c r="BN18" s="412" t="str">
        <f t="shared" si="36"/>
        <v>0m0</v>
      </c>
      <c r="BO18" s="399">
        <f t="shared" si="37"/>
        <v>0</v>
      </c>
      <c r="BP18" s="399">
        <f t="shared" si="38"/>
        <v>0</v>
      </c>
      <c r="BQ18" s="412">
        <f t="shared" si="39"/>
        <v>0</v>
      </c>
      <c r="BR18" s="413">
        <f t="shared" si="40"/>
        <v>0</v>
      </c>
      <c r="BS18" s="398" t="str">
        <f t="shared" si="41"/>
        <v>0</v>
      </c>
      <c r="BT18" s="398" t="str">
        <f t="shared" si="42"/>
        <v>0</v>
      </c>
      <c r="BU18" s="412">
        <f t="shared" si="43"/>
        <v>0</v>
      </c>
      <c r="BV18" s="412" t="str">
        <f t="shared" si="44"/>
        <v>0m0</v>
      </c>
      <c r="BW18" s="399">
        <f t="shared" si="45"/>
        <v>0</v>
      </c>
      <c r="BX18" s="399">
        <f t="shared" si="46"/>
        <v>0</v>
      </c>
      <c r="BY18" s="412">
        <f t="shared" si="47"/>
        <v>0</v>
      </c>
      <c r="BZ18" s="413">
        <f t="shared" si="48"/>
        <v>0</v>
      </c>
      <c r="CA18" s="398" t="str">
        <f t="shared" si="49"/>
        <v>0</v>
      </c>
      <c r="CB18" s="398" t="str">
        <f t="shared" si="50"/>
        <v>0</v>
      </c>
      <c r="CC18" s="412">
        <f t="shared" si="51"/>
        <v>0</v>
      </c>
      <c r="CD18" s="412" t="str">
        <f t="shared" si="52"/>
        <v>0m0</v>
      </c>
      <c r="CE18" s="399">
        <f t="shared" si="53"/>
        <v>0</v>
      </c>
      <c r="CF18" s="399">
        <f t="shared" si="54"/>
        <v>0</v>
      </c>
      <c r="CG18" s="412">
        <f t="shared" si="55"/>
        <v>0</v>
      </c>
      <c r="CH18" s="413">
        <f t="shared" si="56"/>
        <v>0</v>
      </c>
      <c r="CI18" s="398" t="str">
        <f t="shared" si="57"/>
        <v>0</v>
      </c>
      <c r="CJ18" s="398" t="str">
        <f t="shared" si="58"/>
        <v>0</v>
      </c>
      <c r="CK18" s="412">
        <f t="shared" si="59"/>
        <v>0</v>
      </c>
      <c r="CL18" s="412" t="str">
        <f t="shared" si="60"/>
        <v>0m0</v>
      </c>
      <c r="CM18" s="399">
        <f t="shared" si="61"/>
        <v>0</v>
      </c>
      <c r="CN18" s="399">
        <f t="shared" si="62"/>
        <v>0</v>
      </c>
      <c r="CO18" s="412">
        <f t="shared" si="63"/>
        <v>0</v>
      </c>
      <c r="CP18" s="413">
        <f t="shared" si="64"/>
        <v>0</v>
      </c>
      <c r="CQ18" s="398" t="str">
        <f t="shared" si="65"/>
        <v>0</v>
      </c>
      <c r="CR18" s="398" t="str">
        <f t="shared" si="66"/>
        <v>0</v>
      </c>
      <c r="CS18" s="412">
        <f t="shared" si="67"/>
        <v>0</v>
      </c>
      <c r="CT18" s="412" t="str">
        <f t="shared" si="68"/>
        <v>0m0</v>
      </c>
      <c r="CU18" s="412">
        <f t="shared" si="69"/>
        <v>0</v>
      </c>
      <c r="CV18" s="412">
        <f t="shared" si="70"/>
        <v>0</v>
      </c>
      <c r="CW18" s="412">
        <f t="shared" si="71"/>
        <v>0</v>
      </c>
      <c r="CX18" s="412">
        <f t="shared" si="72"/>
        <v>0</v>
      </c>
      <c r="CY18" s="412">
        <f t="shared" si="73"/>
        <v>0</v>
      </c>
      <c r="CZ18" s="412" t="str">
        <f t="shared" si="74"/>
        <v/>
      </c>
      <c r="DA18" s="412" t="str">
        <f t="shared" si="75"/>
        <v/>
      </c>
      <c r="DB18" s="412" t="str">
        <f t="shared" si="76"/>
        <v/>
      </c>
      <c r="DC18" s="412" t="str">
        <f t="shared" si="77"/>
        <v/>
      </c>
      <c r="DD18" s="412" t="str">
        <f t="shared" si="78"/>
        <v/>
      </c>
      <c r="DE18" s="412"/>
      <c r="DG18" s="412" t="str">
        <f t="shared" si="79"/>
        <v/>
      </c>
      <c r="DH18" s="412" t="str">
        <f t="shared" si="80"/>
        <v/>
      </c>
      <c r="DI18" s="412">
        <f t="shared" si="81"/>
        <v>0</v>
      </c>
      <c r="DJ18" s="412" t="str">
        <f t="shared" si="82"/>
        <v/>
      </c>
      <c r="DK18" s="412" t="str">
        <f t="shared" si="83"/>
        <v/>
      </c>
      <c r="DL18" s="412" t="str">
        <f t="shared" si="84"/>
        <v/>
      </c>
      <c r="DM18" s="412" t="str">
        <f t="shared" si="85"/>
        <v/>
      </c>
      <c r="DN18" s="412" t="str">
        <f t="shared" si="86"/>
        <v/>
      </c>
      <c r="DO18" s="412" t="str">
        <f t="shared" si="87"/>
        <v/>
      </c>
      <c r="DP18" s="399" t="str">
        <f t="shared" si="88"/>
        <v/>
      </c>
      <c r="DQ18" s="498"/>
      <c r="DR18" s="494"/>
      <c r="DS18" s="393">
        <f t="shared" si="89"/>
        <v>0</v>
      </c>
      <c r="DT18" s="393">
        <f>IF($H18="",0,IF(OR(DQ18="",DR18=""),1,0))</f>
        <v>0</v>
      </c>
      <c r="DU18" s="412">
        <f t="shared" si="91"/>
        <v>0</v>
      </c>
      <c r="DV18" s="412" t="str">
        <f t="shared" si="92"/>
        <v/>
      </c>
      <c r="DX18" s="494" t="e">
        <f>IF(BG18&lt;270000,○,"")</f>
        <v>#NAME?</v>
      </c>
    </row>
    <row r="19" spans="1:128" s="411" customFormat="1" ht="18" hidden="1" customHeight="1" thickBot="1">
      <c r="A19" s="145" t="str">
        <f t="shared" si="12"/>
        <v/>
      </c>
      <c r="B19" s="158"/>
      <c r="C19" s="31" t="str">
        <f>IF(B19="","",VLOOKUP(B19,学連登録!$C$2:$G$3000,2,FALSE))</f>
        <v/>
      </c>
      <c r="D19" s="32" t="str">
        <f>IF(B19="","",VLOOKUP(B19,学連登録!$C$2:$G$3000,3,FALSE))</f>
        <v/>
      </c>
      <c r="E19" s="33" t="str">
        <f>IF(B19="","",VLOOKUP(B19,学連登録!$C$2:$G$3000,4,FALSE))</f>
        <v/>
      </c>
      <c r="F19" s="490" t="str">
        <f>IF(B19="","",VLOOKUP(B19,学連登録!$C$2:$I$3000,7,FALSE))</f>
        <v/>
      </c>
      <c r="G19" s="491" t="str">
        <f t="shared" si="13"/>
        <v/>
      </c>
      <c r="H19" s="827"/>
      <c r="I19" s="828"/>
      <c r="J19" s="160"/>
      <c r="K19" s="823"/>
      <c r="L19" s="824"/>
      <c r="M19" s="160"/>
      <c r="N19" s="821"/>
      <c r="O19" s="822"/>
      <c r="P19" s="159"/>
      <c r="Q19" s="819"/>
      <c r="R19" s="820"/>
      <c r="S19" s="159"/>
      <c r="T19" s="819"/>
      <c r="U19" s="820"/>
      <c r="V19" s="103" t="str">
        <f>IF(B19="","",VLOOKUP(B19,学連登録!$C$2:$H$3000,6,FALSE))</f>
        <v/>
      </c>
      <c r="W19" s="377"/>
      <c r="X19" s="157"/>
      <c r="Y19" s="118" t="str">
        <f t="shared" si="2"/>
        <v/>
      </c>
      <c r="Z19" s="97" t="str">
        <f>IF(G19="","",VLOOKUP(G19,種目名!$O$5:$T$104,3,0))</f>
        <v/>
      </c>
      <c r="AA19" s="99" t="str">
        <f>IF(J19="","",VLOOKUP(J19,種目名!$O$5:$T$104,3,0))</f>
        <v/>
      </c>
      <c r="AB19" s="119" t="str">
        <f>IF(M19="","",VLOOKUP(M19,種目名!$O$5:$T$104,3,0))</f>
        <v/>
      </c>
      <c r="AC19" s="119" t="str">
        <f>IF(P19="","",VLOOKUP(AF19,種目名!$O$5:$T$104,3,0))</f>
        <v/>
      </c>
      <c r="AD19" s="120" t="str">
        <f>IF(S19="","",VLOOKUP(AI19,種目名!$O$5:$T$104,3,0))</f>
        <v/>
      </c>
      <c r="AE19" s="117">
        <f t="shared" si="3"/>
        <v>0</v>
      </c>
      <c r="AF19" s="157" t="str">
        <f t="shared" si="4"/>
        <v/>
      </c>
      <c r="AG19" s="157" t="str">
        <f t="shared" si="5"/>
        <v/>
      </c>
      <c r="AH19" s="117">
        <f t="shared" si="6"/>
        <v>0</v>
      </c>
      <c r="AI19" s="157" t="str">
        <f t="shared" si="7"/>
        <v/>
      </c>
      <c r="AJ19" s="157" t="str">
        <f t="shared" si="8"/>
        <v/>
      </c>
      <c r="AK19" s="390"/>
      <c r="AL19" s="171">
        <f t="shared" si="14"/>
        <v>0</v>
      </c>
      <c r="AM19" s="399">
        <f t="shared" si="15"/>
        <v>0</v>
      </c>
      <c r="AN19" s="399">
        <f>COUNTIF($B$12:B19,B19)</f>
        <v>0</v>
      </c>
      <c r="AO19" s="399"/>
      <c r="AP19" s="399" t="str">
        <f t="shared" si="16"/>
        <v/>
      </c>
      <c r="AQ19" s="399" t="str">
        <f t="shared" si="17"/>
        <v/>
      </c>
      <c r="AR19" s="399" t="str">
        <f t="shared" si="18"/>
        <v/>
      </c>
      <c r="AS19" s="399" t="str">
        <f t="shared" si="19"/>
        <v/>
      </c>
      <c r="AT19" s="399">
        <f t="shared" si="95"/>
        <v>0</v>
      </c>
      <c r="AU19" s="399" t="str">
        <f t="shared" si="21"/>
        <v/>
      </c>
      <c r="AV19" s="399" t="str">
        <f t="shared" si="22"/>
        <v/>
      </c>
      <c r="AW19" s="399" t="str">
        <f t="shared" si="23"/>
        <v/>
      </c>
      <c r="AX19" s="399" t="str">
        <f t="shared" si="24"/>
        <v/>
      </c>
      <c r="AY19" s="399" t="str">
        <f t="shared" si="25"/>
        <v/>
      </c>
      <c r="AZ19" s="399" t="str">
        <f t="shared" si="26"/>
        <v/>
      </c>
      <c r="BA19" s="399" t="str">
        <f t="shared" si="27"/>
        <v/>
      </c>
      <c r="BB19" s="399" t="str">
        <f t="shared" si="28"/>
        <v/>
      </c>
      <c r="BC19" s="399" t="str">
        <f t="shared" si="29"/>
        <v/>
      </c>
      <c r="BD19" s="403" t="str">
        <f t="shared" si="30"/>
        <v/>
      </c>
      <c r="BE19" s="393">
        <f t="shared" si="31"/>
        <v>0</v>
      </c>
      <c r="BF19" s="157"/>
      <c r="BG19" s="399">
        <f t="shared" si="32"/>
        <v>0</v>
      </c>
      <c r="BH19" s="399">
        <f t="shared" si="33"/>
        <v>0</v>
      </c>
      <c r="BI19" s="412">
        <f t="shared" si="34"/>
        <v>0</v>
      </c>
      <c r="BJ19" s="413">
        <f t="shared" si="9"/>
        <v>0</v>
      </c>
      <c r="BK19" s="398" t="str">
        <f t="shared" si="10"/>
        <v>0</v>
      </c>
      <c r="BL19" s="398" t="str">
        <f t="shared" si="11"/>
        <v>0</v>
      </c>
      <c r="BM19" s="412">
        <f t="shared" si="35"/>
        <v>0</v>
      </c>
      <c r="BN19" s="412" t="str">
        <f t="shared" si="36"/>
        <v>0m0</v>
      </c>
      <c r="BO19" s="399">
        <f t="shared" si="37"/>
        <v>0</v>
      </c>
      <c r="BP19" s="399">
        <f t="shared" si="38"/>
        <v>0</v>
      </c>
      <c r="BQ19" s="412">
        <f t="shared" si="39"/>
        <v>0</v>
      </c>
      <c r="BR19" s="413">
        <f t="shared" si="40"/>
        <v>0</v>
      </c>
      <c r="BS19" s="398" t="str">
        <f t="shared" si="41"/>
        <v>0</v>
      </c>
      <c r="BT19" s="398" t="str">
        <f t="shared" si="42"/>
        <v>0</v>
      </c>
      <c r="BU19" s="412">
        <f t="shared" si="43"/>
        <v>0</v>
      </c>
      <c r="BV19" s="412" t="str">
        <f t="shared" si="44"/>
        <v>0m0</v>
      </c>
      <c r="BW19" s="399">
        <f t="shared" si="45"/>
        <v>0</v>
      </c>
      <c r="BX19" s="399">
        <f t="shared" si="46"/>
        <v>0</v>
      </c>
      <c r="BY19" s="412">
        <f t="shared" si="47"/>
        <v>0</v>
      </c>
      <c r="BZ19" s="413">
        <f t="shared" si="48"/>
        <v>0</v>
      </c>
      <c r="CA19" s="398" t="str">
        <f t="shared" si="49"/>
        <v>0</v>
      </c>
      <c r="CB19" s="398" t="str">
        <f t="shared" si="50"/>
        <v>0</v>
      </c>
      <c r="CC19" s="412">
        <f t="shared" si="51"/>
        <v>0</v>
      </c>
      <c r="CD19" s="412" t="str">
        <f t="shared" si="52"/>
        <v>0m0</v>
      </c>
      <c r="CE19" s="399">
        <f t="shared" si="53"/>
        <v>0</v>
      </c>
      <c r="CF19" s="399">
        <f t="shared" si="54"/>
        <v>0</v>
      </c>
      <c r="CG19" s="412">
        <f t="shared" si="55"/>
        <v>0</v>
      </c>
      <c r="CH19" s="413">
        <f t="shared" si="56"/>
        <v>0</v>
      </c>
      <c r="CI19" s="398" t="str">
        <f t="shared" si="57"/>
        <v>0</v>
      </c>
      <c r="CJ19" s="398" t="str">
        <f t="shared" si="58"/>
        <v>0</v>
      </c>
      <c r="CK19" s="412">
        <f t="shared" si="59"/>
        <v>0</v>
      </c>
      <c r="CL19" s="412" t="str">
        <f t="shared" si="60"/>
        <v>0m0</v>
      </c>
      <c r="CM19" s="399">
        <f t="shared" si="61"/>
        <v>0</v>
      </c>
      <c r="CN19" s="399">
        <f t="shared" si="62"/>
        <v>0</v>
      </c>
      <c r="CO19" s="412">
        <f t="shared" si="63"/>
        <v>0</v>
      </c>
      <c r="CP19" s="413">
        <f t="shared" si="64"/>
        <v>0</v>
      </c>
      <c r="CQ19" s="398" t="str">
        <f t="shared" si="65"/>
        <v>0</v>
      </c>
      <c r="CR19" s="398" t="str">
        <f t="shared" si="66"/>
        <v>0</v>
      </c>
      <c r="CS19" s="412">
        <f t="shared" si="67"/>
        <v>0</v>
      </c>
      <c r="CT19" s="412" t="str">
        <f t="shared" si="68"/>
        <v>0m0</v>
      </c>
      <c r="CU19" s="412">
        <f t="shared" si="69"/>
        <v>0</v>
      </c>
      <c r="CV19" s="412">
        <f t="shared" si="70"/>
        <v>0</v>
      </c>
      <c r="CW19" s="412">
        <f t="shared" si="71"/>
        <v>0</v>
      </c>
      <c r="CX19" s="412">
        <f t="shared" si="72"/>
        <v>0</v>
      </c>
      <c r="CY19" s="412">
        <f t="shared" si="73"/>
        <v>0</v>
      </c>
      <c r="CZ19" s="412" t="str">
        <f t="shared" si="74"/>
        <v/>
      </c>
      <c r="DA19" s="412" t="str">
        <f t="shared" si="75"/>
        <v/>
      </c>
      <c r="DB19" s="412" t="str">
        <f t="shared" si="76"/>
        <v/>
      </c>
      <c r="DC19" s="412" t="str">
        <f t="shared" si="77"/>
        <v/>
      </c>
      <c r="DD19" s="412" t="str">
        <f t="shared" si="78"/>
        <v/>
      </c>
      <c r="DE19" s="412"/>
      <c r="DG19" s="412" t="str">
        <f t="shared" si="79"/>
        <v/>
      </c>
      <c r="DH19" s="412" t="str">
        <f t="shared" si="80"/>
        <v/>
      </c>
      <c r="DI19" s="412">
        <f t="shared" si="81"/>
        <v>0</v>
      </c>
      <c r="DJ19" s="412" t="str">
        <f t="shared" si="82"/>
        <v/>
      </c>
      <c r="DK19" s="412" t="str">
        <f t="shared" si="83"/>
        <v/>
      </c>
      <c r="DL19" s="412" t="str">
        <f t="shared" si="84"/>
        <v/>
      </c>
      <c r="DM19" s="412" t="str">
        <f t="shared" si="85"/>
        <v/>
      </c>
      <c r="DN19" s="412" t="str">
        <f t="shared" si="86"/>
        <v/>
      </c>
      <c r="DO19" s="412" t="str">
        <f t="shared" si="87"/>
        <v/>
      </c>
      <c r="DP19" s="399" t="str">
        <f t="shared" si="88"/>
        <v/>
      </c>
      <c r="DQ19" s="498"/>
      <c r="DR19" s="494"/>
      <c r="DS19" s="393">
        <f t="shared" si="89"/>
        <v>0</v>
      </c>
      <c r="DT19" s="393">
        <f t="shared" si="90"/>
        <v>0</v>
      </c>
      <c r="DU19" s="412">
        <f t="shared" si="91"/>
        <v>0</v>
      </c>
      <c r="DV19" s="412" t="str">
        <f t="shared" si="92"/>
        <v/>
      </c>
      <c r="DX19" s="494" t="e">
        <f>IF(BG19&lt;270000,○,"")</f>
        <v>#NAME?</v>
      </c>
    </row>
    <row r="20" spans="1:128" s="411" customFormat="1" ht="18" hidden="1" customHeight="1" thickBot="1">
      <c r="A20" s="145" t="str">
        <f t="shared" si="12"/>
        <v/>
      </c>
      <c r="B20" s="158"/>
      <c r="C20" s="31" t="str">
        <f>IF(B20="","",VLOOKUP(B20,学連登録!$C$2:$G$3000,2,FALSE))</f>
        <v/>
      </c>
      <c r="D20" s="32" t="str">
        <f>IF(B20="","",VLOOKUP(B20,学連登録!$C$2:$G$3000,3,FALSE))</f>
        <v/>
      </c>
      <c r="E20" s="33" t="str">
        <f>IF(B20="","",VLOOKUP(B20,学連登録!$C$2:$G$3000,4,FALSE))</f>
        <v/>
      </c>
      <c r="F20" s="490" t="str">
        <f>IF(B20="","",VLOOKUP(B20,学連登録!$C$2:$I$3000,7,FALSE))</f>
        <v/>
      </c>
      <c r="G20" s="491" t="str">
        <f t="shared" si="13"/>
        <v/>
      </c>
      <c r="H20" s="827"/>
      <c r="I20" s="828"/>
      <c r="J20" s="160"/>
      <c r="K20" s="823"/>
      <c r="L20" s="824"/>
      <c r="M20" s="160"/>
      <c r="N20" s="821"/>
      <c r="O20" s="822"/>
      <c r="P20" s="159"/>
      <c r="Q20" s="819"/>
      <c r="R20" s="820"/>
      <c r="S20" s="159"/>
      <c r="T20" s="819"/>
      <c r="U20" s="820"/>
      <c r="V20" s="103" t="str">
        <f>IF(B20="","",VLOOKUP(B20,学連登録!$C$2:$H$3000,6,FALSE))</f>
        <v/>
      </c>
      <c r="W20" s="377"/>
      <c r="X20" s="157"/>
      <c r="Y20" s="118" t="str">
        <f t="shared" si="2"/>
        <v/>
      </c>
      <c r="Z20" s="97" t="str">
        <f>IF(G20="","",VLOOKUP(G20,種目名!$O$5:$T$104,3,0))</f>
        <v/>
      </c>
      <c r="AA20" s="99" t="str">
        <f>IF(J20="","",VLOOKUP(J20,種目名!$O$5:$T$104,3,0))</f>
        <v/>
      </c>
      <c r="AB20" s="119" t="str">
        <f>IF(M20="","",VLOOKUP(M20,種目名!$O$5:$T$104,3,0))</f>
        <v/>
      </c>
      <c r="AC20" s="119" t="str">
        <f>IF(P20="","",VLOOKUP(AF20,種目名!$O$5:$T$104,3,0))</f>
        <v/>
      </c>
      <c r="AD20" s="120" t="str">
        <f>IF(S20="","",VLOOKUP(AI20,種目名!$O$5:$T$104,3,0))</f>
        <v/>
      </c>
      <c r="AE20" s="117">
        <f t="shared" si="3"/>
        <v>0</v>
      </c>
      <c r="AF20" s="157" t="str">
        <f t="shared" si="4"/>
        <v/>
      </c>
      <c r="AG20" s="157" t="str">
        <f t="shared" si="5"/>
        <v/>
      </c>
      <c r="AH20" s="117">
        <f t="shared" si="6"/>
        <v>0</v>
      </c>
      <c r="AI20" s="157" t="str">
        <f t="shared" si="7"/>
        <v/>
      </c>
      <c r="AJ20" s="157" t="str">
        <f t="shared" si="8"/>
        <v/>
      </c>
      <c r="AK20" s="390"/>
      <c r="AL20" s="171">
        <f t="shared" si="14"/>
        <v>0</v>
      </c>
      <c r="AM20" s="399">
        <f t="shared" si="15"/>
        <v>0</v>
      </c>
      <c r="AN20" s="399">
        <f>COUNTIF($B$12:B20,B20)</f>
        <v>0</v>
      </c>
      <c r="AO20" s="399"/>
      <c r="AP20" s="399" t="str">
        <f t="shared" si="16"/>
        <v/>
      </c>
      <c r="AQ20" s="399" t="str">
        <f t="shared" si="17"/>
        <v/>
      </c>
      <c r="AR20" s="399" t="str">
        <f t="shared" si="18"/>
        <v/>
      </c>
      <c r="AS20" s="399" t="str">
        <f t="shared" si="19"/>
        <v/>
      </c>
      <c r="AT20" s="399">
        <f t="shared" si="95"/>
        <v>0</v>
      </c>
      <c r="AU20" s="399" t="str">
        <f t="shared" si="21"/>
        <v/>
      </c>
      <c r="AV20" s="399" t="str">
        <f t="shared" si="22"/>
        <v/>
      </c>
      <c r="AW20" s="399" t="str">
        <f t="shared" si="23"/>
        <v/>
      </c>
      <c r="AX20" s="399" t="str">
        <f t="shared" si="24"/>
        <v/>
      </c>
      <c r="AY20" s="399" t="str">
        <f t="shared" si="25"/>
        <v/>
      </c>
      <c r="AZ20" s="399" t="str">
        <f t="shared" si="26"/>
        <v/>
      </c>
      <c r="BA20" s="399" t="str">
        <f t="shared" si="27"/>
        <v/>
      </c>
      <c r="BB20" s="399" t="str">
        <f t="shared" si="28"/>
        <v/>
      </c>
      <c r="BC20" s="399" t="str">
        <f t="shared" si="29"/>
        <v/>
      </c>
      <c r="BD20" s="403" t="str">
        <f t="shared" si="30"/>
        <v/>
      </c>
      <c r="BE20" s="393">
        <f t="shared" si="31"/>
        <v>0</v>
      </c>
      <c r="BF20" s="157"/>
      <c r="BG20" s="399">
        <f t="shared" si="32"/>
        <v>0</v>
      </c>
      <c r="BH20" s="399">
        <f t="shared" si="33"/>
        <v>0</v>
      </c>
      <c r="BI20" s="412">
        <f t="shared" si="34"/>
        <v>0</v>
      </c>
      <c r="BJ20" s="413">
        <f t="shared" si="9"/>
        <v>0</v>
      </c>
      <c r="BK20" s="398" t="str">
        <f t="shared" si="10"/>
        <v>0</v>
      </c>
      <c r="BL20" s="398" t="str">
        <f t="shared" si="11"/>
        <v>0</v>
      </c>
      <c r="BM20" s="412">
        <f t="shared" si="35"/>
        <v>0</v>
      </c>
      <c r="BN20" s="412" t="str">
        <f t="shared" si="36"/>
        <v>0m0</v>
      </c>
      <c r="BO20" s="399">
        <f t="shared" si="37"/>
        <v>0</v>
      </c>
      <c r="BP20" s="399">
        <f t="shared" si="38"/>
        <v>0</v>
      </c>
      <c r="BQ20" s="412">
        <f t="shared" si="39"/>
        <v>0</v>
      </c>
      <c r="BR20" s="413">
        <f t="shared" si="40"/>
        <v>0</v>
      </c>
      <c r="BS20" s="398" t="str">
        <f t="shared" si="41"/>
        <v>0</v>
      </c>
      <c r="BT20" s="398" t="str">
        <f t="shared" si="42"/>
        <v>0</v>
      </c>
      <c r="BU20" s="412">
        <f t="shared" si="43"/>
        <v>0</v>
      </c>
      <c r="BV20" s="412" t="str">
        <f t="shared" si="44"/>
        <v>0m0</v>
      </c>
      <c r="BW20" s="399">
        <f t="shared" si="45"/>
        <v>0</v>
      </c>
      <c r="BX20" s="399">
        <f t="shared" si="46"/>
        <v>0</v>
      </c>
      <c r="BY20" s="412">
        <f t="shared" si="47"/>
        <v>0</v>
      </c>
      <c r="BZ20" s="413">
        <f t="shared" si="48"/>
        <v>0</v>
      </c>
      <c r="CA20" s="398" t="str">
        <f t="shared" si="49"/>
        <v>0</v>
      </c>
      <c r="CB20" s="398" t="str">
        <f t="shared" si="50"/>
        <v>0</v>
      </c>
      <c r="CC20" s="412">
        <f t="shared" si="51"/>
        <v>0</v>
      </c>
      <c r="CD20" s="412" t="str">
        <f t="shared" si="52"/>
        <v>0m0</v>
      </c>
      <c r="CE20" s="399">
        <f t="shared" si="53"/>
        <v>0</v>
      </c>
      <c r="CF20" s="399">
        <f t="shared" si="54"/>
        <v>0</v>
      </c>
      <c r="CG20" s="412">
        <f t="shared" si="55"/>
        <v>0</v>
      </c>
      <c r="CH20" s="413">
        <f t="shared" si="56"/>
        <v>0</v>
      </c>
      <c r="CI20" s="398" t="str">
        <f t="shared" si="57"/>
        <v>0</v>
      </c>
      <c r="CJ20" s="398" t="str">
        <f t="shared" si="58"/>
        <v>0</v>
      </c>
      <c r="CK20" s="412">
        <f t="shared" si="59"/>
        <v>0</v>
      </c>
      <c r="CL20" s="412" t="str">
        <f t="shared" si="60"/>
        <v>0m0</v>
      </c>
      <c r="CM20" s="399">
        <f t="shared" si="61"/>
        <v>0</v>
      </c>
      <c r="CN20" s="399">
        <f t="shared" si="62"/>
        <v>0</v>
      </c>
      <c r="CO20" s="412">
        <f t="shared" si="63"/>
        <v>0</v>
      </c>
      <c r="CP20" s="413">
        <f t="shared" si="64"/>
        <v>0</v>
      </c>
      <c r="CQ20" s="398" t="str">
        <f t="shared" si="65"/>
        <v>0</v>
      </c>
      <c r="CR20" s="398" t="str">
        <f t="shared" si="66"/>
        <v>0</v>
      </c>
      <c r="CS20" s="412">
        <f t="shared" si="67"/>
        <v>0</v>
      </c>
      <c r="CT20" s="412" t="str">
        <f t="shared" si="68"/>
        <v>0m0</v>
      </c>
      <c r="CU20" s="412">
        <f t="shared" si="69"/>
        <v>0</v>
      </c>
      <c r="CV20" s="412">
        <f t="shared" si="70"/>
        <v>0</v>
      </c>
      <c r="CW20" s="412">
        <f t="shared" si="71"/>
        <v>0</v>
      </c>
      <c r="CX20" s="412">
        <f t="shared" si="72"/>
        <v>0</v>
      </c>
      <c r="CY20" s="412">
        <f t="shared" si="73"/>
        <v>0</v>
      </c>
      <c r="CZ20" s="412" t="str">
        <f t="shared" si="74"/>
        <v/>
      </c>
      <c r="DA20" s="412" t="str">
        <f t="shared" si="75"/>
        <v/>
      </c>
      <c r="DB20" s="412" t="str">
        <f t="shared" si="76"/>
        <v/>
      </c>
      <c r="DC20" s="412" t="str">
        <f t="shared" si="77"/>
        <v/>
      </c>
      <c r="DD20" s="412" t="str">
        <f t="shared" si="78"/>
        <v/>
      </c>
      <c r="DE20" s="412"/>
      <c r="DG20" s="412" t="str">
        <f t="shared" si="79"/>
        <v/>
      </c>
      <c r="DH20" s="412" t="str">
        <f t="shared" si="80"/>
        <v/>
      </c>
      <c r="DI20" s="412">
        <f t="shared" si="81"/>
        <v>0</v>
      </c>
      <c r="DJ20" s="412" t="str">
        <f t="shared" si="82"/>
        <v/>
      </c>
      <c r="DK20" s="412" t="str">
        <f t="shared" si="83"/>
        <v/>
      </c>
      <c r="DL20" s="412" t="str">
        <f t="shared" si="84"/>
        <v/>
      </c>
      <c r="DM20" s="412" t="str">
        <f t="shared" si="85"/>
        <v/>
      </c>
      <c r="DN20" s="412" t="str">
        <f t="shared" si="86"/>
        <v/>
      </c>
      <c r="DO20" s="412" t="str">
        <f t="shared" si="87"/>
        <v/>
      </c>
      <c r="DQ20" s="498"/>
      <c r="DR20" s="494"/>
      <c r="DS20" s="393">
        <f t="shared" si="89"/>
        <v>0</v>
      </c>
      <c r="DT20" s="393">
        <f t="shared" si="90"/>
        <v>0</v>
      </c>
      <c r="DU20" s="412">
        <f t="shared" si="91"/>
        <v>0</v>
      </c>
      <c r="DV20" s="412" t="str">
        <f t="shared" si="92"/>
        <v/>
      </c>
      <c r="DX20" s="494" t="e">
        <f>IF(BG20&lt;270000,○,"")</f>
        <v>#NAME?</v>
      </c>
    </row>
    <row r="21" spans="1:128" s="411" customFormat="1" ht="18" hidden="1" customHeight="1" thickBot="1">
      <c r="A21" s="145" t="str">
        <f t="shared" si="12"/>
        <v/>
      </c>
      <c r="B21" s="158"/>
      <c r="C21" s="31" t="str">
        <f>IF(B21="","",VLOOKUP(B21,学連登録!$C$2:$G$3000,2,FALSE))</f>
        <v/>
      </c>
      <c r="D21" s="32" t="str">
        <f>IF(B21="","",VLOOKUP(B21,学連登録!$C$2:$G$3000,3,FALSE))</f>
        <v/>
      </c>
      <c r="E21" s="33" t="str">
        <f>IF(B21="","",VLOOKUP(B21,学連登録!$C$2:$G$3000,4,FALSE))</f>
        <v/>
      </c>
      <c r="F21" s="490" t="str">
        <f>IF(B21="","",VLOOKUP(B21,学連登録!$C$2:$I$3000,7,FALSE))</f>
        <v/>
      </c>
      <c r="G21" s="491" t="str">
        <f t="shared" si="13"/>
        <v/>
      </c>
      <c r="H21" s="827"/>
      <c r="I21" s="828"/>
      <c r="J21" s="160"/>
      <c r="K21" s="823"/>
      <c r="L21" s="824"/>
      <c r="M21" s="160"/>
      <c r="N21" s="821"/>
      <c r="O21" s="822"/>
      <c r="P21" s="159"/>
      <c r="Q21" s="819"/>
      <c r="R21" s="820"/>
      <c r="S21" s="159"/>
      <c r="T21" s="819"/>
      <c r="U21" s="820"/>
      <c r="V21" s="103" t="str">
        <f>IF(B21="","",VLOOKUP(B21,学連登録!$C$2:$H$3000,6,FALSE))</f>
        <v/>
      </c>
      <c r="W21" s="377"/>
      <c r="X21" s="157"/>
      <c r="Y21" s="118" t="str">
        <f t="shared" si="2"/>
        <v/>
      </c>
      <c r="Z21" s="97" t="str">
        <f>IF(G21="","",VLOOKUP(G21,種目名!$O$5:$T$104,3,0))</f>
        <v/>
      </c>
      <c r="AA21" s="99" t="str">
        <f>IF(J21="","",VLOOKUP(J21,種目名!$O$5:$T$104,3,0))</f>
        <v/>
      </c>
      <c r="AB21" s="119" t="str">
        <f>IF(M21="","",VLOOKUP(M21,種目名!$O$5:$T$104,3,0))</f>
        <v/>
      </c>
      <c r="AC21" s="119" t="str">
        <f>IF(P21="","",VLOOKUP(AF21,種目名!$O$5:$T$104,3,0))</f>
        <v/>
      </c>
      <c r="AD21" s="120" t="str">
        <f>IF(S21="","",VLOOKUP(AI21,種目名!$O$5:$T$104,3,0))</f>
        <v/>
      </c>
      <c r="AE21" s="117">
        <f t="shared" si="3"/>
        <v>0</v>
      </c>
      <c r="AF21" s="157" t="str">
        <f t="shared" si="4"/>
        <v/>
      </c>
      <c r="AG21" s="157" t="str">
        <f t="shared" si="5"/>
        <v/>
      </c>
      <c r="AH21" s="117">
        <f t="shared" si="6"/>
        <v>0</v>
      </c>
      <c r="AI21" s="157" t="str">
        <f t="shared" si="7"/>
        <v/>
      </c>
      <c r="AJ21" s="157" t="str">
        <f t="shared" si="8"/>
        <v/>
      </c>
      <c r="AK21" s="390"/>
      <c r="AL21" s="171">
        <f t="shared" si="14"/>
        <v>0</v>
      </c>
      <c r="AM21" s="399">
        <f t="shared" si="15"/>
        <v>0</v>
      </c>
      <c r="AN21" s="399">
        <f>COUNTIF($B$12:B21,B21)</f>
        <v>0</v>
      </c>
      <c r="AO21" s="399"/>
      <c r="AP21" s="399" t="str">
        <f t="shared" si="16"/>
        <v/>
      </c>
      <c r="AQ21" s="399" t="str">
        <f t="shared" si="17"/>
        <v/>
      </c>
      <c r="AR21" s="399" t="str">
        <f t="shared" si="18"/>
        <v/>
      </c>
      <c r="AS21" s="399" t="str">
        <f t="shared" si="19"/>
        <v/>
      </c>
      <c r="AT21" s="399">
        <f t="shared" si="95"/>
        <v>0</v>
      </c>
      <c r="AU21" s="399" t="str">
        <f t="shared" si="21"/>
        <v/>
      </c>
      <c r="AV21" s="399" t="str">
        <f t="shared" si="22"/>
        <v/>
      </c>
      <c r="AW21" s="399" t="str">
        <f t="shared" si="23"/>
        <v/>
      </c>
      <c r="AX21" s="399" t="str">
        <f t="shared" si="24"/>
        <v/>
      </c>
      <c r="AY21" s="399" t="str">
        <f t="shared" si="25"/>
        <v/>
      </c>
      <c r="AZ21" s="399" t="str">
        <f t="shared" si="26"/>
        <v/>
      </c>
      <c r="BA21" s="399" t="str">
        <f t="shared" si="27"/>
        <v/>
      </c>
      <c r="BB21" s="399" t="str">
        <f t="shared" si="28"/>
        <v/>
      </c>
      <c r="BC21" s="399" t="str">
        <f t="shared" si="29"/>
        <v/>
      </c>
      <c r="BD21" s="403" t="str">
        <f t="shared" si="30"/>
        <v/>
      </c>
      <c r="BE21" s="393">
        <f t="shared" si="31"/>
        <v>0</v>
      </c>
      <c r="BF21" s="157"/>
      <c r="BG21" s="399">
        <f t="shared" si="32"/>
        <v>0</v>
      </c>
      <c r="BH21" s="399">
        <f t="shared" si="33"/>
        <v>0</v>
      </c>
      <c r="BI21" s="412">
        <f t="shared" si="34"/>
        <v>0</v>
      </c>
      <c r="BJ21" s="413">
        <f t="shared" si="9"/>
        <v>0</v>
      </c>
      <c r="BK21" s="398" t="str">
        <f t="shared" si="10"/>
        <v>0</v>
      </c>
      <c r="BL21" s="398" t="str">
        <f t="shared" si="11"/>
        <v>0</v>
      </c>
      <c r="BM21" s="412">
        <f t="shared" si="35"/>
        <v>0</v>
      </c>
      <c r="BN21" s="412" t="str">
        <f t="shared" si="36"/>
        <v>0m0</v>
      </c>
      <c r="BO21" s="399">
        <f t="shared" si="37"/>
        <v>0</v>
      </c>
      <c r="BP21" s="399">
        <f t="shared" si="38"/>
        <v>0</v>
      </c>
      <c r="BQ21" s="412">
        <f t="shared" si="39"/>
        <v>0</v>
      </c>
      <c r="BR21" s="413">
        <f t="shared" si="40"/>
        <v>0</v>
      </c>
      <c r="BS21" s="398" t="str">
        <f t="shared" si="41"/>
        <v>0</v>
      </c>
      <c r="BT21" s="398" t="str">
        <f t="shared" si="42"/>
        <v>0</v>
      </c>
      <c r="BU21" s="412">
        <f t="shared" si="43"/>
        <v>0</v>
      </c>
      <c r="BV21" s="412" t="str">
        <f t="shared" si="44"/>
        <v>0m0</v>
      </c>
      <c r="BW21" s="399">
        <f t="shared" si="45"/>
        <v>0</v>
      </c>
      <c r="BX21" s="399">
        <f t="shared" si="46"/>
        <v>0</v>
      </c>
      <c r="BY21" s="412">
        <f t="shared" si="47"/>
        <v>0</v>
      </c>
      <c r="BZ21" s="413">
        <f t="shared" si="48"/>
        <v>0</v>
      </c>
      <c r="CA21" s="398" t="str">
        <f t="shared" si="49"/>
        <v>0</v>
      </c>
      <c r="CB21" s="398" t="str">
        <f t="shared" si="50"/>
        <v>0</v>
      </c>
      <c r="CC21" s="412">
        <f t="shared" si="51"/>
        <v>0</v>
      </c>
      <c r="CD21" s="412" t="str">
        <f t="shared" si="52"/>
        <v>0m0</v>
      </c>
      <c r="CE21" s="399">
        <f t="shared" si="53"/>
        <v>0</v>
      </c>
      <c r="CF21" s="399">
        <f t="shared" si="54"/>
        <v>0</v>
      </c>
      <c r="CG21" s="412">
        <f t="shared" si="55"/>
        <v>0</v>
      </c>
      <c r="CH21" s="413">
        <f t="shared" si="56"/>
        <v>0</v>
      </c>
      <c r="CI21" s="398" t="str">
        <f t="shared" si="57"/>
        <v>0</v>
      </c>
      <c r="CJ21" s="398" t="str">
        <f t="shared" si="58"/>
        <v>0</v>
      </c>
      <c r="CK21" s="412">
        <f t="shared" si="59"/>
        <v>0</v>
      </c>
      <c r="CL21" s="412" t="str">
        <f t="shared" si="60"/>
        <v>0m0</v>
      </c>
      <c r="CM21" s="399">
        <f t="shared" si="61"/>
        <v>0</v>
      </c>
      <c r="CN21" s="399">
        <f t="shared" si="62"/>
        <v>0</v>
      </c>
      <c r="CO21" s="412">
        <f t="shared" si="63"/>
        <v>0</v>
      </c>
      <c r="CP21" s="413">
        <f t="shared" si="64"/>
        <v>0</v>
      </c>
      <c r="CQ21" s="398" t="str">
        <f t="shared" si="65"/>
        <v>0</v>
      </c>
      <c r="CR21" s="398" t="str">
        <f t="shared" si="66"/>
        <v>0</v>
      </c>
      <c r="CS21" s="412">
        <f t="shared" si="67"/>
        <v>0</v>
      </c>
      <c r="CT21" s="412" t="str">
        <f t="shared" si="68"/>
        <v>0m0</v>
      </c>
      <c r="CU21" s="412">
        <f t="shared" si="69"/>
        <v>0</v>
      </c>
      <c r="CV21" s="412">
        <f t="shared" si="70"/>
        <v>0</v>
      </c>
      <c r="CW21" s="412">
        <f t="shared" si="71"/>
        <v>0</v>
      </c>
      <c r="CX21" s="412">
        <f t="shared" si="72"/>
        <v>0</v>
      </c>
      <c r="CY21" s="412">
        <f t="shared" si="73"/>
        <v>0</v>
      </c>
      <c r="CZ21" s="412" t="str">
        <f t="shared" si="74"/>
        <v/>
      </c>
      <c r="DA21" s="412" t="str">
        <f t="shared" si="75"/>
        <v/>
      </c>
      <c r="DB21" s="412" t="str">
        <f t="shared" si="76"/>
        <v/>
      </c>
      <c r="DC21" s="412" t="str">
        <f t="shared" si="77"/>
        <v/>
      </c>
      <c r="DD21" s="412" t="str">
        <f t="shared" si="78"/>
        <v/>
      </c>
      <c r="DE21" s="412"/>
      <c r="DG21" s="412" t="str">
        <f t="shared" si="79"/>
        <v/>
      </c>
      <c r="DH21" s="412" t="str">
        <f t="shared" si="80"/>
        <v/>
      </c>
      <c r="DI21" s="412">
        <f t="shared" si="81"/>
        <v>0</v>
      </c>
      <c r="DJ21" s="412" t="str">
        <f t="shared" si="82"/>
        <v/>
      </c>
      <c r="DK21" s="412" t="str">
        <f t="shared" si="83"/>
        <v/>
      </c>
      <c r="DL21" s="412" t="str">
        <f t="shared" si="84"/>
        <v/>
      </c>
      <c r="DM21" s="412" t="str">
        <f t="shared" si="85"/>
        <v/>
      </c>
      <c r="DN21" s="412" t="str">
        <f t="shared" si="86"/>
        <v/>
      </c>
      <c r="DO21" s="412" t="str">
        <f t="shared" si="87"/>
        <v/>
      </c>
      <c r="DQ21" s="498"/>
      <c r="DR21" s="494"/>
      <c r="DS21" s="393">
        <f t="shared" si="89"/>
        <v>0</v>
      </c>
      <c r="DT21" s="393">
        <f t="shared" si="90"/>
        <v>0</v>
      </c>
      <c r="DU21" s="412">
        <f t="shared" si="91"/>
        <v>0</v>
      </c>
      <c r="DV21" s="412" t="str">
        <f t="shared" si="92"/>
        <v/>
      </c>
      <c r="DX21" s="494" t="e">
        <f>IF(BG21&lt;270000,○,"")</f>
        <v>#NAME?</v>
      </c>
    </row>
    <row r="22" spans="1:128" s="411" customFormat="1" ht="18" hidden="1" customHeight="1" thickBot="1">
      <c r="A22" s="145" t="str">
        <f t="shared" si="12"/>
        <v/>
      </c>
      <c r="B22" s="158"/>
      <c r="C22" s="31" t="str">
        <f>IF(B22="","",VLOOKUP(B22,学連登録!$C$2:$G$3000,2,FALSE))</f>
        <v/>
      </c>
      <c r="D22" s="32" t="str">
        <f>IF(B22="","",VLOOKUP(B22,学連登録!$C$2:$G$3000,3,FALSE))</f>
        <v/>
      </c>
      <c r="E22" s="33" t="str">
        <f>IF(B22="","",VLOOKUP(B22,学連登録!$C$2:$G$3000,4,FALSE))</f>
        <v/>
      </c>
      <c r="F22" s="490" t="str">
        <f>IF(B22="","",VLOOKUP(B22,学連登録!$C$2:$I$3000,7,FALSE))</f>
        <v/>
      </c>
      <c r="G22" s="491" t="str">
        <f t="shared" si="13"/>
        <v/>
      </c>
      <c r="H22" s="827"/>
      <c r="I22" s="828"/>
      <c r="J22" s="160"/>
      <c r="K22" s="823"/>
      <c r="L22" s="824"/>
      <c r="M22" s="160"/>
      <c r="N22" s="821"/>
      <c r="O22" s="822"/>
      <c r="P22" s="159"/>
      <c r="Q22" s="819"/>
      <c r="R22" s="820"/>
      <c r="S22" s="159"/>
      <c r="T22" s="819"/>
      <c r="U22" s="820"/>
      <c r="V22" s="103" t="str">
        <f>IF(B22="","",VLOOKUP(B22,学連登録!$C$2:$H$3000,6,FALSE))</f>
        <v/>
      </c>
      <c r="W22" s="377"/>
      <c r="X22" s="157"/>
      <c r="Y22" s="118" t="str">
        <f t="shared" si="2"/>
        <v/>
      </c>
      <c r="Z22" s="97" t="str">
        <f>IF(G22="","",VLOOKUP(G22,種目名!$O$5:$T$104,3,0))</f>
        <v/>
      </c>
      <c r="AA22" s="99" t="str">
        <f>IF(J22="","",VLOOKUP(J22,種目名!$O$5:$T$104,3,0))</f>
        <v/>
      </c>
      <c r="AB22" s="119" t="str">
        <f>IF(M22="","",VLOOKUP(M22,種目名!$O$5:$T$104,3,0))</f>
        <v/>
      </c>
      <c r="AC22" s="119" t="str">
        <f>IF(P22="","",VLOOKUP(AF22,種目名!$O$5:$T$104,3,0))</f>
        <v/>
      </c>
      <c r="AD22" s="120" t="str">
        <f>IF(S22="","",VLOOKUP(AI22,種目名!$O$5:$T$104,3,0))</f>
        <v/>
      </c>
      <c r="AE22" s="117">
        <f t="shared" si="3"/>
        <v>0</v>
      </c>
      <c r="AF22" s="157" t="str">
        <f t="shared" si="4"/>
        <v/>
      </c>
      <c r="AG22" s="157" t="str">
        <f t="shared" si="5"/>
        <v/>
      </c>
      <c r="AH22" s="117">
        <f t="shared" si="6"/>
        <v>0</v>
      </c>
      <c r="AI22" s="157" t="str">
        <f t="shared" si="7"/>
        <v/>
      </c>
      <c r="AJ22" s="157" t="str">
        <f t="shared" si="8"/>
        <v/>
      </c>
      <c r="AK22" s="390"/>
      <c r="AL22" s="171">
        <f t="shared" si="14"/>
        <v>0</v>
      </c>
      <c r="AM22" s="399">
        <f t="shared" si="15"/>
        <v>0</v>
      </c>
      <c r="AN22" s="399">
        <f>COUNTIF($B$12:B22,B22)</f>
        <v>0</v>
      </c>
      <c r="AO22" s="399"/>
      <c r="AP22" s="399" t="str">
        <f t="shared" si="16"/>
        <v/>
      </c>
      <c r="AQ22" s="399" t="str">
        <f t="shared" si="17"/>
        <v/>
      </c>
      <c r="AR22" s="399" t="str">
        <f t="shared" si="18"/>
        <v/>
      </c>
      <c r="AS22" s="399" t="str">
        <f t="shared" si="19"/>
        <v/>
      </c>
      <c r="AT22" s="399">
        <f t="shared" si="95"/>
        <v>0</v>
      </c>
      <c r="AU22" s="399" t="str">
        <f t="shared" si="21"/>
        <v/>
      </c>
      <c r="AV22" s="399" t="str">
        <f t="shared" si="22"/>
        <v/>
      </c>
      <c r="AW22" s="399" t="str">
        <f t="shared" si="23"/>
        <v/>
      </c>
      <c r="AX22" s="399" t="str">
        <f t="shared" si="24"/>
        <v/>
      </c>
      <c r="AY22" s="399" t="str">
        <f t="shared" si="25"/>
        <v/>
      </c>
      <c r="AZ22" s="399" t="str">
        <f t="shared" si="26"/>
        <v/>
      </c>
      <c r="BA22" s="399" t="str">
        <f t="shared" si="27"/>
        <v/>
      </c>
      <c r="BB22" s="399" t="str">
        <f t="shared" si="28"/>
        <v/>
      </c>
      <c r="BC22" s="399" t="str">
        <f t="shared" si="29"/>
        <v/>
      </c>
      <c r="BD22" s="403" t="str">
        <f t="shared" si="30"/>
        <v/>
      </c>
      <c r="BE22" s="393">
        <f t="shared" si="31"/>
        <v>0</v>
      </c>
      <c r="BF22" s="157"/>
      <c r="BG22" s="399">
        <f t="shared" si="32"/>
        <v>0</v>
      </c>
      <c r="BH22" s="399">
        <f t="shared" si="33"/>
        <v>0</v>
      </c>
      <c r="BI22" s="412">
        <f t="shared" si="34"/>
        <v>0</v>
      </c>
      <c r="BJ22" s="413">
        <f t="shared" si="9"/>
        <v>0</v>
      </c>
      <c r="BK22" s="398" t="str">
        <f t="shared" si="10"/>
        <v>0</v>
      </c>
      <c r="BL22" s="398" t="str">
        <f t="shared" si="11"/>
        <v>0</v>
      </c>
      <c r="BM22" s="412">
        <f t="shared" si="35"/>
        <v>0</v>
      </c>
      <c r="BN22" s="412" t="str">
        <f t="shared" si="36"/>
        <v>0m0</v>
      </c>
      <c r="BO22" s="399">
        <f t="shared" si="37"/>
        <v>0</v>
      </c>
      <c r="BP22" s="399">
        <f t="shared" si="38"/>
        <v>0</v>
      </c>
      <c r="BQ22" s="412">
        <f t="shared" si="39"/>
        <v>0</v>
      </c>
      <c r="BR22" s="413">
        <f t="shared" si="40"/>
        <v>0</v>
      </c>
      <c r="BS22" s="398" t="str">
        <f t="shared" si="41"/>
        <v>0</v>
      </c>
      <c r="BT22" s="398" t="str">
        <f t="shared" si="42"/>
        <v>0</v>
      </c>
      <c r="BU22" s="412">
        <f t="shared" si="43"/>
        <v>0</v>
      </c>
      <c r="BV22" s="412" t="str">
        <f t="shared" si="44"/>
        <v>0m0</v>
      </c>
      <c r="BW22" s="399">
        <f t="shared" si="45"/>
        <v>0</v>
      </c>
      <c r="BX22" s="399">
        <f t="shared" si="46"/>
        <v>0</v>
      </c>
      <c r="BY22" s="412">
        <f t="shared" si="47"/>
        <v>0</v>
      </c>
      <c r="BZ22" s="413">
        <f t="shared" si="48"/>
        <v>0</v>
      </c>
      <c r="CA22" s="398" t="str">
        <f t="shared" si="49"/>
        <v>0</v>
      </c>
      <c r="CB22" s="398" t="str">
        <f t="shared" si="50"/>
        <v>0</v>
      </c>
      <c r="CC22" s="412">
        <f t="shared" si="51"/>
        <v>0</v>
      </c>
      <c r="CD22" s="412" t="str">
        <f t="shared" si="52"/>
        <v>0m0</v>
      </c>
      <c r="CE22" s="399">
        <f t="shared" si="53"/>
        <v>0</v>
      </c>
      <c r="CF22" s="399">
        <f t="shared" si="54"/>
        <v>0</v>
      </c>
      <c r="CG22" s="412">
        <f t="shared" si="55"/>
        <v>0</v>
      </c>
      <c r="CH22" s="413">
        <f t="shared" si="56"/>
        <v>0</v>
      </c>
      <c r="CI22" s="398" t="str">
        <f t="shared" si="57"/>
        <v>0</v>
      </c>
      <c r="CJ22" s="398" t="str">
        <f t="shared" si="58"/>
        <v>0</v>
      </c>
      <c r="CK22" s="412">
        <f t="shared" si="59"/>
        <v>0</v>
      </c>
      <c r="CL22" s="412" t="str">
        <f t="shared" si="60"/>
        <v>0m0</v>
      </c>
      <c r="CM22" s="399">
        <f t="shared" si="61"/>
        <v>0</v>
      </c>
      <c r="CN22" s="399">
        <f t="shared" si="62"/>
        <v>0</v>
      </c>
      <c r="CO22" s="412">
        <f t="shared" si="63"/>
        <v>0</v>
      </c>
      <c r="CP22" s="413">
        <f t="shared" si="64"/>
        <v>0</v>
      </c>
      <c r="CQ22" s="398" t="str">
        <f t="shared" si="65"/>
        <v>0</v>
      </c>
      <c r="CR22" s="398" t="str">
        <f t="shared" si="66"/>
        <v>0</v>
      </c>
      <c r="CS22" s="412">
        <f t="shared" si="67"/>
        <v>0</v>
      </c>
      <c r="CT22" s="412" t="str">
        <f t="shared" si="68"/>
        <v>0m0</v>
      </c>
      <c r="CU22" s="412">
        <f t="shared" si="69"/>
        <v>0</v>
      </c>
      <c r="CV22" s="412">
        <f t="shared" si="70"/>
        <v>0</v>
      </c>
      <c r="CW22" s="412">
        <f t="shared" si="71"/>
        <v>0</v>
      </c>
      <c r="CX22" s="412">
        <f t="shared" si="72"/>
        <v>0</v>
      </c>
      <c r="CY22" s="412">
        <f t="shared" si="73"/>
        <v>0</v>
      </c>
      <c r="CZ22" s="412" t="str">
        <f t="shared" si="74"/>
        <v/>
      </c>
      <c r="DA22" s="412" t="str">
        <f t="shared" si="75"/>
        <v/>
      </c>
      <c r="DB22" s="412" t="str">
        <f t="shared" si="76"/>
        <v/>
      </c>
      <c r="DC22" s="412" t="str">
        <f t="shared" si="77"/>
        <v/>
      </c>
      <c r="DD22" s="412" t="str">
        <f t="shared" si="78"/>
        <v/>
      </c>
      <c r="DE22" s="412"/>
      <c r="DG22" s="412" t="str">
        <f t="shared" si="79"/>
        <v/>
      </c>
      <c r="DH22" s="412" t="str">
        <f t="shared" si="80"/>
        <v/>
      </c>
      <c r="DI22" s="412">
        <f t="shared" si="81"/>
        <v>0</v>
      </c>
      <c r="DJ22" s="412" t="str">
        <f t="shared" si="82"/>
        <v/>
      </c>
      <c r="DK22" s="412" t="str">
        <f t="shared" si="83"/>
        <v/>
      </c>
      <c r="DL22" s="412" t="str">
        <f t="shared" si="84"/>
        <v/>
      </c>
      <c r="DM22" s="412" t="str">
        <f t="shared" si="85"/>
        <v/>
      </c>
      <c r="DN22" s="412" t="str">
        <f t="shared" si="86"/>
        <v/>
      </c>
      <c r="DO22" s="412" t="str">
        <f t="shared" si="87"/>
        <v/>
      </c>
      <c r="DQ22" s="499"/>
      <c r="DR22" s="494"/>
      <c r="DS22" s="393">
        <f t="shared" si="89"/>
        <v>0</v>
      </c>
      <c r="DT22" s="393">
        <f t="shared" si="90"/>
        <v>0</v>
      </c>
      <c r="DU22" s="412">
        <f t="shared" si="91"/>
        <v>0</v>
      </c>
      <c r="DV22" s="412" t="str">
        <f t="shared" si="92"/>
        <v/>
      </c>
      <c r="DX22" s="494" t="e">
        <f>IF(BG22&lt;270000,○,"")</f>
        <v>#NAME?</v>
      </c>
    </row>
    <row r="23" spans="1:128" s="411" customFormat="1" ht="18" hidden="1" customHeight="1" thickBot="1">
      <c r="A23" s="145" t="str">
        <f t="shared" si="12"/>
        <v/>
      </c>
      <c r="B23" s="158"/>
      <c r="C23" s="31" t="str">
        <f>IF(B23="","",VLOOKUP(B23,学連登録!$C$2:$G$3000,2,FALSE))</f>
        <v/>
      </c>
      <c r="D23" s="32" t="str">
        <f>IF(B23="","",VLOOKUP(B23,学連登録!$C$2:$G$3000,3,FALSE))</f>
        <v/>
      </c>
      <c r="E23" s="33" t="str">
        <f>IF(B23="","",VLOOKUP(B23,学連登録!$C$2:$G$3000,4,FALSE))</f>
        <v/>
      </c>
      <c r="F23" s="383" t="str">
        <f>IF(B23="","",VLOOKUP(B23,学連登録!$C$2:$I$3000,7,FALSE))</f>
        <v/>
      </c>
      <c r="G23" s="159"/>
      <c r="H23" s="827"/>
      <c r="I23" s="828"/>
      <c r="J23" s="160"/>
      <c r="K23" s="823"/>
      <c r="L23" s="824"/>
      <c r="M23" s="160"/>
      <c r="N23" s="821"/>
      <c r="O23" s="822"/>
      <c r="P23" s="159"/>
      <c r="Q23" s="819"/>
      <c r="R23" s="820"/>
      <c r="S23" s="159"/>
      <c r="T23" s="819"/>
      <c r="U23" s="820"/>
      <c r="V23" s="103" t="str">
        <f>IF(B23="","",VLOOKUP(B23,学連登録!$C$2:$H$3000,6,FALSE))</f>
        <v/>
      </c>
      <c r="W23" s="377"/>
      <c r="X23" s="157"/>
      <c r="Y23" s="118" t="str">
        <f t="shared" si="2"/>
        <v/>
      </c>
      <c r="Z23" s="97" t="str">
        <f>IF(G23="","",VLOOKUP(G23,種目名!$O$5:$T$104,3,0))</f>
        <v/>
      </c>
      <c r="AA23" s="99" t="str">
        <f>IF(J23="","",VLOOKUP(J23,種目名!$O$5:$T$104,3,0))</f>
        <v/>
      </c>
      <c r="AB23" s="119" t="str">
        <f>IF(M23="","",VLOOKUP(M23,種目名!$O$5:$T$104,3,0))</f>
        <v/>
      </c>
      <c r="AC23" s="119" t="str">
        <f>IF(P23="","",VLOOKUP(AF23,種目名!$O$5:$T$104,3,0))</f>
        <v/>
      </c>
      <c r="AD23" s="120" t="str">
        <f>IF(S23="","",VLOOKUP(AI23,種目名!$O$5:$T$104,3,0))</f>
        <v/>
      </c>
      <c r="AE23" s="117">
        <f t="shared" si="3"/>
        <v>0</v>
      </c>
      <c r="AF23" s="157" t="str">
        <f t="shared" si="4"/>
        <v/>
      </c>
      <c r="AG23" s="157" t="str">
        <f t="shared" si="5"/>
        <v/>
      </c>
      <c r="AH23" s="117">
        <f t="shared" si="6"/>
        <v>0</v>
      </c>
      <c r="AI23" s="157" t="str">
        <f t="shared" si="7"/>
        <v/>
      </c>
      <c r="AJ23" s="157" t="str">
        <f t="shared" si="8"/>
        <v/>
      </c>
      <c r="AK23" s="390"/>
      <c r="AL23" s="171">
        <f t="shared" si="14"/>
        <v>0</v>
      </c>
      <c r="AM23" s="399">
        <f t="shared" si="15"/>
        <v>0</v>
      </c>
      <c r="AN23" s="399">
        <f>COUNTIF($B$12:B23,B23)</f>
        <v>0</v>
      </c>
      <c r="AO23" s="399"/>
      <c r="AP23" s="399" t="str">
        <f t="shared" si="16"/>
        <v/>
      </c>
      <c r="AQ23" s="399" t="str">
        <f t="shared" si="17"/>
        <v/>
      </c>
      <c r="AR23" s="399" t="str">
        <f t="shared" si="18"/>
        <v/>
      </c>
      <c r="AS23" s="399" t="str">
        <f t="shared" si="19"/>
        <v/>
      </c>
      <c r="AT23" s="399">
        <f t="shared" si="95"/>
        <v>0</v>
      </c>
      <c r="AU23" s="399" t="str">
        <f t="shared" ref="AU23:AU76" si="96">IF($B23="","",IF(G23="","",$B23&amp;"-"&amp;Z23))</f>
        <v/>
      </c>
      <c r="AV23" s="399" t="str">
        <f t="shared" ref="AV23:AV76" si="97">IF($B23="","",IF(J23="","",$B23&amp;"-"&amp;AA23))</f>
        <v/>
      </c>
      <c r="AW23" s="399" t="str">
        <f t="shared" ref="AW23:AW76" si="98">IF($B23="","",IF(M23="","",$B23&amp;"-"&amp;AB23))</f>
        <v/>
      </c>
      <c r="AX23" s="399" t="str">
        <f t="shared" ref="AX23:AX76" si="99">IF($B23="","",IF(P23="","",$B23&amp;"-"&amp;AC23))</f>
        <v/>
      </c>
      <c r="AY23" s="399" t="str">
        <f t="shared" ref="AY23:AY76" si="100">IF($B23="","",IF(S23="","",$B23&amp;"-"&amp;AD23))</f>
        <v/>
      </c>
      <c r="AZ23" s="399" t="str">
        <f t="shared" si="26"/>
        <v/>
      </c>
      <c r="BA23" s="399" t="str">
        <f t="shared" si="27"/>
        <v/>
      </c>
      <c r="BB23" s="399" t="str">
        <f t="shared" si="28"/>
        <v/>
      </c>
      <c r="BC23" s="399" t="str">
        <f t="shared" si="29"/>
        <v/>
      </c>
      <c r="BD23" s="403" t="str">
        <f t="shared" si="30"/>
        <v/>
      </c>
      <c r="BE23" s="393">
        <f t="shared" si="31"/>
        <v>0</v>
      </c>
      <c r="BF23" s="157"/>
      <c r="BG23" s="399">
        <f t="shared" si="32"/>
        <v>0</v>
      </c>
      <c r="BH23" s="399">
        <f t="shared" si="33"/>
        <v>0</v>
      </c>
      <c r="BI23" s="412">
        <f t="shared" si="34"/>
        <v>0</v>
      </c>
      <c r="BJ23" s="413">
        <f t="shared" si="9"/>
        <v>0</v>
      </c>
      <c r="BK23" s="398" t="str">
        <f t="shared" si="10"/>
        <v>0</v>
      </c>
      <c r="BL23" s="398" t="str">
        <f t="shared" si="11"/>
        <v>0</v>
      </c>
      <c r="BM23" s="412">
        <f t="shared" si="35"/>
        <v>0</v>
      </c>
      <c r="BN23" s="412" t="str">
        <f t="shared" si="36"/>
        <v>0m0</v>
      </c>
      <c r="BO23" s="399">
        <f t="shared" si="37"/>
        <v>0</v>
      </c>
      <c r="BP23" s="399">
        <f t="shared" si="38"/>
        <v>0</v>
      </c>
      <c r="BQ23" s="412">
        <f t="shared" si="39"/>
        <v>0</v>
      </c>
      <c r="BR23" s="413">
        <f t="shared" si="40"/>
        <v>0</v>
      </c>
      <c r="BS23" s="398" t="str">
        <f t="shared" si="41"/>
        <v>0</v>
      </c>
      <c r="BT23" s="398" t="str">
        <f t="shared" si="42"/>
        <v>0</v>
      </c>
      <c r="BU23" s="412">
        <f t="shared" si="43"/>
        <v>0</v>
      </c>
      <c r="BV23" s="412" t="str">
        <f t="shared" si="44"/>
        <v>0m0</v>
      </c>
      <c r="BW23" s="399">
        <f t="shared" si="45"/>
        <v>0</v>
      </c>
      <c r="BX23" s="399">
        <f t="shared" si="46"/>
        <v>0</v>
      </c>
      <c r="BY23" s="412">
        <f t="shared" si="47"/>
        <v>0</v>
      </c>
      <c r="BZ23" s="413">
        <f t="shared" si="48"/>
        <v>0</v>
      </c>
      <c r="CA23" s="398" t="str">
        <f t="shared" si="49"/>
        <v>0</v>
      </c>
      <c r="CB23" s="398" t="str">
        <f t="shared" si="50"/>
        <v>0</v>
      </c>
      <c r="CC23" s="412">
        <f t="shared" si="51"/>
        <v>0</v>
      </c>
      <c r="CD23" s="412" t="str">
        <f t="shared" si="52"/>
        <v>0m0</v>
      </c>
      <c r="CE23" s="399">
        <f t="shared" si="53"/>
        <v>0</v>
      </c>
      <c r="CF23" s="399">
        <f t="shared" si="54"/>
        <v>0</v>
      </c>
      <c r="CG23" s="412">
        <f t="shared" si="55"/>
        <v>0</v>
      </c>
      <c r="CH23" s="413">
        <f t="shared" si="56"/>
        <v>0</v>
      </c>
      <c r="CI23" s="398" t="str">
        <f t="shared" si="57"/>
        <v>0</v>
      </c>
      <c r="CJ23" s="398" t="str">
        <f t="shared" si="58"/>
        <v>0</v>
      </c>
      <c r="CK23" s="412">
        <f t="shared" si="59"/>
        <v>0</v>
      </c>
      <c r="CL23" s="412" t="str">
        <f t="shared" si="60"/>
        <v>0m0</v>
      </c>
      <c r="CM23" s="399">
        <f t="shared" si="61"/>
        <v>0</v>
      </c>
      <c r="CN23" s="399">
        <f t="shared" si="62"/>
        <v>0</v>
      </c>
      <c r="CO23" s="412">
        <f t="shared" si="63"/>
        <v>0</v>
      </c>
      <c r="CP23" s="413">
        <f t="shared" si="64"/>
        <v>0</v>
      </c>
      <c r="CQ23" s="398" t="str">
        <f t="shared" si="65"/>
        <v>0</v>
      </c>
      <c r="CR23" s="398" t="str">
        <f t="shared" si="66"/>
        <v>0</v>
      </c>
      <c r="CS23" s="412">
        <f t="shared" si="67"/>
        <v>0</v>
      </c>
      <c r="CT23" s="412" t="str">
        <f t="shared" si="68"/>
        <v>0m0</v>
      </c>
      <c r="CU23" s="412">
        <f t="shared" si="69"/>
        <v>0</v>
      </c>
      <c r="CV23" s="412">
        <f t="shared" si="70"/>
        <v>0</v>
      </c>
      <c r="CW23" s="412">
        <f t="shared" si="71"/>
        <v>0</v>
      </c>
      <c r="CX23" s="412">
        <f t="shared" si="72"/>
        <v>0</v>
      </c>
      <c r="CY23" s="412">
        <f t="shared" si="73"/>
        <v>0</v>
      </c>
      <c r="CZ23" s="412" t="str">
        <f t="shared" si="74"/>
        <v/>
      </c>
      <c r="DA23" s="412" t="str">
        <f t="shared" si="75"/>
        <v/>
      </c>
      <c r="DB23" s="412" t="str">
        <f t="shared" si="76"/>
        <v/>
      </c>
      <c r="DC23" s="412" t="str">
        <f t="shared" si="77"/>
        <v/>
      </c>
      <c r="DD23" s="412" t="str">
        <f t="shared" si="78"/>
        <v/>
      </c>
      <c r="DE23" s="412"/>
      <c r="DG23" s="412" t="str">
        <f t="shared" si="79"/>
        <v/>
      </c>
      <c r="DH23" s="412" t="str">
        <f t="shared" si="80"/>
        <v/>
      </c>
      <c r="DI23" s="412">
        <f t="shared" si="81"/>
        <v>0</v>
      </c>
      <c r="DJ23" s="412" t="str">
        <f t="shared" si="82"/>
        <v/>
      </c>
      <c r="DK23" s="412" t="str">
        <f t="shared" si="83"/>
        <v/>
      </c>
      <c r="DL23" s="412" t="str">
        <f t="shared" si="84"/>
        <v/>
      </c>
      <c r="DM23" s="412" t="str">
        <f t="shared" si="85"/>
        <v/>
      </c>
      <c r="DN23" s="412" t="str">
        <f t="shared" si="86"/>
        <v/>
      </c>
      <c r="DO23" s="412" t="str">
        <f t="shared" si="87"/>
        <v/>
      </c>
      <c r="DR23" s="494"/>
      <c r="DS23" s="393">
        <f t="shared" ref="DS23:DS77" si="101">IF(CN23="",0,IF(OR(CN23&lt;$AT$12,CN23&gt;$AT$13),1,0))</f>
        <v>0</v>
      </c>
      <c r="DT23" s="393">
        <f t="shared" ref="DT23:DT76" si="102">IF($M23="",0,IF($O23="",1,0))</f>
        <v>0</v>
      </c>
      <c r="DU23" s="411">
        <f t="shared" si="91"/>
        <v>0</v>
      </c>
      <c r="DX23" s="494" t="e">
        <f>IF(BG23&lt;270000,○,"")</f>
        <v>#NAME?</v>
      </c>
    </row>
    <row r="24" spans="1:128" s="411" customFormat="1" ht="18" hidden="1" customHeight="1" thickBot="1">
      <c r="A24" s="145" t="str">
        <f t="shared" si="12"/>
        <v/>
      </c>
      <c r="B24" s="158"/>
      <c r="C24" s="31" t="str">
        <f>IF(B24="","",VLOOKUP(B24,学連登録!$C$2:$G$3000,2,FALSE))</f>
        <v/>
      </c>
      <c r="D24" s="32" t="str">
        <f>IF(B24="","",VLOOKUP(B24,学連登録!$C$2:$G$3000,3,FALSE))</f>
        <v/>
      </c>
      <c r="E24" s="33" t="str">
        <f>IF(B24="","",VLOOKUP(B24,学連登録!$C$2:$G$3000,4,FALSE))</f>
        <v/>
      </c>
      <c r="F24" s="383" t="str">
        <f>IF(B24="","",VLOOKUP(B24,学連登録!$C$2:$I$3000,7,FALSE))</f>
        <v/>
      </c>
      <c r="G24" s="159"/>
      <c r="H24" s="827"/>
      <c r="I24" s="828"/>
      <c r="J24" s="160"/>
      <c r="K24" s="823"/>
      <c r="L24" s="824"/>
      <c r="M24" s="160"/>
      <c r="N24" s="821"/>
      <c r="O24" s="822"/>
      <c r="P24" s="159"/>
      <c r="Q24" s="819"/>
      <c r="R24" s="820"/>
      <c r="S24" s="159"/>
      <c r="T24" s="819"/>
      <c r="U24" s="820"/>
      <c r="V24" s="103" t="str">
        <f>IF(B24="","",VLOOKUP(B24,学連登録!$C$2:$H$3000,6,FALSE))</f>
        <v/>
      </c>
      <c r="W24" s="377"/>
      <c r="X24" s="157"/>
      <c r="Y24" s="118" t="str">
        <f t="shared" si="2"/>
        <v/>
      </c>
      <c r="Z24" s="97" t="str">
        <f>IF(G24="","",VLOOKUP(G24,種目名!$O$5:$T$104,3,0))</f>
        <v/>
      </c>
      <c r="AA24" s="99" t="str">
        <f>IF(J24="","",VLOOKUP(J24,種目名!$O$5:$T$104,3,0))</f>
        <v/>
      </c>
      <c r="AB24" s="119" t="str">
        <f>IF(M24="","",VLOOKUP(M24,種目名!$O$5:$T$104,3,0))</f>
        <v/>
      </c>
      <c r="AC24" s="119" t="str">
        <f>IF(P24="","",VLOOKUP(AF24,種目名!$O$5:$T$104,3,0))</f>
        <v/>
      </c>
      <c r="AD24" s="120" t="str">
        <f>IF(S24="","",VLOOKUP(AI24,種目名!$O$5:$T$104,3,0))</f>
        <v/>
      </c>
      <c r="AE24" s="117">
        <f t="shared" si="3"/>
        <v>0</v>
      </c>
      <c r="AF24" s="157" t="str">
        <f t="shared" si="4"/>
        <v/>
      </c>
      <c r="AG24" s="157" t="str">
        <f t="shared" si="5"/>
        <v/>
      </c>
      <c r="AH24" s="117">
        <f t="shared" si="6"/>
        <v>0</v>
      </c>
      <c r="AI24" s="157" t="str">
        <f t="shared" si="7"/>
        <v/>
      </c>
      <c r="AJ24" s="157" t="str">
        <f t="shared" si="8"/>
        <v/>
      </c>
      <c r="AK24" s="390"/>
      <c r="AL24" s="171">
        <f t="shared" si="14"/>
        <v>0</v>
      </c>
      <c r="AM24" s="399">
        <f t="shared" si="15"/>
        <v>0</v>
      </c>
      <c r="AN24" s="399">
        <f>COUNTIF($B$12:B24,B24)</f>
        <v>0</v>
      </c>
      <c r="AO24" s="399"/>
      <c r="AP24" s="399" t="str">
        <f t="shared" si="16"/>
        <v/>
      </c>
      <c r="AQ24" s="399" t="str">
        <f t="shared" si="17"/>
        <v/>
      </c>
      <c r="AR24" s="399" t="str">
        <f t="shared" si="18"/>
        <v/>
      </c>
      <c r="AS24" s="399" t="str">
        <f t="shared" si="19"/>
        <v/>
      </c>
      <c r="AT24" s="399">
        <f t="shared" si="95"/>
        <v>0</v>
      </c>
      <c r="AU24" s="399" t="str">
        <f t="shared" si="96"/>
        <v/>
      </c>
      <c r="AV24" s="399" t="str">
        <f t="shared" si="97"/>
        <v/>
      </c>
      <c r="AW24" s="399" t="str">
        <f t="shared" si="98"/>
        <v/>
      </c>
      <c r="AX24" s="399" t="str">
        <f t="shared" si="99"/>
        <v/>
      </c>
      <c r="AY24" s="399" t="str">
        <f t="shared" si="100"/>
        <v/>
      </c>
      <c r="AZ24" s="399" t="str">
        <f t="shared" si="26"/>
        <v/>
      </c>
      <c r="BA24" s="399" t="str">
        <f t="shared" si="27"/>
        <v/>
      </c>
      <c r="BB24" s="399" t="str">
        <f t="shared" si="28"/>
        <v/>
      </c>
      <c r="BC24" s="399" t="str">
        <f t="shared" si="29"/>
        <v/>
      </c>
      <c r="BD24" s="403" t="str">
        <f t="shared" si="30"/>
        <v/>
      </c>
      <c r="BE24" s="393">
        <f t="shared" si="31"/>
        <v>0</v>
      </c>
      <c r="BF24" s="157"/>
      <c r="BG24" s="399">
        <f t="shared" si="32"/>
        <v>0</v>
      </c>
      <c r="BH24" s="399">
        <f t="shared" si="33"/>
        <v>0</v>
      </c>
      <c r="BI24" s="412">
        <f t="shared" si="34"/>
        <v>0</v>
      </c>
      <c r="BJ24" s="413">
        <f t="shared" si="9"/>
        <v>0</v>
      </c>
      <c r="BK24" s="398" t="str">
        <f t="shared" si="10"/>
        <v>0</v>
      </c>
      <c r="BL24" s="398" t="str">
        <f t="shared" si="11"/>
        <v>0</v>
      </c>
      <c r="BM24" s="412">
        <f t="shared" si="35"/>
        <v>0</v>
      </c>
      <c r="BN24" s="412" t="str">
        <f t="shared" si="36"/>
        <v>0m0</v>
      </c>
      <c r="BO24" s="399">
        <f t="shared" si="37"/>
        <v>0</v>
      </c>
      <c r="BP24" s="399">
        <f t="shared" si="38"/>
        <v>0</v>
      </c>
      <c r="BQ24" s="412">
        <f t="shared" si="39"/>
        <v>0</v>
      </c>
      <c r="BR24" s="413">
        <f t="shared" si="40"/>
        <v>0</v>
      </c>
      <c r="BS24" s="398" t="str">
        <f t="shared" si="41"/>
        <v>0</v>
      </c>
      <c r="BT24" s="398" t="str">
        <f t="shared" si="42"/>
        <v>0</v>
      </c>
      <c r="BU24" s="412">
        <f t="shared" si="43"/>
        <v>0</v>
      </c>
      <c r="BV24" s="412" t="str">
        <f t="shared" si="44"/>
        <v>0m0</v>
      </c>
      <c r="BW24" s="399">
        <f t="shared" si="45"/>
        <v>0</v>
      </c>
      <c r="BX24" s="399">
        <f t="shared" si="46"/>
        <v>0</v>
      </c>
      <c r="BY24" s="412">
        <f t="shared" si="47"/>
        <v>0</v>
      </c>
      <c r="BZ24" s="413">
        <f t="shared" si="48"/>
        <v>0</v>
      </c>
      <c r="CA24" s="398" t="str">
        <f t="shared" si="49"/>
        <v>0</v>
      </c>
      <c r="CB24" s="398" t="str">
        <f t="shared" si="50"/>
        <v>0</v>
      </c>
      <c r="CC24" s="412">
        <f t="shared" si="51"/>
        <v>0</v>
      </c>
      <c r="CD24" s="412" t="str">
        <f t="shared" si="52"/>
        <v>0m0</v>
      </c>
      <c r="CE24" s="399">
        <f t="shared" si="53"/>
        <v>0</v>
      </c>
      <c r="CF24" s="399">
        <f t="shared" si="54"/>
        <v>0</v>
      </c>
      <c r="CG24" s="412">
        <f t="shared" si="55"/>
        <v>0</v>
      </c>
      <c r="CH24" s="413">
        <f t="shared" si="56"/>
        <v>0</v>
      </c>
      <c r="CI24" s="398" t="str">
        <f t="shared" si="57"/>
        <v>0</v>
      </c>
      <c r="CJ24" s="398" t="str">
        <f t="shared" si="58"/>
        <v>0</v>
      </c>
      <c r="CK24" s="412">
        <f t="shared" si="59"/>
        <v>0</v>
      </c>
      <c r="CL24" s="412" t="str">
        <f t="shared" si="60"/>
        <v>0m0</v>
      </c>
      <c r="CM24" s="399">
        <f t="shared" si="61"/>
        <v>0</v>
      </c>
      <c r="CN24" s="399">
        <f t="shared" si="62"/>
        <v>0</v>
      </c>
      <c r="CO24" s="412">
        <f t="shared" si="63"/>
        <v>0</v>
      </c>
      <c r="CP24" s="413">
        <f t="shared" si="64"/>
        <v>0</v>
      </c>
      <c r="CQ24" s="398" t="str">
        <f t="shared" si="65"/>
        <v>0</v>
      </c>
      <c r="CR24" s="398" t="str">
        <f t="shared" si="66"/>
        <v>0</v>
      </c>
      <c r="CS24" s="412">
        <f t="shared" si="67"/>
        <v>0</v>
      </c>
      <c r="CT24" s="412" t="str">
        <f t="shared" si="68"/>
        <v>0m0</v>
      </c>
      <c r="CU24" s="412">
        <f t="shared" si="69"/>
        <v>0</v>
      </c>
      <c r="CV24" s="412">
        <f t="shared" si="70"/>
        <v>0</v>
      </c>
      <c r="CW24" s="412">
        <f t="shared" si="71"/>
        <v>0</v>
      </c>
      <c r="CX24" s="412">
        <f t="shared" si="72"/>
        <v>0</v>
      </c>
      <c r="CY24" s="412">
        <f t="shared" si="73"/>
        <v>0</v>
      </c>
      <c r="CZ24" s="412" t="str">
        <f t="shared" si="74"/>
        <v/>
      </c>
      <c r="DA24" s="412" t="str">
        <f t="shared" si="75"/>
        <v/>
      </c>
      <c r="DB24" s="412" t="str">
        <f t="shared" si="76"/>
        <v/>
      </c>
      <c r="DC24" s="412" t="str">
        <f t="shared" si="77"/>
        <v/>
      </c>
      <c r="DD24" s="412" t="str">
        <f t="shared" si="78"/>
        <v/>
      </c>
      <c r="DE24" s="412"/>
      <c r="DG24" s="412" t="str">
        <f t="shared" si="79"/>
        <v/>
      </c>
      <c r="DH24" s="412" t="str">
        <f t="shared" si="80"/>
        <v/>
      </c>
      <c r="DI24" s="412">
        <f t="shared" si="81"/>
        <v>0</v>
      </c>
      <c r="DJ24" s="412" t="str">
        <f t="shared" si="82"/>
        <v/>
      </c>
      <c r="DK24" s="412" t="str">
        <f t="shared" si="83"/>
        <v/>
      </c>
      <c r="DL24" s="412" t="str">
        <f t="shared" si="84"/>
        <v/>
      </c>
      <c r="DM24" s="412" t="str">
        <f t="shared" si="85"/>
        <v/>
      </c>
      <c r="DN24" s="412" t="str">
        <f t="shared" si="86"/>
        <v/>
      </c>
      <c r="DO24" s="412" t="str">
        <f t="shared" si="87"/>
        <v/>
      </c>
      <c r="DR24" s="494"/>
      <c r="DS24" s="393">
        <f t="shared" si="101"/>
        <v>0</v>
      </c>
      <c r="DT24" s="393">
        <f t="shared" si="102"/>
        <v>0</v>
      </c>
      <c r="DU24" s="411">
        <f t="shared" si="91"/>
        <v>0</v>
      </c>
      <c r="DX24" s="494" t="e">
        <f>IF(BG24&lt;270000,○,"")</f>
        <v>#NAME?</v>
      </c>
    </row>
    <row r="25" spans="1:128" s="411" customFormat="1" ht="18" hidden="1" customHeight="1" thickBot="1">
      <c r="A25" s="145" t="str">
        <f t="shared" si="12"/>
        <v/>
      </c>
      <c r="B25" s="158"/>
      <c r="C25" s="31" t="str">
        <f>IF(B25="","",VLOOKUP(B25,学連登録!$C$2:$G$3000,2,FALSE))</f>
        <v/>
      </c>
      <c r="D25" s="32" t="str">
        <f>IF(B25="","",VLOOKUP(B25,学連登録!$C$2:$G$3000,3,FALSE))</f>
        <v/>
      </c>
      <c r="E25" s="33" t="str">
        <f>IF(B25="","",VLOOKUP(B25,学連登録!$C$2:$G$3000,4,FALSE))</f>
        <v/>
      </c>
      <c r="F25" s="383" t="str">
        <f>IF(B25="","",VLOOKUP(B25,学連登録!$C$2:$I$3000,7,FALSE))</f>
        <v/>
      </c>
      <c r="G25" s="159"/>
      <c r="H25" s="827"/>
      <c r="I25" s="828"/>
      <c r="J25" s="160"/>
      <c r="K25" s="823"/>
      <c r="L25" s="824"/>
      <c r="M25" s="160"/>
      <c r="N25" s="821"/>
      <c r="O25" s="822"/>
      <c r="P25" s="159"/>
      <c r="Q25" s="819"/>
      <c r="R25" s="820"/>
      <c r="S25" s="159"/>
      <c r="T25" s="819"/>
      <c r="U25" s="820"/>
      <c r="V25" s="103" t="str">
        <f>IF(B25="","",VLOOKUP(B25,学連登録!$C$2:$H$3000,6,FALSE))</f>
        <v/>
      </c>
      <c r="W25" s="377"/>
      <c r="X25" s="157"/>
      <c r="Y25" s="118" t="str">
        <f t="shared" si="2"/>
        <v/>
      </c>
      <c r="Z25" s="97" t="str">
        <f>IF(G25="","",VLOOKUP(G25,種目名!$O$5:$T$104,3,0))</f>
        <v/>
      </c>
      <c r="AA25" s="99" t="str">
        <f>IF(J25="","",VLOOKUP(J25,種目名!$O$5:$T$104,3,0))</f>
        <v/>
      </c>
      <c r="AB25" s="119" t="str">
        <f>IF(M25="","",VLOOKUP(M25,種目名!$O$5:$T$104,3,0))</f>
        <v/>
      </c>
      <c r="AC25" s="119" t="str">
        <f>IF(P25="","",VLOOKUP(AF25,種目名!$O$5:$T$104,3,0))</f>
        <v/>
      </c>
      <c r="AD25" s="120" t="str">
        <f>IF(S25="","",VLOOKUP(AI25,種目名!$O$5:$T$104,3,0))</f>
        <v/>
      </c>
      <c r="AE25" s="117">
        <f t="shared" si="3"/>
        <v>0</v>
      </c>
      <c r="AF25" s="157" t="str">
        <f t="shared" si="4"/>
        <v/>
      </c>
      <c r="AG25" s="157" t="str">
        <f t="shared" si="5"/>
        <v/>
      </c>
      <c r="AH25" s="117">
        <f t="shared" si="6"/>
        <v>0</v>
      </c>
      <c r="AI25" s="157" t="str">
        <f t="shared" si="7"/>
        <v/>
      </c>
      <c r="AJ25" s="157" t="str">
        <f t="shared" si="8"/>
        <v/>
      </c>
      <c r="AK25" s="390"/>
      <c r="AL25" s="171">
        <f t="shared" si="14"/>
        <v>0</v>
      </c>
      <c r="AM25" s="399">
        <f t="shared" si="15"/>
        <v>0</v>
      </c>
      <c r="AN25" s="399">
        <f>COUNTIF($B$12:B25,B25)</f>
        <v>0</v>
      </c>
      <c r="AO25" s="399"/>
      <c r="AP25" s="399" t="str">
        <f t="shared" si="16"/>
        <v/>
      </c>
      <c r="AQ25" s="399" t="str">
        <f t="shared" si="17"/>
        <v/>
      </c>
      <c r="AR25" s="399" t="str">
        <f t="shared" si="18"/>
        <v/>
      </c>
      <c r="AS25" s="399" t="str">
        <f t="shared" si="19"/>
        <v/>
      </c>
      <c r="AT25" s="399">
        <f t="shared" si="95"/>
        <v>0</v>
      </c>
      <c r="AU25" s="399" t="str">
        <f t="shared" si="96"/>
        <v/>
      </c>
      <c r="AV25" s="399" t="str">
        <f t="shared" si="97"/>
        <v/>
      </c>
      <c r="AW25" s="399" t="str">
        <f t="shared" si="98"/>
        <v/>
      </c>
      <c r="AX25" s="399" t="str">
        <f t="shared" si="99"/>
        <v/>
      </c>
      <c r="AY25" s="399" t="str">
        <f t="shared" si="100"/>
        <v/>
      </c>
      <c r="AZ25" s="399" t="str">
        <f t="shared" si="26"/>
        <v/>
      </c>
      <c r="BA25" s="399" t="str">
        <f t="shared" si="27"/>
        <v/>
      </c>
      <c r="BB25" s="399" t="str">
        <f t="shared" si="28"/>
        <v/>
      </c>
      <c r="BC25" s="399" t="str">
        <f t="shared" si="29"/>
        <v/>
      </c>
      <c r="BD25" s="403" t="str">
        <f t="shared" si="30"/>
        <v/>
      </c>
      <c r="BE25" s="393">
        <f t="shared" si="31"/>
        <v>0</v>
      </c>
      <c r="BF25" s="157"/>
      <c r="BG25" s="399">
        <f t="shared" si="32"/>
        <v>0</v>
      </c>
      <c r="BH25" s="399">
        <f t="shared" si="33"/>
        <v>0</v>
      </c>
      <c r="BI25" s="412">
        <f t="shared" si="34"/>
        <v>0</v>
      </c>
      <c r="BJ25" s="413">
        <f t="shared" si="9"/>
        <v>0</v>
      </c>
      <c r="BK25" s="398" t="str">
        <f t="shared" si="10"/>
        <v>0</v>
      </c>
      <c r="BL25" s="398" t="str">
        <f t="shared" si="11"/>
        <v>0</v>
      </c>
      <c r="BM25" s="412">
        <f t="shared" si="35"/>
        <v>0</v>
      </c>
      <c r="BN25" s="412" t="str">
        <f t="shared" si="36"/>
        <v>0m0</v>
      </c>
      <c r="BO25" s="399">
        <f t="shared" si="37"/>
        <v>0</v>
      </c>
      <c r="BP25" s="399">
        <f t="shared" si="38"/>
        <v>0</v>
      </c>
      <c r="BQ25" s="412">
        <f t="shared" si="39"/>
        <v>0</v>
      </c>
      <c r="BR25" s="413">
        <f t="shared" si="40"/>
        <v>0</v>
      </c>
      <c r="BS25" s="398" t="str">
        <f t="shared" si="41"/>
        <v>0</v>
      </c>
      <c r="BT25" s="398" t="str">
        <f t="shared" si="42"/>
        <v>0</v>
      </c>
      <c r="BU25" s="412">
        <f t="shared" si="43"/>
        <v>0</v>
      </c>
      <c r="BV25" s="412" t="str">
        <f t="shared" si="44"/>
        <v>0m0</v>
      </c>
      <c r="BW25" s="399">
        <f t="shared" si="45"/>
        <v>0</v>
      </c>
      <c r="BX25" s="399">
        <f t="shared" si="46"/>
        <v>0</v>
      </c>
      <c r="BY25" s="412">
        <f t="shared" si="47"/>
        <v>0</v>
      </c>
      <c r="BZ25" s="413">
        <f t="shared" si="48"/>
        <v>0</v>
      </c>
      <c r="CA25" s="398" t="str">
        <f t="shared" si="49"/>
        <v>0</v>
      </c>
      <c r="CB25" s="398" t="str">
        <f t="shared" si="50"/>
        <v>0</v>
      </c>
      <c r="CC25" s="412">
        <f t="shared" si="51"/>
        <v>0</v>
      </c>
      <c r="CD25" s="412" t="str">
        <f t="shared" si="52"/>
        <v>0m0</v>
      </c>
      <c r="CE25" s="399">
        <f t="shared" si="53"/>
        <v>0</v>
      </c>
      <c r="CF25" s="399">
        <f t="shared" si="54"/>
        <v>0</v>
      </c>
      <c r="CG25" s="412">
        <f t="shared" si="55"/>
        <v>0</v>
      </c>
      <c r="CH25" s="413">
        <f t="shared" si="56"/>
        <v>0</v>
      </c>
      <c r="CI25" s="398" t="str">
        <f t="shared" si="57"/>
        <v>0</v>
      </c>
      <c r="CJ25" s="398" t="str">
        <f t="shared" si="58"/>
        <v>0</v>
      </c>
      <c r="CK25" s="412">
        <f t="shared" si="59"/>
        <v>0</v>
      </c>
      <c r="CL25" s="412" t="str">
        <f t="shared" si="60"/>
        <v>0m0</v>
      </c>
      <c r="CM25" s="399">
        <f t="shared" si="61"/>
        <v>0</v>
      </c>
      <c r="CN25" s="399">
        <f t="shared" si="62"/>
        <v>0</v>
      </c>
      <c r="CO25" s="412">
        <f t="shared" si="63"/>
        <v>0</v>
      </c>
      <c r="CP25" s="413">
        <f t="shared" si="64"/>
        <v>0</v>
      </c>
      <c r="CQ25" s="398" t="str">
        <f t="shared" si="65"/>
        <v>0</v>
      </c>
      <c r="CR25" s="398" t="str">
        <f t="shared" si="66"/>
        <v>0</v>
      </c>
      <c r="CS25" s="412">
        <f t="shared" si="67"/>
        <v>0</v>
      </c>
      <c r="CT25" s="412" t="str">
        <f t="shared" si="68"/>
        <v>0m0</v>
      </c>
      <c r="CU25" s="412">
        <f t="shared" si="69"/>
        <v>0</v>
      </c>
      <c r="CV25" s="412">
        <f t="shared" si="70"/>
        <v>0</v>
      </c>
      <c r="CW25" s="412">
        <f t="shared" si="71"/>
        <v>0</v>
      </c>
      <c r="CX25" s="412">
        <f t="shared" si="72"/>
        <v>0</v>
      </c>
      <c r="CY25" s="412">
        <f t="shared" si="73"/>
        <v>0</v>
      </c>
      <c r="CZ25" s="412" t="str">
        <f t="shared" si="74"/>
        <v/>
      </c>
      <c r="DA25" s="412" t="str">
        <f t="shared" si="75"/>
        <v/>
      </c>
      <c r="DB25" s="412" t="str">
        <f t="shared" si="76"/>
        <v/>
      </c>
      <c r="DC25" s="412" t="str">
        <f t="shared" si="77"/>
        <v/>
      </c>
      <c r="DD25" s="412" t="str">
        <f t="shared" si="78"/>
        <v/>
      </c>
      <c r="DE25" s="412"/>
      <c r="DG25" s="412" t="str">
        <f t="shared" si="79"/>
        <v/>
      </c>
      <c r="DH25" s="412" t="str">
        <f t="shared" si="80"/>
        <v/>
      </c>
      <c r="DI25" s="412">
        <f t="shared" si="81"/>
        <v>0</v>
      </c>
      <c r="DJ25" s="412" t="str">
        <f t="shared" si="82"/>
        <v/>
      </c>
      <c r="DK25" s="412" t="str">
        <f t="shared" si="83"/>
        <v/>
      </c>
      <c r="DL25" s="412" t="str">
        <f t="shared" si="84"/>
        <v/>
      </c>
      <c r="DM25" s="412" t="str">
        <f t="shared" si="85"/>
        <v/>
      </c>
      <c r="DN25" s="412" t="str">
        <f t="shared" si="86"/>
        <v/>
      </c>
      <c r="DO25" s="412" t="str">
        <f t="shared" si="87"/>
        <v/>
      </c>
      <c r="DR25" s="494"/>
      <c r="DS25" s="393">
        <f t="shared" si="101"/>
        <v>0</v>
      </c>
      <c r="DT25" s="393">
        <f t="shared" si="102"/>
        <v>0</v>
      </c>
      <c r="DU25" s="411">
        <f t="shared" si="91"/>
        <v>0</v>
      </c>
      <c r="DX25" s="494" t="e">
        <f>IF(BG25&lt;270000,○,"")</f>
        <v>#NAME?</v>
      </c>
    </row>
    <row r="26" spans="1:128" s="411" customFormat="1" ht="18" hidden="1" customHeight="1" thickBot="1">
      <c r="A26" s="145" t="str">
        <f t="shared" si="12"/>
        <v/>
      </c>
      <c r="B26" s="158"/>
      <c r="C26" s="31" t="str">
        <f>IF(B26="","",VLOOKUP(B26,学連登録!$C$2:$G$3000,2,FALSE))</f>
        <v/>
      </c>
      <c r="D26" s="32" t="str">
        <f>IF(B26="","",VLOOKUP(B26,学連登録!$C$2:$G$3000,3,FALSE))</f>
        <v/>
      </c>
      <c r="E26" s="33" t="str">
        <f>IF(B26="","",VLOOKUP(B26,学連登録!$C$2:$G$3000,4,FALSE))</f>
        <v/>
      </c>
      <c r="F26" s="383" t="str">
        <f>IF(B26="","",VLOOKUP(B26,学連登録!$C$2:$I$3000,7,FALSE))</f>
        <v/>
      </c>
      <c r="G26" s="159"/>
      <c r="H26" s="827"/>
      <c r="I26" s="828"/>
      <c r="J26" s="160"/>
      <c r="K26" s="823"/>
      <c r="L26" s="824"/>
      <c r="M26" s="160"/>
      <c r="N26" s="821"/>
      <c r="O26" s="822"/>
      <c r="P26" s="159"/>
      <c r="Q26" s="819"/>
      <c r="R26" s="820"/>
      <c r="S26" s="159"/>
      <c r="T26" s="819"/>
      <c r="U26" s="820"/>
      <c r="V26" s="103" t="str">
        <f>IF(B26="","",VLOOKUP(B26,学連登録!$C$2:$H$3000,6,FALSE))</f>
        <v/>
      </c>
      <c r="W26" s="377"/>
      <c r="X26" s="157"/>
      <c r="Y26" s="118" t="str">
        <f t="shared" si="2"/>
        <v/>
      </c>
      <c r="Z26" s="97" t="str">
        <f>IF(G26="","",VLOOKUP(G26,種目名!$O$5:$T$104,3,0))</f>
        <v/>
      </c>
      <c r="AA26" s="99" t="str">
        <f>IF(J26="","",VLOOKUP(J26,種目名!$O$5:$T$104,3,0))</f>
        <v/>
      </c>
      <c r="AB26" s="119" t="str">
        <f>IF(M26="","",VLOOKUP(M26,種目名!$O$5:$T$104,3,0))</f>
        <v/>
      </c>
      <c r="AC26" s="119" t="str">
        <f>IF(P26="","",VLOOKUP(AF26,種目名!$O$5:$T$104,3,0))</f>
        <v/>
      </c>
      <c r="AD26" s="120" t="str">
        <f>IF(S26="","",VLOOKUP(AI26,種目名!$O$5:$T$104,3,0))</f>
        <v/>
      </c>
      <c r="AE26" s="117">
        <f t="shared" si="3"/>
        <v>0</v>
      </c>
      <c r="AF26" s="157" t="str">
        <f t="shared" si="4"/>
        <v/>
      </c>
      <c r="AG26" s="157" t="str">
        <f t="shared" si="5"/>
        <v/>
      </c>
      <c r="AH26" s="117">
        <f t="shared" si="6"/>
        <v>0</v>
      </c>
      <c r="AI26" s="157" t="str">
        <f t="shared" si="7"/>
        <v/>
      </c>
      <c r="AJ26" s="157" t="str">
        <f t="shared" si="8"/>
        <v/>
      </c>
      <c r="AK26" s="390"/>
      <c r="AL26" s="171">
        <f t="shared" si="14"/>
        <v>0</v>
      </c>
      <c r="AM26" s="399">
        <f t="shared" si="15"/>
        <v>0</v>
      </c>
      <c r="AN26" s="399">
        <f>COUNTIF($B$12:B26,B26)</f>
        <v>0</v>
      </c>
      <c r="AO26" s="399"/>
      <c r="AP26" s="399" t="str">
        <f t="shared" si="16"/>
        <v/>
      </c>
      <c r="AQ26" s="399" t="str">
        <f t="shared" si="17"/>
        <v/>
      </c>
      <c r="AR26" s="399" t="str">
        <f t="shared" si="18"/>
        <v/>
      </c>
      <c r="AS26" s="399" t="str">
        <f t="shared" si="19"/>
        <v/>
      </c>
      <c r="AT26" s="399">
        <f t="shared" si="95"/>
        <v>0</v>
      </c>
      <c r="AU26" s="399" t="str">
        <f t="shared" si="96"/>
        <v/>
      </c>
      <c r="AV26" s="399" t="str">
        <f t="shared" si="97"/>
        <v/>
      </c>
      <c r="AW26" s="399" t="str">
        <f t="shared" si="98"/>
        <v/>
      </c>
      <c r="AX26" s="399" t="str">
        <f t="shared" si="99"/>
        <v/>
      </c>
      <c r="AY26" s="399" t="str">
        <f t="shared" si="100"/>
        <v/>
      </c>
      <c r="AZ26" s="399" t="str">
        <f t="shared" si="26"/>
        <v/>
      </c>
      <c r="BA26" s="399" t="str">
        <f t="shared" si="27"/>
        <v/>
      </c>
      <c r="BB26" s="399" t="str">
        <f t="shared" si="28"/>
        <v/>
      </c>
      <c r="BC26" s="399" t="str">
        <f t="shared" si="29"/>
        <v/>
      </c>
      <c r="BD26" s="403" t="str">
        <f t="shared" si="30"/>
        <v/>
      </c>
      <c r="BE26" s="393">
        <f t="shared" si="31"/>
        <v>0</v>
      </c>
      <c r="BF26" s="157"/>
      <c r="BG26" s="399">
        <f t="shared" si="32"/>
        <v>0</v>
      </c>
      <c r="BH26" s="399">
        <f t="shared" si="33"/>
        <v>0</v>
      </c>
      <c r="BI26" s="412">
        <f t="shared" si="34"/>
        <v>0</v>
      </c>
      <c r="BJ26" s="413">
        <f t="shared" si="9"/>
        <v>0</v>
      </c>
      <c r="BK26" s="398" t="str">
        <f t="shared" si="10"/>
        <v>0</v>
      </c>
      <c r="BL26" s="398" t="str">
        <f t="shared" si="11"/>
        <v>0</v>
      </c>
      <c r="BM26" s="412">
        <f t="shared" si="35"/>
        <v>0</v>
      </c>
      <c r="BN26" s="412" t="str">
        <f t="shared" si="36"/>
        <v>0m0</v>
      </c>
      <c r="BO26" s="399">
        <f t="shared" si="37"/>
        <v>0</v>
      </c>
      <c r="BP26" s="399">
        <f t="shared" si="38"/>
        <v>0</v>
      </c>
      <c r="BQ26" s="412">
        <f t="shared" si="39"/>
        <v>0</v>
      </c>
      <c r="BR26" s="413">
        <f t="shared" si="40"/>
        <v>0</v>
      </c>
      <c r="BS26" s="398" t="str">
        <f t="shared" si="41"/>
        <v>0</v>
      </c>
      <c r="BT26" s="398" t="str">
        <f t="shared" si="42"/>
        <v>0</v>
      </c>
      <c r="BU26" s="412">
        <f t="shared" si="43"/>
        <v>0</v>
      </c>
      <c r="BV26" s="412" t="str">
        <f t="shared" si="44"/>
        <v>0m0</v>
      </c>
      <c r="BW26" s="399">
        <f t="shared" si="45"/>
        <v>0</v>
      </c>
      <c r="BX26" s="399">
        <f t="shared" si="46"/>
        <v>0</v>
      </c>
      <c r="BY26" s="412">
        <f t="shared" si="47"/>
        <v>0</v>
      </c>
      <c r="BZ26" s="413">
        <f t="shared" si="48"/>
        <v>0</v>
      </c>
      <c r="CA26" s="398" t="str">
        <f t="shared" si="49"/>
        <v>0</v>
      </c>
      <c r="CB26" s="398" t="str">
        <f t="shared" si="50"/>
        <v>0</v>
      </c>
      <c r="CC26" s="412">
        <f t="shared" si="51"/>
        <v>0</v>
      </c>
      <c r="CD26" s="412" t="str">
        <f t="shared" si="52"/>
        <v>0m0</v>
      </c>
      <c r="CE26" s="399">
        <f t="shared" si="53"/>
        <v>0</v>
      </c>
      <c r="CF26" s="399">
        <f t="shared" si="54"/>
        <v>0</v>
      </c>
      <c r="CG26" s="412">
        <f t="shared" si="55"/>
        <v>0</v>
      </c>
      <c r="CH26" s="413">
        <f t="shared" si="56"/>
        <v>0</v>
      </c>
      <c r="CI26" s="398" t="str">
        <f t="shared" si="57"/>
        <v>0</v>
      </c>
      <c r="CJ26" s="398" t="str">
        <f t="shared" si="58"/>
        <v>0</v>
      </c>
      <c r="CK26" s="412">
        <f t="shared" si="59"/>
        <v>0</v>
      </c>
      <c r="CL26" s="412" t="str">
        <f t="shared" si="60"/>
        <v>0m0</v>
      </c>
      <c r="CM26" s="399">
        <f t="shared" si="61"/>
        <v>0</v>
      </c>
      <c r="CN26" s="399">
        <f t="shared" si="62"/>
        <v>0</v>
      </c>
      <c r="CO26" s="412">
        <f t="shared" si="63"/>
        <v>0</v>
      </c>
      <c r="CP26" s="413">
        <f t="shared" si="64"/>
        <v>0</v>
      </c>
      <c r="CQ26" s="398" t="str">
        <f t="shared" si="65"/>
        <v>0</v>
      </c>
      <c r="CR26" s="398" t="str">
        <f t="shared" si="66"/>
        <v>0</v>
      </c>
      <c r="CS26" s="412">
        <f t="shared" si="67"/>
        <v>0</v>
      </c>
      <c r="CT26" s="412" t="str">
        <f t="shared" si="68"/>
        <v>0m0</v>
      </c>
      <c r="CU26" s="412">
        <f t="shared" si="69"/>
        <v>0</v>
      </c>
      <c r="CV26" s="412">
        <f t="shared" si="70"/>
        <v>0</v>
      </c>
      <c r="CW26" s="412">
        <f t="shared" si="71"/>
        <v>0</v>
      </c>
      <c r="CX26" s="412">
        <f t="shared" si="72"/>
        <v>0</v>
      </c>
      <c r="CY26" s="412">
        <f t="shared" si="73"/>
        <v>0</v>
      </c>
      <c r="CZ26" s="412" t="str">
        <f t="shared" si="74"/>
        <v/>
      </c>
      <c r="DA26" s="412" t="str">
        <f t="shared" si="75"/>
        <v/>
      </c>
      <c r="DB26" s="412" t="str">
        <f t="shared" si="76"/>
        <v/>
      </c>
      <c r="DC26" s="412" t="str">
        <f t="shared" si="77"/>
        <v/>
      </c>
      <c r="DD26" s="412" t="str">
        <f t="shared" si="78"/>
        <v/>
      </c>
      <c r="DE26" s="412"/>
      <c r="DG26" s="412" t="str">
        <f t="shared" si="79"/>
        <v/>
      </c>
      <c r="DH26" s="412" t="str">
        <f t="shared" si="80"/>
        <v/>
      </c>
      <c r="DI26" s="412">
        <f t="shared" si="81"/>
        <v>0</v>
      </c>
      <c r="DJ26" s="412" t="str">
        <f t="shared" si="82"/>
        <v/>
      </c>
      <c r="DK26" s="412" t="str">
        <f t="shared" si="83"/>
        <v/>
      </c>
      <c r="DL26" s="412" t="str">
        <f t="shared" si="84"/>
        <v/>
      </c>
      <c r="DM26" s="412" t="str">
        <f t="shared" si="85"/>
        <v/>
      </c>
      <c r="DN26" s="412" t="str">
        <f t="shared" si="86"/>
        <v/>
      </c>
      <c r="DO26" s="412" t="str">
        <f t="shared" si="87"/>
        <v/>
      </c>
      <c r="DR26" s="494"/>
      <c r="DS26" s="393">
        <f t="shared" si="101"/>
        <v>0</v>
      </c>
      <c r="DT26" s="393">
        <f t="shared" si="102"/>
        <v>0</v>
      </c>
      <c r="DU26" s="411">
        <f t="shared" si="91"/>
        <v>0</v>
      </c>
      <c r="DX26" s="494" t="e">
        <f>IF(BG26&lt;270000,○,"")</f>
        <v>#NAME?</v>
      </c>
    </row>
    <row r="27" spans="1:128" s="411" customFormat="1" ht="18" hidden="1" customHeight="1" thickBot="1">
      <c r="A27" s="145" t="str">
        <f t="shared" si="12"/>
        <v/>
      </c>
      <c r="B27" s="158"/>
      <c r="C27" s="31" t="str">
        <f>IF(B27="","",VLOOKUP(B27,学連登録!$C$2:$G$3000,2,FALSE))</f>
        <v/>
      </c>
      <c r="D27" s="32" t="str">
        <f>IF(B27="","",VLOOKUP(B27,学連登録!$C$2:$G$3000,3,FALSE))</f>
        <v/>
      </c>
      <c r="E27" s="33" t="str">
        <f>IF(B27="","",VLOOKUP(B27,学連登録!$C$2:$G$3000,4,FALSE))</f>
        <v/>
      </c>
      <c r="F27" s="383" t="str">
        <f>IF(B27="","",VLOOKUP(B27,学連登録!$C$2:$I$3000,7,FALSE))</f>
        <v/>
      </c>
      <c r="G27" s="159"/>
      <c r="H27" s="827"/>
      <c r="I27" s="828"/>
      <c r="J27" s="160"/>
      <c r="K27" s="823"/>
      <c r="L27" s="824"/>
      <c r="M27" s="160"/>
      <c r="N27" s="821"/>
      <c r="O27" s="822"/>
      <c r="P27" s="159"/>
      <c r="Q27" s="819"/>
      <c r="R27" s="820"/>
      <c r="S27" s="159"/>
      <c r="T27" s="819"/>
      <c r="U27" s="820"/>
      <c r="V27" s="103" t="str">
        <f>IF(B27="","",VLOOKUP(B27,学連登録!$C$2:$H$3000,6,FALSE))</f>
        <v/>
      </c>
      <c r="W27" s="377"/>
      <c r="X27" s="157"/>
      <c r="Y27" s="118" t="str">
        <f t="shared" si="2"/>
        <v/>
      </c>
      <c r="Z27" s="97" t="str">
        <f>IF(G27="","",VLOOKUP(G27,種目名!$O$5:$T$104,3,0))</f>
        <v/>
      </c>
      <c r="AA27" s="99" t="str">
        <f>IF(J27="","",VLOOKUP(J27,種目名!$O$5:$T$104,3,0))</f>
        <v/>
      </c>
      <c r="AB27" s="119" t="str">
        <f>IF(M27="","",VLOOKUP(M27,種目名!$O$5:$T$104,3,0))</f>
        <v/>
      </c>
      <c r="AC27" s="119" t="str">
        <f>IF(P27="","",VLOOKUP(AF27,種目名!$O$5:$T$104,3,0))</f>
        <v/>
      </c>
      <c r="AD27" s="120" t="str">
        <f>IF(S27="","",VLOOKUP(AI27,種目名!$O$5:$T$104,3,0))</f>
        <v/>
      </c>
      <c r="AE27" s="117">
        <f t="shared" si="3"/>
        <v>0</v>
      </c>
      <c r="AF27" s="157" t="str">
        <f t="shared" si="4"/>
        <v/>
      </c>
      <c r="AG27" s="157" t="str">
        <f t="shared" si="5"/>
        <v/>
      </c>
      <c r="AH27" s="117">
        <f t="shared" si="6"/>
        <v>0</v>
      </c>
      <c r="AI27" s="157" t="str">
        <f t="shared" si="7"/>
        <v/>
      </c>
      <c r="AJ27" s="157" t="str">
        <f t="shared" si="8"/>
        <v/>
      </c>
      <c r="AK27" s="390"/>
      <c r="AL27" s="171">
        <f t="shared" si="14"/>
        <v>0</v>
      </c>
      <c r="AM27" s="399">
        <f t="shared" si="15"/>
        <v>0</v>
      </c>
      <c r="AN27" s="399">
        <f>COUNTIF($B$12:B27,B27)</f>
        <v>0</v>
      </c>
      <c r="AO27" s="399"/>
      <c r="AP27" s="399" t="str">
        <f t="shared" si="16"/>
        <v/>
      </c>
      <c r="AQ27" s="399" t="str">
        <f t="shared" si="17"/>
        <v/>
      </c>
      <c r="AR27" s="399" t="str">
        <f t="shared" si="18"/>
        <v/>
      </c>
      <c r="AS27" s="399" t="str">
        <f t="shared" si="19"/>
        <v/>
      </c>
      <c r="AT27" s="399">
        <f t="shared" si="95"/>
        <v>0</v>
      </c>
      <c r="AU27" s="399" t="str">
        <f t="shared" si="96"/>
        <v/>
      </c>
      <c r="AV27" s="399" t="str">
        <f t="shared" si="97"/>
        <v/>
      </c>
      <c r="AW27" s="399" t="str">
        <f t="shared" si="98"/>
        <v/>
      </c>
      <c r="AX27" s="399" t="str">
        <f t="shared" si="99"/>
        <v/>
      </c>
      <c r="AY27" s="399" t="str">
        <f t="shared" si="100"/>
        <v/>
      </c>
      <c r="AZ27" s="399" t="str">
        <f t="shared" si="26"/>
        <v/>
      </c>
      <c r="BA27" s="399" t="str">
        <f t="shared" si="27"/>
        <v/>
      </c>
      <c r="BB27" s="399" t="str">
        <f t="shared" si="28"/>
        <v/>
      </c>
      <c r="BC27" s="399" t="str">
        <f t="shared" si="29"/>
        <v/>
      </c>
      <c r="BD27" s="403" t="str">
        <f t="shared" si="30"/>
        <v/>
      </c>
      <c r="BE27" s="393">
        <f t="shared" si="31"/>
        <v>0</v>
      </c>
      <c r="BF27" s="157"/>
      <c r="BG27" s="399">
        <f t="shared" si="32"/>
        <v>0</v>
      </c>
      <c r="BH27" s="399">
        <f t="shared" si="33"/>
        <v>0</v>
      </c>
      <c r="BI27" s="412">
        <f t="shared" si="34"/>
        <v>0</v>
      </c>
      <c r="BJ27" s="413">
        <f t="shared" si="9"/>
        <v>0</v>
      </c>
      <c r="BK27" s="398" t="str">
        <f t="shared" si="10"/>
        <v>0</v>
      </c>
      <c r="BL27" s="398" t="str">
        <f t="shared" si="11"/>
        <v>0</v>
      </c>
      <c r="BM27" s="412">
        <f t="shared" si="35"/>
        <v>0</v>
      </c>
      <c r="BN27" s="412" t="str">
        <f t="shared" si="36"/>
        <v>0m0</v>
      </c>
      <c r="BO27" s="399">
        <f t="shared" si="37"/>
        <v>0</v>
      </c>
      <c r="BP27" s="399">
        <f t="shared" si="38"/>
        <v>0</v>
      </c>
      <c r="BQ27" s="412">
        <f t="shared" si="39"/>
        <v>0</v>
      </c>
      <c r="BR27" s="413">
        <f t="shared" si="40"/>
        <v>0</v>
      </c>
      <c r="BS27" s="398" t="str">
        <f t="shared" si="41"/>
        <v>0</v>
      </c>
      <c r="BT27" s="398" t="str">
        <f t="shared" si="42"/>
        <v>0</v>
      </c>
      <c r="BU27" s="412">
        <f t="shared" si="43"/>
        <v>0</v>
      </c>
      <c r="BV27" s="412" t="str">
        <f t="shared" si="44"/>
        <v>0m0</v>
      </c>
      <c r="BW27" s="399">
        <f t="shared" si="45"/>
        <v>0</v>
      </c>
      <c r="BX27" s="399">
        <f t="shared" si="46"/>
        <v>0</v>
      </c>
      <c r="BY27" s="412">
        <f t="shared" si="47"/>
        <v>0</v>
      </c>
      <c r="BZ27" s="413">
        <f t="shared" si="48"/>
        <v>0</v>
      </c>
      <c r="CA27" s="398" t="str">
        <f t="shared" si="49"/>
        <v>0</v>
      </c>
      <c r="CB27" s="398" t="str">
        <f t="shared" si="50"/>
        <v>0</v>
      </c>
      <c r="CC27" s="412">
        <f t="shared" si="51"/>
        <v>0</v>
      </c>
      <c r="CD27" s="412" t="str">
        <f t="shared" si="52"/>
        <v>0m0</v>
      </c>
      <c r="CE27" s="399">
        <f t="shared" si="53"/>
        <v>0</v>
      </c>
      <c r="CF27" s="399">
        <f t="shared" si="54"/>
        <v>0</v>
      </c>
      <c r="CG27" s="412">
        <f t="shared" si="55"/>
        <v>0</v>
      </c>
      <c r="CH27" s="413">
        <f t="shared" si="56"/>
        <v>0</v>
      </c>
      <c r="CI27" s="398" t="str">
        <f t="shared" si="57"/>
        <v>0</v>
      </c>
      <c r="CJ27" s="398" t="str">
        <f t="shared" si="58"/>
        <v>0</v>
      </c>
      <c r="CK27" s="412">
        <f t="shared" si="59"/>
        <v>0</v>
      </c>
      <c r="CL27" s="412" t="str">
        <f t="shared" si="60"/>
        <v>0m0</v>
      </c>
      <c r="CM27" s="399">
        <f t="shared" si="61"/>
        <v>0</v>
      </c>
      <c r="CN27" s="399">
        <f t="shared" si="62"/>
        <v>0</v>
      </c>
      <c r="CO27" s="412">
        <f t="shared" si="63"/>
        <v>0</v>
      </c>
      <c r="CP27" s="413">
        <f t="shared" si="64"/>
        <v>0</v>
      </c>
      <c r="CQ27" s="398" t="str">
        <f t="shared" si="65"/>
        <v>0</v>
      </c>
      <c r="CR27" s="398" t="str">
        <f t="shared" si="66"/>
        <v>0</v>
      </c>
      <c r="CS27" s="412">
        <f t="shared" si="67"/>
        <v>0</v>
      </c>
      <c r="CT27" s="412" t="str">
        <f t="shared" si="68"/>
        <v>0m0</v>
      </c>
      <c r="CU27" s="412">
        <f t="shared" si="69"/>
        <v>0</v>
      </c>
      <c r="CV27" s="412">
        <f t="shared" si="70"/>
        <v>0</v>
      </c>
      <c r="CW27" s="412">
        <f t="shared" si="71"/>
        <v>0</v>
      </c>
      <c r="CX27" s="412">
        <f t="shared" si="72"/>
        <v>0</v>
      </c>
      <c r="CY27" s="412">
        <f t="shared" si="73"/>
        <v>0</v>
      </c>
      <c r="CZ27" s="412" t="str">
        <f t="shared" si="74"/>
        <v/>
      </c>
      <c r="DA27" s="412" t="str">
        <f t="shared" si="75"/>
        <v/>
      </c>
      <c r="DB27" s="412" t="str">
        <f t="shared" si="76"/>
        <v/>
      </c>
      <c r="DC27" s="412" t="str">
        <f t="shared" si="77"/>
        <v/>
      </c>
      <c r="DD27" s="412" t="str">
        <f t="shared" si="78"/>
        <v/>
      </c>
      <c r="DE27" s="412"/>
      <c r="DG27" s="412" t="str">
        <f t="shared" si="79"/>
        <v/>
      </c>
      <c r="DH27" s="412" t="str">
        <f t="shared" si="80"/>
        <v/>
      </c>
      <c r="DI27" s="412">
        <f t="shared" si="81"/>
        <v>0</v>
      </c>
      <c r="DJ27" s="412" t="str">
        <f t="shared" si="82"/>
        <v/>
      </c>
      <c r="DK27" s="412" t="str">
        <f t="shared" si="83"/>
        <v/>
      </c>
      <c r="DL27" s="412" t="str">
        <f t="shared" si="84"/>
        <v/>
      </c>
      <c r="DM27" s="412" t="str">
        <f t="shared" si="85"/>
        <v/>
      </c>
      <c r="DN27" s="412" t="str">
        <f t="shared" si="86"/>
        <v/>
      </c>
      <c r="DO27" s="412" t="str">
        <f t="shared" si="87"/>
        <v/>
      </c>
      <c r="DR27" s="494"/>
      <c r="DS27" s="393">
        <f t="shared" si="101"/>
        <v>0</v>
      </c>
      <c r="DT27" s="393">
        <f t="shared" si="102"/>
        <v>0</v>
      </c>
      <c r="DU27" s="411">
        <f t="shared" si="91"/>
        <v>0</v>
      </c>
      <c r="DX27" s="494" t="e">
        <f>IF(BG27&lt;270000,○,"")</f>
        <v>#NAME?</v>
      </c>
    </row>
    <row r="28" spans="1:128" s="411" customFormat="1" ht="18" hidden="1" customHeight="1" thickBot="1">
      <c r="A28" s="145" t="str">
        <f t="shared" si="12"/>
        <v/>
      </c>
      <c r="B28" s="158"/>
      <c r="C28" s="31" t="str">
        <f>IF(B28="","",VLOOKUP(B28,学連登録!$C$2:$G$3000,2,FALSE))</f>
        <v/>
      </c>
      <c r="D28" s="32" t="str">
        <f>IF(B28="","",VLOOKUP(B28,学連登録!$C$2:$G$3000,3,FALSE))</f>
        <v/>
      </c>
      <c r="E28" s="33" t="str">
        <f>IF(B28="","",VLOOKUP(B28,学連登録!$C$2:$G$3000,4,FALSE))</f>
        <v/>
      </c>
      <c r="F28" s="383" t="str">
        <f>IF(B28="","",VLOOKUP(B28,学連登録!$C$2:$I$3000,7,FALSE))</f>
        <v/>
      </c>
      <c r="G28" s="159"/>
      <c r="H28" s="827"/>
      <c r="I28" s="828"/>
      <c r="J28" s="160"/>
      <c r="K28" s="823"/>
      <c r="L28" s="824"/>
      <c r="M28" s="160"/>
      <c r="N28" s="821"/>
      <c r="O28" s="822"/>
      <c r="P28" s="159"/>
      <c r="Q28" s="819"/>
      <c r="R28" s="820"/>
      <c r="S28" s="159"/>
      <c r="T28" s="819"/>
      <c r="U28" s="820"/>
      <c r="V28" s="103" t="str">
        <f>IF(B28="","",VLOOKUP(B28,学連登録!$C$2:$H$3000,6,FALSE))</f>
        <v/>
      </c>
      <c r="W28" s="377"/>
      <c r="X28" s="157"/>
      <c r="Y28" s="118" t="str">
        <f t="shared" si="2"/>
        <v/>
      </c>
      <c r="Z28" s="97" t="str">
        <f>IF(G28="","",VLOOKUP(G28,種目名!$O$5:$T$104,3,0))</f>
        <v/>
      </c>
      <c r="AA28" s="99" t="str">
        <f>IF(J28="","",VLOOKUP(J28,種目名!$O$5:$T$104,3,0))</f>
        <v/>
      </c>
      <c r="AB28" s="119" t="str">
        <f>IF(M28="","",VLOOKUP(M28,種目名!$O$5:$T$104,3,0))</f>
        <v/>
      </c>
      <c r="AC28" s="119" t="str">
        <f>IF(P28="","",VLOOKUP(AF28,種目名!$O$5:$T$104,3,0))</f>
        <v/>
      </c>
      <c r="AD28" s="120" t="str">
        <f>IF(S28="","",VLOOKUP(AI28,種目名!$O$5:$T$104,3,0))</f>
        <v/>
      </c>
      <c r="AE28" s="117">
        <f t="shared" si="3"/>
        <v>0</v>
      </c>
      <c r="AF28" s="157" t="str">
        <f t="shared" si="4"/>
        <v/>
      </c>
      <c r="AG28" s="157" t="str">
        <f t="shared" si="5"/>
        <v/>
      </c>
      <c r="AH28" s="117">
        <f t="shared" si="6"/>
        <v>0</v>
      </c>
      <c r="AI28" s="157" t="str">
        <f t="shared" si="7"/>
        <v/>
      </c>
      <c r="AJ28" s="157" t="str">
        <f t="shared" si="8"/>
        <v/>
      </c>
      <c r="AK28" s="390"/>
      <c r="AL28" s="171">
        <f t="shared" si="14"/>
        <v>0</v>
      </c>
      <c r="AM28" s="399">
        <f t="shared" si="15"/>
        <v>0</v>
      </c>
      <c r="AN28" s="399">
        <f>COUNTIF($B$12:B28,B28)</f>
        <v>0</v>
      </c>
      <c r="AO28" s="399"/>
      <c r="AP28" s="399" t="str">
        <f t="shared" si="16"/>
        <v/>
      </c>
      <c r="AQ28" s="399" t="str">
        <f t="shared" si="17"/>
        <v/>
      </c>
      <c r="AR28" s="399" t="str">
        <f t="shared" si="18"/>
        <v/>
      </c>
      <c r="AS28" s="399" t="str">
        <f t="shared" si="19"/>
        <v/>
      </c>
      <c r="AT28" s="399">
        <f t="shared" si="95"/>
        <v>0</v>
      </c>
      <c r="AU28" s="399" t="str">
        <f t="shared" si="96"/>
        <v/>
      </c>
      <c r="AV28" s="399" t="str">
        <f t="shared" si="97"/>
        <v/>
      </c>
      <c r="AW28" s="399" t="str">
        <f t="shared" si="98"/>
        <v/>
      </c>
      <c r="AX28" s="399" t="str">
        <f t="shared" si="99"/>
        <v/>
      </c>
      <c r="AY28" s="399" t="str">
        <f t="shared" si="100"/>
        <v/>
      </c>
      <c r="AZ28" s="399" t="str">
        <f t="shared" si="26"/>
        <v/>
      </c>
      <c r="BA28" s="399" t="str">
        <f t="shared" si="27"/>
        <v/>
      </c>
      <c r="BB28" s="399" t="str">
        <f t="shared" si="28"/>
        <v/>
      </c>
      <c r="BC28" s="399" t="str">
        <f t="shared" si="29"/>
        <v/>
      </c>
      <c r="BD28" s="403" t="str">
        <f t="shared" si="30"/>
        <v/>
      </c>
      <c r="BE28" s="393">
        <f t="shared" si="31"/>
        <v>0</v>
      </c>
      <c r="BF28" s="157"/>
      <c r="BG28" s="399">
        <f t="shared" si="32"/>
        <v>0</v>
      </c>
      <c r="BH28" s="399">
        <f t="shared" si="33"/>
        <v>0</v>
      </c>
      <c r="BI28" s="412">
        <f t="shared" si="34"/>
        <v>0</v>
      </c>
      <c r="BJ28" s="413">
        <f t="shared" si="9"/>
        <v>0</v>
      </c>
      <c r="BK28" s="398" t="str">
        <f t="shared" si="10"/>
        <v>0</v>
      </c>
      <c r="BL28" s="398" t="str">
        <f t="shared" si="11"/>
        <v>0</v>
      </c>
      <c r="BM28" s="412">
        <f t="shared" si="35"/>
        <v>0</v>
      </c>
      <c r="BN28" s="412" t="str">
        <f t="shared" si="36"/>
        <v>0m0</v>
      </c>
      <c r="BO28" s="399">
        <f t="shared" si="37"/>
        <v>0</v>
      </c>
      <c r="BP28" s="399">
        <f t="shared" si="38"/>
        <v>0</v>
      </c>
      <c r="BQ28" s="412">
        <f t="shared" si="39"/>
        <v>0</v>
      </c>
      <c r="BR28" s="413">
        <f t="shared" si="40"/>
        <v>0</v>
      </c>
      <c r="BS28" s="398" t="str">
        <f t="shared" si="41"/>
        <v>0</v>
      </c>
      <c r="BT28" s="398" t="str">
        <f t="shared" si="42"/>
        <v>0</v>
      </c>
      <c r="BU28" s="412">
        <f t="shared" si="43"/>
        <v>0</v>
      </c>
      <c r="BV28" s="412" t="str">
        <f t="shared" si="44"/>
        <v>0m0</v>
      </c>
      <c r="BW28" s="399">
        <f t="shared" si="45"/>
        <v>0</v>
      </c>
      <c r="BX28" s="399">
        <f t="shared" si="46"/>
        <v>0</v>
      </c>
      <c r="BY28" s="412">
        <f t="shared" si="47"/>
        <v>0</v>
      </c>
      <c r="BZ28" s="413">
        <f t="shared" si="48"/>
        <v>0</v>
      </c>
      <c r="CA28" s="398" t="str">
        <f t="shared" si="49"/>
        <v>0</v>
      </c>
      <c r="CB28" s="398" t="str">
        <f t="shared" si="50"/>
        <v>0</v>
      </c>
      <c r="CC28" s="412">
        <f t="shared" si="51"/>
        <v>0</v>
      </c>
      <c r="CD28" s="412" t="str">
        <f t="shared" si="52"/>
        <v>0m0</v>
      </c>
      <c r="CE28" s="399">
        <f t="shared" si="53"/>
        <v>0</v>
      </c>
      <c r="CF28" s="399">
        <f t="shared" si="54"/>
        <v>0</v>
      </c>
      <c r="CG28" s="412">
        <f t="shared" si="55"/>
        <v>0</v>
      </c>
      <c r="CH28" s="413">
        <f t="shared" si="56"/>
        <v>0</v>
      </c>
      <c r="CI28" s="398" t="str">
        <f t="shared" si="57"/>
        <v>0</v>
      </c>
      <c r="CJ28" s="398" t="str">
        <f t="shared" si="58"/>
        <v>0</v>
      </c>
      <c r="CK28" s="412">
        <f t="shared" si="59"/>
        <v>0</v>
      </c>
      <c r="CL28" s="412" t="str">
        <f t="shared" si="60"/>
        <v>0m0</v>
      </c>
      <c r="CM28" s="399">
        <f t="shared" si="61"/>
        <v>0</v>
      </c>
      <c r="CN28" s="399">
        <f t="shared" si="62"/>
        <v>0</v>
      </c>
      <c r="CO28" s="412">
        <f t="shared" si="63"/>
        <v>0</v>
      </c>
      <c r="CP28" s="413">
        <f t="shared" si="64"/>
        <v>0</v>
      </c>
      <c r="CQ28" s="398" t="str">
        <f t="shared" si="65"/>
        <v>0</v>
      </c>
      <c r="CR28" s="398" t="str">
        <f t="shared" si="66"/>
        <v>0</v>
      </c>
      <c r="CS28" s="412">
        <f t="shared" si="67"/>
        <v>0</v>
      </c>
      <c r="CT28" s="412" t="str">
        <f t="shared" si="68"/>
        <v>0m0</v>
      </c>
      <c r="CU28" s="412">
        <f t="shared" si="69"/>
        <v>0</v>
      </c>
      <c r="CV28" s="412">
        <f t="shared" si="70"/>
        <v>0</v>
      </c>
      <c r="CW28" s="412">
        <f t="shared" si="71"/>
        <v>0</v>
      </c>
      <c r="CX28" s="412">
        <f t="shared" si="72"/>
        <v>0</v>
      </c>
      <c r="CY28" s="412">
        <f t="shared" si="73"/>
        <v>0</v>
      </c>
      <c r="CZ28" s="412" t="str">
        <f t="shared" si="74"/>
        <v/>
      </c>
      <c r="DA28" s="412" t="str">
        <f t="shared" si="75"/>
        <v/>
      </c>
      <c r="DB28" s="412" t="str">
        <f t="shared" si="76"/>
        <v/>
      </c>
      <c r="DC28" s="412" t="str">
        <f t="shared" si="77"/>
        <v/>
      </c>
      <c r="DD28" s="412" t="str">
        <f t="shared" si="78"/>
        <v/>
      </c>
      <c r="DE28" s="412"/>
      <c r="DG28" s="412" t="str">
        <f t="shared" si="79"/>
        <v/>
      </c>
      <c r="DH28" s="412" t="str">
        <f t="shared" si="80"/>
        <v/>
      </c>
      <c r="DI28" s="412">
        <f t="shared" si="81"/>
        <v>0</v>
      </c>
      <c r="DJ28" s="412" t="str">
        <f t="shared" si="82"/>
        <v/>
      </c>
      <c r="DK28" s="412" t="str">
        <f t="shared" si="83"/>
        <v/>
      </c>
      <c r="DL28" s="412" t="str">
        <f t="shared" si="84"/>
        <v/>
      </c>
      <c r="DM28" s="412" t="str">
        <f t="shared" si="85"/>
        <v/>
      </c>
      <c r="DN28" s="412" t="str">
        <f t="shared" si="86"/>
        <v/>
      </c>
      <c r="DO28" s="412" t="str">
        <f t="shared" si="87"/>
        <v/>
      </c>
      <c r="DR28" s="494"/>
      <c r="DS28" s="393">
        <f t="shared" si="101"/>
        <v>0</v>
      </c>
      <c r="DT28" s="393">
        <f t="shared" si="102"/>
        <v>0</v>
      </c>
      <c r="DU28" s="411">
        <f t="shared" si="91"/>
        <v>0</v>
      </c>
      <c r="DX28" s="494" t="e">
        <f>IF(BG28&lt;270000,○,"")</f>
        <v>#NAME?</v>
      </c>
    </row>
    <row r="29" spans="1:128" s="411" customFormat="1" ht="18" hidden="1" customHeight="1" thickBot="1">
      <c r="A29" s="145" t="str">
        <f t="shared" si="12"/>
        <v/>
      </c>
      <c r="B29" s="158"/>
      <c r="C29" s="31" t="str">
        <f>IF(B29="","",VLOOKUP(B29,学連登録!$C$2:$G$3000,2,FALSE))</f>
        <v/>
      </c>
      <c r="D29" s="32" t="str">
        <f>IF(B29="","",VLOOKUP(B29,学連登録!$C$2:$G$3000,3,FALSE))</f>
        <v/>
      </c>
      <c r="E29" s="33" t="str">
        <f>IF(B29="","",VLOOKUP(B29,学連登録!$C$2:$G$3000,4,FALSE))</f>
        <v/>
      </c>
      <c r="F29" s="383" t="str">
        <f>IF(B29="","",VLOOKUP(B29,学連登録!$C$2:$I$3000,7,FALSE))</f>
        <v/>
      </c>
      <c r="G29" s="159"/>
      <c r="H29" s="827"/>
      <c r="I29" s="828"/>
      <c r="J29" s="160"/>
      <c r="K29" s="823"/>
      <c r="L29" s="824"/>
      <c r="M29" s="160"/>
      <c r="N29" s="821"/>
      <c r="O29" s="822"/>
      <c r="P29" s="159"/>
      <c r="Q29" s="819"/>
      <c r="R29" s="820"/>
      <c r="S29" s="159"/>
      <c r="T29" s="819"/>
      <c r="U29" s="820"/>
      <c r="V29" s="103" t="str">
        <f>IF(B29="","",VLOOKUP(B29,学連登録!$C$2:$H$3000,6,FALSE))</f>
        <v/>
      </c>
      <c r="W29" s="377"/>
      <c r="X29" s="157"/>
      <c r="Y29" s="118" t="str">
        <f t="shared" si="2"/>
        <v/>
      </c>
      <c r="Z29" s="97" t="str">
        <f>IF(G29="","",VLOOKUP(G29,種目名!$O$5:$T$104,3,0))</f>
        <v/>
      </c>
      <c r="AA29" s="99" t="str">
        <f>IF(J29="","",VLOOKUP(J29,種目名!$O$5:$T$104,3,0))</f>
        <v/>
      </c>
      <c r="AB29" s="119" t="str">
        <f>IF(M29="","",VLOOKUP(M29,種目名!$O$5:$T$104,3,0))</f>
        <v/>
      </c>
      <c r="AC29" s="119" t="str">
        <f>IF(P29="","",VLOOKUP(AF29,種目名!$O$5:$T$104,3,0))</f>
        <v/>
      </c>
      <c r="AD29" s="120" t="str">
        <f>IF(S29="","",VLOOKUP(AI29,種目名!$O$5:$T$104,3,0))</f>
        <v/>
      </c>
      <c r="AE29" s="117">
        <f t="shared" si="3"/>
        <v>0</v>
      </c>
      <c r="AF29" s="157" t="str">
        <f t="shared" si="4"/>
        <v/>
      </c>
      <c r="AG29" s="157" t="str">
        <f t="shared" si="5"/>
        <v/>
      </c>
      <c r="AH29" s="117">
        <f t="shared" si="6"/>
        <v>0</v>
      </c>
      <c r="AI29" s="157" t="str">
        <f t="shared" si="7"/>
        <v/>
      </c>
      <c r="AJ29" s="157" t="str">
        <f t="shared" si="8"/>
        <v/>
      </c>
      <c r="AK29" s="390"/>
      <c r="AL29" s="171">
        <f t="shared" si="14"/>
        <v>0</v>
      </c>
      <c r="AM29" s="399">
        <f t="shared" si="15"/>
        <v>0</v>
      </c>
      <c r="AN29" s="399">
        <f>COUNTIF($B$12:B29,B29)</f>
        <v>0</v>
      </c>
      <c r="AO29" s="399"/>
      <c r="AP29" s="399" t="str">
        <f t="shared" si="16"/>
        <v/>
      </c>
      <c r="AQ29" s="399" t="str">
        <f t="shared" si="17"/>
        <v/>
      </c>
      <c r="AR29" s="399" t="str">
        <f t="shared" si="18"/>
        <v/>
      </c>
      <c r="AS29" s="399" t="str">
        <f t="shared" si="19"/>
        <v/>
      </c>
      <c r="AT29" s="399">
        <f t="shared" si="95"/>
        <v>0</v>
      </c>
      <c r="AU29" s="399" t="str">
        <f t="shared" si="96"/>
        <v/>
      </c>
      <c r="AV29" s="399" t="str">
        <f t="shared" si="97"/>
        <v/>
      </c>
      <c r="AW29" s="399" t="str">
        <f t="shared" si="98"/>
        <v/>
      </c>
      <c r="AX29" s="399" t="str">
        <f t="shared" si="99"/>
        <v/>
      </c>
      <c r="AY29" s="399" t="str">
        <f t="shared" si="100"/>
        <v/>
      </c>
      <c r="AZ29" s="399" t="str">
        <f t="shared" si="26"/>
        <v/>
      </c>
      <c r="BA29" s="399" t="str">
        <f t="shared" si="27"/>
        <v/>
      </c>
      <c r="BB29" s="399" t="str">
        <f t="shared" si="28"/>
        <v/>
      </c>
      <c r="BC29" s="399" t="str">
        <f t="shared" si="29"/>
        <v/>
      </c>
      <c r="BD29" s="403" t="str">
        <f t="shared" si="30"/>
        <v/>
      </c>
      <c r="BE29" s="393">
        <f t="shared" si="31"/>
        <v>0</v>
      </c>
      <c r="BF29" s="157"/>
      <c r="BG29" s="399">
        <f t="shared" si="32"/>
        <v>0</v>
      </c>
      <c r="BH29" s="399">
        <f t="shared" si="33"/>
        <v>0</v>
      </c>
      <c r="BI29" s="412">
        <f t="shared" si="34"/>
        <v>0</v>
      </c>
      <c r="BJ29" s="413">
        <f t="shared" si="9"/>
        <v>0</v>
      </c>
      <c r="BK29" s="398" t="str">
        <f t="shared" si="10"/>
        <v>0</v>
      </c>
      <c r="BL29" s="398" t="str">
        <f t="shared" si="11"/>
        <v>0</v>
      </c>
      <c r="BM29" s="412">
        <f t="shared" si="35"/>
        <v>0</v>
      </c>
      <c r="BN29" s="412" t="str">
        <f t="shared" si="36"/>
        <v>0m0</v>
      </c>
      <c r="BO29" s="399">
        <f t="shared" si="37"/>
        <v>0</v>
      </c>
      <c r="BP29" s="399">
        <f t="shared" si="38"/>
        <v>0</v>
      </c>
      <c r="BQ29" s="412">
        <f t="shared" si="39"/>
        <v>0</v>
      </c>
      <c r="BR29" s="413">
        <f t="shared" si="40"/>
        <v>0</v>
      </c>
      <c r="BS29" s="398" t="str">
        <f t="shared" si="41"/>
        <v>0</v>
      </c>
      <c r="BT29" s="398" t="str">
        <f t="shared" si="42"/>
        <v>0</v>
      </c>
      <c r="BU29" s="412">
        <f t="shared" si="43"/>
        <v>0</v>
      </c>
      <c r="BV29" s="412" t="str">
        <f t="shared" si="44"/>
        <v>0m0</v>
      </c>
      <c r="BW29" s="399">
        <f t="shared" si="45"/>
        <v>0</v>
      </c>
      <c r="BX29" s="399">
        <f t="shared" si="46"/>
        <v>0</v>
      </c>
      <c r="BY29" s="412">
        <f t="shared" si="47"/>
        <v>0</v>
      </c>
      <c r="BZ29" s="413">
        <f t="shared" si="48"/>
        <v>0</v>
      </c>
      <c r="CA29" s="398" t="str">
        <f t="shared" si="49"/>
        <v>0</v>
      </c>
      <c r="CB29" s="398" t="str">
        <f t="shared" si="50"/>
        <v>0</v>
      </c>
      <c r="CC29" s="412">
        <f t="shared" si="51"/>
        <v>0</v>
      </c>
      <c r="CD29" s="412" t="str">
        <f t="shared" si="52"/>
        <v>0m0</v>
      </c>
      <c r="CE29" s="399">
        <f t="shared" si="53"/>
        <v>0</v>
      </c>
      <c r="CF29" s="399">
        <f t="shared" si="54"/>
        <v>0</v>
      </c>
      <c r="CG29" s="412">
        <f t="shared" si="55"/>
        <v>0</v>
      </c>
      <c r="CH29" s="413">
        <f t="shared" si="56"/>
        <v>0</v>
      </c>
      <c r="CI29" s="398" t="str">
        <f t="shared" si="57"/>
        <v>0</v>
      </c>
      <c r="CJ29" s="398" t="str">
        <f t="shared" si="58"/>
        <v>0</v>
      </c>
      <c r="CK29" s="412">
        <f t="shared" si="59"/>
        <v>0</v>
      </c>
      <c r="CL29" s="412" t="str">
        <f t="shared" si="60"/>
        <v>0m0</v>
      </c>
      <c r="CM29" s="399">
        <f t="shared" si="61"/>
        <v>0</v>
      </c>
      <c r="CN29" s="399">
        <f t="shared" si="62"/>
        <v>0</v>
      </c>
      <c r="CO29" s="412">
        <f t="shared" si="63"/>
        <v>0</v>
      </c>
      <c r="CP29" s="413">
        <f t="shared" si="64"/>
        <v>0</v>
      </c>
      <c r="CQ29" s="398" t="str">
        <f t="shared" si="65"/>
        <v>0</v>
      </c>
      <c r="CR29" s="398" t="str">
        <f t="shared" si="66"/>
        <v>0</v>
      </c>
      <c r="CS29" s="412">
        <f t="shared" si="67"/>
        <v>0</v>
      </c>
      <c r="CT29" s="412" t="str">
        <f t="shared" si="68"/>
        <v>0m0</v>
      </c>
      <c r="CU29" s="412">
        <f t="shared" si="69"/>
        <v>0</v>
      </c>
      <c r="CV29" s="412">
        <f t="shared" si="70"/>
        <v>0</v>
      </c>
      <c r="CW29" s="412">
        <f t="shared" si="71"/>
        <v>0</v>
      </c>
      <c r="CX29" s="412">
        <f t="shared" si="72"/>
        <v>0</v>
      </c>
      <c r="CY29" s="412">
        <f t="shared" si="73"/>
        <v>0</v>
      </c>
      <c r="CZ29" s="412" t="str">
        <f t="shared" si="74"/>
        <v/>
      </c>
      <c r="DA29" s="412" t="str">
        <f t="shared" si="75"/>
        <v/>
      </c>
      <c r="DB29" s="412" t="str">
        <f t="shared" si="76"/>
        <v/>
      </c>
      <c r="DC29" s="412" t="str">
        <f t="shared" si="77"/>
        <v/>
      </c>
      <c r="DD29" s="412" t="str">
        <f t="shared" si="78"/>
        <v/>
      </c>
      <c r="DE29" s="412"/>
      <c r="DG29" s="412" t="str">
        <f t="shared" si="79"/>
        <v/>
      </c>
      <c r="DH29" s="412" t="str">
        <f t="shared" si="80"/>
        <v/>
      </c>
      <c r="DI29" s="412">
        <f t="shared" si="81"/>
        <v>0</v>
      </c>
      <c r="DJ29" s="412" t="str">
        <f t="shared" si="82"/>
        <v/>
      </c>
      <c r="DK29" s="412" t="str">
        <f t="shared" si="83"/>
        <v/>
      </c>
      <c r="DL29" s="412" t="str">
        <f t="shared" si="84"/>
        <v/>
      </c>
      <c r="DM29" s="412" t="str">
        <f t="shared" si="85"/>
        <v/>
      </c>
      <c r="DN29" s="412" t="str">
        <f t="shared" si="86"/>
        <v/>
      </c>
      <c r="DO29" s="412" t="str">
        <f t="shared" si="87"/>
        <v/>
      </c>
      <c r="DR29" s="494"/>
      <c r="DS29" s="393">
        <f t="shared" si="101"/>
        <v>0</v>
      </c>
      <c r="DT29" s="393">
        <f t="shared" si="102"/>
        <v>0</v>
      </c>
      <c r="DU29" s="411">
        <f t="shared" si="91"/>
        <v>0</v>
      </c>
      <c r="DX29" s="494" t="e">
        <f>IF(BG29&lt;270000,○,"")</f>
        <v>#NAME?</v>
      </c>
    </row>
    <row r="30" spans="1:128" s="411" customFormat="1" ht="18" hidden="1" customHeight="1" thickBot="1">
      <c r="A30" s="145" t="str">
        <f t="shared" si="12"/>
        <v/>
      </c>
      <c r="B30" s="158"/>
      <c r="C30" s="31" t="str">
        <f>IF(B30="","",VLOOKUP(B30,学連登録!$C$2:$G$3000,2,FALSE))</f>
        <v/>
      </c>
      <c r="D30" s="32" t="str">
        <f>IF(B30="","",VLOOKUP(B30,学連登録!$C$2:$G$3000,3,FALSE))</f>
        <v/>
      </c>
      <c r="E30" s="33" t="str">
        <f>IF(B30="","",VLOOKUP(B30,学連登録!$C$2:$G$3000,4,FALSE))</f>
        <v/>
      </c>
      <c r="F30" s="383" t="str">
        <f>IF(B30="","",VLOOKUP(B30,学連登録!$C$2:$I$3000,7,FALSE))</f>
        <v/>
      </c>
      <c r="G30" s="159"/>
      <c r="H30" s="827"/>
      <c r="I30" s="828"/>
      <c r="J30" s="160"/>
      <c r="K30" s="823"/>
      <c r="L30" s="824"/>
      <c r="M30" s="160"/>
      <c r="N30" s="821"/>
      <c r="O30" s="822"/>
      <c r="P30" s="159"/>
      <c r="Q30" s="819"/>
      <c r="R30" s="820"/>
      <c r="S30" s="159"/>
      <c r="T30" s="819"/>
      <c r="U30" s="820"/>
      <c r="V30" s="103" t="str">
        <f>IF(B30="","",VLOOKUP(B30,学連登録!$C$2:$H$3000,6,FALSE))</f>
        <v/>
      </c>
      <c r="W30" s="377"/>
      <c r="X30" s="157"/>
      <c r="Y30" s="118" t="str">
        <f t="shared" si="2"/>
        <v/>
      </c>
      <c r="Z30" s="97" t="str">
        <f>IF(G30="","",VLOOKUP(G30,種目名!$O$5:$T$104,3,0))</f>
        <v/>
      </c>
      <c r="AA30" s="99" t="str">
        <f>IF(J30="","",VLOOKUP(J30,種目名!$O$5:$T$104,3,0))</f>
        <v/>
      </c>
      <c r="AB30" s="119" t="str">
        <f>IF(M30="","",VLOOKUP(M30,種目名!$O$5:$T$104,3,0))</f>
        <v/>
      </c>
      <c r="AC30" s="119" t="str">
        <f>IF(P30="","",VLOOKUP(AF30,種目名!$O$5:$T$104,3,0))</f>
        <v/>
      </c>
      <c r="AD30" s="120" t="str">
        <f>IF(S30="","",VLOOKUP(AI30,種目名!$O$5:$T$104,3,0))</f>
        <v/>
      </c>
      <c r="AE30" s="117">
        <f t="shared" si="3"/>
        <v>0</v>
      </c>
      <c r="AF30" s="157" t="str">
        <f t="shared" si="4"/>
        <v/>
      </c>
      <c r="AG30" s="157" t="str">
        <f t="shared" si="5"/>
        <v/>
      </c>
      <c r="AH30" s="117">
        <f t="shared" si="6"/>
        <v>0</v>
      </c>
      <c r="AI30" s="157" t="str">
        <f t="shared" si="7"/>
        <v/>
      </c>
      <c r="AJ30" s="157" t="str">
        <f t="shared" si="8"/>
        <v/>
      </c>
      <c r="AK30" s="390"/>
      <c r="AL30" s="171">
        <f t="shared" si="14"/>
        <v>0</v>
      </c>
      <c r="AM30" s="399">
        <f t="shared" si="15"/>
        <v>0</v>
      </c>
      <c r="AN30" s="399">
        <f>COUNTIF($B$12:B30,B30)</f>
        <v>0</v>
      </c>
      <c r="AO30" s="399"/>
      <c r="AP30" s="399" t="str">
        <f t="shared" si="16"/>
        <v/>
      </c>
      <c r="AQ30" s="399" t="str">
        <f t="shared" si="17"/>
        <v/>
      </c>
      <c r="AR30" s="399" t="str">
        <f t="shared" si="18"/>
        <v/>
      </c>
      <c r="AS30" s="399" t="str">
        <f t="shared" si="19"/>
        <v/>
      </c>
      <c r="AT30" s="399">
        <f t="shared" si="95"/>
        <v>0</v>
      </c>
      <c r="AU30" s="399" t="str">
        <f t="shared" si="96"/>
        <v/>
      </c>
      <c r="AV30" s="399" t="str">
        <f t="shared" si="97"/>
        <v/>
      </c>
      <c r="AW30" s="399" t="str">
        <f t="shared" si="98"/>
        <v/>
      </c>
      <c r="AX30" s="399" t="str">
        <f t="shared" si="99"/>
        <v/>
      </c>
      <c r="AY30" s="399" t="str">
        <f t="shared" si="100"/>
        <v/>
      </c>
      <c r="AZ30" s="399" t="str">
        <f t="shared" si="26"/>
        <v/>
      </c>
      <c r="BA30" s="399" t="str">
        <f t="shared" si="27"/>
        <v/>
      </c>
      <c r="BB30" s="399" t="str">
        <f t="shared" si="28"/>
        <v/>
      </c>
      <c r="BC30" s="399" t="str">
        <f t="shared" si="29"/>
        <v/>
      </c>
      <c r="BD30" s="403" t="str">
        <f t="shared" si="30"/>
        <v/>
      </c>
      <c r="BE30" s="393">
        <f t="shared" si="31"/>
        <v>0</v>
      </c>
      <c r="BF30" s="157"/>
      <c r="BG30" s="399">
        <f t="shared" si="32"/>
        <v>0</v>
      </c>
      <c r="BH30" s="399">
        <f t="shared" si="33"/>
        <v>0</v>
      </c>
      <c r="BI30" s="412">
        <f t="shared" si="34"/>
        <v>0</v>
      </c>
      <c r="BJ30" s="413">
        <f t="shared" si="9"/>
        <v>0</v>
      </c>
      <c r="BK30" s="398" t="str">
        <f t="shared" si="10"/>
        <v>0</v>
      </c>
      <c r="BL30" s="398" t="str">
        <f t="shared" si="11"/>
        <v>0</v>
      </c>
      <c r="BM30" s="412">
        <f t="shared" si="35"/>
        <v>0</v>
      </c>
      <c r="BN30" s="412" t="str">
        <f t="shared" si="36"/>
        <v>0m0</v>
      </c>
      <c r="BO30" s="399">
        <f t="shared" si="37"/>
        <v>0</v>
      </c>
      <c r="BP30" s="399">
        <f t="shared" si="38"/>
        <v>0</v>
      </c>
      <c r="BQ30" s="412">
        <f t="shared" si="39"/>
        <v>0</v>
      </c>
      <c r="BR30" s="413">
        <f t="shared" si="40"/>
        <v>0</v>
      </c>
      <c r="BS30" s="398" t="str">
        <f t="shared" si="41"/>
        <v>0</v>
      </c>
      <c r="BT30" s="398" t="str">
        <f t="shared" si="42"/>
        <v>0</v>
      </c>
      <c r="BU30" s="412">
        <f t="shared" si="43"/>
        <v>0</v>
      </c>
      <c r="BV30" s="412" t="str">
        <f t="shared" si="44"/>
        <v>0m0</v>
      </c>
      <c r="BW30" s="399">
        <f t="shared" si="45"/>
        <v>0</v>
      </c>
      <c r="BX30" s="399">
        <f t="shared" si="46"/>
        <v>0</v>
      </c>
      <c r="BY30" s="412">
        <f t="shared" si="47"/>
        <v>0</v>
      </c>
      <c r="BZ30" s="413">
        <f t="shared" si="48"/>
        <v>0</v>
      </c>
      <c r="CA30" s="398" t="str">
        <f t="shared" si="49"/>
        <v>0</v>
      </c>
      <c r="CB30" s="398" t="str">
        <f t="shared" si="50"/>
        <v>0</v>
      </c>
      <c r="CC30" s="412">
        <f t="shared" si="51"/>
        <v>0</v>
      </c>
      <c r="CD30" s="412" t="str">
        <f t="shared" si="52"/>
        <v>0m0</v>
      </c>
      <c r="CE30" s="399">
        <f t="shared" si="53"/>
        <v>0</v>
      </c>
      <c r="CF30" s="399">
        <f t="shared" si="54"/>
        <v>0</v>
      </c>
      <c r="CG30" s="412">
        <f t="shared" si="55"/>
        <v>0</v>
      </c>
      <c r="CH30" s="413">
        <f t="shared" si="56"/>
        <v>0</v>
      </c>
      <c r="CI30" s="398" t="str">
        <f t="shared" si="57"/>
        <v>0</v>
      </c>
      <c r="CJ30" s="398" t="str">
        <f t="shared" si="58"/>
        <v>0</v>
      </c>
      <c r="CK30" s="412">
        <f t="shared" si="59"/>
        <v>0</v>
      </c>
      <c r="CL30" s="412" t="str">
        <f t="shared" si="60"/>
        <v>0m0</v>
      </c>
      <c r="CM30" s="399">
        <f t="shared" si="61"/>
        <v>0</v>
      </c>
      <c r="CN30" s="399">
        <f t="shared" si="62"/>
        <v>0</v>
      </c>
      <c r="CO30" s="412">
        <f t="shared" si="63"/>
        <v>0</v>
      </c>
      <c r="CP30" s="413">
        <f t="shared" si="64"/>
        <v>0</v>
      </c>
      <c r="CQ30" s="398" t="str">
        <f t="shared" si="65"/>
        <v>0</v>
      </c>
      <c r="CR30" s="398" t="str">
        <f t="shared" si="66"/>
        <v>0</v>
      </c>
      <c r="CS30" s="412">
        <f t="shared" si="67"/>
        <v>0</v>
      </c>
      <c r="CT30" s="412" t="str">
        <f t="shared" si="68"/>
        <v>0m0</v>
      </c>
      <c r="CU30" s="412">
        <f t="shared" si="69"/>
        <v>0</v>
      </c>
      <c r="CV30" s="412">
        <f t="shared" si="70"/>
        <v>0</v>
      </c>
      <c r="CW30" s="412">
        <f t="shared" si="71"/>
        <v>0</v>
      </c>
      <c r="CX30" s="412">
        <f t="shared" si="72"/>
        <v>0</v>
      </c>
      <c r="CY30" s="412">
        <f t="shared" si="73"/>
        <v>0</v>
      </c>
      <c r="CZ30" s="412" t="str">
        <f t="shared" si="74"/>
        <v/>
      </c>
      <c r="DA30" s="412" t="str">
        <f t="shared" si="75"/>
        <v/>
      </c>
      <c r="DB30" s="412" t="str">
        <f t="shared" si="76"/>
        <v/>
      </c>
      <c r="DC30" s="412" t="str">
        <f t="shared" si="77"/>
        <v/>
      </c>
      <c r="DD30" s="412" t="str">
        <f t="shared" si="78"/>
        <v/>
      </c>
      <c r="DE30" s="412"/>
      <c r="DG30" s="412" t="str">
        <f t="shared" si="79"/>
        <v/>
      </c>
      <c r="DH30" s="412" t="str">
        <f t="shared" si="80"/>
        <v/>
      </c>
      <c r="DI30" s="412">
        <f t="shared" si="81"/>
        <v>0</v>
      </c>
      <c r="DJ30" s="412" t="str">
        <f t="shared" si="82"/>
        <v/>
      </c>
      <c r="DK30" s="412" t="str">
        <f t="shared" si="83"/>
        <v/>
      </c>
      <c r="DL30" s="412" t="str">
        <f t="shared" si="84"/>
        <v/>
      </c>
      <c r="DM30" s="412" t="str">
        <f t="shared" si="85"/>
        <v/>
      </c>
      <c r="DN30" s="412" t="str">
        <f t="shared" si="86"/>
        <v/>
      </c>
      <c r="DO30" s="412" t="str">
        <f t="shared" si="87"/>
        <v/>
      </c>
      <c r="DR30" s="494"/>
      <c r="DS30" s="393">
        <f t="shared" si="101"/>
        <v>0</v>
      </c>
      <c r="DT30" s="393">
        <f t="shared" si="102"/>
        <v>0</v>
      </c>
      <c r="DU30" s="411">
        <f t="shared" si="91"/>
        <v>0</v>
      </c>
      <c r="DX30" s="494" t="e">
        <f>IF(BG30&lt;270000,○,"")</f>
        <v>#NAME?</v>
      </c>
    </row>
    <row r="31" spans="1:128" s="411" customFormat="1" ht="18" hidden="1" customHeight="1" thickBot="1">
      <c r="A31" s="145" t="str">
        <f t="shared" si="12"/>
        <v/>
      </c>
      <c r="B31" s="158"/>
      <c r="C31" s="31" t="str">
        <f>IF(B31="","",VLOOKUP(B31,学連登録!$C$2:$G$3000,2,FALSE))</f>
        <v/>
      </c>
      <c r="D31" s="32" t="str">
        <f>IF(B31="","",VLOOKUP(B31,学連登録!$C$2:$G$3000,3,FALSE))</f>
        <v/>
      </c>
      <c r="E31" s="33" t="str">
        <f>IF(B31="","",VLOOKUP(B31,学連登録!$C$2:$G$3000,4,FALSE))</f>
        <v/>
      </c>
      <c r="F31" s="383" t="str">
        <f>IF(B31="","",VLOOKUP(B31,学連登録!$C$2:$I$3000,7,FALSE))</f>
        <v/>
      </c>
      <c r="G31" s="159"/>
      <c r="H31" s="827"/>
      <c r="I31" s="828"/>
      <c r="J31" s="160"/>
      <c r="K31" s="823"/>
      <c r="L31" s="824"/>
      <c r="M31" s="160"/>
      <c r="N31" s="821"/>
      <c r="O31" s="822"/>
      <c r="P31" s="159"/>
      <c r="Q31" s="819"/>
      <c r="R31" s="820"/>
      <c r="S31" s="159"/>
      <c r="T31" s="819"/>
      <c r="U31" s="820"/>
      <c r="V31" s="103" t="str">
        <f>IF(B31="","",VLOOKUP(B31,学連登録!$C$2:$H$3000,6,FALSE))</f>
        <v/>
      </c>
      <c r="W31" s="377"/>
      <c r="X31" s="157"/>
      <c r="Y31" s="118" t="str">
        <f t="shared" si="2"/>
        <v/>
      </c>
      <c r="Z31" s="97" t="str">
        <f>IF(G31="","",VLOOKUP(G31,種目名!$O$5:$T$104,3,0))</f>
        <v/>
      </c>
      <c r="AA31" s="99" t="str">
        <f>IF(J31="","",VLOOKUP(J31,種目名!$O$5:$T$104,3,0))</f>
        <v/>
      </c>
      <c r="AB31" s="119" t="str">
        <f>IF(M31="","",VLOOKUP(M31,種目名!$O$5:$T$104,3,0))</f>
        <v/>
      </c>
      <c r="AC31" s="119" t="str">
        <f>IF(P31="","",VLOOKUP(AF31,種目名!$O$5:$T$104,3,0))</f>
        <v/>
      </c>
      <c r="AD31" s="120" t="str">
        <f>IF(S31="","",VLOOKUP(AI31,種目名!$O$5:$T$104,3,0))</f>
        <v/>
      </c>
      <c r="AE31" s="117">
        <f t="shared" si="3"/>
        <v>0</v>
      </c>
      <c r="AF31" s="157" t="str">
        <f t="shared" si="4"/>
        <v/>
      </c>
      <c r="AG31" s="157" t="str">
        <f t="shared" si="5"/>
        <v/>
      </c>
      <c r="AH31" s="117">
        <f t="shared" si="6"/>
        <v>0</v>
      </c>
      <c r="AI31" s="157" t="str">
        <f t="shared" si="7"/>
        <v/>
      </c>
      <c r="AJ31" s="157" t="str">
        <f t="shared" si="8"/>
        <v/>
      </c>
      <c r="AK31" s="390"/>
      <c r="AL31" s="171">
        <f t="shared" si="14"/>
        <v>0</v>
      </c>
      <c r="AM31" s="399">
        <f t="shared" si="15"/>
        <v>0</v>
      </c>
      <c r="AN31" s="399">
        <f>COUNTIF($B$12:B31,B31)</f>
        <v>0</v>
      </c>
      <c r="AO31" s="399"/>
      <c r="AP31" s="399" t="str">
        <f t="shared" si="16"/>
        <v/>
      </c>
      <c r="AQ31" s="399" t="str">
        <f t="shared" si="17"/>
        <v/>
      </c>
      <c r="AR31" s="399" t="str">
        <f t="shared" si="18"/>
        <v/>
      </c>
      <c r="AS31" s="399" t="str">
        <f t="shared" si="19"/>
        <v/>
      </c>
      <c r="AT31" s="399">
        <f t="shared" si="95"/>
        <v>0</v>
      </c>
      <c r="AU31" s="399" t="str">
        <f t="shared" si="96"/>
        <v/>
      </c>
      <c r="AV31" s="399" t="str">
        <f t="shared" si="97"/>
        <v/>
      </c>
      <c r="AW31" s="399" t="str">
        <f t="shared" si="98"/>
        <v/>
      </c>
      <c r="AX31" s="399" t="str">
        <f t="shared" si="99"/>
        <v/>
      </c>
      <c r="AY31" s="399" t="str">
        <f t="shared" si="100"/>
        <v/>
      </c>
      <c r="AZ31" s="399" t="str">
        <f t="shared" si="26"/>
        <v/>
      </c>
      <c r="BA31" s="399" t="str">
        <f t="shared" si="27"/>
        <v/>
      </c>
      <c r="BB31" s="399" t="str">
        <f t="shared" si="28"/>
        <v/>
      </c>
      <c r="BC31" s="399" t="str">
        <f t="shared" si="29"/>
        <v/>
      </c>
      <c r="BD31" s="403" t="str">
        <f t="shared" si="30"/>
        <v/>
      </c>
      <c r="BE31" s="393">
        <f t="shared" si="31"/>
        <v>0</v>
      </c>
      <c r="BF31" s="157"/>
      <c r="BG31" s="399">
        <f t="shared" si="32"/>
        <v>0</v>
      </c>
      <c r="BH31" s="399">
        <f t="shared" si="33"/>
        <v>0</v>
      </c>
      <c r="BI31" s="412">
        <f t="shared" si="34"/>
        <v>0</v>
      </c>
      <c r="BJ31" s="413">
        <f t="shared" si="9"/>
        <v>0</v>
      </c>
      <c r="BK31" s="398" t="str">
        <f t="shared" si="10"/>
        <v>0</v>
      </c>
      <c r="BL31" s="398" t="str">
        <f t="shared" si="11"/>
        <v>0</v>
      </c>
      <c r="BM31" s="412">
        <f t="shared" si="35"/>
        <v>0</v>
      </c>
      <c r="BN31" s="412" t="str">
        <f t="shared" si="36"/>
        <v>0m0</v>
      </c>
      <c r="BO31" s="399">
        <f t="shared" si="37"/>
        <v>0</v>
      </c>
      <c r="BP31" s="399">
        <f t="shared" si="38"/>
        <v>0</v>
      </c>
      <c r="BQ31" s="412">
        <f t="shared" si="39"/>
        <v>0</v>
      </c>
      <c r="BR31" s="413">
        <f t="shared" si="40"/>
        <v>0</v>
      </c>
      <c r="BS31" s="398" t="str">
        <f t="shared" si="41"/>
        <v>0</v>
      </c>
      <c r="BT31" s="398" t="str">
        <f t="shared" si="42"/>
        <v>0</v>
      </c>
      <c r="BU31" s="412">
        <f t="shared" si="43"/>
        <v>0</v>
      </c>
      <c r="BV31" s="412" t="str">
        <f t="shared" si="44"/>
        <v>0m0</v>
      </c>
      <c r="BW31" s="399">
        <f t="shared" si="45"/>
        <v>0</v>
      </c>
      <c r="BX31" s="399">
        <f t="shared" si="46"/>
        <v>0</v>
      </c>
      <c r="BY31" s="412">
        <f t="shared" si="47"/>
        <v>0</v>
      </c>
      <c r="BZ31" s="413">
        <f t="shared" si="48"/>
        <v>0</v>
      </c>
      <c r="CA31" s="398" t="str">
        <f t="shared" si="49"/>
        <v>0</v>
      </c>
      <c r="CB31" s="398" t="str">
        <f t="shared" si="50"/>
        <v>0</v>
      </c>
      <c r="CC31" s="412">
        <f t="shared" si="51"/>
        <v>0</v>
      </c>
      <c r="CD31" s="412" t="str">
        <f t="shared" si="52"/>
        <v>0m0</v>
      </c>
      <c r="CE31" s="399">
        <f t="shared" si="53"/>
        <v>0</v>
      </c>
      <c r="CF31" s="399">
        <f t="shared" si="54"/>
        <v>0</v>
      </c>
      <c r="CG31" s="412">
        <f t="shared" si="55"/>
        <v>0</v>
      </c>
      <c r="CH31" s="413">
        <f t="shared" si="56"/>
        <v>0</v>
      </c>
      <c r="CI31" s="398" t="str">
        <f t="shared" si="57"/>
        <v>0</v>
      </c>
      <c r="CJ31" s="398" t="str">
        <f t="shared" si="58"/>
        <v>0</v>
      </c>
      <c r="CK31" s="412">
        <f t="shared" si="59"/>
        <v>0</v>
      </c>
      <c r="CL31" s="412" t="str">
        <f t="shared" si="60"/>
        <v>0m0</v>
      </c>
      <c r="CM31" s="399">
        <f t="shared" si="61"/>
        <v>0</v>
      </c>
      <c r="CN31" s="399">
        <f t="shared" si="62"/>
        <v>0</v>
      </c>
      <c r="CO31" s="412">
        <f t="shared" si="63"/>
        <v>0</v>
      </c>
      <c r="CP31" s="413">
        <f t="shared" si="64"/>
        <v>0</v>
      </c>
      <c r="CQ31" s="398" t="str">
        <f t="shared" si="65"/>
        <v>0</v>
      </c>
      <c r="CR31" s="398" t="str">
        <f t="shared" si="66"/>
        <v>0</v>
      </c>
      <c r="CS31" s="412">
        <f t="shared" si="67"/>
        <v>0</v>
      </c>
      <c r="CT31" s="412" t="str">
        <f t="shared" si="68"/>
        <v>0m0</v>
      </c>
      <c r="CU31" s="412">
        <f t="shared" si="69"/>
        <v>0</v>
      </c>
      <c r="CV31" s="412">
        <f t="shared" si="70"/>
        <v>0</v>
      </c>
      <c r="CW31" s="412">
        <f t="shared" si="71"/>
        <v>0</v>
      </c>
      <c r="CX31" s="412">
        <f t="shared" si="72"/>
        <v>0</v>
      </c>
      <c r="CY31" s="412">
        <f t="shared" si="73"/>
        <v>0</v>
      </c>
      <c r="CZ31" s="412" t="str">
        <f t="shared" si="74"/>
        <v/>
      </c>
      <c r="DA31" s="412" t="str">
        <f t="shared" si="75"/>
        <v/>
      </c>
      <c r="DB31" s="412" t="str">
        <f t="shared" si="76"/>
        <v/>
      </c>
      <c r="DC31" s="412" t="str">
        <f t="shared" si="77"/>
        <v/>
      </c>
      <c r="DD31" s="412" t="str">
        <f t="shared" si="78"/>
        <v/>
      </c>
      <c r="DE31" s="412"/>
      <c r="DG31" s="412" t="str">
        <f t="shared" si="79"/>
        <v/>
      </c>
      <c r="DH31" s="412" t="str">
        <f t="shared" si="80"/>
        <v/>
      </c>
      <c r="DI31" s="412">
        <f t="shared" si="81"/>
        <v>0</v>
      </c>
      <c r="DJ31" s="412" t="str">
        <f t="shared" si="82"/>
        <v/>
      </c>
      <c r="DK31" s="412" t="str">
        <f t="shared" si="83"/>
        <v/>
      </c>
      <c r="DL31" s="412" t="str">
        <f t="shared" si="84"/>
        <v/>
      </c>
      <c r="DM31" s="412" t="str">
        <f t="shared" si="85"/>
        <v/>
      </c>
      <c r="DN31" s="412" t="str">
        <f t="shared" si="86"/>
        <v/>
      </c>
      <c r="DO31" s="412" t="str">
        <f t="shared" si="87"/>
        <v/>
      </c>
      <c r="DR31" s="494"/>
      <c r="DS31" s="393">
        <f t="shared" si="101"/>
        <v>0</v>
      </c>
      <c r="DT31" s="393">
        <f t="shared" si="102"/>
        <v>0</v>
      </c>
      <c r="DU31" s="411">
        <f t="shared" si="91"/>
        <v>0</v>
      </c>
      <c r="DX31" s="494" t="e">
        <f>IF(BG31&lt;270000,○,"")</f>
        <v>#NAME?</v>
      </c>
    </row>
    <row r="32" spans="1:128" s="411" customFormat="1" ht="18" hidden="1" customHeight="1" thickBot="1">
      <c r="A32" s="145" t="str">
        <f t="shared" si="12"/>
        <v/>
      </c>
      <c r="B32" s="158"/>
      <c r="C32" s="31" t="str">
        <f>IF(B32="","",VLOOKUP(B32,学連登録!$C$2:$G$3000,2,FALSE))</f>
        <v/>
      </c>
      <c r="D32" s="32" t="str">
        <f>IF(B32="","",VLOOKUP(B32,学連登録!$C$2:$G$3000,3,FALSE))</f>
        <v/>
      </c>
      <c r="E32" s="33" t="str">
        <f>IF(B32="","",VLOOKUP(B32,学連登録!$C$2:$G$3000,4,FALSE))</f>
        <v/>
      </c>
      <c r="F32" s="383" t="str">
        <f>IF(B32="","",VLOOKUP(B32,学連登録!$C$2:$I$3000,7,FALSE))</f>
        <v/>
      </c>
      <c r="G32" s="159"/>
      <c r="H32" s="827"/>
      <c r="I32" s="828"/>
      <c r="J32" s="160"/>
      <c r="K32" s="823"/>
      <c r="L32" s="824"/>
      <c r="M32" s="160"/>
      <c r="N32" s="821"/>
      <c r="O32" s="822"/>
      <c r="P32" s="159"/>
      <c r="Q32" s="819"/>
      <c r="R32" s="820"/>
      <c r="S32" s="159"/>
      <c r="T32" s="819"/>
      <c r="U32" s="820"/>
      <c r="V32" s="103" t="str">
        <f>IF(B32="","",VLOOKUP(B32,学連登録!$C$2:$H$3000,6,FALSE))</f>
        <v/>
      </c>
      <c r="W32" s="377"/>
      <c r="X32" s="157"/>
      <c r="Y32" s="118" t="str">
        <f t="shared" si="2"/>
        <v/>
      </c>
      <c r="Z32" s="97" t="str">
        <f>IF(G32="","",VLOOKUP(G32,種目名!$O$5:$T$104,3,0))</f>
        <v/>
      </c>
      <c r="AA32" s="99" t="str">
        <f>IF(J32="","",VLOOKUP(J32,種目名!$O$5:$T$104,3,0))</f>
        <v/>
      </c>
      <c r="AB32" s="119" t="str">
        <f>IF(M32="","",VLOOKUP(M32,種目名!$O$5:$T$104,3,0))</f>
        <v/>
      </c>
      <c r="AC32" s="119" t="str">
        <f>IF(P32="","",VLOOKUP(AF32,種目名!$O$5:$T$104,3,0))</f>
        <v/>
      </c>
      <c r="AD32" s="120" t="str">
        <f>IF(S32="","",VLOOKUP(AI32,種目名!$O$5:$T$104,3,0))</f>
        <v/>
      </c>
      <c r="AE32" s="117">
        <f t="shared" si="3"/>
        <v>0</v>
      </c>
      <c r="AF32" s="157" t="str">
        <f t="shared" si="4"/>
        <v/>
      </c>
      <c r="AG32" s="157" t="str">
        <f t="shared" si="5"/>
        <v/>
      </c>
      <c r="AH32" s="117">
        <f t="shared" si="6"/>
        <v>0</v>
      </c>
      <c r="AI32" s="157" t="str">
        <f t="shared" si="7"/>
        <v/>
      </c>
      <c r="AJ32" s="157" t="str">
        <f t="shared" si="8"/>
        <v/>
      </c>
      <c r="AK32" s="390"/>
      <c r="AL32" s="171">
        <f t="shared" si="14"/>
        <v>0</v>
      </c>
      <c r="AM32" s="399">
        <f t="shared" si="15"/>
        <v>0</v>
      </c>
      <c r="AN32" s="399">
        <f>COUNTIF($B$12:B32,B32)</f>
        <v>0</v>
      </c>
      <c r="AO32" s="399"/>
      <c r="AP32" s="399" t="str">
        <f t="shared" si="16"/>
        <v/>
      </c>
      <c r="AQ32" s="399" t="str">
        <f t="shared" si="17"/>
        <v/>
      </c>
      <c r="AR32" s="399" t="str">
        <f t="shared" si="18"/>
        <v/>
      </c>
      <c r="AS32" s="399" t="str">
        <f t="shared" si="19"/>
        <v/>
      </c>
      <c r="AT32" s="399">
        <f t="shared" si="95"/>
        <v>0</v>
      </c>
      <c r="AU32" s="399" t="str">
        <f t="shared" si="96"/>
        <v/>
      </c>
      <c r="AV32" s="399" t="str">
        <f t="shared" si="97"/>
        <v/>
      </c>
      <c r="AW32" s="399" t="str">
        <f t="shared" si="98"/>
        <v/>
      </c>
      <c r="AX32" s="399" t="str">
        <f t="shared" si="99"/>
        <v/>
      </c>
      <c r="AY32" s="399" t="str">
        <f t="shared" si="100"/>
        <v/>
      </c>
      <c r="AZ32" s="399" t="str">
        <f t="shared" si="26"/>
        <v/>
      </c>
      <c r="BA32" s="399" t="str">
        <f t="shared" si="27"/>
        <v/>
      </c>
      <c r="BB32" s="399" t="str">
        <f t="shared" si="28"/>
        <v/>
      </c>
      <c r="BC32" s="399" t="str">
        <f t="shared" si="29"/>
        <v/>
      </c>
      <c r="BD32" s="403" t="str">
        <f t="shared" si="30"/>
        <v/>
      </c>
      <c r="BE32" s="393">
        <f t="shared" si="31"/>
        <v>0</v>
      </c>
      <c r="BF32" s="157"/>
      <c r="BG32" s="399">
        <f t="shared" si="32"/>
        <v>0</v>
      </c>
      <c r="BH32" s="399">
        <f t="shared" si="33"/>
        <v>0</v>
      </c>
      <c r="BI32" s="412">
        <f t="shared" si="34"/>
        <v>0</v>
      </c>
      <c r="BJ32" s="413">
        <f t="shared" si="9"/>
        <v>0</v>
      </c>
      <c r="BK32" s="398" t="str">
        <f t="shared" si="10"/>
        <v>0</v>
      </c>
      <c r="BL32" s="398" t="str">
        <f t="shared" si="11"/>
        <v>0</v>
      </c>
      <c r="BM32" s="412">
        <f t="shared" si="35"/>
        <v>0</v>
      </c>
      <c r="BN32" s="412" t="str">
        <f t="shared" si="36"/>
        <v>0m0</v>
      </c>
      <c r="BO32" s="399">
        <f t="shared" si="37"/>
        <v>0</v>
      </c>
      <c r="BP32" s="399">
        <f t="shared" si="38"/>
        <v>0</v>
      </c>
      <c r="BQ32" s="412">
        <f t="shared" si="39"/>
        <v>0</v>
      </c>
      <c r="BR32" s="413">
        <f t="shared" si="40"/>
        <v>0</v>
      </c>
      <c r="BS32" s="398" t="str">
        <f t="shared" si="41"/>
        <v>0</v>
      </c>
      <c r="BT32" s="398" t="str">
        <f t="shared" si="42"/>
        <v>0</v>
      </c>
      <c r="BU32" s="412">
        <f t="shared" si="43"/>
        <v>0</v>
      </c>
      <c r="BV32" s="412" t="str">
        <f t="shared" si="44"/>
        <v>0m0</v>
      </c>
      <c r="BW32" s="399">
        <f t="shared" si="45"/>
        <v>0</v>
      </c>
      <c r="BX32" s="399">
        <f t="shared" si="46"/>
        <v>0</v>
      </c>
      <c r="BY32" s="412">
        <f t="shared" si="47"/>
        <v>0</v>
      </c>
      <c r="BZ32" s="413">
        <f t="shared" si="48"/>
        <v>0</v>
      </c>
      <c r="CA32" s="398" t="str">
        <f t="shared" si="49"/>
        <v>0</v>
      </c>
      <c r="CB32" s="398" t="str">
        <f t="shared" si="50"/>
        <v>0</v>
      </c>
      <c r="CC32" s="412">
        <f t="shared" si="51"/>
        <v>0</v>
      </c>
      <c r="CD32" s="412" t="str">
        <f t="shared" si="52"/>
        <v>0m0</v>
      </c>
      <c r="CE32" s="399">
        <f t="shared" si="53"/>
        <v>0</v>
      </c>
      <c r="CF32" s="399">
        <f t="shared" si="54"/>
        <v>0</v>
      </c>
      <c r="CG32" s="412">
        <f t="shared" si="55"/>
        <v>0</v>
      </c>
      <c r="CH32" s="413">
        <f t="shared" si="56"/>
        <v>0</v>
      </c>
      <c r="CI32" s="398" t="str">
        <f t="shared" si="57"/>
        <v>0</v>
      </c>
      <c r="CJ32" s="398" t="str">
        <f t="shared" si="58"/>
        <v>0</v>
      </c>
      <c r="CK32" s="412">
        <f t="shared" si="59"/>
        <v>0</v>
      </c>
      <c r="CL32" s="412" t="str">
        <f t="shared" si="60"/>
        <v>0m0</v>
      </c>
      <c r="CM32" s="399">
        <f t="shared" si="61"/>
        <v>0</v>
      </c>
      <c r="CN32" s="399">
        <f t="shared" si="62"/>
        <v>0</v>
      </c>
      <c r="CO32" s="412">
        <f t="shared" si="63"/>
        <v>0</v>
      </c>
      <c r="CP32" s="413">
        <f t="shared" si="64"/>
        <v>0</v>
      </c>
      <c r="CQ32" s="398" t="str">
        <f t="shared" si="65"/>
        <v>0</v>
      </c>
      <c r="CR32" s="398" t="str">
        <f t="shared" si="66"/>
        <v>0</v>
      </c>
      <c r="CS32" s="412">
        <f t="shared" si="67"/>
        <v>0</v>
      </c>
      <c r="CT32" s="412" t="str">
        <f t="shared" si="68"/>
        <v>0m0</v>
      </c>
      <c r="CU32" s="412">
        <f t="shared" si="69"/>
        <v>0</v>
      </c>
      <c r="CV32" s="412">
        <f t="shared" si="70"/>
        <v>0</v>
      </c>
      <c r="CW32" s="412">
        <f t="shared" si="71"/>
        <v>0</v>
      </c>
      <c r="CX32" s="412">
        <f t="shared" si="72"/>
        <v>0</v>
      </c>
      <c r="CY32" s="412">
        <f t="shared" si="73"/>
        <v>0</v>
      </c>
      <c r="CZ32" s="412" t="str">
        <f t="shared" si="74"/>
        <v/>
      </c>
      <c r="DA32" s="412" t="str">
        <f t="shared" si="75"/>
        <v/>
      </c>
      <c r="DB32" s="412" t="str">
        <f t="shared" si="76"/>
        <v/>
      </c>
      <c r="DC32" s="412" t="str">
        <f t="shared" si="77"/>
        <v/>
      </c>
      <c r="DD32" s="412" t="str">
        <f t="shared" si="78"/>
        <v/>
      </c>
      <c r="DE32" s="412"/>
      <c r="DG32" s="412" t="str">
        <f t="shared" si="79"/>
        <v/>
      </c>
      <c r="DH32" s="412" t="str">
        <f t="shared" si="80"/>
        <v/>
      </c>
      <c r="DI32" s="412">
        <f t="shared" si="81"/>
        <v>0</v>
      </c>
      <c r="DJ32" s="412" t="str">
        <f t="shared" si="82"/>
        <v/>
      </c>
      <c r="DK32" s="412" t="str">
        <f t="shared" si="83"/>
        <v/>
      </c>
      <c r="DL32" s="412" t="str">
        <f t="shared" si="84"/>
        <v/>
      </c>
      <c r="DM32" s="412" t="str">
        <f t="shared" si="85"/>
        <v/>
      </c>
      <c r="DN32" s="412" t="str">
        <f t="shared" si="86"/>
        <v/>
      </c>
      <c r="DO32" s="412" t="str">
        <f t="shared" si="87"/>
        <v/>
      </c>
      <c r="DR32" s="494"/>
      <c r="DS32" s="393">
        <f t="shared" si="101"/>
        <v>0</v>
      </c>
      <c r="DT32" s="393">
        <f t="shared" si="102"/>
        <v>0</v>
      </c>
      <c r="DU32" s="411">
        <f t="shared" si="91"/>
        <v>0</v>
      </c>
      <c r="DX32" s="494" t="e">
        <f>IF(BG32&lt;270000,○,"")</f>
        <v>#NAME?</v>
      </c>
    </row>
    <row r="33" spans="1:128" s="411" customFormat="1" ht="18" hidden="1" customHeight="1" thickBot="1">
      <c r="A33" s="145" t="str">
        <f t="shared" si="12"/>
        <v/>
      </c>
      <c r="B33" s="158"/>
      <c r="C33" s="31" t="str">
        <f>IF(B33="","",VLOOKUP(B33,学連登録!$C$2:$G$3000,2,FALSE))</f>
        <v/>
      </c>
      <c r="D33" s="32" t="str">
        <f>IF(B33="","",VLOOKUP(B33,学連登録!$C$2:$G$3000,3,FALSE))</f>
        <v/>
      </c>
      <c r="E33" s="33" t="str">
        <f>IF(B33="","",VLOOKUP(B33,学連登録!$C$2:$G$3000,4,FALSE))</f>
        <v/>
      </c>
      <c r="F33" s="383" t="str">
        <f>IF(B33="","",VLOOKUP(B33,学連登録!$C$2:$I$3000,7,FALSE))</f>
        <v/>
      </c>
      <c r="G33" s="159"/>
      <c r="H33" s="827"/>
      <c r="I33" s="828"/>
      <c r="J33" s="160"/>
      <c r="K33" s="823"/>
      <c r="L33" s="824"/>
      <c r="M33" s="160"/>
      <c r="N33" s="821"/>
      <c r="O33" s="822"/>
      <c r="P33" s="159"/>
      <c r="Q33" s="819"/>
      <c r="R33" s="820"/>
      <c r="S33" s="159"/>
      <c r="T33" s="819"/>
      <c r="U33" s="820"/>
      <c r="V33" s="103" t="str">
        <f>IF(B33="","",VLOOKUP(B33,学連登録!$C$2:$H$3000,6,FALSE))</f>
        <v/>
      </c>
      <c r="W33" s="377"/>
      <c r="X33" s="157"/>
      <c r="Y33" s="118" t="str">
        <f t="shared" si="2"/>
        <v/>
      </c>
      <c r="Z33" s="97" t="str">
        <f>IF(G33="","",VLOOKUP(G33,種目名!$O$5:$T$104,3,0))</f>
        <v/>
      </c>
      <c r="AA33" s="99" t="str">
        <f>IF(J33="","",VLOOKUP(J33,種目名!$O$5:$T$104,3,0))</f>
        <v/>
      </c>
      <c r="AB33" s="119" t="str">
        <f>IF(M33="","",VLOOKUP(M33,種目名!$O$5:$T$104,3,0))</f>
        <v/>
      </c>
      <c r="AC33" s="119" t="str">
        <f>IF(P33="","",VLOOKUP(AF33,種目名!$O$5:$T$104,3,0))</f>
        <v/>
      </c>
      <c r="AD33" s="120" t="str">
        <f>IF(S33="","",VLOOKUP(AI33,種目名!$O$5:$T$104,3,0))</f>
        <v/>
      </c>
      <c r="AE33" s="117">
        <f t="shared" si="3"/>
        <v>0</v>
      </c>
      <c r="AF33" s="157" t="str">
        <f t="shared" si="4"/>
        <v/>
      </c>
      <c r="AG33" s="157" t="str">
        <f t="shared" si="5"/>
        <v/>
      </c>
      <c r="AH33" s="117">
        <f t="shared" si="6"/>
        <v>0</v>
      </c>
      <c r="AI33" s="157" t="str">
        <f t="shared" si="7"/>
        <v/>
      </c>
      <c r="AJ33" s="157" t="str">
        <f t="shared" si="8"/>
        <v/>
      </c>
      <c r="AK33" s="390"/>
      <c r="AL33" s="171">
        <f t="shared" si="14"/>
        <v>0</v>
      </c>
      <c r="AM33" s="399">
        <f t="shared" si="15"/>
        <v>0</v>
      </c>
      <c r="AN33" s="399">
        <f>COUNTIF($B$12:B33,B33)</f>
        <v>0</v>
      </c>
      <c r="AO33" s="399"/>
      <c r="AP33" s="399" t="str">
        <f t="shared" si="16"/>
        <v/>
      </c>
      <c r="AQ33" s="399" t="str">
        <f t="shared" si="17"/>
        <v/>
      </c>
      <c r="AR33" s="399" t="str">
        <f t="shared" si="18"/>
        <v/>
      </c>
      <c r="AS33" s="399" t="str">
        <f t="shared" si="19"/>
        <v/>
      </c>
      <c r="AT33" s="399">
        <f t="shared" si="95"/>
        <v>0</v>
      </c>
      <c r="AU33" s="399" t="str">
        <f t="shared" si="96"/>
        <v/>
      </c>
      <c r="AV33" s="399" t="str">
        <f t="shared" si="97"/>
        <v/>
      </c>
      <c r="AW33" s="399" t="str">
        <f t="shared" si="98"/>
        <v/>
      </c>
      <c r="AX33" s="399" t="str">
        <f t="shared" si="99"/>
        <v/>
      </c>
      <c r="AY33" s="399" t="str">
        <f t="shared" si="100"/>
        <v/>
      </c>
      <c r="AZ33" s="399" t="str">
        <f t="shared" si="26"/>
        <v/>
      </c>
      <c r="BA33" s="399" t="str">
        <f t="shared" si="27"/>
        <v/>
      </c>
      <c r="BB33" s="399" t="str">
        <f t="shared" si="28"/>
        <v/>
      </c>
      <c r="BC33" s="399" t="str">
        <f t="shared" si="29"/>
        <v/>
      </c>
      <c r="BD33" s="403" t="str">
        <f t="shared" si="30"/>
        <v/>
      </c>
      <c r="BE33" s="393">
        <f t="shared" si="31"/>
        <v>0</v>
      </c>
      <c r="BF33" s="157"/>
      <c r="BG33" s="399">
        <f t="shared" si="32"/>
        <v>0</v>
      </c>
      <c r="BH33" s="399">
        <f t="shared" si="33"/>
        <v>0</v>
      </c>
      <c r="BI33" s="412">
        <f t="shared" si="34"/>
        <v>0</v>
      </c>
      <c r="BJ33" s="413">
        <f t="shared" si="9"/>
        <v>0</v>
      </c>
      <c r="BK33" s="398" t="str">
        <f t="shared" si="10"/>
        <v>0</v>
      </c>
      <c r="BL33" s="398" t="str">
        <f t="shared" si="11"/>
        <v>0</v>
      </c>
      <c r="BM33" s="412">
        <f t="shared" si="35"/>
        <v>0</v>
      </c>
      <c r="BN33" s="412" t="str">
        <f t="shared" si="36"/>
        <v>0m0</v>
      </c>
      <c r="BO33" s="399">
        <f t="shared" si="37"/>
        <v>0</v>
      </c>
      <c r="BP33" s="399">
        <f t="shared" si="38"/>
        <v>0</v>
      </c>
      <c r="BQ33" s="412">
        <f t="shared" si="39"/>
        <v>0</v>
      </c>
      <c r="BR33" s="413">
        <f t="shared" si="40"/>
        <v>0</v>
      </c>
      <c r="BS33" s="398" t="str">
        <f t="shared" si="41"/>
        <v>0</v>
      </c>
      <c r="BT33" s="398" t="str">
        <f t="shared" si="42"/>
        <v>0</v>
      </c>
      <c r="BU33" s="412">
        <f t="shared" si="43"/>
        <v>0</v>
      </c>
      <c r="BV33" s="412" t="str">
        <f t="shared" si="44"/>
        <v>0m0</v>
      </c>
      <c r="BW33" s="399">
        <f t="shared" si="45"/>
        <v>0</v>
      </c>
      <c r="BX33" s="399">
        <f t="shared" si="46"/>
        <v>0</v>
      </c>
      <c r="BY33" s="412">
        <f t="shared" si="47"/>
        <v>0</v>
      </c>
      <c r="BZ33" s="413">
        <f t="shared" si="48"/>
        <v>0</v>
      </c>
      <c r="CA33" s="398" t="str">
        <f t="shared" si="49"/>
        <v>0</v>
      </c>
      <c r="CB33" s="398" t="str">
        <f t="shared" si="50"/>
        <v>0</v>
      </c>
      <c r="CC33" s="412">
        <f t="shared" si="51"/>
        <v>0</v>
      </c>
      <c r="CD33" s="412" t="str">
        <f t="shared" si="52"/>
        <v>0m0</v>
      </c>
      <c r="CE33" s="399">
        <f t="shared" si="53"/>
        <v>0</v>
      </c>
      <c r="CF33" s="399">
        <f t="shared" si="54"/>
        <v>0</v>
      </c>
      <c r="CG33" s="412">
        <f t="shared" si="55"/>
        <v>0</v>
      </c>
      <c r="CH33" s="413">
        <f t="shared" si="56"/>
        <v>0</v>
      </c>
      <c r="CI33" s="398" t="str">
        <f t="shared" si="57"/>
        <v>0</v>
      </c>
      <c r="CJ33" s="398" t="str">
        <f t="shared" si="58"/>
        <v>0</v>
      </c>
      <c r="CK33" s="412">
        <f t="shared" si="59"/>
        <v>0</v>
      </c>
      <c r="CL33" s="412" t="str">
        <f t="shared" si="60"/>
        <v>0m0</v>
      </c>
      <c r="CM33" s="399">
        <f t="shared" si="61"/>
        <v>0</v>
      </c>
      <c r="CN33" s="399">
        <f t="shared" si="62"/>
        <v>0</v>
      </c>
      <c r="CO33" s="412">
        <f t="shared" si="63"/>
        <v>0</v>
      </c>
      <c r="CP33" s="413">
        <f t="shared" si="64"/>
        <v>0</v>
      </c>
      <c r="CQ33" s="398" t="str">
        <f t="shared" si="65"/>
        <v>0</v>
      </c>
      <c r="CR33" s="398" t="str">
        <f t="shared" si="66"/>
        <v>0</v>
      </c>
      <c r="CS33" s="412">
        <f t="shared" si="67"/>
        <v>0</v>
      </c>
      <c r="CT33" s="412" t="str">
        <f t="shared" si="68"/>
        <v>0m0</v>
      </c>
      <c r="CU33" s="412">
        <f t="shared" si="69"/>
        <v>0</v>
      </c>
      <c r="CV33" s="412">
        <f t="shared" si="70"/>
        <v>0</v>
      </c>
      <c r="CW33" s="412">
        <f t="shared" si="71"/>
        <v>0</v>
      </c>
      <c r="CX33" s="412">
        <f t="shared" si="72"/>
        <v>0</v>
      </c>
      <c r="CY33" s="412">
        <f t="shared" si="73"/>
        <v>0</v>
      </c>
      <c r="CZ33" s="412" t="str">
        <f t="shared" si="74"/>
        <v/>
      </c>
      <c r="DA33" s="412" t="str">
        <f t="shared" si="75"/>
        <v/>
      </c>
      <c r="DB33" s="412" t="str">
        <f t="shared" si="76"/>
        <v/>
      </c>
      <c r="DC33" s="412" t="str">
        <f t="shared" si="77"/>
        <v/>
      </c>
      <c r="DD33" s="412" t="str">
        <f t="shared" si="78"/>
        <v/>
      </c>
      <c r="DE33" s="412"/>
      <c r="DG33" s="412" t="str">
        <f t="shared" si="79"/>
        <v/>
      </c>
      <c r="DH33" s="412" t="str">
        <f t="shared" si="80"/>
        <v/>
      </c>
      <c r="DI33" s="412">
        <f t="shared" si="81"/>
        <v>0</v>
      </c>
      <c r="DJ33" s="412" t="str">
        <f t="shared" si="82"/>
        <v/>
      </c>
      <c r="DK33" s="412" t="str">
        <f t="shared" si="83"/>
        <v/>
      </c>
      <c r="DL33" s="412" t="str">
        <f t="shared" si="84"/>
        <v/>
      </c>
      <c r="DM33" s="412" t="str">
        <f t="shared" si="85"/>
        <v/>
      </c>
      <c r="DN33" s="412" t="str">
        <f t="shared" si="86"/>
        <v/>
      </c>
      <c r="DO33" s="412" t="str">
        <f t="shared" si="87"/>
        <v/>
      </c>
      <c r="DR33" s="494"/>
      <c r="DS33" s="393">
        <f t="shared" si="101"/>
        <v>0</v>
      </c>
      <c r="DT33" s="393">
        <f t="shared" si="102"/>
        <v>0</v>
      </c>
      <c r="DU33" s="411">
        <f t="shared" si="91"/>
        <v>0</v>
      </c>
      <c r="DX33" s="494" t="e">
        <f>IF(BG33&lt;270000,○,"")</f>
        <v>#NAME?</v>
      </c>
    </row>
    <row r="34" spans="1:128" s="411" customFormat="1" ht="18" hidden="1" customHeight="1" thickBot="1">
      <c r="A34" s="145" t="str">
        <f t="shared" si="12"/>
        <v/>
      </c>
      <c r="B34" s="158"/>
      <c r="C34" s="31" t="str">
        <f>IF(B34="","",VLOOKUP(B34,学連登録!$C$2:$G$3000,2,FALSE))</f>
        <v/>
      </c>
      <c r="D34" s="32" t="str">
        <f>IF(B34="","",VLOOKUP(B34,学連登録!$C$2:$G$3000,3,FALSE))</f>
        <v/>
      </c>
      <c r="E34" s="33" t="str">
        <f>IF(B34="","",VLOOKUP(B34,学連登録!$C$2:$G$3000,4,FALSE))</f>
        <v/>
      </c>
      <c r="F34" s="383" t="str">
        <f>IF(B34="","",VLOOKUP(B34,学連登録!$C$2:$I$3000,7,FALSE))</f>
        <v/>
      </c>
      <c r="G34" s="159"/>
      <c r="H34" s="827"/>
      <c r="I34" s="828"/>
      <c r="J34" s="160"/>
      <c r="K34" s="823"/>
      <c r="L34" s="824"/>
      <c r="M34" s="160"/>
      <c r="N34" s="821"/>
      <c r="O34" s="822"/>
      <c r="P34" s="159"/>
      <c r="Q34" s="819"/>
      <c r="R34" s="820"/>
      <c r="S34" s="159"/>
      <c r="T34" s="819"/>
      <c r="U34" s="820"/>
      <c r="V34" s="103" t="str">
        <f>IF(B34="","",VLOOKUP(B34,学連登録!$C$2:$H$3000,6,FALSE))</f>
        <v/>
      </c>
      <c r="W34" s="377"/>
      <c r="X34" s="157"/>
      <c r="Y34" s="118" t="str">
        <f t="shared" si="2"/>
        <v/>
      </c>
      <c r="Z34" s="97" t="str">
        <f>IF(G34="","",VLOOKUP(G34,種目名!$O$5:$T$104,3,0))</f>
        <v/>
      </c>
      <c r="AA34" s="99" t="str">
        <f>IF(J34="","",VLOOKUP(J34,種目名!$O$5:$T$104,3,0))</f>
        <v/>
      </c>
      <c r="AB34" s="119" t="str">
        <f>IF(M34="","",VLOOKUP(M34,種目名!$O$5:$T$104,3,0))</f>
        <v/>
      </c>
      <c r="AC34" s="119" t="str">
        <f>IF(P34="","",VLOOKUP(AF34,種目名!$O$5:$T$104,3,0))</f>
        <v/>
      </c>
      <c r="AD34" s="120" t="str">
        <f>IF(S34="","",VLOOKUP(AI34,種目名!$O$5:$T$104,3,0))</f>
        <v/>
      </c>
      <c r="AE34" s="117">
        <f t="shared" si="3"/>
        <v>0</v>
      </c>
      <c r="AF34" s="157" t="str">
        <f t="shared" si="4"/>
        <v/>
      </c>
      <c r="AG34" s="157" t="str">
        <f t="shared" si="5"/>
        <v/>
      </c>
      <c r="AH34" s="117">
        <f t="shared" si="6"/>
        <v>0</v>
      </c>
      <c r="AI34" s="157" t="str">
        <f t="shared" si="7"/>
        <v/>
      </c>
      <c r="AJ34" s="157" t="str">
        <f t="shared" si="8"/>
        <v/>
      </c>
      <c r="AK34" s="390"/>
      <c r="AL34" s="171">
        <f t="shared" si="14"/>
        <v>0</v>
      </c>
      <c r="AM34" s="399">
        <f t="shared" si="15"/>
        <v>0</v>
      </c>
      <c r="AN34" s="399">
        <f>COUNTIF($B$12:B34,B34)</f>
        <v>0</v>
      </c>
      <c r="AO34" s="399"/>
      <c r="AP34" s="399" t="str">
        <f t="shared" si="16"/>
        <v/>
      </c>
      <c r="AQ34" s="399" t="str">
        <f t="shared" si="17"/>
        <v/>
      </c>
      <c r="AR34" s="399" t="str">
        <f t="shared" si="18"/>
        <v/>
      </c>
      <c r="AS34" s="399" t="str">
        <f t="shared" si="19"/>
        <v/>
      </c>
      <c r="AT34" s="399">
        <f t="shared" si="95"/>
        <v>0</v>
      </c>
      <c r="AU34" s="399" t="str">
        <f t="shared" si="96"/>
        <v/>
      </c>
      <c r="AV34" s="399" t="str">
        <f t="shared" si="97"/>
        <v/>
      </c>
      <c r="AW34" s="399" t="str">
        <f t="shared" si="98"/>
        <v/>
      </c>
      <c r="AX34" s="399" t="str">
        <f t="shared" si="99"/>
        <v/>
      </c>
      <c r="AY34" s="399" t="str">
        <f t="shared" si="100"/>
        <v/>
      </c>
      <c r="AZ34" s="399" t="str">
        <f t="shared" si="26"/>
        <v/>
      </c>
      <c r="BA34" s="399" t="str">
        <f t="shared" si="27"/>
        <v/>
      </c>
      <c r="BB34" s="399" t="str">
        <f t="shared" si="28"/>
        <v/>
      </c>
      <c r="BC34" s="399" t="str">
        <f t="shared" si="29"/>
        <v/>
      </c>
      <c r="BD34" s="403" t="str">
        <f t="shared" si="30"/>
        <v/>
      </c>
      <c r="BE34" s="393">
        <f t="shared" si="31"/>
        <v>0</v>
      </c>
      <c r="BF34" s="157"/>
      <c r="BG34" s="399">
        <f t="shared" si="32"/>
        <v>0</v>
      </c>
      <c r="BH34" s="399">
        <f t="shared" si="33"/>
        <v>0</v>
      </c>
      <c r="BI34" s="412">
        <f t="shared" si="34"/>
        <v>0</v>
      </c>
      <c r="BJ34" s="413">
        <f t="shared" si="9"/>
        <v>0</v>
      </c>
      <c r="BK34" s="398" t="str">
        <f t="shared" si="10"/>
        <v>0</v>
      </c>
      <c r="BL34" s="398" t="str">
        <f t="shared" si="11"/>
        <v>0</v>
      </c>
      <c r="BM34" s="412">
        <f t="shared" si="35"/>
        <v>0</v>
      </c>
      <c r="BN34" s="412" t="str">
        <f t="shared" si="36"/>
        <v>0m0</v>
      </c>
      <c r="BO34" s="399">
        <f t="shared" si="37"/>
        <v>0</v>
      </c>
      <c r="BP34" s="399">
        <f t="shared" si="38"/>
        <v>0</v>
      </c>
      <c r="BQ34" s="412">
        <f t="shared" si="39"/>
        <v>0</v>
      </c>
      <c r="BR34" s="413">
        <f t="shared" si="40"/>
        <v>0</v>
      </c>
      <c r="BS34" s="398" t="str">
        <f t="shared" si="41"/>
        <v>0</v>
      </c>
      <c r="BT34" s="398" t="str">
        <f t="shared" si="42"/>
        <v>0</v>
      </c>
      <c r="BU34" s="412">
        <f t="shared" si="43"/>
        <v>0</v>
      </c>
      <c r="BV34" s="412" t="str">
        <f t="shared" si="44"/>
        <v>0m0</v>
      </c>
      <c r="BW34" s="399">
        <f t="shared" si="45"/>
        <v>0</v>
      </c>
      <c r="BX34" s="399">
        <f t="shared" si="46"/>
        <v>0</v>
      </c>
      <c r="BY34" s="412">
        <f t="shared" si="47"/>
        <v>0</v>
      </c>
      <c r="BZ34" s="413">
        <f t="shared" si="48"/>
        <v>0</v>
      </c>
      <c r="CA34" s="398" t="str">
        <f t="shared" si="49"/>
        <v>0</v>
      </c>
      <c r="CB34" s="398" t="str">
        <f t="shared" si="50"/>
        <v>0</v>
      </c>
      <c r="CC34" s="412">
        <f t="shared" si="51"/>
        <v>0</v>
      </c>
      <c r="CD34" s="412" t="str">
        <f t="shared" si="52"/>
        <v>0m0</v>
      </c>
      <c r="CE34" s="399">
        <f t="shared" si="53"/>
        <v>0</v>
      </c>
      <c r="CF34" s="399">
        <f t="shared" si="54"/>
        <v>0</v>
      </c>
      <c r="CG34" s="412">
        <f t="shared" si="55"/>
        <v>0</v>
      </c>
      <c r="CH34" s="413">
        <f t="shared" si="56"/>
        <v>0</v>
      </c>
      <c r="CI34" s="398" t="str">
        <f t="shared" si="57"/>
        <v>0</v>
      </c>
      <c r="CJ34" s="398" t="str">
        <f t="shared" si="58"/>
        <v>0</v>
      </c>
      <c r="CK34" s="412">
        <f t="shared" si="59"/>
        <v>0</v>
      </c>
      <c r="CL34" s="412" t="str">
        <f t="shared" si="60"/>
        <v>0m0</v>
      </c>
      <c r="CM34" s="399">
        <f t="shared" si="61"/>
        <v>0</v>
      </c>
      <c r="CN34" s="399">
        <f t="shared" si="62"/>
        <v>0</v>
      </c>
      <c r="CO34" s="412">
        <f t="shared" si="63"/>
        <v>0</v>
      </c>
      <c r="CP34" s="413">
        <f t="shared" si="64"/>
        <v>0</v>
      </c>
      <c r="CQ34" s="398" t="str">
        <f t="shared" si="65"/>
        <v>0</v>
      </c>
      <c r="CR34" s="398" t="str">
        <f t="shared" si="66"/>
        <v>0</v>
      </c>
      <c r="CS34" s="412">
        <f t="shared" si="67"/>
        <v>0</v>
      </c>
      <c r="CT34" s="412" t="str">
        <f t="shared" si="68"/>
        <v>0m0</v>
      </c>
      <c r="CU34" s="412">
        <f t="shared" si="69"/>
        <v>0</v>
      </c>
      <c r="CV34" s="412">
        <f t="shared" si="70"/>
        <v>0</v>
      </c>
      <c r="CW34" s="412">
        <f t="shared" si="71"/>
        <v>0</v>
      </c>
      <c r="CX34" s="412">
        <f t="shared" si="72"/>
        <v>0</v>
      </c>
      <c r="CY34" s="412">
        <f t="shared" si="73"/>
        <v>0</v>
      </c>
      <c r="CZ34" s="412" t="str">
        <f t="shared" si="74"/>
        <v/>
      </c>
      <c r="DA34" s="412" t="str">
        <f t="shared" si="75"/>
        <v/>
      </c>
      <c r="DB34" s="412" t="str">
        <f t="shared" si="76"/>
        <v/>
      </c>
      <c r="DC34" s="412" t="str">
        <f t="shared" si="77"/>
        <v/>
      </c>
      <c r="DD34" s="412" t="str">
        <f t="shared" si="78"/>
        <v/>
      </c>
      <c r="DE34" s="412"/>
      <c r="DG34" s="412" t="str">
        <f t="shared" si="79"/>
        <v/>
      </c>
      <c r="DH34" s="412" t="str">
        <f t="shared" si="80"/>
        <v/>
      </c>
      <c r="DI34" s="412">
        <f t="shared" si="81"/>
        <v>0</v>
      </c>
      <c r="DJ34" s="412" t="str">
        <f t="shared" si="82"/>
        <v/>
      </c>
      <c r="DK34" s="412" t="str">
        <f t="shared" si="83"/>
        <v/>
      </c>
      <c r="DL34" s="412" t="str">
        <f t="shared" si="84"/>
        <v/>
      </c>
      <c r="DM34" s="412" t="str">
        <f t="shared" si="85"/>
        <v/>
      </c>
      <c r="DN34" s="412" t="str">
        <f t="shared" si="86"/>
        <v/>
      </c>
      <c r="DO34" s="412" t="str">
        <f t="shared" si="87"/>
        <v/>
      </c>
      <c r="DR34" s="494"/>
      <c r="DS34" s="393">
        <f t="shared" si="101"/>
        <v>0</v>
      </c>
      <c r="DT34" s="393">
        <f t="shared" si="102"/>
        <v>0</v>
      </c>
      <c r="DU34" s="411">
        <f t="shared" si="91"/>
        <v>0</v>
      </c>
      <c r="DX34" s="494" t="e">
        <f>IF(BG34&lt;270000,○,"")</f>
        <v>#NAME?</v>
      </c>
    </row>
    <row r="35" spans="1:128" s="411" customFormat="1" ht="18" hidden="1" customHeight="1" thickBot="1">
      <c r="A35" s="145" t="str">
        <f t="shared" si="12"/>
        <v/>
      </c>
      <c r="B35" s="158"/>
      <c r="C35" s="31" t="str">
        <f>IF(B35="","",VLOOKUP(B35,学連登録!$C$2:$G$3000,2,FALSE))</f>
        <v/>
      </c>
      <c r="D35" s="32" t="str">
        <f>IF(B35="","",VLOOKUP(B35,学連登録!$C$2:$G$3000,3,FALSE))</f>
        <v/>
      </c>
      <c r="E35" s="33" t="str">
        <f>IF(B35="","",VLOOKUP(B35,学連登録!$C$2:$G$3000,4,FALSE))</f>
        <v/>
      </c>
      <c r="F35" s="383" t="str">
        <f>IF(B35="","",VLOOKUP(B35,学連登録!$C$2:$I$3000,7,FALSE))</f>
        <v/>
      </c>
      <c r="G35" s="159"/>
      <c r="H35" s="827"/>
      <c r="I35" s="828"/>
      <c r="J35" s="160"/>
      <c r="K35" s="823"/>
      <c r="L35" s="824"/>
      <c r="M35" s="160"/>
      <c r="N35" s="821"/>
      <c r="O35" s="822"/>
      <c r="P35" s="159"/>
      <c r="Q35" s="819"/>
      <c r="R35" s="820"/>
      <c r="S35" s="159"/>
      <c r="T35" s="819"/>
      <c r="U35" s="820"/>
      <c r="V35" s="103" t="str">
        <f>IF(B35="","",VLOOKUP(B35,学連登録!$C$2:$H$3000,6,FALSE))</f>
        <v/>
      </c>
      <c r="W35" s="377"/>
      <c r="X35" s="157"/>
      <c r="Y35" s="118" t="str">
        <f t="shared" si="2"/>
        <v/>
      </c>
      <c r="Z35" s="97" t="str">
        <f>IF(G35="","",VLOOKUP(G35,種目名!$O$5:$T$104,3,0))</f>
        <v/>
      </c>
      <c r="AA35" s="99" t="str">
        <f>IF(J35="","",VLOOKUP(J35,種目名!$O$5:$T$104,3,0))</f>
        <v/>
      </c>
      <c r="AB35" s="119" t="str">
        <f>IF(M35="","",VLOOKUP(M35,種目名!$O$5:$T$104,3,0))</f>
        <v/>
      </c>
      <c r="AC35" s="119" t="str">
        <f>IF(P35="","",VLOOKUP(AF35,種目名!$O$5:$T$104,3,0))</f>
        <v/>
      </c>
      <c r="AD35" s="120" t="str">
        <f>IF(S35="","",VLOOKUP(AI35,種目名!$O$5:$T$104,3,0))</f>
        <v/>
      </c>
      <c r="AE35" s="117">
        <f t="shared" si="3"/>
        <v>0</v>
      </c>
      <c r="AF35" s="157" t="str">
        <f t="shared" si="4"/>
        <v/>
      </c>
      <c r="AG35" s="157" t="str">
        <f t="shared" si="5"/>
        <v/>
      </c>
      <c r="AH35" s="117">
        <f t="shared" si="6"/>
        <v>0</v>
      </c>
      <c r="AI35" s="157" t="str">
        <f t="shared" si="7"/>
        <v/>
      </c>
      <c r="AJ35" s="157" t="str">
        <f t="shared" si="8"/>
        <v/>
      </c>
      <c r="AK35" s="390"/>
      <c r="AL35" s="171">
        <f t="shared" si="14"/>
        <v>0</v>
      </c>
      <c r="AM35" s="399">
        <f t="shared" si="15"/>
        <v>0</v>
      </c>
      <c r="AN35" s="399">
        <f>COUNTIF($B$12:B35,B35)</f>
        <v>0</v>
      </c>
      <c r="AO35" s="399"/>
      <c r="AP35" s="399" t="str">
        <f t="shared" si="16"/>
        <v/>
      </c>
      <c r="AQ35" s="399" t="str">
        <f t="shared" si="17"/>
        <v/>
      </c>
      <c r="AR35" s="399" t="str">
        <f t="shared" si="18"/>
        <v/>
      </c>
      <c r="AS35" s="399" t="str">
        <f t="shared" si="19"/>
        <v/>
      </c>
      <c r="AT35" s="399">
        <f t="shared" si="95"/>
        <v>0</v>
      </c>
      <c r="AU35" s="399" t="str">
        <f t="shared" si="96"/>
        <v/>
      </c>
      <c r="AV35" s="399" t="str">
        <f t="shared" si="97"/>
        <v/>
      </c>
      <c r="AW35" s="399" t="str">
        <f t="shared" si="98"/>
        <v/>
      </c>
      <c r="AX35" s="399" t="str">
        <f t="shared" si="99"/>
        <v/>
      </c>
      <c r="AY35" s="399" t="str">
        <f t="shared" si="100"/>
        <v/>
      </c>
      <c r="AZ35" s="399" t="str">
        <f t="shared" si="26"/>
        <v/>
      </c>
      <c r="BA35" s="399" t="str">
        <f t="shared" si="27"/>
        <v/>
      </c>
      <c r="BB35" s="399" t="str">
        <f t="shared" si="28"/>
        <v/>
      </c>
      <c r="BC35" s="399" t="str">
        <f t="shared" si="29"/>
        <v/>
      </c>
      <c r="BD35" s="403" t="str">
        <f t="shared" si="30"/>
        <v/>
      </c>
      <c r="BE35" s="393">
        <f t="shared" si="31"/>
        <v>0</v>
      </c>
      <c r="BF35" s="157"/>
      <c r="BG35" s="399">
        <f t="shared" si="32"/>
        <v>0</v>
      </c>
      <c r="BH35" s="399">
        <f t="shared" si="33"/>
        <v>0</v>
      </c>
      <c r="BI35" s="412">
        <f t="shared" si="34"/>
        <v>0</v>
      </c>
      <c r="BJ35" s="413">
        <f t="shared" si="9"/>
        <v>0</v>
      </c>
      <c r="BK35" s="398" t="str">
        <f t="shared" si="10"/>
        <v>0</v>
      </c>
      <c r="BL35" s="398" t="str">
        <f t="shared" si="11"/>
        <v>0</v>
      </c>
      <c r="BM35" s="412">
        <f t="shared" si="35"/>
        <v>0</v>
      </c>
      <c r="BN35" s="412" t="str">
        <f t="shared" si="36"/>
        <v>0m0</v>
      </c>
      <c r="BO35" s="399">
        <f t="shared" si="37"/>
        <v>0</v>
      </c>
      <c r="BP35" s="399">
        <f t="shared" si="38"/>
        <v>0</v>
      </c>
      <c r="BQ35" s="412">
        <f t="shared" si="39"/>
        <v>0</v>
      </c>
      <c r="BR35" s="413">
        <f t="shared" si="40"/>
        <v>0</v>
      </c>
      <c r="BS35" s="398" t="str">
        <f t="shared" si="41"/>
        <v>0</v>
      </c>
      <c r="BT35" s="398" t="str">
        <f t="shared" si="42"/>
        <v>0</v>
      </c>
      <c r="BU35" s="412">
        <f t="shared" si="43"/>
        <v>0</v>
      </c>
      <c r="BV35" s="412" t="str">
        <f t="shared" si="44"/>
        <v>0m0</v>
      </c>
      <c r="BW35" s="399">
        <f t="shared" si="45"/>
        <v>0</v>
      </c>
      <c r="BX35" s="399">
        <f t="shared" si="46"/>
        <v>0</v>
      </c>
      <c r="BY35" s="412">
        <f t="shared" si="47"/>
        <v>0</v>
      </c>
      <c r="BZ35" s="413">
        <f t="shared" si="48"/>
        <v>0</v>
      </c>
      <c r="CA35" s="398" t="str">
        <f t="shared" si="49"/>
        <v>0</v>
      </c>
      <c r="CB35" s="398" t="str">
        <f t="shared" si="50"/>
        <v>0</v>
      </c>
      <c r="CC35" s="412">
        <f t="shared" si="51"/>
        <v>0</v>
      </c>
      <c r="CD35" s="412" t="str">
        <f t="shared" si="52"/>
        <v>0m0</v>
      </c>
      <c r="CE35" s="399">
        <f t="shared" si="53"/>
        <v>0</v>
      </c>
      <c r="CF35" s="399">
        <f t="shared" si="54"/>
        <v>0</v>
      </c>
      <c r="CG35" s="412">
        <f t="shared" si="55"/>
        <v>0</v>
      </c>
      <c r="CH35" s="413">
        <f t="shared" si="56"/>
        <v>0</v>
      </c>
      <c r="CI35" s="398" t="str">
        <f t="shared" si="57"/>
        <v>0</v>
      </c>
      <c r="CJ35" s="398" t="str">
        <f t="shared" si="58"/>
        <v>0</v>
      </c>
      <c r="CK35" s="412">
        <f t="shared" si="59"/>
        <v>0</v>
      </c>
      <c r="CL35" s="412" t="str">
        <f t="shared" si="60"/>
        <v>0m0</v>
      </c>
      <c r="CM35" s="399">
        <f t="shared" si="61"/>
        <v>0</v>
      </c>
      <c r="CN35" s="399">
        <f t="shared" si="62"/>
        <v>0</v>
      </c>
      <c r="CO35" s="412">
        <f t="shared" si="63"/>
        <v>0</v>
      </c>
      <c r="CP35" s="413">
        <f t="shared" si="64"/>
        <v>0</v>
      </c>
      <c r="CQ35" s="398" t="str">
        <f t="shared" si="65"/>
        <v>0</v>
      </c>
      <c r="CR35" s="398" t="str">
        <f t="shared" si="66"/>
        <v>0</v>
      </c>
      <c r="CS35" s="412">
        <f t="shared" si="67"/>
        <v>0</v>
      </c>
      <c r="CT35" s="412" t="str">
        <f t="shared" si="68"/>
        <v>0m0</v>
      </c>
      <c r="CU35" s="412">
        <f t="shared" si="69"/>
        <v>0</v>
      </c>
      <c r="CV35" s="412">
        <f t="shared" si="70"/>
        <v>0</v>
      </c>
      <c r="CW35" s="412">
        <f t="shared" si="71"/>
        <v>0</v>
      </c>
      <c r="CX35" s="412">
        <f t="shared" si="72"/>
        <v>0</v>
      </c>
      <c r="CY35" s="412">
        <f t="shared" si="73"/>
        <v>0</v>
      </c>
      <c r="CZ35" s="412" t="str">
        <f t="shared" si="74"/>
        <v/>
      </c>
      <c r="DA35" s="412" t="str">
        <f t="shared" si="75"/>
        <v/>
      </c>
      <c r="DB35" s="412" t="str">
        <f t="shared" si="76"/>
        <v/>
      </c>
      <c r="DC35" s="412" t="str">
        <f t="shared" si="77"/>
        <v/>
      </c>
      <c r="DD35" s="412" t="str">
        <f t="shared" si="78"/>
        <v/>
      </c>
      <c r="DE35" s="412"/>
      <c r="DG35" s="412" t="str">
        <f t="shared" si="79"/>
        <v/>
      </c>
      <c r="DH35" s="412" t="str">
        <f t="shared" si="80"/>
        <v/>
      </c>
      <c r="DI35" s="412">
        <f t="shared" si="81"/>
        <v>0</v>
      </c>
      <c r="DJ35" s="412" t="str">
        <f t="shared" si="82"/>
        <v/>
      </c>
      <c r="DK35" s="412" t="str">
        <f t="shared" si="83"/>
        <v/>
      </c>
      <c r="DL35" s="412" t="str">
        <f t="shared" si="84"/>
        <v/>
      </c>
      <c r="DM35" s="412" t="str">
        <f t="shared" si="85"/>
        <v/>
      </c>
      <c r="DN35" s="412" t="str">
        <f t="shared" si="86"/>
        <v/>
      </c>
      <c r="DO35" s="412" t="str">
        <f t="shared" si="87"/>
        <v/>
      </c>
      <c r="DR35" s="494"/>
      <c r="DS35" s="393">
        <f t="shared" si="101"/>
        <v>0</v>
      </c>
      <c r="DT35" s="393">
        <f t="shared" si="102"/>
        <v>0</v>
      </c>
      <c r="DU35" s="411">
        <f t="shared" si="91"/>
        <v>0</v>
      </c>
      <c r="DX35" s="494" t="e">
        <f>IF(BG35&lt;270000,○,"")</f>
        <v>#NAME?</v>
      </c>
    </row>
    <row r="36" spans="1:128" s="411" customFormat="1" ht="18" hidden="1" customHeight="1" thickBot="1">
      <c r="A36" s="145" t="str">
        <f t="shared" si="12"/>
        <v/>
      </c>
      <c r="B36" s="158"/>
      <c r="C36" s="31" t="str">
        <f>IF(B36="","",VLOOKUP(B36,学連登録!$C$2:$G$3000,2,FALSE))</f>
        <v/>
      </c>
      <c r="D36" s="32" t="str">
        <f>IF(B36="","",VLOOKUP(B36,学連登録!$C$2:$G$3000,3,FALSE))</f>
        <v/>
      </c>
      <c r="E36" s="33" t="str">
        <f>IF(B36="","",VLOOKUP(B36,学連登録!$C$2:$G$3000,4,FALSE))</f>
        <v/>
      </c>
      <c r="F36" s="383" t="str">
        <f>IF(B36="","",VLOOKUP(B36,学連登録!$C$2:$I$3000,7,FALSE))</f>
        <v/>
      </c>
      <c r="G36" s="159"/>
      <c r="H36" s="827"/>
      <c r="I36" s="828"/>
      <c r="J36" s="160"/>
      <c r="K36" s="823"/>
      <c r="L36" s="824"/>
      <c r="M36" s="160"/>
      <c r="N36" s="821"/>
      <c r="O36" s="822"/>
      <c r="P36" s="159"/>
      <c r="Q36" s="819"/>
      <c r="R36" s="820"/>
      <c r="S36" s="159"/>
      <c r="T36" s="819"/>
      <c r="U36" s="820"/>
      <c r="V36" s="103" t="str">
        <f>IF(B36="","",VLOOKUP(B36,学連登録!$C$2:$H$3000,6,FALSE))</f>
        <v/>
      </c>
      <c r="W36" s="377"/>
      <c r="X36" s="157"/>
      <c r="Y36" s="118" t="str">
        <f t="shared" si="2"/>
        <v/>
      </c>
      <c r="Z36" s="97" t="str">
        <f>IF(G36="","",VLOOKUP(G36,種目名!$O$5:$T$104,3,0))</f>
        <v/>
      </c>
      <c r="AA36" s="99" t="str">
        <f>IF(J36="","",VLOOKUP(J36,種目名!$O$5:$T$104,3,0))</f>
        <v/>
      </c>
      <c r="AB36" s="119" t="str">
        <f>IF(M36="","",VLOOKUP(M36,種目名!$O$5:$T$104,3,0))</f>
        <v/>
      </c>
      <c r="AC36" s="119" t="str">
        <f>IF(P36="","",VLOOKUP(AF36,種目名!$O$5:$T$104,3,0))</f>
        <v/>
      </c>
      <c r="AD36" s="120" t="str">
        <f>IF(S36="","",VLOOKUP(AI36,種目名!$O$5:$T$104,3,0))</f>
        <v/>
      </c>
      <c r="AE36" s="117">
        <f t="shared" si="3"/>
        <v>0</v>
      </c>
      <c r="AF36" s="157" t="str">
        <f t="shared" si="4"/>
        <v/>
      </c>
      <c r="AG36" s="157" t="str">
        <f t="shared" si="5"/>
        <v/>
      </c>
      <c r="AH36" s="117">
        <f t="shared" si="6"/>
        <v>0</v>
      </c>
      <c r="AI36" s="157" t="str">
        <f t="shared" si="7"/>
        <v/>
      </c>
      <c r="AJ36" s="157" t="str">
        <f t="shared" si="8"/>
        <v/>
      </c>
      <c r="AK36" s="390"/>
      <c r="AL36" s="171">
        <f t="shared" si="14"/>
        <v>0</v>
      </c>
      <c r="AM36" s="399">
        <f t="shared" si="15"/>
        <v>0</v>
      </c>
      <c r="AN36" s="399">
        <f>COUNTIF($B$12:B36,B36)</f>
        <v>0</v>
      </c>
      <c r="AO36" s="399"/>
      <c r="AP36" s="399" t="str">
        <f t="shared" si="16"/>
        <v/>
      </c>
      <c r="AQ36" s="399" t="str">
        <f t="shared" si="17"/>
        <v/>
      </c>
      <c r="AR36" s="399" t="str">
        <f t="shared" si="18"/>
        <v/>
      </c>
      <c r="AS36" s="399" t="str">
        <f t="shared" si="19"/>
        <v/>
      </c>
      <c r="AT36" s="399">
        <f t="shared" si="95"/>
        <v>0</v>
      </c>
      <c r="AU36" s="399" t="str">
        <f t="shared" si="96"/>
        <v/>
      </c>
      <c r="AV36" s="399" t="str">
        <f t="shared" si="97"/>
        <v/>
      </c>
      <c r="AW36" s="399" t="str">
        <f t="shared" si="98"/>
        <v/>
      </c>
      <c r="AX36" s="399" t="str">
        <f t="shared" si="99"/>
        <v/>
      </c>
      <c r="AY36" s="399" t="str">
        <f t="shared" si="100"/>
        <v/>
      </c>
      <c r="AZ36" s="399" t="str">
        <f t="shared" si="26"/>
        <v/>
      </c>
      <c r="BA36" s="399" t="str">
        <f t="shared" si="27"/>
        <v/>
      </c>
      <c r="BB36" s="399" t="str">
        <f t="shared" si="28"/>
        <v/>
      </c>
      <c r="BC36" s="399" t="str">
        <f t="shared" si="29"/>
        <v/>
      </c>
      <c r="BD36" s="403" t="str">
        <f t="shared" si="30"/>
        <v/>
      </c>
      <c r="BE36" s="393">
        <f t="shared" si="31"/>
        <v>0</v>
      </c>
      <c r="BF36" s="157"/>
      <c r="BG36" s="399">
        <f t="shared" si="32"/>
        <v>0</v>
      </c>
      <c r="BH36" s="399">
        <f t="shared" si="33"/>
        <v>0</v>
      </c>
      <c r="BI36" s="412">
        <f t="shared" si="34"/>
        <v>0</v>
      </c>
      <c r="BJ36" s="413">
        <f t="shared" si="9"/>
        <v>0</v>
      </c>
      <c r="BK36" s="398" t="str">
        <f t="shared" si="10"/>
        <v>0</v>
      </c>
      <c r="BL36" s="398" t="str">
        <f t="shared" si="11"/>
        <v>0</v>
      </c>
      <c r="BM36" s="412">
        <f t="shared" si="35"/>
        <v>0</v>
      </c>
      <c r="BN36" s="412" t="str">
        <f t="shared" si="36"/>
        <v>0m0</v>
      </c>
      <c r="BO36" s="399">
        <f t="shared" si="37"/>
        <v>0</v>
      </c>
      <c r="BP36" s="399">
        <f t="shared" si="38"/>
        <v>0</v>
      </c>
      <c r="BQ36" s="412">
        <f t="shared" si="39"/>
        <v>0</v>
      </c>
      <c r="BR36" s="413">
        <f t="shared" si="40"/>
        <v>0</v>
      </c>
      <c r="BS36" s="398" t="str">
        <f t="shared" si="41"/>
        <v>0</v>
      </c>
      <c r="BT36" s="398" t="str">
        <f t="shared" si="42"/>
        <v>0</v>
      </c>
      <c r="BU36" s="412">
        <f t="shared" si="43"/>
        <v>0</v>
      </c>
      <c r="BV36" s="412" t="str">
        <f t="shared" si="44"/>
        <v>0m0</v>
      </c>
      <c r="BW36" s="399">
        <f t="shared" si="45"/>
        <v>0</v>
      </c>
      <c r="BX36" s="399">
        <f t="shared" si="46"/>
        <v>0</v>
      </c>
      <c r="BY36" s="412">
        <f t="shared" si="47"/>
        <v>0</v>
      </c>
      <c r="BZ36" s="413">
        <f t="shared" si="48"/>
        <v>0</v>
      </c>
      <c r="CA36" s="398" t="str">
        <f t="shared" si="49"/>
        <v>0</v>
      </c>
      <c r="CB36" s="398" t="str">
        <f t="shared" si="50"/>
        <v>0</v>
      </c>
      <c r="CC36" s="412">
        <f t="shared" si="51"/>
        <v>0</v>
      </c>
      <c r="CD36" s="412" t="str">
        <f t="shared" si="52"/>
        <v>0m0</v>
      </c>
      <c r="CE36" s="399">
        <f t="shared" si="53"/>
        <v>0</v>
      </c>
      <c r="CF36" s="399">
        <f t="shared" si="54"/>
        <v>0</v>
      </c>
      <c r="CG36" s="412">
        <f t="shared" si="55"/>
        <v>0</v>
      </c>
      <c r="CH36" s="413">
        <f t="shared" si="56"/>
        <v>0</v>
      </c>
      <c r="CI36" s="398" t="str">
        <f t="shared" si="57"/>
        <v>0</v>
      </c>
      <c r="CJ36" s="398" t="str">
        <f t="shared" si="58"/>
        <v>0</v>
      </c>
      <c r="CK36" s="412">
        <f t="shared" si="59"/>
        <v>0</v>
      </c>
      <c r="CL36" s="412" t="str">
        <f t="shared" si="60"/>
        <v>0m0</v>
      </c>
      <c r="CM36" s="399">
        <f t="shared" si="61"/>
        <v>0</v>
      </c>
      <c r="CN36" s="399">
        <f t="shared" si="62"/>
        <v>0</v>
      </c>
      <c r="CO36" s="412">
        <f t="shared" si="63"/>
        <v>0</v>
      </c>
      <c r="CP36" s="413">
        <f t="shared" si="64"/>
        <v>0</v>
      </c>
      <c r="CQ36" s="398" t="str">
        <f t="shared" si="65"/>
        <v>0</v>
      </c>
      <c r="CR36" s="398" t="str">
        <f t="shared" si="66"/>
        <v>0</v>
      </c>
      <c r="CS36" s="412">
        <f t="shared" si="67"/>
        <v>0</v>
      </c>
      <c r="CT36" s="412" t="str">
        <f t="shared" si="68"/>
        <v>0m0</v>
      </c>
      <c r="CU36" s="412">
        <f t="shared" si="69"/>
        <v>0</v>
      </c>
      <c r="CV36" s="412">
        <f t="shared" si="70"/>
        <v>0</v>
      </c>
      <c r="CW36" s="412">
        <f t="shared" si="71"/>
        <v>0</v>
      </c>
      <c r="CX36" s="412">
        <f t="shared" si="72"/>
        <v>0</v>
      </c>
      <c r="CY36" s="412">
        <f t="shared" si="73"/>
        <v>0</v>
      </c>
      <c r="CZ36" s="412" t="str">
        <f t="shared" si="74"/>
        <v/>
      </c>
      <c r="DA36" s="412" t="str">
        <f t="shared" si="75"/>
        <v/>
      </c>
      <c r="DB36" s="412" t="str">
        <f t="shared" si="76"/>
        <v/>
      </c>
      <c r="DC36" s="412" t="str">
        <f t="shared" si="77"/>
        <v/>
      </c>
      <c r="DD36" s="412" t="str">
        <f t="shared" si="78"/>
        <v/>
      </c>
      <c r="DE36" s="412"/>
      <c r="DG36" s="412" t="str">
        <f t="shared" si="79"/>
        <v/>
      </c>
      <c r="DH36" s="412" t="str">
        <f t="shared" si="80"/>
        <v/>
      </c>
      <c r="DI36" s="412">
        <f t="shared" si="81"/>
        <v>0</v>
      </c>
      <c r="DJ36" s="412" t="str">
        <f t="shared" si="82"/>
        <v/>
      </c>
      <c r="DK36" s="412" t="str">
        <f t="shared" si="83"/>
        <v/>
      </c>
      <c r="DL36" s="412" t="str">
        <f t="shared" si="84"/>
        <v/>
      </c>
      <c r="DM36" s="412" t="str">
        <f t="shared" si="85"/>
        <v/>
      </c>
      <c r="DN36" s="412" t="str">
        <f t="shared" si="86"/>
        <v/>
      </c>
      <c r="DO36" s="412" t="str">
        <f t="shared" si="87"/>
        <v/>
      </c>
      <c r="DR36" s="494"/>
      <c r="DS36" s="393">
        <f t="shared" si="101"/>
        <v>0</v>
      </c>
      <c r="DT36" s="393">
        <f t="shared" si="102"/>
        <v>0</v>
      </c>
      <c r="DU36" s="411">
        <f t="shared" si="91"/>
        <v>0</v>
      </c>
      <c r="DX36" s="494" t="e">
        <f>IF(BG36&lt;270000,○,"")</f>
        <v>#NAME?</v>
      </c>
    </row>
    <row r="37" spans="1:128" s="411" customFormat="1" ht="18" hidden="1" customHeight="1" thickBot="1">
      <c r="A37" s="145" t="str">
        <f t="shared" si="12"/>
        <v/>
      </c>
      <c r="B37" s="158"/>
      <c r="C37" s="31" t="str">
        <f>IF(B37="","",VLOOKUP(B37,学連登録!$C$2:$G$3000,2,FALSE))</f>
        <v/>
      </c>
      <c r="D37" s="32" t="str">
        <f>IF(B37="","",VLOOKUP(B37,学連登録!$C$2:$G$3000,3,FALSE))</f>
        <v/>
      </c>
      <c r="E37" s="33" t="str">
        <f>IF(B37="","",VLOOKUP(B37,学連登録!$C$2:$G$3000,4,FALSE))</f>
        <v/>
      </c>
      <c r="F37" s="383" t="str">
        <f>IF(B37="","",VLOOKUP(B37,学連登録!$C$2:$I$3000,7,FALSE))</f>
        <v/>
      </c>
      <c r="G37" s="159"/>
      <c r="H37" s="827"/>
      <c r="I37" s="828"/>
      <c r="J37" s="160"/>
      <c r="K37" s="823"/>
      <c r="L37" s="824"/>
      <c r="M37" s="160"/>
      <c r="N37" s="821"/>
      <c r="O37" s="822"/>
      <c r="P37" s="159"/>
      <c r="Q37" s="819"/>
      <c r="R37" s="820"/>
      <c r="S37" s="159"/>
      <c r="T37" s="819"/>
      <c r="U37" s="820"/>
      <c r="V37" s="103" t="str">
        <f>IF(B37="","",VLOOKUP(B37,学連登録!$C$2:$H$3000,6,FALSE))</f>
        <v/>
      </c>
      <c r="W37" s="377"/>
      <c r="X37" s="157"/>
      <c r="Y37" s="118" t="str">
        <f t="shared" si="2"/>
        <v/>
      </c>
      <c r="Z37" s="97" t="str">
        <f>IF(G37="","",VLOOKUP(G37,種目名!$O$5:$T$104,3,0))</f>
        <v/>
      </c>
      <c r="AA37" s="99" t="str">
        <f>IF(J37="","",VLOOKUP(J37,種目名!$O$5:$T$104,3,0))</f>
        <v/>
      </c>
      <c r="AB37" s="119" t="str">
        <f>IF(M37="","",VLOOKUP(M37,種目名!$O$5:$T$104,3,0))</f>
        <v/>
      </c>
      <c r="AC37" s="119" t="str">
        <f>IF(P37="","",VLOOKUP(AF37,種目名!$O$5:$T$104,3,0))</f>
        <v/>
      </c>
      <c r="AD37" s="120" t="str">
        <f>IF(S37="","",VLOOKUP(AI37,種目名!$O$5:$T$104,3,0))</f>
        <v/>
      </c>
      <c r="AE37" s="117">
        <f t="shared" si="3"/>
        <v>0</v>
      </c>
      <c r="AF37" s="157" t="str">
        <f t="shared" si="4"/>
        <v/>
      </c>
      <c r="AG37" s="157" t="str">
        <f t="shared" si="5"/>
        <v/>
      </c>
      <c r="AH37" s="117">
        <f t="shared" si="6"/>
        <v>0</v>
      </c>
      <c r="AI37" s="157" t="str">
        <f t="shared" si="7"/>
        <v/>
      </c>
      <c r="AJ37" s="157" t="str">
        <f t="shared" si="8"/>
        <v/>
      </c>
      <c r="AK37" s="390"/>
      <c r="AL37" s="171">
        <f t="shared" si="14"/>
        <v>0</v>
      </c>
      <c r="AM37" s="399">
        <f t="shared" si="15"/>
        <v>0</v>
      </c>
      <c r="AN37" s="399">
        <f>COUNTIF($B$12:B37,B37)</f>
        <v>0</v>
      </c>
      <c r="AO37" s="399"/>
      <c r="AP37" s="399" t="str">
        <f t="shared" si="16"/>
        <v/>
      </c>
      <c r="AQ37" s="399" t="str">
        <f t="shared" si="17"/>
        <v/>
      </c>
      <c r="AR37" s="399" t="str">
        <f t="shared" si="18"/>
        <v/>
      </c>
      <c r="AS37" s="399" t="str">
        <f t="shared" si="19"/>
        <v/>
      </c>
      <c r="AT37" s="399">
        <f t="shared" si="95"/>
        <v>0</v>
      </c>
      <c r="AU37" s="399" t="str">
        <f t="shared" si="96"/>
        <v/>
      </c>
      <c r="AV37" s="399" t="str">
        <f t="shared" si="97"/>
        <v/>
      </c>
      <c r="AW37" s="399" t="str">
        <f t="shared" si="98"/>
        <v/>
      </c>
      <c r="AX37" s="399" t="str">
        <f t="shared" si="99"/>
        <v/>
      </c>
      <c r="AY37" s="399" t="str">
        <f t="shared" si="100"/>
        <v/>
      </c>
      <c r="AZ37" s="399" t="str">
        <f t="shared" si="26"/>
        <v/>
      </c>
      <c r="BA37" s="399" t="str">
        <f t="shared" si="27"/>
        <v/>
      </c>
      <c r="BB37" s="399" t="str">
        <f t="shared" si="28"/>
        <v/>
      </c>
      <c r="BC37" s="399" t="str">
        <f t="shared" si="29"/>
        <v/>
      </c>
      <c r="BD37" s="403" t="str">
        <f t="shared" si="30"/>
        <v/>
      </c>
      <c r="BE37" s="393">
        <f t="shared" si="31"/>
        <v>0</v>
      </c>
      <c r="BF37" s="157"/>
      <c r="BG37" s="399">
        <f t="shared" si="32"/>
        <v>0</v>
      </c>
      <c r="BH37" s="399">
        <f t="shared" si="33"/>
        <v>0</v>
      </c>
      <c r="BI37" s="412">
        <f t="shared" si="34"/>
        <v>0</v>
      </c>
      <c r="BJ37" s="413">
        <f t="shared" si="9"/>
        <v>0</v>
      </c>
      <c r="BK37" s="398" t="str">
        <f t="shared" si="10"/>
        <v>0</v>
      </c>
      <c r="BL37" s="398" t="str">
        <f t="shared" si="11"/>
        <v>0</v>
      </c>
      <c r="BM37" s="412">
        <f t="shared" si="35"/>
        <v>0</v>
      </c>
      <c r="BN37" s="412" t="str">
        <f t="shared" si="36"/>
        <v>0m0</v>
      </c>
      <c r="BO37" s="399">
        <f t="shared" si="37"/>
        <v>0</v>
      </c>
      <c r="BP37" s="399">
        <f t="shared" si="38"/>
        <v>0</v>
      </c>
      <c r="BQ37" s="412">
        <f t="shared" si="39"/>
        <v>0</v>
      </c>
      <c r="BR37" s="413">
        <f t="shared" si="40"/>
        <v>0</v>
      </c>
      <c r="BS37" s="398" t="str">
        <f t="shared" si="41"/>
        <v>0</v>
      </c>
      <c r="BT37" s="398" t="str">
        <f t="shared" si="42"/>
        <v>0</v>
      </c>
      <c r="BU37" s="412">
        <f t="shared" si="43"/>
        <v>0</v>
      </c>
      <c r="BV37" s="412" t="str">
        <f t="shared" si="44"/>
        <v>0m0</v>
      </c>
      <c r="BW37" s="399">
        <f t="shared" si="45"/>
        <v>0</v>
      </c>
      <c r="BX37" s="399">
        <f t="shared" si="46"/>
        <v>0</v>
      </c>
      <c r="BY37" s="412">
        <f t="shared" si="47"/>
        <v>0</v>
      </c>
      <c r="BZ37" s="413">
        <f t="shared" si="48"/>
        <v>0</v>
      </c>
      <c r="CA37" s="398" t="str">
        <f t="shared" si="49"/>
        <v>0</v>
      </c>
      <c r="CB37" s="398" t="str">
        <f t="shared" si="50"/>
        <v>0</v>
      </c>
      <c r="CC37" s="412">
        <f t="shared" si="51"/>
        <v>0</v>
      </c>
      <c r="CD37" s="412" t="str">
        <f t="shared" si="52"/>
        <v>0m0</v>
      </c>
      <c r="CE37" s="399">
        <f t="shared" si="53"/>
        <v>0</v>
      </c>
      <c r="CF37" s="399">
        <f t="shared" si="54"/>
        <v>0</v>
      </c>
      <c r="CG37" s="412">
        <f t="shared" si="55"/>
        <v>0</v>
      </c>
      <c r="CH37" s="413">
        <f t="shared" si="56"/>
        <v>0</v>
      </c>
      <c r="CI37" s="398" t="str">
        <f t="shared" si="57"/>
        <v>0</v>
      </c>
      <c r="CJ37" s="398" t="str">
        <f t="shared" si="58"/>
        <v>0</v>
      </c>
      <c r="CK37" s="412">
        <f t="shared" si="59"/>
        <v>0</v>
      </c>
      <c r="CL37" s="412" t="str">
        <f t="shared" si="60"/>
        <v>0m0</v>
      </c>
      <c r="CM37" s="399">
        <f t="shared" si="61"/>
        <v>0</v>
      </c>
      <c r="CN37" s="399">
        <f t="shared" si="62"/>
        <v>0</v>
      </c>
      <c r="CO37" s="412">
        <f t="shared" si="63"/>
        <v>0</v>
      </c>
      <c r="CP37" s="413">
        <f t="shared" si="64"/>
        <v>0</v>
      </c>
      <c r="CQ37" s="398" t="str">
        <f t="shared" si="65"/>
        <v>0</v>
      </c>
      <c r="CR37" s="398" t="str">
        <f t="shared" si="66"/>
        <v>0</v>
      </c>
      <c r="CS37" s="412">
        <f t="shared" si="67"/>
        <v>0</v>
      </c>
      <c r="CT37" s="412" t="str">
        <f t="shared" si="68"/>
        <v>0m0</v>
      </c>
      <c r="CU37" s="412">
        <f t="shared" si="69"/>
        <v>0</v>
      </c>
      <c r="CV37" s="412">
        <f t="shared" si="70"/>
        <v>0</v>
      </c>
      <c r="CW37" s="412">
        <f t="shared" si="71"/>
        <v>0</v>
      </c>
      <c r="CX37" s="412">
        <f t="shared" si="72"/>
        <v>0</v>
      </c>
      <c r="CY37" s="412">
        <f t="shared" si="73"/>
        <v>0</v>
      </c>
      <c r="CZ37" s="412" t="str">
        <f t="shared" si="74"/>
        <v/>
      </c>
      <c r="DA37" s="412" t="str">
        <f t="shared" si="75"/>
        <v/>
      </c>
      <c r="DB37" s="412" t="str">
        <f t="shared" si="76"/>
        <v/>
      </c>
      <c r="DC37" s="412" t="str">
        <f t="shared" si="77"/>
        <v/>
      </c>
      <c r="DD37" s="412" t="str">
        <f t="shared" si="78"/>
        <v/>
      </c>
      <c r="DE37" s="412"/>
      <c r="DG37" s="412" t="str">
        <f t="shared" si="79"/>
        <v/>
      </c>
      <c r="DH37" s="412" t="str">
        <f t="shared" si="80"/>
        <v/>
      </c>
      <c r="DI37" s="412">
        <f t="shared" si="81"/>
        <v>0</v>
      </c>
      <c r="DJ37" s="412" t="str">
        <f t="shared" si="82"/>
        <v/>
      </c>
      <c r="DK37" s="412" t="str">
        <f t="shared" si="83"/>
        <v/>
      </c>
      <c r="DL37" s="412" t="str">
        <f t="shared" si="84"/>
        <v/>
      </c>
      <c r="DM37" s="412" t="str">
        <f t="shared" si="85"/>
        <v/>
      </c>
      <c r="DN37" s="412" t="str">
        <f t="shared" si="86"/>
        <v/>
      </c>
      <c r="DO37" s="412" t="str">
        <f t="shared" si="87"/>
        <v/>
      </c>
      <c r="DR37" s="494"/>
      <c r="DS37" s="393">
        <f t="shared" si="101"/>
        <v>0</v>
      </c>
      <c r="DT37" s="393">
        <f t="shared" si="102"/>
        <v>0</v>
      </c>
      <c r="DU37" s="411">
        <f t="shared" si="91"/>
        <v>0</v>
      </c>
      <c r="DX37" s="494" t="e">
        <f>IF(BG37&lt;270000,○,"")</f>
        <v>#NAME?</v>
      </c>
    </row>
    <row r="38" spans="1:128" s="411" customFormat="1" ht="18" hidden="1" customHeight="1" thickBot="1">
      <c r="A38" s="145" t="str">
        <f t="shared" si="12"/>
        <v/>
      </c>
      <c r="B38" s="158"/>
      <c r="C38" s="31" t="str">
        <f>IF(B38="","",VLOOKUP(B38,学連登録!$C$2:$G$3000,2,FALSE))</f>
        <v/>
      </c>
      <c r="D38" s="32" t="str">
        <f>IF(B38="","",VLOOKUP(B38,学連登録!$C$2:$G$3000,3,FALSE))</f>
        <v/>
      </c>
      <c r="E38" s="33" t="str">
        <f>IF(B38="","",VLOOKUP(B38,学連登録!$C$2:$G$3000,4,FALSE))</f>
        <v/>
      </c>
      <c r="F38" s="383" t="str">
        <f>IF(B38="","",VLOOKUP(B38,学連登録!$C$2:$I$3000,7,FALSE))</f>
        <v/>
      </c>
      <c r="G38" s="159"/>
      <c r="H38" s="827"/>
      <c r="I38" s="828"/>
      <c r="J38" s="160"/>
      <c r="K38" s="823"/>
      <c r="L38" s="824"/>
      <c r="M38" s="160"/>
      <c r="N38" s="821"/>
      <c r="O38" s="822"/>
      <c r="P38" s="159"/>
      <c r="Q38" s="819"/>
      <c r="R38" s="820"/>
      <c r="S38" s="159"/>
      <c r="T38" s="819"/>
      <c r="U38" s="820"/>
      <c r="V38" s="103" t="str">
        <f>IF(B38="","",VLOOKUP(B38,学連登録!$C$2:$H$3000,6,FALSE))</f>
        <v/>
      </c>
      <c r="W38" s="377"/>
      <c r="X38" s="157"/>
      <c r="Y38" s="118" t="str">
        <f t="shared" si="2"/>
        <v/>
      </c>
      <c r="Z38" s="97" t="str">
        <f>IF(G38="","",VLOOKUP(G38,種目名!$O$5:$T$104,3,0))</f>
        <v/>
      </c>
      <c r="AA38" s="99" t="str">
        <f>IF(J38="","",VLOOKUP(J38,種目名!$O$5:$T$104,3,0))</f>
        <v/>
      </c>
      <c r="AB38" s="119" t="str">
        <f>IF(M38="","",VLOOKUP(M38,種目名!$O$5:$T$104,3,0))</f>
        <v/>
      </c>
      <c r="AC38" s="119" t="str">
        <f>IF(P38="","",VLOOKUP(AF38,種目名!$O$5:$T$104,3,0))</f>
        <v/>
      </c>
      <c r="AD38" s="120" t="str">
        <f>IF(S38="","",VLOOKUP(AI38,種目名!$O$5:$T$104,3,0))</f>
        <v/>
      </c>
      <c r="AE38" s="117">
        <f t="shared" si="3"/>
        <v>0</v>
      </c>
      <c r="AF38" s="157" t="str">
        <f t="shared" si="4"/>
        <v/>
      </c>
      <c r="AG38" s="157" t="str">
        <f t="shared" si="5"/>
        <v/>
      </c>
      <c r="AH38" s="117">
        <f t="shared" si="6"/>
        <v>0</v>
      </c>
      <c r="AI38" s="157" t="str">
        <f t="shared" si="7"/>
        <v/>
      </c>
      <c r="AJ38" s="157" t="str">
        <f t="shared" si="8"/>
        <v/>
      </c>
      <c r="AK38" s="390"/>
      <c r="AL38" s="171">
        <f t="shared" si="14"/>
        <v>0</v>
      </c>
      <c r="AM38" s="399">
        <f t="shared" si="15"/>
        <v>0</v>
      </c>
      <c r="AN38" s="399">
        <f>COUNTIF($B$12:B38,B38)</f>
        <v>0</v>
      </c>
      <c r="AO38" s="399"/>
      <c r="AP38" s="399" t="str">
        <f t="shared" si="16"/>
        <v/>
      </c>
      <c r="AQ38" s="399" t="str">
        <f t="shared" si="17"/>
        <v/>
      </c>
      <c r="AR38" s="399" t="str">
        <f t="shared" si="18"/>
        <v/>
      </c>
      <c r="AS38" s="399" t="str">
        <f t="shared" si="19"/>
        <v/>
      </c>
      <c r="AT38" s="399">
        <f t="shared" si="95"/>
        <v>0</v>
      </c>
      <c r="AU38" s="399" t="str">
        <f t="shared" si="96"/>
        <v/>
      </c>
      <c r="AV38" s="399" t="str">
        <f t="shared" si="97"/>
        <v/>
      </c>
      <c r="AW38" s="399" t="str">
        <f t="shared" si="98"/>
        <v/>
      </c>
      <c r="AX38" s="399" t="str">
        <f t="shared" si="99"/>
        <v/>
      </c>
      <c r="AY38" s="399" t="str">
        <f t="shared" si="100"/>
        <v/>
      </c>
      <c r="AZ38" s="399" t="str">
        <f t="shared" si="26"/>
        <v/>
      </c>
      <c r="BA38" s="399" t="str">
        <f t="shared" si="27"/>
        <v/>
      </c>
      <c r="BB38" s="399" t="str">
        <f t="shared" si="28"/>
        <v/>
      </c>
      <c r="BC38" s="399" t="str">
        <f t="shared" si="29"/>
        <v/>
      </c>
      <c r="BD38" s="403" t="str">
        <f t="shared" si="30"/>
        <v/>
      </c>
      <c r="BE38" s="393">
        <f t="shared" si="31"/>
        <v>0</v>
      </c>
      <c r="BF38" s="157"/>
      <c r="BG38" s="399">
        <f t="shared" si="32"/>
        <v>0</v>
      </c>
      <c r="BH38" s="399">
        <f t="shared" si="33"/>
        <v>0</v>
      </c>
      <c r="BI38" s="412">
        <f t="shared" si="34"/>
        <v>0</v>
      </c>
      <c r="BJ38" s="413">
        <f t="shared" si="9"/>
        <v>0</v>
      </c>
      <c r="BK38" s="398" t="str">
        <f t="shared" si="10"/>
        <v>0</v>
      </c>
      <c r="BL38" s="398" t="str">
        <f t="shared" si="11"/>
        <v>0</v>
      </c>
      <c r="BM38" s="412">
        <f t="shared" si="35"/>
        <v>0</v>
      </c>
      <c r="BN38" s="412" t="str">
        <f t="shared" si="36"/>
        <v>0m0</v>
      </c>
      <c r="BO38" s="399">
        <f t="shared" si="37"/>
        <v>0</v>
      </c>
      <c r="BP38" s="399">
        <f t="shared" si="38"/>
        <v>0</v>
      </c>
      <c r="BQ38" s="412">
        <f t="shared" si="39"/>
        <v>0</v>
      </c>
      <c r="BR38" s="413">
        <f t="shared" si="40"/>
        <v>0</v>
      </c>
      <c r="BS38" s="398" t="str">
        <f t="shared" si="41"/>
        <v>0</v>
      </c>
      <c r="BT38" s="398" t="str">
        <f t="shared" si="42"/>
        <v>0</v>
      </c>
      <c r="BU38" s="412">
        <f t="shared" si="43"/>
        <v>0</v>
      </c>
      <c r="BV38" s="412" t="str">
        <f t="shared" si="44"/>
        <v>0m0</v>
      </c>
      <c r="BW38" s="399">
        <f t="shared" si="45"/>
        <v>0</v>
      </c>
      <c r="BX38" s="399">
        <f t="shared" si="46"/>
        <v>0</v>
      </c>
      <c r="BY38" s="412">
        <f t="shared" si="47"/>
        <v>0</v>
      </c>
      <c r="BZ38" s="413">
        <f t="shared" si="48"/>
        <v>0</v>
      </c>
      <c r="CA38" s="398" t="str">
        <f t="shared" si="49"/>
        <v>0</v>
      </c>
      <c r="CB38" s="398" t="str">
        <f t="shared" si="50"/>
        <v>0</v>
      </c>
      <c r="CC38" s="412">
        <f t="shared" si="51"/>
        <v>0</v>
      </c>
      <c r="CD38" s="412" t="str">
        <f t="shared" si="52"/>
        <v>0m0</v>
      </c>
      <c r="CE38" s="399">
        <f t="shared" si="53"/>
        <v>0</v>
      </c>
      <c r="CF38" s="399">
        <f t="shared" si="54"/>
        <v>0</v>
      </c>
      <c r="CG38" s="412">
        <f t="shared" si="55"/>
        <v>0</v>
      </c>
      <c r="CH38" s="413">
        <f t="shared" si="56"/>
        <v>0</v>
      </c>
      <c r="CI38" s="398" t="str">
        <f t="shared" si="57"/>
        <v>0</v>
      </c>
      <c r="CJ38" s="398" t="str">
        <f t="shared" si="58"/>
        <v>0</v>
      </c>
      <c r="CK38" s="412">
        <f t="shared" si="59"/>
        <v>0</v>
      </c>
      <c r="CL38" s="412" t="str">
        <f t="shared" si="60"/>
        <v>0m0</v>
      </c>
      <c r="CM38" s="399">
        <f t="shared" si="61"/>
        <v>0</v>
      </c>
      <c r="CN38" s="399">
        <f t="shared" si="62"/>
        <v>0</v>
      </c>
      <c r="CO38" s="412">
        <f t="shared" si="63"/>
        <v>0</v>
      </c>
      <c r="CP38" s="413">
        <f t="shared" si="64"/>
        <v>0</v>
      </c>
      <c r="CQ38" s="398" t="str">
        <f t="shared" si="65"/>
        <v>0</v>
      </c>
      <c r="CR38" s="398" t="str">
        <f t="shared" si="66"/>
        <v>0</v>
      </c>
      <c r="CS38" s="412">
        <f t="shared" si="67"/>
        <v>0</v>
      </c>
      <c r="CT38" s="412" t="str">
        <f t="shared" si="68"/>
        <v>0m0</v>
      </c>
      <c r="CU38" s="412">
        <f t="shared" si="69"/>
        <v>0</v>
      </c>
      <c r="CV38" s="412">
        <f t="shared" si="70"/>
        <v>0</v>
      </c>
      <c r="CW38" s="412">
        <f t="shared" si="71"/>
        <v>0</v>
      </c>
      <c r="CX38" s="412">
        <f t="shared" si="72"/>
        <v>0</v>
      </c>
      <c r="CY38" s="412">
        <f t="shared" si="73"/>
        <v>0</v>
      </c>
      <c r="CZ38" s="412" t="str">
        <f t="shared" si="74"/>
        <v/>
      </c>
      <c r="DA38" s="412" t="str">
        <f t="shared" si="75"/>
        <v/>
      </c>
      <c r="DB38" s="412" t="str">
        <f t="shared" si="76"/>
        <v/>
      </c>
      <c r="DC38" s="412" t="str">
        <f t="shared" si="77"/>
        <v/>
      </c>
      <c r="DD38" s="412" t="str">
        <f t="shared" si="78"/>
        <v/>
      </c>
      <c r="DE38" s="412"/>
      <c r="DG38" s="412" t="str">
        <f t="shared" si="79"/>
        <v/>
      </c>
      <c r="DH38" s="412" t="str">
        <f t="shared" si="80"/>
        <v/>
      </c>
      <c r="DI38" s="412">
        <f t="shared" si="81"/>
        <v>0</v>
      </c>
      <c r="DJ38" s="412" t="str">
        <f t="shared" si="82"/>
        <v/>
      </c>
      <c r="DK38" s="412" t="str">
        <f t="shared" si="83"/>
        <v/>
      </c>
      <c r="DL38" s="412" t="str">
        <f t="shared" si="84"/>
        <v/>
      </c>
      <c r="DM38" s="412" t="str">
        <f t="shared" si="85"/>
        <v/>
      </c>
      <c r="DN38" s="412" t="str">
        <f t="shared" si="86"/>
        <v/>
      </c>
      <c r="DO38" s="412" t="str">
        <f t="shared" si="87"/>
        <v/>
      </c>
      <c r="DR38" s="494"/>
      <c r="DS38" s="393">
        <f t="shared" si="101"/>
        <v>0</v>
      </c>
      <c r="DT38" s="393">
        <f t="shared" si="102"/>
        <v>0</v>
      </c>
      <c r="DU38" s="411">
        <f t="shared" si="91"/>
        <v>0</v>
      </c>
      <c r="DX38" s="494" t="e">
        <f>IF(BG38&lt;270000,○,"")</f>
        <v>#NAME?</v>
      </c>
    </row>
    <row r="39" spans="1:128" s="411" customFormat="1" ht="18" hidden="1" customHeight="1" thickBot="1">
      <c r="A39" s="145" t="str">
        <f t="shared" si="12"/>
        <v/>
      </c>
      <c r="B39" s="158"/>
      <c r="C39" s="31" t="str">
        <f>IF(B39="","",VLOOKUP(B39,学連登録!$C$2:$G$3000,2,FALSE))</f>
        <v/>
      </c>
      <c r="D39" s="32" t="str">
        <f>IF(B39="","",VLOOKUP(B39,学連登録!$C$2:$G$3000,3,FALSE))</f>
        <v/>
      </c>
      <c r="E39" s="33" t="str">
        <f>IF(B39="","",VLOOKUP(B39,学連登録!$C$2:$G$3000,4,FALSE))</f>
        <v/>
      </c>
      <c r="F39" s="383" t="str">
        <f>IF(B39="","",VLOOKUP(B39,学連登録!$C$2:$I$3000,7,FALSE))</f>
        <v/>
      </c>
      <c r="G39" s="159"/>
      <c r="H39" s="827"/>
      <c r="I39" s="828"/>
      <c r="J39" s="160"/>
      <c r="K39" s="823"/>
      <c r="L39" s="824"/>
      <c r="M39" s="160"/>
      <c r="N39" s="821"/>
      <c r="O39" s="822"/>
      <c r="P39" s="159"/>
      <c r="Q39" s="819"/>
      <c r="R39" s="820"/>
      <c r="S39" s="159"/>
      <c r="T39" s="819"/>
      <c r="U39" s="820"/>
      <c r="V39" s="103" t="str">
        <f>IF(B39="","",VLOOKUP(B39,学連登録!$C$2:$H$3000,6,FALSE))</f>
        <v/>
      </c>
      <c r="W39" s="377"/>
      <c r="X39" s="157"/>
      <c r="Y39" s="118" t="str">
        <f t="shared" si="2"/>
        <v/>
      </c>
      <c r="Z39" s="97" t="str">
        <f>IF(G39="","",VLOOKUP(G39,種目名!$O$5:$T$104,3,0))</f>
        <v/>
      </c>
      <c r="AA39" s="99" t="str">
        <f>IF(J39="","",VLOOKUP(J39,種目名!$O$5:$T$104,3,0))</f>
        <v/>
      </c>
      <c r="AB39" s="119" t="str">
        <f>IF(M39="","",VLOOKUP(M39,種目名!$O$5:$T$104,3,0))</f>
        <v/>
      </c>
      <c r="AC39" s="119" t="str">
        <f>IF(P39="","",VLOOKUP(AF39,種目名!$O$5:$T$104,3,0))</f>
        <v/>
      </c>
      <c r="AD39" s="120" t="str">
        <f>IF(S39="","",VLOOKUP(AI39,種目名!$O$5:$T$104,3,0))</f>
        <v/>
      </c>
      <c r="AE39" s="117">
        <f t="shared" si="3"/>
        <v>0</v>
      </c>
      <c r="AF39" s="157" t="str">
        <f t="shared" si="4"/>
        <v/>
      </c>
      <c r="AG39" s="157" t="str">
        <f t="shared" si="5"/>
        <v/>
      </c>
      <c r="AH39" s="117">
        <f t="shared" si="6"/>
        <v>0</v>
      </c>
      <c r="AI39" s="157" t="str">
        <f t="shared" si="7"/>
        <v/>
      </c>
      <c r="AJ39" s="157" t="str">
        <f t="shared" si="8"/>
        <v/>
      </c>
      <c r="AK39" s="390"/>
      <c r="AL39" s="171">
        <f t="shared" si="14"/>
        <v>0</v>
      </c>
      <c r="AM39" s="399">
        <f t="shared" si="15"/>
        <v>0</v>
      </c>
      <c r="AN39" s="399">
        <f>COUNTIF($B$12:B39,B39)</f>
        <v>0</v>
      </c>
      <c r="AO39" s="399"/>
      <c r="AP39" s="399" t="str">
        <f t="shared" si="16"/>
        <v/>
      </c>
      <c r="AQ39" s="399" t="str">
        <f t="shared" si="17"/>
        <v/>
      </c>
      <c r="AR39" s="399" t="str">
        <f t="shared" si="18"/>
        <v/>
      </c>
      <c r="AS39" s="399" t="str">
        <f t="shared" si="19"/>
        <v/>
      </c>
      <c r="AT39" s="399">
        <f t="shared" si="95"/>
        <v>0</v>
      </c>
      <c r="AU39" s="399" t="str">
        <f t="shared" si="96"/>
        <v/>
      </c>
      <c r="AV39" s="399" t="str">
        <f t="shared" si="97"/>
        <v/>
      </c>
      <c r="AW39" s="399" t="str">
        <f t="shared" si="98"/>
        <v/>
      </c>
      <c r="AX39" s="399" t="str">
        <f t="shared" si="99"/>
        <v/>
      </c>
      <c r="AY39" s="399" t="str">
        <f t="shared" si="100"/>
        <v/>
      </c>
      <c r="AZ39" s="399" t="str">
        <f t="shared" si="26"/>
        <v/>
      </c>
      <c r="BA39" s="399" t="str">
        <f t="shared" si="27"/>
        <v/>
      </c>
      <c r="BB39" s="399" t="str">
        <f t="shared" si="28"/>
        <v/>
      </c>
      <c r="BC39" s="399" t="str">
        <f t="shared" si="29"/>
        <v/>
      </c>
      <c r="BD39" s="403" t="str">
        <f t="shared" si="30"/>
        <v/>
      </c>
      <c r="BE39" s="393">
        <f t="shared" si="31"/>
        <v>0</v>
      </c>
      <c r="BF39" s="157"/>
      <c r="BG39" s="399">
        <f t="shared" si="32"/>
        <v>0</v>
      </c>
      <c r="BH39" s="399">
        <f t="shared" si="33"/>
        <v>0</v>
      </c>
      <c r="BI39" s="412">
        <f t="shared" si="34"/>
        <v>0</v>
      </c>
      <c r="BJ39" s="413">
        <f t="shared" si="9"/>
        <v>0</v>
      </c>
      <c r="BK39" s="398" t="str">
        <f t="shared" si="10"/>
        <v>0</v>
      </c>
      <c r="BL39" s="398" t="str">
        <f t="shared" si="11"/>
        <v>0</v>
      </c>
      <c r="BM39" s="412">
        <f t="shared" si="35"/>
        <v>0</v>
      </c>
      <c r="BN39" s="412" t="str">
        <f t="shared" si="36"/>
        <v>0m0</v>
      </c>
      <c r="BO39" s="399">
        <f t="shared" si="37"/>
        <v>0</v>
      </c>
      <c r="BP39" s="399">
        <f t="shared" si="38"/>
        <v>0</v>
      </c>
      <c r="BQ39" s="412">
        <f t="shared" si="39"/>
        <v>0</v>
      </c>
      <c r="BR39" s="413">
        <f t="shared" si="40"/>
        <v>0</v>
      </c>
      <c r="BS39" s="398" t="str">
        <f t="shared" si="41"/>
        <v>0</v>
      </c>
      <c r="BT39" s="398" t="str">
        <f t="shared" si="42"/>
        <v>0</v>
      </c>
      <c r="BU39" s="412">
        <f t="shared" si="43"/>
        <v>0</v>
      </c>
      <c r="BV39" s="412" t="str">
        <f t="shared" si="44"/>
        <v>0m0</v>
      </c>
      <c r="BW39" s="399">
        <f t="shared" si="45"/>
        <v>0</v>
      </c>
      <c r="BX39" s="399">
        <f t="shared" si="46"/>
        <v>0</v>
      </c>
      <c r="BY39" s="412">
        <f t="shared" si="47"/>
        <v>0</v>
      </c>
      <c r="BZ39" s="413">
        <f t="shared" si="48"/>
        <v>0</v>
      </c>
      <c r="CA39" s="398" t="str">
        <f t="shared" si="49"/>
        <v>0</v>
      </c>
      <c r="CB39" s="398" t="str">
        <f t="shared" si="50"/>
        <v>0</v>
      </c>
      <c r="CC39" s="412">
        <f t="shared" si="51"/>
        <v>0</v>
      </c>
      <c r="CD39" s="412" t="str">
        <f t="shared" si="52"/>
        <v>0m0</v>
      </c>
      <c r="CE39" s="399">
        <f t="shared" si="53"/>
        <v>0</v>
      </c>
      <c r="CF39" s="399">
        <f t="shared" si="54"/>
        <v>0</v>
      </c>
      <c r="CG39" s="412">
        <f t="shared" si="55"/>
        <v>0</v>
      </c>
      <c r="CH39" s="413">
        <f t="shared" si="56"/>
        <v>0</v>
      </c>
      <c r="CI39" s="398" t="str">
        <f t="shared" si="57"/>
        <v>0</v>
      </c>
      <c r="CJ39" s="398" t="str">
        <f t="shared" si="58"/>
        <v>0</v>
      </c>
      <c r="CK39" s="412">
        <f t="shared" si="59"/>
        <v>0</v>
      </c>
      <c r="CL39" s="412" t="str">
        <f t="shared" si="60"/>
        <v>0m0</v>
      </c>
      <c r="CM39" s="399">
        <f t="shared" si="61"/>
        <v>0</v>
      </c>
      <c r="CN39" s="399">
        <f t="shared" si="62"/>
        <v>0</v>
      </c>
      <c r="CO39" s="412">
        <f t="shared" si="63"/>
        <v>0</v>
      </c>
      <c r="CP39" s="413">
        <f t="shared" si="64"/>
        <v>0</v>
      </c>
      <c r="CQ39" s="398" t="str">
        <f t="shared" si="65"/>
        <v>0</v>
      </c>
      <c r="CR39" s="398" t="str">
        <f t="shared" si="66"/>
        <v>0</v>
      </c>
      <c r="CS39" s="412">
        <f t="shared" si="67"/>
        <v>0</v>
      </c>
      <c r="CT39" s="412" t="str">
        <f t="shared" si="68"/>
        <v>0m0</v>
      </c>
      <c r="CU39" s="412">
        <f t="shared" si="69"/>
        <v>0</v>
      </c>
      <c r="CV39" s="412">
        <f t="shared" si="70"/>
        <v>0</v>
      </c>
      <c r="CW39" s="412">
        <f t="shared" si="71"/>
        <v>0</v>
      </c>
      <c r="CX39" s="412">
        <f t="shared" si="72"/>
        <v>0</v>
      </c>
      <c r="CY39" s="412">
        <f t="shared" si="73"/>
        <v>0</v>
      </c>
      <c r="CZ39" s="412" t="str">
        <f t="shared" si="74"/>
        <v/>
      </c>
      <c r="DA39" s="412" t="str">
        <f t="shared" si="75"/>
        <v/>
      </c>
      <c r="DB39" s="412" t="str">
        <f t="shared" si="76"/>
        <v/>
      </c>
      <c r="DC39" s="412" t="str">
        <f t="shared" si="77"/>
        <v/>
      </c>
      <c r="DD39" s="412" t="str">
        <f t="shared" si="78"/>
        <v/>
      </c>
      <c r="DE39" s="412"/>
      <c r="DG39" s="412" t="str">
        <f t="shared" si="79"/>
        <v/>
      </c>
      <c r="DH39" s="412" t="str">
        <f t="shared" si="80"/>
        <v/>
      </c>
      <c r="DI39" s="412">
        <f t="shared" si="81"/>
        <v>0</v>
      </c>
      <c r="DJ39" s="412" t="str">
        <f t="shared" si="82"/>
        <v/>
      </c>
      <c r="DK39" s="412" t="str">
        <f t="shared" si="83"/>
        <v/>
      </c>
      <c r="DL39" s="412" t="str">
        <f t="shared" si="84"/>
        <v/>
      </c>
      <c r="DM39" s="412" t="str">
        <f t="shared" si="85"/>
        <v/>
      </c>
      <c r="DN39" s="412" t="str">
        <f t="shared" si="86"/>
        <v/>
      </c>
      <c r="DO39" s="412" t="str">
        <f t="shared" si="87"/>
        <v/>
      </c>
      <c r="DR39" s="494"/>
      <c r="DS39" s="393">
        <f t="shared" si="101"/>
        <v>0</v>
      </c>
      <c r="DT39" s="393">
        <f t="shared" si="102"/>
        <v>0</v>
      </c>
      <c r="DU39" s="411">
        <f t="shared" si="91"/>
        <v>0</v>
      </c>
      <c r="DX39" s="494" t="e">
        <f>IF(BG39&lt;270000,○,"")</f>
        <v>#NAME?</v>
      </c>
    </row>
    <row r="40" spans="1:128" s="411" customFormat="1" ht="18" hidden="1" customHeight="1" thickBot="1">
      <c r="A40" s="145" t="str">
        <f t="shared" si="12"/>
        <v/>
      </c>
      <c r="B40" s="158"/>
      <c r="C40" s="31" t="str">
        <f>IF(B40="","",VLOOKUP(B40,学連登録!$C$2:$G$3000,2,FALSE))</f>
        <v/>
      </c>
      <c r="D40" s="32" t="str">
        <f>IF(B40="","",VLOOKUP(B40,学連登録!$C$2:$G$3000,3,FALSE))</f>
        <v/>
      </c>
      <c r="E40" s="33" t="str">
        <f>IF(B40="","",VLOOKUP(B40,学連登録!$C$2:$G$3000,4,FALSE))</f>
        <v/>
      </c>
      <c r="F40" s="383" t="str">
        <f>IF(B40="","",VLOOKUP(B40,学連登録!$C$2:$I$3000,7,FALSE))</f>
        <v/>
      </c>
      <c r="G40" s="159"/>
      <c r="H40" s="827"/>
      <c r="I40" s="828"/>
      <c r="J40" s="160"/>
      <c r="K40" s="823"/>
      <c r="L40" s="824"/>
      <c r="M40" s="160"/>
      <c r="N40" s="821"/>
      <c r="O40" s="822"/>
      <c r="P40" s="159"/>
      <c r="Q40" s="819"/>
      <c r="R40" s="820"/>
      <c r="S40" s="159"/>
      <c r="T40" s="819"/>
      <c r="U40" s="820"/>
      <c r="V40" s="103" t="str">
        <f>IF(B40="","",VLOOKUP(B40,学連登録!$C$2:$H$3000,6,FALSE))</f>
        <v/>
      </c>
      <c r="W40" s="377"/>
      <c r="X40" s="157"/>
      <c r="Y40" s="118" t="str">
        <f t="shared" si="2"/>
        <v/>
      </c>
      <c r="Z40" s="97" t="str">
        <f>IF(G40="","",VLOOKUP(G40,種目名!$O$5:$T$104,3,0))</f>
        <v/>
      </c>
      <c r="AA40" s="99" t="str">
        <f>IF(J40="","",VLOOKUP(J40,種目名!$O$5:$T$104,3,0))</f>
        <v/>
      </c>
      <c r="AB40" s="119" t="str">
        <f>IF(M40="","",VLOOKUP(M40,種目名!$O$5:$T$104,3,0))</f>
        <v/>
      </c>
      <c r="AC40" s="119" t="str">
        <f>IF(P40="","",VLOOKUP(AF40,種目名!$O$5:$T$104,3,0))</f>
        <v/>
      </c>
      <c r="AD40" s="120" t="str">
        <f>IF(S40="","",VLOOKUP(AI40,種目名!$O$5:$T$104,3,0))</f>
        <v/>
      </c>
      <c r="AE40" s="117">
        <f t="shared" si="3"/>
        <v>0</v>
      </c>
      <c r="AF40" s="157" t="str">
        <f t="shared" si="4"/>
        <v/>
      </c>
      <c r="AG40" s="157" t="str">
        <f t="shared" si="5"/>
        <v/>
      </c>
      <c r="AH40" s="117">
        <f t="shared" si="6"/>
        <v>0</v>
      </c>
      <c r="AI40" s="157" t="str">
        <f t="shared" si="7"/>
        <v/>
      </c>
      <c r="AJ40" s="157" t="str">
        <f t="shared" si="8"/>
        <v/>
      </c>
      <c r="AK40" s="390"/>
      <c r="AL40" s="171">
        <f t="shared" si="14"/>
        <v>0</v>
      </c>
      <c r="AM40" s="399">
        <f t="shared" si="15"/>
        <v>0</v>
      </c>
      <c r="AN40" s="399">
        <f>COUNTIF($B$12:B40,B40)</f>
        <v>0</v>
      </c>
      <c r="AO40" s="399"/>
      <c r="AP40" s="399" t="str">
        <f t="shared" si="16"/>
        <v/>
      </c>
      <c r="AQ40" s="399" t="str">
        <f t="shared" si="17"/>
        <v/>
      </c>
      <c r="AR40" s="399" t="str">
        <f t="shared" si="18"/>
        <v/>
      </c>
      <c r="AS40" s="399" t="str">
        <f t="shared" si="19"/>
        <v/>
      </c>
      <c r="AT40" s="399">
        <f t="shared" si="95"/>
        <v>0</v>
      </c>
      <c r="AU40" s="399" t="str">
        <f t="shared" si="96"/>
        <v/>
      </c>
      <c r="AV40" s="399" t="str">
        <f t="shared" si="97"/>
        <v/>
      </c>
      <c r="AW40" s="399" t="str">
        <f t="shared" si="98"/>
        <v/>
      </c>
      <c r="AX40" s="399" t="str">
        <f t="shared" si="99"/>
        <v/>
      </c>
      <c r="AY40" s="399" t="str">
        <f t="shared" si="100"/>
        <v/>
      </c>
      <c r="AZ40" s="399" t="str">
        <f t="shared" si="26"/>
        <v/>
      </c>
      <c r="BA40" s="399" t="str">
        <f t="shared" si="27"/>
        <v/>
      </c>
      <c r="BB40" s="399" t="str">
        <f t="shared" si="28"/>
        <v/>
      </c>
      <c r="BC40" s="399" t="str">
        <f t="shared" si="29"/>
        <v/>
      </c>
      <c r="BD40" s="403" t="str">
        <f t="shared" si="30"/>
        <v/>
      </c>
      <c r="BE40" s="393">
        <f t="shared" si="31"/>
        <v>0</v>
      </c>
      <c r="BF40" s="157"/>
      <c r="BG40" s="399">
        <f t="shared" si="32"/>
        <v>0</v>
      </c>
      <c r="BH40" s="399">
        <f t="shared" si="33"/>
        <v>0</v>
      </c>
      <c r="BI40" s="412">
        <f t="shared" si="34"/>
        <v>0</v>
      </c>
      <c r="BJ40" s="413">
        <f t="shared" si="9"/>
        <v>0</v>
      </c>
      <c r="BK40" s="398" t="str">
        <f t="shared" si="10"/>
        <v>0</v>
      </c>
      <c r="BL40" s="398" t="str">
        <f t="shared" si="11"/>
        <v>0</v>
      </c>
      <c r="BM40" s="412">
        <f t="shared" si="35"/>
        <v>0</v>
      </c>
      <c r="BN40" s="412" t="str">
        <f t="shared" si="36"/>
        <v>0m0</v>
      </c>
      <c r="BO40" s="399">
        <f t="shared" si="37"/>
        <v>0</v>
      </c>
      <c r="BP40" s="399">
        <f t="shared" si="38"/>
        <v>0</v>
      </c>
      <c r="BQ40" s="412">
        <f t="shared" si="39"/>
        <v>0</v>
      </c>
      <c r="BR40" s="413">
        <f t="shared" si="40"/>
        <v>0</v>
      </c>
      <c r="BS40" s="398" t="str">
        <f t="shared" si="41"/>
        <v>0</v>
      </c>
      <c r="BT40" s="398" t="str">
        <f t="shared" si="42"/>
        <v>0</v>
      </c>
      <c r="BU40" s="412">
        <f t="shared" si="43"/>
        <v>0</v>
      </c>
      <c r="BV40" s="412" t="str">
        <f t="shared" si="44"/>
        <v>0m0</v>
      </c>
      <c r="BW40" s="399">
        <f t="shared" si="45"/>
        <v>0</v>
      </c>
      <c r="BX40" s="399">
        <f t="shared" si="46"/>
        <v>0</v>
      </c>
      <c r="BY40" s="412">
        <f t="shared" si="47"/>
        <v>0</v>
      </c>
      <c r="BZ40" s="413">
        <f t="shared" si="48"/>
        <v>0</v>
      </c>
      <c r="CA40" s="398" t="str">
        <f t="shared" si="49"/>
        <v>0</v>
      </c>
      <c r="CB40" s="398" t="str">
        <f t="shared" si="50"/>
        <v>0</v>
      </c>
      <c r="CC40" s="412">
        <f t="shared" si="51"/>
        <v>0</v>
      </c>
      <c r="CD40" s="412" t="str">
        <f t="shared" si="52"/>
        <v>0m0</v>
      </c>
      <c r="CE40" s="399">
        <f t="shared" si="53"/>
        <v>0</v>
      </c>
      <c r="CF40" s="399">
        <f t="shared" si="54"/>
        <v>0</v>
      </c>
      <c r="CG40" s="412">
        <f t="shared" si="55"/>
        <v>0</v>
      </c>
      <c r="CH40" s="413">
        <f t="shared" si="56"/>
        <v>0</v>
      </c>
      <c r="CI40" s="398" t="str">
        <f t="shared" si="57"/>
        <v>0</v>
      </c>
      <c r="CJ40" s="398" t="str">
        <f t="shared" si="58"/>
        <v>0</v>
      </c>
      <c r="CK40" s="412">
        <f t="shared" si="59"/>
        <v>0</v>
      </c>
      <c r="CL40" s="412" t="str">
        <f t="shared" si="60"/>
        <v>0m0</v>
      </c>
      <c r="CM40" s="399">
        <f t="shared" si="61"/>
        <v>0</v>
      </c>
      <c r="CN40" s="399">
        <f t="shared" si="62"/>
        <v>0</v>
      </c>
      <c r="CO40" s="412">
        <f t="shared" si="63"/>
        <v>0</v>
      </c>
      <c r="CP40" s="413">
        <f t="shared" si="64"/>
        <v>0</v>
      </c>
      <c r="CQ40" s="398" t="str">
        <f t="shared" si="65"/>
        <v>0</v>
      </c>
      <c r="CR40" s="398" t="str">
        <f t="shared" si="66"/>
        <v>0</v>
      </c>
      <c r="CS40" s="412">
        <f t="shared" si="67"/>
        <v>0</v>
      </c>
      <c r="CT40" s="412" t="str">
        <f t="shared" si="68"/>
        <v>0m0</v>
      </c>
      <c r="CU40" s="412">
        <f t="shared" si="69"/>
        <v>0</v>
      </c>
      <c r="CV40" s="412">
        <f t="shared" si="70"/>
        <v>0</v>
      </c>
      <c r="CW40" s="412">
        <f t="shared" si="71"/>
        <v>0</v>
      </c>
      <c r="CX40" s="412">
        <f t="shared" si="72"/>
        <v>0</v>
      </c>
      <c r="CY40" s="412">
        <f t="shared" si="73"/>
        <v>0</v>
      </c>
      <c r="CZ40" s="412" t="str">
        <f t="shared" si="74"/>
        <v/>
      </c>
      <c r="DA40" s="412" t="str">
        <f t="shared" si="75"/>
        <v/>
      </c>
      <c r="DB40" s="412" t="str">
        <f t="shared" si="76"/>
        <v/>
      </c>
      <c r="DC40" s="412" t="str">
        <f t="shared" si="77"/>
        <v/>
      </c>
      <c r="DD40" s="412" t="str">
        <f t="shared" si="78"/>
        <v/>
      </c>
      <c r="DE40" s="412"/>
      <c r="DG40" s="412" t="str">
        <f t="shared" si="79"/>
        <v/>
      </c>
      <c r="DH40" s="412" t="str">
        <f t="shared" si="80"/>
        <v/>
      </c>
      <c r="DI40" s="412">
        <f t="shared" si="81"/>
        <v>0</v>
      </c>
      <c r="DJ40" s="412" t="str">
        <f t="shared" si="82"/>
        <v/>
      </c>
      <c r="DK40" s="412" t="str">
        <f t="shared" si="83"/>
        <v/>
      </c>
      <c r="DL40" s="412" t="str">
        <f t="shared" si="84"/>
        <v/>
      </c>
      <c r="DM40" s="412" t="str">
        <f t="shared" si="85"/>
        <v/>
      </c>
      <c r="DN40" s="412" t="str">
        <f t="shared" si="86"/>
        <v/>
      </c>
      <c r="DO40" s="412" t="str">
        <f t="shared" si="87"/>
        <v/>
      </c>
      <c r="DR40" s="494"/>
      <c r="DS40" s="393">
        <f t="shared" si="101"/>
        <v>0</v>
      </c>
      <c r="DT40" s="393">
        <f t="shared" si="102"/>
        <v>0</v>
      </c>
      <c r="DU40" s="411">
        <f t="shared" si="91"/>
        <v>0</v>
      </c>
      <c r="DX40" s="494" t="e">
        <f>IF(BG40&lt;270000,○,"")</f>
        <v>#NAME?</v>
      </c>
    </row>
    <row r="41" spans="1:128" s="411" customFormat="1" ht="18" hidden="1" customHeight="1" thickBot="1">
      <c r="A41" s="145" t="str">
        <f t="shared" si="12"/>
        <v/>
      </c>
      <c r="B41" s="158"/>
      <c r="C41" s="31" t="str">
        <f>IF(B41="","",VLOOKUP(B41,学連登録!$C$2:$G$3000,2,FALSE))</f>
        <v/>
      </c>
      <c r="D41" s="32" t="str">
        <f>IF(B41="","",VLOOKUP(B41,学連登録!$C$2:$G$3000,3,FALSE))</f>
        <v/>
      </c>
      <c r="E41" s="33" t="str">
        <f>IF(B41="","",VLOOKUP(B41,学連登録!$C$2:$G$3000,4,FALSE))</f>
        <v/>
      </c>
      <c r="F41" s="383" t="str">
        <f>IF(B41="","",VLOOKUP(B41,学連登録!$C$2:$I$3000,7,FALSE))</f>
        <v/>
      </c>
      <c r="G41" s="159"/>
      <c r="H41" s="827"/>
      <c r="I41" s="828"/>
      <c r="J41" s="160"/>
      <c r="K41" s="823"/>
      <c r="L41" s="824"/>
      <c r="M41" s="160"/>
      <c r="N41" s="821"/>
      <c r="O41" s="822"/>
      <c r="P41" s="159"/>
      <c r="Q41" s="819"/>
      <c r="R41" s="820"/>
      <c r="S41" s="159"/>
      <c r="T41" s="819"/>
      <c r="U41" s="820"/>
      <c r="V41" s="103" t="str">
        <f>IF(B41="","",VLOOKUP(B41,学連登録!$C$2:$H$3000,6,FALSE))</f>
        <v/>
      </c>
      <c r="W41" s="377"/>
      <c r="X41" s="157"/>
      <c r="Y41" s="118" t="str">
        <f t="shared" si="2"/>
        <v/>
      </c>
      <c r="Z41" s="97" t="str">
        <f>IF(G41="","",VLOOKUP(G41,種目名!$O$5:$T$104,3,0))</f>
        <v/>
      </c>
      <c r="AA41" s="99" t="str">
        <f>IF(J41="","",VLOOKUP(J41,種目名!$O$5:$T$104,3,0))</f>
        <v/>
      </c>
      <c r="AB41" s="119" t="str">
        <f>IF(M41="","",VLOOKUP(M41,種目名!$O$5:$T$104,3,0))</f>
        <v/>
      </c>
      <c r="AC41" s="119" t="str">
        <f>IF(P41="","",VLOOKUP(AF41,種目名!$O$5:$T$104,3,0))</f>
        <v/>
      </c>
      <c r="AD41" s="120" t="str">
        <f>IF(S41="","",VLOOKUP(AI41,種目名!$O$5:$T$104,3,0))</f>
        <v/>
      </c>
      <c r="AE41" s="117">
        <f t="shared" si="3"/>
        <v>0</v>
      </c>
      <c r="AF41" s="157" t="str">
        <f t="shared" si="4"/>
        <v/>
      </c>
      <c r="AG41" s="157" t="str">
        <f t="shared" si="5"/>
        <v/>
      </c>
      <c r="AH41" s="117">
        <f t="shared" si="6"/>
        <v>0</v>
      </c>
      <c r="AI41" s="157" t="str">
        <f t="shared" si="7"/>
        <v/>
      </c>
      <c r="AJ41" s="157" t="str">
        <f t="shared" si="8"/>
        <v/>
      </c>
      <c r="AK41" s="390"/>
      <c r="AL41" s="171">
        <f t="shared" si="14"/>
        <v>0</v>
      </c>
      <c r="AM41" s="399">
        <f t="shared" si="15"/>
        <v>0</v>
      </c>
      <c r="AN41" s="399">
        <f>COUNTIF($B$12:B41,B41)</f>
        <v>0</v>
      </c>
      <c r="AO41" s="399"/>
      <c r="AP41" s="399" t="str">
        <f t="shared" si="16"/>
        <v/>
      </c>
      <c r="AQ41" s="399" t="str">
        <f t="shared" si="17"/>
        <v/>
      </c>
      <c r="AR41" s="399" t="str">
        <f t="shared" si="18"/>
        <v/>
      </c>
      <c r="AS41" s="399" t="str">
        <f t="shared" si="19"/>
        <v/>
      </c>
      <c r="AT41" s="399">
        <f t="shared" si="95"/>
        <v>0</v>
      </c>
      <c r="AU41" s="399" t="str">
        <f t="shared" si="96"/>
        <v/>
      </c>
      <c r="AV41" s="399" t="str">
        <f t="shared" si="97"/>
        <v/>
      </c>
      <c r="AW41" s="399" t="str">
        <f t="shared" si="98"/>
        <v/>
      </c>
      <c r="AX41" s="399" t="str">
        <f t="shared" si="99"/>
        <v/>
      </c>
      <c r="AY41" s="399" t="str">
        <f t="shared" si="100"/>
        <v/>
      </c>
      <c r="AZ41" s="399" t="str">
        <f t="shared" si="26"/>
        <v/>
      </c>
      <c r="BA41" s="399" t="str">
        <f t="shared" si="27"/>
        <v/>
      </c>
      <c r="BB41" s="399" t="str">
        <f t="shared" si="28"/>
        <v/>
      </c>
      <c r="BC41" s="399" t="str">
        <f t="shared" si="29"/>
        <v/>
      </c>
      <c r="BD41" s="403" t="str">
        <f t="shared" si="30"/>
        <v/>
      </c>
      <c r="BE41" s="393">
        <f t="shared" si="31"/>
        <v>0</v>
      </c>
      <c r="BF41" s="157"/>
      <c r="BG41" s="399">
        <f t="shared" si="32"/>
        <v>0</v>
      </c>
      <c r="BH41" s="399">
        <f t="shared" si="33"/>
        <v>0</v>
      </c>
      <c r="BI41" s="412">
        <f t="shared" si="34"/>
        <v>0</v>
      </c>
      <c r="BJ41" s="413">
        <f t="shared" si="9"/>
        <v>0</v>
      </c>
      <c r="BK41" s="398" t="str">
        <f t="shared" si="10"/>
        <v>0</v>
      </c>
      <c r="BL41" s="398" t="str">
        <f t="shared" si="11"/>
        <v>0</v>
      </c>
      <c r="BM41" s="412">
        <f t="shared" si="35"/>
        <v>0</v>
      </c>
      <c r="BN41" s="412" t="str">
        <f t="shared" si="36"/>
        <v>0m0</v>
      </c>
      <c r="BO41" s="399">
        <f t="shared" si="37"/>
        <v>0</v>
      </c>
      <c r="BP41" s="399">
        <f t="shared" si="38"/>
        <v>0</v>
      </c>
      <c r="BQ41" s="412">
        <f t="shared" si="39"/>
        <v>0</v>
      </c>
      <c r="BR41" s="413">
        <f t="shared" si="40"/>
        <v>0</v>
      </c>
      <c r="BS41" s="398" t="str">
        <f t="shared" si="41"/>
        <v>0</v>
      </c>
      <c r="BT41" s="398" t="str">
        <f t="shared" si="42"/>
        <v>0</v>
      </c>
      <c r="BU41" s="412">
        <f t="shared" si="43"/>
        <v>0</v>
      </c>
      <c r="BV41" s="412" t="str">
        <f t="shared" si="44"/>
        <v>0m0</v>
      </c>
      <c r="BW41" s="399">
        <f t="shared" si="45"/>
        <v>0</v>
      </c>
      <c r="BX41" s="399">
        <f t="shared" si="46"/>
        <v>0</v>
      </c>
      <c r="BY41" s="412">
        <f t="shared" si="47"/>
        <v>0</v>
      </c>
      <c r="BZ41" s="413">
        <f t="shared" si="48"/>
        <v>0</v>
      </c>
      <c r="CA41" s="398" t="str">
        <f t="shared" si="49"/>
        <v>0</v>
      </c>
      <c r="CB41" s="398" t="str">
        <f t="shared" si="50"/>
        <v>0</v>
      </c>
      <c r="CC41" s="412">
        <f t="shared" si="51"/>
        <v>0</v>
      </c>
      <c r="CD41" s="412" t="str">
        <f t="shared" si="52"/>
        <v>0m0</v>
      </c>
      <c r="CE41" s="399">
        <f t="shared" si="53"/>
        <v>0</v>
      </c>
      <c r="CF41" s="399">
        <f t="shared" si="54"/>
        <v>0</v>
      </c>
      <c r="CG41" s="412">
        <f t="shared" si="55"/>
        <v>0</v>
      </c>
      <c r="CH41" s="413">
        <f t="shared" si="56"/>
        <v>0</v>
      </c>
      <c r="CI41" s="398" t="str">
        <f t="shared" si="57"/>
        <v>0</v>
      </c>
      <c r="CJ41" s="398" t="str">
        <f t="shared" si="58"/>
        <v>0</v>
      </c>
      <c r="CK41" s="412">
        <f t="shared" si="59"/>
        <v>0</v>
      </c>
      <c r="CL41" s="412" t="str">
        <f t="shared" si="60"/>
        <v>0m0</v>
      </c>
      <c r="CM41" s="399">
        <f t="shared" si="61"/>
        <v>0</v>
      </c>
      <c r="CN41" s="399">
        <f t="shared" si="62"/>
        <v>0</v>
      </c>
      <c r="CO41" s="412">
        <f t="shared" si="63"/>
        <v>0</v>
      </c>
      <c r="CP41" s="413">
        <f t="shared" si="64"/>
        <v>0</v>
      </c>
      <c r="CQ41" s="398" t="str">
        <f t="shared" si="65"/>
        <v>0</v>
      </c>
      <c r="CR41" s="398" t="str">
        <f t="shared" si="66"/>
        <v>0</v>
      </c>
      <c r="CS41" s="412">
        <f t="shared" si="67"/>
        <v>0</v>
      </c>
      <c r="CT41" s="412" t="str">
        <f t="shared" si="68"/>
        <v>0m0</v>
      </c>
      <c r="CU41" s="412">
        <f t="shared" si="69"/>
        <v>0</v>
      </c>
      <c r="CV41" s="412">
        <f t="shared" si="70"/>
        <v>0</v>
      </c>
      <c r="CW41" s="412">
        <f t="shared" si="71"/>
        <v>0</v>
      </c>
      <c r="CX41" s="412">
        <f t="shared" si="72"/>
        <v>0</v>
      </c>
      <c r="CY41" s="412">
        <f t="shared" si="73"/>
        <v>0</v>
      </c>
      <c r="CZ41" s="412" t="str">
        <f t="shared" si="74"/>
        <v/>
      </c>
      <c r="DA41" s="412" t="str">
        <f t="shared" si="75"/>
        <v/>
      </c>
      <c r="DB41" s="412" t="str">
        <f t="shared" si="76"/>
        <v/>
      </c>
      <c r="DC41" s="412" t="str">
        <f t="shared" si="77"/>
        <v/>
      </c>
      <c r="DD41" s="412" t="str">
        <f t="shared" si="78"/>
        <v/>
      </c>
      <c r="DE41" s="412"/>
      <c r="DG41" s="412" t="str">
        <f t="shared" si="79"/>
        <v/>
      </c>
      <c r="DH41" s="412" t="str">
        <f t="shared" si="80"/>
        <v/>
      </c>
      <c r="DI41" s="412">
        <f t="shared" si="81"/>
        <v>0</v>
      </c>
      <c r="DJ41" s="412" t="str">
        <f t="shared" si="82"/>
        <v/>
      </c>
      <c r="DK41" s="412" t="str">
        <f t="shared" si="83"/>
        <v/>
      </c>
      <c r="DL41" s="412" t="str">
        <f t="shared" si="84"/>
        <v/>
      </c>
      <c r="DM41" s="412" t="str">
        <f t="shared" si="85"/>
        <v/>
      </c>
      <c r="DN41" s="412" t="str">
        <f t="shared" si="86"/>
        <v/>
      </c>
      <c r="DO41" s="412" t="str">
        <f t="shared" si="87"/>
        <v/>
      </c>
      <c r="DR41" s="494"/>
      <c r="DS41" s="393">
        <f t="shared" si="101"/>
        <v>0</v>
      </c>
      <c r="DT41" s="393">
        <f t="shared" si="102"/>
        <v>0</v>
      </c>
      <c r="DU41" s="411">
        <f t="shared" si="91"/>
        <v>0</v>
      </c>
      <c r="DX41" s="494" t="e">
        <f>IF(BG41&lt;270000,○,"")</f>
        <v>#NAME?</v>
      </c>
    </row>
    <row r="42" spans="1:128" s="411" customFormat="1" ht="18" hidden="1" customHeight="1" thickBot="1">
      <c r="A42" s="145" t="str">
        <f t="shared" si="12"/>
        <v/>
      </c>
      <c r="B42" s="158"/>
      <c r="C42" s="31" t="str">
        <f>IF(B42="","",VLOOKUP(B42,学連登録!$C$2:$G$3000,2,FALSE))</f>
        <v/>
      </c>
      <c r="D42" s="32" t="str">
        <f>IF(B42="","",VLOOKUP(B42,学連登録!$C$2:$G$3000,3,FALSE))</f>
        <v/>
      </c>
      <c r="E42" s="33" t="str">
        <f>IF(B42="","",VLOOKUP(B42,学連登録!$C$2:$G$3000,4,FALSE))</f>
        <v/>
      </c>
      <c r="F42" s="383" t="str">
        <f>IF(B42="","",VLOOKUP(B42,学連登録!$C$2:$I$3000,7,FALSE))</f>
        <v/>
      </c>
      <c r="G42" s="159"/>
      <c r="H42" s="827"/>
      <c r="I42" s="828"/>
      <c r="J42" s="160"/>
      <c r="K42" s="823"/>
      <c r="L42" s="824"/>
      <c r="M42" s="160"/>
      <c r="N42" s="821"/>
      <c r="O42" s="822"/>
      <c r="P42" s="159"/>
      <c r="Q42" s="819"/>
      <c r="R42" s="820"/>
      <c r="S42" s="159"/>
      <c r="T42" s="819"/>
      <c r="U42" s="820"/>
      <c r="V42" s="103" t="str">
        <f>IF(B42="","",VLOOKUP(B42,学連登録!$C$2:$H$3000,6,FALSE))</f>
        <v/>
      </c>
      <c r="W42" s="377"/>
      <c r="X42" s="157"/>
      <c r="Y42" s="118" t="str">
        <f t="shared" si="2"/>
        <v/>
      </c>
      <c r="Z42" s="97" t="str">
        <f>IF(G42="","",VLOOKUP(G42,種目名!$O$5:$T$104,3,0))</f>
        <v/>
      </c>
      <c r="AA42" s="99" t="str">
        <f>IF(J42="","",VLOOKUP(J42,種目名!$O$5:$T$104,3,0))</f>
        <v/>
      </c>
      <c r="AB42" s="119" t="str">
        <f>IF(M42="","",VLOOKUP(M42,種目名!$O$5:$T$104,3,0))</f>
        <v/>
      </c>
      <c r="AC42" s="119" t="str">
        <f>IF(P42="","",VLOOKUP(AF42,種目名!$O$5:$T$104,3,0))</f>
        <v/>
      </c>
      <c r="AD42" s="120" t="str">
        <f>IF(S42="","",VLOOKUP(AI42,種目名!$O$5:$T$104,3,0))</f>
        <v/>
      </c>
      <c r="AE42" s="117">
        <f t="shared" si="3"/>
        <v>0</v>
      </c>
      <c r="AF42" s="157" t="str">
        <f t="shared" si="4"/>
        <v/>
      </c>
      <c r="AG42" s="157" t="str">
        <f t="shared" si="5"/>
        <v/>
      </c>
      <c r="AH42" s="117">
        <f t="shared" si="6"/>
        <v>0</v>
      </c>
      <c r="AI42" s="157" t="str">
        <f t="shared" si="7"/>
        <v/>
      </c>
      <c r="AJ42" s="157" t="str">
        <f t="shared" si="8"/>
        <v/>
      </c>
      <c r="AK42" s="390"/>
      <c r="AL42" s="171">
        <f t="shared" si="14"/>
        <v>0</v>
      </c>
      <c r="AM42" s="399">
        <f t="shared" si="15"/>
        <v>0</v>
      </c>
      <c r="AN42" s="399">
        <f>COUNTIF($B$12:B42,B42)</f>
        <v>0</v>
      </c>
      <c r="AO42" s="399"/>
      <c r="AP42" s="399" t="str">
        <f t="shared" si="16"/>
        <v/>
      </c>
      <c r="AQ42" s="399" t="str">
        <f t="shared" si="17"/>
        <v/>
      </c>
      <c r="AR42" s="399" t="str">
        <f t="shared" si="18"/>
        <v/>
      </c>
      <c r="AS42" s="399" t="str">
        <f t="shared" si="19"/>
        <v/>
      </c>
      <c r="AT42" s="399">
        <f t="shared" si="95"/>
        <v>0</v>
      </c>
      <c r="AU42" s="399" t="str">
        <f t="shared" si="96"/>
        <v/>
      </c>
      <c r="AV42" s="399" t="str">
        <f t="shared" si="97"/>
        <v/>
      </c>
      <c r="AW42" s="399" t="str">
        <f t="shared" si="98"/>
        <v/>
      </c>
      <c r="AX42" s="399" t="str">
        <f t="shared" si="99"/>
        <v/>
      </c>
      <c r="AY42" s="399" t="str">
        <f t="shared" si="100"/>
        <v/>
      </c>
      <c r="AZ42" s="399" t="str">
        <f t="shared" si="26"/>
        <v/>
      </c>
      <c r="BA42" s="399" t="str">
        <f t="shared" si="27"/>
        <v/>
      </c>
      <c r="BB42" s="399" t="str">
        <f t="shared" si="28"/>
        <v/>
      </c>
      <c r="BC42" s="399" t="str">
        <f t="shared" si="29"/>
        <v/>
      </c>
      <c r="BD42" s="403" t="str">
        <f t="shared" si="30"/>
        <v/>
      </c>
      <c r="BE42" s="393">
        <f t="shared" si="31"/>
        <v>0</v>
      </c>
      <c r="BF42" s="157"/>
      <c r="BG42" s="399">
        <f t="shared" si="32"/>
        <v>0</v>
      </c>
      <c r="BH42" s="399">
        <f t="shared" si="33"/>
        <v>0</v>
      </c>
      <c r="BI42" s="412">
        <f t="shared" si="34"/>
        <v>0</v>
      </c>
      <c r="BJ42" s="413">
        <f t="shared" si="9"/>
        <v>0</v>
      </c>
      <c r="BK42" s="398" t="str">
        <f t="shared" si="10"/>
        <v>0</v>
      </c>
      <c r="BL42" s="398" t="str">
        <f t="shared" si="11"/>
        <v>0</v>
      </c>
      <c r="BM42" s="412">
        <f t="shared" si="35"/>
        <v>0</v>
      </c>
      <c r="BN42" s="412" t="str">
        <f t="shared" si="36"/>
        <v>0m0</v>
      </c>
      <c r="BO42" s="399">
        <f t="shared" si="37"/>
        <v>0</v>
      </c>
      <c r="BP42" s="399">
        <f t="shared" si="38"/>
        <v>0</v>
      </c>
      <c r="BQ42" s="412">
        <f t="shared" si="39"/>
        <v>0</v>
      </c>
      <c r="BR42" s="413">
        <f t="shared" si="40"/>
        <v>0</v>
      </c>
      <c r="BS42" s="398" t="str">
        <f t="shared" si="41"/>
        <v>0</v>
      </c>
      <c r="BT42" s="398" t="str">
        <f t="shared" si="42"/>
        <v>0</v>
      </c>
      <c r="BU42" s="412">
        <f t="shared" si="43"/>
        <v>0</v>
      </c>
      <c r="BV42" s="412" t="str">
        <f t="shared" si="44"/>
        <v>0m0</v>
      </c>
      <c r="BW42" s="399">
        <f t="shared" si="45"/>
        <v>0</v>
      </c>
      <c r="BX42" s="399">
        <f t="shared" si="46"/>
        <v>0</v>
      </c>
      <c r="BY42" s="412">
        <f t="shared" si="47"/>
        <v>0</v>
      </c>
      <c r="BZ42" s="413">
        <f t="shared" si="48"/>
        <v>0</v>
      </c>
      <c r="CA42" s="398" t="str">
        <f t="shared" si="49"/>
        <v>0</v>
      </c>
      <c r="CB42" s="398" t="str">
        <f t="shared" si="50"/>
        <v>0</v>
      </c>
      <c r="CC42" s="412">
        <f t="shared" si="51"/>
        <v>0</v>
      </c>
      <c r="CD42" s="412" t="str">
        <f t="shared" si="52"/>
        <v>0m0</v>
      </c>
      <c r="CE42" s="399">
        <f t="shared" si="53"/>
        <v>0</v>
      </c>
      <c r="CF42" s="399">
        <f t="shared" si="54"/>
        <v>0</v>
      </c>
      <c r="CG42" s="412">
        <f t="shared" si="55"/>
        <v>0</v>
      </c>
      <c r="CH42" s="413">
        <f t="shared" si="56"/>
        <v>0</v>
      </c>
      <c r="CI42" s="398" t="str">
        <f t="shared" si="57"/>
        <v>0</v>
      </c>
      <c r="CJ42" s="398" t="str">
        <f t="shared" si="58"/>
        <v>0</v>
      </c>
      <c r="CK42" s="412">
        <f t="shared" si="59"/>
        <v>0</v>
      </c>
      <c r="CL42" s="412" t="str">
        <f t="shared" si="60"/>
        <v>0m0</v>
      </c>
      <c r="CM42" s="399">
        <f t="shared" si="61"/>
        <v>0</v>
      </c>
      <c r="CN42" s="399">
        <f t="shared" si="62"/>
        <v>0</v>
      </c>
      <c r="CO42" s="412">
        <f t="shared" si="63"/>
        <v>0</v>
      </c>
      <c r="CP42" s="413">
        <f t="shared" si="64"/>
        <v>0</v>
      </c>
      <c r="CQ42" s="398" t="str">
        <f t="shared" si="65"/>
        <v>0</v>
      </c>
      <c r="CR42" s="398" t="str">
        <f t="shared" si="66"/>
        <v>0</v>
      </c>
      <c r="CS42" s="412">
        <f t="shared" si="67"/>
        <v>0</v>
      </c>
      <c r="CT42" s="412" t="str">
        <f t="shared" si="68"/>
        <v>0m0</v>
      </c>
      <c r="CU42" s="412">
        <f t="shared" si="69"/>
        <v>0</v>
      </c>
      <c r="CV42" s="412">
        <f t="shared" si="70"/>
        <v>0</v>
      </c>
      <c r="CW42" s="412">
        <f t="shared" si="71"/>
        <v>0</v>
      </c>
      <c r="CX42" s="412">
        <f t="shared" si="72"/>
        <v>0</v>
      </c>
      <c r="CY42" s="412">
        <f t="shared" si="73"/>
        <v>0</v>
      </c>
      <c r="CZ42" s="412" t="str">
        <f t="shared" si="74"/>
        <v/>
      </c>
      <c r="DA42" s="412" t="str">
        <f t="shared" si="75"/>
        <v/>
      </c>
      <c r="DB42" s="412" t="str">
        <f t="shared" si="76"/>
        <v/>
      </c>
      <c r="DC42" s="412" t="str">
        <f t="shared" si="77"/>
        <v/>
      </c>
      <c r="DD42" s="412" t="str">
        <f t="shared" si="78"/>
        <v/>
      </c>
      <c r="DE42" s="412"/>
      <c r="DG42" s="412" t="str">
        <f t="shared" si="79"/>
        <v/>
      </c>
      <c r="DH42" s="412" t="str">
        <f t="shared" si="80"/>
        <v/>
      </c>
      <c r="DI42" s="412">
        <f t="shared" si="81"/>
        <v>0</v>
      </c>
      <c r="DJ42" s="412" t="str">
        <f t="shared" si="82"/>
        <v/>
      </c>
      <c r="DK42" s="412" t="str">
        <f t="shared" si="83"/>
        <v/>
      </c>
      <c r="DL42" s="412" t="str">
        <f t="shared" si="84"/>
        <v/>
      </c>
      <c r="DM42" s="412" t="str">
        <f t="shared" si="85"/>
        <v/>
      </c>
      <c r="DN42" s="412" t="str">
        <f t="shared" si="86"/>
        <v/>
      </c>
      <c r="DO42" s="412" t="str">
        <f t="shared" si="87"/>
        <v/>
      </c>
      <c r="DR42" s="494"/>
      <c r="DS42" s="393">
        <f t="shared" si="101"/>
        <v>0</v>
      </c>
      <c r="DT42" s="393">
        <f t="shared" si="102"/>
        <v>0</v>
      </c>
      <c r="DU42" s="411">
        <f t="shared" si="91"/>
        <v>0</v>
      </c>
      <c r="DX42" s="494" t="e">
        <f>IF(BG42&lt;270000,○,"")</f>
        <v>#NAME?</v>
      </c>
    </row>
    <row r="43" spans="1:128" s="411" customFormat="1" ht="18" hidden="1" customHeight="1" thickBot="1">
      <c r="A43" s="145" t="str">
        <f t="shared" si="12"/>
        <v/>
      </c>
      <c r="B43" s="158"/>
      <c r="C43" s="31" t="str">
        <f>IF(B43="","",VLOOKUP(B43,学連登録!$C$2:$G$3000,2,FALSE))</f>
        <v/>
      </c>
      <c r="D43" s="32" t="str">
        <f>IF(B43="","",VLOOKUP(B43,学連登録!$C$2:$G$3000,3,FALSE))</f>
        <v/>
      </c>
      <c r="E43" s="33" t="str">
        <f>IF(B43="","",VLOOKUP(B43,学連登録!$C$2:$G$3000,4,FALSE))</f>
        <v/>
      </c>
      <c r="F43" s="383" t="str">
        <f>IF(B43="","",VLOOKUP(B43,学連登録!$C$2:$I$3000,7,FALSE))</f>
        <v/>
      </c>
      <c r="G43" s="159"/>
      <c r="H43" s="827"/>
      <c r="I43" s="828"/>
      <c r="J43" s="160"/>
      <c r="K43" s="823"/>
      <c r="L43" s="824"/>
      <c r="M43" s="160"/>
      <c r="N43" s="821"/>
      <c r="O43" s="822"/>
      <c r="P43" s="159"/>
      <c r="Q43" s="819"/>
      <c r="R43" s="820"/>
      <c r="S43" s="159"/>
      <c r="T43" s="819"/>
      <c r="U43" s="820"/>
      <c r="V43" s="103" t="str">
        <f>IF(B43="","",VLOOKUP(B43,学連登録!$C$2:$H$3000,6,FALSE))</f>
        <v/>
      </c>
      <c r="W43" s="377"/>
      <c r="X43" s="157"/>
      <c r="Y43" s="118" t="str">
        <f t="shared" si="2"/>
        <v/>
      </c>
      <c r="Z43" s="97" t="str">
        <f>IF(G43="","",VLOOKUP(G43,種目名!$O$5:$T$104,3,0))</f>
        <v/>
      </c>
      <c r="AA43" s="99" t="str">
        <f>IF(J43="","",VLOOKUP(J43,種目名!$O$5:$T$104,3,0))</f>
        <v/>
      </c>
      <c r="AB43" s="119" t="str">
        <f>IF(M43="","",VLOOKUP(M43,種目名!$O$5:$T$104,3,0))</f>
        <v/>
      </c>
      <c r="AC43" s="119" t="str">
        <f>IF(P43="","",VLOOKUP(AF43,種目名!$O$5:$T$104,3,0))</f>
        <v/>
      </c>
      <c r="AD43" s="120" t="str">
        <f>IF(S43="","",VLOOKUP(AI43,種目名!$O$5:$T$104,3,0))</f>
        <v/>
      </c>
      <c r="AE43" s="117">
        <f t="shared" si="3"/>
        <v>0</v>
      </c>
      <c r="AF43" s="157" t="str">
        <f t="shared" si="4"/>
        <v/>
      </c>
      <c r="AG43" s="157" t="str">
        <f t="shared" si="5"/>
        <v/>
      </c>
      <c r="AH43" s="117">
        <f t="shared" si="6"/>
        <v>0</v>
      </c>
      <c r="AI43" s="157" t="str">
        <f t="shared" si="7"/>
        <v/>
      </c>
      <c r="AJ43" s="157" t="str">
        <f t="shared" si="8"/>
        <v/>
      </c>
      <c r="AK43" s="390"/>
      <c r="AL43" s="171">
        <f t="shared" si="14"/>
        <v>0</v>
      </c>
      <c r="AM43" s="399">
        <f t="shared" si="15"/>
        <v>0</v>
      </c>
      <c r="AN43" s="399">
        <f>COUNTIF($B$12:B43,B43)</f>
        <v>0</v>
      </c>
      <c r="AO43" s="399"/>
      <c r="AP43" s="399" t="str">
        <f t="shared" si="16"/>
        <v/>
      </c>
      <c r="AQ43" s="399" t="str">
        <f t="shared" si="17"/>
        <v/>
      </c>
      <c r="AR43" s="399" t="str">
        <f t="shared" si="18"/>
        <v/>
      </c>
      <c r="AS43" s="399" t="str">
        <f t="shared" si="19"/>
        <v/>
      </c>
      <c r="AT43" s="399">
        <f t="shared" si="95"/>
        <v>0</v>
      </c>
      <c r="AU43" s="399" t="str">
        <f t="shared" si="96"/>
        <v/>
      </c>
      <c r="AV43" s="399" t="str">
        <f t="shared" si="97"/>
        <v/>
      </c>
      <c r="AW43" s="399" t="str">
        <f t="shared" si="98"/>
        <v/>
      </c>
      <c r="AX43" s="399" t="str">
        <f t="shared" si="99"/>
        <v/>
      </c>
      <c r="AY43" s="399" t="str">
        <f t="shared" si="100"/>
        <v/>
      </c>
      <c r="AZ43" s="399" t="str">
        <f t="shared" si="26"/>
        <v/>
      </c>
      <c r="BA43" s="399" t="str">
        <f t="shared" si="27"/>
        <v/>
      </c>
      <c r="BB43" s="399" t="str">
        <f t="shared" si="28"/>
        <v/>
      </c>
      <c r="BC43" s="399" t="str">
        <f t="shared" si="29"/>
        <v/>
      </c>
      <c r="BD43" s="403" t="str">
        <f t="shared" si="30"/>
        <v/>
      </c>
      <c r="BE43" s="393">
        <f t="shared" si="31"/>
        <v>0</v>
      </c>
      <c r="BF43" s="157"/>
      <c r="BG43" s="399">
        <f t="shared" si="32"/>
        <v>0</v>
      </c>
      <c r="BH43" s="399">
        <f t="shared" si="33"/>
        <v>0</v>
      </c>
      <c r="BI43" s="412">
        <f t="shared" si="34"/>
        <v>0</v>
      </c>
      <c r="BJ43" s="413">
        <f t="shared" si="9"/>
        <v>0</v>
      </c>
      <c r="BK43" s="398" t="str">
        <f t="shared" si="10"/>
        <v>0</v>
      </c>
      <c r="BL43" s="398" t="str">
        <f t="shared" si="11"/>
        <v>0</v>
      </c>
      <c r="BM43" s="412">
        <f t="shared" si="35"/>
        <v>0</v>
      </c>
      <c r="BN43" s="412" t="str">
        <f t="shared" si="36"/>
        <v>0m0</v>
      </c>
      <c r="BO43" s="399">
        <f t="shared" si="37"/>
        <v>0</v>
      </c>
      <c r="BP43" s="399">
        <f t="shared" si="38"/>
        <v>0</v>
      </c>
      <c r="BQ43" s="412">
        <f t="shared" si="39"/>
        <v>0</v>
      </c>
      <c r="BR43" s="413">
        <f t="shared" si="40"/>
        <v>0</v>
      </c>
      <c r="BS43" s="398" t="str">
        <f t="shared" si="41"/>
        <v>0</v>
      </c>
      <c r="BT43" s="398" t="str">
        <f t="shared" si="42"/>
        <v>0</v>
      </c>
      <c r="BU43" s="412">
        <f t="shared" si="43"/>
        <v>0</v>
      </c>
      <c r="BV43" s="412" t="str">
        <f t="shared" si="44"/>
        <v>0m0</v>
      </c>
      <c r="BW43" s="399">
        <f t="shared" si="45"/>
        <v>0</v>
      </c>
      <c r="BX43" s="399">
        <f t="shared" si="46"/>
        <v>0</v>
      </c>
      <c r="BY43" s="412">
        <f t="shared" si="47"/>
        <v>0</v>
      </c>
      <c r="BZ43" s="413">
        <f t="shared" si="48"/>
        <v>0</v>
      </c>
      <c r="CA43" s="398" t="str">
        <f t="shared" si="49"/>
        <v>0</v>
      </c>
      <c r="CB43" s="398" t="str">
        <f t="shared" si="50"/>
        <v>0</v>
      </c>
      <c r="CC43" s="412">
        <f t="shared" si="51"/>
        <v>0</v>
      </c>
      <c r="CD43" s="412" t="str">
        <f t="shared" si="52"/>
        <v>0m0</v>
      </c>
      <c r="CE43" s="399">
        <f t="shared" si="53"/>
        <v>0</v>
      </c>
      <c r="CF43" s="399">
        <f t="shared" si="54"/>
        <v>0</v>
      </c>
      <c r="CG43" s="412">
        <f t="shared" si="55"/>
        <v>0</v>
      </c>
      <c r="CH43" s="413">
        <f t="shared" si="56"/>
        <v>0</v>
      </c>
      <c r="CI43" s="398" t="str">
        <f t="shared" si="57"/>
        <v>0</v>
      </c>
      <c r="CJ43" s="398" t="str">
        <f t="shared" si="58"/>
        <v>0</v>
      </c>
      <c r="CK43" s="412">
        <f t="shared" si="59"/>
        <v>0</v>
      </c>
      <c r="CL43" s="412" t="str">
        <f t="shared" si="60"/>
        <v>0m0</v>
      </c>
      <c r="CM43" s="399">
        <f t="shared" si="61"/>
        <v>0</v>
      </c>
      <c r="CN43" s="399">
        <f t="shared" si="62"/>
        <v>0</v>
      </c>
      <c r="CO43" s="412">
        <f t="shared" si="63"/>
        <v>0</v>
      </c>
      <c r="CP43" s="413">
        <f t="shared" si="64"/>
        <v>0</v>
      </c>
      <c r="CQ43" s="398" t="str">
        <f t="shared" si="65"/>
        <v>0</v>
      </c>
      <c r="CR43" s="398" t="str">
        <f t="shared" si="66"/>
        <v>0</v>
      </c>
      <c r="CS43" s="412">
        <f t="shared" si="67"/>
        <v>0</v>
      </c>
      <c r="CT43" s="412" t="str">
        <f t="shared" si="68"/>
        <v>0m0</v>
      </c>
      <c r="CU43" s="412">
        <f t="shared" si="69"/>
        <v>0</v>
      </c>
      <c r="CV43" s="412">
        <f t="shared" si="70"/>
        <v>0</v>
      </c>
      <c r="CW43" s="412">
        <f t="shared" si="71"/>
        <v>0</v>
      </c>
      <c r="CX43" s="412">
        <f t="shared" si="72"/>
        <v>0</v>
      </c>
      <c r="CY43" s="412">
        <f t="shared" si="73"/>
        <v>0</v>
      </c>
      <c r="CZ43" s="412" t="str">
        <f t="shared" si="74"/>
        <v/>
      </c>
      <c r="DA43" s="412" t="str">
        <f t="shared" si="75"/>
        <v/>
      </c>
      <c r="DB43" s="412" t="str">
        <f t="shared" si="76"/>
        <v/>
      </c>
      <c r="DC43" s="412" t="str">
        <f t="shared" si="77"/>
        <v/>
      </c>
      <c r="DD43" s="412" t="str">
        <f t="shared" si="78"/>
        <v/>
      </c>
      <c r="DE43" s="412"/>
      <c r="DG43" s="412" t="str">
        <f t="shared" si="79"/>
        <v/>
      </c>
      <c r="DH43" s="412" t="str">
        <f t="shared" si="80"/>
        <v/>
      </c>
      <c r="DI43" s="412">
        <f t="shared" si="81"/>
        <v>0</v>
      </c>
      <c r="DJ43" s="412" t="str">
        <f t="shared" si="82"/>
        <v/>
      </c>
      <c r="DK43" s="412" t="str">
        <f t="shared" si="83"/>
        <v/>
      </c>
      <c r="DL43" s="412" t="str">
        <f t="shared" si="84"/>
        <v/>
      </c>
      <c r="DM43" s="412" t="str">
        <f t="shared" si="85"/>
        <v/>
      </c>
      <c r="DN43" s="412" t="str">
        <f t="shared" si="86"/>
        <v/>
      </c>
      <c r="DO43" s="412" t="str">
        <f t="shared" si="87"/>
        <v/>
      </c>
      <c r="DR43" s="494"/>
      <c r="DS43" s="393">
        <f t="shared" si="101"/>
        <v>0</v>
      </c>
      <c r="DT43" s="393">
        <f t="shared" si="102"/>
        <v>0</v>
      </c>
      <c r="DU43" s="411">
        <f t="shared" si="91"/>
        <v>0</v>
      </c>
      <c r="DX43" s="494" t="e">
        <f>IF(BG43&lt;270000,○,"")</f>
        <v>#NAME?</v>
      </c>
    </row>
    <row r="44" spans="1:128" s="411" customFormat="1" ht="18" hidden="1" customHeight="1" thickBot="1">
      <c r="A44" s="145" t="str">
        <f t="shared" si="12"/>
        <v/>
      </c>
      <c r="B44" s="158"/>
      <c r="C44" s="31" t="str">
        <f>IF(B44="","",VLOOKUP(B44,学連登録!$C$2:$G$3000,2,FALSE))</f>
        <v/>
      </c>
      <c r="D44" s="32" t="str">
        <f>IF(B44="","",VLOOKUP(B44,学連登録!$C$2:$G$3000,3,FALSE))</f>
        <v/>
      </c>
      <c r="E44" s="33" t="str">
        <f>IF(B44="","",VLOOKUP(B44,学連登録!$C$2:$G$3000,4,FALSE))</f>
        <v/>
      </c>
      <c r="F44" s="383" t="str">
        <f>IF(B44="","",VLOOKUP(B44,学連登録!$C$2:$I$3000,7,FALSE))</f>
        <v/>
      </c>
      <c r="G44" s="159"/>
      <c r="H44" s="827"/>
      <c r="I44" s="828"/>
      <c r="J44" s="160"/>
      <c r="K44" s="823"/>
      <c r="L44" s="824"/>
      <c r="M44" s="160"/>
      <c r="N44" s="821"/>
      <c r="O44" s="822"/>
      <c r="P44" s="159"/>
      <c r="Q44" s="819"/>
      <c r="R44" s="820"/>
      <c r="S44" s="159"/>
      <c r="T44" s="819"/>
      <c r="U44" s="820"/>
      <c r="V44" s="103" t="str">
        <f>IF(B44="","",VLOOKUP(B44,学連登録!$C$2:$H$3000,6,FALSE))</f>
        <v/>
      </c>
      <c r="W44" s="377"/>
      <c r="X44" s="157"/>
      <c r="Y44" s="118" t="str">
        <f t="shared" ref="Y44:Y75" si="103">IF(C44="","",$S$3)</f>
        <v/>
      </c>
      <c r="Z44" s="97" t="str">
        <f>IF(G44="","",VLOOKUP(G44,種目名!$O$5:$T$104,3,0))</f>
        <v/>
      </c>
      <c r="AA44" s="99" t="str">
        <f>IF(J44="","",VLOOKUP(J44,種目名!$O$5:$T$104,3,0))</f>
        <v/>
      </c>
      <c r="AB44" s="119" t="str">
        <f>IF(M44="","",VLOOKUP(M44,種目名!$O$5:$T$104,3,0))</f>
        <v/>
      </c>
      <c r="AC44" s="119" t="str">
        <f>IF(P44="","",VLOOKUP(AF44,種目名!$O$5:$T$104,3,0))</f>
        <v/>
      </c>
      <c r="AD44" s="120" t="str">
        <f>IF(S44="","",VLOOKUP(AI44,種目名!$O$5:$T$104,3,0))</f>
        <v/>
      </c>
      <c r="AE44" s="117">
        <f t="shared" ref="AE44:AE75" si="104">LENB(P44)</f>
        <v>0</v>
      </c>
      <c r="AF44" s="157" t="str">
        <f t="shared" ref="AF44:AF75" si="105">IF(AE44,LEFTB(P44,AE44-1),"")</f>
        <v/>
      </c>
      <c r="AG44" s="157" t="str">
        <f t="shared" ref="AG44:AG75" si="106">IF(AE44,MIDB(P44,AE44,1),"")</f>
        <v/>
      </c>
      <c r="AH44" s="117">
        <f t="shared" ref="AH44:AH75" si="107">LENB(S44)</f>
        <v>0</v>
      </c>
      <c r="AI44" s="157" t="str">
        <f t="shared" ref="AI44:AI75" si="108">IF(AH44,LEFTB(S44,AH44-1),"")</f>
        <v/>
      </c>
      <c r="AJ44" s="157" t="str">
        <f t="shared" ref="AJ44:AJ75" si="109">IF(AH44,MIDB(S44,AH44,1),"")</f>
        <v/>
      </c>
      <c r="AK44" s="390"/>
      <c r="AL44" s="171">
        <f t="shared" si="14"/>
        <v>0</v>
      </c>
      <c r="AM44" s="399">
        <f t="shared" si="15"/>
        <v>0</v>
      </c>
      <c r="AN44" s="399">
        <f>COUNTIF($B$12:B44,B44)</f>
        <v>0</v>
      </c>
      <c r="AO44" s="399"/>
      <c r="AP44" s="399" t="str">
        <f t="shared" si="16"/>
        <v/>
      </c>
      <c r="AQ44" s="399" t="str">
        <f t="shared" si="17"/>
        <v/>
      </c>
      <c r="AR44" s="399" t="str">
        <f t="shared" si="18"/>
        <v/>
      </c>
      <c r="AS44" s="399" t="str">
        <f t="shared" si="19"/>
        <v/>
      </c>
      <c r="AT44" s="399">
        <f t="shared" si="95"/>
        <v>0</v>
      </c>
      <c r="AU44" s="399" t="str">
        <f t="shared" si="96"/>
        <v/>
      </c>
      <c r="AV44" s="399" t="str">
        <f t="shared" si="97"/>
        <v/>
      </c>
      <c r="AW44" s="399" t="str">
        <f t="shared" si="98"/>
        <v/>
      </c>
      <c r="AX44" s="399" t="str">
        <f t="shared" si="99"/>
        <v/>
      </c>
      <c r="AY44" s="399" t="str">
        <f t="shared" si="100"/>
        <v/>
      </c>
      <c r="AZ44" s="399" t="str">
        <f t="shared" si="26"/>
        <v/>
      </c>
      <c r="BA44" s="399" t="str">
        <f t="shared" si="27"/>
        <v/>
      </c>
      <c r="BB44" s="399" t="str">
        <f t="shared" si="28"/>
        <v/>
      </c>
      <c r="BC44" s="399" t="str">
        <f t="shared" si="29"/>
        <v/>
      </c>
      <c r="BD44" s="403" t="str">
        <f t="shared" si="30"/>
        <v/>
      </c>
      <c r="BE44" s="393">
        <f t="shared" si="31"/>
        <v>0</v>
      </c>
      <c r="BF44" s="157"/>
      <c r="BG44" s="399">
        <f t="shared" si="32"/>
        <v>0</v>
      </c>
      <c r="BH44" s="399">
        <f t="shared" si="33"/>
        <v>0</v>
      </c>
      <c r="BI44" s="412">
        <f t="shared" si="34"/>
        <v>0</v>
      </c>
      <c r="BJ44" s="413">
        <f t="shared" si="9"/>
        <v>0</v>
      </c>
      <c r="BK44" s="398" t="str">
        <f t="shared" si="10"/>
        <v>0</v>
      </c>
      <c r="BL44" s="398" t="str">
        <f t="shared" si="11"/>
        <v>0</v>
      </c>
      <c r="BM44" s="412">
        <f t="shared" si="35"/>
        <v>0</v>
      </c>
      <c r="BN44" s="412" t="str">
        <f t="shared" si="36"/>
        <v>0m0</v>
      </c>
      <c r="BO44" s="399">
        <f t="shared" si="37"/>
        <v>0</v>
      </c>
      <c r="BP44" s="399">
        <f t="shared" si="38"/>
        <v>0</v>
      </c>
      <c r="BQ44" s="412">
        <f t="shared" si="39"/>
        <v>0</v>
      </c>
      <c r="BR44" s="413">
        <f t="shared" si="40"/>
        <v>0</v>
      </c>
      <c r="BS44" s="398" t="str">
        <f t="shared" si="41"/>
        <v>0</v>
      </c>
      <c r="BT44" s="398" t="str">
        <f t="shared" si="42"/>
        <v>0</v>
      </c>
      <c r="BU44" s="412">
        <f t="shared" si="43"/>
        <v>0</v>
      </c>
      <c r="BV44" s="412" t="str">
        <f t="shared" si="44"/>
        <v>0m0</v>
      </c>
      <c r="BW44" s="399">
        <f t="shared" si="45"/>
        <v>0</v>
      </c>
      <c r="BX44" s="399">
        <f t="shared" si="46"/>
        <v>0</v>
      </c>
      <c r="BY44" s="412">
        <f t="shared" si="47"/>
        <v>0</v>
      </c>
      <c r="BZ44" s="413">
        <f t="shared" si="48"/>
        <v>0</v>
      </c>
      <c r="CA44" s="398" t="str">
        <f t="shared" si="49"/>
        <v>0</v>
      </c>
      <c r="CB44" s="398" t="str">
        <f t="shared" si="50"/>
        <v>0</v>
      </c>
      <c r="CC44" s="412">
        <f t="shared" si="51"/>
        <v>0</v>
      </c>
      <c r="CD44" s="412" t="str">
        <f t="shared" si="52"/>
        <v>0m0</v>
      </c>
      <c r="CE44" s="399">
        <f t="shared" si="53"/>
        <v>0</v>
      </c>
      <c r="CF44" s="399">
        <f t="shared" si="54"/>
        <v>0</v>
      </c>
      <c r="CG44" s="412">
        <f t="shared" si="55"/>
        <v>0</v>
      </c>
      <c r="CH44" s="413">
        <f t="shared" si="56"/>
        <v>0</v>
      </c>
      <c r="CI44" s="398" t="str">
        <f t="shared" si="57"/>
        <v>0</v>
      </c>
      <c r="CJ44" s="398" t="str">
        <f t="shared" si="58"/>
        <v>0</v>
      </c>
      <c r="CK44" s="412">
        <f t="shared" si="59"/>
        <v>0</v>
      </c>
      <c r="CL44" s="412" t="str">
        <f t="shared" si="60"/>
        <v>0m0</v>
      </c>
      <c r="CM44" s="399">
        <f t="shared" si="61"/>
        <v>0</v>
      </c>
      <c r="CN44" s="399">
        <f t="shared" si="62"/>
        <v>0</v>
      </c>
      <c r="CO44" s="412">
        <f t="shared" si="63"/>
        <v>0</v>
      </c>
      <c r="CP44" s="413">
        <f t="shared" si="64"/>
        <v>0</v>
      </c>
      <c r="CQ44" s="398" t="str">
        <f t="shared" si="65"/>
        <v>0</v>
      </c>
      <c r="CR44" s="398" t="str">
        <f t="shared" si="66"/>
        <v>0</v>
      </c>
      <c r="CS44" s="412">
        <f t="shared" si="67"/>
        <v>0</v>
      </c>
      <c r="CT44" s="412" t="str">
        <f t="shared" si="68"/>
        <v>0m0</v>
      </c>
      <c r="CU44" s="412">
        <f t="shared" si="69"/>
        <v>0</v>
      </c>
      <c r="CV44" s="412">
        <f t="shared" si="70"/>
        <v>0</v>
      </c>
      <c r="CW44" s="412">
        <f t="shared" si="71"/>
        <v>0</v>
      </c>
      <c r="CX44" s="412">
        <f t="shared" si="72"/>
        <v>0</v>
      </c>
      <c r="CY44" s="412">
        <f t="shared" si="73"/>
        <v>0</v>
      </c>
      <c r="CZ44" s="412" t="str">
        <f t="shared" si="74"/>
        <v/>
      </c>
      <c r="DA44" s="412" t="str">
        <f t="shared" si="75"/>
        <v/>
      </c>
      <c r="DB44" s="412" t="str">
        <f t="shared" si="76"/>
        <v/>
      </c>
      <c r="DC44" s="412" t="str">
        <f t="shared" si="77"/>
        <v/>
      </c>
      <c r="DD44" s="412" t="str">
        <f t="shared" si="78"/>
        <v/>
      </c>
      <c r="DE44" s="412"/>
      <c r="DG44" s="412" t="str">
        <f t="shared" si="79"/>
        <v/>
      </c>
      <c r="DH44" s="412" t="str">
        <f t="shared" si="80"/>
        <v/>
      </c>
      <c r="DI44" s="412">
        <f t="shared" si="81"/>
        <v>0</v>
      </c>
      <c r="DJ44" s="412" t="str">
        <f t="shared" si="82"/>
        <v/>
      </c>
      <c r="DK44" s="412" t="str">
        <f t="shared" si="83"/>
        <v/>
      </c>
      <c r="DL44" s="412" t="str">
        <f t="shared" si="84"/>
        <v/>
      </c>
      <c r="DM44" s="412" t="str">
        <f t="shared" si="85"/>
        <v/>
      </c>
      <c r="DN44" s="412" t="str">
        <f t="shared" si="86"/>
        <v/>
      </c>
      <c r="DO44" s="412" t="str">
        <f t="shared" si="87"/>
        <v/>
      </c>
      <c r="DR44" s="494"/>
      <c r="DS44" s="393">
        <f t="shared" si="101"/>
        <v>0</v>
      </c>
      <c r="DT44" s="393">
        <f t="shared" si="102"/>
        <v>0</v>
      </c>
      <c r="DU44" s="411">
        <f t="shared" si="91"/>
        <v>0</v>
      </c>
      <c r="DX44" s="494" t="e">
        <f>IF(BG44&lt;270000,○,"")</f>
        <v>#NAME?</v>
      </c>
    </row>
    <row r="45" spans="1:128" s="411" customFormat="1" ht="18" hidden="1" customHeight="1" thickBot="1">
      <c r="A45" s="145" t="str">
        <f t="shared" si="12"/>
        <v/>
      </c>
      <c r="B45" s="158"/>
      <c r="C45" s="31" t="str">
        <f>IF(B45="","",VLOOKUP(B45,学連登録!$C$2:$G$3000,2,FALSE))</f>
        <v/>
      </c>
      <c r="D45" s="32" t="str">
        <f>IF(B45="","",VLOOKUP(B45,学連登録!$C$2:$G$3000,3,FALSE))</f>
        <v/>
      </c>
      <c r="E45" s="33" t="str">
        <f>IF(B45="","",VLOOKUP(B45,学連登録!$C$2:$G$3000,4,FALSE))</f>
        <v/>
      </c>
      <c r="F45" s="383" t="str">
        <f>IF(B45="","",VLOOKUP(B45,学連登録!$C$2:$I$3000,7,FALSE))</f>
        <v/>
      </c>
      <c r="G45" s="159"/>
      <c r="H45" s="827"/>
      <c r="I45" s="828"/>
      <c r="J45" s="160"/>
      <c r="K45" s="823"/>
      <c r="L45" s="824"/>
      <c r="M45" s="160"/>
      <c r="N45" s="821"/>
      <c r="O45" s="822"/>
      <c r="P45" s="159"/>
      <c r="Q45" s="819"/>
      <c r="R45" s="820"/>
      <c r="S45" s="159"/>
      <c r="T45" s="819"/>
      <c r="U45" s="820"/>
      <c r="V45" s="103" t="str">
        <f>IF(B45="","",VLOOKUP(B45,学連登録!$C$2:$H$3000,6,FALSE))</f>
        <v/>
      </c>
      <c r="W45" s="377"/>
      <c r="X45" s="157"/>
      <c r="Y45" s="118" t="str">
        <f t="shared" si="103"/>
        <v/>
      </c>
      <c r="Z45" s="97" t="str">
        <f>IF(G45="","",VLOOKUP(G45,種目名!$O$5:$T$104,3,0))</f>
        <v/>
      </c>
      <c r="AA45" s="99" t="str">
        <f>IF(J45="","",VLOOKUP(J45,種目名!$O$5:$T$104,3,0))</f>
        <v/>
      </c>
      <c r="AB45" s="119" t="str">
        <f>IF(M45="","",VLOOKUP(M45,種目名!$O$5:$T$104,3,0))</f>
        <v/>
      </c>
      <c r="AC45" s="119" t="str">
        <f>IF(P45="","",VLOOKUP(AF45,種目名!$O$5:$T$104,3,0))</f>
        <v/>
      </c>
      <c r="AD45" s="120" t="str">
        <f>IF(S45="","",VLOOKUP(AI45,種目名!$O$5:$T$104,3,0))</f>
        <v/>
      </c>
      <c r="AE45" s="117">
        <f t="shared" si="104"/>
        <v>0</v>
      </c>
      <c r="AF45" s="157" t="str">
        <f t="shared" si="105"/>
        <v/>
      </c>
      <c r="AG45" s="157" t="str">
        <f t="shared" si="106"/>
        <v/>
      </c>
      <c r="AH45" s="117">
        <f t="shared" si="107"/>
        <v>0</v>
      </c>
      <c r="AI45" s="157" t="str">
        <f t="shared" si="108"/>
        <v/>
      </c>
      <c r="AJ45" s="157" t="str">
        <f t="shared" si="109"/>
        <v/>
      </c>
      <c r="AK45" s="390"/>
      <c r="AL45" s="171">
        <f t="shared" si="14"/>
        <v>0</v>
      </c>
      <c r="AM45" s="399">
        <f t="shared" si="15"/>
        <v>0</v>
      </c>
      <c r="AN45" s="399">
        <f>COUNTIF($B$12:B45,B45)</f>
        <v>0</v>
      </c>
      <c r="AO45" s="399"/>
      <c r="AP45" s="399" t="str">
        <f t="shared" si="16"/>
        <v/>
      </c>
      <c r="AQ45" s="399" t="str">
        <f t="shared" si="17"/>
        <v/>
      </c>
      <c r="AR45" s="399" t="str">
        <f t="shared" si="18"/>
        <v/>
      </c>
      <c r="AS45" s="399" t="str">
        <f t="shared" si="19"/>
        <v/>
      </c>
      <c r="AT45" s="399">
        <f t="shared" si="95"/>
        <v>0</v>
      </c>
      <c r="AU45" s="399" t="str">
        <f t="shared" si="96"/>
        <v/>
      </c>
      <c r="AV45" s="399" t="str">
        <f t="shared" si="97"/>
        <v/>
      </c>
      <c r="AW45" s="399" t="str">
        <f t="shared" si="98"/>
        <v/>
      </c>
      <c r="AX45" s="399" t="str">
        <f t="shared" si="99"/>
        <v/>
      </c>
      <c r="AY45" s="399" t="str">
        <f t="shared" si="100"/>
        <v/>
      </c>
      <c r="AZ45" s="399" t="str">
        <f t="shared" si="26"/>
        <v/>
      </c>
      <c r="BA45" s="399" t="str">
        <f t="shared" si="27"/>
        <v/>
      </c>
      <c r="BB45" s="399" t="str">
        <f t="shared" si="28"/>
        <v/>
      </c>
      <c r="BC45" s="399" t="str">
        <f t="shared" si="29"/>
        <v/>
      </c>
      <c r="BD45" s="403" t="str">
        <f t="shared" si="30"/>
        <v/>
      </c>
      <c r="BE45" s="393">
        <f t="shared" si="31"/>
        <v>0</v>
      </c>
      <c r="BF45" s="157"/>
      <c r="BG45" s="399">
        <f t="shared" si="32"/>
        <v>0</v>
      </c>
      <c r="BH45" s="399">
        <f t="shared" si="33"/>
        <v>0</v>
      </c>
      <c r="BI45" s="412">
        <f t="shared" si="34"/>
        <v>0</v>
      </c>
      <c r="BJ45" s="413">
        <f t="shared" si="9"/>
        <v>0</v>
      </c>
      <c r="BK45" s="398" t="str">
        <f t="shared" si="10"/>
        <v>0</v>
      </c>
      <c r="BL45" s="398" t="str">
        <f t="shared" si="11"/>
        <v>0</v>
      </c>
      <c r="BM45" s="412">
        <f t="shared" si="35"/>
        <v>0</v>
      </c>
      <c r="BN45" s="412" t="str">
        <f t="shared" si="36"/>
        <v>0m0</v>
      </c>
      <c r="BO45" s="399">
        <f t="shared" si="37"/>
        <v>0</v>
      </c>
      <c r="BP45" s="399">
        <f t="shared" si="38"/>
        <v>0</v>
      </c>
      <c r="BQ45" s="412">
        <f t="shared" si="39"/>
        <v>0</v>
      </c>
      <c r="BR45" s="413">
        <f t="shared" si="40"/>
        <v>0</v>
      </c>
      <c r="BS45" s="398" t="str">
        <f t="shared" si="41"/>
        <v>0</v>
      </c>
      <c r="BT45" s="398" t="str">
        <f t="shared" si="42"/>
        <v>0</v>
      </c>
      <c r="BU45" s="412">
        <f t="shared" si="43"/>
        <v>0</v>
      </c>
      <c r="BV45" s="412" t="str">
        <f t="shared" si="44"/>
        <v>0m0</v>
      </c>
      <c r="BW45" s="399">
        <f t="shared" si="45"/>
        <v>0</v>
      </c>
      <c r="BX45" s="399">
        <f t="shared" si="46"/>
        <v>0</v>
      </c>
      <c r="BY45" s="412">
        <f t="shared" si="47"/>
        <v>0</v>
      </c>
      <c r="BZ45" s="413">
        <f t="shared" si="48"/>
        <v>0</v>
      </c>
      <c r="CA45" s="398" t="str">
        <f t="shared" si="49"/>
        <v>0</v>
      </c>
      <c r="CB45" s="398" t="str">
        <f t="shared" si="50"/>
        <v>0</v>
      </c>
      <c r="CC45" s="412">
        <f t="shared" si="51"/>
        <v>0</v>
      </c>
      <c r="CD45" s="412" t="str">
        <f t="shared" si="52"/>
        <v>0m0</v>
      </c>
      <c r="CE45" s="399">
        <f t="shared" si="53"/>
        <v>0</v>
      </c>
      <c r="CF45" s="399">
        <f t="shared" si="54"/>
        <v>0</v>
      </c>
      <c r="CG45" s="412">
        <f t="shared" si="55"/>
        <v>0</v>
      </c>
      <c r="CH45" s="413">
        <f t="shared" si="56"/>
        <v>0</v>
      </c>
      <c r="CI45" s="398" t="str">
        <f t="shared" si="57"/>
        <v>0</v>
      </c>
      <c r="CJ45" s="398" t="str">
        <f t="shared" si="58"/>
        <v>0</v>
      </c>
      <c r="CK45" s="412">
        <f t="shared" si="59"/>
        <v>0</v>
      </c>
      <c r="CL45" s="412" t="str">
        <f t="shared" si="60"/>
        <v>0m0</v>
      </c>
      <c r="CM45" s="399">
        <f t="shared" si="61"/>
        <v>0</v>
      </c>
      <c r="CN45" s="399">
        <f t="shared" si="62"/>
        <v>0</v>
      </c>
      <c r="CO45" s="412">
        <f t="shared" si="63"/>
        <v>0</v>
      </c>
      <c r="CP45" s="413">
        <f t="shared" si="64"/>
        <v>0</v>
      </c>
      <c r="CQ45" s="398" t="str">
        <f t="shared" si="65"/>
        <v>0</v>
      </c>
      <c r="CR45" s="398" t="str">
        <f t="shared" si="66"/>
        <v>0</v>
      </c>
      <c r="CS45" s="412">
        <f t="shared" si="67"/>
        <v>0</v>
      </c>
      <c r="CT45" s="412" t="str">
        <f t="shared" si="68"/>
        <v>0m0</v>
      </c>
      <c r="CU45" s="412">
        <f t="shared" si="69"/>
        <v>0</v>
      </c>
      <c r="CV45" s="412">
        <f t="shared" si="70"/>
        <v>0</v>
      </c>
      <c r="CW45" s="412">
        <f t="shared" si="71"/>
        <v>0</v>
      </c>
      <c r="CX45" s="412">
        <f t="shared" si="72"/>
        <v>0</v>
      </c>
      <c r="CY45" s="412">
        <f t="shared" si="73"/>
        <v>0</v>
      </c>
      <c r="CZ45" s="412" t="str">
        <f t="shared" si="74"/>
        <v/>
      </c>
      <c r="DA45" s="412" t="str">
        <f t="shared" si="75"/>
        <v/>
      </c>
      <c r="DB45" s="412" t="str">
        <f t="shared" si="76"/>
        <v/>
      </c>
      <c r="DC45" s="412" t="str">
        <f t="shared" si="77"/>
        <v/>
      </c>
      <c r="DD45" s="412" t="str">
        <f t="shared" si="78"/>
        <v/>
      </c>
      <c r="DE45" s="412"/>
      <c r="DG45" s="412" t="str">
        <f t="shared" si="79"/>
        <v/>
      </c>
      <c r="DH45" s="412" t="str">
        <f t="shared" si="80"/>
        <v/>
      </c>
      <c r="DI45" s="412">
        <f t="shared" si="81"/>
        <v>0</v>
      </c>
      <c r="DJ45" s="412" t="str">
        <f t="shared" si="82"/>
        <v/>
      </c>
      <c r="DK45" s="412" t="str">
        <f t="shared" si="83"/>
        <v/>
      </c>
      <c r="DL45" s="412" t="str">
        <f t="shared" si="84"/>
        <v/>
      </c>
      <c r="DM45" s="412" t="str">
        <f t="shared" si="85"/>
        <v/>
      </c>
      <c r="DN45" s="412" t="str">
        <f t="shared" si="86"/>
        <v/>
      </c>
      <c r="DO45" s="412" t="str">
        <f t="shared" si="87"/>
        <v/>
      </c>
      <c r="DR45" s="494"/>
      <c r="DS45" s="393">
        <f t="shared" si="101"/>
        <v>0</v>
      </c>
      <c r="DT45" s="393">
        <f t="shared" si="102"/>
        <v>0</v>
      </c>
      <c r="DU45" s="411">
        <f t="shared" si="91"/>
        <v>0</v>
      </c>
      <c r="DX45" s="494" t="e">
        <f>IF(BG45&lt;270000,○,"")</f>
        <v>#NAME?</v>
      </c>
    </row>
    <row r="46" spans="1:128" s="411" customFormat="1" ht="18" hidden="1" customHeight="1" thickBot="1">
      <c r="A46" s="145" t="str">
        <f t="shared" si="12"/>
        <v/>
      </c>
      <c r="B46" s="158"/>
      <c r="C46" s="31" t="str">
        <f>IF(B46="","",VLOOKUP(B46,学連登録!$C$2:$G$3000,2,FALSE))</f>
        <v/>
      </c>
      <c r="D46" s="32" t="str">
        <f>IF(B46="","",VLOOKUP(B46,学連登録!$C$2:$G$3000,3,FALSE))</f>
        <v/>
      </c>
      <c r="E46" s="33" t="str">
        <f>IF(B46="","",VLOOKUP(B46,学連登録!$C$2:$G$3000,4,FALSE))</f>
        <v/>
      </c>
      <c r="F46" s="383" t="str">
        <f>IF(B46="","",VLOOKUP(B46,学連登録!$C$2:$I$3000,7,FALSE))</f>
        <v/>
      </c>
      <c r="G46" s="159"/>
      <c r="H46" s="827"/>
      <c r="I46" s="828"/>
      <c r="J46" s="160"/>
      <c r="K46" s="823"/>
      <c r="L46" s="824"/>
      <c r="M46" s="160"/>
      <c r="N46" s="821"/>
      <c r="O46" s="822"/>
      <c r="P46" s="159"/>
      <c r="Q46" s="819"/>
      <c r="R46" s="820"/>
      <c r="S46" s="159"/>
      <c r="T46" s="819"/>
      <c r="U46" s="820"/>
      <c r="V46" s="103" t="str">
        <f>IF(B46="","",VLOOKUP(B46,学連登録!$C$2:$H$3000,6,FALSE))</f>
        <v/>
      </c>
      <c r="W46" s="377"/>
      <c r="X46" s="157"/>
      <c r="Y46" s="118" t="str">
        <f t="shared" si="103"/>
        <v/>
      </c>
      <c r="Z46" s="97" t="str">
        <f>IF(G46="","",VLOOKUP(G46,種目名!$O$5:$T$104,3,0))</f>
        <v/>
      </c>
      <c r="AA46" s="99" t="str">
        <f>IF(J46="","",VLOOKUP(J46,種目名!$O$5:$T$104,3,0))</f>
        <v/>
      </c>
      <c r="AB46" s="119" t="str">
        <f>IF(M46="","",VLOOKUP(M46,種目名!$O$5:$T$104,3,0))</f>
        <v/>
      </c>
      <c r="AC46" s="119" t="str">
        <f>IF(P46="","",VLOOKUP(AF46,種目名!$O$5:$T$104,3,0))</f>
        <v/>
      </c>
      <c r="AD46" s="120" t="str">
        <f>IF(S46="","",VLOOKUP(AI46,種目名!$O$5:$T$104,3,0))</f>
        <v/>
      </c>
      <c r="AE46" s="117">
        <f t="shared" si="104"/>
        <v>0</v>
      </c>
      <c r="AF46" s="157" t="str">
        <f t="shared" si="105"/>
        <v/>
      </c>
      <c r="AG46" s="157" t="str">
        <f t="shared" si="106"/>
        <v/>
      </c>
      <c r="AH46" s="117">
        <f t="shared" si="107"/>
        <v>0</v>
      </c>
      <c r="AI46" s="157" t="str">
        <f t="shared" si="108"/>
        <v/>
      </c>
      <c r="AJ46" s="157" t="str">
        <f t="shared" si="109"/>
        <v/>
      </c>
      <c r="AK46" s="390"/>
      <c r="AL46" s="171">
        <f t="shared" si="14"/>
        <v>0</v>
      </c>
      <c r="AM46" s="399">
        <f t="shared" si="15"/>
        <v>0</v>
      </c>
      <c r="AN46" s="399">
        <f>COUNTIF($B$12:B46,B46)</f>
        <v>0</v>
      </c>
      <c r="AO46" s="399"/>
      <c r="AP46" s="399" t="str">
        <f t="shared" si="16"/>
        <v/>
      </c>
      <c r="AQ46" s="399" t="str">
        <f t="shared" si="17"/>
        <v/>
      </c>
      <c r="AR46" s="399" t="str">
        <f t="shared" si="18"/>
        <v/>
      </c>
      <c r="AS46" s="399" t="str">
        <f t="shared" si="19"/>
        <v/>
      </c>
      <c r="AT46" s="399">
        <f t="shared" si="95"/>
        <v>0</v>
      </c>
      <c r="AU46" s="399" t="str">
        <f t="shared" si="96"/>
        <v/>
      </c>
      <c r="AV46" s="399" t="str">
        <f t="shared" si="97"/>
        <v/>
      </c>
      <c r="AW46" s="399" t="str">
        <f t="shared" si="98"/>
        <v/>
      </c>
      <c r="AX46" s="399" t="str">
        <f t="shared" si="99"/>
        <v/>
      </c>
      <c r="AY46" s="399" t="str">
        <f t="shared" si="100"/>
        <v/>
      </c>
      <c r="AZ46" s="399" t="str">
        <f t="shared" si="26"/>
        <v/>
      </c>
      <c r="BA46" s="399" t="str">
        <f t="shared" si="27"/>
        <v/>
      </c>
      <c r="BB46" s="399" t="str">
        <f t="shared" si="28"/>
        <v/>
      </c>
      <c r="BC46" s="399" t="str">
        <f t="shared" si="29"/>
        <v/>
      </c>
      <c r="BD46" s="403" t="str">
        <f t="shared" si="30"/>
        <v/>
      </c>
      <c r="BE46" s="393">
        <f t="shared" si="31"/>
        <v>0</v>
      </c>
      <c r="BF46" s="157"/>
      <c r="BG46" s="399">
        <f t="shared" si="32"/>
        <v>0</v>
      </c>
      <c r="BH46" s="399">
        <f t="shared" si="33"/>
        <v>0</v>
      </c>
      <c r="BI46" s="412">
        <f t="shared" si="34"/>
        <v>0</v>
      </c>
      <c r="BJ46" s="413">
        <f t="shared" si="9"/>
        <v>0</v>
      </c>
      <c r="BK46" s="398" t="str">
        <f t="shared" si="10"/>
        <v>0</v>
      </c>
      <c r="BL46" s="398" t="str">
        <f t="shared" si="11"/>
        <v>0</v>
      </c>
      <c r="BM46" s="412">
        <f t="shared" si="35"/>
        <v>0</v>
      </c>
      <c r="BN46" s="412" t="str">
        <f t="shared" si="36"/>
        <v>0m0</v>
      </c>
      <c r="BO46" s="399">
        <f t="shared" si="37"/>
        <v>0</v>
      </c>
      <c r="BP46" s="399">
        <f t="shared" si="38"/>
        <v>0</v>
      </c>
      <c r="BQ46" s="412">
        <f t="shared" si="39"/>
        <v>0</v>
      </c>
      <c r="BR46" s="413">
        <f t="shared" si="40"/>
        <v>0</v>
      </c>
      <c r="BS46" s="398" t="str">
        <f t="shared" si="41"/>
        <v>0</v>
      </c>
      <c r="BT46" s="398" t="str">
        <f t="shared" si="42"/>
        <v>0</v>
      </c>
      <c r="BU46" s="412">
        <f t="shared" si="43"/>
        <v>0</v>
      </c>
      <c r="BV46" s="412" t="str">
        <f t="shared" si="44"/>
        <v>0m0</v>
      </c>
      <c r="BW46" s="399">
        <f t="shared" si="45"/>
        <v>0</v>
      </c>
      <c r="BX46" s="399">
        <f t="shared" si="46"/>
        <v>0</v>
      </c>
      <c r="BY46" s="412">
        <f t="shared" si="47"/>
        <v>0</v>
      </c>
      <c r="BZ46" s="413">
        <f t="shared" si="48"/>
        <v>0</v>
      </c>
      <c r="CA46" s="398" t="str">
        <f t="shared" si="49"/>
        <v>0</v>
      </c>
      <c r="CB46" s="398" t="str">
        <f t="shared" si="50"/>
        <v>0</v>
      </c>
      <c r="CC46" s="412">
        <f t="shared" si="51"/>
        <v>0</v>
      </c>
      <c r="CD46" s="412" t="str">
        <f t="shared" si="52"/>
        <v>0m0</v>
      </c>
      <c r="CE46" s="399">
        <f t="shared" si="53"/>
        <v>0</v>
      </c>
      <c r="CF46" s="399">
        <f t="shared" si="54"/>
        <v>0</v>
      </c>
      <c r="CG46" s="412">
        <f t="shared" si="55"/>
        <v>0</v>
      </c>
      <c r="CH46" s="413">
        <f t="shared" si="56"/>
        <v>0</v>
      </c>
      <c r="CI46" s="398" t="str">
        <f t="shared" si="57"/>
        <v>0</v>
      </c>
      <c r="CJ46" s="398" t="str">
        <f t="shared" si="58"/>
        <v>0</v>
      </c>
      <c r="CK46" s="412">
        <f t="shared" si="59"/>
        <v>0</v>
      </c>
      <c r="CL46" s="412" t="str">
        <f t="shared" si="60"/>
        <v>0m0</v>
      </c>
      <c r="CM46" s="399">
        <f t="shared" si="61"/>
        <v>0</v>
      </c>
      <c r="CN46" s="399">
        <f t="shared" si="62"/>
        <v>0</v>
      </c>
      <c r="CO46" s="412">
        <f t="shared" si="63"/>
        <v>0</v>
      </c>
      <c r="CP46" s="413">
        <f t="shared" si="64"/>
        <v>0</v>
      </c>
      <c r="CQ46" s="398" t="str">
        <f t="shared" si="65"/>
        <v>0</v>
      </c>
      <c r="CR46" s="398" t="str">
        <f t="shared" si="66"/>
        <v>0</v>
      </c>
      <c r="CS46" s="412">
        <f t="shared" si="67"/>
        <v>0</v>
      </c>
      <c r="CT46" s="412" t="str">
        <f t="shared" si="68"/>
        <v>0m0</v>
      </c>
      <c r="CU46" s="412">
        <f t="shared" si="69"/>
        <v>0</v>
      </c>
      <c r="CV46" s="412">
        <f t="shared" si="70"/>
        <v>0</v>
      </c>
      <c r="CW46" s="412">
        <f t="shared" si="71"/>
        <v>0</v>
      </c>
      <c r="CX46" s="412">
        <f t="shared" si="72"/>
        <v>0</v>
      </c>
      <c r="CY46" s="412">
        <f t="shared" si="73"/>
        <v>0</v>
      </c>
      <c r="CZ46" s="412" t="str">
        <f t="shared" si="74"/>
        <v/>
      </c>
      <c r="DA46" s="412" t="str">
        <f t="shared" si="75"/>
        <v/>
      </c>
      <c r="DB46" s="412" t="str">
        <f t="shared" si="76"/>
        <v/>
      </c>
      <c r="DC46" s="412" t="str">
        <f t="shared" si="77"/>
        <v/>
      </c>
      <c r="DD46" s="412" t="str">
        <f t="shared" si="78"/>
        <v/>
      </c>
      <c r="DE46" s="412"/>
      <c r="DG46" s="412" t="str">
        <f t="shared" si="79"/>
        <v/>
      </c>
      <c r="DH46" s="412" t="str">
        <f t="shared" si="80"/>
        <v/>
      </c>
      <c r="DI46" s="412">
        <f t="shared" si="81"/>
        <v>0</v>
      </c>
      <c r="DJ46" s="412" t="str">
        <f t="shared" si="82"/>
        <v/>
      </c>
      <c r="DK46" s="412" t="str">
        <f t="shared" si="83"/>
        <v/>
      </c>
      <c r="DL46" s="412" t="str">
        <f t="shared" si="84"/>
        <v/>
      </c>
      <c r="DM46" s="412" t="str">
        <f t="shared" si="85"/>
        <v/>
      </c>
      <c r="DN46" s="412" t="str">
        <f t="shared" si="86"/>
        <v/>
      </c>
      <c r="DO46" s="412" t="str">
        <f t="shared" si="87"/>
        <v/>
      </c>
      <c r="DR46" s="494"/>
      <c r="DS46" s="393">
        <f t="shared" si="101"/>
        <v>0</v>
      </c>
      <c r="DT46" s="393">
        <f t="shared" si="102"/>
        <v>0</v>
      </c>
      <c r="DU46" s="411">
        <f t="shared" si="91"/>
        <v>0</v>
      </c>
      <c r="DX46" s="494" t="e">
        <f>IF(BG46&lt;270000,○,"")</f>
        <v>#NAME?</v>
      </c>
    </row>
    <row r="47" spans="1:128" s="411" customFormat="1" ht="18" hidden="1" customHeight="1" thickBot="1">
      <c r="A47" s="145" t="str">
        <f t="shared" si="12"/>
        <v/>
      </c>
      <c r="B47" s="158"/>
      <c r="C47" s="31" t="str">
        <f>IF(B47="","",VLOOKUP(B47,学連登録!$C$2:$G$3000,2,FALSE))</f>
        <v/>
      </c>
      <c r="D47" s="32" t="str">
        <f>IF(B47="","",VLOOKUP(B47,学連登録!$C$2:$G$3000,3,FALSE))</f>
        <v/>
      </c>
      <c r="E47" s="33" t="str">
        <f>IF(B47="","",VLOOKUP(B47,学連登録!$C$2:$G$3000,4,FALSE))</f>
        <v/>
      </c>
      <c r="F47" s="383" t="str">
        <f>IF(B47="","",VLOOKUP(B47,学連登録!$C$2:$I$3000,7,FALSE))</f>
        <v/>
      </c>
      <c r="G47" s="159"/>
      <c r="H47" s="827"/>
      <c r="I47" s="828"/>
      <c r="J47" s="160"/>
      <c r="K47" s="823"/>
      <c r="L47" s="824"/>
      <c r="M47" s="160"/>
      <c r="N47" s="821"/>
      <c r="O47" s="822"/>
      <c r="P47" s="159"/>
      <c r="Q47" s="819"/>
      <c r="R47" s="820"/>
      <c r="S47" s="159"/>
      <c r="T47" s="819"/>
      <c r="U47" s="820"/>
      <c r="V47" s="103" t="str">
        <f>IF(B47="","",VLOOKUP(B47,学連登録!$C$2:$H$3000,6,FALSE))</f>
        <v/>
      </c>
      <c r="W47" s="377"/>
      <c r="X47" s="157"/>
      <c r="Y47" s="118" t="str">
        <f t="shared" si="103"/>
        <v/>
      </c>
      <c r="Z47" s="97" t="str">
        <f>IF(G47="","",VLOOKUP(G47,種目名!$O$5:$T$104,3,0))</f>
        <v/>
      </c>
      <c r="AA47" s="99" t="str">
        <f>IF(J47="","",VLOOKUP(J47,種目名!$O$5:$T$104,3,0))</f>
        <v/>
      </c>
      <c r="AB47" s="119" t="str">
        <f>IF(M47="","",VLOOKUP(M47,種目名!$O$5:$T$104,3,0))</f>
        <v/>
      </c>
      <c r="AC47" s="119" t="str">
        <f>IF(P47="","",VLOOKUP(AF47,種目名!$O$5:$T$104,3,0))</f>
        <v/>
      </c>
      <c r="AD47" s="120" t="str">
        <f>IF(S47="","",VLOOKUP(AI47,種目名!$O$5:$T$104,3,0))</f>
        <v/>
      </c>
      <c r="AE47" s="117">
        <f t="shared" si="104"/>
        <v>0</v>
      </c>
      <c r="AF47" s="157" t="str">
        <f t="shared" si="105"/>
        <v/>
      </c>
      <c r="AG47" s="157" t="str">
        <f t="shared" si="106"/>
        <v/>
      </c>
      <c r="AH47" s="117">
        <f t="shared" si="107"/>
        <v>0</v>
      </c>
      <c r="AI47" s="157" t="str">
        <f t="shared" si="108"/>
        <v/>
      </c>
      <c r="AJ47" s="157" t="str">
        <f t="shared" si="109"/>
        <v/>
      </c>
      <c r="AK47" s="390"/>
      <c r="AL47" s="171">
        <f t="shared" si="14"/>
        <v>0</v>
      </c>
      <c r="AM47" s="399">
        <f t="shared" si="15"/>
        <v>0</v>
      </c>
      <c r="AN47" s="399">
        <f>COUNTIF($B$12:B47,B47)</f>
        <v>0</v>
      </c>
      <c r="AO47" s="399"/>
      <c r="AP47" s="399" t="str">
        <f t="shared" si="16"/>
        <v/>
      </c>
      <c r="AQ47" s="399" t="str">
        <f t="shared" si="17"/>
        <v/>
      </c>
      <c r="AR47" s="399" t="str">
        <f t="shared" si="18"/>
        <v/>
      </c>
      <c r="AS47" s="399" t="str">
        <f t="shared" si="19"/>
        <v/>
      </c>
      <c r="AT47" s="399">
        <f t="shared" si="95"/>
        <v>0</v>
      </c>
      <c r="AU47" s="399" t="str">
        <f t="shared" si="96"/>
        <v/>
      </c>
      <c r="AV47" s="399" t="str">
        <f t="shared" si="97"/>
        <v/>
      </c>
      <c r="AW47" s="399" t="str">
        <f t="shared" si="98"/>
        <v/>
      </c>
      <c r="AX47" s="399" t="str">
        <f t="shared" si="99"/>
        <v/>
      </c>
      <c r="AY47" s="399" t="str">
        <f t="shared" si="100"/>
        <v/>
      </c>
      <c r="AZ47" s="399" t="str">
        <f t="shared" si="26"/>
        <v/>
      </c>
      <c r="BA47" s="399" t="str">
        <f t="shared" si="27"/>
        <v/>
      </c>
      <c r="BB47" s="399" t="str">
        <f t="shared" si="28"/>
        <v/>
      </c>
      <c r="BC47" s="399" t="str">
        <f t="shared" si="29"/>
        <v/>
      </c>
      <c r="BD47" s="403" t="str">
        <f t="shared" si="30"/>
        <v/>
      </c>
      <c r="BE47" s="393">
        <f t="shared" si="31"/>
        <v>0</v>
      </c>
      <c r="BF47" s="157"/>
      <c r="BG47" s="399">
        <f t="shared" si="32"/>
        <v>0</v>
      </c>
      <c r="BH47" s="399">
        <f t="shared" si="33"/>
        <v>0</v>
      </c>
      <c r="BI47" s="412">
        <f t="shared" si="34"/>
        <v>0</v>
      </c>
      <c r="BJ47" s="413">
        <f t="shared" si="9"/>
        <v>0</v>
      </c>
      <c r="BK47" s="398" t="str">
        <f t="shared" si="10"/>
        <v>0</v>
      </c>
      <c r="BL47" s="398" t="str">
        <f t="shared" si="11"/>
        <v>0</v>
      </c>
      <c r="BM47" s="412">
        <f t="shared" si="35"/>
        <v>0</v>
      </c>
      <c r="BN47" s="412" t="str">
        <f t="shared" si="36"/>
        <v>0m0</v>
      </c>
      <c r="BO47" s="399">
        <f t="shared" si="37"/>
        <v>0</v>
      </c>
      <c r="BP47" s="399">
        <f t="shared" si="38"/>
        <v>0</v>
      </c>
      <c r="BQ47" s="412">
        <f t="shared" si="39"/>
        <v>0</v>
      </c>
      <c r="BR47" s="413">
        <f t="shared" si="40"/>
        <v>0</v>
      </c>
      <c r="BS47" s="398" t="str">
        <f t="shared" si="41"/>
        <v>0</v>
      </c>
      <c r="BT47" s="398" t="str">
        <f t="shared" si="42"/>
        <v>0</v>
      </c>
      <c r="BU47" s="412">
        <f t="shared" si="43"/>
        <v>0</v>
      </c>
      <c r="BV47" s="412" t="str">
        <f t="shared" si="44"/>
        <v>0m0</v>
      </c>
      <c r="BW47" s="399">
        <f t="shared" si="45"/>
        <v>0</v>
      </c>
      <c r="BX47" s="399">
        <f t="shared" si="46"/>
        <v>0</v>
      </c>
      <c r="BY47" s="412">
        <f t="shared" si="47"/>
        <v>0</v>
      </c>
      <c r="BZ47" s="413">
        <f t="shared" si="48"/>
        <v>0</v>
      </c>
      <c r="CA47" s="398" t="str">
        <f t="shared" si="49"/>
        <v>0</v>
      </c>
      <c r="CB47" s="398" t="str">
        <f t="shared" si="50"/>
        <v>0</v>
      </c>
      <c r="CC47" s="412">
        <f t="shared" si="51"/>
        <v>0</v>
      </c>
      <c r="CD47" s="412" t="str">
        <f t="shared" si="52"/>
        <v>0m0</v>
      </c>
      <c r="CE47" s="399">
        <f t="shared" si="53"/>
        <v>0</v>
      </c>
      <c r="CF47" s="399">
        <f t="shared" si="54"/>
        <v>0</v>
      </c>
      <c r="CG47" s="412">
        <f t="shared" si="55"/>
        <v>0</v>
      </c>
      <c r="CH47" s="413">
        <f t="shared" si="56"/>
        <v>0</v>
      </c>
      <c r="CI47" s="398" t="str">
        <f t="shared" si="57"/>
        <v>0</v>
      </c>
      <c r="CJ47" s="398" t="str">
        <f t="shared" si="58"/>
        <v>0</v>
      </c>
      <c r="CK47" s="412">
        <f t="shared" si="59"/>
        <v>0</v>
      </c>
      <c r="CL47" s="412" t="str">
        <f t="shared" si="60"/>
        <v>0m0</v>
      </c>
      <c r="CM47" s="399">
        <f t="shared" si="61"/>
        <v>0</v>
      </c>
      <c r="CN47" s="399">
        <f t="shared" si="62"/>
        <v>0</v>
      </c>
      <c r="CO47" s="412">
        <f t="shared" si="63"/>
        <v>0</v>
      </c>
      <c r="CP47" s="413">
        <f t="shared" si="64"/>
        <v>0</v>
      </c>
      <c r="CQ47" s="398" t="str">
        <f t="shared" si="65"/>
        <v>0</v>
      </c>
      <c r="CR47" s="398" t="str">
        <f t="shared" si="66"/>
        <v>0</v>
      </c>
      <c r="CS47" s="412">
        <f t="shared" si="67"/>
        <v>0</v>
      </c>
      <c r="CT47" s="412" t="str">
        <f t="shared" si="68"/>
        <v>0m0</v>
      </c>
      <c r="CU47" s="412">
        <f t="shared" si="69"/>
        <v>0</v>
      </c>
      <c r="CV47" s="412">
        <f t="shared" si="70"/>
        <v>0</v>
      </c>
      <c r="CW47" s="412">
        <f t="shared" si="71"/>
        <v>0</v>
      </c>
      <c r="CX47" s="412">
        <f t="shared" si="72"/>
        <v>0</v>
      </c>
      <c r="CY47" s="412">
        <f t="shared" si="73"/>
        <v>0</v>
      </c>
      <c r="CZ47" s="412" t="str">
        <f t="shared" si="74"/>
        <v/>
      </c>
      <c r="DA47" s="412" t="str">
        <f t="shared" si="75"/>
        <v/>
      </c>
      <c r="DB47" s="412" t="str">
        <f t="shared" si="76"/>
        <v/>
      </c>
      <c r="DC47" s="412" t="str">
        <f t="shared" si="77"/>
        <v/>
      </c>
      <c r="DD47" s="412" t="str">
        <f t="shared" si="78"/>
        <v/>
      </c>
      <c r="DE47" s="412"/>
      <c r="DG47" s="412" t="str">
        <f t="shared" si="79"/>
        <v/>
      </c>
      <c r="DH47" s="412" t="str">
        <f t="shared" si="80"/>
        <v/>
      </c>
      <c r="DI47" s="412">
        <f t="shared" si="81"/>
        <v>0</v>
      </c>
      <c r="DJ47" s="412" t="str">
        <f t="shared" si="82"/>
        <v/>
      </c>
      <c r="DK47" s="412" t="str">
        <f t="shared" si="83"/>
        <v/>
      </c>
      <c r="DL47" s="412" t="str">
        <f t="shared" si="84"/>
        <v/>
      </c>
      <c r="DM47" s="412" t="str">
        <f t="shared" si="85"/>
        <v/>
      </c>
      <c r="DN47" s="412" t="str">
        <f t="shared" si="86"/>
        <v/>
      </c>
      <c r="DO47" s="412" t="str">
        <f t="shared" si="87"/>
        <v/>
      </c>
      <c r="DR47" s="494"/>
      <c r="DS47" s="393">
        <f t="shared" si="101"/>
        <v>0</v>
      </c>
      <c r="DT47" s="393">
        <f t="shared" si="102"/>
        <v>0</v>
      </c>
      <c r="DU47" s="411">
        <f t="shared" si="91"/>
        <v>0</v>
      </c>
      <c r="DX47" s="494" t="e">
        <f>IF(BG47&lt;270000,○,"")</f>
        <v>#NAME?</v>
      </c>
    </row>
    <row r="48" spans="1:128" s="411" customFormat="1" ht="18" hidden="1" customHeight="1" thickBot="1">
      <c r="A48" s="145" t="str">
        <f t="shared" si="12"/>
        <v/>
      </c>
      <c r="B48" s="158"/>
      <c r="C48" s="31" t="str">
        <f>IF(B48="","",VLOOKUP(B48,学連登録!$C$2:$G$3000,2,FALSE))</f>
        <v/>
      </c>
      <c r="D48" s="32" t="str">
        <f>IF(B48="","",VLOOKUP(B48,学連登録!$C$2:$G$3000,3,FALSE))</f>
        <v/>
      </c>
      <c r="E48" s="33" t="str">
        <f>IF(B48="","",VLOOKUP(B48,学連登録!$C$2:$G$3000,4,FALSE))</f>
        <v/>
      </c>
      <c r="F48" s="383" t="str">
        <f>IF(B48="","",VLOOKUP(B48,学連登録!$C$2:$I$3000,7,FALSE))</f>
        <v/>
      </c>
      <c r="G48" s="159"/>
      <c r="H48" s="827"/>
      <c r="I48" s="828"/>
      <c r="J48" s="160"/>
      <c r="K48" s="823"/>
      <c r="L48" s="824"/>
      <c r="M48" s="160"/>
      <c r="N48" s="821"/>
      <c r="O48" s="822"/>
      <c r="P48" s="159"/>
      <c r="Q48" s="819"/>
      <c r="R48" s="820"/>
      <c r="S48" s="159"/>
      <c r="T48" s="819"/>
      <c r="U48" s="820"/>
      <c r="V48" s="103" t="str">
        <f>IF(B48="","",VLOOKUP(B48,学連登録!$C$2:$H$3000,6,FALSE))</f>
        <v/>
      </c>
      <c r="W48" s="377"/>
      <c r="X48" s="157"/>
      <c r="Y48" s="118" t="str">
        <f t="shared" si="103"/>
        <v/>
      </c>
      <c r="Z48" s="97" t="str">
        <f>IF(G48="","",VLOOKUP(G48,種目名!$O$5:$T$104,3,0))</f>
        <v/>
      </c>
      <c r="AA48" s="99" t="str">
        <f>IF(J48="","",VLOOKUP(J48,種目名!$O$5:$T$104,3,0))</f>
        <v/>
      </c>
      <c r="AB48" s="119" t="str">
        <f>IF(M48="","",VLOOKUP(M48,種目名!$O$5:$T$104,3,0))</f>
        <v/>
      </c>
      <c r="AC48" s="119" t="str">
        <f>IF(P48="","",VLOOKUP(AF48,種目名!$O$5:$T$104,3,0))</f>
        <v/>
      </c>
      <c r="AD48" s="120" t="str">
        <f>IF(S48="","",VLOOKUP(AI48,種目名!$O$5:$T$104,3,0))</f>
        <v/>
      </c>
      <c r="AE48" s="117">
        <f t="shared" si="104"/>
        <v>0</v>
      </c>
      <c r="AF48" s="157" t="str">
        <f t="shared" si="105"/>
        <v/>
      </c>
      <c r="AG48" s="157" t="str">
        <f t="shared" si="106"/>
        <v/>
      </c>
      <c r="AH48" s="117">
        <f t="shared" si="107"/>
        <v>0</v>
      </c>
      <c r="AI48" s="157" t="str">
        <f t="shared" si="108"/>
        <v/>
      </c>
      <c r="AJ48" s="157" t="str">
        <f t="shared" si="109"/>
        <v/>
      </c>
      <c r="AK48" s="390"/>
      <c r="AL48" s="171">
        <f t="shared" si="14"/>
        <v>0</v>
      </c>
      <c r="AM48" s="399">
        <f t="shared" si="15"/>
        <v>0</v>
      </c>
      <c r="AN48" s="399">
        <f>COUNTIF($B$12:B48,B48)</f>
        <v>0</v>
      </c>
      <c r="AO48" s="399"/>
      <c r="AP48" s="399" t="str">
        <f t="shared" si="16"/>
        <v/>
      </c>
      <c r="AQ48" s="399" t="str">
        <f t="shared" si="17"/>
        <v/>
      </c>
      <c r="AR48" s="399" t="str">
        <f t="shared" si="18"/>
        <v/>
      </c>
      <c r="AS48" s="399" t="str">
        <f t="shared" si="19"/>
        <v/>
      </c>
      <c r="AT48" s="399">
        <f t="shared" si="95"/>
        <v>0</v>
      </c>
      <c r="AU48" s="399" t="str">
        <f t="shared" si="96"/>
        <v/>
      </c>
      <c r="AV48" s="399" t="str">
        <f t="shared" si="97"/>
        <v/>
      </c>
      <c r="AW48" s="399" t="str">
        <f t="shared" si="98"/>
        <v/>
      </c>
      <c r="AX48" s="399" t="str">
        <f t="shared" si="99"/>
        <v/>
      </c>
      <c r="AY48" s="399" t="str">
        <f t="shared" si="100"/>
        <v/>
      </c>
      <c r="AZ48" s="399" t="str">
        <f t="shared" si="26"/>
        <v/>
      </c>
      <c r="BA48" s="399" t="str">
        <f t="shared" si="27"/>
        <v/>
      </c>
      <c r="BB48" s="399" t="str">
        <f t="shared" si="28"/>
        <v/>
      </c>
      <c r="BC48" s="399" t="str">
        <f t="shared" si="29"/>
        <v/>
      </c>
      <c r="BD48" s="403" t="str">
        <f t="shared" si="30"/>
        <v/>
      </c>
      <c r="BE48" s="393">
        <f t="shared" si="31"/>
        <v>0</v>
      </c>
      <c r="BF48" s="157"/>
      <c r="BG48" s="399">
        <f t="shared" si="32"/>
        <v>0</v>
      </c>
      <c r="BH48" s="399">
        <f t="shared" si="33"/>
        <v>0</v>
      </c>
      <c r="BI48" s="412">
        <f t="shared" si="34"/>
        <v>0</v>
      </c>
      <c r="BJ48" s="413">
        <f t="shared" si="9"/>
        <v>0</v>
      </c>
      <c r="BK48" s="398" t="str">
        <f t="shared" si="10"/>
        <v>0</v>
      </c>
      <c r="BL48" s="398" t="str">
        <f t="shared" si="11"/>
        <v>0</v>
      </c>
      <c r="BM48" s="412">
        <f t="shared" si="35"/>
        <v>0</v>
      </c>
      <c r="BN48" s="412" t="str">
        <f t="shared" si="36"/>
        <v>0m0</v>
      </c>
      <c r="BO48" s="399">
        <f t="shared" si="37"/>
        <v>0</v>
      </c>
      <c r="BP48" s="399">
        <f t="shared" si="38"/>
        <v>0</v>
      </c>
      <c r="BQ48" s="412">
        <f t="shared" si="39"/>
        <v>0</v>
      </c>
      <c r="BR48" s="413">
        <f t="shared" si="40"/>
        <v>0</v>
      </c>
      <c r="BS48" s="398" t="str">
        <f t="shared" si="41"/>
        <v>0</v>
      </c>
      <c r="BT48" s="398" t="str">
        <f t="shared" si="42"/>
        <v>0</v>
      </c>
      <c r="BU48" s="412">
        <f t="shared" si="43"/>
        <v>0</v>
      </c>
      <c r="BV48" s="412" t="str">
        <f t="shared" si="44"/>
        <v>0m0</v>
      </c>
      <c r="BW48" s="399">
        <f t="shared" si="45"/>
        <v>0</v>
      </c>
      <c r="BX48" s="399">
        <f t="shared" si="46"/>
        <v>0</v>
      </c>
      <c r="BY48" s="412">
        <f t="shared" si="47"/>
        <v>0</v>
      </c>
      <c r="BZ48" s="413">
        <f t="shared" si="48"/>
        <v>0</v>
      </c>
      <c r="CA48" s="398" t="str">
        <f t="shared" si="49"/>
        <v>0</v>
      </c>
      <c r="CB48" s="398" t="str">
        <f t="shared" si="50"/>
        <v>0</v>
      </c>
      <c r="CC48" s="412">
        <f t="shared" si="51"/>
        <v>0</v>
      </c>
      <c r="CD48" s="412" t="str">
        <f t="shared" si="52"/>
        <v>0m0</v>
      </c>
      <c r="CE48" s="399">
        <f t="shared" si="53"/>
        <v>0</v>
      </c>
      <c r="CF48" s="399">
        <f t="shared" si="54"/>
        <v>0</v>
      </c>
      <c r="CG48" s="412">
        <f t="shared" si="55"/>
        <v>0</v>
      </c>
      <c r="CH48" s="413">
        <f t="shared" si="56"/>
        <v>0</v>
      </c>
      <c r="CI48" s="398" t="str">
        <f t="shared" si="57"/>
        <v>0</v>
      </c>
      <c r="CJ48" s="398" t="str">
        <f t="shared" si="58"/>
        <v>0</v>
      </c>
      <c r="CK48" s="412">
        <f t="shared" si="59"/>
        <v>0</v>
      </c>
      <c r="CL48" s="412" t="str">
        <f t="shared" si="60"/>
        <v>0m0</v>
      </c>
      <c r="CM48" s="399">
        <f t="shared" si="61"/>
        <v>0</v>
      </c>
      <c r="CN48" s="399">
        <f t="shared" si="62"/>
        <v>0</v>
      </c>
      <c r="CO48" s="412">
        <f t="shared" si="63"/>
        <v>0</v>
      </c>
      <c r="CP48" s="413">
        <f t="shared" si="64"/>
        <v>0</v>
      </c>
      <c r="CQ48" s="398" t="str">
        <f t="shared" si="65"/>
        <v>0</v>
      </c>
      <c r="CR48" s="398" t="str">
        <f t="shared" si="66"/>
        <v>0</v>
      </c>
      <c r="CS48" s="412">
        <f t="shared" si="67"/>
        <v>0</v>
      </c>
      <c r="CT48" s="412" t="str">
        <f t="shared" si="68"/>
        <v>0m0</v>
      </c>
      <c r="CU48" s="412">
        <f t="shared" si="69"/>
        <v>0</v>
      </c>
      <c r="CV48" s="412">
        <f t="shared" si="70"/>
        <v>0</v>
      </c>
      <c r="CW48" s="412">
        <f t="shared" si="71"/>
        <v>0</v>
      </c>
      <c r="CX48" s="412">
        <f t="shared" si="72"/>
        <v>0</v>
      </c>
      <c r="CY48" s="412">
        <f t="shared" si="73"/>
        <v>0</v>
      </c>
      <c r="CZ48" s="412" t="str">
        <f t="shared" si="74"/>
        <v/>
      </c>
      <c r="DA48" s="412" t="str">
        <f t="shared" si="75"/>
        <v/>
      </c>
      <c r="DB48" s="412" t="str">
        <f t="shared" si="76"/>
        <v/>
      </c>
      <c r="DC48" s="412" t="str">
        <f t="shared" si="77"/>
        <v/>
      </c>
      <c r="DD48" s="412" t="str">
        <f t="shared" si="78"/>
        <v/>
      </c>
      <c r="DE48" s="412"/>
      <c r="DG48" s="412" t="str">
        <f t="shared" si="79"/>
        <v/>
      </c>
      <c r="DH48" s="412" t="str">
        <f t="shared" si="80"/>
        <v/>
      </c>
      <c r="DI48" s="412">
        <f t="shared" si="81"/>
        <v>0</v>
      </c>
      <c r="DJ48" s="412" t="str">
        <f t="shared" si="82"/>
        <v/>
      </c>
      <c r="DK48" s="412" t="str">
        <f t="shared" si="83"/>
        <v/>
      </c>
      <c r="DL48" s="412" t="str">
        <f t="shared" si="84"/>
        <v/>
      </c>
      <c r="DM48" s="412" t="str">
        <f t="shared" si="85"/>
        <v/>
      </c>
      <c r="DN48" s="412" t="str">
        <f t="shared" si="86"/>
        <v/>
      </c>
      <c r="DO48" s="412" t="str">
        <f t="shared" si="87"/>
        <v/>
      </c>
      <c r="DR48" s="494"/>
      <c r="DS48" s="393">
        <f t="shared" si="101"/>
        <v>0</v>
      </c>
      <c r="DT48" s="393">
        <f t="shared" si="102"/>
        <v>0</v>
      </c>
      <c r="DU48" s="411">
        <f t="shared" si="91"/>
        <v>0</v>
      </c>
      <c r="DX48" s="494" t="e">
        <f>IF(BG48&lt;270000,○,"")</f>
        <v>#NAME?</v>
      </c>
    </row>
    <row r="49" spans="1:128" s="411" customFormat="1" ht="18" hidden="1" customHeight="1" thickBot="1">
      <c r="A49" s="145" t="str">
        <f t="shared" si="12"/>
        <v/>
      </c>
      <c r="B49" s="158"/>
      <c r="C49" s="31" t="str">
        <f>IF(B49="","",VLOOKUP(B49,学連登録!$C$2:$G$3000,2,FALSE))</f>
        <v/>
      </c>
      <c r="D49" s="32" t="str">
        <f>IF(B49="","",VLOOKUP(B49,学連登録!$C$2:$G$3000,3,FALSE))</f>
        <v/>
      </c>
      <c r="E49" s="33" t="str">
        <f>IF(B49="","",VLOOKUP(B49,学連登録!$C$2:$G$3000,4,FALSE))</f>
        <v/>
      </c>
      <c r="F49" s="383" t="str">
        <f>IF(B49="","",VLOOKUP(B49,学連登録!$C$2:$I$3000,7,FALSE))</f>
        <v/>
      </c>
      <c r="G49" s="159"/>
      <c r="H49" s="827"/>
      <c r="I49" s="828"/>
      <c r="J49" s="160"/>
      <c r="K49" s="823"/>
      <c r="L49" s="824"/>
      <c r="M49" s="160"/>
      <c r="N49" s="821"/>
      <c r="O49" s="822"/>
      <c r="P49" s="159"/>
      <c r="Q49" s="819"/>
      <c r="R49" s="820"/>
      <c r="S49" s="159"/>
      <c r="T49" s="819"/>
      <c r="U49" s="820"/>
      <c r="V49" s="103" t="str">
        <f>IF(B49="","",VLOOKUP(B49,学連登録!$C$2:$H$3000,6,FALSE))</f>
        <v/>
      </c>
      <c r="W49" s="377"/>
      <c r="X49" s="157"/>
      <c r="Y49" s="118" t="str">
        <f t="shared" si="103"/>
        <v/>
      </c>
      <c r="Z49" s="97" t="str">
        <f>IF(G49="","",VLOOKUP(G49,種目名!$O$5:$T$104,3,0))</f>
        <v/>
      </c>
      <c r="AA49" s="99" t="str">
        <f>IF(J49="","",VLOOKUP(J49,種目名!$O$5:$T$104,3,0))</f>
        <v/>
      </c>
      <c r="AB49" s="119" t="str">
        <f>IF(M49="","",VLOOKUP(M49,種目名!$O$5:$T$104,3,0))</f>
        <v/>
      </c>
      <c r="AC49" s="119" t="str">
        <f>IF(P49="","",VLOOKUP(AF49,種目名!$O$5:$T$104,3,0))</f>
        <v/>
      </c>
      <c r="AD49" s="120" t="str">
        <f>IF(S49="","",VLOOKUP(AI49,種目名!$O$5:$T$104,3,0))</f>
        <v/>
      </c>
      <c r="AE49" s="117">
        <f t="shared" si="104"/>
        <v>0</v>
      </c>
      <c r="AF49" s="157" t="str">
        <f t="shared" si="105"/>
        <v/>
      </c>
      <c r="AG49" s="157" t="str">
        <f t="shared" si="106"/>
        <v/>
      </c>
      <c r="AH49" s="117">
        <f t="shared" si="107"/>
        <v>0</v>
      </c>
      <c r="AI49" s="157" t="str">
        <f t="shared" si="108"/>
        <v/>
      </c>
      <c r="AJ49" s="157" t="str">
        <f t="shared" si="109"/>
        <v/>
      </c>
      <c r="AK49" s="390"/>
      <c r="AL49" s="171">
        <f t="shared" si="14"/>
        <v>0</v>
      </c>
      <c r="AM49" s="399">
        <f t="shared" si="15"/>
        <v>0</v>
      </c>
      <c r="AN49" s="399">
        <f>COUNTIF($B$12:B49,B49)</f>
        <v>0</v>
      </c>
      <c r="AO49" s="399"/>
      <c r="AP49" s="399" t="str">
        <f t="shared" si="16"/>
        <v/>
      </c>
      <c r="AQ49" s="399" t="str">
        <f t="shared" si="17"/>
        <v/>
      </c>
      <c r="AR49" s="399" t="str">
        <f t="shared" si="18"/>
        <v/>
      </c>
      <c r="AS49" s="399" t="str">
        <f t="shared" si="19"/>
        <v/>
      </c>
      <c r="AT49" s="399">
        <f t="shared" si="95"/>
        <v>0</v>
      </c>
      <c r="AU49" s="399" t="str">
        <f t="shared" si="96"/>
        <v/>
      </c>
      <c r="AV49" s="399" t="str">
        <f t="shared" si="97"/>
        <v/>
      </c>
      <c r="AW49" s="399" t="str">
        <f t="shared" si="98"/>
        <v/>
      </c>
      <c r="AX49" s="399" t="str">
        <f t="shared" si="99"/>
        <v/>
      </c>
      <c r="AY49" s="399" t="str">
        <f t="shared" si="100"/>
        <v/>
      </c>
      <c r="AZ49" s="399" t="str">
        <f t="shared" si="26"/>
        <v/>
      </c>
      <c r="BA49" s="399" t="str">
        <f t="shared" si="27"/>
        <v/>
      </c>
      <c r="BB49" s="399" t="str">
        <f t="shared" si="28"/>
        <v/>
      </c>
      <c r="BC49" s="399" t="str">
        <f t="shared" si="29"/>
        <v/>
      </c>
      <c r="BD49" s="403" t="str">
        <f t="shared" si="30"/>
        <v/>
      </c>
      <c r="BE49" s="393">
        <f t="shared" si="31"/>
        <v>0</v>
      </c>
      <c r="BF49" s="157"/>
      <c r="BG49" s="399">
        <f t="shared" si="32"/>
        <v>0</v>
      </c>
      <c r="BH49" s="399">
        <f t="shared" si="33"/>
        <v>0</v>
      </c>
      <c r="BI49" s="412">
        <f t="shared" si="34"/>
        <v>0</v>
      </c>
      <c r="BJ49" s="413">
        <f t="shared" si="9"/>
        <v>0</v>
      </c>
      <c r="BK49" s="398" t="str">
        <f t="shared" si="10"/>
        <v>0</v>
      </c>
      <c r="BL49" s="398" t="str">
        <f t="shared" si="11"/>
        <v>0</v>
      </c>
      <c r="BM49" s="412">
        <f t="shared" si="35"/>
        <v>0</v>
      </c>
      <c r="BN49" s="412" t="str">
        <f t="shared" si="36"/>
        <v>0m0</v>
      </c>
      <c r="BO49" s="399">
        <f t="shared" si="37"/>
        <v>0</v>
      </c>
      <c r="BP49" s="399">
        <f t="shared" si="38"/>
        <v>0</v>
      </c>
      <c r="BQ49" s="412">
        <f t="shared" si="39"/>
        <v>0</v>
      </c>
      <c r="BR49" s="413">
        <f t="shared" si="40"/>
        <v>0</v>
      </c>
      <c r="BS49" s="398" t="str">
        <f t="shared" si="41"/>
        <v>0</v>
      </c>
      <c r="BT49" s="398" t="str">
        <f t="shared" si="42"/>
        <v>0</v>
      </c>
      <c r="BU49" s="412">
        <f t="shared" si="43"/>
        <v>0</v>
      </c>
      <c r="BV49" s="412" t="str">
        <f t="shared" si="44"/>
        <v>0m0</v>
      </c>
      <c r="BW49" s="399">
        <f t="shared" si="45"/>
        <v>0</v>
      </c>
      <c r="BX49" s="399">
        <f t="shared" si="46"/>
        <v>0</v>
      </c>
      <c r="BY49" s="412">
        <f t="shared" si="47"/>
        <v>0</v>
      </c>
      <c r="BZ49" s="413">
        <f t="shared" si="48"/>
        <v>0</v>
      </c>
      <c r="CA49" s="398" t="str">
        <f t="shared" si="49"/>
        <v>0</v>
      </c>
      <c r="CB49" s="398" t="str">
        <f t="shared" si="50"/>
        <v>0</v>
      </c>
      <c r="CC49" s="412">
        <f t="shared" si="51"/>
        <v>0</v>
      </c>
      <c r="CD49" s="412" t="str">
        <f t="shared" si="52"/>
        <v>0m0</v>
      </c>
      <c r="CE49" s="399">
        <f t="shared" si="53"/>
        <v>0</v>
      </c>
      <c r="CF49" s="399">
        <f t="shared" si="54"/>
        <v>0</v>
      </c>
      <c r="CG49" s="412">
        <f t="shared" si="55"/>
        <v>0</v>
      </c>
      <c r="CH49" s="413">
        <f t="shared" si="56"/>
        <v>0</v>
      </c>
      <c r="CI49" s="398" t="str">
        <f t="shared" si="57"/>
        <v>0</v>
      </c>
      <c r="CJ49" s="398" t="str">
        <f t="shared" si="58"/>
        <v>0</v>
      </c>
      <c r="CK49" s="412">
        <f t="shared" si="59"/>
        <v>0</v>
      </c>
      <c r="CL49" s="412" t="str">
        <f t="shared" si="60"/>
        <v>0m0</v>
      </c>
      <c r="CM49" s="399">
        <f t="shared" si="61"/>
        <v>0</v>
      </c>
      <c r="CN49" s="399">
        <f t="shared" si="62"/>
        <v>0</v>
      </c>
      <c r="CO49" s="412">
        <f t="shared" si="63"/>
        <v>0</v>
      </c>
      <c r="CP49" s="413">
        <f t="shared" si="64"/>
        <v>0</v>
      </c>
      <c r="CQ49" s="398" t="str">
        <f t="shared" si="65"/>
        <v>0</v>
      </c>
      <c r="CR49" s="398" t="str">
        <f t="shared" si="66"/>
        <v>0</v>
      </c>
      <c r="CS49" s="412">
        <f t="shared" si="67"/>
        <v>0</v>
      </c>
      <c r="CT49" s="412" t="str">
        <f t="shared" si="68"/>
        <v>0m0</v>
      </c>
      <c r="CU49" s="412">
        <f t="shared" si="69"/>
        <v>0</v>
      </c>
      <c r="CV49" s="412">
        <f t="shared" si="70"/>
        <v>0</v>
      </c>
      <c r="CW49" s="412">
        <f t="shared" si="71"/>
        <v>0</v>
      </c>
      <c r="CX49" s="412">
        <f t="shared" si="72"/>
        <v>0</v>
      </c>
      <c r="CY49" s="412">
        <f t="shared" si="73"/>
        <v>0</v>
      </c>
      <c r="CZ49" s="412" t="str">
        <f t="shared" si="74"/>
        <v/>
      </c>
      <c r="DA49" s="412" t="str">
        <f t="shared" si="75"/>
        <v/>
      </c>
      <c r="DB49" s="412" t="str">
        <f t="shared" si="76"/>
        <v/>
      </c>
      <c r="DC49" s="412" t="str">
        <f t="shared" si="77"/>
        <v/>
      </c>
      <c r="DD49" s="412" t="str">
        <f t="shared" si="78"/>
        <v/>
      </c>
      <c r="DE49" s="412"/>
      <c r="DG49" s="412" t="str">
        <f t="shared" si="79"/>
        <v/>
      </c>
      <c r="DH49" s="412" t="str">
        <f t="shared" si="80"/>
        <v/>
      </c>
      <c r="DI49" s="412">
        <f t="shared" si="81"/>
        <v>0</v>
      </c>
      <c r="DJ49" s="412" t="str">
        <f t="shared" si="82"/>
        <v/>
      </c>
      <c r="DK49" s="412" t="str">
        <f t="shared" si="83"/>
        <v/>
      </c>
      <c r="DL49" s="412" t="str">
        <f t="shared" si="84"/>
        <v/>
      </c>
      <c r="DM49" s="412" t="str">
        <f t="shared" si="85"/>
        <v/>
      </c>
      <c r="DN49" s="412" t="str">
        <f t="shared" si="86"/>
        <v/>
      </c>
      <c r="DO49" s="412" t="str">
        <f t="shared" si="87"/>
        <v/>
      </c>
      <c r="DR49" s="494"/>
      <c r="DS49" s="393">
        <f t="shared" si="101"/>
        <v>0</v>
      </c>
      <c r="DT49" s="393">
        <f t="shared" si="102"/>
        <v>0</v>
      </c>
      <c r="DU49" s="411">
        <f t="shared" si="91"/>
        <v>0</v>
      </c>
      <c r="DX49" s="494" t="e">
        <f>IF(BG49&lt;270000,○,"")</f>
        <v>#NAME?</v>
      </c>
    </row>
    <row r="50" spans="1:128" s="411" customFormat="1" ht="18" hidden="1" customHeight="1" thickBot="1">
      <c r="A50" s="145" t="str">
        <f t="shared" si="12"/>
        <v/>
      </c>
      <c r="B50" s="158"/>
      <c r="C50" s="31" t="str">
        <f>IF(B50="","",VLOOKUP(B50,学連登録!$C$2:$G$3000,2,FALSE))</f>
        <v/>
      </c>
      <c r="D50" s="32" t="str">
        <f>IF(B50="","",VLOOKUP(B50,学連登録!$C$2:$G$3000,3,FALSE))</f>
        <v/>
      </c>
      <c r="E50" s="33" t="str">
        <f>IF(B50="","",VLOOKUP(B50,学連登録!$C$2:$G$3000,4,FALSE))</f>
        <v/>
      </c>
      <c r="F50" s="383" t="str">
        <f>IF(B50="","",VLOOKUP(B50,学連登録!$C$2:$I$3000,7,FALSE))</f>
        <v/>
      </c>
      <c r="G50" s="159"/>
      <c r="H50" s="827"/>
      <c r="I50" s="828"/>
      <c r="J50" s="160"/>
      <c r="K50" s="823"/>
      <c r="L50" s="824"/>
      <c r="M50" s="160"/>
      <c r="N50" s="821"/>
      <c r="O50" s="822"/>
      <c r="P50" s="159"/>
      <c r="Q50" s="819"/>
      <c r="R50" s="820"/>
      <c r="S50" s="159"/>
      <c r="T50" s="819"/>
      <c r="U50" s="820"/>
      <c r="V50" s="103" t="str">
        <f>IF(B50="","",VLOOKUP(B50,学連登録!$C$2:$H$3000,6,FALSE))</f>
        <v/>
      </c>
      <c r="W50" s="377"/>
      <c r="X50" s="157"/>
      <c r="Y50" s="118" t="str">
        <f t="shared" si="103"/>
        <v/>
      </c>
      <c r="Z50" s="97" t="str">
        <f>IF(G50="","",VLOOKUP(G50,種目名!$O$5:$T$104,3,0))</f>
        <v/>
      </c>
      <c r="AA50" s="99" t="str">
        <f>IF(J50="","",VLOOKUP(J50,種目名!$O$5:$T$104,3,0))</f>
        <v/>
      </c>
      <c r="AB50" s="119" t="str">
        <f>IF(M50="","",VLOOKUP(M50,種目名!$O$5:$T$104,3,0))</f>
        <v/>
      </c>
      <c r="AC50" s="119" t="str">
        <f>IF(P50="","",VLOOKUP(AF50,種目名!$O$5:$T$104,3,0))</f>
        <v/>
      </c>
      <c r="AD50" s="120" t="str">
        <f>IF(S50="","",VLOOKUP(AI50,種目名!$O$5:$T$104,3,0))</f>
        <v/>
      </c>
      <c r="AE50" s="117">
        <f t="shared" si="104"/>
        <v>0</v>
      </c>
      <c r="AF50" s="157" t="str">
        <f t="shared" si="105"/>
        <v/>
      </c>
      <c r="AG50" s="157" t="str">
        <f t="shared" si="106"/>
        <v/>
      </c>
      <c r="AH50" s="117">
        <f t="shared" si="107"/>
        <v>0</v>
      </c>
      <c r="AI50" s="157" t="str">
        <f t="shared" si="108"/>
        <v/>
      </c>
      <c r="AJ50" s="157" t="str">
        <f t="shared" si="109"/>
        <v/>
      </c>
      <c r="AK50" s="390"/>
      <c r="AL50" s="171">
        <f t="shared" si="14"/>
        <v>0</v>
      </c>
      <c r="AM50" s="399">
        <f t="shared" si="15"/>
        <v>0</v>
      </c>
      <c r="AN50" s="399">
        <f>COUNTIF($B$12:B50,B50)</f>
        <v>0</v>
      </c>
      <c r="AO50" s="399"/>
      <c r="AP50" s="399" t="str">
        <f t="shared" si="16"/>
        <v/>
      </c>
      <c r="AQ50" s="399" t="str">
        <f t="shared" si="17"/>
        <v/>
      </c>
      <c r="AR50" s="399" t="str">
        <f t="shared" si="18"/>
        <v/>
      </c>
      <c r="AS50" s="399" t="str">
        <f t="shared" si="19"/>
        <v/>
      </c>
      <c r="AT50" s="399">
        <f t="shared" si="95"/>
        <v>0</v>
      </c>
      <c r="AU50" s="399" t="str">
        <f t="shared" si="96"/>
        <v/>
      </c>
      <c r="AV50" s="399" t="str">
        <f t="shared" si="97"/>
        <v/>
      </c>
      <c r="AW50" s="399" t="str">
        <f t="shared" si="98"/>
        <v/>
      </c>
      <c r="AX50" s="399" t="str">
        <f t="shared" si="99"/>
        <v/>
      </c>
      <c r="AY50" s="399" t="str">
        <f t="shared" si="100"/>
        <v/>
      </c>
      <c r="AZ50" s="399" t="str">
        <f t="shared" si="26"/>
        <v/>
      </c>
      <c r="BA50" s="399" t="str">
        <f t="shared" si="27"/>
        <v/>
      </c>
      <c r="BB50" s="399" t="str">
        <f t="shared" si="28"/>
        <v/>
      </c>
      <c r="BC50" s="399" t="str">
        <f t="shared" si="29"/>
        <v/>
      </c>
      <c r="BD50" s="403" t="str">
        <f t="shared" si="30"/>
        <v/>
      </c>
      <c r="BE50" s="393">
        <f t="shared" si="31"/>
        <v>0</v>
      </c>
      <c r="BF50" s="157"/>
      <c r="BG50" s="399">
        <f t="shared" si="32"/>
        <v>0</v>
      </c>
      <c r="BH50" s="399">
        <f t="shared" si="33"/>
        <v>0</v>
      </c>
      <c r="BI50" s="412">
        <f t="shared" si="34"/>
        <v>0</v>
      </c>
      <c r="BJ50" s="413">
        <f t="shared" si="9"/>
        <v>0</v>
      </c>
      <c r="BK50" s="398" t="str">
        <f t="shared" si="10"/>
        <v>0</v>
      </c>
      <c r="BL50" s="398" t="str">
        <f t="shared" si="11"/>
        <v>0</v>
      </c>
      <c r="BM50" s="412">
        <f t="shared" si="35"/>
        <v>0</v>
      </c>
      <c r="BN50" s="412" t="str">
        <f t="shared" si="36"/>
        <v>0m0</v>
      </c>
      <c r="BO50" s="399">
        <f t="shared" si="37"/>
        <v>0</v>
      </c>
      <c r="BP50" s="399">
        <f t="shared" si="38"/>
        <v>0</v>
      </c>
      <c r="BQ50" s="412">
        <f t="shared" si="39"/>
        <v>0</v>
      </c>
      <c r="BR50" s="413">
        <f t="shared" si="40"/>
        <v>0</v>
      </c>
      <c r="BS50" s="398" t="str">
        <f t="shared" si="41"/>
        <v>0</v>
      </c>
      <c r="BT50" s="398" t="str">
        <f t="shared" si="42"/>
        <v>0</v>
      </c>
      <c r="BU50" s="412">
        <f t="shared" si="43"/>
        <v>0</v>
      </c>
      <c r="BV50" s="412" t="str">
        <f t="shared" si="44"/>
        <v>0m0</v>
      </c>
      <c r="BW50" s="399">
        <f t="shared" si="45"/>
        <v>0</v>
      </c>
      <c r="BX50" s="399">
        <f t="shared" si="46"/>
        <v>0</v>
      </c>
      <c r="BY50" s="412">
        <f t="shared" si="47"/>
        <v>0</v>
      </c>
      <c r="BZ50" s="413">
        <f t="shared" si="48"/>
        <v>0</v>
      </c>
      <c r="CA50" s="398" t="str">
        <f t="shared" si="49"/>
        <v>0</v>
      </c>
      <c r="CB50" s="398" t="str">
        <f t="shared" si="50"/>
        <v>0</v>
      </c>
      <c r="CC50" s="412">
        <f t="shared" si="51"/>
        <v>0</v>
      </c>
      <c r="CD50" s="412" t="str">
        <f t="shared" si="52"/>
        <v>0m0</v>
      </c>
      <c r="CE50" s="399">
        <f t="shared" si="53"/>
        <v>0</v>
      </c>
      <c r="CF50" s="399">
        <f t="shared" si="54"/>
        <v>0</v>
      </c>
      <c r="CG50" s="412">
        <f t="shared" si="55"/>
        <v>0</v>
      </c>
      <c r="CH50" s="413">
        <f t="shared" si="56"/>
        <v>0</v>
      </c>
      <c r="CI50" s="398" t="str">
        <f t="shared" si="57"/>
        <v>0</v>
      </c>
      <c r="CJ50" s="398" t="str">
        <f t="shared" si="58"/>
        <v>0</v>
      </c>
      <c r="CK50" s="412">
        <f t="shared" si="59"/>
        <v>0</v>
      </c>
      <c r="CL50" s="412" t="str">
        <f t="shared" si="60"/>
        <v>0m0</v>
      </c>
      <c r="CM50" s="399">
        <f t="shared" si="61"/>
        <v>0</v>
      </c>
      <c r="CN50" s="399">
        <f t="shared" si="62"/>
        <v>0</v>
      </c>
      <c r="CO50" s="412">
        <f t="shared" si="63"/>
        <v>0</v>
      </c>
      <c r="CP50" s="413">
        <f t="shared" si="64"/>
        <v>0</v>
      </c>
      <c r="CQ50" s="398" t="str">
        <f t="shared" si="65"/>
        <v>0</v>
      </c>
      <c r="CR50" s="398" t="str">
        <f t="shared" si="66"/>
        <v>0</v>
      </c>
      <c r="CS50" s="412">
        <f t="shared" si="67"/>
        <v>0</v>
      </c>
      <c r="CT50" s="412" t="str">
        <f t="shared" si="68"/>
        <v>0m0</v>
      </c>
      <c r="CU50" s="412">
        <f t="shared" si="69"/>
        <v>0</v>
      </c>
      <c r="CV50" s="412">
        <f t="shared" si="70"/>
        <v>0</v>
      </c>
      <c r="CW50" s="412">
        <f t="shared" si="71"/>
        <v>0</v>
      </c>
      <c r="CX50" s="412">
        <f t="shared" si="72"/>
        <v>0</v>
      </c>
      <c r="CY50" s="412">
        <f t="shared" si="73"/>
        <v>0</v>
      </c>
      <c r="CZ50" s="412" t="str">
        <f t="shared" si="74"/>
        <v/>
      </c>
      <c r="DA50" s="412" t="str">
        <f t="shared" si="75"/>
        <v/>
      </c>
      <c r="DB50" s="412" t="str">
        <f t="shared" si="76"/>
        <v/>
      </c>
      <c r="DC50" s="412" t="str">
        <f t="shared" si="77"/>
        <v/>
      </c>
      <c r="DD50" s="412" t="str">
        <f t="shared" si="78"/>
        <v/>
      </c>
      <c r="DE50" s="412"/>
      <c r="DG50" s="412" t="str">
        <f t="shared" si="79"/>
        <v/>
      </c>
      <c r="DH50" s="412" t="str">
        <f t="shared" si="80"/>
        <v/>
      </c>
      <c r="DI50" s="412">
        <f t="shared" si="81"/>
        <v>0</v>
      </c>
      <c r="DJ50" s="412" t="str">
        <f t="shared" si="82"/>
        <v/>
      </c>
      <c r="DK50" s="412" t="str">
        <f t="shared" si="83"/>
        <v/>
      </c>
      <c r="DL50" s="412" t="str">
        <f t="shared" si="84"/>
        <v/>
      </c>
      <c r="DM50" s="412" t="str">
        <f t="shared" si="85"/>
        <v/>
      </c>
      <c r="DN50" s="412" t="str">
        <f t="shared" si="86"/>
        <v/>
      </c>
      <c r="DO50" s="412" t="str">
        <f t="shared" si="87"/>
        <v/>
      </c>
      <c r="DR50" s="494"/>
      <c r="DS50" s="393">
        <f t="shared" si="101"/>
        <v>0</v>
      </c>
      <c r="DT50" s="393">
        <f t="shared" si="102"/>
        <v>0</v>
      </c>
      <c r="DU50" s="411">
        <f t="shared" si="91"/>
        <v>0</v>
      </c>
      <c r="DX50" s="494" t="e">
        <f>IF(BG50&lt;270000,○,"")</f>
        <v>#NAME?</v>
      </c>
    </row>
    <row r="51" spans="1:128" s="411" customFormat="1" ht="18" hidden="1" customHeight="1" thickBot="1">
      <c r="A51" s="145" t="str">
        <f t="shared" si="12"/>
        <v/>
      </c>
      <c r="B51" s="158"/>
      <c r="C51" s="31" t="str">
        <f>IF(B51="","",VLOOKUP(B51,学連登録!$C$2:$G$3000,2,FALSE))</f>
        <v/>
      </c>
      <c r="D51" s="32" t="str">
        <f>IF(B51="","",VLOOKUP(B51,学連登録!$C$2:$G$3000,3,FALSE))</f>
        <v/>
      </c>
      <c r="E51" s="33" t="str">
        <f>IF(B51="","",VLOOKUP(B51,学連登録!$C$2:$G$3000,4,FALSE))</f>
        <v/>
      </c>
      <c r="F51" s="383" t="str">
        <f>IF(B51="","",VLOOKUP(B51,学連登録!$C$2:$I$3000,7,FALSE))</f>
        <v/>
      </c>
      <c r="G51" s="159"/>
      <c r="H51" s="827"/>
      <c r="I51" s="828"/>
      <c r="J51" s="160"/>
      <c r="K51" s="823"/>
      <c r="L51" s="824"/>
      <c r="M51" s="160"/>
      <c r="N51" s="853"/>
      <c r="O51" s="854"/>
      <c r="P51" s="159"/>
      <c r="Q51" s="819"/>
      <c r="R51" s="820"/>
      <c r="S51" s="159"/>
      <c r="T51" s="819"/>
      <c r="U51" s="820"/>
      <c r="V51" s="103" t="str">
        <f>IF(B51="","",VLOOKUP(B51,学連登録!$C$2:$H$3000,6,FALSE))</f>
        <v/>
      </c>
      <c r="W51" s="377"/>
      <c r="X51" s="157"/>
      <c r="Y51" s="118" t="str">
        <f t="shared" si="103"/>
        <v/>
      </c>
      <c r="Z51" s="97" t="str">
        <f>IF(G51="","",VLOOKUP(G51,種目名!$O$5:$T$104,3,0))</f>
        <v/>
      </c>
      <c r="AA51" s="99" t="str">
        <f>IF(J51="","",VLOOKUP(J51,種目名!$O$5:$T$104,3,0))</f>
        <v/>
      </c>
      <c r="AB51" s="119" t="str">
        <f>IF(M51="","",VLOOKUP(M51,種目名!$O$5:$T$104,3,0))</f>
        <v/>
      </c>
      <c r="AC51" s="119" t="str">
        <f>IF(P51="","",VLOOKUP(AF51,種目名!$O$5:$T$104,3,0))</f>
        <v/>
      </c>
      <c r="AD51" s="120" t="str">
        <f>IF(S51="","",VLOOKUP(AI51,種目名!$O$5:$T$104,3,0))</f>
        <v/>
      </c>
      <c r="AE51" s="117">
        <f t="shared" si="104"/>
        <v>0</v>
      </c>
      <c r="AF51" s="157" t="str">
        <f t="shared" si="105"/>
        <v/>
      </c>
      <c r="AG51" s="157" t="str">
        <f t="shared" si="106"/>
        <v/>
      </c>
      <c r="AH51" s="117">
        <f t="shared" si="107"/>
        <v>0</v>
      </c>
      <c r="AI51" s="157" t="str">
        <f t="shared" si="108"/>
        <v/>
      </c>
      <c r="AJ51" s="157" t="str">
        <f t="shared" si="109"/>
        <v/>
      </c>
      <c r="AK51" s="390"/>
      <c r="AL51" s="171">
        <f t="shared" si="14"/>
        <v>0</v>
      </c>
      <c r="AM51" s="399">
        <f t="shared" si="15"/>
        <v>0</v>
      </c>
      <c r="AN51" s="399">
        <f>COUNTIF($B$12:B51,B51)</f>
        <v>0</v>
      </c>
      <c r="AO51" s="399"/>
      <c r="AP51" s="399" t="str">
        <f t="shared" si="16"/>
        <v/>
      </c>
      <c r="AQ51" s="399" t="str">
        <f t="shared" si="17"/>
        <v/>
      </c>
      <c r="AR51" s="399" t="str">
        <f t="shared" si="18"/>
        <v/>
      </c>
      <c r="AS51" s="399" t="str">
        <f t="shared" si="19"/>
        <v/>
      </c>
      <c r="AT51" s="399">
        <f t="shared" si="95"/>
        <v>0</v>
      </c>
      <c r="AU51" s="399" t="str">
        <f t="shared" si="96"/>
        <v/>
      </c>
      <c r="AV51" s="399" t="str">
        <f t="shared" si="97"/>
        <v/>
      </c>
      <c r="AW51" s="399" t="str">
        <f t="shared" si="98"/>
        <v/>
      </c>
      <c r="AX51" s="399" t="str">
        <f t="shared" si="99"/>
        <v/>
      </c>
      <c r="AY51" s="399" t="str">
        <f t="shared" si="100"/>
        <v/>
      </c>
      <c r="AZ51" s="399" t="str">
        <f t="shared" si="26"/>
        <v/>
      </c>
      <c r="BA51" s="399" t="str">
        <f t="shared" si="27"/>
        <v/>
      </c>
      <c r="BB51" s="399" t="str">
        <f t="shared" si="28"/>
        <v/>
      </c>
      <c r="BC51" s="399" t="str">
        <f t="shared" si="29"/>
        <v/>
      </c>
      <c r="BD51" s="403" t="str">
        <f t="shared" si="30"/>
        <v/>
      </c>
      <c r="BE51" s="393">
        <f t="shared" si="31"/>
        <v>0</v>
      </c>
      <c r="BF51" s="157"/>
      <c r="BG51" s="399">
        <f t="shared" si="32"/>
        <v>0</v>
      </c>
      <c r="BH51" s="399">
        <f t="shared" si="33"/>
        <v>0</v>
      </c>
      <c r="BI51" s="412">
        <f t="shared" si="34"/>
        <v>0</v>
      </c>
      <c r="BJ51" s="413">
        <f t="shared" si="9"/>
        <v>0</v>
      </c>
      <c r="BK51" s="398" t="str">
        <f t="shared" si="10"/>
        <v>0</v>
      </c>
      <c r="BL51" s="398" t="str">
        <f t="shared" si="11"/>
        <v>0</v>
      </c>
      <c r="BM51" s="412">
        <f t="shared" si="35"/>
        <v>0</v>
      </c>
      <c r="BN51" s="412" t="str">
        <f t="shared" si="36"/>
        <v>0m0</v>
      </c>
      <c r="BO51" s="399">
        <f t="shared" si="37"/>
        <v>0</v>
      </c>
      <c r="BP51" s="399">
        <f t="shared" si="38"/>
        <v>0</v>
      </c>
      <c r="BQ51" s="412">
        <f t="shared" si="39"/>
        <v>0</v>
      </c>
      <c r="BR51" s="413">
        <f t="shared" si="40"/>
        <v>0</v>
      </c>
      <c r="BS51" s="398" t="str">
        <f t="shared" si="41"/>
        <v>0</v>
      </c>
      <c r="BT51" s="398" t="str">
        <f t="shared" si="42"/>
        <v>0</v>
      </c>
      <c r="BU51" s="412">
        <f t="shared" si="43"/>
        <v>0</v>
      </c>
      <c r="BV51" s="412" t="str">
        <f t="shared" si="44"/>
        <v>0m0</v>
      </c>
      <c r="BW51" s="399">
        <f t="shared" si="45"/>
        <v>0</v>
      </c>
      <c r="BX51" s="399">
        <f t="shared" si="46"/>
        <v>0</v>
      </c>
      <c r="BY51" s="412">
        <f t="shared" si="47"/>
        <v>0</v>
      </c>
      <c r="BZ51" s="413">
        <f t="shared" si="48"/>
        <v>0</v>
      </c>
      <c r="CA51" s="398" t="str">
        <f t="shared" si="49"/>
        <v>0</v>
      </c>
      <c r="CB51" s="398" t="str">
        <f t="shared" si="50"/>
        <v>0</v>
      </c>
      <c r="CC51" s="412">
        <f t="shared" si="51"/>
        <v>0</v>
      </c>
      <c r="CD51" s="412" t="str">
        <f t="shared" si="52"/>
        <v>0m0</v>
      </c>
      <c r="CE51" s="399">
        <f t="shared" si="53"/>
        <v>0</v>
      </c>
      <c r="CF51" s="399">
        <f t="shared" si="54"/>
        <v>0</v>
      </c>
      <c r="CG51" s="412">
        <f t="shared" si="55"/>
        <v>0</v>
      </c>
      <c r="CH51" s="413">
        <f t="shared" si="56"/>
        <v>0</v>
      </c>
      <c r="CI51" s="398" t="str">
        <f t="shared" si="57"/>
        <v>0</v>
      </c>
      <c r="CJ51" s="398" t="str">
        <f t="shared" si="58"/>
        <v>0</v>
      </c>
      <c r="CK51" s="412">
        <f t="shared" si="59"/>
        <v>0</v>
      </c>
      <c r="CL51" s="412" t="str">
        <f t="shared" si="60"/>
        <v>0m0</v>
      </c>
      <c r="CM51" s="399">
        <f t="shared" si="61"/>
        <v>0</v>
      </c>
      <c r="CN51" s="399">
        <f t="shared" si="62"/>
        <v>0</v>
      </c>
      <c r="CO51" s="412">
        <f t="shared" si="63"/>
        <v>0</v>
      </c>
      <c r="CP51" s="413">
        <f t="shared" si="64"/>
        <v>0</v>
      </c>
      <c r="CQ51" s="398" t="str">
        <f t="shared" si="65"/>
        <v>0</v>
      </c>
      <c r="CR51" s="398" t="str">
        <f t="shared" si="66"/>
        <v>0</v>
      </c>
      <c r="CS51" s="412">
        <f t="shared" si="67"/>
        <v>0</v>
      </c>
      <c r="CT51" s="412" t="str">
        <f t="shared" si="68"/>
        <v>0m0</v>
      </c>
      <c r="CU51" s="412">
        <f t="shared" si="69"/>
        <v>0</v>
      </c>
      <c r="CV51" s="412">
        <f t="shared" si="70"/>
        <v>0</v>
      </c>
      <c r="CW51" s="412">
        <f t="shared" si="71"/>
        <v>0</v>
      </c>
      <c r="CX51" s="412">
        <f t="shared" si="72"/>
        <v>0</v>
      </c>
      <c r="CY51" s="412">
        <f t="shared" si="73"/>
        <v>0</v>
      </c>
      <c r="CZ51" s="412" t="str">
        <f t="shared" si="74"/>
        <v/>
      </c>
      <c r="DA51" s="412" t="str">
        <f t="shared" si="75"/>
        <v/>
      </c>
      <c r="DB51" s="412" t="str">
        <f t="shared" si="76"/>
        <v/>
      </c>
      <c r="DC51" s="412" t="str">
        <f t="shared" si="77"/>
        <v/>
      </c>
      <c r="DD51" s="412" t="str">
        <f t="shared" si="78"/>
        <v/>
      </c>
      <c r="DE51" s="412"/>
      <c r="DG51" s="412" t="str">
        <f t="shared" si="79"/>
        <v/>
      </c>
      <c r="DH51" s="412" t="str">
        <f t="shared" si="80"/>
        <v/>
      </c>
      <c r="DI51" s="412">
        <f t="shared" si="81"/>
        <v>0</v>
      </c>
      <c r="DJ51" s="412" t="str">
        <f t="shared" si="82"/>
        <v/>
      </c>
      <c r="DK51" s="412" t="str">
        <f t="shared" si="83"/>
        <v/>
      </c>
      <c r="DL51" s="412" t="str">
        <f t="shared" si="84"/>
        <v/>
      </c>
      <c r="DM51" s="412" t="str">
        <f t="shared" si="85"/>
        <v/>
      </c>
      <c r="DN51" s="412" t="str">
        <f t="shared" si="86"/>
        <v/>
      </c>
      <c r="DO51" s="412" t="str">
        <f t="shared" si="87"/>
        <v/>
      </c>
      <c r="DR51" s="494"/>
      <c r="DS51" s="393">
        <f t="shared" si="101"/>
        <v>0</v>
      </c>
      <c r="DT51" s="393">
        <f t="shared" si="102"/>
        <v>0</v>
      </c>
      <c r="DU51" s="411">
        <f t="shared" si="91"/>
        <v>0</v>
      </c>
      <c r="DX51" s="494" t="e">
        <f>IF(BG51&lt;270000,○,"")</f>
        <v>#NAME?</v>
      </c>
    </row>
    <row r="52" spans="1:128" s="411" customFormat="1" ht="18" hidden="1" customHeight="1" thickBot="1">
      <c r="A52" s="145" t="str">
        <f t="shared" si="12"/>
        <v/>
      </c>
      <c r="B52" s="158"/>
      <c r="C52" s="31" t="str">
        <f>IF(B52="","",VLOOKUP(B52,学連登録!$C$2:$G$3000,2,FALSE))</f>
        <v/>
      </c>
      <c r="D52" s="32" t="str">
        <f>IF(B52="","",VLOOKUP(B52,学連登録!$C$2:$G$3000,3,FALSE))</f>
        <v/>
      </c>
      <c r="E52" s="33" t="str">
        <f>IF(B52="","",VLOOKUP(B52,学連登録!$C$2:$G$3000,4,FALSE))</f>
        <v/>
      </c>
      <c r="F52" s="383" t="str">
        <f>IF(B52="","",VLOOKUP(B52,学連登録!$C$2:$I$3000,7,FALSE))</f>
        <v/>
      </c>
      <c r="G52" s="159"/>
      <c r="H52" s="827"/>
      <c r="I52" s="828"/>
      <c r="J52" s="160"/>
      <c r="K52" s="823"/>
      <c r="L52" s="824"/>
      <c r="M52" s="160"/>
      <c r="N52" s="853"/>
      <c r="O52" s="854"/>
      <c r="P52" s="159"/>
      <c r="Q52" s="819"/>
      <c r="R52" s="820"/>
      <c r="S52" s="159"/>
      <c r="T52" s="819"/>
      <c r="U52" s="820"/>
      <c r="V52" s="103" t="str">
        <f>IF(B52="","",VLOOKUP(B52,学連登録!$C$2:$H$3000,6,FALSE))</f>
        <v/>
      </c>
      <c r="W52" s="377"/>
      <c r="X52" s="157"/>
      <c r="Y52" s="118" t="str">
        <f t="shared" si="103"/>
        <v/>
      </c>
      <c r="Z52" s="97" t="str">
        <f>IF(G52="","",VLOOKUP(G52,種目名!$O$5:$T$104,3,0))</f>
        <v/>
      </c>
      <c r="AA52" s="99" t="str">
        <f>IF(J52="","",VLOOKUP(J52,種目名!$O$5:$T$104,3,0))</f>
        <v/>
      </c>
      <c r="AB52" s="119" t="str">
        <f>IF(M52="","",VLOOKUP(M52,種目名!$O$5:$T$104,3,0))</f>
        <v/>
      </c>
      <c r="AC52" s="119" t="str">
        <f>IF(P52="","",VLOOKUP(AF52,種目名!$O$5:$T$104,3,0))</f>
        <v/>
      </c>
      <c r="AD52" s="120" t="str">
        <f>IF(S52="","",VLOOKUP(AI52,種目名!$O$5:$T$104,3,0))</f>
        <v/>
      </c>
      <c r="AE52" s="117">
        <f t="shared" si="104"/>
        <v>0</v>
      </c>
      <c r="AF52" s="157" t="str">
        <f t="shared" si="105"/>
        <v/>
      </c>
      <c r="AG52" s="157" t="str">
        <f t="shared" si="106"/>
        <v/>
      </c>
      <c r="AH52" s="117">
        <f t="shared" si="107"/>
        <v>0</v>
      </c>
      <c r="AI52" s="157" t="str">
        <f t="shared" si="108"/>
        <v/>
      </c>
      <c r="AJ52" s="157" t="str">
        <f t="shared" si="109"/>
        <v/>
      </c>
      <c r="AK52" s="390"/>
      <c r="AL52" s="171">
        <f t="shared" si="14"/>
        <v>0</v>
      </c>
      <c r="AM52" s="399">
        <f t="shared" si="15"/>
        <v>0</v>
      </c>
      <c r="AN52" s="399">
        <f>COUNTIF($B$12:B52,B52)</f>
        <v>0</v>
      </c>
      <c r="AO52" s="399"/>
      <c r="AP52" s="399" t="str">
        <f t="shared" si="16"/>
        <v/>
      </c>
      <c r="AQ52" s="399" t="str">
        <f t="shared" si="17"/>
        <v/>
      </c>
      <c r="AR52" s="399" t="str">
        <f t="shared" si="18"/>
        <v/>
      </c>
      <c r="AS52" s="399" t="str">
        <f t="shared" si="19"/>
        <v/>
      </c>
      <c r="AT52" s="399">
        <f t="shared" si="95"/>
        <v>0</v>
      </c>
      <c r="AU52" s="399" t="str">
        <f t="shared" si="96"/>
        <v/>
      </c>
      <c r="AV52" s="399" t="str">
        <f t="shared" si="97"/>
        <v/>
      </c>
      <c r="AW52" s="399" t="str">
        <f t="shared" si="98"/>
        <v/>
      </c>
      <c r="AX52" s="399" t="str">
        <f t="shared" si="99"/>
        <v/>
      </c>
      <c r="AY52" s="399" t="str">
        <f t="shared" si="100"/>
        <v/>
      </c>
      <c r="AZ52" s="399" t="str">
        <f t="shared" si="26"/>
        <v/>
      </c>
      <c r="BA52" s="399" t="str">
        <f t="shared" si="27"/>
        <v/>
      </c>
      <c r="BB52" s="399" t="str">
        <f t="shared" si="28"/>
        <v/>
      </c>
      <c r="BC52" s="399" t="str">
        <f t="shared" si="29"/>
        <v/>
      </c>
      <c r="BD52" s="403" t="str">
        <f t="shared" si="30"/>
        <v/>
      </c>
      <c r="BE52" s="393">
        <f t="shared" si="31"/>
        <v>0</v>
      </c>
      <c r="BF52" s="157"/>
      <c r="BG52" s="399">
        <f t="shared" si="32"/>
        <v>0</v>
      </c>
      <c r="BH52" s="399">
        <f t="shared" si="33"/>
        <v>0</v>
      </c>
      <c r="BI52" s="412">
        <f t="shared" si="34"/>
        <v>0</v>
      </c>
      <c r="BJ52" s="413">
        <f t="shared" si="9"/>
        <v>0</v>
      </c>
      <c r="BK52" s="398" t="str">
        <f t="shared" si="10"/>
        <v>0</v>
      </c>
      <c r="BL52" s="398" t="str">
        <f t="shared" si="11"/>
        <v>0</v>
      </c>
      <c r="BM52" s="412">
        <f t="shared" si="35"/>
        <v>0</v>
      </c>
      <c r="BN52" s="412" t="str">
        <f t="shared" si="36"/>
        <v>0m0</v>
      </c>
      <c r="BO52" s="399">
        <f t="shared" si="37"/>
        <v>0</v>
      </c>
      <c r="BP52" s="399">
        <f t="shared" si="38"/>
        <v>0</v>
      </c>
      <c r="BQ52" s="412">
        <f t="shared" si="39"/>
        <v>0</v>
      </c>
      <c r="BR52" s="413">
        <f t="shared" si="40"/>
        <v>0</v>
      </c>
      <c r="BS52" s="398" t="str">
        <f t="shared" si="41"/>
        <v>0</v>
      </c>
      <c r="BT52" s="398" t="str">
        <f t="shared" si="42"/>
        <v>0</v>
      </c>
      <c r="BU52" s="412">
        <f t="shared" si="43"/>
        <v>0</v>
      </c>
      <c r="BV52" s="412" t="str">
        <f t="shared" si="44"/>
        <v>0m0</v>
      </c>
      <c r="BW52" s="399">
        <f t="shared" si="45"/>
        <v>0</v>
      </c>
      <c r="BX52" s="399">
        <f t="shared" si="46"/>
        <v>0</v>
      </c>
      <c r="BY52" s="412">
        <f t="shared" si="47"/>
        <v>0</v>
      </c>
      <c r="BZ52" s="413">
        <f t="shared" si="48"/>
        <v>0</v>
      </c>
      <c r="CA52" s="398" t="str">
        <f t="shared" si="49"/>
        <v>0</v>
      </c>
      <c r="CB52" s="398" t="str">
        <f t="shared" si="50"/>
        <v>0</v>
      </c>
      <c r="CC52" s="412">
        <f t="shared" si="51"/>
        <v>0</v>
      </c>
      <c r="CD52" s="412" t="str">
        <f t="shared" si="52"/>
        <v>0m0</v>
      </c>
      <c r="CE52" s="399">
        <f t="shared" si="53"/>
        <v>0</v>
      </c>
      <c r="CF52" s="399">
        <f t="shared" si="54"/>
        <v>0</v>
      </c>
      <c r="CG52" s="412">
        <f t="shared" si="55"/>
        <v>0</v>
      </c>
      <c r="CH52" s="413">
        <f t="shared" si="56"/>
        <v>0</v>
      </c>
      <c r="CI52" s="398" t="str">
        <f t="shared" si="57"/>
        <v>0</v>
      </c>
      <c r="CJ52" s="398" t="str">
        <f t="shared" si="58"/>
        <v>0</v>
      </c>
      <c r="CK52" s="412">
        <f t="shared" si="59"/>
        <v>0</v>
      </c>
      <c r="CL52" s="412" t="str">
        <f t="shared" si="60"/>
        <v>0m0</v>
      </c>
      <c r="CM52" s="399">
        <f t="shared" si="61"/>
        <v>0</v>
      </c>
      <c r="CN52" s="399">
        <f t="shared" si="62"/>
        <v>0</v>
      </c>
      <c r="CO52" s="412">
        <f t="shared" si="63"/>
        <v>0</v>
      </c>
      <c r="CP52" s="413">
        <f t="shared" si="64"/>
        <v>0</v>
      </c>
      <c r="CQ52" s="398" t="str">
        <f t="shared" si="65"/>
        <v>0</v>
      </c>
      <c r="CR52" s="398" t="str">
        <f t="shared" si="66"/>
        <v>0</v>
      </c>
      <c r="CS52" s="412">
        <f t="shared" si="67"/>
        <v>0</v>
      </c>
      <c r="CT52" s="412" t="str">
        <f t="shared" si="68"/>
        <v>0m0</v>
      </c>
      <c r="CU52" s="412">
        <f t="shared" si="69"/>
        <v>0</v>
      </c>
      <c r="CV52" s="412">
        <f t="shared" si="70"/>
        <v>0</v>
      </c>
      <c r="CW52" s="412">
        <f t="shared" si="71"/>
        <v>0</v>
      </c>
      <c r="CX52" s="412">
        <f t="shared" si="72"/>
        <v>0</v>
      </c>
      <c r="CY52" s="412">
        <f t="shared" si="73"/>
        <v>0</v>
      </c>
      <c r="CZ52" s="412" t="str">
        <f t="shared" si="74"/>
        <v/>
      </c>
      <c r="DA52" s="412" t="str">
        <f t="shared" si="75"/>
        <v/>
      </c>
      <c r="DB52" s="412" t="str">
        <f t="shared" si="76"/>
        <v/>
      </c>
      <c r="DC52" s="412" t="str">
        <f t="shared" si="77"/>
        <v/>
      </c>
      <c r="DD52" s="412" t="str">
        <f t="shared" si="78"/>
        <v/>
      </c>
      <c r="DE52" s="412"/>
      <c r="DG52" s="412" t="str">
        <f t="shared" si="79"/>
        <v/>
      </c>
      <c r="DH52" s="412" t="str">
        <f t="shared" si="80"/>
        <v/>
      </c>
      <c r="DI52" s="412">
        <f t="shared" si="81"/>
        <v>0</v>
      </c>
      <c r="DJ52" s="412" t="str">
        <f t="shared" si="82"/>
        <v/>
      </c>
      <c r="DK52" s="412" t="str">
        <f t="shared" si="83"/>
        <v/>
      </c>
      <c r="DL52" s="412" t="str">
        <f t="shared" si="84"/>
        <v/>
      </c>
      <c r="DM52" s="412" t="str">
        <f t="shared" si="85"/>
        <v/>
      </c>
      <c r="DN52" s="412" t="str">
        <f t="shared" si="86"/>
        <v/>
      </c>
      <c r="DO52" s="412" t="str">
        <f t="shared" si="87"/>
        <v/>
      </c>
      <c r="DR52" s="494"/>
      <c r="DS52" s="393">
        <f t="shared" si="101"/>
        <v>0</v>
      </c>
      <c r="DT52" s="393">
        <f t="shared" si="102"/>
        <v>0</v>
      </c>
      <c r="DU52" s="411">
        <f t="shared" si="91"/>
        <v>0</v>
      </c>
      <c r="DX52" s="494" t="e">
        <f>IF(BG52&lt;270000,○,"")</f>
        <v>#NAME?</v>
      </c>
    </row>
    <row r="53" spans="1:128" s="411" customFormat="1" ht="18" hidden="1" customHeight="1" thickBot="1">
      <c r="A53" s="145" t="str">
        <f t="shared" si="12"/>
        <v/>
      </c>
      <c r="B53" s="158"/>
      <c r="C53" s="31" t="str">
        <f>IF(B53="","",VLOOKUP(B53,学連登録!$C$2:$G$3000,2,FALSE))</f>
        <v/>
      </c>
      <c r="D53" s="32" t="str">
        <f>IF(B53="","",VLOOKUP(B53,学連登録!$C$2:$G$3000,3,FALSE))</f>
        <v/>
      </c>
      <c r="E53" s="33" t="str">
        <f>IF(B53="","",VLOOKUP(B53,学連登録!$C$2:$G$3000,4,FALSE))</f>
        <v/>
      </c>
      <c r="F53" s="383" t="str">
        <f>IF(B53="","",VLOOKUP(B53,学連登録!$C$2:$I$3000,7,FALSE))</f>
        <v/>
      </c>
      <c r="G53" s="159"/>
      <c r="H53" s="827"/>
      <c r="I53" s="828"/>
      <c r="J53" s="160"/>
      <c r="K53" s="823"/>
      <c r="L53" s="824"/>
      <c r="M53" s="160"/>
      <c r="N53" s="853"/>
      <c r="O53" s="854"/>
      <c r="P53" s="159"/>
      <c r="Q53" s="819"/>
      <c r="R53" s="820"/>
      <c r="S53" s="159"/>
      <c r="T53" s="819"/>
      <c r="U53" s="820"/>
      <c r="V53" s="103" t="str">
        <f>IF(B53="","",VLOOKUP(B53,学連登録!$C$2:$H$3000,6,FALSE))</f>
        <v/>
      </c>
      <c r="W53" s="377"/>
      <c r="X53" s="157"/>
      <c r="Y53" s="118" t="str">
        <f t="shared" si="103"/>
        <v/>
      </c>
      <c r="Z53" s="97" t="str">
        <f>IF(G53="","",VLOOKUP(G53,種目名!$O$5:$T$104,3,0))</f>
        <v/>
      </c>
      <c r="AA53" s="99" t="str">
        <f>IF(J53="","",VLOOKUP(J53,種目名!$O$5:$T$104,3,0))</f>
        <v/>
      </c>
      <c r="AB53" s="119" t="str">
        <f>IF(M53="","",VLOOKUP(M53,種目名!$O$5:$T$104,3,0))</f>
        <v/>
      </c>
      <c r="AC53" s="119" t="str">
        <f>IF(P53="","",VLOOKUP(AF53,種目名!$O$5:$T$104,3,0))</f>
        <v/>
      </c>
      <c r="AD53" s="120" t="str">
        <f>IF(S53="","",VLOOKUP(AI53,種目名!$O$5:$T$104,3,0))</f>
        <v/>
      </c>
      <c r="AE53" s="117">
        <f t="shared" si="104"/>
        <v>0</v>
      </c>
      <c r="AF53" s="157" t="str">
        <f t="shared" si="105"/>
        <v/>
      </c>
      <c r="AG53" s="157" t="str">
        <f t="shared" si="106"/>
        <v/>
      </c>
      <c r="AH53" s="117">
        <f t="shared" si="107"/>
        <v>0</v>
      </c>
      <c r="AI53" s="157" t="str">
        <f t="shared" si="108"/>
        <v/>
      </c>
      <c r="AJ53" s="157" t="str">
        <f t="shared" si="109"/>
        <v/>
      </c>
      <c r="AK53" s="390"/>
      <c r="AL53" s="171">
        <f t="shared" si="14"/>
        <v>0</v>
      </c>
      <c r="AM53" s="399">
        <f t="shared" si="15"/>
        <v>0</v>
      </c>
      <c r="AN53" s="399">
        <f>COUNTIF($B$12:B53,B53)</f>
        <v>0</v>
      </c>
      <c r="AO53" s="399"/>
      <c r="AP53" s="399" t="str">
        <f t="shared" si="16"/>
        <v/>
      </c>
      <c r="AQ53" s="399" t="str">
        <f t="shared" si="17"/>
        <v/>
      </c>
      <c r="AR53" s="399" t="str">
        <f t="shared" si="18"/>
        <v/>
      </c>
      <c r="AS53" s="399" t="str">
        <f t="shared" si="19"/>
        <v/>
      </c>
      <c r="AT53" s="399">
        <f t="shared" si="95"/>
        <v>0</v>
      </c>
      <c r="AU53" s="399" t="str">
        <f t="shared" si="96"/>
        <v/>
      </c>
      <c r="AV53" s="399" t="str">
        <f t="shared" si="97"/>
        <v/>
      </c>
      <c r="AW53" s="399" t="str">
        <f t="shared" si="98"/>
        <v/>
      </c>
      <c r="AX53" s="399" t="str">
        <f t="shared" si="99"/>
        <v/>
      </c>
      <c r="AY53" s="399" t="str">
        <f t="shared" si="100"/>
        <v/>
      </c>
      <c r="AZ53" s="399" t="str">
        <f t="shared" si="26"/>
        <v/>
      </c>
      <c r="BA53" s="399" t="str">
        <f t="shared" si="27"/>
        <v/>
      </c>
      <c r="BB53" s="399" t="str">
        <f t="shared" si="28"/>
        <v/>
      </c>
      <c r="BC53" s="399" t="str">
        <f t="shared" si="29"/>
        <v/>
      </c>
      <c r="BD53" s="403" t="str">
        <f t="shared" si="30"/>
        <v/>
      </c>
      <c r="BE53" s="393">
        <f t="shared" si="31"/>
        <v>0</v>
      </c>
      <c r="BF53" s="157"/>
      <c r="BG53" s="399">
        <f t="shared" si="32"/>
        <v>0</v>
      </c>
      <c r="BH53" s="399">
        <f t="shared" si="33"/>
        <v>0</v>
      </c>
      <c r="BI53" s="412">
        <f t="shared" si="34"/>
        <v>0</v>
      </c>
      <c r="BJ53" s="413">
        <f t="shared" si="9"/>
        <v>0</v>
      </c>
      <c r="BK53" s="398" t="str">
        <f t="shared" si="10"/>
        <v>0</v>
      </c>
      <c r="BL53" s="398" t="str">
        <f t="shared" si="11"/>
        <v>0</v>
      </c>
      <c r="BM53" s="412">
        <f t="shared" si="35"/>
        <v>0</v>
      </c>
      <c r="BN53" s="412" t="str">
        <f t="shared" si="36"/>
        <v>0m0</v>
      </c>
      <c r="BO53" s="399">
        <f t="shared" si="37"/>
        <v>0</v>
      </c>
      <c r="BP53" s="399">
        <f t="shared" si="38"/>
        <v>0</v>
      </c>
      <c r="BQ53" s="412">
        <f t="shared" si="39"/>
        <v>0</v>
      </c>
      <c r="BR53" s="413">
        <f t="shared" si="40"/>
        <v>0</v>
      </c>
      <c r="BS53" s="398" t="str">
        <f t="shared" si="41"/>
        <v>0</v>
      </c>
      <c r="BT53" s="398" t="str">
        <f t="shared" si="42"/>
        <v>0</v>
      </c>
      <c r="BU53" s="412">
        <f t="shared" si="43"/>
        <v>0</v>
      </c>
      <c r="BV53" s="412" t="str">
        <f t="shared" si="44"/>
        <v>0m0</v>
      </c>
      <c r="BW53" s="399">
        <f t="shared" si="45"/>
        <v>0</v>
      </c>
      <c r="BX53" s="399">
        <f t="shared" si="46"/>
        <v>0</v>
      </c>
      <c r="BY53" s="412">
        <f t="shared" si="47"/>
        <v>0</v>
      </c>
      <c r="BZ53" s="413">
        <f t="shared" si="48"/>
        <v>0</v>
      </c>
      <c r="CA53" s="398" t="str">
        <f t="shared" si="49"/>
        <v>0</v>
      </c>
      <c r="CB53" s="398" t="str">
        <f t="shared" si="50"/>
        <v>0</v>
      </c>
      <c r="CC53" s="412">
        <f t="shared" si="51"/>
        <v>0</v>
      </c>
      <c r="CD53" s="412" t="str">
        <f t="shared" si="52"/>
        <v>0m0</v>
      </c>
      <c r="CE53" s="399">
        <f t="shared" si="53"/>
        <v>0</v>
      </c>
      <c r="CF53" s="399">
        <f t="shared" si="54"/>
        <v>0</v>
      </c>
      <c r="CG53" s="412">
        <f t="shared" si="55"/>
        <v>0</v>
      </c>
      <c r="CH53" s="413">
        <f t="shared" si="56"/>
        <v>0</v>
      </c>
      <c r="CI53" s="398" t="str">
        <f t="shared" si="57"/>
        <v>0</v>
      </c>
      <c r="CJ53" s="398" t="str">
        <f t="shared" si="58"/>
        <v>0</v>
      </c>
      <c r="CK53" s="412">
        <f t="shared" si="59"/>
        <v>0</v>
      </c>
      <c r="CL53" s="412" t="str">
        <f t="shared" si="60"/>
        <v>0m0</v>
      </c>
      <c r="CM53" s="399">
        <f t="shared" si="61"/>
        <v>0</v>
      </c>
      <c r="CN53" s="399">
        <f t="shared" si="62"/>
        <v>0</v>
      </c>
      <c r="CO53" s="412">
        <f t="shared" si="63"/>
        <v>0</v>
      </c>
      <c r="CP53" s="413">
        <f t="shared" si="64"/>
        <v>0</v>
      </c>
      <c r="CQ53" s="398" t="str">
        <f t="shared" si="65"/>
        <v>0</v>
      </c>
      <c r="CR53" s="398" t="str">
        <f t="shared" si="66"/>
        <v>0</v>
      </c>
      <c r="CS53" s="412">
        <f t="shared" si="67"/>
        <v>0</v>
      </c>
      <c r="CT53" s="412" t="str">
        <f t="shared" si="68"/>
        <v>0m0</v>
      </c>
      <c r="CU53" s="412">
        <f t="shared" si="69"/>
        <v>0</v>
      </c>
      <c r="CV53" s="412">
        <f t="shared" si="70"/>
        <v>0</v>
      </c>
      <c r="CW53" s="412">
        <f t="shared" si="71"/>
        <v>0</v>
      </c>
      <c r="CX53" s="412">
        <f t="shared" si="72"/>
        <v>0</v>
      </c>
      <c r="CY53" s="412">
        <f t="shared" si="73"/>
        <v>0</v>
      </c>
      <c r="CZ53" s="412" t="str">
        <f t="shared" si="74"/>
        <v/>
      </c>
      <c r="DA53" s="412" t="str">
        <f t="shared" si="75"/>
        <v/>
      </c>
      <c r="DB53" s="412" t="str">
        <f t="shared" si="76"/>
        <v/>
      </c>
      <c r="DC53" s="412" t="str">
        <f t="shared" si="77"/>
        <v/>
      </c>
      <c r="DD53" s="412" t="str">
        <f t="shared" si="78"/>
        <v/>
      </c>
      <c r="DE53" s="412"/>
      <c r="DG53" s="412" t="str">
        <f t="shared" si="79"/>
        <v/>
      </c>
      <c r="DH53" s="412" t="str">
        <f t="shared" si="80"/>
        <v/>
      </c>
      <c r="DI53" s="412">
        <f t="shared" si="81"/>
        <v>0</v>
      </c>
      <c r="DJ53" s="412" t="str">
        <f t="shared" si="82"/>
        <v/>
      </c>
      <c r="DK53" s="412" t="str">
        <f t="shared" si="83"/>
        <v/>
      </c>
      <c r="DL53" s="412" t="str">
        <f t="shared" si="84"/>
        <v/>
      </c>
      <c r="DM53" s="412" t="str">
        <f t="shared" si="85"/>
        <v/>
      </c>
      <c r="DN53" s="412" t="str">
        <f t="shared" si="86"/>
        <v/>
      </c>
      <c r="DO53" s="412" t="str">
        <f t="shared" si="87"/>
        <v/>
      </c>
      <c r="DR53" s="494"/>
      <c r="DS53" s="393">
        <f t="shared" si="101"/>
        <v>0</v>
      </c>
      <c r="DT53" s="393">
        <f t="shared" si="102"/>
        <v>0</v>
      </c>
      <c r="DU53" s="411">
        <f t="shared" si="91"/>
        <v>0</v>
      </c>
      <c r="DX53" s="494" t="e">
        <f>IF(BG53&lt;270000,○,"")</f>
        <v>#NAME?</v>
      </c>
    </row>
    <row r="54" spans="1:128" s="411" customFormat="1" ht="18" hidden="1" customHeight="1" thickBot="1">
      <c r="A54" s="145" t="str">
        <f t="shared" si="12"/>
        <v/>
      </c>
      <c r="B54" s="158"/>
      <c r="C54" s="31" t="str">
        <f>IF(B54="","",VLOOKUP(B54,学連登録!$C$2:$G$3000,2,FALSE))</f>
        <v/>
      </c>
      <c r="D54" s="32" t="str">
        <f>IF(B54="","",VLOOKUP(B54,学連登録!$C$2:$G$3000,3,FALSE))</f>
        <v/>
      </c>
      <c r="E54" s="33" t="str">
        <f>IF(B54="","",VLOOKUP(B54,学連登録!$C$2:$G$3000,4,FALSE))</f>
        <v/>
      </c>
      <c r="F54" s="383" t="str">
        <f>IF(B54="","",VLOOKUP(B54,学連登録!$C$2:$I$3000,7,FALSE))</f>
        <v/>
      </c>
      <c r="G54" s="159"/>
      <c r="H54" s="827"/>
      <c r="I54" s="828"/>
      <c r="J54" s="160"/>
      <c r="K54" s="823"/>
      <c r="L54" s="824"/>
      <c r="M54" s="160"/>
      <c r="N54" s="853"/>
      <c r="O54" s="854"/>
      <c r="P54" s="159"/>
      <c r="Q54" s="819"/>
      <c r="R54" s="820"/>
      <c r="S54" s="159"/>
      <c r="T54" s="819"/>
      <c r="U54" s="820"/>
      <c r="V54" s="103" t="str">
        <f>IF(B54="","",VLOOKUP(B54,学連登録!$C$2:$H$3000,6,FALSE))</f>
        <v/>
      </c>
      <c r="W54" s="377"/>
      <c r="X54" s="157"/>
      <c r="Y54" s="118" t="str">
        <f t="shared" si="103"/>
        <v/>
      </c>
      <c r="Z54" s="97" t="str">
        <f>IF(G54="","",VLOOKUP(G54,種目名!$O$5:$T$104,3,0))</f>
        <v/>
      </c>
      <c r="AA54" s="99" t="str">
        <f>IF(J54="","",VLOOKUP(J54,種目名!$O$5:$T$104,3,0))</f>
        <v/>
      </c>
      <c r="AB54" s="119" t="str">
        <f>IF(M54="","",VLOOKUP(M54,種目名!$O$5:$T$104,3,0))</f>
        <v/>
      </c>
      <c r="AC54" s="119" t="str">
        <f>IF(P54="","",VLOOKUP(AF54,種目名!$O$5:$T$104,3,0))</f>
        <v/>
      </c>
      <c r="AD54" s="120" t="str">
        <f>IF(S54="","",VLOOKUP(AI54,種目名!$O$5:$T$104,3,0))</f>
        <v/>
      </c>
      <c r="AE54" s="117">
        <f t="shared" si="104"/>
        <v>0</v>
      </c>
      <c r="AF54" s="157" t="str">
        <f t="shared" si="105"/>
        <v/>
      </c>
      <c r="AG54" s="157" t="str">
        <f t="shared" si="106"/>
        <v/>
      </c>
      <c r="AH54" s="117">
        <f t="shared" si="107"/>
        <v>0</v>
      </c>
      <c r="AI54" s="157" t="str">
        <f t="shared" si="108"/>
        <v/>
      </c>
      <c r="AJ54" s="157" t="str">
        <f t="shared" si="109"/>
        <v/>
      </c>
      <c r="AK54" s="390"/>
      <c r="AL54" s="171">
        <f t="shared" si="14"/>
        <v>0</v>
      </c>
      <c r="AM54" s="399">
        <f t="shared" si="15"/>
        <v>0</v>
      </c>
      <c r="AN54" s="399">
        <f>COUNTIF($B$12:B54,B54)</f>
        <v>0</v>
      </c>
      <c r="AO54" s="399"/>
      <c r="AP54" s="399" t="str">
        <f t="shared" si="16"/>
        <v/>
      </c>
      <c r="AQ54" s="399" t="str">
        <f t="shared" si="17"/>
        <v/>
      </c>
      <c r="AR54" s="399" t="str">
        <f t="shared" si="18"/>
        <v/>
      </c>
      <c r="AS54" s="399" t="str">
        <f t="shared" si="19"/>
        <v/>
      </c>
      <c r="AT54" s="399">
        <f t="shared" si="95"/>
        <v>0</v>
      </c>
      <c r="AU54" s="399" t="str">
        <f t="shared" si="96"/>
        <v/>
      </c>
      <c r="AV54" s="399" t="str">
        <f t="shared" si="97"/>
        <v/>
      </c>
      <c r="AW54" s="399" t="str">
        <f t="shared" si="98"/>
        <v/>
      </c>
      <c r="AX54" s="399" t="str">
        <f t="shared" si="99"/>
        <v/>
      </c>
      <c r="AY54" s="399" t="str">
        <f t="shared" si="100"/>
        <v/>
      </c>
      <c r="AZ54" s="399" t="str">
        <f t="shared" si="26"/>
        <v/>
      </c>
      <c r="BA54" s="399" t="str">
        <f t="shared" si="27"/>
        <v/>
      </c>
      <c r="BB54" s="399" t="str">
        <f t="shared" si="28"/>
        <v/>
      </c>
      <c r="BC54" s="399" t="str">
        <f t="shared" si="29"/>
        <v/>
      </c>
      <c r="BD54" s="403" t="str">
        <f t="shared" si="30"/>
        <v/>
      </c>
      <c r="BE54" s="393">
        <f t="shared" si="31"/>
        <v>0</v>
      </c>
      <c r="BF54" s="157"/>
      <c r="BG54" s="399">
        <f t="shared" si="32"/>
        <v>0</v>
      </c>
      <c r="BH54" s="399">
        <f t="shared" si="33"/>
        <v>0</v>
      </c>
      <c r="BI54" s="412">
        <f t="shared" si="34"/>
        <v>0</v>
      </c>
      <c r="BJ54" s="413">
        <f t="shared" si="9"/>
        <v>0</v>
      </c>
      <c r="BK54" s="398" t="str">
        <f t="shared" si="10"/>
        <v>0</v>
      </c>
      <c r="BL54" s="398" t="str">
        <f t="shared" si="11"/>
        <v>0</v>
      </c>
      <c r="BM54" s="412">
        <f t="shared" si="35"/>
        <v>0</v>
      </c>
      <c r="BN54" s="412" t="str">
        <f t="shared" si="36"/>
        <v>0m0</v>
      </c>
      <c r="BO54" s="399">
        <f t="shared" si="37"/>
        <v>0</v>
      </c>
      <c r="BP54" s="399">
        <f t="shared" si="38"/>
        <v>0</v>
      </c>
      <c r="BQ54" s="412">
        <f t="shared" si="39"/>
        <v>0</v>
      </c>
      <c r="BR54" s="413">
        <f t="shared" si="40"/>
        <v>0</v>
      </c>
      <c r="BS54" s="398" t="str">
        <f t="shared" si="41"/>
        <v>0</v>
      </c>
      <c r="BT54" s="398" t="str">
        <f t="shared" si="42"/>
        <v>0</v>
      </c>
      <c r="BU54" s="412">
        <f t="shared" si="43"/>
        <v>0</v>
      </c>
      <c r="BV54" s="412" t="str">
        <f t="shared" si="44"/>
        <v>0m0</v>
      </c>
      <c r="BW54" s="399">
        <f t="shared" si="45"/>
        <v>0</v>
      </c>
      <c r="BX54" s="399">
        <f t="shared" si="46"/>
        <v>0</v>
      </c>
      <c r="BY54" s="412">
        <f t="shared" si="47"/>
        <v>0</v>
      </c>
      <c r="BZ54" s="413">
        <f t="shared" si="48"/>
        <v>0</v>
      </c>
      <c r="CA54" s="398" t="str">
        <f t="shared" si="49"/>
        <v>0</v>
      </c>
      <c r="CB54" s="398" t="str">
        <f t="shared" si="50"/>
        <v>0</v>
      </c>
      <c r="CC54" s="412">
        <f t="shared" si="51"/>
        <v>0</v>
      </c>
      <c r="CD54" s="412" t="str">
        <f t="shared" si="52"/>
        <v>0m0</v>
      </c>
      <c r="CE54" s="399">
        <f t="shared" si="53"/>
        <v>0</v>
      </c>
      <c r="CF54" s="399">
        <f t="shared" si="54"/>
        <v>0</v>
      </c>
      <c r="CG54" s="412">
        <f t="shared" si="55"/>
        <v>0</v>
      </c>
      <c r="CH54" s="413">
        <f t="shared" si="56"/>
        <v>0</v>
      </c>
      <c r="CI54" s="398" t="str">
        <f t="shared" si="57"/>
        <v>0</v>
      </c>
      <c r="CJ54" s="398" t="str">
        <f t="shared" si="58"/>
        <v>0</v>
      </c>
      <c r="CK54" s="412">
        <f t="shared" si="59"/>
        <v>0</v>
      </c>
      <c r="CL54" s="412" t="str">
        <f t="shared" si="60"/>
        <v>0m0</v>
      </c>
      <c r="CM54" s="399">
        <f t="shared" si="61"/>
        <v>0</v>
      </c>
      <c r="CN54" s="399">
        <f t="shared" si="62"/>
        <v>0</v>
      </c>
      <c r="CO54" s="412">
        <f t="shared" si="63"/>
        <v>0</v>
      </c>
      <c r="CP54" s="413">
        <f t="shared" si="64"/>
        <v>0</v>
      </c>
      <c r="CQ54" s="398" t="str">
        <f t="shared" si="65"/>
        <v>0</v>
      </c>
      <c r="CR54" s="398" t="str">
        <f t="shared" si="66"/>
        <v>0</v>
      </c>
      <c r="CS54" s="412">
        <f t="shared" si="67"/>
        <v>0</v>
      </c>
      <c r="CT54" s="412" t="str">
        <f t="shared" si="68"/>
        <v>0m0</v>
      </c>
      <c r="CU54" s="412">
        <f t="shared" si="69"/>
        <v>0</v>
      </c>
      <c r="CV54" s="412">
        <f t="shared" si="70"/>
        <v>0</v>
      </c>
      <c r="CW54" s="412">
        <f t="shared" si="71"/>
        <v>0</v>
      </c>
      <c r="CX54" s="412">
        <f t="shared" si="72"/>
        <v>0</v>
      </c>
      <c r="CY54" s="412">
        <f t="shared" si="73"/>
        <v>0</v>
      </c>
      <c r="CZ54" s="412" t="str">
        <f t="shared" si="74"/>
        <v/>
      </c>
      <c r="DA54" s="412" t="str">
        <f t="shared" si="75"/>
        <v/>
      </c>
      <c r="DB54" s="412" t="str">
        <f t="shared" si="76"/>
        <v/>
      </c>
      <c r="DC54" s="412" t="str">
        <f t="shared" si="77"/>
        <v/>
      </c>
      <c r="DD54" s="412" t="str">
        <f t="shared" si="78"/>
        <v/>
      </c>
      <c r="DE54" s="412"/>
      <c r="DG54" s="412" t="str">
        <f t="shared" si="79"/>
        <v/>
      </c>
      <c r="DH54" s="412" t="str">
        <f t="shared" si="80"/>
        <v/>
      </c>
      <c r="DI54" s="412">
        <f t="shared" si="81"/>
        <v>0</v>
      </c>
      <c r="DJ54" s="412" t="str">
        <f t="shared" si="82"/>
        <v/>
      </c>
      <c r="DK54" s="412" t="str">
        <f t="shared" si="83"/>
        <v/>
      </c>
      <c r="DL54" s="412" t="str">
        <f t="shared" si="84"/>
        <v/>
      </c>
      <c r="DM54" s="412" t="str">
        <f t="shared" si="85"/>
        <v/>
      </c>
      <c r="DN54" s="412" t="str">
        <f t="shared" si="86"/>
        <v/>
      </c>
      <c r="DO54" s="412" t="str">
        <f t="shared" si="87"/>
        <v/>
      </c>
      <c r="DR54" s="494"/>
      <c r="DS54" s="393">
        <f t="shared" si="101"/>
        <v>0</v>
      </c>
      <c r="DT54" s="393">
        <f t="shared" si="102"/>
        <v>0</v>
      </c>
      <c r="DU54" s="411">
        <f t="shared" si="91"/>
        <v>0</v>
      </c>
      <c r="DX54" s="494" t="e">
        <f>IF(BG54&lt;270000,○,"")</f>
        <v>#NAME?</v>
      </c>
    </row>
    <row r="55" spans="1:128" s="411" customFormat="1" ht="18" hidden="1" customHeight="1" thickBot="1">
      <c r="A55" s="145" t="str">
        <f t="shared" si="12"/>
        <v/>
      </c>
      <c r="B55" s="158"/>
      <c r="C55" s="31" t="str">
        <f>IF(B55="","",VLOOKUP(B55,学連登録!$C$2:$G$3000,2,FALSE))</f>
        <v/>
      </c>
      <c r="D55" s="32" t="str">
        <f>IF(B55="","",VLOOKUP(B55,学連登録!$C$2:$G$3000,3,FALSE))</f>
        <v/>
      </c>
      <c r="E55" s="33" t="str">
        <f>IF(B55="","",VLOOKUP(B55,学連登録!$C$2:$G$3000,4,FALSE))</f>
        <v/>
      </c>
      <c r="F55" s="383" t="str">
        <f>IF(B55="","",VLOOKUP(B55,学連登録!$C$2:$I$3000,7,FALSE))</f>
        <v/>
      </c>
      <c r="G55" s="159"/>
      <c r="H55" s="827"/>
      <c r="I55" s="828"/>
      <c r="J55" s="160"/>
      <c r="K55" s="823"/>
      <c r="L55" s="824"/>
      <c r="M55" s="160"/>
      <c r="N55" s="853"/>
      <c r="O55" s="854"/>
      <c r="P55" s="159"/>
      <c r="Q55" s="819"/>
      <c r="R55" s="820"/>
      <c r="S55" s="159"/>
      <c r="T55" s="819"/>
      <c r="U55" s="820"/>
      <c r="V55" s="103" t="str">
        <f>IF(B55="","",VLOOKUP(B55,学連登録!$C$2:$H$3000,6,FALSE))</f>
        <v/>
      </c>
      <c r="W55" s="377"/>
      <c r="X55" s="157"/>
      <c r="Y55" s="118" t="str">
        <f t="shared" si="103"/>
        <v/>
      </c>
      <c r="Z55" s="97" t="str">
        <f>IF(G55="","",VLOOKUP(G55,種目名!$O$5:$T$104,3,0))</f>
        <v/>
      </c>
      <c r="AA55" s="99" t="str">
        <f>IF(J55="","",VLOOKUP(J55,種目名!$O$5:$T$104,3,0))</f>
        <v/>
      </c>
      <c r="AB55" s="119" t="str">
        <f>IF(M55="","",VLOOKUP(M55,種目名!$O$5:$T$104,3,0))</f>
        <v/>
      </c>
      <c r="AC55" s="119" t="str">
        <f>IF(P55="","",VLOOKUP(AF55,種目名!$O$5:$T$104,3,0))</f>
        <v/>
      </c>
      <c r="AD55" s="120" t="str">
        <f>IF(S55="","",VLOOKUP(AI55,種目名!$O$5:$T$104,3,0))</f>
        <v/>
      </c>
      <c r="AE55" s="117">
        <f t="shared" si="104"/>
        <v>0</v>
      </c>
      <c r="AF55" s="157" t="str">
        <f t="shared" si="105"/>
        <v/>
      </c>
      <c r="AG55" s="157" t="str">
        <f t="shared" si="106"/>
        <v/>
      </c>
      <c r="AH55" s="117">
        <f t="shared" si="107"/>
        <v>0</v>
      </c>
      <c r="AI55" s="157" t="str">
        <f t="shared" si="108"/>
        <v/>
      </c>
      <c r="AJ55" s="157" t="str">
        <f t="shared" si="109"/>
        <v/>
      </c>
      <c r="AK55" s="390"/>
      <c r="AL55" s="171">
        <f t="shared" si="14"/>
        <v>0</v>
      </c>
      <c r="AM55" s="399">
        <f t="shared" si="15"/>
        <v>0</v>
      </c>
      <c r="AN55" s="399">
        <f>COUNTIF($B$12:B55,B55)</f>
        <v>0</v>
      </c>
      <c r="AO55" s="399"/>
      <c r="AP55" s="399" t="str">
        <f t="shared" si="16"/>
        <v/>
      </c>
      <c r="AQ55" s="399" t="str">
        <f t="shared" si="17"/>
        <v/>
      </c>
      <c r="AR55" s="399" t="str">
        <f t="shared" si="18"/>
        <v/>
      </c>
      <c r="AS55" s="399" t="str">
        <f t="shared" si="19"/>
        <v/>
      </c>
      <c r="AT55" s="399">
        <f t="shared" si="95"/>
        <v>0</v>
      </c>
      <c r="AU55" s="399" t="str">
        <f t="shared" si="96"/>
        <v/>
      </c>
      <c r="AV55" s="399" t="str">
        <f t="shared" si="97"/>
        <v/>
      </c>
      <c r="AW55" s="399" t="str">
        <f t="shared" si="98"/>
        <v/>
      </c>
      <c r="AX55" s="399" t="str">
        <f t="shared" si="99"/>
        <v/>
      </c>
      <c r="AY55" s="399" t="str">
        <f t="shared" si="100"/>
        <v/>
      </c>
      <c r="AZ55" s="399" t="str">
        <f t="shared" si="26"/>
        <v/>
      </c>
      <c r="BA55" s="399" t="str">
        <f t="shared" si="27"/>
        <v/>
      </c>
      <c r="BB55" s="399" t="str">
        <f t="shared" si="28"/>
        <v/>
      </c>
      <c r="BC55" s="399" t="str">
        <f t="shared" si="29"/>
        <v/>
      </c>
      <c r="BD55" s="403" t="str">
        <f t="shared" si="30"/>
        <v/>
      </c>
      <c r="BE55" s="393">
        <f t="shared" si="31"/>
        <v>0</v>
      </c>
      <c r="BF55" s="157"/>
      <c r="BG55" s="399">
        <f t="shared" si="32"/>
        <v>0</v>
      </c>
      <c r="BH55" s="399">
        <f t="shared" si="33"/>
        <v>0</v>
      </c>
      <c r="BI55" s="412">
        <f t="shared" si="34"/>
        <v>0</v>
      </c>
      <c r="BJ55" s="413">
        <f t="shared" si="9"/>
        <v>0</v>
      </c>
      <c r="BK55" s="398" t="str">
        <f t="shared" si="10"/>
        <v>0</v>
      </c>
      <c r="BL55" s="398" t="str">
        <f t="shared" si="11"/>
        <v>0</v>
      </c>
      <c r="BM55" s="412">
        <f t="shared" si="35"/>
        <v>0</v>
      </c>
      <c r="BN55" s="412" t="str">
        <f t="shared" si="36"/>
        <v>0m0</v>
      </c>
      <c r="BO55" s="399">
        <f t="shared" si="37"/>
        <v>0</v>
      </c>
      <c r="BP55" s="399">
        <f t="shared" si="38"/>
        <v>0</v>
      </c>
      <c r="BQ55" s="412">
        <f t="shared" si="39"/>
        <v>0</v>
      </c>
      <c r="BR55" s="413">
        <f t="shared" si="40"/>
        <v>0</v>
      </c>
      <c r="BS55" s="398" t="str">
        <f t="shared" si="41"/>
        <v>0</v>
      </c>
      <c r="BT55" s="398" t="str">
        <f t="shared" si="42"/>
        <v>0</v>
      </c>
      <c r="BU55" s="412">
        <f t="shared" si="43"/>
        <v>0</v>
      </c>
      <c r="BV55" s="412" t="str">
        <f t="shared" si="44"/>
        <v>0m0</v>
      </c>
      <c r="BW55" s="399">
        <f t="shared" si="45"/>
        <v>0</v>
      </c>
      <c r="BX55" s="399">
        <f t="shared" si="46"/>
        <v>0</v>
      </c>
      <c r="BY55" s="412">
        <f t="shared" si="47"/>
        <v>0</v>
      </c>
      <c r="BZ55" s="413">
        <f t="shared" si="48"/>
        <v>0</v>
      </c>
      <c r="CA55" s="398" t="str">
        <f t="shared" si="49"/>
        <v>0</v>
      </c>
      <c r="CB55" s="398" t="str">
        <f t="shared" si="50"/>
        <v>0</v>
      </c>
      <c r="CC55" s="412">
        <f t="shared" si="51"/>
        <v>0</v>
      </c>
      <c r="CD55" s="412" t="str">
        <f t="shared" si="52"/>
        <v>0m0</v>
      </c>
      <c r="CE55" s="399">
        <f t="shared" si="53"/>
        <v>0</v>
      </c>
      <c r="CF55" s="399">
        <f t="shared" si="54"/>
        <v>0</v>
      </c>
      <c r="CG55" s="412">
        <f t="shared" si="55"/>
        <v>0</v>
      </c>
      <c r="CH55" s="413">
        <f t="shared" si="56"/>
        <v>0</v>
      </c>
      <c r="CI55" s="398" t="str">
        <f t="shared" si="57"/>
        <v>0</v>
      </c>
      <c r="CJ55" s="398" t="str">
        <f t="shared" si="58"/>
        <v>0</v>
      </c>
      <c r="CK55" s="412">
        <f t="shared" si="59"/>
        <v>0</v>
      </c>
      <c r="CL55" s="412" t="str">
        <f t="shared" si="60"/>
        <v>0m0</v>
      </c>
      <c r="CM55" s="399">
        <f t="shared" si="61"/>
        <v>0</v>
      </c>
      <c r="CN55" s="399">
        <f t="shared" si="62"/>
        <v>0</v>
      </c>
      <c r="CO55" s="412">
        <f t="shared" si="63"/>
        <v>0</v>
      </c>
      <c r="CP55" s="413">
        <f t="shared" si="64"/>
        <v>0</v>
      </c>
      <c r="CQ55" s="398" t="str">
        <f t="shared" si="65"/>
        <v>0</v>
      </c>
      <c r="CR55" s="398" t="str">
        <f t="shared" si="66"/>
        <v>0</v>
      </c>
      <c r="CS55" s="412">
        <f t="shared" si="67"/>
        <v>0</v>
      </c>
      <c r="CT55" s="412" t="str">
        <f t="shared" si="68"/>
        <v>0m0</v>
      </c>
      <c r="CU55" s="412">
        <f t="shared" si="69"/>
        <v>0</v>
      </c>
      <c r="CV55" s="412">
        <f t="shared" si="70"/>
        <v>0</v>
      </c>
      <c r="CW55" s="412">
        <f t="shared" si="71"/>
        <v>0</v>
      </c>
      <c r="CX55" s="412">
        <f t="shared" si="72"/>
        <v>0</v>
      </c>
      <c r="CY55" s="412">
        <f t="shared" si="73"/>
        <v>0</v>
      </c>
      <c r="CZ55" s="412" t="str">
        <f t="shared" si="74"/>
        <v/>
      </c>
      <c r="DA55" s="412" t="str">
        <f t="shared" si="75"/>
        <v/>
      </c>
      <c r="DB55" s="412" t="str">
        <f t="shared" si="76"/>
        <v/>
      </c>
      <c r="DC55" s="412" t="str">
        <f t="shared" si="77"/>
        <v/>
      </c>
      <c r="DD55" s="412" t="str">
        <f t="shared" si="78"/>
        <v/>
      </c>
      <c r="DE55" s="412"/>
      <c r="DG55" s="412" t="str">
        <f t="shared" si="79"/>
        <v/>
      </c>
      <c r="DH55" s="412" t="str">
        <f t="shared" si="80"/>
        <v/>
      </c>
      <c r="DI55" s="412">
        <f t="shared" si="81"/>
        <v>0</v>
      </c>
      <c r="DJ55" s="412" t="str">
        <f t="shared" si="82"/>
        <v/>
      </c>
      <c r="DK55" s="412" t="str">
        <f t="shared" si="83"/>
        <v/>
      </c>
      <c r="DL55" s="412" t="str">
        <f t="shared" si="84"/>
        <v/>
      </c>
      <c r="DM55" s="412" t="str">
        <f t="shared" si="85"/>
        <v/>
      </c>
      <c r="DN55" s="412" t="str">
        <f t="shared" si="86"/>
        <v/>
      </c>
      <c r="DO55" s="412" t="str">
        <f t="shared" si="87"/>
        <v/>
      </c>
      <c r="DR55" s="494"/>
      <c r="DS55" s="393">
        <f t="shared" si="101"/>
        <v>0</v>
      </c>
      <c r="DT55" s="393">
        <f t="shared" si="102"/>
        <v>0</v>
      </c>
      <c r="DU55" s="411">
        <f t="shared" si="91"/>
        <v>0</v>
      </c>
      <c r="DX55" s="494" t="e">
        <f>IF(BG55&lt;270000,○,"")</f>
        <v>#NAME?</v>
      </c>
    </row>
    <row r="56" spans="1:128" s="411" customFormat="1" ht="18" hidden="1" customHeight="1" thickBot="1">
      <c r="A56" s="145" t="str">
        <f t="shared" si="12"/>
        <v/>
      </c>
      <c r="B56" s="158"/>
      <c r="C56" s="31" t="str">
        <f>IF(B56="","",VLOOKUP(B56,学連登録!$C$2:$G$3000,2,FALSE))</f>
        <v/>
      </c>
      <c r="D56" s="32" t="str">
        <f>IF(B56="","",VLOOKUP(B56,学連登録!$C$2:$G$3000,3,FALSE))</f>
        <v/>
      </c>
      <c r="E56" s="33" t="str">
        <f>IF(B56="","",VLOOKUP(B56,学連登録!$C$2:$G$3000,4,FALSE))</f>
        <v/>
      </c>
      <c r="F56" s="383" t="str">
        <f>IF(B56="","",VLOOKUP(B56,学連登録!$C$2:$I$3000,7,FALSE))</f>
        <v/>
      </c>
      <c r="G56" s="159"/>
      <c r="H56" s="827"/>
      <c r="I56" s="828"/>
      <c r="J56" s="160"/>
      <c r="K56" s="823"/>
      <c r="L56" s="824"/>
      <c r="M56" s="160"/>
      <c r="N56" s="853"/>
      <c r="O56" s="854"/>
      <c r="P56" s="159"/>
      <c r="Q56" s="819"/>
      <c r="R56" s="820"/>
      <c r="S56" s="159"/>
      <c r="T56" s="819"/>
      <c r="U56" s="820"/>
      <c r="V56" s="103" t="str">
        <f>IF(B56="","",VLOOKUP(B56,学連登録!$C$2:$H$3000,6,FALSE))</f>
        <v/>
      </c>
      <c r="W56" s="377"/>
      <c r="X56" s="157"/>
      <c r="Y56" s="118" t="str">
        <f t="shared" si="103"/>
        <v/>
      </c>
      <c r="Z56" s="97" t="str">
        <f>IF(G56="","",VLOOKUP(G56,種目名!$O$5:$T$104,3,0))</f>
        <v/>
      </c>
      <c r="AA56" s="99" t="str">
        <f>IF(J56="","",VLOOKUP(J56,種目名!$O$5:$T$104,3,0))</f>
        <v/>
      </c>
      <c r="AB56" s="119" t="str">
        <f>IF(M56="","",VLOOKUP(M56,種目名!$O$5:$T$104,3,0))</f>
        <v/>
      </c>
      <c r="AC56" s="119" t="str">
        <f>IF(P56="","",VLOOKUP(AF56,種目名!$O$5:$T$104,3,0))</f>
        <v/>
      </c>
      <c r="AD56" s="120" t="str">
        <f>IF(S56="","",VLOOKUP(AI56,種目名!$O$5:$T$104,3,0))</f>
        <v/>
      </c>
      <c r="AE56" s="117">
        <f t="shared" si="104"/>
        <v>0</v>
      </c>
      <c r="AF56" s="157" t="str">
        <f t="shared" si="105"/>
        <v/>
      </c>
      <c r="AG56" s="157" t="str">
        <f t="shared" si="106"/>
        <v/>
      </c>
      <c r="AH56" s="117">
        <f t="shared" si="107"/>
        <v>0</v>
      </c>
      <c r="AI56" s="157" t="str">
        <f t="shared" si="108"/>
        <v/>
      </c>
      <c r="AJ56" s="157" t="str">
        <f t="shared" si="109"/>
        <v/>
      </c>
      <c r="AK56" s="390"/>
      <c r="AL56" s="171">
        <f t="shared" si="14"/>
        <v>0</v>
      </c>
      <c r="AM56" s="399">
        <f t="shared" si="15"/>
        <v>0</v>
      </c>
      <c r="AN56" s="399">
        <f>COUNTIF($B$12:B56,B56)</f>
        <v>0</v>
      </c>
      <c r="AO56" s="399"/>
      <c r="AP56" s="399" t="str">
        <f t="shared" si="16"/>
        <v/>
      </c>
      <c r="AQ56" s="399" t="str">
        <f t="shared" si="17"/>
        <v/>
      </c>
      <c r="AR56" s="399" t="str">
        <f t="shared" si="18"/>
        <v/>
      </c>
      <c r="AS56" s="399" t="str">
        <f t="shared" si="19"/>
        <v/>
      </c>
      <c r="AT56" s="399">
        <f t="shared" si="95"/>
        <v>0</v>
      </c>
      <c r="AU56" s="399" t="str">
        <f t="shared" si="96"/>
        <v/>
      </c>
      <c r="AV56" s="399" t="str">
        <f t="shared" si="97"/>
        <v/>
      </c>
      <c r="AW56" s="399" t="str">
        <f t="shared" si="98"/>
        <v/>
      </c>
      <c r="AX56" s="399" t="str">
        <f t="shared" si="99"/>
        <v/>
      </c>
      <c r="AY56" s="399" t="str">
        <f t="shared" si="100"/>
        <v/>
      </c>
      <c r="AZ56" s="399" t="str">
        <f t="shared" si="26"/>
        <v/>
      </c>
      <c r="BA56" s="399" t="str">
        <f t="shared" si="27"/>
        <v/>
      </c>
      <c r="BB56" s="399" t="str">
        <f t="shared" si="28"/>
        <v/>
      </c>
      <c r="BC56" s="399" t="str">
        <f t="shared" si="29"/>
        <v/>
      </c>
      <c r="BD56" s="403" t="str">
        <f t="shared" si="30"/>
        <v/>
      </c>
      <c r="BE56" s="393">
        <f t="shared" si="31"/>
        <v>0</v>
      </c>
      <c r="BF56" s="157"/>
      <c r="BG56" s="399">
        <f t="shared" si="32"/>
        <v>0</v>
      </c>
      <c r="BH56" s="399">
        <f t="shared" si="33"/>
        <v>0</v>
      </c>
      <c r="BI56" s="412">
        <f t="shared" si="34"/>
        <v>0</v>
      </c>
      <c r="BJ56" s="413">
        <f t="shared" si="9"/>
        <v>0</v>
      </c>
      <c r="BK56" s="398" t="str">
        <f t="shared" si="10"/>
        <v>0</v>
      </c>
      <c r="BL56" s="398" t="str">
        <f t="shared" si="11"/>
        <v>0</v>
      </c>
      <c r="BM56" s="412">
        <f t="shared" si="35"/>
        <v>0</v>
      </c>
      <c r="BN56" s="412" t="str">
        <f t="shared" si="36"/>
        <v>0m0</v>
      </c>
      <c r="BO56" s="399">
        <f t="shared" si="37"/>
        <v>0</v>
      </c>
      <c r="BP56" s="399">
        <f t="shared" si="38"/>
        <v>0</v>
      </c>
      <c r="BQ56" s="412">
        <f t="shared" si="39"/>
        <v>0</v>
      </c>
      <c r="BR56" s="413">
        <f t="shared" si="40"/>
        <v>0</v>
      </c>
      <c r="BS56" s="398" t="str">
        <f t="shared" si="41"/>
        <v>0</v>
      </c>
      <c r="BT56" s="398" t="str">
        <f t="shared" si="42"/>
        <v>0</v>
      </c>
      <c r="BU56" s="412">
        <f t="shared" si="43"/>
        <v>0</v>
      </c>
      <c r="BV56" s="412" t="str">
        <f t="shared" si="44"/>
        <v>0m0</v>
      </c>
      <c r="BW56" s="399">
        <f t="shared" si="45"/>
        <v>0</v>
      </c>
      <c r="BX56" s="399">
        <f t="shared" si="46"/>
        <v>0</v>
      </c>
      <c r="BY56" s="412">
        <f t="shared" si="47"/>
        <v>0</v>
      </c>
      <c r="BZ56" s="413">
        <f t="shared" si="48"/>
        <v>0</v>
      </c>
      <c r="CA56" s="398" t="str">
        <f t="shared" si="49"/>
        <v>0</v>
      </c>
      <c r="CB56" s="398" t="str">
        <f t="shared" si="50"/>
        <v>0</v>
      </c>
      <c r="CC56" s="412">
        <f t="shared" si="51"/>
        <v>0</v>
      </c>
      <c r="CD56" s="412" t="str">
        <f t="shared" si="52"/>
        <v>0m0</v>
      </c>
      <c r="CE56" s="399">
        <f t="shared" si="53"/>
        <v>0</v>
      </c>
      <c r="CF56" s="399">
        <f t="shared" si="54"/>
        <v>0</v>
      </c>
      <c r="CG56" s="412">
        <f t="shared" si="55"/>
        <v>0</v>
      </c>
      <c r="CH56" s="413">
        <f t="shared" si="56"/>
        <v>0</v>
      </c>
      <c r="CI56" s="398" t="str">
        <f t="shared" si="57"/>
        <v>0</v>
      </c>
      <c r="CJ56" s="398" t="str">
        <f t="shared" si="58"/>
        <v>0</v>
      </c>
      <c r="CK56" s="412">
        <f t="shared" si="59"/>
        <v>0</v>
      </c>
      <c r="CL56" s="412" t="str">
        <f t="shared" si="60"/>
        <v>0m0</v>
      </c>
      <c r="CM56" s="399">
        <f t="shared" si="61"/>
        <v>0</v>
      </c>
      <c r="CN56" s="399">
        <f t="shared" si="62"/>
        <v>0</v>
      </c>
      <c r="CO56" s="412">
        <f t="shared" si="63"/>
        <v>0</v>
      </c>
      <c r="CP56" s="413">
        <f t="shared" si="64"/>
        <v>0</v>
      </c>
      <c r="CQ56" s="398" t="str">
        <f t="shared" si="65"/>
        <v>0</v>
      </c>
      <c r="CR56" s="398" t="str">
        <f t="shared" si="66"/>
        <v>0</v>
      </c>
      <c r="CS56" s="412">
        <f t="shared" si="67"/>
        <v>0</v>
      </c>
      <c r="CT56" s="412" t="str">
        <f t="shared" si="68"/>
        <v>0m0</v>
      </c>
      <c r="CU56" s="412">
        <f t="shared" si="69"/>
        <v>0</v>
      </c>
      <c r="CV56" s="412">
        <f t="shared" si="70"/>
        <v>0</v>
      </c>
      <c r="CW56" s="412">
        <f t="shared" si="71"/>
        <v>0</v>
      </c>
      <c r="CX56" s="412">
        <f t="shared" si="72"/>
        <v>0</v>
      </c>
      <c r="CY56" s="412">
        <f t="shared" si="73"/>
        <v>0</v>
      </c>
      <c r="CZ56" s="412" t="str">
        <f t="shared" si="74"/>
        <v/>
      </c>
      <c r="DA56" s="412" t="str">
        <f t="shared" si="75"/>
        <v/>
      </c>
      <c r="DB56" s="412" t="str">
        <f t="shared" si="76"/>
        <v/>
      </c>
      <c r="DC56" s="412" t="str">
        <f t="shared" si="77"/>
        <v/>
      </c>
      <c r="DD56" s="412" t="str">
        <f t="shared" si="78"/>
        <v/>
      </c>
      <c r="DE56" s="412"/>
      <c r="DG56" s="412" t="str">
        <f t="shared" si="79"/>
        <v/>
      </c>
      <c r="DH56" s="412" t="str">
        <f t="shared" si="80"/>
        <v/>
      </c>
      <c r="DI56" s="412">
        <f t="shared" si="81"/>
        <v>0</v>
      </c>
      <c r="DJ56" s="412" t="str">
        <f t="shared" si="82"/>
        <v/>
      </c>
      <c r="DK56" s="412" t="str">
        <f t="shared" si="83"/>
        <v/>
      </c>
      <c r="DL56" s="412" t="str">
        <f t="shared" si="84"/>
        <v/>
      </c>
      <c r="DM56" s="412" t="str">
        <f t="shared" si="85"/>
        <v/>
      </c>
      <c r="DN56" s="412" t="str">
        <f t="shared" si="86"/>
        <v/>
      </c>
      <c r="DO56" s="412" t="str">
        <f t="shared" si="87"/>
        <v/>
      </c>
      <c r="DR56" s="494"/>
      <c r="DS56" s="393">
        <f t="shared" si="101"/>
        <v>0</v>
      </c>
      <c r="DT56" s="393">
        <f t="shared" si="102"/>
        <v>0</v>
      </c>
      <c r="DU56" s="411">
        <f t="shared" si="91"/>
        <v>0</v>
      </c>
      <c r="DX56" s="494" t="e">
        <f>IF(BG56&lt;270000,○,"")</f>
        <v>#NAME?</v>
      </c>
    </row>
    <row r="57" spans="1:128" s="411" customFormat="1" ht="18" hidden="1" customHeight="1" thickBot="1">
      <c r="A57" s="145" t="str">
        <f t="shared" si="12"/>
        <v/>
      </c>
      <c r="B57" s="158"/>
      <c r="C57" s="31" t="str">
        <f>IF(B57="","",VLOOKUP(B57,学連登録!$C$2:$G$3000,2,FALSE))</f>
        <v/>
      </c>
      <c r="D57" s="32" t="str">
        <f>IF(B57="","",VLOOKUP(B57,学連登録!$C$2:$G$3000,3,FALSE))</f>
        <v/>
      </c>
      <c r="E57" s="33" t="str">
        <f>IF(B57="","",VLOOKUP(B57,学連登録!$C$2:$G$3000,4,FALSE))</f>
        <v/>
      </c>
      <c r="F57" s="383" t="str">
        <f>IF(B57="","",VLOOKUP(B57,学連登録!$C$2:$I$3000,7,FALSE))</f>
        <v/>
      </c>
      <c r="G57" s="159"/>
      <c r="H57" s="827"/>
      <c r="I57" s="828"/>
      <c r="J57" s="160"/>
      <c r="K57" s="823"/>
      <c r="L57" s="824"/>
      <c r="M57" s="160"/>
      <c r="N57" s="853"/>
      <c r="O57" s="854"/>
      <c r="P57" s="159"/>
      <c r="Q57" s="819"/>
      <c r="R57" s="820"/>
      <c r="S57" s="159"/>
      <c r="T57" s="819"/>
      <c r="U57" s="820"/>
      <c r="V57" s="103" t="str">
        <f>IF(B57="","",VLOOKUP(B57,学連登録!$C$2:$H$3000,6,FALSE))</f>
        <v/>
      </c>
      <c r="W57" s="377"/>
      <c r="X57" s="157"/>
      <c r="Y57" s="118" t="str">
        <f t="shared" si="103"/>
        <v/>
      </c>
      <c r="Z57" s="97" t="str">
        <f>IF(G57="","",VLOOKUP(G57,種目名!$O$5:$T$104,3,0))</f>
        <v/>
      </c>
      <c r="AA57" s="99" t="str">
        <f>IF(J57="","",VLOOKUP(J57,種目名!$O$5:$T$104,3,0))</f>
        <v/>
      </c>
      <c r="AB57" s="119" t="str">
        <f>IF(M57="","",VLOOKUP(M57,種目名!$O$5:$T$104,3,0))</f>
        <v/>
      </c>
      <c r="AC57" s="119" t="str">
        <f>IF(P57="","",VLOOKUP(AF57,種目名!$O$5:$T$104,3,0))</f>
        <v/>
      </c>
      <c r="AD57" s="120" t="str">
        <f>IF(S57="","",VLOOKUP(AI57,種目名!$O$5:$T$104,3,0))</f>
        <v/>
      </c>
      <c r="AE57" s="117">
        <f t="shared" si="104"/>
        <v>0</v>
      </c>
      <c r="AF57" s="157" t="str">
        <f t="shared" si="105"/>
        <v/>
      </c>
      <c r="AG57" s="157" t="str">
        <f t="shared" si="106"/>
        <v/>
      </c>
      <c r="AH57" s="117">
        <f t="shared" si="107"/>
        <v>0</v>
      </c>
      <c r="AI57" s="157" t="str">
        <f t="shared" si="108"/>
        <v/>
      </c>
      <c r="AJ57" s="157" t="str">
        <f t="shared" si="109"/>
        <v/>
      </c>
      <c r="AK57" s="390"/>
      <c r="AL57" s="171">
        <f t="shared" si="14"/>
        <v>0</v>
      </c>
      <c r="AM57" s="399">
        <f t="shared" si="15"/>
        <v>0</v>
      </c>
      <c r="AN57" s="399">
        <f>COUNTIF($B$12:B57,B57)</f>
        <v>0</v>
      </c>
      <c r="AO57" s="399"/>
      <c r="AP57" s="399" t="str">
        <f t="shared" si="16"/>
        <v/>
      </c>
      <c r="AQ57" s="399" t="str">
        <f t="shared" si="17"/>
        <v/>
      </c>
      <c r="AR57" s="399" t="str">
        <f t="shared" si="18"/>
        <v/>
      </c>
      <c r="AS57" s="399" t="str">
        <f t="shared" si="19"/>
        <v/>
      </c>
      <c r="AT57" s="399">
        <f t="shared" si="95"/>
        <v>0</v>
      </c>
      <c r="AU57" s="399" t="str">
        <f t="shared" si="96"/>
        <v/>
      </c>
      <c r="AV57" s="399" t="str">
        <f t="shared" si="97"/>
        <v/>
      </c>
      <c r="AW57" s="399" t="str">
        <f t="shared" si="98"/>
        <v/>
      </c>
      <c r="AX57" s="399" t="str">
        <f t="shared" si="99"/>
        <v/>
      </c>
      <c r="AY57" s="399" t="str">
        <f t="shared" si="100"/>
        <v/>
      </c>
      <c r="AZ57" s="399" t="str">
        <f t="shared" si="26"/>
        <v/>
      </c>
      <c r="BA57" s="399" t="str">
        <f t="shared" si="27"/>
        <v/>
      </c>
      <c r="BB57" s="399" t="str">
        <f t="shared" si="28"/>
        <v/>
      </c>
      <c r="BC57" s="399" t="str">
        <f t="shared" si="29"/>
        <v/>
      </c>
      <c r="BD57" s="403" t="str">
        <f t="shared" si="30"/>
        <v/>
      </c>
      <c r="BE57" s="393">
        <f t="shared" si="31"/>
        <v>0</v>
      </c>
      <c r="BF57" s="157"/>
      <c r="BG57" s="399">
        <f t="shared" si="32"/>
        <v>0</v>
      </c>
      <c r="BH57" s="399">
        <f t="shared" si="33"/>
        <v>0</v>
      </c>
      <c r="BI57" s="412">
        <f t="shared" si="34"/>
        <v>0</v>
      </c>
      <c r="BJ57" s="413">
        <f t="shared" si="9"/>
        <v>0</v>
      </c>
      <c r="BK57" s="398" t="str">
        <f t="shared" si="10"/>
        <v>0</v>
      </c>
      <c r="BL57" s="398" t="str">
        <f t="shared" si="11"/>
        <v>0</v>
      </c>
      <c r="BM57" s="412">
        <f t="shared" si="35"/>
        <v>0</v>
      </c>
      <c r="BN57" s="412" t="str">
        <f t="shared" si="36"/>
        <v>0m0</v>
      </c>
      <c r="BO57" s="399">
        <f t="shared" si="37"/>
        <v>0</v>
      </c>
      <c r="BP57" s="399">
        <f t="shared" si="38"/>
        <v>0</v>
      </c>
      <c r="BQ57" s="412">
        <f t="shared" si="39"/>
        <v>0</v>
      </c>
      <c r="BR57" s="413">
        <f t="shared" si="40"/>
        <v>0</v>
      </c>
      <c r="BS57" s="398" t="str">
        <f t="shared" si="41"/>
        <v>0</v>
      </c>
      <c r="BT57" s="398" t="str">
        <f t="shared" si="42"/>
        <v>0</v>
      </c>
      <c r="BU57" s="412">
        <f t="shared" si="43"/>
        <v>0</v>
      </c>
      <c r="BV57" s="412" t="str">
        <f t="shared" si="44"/>
        <v>0m0</v>
      </c>
      <c r="BW57" s="399">
        <f t="shared" si="45"/>
        <v>0</v>
      </c>
      <c r="BX57" s="399">
        <f t="shared" si="46"/>
        <v>0</v>
      </c>
      <c r="BY57" s="412">
        <f t="shared" si="47"/>
        <v>0</v>
      </c>
      <c r="BZ57" s="413">
        <f t="shared" si="48"/>
        <v>0</v>
      </c>
      <c r="CA57" s="398" t="str">
        <f t="shared" si="49"/>
        <v>0</v>
      </c>
      <c r="CB57" s="398" t="str">
        <f t="shared" si="50"/>
        <v>0</v>
      </c>
      <c r="CC57" s="412">
        <f t="shared" si="51"/>
        <v>0</v>
      </c>
      <c r="CD57" s="412" t="str">
        <f t="shared" si="52"/>
        <v>0m0</v>
      </c>
      <c r="CE57" s="399">
        <f t="shared" si="53"/>
        <v>0</v>
      </c>
      <c r="CF57" s="399">
        <f t="shared" si="54"/>
        <v>0</v>
      </c>
      <c r="CG57" s="412">
        <f t="shared" si="55"/>
        <v>0</v>
      </c>
      <c r="CH57" s="413">
        <f t="shared" si="56"/>
        <v>0</v>
      </c>
      <c r="CI57" s="398" t="str">
        <f t="shared" si="57"/>
        <v>0</v>
      </c>
      <c r="CJ57" s="398" t="str">
        <f t="shared" si="58"/>
        <v>0</v>
      </c>
      <c r="CK57" s="412">
        <f t="shared" si="59"/>
        <v>0</v>
      </c>
      <c r="CL57" s="412" t="str">
        <f t="shared" si="60"/>
        <v>0m0</v>
      </c>
      <c r="CM57" s="399">
        <f t="shared" si="61"/>
        <v>0</v>
      </c>
      <c r="CN57" s="399">
        <f t="shared" si="62"/>
        <v>0</v>
      </c>
      <c r="CO57" s="412">
        <f t="shared" si="63"/>
        <v>0</v>
      </c>
      <c r="CP57" s="413">
        <f t="shared" si="64"/>
        <v>0</v>
      </c>
      <c r="CQ57" s="398" t="str">
        <f t="shared" si="65"/>
        <v>0</v>
      </c>
      <c r="CR57" s="398" t="str">
        <f t="shared" si="66"/>
        <v>0</v>
      </c>
      <c r="CS57" s="412">
        <f t="shared" si="67"/>
        <v>0</v>
      </c>
      <c r="CT57" s="412" t="str">
        <f t="shared" si="68"/>
        <v>0m0</v>
      </c>
      <c r="CU57" s="412">
        <f t="shared" si="69"/>
        <v>0</v>
      </c>
      <c r="CV57" s="412">
        <f t="shared" si="70"/>
        <v>0</v>
      </c>
      <c r="CW57" s="412">
        <f t="shared" si="71"/>
        <v>0</v>
      </c>
      <c r="CX57" s="412">
        <f t="shared" si="72"/>
        <v>0</v>
      </c>
      <c r="CY57" s="412">
        <f t="shared" si="73"/>
        <v>0</v>
      </c>
      <c r="CZ57" s="412" t="str">
        <f t="shared" si="74"/>
        <v/>
      </c>
      <c r="DA57" s="412" t="str">
        <f t="shared" si="75"/>
        <v/>
      </c>
      <c r="DB57" s="412" t="str">
        <f t="shared" si="76"/>
        <v/>
      </c>
      <c r="DC57" s="412" t="str">
        <f t="shared" si="77"/>
        <v/>
      </c>
      <c r="DD57" s="412" t="str">
        <f t="shared" si="78"/>
        <v/>
      </c>
      <c r="DE57" s="412"/>
      <c r="DG57" s="412" t="str">
        <f t="shared" si="79"/>
        <v/>
      </c>
      <c r="DH57" s="412" t="str">
        <f t="shared" si="80"/>
        <v/>
      </c>
      <c r="DI57" s="412">
        <f t="shared" si="81"/>
        <v>0</v>
      </c>
      <c r="DJ57" s="412" t="str">
        <f t="shared" si="82"/>
        <v/>
      </c>
      <c r="DK57" s="412" t="str">
        <f t="shared" si="83"/>
        <v/>
      </c>
      <c r="DL57" s="412" t="str">
        <f t="shared" si="84"/>
        <v/>
      </c>
      <c r="DM57" s="412" t="str">
        <f t="shared" si="85"/>
        <v/>
      </c>
      <c r="DN57" s="412" t="str">
        <f t="shared" si="86"/>
        <v/>
      </c>
      <c r="DO57" s="412" t="str">
        <f t="shared" si="87"/>
        <v/>
      </c>
      <c r="DR57" s="494"/>
      <c r="DS57" s="393">
        <f t="shared" si="101"/>
        <v>0</v>
      </c>
      <c r="DT57" s="393">
        <f t="shared" si="102"/>
        <v>0</v>
      </c>
      <c r="DU57" s="411">
        <f t="shared" si="91"/>
        <v>0</v>
      </c>
      <c r="DX57" s="494" t="e">
        <f>IF(BG57&lt;270000,○,"")</f>
        <v>#NAME?</v>
      </c>
    </row>
    <row r="58" spans="1:128" s="411" customFormat="1" ht="18" hidden="1" customHeight="1" thickBot="1">
      <c r="A58" s="145" t="str">
        <f t="shared" si="12"/>
        <v/>
      </c>
      <c r="B58" s="158"/>
      <c r="C58" s="31" t="str">
        <f>IF(B58="","",VLOOKUP(B58,学連登録!$C$2:$G$3000,2,FALSE))</f>
        <v/>
      </c>
      <c r="D58" s="32" t="str">
        <f>IF(B58="","",VLOOKUP(B58,学連登録!$C$2:$G$3000,3,FALSE))</f>
        <v/>
      </c>
      <c r="E58" s="33" t="str">
        <f>IF(B58="","",VLOOKUP(B58,学連登録!$C$2:$G$3000,4,FALSE))</f>
        <v/>
      </c>
      <c r="F58" s="383" t="str">
        <f>IF(B58="","",VLOOKUP(B58,学連登録!$C$2:$I$3000,7,FALSE))</f>
        <v/>
      </c>
      <c r="G58" s="159"/>
      <c r="H58" s="827"/>
      <c r="I58" s="828"/>
      <c r="J58" s="160"/>
      <c r="K58" s="823"/>
      <c r="L58" s="824"/>
      <c r="M58" s="160"/>
      <c r="N58" s="853"/>
      <c r="O58" s="854"/>
      <c r="P58" s="159"/>
      <c r="Q58" s="819"/>
      <c r="R58" s="820"/>
      <c r="S58" s="159"/>
      <c r="T58" s="819"/>
      <c r="U58" s="820"/>
      <c r="V58" s="103" t="str">
        <f>IF(B58="","",VLOOKUP(B58,学連登録!$C$2:$H$3000,6,FALSE))</f>
        <v/>
      </c>
      <c r="W58" s="377"/>
      <c r="X58" s="157"/>
      <c r="Y58" s="118" t="str">
        <f t="shared" si="103"/>
        <v/>
      </c>
      <c r="Z58" s="97" t="str">
        <f>IF(G58="","",VLOOKUP(G58,種目名!$O$5:$T$104,3,0))</f>
        <v/>
      </c>
      <c r="AA58" s="99" t="str">
        <f>IF(J58="","",VLOOKUP(J58,種目名!$O$5:$T$104,3,0))</f>
        <v/>
      </c>
      <c r="AB58" s="119" t="str">
        <f>IF(M58="","",VLOOKUP(M58,種目名!$O$5:$T$104,3,0))</f>
        <v/>
      </c>
      <c r="AC58" s="119" t="str">
        <f>IF(P58="","",VLOOKUP(AF58,種目名!$O$5:$T$104,3,0))</f>
        <v/>
      </c>
      <c r="AD58" s="120" t="str">
        <f>IF(S58="","",VLOOKUP(AI58,種目名!$O$5:$T$104,3,0))</f>
        <v/>
      </c>
      <c r="AE58" s="117">
        <f t="shared" si="104"/>
        <v>0</v>
      </c>
      <c r="AF58" s="157" t="str">
        <f t="shared" si="105"/>
        <v/>
      </c>
      <c r="AG58" s="157" t="str">
        <f t="shared" si="106"/>
        <v/>
      </c>
      <c r="AH58" s="117">
        <f t="shared" si="107"/>
        <v>0</v>
      </c>
      <c r="AI58" s="157" t="str">
        <f t="shared" si="108"/>
        <v/>
      </c>
      <c r="AJ58" s="157" t="str">
        <f t="shared" si="109"/>
        <v/>
      </c>
      <c r="AK58" s="390"/>
      <c r="AL58" s="171">
        <f t="shared" si="14"/>
        <v>0</v>
      </c>
      <c r="AM58" s="399">
        <f t="shared" si="15"/>
        <v>0</v>
      </c>
      <c r="AN58" s="399">
        <f>COUNTIF($B$12:B58,B58)</f>
        <v>0</v>
      </c>
      <c r="AO58" s="399"/>
      <c r="AP58" s="399" t="str">
        <f t="shared" si="16"/>
        <v/>
      </c>
      <c r="AQ58" s="399" t="str">
        <f t="shared" si="17"/>
        <v/>
      </c>
      <c r="AR58" s="399" t="str">
        <f t="shared" si="18"/>
        <v/>
      </c>
      <c r="AS58" s="399" t="str">
        <f t="shared" si="19"/>
        <v/>
      </c>
      <c r="AT58" s="399">
        <f t="shared" si="95"/>
        <v>0</v>
      </c>
      <c r="AU58" s="399" t="str">
        <f t="shared" si="96"/>
        <v/>
      </c>
      <c r="AV58" s="399" t="str">
        <f t="shared" si="97"/>
        <v/>
      </c>
      <c r="AW58" s="399" t="str">
        <f t="shared" si="98"/>
        <v/>
      </c>
      <c r="AX58" s="399" t="str">
        <f t="shared" si="99"/>
        <v/>
      </c>
      <c r="AY58" s="399" t="str">
        <f t="shared" si="100"/>
        <v/>
      </c>
      <c r="AZ58" s="399" t="str">
        <f t="shared" si="26"/>
        <v/>
      </c>
      <c r="BA58" s="399" t="str">
        <f t="shared" si="27"/>
        <v/>
      </c>
      <c r="BB58" s="399" t="str">
        <f t="shared" si="28"/>
        <v/>
      </c>
      <c r="BC58" s="399" t="str">
        <f t="shared" si="29"/>
        <v/>
      </c>
      <c r="BD58" s="403" t="str">
        <f t="shared" si="30"/>
        <v/>
      </c>
      <c r="BE58" s="393">
        <f t="shared" si="31"/>
        <v>0</v>
      </c>
      <c r="BF58" s="157"/>
      <c r="BG58" s="399">
        <f t="shared" si="32"/>
        <v>0</v>
      </c>
      <c r="BH58" s="399">
        <f t="shared" si="33"/>
        <v>0</v>
      </c>
      <c r="BI58" s="412">
        <f t="shared" si="34"/>
        <v>0</v>
      </c>
      <c r="BJ58" s="413">
        <f t="shared" si="9"/>
        <v>0</v>
      </c>
      <c r="BK58" s="398" t="str">
        <f t="shared" si="10"/>
        <v>0</v>
      </c>
      <c r="BL58" s="398" t="str">
        <f t="shared" si="11"/>
        <v>0</v>
      </c>
      <c r="BM58" s="412">
        <f t="shared" si="35"/>
        <v>0</v>
      </c>
      <c r="BN58" s="412" t="str">
        <f t="shared" si="36"/>
        <v>0m0</v>
      </c>
      <c r="BO58" s="399">
        <f t="shared" si="37"/>
        <v>0</v>
      </c>
      <c r="BP58" s="399">
        <f t="shared" si="38"/>
        <v>0</v>
      </c>
      <c r="BQ58" s="412">
        <f t="shared" si="39"/>
        <v>0</v>
      </c>
      <c r="BR58" s="413">
        <f t="shared" si="40"/>
        <v>0</v>
      </c>
      <c r="BS58" s="398" t="str">
        <f t="shared" si="41"/>
        <v>0</v>
      </c>
      <c r="BT58" s="398" t="str">
        <f t="shared" si="42"/>
        <v>0</v>
      </c>
      <c r="BU58" s="412">
        <f t="shared" si="43"/>
        <v>0</v>
      </c>
      <c r="BV58" s="412" t="str">
        <f t="shared" si="44"/>
        <v>0m0</v>
      </c>
      <c r="BW58" s="399">
        <f t="shared" si="45"/>
        <v>0</v>
      </c>
      <c r="BX58" s="399">
        <f t="shared" si="46"/>
        <v>0</v>
      </c>
      <c r="BY58" s="412">
        <f t="shared" si="47"/>
        <v>0</v>
      </c>
      <c r="BZ58" s="413">
        <f t="shared" si="48"/>
        <v>0</v>
      </c>
      <c r="CA58" s="398" t="str">
        <f t="shared" si="49"/>
        <v>0</v>
      </c>
      <c r="CB58" s="398" t="str">
        <f t="shared" si="50"/>
        <v>0</v>
      </c>
      <c r="CC58" s="412">
        <f t="shared" si="51"/>
        <v>0</v>
      </c>
      <c r="CD58" s="412" t="str">
        <f t="shared" si="52"/>
        <v>0m0</v>
      </c>
      <c r="CE58" s="399">
        <f t="shared" si="53"/>
        <v>0</v>
      </c>
      <c r="CF58" s="399">
        <f t="shared" si="54"/>
        <v>0</v>
      </c>
      <c r="CG58" s="412">
        <f t="shared" si="55"/>
        <v>0</v>
      </c>
      <c r="CH58" s="413">
        <f t="shared" si="56"/>
        <v>0</v>
      </c>
      <c r="CI58" s="398" t="str">
        <f t="shared" si="57"/>
        <v>0</v>
      </c>
      <c r="CJ58" s="398" t="str">
        <f t="shared" si="58"/>
        <v>0</v>
      </c>
      <c r="CK58" s="412">
        <f t="shared" si="59"/>
        <v>0</v>
      </c>
      <c r="CL58" s="412" t="str">
        <f t="shared" si="60"/>
        <v>0m0</v>
      </c>
      <c r="CM58" s="399">
        <f t="shared" si="61"/>
        <v>0</v>
      </c>
      <c r="CN58" s="399">
        <f t="shared" si="62"/>
        <v>0</v>
      </c>
      <c r="CO58" s="412">
        <f t="shared" si="63"/>
        <v>0</v>
      </c>
      <c r="CP58" s="413">
        <f t="shared" si="64"/>
        <v>0</v>
      </c>
      <c r="CQ58" s="398" t="str">
        <f t="shared" si="65"/>
        <v>0</v>
      </c>
      <c r="CR58" s="398" t="str">
        <f t="shared" si="66"/>
        <v>0</v>
      </c>
      <c r="CS58" s="412">
        <f t="shared" si="67"/>
        <v>0</v>
      </c>
      <c r="CT58" s="412" t="str">
        <f t="shared" si="68"/>
        <v>0m0</v>
      </c>
      <c r="CU58" s="412">
        <f t="shared" si="69"/>
        <v>0</v>
      </c>
      <c r="CV58" s="412">
        <f t="shared" si="70"/>
        <v>0</v>
      </c>
      <c r="CW58" s="412">
        <f t="shared" si="71"/>
        <v>0</v>
      </c>
      <c r="CX58" s="412">
        <f t="shared" si="72"/>
        <v>0</v>
      </c>
      <c r="CY58" s="412">
        <f t="shared" si="73"/>
        <v>0</v>
      </c>
      <c r="CZ58" s="412" t="str">
        <f t="shared" si="74"/>
        <v/>
      </c>
      <c r="DA58" s="412" t="str">
        <f t="shared" si="75"/>
        <v/>
      </c>
      <c r="DB58" s="412" t="str">
        <f t="shared" si="76"/>
        <v/>
      </c>
      <c r="DC58" s="412" t="str">
        <f t="shared" si="77"/>
        <v/>
      </c>
      <c r="DD58" s="412" t="str">
        <f t="shared" si="78"/>
        <v/>
      </c>
      <c r="DE58" s="412"/>
      <c r="DG58" s="412" t="str">
        <f t="shared" si="79"/>
        <v/>
      </c>
      <c r="DH58" s="412" t="str">
        <f t="shared" si="80"/>
        <v/>
      </c>
      <c r="DI58" s="412">
        <f t="shared" si="81"/>
        <v>0</v>
      </c>
      <c r="DJ58" s="412" t="str">
        <f t="shared" si="82"/>
        <v/>
      </c>
      <c r="DK58" s="412" t="str">
        <f t="shared" si="83"/>
        <v/>
      </c>
      <c r="DL58" s="412" t="str">
        <f t="shared" si="84"/>
        <v/>
      </c>
      <c r="DM58" s="412" t="str">
        <f t="shared" si="85"/>
        <v/>
      </c>
      <c r="DN58" s="412" t="str">
        <f t="shared" si="86"/>
        <v/>
      </c>
      <c r="DO58" s="412" t="str">
        <f t="shared" si="87"/>
        <v/>
      </c>
      <c r="DR58" s="494"/>
      <c r="DS58" s="393">
        <f t="shared" si="101"/>
        <v>0</v>
      </c>
      <c r="DT58" s="393">
        <f t="shared" si="102"/>
        <v>0</v>
      </c>
      <c r="DU58" s="411">
        <f t="shared" si="91"/>
        <v>0</v>
      </c>
      <c r="DX58" s="494" t="e">
        <f>IF(BG58&lt;270000,○,"")</f>
        <v>#NAME?</v>
      </c>
    </row>
    <row r="59" spans="1:128" s="411" customFormat="1" ht="18" hidden="1" customHeight="1" thickBot="1">
      <c r="A59" s="145" t="str">
        <f t="shared" si="12"/>
        <v/>
      </c>
      <c r="B59" s="158"/>
      <c r="C59" s="31" t="str">
        <f>IF(B59="","",VLOOKUP(B59,学連登録!$C$2:$G$3000,2,FALSE))</f>
        <v/>
      </c>
      <c r="D59" s="32" t="str">
        <f>IF(B59="","",VLOOKUP(B59,学連登録!$C$2:$G$3000,3,FALSE))</f>
        <v/>
      </c>
      <c r="E59" s="33" t="str">
        <f>IF(B59="","",VLOOKUP(B59,学連登録!$C$2:$G$3000,4,FALSE))</f>
        <v/>
      </c>
      <c r="F59" s="383" t="str">
        <f>IF(B59="","",VLOOKUP(B59,学連登録!$C$2:$I$3000,7,FALSE))</f>
        <v/>
      </c>
      <c r="G59" s="159"/>
      <c r="H59" s="827"/>
      <c r="I59" s="828"/>
      <c r="J59" s="160"/>
      <c r="K59" s="823"/>
      <c r="L59" s="824"/>
      <c r="M59" s="160"/>
      <c r="N59" s="853"/>
      <c r="O59" s="854"/>
      <c r="P59" s="159"/>
      <c r="Q59" s="819"/>
      <c r="R59" s="820"/>
      <c r="S59" s="159"/>
      <c r="T59" s="819"/>
      <c r="U59" s="820"/>
      <c r="V59" s="103" t="str">
        <f>IF(B59="","",VLOOKUP(B59,学連登録!$C$2:$H$3000,6,FALSE))</f>
        <v/>
      </c>
      <c r="W59" s="377"/>
      <c r="X59" s="157"/>
      <c r="Y59" s="118" t="str">
        <f t="shared" si="103"/>
        <v/>
      </c>
      <c r="Z59" s="97" t="str">
        <f>IF(G59="","",VLOOKUP(G59,種目名!$O$5:$T$104,3,0))</f>
        <v/>
      </c>
      <c r="AA59" s="99" t="str">
        <f>IF(J59="","",VLOOKUP(J59,種目名!$O$5:$T$104,3,0))</f>
        <v/>
      </c>
      <c r="AB59" s="119" t="str">
        <f>IF(M59="","",VLOOKUP(M59,種目名!$O$5:$T$104,3,0))</f>
        <v/>
      </c>
      <c r="AC59" s="119" t="str">
        <f>IF(P59="","",VLOOKUP(AF59,種目名!$O$5:$T$104,3,0))</f>
        <v/>
      </c>
      <c r="AD59" s="120" t="str">
        <f>IF(S59="","",VLOOKUP(AI59,種目名!$O$5:$T$104,3,0))</f>
        <v/>
      </c>
      <c r="AE59" s="117">
        <f t="shared" si="104"/>
        <v>0</v>
      </c>
      <c r="AF59" s="157" t="str">
        <f t="shared" si="105"/>
        <v/>
      </c>
      <c r="AG59" s="157" t="str">
        <f t="shared" si="106"/>
        <v/>
      </c>
      <c r="AH59" s="117">
        <f t="shared" si="107"/>
        <v>0</v>
      </c>
      <c r="AI59" s="157" t="str">
        <f t="shared" si="108"/>
        <v/>
      </c>
      <c r="AJ59" s="157" t="str">
        <f t="shared" si="109"/>
        <v/>
      </c>
      <c r="AK59" s="390"/>
      <c r="AL59" s="171">
        <f t="shared" si="14"/>
        <v>0</v>
      </c>
      <c r="AM59" s="399">
        <f t="shared" si="15"/>
        <v>0</v>
      </c>
      <c r="AN59" s="399">
        <f>COUNTIF($B$12:B59,B59)</f>
        <v>0</v>
      </c>
      <c r="AO59" s="399"/>
      <c r="AP59" s="399" t="str">
        <f t="shared" si="16"/>
        <v/>
      </c>
      <c r="AQ59" s="399" t="str">
        <f t="shared" si="17"/>
        <v/>
      </c>
      <c r="AR59" s="399" t="str">
        <f t="shared" si="18"/>
        <v/>
      </c>
      <c r="AS59" s="399" t="str">
        <f t="shared" si="19"/>
        <v/>
      </c>
      <c r="AT59" s="399">
        <f t="shared" si="95"/>
        <v>0</v>
      </c>
      <c r="AU59" s="399" t="str">
        <f t="shared" si="96"/>
        <v/>
      </c>
      <c r="AV59" s="399" t="str">
        <f t="shared" si="97"/>
        <v/>
      </c>
      <c r="AW59" s="399" t="str">
        <f t="shared" si="98"/>
        <v/>
      </c>
      <c r="AX59" s="399" t="str">
        <f t="shared" si="99"/>
        <v/>
      </c>
      <c r="AY59" s="399" t="str">
        <f t="shared" si="100"/>
        <v/>
      </c>
      <c r="AZ59" s="399" t="str">
        <f t="shared" si="26"/>
        <v/>
      </c>
      <c r="BA59" s="399" t="str">
        <f t="shared" si="27"/>
        <v/>
      </c>
      <c r="BB59" s="399" t="str">
        <f t="shared" si="28"/>
        <v/>
      </c>
      <c r="BC59" s="399" t="str">
        <f t="shared" si="29"/>
        <v/>
      </c>
      <c r="BD59" s="403" t="str">
        <f t="shared" si="30"/>
        <v/>
      </c>
      <c r="BE59" s="393">
        <f t="shared" si="31"/>
        <v>0</v>
      </c>
      <c r="BF59" s="157"/>
      <c r="BG59" s="399">
        <f t="shared" si="32"/>
        <v>0</v>
      </c>
      <c r="BH59" s="399">
        <f t="shared" si="33"/>
        <v>0</v>
      </c>
      <c r="BI59" s="412">
        <f t="shared" si="34"/>
        <v>0</v>
      </c>
      <c r="BJ59" s="413">
        <f t="shared" si="9"/>
        <v>0</v>
      </c>
      <c r="BK59" s="398" t="str">
        <f t="shared" si="10"/>
        <v>0</v>
      </c>
      <c r="BL59" s="398" t="str">
        <f t="shared" si="11"/>
        <v>0</v>
      </c>
      <c r="BM59" s="412">
        <f t="shared" si="35"/>
        <v>0</v>
      </c>
      <c r="BN59" s="412" t="str">
        <f t="shared" si="36"/>
        <v>0m0</v>
      </c>
      <c r="BO59" s="399">
        <f t="shared" si="37"/>
        <v>0</v>
      </c>
      <c r="BP59" s="399">
        <f t="shared" si="38"/>
        <v>0</v>
      </c>
      <c r="BQ59" s="412">
        <f t="shared" si="39"/>
        <v>0</v>
      </c>
      <c r="BR59" s="413">
        <f t="shared" si="40"/>
        <v>0</v>
      </c>
      <c r="BS59" s="398" t="str">
        <f t="shared" si="41"/>
        <v>0</v>
      </c>
      <c r="BT59" s="398" t="str">
        <f t="shared" si="42"/>
        <v>0</v>
      </c>
      <c r="BU59" s="412">
        <f t="shared" si="43"/>
        <v>0</v>
      </c>
      <c r="BV59" s="412" t="str">
        <f t="shared" si="44"/>
        <v>0m0</v>
      </c>
      <c r="BW59" s="399">
        <f t="shared" si="45"/>
        <v>0</v>
      </c>
      <c r="BX59" s="399">
        <f t="shared" si="46"/>
        <v>0</v>
      </c>
      <c r="BY59" s="412">
        <f t="shared" si="47"/>
        <v>0</v>
      </c>
      <c r="BZ59" s="413">
        <f t="shared" si="48"/>
        <v>0</v>
      </c>
      <c r="CA59" s="398" t="str">
        <f t="shared" si="49"/>
        <v>0</v>
      </c>
      <c r="CB59" s="398" t="str">
        <f t="shared" si="50"/>
        <v>0</v>
      </c>
      <c r="CC59" s="412">
        <f t="shared" si="51"/>
        <v>0</v>
      </c>
      <c r="CD59" s="412" t="str">
        <f t="shared" si="52"/>
        <v>0m0</v>
      </c>
      <c r="CE59" s="399">
        <f t="shared" si="53"/>
        <v>0</v>
      </c>
      <c r="CF59" s="399">
        <f t="shared" si="54"/>
        <v>0</v>
      </c>
      <c r="CG59" s="412">
        <f t="shared" si="55"/>
        <v>0</v>
      </c>
      <c r="CH59" s="413">
        <f t="shared" si="56"/>
        <v>0</v>
      </c>
      <c r="CI59" s="398" t="str">
        <f t="shared" si="57"/>
        <v>0</v>
      </c>
      <c r="CJ59" s="398" t="str">
        <f t="shared" si="58"/>
        <v>0</v>
      </c>
      <c r="CK59" s="412">
        <f t="shared" si="59"/>
        <v>0</v>
      </c>
      <c r="CL59" s="412" t="str">
        <f t="shared" si="60"/>
        <v>0m0</v>
      </c>
      <c r="CM59" s="399">
        <f t="shared" si="61"/>
        <v>0</v>
      </c>
      <c r="CN59" s="399">
        <f t="shared" si="62"/>
        <v>0</v>
      </c>
      <c r="CO59" s="412">
        <f t="shared" si="63"/>
        <v>0</v>
      </c>
      <c r="CP59" s="413">
        <f t="shared" si="64"/>
        <v>0</v>
      </c>
      <c r="CQ59" s="398" t="str">
        <f t="shared" si="65"/>
        <v>0</v>
      </c>
      <c r="CR59" s="398" t="str">
        <f t="shared" si="66"/>
        <v>0</v>
      </c>
      <c r="CS59" s="412">
        <f t="shared" si="67"/>
        <v>0</v>
      </c>
      <c r="CT59" s="412" t="str">
        <f t="shared" si="68"/>
        <v>0m0</v>
      </c>
      <c r="CU59" s="412">
        <f t="shared" si="69"/>
        <v>0</v>
      </c>
      <c r="CV59" s="412">
        <f t="shared" si="70"/>
        <v>0</v>
      </c>
      <c r="CW59" s="412">
        <f t="shared" si="71"/>
        <v>0</v>
      </c>
      <c r="CX59" s="412">
        <f t="shared" si="72"/>
        <v>0</v>
      </c>
      <c r="CY59" s="412">
        <f t="shared" si="73"/>
        <v>0</v>
      </c>
      <c r="CZ59" s="412" t="str">
        <f t="shared" si="74"/>
        <v/>
      </c>
      <c r="DA59" s="412" t="str">
        <f t="shared" si="75"/>
        <v/>
      </c>
      <c r="DB59" s="412" t="str">
        <f t="shared" si="76"/>
        <v/>
      </c>
      <c r="DC59" s="412" t="str">
        <f t="shared" si="77"/>
        <v/>
      </c>
      <c r="DD59" s="412" t="str">
        <f t="shared" si="78"/>
        <v/>
      </c>
      <c r="DE59" s="412"/>
      <c r="DG59" s="412" t="str">
        <f t="shared" si="79"/>
        <v/>
      </c>
      <c r="DH59" s="412" t="str">
        <f t="shared" si="80"/>
        <v/>
      </c>
      <c r="DI59" s="412">
        <f t="shared" si="81"/>
        <v>0</v>
      </c>
      <c r="DJ59" s="412" t="str">
        <f t="shared" si="82"/>
        <v/>
      </c>
      <c r="DK59" s="412" t="str">
        <f t="shared" si="83"/>
        <v/>
      </c>
      <c r="DL59" s="412" t="str">
        <f t="shared" si="84"/>
        <v/>
      </c>
      <c r="DM59" s="412" t="str">
        <f t="shared" si="85"/>
        <v/>
      </c>
      <c r="DN59" s="412" t="str">
        <f t="shared" si="86"/>
        <v/>
      </c>
      <c r="DO59" s="412" t="str">
        <f t="shared" si="87"/>
        <v/>
      </c>
      <c r="DR59" s="494"/>
      <c r="DS59" s="393">
        <f t="shared" si="101"/>
        <v>0</v>
      </c>
      <c r="DT59" s="393">
        <f t="shared" si="102"/>
        <v>0</v>
      </c>
      <c r="DU59" s="411">
        <f t="shared" si="91"/>
        <v>0</v>
      </c>
      <c r="DX59" s="494" t="e">
        <f>IF(BG59&lt;270000,○,"")</f>
        <v>#NAME?</v>
      </c>
    </row>
    <row r="60" spans="1:128" s="411" customFormat="1" ht="18" hidden="1" customHeight="1" thickBot="1">
      <c r="A60" s="145" t="str">
        <f t="shared" si="12"/>
        <v/>
      </c>
      <c r="B60" s="158"/>
      <c r="C60" s="31" t="str">
        <f>IF(B60="","",VLOOKUP(B60,学連登録!$C$2:$G$3000,2,FALSE))</f>
        <v/>
      </c>
      <c r="D60" s="32" t="str">
        <f>IF(B60="","",VLOOKUP(B60,学連登録!$C$2:$G$3000,3,FALSE))</f>
        <v/>
      </c>
      <c r="E60" s="33" t="str">
        <f>IF(B60="","",VLOOKUP(B60,学連登録!$C$2:$G$3000,4,FALSE))</f>
        <v/>
      </c>
      <c r="F60" s="383" t="str">
        <f>IF(B60="","",VLOOKUP(B60,学連登録!$C$2:$I$3000,7,FALSE))</f>
        <v/>
      </c>
      <c r="G60" s="159"/>
      <c r="H60" s="827"/>
      <c r="I60" s="828"/>
      <c r="J60" s="160"/>
      <c r="K60" s="823"/>
      <c r="L60" s="824"/>
      <c r="M60" s="160"/>
      <c r="N60" s="853"/>
      <c r="O60" s="854"/>
      <c r="P60" s="159"/>
      <c r="Q60" s="819"/>
      <c r="R60" s="820"/>
      <c r="S60" s="159"/>
      <c r="T60" s="819"/>
      <c r="U60" s="820"/>
      <c r="V60" s="103" t="str">
        <f>IF(B60="","",VLOOKUP(B60,学連登録!$C$2:$H$3000,6,FALSE))</f>
        <v/>
      </c>
      <c r="W60" s="377"/>
      <c r="X60" s="157"/>
      <c r="Y60" s="118" t="str">
        <f t="shared" si="103"/>
        <v/>
      </c>
      <c r="Z60" s="97" t="str">
        <f>IF(G60="","",VLOOKUP(G60,種目名!$O$5:$T$104,3,0))</f>
        <v/>
      </c>
      <c r="AA60" s="99" t="str">
        <f>IF(J60="","",VLOOKUP(J60,種目名!$O$5:$T$104,3,0))</f>
        <v/>
      </c>
      <c r="AB60" s="119" t="str">
        <f>IF(M60="","",VLOOKUP(M60,種目名!$O$5:$T$104,3,0))</f>
        <v/>
      </c>
      <c r="AC60" s="119" t="str">
        <f>IF(P60="","",VLOOKUP(AF60,種目名!$O$5:$T$104,3,0))</f>
        <v/>
      </c>
      <c r="AD60" s="120" t="str">
        <f>IF(S60="","",VLOOKUP(AI60,種目名!$O$5:$T$104,3,0))</f>
        <v/>
      </c>
      <c r="AE60" s="117">
        <f t="shared" si="104"/>
        <v>0</v>
      </c>
      <c r="AF60" s="157" t="str">
        <f t="shared" si="105"/>
        <v/>
      </c>
      <c r="AG60" s="157" t="str">
        <f t="shared" si="106"/>
        <v/>
      </c>
      <c r="AH60" s="117">
        <f t="shared" si="107"/>
        <v>0</v>
      </c>
      <c r="AI60" s="157" t="str">
        <f t="shared" si="108"/>
        <v/>
      </c>
      <c r="AJ60" s="157" t="str">
        <f t="shared" si="109"/>
        <v/>
      </c>
      <c r="AK60" s="390"/>
      <c r="AL60" s="171">
        <f t="shared" si="14"/>
        <v>0</v>
      </c>
      <c r="AM60" s="399">
        <f t="shared" si="15"/>
        <v>0</v>
      </c>
      <c r="AN60" s="399">
        <f>COUNTIF($B$12:B60,B60)</f>
        <v>0</v>
      </c>
      <c r="AO60" s="399"/>
      <c r="AP60" s="399" t="str">
        <f t="shared" si="16"/>
        <v/>
      </c>
      <c r="AQ60" s="399" t="str">
        <f t="shared" si="17"/>
        <v/>
      </c>
      <c r="AR60" s="399" t="str">
        <f t="shared" si="18"/>
        <v/>
      </c>
      <c r="AS60" s="399" t="str">
        <f t="shared" si="19"/>
        <v/>
      </c>
      <c r="AT60" s="399">
        <f t="shared" si="95"/>
        <v>0</v>
      </c>
      <c r="AU60" s="399" t="str">
        <f t="shared" si="96"/>
        <v/>
      </c>
      <c r="AV60" s="399" t="str">
        <f t="shared" si="97"/>
        <v/>
      </c>
      <c r="AW60" s="399" t="str">
        <f t="shared" si="98"/>
        <v/>
      </c>
      <c r="AX60" s="399" t="str">
        <f t="shared" si="99"/>
        <v/>
      </c>
      <c r="AY60" s="399" t="str">
        <f t="shared" si="100"/>
        <v/>
      </c>
      <c r="AZ60" s="399" t="str">
        <f t="shared" si="26"/>
        <v/>
      </c>
      <c r="BA60" s="399" t="str">
        <f t="shared" si="27"/>
        <v/>
      </c>
      <c r="BB60" s="399" t="str">
        <f t="shared" si="28"/>
        <v/>
      </c>
      <c r="BC60" s="399" t="str">
        <f t="shared" si="29"/>
        <v/>
      </c>
      <c r="BD60" s="403" t="str">
        <f t="shared" si="30"/>
        <v/>
      </c>
      <c r="BE60" s="393">
        <f t="shared" si="31"/>
        <v>0</v>
      </c>
      <c r="BF60" s="157"/>
      <c r="BG60" s="399">
        <f t="shared" si="32"/>
        <v>0</v>
      </c>
      <c r="BH60" s="399">
        <f t="shared" si="33"/>
        <v>0</v>
      </c>
      <c r="BI60" s="412">
        <f t="shared" si="34"/>
        <v>0</v>
      </c>
      <c r="BJ60" s="413">
        <f t="shared" si="9"/>
        <v>0</v>
      </c>
      <c r="BK60" s="398" t="str">
        <f t="shared" si="10"/>
        <v>0</v>
      </c>
      <c r="BL60" s="398" t="str">
        <f t="shared" si="11"/>
        <v>0</v>
      </c>
      <c r="BM60" s="412">
        <f t="shared" si="35"/>
        <v>0</v>
      </c>
      <c r="BN60" s="412" t="str">
        <f t="shared" si="36"/>
        <v>0m0</v>
      </c>
      <c r="BO60" s="399">
        <f t="shared" si="37"/>
        <v>0</v>
      </c>
      <c r="BP60" s="399">
        <f t="shared" si="38"/>
        <v>0</v>
      </c>
      <c r="BQ60" s="412">
        <f t="shared" si="39"/>
        <v>0</v>
      </c>
      <c r="BR60" s="413">
        <f t="shared" si="40"/>
        <v>0</v>
      </c>
      <c r="BS60" s="398" t="str">
        <f t="shared" si="41"/>
        <v>0</v>
      </c>
      <c r="BT60" s="398" t="str">
        <f t="shared" si="42"/>
        <v>0</v>
      </c>
      <c r="BU60" s="412">
        <f t="shared" si="43"/>
        <v>0</v>
      </c>
      <c r="BV60" s="412" t="str">
        <f t="shared" si="44"/>
        <v>0m0</v>
      </c>
      <c r="BW60" s="399">
        <f t="shared" si="45"/>
        <v>0</v>
      </c>
      <c r="BX60" s="399">
        <f t="shared" si="46"/>
        <v>0</v>
      </c>
      <c r="BY60" s="412">
        <f t="shared" si="47"/>
        <v>0</v>
      </c>
      <c r="BZ60" s="413">
        <f t="shared" si="48"/>
        <v>0</v>
      </c>
      <c r="CA60" s="398" t="str">
        <f t="shared" si="49"/>
        <v>0</v>
      </c>
      <c r="CB60" s="398" t="str">
        <f t="shared" si="50"/>
        <v>0</v>
      </c>
      <c r="CC60" s="412">
        <f t="shared" si="51"/>
        <v>0</v>
      </c>
      <c r="CD60" s="412" t="str">
        <f t="shared" si="52"/>
        <v>0m0</v>
      </c>
      <c r="CE60" s="399">
        <f t="shared" si="53"/>
        <v>0</v>
      </c>
      <c r="CF60" s="399">
        <f t="shared" si="54"/>
        <v>0</v>
      </c>
      <c r="CG60" s="412">
        <f t="shared" si="55"/>
        <v>0</v>
      </c>
      <c r="CH60" s="413">
        <f t="shared" si="56"/>
        <v>0</v>
      </c>
      <c r="CI60" s="398" t="str">
        <f t="shared" si="57"/>
        <v>0</v>
      </c>
      <c r="CJ60" s="398" t="str">
        <f t="shared" si="58"/>
        <v>0</v>
      </c>
      <c r="CK60" s="412">
        <f t="shared" si="59"/>
        <v>0</v>
      </c>
      <c r="CL60" s="412" t="str">
        <f t="shared" si="60"/>
        <v>0m0</v>
      </c>
      <c r="CM60" s="399">
        <f t="shared" si="61"/>
        <v>0</v>
      </c>
      <c r="CN60" s="399">
        <f t="shared" si="62"/>
        <v>0</v>
      </c>
      <c r="CO60" s="412">
        <f t="shared" si="63"/>
        <v>0</v>
      </c>
      <c r="CP60" s="413">
        <f t="shared" si="64"/>
        <v>0</v>
      </c>
      <c r="CQ60" s="398" t="str">
        <f t="shared" si="65"/>
        <v>0</v>
      </c>
      <c r="CR60" s="398" t="str">
        <f t="shared" si="66"/>
        <v>0</v>
      </c>
      <c r="CS60" s="412">
        <f t="shared" si="67"/>
        <v>0</v>
      </c>
      <c r="CT60" s="412" t="str">
        <f t="shared" si="68"/>
        <v>0m0</v>
      </c>
      <c r="CU60" s="412">
        <f t="shared" si="69"/>
        <v>0</v>
      </c>
      <c r="CV60" s="412">
        <f t="shared" si="70"/>
        <v>0</v>
      </c>
      <c r="CW60" s="412">
        <f t="shared" si="71"/>
        <v>0</v>
      </c>
      <c r="CX60" s="412">
        <f t="shared" si="72"/>
        <v>0</v>
      </c>
      <c r="CY60" s="412">
        <f t="shared" si="73"/>
        <v>0</v>
      </c>
      <c r="CZ60" s="412" t="str">
        <f t="shared" si="74"/>
        <v/>
      </c>
      <c r="DA60" s="412" t="str">
        <f t="shared" si="75"/>
        <v/>
      </c>
      <c r="DB60" s="412" t="str">
        <f t="shared" si="76"/>
        <v/>
      </c>
      <c r="DC60" s="412" t="str">
        <f t="shared" si="77"/>
        <v/>
      </c>
      <c r="DD60" s="412" t="str">
        <f t="shared" si="78"/>
        <v/>
      </c>
      <c r="DE60" s="412"/>
      <c r="DG60" s="412" t="str">
        <f t="shared" si="79"/>
        <v/>
      </c>
      <c r="DH60" s="412" t="str">
        <f t="shared" si="80"/>
        <v/>
      </c>
      <c r="DI60" s="412">
        <f t="shared" si="81"/>
        <v>0</v>
      </c>
      <c r="DJ60" s="412" t="str">
        <f t="shared" si="82"/>
        <v/>
      </c>
      <c r="DK60" s="412" t="str">
        <f t="shared" si="83"/>
        <v/>
      </c>
      <c r="DL60" s="412" t="str">
        <f t="shared" si="84"/>
        <v/>
      </c>
      <c r="DM60" s="412" t="str">
        <f t="shared" si="85"/>
        <v/>
      </c>
      <c r="DN60" s="412" t="str">
        <f t="shared" si="86"/>
        <v/>
      </c>
      <c r="DO60" s="412" t="str">
        <f t="shared" si="87"/>
        <v/>
      </c>
      <c r="DR60" s="494"/>
      <c r="DS60" s="393">
        <f t="shared" si="101"/>
        <v>0</v>
      </c>
      <c r="DT60" s="393">
        <f t="shared" si="102"/>
        <v>0</v>
      </c>
      <c r="DU60" s="411">
        <f t="shared" si="91"/>
        <v>0</v>
      </c>
      <c r="DX60" s="494" t="e">
        <f>IF(BG60&lt;270000,○,"")</f>
        <v>#NAME?</v>
      </c>
    </row>
    <row r="61" spans="1:128" s="411" customFormat="1" ht="18" hidden="1" customHeight="1" thickBot="1">
      <c r="A61" s="145" t="str">
        <f t="shared" si="12"/>
        <v/>
      </c>
      <c r="B61" s="158"/>
      <c r="C61" s="31" t="str">
        <f>IF(B61="","",VLOOKUP(B61,学連登録!$C$2:$G$3000,2,FALSE))</f>
        <v/>
      </c>
      <c r="D61" s="32" t="str">
        <f>IF(B61="","",VLOOKUP(B61,学連登録!$C$2:$G$3000,3,FALSE))</f>
        <v/>
      </c>
      <c r="E61" s="33" t="str">
        <f>IF(B61="","",VLOOKUP(B61,学連登録!$C$2:$G$3000,4,FALSE))</f>
        <v/>
      </c>
      <c r="F61" s="383" t="str">
        <f>IF(B61="","",VLOOKUP(B61,学連登録!$C$2:$I$3000,7,FALSE))</f>
        <v/>
      </c>
      <c r="G61" s="159"/>
      <c r="H61" s="827"/>
      <c r="I61" s="828"/>
      <c r="J61" s="160"/>
      <c r="K61" s="823"/>
      <c r="L61" s="824"/>
      <c r="M61" s="160"/>
      <c r="N61" s="853"/>
      <c r="O61" s="854"/>
      <c r="P61" s="159"/>
      <c r="Q61" s="819"/>
      <c r="R61" s="820"/>
      <c r="S61" s="159"/>
      <c r="T61" s="819"/>
      <c r="U61" s="820"/>
      <c r="V61" s="103" t="str">
        <f>IF(B61="","",VLOOKUP(B61,学連登録!$C$2:$H$3000,6,FALSE))</f>
        <v/>
      </c>
      <c r="W61" s="377"/>
      <c r="X61" s="157"/>
      <c r="Y61" s="118" t="str">
        <f t="shared" si="103"/>
        <v/>
      </c>
      <c r="Z61" s="97" t="str">
        <f>IF(G61="","",VLOOKUP(G61,種目名!$O$5:$T$104,3,0))</f>
        <v/>
      </c>
      <c r="AA61" s="99" t="str">
        <f>IF(J61="","",VLOOKUP(J61,種目名!$O$5:$T$104,3,0))</f>
        <v/>
      </c>
      <c r="AB61" s="119" t="str">
        <f>IF(M61="","",VLOOKUP(M61,種目名!$O$5:$T$104,3,0))</f>
        <v/>
      </c>
      <c r="AC61" s="119" t="str">
        <f>IF(P61="","",VLOOKUP(AF61,種目名!$O$5:$T$104,3,0))</f>
        <v/>
      </c>
      <c r="AD61" s="120" t="str">
        <f>IF(S61="","",VLOOKUP(AI61,種目名!$O$5:$T$104,3,0))</f>
        <v/>
      </c>
      <c r="AE61" s="117">
        <f t="shared" si="104"/>
        <v>0</v>
      </c>
      <c r="AF61" s="157" t="str">
        <f t="shared" si="105"/>
        <v/>
      </c>
      <c r="AG61" s="157" t="str">
        <f t="shared" si="106"/>
        <v/>
      </c>
      <c r="AH61" s="117">
        <f t="shared" si="107"/>
        <v>0</v>
      </c>
      <c r="AI61" s="157" t="str">
        <f t="shared" si="108"/>
        <v/>
      </c>
      <c r="AJ61" s="157" t="str">
        <f t="shared" si="109"/>
        <v/>
      </c>
      <c r="AK61" s="390"/>
      <c r="AL61" s="171">
        <f t="shared" si="14"/>
        <v>0</v>
      </c>
      <c r="AM61" s="399">
        <f t="shared" si="15"/>
        <v>0</v>
      </c>
      <c r="AN61" s="399">
        <f>COUNTIF($B$12:B61,B61)</f>
        <v>0</v>
      </c>
      <c r="AO61" s="399"/>
      <c r="AP61" s="399" t="str">
        <f t="shared" si="16"/>
        <v/>
      </c>
      <c r="AQ61" s="399" t="str">
        <f t="shared" si="17"/>
        <v/>
      </c>
      <c r="AR61" s="399" t="str">
        <f t="shared" si="18"/>
        <v/>
      </c>
      <c r="AS61" s="399" t="str">
        <f t="shared" si="19"/>
        <v/>
      </c>
      <c r="AT61" s="399">
        <f t="shared" si="95"/>
        <v>0</v>
      </c>
      <c r="AU61" s="399" t="str">
        <f t="shared" si="96"/>
        <v/>
      </c>
      <c r="AV61" s="399" t="str">
        <f t="shared" si="97"/>
        <v/>
      </c>
      <c r="AW61" s="399" t="str">
        <f t="shared" si="98"/>
        <v/>
      </c>
      <c r="AX61" s="399" t="str">
        <f t="shared" si="99"/>
        <v/>
      </c>
      <c r="AY61" s="399" t="str">
        <f t="shared" si="100"/>
        <v/>
      </c>
      <c r="AZ61" s="399" t="str">
        <f t="shared" si="26"/>
        <v/>
      </c>
      <c r="BA61" s="399" t="str">
        <f t="shared" si="27"/>
        <v/>
      </c>
      <c r="BB61" s="399" t="str">
        <f t="shared" si="28"/>
        <v/>
      </c>
      <c r="BC61" s="399" t="str">
        <f t="shared" si="29"/>
        <v/>
      </c>
      <c r="BD61" s="403" t="str">
        <f t="shared" si="30"/>
        <v/>
      </c>
      <c r="BE61" s="393">
        <f t="shared" si="31"/>
        <v>0</v>
      </c>
      <c r="BF61" s="157"/>
      <c r="BG61" s="399">
        <f t="shared" si="32"/>
        <v>0</v>
      </c>
      <c r="BH61" s="399">
        <f t="shared" si="33"/>
        <v>0</v>
      </c>
      <c r="BI61" s="412">
        <f t="shared" si="34"/>
        <v>0</v>
      </c>
      <c r="BJ61" s="413">
        <f t="shared" si="9"/>
        <v>0</v>
      </c>
      <c r="BK61" s="398" t="str">
        <f t="shared" si="10"/>
        <v>0</v>
      </c>
      <c r="BL61" s="398" t="str">
        <f t="shared" si="11"/>
        <v>0</v>
      </c>
      <c r="BM61" s="412">
        <f t="shared" si="35"/>
        <v>0</v>
      </c>
      <c r="BN61" s="412" t="str">
        <f t="shared" si="36"/>
        <v>0m0</v>
      </c>
      <c r="BO61" s="399">
        <f t="shared" si="37"/>
        <v>0</v>
      </c>
      <c r="BP61" s="399">
        <f t="shared" si="38"/>
        <v>0</v>
      </c>
      <c r="BQ61" s="412">
        <f t="shared" si="39"/>
        <v>0</v>
      </c>
      <c r="BR61" s="413">
        <f t="shared" si="40"/>
        <v>0</v>
      </c>
      <c r="BS61" s="398" t="str">
        <f t="shared" si="41"/>
        <v>0</v>
      </c>
      <c r="BT61" s="398" t="str">
        <f t="shared" si="42"/>
        <v>0</v>
      </c>
      <c r="BU61" s="412">
        <f t="shared" si="43"/>
        <v>0</v>
      </c>
      <c r="BV61" s="412" t="str">
        <f t="shared" si="44"/>
        <v>0m0</v>
      </c>
      <c r="BW61" s="399">
        <f t="shared" si="45"/>
        <v>0</v>
      </c>
      <c r="BX61" s="399">
        <f t="shared" si="46"/>
        <v>0</v>
      </c>
      <c r="BY61" s="412">
        <f t="shared" si="47"/>
        <v>0</v>
      </c>
      <c r="BZ61" s="413">
        <f t="shared" si="48"/>
        <v>0</v>
      </c>
      <c r="CA61" s="398" t="str">
        <f t="shared" si="49"/>
        <v>0</v>
      </c>
      <c r="CB61" s="398" t="str">
        <f t="shared" si="50"/>
        <v>0</v>
      </c>
      <c r="CC61" s="412">
        <f t="shared" si="51"/>
        <v>0</v>
      </c>
      <c r="CD61" s="412" t="str">
        <f t="shared" si="52"/>
        <v>0m0</v>
      </c>
      <c r="CE61" s="399">
        <f t="shared" si="53"/>
        <v>0</v>
      </c>
      <c r="CF61" s="399">
        <f t="shared" si="54"/>
        <v>0</v>
      </c>
      <c r="CG61" s="412">
        <f t="shared" si="55"/>
        <v>0</v>
      </c>
      <c r="CH61" s="413">
        <f t="shared" si="56"/>
        <v>0</v>
      </c>
      <c r="CI61" s="398" t="str">
        <f t="shared" si="57"/>
        <v>0</v>
      </c>
      <c r="CJ61" s="398" t="str">
        <f t="shared" si="58"/>
        <v>0</v>
      </c>
      <c r="CK61" s="412">
        <f t="shared" si="59"/>
        <v>0</v>
      </c>
      <c r="CL61" s="412" t="str">
        <f t="shared" si="60"/>
        <v>0m0</v>
      </c>
      <c r="CM61" s="399">
        <f t="shared" si="61"/>
        <v>0</v>
      </c>
      <c r="CN61" s="399">
        <f t="shared" si="62"/>
        <v>0</v>
      </c>
      <c r="CO61" s="412">
        <f t="shared" si="63"/>
        <v>0</v>
      </c>
      <c r="CP61" s="413">
        <f t="shared" si="64"/>
        <v>0</v>
      </c>
      <c r="CQ61" s="398" t="str">
        <f t="shared" si="65"/>
        <v>0</v>
      </c>
      <c r="CR61" s="398" t="str">
        <f t="shared" si="66"/>
        <v>0</v>
      </c>
      <c r="CS61" s="412">
        <f t="shared" si="67"/>
        <v>0</v>
      </c>
      <c r="CT61" s="412" t="str">
        <f t="shared" si="68"/>
        <v>0m0</v>
      </c>
      <c r="CU61" s="412">
        <f t="shared" si="69"/>
        <v>0</v>
      </c>
      <c r="CV61" s="412">
        <f t="shared" si="70"/>
        <v>0</v>
      </c>
      <c r="CW61" s="412">
        <f t="shared" si="71"/>
        <v>0</v>
      </c>
      <c r="CX61" s="412">
        <f t="shared" si="72"/>
        <v>0</v>
      </c>
      <c r="CY61" s="412">
        <f t="shared" si="73"/>
        <v>0</v>
      </c>
      <c r="CZ61" s="412" t="str">
        <f t="shared" si="74"/>
        <v/>
      </c>
      <c r="DA61" s="412" t="str">
        <f t="shared" si="75"/>
        <v/>
      </c>
      <c r="DB61" s="412" t="str">
        <f t="shared" si="76"/>
        <v/>
      </c>
      <c r="DC61" s="412" t="str">
        <f t="shared" si="77"/>
        <v/>
      </c>
      <c r="DD61" s="412" t="str">
        <f t="shared" si="78"/>
        <v/>
      </c>
      <c r="DE61" s="412"/>
      <c r="DG61" s="412" t="str">
        <f t="shared" si="79"/>
        <v/>
      </c>
      <c r="DH61" s="412" t="str">
        <f t="shared" si="80"/>
        <v/>
      </c>
      <c r="DI61" s="412">
        <f t="shared" si="81"/>
        <v>0</v>
      </c>
      <c r="DJ61" s="412" t="str">
        <f t="shared" si="82"/>
        <v/>
      </c>
      <c r="DK61" s="412" t="str">
        <f t="shared" si="83"/>
        <v/>
      </c>
      <c r="DL61" s="412" t="str">
        <f t="shared" si="84"/>
        <v/>
      </c>
      <c r="DM61" s="412" t="str">
        <f t="shared" si="85"/>
        <v/>
      </c>
      <c r="DN61" s="412" t="str">
        <f t="shared" si="86"/>
        <v/>
      </c>
      <c r="DO61" s="412" t="str">
        <f t="shared" si="87"/>
        <v/>
      </c>
      <c r="DR61" s="494"/>
      <c r="DS61" s="393">
        <f t="shared" si="101"/>
        <v>0</v>
      </c>
      <c r="DT61" s="393">
        <f t="shared" si="102"/>
        <v>0</v>
      </c>
      <c r="DU61" s="411">
        <f t="shared" si="91"/>
        <v>0</v>
      </c>
      <c r="DX61" s="494" t="e">
        <f>IF(BG61&lt;270000,○,"")</f>
        <v>#NAME?</v>
      </c>
    </row>
    <row r="62" spans="1:128" s="411" customFormat="1" ht="18" hidden="1" customHeight="1" thickBot="1">
      <c r="A62" s="145" t="str">
        <f t="shared" si="12"/>
        <v/>
      </c>
      <c r="B62" s="158"/>
      <c r="C62" s="31" t="str">
        <f>IF(B62="","",VLOOKUP(B62,学連登録!$C$2:$G$3000,2,FALSE))</f>
        <v/>
      </c>
      <c r="D62" s="32" t="str">
        <f>IF(B62="","",VLOOKUP(B62,学連登録!$C$2:$G$3000,3,FALSE))</f>
        <v/>
      </c>
      <c r="E62" s="33" t="str">
        <f>IF(B62="","",VLOOKUP(B62,学連登録!$C$2:$G$3000,4,FALSE))</f>
        <v/>
      </c>
      <c r="F62" s="383" t="str">
        <f>IF(B62="","",VLOOKUP(B62,学連登録!$C$2:$I$3000,7,FALSE))</f>
        <v/>
      </c>
      <c r="G62" s="159"/>
      <c r="H62" s="827"/>
      <c r="I62" s="828"/>
      <c r="J62" s="160"/>
      <c r="K62" s="823"/>
      <c r="L62" s="824"/>
      <c r="M62" s="160"/>
      <c r="N62" s="853"/>
      <c r="O62" s="854"/>
      <c r="P62" s="159"/>
      <c r="Q62" s="819"/>
      <c r="R62" s="820"/>
      <c r="S62" s="159"/>
      <c r="T62" s="819"/>
      <c r="U62" s="820"/>
      <c r="V62" s="103" t="str">
        <f>IF(B62="","",VLOOKUP(B62,学連登録!$C$2:$H$3000,6,FALSE))</f>
        <v/>
      </c>
      <c r="W62" s="377"/>
      <c r="X62" s="157"/>
      <c r="Y62" s="118" t="str">
        <f t="shared" si="103"/>
        <v/>
      </c>
      <c r="Z62" s="97" t="str">
        <f>IF(G62="","",VLOOKUP(G62,種目名!$O$5:$T$104,3,0))</f>
        <v/>
      </c>
      <c r="AA62" s="99" t="str">
        <f>IF(J62="","",VLOOKUP(J62,種目名!$O$5:$T$104,3,0))</f>
        <v/>
      </c>
      <c r="AB62" s="119" t="str">
        <f>IF(M62="","",VLOOKUP(M62,種目名!$O$5:$T$104,3,0))</f>
        <v/>
      </c>
      <c r="AC62" s="119" t="str">
        <f>IF(P62="","",VLOOKUP(AF62,種目名!$O$5:$T$104,3,0))</f>
        <v/>
      </c>
      <c r="AD62" s="120" t="str">
        <f>IF(S62="","",VLOOKUP(AI62,種目名!$O$5:$T$104,3,0))</f>
        <v/>
      </c>
      <c r="AE62" s="117">
        <f t="shared" si="104"/>
        <v>0</v>
      </c>
      <c r="AF62" s="157" t="str">
        <f t="shared" si="105"/>
        <v/>
      </c>
      <c r="AG62" s="157" t="str">
        <f t="shared" si="106"/>
        <v/>
      </c>
      <c r="AH62" s="117">
        <f t="shared" si="107"/>
        <v>0</v>
      </c>
      <c r="AI62" s="157" t="str">
        <f t="shared" si="108"/>
        <v/>
      </c>
      <c r="AJ62" s="157" t="str">
        <f t="shared" si="109"/>
        <v/>
      </c>
      <c r="AK62" s="390"/>
      <c r="AL62" s="171">
        <f t="shared" si="14"/>
        <v>0</v>
      </c>
      <c r="AM62" s="399">
        <f t="shared" si="15"/>
        <v>0</v>
      </c>
      <c r="AN62" s="399">
        <f>COUNTIF($B$12:B62,B62)</f>
        <v>0</v>
      </c>
      <c r="AO62" s="399"/>
      <c r="AP62" s="399" t="str">
        <f t="shared" si="16"/>
        <v/>
      </c>
      <c r="AQ62" s="399" t="str">
        <f t="shared" si="17"/>
        <v/>
      </c>
      <c r="AR62" s="399" t="str">
        <f t="shared" si="18"/>
        <v/>
      </c>
      <c r="AS62" s="399" t="str">
        <f t="shared" si="19"/>
        <v/>
      </c>
      <c r="AT62" s="399">
        <f t="shared" si="95"/>
        <v>0</v>
      </c>
      <c r="AU62" s="399" t="str">
        <f t="shared" si="96"/>
        <v/>
      </c>
      <c r="AV62" s="399" t="str">
        <f t="shared" si="97"/>
        <v/>
      </c>
      <c r="AW62" s="399" t="str">
        <f t="shared" si="98"/>
        <v/>
      </c>
      <c r="AX62" s="399" t="str">
        <f t="shared" si="99"/>
        <v/>
      </c>
      <c r="AY62" s="399" t="str">
        <f t="shared" si="100"/>
        <v/>
      </c>
      <c r="AZ62" s="399" t="str">
        <f t="shared" si="26"/>
        <v/>
      </c>
      <c r="BA62" s="399" t="str">
        <f t="shared" si="27"/>
        <v/>
      </c>
      <c r="BB62" s="399" t="str">
        <f t="shared" si="28"/>
        <v/>
      </c>
      <c r="BC62" s="399" t="str">
        <f t="shared" si="29"/>
        <v/>
      </c>
      <c r="BD62" s="403" t="str">
        <f t="shared" si="30"/>
        <v/>
      </c>
      <c r="BE62" s="393">
        <f t="shared" si="31"/>
        <v>0</v>
      </c>
      <c r="BF62" s="157"/>
      <c r="BG62" s="399">
        <f t="shared" si="32"/>
        <v>0</v>
      </c>
      <c r="BH62" s="399">
        <f t="shared" si="33"/>
        <v>0</v>
      </c>
      <c r="BI62" s="412">
        <f t="shared" si="34"/>
        <v>0</v>
      </c>
      <c r="BJ62" s="413">
        <f t="shared" si="9"/>
        <v>0</v>
      </c>
      <c r="BK62" s="398" t="str">
        <f t="shared" si="10"/>
        <v>0</v>
      </c>
      <c r="BL62" s="398" t="str">
        <f t="shared" si="11"/>
        <v>0</v>
      </c>
      <c r="BM62" s="412">
        <f t="shared" si="35"/>
        <v>0</v>
      </c>
      <c r="BN62" s="412" t="str">
        <f t="shared" si="36"/>
        <v>0m0</v>
      </c>
      <c r="BO62" s="399">
        <f t="shared" si="37"/>
        <v>0</v>
      </c>
      <c r="BP62" s="399">
        <f t="shared" si="38"/>
        <v>0</v>
      </c>
      <c r="BQ62" s="412">
        <f t="shared" si="39"/>
        <v>0</v>
      </c>
      <c r="BR62" s="413">
        <f t="shared" si="40"/>
        <v>0</v>
      </c>
      <c r="BS62" s="398" t="str">
        <f t="shared" si="41"/>
        <v>0</v>
      </c>
      <c r="BT62" s="398" t="str">
        <f t="shared" si="42"/>
        <v>0</v>
      </c>
      <c r="BU62" s="412">
        <f t="shared" si="43"/>
        <v>0</v>
      </c>
      <c r="BV62" s="412" t="str">
        <f t="shared" si="44"/>
        <v>0m0</v>
      </c>
      <c r="BW62" s="399">
        <f t="shared" si="45"/>
        <v>0</v>
      </c>
      <c r="BX62" s="399">
        <f t="shared" si="46"/>
        <v>0</v>
      </c>
      <c r="BY62" s="412">
        <f t="shared" si="47"/>
        <v>0</v>
      </c>
      <c r="BZ62" s="413">
        <f t="shared" si="48"/>
        <v>0</v>
      </c>
      <c r="CA62" s="398" t="str">
        <f t="shared" si="49"/>
        <v>0</v>
      </c>
      <c r="CB62" s="398" t="str">
        <f t="shared" si="50"/>
        <v>0</v>
      </c>
      <c r="CC62" s="412">
        <f t="shared" si="51"/>
        <v>0</v>
      </c>
      <c r="CD62" s="412" t="str">
        <f t="shared" si="52"/>
        <v>0m0</v>
      </c>
      <c r="CE62" s="399">
        <f t="shared" si="53"/>
        <v>0</v>
      </c>
      <c r="CF62" s="399">
        <f t="shared" si="54"/>
        <v>0</v>
      </c>
      <c r="CG62" s="412">
        <f t="shared" si="55"/>
        <v>0</v>
      </c>
      <c r="CH62" s="413">
        <f t="shared" si="56"/>
        <v>0</v>
      </c>
      <c r="CI62" s="398" t="str">
        <f t="shared" si="57"/>
        <v>0</v>
      </c>
      <c r="CJ62" s="398" t="str">
        <f t="shared" si="58"/>
        <v>0</v>
      </c>
      <c r="CK62" s="412">
        <f t="shared" si="59"/>
        <v>0</v>
      </c>
      <c r="CL62" s="412" t="str">
        <f t="shared" si="60"/>
        <v>0m0</v>
      </c>
      <c r="CM62" s="399">
        <f t="shared" si="61"/>
        <v>0</v>
      </c>
      <c r="CN62" s="399">
        <f t="shared" si="62"/>
        <v>0</v>
      </c>
      <c r="CO62" s="412">
        <f t="shared" si="63"/>
        <v>0</v>
      </c>
      <c r="CP62" s="413">
        <f t="shared" si="64"/>
        <v>0</v>
      </c>
      <c r="CQ62" s="398" t="str">
        <f t="shared" si="65"/>
        <v>0</v>
      </c>
      <c r="CR62" s="398" t="str">
        <f t="shared" si="66"/>
        <v>0</v>
      </c>
      <c r="CS62" s="412">
        <f t="shared" si="67"/>
        <v>0</v>
      </c>
      <c r="CT62" s="412" t="str">
        <f t="shared" si="68"/>
        <v>0m0</v>
      </c>
      <c r="CU62" s="412">
        <f t="shared" si="69"/>
        <v>0</v>
      </c>
      <c r="CV62" s="412">
        <f t="shared" si="70"/>
        <v>0</v>
      </c>
      <c r="CW62" s="412">
        <f t="shared" si="71"/>
        <v>0</v>
      </c>
      <c r="CX62" s="412">
        <f t="shared" si="72"/>
        <v>0</v>
      </c>
      <c r="CY62" s="412">
        <f t="shared" si="73"/>
        <v>0</v>
      </c>
      <c r="CZ62" s="412" t="str">
        <f t="shared" si="74"/>
        <v/>
      </c>
      <c r="DA62" s="412" t="str">
        <f t="shared" si="75"/>
        <v/>
      </c>
      <c r="DB62" s="412" t="str">
        <f t="shared" si="76"/>
        <v/>
      </c>
      <c r="DC62" s="412" t="str">
        <f t="shared" si="77"/>
        <v/>
      </c>
      <c r="DD62" s="412" t="str">
        <f t="shared" si="78"/>
        <v/>
      </c>
      <c r="DE62" s="412"/>
      <c r="DG62" s="412" t="str">
        <f t="shared" si="79"/>
        <v/>
      </c>
      <c r="DH62" s="412" t="str">
        <f t="shared" si="80"/>
        <v/>
      </c>
      <c r="DI62" s="412">
        <f t="shared" si="81"/>
        <v>0</v>
      </c>
      <c r="DJ62" s="412" t="str">
        <f t="shared" si="82"/>
        <v/>
      </c>
      <c r="DK62" s="412" t="str">
        <f t="shared" si="83"/>
        <v/>
      </c>
      <c r="DL62" s="412" t="str">
        <f t="shared" si="84"/>
        <v/>
      </c>
      <c r="DM62" s="412" t="str">
        <f t="shared" si="85"/>
        <v/>
      </c>
      <c r="DN62" s="412" t="str">
        <f t="shared" si="86"/>
        <v/>
      </c>
      <c r="DO62" s="412" t="str">
        <f t="shared" si="87"/>
        <v/>
      </c>
      <c r="DR62" s="494"/>
      <c r="DS62" s="393">
        <f t="shared" si="101"/>
        <v>0</v>
      </c>
      <c r="DT62" s="393">
        <f t="shared" si="102"/>
        <v>0</v>
      </c>
      <c r="DU62" s="411">
        <f t="shared" si="91"/>
        <v>0</v>
      </c>
      <c r="DX62" s="494" t="e">
        <f>IF(BG62&lt;270000,○,"")</f>
        <v>#NAME?</v>
      </c>
    </row>
    <row r="63" spans="1:128" s="411" customFormat="1" ht="18" hidden="1" customHeight="1" thickBot="1">
      <c r="A63" s="145" t="str">
        <f t="shared" si="12"/>
        <v/>
      </c>
      <c r="B63" s="158"/>
      <c r="C63" s="31" t="str">
        <f>IF(B63="","",VLOOKUP(B63,学連登録!$C$2:$G$3000,2,FALSE))</f>
        <v/>
      </c>
      <c r="D63" s="32" t="str">
        <f>IF(B63="","",VLOOKUP(B63,学連登録!$C$2:$G$3000,3,FALSE))</f>
        <v/>
      </c>
      <c r="E63" s="33" t="str">
        <f>IF(B63="","",VLOOKUP(B63,学連登録!$C$2:$G$3000,4,FALSE))</f>
        <v/>
      </c>
      <c r="F63" s="383" t="str">
        <f>IF(B63="","",VLOOKUP(B63,学連登録!$C$2:$I$3000,7,FALSE))</f>
        <v/>
      </c>
      <c r="G63" s="159"/>
      <c r="H63" s="827"/>
      <c r="I63" s="828"/>
      <c r="J63" s="160"/>
      <c r="K63" s="819"/>
      <c r="L63" s="820"/>
      <c r="M63" s="160"/>
      <c r="N63" s="853"/>
      <c r="O63" s="854"/>
      <c r="P63" s="159"/>
      <c r="Q63" s="819"/>
      <c r="R63" s="820"/>
      <c r="S63" s="159"/>
      <c r="T63" s="819"/>
      <c r="U63" s="820"/>
      <c r="V63" s="103" t="str">
        <f>IF(B63="","",VLOOKUP(B63,学連登録!$C$2:$H$3000,6,FALSE))</f>
        <v/>
      </c>
      <c r="W63" s="377"/>
      <c r="X63" s="157"/>
      <c r="Y63" s="118" t="str">
        <f t="shared" si="103"/>
        <v/>
      </c>
      <c r="Z63" s="97" t="str">
        <f>IF(G63="","",VLOOKUP(G63,種目名!$O$5:$T$104,3,0))</f>
        <v/>
      </c>
      <c r="AA63" s="99" t="str">
        <f>IF(J63="","",VLOOKUP(J63,種目名!$O$5:$T$104,3,0))</f>
        <v/>
      </c>
      <c r="AB63" s="119" t="str">
        <f>IF(M63="","",VLOOKUP(M63,種目名!$O$5:$T$104,3,0))</f>
        <v/>
      </c>
      <c r="AC63" s="119" t="str">
        <f>IF(P63="","",VLOOKUP(AF63,種目名!$O$5:$T$104,3,0))</f>
        <v/>
      </c>
      <c r="AD63" s="120" t="str">
        <f>IF(S63="","",VLOOKUP(AI63,種目名!$O$5:$T$104,3,0))</f>
        <v/>
      </c>
      <c r="AE63" s="117">
        <f t="shared" si="104"/>
        <v>0</v>
      </c>
      <c r="AF63" s="157" t="str">
        <f t="shared" si="105"/>
        <v/>
      </c>
      <c r="AG63" s="157" t="str">
        <f t="shared" si="106"/>
        <v/>
      </c>
      <c r="AH63" s="117">
        <f t="shared" si="107"/>
        <v>0</v>
      </c>
      <c r="AI63" s="157" t="str">
        <f t="shared" si="108"/>
        <v/>
      </c>
      <c r="AJ63" s="157" t="str">
        <f t="shared" si="109"/>
        <v/>
      </c>
      <c r="AK63" s="390"/>
      <c r="AL63" s="171">
        <f t="shared" si="14"/>
        <v>0</v>
      </c>
      <c r="AM63" s="399">
        <f t="shared" si="15"/>
        <v>0</v>
      </c>
      <c r="AN63" s="399">
        <f>COUNTIF($B$12:B63,B63)</f>
        <v>0</v>
      </c>
      <c r="AO63" s="399"/>
      <c r="AP63" s="399" t="str">
        <f t="shared" si="16"/>
        <v/>
      </c>
      <c r="AQ63" s="399" t="str">
        <f t="shared" si="17"/>
        <v/>
      </c>
      <c r="AR63" s="399" t="str">
        <f t="shared" si="18"/>
        <v/>
      </c>
      <c r="AS63" s="399" t="str">
        <f t="shared" si="19"/>
        <v/>
      </c>
      <c r="AT63" s="399">
        <f t="shared" si="95"/>
        <v>0</v>
      </c>
      <c r="AU63" s="399" t="str">
        <f t="shared" si="96"/>
        <v/>
      </c>
      <c r="AV63" s="399" t="str">
        <f t="shared" si="97"/>
        <v/>
      </c>
      <c r="AW63" s="399" t="str">
        <f t="shared" si="98"/>
        <v/>
      </c>
      <c r="AX63" s="399" t="str">
        <f t="shared" si="99"/>
        <v/>
      </c>
      <c r="AY63" s="399" t="str">
        <f t="shared" si="100"/>
        <v/>
      </c>
      <c r="AZ63" s="399" t="str">
        <f t="shared" si="26"/>
        <v/>
      </c>
      <c r="BA63" s="399" t="str">
        <f t="shared" si="27"/>
        <v/>
      </c>
      <c r="BB63" s="399" t="str">
        <f t="shared" si="28"/>
        <v/>
      </c>
      <c r="BC63" s="399" t="str">
        <f t="shared" si="29"/>
        <v/>
      </c>
      <c r="BD63" s="403" t="str">
        <f t="shared" si="30"/>
        <v/>
      </c>
      <c r="BE63" s="393">
        <f t="shared" si="31"/>
        <v>0</v>
      </c>
      <c r="BF63" s="157"/>
      <c r="BG63" s="399">
        <f t="shared" si="32"/>
        <v>0</v>
      </c>
      <c r="BH63" s="399">
        <f t="shared" si="33"/>
        <v>0</v>
      </c>
      <c r="BI63" s="412">
        <f t="shared" si="34"/>
        <v>0</v>
      </c>
      <c r="BJ63" s="413">
        <f t="shared" si="9"/>
        <v>0</v>
      </c>
      <c r="BK63" s="398" t="str">
        <f t="shared" si="10"/>
        <v>0</v>
      </c>
      <c r="BL63" s="398" t="str">
        <f t="shared" si="11"/>
        <v>0</v>
      </c>
      <c r="BM63" s="412">
        <f t="shared" si="35"/>
        <v>0</v>
      </c>
      <c r="BN63" s="412" t="str">
        <f t="shared" si="36"/>
        <v>0m0</v>
      </c>
      <c r="BO63" s="399">
        <f t="shared" si="37"/>
        <v>0</v>
      </c>
      <c r="BP63" s="399">
        <f t="shared" si="38"/>
        <v>0</v>
      </c>
      <c r="BQ63" s="412">
        <f t="shared" si="39"/>
        <v>0</v>
      </c>
      <c r="BR63" s="413">
        <f t="shared" si="40"/>
        <v>0</v>
      </c>
      <c r="BS63" s="398" t="str">
        <f t="shared" si="41"/>
        <v>0</v>
      </c>
      <c r="BT63" s="398" t="str">
        <f t="shared" si="42"/>
        <v>0</v>
      </c>
      <c r="BU63" s="412">
        <f t="shared" si="43"/>
        <v>0</v>
      </c>
      <c r="BV63" s="412" t="str">
        <f t="shared" si="44"/>
        <v>0m0</v>
      </c>
      <c r="BW63" s="399">
        <f t="shared" si="45"/>
        <v>0</v>
      </c>
      <c r="BX63" s="399">
        <f t="shared" si="46"/>
        <v>0</v>
      </c>
      <c r="BY63" s="412">
        <f t="shared" si="47"/>
        <v>0</v>
      </c>
      <c r="BZ63" s="413">
        <f t="shared" si="48"/>
        <v>0</v>
      </c>
      <c r="CA63" s="398" t="str">
        <f t="shared" si="49"/>
        <v>0</v>
      </c>
      <c r="CB63" s="398" t="str">
        <f t="shared" si="50"/>
        <v>0</v>
      </c>
      <c r="CC63" s="412">
        <f t="shared" si="51"/>
        <v>0</v>
      </c>
      <c r="CD63" s="412" t="str">
        <f t="shared" si="52"/>
        <v>0m0</v>
      </c>
      <c r="CE63" s="399">
        <f t="shared" si="53"/>
        <v>0</v>
      </c>
      <c r="CF63" s="399">
        <f t="shared" si="54"/>
        <v>0</v>
      </c>
      <c r="CG63" s="412">
        <f t="shared" si="55"/>
        <v>0</v>
      </c>
      <c r="CH63" s="413">
        <f t="shared" si="56"/>
        <v>0</v>
      </c>
      <c r="CI63" s="398" t="str">
        <f t="shared" si="57"/>
        <v>0</v>
      </c>
      <c r="CJ63" s="398" t="str">
        <f t="shared" si="58"/>
        <v>0</v>
      </c>
      <c r="CK63" s="412">
        <f t="shared" si="59"/>
        <v>0</v>
      </c>
      <c r="CL63" s="412" t="str">
        <f t="shared" si="60"/>
        <v>0m0</v>
      </c>
      <c r="CM63" s="399">
        <f t="shared" si="61"/>
        <v>0</v>
      </c>
      <c r="CN63" s="399">
        <f t="shared" si="62"/>
        <v>0</v>
      </c>
      <c r="CO63" s="412">
        <f t="shared" si="63"/>
        <v>0</v>
      </c>
      <c r="CP63" s="413">
        <f t="shared" si="64"/>
        <v>0</v>
      </c>
      <c r="CQ63" s="398" t="str">
        <f t="shared" si="65"/>
        <v>0</v>
      </c>
      <c r="CR63" s="398" t="str">
        <f t="shared" si="66"/>
        <v>0</v>
      </c>
      <c r="CS63" s="412">
        <f t="shared" si="67"/>
        <v>0</v>
      </c>
      <c r="CT63" s="412" t="str">
        <f t="shared" si="68"/>
        <v>0m0</v>
      </c>
      <c r="CU63" s="412">
        <f t="shared" si="69"/>
        <v>0</v>
      </c>
      <c r="CV63" s="412">
        <f t="shared" si="70"/>
        <v>0</v>
      </c>
      <c r="CW63" s="412">
        <f t="shared" si="71"/>
        <v>0</v>
      </c>
      <c r="CX63" s="412">
        <f t="shared" si="72"/>
        <v>0</v>
      </c>
      <c r="CY63" s="412">
        <f t="shared" si="73"/>
        <v>0</v>
      </c>
      <c r="CZ63" s="412" t="str">
        <f t="shared" si="74"/>
        <v/>
      </c>
      <c r="DA63" s="412" t="str">
        <f t="shared" si="75"/>
        <v/>
      </c>
      <c r="DB63" s="412" t="str">
        <f t="shared" si="76"/>
        <v/>
      </c>
      <c r="DC63" s="412" t="str">
        <f t="shared" si="77"/>
        <v/>
      </c>
      <c r="DD63" s="412" t="str">
        <f t="shared" si="78"/>
        <v/>
      </c>
      <c r="DE63" s="412"/>
      <c r="DG63" s="412" t="str">
        <f t="shared" si="79"/>
        <v/>
      </c>
      <c r="DH63" s="412" t="str">
        <f t="shared" si="80"/>
        <v/>
      </c>
      <c r="DI63" s="412">
        <f t="shared" si="81"/>
        <v>0</v>
      </c>
      <c r="DJ63" s="412" t="str">
        <f t="shared" si="82"/>
        <v/>
      </c>
      <c r="DK63" s="412" t="str">
        <f t="shared" si="83"/>
        <v/>
      </c>
      <c r="DL63" s="412" t="str">
        <f t="shared" si="84"/>
        <v/>
      </c>
      <c r="DM63" s="412" t="str">
        <f t="shared" si="85"/>
        <v/>
      </c>
      <c r="DN63" s="412" t="str">
        <f t="shared" si="86"/>
        <v/>
      </c>
      <c r="DO63" s="412" t="str">
        <f t="shared" si="87"/>
        <v/>
      </c>
      <c r="DR63" s="494"/>
      <c r="DS63" s="393">
        <f t="shared" si="101"/>
        <v>0</v>
      </c>
      <c r="DT63" s="393">
        <f t="shared" si="102"/>
        <v>0</v>
      </c>
      <c r="DU63" s="411">
        <f t="shared" si="91"/>
        <v>0</v>
      </c>
      <c r="DX63" s="494" t="e">
        <f>IF(BG63&lt;270000,○,"")</f>
        <v>#NAME?</v>
      </c>
    </row>
    <row r="64" spans="1:128" s="411" customFormat="1" ht="18" hidden="1" customHeight="1" thickBot="1">
      <c r="A64" s="145" t="str">
        <f t="shared" si="12"/>
        <v/>
      </c>
      <c r="B64" s="158"/>
      <c r="C64" s="31" t="str">
        <f>IF(B64="","",VLOOKUP(B64,学連登録!$C$2:$G$3000,2,FALSE))</f>
        <v/>
      </c>
      <c r="D64" s="32" t="str">
        <f>IF(B64="","",VLOOKUP(B64,学連登録!$C$2:$G$3000,3,FALSE))</f>
        <v/>
      </c>
      <c r="E64" s="33" t="str">
        <f>IF(B64="","",VLOOKUP(B64,学連登録!$C$2:$G$3000,4,FALSE))</f>
        <v/>
      </c>
      <c r="F64" s="383" t="str">
        <f>IF(B64="","",VLOOKUP(B64,学連登録!$C$2:$I$3000,7,FALSE))</f>
        <v/>
      </c>
      <c r="G64" s="159"/>
      <c r="H64" s="827"/>
      <c r="I64" s="828"/>
      <c r="J64" s="160"/>
      <c r="K64" s="819"/>
      <c r="L64" s="820"/>
      <c r="M64" s="160"/>
      <c r="N64" s="853"/>
      <c r="O64" s="854"/>
      <c r="P64" s="159"/>
      <c r="Q64" s="819"/>
      <c r="R64" s="820"/>
      <c r="S64" s="159"/>
      <c r="T64" s="819"/>
      <c r="U64" s="820"/>
      <c r="V64" s="103" t="str">
        <f>IF(B64="","",VLOOKUP(B64,学連登録!$C$2:$H$3000,6,FALSE))</f>
        <v/>
      </c>
      <c r="W64" s="377"/>
      <c r="X64" s="157"/>
      <c r="Y64" s="118" t="str">
        <f t="shared" si="103"/>
        <v/>
      </c>
      <c r="Z64" s="97" t="str">
        <f>IF(G64="","",VLOOKUP(G64,種目名!$O$5:$T$104,3,0))</f>
        <v/>
      </c>
      <c r="AA64" s="99" t="str">
        <f>IF(J64="","",VLOOKUP(J64,種目名!$O$5:$T$104,3,0))</f>
        <v/>
      </c>
      <c r="AB64" s="119" t="str">
        <f>IF(M64="","",VLOOKUP(M64,種目名!$O$5:$T$104,3,0))</f>
        <v/>
      </c>
      <c r="AC64" s="119" t="str">
        <f>IF(P64="","",VLOOKUP(AF64,種目名!$O$5:$T$104,3,0))</f>
        <v/>
      </c>
      <c r="AD64" s="120" t="str">
        <f>IF(S64="","",VLOOKUP(AI64,種目名!$O$5:$T$104,3,0))</f>
        <v/>
      </c>
      <c r="AE64" s="117">
        <f t="shared" si="104"/>
        <v>0</v>
      </c>
      <c r="AF64" s="157" t="str">
        <f t="shared" si="105"/>
        <v/>
      </c>
      <c r="AG64" s="157" t="str">
        <f t="shared" si="106"/>
        <v/>
      </c>
      <c r="AH64" s="117">
        <f t="shared" si="107"/>
        <v>0</v>
      </c>
      <c r="AI64" s="157" t="str">
        <f t="shared" si="108"/>
        <v/>
      </c>
      <c r="AJ64" s="157" t="str">
        <f t="shared" si="109"/>
        <v/>
      </c>
      <c r="AK64" s="390"/>
      <c r="AL64" s="171">
        <f t="shared" si="14"/>
        <v>0</v>
      </c>
      <c r="AM64" s="399">
        <f t="shared" si="15"/>
        <v>0</v>
      </c>
      <c r="AN64" s="399">
        <f>COUNTIF($B$12:B64,B64)</f>
        <v>0</v>
      </c>
      <c r="AO64" s="399"/>
      <c r="AP64" s="399" t="str">
        <f t="shared" si="16"/>
        <v/>
      </c>
      <c r="AQ64" s="399" t="str">
        <f t="shared" si="17"/>
        <v/>
      </c>
      <c r="AR64" s="399" t="str">
        <f t="shared" si="18"/>
        <v/>
      </c>
      <c r="AS64" s="399" t="str">
        <f t="shared" si="19"/>
        <v/>
      </c>
      <c r="AT64" s="399">
        <f t="shared" si="95"/>
        <v>0</v>
      </c>
      <c r="AU64" s="399" t="str">
        <f t="shared" si="96"/>
        <v/>
      </c>
      <c r="AV64" s="399" t="str">
        <f t="shared" si="97"/>
        <v/>
      </c>
      <c r="AW64" s="399" t="str">
        <f t="shared" si="98"/>
        <v/>
      </c>
      <c r="AX64" s="399" t="str">
        <f t="shared" si="99"/>
        <v/>
      </c>
      <c r="AY64" s="399" t="str">
        <f t="shared" si="100"/>
        <v/>
      </c>
      <c r="AZ64" s="399" t="str">
        <f t="shared" si="26"/>
        <v/>
      </c>
      <c r="BA64" s="399" t="str">
        <f t="shared" si="27"/>
        <v/>
      </c>
      <c r="BB64" s="399" t="str">
        <f t="shared" si="28"/>
        <v/>
      </c>
      <c r="BC64" s="399" t="str">
        <f t="shared" si="29"/>
        <v/>
      </c>
      <c r="BD64" s="403" t="str">
        <f t="shared" si="30"/>
        <v/>
      </c>
      <c r="BE64" s="393">
        <f t="shared" si="31"/>
        <v>0</v>
      </c>
      <c r="BF64" s="157"/>
      <c r="BG64" s="399">
        <f t="shared" si="32"/>
        <v>0</v>
      </c>
      <c r="BH64" s="399">
        <f t="shared" si="33"/>
        <v>0</v>
      </c>
      <c r="BI64" s="412">
        <f t="shared" si="34"/>
        <v>0</v>
      </c>
      <c r="BJ64" s="413">
        <f t="shared" si="9"/>
        <v>0</v>
      </c>
      <c r="BK64" s="398" t="str">
        <f t="shared" si="10"/>
        <v>0</v>
      </c>
      <c r="BL64" s="398" t="str">
        <f t="shared" si="11"/>
        <v>0</v>
      </c>
      <c r="BM64" s="412">
        <f t="shared" si="35"/>
        <v>0</v>
      </c>
      <c r="BN64" s="412" t="str">
        <f t="shared" si="36"/>
        <v>0m0</v>
      </c>
      <c r="BO64" s="399">
        <f t="shared" si="37"/>
        <v>0</v>
      </c>
      <c r="BP64" s="399">
        <f t="shared" si="38"/>
        <v>0</v>
      </c>
      <c r="BQ64" s="412">
        <f t="shared" si="39"/>
        <v>0</v>
      </c>
      <c r="BR64" s="413">
        <f t="shared" si="40"/>
        <v>0</v>
      </c>
      <c r="BS64" s="398" t="str">
        <f t="shared" si="41"/>
        <v>0</v>
      </c>
      <c r="BT64" s="398" t="str">
        <f t="shared" si="42"/>
        <v>0</v>
      </c>
      <c r="BU64" s="412">
        <f t="shared" si="43"/>
        <v>0</v>
      </c>
      <c r="BV64" s="412" t="str">
        <f t="shared" si="44"/>
        <v>0m0</v>
      </c>
      <c r="BW64" s="399">
        <f t="shared" si="45"/>
        <v>0</v>
      </c>
      <c r="BX64" s="399">
        <f t="shared" si="46"/>
        <v>0</v>
      </c>
      <c r="BY64" s="412">
        <f t="shared" si="47"/>
        <v>0</v>
      </c>
      <c r="BZ64" s="413">
        <f t="shared" si="48"/>
        <v>0</v>
      </c>
      <c r="CA64" s="398" t="str">
        <f t="shared" si="49"/>
        <v>0</v>
      </c>
      <c r="CB64" s="398" t="str">
        <f t="shared" si="50"/>
        <v>0</v>
      </c>
      <c r="CC64" s="412">
        <f t="shared" si="51"/>
        <v>0</v>
      </c>
      <c r="CD64" s="412" t="str">
        <f t="shared" si="52"/>
        <v>0m0</v>
      </c>
      <c r="CE64" s="399">
        <f t="shared" si="53"/>
        <v>0</v>
      </c>
      <c r="CF64" s="399">
        <f t="shared" si="54"/>
        <v>0</v>
      </c>
      <c r="CG64" s="412">
        <f t="shared" si="55"/>
        <v>0</v>
      </c>
      <c r="CH64" s="413">
        <f t="shared" si="56"/>
        <v>0</v>
      </c>
      <c r="CI64" s="398" t="str">
        <f t="shared" si="57"/>
        <v>0</v>
      </c>
      <c r="CJ64" s="398" t="str">
        <f t="shared" si="58"/>
        <v>0</v>
      </c>
      <c r="CK64" s="412">
        <f t="shared" si="59"/>
        <v>0</v>
      </c>
      <c r="CL64" s="412" t="str">
        <f t="shared" si="60"/>
        <v>0m0</v>
      </c>
      <c r="CM64" s="399">
        <f t="shared" si="61"/>
        <v>0</v>
      </c>
      <c r="CN64" s="399">
        <f t="shared" si="62"/>
        <v>0</v>
      </c>
      <c r="CO64" s="412">
        <f t="shared" si="63"/>
        <v>0</v>
      </c>
      <c r="CP64" s="413">
        <f t="shared" si="64"/>
        <v>0</v>
      </c>
      <c r="CQ64" s="398" t="str">
        <f t="shared" si="65"/>
        <v>0</v>
      </c>
      <c r="CR64" s="398" t="str">
        <f t="shared" si="66"/>
        <v>0</v>
      </c>
      <c r="CS64" s="412">
        <f t="shared" si="67"/>
        <v>0</v>
      </c>
      <c r="CT64" s="412" t="str">
        <f t="shared" si="68"/>
        <v>0m0</v>
      </c>
      <c r="CU64" s="412">
        <f t="shared" si="69"/>
        <v>0</v>
      </c>
      <c r="CV64" s="412">
        <f t="shared" si="70"/>
        <v>0</v>
      </c>
      <c r="CW64" s="412">
        <f t="shared" si="71"/>
        <v>0</v>
      </c>
      <c r="CX64" s="412">
        <f t="shared" si="72"/>
        <v>0</v>
      </c>
      <c r="CY64" s="412">
        <f t="shared" si="73"/>
        <v>0</v>
      </c>
      <c r="CZ64" s="412" t="str">
        <f t="shared" si="74"/>
        <v/>
      </c>
      <c r="DA64" s="412" t="str">
        <f t="shared" si="75"/>
        <v/>
      </c>
      <c r="DB64" s="412" t="str">
        <f t="shared" si="76"/>
        <v/>
      </c>
      <c r="DC64" s="412" t="str">
        <f t="shared" si="77"/>
        <v/>
      </c>
      <c r="DD64" s="412" t="str">
        <f t="shared" si="78"/>
        <v/>
      </c>
      <c r="DE64" s="412"/>
      <c r="DG64" s="412" t="str">
        <f t="shared" si="79"/>
        <v/>
      </c>
      <c r="DH64" s="412" t="str">
        <f t="shared" si="80"/>
        <v/>
      </c>
      <c r="DI64" s="412">
        <f t="shared" si="81"/>
        <v>0</v>
      </c>
      <c r="DJ64" s="412" t="str">
        <f t="shared" si="82"/>
        <v/>
      </c>
      <c r="DK64" s="412" t="str">
        <f t="shared" si="83"/>
        <v/>
      </c>
      <c r="DL64" s="412" t="str">
        <f t="shared" si="84"/>
        <v/>
      </c>
      <c r="DM64" s="412" t="str">
        <f t="shared" si="85"/>
        <v/>
      </c>
      <c r="DN64" s="412" t="str">
        <f t="shared" si="86"/>
        <v/>
      </c>
      <c r="DO64" s="412" t="str">
        <f t="shared" si="87"/>
        <v/>
      </c>
      <c r="DR64" s="494"/>
      <c r="DS64" s="393">
        <f t="shared" si="101"/>
        <v>0</v>
      </c>
      <c r="DT64" s="393">
        <f t="shared" si="102"/>
        <v>0</v>
      </c>
      <c r="DU64" s="411">
        <f t="shared" si="91"/>
        <v>0</v>
      </c>
      <c r="DX64" s="494" t="e">
        <f>IF(BG64&lt;270000,○,"")</f>
        <v>#NAME?</v>
      </c>
    </row>
    <row r="65" spans="1:128" s="411" customFormat="1" ht="18" hidden="1" customHeight="1" thickBot="1">
      <c r="A65" s="145" t="str">
        <f t="shared" si="12"/>
        <v/>
      </c>
      <c r="B65" s="158"/>
      <c r="C65" s="31" t="str">
        <f>IF(B65="","",VLOOKUP(B65,学連登録!$C$2:$G$3000,2,FALSE))</f>
        <v/>
      </c>
      <c r="D65" s="32" t="str">
        <f>IF(B65="","",VLOOKUP(B65,学連登録!$C$2:$G$3000,3,FALSE))</f>
        <v/>
      </c>
      <c r="E65" s="33" t="str">
        <f>IF(B65="","",VLOOKUP(B65,学連登録!$C$2:$G$3000,4,FALSE))</f>
        <v/>
      </c>
      <c r="F65" s="383" t="str">
        <f>IF(B65="","",VLOOKUP(B65,学連登録!$C$2:$I$3000,7,FALSE))</f>
        <v/>
      </c>
      <c r="G65" s="159"/>
      <c r="H65" s="827"/>
      <c r="I65" s="828"/>
      <c r="J65" s="160"/>
      <c r="K65" s="819"/>
      <c r="L65" s="820"/>
      <c r="M65" s="160"/>
      <c r="N65" s="819"/>
      <c r="O65" s="820"/>
      <c r="P65" s="159"/>
      <c r="Q65" s="819"/>
      <c r="R65" s="820"/>
      <c r="S65" s="159"/>
      <c r="T65" s="819"/>
      <c r="U65" s="820"/>
      <c r="V65" s="103" t="str">
        <f>IF(B65="","",VLOOKUP(B65,学連登録!$C$2:$H$3000,6,FALSE))</f>
        <v/>
      </c>
      <c r="W65" s="377"/>
      <c r="X65" s="157"/>
      <c r="Y65" s="118" t="str">
        <f t="shared" si="103"/>
        <v/>
      </c>
      <c r="Z65" s="97" t="str">
        <f>IF(G65="","",VLOOKUP(G65,種目名!$O$5:$T$104,3,0))</f>
        <v/>
      </c>
      <c r="AA65" s="99" t="str">
        <f>IF(J65="","",VLOOKUP(J65,種目名!$O$5:$T$104,3,0))</f>
        <v/>
      </c>
      <c r="AB65" s="119" t="str">
        <f>IF(M65="","",VLOOKUP(M65,種目名!$O$5:$T$104,3,0))</f>
        <v/>
      </c>
      <c r="AC65" s="119" t="str">
        <f>IF(P65="","",VLOOKUP(AF65,種目名!$O$5:$T$104,3,0))</f>
        <v/>
      </c>
      <c r="AD65" s="120" t="str">
        <f>IF(S65="","",VLOOKUP(AI65,種目名!$O$5:$T$104,3,0))</f>
        <v/>
      </c>
      <c r="AE65" s="117">
        <f t="shared" si="104"/>
        <v>0</v>
      </c>
      <c r="AF65" s="157" t="str">
        <f t="shared" si="105"/>
        <v/>
      </c>
      <c r="AG65" s="157" t="str">
        <f t="shared" si="106"/>
        <v/>
      </c>
      <c r="AH65" s="117">
        <f t="shared" si="107"/>
        <v>0</v>
      </c>
      <c r="AI65" s="157" t="str">
        <f t="shared" si="108"/>
        <v/>
      </c>
      <c r="AJ65" s="157" t="str">
        <f t="shared" si="109"/>
        <v/>
      </c>
      <c r="AK65" s="390"/>
      <c r="AL65" s="171">
        <f t="shared" si="14"/>
        <v>0</v>
      </c>
      <c r="AM65" s="399">
        <f t="shared" si="15"/>
        <v>0</v>
      </c>
      <c r="AN65" s="399">
        <f>COUNTIF($B$12:B65,B65)</f>
        <v>0</v>
      </c>
      <c r="AO65" s="399"/>
      <c r="AP65" s="399" t="str">
        <f t="shared" si="16"/>
        <v/>
      </c>
      <c r="AQ65" s="399" t="str">
        <f t="shared" si="17"/>
        <v/>
      </c>
      <c r="AR65" s="399" t="str">
        <f t="shared" si="18"/>
        <v/>
      </c>
      <c r="AS65" s="399" t="str">
        <f t="shared" si="19"/>
        <v/>
      </c>
      <c r="AT65" s="399">
        <f t="shared" si="95"/>
        <v>0</v>
      </c>
      <c r="AU65" s="399" t="str">
        <f t="shared" si="96"/>
        <v/>
      </c>
      <c r="AV65" s="399" t="str">
        <f t="shared" si="97"/>
        <v/>
      </c>
      <c r="AW65" s="399" t="str">
        <f t="shared" si="98"/>
        <v/>
      </c>
      <c r="AX65" s="399" t="str">
        <f t="shared" si="99"/>
        <v/>
      </c>
      <c r="AY65" s="399" t="str">
        <f t="shared" si="100"/>
        <v/>
      </c>
      <c r="AZ65" s="399" t="str">
        <f t="shared" si="26"/>
        <v/>
      </c>
      <c r="BA65" s="399" t="str">
        <f t="shared" si="27"/>
        <v/>
      </c>
      <c r="BB65" s="399" t="str">
        <f t="shared" si="28"/>
        <v/>
      </c>
      <c r="BC65" s="399" t="str">
        <f t="shared" si="29"/>
        <v/>
      </c>
      <c r="BD65" s="403" t="str">
        <f t="shared" si="30"/>
        <v/>
      </c>
      <c r="BE65" s="393">
        <f t="shared" si="31"/>
        <v>0</v>
      </c>
      <c r="BF65" s="157"/>
      <c r="BG65" s="399">
        <f t="shared" si="32"/>
        <v>0</v>
      </c>
      <c r="BH65" s="399">
        <f t="shared" si="33"/>
        <v>0</v>
      </c>
      <c r="BI65" s="412">
        <f t="shared" si="34"/>
        <v>0</v>
      </c>
      <c r="BJ65" s="413">
        <f t="shared" si="9"/>
        <v>0</v>
      </c>
      <c r="BK65" s="398" t="str">
        <f t="shared" si="10"/>
        <v>0</v>
      </c>
      <c r="BL65" s="398" t="str">
        <f t="shared" si="11"/>
        <v>0</v>
      </c>
      <c r="BM65" s="412">
        <f t="shared" si="35"/>
        <v>0</v>
      </c>
      <c r="BN65" s="412" t="str">
        <f t="shared" si="36"/>
        <v>0m0</v>
      </c>
      <c r="BO65" s="399">
        <f t="shared" si="37"/>
        <v>0</v>
      </c>
      <c r="BP65" s="399">
        <f t="shared" si="38"/>
        <v>0</v>
      </c>
      <c r="BQ65" s="412">
        <f t="shared" si="39"/>
        <v>0</v>
      </c>
      <c r="BR65" s="413">
        <f t="shared" si="40"/>
        <v>0</v>
      </c>
      <c r="BS65" s="398" t="str">
        <f t="shared" si="41"/>
        <v>0</v>
      </c>
      <c r="BT65" s="398" t="str">
        <f t="shared" si="42"/>
        <v>0</v>
      </c>
      <c r="BU65" s="412">
        <f t="shared" si="43"/>
        <v>0</v>
      </c>
      <c r="BV65" s="412" t="str">
        <f t="shared" si="44"/>
        <v>0m0</v>
      </c>
      <c r="BW65" s="399">
        <f t="shared" si="45"/>
        <v>0</v>
      </c>
      <c r="BX65" s="399">
        <f t="shared" si="46"/>
        <v>0</v>
      </c>
      <c r="BY65" s="412">
        <f t="shared" si="47"/>
        <v>0</v>
      </c>
      <c r="BZ65" s="413">
        <f t="shared" si="48"/>
        <v>0</v>
      </c>
      <c r="CA65" s="398" t="str">
        <f t="shared" si="49"/>
        <v>0</v>
      </c>
      <c r="CB65" s="398" t="str">
        <f t="shared" si="50"/>
        <v>0</v>
      </c>
      <c r="CC65" s="412">
        <f t="shared" si="51"/>
        <v>0</v>
      </c>
      <c r="CD65" s="412" t="str">
        <f t="shared" si="52"/>
        <v>0m0</v>
      </c>
      <c r="CE65" s="399">
        <f t="shared" si="53"/>
        <v>0</v>
      </c>
      <c r="CF65" s="399">
        <f t="shared" si="54"/>
        <v>0</v>
      </c>
      <c r="CG65" s="412">
        <f t="shared" si="55"/>
        <v>0</v>
      </c>
      <c r="CH65" s="413">
        <f t="shared" si="56"/>
        <v>0</v>
      </c>
      <c r="CI65" s="398" t="str">
        <f t="shared" si="57"/>
        <v>0</v>
      </c>
      <c r="CJ65" s="398" t="str">
        <f t="shared" si="58"/>
        <v>0</v>
      </c>
      <c r="CK65" s="412">
        <f t="shared" si="59"/>
        <v>0</v>
      </c>
      <c r="CL65" s="412" t="str">
        <f t="shared" si="60"/>
        <v>0m0</v>
      </c>
      <c r="CM65" s="399">
        <f t="shared" si="61"/>
        <v>0</v>
      </c>
      <c r="CN65" s="399">
        <f t="shared" si="62"/>
        <v>0</v>
      </c>
      <c r="CO65" s="412">
        <f t="shared" si="63"/>
        <v>0</v>
      </c>
      <c r="CP65" s="413">
        <f t="shared" si="64"/>
        <v>0</v>
      </c>
      <c r="CQ65" s="398" t="str">
        <f t="shared" si="65"/>
        <v>0</v>
      </c>
      <c r="CR65" s="398" t="str">
        <f t="shared" si="66"/>
        <v>0</v>
      </c>
      <c r="CS65" s="412">
        <f t="shared" si="67"/>
        <v>0</v>
      </c>
      <c r="CT65" s="412" t="str">
        <f t="shared" si="68"/>
        <v>0m0</v>
      </c>
      <c r="CU65" s="412">
        <f t="shared" si="69"/>
        <v>0</v>
      </c>
      <c r="CV65" s="412">
        <f t="shared" si="70"/>
        <v>0</v>
      </c>
      <c r="CW65" s="412">
        <f t="shared" si="71"/>
        <v>0</v>
      </c>
      <c r="CX65" s="412">
        <f t="shared" si="72"/>
        <v>0</v>
      </c>
      <c r="CY65" s="412">
        <f t="shared" si="73"/>
        <v>0</v>
      </c>
      <c r="CZ65" s="412" t="str">
        <f t="shared" si="74"/>
        <v/>
      </c>
      <c r="DA65" s="412" t="str">
        <f t="shared" si="75"/>
        <v/>
      </c>
      <c r="DB65" s="412" t="str">
        <f t="shared" si="76"/>
        <v/>
      </c>
      <c r="DC65" s="412" t="str">
        <f t="shared" si="77"/>
        <v/>
      </c>
      <c r="DD65" s="412" t="str">
        <f t="shared" si="78"/>
        <v/>
      </c>
      <c r="DE65" s="412"/>
      <c r="DG65" s="412" t="str">
        <f t="shared" si="79"/>
        <v/>
      </c>
      <c r="DH65" s="412" t="str">
        <f t="shared" si="80"/>
        <v/>
      </c>
      <c r="DI65" s="412">
        <f t="shared" si="81"/>
        <v>0</v>
      </c>
      <c r="DJ65" s="412" t="str">
        <f t="shared" si="82"/>
        <v/>
      </c>
      <c r="DK65" s="412" t="str">
        <f t="shared" si="83"/>
        <v/>
      </c>
      <c r="DL65" s="412" t="str">
        <f t="shared" si="84"/>
        <v/>
      </c>
      <c r="DM65" s="412" t="str">
        <f t="shared" si="85"/>
        <v/>
      </c>
      <c r="DN65" s="412" t="str">
        <f t="shared" si="86"/>
        <v/>
      </c>
      <c r="DO65" s="412" t="str">
        <f t="shared" si="87"/>
        <v/>
      </c>
      <c r="DR65" s="494"/>
      <c r="DS65" s="393">
        <f t="shared" si="101"/>
        <v>0</v>
      </c>
      <c r="DT65" s="393">
        <f t="shared" si="102"/>
        <v>0</v>
      </c>
      <c r="DU65" s="411">
        <f t="shared" si="91"/>
        <v>0</v>
      </c>
      <c r="DX65" s="494" t="e">
        <f>IF(BG65&lt;270000,○,"")</f>
        <v>#NAME?</v>
      </c>
    </row>
    <row r="66" spans="1:128" s="411" customFormat="1" ht="18" hidden="1" customHeight="1" thickBot="1">
      <c r="A66" s="145" t="str">
        <f t="shared" si="12"/>
        <v/>
      </c>
      <c r="B66" s="158"/>
      <c r="C66" s="31" t="str">
        <f>IF(B66="","",VLOOKUP(B66,学連登録!$C$2:$G$3000,2,FALSE))</f>
        <v/>
      </c>
      <c r="D66" s="32" t="str">
        <f>IF(B66="","",VLOOKUP(B66,学連登録!$C$2:$G$3000,3,FALSE))</f>
        <v/>
      </c>
      <c r="E66" s="33" t="str">
        <f>IF(B66="","",VLOOKUP(B66,学連登録!$C$2:$G$3000,4,FALSE))</f>
        <v/>
      </c>
      <c r="F66" s="383" t="str">
        <f>IF(B66="","",VLOOKUP(B66,学連登録!$C$2:$I$3000,7,FALSE))</f>
        <v/>
      </c>
      <c r="G66" s="159"/>
      <c r="H66" s="827"/>
      <c r="I66" s="828"/>
      <c r="J66" s="160"/>
      <c r="K66" s="819"/>
      <c r="L66" s="820"/>
      <c r="M66" s="160"/>
      <c r="N66" s="819"/>
      <c r="O66" s="820"/>
      <c r="P66" s="159"/>
      <c r="Q66" s="819"/>
      <c r="R66" s="820"/>
      <c r="S66" s="159"/>
      <c r="T66" s="819"/>
      <c r="U66" s="820"/>
      <c r="V66" s="103" t="str">
        <f>IF(B66="","",VLOOKUP(B66,学連登録!$C$2:$H$3000,6,FALSE))</f>
        <v/>
      </c>
      <c r="W66" s="377"/>
      <c r="X66" s="157"/>
      <c r="Y66" s="118" t="str">
        <f t="shared" si="103"/>
        <v/>
      </c>
      <c r="Z66" s="97" t="str">
        <f>IF(G66="","",VLOOKUP(G66,種目名!$O$5:$T$104,3,0))</f>
        <v/>
      </c>
      <c r="AA66" s="99" t="str">
        <f>IF(J66="","",VLOOKUP(J66,種目名!$O$5:$T$104,3,0))</f>
        <v/>
      </c>
      <c r="AB66" s="119" t="str">
        <f>IF(M66="","",VLOOKUP(M66,種目名!$O$5:$T$104,3,0))</f>
        <v/>
      </c>
      <c r="AC66" s="119" t="str">
        <f>IF(P66="","",VLOOKUP(AF66,種目名!$O$5:$T$104,3,0))</f>
        <v/>
      </c>
      <c r="AD66" s="120" t="str">
        <f>IF(S66="","",VLOOKUP(AI66,種目名!$O$5:$T$104,3,0))</f>
        <v/>
      </c>
      <c r="AE66" s="117">
        <f t="shared" si="104"/>
        <v>0</v>
      </c>
      <c r="AF66" s="157" t="str">
        <f t="shared" si="105"/>
        <v/>
      </c>
      <c r="AG66" s="157" t="str">
        <f t="shared" si="106"/>
        <v/>
      </c>
      <c r="AH66" s="117">
        <f t="shared" si="107"/>
        <v>0</v>
      </c>
      <c r="AI66" s="157" t="str">
        <f t="shared" si="108"/>
        <v/>
      </c>
      <c r="AJ66" s="157" t="str">
        <f t="shared" si="109"/>
        <v/>
      </c>
      <c r="AK66" s="390"/>
      <c r="AL66" s="171">
        <f t="shared" si="14"/>
        <v>0</v>
      </c>
      <c r="AM66" s="399">
        <f t="shared" si="15"/>
        <v>0</v>
      </c>
      <c r="AN66" s="399">
        <f>COUNTIF($B$12:B66,B66)</f>
        <v>0</v>
      </c>
      <c r="AO66" s="399"/>
      <c r="AP66" s="399" t="str">
        <f t="shared" si="16"/>
        <v/>
      </c>
      <c r="AQ66" s="399" t="str">
        <f t="shared" si="17"/>
        <v/>
      </c>
      <c r="AR66" s="399" t="str">
        <f t="shared" si="18"/>
        <v/>
      </c>
      <c r="AS66" s="399" t="str">
        <f t="shared" si="19"/>
        <v/>
      </c>
      <c r="AT66" s="399">
        <f t="shared" si="95"/>
        <v>0</v>
      </c>
      <c r="AU66" s="399" t="str">
        <f t="shared" si="96"/>
        <v/>
      </c>
      <c r="AV66" s="399" t="str">
        <f t="shared" si="97"/>
        <v/>
      </c>
      <c r="AW66" s="399" t="str">
        <f t="shared" si="98"/>
        <v/>
      </c>
      <c r="AX66" s="399" t="str">
        <f t="shared" si="99"/>
        <v/>
      </c>
      <c r="AY66" s="399" t="str">
        <f t="shared" si="100"/>
        <v/>
      </c>
      <c r="AZ66" s="399" t="str">
        <f t="shared" si="26"/>
        <v/>
      </c>
      <c r="BA66" s="399" t="str">
        <f t="shared" si="27"/>
        <v/>
      </c>
      <c r="BB66" s="399" t="str">
        <f t="shared" si="28"/>
        <v/>
      </c>
      <c r="BC66" s="399" t="str">
        <f t="shared" si="29"/>
        <v/>
      </c>
      <c r="BD66" s="403" t="str">
        <f t="shared" si="30"/>
        <v/>
      </c>
      <c r="BE66" s="393">
        <f t="shared" si="31"/>
        <v>0</v>
      </c>
      <c r="BF66" s="157"/>
      <c r="BG66" s="399">
        <f t="shared" si="32"/>
        <v>0</v>
      </c>
      <c r="BH66" s="399">
        <f t="shared" si="33"/>
        <v>0</v>
      </c>
      <c r="BI66" s="412">
        <f t="shared" si="34"/>
        <v>0</v>
      </c>
      <c r="BJ66" s="413">
        <f t="shared" si="9"/>
        <v>0</v>
      </c>
      <c r="BK66" s="398" t="str">
        <f t="shared" si="10"/>
        <v>0</v>
      </c>
      <c r="BL66" s="398" t="str">
        <f t="shared" si="11"/>
        <v>0</v>
      </c>
      <c r="BM66" s="412">
        <f t="shared" si="35"/>
        <v>0</v>
      </c>
      <c r="BN66" s="412" t="str">
        <f t="shared" si="36"/>
        <v>0m0</v>
      </c>
      <c r="BO66" s="399">
        <f t="shared" si="37"/>
        <v>0</v>
      </c>
      <c r="BP66" s="399">
        <f t="shared" si="38"/>
        <v>0</v>
      </c>
      <c r="BQ66" s="412">
        <f t="shared" si="39"/>
        <v>0</v>
      </c>
      <c r="BR66" s="413">
        <f t="shared" si="40"/>
        <v>0</v>
      </c>
      <c r="BS66" s="398" t="str">
        <f t="shared" si="41"/>
        <v>0</v>
      </c>
      <c r="BT66" s="398" t="str">
        <f t="shared" si="42"/>
        <v>0</v>
      </c>
      <c r="BU66" s="412">
        <f t="shared" si="43"/>
        <v>0</v>
      </c>
      <c r="BV66" s="412" t="str">
        <f t="shared" si="44"/>
        <v>0m0</v>
      </c>
      <c r="BW66" s="399">
        <f t="shared" si="45"/>
        <v>0</v>
      </c>
      <c r="BX66" s="399">
        <f t="shared" si="46"/>
        <v>0</v>
      </c>
      <c r="BY66" s="412">
        <f t="shared" si="47"/>
        <v>0</v>
      </c>
      <c r="BZ66" s="413">
        <f t="shared" si="48"/>
        <v>0</v>
      </c>
      <c r="CA66" s="398" t="str">
        <f t="shared" si="49"/>
        <v>0</v>
      </c>
      <c r="CB66" s="398" t="str">
        <f t="shared" si="50"/>
        <v>0</v>
      </c>
      <c r="CC66" s="412">
        <f t="shared" si="51"/>
        <v>0</v>
      </c>
      <c r="CD66" s="412" t="str">
        <f t="shared" si="52"/>
        <v>0m0</v>
      </c>
      <c r="CE66" s="399">
        <f t="shared" si="53"/>
        <v>0</v>
      </c>
      <c r="CF66" s="399">
        <f t="shared" si="54"/>
        <v>0</v>
      </c>
      <c r="CG66" s="412">
        <f t="shared" si="55"/>
        <v>0</v>
      </c>
      <c r="CH66" s="413">
        <f t="shared" si="56"/>
        <v>0</v>
      </c>
      <c r="CI66" s="398" t="str">
        <f t="shared" si="57"/>
        <v>0</v>
      </c>
      <c r="CJ66" s="398" t="str">
        <f t="shared" si="58"/>
        <v>0</v>
      </c>
      <c r="CK66" s="412">
        <f t="shared" si="59"/>
        <v>0</v>
      </c>
      <c r="CL66" s="412" t="str">
        <f t="shared" si="60"/>
        <v>0m0</v>
      </c>
      <c r="CM66" s="399">
        <f t="shared" si="61"/>
        <v>0</v>
      </c>
      <c r="CN66" s="399">
        <f t="shared" si="62"/>
        <v>0</v>
      </c>
      <c r="CO66" s="412">
        <f t="shared" si="63"/>
        <v>0</v>
      </c>
      <c r="CP66" s="413">
        <f t="shared" si="64"/>
        <v>0</v>
      </c>
      <c r="CQ66" s="398" t="str">
        <f t="shared" si="65"/>
        <v>0</v>
      </c>
      <c r="CR66" s="398" t="str">
        <f t="shared" si="66"/>
        <v>0</v>
      </c>
      <c r="CS66" s="412">
        <f t="shared" si="67"/>
        <v>0</v>
      </c>
      <c r="CT66" s="412" t="str">
        <f t="shared" si="68"/>
        <v>0m0</v>
      </c>
      <c r="CU66" s="412">
        <f t="shared" si="69"/>
        <v>0</v>
      </c>
      <c r="CV66" s="412">
        <f t="shared" si="70"/>
        <v>0</v>
      </c>
      <c r="CW66" s="412">
        <f t="shared" si="71"/>
        <v>0</v>
      </c>
      <c r="CX66" s="412">
        <f t="shared" si="72"/>
        <v>0</v>
      </c>
      <c r="CY66" s="412">
        <f t="shared" si="73"/>
        <v>0</v>
      </c>
      <c r="CZ66" s="412" t="str">
        <f t="shared" si="74"/>
        <v/>
      </c>
      <c r="DA66" s="412" t="str">
        <f t="shared" si="75"/>
        <v/>
      </c>
      <c r="DB66" s="412" t="str">
        <f t="shared" si="76"/>
        <v/>
      </c>
      <c r="DC66" s="412" t="str">
        <f t="shared" si="77"/>
        <v/>
      </c>
      <c r="DD66" s="412" t="str">
        <f t="shared" si="78"/>
        <v/>
      </c>
      <c r="DE66" s="412"/>
      <c r="DG66" s="412" t="str">
        <f t="shared" si="79"/>
        <v/>
      </c>
      <c r="DH66" s="412" t="str">
        <f t="shared" si="80"/>
        <v/>
      </c>
      <c r="DI66" s="412">
        <f t="shared" si="81"/>
        <v>0</v>
      </c>
      <c r="DJ66" s="412" t="str">
        <f t="shared" si="82"/>
        <v/>
      </c>
      <c r="DK66" s="412" t="str">
        <f t="shared" si="83"/>
        <v/>
      </c>
      <c r="DL66" s="412" t="str">
        <f t="shared" si="84"/>
        <v/>
      </c>
      <c r="DM66" s="412" t="str">
        <f t="shared" si="85"/>
        <v/>
      </c>
      <c r="DN66" s="412" t="str">
        <f t="shared" si="86"/>
        <v/>
      </c>
      <c r="DO66" s="412" t="str">
        <f t="shared" si="87"/>
        <v/>
      </c>
      <c r="DR66" s="494"/>
      <c r="DS66" s="393">
        <f t="shared" si="101"/>
        <v>0</v>
      </c>
      <c r="DT66" s="393">
        <f t="shared" si="102"/>
        <v>0</v>
      </c>
      <c r="DU66" s="411">
        <f t="shared" si="91"/>
        <v>0</v>
      </c>
      <c r="DX66" s="494" t="e">
        <f>IF(BG66&lt;270000,○,"")</f>
        <v>#NAME?</v>
      </c>
    </row>
    <row r="67" spans="1:128" s="411" customFormat="1" ht="18" hidden="1" customHeight="1" thickBot="1">
      <c r="A67" s="145" t="str">
        <f t="shared" si="12"/>
        <v/>
      </c>
      <c r="B67" s="158"/>
      <c r="C67" s="31" t="str">
        <f>IF(B67="","",VLOOKUP(B67,学連登録!$C$2:$G$3000,2,FALSE))</f>
        <v/>
      </c>
      <c r="D67" s="32" t="str">
        <f>IF(B67="","",VLOOKUP(B67,学連登録!$C$2:$G$3000,3,FALSE))</f>
        <v/>
      </c>
      <c r="E67" s="33" t="str">
        <f>IF(B67="","",VLOOKUP(B67,学連登録!$C$2:$G$3000,4,FALSE))</f>
        <v/>
      </c>
      <c r="F67" s="383" t="str">
        <f>IF(B67="","",VLOOKUP(B67,学連登録!$C$2:$I$3000,7,FALSE))</f>
        <v/>
      </c>
      <c r="G67" s="159"/>
      <c r="H67" s="827"/>
      <c r="I67" s="828"/>
      <c r="J67" s="160"/>
      <c r="K67" s="819"/>
      <c r="L67" s="820"/>
      <c r="M67" s="160"/>
      <c r="N67" s="819"/>
      <c r="O67" s="820"/>
      <c r="P67" s="159"/>
      <c r="Q67" s="819"/>
      <c r="R67" s="820"/>
      <c r="S67" s="159"/>
      <c r="T67" s="819"/>
      <c r="U67" s="820"/>
      <c r="V67" s="103" t="str">
        <f>IF(B67="","",VLOOKUP(B67,学連登録!$C$2:$H$3000,6,FALSE))</f>
        <v/>
      </c>
      <c r="W67" s="377"/>
      <c r="X67" s="157"/>
      <c r="Y67" s="118" t="str">
        <f t="shared" si="103"/>
        <v/>
      </c>
      <c r="Z67" s="97" t="str">
        <f>IF(G67="","",VLOOKUP(G67,種目名!$O$5:$T$104,3,0))</f>
        <v/>
      </c>
      <c r="AA67" s="99" t="str">
        <f>IF(J67="","",VLOOKUP(J67,種目名!$O$5:$T$104,3,0))</f>
        <v/>
      </c>
      <c r="AB67" s="119" t="str">
        <f>IF(M67="","",VLOOKUP(M67,種目名!$O$5:$T$104,3,0))</f>
        <v/>
      </c>
      <c r="AC67" s="119" t="str">
        <f>IF(P67="","",VLOOKUP(AF67,種目名!$O$5:$T$104,3,0))</f>
        <v/>
      </c>
      <c r="AD67" s="120" t="str">
        <f>IF(S67="","",VLOOKUP(AI67,種目名!$O$5:$T$104,3,0))</f>
        <v/>
      </c>
      <c r="AE67" s="117">
        <f t="shared" si="104"/>
        <v>0</v>
      </c>
      <c r="AF67" s="157" t="str">
        <f t="shared" si="105"/>
        <v/>
      </c>
      <c r="AG67" s="157" t="str">
        <f t="shared" si="106"/>
        <v/>
      </c>
      <c r="AH67" s="117">
        <f t="shared" si="107"/>
        <v>0</v>
      </c>
      <c r="AI67" s="157" t="str">
        <f t="shared" si="108"/>
        <v/>
      </c>
      <c r="AJ67" s="157" t="str">
        <f t="shared" si="109"/>
        <v/>
      </c>
      <c r="AK67" s="390"/>
      <c r="AL67" s="171">
        <f t="shared" si="14"/>
        <v>0</v>
      </c>
      <c r="AM67" s="399">
        <f t="shared" si="15"/>
        <v>0</v>
      </c>
      <c r="AN67" s="399">
        <f>COUNTIF($B$12:B67,B67)</f>
        <v>0</v>
      </c>
      <c r="AO67" s="399"/>
      <c r="AP67" s="399" t="str">
        <f t="shared" si="16"/>
        <v/>
      </c>
      <c r="AQ67" s="399" t="str">
        <f t="shared" si="17"/>
        <v/>
      </c>
      <c r="AR67" s="399" t="str">
        <f t="shared" si="18"/>
        <v/>
      </c>
      <c r="AS67" s="399" t="str">
        <f t="shared" si="19"/>
        <v/>
      </c>
      <c r="AT67" s="399">
        <f t="shared" si="95"/>
        <v>0</v>
      </c>
      <c r="AU67" s="399" t="str">
        <f t="shared" si="96"/>
        <v/>
      </c>
      <c r="AV67" s="399" t="str">
        <f t="shared" si="97"/>
        <v/>
      </c>
      <c r="AW67" s="399" t="str">
        <f t="shared" si="98"/>
        <v/>
      </c>
      <c r="AX67" s="399" t="str">
        <f t="shared" si="99"/>
        <v/>
      </c>
      <c r="AY67" s="399" t="str">
        <f t="shared" si="100"/>
        <v/>
      </c>
      <c r="AZ67" s="399" t="str">
        <f t="shared" si="26"/>
        <v/>
      </c>
      <c r="BA67" s="399" t="str">
        <f t="shared" si="27"/>
        <v/>
      </c>
      <c r="BB67" s="399" t="str">
        <f t="shared" si="28"/>
        <v/>
      </c>
      <c r="BC67" s="399" t="str">
        <f t="shared" si="29"/>
        <v/>
      </c>
      <c r="BD67" s="403" t="str">
        <f t="shared" si="30"/>
        <v/>
      </c>
      <c r="BE67" s="393">
        <f t="shared" si="31"/>
        <v>0</v>
      </c>
      <c r="BF67" s="157"/>
      <c r="BG67" s="399">
        <f t="shared" si="32"/>
        <v>0</v>
      </c>
      <c r="BH67" s="399">
        <f t="shared" si="33"/>
        <v>0</v>
      </c>
      <c r="BI67" s="412">
        <f t="shared" si="34"/>
        <v>0</v>
      </c>
      <c r="BJ67" s="413">
        <f t="shared" si="9"/>
        <v>0</v>
      </c>
      <c r="BK67" s="398" t="str">
        <f t="shared" si="10"/>
        <v>0</v>
      </c>
      <c r="BL67" s="398" t="str">
        <f t="shared" si="11"/>
        <v>0</v>
      </c>
      <c r="BM67" s="412">
        <f t="shared" si="35"/>
        <v>0</v>
      </c>
      <c r="BN67" s="412" t="str">
        <f t="shared" si="36"/>
        <v>0m0</v>
      </c>
      <c r="BO67" s="399">
        <f t="shared" si="37"/>
        <v>0</v>
      </c>
      <c r="BP67" s="399">
        <f t="shared" si="38"/>
        <v>0</v>
      </c>
      <c r="BQ67" s="412">
        <f t="shared" si="39"/>
        <v>0</v>
      </c>
      <c r="BR67" s="413">
        <f t="shared" si="40"/>
        <v>0</v>
      </c>
      <c r="BS67" s="398" t="str">
        <f t="shared" si="41"/>
        <v>0</v>
      </c>
      <c r="BT67" s="398" t="str">
        <f t="shared" si="42"/>
        <v>0</v>
      </c>
      <c r="BU67" s="412">
        <f t="shared" si="43"/>
        <v>0</v>
      </c>
      <c r="BV67" s="412" t="str">
        <f t="shared" si="44"/>
        <v>0m0</v>
      </c>
      <c r="BW67" s="399">
        <f t="shared" si="45"/>
        <v>0</v>
      </c>
      <c r="BX67" s="399">
        <f t="shared" si="46"/>
        <v>0</v>
      </c>
      <c r="BY67" s="412">
        <f t="shared" si="47"/>
        <v>0</v>
      </c>
      <c r="BZ67" s="413">
        <f t="shared" si="48"/>
        <v>0</v>
      </c>
      <c r="CA67" s="398" t="str">
        <f t="shared" si="49"/>
        <v>0</v>
      </c>
      <c r="CB67" s="398" t="str">
        <f t="shared" si="50"/>
        <v>0</v>
      </c>
      <c r="CC67" s="412">
        <f t="shared" si="51"/>
        <v>0</v>
      </c>
      <c r="CD67" s="412" t="str">
        <f t="shared" si="52"/>
        <v>0m0</v>
      </c>
      <c r="CE67" s="399">
        <f t="shared" si="53"/>
        <v>0</v>
      </c>
      <c r="CF67" s="399">
        <f t="shared" si="54"/>
        <v>0</v>
      </c>
      <c r="CG67" s="412">
        <f t="shared" si="55"/>
        <v>0</v>
      </c>
      <c r="CH67" s="413">
        <f t="shared" si="56"/>
        <v>0</v>
      </c>
      <c r="CI67" s="398" t="str">
        <f t="shared" si="57"/>
        <v>0</v>
      </c>
      <c r="CJ67" s="398" t="str">
        <f t="shared" si="58"/>
        <v>0</v>
      </c>
      <c r="CK67" s="412">
        <f t="shared" si="59"/>
        <v>0</v>
      </c>
      <c r="CL67" s="412" t="str">
        <f t="shared" si="60"/>
        <v>0m0</v>
      </c>
      <c r="CM67" s="399">
        <f t="shared" si="61"/>
        <v>0</v>
      </c>
      <c r="CN67" s="399">
        <f t="shared" si="62"/>
        <v>0</v>
      </c>
      <c r="CO67" s="412">
        <f t="shared" si="63"/>
        <v>0</v>
      </c>
      <c r="CP67" s="413">
        <f t="shared" si="64"/>
        <v>0</v>
      </c>
      <c r="CQ67" s="398" t="str">
        <f t="shared" si="65"/>
        <v>0</v>
      </c>
      <c r="CR67" s="398" t="str">
        <f t="shared" si="66"/>
        <v>0</v>
      </c>
      <c r="CS67" s="412">
        <f t="shared" si="67"/>
        <v>0</v>
      </c>
      <c r="CT67" s="412" t="str">
        <f t="shared" si="68"/>
        <v>0m0</v>
      </c>
      <c r="CU67" s="412">
        <f t="shared" si="69"/>
        <v>0</v>
      </c>
      <c r="CV67" s="412">
        <f t="shared" si="70"/>
        <v>0</v>
      </c>
      <c r="CW67" s="412">
        <f t="shared" si="71"/>
        <v>0</v>
      </c>
      <c r="CX67" s="412">
        <f t="shared" si="72"/>
        <v>0</v>
      </c>
      <c r="CY67" s="412">
        <f t="shared" si="73"/>
        <v>0</v>
      </c>
      <c r="CZ67" s="412" t="str">
        <f t="shared" si="74"/>
        <v/>
      </c>
      <c r="DA67" s="412" t="str">
        <f t="shared" si="75"/>
        <v/>
      </c>
      <c r="DB67" s="412" t="str">
        <f t="shared" si="76"/>
        <v/>
      </c>
      <c r="DC67" s="412" t="str">
        <f t="shared" si="77"/>
        <v/>
      </c>
      <c r="DD67" s="412" t="str">
        <f t="shared" si="78"/>
        <v/>
      </c>
      <c r="DE67" s="412"/>
      <c r="DG67" s="412" t="str">
        <f t="shared" si="79"/>
        <v/>
      </c>
      <c r="DH67" s="412" t="str">
        <f t="shared" si="80"/>
        <v/>
      </c>
      <c r="DI67" s="412">
        <f t="shared" si="81"/>
        <v>0</v>
      </c>
      <c r="DJ67" s="412" t="str">
        <f t="shared" si="82"/>
        <v/>
      </c>
      <c r="DK67" s="412" t="str">
        <f t="shared" si="83"/>
        <v/>
      </c>
      <c r="DL67" s="412" t="str">
        <f t="shared" si="84"/>
        <v/>
      </c>
      <c r="DM67" s="412" t="str">
        <f t="shared" si="85"/>
        <v/>
      </c>
      <c r="DN67" s="412" t="str">
        <f t="shared" si="86"/>
        <v/>
      </c>
      <c r="DO67" s="412" t="str">
        <f t="shared" si="87"/>
        <v/>
      </c>
      <c r="DR67" s="494"/>
      <c r="DS67" s="393">
        <f t="shared" si="101"/>
        <v>0</v>
      </c>
      <c r="DT67" s="393">
        <f t="shared" si="102"/>
        <v>0</v>
      </c>
      <c r="DU67" s="411">
        <f t="shared" si="91"/>
        <v>0</v>
      </c>
      <c r="DX67" s="494" t="e">
        <f>IF(BG67&lt;270000,○,"")</f>
        <v>#NAME?</v>
      </c>
    </row>
    <row r="68" spans="1:128" s="411" customFormat="1" ht="18" hidden="1" customHeight="1" thickBot="1">
      <c r="A68" s="145" t="str">
        <f t="shared" si="12"/>
        <v/>
      </c>
      <c r="B68" s="158"/>
      <c r="C68" s="31" t="str">
        <f>IF(B68="","",VLOOKUP(B68,学連登録!$C$2:$G$3000,2,FALSE))</f>
        <v/>
      </c>
      <c r="D68" s="32" t="str">
        <f>IF(B68="","",VLOOKUP(B68,学連登録!$C$2:$G$3000,3,FALSE))</f>
        <v/>
      </c>
      <c r="E68" s="33" t="str">
        <f>IF(B68="","",VLOOKUP(B68,学連登録!$C$2:$G$3000,4,FALSE))</f>
        <v/>
      </c>
      <c r="F68" s="383" t="str">
        <f>IF(B68="","",VLOOKUP(B68,学連登録!$C$2:$I$3000,7,FALSE))</f>
        <v/>
      </c>
      <c r="G68" s="159"/>
      <c r="H68" s="827"/>
      <c r="I68" s="828"/>
      <c r="J68" s="160"/>
      <c r="K68" s="819"/>
      <c r="L68" s="820"/>
      <c r="M68" s="160"/>
      <c r="N68" s="819"/>
      <c r="O68" s="820"/>
      <c r="P68" s="159"/>
      <c r="Q68" s="819"/>
      <c r="R68" s="820"/>
      <c r="S68" s="159"/>
      <c r="T68" s="819"/>
      <c r="U68" s="820"/>
      <c r="V68" s="103" t="str">
        <f>IF(B68="","",VLOOKUP(B68,学連登録!$C$2:$H$3000,6,FALSE))</f>
        <v/>
      </c>
      <c r="W68" s="377"/>
      <c r="X68" s="157"/>
      <c r="Y68" s="118" t="str">
        <f t="shared" si="103"/>
        <v/>
      </c>
      <c r="Z68" s="97" t="str">
        <f>IF(G68="","",VLOOKUP(G68,種目名!$O$5:$T$104,3,0))</f>
        <v/>
      </c>
      <c r="AA68" s="99" t="str">
        <f>IF(J68="","",VLOOKUP(J68,種目名!$O$5:$T$104,3,0))</f>
        <v/>
      </c>
      <c r="AB68" s="119" t="str">
        <f>IF(M68="","",VLOOKUP(M68,種目名!$O$5:$T$104,3,0))</f>
        <v/>
      </c>
      <c r="AC68" s="119" t="str">
        <f>IF(P68="","",VLOOKUP(AF68,種目名!$O$5:$T$104,3,0))</f>
        <v/>
      </c>
      <c r="AD68" s="120" t="str">
        <f>IF(S68="","",VLOOKUP(AI68,種目名!$O$5:$T$104,3,0))</f>
        <v/>
      </c>
      <c r="AE68" s="117">
        <f t="shared" si="104"/>
        <v>0</v>
      </c>
      <c r="AF68" s="157" t="str">
        <f t="shared" si="105"/>
        <v/>
      </c>
      <c r="AG68" s="157" t="str">
        <f t="shared" si="106"/>
        <v/>
      </c>
      <c r="AH68" s="117">
        <f t="shared" si="107"/>
        <v>0</v>
      </c>
      <c r="AI68" s="157" t="str">
        <f t="shared" si="108"/>
        <v/>
      </c>
      <c r="AJ68" s="157" t="str">
        <f t="shared" si="109"/>
        <v/>
      </c>
      <c r="AK68" s="390"/>
      <c r="AL68" s="171">
        <f t="shared" si="14"/>
        <v>0</v>
      </c>
      <c r="AM68" s="399">
        <f t="shared" si="15"/>
        <v>0</v>
      </c>
      <c r="AN68" s="399">
        <f>COUNTIF($B$12:B68,B68)</f>
        <v>0</v>
      </c>
      <c r="AO68" s="399"/>
      <c r="AP68" s="399" t="str">
        <f t="shared" si="16"/>
        <v/>
      </c>
      <c r="AQ68" s="399" t="str">
        <f t="shared" si="17"/>
        <v/>
      </c>
      <c r="AR68" s="399" t="str">
        <f t="shared" si="18"/>
        <v/>
      </c>
      <c r="AS68" s="399" t="str">
        <f t="shared" si="19"/>
        <v/>
      </c>
      <c r="AT68" s="399">
        <f t="shared" si="95"/>
        <v>0</v>
      </c>
      <c r="AU68" s="399" t="str">
        <f t="shared" si="96"/>
        <v/>
      </c>
      <c r="AV68" s="399" t="str">
        <f t="shared" si="97"/>
        <v/>
      </c>
      <c r="AW68" s="399" t="str">
        <f t="shared" si="98"/>
        <v/>
      </c>
      <c r="AX68" s="399" t="str">
        <f t="shared" si="99"/>
        <v/>
      </c>
      <c r="AY68" s="399" t="str">
        <f t="shared" si="100"/>
        <v/>
      </c>
      <c r="AZ68" s="399" t="str">
        <f t="shared" si="26"/>
        <v/>
      </c>
      <c r="BA68" s="399" t="str">
        <f t="shared" si="27"/>
        <v/>
      </c>
      <c r="BB68" s="399" t="str">
        <f t="shared" si="28"/>
        <v/>
      </c>
      <c r="BC68" s="399" t="str">
        <f t="shared" si="29"/>
        <v/>
      </c>
      <c r="BD68" s="403" t="str">
        <f t="shared" si="30"/>
        <v/>
      </c>
      <c r="BE68" s="393">
        <f t="shared" si="31"/>
        <v>0</v>
      </c>
      <c r="BF68" s="157"/>
      <c r="BG68" s="399">
        <f t="shared" si="32"/>
        <v>0</v>
      </c>
      <c r="BH68" s="399">
        <f t="shared" si="33"/>
        <v>0</v>
      </c>
      <c r="BI68" s="412">
        <f t="shared" si="34"/>
        <v>0</v>
      </c>
      <c r="BJ68" s="413">
        <f t="shared" si="9"/>
        <v>0</v>
      </c>
      <c r="BK68" s="398" t="str">
        <f t="shared" si="10"/>
        <v>0</v>
      </c>
      <c r="BL68" s="398" t="str">
        <f t="shared" si="11"/>
        <v>0</v>
      </c>
      <c r="BM68" s="412">
        <f t="shared" si="35"/>
        <v>0</v>
      </c>
      <c r="BN68" s="412" t="str">
        <f t="shared" si="36"/>
        <v>0m0</v>
      </c>
      <c r="BO68" s="399">
        <f t="shared" si="37"/>
        <v>0</v>
      </c>
      <c r="BP68" s="399">
        <f t="shared" si="38"/>
        <v>0</v>
      </c>
      <c r="BQ68" s="412">
        <f t="shared" si="39"/>
        <v>0</v>
      </c>
      <c r="BR68" s="413">
        <f t="shared" si="40"/>
        <v>0</v>
      </c>
      <c r="BS68" s="398" t="str">
        <f t="shared" si="41"/>
        <v>0</v>
      </c>
      <c r="BT68" s="398" t="str">
        <f t="shared" si="42"/>
        <v>0</v>
      </c>
      <c r="BU68" s="412">
        <f t="shared" si="43"/>
        <v>0</v>
      </c>
      <c r="BV68" s="412" t="str">
        <f t="shared" si="44"/>
        <v>0m0</v>
      </c>
      <c r="BW68" s="399">
        <f t="shared" si="45"/>
        <v>0</v>
      </c>
      <c r="BX68" s="399">
        <f t="shared" si="46"/>
        <v>0</v>
      </c>
      <c r="BY68" s="412">
        <f t="shared" si="47"/>
        <v>0</v>
      </c>
      <c r="BZ68" s="413">
        <f t="shared" si="48"/>
        <v>0</v>
      </c>
      <c r="CA68" s="398" t="str">
        <f t="shared" si="49"/>
        <v>0</v>
      </c>
      <c r="CB68" s="398" t="str">
        <f t="shared" si="50"/>
        <v>0</v>
      </c>
      <c r="CC68" s="412">
        <f t="shared" si="51"/>
        <v>0</v>
      </c>
      <c r="CD68" s="412" t="str">
        <f t="shared" si="52"/>
        <v>0m0</v>
      </c>
      <c r="CE68" s="399">
        <f t="shared" si="53"/>
        <v>0</v>
      </c>
      <c r="CF68" s="399">
        <f t="shared" si="54"/>
        <v>0</v>
      </c>
      <c r="CG68" s="412">
        <f t="shared" si="55"/>
        <v>0</v>
      </c>
      <c r="CH68" s="413">
        <f t="shared" si="56"/>
        <v>0</v>
      </c>
      <c r="CI68" s="398" t="str">
        <f t="shared" si="57"/>
        <v>0</v>
      </c>
      <c r="CJ68" s="398" t="str">
        <f t="shared" si="58"/>
        <v>0</v>
      </c>
      <c r="CK68" s="412">
        <f t="shared" si="59"/>
        <v>0</v>
      </c>
      <c r="CL68" s="412" t="str">
        <f t="shared" si="60"/>
        <v>0m0</v>
      </c>
      <c r="CM68" s="399">
        <f t="shared" si="61"/>
        <v>0</v>
      </c>
      <c r="CN68" s="399">
        <f t="shared" si="62"/>
        <v>0</v>
      </c>
      <c r="CO68" s="412">
        <f t="shared" si="63"/>
        <v>0</v>
      </c>
      <c r="CP68" s="413">
        <f t="shared" si="64"/>
        <v>0</v>
      </c>
      <c r="CQ68" s="398" t="str">
        <f t="shared" si="65"/>
        <v>0</v>
      </c>
      <c r="CR68" s="398" t="str">
        <f t="shared" si="66"/>
        <v>0</v>
      </c>
      <c r="CS68" s="412">
        <f t="shared" si="67"/>
        <v>0</v>
      </c>
      <c r="CT68" s="412" t="str">
        <f t="shared" si="68"/>
        <v>0m0</v>
      </c>
      <c r="CU68" s="412">
        <f t="shared" si="69"/>
        <v>0</v>
      </c>
      <c r="CV68" s="412">
        <f t="shared" si="70"/>
        <v>0</v>
      </c>
      <c r="CW68" s="412">
        <f t="shared" si="71"/>
        <v>0</v>
      </c>
      <c r="CX68" s="412">
        <f t="shared" si="72"/>
        <v>0</v>
      </c>
      <c r="CY68" s="412">
        <f t="shared" si="73"/>
        <v>0</v>
      </c>
      <c r="CZ68" s="412" t="str">
        <f t="shared" si="74"/>
        <v/>
      </c>
      <c r="DA68" s="412" t="str">
        <f t="shared" si="75"/>
        <v/>
      </c>
      <c r="DB68" s="412" t="str">
        <f t="shared" si="76"/>
        <v/>
      </c>
      <c r="DC68" s="412" t="str">
        <f t="shared" si="77"/>
        <v/>
      </c>
      <c r="DD68" s="412" t="str">
        <f t="shared" si="78"/>
        <v/>
      </c>
      <c r="DE68" s="412"/>
      <c r="DG68" s="412" t="str">
        <f t="shared" si="79"/>
        <v/>
      </c>
      <c r="DH68" s="412" t="str">
        <f t="shared" si="80"/>
        <v/>
      </c>
      <c r="DI68" s="412">
        <f t="shared" si="81"/>
        <v>0</v>
      </c>
      <c r="DJ68" s="412" t="str">
        <f t="shared" si="82"/>
        <v/>
      </c>
      <c r="DK68" s="412" t="str">
        <f t="shared" si="83"/>
        <v/>
      </c>
      <c r="DL68" s="412" t="str">
        <f t="shared" si="84"/>
        <v/>
      </c>
      <c r="DM68" s="412" t="str">
        <f t="shared" si="85"/>
        <v/>
      </c>
      <c r="DN68" s="412" t="str">
        <f t="shared" si="86"/>
        <v/>
      </c>
      <c r="DO68" s="412" t="str">
        <f t="shared" si="87"/>
        <v/>
      </c>
      <c r="DR68" s="494"/>
      <c r="DS68" s="393">
        <f t="shared" si="101"/>
        <v>0</v>
      </c>
      <c r="DT68" s="393">
        <f t="shared" si="102"/>
        <v>0</v>
      </c>
      <c r="DU68" s="411">
        <f t="shared" si="91"/>
        <v>0</v>
      </c>
      <c r="DX68" s="494" t="e">
        <f>IF(BG68&lt;270000,○,"")</f>
        <v>#NAME?</v>
      </c>
    </row>
    <row r="69" spans="1:128" s="411" customFormat="1" ht="18" hidden="1" customHeight="1" thickBot="1">
      <c r="A69" s="145" t="str">
        <f t="shared" si="12"/>
        <v/>
      </c>
      <c r="B69" s="158"/>
      <c r="C69" s="31" t="str">
        <f>IF(B69="","",VLOOKUP(B69,学連登録!$C$2:$G$3000,2,FALSE))</f>
        <v/>
      </c>
      <c r="D69" s="32" t="str">
        <f>IF(B69="","",VLOOKUP(B69,学連登録!$C$2:$G$3000,3,FALSE))</f>
        <v/>
      </c>
      <c r="E69" s="33" t="str">
        <f>IF(B69="","",VLOOKUP(B69,学連登録!$C$2:$G$3000,4,FALSE))</f>
        <v/>
      </c>
      <c r="F69" s="383" t="str">
        <f>IF(B69="","",VLOOKUP(B69,学連登録!$C$2:$I$3000,7,FALSE))</f>
        <v/>
      </c>
      <c r="G69" s="159"/>
      <c r="H69" s="827"/>
      <c r="I69" s="828"/>
      <c r="J69" s="160"/>
      <c r="K69" s="819"/>
      <c r="L69" s="820"/>
      <c r="M69" s="160"/>
      <c r="N69" s="819"/>
      <c r="O69" s="820"/>
      <c r="P69" s="159"/>
      <c r="Q69" s="819"/>
      <c r="R69" s="820"/>
      <c r="S69" s="159"/>
      <c r="T69" s="819"/>
      <c r="U69" s="820"/>
      <c r="V69" s="103" t="str">
        <f>IF(B69="","",VLOOKUP(B69,学連登録!$C$2:$H$3000,6,FALSE))</f>
        <v/>
      </c>
      <c r="W69" s="377"/>
      <c r="X69" s="157"/>
      <c r="Y69" s="118" t="str">
        <f t="shared" si="103"/>
        <v/>
      </c>
      <c r="Z69" s="97" t="str">
        <f>IF(G69="","",VLOOKUP(G69,種目名!$O$5:$T$104,3,0))</f>
        <v/>
      </c>
      <c r="AA69" s="99" t="str">
        <f>IF(J69="","",VLOOKUP(J69,種目名!$O$5:$T$104,3,0))</f>
        <v/>
      </c>
      <c r="AB69" s="119" t="str">
        <f>IF(M69="","",VLOOKUP(M69,種目名!$O$5:$T$104,3,0))</f>
        <v/>
      </c>
      <c r="AC69" s="119" t="str">
        <f>IF(P69="","",VLOOKUP(AF69,種目名!$O$5:$T$104,3,0))</f>
        <v/>
      </c>
      <c r="AD69" s="120" t="str">
        <f>IF(S69="","",VLOOKUP(AI69,種目名!$O$5:$T$104,3,0))</f>
        <v/>
      </c>
      <c r="AE69" s="117">
        <f t="shared" si="104"/>
        <v>0</v>
      </c>
      <c r="AF69" s="157" t="str">
        <f t="shared" si="105"/>
        <v/>
      </c>
      <c r="AG69" s="157" t="str">
        <f t="shared" si="106"/>
        <v/>
      </c>
      <c r="AH69" s="117">
        <f t="shared" si="107"/>
        <v>0</v>
      </c>
      <c r="AI69" s="157" t="str">
        <f t="shared" si="108"/>
        <v/>
      </c>
      <c r="AJ69" s="157" t="str">
        <f t="shared" si="109"/>
        <v/>
      </c>
      <c r="AK69" s="390"/>
      <c r="AL69" s="171">
        <f t="shared" si="14"/>
        <v>0</v>
      </c>
      <c r="AM69" s="399">
        <f t="shared" si="15"/>
        <v>0</v>
      </c>
      <c r="AN69" s="399">
        <f>COUNTIF($B$12:B69,B69)</f>
        <v>0</v>
      </c>
      <c r="AO69" s="399"/>
      <c r="AP69" s="399" t="str">
        <f t="shared" si="16"/>
        <v/>
      </c>
      <c r="AQ69" s="399" t="str">
        <f t="shared" si="17"/>
        <v/>
      </c>
      <c r="AR69" s="399" t="str">
        <f t="shared" si="18"/>
        <v/>
      </c>
      <c r="AS69" s="399" t="str">
        <f t="shared" si="19"/>
        <v/>
      </c>
      <c r="AT69" s="399">
        <f t="shared" si="95"/>
        <v>0</v>
      </c>
      <c r="AU69" s="399" t="str">
        <f t="shared" si="96"/>
        <v/>
      </c>
      <c r="AV69" s="399" t="str">
        <f t="shared" si="97"/>
        <v/>
      </c>
      <c r="AW69" s="399" t="str">
        <f t="shared" si="98"/>
        <v/>
      </c>
      <c r="AX69" s="399" t="str">
        <f t="shared" si="99"/>
        <v/>
      </c>
      <c r="AY69" s="399" t="str">
        <f t="shared" si="100"/>
        <v/>
      </c>
      <c r="AZ69" s="399" t="str">
        <f t="shared" si="26"/>
        <v/>
      </c>
      <c r="BA69" s="399" t="str">
        <f t="shared" si="27"/>
        <v/>
      </c>
      <c r="BB69" s="399" t="str">
        <f t="shared" si="28"/>
        <v/>
      </c>
      <c r="BC69" s="399" t="str">
        <f t="shared" si="29"/>
        <v/>
      </c>
      <c r="BD69" s="403" t="str">
        <f t="shared" si="30"/>
        <v/>
      </c>
      <c r="BE69" s="393">
        <f t="shared" si="31"/>
        <v>0</v>
      </c>
      <c r="BF69" s="157"/>
      <c r="BG69" s="399">
        <f t="shared" si="32"/>
        <v>0</v>
      </c>
      <c r="BH69" s="399">
        <f t="shared" si="33"/>
        <v>0</v>
      </c>
      <c r="BI69" s="412">
        <f t="shared" si="34"/>
        <v>0</v>
      </c>
      <c r="BJ69" s="413">
        <f t="shared" si="9"/>
        <v>0</v>
      </c>
      <c r="BK69" s="398" t="str">
        <f t="shared" si="10"/>
        <v>0</v>
      </c>
      <c r="BL69" s="398" t="str">
        <f t="shared" si="11"/>
        <v>0</v>
      </c>
      <c r="BM69" s="412">
        <f t="shared" si="35"/>
        <v>0</v>
      </c>
      <c r="BN69" s="412" t="str">
        <f t="shared" si="36"/>
        <v>0m0</v>
      </c>
      <c r="BO69" s="399">
        <f t="shared" si="37"/>
        <v>0</v>
      </c>
      <c r="BP69" s="399">
        <f t="shared" si="38"/>
        <v>0</v>
      </c>
      <c r="BQ69" s="412">
        <f t="shared" si="39"/>
        <v>0</v>
      </c>
      <c r="BR69" s="413">
        <f t="shared" si="40"/>
        <v>0</v>
      </c>
      <c r="BS69" s="398" t="str">
        <f t="shared" si="41"/>
        <v>0</v>
      </c>
      <c r="BT69" s="398" t="str">
        <f t="shared" si="42"/>
        <v>0</v>
      </c>
      <c r="BU69" s="412">
        <f t="shared" si="43"/>
        <v>0</v>
      </c>
      <c r="BV69" s="412" t="str">
        <f t="shared" si="44"/>
        <v>0m0</v>
      </c>
      <c r="BW69" s="399">
        <f t="shared" si="45"/>
        <v>0</v>
      </c>
      <c r="BX69" s="399">
        <f t="shared" si="46"/>
        <v>0</v>
      </c>
      <c r="BY69" s="412">
        <f t="shared" si="47"/>
        <v>0</v>
      </c>
      <c r="BZ69" s="413">
        <f t="shared" si="48"/>
        <v>0</v>
      </c>
      <c r="CA69" s="398" t="str">
        <f t="shared" si="49"/>
        <v>0</v>
      </c>
      <c r="CB69" s="398" t="str">
        <f t="shared" si="50"/>
        <v>0</v>
      </c>
      <c r="CC69" s="412">
        <f t="shared" si="51"/>
        <v>0</v>
      </c>
      <c r="CD69" s="412" t="str">
        <f t="shared" si="52"/>
        <v>0m0</v>
      </c>
      <c r="CE69" s="399">
        <f t="shared" si="53"/>
        <v>0</v>
      </c>
      <c r="CF69" s="399">
        <f t="shared" si="54"/>
        <v>0</v>
      </c>
      <c r="CG69" s="412">
        <f t="shared" si="55"/>
        <v>0</v>
      </c>
      <c r="CH69" s="413">
        <f t="shared" si="56"/>
        <v>0</v>
      </c>
      <c r="CI69" s="398" t="str">
        <f t="shared" si="57"/>
        <v>0</v>
      </c>
      <c r="CJ69" s="398" t="str">
        <f t="shared" si="58"/>
        <v>0</v>
      </c>
      <c r="CK69" s="412">
        <f t="shared" si="59"/>
        <v>0</v>
      </c>
      <c r="CL69" s="412" t="str">
        <f t="shared" si="60"/>
        <v>0m0</v>
      </c>
      <c r="CM69" s="399">
        <f t="shared" si="61"/>
        <v>0</v>
      </c>
      <c r="CN69" s="399">
        <f t="shared" si="62"/>
        <v>0</v>
      </c>
      <c r="CO69" s="412">
        <f t="shared" si="63"/>
        <v>0</v>
      </c>
      <c r="CP69" s="413">
        <f t="shared" si="64"/>
        <v>0</v>
      </c>
      <c r="CQ69" s="398" t="str">
        <f t="shared" si="65"/>
        <v>0</v>
      </c>
      <c r="CR69" s="398" t="str">
        <f t="shared" si="66"/>
        <v>0</v>
      </c>
      <c r="CS69" s="412">
        <f t="shared" si="67"/>
        <v>0</v>
      </c>
      <c r="CT69" s="412" t="str">
        <f t="shared" si="68"/>
        <v>0m0</v>
      </c>
      <c r="CU69" s="412">
        <f t="shared" si="69"/>
        <v>0</v>
      </c>
      <c r="CV69" s="412">
        <f t="shared" si="70"/>
        <v>0</v>
      </c>
      <c r="CW69" s="412">
        <f t="shared" si="71"/>
        <v>0</v>
      </c>
      <c r="CX69" s="412">
        <f t="shared" si="72"/>
        <v>0</v>
      </c>
      <c r="CY69" s="412">
        <f t="shared" si="73"/>
        <v>0</v>
      </c>
      <c r="CZ69" s="412" t="str">
        <f t="shared" si="74"/>
        <v/>
      </c>
      <c r="DA69" s="412" t="str">
        <f t="shared" si="75"/>
        <v/>
      </c>
      <c r="DB69" s="412" t="str">
        <f t="shared" si="76"/>
        <v/>
      </c>
      <c r="DC69" s="412" t="str">
        <f t="shared" si="77"/>
        <v/>
      </c>
      <c r="DD69" s="412" t="str">
        <f t="shared" si="78"/>
        <v/>
      </c>
      <c r="DE69" s="412"/>
      <c r="DG69" s="412" t="str">
        <f t="shared" si="79"/>
        <v/>
      </c>
      <c r="DH69" s="412" t="str">
        <f t="shared" si="80"/>
        <v/>
      </c>
      <c r="DI69" s="412">
        <f t="shared" si="81"/>
        <v>0</v>
      </c>
      <c r="DJ69" s="412" t="str">
        <f t="shared" si="82"/>
        <v/>
      </c>
      <c r="DK69" s="412" t="str">
        <f t="shared" si="83"/>
        <v/>
      </c>
      <c r="DL69" s="412" t="str">
        <f t="shared" si="84"/>
        <v/>
      </c>
      <c r="DM69" s="412" t="str">
        <f t="shared" si="85"/>
        <v/>
      </c>
      <c r="DN69" s="412" t="str">
        <f t="shared" si="86"/>
        <v/>
      </c>
      <c r="DO69" s="412" t="str">
        <f t="shared" si="87"/>
        <v/>
      </c>
      <c r="DR69" s="494"/>
      <c r="DS69" s="393">
        <f t="shared" si="101"/>
        <v>0</v>
      </c>
      <c r="DT69" s="393">
        <f t="shared" si="102"/>
        <v>0</v>
      </c>
      <c r="DU69" s="411">
        <f t="shared" si="91"/>
        <v>0</v>
      </c>
      <c r="DX69" s="494" t="e">
        <f>IF(BG69&lt;270000,○,"")</f>
        <v>#NAME?</v>
      </c>
    </row>
    <row r="70" spans="1:128" s="411" customFormat="1" ht="18" hidden="1" customHeight="1" thickBot="1">
      <c r="A70" s="145" t="str">
        <f t="shared" si="12"/>
        <v/>
      </c>
      <c r="B70" s="158"/>
      <c r="C70" s="31" t="str">
        <f>IF(B70="","",VLOOKUP(B70,学連登録!$C$2:$G$3000,2,FALSE))</f>
        <v/>
      </c>
      <c r="D70" s="32" t="str">
        <f>IF(B70="","",VLOOKUP(B70,学連登録!$C$2:$G$3000,3,FALSE))</f>
        <v/>
      </c>
      <c r="E70" s="33" t="str">
        <f>IF(B70="","",VLOOKUP(B70,学連登録!$C$2:$G$3000,4,FALSE))</f>
        <v/>
      </c>
      <c r="F70" s="383" t="str">
        <f>IF(B70="","",VLOOKUP(B70,学連登録!$C$2:$I$3000,7,FALSE))</f>
        <v/>
      </c>
      <c r="G70" s="159"/>
      <c r="H70" s="827"/>
      <c r="I70" s="828"/>
      <c r="J70" s="160"/>
      <c r="K70" s="819"/>
      <c r="L70" s="820"/>
      <c r="M70" s="160"/>
      <c r="N70" s="819"/>
      <c r="O70" s="820"/>
      <c r="P70" s="159"/>
      <c r="Q70" s="819"/>
      <c r="R70" s="820"/>
      <c r="S70" s="159"/>
      <c r="T70" s="819"/>
      <c r="U70" s="820"/>
      <c r="V70" s="103" t="str">
        <f>IF(B70="","",VLOOKUP(B70,学連登録!$C$2:$H$3000,6,FALSE))</f>
        <v/>
      </c>
      <c r="W70" s="377"/>
      <c r="X70" s="157"/>
      <c r="Y70" s="118" t="str">
        <f t="shared" si="103"/>
        <v/>
      </c>
      <c r="Z70" s="97" t="str">
        <f>IF(G70="","",VLOOKUP(G70,種目名!$O$5:$T$104,3,0))</f>
        <v/>
      </c>
      <c r="AA70" s="99" t="str">
        <f>IF(J70="","",VLOOKUP(J70,種目名!$O$5:$T$104,3,0))</f>
        <v/>
      </c>
      <c r="AB70" s="119" t="str">
        <f>IF(M70="","",VLOOKUP(M70,種目名!$O$5:$T$104,3,0))</f>
        <v/>
      </c>
      <c r="AC70" s="119" t="str">
        <f>IF(P70="","",VLOOKUP(AF70,種目名!$O$5:$T$104,3,0))</f>
        <v/>
      </c>
      <c r="AD70" s="120" t="str">
        <f>IF(S70="","",VLOOKUP(AI70,種目名!$O$5:$T$104,3,0))</f>
        <v/>
      </c>
      <c r="AE70" s="117">
        <f t="shared" si="104"/>
        <v>0</v>
      </c>
      <c r="AF70" s="157" t="str">
        <f t="shared" si="105"/>
        <v/>
      </c>
      <c r="AG70" s="157" t="str">
        <f t="shared" si="106"/>
        <v/>
      </c>
      <c r="AH70" s="117">
        <f t="shared" si="107"/>
        <v>0</v>
      </c>
      <c r="AI70" s="157" t="str">
        <f t="shared" si="108"/>
        <v/>
      </c>
      <c r="AJ70" s="157" t="str">
        <f t="shared" si="109"/>
        <v/>
      </c>
      <c r="AK70" s="390"/>
      <c r="AL70" s="171">
        <f t="shared" si="14"/>
        <v>0</v>
      </c>
      <c r="AM70" s="399">
        <f t="shared" si="15"/>
        <v>0</v>
      </c>
      <c r="AN70" s="399">
        <f>COUNTIF($B$12:B70,B70)</f>
        <v>0</v>
      </c>
      <c r="AO70" s="399"/>
      <c r="AP70" s="399" t="str">
        <f t="shared" si="16"/>
        <v/>
      </c>
      <c r="AQ70" s="399" t="str">
        <f t="shared" si="17"/>
        <v/>
      </c>
      <c r="AR70" s="399" t="str">
        <f t="shared" si="18"/>
        <v/>
      </c>
      <c r="AS70" s="399" t="str">
        <f t="shared" si="19"/>
        <v/>
      </c>
      <c r="AT70" s="399">
        <f t="shared" si="95"/>
        <v>0</v>
      </c>
      <c r="AU70" s="399" t="str">
        <f t="shared" si="96"/>
        <v/>
      </c>
      <c r="AV70" s="399" t="str">
        <f t="shared" si="97"/>
        <v/>
      </c>
      <c r="AW70" s="399" t="str">
        <f t="shared" si="98"/>
        <v/>
      </c>
      <c r="AX70" s="399" t="str">
        <f t="shared" si="99"/>
        <v/>
      </c>
      <c r="AY70" s="399" t="str">
        <f t="shared" si="100"/>
        <v/>
      </c>
      <c r="AZ70" s="399" t="str">
        <f t="shared" si="26"/>
        <v/>
      </c>
      <c r="BA70" s="399" t="str">
        <f t="shared" si="27"/>
        <v/>
      </c>
      <c r="BB70" s="399" t="str">
        <f t="shared" si="28"/>
        <v/>
      </c>
      <c r="BC70" s="399" t="str">
        <f t="shared" si="29"/>
        <v/>
      </c>
      <c r="BD70" s="403" t="str">
        <f t="shared" si="30"/>
        <v/>
      </c>
      <c r="BE70" s="393">
        <f t="shared" si="31"/>
        <v>0</v>
      </c>
      <c r="BF70" s="157"/>
      <c r="BG70" s="399">
        <f t="shared" si="32"/>
        <v>0</v>
      </c>
      <c r="BH70" s="399">
        <f t="shared" si="33"/>
        <v>0</v>
      </c>
      <c r="BI70" s="412">
        <f t="shared" si="34"/>
        <v>0</v>
      </c>
      <c r="BJ70" s="413">
        <f t="shared" si="9"/>
        <v>0</v>
      </c>
      <c r="BK70" s="398" t="str">
        <f t="shared" si="10"/>
        <v>0</v>
      </c>
      <c r="BL70" s="398" t="str">
        <f t="shared" si="11"/>
        <v>0</v>
      </c>
      <c r="BM70" s="412">
        <f t="shared" si="35"/>
        <v>0</v>
      </c>
      <c r="BN70" s="412" t="str">
        <f t="shared" si="36"/>
        <v>0m0</v>
      </c>
      <c r="BO70" s="399">
        <f t="shared" si="37"/>
        <v>0</v>
      </c>
      <c r="BP70" s="399">
        <f t="shared" si="38"/>
        <v>0</v>
      </c>
      <c r="BQ70" s="412">
        <f t="shared" si="39"/>
        <v>0</v>
      </c>
      <c r="BR70" s="413">
        <f t="shared" si="40"/>
        <v>0</v>
      </c>
      <c r="BS70" s="398" t="str">
        <f t="shared" si="41"/>
        <v>0</v>
      </c>
      <c r="BT70" s="398" t="str">
        <f t="shared" si="42"/>
        <v>0</v>
      </c>
      <c r="BU70" s="412">
        <f t="shared" si="43"/>
        <v>0</v>
      </c>
      <c r="BV70" s="412" t="str">
        <f t="shared" si="44"/>
        <v>0m0</v>
      </c>
      <c r="BW70" s="399">
        <f t="shared" si="45"/>
        <v>0</v>
      </c>
      <c r="BX70" s="399">
        <f t="shared" si="46"/>
        <v>0</v>
      </c>
      <c r="BY70" s="412">
        <f t="shared" si="47"/>
        <v>0</v>
      </c>
      <c r="BZ70" s="413">
        <f t="shared" si="48"/>
        <v>0</v>
      </c>
      <c r="CA70" s="398" t="str">
        <f t="shared" si="49"/>
        <v>0</v>
      </c>
      <c r="CB70" s="398" t="str">
        <f t="shared" si="50"/>
        <v>0</v>
      </c>
      <c r="CC70" s="412">
        <f t="shared" si="51"/>
        <v>0</v>
      </c>
      <c r="CD70" s="412" t="str">
        <f t="shared" si="52"/>
        <v>0m0</v>
      </c>
      <c r="CE70" s="399">
        <f t="shared" si="53"/>
        <v>0</v>
      </c>
      <c r="CF70" s="399">
        <f t="shared" si="54"/>
        <v>0</v>
      </c>
      <c r="CG70" s="412">
        <f t="shared" si="55"/>
        <v>0</v>
      </c>
      <c r="CH70" s="413">
        <f t="shared" si="56"/>
        <v>0</v>
      </c>
      <c r="CI70" s="398" t="str">
        <f t="shared" si="57"/>
        <v>0</v>
      </c>
      <c r="CJ70" s="398" t="str">
        <f t="shared" si="58"/>
        <v>0</v>
      </c>
      <c r="CK70" s="412">
        <f t="shared" si="59"/>
        <v>0</v>
      </c>
      <c r="CL70" s="412" t="str">
        <f t="shared" si="60"/>
        <v>0m0</v>
      </c>
      <c r="CM70" s="399">
        <f t="shared" si="61"/>
        <v>0</v>
      </c>
      <c r="CN70" s="399">
        <f t="shared" si="62"/>
        <v>0</v>
      </c>
      <c r="CO70" s="412">
        <f t="shared" si="63"/>
        <v>0</v>
      </c>
      <c r="CP70" s="413">
        <f t="shared" si="64"/>
        <v>0</v>
      </c>
      <c r="CQ70" s="398" t="str">
        <f t="shared" si="65"/>
        <v>0</v>
      </c>
      <c r="CR70" s="398" t="str">
        <f t="shared" si="66"/>
        <v>0</v>
      </c>
      <c r="CS70" s="412">
        <f t="shared" si="67"/>
        <v>0</v>
      </c>
      <c r="CT70" s="412" t="str">
        <f t="shared" si="68"/>
        <v>0m0</v>
      </c>
      <c r="CU70" s="412">
        <f t="shared" si="69"/>
        <v>0</v>
      </c>
      <c r="CV70" s="412">
        <f t="shared" si="70"/>
        <v>0</v>
      </c>
      <c r="CW70" s="412">
        <f t="shared" si="71"/>
        <v>0</v>
      </c>
      <c r="CX70" s="412">
        <f t="shared" si="72"/>
        <v>0</v>
      </c>
      <c r="CY70" s="412">
        <f t="shared" si="73"/>
        <v>0</v>
      </c>
      <c r="CZ70" s="412" t="str">
        <f t="shared" si="74"/>
        <v/>
      </c>
      <c r="DA70" s="412" t="str">
        <f t="shared" si="75"/>
        <v/>
      </c>
      <c r="DB70" s="412" t="str">
        <f t="shared" si="76"/>
        <v/>
      </c>
      <c r="DC70" s="412" t="str">
        <f t="shared" si="77"/>
        <v/>
      </c>
      <c r="DD70" s="412" t="str">
        <f t="shared" si="78"/>
        <v/>
      </c>
      <c r="DE70" s="412"/>
      <c r="DG70" s="412" t="str">
        <f t="shared" si="79"/>
        <v/>
      </c>
      <c r="DH70" s="412" t="str">
        <f t="shared" si="80"/>
        <v/>
      </c>
      <c r="DI70" s="412">
        <f t="shared" si="81"/>
        <v>0</v>
      </c>
      <c r="DJ70" s="412" t="str">
        <f t="shared" si="82"/>
        <v/>
      </c>
      <c r="DK70" s="412" t="str">
        <f t="shared" si="83"/>
        <v/>
      </c>
      <c r="DL70" s="412" t="str">
        <f t="shared" si="84"/>
        <v/>
      </c>
      <c r="DM70" s="412" t="str">
        <f t="shared" si="85"/>
        <v/>
      </c>
      <c r="DN70" s="412" t="str">
        <f t="shared" si="86"/>
        <v/>
      </c>
      <c r="DO70" s="412" t="str">
        <f t="shared" si="87"/>
        <v/>
      </c>
      <c r="DR70" s="494"/>
      <c r="DS70" s="393">
        <f t="shared" si="101"/>
        <v>0</v>
      </c>
      <c r="DT70" s="393">
        <f t="shared" si="102"/>
        <v>0</v>
      </c>
      <c r="DU70" s="411">
        <f t="shared" si="91"/>
        <v>0</v>
      </c>
      <c r="DX70" s="494" t="e">
        <f>IF(BG70&lt;270000,○,"")</f>
        <v>#NAME?</v>
      </c>
    </row>
    <row r="71" spans="1:128" s="411" customFormat="1" ht="18" hidden="1" customHeight="1" thickBot="1">
      <c r="A71" s="145" t="str">
        <f t="shared" si="12"/>
        <v/>
      </c>
      <c r="B71" s="158"/>
      <c r="C71" s="31" t="str">
        <f>IF(B71="","",VLOOKUP(B71,学連登録!$C$2:$G$3000,2,FALSE))</f>
        <v/>
      </c>
      <c r="D71" s="32" t="str">
        <f>IF(B71="","",VLOOKUP(B71,学連登録!$C$2:$G$3000,3,FALSE))</f>
        <v/>
      </c>
      <c r="E71" s="33" t="str">
        <f>IF(B71="","",VLOOKUP(B71,学連登録!$C$2:$G$3000,4,FALSE))</f>
        <v/>
      </c>
      <c r="F71" s="383" t="str">
        <f>IF(B71="","",VLOOKUP(B71,学連登録!$C$2:$I$3000,7,FALSE))</f>
        <v/>
      </c>
      <c r="G71" s="159"/>
      <c r="H71" s="827"/>
      <c r="I71" s="828"/>
      <c r="J71" s="160"/>
      <c r="K71" s="819"/>
      <c r="L71" s="820"/>
      <c r="M71" s="160"/>
      <c r="N71" s="819"/>
      <c r="O71" s="820"/>
      <c r="P71" s="159"/>
      <c r="Q71" s="819"/>
      <c r="R71" s="820"/>
      <c r="S71" s="159"/>
      <c r="T71" s="819"/>
      <c r="U71" s="820"/>
      <c r="V71" s="103" t="str">
        <f>IF(B71="","",VLOOKUP(B71,学連登録!$C$2:$H$3000,6,FALSE))</f>
        <v/>
      </c>
      <c r="W71" s="377"/>
      <c r="X71" s="157"/>
      <c r="Y71" s="118" t="str">
        <f t="shared" si="103"/>
        <v/>
      </c>
      <c r="Z71" s="97" t="str">
        <f>IF(G71="","",VLOOKUP(G71,種目名!$O$5:$T$104,3,0))</f>
        <v/>
      </c>
      <c r="AA71" s="99" t="str">
        <f>IF(J71="","",VLOOKUP(J71,種目名!$O$5:$T$104,3,0))</f>
        <v/>
      </c>
      <c r="AB71" s="119" t="str">
        <f>IF(M71="","",VLOOKUP(M71,種目名!$O$5:$T$104,3,0))</f>
        <v/>
      </c>
      <c r="AC71" s="119" t="str">
        <f>IF(P71="","",VLOOKUP(AF71,種目名!$O$5:$T$104,3,0))</f>
        <v/>
      </c>
      <c r="AD71" s="120" t="str">
        <f>IF(S71="","",VLOOKUP(AI71,種目名!$O$5:$T$104,3,0))</f>
        <v/>
      </c>
      <c r="AE71" s="117">
        <f t="shared" si="104"/>
        <v>0</v>
      </c>
      <c r="AF71" s="157" t="str">
        <f t="shared" si="105"/>
        <v/>
      </c>
      <c r="AG71" s="157" t="str">
        <f t="shared" si="106"/>
        <v/>
      </c>
      <c r="AH71" s="117">
        <f t="shared" si="107"/>
        <v>0</v>
      </c>
      <c r="AI71" s="157" t="str">
        <f t="shared" si="108"/>
        <v/>
      </c>
      <c r="AJ71" s="157" t="str">
        <f t="shared" si="109"/>
        <v/>
      </c>
      <c r="AK71" s="390"/>
      <c r="AL71" s="171">
        <f t="shared" si="14"/>
        <v>0</v>
      </c>
      <c r="AM71" s="399">
        <f t="shared" si="15"/>
        <v>0</v>
      </c>
      <c r="AN71" s="399">
        <f>COUNTIF($B$12:B71,B71)</f>
        <v>0</v>
      </c>
      <c r="AO71" s="399"/>
      <c r="AP71" s="399" t="str">
        <f t="shared" si="16"/>
        <v/>
      </c>
      <c r="AQ71" s="399" t="str">
        <f t="shared" si="17"/>
        <v/>
      </c>
      <c r="AR71" s="399" t="str">
        <f t="shared" si="18"/>
        <v/>
      </c>
      <c r="AS71" s="399" t="str">
        <f t="shared" si="19"/>
        <v/>
      </c>
      <c r="AT71" s="399">
        <f t="shared" si="95"/>
        <v>0</v>
      </c>
      <c r="AU71" s="399" t="str">
        <f t="shared" si="96"/>
        <v/>
      </c>
      <c r="AV71" s="399" t="str">
        <f t="shared" si="97"/>
        <v/>
      </c>
      <c r="AW71" s="399" t="str">
        <f t="shared" si="98"/>
        <v/>
      </c>
      <c r="AX71" s="399" t="str">
        <f t="shared" si="99"/>
        <v/>
      </c>
      <c r="AY71" s="399" t="str">
        <f t="shared" si="100"/>
        <v/>
      </c>
      <c r="AZ71" s="399" t="str">
        <f t="shared" si="26"/>
        <v/>
      </c>
      <c r="BA71" s="399" t="str">
        <f t="shared" si="27"/>
        <v/>
      </c>
      <c r="BB71" s="399" t="str">
        <f t="shared" si="28"/>
        <v/>
      </c>
      <c r="BC71" s="399" t="str">
        <f t="shared" si="29"/>
        <v/>
      </c>
      <c r="BD71" s="403" t="str">
        <f t="shared" si="30"/>
        <v/>
      </c>
      <c r="BE71" s="393">
        <f t="shared" si="31"/>
        <v>0</v>
      </c>
      <c r="BF71" s="157"/>
      <c r="BG71" s="399">
        <f t="shared" si="32"/>
        <v>0</v>
      </c>
      <c r="BH71" s="399">
        <f t="shared" si="33"/>
        <v>0</v>
      </c>
      <c r="BI71" s="412">
        <f t="shared" si="34"/>
        <v>0</v>
      </c>
      <c r="BJ71" s="413">
        <f t="shared" si="9"/>
        <v>0</v>
      </c>
      <c r="BK71" s="398" t="str">
        <f t="shared" si="10"/>
        <v>0</v>
      </c>
      <c r="BL71" s="398" t="str">
        <f t="shared" si="11"/>
        <v>0</v>
      </c>
      <c r="BM71" s="412">
        <f t="shared" si="35"/>
        <v>0</v>
      </c>
      <c r="BN71" s="412" t="str">
        <f t="shared" si="36"/>
        <v>0m0</v>
      </c>
      <c r="BO71" s="399">
        <f t="shared" si="37"/>
        <v>0</v>
      </c>
      <c r="BP71" s="399">
        <f t="shared" si="38"/>
        <v>0</v>
      </c>
      <c r="BQ71" s="412">
        <f t="shared" si="39"/>
        <v>0</v>
      </c>
      <c r="BR71" s="413">
        <f t="shared" si="40"/>
        <v>0</v>
      </c>
      <c r="BS71" s="398" t="str">
        <f t="shared" si="41"/>
        <v>0</v>
      </c>
      <c r="BT71" s="398" t="str">
        <f t="shared" si="42"/>
        <v>0</v>
      </c>
      <c r="BU71" s="412">
        <f t="shared" si="43"/>
        <v>0</v>
      </c>
      <c r="BV71" s="412" t="str">
        <f t="shared" si="44"/>
        <v>0m0</v>
      </c>
      <c r="BW71" s="399">
        <f t="shared" si="45"/>
        <v>0</v>
      </c>
      <c r="BX71" s="399">
        <f t="shared" si="46"/>
        <v>0</v>
      </c>
      <c r="BY71" s="412">
        <f t="shared" si="47"/>
        <v>0</v>
      </c>
      <c r="BZ71" s="413">
        <f t="shared" si="48"/>
        <v>0</v>
      </c>
      <c r="CA71" s="398" t="str">
        <f t="shared" si="49"/>
        <v>0</v>
      </c>
      <c r="CB71" s="398" t="str">
        <f t="shared" si="50"/>
        <v>0</v>
      </c>
      <c r="CC71" s="412">
        <f t="shared" si="51"/>
        <v>0</v>
      </c>
      <c r="CD71" s="412" t="str">
        <f t="shared" si="52"/>
        <v>0m0</v>
      </c>
      <c r="CE71" s="399">
        <f t="shared" si="53"/>
        <v>0</v>
      </c>
      <c r="CF71" s="399">
        <f t="shared" si="54"/>
        <v>0</v>
      </c>
      <c r="CG71" s="412">
        <f t="shared" si="55"/>
        <v>0</v>
      </c>
      <c r="CH71" s="413">
        <f t="shared" si="56"/>
        <v>0</v>
      </c>
      <c r="CI71" s="398" t="str">
        <f t="shared" si="57"/>
        <v>0</v>
      </c>
      <c r="CJ71" s="398" t="str">
        <f t="shared" si="58"/>
        <v>0</v>
      </c>
      <c r="CK71" s="412">
        <f t="shared" si="59"/>
        <v>0</v>
      </c>
      <c r="CL71" s="412" t="str">
        <f t="shared" si="60"/>
        <v>0m0</v>
      </c>
      <c r="CM71" s="399">
        <f t="shared" si="61"/>
        <v>0</v>
      </c>
      <c r="CN71" s="399">
        <f t="shared" si="62"/>
        <v>0</v>
      </c>
      <c r="CO71" s="412">
        <f t="shared" si="63"/>
        <v>0</v>
      </c>
      <c r="CP71" s="413">
        <f t="shared" si="64"/>
        <v>0</v>
      </c>
      <c r="CQ71" s="398" t="str">
        <f t="shared" si="65"/>
        <v>0</v>
      </c>
      <c r="CR71" s="398" t="str">
        <f t="shared" si="66"/>
        <v>0</v>
      </c>
      <c r="CS71" s="412">
        <f t="shared" si="67"/>
        <v>0</v>
      </c>
      <c r="CT71" s="412" t="str">
        <f t="shared" si="68"/>
        <v>0m0</v>
      </c>
      <c r="CU71" s="412">
        <f t="shared" si="69"/>
        <v>0</v>
      </c>
      <c r="CV71" s="412">
        <f t="shared" si="70"/>
        <v>0</v>
      </c>
      <c r="CW71" s="412">
        <f t="shared" si="71"/>
        <v>0</v>
      </c>
      <c r="CX71" s="412">
        <f t="shared" si="72"/>
        <v>0</v>
      </c>
      <c r="CY71" s="412">
        <f t="shared" si="73"/>
        <v>0</v>
      </c>
      <c r="CZ71" s="412" t="str">
        <f t="shared" si="74"/>
        <v/>
      </c>
      <c r="DA71" s="412" t="str">
        <f t="shared" si="75"/>
        <v/>
      </c>
      <c r="DB71" s="412" t="str">
        <f t="shared" si="76"/>
        <v/>
      </c>
      <c r="DC71" s="412" t="str">
        <f t="shared" si="77"/>
        <v/>
      </c>
      <c r="DD71" s="412" t="str">
        <f t="shared" si="78"/>
        <v/>
      </c>
      <c r="DE71" s="412"/>
      <c r="DG71" s="412" t="str">
        <f t="shared" si="79"/>
        <v/>
      </c>
      <c r="DH71" s="412" t="str">
        <f t="shared" si="80"/>
        <v/>
      </c>
      <c r="DI71" s="412">
        <f t="shared" si="81"/>
        <v>0</v>
      </c>
      <c r="DJ71" s="412" t="str">
        <f t="shared" si="82"/>
        <v/>
      </c>
      <c r="DK71" s="412" t="str">
        <f t="shared" si="83"/>
        <v/>
      </c>
      <c r="DL71" s="412" t="str">
        <f t="shared" si="84"/>
        <v/>
      </c>
      <c r="DM71" s="412" t="str">
        <f t="shared" si="85"/>
        <v/>
      </c>
      <c r="DN71" s="412" t="str">
        <f t="shared" si="86"/>
        <v/>
      </c>
      <c r="DO71" s="412" t="str">
        <f t="shared" si="87"/>
        <v/>
      </c>
      <c r="DR71" s="494"/>
      <c r="DS71" s="393">
        <f t="shared" si="101"/>
        <v>0</v>
      </c>
      <c r="DT71" s="393">
        <f t="shared" si="102"/>
        <v>0</v>
      </c>
      <c r="DU71" s="411">
        <f t="shared" si="91"/>
        <v>0</v>
      </c>
      <c r="DX71" s="494" t="e">
        <f>IF(BG71&lt;270000,○,"")</f>
        <v>#NAME?</v>
      </c>
    </row>
    <row r="72" spans="1:128" s="411" customFormat="1" ht="18" hidden="1" customHeight="1" thickBot="1">
      <c r="A72" s="145" t="str">
        <f t="shared" si="12"/>
        <v/>
      </c>
      <c r="B72" s="158"/>
      <c r="C72" s="31" t="str">
        <f>IF(B72="","",VLOOKUP(B72,学連登録!$C$2:$G$3000,2,FALSE))</f>
        <v/>
      </c>
      <c r="D72" s="32" t="str">
        <f>IF(B72="","",VLOOKUP(B72,学連登録!$C$2:$G$3000,3,FALSE))</f>
        <v/>
      </c>
      <c r="E72" s="33" t="str">
        <f>IF(B72="","",VLOOKUP(B72,学連登録!$C$2:$G$3000,4,FALSE))</f>
        <v/>
      </c>
      <c r="F72" s="383" t="str">
        <f>IF(B72="","",VLOOKUP(B72,学連登録!$C$2:$I$3000,7,FALSE))</f>
        <v/>
      </c>
      <c r="G72" s="159"/>
      <c r="H72" s="827"/>
      <c r="I72" s="828"/>
      <c r="J72" s="160"/>
      <c r="K72" s="819"/>
      <c r="L72" s="820"/>
      <c r="M72" s="160"/>
      <c r="N72" s="819"/>
      <c r="O72" s="820"/>
      <c r="P72" s="159"/>
      <c r="Q72" s="819"/>
      <c r="R72" s="820"/>
      <c r="S72" s="159"/>
      <c r="T72" s="819"/>
      <c r="U72" s="820"/>
      <c r="V72" s="103" t="str">
        <f>IF(B72="","",VLOOKUP(B72,学連登録!$C$2:$H$3000,6,FALSE))</f>
        <v/>
      </c>
      <c r="W72" s="377"/>
      <c r="X72" s="157"/>
      <c r="Y72" s="118" t="str">
        <f t="shared" si="103"/>
        <v/>
      </c>
      <c r="Z72" s="97" t="str">
        <f>IF(G72="","",VLOOKUP(G72,種目名!$O$5:$T$104,3,0))</f>
        <v/>
      </c>
      <c r="AA72" s="99" t="str">
        <f>IF(J72="","",VLOOKUP(J72,種目名!$O$5:$T$104,3,0))</f>
        <v/>
      </c>
      <c r="AB72" s="119" t="str">
        <f>IF(M72="","",VLOOKUP(M72,種目名!$O$5:$T$104,3,0))</f>
        <v/>
      </c>
      <c r="AC72" s="119" t="str">
        <f>IF(P72="","",VLOOKUP(AF72,種目名!$O$5:$T$104,3,0))</f>
        <v/>
      </c>
      <c r="AD72" s="120" t="str">
        <f>IF(S72="","",VLOOKUP(AI72,種目名!$O$5:$T$104,3,0))</f>
        <v/>
      </c>
      <c r="AE72" s="117">
        <f t="shared" si="104"/>
        <v>0</v>
      </c>
      <c r="AF72" s="157" t="str">
        <f t="shared" si="105"/>
        <v/>
      </c>
      <c r="AG72" s="157" t="str">
        <f t="shared" si="106"/>
        <v/>
      </c>
      <c r="AH72" s="117">
        <f t="shared" si="107"/>
        <v>0</v>
      </c>
      <c r="AI72" s="157" t="str">
        <f t="shared" si="108"/>
        <v/>
      </c>
      <c r="AJ72" s="157" t="str">
        <f t="shared" si="109"/>
        <v/>
      </c>
      <c r="AK72" s="390"/>
      <c r="AL72" s="171">
        <f t="shared" si="14"/>
        <v>0</v>
      </c>
      <c r="AM72" s="399">
        <f t="shared" si="15"/>
        <v>0</v>
      </c>
      <c r="AN72" s="399">
        <f>COUNTIF($B$12:B72,B72)</f>
        <v>0</v>
      </c>
      <c r="AO72" s="399"/>
      <c r="AP72" s="399" t="str">
        <f t="shared" si="16"/>
        <v/>
      </c>
      <c r="AQ72" s="399" t="str">
        <f t="shared" si="17"/>
        <v/>
      </c>
      <c r="AR72" s="399" t="str">
        <f t="shared" si="18"/>
        <v/>
      </c>
      <c r="AS72" s="399" t="str">
        <f t="shared" si="19"/>
        <v/>
      </c>
      <c r="AT72" s="399">
        <f t="shared" si="95"/>
        <v>0</v>
      </c>
      <c r="AU72" s="399" t="str">
        <f t="shared" si="96"/>
        <v/>
      </c>
      <c r="AV72" s="399" t="str">
        <f t="shared" si="97"/>
        <v/>
      </c>
      <c r="AW72" s="399" t="str">
        <f t="shared" si="98"/>
        <v/>
      </c>
      <c r="AX72" s="399" t="str">
        <f t="shared" si="99"/>
        <v/>
      </c>
      <c r="AY72" s="399" t="str">
        <f t="shared" si="100"/>
        <v/>
      </c>
      <c r="AZ72" s="399" t="str">
        <f t="shared" si="26"/>
        <v/>
      </c>
      <c r="BA72" s="399" t="str">
        <f t="shared" si="27"/>
        <v/>
      </c>
      <c r="BB72" s="399" t="str">
        <f t="shared" si="28"/>
        <v/>
      </c>
      <c r="BC72" s="399" t="str">
        <f t="shared" si="29"/>
        <v/>
      </c>
      <c r="BD72" s="403" t="str">
        <f t="shared" si="30"/>
        <v/>
      </c>
      <c r="BE72" s="393">
        <f t="shared" si="31"/>
        <v>0</v>
      </c>
      <c r="BF72" s="157"/>
      <c r="BG72" s="399">
        <f t="shared" si="32"/>
        <v>0</v>
      </c>
      <c r="BH72" s="399">
        <f t="shared" si="33"/>
        <v>0</v>
      </c>
      <c r="BI72" s="412">
        <f t="shared" si="34"/>
        <v>0</v>
      </c>
      <c r="BJ72" s="413">
        <f t="shared" si="9"/>
        <v>0</v>
      </c>
      <c r="BK72" s="398" t="str">
        <f t="shared" si="10"/>
        <v>0</v>
      </c>
      <c r="BL72" s="398" t="str">
        <f t="shared" si="11"/>
        <v>0</v>
      </c>
      <c r="BM72" s="412">
        <f t="shared" si="35"/>
        <v>0</v>
      </c>
      <c r="BN72" s="412" t="str">
        <f t="shared" si="36"/>
        <v>0m0</v>
      </c>
      <c r="BO72" s="399">
        <f t="shared" si="37"/>
        <v>0</v>
      </c>
      <c r="BP72" s="399">
        <f t="shared" si="38"/>
        <v>0</v>
      </c>
      <c r="BQ72" s="412">
        <f t="shared" si="39"/>
        <v>0</v>
      </c>
      <c r="BR72" s="413">
        <f t="shared" si="40"/>
        <v>0</v>
      </c>
      <c r="BS72" s="398" t="str">
        <f t="shared" si="41"/>
        <v>0</v>
      </c>
      <c r="BT72" s="398" t="str">
        <f t="shared" si="42"/>
        <v>0</v>
      </c>
      <c r="BU72" s="412">
        <f t="shared" si="43"/>
        <v>0</v>
      </c>
      <c r="BV72" s="412" t="str">
        <f t="shared" si="44"/>
        <v>0m0</v>
      </c>
      <c r="BW72" s="399">
        <f t="shared" si="45"/>
        <v>0</v>
      </c>
      <c r="BX72" s="399">
        <f t="shared" si="46"/>
        <v>0</v>
      </c>
      <c r="BY72" s="412">
        <f t="shared" si="47"/>
        <v>0</v>
      </c>
      <c r="BZ72" s="413">
        <f t="shared" si="48"/>
        <v>0</v>
      </c>
      <c r="CA72" s="398" t="str">
        <f t="shared" si="49"/>
        <v>0</v>
      </c>
      <c r="CB72" s="398" t="str">
        <f t="shared" si="50"/>
        <v>0</v>
      </c>
      <c r="CC72" s="412">
        <f t="shared" si="51"/>
        <v>0</v>
      </c>
      <c r="CD72" s="412" t="str">
        <f t="shared" si="52"/>
        <v>0m0</v>
      </c>
      <c r="CE72" s="399">
        <f t="shared" si="53"/>
        <v>0</v>
      </c>
      <c r="CF72" s="399">
        <f t="shared" si="54"/>
        <v>0</v>
      </c>
      <c r="CG72" s="412">
        <f t="shared" si="55"/>
        <v>0</v>
      </c>
      <c r="CH72" s="413">
        <f t="shared" si="56"/>
        <v>0</v>
      </c>
      <c r="CI72" s="398" t="str">
        <f t="shared" si="57"/>
        <v>0</v>
      </c>
      <c r="CJ72" s="398" t="str">
        <f t="shared" si="58"/>
        <v>0</v>
      </c>
      <c r="CK72" s="412">
        <f t="shared" si="59"/>
        <v>0</v>
      </c>
      <c r="CL72" s="412" t="str">
        <f t="shared" si="60"/>
        <v>0m0</v>
      </c>
      <c r="CM72" s="399">
        <f t="shared" si="61"/>
        <v>0</v>
      </c>
      <c r="CN72" s="399">
        <f t="shared" si="62"/>
        <v>0</v>
      </c>
      <c r="CO72" s="412">
        <f t="shared" si="63"/>
        <v>0</v>
      </c>
      <c r="CP72" s="413">
        <f t="shared" si="64"/>
        <v>0</v>
      </c>
      <c r="CQ72" s="398" t="str">
        <f t="shared" si="65"/>
        <v>0</v>
      </c>
      <c r="CR72" s="398" t="str">
        <f t="shared" si="66"/>
        <v>0</v>
      </c>
      <c r="CS72" s="412">
        <f t="shared" si="67"/>
        <v>0</v>
      </c>
      <c r="CT72" s="412" t="str">
        <f t="shared" si="68"/>
        <v>0m0</v>
      </c>
      <c r="CU72" s="412">
        <f t="shared" si="69"/>
        <v>0</v>
      </c>
      <c r="CV72" s="412">
        <f t="shared" si="70"/>
        <v>0</v>
      </c>
      <c r="CW72" s="412">
        <f t="shared" si="71"/>
        <v>0</v>
      </c>
      <c r="CX72" s="412">
        <f t="shared" si="72"/>
        <v>0</v>
      </c>
      <c r="CY72" s="412">
        <f t="shared" si="73"/>
        <v>0</v>
      </c>
      <c r="CZ72" s="412" t="str">
        <f t="shared" si="74"/>
        <v/>
      </c>
      <c r="DA72" s="412" t="str">
        <f t="shared" si="75"/>
        <v/>
      </c>
      <c r="DB72" s="412" t="str">
        <f t="shared" si="76"/>
        <v/>
      </c>
      <c r="DC72" s="412" t="str">
        <f t="shared" si="77"/>
        <v/>
      </c>
      <c r="DD72" s="412" t="str">
        <f t="shared" si="78"/>
        <v/>
      </c>
      <c r="DE72" s="412"/>
      <c r="DG72" s="412" t="str">
        <f t="shared" si="79"/>
        <v/>
      </c>
      <c r="DH72" s="412" t="str">
        <f t="shared" si="80"/>
        <v/>
      </c>
      <c r="DI72" s="412">
        <f t="shared" si="81"/>
        <v>0</v>
      </c>
      <c r="DJ72" s="412" t="str">
        <f t="shared" si="82"/>
        <v/>
      </c>
      <c r="DK72" s="412" t="str">
        <f t="shared" si="83"/>
        <v/>
      </c>
      <c r="DL72" s="412" t="str">
        <f t="shared" si="84"/>
        <v/>
      </c>
      <c r="DM72" s="412" t="str">
        <f t="shared" si="85"/>
        <v/>
      </c>
      <c r="DN72" s="412" t="str">
        <f t="shared" si="86"/>
        <v/>
      </c>
      <c r="DO72" s="412" t="str">
        <f t="shared" si="87"/>
        <v/>
      </c>
      <c r="DR72" s="494"/>
      <c r="DS72" s="393">
        <f t="shared" si="101"/>
        <v>0</v>
      </c>
      <c r="DT72" s="393">
        <f t="shared" si="102"/>
        <v>0</v>
      </c>
      <c r="DU72" s="411">
        <f t="shared" si="91"/>
        <v>0</v>
      </c>
      <c r="DX72" s="494" t="e">
        <f>IF(BG72&lt;270000,○,"")</f>
        <v>#NAME?</v>
      </c>
    </row>
    <row r="73" spans="1:128" s="411" customFormat="1" ht="18" hidden="1" customHeight="1" thickBot="1">
      <c r="A73" s="145" t="str">
        <f t="shared" si="12"/>
        <v/>
      </c>
      <c r="B73" s="158"/>
      <c r="C73" s="31" t="str">
        <f>IF(B73="","",VLOOKUP(B73,学連登録!$C$2:$G$3000,2,FALSE))</f>
        <v/>
      </c>
      <c r="D73" s="32" t="str">
        <f>IF(B73="","",VLOOKUP(B73,学連登録!$C$2:$G$3000,3,FALSE))</f>
        <v/>
      </c>
      <c r="E73" s="33" t="str">
        <f>IF(B73="","",VLOOKUP(B73,学連登録!$C$2:$G$3000,4,FALSE))</f>
        <v/>
      </c>
      <c r="F73" s="383" t="str">
        <f>IF(B73="","",VLOOKUP(B73,学連登録!$C$2:$I$3000,7,FALSE))</f>
        <v/>
      </c>
      <c r="G73" s="159"/>
      <c r="H73" s="827"/>
      <c r="I73" s="828"/>
      <c r="J73" s="160"/>
      <c r="K73" s="819"/>
      <c r="L73" s="820"/>
      <c r="M73" s="160"/>
      <c r="N73" s="819"/>
      <c r="O73" s="820"/>
      <c r="P73" s="159"/>
      <c r="Q73" s="819"/>
      <c r="R73" s="820"/>
      <c r="S73" s="159"/>
      <c r="T73" s="819"/>
      <c r="U73" s="820"/>
      <c r="V73" s="103" t="str">
        <f>IF(B73="","",VLOOKUP(B73,学連登録!$C$2:$H$3000,6,FALSE))</f>
        <v/>
      </c>
      <c r="W73" s="377"/>
      <c r="X73" s="157"/>
      <c r="Y73" s="118" t="str">
        <f t="shared" si="103"/>
        <v/>
      </c>
      <c r="Z73" s="97" t="str">
        <f>IF(G73="","",VLOOKUP(G73,種目名!$O$5:$T$104,3,0))</f>
        <v/>
      </c>
      <c r="AA73" s="99" t="str">
        <f>IF(J73="","",VLOOKUP(J73,種目名!$O$5:$T$104,3,0))</f>
        <v/>
      </c>
      <c r="AB73" s="119" t="str">
        <f>IF(M73="","",VLOOKUP(M73,種目名!$O$5:$T$104,3,0))</f>
        <v/>
      </c>
      <c r="AC73" s="119" t="str">
        <f>IF(P73="","",VLOOKUP(AF73,種目名!$O$5:$T$104,3,0))</f>
        <v/>
      </c>
      <c r="AD73" s="120" t="str">
        <f>IF(S73="","",VLOOKUP(AI73,種目名!$O$5:$T$104,3,0))</f>
        <v/>
      </c>
      <c r="AE73" s="117">
        <f t="shared" si="104"/>
        <v>0</v>
      </c>
      <c r="AF73" s="157" t="str">
        <f t="shared" si="105"/>
        <v/>
      </c>
      <c r="AG73" s="157" t="str">
        <f t="shared" si="106"/>
        <v/>
      </c>
      <c r="AH73" s="117">
        <f t="shared" si="107"/>
        <v>0</v>
      </c>
      <c r="AI73" s="157" t="str">
        <f t="shared" si="108"/>
        <v/>
      </c>
      <c r="AJ73" s="157" t="str">
        <f t="shared" si="109"/>
        <v/>
      </c>
      <c r="AK73" s="390"/>
      <c r="AL73" s="171">
        <f t="shared" si="14"/>
        <v>0</v>
      </c>
      <c r="AM73" s="399">
        <f t="shared" si="15"/>
        <v>0</v>
      </c>
      <c r="AN73" s="399">
        <f>COUNTIF($B$12:B73,B73)</f>
        <v>0</v>
      </c>
      <c r="AO73" s="399"/>
      <c r="AP73" s="399" t="str">
        <f t="shared" si="16"/>
        <v/>
      </c>
      <c r="AQ73" s="399" t="str">
        <f t="shared" si="17"/>
        <v/>
      </c>
      <c r="AR73" s="399" t="str">
        <f t="shared" si="18"/>
        <v/>
      </c>
      <c r="AS73" s="399" t="str">
        <f t="shared" si="19"/>
        <v/>
      </c>
      <c r="AT73" s="399">
        <f t="shared" si="95"/>
        <v>0</v>
      </c>
      <c r="AU73" s="399" t="str">
        <f t="shared" si="96"/>
        <v/>
      </c>
      <c r="AV73" s="399" t="str">
        <f t="shared" si="97"/>
        <v/>
      </c>
      <c r="AW73" s="399" t="str">
        <f t="shared" si="98"/>
        <v/>
      </c>
      <c r="AX73" s="399" t="str">
        <f t="shared" si="99"/>
        <v/>
      </c>
      <c r="AY73" s="399" t="str">
        <f t="shared" si="100"/>
        <v/>
      </c>
      <c r="AZ73" s="399" t="str">
        <f t="shared" si="26"/>
        <v/>
      </c>
      <c r="BA73" s="399" t="str">
        <f t="shared" si="27"/>
        <v/>
      </c>
      <c r="BB73" s="399" t="str">
        <f t="shared" si="28"/>
        <v/>
      </c>
      <c r="BC73" s="399" t="str">
        <f t="shared" si="29"/>
        <v/>
      </c>
      <c r="BD73" s="403" t="str">
        <f t="shared" si="30"/>
        <v/>
      </c>
      <c r="BE73" s="393">
        <f t="shared" si="31"/>
        <v>0</v>
      </c>
      <c r="BF73" s="157"/>
      <c r="BG73" s="399">
        <f t="shared" si="32"/>
        <v>0</v>
      </c>
      <c r="BH73" s="399">
        <f t="shared" si="33"/>
        <v>0</v>
      </c>
      <c r="BI73" s="412">
        <f t="shared" si="34"/>
        <v>0</v>
      </c>
      <c r="BJ73" s="413">
        <f t="shared" si="9"/>
        <v>0</v>
      </c>
      <c r="BK73" s="398" t="str">
        <f t="shared" si="10"/>
        <v>0</v>
      </c>
      <c r="BL73" s="398" t="str">
        <f t="shared" si="11"/>
        <v>0</v>
      </c>
      <c r="BM73" s="412">
        <f t="shared" si="35"/>
        <v>0</v>
      </c>
      <c r="BN73" s="412" t="str">
        <f t="shared" si="36"/>
        <v>0m0</v>
      </c>
      <c r="BO73" s="399">
        <f t="shared" si="37"/>
        <v>0</v>
      </c>
      <c r="BP73" s="399">
        <f t="shared" si="38"/>
        <v>0</v>
      </c>
      <c r="BQ73" s="412">
        <f t="shared" si="39"/>
        <v>0</v>
      </c>
      <c r="BR73" s="413">
        <f t="shared" si="40"/>
        <v>0</v>
      </c>
      <c r="BS73" s="398" t="str">
        <f t="shared" si="41"/>
        <v>0</v>
      </c>
      <c r="BT73" s="398" t="str">
        <f t="shared" si="42"/>
        <v>0</v>
      </c>
      <c r="BU73" s="412">
        <f t="shared" si="43"/>
        <v>0</v>
      </c>
      <c r="BV73" s="412" t="str">
        <f t="shared" si="44"/>
        <v>0m0</v>
      </c>
      <c r="BW73" s="399">
        <f t="shared" si="45"/>
        <v>0</v>
      </c>
      <c r="BX73" s="399">
        <f t="shared" si="46"/>
        <v>0</v>
      </c>
      <c r="BY73" s="412">
        <f t="shared" si="47"/>
        <v>0</v>
      </c>
      <c r="BZ73" s="413">
        <f t="shared" si="48"/>
        <v>0</v>
      </c>
      <c r="CA73" s="398" t="str">
        <f t="shared" si="49"/>
        <v>0</v>
      </c>
      <c r="CB73" s="398" t="str">
        <f t="shared" si="50"/>
        <v>0</v>
      </c>
      <c r="CC73" s="412">
        <f t="shared" si="51"/>
        <v>0</v>
      </c>
      <c r="CD73" s="412" t="str">
        <f t="shared" si="52"/>
        <v>0m0</v>
      </c>
      <c r="CE73" s="399">
        <f t="shared" si="53"/>
        <v>0</v>
      </c>
      <c r="CF73" s="399">
        <f t="shared" si="54"/>
        <v>0</v>
      </c>
      <c r="CG73" s="412">
        <f t="shared" si="55"/>
        <v>0</v>
      </c>
      <c r="CH73" s="413">
        <f t="shared" si="56"/>
        <v>0</v>
      </c>
      <c r="CI73" s="398" t="str">
        <f t="shared" si="57"/>
        <v>0</v>
      </c>
      <c r="CJ73" s="398" t="str">
        <f t="shared" si="58"/>
        <v>0</v>
      </c>
      <c r="CK73" s="412">
        <f t="shared" si="59"/>
        <v>0</v>
      </c>
      <c r="CL73" s="412" t="str">
        <f t="shared" si="60"/>
        <v>0m0</v>
      </c>
      <c r="CM73" s="399">
        <f t="shared" si="61"/>
        <v>0</v>
      </c>
      <c r="CN73" s="399">
        <f t="shared" si="62"/>
        <v>0</v>
      </c>
      <c r="CO73" s="412">
        <f t="shared" si="63"/>
        <v>0</v>
      </c>
      <c r="CP73" s="413">
        <f t="shared" si="64"/>
        <v>0</v>
      </c>
      <c r="CQ73" s="398" t="str">
        <f t="shared" si="65"/>
        <v>0</v>
      </c>
      <c r="CR73" s="398" t="str">
        <f t="shared" si="66"/>
        <v>0</v>
      </c>
      <c r="CS73" s="412">
        <f t="shared" si="67"/>
        <v>0</v>
      </c>
      <c r="CT73" s="412" t="str">
        <f t="shared" si="68"/>
        <v>0m0</v>
      </c>
      <c r="CU73" s="412">
        <f t="shared" si="69"/>
        <v>0</v>
      </c>
      <c r="CV73" s="412">
        <f t="shared" si="70"/>
        <v>0</v>
      </c>
      <c r="CW73" s="412">
        <f t="shared" si="71"/>
        <v>0</v>
      </c>
      <c r="CX73" s="412">
        <f t="shared" si="72"/>
        <v>0</v>
      </c>
      <c r="CY73" s="412">
        <f t="shared" si="73"/>
        <v>0</v>
      </c>
      <c r="CZ73" s="412" t="str">
        <f t="shared" si="74"/>
        <v/>
      </c>
      <c r="DA73" s="412" t="str">
        <f t="shared" si="75"/>
        <v/>
      </c>
      <c r="DB73" s="412" t="str">
        <f t="shared" si="76"/>
        <v/>
      </c>
      <c r="DC73" s="412" t="str">
        <f t="shared" si="77"/>
        <v/>
      </c>
      <c r="DD73" s="412" t="str">
        <f t="shared" si="78"/>
        <v/>
      </c>
      <c r="DE73" s="412"/>
      <c r="DG73" s="412" t="str">
        <f t="shared" si="79"/>
        <v/>
      </c>
      <c r="DH73" s="412" t="str">
        <f t="shared" si="80"/>
        <v/>
      </c>
      <c r="DI73" s="412">
        <f t="shared" si="81"/>
        <v>0</v>
      </c>
      <c r="DJ73" s="412" t="str">
        <f t="shared" si="82"/>
        <v/>
      </c>
      <c r="DK73" s="412" t="str">
        <f t="shared" si="83"/>
        <v/>
      </c>
      <c r="DL73" s="412" t="str">
        <f t="shared" si="84"/>
        <v/>
      </c>
      <c r="DM73" s="412" t="str">
        <f t="shared" si="85"/>
        <v/>
      </c>
      <c r="DN73" s="412" t="str">
        <f t="shared" si="86"/>
        <v/>
      </c>
      <c r="DO73" s="412" t="str">
        <f t="shared" si="87"/>
        <v/>
      </c>
      <c r="DR73" s="494"/>
      <c r="DS73" s="393">
        <f t="shared" si="101"/>
        <v>0</v>
      </c>
      <c r="DT73" s="393">
        <f t="shared" si="102"/>
        <v>0</v>
      </c>
      <c r="DU73" s="411">
        <f t="shared" si="91"/>
        <v>0</v>
      </c>
      <c r="DX73" s="494" t="e">
        <f>IF(BG73&lt;270000,○,"")</f>
        <v>#NAME?</v>
      </c>
    </row>
    <row r="74" spans="1:128" s="411" customFormat="1" ht="18" hidden="1" customHeight="1" thickBot="1">
      <c r="A74" s="145" t="str">
        <f t="shared" si="12"/>
        <v/>
      </c>
      <c r="B74" s="158"/>
      <c r="C74" s="31" t="str">
        <f>IF(B74="","",VLOOKUP(B74,学連登録!$C$2:$G$3000,2,FALSE))</f>
        <v/>
      </c>
      <c r="D74" s="32" t="str">
        <f>IF(B74="","",VLOOKUP(B74,学連登録!$C$2:$G$3000,3,FALSE))</f>
        <v/>
      </c>
      <c r="E74" s="33" t="str">
        <f>IF(B74="","",VLOOKUP(B74,学連登録!$C$2:$G$3000,4,FALSE))</f>
        <v/>
      </c>
      <c r="F74" s="383" t="str">
        <f>IF(B74="","",VLOOKUP(B74,学連登録!$C$2:$I$3000,7,FALSE))</f>
        <v/>
      </c>
      <c r="G74" s="159"/>
      <c r="H74" s="827"/>
      <c r="I74" s="828"/>
      <c r="J74" s="160"/>
      <c r="K74" s="819"/>
      <c r="L74" s="820"/>
      <c r="M74" s="160"/>
      <c r="N74" s="819"/>
      <c r="O74" s="820"/>
      <c r="P74" s="159"/>
      <c r="Q74" s="819"/>
      <c r="R74" s="820"/>
      <c r="S74" s="159"/>
      <c r="T74" s="819"/>
      <c r="U74" s="820"/>
      <c r="V74" s="103" t="str">
        <f>IF(B74="","",VLOOKUP(B74,学連登録!$C$2:$H$3000,6,FALSE))</f>
        <v/>
      </c>
      <c r="W74" s="377"/>
      <c r="X74" s="157"/>
      <c r="Y74" s="118" t="str">
        <f t="shared" si="103"/>
        <v/>
      </c>
      <c r="Z74" s="97" t="str">
        <f>IF(G74="","",VLOOKUP(G74,種目名!$O$5:$T$104,3,0))</f>
        <v/>
      </c>
      <c r="AA74" s="99" t="str">
        <f>IF(J74="","",VLOOKUP(J74,種目名!$O$5:$T$104,3,0))</f>
        <v/>
      </c>
      <c r="AB74" s="119" t="str">
        <f>IF(M74="","",VLOOKUP(M74,種目名!$O$5:$T$104,3,0))</f>
        <v/>
      </c>
      <c r="AC74" s="119" t="str">
        <f>IF(P74="","",VLOOKUP(AF74,種目名!$O$5:$T$104,3,0))</f>
        <v/>
      </c>
      <c r="AD74" s="120" t="str">
        <f>IF(S74="","",VLOOKUP(AI74,種目名!$O$5:$T$104,3,0))</f>
        <v/>
      </c>
      <c r="AE74" s="117">
        <f t="shared" si="104"/>
        <v>0</v>
      </c>
      <c r="AF74" s="157" t="str">
        <f t="shared" si="105"/>
        <v/>
      </c>
      <c r="AG74" s="157" t="str">
        <f t="shared" si="106"/>
        <v/>
      </c>
      <c r="AH74" s="117">
        <f t="shared" si="107"/>
        <v>0</v>
      </c>
      <c r="AI74" s="157" t="str">
        <f t="shared" si="108"/>
        <v/>
      </c>
      <c r="AJ74" s="157" t="str">
        <f t="shared" si="109"/>
        <v/>
      </c>
      <c r="AK74" s="390"/>
      <c r="AL74" s="171">
        <f t="shared" si="14"/>
        <v>0</v>
      </c>
      <c r="AM74" s="399">
        <f t="shared" si="15"/>
        <v>0</v>
      </c>
      <c r="AN74" s="399">
        <f>COUNTIF($B$12:B74,B74)</f>
        <v>0</v>
      </c>
      <c r="AO74" s="399"/>
      <c r="AP74" s="399" t="str">
        <f t="shared" si="16"/>
        <v/>
      </c>
      <c r="AQ74" s="399" t="str">
        <f t="shared" si="17"/>
        <v/>
      </c>
      <c r="AR74" s="399" t="str">
        <f t="shared" si="18"/>
        <v/>
      </c>
      <c r="AS74" s="399" t="str">
        <f t="shared" si="19"/>
        <v/>
      </c>
      <c r="AT74" s="399">
        <f t="shared" si="95"/>
        <v>0</v>
      </c>
      <c r="AU74" s="399" t="str">
        <f t="shared" si="96"/>
        <v/>
      </c>
      <c r="AV74" s="399" t="str">
        <f t="shared" si="97"/>
        <v/>
      </c>
      <c r="AW74" s="399" t="str">
        <f t="shared" si="98"/>
        <v/>
      </c>
      <c r="AX74" s="399" t="str">
        <f t="shared" si="99"/>
        <v/>
      </c>
      <c r="AY74" s="399" t="str">
        <f t="shared" si="100"/>
        <v/>
      </c>
      <c r="AZ74" s="399" t="str">
        <f t="shared" si="26"/>
        <v/>
      </c>
      <c r="BA74" s="399" t="str">
        <f t="shared" si="27"/>
        <v/>
      </c>
      <c r="BB74" s="399" t="str">
        <f t="shared" si="28"/>
        <v/>
      </c>
      <c r="BC74" s="399" t="str">
        <f t="shared" si="29"/>
        <v/>
      </c>
      <c r="BD74" s="403" t="str">
        <f t="shared" si="30"/>
        <v/>
      </c>
      <c r="BE74" s="393">
        <f t="shared" si="31"/>
        <v>0</v>
      </c>
      <c r="BF74" s="157"/>
      <c r="BG74" s="399">
        <f t="shared" si="32"/>
        <v>0</v>
      </c>
      <c r="BH74" s="399">
        <f t="shared" si="33"/>
        <v>0</v>
      </c>
      <c r="BI74" s="412">
        <f t="shared" si="34"/>
        <v>0</v>
      </c>
      <c r="BJ74" s="413">
        <f t="shared" si="9"/>
        <v>0</v>
      </c>
      <c r="BK74" s="398" t="str">
        <f t="shared" si="10"/>
        <v>0</v>
      </c>
      <c r="BL74" s="398" t="str">
        <f t="shared" si="11"/>
        <v>0</v>
      </c>
      <c r="BM74" s="412">
        <f t="shared" si="35"/>
        <v>0</v>
      </c>
      <c r="BN74" s="412" t="str">
        <f t="shared" si="36"/>
        <v>0m0</v>
      </c>
      <c r="BO74" s="399">
        <f t="shared" si="37"/>
        <v>0</v>
      </c>
      <c r="BP74" s="399">
        <f t="shared" si="38"/>
        <v>0</v>
      </c>
      <c r="BQ74" s="412">
        <f t="shared" si="39"/>
        <v>0</v>
      </c>
      <c r="BR74" s="413">
        <f t="shared" si="40"/>
        <v>0</v>
      </c>
      <c r="BS74" s="398" t="str">
        <f t="shared" si="41"/>
        <v>0</v>
      </c>
      <c r="BT74" s="398" t="str">
        <f t="shared" si="42"/>
        <v>0</v>
      </c>
      <c r="BU74" s="412">
        <f t="shared" si="43"/>
        <v>0</v>
      </c>
      <c r="BV74" s="412" t="str">
        <f t="shared" si="44"/>
        <v>0m0</v>
      </c>
      <c r="BW74" s="399">
        <f t="shared" si="45"/>
        <v>0</v>
      </c>
      <c r="BX74" s="399">
        <f t="shared" si="46"/>
        <v>0</v>
      </c>
      <c r="BY74" s="412">
        <f t="shared" si="47"/>
        <v>0</v>
      </c>
      <c r="BZ74" s="413">
        <f t="shared" si="48"/>
        <v>0</v>
      </c>
      <c r="CA74" s="398" t="str">
        <f t="shared" si="49"/>
        <v>0</v>
      </c>
      <c r="CB74" s="398" t="str">
        <f t="shared" si="50"/>
        <v>0</v>
      </c>
      <c r="CC74" s="412">
        <f t="shared" si="51"/>
        <v>0</v>
      </c>
      <c r="CD74" s="412" t="str">
        <f t="shared" si="52"/>
        <v>0m0</v>
      </c>
      <c r="CE74" s="399">
        <f t="shared" si="53"/>
        <v>0</v>
      </c>
      <c r="CF74" s="399">
        <f t="shared" si="54"/>
        <v>0</v>
      </c>
      <c r="CG74" s="412">
        <f t="shared" si="55"/>
        <v>0</v>
      </c>
      <c r="CH74" s="413">
        <f t="shared" si="56"/>
        <v>0</v>
      </c>
      <c r="CI74" s="398" t="str">
        <f t="shared" si="57"/>
        <v>0</v>
      </c>
      <c r="CJ74" s="398" t="str">
        <f t="shared" si="58"/>
        <v>0</v>
      </c>
      <c r="CK74" s="412">
        <f t="shared" si="59"/>
        <v>0</v>
      </c>
      <c r="CL74" s="412" t="str">
        <f t="shared" si="60"/>
        <v>0m0</v>
      </c>
      <c r="CM74" s="399">
        <f t="shared" si="61"/>
        <v>0</v>
      </c>
      <c r="CN74" s="399">
        <f t="shared" si="62"/>
        <v>0</v>
      </c>
      <c r="CO74" s="412">
        <f t="shared" si="63"/>
        <v>0</v>
      </c>
      <c r="CP74" s="413">
        <f t="shared" si="64"/>
        <v>0</v>
      </c>
      <c r="CQ74" s="398" t="str">
        <f t="shared" si="65"/>
        <v>0</v>
      </c>
      <c r="CR74" s="398" t="str">
        <f t="shared" si="66"/>
        <v>0</v>
      </c>
      <c r="CS74" s="412">
        <f t="shared" si="67"/>
        <v>0</v>
      </c>
      <c r="CT74" s="412" t="str">
        <f t="shared" si="68"/>
        <v>0m0</v>
      </c>
      <c r="CU74" s="412">
        <f t="shared" si="69"/>
        <v>0</v>
      </c>
      <c r="CV74" s="412">
        <f t="shared" si="70"/>
        <v>0</v>
      </c>
      <c r="CW74" s="412">
        <f t="shared" si="71"/>
        <v>0</v>
      </c>
      <c r="CX74" s="412">
        <f t="shared" si="72"/>
        <v>0</v>
      </c>
      <c r="CY74" s="412">
        <f t="shared" si="73"/>
        <v>0</v>
      </c>
      <c r="CZ74" s="412" t="str">
        <f t="shared" si="74"/>
        <v/>
      </c>
      <c r="DA74" s="412" t="str">
        <f t="shared" si="75"/>
        <v/>
      </c>
      <c r="DB74" s="412" t="str">
        <f t="shared" si="76"/>
        <v/>
      </c>
      <c r="DC74" s="412" t="str">
        <f t="shared" si="77"/>
        <v/>
      </c>
      <c r="DD74" s="412" t="str">
        <f t="shared" si="78"/>
        <v/>
      </c>
      <c r="DE74" s="412"/>
      <c r="DG74" s="412" t="str">
        <f t="shared" si="79"/>
        <v/>
      </c>
      <c r="DH74" s="412" t="str">
        <f t="shared" si="80"/>
        <v/>
      </c>
      <c r="DI74" s="412">
        <f t="shared" si="81"/>
        <v>0</v>
      </c>
      <c r="DJ74" s="412" t="str">
        <f t="shared" si="82"/>
        <v/>
      </c>
      <c r="DK74" s="412" t="str">
        <f t="shared" si="83"/>
        <v/>
      </c>
      <c r="DL74" s="412" t="str">
        <f t="shared" si="84"/>
        <v/>
      </c>
      <c r="DM74" s="412" t="str">
        <f t="shared" si="85"/>
        <v/>
      </c>
      <c r="DN74" s="412" t="str">
        <f t="shared" si="86"/>
        <v/>
      </c>
      <c r="DO74" s="412" t="str">
        <f t="shared" si="87"/>
        <v/>
      </c>
      <c r="DR74" s="494"/>
      <c r="DS74" s="393">
        <f t="shared" si="101"/>
        <v>0</v>
      </c>
      <c r="DT74" s="393">
        <f t="shared" si="102"/>
        <v>0</v>
      </c>
      <c r="DU74" s="411">
        <f t="shared" si="91"/>
        <v>0</v>
      </c>
      <c r="DX74" s="494" t="e">
        <f>IF(BG74&lt;270000,○,"")</f>
        <v>#NAME?</v>
      </c>
    </row>
    <row r="75" spans="1:128" s="411" customFormat="1" ht="18" hidden="1" customHeight="1" thickBot="1">
      <c r="A75" s="145" t="str">
        <f t="shared" si="12"/>
        <v/>
      </c>
      <c r="B75" s="158"/>
      <c r="C75" s="31" t="str">
        <f>IF(B75="","",VLOOKUP(B75,学連登録!$C$2:$G$3000,2,FALSE))</f>
        <v/>
      </c>
      <c r="D75" s="32" t="str">
        <f>IF(B75="","",VLOOKUP(B75,学連登録!$C$2:$G$3000,3,FALSE))</f>
        <v/>
      </c>
      <c r="E75" s="33" t="str">
        <f>IF(B75="","",VLOOKUP(B75,学連登録!$C$2:$G$3000,4,FALSE))</f>
        <v/>
      </c>
      <c r="F75" s="383" t="str">
        <f>IF(B75="","",VLOOKUP(B75,学連登録!$C$2:$I$3000,7,FALSE))</f>
        <v/>
      </c>
      <c r="G75" s="159"/>
      <c r="H75" s="827"/>
      <c r="I75" s="828"/>
      <c r="J75" s="160"/>
      <c r="K75" s="819"/>
      <c r="L75" s="820"/>
      <c r="M75" s="160"/>
      <c r="N75" s="819"/>
      <c r="O75" s="820"/>
      <c r="P75" s="159"/>
      <c r="Q75" s="819"/>
      <c r="R75" s="820"/>
      <c r="S75" s="159"/>
      <c r="T75" s="819"/>
      <c r="U75" s="820"/>
      <c r="V75" s="103" t="str">
        <f>IF(B75="","",VLOOKUP(B75,学連登録!$C$2:$H$3000,6,FALSE))</f>
        <v/>
      </c>
      <c r="W75" s="377"/>
      <c r="X75" s="157"/>
      <c r="Y75" s="118" t="str">
        <f t="shared" si="103"/>
        <v/>
      </c>
      <c r="Z75" s="97" t="str">
        <f>IF(G75="","",VLOOKUP(G75,種目名!$O$5:$T$104,3,0))</f>
        <v/>
      </c>
      <c r="AA75" s="99" t="str">
        <f>IF(J75="","",VLOOKUP(J75,種目名!$O$5:$T$104,3,0))</f>
        <v/>
      </c>
      <c r="AB75" s="119" t="str">
        <f>IF(M75="","",VLOOKUP(M75,種目名!$O$5:$T$104,3,0))</f>
        <v/>
      </c>
      <c r="AC75" s="119" t="str">
        <f>IF(P75="","",VLOOKUP(AF75,種目名!$O$5:$T$104,3,0))</f>
        <v/>
      </c>
      <c r="AD75" s="120" t="str">
        <f>IF(S75="","",VLOOKUP(AI75,種目名!$O$5:$T$104,3,0))</f>
        <v/>
      </c>
      <c r="AE75" s="117">
        <f t="shared" si="104"/>
        <v>0</v>
      </c>
      <c r="AF75" s="157" t="str">
        <f t="shared" si="105"/>
        <v/>
      </c>
      <c r="AG75" s="157" t="str">
        <f t="shared" si="106"/>
        <v/>
      </c>
      <c r="AH75" s="117">
        <f t="shared" si="107"/>
        <v>0</v>
      </c>
      <c r="AI75" s="157" t="str">
        <f t="shared" si="108"/>
        <v/>
      </c>
      <c r="AJ75" s="157" t="str">
        <f t="shared" si="109"/>
        <v/>
      </c>
      <c r="AK75" s="390"/>
      <c r="AL75" s="171">
        <f t="shared" si="14"/>
        <v>0</v>
      </c>
      <c r="AM75" s="399">
        <f t="shared" si="15"/>
        <v>0</v>
      </c>
      <c r="AN75" s="399">
        <f>COUNTIF($B$12:B75,B75)</f>
        <v>0</v>
      </c>
      <c r="AO75" s="399"/>
      <c r="AP75" s="399" t="str">
        <f t="shared" si="16"/>
        <v/>
      </c>
      <c r="AQ75" s="399" t="str">
        <f t="shared" si="17"/>
        <v/>
      </c>
      <c r="AR75" s="399" t="str">
        <f t="shared" si="18"/>
        <v/>
      </c>
      <c r="AS75" s="399" t="str">
        <f t="shared" si="19"/>
        <v/>
      </c>
      <c r="AT75" s="399">
        <f t="shared" si="95"/>
        <v>0</v>
      </c>
      <c r="AU75" s="399" t="str">
        <f t="shared" si="96"/>
        <v/>
      </c>
      <c r="AV75" s="399" t="str">
        <f t="shared" si="97"/>
        <v/>
      </c>
      <c r="AW75" s="399" t="str">
        <f t="shared" si="98"/>
        <v/>
      </c>
      <c r="AX75" s="399" t="str">
        <f t="shared" si="99"/>
        <v/>
      </c>
      <c r="AY75" s="399" t="str">
        <f t="shared" si="100"/>
        <v/>
      </c>
      <c r="AZ75" s="399" t="str">
        <f t="shared" si="26"/>
        <v/>
      </c>
      <c r="BA75" s="399" t="str">
        <f t="shared" si="27"/>
        <v/>
      </c>
      <c r="BB75" s="399" t="str">
        <f t="shared" si="28"/>
        <v/>
      </c>
      <c r="BC75" s="399" t="str">
        <f t="shared" si="29"/>
        <v/>
      </c>
      <c r="BD75" s="403" t="str">
        <f t="shared" si="30"/>
        <v/>
      </c>
      <c r="BE75" s="393">
        <f t="shared" si="31"/>
        <v>0</v>
      </c>
      <c r="BF75" s="157"/>
      <c r="BG75" s="399">
        <f t="shared" si="32"/>
        <v>0</v>
      </c>
      <c r="BH75" s="399">
        <f t="shared" si="33"/>
        <v>0</v>
      </c>
      <c r="BI75" s="412">
        <f t="shared" si="34"/>
        <v>0</v>
      </c>
      <c r="BJ75" s="413">
        <f t="shared" si="9"/>
        <v>0</v>
      </c>
      <c r="BK75" s="398" t="str">
        <f t="shared" si="10"/>
        <v>0</v>
      </c>
      <c r="BL75" s="398" t="str">
        <f t="shared" si="11"/>
        <v>0</v>
      </c>
      <c r="BM75" s="412">
        <f t="shared" si="35"/>
        <v>0</v>
      </c>
      <c r="BN75" s="412" t="str">
        <f t="shared" si="36"/>
        <v>0m0</v>
      </c>
      <c r="BO75" s="399">
        <f t="shared" si="37"/>
        <v>0</v>
      </c>
      <c r="BP75" s="399">
        <f t="shared" si="38"/>
        <v>0</v>
      </c>
      <c r="BQ75" s="412">
        <f t="shared" si="39"/>
        <v>0</v>
      </c>
      <c r="BR75" s="413">
        <f t="shared" si="40"/>
        <v>0</v>
      </c>
      <c r="BS75" s="398" t="str">
        <f t="shared" si="41"/>
        <v>0</v>
      </c>
      <c r="BT75" s="398" t="str">
        <f t="shared" si="42"/>
        <v>0</v>
      </c>
      <c r="BU75" s="412">
        <f t="shared" si="43"/>
        <v>0</v>
      </c>
      <c r="BV75" s="412" t="str">
        <f t="shared" si="44"/>
        <v>0m0</v>
      </c>
      <c r="BW75" s="399">
        <f t="shared" si="45"/>
        <v>0</v>
      </c>
      <c r="BX75" s="399">
        <f t="shared" si="46"/>
        <v>0</v>
      </c>
      <c r="BY75" s="412">
        <f t="shared" si="47"/>
        <v>0</v>
      </c>
      <c r="BZ75" s="413">
        <f t="shared" si="48"/>
        <v>0</v>
      </c>
      <c r="CA75" s="398" t="str">
        <f t="shared" si="49"/>
        <v>0</v>
      </c>
      <c r="CB75" s="398" t="str">
        <f t="shared" si="50"/>
        <v>0</v>
      </c>
      <c r="CC75" s="412">
        <f t="shared" si="51"/>
        <v>0</v>
      </c>
      <c r="CD75" s="412" t="str">
        <f t="shared" si="52"/>
        <v>0m0</v>
      </c>
      <c r="CE75" s="399">
        <f t="shared" si="53"/>
        <v>0</v>
      </c>
      <c r="CF75" s="399">
        <f t="shared" si="54"/>
        <v>0</v>
      </c>
      <c r="CG75" s="412">
        <f t="shared" si="55"/>
        <v>0</v>
      </c>
      <c r="CH75" s="413">
        <f t="shared" si="56"/>
        <v>0</v>
      </c>
      <c r="CI75" s="398" t="str">
        <f t="shared" si="57"/>
        <v>0</v>
      </c>
      <c r="CJ75" s="398" t="str">
        <f t="shared" si="58"/>
        <v>0</v>
      </c>
      <c r="CK75" s="412">
        <f t="shared" si="59"/>
        <v>0</v>
      </c>
      <c r="CL75" s="412" t="str">
        <f t="shared" si="60"/>
        <v>0m0</v>
      </c>
      <c r="CM75" s="399">
        <f t="shared" si="61"/>
        <v>0</v>
      </c>
      <c r="CN75" s="399">
        <f t="shared" si="62"/>
        <v>0</v>
      </c>
      <c r="CO75" s="412">
        <f t="shared" si="63"/>
        <v>0</v>
      </c>
      <c r="CP75" s="413">
        <f t="shared" si="64"/>
        <v>0</v>
      </c>
      <c r="CQ75" s="398" t="str">
        <f t="shared" si="65"/>
        <v>0</v>
      </c>
      <c r="CR75" s="398" t="str">
        <f t="shared" si="66"/>
        <v>0</v>
      </c>
      <c r="CS75" s="412">
        <f t="shared" si="67"/>
        <v>0</v>
      </c>
      <c r="CT75" s="412" t="str">
        <f t="shared" si="68"/>
        <v>0m0</v>
      </c>
      <c r="CU75" s="412">
        <f t="shared" si="69"/>
        <v>0</v>
      </c>
      <c r="CV75" s="412">
        <f t="shared" si="70"/>
        <v>0</v>
      </c>
      <c r="CW75" s="412">
        <f t="shared" si="71"/>
        <v>0</v>
      </c>
      <c r="CX75" s="412">
        <f t="shared" si="72"/>
        <v>0</v>
      </c>
      <c r="CY75" s="412">
        <f t="shared" si="73"/>
        <v>0</v>
      </c>
      <c r="CZ75" s="412" t="str">
        <f t="shared" si="74"/>
        <v/>
      </c>
      <c r="DA75" s="412" t="str">
        <f t="shared" si="75"/>
        <v/>
      </c>
      <c r="DB75" s="412" t="str">
        <f t="shared" si="76"/>
        <v/>
      </c>
      <c r="DC75" s="412" t="str">
        <f t="shared" si="77"/>
        <v/>
      </c>
      <c r="DD75" s="412" t="str">
        <f t="shared" si="78"/>
        <v/>
      </c>
      <c r="DE75" s="412"/>
      <c r="DG75" s="412" t="str">
        <f t="shared" si="79"/>
        <v/>
      </c>
      <c r="DH75" s="412" t="str">
        <f t="shared" si="80"/>
        <v/>
      </c>
      <c r="DI75" s="412">
        <f t="shared" si="81"/>
        <v>0</v>
      </c>
      <c r="DJ75" s="412" t="str">
        <f t="shared" si="82"/>
        <v/>
      </c>
      <c r="DK75" s="412" t="str">
        <f t="shared" si="83"/>
        <v/>
      </c>
      <c r="DL75" s="412" t="str">
        <f t="shared" si="84"/>
        <v/>
      </c>
      <c r="DM75" s="412" t="str">
        <f t="shared" si="85"/>
        <v/>
      </c>
      <c r="DN75" s="412" t="str">
        <f t="shared" si="86"/>
        <v/>
      </c>
      <c r="DO75" s="412" t="str">
        <f t="shared" si="87"/>
        <v/>
      </c>
      <c r="DR75" s="494"/>
      <c r="DS75" s="393">
        <f t="shared" si="101"/>
        <v>0</v>
      </c>
      <c r="DT75" s="393">
        <f t="shared" si="102"/>
        <v>0</v>
      </c>
      <c r="DU75" s="411">
        <f t="shared" si="91"/>
        <v>0</v>
      </c>
      <c r="DX75" s="494" t="e">
        <f>IF(BG75&lt;270000,○,"")</f>
        <v>#NAME?</v>
      </c>
    </row>
    <row r="76" spans="1:128" s="411" customFormat="1" ht="18" hidden="1" customHeight="1" thickBot="1">
      <c r="A76" s="145" t="str">
        <f t="shared" si="12"/>
        <v/>
      </c>
      <c r="B76" s="158"/>
      <c r="C76" s="31" t="str">
        <f>IF(B76="","",VLOOKUP(B76,学連登録!$C$2:$G$3000,2,FALSE))</f>
        <v/>
      </c>
      <c r="D76" s="32" t="str">
        <f>IF(B76="","",VLOOKUP(B76,学連登録!$C$2:$G$3000,3,FALSE))</f>
        <v/>
      </c>
      <c r="E76" s="33" t="str">
        <f>IF(B76="","",VLOOKUP(B76,学連登録!$C$2:$G$3000,4,FALSE))</f>
        <v/>
      </c>
      <c r="F76" s="383" t="str">
        <f>IF(B76="","",VLOOKUP(B76,学連登録!$C$2:$I$3000,7,FALSE))</f>
        <v/>
      </c>
      <c r="G76" s="159"/>
      <c r="H76" s="827"/>
      <c r="I76" s="828"/>
      <c r="J76" s="160"/>
      <c r="K76" s="819"/>
      <c r="L76" s="820"/>
      <c r="M76" s="160"/>
      <c r="N76" s="819"/>
      <c r="O76" s="820"/>
      <c r="P76" s="159"/>
      <c r="Q76" s="819"/>
      <c r="R76" s="820"/>
      <c r="S76" s="159"/>
      <c r="T76" s="819"/>
      <c r="U76" s="820"/>
      <c r="V76" s="103" t="str">
        <f>IF(B76="","",VLOOKUP(B76,学連登録!$C$2:$H$3000,6,FALSE))</f>
        <v/>
      </c>
      <c r="W76" s="377"/>
      <c r="X76" s="157"/>
      <c r="Y76" s="118" t="str">
        <f t="shared" ref="Y76:Y83" si="110">IF(C76="","",$S$3)</f>
        <v/>
      </c>
      <c r="Z76" s="97" t="str">
        <f>IF(G76="","",VLOOKUP(G76,種目名!$O$5:$T$104,3,0))</f>
        <v/>
      </c>
      <c r="AA76" s="99" t="str">
        <f>IF(J76="","",VLOOKUP(J76,種目名!$O$5:$T$104,3,0))</f>
        <v/>
      </c>
      <c r="AB76" s="119" t="str">
        <f>IF(M76="","",VLOOKUP(M76,種目名!$O$5:$T$104,3,0))</f>
        <v/>
      </c>
      <c r="AC76" s="119" t="str">
        <f>IF(P76="","",VLOOKUP(AF76,種目名!$O$5:$T$104,3,0))</f>
        <v/>
      </c>
      <c r="AD76" s="120" t="str">
        <f>IF(S76="","",VLOOKUP(AI76,種目名!$O$5:$T$104,3,0))</f>
        <v/>
      </c>
      <c r="AE76" s="117">
        <f t="shared" ref="AE76:AE83" si="111">LENB(P76)</f>
        <v>0</v>
      </c>
      <c r="AF76" s="157" t="str">
        <f t="shared" ref="AF76:AF83" si="112">IF(AE76,LEFTB(P76,AE76-1),"")</f>
        <v/>
      </c>
      <c r="AG76" s="157" t="str">
        <f t="shared" ref="AG76:AG83" si="113">IF(AE76,MIDB(P76,AE76,1),"")</f>
        <v/>
      </c>
      <c r="AH76" s="117">
        <f t="shared" ref="AH76:AH83" si="114">LENB(S76)</f>
        <v>0</v>
      </c>
      <c r="AI76" s="157" t="str">
        <f t="shared" ref="AI76:AI83" si="115">IF(AH76,LEFTB(S76,AH76-1),"")</f>
        <v/>
      </c>
      <c r="AJ76" s="157" t="str">
        <f t="shared" ref="AJ76:AJ83" si="116">IF(AH76,MIDB(S76,AH76,1),"")</f>
        <v/>
      </c>
      <c r="AK76" s="390"/>
      <c r="AL76" s="171">
        <f t="shared" si="14"/>
        <v>0</v>
      </c>
      <c r="AM76" s="399">
        <f t="shared" si="15"/>
        <v>0</v>
      </c>
      <c r="AN76" s="399">
        <f>COUNTIF($B$12:B76,B76)</f>
        <v>0</v>
      </c>
      <c r="AO76" s="399"/>
      <c r="AP76" s="399" t="str">
        <f t="shared" si="16"/>
        <v/>
      </c>
      <c r="AQ76" s="399" t="str">
        <f t="shared" si="17"/>
        <v/>
      </c>
      <c r="AR76" s="399" t="str">
        <f t="shared" si="18"/>
        <v/>
      </c>
      <c r="AS76" s="399" t="str">
        <f t="shared" si="19"/>
        <v/>
      </c>
      <c r="AT76" s="399">
        <f t="shared" si="95"/>
        <v>0</v>
      </c>
      <c r="AU76" s="399" t="str">
        <f t="shared" si="96"/>
        <v/>
      </c>
      <c r="AV76" s="399" t="str">
        <f t="shared" si="97"/>
        <v/>
      </c>
      <c r="AW76" s="399" t="str">
        <f t="shared" si="98"/>
        <v/>
      </c>
      <c r="AX76" s="399" t="str">
        <f t="shared" si="99"/>
        <v/>
      </c>
      <c r="AY76" s="399" t="str">
        <f t="shared" si="100"/>
        <v/>
      </c>
      <c r="AZ76" s="399" t="str">
        <f t="shared" si="26"/>
        <v/>
      </c>
      <c r="BA76" s="399" t="str">
        <f t="shared" si="27"/>
        <v/>
      </c>
      <c r="BB76" s="399" t="str">
        <f t="shared" si="28"/>
        <v/>
      </c>
      <c r="BC76" s="399" t="str">
        <f t="shared" si="29"/>
        <v/>
      </c>
      <c r="BD76" s="403" t="str">
        <f t="shared" si="30"/>
        <v/>
      </c>
      <c r="BE76" s="393">
        <f t="shared" si="31"/>
        <v>0</v>
      </c>
      <c r="BF76" s="157"/>
      <c r="BG76" s="399">
        <f t="shared" si="32"/>
        <v>0</v>
      </c>
      <c r="BH76" s="399">
        <f t="shared" si="33"/>
        <v>0</v>
      </c>
      <c r="BI76" s="412">
        <f t="shared" si="34"/>
        <v>0</v>
      </c>
      <c r="BJ76" s="413">
        <f t="shared" ref="BJ76:BJ139" si="117">INT(BI76/10000)</f>
        <v>0</v>
      </c>
      <c r="BK76" s="398" t="str">
        <f t="shared" ref="BK76:BK139" si="118">RIGHT(INT(BI76/100),2)</f>
        <v>0</v>
      </c>
      <c r="BL76" s="398" t="str">
        <f t="shared" ref="BL76:BL139" si="119">RIGHT(INT(BI76/1),2)</f>
        <v>0</v>
      </c>
      <c r="BM76" s="412">
        <f t="shared" si="35"/>
        <v>0</v>
      </c>
      <c r="BN76" s="412" t="str">
        <f t="shared" si="36"/>
        <v>0m0</v>
      </c>
      <c r="BO76" s="399">
        <f t="shared" si="37"/>
        <v>0</v>
      </c>
      <c r="BP76" s="399">
        <f t="shared" si="38"/>
        <v>0</v>
      </c>
      <c r="BQ76" s="412">
        <f t="shared" si="39"/>
        <v>0</v>
      </c>
      <c r="BR76" s="413">
        <f t="shared" si="40"/>
        <v>0</v>
      </c>
      <c r="BS76" s="398" t="str">
        <f t="shared" si="41"/>
        <v>0</v>
      </c>
      <c r="BT76" s="398" t="str">
        <f t="shared" si="42"/>
        <v>0</v>
      </c>
      <c r="BU76" s="412">
        <f t="shared" si="43"/>
        <v>0</v>
      </c>
      <c r="BV76" s="412" t="str">
        <f t="shared" si="44"/>
        <v>0m0</v>
      </c>
      <c r="BW76" s="399">
        <f t="shared" si="45"/>
        <v>0</v>
      </c>
      <c r="BX76" s="399">
        <f t="shared" si="46"/>
        <v>0</v>
      </c>
      <c r="BY76" s="412">
        <f t="shared" si="47"/>
        <v>0</v>
      </c>
      <c r="BZ76" s="413">
        <f t="shared" si="48"/>
        <v>0</v>
      </c>
      <c r="CA76" s="398" t="str">
        <f t="shared" si="49"/>
        <v>0</v>
      </c>
      <c r="CB76" s="398" t="str">
        <f t="shared" si="50"/>
        <v>0</v>
      </c>
      <c r="CC76" s="412">
        <f t="shared" si="51"/>
        <v>0</v>
      </c>
      <c r="CD76" s="412" t="str">
        <f t="shared" si="52"/>
        <v>0m0</v>
      </c>
      <c r="CE76" s="399">
        <f t="shared" si="53"/>
        <v>0</v>
      </c>
      <c r="CF76" s="399">
        <f t="shared" si="54"/>
        <v>0</v>
      </c>
      <c r="CG76" s="412">
        <f t="shared" si="55"/>
        <v>0</v>
      </c>
      <c r="CH76" s="413">
        <f t="shared" si="56"/>
        <v>0</v>
      </c>
      <c r="CI76" s="398" t="str">
        <f t="shared" si="57"/>
        <v>0</v>
      </c>
      <c r="CJ76" s="398" t="str">
        <f t="shared" si="58"/>
        <v>0</v>
      </c>
      <c r="CK76" s="412">
        <f t="shared" si="59"/>
        <v>0</v>
      </c>
      <c r="CL76" s="412" t="str">
        <f t="shared" si="60"/>
        <v>0m0</v>
      </c>
      <c r="CM76" s="399">
        <f t="shared" si="61"/>
        <v>0</v>
      </c>
      <c r="CN76" s="399">
        <f t="shared" si="62"/>
        <v>0</v>
      </c>
      <c r="CO76" s="412">
        <f t="shared" si="63"/>
        <v>0</v>
      </c>
      <c r="CP76" s="413">
        <f t="shared" si="64"/>
        <v>0</v>
      </c>
      <c r="CQ76" s="398" t="str">
        <f t="shared" si="65"/>
        <v>0</v>
      </c>
      <c r="CR76" s="398" t="str">
        <f t="shared" si="66"/>
        <v>0</v>
      </c>
      <c r="CS76" s="412">
        <f t="shared" si="67"/>
        <v>0</v>
      </c>
      <c r="CT76" s="412" t="str">
        <f t="shared" si="68"/>
        <v>0m0</v>
      </c>
      <c r="CU76" s="412">
        <f t="shared" si="69"/>
        <v>0</v>
      </c>
      <c r="CV76" s="412">
        <f t="shared" si="70"/>
        <v>0</v>
      </c>
      <c r="CW76" s="412">
        <f t="shared" si="71"/>
        <v>0</v>
      </c>
      <c r="CX76" s="412">
        <f t="shared" si="72"/>
        <v>0</v>
      </c>
      <c r="CY76" s="412">
        <f t="shared" si="73"/>
        <v>0</v>
      </c>
      <c r="CZ76" s="412" t="str">
        <f t="shared" si="74"/>
        <v/>
      </c>
      <c r="DA76" s="412" t="str">
        <f t="shared" si="75"/>
        <v/>
      </c>
      <c r="DB76" s="412" t="str">
        <f t="shared" si="76"/>
        <v/>
      </c>
      <c r="DC76" s="412" t="str">
        <f t="shared" si="77"/>
        <v/>
      </c>
      <c r="DD76" s="412" t="str">
        <f t="shared" si="78"/>
        <v/>
      </c>
      <c r="DE76" s="412"/>
      <c r="DG76" s="412" t="str">
        <f t="shared" si="79"/>
        <v/>
      </c>
      <c r="DH76" s="412" t="str">
        <f t="shared" si="80"/>
        <v/>
      </c>
      <c r="DI76" s="412">
        <f t="shared" si="81"/>
        <v>0</v>
      </c>
      <c r="DJ76" s="412" t="str">
        <f t="shared" si="82"/>
        <v/>
      </c>
      <c r="DK76" s="412" t="str">
        <f t="shared" si="83"/>
        <v/>
      </c>
      <c r="DL76" s="412" t="str">
        <f t="shared" si="84"/>
        <v/>
      </c>
      <c r="DM76" s="412" t="str">
        <f t="shared" si="85"/>
        <v/>
      </c>
      <c r="DN76" s="412" t="str">
        <f t="shared" si="86"/>
        <v/>
      </c>
      <c r="DO76" s="412" t="str">
        <f t="shared" si="87"/>
        <v/>
      </c>
      <c r="DR76" s="494"/>
      <c r="DS76" s="393">
        <f t="shared" si="101"/>
        <v>0</v>
      </c>
      <c r="DT76" s="393">
        <f t="shared" si="102"/>
        <v>0</v>
      </c>
      <c r="DU76" s="411">
        <f t="shared" si="91"/>
        <v>0</v>
      </c>
      <c r="DX76" s="494" t="e">
        <f>IF(BG76&lt;270000,○,"")</f>
        <v>#NAME?</v>
      </c>
    </row>
    <row r="77" spans="1:128" s="411" customFormat="1" ht="18" hidden="1" customHeight="1" thickBot="1">
      <c r="A77" s="145" t="str">
        <f t="shared" ref="A77:A140" si="120">IF(C77="","",A76+1)</f>
        <v/>
      </c>
      <c r="B77" s="158"/>
      <c r="C77" s="31" t="str">
        <f>IF(B77="","",VLOOKUP(B77,学連登録!$C$2:$G$3000,2,FALSE))</f>
        <v/>
      </c>
      <c r="D77" s="32" t="str">
        <f>IF(B77="","",VLOOKUP(B77,学連登録!$C$2:$G$3000,3,FALSE))</f>
        <v/>
      </c>
      <c r="E77" s="33" t="str">
        <f>IF(B77="","",VLOOKUP(B77,学連登録!$C$2:$G$3000,4,FALSE))</f>
        <v/>
      </c>
      <c r="F77" s="383" t="str">
        <f>IF(B77="","",VLOOKUP(B77,学連登録!$C$2:$I$3000,7,FALSE))</f>
        <v/>
      </c>
      <c r="G77" s="159"/>
      <c r="H77" s="827"/>
      <c r="I77" s="828"/>
      <c r="J77" s="160"/>
      <c r="K77" s="819"/>
      <c r="L77" s="820"/>
      <c r="M77" s="160"/>
      <c r="N77" s="819"/>
      <c r="O77" s="820"/>
      <c r="P77" s="159"/>
      <c r="Q77" s="819"/>
      <c r="R77" s="820"/>
      <c r="S77" s="159"/>
      <c r="T77" s="819"/>
      <c r="U77" s="820"/>
      <c r="V77" s="103" t="str">
        <f>IF(B77="","",VLOOKUP(B77,学連登録!$C$2:$H$3000,6,FALSE))</f>
        <v/>
      </c>
      <c r="W77" s="377"/>
      <c r="X77" s="157"/>
      <c r="Y77" s="118" t="str">
        <f t="shared" si="110"/>
        <v/>
      </c>
      <c r="Z77" s="97" t="str">
        <f>IF(G77="","",VLOOKUP(G77,種目名!$O$5:$T$104,3,0))</f>
        <v/>
      </c>
      <c r="AA77" s="99" t="str">
        <f>IF(J77="","",VLOOKUP(J77,種目名!$O$5:$T$104,3,0))</f>
        <v/>
      </c>
      <c r="AB77" s="119" t="str">
        <f>IF(M77="","",VLOOKUP(M77,種目名!$O$5:$T$104,3,0))</f>
        <v/>
      </c>
      <c r="AC77" s="119" t="str">
        <f>IF(P77="","",VLOOKUP(AF77,種目名!$O$5:$T$104,3,0))</f>
        <v/>
      </c>
      <c r="AD77" s="120" t="str">
        <f>IF(S77="","",VLOOKUP(AI77,種目名!$O$5:$T$104,3,0))</f>
        <v/>
      </c>
      <c r="AE77" s="117">
        <f t="shared" si="111"/>
        <v>0</v>
      </c>
      <c r="AF77" s="157" t="str">
        <f t="shared" si="112"/>
        <v/>
      </c>
      <c r="AG77" s="157" t="str">
        <f t="shared" si="113"/>
        <v/>
      </c>
      <c r="AH77" s="117">
        <f t="shared" si="114"/>
        <v>0</v>
      </c>
      <c r="AI77" s="157" t="str">
        <f t="shared" si="115"/>
        <v/>
      </c>
      <c r="AJ77" s="157" t="str">
        <f t="shared" si="116"/>
        <v/>
      </c>
      <c r="AK77" s="390"/>
      <c r="AL77" s="171">
        <f t="shared" ref="AL77:AL140" si="121">IF(B77&gt;2000,1,0)</f>
        <v>0</v>
      </c>
      <c r="AM77" s="399">
        <f t="shared" ref="AM77:AM140" si="122">IF(B77="",0,IF(F77=$P$3,0,1))</f>
        <v>0</v>
      </c>
      <c r="AN77" s="399">
        <f>COUNTIF($B$12:B77,B77)</f>
        <v>0</v>
      </c>
      <c r="AO77" s="399"/>
      <c r="AP77" s="399" t="str">
        <f t="shared" ref="AP77:AP140" si="123">IF($B77="","",IF(C77="",1,0))</f>
        <v/>
      </c>
      <c r="AQ77" s="399" t="str">
        <f t="shared" ref="AQ77:AQ140" si="124">IF($B77="","",IF(D77="",1,0))</f>
        <v/>
      </c>
      <c r="AR77" s="399" t="str">
        <f t="shared" ref="AR77:AR140" si="125">IF($B77="","",IF(E77="",1,0))</f>
        <v/>
      </c>
      <c r="AS77" s="399" t="str">
        <f t="shared" ref="AS77:AS140" si="126">IF($B77="","",IF(F77="",1,0))</f>
        <v/>
      </c>
      <c r="AT77" s="399">
        <f t="shared" ref="AT77:AT140" si="127">IF(ISNA(OR(AO77:AS77)),1,SUM(AO77:AS77))</f>
        <v>0</v>
      </c>
      <c r="AU77" s="399" t="str">
        <f t="shared" ref="AU77:AU140" si="128">IF($B77="","",IF(G77="","",$B77&amp;"-"&amp;Z77))</f>
        <v/>
      </c>
      <c r="AV77" s="399" t="str">
        <f t="shared" ref="AV77:AV140" si="129">IF($B77="","",IF(J77="","",$B77&amp;"-"&amp;AA77))</f>
        <v/>
      </c>
      <c r="AW77" s="399" t="str">
        <f t="shared" ref="AW77:AW140" si="130">IF($B77="","",IF(M77="","",$B77&amp;"-"&amp;AB77))</f>
        <v/>
      </c>
      <c r="AX77" s="399" t="str">
        <f t="shared" ref="AX77:AX140" si="131">IF($B77="","",IF(P77="","",$B77&amp;"-"&amp;AC77))</f>
        <v/>
      </c>
      <c r="AY77" s="399" t="str">
        <f t="shared" ref="AY77:AY140" si="132">IF($B77="","",IF(S77="","",$B77&amp;"-"&amp;AD77))</f>
        <v/>
      </c>
      <c r="AZ77" s="399" t="str">
        <f t="shared" ref="AZ77:AZ140" si="133">IF(AU77="","",COUNTIF($AU$12:$AY$520,AU77))</f>
        <v/>
      </c>
      <c r="BA77" s="399" t="str">
        <f t="shared" ref="BA77:BA140" si="134">IF(AV77="","",COUNTIF($AU$12:$AY$520,AV77))</f>
        <v/>
      </c>
      <c r="BB77" s="399" t="str">
        <f t="shared" ref="BB77:BB140" si="135">IF(AW77="","",COUNTIF($AU$12:$AY$520,AW77))</f>
        <v/>
      </c>
      <c r="BC77" s="399" t="str">
        <f t="shared" ref="BC77:BC140" si="136">IF(AX77="","",COUNTIF($AU$12:$AY$520,AX77))</f>
        <v/>
      </c>
      <c r="BD77" s="403" t="str">
        <f t="shared" ref="BD77:BD140" si="137">IF(AY77="","",COUNTIF($AU$12:$AY$520,AY77))</f>
        <v/>
      </c>
      <c r="BE77" s="393">
        <f t="shared" ref="BE77:BE140" si="138">IF(MAX(AZ77:BD77)&gt;1,1,0)</f>
        <v>0</v>
      </c>
      <c r="BF77" s="157"/>
      <c r="BG77" s="399">
        <f t="shared" ref="BG77:BG140" si="139">IF(H77="",0,VALUE(SUBSTITUTE(H77,".","")))</f>
        <v>0</v>
      </c>
      <c r="BH77" s="399">
        <f t="shared" ref="BH77:BH140" si="140">IF(H77="",0,SUBSTITUTE(H77,"m",""))</f>
        <v>0</v>
      </c>
      <c r="BI77" s="412">
        <f t="shared" ref="BI77:BI140" si="141">VALUE(IF(COUNTIF(H77,"*.*")&gt;0,BG77,BH77))</f>
        <v>0</v>
      </c>
      <c r="BJ77" s="413">
        <f t="shared" si="117"/>
        <v>0</v>
      </c>
      <c r="BK77" s="398" t="str">
        <f t="shared" si="118"/>
        <v>0</v>
      </c>
      <c r="BL77" s="398" t="str">
        <f t="shared" si="119"/>
        <v>0</v>
      </c>
      <c r="BM77" s="412">
        <f t="shared" ref="BM77:BM140" si="142">IF(COUNTIF(H77,"*m*")&gt;0,"",IF(VALUE(BK77)&lt;60,0,1))</f>
        <v>0</v>
      </c>
      <c r="BN77" s="412" t="str">
        <f t="shared" ref="BN77:BN140" si="143">BK77&amp;"m"&amp;BL77</f>
        <v>0m0</v>
      </c>
      <c r="BO77" s="399">
        <f t="shared" ref="BO77:BO140" si="144">IF(K77="",0,VALUE(SUBSTITUTE(K77,".","")))</f>
        <v>0</v>
      </c>
      <c r="BP77" s="399">
        <f t="shared" ref="BP77:BP140" si="145">IF(K77="",0,SUBSTITUTE(K77,"m",""))</f>
        <v>0</v>
      </c>
      <c r="BQ77" s="412">
        <f t="shared" ref="BQ77:BQ140" si="146">VALUE(IF(COUNTIF(K77,"*.*")&gt;0,BO77,BP77))</f>
        <v>0</v>
      </c>
      <c r="BR77" s="413">
        <f t="shared" ref="BR77:BR140" si="147">INT(BQ77/10000)</f>
        <v>0</v>
      </c>
      <c r="BS77" s="398" t="str">
        <f t="shared" ref="BS77:BS140" si="148">RIGHT(INT(BQ77/100),2)</f>
        <v>0</v>
      </c>
      <c r="BT77" s="398" t="str">
        <f t="shared" ref="BT77:BT140" si="149">RIGHT(INT(BQ77/1),2)</f>
        <v>0</v>
      </c>
      <c r="BU77" s="412">
        <f t="shared" ref="BU77:BU140" si="150">IF(COUNTIF(K77,"*m*")&gt;0,"",IF(VALUE(BS77)&lt;60,0,1))</f>
        <v>0</v>
      </c>
      <c r="BV77" s="412" t="str">
        <f t="shared" ref="BV77:BV140" si="151">BS77&amp;"m"&amp;BT77</f>
        <v>0m0</v>
      </c>
      <c r="BW77" s="399">
        <f t="shared" ref="BW77:BW140" si="152">IF(N77="",0,VALUE(SUBSTITUTE(N77,".","")))</f>
        <v>0</v>
      </c>
      <c r="BX77" s="399">
        <f t="shared" ref="BX77:BX140" si="153">IF(N77="",0,SUBSTITUTE(N77,"m",""))</f>
        <v>0</v>
      </c>
      <c r="BY77" s="412">
        <f t="shared" ref="BY77:BY140" si="154">VALUE(IF(COUNTIF(N77,"*.*")&gt;0,BW77,BX77))</f>
        <v>0</v>
      </c>
      <c r="BZ77" s="413">
        <f t="shared" ref="BZ77:BZ140" si="155">INT(BY77/10000)</f>
        <v>0</v>
      </c>
      <c r="CA77" s="398" t="str">
        <f t="shared" ref="CA77:CA140" si="156">RIGHT(INT(BY77/100),2)</f>
        <v>0</v>
      </c>
      <c r="CB77" s="398" t="str">
        <f t="shared" ref="CB77:CB140" si="157">RIGHT(INT(BY77/1),2)</f>
        <v>0</v>
      </c>
      <c r="CC77" s="412">
        <f t="shared" ref="CC77:CC140" si="158">IF(COUNTIF(N77,"*m*")&gt;0,"",IF(VALUE(CA77)&lt;60,0,1))</f>
        <v>0</v>
      </c>
      <c r="CD77" s="412" t="str">
        <f t="shared" ref="CD77:CD140" si="159">CA77&amp;"m"&amp;CB77</f>
        <v>0m0</v>
      </c>
      <c r="CE77" s="399">
        <f t="shared" ref="CE77:CE140" si="160">IF(Q77="",0,VALUE(SUBSTITUTE(Q77,".","")))</f>
        <v>0</v>
      </c>
      <c r="CF77" s="399">
        <f t="shared" ref="CF77:CF140" si="161">IF(Q77="",0,SUBSTITUTE(Q77,"m",""))</f>
        <v>0</v>
      </c>
      <c r="CG77" s="412">
        <f t="shared" ref="CG77:CG140" si="162">VALUE(IF(COUNTIF(Q77,"*.*")&gt;0,CE77,CF77))</f>
        <v>0</v>
      </c>
      <c r="CH77" s="413">
        <f t="shared" ref="CH77:CH140" si="163">INT(CG77/10000)</f>
        <v>0</v>
      </c>
      <c r="CI77" s="398" t="str">
        <f t="shared" ref="CI77:CI140" si="164">RIGHT(INT(CG77/100),2)</f>
        <v>0</v>
      </c>
      <c r="CJ77" s="398" t="str">
        <f t="shared" ref="CJ77:CJ140" si="165">RIGHT(INT(CG77/1),2)</f>
        <v>0</v>
      </c>
      <c r="CK77" s="412">
        <f t="shared" ref="CK77:CK140" si="166">IF(COUNTIF(Q77,"*m*")&gt;0,"",IF(VALUE(CI77)&lt;60,0,1))</f>
        <v>0</v>
      </c>
      <c r="CL77" s="412" t="str">
        <f t="shared" ref="CL77:CL140" si="167">CI77&amp;"m"&amp;CJ77</f>
        <v>0m0</v>
      </c>
      <c r="CM77" s="399">
        <f t="shared" ref="CM77:CM140" si="168">IF(T77="",0,VALUE(SUBSTITUTE(T77,".","")))</f>
        <v>0</v>
      </c>
      <c r="CN77" s="399">
        <f t="shared" ref="CN77:CN140" si="169">IF(T77="",0,SUBSTITUTE(T77,"m",""))</f>
        <v>0</v>
      </c>
      <c r="CO77" s="412">
        <f t="shared" ref="CO77:CO140" si="170">VALUE(IF(COUNTIF(T77,"*.*")&gt;0,CM77,CN77))</f>
        <v>0</v>
      </c>
      <c r="CP77" s="413">
        <f t="shared" ref="CP77:CP140" si="171">INT(CO77/10000)</f>
        <v>0</v>
      </c>
      <c r="CQ77" s="398" t="str">
        <f t="shared" ref="CQ77:CQ140" si="172">RIGHT(INT(CO77/100),2)</f>
        <v>0</v>
      </c>
      <c r="CR77" s="398" t="str">
        <f t="shared" ref="CR77:CR140" si="173">RIGHT(INT(CO77/1),2)</f>
        <v>0</v>
      </c>
      <c r="CS77" s="412">
        <f t="shared" ref="CS77:CS140" si="174">IF(COUNTIF(T77,"*m*")&gt;0,"",IF(VALUE(CQ77)&lt;60,0,1))</f>
        <v>0</v>
      </c>
      <c r="CT77" s="412" t="str">
        <f t="shared" ref="CT77:CT140" si="175">CQ77&amp;"m"&amp;CR77</f>
        <v>0m0</v>
      </c>
      <c r="CU77" s="412">
        <f t="shared" ref="CU77:CU140" si="176">IF(AND($D77="",H77&gt;0),1,0)</f>
        <v>0</v>
      </c>
      <c r="CV77" s="412">
        <f t="shared" ref="CV77:CV140" si="177">IF(AND($D77="",J77&gt;0),1,IF(AND($D77="",K77&gt;0),1,0))</f>
        <v>0</v>
      </c>
      <c r="CW77" s="412">
        <f t="shared" ref="CW77:CW140" si="178">IF(AND($D77="",M77&gt;0),1,IF(AND($D77="",N77&gt;0),1,0))</f>
        <v>0</v>
      </c>
      <c r="CX77" s="412">
        <f t="shared" ref="CX77:CX140" si="179">IF(AND($D77="",P77&gt;0),1,IF(AND($D77="",Q77&gt;0),1,0))</f>
        <v>0</v>
      </c>
      <c r="CY77" s="412">
        <f t="shared" ref="CY77:CY140" si="180">IF(AND($D77="",S77&gt;0),1,IF(AND($D77="",T77&gt;0),1,0))</f>
        <v>0</v>
      </c>
      <c r="CZ77" s="412" t="str">
        <f t="shared" ref="CZ77:CZ140" si="181">IF(AND(G77="",H77&gt;0),1,"")</f>
        <v/>
      </c>
      <c r="DA77" s="412" t="str">
        <f t="shared" ref="DA77:DA140" si="182">IF(AND(J77="",K77&gt;0),1,"")</f>
        <v/>
      </c>
      <c r="DB77" s="412" t="str">
        <f t="shared" ref="DB77:DB140" si="183">IF(AND(M77="",N77&gt;0),1,"")</f>
        <v/>
      </c>
      <c r="DC77" s="412" t="str">
        <f t="shared" ref="DC77:DC140" si="184">IF(AND(P77="",Q77&gt;0),1,"")</f>
        <v/>
      </c>
      <c r="DD77" s="412" t="str">
        <f t="shared" ref="DD77:DD140" si="185">IF(AND(S77="",T77&gt;0),1,"")</f>
        <v/>
      </c>
      <c r="DE77" s="412"/>
      <c r="DG77" s="412" t="str">
        <f t="shared" ref="DG77:DG140" si="186">IF(B77="","",VALUE(Q77))</f>
        <v/>
      </c>
      <c r="DH77" s="412" t="str">
        <f t="shared" ref="DH77:DH140" si="187">IF(B77="","",VALUE(T77))</f>
        <v/>
      </c>
      <c r="DI77" s="412">
        <f t="shared" ref="DI77:DI140" si="188">IF(AND(B77&gt;0,COUNTA(G77:U77)=0),1,0)</f>
        <v>0</v>
      </c>
      <c r="DJ77" s="412" t="str">
        <f t="shared" ref="DJ77:DJ140" si="189">IF(AND(COUNTIF(G77,"*m*")&gt;0,COUNTIF(H77,"*m*")&gt;0),1,"")</f>
        <v/>
      </c>
      <c r="DK77" s="412" t="str">
        <f t="shared" ref="DK77:DK140" si="190">IF(AND(COUNTIF(J77,"*m*")&gt;0,COUNTIF(K77,"*m*")&gt;0),1,"")</f>
        <v/>
      </c>
      <c r="DL77" s="412" t="str">
        <f t="shared" ref="DL77:DL140" si="191">IF(AND(COUNTIF(M77,"*m*")&gt;0,COUNTIF(N77,"*m*")&gt;0),1,"")</f>
        <v/>
      </c>
      <c r="DM77" s="412" t="str">
        <f t="shared" ref="DM77:DM140" si="192">IF(AND(COUNTIF(G77,"*跳*")&gt;0,COUNTIF(H77,"*.*")&gt;0),1,IF(AND(COUNTIF(G77,"*投*")&gt;0,COUNTIF(H77,"*.*")&gt;0),1,""))</f>
        <v/>
      </c>
      <c r="DN77" s="412" t="str">
        <f t="shared" ref="DN77:DN140" si="193">IF(AND(COUNTIF(J77,"*跳*")&gt;0,COUNTIF(K77,"*.*")&gt;0),1,IF(AND(COUNTIF(J77,"*投*")&gt;0,COUNTIF(K77,"*.*")&gt;0),1,""))</f>
        <v/>
      </c>
      <c r="DO77" s="412" t="str">
        <f t="shared" ref="DO77:DO140" si="194">IF(AND(COUNTIF(M77,"*跳*")&gt;0,COUNTIF(N77,"*.*")&gt;0),1,IF(AND(COUNTIF(M77,"*投*")&gt;0,COUNTIF(N77,"*.*")&gt;0),1,""))</f>
        <v/>
      </c>
      <c r="DR77" s="494"/>
      <c r="DS77" s="393">
        <f t="shared" si="101"/>
        <v>0</v>
      </c>
      <c r="DT77" s="393">
        <f t="shared" ref="DT77:DT140" si="195">IF($M77="",0,IF($O77="",1,0))</f>
        <v>0</v>
      </c>
      <c r="DU77" s="411">
        <f t="shared" ref="DU77:DU140" si="196">IF(AND(DQ77="",DR77=""),0,IF(H77="",1,0))</f>
        <v>0</v>
      </c>
      <c r="DX77" s="494" t="e">
        <f>IF(BG77&lt;270000,○,"")</f>
        <v>#NAME?</v>
      </c>
    </row>
    <row r="78" spans="1:128" s="411" customFormat="1" ht="18" hidden="1" customHeight="1" thickBot="1">
      <c r="A78" s="145" t="str">
        <f t="shared" si="120"/>
        <v/>
      </c>
      <c r="B78" s="158"/>
      <c r="C78" s="31" t="str">
        <f>IF(B78="","",VLOOKUP(B78,学連登録!$C$2:$G$3000,2,FALSE))</f>
        <v/>
      </c>
      <c r="D78" s="32" t="str">
        <f>IF(B78="","",VLOOKUP(B78,学連登録!$C$2:$G$3000,3,FALSE))</f>
        <v/>
      </c>
      <c r="E78" s="33" t="str">
        <f>IF(B78="","",VLOOKUP(B78,学連登録!$C$2:$G$3000,4,FALSE))</f>
        <v/>
      </c>
      <c r="F78" s="383" t="str">
        <f>IF(B78="","",VLOOKUP(B78,学連登録!$C$2:$I$3000,7,FALSE))</f>
        <v/>
      </c>
      <c r="G78" s="159"/>
      <c r="H78" s="827"/>
      <c r="I78" s="828"/>
      <c r="J78" s="160"/>
      <c r="K78" s="819"/>
      <c r="L78" s="820"/>
      <c r="M78" s="160"/>
      <c r="N78" s="819"/>
      <c r="O78" s="820"/>
      <c r="P78" s="159"/>
      <c r="Q78" s="819"/>
      <c r="R78" s="820"/>
      <c r="S78" s="159"/>
      <c r="T78" s="819"/>
      <c r="U78" s="820"/>
      <c r="V78" s="103" t="str">
        <f>IF(B78="","",VLOOKUP(B78,学連登録!$C$2:$H$3000,6,FALSE))</f>
        <v/>
      </c>
      <c r="W78" s="377"/>
      <c r="X78" s="157"/>
      <c r="Y78" s="118" t="str">
        <f t="shared" si="110"/>
        <v/>
      </c>
      <c r="Z78" s="97" t="str">
        <f>IF(G78="","",VLOOKUP(G78,種目名!$O$5:$T$104,3,0))</f>
        <v/>
      </c>
      <c r="AA78" s="99" t="str">
        <f>IF(J78="","",VLOOKUP(J78,種目名!$O$5:$T$104,3,0))</f>
        <v/>
      </c>
      <c r="AB78" s="119" t="str">
        <f>IF(M78="","",VLOOKUP(M78,種目名!$O$5:$T$104,3,0))</f>
        <v/>
      </c>
      <c r="AC78" s="119" t="str">
        <f>IF(P78="","",VLOOKUP(AF78,種目名!$O$5:$T$104,3,0))</f>
        <v/>
      </c>
      <c r="AD78" s="120" t="str">
        <f>IF(S78="","",VLOOKUP(AI78,種目名!$O$5:$T$104,3,0))</f>
        <v/>
      </c>
      <c r="AE78" s="117">
        <f t="shared" si="111"/>
        <v>0</v>
      </c>
      <c r="AF78" s="157" t="str">
        <f t="shared" si="112"/>
        <v/>
      </c>
      <c r="AG78" s="157" t="str">
        <f t="shared" si="113"/>
        <v/>
      </c>
      <c r="AH78" s="117">
        <f t="shared" si="114"/>
        <v>0</v>
      </c>
      <c r="AI78" s="157" t="str">
        <f t="shared" si="115"/>
        <v/>
      </c>
      <c r="AJ78" s="157" t="str">
        <f t="shared" si="116"/>
        <v/>
      </c>
      <c r="AK78" s="390"/>
      <c r="AL78" s="171">
        <f t="shared" si="121"/>
        <v>0</v>
      </c>
      <c r="AM78" s="399">
        <f t="shared" si="122"/>
        <v>0</v>
      </c>
      <c r="AN78" s="399">
        <f>COUNTIF($B$12:B78,B78)</f>
        <v>0</v>
      </c>
      <c r="AO78" s="399"/>
      <c r="AP78" s="399" t="str">
        <f t="shared" si="123"/>
        <v/>
      </c>
      <c r="AQ78" s="399" t="str">
        <f t="shared" si="124"/>
        <v/>
      </c>
      <c r="AR78" s="399" t="str">
        <f t="shared" si="125"/>
        <v/>
      </c>
      <c r="AS78" s="399" t="str">
        <f t="shared" si="126"/>
        <v/>
      </c>
      <c r="AT78" s="399">
        <f t="shared" si="127"/>
        <v>0</v>
      </c>
      <c r="AU78" s="399" t="str">
        <f t="shared" si="128"/>
        <v/>
      </c>
      <c r="AV78" s="399" t="str">
        <f t="shared" si="129"/>
        <v/>
      </c>
      <c r="AW78" s="399" t="str">
        <f t="shared" si="130"/>
        <v/>
      </c>
      <c r="AX78" s="399" t="str">
        <f t="shared" si="131"/>
        <v/>
      </c>
      <c r="AY78" s="399" t="str">
        <f t="shared" si="132"/>
        <v/>
      </c>
      <c r="AZ78" s="399" t="str">
        <f t="shared" si="133"/>
        <v/>
      </c>
      <c r="BA78" s="399" t="str">
        <f t="shared" si="134"/>
        <v/>
      </c>
      <c r="BB78" s="399" t="str">
        <f t="shared" si="135"/>
        <v/>
      </c>
      <c r="BC78" s="399" t="str">
        <f t="shared" si="136"/>
        <v/>
      </c>
      <c r="BD78" s="403" t="str">
        <f t="shared" si="137"/>
        <v/>
      </c>
      <c r="BE78" s="393">
        <f t="shared" si="138"/>
        <v>0</v>
      </c>
      <c r="BF78" s="157"/>
      <c r="BG78" s="399">
        <f t="shared" si="139"/>
        <v>0</v>
      </c>
      <c r="BH78" s="399">
        <f t="shared" si="140"/>
        <v>0</v>
      </c>
      <c r="BI78" s="412">
        <f t="shared" si="141"/>
        <v>0</v>
      </c>
      <c r="BJ78" s="413">
        <f t="shared" si="117"/>
        <v>0</v>
      </c>
      <c r="BK78" s="398" t="str">
        <f t="shared" si="118"/>
        <v>0</v>
      </c>
      <c r="BL78" s="398" t="str">
        <f t="shared" si="119"/>
        <v>0</v>
      </c>
      <c r="BM78" s="412">
        <f t="shared" si="142"/>
        <v>0</v>
      </c>
      <c r="BN78" s="412" t="str">
        <f t="shared" si="143"/>
        <v>0m0</v>
      </c>
      <c r="BO78" s="399">
        <f t="shared" si="144"/>
        <v>0</v>
      </c>
      <c r="BP78" s="399">
        <f t="shared" si="145"/>
        <v>0</v>
      </c>
      <c r="BQ78" s="412">
        <f t="shared" si="146"/>
        <v>0</v>
      </c>
      <c r="BR78" s="413">
        <f t="shared" si="147"/>
        <v>0</v>
      </c>
      <c r="BS78" s="398" t="str">
        <f t="shared" si="148"/>
        <v>0</v>
      </c>
      <c r="BT78" s="398" t="str">
        <f t="shared" si="149"/>
        <v>0</v>
      </c>
      <c r="BU78" s="412">
        <f t="shared" si="150"/>
        <v>0</v>
      </c>
      <c r="BV78" s="412" t="str">
        <f t="shared" si="151"/>
        <v>0m0</v>
      </c>
      <c r="BW78" s="399">
        <f t="shared" si="152"/>
        <v>0</v>
      </c>
      <c r="BX78" s="399">
        <f t="shared" si="153"/>
        <v>0</v>
      </c>
      <c r="BY78" s="412">
        <f t="shared" si="154"/>
        <v>0</v>
      </c>
      <c r="BZ78" s="413">
        <f t="shared" si="155"/>
        <v>0</v>
      </c>
      <c r="CA78" s="398" t="str">
        <f t="shared" si="156"/>
        <v>0</v>
      </c>
      <c r="CB78" s="398" t="str">
        <f t="shared" si="157"/>
        <v>0</v>
      </c>
      <c r="CC78" s="412">
        <f t="shared" si="158"/>
        <v>0</v>
      </c>
      <c r="CD78" s="412" t="str">
        <f t="shared" si="159"/>
        <v>0m0</v>
      </c>
      <c r="CE78" s="399">
        <f t="shared" si="160"/>
        <v>0</v>
      </c>
      <c r="CF78" s="399">
        <f t="shared" si="161"/>
        <v>0</v>
      </c>
      <c r="CG78" s="412">
        <f t="shared" si="162"/>
        <v>0</v>
      </c>
      <c r="CH78" s="413">
        <f t="shared" si="163"/>
        <v>0</v>
      </c>
      <c r="CI78" s="398" t="str">
        <f t="shared" si="164"/>
        <v>0</v>
      </c>
      <c r="CJ78" s="398" t="str">
        <f t="shared" si="165"/>
        <v>0</v>
      </c>
      <c r="CK78" s="412">
        <f t="shared" si="166"/>
        <v>0</v>
      </c>
      <c r="CL78" s="412" t="str">
        <f t="shared" si="167"/>
        <v>0m0</v>
      </c>
      <c r="CM78" s="399">
        <f t="shared" si="168"/>
        <v>0</v>
      </c>
      <c r="CN78" s="399">
        <f t="shared" si="169"/>
        <v>0</v>
      </c>
      <c r="CO78" s="412">
        <f t="shared" si="170"/>
        <v>0</v>
      </c>
      <c r="CP78" s="413">
        <f t="shared" si="171"/>
        <v>0</v>
      </c>
      <c r="CQ78" s="398" t="str">
        <f t="shared" si="172"/>
        <v>0</v>
      </c>
      <c r="CR78" s="398" t="str">
        <f t="shared" si="173"/>
        <v>0</v>
      </c>
      <c r="CS78" s="412">
        <f t="shared" si="174"/>
        <v>0</v>
      </c>
      <c r="CT78" s="412" t="str">
        <f t="shared" si="175"/>
        <v>0m0</v>
      </c>
      <c r="CU78" s="412">
        <f t="shared" si="176"/>
        <v>0</v>
      </c>
      <c r="CV78" s="412">
        <f t="shared" si="177"/>
        <v>0</v>
      </c>
      <c r="CW78" s="412">
        <f t="shared" si="178"/>
        <v>0</v>
      </c>
      <c r="CX78" s="412">
        <f t="shared" si="179"/>
        <v>0</v>
      </c>
      <c r="CY78" s="412">
        <f t="shared" si="180"/>
        <v>0</v>
      </c>
      <c r="CZ78" s="412" t="str">
        <f t="shared" si="181"/>
        <v/>
      </c>
      <c r="DA78" s="412" t="str">
        <f t="shared" si="182"/>
        <v/>
      </c>
      <c r="DB78" s="412" t="str">
        <f t="shared" si="183"/>
        <v/>
      </c>
      <c r="DC78" s="412" t="str">
        <f t="shared" si="184"/>
        <v/>
      </c>
      <c r="DD78" s="412" t="str">
        <f t="shared" si="185"/>
        <v/>
      </c>
      <c r="DE78" s="412"/>
      <c r="DG78" s="412" t="str">
        <f t="shared" si="186"/>
        <v/>
      </c>
      <c r="DH78" s="412" t="str">
        <f t="shared" si="187"/>
        <v/>
      </c>
      <c r="DI78" s="412">
        <f t="shared" si="188"/>
        <v>0</v>
      </c>
      <c r="DJ78" s="412" t="str">
        <f t="shared" si="189"/>
        <v/>
      </c>
      <c r="DK78" s="412" t="str">
        <f t="shared" si="190"/>
        <v/>
      </c>
      <c r="DL78" s="412" t="str">
        <f t="shared" si="191"/>
        <v/>
      </c>
      <c r="DM78" s="412" t="str">
        <f t="shared" si="192"/>
        <v/>
      </c>
      <c r="DN78" s="412" t="str">
        <f t="shared" si="193"/>
        <v/>
      </c>
      <c r="DO78" s="412" t="str">
        <f t="shared" si="194"/>
        <v/>
      </c>
      <c r="DR78" s="494"/>
      <c r="DS78" s="393">
        <f t="shared" ref="DS78:DS141" si="197">IF(CN78="",0,IF(OR(CN78&lt;$AT$12,CN78&gt;$AT$13),1,0))</f>
        <v>0</v>
      </c>
      <c r="DT78" s="393">
        <f t="shared" si="195"/>
        <v>0</v>
      </c>
      <c r="DU78" s="411">
        <f t="shared" si="196"/>
        <v>0</v>
      </c>
      <c r="DX78" s="494" t="e">
        <f>IF(BG78&lt;270000,○,"")</f>
        <v>#NAME?</v>
      </c>
    </row>
    <row r="79" spans="1:128" s="411" customFormat="1" ht="18" hidden="1" customHeight="1" thickBot="1">
      <c r="A79" s="145" t="str">
        <f t="shared" si="120"/>
        <v/>
      </c>
      <c r="B79" s="158"/>
      <c r="C79" s="31" t="str">
        <f>IF(B79="","",VLOOKUP(B79,学連登録!$C$2:$G$3000,2,FALSE))</f>
        <v/>
      </c>
      <c r="D79" s="32" t="str">
        <f>IF(B79="","",VLOOKUP(B79,学連登録!$C$2:$G$3000,3,FALSE))</f>
        <v/>
      </c>
      <c r="E79" s="33" t="str">
        <f>IF(B79="","",VLOOKUP(B79,学連登録!$C$2:$G$3000,4,FALSE))</f>
        <v/>
      </c>
      <c r="F79" s="383" t="str">
        <f>IF(B79="","",VLOOKUP(B79,学連登録!$C$2:$I$3000,7,FALSE))</f>
        <v/>
      </c>
      <c r="G79" s="159"/>
      <c r="H79" s="827"/>
      <c r="I79" s="828"/>
      <c r="J79" s="160"/>
      <c r="K79" s="819"/>
      <c r="L79" s="820"/>
      <c r="M79" s="160"/>
      <c r="N79" s="819"/>
      <c r="O79" s="820"/>
      <c r="P79" s="159"/>
      <c r="Q79" s="819"/>
      <c r="R79" s="820"/>
      <c r="S79" s="159"/>
      <c r="T79" s="819"/>
      <c r="U79" s="820"/>
      <c r="V79" s="103" t="str">
        <f>IF(B79="","",VLOOKUP(B79,学連登録!$C$2:$H$3000,6,FALSE))</f>
        <v/>
      </c>
      <c r="W79" s="377"/>
      <c r="X79" s="157"/>
      <c r="Y79" s="118" t="str">
        <f t="shared" si="110"/>
        <v/>
      </c>
      <c r="Z79" s="97" t="str">
        <f>IF(G79="","",VLOOKUP(G79,種目名!$O$5:$T$104,3,0))</f>
        <v/>
      </c>
      <c r="AA79" s="99" t="str">
        <f>IF(J79="","",VLOOKUP(J79,種目名!$O$5:$T$104,3,0))</f>
        <v/>
      </c>
      <c r="AB79" s="119" t="str">
        <f>IF(M79="","",VLOOKUP(M79,種目名!$O$5:$T$104,3,0))</f>
        <v/>
      </c>
      <c r="AC79" s="119" t="str">
        <f>IF(P79="","",VLOOKUP(AF79,種目名!$O$5:$T$104,3,0))</f>
        <v/>
      </c>
      <c r="AD79" s="120" t="str">
        <f>IF(S79="","",VLOOKUP(AI79,種目名!$O$5:$T$104,3,0))</f>
        <v/>
      </c>
      <c r="AE79" s="117">
        <f t="shared" si="111"/>
        <v>0</v>
      </c>
      <c r="AF79" s="157" t="str">
        <f t="shared" si="112"/>
        <v/>
      </c>
      <c r="AG79" s="157" t="str">
        <f t="shared" si="113"/>
        <v/>
      </c>
      <c r="AH79" s="117">
        <f t="shared" si="114"/>
        <v>0</v>
      </c>
      <c r="AI79" s="157" t="str">
        <f t="shared" si="115"/>
        <v/>
      </c>
      <c r="AJ79" s="157" t="str">
        <f t="shared" si="116"/>
        <v/>
      </c>
      <c r="AK79" s="390"/>
      <c r="AL79" s="171">
        <f t="shared" si="121"/>
        <v>0</v>
      </c>
      <c r="AM79" s="399">
        <f t="shared" si="122"/>
        <v>0</v>
      </c>
      <c r="AN79" s="399">
        <f>COUNTIF($B$12:B79,B79)</f>
        <v>0</v>
      </c>
      <c r="AO79" s="399"/>
      <c r="AP79" s="399" t="str">
        <f t="shared" si="123"/>
        <v/>
      </c>
      <c r="AQ79" s="399" t="str">
        <f t="shared" si="124"/>
        <v/>
      </c>
      <c r="AR79" s="399" t="str">
        <f t="shared" si="125"/>
        <v/>
      </c>
      <c r="AS79" s="399" t="str">
        <f t="shared" si="126"/>
        <v/>
      </c>
      <c r="AT79" s="399">
        <f t="shared" si="127"/>
        <v>0</v>
      </c>
      <c r="AU79" s="399" t="str">
        <f t="shared" si="128"/>
        <v/>
      </c>
      <c r="AV79" s="399" t="str">
        <f t="shared" si="129"/>
        <v/>
      </c>
      <c r="AW79" s="399" t="str">
        <f t="shared" si="130"/>
        <v/>
      </c>
      <c r="AX79" s="399" t="str">
        <f t="shared" si="131"/>
        <v/>
      </c>
      <c r="AY79" s="399" t="str">
        <f t="shared" si="132"/>
        <v/>
      </c>
      <c r="AZ79" s="399" t="str">
        <f t="shared" si="133"/>
        <v/>
      </c>
      <c r="BA79" s="399" t="str">
        <f t="shared" si="134"/>
        <v/>
      </c>
      <c r="BB79" s="399" t="str">
        <f t="shared" si="135"/>
        <v/>
      </c>
      <c r="BC79" s="399" t="str">
        <f t="shared" si="136"/>
        <v/>
      </c>
      <c r="BD79" s="403" t="str">
        <f t="shared" si="137"/>
        <v/>
      </c>
      <c r="BE79" s="393">
        <f t="shared" si="138"/>
        <v>0</v>
      </c>
      <c r="BF79" s="157"/>
      <c r="BG79" s="399">
        <f t="shared" si="139"/>
        <v>0</v>
      </c>
      <c r="BH79" s="399">
        <f t="shared" si="140"/>
        <v>0</v>
      </c>
      <c r="BI79" s="412">
        <f t="shared" si="141"/>
        <v>0</v>
      </c>
      <c r="BJ79" s="413">
        <f t="shared" si="117"/>
        <v>0</v>
      </c>
      <c r="BK79" s="398" t="str">
        <f t="shared" si="118"/>
        <v>0</v>
      </c>
      <c r="BL79" s="398" t="str">
        <f t="shared" si="119"/>
        <v>0</v>
      </c>
      <c r="BM79" s="412">
        <f t="shared" si="142"/>
        <v>0</v>
      </c>
      <c r="BN79" s="412" t="str">
        <f t="shared" si="143"/>
        <v>0m0</v>
      </c>
      <c r="BO79" s="399">
        <f t="shared" si="144"/>
        <v>0</v>
      </c>
      <c r="BP79" s="399">
        <f t="shared" si="145"/>
        <v>0</v>
      </c>
      <c r="BQ79" s="412">
        <f t="shared" si="146"/>
        <v>0</v>
      </c>
      <c r="BR79" s="413">
        <f t="shared" si="147"/>
        <v>0</v>
      </c>
      <c r="BS79" s="398" t="str">
        <f t="shared" si="148"/>
        <v>0</v>
      </c>
      <c r="BT79" s="398" t="str">
        <f t="shared" si="149"/>
        <v>0</v>
      </c>
      <c r="BU79" s="412">
        <f t="shared" si="150"/>
        <v>0</v>
      </c>
      <c r="BV79" s="412" t="str">
        <f t="shared" si="151"/>
        <v>0m0</v>
      </c>
      <c r="BW79" s="399">
        <f t="shared" si="152"/>
        <v>0</v>
      </c>
      <c r="BX79" s="399">
        <f t="shared" si="153"/>
        <v>0</v>
      </c>
      <c r="BY79" s="412">
        <f t="shared" si="154"/>
        <v>0</v>
      </c>
      <c r="BZ79" s="413">
        <f t="shared" si="155"/>
        <v>0</v>
      </c>
      <c r="CA79" s="398" t="str">
        <f t="shared" si="156"/>
        <v>0</v>
      </c>
      <c r="CB79" s="398" t="str">
        <f t="shared" si="157"/>
        <v>0</v>
      </c>
      <c r="CC79" s="412">
        <f t="shared" si="158"/>
        <v>0</v>
      </c>
      <c r="CD79" s="412" t="str">
        <f t="shared" si="159"/>
        <v>0m0</v>
      </c>
      <c r="CE79" s="399">
        <f t="shared" si="160"/>
        <v>0</v>
      </c>
      <c r="CF79" s="399">
        <f t="shared" si="161"/>
        <v>0</v>
      </c>
      <c r="CG79" s="412">
        <f t="shared" si="162"/>
        <v>0</v>
      </c>
      <c r="CH79" s="413">
        <f t="shared" si="163"/>
        <v>0</v>
      </c>
      <c r="CI79" s="398" t="str">
        <f t="shared" si="164"/>
        <v>0</v>
      </c>
      <c r="CJ79" s="398" t="str">
        <f t="shared" si="165"/>
        <v>0</v>
      </c>
      <c r="CK79" s="412">
        <f t="shared" si="166"/>
        <v>0</v>
      </c>
      <c r="CL79" s="412" t="str">
        <f t="shared" si="167"/>
        <v>0m0</v>
      </c>
      <c r="CM79" s="399">
        <f t="shared" si="168"/>
        <v>0</v>
      </c>
      <c r="CN79" s="399">
        <f t="shared" si="169"/>
        <v>0</v>
      </c>
      <c r="CO79" s="412">
        <f t="shared" si="170"/>
        <v>0</v>
      </c>
      <c r="CP79" s="413">
        <f t="shared" si="171"/>
        <v>0</v>
      </c>
      <c r="CQ79" s="398" t="str">
        <f t="shared" si="172"/>
        <v>0</v>
      </c>
      <c r="CR79" s="398" t="str">
        <f t="shared" si="173"/>
        <v>0</v>
      </c>
      <c r="CS79" s="412">
        <f t="shared" si="174"/>
        <v>0</v>
      </c>
      <c r="CT79" s="412" t="str">
        <f t="shared" si="175"/>
        <v>0m0</v>
      </c>
      <c r="CU79" s="412">
        <f t="shared" si="176"/>
        <v>0</v>
      </c>
      <c r="CV79" s="412">
        <f t="shared" si="177"/>
        <v>0</v>
      </c>
      <c r="CW79" s="412">
        <f t="shared" si="178"/>
        <v>0</v>
      </c>
      <c r="CX79" s="412">
        <f t="shared" si="179"/>
        <v>0</v>
      </c>
      <c r="CY79" s="412">
        <f t="shared" si="180"/>
        <v>0</v>
      </c>
      <c r="CZ79" s="412" t="str">
        <f t="shared" si="181"/>
        <v/>
      </c>
      <c r="DA79" s="412" t="str">
        <f t="shared" si="182"/>
        <v/>
      </c>
      <c r="DB79" s="412" t="str">
        <f t="shared" si="183"/>
        <v/>
      </c>
      <c r="DC79" s="412" t="str">
        <f t="shared" si="184"/>
        <v/>
      </c>
      <c r="DD79" s="412" t="str">
        <f t="shared" si="185"/>
        <v/>
      </c>
      <c r="DE79" s="412"/>
      <c r="DG79" s="412" t="str">
        <f t="shared" si="186"/>
        <v/>
      </c>
      <c r="DH79" s="412" t="str">
        <f t="shared" si="187"/>
        <v/>
      </c>
      <c r="DI79" s="412">
        <f t="shared" si="188"/>
        <v>0</v>
      </c>
      <c r="DJ79" s="412" t="str">
        <f t="shared" si="189"/>
        <v/>
      </c>
      <c r="DK79" s="412" t="str">
        <f t="shared" si="190"/>
        <v/>
      </c>
      <c r="DL79" s="412" t="str">
        <f t="shared" si="191"/>
        <v/>
      </c>
      <c r="DM79" s="412" t="str">
        <f t="shared" si="192"/>
        <v/>
      </c>
      <c r="DN79" s="412" t="str">
        <f t="shared" si="193"/>
        <v/>
      </c>
      <c r="DO79" s="412" t="str">
        <f t="shared" si="194"/>
        <v/>
      </c>
      <c r="DR79" s="494"/>
      <c r="DS79" s="393">
        <f t="shared" si="197"/>
        <v>0</v>
      </c>
      <c r="DT79" s="393">
        <f t="shared" si="195"/>
        <v>0</v>
      </c>
      <c r="DU79" s="411">
        <f t="shared" si="196"/>
        <v>0</v>
      </c>
      <c r="DX79" s="494" t="e">
        <f>IF(BG79&lt;270000,○,"")</f>
        <v>#NAME?</v>
      </c>
    </row>
    <row r="80" spans="1:128" s="411" customFormat="1" ht="18" hidden="1" customHeight="1" thickBot="1">
      <c r="A80" s="145" t="str">
        <f t="shared" si="120"/>
        <v/>
      </c>
      <c r="B80" s="158"/>
      <c r="C80" s="31" t="str">
        <f>IF(B80="","",VLOOKUP(B80,学連登録!$C$2:$G$3000,2,FALSE))</f>
        <v/>
      </c>
      <c r="D80" s="32" t="str">
        <f>IF(B80="","",VLOOKUP(B80,学連登録!$C$2:$G$3000,3,FALSE))</f>
        <v/>
      </c>
      <c r="E80" s="33" t="str">
        <f>IF(B80="","",VLOOKUP(B80,学連登録!$C$2:$G$3000,4,FALSE))</f>
        <v/>
      </c>
      <c r="F80" s="383" t="str">
        <f>IF(B80="","",VLOOKUP(B80,学連登録!$C$2:$I$3000,7,FALSE))</f>
        <v/>
      </c>
      <c r="G80" s="159"/>
      <c r="H80" s="827"/>
      <c r="I80" s="828"/>
      <c r="J80" s="160"/>
      <c r="K80" s="819"/>
      <c r="L80" s="820"/>
      <c r="M80" s="160"/>
      <c r="N80" s="819"/>
      <c r="O80" s="820"/>
      <c r="P80" s="159"/>
      <c r="Q80" s="819"/>
      <c r="R80" s="820"/>
      <c r="S80" s="159"/>
      <c r="T80" s="819"/>
      <c r="U80" s="820"/>
      <c r="V80" s="103" t="str">
        <f>IF(B80="","",VLOOKUP(B80,学連登録!$C$2:$H$3000,6,FALSE))</f>
        <v/>
      </c>
      <c r="W80" s="377"/>
      <c r="X80" s="157"/>
      <c r="Y80" s="118" t="str">
        <f t="shared" si="110"/>
        <v/>
      </c>
      <c r="Z80" s="97" t="str">
        <f>IF(G80="","",VLOOKUP(G80,種目名!$O$5:$T$104,3,0))</f>
        <v/>
      </c>
      <c r="AA80" s="99" t="str">
        <f>IF(J80="","",VLOOKUP(J80,種目名!$O$5:$T$104,3,0))</f>
        <v/>
      </c>
      <c r="AB80" s="119" t="str">
        <f>IF(M80="","",VLOOKUP(M80,種目名!$O$5:$T$104,3,0))</f>
        <v/>
      </c>
      <c r="AC80" s="119" t="str">
        <f>IF(P80="","",VLOOKUP(AF80,種目名!$O$5:$T$104,3,0))</f>
        <v/>
      </c>
      <c r="AD80" s="120" t="str">
        <f>IF(S80="","",VLOOKUP(AI80,種目名!$O$5:$T$104,3,0))</f>
        <v/>
      </c>
      <c r="AE80" s="117">
        <f t="shared" si="111"/>
        <v>0</v>
      </c>
      <c r="AF80" s="157" t="str">
        <f t="shared" si="112"/>
        <v/>
      </c>
      <c r="AG80" s="157" t="str">
        <f t="shared" si="113"/>
        <v/>
      </c>
      <c r="AH80" s="117">
        <f t="shared" si="114"/>
        <v>0</v>
      </c>
      <c r="AI80" s="157" t="str">
        <f t="shared" si="115"/>
        <v/>
      </c>
      <c r="AJ80" s="157" t="str">
        <f t="shared" si="116"/>
        <v/>
      </c>
      <c r="AK80" s="390"/>
      <c r="AL80" s="171">
        <f t="shared" si="121"/>
        <v>0</v>
      </c>
      <c r="AM80" s="399">
        <f t="shared" si="122"/>
        <v>0</v>
      </c>
      <c r="AN80" s="399">
        <f>COUNTIF($B$12:B80,B80)</f>
        <v>0</v>
      </c>
      <c r="AO80" s="399"/>
      <c r="AP80" s="399" t="str">
        <f t="shared" si="123"/>
        <v/>
      </c>
      <c r="AQ80" s="399" t="str">
        <f t="shared" si="124"/>
        <v/>
      </c>
      <c r="AR80" s="399" t="str">
        <f t="shared" si="125"/>
        <v/>
      </c>
      <c r="AS80" s="399" t="str">
        <f t="shared" si="126"/>
        <v/>
      </c>
      <c r="AT80" s="399">
        <f t="shared" si="127"/>
        <v>0</v>
      </c>
      <c r="AU80" s="399" t="str">
        <f t="shared" si="128"/>
        <v/>
      </c>
      <c r="AV80" s="399" t="str">
        <f t="shared" si="129"/>
        <v/>
      </c>
      <c r="AW80" s="399" t="str">
        <f t="shared" si="130"/>
        <v/>
      </c>
      <c r="AX80" s="399" t="str">
        <f t="shared" si="131"/>
        <v/>
      </c>
      <c r="AY80" s="399" t="str">
        <f t="shared" si="132"/>
        <v/>
      </c>
      <c r="AZ80" s="399" t="str">
        <f t="shared" si="133"/>
        <v/>
      </c>
      <c r="BA80" s="399" t="str">
        <f t="shared" si="134"/>
        <v/>
      </c>
      <c r="BB80" s="399" t="str">
        <f t="shared" si="135"/>
        <v/>
      </c>
      <c r="BC80" s="399" t="str">
        <f t="shared" si="136"/>
        <v/>
      </c>
      <c r="BD80" s="403" t="str">
        <f t="shared" si="137"/>
        <v/>
      </c>
      <c r="BE80" s="393">
        <f t="shared" si="138"/>
        <v>0</v>
      </c>
      <c r="BF80" s="157"/>
      <c r="BG80" s="399">
        <f t="shared" si="139"/>
        <v>0</v>
      </c>
      <c r="BH80" s="399">
        <f t="shared" si="140"/>
        <v>0</v>
      </c>
      <c r="BI80" s="412">
        <f t="shared" si="141"/>
        <v>0</v>
      </c>
      <c r="BJ80" s="413">
        <f t="shared" si="117"/>
        <v>0</v>
      </c>
      <c r="BK80" s="398" t="str">
        <f t="shared" si="118"/>
        <v>0</v>
      </c>
      <c r="BL80" s="398" t="str">
        <f t="shared" si="119"/>
        <v>0</v>
      </c>
      <c r="BM80" s="412">
        <f t="shared" si="142"/>
        <v>0</v>
      </c>
      <c r="BN80" s="412" t="str">
        <f t="shared" si="143"/>
        <v>0m0</v>
      </c>
      <c r="BO80" s="399">
        <f t="shared" si="144"/>
        <v>0</v>
      </c>
      <c r="BP80" s="399">
        <f t="shared" si="145"/>
        <v>0</v>
      </c>
      <c r="BQ80" s="412">
        <f t="shared" si="146"/>
        <v>0</v>
      </c>
      <c r="BR80" s="413">
        <f t="shared" si="147"/>
        <v>0</v>
      </c>
      <c r="BS80" s="398" t="str">
        <f t="shared" si="148"/>
        <v>0</v>
      </c>
      <c r="BT80" s="398" t="str">
        <f t="shared" si="149"/>
        <v>0</v>
      </c>
      <c r="BU80" s="412">
        <f t="shared" si="150"/>
        <v>0</v>
      </c>
      <c r="BV80" s="412" t="str">
        <f t="shared" si="151"/>
        <v>0m0</v>
      </c>
      <c r="BW80" s="399">
        <f t="shared" si="152"/>
        <v>0</v>
      </c>
      <c r="BX80" s="399">
        <f t="shared" si="153"/>
        <v>0</v>
      </c>
      <c r="BY80" s="412">
        <f t="shared" si="154"/>
        <v>0</v>
      </c>
      <c r="BZ80" s="413">
        <f t="shared" si="155"/>
        <v>0</v>
      </c>
      <c r="CA80" s="398" t="str">
        <f t="shared" si="156"/>
        <v>0</v>
      </c>
      <c r="CB80" s="398" t="str">
        <f t="shared" si="157"/>
        <v>0</v>
      </c>
      <c r="CC80" s="412">
        <f t="shared" si="158"/>
        <v>0</v>
      </c>
      <c r="CD80" s="412" t="str">
        <f t="shared" si="159"/>
        <v>0m0</v>
      </c>
      <c r="CE80" s="399">
        <f t="shared" si="160"/>
        <v>0</v>
      </c>
      <c r="CF80" s="399">
        <f t="shared" si="161"/>
        <v>0</v>
      </c>
      <c r="CG80" s="412">
        <f t="shared" si="162"/>
        <v>0</v>
      </c>
      <c r="CH80" s="413">
        <f t="shared" si="163"/>
        <v>0</v>
      </c>
      <c r="CI80" s="398" t="str">
        <f t="shared" si="164"/>
        <v>0</v>
      </c>
      <c r="CJ80" s="398" t="str">
        <f t="shared" si="165"/>
        <v>0</v>
      </c>
      <c r="CK80" s="412">
        <f t="shared" si="166"/>
        <v>0</v>
      </c>
      <c r="CL80" s="412" t="str">
        <f t="shared" si="167"/>
        <v>0m0</v>
      </c>
      <c r="CM80" s="399">
        <f t="shared" si="168"/>
        <v>0</v>
      </c>
      <c r="CN80" s="399">
        <f t="shared" si="169"/>
        <v>0</v>
      </c>
      <c r="CO80" s="412">
        <f t="shared" si="170"/>
        <v>0</v>
      </c>
      <c r="CP80" s="413">
        <f t="shared" si="171"/>
        <v>0</v>
      </c>
      <c r="CQ80" s="398" t="str">
        <f t="shared" si="172"/>
        <v>0</v>
      </c>
      <c r="CR80" s="398" t="str">
        <f t="shared" si="173"/>
        <v>0</v>
      </c>
      <c r="CS80" s="412">
        <f t="shared" si="174"/>
        <v>0</v>
      </c>
      <c r="CT80" s="412" t="str">
        <f t="shared" si="175"/>
        <v>0m0</v>
      </c>
      <c r="CU80" s="412">
        <f t="shared" si="176"/>
        <v>0</v>
      </c>
      <c r="CV80" s="412">
        <f t="shared" si="177"/>
        <v>0</v>
      </c>
      <c r="CW80" s="412">
        <f t="shared" si="178"/>
        <v>0</v>
      </c>
      <c r="CX80" s="412">
        <f t="shared" si="179"/>
        <v>0</v>
      </c>
      <c r="CY80" s="412">
        <f t="shared" si="180"/>
        <v>0</v>
      </c>
      <c r="CZ80" s="412" t="str">
        <f t="shared" si="181"/>
        <v/>
      </c>
      <c r="DA80" s="412" t="str">
        <f t="shared" si="182"/>
        <v/>
      </c>
      <c r="DB80" s="412" t="str">
        <f t="shared" si="183"/>
        <v/>
      </c>
      <c r="DC80" s="412" t="str">
        <f t="shared" si="184"/>
        <v/>
      </c>
      <c r="DD80" s="412" t="str">
        <f t="shared" si="185"/>
        <v/>
      </c>
      <c r="DE80" s="412"/>
      <c r="DG80" s="412" t="str">
        <f t="shared" si="186"/>
        <v/>
      </c>
      <c r="DH80" s="412" t="str">
        <f t="shared" si="187"/>
        <v/>
      </c>
      <c r="DI80" s="412">
        <f t="shared" si="188"/>
        <v>0</v>
      </c>
      <c r="DJ80" s="412" t="str">
        <f t="shared" si="189"/>
        <v/>
      </c>
      <c r="DK80" s="412" t="str">
        <f t="shared" si="190"/>
        <v/>
      </c>
      <c r="DL80" s="412" t="str">
        <f t="shared" si="191"/>
        <v/>
      </c>
      <c r="DM80" s="412" t="str">
        <f t="shared" si="192"/>
        <v/>
      </c>
      <c r="DN80" s="412" t="str">
        <f t="shared" si="193"/>
        <v/>
      </c>
      <c r="DO80" s="412" t="str">
        <f t="shared" si="194"/>
        <v/>
      </c>
      <c r="DR80" s="494"/>
      <c r="DS80" s="393">
        <f t="shared" si="197"/>
        <v>0</v>
      </c>
      <c r="DT80" s="393">
        <f t="shared" si="195"/>
        <v>0</v>
      </c>
      <c r="DU80" s="411">
        <f t="shared" si="196"/>
        <v>0</v>
      </c>
      <c r="DX80" s="494" t="e">
        <f>IF(BG80&lt;270000,○,"")</f>
        <v>#NAME?</v>
      </c>
    </row>
    <row r="81" spans="1:128" s="411" customFormat="1" ht="18" hidden="1" customHeight="1" thickBot="1">
      <c r="A81" s="145" t="str">
        <f t="shared" si="120"/>
        <v/>
      </c>
      <c r="B81" s="158"/>
      <c r="C81" s="31" t="str">
        <f>IF(B81="","",VLOOKUP(B81,学連登録!$C$2:$G$3000,2,FALSE))</f>
        <v/>
      </c>
      <c r="D81" s="32" t="str">
        <f>IF(B81="","",VLOOKUP(B81,学連登録!$C$2:$G$3000,3,FALSE))</f>
        <v/>
      </c>
      <c r="E81" s="33" t="str">
        <f>IF(B81="","",VLOOKUP(B81,学連登録!$C$2:$G$3000,4,FALSE))</f>
        <v/>
      </c>
      <c r="F81" s="383" t="str">
        <f>IF(B81="","",VLOOKUP(B81,学連登録!$C$2:$I$3000,7,FALSE))</f>
        <v/>
      </c>
      <c r="G81" s="159"/>
      <c r="H81" s="827"/>
      <c r="I81" s="828"/>
      <c r="J81" s="160"/>
      <c r="K81" s="819"/>
      <c r="L81" s="820"/>
      <c r="M81" s="160"/>
      <c r="N81" s="819"/>
      <c r="O81" s="820"/>
      <c r="P81" s="159"/>
      <c r="Q81" s="819"/>
      <c r="R81" s="820"/>
      <c r="S81" s="159"/>
      <c r="T81" s="819"/>
      <c r="U81" s="820"/>
      <c r="V81" s="103" t="str">
        <f>IF(B81="","",VLOOKUP(B81,学連登録!$C$2:$H$3000,6,FALSE))</f>
        <v/>
      </c>
      <c r="W81" s="377"/>
      <c r="X81" s="157"/>
      <c r="Y81" s="118" t="str">
        <f t="shared" si="110"/>
        <v/>
      </c>
      <c r="Z81" s="97" t="str">
        <f>IF(G81="","",VLOOKUP(G81,種目名!$O$5:$T$104,3,0))</f>
        <v/>
      </c>
      <c r="AA81" s="99" t="str">
        <f>IF(J81="","",VLOOKUP(J81,種目名!$O$5:$T$104,3,0))</f>
        <v/>
      </c>
      <c r="AB81" s="119" t="str">
        <f>IF(M81="","",VLOOKUP(M81,種目名!$O$5:$T$104,3,0))</f>
        <v/>
      </c>
      <c r="AC81" s="119" t="str">
        <f>IF(P81="","",VLOOKUP(AF81,種目名!$O$5:$T$104,3,0))</f>
        <v/>
      </c>
      <c r="AD81" s="120" t="str">
        <f>IF(S81="","",VLOOKUP(AI81,種目名!$O$5:$T$104,3,0))</f>
        <v/>
      </c>
      <c r="AE81" s="117">
        <f t="shared" si="111"/>
        <v>0</v>
      </c>
      <c r="AF81" s="157" t="str">
        <f t="shared" si="112"/>
        <v/>
      </c>
      <c r="AG81" s="157" t="str">
        <f t="shared" si="113"/>
        <v/>
      </c>
      <c r="AH81" s="117">
        <f t="shared" si="114"/>
        <v>0</v>
      </c>
      <c r="AI81" s="157" t="str">
        <f t="shared" si="115"/>
        <v/>
      </c>
      <c r="AJ81" s="157" t="str">
        <f t="shared" si="116"/>
        <v/>
      </c>
      <c r="AK81" s="390"/>
      <c r="AL81" s="171">
        <f t="shared" si="121"/>
        <v>0</v>
      </c>
      <c r="AM81" s="399">
        <f t="shared" si="122"/>
        <v>0</v>
      </c>
      <c r="AN81" s="399">
        <f>COUNTIF($B$12:B81,B81)</f>
        <v>0</v>
      </c>
      <c r="AO81" s="399"/>
      <c r="AP81" s="399" t="str">
        <f t="shared" si="123"/>
        <v/>
      </c>
      <c r="AQ81" s="399" t="str">
        <f t="shared" si="124"/>
        <v/>
      </c>
      <c r="AR81" s="399" t="str">
        <f t="shared" si="125"/>
        <v/>
      </c>
      <c r="AS81" s="399" t="str">
        <f t="shared" si="126"/>
        <v/>
      </c>
      <c r="AT81" s="399">
        <f t="shared" si="127"/>
        <v>0</v>
      </c>
      <c r="AU81" s="399" t="str">
        <f t="shared" si="128"/>
        <v/>
      </c>
      <c r="AV81" s="399" t="str">
        <f t="shared" si="129"/>
        <v/>
      </c>
      <c r="AW81" s="399" t="str">
        <f t="shared" si="130"/>
        <v/>
      </c>
      <c r="AX81" s="399" t="str">
        <f t="shared" si="131"/>
        <v/>
      </c>
      <c r="AY81" s="399" t="str">
        <f t="shared" si="132"/>
        <v/>
      </c>
      <c r="AZ81" s="399" t="str">
        <f t="shared" si="133"/>
        <v/>
      </c>
      <c r="BA81" s="399" t="str">
        <f t="shared" si="134"/>
        <v/>
      </c>
      <c r="BB81" s="399" t="str">
        <f t="shared" si="135"/>
        <v/>
      </c>
      <c r="BC81" s="399" t="str">
        <f t="shared" si="136"/>
        <v/>
      </c>
      <c r="BD81" s="403" t="str">
        <f t="shared" si="137"/>
        <v/>
      </c>
      <c r="BE81" s="393">
        <f t="shared" si="138"/>
        <v>0</v>
      </c>
      <c r="BF81" s="157"/>
      <c r="BG81" s="399">
        <f t="shared" si="139"/>
        <v>0</v>
      </c>
      <c r="BH81" s="399">
        <f t="shared" si="140"/>
        <v>0</v>
      </c>
      <c r="BI81" s="412">
        <f t="shared" si="141"/>
        <v>0</v>
      </c>
      <c r="BJ81" s="413">
        <f t="shared" si="117"/>
        <v>0</v>
      </c>
      <c r="BK81" s="398" t="str">
        <f t="shared" si="118"/>
        <v>0</v>
      </c>
      <c r="BL81" s="398" t="str">
        <f t="shared" si="119"/>
        <v>0</v>
      </c>
      <c r="BM81" s="412">
        <f t="shared" si="142"/>
        <v>0</v>
      </c>
      <c r="BN81" s="412" t="str">
        <f t="shared" si="143"/>
        <v>0m0</v>
      </c>
      <c r="BO81" s="399">
        <f t="shared" si="144"/>
        <v>0</v>
      </c>
      <c r="BP81" s="399">
        <f t="shared" si="145"/>
        <v>0</v>
      </c>
      <c r="BQ81" s="412">
        <f t="shared" si="146"/>
        <v>0</v>
      </c>
      <c r="BR81" s="413">
        <f t="shared" si="147"/>
        <v>0</v>
      </c>
      <c r="BS81" s="398" t="str">
        <f t="shared" si="148"/>
        <v>0</v>
      </c>
      <c r="BT81" s="398" t="str">
        <f t="shared" si="149"/>
        <v>0</v>
      </c>
      <c r="BU81" s="412">
        <f t="shared" si="150"/>
        <v>0</v>
      </c>
      <c r="BV81" s="412" t="str">
        <f t="shared" si="151"/>
        <v>0m0</v>
      </c>
      <c r="BW81" s="399">
        <f t="shared" si="152"/>
        <v>0</v>
      </c>
      <c r="BX81" s="399">
        <f t="shared" si="153"/>
        <v>0</v>
      </c>
      <c r="BY81" s="412">
        <f t="shared" si="154"/>
        <v>0</v>
      </c>
      <c r="BZ81" s="413">
        <f t="shared" si="155"/>
        <v>0</v>
      </c>
      <c r="CA81" s="398" t="str">
        <f t="shared" si="156"/>
        <v>0</v>
      </c>
      <c r="CB81" s="398" t="str">
        <f t="shared" si="157"/>
        <v>0</v>
      </c>
      <c r="CC81" s="412">
        <f t="shared" si="158"/>
        <v>0</v>
      </c>
      <c r="CD81" s="412" t="str">
        <f t="shared" si="159"/>
        <v>0m0</v>
      </c>
      <c r="CE81" s="399">
        <f t="shared" si="160"/>
        <v>0</v>
      </c>
      <c r="CF81" s="399">
        <f t="shared" si="161"/>
        <v>0</v>
      </c>
      <c r="CG81" s="412">
        <f t="shared" si="162"/>
        <v>0</v>
      </c>
      <c r="CH81" s="413">
        <f t="shared" si="163"/>
        <v>0</v>
      </c>
      <c r="CI81" s="398" t="str">
        <f t="shared" si="164"/>
        <v>0</v>
      </c>
      <c r="CJ81" s="398" t="str">
        <f t="shared" si="165"/>
        <v>0</v>
      </c>
      <c r="CK81" s="412">
        <f t="shared" si="166"/>
        <v>0</v>
      </c>
      <c r="CL81" s="412" t="str">
        <f t="shared" si="167"/>
        <v>0m0</v>
      </c>
      <c r="CM81" s="399">
        <f t="shared" si="168"/>
        <v>0</v>
      </c>
      <c r="CN81" s="399">
        <f t="shared" si="169"/>
        <v>0</v>
      </c>
      <c r="CO81" s="412">
        <f t="shared" si="170"/>
        <v>0</v>
      </c>
      <c r="CP81" s="413">
        <f t="shared" si="171"/>
        <v>0</v>
      </c>
      <c r="CQ81" s="398" t="str">
        <f t="shared" si="172"/>
        <v>0</v>
      </c>
      <c r="CR81" s="398" t="str">
        <f t="shared" si="173"/>
        <v>0</v>
      </c>
      <c r="CS81" s="412">
        <f t="shared" si="174"/>
        <v>0</v>
      </c>
      <c r="CT81" s="412" t="str">
        <f t="shared" si="175"/>
        <v>0m0</v>
      </c>
      <c r="CU81" s="412">
        <f t="shared" si="176"/>
        <v>0</v>
      </c>
      <c r="CV81" s="412">
        <f t="shared" si="177"/>
        <v>0</v>
      </c>
      <c r="CW81" s="412">
        <f t="shared" si="178"/>
        <v>0</v>
      </c>
      <c r="CX81" s="412">
        <f t="shared" si="179"/>
        <v>0</v>
      </c>
      <c r="CY81" s="412">
        <f t="shared" si="180"/>
        <v>0</v>
      </c>
      <c r="CZ81" s="412" t="str">
        <f t="shared" si="181"/>
        <v/>
      </c>
      <c r="DA81" s="412" t="str">
        <f t="shared" si="182"/>
        <v/>
      </c>
      <c r="DB81" s="412" t="str">
        <f t="shared" si="183"/>
        <v/>
      </c>
      <c r="DC81" s="412" t="str">
        <f t="shared" si="184"/>
        <v/>
      </c>
      <c r="DD81" s="412" t="str">
        <f t="shared" si="185"/>
        <v/>
      </c>
      <c r="DE81" s="412"/>
      <c r="DG81" s="412" t="str">
        <f t="shared" si="186"/>
        <v/>
      </c>
      <c r="DH81" s="412" t="str">
        <f t="shared" si="187"/>
        <v/>
      </c>
      <c r="DI81" s="412">
        <f t="shared" si="188"/>
        <v>0</v>
      </c>
      <c r="DJ81" s="412" t="str">
        <f t="shared" si="189"/>
        <v/>
      </c>
      <c r="DK81" s="412" t="str">
        <f t="shared" si="190"/>
        <v/>
      </c>
      <c r="DL81" s="412" t="str">
        <f t="shared" si="191"/>
        <v/>
      </c>
      <c r="DM81" s="412" t="str">
        <f t="shared" si="192"/>
        <v/>
      </c>
      <c r="DN81" s="412" t="str">
        <f t="shared" si="193"/>
        <v/>
      </c>
      <c r="DO81" s="412" t="str">
        <f t="shared" si="194"/>
        <v/>
      </c>
      <c r="DR81" s="494"/>
      <c r="DS81" s="393">
        <f t="shared" si="197"/>
        <v>0</v>
      </c>
      <c r="DT81" s="393">
        <f t="shared" si="195"/>
        <v>0</v>
      </c>
      <c r="DU81" s="411">
        <f t="shared" si="196"/>
        <v>0</v>
      </c>
      <c r="DX81" s="494" t="e">
        <f>IF(BG81&lt;270000,○,"")</f>
        <v>#NAME?</v>
      </c>
    </row>
    <row r="82" spans="1:128" s="411" customFormat="1" ht="18" hidden="1" customHeight="1" thickBot="1">
      <c r="A82" s="145" t="str">
        <f t="shared" si="120"/>
        <v/>
      </c>
      <c r="B82" s="158"/>
      <c r="C82" s="31" t="str">
        <f>IF(B82="","",VLOOKUP(B82,学連登録!$C$2:$G$3000,2,FALSE))</f>
        <v/>
      </c>
      <c r="D82" s="32" t="str">
        <f>IF(B82="","",VLOOKUP(B82,学連登録!$C$2:$G$3000,3,FALSE))</f>
        <v/>
      </c>
      <c r="E82" s="33" t="str">
        <f>IF(B82="","",VLOOKUP(B82,学連登録!$C$2:$G$3000,4,FALSE))</f>
        <v/>
      </c>
      <c r="F82" s="383" t="str">
        <f>IF(B82="","",VLOOKUP(B82,学連登録!$C$2:$I$3000,7,FALSE))</f>
        <v/>
      </c>
      <c r="G82" s="159"/>
      <c r="H82" s="827"/>
      <c r="I82" s="828"/>
      <c r="J82" s="160"/>
      <c r="K82" s="819"/>
      <c r="L82" s="820"/>
      <c r="M82" s="160"/>
      <c r="N82" s="819"/>
      <c r="O82" s="820"/>
      <c r="P82" s="159"/>
      <c r="Q82" s="819"/>
      <c r="R82" s="820"/>
      <c r="S82" s="159"/>
      <c r="T82" s="819"/>
      <c r="U82" s="820"/>
      <c r="V82" s="103" t="str">
        <f>IF(B82="","",VLOOKUP(B82,学連登録!$C$2:$H$3000,6,FALSE))</f>
        <v/>
      </c>
      <c r="W82" s="377"/>
      <c r="X82" s="157"/>
      <c r="Y82" s="118" t="str">
        <f t="shared" si="110"/>
        <v/>
      </c>
      <c r="Z82" s="97" t="str">
        <f>IF(G82="","",VLOOKUP(G82,種目名!$O$5:$T$104,3,0))</f>
        <v/>
      </c>
      <c r="AA82" s="99" t="str">
        <f>IF(J82="","",VLOOKUP(J82,種目名!$O$5:$T$104,3,0))</f>
        <v/>
      </c>
      <c r="AB82" s="119" t="str">
        <f>IF(M82="","",VLOOKUP(M82,種目名!$O$5:$T$104,3,0))</f>
        <v/>
      </c>
      <c r="AC82" s="119" t="str">
        <f>IF(P82="","",VLOOKUP(AF82,種目名!$O$5:$T$104,3,0))</f>
        <v/>
      </c>
      <c r="AD82" s="120" t="str">
        <f>IF(S82="","",VLOOKUP(AI82,種目名!$O$5:$T$104,3,0))</f>
        <v/>
      </c>
      <c r="AE82" s="117">
        <f t="shared" si="111"/>
        <v>0</v>
      </c>
      <c r="AF82" s="157" t="str">
        <f t="shared" si="112"/>
        <v/>
      </c>
      <c r="AG82" s="157" t="str">
        <f t="shared" si="113"/>
        <v/>
      </c>
      <c r="AH82" s="117">
        <f t="shared" si="114"/>
        <v>0</v>
      </c>
      <c r="AI82" s="157" t="str">
        <f t="shared" si="115"/>
        <v/>
      </c>
      <c r="AJ82" s="157" t="str">
        <f t="shared" si="116"/>
        <v/>
      </c>
      <c r="AK82" s="390"/>
      <c r="AL82" s="171">
        <f t="shared" si="121"/>
        <v>0</v>
      </c>
      <c r="AM82" s="399">
        <f t="shared" si="122"/>
        <v>0</v>
      </c>
      <c r="AN82" s="399">
        <f>COUNTIF($B$12:B82,B82)</f>
        <v>0</v>
      </c>
      <c r="AO82" s="399"/>
      <c r="AP82" s="399" t="str">
        <f t="shared" si="123"/>
        <v/>
      </c>
      <c r="AQ82" s="399" t="str">
        <f t="shared" si="124"/>
        <v/>
      </c>
      <c r="AR82" s="399" t="str">
        <f t="shared" si="125"/>
        <v/>
      </c>
      <c r="AS82" s="399" t="str">
        <f t="shared" si="126"/>
        <v/>
      </c>
      <c r="AT82" s="399">
        <f t="shared" si="127"/>
        <v>0</v>
      </c>
      <c r="AU82" s="399" t="str">
        <f t="shared" si="128"/>
        <v/>
      </c>
      <c r="AV82" s="399" t="str">
        <f t="shared" si="129"/>
        <v/>
      </c>
      <c r="AW82" s="399" t="str">
        <f t="shared" si="130"/>
        <v/>
      </c>
      <c r="AX82" s="399" t="str">
        <f t="shared" si="131"/>
        <v/>
      </c>
      <c r="AY82" s="399" t="str">
        <f t="shared" si="132"/>
        <v/>
      </c>
      <c r="AZ82" s="399" t="str">
        <f t="shared" si="133"/>
        <v/>
      </c>
      <c r="BA82" s="399" t="str">
        <f t="shared" si="134"/>
        <v/>
      </c>
      <c r="BB82" s="399" t="str">
        <f t="shared" si="135"/>
        <v/>
      </c>
      <c r="BC82" s="399" t="str">
        <f t="shared" si="136"/>
        <v/>
      </c>
      <c r="BD82" s="403" t="str">
        <f t="shared" si="137"/>
        <v/>
      </c>
      <c r="BE82" s="393">
        <f t="shared" si="138"/>
        <v>0</v>
      </c>
      <c r="BF82" s="157"/>
      <c r="BG82" s="399">
        <f t="shared" si="139"/>
        <v>0</v>
      </c>
      <c r="BH82" s="399">
        <f t="shared" si="140"/>
        <v>0</v>
      </c>
      <c r="BI82" s="412">
        <f t="shared" si="141"/>
        <v>0</v>
      </c>
      <c r="BJ82" s="413">
        <f t="shared" si="117"/>
        <v>0</v>
      </c>
      <c r="BK82" s="398" t="str">
        <f t="shared" si="118"/>
        <v>0</v>
      </c>
      <c r="BL82" s="398" t="str">
        <f t="shared" si="119"/>
        <v>0</v>
      </c>
      <c r="BM82" s="412">
        <f t="shared" si="142"/>
        <v>0</v>
      </c>
      <c r="BN82" s="412" t="str">
        <f t="shared" si="143"/>
        <v>0m0</v>
      </c>
      <c r="BO82" s="399">
        <f t="shared" si="144"/>
        <v>0</v>
      </c>
      <c r="BP82" s="399">
        <f t="shared" si="145"/>
        <v>0</v>
      </c>
      <c r="BQ82" s="412">
        <f t="shared" si="146"/>
        <v>0</v>
      </c>
      <c r="BR82" s="413">
        <f t="shared" si="147"/>
        <v>0</v>
      </c>
      <c r="BS82" s="398" t="str">
        <f t="shared" si="148"/>
        <v>0</v>
      </c>
      <c r="BT82" s="398" t="str">
        <f t="shared" si="149"/>
        <v>0</v>
      </c>
      <c r="BU82" s="412">
        <f t="shared" si="150"/>
        <v>0</v>
      </c>
      <c r="BV82" s="412" t="str">
        <f t="shared" si="151"/>
        <v>0m0</v>
      </c>
      <c r="BW82" s="399">
        <f t="shared" si="152"/>
        <v>0</v>
      </c>
      <c r="BX82" s="399">
        <f t="shared" si="153"/>
        <v>0</v>
      </c>
      <c r="BY82" s="412">
        <f t="shared" si="154"/>
        <v>0</v>
      </c>
      <c r="BZ82" s="413">
        <f t="shared" si="155"/>
        <v>0</v>
      </c>
      <c r="CA82" s="398" t="str">
        <f t="shared" si="156"/>
        <v>0</v>
      </c>
      <c r="CB82" s="398" t="str">
        <f t="shared" si="157"/>
        <v>0</v>
      </c>
      <c r="CC82" s="412">
        <f t="shared" si="158"/>
        <v>0</v>
      </c>
      <c r="CD82" s="412" t="str">
        <f t="shared" si="159"/>
        <v>0m0</v>
      </c>
      <c r="CE82" s="399">
        <f t="shared" si="160"/>
        <v>0</v>
      </c>
      <c r="CF82" s="399">
        <f t="shared" si="161"/>
        <v>0</v>
      </c>
      <c r="CG82" s="412">
        <f t="shared" si="162"/>
        <v>0</v>
      </c>
      <c r="CH82" s="413">
        <f t="shared" si="163"/>
        <v>0</v>
      </c>
      <c r="CI82" s="398" t="str">
        <f t="shared" si="164"/>
        <v>0</v>
      </c>
      <c r="CJ82" s="398" t="str">
        <f t="shared" si="165"/>
        <v>0</v>
      </c>
      <c r="CK82" s="412">
        <f t="shared" si="166"/>
        <v>0</v>
      </c>
      <c r="CL82" s="412" t="str">
        <f t="shared" si="167"/>
        <v>0m0</v>
      </c>
      <c r="CM82" s="399">
        <f t="shared" si="168"/>
        <v>0</v>
      </c>
      <c r="CN82" s="399">
        <f t="shared" si="169"/>
        <v>0</v>
      </c>
      <c r="CO82" s="412">
        <f t="shared" si="170"/>
        <v>0</v>
      </c>
      <c r="CP82" s="413">
        <f t="shared" si="171"/>
        <v>0</v>
      </c>
      <c r="CQ82" s="398" t="str">
        <f t="shared" si="172"/>
        <v>0</v>
      </c>
      <c r="CR82" s="398" t="str">
        <f t="shared" si="173"/>
        <v>0</v>
      </c>
      <c r="CS82" s="412">
        <f t="shared" si="174"/>
        <v>0</v>
      </c>
      <c r="CT82" s="412" t="str">
        <f t="shared" si="175"/>
        <v>0m0</v>
      </c>
      <c r="CU82" s="412">
        <f t="shared" si="176"/>
        <v>0</v>
      </c>
      <c r="CV82" s="412">
        <f t="shared" si="177"/>
        <v>0</v>
      </c>
      <c r="CW82" s="412">
        <f t="shared" si="178"/>
        <v>0</v>
      </c>
      <c r="CX82" s="412">
        <f t="shared" si="179"/>
        <v>0</v>
      </c>
      <c r="CY82" s="412">
        <f t="shared" si="180"/>
        <v>0</v>
      </c>
      <c r="CZ82" s="412" t="str">
        <f t="shared" si="181"/>
        <v/>
      </c>
      <c r="DA82" s="412" t="str">
        <f t="shared" si="182"/>
        <v/>
      </c>
      <c r="DB82" s="412" t="str">
        <f t="shared" si="183"/>
        <v/>
      </c>
      <c r="DC82" s="412" t="str">
        <f t="shared" si="184"/>
        <v/>
      </c>
      <c r="DD82" s="412" t="str">
        <f t="shared" si="185"/>
        <v/>
      </c>
      <c r="DE82" s="412"/>
      <c r="DG82" s="412" t="str">
        <f t="shared" si="186"/>
        <v/>
      </c>
      <c r="DH82" s="412" t="str">
        <f t="shared" si="187"/>
        <v/>
      </c>
      <c r="DI82" s="412">
        <f t="shared" si="188"/>
        <v>0</v>
      </c>
      <c r="DJ82" s="412" t="str">
        <f t="shared" si="189"/>
        <v/>
      </c>
      <c r="DK82" s="412" t="str">
        <f t="shared" si="190"/>
        <v/>
      </c>
      <c r="DL82" s="412" t="str">
        <f t="shared" si="191"/>
        <v/>
      </c>
      <c r="DM82" s="412" t="str">
        <f t="shared" si="192"/>
        <v/>
      </c>
      <c r="DN82" s="412" t="str">
        <f t="shared" si="193"/>
        <v/>
      </c>
      <c r="DO82" s="412" t="str">
        <f t="shared" si="194"/>
        <v/>
      </c>
      <c r="DR82" s="494"/>
      <c r="DS82" s="393">
        <f t="shared" si="197"/>
        <v>0</v>
      </c>
      <c r="DT82" s="393">
        <f t="shared" si="195"/>
        <v>0</v>
      </c>
      <c r="DU82" s="411">
        <f t="shared" si="196"/>
        <v>0</v>
      </c>
      <c r="DX82" s="494" t="e">
        <f>IF(BG82&lt;270000,○,"")</f>
        <v>#NAME?</v>
      </c>
    </row>
    <row r="83" spans="1:128" s="411" customFormat="1" ht="18.75" hidden="1" customHeight="1" thickBot="1">
      <c r="A83" s="145" t="str">
        <f t="shared" si="120"/>
        <v/>
      </c>
      <c r="B83" s="158"/>
      <c r="C83" s="31" t="str">
        <f>IF(B83="","",VLOOKUP(B83,学連登録!$C$2:$G$3000,2,FALSE))</f>
        <v/>
      </c>
      <c r="D83" s="32" t="str">
        <f>IF(B83="","",VLOOKUP(B83,学連登録!$C$2:$G$3000,3,FALSE))</f>
        <v/>
      </c>
      <c r="E83" s="33" t="str">
        <f>IF(B83="","",VLOOKUP(B83,学連登録!$C$2:$G$3000,4,FALSE))</f>
        <v/>
      </c>
      <c r="F83" s="383" t="str">
        <f>IF(B83="","",VLOOKUP(B83,学連登録!$C$2:$I$3000,7,FALSE))</f>
        <v/>
      </c>
      <c r="G83" s="159"/>
      <c r="H83" s="827"/>
      <c r="I83" s="828"/>
      <c r="J83" s="160"/>
      <c r="K83" s="825"/>
      <c r="L83" s="826"/>
      <c r="M83" s="160"/>
      <c r="N83" s="819"/>
      <c r="O83" s="820"/>
      <c r="P83" s="159"/>
      <c r="Q83" s="825"/>
      <c r="R83" s="826"/>
      <c r="S83" s="159"/>
      <c r="T83" s="825"/>
      <c r="U83" s="826"/>
      <c r="V83" s="103" t="str">
        <f>IF(B83="","",VLOOKUP(B83,学連登録!$C$2:$H$3000,6,FALSE))</f>
        <v/>
      </c>
      <c r="W83" s="377"/>
      <c r="X83" s="157"/>
      <c r="Y83" s="118" t="str">
        <f t="shared" si="110"/>
        <v/>
      </c>
      <c r="Z83" s="97" t="str">
        <f>IF(G83="","",VLOOKUP(G83,種目名!$O$5:$T$104,3,0))</f>
        <v/>
      </c>
      <c r="AA83" s="99" t="str">
        <f>IF(J83="","",VLOOKUP(J83,種目名!$O$5:$T$104,3,0))</f>
        <v/>
      </c>
      <c r="AB83" s="119" t="str">
        <f>IF(M83="","",VLOOKUP(M83,種目名!$O$5:$T$104,3,0))</f>
        <v/>
      </c>
      <c r="AC83" s="119" t="str">
        <f>IF(P83="","",VLOOKUP(AF83,種目名!$O$5:$T$104,3,0))</f>
        <v/>
      </c>
      <c r="AD83" s="120" t="str">
        <f>IF(S83="","",VLOOKUP(AI83,種目名!$O$5:$T$104,3,0))</f>
        <v/>
      </c>
      <c r="AE83" s="117">
        <f t="shared" si="111"/>
        <v>0</v>
      </c>
      <c r="AF83" s="157" t="str">
        <f t="shared" si="112"/>
        <v/>
      </c>
      <c r="AG83" s="157" t="str">
        <f t="shared" si="113"/>
        <v/>
      </c>
      <c r="AH83" s="117">
        <f t="shared" si="114"/>
        <v>0</v>
      </c>
      <c r="AI83" s="157" t="str">
        <f t="shared" si="115"/>
        <v/>
      </c>
      <c r="AJ83" s="157" t="str">
        <f t="shared" si="116"/>
        <v/>
      </c>
      <c r="AK83" s="390"/>
      <c r="AL83" s="171">
        <f t="shared" si="121"/>
        <v>0</v>
      </c>
      <c r="AM83" s="399">
        <f t="shared" si="122"/>
        <v>0</v>
      </c>
      <c r="AN83" s="399">
        <f>COUNTIF($B$12:B83,B83)</f>
        <v>0</v>
      </c>
      <c r="AO83" s="399"/>
      <c r="AP83" s="399" t="str">
        <f t="shared" si="123"/>
        <v/>
      </c>
      <c r="AQ83" s="399" t="str">
        <f t="shared" si="124"/>
        <v/>
      </c>
      <c r="AR83" s="399" t="str">
        <f t="shared" si="125"/>
        <v/>
      </c>
      <c r="AS83" s="399" t="str">
        <f t="shared" si="126"/>
        <v/>
      </c>
      <c r="AT83" s="399">
        <f t="shared" si="127"/>
        <v>0</v>
      </c>
      <c r="AU83" s="399" t="str">
        <f t="shared" si="128"/>
        <v/>
      </c>
      <c r="AV83" s="399" t="str">
        <f t="shared" si="129"/>
        <v/>
      </c>
      <c r="AW83" s="399" t="str">
        <f t="shared" si="130"/>
        <v/>
      </c>
      <c r="AX83" s="399" t="str">
        <f t="shared" si="131"/>
        <v/>
      </c>
      <c r="AY83" s="399" t="str">
        <f t="shared" si="132"/>
        <v/>
      </c>
      <c r="AZ83" s="399" t="str">
        <f t="shared" si="133"/>
        <v/>
      </c>
      <c r="BA83" s="399" t="str">
        <f t="shared" si="134"/>
        <v/>
      </c>
      <c r="BB83" s="399" t="str">
        <f t="shared" si="135"/>
        <v/>
      </c>
      <c r="BC83" s="399" t="str">
        <f t="shared" si="136"/>
        <v/>
      </c>
      <c r="BD83" s="403" t="str">
        <f t="shared" si="137"/>
        <v/>
      </c>
      <c r="BE83" s="393">
        <f t="shared" si="138"/>
        <v>0</v>
      </c>
      <c r="BF83" s="157"/>
      <c r="BG83" s="399">
        <f t="shared" si="139"/>
        <v>0</v>
      </c>
      <c r="BH83" s="399">
        <f t="shared" si="140"/>
        <v>0</v>
      </c>
      <c r="BI83" s="412">
        <f t="shared" si="141"/>
        <v>0</v>
      </c>
      <c r="BJ83" s="413">
        <f t="shared" si="117"/>
        <v>0</v>
      </c>
      <c r="BK83" s="398" t="str">
        <f t="shared" si="118"/>
        <v>0</v>
      </c>
      <c r="BL83" s="398" t="str">
        <f t="shared" si="119"/>
        <v>0</v>
      </c>
      <c r="BM83" s="412">
        <f t="shared" si="142"/>
        <v>0</v>
      </c>
      <c r="BN83" s="412" t="str">
        <f t="shared" si="143"/>
        <v>0m0</v>
      </c>
      <c r="BO83" s="399">
        <f t="shared" si="144"/>
        <v>0</v>
      </c>
      <c r="BP83" s="399">
        <f t="shared" si="145"/>
        <v>0</v>
      </c>
      <c r="BQ83" s="412">
        <f t="shared" si="146"/>
        <v>0</v>
      </c>
      <c r="BR83" s="413">
        <f t="shared" si="147"/>
        <v>0</v>
      </c>
      <c r="BS83" s="398" t="str">
        <f t="shared" si="148"/>
        <v>0</v>
      </c>
      <c r="BT83" s="398" t="str">
        <f t="shared" si="149"/>
        <v>0</v>
      </c>
      <c r="BU83" s="412">
        <f t="shared" si="150"/>
        <v>0</v>
      </c>
      <c r="BV83" s="412" t="str">
        <f t="shared" si="151"/>
        <v>0m0</v>
      </c>
      <c r="BW83" s="399">
        <f t="shared" si="152"/>
        <v>0</v>
      </c>
      <c r="BX83" s="399">
        <f t="shared" si="153"/>
        <v>0</v>
      </c>
      <c r="BY83" s="412">
        <f t="shared" si="154"/>
        <v>0</v>
      </c>
      <c r="BZ83" s="413">
        <f t="shared" si="155"/>
        <v>0</v>
      </c>
      <c r="CA83" s="398" t="str">
        <f t="shared" si="156"/>
        <v>0</v>
      </c>
      <c r="CB83" s="398" t="str">
        <f t="shared" si="157"/>
        <v>0</v>
      </c>
      <c r="CC83" s="412">
        <f t="shared" si="158"/>
        <v>0</v>
      </c>
      <c r="CD83" s="412" t="str">
        <f t="shared" si="159"/>
        <v>0m0</v>
      </c>
      <c r="CE83" s="399">
        <f t="shared" si="160"/>
        <v>0</v>
      </c>
      <c r="CF83" s="399">
        <f t="shared" si="161"/>
        <v>0</v>
      </c>
      <c r="CG83" s="412">
        <f t="shared" si="162"/>
        <v>0</v>
      </c>
      <c r="CH83" s="413">
        <f t="shared" si="163"/>
        <v>0</v>
      </c>
      <c r="CI83" s="398" t="str">
        <f t="shared" si="164"/>
        <v>0</v>
      </c>
      <c r="CJ83" s="398" t="str">
        <f t="shared" si="165"/>
        <v>0</v>
      </c>
      <c r="CK83" s="412">
        <f t="shared" si="166"/>
        <v>0</v>
      </c>
      <c r="CL83" s="412" t="str">
        <f t="shared" si="167"/>
        <v>0m0</v>
      </c>
      <c r="CM83" s="399">
        <f t="shared" si="168"/>
        <v>0</v>
      </c>
      <c r="CN83" s="399">
        <f t="shared" si="169"/>
        <v>0</v>
      </c>
      <c r="CO83" s="412">
        <f t="shared" si="170"/>
        <v>0</v>
      </c>
      <c r="CP83" s="413">
        <f t="shared" si="171"/>
        <v>0</v>
      </c>
      <c r="CQ83" s="398" t="str">
        <f t="shared" si="172"/>
        <v>0</v>
      </c>
      <c r="CR83" s="398" t="str">
        <f t="shared" si="173"/>
        <v>0</v>
      </c>
      <c r="CS83" s="412">
        <f t="shared" si="174"/>
        <v>0</v>
      </c>
      <c r="CT83" s="412" t="str">
        <f t="shared" si="175"/>
        <v>0m0</v>
      </c>
      <c r="CU83" s="412">
        <f t="shared" si="176"/>
        <v>0</v>
      </c>
      <c r="CV83" s="412">
        <f t="shared" si="177"/>
        <v>0</v>
      </c>
      <c r="CW83" s="412">
        <f t="shared" si="178"/>
        <v>0</v>
      </c>
      <c r="CX83" s="412">
        <f t="shared" si="179"/>
        <v>0</v>
      </c>
      <c r="CY83" s="412">
        <f t="shared" si="180"/>
        <v>0</v>
      </c>
      <c r="CZ83" s="412" t="str">
        <f t="shared" si="181"/>
        <v/>
      </c>
      <c r="DA83" s="412" t="str">
        <f t="shared" si="182"/>
        <v/>
      </c>
      <c r="DB83" s="412" t="str">
        <f t="shared" si="183"/>
        <v/>
      </c>
      <c r="DC83" s="412" t="str">
        <f t="shared" si="184"/>
        <v/>
      </c>
      <c r="DD83" s="412" t="str">
        <f t="shared" si="185"/>
        <v/>
      </c>
      <c r="DE83" s="412"/>
      <c r="DG83" s="412" t="str">
        <f t="shared" si="186"/>
        <v/>
      </c>
      <c r="DH83" s="412" t="str">
        <f t="shared" si="187"/>
        <v/>
      </c>
      <c r="DI83" s="412">
        <f t="shared" si="188"/>
        <v>0</v>
      </c>
      <c r="DJ83" s="412" t="str">
        <f t="shared" si="189"/>
        <v/>
      </c>
      <c r="DK83" s="412" t="str">
        <f t="shared" si="190"/>
        <v/>
      </c>
      <c r="DL83" s="412" t="str">
        <f t="shared" si="191"/>
        <v/>
      </c>
      <c r="DM83" s="412" t="str">
        <f t="shared" si="192"/>
        <v/>
      </c>
      <c r="DN83" s="412" t="str">
        <f t="shared" si="193"/>
        <v/>
      </c>
      <c r="DO83" s="412" t="str">
        <f t="shared" si="194"/>
        <v/>
      </c>
      <c r="DR83" s="494"/>
      <c r="DS83" s="393">
        <f t="shared" si="197"/>
        <v>0</v>
      </c>
      <c r="DT83" s="393">
        <f t="shared" si="195"/>
        <v>0</v>
      </c>
      <c r="DU83" s="411">
        <f t="shared" si="196"/>
        <v>0</v>
      </c>
      <c r="DX83" s="494" t="e">
        <f>IF(BG83&lt;270000,○,"")</f>
        <v>#NAME?</v>
      </c>
    </row>
    <row r="84" spans="1:128" s="411" customFormat="1" ht="24.75" hidden="1" customHeight="1" thickBot="1">
      <c r="A84" s="145" t="str">
        <f t="shared" si="120"/>
        <v/>
      </c>
      <c r="B84" s="158"/>
      <c r="C84" s="31" t="str">
        <f>IF(B84="","",VLOOKUP(B84,学連登録!$C$2:$G$3000,2,FALSE))</f>
        <v/>
      </c>
      <c r="D84" s="32" t="str">
        <f>IF(B84="","",VLOOKUP(B84,学連登録!$C$2:$G$3000,3,FALSE))</f>
        <v/>
      </c>
      <c r="E84" s="33" t="str">
        <f>IF(B84="","",VLOOKUP(B84,学連登録!$C$2:$G$3000,4,FALSE))</f>
        <v/>
      </c>
      <c r="F84" s="383" t="str">
        <f>IF(B84="","",VLOOKUP(B84,学連登録!$C$2:$I$3000,7,FALSE))</f>
        <v/>
      </c>
      <c r="G84" s="159"/>
      <c r="H84" s="827"/>
      <c r="I84" s="828"/>
      <c r="J84" s="160"/>
      <c r="K84" s="825"/>
      <c r="L84" s="826"/>
      <c r="M84" s="160"/>
      <c r="N84" s="819"/>
      <c r="O84" s="820"/>
      <c r="P84" s="159"/>
      <c r="Q84" s="825"/>
      <c r="R84" s="826"/>
      <c r="S84" s="159"/>
      <c r="T84" s="825"/>
      <c r="U84" s="826"/>
      <c r="V84" s="103" t="str">
        <f>IF(B84="","",VLOOKUP(B84,学連登録!$C$2:$H$3000,6,FALSE))</f>
        <v/>
      </c>
      <c r="W84" s="377"/>
      <c r="X84" s="157"/>
      <c r="Y84" s="118"/>
      <c r="Z84" s="97" t="str">
        <f>IF(G84="","",VLOOKUP(G84,種目名!$O$5:$T$104,3,0))</f>
        <v/>
      </c>
      <c r="AA84" s="99" t="str">
        <f>IF(J84="","",VLOOKUP(J84,種目名!$O$5:$T$104,3,0))</f>
        <v/>
      </c>
      <c r="AB84" s="119" t="str">
        <f>IF(M84="","",VLOOKUP(M84,種目名!$O$5:$T$104,3,0))</f>
        <v/>
      </c>
      <c r="AC84" s="119" t="str">
        <f>IF(P84="","",VLOOKUP(AF84,種目名!$O$5:$T$104,3,0))</f>
        <v/>
      </c>
      <c r="AD84" s="120" t="str">
        <f>IF(S84="","",VLOOKUP(AI84,種目名!$O$5:$T$104,3,0))</f>
        <v/>
      </c>
      <c r="AE84" s="117"/>
      <c r="AF84" s="157"/>
      <c r="AG84" s="157"/>
      <c r="AH84" s="117"/>
      <c r="AI84" s="157"/>
      <c r="AJ84" s="157"/>
      <c r="AK84" s="390"/>
      <c r="AL84" s="171">
        <f t="shared" si="121"/>
        <v>0</v>
      </c>
      <c r="AM84" s="399">
        <f t="shared" si="122"/>
        <v>0</v>
      </c>
      <c r="AN84" s="399">
        <f>COUNTIF($B$12:B84,B84)</f>
        <v>0</v>
      </c>
      <c r="AO84" s="399"/>
      <c r="AP84" s="399" t="str">
        <f t="shared" si="123"/>
        <v/>
      </c>
      <c r="AQ84" s="399" t="str">
        <f t="shared" si="124"/>
        <v/>
      </c>
      <c r="AR84" s="399" t="str">
        <f t="shared" si="125"/>
        <v/>
      </c>
      <c r="AS84" s="399" t="str">
        <f t="shared" si="126"/>
        <v/>
      </c>
      <c r="AT84" s="399">
        <f t="shared" si="127"/>
        <v>0</v>
      </c>
      <c r="AU84" s="399" t="str">
        <f t="shared" si="128"/>
        <v/>
      </c>
      <c r="AV84" s="399" t="str">
        <f t="shared" si="129"/>
        <v/>
      </c>
      <c r="AW84" s="399" t="str">
        <f t="shared" si="130"/>
        <v/>
      </c>
      <c r="AX84" s="399" t="str">
        <f t="shared" si="131"/>
        <v/>
      </c>
      <c r="AY84" s="399" t="str">
        <f t="shared" si="132"/>
        <v/>
      </c>
      <c r="AZ84" s="399" t="str">
        <f t="shared" si="133"/>
        <v/>
      </c>
      <c r="BA84" s="399" t="str">
        <f t="shared" si="134"/>
        <v/>
      </c>
      <c r="BB84" s="399" t="str">
        <f t="shared" si="135"/>
        <v/>
      </c>
      <c r="BC84" s="399" t="str">
        <f t="shared" si="136"/>
        <v/>
      </c>
      <c r="BD84" s="403" t="str">
        <f t="shared" si="137"/>
        <v/>
      </c>
      <c r="BE84" s="393">
        <f t="shared" si="138"/>
        <v>0</v>
      </c>
      <c r="BF84" s="157"/>
      <c r="BG84" s="399">
        <f t="shared" si="139"/>
        <v>0</v>
      </c>
      <c r="BH84" s="399">
        <f t="shared" si="140"/>
        <v>0</v>
      </c>
      <c r="BI84" s="412">
        <f t="shared" si="141"/>
        <v>0</v>
      </c>
      <c r="BJ84" s="413">
        <f t="shared" si="117"/>
        <v>0</v>
      </c>
      <c r="BK84" s="398" t="str">
        <f t="shared" si="118"/>
        <v>0</v>
      </c>
      <c r="BL84" s="398" t="str">
        <f t="shared" si="119"/>
        <v>0</v>
      </c>
      <c r="BM84" s="412">
        <f t="shared" si="142"/>
        <v>0</v>
      </c>
      <c r="BN84" s="412" t="str">
        <f t="shared" si="143"/>
        <v>0m0</v>
      </c>
      <c r="BO84" s="399">
        <f t="shared" si="144"/>
        <v>0</v>
      </c>
      <c r="BP84" s="399">
        <f t="shared" si="145"/>
        <v>0</v>
      </c>
      <c r="BQ84" s="412">
        <f t="shared" si="146"/>
        <v>0</v>
      </c>
      <c r="BR84" s="413">
        <f t="shared" si="147"/>
        <v>0</v>
      </c>
      <c r="BS84" s="398" t="str">
        <f t="shared" si="148"/>
        <v>0</v>
      </c>
      <c r="BT84" s="398" t="str">
        <f t="shared" si="149"/>
        <v>0</v>
      </c>
      <c r="BU84" s="412">
        <f t="shared" si="150"/>
        <v>0</v>
      </c>
      <c r="BV84" s="412" t="str">
        <f t="shared" si="151"/>
        <v>0m0</v>
      </c>
      <c r="BW84" s="399">
        <f t="shared" si="152"/>
        <v>0</v>
      </c>
      <c r="BX84" s="399">
        <f t="shared" si="153"/>
        <v>0</v>
      </c>
      <c r="BY84" s="412">
        <f t="shared" si="154"/>
        <v>0</v>
      </c>
      <c r="BZ84" s="413">
        <f t="shared" si="155"/>
        <v>0</v>
      </c>
      <c r="CA84" s="398" t="str">
        <f t="shared" si="156"/>
        <v>0</v>
      </c>
      <c r="CB84" s="398" t="str">
        <f t="shared" si="157"/>
        <v>0</v>
      </c>
      <c r="CC84" s="412">
        <f t="shared" si="158"/>
        <v>0</v>
      </c>
      <c r="CD84" s="412" t="str">
        <f t="shared" si="159"/>
        <v>0m0</v>
      </c>
      <c r="CE84" s="399">
        <f t="shared" si="160"/>
        <v>0</v>
      </c>
      <c r="CF84" s="399">
        <f t="shared" si="161"/>
        <v>0</v>
      </c>
      <c r="CG84" s="412">
        <f t="shared" si="162"/>
        <v>0</v>
      </c>
      <c r="CH84" s="413">
        <f t="shared" si="163"/>
        <v>0</v>
      </c>
      <c r="CI84" s="398" t="str">
        <f t="shared" si="164"/>
        <v>0</v>
      </c>
      <c r="CJ84" s="398" t="str">
        <f t="shared" si="165"/>
        <v>0</v>
      </c>
      <c r="CK84" s="412">
        <f t="shared" si="166"/>
        <v>0</v>
      </c>
      <c r="CL84" s="412" t="str">
        <f t="shared" si="167"/>
        <v>0m0</v>
      </c>
      <c r="CM84" s="399">
        <f t="shared" si="168"/>
        <v>0</v>
      </c>
      <c r="CN84" s="399">
        <f t="shared" si="169"/>
        <v>0</v>
      </c>
      <c r="CO84" s="412">
        <f t="shared" si="170"/>
        <v>0</v>
      </c>
      <c r="CP84" s="413">
        <f t="shared" si="171"/>
        <v>0</v>
      </c>
      <c r="CQ84" s="398" t="str">
        <f t="shared" si="172"/>
        <v>0</v>
      </c>
      <c r="CR84" s="398" t="str">
        <f t="shared" si="173"/>
        <v>0</v>
      </c>
      <c r="CS84" s="412">
        <f t="shared" si="174"/>
        <v>0</v>
      </c>
      <c r="CT84" s="412" t="str">
        <f t="shared" si="175"/>
        <v>0m0</v>
      </c>
      <c r="CU84" s="412">
        <f t="shared" si="176"/>
        <v>0</v>
      </c>
      <c r="CV84" s="412">
        <f t="shared" si="177"/>
        <v>0</v>
      </c>
      <c r="CW84" s="412">
        <f t="shared" si="178"/>
        <v>0</v>
      </c>
      <c r="CX84" s="412">
        <f t="shared" si="179"/>
        <v>0</v>
      </c>
      <c r="CY84" s="412">
        <f t="shared" si="180"/>
        <v>0</v>
      </c>
      <c r="CZ84" s="412" t="str">
        <f t="shared" si="181"/>
        <v/>
      </c>
      <c r="DA84" s="412" t="str">
        <f t="shared" si="182"/>
        <v/>
      </c>
      <c r="DB84" s="412" t="str">
        <f t="shared" si="183"/>
        <v/>
      </c>
      <c r="DC84" s="412" t="str">
        <f t="shared" si="184"/>
        <v/>
      </c>
      <c r="DD84" s="412" t="str">
        <f t="shared" si="185"/>
        <v/>
      </c>
      <c r="DE84" s="412"/>
      <c r="DG84" s="412" t="str">
        <f t="shared" si="186"/>
        <v/>
      </c>
      <c r="DH84" s="412" t="str">
        <f t="shared" si="187"/>
        <v/>
      </c>
      <c r="DI84" s="412">
        <f t="shared" si="188"/>
        <v>0</v>
      </c>
      <c r="DJ84" s="412" t="str">
        <f t="shared" si="189"/>
        <v/>
      </c>
      <c r="DK84" s="412" t="str">
        <f t="shared" si="190"/>
        <v/>
      </c>
      <c r="DL84" s="412" t="str">
        <f t="shared" si="191"/>
        <v/>
      </c>
      <c r="DM84" s="412" t="str">
        <f t="shared" si="192"/>
        <v/>
      </c>
      <c r="DN84" s="412" t="str">
        <f t="shared" si="193"/>
        <v/>
      </c>
      <c r="DO84" s="412" t="str">
        <f t="shared" si="194"/>
        <v/>
      </c>
      <c r="DR84" s="494"/>
      <c r="DS84" s="393">
        <f t="shared" si="197"/>
        <v>0</v>
      </c>
      <c r="DT84" s="393">
        <f t="shared" si="195"/>
        <v>0</v>
      </c>
      <c r="DU84" s="411">
        <f t="shared" si="196"/>
        <v>0</v>
      </c>
      <c r="DX84" s="494" t="e">
        <f>IF(BG84&lt;270000,○,"")</f>
        <v>#NAME?</v>
      </c>
    </row>
    <row r="85" spans="1:128" s="411" customFormat="1" ht="18" hidden="1" customHeight="1" thickBot="1">
      <c r="A85" s="145" t="str">
        <f t="shared" si="120"/>
        <v/>
      </c>
      <c r="B85" s="158"/>
      <c r="C85" s="31" t="str">
        <f>IF(B85="","",VLOOKUP(B85,学連登録!$C$2:$G$3000,2,FALSE))</f>
        <v/>
      </c>
      <c r="D85" s="32" t="str">
        <f>IF(B85="","",VLOOKUP(B85,学連登録!$C$2:$G$3000,3,FALSE))</f>
        <v/>
      </c>
      <c r="E85" s="33" t="str">
        <f>IF(B85="","",VLOOKUP(B85,学連登録!$C$2:$G$3000,4,FALSE))</f>
        <v/>
      </c>
      <c r="F85" s="383" t="str">
        <f>IF(B85="","",VLOOKUP(B85,学連登録!$C$2:$I$3000,7,FALSE))</f>
        <v/>
      </c>
      <c r="G85" s="159"/>
      <c r="H85" s="827"/>
      <c r="I85" s="828"/>
      <c r="J85" s="160"/>
      <c r="K85" s="825"/>
      <c r="L85" s="826"/>
      <c r="M85" s="160"/>
      <c r="N85" s="819"/>
      <c r="O85" s="820"/>
      <c r="P85" s="159"/>
      <c r="Q85" s="825"/>
      <c r="R85" s="826"/>
      <c r="S85" s="159"/>
      <c r="T85" s="825"/>
      <c r="U85" s="826"/>
      <c r="V85" s="103" t="str">
        <f>IF(B85="","",VLOOKUP(B85,学連登録!$C$2:$H$3000,6,FALSE))</f>
        <v/>
      </c>
      <c r="W85" s="377"/>
      <c r="X85" s="157"/>
      <c r="Y85" s="118"/>
      <c r="Z85" s="97" t="str">
        <f>IF(G85="","",VLOOKUP(G85,種目名!$O$5:$T$104,3,0))</f>
        <v/>
      </c>
      <c r="AA85" s="99" t="str">
        <f>IF(J85="","",VLOOKUP(J85,種目名!$O$5:$T$104,3,0))</f>
        <v/>
      </c>
      <c r="AB85" s="119" t="str">
        <f>IF(M85="","",VLOOKUP(M85,種目名!$O$5:$T$104,3,0))</f>
        <v/>
      </c>
      <c r="AC85" s="119" t="str">
        <f>IF(P85="","",VLOOKUP(AF85,種目名!$O$5:$T$104,3,0))</f>
        <v/>
      </c>
      <c r="AD85" s="120" t="str">
        <f>IF(S85="","",VLOOKUP(AI85,種目名!$O$5:$T$104,3,0))</f>
        <v/>
      </c>
      <c r="AE85" s="117"/>
      <c r="AF85" s="157"/>
      <c r="AG85" s="157"/>
      <c r="AH85" s="117"/>
      <c r="AI85" s="157"/>
      <c r="AJ85" s="157"/>
      <c r="AK85" s="390"/>
      <c r="AL85" s="171">
        <f t="shared" si="121"/>
        <v>0</v>
      </c>
      <c r="AM85" s="399">
        <f t="shared" si="122"/>
        <v>0</v>
      </c>
      <c r="AN85" s="399">
        <f>COUNTIF($B$12:B85,B85)</f>
        <v>0</v>
      </c>
      <c r="AO85" s="399"/>
      <c r="AP85" s="399" t="str">
        <f t="shared" si="123"/>
        <v/>
      </c>
      <c r="AQ85" s="399" t="str">
        <f t="shared" si="124"/>
        <v/>
      </c>
      <c r="AR85" s="399" t="str">
        <f t="shared" si="125"/>
        <v/>
      </c>
      <c r="AS85" s="399" t="str">
        <f t="shared" si="126"/>
        <v/>
      </c>
      <c r="AT85" s="399">
        <f t="shared" si="127"/>
        <v>0</v>
      </c>
      <c r="AU85" s="399" t="str">
        <f t="shared" si="128"/>
        <v/>
      </c>
      <c r="AV85" s="399" t="str">
        <f t="shared" si="129"/>
        <v/>
      </c>
      <c r="AW85" s="399" t="str">
        <f t="shared" si="130"/>
        <v/>
      </c>
      <c r="AX85" s="399" t="str">
        <f t="shared" si="131"/>
        <v/>
      </c>
      <c r="AY85" s="399" t="str">
        <f t="shared" si="132"/>
        <v/>
      </c>
      <c r="AZ85" s="399" t="str">
        <f t="shared" si="133"/>
        <v/>
      </c>
      <c r="BA85" s="399" t="str">
        <f t="shared" si="134"/>
        <v/>
      </c>
      <c r="BB85" s="399" t="str">
        <f t="shared" si="135"/>
        <v/>
      </c>
      <c r="BC85" s="399" t="str">
        <f t="shared" si="136"/>
        <v/>
      </c>
      <c r="BD85" s="403" t="str">
        <f t="shared" si="137"/>
        <v/>
      </c>
      <c r="BE85" s="393">
        <f t="shared" si="138"/>
        <v>0</v>
      </c>
      <c r="BF85" s="157"/>
      <c r="BG85" s="399">
        <f t="shared" si="139"/>
        <v>0</v>
      </c>
      <c r="BH85" s="399">
        <f t="shared" si="140"/>
        <v>0</v>
      </c>
      <c r="BI85" s="412">
        <f t="shared" si="141"/>
        <v>0</v>
      </c>
      <c r="BJ85" s="413">
        <f t="shared" si="117"/>
        <v>0</v>
      </c>
      <c r="BK85" s="398" t="str">
        <f t="shared" si="118"/>
        <v>0</v>
      </c>
      <c r="BL85" s="398" t="str">
        <f t="shared" si="119"/>
        <v>0</v>
      </c>
      <c r="BM85" s="412">
        <f t="shared" si="142"/>
        <v>0</v>
      </c>
      <c r="BN85" s="412" t="str">
        <f t="shared" si="143"/>
        <v>0m0</v>
      </c>
      <c r="BO85" s="399">
        <f t="shared" si="144"/>
        <v>0</v>
      </c>
      <c r="BP85" s="399">
        <f t="shared" si="145"/>
        <v>0</v>
      </c>
      <c r="BQ85" s="412">
        <f t="shared" si="146"/>
        <v>0</v>
      </c>
      <c r="BR85" s="413">
        <f t="shared" si="147"/>
        <v>0</v>
      </c>
      <c r="BS85" s="398" t="str">
        <f t="shared" si="148"/>
        <v>0</v>
      </c>
      <c r="BT85" s="398" t="str">
        <f t="shared" si="149"/>
        <v>0</v>
      </c>
      <c r="BU85" s="412">
        <f t="shared" si="150"/>
        <v>0</v>
      </c>
      <c r="BV85" s="412" t="str">
        <f t="shared" si="151"/>
        <v>0m0</v>
      </c>
      <c r="BW85" s="399">
        <f t="shared" si="152"/>
        <v>0</v>
      </c>
      <c r="BX85" s="399">
        <f t="shared" si="153"/>
        <v>0</v>
      </c>
      <c r="BY85" s="412">
        <f t="shared" si="154"/>
        <v>0</v>
      </c>
      <c r="BZ85" s="413">
        <f t="shared" si="155"/>
        <v>0</v>
      </c>
      <c r="CA85" s="398" t="str">
        <f t="shared" si="156"/>
        <v>0</v>
      </c>
      <c r="CB85" s="398" t="str">
        <f t="shared" si="157"/>
        <v>0</v>
      </c>
      <c r="CC85" s="412">
        <f t="shared" si="158"/>
        <v>0</v>
      </c>
      <c r="CD85" s="412" t="str">
        <f t="shared" si="159"/>
        <v>0m0</v>
      </c>
      <c r="CE85" s="399">
        <f t="shared" si="160"/>
        <v>0</v>
      </c>
      <c r="CF85" s="399">
        <f t="shared" si="161"/>
        <v>0</v>
      </c>
      <c r="CG85" s="412">
        <f t="shared" si="162"/>
        <v>0</v>
      </c>
      <c r="CH85" s="413">
        <f t="shared" si="163"/>
        <v>0</v>
      </c>
      <c r="CI85" s="398" t="str">
        <f t="shared" si="164"/>
        <v>0</v>
      </c>
      <c r="CJ85" s="398" t="str">
        <f t="shared" si="165"/>
        <v>0</v>
      </c>
      <c r="CK85" s="412">
        <f t="shared" si="166"/>
        <v>0</v>
      </c>
      <c r="CL85" s="412" t="str">
        <f t="shared" si="167"/>
        <v>0m0</v>
      </c>
      <c r="CM85" s="399">
        <f t="shared" si="168"/>
        <v>0</v>
      </c>
      <c r="CN85" s="399">
        <f t="shared" si="169"/>
        <v>0</v>
      </c>
      <c r="CO85" s="412">
        <f t="shared" si="170"/>
        <v>0</v>
      </c>
      <c r="CP85" s="413">
        <f t="shared" si="171"/>
        <v>0</v>
      </c>
      <c r="CQ85" s="398" t="str">
        <f t="shared" si="172"/>
        <v>0</v>
      </c>
      <c r="CR85" s="398" t="str">
        <f t="shared" si="173"/>
        <v>0</v>
      </c>
      <c r="CS85" s="412">
        <f t="shared" si="174"/>
        <v>0</v>
      </c>
      <c r="CT85" s="412" t="str">
        <f t="shared" si="175"/>
        <v>0m0</v>
      </c>
      <c r="CU85" s="412">
        <f t="shared" si="176"/>
        <v>0</v>
      </c>
      <c r="CV85" s="412">
        <f t="shared" si="177"/>
        <v>0</v>
      </c>
      <c r="CW85" s="412">
        <f t="shared" si="178"/>
        <v>0</v>
      </c>
      <c r="CX85" s="412">
        <f t="shared" si="179"/>
        <v>0</v>
      </c>
      <c r="CY85" s="412">
        <f t="shared" si="180"/>
        <v>0</v>
      </c>
      <c r="CZ85" s="412" t="str">
        <f t="shared" si="181"/>
        <v/>
      </c>
      <c r="DA85" s="412" t="str">
        <f t="shared" si="182"/>
        <v/>
      </c>
      <c r="DB85" s="412" t="str">
        <f t="shared" si="183"/>
        <v/>
      </c>
      <c r="DC85" s="412" t="str">
        <f t="shared" si="184"/>
        <v/>
      </c>
      <c r="DD85" s="412" t="str">
        <f t="shared" si="185"/>
        <v/>
      </c>
      <c r="DE85" s="412"/>
      <c r="DG85" s="412" t="str">
        <f t="shared" si="186"/>
        <v/>
      </c>
      <c r="DH85" s="412" t="str">
        <f t="shared" si="187"/>
        <v/>
      </c>
      <c r="DI85" s="412">
        <f t="shared" si="188"/>
        <v>0</v>
      </c>
      <c r="DJ85" s="412" t="str">
        <f t="shared" si="189"/>
        <v/>
      </c>
      <c r="DK85" s="412" t="str">
        <f t="shared" si="190"/>
        <v/>
      </c>
      <c r="DL85" s="412" t="str">
        <f t="shared" si="191"/>
        <v/>
      </c>
      <c r="DM85" s="412" t="str">
        <f t="shared" si="192"/>
        <v/>
      </c>
      <c r="DN85" s="412" t="str">
        <f t="shared" si="193"/>
        <v/>
      </c>
      <c r="DO85" s="412" t="str">
        <f t="shared" si="194"/>
        <v/>
      </c>
      <c r="DR85" s="494"/>
      <c r="DS85" s="393">
        <f t="shared" si="197"/>
        <v>0</v>
      </c>
      <c r="DT85" s="393">
        <f t="shared" si="195"/>
        <v>0</v>
      </c>
      <c r="DU85" s="411">
        <f t="shared" si="196"/>
        <v>0</v>
      </c>
      <c r="DX85" s="494" t="e">
        <f>IF(BG85&lt;270000,○,"")</f>
        <v>#NAME?</v>
      </c>
    </row>
    <row r="86" spans="1:128" s="411" customFormat="1" ht="18" hidden="1" customHeight="1" thickBot="1">
      <c r="A86" s="145" t="str">
        <f t="shared" si="120"/>
        <v/>
      </c>
      <c r="B86" s="158"/>
      <c r="C86" s="31" t="str">
        <f>IF(B86="","",VLOOKUP(B86,学連登録!$C$2:$G$3000,2,FALSE))</f>
        <v/>
      </c>
      <c r="D86" s="32" t="str">
        <f>IF(B86="","",VLOOKUP(B86,学連登録!$C$2:$G$3000,3,FALSE))</f>
        <v/>
      </c>
      <c r="E86" s="33" t="str">
        <f>IF(B86="","",VLOOKUP(B86,学連登録!$C$2:$G$3000,4,FALSE))</f>
        <v/>
      </c>
      <c r="F86" s="383" t="str">
        <f>IF(B86="","",VLOOKUP(B86,学連登録!$C$2:$I$3000,7,FALSE))</f>
        <v/>
      </c>
      <c r="G86" s="159"/>
      <c r="H86" s="853"/>
      <c r="I86" s="854"/>
      <c r="J86" s="160"/>
      <c r="K86" s="825"/>
      <c r="L86" s="826"/>
      <c r="M86" s="160"/>
      <c r="N86" s="819"/>
      <c r="O86" s="820"/>
      <c r="P86" s="159"/>
      <c r="Q86" s="825"/>
      <c r="R86" s="826"/>
      <c r="S86" s="159"/>
      <c r="T86" s="825"/>
      <c r="U86" s="826"/>
      <c r="V86" s="103" t="str">
        <f>IF(B86="","",VLOOKUP(B86,学連登録!$C$2:$H$3000,6,FALSE))</f>
        <v/>
      </c>
      <c r="W86" s="377"/>
      <c r="X86" s="157"/>
      <c r="Y86" s="118" t="str">
        <f t="shared" ref="Y86:Y149" si="198">IF(C86="","",$S$3)</f>
        <v/>
      </c>
      <c r="Z86" s="97" t="str">
        <f>IF(G86="","",VLOOKUP(G86,種目名!$O$5:$T$104,3,0))</f>
        <v/>
      </c>
      <c r="AA86" s="99" t="str">
        <f>IF(J86="","",VLOOKUP(J86,種目名!$O$5:$T$104,3,0))</f>
        <v/>
      </c>
      <c r="AB86" s="119" t="str">
        <f>IF(M86="","",VLOOKUP(M86,種目名!$O$5:$T$104,3,0))</f>
        <v/>
      </c>
      <c r="AC86" s="119" t="str">
        <f>IF(P86="","",VLOOKUP(AF86,種目名!$O$5:$T$104,3,0))</f>
        <v/>
      </c>
      <c r="AD86" s="120" t="str">
        <f>IF(S86="","",VLOOKUP(AI86,種目名!$O$5:$T$104,3,0))</f>
        <v/>
      </c>
      <c r="AE86" s="117">
        <f t="shared" ref="AE86:AE149" si="199">LENB(P86)</f>
        <v>0</v>
      </c>
      <c r="AF86" s="157" t="str">
        <f t="shared" ref="AF86:AF149" si="200">IF(AE86,LEFTB(P86,AE86-1),"")</f>
        <v/>
      </c>
      <c r="AG86" s="157" t="str">
        <f t="shared" ref="AG86:AG149" si="201">IF(AE86,MIDB(P86,AE86,1),"")</f>
        <v/>
      </c>
      <c r="AH86" s="117">
        <f t="shared" ref="AH86:AH149" si="202">LENB(S86)</f>
        <v>0</v>
      </c>
      <c r="AI86" s="157" t="str">
        <f t="shared" ref="AI86:AI149" si="203">IF(AH86,LEFTB(S86,AH86-1),"")</f>
        <v/>
      </c>
      <c r="AJ86" s="157" t="str">
        <f t="shared" ref="AJ86:AJ149" si="204">IF(AH86,MIDB(S86,AH86,1),"")</f>
        <v/>
      </c>
      <c r="AK86" s="390"/>
      <c r="AL86" s="171">
        <f t="shared" si="121"/>
        <v>0</v>
      </c>
      <c r="AM86" s="399">
        <f t="shared" si="122"/>
        <v>0</v>
      </c>
      <c r="AN86" s="399">
        <f>COUNTIF($B$12:B86,B86)</f>
        <v>0</v>
      </c>
      <c r="AO86" s="399"/>
      <c r="AP86" s="399" t="str">
        <f t="shared" si="123"/>
        <v/>
      </c>
      <c r="AQ86" s="399" t="str">
        <f t="shared" si="124"/>
        <v/>
      </c>
      <c r="AR86" s="399" t="str">
        <f t="shared" si="125"/>
        <v/>
      </c>
      <c r="AS86" s="399" t="str">
        <f t="shared" si="126"/>
        <v/>
      </c>
      <c r="AT86" s="399">
        <f t="shared" si="127"/>
        <v>0</v>
      </c>
      <c r="AU86" s="399" t="str">
        <f t="shared" si="128"/>
        <v/>
      </c>
      <c r="AV86" s="399" t="str">
        <f t="shared" si="129"/>
        <v/>
      </c>
      <c r="AW86" s="399" t="str">
        <f t="shared" si="130"/>
        <v/>
      </c>
      <c r="AX86" s="399" t="str">
        <f t="shared" si="131"/>
        <v/>
      </c>
      <c r="AY86" s="399" t="str">
        <f t="shared" si="132"/>
        <v/>
      </c>
      <c r="AZ86" s="399" t="str">
        <f t="shared" si="133"/>
        <v/>
      </c>
      <c r="BA86" s="399" t="str">
        <f t="shared" si="134"/>
        <v/>
      </c>
      <c r="BB86" s="399" t="str">
        <f t="shared" si="135"/>
        <v/>
      </c>
      <c r="BC86" s="399" t="str">
        <f t="shared" si="136"/>
        <v/>
      </c>
      <c r="BD86" s="403" t="str">
        <f t="shared" si="137"/>
        <v/>
      </c>
      <c r="BE86" s="393">
        <f t="shared" si="138"/>
        <v>0</v>
      </c>
      <c r="BF86" s="157"/>
      <c r="BG86" s="399">
        <f t="shared" si="139"/>
        <v>0</v>
      </c>
      <c r="BH86" s="399">
        <f t="shared" si="140"/>
        <v>0</v>
      </c>
      <c r="BI86" s="412">
        <f t="shared" si="141"/>
        <v>0</v>
      </c>
      <c r="BJ86" s="413">
        <f t="shared" si="117"/>
        <v>0</v>
      </c>
      <c r="BK86" s="398" t="str">
        <f t="shared" si="118"/>
        <v>0</v>
      </c>
      <c r="BL86" s="398" t="str">
        <f t="shared" si="119"/>
        <v>0</v>
      </c>
      <c r="BM86" s="412">
        <f t="shared" si="142"/>
        <v>0</v>
      </c>
      <c r="BN86" s="412" t="str">
        <f t="shared" si="143"/>
        <v>0m0</v>
      </c>
      <c r="BO86" s="399">
        <f t="shared" si="144"/>
        <v>0</v>
      </c>
      <c r="BP86" s="399">
        <f t="shared" si="145"/>
        <v>0</v>
      </c>
      <c r="BQ86" s="412">
        <f t="shared" si="146"/>
        <v>0</v>
      </c>
      <c r="BR86" s="413">
        <f t="shared" si="147"/>
        <v>0</v>
      </c>
      <c r="BS86" s="398" t="str">
        <f t="shared" si="148"/>
        <v>0</v>
      </c>
      <c r="BT86" s="398" t="str">
        <f t="shared" si="149"/>
        <v>0</v>
      </c>
      <c r="BU86" s="412">
        <f t="shared" si="150"/>
        <v>0</v>
      </c>
      <c r="BV86" s="412" t="str">
        <f t="shared" si="151"/>
        <v>0m0</v>
      </c>
      <c r="BW86" s="399">
        <f t="shared" si="152"/>
        <v>0</v>
      </c>
      <c r="BX86" s="399">
        <f t="shared" si="153"/>
        <v>0</v>
      </c>
      <c r="BY86" s="412">
        <f t="shared" si="154"/>
        <v>0</v>
      </c>
      <c r="BZ86" s="413">
        <f t="shared" si="155"/>
        <v>0</v>
      </c>
      <c r="CA86" s="398" t="str">
        <f t="shared" si="156"/>
        <v>0</v>
      </c>
      <c r="CB86" s="398" t="str">
        <f t="shared" si="157"/>
        <v>0</v>
      </c>
      <c r="CC86" s="412">
        <f t="shared" si="158"/>
        <v>0</v>
      </c>
      <c r="CD86" s="412" t="str">
        <f t="shared" si="159"/>
        <v>0m0</v>
      </c>
      <c r="CE86" s="399">
        <f t="shared" si="160"/>
        <v>0</v>
      </c>
      <c r="CF86" s="399">
        <f t="shared" si="161"/>
        <v>0</v>
      </c>
      <c r="CG86" s="412">
        <f t="shared" si="162"/>
        <v>0</v>
      </c>
      <c r="CH86" s="413">
        <f t="shared" si="163"/>
        <v>0</v>
      </c>
      <c r="CI86" s="398" t="str">
        <f t="shared" si="164"/>
        <v>0</v>
      </c>
      <c r="CJ86" s="398" t="str">
        <f t="shared" si="165"/>
        <v>0</v>
      </c>
      <c r="CK86" s="412">
        <f t="shared" si="166"/>
        <v>0</v>
      </c>
      <c r="CL86" s="412" t="str">
        <f t="shared" si="167"/>
        <v>0m0</v>
      </c>
      <c r="CM86" s="399">
        <f t="shared" si="168"/>
        <v>0</v>
      </c>
      <c r="CN86" s="399">
        <f t="shared" si="169"/>
        <v>0</v>
      </c>
      <c r="CO86" s="412">
        <f t="shared" si="170"/>
        <v>0</v>
      </c>
      <c r="CP86" s="413">
        <f t="shared" si="171"/>
        <v>0</v>
      </c>
      <c r="CQ86" s="398" t="str">
        <f t="shared" si="172"/>
        <v>0</v>
      </c>
      <c r="CR86" s="398" t="str">
        <f t="shared" si="173"/>
        <v>0</v>
      </c>
      <c r="CS86" s="412">
        <f t="shared" si="174"/>
        <v>0</v>
      </c>
      <c r="CT86" s="412" t="str">
        <f t="shared" si="175"/>
        <v>0m0</v>
      </c>
      <c r="CU86" s="412">
        <f t="shared" si="176"/>
        <v>0</v>
      </c>
      <c r="CV86" s="412">
        <f t="shared" si="177"/>
        <v>0</v>
      </c>
      <c r="CW86" s="412">
        <f t="shared" si="178"/>
        <v>0</v>
      </c>
      <c r="CX86" s="412">
        <f t="shared" si="179"/>
        <v>0</v>
      </c>
      <c r="CY86" s="412">
        <f t="shared" si="180"/>
        <v>0</v>
      </c>
      <c r="CZ86" s="412" t="str">
        <f t="shared" si="181"/>
        <v/>
      </c>
      <c r="DA86" s="412" t="str">
        <f t="shared" si="182"/>
        <v/>
      </c>
      <c r="DB86" s="412" t="str">
        <f t="shared" si="183"/>
        <v/>
      </c>
      <c r="DC86" s="412" t="str">
        <f t="shared" si="184"/>
        <v/>
      </c>
      <c r="DD86" s="412" t="str">
        <f t="shared" si="185"/>
        <v/>
      </c>
      <c r="DE86" s="412"/>
      <c r="DG86" s="412" t="str">
        <f t="shared" si="186"/>
        <v/>
      </c>
      <c r="DH86" s="412" t="str">
        <f t="shared" si="187"/>
        <v/>
      </c>
      <c r="DI86" s="412">
        <f t="shared" si="188"/>
        <v>0</v>
      </c>
      <c r="DJ86" s="412" t="str">
        <f t="shared" si="189"/>
        <v/>
      </c>
      <c r="DK86" s="412" t="str">
        <f t="shared" si="190"/>
        <v/>
      </c>
      <c r="DL86" s="412" t="str">
        <f t="shared" si="191"/>
        <v/>
      </c>
      <c r="DM86" s="412" t="str">
        <f t="shared" si="192"/>
        <v/>
      </c>
      <c r="DN86" s="412" t="str">
        <f t="shared" si="193"/>
        <v/>
      </c>
      <c r="DO86" s="412" t="str">
        <f t="shared" si="194"/>
        <v/>
      </c>
      <c r="DR86" s="494"/>
      <c r="DS86" s="393">
        <f t="shared" si="197"/>
        <v>0</v>
      </c>
      <c r="DT86" s="393">
        <f t="shared" si="195"/>
        <v>0</v>
      </c>
      <c r="DU86" s="411">
        <f t="shared" si="196"/>
        <v>0</v>
      </c>
      <c r="DX86" s="494" t="e">
        <f>IF(BG86&lt;270000,○,"")</f>
        <v>#NAME?</v>
      </c>
    </row>
    <row r="87" spans="1:128" s="411" customFormat="1" ht="18" hidden="1" customHeight="1" thickBot="1">
      <c r="A87" s="145" t="str">
        <f t="shared" si="120"/>
        <v/>
      </c>
      <c r="B87" s="158"/>
      <c r="C87" s="31" t="str">
        <f>IF(B87="","",VLOOKUP(B87,学連登録!$C$2:$G$3000,2,FALSE))</f>
        <v/>
      </c>
      <c r="D87" s="32" t="str">
        <f>IF(B87="","",VLOOKUP(B87,学連登録!$C$2:$G$3000,3,FALSE))</f>
        <v/>
      </c>
      <c r="E87" s="33" t="str">
        <f>IF(B87="","",VLOOKUP(B87,学連登録!$C$2:$G$3000,4,FALSE))</f>
        <v/>
      </c>
      <c r="F87" s="383" t="str">
        <f>IF(B87="","",VLOOKUP(B87,学連登録!$C$2:$I$3000,7,FALSE))</f>
        <v/>
      </c>
      <c r="G87" s="159"/>
      <c r="H87" s="853"/>
      <c r="I87" s="854"/>
      <c r="J87" s="160"/>
      <c r="K87" s="825"/>
      <c r="L87" s="826"/>
      <c r="M87" s="160"/>
      <c r="N87" s="819"/>
      <c r="O87" s="820"/>
      <c r="P87" s="159"/>
      <c r="Q87" s="825"/>
      <c r="R87" s="826"/>
      <c r="S87" s="159"/>
      <c r="T87" s="825"/>
      <c r="U87" s="826"/>
      <c r="V87" s="103" t="str">
        <f>IF(B87="","",VLOOKUP(B87,学連登録!$C$2:$H$3000,6,FALSE))</f>
        <v/>
      </c>
      <c r="W87" s="377"/>
      <c r="X87" s="157"/>
      <c r="Y87" s="118" t="str">
        <f t="shared" si="198"/>
        <v/>
      </c>
      <c r="Z87" s="97" t="str">
        <f>IF(G87="","",VLOOKUP(G87,種目名!$O$5:$T$104,3,0))</f>
        <v/>
      </c>
      <c r="AA87" s="99" t="str">
        <f>IF(J87="","",VLOOKUP(J87,種目名!$O$5:$T$104,3,0))</f>
        <v/>
      </c>
      <c r="AB87" s="119" t="str">
        <f>IF(M87="","",VLOOKUP(M87,種目名!$O$5:$T$104,3,0))</f>
        <v/>
      </c>
      <c r="AC87" s="119" t="str">
        <f>IF(P87="","",VLOOKUP(AF87,種目名!$O$5:$T$104,3,0))</f>
        <v/>
      </c>
      <c r="AD87" s="120" t="str">
        <f>IF(S87="","",VLOOKUP(AI87,種目名!$O$5:$T$104,3,0))</f>
        <v/>
      </c>
      <c r="AE87" s="117">
        <f t="shared" si="199"/>
        <v>0</v>
      </c>
      <c r="AF87" s="157" t="str">
        <f t="shared" si="200"/>
        <v/>
      </c>
      <c r="AG87" s="157" t="str">
        <f t="shared" si="201"/>
        <v/>
      </c>
      <c r="AH87" s="117">
        <f t="shared" si="202"/>
        <v>0</v>
      </c>
      <c r="AI87" s="157" t="str">
        <f t="shared" si="203"/>
        <v/>
      </c>
      <c r="AJ87" s="157" t="str">
        <f t="shared" si="204"/>
        <v/>
      </c>
      <c r="AK87" s="390"/>
      <c r="AL87" s="171">
        <f t="shared" si="121"/>
        <v>0</v>
      </c>
      <c r="AM87" s="399">
        <f t="shared" si="122"/>
        <v>0</v>
      </c>
      <c r="AN87" s="399">
        <f>COUNTIF($B$12:B87,B87)</f>
        <v>0</v>
      </c>
      <c r="AO87" s="399"/>
      <c r="AP87" s="399" t="str">
        <f t="shared" si="123"/>
        <v/>
      </c>
      <c r="AQ87" s="399" t="str">
        <f t="shared" si="124"/>
        <v/>
      </c>
      <c r="AR87" s="399" t="str">
        <f t="shared" si="125"/>
        <v/>
      </c>
      <c r="AS87" s="399" t="str">
        <f t="shared" si="126"/>
        <v/>
      </c>
      <c r="AT87" s="399">
        <f t="shared" si="127"/>
        <v>0</v>
      </c>
      <c r="AU87" s="399" t="str">
        <f t="shared" si="128"/>
        <v/>
      </c>
      <c r="AV87" s="399" t="str">
        <f t="shared" si="129"/>
        <v/>
      </c>
      <c r="AW87" s="399" t="str">
        <f t="shared" si="130"/>
        <v/>
      </c>
      <c r="AX87" s="399" t="str">
        <f t="shared" si="131"/>
        <v/>
      </c>
      <c r="AY87" s="399" t="str">
        <f t="shared" si="132"/>
        <v/>
      </c>
      <c r="AZ87" s="399" t="str">
        <f t="shared" si="133"/>
        <v/>
      </c>
      <c r="BA87" s="399" t="str">
        <f t="shared" si="134"/>
        <v/>
      </c>
      <c r="BB87" s="399" t="str">
        <f t="shared" si="135"/>
        <v/>
      </c>
      <c r="BC87" s="399" t="str">
        <f t="shared" si="136"/>
        <v/>
      </c>
      <c r="BD87" s="403" t="str">
        <f t="shared" si="137"/>
        <v/>
      </c>
      <c r="BE87" s="393">
        <f t="shared" si="138"/>
        <v>0</v>
      </c>
      <c r="BF87" s="157"/>
      <c r="BG87" s="399">
        <f t="shared" si="139"/>
        <v>0</v>
      </c>
      <c r="BH87" s="399">
        <f t="shared" si="140"/>
        <v>0</v>
      </c>
      <c r="BI87" s="412">
        <f t="shared" si="141"/>
        <v>0</v>
      </c>
      <c r="BJ87" s="413">
        <f t="shared" si="117"/>
        <v>0</v>
      </c>
      <c r="BK87" s="398" t="str">
        <f t="shared" si="118"/>
        <v>0</v>
      </c>
      <c r="BL87" s="398" t="str">
        <f t="shared" si="119"/>
        <v>0</v>
      </c>
      <c r="BM87" s="412">
        <f t="shared" si="142"/>
        <v>0</v>
      </c>
      <c r="BN87" s="412" t="str">
        <f t="shared" si="143"/>
        <v>0m0</v>
      </c>
      <c r="BO87" s="399">
        <f t="shared" si="144"/>
        <v>0</v>
      </c>
      <c r="BP87" s="399">
        <f t="shared" si="145"/>
        <v>0</v>
      </c>
      <c r="BQ87" s="412">
        <f t="shared" si="146"/>
        <v>0</v>
      </c>
      <c r="BR87" s="413">
        <f t="shared" si="147"/>
        <v>0</v>
      </c>
      <c r="BS87" s="398" t="str">
        <f t="shared" si="148"/>
        <v>0</v>
      </c>
      <c r="BT87" s="398" t="str">
        <f t="shared" si="149"/>
        <v>0</v>
      </c>
      <c r="BU87" s="412">
        <f t="shared" si="150"/>
        <v>0</v>
      </c>
      <c r="BV87" s="412" t="str">
        <f t="shared" si="151"/>
        <v>0m0</v>
      </c>
      <c r="BW87" s="399">
        <f t="shared" si="152"/>
        <v>0</v>
      </c>
      <c r="BX87" s="399">
        <f t="shared" si="153"/>
        <v>0</v>
      </c>
      <c r="BY87" s="412">
        <f t="shared" si="154"/>
        <v>0</v>
      </c>
      <c r="BZ87" s="413">
        <f t="shared" si="155"/>
        <v>0</v>
      </c>
      <c r="CA87" s="398" t="str">
        <f t="shared" si="156"/>
        <v>0</v>
      </c>
      <c r="CB87" s="398" t="str">
        <f t="shared" si="157"/>
        <v>0</v>
      </c>
      <c r="CC87" s="412">
        <f t="shared" si="158"/>
        <v>0</v>
      </c>
      <c r="CD87" s="412" t="str">
        <f t="shared" si="159"/>
        <v>0m0</v>
      </c>
      <c r="CE87" s="399">
        <f t="shared" si="160"/>
        <v>0</v>
      </c>
      <c r="CF87" s="399">
        <f t="shared" si="161"/>
        <v>0</v>
      </c>
      <c r="CG87" s="412">
        <f t="shared" si="162"/>
        <v>0</v>
      </c>
      <c r="CH87" s="413">
        <f t="shared" si="163"/>
        <v>0</v>
      </c>
      <c r="CI87" s="398" t="str">
        <f t="shared" si="164"/>
        <v>0</v>
      </c>
      <c r="CJ87" s="398" t="str">
        <f t="shared" si="165"/>
        <v>0</v>
      </c>
      <c r="CK87" s="412">
        <f t="shared" si="166"/>
        <v>0</v>
      </c>
      <c r="CL87" s="412" t="str">
        <f t="shared" si="167"/>
        <v>0m0</v>
      </c>
      <c r="CM87" s="399">
        <f t="shared" si="168"/>
        <v>0</v>
      </c>
      <c r="CN87" s="399">
        <f t="shared" si="169"/>
        <v>0</v>
      </c>
      <c r="CO87" s="412">
        <f t="shared" si="170"/>
        <v>0</v>
      </c>
      <c r="CP87" s="413">
        <f t="shared" si="171"/>
        <v>0</v>
      </c>
      <c r="CQ87" s="398" t="str">
        <f t="shared" si="172"/>
        <v>0</v>
      </c>
      <c r="CR87" s="398" t="str">
        <f t="shared" si="173"/>
        <v>0</v>
      </c>
      <c r="CS87" s="412">
        <f t="shared" si="174"/>
        <v>0</v>
      </c>
      <c r="CT87" s="412" t="str">
        <f t="shared" si="175"/>
        <v>0m0</v>
      </c>
      <c r="CU87" s="412">
        <f t="shared" si="176"/>
        <v>0</v>
      </c>
      <c r="CV87" s="412">
        <f t="shared" si="177"/>
        <v>0</v>
      </c>
      <c r="CW87" s="412">
        <f t="shared" si="178"/>
        <v>0</v>
      </c>
      <c r="CX87" s="412">
        <f t="shared" si="179"/>
        <v>0</v>
      </c>
      <c r="CY87" s="412">
        <f t="shared" si="180"/>
        <v>0</v>
      </c>
      <c r="CZ87" s="412" t="str">
        <f t="shared" si="181"/>
        <v/>
      </c>
      <c r="DA87" s="412" t="str">
        <f t="shared" si="182"/>
        <v/>
      </c>
      <c r="DB87" s="412" t="str">
        <f t="shared" si="183"/>
        <v/>
      </c>
      <c r="DC87" s="412" t="str">
        <f t="shared" si="184"/>
        <v/>
      </c>
      <c r="DD87" s="412" t="str">
        <f t="shared" si="185"/>
        <v/>
      </c>
      <c r="DE87" s="412"/>
      <c r="DG87" s="412" t="str">
        <f t="shared" si="186"/>
        <v/>
      </c>
      <c r="DH87" s="412" t="str">
        <f t="shared" si="187"/>
        <v/>
      </c>
      <c r="DI87" s="412">
        <f t="shared" si="188"/>
        <v>0</v>
      </c>
      <c r="DJ87" s="412" t="str">
        <f t="shared" si="189"/>
        <v/>
      </c>
      <c r="DK87" s="412" t="str">
        <f t="shared" si="190"/>
        <v/>
      </c>
      <c r="DL87" s="412" t="str">
        <f t="shared" si="191"/>
        <v/>
      </c>
      <c r="DM87" s="412" t="str">
        <f t="shared" si="192"/>
        <v/>
      </c>
      <c r="DN87" s="412" t="str">
        <f t="shared" si="193"/>
        <v/>
      </c>
      <c r="DO87" s="412" t="str">
        <f t="shared" si="194"/>
        <v/>
      </c>
      <c r="DR87" s="494"/>
      <c r="DS87" s="393">
        <f t="shared" si="197"/>
        <v>0</v>
      </c>
      <c r="DT87" s="393">
        <f t="shared" si="195"/>
        <v>0</v>
      </c>
      <c r="DU87" s="411">
        <f t="shared" si="196"/>
        <v>0</v>
      </c>
      <c r="DX87" s="494" t="e">
        <f>IF(BG87&lt;270000,○,"")</f>
        <v>#NAME?</v>
      </c>
    </row>
    <row r="88" spans="1:128" s="411" customFormat="1" ht="18" hidden="1" customHeight="1" thickBot="1">
      <c r="A88" s="145" t="str">
        <f t="shared" si="120"/>
        <v/>
      </c>
      <c r="B88" s="158"/>
      <c r="C88" s="31" t="str">
        <f>IF(B88="","",VLOOKUP(B88,学連登録!$C$2:$G$3000,2,FALSE))</f>
        <v/>
      </c>
      <c r="D88" s="32" t="str">
        <f>IF(B88="","",VLOOKUP(B88,学連登録!$C$2:$G$3000,3,FALSE))</f>
        <v/>
      </c>
      <c r="E88" s="33" t="str">
        <f>IF(B88="","",VLOOKUP(B88,学連登録!$C$2:$G$3000,4,FALSE))</f>
        <v/>
      </c>
      <c r="F88" s="383" t="str">
        <f>IF(B88="","",VLOOKUP(B88,学連登録!$C$2:$I$3000,7,FALSE))</f>
        <v/>
      </c>
      <c r="G88" s="159"/>
      <c r="H88" s="853"/>
      <c r="I88" s="854"/>
      <c r="J88" s="160"/>
      <c r="K88" s="825"/>
      <c r="L88" s="826"/>
      <c r="M88" s="160"/>
      <c r="N88" s="819"/>
      <c r="O88" s="820"/>
      <c r="P88" s="159"/>
      <c r="Q88" s="825"/>
      <c r="R88" s="826"/>
      <c r="S88" s="159"/>
      <c r="T88" s="825"/>
      <c r="U88" s="826"/>
      <c r="V88" s="103" t="str">
        <f>IF(B88="","",VLOOKUP(B88,学連登録!$C$2:$H$3000,6,FALSE))</f>
        <v/>
      </c>
      <c r="W88" s="377"/>
      <c r="X88" s="157"/>
      <c r="Y88" s="118" t="str">
        <f t="shared" si="198"/>
        <v/>
      </c>
      <c r="Z88" s="97" t="str">
        <f>IF(G88="","",VLOOKUP(G88,種目名!$O$5:$T$104,3,0))</f>
        <v/>
      </c>
      <c r="AA88" s="99" t="str">
        <f>IF(J88="","",VLOOKUP(J88,種目名!$O$5:$T$104,3,0))</f>
        <v/>
      </c>
      <c r="AB88" s="119" t="str">
        <f>IF(M88="","",VLOOKUP(M88,種目名!$O$5:$T$104,3,0))</f>
        <v/>
      </c>
      <c r="AC88" s="119" t="str">
        <f>IF(P88="","",VLOOKUP(AF88,種目名!$O$5:$T$104,3,0))</f>
        <v/>
      </c>
      <c r="AD88" s="120" t="str">
        <f>IF(S88="","",VLOOKUP(AI88,種目名!$O$5:$T$104,3,0))</f>
        <v/>
      </c>
      <c r="AE88" s="117">
        <f t="shared" si="199"/>
        <v>0</v>
      </c>
      <c r="AF88" s="157" t="str">
        <f t="shared" si="200"/>
        <v/>
      </c>
      <c r="AG88" s="157" t="str">
        <f t="shared" si="201"/>
        <v/>
      </c>
      <c r="AH88" s="117">
        <f t="shared" si="202"/>
        <v>0</v>
      </c>
      <c r="AI88" s="157" t="str">
        <f t="shared" si="203"/>
        <v/>
      </c>
      <c r="AJ88" s="157" t="str">
        <f t="shared" si="204"/>
        <v/>
      </c>
      <c r="AK88" s="390"/>
      <c r="AL88" s="171">
        <f t="shared" si="121"/>
        <v>0</v>
      </c>
      <c r="AM88" s="399">
        <f t="shared" si="122"/>
        <v>0</v>
      </c>
      <c r="AN88" s="399">
        <f>COUNTIF($B$12:B88,B88)</f>
        <v>0</v>
      </c>
      <c r="AO88" s="399"/>
      <c r="AP88" s="399" t="str">
        <f t="shared" si="123"/>
        <v/>
      </c>
      <c r="AQ88" s="399" t="str">
        <f t="shared" si="124"/>
        <v/>
      </c>
      <c r="AR88" s="399" t="str">
        <f t="shared" si="125"/>
        <v/>
      </c>
      <c r="AS88" s="399" t="str">
        <f t="shared" si="126"/>
        <v/>
      </c>
      <c r="AT88" s="399">
        <f t="shared" si="127"/>
        <v>0</v>
      </c>
      <c r="AU88" s="399" t="str">
        <f t="shared" si="128"/>
        <v/>
      </c>
      <c r="AV88" s="399" t="str">
        <f t="shared" si="129"/>
        <v/>
      </c>
      <c r="AW88" s="399" t="str">
        <f t="shared" si="130"/>
        <v/>
      </c>
      <c r="AX88" s="399" t="str">
        <f t="shared" si="131"/>
        <v/>
      </c>
      <c r="AY88" s="399" t="str">
        <f t="shared" si="132"/>
        <v/>
      </c>
      <c r="AZ88" s="399" t="str">
        <f t="shared" si="133"/>
        <v/>
      </c>
      <c r="BA88" s="399" t="str">
        <f t="shared" si="134"/>
        <v/>
      </c>
      <c r="BB88" s="399" t="str">
        <f t="shared" si="135"/>
        <v/>
      </c>
      <c r="BC88" s="399" t="str">
        <f t="shared" si="136"/>
        <v/>
      </c>
      <c r="BD88" s="403" t="str">
        <f t="shared" si="137"/>
        <v/>
      </c>
      <c r="BE88" s="393">
        <f t="shared" si="138"/>
        <v>0</v>
      </c>
      <c r="BF88" s="157"/>
      <c r="BG88" s="399">
        <f t="shared" si="139"/>
        <v>0</v>
      </c>
      <c r="BH88" s="399">
        <f t="shared" si="140"/>
        <v>0</v>
      </c>
      <c r="BI88" s="412">
        <f t="shared" si="141"/>
        <v>0</v>
      </c>
      <c r="BJ88" s="413">
        <f t="shared" si="117"/>
        <v>0</v>
      </c>
      <c r="BK88" s="398" t="str">
        <f t="shared" si="118"/>
        <v>0</v>
      </c>
      <c r="BL88" s="398" t="str">
        <f t="shared" si="119"/>
        <v>0</v>
      </c>
      <c r="BM88" s="412">
        <f t="shared" si="142"/>
        <v>0</v>
      </c>
      <c r="BN88" s="412" t="str">
        <f t="shared" si="143"/>
        <v>0m0</v>
      </c>
      <c r="BO88" s="399">
        <f t="shared" si="144"/>
        <v>0</v>
      </c>
      <c r="BP88" s="399">
        <f t="shared" si="145"/>
        <v>0</v>
      </c>
      <c r="BQ88" s="412">
        <f t="shared" si="146"/>
        <v>0</v>
      </c>
      <c r="BR88" s="413">
        <f t="shared" si="147"/>
        <v>0</v>
      </c>
      <c r="BS88" s="398" t="str">
        <f t="shared" si="148"/>
        <v>0</v>
      </c>
      <c r="BT88" s="398" t="str">
        <f t="shared" si="149"/>
        <v>0</v>
      </c>
      <c r="BU88" s="412">
        <f t="shared" si="150"/>
        <v>0</v>
      </c>
      <c r="BV88" s="412" t="str">
        <f t="shared" si="151"/>
        <v>0m0</v>
      </c>
      <c r="BW88" s="399">
        <f t="shared" si="152"/>
        <v>0</v>
      </c>
      <c r="BX88" s="399">
        <f t="shared" si="153"/>
        <v>0</v>
      </c>
      <c r="BY88" s="412">
        <f t="shared" si="154"/>
        <v>0</v>
      </c>
      <c r="BZ88" s="413">
        <f t="shared" si="155"/>
        <v>0</v>
      </c>
      <c r="CA88" s="398" t="str">
        <f t="shared" si="156"/>
        <v>0</v>
      </c>
      <c r="CB88" s="398" t="str">
        <f t="shared" si="157"/>
        <v>0</v>
      </c>
      <c r="CC88" s="412">
        <f t="shared" si="158"/>
        <v>0</v>
      </c>
      <c r="CD88" s="412" t="str">
        <f t="shared" si="159"/>
        <v>0m0</v>
      </c>
      <c r="CE88" s="399">
        <f t="shared" si="160"/>
        <v>0</v>
      </c>
      <c r="CF88" s="399">
        <f t="shared" si="161"/>
        <v>0</v>
      </c>
      <c r="CG88" s="412">
        <f t="shared" si="162"/>
        <v>0</v>
      </c>
      <c r="CH88" s="413">
        <f t="shared" si="163"/>
        <v>0</v>
      </c>
      <c r="CI88" s="398" t="str">
        <f t="shared" si="164"/>
        <v>0</v>
      </c>
      <c r="CJ88" s="398" t="str">
        <f t="shared" si="165"/>
        <v>0</v>
      </c>
      <c r="CK88" s="412">
        <f t="shared" si="166"/>
        <v>0</v>
      </c>
      <c r="CL88" s="412" t="str">
        <f t="shared" si="167"/>
        <v>0m0</v>
      </c>
      <c r="CM88" s="399">
        <f t="shared" si="168"/>
        <v>0</v>
      </c>
      <c r="CN88" s="399">
        <f t="shared" si="169"/>
        <v>0</v>
      </c>
      <c r="CO88" s="412">
        <f t="shared" si="170"/>
        <v>0</v>
      </c>
      <c r="CP88" s="413">
        <f t="shared" si="171"/>
        <v>0</v>
      </c>
      <c r="CQ88" s="398" t="str">
        <f t="shared" si="172"/>
        <v>0</v>
      </c>
      <c r="CR88" s="398" t="str">
        <f t="shared" si="173"/>
        <v>0</v>
      </c>
      <c r="CS88" s="412">
        <f t="shared" si="174"/>
        <v>0</v>
      </c>
      <c r="CT88" s="412" t="str">
        <f t="shared" si="175"/>
        <v>0m0</v>
      </c>
      <c r="CU88" s="412">
        <f t="shared" si="176"/>
        <v>0</v>
      </c>
      <c r="CV88" s="412">
        <f t="shared" si="177"/>
        <v>0</v>
      </c>
      <c r="CW88" s="412">
        <f t="shared" si="178"/>
        <v>0</v>
      </c>
      <c r="CX88" s="412">
        <f t="shared" si="179"/>
        <v>0</v>
      </c>
      <c r="CY88" s="412">
        <f t="shared" si="180"/>
        <v>0</v>
      </c>
      <c r="CZ88" s="412" t="str">
        <f t="shared" si="181"/>
        <v/>
      </c>
      <c r="DA88" s="412" t="str">
        <f t="shared" si="182"/>
        <v/>
      </c>
      <c r="DB88" s="412" t="str">
        <f t="shared" si="183"/>
        <v/>
      </c>
      <c r="DC88" s="412" t="str">
        <f t="shared" si="184"/>
        <v/>
      </c>
      <c r="DD88" s="412" t="str">
        <f t="shared" si="185"/>
        <v/>
      </c>
      <c r="DE88" s="412"/>
      <c r="DG88" s="412" t="str">
        <f t="shared" si="186"/>
        <v/>
      </c>
      <c r="DH88" s="412" t="str">
        <f t="shared" si="187"/>
        <v/>
      </c>
      <c r="DI88" s="412">
        <f t="shared" si="188"/>
        <v>0</v>
      </c>
      <c r="DJ88" s="412" t="str">
        <f t="shared" si="189"/>
        <v/>
      </c>
      <c r="DK88" s="412" t="str">
        <f t="shared" si="190"/>
        <v/>
      </c>
      <c r="DL88" s="412" t="str">
        <f t="shared" si="191"/>
        <v/>
      </c>
      <c r="DM88" s="412" t="str">
        <f t="shared" si="192"/>
        <v/>
      </c>
      <c r="DN88" s="412" t="str">
        <f t="shared" si="193"/>
        <v/>
      </c>
      <c r="DO88" s="412" t="str">
        <f t="shared" si="194"/>
        <v/>
      </c>
      <c r="DR88" s="494"/>
      <c r="DS88" s="393">
        <f t="shared" si="197"/>
        <v>0</v>
      </c>
      <c r="DT88" s="393">
        <f t="shared" si="195"/>
        <v>0</v>
      </c>
      <c r="DU88" s="411">
        <f t="shared" si="196"/>
        <v>0</v>
      </c>
      <c r="DX88" s="494" t="e">
        <f>IF(BG88&lt;270000,○,"")</f>
        <v>#NAME?</v>
      </c>
    </row>
    <row r="89" spans="1:128" s="411" customFormat="1" ht="18" hidden="1" customHeight="1" thickBot="1">
      <c r="A89" s="145" t="str">
        <f t="shared" si="120"/>
        <v/>
      </c>
      <c r="B89" s="158"/>
      <c r="C89" s="31" t="str">
        <f>IF(B89="","",VLOOKUP(B89,学連登録!$C$2:$G$3000,2,FALSE))</f>
        <v/>
      </c>
      <c r="D89" s="32" t="str">
        <f>IF(B89="","",VLOOKUP(B89,学連登録!$C$2:$G$3000,3,FALSE))</f>
        <v/>
      </c>
      <c r="E89" s="33" t="str">
        <f>IF(B89="","",VLOOKUP(B89,学連登録!$C$2:$G$3000,4,FALSE))</f>
        <v/>
      </c>
      <c r="F89" s="383" t="str">
        <f>IF(B89="","",VLOOKUP(B89,学連登録!$C$2:$I$3000,7,FALSE))</f>
        <v/>
      </c>
      <c r="G89" s="159"/>
      <c r="H89" s="853"/>
      <c r="I89" s="854"/>
      <c r="J89" s="160"/>
      <c r="K89" s="825"/>
      <c r="L89" s="826"/>
      <c r="M89" s="160"/>
      <c r="N89" s="819"/>
      <c r="O89" s="820"/>
      <c r="P89" s="159"/>
      <c r="Q89" s="825"/>
      <c r="R89" s="826"/>
      <c r="S89" s="159"/>
      <c r="T89" s="825"/>
      <c r="U89" s="826"/>
      <c r="V89" s="103" t="str">
        <f>IF(B89="","",VLOOKUP(B89,学連登録!$C$2:$H$3000,6,FALSE))</f>
        <v/>
      </c>
      <c r="W89" s="377"/>
      <c r="X89" s="157"/>
      <c r="Y89" s="118" t="str">
        <f t="shared" si="198"/>
        <v/>
      </c>
      <c r="Z89" s="97" t="str">
        <f>IF(G89="","",VLOOKUP(G89,種目名!$O$5:$T$104,3,0))</f>
        <v/>
      </c>
      <c r="AA89" s="99" t="str">
        <f>IF(J89="","",VLOOKUP(J89,種目名!$O$5:$T$104,3,0))</f>
        <v/>
      </c>
      <c r="AB89" s="119" t="str">
        <f>IF(M89="","",VLOOKUP(M89,種目名!$O$5:$T$104,3,0))</f>
        <v/>
      </c>
      <c r="AC89" s="119" t="str">
        <f>IF(P89="","",VLOOKUP(AF89,種目名!$O$5:$T$104,3,0))</f>
        <v/>
      </c>
      <c r="AD89" s="120" t="str">
        <f>IF(S89="","",VLOOKUP(AI89,種目名!$O$5:$T$104,3,0))</f>
        <v/>
      </c>
      <c r="AE89" s="117">
        <f t="shared" si="199"/>
        <v>0</v>
      </c>
      <c r="AF89" s="157" t="str">
        <f t="shared" si="200"/>
        <v/>
      </c>
      <c r="AG89" s="157" t="str">
        <f t="shared" si="201"/>
        <v/>
      </c>
      <c r="AH89" s="117">
        <f t="shared" si="202"/>
        <v>0</v>
      </c>
      <c r="AI89" s="157" t="str">
        <f t="shared" si="203"/>
        <v/>
      </c>
      <c r="AJ89" s="157" t="str">
        <f t="shared" si="204"/>
        <v/>
      </c>
      <c r="AK89" s="390"/>
      <c r="AL89" s="171">
        <f t="shared" si="121"/>
        <v>0</v>
      </c>
      <c r="AM89" s="399">
        <f t="shared" si="122"/>
        <v>0</v>
      </c>
      <c r="AN89" s="399">
        <f>COUNTIF($B$12:B89,B89)</f>
        <v>0</v>
      </c>
      <c r="AO89" s="399"/>
      <c r="AP89" s="399" t="str">
        <f t="shared" si="123"/>
        <v/>
      </c>
      <c r="AQ89" s="399" t="str">
        <f t="shared" si="124"/>
        <v/>
      </c>
      <c r="AR89" s="399" t="str">
        <f t="shared" si="125"/>
        <v/>
      </c>
      <c r="AS89" s="399" t="str">
        <f t="shared" si="126"/>
        <v/>
      </c>
      <c r="AT89" s="399">
        <f t="shared" si="127"/>
        <v>0</v>
      </c>
      <c r="AU89" s="399" t="str">
        <f t="shared" si="128"/>
        <v/>
      </c>
      <c r="AV89" s="399" t="str">
        <f t="shared" si="129"/>
        <v/>
      </c>
      <c r="AW89" s="399" t="str">
        <f t="shared" si="130"/>
        <v/>
      </c>
      <c r="AX89" s="399" t="str">
        <f t="shared" si="131"/>
        <v/>
      </c>
      <c r="AY89" s="399" t="str">
        <f t="shared" si="132"/>
        <v/>
      </c>
      <c r="AZ89" s="399" t="str">
        <f t="shared" si="133"/>
        <v/>
      </c>
      <c r="BA89" s="399" t="str">
        <f t="shared" si="134"/>
        <v/>
      </c>
      <c r="BB89" s="399" t="str">
        <f t="shared" si="135"/>
        <v/>
      </c>
      <c r="BC89" s="399" t="str">
        <f t="shared" si="136"/>
        <v/>
      </c>
      <c r="BD89" s="403" t="str">
        <f t="shared" si="137"/>
        <v/>
      </c>
      <c r="BE89" s="393">
        <f t="shared" si="138"/>
        <v>0</v>
      </c>
      <c r="BF89" s="157"/>
      <c r="BG89" s="399">
        <f t="shared" si="139"/>
        <v>0</v>
      </c>
      <c r="BH89" s="399">
        <f t="shared" si="140"/>
        <v>0</v>
      </c>
      <c r="BI89" s="412">
        <f t="shared" si="141"/>
        <v>0</v>
      </c>
      <c r="BJ89" s="413">
        <f t="shared" si="117"/>
        <v>0</v>
      </c>
      <c r="BK89" s="398" t="str">
        <f t="shared" si="118"/>
        <v>0</v>
      </c>
      <c r="BL89" s="398" t="str">
        <f t="shared" si="119"/>
        <v>0</v>
      </c>
      <c r="BM89" s="412">
        <f t="shared" si="142"/>
        <v>0</v>
      </c>
      <c r="BN89" s="412" t="str">
        <f t="shared" si="143"/>
        <v>0m0</v>
      </c>
      <c r="BO89" s="399">
        <f t="shared" si="144"/>
        <v>0</v>
      </c>
      <c r="BP89" s="399">
        <f t="shared" si="145"/>
        <v>0</v>
      </c>
      <c r="BQ89" s="412">
        <f t="shared" si="146"/>
        <v>0</v>
      </c>
      <c r="BR89" s="413">
        <f t="shared" si="147"/>
        <v>0</v>
      </c>
      <c r="BS89" s="398" t="str">
        <f t="shared" si="148"/>
        <v>0</v>
      </c>
      <c r="BT89" s="398" t="str">
        <f t="shared" si="149"/>
        <v>0</v>
      </c>
      <c r="BU89" s="412">
        <f t="shared" si="150"/>
        <v>0</v>
      </c>
      <c r="BV89" s="412" t="str">
        <f t="shared" si="151"/>
        <v>0m0</v>
      </c>
      <c r="BW89" s="399">
        <f t="shared" si="152"/>
        <v>0</v>
      </c>
      <c r="BX89" s="399">
        <f t="shared" si="153"/>
        <v>0</v>
      </c>
      <c r="BY89" s="412">
        <f t="shared" si="154"/>
        <v>0</v>
      </c>
      <c r="BZ89" s="413">
        <f t="shared" si="155"/>
        <v>0</v>
      </c>
      <c r="CA89" s="398" t="str">
        <f t="shared" si="156"/>
        <v>0</v>
      </c>
      <c r="CB89" s="398" t="str">
        <f t="shared" si="157"/>
        <v>0</v>
      </c>
      <c r="CC89" s="412">
        <f t="shared" si="158"/>
        <v>0</v>
      </c>
      <c r="CD89" s="412" t="str">
        <f t="shared" si="159"/>
        <v>0m0</v>
      </c>
      <c r="CE89" s="399">
        <f t="shared" si="160"/>
        <v>0</v>
      </c>
      <c r="CF89" s="399">
        <f t="shared" si="161"/>
        <v>0</v>
      </c>
      <c r="CG89" s="412">
        <f t="shared" si="162"/>
        <v>0</v>
      </c>
      <c r="CH89" s="413">
        <f t="shared" si="163"/>
        <v>0</v>
      </c>
      <c r="CI89" s="398" t="str">
        <f t="shared" si="164"/>
        <v>0</v>
      </c>
      <c r="CJ89" s="398" t="str">
        <f t="shared" si="165"/>
        <v>0</v>
      </c>
      <c r="CK89" s="412">
        <f t="shared" si="166"/>
        <v>0</v>
      </c>
      <c r="CL89" s="412" t="str">
        <f t="shared" si="167"/>
        <v>0m0</v>
      </c>
      <c r="CM89" s="399">
        <f t="shared" si="168"/>
        <v>0</v>
      </c>
      <c r="CN89" s="399">
        <f t="shared" si="169"/>
        <v>0</v>
      </c>
      <c r="CO89" s="412">
        <f t="shared" si="170"/>
        <v>0</v>
      </c>
      <c r="CP89" s="413">
        <f t="shared" si="171"/>
        <v>0</v>
      </c>
      <c r="CQ89" s="398" t="str">
        <f t="shared" si="172"/>
        <v>0</v>
      </c>
      <c r="CR89" s="398" t="str">
        <f t="shared" si="173"/>
        <v>0</v>
      </c>
      <c r="CS89" s="412">
        <f t="shared" si="174"/>
        <v>0</v>
      </c>
      <c r="CT89" s="412" t="str">
        <f t="shared" si="175"/>
        <v>0m0</v>
      </c>
      <c r="CU89" s="412">
        <f t="shared" si="176"/>
        <v>0</v>
      </c>
      <c r="CV89" s="412">
        <f t="shared" si="177"/>
        <v>0</v>
      </c>
      <c r="CW89" s="412">
        <f t="shared" si="178"/>
        <v>0</v>
      </c>
      <c r="CX89" s="412">
        <f t="shared" si="179"/>
        <v>0</v>
      </c>
      <c r="CY89" s="412">
        <f t="shared" si="180"/>
        <v>0</v>
      </c>
      <c r="CZ89" s="412" t="str">
        <f t="shared" si="181"/>
        <v/>
      </c>
      <c r="DA89" s="412" t="str">
        <f t="shared" si="182"/>
        <v/>
      </c>
      <c r="DB89" s="412" t="str">
        <f t="shared" si="183"/>
        <v/>
      </c>
      <c r="DC89" s="412" t="str">
        <f t="shared" si="184"/>
        <v/>
      </c>
      <c r="DD89" s="412" t="str">
        <f t="shared" si="185"/>
        <v/>
      </c>
      <c r="DE89" s="412"/>
      <c r="DG89" s="412" t="str">
        <f t="shared" si="186"/>
        <v/>
      </c>
      <c r="DH89" s="412" t="str">
        <f t="shared" si="187"/>
        <v/>
      </c>
      <c r="DI89" s="412">
        <f t="shared" si="188"/>
        <v>0</v>
      </c>
      <c r="DJ89" s="412" t="str">
        <f t="shared" si="189"/>
        <v/>
      </c>
      <c r="DK89" s="412" t="str">
        <f t="shared" si="190"/>
        <v/>
      </c>
      <c r="DL89" s="412" t="str">
        <f t="shared" si="191"/>
        <v/>
      </c>
      <c r="DM89" s="412" t="str">
        <f t="shared" si="192"/>
        <v/>
      </c>
      <c r="DN89" s="412" t="str">
        <f t="shared" si="193"/>
        <v/>
      </c>
      <c r="DO89" s="412" t="str">
        <f t="shared" si="194"/>
        <v/>
      </c>
      <c r="DR89" s="494"/>
      <c r="DS89" s="393">
        <f t="shared" si="197"/>
        <v>0</v>
      </c>
      <c r="DT89" s="393">
        <f t="shared" si="195"/>
        <v>0</v>
      </c>
      <c r="DU89" s="411">
        <f t="shared" si="196"/>
        <v>0</v>
      </c>
      <c r="DX89" s="494" t="e">
        <f>IF(BG89&lt;270000,○,"")</f>
        <v>#NAME?</v>
      </c>
    </row>
    <row r="90" spans="1:128" s="411" customFormat="1" ht="18" hidden="1" customHeight="1" thickBot="1">
      <c r="A90" s="145" t="str">
        <f t="shared" si="120"/>
        <v/>
      </c>
      <c r="B90" s="158"/>
      <c r="C90" s="31" t="str">
        <f>IF(B90="","",VLOOKUP(B90,学連登録!$C$2:$G$3000,2,FALSE))</f>
        <v/>
      </c>
      <c r="D90" s="32" t="str">
        <f>IF(B90="","",VLOOKUP(B90,学連登録!$C$2:$G$3000,3,FALSE))</f>
        <v/>
      </c>
      <c r="E90" s="33" t="str">
        <f>IF(B90="","",VLOOKUP(B90,学連登録!$C$2:$G$3000,4,FALSE))</f>
        <v/>
      </c>
      <c r="F90" s="383" t="str">
        <f>IF(B90="","",VLOOKUP(B90,学連登録!$C$2:$I$3000,7,FALSE))</f>
        <v/>
      </c>
      <c r="G90" s="159"/>
      <c r="H90" s="853"/>
      <c r="I90" s="854"/>
      <c r="J90" s="160"/>
      <c r="K90" s="825"/>
      <c r="L90" s="826"/>
      <c r="M90" s="160"/>
      <c r="N90" s="819"/>
      <c r="O90" s="820"/>
      <c r="P90" s="159"/>
      <c r="Q90" s="825"/>
      <c r="R90" s="826"/>
      <c r="S90" s="159"/>
      <c r="T90" s="825"/>
      <c r="U90" s="826"/>
      <c r="V90" s="103" t="str">
        <f>IF(B90="","",VLOOKUP(B90,学連登録!$C$2:$H$3000,6,FALSE))</f>
        <v/>
      </c>
      <c r="W90" s="377"/>
      <c r="X90" s="157"/>
      <c r="Y90" s="118" t="str">
        <f t="shared" si="198"/>
        <v/>
      </c>
      <c r="Z90" s="97" t="str">
        <f>IF(G90="","",VLOOKUP(G90,種目名!$O$5:$T$104,3,0))</f>
        <v/>
      </c>
      <c r="AA90" s="99" t="str">
        <f>IF(J90="","",VLOOKUP(J90,種目名!$O$5:$T$104,3,0))</f>
        <v/>
      </c>
      <c r="AB90" s="119" t="str">
        <f>IF(M90="","",VLOOKUP(M90,種目名!$O$5:$T$104,3,0))</f>
        <v/>
      </c>
      <c r="AC90" s="119" t="str">
        <f>IF(P90="","",VLOOKUP(AF90,種目名!$O$5:$T$104,3,0))</f>
        <v/>
      </c>
      <c r="AD90" s="120" t="str">
        <f>IF(S90="","",VLOOKUP(AI90,種目名!$O$5:$T$104,3,0))</f>
        <v/>
      </c>
      <c r="AE90" s="117">
        <f t="shared" si="199"/>
        <v>0</v>
      </c>
      <c r="AF90" s="157" t="str">
        <f t="shared" si="200"/>
        <v/>
      </c>
      <c r="AG90" s="157" t="str">
        <f t="shared" si="201"/>
        <v/>
      </c>
      <c r="AH90" s="117">
        <f t="shared" si="202"/>
        <v>0</v>
      </c>
      <c r="AI90" s="157" t="str">
        <f t="shared" si="203"/>
        <v/>
      </c>
      <c r="AJ90" s="157" t="str">
        <f t="shared" si="204"/>
        <v/>
      </c>
      <c r="AK90" s="390"/>
      <c r="AL90" s="171">
        <f t="shared" si="121"/>
        <v>0</v>
      </c>
      <c r="AM90" s="399">
        <f t="shared" si="122"/>
        <v>0</v>
      </c>
      <c r="AN90" s="399">
        <f>COUNTIF($B$12:B90,B90)</f>
        <v>0</v>
      </c>
      <c r="AO90" s="399"/>
      <c r="AP90" s="399" t="str">
        <f t="shared" si="123"/>
        <v/>
      </c>
      <c r="AQ90" s="399" t="str">
        <f t="shared" si="124"/>
        <v/>
      </c>
      <c r="AR90" s="399" t="str">
        <f t="shared" si="125"/>
        <v/>
      </c>
      <c r="AS90" s="399" t="str">
        <f t="shared" si="126"/>
        <v/>
      </c>
      <c r="AT90" s="399">
        <f t="shared" si="127"/>
        <v>0</v>
      </c>
      <c r="AU90" s="399" t="str">
        <f t="shared" si="128"/>
        <v/>
      </c>
      <c r="AV90" s="399" t="str">
        <f t="shared" si="129"/>
        <v/>
      </c>
      <c r="AW90" s="399" t="str">
        <f t="shared" si="130"/>
        <v/>
      </c>
      <c r="AX90" s="399" t="str">
        <f t="shared" si="131"/>
        <v/>
      </c>
      <c r="AY90" s="399" t="str">
        <f t="shared" si="132"/>
        <v/>
      </c>
      <c r="AZ90" s="399" t="str">
        <f t="shared" si="133"/>
        <v/>
      </c>
      <c r="BA90" s="399" t="str">
        <f t="shared" si="134"/>
        <v/>
      </c>
      <c r="BB90" s="399" t="str">
        <f t="shared" si="135"/>
        <v/>
      </c>
      <c r="BC90" s="399" t="str">
        <f t="shared" si="136"/>
        <v/>
      </c>
      <c r="BD90" s="403" t="str">
        <f t="shared" si="137"/>
        <v/>
      </c>
      <c r="BE90" s="393">
        <f t="shared" si="138"/>
        <v>0</v>
      </c>
      <c r="BF90" s="157"/>
      <c r="BG90" s="399">
        <f t="shared" si="139"/>
        <v>0</v>
      </c>
      <c r="BH90" s="399">
        <f t="shared" si="140"/>
        <v>0</v>
      </c>
      <c r="BI90" s="412">
        <f t="shared" si="141"/>
        <v>0</v>
      </c>
      <c r="BJ90" s="413">
        <f t="shared" si="117"/>
        <v>0</v>
      </c>
      <c r="BK90" s="398" t="str">
        <f t="shared" si="118"/>
        <v>0</v>
      </c>
      <c r="BL90" s="398" t="str">
        <f t="shared" si="119"/>
        <v>0</v>
      </c>
      <c r="BM90" s="412">
        <f t="shared" si="142"/>
        <v>0</v>
      </c>
      <c r="BN90" s="412" t="str">
        <f t="shared" si="143"/>
        <v>0m0</v>
      </c>
      <c r="BO90" s="399">
        <f t="shared" si="144"/>
        <v>0</v>
      </c>
      <c r="BP90" s="399">
        <f t="shared" si="145"/>
        <v>0</v>
      </c>
      <c r="BQ90" s="412">
        <f t="shared" si="146"/>
        <v>0</v>
      </c>
      <c r="BR90" s="413">
        <f t="shared" si="147"/>
        <v>0</v>
      </c>
      <c r="BS90" s="398" t="str">
        <f t="shared" si="148"/>
        <v>0</v>
      </c>
      <c r="BT90" s="398" t="str">
        <f t="shared" si="149"/>
        <v>0</v>
      </c>
      <c r="BU90" s="412">
        <f t="shared" si="150"/>
        <v>0</v>
      </c>
      <c r="BV90" s="412" t="str">
        <f t="shared" si="151"/>
        <v>0m0</v>
      </c>
      <c r="BW90" s="399">
        <f t="shared" si="152"/>
        <v>0</v>
      </c>
      <c r="BX90" s="399">
        <f t="shared" si="153"/>
        <v>0</v>
      </c>
      <c r="BY90" s="412">
        <f t="shared" si="154"/>
        <v>0</v>
      </c>
      <c r="BZ90" s="413">
        <f t="shared" si="155"/>
        <v>0</v>
      </c>
      <c r="CA90" s="398" t="str">
        <f t="shared" si="156"/>
        <v>0</v>
      </c>
      <c r="CB90" s="398" t="str">
        <f t="shared" si="157"/>
        <v>0</v>
      </c>
      <c r="CC90" s="412">
        <f t="shared" si="158"/>
        <v>0</v>
      </c>
      <c r="CD90" s="412" t="str">
        <f t="shared" si="159"/>
        <v>0m0</v>
      </c>
      <c r="CE90" s="399">
        <f t="shared" si="160"/>
        <v>0</v>
      </c>
      <c r="CF90" s="399">
        <f t="shared" si="161"/>
        <v>0</v>
      </c>
      <c r="CG90" s="412">
        <f t="shared" si="162"/>
        <v>0</v>
      </c>
      <c r="CH90" s="413">
        <f t="shared" si="163"/>
        <v>0</v>
      </c>
      <c r="CI90" s="398" t="str">
        <f t="shared" si="164"/>
        <v>0</v>
      </c>
      <c r="CJ90" s="398" t="str">
        <f t="shared" si="165"/>
        <v>0</v>
      </c>
      <c r="CK90" s="412">
        <f t="shared" si="166"/>
        <v>0</v>
      </c>
      <c r="CL90" s="412" t="str">
        <f t="shared" si="167"/>
        <v>0m0</v>
      </c>
      <c r="CM90" s="399">
        <f t="shared" si="168"/>
        <v>0</v>
      </c>
      <c r="CN90" s="399">
        <f t="shared" si="169"/>
        <v>0</v>
      </c>
      <c r="CO90" s="412">
        <f t="shared" si="170"/>
        <v>0</v>
      </c>
      <c r="CP90" s="413">
        <f t="shared" si="171"/>
        <v>0</v>
      </c>
      <c r="CQ90" s="398" t="str">
        <f t="shared" si="172"/>
        <v>0</v>
      </c>
      <c r="CR90" s="398" t="str">
        <f t="shared" si="173"/>
        <v>0</v>
      </c>
      <c r="CS90" s="412">
        <f t="shared" si="174"/>
        <v>0</v>
      </c>
      <c r="CT90" s="412" t="str">
        <f t="shared" si="175"/>
        <v>0m0</v>
      </c>
      <c r="CU90" s="412">
        <f t="shared" si="176"/>
        <v>0</v>
      </c>
      <c r="CV90" s="412">
        <f t="shared" si="177"/>
        <v>0</v>
      </c>
      <c r="CW90" s="412">
        <f t="shared" si="178"/>
        <v>0</v>
      </c>
      <c r="CX90" s="412">
        <f t="shared" si="179"/>
        <v>0</v>
      </c>
      <c r="CY90" s="412">
        <f t="shared" si="180"/>
        <v>0</v>
      </c>
      <c r="CZ90" s="412" t="str">
        <f t="shared" si="181"/>
        <v/>
      </c>
      <c r="DA90" s="412" t="str">
        <f t="shared" si="182"/>
        <v/>
      </c>
      <c r="DB90" s="412" t="str">
        <f t="shared" si="183"/>
        <v/>
      </c>
      <c r="DC90" s="412" t="str">
        <f t="shared" si="184"/>
        <v/>
      </c>
      <c r="DD90" s="412" t="str">
        <f t="shared" si="185"/>
        <v/>
      </c>
      <c r="DE90" s="412"/>
      <c r="DG90" s="412" t="str">
        <f t="shared" si="186"/>
        <v/>
      </c>
      <c r="DH90" s="412" t="str">
        <f t="shared" si="187"/>
        <v/>
      </c>
      <c r="DI90" s="412">
        <f t="shared" si="188"/>
        <v>0</v>
      </c>
      <c r="DJ90" s="412" t="str">
        <f t="shared" si="189"/>
        <v/>
      </c>
      <c r="DK90" s="412" t="str">
        <f t="shared" si="190"/>
        <v/>
      </c>
      <c r="DL90" s="412" t="str">
        <f t="shared" si="191"/>
        <v/>
      </c>
      <c r="DM90" s="412" t="str">
        <f t="shared" si="192"/>
        <v/>
      </c>
      <c r="DN90" s="412" t="str">
        <f t="shared" si="193"/>
        <v/>
      </c>
      <c r="DO90" s="412" t="str">
        <f t="shared" si="194"/>
        <v/>
      </c>
      <c r="DR90" s="494"/>
      <c r="DS90" s="393">
        <f t="shared" si="197"/>
        <v>0</v>
      </c>
      <c r="DT90" s="393">
        <f t="shared" si="195"/>
        <v>0</v>
      </c>
      <c r="DU90" s="411">
        <f t="shared" si="196"/>
        <v>0</v>
      </c>
      <c r="DX90" s="494" t="e">
        <f>IF(BG90&lt;270000,○,"")</f>
        <v>#NAME?</v>
      </c>
    </row>
    <row r="91" spans="1:128" s="411" customFormat="1" ht="18" hidden="1" customHeight="1" thickBot="1">
      <c r="A91" s="145" t="str">
        <f t="shared" si="120"/>
        <v/>
      </c>
      <c r="B91" s="158"/>
      <c r="C91" s="31" t="str">
        <f>IF(B91="","",VLOOKUP(B91,学連登録!$C$2:$G$3000,2,FALSE))</f>
        <v/>
      </c>
      <c r="D91" s="32" t="str">
        <f>IF(B91="","",VLOOKUP(B91,学連登録!$C$2:$G$3000,3,FALSE))</f>
        <v/>
      </c>
      <c r="E91" s="33" t="str">
        <f>IF(B91="","",VLOOKUP(B91,学連登録!$C$2:$G$3000,4,FALSE))</f>
        <v/>
      </c>
      <c r="F91" s="383" t="str">
        <f>IF(B91="","",VLOOKUP(B91,学連登録!$C$2:$I$3000,7,FALSE))</f>
        <v/>
      </c>
      <c r="G91" s="159"/>
      <c r="H91" s="853"/>
      <c r="I91" s="854"/>
      <c r="J91" s="160"/>
      <c r="K91" s="825"/>
      <c r="L91" s="826"/>
      <c r="M91" s="160"/>
      <c r="N91" s="819"/>
      <c r="O91" s="820"/>
      <c r="P91" s="159"/>
      <c r="Q91" s="825"/>
      <c r="R91" s="826"/>
      <c r="S91" s="159"/>
      <c r="T91" s="825"/>
      <c r="U91" s="826"/>
      <c r="V91" s="103" t="str">
        <f>IF(B91="","",VLOOKUP(B91,学連登録!$C$2:$H$3000,6,FALSE))</f>
        <v/>
      </c>
      <c r="W91" s="377"/>
      <c r="X91" s="157"/>
      <c r="Y91" s="118" t="str">
        <f t="shared" si="198"/>
        <v/>
      </c>
      <c r="Z91" s="97" t="str">
        <f>IF(G91="","",VLOOKUP(G91,種目名!$O$5:$T$104,3,0))</f>
        <v/>
      </c>
      <c r="AA91" s="99" t="str">
        <f>IF(J91="","",VLOOKUP(J91,種目名!$O$5:$T$104,3,0))</f>
        <v/>
      </c>
      <c r="AB91" s="119" t="str">
        <f>IF(M91="","",VLOOKUP(M91,種目名!$O$5:$T$104,3,0))</f>
        <v/>
      </c>
      <c r="AC91" s="119" t="str">
        <f>IF(P91="","",VLOOKUP(AF91,種目名!$O$5:$T$104,3,0))</f>
        <v/>
      </c>
      <c r="AD91" s="120" t="str">
        <f>IF(S91="","",VLOOKUP(AI91,種目名!$O$5:$T$104,3,0))</f>
        <v/>
      </c>
      <c r="AE91" s="117">
        <f t="shared" si="199"/>
        <v>0</v>
      </c>
      <c r="AF91" s="157" t="str">
        <f t="shared" si="200"/>
        <v/>
      </c>
      <c r="AG91" s="157" t="str">
        <f t="shared" si="201"/>
        <v/>
      </c>
      <c r="AH91" s="117">
        <f t="shared" si="202"/>
        <v>0</v>
      </c>
      <c r="AI91" s="157" t="str">
        <f t="shared" si="203"/>
        <v/>
      </c>
      <c r="AJ91" s="157" t="str">
        <f t="shared" si="204"/>
        <v/>
      </c>
      <c r="AK91" s="390"/>
      <c r="AL91" s="171">
        <f t="shared" si="121"/>
        <v>0</v>
      </c>
      <c r="AM91" s="399">
        <f t="shared" si="122"/>
        <v>0</v>
      </c>
      <c r="AN91" s="399">
        <f>COUNTIF($B$12:B91,B91)</f>
        <v>0</v>
      </c>
      <c r="AO91" s="399"/>
      <c r="AP91" s="399" t="str">
        <f t="shared" si="123"/>
        <v/>
      </c>
      <c r="AQ91" s="399" t="str">
        <f t="shared" si="124"/>
        <v/>
      </c>
      <c r="AR91" s="399" t="str">
        <f t="shared" si="125"/>
        <v/>
      </c>
      <c r="AS91" s="399" t="str">
        <f t="shared" si="126"/>
        <v/>
      </c>
      <c r="AT91" s="399">
        <f t="shared" si="127"/>
        <v>0</v>
      </c>
      <c r="AU91" s="399" t="str">
        <f t="shared" si="128"/>
        <v/>
      </c>
      <c r="AV91" s="399" t="str">
        <f t="shared" si="129"/>
        <v/>
      </c>
      <c r="AW91" s="399" t="str">
        <f t="shared" si="130"/>
        <v/>
      </c>
      <c r="AX91" s="399" t="str">
        <f t="shared" si="131"/>
        <v/>
      </c>
      <c r="AY91" s="399" t="str">
        <f t="shared" si="132"/>
        <v/>
      </c>
      <c r="AZ91" s="399" t="str">
        <f t="shared" si="133"/>
        <v/>
      </c>
      <c r="BA91" s="399" t="str">
        <f t="shared" si="134"/>
        <v/>
      </c>
      <c r="BB91" s="399" t="str">
        <f t="shared" si="135"/>
        <v/>
      </c>
      <c r="BC91" s="399" t="str">
        <f t="shared" si="136"/>
        <v/>
      </c>
      <c r="BD91" s="403" t="str">
        <f t="shared" si="137"/>
        <v/>
      </c>
      <c r="BE91" s="393">
        <f t="shared" si="138"/>
        <v>0</v>
      </c>
      <c r="BF91" s="157"/>
      <c r="BG91" s="399">
        <f t="shared" si="139"/>
        <v>0</v>
      </c>
      <c r="BH91" s="399">
        <f t="shared" si="140"/>
        <v>0</v>
      </c>
      <c r="BI91" s="412">
        <f t="shared" si="141"/>
        <v>0</v>
      </c>
      <c r="BJ91" s="413">
        <f t="shared" si="117"/>
        <v>0</v>
      </c>
      <c r="BK91" s="398" t="str">
        <f t="shared" si="118"/>
        <v>0</v>
      </c>
      <c r="BL91" s="398" t="str">
        <f t="shared" si="119"/>
        <v>0</v>
      </c>
      <c r="BM91" s="412">
        <f t="shared" si="142"/>
        <v>0</v>
      </c>
      <c r="BN91" s="412" t="str">
        <f t="shared" si="143"/>
        <v>0m0</v>
      </c>
      <c r="BO91" s="399">
        <f t="shared" si="144"/>
        <v>0</v>
      </c>
      <c r="BP91" s="399">
        <f t="shared" si="145"/>
        <v>0</v>
      </c>
      <c r="BQ91" s="412">
        <f t="shared" si="146"/>
        <v>0</v>
      </c>
      <c r="BR91" s="413">
        <f t="shared" si="147"/>
        <v>0</v>
      </c>
      <c r="BS91" s="398" t="str">
        <f t="shared" si="148"/>
        <v>0</v>
      </c>
      <c r="BT91" s="398" t="str">
        <f t="shared" si="149"/>
        <v>0</v>
      </c>
      <c r="BU91" s="412">
        <f t="shared" si="150"/>
        <v>0</v>
      </c>
      <c r="BV91" s="412" t="str">
        <f t="shared" si="151"/>
        <v>0m0</v>
      </c>
      <c r="BW91" s="399">
        <f t="shared" si="152"/>
        <v>0</v>
      </c>
      <c r="BX91" s="399">
        <f t="shared" si="153"/>
        <v>0</v>
      </c>
      <c r="BY91" s="412">
        <f t="shared" si="154"/>
        <v>0</v>
      </c>
      <c r="BZ91" s="413">
        <f t="shared" si="155"/>
        <v>0</v>
      </c>
      <c r="CA91" s="398" t="str">
        <f t="shared" si="156"/>
        <v>0</v>
      </c>
      <c r="CB91" s="398" t="str">
        <f t="shared" si="157"/>
        <v>0</v>
      </c>
      <c r="CC91" s="412">
        <f t="shared" si="158"/>
        <v>0</v>
      </c>
      <c r="CD91" s="412" t="str">
        <f t="shared" si="159"/>
        <v>0m0</v>
      </c>
      <c r="CE91" s="399">
        <f t="shared" si="160"/>
        <v>0</v>
      </c>
      <c r="CF91" s="399">
        <f t="shared" si="161"/>
        <v>0</v>
      </c>
      <c r="CG91" s="412">
        <f t="shared" si="162"/>
        <v>0</v>
      </c>
      <c r="CH91" s="413">
        <f t="shared" si="163"/>
        <v>0</v>
      </c>
      <c r="CI91" s="398" t="str">
        <f t="shared" si="164"/>
        <v>0</v>
      </c>
      <c r="CJ91" s="398" t="str">
        <f t="shared" si="165"/>
        <v>0</v>
      </c>
      <c r="CK91" s="412">
        <f t="shared" si="166"/>
        <v>0</v>
      </c>
      <c r="CL91" s="412" t="str">
        <f t="shared" si="167"/>
        <v>0m0</v>
      </c>
      <c r="CM91" s="399">
        <f t="shared" si="168"/>
        <v>0</v>
      </c>
      <c r="CN91" s="399">
        <f t="shared" si="169"/>
        <v>0</v>
      </c>
      <c r="CO91" s="412">
        <f t="shared" si="170"/>
        <v>0</v>
      </c>
      <c r="CP91" s="413">
        <f t="shared" si="171"/>
        <v>0</v>
      </c>
      <c r="CQ91" s="398" t="str">
        <f t="shared" si="172"/>
        <v>0</v>
      </c>
      <c r="CR91" s="398" t="str">
        <f t="shared" si="173"/>
        <v>0</v>
      </c>
      <c r="CS91" s="412">
        <f t="shared" si="174"/>
        <v>0</v>
      </c>
      <c r="CT91" s="412" t="str">
        <f t="shared" si="175"/>
        <v>0m0</v>
      </c>
      <c r="CU91" s="412">
        <f t="shared" si="176"/>
        <v>0</v>
      </c>
      <c r="CV91" s="412">
        <f t="shared" si="177"/>
        <v>0</v>
      </c>
      <c r="CW91" s="412">
        <f t="shared" si="178"/>
        <v>0</v>
      </c>
      <c r="CX91" s="412">
        <f t="shared" si="179"/>
        <v>0</v>
      </c>
      <c r="CY91" s="412">
        <f t="shared" si="180"/>
        <v>0</v>
      </c>
      <c r="CZ91" s="412" t="str">
        <f t="shared" si="181"/>
        <v/>
      </c>
      <c r="DA91" s="412" t="str">
        <f t="shared" si="182"/>
        <v/>
      </c>
      <c r="DB91" s="412" t="str">
        <f t="shared" si="183"/>
        <v/>
      </c>
      <c r="DC91" s="412" t="str">
        <f t="shared" si="184"/>
        <v/>
      </c>
      <c r="DD91" s="412" t="str">
        <f t="shared" si="185"/>
        <v/>
      </c>
      <c r="DE91" s="412"/>
      <c r="DG91" s="412" t="str">
        <f t="shared" si="186"/>
        <v/>
      </c>
      <c r="DH91" s="412" t="str">
        <f t="shared" si="187"/>
        <v/>
      </c>
      <c r="DI91" s="412">
        <f t="shared" si="188"/>
        <v>0</v>
      </c>
      <c r="DJ91" s="412" t="str">
        <f t="shared" si="189"/>
        <v/>
      </c>
      <c r="DK91" s="412" t="str">
        <f t="shared" si="190"/>
        <v/>
      </c>
      <c r="DL91" s="412" t="str">
        <f t="shared" si="191"/>
        <v/>
      </c>
      <c r="DM91" s="412" t="str">
        <f t="shared" si="192"/>
        <v/>
      </c>
      <c r="DN91" s="412" t="str">
        <f t="shared" si="193"/>
        <v/>
      </c>
      <c r="DO91" s="412" t="str">
        <f t="shared" si="194"/>
        <v/>
      </c>
      <c r="DR91" s="494"/>
      <c r="DS91" s="393">
        <f t="shared" si="197"/>
        <v>0</v>
      </c>
      <c r="DT91" s="393">
        <f t="shared" si="195"/>
        <v>0</v>
      </c>
      <c r="DU91" s="411">
        <f t="shared" si="196"/>
        <v>0</v>
      </c>
      <c r="DX91" s="494" t="e">
        <f>IF(BG91&lt;270000,○,"")</f>
        <v>#NAME?</v>
      </c>
    </row>
    <row r="92" spans="1:128" s="411" customFormat="1" ht="18" hidden="1" customHeight="1" thickBot="1">
      <c r="A92" s="145" t="str">
        <f t="shared" si="120"/>
        <v/>
      </c>
      <c r="B92" s="158"/>
      <c r="C92" s="31" t="str">
        <f>IF(B92="","",VLOOKUP(B92,学連登録!$C$2:$G$3000,2,FALSE))</f>
        <v/>
      </c>
      <c r="D92" s="32" t="str">
        <f>IF(B92="","",VLOOKUP(B92,学連登録!$C$2:$G$3000,3,FALSE))</f>
        <v/>
      </c>
      <c r="E92" s="33" t="str">
        <f>IF(B92="","",VLOOKUP(B92,学連登録!$C$2:$G$3000,4,FALSE))</f>
        <v/>
      </c>
      <c r="F92" s="383" t="str">
        <f>IF(B92="","",VLOOKUP(B92,学連登録!$C$2:$I$3000,7,FALSE))</f>
        <v/>
      </c>
      <c r="G92" s="159"/>
      <c r="H92" s="853"/>
      <c r="I92" s="854"/>
      <c r="J92" s="160"/>
      <c r="K92" s="825"/>
      <c r="L92" s="826"/>
      <c r="M92" s="160"/>
      <c r="N92" s="819"/>
      <c r="O92" s="820"/>
      <c r="P92" s="159"/>
      <c r="Q92" s="825"/>
      <c r="R92" s="826"/>
      <c r="S92" s="159"/>
      <c r="T92" s="825"/>
      <c r="U92" s="826"/>
      <c r="V92" s="103" t="str">
        <f>IF(B92="","",VLOOKUP(B92,学連登録!$C$2:$H$3000,6,FALSE))</f>
        <v/>
      </c>
      <c r="W92" s="377"/>
      <c r="X92" s="157"/>
      <c r="Y92" s="118" t="str">
        <f t="shared" si="198"/>
        <v/>
      </c>
      <c r="Z92" s="97" t="str">
        <f>IF(G92="","",VLOOKUP(G92,種目名!$O$5:$T$104,3,0))</f>
        <v/>
      </c>
      <c r="AA92" s="99" t="str">
        <f>IF(J92="","",VLOOKUP(J92,種目名!$O$5:$T$104,3,0))</f>
        <v/>
      </c>
      <c r="AB92" s="119" t="str">
        <f>IF(M92="","",VLOOKUP(M92,種目名!$O$5:$T$104,3,0))</f>
        <v/>
      </c>
      <c r="AC92" s="119" t="str">
        <f>IF(P92="","",VLOOKUP(AF92,種目名!$O$5:$T$104,3,0))</f>
        <v/>
      </c>
      <c r="AD92" s="120" t="str">
        <f>IF(S92="","",VLOOKUP(AI92,種目名!$O$5:$T$104,3,0))</f>
        <v/>
      </c>
      <c r="AE92" s="117">
        <f t="shared" si="199"/>
        <v>0</v>
      </c>
      <c r="AF92" s="157" t="str">
        <f t="shared" si="200"/>
        <v/>
      </c>
      <c r="AG92" s="157" t="str">
        <f t="shared" si="201"/>
        <v/>
      </c>
      <c r="AH92" s="117">
        <f t="shared" si="202"/>
        <v>0</v>
      </c>
      <c r="AI92" s="157" t="str">
        <f t="shared" si="203"/>
        <v/>
      </c>
      <c r="AJ92" s="157" t="str">
        <f t="shared" si="204"/>
        <v/>
      </c>
      <c r="AK92" s="390"/>
      <c r="AL92" s="171">
        <f t="shared" si="121"/>
        <v>0</v>
      </c>
      <c r="AM92" s="399">
        <f t="shared" si="122"/>
        <v>0</v>
      </c>
      <c r="AN92" s="399">
        <f>COUNTIF($B$12:B92,B92)</f>
        <v>0</v>
      </c>
      <c r="AO92" s="399"/>
      <c r="AP92" s="399" t="str">
        <f t="shared" si="123"/>
        <v/>
      </c>
      <c r="AQ92" s="399" t="str">
        <f t="shared" si="124"/>
        <v/>
      </c>
      <c r="AR92" s="399" t="str">
        <f t="shared" si="125"/>
        <v/>
      </c>
      <c r="AS92" s="399" t="str">
        <f t="shared" si="126"/>
        <v/>
      </c>
      <c r="AT92" s="399">
        <f t="shared" si="127"/>
        <v>0</v>
      </c>
      <c r="AU92" s="399" t="str">
        <f t="shared" si="128"/>
        <v/>
      </c>
      <c r="AV92" s="399" t="str">
        <f t="shared" si="129"/>
        <v/>
      </c>
      <c r="AW92" s="399" t="str">
        <f t="shared" si="130"/>
        <v/>
      </c>
      <c r="AX92" s="399" t="str">
        <f t="shared" si="131"/>
        <v/>
      </c>
      <c r="AY92" s="399" t="str">
        <f t="shared" si="132"/>
        <v/>
      </c>
      <c r="AZ92" s="399" t="str">
        <f t="shared" si="133"/>
        <v/>
      </c>
      <c r="BA92" s="399" t="str">
        <f t="shared" si="134"/>
        <v/>
      </c>
      <c r="BB92" s="399" t="str">
        <f t="shared" si="135"/>
        <v/>
      </c>
      <c r="BC92" s="399" t="str">
        <f t="shared" si="136"/>
        <v/>
      </c>
      <c r="BD92" s="403" t="str">
        <f t="shared" si="137"/>
        <v/>
      </c>
      <c r="BE92" s="393">
        <f t="shared" si="138"/>
        <v>0</v>
      </c>
      <c r="BF92" s="157"/>
      <c r="BG92" s="399">
        <f t="shared" si="139"/>
        <v>0</v>
      </c>
      <c r="BH92" s="399">
        <f t="shared" si="140"/>
        <v>0</v>
      </c>
      <c r="BI92" s="412">
        <f t="shared" si="141"/>
        <v>0</v>
      </c>
      <c r="BJ92" s="413">
        <f t="shared" si="117"/>
        <v>0</v>
      </c>
      <c r="BK92" s="398" t="str">
        <f t="shared" si="118"/>
        <v>0</v>
      </c>
      <c r="BL92" s="398" t="str">
        <f t="shared" si="119"/>
        <v>0</v>
      </c>
      <c r="BM92" s="412">
        <f t="shared" si="142"/>
        <v>0</v>
      </c>
      <c r="BN92" s="412" t="str">
        <f t="shared" si="143"/>
        <v>0m0</v>
      </c>
      <c r="BO92" s="399">
        <f t="shared" si="144"/>
        <v>0</v>
      </c>
      <c r="BP92" s="399">
        <f t="shared" si="145"/>
        <v>0</v>
      </c>
      <c r="BQ92" s="412">
        <f t="shared" si="146"/>
        <v>0</v>
      </c>
      <c r="BR92" s="413">
        <f t="shared" si="147"/>
        <v>0</v>
      </c>
      <c r="BS92" s="398" t="str">
        <f t="shared" si="148"/>
        <v>0</v>
      </c>
      <c r="BT92" s="398" t="str">
        <f t="shared" si="149"/>
        <v>0</v>
      </c>
      <c r="BU92" s="412">
        <f t="shared" si="150"/>
        <v>0</v>
      </c>
      <c r="BV92" s="412" t="str">
        <f t="shared" si="151"/>
        <v>0m0</v>
      </c>
      <c r="BW92" s="399">
        <f t="shared" si="152"/>
        <v>0</v>
      </c>
      <c r="BX92" s="399">
        <f t="shared" si="153"/>
        <v>0</v>
      </c>
      <c r="BY92" s="412">
        <f t="shared" si="154"/>
        <v>0</v>
      </c>
      <c r="BZ92" s="413">
        <f t="shared" si="155"/>
        <v>0</v>
      </c>
      <c r="CA92" s="398" t="str">
        <f t="shared" si="156"/>
        <v>0</v>
      </c>
      <c r="CB92" s="398" t="str">
        <f t="shared" si="157"/>
        <v>0</v>
      </c>
      <c r="CC92" s="412">
        <f t="shared" si="158"/>
        <v>0</v>
      </c>
      <c r="CD92" s="412" t="str">
        <f t="shared" si="159"/>
        <v>0m0</v>
      </c>
      <c r="CE92" s="399">
        <f t="shared" si="160"/>
        <v>0</v>
      </c>
      <c r="CF92" s="399">
        <f t="shared" si="161"/>
        <v>0</v>
      </c>
      <c r="CG92" s="412">
        <f t="shared" si="162"/>
        <v>0</v>
      </c>
      <c r="CH92" s="413">
        <f t="shared" si="163"/>
        <v>0</v>
      </c>
      <c r="CI92" s="398" t="str">
        <f t="shared" si="164"/>
        <v>0</v>
      </c>
      <c r="CJ92" s="398" t="str">
        <f t="shared" si="165"/>
        <v>0</v>
      </c>
      <c r="CK92" s="412">
        <f t="shared" si="166"/>
        <v>0</v>
      </c>
      <c r="CL92" s="412" t="str">
        <f t="shared" si="167"/>
        <v>0m0</v>
      </c>
      <c r="CM92" s="399">
        <f t="shared" si="168"/>
        <v>0</v>
      </c>
      <c r="CN92" s="399">
        <f t="shared" si="169"/>
        <v>0</v>
      </c>
      <c r="CO92" s="412">
        <f t="shared" si="170"/>
        <v>0</v>
      </c>
      <c r="CP92" s="413">
        <f t="shared" si="171"/>
        <v>0</v>
      </c>
      <c r="CQ92" s="398" t="str">
        <f t="shared" si="172"/>
        <v>0</v>
      </c>
      <c r="CR92" s="398" t="str">
        <f t="shared" si="173"/>
        <v>0</v>
      </c>
      <c r="CS92" s="412">
        <f t="shared" si="174"/>
        <v>0</v>
      </c>
      <c r="CT92" s="412" t="str">
        <f t="shared" si="175"/>
        <v>0m0</v>
      </c>
      <c r="CU92" s="412">
        <f t="shared" si="176"/>
        <v>0</v>
      </c>
      <c r="CV92" s="412">
        <f t="shared" si="177"/>
        <v>0</v>
      </c>
      <c r="CW92" s="412">
        <f t="shared" si="178"/>
        <v>0</v>
      </c>
      <c r="CX92" s="412">
        <f t="shared" si="179"/>
        <v>0</v>
      </c>
      <c r="CY92" s="412">
        <f t="shared" si="180"/>
        <v>0</v>
      </c>
      <c r="CZ92" s="412" t="str">
        <f t="shared" si="181"/>
        <v/>
      </c>
      <c r="DA92" s="412" t="str">
        <f t="shared" si="182"/>
        <v/>
      </c>
      <c r="DB92" s="412" t="str">
        <f t="shared" si="183"/>
        <v/>
      </c>
      <c r="DC92" s="412" t="str">
        <f t="shared" si="184"/>
        <v/>
      </c>
      <c r="DD92" s="412" t="str">
        <f t="shared" si="185"/>
        <v/>
      </c>
      <c r="DE92" s="412"/>
      <c r="DG92" s="412" t="str">
        <f t="shared" si="186"/>
        <v/>
      </c>
      <c r="DH92" s="412" t="str">
        <f t="shared" si="187"/>
        <v/>
      </c>
      <c r="DI92" s="412">
        <f t="shared" si="188"/>
        <v>0</v>
      </c>
      <c r="DJ92" s="412" t="str">
        <f t="shared" si="189"/>
        <v/>
      </c>
      <c r="DK92" s="412" t="str">
        <f t="shared" si="190"/>
        <v/>
      </c>
      <c r="DL92" s="412" t="str">
        <f t="shared" si="191"/>
        <v/>
      </c>
      <c r="DM92" s="412" t="str">
        <f t="shared" si="192"/>
        <v/>
      </c>
      <c r="DN92" s="412" t="str">
        <f t="shared" si="193"/>
        <v/>
      </c>
      <c r="DO92" s="412" t="str">
        <f t="shared" si="194"/>
        <v/>
      </c>
      <c r="DR92" s="494"/>
      <c r="DS92" s="393">
        <f t="shared" si="197"/>
        <v>0</v>
      </c>
      <c r="DT92" s="393">
        <f t="shared" si="195"/>
        <v>0</v>
      </c>
      <c r="DU92" s="411">
        <f t="shared" si="196"/>
        <v>0</v>
      </c>
      <c r="DX92" s="494" t="e">
        <f>IF(BG92&lt;270000,○,"")</f>
        <v>#NAME?</v>
      </c>
    </row>
    <row r="93" spans="1:128" s="411" customFormat="1" ht="18" hidden="1" customHeight="1" thickBot="1">
      <c r="A93" s="145" t="str">
        <f t="shared" si="120"/>
        <v/>
      </c>
      <c r="B93" s="158"/>
      <c r="C93" s="31" t="str">
        <f>IF(B93="","",VLOOKUP(B93,学連登録!$C$2:$G$3000,2,FALSE))</f>
        <v/>
      </c>
      <c r="D93" s="32" t="str">
        <f>IF(B93="","",VLOOKUP(B93,学連登録!$C$2:$G$3000,3,FALSE))</f>
        <v/>
      </c>
      <c r="E93" s="33" t="str">
        <f>IF(B93="","",VLOOKUP(B93,学連登録!$C$2:$G$3000,4,FALSE))</f>
        <v/>
      </c>
      <c r="F93" s="383" t="str">
        <f>IF(B93="","",VLOOKUP(B93,学連登録!$C$2:$I$3000,7,FALSE))</f>
        <v/>
      </c>
      <c r="G93" s="159"/>
      <c r="H93" s="853"/>
      <c r="I93" s="854"/>
      <c r="J93" s="160"/>
      <c r="K93" s="825"/>
      <c r="L93" s="826"/>
      <c r="M93" s="160"/>
      <c r="N93" s="819"/>
      <c r="O93" s="820"/>
      <c r="P93" s="159"/>
      <c r="Q93" s="825"/>
      <c r="R93" s="826"/>
      <c r="S93" s="159"/>
      <c r="T93" s="825"/>
      <c r="U93" s="826"/>
      <c r="V93" s="103" t="str">
        <f>IF(B93="","",VLOOKUP(B93,学連登録!$C$2:$H$3000,6,FALSE))</f>
        <v/>
      </c>
      <c r="W93" s="377"/>
      <c r="X93" s="157"/>
      <c r="Y93" s="118" t="str">
        <f t="shared" si="198"/>
        <v/>
      </c>
      <c r="Z93" s="97" t="str">
        <f>IF(G93="","",VLOOKUP(G93,種目名!$O$5:$T$104,3,0))</f>
        <v/>
      </c>
      <c r="AA93" s="99" t="str">
        <f>IF(J93="","",VLOOKUP(J93,種目名!$O$5:$T$104,3,0))</f>
        <v/>
      </c>
      <c r="AB93" s="119" t="str">
        <f>IF(M93="","",VLOOKUP(M93,種目名!$O$5:$T$104,3,0))</f>
        <v/>
      </c>
      <c r="AC93" s="119" t="str">
        <f>IF(P93="","",VLOOKUP(AF93,種目名!$O$5:$T$104,3,0))</f>
        <v/>
      </c>
      <c r="AD93" s="120" t="str">
        <f>IF(S93="","",VLOOKUP(AI93,種目名!$O$5:$T$104,3,0))</f>
        <v/>
      </c>
      <c r="AE93" s="117">
        <f t="shared" si="199"/>
        <v>0</v>
      </c>
      <c r="AF93" s="157" t="str">
        <f t="shared" si="200"/>
        <v/>
      </c>
      <c r="AG93" s="157" t="str">
        <f t="shared" si="201"/>
        <v/>
      </c>
      <c r="AH93" s="117">
        <f t="shared" si="202"/>
        <v>0</v>
      </c>
      <c r="AI93" s="157" t="str">
        <f t="shared" si="203"/>
        <v/>
      </c>
      <c r="AJ93" s="157" t="str">
        <f t="shared" si="204"/>
        <v/>
      </c>
      <c r="AK93" s="390"/>
      <c r="AL93" s="171">
        <f t="shared" si="121"/>
        <v>0</v>
      </c>
      <c r="AM93" s="399">
        <f t="shared" si="122"/>
        <v>0</v>
      </c>
      <c r="AN93" s="399">
        <f>COUNTIF($B$12:B93,B93)</f>
        <v>0</v>
      </c>
      <c r="AO93" s="399"/>
      <c r="AP93" s="399" t="str">
        <f t="shared" si="123"/>
        <v/>
      </c>
      <c r="AQ93" s="399" t="str">
        <f t="shared" si="124"/>
        <v/>
      </c>
      <c r="AR93" s="399" t="str">
        <f t="shared" si="125"/>
        <v/>
      </c>
      <c r="AS93" s="399" t="str">
        <f t="shared" si="126"/>
        <v/>
      </c>
      <c r="AT93" s="399">
        <f t="shared" si="127"/>
        <v>0</v>
      </c>
      <c r="AU93" s="399" t="str">
        <f t="shared" si="128"/>
        <v/>
      </c>
      <c r="AV93" s="399" t="str">
        <f t="shared" si="129"/>
        <v/>
      </c>
      <c r="AW93" s="399" t="str">
        <f t="shared" si="130"/>
        <v/>
      </c>
      <c r="AX93" s="399" t="str">
        <f t="shared" si="131"/>
        <v/>
      </c>
      <c r="AY93" s="399" t="str">
        <f t="shared" si="132"/>
        <v/>
      </c>
      <c r="AZ93" s="399" t="str">
        <f t="shared" si="133"/>
        <v/>
      </c>
      <c r="BA93" s="399" t="str">
        <f t="shared" si="134"/>
        <v/>
      </c>
      <c r="BB93" s="399" t="str">
        <f t="shared" si="135"/>
        <v/>
      </c>
      <c r="BC93" s="399" t="str">
        <f t="shared" si="136"/>
        <v/>
      </c>
      <c r="BD93" s="403" t="str">
        <f t="shared" si="137"/>
        <v/>
      </c>
      <c r="BE93" s="393">
        <f t="shared" si="138"/>
        <v>0</v>
      </c>
      <c r="BF93" s="157"/>
      <c r="BG93" s="399">
        <f t="shared" si="139"/>
        <v>0</v>
      </c>
      <c r="BH93" s="399">
        <f t="shared" si="140"/>
        <v>0</v>
      </c>
      <c r="BI93" s="412">
        <f t="shared" si="141"/>
        <v>0</v>
      </c>
      <c r="BJ93" s="413">
        <f t="shared" si="117"/>
        <v>0</v>
      </c>
      <c r="BK93" s="398" t="str">
        <f t="shared" si="118"/>
        <v>0</v>
      </c>
      <c r="BL93" s="398" t="str">
        <f t="shared" si="119"/>
        <v>0</v>
      </c>
      <c r="BM93" s="412">
        <f t="shared" si="142"/>
        <v>0</v>
      </c>
      <c r="BN93" s="412" t="str">
        <f t="shared" si="143"/>
        <v>0m0</v>
      </c>
      <c r="BO93" s="399">
        <f t="shared" si="144"/>
        <v>0</v>
      </c>
      <c r="BP93" s="399">
        <f t="shared" si="145"/>
        <v>0</v>
      </c>
      <c r="BQ93" s="412">
        <f t="shared" si="146"/>
        <v>0</v>
      </c>
      <c r="BR93" s="413">
        <f t="shared" si="147"/>
        <v>0</v>
      </c>
      <c r="BS93" s="398" t="str">
        <f t="shared" si="148"/>
        <v>0</v>
      </c>
      <c r="BT93" s="398" t="str">
        <f t="shared" si="149"/>
        <v>0</v>
      </c>
      <c r="BU93" s="412">
        <f t="shared" si="150"/>
        <v>0</v>
      </c>
      <c r="BV93" s="412" t="str">
        <f t="shared" si="151"/>
        <v>0m0</v>
      </c>
      <c r="BW93" s="399">
        <f t="shared" si="152"/>
        <v>0</v>
      </c>
      <c r="BX93" s="399">
        <f t="shared" si="153"/>
        <v>0</v>
      </c>
      <c r="BY93" s="412">
        <f t="shared" si="154"/>
        <v>0</v>
      </c>
      <c r="BZ93" s="413">
        <f t="shared" si="155"/>
        <v>0</v>
      </c>
      <c r="CA93" s="398" t="str">
        <f t="shared" si="156"/>
        <v>0</v>
      </c>
      <c r="CB93" s="398" t="str">
        <f t="shared" si="157"/>
        <v>0</v>
      </c>
      <c r="CC93" s="412">
        <f t="shared" si="158"/>
        <v>0</v>
      </c>
      <c r="CD93" s="412" t="str">
        <f t="shared" si="159"/>
        <v>0m0</v>
      </c>
      <c r="CE93" s="399">
        <f t="shared" si="160"/>
        <v>0</v>
      </c>
      <c r="CF93" s="399">
        <f t="shared" si="161"/>
        <v>0</v>
      </c>
      <c r="CG93" s="412">
        <f t="shared" si="162"/>
        <v>0</v>
      </c>
      <c r="CH93" s="413">
        <f t="shared" si="163"/>
        <v>0</v>
      </c>
      <c r="CI93" s="398" t="str">
        <f t="shared" si="164"/>
        <v>0</v>
      </c>
      <c r="CJ93" s="398" t="str">
        <f t="shared" si="165"/>
        <v>0</v>
      </c>
      <c r="CK93" s="412">
        <f t="shared" si="166"/>
        <v>0</v>
      </c>
      <c r="CL93" s="412" t="str">
        <f t="shared" si="167"/>
        <v>0m0</v>
      </c>
      <c r="CM93" s="399">
        <f t="shared" si="168"/>
        <v>0</v>
      </c>
      <c r="CN93" s="399">
        <f t="shared" si="169"/>
        <v>0</v>
      </c>
      <c r="CO93" s="412">
        <f t="shared" si="170"/>
        <v>0</v>
      </c>
      <c r="CP93" s="413">
        <f t="shared" si="171"/>
        <v>0</v>
      </c>
      <c r="CQ93" s="398" t="str">
        <f t="shared" si="172"/>
        <v>0</v>
      </c>
      <c r="CR93" s="398" t="str">
        <f t="shared" si="173"/>
        <v>0</v>
      </c>
      <c r="CS93" s="412">
        <f t="shared" si="174"/>
        <v>0</v>
      </c>
      <c r="CT93" s="412" t="str">
        <f t="shared" si="175"/>
        <v>0m0</v>
      </c>
      <c r="CU93" s="412">
        <f t="shared" si="176"/>
        <v>0</v>
      </c>
      <c r="CV93" s="412">
        <f t="shared" si="177"/>
        <v>0</v>
      </c>
      <c r="CW93" s="412">
        <f t="shared" si="178"/>
        <v>0</v>
      </c>
      <c r="CX93" s="412">
        <f t="shared" si="179"/>
        <v>0</v>
      </c>
      <c r="CY93" s="412">
        <f t="shared" si="180"/>
        <v>0</v>
      </c>
      <c r="CZ93" s="412" t="str">
        <f t="shared" si="181"/>
        <v/>
      </c>
      <c r="DA93" s="412" t="str">
        <f t="shared" si="182"/>
        <v/>
      </c>
      <c r="DB93" s="412" t="str">
        <f t="shared" si="183"/>
        <v/>
      </c>
      <c r="DC93" s="412" t="str">
        <f t="shared" si="184"/>
        <v/>
      </c>
      <c r="DD93" s="412" t="str">
        <f t="shared" si="185"/>
        <v/>
      </c>
      <c r="DE93" s="412"/>
      <c r="DG93" s="412" t="str">
        <f t="shared" si="186"/>
        <v/>
      </c>
      <c r="DH93" s="412" t="str">
        <f t="shared" si="187"/>
        <v/>
      </c>
      <c r="DI93" s="412">
        <f t="shared" si="188"/>
        <v>0</v>
      </c>
      <c r="DJ93" s="412" t="str">
        <f t="shared" si="189"/>
        <v/>
      </c>
      <c r="DK93" s="412" t="str">
        <f t="shared" si="190"/>
        <v/>
      </c>
      <c r="DL93" s="412" t="str">
        <f t="shared" si="191"/>
        <v/>
      </c>
      <c r="DM93" s="412" t="str">
        <f t="shared" si="192"/>
        <v/>
      </c>
      <c r="DN93" s="412" t="str">
        <f t="shared" si="193"/>
        <v/>
      </c>
      <c r="DO93" s="412" t="str">
        <f t="shared" si="194"/>
        <v/>
      </c>
      <c r="DR93" s="494"/>
      <c r="DS93" s="393">
        <f t="shared" si="197"/>
        <v>0</v>
      </c>
      <c r="DT93" s="393">
        <f t="shared" si="195"/>
        <v>0</v>
      </c>
      <c r="DU93" s="411">
        <f t="shared" si="196"/>
        <v>0</v>
      </c>
      <c r="DX93" s="494" t="e">
        <f>IF(BG93&lt;270000,○,"")</f>
        <v>#NAME?</v>
      </c>
    </row>
    <row r="94" spans="1:128" s="411" customFormat="1" ht="18" hidden="1" customHeight="1" thickBot="1">
      <c r="A94" s="145" t="str">
        <f t="shared" si="120"/>
        <v/>
      </c>
      <c r="B94" s="158"/>
      <c r="C94" s="31" t="str">
        <f>IF(B94="","",VLOOKUP(B94,学連登録!$C$2:$G$3000,2,FALSE))</f>
        <v/>
      </c>
      <c r="D94" s="32" t="str">
        <f>IF(B94="","",VLOOKUP(B94,学連登録!$C$2:$G$3000,3,FALSE))</f>
        <v/>
      </c>
      <c r="E94" s="33" t="str">
        <f>IF(B94="","",VLOOKUP(B94,学連登録!$C$2:$G$3000,4,FALSE))</f>
        <v/>
      </c>
      <c r="F94" s="383" t="str">
        <f>IF(B94="","",VLOOKUP(B94,学連登録!$C$2:$I$3000,7,FALSE))</f>
        <v/>
      </c>
      <c r="G94" s="159"/>
      <c r="H94" s="853"/>
      <c r="I94" s="854"/>
      <c r="J94" s="160"/>
      <c r="K94" s="825"/>
      <c r="L94" s="826"/>
      <c r="M94" s="160"/>
      <c r="N94" s="819"/>
      <c r="O94" s="820"/>
      <c r="P94" s="159"/>
      <c r="Q94" s="825"/>
      <c r="R94" s="826"/>
      <c r="S94" s="159"/>
      <c r="T94" s="825"/>
      <c r="U94" s="826"/>
      <c r="V94" s="103" t="str">
        <f>IF(B94="","",VLOOKUP(B94,学連登録!$C$2:$H$3000,6,FALSE))</f>
        <v/>
      </c>
      <c r="W94" s="377"/>
      <c r="X94" s="157"/>
      <c r="Y94" s="118" t="str">
        <f t="shared" si="198"/>
        <v/>
      </c>
      <c r="Z94" s="97" t="str">
        <f>IF(G94="","",VLOOKUP(G94,種目名!$O$5:$T$104,3,0))</f>
        <v/>
      </c>
      <c r="AA94" s="99" t="str">
        <f>IF(J94="","",VLOOKUP(J94,種目名!$O$5:$T$104,3,0))</f>
        <v/>
      </c>
      <c r="AB94" s="119" t="str">
        <f>IF(M94="","",VLOOKUP(M94,種目名!$O$5:$T$104,3,0))</f>
        <v/>
      </c>
      <c r="AC94" s="119" t="str">
        <f>IF(P94="","",VLOOKUP(AF94,種目名!$O$5:$T$104,3,0))</f>
        <v/>
      </c>
      <c r="AD94" s="120" t="str">
        <f>IF(S94="","",VLOOKUP(AI94,種目名!$O$5:$T$104,3,0))</f>
        <v/>
      </c>
      <c r="AE94" s="117">
        <f t="shared" si="199"/>
        <v>0</v>
      </c>
      <c r="AF94" s="157" t="str">
        <f t="shared" si="200"/>
        <v/>
      </c>
      <c r="AG94" s="157" t="str">
        <f t="shared" si="201"/>
        <v/>
      </c>
      <c r="AH94" s="117">
        <f t="shared" si="202"/>
        <v>0</v>
      </c>
      <c r="AI94" s="157" t="str">
        <f t="shared" si="203"/>
        <v/>
      </c>
      <c r="AJ94" s="157" t="str">
        <f t="shared" si="204"/>
        <v/>
      </c>
      <c r="AK94" s="390"/>
      <c r="AL94" s="171">
        <f t="shared" si="121"/>
        <v>0</v>
      </c>
      <c r="AM94" s="399">
        <f t="shared" si="122"/>
        <v>0</v>
      </c>
      <c r="AN94" s="399">
        <f>COUNTIF($B$12:B94,B94)</f>
        <v>0</v>
      </c>
      <c r="AO94" s="399"/>
      <c r="AP94" s="399" t="str">
        <f t="shared" si="123"/>
        <v/>
      </c>
      <c r="AQ94" s="399" t="str">
        <f t="shared" si="124"/>
        <v/>
      </c>
      <c r="AR94" s="399" t="str">
        <f t="shared" si="125"/>
        <v/>
      </c>
      <c r="AS94" s="399" t="str">
        <f t="shared" si="126"/>
        <v/>
      </c>
      <c r="AT94" s="399">
        <f t="shared" si="127"/>
        <v>0</v>
      </c>
      <c r="AU94" s="399" t="str">
        <f t="shared" si="128"/>
        <v/>
      </c>
      <c r="AV94" s="399" t="str">
        <f t="shared" si="129"/>
        <v/>
      </c>
      <c r="AW94" s="399" t="str">
        <f t="shared" si="130"/>
        <v/>
      </c>
      <c r="AX94" s="399" t="str">
        <f t="shared" si="131"/>
        <v/>
      </c>
      <c r="AY94" s="399" t="str">
        <f t="shared" si="132"/>
        <v/>
      </c>
      <c r="AZ94" s="399" t="str">
        <f t="shared" si="133"/>
        <v/>
      </c>
      <c r="BA94" s="399" t="str">
        <f t="shared" si="134"/>
        <v/>
      </c>
      <c r="BB94" s="399" t="str">
        <f t="shared" si="135"/>
        <v/>
      </c>
      <c r="BC94" s="399" t="str">
        <f t="shared" si="136"/>
        <v/>
      </c>
      <c r="BD94" s="403" t="str">
        <f t="shared" si="137"/>
        <v/>
      </c>
      <c r="BE94" s="393">
        <f t="shared" si="138"/>
        <v>0</v>
      </c>
      <c r="BF94" s="157"/>
      <c r="BG94" s="399">
        <f t="shared" si="139"/>
        <v>0</v>
      </c>
      <c r="BH94" s="399">
        <f t="shared" si="140"/>
        <v>0</v>
      </c>
      <c r="BI94" s="412">
        <f t="shared" si="141"/>
        <v>0</v>
      </c>
      <c r="BJ94" s="413">
        <f t="shared" si="117"/>
        <v>0</v>
      </c>
      <c r="BK94" s="398" t="str">
        <f t="shared" si="118"/>
        <v>0</v>
      </c>
      <c r="BL94" s="398" t="str">
        <f t="shared" si="119"/>
        <v>0</v>
      </c>
      <c r="BM94" s="412">
        <f t="shared" si="142"/>
        <v>0</v>
      </c>
      <c r="BN94" s="412" t="str">
        <f t="shared" si="143"/>
        <v>0m0</v>
      </c>
      <c r="BO94" s="399">
        <f t="shared" si="144"/>
        <v>0</v>
      </c>
      <c r="BP94" s="399">
        <f t="shared" si="145"/>
        <v>0</v>
      </c>
      <c r="BQ94" s="412">
        <f t="shared" si="146"/>
        <v>0</v>
      </c>
      <c r="BR94" s="413">
        <f t="shared" si="147"/>
        <v>0</v>
      </c>
      <c r="BS94" s="398" t="str">
        <f t="shared" si="148"/>
        <v>0</v>
      </c>
      <c r="BT94" s="398" t="str">
        <f t="shared" si="149"/>
        <v>0</v>
      </c>
      <c r="BU94" s="412">
        <f t="shared" si="150"/>
        <v>0</v>
      </c>
      <c r="BV94" s="412" t="str">
        <f t="shared" si="151"/>
        <v>0m0</v>
      </c>
      <c r="BW94" s="399">
        <f t="shared" si="152"/>
        <v>0</v>
      </c>
      <c r="BX94" s="399">
        <f t="shared" si="153"/>
        <v>0</v>
      </c>
      <c r="BY94" s="412">
        <f t="shared" si="154"/>
        <v>0</v>
      </c>
      <c r="BZ94" s="413">
        <f t="shared" si="155"/>
        <v>0</v>
      </c>
      <c r="CA94" s="398" t="str">
        <f t="shared" si="156"/>
        <v>0</v>
      </c>
      <c r="CB94" s="398" t="str">
        <f t="shared" si="157"/>
        <v>0</v>
      </c>
      <c r="CC94" s="412">
        <f t="shared" si="158"/>
        <v>0</v>
      </c>
      <c r="CD94" s="412" t="str">
        <f t="shared" si="159"/>
        <v>0m0</v>
      </c>
      <c r="CE94" s="399">
        <f t="shared" si="160"/>
        <v>0</v>
      </c>
      <c r="CF94" s="399">
        <f t="shared" si="161"/>
        <v>0</v>
      </c>
      <c r="CG94" s="412">
        <f t="shared" si="162"/>
        <v>0</v>
      </c>
      <c r="CH94" s="413">
        <f t="shared" si="163"/>
        <v>0</v>
      </c>
      <c r="CI94" s="398" t="str">
        <f t="shared" si="164"/>
        <v>0</v>
      </c>
      <c r="CJ94" s="398" t="str">
        <f t="shared" si="165"/>
        <v>0</v>
      </c>
      <c r="CK94" s="412">
        <f t="shared" si="166"/>
        <v>0</v>
      </c>
      <c r="CL94" s="412" t="str">
        <f t="shared" si="167"/>
        <v>0m0</v>
      </c>
      <c r="CM94" s="399">
        <f t="shared" si="168"/>
        <v>0</v>
      </c>
      <c r="CN94" s="399">
        <f t="shared" si="169"/>
        <v>0</v>
      </c>
      <c r="CO94" s="412">
        <f t="shared" si="170"/>
        <v>0</v>
      </c>
      <c r="CP94" s="413">
        <f t="shared" si="171"/>
        <v>0</v>
      </c>
      <c r="CQ94" s="398" t="str">
        <f t="shared" si="172"/>
        <v>0</v>
      </c>
      <c r="CR94" s="398" t="str">
        <f t="shared" si="173"/>
        <v>0</v>
      </c>
      <c r="CS94" s="412">
        <f t="shared" si="174"/>
        <v>0</v>
      </c>
      <c r="CT94" s="412" t="str">
        <f t="shared" si="175"/>
        <v>0m0</v>
      </c>
      <c r="CU94" s="412">
        <f t="shared" si="176"/>
        <v>0</v>
      </c>
      <c r="CV94" s="412">
        <f t="shared" si="177"/>
        <v>0</v>
      </c>
      <c r="CW94" s="412">
        <f t="shared" si="178"/>
        <v>0</v>
      </c>
      <c r="CX94" s="412">
        <f t="shared" si="179"/>
        <v>0</v>
      </c>
      <c r="CY94" s="412">
        <f t="shared" si="180"/>
        <v>0</v>
      </c>
      <c r="CZ94" s="412" t="str">
        <f t="shared" si="181"/>
        <v/>
      </c>
      <c r="DA94" s="412" t="str">
        <f t="shared" si="182"/>
        <v/>
      </c>
      <c r="DB94" s="412" t="str">
        <f t="shared" si="183"/>
        <v/>
      </c>
      <c r="DC94" s="412" t="str">
        <f t="shared" si="184"/>
        <v/>
      </c>
      <c r="DD94" s="412" t="str">
        <f t="shared" si="185"/>
        <v/>
      </c>
      <c r="DE94" s="412"/>
      <c r="DG94" s="412" t="str">
        <f t="shared" si="186"/>
        <v/>
      </c>
      <c r="DH94" s="412" t="str">
        <f t="shared" si="187"/>
        <v/>
      </c>
      <c r="DI94" s="412">
        <f t="shared" si="188"/>
        <v>0</v>
      </c>
      <c r="DJ94" s="412" t="str">
        <f t="shared" si="189"/>
        <v/>
      </c>
      <c r="DK94" s="412" t="str">
        <f t="shared" si="190"/>
        <v/>
      </c>
      <c r="DL94" s="412" t="str">
        <f t="shared" si="191"/>
        <v/>
      </c>
      <c r="DM94" s="412" t="str">
        <f t="shared" si="192"/>
        <v/>
      </c>
      <c r="DN94" s="412" t="str">
        <f t="shared" si="193"/>
        <v/>
      </c>
      <c r="DO94" s="412" t="str">
        <f t="shared" si="194"/>
        <v/>
      </c>
      <c r="DR94" s="494"/>
      <c r="DS94" s="393">
        <f t="shared" si="197"/>
        <v>0</v>
      </c>
      <c r="DT94" s="393">
        <f t="shared" si="195"/>
        <v>0</v>
      </c>
      <c r="DU94" s="411">
        <f t="shared" si="196"/>
        <v>0</v>
      </c>
      <c r="DX94" s="494" t="e">
        <f>IF(BG94&lt;270000,○,"")</f>
        <v>#NAME?</v>
      </c>
    </row>
    <row r="95" spans="1:128" s="411" customFormat="1" ht="18" hidden="1" customHeight="1" thickBot="1">
      <c r="A95" s="145" t="str">
        <f t="shared" si="120"/>
        <v/>
      </c>
      <c r="B95" s="158"/>
      <c r="C95" s="31" t="str">
        <f>IF(B95="","",VLOOKUP(B95,学連登録!$C$2:$G$3000,2,FALSE))</f>
        <v/>
      </c>
      <c r="D95" s="32" t="str">
        <f>IF(B95="","",VLOOKUP(B95,学連登録!$C$2:$G$3000,3,FALSE))</f>
        <v/>
      </c>
      <c r="E95" s="33" t="str">
        <f>IF(B95="","",VLOOKUP(B95,学連登録!$C$2:$G$3000,4,FALSE))</f>
        <v/>
      </c>
      <c r="F95" s="383" t="str">
        <f>IF(B95="","",VLOOKUP(B95,学連登録!$C$2:$I$3000,7,FALSE))</f>
        <v/>
      </c>
      <c r="G95" s="159"/>
      <c r="H95" s="853"/>
      <c r="I95" s="854"/>
      <c r="J95" s="160"/>
      <c r="K95" s="825"/>
      <c r="L95" s="826"/>
      <c r="M95" s="160"/>
      <c r="N95" s="819"/>
      <c r="O95" s="820"/>
      <c r="P95" s="159"/>
      <c r="Q95" s="825"/>
      <c r="R95" s="826"/>
      <c r="S95" s="159"/>
      <c r="T95" s="825"/>
      <c r="U95" s="826"/>
      <c r="V95" s="103" t="str">
        <f>IF(B95="","",VLOOKUP(B95,学連登録!$C$2:$H$3000,6,FALSE))</f>
        <v/>
      </c>
      <c r="W95" s="377"/>
      <c r="X95" s="157"/>
      <c r="Y95" s="118" t="str">
        <f t="shared" si="198"/>
        <v/>
      </c>
      <c r="Z95" s="97" t="str">
        <f>IF(G95="","",VLOOKUP(G95,種目名!$O$5:$T$104,3,0))</f>
        <v/>
      </c>
      <c r="AA95" s="99" t="str">
        <f>IF(J95="","",VLOOKUP(J95,種目名!$O$5:$T$104,3,0))</f>
        <v/>
      </c>
      <c r="AB95" s="119" t="str">
        <f>IF(M95="","",VLOOKUP(M95,種目名!$O$5:$T$104,3,0))</f>
        <v/>
      </c>
      <c r="AC95" s="119" t="str">
        <f>IF(P95="","",VLOOKUP(AF95,種目名!$O$5:$T$104,3,0))</f>
        <v/>
      </c>
      <c r="AD95" s="120" t="str">
        <f>IF(S95="","",VLOOKUP(AI95,種目名!$O$5:$T$104,3,0))</f>
        <v/>
      </c>
      <c r="AE95" s="117">
        <f t="shared" si="199"/>
        <v>0</v>
      </c>
      <c r="AF95" s="157" t="str">
        <f t="shared" si="200"/>
        <v/>
      </c>
      <c r="AG95" s="157" t="str">
        <f t="shared" si="201"/>
        <v/>
      </c>
      <c r="AH95" s="117">
        <f t="shared" si="202"/>
        <v>0</v>
      </c>
      <c r="AI95" s="157" t="str">
        <f t="shared" si="203"/>
        <v/>
      </c>
      <c r="AJ95" s="157" t="str">
        <f t="shared" si="204"/>
        <v/>
      </c>
      <c r="AK95" s="390"/>
      <c r="AL95" s="171">
        <f t="shared" si="121"/>
        <v>0</v>
      </c>
      <c r="AM95" s="399">
        <f t="shared" si="122"/>
        <v>0</v>
      </c>
      <c r="AN95" s="399">
        <f>COUNTIF($B$12:B95,B95)</f>
        <v>0</v>
      </c>
      <c r="AO95" s="399"/>
      <c r="AP95" s="399" t="str">
        <f t="shared" si="123"/>
        <v/>
      </c>
      <c r="AQ95" s="399" t="str">
        <f t="shared" si="124"/>
        <v/>
      </c>
      <c r="AR95" s="399" t="str">
        <f t="shared" si="125"/>
        <v/>
      </c>
      <c r="AS95" s="399" t="str">
        <f t="shared" si="126"/>
        <v/>
      </c>
      <c r="AT95" s="399">
        <f t="shared" si="127"/>
        <v>0</v>
      </c>
      <c r="AU95" s="399" t="str">
        <f t="shared" si="128"/>
        <v/>
      </c>
      <c r="AV95" s="399" t="str">
        <f t="shared" si="129"/>
        <v/>
      </c>
      <c r="AW95" s="399" t="str">
        <f t="shared" si="130"/>
        <v/>
      </c>
      <c r="AX95" s="399" t="str">
        <f t="shared" si="131"/>
        <v/>
      </c>
      <c r="AY95" s="399" t="str">
        <f t="shared" si="132"/>
        <v/>
      </c>
      <c r="AZ95" s="399" t="str">
        <f t="shared" si="133"/>
        <v/>
      </c>
      <c r="BA95" s="399" t="str">
        <f t="shared" si="134"/>
        <v/>
      </c>
      <c r="BB95" s="399" t="str">
        <f t="shared" si="135"/>
        <v/>
      </c>
      <c r="BC95" s="399" t="str">
        <f t="shared" si="136"/>
        <v/>
      </c>
      <c r="BD95" s="403" t="str">
        <f t="shared" si="137"/>
        <v/>
      </c>
      <c r="BE95" s="393">
        <f t="shared" si="138"/>
        <v>0</v>
      </c>
      <c r="BF95" s="157"/>
      <c r="BG95" s="399">
        <f t="shared" si="139"/>
        <v>0</v>
      </c>
      <c r="BH95" s="399">
        <f t="shared" si="140"/>
        <v>0</v>
      </c>
      <c r="BI95" s="412">
        <f t="shared" si="141"/>
        <v>0</v>
      </c>
      <c r="BJ95" s="413">
        <f t="shared" si="117"/>
        <v>0</v>
      </c>
      <c r="BK95" s="398" t="str">
        <f t="shared" si="118"/>
        <v>0</v>
      </c>
      <c r="BL95" s="398" t="str">
        <f t="shared" si="119"/>
        <v>0</v>
      </c>
      <c r="BM95" s="412">
        <f t="shared" si="142"/>
        <v>0</v>
      </c>
      <c r="BN95" s="412" t="str">
        <f t="shared" si="143"/>
        <v>0m0</v>
      </c>
      <c r="BO95" s="399">
        <f t="shared" si="144"/>
        <v>0</v>
      </c>
      <c r="BP95" s="399">
        <f t="shared" si="145"/>
        <v>0</v>
      </c>
      <c r="BQ95" s="412">
        <f t="shared" si="146"/>
        <v>0</v>
      </c>
      <c r="BR95" s="413">
        <f t="shared" si="147"/>
        <v>0</v>
      </c>
      <c r="BS95" s="398" t="str">
        <f t="shared" si="148"/>
        <v>0</v>
      </c>
      <c r="BT95" s="398" t="str">
        <f t="shared" si="149"/>
        <v>0</v>
      </c>
      <c r="BU95" s="412">
        <f t="shared" si="150"/>
        <v>0</v>
      </c>
      <c r="BV95" s="412" t="str">
        <f t="shared" si="151"/>
        <v>0m0</v>
      </c>
      <c r="BW95" s="399">
        <f t="shared" si="152"/>
        <v>0</v>
      </c>
      <c r="BX95" s="399">
        <f t="shared" si="153"/>
        <v>0</v>
      </c>
      <c r="BY95" s="412">
        <f t="shared" si="154"/>
        <v>0</v>
      </c>
      <c r="BZ95" s="413">
        <f t="shared" si="155"/>
        <v>0</v>
      </c>
      <c r="CA95" s="398" t="str">
        <f t="shared" si="156"/>
        <v>0</v>
      </c>
      <c r="CB95" s="398" t="str">
        <f t="shared" si="157"/>
        <v>0</v>
      </c>
      <c r="CC95" s="412">
        <f t="shared" si="158"/>
        <v>0</v>
      </c>
      <c r="CD95" s="412" t="str">
        <f t="shared" si="159"/>
        <v>0m0</v>
      </c>
      <c r="CE95" s="399">
        <f t="shared" si="160"/>
        <v>0</v>
      </c>
      <c r="CF95" s="399">
        <f t="shared" si="161"/>
        <v>0</v>
      </c>
      <c r="CG95" s="412">
        <f t="shared" si="162"/>
        <v>0</v>
      </c>
      <c r="CH95" s="413">
        <f t="shared" si="163"/>
        <v>0</v>
      </c>
      <c r="CI95" s="398" t="str">
        <f t="shared" si="164"/>
        <v>0</v>
      </c>
      <c r="CJ95" s="398" t="str">
        <f t="shared" si="165"/>
        <v>0</v>
      </c>
      <c r="CK95" s="412">
        <f t="shared" si="166"/>
        <v>0</v>
      </c>
      <c r="CL95" s="412" t="str">
        <f t="shared" si="167"/>
        <v>0m0</v>
      </c>
      <c r="CM95" s="399">
        <f t="shared" si="168"/>
        <v>0</v>
      </c>
      <c r="CN95" s="399">
        <f t="shared" si="169"/>
        <v>0</v>
      </c>
      <c r="CO95" s="412">
        <f t="shared" si="170"/>
        <v>0</v>
      </c>
      <c r="CP95" s="413">
        <f t="shared" si="171"/>
        <v>0</v>
      </c>
      <c r="CQ95" s="398" t="str">
        <f t="shared" si="172"/>
        <v>0</v>
      </c>
      <c r="CR95" s="398" t="str">
        <f t="shared" si="173"/>
        <v>0</v>
      </c>
      <c r="CS95" s="412">
        <f t="shared" si="174"/>
        <v>0</v>
      </c>
      <c r="CT95" s="412" t="str">
        <f t="shared" si="175"/>
        <v>0m0</v>
      </c>
      <c r="CU95" s="412">
        <f t="shared" si="176"/>
        <v>0</v>
      </c>
      <c r="CV95" s="412">
        <f t="shared" si="177"/>
        <v>0</v>
      </c>
      <c r="CW95" s="412">
        <f t="shared" si="178"/>
        <v>0</v>
      </c>
      <c r="CX95" s="412">
        <f t="shared" si="179"/>
        <v>0</v>
      </c>
      <c r="CY95" s="412">
        <f t="shared" si="180"/>
        <v>0</v>
      </c>
      <c r="CZ95" s="412" t="str">
        <f t="shared" si="181"/>
        <v/>
      </c>
      <c r="DA95" s="412" t="str">
        <f t="shared" si="182"/>
        <v/>
      </c>
      <c r="DB95" s="412" t="str">
        <f t="shared" si="183"/>
        <v/>
      </c>
      <c r="DC95" s="412" t="str">
        <f t="shared" si="184"/>
        <v/>
      </c>
      <c r="DD95" s="412" t="str">
        <f t="shared" si="185"/>
        <v/>
      </c>
      <c r="DE95" s="412"/>
      <c r="DG95" s="412" t="str">
        <f t="shared" si="186"/>
        <v/>
      </c>
      <c r="DH95" s="412" t="str">
        <f t="shared" si="187"/>
        <v/>
      </c>
      <c r="DI95" s="412">
        <f t="shared" si="188"/>
        <v>0</v>
      </c>
      <c r="DJ95" s="412" t="str">
        <f t="shared" si="189"/>
        <v/>
      </c>
      <c r="DK95" s="412" t="str">
        <f t="shared" si="190"/>
        <v/>
      </c>
      <c r="DL95" s="412" t="str">
        <f t="shared" si="191"/>
        <v/>
      </c>
      <c r="DM95" s="412" t="str">
        <f t="shared" si="192"/>
        <v/>
      </c>
      <c r="DN95" s="412" t="str">
        <f t="shared" si="193"/>
        <v/>
      </c>
      <c r="DO95" s="412" t="str">
        <f t="shared" si="194"/>
        <v/>
      </c>
      <c r="DR95" s="494"/>
      <c r="DS95" s="393">
        <f t="shared" si="197"/>
        <v>0</v>
      </c>
      <c r="DT95" s="393">
        <f t="shared" si="195"/>
        <v>0</v>
      </c>
      <c r="DU95" s="411">
        <f t="shared" si="196"/>
        <v>0</v>
      </c>
      <c r="DX95" s="494" t="e">
        <f>IF(BG95&lt;270000,○,"")</f>
        <v>#NAME?</v>
      </c>
    </row>
    <row r="96" spans="1:128" s="411" customFormat="1" ht="18" hidden="1" customHeight="1" thickBot="1">
      <c r="A96" s="145" t="str">
        <f t="shared" si="120"/>
        <v/>
      </c>
      <c r="B96" s="158"/>
      <c r="C96" s="31" t="str">
        <f>IF(B96="","",VLOOKUP(B96,学連登録!$C$2:$G$3000,2,FALSE))</f>
        <v/>
      </c>
      <c r="D96" s="32" t="str">
        <f>IF(B96="","",VLOOKUP(B96,学連登録!$C$2:$G$3000,3,FALSE))</f>
        <v/>
      </c>
      <c r="E96" s="33" t="str">
        <f>IF(B96="","",VLOOKUP(B96,学連登録!$C$2:$G$3000,4,FALSE))</f>
        <v/>
      </c>
      <c r="F96" s="383" t="str">
        <f>IF(B96="","",VLOOKUP(B96,学連登録!$C$2:$I$3000,7,FALSE))</f>
        <v/>
      </c>
      <c r="G96" s="159"/>
      <c r="H96" s="853"/>
      <c r="I96" s="854"/>
      <c r="J96" s="160"/>
      <c r="K96" s="825"/>
      <c r="L96" s="826"/>
      <c r="M96" s="160"/>
      <c r="N96" s="819"/>
      <c r="O96" s="820"/>
      <c r="P96" s="159"/>
      <c r="Q96" s="825"/>
      <c r="R96" s="826"/>
      <c r="S96" s="159"/>
      <c r="T96" s="825"/>
      <c r="U96" s="826"/>
      <c r="V96" s="103" t="str">
        <f>IF(B96="","",VLOOKUP(B96,学連登録!$C$2:$H$3000,6,FALSE))</f>
        <v/>
      </c>
      <c r="W96" s="377"/>
      <c r="X96" s="157"/>
      <c r="Y96" s="118" t="str">
        <f t="shared" si="198"/>
        <v/>
      </c>
      <c r="Z96" s="97" t="str">
        <f>IF(G96="","",VLOOKUP(G96,種目名!$O$5:$T$104,3,0))</f>
        <v/>
      </c>
      <c r="AA96" s="99" t="str">
        <f>IF(J96="","",VLOOKUP(J96,種目名!$O$5:$T$104,3,0))</f>
        <v/>
      </c>
      <c r="AB96" s="119" t="str">
        <f>IF(M96="","",VLOOKUP(M96,種目名!$O$5:$T$104,3,0))</f>
        <v/>
      </c>
      <c r="AC96" s="119" t="str">
        <f>IF(P96="","",VLOOKUP(AF96,種目名!$O$5:$T$104,3,0))</f>
        <v/>
      </c>
      <c r="AD96" s="120" t="str">
        <f>IF(S96="","",VLOOKUP(AI96,種目名!$O$5:$T$104,3,0))</f>
        <v/>
      </c>
      <c r="AE96" s="117">
        <f t="shared" si="199"/>
        <v>0</v>
      </c>
      <c r="AF96" s="157" t="str">
        <f t="shared" si="200"/>
        <v/>
      </c>
      <c r="AG96" s="157" t="str">
        <f t="shared" si="201"/>
        <v/>
      </c>
      <c r="AH96" s="117">
        <f t="shared" si="202"/>
        <v>0</v>
      </c>
      <c r="AI96" s="157" t="str">
        <f t="shared" si="203"/>
        <v/>
      </c>
      <c r="AJ96" s="157" t="str">
        <f t="shared" si="204"/>
        <v/>
      </c>
      <c r="AK96" s="390"/>
      <c r="AL96" s="171">
        <f t="shared" si="121"/>
        <v>0</v>
      </c>
      <c r="AM96" s="399">
        <f t="shared" si="122"/>
        <v>0</v>
      </c>
      <c r="AN96" s="399">
        <f>COUNTIF($B$12:B96,B96)</f>
        <v>0</v>
      </c>
      <c r="AO96" s="399"/>
      <c r="AP96" s="399" t="str">
        <f t="shared" si="123"/>
        <v/>
      </c>
      <c r="AQ96" s="399" t="str">
        <f t="shared" si="124"/>
        <v/>
      </c>
      <c r="AR96" s="399" t="str">
        <f t="shared" si="125"/>
        <v/>
      </c>
      <c r="AS96" s="399" t="str">
        <f t="shared" si="126"/>
        <v/>
      </c>
      <c r="AT96" s="399">
        <f t="shared" si="127"/>
        <v>0</v>
      </c>
      <c r="AU96" s="399" t="str">
        <f t="shared" si="128"/>
        <v/>
      </c>
      <c r="AV96" s="399" t="str">
        <f t="shared" si="129"/>
        <v/>
      </c>
      <c r="AW96" s="399" t="str">
        <f t="shared" si="130"/>
        <v/>
      </c>
      <c r="AX96" s="399" t="str">
        <f t="shared" si="131"/>
        <v/>
      </c>
      <c r="AY96" s="399" t="str">
        <f t="shared" si="132"/>
        <v/>
      </c>
      <c r="AZ96" s="399" t="str">
        <f t="shared" si="133"/>
        <v/>
      </c>
      <c r="BA96" s="399" t="str">
        <f t="shared" si="134"/>
        <v/>
      </c>
      <c r="BB96" s="399" t="str">
        <f t="shared" si="135"/>
        <v/>
      </c>
      <c r="BC96" s="399" t="str">
        <f t="shared" si="136"/>
        <v/>
      </c>
      <c r="BD96" s="403" t="str">
        <f t="shared" si="137"/>
        <v/>
      </c>
      <c r="BE96" s="393">
        <f t="shared" si="138"/>
        <v>0</v>
      </c>
      <c r="BF96" s="157"/>
      <c r="BG96" s="399">
        <f t="shared" si="139"/>
        <v>0</v>
      </c>
      <c r="BH96" s="399">
        <f t="shared" si="140"/>
        <v>0</v>
      </c>
      <c r="BI96" s="412">
        <f t="shared" si="141"/>
        <v>0</v>
      </c>
      <c r="BJ96" s="413">
        <f t="shared" si="117"/>
        <v>0</v>
      </c>
      <c r="BK96" s="398" t="str">
        <f t="shared" si="118"/>
        <v>0</v>
      </c>
      <c r="BL96" s="398" t="str">
        <f t="shared" si="119"/>
        <v>0</v>
      </c>
      <c r="BM96" s="412">
        <f t="shared" si="142"/>
        <v>0</v>
      </c>
      <c r="BN96" s="412" t="str">
        <f t="shared" si="143"/>
        <v>0m0</v>
      </c>
      <c r="BO96" s="399">
        <f t="shared" si="144"/>
        <v>0</v>
      </c>
      <c r="BP96" s="399">
        <f t="shared" si="145"/>
        <v>0</v>
      </c>
      <c r="BQ96" s="412">
        <f t="shared" si="146"/>
        <v>0</v>
      </c>
      <c r="BR96" s="413">
        <f t="shared" si="147"/>
        <v>0</v>
      </c>
      <c r="BS96" s="398" t="str">
        <f t="shared" si="148"/>
        <v>0</v>
      </c>
      <c r="BT96" s="398" t="str">
        <f t="shared" si="149"/>
        <v>0</v>
      </c>
      <c r="BU96" s="412">
        <f t="shared" si="150"/>
        <v>0</v>
      </c>
      <c r="BV96" s="412" t="str">
        <f t="shared" si="151"/>
        <v>0m0</v>
      </c>
      <c r="BW96" s="399">
        <f t="shared" si="152"/>
        <v>0</v>
      </c>
      <c r="BX96" s="399">
        <f t="shared" si="153"/>
        <v>0</v>
      </c>
      <c r="BY96" s="412">
        <f t="shared" si="154"/>
        <v>0</v>
      </c>
      <c r="BZ96" s="413">
        <f t="shared" si="155"/>
        <v>0</v>
      </c>
      <c r="CA96" s="398" t="str">
        <f t="shared" si="156"/>
        <v>0</v>
      </c>
      <c r="CB96" s="398" t="str">
        <f t="shared" si="157"/>
        <v>0</v>
      </c>
      <c r="CC96" s="412">
        <f t="shared" si="158"/>
        <v>0</v>
      </c>
      <c r="CD96" s="412" t="str">
        <f t="shared" si="159"/>
        <v>0m0</v>
      </c>
      <c r="CE96" s="399">
        <f t="shared" si="160"/>
        <v>0</v>
      </c>
      <c r="CF96" s="399">
        <f t="shared" si="161"/>
        <v>0</v>
      </c>
      <c r="CG96" s="412">
        <f t="shared" si="162"/>
        <v>0</v>
      </c>
      <c r="CH96" s="413">
        <f t="shared" si="163"/>
        <v>0</v>
      </c>
      <c r="CI96" s="398" t="str">
        <f t="shared" si="164"/>
        <v>0</v>
      </c>
      <c r="CJ96" s="398" t="str">
        <f t="shared" si="165"/>
        <v>0</v>
      </c>
      <c r="CK96" s="412">
        <f t="shared" si="166"/>
        <v>0</v>
      </c>
      <c r="CL96" s="412" t="str">
        <f t="shared" si="167"/>
        <v>0m0</v>
      </c>
      <c r="CM96" s="399">
        <f t="shared" si="168"/>
        <v>0</v>
      </c>
      <c r="CN96" s="399">
        <f t="shared" si="169"/>
        <v>0</v>
      </c>
      <c r="CO96" s="412">
        <f t="shared" si="170"/>
        <v>0</v>
      </c>
      <c r="CP96" s="413">
        <f t="shared" si="171"/>
        <v>0</v>
      </c>
      <c r="CQ96" s="398" t="str">
        <f t="shared" si="172"/>
        <v>0</v>
      </c>
      <c r="CR96" s="398" t="str">
        <f t="shared" si="173"/>
        <v>0</v>
      </c>
      <c r="CS96" s="412">
        <f t="shared" si="174"/>
        <v>0</v>
      </c>
      <c r="CT96" s="412" t="str">
        <f t="shared" si="175"/>
        <v>0m0</v>
      </c>
      <c r="CU96" s="412">
        <f t="shared" si="176"/>
        <v>0</v>
      </c>
      <c r="CV96" s="412">
        <f t="shared" si="177"/>
        <v>0</v>
      </c>
      <c r="CW96" s="412">
        <f t="shared" si="178"/>
        <v>0</v>
      </c>
      <c r="CX96" s="412">
        <f t="shared" si="179"/>
        <v>0</v>
      </c>
      <c r="CY96" s="412">
        <f t="shared" si="180"/>
        <v>0</v>
      </c>
      <c r="CZ96" s="412" t="str">
        <f t="shared" si="181"/>
        <v/>
      </c>
      <c r="DA96" s="412" t="str">
        <f t="shared" si="182"/>
        <v/>
      </c>
      <c r="DB96" s="412" t="str">
        <f t="shared" si="183"/>
        <v/>
      </c>
      <c r="DC96" s="412" t="str">
        <f t="shared" si="184"/>
        <v/>
      </c>
      <c r="DD96" s="412" t="str">
        <f t="shared" si="185"/>
        <v/>
      </c>
      <c r="DE96" s="412"/>
      <c r="DG96" s="412" t="str">
        <f t="shared" si="186"/>
        <v/>
      </c>
      <c r="DH96" s="412" t="str">
        <f t="shared" si="187"/>
        <v/>
      </c>
      <c r="DI96" s="412">
        <f t="shared" si="188"/>
        <v>0</v>
      </c>
      <c r="DJ96" s="412" t="str">
        <f t="shared" si="189"/>
        <v/>
      </c>
      <c r="DK96" s="412" t="str">
        <f t="shared" si="190"/>
        <v/>
      </c>
      <c r="DL96" s="412" t="str">
        <f t="shared" si="191"/>
        <v/>
      </c>
      <c r="DM96" s="412" t="str">
        <f t="shared" si="192"/>
        <v/>
      </c>
      <c r="DN96" s="412" t="str">
        <f t="shared" si="193"/>
        <v/>
      </c>
      <c r="DO96" s="412" t="str">
        <f t="shared" si="194"/>
        <v/>
      </c>
      <c r="DR96" s="494"/>
      <c r="DS96" s="393">
        <f t="shared" si="197"/>
        <v>0</v>
      </c>
      <c r="DT96" s="393">
        <f t="shared" si="195"/>
        <v>0</v>
      </c>
      <c r="DU96" s="411">
        <f t="shared" si="196"/>
        <v>0</v>
      </c>
      <c r="DX96" s="494" t="e">
        <f>IF(BG96&lt;270000,○,"")</f>
        <v>#NAME?</v>
      </c>
    </row>
    <row r="97" spans="1:128" s="411" customFormat="1" ht="18" hidden="1" customHeight="1" thickBot="1">
      <c r="A97" s="145" t="str">
        <f t="shared" si="120"/>
        <v/>
      </c>
      <c r="B97" s="158"/>
      <c r="C97" s="31" t="str">
        <f>IF(B97="","",VLOOKUP(B97,学連登録!$C$2:$G$3000,2,FALSE))</f>
        <v/>
      </c>
      <c r="D97" s="32" t="str">
        <f>IF(B97="","",VLOOKUP(B97,学連登録!$C$2:$G$3000,3,FALSE))</f>
        <v/>
      </c>
      <c r="E97" s="33" t="str">
        <f>IF(B97="","",VLOOKUP(B97,学連登録!$C$2:$G$3000,4,FALSE))</f>
        <v/>
      </c>
      <c r="F97" s="383" t="str">
        <f>IF(B97="","",VLOOKUP(B97,学連登録!$C$2:$I$3000,7,FALSE))</f>
        <v/>
      </c>
      <c r="G97" s="159"/>
      <c r="H97" s="853"/>
      <c r="I97" s="854"/>
      <c r="J97" s="160"/>
      <c r="K97" s="825"/>
      <c r="L97" s="826"/>
      <c r="M97" s="160"/>
      <c r="N97" s="819"/>
      <c r="O97" s="820"/>
      <c r="P97" s="159"/>
      <c r="Q97" s="825"/>
      <c r="R97" s="826"/>
      <c r="S97" s="159"/>
      <c r="T97" s="825"/>
      <c r="U97" s="826"/>
      <c r="V97" s="103" t="str">
        <f>IF(B97="","",VLOOKUP(B97,学連登録!$C$2:$H$3000,6,FALSE))</f>
        <v/>
      </c>
      <c r="W97" s="377"/>
      <c r="X97" s="157"/>
      <c r="Y97" s="118" t="str">
        <f t="shared" si="198"/>
        <v/>
      </c>
      <c r="Z97" s="97" t="str">
        <f>IF(G97="","",VLOOKUP(G97,種目名!$O$5:$T$104,3,0))</f>
        <v/>
      </c>
      <c r="AA97" s="99" t="str">
        <f>IF(J97="","",VLOOKUP(J97,種目名!$O$5:$T$104,3,0))</f>
        <v/>
      </c>
      <c r="AB97" s="119" t="str">
        <f>IF(M97="","",VLOOKUP(M97,種目名!$O$5:$T$104,3,0))</f>
        <v/>
      </c>
      <c r="AC97" s="119" t="str">
        <f>IF(P97="","",VLOOKUP(AF97,種目名!$O$5:$T$104,3,0))</f>
        <v/>
      </c>
      <c r="AD97" s="120" t="str">
        <f>IF(S97="","",VLOOKUP(AI97,種目名!$O$5:$T$104,3,0))</f>
        <v/>
      </c>
      <c r="AE97" s="117">
        <f t="shared" si="199"/>
        <v>0</v>
      </c>
      <c r="AF97" s="157" t="str">
        <f t="shared" si="200"/>
        <v/>
      </c>
      <c r="AG97" s="157" t="str">
        <f t="shared" si="201"/>
        <v/>
      </c>
      <c r="AH97" s="117">
        <f t="shared" si="202"/>
        <v>0</v>
      </c>
      <c r="AI97" s="157" t="str">
        <f t="shared" si="203"/>
        <v/>
      </c>
      <c r="AJ97" s="157" t="str">
        <f t="shared" si="204"/>
        <v/>
      </c>
      <c r="AK97" s="390"/>
      <c r="AL97" s="171">
        <f t="shared" si="121"/>
        <v>0</v>
      </c>
      <c r="AM97" s="399">
        <f t="shared" si="122"/>
        <v>0</v>
      </c>
      <c r="AN97" s="399">
        <f>COUNTIF($B$12:B97,B97)</f>
        <v>0</v>
      </c>
      <c r="AO97" s="399"/>
      <c r="AP97" s="399" t="str">
        <f t="shared" si="123"/>
        <v/>
      </c>
      <c r="AQ97" s="399" t="str">
        <f t="shared" si="124"/>
        <v/>
      </c>
      <c r="AR97" s="399" t="str">
        <f t="shared" si="125"/>
        <v/>
      </c>
      <c r="AS97" s="399" t="str">
        <f t="shared" si="126"/>
        <v/>
      </c>
      <c r="AT97" s="399">
        <f t="shared" si="127"/>
        <v>0</v>
      </c>
      <c r="AU97" s="399" t="str">
        <f t="shared" si="128"/>
        <v/>
      </c>
      <c r="AV97" s="399" t="str">
        <f t="shared" si="129"/>
        <v/>
      </c>
      <c r="AW97" s="399" t="str">
        <f t="shared" si="130"/>
        <v/>
      </c>
      <c r="AX97" s="399" t="str">
        <f t="shared" si="131"/>
        <v/>
      </c>
      <c r="AY97" s="399" t="str">
        <f t="shared" si="132"/>
        <v/>
      </c>
      <c r="AZ97" s="399" t="str">
        <f t="shared" si="133"/>
        <v/>
      </c>
      <c r="BA97" s="399" t="str">
        <f t="shared" si="134"/>
        <v/>
      </c>
      <c r="BB97" s="399" t="str">
        <f t="shared" si="135"/>
        <v/>
      </c>
      <c r="BC97" s="399" t="str">
        <f t="shared" si="136"/>
        <v/>
      </c>
      <c r="BD97" s="403" t="str">
        <f t="shared" si="137"/>
        <v/>
      </c>
      <c r="BE97" s="393">
        <f t="shared" si="138"/>
        <v>0</v>
      </c>
      <c r="BF97" s="157"/>
      <c r="BG97" s="399">
        <f t="shared" si="139"/>
        <v>0</v>
      </c>
      <c r="BH97" s="399">
        <f t="shared" si="140"/>
        <v>0</v>
      </c>
      <c r="BI97" s="412">
        <f t="shared" si="141"/>
        <v>0</v>
      </c>
      <c r="BJ97" s="413">
        <f t="shared" si="117"/>
        <v>0</v>
      </c>
      <c r="BK97" s="398" t="str">
        <f t="shared" si="118"/>
        <v>0</v>
      </c>
      <c r="BL97" s="398" t="str">
        <f t="shared" si="119"/>
        <v>0</v>
      </c>
      <c r="BM97" s="412">
        <f t="shared" si="142"/>
        <v>0</v>
      </c>
      <c r="BN97" s="412" t="str">
        <f t="shared" si="143"/>
        <v>0m0</v>
      </c>
      <c r="BO97" s="399">
        <f t="shared" si="144"/>
        <v>0</v>
      </c>
      <c r="BP97" s="399">
        <f t="shared" si="145"/>
        <v>0</v>
      </c>
      <c r="BQ97" s="412">
        <f t="shared" si="146"/>
        <v>0</v>
      </c>
      <c r="BR97" s="413">
        <f t="shared" si="147"/>
        <v>0</v>
      </c>
      <c r="BS97" s="398" t="str">
        <f t="shared" si="148"/>
        <v>0</v>
      </c>
      <c r="BT97" s="398" t="str">
        <f t="shared" si="149"/>
        <v>0</v>
      </c>
      <c r="BU97" s="412">
        <f t="shared" si="150"/>
        <v>0</v>
      </c>
      <c r="BV97" s="412" t="str">
        <f t="shared" si="151"/>
        <v>0m0</v>
      </c>
      <c r="BW97" s="399">
        <f t="shared" si="152"/>
        <v>0</v>
      </c>
      <c r="BX97" s="399">
        <f t="shared" si="153"/>
        <v>0</v>
      </c>
      <c r="BY97" s="412">
        <f t="shared" si="154"/>
        <v>0</v>
      </c>
      <c r="BZ97" s="413">
        <f t="shared" si="155"/>
        <v>0</v>
      </c>
      <c r="CA97" s="398" t="str">
        <f t="shared" si="156"/>
        <v>0</v>
      </c>
      <c r="CB97" s="398" t="str">
        <f t="shared" si="157"/>
        <v>0</v>
      </c>
      <c r="CC97" s="412">
        <f t="shared" si="158"/>
        <v>0</v>
      </c>
      <c r="CD97" s="412" t="str">
        <f t="shared" si="159"/>
        <v>0m0</v>
      </c>
      <c r="CE97" s="399">
        <f t="shared" si="160"/>
        <v>0</v>
      </c>
      <c r="CF97" s="399">
        <f t="shared" si="161"/>
        <v>0</v>
      </c>
      <c r="CG97" s="412">
        <f t="shared" si="162"/>
        <v>0</v>
      </c>
      <c r="CH97" s="413">
        <f t="shared" si="163"/>
        <v>0</v>
      </c>
      <c r="CI97" s="398" t="str">
        <f t="shared" si="164"/>
        <v>0</v>
      </c>
      <c r="CJ97" s="398" t="str">
        <f t="shared" si="165"/>
        <v>0</v>
      </c>
      <c r="CK97" s="412">
        <f t="shared" si="166"/>
        <v>0</v>
      </c>
      <c r="CL97" s="412" t="str">
        <f t="shared" si="167"/>
        <v>0m0</v>
      </c>
      <c r="CM97" s="399">
        <f t="shared" si="168"/>
        <v>0</v>
      </c>
      <c r="CN97" s="399">
        <f t="shared" si="169"/>
        <v>0</v>
      </c>
      <c r="CO97" s="412">
        <f t="shared" si="170"/>
        <v>0</v>
      </c>
      <c r="CP97" s="413">
        <f t="shared" si="171"/>
        <v>0</v>
      </c>
      <c r="CQ97" s="398" t="str">
        <f t="shared" si="172"/>
        <v>0</v>
      </c>
      <c r="CR97" s="398" t="str">
        <f t="shared" si="173"/>
        <v>0</v>
      </c>
      <c r="CS97" s="412">
        <f t="shared" si="174"/>
        <v>0</v>
      </c>
      <c r="CT97" s="412" t="str">
        <f t="shared" si="175"/>
        <v>0m0</v>
      </c>
      <c r="CU97" s="412">
        <f t="shared" si="176"/>
        <v>0</v>
      </c>
      <c r="CV97" s="412">
        <f t="shared" si="177"/>
        <v>0</v>
      </c>
      <c r="CW97" s="412">
        <f t="shared" si="178"/>
        <v>0</v>
      </c>
      <c r="CX97" s="412">
        <f t="shared" si="179"/>
        <v>0</v>
      </c>
      <c r="CY97" s="412">
        <f t="shared" si="180"/>
        <v>0</v>
      </c>
      <c r="CZ97" s="412" t="str">
        <f t="shared" si="181"/>
        <v/>
      </c>
      <c r="DA97" s="412" t="str">
        <f t="shared" si="182"/>
        <v/>
      </c>
      <c r="DB97" s="412" t="str">
        <f t="shared" si="183"/>
        <v/>
      </c>
      <c r="DC97" s="412" t="str">
        <f t="shared" si="184"/>
        <v/>
      </c>
      <c r="DD97" s="412" t="str">
        <f t="shared" si="185"/>
        <v/>
      </c>
      <c r="DE97" s="412"/>
      <c r="DG97" s="412" t="str">
        <f t="shared" si="186"/>
        <v/>
      </c>
      <c r="DH97" s="412" t="str">
        <f t="shared" si="187"/>
        <v/>
      </c>
      <c r="DI97" s="412">
        <f t="shared" si="188"/>
        <v>0</v>
      </c>
      <c r="DJ97" s="412" t="str">
        <f t="shared" si="189"/>
        <v/>
      </c>
      <c r="DK97" s="412" t="str">
        <f t="shared" si="190"/>
        <v/>
      </c>
      <c r="DL97" s="412" t="str">
        <f t="shared" si="191"/>
        <v/>
      </c>
      <c r="DM97" s="412" t="str">
        <f t="shared" si="192"/>
        <v/>
      </c>
      <c r="DN97" s="412" t="str">
        <f t="shared" si="193"/>
        <v/>
      </c>
      <c r="DO97" s="412" t="str">
        <f t="shared" si="194"/>
        <v/>
      </c>
      <c r="DR97" s="494"/>
      <c r="DS97" s="393">
        <f t="shared" si="197"/>
        <v>0</v>
      </c>
      <c r="DT97" s="393">
        <f t="shared" si="195"/>
        <v>0</v>
      </c>
      <c r="DU97" s="411">
        <f t="shared" si="196"/>
        <v>0</v>
      </c>
      <c r="DX97" s="494" t="e">
        <f>IF(BG97&lt;270000,○,"")</f>
        <v>#NAME?</v>
      </c>
    </row>
    <row r="98" spans="1:128" s="411" customFormat="1" ht="18" hidden="1" customHeight="1" thickBot="1">
      <c r="A98" s="145" t="str">
        <f t="shared" si="120"/>
        <v/>
      </c>
      <c r="B98" s="158"/>
      <c r="C98" s="31" t="str">
        <f>IF(B98="","",VLOOKUP(B98,学連登録!$C$2:$G$3000,2,FALSE))</f>
        <v/>
      </c>
      <c r="D98" s="32" t="str">
        <f>IF(B98="","",VLOOKUP(B98,学連登録!$C$2:$G$3000,3,FALSE))</f>
        <v/>
      </c>
      <c r="E98" s="33" t="str">
        <f>IF(B98="","",VLOOKUP(B98,学連登録!$C$2:$G$3000,4,FALSE))</f>
        <v/>
      </c>
      <c r="F98" s="383" t="str">
        <f>IF(B98="","",VLOOKUP(B98,学連登録!$C$2:$I$3000,7,FALSE))</f>
        <v/>
      </c>
      <c r="G98" s="159"/>
      <c r="H98" s="853"/>
      <c r="I98" s="854"/>
      <c r="J98" s="160"/>
      <c r="K98" s="825"/>
      <c r="L98" s="826"/>
      <c r="M98" s="160"/>
      <c r="N98" s="819"/>
      <c r="O98" s="820"/>
      <c r="P98" s="159"/>
      <c r="Q98" s="825"/>
      <c r="R98" s="826"/>
      <c r="S98" s="159"/>
      <c r="T98" s="825"/>
      <c r="U98" s="826"/>
      <c r="V98" s="103" t="str">
        <f>IF(B98="","",VLOOKUP(B98,学連登録!$C$2:$H$3000,6,FALSE))</f>
        <v/>
      </c>
      <c r="W98" s="377"/>
      <c r="X98" s="157"/>
      <c r="Y98" s="118" t="str">
        <f t="shared" si="198"/>
        <v/>
      </c>
      <c r="Z98" s="97" t="str">
        <f>IF(G98="","",VLOOKUP(G98,種目名!$O$5:$T$104,3,0))</f>
        <v/>
      </c>
      <c r="AA98" s="99" t="str">
        <f>IF(J98="","",VLOOKUP(J98,種目名!$O$5:$T$104,3,0))</f>
        <v/>
      </c>
      <c r="AB98" s="119" t="str">
        <f>IF(M98="","",VLOOKUP(M98,種目名!$O$5:$T$104,3,0))</f>
        <v/>
      </c>
      <c r="AC98" s="119" t="str">
        <f>IF(P98="","",VLOOKUP(AF98,種目名!$O$5:$T$104,3,0))</f>
        <v/>
      </c>
      <c r="AD98" s="120" t="str">
        <f>IF(S98="","",VLOOKUP(AI98,種目名!$O$5:$T$104,3,0))</f>
        <v/>
      </c>
      <c r="AE98" s="117">
        <f t="shared" si="199"/>
        <v>0</v>
      </c>
      <c r="AF98" s="157" t="str">
        <f t="shared" si="200"/>
        <v/>
      </c>
      <c r="AG98" s="157" t="str">
        <f t="shared" si="201"/>
        <v/>
      </c>
      <c r="AH98" s="117">
        <f t="shared" si="202"/>
        <v>0</v>
      </c>
      <c r="AI98" s="157" t="str">
        <f t="shared" si="203"/>
        <v/>
      </c>
      <c r="AJ98" s="157" t="str">
        <f t="shared" si="204"/>
        <v/>
      </c>
      <c r="AK98" s="390"/>
      <c r="AL98" s="171">
        <f t="shared" si="121"/>
        <v>0</v>
      </c>
      <c r="AM98" s="399">
        <f t="shared" si="122"/>
        <v>0</v>
      </c>
      <c r="AN98" s="399">
        <f>COUNTIF($B$12:B98,B98)</f>
        <v>0</v>
      </c>
      <c r="AO98" s="399"/>
      <c r="AP98" s="399" t="str">
        <f t="shared" si="123"/>
        <v/>
      </c>
      <c r="AQ98" s="399" t="str">
        <f t="shared" si="124"/>
        <v/>
      </c>
      <c r="AR98" s="399" t="str">
        <f t="shared" si="125"/>
        <v/>
      </c>
      <c r="AS98" s="399" t="str">
        <f t="shared" si="126"/>
        <v/>
      </c>
      <c r="AT98" s="399">
        <f t="shared" si="127"/>
        <v>0</v>
      </c>
      <c r="AU98" s="399" t="str">
        <f t="shared" si="128"/>
        <v/>
      </c>
      <c r="AV98" s="399" t="str">
        <f t="shared" si="129"/>
        <v/>
      </c>
      <c r="AW98" s="399" t="str">
        <f t="shared" si="130"/>
        <v/>
      </c>
      <c r="AX98" s="399" t="str">
        <f t="shared" si="131"/>
        <v/>
      </c>
      <c r="AY98" s="399" t="str">
        <f t="shared" si="132"/>
        <v/>
      </c>
      <c r="AZ98" s="399" t="str">
        <f t="shared" si="133"/>
        <v/>
      </c>
      <c r="BA98" s="399" t="str">
        <f t="shared" si="134"/>
        <v/>
      </c>
      <c r="BB98" s="399" t="str">
        <f t="shared" si="135"/>
        <v/>
      </c>
      <c r="BC98" s="399" t="str">
        <f t="shared" si="136"/>
        <v/>
      </c>
      <c r="BD98" s="403" t="str">
        <f t="shared" si="137"/>
        <v/>
      </c>
      <c r="BE98" s="393">
        <f t="shared" si="138"/>
        <v>0</v>
      </c>
      <c r="BF98" s="157"/>
      <c r="BG98" s="399">
        <f t="shared" si="139"/>
        <v>0</v>
      </c>
      <c r="BH98" s="399">
        <f t="shared" si="140"/>
        <v>0</v>
      </c>
      <c r="BI98" s="412">
        <f t="shared" si="141"/>
        <v>0</v>
      </c>
      <c r="BJ98" s="413">
        <f t="shared" si="117"/>
        <v>0</v>
      </c>
      <c r="BK98" s="398" t="str">
        <f t="shared" si="118"/>
        <v>0</v>
      </c>
      <c r="BL98" s="398" t="str">
        <f t="shared" si="119"/>
        <v>0</v>
      </c>
      <c r="BM98" s="412">
        <f t="shared" si="142"/>
        <v>0</v>
      </c>
      <c r="BN98" s="412" t="str">
        <f t="shared" si="143"/>
        <v>0m0</v>
      </c>
      <c r="BO98" s="399">
        <f t="shared" si="144"/>
        <v>0</v>
      </c>
      <c r="BP98" s="399">
        <f t="shared" si="145"/>
        <v>0</v>
      </c>
      <c r="BQ98" s="412">
        <f t="shared" si="146"/>
        <v>0</v>
      </c>
      <c r="BR98" s="413">
        <f t="shared" si="147"/>
        <v>0</v>
      </c>
      <c r="BS98" s="398" t="str">
        <f t="shared" si="148"/>
        <v>0</v>
      </c>
      <c r="BT98" s="398" t="str">
        <f t="shared" si="149"/>
        <v>0</v>
      </c>
      <c r="BU98" s="412">
        <f t="shared" si="150"/>
        <v>0</v>
      </c>
      <c r="BV98" s="412" t="str">
        <f t="shared" si="151"/>
        <v>0m0</v>
      </c>
      <c r="BW98" s="399">
        <f t="shared" si="152"/>
        <v>0</v>
      </c>
      <c r="BX98" s="399">
        <f t="shared" si="153"/>
        <v>0</v>
      </c>
      <c r="BY98" s="412">
        <f t="shared" si="154"/>
        <v>0</v>
      </c>
      <c r="BZ98" s="413">
        <f t="shared" si="155"/>
        <v>0</v>
      </c>
      <c r="CA98" s="398" t="str">
        <f t="shared" si="156"/>
        <v>0</v>
      </c>
      <c r="CB98" s="398" t="str">
        <f t="shared" si="157"/>
        <v>0</v>
      </c>
      <c r="CC98" s="412">
        <f t="shared" si="158"/>
        <v>0</v>
      </c>
      <c r="CD98" s="412" t="str">
        <f t="shared" si="159"/>
        <v>0m0</v>
      </c>
      <c r="CE98" s="399">
        <f t="shared" si="160"/>
        <v>0</v>
      </c>
      <c r="CF98" s="399">
        <f t="shared" si="161"/>
        <v>0</v>
      </c>
      <c r="CG98" s="412">
        <f t="shared" si="162"/>
        <v>0</v>
      </c>
      <c r="CH98" s="413">
        <f t="shared" si="163"/>
        <v>0</v>
      </c>
      <c r="CI98" s="398" t="str">
        <f t="shared" si="164"/>
        <v>0</v>
      </c>
      <c r="CJ98" s="398" t="str">
        <f t="shared" si="165"/>
        <v>0</v>
      </c>
      <c r="CK98" s="412">
        <f t="shared" si="166"/>
        <v>0</v>
      </c>
      <c r="CL98" s="412" t="str">
        <f t="shared" si="167"/>
        <v>0m0</v>
      </c>
      <c r="CM98" s="399">
        <f t="shared" si="168"/>
        <v>0</v>
      </c>
      <c r="CN98" s="399">
        <f t="shared" si="169"/>
        <v>0</v>
      </c>
      <c r="CO98" s="412">
        <f t="shared" si="170"/>
        <v>0</v>
      </c>
      <c r="CP98" s="413">
        <f t="shared" si="171"/>
        <v>0</v>
      </c>
      <c r="CQ98" s="398" t="str">
        <f t="shared" si="172"/>
        <v>0</v>
      </c>
      <c r="CR98" s="398" t="str">
        <f t="shared" si="173"/>
        <v>0</v>
      </c>
      <c r="CS98" s="412">
        <f t="shared" si="174"/>
        <v>0</v>
      </c>
      <c r="CT98" s="412" t="str">
        <f t="shared" si="175"/>
        <v>0m0</v>
      </c>
      <c r="CU98" s="412">
        <f t="shared" si="176"/>
        <v>0</v>
      </c>
      <c r="CV98" s="412">
        <f t="shared" si="177"/>
        <v>0</v>
      </c>
      <c r="CW98" s="412">
        <f t="shared" si="178"/>
        <v>0</v>
      </c>
      <c r="CX98" s="412">
        <f t="shared" si="179"/>
        <v>0</v>
      </c>
      <c r="CY98" s="412">
        <f t="shared" si="180"/>
        <v>0</v>
      </c>
      <c r="CZ98" s="412" t="str">
        <f t="shared" si="181"/>
        <v/>
      </c>
      <c r="DA98" s="412" t="str">
        <f t="shared" si="182"/>
        <v/>
      </c>
      <c r="DB98" s="412" t="str">
        <f t="shared" si="183"/>
        <v/>
      </c>
      <c r="DC98" s="412" t="str">
        <f t="shared" si="184"/>
        <v/>
      </c>
      <c r="DD98" s="412" t="str">
        <f t="shared" si="185"/>
        <v/>
      </c>
      <c r="DE98" s="412"/>
      <c r="DG98" s="412" t="str">
        <f t="shared" si="186"/>
        <v/>
      </c>
      <c r="DH98" s="412" t="str">
        <f t="shared" si="187"/>
        <v/>
      </c>
      <c r="DI98" s="412">
        <f t="shared" si="188"/>
        <v>0</v>
      </c>
      <c r="DJ98" s="412" t="str">
        <f t="shared" si="189"/>
        <v/>
      </c>
      <c r="DK98" s="412" t="str">
        <f t="shared" si="190"/>
        <v/>
      </c>
      <c r="DL98" s="412" t="str">
        <f t="shared" si="191"/>
        <v/>
      </c>
      <c r="DM98" s="412" t="str">
        <f t="shared" si="192"/>
        <v/>
      </c>
      <c r="DN98" s="412" t="str">
        <f t="shared" si="193"/>
        <v/>
      </c>
      <c r="DO98" s="412" t="str">
        <f t="shared" si="194"/>
        <v/>
      </c>
      <c r="DR98" s="494"/>
      <c r="DS98" s="393">
        <f t="shared" si="197"/>
        <v>0</v>
      </c>
      <c r="DT98" s="393">
        <f t="shared" si="195"/>
        <v>0</v>
      </c>
      <c r="DU98" s="411">
        <f t="shared" si="196"/>
        <v>0</v>
      </c>
      <c r="DX98" s="494" t="e">
        <f>IF(BG98&lt;270000,○,"")</f>
        <v>#NAME?</v>
      </c>
    </row>
    <row r="99" spans="1:128" s="411" customFormat="1" ht="18" hidden="1" customHeight="1" thickBot="1">
      <c r="A99" s="145" t="str">
        <f t="shared" si="120"/>
        <v/>
      </c>
      <c r="B99" s="158"/>
      <c r="C99" s="31" t="str">
        <f>IF(B99="","",VLOOKUP(B99,学連登録!$C$2:$G$3000,2,FALSE))</f>
        <v/>
      </c>
      <c r="D99" s="32" t="str">
        <f>IF(B99="","",VLOOKUP(B99,学連登録!$C$2:$G$3000,3,FALSE))</f>
        <v/>
      </c>
      <c r="E99" s="33" t="str">
        <f>IF(B99="","",VLOOKUP(B99,学連登録!$C$2:$G$3000,4,FALSE))</f>
        <v/>
      </c>
      <c r="F99" s="383" t="str">
        <f>IF(B99="","",VLOOKUP(B99,学連登録!$C$2:$I$3000,7,FALSE))</f>
        <v/>
      </c>
      <c r="G99" s="159"/>
      <c r="H99" s="853"/>
      <c r="I99" s="854"/>
      <c r="J99" s="160"/>
      <c r="K99" s="825"/>
      <c r="L99" s="826"/>
      <c r="M99" s="160"/>
      <c r="N99" s="819"/>
      <c r="O99" s="820"/>
      <c r="P99" s="159"/>
      <c r="Q99" s="825"/>
      <c r="R99" s="826"/>
      <c r="S99" s="159"/>
      <c r="T99" s="825"/>
      <c r="U99" s="826"/>
      <c r="V99" s="103" t="str">
        <f>IF(B99="","",VLOOKUP(B99,学連登録!$C$2:$H$3000,6,FALSE))</f>
        <v/>
      </c>
      <c r="W99" s="377"/>
      <c r="X99" s="157"/>
      <c r="Y99" s="118" t="str">
        <f t="shared" si="198"/>
        <v/>
      </c>
      <c r="Z99" s="97" t="str">
        <f>IF(G99="","",VLOOKUP(G99,種目名!$O$5:$T$104,3,0))</f>
        <v/>
      </c>
      <c r="AA99" s="99" t="str">
        <f>IF(J99="","",VLOOKUP(J99,種目名!$O$5:$T$104,3,0))</f>
        <v/>
      </c>
      <c r="AB99" s="119" t="str">
        <f>IF(M99="","",VLOOKUP(M99,種目名!$O$5:$T$104,3,0))</f>
        <v/>
      </c>
      <c r="AC99" s="119" t="str">
        <f>IF(P99="","",VLOOKUP(AF99,種目名!$O$5:$T$104,3,0))</f>
        <v/>
      </c>
      <c r="AD99" s="120" t="str">
        <f>IF(S99="","",VLOOKUP(AI99,種目名!$O$5:$T$104,3,0))</f>
        <v/>
      </c>
      <c r="AE99" s="117">
        <f t="shared" si="199"/>
        <v>0</v>
      </c>
      <c r="AF99" s="157" t="str">
        <f t="shared" si="200"/>
        <v/>
      </c>
      <c r="AG99" s="157" t="str">
        <f t="shared" si="201"/>
        <v/>
      </c>
      <c r="AH99" s="117">
        <f t="shared" si="202"/>
        <v>0</v>
      </c>
      <c r="AI99" s="157" t="str">
        <f t="shared" si="203"/>
        <v/>
      </c>
      <c r="AJ99" s="157" t="str">
        <f t="shared" si="204"/>
        <v/>
      </c>
      <c r="AK99" s="390"/>
      <c r="AL99" s="171">
        <f t="shared" si="121"/>
        <v>0</v>
      </c>
      <c r="AM99" s="399">
        <f t="shared" si="122"/>
        <v>0</v>
      </c>
      <c r="AN99" s="399">
        <f>COUNTIF($B$12:B99,B99)</f>
        <v>0</v>
      </c>
      <c r="AO99" s="399"/>
      <c r="AP99" s="399" t="str">
        <f t="shared" si="123"/>
        <v/>
      </c>
      <c r="AQ99" s="399" t="str">
        <f t="shared" si="124"/>
        <v/>
      </c>
      <c r="AR99" s="399" t="str">
        <f t="shared" si="125"/>
        <v/>
      </c>
      <c r="AS99" s="399" t="str">
        <f t="shared" si="126"/>
        <v/>
      </c>
      <c r="AT99" s="399">
        <f t="shared" si="127"/>
        <v>0</v>
      </c>
      <c r="AU99" s="399" t="str">
        <f t="shared" si="128"/>
        <v/>
      </c>
      <c r="AV99" s="399" t="str">
        <f t="shared" si="129"/>
        <v/>
      </c>
      <c r="AW99" s="399" t="str">
        <f t="shared" si="130"/>
        <v/>
      </c>
      <c r="AX99" s="399" t="str">
        <f t="shared" si="131"/>
        <v/>
      </c>
      <c r="AY99" s="399" t="str">
        <f t="shared" si="132"/>
        <v/>
      </c>
      <c r="AZ99" s="399" t="str">
        <f t="shared" si="133"/>
        <v/>
      </c>
      <c r="BA99" s="399" t="str">
        <f t="shared" si="134"/>
        <v/>
      </c>
      <c r="BB99" s="399" t="str">
        <f t="shared" si="135"/>
        <v/>
      </c>
      <c r="BC99" s="399" t="str">
        <f t="shared" si="136"/>
        <v/>
      </c>
      <c r="BD99" s="403" t="str">
        <f t="shared" si="137"/>
        <v/>
      </c>
      <c r="BE99" s="393">
        <f t="shared" si="138"/>
        <v>0</v>
      </c>
      <c r="BF99" s="157"/>
      <c r="BG99" s="399">
        <f t="shared" si="139"/>
        <v>0</v>
      </c>
      <c r="BH99" s="399">
        <f t="shared" si="140"/>
        <v>0</v>
      </c>
      <c r="BI99" s="412">
        <f t="shared" si="141"/>
        <v>0</v>
      </c>
      <c r="BJ99" s="413">
        <f t="shared" si="117"/>
        <v>0</v>
      </c>
      <c r="BK99" s="398" t="str">
        <f t="shared" si="118"/>
        <v>0</v>
      </c>
      <c r="BL99" s="398" t="str">
        <f t="shared" si="119"/>
        <v>0</v>
      </c>
      <c r="BM99" s="412">
        <f t="shared" si="142"/>
        <v>0</v>
      </c>
      <c r="BN99" s="412" t="str">
        <f t="shared" si="143"/>
        <v>0m0</v>
      </c>
      <c r="BO99" s="399">
        <f t="shared" si="144"/>
        <v>0</v>
      </c>
      <c r="BP99" s="399">
        <f t="shared" si="145"/>
        <v>0</v>
      </c>
      <c r="BQ99" s="412">
        <f t="shared" si="146"/>
        <v>0</v>
      </c>
      <c r="BR99" s="413">
        <f t="shared" si="147"/>
        <v>0</v>
      </c>
      <c r="BS99" s="398" t="str">
        <f t="shared" si="148"/>
        <v>0</v>
      </c>
      <c r="BT99" s="398" t="str">
        <f t="shared" si="149"/>
        <v>0</v>
      </c>
      <c r="BU99" s="412">
        <f t="shared" si="150"/>
        <v>0</v>
      </c>
      <c r="BV99" s="412" t="str">
        <f t="shared" si="151"/>
        <v>0m0</v>
      </c>
      <c r="BW99" s="399">
        <f t="shared" si="152"/>
        <v>0</v>
      </c>
      <c r="BX99" s="399">
        <f t="shared" si="153"/>
        <v>0</v>
      </c>
      <c r="BY99" s="412">
        <f t="shared" si="154"/>
        <v>0</v>
      </c>
      <c r="BZ99" s="413">
        <f t="shared" si="155"/>
        <v>0</v>
      </c>
      <c r="CA99" s="398" t="str">
        <f t="shared" si="156"/>
        <v>0</v>
      </c>
      <c r="CB99" s="398" t="str">
        <f t="shared" si="157"/>
        <v>0</v>
      </c>
      <c r="CC99" s="412">
        <f t="shared" si="158"/>
        <v>0</v>
      </c>
      <c r="CD99" s="412" t="str">
        <f t="shared" si="159"/>
        <v>0m0</v>
      </c>
      <c r="CE99" s="399">
        <f t="shared" si="160"/>
        <v>0</v>
      </c>
      <c r="CF99" s="399">
        <f t="shared" si="161"/>
        <v>0</v>
      </c>
      <c r="CG99" s="412">
        <f t="shared" si="162"/>
        <v>0</v>
      </c>
      <c r="CH99" s="413">
        <f t="shared" si="163"/>
        <v>0</v>
      </c>
      <c r="CI99" s="398" t="str">
        <f t="shared" si="164"/>
        <v>0</v>
      </c>
      <c r="CJ99" s="398" t="str">
        <f t="shared" si="165"/>
        <v>0</v>
      </c>
      <c r="CK99" s="412">
        <f t="shared" si="166"/>
        <v>0</v>
      </c>
      <c r="CL99" s="412" t="str">
        <f t="shared" si="167"/>
        <v>0m0</v>
      </c>
      <c r="CM99" s="399">
        <f t="shared" si="168"/>
        <v>0</v>
      </c>
      <c r="CN99" s="399">
        <f t="shared" si="169"/>
        <v>0</v>
      </c>
      <c r="CO99" s="412">
        <f t="shared" si="170"/>
        <v>0</v>
      </c>
      <c r="CP99" s="413">
        <f t="shared" si="171"/>
        <v>0</v>
      </c>
      <c r="CQ99" s="398" t="str">
        <f t="shared" si="172"/>
        <v>0</v>
      </c>
      <c r="CR99" s="398" t="str">
        <f t="shared" si="173"/>
        <v>0</v>
      </c>
      <c r="CS99" s="412">
        <f t="shared" si="174"/>
        <v>0</v>
      </c>
      <c r="CT99" s="412" t="str">
        <f t="shared" si="175"/>
        <v>0m0</v>
      </c>
      <c r="CU99" s="412">
        <f t="shared" si="176"/>
        <v>0</v>
      </c>
      <c r="CV99" s="412">
        <f t="shared" si="177"/>
        <v>0</v>
      </c>
      <c r="CW99" s="412">
        <f t="shared" si="178"/>
        <v>0</v>
      </c>
      <c r="CX99" s="412">
        <f t="shared" si="179"/>
        <v>0</v>
      </c>
      <c r="CY99" s="412">
        <f t="shared" si="180"/>
        <v>0</v>
      </c>
      <c r="CZ99" s="412" t="str">
        <f t="shared" si="181"/>
        <v/>
      </c>
      <c r="DA99" s="412" t="str">
        <f t="shared" si="182"/>
        <v/>
      </c>
      <c r="DB99" s="412" t="str">
        <f t="shared" si="183"/>
        <v/>
      </c>
      <c r="DC99" s="412" t="str">
        <f t="shared" si="184"/>
        <v/>
      </c>
      <c r="DD99" s="412" t="str">
        <f t="shared" si="185"/>
        <v/>
      </c>
      <c r="DE99" s="412"/>
      <c r="DG99" s="412" t="str">
        <f t="shared" si="186"/>
        <v/>
      </c>
      <c r="DH99" s="412" t="str">
        <f t="shared" si="187"/>
        <v/>
      </c>
      <c r="DI99" s="412">
        <f t="shared" si="188"/>
        <v>0</v>
      </c>
      <c r="DJ99" s="412" t="str">
        <f t="shared" si="189"/>
        <v/>
      </c>
      <c r="DK99" s="412" t="str">
        <f t="shared" si="190"/>
        <v/>
      </c>
      <c r="DL99" s="412" t="str">
        <f t="shared" si="191"/>
        <v/>
      </c>
      <c r="DM99" s="412" t="str">
        <f t="shared" si="192"/>
        <v/>
      </c>
      <c r="DN99" s="412" t="str">
        <f t="shared" si="193"/>
        <v/>
      </c>
      <c r="DO99" s="412" t="str">
        <f t="shared" si="194"/>
        <v/>
      </c>
      <c r="DR99" s="494"/>
      <c r="DS99" s="393">
        <f t="shared" si="197"/>
        <v>0</v>
      </c>
      <c r="DT99" s="393">
        <f t="shared" si="195"/>
        <v>0</v>
      </c>
      <c r="DU99" s="411">
        <f t="shared" si="196"/>
        <v>0</v>
      </c>
      <c r="DX99" s="494" t="e">
        <f>IF(BG99&lt;270000,○,"")</f>
        <v>#NAME?</v>
      </c>
    </row>
    <row r="100" spans="1:128" s="411" customFormat="1" ht="18" hidden="1" customHeight="1" thickBot="1">
      <c r="A100" s="145" t="str">
        <f t="shared" si="120"/>
        <v/>
      </c>
      <c r="B100" s="158"/>
      <c r="C100" s="31" t="str">
        <f>IF(B100="","",VLOOKUP(B100,学連登録!$C$2:$G$3000,2,FALSE))</f>
        <v/>
      </c>
      <c r="D100" s="32" t="str">
        <f>IF(B100="","",VLOOKUP(B100,学連登録!$C$2:$G$3000,3,FALSE))</f>
        <v/>
      </c>
      <c r="E100" s="33" t="str">
        <f>IF(B100="","",VLOOKUP(B100,学連登録!$C$2:$G$3000,4,FALSE))</f>
        <v/>
      </c>
      <c r="F100" s="383" t="str">
        <f>IF(B100="","",VLOOKUP(B100,学連登録!$C$2:$I$3000,7,FALSE))</f>
        <v/>
      </c>
      <c r="G100" s="159"/>
      <c r="H100" s="853"/>
      <c r="I100" s="854"/>
      <c r="J100" s="160"/>
      <c r="K100" s="825"/>
      <c r="L100" s="826"/>
      <c r="M100" s="160"/>
      <c r="N100" s="819"/>
      <c r="O100" s="820"/>
      <c r="P100" s="159"/>
      <c r="Q100" s="825"/>
      <c r="R100" s="826"/>
      <c r="S100" s="159"/>
      <c r="T100" s="825"/>
      <c r="U100" s="826"/>
      <c r="V100" s="103" t="str">
        <f>IF(B100="","",VLOOKUP(B100,学連登録!$C$2:$H$3000,6,FALSE))</f>
        <v/>
      </c>
      <c r="W100" s="377"/>
      <c r="X100" s="157"/>
      <c r="Y100" s="118" t="str">
        <f t="shared" si="198"/>
        <v/>
      </c>
      <c r="Z100" s="97" t="str">
        <f>IF(G100="","",VLOOKUP(G100,種目名!$O$5:$T$104,3,0))</f>
        <v/>
      </c>
      <c r="AA100" s="99" t="str">
        <f>IF(J100="","",VLOOKUP(J100,種目名!$O$5:$T$104,3,0))</f>
        <v/>
      </c>
      <c r="AB100" s="119" t="str">
        <f>IF(M100="","",VLOOKUP(M100,種目名!$O$5:$T$104,3,0))</f>
        <v/>
      </c>
      <c r="AC100" s="119" t="str">
        <f>IF(P100="","",VLOOKUP(AF100,種目名!$O$5:$T$104,3,0))</f>
        <v/>
      </c>
      <c r="AD100" s="120" t="str">
        <f>IF(S100="","",VLOOKUP(AI100,種目名!$O$5:$T$104,3,0))</f>
        <v/>
      </c>
      <c r="AE100" s="117">
        <f t="shared" si="199"/>
        <v>0</v>
      </c>
      <c r="AF100" s="157" t="str">
        <f t="shared" si="200"/>
        <v/>
      </c>
      <c r="AG100" s="157" t="str">
        <f t="shared" si="201"/>
        <v/>
      </c>
      <c r="AH100" s="117">
        <f t="shared" si="202"/>
        <v>0</v>
      </c>
      <c r="AI100" s="157" t="str">
        <f t="shared" si="203"/>
        <v/>
      </c>
      <c r="AJ100" s="157" t="str">
        <f t="shared" si="204"/>
        <v/>
      </c>
      <c r="AK100" s="390"/>
      <c r="AL100" s="171">
        <f t="shared" si="121"/>
        <v>0</v>
      </c>
      <c r="AM100" s="399">
        <f t="shared" si="122"/>
        <v>0</v>
      </c>
      <c r="AN100" s="399">
        <f>COUNTIF($B$12:B100,B100)</f>
        <v>0</v>
      </c>
      <c r="AO100" s="399"/>
      <c r="AP100" s="399" t="str">
        <f t="shared" si="123"/>
        <v/>
      </c>
      <c r="AQ100" s="399" t="str">
        <f t="shared" si="124"/>
        <v/>
      </c>
      <c r="AR100" s="399" t="str">
        <f t="shared" si="125"/>
        <v/>
      </c>
      <c r="AS100" s="399" t="str">
        <f t="shared" si="126"/>
        <v/>
      </c>
      <c r="AT100" s="399">
        <f t="shared" si="127"/>
        <v>0</v>
      </c>
      <c r="AU100" s="399" t="str">
        <f t="shared" si="128"/>
        <v/>
      </c>
      <c r="AV100" s="399" t="str">
        <f t="shared" si="129"/>
        <v/>
      </c>
      <c r="AW100" s="399" t="str">
        <f t="shared" si="130"/>
        <v/>
      </c>
      <c r="AX100" s="399" t="str">
        <f t="shared" si="131"/>
        <v/>
      </c>
      <c r="AY100" s="399" t="str">
        <f t="shared" si="132"/>
        <v/>
      </c>
      <c r="AZ100" s="399" t="str">
        <f t="shared" si="133"/>
        <v/>
      </c>
      <c r="BA100" s="399" t="str">
        <f t="shared" si="134"/>
        <v/>
      </c>
      <c r="BB100" s="399" t="str">
        <f t="shared" si="135"/>
        <v/>
      </c>
      <c r="BC100" s="399" t="str">
        <f t="shared" si="136"/>
        <v/>
      </c>
      <c r="BD100" s="403" t="str">
        <f t="shared" si="137"/>
        <v/>
      </c>
      <c r="BE100" s="393">
        <f t="shared" si="138"/>
        <v>0</v>
      </c>
      <c r="BF100" s="157"/>
      <c r="BG100" s="399">
        <f t="shared" si="139"/>
        <v>0</v>
      </c>
      <c r="BH100" s="399">
        <f t="shared" si="140"/>
        <v>0</v>
      </c>
      <c r="BI100" s="412">
        <f t="shared" si="141"/>
        <v>0</v>
      </c>
      <c r="BJ100" s="413">
        <f t="shared" si="117"/>
        <v>0</v>
      </c>
      <c r="BK100" s="398" t="str">
        <f t="shared" si="118"/>
        <v>0</v>
      </c>
      <c r="BL100" s="398" t="str">
        <f t="shared" si="119"/>
        <v>0</v>
      </c>
      <c r="BM100" s="412">
        <f t="shared" si="142"/>
        <v>0</v>
      </c>
      <c r="BN100" s="412" t="str">
        <f t="shared" si="143"/>
        <v>0m0</v>
      </c>
      <c r="BO100" s="399">
        <f t="shared" si="144"/>
        <v>0</v>
      </c>
      <c r="BP100" s="399">
        <f t="shared" si="145"/>
        <v>0</v>
      </c>
      <c r="BQ100" s="412">
        <f t="shared" si="146"/>
        <v>0</v>
      </c>
      <c r="BR100" s="413">
        <f t="shared" si="147"/>
        <v>0</v>
      </c>
      <c r="BS100" s="398" t="str">
        <f t="shared" si="148"/>
        <v>0</v>
      </c>
      <c r="BT100" s="398" t="str">
        <f t="shared" si="149"/>
        <v>0</v>
      </c>
      <c r="BU100" s="412">
        <f t="shared" si="150"/>
        <v>0</v>
      </c>
      <c r="BV100" s="412" t="str">
        <f t="shared" si="151"/>
        <v>0m0</v>
      </c>
      <c r="BW100" s="399">
        <f t="shared" si="152"/>
        <v>0</v>
      </c>
      <c r="BX100" s="399">
        <f t="shared" si="153"/>
        <v>0</v>
      </c>
      <c r="BY100" s="412">
        <f t="shared" si="154"/>
        <v>0</v>
      </c>
      <c r="BZ100" s="413">
        <f t="shared" si="155"/>
        <v>0</v>
      </c>
      <c r="CA100" s="398" t="str">
        <f t="shared" si="156"/>
        <v>0</v>
      </c>
      <c r="CB100" s="398" t="str">
        <f t="shared" si="157"/>
        <v>0</v>
      </c>
      <c r="CC100" s="412">
        <f t="shared" si="158"/>
        <v>0</v>
      </c>
      <c r="CD100" s="412" t="str">
        <f t="shared" si="159"/>
        <v>0m0</v>
      </c>
      <c r="CE100" s="399">
        <f t="shared" si="160"/>
        <v>0</v>
      </c>
      <c r="CF100" s="399">
        <f t="shared" si="161"/>
        <v>0</v>
      </c>
      <c r="CG100" s="412">
        <f t="shared" si="162"/>
        <v>0</v>
      </c>
      <c r="CH100" s="413">
        <f t="shared" si="163"/>
        <v>0</v>
      </c>
      <c r="CI100" s="398" t="str">
        <f t="shared" si="164"/>
        <v>0</v>
      </c>
      <c r="CJ100" s="398" t="str">
        <f t="shared" si="165"/>
        <v>0</v>
      </c>
      <c r="CK100" s="412">
        <f t="shared" si="166"/>
        <v>0</v>
      </c>
      <c r="CL100" s="412" t="str">
        <f t="shared" si="167"/>
        <v>0m0</v>
      </c>
      <c r="CM100" s="399">
        <f t="shared" si="168"/>
        <v>0</v>
      </c>
      <c r="CN100" s="399">
        <f t="shared" si="169"/>
        <v>0</v>
      </c>
      <c r="CO100" s="412">
        <f t="shared" si="170"/>
        <v>0</v>
      </c>
      <c r="CP100" s="413">
        <f t="shared" si="171"/>
        <v>0</v>
      </c>
      <c r="CQ100" s="398" t="str">
        <f t="shared" si="172"/>
        <v>0</v>
      </c>
      <c r="CR100" s="398" t="str">
        <f t="shared" si="173"/>
        <v>0</v>
      </c>
      <c r="CS100" s="412">
        <f t="shared" si="174"/>
        <v>0</v>
      </c>
      <c r="CT100" s="412" t="str">
        <f t="shared" si="175"/>
        <v>0m0</v>
      </c>
      <c r="CU100" s="412">
        <f t="shared" si="176"/>
        <v>0</v>
      </c>
      <c r="CV100" s="412">
        <f t="shared" si="177"/>
        <v>0</v>
      </c>
      <c r="CW100" s="412">
        <f t="shared" si="178"/>
        <v>0</v>
      </c>
      <c r="CX100" s="412">
        <f t="shared" si="179"/>
        <v>0</v>
      </c>
      <c r="CY100" s="412">
        <f t="shared" si="180"/>
        <v>0</v>
      </c>
      <c r="CZ100" s="412" t="str">
        <f t="shared" si="181"/>
        <v/>
      </c>
      <c r="DA100" s="412" t="str">
        <f t="shared" si="182"/>
        <v/>
      </c>
      <c r="DB100" s="412" t="str">
        <f t="shared" si="183"/>
        <v/>
      </c>
      <c r="DC100" s="412" t="str">
        <f t="shared" si="184"/>
        <v/>
      </c>
      <c r="DD100" s="412" t="str">
        <f t="shared" si="185"/>
        <v/>
      </c>
      <c r="DE100" s="412"/>
      <c r="DG100" s="412" t="str">
        <f t="shared" si="186"/>
        <v/>
      </c>
      <c r="DH100" s="412" t="str">
        <f t="shared" si="187"/>
        <v/>
      </c>
      <c r="DI100" s="412">
        <f t="shared" si="188"/>
        <v>0</v>
      </c>
      <c r="DJ100" s="412" t="str">
        <f t="shared" si="189"/>
        <v/>
      </c>
      <c r="DK100" s="412" t="str">
        <f t="shared" si="190"/>
        <v/>
      </c>
      <c r="DL100" s="412" t="str">
        <f t="shared" si="191"/>
        <v/>
      </c>
      <c r="DM100" s="412" t="str">
        <f t="shared" si="192"/>
        <v/>
      </c>
      <c r="DN100" s="412" t="str">
        <f t="shared" si="193"/>
        <v/>
      </c>
      <c r="DO100" s="412" t="str">
        <f t="shared" si="194"/>
        <v/>
      </c>
      <c r="DR100" s="494"/>
      <c r="DS100" s="393">
        <f t="shared" si="197"/>
        <v>0</v>
      </c>
      <c r="DT100" s="393">
        <f t="shared" si="195"/>
        <v>0</v>
      </c>
      <c r="DU100" s="411">
        <f t="shared" si="196"/>
        <v>0</v>
      </c>
      <c r="DX100" s="494" t="e">
        <f>IF(BG100&lt;270000,○,"")</f>
        <v>#NAME?</v>
      </c>
    </row>
    <row r="101" spans="1:128" s="411" customFormat="1" ht="18" hidden="1" customHeight="1" thickBot="1">
      <c r="A101" s="145" t="str">
        <f t="shared" si="120"/>
        <v/>
      </c>
      <c r="B101" s="158"/>
      <c r="C101" s="31" t="str">
        <f>IF(B101="","",VLOOKUP(B101,学連登録!$C$2:$G$3000,2,FALSE))</f>
        <v/>
      </c>
      <c r="D101" s="32" t="str">
        <f>IF(B101="","",VLOOKUP(B101,学連登録!$C$2:$G$3000,3,FALSE))</f>
        <v/>
      </c>
      <c r="E101" s="33" t="str">
        <f>IF(B101="","",VLOOKUP(B101,学連登録!$C$2:$G$3000,4,FALSE))</f>
        <v/>
      </c>
      <c r="F101" s="383" t="str">
        <f>IF(B101="","",VLOOKUP(B101,学連登録!$C$2:$I$3000,7,FALSE))</f>
        <v/>
      </c>
      <c r="G101" s="159"/>
      <c r="H101" s="853"/>
      <c r="I101" s="854"/>
      <c r="J101" s="160"/>
      <c r="K101" s="825"/>
      <c r="L101" s="826"/>
      <c r="M101" s="160"/>
      <c r="N101" s="819"/>
      <c r="O101" s="820"/>
      <c r="P101" s="159"/>
      <c r="Q101" s="825"/>
      <c r="R101" s="826"/>
      <c r="S101" s="159"/>
      <c r="T101" s="825"/>
      <c r="U101" s="826"/>
      <c r="V101" s="103" t="str">
        <f>IF(B101="","",VLOOKUP(B101,学連登録!$C$2:$H$3000,6,FALSE))</f>
        <v/>
      </c>
      <c r="W101" s="377"/>
      <c r="X101" s="157"/>
      <c r="Y101" s="118" t="str">
        <f t="shared" si="198"/>
        <v/>
      </c>
      <c r="Z101" s="97" t="str">
        <f>IF(G101="","",VLOOKUP(G101,種目名!$O$5:$T$104,3,0))</f>
        <v/>
      </c>
      <c r="AA101" s="99" t="str">
        <f>IF(J101="","",VLOOKUP(J101,種目名!$O$5:$T$104,3,0))</f>
        <v/>
      </c>
      <c r="AB101" s="119" t="str">
        <f>IF(M101="","",VLOOKUP(M101,種目名!$O$5:$T$104,3,0))</f>
        <v/>
      </c>
      <c r="AC101" s="119" t="str">
        <f>IF(P101="","",VLOOKUP(AF101,種目名!$O$5:$T$104,3,0))</f>
        <v/>
      </c>
      <c r="AD101" s="120" t="str">
        <f>IF(S101="","",VLOOKUP(AI101,種目名!$O$5:$T$104,3,0))</f>
        <v/>
      </c>
      <c r="AE101" s="117">
        <f t="shared" si="199"/>
        <v>0</v>
      </c>
      <c r="AF101" s="157" t="str">
        <f t="shared" si="200"/>
        <v/>
      </c>
      <c r="AG101" s="157" t="str">
        <f t="shared" si="201"/>
        <v/>
      </c>
      <c r="AH101" s="117">
        <f t="shared" si="202"/>
        <v>0</v>
      </c>
      <c r="AI101" s="157" t="str">
        <f t="shared" si="203"/>
        <v/>
      </c>
      <c r="AJ101" s="157" t="str">
        <f t="shared" si="204"/>
        <v/>
      </c>
      <c r="AK101" s="390"/>
      <c r="AL101" s="171">
        <f t="shared" si="121"/>
        <v>0</v>
      </c>
      <c r="AM101" s="399">
        <f t="shared" si="122"/>
        <v>0</v>
      </c>
      <c r="AN101" s="399">
        <f>COUNTIF($B$12:B101,B101)</f>
        <v>0</v>
      </c>
      <c r="AO101" s="399"/>
      <c r="AP101" s="399" t="str">
        <f t="shared" si="123"/>
        <v/>
      </c>
      <c r="AQ101" s="399" t="str">
        <f t="shared" si="124"/>
        <v/>
      </c>
      <c r="AR101" s="399" t="str">
        <f t="shared" si="125"/>
        <v/>
      </c>
      <c r="AS101" s="399" t="str">
        <f t="shared" si="126"/>
        <v/>
      </c>
      <c r="AT101" s="399">
        <f t="shared" si="127"/>
        <v>0</v>
      </c>
      <c r="AU101" s="399" t="str">
        <f t="shared" si="128"/>
        <v/>
      </c>
      <c r="AV101" s="399" t="str">
        <f t="shared" si="129"/>
        <v/>
      </c>
      <c r="AW101" s="399" t="str">
        <f t="shared" si="130"/>
        <v/>
      </c>
      <c r="AX101" s="399" t="str">
        <f t="shared" si="131"/>
        <v/>
      </c>
      <c r="AY101" s="399" t="str">
        <f t="shared" si="132"/>
        <v/>
      </c>
      <c r="AZ101" s="399" t="str">
        <f t="shared" si="133"/>
        <v/>
      </c>
      <c r="BA101" s="399" t="str">
        <f t="shared" si="134"/>
        <v/>
      </c>
      <c r="BB101" s="399" t="str">
        <f t="shared" si="135"/>
        <v/>
      </c>
      <c r="BC101" s="399" t="str">
        <f t="shared" si="136"/>
        <v/>
      </c>
      <c r="BD101" s="403" t="str">
        <f t="shared" si="137"/>
        <v/>
      </c>
      <c r="BE101" s="393">
        <f t="shared" si="138"/>
        <v>0</v>
      </c>
      <c r="BF101" s="157"/>
      <c r="BG101" s="399">
        <f t="shared" si="139"/>
        <v>0</v>
      </c>
      <c r="BH101" s="399">
        <f t="shared" si="140"/>
        <v>0</v>
      </c>
      <c r="BI101" s="412">
        <f t="shared" si="141"/>
        <v>0</v>
      </c>
      <c r="BJ101" s="413">
        <f t="shared" si="117"/>
        <v>0</v>
      </c>
      <c r="BK101" s="398" t="str">
        <f t="shared" si="118"/>
        <v>0</v>
      </c>
      <c r="BL101" s="398" t="str">
        <f t="shared" si="119"/>
        <v>0</v>
      </c>
      <c r="BM101" s="412">
        <f t="shared" si="142"/>
        <v>0</v>
      </c>
      <c r="BN101" s="412" t="str">
        <f t="shared" si="143"/>
        <v>0m0</v>
      </c>
      <c r="BO101" s="399">
        <f t="shared" si="144"/>
        <v>0</v>
      </c>
      <c r="BP101" s="399">
        <f t="shared" si="145"/>
        <v>0</v>
      </c>
      <c r="BQ101" s="412">
        <f t="shared" si="146"/>
        <v>0</v>
      </c>
      <c r="BR101" s="413">
        <f t="shared" si="147"/>
        <v>0</v>
      </c>
      <c r="BS101" s="398" t="str">
        <f t="shared" si="148"/>
        <v>0</v>
      </c>
      <c r="BT101" s="398" t="str">
        <f t="shared" si="149"/>
        <v>0</v>
      </c>
      <c r="BU101" s="412">
        <f t="shared" si="150"/>
        <v>0</v>
      </c>
      <c r="BV101" s="412" t="str">
        <f t="shared" si="151"/>
        <v>0m0</v>
      </c>
      <c r="BW101" s="399">
        <f t="shared" si="152"/>
        <v>0</v>
      </c>
      <c r="BX101" s="399">
        <f t="shared" si="153"/>
        <v>0</v>
      </c>
      <c r="BY101" s="412">
        <f t="shared" si="154"/>
        <v>0</v>
      </c>
      <c r="BZ101" s="413">
        <f t="shared" si="155"/>
        <v>0</v>
      </c>
      <c r="CA101" s="398" t="str">
        <f t="shared" si="156"/>
        <v>0</v>
      </c>
      <c r="CB101" s="398" t="str">
        <f t="shared" si="157"/>
        <v>0</v>
      </c>
      <c r="CC101" s="412">
        <f t="shared" si="158"/>
        <v>0</v>
      </c>
      <c r="CD101" s="412" t="str">
        <f t="shared" si="159"/>
        <v>0m0</v>
      </c>
      <c r="CE101" s="399">
        <f t="shared" si="160"/>
        <v>0</v>
      </c>
      <c r="CF101" s="399">
        <f t="shared" si="161"/>
        <v>0</v>
      </c>
      <c r="CG101" s="412">
        <f t="shared" si="162"/>
        <v>0</v>
      </c>
      <c r="CH101" s="413">
        <f t="shared" si="163"/>
        <v>0</v>
      </c>
      <c r="CI101" s="398" t="str">
        <f t="shared" si="164"/>
        <v>0</v>
      </c>
      <c r="CJ101" s="398" t="str">
        <f t="shared" si="165"/>
        <v>0</v>
      </c>
      <c r="CK101" s="412">
        <f t="shared" si="166"/>
        <v>0</v>
      </c>
      <c r="CL101" s="412" t="str">
        <f t="shared" si="167"/>
        <v>0m0</v>
      </c>
      <c r="CM101" s="399">
        <f t="shared" si="168"/>
        <v>0</v>
      </c>
      <c r="CN101" s="399">
        <f t="shared" si="169"/>
        <v>0</v>
      </c>
      <c r="CO101" s="412">
        <f t="shared" si="170"/>
        <v>0</v>
      </c>
      <c r="CP101" s="413">
        <f t="shared" si="171"/>
        <v>0</v>
      </c>
      <c r="CQ101" s="398" t="str">
        <f t="shared" si="172"/>
        <v>0</v>
      </c>
      <c r="CR101" s="398" t="str">
        <f t="shared" si="173"/>
        <v>0</v>
      </c>
      <c r="CS101" s="412">
        <f t="shared" si="174"/>
        <v>0</v>
      </c>
      <c r="CT101" s="412" t="str">
        <f t="shared" si="175"/>
        <v>0m0</v>
      </c>
      <c r="CU101" s="412">
        <f t="shared" si="176"/>
        <v>0</v>
      </c>
      <c r="CV101" s="412">
        <f t="shared" si="177"/>
        <v>0</v>
      </c>
      <c r="CW101" s="412">
        <f t="shared" si="178"/>
        <v>0</v>
      </c>
      <c r="CX101" s="412">
        <f t="shared" si="179"/>
        <v>0</v>
      </c>
      <c r="CY101" s="412">
        <f t="shared" si="180"/>
        <v>0</v>
      </c>
      <c r="CZ101" s="412" t="str">
        <f t="shared" si="181"/>
        <v/>
      </c>
      <c r="DA101" s="412" t="str">
        <f t="shared" si="182"/>
        <v/>
      </c>
      <c r="DB101" s="412" t="str">
        <f t="shared" si="183"/>
        <v/>
      </c>
      <c r="DC101" s="412" t="str">
        <f t="shared" si="184"/>
        <v/>
      </c>
      <c r="DD101" s="412" t="str">
        <f t="shared" si="185"/>
        <v/>
      </c>
      <c r="DE101" s="412"/>
      <c r="DG101" s="412" t="str">
        <f t="shared" si="186"/>
        <v/>
      </c>
      <c r="DH101" s="412" t="str">
        <f t="shared" si="187"/>
        <v/>
      </c>
      <c r="DI101" s="412">
        <f t="shared" si="188"/>
        <v>0</v>
      </c>
      <c r="DJ101" s="412" t="str">
        <f t="shared" si="189"/>
        <v/>
      </c>
      <c r="DK101" s="412" t="str">
        <f t="shared" si="190"/>
        <v/>
      </c>
      <c r="DL101" s="412" t="str">
        <f t="shared" si="191"/>
        <v/>
      </c>
      <c r="DM101" s="412" t="str">
        <f t="shared" si="192"/>
        <v/>
      </c>
      <c r="DN101" s="412" t="str">
        <f t="shared" si="193"/>
        <v/>
      </c>
      <c r="DO101" s="412" t="str">
        <f t="shared" si="194"/>
        <v/>
      </c>
      <c r="DR101" s="494"/>
      <c r="DS101" s="393">
        <f t="shared" si="197"/>
        <v>0</v>
      </c>
      <c r="DT101" s="393">
        <f t="shared" si="195"/>
        <v>0</v>
      </c>
      <c r="DU101" s="411">
        <f t="shared" si="196"/>
        <v>0</v>
      </c>
      <c r="DX101" s="494" t="e">
        <f>IF(BG101&lt;270000,○,"")</f>
        <v>#NAME?</v>
      </c>
    </row>
    <row r="102" spans="1:128" s="411" customFormat="1" ht="18" hidden="1" customHeight="1" thickBot="1">
      <c r="A102" s="145" t="str">
        <f t="shared" si="120"/>
        <v/>
      </c>
      <c r="B102" s="158"/>
      <c r="C102" s="31" t="str">
        <f>IF(B102="","",VLOOKUP(B102,学連登録!$C$2:$G$3000,2,FALSE))</f>
        <v/>
      </c>
      <c r="D102" s="32" t="str">
        <f>IF(B102="","",VLOOKUP(B102,学連登録!$C$2:$G$3000,3,FALSE))</f>
        <v/>
      </c>
      <c r="E102" s="33" t="str">
        <f>IF(B102="","",VLOOKUP(B102,学連登録!$C$2:$G$3000,4,FALSE))</f>
        <v/>
      </c>
      <c r="F102" s="383" t="str">
        <f>IF(B102="","",VLOOKUP(B102,学連登録!$C$2:$I$3000,7,FALSE))</f>
        <v/>
      </c>
      <c r="G102" s="159"/>
      <c r="H102" s="853"/>
      <c r="I102" s="854"/>
      <c r="J102" s="160"/>
      <c r="K102" s="825"/>
      <c r="L102" s="826"/>
      <c r="M102" s="160"/>
      <c r="N102" s="819"/>
      <c r="O102" s="820"/>
      <c r="P102" s="159"/>
      <c r="Q102" s="825"/>
      <c r="R102" s="826"/>
      <c r="S102" s="159"/>
      <c r="T102" s="825"/>
      <c r="U102" s="826"/>
      <c r="V102" s="103" t="str">
        <f>IF(B102="","",VLOOKUP(B102,学連登録!$C$2:$H$3000,6,FALSE))</f>
        <v/>
      </c>
      <c r="W102" s="377"/>
      <c r="X102" s="157"/>
      <c r="Y102" s="118" t="str">
        <f t="shared" si="198"/>
        <v/>
      </c>
      <c r="Z102" s="97" t="str">
        <f>IF(G102="","",VLOOKUP(G102,種目名!$O$5:$T$104,3,0))</f>
        <v/>
      </c>
      <c r="AA102" s="99" t="str">
        <f>IF(J102="","",VLOOKUP(J102,種目名!$O$5:$T$104,3,0))</f>
        <v/>
      </c>
      <c r="AB102" s="119" t="str">
        <f>IF(M102="","",VLOOKUP(M102,種目名!$O$5:$T$104,3,0))</f>
        <v/>
      </c>
      <c r="AC102" s="119" t="str">
        <f>IF(P102="","",VLOOKUP(AF102,種目名!$O$5:$T$104,3,0))</f>
        <v/>
      </c>
      <c r="AD102" s="120" t="str">
        <f>IF(S102="","",VLOOKUP(AI102,種目名!$O$5:$T$104,3,0))</f>
        <v/>
      </c>
      <c r="AE102" s="117">
        <f t="shared" si="199"/>
        <v>0</v>
      </c>
      <c r="AF102" s="157" t="str">
        <f t="shared" si="200"/>
        <v/>
      </c>
      <c r="AG102" s="157" t="str">
        <f t="shared" si="201"/>
        <v/>
      </c>
      <c r="AH102" s="117">
        <f t="shared" si="202"/>
        <v>0</v>
      </c>
      <c r="AI102" s="157" t="str">
        <f t="shared" si="203"/>
        <v/>
      </c>
      <c r="AJ102" s="157" t="str">
        <f t="shared" si="204"/>
        <v/>
      </c>
      <c r="AK102" s="390"/>
      <c r="AL102" s="171">
        <f t="shared" si="121"/>
        <v>0</v>
      </c>
      <c r="AM102" s="399">
        <f t="shared" si="122"/>
        <v>0</v>
      </c>
      <c r="AN102" s="399">
        <f>COUNTIF($B$12:B102,B102)</f>
        <v>0</v>
      </c>
      <c r="AO102" s="399"/>
      <c r="AP102" s="399" t="str">
        <f t="shared" si="123"/>
        <v/>
      </c>
      <c r="AQ102" s="399" t="str">
        <f t="shared" si="124"/>
        <v/>
      </c>
      <c r="AR102" s="399" t="str">
        <f t="shared" si="125"/>
        <v/>
      </c>
      <c r="AS102" s="399" t="str">
        <f t="shared" si="126"/>
        <v/>
      </c>
      <c r="AT102" s="399">
        <f t="shared" si="127"/>
        <v>0</v>
      </c>
      <c r="AU102" s="399" t="str">
        <f t="shared" si="128"/>
        <v/>
      </c>
      <c r="AV102" s="399" t="str">
        <f t="shared" si="129"/>
        <v/>
      </c>
      <c r="AW102" s="399" t="str">
        <f t="shared" si="130"/>
        <v/>
      </c>
      <c r="AX102" s="399" t="str">
        <f t="shared" si="131"/>
        <v/>
      </c>
      <c r="AY102" s="399" t="str">
        <f t="shared" si="132"/>
        <v/>
      </c>
      <c r="AZ102" s="399" t="str">
        <f t="shared" si="133"/>
        <v/>
      </c>
      <c r="BA102" s="399" t="str">
        <f t="shared" si="134"/>
        <v/>
      </c>
      <c r="BB102" s="399" t="str">
        <f t="shared" si="135"/>
        <v/>
      </c>
      <c r="BC102" s="399" t="str">
        <f t="shared" si="136"/>
        <v/>
      </c>
      <c r="BD102" s="403" t="str">
        <f t="shared" si="137"/>
        <v/>
      </c>
      <c r="BE102" s="393">
        <f t="shared" si="138"/>
        <v>0</v>
      </c>
      <c r="BF102" s="157"/>
      <c r="BG102" s="399">
        <f t="shared" si="139"/>
        <v>0</v>
      </c>
      <c r="BH102" s="399">
        <f t="shared" si="140"/>
        <v>0</v>
      </c>
      <c r="BI102" s="412">
        <f t="shared" si="141"/>
        <v>0</v>
      </c>
      <c r="BJ102" s="413">
        <f t="shared" si="117"/>
        <v>0</v>
      </c>
      <c r="BK102" s="398" t="str">
        <f t="shared" si="118"/>
        <v>0</v>
      </c>
      <c r="BL102" s="398" t="str">
        <f t="shared" si="119"/>
        <v>0</v>
      </c>
      <c r="BM102" s="412">
        <f t="shared" si="142"/>
        <v>0</v>
      </c>
      <c r="BN102" s="412" t="str">
        <f t="shared" si="143"/>
        <v>0m0</v>
      </c>
      <c r="BO102" s="399">
        <f t="shared" si="144"/>
        <v>0</v>
      </c>
      <c r="BP102" s="399">
        <f t="shared" si="145"/>
        <v>0</v>
      </c>
      <c r="BQ102" s="412">
        <f t="shared" si="146"/>
        <v>0</v>
      </c>
      <c r="BR102" s="413">
        <f t="shared" si="147"/>
        <v>0</v>
      </c>
      <c r="BS102" s="398" t="str">
        <f t="shared" si="148"/>
        <v>0</v>
      </c>
      <c r="BT102" s="398" t="str">
        <f t="shared" si="149"/>
        <v>0</v>
      </c>
      <c r="BU102" s="412">
        <f t="shared" si="150"/>
        <v>0</v>
      </c>
      <c r="BV102" s="412" t="str">
        <f t="shared" si="151"/>
        <v>0m0</v>
      </c>
      <c r="BW102" s="399">
        <f t="shared" si="152"/>
        <v>0</v>
      </c>
      <c r="BX102" s="399">
        <f t="shared" si="153"/>
        <v>0</v>
      </c>
      <c r="BY102" s="412">
        <f t="shared" si="154"/>
        <v>0</v>
      </c>
      <c r="BZ102" s="413">
        <f t="shared" si="155"/>
        <v>0</v>
      </c>
      <c r="CA102" s="398" t="str">
        <f t="shared" si="156"/>
        <v>0</v>
      </c>
      <c r="CB102" s="398" t="str">
        <f t="shared" si="157"/>
        <v>0</v>
      </c>
      <c r="CC102" s="412">
        <f t="shared" si="158"/>
        <v>0</v>
      </c>
      <c r="CD102" s="412" t="str">
        <f t="shared" si="159"/>
        <v>0m0</v>
      </c>
      <c r="CE102" s="399">
        <f t="shared" si="160"/>
        <v>0</v>
      </c>
      <c r="CF102" s="399">
        <f t="shared" si="161"/>
        <v>0</v>
      </c>
      <c r="CG102" s="412">
        <f t="shared" si="162"/>
        <v>0</v>
      </c>
      <c r="CH102" s="413">
        <f t="shared" si="163"/>
        <v>0</v>
      </c>
      <c r="CI102" s="398" t="str">
        <f t="shared" si="164"/>
        <v>0</v>
      </c>
      <c r="CJ102" s="398" t="str">
        <f t="shared" si="165"/>
        <v>0</v>
      </c>
      <c r="CK102" s="412">
        <f t="shared" si="166"/>
        <v>0</v>
      </c>
      <c r="CL102" s="412" t="str">
        <f t="shared" si="167"/>
        <v>0m0</v>
      </c>
      <c r="CM102" s="399">
        <f t="shared" si="168"/>
        <v>0</v>
      </c>
      <c r="CN102" s="399">
        <f t="shared" si="169"/>
        <v>0</v>
      </c>
      <c r="CO102" s="412">
        <f t="shared" si="170"/>
        <v>0</v>
      </c>
      <c r="CP102" s="413">
        <f t="shared" si="171"/>
        <v>0</v>
      </c>
      <c r="CQ102" s="398" t="str">
        <f t="shared" si="172"/>
        <v>0</v>
      </c>
      <c r="CR102" s="398" t="str">
        <f t="shared" si="173"/>
        <v>0</v>
      </c>
      <c r="CS102" s="412">
        <f t="shared" si="174"/>
        <v>0</v>
      </c>
      <c r="CT102" s="412" t="str">
        <f t="shared" si="175"/>
        <v>0m0</v>
      </c>
      <c r="CU102" s="412">
        <f t="shared" si="176"/>
        <v>0</v>
      </c>
      <c r="CV102" s="412">
        <f t="shared" si="177"/>
        <v>0</v>
      </c>
      <c r="CW102" s="412">
        <f t="shared" si="178"/>
        <v>0</v>
      </c>
      <c r="CX102" s="412">
        <f t="shared" si="179"/>
        <v>0</v>
      </c>
      <c r="CY102" s="412">
        <f t="shared" si="180"/>
        <v>0</v>
      </c>
      <c r="CZ102" s="412" t="str">
        <f t="shared" si="181"/>
        <v/>
      </c>
      <c r="DA102" s="412" t="str">
        <f t="shared" si="182"/>
        <v/>
      </c>
      <c r="DB102" s="412" t="str">
        <f t="shared" si="183"/>
        <v/>
      </c>
      <c r="DC102" s="412" t="str">
        <f t="shared" si="184"/>
        <v/>
      </c>
      <c r="DD102" s="412" t="str">
        <f t="shared" si="185"/>
        <v/>
      </c>
      <c r="DE102" s="412"/>
      <c r="DG102" s="412" t="str">
        <f t="shared" si="186"/>
        <v/>
      </c>
      <c r="DH102" s="412" t="str">
        <f t="shared" si="187"/>
        <v/>
      </c>
      <c r="DI102" s="412">
        <f t="shared" si="188"/>
        <v>0</v>
      </c>
      <c r="DJ102" s="412" t="str">
        <f t="shared" si="189"/>
        <v/>
      </c>
      <c r="DK102" s="412" t="str">
        <f t="shared" si="190"/>
        <v/>
      </c>
      <c r="DL102" s="412" t="str">
        <f t="shared" si="191"/>
        <v/>
      </c>
      <c r="DM102" s="412" t="str">
        <f t="shared" si="192"/>
        <v/>
      </c>
      <c r="DN102" s="412" t="str">
        <f t="shared" si="193"/>
        <v/>
      </c>
      <c r="DO102" s="412" t="str">
        <f t="shared" si="194"/>
        <v/>
      </c>
      <c r="DR102" s="494"/>
      <c r="DS102" s="393">
        <f t="shared" si="197"/>
        <v>0</v>
      </c>
      <c r="DT102" s="393">
        <f t="shared" si="195"/>
        <v>0</v>
      </c>
      <c r="DU102" s="411">
        <f t="shared" si="196"/>
        <v>0</v>
      </c>
      <c r="DX102" s="494" t="e">
        <f>IF(BG102&lt;270000,○,"")</f>
        <v>#NAME?</v>
      </c>
    </row>
    <row r="103" spans="1:128" s="411" customFormat="1" ht="18" hidden="1" customHeight="1" thickBot="1">
      <c r="A103" s="145" t="str">
        <f t="shared" si="120"/>
        <v/>
      </c>
      <c r="B103" s="158"/>
      <c r="C103" s="31" t="str">
        <f>IF(B103="","",VLOOKUP(B103,学連登録!$C$2:$G$3000,2,FALSE))</f>
        <v/>
      </c>
      <c r="D103" s="32" t="str">
        <f>IF(B103="","",VLOOKUP(B103,学連登録!$C$2:$G$3000,3,FALSE))</f>
        <v/>
      </c>
      <c r="E103" s="33" t="str">
        <f>IF(B103="","",VLOOKUP(B103,学連登録!$C$2:$G$3000,4,FALSE))</f>
        <v/>
      </c>
      <c r="F103" s="383" t="str">
        <f>IF(B103="","",VLOOKUP(B103,学連登録!$C$2:$I$3000,7,FALSE))</f>
        <v/>
      </c>
      <c r="G103" s="159"/>
      <c r="H103" s="853"/>
      <c r="I103" s="854"/>
      <c r="J103" s="160"/>
      <c r="K103" s="825"/>
      <c r="L103" s="826"/>
      <c r="M103" s="160"/>
      <c r="N103" s="819"/>
      <c r="O103" s="820"/>
      <c r="P103" s="159"/>
      <c r="Q103" s="825"/>
      <c r="R103" s="826"/>
      <c r="S103" s="159"/>
      <c r="T103" s="825"/>
      <c r="U103" s="826"/>
      <c r="V103" s="103" t="str">
        <f>IF(B103="","",VLOOKUP(B103,学連登録!$C$2:$H$3000,6,FALSE))</f>
        <v/>
      </c>
      <c r="W103" s="377"/>
      <c r="X103" s="157"/>
      <c r="Y103" s="118" t="str">
        <f t="shared" si="198"/>
        <v/>
      </c>
      <c r="Z103" s="97" t="str">
        <f>IF(G103="","",VLOOKUP(G103,種目名!$O$5:$T$104,3,0))</f>
        <v/>
      </c>
      <c r="AA103" s="99" t="str">
        <f>IF(J103="","",VLOOKUP(J103,種目名!$O$5:$T$104,3,0))</f>
        <v/>
      </c>
      <c r="AB103" s="119" t="str">
        <f>IF(M103="","",VLOOKUP(M103,種目名!$O$5:$T$104,3,0))</f>
        <v/>
      </c>
      <c r="AC103" s="119" t="str">
        <f>IF(P103="","",VLOOKUP(AF103,種目名!$O$5:$T$104,3,0))</f>
        <v/>
      </c>
      <c r="AD103" s="120" t="str">
        <f>IF(S103="","",VLOOKUP(AI103,種目名!$O$5:$T$104,3,0))</f>
        <v/>
      </c>
      <c r="AE103" s="117">
        <f t="shared" si="199"/>
        <v>0</v>
      </c>
      <c r="AF103" s="157" t="str">
        <f t="shared" si="200"/>
        <v/>
      </c>
      <c r="AG103" s="157" t="str">
        <f t="shared" si="201"/>
        <v/>
      </c>
      <c r="AH103" s="117">
        <f t="shared" si="202"/>
        <v>0</v>
      </c>
      <c r="AI103" s="157" t="str">
        <f t="shared" si="203"/>
        <v/>
      </c>
      <c r="AJ103" s="157" t="str">
        <f t="shared" si="204"/>
        <v/>
      </c>
      <c r="AK103" s="390"/>
      <c r="AL103" s="171">
        <f t="shared" si="121"/>
        <v>0</v>
      </c>
      <c r="AM103" s="399">
        <f t="shared" si="122"/>
        <v>0</v>
      </c>
      <c r="AN103" s="399">
        <f>COUNTIF($B$12:B103,B103)</f>
        <v>0</v>
      </c>
      <c r="AO103" s="399"/>
      <c r="AP103" s="399" t="str">
        <f t="shared" si="123"/>
        <v/>
      </c>
      <c r="AQ103" s="399" t="str">
        <f t="shared" si="124"/>
        <v/>
      </c>
      <c r="AR103" s="399" t="str">
        <f t="shared" si="125"/>
        <v/>
      </c>
      <c r="AS103" s="399" t="str">
        <f t="shared" si="126"/>
        <v/>
      </c>
      <c r="AT103" s="399">
        <f t="shared" si="127"/>
        <v>0</v>
      </c>
      <c r="AU103" s="399" t="str">
        <f t="shared" si="128"/>
        <v/>
      </c>
      <c r="AV103" s="399" t="str">
        <f t="shared" si="129"/>
        <v/>
      </c>
      <c r="AW103" s="399" t="str">
        <f t="shared" si="130"/>
        <v/>
      </c>
      <c r="AX103" s="399" t="str">
        <f t="shared" si="131"/>
        <v/>
      </c>
      <c r="AY103" s="399" t="str">
        <f t="shared" si="132"/>
        <v/>
      </c>
      <c r="AZ103" s="399" t="str">
        <f t="shared" si="133"/>
        <v/>
      </c>
      <c r="BA103" s="399" t="str">
        <f t="shared" si="134"/>
        <v/>
      </c>
      <c r="BB103" s="399" t="str">
        <f t="shared" si="135"/>
        <v/>
      </c>
      <c r="BC103" s="399" t="str">
        <f t="shared" si="136"/>
        <v/>
      </c>
      <c r="BD103" s="403" t="str">
        <f t="shared" si="137"/>
        <v/>
      </c>
      <c r="BE103" s="393">
        <f t="shared" si="138"/>
        <v>0</v>
      </c>
      <c r="BF103" s="157"/>
      <c r="BG103" s="399">
        <f t="shared" si="139"/>
        <v>0</v>
      </c>
      <c r="BH103" s="399">
        <f t="shared" si="140"/>
        <v>0</v>
      </c>
      <c r="BI103" s="412">
        <f t="shared" si="141"/>
        <v>0</v>
      </c>
      <c r="BJ103" s="413">
        <f t="shared" si="117"/>
        <v>0</v>
      </c>
      <c r="BK103" s="398" t="str">
        <f t="shared" si="118"/>
        <v>0</v>
      </c>
      <c r="BL103" s="398" t="str">
        <f t="shared" si="119"/>
        <v>0</v>
      </c>
      <c r="BM103" s="412">
        <f t="shared" si="142"/>
        <v>0</v>
      </c>
      <c r="BN103" s="412" t="str">
        <f t="shared" si="143"/>
        <v>0m0</v>
      </c>
      <c r="BO103" s="399">
        <f t="shared" si="144"/>
        <v>0</v>
      </c>
      <c r="BP103" s="399">
        <f t="shared" si="145"/>
        <v>0</v>
      </c>
      <c r="BQ103" s="412">
        <f t="shared" si="146"/>
        <v>0</v>
      </c>
      <c r="BR103" s="413">
        <f t="shared" si="147"/>
        <v>0</v>
      </c>
      <c r="BS103" s="398" t="str">
        <f t="shared" si="148"/>
        <v>0</v>
      </c>
      <c r="BT103" s="398" t="str">
        <f t="shared" si="149"/>
        <v>0</v>
      </c>
      <c r="BU103" s="412">
        <f t="shared" si="150"/>
        <v>0</v>
      </c>
      <c r="BV103" s="412" t="str">
        <f t="shared" si="151"/>
        <v>0m0</v>
      </c>
      <c r="BW103" s="399">
        <f t="shared" si="152"/>
        <v>0</v>
      </c>
      <c r="BX103" s="399">
        <f t="shared" si="153"/>
        <v>0</v>
      </c>
      <c r="BY103" s="412">
        <f t="shared" si="154"/>
        <v>0</v>
      </c>
      <c r="BZ103" s="413">
        <f t="shared" si="155"/>
        <v>0</v>
      </c>
      <c r="CA103" s="398" t="str">
        <f t="shared" si="156"/>
        <v>0</v>
      </c>
      <c r="CB103" s="398" t="str">
        <f t="shared" si="157"/>
        <v>0</v>
      </c>
      <c r="CC103" s="412">
        <f t="shared" si="158"/>
        <v>0</v>
      </c>
      <c r="CD103" s="412" t="str">
        <f t="shared" si="159"/>
        <v>0m0</v>
      </c>
      <c r="CE103" s="399">
        <f t="shared" si="160"/>
        <v>0</v>
      </c>
      <c r="CF103" s="399">
        <f t="shared" si="161"/>
        <v>0</v>
      </c>
      <c r="CG103" s="412">
        <f t="shared" si="162"/>
        <v>0</v>
      </c>
      <c r="CH103" s="413">
        <f t="shared" si="163"/>
        <v>0</v>
      </c>
      <c r="CI103" s="398" t="str">
        <f t="shared" si="164"/>
        <v>0</v>
      </c>
      <c r="CJ103" s="398" t="str">
        <f t="shared" si="165"/>
        <v>0</v>
      </c>
      <c r="CK103" s="412">
        <f t="shared" si="166"/>
        <v>0</v>
      </c>
      <c r="CL103" s="412" t="str">
        <f t="shared" si="167"/>
        <v>0m0</v>
      </c>
      <c r="CM103" s="399">
        <f t="shared" si="168"/>
        <v>0</v>
      </c>
      <c r="CN103" s="399">
        <f t="shared" si="169"/>
        <v>0</v>
      </c>
      <c r="CO103" s="412">
        <f t="shared" si="170"/>
        <v>0</v>
      </c>
      <c r="CP103" s="413">
        <f t="shared" si="171"/>
        <v>0</v>
      </c>
      <c r="CQ103" s="398" t="str">
        <f t="shared" si="172"/>
        <v>0</v>
      </c>
      <c r="CR103" s="398" t="str">
        <f t="shared" si="173"/>
        <v>0</v>
      </c>
      <c r="CS103" s="412">
        <f t="shared" si="174"/>
        <v>0</v>
      </c>
      <c r="CT103" s="412" t="str">
        <f t="shared" si="175"/>
        <v>0m0</v>
      </c>
      <c r="CU103" s="412">
        <f t="shared" si="176"/>
        <v>0</v>
      </c>
      <c r="CV103" s="412">
        <f t="shared" si="177"/>
        <v>0</v>
      </c>
      <c r="CW103" s="412">
        <f t="shared" si="178"/>
        <v>0</v>
      </c>
      <c r="CX103" s="412">
        <f t="shared" si="179"/>
        <v>0</v>
      </c>
      <c r="CY103" s="412">
        <f t="shared" si="180"/>
        <v>0</v>
      </c>
      <c r="CZ103" s="412" t="str">
        <f t="shared" si="181"/>
        <v/>
      </c>
      <c r="DA103" s="412" t="str">
        <f t="shared" si="182"/>
        <v/>
      </c>
      <c r="DB103" s="412" t="str">
        <f t="shared" si="183"/>
        <v/>
      </c>
      <c r="DC103" s="412" t="str">
        <f t="shared" si="184"/>
        <v/>
      </c>
      <c r="DD103" s="412" t="str">
        <f t="shared" si="185"/>
        <v/>
      </c>
      <c r="DE103" s="412"/>
      <c r="DG103" s="412" t="str">
        <f t="shared" si="186"/>
        <v/>
      </c>
      <c r="DH103" s="412" t="str">
        <f t="shared" si="187"/>
        <v/>
      </c>
      <c r="DI103" s="412">
        <f t="shared" si="188"/>
        <v>0</v>
      </c>
      <c r="DJ103" s="412" t="str">
        <f t="shared" si="189"/>
        <v/>
      </c>
      <c r="DK103" s="412" t="str">
        <f t="shared" si="190"/>
        <v/>
      </c>
      <c r="DL103" s="412" t="str">
        <f t="shared" si="191"/>
        <v/>
      </c>
      <c r="DM103" s="412" t="str">
        <f t="shared" si="192"/>
        <v/>
      </c>
      <c r="DN103" s="412" t="str">
        <f t="shared" si="193"/>
        <v/>
      </c>
      <c r="DO103" s="412" t="str">
        <f t="shared" si="194"/>
        <v/>
      </c>
      <c r="DR103" s="494"/>
      <c r="DS103" s="393">
        <f t="shared" si="197"/>
        <v>0</v>
      </c>
      <c r="DT103" s="393">
        <f t="shared" si="195"/>
        <v>0</v>
      </c>
      <c r="DU103" s="411">
        <f t="shared" si="196"/>
        <v>0</v>
      </c>
      <c r="DX103" s="494" t="e">
        <f>IF(BG103&lt;270000,○,"")</f>
        <v>#NAME?</v>
      </c>
    </row>
    <row r="104" spans="1:128" s="411" customFormat="1" ht="18" hidden="1" customHeight="1" thickBot="1">
      <c r="A104" s="145" t="str">
        <f t="shared" si="120"/>
        <v/>
      </c>
      <c r="B104" s="158"/>
      <c r="C104" s="31" t="str">
        <f>IF(B104="","",VLOOKUP(B104,学連登録!$C$2:$G$3000,2,FALSE))</f>
        <v/>
      </c>
      <c r="D104" s="32" t="str">
        <f>IF(B104="","",VLOOKUP(B104,学連登録!$C$2:$G$3000,3,FALSE))</f>
        <v/>
      </c>
      <c r="E104" s="33" t="str">
        <f>IF(B104="","",VLOOKUP(B104,学連登録!$C$2:$G$3000,4,FALSE))</f>
        <v/>
      </c>
      <c r="F104" s="383" t="str">
        <f>IF(B104="","",VLOOKUP(B104,学連登録!$C$2:$I$3000,7,FALSE))</f>
        <v/>
      </c>
      <c r="G104" s="159"/>
      <c r="H104" s="853"/>
      <c r="I104" s="854"/>
      <c r="J104" s="160"/>
      <c r="K104" s="825"/>
      <c r="L104" s="826"/>
      <c r="M104" s="160"/>
      <c r="N104" s="819"/>
      <c r="O104" s="820"/>
      <c r="P104" s="159"/>
      <c r="Q104" s="825"/>
      <c r="R104" s="826"/>
      <c r="S104" s="159"/>
      <c r="T104" s="825"/>
      <c r="U104" s="826"/>
      <c r="V104" s="103" t="str">
        <f>IF(B104="","",VLOOKUP(B104,学連登録!$C$2:$H$3000,6,FALSE))</f>
        <v/>
      </c>
      <c r="W104" s="377"/>
      <c r="X104" s="157"/>
      <c r="Y104" s="118" t="str">
        <f t="shared" si="198"/>
        <v/>
      </c>
      <c r="Z104" s="97" t="str">
        <f>IF(G104="","",VLOOKUP(G104,種目名!$O$5:$T$104,3,0))</f>
        <v/>
      </c>
      <c r="AA104" s="99" t="str">
        <f>IF(J104="","",VLOOKUP(J104,種目名!$O$5:$T$104,3,0))</f>
        <v/>
      </c>
      <c r="AB104" s="119" t="str">
        <f>IF(M104="","",VLOOKUP(M104,種目名!$O$5:$T$104,3,0))</f>
        <v/>
      </c>
      <c r="AC104" s="119" t="str">
        <f>IF(P104="","",VLOOKUP(AF104,種目名!$O$5:$T$104,3,0))</f>
        <v/>
      </c>
      <c r="AD104" s="120" t="str">
        <f>IF(S104="","",VLOOKUP(AI104,種目名!$O$5:$T$104,3,0))</f>
        <v/>
      </c>
      <c r="AE104" s="117">
        <f t="shared" si="199"/>
        <v>0</v>
      </c>
      <c r="AF104" s="157" t="str">
        <f t="shared" si="200"/>
        <v/>
      </c>
      <c r="AG104" s="157" t="str">
        <f t="shared" si="201"/>
        <v/>
      </c>
      <c r="AH104" s="117">
        <f t="shared" si="202"/>
        <v>0</v>
      </c>
      <c r="AI104" s="157" t="str">
        <f t="shared" si="203"/>
        <v/>
      </c>
      <c r="AJ104" s="157" t="str">
        <f t="shared" si="204"/>
        <v/>
      </c>
      <c r="AK104" s="390"/>
      <c r="AL104" s="171">
        <f t="shared" si="121"/>
        <v>0</v>
      </c>
      <c r="AM104" s="399">
        <f t="shared" si="122"/>
        <v>0</v>
      </c>
      <c r="AN104" s="399">
        <f>COUNTIF($B$12:B104,B104)</f>
        <v>0</v>
      </c>
      <c r="AO104" s="399"/>
      <c r="AP104" s="399" t="str">
        <f t="shared" si="123"/>
        <v/>
      </c>
      <c r="AQ104" s="399" t="str">
        <f t="shared" si="124"/>
        <v/>
      </c>
      <c r="AR104" s="399" t="str">
        <f t="shared" si="125"/>
        <v/>
      </c>
      <c r="AS104" s="399" t="str">
        <f t="shared" si="126"/>
        <v/>
      </c>
      <c r="AT104" s="399">
        <f t="shared" si="127"/>
        <v>0</v>
      </c>
      <c r="AU104" s="399" t="str">
        <f t="shared" si="128"/>
        <v/>
      </c>
      <c r="AV104" s="399" t="str">
        <f t="shared" si="129"/>
        <v/>
      </c>
      <c r="AW104" s="399" t="str">
        <f t="shared" si="130"/>
        <v/>
      </c>
      <c r="AX104" s="399" t="str">
        <f t="shared" si="131"/>
        <v/>
      </c>
      <c r="AY104" s="399" t="str">
        <f t="shared" si="132"/>
        <v/>
      </c>
      <c r="AZ104" s="399" t="str">
        <f t="shared" si="133"/>
        <v/>
      </c>
      <c r="BA104" s="399" t="str">
        <f t="shared" si="134"/>
        <v/>
      </c>
      <c r="BB104" s="399" t="str">
        <f t="shared" si="135"/>
        <v/>
      </c>
      <c r="BC104" s="399" t="str">
        <f t="shared" si="136"/>
        <v/>
      </c>
      <c r="BD104" s="403" t="str">
        <f t="shared" si="137"/>
        <v/>
      </c>
      <c r="BE104" s="393">
        <f t="shared" si="138"/>
        <v>0</v>
      </c>
      <c r="BF104" s="157"/>
      <c r="BG104" s="399">
        <f t="shared" si="139"/>
        <v>0</v>
      </c>
      <c r="BH104" s="399">
        <f t="shared" si="140"/>
        <v>0</v>
      </c>
      <c r="BI104" s="412">
        <f t="shared" si="141"/>
        <v>0</v>
      </c>
      <c r="BJ104" s="413">
        <f t="shared" si="117"/>
        <v>0</v>
      </c>
      <c r="BK104" s="398" t="str">
        <f t="shared" si="118"/>
        <v>0</v>
      </c>
      <c r="BL104" s="398" t="str">
        <f t="shared" si="119"/>
        <v>0</v>
      </c>
      <c r="BM104" s="412">
        <f t="shared" si="142"/>
        <v>0</v>
      </c>
      <c r="BN104" s="412" t="str">
        <f t="shared" si="143"/>
        <v>0m0</v>
      </c>
      <c r="BO104" s="399">
        <f t="shared" si="144"/>
        <v>0</v>
      </c>
      <c r="BP104" s="399">
        <f t="shared" si="145"/>
        <v>0</v>
      </c>
      <c r="BQ104" s="412">
        <f t="shared" si="146"/>
        <v>0</v>
      </c>
      <c r="BR104" s="413">
        <f t="shared" si="147"/>
        <v>0</v>
      </c>
      <c r="BS104" s="398" t="str">
        <f t="shared" si="148"/>
        <v>0</v>
      </c>
      <c r="BT104" s="398" t="str">
        <f t="shared" si="149"/>
        <v>0</v>
      </c>
      <c r="BU104" s="412">
        <f t="shared" si="150"/>
        <v>0</v>
      </c>
      <c r="BV104" s="412" t="str">
        <f t="shared" si="151"/>
        <v>0m0</v>
      </c>
      <c r="BW104" s="399">
        <f t="shared" si="152"/>
        <v>0</v>
      </c>
      <c r="BX104" s="399">
        <f t="shared" si="153"/>
        <v>0</v>
      </c>
      <c r="BY104" s="412">
        <f t="shared" si="154"/>
        <v>0</v>
      </c>
      <c r="BZ104" s="413">
        <f t="shared" si="155"/>
        <v>0</v>
      </c>
      <c r="CA104" s="398" t="str">
        <f t="shared" si="156"/>
        <v>0</v>
      </c>
      <c r="CB104" s="398" t="str">
        <f t="shared" si="157"/>
        <v>0</v>
      </c>
      <c r="CC104" s="412">
        <f t="shared" si="158"/>
        <v>0</v>
      </c>
      <c r="CD104" s="412" t="str">
        <f t="shared" si="159"/>
        <v>0m0</v>
      </c>
      <c r="CE104" s="399">
        <f t="shared" si="160"/>
        <v>0</v>
      </c>
      <c r="CF104" s="399">
        <f t="shared" si="161"/>
        <v>0</v>
      </c>
      <c r="CG104" s="412">
        <f t="shared" si="162"/>
        <v>0</v>
      </c>
      <c r="CH104" s="413">
        <f t="shared" si="163"/>
        <v>0</v>
      </c>
      <c r="CI104" s="398" t="str">
        <f t="shared" si="164"/>
        <v>0</v>
      </c>
      <c r="CJ104" s="398" t="str">
        <f t="shared" si="165"/>
        <v>0</v>
      </c>
      <c r="CK104" s="412">
        <f t="shared" si="166"/>
        <v>0</v>
      </c>
      <c r="CL104" s="412" t="str">
        <f t="shared" si="167"/>
        <v>0m0</v>
      </c>
      <c r="CM104" s="399">
        <f t="shared" si="168"/>
        <v>0</v>
      </c>
      <c r="CN104" s="399">
        <f t="shared" si="169"/>
        <v>0</v>
      </c>
      <c r="CO104" s="412">
        <f t="shared" si="170"/>
        <v>0</v>
      </c>
      <c r="CP104" s="413">
        <f t="shared" si="171"/>
        <v>0</v>
      </c>
      <c r="CQ104" s="398" t="str">
        <f t="shared" si="172"/>
        <v>0</v>
      </c>
      <c r="CR104" s="398" t="str">
        <f t="shared" si="173"/>
        <v>0</v>
      </c>
      <c r="CS104" s="412">
        <f t="shared" si="174"/>
        <v>0</v>
      </c>
      <c r="CT104" s="412" t="str">
        <f t="shared" si="175"/>
        <v>0m0</v>
      </c>
      <c r="CU104" s="412">
        <f t="shared" si="176"/>
        <v>0</v>
      </c>
      <c r="CV104" s="412">
        <f t="shared" si="177"/>
        <v>0</v>
      </c>
      <c r="CW104" s="412">
        <f t="shared" si="178"/>
        <v>0</v>
      </c>
      <c r="CX104" s="412">
        <f t="shared" si="179"/>
        <v>0</v>
      </c>
      <c r="CY104" s="412">
        <f t="shared" si="180"/>
        <v>0</v>
      </c>
      <c r="CZ104" s="412" t="str">
        <f t="shared" si="181"/>
        <v/>
      </c>
      <c r="DA104" s="412" t="str">
        <f t="shared" si="182"/>
        <v/>
      </c>
      <c r="DB104" s="412" t="str">
        <f t="shared" si="183"/>
        <v/>
      </c>
      <c r="DC104" s="412" t="str">
        <f t="shared" si="184"/>
        <v/>
      </c>
      <c r="DD104" s="412" t="str">
        <f t="shared" si="185"/>
        <v/>
      </c>
      <c r="DE104" s="412"/>
      <c r="DG104" s="412" t="str">
        <f t="shared" si="186"/>
        <v/>
      </c>
      <c r="DH104" s="412" t="str">
        <f t="shared" si="187"/>
        <v/>
      </c>
      <c r="DI104" s="412">
        <f t="shared" si="188"/>
        <v>0</v>
      </c>
      <c r="DJ104" s="412" t="str">
        <f t="shared" si="189"/>
        <v/>
      </c>
      <c r="DK104" s="412" t="str">
        <f t="shared" si="190"/>
        <v/>
      </c>
      <c r="DL104" s="412" t="str">
        <f t="shared" si="191"/>
        <v/>
      </c>
      <c r="DM104" s="412" t="str">
        <f t="shared" si="192"/>
        <v/>
      </c>
      <c r="DN104" s="412" t="str">
        <f t="shared" si="193"/>
        <v/>
      </c>
      <c r="DO104" s="412" t="str">
        <f t="shared" si="194"/>
        <v/>
      </c>
      <c r="DR104" s="494"/>
      <c r="DS104" s="393">
        <f t="shared" si="197"/>
        <v>0</v>
      </c>
      <c r="DT104" s="393">
        <f t="shared" si="195"/>
        <v>0</v>
      </c>
      <c r="DU104" s="411">
        <f t="shared" si="196"/>
        <v>0</v>
      </c>
      <c r="DX104" s="494" t="e">
        <f>IF(BG104&lt;270000,○,"")</f>
        <v>#NAME?</v>
      </c>
    </row>
    <row r="105" spans="1:128" s="411" customFormat="1" ht="18" hidden="1" customHeight="1" thickBot="1">
      <c r="A105" s="145" t="str">
        <f t="shared" si="120"/>
        <v/>
      </c>
      <c r="B105" s="158"/>
      <c r="C105" s="31" t="str">
        <f>IF(B105="","",VLOOKUP(B105,学連登録!$C$2:$G$3000,2,FALSE))</f>
        <v/>
      </c>
      <c r="D105" s="32" t="str">
        <f>IF(B105="","",VLOOKUP(B105,学連登録!$C$2:$G$3000,3,FALSE))</f>
        <v/>
      </c>
      <c r="E105" s="33" t="str">
        <f>IF(B105="","",VLOOKUP(B105,学連登録!$C$2:$G$3000,4,FALSE))</f>
        <v/>
      </c>
      <c r="F105" s="383" t="str">
        <f>IF(B105="","",VLOOKUP(B105,学連登録!$C$2:$I$3000,7,FALSE))</f>
        <v/>
      </c>
      <c r="G105" s="159"/>
      <c r="H105" s="853"/>
      <c r="I105" s="854"/>
      <c r="J105" s="160"/>
      <c r="K105" s="825"/>
      <c r="L105" s="826"/>
      <c r="M105" s="160"/>
      <c r="N105" s="819"/>
      <c r="O105" s="820"/>
      <c r="P105" s="159"/>
      <c r="Q105" s="825"/>
      <c r="R105" s="826"/>
      <c r="S105" s="159"/>
      <c r="T105" s="825"/>
      <c r="U105" s="826"/>
      <c r="V105" s="103" t="str">
        <f>IF(B105="","",VLOOKUP(B105,学連登録!$C$2:$H$3000,6,FALSE))</f>
        <v/>
      </c>
      <c r="W105" s="377"/>
      <c r="X105" s="157"/>
      <c r="Y105" s="118" t="str">
        <f t="shared" si="198"/>
        <v/>
      </c>
      <c r="Z105" s="97" t="str">
        <f>IF(G105="","",VLOOKUP(G105,種目名!$O$5:$T$104,3,0))</f>
        <v/>
      </c>
      <c r="AA105" s="99" t="str">
        <f>IF(J105="","",VLOOKUP(J105,種目名!$O$5:$T$104,3,0))</f>
        <v/>
      </c>
      <c r="AB105" s="119" t="str">
        <f>IF(M105="","",VLOOKUP(M105,種目名!$O$5:$T$104,3,0))</f>
        <v/>
      </c>
      <c r="AC105" s="119" t="str">
        <f>IF(P105="","",VLOOKUP(AF105,種目名!$O$5:$T$104,3,0))</f>
        <v/>
      </c>
      <c r="AD105" s="120" t="str">
        <f>IF(S105="","",VLOOKUP(AI105,種目名!$O$5:$T$104,3,0))</f>
        <v/>
      </c>
      <c r="AE105" s="117">
        <f t="shared" si="199"/>
        <v>0</v>
      </c>
      <c r="AF105" s="157" t="str">
        <f t="shared" si="200"/>
        <v/>
      </c>
      <c r="AG105" s="157" t="str">
        <f t="shared" si="201"/>
        <v/>
      </c>
      <c r="AH105" s="117">
        <f t="shared" si="202"/>
        <v>0</v>
      </c>
      <c r="AI105" s="157" t="str">
        <f t="shared" si="203"/>
        <v/>
      </c>
      <c r="AJ105" s="157" t="str">
        <f t="shared" si="204"/>
        <v/>
      </c>
      <c r="AK105" s="390"/>
      <c r="AL105" s="171">
        <f t="shared" si="121"/>
        <v>0</v>
      </c>
      <c r="AM105" s="399">
        <f t="shared" si="122"/>
        <v>0</v>
      </c>
      <c r="AN105" s="399">
        <f>COUNTIF($B$12:B105,B105)</f>
        <v>0</v>
      </c>
      <c r="AO105" s="399"/>
      <c r="AP105" s="399" t="str">
        <f t="shared" si="123"/>
        <v/>
      </c>
      <c r="AQ105" s="399" t="str">
        <f t="shared" si="124"/>
        <v/>
      </c>
      <c r="AR105" s="399" t="str">
        <f t="shared" si="125"/>
        <v/>
      </c>
      <c r="AS105" s="399" t="str">
        <f t="shared" si="126"/>
        <v/>
      </c>
      <c r="AT105" s="399">
        <f t="shared" si="127"/>
        <v>0</v>
      </c>
      <c r="AU105" s="399" t="str">
        <f t="shared" si="128"/>
        <v/>
      </c>
      <c r="AV105" s="399" t="str">
        <f t="shared" si="129"/>
        <v/>
      </c>
      <c r="AW105" s="399" t="str">
        <f t="shared" si="130"/>
        <v/>
      </c>
      <c r="AX105" s="399" t="str">
        <f t="shared" si="131"/>
        <v/>
      </c>
      <c r="AY105" s="399" t="str">
        <f t="shared" si="132"/>
        <v/>
      </c>
      <c r="AZ105" s="399" t="str">
        <f t="shared" si="133"/>
        <v/>
      </c>
      <c r="BA105" s="399" t="str">
        <f t="shared" si="134"/>
        <v/>
      </c>
      <c r="BB105" s="399" t="str">
        <f t="shared" si="135"/>
        <v/>
      </c>
      <c r="BC105" s="399" t="str">
        <f t="shared" si="136"/>
        <v/>
      </c>
      <c r="BD105" s="403" t="str">
        <f t="shared" si="137"/>
        <v/>
      </c>
      <c r="BE105" s="393">
        <f t="shared" si="138"/>
        <v>0</v>
      </c>
      <c r="BF105" s="157"/>
      <c r="BG105" s="399">
        <f t="shared" si="139"/>
        <v>0</v>
      </c>
      <c r="BH105" s="399">
        <f t="shared" si="140"/>
        <v>0</v>
      </c>
      <c r="BI105" s="412">
        <f t="shared" si="141"/>
        <v>0</v>
      </c>
      <c r="BJ105" s="413">
        <f t="shared" si="117"/>
        <v>0</v>
      </c>
      <c r="BK105" s="398" t="str">
        <f t="shared" si="118"/>
        <v>0</v>
      </c>
      <c r="BL105" s="398" t="str">
        <f t="shared" si="119"/>
        <v>0</v>
      </c>
      <c r="BM105" s="412">
        <f t="shared" si="142"/>
        <v>0</v>
      </c>
      <c r="BN105" s="412" t="str">
        <f t="shared" si="143"/>
        <v>0m0</v>
      </c>
      <c r="BO105" s="399">
        <f t="shared" si="144"/>
        <v>0</v>
      </c>
      <c r="BP105" s="399">
        <f t="shared" si="145"/>
        <v>0</v>
      </c>
      <c r="BQ105" s="412">
        <f t="shared" si="146"/>
        <v>0</v>
      </c>
      <c r="BR105" s="413">
        <f t="shared" si="147"/>
        <v>0</v>
      </c>
      <c r="BS105" s="398" t="str">
        <f t="shared" si="148"/>
        <v>0</v>
      </c>
      <c r="BT105" s="398" t="str">
        <f t="shared" si="149"/>
        <v>0</v>
      </c>
      <c r="BU105" s="412">
        <f t="shared" si="150"/>
        <v>0</v>
      </c>
      <c r="BV105" s="412" t="str">
        <f t="shared" si="151"/>
        <v>0m0</v>
      </c>
      <c r="BW105" s="399">
        <f t="shared" si="152"/>
        <v>0</v>
      </c>
      <c r="BX105" s="399">
        <f t="shared" si="153"/>
        <v>0</v>
      </c>
      <c r="BY105" s="412">
        <f t="shared" si="154"/>
        <v>0</v>
      </c>
      <c r="BZ105" s="413">
        <f t="shared" si="155"/>
        <v>0</v>
      </c>
      <c r="CA105" s="398" t="str">
        <f t="shared" si="156"/>
        <v>0</v>
      </c>
      <c r="CB105" s="398" t="str">
        <f t="shared" si="157"/>
        <v>0</v>
      </c>
      <c r="CC105" s="412">
        <f t="shared" si="158"/>
        <v>0</v>
      </c>
      <c r="CD105" s="412" t="str">
        <f t="shared" si="159"/>
        <v>0m0</v>
      </c>
      <c r="CE105" s="399">
        <f t="shared" si="160"/>
        <v>0</v>
      </c>
      <c r="CF105" s="399">
        <f t="shared" si="161"/>
        <v>0</v>
      </c>
      <c r="CG105" s="412">
        <f t="shared" si="162"/>
        <v>0</v>
      </c>
      <c r="CH105" s="413">
        <f t="shared" si="163"/>
        <v>0</v>
      </c>
      <c r="CI105" s="398" t="str">
        <f t="shared" si="164"/>
        <v>0</v>
      </c>
      <c r="CJ105" s="398" t="str">
        <f t="shared" si="165"/>
        <v>0</v>
      </c>
      <c r="CK105" s="412">
        <f t="shared" si="166"/>
        <v>0</v>
      </c>
      <c r="CL105" s="412" t="str">
        <f t="shared" si="167"/>
        <v>0m0</v>
      </c>
      <c r="CM105" s="399">
        <f t="shared" si="168"/>
        <v>0</v>
      </c>
      <c r="CN105" s="399">
        <f t="shared" si="169"/>
        <v>0</v>
      </c>
      <c r="CO105" s="412">
        <f t="shared" si="170"/>
        <v>0</v>
      </c>
      <c r="CP105" s="413">
        <f t="shared" si="171"/>
        <v>0</v>
      </c>
      <c r="CQ105" s="398" t="str">
        <f t="shared" si="172"/>
        <v>0</v>
      </c>
      <c r="CR105" s="398" t="str">
        <f t="shared" si="173"/>
        <v>0</v>
      </c>
      <c r="CS105" s="412">
        <f t="shared" si="174"/>
        <v>0</v>
      </c>
      <c r="CT105" s="412" t="str">
        <f t="shared" si="175"/>
        <v>0m0</v>
      </c>
      <c r="CU105" s="412">
        <f t="shared" si="176"/>
        <v>0</v>
      </c>
      <c r="CV105" s="412">
        <f t="shared" si="177"/>
        <v>0</v>
      </c>
      <c r="CW105" s="412">
        <f t="shared" si="178"/>
        <v>0</v>
      </c>
      <c r="CX105" s="412">
        <f t="shared" si="179"/>
        <v>0</v>
      </c>
      <c r="CY105" s="412">
        <f t="shared" si="180"/>
        <v>0</v>
      </c>
      <c r="CZ105" s="412" t="str">
        <f t="shared" si="181"/>
        <v/>
      </c>
      <c r="DA105" s="412" t="str">
        <f t="shared" si="182"/>
        <v/>
      </c>
      <c r="DB105" s="412" t="str">
        <f t="shared" si="183"/>
        <v/>
      </c>
      <c r="DC105" s="412" t="str">
        <f t="shared" si="184"/>
        <v/>
      </c>
      <c r="DD105" s="412" t="str">
        <f t="shared" si="185"/>
        <v/>
      </c>
      <c r="DE105" s="412"/>
      <c r="DG105" s="412" t="str">
        <f t="shared" si="186"/>
        <v/>
      </c>
      <c r="DH105" s="412" t="str">
        <f t="shared" si="187"/>
        <v/>
      </c>
      <c r="DI105" s="412">
        <f t="shared" si="188"/>
        <v>0</v>
      </c>
      <c r="DJ105" s="412" t="str">
        <f t="shared" si="189"/>
        <v/>
      </c>
      <c r="DK105" s="412" t="str">
        <f t="shared" si="190"/>
        <v/>
      </c>
      <c r="DL105" s="412" t="str">
        <f t="shared" si="191"/>
        <v/>
      </c>
      <c r="DM105" s="412" t="str">
        <f t="shared" si="192"/>
        <v/>
      </c>
      <c r="DN105" s="412" t="str">
        <f t="shared" si="193"/>
        <v/>
      </c>
      <c r="DO105" s="412" t="str">
        <f t="shared" si="194"/>
        <v/>
      </c>
      <c r="DR105" s="494"/>
      <c r="DS105" s="393">
        <f t="shared" si="197"/>
        <v>0</v>
      </c>
      <c r="DT105" s="393">
        <f t="shared" si="195"/>
        <v>0</v>
      </c>
      <c r="DU105" s="411">
        <f t="shared" si="196"/>
        <v>0</v>
      </c>
      <c r="DX105" s="494" t="e">
        <f>IF(BG105&lt;270000,○,"")</f>
        <v>#NAME?</v>
      </c>
    </row>
    <row r="106" spans="1:128" s="411" customFormat="1" ht="18" hidden="1" customHeight="1" thickBot="1">
      <c r="A106" s="145" t="str">
        <f t="shared" si="120"/>
        <v/>
      </c>
      <c r="B106" s="158"/>
      <c r="C106" s="31" t="str">
        <f>IF(B106="","",VLOOKUP(B106,学連登録!$C$2:$G$3000,2,FALSE))</f>
        <v/>
      </c>
      <c r="D106" s="32" t="str">
        <f>IF(B106="","",VLOOKUP(B106,学連登録!$C$2:$G$3000,3,FALSE))</f>
        <v/>
      </c>
      <c r="E106" s="33" t="str">
        <f>IF(B106="","",VLOOKUP(B106,学連登録!$C$2:$G$3000,4,FALSE))</f>
        <v/>
      </c>
      <c r="F106" s="383" t="str">
        <f>IF(B106="","",VLOOKUP(B106,学連登録!$C$2:$I$3000,7,FALSE))</f>
        <v/>
      </c>
      <c r="G106" s="159"/>
      <c r="H106" s="853"/>
      <c r="I106" s="854"/>
      <c r="J106" s="160"/>
      <c r="K106" s="825"/>
      <c r="L106" s="826"/>
      <c r="M106" s="160"/>
      <c r="N106" s="819"/>
      <c r="O106" s="820"/>
      <c r="P106" s="159"/>
      <c r="Q106" s="825"/>
      <c r="R106" s="826"/>
      <c r="S106" s="159"/>
      <c r="T106" s="825"/>
      <c r="U106" s="826"/>
      <c r="V106" s="103" t="str">
        <f>IF(B106="","",VLOOKUP(B106,学連登録!$C$2:$H$3000,6,FALSE))</f>
        <v/>
      </c>
      <c r="W106" s="377"/>
      <c r="X106" s="157"/>
      <c r="Y106" s="118" t="str">
        <f t="shared" si="198"/>
        <v/>
      </c>
      <c r="Z106" s="97" t="str">
        <f>IF(G106="","",VLOOKUP(G106,種目名!$O$5:$T$104,3,0))</f>
        <v/>
      </c>
      <c r="AA106" s="99" t="str">
        <f>IF(J106="","",VLOOKUP(J106,種目名!$O$5:$T$104,3,0))</f>
        <v/>
      </c>
      <c r="AB106" s="119" t="str">
        <f>IF(M106="","",VLOOKUP(M106,種目名!$O$5:$T$104,3,0))</f>
        <v/>
      </c>
      <c r="AC106" s="119" t="str">
        <f>IF(P106="","",VLOOKUP(AF106,種目名!$O$5:$T$104,3,0))</f>
        <v/>
      </c>
      <c r="AD106" s="120" t="str">
        <f>IF(S106="","",VLOOKUP(AI106,種目名!$O$5:$T$104,3,0))</f>
        <v/>
      </c>
      <c r="AE106" s="117">
        <f t="shared" si="199"/>
        <v>0</v>
      </c>
      <c r="AF106" s="157" t="str">
        <f t="shared" si="200"/>
        <v/>
      </c>
      <c r="AG106" s="157" t="str">
        <f t="shared" si="201"/>
        <v/>
      </c>
      <c r="AH106" s="117">
        <f t="shared" si="202"/>
        <v>0</v>
      </c>
      <c r="AI106" s="157" t="str">
        <f t="shared" si="203"/>
        <v/>
      </c>
      <c r="AJ106" s="157" t="str">
        <f t="shared" si="204"/>
        <v/>
      </c>
      <c r="AK106" s="390"/>
      <c r="AL106" s="171">
        <f t="shared" si="121"/>
        <v>0</v>
      </c>
      <c r="AM106" s="399">
        <f t="shared" si="122"/>
        <v>0</v>
      </c>
      <c r="AN106" s="399">
        <f>COUNTIF($B$12:B106,B106)</f>
        <v>0</v>
      </c>
      <c r="AO106" s="399"/>
      <c r="AP106" s="399" t="str">
        <f t="shared" si="123"/>
        <v/>
      </c>
      <c r="AQ106" s="399" t="str">
        <f t="shared" si="124"/>
        <v/>
      </c>
      <c r="AR106" s="399" t="str">
        <f t="shared" si="125"/>
        <v/>
      </c>
      <c r="AS106" s="399" t="str">
        <f t="shared" si="126"/>
        <v/>
      </c>
      <c r="AT106" s="399">
        <f t="shared" si="127"/>
        <v>0</v>
      </c>
      <c r="AU106" s="399" t="str">
        <f t="shared" si="128"/>
        <v/>
      </c>
      <c r="AV106" s="399" t="str">
        <f t="shared" si="129"/>
        <v/>
      </c>
      <c r="AW106" s="399" t="str">
        <f t="shared" si="130"/>
        <v/>
      </c>
      <c r="AX106" s="399" t="str">
        <f t="shared" si="131"/>
        <v/>
      </c>
      <c r="AY106" s="399" t="str">
        <f t="shared" si="132"/>
        <v/>
      </c>
      <c r="AZ106" s="399" t="str">
        <f t="shared" si="133"/>
        <v/>
      </c>
      <c r="BA106" s="399" t="str">
        <f t="shared" si="134"/>
        <v/>
      </c>
      <c r="BB106" s="399" t="str">
        <f t="shared" si="135"/>
        <v/>
      </c>
      <c r="BC106" s="399" t="str">
        <f t="shared" si="136"/>
        <v/>
      </c>
      <c r="BD106" s="403" t="str">
        <f t="shared" si="137"/>
        <v/>
      </c>
      <c r="BE106" s="393">
        <f t="shared" si="138"/>
        <v>0</v>
      </c>
      <c r="BF106" s="157"/>
      <c r="BG106" s="399">
        <f t="shared" si="139"/>
        <v>0</v>
      </c>
      <c r="BH106" s="399">
        <f t="shared" si="140"/>
        <v>0</v>
      </c>
      <c r="BI106" s="412">
        <f t="shared" si="141"/>
        <v>0</v>
      </c>
      <c r="BJ106" s="413">
        <f t="shared" si="117"/>
        <v>0</v>
      </c>
      <c r="BK106" s="398" t="str">
        <f t="shared" si="118"/>
        <v>0</v>
      </c>
      <c r="BL106" s="398" t="str">
        <f t="shared" si="119"/>
        <v>0</v>
      </c>
      <c r="BM106" s="412">
        <f t="shared" si="142"/>
        <v>0</v>
      </c>
      <c r="BN106" s="412" t="str">
        <f t="shared" si="143"/>
        <v>0m0</v>
      </c>
      <c r="BO106" s="399">
        <f t="shared" si="144"/>
        <v>0</v>
      </c>
      <c r="BP106" s="399">
        <f t="shared" si="145"/>
        <v>0</v>
      </c>
      <c r="BQ106" s="412">
        <f t="shared" si="146"/>
        <v>0</v>
      </c>
      <c r="BR106" s="413">
        <f t="shared" si="147"/>
        <v>0</v>
      </c>
      <c r="BS106" s="398" t="str">
        <f t="shared" si="148"/>
        <v>0</v>
      </c>
      <c r="BT106" s="398" t="str">
        <f t="shared" si="149"/>
        <v>0</v>
      </c>
      <c r="BU106" s="412">
        <f t="shared" si="150"/>
        <v>0</v>
      </c>
      <c r="BV106" s="412" t="str">
        <f t="shared" si="151"/>
        <v>0m0</v>
      </c>
      <c r="BW106" s="399">
        <f t="shared" si="152"/>
        <v>0</v>
      </c>
      <c r="BX106" s="399">
        <f t="shared" si="153"/>
        <v>0</v>
      </c>
      <c r="BY106" s="412">
        <f t="shared" si="154"/>
        <v>0</v>
      </c>
      <c r="BZ106" s="413">
        <f t="shared" si="155"/>
        <v>0</v>
      </c>
      <c r="CA106" s="398" t="str">
        <f t="shared" si="156"/>
        <v>0</v>
      </c>
      <c r="CB106" s="398" t="str">
        <f t="shared" si="157"/>
        <v>0</v>
      </c>
      <c r="CC106" s="412">
        <f t="shared" si="158"/>
        <v>0</v>
      </c>
      <c r="CD106" s="412" t="str">
        <f t="shared" si="159"/>
        <v>0m0</v>
      </c>
      <c r="CE106" s="399">
        <f t="shared" si="160"/>
        <v>0</v>
      </c>
      <c r="CF106" s="399">
        <f t="shared" si="161"/>
        <v>0</v>
      </c>
      <c r="CG106" s="412">
        <f t="shared" si="162"/>
        <v>0</v>
      </c>
      <c r="CH106" s="413">
        <f t="shared" si="163"/>
        <v>0</v>
      </c>
      <c r="CI106" s="398" t="str">
        <f t="shared" si="164"/>
        <v>0</v>
      </c>
      <c r="CJ106" s="398" t="str">
        <f t="shared" si="165"/>
        <v>0</v>
      </c>
      <c r="CK106" s="412">
        <f t="shared" si="166"/>
        <v>0</v>
      </c>
      <c r="CL106" s="412" t="str">
        <f t="shared" si="167"/>
        <v>0m0</v>
      </c>
      <c r="CM106" s="399">
        <f t="shared" si="168"/>
        <v>0</v>
      </c>
      <c r="CN106" s="399">
        <f t="shared" si="169"/>
        <v>0</v>
      </c>
      <c r="CO106" s="412">
        <f t="shared" si="170"/>
        <v>0</v>
      </c>
      <c r="CP106" s="413">
        <f t="shared" si="171"/>
        <v>0</v>
      </c>
      <c r="CQ106" s="398" t="str">
        <f t="shared" si="172"/>
        <v>0</v>
      </c>
      <c r="CR106" s="398" t="str">
        <f t="shared" si="173"/>
        <v>0</v>
      </c>
      <c r="CS106" s="412">
        <f t="shared" si="174"/>
        <v>0</v>
      </c>
      <c r="CT106" s="412" t="str">
        <f t="shared" si="175"/>
        <v>0m0</v>
      </c>
      <c r="CU106" s="412">
        <f t="shared" si="176"/>
        <v>0</v>
      </c>
      <c r="CV106" s="412">
        <f t="shared" si="177"/>
        <v>0</v>
      </c>
      <c r="CW106" s="412">
        <f t="shared" si="178"/>
        <v>0</v>
      </c>
      <c r="CX106" s="412">
        <f t="shared" si="179"/>
        <v>0</v>
      </c>
      <c r="CY106" s="412">
        <f t="shared" si="180"/>
        <v>0</v>
      </c>
      <c r="CZ106" s="412" t="str">
        <f t="shared" si="181"/>
        <v/>
      </c>
      <c r="DA106" s="412" t="str">
        <f t="shared" si="182"/>
        <v/>
      </c>
      <c r="DB106" s="412" t="str">
        <f t="shared" si="183"/>
        <v/>
      </c>
      <c r="DC106" s="412" t="str">
        <f t="shared" si="184"/>
        <v/>
      </c>
      <c r="DD106" s="412" t="str">
        <f t="shared" si="185"/>
        <v/>
      </c>
      <c r="DE106" s="412"/>
      <c r="DG106" s="412" t="str">
        <f t="shared" si="186"/>
        <v/>
      </c>
      <c r="DH106" s="412" t="str">
        <f t="shared" si="187"/>
        <v/>
      </c>
      <c r="DI106" s="412">
        <f t="shared" si="188"/>
        <v>0</v>
      </c>
      <c r="DJ106" s="412" t="str">
        <f t="shared" si="189"/>
        <v/>
      </c>
      <c r="DK106" s="412" t="str">
        <f t="shared" si="190"/>
        <v/>
      </c>
      <c r="DL106" s="412" t="str">
        <f t="shared" si="191"/>
        <v/>
      </c>
      <c r="DM106" s="412" t="str">
        <f t="shared" si="192"/>
        <v/>
      </c>
      <c r="DN106" s="412" t="str">
        <f t="shared" si="193"/>
        <v/>
      </c>
      <c r="DO106" s="412" t="str">
        <f t="shared" si="194"/>
        <v/>
      </c>
      <c r="DR106" s="494"/>
      <c r="DS106" s="393">
        <f t="shared" si="197"/>
        <v>0</v>
      </c>
      <c r="DT106" s="393">
        <f t="shared" si="195"/>
        <v>0</v>
      </c>
      <c r="DU106" s="411">
        <f t="shared" si="196"/>
        <v>0</v>
      </c>
      <c r="DX106" s="494" t="e">
        <f>IF(BG106&lt;270000,○,"")</f>
        <v>#NAME?</v>
      </c>
    </row>
    <row r="107" spans="1:128" s="411" customFormat="1" ht="18" hidden="1" customHeight="1" thickBot="1">
      <c r="A107" s="145" t="str">
        <f t="shared" si="120"/>
        <v/>
      </c>
      <c r="B107" s="158"/>
      <c r="C107" s="31" t="str">
        <f>IF(B107="","",VLOOKUP(B107,学連登録!$C$2:$G$3000,2,FALSE))</f>
        <v/>
      </c>
      <c r="D107" s="32" t="str">
        <f>IF(B107="","",VLOOKUP(B107,学連登録!$C$2:$G$3000,3,FALSE))</f>
        <v/>
      </c>
      <c r="E107" s="33" t="str">
        <f>IF(B107="","",VLOOKUP(B107,学連登録!$C$2:$G$3000,4,FALSE))</f>
        <v/>
      </c>
      <c r="F107" s="383" t="str">
        <f>IF(B107="","",VLOOKUP(B107,学連登録!$C$2:$I$3000,7,FALSE))</f>
        <v/>
      </c>
      <c r="G107" s="159"/>
      <c r="H107" s="853"/>
      <c r="I107" s="854"/>
      <c r="J107" s="160"/>
      <c r="K107" s="825"/>
      <c r="L107" s="826"/>
      <c r="M107" s="160"/>
      <c r="N107" s="819"/>
      <c r="O107" s="820"/>
      <c r="P107" s="159"/>
      <c r="Q107" s="825"/>
      <c r="R107" s="826"/>
      <c r="S107" s="159"/>
      <c r="T107" s="825"/>
      <c r="U107" s="826"/>
      <c r="V107" s="103" t="str">
        <f>IF(B107="","",VLOOKUP(B107,学連登録!$C$2:$H$3000,6,FALSE))</f>
        <v/>
      </c>
      <c r="W107" s="377"/>
      <c r="X107" s="157"/>
      <c r="Y107" s="118" t="str">
        <f t="shared" si="198"/>
        <v/>
      </c>
      <c r="Z107" s="97" t="str">
        <f>IF(G107="","",VLOOKUP(G107,種目名!$O$5:$T$104,3,0))</f>
        <v/>
      </c>
      <c r="AA107" s="99" t="str">
        <f>IF(J107="","",VLOOKUP(J107,種目名!$O$5:$T$104,3,0))</f>
        <v/>
      </c>
      <c r="AB107" s="119" t="str">
        <f>IF(M107="","",VLOOKUP(M107,種目名!$O$5:$T$104,3,0))</f>
        <v/>
      </c>
      <c r="AC107" s="119" t="str">
        <f>IF(P107="","",VLOOKUP(AF107,種目名!$O$5:$T$104,3,0))</f>
        <v/>
      </c>
      <c r="AD107" s="120" t="str">
        <f>IF(S107="","",VLOOKUP(AI107,種目名!$O$5:$T$104,3,0))</f>
        <v/>
      </c>
      <c r="AE107" s="117">
        <f t="shared" si="199"/>
        <v>0</v>
      </c>
      <c r="AF107" s="157" t="str">
        <f t="shared" si="200"/>
        <v/>
      </c>
      <c r="AG107" s="157" t="str">
        <f t="shared" si="201"/>
        <v/>
      </c>
      <c r="AH107" s="117">
        <f t="shared" si="202"/>
        <v>0</v>
      </c>
      <c r="AI107" s="157" t="str">
        <f t="shared" si="203"/>
        <v/>
      </c>
      <c r="AJ107" s="157" t="str">
        <f t="shared" si="204"/>
        <v/>
      </c>
      <c r="AK107" s="390"/>
      <c r="AL107" s="171">
        <f t="shared" si="121"/>
        <v>0</v>
      </c>
      <c r="AM107" s="399">
        <f t="shared" si="122"/>
        <v>0</v>
      </c>
      <c r="AN107" s="399">
        <f>COUNTIF($B$12:B107,B107)</f>
        <v>0</v>
      </c>
      <c r="AO107" s="399"/>
      <c r="AP107" s="399" t="str">
        <f t="shared" si="123"/>
        <v/>
      </c>
      <c r="AQ107" s="399" t="str">
        <f t="shared" si="124"/>
        <v/>
      </c>
      <c r="AR107" s="399" t="str">
        <f t="shared" si="125"/>
        <v/>
      </c>
      <c r="AS107" s="399" t="str">
        <f t="shared" si="126"/>
        <v/>
      </c>
      <c r="AT107" s="399">
        <f t="shared" si="127"/>
        <v>0</v>
      </c>
      <c r="AU107" s="399" t="str">
        <f t="shared" si="128"/>
        <v/>
      </c>
      <c r="AV107" s="399" t="str">
        <f t="shared" si="129"/>
        <v/>
      </c>
      <c r="AW107" s="399" t="str">
        <f t="shared" si="130"/>
        <v/>
      </c>
      <c r="AX107" s="399" t="str">
        <f t="shared" si="131"/>
        <v/>
      </c>
      <c r="AY107" s="399" t="str">
        <f t="shared" si="132"/>
        <v/>
      </c>
      <c r="AZ107" s="399" t="str">
        <f t="shared" si="133"/>
        <v/>
      </c>
      <c r="BA107" s="399" t="str">
        <f t="shared" si="134"/>
        <v/>
      </c>
      <c r="BB107" s="399" t="str">
        <f t="shared" si="135"/>
        <v/>
      </c>
      <c r="BC107" s="399" t="str">
        <f t="shared" si="136"/>
        <v/>
      </c>
      <c r="BD107" s="403" t="str">
        <f t="shared" si="137"/>
        <v/>
      </c>
      <c r="BE107" s="393">
        <f t="shared" si="138"/>
        <v>0</v>
      </c>
      <c r="BF107" s="157"/>
      <c r="BG107" s="399">
        <f t="shared" si="139"/>
        <v>0</v>
      </c>
      <c r="BH107" s="399">
        <f t="shared" si="140"/>
        <v>0</v>
      </c>
      <c r="BI107" s="412">
        <f t="shared" si="141"/>
        <v>0</v>
      </c>
      <c r="BJ107" s="413">
        <f t="shared" si="117"/>
        <v>0</v>
      </c>
      <c r="BK107" s="398" t="str">
        <f t="shared" si="118"/>
        <v>0</v>
      </c>
      <c r="BL107" s="398" t="str">
        <f t="shared" si="119"/>
        <v>0</v>
      </c>
      <c r="BM107" s="412">
        <f t="shared" si="142"/>
        <v>0</v>
      </c>
      <c r="BN107" s="412" t="str">
        <f t="shared" si="143"/>
        <v>0m0</v>
      </c>
      <c r="BO107" s="399">
        <f t="shared" si="144"/>
        <v>0</v>
      </c>
      <c r="BP107" s="399">
        <f t="shared" si="145"/>
        <v>0</v>
      </c>
      <c r="BQ107" s="412">
        <f t="shared" si="146"/>
        <v>0</v>
      </c>
      <c r="BR107" s="413">
        <f t="shared" si="147"/>
        <v>0</v>
      </c>
      <c r="BS107" s="398" t="str">
        <f t="shared" si="148"/>
        <v>0</v>
      </c>
      <c r="BT107" s="398" t="str">
        <f t="shared" si="149"/>
        <v>0</v>
      </c>
      <c r="BU107" s="412">
        <f t="shared" si="150"/>
        <v>0</v>
      </c>
      <c r="BV107" s="412" t="str">
        <f t="shared" si="151"/>
        <v>0m0</v>
      </c>
      <c r="BW107" s="399">
        <f t="shared" si="152"/>
        <v>0</v>
      </c>
      <c r="BX107" s="399">
        <f t="shared" si="153"/>
        <v>0</v>
      </c>
      <c r="BY107" s="412">
        <f t="shared" si="154"/>
        <v>0</v>
      </c>
      <c r="BZ107" s="413">
        <f t="shared" si="155"/>
        <v>0</v>
      </c>
      <c r="CA107" s="398" t="str">
        <f t="shared" si="156"/>
        <v>0</v>
      </c>
      <c r="CB107" s="398" t="str">
        <f t="shared" si="157"/>
        <v>0</v>
      </c>
      <c r="CC107" s="412">
        <f t="shared" si="158"/>
        <v>0</v>
      </c>
      <c r="CD107" s="412" t="str">
        <f t="shared" si="159"/>
        <v>0m0</v>
      </c>
      <c r="CE107" s="399">
        <f t="shared" si="160"/>
        <v>0</v>
      </c>
      <c r="CF107" s="399">
        <f t="shared" si="161"/>
        <v>0</v>
      </c>
      <c r="CG107" s="412">
        <f t="shared" si="162"/>
        <v>0</v>
      </c>
      <c r="CH107" s="413">
        <f t="shared" si="163"/>
        <v>0</v>
      </c>
      <c r="CI107" s="398" t="str">
        <f t="shared" si="164"/>
        <v>0</v>
      </c>
      <c r="CJ107" s="398" t="str">
        <f t="shared" si="165"/>
        <v>0</v>
      </c>
      <c r="CK107" s="412">
        <f t="shared" si="166"/>
        <v>0</v>
      </c>
      <c r="CL107" s="412" t="str">
        <f t="shared" si="167"/>
        <v>0m0</v>
      </c>
      <c r="CM107" s="399">
        <f t="shared" si="168"/>
        <v>0</v>
      </c>
      <c r="CN107" s="399">
        <f t="shared" si="169"/>
        <v>0</v>
      </c>
      <c r="CO107" s="412">
        <f t="shared" si="170"/>
        <v>0</v>
      </c>
      <c r="CP107" s="413">
        <f t="shared" si="171"/>
        <v>0</v>
      </c>
      <c r="CQ107" s="398" t="str">
        <f t="shared" si="172"/>
        <v>0</v>
      </c>
      <c r="CR107" s="398" t="str">
        <f t="shared" si="173"/>
        <v>0</v>
      </c>
      <c r="CS107" s="412">
        <f t="shared" si="174"/>
        <v>0</v>
      </c>
      <c r="CT107" s="412" t="str">
        <f t="shared" si="175"/>
        <v>0m0</v>
      </c>
      <c r="CU107" s="412">
        <f t="shared" si="176"/>
        <v>0</v>
      </c>
      <c r="CV107" s="412">
        <f t="shared" si="177"/>
        <v>0</v>
      </c>
      <c r="CW107" s="412">
        <f t="shared" si="178"/>
        <v>0</v>
      </c>
      <c r="CX107" s="412">
        <f t="shared" si="179"/>
        <v>0</v>
      </c>
      <c r="CY107" s="412">
        <f t="shared" si="180"/>
        <v>0</v>
      </c>
      <c r="CZ107" s="412" t="str">
        <f t="shared" si="181"/>
        <v/>
      </c>
      <c r="DA107" s="412" t="str">
        <f t="shared" si="182"/>
        <v/>
      </c>
      <c r="DB107" s="412" t="str">
        <f t="shared" si="183"/>
        <v/>
      </c>
      <c r="DC107" s="412" t="str">
        <f t="shared" si="184"/>
        <v/>
      </c>
      <c r="DD107" s="412" t="str">
        <f t="shared" si="185"/>
        <v/>
      </c>
      <c r="DE107" s="412"/>
      <c r="DG107" s="412" t="str">
        <f t="shared" si="186"/>
        <v/>
      </c>
      <c r="DH107" s="412" t="str">
        <f t="shared" si="187"/>
        <v/>
      </c>
      <c r="DI107" s="412">
        <f t="shared" si="188"/>
        <v>0</v>
      </c>
      <c r="DJ107" s="412" t="str">
        <f t="shared" si="189"/>
        <v/>
      </c>
      <c r="DK107" s="412" t="str">
        <f t="shared" si="190"/>
        <v/>
      </c>
      <c r="DL107" s="412" t="str">
        <f t="shared" si="191"/>
        <v/>
      </c>
      <c r="DM107" s="412" t="str">
        <f t="shared" si="192"/>
        <v/>
      </c>
      <c r="DN107" s="412" t="str">
        <f t="shared" si="193"/>
        <v/>
      </c>
      <c r="DO107" s="412" t="str">
        <f t="shared" si="194"/>
        <v/>
      </c>
      <c r="DR107" s="494"/>
      <c r="DS107" s="393">
        <f t="shared" si="197"/>
        <v>0</v>
      </c>
      <c r="DT107" s="393">
        <f t="shared" si="195"/>
        <v>0</v>
      </c>
      <c r="DU107" s="411">
        <f t="shared" si="196"/>
        <v>0</v>
      </c>
      <c r="DX107" s="494" t="e">
        <f>IF(BG107&lt;270000,○,"")</f>
        <v>#NAME?</v>
      </c>
    </row>
    <row r="108" spans="1:128" s="411" customFormat="1" ht="18" hidden="1" customHeight="1" thickBot="1">
      <c r="A108" s="145" t="str">
        <f t="shared" si="120"/>
        <v/>
      </c>
      <c r="B108" s="158"/>
      <c r="C108" s="31" t="str">
        <f>IF(B108="","",VLOOKUP(B108,学連登録!$C$2:$G$3000,2,FALSE))</f>
        <v/>
      </c>
      <c r="D108" s="32" t="str">
        <f>IF(B108="","",VLOOKUP(B108,学連登録!$C$2:$G$3000,3,FALSE))</f>
        <v/>
      </c>
      <c r="E108" s="33" t="str">
        <f>IF(B108="","",VLOOKUP(B108,学連登録!$C$2:$G$3000,4,FALSE))</f>
        <v/>
      </c>
      <c r="F108" s="383" t="str">
        <f>IF(B108="","",VLOOKUP(B108,学連登録!$C$2:$I$3000,7,FALSE))</f>
        <v/>
      </c>
      <c r="G108" s="159"/>
      <c r="H108" s="853"/>
      <c r="I108" s="854"/>
      <c r="J108" s="160"/>
      <c r="K108" s="825"/>
      <c r="L108" s="826"/>
      <c r="M108" s="160"/>
      <c r="N108" s="819"/>
      <c r="O108" s="820"/>
      <c r="P108" s="159"/>
      <c r="Q108" s="825"/>
      <c r="R108" s="826"/>
      <c r="S108" s="159"/>
      <c r="T108" s="825"/>
      <c r="U108" s="826"/>
      <c r="V108" s="103" t="str">
        <f>IF(B108="","",VLOOKUP(B108,学連登録!$C$2:$H$3000,6,FALSE))</f>
        <v/>
      </c>
      <c r="W108" s="377"/>
      <c r="X108" s="157"/>
      <c r="Y108" s="118" t="str">
        <f t="shared" si="198"/>
        <v/>
      </c>
      <c r="Z108" s="97" t="str">
        <f>IF(G108="","",VLOOKUP(G108,種目名!$O$5:$T$104,3,0))</f>
        <v/>
      </c>
      <c r="AA108" s="99" t="str">
        <f>IF(J108="","",VLOOKUP(J108,種目名!$O$5:$T$104,3,0))</f>
        <v/>
      </c>
      <c r="AB108" s="119" t="str">
        <f>IF(M108="","",VLOOKUP(M108,種目名!$O$5:$T$104,3,0))</f>
        <v/>
      </c>
      <c r="AC108" s="119" t="str">
        <f>IF(P108="","",VLOOKUP(AF108,種目名!$O$5:$T$104,3,0))</f>
        <v/>
      </c>
      <c r="AD108" s="120" t="str">
        <f>IF(S108="","",VLOOKUP(AI108,種目名!$O$5:$T$104,3,0))</f>
        <v/>
      </c>
      <c r="AE108" s="117">
        <f t="shared" si="199"/>
        <v>0</v>
      </c>
      <c r="AF108" s="157" t="str">
        <f t="shared" si="200"/>
        <v/>
      </c>
      <c r="AG108" s="157" t="str">
        <f t="shared" si="201"/>
        <v/>
      </c>
      <c r="AH108" s="117">
        <f t="shared" si="202"/>
        <v>0</v>
      </c>
      <c r="AI108" s="157" t="str">
        <f t="shared" si="203"/>
        <v/>
      </c>
      <c r="AJ108" s="157" t="str">
        <f t="shared" si="204"/>
        <v/>
      </c>
      <c r="AK108" s="390"/>
      <c r="AL108" s="171">
        <f t="shared" si="121"/>
        <v>0</v>
      </c>
      <c r="AM108" s="399">
        <f t="shared" si="122"/>
        <v>0</v>
      </c>
      <c r="AN108" s="399">
        <f>COUNTIF($B$12:B108,B108)</f>
        <v>0</v>
      </c>
      <c r="AO108" s="399"/>
      <c r="AP108" s="399" t="str">
        <f t="shared" si="123"/>
        <v/>
      </c>
      <c r="AQ108" s="399" t="str">
        <f t="shared" si="124"/>
        <v/>
      </c>
      <c r="AR108" s="399" t="str">
        <f t="shared" si="125"/>
        <v/>
      </c>
      <c r="AS108" s="399" t="str">
        <f t="shared" si="126"/>
        <v/>
      </c>
      <c r="AT108" s="399">
        <f t="shared" si="127"/>
        <v>0</v>
      </c>
      <c r="AU108" s="399" t="str">
        <f t="shared" si="128"/>
        <v/>
      </c>
      <c r="AV108" s="399" t="str">
        <f t="shared" si="129"/>
        <v/>
      </c>
      <c r="AW108" s="399" t="str">
        <f t="shared" si="130"/>
        <v/>
      </c>
      <c r="AX108" s="399" t="str">
        <f t="shared" si="131"/>
        <v/>
      </c>
      <c r="AY108" s="399" t="str">
        <f t="shared" si="132"/>
        <v/>
      </c>
      <c r="AZ108" s="399" t="str">
        <f t="shared" si="133"/>
        <v/>
      </c>
      <c r="BA108" s="399" t="str">
        <f t="shared" si="134"/>
        <v/>
      </c>
      <c r="BB108" s="399" t="str">
        <f t="shared" si="135"/>
        <v/>
      </c>
      <c r="BC108" s="399" t="str">
        <f t="shared" si="136"/>
        <v/>
      </c>
      <c r="BD108" s="403" t="str">
        <f t="shared" si="137"/>
        <v/>
      </c>
      <c r="BE108" s="393">
        <f t="shared" si="138"/>
        <v>0</v>
      </c>
      <c r="BF108" s="157"/>
      <c r="BG108" s="399">
        <f t="shared" si="139"/>
        <v>0</v>
      </c>
      <c r="BH108" s="399">
        <f t="shared" si="140"/>
        <v>0</v>
      </c>
      <c r="BI108" s="412">
        <f t="shared" si="141"/>
        <v>0</v>
      </c>
      <c r="BJ108" s="413">
        <f t="shared" si="117"/>
        <v>0</v>
      </c>
      <c r="BK108" s="398" t="str">
        <f t="shared" si="118"/>
        <v>0</v>
      </c>
      <c r="BL108" s="398" t="str">
        <f t="shared" si="119"/>
        <v>0</v>
      </c>
      <c r="BM108" s="412">
        <f t="shared" si="142"/>
        <v>0</v>
      </c>
      <c r="BN108" s="412" t="str">
        <f t="shared" si="143"/>
        <v>0m0</v>
      </c>
      <c r="BO108" s="399">
        <f t="shared" si="144"/>
        <v>0</v>
      </c>
      <c r="BP108" s="399">
        <f t="shared" si="145"/>
        <v>0</v>
      </c>
      <c r="BQ108" s="412">
        <f t="shared" si="146"/>
        <v>0</v>
      </c>
      <c r="BR108" s="413">
        <f t="shared" si="147"/>
        <v>0</v>
      </c>
      <c r="BS108" s="398" t="str">
        <f t="shared" si="148"/>
        <v>0</v>
      </c>
      <c r="BT108" s="398" t="str">
        <f t="shared" si="149"/>
        <v>0</v>
      </c>
      <c r="BU108" s="412">
        <f t="shared" si="150"/>
        <v>0</v>
      </c>
      <c r="BV108" s="412" t="str">
        <f t="shared" si="151"/>
        <v>0m0</v>
      </c>
      <c r="BW108" s="399">
        <f t="shared" si="152"/>
        <v>0</v>
      </c>
      <c r="BX108" s="399">
        <f t="shared" si="153"/>
        <v>0</v>
      </c>
      <c r="BY108" s="412">
        <f t="shared" si="154"/>
        <v>0</v>
      </c>
      <c r="BZ108" s="413">
        <f t="shared" si="155"/>
        <v>0</v>
      </c>
      <c r="CA108" s="398" t="str">
        <f t="shared" si="156"/>
        <v>0</v>
      </c>
      <c r="CB108" s="398" t="str">
        <f t="shared" si="157"/>
        <v>0</v>
      </c>
      <c r="CC108" s="412">
        <f t="shared" si="158"/>
        <v>0</v>
      </c>
      <c r="CD108" s="412" t="str">
        <f t="shared" si="159"/>
        <v>0m0</v>
      </c>
      <c r="CE108" s="399">
        <f t="shared" si="160"/>
        <v>0</v>
      </c>
      <c r="CF108" s="399">
        <f t="shared" si="161"/>
        <v>0</v>
      </c>
      <c r="CG108" s="412">
        <f t="shared" si="162"/>
        <v>0</v>
      </c>
      <c r="CH108" s="413">
        <f t="shared" si="163"/>
        <v>0</v>
      </c>
      <c r="CI108" s="398" t="str">
        <f t="shared" si="164"/>
        <v>0</v>
      </c>
      <c r="CJ108" s="398" t="str">
        <f t="shared" si="165"/>
        <v>0</v>
      </c>
      <c r="CK108" s="412">
        <f t="shared" si="166"/>
        <v>0</v>
      </c>
      <c r="CL108" s="412" t="str">
        <f t="shared" si="167"/>
        <v>0m0</v>
      </c>
      <c r="CM108" s="399">
        <f t="shared" si="168"/>
        <v>0</v>
      </c>
      <c r="CN108" s="399">
        <f t="shared" si="169"/>
        <v>0</v>
      </c>
      <c r="CO108" s="412">
        <f t="shared" si="170"/>
        <v>0</v>
      </c>
      <c r="CP108" s="413">
        <f t="shared" si="171"/>
        <v>0</v>
      </c>
      <c r="CQ108" s="398" t="str">
        <f t="shared" si="172"/>
        <v>0</v>
      </c>
      <c r="CR108" s="398" t="str">
        <f t="shared" si="173"/>
        <v>0</v>
      </c>
      <c r="CS108" s="412">
        <f t="shared" si="174"/>
        <v>0</v>
      </c>
      <c r="CT108" s="412" t="str">
        <f t="shared" si="175"/>
        <v>0m0</v>
      </c>
      <c r="CU108" s="412">
        <f t="shared" si="176"/>
        <v>0</v>
      </c>
      <c r="CV108" s="412">
        <f t="shared" si="177"/>
        <v>0</v>
      </c>
      <c r="CW108" s="412">
        <f t="shared" si="178"/>
        <v>0</v>
      </c>
      <c r="CX108" s="412">
        <f t="shared" si="179"/>
        <v>0</v>
      </c>
      <c r="CY108" s="412">
        <f t="shared" si="180"/>
        <v>0</v>
      </c>
      <c r="CZ108" s="412" t="str">
        <f t="shared" si="181"/>
        <v/>
      </c>
      <c r="DA108" s="412" t="str">
        <f t="shared" si="182"/>
        <v/>
      </c>
      <c r="DB108" s="412" t="str">
        <f t="shared" si="183"/>
        <v/>
      </c>
      <c r="DC108" s="412" t="str">
        <f t="shared" si="184"/>
        <v/>
      </c>
      <c r="DD108" s="412" t="str">
        <f t="shared" si="185"/>
        <v/>
      </c>
      <c r="DE108" s="412"/>
      <c r="DG108" s="412" t="str">
        <f t="shared" si="186"/>
        <v/>
      </c>
      <c r="DH108" s="412" t="str">
        <f t="shared" si="187"/>
        <v/>
      </c>
      <c r="DI108" s="412">
        <f t="shared" si="188"/>
        <v>0</v>
      </c>
      <c r="DJ108" s="412" t="str">
        <f t="shared" si="189"/>
        <v/>
      </c>
      <c r="DK108" s="412" t="str">
        <f t="shared" si="190"/>
        <v/>
      </c>
      <c r="DL108" s="412" t="str">
        <f t="shared" si="191"/>
        <v/>
      </c>
      <c r="DM108" s="412" t="str">
        <f t="shared" si="192"/>
        <v/>
      </c>
      <c r="DN108" s="412" t="str">
        <f t="shared" si="193"/>
        <v/>
      </c>
      <c r="DO108" s="412" t="str">
        <f t="shared" si="194"/>
        <v/>
      </c>
      <c r="DR108" s="494"/>
      <c r="DS108" s="393">
        <f t="shared" si="197"/>
        <v>0</v>
      </c>
      <c r="DT108" s="393">
        <f t="shared" si="195"/>
        <v>0</v>
      </c>
      <c r="DU108" s="411">
        <f t="shared" si="196"/>
        <v>0</v>
      </c>
      <c r="DX108" s="494" t="e">
        <f>IF(BG108&lt;270000,○,"")</f>
        <v>#NAME?</v>
      </c>
    </row>
    <row r="109" spans="1:128" s="411" customFormat="1" ht="18" hidden="1" customHeight="1" thickBot="1">
      <c r="A109" s="145" t="str">
        <f t="shared" si="120"/>
        <v/>
      </c>
      <c r="B109" s="158"/>
      <c r="C109" s="31" t="str">
        <f>IF(B109="","",VLOOKUP(B109,学連登録!$C$2:$G$3000,2,FALSE))</f>
        <v/>
      </c>
      <c r="D109" s="32" t="str">
        <f>IF(B109="","",VLOOKUP(B109,学連登録!$C$2:$G$3000,3,FALSE))</f>
        <v/>
      </c>
      <c r="E109" s="33" t="str">
        <f>IF(B109="","",VLOOKUP(B109,学連登録!$C$2:$G$3000,4,FALSE))</f>
        <v/>
      </c>
      <c r="F109" s="383" t="str">
        <f>IF(B109="","",VLOOKUP(B109,学連登録!$C$2:$I$3000,7,FALSE))</f>
        <v/>
      </c>
      <c r="G109" s="159"/>
      <c r="H109" s="853"/>
      <c r="I109" s="854"/>
      <c r="J109" s="160"/>
      <c r="K109" s="825"/>
      <c r="L109" s="826"/>
      <c r="M109" s="160"/>
      <c r="N109" s="819"/>
      <c r="O109" s="820"/>
      <c r="P109" s="159"/>
      <c r="Q109" s="825"/>
      <c r="R109" s="826"/>
      <c r="S109" s="159"/>
      <c r="T109" s="825"/>
      <c r="U109" s="826"/>
      <c r="V109" s="103" t="str">
        <f>IF(B109="","",VLOOKUP(B109,学連登録!$C$2:$H$3000,6,FALSE))</f>
        <v/>
      </c>
      <c r="W109" s="377"/>
      <c r="X109" s="157"/>
      <c r="Y109" s="118" t="str">
        <f t="shared" si="198"/>
        <v/>
      </c>
      <c r="Z109" s="97" t="str">
        <f>IF(G109="","",VLOOKUP(G109,種目名!$O$5:$T$104,3,0))</f>
        <v/>
      </c>
      <c r="AA109" s="99" t="str">
        <f>IF(J109="","",VLOOKUP(J109,種目名!$O$5:$T$104,3,0))</f>
        <v/>
      </c>
      <c r="AB109" s="119" t="str">
        <f>IF(M109="","",VLOOKUP(M109,種目名!$O$5:$T$104,3,0))</f>
        <v/>
      </c>
      <c r="AC109" s="119" t="str">
        <f>IF(P109="","",VLOOKUP(AF109,種目名!$O$5:$T$104,3,0))</f>
        <v/>
      </c>
      <c r="AD109" s="120" t="str">
        <f>IF(S109="","",VLOOKUP(AI109,種目名!$O$5:$T$104,3,0))</f>
        <v/>
      </c>
      <c r="AE109" s="117">
        <f t="shared" si="199"/>
        <v>0</v>
      </c>
      <c r="AF109" s="157" t="str">
        <f t="shared" si="200"/>
        <v/>
      </c>
      <c r="AG109" s="157" t="str">
        <f t="shared" si="201"/>
        <v/>
      </c>
      <c r="AH109" s="117">
        <f t="shared" si="202"/>
        <v>0</v>
      </c>
      <c r="AI109" s="157" t="str">
        <f t="shared" si="203"/>
        <v/>
      </c>
      <c r="AJ109" s="157" t="str">
        <f t="shared" si="204"/>
        <v/>
      </c>
      <c r="AK109" s="390"/>
      <c r="AL109" s="171">
        <f t="shared" si="121"/>
        <v>0</v>
      </c>
      <c r="AM109" s="399">
        <f t="shared" si="122"/>
        <v>0</v>
      </c>
      <c r="AN109" s="399">
        <f>COUNTIF($B$12:B109,B109)</f>
        <v>0</v>
      </c>
      <c r="AO109" s="399"/>
      <c r="AP109" s="399" t="str">
        <f t="shared" si="123"/>
        <v/>
      </c>
      <c r="AQ109" s="399" t="str">
        <f t="shared" si="124"/>
        <v/>
      </c>
      <c r="AR109" s="399" t="str">
        <f t="shared" si="125"/>
        <v/>
      </c>
      <c r="AS109" s="399" t="str">
        <f t="shared" si="126"/>
        <v/>
      </c>
      <c r="AT109" s="399">
        <f t="shared" si="127"/>
        <v>0</v>
      </c>
      <c r="AU109" s="399" t="str">
        <f t="shared" si="128"/>
        <v/>
      </c>
      <c r="AV109" s="399" t="str">
        <f t="shared" si="129"/>
        <v/>
      </c>
      <c r="AW109" s="399" t="str">
        <f t="shared" si="130"/>
        <v/>
      </c>
      <c r="AX109" s="399" t="str">
        <f t="shared" si="131"/>
        <v/>
      </c>
      <c r="AY109" s="399" t="str">
        <f t="shared" si="132"/>
        <v/>
      </c>
      <c r="AZ109" s="399" t="str">
        <f t="shared" si="133"/>
        <v/>
      </c>
      <c r="BA109" s="399" t="str">
        <f t="shared" si="134"/>
        <v/>
      </c>
      <c r="BB109" s="399" t="str">
        <f t="shared" si="135"/>
        <v/>
      </c>
      <c r="BC109" s="399" t="str">
        <f t="shared" si="136"/>
        <v/>
      </c>
      <c r="BD109" s="403" t="str">
        <f t="shared" si="137"/>
        <v/>
      </c>
      <c r="BE109" s="393">
        <f t="shared" si="138"/>
        <v>0</v>
      </c>
      <c r="BF109" s="157"/>
      <c r="BG109" s="399">
        <f t="shared" si="139"/>
        <v>0</v>
      </c>
      <c r="BH109" s="399">
        <f t="shared" si="140"/>
        <v>0</v>
      </c>
      <c r="BI109" s="412">
        <f t="shared" si="141"/>
        <v>0</v>
      </c>
      <c r="BJ109" s="413">
        <f t="shared" si="117"/>
        <v>0</v>
      </c>
      <c r="BK109" s="398" t="str">
        <f t="shared" si="118"/>
        <v>0</v>
      </c>
      <c r="BL109" s="398" t="str">
        <f t="shared" si="119"/>
        <v>0</v>
      </c>
      <c r="BM109" s="412">
        <f t="shared" si="142"/>
        <v>0</v>
      </c>
      <c r="BN109" s="412" t="str">
        <f t="shared" si="143"/>
        <v>0m0</v>
      </c>
      <c r="BO109" s="399">
        <f t="shared" si="144"/>
        <v>0</v>
      </c>
      <c r="BP109" s="399">
        <f t="shared" si="145"/>
        <v>0</v>
      </c>
      <c r="BQ109" s="412">
        <f t="shared" si="146"/>
        <v>0</v>
      </c>
      <c r="BR109" s="413">
        <f t="shared" si="147"/>
        <v>0</v>
      </c>
      <c r="BS109" s="398" t="str">
        <f t="shared" si="148"/>
        <v>0</v>
      </c>
      <c r="BT109" s="398" t="str">
        <f t="shared" si="149"/>
        <v>0</v>
      </c>
      <c r="BU109" s="412">
        <f t="shared" si="150"/>
        <v>0</v>
      </c>
      <c r="BV109" s="412" t="str">
        <f t="shared" si="151"/>
        <v>0m0</v>
      </c>
      <c r="BW109" s="399">
        <f t="shared" si="152"/>
        <v>0</v>
      </c>
      <c r="BX109" s="399">
        <f t="shared" si="153"/>
        <v>0</v>
      </c>
      <c r="BY109" s="412">
        <f t="shared" si="154"/>
        <v>0</v>
      </c>
      <c r="BZ109" s="413">
        <f t="shared" si="155"/>
        <v>0</v>
      </c>
      <c r="CA109" s="398" t="str">
        <f t="shared" si="156"/>
        <v>0</v>
      </c>
      <c r="CB109" s="398" t="str">
        <f t="shared" si="157"/>
        <v>0</v>
      </c>
      <c r="CC109" s="412">
        <f t="shared" si="158"/>
        <v>0</v>
      </c>
      <c r="CD109" s="412" t="str">
        <f t="shared" si="159"/>
        <v>0m0</v>
      </c>
      <c r="CE109" s="399">
        <f t="shared" si="160"/>
        <v>0</v>
      </c>
      <c r="CF109" s="399">
        <f t="shared" si="161"/>
        <v>0</v>
      </c>
      <c r="CG109" s="412">
        <f t="shared" si="162"/>
        <v>0</v>
      </c>
      <c r="CH109" s="413">
        <f t="shared" si="163"/>
        <v>0</v>
      </c>
      <c r="CI109" s="398" t="str">
        <f t="shared" si="164"/>
        <v>0</v>
      </c>
      <c r="CJ109" s="398" t="str">
        <f t="shared" si="165"/>
        <v>0</v>
      </c>
      <c r="CK109" s="412">
        <f t="shared" si="166"/>
        <v>0</v>
      </c>
      <c r="CL109" s="412" t="str">
        <f t="shared" si="167"/>
        <v>0m0</v>
      </c>
      <c r="CM109" s="399">
        <f t="shared" si="168"/>
        <v>0</v>
      </c>
      <c r="CN109" s="399">
        <f t="shared" si="169"/>
        <v>0</v>
      </c>
      <c r="CO109" s="412">
        <f t="shared" si="170"/>
        <v>0</v>
      </c>
      <c r="CP109" s="413">
        <f t="shared" si="171"/>
        <v>0</v>
      </c>
      <c r="CQ109" s="398" t="str">
        <f t="shared" si="172"/>
        <v>0</v>
      </c>
      <c r="CR109" s="398" t="str">
        <f t="shared" si="173"/>
        <v>0</v>
      </c>
      <c r="CS109" s="412">
        <f t="shared" si="174"/>
        <v>0</v>
      </c>
      <c r="CT109" s="412" t="str">
        <f t="shared" si="175"/>
        <v>0m0</v>
      </c>
      <c r="CU109" s="412">
        <f t="shared" si="176"/>
        <v>0</v>
      </c>
      <c r="CV109" s="412">
        <f t="shared" si="177"/>
        <v>0</v>
      </c>
      <c r="CW109" s="412">
        <f t="shared" si="178"/>
        <v>0</v>
      </c>
      <c r="CX109" s="412">
        <f t="shared" si="179"/>
        <v>0</v>
      </c>
      <c r="CY109" s="412">
        <f t="shared" si="180"/>
        <v>0</v>
      </c>
      <c r="CZ109" s="412" t="str">
        <f t="shared" si="181"/>
        <v/>
      </c>
      <c r="DA109" s="412" t="str">
        <f t="shared" si="182"/>
        <v/>
      </c>
      <c r="DB109" s="412" t="str">
        <f t="shared" si="183"/>
        <v/>
      </c>
      <c r="DC109" s="412" t="str">
        <f t="shared" si="184"/>
        <v/>
      </c>
      <c r="DD109" s="412" t="str">
        <f t="shared" si="185"/>
        <v/>
      </c>
      <c r="DE109" s="412"/>
      <c r="DG109" s="412" t="str">
        <f t="shared" si="186"/>
        <v/>
      </c>
      <c r="DH109" s="412" t="str">
        <f t="shared" si="187"/>
        <v/>
      </c>
      <c r="DI109" s="412">
        <f t="shared" si="188"/>
        <v>0</v>
      </c>
      <c r="DJ109" s="412" t="str">
        <f t="shared" si="189"/>
        <v/>
      </c>
      <c r="DK109" s="412" t="str">
        <f t="shared" si="190"/>
        <v/>
      </c>
      <c r="DL109" s="412" t="str">
        <f t="shared" si="191"/>
        <v/>
      </c>
      <c r="DM109" s="412" t="str">
        <f t="shared" si="192"/>
        <v/>
      </c>
      <c r="DN109" s="412" t="str">
        <f t="shared" si="193"/>
        <v/>
      </c>
      <c r="DO109" s="412" t="str">
        <f t="shared" si="194"/>
        <v/>
      </c>
      <c r="DR109" s="494"/>
      <c r="DS109" s="393">
        <f t="shared" si="197"/>
        <v>0</v>
      </c>
      <c r="DT109" s="393">
        <f t="shared" si="195"/>
        <v>0</v>
      </c>
      <c r="DU109" s="411">
        <f t="shared" si="196"/>
        <v>0</v>
      </c>
      <c r="DX109" s="494" t="e">
        <f>IF(BG109&lt;270000,○,"")</f>
        <v>#NAME?</v>
      </c>
    </row>
    <row r="110" spans="1:128" s="411" customFormat="1" ht="18" hidden="1" customHeight="1" thickBot="1">
      <c r="A110" s="145" t="str">
        <f t="shared" si="120"/>
        <v/>
      </c>
      <c r="B110" s="158"/>
      <c r="C110" s="31" t="str">
        <f>IF(B110="","",VLOOKUP(B110,学連登録!$C$2:$G$3000,2,FALSE))</f>
        <v/>
      </c>
      <c r="D110" s="32" t="str">
        <f>IF(B110="","",VLOOKUP(B110,学連登録!$C$2:$G$3000,3,FALSE))</f>
        <v/>
      </c>
      <c r="E110" s="33" t="str">
        <f>IF(B110="","",VLOOKUP(B110,学連登録!$C$2:$G$3000,4,FALSE))</f>
        <v/>
      </c>
      <c r="F110" s="383" t="str">
        <f>IF(B110="","",VLOOKUP(B110,学連登録!$C$2:$I$3000,7,FALSE))</f>
        <v/>
      </c>
      <c r="G110" s="159"/>
      <c r="H110" s="853"/>
      <c r="I110" s="854"/>
      <c r="J110" s="160"/>
      <c r="K110" s="825"/>
      <c r="L110" s="826"/>
      <c r="M110" s="160"/>
      <c r="N110" s="819"/>
      <c r="O110" s="820"/>
      <c r="P110" s="159"/>
      <c r="Q110" s="825"/>
      <c r="R110" s="826"/>
      <c r="S110" s="159"/>
      <c r="T110" s="825"/>
      <c r="U110" s="826"/>
      <c r="V110" s="103" t="str">
        <f>IF(B110="","",VLOOKUP(B110,学連登録!$C$2:$H$3000,6,FALSE))</f>
        <v/>
      </c>
      <c r="W110" s="377"/>
      <c r="X110" s="157"/>
      <c r="Y110" s="118" t="str">
        <f t="shared" si="198"/>
        <v/>
      </c>
      <c r="Z110" s="97" t="str">
        <f>IF(G110="","",VLOOKUP(G110,種目名!$O$5:$T$104,3,0))</f>
        <v/>
      </c>
      <c r="AA110" s="99" t="str">
        <f>IF(J110="","",VLOOKUP(J110,種目名!$O$5:$T$104,3,0))</f>
        <v/>
      </c>
      <c r="AB110" s="119" t="str">
        <f>IF(M110="","",VLOOKUP(M110,種目名!$O$5:$T$104,3,0))</f>
        <v/>
      </c>
      <c r="AC110" s="119" t="str">
        <f>IF(P110="","",VLOOKUP(AF110,種目名!$O$5:$T$104,3,0))</f>
        <v/>
      </c>
      <c r="AD110" s="120" t="str">
        <f>IF(S110="","",VLOOKUP(AI110,種目名!$O$5:$T$104,3,0))</f>
        <v/>
      </c>
      <c r="AE110" s="117">
        <f t="shared" si="199"/>
        <v>0</v>
      </c>
      <c r="AF110" s="157" t="str">
        <f t="shared" si="200"/>
        <v/>
      </c>
      <c r="AG110" s="157" t="str">
        <f t="shared" si="201"/>
        <v/>
      </c>
      <c r="AH110" s="117">
        <f t="shared" si="202"/>
        <v>0</v>
      </c>
      <c r="AI110" s="157" t="str">
        <f t="shared" si="203"/>
        <v/>
      </c>
      <c r="AJ110" s="157" t="str">
        <f t="shared" si="204"/>
        <v/>
      </c>
      <c r="AK110" s="390"/>
      <c r="AL110" s="171">
        <f t="shared" si="121"/>
        <v>0</v>
      </c>
      <c r="AM110" s="399">
        <f t="shared" si="122"/>
        <v>0</v>
      </c>
      <c r="AN110" s="399">
        <f>COUNTIF($B$12:B110,B110)</f>
        <v>0</v>
      </c>
      <c r="AO110" s="399"/>
      <c r="AP110" s="399" t="str">
        <f t="shared" si="123"/>
        <v/>
      </c>
      <c r="AQ110" s="399" t="str">
        <f t="shared" si="124"/>
        <v/>
      </c>
      <c r="AR110" s="399" t="str">
        <f t="shared" si="125"/>
        <v/>
      </c>
      <c r="AS110" s="399" t="str">
        <f t="shared" si="126"/>
        <v/>
      </c>
      <c r="AT110" s="399">
        <f t="shared" si="127"/>
        <v>0</v>
      </c>
      <c r="AU110" s="399" t="str">
        <f t="shared" si="128"/>
        <v/>
      </c>
      <c r="AV110" s="399" t="str">
        <f t="shared" si="129"/>
        <v/>
      </c>
      <c r="AW110" s="399" t="str">
        <f t="shared" si="130"/>
        <v/>
      </c>
      <c r="AX110" s="399" t="str">
        <f t="shared" si="131"/>
        <v/>
      </c>
      <c r="AY110" s="399" t="str">
        <f t="shared" si="132"/>
        <v/>
      </c>
      <c r="AZ110" s="399" t="str">
        <f t="shared" si="133"/>
        <v/>
      </c>
      <c r="BA110" s="399" t="str">
        <f t="shared" si="134"/>
        <v/>
      </c>
      <c r="BB110" s="399" t="str">
        <f t="shared" si="135"/>
        <v/>
      </c>
      <c r="BC110" s="399" t="str">
        <f t="shared" si="136"/>
        <v/>
      </c>
      <c r="BD110" s="403" t="str">
        <f t="shared" si="137"/>
        <v/>
      </c>
      <c r="BE110" s="393">
        <f t="shared" si="138"/>
        <v>0</v>
      </c>
      <c r="BF110" s="157"/>
      <c r="BG110" s="399">
        <f t="shared" si="139"/>
        <v>0</v>
      </c>
      <c r="BH110" s="399">
        <f t="shared" si="140"/>
        <v>0</v>
      </c>
      <c r="BI110" s="412">
        <f t="shared" si="141"/>
        <v>0</v>
      </c>
      <c r="BJ110" s="413">
        <f t="shared" si="117"/>
        <v>0</v>
      </c>
      <c r="BK110" s="398" t="str">
        <f t="shared" si="118"/>
        <v>0</v>
      </c>
      <c r="BL110" s="398" t="str">
        <f t="shared" si="119"/>
        <v>0</v>
      </c>
      <c r="BM110" s="412">
        <f t="shared" si="142"/>
        <v>0</v>
      </c>
      <c r="BN110" s="412" t="str">
        <f t="shared" si="143"/>
        <v>0m0</v>
      </c>
      <c r="BO110" s="399">
        <f t="shared" si="144"/>
        <v>0</v>
      </c>
      <c r="BP110" s="399">
        <f t="shared" si="145"/>
        <v>0</v>
      </c>
      <c r="BQ110" s="412">
        <f t="shared" si="146"/>
        <v>0</v>
      </c>
      <c r="BR110" s="413">
        <f t="shared" si="147"/>
        <v>0</v>
      </c>
      <c r="BS110" s="398" t="str">
        <f t="shared" si="148"/>
        <v>0</v>
      </c>
      <c r="BT110" s="398" t="str">
        <f t="shared" si="149"/>
        <v>0</v>
      </c>
      <c r="BU110" s="412">
        <f t="shared" si="150"/>
        <v>0</v>
      </c>
      <c r="BV110" s="412" t="str">
        <f t="shared" si="151"/>
        <v>0m0</v>
      </c>
      <c r="BW110" s="399">
        <f t="shared" si="152"/>
        <v>0</v>
      </c>
      <c r="BX110" s="399">
        <f t="shared" si="153"/>
        <v>0</v>
      </c>
      <c r="BY110" s="412">
        <f t="shared" si="154"/>
        <v>0</v>
      </c>
      <c r="BZ110" s="413">
        <f t="shared" si="155"/>
        <v>0</v>
      </c>
      <c r="CA110" s="398" t="str">
        <f t="shared" si="156"/>
        <v>0</v>
      </c>
      <c r="CB110" s="398" t="str">
        <f t="shared" si="157"/>
        <v>0</v>
      </c>
      <c r="CC110" s="412">
        <f t="shared" si="158"/>
        <v>0</v>
      </c>
      <c r="CD110" s="412" t="str">
        <f t="shared" si="159"/>
        <v>0m0</v>
      </c>
      <c r="CE110" s="399">
        <f t="shared" si="160"/>
        <v>0</v>
      </c>
      <c r="CF110" s="399">
        <f t="shared" si="161"/>
        <v>0</v>
      </c>
      <c r="CG110" s="412">
        <f t="shared" si="162"/>
        <v>0</v>
      </c>
      <c r="CH110" s="413">
        <f t="shared" si="163"/>
        <v>0</v>
      </c>
      <c r="CI110" s="398" t="str">
        <f t="shared" si="164"/>
        <v>0</v>
      </c>
      <c r="CJ110" s="398" t="str">
        <f t="shared" si="165"/>
        <v>0</v>
      </c>
      <c r="CK110" s="412">
        <f t="shared" si="166"/>
        <v>0</v>
      </c>
      <c r="CL110" s="412" t="str">
        <f t="shared" si="167"/>
        <v>0m0</v>
      </c>
      <c r="CM110" s="399">
        <f t="shared" si="168"/>
        <v>0</v>
      </c>
      <c r="CN110" s="399">
        <f t="shared" si="169"/>
        <v>0</v>
      </c>
      <c r="CO110" s="412">
        <f t="shared" si="170"/>
        <v>0</v>
      </c>
      <c r="CP110" s="413">
        <f t="shared" si="171"/>
        <v>0</v>
      </c>
      <c r="CQ110" s="398" t="str">
        <f t="shared" si="172"/>
        <v>0</v>
      </c>
      <c r="CR110" s="398" t="str">
        <f t="shared" si="173"/>
        <v>0</v>
      </c>
      <c r="CS110" s="412">
        <f t="shared" si="174"/>
        <v>0</v>
      </c>
      <c r="CT110" s="412" t="str">
        <f t="shared" si="175"/>
        <v>0m0</v>
      </c>
      <c r="CU110" s="412">
        <f t="shared" si="176"/>
        <v>0</v>
      </c>
      <c r="CV110" s="412">
        <f t="shared" si="177"/>
        <v>0</v>
      </c>
      <c r="CW110" s="412">
        <f t="shared" si="178"/>
        <v>0</v>
      </c>
      <c r="CX110" s="412">
        <f t="shared" si="179"/>
        <v>0</v>
      </c>
      <c r="CY110" s="412">
        <f t="shared" si="180"/>
        <v>0</v>
      </c>
      <c r="CZ110" s="412" t="str">
        <f t="shared" si="181"/>
        <v/>
      </c>
      <c r="DA110" s="412" t="str">
        <f t="shared" si="182"/>
        <v/>
      </c>
      <c r="DB110" s="412" t="str">
        <f t="shared" si="183"/>
        <v/>
      </c>
      <c r="DC110" s="412" t="str">
        <f t="shared" si="184"/>
        <v/>
      </c>
      <c r="DD110" s="412" t="str">
        <f t="shared" si="185"/>
        <v/>
      </c>
      <c r="DE110" s="412"/>
      <c r="DG110" s="412" t="str">
        <f t="shared" si="186"/>
        <v/>
      </c>
      <c r="DH110" s="412" t="str">
        <f t="shared" si="187"/>
        <v/>
      </c>
      <c r="DI110" s="412">
        <f t="shared" si="188"/>
        <v>0</v>
      </c>
      <c r="DJ110" s="412" t="str">
        <f t="shared" si="189"/>
        <v/>
      </c>
      <c r="DK110" s="412" t="str">
        <f t="shared" si="190"/>
        <v/>
      </c>
      <c r="DL110" s="412" t="str">
        <f t="shared" si="191"/>
        <v/>
      </c>
      <c r="DM110" s="412" t="str">
        <f t="shared" si="192"/>
        <v/>
      </c>
      <c r="DN110" s="412" t="str">
        <f t="shared" si="193"/>
        <v/>
      </c>
      <c r="DO110" s="412" t="str">
        <f t="shared" si="194"/>
        <v/>
      </c>
      <c r="DR110" s="494"/>
      <c r="DS110" s="393">
        <f t="shared" si="197"/>
        <v>0</v>
      </c>
      <c r="DT110" s="393">
        <f t="shared" si="195"/>
        <v>0</v>
      </c>
      <c r="DU110" s="411">
        <f t="shared" si="196"/>
        <v>0</v>
      </c>
      <c r="DX110" s="494" t="e">
        <f>IF(BG110&lt;270000,○,"")</f>
        <v>#NAME?</v>
      </c>
    </row>
    <row r="111" spans="1:128" s="411" customFormat="1" ht="18" hidden="1" customHeight="1" thickBot="1">
      <c r="A111" s="145" t="str">
        <f t="shared" si="120"/>
        <v/>
      </c>
      <c r="B111" s="158"/>
      <c r="C111" s="31" t="str">
        <f>IF(B111="","",VLOOKUP(B111,学連登録!$C$2:$G$3000,2,FALSE))</f>
        <v/>
      </c>
      <c r="D111" s="32" t="str">
        <f>IF(B111="","",VLOOKUP(B111,学連登録!$C$2:$G$3000,3,FALSE))</f>
        <v/>
      </c>
      <c r="E111" s="33" t="str">
        <f>IF(B111="","",VLOOKUP(B111,学連登録!$C$2:$G$3000,4,FALSE))</f>
        <v/>
      </c>
      <c r="F111" s="383" t="str">
        <f>IF(B111="","",VLOOKUP(B111,学連登録!$C$2:$I$3000,7,FALSE))</f>
        <v/>
      </c>
      <c r="G111" s="159"/>
      <c r="H111" s="853"/>
      <c r="I111" s="854"/>
      <c r="J111" s="160"/>
      <c r="K111" s="825"/>
      <c r="L111" s="826"/>
      <c r="M111" s="160"/>
      <c r="N111" s="819"/>
      <c r="O111" s="820"/>
      <c r="P111" s="159"/>
      <c r="Q111" s="825"/>
      <c r="R111" s="826"/>
      <c r="S111" s="159"/>
      <c r="T111" s="825"/>
      <c r="U111" s="826"/>
      <c r="V111" s="103" t="str">
        <f>IF(B111="","",VLOOKUP(B111,学連登録!$C$2:$H$3000,6,FALSE))</f>
        <v/>
      </c>
      <c r="W111" s="377"/>
      <c r="X111" s="157"/>
      <c r="Y111" s="118" t="str">
        <f t="shared" si="198"/>
        <v/>
      </c>
      <c r="Z111" s="97" t="str">
        <f>IF(G111="","",VLOOKUP(G111,種目名!$O$5:$T$104,3,0))</f>
        <v/>
      </c>
      <c r="AA111" s="99" t="str">
        <f>IF(J111="","",VLOOKUP(J111,種目名!$O$5:$T$104,3,0))</f>
        <v/>
      </c>
      <c r="AB111" s="119" t="str">
        <f>IF(M111="","",VLOOKUP(M111,種目名!$O$5:$T$104,3,0))</f>
        <v/>
      </c>
      <c r="AC111" s="119" t="str">
        <f>IF(P111="","",VLOOKUP(AF111,種目名!$O$5:$T$104,3,0))</f>
        <v/>
      </c>
      <c r="AD111" s="120" t="str">
        <f>IF(S111="","",VLOOKUP(AI111,種目名!$O$5:$T$104,3,0))</f>
        <v/>
      </c>
      <c r="AE111" s="117">
        <f t="shared" si="199"/>
        <v>0</v>
      </c>
      <c r="AF111" s="157" t="str">
        <f t="shared" si="200"/>
        <v/>
      </c>
      <c r="AG111" s="157" t="str">
        <f t="shared" si="201"/>
        <v/>
      </c>
      <c r="AH111" s="117">
        <f t="shared" si="202"/>
        <v>0</v>
      </c>
      <c r="AI111" s="157" t="str">
        <f t="shared" si="203"/>
        <v/>
      </c>
      <c r="AJ111" s="157" t="str">
        <f t="shared" si="204"/>
        <v/>
      </c>
      <c r="AK111" s="390"/>
      <c r="AL111" s="171">
        <f t="shared" si="121"/>
        <v>0</v>
      </c>
      <c r="AM111" s="399">
        <f t="shared" si="122"/>
        <v>0</v>
      </c>
      <c r="AN111" s="399">
        <f>COUNTIF($B$12:B111,B111)</f>
        <v>0</v>
      </c>
      <c r="AO111" s="399"/>
      <c r="AP111" s="399" t="str">
        <f t="shared" si="123"/>
        <v/>
      </c>
      <c r="AQ111" s="399" t="str">
        <f t="shared" si="124"/>
        <v/>
      </c>
      <c r="AR111" s="399" t="str">
        <f t="shared" si="125"/>
        <v/>
      </c>
      <c r="AS111" s="399" t="str">
        <f t="shared" si="126"/>
        <v/>
      </c>
      <c r="AT111" s="399">
        <f t="shared" si="127"/>
        <v>0</v>
      </c>
      <c r="AU111" s="399" t="str">
        <f t="shared" si="128"/>
        <v/>
      </c>
      <c r="AV111" s="399" t="str">
        <f t="shared" si="129"/>
        <v/>
      </c>
      <c r="AW111" s="399" t="str">
        <f t="shared" si="130"/>
        <v/>
      </c>
      <c r="AX111" s="399" t="str">
        <f t="shared" si="131"/>
        <v/>
      </c>
      <c r="AY111" s="399" t="str">
        <f t="shared" si="132"/>
        <v/>
      </c>
      <c r="AZ111" s="399" t="str">
        <f t="shared" si="133"/>
        <v/>
      </c>
      <c r="BA111" s="399" t="str">
        <f t="shared" si="134"/>
        <v/>
      </c>
      <c r="BB111" s="399" t="str">
        <f t="shared" si="135"/>
        <v/>
      </c>
      <c r="BC111" s="399" t="str">
        <f t="shared" si="136"/>
        <v/>
      </c>
      <c r="BD111" s="403" t="str">
        <f t="shared" si="137"/>
        <v/>
      </c>
      <c r="BE111" s="393">
        <f t="shared" si="138"/>
        <v>0</v>
      </c>
      <c r="BF111" s="157"/>
      <c r="BG111" s="399">
        <f t="shared" si="139"/>
        <v>0</v>
      </c>
      <c r="BH111" s="399">
        <f t="shared" si="140"/>
        <v>0</v>
      </c>
      <c r="BI111" s="412">
        <f t="shared" si="141"/>
        <v>0</v>
      </c>
      <c r="BJ111" s="413">
        <f t="shared" si="117"/>
        <v>0</v>
      </c>
      <c r="BK111" s="398" t="str">
        <f t="shared" si="118"/>
        <v>0</v>
      </c>
      <c r="BL111" s="398" t="str">
        <f t="shared" si="119"/>
        <v>0</v>
      </c>
      <c r="BM111" s="412">
        <f t="shared" si="142"/>
        <v>0</v>
      </c>
      <c r="BN111" s="412" t="str">
        <f t="shared" si="143"/>
        <v>0m0</v>
      </c>
      <c r="BO111" s="399">
        <f t="shared" si="144"/>
        <v>0</v>
      </c>
      <c r="BP111" s="399">
        <f t="shared" si="145"/>
        <v>0</v>
      </c>
      <c r="BQ111" s="412">
        <f t="shared" si="146"/>
        <v>0</v>
      </c>
      <c r="BR111" s="413">
        <f t="shared" si="147"/>
        <v>0</v>
      </c>
      <c r="BS111" s="398" t="str">
        <f t="shared" si="148"/>
        <v>0</v>
      </c>
      <c r="BT111" s="398" t="str">
        <f t="shared" si="149"/>
        <v>0</v>
      </c>
      <c r="BU111" s="412">
        <f t="shared" si="150"/>
        <v>0</v>
      </c>
      <c r="BV111" s="412" t="str">
        <f t="shared" si="151"/>
        <v>0m0</v>
      </c>
      <c r="BW111" s="399">
        <f t="shared" si="152"/>
        <v>0</v>
      </c>
      <c r="BX111" s="399">
        <f t="shared" si="153"/>
        <v>0</v>
      </c>
      <c r="BY111" s="412">
        <f t="shared" si="154"/>
        <v>0</v>
      </c>
      <c r="BZ111" s="413">
        <f t="shared" si="155"/>
        <v>0</v>
      </c>
      <c r="CA111" s="398" t="str">
        <f t="shared" si="156"/>
        <v>0</v>
      </c>
      <c r="CB111" s="398" t="str">
        <f t="shared" si="157"/>
        <v>0</v>
      </c>
      <c r="CC111" s="412">
        <f t="shared" si="158"/>
        <v>0</v>
      </c>
      <c r="CD111" s="412" t="str">
        <f t="shared" si="159"/>
        <v>0m0</v>
      </c>
      <c r="CE111" s="399">
        <f t="shared" si="160"/>
        <v>0</v>
      </c>
      <c r="CF111" s="399">
        <f t="shared" si="161"/>
        <v>0</v>
      </c>
      <c r="CG111" s="412">
        <f t="shared" si="162"/>
        <v>0</v>
      </c>
      <c r="CH111" s="413">
        <f t="shared" si="163"/>
        <v>0</v>
      </c>
      <c r="CI111" s="398" t="str">
        <f t="shared" si="164"/>
        <v>0</v>
      </c>
      <c r="CJ111" s="398" t="str">
        <f t="shared" si="165"/>
        <v>0</v>
      </c>
      <c r="CK111" s="412">
        <f t="shared" si="166"/>
        <v>0</v>
      </c>
      <c r="CL111" s="412" t="str">
        <f t="shared" si="167"/>
        <v>0m0</v>
      </c>
      <c r="CM111" s="399">
        <f t="shared" si="168"/>
        <v>0</v>
      </c>
      <c r="CN111" s="399">
        <f t="shared" si="169"/>
        <v>0</v>
      </c>
      <c r="CO111" s="412">
        <f t="shared" si="170"/>
        <v>0</v>
      </c>
      <c r="CP111" s="413">
        <f t="shared" si="171"/>
        <v>0</v>
      </c>
      <c r="CQ111" s="398" t="str">
        <f t="shared" si="172"/>
        <v>0</v>
      </c>
      <c r="CR111" s="398" t="str">
        <f t="shared" si="173"/>
        <v>0</v>
      </c>
      <c r="CS111" s="412">
        <f t="shared" si="174"/>
        <v>0</v>
      </c>
      <c r="CT111" s="412" t="str">
        <f t="shared" si="175"/>
        <v>0m0</v>
      </c>
      <c r="CU111" s="412">
        <f t="shared" si="176"/>
        <v>0</v>
      </c>
      <c r="CV111" s="412">
        <f t="shared" si="177"/>
        <v>0</v>
      </c>
      <c r="CW111" s="412">
        <f t="shared" si="178"/>
        <v>0</v>
      </c>
      <c r="CX111" s="412">
        <f t="shared" si="179"/>
        <v>0</v>
      </c>
      <c r="CY111" s="412">
        <f t="shared" si="180"/>
        <v>0</v>
      </c>
      <c r="CZ111" s="412" t="str">
        <f t="shared" si="181"/>
        <v/>
      </c>
      <c r="DA111" s="412" t="str">
        <f t="shared" si="182"/>
        <v/>
      </c>
      <c r="DB111" s="412" t="str">
        <f t="shared" si="183"/>
        <v/>
      </c>
      <c r="DC111" s="412" t="str">
        <f t="shared" si="184"/>
        <v/>
      </c>
      <c r="DD111" s="412" t="str">
        <f t="shared" si="185"/>
        <v/>
      </c>
      <c r="DE111" s="412"/>
      <c r="DG111" s="412" t="str">
        <f t="shared" si="186"/>
        <v/>
      </c>
      <c r="DH111" s="412" t="str">
        <f t="shared" si="187"/>
        <v/>
      </c>
      <c r="DI111" s="412">
        <f t="shared" si="188"/>
        <v>0</v>
      </c>
      <c r="DJ111" s="412" t="str">
        <f t="shared" si="189"/>
        <v/>
      </c>
      <c r="DK111" s="412" t="str">
        <f t="shared" si="190"/>
        <v/>
      </c>
      <c r="DL111" s="412" t="str">
        <f t="shared" si="191"/>
        <v/>
      </c>
      <c r="DM111" s="412" t="str">
        <f t="shared" si="192"/>
        <v/>
      </c>
      <c r="DN111" s="412" t="str">
        <f t="shared" si="193"/>
        <v/>
      </c>
      <c r="DO111" s="412" t="str">
        <f t="shared" si="194"/>
        <v/>
      </c>
      <c r="DR111" s="494"/>
      <c r="DS111" s="393">
        <f t="shared" si="197"/>
        <v>0</v>
      </c>
      <c r="DT111" s="393">
        <f t="shared" si="195"/>
        <v>0</v>
      </c>
      <c r="DU111" s="411">
        <f t="shared" si="196"/>
        <v>0</v>
      </c>
      <c r="DX111" s="494" t="e">
        <f>IF(BG111&lt;270000,○,"")</f>
        <v>#NAME?</v>
      </c>
    </row>
    <row r="112" spans="1:128" s="411" customFormat="1" ht="18" hidden="1" customHeight="1" thickBot="1">
      <c r="A112" s="145" t="str">
        <f t="shared" si="120"/>
        <v/>
      </c>
      <c r="B112" s="158"/>
      <c r="C112" s="31" t="str">
        <f>IF(B112="","",VLOOKUP(B112,学連登録!$C$2:$G$3000,2,FALSE))</f>
        <v/>
      </c>
      <c r="D112" s="32" t="str">
        <f>IF(B112="","",VLOOKUP(B112,学連登録!$C$2:$G$3000,3,FALSE))</f>
        <v/>
      </c>
      <c r="E112" s="33" t="str">
        <f>IF(B112="","",VLOOKUP(B112,学連登録!$C$2:$G$3000,4,FALSE))</f>
        <v/>
      </c>
      <c r="F112" s="383" t="str">
        <f>IF(B112="","",VLOOKUP(B112,学連登録!$C$2:$I$3000,7,FALSE))</f>
        <v/>
      </c>
      <c r="G112" s="159"/>
      <c r="H112" s="853"/>
      <c r="I112" s="854"/>
      <c r="J112" s="160"/>
      <c r="K112" s="825"/>
      <c r="L112" s="826"/>
      <c r="M112" s="160"/>
      <c r="N112" s="819"/>
      <c r="O112" s="820"/>
      <c r="P112" s="159"/>
      <c r="Q112" s="825"/>
      <c r="R112" s="826"/>
      <c r="S112" s="159"/>
      <c r="T112" s="825"/>
      <c r="U112" s="826"/>
      <c r="V112" s="103" t="str">
        <f>IF(B112="","",VLOOKUP(B112,学連登録!$C$2:$H$3000,6,FALSE))</f>
        <v/>
      </c>
      <c r="W112" s="377"/>
      <c r="X112" s="157"/>
      <c r="Y112" s="118" t="str">
        <f t="shared" si="198"/>
        <v/>
      </c>
      <c r="Z112" s="97" t="str">
        <f>IF(G112="","",VLOOKUP(G112,種目名!$O$5:$T$104,3,0))</f>
        <v/>
      </c>
      <c r="AA112" s="99" t="str">
        <f>IF(J112="","",VLOOKUP(J112,種目名!$O$5:$T$104,3,0))</f>
        <v/>
      </c>
      <c r="AB112" s="119" t="str">
        <f>IF(M112="","",VLOOKUP(M112,種目名!$O$5:$T$104,3,0))</f>
        <v/>
      </c>
      <c r="AC112" s="119" t="str">
        <f>IF(P112="","",VLOOKUP(AF112,種目名!$O$5:$T$104,3,0))</f>
        <v/>
      </c>
      <c r="AD112" s="120" t="str">
        <f>IF(S112="","",VLOOKUP(AI112,種目名!$O$5:$T$104,3,0))</f>
        <v/>
      </c>
      <c r="AE112" s="117">
        <f t="shared" si="199"/>
        <v>0</v>
      </c>
      <c r="AF112" s="157" t="str">
        <f t="shared" si="200"/>
        <v/>
      </c>
      <c r="AG112" s="157" t="str">
        <f t="shared" si="201"/>
        <v/>
      </c>
      <c r="AH112" s="117">
        <f t="shared" si="202"/>
        <v>0</v>
      </c>
      <c r="AI112" s="157" t="str">
        <f t="shared" si="203"/>
        <v/>
      </c>
      <c r="AJ112" s="157" t="str">
        <f t="shared" si="204"/>
        <v/>
      </c>
      <c r="AK112" s="390"/>
      <c r="AL112" s="171">
        <f t="shared" si="121"/>
        <v>0</v>
      </c>
      <c r="AM112" s="399">
        <f t="shared" si="122"/>
        <v>0</v>
      </c>
      <c r="AN112" s="399">
        <f>COUNTIF($B$12:B112,B112)</f>
        <v>0</v>
      </c>
      <c r="AO112" s="399"/>
      <c r="AP112" s="399" t="str">
        <f t="shared" si="123"/>
        <v/>
      </c>
      <c r="AQ112" s="399" t="str">
        <f t="shared" si="124"/>
        <v/>
      </c>
      <c r="AR112" s="399" t="str">
        <f t="shared" si="125"/>
        <v/>
      </c>
      <c r="AS112" s="399" t="str">
        <f t="shared" si="126"/>
        <v/>
      </c>
      <c r="AT112" s="399">
        <f t="shared" si="127"/>
        <v>0</v>
      </c>
      <c r="AU112" s="399" t="str">
        <f t="shared" si="128"/>
        <v/>
      </c>
      <c r="AV112" s="399" t="str">
        <f t="shared" si="129"/>
        <v/>
      </c>
      <c r="AW112" s="399" t="str">
        <f t="shared" si="130"/>
        <v/>
      </c>
      <c r="AX112" s="399" t="str">
        <f t="shared" si="131"/>
        <v/>
      </c>
      <c r="AY112" s="399" t="str">
        <f t="shared" si="132"/>
        <v/>
      </c>
      <c r="AZ112" s="399" t="str">
        <f t="shared" si="133"/>
        <v/>
      </c>
      <c r="BA112" s="399" t="str">
        <f t="shared" si="134"/>
        <v/>
      </c>
      <c r="BB112" s="399" t="str">
        <f t="shared" si="135"/>
        <v/>
      </c>
      <c r="BC112" s="399" t="str">
        <f t="shared" si="136"/>
        <v/>
      </c>
      <c r="BD112" s="403" t="str">
        <f t="shared" si="137"/>
        <v/>
      </c>
      <c r="BE112" s="393">
        <f t="shared" si="138"/>
        <v>0</v>
      </c>
      <c r="BF112" s="157"/>
      <c r="BG112" s="399">
        <f t="shared" si="139"/>
        <v>0</v>
      </c>
      <c r="BH112" s="399">
        <f t="shared" si="140"/>
        <v>0</v>
      </c>
      <c r="BI112" s="412">
        <f t="shared" si="141"/>
        <v>0</v>
      </c>
      <c r="BJ112" s="413">
        <f t="shared" si="117"/>
        <v>0</v>
      </c>
      <c r="BK112" s="398" t="str">
        <f t="shared" si="118"/>
        <v>0</v>
      </c>
      <c r="BL112" s="398" t="str">
        <f t="shared" si="119"/>
        <v>0</v>
      </c>
      <c r="BM112" s="412">
        <f t="shared" si="142"/>
        <v>0</v>
      </c>
      <c r="BN112" s="412" t="str">
        <f t="shared" si="143"/>
        <v>0m0</v>
      </c>
      <c r="BO112" s="399">
        <f t="shared" si="144"/>
        <v>0</v>
      </c>
      <c r="BP112" s="399">
        <f t="shared" si="145"/>
        <v>0</v>
      </c>
      <c r="BQ112" s="412">
        <f t="shared" si="146"/>
        <v>0</v>
      </c>
      <c r="BR112" s="413">
        <f t="shared" si="147"/>
        <v>0</v>
      </c>
      <c r="BS112" s="398" t="str">
        <f t="shared" si="148"/>
        <v>0</v>
      </c>
      <c r="BT112" s="398" t="str">
        <f t="shared" si="149"/>
        <v>0</v>
      </c>
      <c r="BU112" s="412">
        <f t="shared" si="150"/>
        <v>0</v>
      </c>
      <c r="BV112" s="412" t="str">
        <f t="shared" si="151"/>
        <v>0m0</v>
      </c>
      <c r="BW112" s="399">
        <f t="shared" si="152"/>
        <v>0</v>
      </c>
      <c r="BX112" s="399">
        <f t="shared" si="153"/>
        <v>0</v>
      </c>
      <c r="BY112" s="412">
        <f t="shared" si="154"/>
        <v>0</v>
      </c>
      <c r="BZ112" s="413">
        <f t="shared" si="155"/>
        <v>0</v>
      </c>
      <c r="CA112" s="398" t="str">
        <f t="shared" si="156"/>
        <v>0</v>
      </c>
      <c r="CB112" s="398" t="str">
        <f t="shared" si="157"/>
        <v>0</v>
      </c>
      <c r="CC112" s="412">
        <f t="shared" si="158"/>
        <v>0</v>
      </c>
      <c r="CD112" s="412" t="str">
        <f t="shared" si="159"/>
        <v>0m0</v>
      </c>
      <c r="CE112" s="399">
        <f t="shared" si="160"/>
        <v>0</v>
      </c>
      <c r="CF112" s="399">
        <f t="shared" si="161"/>
        <v>0</v>
      </c>
      <c r="CG112" s="412">
        <f t="shared" si="162"/>
        <v>0</v>
      </c>
      <c r="CH112" s="413">
        <f t="shared" si="163"/>
        <v>0</v>
      </c>
      <c r="CI112" s="398" t="str">
        <f t="shared" si="164"/>
        <v>0</v>
      </c>
      <c r="CJ112" s="398" t="str">
        <f t="shared" si="165"/>
        <v>0</v>
      </c>
      <c r="CK112" s="412">
        <f t="shared" si="166"/>
        <v>0</v>
      </c>
      <c r="CL112" s="412" t="str">
        <f t="shared" si="167"/>
        <v>0m0</v>
      </c>
      <c r="CM112" s="399">
        <f t="shared" si="168"/>
        <v>0</v>
      </c>
      <c r="CN112" s="399">
        <f t="shared" si="169"/>
        <v>0</v>
      </c>
      <c r="CO112" s="412">
        <f t="shared" si="170"/>
        <v>0</v>
      </c>
      <c r="CP112" s="413">
        <f t="shared" si="171"/>
        <v>0</v>
      </c>
      <c r="CQ112" s="398" t="str">
        <f t="shared" si="172"/>
        <v>0</v>
      </c>
      <c r="CR112" s="398" t="str">
        <f t="shared" si="173"/>
        <v>0</v>
      </c>
      <c r="CS112" s="412">
        <f t="shared" si="174"/>
        <v>0</v>
      </c>
      <c r="CT112" s="412" t="str">
        <f t="shared" si="175"/>
        <v>0m0</v>
      </c>
      <c r="CU112" s="412">
        <f t="shared" si="176"/>
        <v>0</v>
      </c>
      <c r="CV112" s="412">
        <f t="shared" si="177"/>
        <v>0</v>
      </c>
      <c r="CW112" s="412">
        <f t="shared" si="178"/>
        <v>0</v>
      </c>
      <c r="CX112" s="412">
        <f t="shared" si="179"/>
        <v>0</v>
      </c>
      <c r="CY112" s="412">
        <f t="shared" si="180"/>
        <v>0</v>
      </c>
      <c r="CZ112" s="412" t="str">
        <f t="shared" si="181"/>
        <v/>
      </c>
      <c r="DA112" s="412" t="str">
        <f t="shared" si="182"/>
        <v/>
      </c>
      <c r="DB112" s="412" t="str">
        <f t="shared" si="183"/>
        <v/>
      </c>
      <c r="DC112" s="412" t="str">
        <f t="shared" si="184"/>
        <v/>
      </c>
      <c r="DD112" s="412" t="str">
        <f t="shared" si="185"/>
        <v/>
      </c>
      <c r="DE112" s="412"/>
      <c r="DG112" s="412" t="str">
        <f t="shared" si="186"/>
        <v/>
      </c>
      <c r="DH112" s="412" t="str">
        <f t="shared" si="187"/>
        <v/>
      </c>
      <c r="DI112" s="412">
        <f t="shared" si="188"/>
        <v>0</v>
      </c>
      <c r="DJ112" s="412" t="str">
        <f t="shared" si="189"/>
        <v/>
      </c>
      <c r="DK112" s="412" t="str">
        <f t="shared" si="190"/>
        <v/>
      </c>
      <c r="DL112" s="412" t="str">
        <f t="shared" si="191"/>
        <v/>
      </c>
      <c r="DM112" s="412" t="str">
        <f t="shared" si="192"/>
        <v/>
      </c>
      <c r="DN112" s="412" t="str">
        <f t="shared" si="193"/>
        <v/>
      </c>
      <c r="DO112" s="412" t="str">
        <f t="shared" si="194"/>
        <v/>
      </c>
      <c r="DR112" s="494"/>
      <c r="DS112" s="393">
        <f t="shared" si="197"/>
        <v>0</v>
      </c>
      <c r="DT112" s="393">
        <f t="shared" si="195"/>
        <v>0</v>
      </c>
      <c r="DU112" s="411">
        <f t="shared" si="196"/>
        <v>0</v>
      </c>
      <c r="DX112" s="494" t="e">
        <f>IF(BG112&lt;270000,○,"")</f>
        <v>#NAME?</v>
      </c>
    </row>
    <row r="113" spans="1:128" s="411" customFormat="1" ht="18" hidden="1" customHeight="1" thickBot="1">
      <c r="A113" s="145" t="str">
        <f t="shared" si="120"/>
        <v/>
      </c>
      <c r="B113" s="158"/>
      <c r="C113" s="31" t="str">
        <f>IF(B113="","",VLOOKUP(B113,学連登録!$C$2:$G$3000,2,FALSE))</f>
        <v/>
      </c>
      <c r="D113" s="32" t="str">
        <f>IF(B113="","",VLOOKUP(B113,学連登録!$C$2:$G$3000,3,FALSE))</f>
        <v/>
      </c>
      <c r="E113" s="33" t="str">
        <f>IF(B113="","",VLOOKUP(B113,学連登録!$C$2:$G$3000,4,FALSE))</f>
        <v/>
      </c>
      <c r="F113" s="383" t="str">
        <f>IF(B113="","",VLOOKUP(B113,学連登録!$C$2:$I$3000,7,FALSE))</f>
        <v/>
      </c>
      <c r="G113" s="159"/>
      <c r="H113" s="853"/>
      <c r="I113" s="854"/>
      <c r="J113" s="160"/>
      <c r="K113" s="825"/>
      <c r="L113" s="826"/>
      <c r="M113" s="160"/>
      <c r="N113" s="819"/>
      <c r="O113" s="820"/>
      <c r="P113" s="159"/>
      <c r="Q113" s="825"/>
      <c r="R113" s="826"/>
      <c r="S113" s="159"/>
      <c r="T113" s="825"/>
      <c r="U113" s="826"/>
      <c r="V113" s="103" t="str">
        <f>IF(B113="","",VLOOKUP(B113,学連登録!$C$2:$H$3000,6,FALSE))</f>
        <v/>
      </c>
      <c r="W113" s="377"/>
      <c r="X113" s="157"/>
      <c r="Y113" s="118" t="str">
        <f t="shared" si="198"/>
        <v/>
      </c>
      <c r="Z113" s="97" t="str">
        <f>IF(G113="","",VLOOKUP(G113,種目名!$O$5:$T$104,3,0))</f>
        <v/>
      </c>
      <c r="AA113" s="99" t="str">
        <f>IF(J113="","",VLOOKUP(J113,種目名!$O$5:$T$104,3,0))</f>
        <v/>
      </c>
      <c r="AB113" s="119" t="str">
        <f>IF(M113="","",VLOOKUP(M113,種目名!$O$5:$T$104,3,0))</f>
        <v/>
      </c>
      <c r="AC113" s="119" t="str">
        <f>IF(P113="","",VLOOKUP(AF113,種目名!$O$5:$T$104,3,0))</f>
        <v/>
      </c>
      <c r="AD113" s="120" t="str">
        <f>IF(S113="","",VLOOKUP(AI113,種目名!$O$5:$T$104,3,0))</f>
        <v/>
      </c>
      <c r="AE113" s="117">
        <f t="shared" si="199"/>
        <v>0</v>
      </c>
      <c r="AF113" s="157" t="str">
        <f t="shared" si="200"/>
        <v/>
      </c>
      <c r="AG113" s="157" t="str">
        <f t="shared" si="201"/>
        <v/>
      </c>
      <c r="AH113" s="117">
        <f t="shared" si="202"/>
        <v>0</v>
      </c>
      <c r="AI113" s="157" t="str">
        <f t="shared" si="203"/>
        <v/>
      </c>
      <c r="AJ113" s="157" t="str">
        <f t="shared" si="204"/>
        <v/>
      </c>
      <c r="AK113" s="390"/>
      <c r="AL113" s="171">
        <f t="shared" si="121"/>
        <v>0</v>
      </c>
      <c r="AM113" s="399">
        <f t="shared" si="122"/>
        <v>0</v>
      </c>
      <c r="AN113" s="399">
        <f>COUNTIF($B$12:B113,B113)</f>
        <v>0</v>
      </c>
      <c r="AO113" s="399"/>
      <c r="AP113" s="399" t="str">
        <f t="shared" si="123"/>
        <v/>
      </c>
      <c r="AQ113" s="399" t="str">
        <f t="shared" si="124"/>
        <v/>
      </c>
      <c r="AR113" s="399" t="str">
        <f t="shared" si="125"/>
        <v/>
      </c>
      <c r="AS113" s="399" t="str">
        <f t="shared" si="126"/>
        <v/>
      </c>
      <c r="AT113" s="399">
        <f t="shared" si="127"/>
        <v>0</v>
      </c>
      <c r="AU113" s="399" t="str">
        <f t="shared" si="128"/>
        <v/>
      </c>
      <c r="AV113" s="399" t="str">
        <f t="shared" si="129"/>
        <v/>
      </c>
      <c r="AW113" s="399" t="str">
        <f t="shared" si="130"/>
        <v/>
      </c>
      <c r="AX113" s="399" t="str">
        <f t="shared" si="131"/>
        <v/>
      </c>
      <c r="AY113" s="399" t="str">
        <f t="shared" si="132"/>
        <v/>
      </c>
      <c r="AZ113" s="399" t="str">
        <f t="shared" si="133"/>
        <v/>
      </c>
      <c r="BA113" s="399" t="str">
        <f t="shared" si="134"/>
        <v/>
      </c>
      <c r="BB113" s="399" t="str">
        <f t="shared" si="135"/>
        <v/>
      </c>
      <c r="BC113" s="399" t="str">
        <f t="shared" si="136"/>
        <v/>
      </c>
      <c r="BD113" s="403" t="str">
        <f t="shared" si="137"/>
        <v/>
      </c>
      <c r="BE113" s="393">
        <f t="shared" si="138"/>
        <v>0</v>
      </c>
      <c r="BF113" s="157"/>
      <c r="BG113" s="399">
        <f t="shared" si="139"/>
        <v>0</v>
      </c>
      <c r="BH113" s="399">
        <f t="shared" si="140"/>
        <v>0</v>
      </c>
      <c r="BI113" s="412">
        <f t="shared" si="141"/>
        <v>0</v>
      </c>
      <c r="BJ113" s="413">
        <f t="shared" si="117"/>
        <v>0</v>
      </c>
      <c r="BK113" s="398" t="str">
        <f t="shared" si="118"/>
        <v>0</v>
      </c>
      <c r="BL113" s="398" t="str">
        <f t="shared" si="119"/>
        <v>0</v>
      </c>
      <c r="BM113" s="412">
        <f t="shared" si="142"/>
        <v>0</v>
      </c>
      <c r="BN113" s="412" t="str">
        <f t="shared" si="143"/>
        <v>0m0</v>
      </c>
      <c r="BO113" s="399">
        <f t="shared" si="144"/>
        <v>0</v>
      </c>
      <c r="BP113" s="399">
        <f t="shared" si="145"/>
        <v>0</v>
      </c>
      <c r="BQ113" s="412">
        <f t="shared" si="146"/>
        <v>0</v>
      </c>
      <c r="BR113" s="413">
        <f t="shared" si="147"/>
        <v>0</v>
      </c>
      <c r="BS113" s="398" t="str">
        <f t="shared" si="148"/>
        <v>0</v>
      </c>
      <c r="BT113" s="398" t="str">
        <f t="shared" si="149"/>
        <v>0</v>
      </c>
      <c r="BU113" s="412">
        <f t="shared" si="150"/>
        <v>0</v>
      </c>
      <c r="BV113" s="412" t="str">
        <f t="shared" si="151"/>
        <v>0m0</v>
      </c>
      <c r="BW113" s="399">
        <f t="shared" si="152"/>
        <v>0</v>
      </c>
      <c r="BX113" s="399">
        <f t="shared" si="153"/>
        <v>0</v>
      </c>
      <c r="BY113" s="412">
        <f t="shared" si="154"/>
        <v>0</v>
      </c>
      <c r="BZ113" s="413">
        <f t="shared" si="155"/>
        <v>0</v>
      </c>
      <c r="CA113" s="398" t="str">
        <f t="shared" si="156"/>
        <v>0</v>
      </c>
      <c r="CB113" s="398" t="str">
        <f t="shared" si="157"/>
        <v>0</v>
      </c>
      <c r="CC113" s="412">
        <f t="shared" si="158"/>
        <v>0</v>
      </c>
      <c r="CD113" s="412" t="str">
        <f t="shared" si="159"/>
        <v>0m0</v>
      </c>
      <c r="CE113" s="399">
        <f t="shared" si="160"/>
        <v>0</v>
      </c>
      <c r="CF113" s="399">
        <f t="shared" si="161"/>
        <v>0</v>
      </c>
      <c r="CG113" s="412">
        <f t="shared" si="162"/>
        <v>0</v>
      </c>
      <c r="CH113" s="413">
        <f t="shared" si="163"/>
        <v>0</v>
      </c>
      <c r="CI113" s="398" t="str">
        <f t="shared" si="164"/>
        <v>0</v>
      </c>
      <c r="CJ113" s="398" t="str">
        <f t="shared" si="165"/>
        <v>0</v>
      </c>
      <c r="CK113" s="412">
        <f t="shared" si="166"/>
        <v>0</v>
      </c>
      <c r="CL113" s="412" t="str">
        <f t="shared" si="167"/>
        <v>0m0</v>
      </c>
      <c r="CM113" s="399">
        <f t="shared" si="168"/>
        <v>0</v>
      </c>
      <c r="CN113" s="399">
        <f t="shared" si="169"/>
        <v>0</v>
      </c>
      <c r="CO113" s="412">
        <f t="shared" si="170"/>
        <v>0</v>
      </c>
      <c r="CP113" s="413">
        <f t="shared" si="171"/>
        <v>0</v>
      </c>
      <c r="CQ113" s="398" t="str">
        <f t="shared" si="172"/>
        <v>0</v>
      </c>
      <c r="CR113" s="398" t="str">
        <f t="shared" si="173"/>
        <v>0</v>
      </c>
      <c r="CS113" s="412">
        <f t="shared" si="174"/>
        <v>0</v>
      </c>
      <c r="CT113" s="412" t="str">
        <f t="shared" si="175"/>
        <v>0m0</v>
      </c>
      <c r="CU113" s="412">
        <f t="shared" si="176"/>
        <v>0</v>
      </c>
      <c r="CV113" s="412">
        <f t="shared" si="177"/>
        <v>0</v>
      </c>
      <c r="CW113" s="412">
        <f t="shared" si="178"/>
        <v>0</v>
      </c>
      <c r="CX113" s="412">
        <f t="shared" si="179"/>
        <v>0</v>
      </c>
      <c r="CY113" s="412">
        <f t="shared" si="180"/>
        <v>0</v>
      </c>
      <c r="CZ113" s="412" t="str">
        <f t="shared" si="181"/>
        <v/>
      </c>
      <c r="DA113" s="412" t="str">
        <f t="shared" si="182"/>
        <v/>
      </c>
      <c r="DB113" s="412" t="str">
        <f t="shared" si="183"/>
        <v/>
      </c>
      <c r="DC113" s="412" t="str">
        <f t="shared" si="184"/>
        <v/>
      </c>
      <c r="DD113" s="412" t="str">
        <f t="shared" si="185"/>
        <v/>
      </c>
      <c r="DE113" s="412"/>
      <c r="DG113" s="412" t="str">
        <f t="shared" si="186"/>
        <v/>
      </c>
      <c r="DH113" s="412" t="str">
        <f t="shared" si="187"/>
        <v/>
      </c>
      <c r="DI113" s="412">
        <f t="shared" si="188"/>
        <v>0</v>
      </c>
      <c r="DJ113" s="412" t="str">
        <f t="shared" si="189"/>
        <v/>
      </c>
      <c r="DK113" s="412" t="str">
        <f t="shared" si="190"/>
        <v/>
      </c>
      <c r="DL113" s="412" t="str">
        <f t="shared" si="191"/>
        <v/>
      </c>
      <c r="DM113" s="412" t="str">
        <f t="shared" si="192"/>
        <v/>
      </c>
      <c r="DN113" s="412" t="str">
        <f t="shared" si="193"/>
        <v/>
      </c>
      <c r="DO113" s="412" t="str">
        <f t="shared" si="194"/>
        <v/>
      </c>
      <c r="DR113" s="494"/>
      <c r="DS113" s="393">
        <f t="shared" si="197"/>
        <v>0</v>
      </c>
      <c r="DT113" s="393">
        <f t="shared" si="195"/>
        <v>0</v>
      </c>
      <c r="DU113" s="411">
        <f t="shared" si="196"/>
        <v>0</v>
      </c>
      <c r="DX113" s="494" t="e">
        <f>IF(BG113&lt;270000,○,"")</f>
        <v>#NAME?</v>
      </c>
    </row>
    <row r="114" spans="1:128" s="411" customFormat="1" ht="18" hidden="1" customHeight="1" thickBot="1">
      <c r="A114" s="145" t="str">
        <f t="shared" si="120"/>
        <v/>
      </c>
      <c r="B114" s="158"/>
      <c r="C114" s="31" t="str">
        <f>IF(B114="","",VLOOKUP(B114,学連登録!$C$2:$G$3000,2,FALSE))</f>
        <v/>
      </c>
      <c r="D114" s="32" t="str">
        <f>IF(B114="","",VLOOKUP(B114,学連登録!$C$2:$G$3000,3,FALSE))</f>
        <v/>
      </c>
      <c r="E114" s="33" t="str">
        <f>IF(B114="","",VLOOKUP(B114,学連登録!$C$2:$G$3000,4,FALSE))</f>
        <v/>
      </c>
      <c r="F114" s="383" t="str">
        <f>IF(B114="","",VLOOKUP(B114,学連登録!$C$2:$I$3000,7,FALSE))</f>
        <v/>
      </c>
      <c r="G114" s="159"/>
      <c r="H114" s="853"/>
      <c r="I114" s="854"/>
      <c r="J114" s="160"/>
      <c r="K114" s="825"/>
      <c r="L114" s="826"/>
      <c r="M114" s="160"/>
      <c r="N114" s="819"/>
      <c r="O114" s="820"/>
      <c r="P114" s="159"/>
      <c r="Q114" s="825"/>
      <c r="R114" s="826"/>
      <c r="S114" s="159"/>
      <c r="T114" s="825"/>
      <c r="U114" s="826"/>
      <c r="V114" s="103" t="str">
        <f>IF(B114="","",VLOOKUP(B114,学連登録!$C$2:$H$3000,6,FALSE))</f>
        <v/>
      </c>
      <c r="W114" s="377"/>
      <c r="X114" s="157"/>
      <c r="Y114" s="118" t="str">
        <f t="shared" si="198"/>
        <v/>
      </c>
      <c r="Z114" s="97" t="str">
        <f>IF(G114="","",VLOOKUP(G114,種目名!$O$5:$T$104,3,0))</f>
        <v/>
      </c>
      <c r="AA114" s="99" t="str">
        <f>IF(J114="","",VLOOKUP(J114,種目名!$O$5:$T$104,3,0))</f>
        <v/>
      </c>
      <c r="AB114" s="119" t="str">
        <f>IF(M114="","",VLOOKUP(M114,種目名!$O$5:$T$104,3,0))</f>
        <v/>
      </c>
      <c r="AC114" s="119" t="str">
        <f>IF(P114="","",VLOOKUP(AF114,種目名!$O$5:$T$104,3,0))</f>
        <v/>
      </c>
      <c r="AD114" s="120" t="str">
        <f>IF(S114="","",VLOOKUP(AI114,種目名!$O$5:$T$104,3,0))</f>
        <v/>
      </c>
      <c r="AE114" s="117">
        <f t="shared" si="199"/>
        <v>0</v>
      </c>
      <c r="AF114" s="157" t="str">
        <f t="shared" si="200"/>
        <v/>
      </c>
      <c r="AG114" s="157" t="str">
        <f t="shared" si="201"/>
        <v/>
      </c>
      <c r="AH114" s="117">
        <f t="shared" si="202"/>
        <v>0</v>
      </c>
      <c r="AI114" s="157" t="str">
        <f t="shared" si="203"/>
        <v/>
      </c>
      <c r="AJ114" s="157" t="str">
        <f t="shared" si="204"/>
        <v/>
      </c>
      <c r="AK114" s="390"/>
      <c r="AL114" s="171">
        <f t="shared" si="121"/>
        <v>0</v>
      </c>
      <c r="AM114" s="399">
        <f t="shared" si="122"/>
        <v>0</v>
      </c>
      <c r="AN114" s="399">
        <f>COUNTIF($B$12:B114,B114)</f>
        <v>0</v>
      </c>
      <c r="AO114" s="399"/>
      <c r="AP114" s="399" t="str">
        <f t="shared" si="123"/>
        <v/>
      </c>
      <c r="AQ114" s="399" t="str">
        <f t="shared" si="124"/>
        <v/>
      </c>
      <c r="AR114" s="399" t="str">
        <f t="shared" si="125"/>
        <v/>
      </c>
      <c r="AS114" s="399" t="str">
        <f t="shared" si="126"/>
        <v/>
      </c>
      <c r="AT114" s="399">
        <f t="shared" si="127"/>
        <v>0</v>
      </c>
      <c r="AU114" s="399" t="str">
        <f t="shared" si="128"/>
        <v/>
      </c>
      <c r="AV114" s="399" t="str">
        <f t="shared" si="129"/>
        <v/>
      </c>
      <c r="AW114" s="399" t="str">
        <f t="shared" si="130"/>
        <v/>
      </c>
      <c r="AX114" s="399" t="str">
        <f t="shared" si="131"/>
        <v/>
      </c>
      <c r="AY114" s="399" t="str">
        <f t="shared" si="132"/>
        <v/>
      </c>
      <c r="AZ114" s="399" t="str">
        <f t="shared" si="133"/>
        <v/>
      </c>
      <c r="BA114" s="399" t="str">
        <f t="shared" si="134"/>
        <v/>
      </c>
      <c r="BB114" s="399" t="str">
        <f t="shared" si="135"/>
        <v/>
      </c>
      <c r="BC114" s="399" t="str">
        <f t="shared" si="136"/>
        <v/>
      </c>
      <c r="BD114" s="403" t="str">
        <f t="shared" si="137"/>
        <v/>
      </c>
      <c r="BE114" s="393">
        <f t="shared" si="138"/>
        <v>0</v>
      </c>
      <c r="BF114" s="157"/>
      <c r="BG114" s="399">
        <f t="shared" si="139"/>
        <v>0</v>
      </c>
      <c r="BH114" s="399">
        <f t="shared" si="140"/>
        <v>0</v>
      </c>
      <c r="BI114" s="412">
        <f t="shared" si="141"/>
        <v>0</v>
      </c>
      <c r="BJ114" s="413">
        <f t="shared" si="117"/>
        <v>0</v>
      </c>
      <c r="BK114" s="398" t="str">
        <f t="shared" si="118"/>
        <v>0</v>
      </c>
      <c r="BL114" s="398" t="str">
        <f t="shared" si="119"/>
        <v>0</v>
      </c>
      <c r="BM114" s="412">
        <f t="shared" si="142"/>
        <v>0</v>
      </c>
      <c r="BN114" s="412" t="str">
        <f t="shared" si="143"/>
        <v>0m0</v>
      </c>
      <c r="BO114" s="399">
        <f t="shared" si="144"/>
        <v>0</v>
      </c>
      <c r="BP114" s="399">
        <f t="shared" si="145"/>
        <v>0</v>
      </c>
      <c r="BQ114" s="412">
        <f t="shared" si="146"/>
        <v>0</v>
      </c>
      <c r="BR114" s="413">
        <f t="shared" si="147"/>
        <v>0</v>
      </c>
      <c r="BS114" s="398" t="str">
        <f t="shared" si="148"/>
        <v>0</v>
      </c>
      <c r="BT114" s="398" t="str">
        <f t="shared" si="149"/>
        <v>0</v>
      </c>
      <c r="BU114" s="412">
        <f t="shared" si="150"/>
        <v>0</v>
      </c>
      <c r="BV114" s="412" t="str">
        <f t="shared" si="151"/>
        <v>0m0</v>
      </c>
      <c r="BW114" s="399">
        <f t="shared" si="152"/>
        <v>0</v>
      </c>
      <c r="BX114" s="399">
        <f t="shared" si="153"/>
        <v>0</v>
      </c>
      <c r="BY114" s="412">
        <f t="shared" si="154"/>
        <v>0</v>
      </c>
      <c r="BZ114" s="413">
        <f t="shared" si="155"/>
        <v>0</v>
      </c>
      <c r="CA114" s="398" t="str">
        <f t="shared" si="156"/>
        <v>0</v>
      </c>
      <c r="CB114" s="398" t="str">
        <f t="shared" si="157"/>
        <v>0</v>
      </c>
      <c r="CC114" s="412">
        <f t="shared" si="158"/>
        <v>0</v>
      </c>
      <c r="CD114" s="412" t="str">
        <f t="shared" si="159"/>
        <v>0m0</v>
      </c>
      <c r="CE114" s="399">
        <f t="shared" si="160"/>
        <v>0</v>
      </c>
      <c r="CF114" s="399">
        <f t="shared" si="161"/>
        <v>0</v>
      </c>
      <c r="CG114" s="412">
        <f t="shared" si="162"/>
        <v>0</v>
      </c>
      <c r="CH114" s="413">
        <f t="shared" si="163"/>
        <v>0</v>
      </c>
      <c r="CI114" s="398" t="str">
        <f t="shared" si="164"/>
        <v>0</v>
      </c>
      <c r="CJ114" s="398" t="str">
        <f t="shared" si="165"/>
        <v>0</v>
      </c>
      <c r="CK114" s="412">
        <f t="shared" si="166"/>
        <v>0</v>
      </c>
      <c r="CL114" s="412" t="str">
        <f t="shared" si="167"/>
        <v>0m0</v>
      </c>
      <c r="CM114" s="399">
        <f t="shared" si="168"/>
        <v>0</v>
      </c>
      <c r="CN114" s="399">
        <f t="shared" si="169"/>
        <v>0</v>
      </c>
      <c r="CO114" s="412">
        <f t="shared" si="170"/>
        <v>0</v>
      </c>
      <c r="CP114" s="413">
        <f t="shared" si="171"/>
        <v>0</v>
      </c>
      <c r="CQ114" s="398" t="str">
        <f t="shared" si="172"/>
        <v>0</v>
      </c>
      <c r="CR114" s="398" t="str">
        <f t="shared" si="173"/>
        <v>0</v>
      </c>
      <c r="CS114" s="412">
        <f t="shared" si="174"/>
        <v>0</v>
      </c>
      <c r="CT114" s="412" t="str">
        <f t="shared" si="175"/>
        <v>0m0</v>
      </c>
      <c r="CU114" s="412">
        <f t="shared" si="176"/>
        <v>0</v>
      </c>
      <c r="CV114" s="412">
        <f t="shared" si="177"/>
        <v>0</v>
      </c>
      <c r="CW114" s="412">
        <f t="shared" si="178"/>
        <v>0</v>
      </c>
      <c r="CX114" s="412">
        <f t="shared" si="179"/>
        <v>0</v>
      </c>
      <c r="CY114" s="412">
        <f t="shared" si="180"/>
        <v>0</v>
      </c>
      <c r="CZ114" s="412" t="str">
        <f t="shared" si="181"/>
        <v/>
      </c>
      <c r="DA114" s="412" t="str">
        <f t="shared" si="182"/>
        <v/>
      </c>
      <c r="DB114" s="412" t="str">
        <f t="shared" si="183"/>
        <v/>
      </c>
      <c r="DC114" s="412" t="str">
        <f t="shared" si="184"/>
        <v/>
      </c>
      <c r="DD114" s="412" t="str">
        <f t="shared" si="185"/>
        <v/>
      </c>
      <c r="DE114" s="412"/>
      <c r="DG114" s="412" t="str">
        <f t="shared" si="186"/>
        <v/>
      </c>
      <c r="DH114" s="412" t="str">
        <f t="shared" si="187"/>
        <v/>
      </c>
      <c r="DI114" s="412">
        <f t="shared" si="188"/>
        <v>0</v>
      </c>
      <c r="DJ114" s="412" t="str">
        <f t="shared" si="189"/>
        <v/>
      </c>
      <c r="DK114" s="412" t="str">
        <f t="shared" si="190"/>
        <v/>
      </c>
      <c r="DL114" s="412" t="str">
        <f t="shared" si="191"/>
        <v/>
      </c>
      <c r="DM114" s="412" t="str">
        <f t="shared" si="192"/>
        <v/>
      </c>
      <c r="DN114" s="412" t="str">
        <f t="shared" si="193"/>
        <v/>
      </c>
      <c r="DO114" s="412" t="str">
        <f t="shared" si="194"/>
        <v/>
      </c>
      <c r="DR114" s="494"/>
      <c r="DS114" s="393">
        <f t="shared" si="197"/>
        <v>0</v>
      </c>
      <c r="DT114" s="393">
        <f t="shared" si="195"/>
        <v>0</v>
      </c>
      <c r="DU114" s="411">
        <f t="shared" si="196"/>
        <v>0</v>
      </c>
      <c r="DX114" s="494" t="e">
        <f>IF(BG114&lt;270000,○,"")</f>
        <v>#NAME?</v>
      </c>
    </row>
    <row r="115" spans="1:128" s="411" customFormat="1" ht="18" hidden="1" customHeight="1" thickBot="1">
      <c r="A115" s="145" t="str">
        <f t="shared" si="120"/>
        <v/>
      </c>
      <c r="B115" s="158"/>
      <c r="C115" s="31" t="str">
        <f>IF(B115="","",VLOOKUP(B115,学連登録!$C$2:$G$3000,2,FALSE))</f>
        <v/>
      </c>
      <c r="D115" s="32" t="str">
        <f>IF(B115="","",VLOOKUP(B115,学連登録!$C$2:$G$3000,3,FALSE))</f>
        <v/>
      </c>
      <c r="E115" s="33" t="str">
        <f>IF(B115="","",VLOOKUP(B115,学連登録!$C$2:$G$3000,4,FALSE))</f>
        <v/>
      </c>
      <c r="F115" s="383" t="str">
        <f>IF(B115="","",VLOOKUP(B115,学連登録!$C$2:$I$3000,7,FALSE))</f>
        <v/>
      </c>
      <c r="G115" s="159"/>
      <c r="H115" s="853"/>
      <c r="I115" s="854"/>
      <c r="J115" s="160"/>
      <c r="K115" s="825"/>
      <c r="L115" s="826"/>
      <c r="M115" s="160"/>
      <c r="N115" s="819"/>
      <c r="O115" s="820"/>
      <c r="P115" s="159"/>
      <c r="Q115" s="825"/>
      <c r="R115" s="826"/>
      <c r="S115" s="159"/>
      <c r="T115" s="825"/>
      <c r="U115" s="826"/>
      <c r="V115" s="103" t="str">
        <f>IF(B115="","",VLOOKUP(B115,学連登録!$C$2:$H$3000,6,FALSE))</f>
        <v/>
      </c>
      <c r="W115" s="377"/>
      <c r="X115" s="157"/>
      <c r="Y115" s="118" t="str">
        <f t="shared" si="198"/>
        <v/>
      </c>
      <c r="Z115" s="97" t="str">
        <f>IF(G115="","",VLOOKUP(G115,種目名!$O$5:$T$104,3,0))</f>
        <v/>
      </c>
      <c r="AA115" s="99" t="str">
        <f>IF(J115="","",VLOOKUP(J115,種目名!$O$5:$T$104,3,0))</f>
        <v/>
      </c>
      <c r="AB115" s="119" t="str">
        <f>IF(M115="","",VLOOKUP(M115,種目名!$O$5:$T$104,3,0))</f>
        <v/>
      </c>
      <c r="AC115" s="119" t="str">
        <f>IF(P115="","",VLOOKUP(AF115,種目名!$O$5:$T$104,3,0))</f>
        <v/>
      </c>
      <c r="AD115" s="120" t="str">
        <f>IF(S115="","",VLOOKUP(AI115,種目名!$O$5:$T$104,3,0))</f>
        <v/>
      </c>
      <c r="AE115" s="117">
        <f t="shared" si="199"/>
        <v>0</v>
      </c>
      <c r="AF115" s="157" t="str">
        <f t="shared" si="200"/>
        <v/>
      </c>
      <c r="AG115" s="157" t="str">
        <f t="shared" si="201"/>
        <v/>
      </c>
      <c r="AH115" s="117">
        <f t="shared" si="202"/>
        <v>0</v>
      </c>
      <c r="AI115" s="157" t="str">
        <f t="shared" si="203"/>
        <v/>
      </c>
      <c r="AJ115" s="157" t="str">
        <f t="shared" si="204"/>
        <v/>
      </c>
      <c r="AK115" s="390"/>
      <c r="AL115" s="171">
        <f t="shared" si="121"/>
        <v>0</v>
      </c>
      <c r="AM115" s="399">
        <f t="shared" si="122"/>
        <v>0</v>
      </c>
      <c r="AN115" s="399">
        <f>COUNTIF($B$12:B115,B115)</f>
        <v>0</v>
      </c>
      <c r="AO115" s="399"/>
      <c r="AP115" s="399" t="str">
        <f t="shared" si="123"/>
        <v/>
      </c>
      <c r="AQ115" s="399" t="str">
        <f t="shared" si="124"/>
        <v/>
      </c>
      <c r="AR115" s="399" t="str">
        <f t="shared" si="125"/>
        <v/>
      </c>
      <c r="AS115" s="399" t="str">
        <f t="shared" si="126"/>
        <v/>
      </c>
      <c r="AT115" s="399">
        <f t="shared" si="127"/>
        <v>0</v>
      </c>
      <c r="AU115" s="399" t="str">
        <f t="shared" si="128"/>
        <v/>
      </c>
      <c r="AV115" s="399" t="str">
        <f t="shared" si="129"/>
        <v/>
      </c>
      <c r="AW115" s="399" t="str">
        <f t="shared" si="130"/>
        <v/>
      </c>
      <c r="AX115" s="399" t="str">
        <f t="shared" si="131"/>
        <v/>
      </c>
      <c r="AY115" s="399" t="str">
        <f t="shared" si="132"/>
        <v/>
      </c>
      <c r="AZ115" s="399" t="str">
        <f t="shared" si="133"/>
        <v/>
      </c>
      <c r="BA115" s="399" t="str">
        <f t="shared" si="134"/>
        <v/>
      </c>
      <c r="BB115" s="399" t="str">
        <f t="shared" si="135"/>
        <v/>
      </c>
      <c r="BC115" s="399" t="str">
        <f t="shared" si="136"/>
        <v/>
      </c>
      <c r="BD115" s="403" t="str">
        <f t="shared" si="137"/>
        <v/>
      </c>
      <c r="BE115" s="393">
        <f t="shared" si="138"/>
        <v>0</v>
      </c>
      <c r="BF115" s="157"/>
      <c r="BG115" s="399">
        <f t="shared" si="139"/>
        <v>0</v>
      </c>
      <c r="BH115" s="399">
        <f t="shared" si="140"/>
        <v>0</v>
      </c>
      <c r="BI115" s="412">
        <f t="shared" si="141"/>
        <v>0</v>
      </c>
      <c r="BJ115" s="413">
        <f t="shared" si="117"/>
        <v>0</v>
      </c>
      <c r="BK115" s="398" t="str">
        <f t="shared" si="118"/>
        <v>0</v>
      </c>
      <c r="BL115" s="398" t="str">
        <f t="shared" si="119"/>
        <v>0</v>
      </c>
      <c r="BM115" s="412">
        <f t="shared" si="142"/>
        <v>0</v>
      </c>
      <c r="BN115" s="412" t="str">
        <f t="shared" si="143"/>
        <v>0m0</v>
      </c>
      <c r="BO115" s="399">
        <f t="shared" si="144"/>
        <v>0</v>
      </c>
      <c r="BP115" s="399">
        <f t="shared" si="145"/>
        <v>0</v>
      </c>
      <c r="BQ115" s="412">
        <f t="shared" si="146"/>
        <v>0</v>
      </c>
      <c r="BR115" s="413">
        <f t="shared" si="147"/>
        <v>0</v>
      </c>
      <c r="BS115" s="398" t="str">
        <f t="shared" si="148"/>
        <v>0</v>
      </c>
      <c r="BT115" s="398" t="str">
        <f t="shared" si="149"/>
        <v>0</v>
      </c>
      <c r="BU115" s="412">
        <f t="shared" si="150"/>
        <v>0</v>
      </c>
      <c r="BV115" s="412" t="str">
        <f t="shared" si="151"/>
        <v>0m0</v>
      </c>
      <c r="BW115" s="399">
        <f t="shared" si="152"/>
        <v>0</v>
      </c>
      <c r="BX115" s="399">
        <f t="shared" si="153"/>
        <v>0</v>
      </c>
      <c r="BY115" s="412">
        <f t="shared" si="154"/>
        <v>0</v>
      </c>
      <c r="BZ115" s="413">
        <f t="shared" si="155"/>
        <v>0</v>
      </c>
      <c r="CA115" s="398" t="str">
        <f t="shared" si="156"/>
        <v>0</v>
      </c>
      <c r="CB115" s="398" t="str">
        <f t="shared" si="157"/>
        <v>0</v>
      </c>
      <c r="CC115" s="412">
        <f t="shared" si="158"/>
        <v>0</v>
      </c>
      <c r="CD115" s="412" t="str">
        <f t="shared" si="159"/>
        <v>0m0</v>
      </c>
      <c r="CE115" s="399">
        <f t="shared" si="160"/>
        <v>0</v>
      </c>
      <c r="CF115" s="399">
        <f t="shared" si="161"/>
        <v>0</v>
      </c>
      <c r="CG115" s="412">
        <f t="shared" si="162"/>
        <v>0</v>
      </c>
      <c r="CH115" s="413">
        <f t="shared" si="163"/>
        <v>0</v>
      </c>
      <c r="CI115" s="398" t="str">
        <f t="shared" si="164"/>
        <v>0</v>
      </c>
      <c r="CJ115" s="398" t="str">
        <f t="shared" si="165"/>
        <v>0</v>
      </c>
      <c r="CK115" s="412">
        <f t="shared" si="166"/>
        <v>0</v>
      </c>
      <c r="CL115" s="412" t="str">
        <f t="shared" si="167"/>
        <v>0m0</v>
      </c>
      <c r="CM115" s="399">
        <f t="shared" si="168"/>
        <v>0</v>
      </c>
      <c r="CN115" s="399">
        <f t="shared" si="169"/>
        <v>0</v>
      </c>
      <c r="CO115" s="412">
        <f t="shared" si="170"/>
        <v>0</v>
      </c>
      <c r="CP115" s="413">
        <f t="shared" si="171"/>
        <v>0</v>
      </c>
      <c r="CQ115" s="398" t="str">
        <f t="shared" si="172"/>
        <v>0</v>
      </c>
      <c r="CR115" s="398" t="str">
        <f t="shared" si="173"/>
        <v>0</v>
      </c>
      <c r="CS115" s="412">
        <f t="shared" si="174"/>
        <v>0</v>
      </c>
      <c r="CT115" s="412" t="str">
        <f t="shared" si="175"/>
        <v>0m0</v>
      </c>
      <c r="CU115" s="412">
        <f t="shared" si="176"/>
        <v>0</v>
      </c>
      <c r="CV115" s="412">
        <f t="shared" si="177"/>
        <v>0</v>
      </c>
      <c r="CW115" s="412">
        <f t="shared" si="178"/>
        <v>0</v>
      </c>
      <c r="CX115" s="412">
        <f t="shared" si="179"/>
        <v>0</v>
      </c>
      <c r="CY115" s="412">
        <f t="shared" si="180"/>
        <v>0</v>
      </c>
      <c r="CZ115" s="412" t="str">
        <f t="shared" si="181"/>
        <v/>
      </c>
      <c r="DA115" s="412" t="str">
        <f t="shared" si="182"/>
        <v/>
      </c>
      <c r="DB115" s="412" t="str">
        <f t="shared" si="183"/>
        <v/>
      </c>
      <c r="DC115" s="412" t="str">
        <f t="shared" si="184"/>
        <v/>
      </c>
      <c r="DD115" s="412" t="str">
        <f t="shared" si="185"/>
        <v/>
      </c>
      <c r="DE115" s="412"/>
      <c r="DG115" s="412" t="str">
        <f t="shared" si="186"/>
        <v/>
      </c>
      <c r="DH115" s="412" t="str">
        <f t="shared" si="187"/>
        <v/>
      </c>
      <c r="DI115" s="412">
        <f t="shared" si="188"/>
        <v>0</v>
      </c>
      <c r="DJ115" s="412" t="str">
        <f t="shared" si="189"/>
        <v/>
      </c>
      <c r="DK115" s="412" t="str">
        <f t="shared" si="190"/>
        <v/>
      </c>
      <c r="DL115" s="412" t="str">
        <f t="shared" si="191"/>
        <v/>
      </c>
      <c r="DM115" s="412" t="str">
        <f t="shared" si="192"/>
        <v/>
      </c>
      <c r="DN115" s="412" t="str">
        <f t="shared" si="193"/>
        <v/>
      </c>
      <c r="DO115" s="412" t="str">
        <f t="shared" si="194"/>
        <v/>
      </c>
      <c r="DR115" s="494"/>
      <c r="DS115" s="393">
        <f t="shared" si="197"/>
        <v>0</v>
      </c>
      <c r="DT115" s="393">
        <f t="shared" si="195"/>
        <v>0</v>
      </c>
      <c r="DU115" s="411">
        <f t="shared" si="196"/>
        <v>0</v>
      </c>
      <c r="DX115" s="494" t="e">
        <f>IF(BG115&lt;270000,○,"")</f>
        <v>#NAME?</v>
      </c>
    </row>
    <row r="116" spans="1:128" s="411" customFormat="1" ht="18" hidden="1" customHeight="1" thickBot="1">
      <c r="A116" s="145" t="str">
        <f t="shared" si="120"/>
        <v/>
      </c>
      <c r="B116" s="158"/>
      <c r="C116" s="31" t="str">
        <f>IF(B116="","",VLOOKUP(B116,学連登録!$C$2:$G$3000,2,FALSE))</f>
        <v/>
      </c>
      <c r="D116" s="32" t="str">
        <f>IF(B116="","",VLOOKUP(B116,学連登録!$C$2:$G$3000,3,FALSE))</f>
        <v/>
      </c>
      <c r="E116" s="33" t="str">
        <f>IF(B116="","",VLOOKUP(B116,学連登録!$C$2:$G$3000,4,FALSE))</f>
        <v/>
      </c>
      <c r="F116" s="383" t="str">
        <f>IF(B116="","",VLOOKUP(B116,学連登録!$C$2:$I$3000,7,FALSE))</f>
        <v/>
      </c>
      <c r="G116" s="159"/>
      <c r="H116" s="853"/>
      <c r="I116" s="854"/>
      <c r="J116" s="160"/>
      <c r="K116" s="825"/>
      <c r="L116" s="826"/>
      <c r="M116" s="160"/>
      <c r="N116" s="819"/>
      <c r="O116" s="820"/>
      <c r="P116" s="159"/>
      <c r="Q116" s="825"/>
      <c r="R116" s="826"/>
      <c r="S116" s="159"/>
      <c r="T116" s="825"/>
      <c r="U116" s="826"/>
      <c r="V116" s="103" t="str">
        <f>IF(B116="","",VLOOKUP(B116,学連登録!$C$2:$H$3000,6,FALSE))</f>
        <v/>
      </c>
      <c r="W116" s="377"/>
      <c r="X116" s="157"/>
      <c r="Y116" s="118" t="str">
        <f t="shared" si="198"/>
        <v/>
      </c>
      <c r="Z116" s="97" t="str">
        <f>IF(G116="","",VLOOKUP(G116,種目名!$O$5:$T$104,3,0))</f>
        <v/>
      </c>
      <c r="AA116" s="99" t="str">
        <f>IF(J116="","",VLOOKUP(J116,種目名!$O$5:$T$104,3,0))</f>
        <v/>
      </c>
      <c r="AB116" s="119" t="str">
        <f>IF(M116="","",VLOOKUP(M116,種目名!$O$5:$T$104,3,0))</f>
        <v/>
      </c>
      <c r="AC116" s="119" t="str">
        <f>IF(P116="","",VLOOKUP(AF116,種目名!$O$5:$T$104,3,0))</f>
        <v/>
      </c>
      <c r="AD116" s="120" t="str">
        <f>IF(S116="","",VLOOKUP(AI116,種目名!$O$5:$T$104,3,0))</f>
        <v/>
      </c>
      <c r="AE116" s="117">
        <f t="shared" si="199"/>
        <v>0</v>
      </c>
      <c r="AF116" s="157" t="str">
        <f t="shared" si="200"/>
        <v/>
      </c>
      <c r="AG116" s="157" t="str">
        <f t="shared" si="201"/>
        <v/>
      </c>
      <c r="AH116" s="117">
        <f t="shared" si="202"/>
        <v>0</v>
      </c>
      <c r="AI116" s="157" t="str">
        <f t="shared" si="203"/>
        <v/>
      </c>
      <c r="AJ116" s="157" t="str">
        <f t="shared" si="204"/>
        <v/>
      </c>
      <c r="AK116" s="390"/>
      <c r="AL116" s="171">
        <f t="shared" si="121"/>
        <v>0</v>
      </c>
      <c r="AM116" s="399">
        <f t="shared" si="122"/>
        <v>0</v>
      </c>
      <c r="AN116" s="399">
        <f>COUNTIF($B$12:B116,B116)</f>
        <v>0</v>
      </c>
      <c r="AO116" s="399"/>
      <c r="AP116" s="399" t="str">
        <f t="shared" si="123"/>
        <v/>
      </c>
      <c r="AQ116" s="399" t="str">
        <f t="shared" si="124"/>
        <v/>
      </c>
      <c r="AR116" s="399" t="str">
        <f t="shared" si="125"/>
        <v/>
      </c>
      <c r="AS116" s="399" t="str">
        <f t="shared" si="126"/>
        <v/>
      </c>
      <c r="AT116" s="399">
        <f t="shared" si="127"/>
        <v>0</v>
      </c>
      <c r="AU116" s="399" t="str">
        <f t="shared" si="128"/>
        <v/>
      </c>
      <c r="AV116" s="399" t="str">
        <f t="shared" si="129"/>
        <v/>
      </c>
      <c r="AW116" s="399" t="str">
        <f t="shared" si="130"/>
        <v/>
      </c>
      <c r="AX116" s="399" t="str">
        <f t="shared" si="131"/>
        <v/>
      </c>
      <c r="AY116" s="399" t="str">
        <f t="shared" si="132"/>
        <v/>
      </c>
      <c r="AZ116" s="399" t="str">
        <f t="shared" si="133"/>
        <v/>
      </c>
      <c r="BA116" s="399" t="str">
        <f t="shared" si="134"/>
        <v/>
      </c>
      <c r="BB116" s="399" t="str">
        <f t="shared" si="135"/>
        <v/>
      </c>
      <c r="BC116" s="399" t="str">
        <f t="shared" si="136"/>
        <v/>
      </c>
      <c r="BD116" s="403" t="str">
        <f t="shared" si="137"/>
        <v/>
      </c>
      <c r="BE116" s="393">
        <f t="shared" si="138"/>
        <v>0</v>
      </c>
      <c r="BF116" s="157"/>
      <c r="BG116" s="399">
        <f t="shared" si="139"/>
        <v>0</v>
      </c>
      <c r="BH116" s="399">
        <f t="shared" si="140"/>
        <v>0</v>
      </c>
      <c r="BI116" s="412">
        <f t="shared" si="141"/>
        <v>0</v>
      </c>
      <c r="BJ116" s="413">
        <f t="shared" si="117"/>
        <v>0</v>
      </c>
      <c r="BK116" s="398" t="str">
        <f t="shared" si="118"/>
        <v>0</v>
      </c>
      <c r="BL116" s="398" t="str">
        <f t="shared" si="119"/>
        <v>0</v>
      </c>
      <c r="BM116" s="412">
        <f t="shared" si="142"/>
        <v>0</v>
      </c>
      <c r="BN116" s="412" t="str">
        <f t="shared" si="143"/>
        <v>0m0</v>
      </c>
      <c r="BO116" s="399">
        <f t="shared" si="144"/>
        <v>0</v>
      </c>
      <c r="BP116" s="399">
        <f t="shared" si="145"/>
        <v>0</v>
      </c>
      <c r="BQ116" s="412">
        <f t="shared" si="146"/>
        <v>0</v>
      </c>
      <c r="BR116" s="413">
        <f t="shared" si="147"/>
        <v>0</v>
      </c>
      <c r="BS116" s="398" t="str">
        <f t="shared" si="148"/>
        <v>0</v>
      </c>
      <c r="BT116" s="398" t="str">
        <f t="shared" si="149"/>
        <v>0</v>
      </c>
      <c r="BU116" s="412">
        <f t="shared" si="150"/>
        <v>0</v>
      </c>
      <c r="BV116" s="412" t="str">
        <f t="shared" si="151"/>
        <v>0m0</v>
      </c>
      <c r="BW116" s="399">
        <f t="shared" si="152"/>
        <v>0</v>
      </c>
      <c r="BX116" s="399">
        <f t="shared" si="153"/>
        <v>0</v>
      </c>
      <c r="BY116" s="412">
        <f t="shared" si="154"/>
        <v>0</v>
      </c>
      <c r="BZ116" s="413">
        <f t="shared" si="155"/>
        <v>0</v>
      </c>
      <c r="CA116" s="398" t="str">
        <f t="shared" si="156"/>
        <v>0</v>
      </c>
      <c r="CB116" s="398" t="str">
        <f t="shared" si="157"/>
        <v>0</v>
      </c>
      <c r="CC116" s="412">
        <f t="shared" si="158"/>
        <v>0</v>
      </c>
      <c r="CD116" s="412" t="str">
        <f t="shared" si="159"/>
        <v>0m0</v>
      </c>
      <c r="CE116" s="399">
        <f t="shared" si="160"/>
        <v>0</v>
      </c>
      <c r="CF116" s="399">
        <f t="shared" si="161"/>
        <v>0</v>
      </c>
      <c r="CG116" s="412">
        <f t="shared" si="162"/>
        <v>0</v>
      </c>
      <c r="CH116" s="413">
        <f t="shared" si="163"/>
        <v>0</v>
      </c>
      <c r="CI116" s="398" t="str">
        <f t="shared" si="164"/>
        <v>0</v>
      </c>
      <c r="CJ116" s="398" t="str">
        <f t="shared" si="165"/>
        <v>0</v>
      </c>
      <c r="CK116" s="412">
        <f t="shared" si="166"/>
        <v>0</v>
      </c>
      <c r="CL116" s="412" t="str">
        <f t="shared" si="167"/>
        <v>0m0</v>
      </c>
      <c r="CM116" s="399">
        <f t="shared" si="168"/>
        <v>0</v>
      </c>
      <c r="CN116" s="399">
        <f t="shared" si="169"/>
        <v>0</v>
      </c>
      <c r="CO116" s="412">
        <f t="shared" si="170"/>
        <v>0</v>
      </c>
      <c r="CP116" s="413">
        <f t="shared" si="171"/>
        <v>0</v>
      </c>
      <c r="CQ116" s="398" t="str">
        <f t="shared" si="172"/>
        <v>0</v>
      </c>
      <c r="CR116" s="398" t="str">
        <f t="shared" si="173"/>
        <v>0</v>
      </c>
      <c r="CS116" s="412">
        <f t="shared" si="174"/>
        <v>0</v>
      </c>
      <c r="CT116" s="412" t="str">
        <f t="shared" si="175"/>
        <v>0m0</v>
      </c>
      <c r="CU116" s="412">
        <f t="shared" si="176"/>
        <v>0</v>
      </c>
      <c r="CV116" s="412">
        <f t="shared" si="177"/>
        <v>0</v>
      </c>
      <c r="CW116" s="412">
        <f t="shared" si="178"/>
        <v>0</v>
      </c>
      <c r="CX116" s="412">
        <f t="shared" si="179"/>
        <v>0</v>
      </c>
      <c r="CY116" s="412">
        <f t="shared" si="180"/>
        <v>0</v>
      </c>
      <c r="CZ116" s="412" t="str">
        <f t="shared" si="181"/>
        <v/>
      </c>
      <c r="DA116" s="412" t="str">
        <f t="shared" si="182"/>
        <v/>
      </c>
      <c r="DB116" s="412" t="str">
        <f t="shared" si="183"/>
        <v/>
      </c>
      <c r="DC116" s="412" t="str">
        <f t="shared" si="184"/>
        <v/>
      </c>
      <c r="DD116" s="412" t="str">
        <f t="shared" si="185"/>
        <v/>
      </c>
      <c r="DE116" s="412"/>
      <c r="DG116" s="412" t="str">
        <f t="shared" si="186"/>
        <v/>
      </c>
      <c r="DH116" s="412" t="str">
        <f t="shared" si="187"/>
        <v/>
      </c>
      <c r="DI116" s="412">
        <f t="shared" si="188"/>
        <v>0</v>
      </c>
      <c r="DJ116" s="412" t="str">
        <f t="shared" si="189"/>
        <v/>
      </c>
      <c r="DK116" s="412" t="str">
        <f t="shared" si="190"/>
        <v/>
      </c>
      <c r="DL116" s="412" t="str">
        <f t="shared" si="191"/>
        <v/>
      </c>
      <c r="DM116" s="412" t="str">
        <f t="shared" si="192"/>
        <v/>
      </c>
      <c r="DN116" s="412" t="str">
        <f t="shared" si="193"/>
        <v/>
      </c>
      <c r="DO116" s="412" t="str">
        <f t="shared" si="194"/>
        <v/>
      </c>
      <c r="DR116" s="494"/>
      <c r="DS116" s="393">
        <f t="shared" si="197"/>
        <v>0</v>
      </c>
      <c r="DT116" s="393">
        <f t="shared" si="195"/>
        <v>0</v>
      </c>
      <c r="DU116" s="411">
        <f t="shared" si="196"/>
        <v>0</v>
      </c>
      <c r="DX116" s="494" t="e">
        <f>IF(BG116&lt;270000,○,"")</f>
        <v>#NAME?</v>
      </c>
    </row>
    <row r="117" spans="1:128" s="411" customFormat="1" ht="18" hidden="1" customHeight="1" thickBot="1">
      <c r="A117" s="145" t="str">
        <f t="shared" si="120"/>
        <v/>
      </c>
      <c r="B117" s="158"/>
      <c r="C117" s="31" t="str">
        <f>IF(B117="","",VLOOKUP(B117,学連登録!$C$2:$G$3000,2,FALSE))</f>
        <v/>
      </c>
      <c r="D117" s="32" t="str">
        <f>IF(B117="","",VLOOKUP(B117,学連登録!$C$2:$G$3000,3,FALSE))</f>
        <v/>
      </c>
      <c r="E117" s="33" t="str">
        <f>IF(B117="","",VLOOKUP(B117,学連登録!$C$2:$G$3000,4,FALSE))</f>
        <v/>
      </c>
      <c r="F117" s="383" t="str">
        <f>IF(B117="","",VLOOKUP(B117,学連登録!$C$2:$I$3000,7,FALSE))</f>
        <v/>
      </c>
      <c r="G117" s="159"/>
      <c r="H117" s="853"/>
      <c r="I117" s="854"/>
      <c r="J117" s="160"/>
      <c r="K117" s="825"/>
      <c r="L117" s="826"/>
      <c r="M117" s="160"/>
      <c r="N117" s="819"/>
      <c r="O117" s="820"/>
      <c r="P117" s="159"/>
      <c r="Q117" s="825"/>
      <c r="R117" s="826"/>
      <c r="S117" s="159"/>
      <c r="T117" s="825"/>
      <c r="U117" s="826"/>
      <c r="V117" s="103" t="str">
        <f>IF(B117="","",VLOOKUP(B117,学連登録!$C$2:$H$3000,6,FALSE))</f>
        <v/>
      </c>
      <c r="W117" s="377"/>
      <c r="X117" s="157"/>
      <c r="Y117" s="118" t="str">
        <f t="shared" si="198"/>
        <v/>
      </c>
      <c r="Z117" s="97" t="str">
        <f>IF(G117="","",VLOOKUP(G117,種目名!$O$5:$T$104,3,0))</f>
        <v/>
      </c>
      <c r="AA117" s="99" t="str">
        <f>IF(J117="","",VLOOKUP(J117,種目名!$O$5:$T$104,3,0))</f>
        <v/>
      </c>
      <c r="AB117" s="119" t="str">
        <f>IF(M117="","",VLOOKUP(M117,種目名!$O$5:$T$104,3,0))</f>
        <v/>
      </c>
      <c r="AC117" s="119" t="str">
        <f>IF(P117="","",VLOOKUP(AF117,種目名!$O$5:$T$104,3,0))</f>
        <v/>
      </c>
      <c r="AD117" s="120" t="str">
        <f>IF(S117="","",VLOOKUP(AI117,種目名!$O$5:$T$104,3,0))</f>
        <v/>
      </c>
      <c r="AE117" s="117">
        <f t="shared" si="199"/>
        <v>0</v>
      </c>
      <c r="AF117" s="157" t="str">
        <f t="shared" si="200"/>
        <v/>
      </c>
      <c r="AG117" s="157" t="str">
        <f t="shared" si="201"/>
        <v/>
      </c>
      <c r="AH117" s="117">
        <f t="shared" si="202"/>
        <v>0</v>
      </c>
      <c r="AI117" s="157" t="str">
        <f t="shared" si="203"/>
        <v/>
      </c>
      <c r="AJ117" s="157" t="str">
        <f t="shared" si="204"/>
        <v/>
      </c>
      <c r="AK117" s="390"/>
      <c r="AL117" s="171">
        <f t="shared" si="121"/>
        <v>0</v>
      </c>
      <c r="AM117" s="399">
        <f t="shared" si="122"/>
        <v>0</v>
      </c>
      <c r="AN117" s="399">
        <f>COUNTIF($B$12:B117,B117)</f>
        <v>0</v>
      </c>
      <c r="AO117" s="399"/>
      <c r="AP117" s="399" t="str">
        <f t="shared" si="123"/>
        <v/>
      </c>
      <c r="AQ117" s="399" t="str">
        <f t="shared" si="124"/>
        <v/>
      </c>
      <c r="AR117" s="399" t="str">
        <f t="shared" si="125"/>
        <v/>
      </c>
      <c r="AS117" s="399" t="str">
        <f t="shared" si="126"/>
        <v/>
      </c>
      <c r="AT117" s="399">
        <f t="shared" si="127"/>
        <v>0</v>
      </c>
      <c r="AU117" s="399" t="str">
        <f t="shared" si="128"/>
        <v/>
      </c>
      <c r="AV117" s="399" t="str">
        <f t="shared" si="129"/>
        <v/>
      </c>
      <c r="AW117" s="399" t="str">
        <f t="shared" si="130"/>
        <v/>
      </c>
      <c r="AX117" s="399" t="str">
        <f t="shared" si="131"/>
        <v/>
      </c>
      <c r="AY117" s="399" t="str">
        <f t="shared" si="132"/>
        <v/>
      </c>
      <c r="AZ117" s="399" t="str">
        <f t="shared" si="133"/>
        <v/>
      </c>
      <c r="BA117" s="399" t="str">
        <f t="shared" si="134"/>
        <v/>
      </c>
      <c r="BB117" s="399" t="str">
        <f t="shared" si="135"/>
        <v/>
      </c>
      <c r="BC117" s="399" t="str">
        <f t="shared" si="136"/>
        <v/>
      </c>
      <c r="BD117" s="403" t="str">
        <f t="shared" si="137"/>
        <v/>
      </c>
      <c r="BE117" s="393">
        <f t="shared" si="138"/>
        <v>0</v>
      </c>
      <c r="BF117" s="157"/>
      <c r="BG117" s="399">
        <f t="shared" si="139"/>
        <v>0</v>
      </c>
      <c r="BH117" s="399">
        <f t="shared" si="140"/>
        <v>0</v>
      </c>
      <c r="BI117" s="412">
        <f t="shared" si="141"/>
        <v>0</v>
      </c>
      <c r="BJ117" s="413">
        <f t="shared" si="117"/>
        <v>0</v>
      </c>
      <c r="BK117" s="398" t="str">
        <f t="shared" si="118"/>
        <v>0</v>
      </c>
      <c r="BL117" s="398" t="str">
        <f t="shared" si="119"/>
        <v>0</v>
      </c>
      <c r="BM117" s="412">
        <f t="shared" si="142"/>
        <v>0</v>
      </c>
      <c r="BN117" s="412" t="str">
        <f t="shared" si="143"/>
        <v>0m0</v>
      </c>
      <c r="BO117" s="399">
        <f t="shared" si="144"/>
        <v>0</v>
      </c>
      <c r="BP117" s="399">
        <f t="shared" si="145"/>
        <v>0</v>
      </c>
      <c r="BQ117" s="412">
        <f t="shared" si="146"/>
        <v>0</v>
      </c>
      <c r="BR117" s="413">
        <f t="shared" si="147"/>
        <v>0</v>
      </c>
      <c r="BS117" s="398" t="str">
        <f t="shared" si="148"/>
        <v>0</v>
      </c>
      <c r="BT117" s="398" t="str">
        <f t="shared" si="149"/>
        <v>0</v>
      </c>
      <c r="BU117" s="412">
        <f t="shared" si="150"/>
        <v>0</v>
      </c>
      <c r="BV117" s="412" t="str">
        <f t="shared" si="151"/>
        <v>0m0</v>
      </c>
      <c r="BW117" s="399">
        <f t="shared" si="152"/>
        <v>0</v>
      </c>
      <c r="BX117" s="399">
        <f t="shared" si="153"/>
        <v>0</v>
      </c>
      <c r="BY117" s="412">
        <f t="shared" si="154"/>
        <v>0</v>
      </c>
      <c r="BZ117" s="413">
        <f t="shared" si="155"/>
        <v>0</v>
      </c>
      <c r="CA117" s="398" t="str">
        <f t="shared" si="156"/>
        <v>0</v>
      </c>
      <c r="CB117" s="398" t="str">
        <f t="shared" si="157"/>
        <v>0</v>
      </c>
      <c r="CC117" s="412">
        <f t="shared" si="158"/>
        <v>0</v>
      </c>
      <c r="CD117" s="412" t="str">
        <f t="shared" si="159"/>
        <v>0m0</v>
      </c>
      <c r="CE117" s="399">
        <f t="shared" si="160"/>
        <v>0</v>
      </c>
      <c r="CF117" s="399">
        <f t="shared" si="161"/>
        <v>0</v>
      </c>
      <c r="CG117" s="412">
        <f t="shared" si="162"/>
        <v>0</v>
      </c>
      <c r="CH117" s="413">
        <f t="shared" si="163"/>
        <v>0</v>
      </c>
      <c r="CI117" s="398" t="str">
        <f t="shared" si="164"/>
        <v>0</v>
      </c>
      <c r="CJ117" s="398" t="str">
        <f t="shared" si="165"/>
        <v>0</v>
      </c>
      <c r="CK117" s="412">
        <f t="shared" si="166"/>
        <v>0</v>
      </c>
      <c r="CL117" s="412" t="str">
        <f t="shared" si="167"/>
        <v>0m0</v>
      </c>
      <c r="CM117" s="399">
        <f t="shared" si="168"/>
        <v>0</v>
      </c>
      <c r="CN117" s="399">
        <f t="shared" si="169"/>
        <v>0</v>
      </c>
      <c r="CO117" s="412">
        <f t="shared" si="170"/>
        <v>0</v>
      </c>
      <c r="CP117" s="413">
        <f t="shared" si="171"/>
        <v>0</v>
      </c>
      <c r="CQ117" s="398" t="str">
        <f t="shared" si="172"/>
        <v>0</v>
      </c>
      <c r="CR117" s="398" t="str">
        <f t="shared" si="173"/>
        <v>0</v>
      </c>
      <c r="CS117" s="412">
        <f t="shared" si="174"/>
        <v>0</v>
      </c>
      <c r="CT117" s="412" t="str">
        <f t="shared" si="175"/>
        <v>0m0</v>
      </c>
      <c r="CU117" s="412">
        <f t="shared" si="176"/>
        <v>0</v>
      </c>
      <c r="CV117" s="412">
        <f t="shared" si="177"/>
        <v>0</v>
      </c>
      <c r="CW117" s="412">
        <f t="shared" si="178"/>
        <v>0</v>
      </c>
      <c r="CX117" s="412">
        <f t="shared" si="179"/>
        <v>0</v>
      </c>
      <c r="CY117" s="412">
        <f t="shared" si="180"/>
        <v>0</v>
      </c>
      <c r="CZ117" s="412" t="str">
        <f t="shared" si="181"/>
        <v/>
      </c>
      <c r="DA117" s="412" t="str">
        <f t="shared" si="182"/>
        <v/>
      </c>
      <c r="DB117" s="412" t="str">
        <f t="shared" si="183"/>
        <v/>
      </c>
      <c r="DC117" s="412" t="str">
        <f t="shared" si="184"/>
        <v/>
      </c>
      <c r="DD117" s="412" t="str">
        <f t="shared" si="185"/>
        <v/>
      </c>
      <c r="DE117" s="412"/>
      <c r="DG117" s="412" t="str">
        <f t="shared" si="186"/>
        <v/>
      </c>
      <c r="DH117" s="412" t="str">
        <f t="shared" si="187"/>
        <v/>
      </c>
      <c r="DI117" s="412">
        <f t="shared" si="188"/>
        <v>0</v>
      </c>
      <c r="DJ117" s="412" t="str">
        <f t="shared" si="189"/>
        <v/>
      </c>
      <c r="DK117" s="412" t="str">
        <f t="shared" si="190"/>
        <v/>
      </c>
      <c r="DL117" s="412" t="str">
        <f t="shared" si="191"/>
        <v/>
      </c>
      <c r="DM117" s="412" t="str">
        <f t="shared" si="192"/>
        <v/>
      </c>
      <c r="DN117" s="412" t="str">
        <f t="shared" si="193"/>
        <v/>
      </c>
      <c r="DO117" s="412" t="str">
        <f t="shared" si="194"/>
        <v/>
      </c>
      <c r="DR117" s="494"/>
      <c r="DS117" s="393">
        <f t="shared" si="197"/>
        <v>0</v>
      </c>
      <c r="DT117" s="393">
        <f t="shared" si="195"/>
        <v>0</v>
      </c>
      <c r="DU117" s="411">
        <f t="shared" si="196"/>
        <v>0</v>
      </c>
      <c r="DX117" s="494" t="e">
        <f>IF(BG117&lt;270000,○,"")</f>
        <v>#NAME?</v>
      </c>
    </row>
    <row r="118" spans="1:128" s="411" customFormat="1" ht="18" hidden="1" customHeight="1" thickBot="1">
      <c r="A118" s="145" t="str">
        <f t="shared" si="120"/>
        <v/>
      </c>
      <c r="B118" s="158"/>
      <c r="C118" s="31" t="str">
        <f>IF(B118="","",VLOOKUP(B118,学連登録!$C$2:$G$3000,2,FALSE))</f>
        <v/>
      </c>
      <c r="D118" s="32" t="str">
        <f>IF(B118="","",VLOOKUP(B118,学連登録!$C$2:$G$3000,3,FALSE))</f>
        <v/>
      </c>
      <c r="E118" s="33" t="str">
        <f>IF(B118="","",VLOOKUP(B118,学連登録!$C$2:$G$3000,4,FALSE))</f>
        <v/>
      </c>
      <c r="F118" s="383" t="str">
        <f>IF(B118="","",VLOOKUP(B118,学連登録!$C$2:$I$3000,7,FALSE))</f>
        <v/>
      </c>
      <c r="G118" s="159"/>
      <c r="H118" s="853"/>
      <c r="I118" s="854"/>
      <c r="J118" s="160"/>
      <c r="K118" s="825"/>
      <c r="L118" s="826"/>
      <c r="M118" s="160"/>
      <c r="N118" s="819"/>
      <c r="O118" s="820"/>
      <c r="P118" s="159"/>
      <c r="Q118" s="825"/>
      <c r="R118" s="826"/>
      <c r="S118" s="159"/>
      <c r="T118" s="825"/>
      <c r="U118" s="826"/>
      <c r="V118" s="103" t="str">
        <f>IF(B118="","",VLOOKUP(B118,学連登録!$C$2:$H$3000,6,FALSE))</f>
        <v/>
      </c>
      <c r="W118" s="377"/>
      <c r="X118" s="157"/>
      <c r="Y118" s="118" t="str">
        <f t="shared" si="198"/>
        <v/>
      </c>
      <c r="Z118" s="97" t="str">
        <f>IF(G118="","",VLOOKUP(G118,種目名!$O$5:$T$104,3,0))</f>
        <v/>
      </c>
      <c r="AA118" s="99" t="str">
        <f>IF(J118="","",VLOOKUP(J118,種目名!$O$5:$T$104,3,0))</f>
        <v/>
      </c>
      <c r="AB118" s="119" t="str">
        <f>IF(M118="","",VLOOKUP(M118,種目名!$O$5:$T$104,3,0))</f>
        <v/>
      </c>
      <c r="AC118" s="119" t="str">
        <f>IF(P118="","",VLOOKUP(AF118,種目名!$O$5:$T$104,3,0))</f>
        <v/>
      </c>
      <c r="AD118" s="120" t="str">
        <f>IF(S118="","",VLOOKUP(AI118,種目名!$O$5:$T$104,3,0))</f>
        <v/>
      </c>
      <c r="AE118" s="117">
        <f t="shared" si="199"/>
        <v>0</v>
      </c>
      <c r="AF118" s="157" t="str">
        <f t="shared" si="200"/>
        <v/>
      </c>
      <c r="AG118" s="157" t="str">
        <f t="shared" si="201"/>
        <v/>
      </c>
      <c r="AH118" s="117">
        <f t="shared" si="202"/>
        <v>0</v>
      </c>
      <c r="AI118" s="157" t="str">
        <f t="shared" si="203"/>
        <v/>
      </c>
      <c r="AJ118" s="157" t="str">
        <f t="shared" si="204"/>
        <v/>
      </c>
      <c r="AK118" s="390"/>
      <c r="AL118" s="171">
        <f t="shared" si="121"/>
        <v>0</v>
      </c>
      <c r="AM118" s="399">
        <f t="shared" si="122"/>
        <v>0</v>
      </c>
      <c r="AN118" s="399">
        <f>COUNTIF($B$12:B118,B118)</f>
        <v>0</v>
      </c>
      <c r="AO118" s="399"/>
      <c r="AP118" s="399" t="str">
        <f t="shared" si="123"/>
        <v/>
      </c>
      <c r="AQ118" s="399" t="str">
        <f t="shared" si="124"/>
        <v/>
      </c>
      <c r="AR118" s="399" t="str">
        <f t="shared" si="125"/>
        <v/>
      </c>
      <c r="AS118" s="399" t="str">
        <f t="shared" si="126"/>
        <v/>
      </c>
      <c r="AT118" s="399">
        <f t="shared" si="127"/>
        <v>0</v>
      </c>
      <c r="AU118" s="399" t="str">
        <f t="shared" si="128"/>
        <v/>
      </c>
      <c r="AV118" s="399" t="str">
        <f t="shared" si="129"/>
        <v/>
      </c>
      <c r="AW118" s="399" t="str">
        <f t="shared" si="130"/>
        <v/>
      </c>
      <c r="AX118" s="399" t="str">
        <f t="shared" si="131"/>
        <v/>
      </c>
      <c r="AY118" s="399" t="str">
        <f t="shared" si="132"/>
        <v/>
      </c>
      <c r="AZ118" s="399" t="str">
        <f t="shared" si="133"/>
        <v/>
      </c>
      <c r="BA118" s="399" t="str">
        <f t="shared" si="134"/>
        <v/>
      </c>
      <c r="BB118" s="399" t="str">
        <f t="shared" si="135"/>
        <v/>
      </c>
      <c r="BC118" s="399" t="str">
        <f t="shared" si="136"/>
        <v/>
      </c>
      <c r="BD118" s="403" t="str">
        <f t="shared" si="137"/>
        <v/>
      </c>
      <c r="BE118" s="393">
        <f t="shared" si="138"/>
        <v>0</v>
      </c>
      <c r="BF118" s="157"/>
      <c r="BG118" s="399">
        <f t="shared" si="139"/>
        <v>0</v>
      </c>
      <c r="BH118" s="399">
        <f t="shared" si="140"/>
        <v>0</v>
      </c>
      <c r="BI118" s="412">
        <f t="shared" si="141"/>
        <v>0</v>
      </c>
      <c r="BJ118" s="413">
        <f t="shared" si="117"/>
        <v>0</v>
      </c>
      <c r="BK118" s="398" t="str">
        <f t="shared" si="118"/>
        <v>0</v>
      </c>
      <c r="BL118" s="398" t="str">
        <f t="shared" si="119"/>
        <v>0</v>
      </c>
      <c r="BM118" s="412">
        <f t="shared" si="142"/>
        <v>0</v>
      </c>
      <c r="BN118" s="412" t="str">
        <f t="shared" si="143"/>
        <v>0m0</v>
      </c>
      <c r="BO118" s="399">
        <f t="shared" si="144"/>
        <v>0</v>
      </c>
      <c r="BP118" s="399">
        <f t="shared" si="145"/>
        <v>0</v>
      </c>
      <c r="BQ118" s="412">
        <f t="shared" si="146"/>
        <v>0</v>
      </c>
      <c r="BR118" s="413">
        <f t="shared" si="147"/>
        <v>0</v>
      </c>
      <c r="BS118" s="398" t="str">
        <f t="shared" si="148"/>
        <v>0</v>
      </c>
      <c r="BT118" s="398" t="str">
        <f t="shared" si="149"/>
        <v>0</v>
      </c>
      <c r="BU118" s="412">
        <f t="shared" si="150"/>
        <v>0</v>
      </c>
      <c r="BV118" s="412" t="str">
        <f t="shared" si="151"/>
        <v>0m0</v>
      </c>
      <c r="BW118" s="399">
        <f t="shared" si="152"/>
        <v>0</v>
      </c>
      <c r="BX118" s="399">
        <f t="shared" si="153"/>
        <v>0</v>
      </c>
      <c r="BY118" s="412">
        <f t="shared" si="154"/>
        <v>0</v>
      </c>
      <c r="BZ118" s="413">
        <f t="shared" si="155"/>
        <v>0</v>
      </c>
      <c r="CA118" s="398" t="str">
        <f t="shared" si="156"/>
        <v>0</v>
      </c>
      <c r="CB118" s="398" t="str">
        <f t="shared" si="157"/>
        <v>0</v>
      </c>
      <c r="CC118" s="412">
        <f t="shared" si="158"/>
        <v>0</v>
      </c>
      <c r="CD118" s="412" t="str">
        <f t="shared" si="159"/>
        <v>0m0</v>
      </c>
      <c r="CE118" s="399">
        <f t="shared" si="160"/>
        <v>0</v>
      </c>
      <c r="CF118" s="399">
        <f t="shared" si="161"/>
        <v>0</v>
      </c>
      <c r="CG118" s="412">
        <f t="shared" si="162"/>
        <v>0</v>
      </c>
      <c r="CH118" s="413">
        <f t="shared" si="163"/>
        <v>0</v>
      </c>
      <c r="CI118" s="398" t="str">
        <f t="shared" si="164"/>
        <v>0</v>
      </c>
      <c r="CJ118" s="398" t="str">
        <f t="shared" si="165"/>
        <v>0</v>
      </c>
      <c r="CK118" s="412">
        <f t="shared" si="166"/>
        <v>0</v>
      </c>
      <c r="CL118" s="412" t="str">
        <f t="shared" si="167"/>
        <v>0m0</v>
      </c>
      <c r="CM118" s="399">
        <f t="shared" si="168"/>
        <v>0</v>
      </c>
      <c r="CN118" s="399">
        <f t="shared" si="169"/>
        <v>0</v>
      </c>
      <c r="CO118" s="412">
        <f t="shared" si="170"/>
        <v>0</v>
      </c>
      <c r="CP118" s="413">
        <f t="shared" si="171"/>
        <v>0</v>
      </c>
      <c r="CQ118" s="398" t="str">
        <f t="shared" si="172"/>
        <v>0</v>
      </c>
      <c r="CR118" s="398" t="str">
        <f t="shared" si="173"/>
        <v>0</v>
      </c>
      <c r="CS118" s="412">
        <f t="shared" si="174"/>
        <v>0</v>
      </c>
      <c r="CT118" s="412" t="str">
        <f t="shared" si="175"/>
        <v>0m0</v>
      </c>
      <c r="CU118" s="412">
        <f t="shared" si="176"/>
        <v>0</v>
      </c>
      <c r="CV118" s="412">
        <f t="shared" si="177"/>
        <v>0</v>
      </c>
      <c r="CW118" s="412">
        <f t="shared" si="178"/>
        <v>0</v>
      </c>
      <c r="CX118" s="412">
        <f t="shared" si="179"/>
        <v>0</v>
      </c>
      <c r="CY118" s="412">
        <f t="shared" si="180"/>
        <v>0</v>
      </c>
      <c r="CZ118" s="412" t="str">
        <f t="shared" si="181"/>
        <v/>
      </c>
      <c r="DA118" s="412" t="str">
        <f t="shared" si="182"/>
        <v/>
      </c>
      <c r="DB118" s="412" t="str">
        <f t="shared" si="183"/>
        <v/>
      </c>
      <c r="DC118" s="412" t="str">
        <f t="shared" si="184"/>
        <v/>
      </c>
      <c r="DD118" s="412" t="str">
        <f t="shared" si="185"/>
        <v/>
      </c>
      <c r="DE118" s="412"/>
      <c r="DG118" s="412" t="str">
        <f t="shared" si="186"/>
        <v/>
      </c>
      <c r="DH118" s="412" t="str">
        <f t="shared" si="187"/>
        <v/>
      </c>
      <c r="DI118" s="412">
        <f t="shared" si="188"/>
        <v>0</v>
      </c>
      <c r="DJ118" s="412" t="str">
        <f t="shared" si="189"/>
        <v/>
      </c>
      <c r="DK118" s="412" t="str">
        <f t="shared" si="190"/>
        <v/>
      </c>
      <c r="DL118" s="412" t="str">
        <f t="shared" si="191"/>
        <v/>
      </c>
      <c r="DM118" s="412" t="str">
        <f t="shared" si="192"/>
        <v/>
      </c>
      <c r="DN118" s="412" t="str">
        <f t="shared" si="193"/>
        <v/>
      </c>
      <c r="DO118" s="412" t="str">
        <f t="shared" si="194"/>
        <v/>
      </c>
      <c r="DR118" s="494"/>
      <c r="DS118" s="393">
        <f t="shared" si="197"/>
        <v>0</v>
      </c>
      <c r="DT118" s="393">
        <f t="shared" si="195"/>
        <v>0</v>
      </c>
      <c r="DU118" s="411">
        <f t="shared" si="196"/>
        <v>0</v>
      </c>
      <c r="DX118" s="494" t="e">
        <f>IF(BG118&lt;270000,○,"")</f>
        <v>#NAME?</v>
      </c>
    </row>
    <row r="119" spans="1:128" s="411" customFormat="1" ht="18" hidden="1" customHeight="1" thickBot="1">
      <c r="A119" s="145" t="str">
        <f t="shared" si="120"/>
        <v/>
      </c>
      <c r="B119" s="158"/>
      <c r="C119" s="31" t="str">
        <f>IF(B119="","",VLOOKUP(B119,学連登録!$C$2:$G$3000,2,FALSE))</f>
        <v/>
      </c>
      <c r="D119" s="32" t="str">
        <f>IF(B119="","",VLOOKUP(B119,学連登録!$C$2:$G$3000,3,FALSE))</f>
        <v/>
      </c>
      <c r="E119" s="33" t="str">
        <f>IF(B119="","",VLOOKUP(B119,学連登録!$C$2:$G$3000,4,FALSE))</f>
        <v/>
      </c>
      <c r="F119" s="383" t="str">
        <f>IF(B119="","",VLOOKUP(B119,学連登録!$C$2:$I$3000,7,FALSE))</f>
        <v/>
      </c>
      <c r="G119" s="159"/>
      <c r="H119" s="853"/>
      <c r="I119" s="854"/>
      <c r="J119" s="160"/>
      <c r="K119" s="825"/>
      <c r="L119" s="826"/>
      <c r="M119" s="160"/>
      <c r="N119" s="819"/>
      <c r="O119" s="820"/>
      <c r="P119" s="159"/>
      <c r="Q119" s="825"/>
      <c r="R119" s="826"/>
      <c r="S119" s="159"/>
      <c r="T119" s="825"/>
      <c r="U119" s="826"/>
      <c r="V119" s="103" t="str">
        <f>IF(B119="","",VLOOKUP(B119,学連登録!$C$2:$H$3000,6,FALSE))</f>
        <v/>
      </c>
      <c r="W119" s="377"/>
      <c r="X119" s="157"/>
      <c r="Y119" s="118" t="str">
        <f t="shared" si="198"/>
        <v/>
      </c>
      <c r="Z119" s="97" t="str">
        <f>IF(G119="","",VLOOKUP(G119,種目名!$O$5:$T$104,3,0))</f>
        <v/>
      </c>
      <c r="AA119" s="99" t="str">
        <f>IF(J119="","",VLOOKUP(J119,種目名!$O$5:$T$104,3,0))</f>
        <v/>
      </c>
      <c r="AB119" s="119" t="str">
        <f>IF(M119="","",VLOOKUP(M119,種目名!$O$5:$T$104,3,0))</f>
        <v/>
      </c>
      <c r="AC119" s="119" t="str">
        <f>IF(P119="","",VLOOKUP(AF119,種目名!$O$5:$T$104,3,0))</f>
        <v/>
      </c>
      <c r="AD119" s="120" t="str">
        <f>IF(S119="","",VLOOKUP(AI119,種目名!$O$5:$T$104,3,0))</f>
        <v/>
      </c>
      <c r="AE119" s="117">
        <f t="shared" si="199"/>
        <v>0</v>
      </c>
      <c r="AF119" s="157" t="str">
        <f t="shared" si="200"/>
        <v/>
      </c>
      <c r="AG119" s="157" t="str">
        <f t="shared" si="201"/>
        <v/>
      </c>
      <c r="AH119" s="117">
        <f t="shared" si="202"/>
        <v>0</v>
      </c>
      <c r="AI119" s="157" t="str">
        <f t="shared" si="203"/>
        <v/>
      </c>
      <c r="AJ119" s="157" t="str">
        <f t="shared" si="204"/>
        <v/>
      </c>
      <c r="AK119" s="390"/>
      <c r="AL119" s="171">
        <f t="shared" si="121"/>
        <v>0</v>
      </c>
      <c r="AM119" s="399">
        <f t="shared" si="122"/>
        <v>0</v>
      </c>
      <c r="AN119" s="399">
        <f>COUNTIF($B$12:B119,B119)</f>
        <v>0</v>
      </c>
      <c r="AO119" s="399"/>
      <c r="AP119" s="399" t="str">
        <f t="shared" si="123"/>
        <v/>
      </c>
      <c r="AQ119" s="399" t="str">
        <f t="shared" si="124"/>
        <v/>
      </c>
      <c r="AR119" s="399" t="str">
        <f t="shared" si="125"/>
        <v/>
      </c>
      <c r="AS119" s="399" t="str">
        <f t="shared" si="126"/>
        <v/>
      </c>
      <c r="AT119" s="399">
        <f t="shared" si="127"/>
        <v>0</v>
      </c>
      <c r="AU119" s="399" t="str">
        <f t="shared" si="128"/>
        <v/>
      </c>
      <c r="AV119" s="399" t="str">
        <f t="shared" si="129"/>
        <v/>
      </c>
      <c r="AW119" s="399" t="str">
        <f t="shared" si="130"/>
        <v/>
      </c>
      <c r="AX119" s="399" t="str">
        <f t="shared" si="131"/>
        <v/>
      </c>
      <c r="AY119" s="399" t="str">
        <f t="shared" si="132"/>
        <v/>
      </c>
      <c r="AZ119" s="399" t="str">
        <f t="shared" si="133"/>
        <v/>
      </c>
      <c r="BA119" s="399" t="str">
        <f t="shared" si="134"/>
        <v/>
      </c>
      <c r="BB119" s="399" t="str">
        <f t="shared" si="135"/>
        <v/>
      </c>
      <c r="BC119" s="399" t="str">
        <f t="shared" si="136"/>
        <v/>
      </c>
      <c r="BD119" s="403" t="str">
        <f t="shared" si="137"/>
        <v/>
      </c>
      <c r="BE119" s="393">
        <f t="shared" si="138"/>
        <v>0</v>
      </c>
      <c r="BF119" s="157"/>
      <c r="BG119" s="399">
        <f t="shared" si="139"/>
        <v>0</v>
      </c>
      <c r="BH119" s="399">
        <f t="shared" si="140"/>
        <v>0</v>
      </c>
      <c r="BI119" s="412">
        <f t="shared" si="141"/>
        <v>0</v>
      </c>
      <c r="BJ119" s="413">
        <f t="shared" si="117"/>
        <v>0</v>
      </c>
      <c r="BK119" s="398" t="str">
        <f t="shared" si="118"/>
        <v>0</v>
      </c>
      <c r="BL119" s="398" t="str">
        <f t="shared" si="119"/>
        <v>0</v>
      </c>
      <c r="BM119" s="412">
        <f t="shared" si="142"/>
        <v>0</v>
      </c>
      <c r="BN119" s="412" t="str">
        <f t="shared" si="143"/>
        <v>0m0</v>
      </c>
      <c r="BO119" s="399">
        <f t="shared" si="144"/>
        <v>0</v>
      </c>
      <c r="BP119" s="399">
        <f t="shared" si="145"/>
        <v>0</v>
      </c>
      <c r="BQ119" s="412">
        <f t="shared" si="146"/>
        <v>0</v>
      </c>
      <c r="BR119" s="413">
        <f t="shared" si="147"/>
        <v>0</v>
      </c>
      <c r="BS119" s="398" t="str">
        <f t="shared" si="148"/>
        <v>0</v>
      </c>
      <c r="BT119" s="398" t="str">
        <f t="shared" si="149"/>
        <v>0</v>
      </c>
      <c r="BU119" s="412">
        <f t="shared" si="150"/>
        <v>0</v>
      </c>
      <c r="BV119" s="412" t="str">
        <f t="shared" si="151"/>
        <v>0m0</v>
      </c>
      <c r="BW119" s="399">
        <f t="shared" si="152"/>
        <v>0</v>
      </c>
      <c r="BX119" s="399">
        <f t="shared" si="153"/>
        <v>0</v>
      </c>
      <c r="BY119" s="412">
        <f t="shared" si="154"/>
        <v>0</v>
      </c>
      <c r="BZ119" s="413">
        <f t="shared" si="155"/>
        <v>0</v>
      </c>
      <c r="CA119" s="398" t="str">
        <f t="shared" si="156"/>
        <v>0</v>
      </c>
      <c r="CB119" s="398" t="str">
        <f t="shared" si="157"/>
        <v>0</v>
      </c>
      <c r="CC119" s="412">
        <f t="shared" si="158"/>
        <v>0</v>
      </c>
      <c r="CD119" s="412" t="str">
        <f t="shared" si="159"/>
        <v>0m0</v>
      </c>
      <c r="CE119" s="399">
        <f t="shared" si="160"/>
        <v>0</v>
      </c>
      <c r="CF119" s="399">
        <f t="shared" si="161"/>
        <v>0</v>
      </c>
      <c r="CG119" s="412">
        <f t="shared" si="162"/>
        <v>0</v>
      </c>
      <c r="CH119" s="413">
        <f t="shared" si="163"/>
        <v>0</v>
      </c>
      <c r="CI119" s="398" t="str">
        <f t="shared" si="164"/>
        <v>0</v>
      </c>
      <c r="CJ119" s="398" t="str">
        <f t="shared" si="165"/>
        <v>0</v>
      </c>
      <c r="CK119" s="412">
        <f t="shared" si="166"/>
        <v>0</v>
      </c>
      <c r="CL119" s="412" t="str">
        <f t="shared" si="167"/>
        <v>0m0</v>
      </c>
      <c r="CM119" s="399">
        <f t="shared" si="168"/>
        <v>0</v>
      </c>
      <c r="CN119" s="399">
        <f t="shared" si="169"/>
        <v>0</v>
      </c>
      <c r="CO119" s="412">
        <f t="shared" si="170"/>
        <v>0</v>
      </c>
      <c r="CP119" s="413">
        <f t="shared" si="171"/>
        <v>0</v>
      </c>
      <c r="CQ119" s="398" t="str">
        <f t="shared" si="172"/>
        <v>0</v>
      </c>
      <c r="CR119" s="398" t="str">
        <f t="shared" si="173"/>
        <v>0</v>
      </c>
      <c r="CS119" s="412">
        <f t="shared" si="174"/>
        <v>0</v>
      </c>
      <c r="CT119" s="412" t="str">
        <f t="shared" si="175"/>
        <v>0m0</v>
      </c>
      <c r="CU119" s="412">
        <f t="shared" si="176"/>
        <v>0</v>
      </c>
      <c r="CV119" s="412">
        <f t="shared" si="177"/>
        <v>0</v>
      </c>
      <c r="CW119" s="412">
        <f t="shared" si="178"/>
        <v>0</v>
      </c>
      <c r="CX119" s="412">
        <f t="shared" si="179"/>
        <v>0</v>
      </c>
      <c r="CY119" s="412">
        <f t="shared" si="180"/>
        <v>0</v>
      </c>
      <c r="CZ119" s="412" t="str">
        <f t="shared" si="181"/>
        <v/>
      </c>
      <c r="DA119" s="412" t="str">
        <f t="shared" si="182"/>
        <v/>
      </c>
      <c r="DB119" s="412" t="str">
        <f t="shared" si="183"/>
        <v/>
      </c>
      <c r="DC119" s="412" t="str">
        <f t="shared" si="184"/>
        <v/>
      </c>
      <c r="DD119" s="412" t="str">
        <f t="shared" si="185"/>
        <v/>
      </c>
      <c r="DE119" s="412"/>
      <c r="DG119" s="412" t="str">
        <f t="shared" si="186"/>
        <v/>
      </c>
      <c r="DH119" s="412" t="str">
        <f t="shared" si="187"/>
        <v/>
      </c>
      <c r="DI119" s="412">
        <f t="shared" si="188"/>
        <v>0</v>
      </c>
      <c r="DJ119" s="412" t="str">
        <f t="shared" si="189"/>
        <v/>
      </c>
      <c r="DK119" s="412" t="str">
        <f t="shared" si="190"/>
        <v/>
      </c>
      <c r="DL119" s="412" t="str">
        <f t="shared" si="191"/>
        <v/>
      </c>
      <c r="DM119" s="412" t="str">
        <f t="shared" si="192"/>
        <v/>
      </c>
      <c r="DN119" s="412" t="str">
        <f t="shared" si="193"/>
        <v/>
      </c>
      <c r="DO119" s="412" t="str">
        <f t="shared" si="194"/>
        <v/>
      </c>
      <c r="DR119" s="494"/>
      <c r="DS119" s="393">
        <f t="shared" si="197"/>
        <v>0</v>
      </c>
      <c r="DT119" s="393">
        <f t="shared" si="195"/>
        <v>0</v>
      </c>
      <c r="DU119" s="411">
        <f t="shared" si="196"/>
        <v>0</v>
      </c>
      <c r="DX119" s="494" t="e">
        <f>IF(BG119&lt;270000,○,"")</f>
        <v>#NAME?</v>
      </c>
    </row>
    <row r="120" spans="1:128" s="411" customFormat="1" ht="18" hidden="1" customHeight="1" thickBot="1">
      <c r="A120" s="145" t="str">
        <f t="shared" si="120"/>
        <v/>
      </c>
      <c r="B120" s="158"/>
      <c r="C120" s="31" t="str">
        <f>IF(B120="","",VLOOKUP(B120,学連登録!$C$2:$G$3000,2,FALSE))</f>
        <v/>
      </c>
      <c r="D120" s="32" t="str">
        <f>IF(B120="","",VLOOKUP(B120,学連登録!$C$2:$G$3000,3,FALSE))</f>
        <v/>
      </c>
      <c r="E120" s="33" t="str">
        <f>IF(B120="","",VLOOKUP(B120,学連登録!$C$2:$G$3000,4,FALSE))</f>
        <v/>
      </c>
      <c r="F120" s="383" t="str">
        <f>IF(B120="","",VLOOKUP(B120,学連登録!$C$2:$I$3000,7,FALSE))</f>
        <v/>
      </c>
      <c r="G120" s="159"/>
      <c r="H120" s="853"/>
      <c r="I120" s="854"/>
      <c r="J120" s="160"/>
      <c r="K120" s="825"/>
      <c r="L120" s="826"/>
      <c r="M120" s="160"/>
      <c r="N120" s="819"/>
      <c r="O120" s="820"/>
      <c r="P120" s="159"/>
      <c r="Q120" s="825"/>
      <c r="R120" s="826"/>
      <c r="S120" s="159"/>
      <c r="T120" s="825"/>
      <c r="U120" s="826"/>
      <c r="V120" s="103" t="str">
        <f>IF(B120="","",VLOOKUP(B120,学連登録!$C$2:$H$3000,6,FALSE))</f>
        <v/>
      </c>
      <c r="W120" s="377"/>
      <c r="X120" s="157"/>
      <c r="Y120" s="118" t="str">
        <f t="shared" si="198"/>
        <v/>
      </c>
      <c r="Z120" s="97" t="str">
        <f>IF(G120="","",VLOOKUP(G120,種目名!$O$5:$T$104,3,0))</f>
        <v/>
      </c>
      <c r="AA120" s="99" t="str">
        <f>IF(J120="","",VLOOKUP(J120,種目名!$O$5:$T$104,3,0))</f>
        <v/>
      </c>
      <c r="AB120" s="119" t="str">
        <f>IF(M120="","",VLOOKUP(M120,種目名!$O$5:$T$104,3,0))</f>
        <v/>
      </c>
      <c r="AC120" s="119" t="str">
        <f>IF(P120="","",VLOOKUP(AF120,種目名!$O$5:$T$104,3,0))</f>
        <v/>
      </c>
      <c r="AD120" s="120" t="str">
        <f>IF(S120="","",VLOOKUP(AI120,種目名!$O$5:$T$104,3,0))</f>
        <v/>
      </c>
      <c r="AE120" s="117">
        <f t="shared" si="199"/>
        <v>0</v>
      </c>
      <c r="AF120" s="157" t="str">
        <f t="shared" si="200"/>
        <v/>
      </c>
      <c r="AG120" s="157" t="str">
        <f t="shared" si="201"/>
        <v/>
      </c>
      <c r="AH120" s="117">
        <f t="shared" si="202"/>
        <v>0</v>
      </c>
      <c r="AI120" s="157" t="str">
        <f t="shared" si="203"/>
        <v/>
      </c>
      <c r="AJ120" s="157" t="str">
        <f t="shared" si="204"/>
        <v/>
      </c>
      <c r="AK120" s="390"/>
      <c r="AL120" s="171">
        <f t="shared" si="121"/>
        <v>0</v>
      </c>
      <c r="AM120" s="399">
        <f t="shared" si="122"/>
        <v>0</v>
      </c>
      <c r="AN120" s="399">
        <f>COUNTIF($B$12:B120,B120)</f>
        <v>0</v>
      </c>
      <c r="AO120" s="399"/>
      <c r="AP120" s="399" t="str">
        <f t="shared" si="123"/>
        <v/>
      </c>
      <c r="AQ120" s="399" t="str">
        <f t="shared" si="124"/>
        <v/>
      </c>
      <c r="AR120" s="399" t="str">
        <f t="shared" si="125"/>
        <v/>
      </c>
      <c r="AS120" s="399" t="str">
        <f t="shared" si="126"/>
        <v/>
      </c>
      <c r="AT120" s="399">
        <f t="shared" si="127"/>
        <v>0</v>
      </c>
      <c r="AU120" s="399" t="str">
        <f t="shared" si="128"/>
        <v/>
      </c>
      <c r="AV120" s="399" t="str">
        <f t="shared" si="129"/>
        <v/>
      </c>
      <c r="AW120" s="399" t="str">
        <f t="shared" si="130"/>
        <v/>
      </c>
      <c r="AX120" s="399" t="str">
        <f t="shared" si="131"/>
        <v/>
      </c>
      <c r="AY120" s="399" t="str">
        <f t="shared" si="132"/>
        <v/>
      </c>
      <c r="AZ120" s="399" t="str">
        <f t="shared" si="133"/>
        <v/>
      </c>
      <c r="BA120" s="399" t="str">
        <f t="shared" si="134"/>
        <v/>
      </c>
      <c r="BB120" s="399" t="str">
        <f t="shared" si="135"/>
        <v/>
      </c>
      <c r="BC120" s="399" t="str">
        <f t="shared" si="136"/>
        <v/>
      </c>
      <c r="BD120" s="403" t="str">
        <f t="shared" si="137"/>
        <v/>
      </c>
      <c r="BE120" s="393">
        <f t="shared" si="138"/>
        <v>0</v>
      </c>
      <c r="BF120" s="157"/>
      <c r="BG120" s="399">
        <f t="shared" si="139"/>
        <v>0</v>
      </c>
      <c r="BH120" s="399">
        <f t="shared" si="140"/>
        <v>0</v>
      </c>
      <c r="BI120" s="412">
        <f t="shared" si="141"/>
        <v>0</v>
      </c>
      <c r="BJ120" s="413">
        <f t="shared" si="117"/>
        <v>0</v>
      </c>
      <c r="BK120" s="398" t="str">
        <f t="shared" si="118"/>
        <v>0</v>
      </c>
      <c r="BL120" s="398" t="str">
        <f t="shared" si="119"/>
        <v>0</v>
      </c>
      <c r="BM120" s="412">
        <f t="shared" si="142"/>
        <v>0</v>
      </c>
      <c r="BN120" s="412" t="str">
        <f t="shared" si="143"/>
        <v>0m0</v>
      </c>
      <c r="BO120" s="399">
        <f t="shared" si="144"/>
        <v>0</v>
      </c>
      <c r="BP120" s="399">
        <f t="shared" si="145"/>
        <v>0</v>
      </c>
      <c r="BQ120" s="412">
        <f t="shared" si="146"/>
        <v>0</v>
      </c>
      <c r="BR120" s="413">
        <f t="shared" si="147"/>
        <v>0</v>
      </c>
      <c r="BS120" s="398" t="str">
        <f t="shared" si="148"/>
        <v>0</v>
      </c>
      <c r="BT120" s="398" t="str">
        <f t="shared" si="149"/>
        <v>0</v>
      </c>
      <c r="BU120" s="412">
        <f t="shared" si="150"/>
        <v>0</v>
      </c>
      <c r="BV120" s="412" t="str">
        <f t="shared" si="151"/>
        <v>0m0</v>
      </c>
      <c r="BW120" s="399">
        <f t="shared" si="152"/>
        <v>0</v>
      </c>
      <c r="BX120" s="399">
        <f t="shared" si="153"/>
        <v>0</v>
      </c>
      <c r="BY120" s="412">
        <f t="shared" si="154"/>
        <v>0</v>
      </c>
      <c r="BZ120" s="413">
        <f t="shared" si="155"/>
        <v>0</v>
      </c>
      <c r="CA120" s="398" t="str">
        <f t="shared" si="156"/>
        <v>0</v>
      </c>
      <c r="CB120" s="398" t="str">
        <f t="shared" si="157"/>
        <v>0</v>
      </c>
      <c r="CC120" s="412">
        <f t="shared" si="158"/>
        <v>0</v>
      </c>
      <c r="CD120" s="412" t="str">
        <f t="shared" si="159"/>
        <v>0m0</v>
      </c>
      <c r="CE120" s="399">
        <f t="shared" si="160"/>
        <v>0</v>
      </c>
      <c r="CF120" s="399">
        <f t="shared" si="161"/>
        <v>0</v>
      </c>
      <c r="CG120" s="412">
        <f t="shared" si="162"/>
        <v>0</v>
      </c>
      <c r="CH120" s="413">
        <f t="shared" si="163"/>
        <v>0</v>
      </c>
      <c r="CI120" s="398" t="str">
        <f t="shared" si="164"/>
        <v>0</v>
      </c>
      <c r="CJ120" s="398" t="str">
        <f t="shared" si="165"/>
        <v>0</v>
      </c>
      <c r="CK120" s="412">
        <f t="shared" si="166"/>
        <v>0</v>
      </c>
      <c r="CL120" s="412" t="str">
        <f t="shared" si="167"/>
        <v>0m0</v>
      </c>
      <c r="CM120" s="399">
        <f t="shared" si="168"/>
        <v>0</v>
      </c>
      <c r="CN120" s="399">
        <f t="shared" si="169"/>
        <v>0</v>
      </c>
      <c r="CO120" s="412">
        <f t="shared" si="170"/>
        <v>0</v>
      </c>
      <c r="CP120" s="413">
        <f t="shared" si="171"/>
        <v>0</v>
      </c>
      <c r="CQ120" s="398" t="str">
        <f t="shared" si="172"/>
        <v>0</v>
      </c>
      <c r="CR120" s="398" t="str">
        <f t="shared" si="173"/>
        <v>0</v>
      </c>
      <c r="CS120" s="412">
        <f t="shared" si="174"/>
        <v>0</v>
      </c>
      <c r="CT120" s="412" t="str">
        <f t="shared" si="175"/>
        <v>0m0</v>
      </c>
      <c r="CU120" s="412">
        <f t="shared" si="176"/>
        <v>0</v>
      </c>
      <c r="CV120" s="412">
        <f t="shared" si="177"/>
        <v>0</v>
      </c>
      <c r="CW120" s="412">
        <f t="shared" si="178"/>
        <v>0</v>
      </c>
      <c r="CX120" s="412">
        <f t="shared" si="179"/>
        <v>0</v>
      </c>
      <c r="CY120" s="412">
        <f t="shared" si="180"/>
        <v>0</v>
      </c>
      <c r="CZ120" s="412" t="str">
        <f t="shared" si="181"/>
        <v/>
      </c>
      <c r="DA120" s="412" t="str">
        <f t="shared" si="182"/>
        <v/>
      </c>
      <c r="DB120" s="412" t="str">
        <f t="shared" si="183"/>
        <v/>
      </c>
      <c r="DC120" s="412" t="str">
        <f t="shared" si="184"/>
        <v/>
      </c>
      <c r="DD120" s="412" t="str">
        <f t="shared" si="185"/>
        <v/>
      </c>
      <c r="DE120" s="412"/>
      <c r="DG120" s="412" t="str">
        <f t="shared" si="186"/>
        <v/>
      </c>
      <c r="DH120" s="412" t="str">
        <f t="shared" si="187"/>
        <v/>
      </c>
      <c r="DI120" s="412">
        <f t="shared" si="188"/>
        <v>0</v>
      </c>
      <c r="DJ120" s="412" t="str">
        <f t="shared" si="189"/>
        <v/>
      </c>
      <c r="DK120" s="412" t="str">
        <f t="shared" si="190"/>
        <v/>
      </c>
      <c r="DL120" s="412" t="str">
        <f t="shared" si="191"/>
        <v/>
      </c>
      <c r="DM120" s="412" t="str">
        <f t="shared" si="192"/>
        <v/>
      </c>
      <c r="DN120" s="412" t="str">
        <f t="shared" si="193"/>
        <v/>
      </c>
      <c r="DO120" s="412" t="str">
        <f t="shared" si="194"/>
        <v/>
      </c>
      <c r="DR120" s="494"/>
      <c r="DS120" s="393">
        <f t="shared" si="197"/>
        <v>0</v>
      </c>
      <c r="DT120" s="393">
        <f t="shared" si="195"/>
        <v>0</v>
      </c>
      <c r="DU120" s="411">
        <f t="shared" si="196"/>
        <v>0</v>
      </c>
      <c r="DX120" s="494" t="e">
        <f>IF(BG120&lt;270000,○,"")</f>
        <v>#NAME?</v>
      </c>
    </row>
    <row r="121" spans="1:128" s="411" customFormat="1" ht="18" hidden="1" customHeight="1" thickBot="1">
      <c r="A121" s="145" t="str">
        <f t="shared" si="120"/>
        <v/>
      </c>
      <c r="B121" s="158"/>
      <c r="C121" s="31" t="str">
        <f>IF(B121="","",VLOOKUP(B121,学連登録!$C$2:$G$3000,2,FALSE))</f>
        <v/>
      </c>
      <c r="D121" s="32" t="str">
        <f>IF(B121="","",VLOOKUP(B121,学連登録!$C$2:$G$3000,3,FALSE))</f>
        <v/>
      </c>
      <c r="E121" s="33" t="str">
        <f>IF(B121="","",VLOOKUP(B121,学連登録!$C$2:$G$3000,4,FALSE))</f>
        <v/>
      </c>
      <c r="F121" s="383" t="str">
        <f>IF(B121="","",VLOOKUP(B121,学連登録!$C$2:$I$3000,7,FALSE))</f>
        <v/>
      </c>
      <c r="G121" s="159"/>
      <c r="H121" s="853"/>
      <c r="I121" s="854"/>
      <c r="J121" s="160"/>
      <c r="K121" s="825"/>
      <c r="L121" s="826"/>
      <c r="M121" s="160"/>
      <c r="N121" s="819"/>
      <c r="O121" s="820"/>
      <c r="P121" s="159"/>
      <c r="Q121" s="825"/>
      <c r="R121" s="826"/>
      <c r="S121" s="159"/>
      <c r="T121" s="825"/>
      <c r="U121" s="826"/>
      <c r="V121" s="103" t="str">
        <f>IF(B121="","",VLOOKUP(B121,学連登録!$C$2:$H$3000,6,FALSE))</f>
        <v/>
      </c>
      <c r="W121" s="377"/>
      <c r="X121" s="157"/>
      <c r="Y121" s="118" t="str">
        <f t="shared" si="198"/>
        <v/>
      </c>
      <c r="Z121" s="97" t="str">
        <f>IF(G121="","",VLOOKUP(G121,種目名!$O$5:$T$104,3,0))</f>
        <v/>
      </c>
      <c r="AA121" s="99" t="str">
        <f>IF(J121="","",VLOOKUP(J121,種目名!$O$5:$T$104,3,0))</f>
        <v/>
      </c>
      <c r="AB121" s="119" t="str">
        <f>IF(M121="","",VLOOKUP(M121,種目名!$O$5:$T$104,3,0))</f>
        <v/>
      </c>
      <c r="AC121" s="119" t="str">
        <f>IF(P121="","",VLOOKUP(AF121,種目名!$O$5:$T$104,3,0))</f>
        <v/>
      </c>
      <c r="AD121" s="120" t="str">
        <f>IF(S121="","",VLOOKUP(AI121,種目名!$O$5:$T$104,3,0))</f>
        <v/>
      </c>
      <c r="AE121" s="117">
        <f t="shared" si="199"/>
        <v>0</v>
      </c>
      <c r="AF121" s="157" t="str">
        <f t="shared" si="200"/>
        <v/>
      </c>
      <c r="AG121" s="157" t="str">
        <f t="shared" si="201"/>
        <v/>
      </c>
      <c r="AH121" s="117">
        <f t="shared" si="202"/>
        <v>0</v>
      </c>
      <c r="AI121" s="157" t="str">
        <f t="shared" si="203"/>
        <v/>
      </c>
      <c r="AJ121" s="157" t="str">
        <f t="shared" si="204"/>
        <v/>
      </c>
      <c r="AK121" s="390"/>
      <c r="AL121" s="171">
        <f t="shared" si="121"/>
        <v>0</v>
      </c>
      <c r="AM121" s="399">
        <f t="shared" si="122"/>
        <v>0</v>
      </c>
      <c r="AN121" s="399">
        <f>COUNTIF($B$12:B121,B121)</f>
        <v>0</v>
      </c>
      <c r="AO121" s="399"/>
      <c r="AP121" s="399" t="str">
        <f t="shared" si="123"/>
        <v/>
      </c>
      <c r="AQ121" s="399" t="str">
        <f t="shared" si="124"/>
        <v/>
      </c>
      <c r="AR121" s="399" t="str">
        <f t="shared" si="125"/>
        <v/>
      </c>
      <c r="AS121" s="399" t="str">
        <f t="shared" si="126"/>
        <v/>
      </c>
      <c r="AT121" s="399">
        <f t="shared" si="127"/>
        <v>0</v>
      </c>
      <c r="AU121" s="399" t="str">
        <f t="shared" si="128"/>
        <v/>
      </c>
      <c r="AV121" s="399" t="str">
        <f t="shared" si="129"/>
        <v/>
      </c>
      <c r="AW121" s="399" t="str">
        <f t="shared" si="130"/>
        <v/>
      </c>
      <c r="AX121" s="399" t="str">
        <f t="shared" si="131"/>
        <v/>
      </c>
      <c r="AY121" s="399" t="str">
        <f t="shared" si="132"/>
        <v/>
      </c>
      <c r="AZ121" s="399" t="str">
        <f t="shared" si="133"/>
        <v/>
      </c>
      <c r="BA121" s="399" t="str">
        <f t="shared" si="134"/>
        <v/>
      </c>
      <c r="BB121" s="399" t="str">
        <f t="shared" si="135"/>
        <v/>
      </c>
      <c r="BC121" s="399" t="str">
        <f t="shared" si="136"/>
        <v/>
      </c>
      <c r="BD121" s="403" t="str">
        <f t="shared" si="137"/>
        <v/>
      </c>
      <c r="BE121" s="393">
        <f t="shared" si="138"/>
        <v>0</v>
      </c>
      <c r="BF121" s="157"/>
      <c r="BG121" s="399">
        <f t="shared" si="139"/>
        <v>0</v>
      </c>
      <c r="BH121" s="399">
        <f t="shared" si="140"/>
        <v>0</v>
      </c>
      <c r="BI121" s="412">
        <f t="shared" si="141"/>
        <v>0</v>
      </c>
      <c r="BJ121" s="413">
        <f t="shared" si="117"/>
        <v>0</v>
      </c>
      <c r="BK121" s="398" t="str">
        <f t="shared" si="118"/>
        <v>0</v>
      </c>
      <c r="BL121" s="398" t="str">
        <f t="shared" si="119"/>
        <v>0</v>
      </c>
      <c r="BM121" s="412">
        <f t="shared" si="142"/>
        <v>0</v>
      </c>
      <c r="BN121" s="412" t="str">
        <f t="shared" si="143"/>
        <v>0m0</v>
      </c>
      <c r="BO121" s="399">
        <f t="shared" si="144"/>
        <v>0</v>
      </c>
      <c r="BP121" s="399">
        <f t="shared" si="145"/>
        <v>0</v>
      </c>
      <c r="BQ121" s="412">
        <f t="shared" si="146"/>
        <v>0</v>
      </c>
      <c r="BR121" s="413">
        <f t="shared" si="147"/>
        <v>0</v>
      </c>
      <c r="BS121" s="398" t="str">
        <f t="shared" si="148"/>
        <v>0</v>
      </c>
      <c r="BT121" s="398" t="str">
        <f t="shared" si="149"/>
        <v>0</v>
      </c>
      <c r="BU121" s="412">
        <f t="shared" si="150"/>
        <v>0</v>
      </c>
      <c r="BV121" s="412" t="str">
        <f t="shared" si="151"/>
        <v>0m0</v>
      </c>
      <c r="BW121" s="399">
        <f t="shared" si="152"/>
        <v>0</v>
      </c>
      <c r="BX121" s="399">
        <f t="shared" si="153"/>
        <v>0</v>
      </c>
      <c r="BY121" s="412">
        <f t="shared" si="154"/>
        <v>0</v>
      </c>
      <c r="BZ121" s="413">
        <f t="shared" si="155"/>
        <v>0</v>
      </c>
      <c r="CA121" s="398" t="str">
        <f t="shared" si="156"/>
        <v>0</v>
      </c>
      <c r="CB121" s="398" t="str">
        <f t="shared" si="157"/>
        <v>0</v>
      </c>
      <c r="CC121" s="412">
        <f t="shared" si="158"/>
        <v>0</v>
      </c>
      <c r="CD121" s="412" t="str">
        <f t="shared" si="159"/>
        <v>0m0</v>
      </c>
      <c r="CE121" s="399">
        <f t="shared" si="160"/>
        <v>0</v>
      </c>
      <c r="CF121" s="399">
        <f t="shared" si="161"/>
        <v>0</v>
      </c>
      <c r="CG121" s="412">
        <f t="shared" si="162"/>
        <v>0</v>
      </c>
      <c r="CH121" s="413">
        <f t="shared" si="163"/>
        <v>0</v>
      </c>
      <c r="CI121" s="398" t="str">
        <f t="shared" si="164"/>
        <v>0</v>
      </c>
      <c r="CJ121" s="398" t="str">
        <f t="shared" si="165"/>
        <v>0</v>
      </c>
      <c r="CK121" s="412">
        <f t="shared" si="166"/>
        <v>0</v>
      </c>
      <c r="CL121" s="412" t="str">
        <f t="shared" si="167"/>
        <v>0m0</v>
      </c>
      <c r="CM121" s="399">
        <f t="shared" si="168"/>
        <v>0</v>
      </c>
      <c r="CN121" s="399">
        <f t="shared" si="169"/>
        <v>0</v>
      </c>
      <c r="CO121" s="412">
        <f t="shared" si="170"/>
        <v>0</v>
      </c>
      <c r="CP121" s="413">
        <f t="shared" si="171"/>
        <v>0</v>
      </c>
      <c r="CQ121" s="398" t="str">
        <f t="shared" si="172"/>
        <v>0</v>
      </c>
      <c r="CR121" s="398" t="str">
        <f t="shared" si="173"/>
        <v>0</v>
      </c>
      <c r="CS121" s="412">
        <f t="shared" si="174"/>
        <v>0</v>
      </c>
      <c r="CT121" s="412" t="str">
        <f t="shared" si="175"/>
        <v>0m0</v>
      </c>
      <c r="CU121" s="412">
        <f t="shared" si="176"/>
        <v>0</v>
      </c>
      <c r="CV121" s="412">
        <f t="shared" si="177"/>
        <v>0</v>
      </c>
      <c r="CW121" s="412">
        <f t="shared" si="178"/>
        <v>0</v>
      </c>
      <c r="CX121" s="412">
        <f t="shared" si="179"/>
        <v>0</v>
      </c>
      <c r="CY121" s="412">
        <f t="shared" si="180"/>
        <v>0</v>
      </c>
      <c r="CZ121" s="412" t="str">
        <f t="shared" si="181"/>
        <v/>
      </c>
      <c r="DA121" s="412" t="str">
        <f t="shared" si="182"/>
        <v/>
      </c>
      <c r="DB121" s="412" t="str">
        <f t="shared" si="183"/>
        <v/>
      </c>
      <c r="DC121" s="412" t="str">
        <f t="shared" si="184"/>
        <v/>
      </c>
      <c r="DD121" s="412" t="str">
        <f t="shared" si="185"/>
        <v/>
      </c>
      <c r="DE121" s="412"/>
      <c r="DG121" s="412" t="str">
        <f t="shared" si="186"/>
        <v/>
      </c>
      <c r="DH121" s="412" t="str">
        <f t="shared" si="187"/>
        <v/>
      </c>
      <c r="DI121" s="412">
        <f t="shared" si="188"/>
        <v>0</v>
      </c>
      <c r="DJ121" s="412" t="str">
        <f t="shared" si="189"/>
        <v/>
      </c>
      <c r="DK121" s="412" t="str">
        <f t="shared" si="190"/>
        <v/>
      </c>
      <c r="DL121" s="412" t="str">
        <f t="shared" si="191"/>
        <v/>
      </c>
      <c r="DM121" s="412" t="str">
        <f t="shared" si="192"/>
        <v/>
      </c>
      <c r="DN121" s="412" t="str">
        <f t="shared" si="193"/>
        <v/>
      </c>
      <c r="DO121" s="412" t="str">
        <f t="shared" si="194"/>
        <v/>
      </c>
      <c r="DR121" s="494"/>
      <c r="DS121" s="393">
        <f t="shared" si="197"/>
        <v>0</v>
      </c>
      <c r="DT121" s="393">
        <f t="shared" si="195"/>
        <v>0</v>
      </c>
      <c r="DU121" s="411">
        <f t="shared" si="196"/>
        <v>0</v>
      </c>
      <c r="DX121" s="494" t="e">
        <f>IF(BG121&lt;270000,○,"")</f>
        <v>#NAME?</v>
      </c>
    </row>
    <row r="122" spans="1:128" s="411" customFormat="1" ht="18" hidden="1" customHeight="1" thickBot="1">
      <c r="A122" s="145" t="str">
        <f t="shared" si="120"/>
        <v/>
      </c>
      <c r="B122" s="158"/>
      <c r="C122" s="31" t="str">
        <f>IF(B122="","",VLOOKUP(B122,学連登録!$C$2:$G$3000,2,FALSE))</f>
        <v/>
      </c>
      <c r="D122" s="32" t="str">
        <f>IF(B122="","",VLOOKUP(B122,学連登録!$C$2:$G$3000,3,FALSE))</f>
        <v/>
      </c>
      <c r="E122" s="33" t="str">
        <f>IF(B122="","",VLOOKUP(B122,学連登録!$C$2:$G$3000,4,FALSE))</f>
        <v/>
      </c>
      <c r="F122" s="383" t="str">
        <f>IF(B122="","",VLOOKUP(B122,学連登録!$C$2:$I$3000,7,FALSE))</f>
        <v/>
      </c>
      <c r="G122" s="159"/>
      <c r="H122" s="853"/>
      <c r="I122" s="854"/>
      <c r="J122" s="160"/>
      <c r="K122" s="825"/>
      <c r="L122" s="826"/>
      <c r="M122" s="160"/>
      <c r="N122" s="819"/>
      <c r="O122" s="820"/>
      <c r="P122" s="159"/>
      <c r="Q122" s="825"/>
      <c r="R122" s="826"/>
      <c r="S122" s="159"/>
      <c r="T122" s="825"/>
      <c r="U122" s="826"/>
      <c r="V122" s="103" t="str">
        <f>IF(B122="","",VLOOKUP(B122,学連登録!$C$2:$H$3000,6,FALSE))</f>
        <v/>
      </c>
      <c r="W122" s="377"/>
      <c r="X122" s="157"/>
      <c r="Y122" s="118" t="str">
        <f t="shared" si="198"/>
        <v/>
      </c>
      <c r="Z122" s="97" t="str">
        <f>IF(G122="","",VLOOKUP(G122,種目名!$O$5:$T$104,3,0))</f>
        <v/>
      </c>
      <c r="AA122" s="99" t="str">
        <f>IF(J122="","",VLOOKUP(J122,種目名!$O$5:$T$104,3,0))</f>
        <v/>
      </c>
      <c r="AB122" s="119" t="str">
        <f>IF(M122="","",VLOOKUP(M122,種目名!$O$5:$T$104,3,0))</f>
        <v/>
      </c>
      <c r="AC122" s="119" t="str">
        <f>IF(P122="","",VLOOKUP(AF122,種目名!$O$5:$T$104,3,0))</f>
        <v/>
      </c>
      <c r="AD122" s="120" t="str">
        <f>IF(S122="","",VLOOKUP(AI122,種目名!$O$5:$T$104,3,0))</f>
        <v/>
      </c>
      <c r="AE122" s="117">
        <f t="shared" si="199"/>
        <v>0</v>
      </c>
      <c r="AF122" s="157" t="str">
        <f t="shared" si="200"/>
        <v/>
      </c>
      <c r="AG122" s="157" t="str">
        <f t="shared" si="201"/>
        <v/>
      </c>
      <c r="AH122" s="117">
        <f t="shared" si="202"/>
        <v>0</v>
      </c>
      <c r="AI122" s="157" t="str">
        <f t="shared" si="203"/>
        <v/>
      </c>
      <c r="AJ122" s="157" t="str">
        <f t="shared" si="204"/>
        <v/>
      </c>
      <c r="AK122" s="390"/>
      <c r="AL122" s="171">
        <f t="shared" si="121"/>
        <v>0</v>
      </c>
      <c r="AM122" s="399">
        <f t="shared" si="122"/>
        <v>0</v>
      </c>
      <c r="AN122" s="399">
        <f>COUNTIF($B$12:B122,B122)</f>
        <v>0</v>
      </c>
      <c r="AO122" s="399"/>
      <c r="AP122" s="399" t="str">
        <f t="shared" si="123"/>
        <v/>
      </c>
      <c r="AQ122" s="399" t="str">
        <f t="shared" si="124"/>
        <v/>
      </c>
      <c r="AR122" s="399" t="str">
        <f t="shared" si="125"/>
        <v/>
      </c>
      <c r="AS122" s="399" t="str">
        <f t="shared" si="126"/>
        <v/>
      </c>
      <c r="AT122" s="399">
        <f t="shared" si="127"/>
        <v>0</v>
      </c>
      <c r="AU122" s="399" t="str">
        <f t="shared" si="128"/>
        <v/>
      </c>
      <c r="AV122" s="399" t="str">
        <f t="shared" si="129"/>
        <v/>
      </c>
      <c r="AW122" s="399" t="str">
        <f t="shared" si="130"/>
        <v/>
      </c>
      <c r="AX122" s="399" t="str">
        <f t="shared" si="131"/>
        <v/>
      </c>
      <c r="AY122" s="399" t="str">
        <f t="shared" si="132"/>
        <v/>
      </c>
      <c r="AZ122" s="399" t="str">
        <f t="shared" si="133"/>
        <v/>
      </c>
      <c r="BA122" s="399" t="str">
        <f t="shared" si="134"/>
        <v/>
      </c>
      <c r="BB122" s="399" t="str">
        <f t="shared" si="135"/>
        <v/>
      </c>
      <c r="BC122" s="399" t="str">
        <f t="shared" si="136"/>
        <v/>
      </c>
      <c r="BD122" s="403" t="str">
        <f t="shared" si="137"/>
        <v/>
      </c>
      <c r="BE122" s="393">
        <f t="shared" si="138"/>
        <v>0</v>
      </c>
      <c r="BF122" s="157"/>
      <c r="BG122" s="399">
        <f t="shared" si="139"/>
        <v>0</v>
      </c>
      <c r="BH122" s="399">
        <f t="shared" si="140"/>
        <v>0</v>
      </c>
      <c r="BI122" s="412">
        <f t="shared" si="141"/>
        <v>0</v>
      </c>
      <c r="BJ122" s="413">
        <f t="shared" si="117"/>
        <v>0</v>
      </c>
      <c r="BK122" s="398" t="str">
        <f t="shared" si="118"/>
        <v>0</v>
      </c>
      <c r="BL122" s="398" t="str">
        <f t="shared" si="119"/>
        <v>0</v>
      </c>
      <c r="BM122" s="412">
        <f t="shared" si="142"/>
        <v>0</v>
      </c>
      <c r="BN122" s="412" t="str">
        <f t="shared" si="143"/>
        <v>0m0</v>
      </c>
      <c r="BO122" s="399">
        <f t="shared" si="144"/>
        <v>0</v>
      </c>
      <c r="BP122" s="399">
        <f t="shared" si="145"/>
        <v>0</v>
      </c>
      <c r="BQ122" s="412">
        <f t="shared" si="146"/>
        <v>0</v>
      </c>
      <c r="BR122" s="413">
        <f t="shared" si="147"/>
        <v>0</v>
      </c>
      <c r="BS122" s="398" t="str">
        <f t="shared" si="148"/>
        <v>0</v>
      </c>
      <c r="BT122" s="398" t="str">
        <f t="shared" si="149"/>
        <v>0</v>
      </c>
      <c r="BU122" s="412">
        <f t="shared" si="150"/>
        <v>0</v>
      </c>
      <c r="BV122" s="412" t="str">
        <f t="shared" si="151"/>
        <v>0m0</v>
      </c>
      <c r="BW122" s="399">
        <f t="shared" si="152"/>
        <v>0</v>
      </c>
      <c r="BX122" s="399">
        <f t="shared" si="153"/>
        <v>0</v>
      </c>
      <c r="BY122" s="412">
        <f t="shared" si="154"/>
        <v>0</v>
      </c>
      <c r="BZ122" s="413">
        <f t="shared" si="155"/>
        <v>0</v>
      </c>
      <c r="CA122" s="398" t="str">
        <f t="shared" si="156"/>
        <v>0</v>
      </c>
      <c r="CB122" s="398" t="str">
        <f t="shared" si="157"/>
        <v>0</v>
      </c>
      <c r="CC122" s="412">
        <f t="shared" si="158"/>
        <v>0</v>
      </c>
      <c r="CD122" s="412" t="str">
        <f t="shared" si="159"/>
        <v>0m0</v>
      </c>
      <c r="CE122" s="399">
        <f t="shared" si="160"/>
        <v>0</v>
      </c>
      <c r="CF122" s="399">
        <f t="shared" si="161"/>
        <v>0</v>
      </c>
      <c r="CG122" s="412">
        <f t="shared" si="162"/>
        <v>0</v>
      </c>
      <c r="CH122" s="413">
        <f t="shared" si="163"/>
        <v>0</v>
      </c>
      <c r="CI122" s="398" t="str">
        <f t="shared" si="164"/>
        <v>0</v>
      </c>
      <c r="CJ122" s="398" t="str">
        <f t="shared" si="165"/>
        <v>0</v>
      </c>
      <c r="CK122" s="412">
        <f t="shared" si="166"/>
        <v>0</v>
      </c>
      <c r="CL122" s="412" t="str">
        <f t="shared" si="167"/>
        <v>0m0</v>
      </c>
      <c r="CM122" s="399">
        <f t="shared" si="168"/>
        <v>0</v>
      </c>
      <c r="CN122" s="399">
        <f t="shared" si="169"/>
        <v>0</v>
      </c>
      <c r="CO122" s="412">
        <f t="shared" si="170"/>
        <v>0</v>
      </c>
      <c r="CP122" s="413">
        <f t="shared" si="171"/>
        <v>0</v>
      </c>
      <c r="CQ122" s="398" t="str">
        <f t="shared" si="172"/>
        <v>0</v>
      </c>
      <c r="CR122" s="398" t="str">
        <f t="shared" si="173"/>
        <v>0</v>
      </c>
      <c r="CS122" s="412">
        <f t="shared" si="174"/>
        <v>0</v>
      </c>
      <c r="CT122" s="412" t="str">
        <f t="shared" si="175"/>
        <v>0m0</v>
      </c>
      <c r="CU122" s="412">
        <f t="shared" si="176"/>
        <v>0</v>
      </c>
      <c r="CV122" s="412">
        <f t="shared" si="177"/>
        <v>0</v>
      </c>
      <c r="CW122" s="412">
        <f t="shared" si="178"/>
        <v>0</v>
      </c>
      <c r="CX122" s="412">
        <f t="shared" si="179"/>
        <v>0</v>
      </c>
      <c r="CY122" s="412">
        <f t="shared" si="180"/>
        <v>0</v>
      </c>
      <c r="CZ122" s="412" t="str">
        <f t="shared" si="181"/>
        <v/>
      </c>
      <c r="DA122" s="412" t="str">
        <f t="shared" si="182"/>
        <v/>
      </c>
      <c r="DB122" s="412" t="str">
        <f t="shared" si="183"/>
        <v/>
      </c>
      <c r="DC122" s="412" t="str">
        <f t="shared" si="184"/>
        <v/>
      </c>
      <c r="DD122" s="412" t="str">
        <f t="shared" si="185"/>
        <v/>
      </c>
      <c r="DE122" s="412"/>
      <c r="DG122" s="412" t="str">
        <f t="shared" si="186"/>
        <v/>
      </c>
      <c r="DH122" s="412" t="str">
        <f t="shared" si="187"/>
        <v/>
      </c>
      <c r="DI122" s="412">
        <f t="shared" si="188"/>
        <v>0</v>
      </c>
      <c r="DJ122" s="412" t="str">
        <f t="shared" si="189"/>
        <v/>
      </c>
      <c r="DK122" s="412" t="str">
        <f t="shared" si="190"/>
        <v/>
      </c>
      <c r="DL122" s="412" t="str">
        <f t="shared" si="191"/>
        <v/>
      </c>
      <c r="DM122" s="412" t="str">
        <f t="shared" si="192"/>
        <v/>
      </c>
      <c r="DN122" s="412" t="str">
        <f t="shared" si="193"/>
        <v/>
      </c>
      <c r="DO122" s="412" t="str">
        <f t="shared" si="194"/>
        <v/>
      </c>
      <c r="DR122" s="494"/>
      <c r="DS122" s="393">
        <f t="shared" si="197"/>
        <v>0</v>
      </c>
      <c r="DT122" s="393">
        <f t="shared" si="195"/>
        <v>0</v>
      </c>
      <c r="DU122" s="411">
        <f t="shared" si="196"/>
        <v>0</v>
      </c>
      <c r="DX122" s="494" t="e">
        <f>IF(BG122&lt;270000,○,"")</f>
        <v>#NAME?</v>
      </c>
    </row>
    <row r="123" spans="1:128" s="411" customFormat="1" ht="18" hidden="1" customHeight="1" thickBot="1">
      <c r="A123" s="145" t="str">
        <f t="shared" si="120"/>
        <v/>
      </c>
      <c r="B123" s="158"/>
      <c r="C123" s="31" t="str">
        <f>IF(B123="","",VLOOKUP(B123,学連登録!$C$2:$G$3000,2,FALSE))</f>
        <v/>
      </c>
      <c r="D123" s="32" t="str">
        <f>IF(B123="","",VLOOKUP(B123,学連登録!$C$2:$G$3000,3,FALSE))</f>
        <v/>
      </c>
      <c r="E123" s="33" t="str">
        <f>IF(B123="","",VLOOKUP(B123,学連登録!$C$2:$G$3000,4,FALSE))</f>
        <v/>
      </c>
      <c r="F123" s="383" t="str">
        <f>IF(B123="","",VLOOKUP(B123,学連登録!$C$2:$I$3000,7,FALSE))</f>
        <v/>
      </c>
      <c r="G123" s="159"/>
      <c r="H123" s="853"/>
      <c r="I123" s="854"/>
      <c r="J123" s="160"/>
      <c r="K123" s="825"/>
      <c r="L123" s="826"/>
      <c r="M123" s="160"/>
      <c r="N123" s="819"/>
      <c r="O123" s="820"/>
      <c r="P123" s="159"/>
      <c r="Q123" s="825"/>
      <c r="R123" s="826"/>
      <c r="S123" s="159"/>
      <c r="T123" s="825"/>
      <c r="U123" s="826"/>
      <c r="V123" s="103" t="str">
        <f>IF(B123="","",VLOOKUP(B123,学連登録!$C$2:$H$3000,6,FALSE))</f>
        <v/>
      </c>
      <c r="W123" s="377"/>
      <c r="X123" s="157"/>
      <c r="Y123" s="118" t="str">
        <f t="shared" si="198"/>
        <v/>
      </c>
      <c r="Z123" s="97" t="str">
        <f>IF(G123="","",VLOOKUP(G123,種目名!$O$5:$T$104,3,0))</f>
        <v/>
      </c>
      <c r="AA123" s="99" t="str">
        <f>IF(J123="","",VLOOKUP(J123,種目名!$O$5:$T$104,3,0))</f>
        <v/>
      </c>
      <c r="AB123" s="119" t="str">
        <f>IF(M123="","",VLOOKUP(M123,種目名!$O$5:$T$104,3,0))</f>
        <v/>
      </c>
      <c r="AC123" s="119" t="str">
        <f>IF(P123="","",VLOOKUP(AF123,種目名!$O$5:$T$104,3,0))</f>
        <v/>
      </c>
      <c r="AD123" s="120" t="str">
        <f>IF(S123="","",VLOOKUP(AI123,種目名!$O$5:$T$104,3,0))</f>
        <v/>
      </c>
      <c r="AE123" s="117">
        <f t="shared" si="199"/>
        <v>0</v>
      </c>
      <c r="AF123" s="157" t="str">
        <f t="shared" si="200"/>
        <v/>
      </c>
      <c r="AG123" s="157" t="str">
        <f t="shared" si="201"/>
        <v/>
      </c>
      <c r="AH123" s="117">
        <f t="shared" si="202"/>
        <v>0</v>
      </c>
      <c r="AI123" s="157" t="str">
        <f t="shared" si="203"/>
        <v/>
      </c>
      <c r="AJ123" s="157" t="str">
        <f t="shared" si="204"/>
        <v/>
      </c>
      <c r="AK123" s="390"/>
      <c r="AL123" s="171">
        <f t="shared" si="121"/>
        <v>0</v>
      </c>
      <c r="AM123" s="399">
        <f t="shared" si="122"/>
        <v>0</v>
      </c>
      <c r="AN123" s="399">
        <f>COUNTIF($B$12:B123,B123)</f>
        <v>0</v>
      </c>
      <c r="AO123" s="399"/>
      <c r="AP123" s="399" t="str">
        <f t="shared" si="123"/>
        <v/>
      </c>
      <c r="AQ123" s="399" t="str">
        <f t="shared" si="124"/>
        <v/>
      </c>
      <c r="AR123" s="399" t="str">
        <f t="shared" si="125"/>
        <v/>
      </c>
      <c r="AS123" s="399" t="str">
        <f t="shared" si="126"/>
        <v/>
      </c>
      <c r="AT123" s="399">
        <f t="shared" si="127"/>
        <v>0</v>
      </c>
      <c r="AU123" s="399" t="str">
        <f t="shared" si="128"/>
        <v/>
      </c>
      <c r="AV123" s="399" t="str">
        <f t="shared" si="129"/>
        <v/>
      </c>
      <c r="AW123" s="399" t="str">
        <f t="shared" si="130"/>
        <v/>
      </c>
      <c r="AX123" s="399" t="str">
        <f t="shared" si="131"/>
        <v/>
      </c>
      <c r="AY123" s="399" t="str">
        <f t="shared" si="132"/>
        <v/>
      </c>
      <c r="AZ123" s="399" t="str">
        <f t="shared" si="133"/>
        <v/>
      </c>
      <c r="BA123" s="399" t="str">
        <f t="shared" si="134"/>
        <v/>
      </c>
      <c r="BB123" s="399" t="str">
        <f t="shared" si="135"/>
        <v/>
      </c>
      <c r="BC123" s="399" t="str">
        <f t="shared" si="136"/>
        <v/>
      </c>
      <c r="BD123" s="403" t="str">
        <f t="shared" si="137"/>
        <v/>
      </c>
      <c r="BE123" s="393">
        <f t="shared" si="138"/>
        <v>0</v>
      </c>
      <c r="BF123" s="157"/>
      <c r="BG123" s="399">
        <f t="shared" si="139"/>
        <v>0</v>
      </c>
      <c r="BH123" s="399">
        <f t="shared" si="140"/>
        <v>0</v>
      </c>
      <c r="BI123" s="412">
        <f t="shared" si="141"/>
        <v>0</v>
      </c>
      <c r="BJ123" s="413">
        <f t="shared" si="117"/>
        <v>0</v>
      </c>
      <c r="BK123" s="398" t="str">
        <f t="shared" si="118"/>
        <v>0</v>
      </c>
      <c r="BL123" s="398" t="str">
        <f t="shared" si="119"/>
        <v>0</v>
      </c>
      <c r="BM123" s="412">
        <f t="shared" si="142"/>
        <v>0</v>
      </c>
      <c r="BN123" s="412" t="str">
        <f t="shared" si="143"/>
        <v>0m0</v>
      </c>
      <c r="BO123" s="399">
        <f t="shared" si="144"/>
        <v>0</v>
      </c>
      <c r="BP123" s="399">
        <f t="shared" si="145"/>
        <v>0</v>
      </c>
      <c r="BQ123" s="412">
        <f t="shared" si="146"/>
        <v>0</v>
      </c>
      <c r="BR123" s="413">
        <f t="shared" si="147"/>
        <v>0</v>
      </c>
      <c r="BS123" s="398" t="str">
        <f t="shared" si="148"/>
        <v>0</v>
      </c>
      <c r="BT123" s="398" t="str">
        <f t="shared" si="149"/>
        <v>0</v>
      </c>
      <c r="BU123" s="412">
        <f t="shared" si="150"/>
        <v>0</v>
      </c>
      <c r="BV123" s="412" t="str">
        <f t="shared" si="151"/>
        <v>0m0</v>
      </c>
      <c r="BW123" s="399">
        <f t="shared" si="152"/>
        <v>0</v>
      </c>
      <c r="BX123" s="399">
        <f t="shared" si="153"/>
        <v>0</v>
      </c>
      <c r="BY123" s="412">
        <f t="shared" si="154"/>
        <v>0</v>
      </c>
      <c r="BZ123" s="413">
        <f t="shared" si="155"/>
        <v>0</v>
      </c>
      <c r="CA123" s="398" t="str">
        <f t="shared" si="156"/>
        <v>0</v>
      </c>
      <c r="CB123" s="398" t="str">
        <f t="shared" si="157"/>
        <v>0</v>
      </c>
      <c r="CC123" s="412">
        <f t="shared" si="158"/>
        <v>0</v>
      </c>
      <c r="CD123" s="412" t="str">
        <f t="shared" si="159"/>
        <v>0m0</v>
      </c>
      <c r="CE123" s="399">
        <f t="shared" si="160"/>
        <v>0</v>
      </c>
      <c r="CF123" s="399">
        <f t="shared" si="161"/>
        <v>0</v>
      </c>
      <c r="CG123" s="412">
        <f t="shared" si="162"/>
        <v>0</v>
      </c>
      <c r="CH123" s="413">
        <f t="shared" si="163"/>
        <v>0</v>
      </c>
      <c r="CI123" s="398" t="str">
        <f t="shared" si="164"/>
        <v>0</v>
      </c>
      <c r="CJ123" s="398" t="str">
        <f t="shared" si="165"/>
        <v>0</v>
      </c>
      <c r="CK123" s="412">
        <f t="shared" si="166"/>
        <v>0</v>
      </c>
      <c r="CL123" s="412" t="str">
        <f t="shared" si="167"/>
        <v>0m0</v>
      </c>
      <c r="CM123" s="399">
        <f t="shared" si="168"/>
        <v>0</v>
      </c>
      <c r="CN123" s="399">
        <f t="shared" si="169"/>
        <v>0</v>
      </c>
      <c r="CO123" s="412">
        <f t="shared" si="170"/>
        <v>0</v>
      </c>
      <c r="CP123" s="413">
        <f t="shared" si="171"/>
        <v>0</v>
      </c>
      <c r="CQ123" s="398" t="str">
        <f t="shared" si="172"/>
        <v>0</v>
      </c>
      <c r="CR123" s="398" t="str">
        <f t="shared" si="173"/>
        <v>0</v>
      </c>
      <c r="CS123" s="412">
        <f t="shared" si="174"/>
        <v>0</v>
      </c>
      <c r="CT123" s="412" t="str">
        <f t="shared" si="175"/>
        <v>0m0</v>
      </c>
      <c r="CU123" s="412">
        <f t="shared" si="176"/>
        <v>0</v>
      </c>
      <c r="CV123" s="412">
        <f t="shared" si="177"/>
        <v>0</v>
      </c>
      <c r="CW123" s="412">
        <f t="shared" si="178"/>
        <v>0</v>
      </c>
      <c r="CX123" s="412">
        <f t="shared" si="179"/>
        <v>0</v>
      </c>
      <c r="CY123" s="412">
        <f t="shared" si="180"/>
        <v>0</v>
      </c>
      <c r="CZ123" s="412" t="str">
        <f t="shared" si="181"/>
        <v/>
      </c>
      <c r="DA123" s="412" t="str">
        <f t="shared" si="182"/>
        <v/>
      </c>
      <c r="DB123" s="412" t="str">
        <f t="shared" si="183"/>
        <v/>
      </c>
      <c r="DC123" s="412" t="str">
        <f t="shared" si="184"/>
        <v/>
      </c>
      <c r="DD123" s="412" t="str">
        <f t="shared" si="185"/>
        <v/>
      </c>
      <c r="DE123" s="412"/>
      <c r="DG123" s="412" t="str">
        <f t="shared" si="186"/>
        <v/>
      </c>
      <c r="DH123" s="412" t="str">
        <f t="shared" si="187"/>
        <v/>
      </c>
      <c r="DI123" s="412">
        <f t="shared" si="188"/>
        <v>0</v>
      </c>
      <c r="DJ123" s="412" t="str">
        <f t="shared" si="189"/>
        <v/>
      </c>
      <c r="DK123" s="412" t="str">
        <f t="shared" si="190"/>
        <v/>
      </c>
      <c r="DL123" s="412" t="str">
        <f t="shared" si="191"/>
        <v/>
      </c>
      <c r="DM123" s="412" t="str">
        <f t="shared" si="192"/>
        <v/>
      </c>
      <c r="DN123" s="412" t="str">
        <f t="shared" si="193"/>
        <v/>
      </c>
      <c r="DO123" s="412" t="str">
        <f t="shared" si="194"/>
        <v/>
      </c>
      <c r="DR123" s="494"/>
      <c r="DS123" s="393">
        <f t="shared" si="197"/>
        <v>0</v>
      </c>
      <c r="DT123" s="393">
        <f t="shared" si="195"/>
        <v>0</v>
      </c>
      <c r="DU123" s="411">
        <f t="shared" si="196"/>
        <v>0</v>
      </c>
      <c r="DX123" s="494" t="e">
        <f>IF(BG123&lt;270000,○,"")</f>
        <v>#NAME?</v>
      </c>
    </row>
    <row r="124" spans="1:128" s="411" customFormat="1" ht="18" hidden="1" customHeight="1" thickBot="1">
      <c r="A124" s="145" t="str">
        <f t="shared" si="120"/>
        <v/>
      </c>
      <c r="B124" s="158"/>
      <c r="C124" s="31" t="str">
        <f>IF(B124="","",VLOOKUP(B124,学連登録!$C$2:$G$3000,2,FALSE))</f>
        <v/>
      </c>
      <c r="D124" s="32" t="str">
        <f>IF(B124="","",VLOOKUP(B124,学連登録!$C$2:$G$3000,3,FALSE))</f>
        <v/>
      </c>
      <c r="E124" s="33" t="str">
        <f>IF(B124="","",VLOOKUP(B124,学連登録!$C$2:$G$3000,4,FALSE))</f>
        <v/>
      </c>
      <c r="F124" s="383" t="str">
        <f>IF(B124="","",VLOOKUP(B124,学連登録!$C$2:$I$3000,7,FALSE))</f>
        <v/>
      </c>
      <c r="G124" s="159"/>
      <c r="H124" s="853"/>
      <c r="I124" s="854"/>
      <c r="J124" s="160"/>
      <c r="K124" s="825"/>
      <c r="L124" s="826"/>
      <c r="M124" s="160"/>
      <c r="N124" s="819"/>
      <c r="O124" s="820"/>
      <c r="P124" s="159"/>
      <c r="Q124" s="825"/>
      <c r="R124" s="826"/>
      <c r="S124" s="159"/>
      <c r="T124" s="825"/>
      <c r="U124" s="826"/>
      <c r="V124" s="103" t="str">
        <f>IF(B124="","",VLOOKUP(B124,学連登録!$C$2:$H$3000,6,FALSE))</f>
        <v/>
      </c>
      <c r="W124" s="377"/>
      <c r="X124" s="157"/>
      <c r="Y124" s="118" t="str">
        <f t="shared" si="198"/>
        <v/>
      </c>
      <c r="Z124" s="97" t="str">
        <f>IF(G124="","",VLOOKUP(G124,種目名!$O$5:$T$104,3,0))</f>
        <v/>
      </c>
      <c r="AA124" s="99" t="str">
        <f>IF(J124="","",VLOOKUP(J124,種目名!$O$5:$T$104,3,0))</f>
        <v/>
      </c>
      <c r="AB124" s="119" t="str">
        <f>IF(M124="","",VLOOKUP(M124,種目名!$O$5:$T$104,3,0))</f>
        <v/>
      </c>
      <c r="AC124" s="119" t="str">
        <f>IF(P124="","",VLOOKUP(AF124,種目名!$O$5:$T$104,3,0))</f>
        <v/>
      </c>
      <c r="AD124" s="120" t="str">
        <f>IF(S124="","",VLOOKUP(AI124,種目名!$O$5:$T$104,3,0))</f>
        <v/>
      </c>
      <c r="AE124" s="117">
        <f t="shared" si="199"/>
        <v>0</v>
      </c>
      <c r="AF124" s="157" t="str">
        <f t="shared" si="200"/>
        <v/>
      </c>
      <c r="AG124" s="157" t="str">
        <f t="shared" si="201"/>
        <v/>
      </c>
      <c r="AH124" s="117">
        <f t="shared" si="202"/>
        <v>0</v>
      </c>
      <c r="AI124" s="157" t="str">
        <f t="shared" si="203"/>
        <v/>
      </c>
      <c r="AJ124" s="157" t="str">
        <f t="shared" si="204"/>
        <v/>
      </c>
      <c r="AK124" s="390"/>
      <c r="AL124" s="171">
        <f t="shared" si="121"/>
        <v>0</v>
      </c>
      <c r="AM124" s="399">
        <f t="shared" si="122"/>
        <v>0</v>
      </c>
      <c r="AN124" s="399">
        <f>COUNTIF($B$12:B124,B124)</f>
        <v>0</v>
      </c>
      <c r="AO124" s="399"/>
      <c r="AP124" s="399" t="str">
        <f t="shared" si="123"/>
        <v/>
      </c>
      <c r="AQ124" s="399" t="str">
        <f t="shared" si="124"/>
        <v/>
      </c>
      <c r="AR124" s="399" t="str">
        <f t="shared" si="125"/>
        <v/>
      </c>
      <c r="AS124" s="399" t="str">
        <f t="shared" si="126"/>
        <v/>
      </c>
      <c r="AT124" s="399">
        <f t="shared" si="127"/>
        <v>0</v>
      </c>
      <c r="AU124" s="399" t="str">
        <f t="shared" si="128"/>
        <v/>
      </c>
      <c r="AV124" s="399" t="str">
        <f t="shared" si="129"/>
        <v/>
      </c>
      <c r="AW124" s="399" t="str">
        <f t="shared" si="130"/>
        <v/>
      </c>
      <c r="AX124" s="399" t="str">
        <f t="shared" si="131"/>
        <v/>
      </c>
      <c r="AY124" s="399" t="str">
        <f t="shared" si="132"/>
        <v/>
      </c>
      <c r="AZ124" s="399" t="str">
        <f t="shared" si="133"/>
        <v/>
      </c>
      <c r="BA124" s="399" t="str">
        <f t="shared" si="134"/>
        <v/>
      </c>
      <c r="BB124" s="399" t="str">
        <f t="shared" si="135"/>
        <v/>
      </c>
      <c r="BC124" s="399" t="str">
        <f t="shared" si="136"/>
        <v/>
      </c>
      <c r="BD124" s="403" t="str">
        <f t="shared" si="137"/>
        <v/>
      </c>
      <c r="BE124" s="393">
        <f t="shared" si="138"/>
        <v>0</v>
      </c>
      <c r="BF124" s="157"/>
      <c r="BG124" s="399">
        <f t="shared" si="139"/>
        <v>0</v>
      </c>
      <c r="BH124" s="399">
        <f t="shared" si="140"/>
        <v>0</v>
      </c>
      <c r="BI124" s="412">
        <f t="shared" si="141"/>
        <v>0</v>
      </c>
      <c r="BJ124" s="413">
        <f t="shared" si="117"/>
        <v>0</v>
      </c>
      <c r="BK124" s="398" t="str">
        <f t="shared" si="118"/>
        <v>0</v>
      </c>
      <c r="BL124" s="398" t="str">
        <f t="shared" si="119"/>
        <v>0</v>
      </c>
      <c r="BM124" s="412">
        <f t="shared" si="142"/>
        <v>0</v>
      </c>
      <c r="BN124" s="412" t="str">
        <f t="shared" si="143"/>
        <v>0m0</v>
      </c>
      <c r="BO124" s="399">
        <f t="shared" si="144"/>
        <v>0</v>
      </c>
      <c r="BP124" s="399">
        <f t="shared" si="145"/>
        <v>0</v>
      </c>
      <c r="BQ124" s="412">
        <f t="shared" si="146"/>
        <v>0</v>
      </c>
      <c r="BR124" s="413">
        <f t="shared" si="147"/>
        <v>0</v>
      </c>
      <c r="BS124" s="398" t="str">
        <f t="shared" si="148"/>
        <v>0</v>
      </c>
      <c r="BT124" s="398" t="str">
        <f t="shared" si="149"/>
        <v>0</v>
      </c>
      <c r="BU124" s="412">
        <f t="shared" si="150"/>
        <v>0</v>
      </c>
      <c r="BV124" s="412" t="str">
        <f t="shared" si="151"/>
        <v>0m0</v>
      </c>
      <c r="BW124" s="399">
        <f t="shared" si="152"/>
        <v>0</v>
      </c>
      <c r="BX124" s="399">
        <f t="shared" si="153"/>
        <v>0</v>
      </c>
      <c r="BY124" s="412">
        <f t="shared" si="154"/>
        <v>0</v>
      </c>
      <c r="BZ124" s="413">
        <f t="shared" si="155"/>
        <v>0</v>
      </c>
      <c r="CA124" s="398" t="str">
        <f t="shared" si="156"/>
        <v>0</v>
      </c>
      <c r="CB124" s="398" t="str">
        <f t="shared" si="157"/>
        <v>0</v>
      </c>
      <c r="CC124" s="412">
        <f t="shared" si="158"/>
        <v>0</v>
      </c>
      <c r="CD124" s="412" t="str">
        <f t="shared" si="159"/>
        <v>0m0</v>
      </c>
      <c r="CE124" s="399">
        <f t="shared" si="160"/>
        <v>0</v>
      </c>
      <c r="CF124" s="399">
        <f t="shared" si="161"/>
        <v>0</v>
      </c>
      <c r="CG124" s="412">
        <f t="shared" si="162"/>
        <v>0</v>
      </c>
      <c r="CH124" s="413">
        <f t="shared" si="163"/>
        <v>0</v>
      </c>
      <c r="CI124" s="398" t="str">
        <f t="shared" si="164"/>
        <v>0</v>
      </c>
      <c r="CJ124" s="398" t="str">
        <f t="shared" si="165"/>
        <v>0</v>
      </c>
      <c r="CK124" s="412">
        <f t="shared" si="166"/>
        <v>0</v>
      </c>
      <c r="CL124" s="412" t="str">
        <f t="shared" si="167"/>
        <v>0m0</v>
      </c>
      <c r="CM124" s="399">
        <f t="shared" si="168"/>
        <v>0</v>
      </c>
      <c r="CN124" s="399">
        <f t="shared" si="169"/>
        <v>0</v>
      </c>
      <c r="CO124" s="412">
        <f t="shared" si="170"/>
        <v>0</v>
      </c>
      <c r="CP124" s="413">
        <f t="shared" si="171"/>
        <v>0</v>
      </c>
      <c r="CQ124" s="398" t="str">
        <f t="shared" si="172"/>
        <v>0</v>
      </c>
      <c r="CR124" s="398" t="str">
        <f t="shared" si="173"/>
        <v>0</v>
      </c>
      <c r="CS124" s="412">
        <f t="shared" si="174"/>
        <v>0</v>
      </c>
      <c r="CT124" s="412" t="str">
        <f t="shared" si="175"/>
        <v>0m0</v>
      </c>
      <c r="CU124" s="412">
        <f t="shared" si="176"/>
        <v>0</v>
      </c>
      <c r="CV124" s="412">
        <f t="shared" si="177"/>
        <v>0</v>
      </c>
      <c r="CW124" s="412">
        <f t="shared" si="178"/>
        <v>0</v>
      </c>
      <c r="CX124" s="412">
        <f t="shared" si="179"/>
        <v>0</v>
      </c>
      <c r="CY124" s="412">
        <f t="shared" si="180"/>
        <v>0</v>
      </c>
      <c r="CZ124" s="412" t="str">
        <f t="shared" si="181"/>
        <v/>
      </c>
      <c r="DA124" s="412" t="str">
        <f t="shared" si="182"/>
        <v/>
      </c>
      <c r="DB124" s="412" t="str">
        <f t="shared" si="183"/>
        <v/>
      </c>
      <c r="DC124" s="412" t="str">
        <f t="shared" si="184"/>
        <v/>
      </c>
      <c r="DD124" s="412" t="str">
        <f t="shared" si="185"/>
        <v/>
      </c>
      <c r="DE124" s="412"/>
      <c r="DG124" s="412" t="str">
        <f t="shared" si="186"/>
        <v/>
      </c>
      <c r="DH124" s="412" t="str">
        <f t="shared" si="187"/>
        <v/>
      </c>
      <c r="DI124" s="412">
        <f t="shared" si="188"/>
        <v>0</v>
      </c>
      <c r="DJ124" s="412" t="str">
        <f t="shared" si="189"/>
        <v/>
      </c>
      <c r="DK124" s="412" t="str">
        <f t="shared" si="190"/>
        <v/>
      </c>
      <c r="DL124" s="412" t="str">
        <f t="shared" si="191"/>
        <v/>
      </c>
      <c r="DM124" s="412" t="str">
        <f t="shared" si="192"/>
        <v/>
      </c>
      <c r="DN124" s="412" t="str">
        <f t="shared" si="193"/>
        <v/>
      </c>
      <c r="DO124" s="412" t="str">
        <f t="shared" si="194"/>
        <v/>
      </c>
      <c r="DR124" s="494"/>
      <c r="DS124" s="393">
        <f t="shared" si="197"/>
        <v>0</v>
      </c>
      <c r="DT124" s="393">
        <f t="shared" si="195"/>
        <v>0</v>
      </c>
      <c r="DU124" s="411">
        <f t="shared" si="196"/>
        <v>0</v>
      </c>
      <c r="DX124" s="494" t="e">
        <f>IF(BG124&lt;270000,○,"")</f>
        <v>#NAME?</v>
      </c>
    </row>
    <row r="125" spans="1:128" s="411" customFormat="1" ht="18" hidden="1" customHeight="1" thickBot="1">
      <c r="A125" s="145" t="str">
        <f t="shared" si="120"/>
        <v/>
      </c>
      <c r="B125" s="158"/>
      <c r="C125" s="31" t="str">
        <f>IF(B125="","",VLOOKUP(B125,学連登録!$C$2:$G$3000,2,FALSE))</f>
        <v/>
      </c>
      <c r="D125" s="32" t="str">
        <f>IF(B125="","",VLOOKUP(B125,学連登録!$C$2:$G$3000,3,FALSE))</f>
        <v/>
      </c>
      <c r="E125" s="33" t="str">
        <f>IF(B125="","",VLOOKUP(B125,学連登録!$C$2:$G$3000,4,FALSE))</f>
        <v/>
      </c>
      <c r="F125" s="383" t="str">
        <f>IF(B125="","",VLOOKUP(B125,学連登録!$C$2:$I$3000,7,FALSE))</f>
        <v/>
      </c>
      <c r="G125" s="159"/>
      <c r="H125" s="853"/>
      <c r="I125" s="854"/>
      <c r="J125" s="160"/>
      <c r="K125" s="825"/>
      <c r="L125" s="826"/>
      <c r="M125" s="160"/>
      <c r="N125" s="819"/>
      <c r="O125" s="820"/>
      <c r="P125" s="159"/>
      <c r="Q125" s="825"/>
      <c r="R125" s="826"/>
      <c r="S125" s="159"/>
      <c r="T125" s="825"/>
      <c r="U125" s="826"/>
      <c r="V125" s="103" t="str">
        <f>IF(B125="","",VLOOKUP(B125,学連登録!$C$2:$H$3000,6,FALSE))</f>
        <v/>
      </c>
      <c r="W125" s="377"/>
      <c r="X125" s="157"/>
      <c r="Y125" s="118" t="str">
        <f t="shared" si="198"/>
        <v/>
      </c>
      <c r="Z125" s="97" t="str">
        <f>IF(G125="","",VLOOKUP(G125,種目名!$O$5:$T$104,3,0))</f>
        <v/>
      </c>
      <c r="AA125" s="99" t="str">
        <f>IF(J125="","",VLOOKUP(J125,種目名!$O$5:$T$104,3,0))</f>
        <v/>
      </c>
      <c r="AB125" s="119" t="str">
        <f>IF(M125="","",VLOOKUP(M125,種目名!$O$5:$T$104,3,0))</f>
        <v/>
      </c>
      <c r="AC125" s="119" t="str">
        <f>IF(P125="","",VLOOKUP(AF125,種目名!$O$5:$T$104,3,0))</f>
        <v/>
      </c>
      <c r="AD125" s="120" t="str">
        <f>IF(S125="","",VLOOKUP(AI125,種目名!$O$5:$T$104,3,0))</f>
        <v/>
      </c>
      <c r="AE125" s="117">
        <f t="shared" si="199"/>
        <v>0</v>
      </c>
      <c r="AF125" s="157" t="str">
        <f t="shared" si="200"/>
        <v/>
      </c>
      <c r="AG125" s="157" t="str">
        <f t="shared" si="201"/>
        <v/>
      </c>
      <c r="AH125" s="117">
        <f t="shared" si="202"/>
        <v>0</v>
      </c>
      <c r="AI125" s="157" t="str">
        <f t="shared" si="203"/>
        <v/>
      </c>
      <c r="AJ125" s="157" t="str">
        <f t="shared" si="204"/>
        <v/>
      </c>
      <c r="AK125" s="390"/>
      <c r="AL125" s="171">
        <f t="shared" si="121"/>
        <v>0</v>
      </c>
      <c r="AM125" s="399">
        <f t="shared" si="122"/>
        <v>0</v>
      </c>
      <c r="AN125" s="399">
        <f>COUNTIF($B$12:B125,B125)</f>
        <v>0</v>
      </c>
      <c r="AO125" s="399"/>
      <c r="AP125" s="399" t="str">
        <f t="shared" si="123"/>
        <v/>
      </c>
      <c r="AQ125" s="399" t="str">
        <f t="shared" si="124"/>
        <v/>
      </c>
      <c r="AR125" s="399" t="str">
        <f t="shared" si="125"/>
        <v/>
      </c>
      <c r="AS125" s="399" t="str">
        <f t="shared" si="126"/>
        <v/>
      </c>
      <c r="AT125" s="399">
        <f t="shared" si="127"/>
        <v>0</v>
      </c>
      <c r="AU125" s="399" t="str">
        <f t="shared" si="128"/>
        <v/>
      </c>
      <c r="AV125" s="399" t="str">
        <f t="shared" si="129"/>
        <v/>
      </c>
      <c r="AW125" s="399" t="str">
        <f t="shared" si="130"/>
        <v/>
      </c>
      <c r="AX125" s="399" t="str">
        <f t="shared" si="131"/>
        <v/>
      </c>
      <c r="AY125" s="399" t="str">
        <f t="shared" si="132"/>
        <v/>
      </c>
      <c r="AZ125" s="399" t="str">
        <f t="shared" si="133"/>
        <v/>
      </c>
      <c r="BA125" s="399" t="str">
        <f t="shared" si="134"/>
        <v/>
      </c>
      <c r="BB125" s="399" t="str">
        <f t="shared" si="135"/>
        <v/>
      </c>
      <c r="BC125" s="399" t="str">
        <f t="shared" si="136"/>
        <v/>
      </c>
      <c r="BD125" s="403" t="str">
        <f t="shared" si="137"/>
        <v/>
      </c>
      <c r="BE125" s="393">
        <f t="shared" si="138"/>
        <v>0</v>
      </c>
      <c r="BF125" s="157"/>
      <c r="BG125" s="399">
        <f t="shared" si="139"/>
        <v>0</v>
      </c>
      <c r="BH125" s="399">
        <f t="shared" si="140"/>
        <v>0</v>
      </c>
      <c r="BI125" s="412">
        <f t="shared" si="141"/>
        <v>0</v>
      </c>
      <c r="BJ125" s="413">
        <f t="shared" si="117"/>
        <v>0</v>
      </c>
      <c r="BK125" s="398" t="str">
        <f t="shared" si="118"/>
        <v>0</v>
      </c>
      <c r="BL125" s="398" t="str">
        <f t="shared" si="119"/>
        <v>0</v>
      </c>
      <c r="BM125" s="412">
        <f t="shared" si="142"/>
        <v>0</v>
      </c>
      <c r="BN125" s="412" t="str">
        <f t="shared" si="143"/>
        <v>0m0</v>
      </c>
      <c r="BO125" s="399">
        <f t="shared" si="144"/>
        <v>0</v>
      </c>
      <c r="BP125" s="399">
        <f t="shared" si="145"/>
        <v>0</v>
      </c>
      <c r="BQ125" s="412">
        <f t="shared" si="146"/>
        <v>0</v>
      </c>
      <c r="BR125" s="413">
        <f t="shared" si="147"/>
        <v>0</v>
      </c>
      <c r="BS125" s="398" t="str">
        <f t="shared" si="148"/>
        <v>0</v>
      </c>
      <c r="BT125" s="398" t="str">
        <f t="shared" si="149"/>
        <v>0</v>
      </c>
      <c r="BU125" s="412">
        <f t="shared" si="150"/>
        <v>0</v>
      </c>
      <c r="BV125" s="412" t="str">
        <f t="shared" si="151"/>
        <v>0m0</v>
      </c>
      <c r="BW125" s="399">
        <f t="shared" si="152"/>
        <v>0</v>
      </c>
      <c r="BX125" s="399">
        <f t="shared" si="153"/>
        <v>0</v>
      </c>
      <c r="BY125" s="412">
        <f t="shared" si="154"/>
        <v>0</v>
      </c>
      <c r="BZ125" s="413">
        <f t="shared" si="155"/>
        <v>0</v>
      </c>
      <c r="CA125" s="398" t="str">
        <f t="shared" si="156"/>
        <v>0</v>
      </c>
      <c r="CB125" s="398" t="str">
        <f t="shared" si="157"/>
        <v>0</v>
      </c>
      <c r="CC125" s="412">
        <f t="shared" si="158"/>
        <v>0</v>
      </c>
      <c r="CD125" s="412" t="str">
        <f t="shared" si="159"/>
        <v>0m0</v>
      </c>
      <c r="CE125" s="399">
        <f t="shared" si="160"/>
        <v>0</v>
      </c>
      <c r="CF125" s="399">
        <f t="shared" si="161"/>
        <v>0</v>
      </c>
      <c r="CG125" s="412">
        <f t="shared" si="162"/>
        <v>0</v>
      </c>
      <c r="CH125" s="413">
        <f t="shared" si="163"/>
        <v>0</v>
      </c>
      <c r="CI125" s="398" t="str">
        <f t="shared" si="164"/>
        <v>0</v>
      </c>
      <c r="CJ125" s="398" t="str">
        <f t="shared" si="165"/>
        <v>0</v>
      </c>
      <c r="CK125" s="412">
        <f t="shared" si="166"/>
        <v>0</v>
      </c>
      <c r="CL125" s="412" t="str">
        <f t="shared" si="167"/>
        <v>0m0</v>
      </c>
      <c r="CM125" s="399">
        <f t="shared" si="168"/>
        <v>0</v>
      </c>
      <c r="CN125" s="399">
        <f t="shared" si="169"/>
        <v>0</v>
      </c>
      <c r="CO125" s="412">
        <f t="shared" si="170"/>
        <v>0</v>
      </c>
      <c r="CP125" s="413">
        <f t="shared" si="171"/>
        <v>0</v>
      </c>
      <c r="CQ125" s="398" t="str">
        <f t="shared" si="172"/>
        <v>0</v>
      </c>
      <c r="CR125" s="398" t="str">
        <f t="shared" si="173"/>
        <v>0</v>
      </c>
      <c r="CS125" s="412">
        <f t="shared" si="174"/>
        <v>0</v>
      </c>
      <c r="CT125" s="412" t="str">
        <f t="shared" si="175"/>
        <v>0m0</v>
      </c>
      <c r="CU125" s="412">
        <f t="shared" si="176"/>
        <v>0</v>
      </c>
      <c r="CV125" s="412">
        <f t="shared" si="177"/>
        <v>0</v>
      </c>
      <c r="CW125" s="412">
        <f t="shared" si="178"/>
        <v>0</v>
      </c>
      <c r="CX125" s="412">
        <f t="shared" si="179"/>
        <v>0</v>
      </c>
      <c r="CY125" s="412">
        <f t="shared" si="180"/>
        <v>0</v>
      </c>
      <c r="CZ125" s="412" t="str">
        <f t="shared" si="181"/>
        <v/>
      </c>
      <c r="DA125" s="412" t="str">
        <f t="shared" si="182"/>
        <v/>
      </c>
      <c r="DB125" s="412" t="str">
        <f t="shared" si="183"/>
        <v/>
      </c>
      <c r="DC125" s="412" t="str">
        <f t="shared" si="184"/>
        <v/>
      </c>
      <c r="DD125" s="412" t="str">
        <f t="shared" si="185"/>
        <v/>
      </c>
      <c r="DE125" s="412"/>
      <c r="DG125" s="412" t="str">
        <f t="shared" si="186"/>
        <v/>
      </c>
      <c r="DH125" s="412" t="str">
        <f t="shared" si="187"/>
        <v/>
      </c>
      <c r="DI125" s="412">
        <f t="shared" si="188"/>
        <v>0</v>
      </c>
      <c r="DJ125" s="412" t="str">
        <f t="shared" si="189"/>
        <v/>
      </c>
      <c r="DK125" s="412" t="str">
        <f t="shared" si="190"/>
        <v/>
      </c>
      <c r="DL125" s="412" t="str">
        <f t="shared" si="191"/>
        <v/>
      </c>
      <c r="DM125" s="412" t="str">
        <f t="shared" si="192"/>
        <v/>
      </c>
      <c r="DN125" s="412" t="str">
        <f t="shared" si="193"/>
        <v/>
      </c>
      <c r="DO125" s="412" t="str">
        <f t="shared" si="194"/>
        <v/>
      </c>
      <c r="DR125" s="494"/>
      <c r="DS125" s="393">
        <f t="shared" si="197"/>
        <v>0</v>
      </c>
      <c r="DT125" s="393">
        <f t="shared" si="195"/>
        <v>0</v>
      </c>
      <c r="DU125" s="411">
        <f t="shared" si="196"/>
        <v>0</v>
      </c>
      <c r="DX125" s="494" t="e">
        <f>IF(BG125&lt;270000,○,"")</f>
        <v>#NAME?</v>
      </c>
    </row>
    <row r="126" spans="1:128" s="411" customFormat="1" ht="18" hidden="1" customHeight="1" thickBot="1">
      <c r="A126" s="145" t="str">
        <f t="shared" si="120"/>
        <v/>
      </c>
      <c r="B126" s="158"/>
      <c r="C126" s="31" t="str">
        <f>IF(B126="","",VLOOKUP(B126,学連登録!$C$2:$G$3000,2,FALSE))</f>
        <v/>
      </c>
      <c r="D126" s="32" t="str">
        <f>IF(B126="","",VLOOKUP(B126,学連登録!$C$2:$G$3000,3,FALSE))</f>
        <v/>
      </c>
      <c r="E126" s="33" t="str">
        <f>IF(B126="","",VLOOKUP(B126,学連登録!$C$2:$G$3000,4,FALSE))</f>
        <v/>
      </c>
      <c r="F126" s="383" t="str">
        <f>IF(B126="","",VLOOKUP(B126,学連登録!$C$2:$I$3000,7,FALSE))</f>
        <v/>
      </c>
      <c r="G126" s="159"/>
      <c r="H126" s="853"/>
      <c r="I126" s="854"/>
      <c r="J126" s="160"/>
      <c r="K126" s="825"/>
      <c r="L126" s="826"/>
      <c r="M126" s="160"/>
      <c r="N126" s="819"/>
      <c r="O126" s="820"/>
      <c r="P126" s="159"/>
      <c r="Q126" s="825"/>
      <c r="R126" s="826"/>
      <c r="S126" s="159"/>
      <c r="T126" s="825"/>
      <c r="U126" s="826"/>
      <c r="V126" s="103" t="str">
        <f>IF(B126="","",VLOOKUP(B126,学連登録!$C$2:$H$3000,6,FALSE))</f>
        <v/>
      </c>
      <c r="W126" s="377"/>
      <c r="X126" s="157"/>
      <c r="Y126" s="118" t="str">
        <f t="shared" si="198"/>
        <v/>
      </c>
      <c r="Z126" s="97" t="str">
        <f>IF(G126="","",VLOOKUP(G126,種目名!$O$5:$T$104,3,0))</f>
        <v/>
      </c>
      <c r="AA126" s="99" t="str">
        <f>IF(J126="","",VLOOKUP(J126,種目名!$O$5:$T$104,3,0))</f>
        <v/>
      </c>
      <c r="AB126" s="119" t="str">
        <f>IF(M126="","",VLOOKUP(M126,種目名!$O$5:$T$104,3,0))</f>
        <v/>
      </c>
      <c r="AC126" s="119" t="str">
        <f>IF(P126="","",VLOOKUP(AF126,種目名!$O$5:$T$104,3,0))</f>
        <v/>
      </c>
      <c r="AD126" s="120" t="str">
        <f>IF(S126="","",VLOOKUP(AI126,種目名!$O$5:$T$104,3,0))</f>
        <v/>
      </c>
      <c r="AE126" s="117">
        <f t="shared" si="199"/>
        <v>0</v>
      </c>
      <c r="AF126" s="157" t="str">
        <f t="shared" si="200"/>
        <v/>
      </c>
      <c r="AG126" s="157" t="str">
        <f t="shared" si="201"/>
        <v/>
      </c>
      <c r="AH126" s="117">
        <f t="shared" si="202"/>
        <v>0</v>
      </c>
      <c r="AI126" s="157" t="str">
        <f t="shared" si="203"/>
        <v/>
      </c>
      <c r="AJ126" s="157" t="str">
        <f t="shared" si="204"/>
        <v/>
      </c>
      <c r="AK126" s="390"/>
      <c r="AL126" s="171">
        <f t="shared" si="121"/>
        <v>0</v>
      </c>
      <c r="AM126" s="399">
        <f t="shared" si="122"/>
        <v>0</v>
      </c>
      <c r="AN126" s="399">
        <f>COUNTIF($B$12:B126,B126)</f>
        <v>0</v>
      </c>
      <c r="AO126" s="399"/>
      <c r="AP126" s="399" t="str">
        <f t="shared" si="123"/>
        <v/>
      </c>
      <c r="AQ126" s="399" t="str">
        <f t="shared" si="124"/>
        <v/>
      </c>
      <c r="AR126" s="399" t="str">
        <f t="shared" si="125"/>
        <v/>
      </c>
      <c r="AS126" s="399" t="str">
        <f t="shared" si="126"/>
        <v/>
      </c>
      <c r="AT126" s="399">
        <f t="shared" si="127"/>
        <v>0</v>
      </c>
      <c r="AU126" s="399" t="str">
        <f t="shared" si="128"/>
        <v/>
      </c>
      <c r="AV126" s="399" t="str">
        <f t="shared" si="129"/>
        <v/>
      </c>
      <c r="AW126" s="399" t="str">
        <f t="shared" si="130"/>
        <v/>
      </c>
      <c r="AX126" s="399" t="str">
        <f t="shared" si="131"/>
        <v/>
      </c>
      <c r="AY126" s="399" t="str">
        <f t="shared" si="132"/>
        <v/>
      </c>
      <c r="AZ126" s="399" t="str">
        <f t="shared" si="133"/>
        <v/>
      </c>
      <c r="BA126" s="399" t="str">
        <f t="shared" si="134"/>
        <v/>
      </c>
      <c r="BB126" s="399" t="str">
        <f t="shared" si="135"/>
        <v/>
      </c>
      <c r="BC126" s="399" t="str">
        <f t="shared" si="136"/>
        <v/>
      </c>
      <c r="BD126" s="403" t="str">
        <f t="shared" si="137"/>
        <v/>
      </c>
      <c r="BE126" s="393">
        <f t="shared" si="138"/>
        <v>0</v>
      </c>
      <c r="BF126" s="157"/>
      <c r="BG126" s="399">
        <f t="shared" si="139"/>
        <v>0</v>
      </c>
      <c r="BH126" s="399">
        <f t="shared" si="140"/>
        <v>0</v>
      </c>
      <c r="BI126" s="412">
        <f t="shared" si="141"/>
        <v>0</v>
      </c>
      <c r="BJ126" s="413">
        <f t="shared" si="117"/>
        <v>0</v>
      </c>
      <c r="BK126" s="398" t="str">
        <f t="shared" si="118"/>
        <v>0</v>
      </c>
      <c r="BL126" s="398" t="str">
        <f t="shared" si="119"/>
        <v>0</v>
      </c>
      <c r="BM126" s="412">
        <f t="shared" si="142"/>
        <v>0</v>
      </c>
      <c r="BN126" s="412" t="str">
        <f t="shared" si="143"/>
        <v>0m0</v>
      </c>
      <c r="BO126" s="399">
        <f t="shared" si="144"/>
        <v>0</v>
      </c>
      <c r="BP126" s="399">
        <f t="shared" si="145"/>
        <v>0</v>
      </c>
      <c r="BQ126" s="412">
        <f t="shared" si="146"/>
        <v>0</v>
      </c>
      <c r="BR126" s="413">
        <f t="shared" si="147"/>
        <v>0</v>
      </c>
      <c r="BS126" s="398" t="str">
        <f t="shared" si="148"/>
        <v>0</v>
      </c>
      <c r="BT126" s="398" t="str">
        <f t="shared" si="149"/>
        <v>0</v>
      </c>
      <c r="BU126" s="412">
        <f t="shared" si="150"/>
        <v>0</v>
      </c>
      <c r="BV126" s="412" t="str">
        <f t="shared" si="151"/>
        <v>0m0</v>
      </c>
      <c r="BW126" s="399">
        <f t="shared" si="152"/>
        <v>0</v>
      </c>
      <c r="BX126" s="399">
        <f t="shared" si="153"/>
        <v>0</v>
      </c>
      <c r="BY126" s="412">
        <f t="shared" si="154"/>
        <v>0</v>
      </c>
      <c r="BZ126" s="413">
        <f t="shared" si="155"/>
        <v>0</v>
      </c>
      <c r="CA126" s="398" t="str">
        <f t="shared" si="156"/>
        <v>0</v>
      </c>
      <c r="CB126" s="398" t="str">
        <f t="shared" si="157"/>
        <v>0</v>
      </c>
      <c r="CC126" s="412">
        <f t="shared" si="158"/>
        <v>0</v>
      </c>
      <c r="CD126" s="412" t="str">
        <f t="shared" si="159"/>
        <v>0m0</v>
      </c>
      <c r="CE126" s="399">
        <f t="shared" si="160"/>
        <v>0</v>
      </c>
      <c r="CF126" s="399">
        <f t="shared" si="161"/>
        <v>0</v>
      </c>
      <c r="CG126" s="412">
        <f t="shared" si="162"/>
        <v>0</v>
      </c>
      <c r="CH126" s="413">
        <f t="shared" si="163"/>
        <v>0</v>
      </c>
      <c r="CI126" s="398" t="str">
        <f t="shared" si="164"/>
        <v>0</v>
      </c>
      <c r="CJ126" s="398" t="str">
        <f t="shared" si="165"/>
        <v>0</v>
      </c>
      <c r="CK126" s="412">
        <f t="shared" si="166"/>
        <v>0</v>
      </c>
      <c r="CL126" s="412" t="str">
        <f t="shared" si="167"/>
        <v>0m0</v>
      </c>
      <c r="CM126" s="399">
        <f t="shared" si="168"/>
        <v>0</v>
      </c>
      <c r="CN126" s="399">
        <f t="shared" si="169"/>
        <v>0</v>
      </c>
      <c r="CO126" s="412">
        <f t="shared" si="170"/>
        <v>0</v>
      </c>
      <c r="CP126" s="413">
        <f t="shared" si="171"/>
        <v>0</v>
      </c>
      <c r="CQ126" s="398" t="str">
        <f t="shared" si="172"/>
        <v>0</v>
      </c>
      <c r="CR126" s="398" t="str">
        <f t="shared" si="173"/>
        <v>0</v>
      </c>
      <c r="CS126" s="412">
        <f t="shared" si="174"/>
        <v>0</v>
      </c>
      <c r="CT126" s="412" t="str">
        <f t="shared" si="175"/>
        <v>0m0</v>
      </c>
      <c r="CU126" s="412">
        <f t="shared" si="176"/>
        <v>0</v>
      </c>
      <c r="CV126" s="412">
        <f t="shared" si="177"/>
        <v>0</v>
      </c>
      <c r="CW126" s="412">
        <f t="shared" si="178"/>
        <v>0</v>
      </c>
      <c r="CX126" s="412">
        <f t="shared" si="179"/>
        <v>0</v>
      </c>
      <c r="CY126" s="412">
        <f t="shared" si="180"/>
        <v>0</v>
      </c>
      <c r="CZ126" s="412" t="str">
        <f t="shared" si="181"/>
        <v/>
      </c>
      <c r="DA126" s="412" t="str">
        <f t="shared" si="182"/>
        <v/>
      </c>
      <c r="DB126" s="412" t="str">
        <f t="shared" si="183"/>
        <v/>
      </c>
      <c r="DC126" s="412" t="str">
        <f t="shared" si="184"/>
        <v/>
      </c>
      <c r="DD126" s="412" t="str">
        <f t="shared" si="185"/>
        <v/>
      </c>
      <c r="DE126" s="412"/>
      <c r="DG126" s="412" t="str">
        <f t="shared" si="186"/>
        <v/>
      </c>
      <c r="DH126" s="412" t="str">
        <f t="shared" si="187"/>
        <v/>
      </c>
      <c r="DI126" s="412">
        <f t="shared" si="188"/>
        <v>0</v>
      </c>
      <c r="DJ126" s="412" t="str">
        <f t="shared" si="189"/>
        <v/>
      </c>
      <c r="DK126" s="412" t="str">
        <f t="shared" si="190"/>
        <v/>
      </c>
      <c r="DL126" s="412" t="str">
        <f t="shared" si="191"/>
        <v/>
      </c>
      <c r="DM126" s="412" t="str">
        <f t="shared" si="192"/>
        <v/>
      </c>
      <c r="DN126" s="412" t="str">
        <f t="shared" si="193"/>
        <v/>
      </c>
      <c r="DO126" s="412" t="str">
        <f t="shared" si="194"/>
        <v/>
      </c>
      <c r="DR126" s="494"/>
      <c r="DS126" s="393">
        <f t="shared" si="197"/>
        <v>0</v>
      </c>
      <c r="DT126" s="393">
        <f t="shared" si="195"/>
        <v>0</v>
      </c>
      <c r="DU126" s="411">
        <f t="shared" si="196"/>
        <v>0</v>
      </c>
      <c r="DX126" s="494" t="e">
        <f>IF(BG126&lt;270000,○,"")</f>
        <v>#NAME?</v>
      </c>
    </row>
    <row r="127" spans="1:128" s="411" customFormat="1" ht="18" hidden="1" customHeight="1" thickBot="1">
      <c r="A127" s="145" t="str">
        <f t="shared" si="120"/>
        <v/>
      </c>
      <c r="B127" s="158"/>
      <c r="C127" s="31" t="str">
        <f>IF(B127="","",VLOOKUP(B127,学連登録!$C$2:$G$3000,2,FALSE))</f>
        <v/>
      </c>
      <c r="D127" s="32" t="str">
        <f>IF(B127="","",VLOOKUP(B127,学連登録!$C$2:$G$3000,3,FALSE))</f>
        <v/>
      </c>
      <c r="E127" s="33" t="str">
        <f>IF(B127="","",VLOOKUP(B127,学連登録!$C$2:$G$3000,4,FALSE))</f>
        <v/>
      </c>
      <c r="F127" s="383" t="str">
        <f>IF(B127="","",VLOOKUP(B127,学連登録!$C$2:$I$3000,7,FALSE))</f>
        <v/>
      </c>
      <c r="G127" s="159"/>
      <c r="H127" s="853"/>
      <c r="I127" s="854"/>
      <c r="J127" s="160"/>
      <c r="K127" s="825"/>
      <c r="L127" s="826"/>
      <c r="M127" s="160"/>
      <c r="N127" s="819"/>
      <c r="O127" s="820"/>
      <c r="P127" s="159"/>
      <c r="Q127" s="825"/>
      <c r="R127" s="826"/>
      <c r="S127" s="159"/>
      <c r="T127" s="825"/>
      <c r="U127" s="826"/>
      <c r="V127" s="103" t="str">
        <f>IF(B127="","",VLOOKUP(B127,学連登録!$C$2:$H$3000,6,FALSE))</f>
        <v/>
      </c>
      <c r="W127" s="377"/>
      <c r="X127" s="157"/>
      <c r="Y127" s="118" t="str">
        <f t="shared" si="198"/>
        <v/>
      </c>
      <c r="Z127" s="97" t="str">
        <f>IF(G127="","",VLOOKUP(G127,種目名!$O$5:$T$104,3,0))</f>
        <v/>
      </c>
      <c r="AA127" s="99" t="str">
        <f>IF(J127="","",VLOOKUP(J127,種目名!$O$5:$T$104,3,0))</f>
        <v/>
      </c>
      <c r="AB127" s="119" t="str">
        <f>IF(M127="","",VLOOKUP(M127,種目名!$O$5:$T$104,3,0))</f>
        <v/>
      </c>
      <c r="AC127" s="119" t="str">
        <f>IF(P127="","",VLOOKUP(AF127,種目名!$O$5:$T$104,3,0))</f>
        <v/>
      </c>
      <c r="AD127" s="120" t="str">
        <f>IF(S127="","",VLOOKUP(AI127,種目名!$O$5:$T$104,3,0))</f>
        <v/>
      </c>
      <c r="AE127" s="117">
        <f t="shared" si="199"/>
        <v>0</v>
      </c>
      <c r="AF127" s="157" t="str">
        <f t="shared" si="200"/>
        <v/>
      </c>
      <c r="AG127" s="157" t="str">
        <f t="shared" si="201"/>
        <v/>
      </c>
      <c r="AH127" s="117">
        <f t="shared" si="202"/>
        <v>0</v>
      </c>
      <c r="AI127" s="157" t="str">
        <f t="shared" si="203"/>
        <v/>
      </c>
      <c r="AJ127" s="157" t="str">
        <f t="shared" si="204"/>
        <v/>
      </c>
      <c r="AK127" s="390"/>
      <c r="AL127" s="171">
        <f t="shared" si="121"/>
        <v>0</v>
      </c>
      <c r="AM127" s="399">
        <f t="shared" si="122"/>
        <v>0</v>
      </c>
      <c r="AN127" s="399">
        <f>COUNTIF($B$12:B127,B127)</f>
        <v>0</v>
      </c>
      <c r="AO127" s="399"/>
      <c r="AP127" s="399" t="str">
        <f t="shared" si="123"/>
        <v/>
      </c>
      <c r="AQ127" s="399" t="str">
        <f t="shared" si="124"/>
        <v/>
      </c>
      <c r="AR127" s="399" t="str">
        <f t="shared" si="125"/>
        <v/>
      </c>
      <c r="AS127" s="399" t="str">
        <f t="shared" si="126"/>
        <v/>
      </c>
      <c r="AT127" s="399">
        <f t="shared" si="127"/>
        <v>0</v>
      </c>
      <c r="AU127" s="399" t="str">
        <f t="shared" si="128"/>
        <v/>
      </c>
      <c r="AV127" s="399" t="str">
        <f t="shared" si="129"/>
        <v/>
      </c>
      <c r="AW127" s="399" t="str">
        <f t="shared" si="130"/>
        <v/>
      </c>
      <c r="AX127" s="399" t="str">
        <f t="shared" si="131"/>
        <v/>
      </c>
      <c r="AY127" s="399" t="str">
        <f t="shared" si="132"/>
        <v/>
      </c>
      <c r="AZ127" s="399" t="str">
        <f t="shared" si="133"/>
        <v/>
      </c>
      <c r="BA127" s="399" t="str">
        <f t="shared" si="134"/>
        <v/>
      </c>
      <c r="BB127" s="399" t="str">
        <f t="shared" si="135"/>
        <v/>
      </c>
      <c r="BC127" s="399" t="str">
        <f t="shared" si="136"/>
        <v/>
      </c>
      <c r="BD127" s="403" t="str">
        <f t="shared" si="137"/>
        <v/>
      </c>
      <c r="BE127" s="393">
        <f t="shared" si="138"/>
        <v>0</v>
      </c>
      <c r="BF127" s="157"/>
      <c r="BG127" s="399">
        <f t="shared" si="139"/>
        <v>0</v>
      </c>
      <c r="BH127" s="399">
        <f t="shared" si="140"/>
        <v>0</v>
      </c>
      <c r="BI127" s="412">
        <f t="shared" si="141"/>
        <v>0</v>
      </c>
      <c r="BJ127" s="413">
        <f t="shared" si="117"/>
        <v>0</v>
      </c>
      <c r="BK127" s="398" t="str">
        <f t="shared" si="118"/>
        <v>0</v>
      </c>
      <c r="BL127" s="398" t="str">
        <f t="shared" si="119"/>
        <v>0</v>
      </c>
      <c r="BM127" s="412">
        <f t="shared" si="142"/>
        <v>0</v>
      </c>
      <c r="BN127" s="412" t="str">
        <f t="shared" si="143"/>
        <v>0m0</v>
      </c>
      <c r="BO127" s="399">
        <f t="shared" si="144"/>
        <v>0</v>
      </c>
      <c r="BP127" s="399">
        <f t="shared" si="145"/>
        <v>0</v>
      </c>
      <c r="BQ127" s="412">
        <f t="shared" si="146"/>
        <v>0</v>
      </c>
      <c r="BR127" s="413">
        <f t="shared" si="147"/>
        <v>0</v>
      </c>
      <c r="BS127" s="398" t="str">
        <f t="shared" si="148"/>
        <v>0</v>
      </c>
      <c r="BT127" s="398" t="str">
        <f t="shared" si="149"/>
        <v>0</v>
      </c>
      <c r="BU127" s="412">
        <f t="shared" si="150"/>
        <v>0</v>
      </c>
      <c r="BV127" s="412" t="str">
        <f t="shared" si="151"/>
        <v>0m0</v>
      </c>
      <c r="BW127" s="399">
        <f t="shared" si="152"/>
        <v>0</v>
      </c>
      <c r="BX127" s="399">
        <f t="shared" si="153"/>
        <v>0</v>
      </c>
      <c r="BY127" s="412">
        <f t="shared" si="154"/>
        <v>0</v>
      </c>
      <c r="BZ127" s="413">
        <f t="shared" si="155"/>
        <v>0</v>
      </c>
      <c r="CA127" s="398" t="str">
        <f t="shared" si="156"/>
        <v>0</v>
      </c>
      <c r="CB127" s="398" t="str">
        <f t="shared" si="157"/>
        <v>0</v>
      </c>
      <c r="CC127" s="412">
        <f t="shared" si="158"/>
        <v>0</v>
      </c>
      <c r="CD127" s="412" t="str">
        <f t="shared" si="159"/>
        <v>0m0</v>
      </c>
      <c r="CE127" s="399">
        <f t="shared" si="160"/>
        <v>0</v>
      </c>
      <c r="CF127" s="399">
        <f t="shared" si="161"/>
        <v>0</v>
      </c>
      <c r="CG127" s="412">
        <f t="shared" si="162"/>
        <v>0</v>
      </c>
      <c r="CH127" s="413">
        <f t="shared" si="163"/>
        <v>0</v>
      </c>
      <c r="CI127" s="398" t="str">
        <f t="shared" si="164"/>
        <v>0</v>
      </c>
      <c r="CJ127" s="398" t="str">
        <f t="shared" si="165"/>
        <v>0</v>
      </c>
      <c r="CK127" s="412">
        <f t="shared" si="166"/>
        <v>0</v>
      </c>
      <c r="CL127" s="412" t="str">
        <f t="shared" si="167"/>
        <v>0m0</v>
      </c>
      <c r="CM127" s="399">
        <f t="shared" si="168"/>
        <v>0</v>
      </c>
      <c r="CN127" s="399">
        <f t="shared" si="169"/>
        <v>0</v>
      </c>
      <c r="CO127" s="412">
        <f t="shared" si="170"/>
        <v>0</v>
      </c>
      <c r="CP127" s="413">
        <f t="shared" si="171"/>
        <v>0</v>
      </c>
      <c r="CQ127" s="398" t="str">
        <f t="shared" si="172"/>
        <v>0</v>
      </c>
      <c r="CR127" s="398" t="str">
        <f t="shared" si="173"/>
        <v>0</v>
      </c>
      <c r="CS127" s="412">
        <f t="shared" si="174"/>
        <v>0</v>
      </c>
      <c r="CT127" s="412" t="str">
        <f t="shared" si="175"/>
        <v>0m0</v>
      </c>
      <c r="CU127" s="412">
        <f t="shared" si="176"/>
        <v>0</v>
      </c>
      <c r="CV127" s="412">
        <f t="shared" si="177"/>
        <v>0</v>
      </c>
      <c r="CW127" s="412">
        <f t="shared" si="178"/>
        <v>0</v>
      </c>
      <c r="CX127" s="412">
        <f t="shared" si="179"/>
        <v>0</v>
      </c>
      <c r="CY127" s="412">
        <f t="shared" si="180"/>
        <v>0</v>
      </c>
      <c r="CZ127" s="412" t="str">
        <f t="shared" si="181"/>
        <v/>
      </c>
      <c r="DA127" s="412" t="str">
        <f t="shared" si="182"/>
        <v/>
      </c>
      <c r="DB127" s="412" t="str">
        <f t="shared" si="183"/>
        <v/>
      </c>
      <c r="DC127" s="412" t="str">
        <f t="shared" si="184"/>
        <v/>
      </c>
      <c r="DD127" s="412" t="str">
        <f t="shared" si="185"/>
        <v/>
      </c>
      <c r="DE127" s="412"/>
      <c r="DG127" s="412" t="str">
        <f t="shared" si="186"/>
        <v/>
      </c>
      <c r="DH127" s="412" t="str">
        <f t="shared" si="187"/>
        <v/>
      </c>
      <c r="DI127" s="412">
        <f t="shared" si="188"/>
        <v>0</v>
      </c>
      <c r="DJ127" s="412" t="str">
        <f t="shared" si="189"/>
        <v/>
      </c>
      <c r="DK127" s="412" t="str">
        <f t="shared" si="190"/>
        <v/>
      </c>
      <c r="DL127" s="412" t="str">
        <f t="shared" si="191"/>
        <v/>
      </c>
      <c r="DM127" s="412" t="str">
        <f t="shared" si="192"/>
        <v/>
      </c>
      <c r="DN127" s="412" t="str">
        <f t="shared" si="193"/>
        <v/>
      </c>
      <c r="DO127" s="412" t="str">
        <f t="shared" si="194"/>
        <v/>
      </c>
      <c r="DR127" s="494"/>
      <c r="DS127" s="393">
        <f t="shared" si="197"/>
        <v>0</v>
      </c>
      <c r="DT127" s="393">
        <f t="shared" si="195"/>
        <v>0</v>
      </c>
      <c r="DU127" s="411">
        <f t="shared" si="196"/>
        <v>0</v>
      </c>
      <c r="DX127" s="494" t="e">
        <f>IF(BG127&lt;270000,○,"")</f>
        <v>#NAME?</v>
      </c>
    </row>
    <row r="128" spans="1:128" s="411" customFormat="1" ht="18" hidden="1" customHeight="1" thickBot="1">
      <c r="A128" s="145" t="str">
        <f t="shared" si="120"/>
        <v/>
      </c>
      <c r="B128" s="158"/>
      <c r="C128" s="31" t="str">
        <f>IF(B128="","",VLOOKUP(B128,学連登録!$C$2:$G$3000,2,FALSE))</f>
        <v/>
      </c>
      <c r="D128" s="32" t="str">
        <f>IF(B128="","",VLOOKUP(B128,学連登録!$C$2:$G$3000,3,FALSE))</f>
        <v/>
      </c>
      <c r="E128" s="33" t="str">
        <f>IF(B128="","",VLOOKUP(B128,学連登録!$C$2:$G$3000,4,FALSE))</f>
        <v/>
      </c>
      <c r="F128" s="383" t="str">
        <f>IF(B128="","",VLOOKUP(B128,学連登録!$C$2:$I$3000,7,FALSE))</f>
        <v/>
      </c>
      <c r="G128" s="159"/>
      <c r="H128" s="853"/>
      <c r="I128" s="854"/>
      <c r="J128" s="160"/>
      <c r="K128" s="825"/>
      <c r="L128" s="826"/>
      <c r="M128" s="160"/>
      <c r="N128" s="819"/>
      <c r="O128" s="820"/>
      <c r="P128" s="159"/>
      <c r="Q128" s="825"/>
      <c r="R128" s="826"/>
      <c r="S128" s="159"/>
      <c r="T128" s="825"/>
      <c r="U128" s="826"/>
      <c r="V128" s="103" t="str">
        <f>IF(B128="","",VLOOKUP(B128,学連登録!$C$2:$H$3000,6,FALSE))</f>
        <v/>
      </c>
      <c r="W128" s="377"/>
      <c r="X128" s="157"/>
      <c r="Y128" s="118" t="str">
        <f t="shared" si="198"/>
        <v/>
      </c>
      <c r="Z128" s="97" t="str">
        <f>IF(G128="","",VLOOKUP(G128,種目名!$O$5:$T$104,3,0))</f>
        <v/>
      </c>
      <c r="AA128" s="99" t="str">
        <f>IF(J128="","",VLOOKUP(J128,種目名!$O$5:$T$104,3,0))</f>
        <v/>
      </c>
      <c r="AB128" s="119" t="str">
        <f>IF(M128="","",VLOOKUP(M128,種目名!$O$5:$T$104,3,0))</f>
        <v/>
      </c>
      <c r="AC128" s="119" t="str">
        <f>IF(P128="","",VLOOKUP(AF128,種目名!$O$5:$T$104,3,0))</f>
        <v/>
      </c>
      <c r="AD128" s="120" t="str">
        <f>IF(S128="","",VLOOKUP(AI128,種目名!$O$5:$T$104,3,0))</f>
        <v/>
      </c>
      <c r="AE128" s="117">
        <f t="shared" si="199"/>
        <v>0</v>
      </c>
      <c r="AF128" s="157" t="str">
        <f t="shared" si="200"/>
        <v/>
      </c>
      <c r="AG128" s="157" t="str">
        <f t="shared" si="201"/>
        <v/>
      </c>
      <c r="AH128" s="117">
        <f t="shared" si="202"/>
        <v>0</v>
      </c>
      <c r="AI128" s="157" t="str">
        <f t="shared" si="203"/>
        <v/>
      </c>
      <c r="AJ128" s="157" t="str">
        <f t="shared" si="204"/>
        <v/>
      </c>
      <c r="AK128" s="390"/>
      <c r="AL128" s="171">
        <f t="shared" si="121"/>
        <v>0</v>
      </c>
      <c r="AM128" s="399">
        <f t="shared" si="122"/>
        <v>0</v>
      </c>
      <c r="AN128" s="399">
        <f>COUNTIF($B$12:B128,B128)</f>
        <v>0</v>
      </c>
      <c r="AO128" s="399"/>
      <c r="AP128" s="399" t="str">
        <f t="shared" si="123"/>
        <v/>
      </c>
      <c r="AQ128" s="399" t="str">
        <f t="shared" si="124"/>
        <v/>
      </c>
      <c r="AR128" s="399" t="str">
        <f t="shared" si="125"/>
        <v/>
      </c>
      <c r="AS128" s="399" t="str">
        <f t="shared" si="126"/>
        <v/>
      </c>
      <c r="AT128" s="399">
        <f t="shared" si="127"/>
        <v>0</v>
      </c>
      <c r="AU128" s="399" t="str">
        <f t="shared" si="128"/>
        <v/>
      </c>
      <c r="AV128" s="399" t="str">
        <f t="shared" si="129"/>
        <v/>
      </c>
      <c r="AW128" s="399" t="str">
        <f t="shared" si="130"/>
        <v/>
      </c>
      <c r="AX128" s="399" t="str">
        <f t="shared" si="131"/>
        <v/>
      </c>
      <c r="AY128" s="399" t="str">
        <f t="shared" si="132"/>
        <v/>
      </c>
      <c r="AZ128" s="399" t="str">
        <f t="shared" si="133"/>
        <v/>
      </c>
      <c r="BA128" s="399" t="str">
        <f t="shared" si="134"/>
        <v/>
      </c>
      <c r="BB128" s="399" t="str">
        <f t="shared" si="135"/>
        <v/>
      </c>
      <c r="BC128" s="399" t="str">
        <f t="shared" si="136"/>
        <v/>
      </c>
      <c r="BD128" s="403" t="str">
        <f t="shared" si="137"/>
        <v/>
      </c>
      <c r="BE128" s="393">
        <f t="shared" si="138"/>
        <v>0</v>
      </c>
      <c r="BF128" s="157"/>
      <c r="BG128" s="399">
        <f t="shared" si="139"/>
        <v>0</v>
      </c>
      <c r="BH128" s="399">
        <f t="shared" si="140"/>
        <v>0</v>
      </c>
      <c r="BI128" s="412">
        <f t="shared" si="141"/>
        <v>0</v>
      </c>
      <c r="BJ128" s="413">
        <f t="shared" si="117"/>
        <v>0</v>
      </c>
      <c r="BK128" s="398" t="str">
        <f t="shared" si="118"/>
        <v>0</v>
      </c>
      <c r="BL128" s="398" t="str">
        <f t="shared" si="119"/>
        <v>0</v>
      </c>
      <c r="BM128" s="412">
        <f t="shared" si="142"/>
        <v>0</v>
      </c>
      <c r="BN128" s="412" t="str">
        <f t="shared" si="143"/>
        <v>0m0</v>
      </c>
      <c r="BO128" s="399">
        <f t="shared" si="144"/>
        <v>0</v>
      </c>
      <c r="BP128" s="399">
        <f t="shared" si="145"/>
        <v>0</v>
      </c>
      <c r="BQ128" s="412">
        <f t="shared" si="146"/>
        <v>0</v>
      </c>
      <c r="BR128" s="413">
        <f t="shared" si="147"/>
        <v>0</v>
      </c>
      <c r="BS128" s="398" t="str">
        <f t="shared" si="148"/>
        <v>0</v>
      </c>
      <c r="BT128" s="398" t="str">
        <f t="shared" si="149"/>
        <v>0</v>
      </c>
      <c r="BU128" s="412">
        <f t="shared" si="150"/>
        <v>0</v>
      </c>
      <c r="BV128" s="412" t="str">
        <f t="shared" si="151"/>
        <v>0m0</v>
      </c>
      <c r="BW128" s="399">
        <f t="shared" si="152"/>
        <v>0</v>
      </c>
      <c r="BX128" s="399">
        <f t="shared" si="153"/>
        <v>0</v>
      </c>
      <c r="BY128" s="412">
        <f t="shared" si="154"/>
        <v>0</v>
      </c>
      <c r="BZ128" s="413">
        <f t="shared" si="155"/>
        <v>0</v>
      </c>
      <c r="CA128" s="398" t="str">
        <f t="shared" si="156"/>
        <v>0</v>
      </c>
      <c r="CB128" s="398" t="str">
        <f t="shared" si="157"/>
        <v>0</v>
      </c>
      <c r="CC128" s="412">
        <f t="shared" si="158"/>
        <v>0</v>
      </c>
      <c r="CD128" s="412" t="str">
        <f t="shared" si="159"/>
        <v>0m0</v>
      </c>
      <c r="CE128" s="399">
        <f t="shared" si="160"/>
        <v>0</v>
      </c>
      <c r="CF128" s="399">
        <f t="shared" si="161"/>
        <v>0</v>
      </c>
      <c r="CG128" s="412">
        <f t="shared" si="162"/>
        <v>0</v>
      </c>
      <c r="CH128" s="413">
        <f t="shared" si="163"/>
        <v>0</v>
      </c>
      <c r="CI128" s="398" t="str">
        <f t="shared" si="164"/>
        <v>0</v>
      </c>
      <c r="CJ128" s="398" t="str">
        <f t="shared" si="165"/>
        <v>0</v>
      </c>
      <c r="CK128" s="412">
        <f t="shared" si="166"/>
        <v>0</v>
      </c>
      <c r="CL128" s="412" t="str">
        <f t="shared" si="167"/>
        <v>0m0</v>
      </c>
      <c r="CM128" s="399">
        <f t="shared" si="168"/>
        <v>0</v>
      </c>
      <c r="CN128" s="399">
        <f t="shared" si="169"/>
        <v>0</v>
      </c>
      <c r="CO128" s="412">
        <f t="shared" si="170"/>
        <v>0</v>
      </c>
      <c r="CP128" s="413">
        <f t="shared" si="171"/>
        <v>0</v>
      </c>
      <c r="CQ128" s="398" t="str">
        <f t="shared" si="172"/>
        <v>0</v>
      </c>
      <c r="CR128" s="398" t="str">
        <f t="shared" si="173"/>
        <v>0</v>
      </c>
      <c r="CS128" s="412">
        <f t="shared" si="174"/>
        <v>0</v>
      </c>
      <c r="CT128" s="412" t="str">
        <f t="shared" si="175"/>
        <v>0m0</v>
      </c>
      <c r="CU128" s="412">
        <f t="shared" si="176"/>
        <v>0</v>
      </c>
      <c r="CV128" s="412">
        <f t="shared" si="177"/>
        <v>0</v>
      </c>
      <c r="CW128" s="412">
        <f t="shared" si="178"/>
        <v>0</v>
      </c>
      <c r="CX128" s="412">
        <f t="shared" si="179"/>
        <v>0</v>
      </c>
      <c r="CY128" s="412">
        <f t="shared" si="180"/>
        <v>0</v>
      </c>
      <c r="CZ128" s="412" t="str">
        <f t="shared" si="181"/>
        <v/>
      </c>
      <c r="DA128" s="412" t="str">
        <f t="shared" si="182"/>
        <v/>
      </c>
      <c r="DB128" s="412" t="str">
        <f t="shared" si="183"/>
        <v/>
      </c>
      <c r="DC128" s="412" t="str">
        <f t="shared" si="184"/>
        <v/>
      </c>
      <c r="DD128" s="412" t="str">
        <f t="shared" si="185"/>
        <v/>
      </c>
      <c r="DE128" s="412"/>
      <c r="DG128" s="412" t="str">
        <f t="shared" si="186"/>
        <v/>
      </c>
      <c r="DH128" s="412" t="str">
        <f t="shared" si="187"/>
        <v/>
      </c>
      <c r="DI128" s="412">
        <f t="shared" si="188"/>
        <v>0</v>
      </c>
      <c r="DJ128" s="412" t="str">
        <f t="shared" si="189"/>
        <v/>
      </c>
      <c r="DK128" s="412" t="str">
        <f t="shared" si="190"/>
        <v/>
      </c>
      <c r="DL128" s="412" t="str">
        <f t="shared" si="191"/>
        <v/>
      </c>
      <c r="DM128" s="412" t="str">
        <f t="shared" si="192"/>
        <v/>
      </c>
      <c r="DN128" s="412" t="str">
        <f t="shared" si="193"/>
        <v/>
      </c>
      <c r="DO128" s="412" t="str">
        <f t="shared" si="194"/>
        <v/>
      </c>
      <c r="DR128" s="494"/>
      <c r="DS128" s="393">
        <f t="shared" si="197"/>
        <v>0</v>
      </c>
      <c r="DT128" s="393">
        <f t="shared" si="195"/>
        <v>0</v>
      </c>
      <c r="DU128" s="411">
        <f t="shared" si="196"/>
        <v>0</v>
      </c>
      <c r="DX128" s="494" t="e">
        <f>IF(BG128&lt;270000,○,"")</f>
        <v>#NAME?</v>
      </c>
    </row>
    <row r="129" spans="1:128" s="411" customFormat="1" ht="18" hidden="1" customHeight="1" thickBot="1">
      <c r="A129" s="145" t="str">
        <f t="shared" si="120"/>
        <v/>
      </c>
      <c r="B129" s="158"/>
      <c r="C129" s="31" t="str">
        <f>IF(B129="","",VLOOKUP(B129,学連登録!$C$2:$G$3000,2,FALSE))</f>
        <v/>
      </c>
      <c r="D129" s="32" t="str">
        <f>IF(B129="","",VLOOKUP(B129,学連登録!$C$2:$G$3000,3,FALSE))</f>
        <v/>
      </c>
      <c r="E129" s="33" t="str">
        <f>IF(B129="","",VLOOKUP(B129,学連登録!$C$2:$G$3000,4,FALSE))</f>
        <v/>
      </c>
      <c r="F129" s="383" t="str">
        <f>IF(B129="","",VLOOKUP(B129,学連登録!$C$2:$I$3000,7,FALSE))</f>
        <v/>
      </c>
      <c r="G129" s="159"/>
      <c r="H129" s="853"/>
      <c r="I129" s="854"/>
      <c r="J129" s="160"/>
      <c r="K129" s="825"/>
      <c r="L129" s="826"/>
      <c r="M129" s="160"/>
      <c r="N129" s="819"/>
      <c r="O129" s="820"/>
      <c r="P129" s="159"/>
      <c r="Q129" s="825"/>
      <c r="R129" s="826"/>
      <c r="S129" s="159"/>
      <c r="T129" s="825"/>
      <c r="U129" s="826"/>
      <c r="V129" s="103" t="str">
        <f>IF(B129="","",VLOOKUP(B129,学連登録!$C$2:$H$3000,6,FALSE))</f>
        <v/>
      </c>
      <c r="W129" s="377"/>
      <c r="X129" s="157"/>
      <c r="Y129" s="118" t="str">
        <f t="shared" si="198"/>
        <v/>
      </c>
      <c r="Z129" s="97" t="str">
        <f>IF(G129="","",VLOOKUP(G129,種目名!$O$5:$T$104,3,0))</f>
        <v/>
      </c>
      <c r="AA129" s="99" t="str">
        <f>IF(J129="","",VLOOKUP(J129,種目名!$O$5:$T$104,3,0))</f>
        <v/>
      </c>
      <c r="AB129" s="119" t="str">
        <f>IF(M129="","",VLOOKUP(M129,種目名!$O$5:$T$104,3,0))</f>
        <v/>
      </c>
      <c r="AC129" s="119" t="str">
        <f>IF(P129="","",VLOOKUP(AF129,種目名!$O$5:$T$104,3,0))</f>
        <v/>
      </c>
      <c r="AD129" s="120" t="str">
        <f>IF(S129="","",VLOOKUP(AI129,種目名!$O$5:$T$104,3,0))</f>
        <v/>
      </c>
      <c r="AE129" s="117">
        <f t="shared" si="199"/>
        <v>0</v>
      </c>
      <c r="AF129" s="157" t="str">
        <f t="shared" si="200"/>
        <v/>
      </c>
      <c r="AG129" s="157" t="str">
        <f t="shared" si="201"/>
        <v/>
      </c>
      <c r="AH129" s="117">
        <f t="shared" si="202"/>
        <v>0</v>
      </c>
      <c r="AI129" s="157" t="str">
        <f t="shared" si="203"/>
        <v/>
      </c>
      <c r="AJ129" s="157" t="str">
        <f t="shared" si="204"/>
        <v/>
      </c>
      <c r="AK129" s="390"/>
      <c r="AL129" s="171">
        <f t="shared" si="121"/>
        <v>0</v>
      </c>
      <c r="AM129" s="399">
        <f t="shared" si="122"/>
        <v>0</v>
      </c>
      <c r="AN129" s="399">
        <f>COUNTIF($B$12:B129,B129)</f>
        <v>0</v>
      </c>
      <c r="AO129" s="399"/>
      <c r="AP129" s="399" t="str">
        <f t="shared" si="123"/>
        <v/>
      </c>
      <c r="AQ129" s="399" t="str">
        <f t="shared" si="124"/>
        <v/>
      </c>
      <c r="AR129" s="399" t="str">
        <f t="shared" si="125"/>
        <v/>
      </c>
      <c r="AS129" s="399" t="str">
        <f t="shared" si="126"/>
        <v/>
      </c>
      <c r="AT129" s="399">
        <f t="shared" si="127"/>
        <v>0</v>
      </c>
      <c r="AU129" s="399" t="str">
        <f t="shared" si="128"/>
        <v/>
      </c>
      <c r="AV129" s="399" t="str">
        <f t="shared" si="129"/>
        <v/>
      </c>
      <c r="AW129" s="399" t="str">
        <f t="shared" si="130"/>
        <v/>
      </c>
      <c r="AX129" s="399" t="str">
        <f t="shared" si="131"/>
        <v/>
      </c>
      <c r="AY129" s="399" t="str">
        <f t="shared" si="132"/>
        <v/>
      </c>
      <c r="AZ129" s="399" t="str">
        <f t="shared" si="133"/>
        <v/>
      </c>
      <c r="BA129" s="399" t="str">
        <f t="shared" si="134"/>
        <v/>
      </c>
      <c r="BB129" s="399" t="str">
        <f t="shared" si="135"/>
        <v/>
      </c>
      <c r="BC129" s="399" t="str">
        <f t="shared" si="136"/>
        <v/>
      </c>
      <c r="BD129" s="403" t="str">
        <f t="shared" si="137"/>
        <v/>
      </c>
      <c r="BE129" s="393">
        <f t="shared" si="138"/>
        <v>0</v>
      </c>
      <c r="BF129" s="157"/>
      <c r="BG129" s="399">
        <f t="shared" si="139"/>
        <v>0</v>
      </c>
      <c r="BH129" s="399">
        <f t="shared" si="140"/>
        <v>0</v>
      </c>
      <c r="BI129" s="412">
        <f t="shared" si="141"/>
        <v>0</v>
      </c>
      <c r="BJ129" s="413">
        <f t="shared" si="117"/>
        <v>0</v>
      </c>
      <c r="BK129" s="398" t="str">
        <f t="shared" si="118"/>
        <v>0</v>
      </c>
      <c r="BL129" s="398" t="str">
        <f t="shared" si="119"/>
        <v>0</v>
      </c>
      <c r="BM129" s="412">
        <f t="shared" si="142"/>
        <v>0</v>
      </c>
      <c r="BN129" s="412" t="str">
        <f t="shared" si="143"/>
        <v>0m0</v>
      </c>
      <c r="BO129" s="399">
        <f t="shared" si="144"/>
        <v>0</v>
      </c>
      <c r="BP129" s="399">
        <f t="shared" si="145"/>
        <v>0</v>
      </c>
      <c r="BQ129" s="412">
        <f t="shared" si="146"/>
        <v>0</v>
      </c>
      <c r="BR129" s="413">
        <f t="shared" si="147"/>
        <v>0</v>
      </c>
      <c r="BS129" s="398" t="str">
        <f t="shared" si="148"/>
        <v>0</v>
      </c>
      <c r="BT129" s="398" t="str">
        <f t="shared" si="149"/>
        <v>0</v>
      </c>
      <c r="BU129" s="412">
        <f t="shared" si="150"/>
        <v>0</v>
      </c>
      <c r="BV129" s="412" t="str">
        <f t="shared" si="151"/>
        <v>0m0</v>
      </c>
      <c r="BW129" s="399">
        <f t="shared" si="152"/>
        <v>0</v>
      </c>
      <c r="BX129" s="399">
        <f t="shared" si="153"/>
        <v>0</v>
      </c>
      <c r="BY129" s="412">
        <f t="shared" si="154"/>
        <v>0</v>
      </c>
      <c r="BZ129" s="413">
        <f t="shared" si="155"/>
        <v>0</v>
      </c>
      <c r="CA129" s="398" t="str">
        <f t="shared" si="156"/>
        <v>0</v>
      </c>
      <c r="CB129" s="398" t="str">
        <f t="shared" si="157"/>
        <v>0</v>
      </c>
      <c r="CC129" s="412">
        <f t="shared" si="158"/>
        <v>0</v>
      </c>
      <c r="CD129" s="412" t="str">
        <f t="shared" si="159"/>
        <v>0m0</v>
      </c>
      <c r="CE129" s="399">
        <f t="shared" si="160"/>
        <v>0</v>
      </c>
      <c r="CF129" s="399">
        <f t="shared" si="161"/>
        <v>0</v>
      </c>
      <c r="CG129" s="412">
        <f t="shared" si="162"/>
        <v>0</v>
      </c>
      <c r="CH129" s="413">
        <f t="shared" si="163"/>
        <v>0</v>
      </c>
      <c r="CI129" s="398" t="str">
        <f t="shared" si="164"/>
        <v>0</v>
      </c>
      <c r="CJ129" s="398" t="str">
        <f t="shared" si="165"/>
        <v>0</v>
      </c>
      <c r="CK129" s="412">
        <f t="shared" si="166"/>
        <v>0</v>
      </c>
      <c r="CL129" s="412" t="str">
        <f t="shared" si="167"/>
        <v>0m0</v>
      </c>
      <c r="CM129" s="399">
        <f t="shared" si="168"/>
        <v>0</v>
      </c>
      <c r="CN129" s="399">
        <f t="shared" si="169"/>
        <v>0</v>
      </c>
      <c r="CO129" s="412">
        <f t="shared" si="170"/>
        <v>0</v>
      </c>
      <c r="CP129" s="413">
        <f t="shared" si="171"/>
        <v>0</v>
      </c>
      <c r="CQ129" s="398" t="str">
        <f t="shared" si="172"/>
        <v>0</v>
      </c>
      <c r="CR129" s="398" t="str">
        <f t="shared" si="173"/>
        <v>0</v>
      </c>
      <c r="CS129" s="412">
        <f t="shared" si="174"/>
        <v>0</v>
      </c>
      <c r="CT129" s="412" t="str">
        <f t="shared" si="175"/>
        <v>0m0</v>
      </c>
      <c r="CU129" s="412">
        <f t="shared" si="176"/>
        <v>0</v>
      </c>
      <c r="CV129" s="412">
        <f t="shared" si="177"/>
        <v>0</v>
      </c>
      <c r="CW129" s="412">
        <f t="shared" si="178"/>
        <v>0</v>
      </c>
      <c r="CX129" s="412">
        <f t="shared" si="179"/>
        <v>0</v>
      </c>
      <c r="CY129" s="412">
        <f t="shared" si="180"/>
        <v>0</v>
      </c>
      <c r="CZ129" s="412" t="str">
        <f t="shared" si="181"/>
        <v/>
      </c>
      <c r="DA129" s="412" t="str">
        <f t="shared" si="182"/>
        <v/>
      </c>
      <c r="DB129" s="412" t="str">
        <f t="shared" si="183"/>
        <v/>
      </c>
      <c r="DC129" s="412" t="str">
        <f t="shared" si="184"/>
        <v/>
      </c>
      <c r="DD129" s="412" t="str">
        <f t="shared" si="185"/>
        <v/>
      </c>
      <c r="DE129" s="412"/>
      <c r="DG129" s="412" t="str">
        <f t="shared" si="186"/>
        <v/>
      </c>
      <c r="DH129" s="412" t="str">
        <f t="shared" si="187"/>
        <v/>
      </c>
      <c r="DI129" s="412">
        <f t="shared" si="188"/>
        <v>0</v>
      </c>
      <c r="DJ129" s="412" t="str">
        <f t="shared" si="189"/>
        <v/>
      </c>
      <c r="DK129" s="412" t="str">
        <f t="shared" si="190"/>
        <v/>
      </c>
      <c r="DL129" s="412" t="str">
        <f t="shared" si="191"/>
        <v/>
      </c>
      <c r="DM129" s="412" t="str">
        <f t="shared" si="192"/>
        <v/>
      </c>
      <c r="DN129" s="412" t="str">
        <f t="shared" si="193"/>
        <v/>
      </c>
      <c r="DO129" s="412" t="str">
        <f t="shared" si="194"/>
        <v/>
      </c>
      <c r="DR129" s="494"/>
      <c r="DS129" s="393">
        <f t="shared" si="197"/>
        <v>0</v>
      </c>
      <c r="DT129" s="393">
        <f t="shared" si="195"/>
        <v>0</v>
      </c>
      <c r="DU129" s="411">
        <f t="shared" si="196"/>
        <v>0</v>
      </c>
      <c r="DX129" s="494" t="e">
        <f>IF(BG129&lt;270000,○,"")</f>
        <v>#NAME?</v>
      </c>
    </row>
    <row r="130" spans="1:128" s="411" customFormat="1" ht="18" hidden="1" customHeight="1" thickBot="1">
      <c r="A130" s="145" t="str">
        <f t="shared" si="120"/>
        <v/>
      </c>
      <c r="B130" s="158"/>
      <c r="C130" s="31" t="str">
        <f>IF(B130="","",VLOOKUP(B130,学連登録!$C$2:$G$3000,2,FALSE))</f>
        <v/>
      </c>
      <c r="D130" s="32" t="str">
        <f>IF(B130="","",VLOOKUP(B130,学連登録!$C$2:$G$3000,3,FALSE))</f>
        <v/>
      </c>
      <c r="E130" s="33" t="str">
        <f>IF(B130="","",VLOOKUP(B130,学連登録!$C$2:$G$3000,4,FALSE))</f>
        <v/>
      </c>
      <c r="F130" s="383" t="str">
        <f>IF(B130="","",VLOOKUP(B130,学連登録!$C$2:$I$3000,7,FALSE))</f>
        <v/>
      </c>
      <c r="G130" s="159"/>
      <c r="H130" s="853"/>
      <c r="I130" s="854"/>
      <c r="J130" s="160"/>
      <c r="K130" s="825"/>
      <c r="L130" s="826"/>
      <c r="M130" s="160"/>
      <c r="N130" s="819"/>
      <c r="O130" s="820"/>
      <c r="P130" s="159"/>
      <c r="Q130" s="825"/>
      <c r="R130" s="826"/>
      <c r="S130" s="159"/>
      <c r="T130" s="825"/>
      <c r="U130" s="826"/>
      <c r="V130" s="103" t="str">
        <f>IF(B130="","",VLOOKUP(B130,学連登録!$C$2:$H$3000,6,FALSE))</f>
        <v/>
      </c>
      <c r="W130" s="377"/>
      <c r="X130" s="157"/>
      <c r="Y130" s="118" t="str">
        <f t="shared" si="198"/>
        <v/>
      </c>
      <c r="Z130" s="97" t="str">
        <f>IF(G130="","",VLOOKUP(G130,種目名!$O$5:$T$104,3,0))</f>
        <v/>
      </c>
      <c r="AA130" s="99" t="str">
        <f>IF(J130="","",VLOOKUP(J130,種目名!$O$5:$T$104,3,0))</f>
        <v/>
      </c>
      <c r="AB130" s="119" t="str">
        <f>IF(M130="","",VLOOKUP(M130,種目名!$O$5:$T$104,3,0))</f>
        <v/>
      </c>
      <c r="AC130" s="119" t="str">
        <f>IF(P130="","",VLOOKUP(AF130,種目名!$O$5:$T$104,3,0))</f>
        <v/>
      </c>
      <c r="AD130" s="120" t="str">
        <f>IF(S130="","",VLOOKUP(AI130,種目名!$O$5:$T$104,3,0))</f>
        <v/>
      </c>
      <c r="AE130" s="117">
        <f t="shared" si="199"/>
        <v>0</v>
      </c>
      <c r="AF130" s="157" t="str">
        <f t="shared" si="200"/>
        <v/>
      </c>
      <c r="AG130" s="157" t="str">
        <f t="shared" si="201"/>
        <v/>
      </c>
      <c r="AH130" s="117">
        <f t="shared" si="202"/>
        <v>0</v>
      </c>
      <c r="AI130" s="157" t="str">
        <f t="shared" si="203"/>
        <v/>
      </c>
      <c r="AJ130" s="157" t="str">
        <f t="shared" si="204"/>
        <v/>
      </c>
      <c r="AK130" s="390"/>
      <c r="AL130" s="171">
        <f t="shared" si="121"/>
        <v>0</v>
      </c>
      <c r="AM130" s="399">
        <f t="shared" si="122"/>
        <v>0</v>
      </c>
      <c r="AN130" s="399">
        <f>COUNTIF($B$12:B130,B130)</f>
        <v>0</v>
      </c>
      <c r="AO130" s="399"/>
      <c r="AP130" s="399" t="str">
        <f t="shared" si="123"/>
        <v/>
      </c>
      <c r="AQ130" s="399" t="str">
        <f t="shared" si="124"/>
        <v/>
      </c>
      <c r="AR130" s="399" t="str">
        <f t="shared" si="125"/>
        <v/>
      </c>
      <c r="AS130" s="399" t="str">
        <f t="shared" si="126"/>
        <v/>
      </c>
      <c r="AT130" s="399">
        <f t="shared" si="127"/>
        <v>0</v>
      </c>
      <c r="AU130" s="399" t="str">
        <f t="shared" si="128"/>
        <v/>
      </c>
      <c r="AV130" s="399" t="str">
        <f t="shared" si="129"/>
        <v/>
      </c>
      <c r="AW130" s="399" t="str">
        <f t="shared" si="130"/>
        <v/>
      </c>
      <c r="AX130" s="399" t="str">
        <f t="shared" si="131"/>
        <v/>
      </c>
      <c r="AY130" s="399" t="str">
        <f t="shared" si="132"/>
        <v/>
      </c>
      <c r="AZ130" s="399" t="str">
        <f t="shared" si="133"/>
        <v/>
      </c>
      <c r="BA130" s="399" t="str">
        <f t="shared" si="134"/>
        <v/>
      </c>
      <c r="BB130" s="399" t="str">
        <f t="shared" si="135"/>
        <v/>
      </c>
      <c r="BC130" s="399" t="str">
        <f t="shared" si="136"/>
        <v/>
      </c>
      <c r="BD130" s="403" t="str">
        <f t="shared" si="137"/>
        <v/>
      </c>
      <c r="BE130" s="393">
        <f t="shared" si="138"/>
        <v>0</v>
      </c>
      <c r="BF130" s="157"/>
      <c r="BG130" s="399">
        <f t="shared" si="139"/>
        <v>0</v>
      </c>
      <c r="BH130" s="399">
        <f t="shared" si="140"/>
        <v>0</v>
      </c>
      <c r="BI130" s="412">
        <f t="shared" si="141"/>
        <v>0</v>
      </c>
      <c r="BJ130" s="413">
        <f t="shared" si="117"/>
        <v>0</v>
      </c>
      <c r="BK130" s="398" t="str">
        <f t="shared" si="118"/>
        <v>0</v>
      </c>
      <c r="BL130" s="398" t="str">
        <f t="shared" si="119"/>
        <v>0</v>
      </c>
      <c r="BM130" s="412">
        <f t="shared" si="142"/>
        <v>0</v>
      </c>
      <c r="BN130" s="412" t="str">
        <f t="shared" si="143"/>
        <v>0m0</v>
      </c>
      <c r="BO130" s="399">
        <f t="shared" si="144"/>
        <v>0</v>
      </c>
      <c r="BP130" s="399">
        <f t="shared" si="145"/>
        <v>0</v>
      </c>
      <c r="BQ130" s="412">
        <f t="shared" si="146"/>
        <v>0</v>
      </c>
      <c r="BR130" s="413">
        <f t="shared" si="147"/>
        <v>0</v>
      </c>
      <c r="BS130" s="398" t="str">
        <f t="shared" si="148"/>
        <v>0</v>
      </c>
      <c r="BT130" s="398" t="str">
        <f t="shared" si="149"/>
        <v>0</v>
      </c>
      <c r="BU130" s="412">
        <f t="shared" si="150"/>
        <v>0</v>
      </c>
      <c r="BV130" s="412" t="str">
        <f t="shared" si="151"/>
        <v>0m0</v>
      </c>
      <c r="BW130" s="399">
        <f t="shared" si="152"/>
        <v>0</v>
      </c>
      <c r="BX130" s="399">
        <f t="shared" si="153"/>
        <v>0</v>
      </c>
      <c r="BY130" s="412">
        <f t="shared" si="154"/>
        <v>0</v>
      </c>
      <c r="BZ130" s="413">
        <f t="shared" si="155"/>
        <v>0</v>
      </c>
      <c r="CA130" s="398" t="str">
        <f t="shared" si="156"/>
        <v>0</v>
      </c>
      <c r="CB130" s="398" t="str">
        <f t="shared" si="157"/>
        <v>0</v>
      </c>
      <c r="CC130" s="412">
        <f t="shared" si="158"/>
        <v>0</v>
      </c>
      <c r="CD130" s="412" t="str">
        <f t="shared" si="159"/>
        <v>0m0</v>
      </c>
      <c r="CE130" s="399">
        <f t="shared" si="160"/>
        <v>0</v>
      </c>
      <c r="CF130" s="399">
        <f t="shared" si="161"/>
        <v>0</v>
      </c>
      <c r="CG130" s="412">
        <f t="shared" si="162"/>
        <v>0</v>
      </c>
      <c r="CH130" s="413">
        <f t="shared" si="163"/>
        <v>0</v>
      </c>
      <c r="CI130" s="398" t="str">
        <f t="shared" si="164"/>
        <v>0</v>
      </c>
      <c r="CJ130" s="398" t="str">
        <f t="shared" si="165"/>
        <v>0</v>
      </c>
      <c r="CK130" s="412">
        <f t="shared" si="166"/>
        <v>0</v>
      </c>
      <c r="CL130" s="412" t="str">
        <f t="shared" si="167"/>
        <v>0m0</v>
      </c>
      <c r="CM130" s="399">
        <f t="shared" si="168"/>
        <v>0</v>
      </c>
      <c r="CN130" s="399">
        <f t="shared" si="169"/>
        <v>0</v>
      </c>
      <c r="CO130" s="412">
        <f t="shared" si="170"/>
        <v>0</v>
      </c>
      <c r="CP130" s="413">
        <f t="shared" si="171"/>
        <v>0</v>
      </c>
      <c r="CQ130" s="398" t="str">
        <f t="shared" si="172"/>
        <v>0</v>
      </c>
      <c r="CR130" s="398" t="str">
        <f t="shared" si="173"/>
        <v>0</v>
      </c>
      <c r="CS130" s="412">
        <f t="shared" si="174"/>
        <v>0</v>
      </c>
      <c r="CT130" s="412" t="str">
        <f t="shared" si="175"/>
        <v>0m0</v>
      </c>
      <c r="CU130" s="412">
        <f t="shared" si="176"/>
        <v>0</v>
      </c>
      <c r="CV130" s="412">
        <f t="shared" si="177"/>
        <v>0</v>
      </c>
      <c r="CW130" s="412">
        <f t="shared" si="178"/>
        <v>0</v>
      </c>
      <c r="CX130" s="412">
        <f t="shared" si="179"/>
        <v>0</v>
      </c>
      <c r="CY130" s="412">
        <f t="shared" si="180"/>
        <v>0</v>
      </c>
      <c r="CZ130" s="412" t="str">
        <f t="shared" si="181"/>
        <v/>
      </c>
      <c r="DA130" s="412" t="str">
        <f t="shared" si="182"/>
        <v/>
      </c>
      <c r="DB130" s="412" t="str">
        <f t="shared" si="183"/>
        <v/>
      </c>
      <c r="DC130" s="412" t="str">
        <f t="shared" si="184"/>
        <v/>
      </c>
      <c r="DD130" s="412" t="str">
        <f t="shared" si="185"/>
        <v/>
      </c>
      <c r="DE130" s="412"/>
      <c r="DG130" s="412" t="str">
        <f t="shared" si="186"/>
        <v/>
      </c>
      <c r="DH130" s="412" t="str">
        <f t="shared" si="187"/>
        <v/>
      </c>
      <c r="DI130" s="412">
        <f t="shared" si="188"/>
        <v>0</v>
      </c>
      <c r="DJ130" s="412" t="str">
        <f t="shared" si="189"/>
        <v/>
      </c>
      <c r="DK130" s="412" t="str">
        <f t="shared" si="190"/>
        <v/>
      </c>
      <c r="DL130" s="412" t="str">
        <f t="shared" si="191"/>
        <v/>
      </c>
      <c r="DM130" s="412" t="str">
        <f t="shared" si="192"/>
        <v/>
      </c>
      <c r="DN130" s="412" t="str">
        <f t="shared" si="193"/>
        <v/>
      </c>
      <c r="DO130" s="412" t="str">
        <f t="shared" si="194"/>
        <v/>
      </c>
      <c r="DR130" s="494"/>
      <c r="DS130" s="393">
        <f t="shared" si="197"/>
        <v>0</v>
      </c>
      <c r="DT130" s="393">
        <f t="shared" si="195"/>
        <v>0</v>
      </c>
      <c r="DU130" s="411">
        <f t="shared" si="196"/>
        <v>0</v>
      </c>
      <c r="DX130" s="494" t="e">
        <f>IF(BG130&lt;270000,○,"")</f>
        <v>#NAME?</v>
      </c>
    </row>
    <row r="131" spans="1:128" s="411" customFormat="1" ht="18" hidden="1" customHeight="1" thickBot="1">
      <c r="A131" s="145" t="str">
        <f t="shared" si="120"/>
        <v/>
      </c>
      <c r="B131" s="158"/>
      <c r="C131" s="31" t="str">
        <f>IF(B131="","",VLOOKUP(B131,学連登録!$C$2:$G$3000,2,FALSE))</f>
        <v/>
      </c>
      <c r="D131" s="32" t="str">
        <f>IF(B131="","",VLOOKUP(B131,学連登録!$C$2:$G$3000,3,FALSE))</f>
        <v/>
      </c>
      <c r="E131" s="33" t="str">
        <f>IF(B131="","",VLOOKUP(B131,学連登録!$C$2:$G$3000,4,FALSE))</f>
        <v/>
      </c>
      <c r="F131" s="383" t="str">
        <f>IF(B131="","",VLOOKUP(B131,学連登録!$C$2:$I$3000,7,FALSE))</f>
        <v/>
      </c>
      <c r="G131" s="159"/>
      <c r="H131" s="853"/>
      <c r="I131" s="854"/>
      <c r="J131" s="160"/>
      <c r="K131" s="825"/>
      <c r="L131" s="826"/>
      <c r="M131" s="160"/>
      <c r="N131" s="819"/>
      <c r="O131" s="820"/>
      <c r="P131" s="159"/>
      <c r="Q131" s="825"/>
      <c r="R131" s="826"/>
      <c r="S131" s="159"/>
      <c r="T131" s="825"/>
      <c r="U131" s="826"/>
      <c r="V131" s="103" t="str">
        <f>IF(B131="","",VLOOKUP(B131,学連登録!$C$2:$H$3000,6,FALSE))</f>
        <v/>
      </c>
      <c r="W131" s="377"/>
      <c r="X131" s="157"/>
      <c r="Y131" s="118" t="str">
        <f t="shared" si="198"/>
        <v/>
      </c>
      <c r="Z131" s="97" t="str">
        <f>IF(G131="","",VLOOKUP(G131,種目名!$O$5:$T$104,3,0))</f>
        <v/>
      </c>
      <c r="AA131" s="99" t="str">
        <f>IF(J131="","",VLOOKUP(J131,種目名!$O$5:$T$104,3,0))</f>
        <v/>
      </c>
      <c r="AB131" s="119" t="str">
        <f>IF(M131="","",VLOOKUP(M131,種目名!$O$5:$T$104,3,0))</f>
        <v/>
      </c>
      <c r="AC131" s="119" t="str">
        <f>IF(P131="","",VLOOKUP(AF131,種目名!$O$5:$T$104,3,0))</f>
        <v/>
      </c>
      <c r="AD131" s="120" t="str">
        <f>IF(S131="","",VLOOKUP(AI131,種目名!$O$5:$T$104,3,0))</f>
        <v/>
      </c>
      <c r="AE131" s="117">
        <f t="shared" si="199"/>
        <v>0</v>
      </c>
      <c r="AF131" s="157" t="str">
        <f t="shared" si="200"/>
        <v/>
      </c>
      <c r="AG131" s="157" t="str">
        <f t="shared" si="201"/>
        <v/>
      </c>
      <c r="AH131" s="117">
        <f t="shared" si="202"/>
        <v>0</v>
      </c>
      <c r="AI131" s="157" t="str">
        <f t="shared" si="203"/>
        <v/>
      </c>
      <c r="AJ131" s="157" t="str">
        <f t="shared" si="204"/>
        <v/>
      </c>
      <c r="AK131" s="390"/>
      <c r="AL131" s="171">
        <f t="shared" si="121"/>
        <v>0</v>
      </c>
      <c r="AM131" s="399">
        <f t="shared" si="122"/>
        <v>0</v>
      </c>
      <c r="AN131" s="399">
        <f>COUNTIF($B$12:B131,B131)</f>
        <v>0</v>
      </c>
      <c r="AO131" s="399"/>
      <c r="AP131" s="399" t="str">
        <f t="shared" si="123"/>
        <v/>
      </c>
      <c r="AQ131" s="399" t="str">
        <f t="shared" si="124"/>
        <v/>
      </c>
      <c r="AR131" s="399" t="str">
        <f t="shared" si="125"/>
        <v/>
      </c>
      <c r="AS131" s="399" t="str">
        <f t="shared" si="126"/>
        <v/>
      </c>
      <c r="AT131" s="399">
        <f t="shared" si="127"/>
        <v>0</v>
      </c>
      <c r="AU131" s="399" t="str">
        <f t="shared" si="128"/>
        <v/>
      </c>
      <c r="AV131" s="399" t="str">
        <f t="shared" si="129"/>
        <v/>
      </c>
      <c r="AW131" s="399" t="str">
        <f t="shared" si="130"/>
        <v/>
      </c>
      <c r="AX131" s="399" t="str">
        <f t="shared" si="131"/>
        <v/>
      </c>
      <c r="AY131" s="399" t="str">
        <f t="shared" si="132"/>
        <v/>
      </c>
      <c r="AZ131" s="399" t="str">
        <f t="shared" si="133"/>
        <v/>
      </c>
      <c r="BA131" s="399" t="str">
        <f t="shared" si="134"/>
        <v/>
      </c>
      <c r="BB131" s="399" t="str">
        <f t="shared" si="135"/>
        <v/>
      </c>
      <c r="BC131" s="399" t="str">
        <f t="shared" si="136"/>
        <v/>
      </c>
      <c r="BD131" s="403" t="str">
        <f t="shared" si="137"/>
        <v/>
      </c>
      <c r="BE131" s="393">
        <f t="shared" si="138"/>
        <v>0</v>
      </c>
      <c r="BF131" s="157"/>
      <c r="BG131" s="399">
        <f t="shared" si="139"/>
        <v>0</v>
      </c>
      <c r="BH131" s="399">
        <f t="shared" si="140"/>
        <v>0</v>
      </c>
      <c r="BI131" s="412">
        <f t="shared" si="141"/>
        <v>0</v>
      </c>
      <c r="BJ131" s="413">
        <f t="shared" si="117"/>
        <v>0</v>
      </c>
      <c r="BK131" s="398" t="str">
        <f t="shared" si="118"/>
        <v>0</v>
      </c>
      <c r="BL131" s="398" t="str">
        <f t="shared" si="119"/>
        <v>0</v>
      </c>
      <c r="BM131" s="412">
        <f t="shared" si="142"/>
        <v>0</v>
      </c>
      <c r="BN131" s="412" t="str">
        <f t="shared" si="143"/>
        <v>0m0</v>
      </c>
      <c r="BO131" s="399">
        <f t="shared" si="144"/>
        <v>0</v>
      </c>
      <c r="BP131" s="399">
        <f t="shared" si="145"/>
        <v>0</v>
      </c>
      <c r="BQ131" s="412">
        <f t="shared" si="146"/>
        <v>0</v>
      </c>
      <c r="BR131" s="413">
        <f t="shared" si="147"/>
        <v>0</v>
      </c>
      <c r="BS131" s="398" t="str">
        <f t="shared" si="148"/>
        <v>0</v>
      </c>
      <c r="BT131" s="398" t="str">
        <f t="shared" si="149"/>
        <v>0</v>
      </c>
      <c r="BU131" s="412">
        <f t="shared" si="150"/>
        <v>0</v>
      </c>
      <c r="BV131" s="412" t="str">
        <f t="shared" si="151"/>
        <v>0m0</v>
      </c>
      <c r="BW131" s="399">
        <f t="shared" si="152"/>
        <v>0</v>
      </c>
      <c r="BX131" s="399">
        <f t="shared" si="153"/>
        <v>0</v>
      </c>
      <c r="BY131" s="412">
        <f t="shared" si="154"/>
        <v>0</v>
      </c>
      <c r="BZ131" s="413">
        <f t="shared" si="155"/>
        <v>0</v>
      </c>
      <c r="CA131" s="398" t="str">
        <f t="shared" si="156"/>
        <v>0</v>
      </c>
      <c r="CB131" s="398" t="str">
        <f t="shared" si="157"/>
        <v>0</v>
      </c>
      <c r="CC131" s="412">
        <f t="shared" si="158"/>
        <v>0</v>
      </c>
      <c r="CD131" s="412" t="str">
        <f t="shared" si="159"/>
        <v>0m0</v>
      </c>
      <c r="CE131" s="399">
        <f t="shared" si="160"/>
        <v>0</v>
      </c>
      <c r="CF131" s="399">
        <f t="shared" si="161"/>
        <v>0</v>
      </c>
      <c r="CG131" s="412">
        <f t="shared" si="162"/>
        <v>0</v>
      </c>
      <c r="CH131" s="413">
        <f t="shared" si="163"/>
        <v>0</v>
      </c>
      <c r="CI131" s="398" t="str">
        <f t="shared" si="164"/>
        <v>0</v>
      </c>
      <c r="CJ131" s="398" t="str">
        <f t="shared" si="165"/>
        <v>0</v>
      </c>
      <c r="CK131" s="412">
        <f t="shared" si="166"/>
        <v>0</v>
      </c>
      <c r="CL131" s="412" t="str">
        <f t="shared" si="167"/>
        <v>0m0</v>
      </c>
      <c r="CM131" s="399">
        <f t="shared" si="168"/>
        <v>0</v>
      </c>
      <c r="CN131" s="399">
        <f t="shared" si="169"/>
        <v>0</v>
      </c>
      <c r="CO131" s="412">
        <f t="shared" si="170"/>
        <v>0</v>
      </c>
      <c r="CP131" s="413">
        <f t="shared" si="171"/>
        <v>0</v>
      </c>
      <c r="CQ131" s="398" t="str">
        <f t="shared" si="172"/>
        <v>0</v>
      </c>
      <c r="CR131" s="398" t="str">
        <f t="shared" si="173"/>
        <v>0</v>
      </c>
      <c r="CS131" s="412">
        <f t="shared" si="174"/>
        <v>0</v>
      </c>
      <c r="CT131" s="412" t="str">
        <f t="shared" si="175"/>
        <v>0m0</v>
      </c>
      <c r="CU131" s="412">
        <f t="shared" si="176"/>
        <v>0</v>
      </c>
      <c r="CV131" s="412">
        <f t="shared" si="177"/>
        <v>0</v>
      </c>
      <c r="CW131" s="412">
        <f t="shared" si="178"/>
        <v>0</v>
      </c>
      <c r="CX131" s="412">
        <f t="shared" si="179"/>
        <v>0</v>
      </c>
      <c r="CY131" s="412">
        <f t="shared" si="180"/>
        <v>0</v>
      </c>
      <c r="CZ131" s="412" t="str">
        <f t="shared" si="181"/>
        <v/>
      </c>
      <c r="DA131" s="412" t="str">
        <f t="shared" si="182"/>
        <v/>
      </c>
      <c r="DB131" s="412" t="str">
        <f t="shared" si="183"/>
        <v/>
      </c>
      <c r="DC131" s="412" t="str">
        <f t="shared" si="184"/>
        <v/>
      </c>
      <c r="DD131" s="412" t="str">
        <f t="shared" si="185"/>
        <v/>
      </c>
      <c r="DE131" s="412"/>
      <c r="DG131" s="412" t="str">
        <f t="shared" si="186"/>
        <v/>
      </c>
      <c r="DH131" s="412" t="str">
        <f t="shared" si="187"/>
        <v/>
      </c>
      <c r="DI131" s="412">
        <f t="shared" si="188"/>
        <v>0</v>
      </c>
      <c r="DJ131" s="412" t="str">
        <f t="shared" si="189"/>
        <v/>
      </c>
      <c r="DK131" s="412" t="str">
        <f t="shared" si="190"/>
        <v/>
      </c>
      <c r="DL131" s="412" t="str">
        <f t="shared" si="191"/>
        <v/>
      </c>
      <c r="DM131" s="412" t="str">
        <f t="shared" si="192"/>
        <v/>
      </c>
      <c r="DN131" s="412" t="str">
        <f t="shared" si="193"/>
        <v/>
      </c>
      <c r="DO131" s="412" t="str">
        <f t="shared" si="194"/>
        <v/>
      </c>
      <c r="DR131" s="494"/>
      <c r="DS131" s="393">
        <f t="shared" si="197"/>
        <v>0</v>
      </c>
      <c r="DT131" s="393">
        <f t="shared" si="195"/>
        <v>0</v>
      </c>
      <c r="DU131" s="411">
        <f t="shared" si="196"/>
        <v>0</v>
      </c>
      <c r="DX131" s="494" t="e">
        <f>IF(BG131&lt;270000,○,"")</f>
        <v>#NAME?</v>
      </c>
    </row>
    <row r="132" spans="1:128" s="411" customFormat="1" ht="18" hidden="1" customHeight="1" thickBot="1">
      <c r="A132" s="145" t="str">
        <f t="shared" si="120"/>
        <v/>
      </c>
      <c r="B132" s="158"/>
      <c r="C132" s="31" t="str">
        <f>IF(B132="","",VLOOKUP(B132,学連登録!$C$2:$G$3000,2,FALSE))</f>
        <v/>
      </c>
      <c r="D132" s="32" t="str">
        <f>IF(B132="","",VLOOKUP(B132,学連登録!$C$2:$G$3000,3,FALSE))</f>
        <v/>
      </c>
      <c r="E132" s="33" t="str">
        <f>IF(B132="","",VLOOKUP(B132,学連登録!$C$2:$G$3000,4,FALSE))</f>
        <v/>
      </c>
      <c r="F132" s="383" t="str">
        <f>IF(B132="","",VLOOKUP(B132,学連登録!$C$2:$I$3000,7,FALSE))</f>
        <v/>
      </c>
      <c r="G132" s="159"/>
      <c r="H132" s="853"/>
      <c r="I132" s="854"/>
      <c r="J132" s="160"/>
      <c r="K132" s="825"/>
      <c r="L132" s="826"/>
      <c r="M132" s="160"/>
      <c r="N132" s="819"/>
      <c r="O132" s="820"/>
      <c r="P132" s="159"/>
      <c r="Q132" s="825"/>
      <c r="R132" s="826"/>
      <c r="S132" s="159"/>
      <c r="T132" s="825"/>
      <c r="U132" s="826"/>
      <c r="V132" s="103" t="str">
        <f>IF(B132="","",VLOOKUP(B132,学連登録!$C$2:$H$3000,6,FALSE))</f>
        <v/>
      </c>
      <c r="W132" s="377"/>
      <c r="X132" s="157"/>
      <c r="Y132" s="118" t="str">
        <f t="shared" si="198"/>
        <v/>
      </c>
      <c r="Z132" s="97" t="str">
        <f>IF(G132="","",VLOOKUP(G132,種目名!$O$5:$T$104,3,0))</f>
        <v/>
      </c>
      <c r="AA132" s="99" t="str">
        <f>IF(J132="","",VLOOKUP(J132,種目名!$O$5:$T$104,3,0))</f>
        <v/>
      </c>
      <c r="AB132" s="119" t="str">
        <f>IF(M132="","",VLOOKUP(M132,種目名!$O$5:$T$104,3,0))</f>
        <v/>
      </c>
      <c r="AC132" s="119" t="str">
        <f>IF(P132="","",VLOOKUP(AF132,種目名!$O$5:$T$104,3,0))</f>
        <v/>
      </c>
      <c r="AD132" s="120" t="str">
        <f>IF(S132="","",VLOOKUP(AI132,種目名!$O$5:$T$104,3,0))</f>
        <v/>
      </c>
      <c r="AE132" s="117">
        <f t="shared" si="199"/>
        <v>0</v>
      </c>
      <c r="AF132" s="157" t="str">
        <f t="shared" si="200"/>
        <v/>
      </c>
      <c r="AG132" s="157" t="str">
        <f t="shared" si="201"/>
        <v/>
      </c>
      <c r="AH132" s="117">
        <f t="shared" si="202"/>
        <v>0</v>
      </c>
      <c r="AI132" s="157" t="str">
        <f t="shared" si="203"/>
        <v/>
      </c>
      <c r="AJ132" s="157" t="str">
        <f t="shared" si="204"/>
        <v/>
      </c>
      <c r="AK132" s="390"/>
      <c r="AL132" s="171">
        <f t="shared" si="121"/>
        <v>0</v>
      </c>
      <c r="AM132" s="399">
        <f t="shared" si="122"/>
        <v>0</v>
      </c>
      <c r="AN132" s="399">
        <f>COUNTIF($B$12:B132,B132)</f>
        <v>0</v>
      </c>
      <c r="AO132" s="399"/>
      <c r="AP132" s="399" t="str">
        <f t="shared" si="123"/>
        <v/>
      </c>
      <c r="AQ132" s="399" t="str">
        <f t="shared" si="124"/>
        <v/>
      </c>
      <c r="AR132" s="399" t="str">
        <f t="shared" si="125"/>
        <v/>
      </c>
      <c r="AS132" s="399" t="str">
        <f t="shared" si="126"/>
        <v/>
      </c>
      <c r="AT132" s="399">
        <f t="shared" si="127"/>
        <v>0</v>
      </c>
      <c r="AU132" s="399" t="str">
        <f t="shared" si="128"/>
        <v/>
      </c>
      <c r="AV132" s="399" t="str">
        <f t="shared" si="129"/>
        <v/>
      </c>
      <c r="AW132" s="399" t="str">
        <f t="shared" si="130"/>
        <v/>
      </c>
      <c r="AX132" s="399" t="str">
        <f t="shared" si="131"/>
        <v/>
      </c>
      <c r="AY132" s="399" t="str">
        <f t="shared" si="132"/>
        <v/>
      </c>
      <c r="AZ132" s="399" t="str">
        <f t="shared" si="133"/>
        <v/>
      </c>
      <c r="BA132" s="399" t="str">
        <f t="shared" si="134"/>
        <v/>
      </c>
      <c r="BB132" s="399" t="str">
        <f t="shared" si="135"/>
        <v/>
      </c>
      <c r="BC132" s="399" t="str">
        <f t="shared" si="136"/>
        <v/>
      </c>
      <c r="BD132" s="403" t="str">
        <f t="shared" si="137"/>
        <v/>
      </c>
      <c r="BE132" s="393">
        <f t="shared" si="138"/>
        <v>0</v>
      </c>
      <c r="BF132" s="157"/>
      <c r="BG132" s="399">
        <f t="shared" si="139"/>
        <v>0</v>
      </c>
      <c r="BH132" s="399">
        <f t="shared" si="140"/>
        <v>0</v>
      </c>
      <c r="BI132" s="412">
        <f t="shared" si="141"/>
        <v>0</v>
      </c>
      <c r="BJ132" s="413">
        <f t="shared" si="117"/>
        <v>0</v>
      </c>
      <c r="BK132" s="398" t="str">
        <f t="shared" si="118"/>
        <v>0</v>
      </c>
      <c r="BL132" s="398" t="str">
        <f t="shared" si="119"/>
        <v>0</v>
      </c>
      <c r="BM132" s="412">
        <f t="shared" si="142"/>
        <v>0</v>
      </c>
      <c r="BN132" s="412" t="str">
        <f t="shared" si="143"/>
        <v>0m0</v>
      </c>
      <c r="BO132" s="399">
        <f t="shared" si="144"/>
        <v>0</v>
      </c>
      <c r="BP132" s="399">
        <f t="shared" si="145"/>
        <v>0</v>
      </c>
      <c r="BQ132" s="412">
        <f t="shared" si="146"/>
        <v>0</v>
      </c>
      <c r="BR132" s="413">
        <f t="shared" si="147"/>
        <v>0</v>
      </c>
      <c r="BS132" s="398" t="str">
        <f t="shared" si="148"/>
        <v>0</v>
      </c>
      <c r="BT132" s="398" t="str">
        <f t="shared" si="149"/>
        <v>0</v>
      </c>
      <c r="BU132" s="412">
        <f t="shared" si="150"/>
        <v>0</v>
      </c>
      <c r="BV132" s="412" t="str">
        <f t="shared" si="151"/>
        <v>0m0</v>
      </c>
      <c r="BW132" s="399">
        <f t="shared" si="152"/>
        <v>0</v>
      </c>
      <c r="BX132" s="399">
        <f t="shared" si="153"/>
        <v>0</v>
      </c>
      <c r="BY132" s="412">
        <f t="shared" si="154"/>
        <v>0</v>
      </c>
      <c r="BZ132" s="413">
        <f t="shared" si="155"/>
        <v>0</v>
      </c>
      <c r="CA132" s="398" t="str">
        <f t="shared" si="156"/>
        <v>0</v>
      </c>
      <c r="CB132" s="398" t="str">
        <f t="shared" si="157"/>
        <v>0</v>
      </c>
      <c r="CC132" s="412">
        <f t="shared" si="158"/>
        <v>0</v>
      </c>
      <c r="CD132" s="412" t="str">
        <f t="shared" si="159"/>
        <v>0m0</v>
      </c>
      <c r="CE132" s="399">
        <f t="shared" si="160"/>
        <v>0</v>
      </c>
      <c r="CF132" s="399">
        <f t="shared" si="161"/>
        <v>0</v>
      </c>
      <c r="CG132" s="412">
        <f t="shared" si="162"/>
        <v>0</v>
      </c>
      <c r="CH132" s="413">
        <f t="shared" si="163"/>
        <v>0</v>
      </c>
      <c r="CI132" s="398" t="str">
        <f t="shared" si="164"/>
        <v>0</v>
      </c>
      <c r="CJ132" s="398" t="str">
        <f t="shared" si="165"/>
        <v>0</v>
      </c>
      <c r="CK132" s="412">
        <f t="shared" si="166"/>
        <v>0</v>
      </c>
      <c r="CL132" s="412" t="str">
        <f t="shared" si="167"/>
        <v>0m0</v>
      </c>
      <c r="CM132" s="399">
        <f t="shared" si="168"/>
        <v>0</v>
      </c>
      <c r="CN132" s="399">
        <f t="shared" si="169"/>
        <v>0</v>
      </c>
      <c r="CO132" s="412">
        <f t="shared" si="170"/>
        <v>0</v>
      </c>
      <c r="CP132" s="413">
        <f t="shared" si="171"/>
        <v>0</v>
      </c>
      <c r="CQ132" s="398" t="str">
        <f t="shared" si="172"/>
        <v>0</v>
      </c>
      <c r="CR132" s="398" t="str">
        <f t="shared" si="173"/>
        <v>0</v>
      </c>
      <c r="CS132" s="412">
        <f t="shared" si="174"/>
        <v>0</v>
      </c>
      <c r="CT132" s="412" t="str">
        <f t="shared" si="175"/>
        <v>0m0</v>
      </c>
      <c r="CU132" s="412">
        <f t="shared" si="176"/>
        <v>0</v>
      </c>
      <c r="CV132" s="412">
        <f t="shared" si="177"/>
        <v>0</v>
      </c>
      <c r="CW132" s="412">
        <f t="shared" si="178"/>
        <v>0</v>
      </c>
      <c r="CX132" s="412">
        <f t="shared" si="179"/>
        <v>0</v>
      </c>
      <c r="CY132" s="412">
        <f t="shared" si="180"/>
        <v>0</v>
      </c>
      <c r="CZ132" s="412" t="str">
        <f t="shared" si="181"/>
        <v/>
      </c>
      <c r="DA132" s="412" t="str">
        <f t="shared" si="182"/>
        <v/>
      </c>
      <c r="DB132" s="412" t="str">
        <f t="shared" si="183"/>
        <v/>
      </c>
      <c r="DC132" s="412" t="str">
        <f t="shared" si="184"/>
        <v/>
      </c>
      <c r="DD132" s="412" t="str">
        <f t="shared" si="185"/>
        <v/>
      </c>
      <c r="DE132" s="412"/>
      <c r="DG132" s="412" t="str">
        <f t="shared" si="186"/>
        <v/>
      </c>
      <c r="DH132" s="412" t="str">
        <f t="shared" si="187"/>
        <v/>
      </c>
      <c r="DI132" s="412">
        <f t="shared" si="188"/>
        <v>0</v>
      </c>
      <c r="DJ132" s="412" t="str">
        <f t="shared" si="189"/>
        <v/>
      </c>
      <c r="DK132" s="412" t="str">
        <f t="shared" si="190"/>
        <v/>
      </c>
      <c r="DL132" s="412" t="str">
        <f t="shared" si="191"/>
        <v/>
      </c>
      <c r="DM132" s="412" t="str">
        <f t="shared" si="192"/>
        <v/>
      </c>
      <c r="DN132" s="412" t="str">
        <f t="shared" si="193"/>
        <v/>
      </c>
      <c r="DO132" s="412" t="str">
        <f t="shared" si="194"/>
        <v/>
      </c>
      <c r="DR132" s="494"/>
      <c r="DS132" s="393">
        <f t="shared" si="197"/>
        <v>0</v>
      </c>
      <c r="DT132" s="393">
        <f t="shared" si="195"/>
        <v>0</v>
      </c>
      <c r="DU132" s="411">
        <f t="shared" si="196"/>
        <v>0</v>
      </c>
      <c r="DX132" s="494" t="e">
        <f>IF(BG132&lt;270000,○,"")</f>
        <v>#NAME?</v>
      </c>
    </row>
    <row r="133" spans="1:128" s="411" customFormat="1" ht="18" hidden="1" customHeight="1" thickBot="1">
      <c r="A133" s="145" t="str">
        <f t="shared" si="120"/>
        <v/>
      </c>
      <c r="B133" s="158"/>
      <c r="C133" s="31" t="str">
        <f>IF(B133="","",VLOOKUP(B133,学連登録!$C$2:$G$3000,2,FALSE))</f>
        <v/>
      </c>
      <c r="D133" s="32" t="str">
        <f>IF(B133="","",VLOOKUP(B133,学連登録!$C$2:$G$3000,3,FALSE))</f>
        <v/>
      </c>
      <c r="E133" s="33" t="str">
        <f>IF(B133="","",VLOOKUP(B133,学連登録!$C$2:$G$3000,4,FALSE))</f>
        <v/>
      </c>
      <c r="F133" s="383" t="str">
        <f>IF(B133="","",VLOOKUP(B133,学連登録!$C$2:$I$3000,7,FALSE))</f>
        <v/>
      </c>
      <c r="G133" s="159"/>
      <c r="H133" s="853"/>
      <c r="I133" s="854"/>
      <c r="J133" s="160"/>
      <c r="K133" s="825"/>
      <c r="L133" s="826"/>
      <c r="M133" s="160"/>
      <c r="N133" s="819"/>
      <c r="O133" s="820"/>
      <c r="P133" s="159"/>
      <c r="Q133" s="825"/>
      <c r="R133" s="826"/>
      <c r="S133" s="159"/>
      <c r="T133" s="825"/>
      <c r="U133" s="826"/>
      <c r="V133" s="103" t="str">
        <f>IF(B133="","",VLOOKUP(B133,学連登録!$C$2:$H$3000,6,FALSE))</f>
        <v/>
      </c>
      <c r="W133" s="377"/>
      <c r="X133" s="157"/>
      <c r="Y133" s="118" t="str">
        <f t="shared" si="198"/>
        <v/>
      </c>
      <c r="Z133" s="97" t="str">
        <f>IF(G133="","",VLOOKUP(G133,種目名!$O$5:$T$104,3,0))</f>
        <v/>
      </c>
      <c r="AA133" s="99" t="str">
        <f>IF(J133="","",VLOOKUP(J133,種目名!$O$5:$T$104,3,0))</f>
        <v/>
      </c>
      <c r="AB133" s="119" t="str">
        <f>IF(M133="","",VLOOKUP(M133,種目名!$O$5:$T$104,3,0))</f>
        <v/>
      </c>
      <c r="AC133" s="119" t="str">
        <f>IF(P133="","",VLOOKUP(AF133,種目名!$O$5:$T$104,3,0))</f>
        <v/>
      </c>
      <c r="AD133" s="120" t="str">
        <f>IF(S133="","",VLOOKUP(AI133,種目名!$O$5:$T$104,3,0))</f>
        <v/>
      </c>
      <c r="AE133" s="117">
        <f t="shared" si="199"/>
        <v>0</v>
      </c>
      <c r="AF133" s="157" t="str">
        <f t="shared" si="200"/>
        <v/>
      </c>
      <c r="AG133" s="157" t="str">
        <f t="shared" si="201"/>
        <v/>
      </c>
      <c r="AH133" s="117">
        <f t="shared" si="202"/>
        <v>0</v>
      </c>
      <c r="AI133" s="157" t="str">
        <f t="shared" si="203"/>
        <v/>
      </c>
      <c r="AJ133" s="157" t="str">
        <f t="shared" si="204"/>
        <v/>
      </c>
      <c r="AK133" s="390"/>
      <c r="AL133" s="171">
        <f t="shared" si="121"/>
        <v>0</v>
      </c>
      <c r="AM133" s="399">
        <f t="shared" si="122"/>
        <v>0</v>
      </c>
      <c r="AN133" s="399">
        <f>COUNTIF($B$12:B133,B133)</f>
        <v>0</v>
      </c>
      <c r="AO133" s="399"/>
      <c r="AP133" s="399" t="str">
        <f t="shared" si="123"/>
        <v/>
      </c>
      <c r="AQ133" s="399" t="str">
        <f t="shared" si="124"/>
        <v/>
      </c>
      <c r="AR133" s="399" t="str">
        <f t="shared" si="125"/>
        <v/>
      </c>
      <c r="AS133" s="399" t="str">
        <f t="shared" si="126"/>
        <v/>
      </c>
      <c r="AT133" s="399">
        <f t="shared" si="127"/>
        <v>0</v>
      </c>
      <c r="AU133" s="399" t="str">
        <f t="shared" si="128"/>
        <v/>
      </c>
      <c r="AV133" s="399" t="str">
        <f t="shared" si="129"/>
        <v/>
      </c>
      <c r="AW133" s="399" t="str">
        <f t="shared" si="130"/>
        <v/>
      </c>
      <c r="AX133" s="399" t="str">
        <f t="shared" si="131"/>
        <v/>
      </c>
      <c r="AY133" s="399" t="str">
        <f t="shared" si="132"/>
        <v/>
      </c>
      <c r="AZ133" s="399" t="str">
        <f t="shared" si="133"/>
        <v/>
      </c>
      <c r="BA133" s="399" t="str">
        <f t="shared" si="134"/>
        <v/>
      </c>
      <c r="BB133" s="399" t="str">
        <f t="shared" si="135"/>
        <v/>
      </c>
      <c r="BC133" s="399" t="str">
        <f t="shared" si="136"/>
        <v/>
      </c>
      <c r="BD133" s="403" t="str">
        <f t="shared" si="137"/>
        <v/>
      </c>
      <c r="BE133" s="393">
        <f t="shared" si="138"/>
        <v>0</v>
      </c>
      <c r="BF133" s="157"/>
      <c r="BG133" s="399">
        <f t="shared" si="139"/>
        <v>0</v>
      </c>
      <c r="BH133" s="399">
        <f t="shared" si="140"/>
        <v>0</v>
      </c>
      <c r="BI133" s="412">
        <f t="shared" si="141"/>
        <v>0</v>
      </c>
      <c r="BJ133" s="413">
        <f t="shared" si="117"/>
        <v>0</v>
      </c>
      <c r="BK133" s="398" t="str">
        <f t="shared" si="118"/>
        <v>0</v>
      </c>
      <c r="BL133" s="398" t="str">
        <f t="shared" si="119"/>
        <v>0</v>
      </c>
      <c r="BM133" s="412">
        <f t="shared" si="142"/>
        <v>0</v>
      </c>
      <c r="BN133" s="412" t="str">
        <f t="shared" si="143"/>
        <v>0m0</v>
      </c>
      <c r="BO133" s="399">
        <f t="shared" si="144"/>
        <v>0</v>
      </c>
      <c r="BP133" s="399">
        <f t="shared" si="145"/>
        <v>0</v>
      </c>
      <c r="BQ133" s="412">
        <f t="shared" si="146"/>
        <v>0</v>
      </c>
      <c r="BR133" s="413">
        <f t="shared" si="147"/>
        <v>0</v>
      </c>
      <c r="BS133" s="398" t="str">
        <f t="shared" si="148"/>
        <v>0</v>
      </c>
      <c r="BT133" s="398" t="str">
        <f t="shared" si="149"/>
        <v>0</v>
      </c>
      <c r="BU133" s="412">
        <f t="shared" si="150"/>
        <v>0</v>
      </c>
      <c r="BV133" s="412" t="str">
        <f t="shared" si="151"/>
        <v>0m0</v>
      </c>
      <c r="BW133" s="399">
        <f t="shared" si="152"/>
        <v>0</v>
      </c>
      <c r="BX133" s="399">
        <f t="shared" si="153"/>
        <v>0</v>
      </c>
      <c r="BY133" s="412">
        <f t="shared" si="154"/>
        <v>0</v>
      </c>
      <c r="BZ133" s="413">
        <f t="shared" si="155"/>
        <v>0</v>
      </c>
      <c r="CA133" s="398" t="str">
        <f t="shared" si="156"/>
        <v>0</v>
      </c>
      <c r="CB133" s="398" t="str">
        <f t="shared" si="157"/>
        <v>0</v>
      </c>
      <c r="CC133" s="412">
        <f t="shared" si="158"/>
        <v>0</v>
      </c>
      <c r="CD133" s="412" t="str">
        <f t="shared" si="159"/>
        <v>0m0</v>
      </c>
      <c r="CE133" s="399">
        <f t="shared" si="160"/>
        <v>0</v>
      </c>
      <c r="CF133" s="399">
        <f t="shared" si="161"/>
        <v>0</v>
      </c>
      <c r="CG133" s="412">
        <f t="shared" si="162"/>
        <v>0</v>
      </c>
      <c r="CH133" s="413">
        <f t="shared" si="163"/>
        <v>0</v>
      </c>
      <c r="CI133" s="398" t="str">
        <f t="shared" si="164"/>
        <v>0</v>
      </c>
      <c r="CJ133" s="398" t="str">
        <f t="shared" si="165"/>
        <v>0</v>
      </c>
      <c r="CK133" s="412">
        <f t="shared" si="166"/>
        <v>0</v>
      </c>
      <c r="CL133" s="412" t="str">
        <f t="shared" si="167"/>
        <v>0m0</v>
      </c>
      <c r="CM133" s="399">
        <f t="shared" si="168"/>
        <v>0</v>
      </c>
      <c r="CN133" s="399">
        <f t="shared" si="169"/>
        <v>0</v>
      </c>
      <c r="CO133" s="412">
        <f t="shared" si="170"/>
        <v>0</v>
      </c>
      <c r="CP133" s="413">
        <f t="shared" si="171"/>
        <v>0</v>
      </c>
      <c r="CQ133" s="398" t="str">
        <f t="shared" si="172"/>
        <v>0</v>
      </c>
      <c r="CR133" s="398" t="str">
        <f t="shared" si="173"/>
        <v>0</v>
      </c>
      <c r="CS133" s="412">
        <f t="shared" si="174"/>
        <v>0</v>
      </c>
      <c r="CT133" s="412" t="str">
        <f t="shared" si="175"/>
        <v>0m0</v>
      </c>
      <c r="CU133" s="412">
        <f t="shared" si="176"/>
        <v>0</v>
      </c>
      <c r="CV133" s="412">
        <f t="shared" si="177"/>
        <v>0</v>
      </c>
      <c r="CW133" s="412">
        <f t="shared" si="178"/>
        <v>0</v>
      </c>
      <c r="CX133" s="412">
        <f t="shared" si="179"/>
        <v>0</v>
      </c>
      <c r="CY133" s="412">
        <f t="shared" si="180"/>
        <v>0</v>
      </c>
      <c r="CZ133" s="412" t="str">
        <f t="shared" si="181"/>
        <v/>
      </c>
      <c r="DA133" s="412" t="str">
        <f t="shared" si="182"/>
        <v/>
      </c>
      <c r="DB133" s="412" t="str">
        <f t="shared" si="183"/>
        <v/>
      </c>
      <c r="DC133" s="412" t="str">
        <f t="shared" si="184"/>
        <v/>
      </c>
      <c r="DD133" s="412" t="str">
        <f t="shared" si="185"/>
        <v/>
      </c>
      <c r="DE133" s="412"/>
      <c r="DG133" s="412" t="str">
        <f t="shared" si="186"/>
        <v/>
      </c>
      <c r="DH133" s="412" t="str">
        <f t="shared" si="187"/>
        <v/>
      </c>
      <c r="DI133" s="412">
        <f t="shared" si="188"/>
        <v>0</v>
      </c>
      <c r="DJ133" s="412" t="str">
        <f t="shared" si="189"/>
        <v/>
      </c>
      <c r="DK133" s="412" t="str">
        <f t="shared" si="190"/>
        <v/>
      </c>
      <c r="DL133" s="412" t="str">
        <f t="shared" si="191"/>
        <v/>
      </c>
      <c r="DM133" s="412" t="str">
        <f t="shared" si="192"/>
        <v/>
      </c>
      <c r="DN133" s="412" t="str">
        <f t="shared" si="193"/>
        <v/>
      </c>
      <c r="DO133" s="412" t="str">
        <f t="shared" si="194"/>
        <v/>
      </c>
      <c r="DR133" s="494"/>
      <c r="DS133" s="393">
        <f t="shared" si="197"/>
        <v>0</v>
      </c>
      <c r="DT133" s="393">
        <f t="shared" si="195"/>
        <v>0</v>
      </c>
      <c r="DU133" s="411">
        <f t="shared" si="196"/>
        <v>0</v>
      </c>
      <c r="DX133" s="494" t="e">
        <f>IF(BG133&lt;270000,○,"")</f>
        <v>#NAME?</v>
      </c>
    </row>
    <row r="134" spans="1:128" s="411" customFormat="1" ht="18" hidden="1" customHeight="1" thickBot="1">
      <c r="A134" s="145" t="str">
        <f t="shared" si="120"/>
        <v/>
      </c>
      <c r="B134" s="158"/>
      <c r="C134" s="31" t="str">
        <f>IF(B134="","",VLOOKUP(B134,学連登録!$C$2:$G$3000,2,FALSE))</f>
        <v/>
      </c>
      <c r="D134" s="32" t="str">
        <f>IF(B134="","",VLOOKUP(B134,学連登録!$C$2:$G$3000,3,FALSE))</f>
        <v/>
      </c>
      <c r="E134" s="33" t="str">
        <f>IF(B134="","",VLOOKUP(B134,学連登録!$C$2:$G$3000,4,FALSE))</f>
        <v/>
      </c>
      <c r="F134" s="383" t="str">
        <f>IF(B134="","",VLOOKUP(B134,学連登録!$C$2:$I$3000,7,FALSE))</f>
        <v/>
      </c>
      <c r="G134" s="159"/>
      <c r="H134" s="853"/>
      <c r="I134" s="854"/>
      <c r="J134" s="160"/>
      <c r="K134" s="825"/>
      <c r="L134" s="826"/>
      <c r="M134" s="160"/>
      <c r="N134" s="819"/>
      <c r="O134" s="820"/>
      <c r="P134" s="159"/>
      <c r="Q134" s="825"/>
      <c r="R134" s="826"/>
      <c r="S134" s="159"/>
      <c r="T134" s="825"/>
      <c r="U134" s="826"/>
      <c r="V134" s="103" t="str">
        <f>IF(B134="","",VLOOKUP(B134,学連登録!$C$2:$H$3000,6,FALSE))</f>
        <v/>
      </c>
      <c r="W134" s="377"/>
      <c r="X134" s="157"/>
      <c r="Y134" s="118" t="str">
        <f t="shared" si="198"/>
        <v/>
      </c>
      <c r="Z134" s="97" t="str">
        <f>IF(G134="","",VLOOKUP(G134,種目名!$O$5:$T$104,3,0))</f>
        <v/>
      </c>
      <c r="AA134" s="99" t="str">
        <f>IF(J134="","",VLOOKUP(J134,種目名!$O$5:$T$104,3,0))</f>
        <v/>
      </c>
      <c r="AB134" s="119" t="str">
        <f>IF(M134="","",VLOOKUP(M134,種目名!$O$5:$T$104,3,0))</f>
        <v/>
      </c>
      <c r="AC134" s="119" t="str">
        <f>IF(P134="","",VLOOKUP(AF134,種目名!$O$5:$T$104,3,0))</f>
        <v/>
      </c>
      <c r="AD134" s="120" t="str">
        <f>IF(S134="","",VLOOKUP(AI134,種目名!$O$5:$T$104,3,0))</f>
        <v/>
      </c>
      <c r="AE134" s="117">
        <f t="shared" si="199"/>
        <v>0</v>
      </c>
      <c r="AF134" s="157" t="str">
        <f t="shared" si="200"/>
        <v/>
      </c>
      <c r="AG134" s="157" t="str">
        <f t="shared" si="201"/>
        <v/>
      </c>
      <c r="AH134" s="117">
        <f t="shared" si="202"/>
        <v>0</v>
      </c>
      <c r="AI134" s="157" t="str">
        <f t="shared" si="203"/>
        <v/>
      </c>
      <c r="AJ134" s="157" t="str">
        <f t="shared" si="204"/>
        <v/>
      </c>
      <c r="AK134" s="390"/>
      <c r="AL134" s="171">
        <f t="shared" si="121"/>
        <v>0</v>
      </c>
      <c r="AM134" s="399">
        <f t="shared" si="122"/>
        <v>0</v>
      </c>
      <c r="AN134" s="399">
        <f>COUNTIF($B$12:B134,B134)</f>
        <v>0</v>
      </c>
      <c r="AO134" s="399"/>
      <c r="AP134" s="399" t="str">
        <f t="shared" si="123"/>
        <v/>
      </c>
      <c r="AQ134" s="399" t="str">
        <f t="shared" si="124"/>
        <v/>
      </c>
      <c r="AR134" s="399" t="str">
        <f t="shared" si="125"/>
        <v/>
      </c>
      <c r="AS134" s="399" t="str">
        <f t="shared" si="126"/>
        <v/>
      </c>
      <c r="AT134" s="399">
        <f t="shared" si="127"/>
        <v>0</v>
      </c>
      <c r="AU134" s="399" t="str">
        <f t="shared" si="128"/>
        <v/>
      </c>
      <c r="AV134" s="399" t="str">
        <f t="shared" si="129"/>
        <v/>
      </c>
      <c r="AW134" s="399" t="str">
        <f t="shared" si="130"/>
        <v/>
      </c>
      <c r="AX134" s="399" t="str">
        <f t="shared" si="131"/>
        <v/>
      </c>
      <c r="AY134" s="399" t="str">
        <f t="shared" si="132"/>
        <v/>
      </c>
      <c r="AZ134" s="399" t="str">
        <f t="shared" si="133"/>
        <v/>
      </c>
      <c r="BA134" s="399" t="str">
        <f t="shared" si="134"/>
        <v/>
      </c>
      <c r="BB134" s="399" t="str">
        <f t="shared" si="135"/>
        <v/>
      </c>
      <c r="BC134" s="399" t="str">
        <f t="shared" si="136"/>
        <v/>
      </c>
      <c r="BD134" s="403" t="str">
        <f t="shared" si="137"/>
        <v/>
      </c>
      <c r="BE134" s="393">
        <f t="shared" si="138"/>
        <v>0</v>
      </c>
      <c r="BF134" s="157"/>
      <c r="BG134" s="399">
        <f t="shared" si="139"/>
        <v>0</v>
      </c>
      <c r="BH134" s="399">
        <f t="shared" si="140"/>
        <v>0</v>
      </c>
      <c r="BI134" s="412">
        <f t="shared" si="141"/>
        <v>0</v>
      </c>
      <c r="BJ134" s="413">
        <f t="shared" si="117"/>
        <v>0</v>
      </c>
      <c r="BK134" s="398" t="str">
        <f t="shared" si="118"/>
        <v>0</v>
      </c>
      <c r="BL134" s="398" t="str">
        <f t="shared" si="119"/>
        <v>0</v>
      </c>
      <c r="BM134" s="412">
        <f t="shared" si="142"/>
        <v>0</v>
      </c>
      <c r="BN134" s="412" t="str">
        <f t="shared" si="143"/>
        <v>0m0</v>
      </c>
      <c r="BO134" s="399">
        <f t="shared" si="144"/>
        <v>0</v>
      </c>
      <c r="BP134" s="399">
        <f t="shared" si="145"/>
        <v>0</v>
      </c>
      <c r="BQ134" s="412">
        <f t="shared" si="146"/>
        <v>0</v>
      </c>
      <c r="BR134" s="413">
        <f t="shared" si="147"/>
        <v>0</v>
      </c>
      <c r="BS134" s="398" t="str">
        <f t="shared" si="148"/>
        <v>0</v>
      </c>
      <c r="BT134" s="398" t="str">
        <f t="shared" si="149"/>
        <v>0</v>
      </c>
      <c r="BU134" s="412">
        <f t="shared" si="150"/>
        <v>0</v>
      </c>
      <c r="BV134" s="412" t="str">
        <f t="shared" si="151"/>
        <v>0m0</v>
      </c>
      <c r="BW134" s="399">
        <f t="shared" si="152"/>
        <v>0</v>
      </c>
      <c r="BX134" s="399">
        <f t="shared" si="153"/>
        <v>0</v>
      </c>
      <c r="BY134" s="412">
        <f t="shared" si="154"/>
        <v>0</v>
      </c>
      <c r="BZ134" s="413">
        <f t="shared" si="155"/>
        <v>0</v>
      </c>
      <c r="CA134" s="398" t="str">
        <f t="shared" si="156"/>
        <v>0</v>
      </c>
      <c r="CB134" s="398" t="str">
        <f t="shared" si="157"/>
        <v>0</v>
      </c>
      <c r="CC134" s="412">
        <f t="shared" si="158"/>
        <v>0</v>
      </c>
      <c r="CD134" s="412" t="str">
        <f t="shared" si="159"/>
        <v>0m0</v>
      </c>
      <c r="CE134" s="399">
        <f t="shared" si="160"/>
        <v>0</v>
      </c>
      <c r="CF134" s="399">
        <f t="shared" si="161"/>
        <v>0</v>
      </c>
      <c r="CG134" s="412">
        <f t="shared" si="162"/>
        <v>0</v>
      </c>
      <c r="CH134" s="413">
        <f t="shared" si="163"/>
        <v>0</v>
      </c>
      <c r="CI134" s="398" t="str">
        <f t="shared" si="164"/>
        <v>0</v>
      </c>
      <c r="CJ134" s="398" t="str">
        <f t="shared" si="165"/>
        <v>0</v>
      </c>
      <c r="CK134" s="412">
        <f t="shared" si="166"/>
        <v>0</v>
      </c>
      <c r="CL134" s="412" t="str">
        <f t="shared" si="167"/>
        <v>0m0</v>
      </c>
      <c r="CM134" s="399">
        <f t="shared" si="168"/>
        <v>0</v>
      </c>
      <c r="CN134" s="399">
        <f t="shared" si="169"/>
        <v>0</v>
      </c>
      <c r="CO134" s="412">
        <f t="shared" si="170"/>
        <v>0</v>
      </c>
      <c r="CP134" s="413">
        <f t="shared" si="171"/>
        <v>0</v>
      </c>
      <c r="CQ134" s="398" t="str">
        <f t="shared" si="172"/>
        <v>0</v>
      </c>
      <c r="CR134" s="398" t="str">
        <f t="shared" si="173"/>
        <v>0</v>
      </c>
      <c r="CS134" s="412">
        <f t="shared" si="174"/>
        <v>0</v>
      </c>
      <c r="CT134" s="412" t="str">
        <f t="shared" si="175"/>
        <v>0m0</v>
      </c>
      <c r="CU134" s="412">
        <f t="shared" si="176"/>
        <v>0</v>
      </c>
      <c r="CV134" s="412">
        <f t="shared" si="177"/>
        <v>0</v>
      </c>
      <c r="CW134" s="412">
        <f t="shared" si="178"/>
        <v>0</v>
      </c>
      <c r="CX134" s="412">
        <f t="shared" si="179"/>
        <v>0</v>
      </c>
      <c r="CY134" s="412">
        <f t="shared" si="180"/>
        <v>0</v>
      </c>
      <c r="CZ134" s="412" t="str">
        <f t="shared" si="181"/>
        <v/>
      </c>
      <c r="DA134" s="412" t="str">
        <f t="shared" si="182"/>
        <v/>
      </c>
      <c r="DB134" s="412" t="str">
        <f t="shared" si="183"/>
        <v/>
      </c>
      <c r="DC134" s="412" t="str">
        <f t="shared" si="184"/>
        <v/>
      </c>
      <c r="DD134" s="412" t="str">
        <f t="shared" si="185"/>
        <v/>
      </c>
      <c r="DE134" s="412"/>
      <c r="DG134" s="412" t="str">
        <f t="shared" si="186"/>
        <v/>
      </c>
      <c r="DH134" s="412" t="str">
        <f t="shared" si="187"/>
        <v/>
      </c>
      <c r="DI134" s="412">
        <f t="shared" si="188"/>
        <v>0</v>
      </c>
      <c r="DJ134" s="412" t="str">
        <f t="shared" si="189"/>
        <v/>
      </c>
      <c r="DK134" s="412" t="str">
        <f t="shared" si="190"/>
        <v/>
      </c>
      <c r="DL134" s="412" t="str">
        <f t="shared" si="191"/>
        <v/>
      </c>
      <c r="DM134" s="412" t="str">
        <f t="shared" si="192"/>
        <v/>
      </c>
      <c r="DN134" s="412" t="str">
        <f t="shared" si="193"/>
        <v/>
      </c>
      <c r="DO134" s="412" t="str">
        <f t="shared" si="194"/>
        <v/>
      </c>
      <c r="DR134" s="494"/>
      <c r="DS134" s="393">
        <f t="shared" si="197"/>
        <v>0</v>
      </c>
      <c r="DT134" s="393">
        <f t="shared" si="195"/>
        <v>0</v>
      </c>
      <c r="DU134" s="411">
        <f t="shared" si="196"/>
        <v>0</v>
      </c>
      <c r="DX134" s="494" t="e">
        <f>IF(BG134&lt;270000,○,"")</f>
        <v>#NAME?</v>
      </c>
    </row>
    <row r="135" spans="1:128" s="411" customFormat="1" ht="18" hidden="1" customHeight="1" thickBot="1">
      <c r="A135" s="145" t="str">
        <f t="shared" si="120"/>
        <v/>
      </c>
      <c r="B135" s="158"/>
      <c r="C135" s="31" t="str">
        <f>IF(B135="","",VLOOKUP(B135,学連登録!$C$2:$G$3000,2,FALSE))</f>
        <v/>
      </c>
      <c r="D135" s="32" t="str">
        <f>IF(B135="","",VLOOKUP(B135,学連登録!$C$2:$G$3000,3,FALSE))</f>
        <v/>
      </c>
      <c r="E135" s="33" t="str">
        <f>IF(B135="","",VLOOKUP(B135,学連登録!$C$2:$G$3000,4,FALSE))</f>
        <v/>
      </c>
      <c r="F135" s="383" t="str">
        <f>IF(B135="","",VLOOKUP(B135,学連登録!$C$2:$I$3000,7,FALSE))</f>
        <v/>
      </c>
      <c r="G135" s="159"/>
      <c r="H135" s="853"/>
      <c r="I135" s="854"/>
      <c r="J135" s="160"/>
      <c r="K135" s="825"/>
      <c r="L135" s="826"/>
      <c r="M135" s="160"/>
      <c r="N135" s="819"/>
      <c r="O135" s="820"/>
      <c r="P135" s="159"/>
      <c r="Q135" s="825"/>
      <c r="R135" s="826"/>
      <c r="S135" s="159"/>
      <c r="T135" s="825"/>
      <c r="U135" s="826"/>
      <c r="V135" s="103" t="str">
        <f>IF(B135="","",VLOOKUP(B135,学連登録!$C$2:$H$3000,6,FALSE))</f>
        <v/>
      </c>
      <c r="W135" s="377"/>
      <c r="X135" s="157"/>
      <c r="Y135" s="118" t="str">
        <f t="shared" si="198"/>
        <v/>
      </c>
      <c r="Z135" s="97" t="str">
        <f>IF(G135="","",VLOOKUP(G135,種目名!$O$5:$T$104,3,0))</f>
        <v/>
      </c>
      <c r="AA135" s="99" t="str">
        <f>IF(J135="","",VLOOKUP(J135,種目名!$O$5:$T$104,3,0))</f>
        <v/>
      </c>
      <c r="AB135" s="119" t="str">
        <f>IF(M135="","",VLOOKUP(M135,種目名!$O$5:$T$104,3,0))</f>
        <v/>
      </c>
      <c r="AC135" s="119" t="str">
        <f>IF(P135="","",VLOOKUP(AF135,種目名!$O$5:$T$104,3,0))</f>
        <v/>
      </c>
      <c r="AD135" s="120" t="str">
        <f>IF(S135="","",VLOOKUP(AI135,種目名!$O$5:$T$104,3,0))</f>
        <v/>
      </c>
      <c r="AE135" s="117">
        <f t="shared" si="199"/>
        <v>0</v>
      </c>
      <c r="AF135" s="157" t="str">
        <f t="shared" si="200"/>
        <v/>
      </c>
      <c r="AG135" s="157" t="str">
        <f t="shared" si="201"/>
        <v/>
      </c>
      <c r="AH135" s="117">
        <f t="shared" si="202"/>
        <v>0</v>
      </c>
      <c r="AI135" s="157" t="str">
        <f t="shared" si="203"/>
        <v/>
      </c>
      <c r="AJ135" s="157" t="str">
        <f t="shared" si="204"/>
        <v/>
      </c>
      <c r="AK135" s="390"/>
      <c r="AL135" s="171">
        <f t="shared" si="121"/>
        <v>0</v>
      </c>
      <c r="AM135" s="399">
        <f t="shared" si="122"/>
        <v>0</v>
      </c>
      <c r="AN135" s="399">
        <f>COUNTIF($B$12:B135,B135)</f>
        <v>0</v>
      </c>
      <c r="AO135" s="399"/>
      <c r="AP135" s="399" t="str">
        <f t="shared" si="123"/>
        <v/>
      </c>
      <c r="AQ135" s="399" t="str">
        <f t="shared" si="124"/>
        <v/>
      </c>
      <c r="AR135" s="399" t="str">
        <f t="shared" si="125"/>
        <v/>
      </c>
      <c r="AS135" s="399" t="str">
        <f t="shared" si="126"/>
        <v/>
      </c>
      <c r="AT135" s="399">
        <f t="shared" si="127"/>
        <v>0</v>
      </c>
      <c r="AU135" s="399" t="str">
        <f t="shared" si="128"/>
        <v/>
      </c>
      <c r="AV135" s="399" t="str">
        <f t="shared" si="129"/>
        <v/>
      </c>
      <c r="AW135" s="399" t="str">
        <f t="shared" si="130"/>
        <v/>
      </c>
      <c r="AX135" s="399" t="str">
        <f t="shared" si="131"/>
        <v/>
      </c>
      <c r="AY135" s="399" t="str">
        <f t="shared" si="132"/>
        <v/>
      </c>
      <c r="AZ135" s="399" t="str">
        <f t="shared" si="133"/>
        <v/>
      </c>
      <c r="BA135" s="399" t="str">
        <f t="shared" si="134"/>
        <v/>
      </c>
      <c r="BB135" s="399" t="str">
        <f t="shared" si="135"/>
        <v/>
      </c>
      <c r="BC135" s="399" t="str">
        <f t="shared" si="136"/>
        <v/>
      </c>
      <c r="BD135" s="403" t="str">
        <f t="shared" si="137"/>
        <v/>
      </c>
      <c r="BE135" s="393">
        <f t="shared" si="138"/>
        <v>0</v>
      </c>
      <c r="BF135" s="157"/>
      <c r="BG135" s="399">
        <f t="shared" si="139"/>
        <v>0</v>
      </c>
      <c r="BH135" s="399">
        <f t="shared" si="140"/>
        <v>0</v>
      </c>
      <c r="BI135" s="412">
        <f t="shared" si="141"/>
        <v>0</v>
      </c>
      <c r="BJ135" s="413">
        <f t="shared" si="117"/>
        <v>0</v>
      </c>
      <c r="BK135" s="398" t="str">
        <f t="shared" si="118"/>
        <v>0</v>
      </c>
      <c r="BL135" s="398" t="str">
        <f t="shared" si="119"/>
        <v>0</v>
      </c>
      <c r="BM135" s="412">
        <f t="shared" si="142"/>
        <v>0</v>
      </c>
      <c r="BN135" s="412" t="str">
        <f t="shared" si="143"/>
        <v>0m0</v>
      </c>
      <c r="BO135" s="399">
        <f t="shared" si="144"/>
        <v>0</v>
      </c>
      <c r="BP135" s="399">
        <f t="shared" si="145"/>
        <v>0</v>
      </c>
      <c r="BQ135" s="412">
        <f t="shared" si="146"/>
        <v>0</v>
      </c>
      <c r="BR135" s="413">
        <f t="shared" si="147"/>
        <v>0</v>
      </c>
      <c r="BS135" s="398" t="str">
        <f t="shared" si="148"/>
        <v>0</v>
      </c>
      <c r="BT135" s="398" t="str">
        <f t="shared" si="149"/>
        <v>0</v>
      </c>
      <c r="BU135" s="412">
        <f t="shared" si="150"/>
        <v>0</v>
      </c>
      <c r="BV135" s="412" t="str">
        <f t="shared" si="151"/>
        <v>0m0</v>
      </c>
      <c r="BW135" s="399">
        <f t="shared" si="152"/>
        <v>0</v>
      </c>
      <c r="BX135" s="399">
        <f t="shared" si="153"/>
        <v>0</v>
      </c>
      <c r="BY135" s="412">
        <f t="shared" si="154"/>
        <v>0</v>
      </c>
      <c r="BZ135" s="413">
        <f t="shared" si="155"/>
        <v>0</v>
      </c>
      <c r="CA135" s="398" t="str">
        <f t="shared" si="156"/>
        <v>0</v>
      </c>
      <c r="CB135" s="398" t="str">
        <f t="shared" si="157"/>
        <v>0</v>
      </c>
      <c r="CC135" s="412">
        <f t="shared" si="158"/>
        <v>0</v>
      </c>
      <c r="CD135" s="412" t="str">
        <f t="shared" si="159"/>
        <v>0m0</v>
      </c>
      <c r="CE135" s="399">
        <f t="shared" si="160"/>
        <v>0</v>
      </c>
      <c r="CF135" s="399">
        <f t="shared" si="161"/>
        <v>0</v>
      </c>
      <c r="CG135" s="412">
        <f t="shared" si="162"/>
        <v>0</v>
      </c>
      <c r="CH135" s="413">
        <f t="shared" si="163"/>
        <v>0</v>
      </c>
      <c r="CI135" s="398" t="str">
        <f t="shared" si="164"/>
        <v>0</v>
      </c>
      <c r="CJ135" s="398" t="str">
        <f t="shared" si="165"/>
        <v>0</v>
      </c>
      <c r="CK135" s="412">
        <f t="shared" si="166"/>
        <v>0</v>
      </c>
      <c r="CL135" s="412" t="str">
        <f t="shared" si="167"/>
        <v>0m0</v>
      </c>
      <c r="CM135" s="399">
        <f t="shared" si="168"/>
        <v>0</v>
      </c>
      <c r="CN135" s="399">
        <f t="shared" si="169"/>
        <v>0</v>
      </c>
      <c r="CO135" s="412">
        <f t="shared" si="170"/>
        <v>0</v>
      </c>
      <c r="CP135" s="413">
        <f t="shared" si="171"/>
        <v>0</v>
      </c>
      <c r="CQ135" s="398" t="str">
        <f t="shared" si="172"/>
        <v>0</v>
      </c>
      <c r="CR135" s="398" t="str">
        <f t="shared" si="173"/>
        <v>0</v>
      </c>
      <c r="CS135" s="412">
        <f t="shared" si="174"/>
        <v>0</v>
      </c>
      <c r="CT135" s="412" t="str">
        <f t="shared" si="175"/>
        <v>0m0</v>
      </c>
      <c r="CU135" s="412">
        <f t="shared" si="176"/>
        <v>0</v>
      </c>
      <c r="CV135" s="412">
        <f t="shared" si="177"/>
        <v>0</v>
      </c>
      <c r="CW135" s="412">
        <f t="shared" si="178"/>
        <v>0</v>
      </c>
      <c r="CX135" s="412">
        <f t="shared" si="179"/>
        <v>0</v>
      </c>
      <c r="CY135" s="412">
        <f t="shared" si="180"/>
        <v>0</v>
      </c>
      <c r="CZ135" s="412" t="str">
        <f t="shared" si="181"/>
        <v/>
      </c>
      <c r="DA135" s="412" t="str">
        <f t="shared" si="182"/>
        <v/>
      </c>
      <c r="DB135" s="412" t="str">
        <f t="shared" si="183"/>
        <v/>
      </c>
      <c r="DC135" s="412" t="str">
        <f t="shared" si="184"/>
        <v/>
      </c>
      <c r="DD135" s="412" t="str">
        <f t="shared" si="185"/>
        <v/>
      </c>
      <c r="DE135" s="412"/>
      <c r="DG135" s="412" t="str">
        <f t="shared" si="186"/>
        <v/>
      </c>
      <c r="DH135" s="412" t="str">
        <f t="shared" si="187"/>
        <v/>
      </c>
      <c r="DI135" s="412">
        <f t="shared" si="188"/>
        <v>0</v>
      </c>
      <c r="DJ135" s="412" t="str">
        <f t="shared" si="189"/>
        <v/>
      </c>
      <c r="DK135" s="412" t="str">
        <f t="shared" si="190"/>
        <v/>
      </c>
      <c r="DL135" s="412" t="str">
        <f t="shared" si="191"/>
        <v/>
      </c>
      <c r="DM135" s="412" t="str">
        <f t="shared" si="192"/>
        <v/>
      </c>
      <c r="DN135" s="412" t="str">
        <f t="shared" si="193"/>
        <v/>
      </c>
      <c r="DO135" s="412" t="str">
        <f t="shared" si="194"/>
        <v/>
      </c>
      <c r="DR135" s="494"/>
      <c r="DS135" s="393">
        <f t="shared" si="197"/>
        <v>0</v>
      </c>
      <c r="DT135" s="393">
        <f t="shared" si="195"/>
        <v>0</v>
      </c>
      <c r="DU135" s="411">
        <f t="shared" si="196"/>
        <v>0</v>
      </c>
      <c r="DX135" s="494" t="e">
        <f>IF(BG135&lt;270000,○,"")</f>
        <v>#NAME?</v>
      </c>
    </row>
    <row r="136" spans="1:128" s="411" customFormat="1" ht="18" hidden="1" customHeight="1" thickBot="1">
      <c r="A136" s="145" t="str">
        <f t="shared" si="120"/>
        <v/>
      </c>
      <c r="B136" s="158"/>
      <c r="C136" s="31" t="str">
        <f>IF(B136="","",VLOOKUP(B136,学連登録!$C$2:$G$3000,2,FALSE))</f>
        <v/>
      </c>
      <c r="D136" s="32" t="str">
        <f>IF(B136="","",VLOOKUP(B136,学連登録!$C$2:$G$3000,3,FALSE))</f>
        <v/>
      </c>
      <c r="E136" s="33" t="str">
        <f>IF(B136="","",VLOOKUP(B136,学連登録!$C$2:$G$3000,4,FALSE))</f>
        <v/>
      </c>
      <c r="F136" s="383" t="str">
        <f>IF(B136="","",VLOOKUP(B136,学連登録!$C$2:$I$3000,7,FALSE))</f>
        <v/>
      </c>
      <c r="G136" s="159"/>
      <c r="H136" s="853"/>
      <c r="I136" s="854"/>
      <c r="J136" s="160"/>
      <c r="K136" s="825"/>
      <c r="L136" s="826"/>
      <c r="M136" s="160"/>
      <c r="N136" s="819"/>
      <c r="O136" s="820"/>
      <c r="P136" s="159"/>
      <c r="Q136" s="825"/>
      <c r="R136" s="826"/>
      <c r="S136" s="159"/>
      <c r="T136" s="825"/>
      <c r="U136" s="826"/>
      <c r="V136" s="103" t="str">
        <f>IF(B136="","",VLOOKUP(B136,学連登録!$C$2:$H$3000,6,FALSE))</f>
        <v/>
      </c>
      <c r="W136" s="377"/>
      <c r="X136" s="157"/>
      <c r="Y136" s="118" t="str">
        <f t="shared" si="198"/>
        <v/>
      </c>
      <c r="Z136" s="97" t="str">
        <f>IF(G136="","",VLOOKUP(G136,種目名!$O$5:$T$104,3,0))</f>
        <v/>
      </c>
      <c r="AA136" s="99" t="str">
        <f>IF(J136="","",VLOOKUP(J136,種目名!$O$5:$T$104,3,0))</f>
        <v/>
      </c>
      <c r="AB136" s="119" t="str">
        <f>IF(M136="","",VLOOKUP(M136,種目名!$O$5:$T$104,3,0))</f>
        <v/>
      </c>
      <c r="AC136" s="119" t="str">
        <f>IF(P136="","",VLOOKUP(AF136,種目名!$O$5:$T$104,3,0))</f>
        <v/>
      </c>
      <c r="AD136" s="120" t="str">
        <f>IF(S136="","",VLOOKUP(AI136,種目名!$O$5:$T$104,3,0))</f>
        <v/>
      </c>
      <c r="AE136" s="117">
        <f t="shared" si="199"/>
        <v>0</v>
      </c>
      <c r="AF136" s="157" t="str">
        <f t="shared" si="200"/>
        <v/>
      </c>
      <c r="AG136" s="157" t="str">
        <f t="shared" si="201"/>
        <v/>
      </c>
      <c r="AH136" s="117">
        <f t="shared" si="202"/>
        <v>0</v>
      </c>
      <c r="AI136" s="157" t="str">
        <f t="shared" si="203"/>
        <v/>
      </c>
      <c r="AJ136" s="157" t="str">
        <f t="shared" si="204"/>
        <v/>
      </c>
      <c r="AK136" s="390"/>
      <c r="AL136" s="171">
        <f t="shared" si="121"/>
        <v>0</v>
      </c>
      <c r="AM136" s="399">
        <f t="shared" si="122"/>
        <v>0</v>
      </c>
      <c r="AN136" s="399">
        <f>COUNTIF($B$12:B136,B136)</f>
        <v>0</v>
      </c>
      <c r="AO136" s="399"/>
      <c r="AP136" s="399" t="str">
        <f t="shared" si="123"/>
        <v/>
      </c>
      <c r="AQ136" s="399" t="str">
        <f t="shared" si="124"/>
        <v/>
      </c>
      <c r="AR136" s="399" t="str">
        <f t="shared" si="125"/>
        <v/>
      </c>
      <c r="AS136" s="399" t="str">
        <f t="shared" si="126"/>
        <v/>
      </c>
      <c r="AT136" s="399">
        <f t="shared" si="127"/>
        <v>0</v>
      </c>
      <c r="AU136" s="399" t="str">
        <f t="shared" si="128"/>
        <v/>
      </c>
      <c r="AV136" s="399" t="str">
        <f t="shared" si="129"/>
        <v/>
      </c>
      <c r="AW136" s="399" t="str">
        <f t="shared" si="130"/>
        <v/>
      </c>
      <c r="AX136" s="399" t="str">
        <f t="shared" si="131"/>
        <v/>
      </c>
      <c r="AY136" s="399" t="str">
        <f t="shared" si="132"/>
        <v/>
      </c>
      <c r="AZ136" s="399" t="str">
        <f t="shared" si="133"/>
        <v/>
      </c>
      <c r="BA136" s="399" t="str">
        <f t="shared" si="134"/>
        <v/>
      </c>
      <c r="BB136" s="399" t="str">
        <f t="shared" si="135"/>
        <v/>
      </c>
      <c r="BC136" s="399" t="str">
        <f t="shared" si="136"/>
        <v/>
      </c>
      <c r="BD136" s="403" t="str">
        <f t="shared" si="137"/>
        <v/>
      </c>
      <c r="BE136" s="393">
        <f t="shared" si="138"/>
        <v>0</v>
      </c>
      <c r="BF136" s="157"/>
      <c r="BG136" s="399">
        <f t="shared" si="139"/>
        <v>0</v>
      </c>
      <c r="BH136" s="399">
        <f t="shared" si="140"/>
        <v>0</v>
      </c>
      <c r="BI136" s="412">
        <f t="shared" si="141"/>
        <v>0</v>
      </c>
      <c r="BJ136" s="413">
        <f t="shared" si="117"/>
        <v>0</v>
      </c>
      <c r="BK136" s="398" t="str">
        <f t="shared" si="118"/>
        <v>0</v>
      </c>
      <c r="BL136" s="398" t="str">
        <f t="shared" si="119"/>
        <v>0</v>
      </c>
      <c r="BM136" s="412">
        <f t="shared" si="142"/>
        <v>0</v>
      </c>
      <c r="BN136" s="412" t="str">
        <f t="shared" si="143"/>
        <v>0m0</v>
      </c>
      <c r="BO136" s="399">
        <f t="shared" si="144"/>
        <v>0</v>
      </c>
      <c r="BP136" s="399">
        <f t="shared" si="145"/>
        <v>0</v>
      </c>
      <c r="BQ136" s="412">
        <f t="shared" si="146"/>
        <v>0</v>
      </c>
      <c r="BR136" s="413">
        <f t="shared" si="147"/>
        <v>0</v>
      </c>
      <c r="BS136" s="398" t="str">
        <f t="shared" si="148"/>
        <v>0</v>
      </c>
      <c r="BT136" s="398" t="str">
        <f t="shared" si="149"/>
        <v>0</v>
      </c>
      <c r="BU136" s="412">
        <f t="shared" si="150"/>
        <v>0</v>
      </c>
      <c r="BV136" s="412" t="str">
        <f t="shared" si="151"/>
        <v>0m0</v>
      </c>
      <c r="BW136" s="399">
        <f t="shared" si="152"/>
        <v>0</v>
      </c>
      <c r="BX136" s="399">
        <f t="shared" si="153"/>
        <v>0</v>
      </c>
      <c r="BY136" s="412">
        <f t="shared" si="154"/>
        <v>0</v>
      </c>
      <c r="BZ136" s="413">
        <f t="shared" si="155"/>
        <v>0</v>
      </c>
      <c r="CA136" s="398" t="str">
        <f t="shared" si="156"/>
        <v>0</v>
      </c>
      <c r="CB136" s="398" t="str">
        <f t="shared" si="157"/>
        <v>0</v>
      </c>
      <c r="CC136" s="412">
        <f t="shared" si="158"/>
        <v>0</v>
      </c>
      <c r="CD136" s="412" t="str">
        <f t="shared" si="159"/>
        <v>0m0</v>
      </c>
      <c r="CE136" s="399">
        <f t="shared" si="160"/>
        <v>0</v>
      </c>
      <c r="CF136" s="399">
        <f t="shared" si="161"/>
        <v>0</v>
      </c>
      <c r="CG136" s="412">
        <f t="shared" si="162"/>
        <v>0</v>
      </c>
      <c r="CH136" s="413">
        <f t="shared" si="163"/>
        <v>0</v>
      </c>
      <c r="CI136" s="398" t="str">
        <f t="shared" si="164"/>
        <v>0</v>
      </c>
      <c r="CJ136" s="398" t="str">
        <f t="shared" si="165"/>
        <v>0</v>
      </c>
      <c r="CK136" s="412">
        <f t="shared" si="166"/>
        <v>0</v>
      </c>
      <c r="CL136" s="412" t="str">
        <f t="shared" si="167"/>
        <v>0m0</v>
      </c>
      <c r="CM136" s="399">
        <f t="shared" si="168"/>
        <v>0</v>
      </c>
      <c r="CN136" s="399">
        <f t="shared" si="169"/>
        <v>0</v>
      </c>
      <c r="CO136" s="412">
        <f t="shared" si="170"/>
        <v>0</v>
      </c>
      <c r="CP136" s="413">
        <f t="shared" si="171"/>
        <v>0</v>
      </c>
      <c r="CQ136" s="398" t="str">
        <f t="shared" si="172"/>
        <v>0</v>
      </c>
      <c r="CR136" s="398" t="str">
        <f t="shared" si="173"/>
        <v>0</v>
      </c>
      <c r="CS136" s="412">
        <f t="shared" si="174"/>
        <v>0</v>
      </c>
      <c r="CT136" s="412" t="str">
        <f t="shared" si="175"/>
        <v>0m0</v>
      </c>
      <c r="CU136" s="412">
        <f t="shared" si="176"/>
        <v>0</v>
      </c>
      <c r="CV136" s="412">
        <f t="shared" si="177"/>
        <v>0</v>
      </c>
      <c r="CW136" s="412">
        <f t="shared" si="178"/>
        <v>0</v>
      </c>
      <c r="CX136" s="412">
        <f t="shared" si="179"/>
        <v>0</v>
      </c>
      <c r="CY136" s="412">
        <f t="shared" si="180"/>
        <v>0</v>
      </c>
      <c r="CZ136" s="412" t="str">
        <f t="shared" si="181"/>
        <v/>
      </c>
      <c r="DA136" s="412" t="str">
        <f t="shared" si="182"/>
        <v/>
      </c>
      <c r="DB136" s="412" t="str">
        <f t="shared" si="183"/>
        <v/>
      </c>
      <c r="DC136" s="412" t="str">
        <f t="shared" si="184"/>
        <v/>
      </c>
      <c r="DD136" s="412" t="str">
        <f t="shared" si="185"/>
        <v/>
      </c>
      <c r="DE136" s="412"/>
      <c r="DG136" s="412" t="str">
        <f t="shared" si="186"/>
        <v/>
      </c>
      <c r="DH136" s="412" t="str">
        <f t="shared" si="187"/>
        <v/>
      </c>
      <c r="DI136" s="412">
        <f t="shared" si="188"/>
        <v>0</v>
      </c>
      <c r="DJ136" s="412" t="str">
        <f t="shared" si="189"/>
        <v/>
      </c>
      <c r="DK136" s="412" t="str">
        <f t="shared" si="190"/>
        <v/>
      </c>
      <c r="DL136" s="412" t="str">
        <f t="shared" si="191"/>
        <v/>
      </c>
      <c r="DM136" s="412" t="str">
        <f t="shared" si="192"/>
        <v/>
      </c>
      <c r="DN136" s="412" t="str">
        <f t="shared" si="193"/>
        <v/>
      </c>
      <c r="DO136" s="412" t="str">
        <f t="shared" si="194"/>
        <v/>
      </c>
      <c r="DR136" s="494"/>
      <c r="DS136" s="393">
        <f t="shared" si="197"/>
        <v>0</v>
      </c>
      <c r="DT136" s="393">
        <f t="shared" si="195"/>
        <v>0</v>
      </c>
      <c r="DU136" s="411">
        <f t="shared" si="196"/>
        <v>0</v>
      </c>
      <c r="DX136" s="494" t="e">
        <f>IF(BG136&lt;270000,○,"")</f>
        <v>#NAME?</v>
      </c>
    </row>
    <row r="137" spans="1:128" s="411" customFormat="1" ht="18" hidden="1" customHeight="1" thickBot="1">
      <c r="A137" s="145" t="str">
        <f t="shared" si="120"/>
        <v/>
      </c>
      <c r="B137" s="158"/>
      <c r="C137" s="31" t="str">
        <f>IF(B137="","",VLOOKUP(B137,学連登録!$C$2:$G$3000,2,FALSE))</f>
        <v/>
      </c>
      <c r="D137" s="32" t="str">
        <f>IF(B137="","",VLOOKUP(B137,学連登録!$C$2:$G$3000,3,FALSE))</f>
        <v/>
      </c>
      <c r="E137" s="33" t="str">
        <f>IF(B137="","",VLOOKUP(B137,学連登録!$C$2:$G$3000,4,FALSE))</f>
        <v/>
      </c>
      <c r="F137" s="383" t="str">
        <f>IF(B137="","",VLOOKUP(B137,学連登録!$C$2:$I$3000,7,FALSE))</f>
        <v/>
      </c>
      <c r="G137" s="159"/>
      <c r="H137" s="853"/>
      <c r="I137" s="854"/>
      <c r="J137" s="160"/>
      <c r="K137" s="825"/>
      <c r="L137" s="826"/>
      <c r="M137" s="160"/>
      <c r="N137" s="819"/>
      <c r="O137" s="820"/>
      <c r="P137" s="159"/>
      <c r="Q137" s="825"/>
      <c r="R137" s="826"/>
      <c r="S137" s="159"/>
      <c r="T137" s="825"/>
      <c r="U137" s="826"/>
      <c r="V137" s="103" t="str">
        <f>IF(B137="","",VLOOKUP(B137,学連登録!$C$2:$H$3000,6,FALSE))</f>
        <v/>
      </c>
      <c r="W137" s="377"/>
      <c r="X137" s="157"/>
      <c r="Y137" s="118" t="str">
        <f t="shared" si="198"/>
        <v/>
      </c>
      <c r="Z137" s="97" t="str">
        <f>IF(G137="","",VLOOKUP(G137,種目名!$O$5:$T$104,3,0))</f>
        <v/>
      </c>
      <c r="AA137" s="99" t="str">
        <f>IF(J137="","",VLOOKUP(J137,種目名!$O$5:$T$104,3,0))</f>
        <v/>
      </c>
      <c r="AB137" s="119" t="str">
        <f>IF(M137="","",VLOOKUP(M137,種目名!$O$5:$T$104,3,0))</f>
        <v/>
      </c>
      <c r="AC137" s="119" t="str">
        <f>IF(P137="","",VLOOKUP(AF137,種目名!$O$5:$T$104,3,0))</f>
        <v/>
      </c>
      <c r="AD137" s="120" t="str">
        <f>IF(S137="","",VLOOKUP(AI137,種目名!$O$5:$T$104,3,0))</f>
        <v/>
      </c>
      <c r="AE137" s="117">
        <f t="shared" si="199"/>
        <v>0</v>
      </c>
      <c r="AF137" s="157" t="str">
        <f t="shared" si="200"/>
        <v/>
      </c>
      <c r="AG137" s="157" t="str">
        <f t="shared" si="201"/>
        <v/>
      </c>
      <c r="AH137" s="117">
        <f t="shared" si="202"/>
        <v>0</v>
      </c>
      <c r="AI137" s="157" t="str">
        <f t="shared" si="203"/>
        <v/>
      </c>
      <c r="AJ137" s="157" t="str">
        <f t="shared" si="204"/>
        <v/>
      </c>
      <c r="AK137" s="390"/>
      <c r="AL137" s="171">
        <f t="shared" si="121"/>
        <v>0</v>
      </c>
      <c r="AM137" s="399">
        <f t="shared" si="122"/>
        <v>0</v>
      </c>
      <c r="AN137" s="399">
        <f>COUNTIF($B$12:B137,B137)</f>
        <v>0</v>
      </c>
      <c r="AO137" s="399"/>
      <c r="AP137" s="399" t="str">
        <f t="shared" si="123"/>
        <v/>
      </c>
      <c r="AQ137" s="399" t="str">
        <f t="shared" si="124"/>
        <v/>
      </c>
      <c r="AR137" s="399" t="str">
        <f t="shared" si="125"/>
        <v/>
      </c>
      <c r="AS137" s="399" t="str">
        <f t="shared" si="126"/>
        <v/>
      </c>
      <c r="AT137" s="399">
        <f t="shared" si="127"/>
        <v>0</v>
      </c>
      <c r="AU137" s="399" t="str">
        <f t="shared" si="128"/>
        <v/>
      </c>
      <c r="AV137" s="399" t="str">
        <f t="shared" si="129"/>
        <v/>
      </c>
      <c r="AW137" s="399" t="str">
        <f t="shared" si="130"/>
        <v/>
      </c>
      <c r="AX137" s="399" t="str">
        <f t="shared" si="131"/>
        <v/>
      </c>
      <c r="AY137" s="399" t="str">
        <f t="shared" si="132"/>
        <v/>
      </c>
      <c r="AZ137" s="399" t="str">
        <f t="shared" si="133"/>
        <v/>
      </c>
      <c r="BA137" s="399" t="str">
        <f t="shared" si="134"/>
        <v/>
      </c>
      <c r="BB137" s="399" t="str">
        <f t="shared" si="135"/>
        <v/>
      </c>
      <c r="BC137" s="399" t="str">
        <f t="shared" si="136"/>
        <v/>
      </c>
      <c r="BD137" s="403" t="str">
        <f t="shared" si="137"/>
        <v/>
      </c>
      <c r="BE137" s="393">
        <f t="shared" si="138"/>
        <v>0</v>
      </c>
      <c r="BF137" s="157"/>
      <c r="BG137" s="399">
        <f t="shared" si="139"/>
        <v>0</v>
      </c>
      <c r="BH137" s="399">
        <f t="shared" si="140"/>
        <v>0</v>
      </c>
      <c r="BI137" s="412">
        <f t="shared" si="141"/>
        <v>0</v>
      </c>
      <c r="BJ137" s="413">
        <f t="shared" si="117"/>
        <v>0</v>
      </c>
      <c r="BK137" s="398" t="str">
        <f t="shared" si="118"/>
        <v>0</v>
      </c>
      <c r="BL137" s="398" t="str">
        <f t="shared" si="119"/>
        <v>0</v>
      </c>
      <c r="BM137" s="412">
        <f t="shared" si="142"/>
        <v>0</v>
      </c>
      <c r="BN137" s="412" t="str">
        <f t="shared" si="143"/>
        <v>0m0</v>
      </c>
      <c r="BO137" s="399">
        <f t="shared" si="144"/>
        <v>0</v>
      </c>
      <c r="BP137" s="399">
        <f t="shared" si="145"/>
        <v>0</v>
      </c>
      <c r="BQ137" s="412">
        <f t="shared" si="146"/>
        <v>0</v>
      </c>
      <c r="BR137" s="413">
        <f t="shared" si="147"/>
        <v>0</v>
      </c>
      <c r="BS137" s="398" t="str">
        <f t="shared" si="148"/>
        <v>0</v>
      </c>
      <c r="BT137" s="398" t="str">
        <f t="shared" si="149"/>
        <v>0</v>
      </c>
      <c r="BU137" s="412">
        <f t="shared" si="150"/>
        <v>0</v>
      </c>
      <c r="BV137" s="412" t="str">
        <f t="shared" si="151"/>
        <v>0m0</v>
      </c>
      <c r="BW137" s="399">
        <f t="shared" si="152"/>
        <v>0</v>
      </c>
      <c r="BX137" s="399">
        <f t="shared" si="153"/>
        <v>0</v>
      </c>
      <c r="BY137" s="412">
        <f t="shared" si="154"/>
        <v>0</v>
      </c>
      <c r="BZ137" s="413">
        <f t="shared" si="155"/>
        <v>0</v>
      </c>
      <c r="CA137" s="398" t="str">
        <f t="shared" si="156"/>
        <v>0</v>
      </c>
      <c r="CB137" s="398" t="str">
        <f t="shared" si="157"/>
        <v>0</v>
      </c>
      <c r="CC137" s="412">
        <f t="shared" si="158"/>
        <v>0</v>
      </c>
      <c r="CD137" s="412" t="str">
        <f t="shared" si="159"/>
        <v>0m0</v>
      </c>
      <c r="CE137" s="399">
        <f t="shared" si="160"/>
        <v>0</v>
      </c>
      <c r="CF137" s="399">
        <f t="shared" si="161"/>
        <v>0</v>
      </c>
      <c r="CG137" s="412">
        <f t="shared" si="162"/>
        <v>0</v>
      </c>
      <c r="CH137" s="413">
        <f t="shared" si="163"/>
        <v>0</v>
      </c>
      <c r="CI137" s="398" t="str">
        <f t="shared" si="164"/>
        <v>0</v>
      </c>
      <c r="CJ137" s="398" t="str">
        <f t="shared" si="165"/>
        <v>0</v>
      </c>
      <c r="CK137" s="412">
        <f t="shared" si="166"/>
        <v>0</v>
      </c>
      <c r="CL137" s="412" t="str">
        <f t="shared" si="167"/>
        <v>0m0</v>
      </c>
      <c r="CM137" s="399">
        <f t="shared" si="168"/>
        <v>0</v>
      </c>
      <c r="CN137" s="399">
        <f t="shared" si="169"/>
        <v>0</v>
      </c>
      <c r="CO137" s="412">
        <f t="shared" si="170"/>
        <v>0</v>
      </c>
      <c r="CP137" s="413">
        <f t="shared" si="171"/>
        <v>0</v>
      </c>
      <c r="CQ137" s="398" t="str">
        <f t="shared" si="172"/>
        <v>0</v>
      </c>
      <c r="CR137" s="398" t="str">
        <f t="shared" si="173"/>
        <v>0</v>
      </c>
      <c r="CS137" s="412">
        <f t="shared" si="174"/>
        <v>0</v>
      </c>
      <c r="CT137" s="412" t="str">
        <f t="shared" si="175"/>
        <v>0m0</v>
      </c>
      <c r="CU137" s="412">
        <f t="shared" si="176"/>
        <v>0</v>
      </c>
      <c r="CV137" s="412">
        <f t="shared" si="177"/>
        <v>0</v>
      </c>
      <c r="CW137" s="412">
        <f t="shared" si="178"/>
        <v>0</v>
      </c>
      <c r="CX137" s="412">
        <f t="shared" si="179"/>
        <v>0</v>
      </c>
      <c r="CY137" s="412">
        <f t="shared" si="180"/>
        <v>0</v>
      </c>
      <c r="CZ137" s="412" t="str">
        <f t="shared" si="181"/>
        <v/>
      </c>
      <c r="DA137" s="412" t="str">
        <f t="shared" si="182"/>
        <v/>
      </c>
      <c r="DB137" s="412" t="str">
        <f t="shared" si="183"/>
        <v/>
      </c>
      <c r="DC137" s="412" t="str">
        <f t="shared" si="184"/>
        <v/>
      </c>
      <c r="DD137" s="412" t="str">
        <f t="shared" si="185"/>
        <v/>
      </c>
      <c r="DE137" s="412"/>
      <c r="DG137" s="412" t="str">
        <f t="shared" si="186"/>
        <v/>
      </c>
      <c r="DH137" s="412" t="str">
        <f t="shared" si="187"/>
        <v/>
      </c>
      <c r="DI137" s="412">
        <f t="shared" si="188"/>
        <v>0</v>
      </c>
      <c r="DJ137" s="412" t="str">
        <f t="shared" si="189"/>
        <v/>
      </c>
      <c r="DK137" s="412" t="str">
        <f t="shared" si="190"/>
        <v/>
      </c>
      <c r="DL137" s="412" t="str">
        <f t="shared" si="191"/>
        <v/>
      </c>
      <c r="DM137" s="412" t="str">
        <f t="shared" si="192"/>
        <v/>
      </c>
      <c r="DN137" s="412" t="str">
        <f t="shared" si="193"/>
        <v/>
      </c>
      <c r="DO137" s="412" t="str">
        <f t="shared" si="194"/>
        <v/>
      </c>
      <c r="DR137" s="494"/>
      <c r="DS137" s="393">
        <f t="shared" si="197"/>
        <v>0</v>
      </c>
      <c r="DT137" s="393">
        <f t="shared" si="195"/>
        <v>0</v>
      </c>
      <c r="DU137" s="411">
        <f t="shared" si="196"/>
        <v>0</v>
      </c>
      <c r="DX137" s="494" t="e">
        <f>IF(BG137&lt;270000,○,"")</f>
        <v>#NAME?</v>
      </c>
    </row>
    <row r="138" spans="1:128" s="411" customFormat="1" ht="18" hidden="1" customHeight="1" thickBot="1">
      <c r="A138" s="145" t="str">
        <f t="shared" si="120"/>
        <v/>
      </c>
      <c r="B138" s="158"/>
      <c r="C138" s="31" t="str">
        <f>IF(B138="","",VLOOKUP(B138,学連登録!$C$2:$G$3000,2,FALSE))</f>
        <v/>
      </c>
      <c r="D138" s="32" t="str">
        <f>IF(B138="","",VLOOKUP(B138,学連登録!$C$2:$G$3000,3,FALSE))</f>
        <v/>
      </c>
      <c r="E138" s="33" t="str">
        <f>IF(B138="","",VLOOKUP(B138,学連登録!$C$2:$G$3000,4,FALSE))</f>
        <v/>
      </c>
      <c r="F138" s="383" t="str">
        <f>IF(B138="","",VLOOKUP(B138,学連登録!$C$2:$I$3000,7,FALSE))</f>
        <v/>
      </c>
      <c r="G138" s="159"/>
      <c r="H138" s="853"/>
      <c r="I138" s="854"/>
      <c r="J138" s="160"/>
      <c r="K138" s="825"/>
      <c r="L138" s="826"/>
      <c r="M138" s="160"/>
      <c r="N138" s="819"/>
      <c r="O138" s="820"/>
      <c r="P138" s="159"/>
      <c r="Q138" s="825"/>
      <c r="R138" s="826"/>
      <c r="S138" s="159"/>
      <c r="T138" s="825"/>
      <c r="U138" s="826"/>
      <c r="V138" s="103" t="str">
        <f>IF(B138="","",VLOOKUP(B138,学連登録!$C$2:$H$3000,6,FALSE))</f>
        <v/>
      </c>
      <c r="W138" s="377"/>
      <c r="X138" s="157"/>
      <c r="Y138" s="118" t="str">
        <f t="shared" si="198"/>
        <v/>
      </c>
      <c r="Z138" s="97" t="str">
        <f>IF(G138="","",VLOOKUP(G138,種目名!$O$5:$T$104,3,0))</f>
        <v/>
      </c>
      <c r="AA138" s="99" t="str">
        <f>IF(J138="","",VLOOKUP(J138,種目名!$O$5:$T$104,3,0))</f>
        <v/>
      </c>
      <c r="AB138" s="119" t="str">
        <f>IF(M138="","",VLOOKUP(M138,種目名!$O$5:$T$104,3,0))</f>
        <v/>
      </c>
      <c r="AC138" s="119" t="str">
        <f>IF(P138="","",VLOOKUP(AF138,種目名!$O$5:$T$104,3,0))</f>
        <v/>
      </c>
      <c r="AD138" s="120" t="str">
        <f>IF(S138="","",VLOOKUP(AI138,種目名!$O$5:$T$104,3,0))</f>
        <v/>
      </c>
      <c r="AE138" s="117">
        <f t="shared" si="199"/>
        <v>0</v>
      </c>
      <c r="AF138" s="157" t="str">
        <f t="shared" si="200"/>
        <v/>
      </c>
      <c r="AG138" s="157" t="str">
        <f t="shared" si="201"/>
        <v/>
      </c>
      <c r="AH138" s="117">
        <f t="shared" si="202"/>
        <v>0</v>
      </c>
      <c r="AI138" s="157" t="str">
        <f t="shared" si="203"/>
        <v/>
      </c>
      <c r="AJ138" s="157" t="str">
        <f t="shared" si="204"/>
        <v/>
      </c>
      <c r="AK138" s="390"/>
      <c r="AL138" s="171">
        <f t="shared" si="121"/>
        <v>0</v>
      </c>
      <c r="AM138" s="399">
        <f t="shared" si="122"/>
        <v>0</v>
      </c>
      <c r="AN138" s="399">
        <f>COUNTIF($B$12:B138,B138)</f>
        <v>0</v>
      </c>
      <c r="AO138" s="399"/>
      <c r="AP138" s="399" t="str">
        <f t="shared" si="123"/>
        <v/>
      </c>
      <c r="AQ138" s="399" t="str">
        <f t="shared" si="124"/>
        <v/>
      </c>
      <c r="AR138" s="399" t="str">
        <f t="shared" si="125"/>
        <v/>
      </c>
      <c r="AS138" s="399" t="str">
        <f t="shared" si="126"/>
        <v/>
      </c>
      <c r="AT138" s="399">
        <f t="shared" si="127"/>
        <v>0</v>
      </c>
      <c r="AU138" s="399" t="str">
        <f t="shared" si="128"/>
        <v/>
      </c>
      <c r="AV138" s="399" t="str">
        <f t="shared" si="129"/>
        <v/>
      </c>
      <c r="AW138" s="399" t="str">
        <f t="shared" si="130"/>
        <v/>
      </c>
      <c r="AX138" s="399" t="str">
        <f t="shared" si="131"/>
        <v/>
      </c>
      <c r="AY138" s="399" t="str">
        <f t="shared" si="132"/>
        <v/>
      </c>
      <c r="AZ138" s="399" t="str">
        <f t="shared" si="133"/>
        <v/>
      </c>
      <c r="BA138" s="399" t="str">
        <f t="shared" si="134"/>
        <v/>
      </c>
      <c r="BB138" s="399" t="str">
        <f t="shared" si="135"/>
        <v/>
      </c>
      <c r="BC138" s="399" t="str">
        <f t="shared" si="136"/>
        <v/>
      </c>
      <c r="BD138" s="403" t="str">
        <f t="shared" si="137"/>
        <v/>
      </c>
      <c r="BE138" s="393">
        <f t="shared" si="138"/>
        <v>0</v>
      </c>
      <c r="BF138" s="157"/>
      <c r="BG138" s="399">
        <f t="shared" si="139"/>
        <v>0</v>
      </c>
      <c r="BH138" s="399">
        <f t="shared" si="140"/>
        <v>0</v>
      </c>
      <c r="BI138" s="412">
        <f t="shared" si="141"/>
        <v>0</v>
      </c>
      <c r="BJ138" s="413">
        <f t="shared" si="117"/>
        <v>0</v>
      </c>
      <c r="BK138" s="398" t="str">
        <f t="shared" si="118"/>
        <v>0</v>
      </c>
      <c r="BL138" s="398" t="str">
        <f t="shared" si="119"/>
        <v>0</v>
      </c>
      <c r="BM138" s="412">
        <f t="shared" si="142"/>
        <v>0</v>
      </c>
      <c r="BN138" s="412" t="str">
        <f t="shared" si="143"/>
        <v>0m0</v>
      </c>
      <c r="BO138" s="399">
        <f t="shared" si="144"/>
        <v>0</v>
      </c>
      <c r="BP138" s="399">
        <f t="shared" si="145"/>
        <v>0</v>
      </c>
      <c r="BQ138" s="412">
        <f t="shared" si="146"/>
        <v>0</v>
      </c>
      <c r="BR138" s="413">
        <f t="shared" si="147"/>
        <v>0</v>
      </c>
      <c r="BS138" s="398" t="str">
        <f t="shared" si="148"/>
        <v>0</v>
      </c>
      <c r="BT138" s="398" t="str">
        <f t="shared" si="149"/>
        <v>0</v>
      </c>
      <c r="BU138" s="412">
        <f t="shared" si="150"/>
        <v>0</v>
      </c>
      <c r="BV138" s="412" t="str">
        <f t="shared" si="151"/>
        <v>0m0</v>
      </c>
      <c r="BW138" s="399">
        <f t="shared" si="152"/>
        <v>0</v>
      </c>
      <c r="BX138" s="399">
        <f t="shared" si="153"/>
        <v>0</v>
      </c>
      <c r="BY138" s="412">
        <f t="shared" si="154"/>
        <v>0</v>
      </c>
      <c r="BZ138" s="413">
        <f t="shared" si="155"/>
        <v>0</v>
      </c>
      <c r="CA138" s="398" t="str">
        <f t="shared" si="156"/>
        <v>0</v>
      </c>
      <c r="CB138" s="398" t="str">
        <f t="shared" si="157"/>
        <v>0</v>
      </c>
      <c r="CC138" s="412">
        <f t="shared" si="158"/>
        <v>0</v>
      </c>
      <c r="CD138" s="412" t="str">
        <f t="shared" si="159"/>
        <v>0m0</v>
      </c>
      <c r="CE138" s="399">
        <f t="shared" si="160"/>
        <v>0</v>
      </c>
      <c r="CF138" s="399">
        <f t="shared" si="161"/>
        <v>0</v>
      </c>
      <c r="CG138" s="412">
        <f t="shared" si="162"/>
        <v>0</v>
      </c>
      <c r="CH138" s="413">
        <f t="shared" si="163"/>
        <v>0</v>
      </c>
      <c r="CI138" s="398" t="str">
        <f t="shared" si="164"/>
        <v>0</v>
      </c>
      <c r="CJ138" s="398" t="str">
        <f t="shared" si="165"/>
        <v>0</v>
      </c>
      <c r="CK138" s="412">
        <f t="shared" si="166"/>
        <v>0</v>
      </c>
      <c r="CL138" s="412" t="str">
        <f t="shared" si="167"/>
        <v>0m0</v>
      </c>
      <c r="CM138" s="399">
        <f t="shared" si="168"/>
        <v>0</v>
      </c>
      <c r="CN138" s="399">
        <f t="shared" si="169"/>
        <v>0</v>
      </c>
      <c r="CO138" s="412">
        <f t="shared" si="170"/>
        <v>0</v>
      </c>
      <c r="CP138" s="413">
        <f t="shared" si="171"/>
        <v>0</v>
      </c>
      <c r="CQ138" s="398" t="str">
        <f t="shared" si="172"/>
        <v>0</v>
      </c>
      <c r="CR138" s="398" t="str">
        <f t="shared" si="173"/>
        <v>0</v>
      </c>
      <c r="CS138" s="412">
        <f t="shared" si="174"/>
        <v>0</v>
      </c>
      <c r="CT138" s="412" t="str">
        <f t="shared" si="175"/>
        <v>0m0</v>
      </c>
      <c r="CU138" s="412">
        <f t="shared" si="176"/>
        <v>0</v>
      </c>
      <c r="CV138" s="412">
        <f t="shared" si="177"/>
        <v>0</v>
      </c>
      <c r="CW138" s="412">
        <f t="shared" si="178"/>
        <v>0</v>
      </c>
      <c r="CX138" s="412">
        <f t="shared" si="179"/>
        <v>0</v>
      </c>
      <c r="CY138" s="412">
        <f t="shared" si="180"/>
        <v>0</v>
      </c>
      <c r="CZ138" s="412" t="str">
        <f t="shared" si="181"/>
        <v/>
      </c>
      <c r="DA138" s="412" t="str">
        <f t="shared" si="182"/>
        <v/>
      </c>
      <c r="DB138" s="412" t="str">
        <f t="shared" si="183"/>
        <v/>
      </c>
      <c r="DC138" s="412" t="str">
        <f t="shared" si="184"/>
        <v/>
      </c>
      <c r="DD138" s="412" t="str">
        <f t="shared" si="185"/>
        <v/>
      </c>
      <c r="DE138" s="412"/>
      <c r="DG138" s="412" t="str">
        <f t="shared" si="186"/>
        <v/>
      </c>
      <c r="DH138" s="412" t="str">
        <f t="shared" si="187"/>
        <v/>
      </c>
      <c r="DI138" s="412">
        <f t="shared" si="188"/>
        <v>0</v>
      </c>
      <c r="DJ138" s="412" t="str">
        <f t="shared" si="189"/>
        <v/>
      </c>
      <c r="DK138" s="412" t="str">
        <f t="shared" si="190"/>
        <v/>
      </c>
      <c r="DL138" s="412" t="str">
        <f t="shared" si="191"/>
        <v/>
      </c>
      <c r="DM138" s="412" t="str">
        <f t="shared" si="192"/>
        <v/>
      </c>
      <c r="DN138" s="412" t="str">
        <f t="shared" si="193"/>
        <v/>
      </c>
      <c r="DO138" s="412" t="str">
        <f t="shared" si="194"/>
        <v/>
      </c>
      <c r="DR138" s="494"/>
      <c r="DS138" s="393">
        <f t="shared" si="197"/>
        <v>0</v>
      </c>
      <c r="DT138" s="393">
        <f t="shared" si="195"/>
        <v>0</v>
      </c>
      <c r="DU138" s="411">
        <f t="shared" si="196"/>
        <v>0</v>
      </c>
      <c r="DX138" s="494" t="e">
        <f>IF(BG138&lt;270000,○,"")</f>
        <v>#NAME?</v>
      </c>
    </row>
    <row r="139" spans="1:128" s="411" customFormat="1" ht="18" hidden="1" customHeight="1" thickBot="1">
      <c r="A139" s="145" t="str">
        <f t="shared" si="120"/>
        <v/>
      </c>
      <c r="B139" s="158"/>
      <c r="C139" s="31" t="str">
        <f>IF(B139="","",VLOOKUP(B139,学連登録!$C$2:$G$3000,2,FALSE))</f>
        <v/>
      </c>
      <c r="D139" s="32" t="str">
        <f>IF(B139="","",VLOOKUP(B139,学連登録!$C$2:$G$3000,3,FALSE))</f>
        <v/>
      </c>
      <c r="E139" s="33" t="str">
        <f>IF(B139="","",VLOOKUP(B139,学連登録!$C$2:$G$3000,4,FALSE))</f>
        <v/>
      </c>
      <c r="F139" s="383" t="str">
        <f>IF(B139="","",VLOOKUP(B139,学連登録!$C$2:$I$3000,7,FALSE))</f>
        <v/>
      </c>
      <c r="G139" s="159"/>
      <c r="H139" s="853"/>
      <c r="I139" s="854"/>
      <c r="J139" s="160"/>
      <c r="K139" s="825"/>
      <c r="L139" s="826"/>
      <c r="M139" s="160"/>
      <c r="N139" s="819"/>
      <c r="O139" s="820"/>
      <c r="P139" s="159"/>
      <c r="Q139" s="825"/>
      <c r="R139" s="826"/>
      <c r="S139" s="159"/>
      <c r="T139" s="825"/>
      <c r="U139" s="826"/>
      <c r="V139" s="103" t="str">
        <f>IF(B139="","",VLOOKUP(B139,学連登録!$C$2:$H$3000,6,FALSE))</f>
        <v/>
      </c>
      <c r="W139" s="377"/>
      <c r="X139" s="157"/>
      <c r="Y139" s="118" t="str">
        <f t="shared" si="198"/>
        <v/>
      </c>
      <c r="Z139" s="97" t="str">
        <f>IF(G139="","",VLOOKUP(G139,種目名!$O$5:$T$104,3,0))</f>
        <v/>
      </c>
      <c r="AA139" s="99" t="str">
        <f>IF(J139="","",VLOOKUP(J139,種目名!$O$5:$T$104,3,0))</f>
        <v/>
      </c>
      <c r="AB139" s="119" t="str">
        <f>IF(M139="","",VLOOKUP(M139,種目名!$O$5:$T$104,3,0))</f>
        <v/>
      </c>
      <c r="AC139" s="119" t="str">
        <f>IF(P139="","",VLOOKUP(AF139,種目名!$O$5:$T$104,3,0))</f>
        <v/>
      </c>
      <c r="AD139" s="120" t="str">
        <f>IF(S139="","",VLOOKUP(AI139,種目名!$O$5:$T$104,3,0))</f>
        <v/>
      </c>
      <c r="AE139" s="117">
        <f t="shared" si="199"/>
        <v>0</v>
      </c>
      <c r="AF139" s="157" t="str">
        <f t="shared" si="200"/>
        <v/>
      </c>
      <c r="AG139" s="157" t="str">
        <f t="shared" si="201"/>
        <v/>
      </c>
      <c r="AH139" s="117">
        <f t="shared" si="202"/>
        <v>0</v>
      </c>
      <c r="AI139" s="157" t="str">
        <f t="shared" si="203"/>
        <v/>
      </c>
      <c r="AJ139" s="157" t="str">
        <f t="shared" si="204"/>
        <v/>
      </c>
      <c r="AK139" s="390"/>
      <c r="AL139" s="171">
        <f t="shared" si="121"/>
        <v>0</v>
      </c>
      <c r="AM139" s="399">
        <f t="shared" si="122"/>
        <v>0</v>
      </c>
      <c r="AN139" s="399">
        <f>COUNTIF($B$12:B139,B139)</f>
        <v>0</v>
      </c>
      <c r="AO139" s="399"/>
      <c r="AP139" s="399" t="str">
        <f t="shared" si="123"/>
        <v/>
      </c>
      <c r="AQ139" s="399" t="str">
        <f t="shared" si="124"/>
        <v/>
      </c>
      <c r="AR139" s="399" t="str">
        <f t="shared" si="125"/>
        <v/>
      </c>
      <c r="AS139" s="399" t="str">
        <f t="shared" si="126"/>
        <v/>
      </c>
      <c r="AT139" s="399">
        <f t="shared" si="127"/>
        <v>0</v>
      </c>
      <c r="AU139" s="399" t="str">
        <f t="shared" si="128"/>
        <v/>
      </c>
      <c r="AV139" s="399" t="str">
        <f t="shared" si="129"/>
        <v/>
      </c>
      <c r="AW139" s="399" t="str">
        <f t="shared" si="130"/>
        <v/>
      </c>
      <c r="AX139" s="399" t="str">
        <f t="shared" si="131"/>
        <v/>
      </c>
      <c r="AY139" s="399" t="str">
        <f t="shared" si="132"/>
        <v/>
      </c>
      <c r="AZ139" s="399" t="str">
        <f t="shared" si="133"/>
        <v/>
      </c>
      <c r="BA139" s="399" t="str">
        <f t="shared" si="134"/>
        <v/>
      </c>
      <c r="BB139" s="399" t="str">
        <f t="shared" si="135"/>
        <v/>
      </c>
      <c r="BC139" s="399" t="str">
        <f t="shared" si="136"/>
        <v/>
      </c>
      <c r="BD139" s="403" t="str">
        <f t="shared" si="137"/>
        <v/>
      </c>
      <c r="BE139" s="393">
        <f t="shared" si="138"/>
        <v>0</v>
      </c>
      <c r="BF139" s="157"/>
      <c r="BG139" s="399">
        <f t="shared" si="139"/>
        <v>0</v>
      </c>
      <c r="BH139" s="399">
        <f t="shared" si="140"/>
        <v>0</v>
      </c>
      <c r="BI139" s="412">
        <f t="shared" si="141"/>
        <v>0</v>
      </c>
      <c r="BJ139" s="413">
        <f t="shared" si="117"/>
        <v>0</v>
      </c>
      <c r="BK139" s="398" t="str">
        <f t="shared" si="118"/>
        <v>0</v>
      </c>
      <c r="BL139" s="398" t="str">
        <f t="shared" si="119"/>
        <v>0</v>
      </c>
      <c r="BM139" s="412">
        <f t="shared" si="142"/>
        <v>0</v>
      </c>
      <c r="BN139" s="412" t="str">
        <f t="shared" si="143"/>
        <v>0m0</v>
      </c>
      <c r="BO139" s="399">
        <f t="shared" si="144"/>
        <v>0</v>
      </c>
      <c r="BP139" s="399">
        <f t="shared" si="145"/>
        <v>0</v>
      </c>
      <c r="BQ139" s="412">
        <f t="shared" si="146"/>
        <v>0</v>
      </c>
      <c r="BR139" s="413">
        <f t="shared" si="147"/>
        <v>0</v>
      </c>
      <c r="BS139" s="398" t="str">
        <f t="shared" si="148"/>
        <v>0</v>
      </c>
      <c r="BT139" s="398" t="str">
        <f t="shared" si="149"/>
        <v>0</v>
      </c>
      <c r="BU139" s="412">
        <f t="shared" si="150"/>
        <v>0</v>
      </c>
      <c r="BV139" s="412" t="str">
        <f t="shared" si="151"/>
        <v>0m0</v>
      </c>
      <c r="BW139" s="399">
        <f t="shared" si="152"/>
        <v>0</v>
      </c>
      <c r="BX139" s="399">
        <f t="shared" si="153"/>
        <v>0</v>
      </c>
      <c r="BY139" s="412">
        <f t="shared" si="154"/>
        <v>0</v>
      </c>
      <c r="BZ139" s="413">
        <f t="shared" si="155"/>
        <v>0</v>
      </c>
      <c r="CA139" s="398" t="str">
        <f t="shared" si="156"/>
        <v>0</v>
      </c>
      <c r="CB139" s="398" t="str">
        <f t="shared" si="157"/>
        <v>0</v>
      </c>
      <c r="CC139" s="412">
        <f t="shared" si="158"/>
        <v>0</v>
      </c>
      <c r="CD139" s="412" t="str">
        <f t="shared" si="159"/>
        <v>0m0</v>
      </c>
      <c r="CE139" s="399">
        <f t="shared" si="160"/>
        <v>0</v>
      </c>
      <c r="CF139" s="399">
        <f t="shared" si="161"/>
        <v>0</v>
      </c>
      <c r="CG139" s="412">
        <f t="shared" si="162"/>
        <v>0</v>
      </c>
      <c r="CH139" s="413">
        <f t="shared" si="163"/>
        <v>0</v>
      </c>
      <c r="CI139" s="398" t="str">
        <f t="shared" si="164"/>
        <v>0</v>
      </c>
      <c r="CJ139" s="398" t="str">
        <f t="shared" si="165"/>
        <v>0</v>
      </c>
      <c r="CK139" s="412">
        <f t="shared" si="166"/>
        <v>0</v>
      </c>
      <c r="CL139" s="412" t="str">
        <f t="shared" si="167"/>
        <v>0m0</v>
      </c>
      <c r="CM139" s="399">
        <f t="shared" si="168"/>
        <v>0</v>
      </c>
      <c r="CN139" s="399">
        <f t="shared" si="169"/>
        <v>0</v>
      </c>
      <c r="CO139" s="412">
        <f t="shared" si="170"/>
        <v>0</v>
      </c>
      <c r="CP139" s="413">
        <f t="shared" si="171"/>
        <v>0</v>
      </c>
      <c r="CQ139" s="398" t="str">
        <f t="shared" si="172"/>
        <v>0</v>
      </c>
      <c r="CR139" s="398" t="str">
        <f t="shared" si="173"/>
        <v>0</v>
      </c>
      <c r="CS139" s="412">
        <f t="shared" si="174"/>
        <v>0</v>
      </c>
      <c r="CT139" s="412" t="str">
        <f t="shared" si="175"/>
        <v>0m0</v>
      </c>
      <c r="CU139" s="412">
        <f t="shared" si="176"/>
        <v>0</v>
      </c>
      <c r="CV139" s="412">
        <f t="shared" si="177"/>
        <v>0</v>
      </c>
      <c r="CW139" s="412">
        <f t="shared" si="178"/>
        <v>0</v>
      </c>
      <c r="CX139" s="412">
        <f t="shared" si="179"/>
        <v>0</v>
      </c>
      <c r="CY139" s="412">
        <f t="shared" si="180"/>
        <v>0</v>
      </c>
      <c r="CZ139" s="412" t="str">
        <f t="shared" si="181"/>
        <v/>
      </c>
      <c r="DA139" s="412" t="str">
        <f t="shared" si="182"/>
        <v/>
      </c>
      <c r="DB139" s="412" t="str">
        <f t="shared" si="183"/>
        <v/>
      </c>
      <c r="DC139" s="412" t="str">
        <f t="shared" si="184"/>
        <v/>
      </c>
      <c r="DD139" s="412" t="str">
        <f t="shared" si="185"/>
        <v/>
      </c>
      <c r="DE139" s="412"/>
      <c r="DG139" s="412" t="str">
        <f t="shared" si="186"/>
        <v/>
      </c>
      <c r="DH139" s="412" t="str">
        <f t="shared" si="187"/>
        <v/>
      </c>
      <c r="DI139" s="412">
        <f t="shared" si="188"/>
        <v>0</v>
      </c>
      <c r="DJ139" s="412" t="str">
        <f t="shared" si="189"/>
        <v/>
      </c>
      <c r="DK139" s="412" t="str">
        <f t="shared" si="190"/>
        <v/>
      </c>
      <c r="DL139" s="412" t="str">
        <f t="shared" si="191"/>
        <v/>
      </c>
      <c r="DM139" s="412" t="str">
        <f t="shared" si="192"/>
        <v/>
      </c>
      <c r="DN139" s="412" t="str">
        <f t="shared" si="193"/>
        <v/>
      </c>
      <c r="DO139" s="412" t="str">
        <f t="shared" si="194"/>
        <v/>
      </c>
      <c r="DR139" s="494"/>
      <c r="DS139" s="393">
        <f t="shared" si="197"/>
        <v>0</v>
      </c>
      <c r="DT139" s="393">
        <f t="shared" si="195"/>
        <v>0</v>
      </c>
      <c r="DU139" s="411">
        <f t="shared" si="196"/>
        <v>0</v>
      </c>
      <c r="DX139" s="494" t="e">
        <f>IF(BG139&lt;270000,○,"")</f>
        <v>#NAME?</v>
      </c>
    </row>
    <row r="140" spans="1:128" s="411" customFormat="1" ht="18" hidden="1" customHeight="1" thickBot="1">
      <c r="A140" s="145" t="str">
        <f t="shared" si="120"/>
        <v/>
      </c>
      <c r="B140" s="158"/>
      <c r="C140" s="31" t="str">
        <f>IF(B140="","",VLOOKUP(B140,学連登録!$C$2:$G$3000,2,FALSE))</f>
        <v/>
      </c>
      <c r="D140" s="32" t="str">
        <f>IF(B140="","",VLOOKUP(B140,学連登録!$C$2:$G$3000,3,FALSE))</f>
        <v/>
      </c>
      <c r="E140" s="33" t="str">
        <f>IF(B140="","",VLOOKUP(B140,学連登録!$C$2:$G$3000,4,FALSE))</f>
        <v/>
      </c>
      <c r="F140" s="383" t="str">
        <f>IF(B140="","",VLOOKUP(B140,学連登録!$C$2:$I$3000,7,FALSE))</f>
        <v/>
      </c>
      <c r="G140" s="159"/>
      <c r="H140" s="853"/>
      <c r="I140" s="854"/>
      <c r="J140" s="160"/>
      <c r="K140" s="825"/>
      <c r="L140" s="826"/>
      <c r="M140" s="160"/>
      <c r="N140" s="819"/>
      <c r="O140" s="820"/>
      <c r="P140" s="159"/>
      <c r="Q140" s="825"/>
      <c r="R140" s="826"/>
      <c r="S140" s="159"/>
      <c r="T140" s="825"/>
      <c r="U140" s="826"/>
      <c r="V140" s="103" t="str">
        <f>IF(B140="","",VLOOKUP(B140,学連登録!$C$2:$H$3000,6,FALSE))</f>
        <v/>
      </c>
      <c r="W140" s="377"/>
      <c r="X140" s="157"/>
      <c r="Y140" s="118" t="str">
        <f t="shared" si="198"/>
        <v/>
      </c>
      <c r="Z140" s="97" t="str">
        <f>IF(G140="","",VLOOKUP(G140,種目名!$O$5:$T$104,3,0))</f>
        <v/>
      </c>
      <c r="AA140" s="99" t="str">
        <f>IF(J140="","",VLOOKUP(J140,種目名!$O$5:$T$104,3,0))</f>
        <v/>
      </c>
      <c r="AB140" s="119" t="str">
        <f>IF(M140="","",VLOOKUP(M140,種目名!$O$5:$T$104,3,0))</f>
        <v/>
      </c>
      <c r="AC140" s="119" t="str">
        <f>IF(P140="","",VLOOKUP(AF140,種目名!$O$5:$T$104,3,0))</f>
        <v/>
      </c>
      <c r="AD140" s="120" t="str">
        <f>IF(S140="","",VLOOKUP(AI140,種目名!$O$5:$T$104,3,0))</f>
        <v/>
      </c>
      <c r="AE140" s="117">
        <f t="shared" si="199"/>
        <v>0</v>
      </c>
      <c r="AF140" s="157" t="str">
        <f t="shared" si="200"/>
        <v/>
      </c>
      <c r="AG140" s="157" t="str">
        <f t="shared" si="201"/>
        <v/>
      </c>
      <c r="AH140" s="117">
        <f t="shared" si="202"/>
        <v>0</v>
      </c>
      <c r="AI140" s="157" t="str">
        <f t="shared" si="203"/>
        <v/>
      </c>
      <c r="AJ140" s="157" t="str">
        <f t="shared" si="204"/>
        <v/>
      </c>
      <c r="AK140" s="390"/>
      <c r="AL140" s="171">
        <f t="shared" si="121"/>
        <v>0</v>
      </c>
      <c r="AM140" s="399">
        <f t="shared" si="122"/>
        <v>0</v>
      </c>
      <c r="AN140" s="399">
        <f>COUNTIF($B$12:B140,B140)</f>
        <v>0</v>
      </c>
      <c r="AO140" s="399"/>
      <c r="AP140" s="399" t="str">
        <f t="shared" si="123"/>
        <v/>
      </c>
      <c r="AQ140" s="399" t="str">
        <f t="shared" si="124"/>
        <v/>
      </c>
      <c r="AR140" s="399" t="str">
        <f t="shared" si="125"/>
        <v/>
      </c>
      <c r="AS140" s="399" t="str">
        <f t="shared" si="126"/>
        <v/>
      </c>
      <c r="AT140" s="399">
        <f t="shared" si="127"/>
        <v>0</v>
      </c>
      <c r="AU140" s="399" t="str">
        <f t="shared" si="128"/>
        <v/>
      </c>
      <c r="AV140" s="399" t="str">
        <f t="shared" si="129"/>
        <v/>
      </c>
      <c r="AW140" s="399" t="str">
        <f t="shared" si="130"/>
        <v/>
      </c>
      <c r="AX140" s="399" t="str">
        <f t="shared" si="131"/>
        <v/>
      </c>
      <c r="AY140" s="399" t="str">
        <f t="shared" si="132"/>
        <v/>
      </c>
      <c r="AZ140" s="399" t="str">
        <f t="shared" si="133"/>
        <v/>
      </c>
      <c r="BA140" s="399" t="str">
        <f t="shared" si="134"/>
        <v/>
      </c>
      <c r="BB140" s="399" t="str">
        <f t="shared" si="135"/>
        <v/>
      </c>
      <c r="BC140" s="399" t="str">
        <f t="shared" si="136"/>
        <v/>
      </c>
      <c r="BD140" s="403" t="str">
        <f t="shared" si="137"/>
        <v/>
      </c>
      <c r="BE140" s="393">
        <f t="shared" si="138"/>
        <v>0</v>
      </c>
      <c r="BF140" s="157"/>
      <c r="BG140" s="399">
        <f t="shared" si="139"/>
        <v>0</v>
      </c>
      <c r="BH140" s="399">
        <f t="shared" si="140"/>
        <v>0</v>
      </c>
      <c r="BI140" s="412">
        <f t="shared" si="141"/>
        <v>0</v>
      </c>
      <c r="BJ140" s="413">
        <f t="shared" ref="BJ140:BJ203" si="205">INT(BI140/10000)</f>
        <v>0</v>
      </c>
      <c r="BK140" s="398" t="str">
        <f t="shared" ref="BK140:BK203" si="206">RIGHT(INT(BI140/100),2)</f>
        <v>0</v>
      </c>
      <c r="BL140" s="398" t="str">
        <f t="shared" ref="BL140:BL203" si="207">RIGHT(INT(BI140/1),2)</f>
        <v>0</v>
      </c>
      <c r="BM140" s="412">
        <f t="shared" si="142"/>
        <v>0</v>
      </c>
      <c r="BN140" s="412" t="str">
        <f t="shared" si="143"/>
        <v>0m0</v>
      </c>
      <c r="BO140" s="399">
        <f t="shared" si="144"/>
        <v>0</v>
      </c>
      <c r="BP140" s="399">
        <f t="shared" si="145"/>
        <v>0</v>
      </c>
      <c r="BQ140" s="412">
        <f t="shared" si="146"/>
        <v>0</v>
      </c>
      <c r="BR140" s="413">
        <f t="shared" si="147"/>
        <v>0</v>
      </c>
      <c r="BS140" s="398" t="str">
        <f t="shared" si="148"/>
        <v>0</v>
      </c>
      <c r="BT140" s="398" t="str">
        <f t="shared" si="149"/>
        <v>0</v>
      </c>
      <c r="BU140" s="412">
        <f t="shared" si="150"/>
        <v>0</v>
      </c>
      <c r="BV140" s="412" t="str">
        <f t="shared" si="151"/>
        <v>0m0</v>
      </c>
      <c r="BW140" s="399">
        <f t="shared" si="152"/>
        <v>0</v>
      </c>
      <c r="BX140" s="399">
        <f t="shared" si="153"/>
        <v>0</v>
      </c>
      <c r="BY140" s="412">
        <f t="shared" si="154"/>
        <v>0</v>
      </c>
      <c r="BZ140" s="413">
        <f t="shared" si="155"/>
        <v>0</v>
      </c>
      <c r="CA140" s="398" t="str">
        <f t="shared" si="156"/>
        <v>0</v>
      </c>
      <c r="CB140" s="398" t="str">
        <f t="shared" si="157"/>
        <v>0</v>
      </c>
      <c r="CC140" s="412">
        <f t="shared" si="158"/>
        <v>0</v>
      </c>
      <c r="CD140" s="412" t="str">
        <f t="shared" si="159"/>
        <v>0m0</v>
      </c>
      <c r="CE140" s="399">
        <f t="shared" si="160"/>
        <v>0</v>
      </c>
      <c r="CF140" s="399">
        <f t="shared" si="161"/>
        <v>0</v>
      </c>
      <c r="CG140" s="412">
        <f t="shared" si="162"/>
        <v>0</v>
      </c>
      <c r="CH140" s="413">
        <f t="shared" si="163"/>
        <v>0</v>
      </c>
      <c r="CI140" s="398" t="str">
        <f t="shared" si="164"/>
        <v>0</v>
      </c>
      <c r="CJ140" s="398" t="str">
        <f t="shared" si="165"/>
        <v>0</v>
      </c>
      <c r="CK140" s="412">
        <f t="shared" si="166"/>
        <v>0</v>
      </c>
      <c r="CL140" s="412" t="str">
        <f t="shared" si="167"/>
        <v>0m0</v>
      </c>
      <c r="CM140" s="399">
        <f t="shared" si="168"/>
        <v>0</v>
      </c>
      <c r="CN140" s="399">
        <f t="shared" si="169"/>
        <v>0</v>
      </c>
      <c r="CO140" s="412">
        <f t="shared" si="170"/>
        <v>0</v>
      </c>
      <c r="CP140" s="413">
        <f t="shared" si="171"/>
        <v>0</v>
      </c>
      <c r="CQ140" s="398" t="str">
        <f t="shared" si="172"/>
        <v>0</v>
      </c>
      <c r="CR140" s="398" t="str">
        <f t="shared" si="173"/>
        <v>0</v>
      </c>
      <c r="CS140" s="412">
        <f t="shared" si="174"/>
        <v>0</v>
      </c>
      <c r="CT140" s="412" t="str">
        <f t="shared" si="175"/>
        <v>0m0</v>
      </c>
      <c r="CU140" s="412">
        <f t="shared" si="176"/>
        <v>0</v>
      </c>
      <c r="CV140" s="412">
        <f t="shared" si="177"/>
        <v>0</v>
      </c>
      <c r="CW140" s="412">
        <f t="shared" si="178"/>
        <v>0</v>
      </c>
      <c r="CX140" s="412">
        <f t="shared" si="179"/>
        <v>0</v>
      </c>
      <c r="CY140" s="412">
        <f t="shared" si="180"/>
        <v>0</v>
      </c>
      <c r="CZ140" s="412" t="str">
        <f t="shared" si="181"/>
        <v/>
      </c>
      <c r="DA140" s="412" t="str">
        <f t="shared" si="182"/>
        <v/>
      </c>
      <c r="DB140" s="412" t="str">
        <f t="shared" si="183"/>
        <v/>
      </c>
      <c r="DC140" s="412" t="str">
        <f t="shared" si="184"/>
        <v/>
      </c>
      <c r="DD140" s="412" t="str">
        <f t="shared" si="185"/>
        <v/>
      </c>
      <c r="DE140" s="412"/>
      <c r="DG140" s="412" t="str">
        <f t="shared" si="186"/>
        <v/>
      </c>
      <c r="DH140" s="412" t="str">
        <f t="shared" si="187"/>
        <v/>
      </c>
      <c r="DI140" s="412">
        <f t="shared" si="188"/>
        <v>0</v>
      </c>
      <c r="DJ140" s="412" t="str">
        <f t="shared" si="189"/>
        <v/>
      </c>
      <c r="DK140" s="412" t="str">
        <f t="shared" si="190"/>
        <v/>
      </c>
      <c r="DL140" s="412" t="str">
        <f t="shared" si="191"/>
        <v/>
      </c>
      <c r="DM140" s="412" t="str">
        <f t="shared" si="192"/>
        <v/>
      </c>
      <c r="DN140" s="412" t="str">
        <f t="shared" si="193"/>
        <v/>
      </c>
      <c r="DO140" s="412" t="str">
        <f t="shared" si="194"/>
        <v/>
      </c>
      <c r="DR140" s="494"/>
      <c r="DS140" s="393">
        <f t="shared" si="197"/>
        <v>0</v>
      </c>
      <c r="DT140" s="393">
        <f t="shared" si="195"/>
        <v>0</v>
      </c>
      <c r="DU140" s="411">
        <f t="shared" si="196"/>
        <v>0</v>
      </c>
      <c r="DX140" s="494" t="e">
        <f>IF(BG140&lt;270000,○,"")</f>
        <v>#NAME?</v>
      </c>
    </row>
    <row r="141" spans="1:128" s="411" customFormat="1" ht="18" hidden="1" customHeight="1" thickBot="1">
      <c r="A141" s="145" t="str">
        <f t="shared" ref="A141:A204" si="208">IF(C141="","",A140+1)</f>
        <v/>
      </c>
      <c r="B141" s="158"/>
      <c r="C141" s="31" t="str">
        <f>IF(B141="","",VLOOKUP(B141,学連登録!$C$2:$G$3000,2,FALSE))</f>
        <v/>
      </c>
      <c r="D141" s="32" t="str">
        <f>IF(B141="","",VLOOKUP(B141,学連登録!$C$2:$G$3000,3,FALSE))</f>
        <v/>
      </c>
      <c r="E141" s="33" t="str">
        <f>IF(B141="","",VLOOKUP(B141,学連登録!$C$2:$G$3000,4,FALSE))</f>
        <v/>
      </c>
      <c r="F141" s="383" t="str">
        <f>IF(B141="","",VLOOKUP(B141,学連登録!$C$2:$I$3000,7,FALSE))</f>
        <v/>
      </c>
      <c r="G141" s="159"/>
      <c r="H141" s="853"/>
      <c r="I141" s="854"/>
      <c r="J141" s="160"/>
      <c r="K141" s="825"/>
      <c r="L141" s="826"/>
      <c r="M141" s="160"/>
      <c r="N141" s="819"/>
      <c r="O141" s="820"/>
      <c r="P141" s="159"/>
      <c r="Q141" s="825"/>
      <c r="R141" s="826"/>
      <c r="S141" s="159"/>
      <c r="T141" s="825"/>
      <c r="U141" s="826"/>
      <c r="V141" s="103" t="str">
        <f>IF(B141="","",VLOOKUP(B141,学連登録!$C$2:$H$3000,6,FALSE))</f>
        <v/>
      </c>
      <c r="W141" s="377"/>
      <c r="X141" s="157"/>
      <c r="Y141" s="118" t="str">
        <f t="shared" si="198"/>
        <v/>
      </c>
      <c r="Z141" s="97" t="str">
        <f>IF(G141="","",VLOOKUP(G141,種目名!$O$5:$T$104,3,0))</f>
        <v/>
      </c>
      <c r="AA141" s="99" t="str">
        <f>IF(J141="","",VLOOKUP(J141,種目名!$O$5:$T$104,3,0))</f>
        <v/>
      </c>
      <c r="AB141" s="119" t="str">
        <f>IF(M141="","",VLOOKUP(M141,種目名!$O$5:$T$104,3,0))</f>
        <v/>
      </c>
      <c r="AC141" s="119" t="str">
        <f>IF(P141="","",VLOOKUP(AF141,種目名!$O$5:$T$104,3,0))</f>
        <v/>
      </c>
      <c r="AD141" s="120" t="str">
        <f>IF(S141="","",VLOOKUP(AI141,種目名!$O$5:$T$104,3,0))</f>
        <v/>
      </c>
      <c r="AE141" s="117">
        <f t="shared" si="199"/>
        <v>0</v>
      </c>
      <c r="AF141" s="157" t="str">
        <f t="shared" si="200"/>
        <v/>
      </c>
      <c r="AG141" s="157" t="str">
        <f t="shared" si="201"/>
        <v/>
      </c>
      <c r="AH141" s="117">
        <f t="shared" si="202"/>
        <v>0</v>
      </c>
      <c r="AI141" s="157" t="str">
        <f t="shared" si="203"/>
        <v/>
      </c>
      <c r="AJ141" s="157" t="str">
        <f t="shared" si="204"/>
        <v/>
      </c>
      <c r="AK141" s="390"/>
      <c r="AL141" s="171">
        <f t="shared" ref="AL141:AL204" si="209">IF(B141&gt;2000,1,0)</f>
        <v>0</v>
      </c>
      <c r="AM141" s="399">
        <f t="shared" ref="AM141:AM204" si="210">IF(B141="",0,IF(F141=$P$3,0,1))</f>
        <v>0</v>
      </c>
      <c r="AN141" s="399">
        <f>COUNTIF($B$12:B141,B141)</f>
        <v>0</v>
      </c>
      <c r="AO141" s="399"/>
      <c r="AP141" s="399" t="str">
        <f t="shared" ref="AP141:AP204" si="211">IF($B141="","",IF(C141="",1,0))</f>
        <v/>
      </c>
      <c r="AQ141" s="399" t="str">
        <f t="shared" ref="AQ141:AQ204" si="212">IF($B141="","",IF(D141="",1,0))</f>
        <v/>
      </c>
      <c r="AR141" s="399" t="str">
        <f t="shared" ref="AR141:AR204" si="213">IF($B141="","",IF(E141="",1,0))</f>
        <v/>
      </c>
      <c r="AS141" s="399" t="str">
        <f t="shared" ref="AS141:AS204" si="214">IF($B141="","",IF(F141="",1,0))</f>
        <v/>
      </c>
      <c r="AT141" s="399">
        <f t="shared" ref="AT141:AT204" si="215">IF(ISNA(OR(AO141:AS141)),1,SUM(AO141:AS141))</f>
        <v>0</v>
      </c>
      <c r="AU141" s="399" t="str">
        <f t="shared" ref="AU141:AU204" si="216">IF($B141="","",IF(G141="","",$B141&amp;"-"&amp;Z141))</f>
        <v/>
      </c>
      <c r="AV141" s="399" t="str">
        <f t="shared" ref="AV141:AV204" si="217">IF($B141="","",IF(J141="","",$B141&amp;"-"&amp;AA141))</f>
        <v/>
      </c>
      <c r="AW141" s="399" t="str">
        <f t="shared" ref="AW141:AW204" si="218">IF($B141="","",IF(M141="","",$B141&amp;"-"&amp;AB141))</f>
        <v/>
      </c>
      <c r="AX141" s="399" t="str">
        <f t="shared" ref="AX141:AX204" si="219">IF($B141="","",IF(P141="","",$B141&amp;"-"&amp;AC141))</f>
        <v/>
      </c>
      <c r="AY141" s="399" t="str">
        <f t="shared" ref="AY141:AY204" si="220">IF($B141="","",IF(S141="","",$B141&amp;"-"&amp;AD141))</f>
        <v/>
      </c>
      <c r="AZ141" s="399" t="str">
        <f t="shared" ref="AZ141:AZ204" si="221">IF(AU141="","",COUNTIF($AU$12:$AY$520,AU141))</f>
        <v/>
      </c>
      <c r="BA141" s="399" t="str">
        <f t="shared" ref="BA141:BA204" si="222">IF(AV141="","",COUNTIF($AU$12:$AY$520,AV141))</f>
        <v/>
      </c>
      <c r="BB141" s="399" t="str">
        <f t="shared" ref="BB141:BB204" si="223">IF(AW141="","",COUNTIF($AU$12:$AY$520,AW141))</f>
        <v/>
      </c>
      <c r="BC141" s="399" t="str">
        <f t="shared" ref="BC141:BC204" si="224">IF(AX141="","",COUNTIF($AU$12:$AY$520,AX141))</f>
        <v/>
      </c>
      <c r="BD141" s="403" t="str">
        <f t="shared" ref="BD141:BD204" si="225">IF(AY141="","",COUNTIF($AU$12:$AY$520,AY141))</f>
        <v/>
      </c>
      <c r="BE141" s="393">
        <f t="shared" ref="BE141:BE204" si="226">IF(MAX(AZ141:BD141)&gt;1,1,0)</f>
        <v>0</v>
      </c>
      <c r="BF141" s="157"/>
      <c r="BG141" s="399">
        <f t="shared" ref="BG141:BG204" si="227">IF(H141="",0,VALUE(SUBSTITUTE(H141,".","")))</f>
        <v>0</v>
      </c>
      <c r="BH141" s="399">
        <f t="shared" ref="BH141:BH204" si="228">IF(H141="",0,SUBSTITUTE(H141,"m",""))</f>
        <v>0</v>
      </c>
      <c r="BI141" s="412">
        <f t="shared" ref="BI141:BI204" si="229">VALUE(IF(COUNTIF(H141,"*.*")&gt;0,BG141,BH141))</f>
        <v>0</v>
      </c>
      <c r="BJ141" s="413">
        <f t="shared" si="205"/>
        <v>0</v>
      </c>
      <c r="BK141" s="398" t="str">
        <f t="shared" si="206"/>
        <v>0</v>
      </c>
      <c r="BL141" s="398" t="str">
        <f t="shared" si="207"/>
        <v>0</v>
      </c>
      <c r="BM141" s="412">
        <f t="shared" ref="BM141:BM204" si="230">IF(COUNTIF(H141,"*m*")&gt;0,"",IF(VALUE(BK141)&lt;60,0,1))</f>
        <v>0</v>
      </c>
      <c r="BN141" s="412" t="str">
        <f t="shared" ref="BN141:BN204" si="231">BK141&amp;"m"&amp;BL141</f>
        <v>0m0</v>
      </c>
      <c r="BO141" s="399">
        <f t="shared" ref="BO141:BO204" si="232">IF(K141="",0,VALUE(SUBSTITUTE(K141,".","")))</f>
        <v>0</v>
      </c>
      <c r="BP141" s="399">
        <f t="shared" ref="BP141:BP204" si="233">IF(K141="",0,SUBSTITUTE(K141,"m",""))</f>
        <v>0</v>
      </c>
      <c r="BQ141" s="412">
        <f t="shared" ref="BQ141:BQ204" si="234">VALUE(IF(COUNTIF(K141,"*.*")&gt;0,BO141,BP141))</f>
        <v>0</v>
      </c>
      <c r="BR141" s="413">
        <f t="shared" ref="BR141:BR204" si="235">INT(BQ141/10000)</f>
        <v>0</v>
      </c>
      <c r="BS141" s="398" t="str">
        <f t="shared" ref="BS141:BS204" si="236">RIGHT(INT(BQ141/100),2)</f>
        <v>0</v>
      </c>
      <c r="BT141" s="398" t="str">
        <f t="shared" ref="BT141:BT204" si="237">RIGHT(INT(BQ141/1),2)</f>
        <v>0</v>
      </c>
      <c r="BU141" s="412">
        <f t="shared" ref="BU141:BU204" si="238">IF(COUNTIF(K141,"*m*")&gt;0,"",IF(VALUE(BS141)&lt;60,0,1))</f>
        <v>0</v>
      </c>
      <c r="BV141" s="412" t="str">
        <f t="shared" ref="BV141:BV204" si="239">BS141&amp;"m"&amp;BT141</f>
        <v>0m0</v>
      </c>
      <c r="BW141" s="399">
        <f t="shared" ref="BW141:BW204" si="240">IF(N141="",0,VALUE(SUBSTITUTE(N141,".","")))</f>
        <v>0</v>
      </c>
      <c r="BX141" s="399">
        <f t="shared" ref="BX141:BX204" si="241">IF(N141="",0,SUBSTITUTE(N141,"m",""))</f>
        <v>0</v>
      </c>
      <c r="BY141" s="412">
        <f t="shared" ref="BY141:BY204" si="242">VALUE(IF(COUNTIF(N141,"*.*")&gt;0,BW141,BX141))</f>
        <v>0</v>
      </c>
      <c r="BZ141" s="413">
        <f t="shared" ref="BZ141:BZ204" si="243">INT(BY141/10000)</f>
        <v>0</v>
      </c>
      <c r="CA141" s="398" t="str">
        <f t="shared" ref="CA141:CA204" si="244">RIGHT(INT(BY141/100),2)</f>
        <v>0</v>
      </c>
      <c r="CB141" s="398" t="str">
        <f t="shared" ref="CB141:CB204" si="245">RIGHT(INT(BY141/1),2)</f>
        <v>0</v>
      </c>
      <c r="CC141" s="412">
        <f t="shared" ref="CC141:CC204" si="246">IF(COUNTIF(N141,"*m*")&gt;0,"",IF(VALUE(CA141)&lt;60,0,1))</f>
        <v>0</v>
      </c>
      <c r="CD141" s="412" t="str">
        <f t="shared" ref="CD141:CD204" si="247">CA141&amp;"m"&amp;CB141</f>
        <v>0m0</v>
      </c>
      <c r="CE141" s="399">
        <f t="shared" ref="CE141:CE204" si="248">IF(Q141="",0,VALUE(SUBSTITUTE(Q141,".","")))</f>
        <v>0</v>
      </c>
      <c r="CF141" s="399">
        <f t="shared" ref="CF141:CF204" si="249">IF(Q141="",0,SUBSTITUTE(Q141,"m",""))</f>
        <v>0</v>
      </c>
      <c r="CG141" s="412">
        <f t="shared" ref="CG141:CG204" si="250">VALUE(IF(COUNTIF(Q141,"*.*")&gt;0,CE141,CF141))</f>
        <v>0</v>
      </c>
      <c r="CH141" s="413">
        <f t="shared" ref="CH141:CH204" si="251">INT(CG141/10000)</f>
        <v>0</v>
      </c>
      <c r="CI141" s="398" t="str">
        <f t="shared" ref="CI141:CI204" si="252">RIGHT(INT(CG141/100),2)</f>
        <v>0</v>
      </c>
      <c r="CJ141" s="398" t="str">
        <f t="shared" ref="CJ141:CJ204" si="253">RIGHT(INT(CG141/1),2)</f>
        <v>0</v>
      </c>
      <c r="CK141" s="412">
        <f t="shared" ref="CK141:CK204" si="254">IF(COUNTIF(Q141,"*m*")&gt;0,"",IF(VALUE(CI141)&lt;60,0,1))</f>
        <v>0</v>
      </c>
      <c r="CL141" s="412" t="str">
        <f t="shared" ref="CL141:CL204" si="255">CI141&amp;"m"&amp;CJ141</f>
        <v>0m0</v>
      </c>
      <c r="CM141" s="399">
        <f t="shared" ref="CM141:CM204" si="256">IF(T141="",0,VALUE(SUBSTITUTE(T141,".","")))</f>
        <v>0</v>
      </c>
      <c r="CN141" s="399">
        <f t="shared" ref="CN141:CN204" si="257">IF(T141="",0,SUBSTITUTE(T141,"m",""))</f>
        <v>0</v>
      </c>
      <c r="CO141" s="412">
        <f t="shared" ref="CO141:CO204" si="258">VALUE(IF(COUNTIF(T141,"*.*")&gt;0,CM141,CN141))</f>
        <v>0</v>
      </c>
      <c r="CP141" s="413">
        <f t="shared" ref="CP141:CP204" si="259">INT(CO141/10000)</f>
        <v>0</v>
      </c>
      <c r="CQ141" s="398" t="str">
        <f t="shared" ref="CQ141:CQ204" si="260">RIGHT(INT(CO141/100),2)</f>
        <v>0</v>
      </c>
      <c r="CR141" s="398" t="str">
        <f t="shared" ref="CR141:CR204" si="261">RIGHT(INT(CO141/1),2)</f>
        <v>0</v>
      </c>
      <c r="CS141" s="412">
        <f t="shared" ref="CS141:CS204" si="262">IF(COUNTIF(T141,"*m*")&gt;0,"",IF(VALUE(CQ141)&lt;60,0,1))</f>
        <v>0</v>
      </c>
      <c r="CT141" s="412" t="str">
        <f t="shared" ref="CT141:CT204" si="263">CQ141&amp;"m"&amp;CR141</f>
        <v>0m0</v>
      </c>
      <c r="CU141" s="412">
        <f t="shared" ref="CU141:CU204" si="264">IF(AND($D141="",H141&gt;0),1,0)</f>
        <v>0</v>
      </c>
      <c r="CV141" s="412">
        <f t="shared" ref="CV141:CV204" si="265">IF(AND($D141="",J141&gt;0),1,IF(AND($D141="",K141&gt;0),1,0))</f>
        <v>0</v>
      </c>
      <c r="CW141" s="412">
        <f t="shared" ref="CW141:CW204" si="266">IF(AND($D141="",M141&gt;0),1,IF(AND($D141="",N141&gt;0),1,0))</f>
        <v>0</v>
      </c>
      <c r="CX141" s="412">
        <f t="shared" ref="CX141:CX204" si="267">IF(AND($D141="",P141&gt;0),1,IF(AND($D141="",Q141&gt;0),1,0))</f>
        <v>0</v>
      </c>
      <c r="CY141" s="412">
        <f t="shared" ref="CY141:CY204" si="268">IF(AND($D141="",S141&gt;0),1,IF(AND($D141="",T141&gt;0),1,0))</f>
        <v>0</v>
      </c>
      <c r="CZ141" s="412" t="str">
        <f t="shared" ref="CZ141:CZ204" si="269">IF(AND(G141="",H141&gt;0),1,"")</f>
        <v/>
      </c>
      <c r="DA141" s="412" t="str">
        <f t="shared" ref="DA141:DA204" si="270">IF(AND(J141="",K141&gt;0),1,"")</f>
        <v/>
      </c>
      <c r="DB141" s="412" t="str">
        <f t="shared" ref="DB141:DB204" si="271">IF(AND(M141="",N141&gt;0),1,"")</f>
        <v/>
      </c>
      <c r="DC141" s="412" t="str">
        <f t="shared" ref="DC141:DC204" si="272">IF(AND(P141="",Q141&gt;0),1,"")</f>
        <v/>
      </c>
      <c r="DD141" s="412" t="str">
        <f t="shared" ref="DD141:DD204" si="273">IF(AND(S141="",T141&gt;0),1,"")</f>
        <v/>
      </c>
      <c r="DE141" s="412"/>
      <c r="DG141" s="412" t="str">
        <f t="shared" ref="DG141:DG204" si="274">IF(B141="","",VALUE(Q141))</f>
        <v/>
      </c>
      <c r="DH141" s="412" t="str">
        <f t="shared" ref="DH141:DH204" si="275">IF(B141="","",VALUE(T141))</f>
        <v/>
      </c>
      <c r="DI141" s="412">
        <f t="shared" ref="DI141:DI204" si="276">IF(AND(B141&gt;0,COUNTA(G141:U141)=0),1,0)</f>
        <v>0</v>
      </c>
      <c r="DJ141" s="412" t="str">
        <f t="shared" ref="DJ141:DJ204" si="277">IF(AND(COUNTIF(G141,"*m*")&gt;0,COUNTIF(H141,"*m*")&gt;0),1,"")</f>
        <v/>
      </c>
      <c r="DK141" s="412" t="str">
        <f t="shared" ref="DK141:DK204" si="278">IF(AND(COUNTIF(J141,"*m*")&gt;0,COUNTIF(K141,"*m*")&gt;0),1,"")</f>
        <v/>
      </c>
      <c r="DL141" s="412" t="str">
        <f t="shared" ref="DL141:DL204" si="279">IF(AND(COUNTIF(M141,"*m*")&gt;0,COUNTIF(N141,"*m*")&gt;0),1,"")</f>
        <v/>
      </c>
      <c r="DM141" s="412" t="str">
        <f t="shared" ref="DM141:DM204" si="280">IF(AND(COUNTIF(G141,"*跳*")&gt;0,COUNTIF(H141,"*.*")&gt;0),1,IF(AND(COUNTIF(G141,"*投*")&gt;0,COUNTIF(H141,"*.*")&gt;0),1,""))</f>
        <v/>
      </c>
      <c r="DN141" s="412" t="str">
        <f t="shared" ref="DN141:DN204" si="281">IF(AND(COUNTIF(J141,"*跳*")&gt;0,COUNTIF(K141,"*.*")&gt;0),1,IF(AND(COUNTIF(J141,"*投*")&gt;0,COUNTIF(K141,"*.*")&gt;0),1,""))</f>
        <v/>
      </c>
      <c r="DO141" s="412" t="str">
        <f t="shared" ref="DO141:DO204" si="282">IF(AND(COUNTIF(M141,"*跳*")&gt;0,COUNTIF(N141,"*.*")&gt;0),1,IF(AND(COUNTIF(M141,"*投*")&gt;0,COUNTIF(N141,"*.*")&gt;0),1,""))</f>
        <v/>
      </c>
      <c r="DR141" s="494"/>
      <c r="DS141" s="393">
        <f t="shared" si="197"/>
        <v>0</v>
      </c>
      <c r="DT141" s="393">
        <f t="shared" ref="DT141:DT204" si="283">IF($M141="",0,IF($O141="",1,0))</f>
        <v>0</v>
      </c>
      <c r="DU141" s="411">
        <f t="shared" ref="DU141:DU204" si="284">IF(AND(DQ141="",DR141=""),0,IF(H141="",1,0))</f>
        <v>0</v>
      </c>
      <c r="DX141" s="494" t="e">
        <f>IF(BG141&lt;270000,○,"")</f>
        <v>#NAME?</v>
      </c>
    </row>
    <row r="142" spans="1:128" s="411" customFormat="1" ht="18" hidden="1" customHeight="1" thickBot="1">
      <c r="A142" s="145" t="str">
        <f t="shared" si="208"/>
        <v/>
      </c>
      <c r="B142" s="158"/>
      <c r="C142" s="31" t="str">
        <f>IF(B142="","",VLOOKUP(B142,学連登録!$C$2:$G$3000,2,FALSE))</f>
        <v/>
      </c>
      <c r="D142" s="32" t="str">
        <f>IF(B142="","",VLOOKUP(B142,学連登録!$C$2:$G$3000,3,FALSE))</f>
        <v/>
      </c>
      <c r="E142" s="33" t="str">
        <f>IF(B142="","",VLOOKUP(B142,学連登録!$C$2:$G$3000,4,FALSE))</f>
        <v/>
      </c>
      <c r="F142" s="383" t="str">
        <f>IF(B142="","",VLOOKUP(B142,学連登録!$C$2:$I$3000,7,FALSE))</f>
        <v/>
      </c>
      <c r="G142" s="159"/>
      <c r="H142" s="853"/>
      <c r="I142" s="854"/>
      <c r="J142" s="160"/>
      <c r="K142" s="825"/>
      <c r="L142" s="826"/>
      <c r="M142" s="160"/>
      <c r="N142" s="819"/>
      <c r="O142" s="820"/>
      <c r="P142" s="159"/>
      <c r="Q142" s="825"/>
      <c r="R142" s="826"/>
      <c r="S142" s="159"/>
      <c r="T142" s="825"/>
      <c r="U142" s="826"/>
      <c r="V142" s="103" t="str">
        <f>IF(B142="","",VLOOKUP(B142,学連登録!$C$2:$H$3000,6,FALSE))</f>
        <v/>
      </c>
      <c r="W142" s="377"/>
      <c r="X142" s="157"/>
      <c r="Y142" s="118" t="str">
        <f t="shared" si="198"/>
        <v/>
      </c>
      <c r="Z142" s="97" t="str">
        <f>IF(G142="","",VLOOKUP(G142,種目名!$O$5:$T$104,3,0))</f>
        <v/>
      </c>
      <c r="AA142" s="99" t="str">
        <f>IF(J142="","",VLOOKUP(J142,種目名!$O$5:$T$104,3,0))</f>
        <v/>
      </c>
      <c r="AB142" s="119" t="str">
        <f>IF(M142="","",VLOOKUP(M142,種目名!$O$5:$T$104,3,0))</f>
        <v/>
      </c>
      <c r="AC142" s="119" t="str">
        <f>IF(P142="","",VLOOKUP(AF142,種目名!$O$5:$T$104,3,0))</f>
        <v/>
      </c>
      <c r="AD142" s="120" t="str">
        <f>IF(S142="","",VLOOKUP(AI142,種目名!$O$5:$T$104,3,0))</f>
        <v/>
      </c>
      <c r="AE142" s="117">
        <f t="shared" si="199"/>
        <v>0</v>
      </c>
      <c r="AF142" s="157" t="str">
        <f t="shared" si="200"/>
        <v/>
      </c>
      <c r="AG142" s="157" t="str">
        <f t="shared" si="201"/>
        <v/>
      </c>
      <c r="AH142" s="117">
        <f t="shared" si="202"/>
        <v>0</v>
      </c>
      <c r="AI142" s="157" t="str">
        <f t="shared" si="203"/>
        <v/>
      </c>
      <c r="AJ142" s="157" t="str">
        <f t="shared" si="204"/>
        <v/>
      </c>
      <c r="AK142" s="390"/>
      <c r="AL142" s="171">
        <f t="shared" si="209"/>
        <v>0</v>
      </c>
      <c r="AM142" s="399">
        <f t="shared" si="210"/>
        <v>0</v>
      </c>
      <c r="AN142" s="399">
        <f>COUNTIF($B$12:B142,B142)</f>
        <v>0</v>
      </c>
      <c r="AO142" s="399"/>
      <c r="AP142" s="399" t="str">
        <f t="shared" si="211"/>
        <v/>
      </c>
      <c r="AQ142" s="399" t="str">
        <f t="shared" si="212"/>
        <v/>
      </c>
      <c r="AR142" s="399" t="str">
        <f t="shared" si="213"/>
        <v/>
      </c>
      <c r="AS142" s="399" t="str">
        <f t="shared" si="214"/>
        <v/>
      </c>
      <c r="AT142" s="399">
        <f t="shared" si="215"/>
        <v>0</v>
      </c>
      <c r="AU142" s="399" t="str">
        <f t="shared" si="216"/>
        <v/>
      </c>
      <c r="AV142" s="399" t="str">
        <f t="shared" si="217"/>
        <v/>
      </c>
      <c r="AW142" s="399" t="str">
        <f t="shared" si="218"/>
        <v/>
      </c>
      <c r="AX142" s="399" t="str">
        <f t="shared" si="219"/>
        <v/>
      </c>
      <c r="AY142" s="399" t="str">
        <f t="shared" si="220"/>
        <v/>
      </c>
      <c r="AZ142" s="399" t="str">
        <f t="shared" si="221"/>
        <v/>
      </c>
      <c r="BA142" s="399" t="str">
        <f t="shared" si="222"/>
        <v/>
      </c>
      <c r="BB142" s="399" t="str">
        <f t="shared" si="223"/>
        <v/>
      </c>
      <c r="BC142" s="399" t="str">
        <f t="shared" si="224"/>
        <v/>
      </c>
      <c r="BD142" s="403" t="str">
        <f t="shared" si="225"/>
        <v/>
      </c>
      <c r="BE142" s="393">
        <f t="shared" si="226"/>
        <v>0</v>
      </c>
      <c r="BF142" s="157"/>
      <c r="BG142" s="399">
        <f t="shared" si="227"/>
        <v>0</v>
      </c>
      <c r="BH142" s="399">
        <f t="shared" si="228"/>
        <v>0</v>
      </c>
      <c r="BI142" s="412">
        <f t="shared" si="229"/>
        <v>0</v>
      </c>
      <c r="BJ142" s="413">
        <f t="shared" si="205"/>
        <v>0</v>
      </c>
      <c r="BK142" s="398" t="str">
        <f t="shared" si="206"/>
        <v>0</v>
      </c>
      <c r="BL142" s="398" t="str">
        <f t="shared" si="207"/>
        <v>0</v>
      </c>
      <c r="BM142" s="412">
        <f t="shared" si="230"/>
        <v>0</v>
      </c>
      <c r="BN142" s="412" t="str">
        <f t="shared" si="231"/>
        <v>0m0</v>
      </c>
      <c r="BO142" s="399">
        <f t="shared" si="232"/>
        <v>0</v>
      </c>
      <c r="BP142" s="399">
        <f t="shared" si="233"/>
        <v>0</v>
      </c>
      <c r="BQ142" s="412">
        <f t="shared" si="234"/>
        <v>0</v>
      </c>
      <c r="BR142" s="413">
        <f t="shared" si="235"/>
        <v>0</v>
      </c>
      <c r="BS142" s="398" t="str">
        <f t="shared" si="236"/>
        <v>0</v>
      </c>
      <c r="BT142" s="398" t="str">
        <f t="shared" si="237"/>
        <v>0</v>
      </c>
      <c r="BU142" s="412">
        <f t="shared" si="238"/>
        <v>0</v>
      </c>
      <c r="BV142" s="412" t="str">
        <f t="shared" si="239"/>
        <v>0m0</v>
      </c>
      <c r="BW142" s="399">
        <f t="shared" si="240"/>
        <v>0</v>
      </c>
      <c r="BX142" s="399">
        <f t="shared" si="241"/>
        <v>0</v>
      </c>
      <c r="BY142" s="412">
        <f t="shared" si="242"/>
        <v>0</v>
      </c>
      <c r="BZ142" s="413">
        <f t="shared" si="243"/>
        <v>0</v>
      </c>
      <c r="CA142" s="398" t="str">
        <f t="shared" si="244"/>
        <v>0</v>
      </c>
      <c r="CB142" s="398" t="str">
        <f t="shared" si="245"/>
        <v>0</v>
      </c>
      <c r="CC142" s="412">
        <f t="shared" si="246"/>
        <v>0</v>
      </c>
      <c r="CD142" s="412" t="str">
        <f t="shared" si="247"/>
        <v>0m0</v>
      </c>
      <c r="CE142" s="399">
        <f t="shared" si="248"/>
        <v>0</v>
      </c>
      <c r="CF142" s="399">
        <f t="shared" si="249"/>
        <v>0</v>
      </c>
      <c r="CG142" s="412">
        <f t="shared" si="250"/>
        <v>0</v>
      </c>
      <c r="CH142" s="413">
        <f t="shared" si="251"/>
        <v>0</v>
      </c>
      <c r="CI142" s="398" t="str">
        <f t="shared" si="252"/>
        <v>0</v>
      </c>
      <c r="CJ142" s="398" t="str">
        <f t="shared" si="253"/>
        <v>0</v>
      </c>
      <c r="CK142" s="412">
        <f t="shared" si="254"/>
        <v>0</v>
      </c>
      <c r="CL142" s="412" t="str">
        <f t="shared" si="255"/>
        <v>0m0</v>
      </c>
      <c r="CM142" s="399">
        <f t="shared" si="256"/>
        <v>0</v>
      </c>
      <c r="CN142" s="399">
        <f t="shared" si="257"/>
        <v>0</v>
      </c>
      <c r="CO142" s="412">
        <f t="shared" si="258"/>
        <v>0</v>
      </c>
      <c r="CP142" s="413">
        <f t="shared" si="259"/>
        <v>0</v>
      </c>
      <c r="CQ142" s="398" t="str">
        <f t="shared" si="260"/>
        <v>0</v>
      </c>
      <c r="CR142" s="398" t="str">
        <f t="shared" si="261"/>
        <v>0</v>
      </c>
      <c r="CS142" s="412">
        <f t="shared" si="262"/>
        <v>0</v>
      </c>
      <c r="CT142" s="412" t="str">
        <f t="shared" si="263"/>
        <v>0m0</v>
      </c>
      <c r="CU142" s="412">
        <f t="shared" si="264"/>
        <v>0</v>
      </c>
      <c r="CV142" s="412">
        <f t="shared" si="265"/>
        <v>0</v>
      </c>
      <c r="CW142" s="412">
        <f t="shared" si="266"/>
        <v>0</v>
      </c>
      <c r="CX142" s="412">
        <f t="shared" si="267"/>
        <v>0</v>
      </c>
      <c r="CY142" s="412">
        <f t="shared" si="268"/>
        <v>0</v>
      </c>
      <c r="CZ142" s="412" t="str">
        <f t="shared" si="269"/>
        <v/>
      </c>
      <c r="DA142" s="412" t="str">
        <f t="shared" si="270"/>
        <v/>
      </c>
      <c r="DB142" s="412" t="str">
        <f t="shared" si="271"/>
        <v/>
      </c>
      <c r="DC142" s="412" t="str">
        <f t="shared" si="272"/>
        <v/>
      </c>
      <c r="DD142" s="412" t="str">
        <f t="shared" si="273"/>
        <v/>
      </c>
      <c r="DE142" s="412"/>
      <c r="DG142" s="412" t="str">
        <f t="shared" si="274"/>
        <v/>
      </c>
      <c r="DH142" s="412" t="str">
        <f t="shared" si="275"/>
        <v/>
      </c>
      <c r="DI142" s="412">
        <f t="shared" si="276"/>
        <v>0</v>
      </c>
      <c r="DJ142" s="412" t="str">
        <f t="shared" si="277"/>
        <v/>
      </c>
      <c r="DK142" s="412" t="str">
        <f t="shared" si="278"/>
        <v/>
      </c>
      <c r="DL142" s="412" t="str">
        <f t="shared" si="279"/>
        <v/>
      </c>
      <c r="DM142" s="412" t="str">
        <f t="shared" si="280"/>
        <v/>
      </c>
      <c r="DN142" s="412" t="str">
        <f t="shared" si="281"/>
        <v/>
      </c>
      <c r="DO142" s="412" t="str">
        <f t="shared" si="282"/>
        <v/>
      </c>
      <c r="DR142" s="494"/>
      <c r="DS142" s="393">
        <f t="shared" ref="DS142:DS205" si="285">IF(CN142="",0,IF(OR(CN142&lt;$AT$12,CN142&gt;$AT$13),1,0))</f>
        <v>0</v>
      </c>
      <c r="DT142" s="393">
        <f t="shared" si="283"/>
        <v>0</v>
      </c>
      <c r="DU142" s="411">
        <f t="shared" si="284"/>
        <v>0</v>
      </c>
      <c r="DX142" s="494" t="e">
        <f>IF(BG142&lt;270000,○,"")</f>
        <v>#NAME?</v>
      </c>
    </row>
    <row r="143" spans="1:128" s="411" customFormat="1" ht="18" hidden="1" customHeight="1" thickBot="1">
      <c r="A143" s="145" t="str">
        <f t="shared" si="208"/>
        <v/>
      </c>
      <c r="B143" s="158"/>
      <c r="C143" s="31" t="str">
        <f>IF(B143="","",VLOOKUP(B143,学連登録!$C$2:$G$3000,2,FALSE))</f>
        <v/>
      </c>
      <c r="D143" s="32" t="str">
        <f>IF(B143="","",VLOOKUP(B143,学連登録!$C$2:$G$3000,3,FALSE))</f>
        <v/>
      </c>
      <c r="E143" s="33" t="str">
        <f>IF(B143="","",VLOOKUP(B143,学連登録!$C$2:$G$3000,4,FALSE))</f>
        <v/>
      </c>
      <c r="F143" s="383" t="str">
        <f>IF(B143="","",VLOOKUP(B143,学連登録!$C$2:$I$3000,7,FALSE))</f>
        <v/>
      </c>
      <c r="G143" s="159"/>
      <c r="H143" s="853"/>
      <c r="I143" s="854"/>
      <c r="J143" s="160"/>
      <c r="K143" s="825"/>
      <c r="L143" s="826"/>
      <c r="M143" s="160"/>
      <c r="N143" s="819"/>
      <c r="O143" s="820"/>
      <c r="P143" s="159"/>
      <c r="Q143" s="825"/>
      <c r="R143" s="826"/>
      <c r="S143" s="159"/>
      <c r="T143" s="825"/>
      <c r="U143" s="826"/>
      <c r="V143" s="103" t="str">
        <f>IF(B143="","",VLOOKUP(B143,学連登録!$C$2:$H$3000,6,FALSE))</f>
        <v/>
      </c>
      <c r="W143" s="377"/>
      <c r="X143" s="157"/>
      <c r="Y143" s="118" t="str">
        <f t="shared" si="198"/>
        <v/>
      </c>
      <c r="Z143" s="97" t="str">
        <f>IF(G143="","",VLOOKUP(G143,種目名!$O$5:$T$104,3,0))</f>
        <v/>
      </c>
      <c r="AA143" s="99" t="str">
        <f>IF(J143="","",VLOOKUP(J143,種目名!$O$5:$T$104,3,0))</f>
        <v/>
      </c>
      <c r="AB143" s="119" t="str">
        <f>IF(M143="","",VLOOKUP(M143,種目名!$O$5:$T$104,3,0))</f>
        <v/>
      </c>
      <c r="AC143" s="119" t="str">
        <f>IF(P143="","",VLOOKUP(AF143,種目名!$O$5:$T$104,3,0))</f>
        <v/>
      </c>
      <c r="AD143" s="120" t="str">
        <f>IF(S143="","",VLOOKUP(AI143,種目名!$O$5:$T$104,3,0))</f>
        <v/>
      </c>
      <c r="AE143" s="117">
        <f t="shared" si="199"/>
        <v>0</v>
      </c>
      <c r="AF143" s="157" t="str">
        <f t="shared" si="200"/>
        <v/>
      </c>
      <c r="AG143" s="157" t="str">
        <f t="shared" si="201"/>
        <v/>
      </c>
      <c r="AH143" s="117">
        <f t="shared" si="202"/>
        <v>0</v>
      </c>
      <c r="AI143" s="157" t="str">
        <f t="shared" si="203"/>
        <v/>
      </c>
      <c r="AJ143" s="157" t="str">
        <f t="shared" si="204"/>
        <v/>
      </c>
      <c r="AK143" s="390"/>
      <c r="AL143" s="171">
        <f t="shared" si="209"/>
        <v>0</v>
      </c>
      <c r="AM143" s="399">
        <f t="shared" si="210"/>
        <v>0</v>
      </c>
      <c r="AN143" s="399">
        <f>COUNTIF($B$12:B143,B143)</f>
        <v>0</v>
      </c>
      <c r="AO143" s="399"/>
      <c r="AP143" s="399" t="str">
        <f t="shared" si="211"/>
        <v/>
      </c>
      <c r="AQ143" s="399" t="str">
        <f t="shared" si="212"/>
        <v/>
      </c>
      <c r="AR143" s="399" t="str">
        <f t="shared" si="213"/>
        <v/>
      </c>
      <c r="AS143" s="399" t="str">
        <f t="shared" si="214"/>
        <v/>
      </c>
      <c r="AT143" s="399">
        <f t="shared" si="215"/>
        <v>0</v>
      </c>
      <c r="AU143" s="399" t="str">
        <f t="shared" si="216"/>
        <v/>
      </c>
      <c r="AV143" s="399" t="str">
        <f t="shared" si="217"/>
        <v/>
      </c>
      <c r="AW143" s="399" t="str">
        <f t="shared" si="218"/>
        <v/>
      </c>
      <c r="AX143" s="399" t="str">
        <f t="shared" si="219"/>
        <v/>
      </c>
      <c r="AY143" s="399" t="str">
        <f t="shared" si="220"/>
        <v/>
      </c>
      <c r="AZ143" s="399" t="str">
        <f t="shared" si="221"/>
        <v/>
      </c>
      <c r="BA143" s="399" t="str">
        <f t="shared" si="222"/>
        <v/>
      </c>
      <c r="BB143" s="399" t="str">
        <f t="shared" si="223"/>
        <v/>
      </c>
      <c r="BC143" s="399" t="str">
        <f t="shared" si="224"/>
        <v/>
      </c>
      <c r="BD143" s="403" t="str">
        <f t="shared" si="225"/>
        <v/>
      </c>
      <c r="BE143" s="393">
        <f t="shared" si="226"/>
        <v>0</v>
      </c>
      <c r="BF143" s="157"/>
      <c r="BG143" s="399">
        <f t="shared" si="227"/>
        <v>0</v>
      </c>
      <c r="BH143" s="399">
        <f t="shared" si="228"/>
        <v>0</v>
      </c>
      <c r="BI143" s="412">
        <f t="shared" si="229"/>
        <v>0</v>
      </c>
      <c r="BJ143" s="413">
        <f t="shared" si="205"/>
        <v>0</v>
      </c>
      <c r="BK143" s="398" t="str">
        <f t="shared" si="206"/>
        <v>0</v>
      </c>
      <c r="BL143" s="398" t="str">
        <f t="shared" si="207"/>
        <v>0</v>
      </c>
      <c r="BM143" s="412">
        <f t="shared" si="230"/>
        <v>0</v>
      </c>
      <c r="BN143" s="412" t="str">
        <f t="shared" si="231"/>
        <v>0m0</v>
      </c>
      <c r="BO143" s="399">
        <f t="shared" si="232"/>
        <v>0</v>
      </c>
      <c r="BP143" s="399">
        <f t="shared" si="233"/>
        <v>0</v>
      </c>
      <c r="BQ143" s="412">
        <f t="shared" si="234"/>
        <v>0</v>
      </c>
      <c r="BR143" s="413">
        <f t="shared" si="235"/>
        <v>0</v>
      </c>
      <c r="BS143" s="398" t="str">
        <f t="shared" si="236"/>
        <v>0</v>
      </c>
      <c r="BT143" s="398" t="str">
        <f t="shared" si="237"/>
        <v>0</v>
      </c>
      <c r="BU143" s="412">
        <f t="shared" si="238"/>
        <v>0</v>
      </c>
      <c r="BV143" s="412" t="str">
        <f t="shared" si="239"/>
        <v>0m0</v>
      </c>
      <c r="BW143" s="399">
        <f t="shared" si="240"/>
        <v>0</v>
      </c>
      <c r="BX143" s="399">
        <f t="shared" si="241"/>
        <v>0</v>
      </c>
      <c r="BY143" s="412">
        <f t="shared" si="242"/>
        <v>0</v>
      </c>
      <c r="BZ143" s="413">
        <f t="shared" si="243"/>
        <v>0</v>
      </c>
      <c r="CA143" s="398" t="str">
        <f t="shared" si="244"/>
        <v>0</v>
      </c>
      <c r="CB143" s="398" t="str">
        <f t="shared" si="245"/>
        <v>0</v>
      </c>
      <c r="CC143" s="412">
        <f t="shared" si="246"/>
        <v>0</v>
      </c>
      <c r="CD143" s="412" t="str">
        <f t="shared" si="247"/>
        <v>0m0</v>
      </c>
      <c r="CE143" s="399">
        <f t="shared" si="248"/>
        <v>0</v>
      </c>
      <c r="CF143" s="399">
        <f t="shared" si="249"/>
        <v>0</v>
      </c>
      <c r="CG143" s="412">
        <f t="shared" si="250"/>
        <v>0</v>
      </c>
      <c r="CH143" s="413">
        <f t="shared" si="251"/>
        <v>0</v>
      </c>
      <c r="CI143" s="398" t="str">
        <f t="shared" si="252"/>
        <v>0</v>
      </c>
      <c r="CJ143" s="398" t="str">
        <f t="shared" si="253"/>
        <v>0</v>
      </c>
      <c r="CK143" s="412">
        <f t="shared" si="254"/>
        <v>0</v>
      </c>
      <c r="CL143" s="412" t="str">
        <f t="shared" si="255"/>
        <v>0m0</v>
      </c>
      <c r="CM143" s="399">
        <f t="shared" si="256"/>
        <v>0</v>
      </c>
      <c r="CN143" s="399">
        <f t="shared" si="257"/>
        <v>0</v>
      </c>
      <c r="CO143" s="412">
        <f t="shared" si="258"/>
        <v>0</v>
      </c>
      <c r="CP143" s="413">
        <f t="shared" si="259"/>
        <v>0</v>
      </c>
      <c r="CQ143" s="398" t="str">
        <f t="shared" si="260"/>
        <v>0</v>
      </c>
      <c r="CR143" s="398" t="str">
        <f t="shared" si="261"/>
        <v>0</v>
      </c>
      <c r="CS143" s="412">
        <f t="shared" si="262"/>
        <v>0</v>
      </c>
      <c r="CT143" s="412" t="str">
        <f t="shared" si="263"/>
        <v>0m0</v>
      </c>
      <c r="CU143" s="412">
        <f t="shared" si="264"/>
        <v>0</v>
      </c>
      <c r="CV143" s="412">
        <f t="shared" si="265"/>
        <v>0</v>
      </c>
      <c r="CW143" s="412">
        <f t="shared" si="266"/>
        <v>0</v>
      </c>
      <c r="CX143" s="412">
        <f t="shared" si="267"/>
        <v>0</v>
      </c>
      <c r="CY143" s="412">
        <f t="shared" si="268"/>
        <v>0</v>
      </c>
      <c r="CZ143" s="412" t="str">
        <f t="shared" si="269"/>
        <v/>
      </c>
      <c r="DA143" s="412" t="str">
        <f t="shared" si="270"/>
        <v/>
      </c>
      <c r="DB143" s="412" t="str">
        <f t="shared" si="271"/>
        <v/>
      </c>
      <c r="DC143" s="412" t="str">
        <f t="shared" si="272"/>
        <v/>
      </c>
      <c r="DD143" s="412" t="str">
        <f t="shared" si="273"/>
        <v/>
      </c>
      <c r="DE143" s="412"/>
      <c r="DG143" s="412" t="str">
        <f t="shared" si="274"/>
        <v/>
      </c>
      <c r="DH143" s="412" t="str">
        <f t="shared" si="275"/>
        <v/>
      </c>
      <c r="DI143" s="412">
        <f t="shared" si="276"/>
        <v>0</v>
      </c>
      <c r="DJ143" s="412" t="str">
        <f t="shared" si="277"/>
        <v/>
      </c>
      <c r="DK143" s="412" t="str">
        <f t="shared" si="278"/>
        <v/>
      </c>
      <c r="DL143" s="412" t="str">
        <f t="shared" si="279"/>
        <v/>
      </c>
      <c r="DM143" s="412" t="str">
        <f t="shared" si="280"/>
        <v/>
      </c>
      <c r="DN143" s="412" t="str">
        <f t="shared" si="281"/>
        <v/>
      </c>
      <c r="DO143" s="412" t="str">
        <f t="shared" si="282"/>
        <v/>
      </c>
      <c r="DR143" s="494"/>
      <c r="DS143" s="393">
        <f t="shared" si="285"/>
        <v>0</v>
      </c>
      <c r="DT143" s="393">
        <f t="shared" si="283"/>
        <v>0</v>
      </c>
      <c r="DU143" s="411">
        <f t="shared" si="284"/>
        <v>0</v>
      </c>
      <c r="DX143" s="494" t="e">
        <f>IF(BG143&lt;270000,○,"")</f>
        <v>#NAME?</v>
      </c>
    </row>
    <row r="144" spans="1:128" s="411" customFormat="1" ht="18" hidden="1" customHeight="1" thickBot="1">
      <c r="A144" s="145" t="str">
        <f t="shared" si="208"/>
        <v/>
      </c>
      <c r="B144" s="158"/>
      <c r="C144" s="31" t="str">
        <f>IF(B144="","",VLOOKUP(B144,学連登録!$C$2:$G$3000,2,FALSE))</f>
        <v/>
      </c>
      <c r="D144" s="32" t="str">
        <f>IF(B144="","",VLOOKUP(B144,学連登録!$C$2:$G$3000,3,FALSE))</f>
        <v/>
      </c>
      <c r="E144" s="33" t="str">
        <f>IF(B144="","",VLOOKUP(B144,学連登録!$C$2:$G$3000,4,FALSE))</f>
        <v/>
      </c>
      <c r="F144" s="383" t="str">
        <f>IF(B144="","",VLOOKUP(B144,学連登録!$C$2:$I$3000,7,FALSE))</f>
        <v/>
      </c>
      <c r="G144" s="159"/>
      <c r="H144" s="853"/>
      <c r="I144" s="854"/>
      <c r="J144" s="160"/>
      <c r="K144" s="825"/>
      <c r="L144" s="826"/>
      <c r="M144" s="160"/>
      <c r="N144" s="819"/>
      <c r="O144" s="820"/>
      <c r="P144" s="159"/>
      <c r="Q144" s="825"/>
      <c r="R144" s="826"/>
      <c r="S144" s="159"/>
      <c r="T144" s="825"/>
      <c r="U144" s="826"/>
      <c r="V144" s="103" t="str">
        <f>IF(B144="","",VLOOKUP(B144,学連登録!$C$2:$H$3000,6,FALSE))</f>
        <v/>
      </c>
      <c r="W144" s="377"/>
      <c r="X144" s="157"/>
      <c r="Y144" s="118" t="str">
        <f t="shared" si="198"/>
        <v/>
      </c>
      <c r="Z144" s="97" t="str">
        <f>IF(G144="","",VLOOKUP(G144,種目名!$O$5:$T$104,3,0))</f>
        <v/>
      </c>
      <c r="AA144" s="99" t="str">
        <f>IF(J144="","",VLOOKUP(J144,種目名!$O$5:$T$104,3,0))</f>
        <v/>
      </c>
      <c r="AB144" s="119" t="str">
        <f>IF(M144="","",VLOOKUP(M144,種目名!$O$5:$T$104,3,0))</f>
        <v/>
      </c>
      <c r="AC144" s="119" t="str">
        <f>IF(P144="","",VLOOKUP(AF144,種目名!$O$5:$T$104,3,0))</f>
        <v/>
      </c>
      <c r="AD144" s="120" t="str">
        <f>IF(S144="","",VLOOKUP(AI144,種目名!$O$5:$T$104,3,0))</f>
        <v/>
      </c>
      <c r="AE144" s="117">
        <f t="shared" si="199"/>
        <v>0</v>
      </c>
      <c r="AF144" s="157" t="str">
        <f t="shared" si="200"/>
        <v/>
      </c>
      <c r="AG144" s="157" t="str">
        <f t="shared" si="201"/>
        <v/>
      </c>
      <c r="AH144" s="117">
        <f t="shared" si="202"/>
        <v>0</v>
      </c>
      <c r="AI144" s="157" t="str">
        <f t="shared" si="203"/>
        <v/>
      </c>
      <c r="AJ144" s="157" t="str">
        <f t="shared" si="204"/>
        <v/>
      </c>
      <c r="AK144" s="390"/>
      <c r="AL144" s="171">
        <f t="shared" si="209"/>
        <v>0</v>
      </c>
      <c r="AM144" s="399">
        <f t="shared" si="210"/>
        <v>0</v>
      </c>
      <c r="AN144" s="399">
        <f>COUNTIF($B$12:B144,B144)</f>
        <v>0</v>
      </c>
      <c r="AO144" s="399"/>
      <c r="AP144" s="399" t="str">
        <f t="shared" si="211"/>
        <v/>
      </c>
      <c r="AQ144" s="399" t="str">
        <f t="shared" si="212"/>
        <v/>
      </c>
      <c r="AR144" s="399" t="str">
        <f t="shared" si="213"/>
        <v/>
      </c>
      <c r="AS144" s="399" t="str">
        <f t="shared" si="214"/>
        <v/>
      </c>
      <c r="AT144" s="399">
        <f t="shared" si="215"/>
        <v>0</v>
      </c>
      <c r="AU144" s="399" t="str">
        <f t="shared" si="216"/>
        <v/>
      </c>
      <c r="AV144" s="399" t="str">
        <f t="shared" si="217"/>
        <v/>
      </c>
      <c r="AW144" s="399" t="str">
        <f t="shared" si="218"/>
        <v/>
      </c>
      <c r="AX144" s="399" t="str">
        <f t="shared" si="219"/>
        <v/>
      </c>
      <c r="AY144" s="399" t="str">
        <f t="shared" si="220"/>
        <v/>
      </c>
      <c r="AZ144" s="399" t="str">
        <f t="shared" si="221"/>
        <v/>
      </c>
      <c r="BA144" s="399" t="str">
        <f t="shared" si="222"/>
        <v/>
      </c>
      <c r="BB144" s="399" t="str">
        <f t="shared" si="223"/>
        <v/>
      </c>
      <c r="BC144" s="399" t="str">
        <f t="shared" si="224"/>
        <v/>
      </c>
      <c r="BD144" s="403" t="str">
        <f t="shared" si="225"/>
        <v/>
      </c>
      <c r="BE144" s="393">
        <f t="shared" si="226"/>
        <v>0</v>
      </c>
      <c r="BF144" s="157"/>
      <c r="BG144" s="399">
        <f t="shared" si="227"/>
        <v>0</v>
      </c>
      <c r="BH144" s="399">
        <f t="shared" si="228"/>
        <v>0</v>
      </c>
      <c r="BI144" s="412">
        <f t="shared" si="229"/>
        <v>0</v>
      </c>
      <c r="BJ144" s="413">
        <f t="shared" si="205"/>
        <v>0</v>
      </c>
      <c r="BK144" s="398" t="str">
        <f t="shared" si="206"/>
        <v>0</v>
      </c>
      <c r="BL144" s="398" t="str">
        <f t="shared" si="207"/>
        <v>0</v>
      </c>
      <c r="BM144" s="412">
        <f t="shared" si="230"/>
        <v>0</v>
      </c>
      <c r="BN144" s="412" t="str">
        <f t="shared" si="231"/>
        <v>0m0</v>
      </c>
      <c r="BO144" s="399">
        <f t="shared" si="232"/>
        <v>0</v>
      </c>
      <c r="BP144" s="399">
        <f t="shared" si="233"/>
        <v>0</v>
      </c>
      <c r="BQ144" s="412">
        <f t="shared" si="234"/>
        <v>0</v>
      </c>
      <c r="BR144" s="413">
        <f t="shared" si="235"/>
        <v>0</v>
      </c>
      <c r="BS144" s="398" t="str">
        <f t="shared" si="236"/>
        <v>0</v>
      </c>
      <c r="BT144" s="398" t="str">
        <f t="shared" si="237"/>
        <v>0</v>
      </c>
      <c r="BU144" s="412">
        <f t="shared" si="238"/>
        <v>0</v>
      </c>
      <c r="BV144" s="412" t="str">
        <f t="shared" si="239"/>
        <v>0m0</v>
      </c>
      <c r="BW144" s="399">
        <f t="shared" si="240"/>
        <v>0</v>
      </c>
      <c r="BX144" s="399">
        <f t="shared" si="241"/>
        <v>0</v>
      </c>
      <c r="BY144" s="412">
        <f t="shared" si="242"/>
        <v>0</v>
      </c>
      <c r="BZ144" s="413">
        <f t="shared" si="243"/>
        <v>0</v>
      </c>
      <c r="CA144" s="398" t="str">
        <f t="shared" si="244"/>
        <v>0</v>
      </c>
      <c r="CB144" s="398" t="str">
        <f t="shared" si="245"/>
        <v>0</v>
      </c>
      <c r="CC144" s="412">
        <f t="shared" si="246"/>
        <v>0</v>
      </c>
      <c r="CD144" s="412" t="str">
        <f t="shared" si="247"/>
        <v>0m0</v>
      </c>
      <c r="CE144" s="399">
        <f t="shared" si="248"/>
        <v>0</v>
      </c>
      <c r="CF144" s="399">
        <f t="shared" si="249"/>
        <v>0</v>
      </c>
      <c r="CG144" s="412">
        <f t="shared" si="250"/>
        <v>0</v>
      </c>
      <c r="CH144" s="413">
        <f t="shared" si="251"/>
        <v>0</v>
      </c>
      <c r="CI144" s="398" t="str">
        <f t="shared" si="252"/>
        <v>0</v>
      </c>
      <c r="CJ144" s="398" t="str">
        <f t="shared" si="253"/>
        <v>0</v>
      </c>
      <c r="CK144" s="412">
        <f t="shared" si="254"/>
        <v>0</v>
      </c>
      <c r="CL144" s="412" t="str">
        <f t="shared" si="255"/>
        <v>0m0</v>
      </c>
      <c r="CM144" s="399">
        <f t="shared" si="256"/>
        <v>0</v>
      </c>
      <c r="CN144" s="399">
        <f t="shared" si="257"/>
        <v>0</v>
      </c>
      <c r="CO144" s="412">
        <f t="shared" si="258"/>
        <v>0</v>
      </c>
      <c r="CP144" s="413">
        <f t="shared" si="259"/>
        <v>0</v>
      </c>
      <c r="CQ144" s="398" t="str">
        <f t="shared" si="260"/>
        <v>0</v>
      </c>
      <c r="CR144" s="398" t="str">
        <f t="shared" si="261"/>
        <v>0</v>
      </c>
      <c r="CS144" s="412">
        <f t="shared" si="262"/>
        <v>0</v>
      </c>
      <c r="CT144" s="412" t="str">
        <f t="shared" si="263"/>
        <v>0m0</v>
      </c>
      <c r="CU144" s="412">
        <f t="shared" si="264"/>
        <v>0</v>
      </c>
      <c r="CV144" s="412">
        <f t="shared" si="265"/>
        <v>0</v>
      </c>
      <c r="CW144" s="412">
        <f t="shared" si="266"/>
        <v>0</v>
      </c>
      <c r="CX144" s="412">
        <f t="shared" si="267"/>
        <v>0</v>
      </c>
      <c r="CY144" s="412">
        <f t="shared" si="268"/>
        <v>0</v>
      </c>
      <c r="CZ144" s="412" t="str">
        <f t="shared" si="269"/>
        <v/>
      </c>
      <c r="DA144" s="412" t="str">
        <f t="shared" si="270"/>
        <v/>
      </c>
      <c r="DB144" s="412" t="str">
        <f t="shared" si="271"/>
        <v/>
      </c>
      <c r="DC144" s="412" t="str">
        <f t="shared" si="272"/>
        <v/>
      </c>
      <c r="DD144" s="412" t="str">
        <f t="shared" si="273"/>
        <v/>
      </c>
      <c r="DE144" s="412"/>
      <c r="DG144" s="412" t="str">
        <f t="shared" si="274"/>
        <v/>
      </c>
      <c r="DH144" s="412" t="str">
        <f t="shared" si="275"/>
        <v/>
      </c>
      <c r="DI144" s="412">
        <f t="shared" si="276"/>
        <v>0</v>
      </c>
      <c r="DJ144" s="412" t="str">
        <f t="shared" si="277"/>
        <v/>
      </c>
      <c r="DK144" s="412" t="str">
        <f t="shared" si="278"/>
        <v/>
      </c>
      <c r="DL144" s="412" t="str">
        <f t="shared" si="279"/>
        <v/>
      </c>
      <c r="DM144" s="412" t="str">
        <f t="shared" si="280"/>
        <v/>
      </c>
      <c r="DN144" s="412" t="str">
        <f t="shared" si="281"/>
        <v/>
      </c>
      <c r="DO144" s="412" t="str">
        <f t="shared" si="282"/>
        <v/>
      </c>
      <c r="DR144" s="494"/>
      <c r="DS144" s="393">
        <f t="shared" si="285"/>
        <v>0</v>
      </c>
      <c r="DT144" s="393">
        <f t="shared" si="283"/>
        <v>0</v>
      </c>
      <c r="DU144" s="411">
        <f t="shared" si="284"/>
        <v>0</v>
      </c>
      <c r="DX144" s="494" t="e">
        <f>IF(BG144&lt;270000,○,"")</f>
        <v>#NAME?</v>
      </c>
    </row>
    <row r="145" spans="1:128" s="411" customFormat="1" ht="18" hidden="1" customHeight="1" thickBot="1">
      <c r="A145" s="145" t="str">
        <f t="shared" si="208"/>
        <v/>
      </c>
      <c r="B145" s="158"/>
      <c r="C145" s="31" t="str">
        <f>IF(B145="","",VLOOKUP(B145,学連登録!$C$2:$G$3000,2,FALSE))</f>
        <v/>
      </c>
      <c r="D145" s="32" t="str">
        <f>IF(B145="","",VLOOKUP(B145,学連登録!$C$2:$G$3000,3,FALSE))</f>
        <v/>
      </c>
      <c r="E145" s="33" t="str">
        <f>IF(B145="","",VLOOKUP(B145,学連登録!$C$2:$G$3000,4,FALSE))</f>
        <v/>
      </c>
      <c r="F145" s="383" t="str">
        <f>IF(B145="","",VLOOKUP(B145,学連登録!$C$2:$I$3000,7,FALSE))</f>
        <v/>
      </c>
      <c r="G145" s="159"/>
      <c r="H145" s="853"/>
      <c r="I145" s="854"/>
      <c r="J145" s="160"/>
      <c r="K145" s="825"/>
      <c r="L145" s="826"/>
      <c r="M145" s="160"/>
      <c r="N145" s="819"/>
      <c r="O145" s="820"/>
      <c r="P145" s="159"/>
      <c r="Q145" s="825"/>
      <c r="R145" s="826"/>
      <c r="S145" s="159"/>
      <c r="T145" s="825"/>
      <c r="U145" s="826"/>
      <c r="V145" s="103" t="str">
        <f>IF(B145="","",VLOOKUP(B145,学連登録!$C$2:$H$3000,6,FALSE))</f>
        <v/>
      </c>
      <c r="W145" s="377"/>
      <c r="X145" s="157"/>
      <c r="Y145" s="118" t="str">
        <f t="shared" si="198"/>
        <v/>
      </c>
      <c r="Z145" s="97" t="str">
        <f>IF(G145="","",VLOOKUP(G145,種目名!$O$5:$T$104,3,0))</f>
        <v/>
      </c>
      <c r="AA145" s="99" t="str">
        <f>IF(J145="","",VLOOKUP(J145,種目名!$O$5:$T$104,3,0))</f>
        <v/>
      </c>
      <c r="AB145" s="119" t="str">
        <f>IF(M145="","",VLOOKUP(M145,種目名!$O$5:$T$104,3,0))</f>
        <v/>
      </c>
      <c r="AC145" s="119" t="str">
        <f>IF(P145="","",VLOOKUP(AF145,種目名!$O$5:$T$104,3,0))</f>
        <v/>
      </c>
      <c r="AD145" s="120" t="str">
        <f>IF(S145="","",VLOOKUP(AI145,種目名!$O$5:$T$104,3,0))</f>
        <v/>
      </c>
      <c r="AE145" s="117">
        <f t="shared" si="199"/>
        <v>0</v>
      </c>
      <c r="AF145" s="157" t="str">
        <f t="shared" si="200"/>
        <v/>
      </c>
      <c r="AG145" s="157" t="str">
        <f t="shared" si="201"/>
        <v/>
      </c>
      <c r="AH145" s="117">
        <f t="shared" si="202"/>
        <v>0</v>
      </c>
      <c r="AI145" s="157" t="str">
        <f t="shared" si="203"/>
        <v/>
      </c>
      <c r="AJ145" s="157" t="str">
        <f t="shared" si="204"/>
        <v/>
      </c>
      <c r="AK145" s="390"/>
      <c r="AL145" s="171">
        <f t="shared" si="209"/>
        <v>0</v>
      </c>
      <c r="AM145" s="399">
        <f t="shared" si="210"/>
        <v>0</v>
      </c>
      <c r="AN145" s="399">
        <f>COUNTIF($B$12:B145,B145)</f>
        <v>0</v>
      </c>
      <c r="AO145" s="399"/>
      <c r="AP145" s="399" t="str">
        <f t="shared" si="211"/>
        <v/>
      </c>
      <c r="AQ145" s="399" t="str">
        <f t="shared" si="212"/>
        <v/>
      </c>
      <c r="AR145" s="399" t="str">
        <f t="shared" si="213"/>
        <v/>
      </c>
      <c r="AS145" s="399" t="str">
        <f t="shared" si="214"/>
        <v/>
      </c>
      <c r="AT145" s="399">
        <f t="shared" si="215"/>
        <v>0</v>
      </c>
      <c r="AU145" s="399" t="str">
        <f t="shared" si="216"/>
        <v/>
      </c>
      <c r="AV145" s="399" t="str">
        <f t="shared" si="217"/>
        <v/>
      </c>
      <c r="AW145" s="399" t="str">
        <f t="shared" si="218"/>
        <v/>
      </c>
      <c r="AX145" s="399" t="str">
        <f t="shared" si="219"/>
        <v/>
      </c>
      <c r="AY145" s="399" t="str">
        <f t="shared" si="220"/>
        <v/>
      </c>
      <c r="AZ145" s="399" t="str">
        <f t="shared" si="221"/>
        <v/>
      </c>
      <c r="BA145" s="399" t="str">
        <f t="shared" si="222"/>
        <v/>
      </c>
      <c r="BB145" s="399" t="str">
        <f t="shared" si="223"/>
        <v/>
      </c>
      <c r="BC145" s="399" t="str">
        <f t="shared" si="224"/>
        <v/>
      </c>
      <c r="BD145" s="403" t="str">
        <f t="shared" si="225"/>
        <v/>
      </c>
      <c r="BE145" s="393">
        <f t="shared" si="226"/>
        <v>0</v>
      </c>
      <c r="BF145" s="157"/>
      <c r="BG145" s="399">
        <f t="shared" si="227"/>
        <v>0</v>
      </c>
      <c r="BH145" s="399">
        <f t="shared" si="228"/>
        <v>0</v>
      </c>
      <c r="BI145" s="412">
        <f t="shared" si="229"/>
        <v>0</v>
      </c>
      <c r="BJ145" s="413">
        <f t="shared" si="205"/>
        <v>0</v>
      </c>
      <c r="BK145" s="398" t="str">
        <f t="shared" si="206"/>
        <v>0</v>
      </c>
      <c r="BL145" s="398" t="str">
        <f t="shared" si="207"/>
        <v>0</v>
      </c>
      <c r="BM145" s="412">
        <f t="shared" si="230"/>
        <v>0</v>
      </c>
      <c r="BN145" s="412" t="str">
        <f t="shared" si="231"/>
        <v>0m0</v>
      </c>
      <c r="BO145" s="399">
        <f t="shared" si="232"/>
        <v>0</v>
      </c>
      <c r="BP145" s="399">
        <f t="shared" si="233"/>
        <v>0</v>
      </c>
      <c r="BQ145" s="412">
        <f t="shared" si="234"/>
        <v>0</v>
      </c>
      <c r="BR145" s="413">
        <f t="shared" si="235"/>
        <v>0</v>
      </c>
      <c r="BS145" s="398" t="str">
        <f t="shared" si="236"/>
        <v>0</v>
      </c>
      <c r="BT145" s="398" t="str">
        <f t="shared" si="237"/>
        <v>0</v>
      </c>
      <c r="BU145" s="412">
        <f t="shared" si="238"/>
        <v>0</v>
      </c>
      <c r="BV145" s="412" t="str">
        <f t="shared" si="239"/>
        <v>0m0</v>
      </c>
      <c r="BW145" s="399">
        <f t="shared" si="240"/>
        <v>0</v>
      </c>
      <c r="BX145" s="399">
        <f t="shared" si="241"/>
        <v>0</v>
      </c>
      <c r="BY145" s="412">
        <f t="shared" si="242"/>
        <v>0</v>
      </c>
      <c r="BZ145" s="413">
        <f t="shared" si="243"/>
        <v>0</v>
      </c>
      <c r="CA145" s="398" t="str">
        <f t="shared" si="244"/>
        <v>0</v>
      </c>
      <c r="CB145" s="398" t="str">
        <f t="shared" si="245"/>
        <v>0</v>
      </c>
      <c r="CC145" s="412">
        <f t="shared" si="246"/>
        <v>0</v>
      </c>
      <c r="CD145" s="412" t="str">
        <f t="shared" si="247"/>
        <v>0m0</v>
      </c>
      <c r="CE145" s="399">
        <f t="shared" si="248"/>
        <v>0</v>
      </c>
      <c r="CF145" s="399">
        <f t="shared" si="249"/>
        <v>0</v>
      </c>
      <c r="CG145" s="412">
        <f t="shared" si="250"/>
        <v>0</v>
      </c>
      <c r="CH145" s="413">
        <f t="shared" si="251"/>
        <v>0</v>
      </c>
      <c r="CI145" s="398" t="str">
        <f t="shared" si="252"/>
        <v>0</v>
      </c>
      <c r="CJ145" s="398" t="str">
        <f t="shared" si="253"/>
        <v>0</v>
      </c>
      <c r="CK145" s="412">
        <f t="shared" si="254"/>
        <v>0</v>
      </c>
      <c r="CL145" s="412" t="str">
        <f t="shared" si="255"/>
        <v>0m0</v>
      </c>
      <c r="CM145" s="399">
        <f t="shared" si="256"/>
        <v>0</v>
      </c>
      <c r="CN145" s="399">
        <f t="shared" si="257"/>
        <v>0</v>
      </c>
      <c r="CO145" s="412">
        <f t="shared" si="258"/>
        <v>0</v>
      </c>
      <c r="CP145" s="413">
        <f t="shared" si="259"/>
        <v>0</v>
      </c>
      <c r="CQ145" s="398" t="str">
        <f t="shared" si="260"/>
        <v>0</v>
      </c>
      <c r="CR145" s="398" t="str">
        <f t="shared" si="261"/>
        <v>0</v>
      </c>
      <c r="CS145" s="412">
        <f t="shared" si="262"/>
        <v>0</v>
      </c>
      <c r="CT145" s="412" t="str">
        <f t="shared" si="263"/>
        <v>0m0</v>
      </c>
      <c r="CU145" s="412">
        <f t="shared" si="264"/>
        <v>0</v>
      </c>
      <c r="CV145" s="412">
        <f t="shared" si="265"/>
        <v>0</v>
      </c>
      <c r="CW145" s="412">
        <f t="shared" si="266"/>
        <v>0</v>
      </c>
      <c r="CX145" s="412">
        <f t="shared" si="267"/>
        <v>0</v>
      </c>
      <c r="CY145" s="412">
        <f t="shared" si="268"/>
        <v>0</v>
      </c>
      <c r="CZ145" s="412" t="str">
        <f t="shared" si="269"/>
        <v/>
      </c>
      <c r="DA145" s="412" t="str">
        <f t="shared" si="270"/>
        <v/>
      </c>
      <c r="DB145" s="412" t="str">
        <f t="shared" si="271"/>
        <v/>
      </c>
      <c r="DC145" s="412" t="str">
        <f t="shared" si="272"/>
        <v/>
      </c>
      <c r="DD145" s="412" t="str">
        <f t="shared" si="273"/>
        <v/>
      </c>
      <c r="DE145" s="412"/>
      <c r="DG145" s="412" t="str">
        <f t="shared" si="274"/>
        <v/>
      </c>
      <c r="DH145" s="412" t="str">
        <f t="shared" si="275"/>
        <v/>
      </c>
      <c r="DI145" s="412">
        <f t="shared" si="276"/>
        <v>0</v>
      </c>
      <c r="DJ145" s="412" t="str">
        <f t="shared" si="277"/>
        <v/>
      </c>
      <c r="DK145" s="412" t="str">
        <f t="shared" si="278"/>
        <v/>
      </c>
      <c r="DL145" s="412" t="str">
        <f t="shared" si="279"/>
        <v/>
      </c>
      <c r="DM145" s="412" t="str">
        <f t="shared" si="280"/>
        <v/>
      </c>
      <c r="DN145" s="412" t="str">
        <f t="shared" si="281"/>
        <v/>
      </c>
      <c r="DO145" s="412" t="str">
        <f t="shared" si="282"/>
        <v/>
      </c>
      <c r="DR145" s="494"/>
      <c r="DS145" s="393">
        <f t="shared" si="285"/>
        <v>0</v>
      </c>
      <c r="DT145" s="393">
        <f t="shared" si="283"/>
        <v>0</v>
      </c>
      <c r="DU145" s="411">
        <f t="shared" si="284"/>
        <v>0</v>
      </c>
      <c r="DX145" s="494" t="e">
        <f>IF(BG145&lt;270000,○,"")</f>
        <v>#NAME?</v>
      </c>
    </row>
    <row r="146" spans="1:128" s="411" customFormat="1" ht="18" hidden="1" customHeight="1" thickBot="1">
      <c r="A146" s="145" t="str">
        <f t="shared" si="208"/>
        <v/>
      </c>
      <c r="B146" s="158"/>
      <c r="C146" s="31" t="str">
        <f>IF(B146="","",VLOOKUP(B146,学連登録!$C$2:$G$3000,2,FALSE))</f>
        <v/>
      </c>
      <c r="D146" s="32" t="str">
        <f>IF(B146="","",VLOOKUP(B146,学連登録!$C$2:$G$3000,3,FALSE))</f>
        <v/>
      </c>
      <c r="E146" s="33" t="str">
        <f>IF(B146="","",VLOOKUP(B146,学連登録!$C$2:$G$3000,4,FALSE))</f>
        <v/>
      </c>
      <c r="F146" s="383" t="str">
        <f>IF(B146="","",VLOOKUP(B146,学連登録!$C$2:$I$3000,7,FALSE))</f>
        <v/>
      </c>
      <c r="G146" s="159"/>
      <c r="H146" s="853"/>
      <c r="I146" s="854"/>
      <c r="J146" s="160"/>
      <c r="K146" s="825"/>
      <c r="L146" s="826"/>
      <c r="M146" s="160"/>
      <c r="N146" s="819"/>
      <c r="O146" s="820"/>
      <c r="P146" s="159"/>
      <c r="Q146" s="825"/>
      <c r="R146" s="826"/>
      <c r="S146" s="159"/>
      <c r="T146" s="825"/>
      <c r="U146" s="826"/>
      <c r="V146" s="103" t="str">
        <f>IF(B146="","",VLOOKUP(B146,学連登録!$C$2:$H$3000,6,FALSE))</f>
        <v/>
      </c>
      <c r="W146" s="377"/>
      <c r="X146" s="157"/>
      <c r="Y146" s="118" t="str">
        <f t="shared" si="198"/>
        <v/>
      </c>
      <c r="Z146" s="97" t="str">
        <f>IF(G146="","",VLOOKUP(G146,種目名!$O$5:$T$104,3,0))</f>
        <v/>
      </c>
      <c r="AA146" s="99" t="str">
        <f>IF(J146="","",VLOOKUP(J146,種目名!$O$5:$T$104,3,0))</f>
        <v/>
      </c>
      <c r="AB146" s="119" t="str">
        <f>IF(M146="","",VLOOKUP(M146,種目名!$O$5:$T$104,3,0))</f>
        <v/>
      </c>
      <c r="AC146" s="119" t="str">
        <f>IF(P146="","",VLOOKUP(AF146,種目名!$O$5:$T$104,3,0))</f>
        <v/>
      </c>
      <c r="AD146" s="120" t="str">
        <f>IF(S146="","",VLOOKUP(AI146,種目名!$O$5:$T$104,3,0))</f>
        <v/>
      </c>
      <c r="AE146" s="117">
        <f t="shared" si="199"/>
        <v>0</v>
      </c>
      <c r="AF146" s="157" t="str">
        <f t="shared" si="200"/>
        <v/>
      </c>
      <c r="AG146" s="157" t="str">
        <f t="shared" si="201"/>
        <v/>
      </c>
      <c r="AH146" s="117">
        <f t="shared" si="202"/>
        <v>0</v>
      </c>
      <c r="AI146" s="157" t="str">
        <f t="shared" si="203"/>
        <v/>
      </c>
      <c r="AJ146" s="157" t="str">
        <f t="shared" si="204"/>
        <v/>
      </c>
      <c r="AK146" s="390"/>
      <c r="AL146" s="171">
        <f t="shared" si="209"/>
        <v>0</v>
      </c>
      <c r="AM146" s="399">
        <f t="shared" si="210"/>
        <v>0</v>
      </c>
      <c r="AN146" s="399">
        <f>COUNTIF($B$12:B146,B146)</f>
        <v>0</v>
      </c>
      <c r="AO146" s="399"/>
      <c r="AP146" s="399" t="str">
        <f t="shared" si="211"/>
        <v/>
      </c>
      <c r="AQ146" s="399" t="str">
        <f t="shared" si="212"/>
        <v/>
      </c>
      <c r="AR146" s="399" t="str">
        <f t="shared" si="213"/>
        <v/>
      </c>
      <c r="AS146" s="399" t="str">
        <f t="shared" si="214"/>
        <v/>
      </c>
      <c r="AT146" s="399">
        <f t="shared" si="215"/>
        <v>0</v>
      </c>
      <c r="AU146" s="399" t="str">
        <f t="shared" si="216"/>
        <v/>
      </c>
      <c r="AV146" s="399" t="str">
        <f t="shared" si="217"/>
        <v/>
      </c>
      <c r="AW146" s="399" t="str">
        <f t="shared" si="218"/>
        <v/>
      </c>
      <c r="AX146" s="399" t="str">
        <f t="shared" si="219"/>
        <v/>
      </c>
      <c r="AY146" s="399" t="str">
        <f t="shared" si="220"/>
        <v/>
      </c>
      <c r="AZ146" s="399" t="str">
        <f t="shared" si="221"/>
        <v/>
      </c>
      <c r="BA146" s="399" t="str">
        <f t="shared" si="222"/>
        <v/>
      </c>
      <c r="BB146" s="399" t="str">
        <f t="shared" si="223"/>
        <v/>
      </c>
      <c r="BC146" s="399" t="str">
        <f t="shared" si="224"/>
        <v/>
      </c>
      <c r="BD146" s="403" t="str">
        <f t="shared" si="225"/>
        <v/>
      </c>
      <c r="BE146" s="393">
        <f t="shared" si="226"/>
        <v>0</v>
      </c>
      <c r="BF146" s="157"/>
      <c r="BG146" s="399">
        <f t="shared" si="227"/>
        <v>0</v>
      </c>
      <c r="BH146" s="399">
        <f t="shared" si="228"/>
        <v>0</v>
      </c>
      <c r="BI146" s="412">
        <f t="shared" si="229"/>
        <v>0</v>
      </c>
      <c r="BJ146" s="413">
        <f t="shared" si="205"/>
        <v>0</v>
      </c>
      <c r="BK146" s="398" t="str">
        <f t="shared" si="206"/>
        <v>0</v>
      </c>
      <c r="BL146" s="398" t="str">
        <f t="shared" si="207"/>
        <v>0</v>
      </c>
      <c r="BM146" s="412">
        <f t="shared" si="230"/>
        <v>0</v>
      </c>
      <c r="BN146" s="412" t="str">
        <f t="shared" si="231"/>
        <v>0m0</v>
      </c>
      <c r="BO146" s="399">
        <f t="shared" si="232"/>
        <v>0</v>
      </c>
      <c r="BP146" s="399">
        <f t="shared" si="233"/>
        <v>0</v>
      </c>
      <c r="BQ146" s="412">
        <f t="shared" si="234"/>
        <v>0</v>
      </c>
      <c r="BR146" s="413">
        <f t="shared" si="235"/>
        <v>0</v>
      </c>
      <c r="BS146" s="398" t="str">
        <f t="shared" si="236"/>
        <v>0</v>
      </c>
      <c r="BT146" s="398" t="str">
        <f t="shared" si="237"/>
        <v>0</v>
      </c>
      <c r="BU146" s="412">
        <f t="shared" si="238"/>
        <v>0</v>
      </c>
      <c r="BV146" s="412" t="str">
        <f t="shared" si="239"/>
        <v>0m0</v>
      </c>
      <c r="BW146" s="399">
        <f t="shared" si="240"/>
        <v>0</v>
      </c>
      <c r="BX146" s="399">
        <f t="shared" si="241"/>
        <v>0</v>
      </c>
      <c r="BY146" s="412">
        <f t="shared" si="242"/>
        <v>0</v>
      </c>
      <c r="BZ146" s="413">
        <f t="shared" si="243"/>
        <v>0</v>
      </c>
      <c r="CA146" s="398" t="str">
        <f t="shared" si="244"/>
        <v>0</v>
      </c>
      <c r="CB146" s="398" t="str">
        <f t="shared" si="245"/>
        <v>0</v>
      </c>
      <c r="CC146" s="412">
        <f t="shared" si="246"/>
        <v>0</v>
      </c>
      <c r="CD146" s="412" t="str">
        <f t="shared" si="247"/>
        <v>0m0</v>
      </c>
      <c r="CE146" s="399">
        <f t="shared" si="248"/>
        <v>0</v>
      </c>
      <c r="CF146" s="399">
        <f t="shared" si="249"/>
        <v>0</v>
      </c>
      <c r="CG146" s="412">
        <f t="shared" si="250"/>
        <v>0</v>
      </c>
      <c r="CH146" s="413">
        <f t="shared" si="251"/>
        <v>0</v>
      </c>
      <c r="CI146" s="398" t="str">
        <f t="shared" si="252"/>
        <v>0</v>
      </c>
      <c r="CJ146" s="398" t="str">
        <f t="shared" si="253"/>
        <v>0</v>
      </c>
      <c r="CK146" s="412">
        <f t="shared" si="254"/>
        <v>0</v>
      </c>
      <c r="CL146" s="412" t="str">
        <f t="shared" si="255"/>
        <v>0m0</v>
      </c>
      <c r="CM146" s="399">
        <f t="shared" si="256"/>
        <v>0</v>
      </c>
      <c r="CN146" s="399">
        <f t="shared" si="257"/>
        <v>0</v>
      </c>
      <c r="CO146" s="412">
        <f t="shared" si="258"/>
        <v>0</v>
      </c>
      <c r="CP146" s="413">
        <f t="shared" si="259"/>
        <v>0</v>
      </c>
      <c r="CQ146" s="398" t="str">
        <f t="shared" si="260"/>
        <v>0</v>
      </c>
      <c r="CR146" s="398" t="str">
        <f t="shared" si="261"/>
        <v>0</v>
      </c>
      <c r="CS146" s="412">
        <f t="shared" si="262"/>
        <v>0</v>
      </c>
      <c r="CT146" s="412" t="str">
        <f t="shared" si="263"/>
        <v>0m0</v>
      </c>
      <c r="CU146" s="412">
        <f t="shared" si="264"/>
        <v>0</v>
      </c>
      <c r="CV146" s="412">
        <f t="shared" si="265"/>
        <v>0</v>
      </c>
      <c r="CW146" s="412">
        <f t="shared" si="266"/>
        <v>0</v>
      </c>
      <c r="CX146" s="412">
        <f t="shared" si="267"/>
        <v>0</v>
      </c>
      <c r="CY146" s="412">
        <f t="shared" si="268"/>
        <v>0</v>
      </c>
      <c r="CZ146" s="412" t="str">
        <f t="shared" si="269"/>
        <v/>
      </c>
      <c r="DA146" s="412" t="str">
        <f t="shared" si="270"/>
        <v/>
      </c>
      <c r="DB146" s="412" t="str">
        <f t="shared" si="271"/>
        <v/>
      </c>
      <c r="DC146" s="412" t="str">
        <f t="shared" si="272"/>
        <v/>
      </c>
      <c r="DD146" s="412" t="str">
        <f t="shared" si="273"/>
        <v/>
      </c>
      <c r="DE146" s="412"/>
      <c r="DG146" s="412" t="str">
        <f t="shared" si="274"/>
        <v/>
      </c>
      <c r="DH146" s="412" t="str">
        <f t="shared" si="275"/>
        <v/>
      </c>
      <c r="DI146" s="412">
        <f t="shared" si="276"/>
        <v>0</v>
      </c>
      <c r="DJ146" s="412" t="str">
        <f t="shared" si="277"/>
        <v/>
      </c>
      <c r="DK146" s="412" t="str">
        <f t="shared" si="278"/>
        <v/>
      </c>
      <c r="DL146" s="412" t="str">
        <f t="shared" si="279"/>
        <v/>
      </c>
      <c r="DM146" s="412" t="str">
        <f t="shared" si="280"/>
        <v/>
      </c>
      <c r="DN146" s="412" t="str">
        <f t="shared" si="281"/>
        <v/>
      </c>
      <c r="DO146" s="412" t="str">
        <f t="shared" si="282"/>
        <v/>
      </c>
      <c r="DR146" s="494"/>
      <c r="DS146" s="393">
        <f t="shared" si="285"/>
        <v>0</v>
      </c>
      <c r="DT146" s="393">
        <f t="shared" si="283"/>
        <v>0</v>
      </c>
      <c r="DU146" s="411">
        <f t="shared" si="284"/>
        <v>0</v>
      </c>
      <c r="DX146" s="494" t="e">
        <f>IF(BG146&lt;270000,○,"")</f>
        <v>#NAME?</v>
      </c>
    </row>
    <row r="147" spans="1:128" s="411" customFormat="1" ht="18" hidden="1" customHeight="1" thickBot="1">
      <c r="A147" s="145" t="str">
        <f t="shared" si="208"/>
        <v/>
      </c>
      <c r="B147" s="158"/>
      <c r="C147" s="31" t="str">
        <f>IF(B147="","",VLOOKUP(B147,学連登録!$C$2:$G$3000,2,FALSE))</f>
        <v/>
      </c>
      <c r="D147" s="32" t="str">
        <f>IF(B147="","",VLOOKUP(B147,学連登録!$C$2:$G$3000,3,FALSE))</f>
        <v/>
      </c>
      <c r="E147" s="33" t="str">
        <f>IF(B147="","",VLOOKUP(B147,学連登録!$C$2:$G$3000,4,FALSE))</f>
        <v/>
      </c>
      <c r="F147" s="383" t="str">
        <f>IF(B147="","",VLOOKUP(B147,学連登録!$C$2:$I$3000,7,FALSE))</f>
        <v/>
      </c>
      <c r="G147" s="159"/>
      <c r="H147" s="853"/>
      <c r="I147" s="854"/>
      <c r="J147" s="160"/>
      <c r="K147" s="825"/>
      <c r="L147" s="826"/>
      <c r="M147" s="160"/>
      <c r="N147" s="819"/>
      <c r="O147" s="820"/>
      <c r="P147" s="159"/>
      <c r="Q147" s="825"/>
      <c r="R147" s="826"/>
      <c r="S147" s="159"/>
      <c r="T147" s="825"/>
      <c r="U147" s="826"/>
      <c r="V147" s="103" t="str">
        <f>IF(B147="","",VLOOKUP(B147,学連登録!$C$2:$H$3000,6,FALSE))</f>
        <v/>
      </c>
      <c r="W147" s="377"/>
      <c r="X147" s="157"/>
      <c r="Y147" s="118" t="str">
        <f t="shared" si="198"/>
        <v/>
      </c>
      <c r="Z147" s="97" t="str">
        <f>IF(G147="","",VLOOKUP(G147,種目名!$O$5:$T$104,3,0))</f>
        <v/>
      </c>
      <c r="AA147" s="99" t="str">
        <f>IF(J147="","",VLOOKUP(J147,種目名!$O$5:$T$104,3,0))</f>
        <v/>
      </c>
      <c r="AB147" s="119" t="str">
        <f>IF(M147="","",VLOOKUP(M147,種目名!$O$5:$T$104,3,0))</f>
        <v/>
      </c>
      <c r="AC147" s="119" t="str">
        <f>IF(P147="","",VLOOKUP(AF147,種目名!$O$5:$T$104,3,0))</f>
        <v/>
      </c>
      <c r="AD147" s="120" t="str">
        <f>IF(S147="","",VLOOKUP(AI147,種目名!$O$5:$T$104,3,0))</f>
        <v/>
      </c>
      <c r="AE147" s="117">
        <f t="shared" si="199"/>
        <v>0</v>
      </c>
      <c r="AF147" s="157" t="str">
        <f t="shared" si="200"/>
        <v/>
      </c>
      <c r="AG147" s="157" t="str">
        <f t="shared" si="201"/>
        <v/>
      </c>
      <c r="AH147" s="117">
        <f t="shared" si="202"/>
        <v>0</v>
      </c>
      <c r="AI147" s="157" t="str">
        <f t="shared" si="203"/>
        <v/>
      </c>
      <c r="AJ147" s="157" t="str">
        <f t="shared" si="204"/>
        <v/>
      </c>
      <c r="AK147" s="390"/>
      <c r="AL147" s="171">
        <f t="shared" si="209"/>
        <v>0</v>
      </c>
      <c r="AM147" s="399">
        <f t="shared" si="210"/>
        <v>0</v>
      </c>
      <c r="AN147" s="399">
        <f>COUNTIF($B$12:B147,B147)</f>
        <v>0</v>
      </c>
      <c r="AO147" s="399"/>
      <c r="AP147" s="399" t="str">
        <f t="shared" si="211"/>
        <v/>
      </c>
      <c r="AQ147" s="399" t="str">
        <f t="shared" si="212"/>
        <v/>
      </c>
      <c r="AR147" s="399" t="str">
        <f t="shared" si="213"/>
        <v/>
      </c>
      <c r="AS147" s="399" t="str">
        <f t="shared" si="214"/>
        <v/>
      </c>
      <c r="AT147" s="399">
        <f t="shared" si="215"/>
        <v>0</v>
      </c>
      <c r="AU147" s="399" t="str">
        <f t="shared" si="216"/>
        <v/>
      </c>
      <c r="AV147" s="399" t="str">
        <f t="shared" si="217"/>
        <v/>
      </c>
      <c r="AW147" s="399" t="str">
        <f t="shared" si="218"/>
        <v/>
      </c>
      <c r="AX147" s="399" t="str">
        <f t="shared" si="219"/>
        <v/>
      </c>
      <c r="AY147" s="399" t="str">
        <f t="shared" si="220"/>
        <v/>
      </c>
      <c r="AZ147" s="399" t="str">
        <f t="shared" si="221"/>
        <v/>
      </c>
      <c r="BA147" s="399" t="str">
        <f t="shared" si="222"/>
        <v/>
      </c>
      <c r="BB147" s="399" t="str">
        <f t="shared" si="223"/>
        <v/>
      </c>
      <c r="BC147" s="399" t="str">
        <f t="shared" si="224"/>
        <v/>
      </c>
      <c r="BD147" s="403" t="str">
        <f t="shared" si="225"/>
        <v/>
      </c>
      <c r="BE147" s="393">
        <f t="shared" si="226"/>
        <v>0</v>
      </c>
      <c r="BF147" s="157"/>
      <c r="BG147" s="399">
        <f t="shared" si="227"/>
        <v>0</v>
      </c>
      <c r="BH147" s="399">
        <f t="shared" si="228"/>
        <v>0</v>
      </c>
      <c r="BI147" s="412">
        <f t="shared" si="229"/>
        <v>0</v>
      </c>
      <c r="BJ147" s="413">
        <f t="shared" si="205"/>
        <v>0</v>
      </c>
      <c r="BK147" s="398" t="str">
        <f t="shared" si="206"/>
        <v>0</v>
      </c>
      <c r="BL147" s="398" t="str">
        <f t="shared" si="207"/>
        <v>0</v>
      </c>
      <c r="BM147" s="412">
        <f t="shared" si="230"/>
        <v>0</v>
      </c>
      <c r="BN147" s="412" t="str">
        <f t="shared" si="231"/>
        <v>0m0</v>
      </c>
      <c r="BO147" s="399">
        <f t="shared" si="232"/>
        <v>0</v>
      </c>
      <c r="BP147" s="399">
        <f t="shared" si="233"/>
        <v>0</v>
      </c>
      <c r="BQ147" s="412">
        <f t="shared" si="234"/>
        <v>0</v>
      </c>
      <c r="BR147" s="413">
        <f t="shared" si="235"/>
        <v>0</v>
      </c>
      <c r="BS147" s="398" t="str">
        <f t="shared" si="236"/>
        <v>0</v>
      </c>
      <c r="BT147" s="398" t="str">
        <f t="shared" si="237"/>
        <v>0</v>
      </c>
      <c r="BU147" s="412">
        <f t="shared" si="238"/>
        <v>0</v>
      </c>
      <c r="BV147" s="412" t="str">
        <f t="shared" si="239"/>
        <v>0m0</v>
      </c>
      <c r="BW147" s="399">
        <f t="shared" si="240"/>
        <v>0</v>
      </c>
      <c r="BX147" s="399">
        <f t="shared" si="241"/>
        <v>0</v>
      </c>
      <c r="BY147" s="412">
        <f t="shared" si="242"/>
        <v>0</v>
      </c>
      <c r="BZ147" s="413">
        <f t="shared" si="243"/>
        <v>0</v>
      </c>
      <c r="CA147" s="398" t="str">
        <f t="shared" si="244"/>
        <v>0</v>
      </c>
      <c r="CB147" s="398" t="str">
        <f t="shared" si="245"/>
        <v>0</v>
      </c>
      <c r="CC147" s="412">
        <f t="shared" si="246"/>
        <v>0</v>
      </c>
      <c r="CD147" s="412" t="str">
        <f t="shared" si="247"/>
        <v>0m0</v>
      </c>
      <c r="CE147" s="399">
        <f t="shared" si="248"/>
        <v>0</v>
      </c>
      <c r="CF147" s="399">
        <f t="shared" si="249"/>
        <v>0</v>
      </c>
      <c r="CG147" s="412">
        <f t="shared" si="250"/>
        <v>0</v>
      </c>
      <c r="CH147" s="413">
        <f t="shared" si="251"/>
        <v>0</v>
      </c>
      <c r="CI147" s="398" t="str">
        <f t="shared" si="252"/>
        <v>0</v>
      </c>
      <c r="CJ147" s="398" t="str">
        <f t="shared" si="253"/>
        <v>0</v>
      </c>
      <c r="CK147" s="412">
        <f t="shared" si="254"/>
        <v>0</v>
      </c>
      <c r="CL147" s="412" t="str">
        <f t="shared" si="255"/>
        <v>0m0</v>
      </c>
      <c r="CM147" s="399">
        <f t="shared" si="256"/>
        <v>0</v>
      </c>
      <c r="CN147" s="399">
        <f t="shared" si="257"/>
        <v>0</v>
      </c>
      <c r="CO147" s="412">
        <f t="shared" si="258"/>
        <v>0</v>
      </c>
      <c r="CP147" s="413">
        <f t="shared" si="259"/>
        <v>0</v>
      </c>
      <c r="CQ147" s="398" t="str">
        <f t="shared" si="260"/>
        <v>0</v>
      </c>
      <c r="CR147" s="398" t="str">
        <f t="shared" si="261"/>
        <v>0</v>
      </c>
      <c r="CS147" s="412">
        <f t="shared" si="262"/>
        <v>0</v>
      </c>
      <c r="CT147" s="412" t="str">
        <f t="shared" si="263"/>
        <v>0m0</v>
      </c>
      <c r="CU147" s="412">
        <f t="shared" si="264"/>
        <v>0</v>
      </c>
      <c r="CV147" s="412">
        <f t="shared" si="265"/>
        <v>0</v>
      </c>
      <c r="CW147" s="412">
        <f t="shared" si="266"/>
        <v>0</v>
      </c>
      <c r="CX147" s="412">
        <f t="shared" si="267"/>
        <v>0</v>
      </c>
      <c r="CY147" s="412">
        <f t="shared" si="268"/>
        <v>0</v>
      </c>
      <c r="CZ147" s="412" t="str">
        <f t="shared" si="269"/>
        <v/>
      </c>
      <c r="DA147" s="412" t="str">
        <f t="shared" si="270"/>
        <v/>
      </c>
      <c r="DB147" s="412" t="str">
        <f t="shared" si="271"/>
        <v/>
      </c>
      <c r="DC147" s="412" t="str">
        <f t="shared" si="272"/>
        <v/>
      </c>
      <c r="DD147" s="412" t="str">
        <f t="shared" si="273"/>
        <v/>
      </c>
      <c r="DE147" s="412"/>
      <c r="DG147" s="412" t="str">
        <f t="shared" si="274"/>
        <v/>
      </c>
      <c r="DH147" s="412" t="str">
        <f t="shared" si="275"/>
        <v/>
      </c>
      <c r="DI147" s="412">
        <f t="shared" si="276"/>
        <v>0</v>
      </c>
      <c r="DJ147" s="412" t="str">
        <f t="shared" si="277"/>
        <v/>
      </c>
      <c r="DK147" s="412" t="str">
        <f t="shared" si="278"/>
        <v/>
      </c>
      <c r="DL147" s="412" t="str">
        <f t="shared" si="279"/>
        <v/>
      </c>
      <c r="DM147" s="412" t="str">
        <f t="shared" si="280"/>
        <v/>
      </c>
      <c r="DN147" s="412" t="str">
        <f t="shared" si="281"/>
        <v/>
      </c>
      <c r="DO147" s="412" t="str">
        <f t="shared" si="282"/>
        <v/>
      </c>
      <c r="DR147" s="494"/>
      <c r="DS147" s="393">
        <f t="shared" si="285"/>
        <v>0</v>
      </c>
      <c r="DT147" s="393">
        <f t="shared" si="283"/>
        <v>0</v>
      </c>
      <c r="DU147" s="411">
        <f t="shared" si="284"/>
        <v>0</v>
      </c>
      <c r="DX147" s="494" t="e">
        <f>IF(BG147&lt;270000,○,"")</f>
        <v>#NAME?</v>
      </c>
    </row>
    <row r="148" spans="1:128" s="411" customFormat="1" ht="18" hidden="1" customHeight="1" thickBot="1">
      <c r="A148" s="145" t="str">
        <f t="shared" si="208"/>
        <v/>
      </c>
      <c r="B148" s="158"/>
      <c r="C148" s="31" t="str">
        <f>IF(B148="","",VLOOKUP(B148,学連登録!$C$2:$G$3000,2,FALSE))</f>
        <v/>
      </c>
      <c r="D148" s="32" t="str">
        <f>IF(B148="","",VLOOKUP(B148,学連登録!$C$2:$G$3000,3,FALSE))</f>
        <v/>
      </c>
      <c r="E148" s="33" t="str">
        <f>IF(B148="","",VLOOKUP(B148,学連登録!$C$2:$G$3000,4,FALSE))</f>
        <v/>
      </c>
      <c r="F148" s="383" t="str">
        <f>IF(B148="","",VLOOKUP(B148,学連登録!$C$2:$I$3000,7,FALSE))</f>
        <v/>
      </c>
      <c r="G148" s="159"/>
      <c r="H148" s="853"/>
      <c r="I148" s="854"/>
      <c r="J148" s="160"/>
      <c r="K148" s="825"/>
      <c r="L148" s="826"/>
      <c r="M148" s="160"/>
      <c r="N148" s="819"/>
      <c r="O148" s="820"/>
      <c r="P148" s="159"/>
      <c r="Q148" s="825"/>
      <c r="R148" s="826"/>
      <c r="S148" s="159"/>
      <c r="T148" s="825"/>
      <c r="U148" s="826"/>
      <c r="V148" s="103" t="str">
        <f>IF(B148="","",VLOOKUP(B148,学連登録!$C$2:$H$3000,6,FALSE))</f>
        <v/>
      </c>
      <c r="W148" s="377"/>
      <c r="X148" s="157"/>
      <c r="Y148" s="118" t="str">
        <f t="shared" si="198"/>
        <v/>
      </c>
      <c r="Z148" s="97" t="str">
        <f>IF(G148="","",VLOOKUP(G148,種目名!$O$5:$T$104,3,0))</f>
        <v/>
      </c>
      <c r="AA148" s="99" t="str">
        <f>IF(J148="","",VLOOKUP(J148,種目名!$O$5:$T$104,3,0))</f>
        <v/>
      </c>
      <c r="AB148" s="119" t="str">
        <f>IF(M148="","",VLOOKUP(M148,種目名!$O$5:$T$104,3,0))</f>
        <v/>
      </c>
      <c r="AC148" s="119" t="str">
        <f>IF(P148="","",VLOOKUP(AF148,種目名!$O$5:$T$104,3,0))</f>
        <v/>
      </c>
      <c r="AD148" s="120" t="str">
        <f>IF(S148="","",VLOOKUP(AI148,種目名!$O$5:$T$104,3,0))</f>
        <v/>
      </c>
      <c r="AE148" s="117">
        <f t="shared" si="199"/>
        <v>0</v>
      </c>
      <c r="AF148" s="157" t="str">
        <f t="shared" si="200"/>
        <v/>
      </c>
      <c r="AG148" s="157" t="str">
        <f t="shared" si="201"/>
        <v/>
      </c>
      <c r="AH148" s="117">
        <f t="shared" si="202"/>
        <v>0</v>
      </c>
      <c r="AI148" s="157" t="str">
        <f t="shared" si="203"/>
        <v/>
      </c>
      <c r="AJ148" s="157" t="str">
        <f t="shared" si="204"/>
        <v/>
      </c>
      <c r="AK148" s="390"/>
      <c r="AL148" s="171">
        <f t="shared" si="209"/>
        <v>0</v>
      </c>
      <c r="AM148" s="399">
        <f t="shared" si="210"/>
        <v>0</v>
      </c>
      <c r="AN148" s="399">
        <f>COUNTIF($B$12:B148,B148)</f>
        <v>0</v>
      </c>
      <c r="AO148" s="399"/>
      <c r="AP148" s="399" t="str">
        <f t="shared" si="211"/>
        <v/>
      </c>
      <c r="AQ148" s="399" t="str">
        <f t="shared" si="212"/>
        <v/>
      </c>
      <c r="AR148" s="399" t="str">
        <f t="shared" si="213"/>
        <v/>
      </c>
      <c r="AS148" s="399" t="str">
        <f t="shared" si="214"/>
        <v/>
      </c>
      <c r="AT148" s="399">
        <f t="shared" si="215"/>
        <v>0</v>
      </c>
      <c r="AU148" s="399" t="str">
        <f t="shared" si="216"/>
        <v/>
      </c>
      <c r="AV148" s="399" t="str">
        <f t="shared" si="217"/>
        <v/>
      </c>
      <c r="AW148" s="399" t="str">
        <f t="shared" si="218"/>
        <v/>
      </c>
      <c r="AX148" s="399" t="str">
        <f t="shared" si="219"/>
        <v/>
      </c>
      <c r="AY148" s="399" t="str">
        <f t="shared" si="220"/>
        <v/>
      </c>
      <c r="AZ148" s="399" t="str">
        <f t="shared" si="221"/>
        <v/>
      </c>
      <c r="BA148" s="399" t="str">
        <f t="shared" si="222"/>
        <v/>
      </c>
      <c r="BB148" s="399" t="str">
        <f t="shared" si="223"/>
        <v/>
      </c>
      <c r="BC148" s="399" t="str">
        <f t="shared" si="224"/>
        <v/>
      </c>
      <c r="BD148" s="403" t="str">
        <f t="shared" si="225"/>
        <v/>
      </c>
      <c r="BE148" s="393">
        <f t="shared" si="226"/>
        <v>0</v>
      </c>
      <c r="BF148" s="157"/>
      <c r="BG148" s="399">
        <f t="shared" si="227"/>
        <v>0</v>
      </c>
      <c r="BH148" s="399">
        <f t="shared" si="228"/>
        <v>0</v>
      </c>
      <c r="BI148" s="412">
        <f t="shared" si="229"/>
        <v>0</v>
      </c>
      <c r="BJ148" s="413">
        <f t="shared" si="205"/>
        <v>0</v>
      </c>
      <c r="BK148" s="398" t="str">
        <f t="shared" si="206"/>
        <v>0</v>
      </c>
      <c r="BL148" s="398" t="str">
        <f t="shared" si="207"/>
        <v>0</v>
      </c>
      <c r="BM148" s="412">
        <f t="shared" si="230"/>
        <v>0</v>
      </c>
      <c r="BN148" s="412" t="str">
        <f t="shared" si="231"/>
        <v>0m0</v>
      </c>
      <c r="BO148" s="399">
        <f t="shared" si="232"/>
        <v>0</v>
      </c>
      <c r="BP148" s="399">
        <f t="shared" si="233"/>
        <v>0</v>
      </c>
      <c r="BQ148" s="412">
        <f t="shared" si="234"/>
        <v>0</v>
      </c>
      <c r="BR148" s="413">
        <f t="shared" si="235"/>
        <v>0</v>
      </c>
      <c r="BS148" s="398" t="str">
        <f t="shared" si="236"/>
        <v>0</v>
      </c>
      <c r="BT148" s="398" t="str">
        <f t="shared" si="237"/>
        <v>0</v>
      </c>
      <c r="BU148" s="412">
        <f t="shared" si="238"/>
        <v>0</v>
      </c>
      <c r="BV148" s="412" t="str">
        <f t="shared" si="239"/>
        <v>0m0</v>
      </c>
      <c r="BW148" s="399">
        <f t="shared" si="240"/>
        <v>0</v>
      </c>
      <c r="BX148" s="399">
        <f t="shared" si="241"/>
        <v>0</v>
      </c>
      <c r="BY148" s="412">
        <f t="shared" si="242"/>
        <v>0</v>
      </c>
      <c r="BZ148" s="413">
        <f t="shared" si="243"/>
        <v>0</v>
      </c>
      <c r="CA148" s="398" t="str">
        <f t="shared" si="244"/>
        <v>0</v>
      </c>
      <c r="CB148" s="398" t="str">
        <f t="shared" si="245"/>
        <v>0</v>
      </c>
      <c r="CC148" s="412">
        <f t="shared" si="246"/>
        <v>0</v>
      </c>
      <c r="CD148" s="412" t="str">
        <f t="shared" si="247"/>
        <v>0m0</v>
      </c>
      <c r="CE148" s="399">
        <f t="shared" si="248"/>
        <v>0</v>
      </c>
      <c r="CF148" s="399">
        <f t="shared" si="249"/>
        <v>0</v>
      </c>
      <c r="CG148" s="412">
        <f t="shared" si="250"/>
        <v>0</v>
      </c>
      <c r="CH148" s="413">
        <f t="shared" si="251"/>
        <v>0</v>
      </c>
      <c r="CI148" s="398" t="str">
        <f t="shared" si="252"/>
        <v>0</v>
      </c>
      <c r="CJ148" s="398" t="str">
        <f t="shared" si="253"/>
        <v>0</v>
      </c>
      <c r="CK148" s="412">
        <f t="shared" si="254"/>
        <v>0</v>
      </c>
      <c r="CL148" s="412" t="str">
        <f t="shared" si="255"/>
        <v>0m0</v>
      </c>
      <c r="CM148" s="399">
        <f t="shared" si="256"/>
        <v>0</v>
      </c>
      <c r="CN148" s="399">
        <f t="shared" si="257"/>
        <v>0</v>
      </c>
      <c r="CO148" s="412">
        <f t="shared" si="258"/>
        <v>0</v>
      </c>
      <c r="CP148" s="413">
        <f t="shared" si="259"/>
        <v>0</v>
      </c>
      <c r="CQ148" s="398" t="str">
        <f t="shared" si="260"/>
        <v>0</v>
      </c>
      <c r="CR148" s="398" t="str">
        <f t="shared" si="261"/>
        <v>0</v>
      </c>
      <c r="CS148" s="412">
        <f t="shared" si="262"/>
        <v>0</v>
      </c>
      <c r="CT148" s="412" t="str">
        <f t="shared" si="263"/>
        <v>0m0</v>
      </c>
      <c r="CU148" s="412">
        <f t="shared" si="264"/>
        <v>0</v>
      </c>
      <c r="CV148" s="412">
        <f t="shared" si="265"/>
        <v>0</v>
      </c>
      <c r="CW148" s="412">
        <f t="shared" si="266"/>
        <v>0</v>
      </c>
      <c r="CX148" s="412">
        <f t="shared" si="267"/>
        <v>0</v>
      </c>
      <c r="CY148" s="412">
        <f t="shared" si="268"/>
        <v>0</v>
      </c>
      <c r="CZ148" s="412" t="str">
        <f t="shared" si="269"/>
        <v/>
      </c>
      <c r="DA148" s="412" t="str">
        <f t="shared" si="270"/>
        <v/>
      </c>
      <c r="DB148" s="412" t="str">
        <f t="shared" si="271"/>
        <v/>
      </c>
      <c r="DC148" s="412" t="str">
        <f t="shared" si="272"/>
        <v/>
      </c>
      <c r="DD148" s="412" t="str">
        <f t="shared" si="273"/>
        <v/>
      </c>
      <c r="DE148" s="412"/>
      <c r="DG148" s="412" t="str">
        <f t="shared" si="274"/>
        <v/>
      </c>
      <c r="DH148" s="412" t="str">
        <f t="shared" si="275"/>
        <v/>
      </c>
      <c r="DI148" s="412">
        <f t="shared" si="276"/>
        <v>0</v>
      </c>
      <c r="DJ148" s="412" t="str">
        <f t="shared" si="277"/>
        <v/>
      </c>
      <c r="DK148" s="412" t="str">
        <f t="shared" si="278"/>
        <v/>
      </c>
      <c r="DL148" s="412" t="str">
        <f t="shared" si="279"/>
        <v/>
      </c>
      <c r="DM148" s="412" t="str">
        <f t="shared" si="280"/>
        <v/>
      </c>
      <c r="DN148" s="412" t="str">
        <f t="shared" si="281"/>
        <v/>
      </c>
      <c r="DO148" s="412" t="str">
        <f t="shared" si="282"/>
        <v/>
      </c>
      <c r="DR148" s="494"/>
      <c r="DS148" s="393">
        <f t="shared" si="285"/>
        <v>0</v>
      </c>
      <c r="DT148" s="393">
        <f t="shared" si="283"/>
        <v>0</v>
      </c>
      <c r="DU148" s="411">
        <f t="shared" si="284"/>
        <v>0</v>
      </c>
      <c r="DX148" s="494" t="e">
        <f>IF(BG148&lt;270000,○,"")</f>
        <v>#NAME?</v>
      </c>
    </row>
    <row r="149" spans="1:128" s="411" customFormat="1" ht="18" hidden="1" customHeight="1" thickBot="1">
      <c r="A149" s="145" t="str">
        <f t="shared" si="208"/>
        <v/>
      </c>
      <c r="B149" s="158"/>
      <c r="C149" s="31" t="str">
        <f>IF(B149="","",VLOOKUP(B149,学連登録!$C$2:$G$3000,2,FALSE))</f>
        <v/>
      </c>
      <c r="D149" s="32" t="str">
        <f>IF(B149="","",VLOOKUP(B149,学連登録!$C$2:$G$3000,3,FALSE))</f>
        <v/>
      </c>
      <c r="E149" s="33" t="str">
        <f>IF(B149="","",VLOOKUP(B149,学連登録!$C$2:$G$3000,4,FALSE))</f>
        <v/>
      </c>
      <c r="F149" s="383" t="str">
        <f>IF(B149="","",VLOOKUP(B149,学連登録!$C$2:$I$3000,7,FALSE))</f>
        <v/>
      </c>
      <c r="G149" s="159"/>
      <c r="H149" s="853"/>
      <c r="I149" s="854"/>
      <c r="J149" s="160"/>
      <c r="K149" s="825"/>
      <c r="L149" s="826"/>
      <c r="M149" s="160"/>
      <c r="N149" s="819"/>
      <c r="O149" s="820"/>
      <c r="P149" s="159"/>
      <c r="Q149" s="825"/>
      <c r="R149" s="826"/>
      <c r="S149" s="159"/>
      <c r="T149" s="825"/>
      <c r="U149" s="826"/>
      <c r="V149" s="103" t="str">
        <f>IF(B149="","",VLOOKUP(B149,学連登録!$C$2:$H$3000,6,FALSE))</f>
        <v/>
      </c>
      <c r="W149" s="377"/>
      <c r="X149" s="157"/>
      <c r="Y149" s="118" t="str">
        <f t="shared" si="198"/>
        <v/>
      </c>
      <c r="Z149" s="97" t="str">
        <f>IF(G149="","",VLOOKUP(G149,種目名!$O$5:$T$104,3,0))</f>
        <v/>
      </c>
      <c r="AA149" s="99" t="str">
        <f>IF(J149="","",VLOOKUP(J149,種目名!$O$5:$T$104,3,0))</f>
        <v/>
      </c>
      <c r="AB149" s="119" t="str">
        <f>IF(M149="","",VLOOKUP(M149,種目名!$O$5:$T$104,3,0))</f>
        <v/>
      </c>
      <c r="AC149" s="119" t="str">
        <f>IF(P149="","",VLOOKUP(AF149,種目名!$O$5:$T$104,3,0))</f>
        <v/>
      </c>
      <c r="AD149" s="120" t="str">
        <f>IF(S149="","",VLOOKUP(AI149,種目名!$O$5:$T$104,3,0))</f>
        <v/>
      </c>
      <c r="AE149" s="117">
        <f t="shared" si="199"/>
        <v>0</v>
      </c>
      <c r="AF149" s="157" t="str">
        <f t="shared" si="200"/>
        <v/>
      </c>
      <c r="AG149" s="157" t="str">
        <f t="shared" si="201"/>
        <v/>
      </c>
      <c r="AH149" s="117">
        <f t="shared" si="202"/>
        <v>0</v>
      </c>
      <c r="AI149" s="157" t="str">
        <f t="shared" si="203"/>
        <v/>
      </c>
      <c r="AJ149" s="157" t="str">
        <f t="shared" si="204"/>
        <v/>
      </c>
      <c r="AK149" s="390"/>
      <c r="AL149" s="171">
        <f t="shared" si="209"/>
        <v>0</v>
      </c>
      <c r="AM149" s="399">
        <f t="shared" si="210"/>
        <v>0</v>
      </c>
      <c r="AN149" s="399">
        <f>COUNTIF($B$12:B149,B149)</f>
        <v>0</v>
      </c>
      <c r="AO149" s="399"/>
      <c r="AP149" s="399" t="str">
        <f t="shared" si="211"/>
        <v/>
      </c>
      <c r="AQ149" s="399" t="str">
        <f t="shared" si="212"/>
        <v/>
      </c>
      <c r="AR149" s="399" t="str">
        <f t="shared" si="213"/>
        <v/>
      </c>
      <c r="AS149" s="399" t="str">
        <f t="shared" si="214"/>
        <v/>
      </c>
      <c r="AT149" s="399">
        <f t="shared" si="215"/>
        <v>0</v>
      </c>
      <c r="AU149" s="399" t="str">
        <f t="shared" si="216"/>
        <v/>
      </c>
      <c r="AV149" s="399" t="str">
        <f t="shared" si="217"/>
        <v/>
      </c>
      <c r="AW149" s="399" t="str">
        <f t="shared" si="218"/>
        <v/>
      </c>
      <c r="AX149" s="399" t="str">
        <f t="shared" si="219"/>
        <v/>
      </c>
      <c r="AY149" s="399" t="str">
        <f t="shared" si="220"/>
        <v/>
      </c>
      <c r="AZ149" s="399" t="str">
        <f t="shared" si="221"/>
        <v/>
      </c>
      <c r="BA149" s="399" t="str">
        <f t="shared" si="222"/>
        <v/>
      </c>
      <c r="BB149" s="399" t="str">
        <f t="shared" si="223"/>
        <v/>
      </c>
      <c r="BC149" s="399" t="str">
        <f t="shared" si="224"/>
        <v/>
      </c>
      <c r="BD149" s="403" t="str">
        <f t="shared" si="225"/>
        <v/>
      </c>
      <c r="BE149" s="393">
        <f t="shared" si="226"/>
        <v>0</v>
      </c>
      <c r="BF149" s="157"/>
      <c r="BG149" s="399">
        <f t="shared" si="227"/>
        <v>0</v>
      </c>
      <c r="BH149" s="399">
        <f t="shared" si="228"/>
        <v>0</v>
      </c>
      <c r="BI149" s="412">
        <f t="shared" si="229"/>
        <v>0</v>
      </c>
      <c r="BJ149" s="413">
        <f t="shared" si="205"/>
        <v>0</v>
      </c>
      <c r="BK149" s="398" t="str">
        <f t="shared" si="206"/>
        <v>0</v>
      </c>
      <c r="BL149" s="398" t="str">
        <f t="shared" si="207"/>
        <v>0</v>
      </c>
      <c r="BM149" s="412">
        <f t="shared" si="230"/>
        <v>0</v>
      </c>
      <c r="BN149" s="412" t="str">
        <f t="shared" si="231"/>
        <v>0m0</v>
      </c>
      <c r="BO149" s="399">
        <f t="shared" si="232"/>
        <v>0</v>
      </c>
      <c r="BP149" s="399">
        <f t="shared" si="233"/>
        <v>0</v>
      </c>
      <c r="BQ149" s="412">
        <f t="shared" si="234"/>
        <v>0</v>
      </c>
      <c r="BR149" s="413">
        <f t="shared" si="235"/>
        <v>0</v>
      </c>
      <c r="BS149" s="398" t="str">
        <f t="shared" si="236"/>
        <v>0</v>
      </c>
      <c r="BT149" s="398" t="str">
        <f t="shared" si="237"/>
        <v>0</v>
      </c>
      <c r="BU149" s="412">
        <f t="shared" si="238"/>
        <v>0</v>
      </c>
      <c r="BV149" s="412" t="str">
        <f t="shared" si="239"/>
        <v>0m0</v>
      </c>
      <c r="BW149" s="399">
        <f t="shared" si="240"/>
        <v>0</v>
      </c>
      <c r="BX149" s="399">
        <f t="shared" si="241"/>
        <v>0</v>
      </c>
      <c r="BY149" s="412">
        <f t="shared" si="242"/>
        <v>0</v>
      </c>
      <c r="BZ149" s="413">
        <f t="shared" si="243"/>
        <v>0</v>
      </c>
      <c r="CA149" s="398" t="str">
        <f t="shared" si="244"/>
        <v>0</v>
      </c>
      <c r="CB149" s="398" t="str">
        <f t="shared" si="245"/>
        <v>0</v>
      </c>
      <c r="CC149" s="412">
        <f t="shared" si="246"/>
        <v>0</v>
      </c>
      <c r="CD149" s="412" t="str">
        <f t="shared" si="247"/>
        <v>0m0</v>
      </c>
      <c r="CE149" s="399">
        <f t="shared" si="248"/>
        <v>0</v>
      </c>
      <c r="CF149" s="399">
        <f t="shared" si="249"/>
        <v>0</v>
      </c>
      <c r="CG149" s="412">
        <f t="shared" si="250"/>
        <v>0</v>
      </c>
      <c r="CH149" s="413">
        <f t="shared" si="251"/>
        <v>0</v>
      </c>
      <c r="CI149" s="398" t="str">
        <f t="shared" si="252"/>
        <v>0</v>
      </c>
      <c r="CJ149" s="398" t="str">
        <f t="shared" si="253"/>
        <v>0</v>
      </c>
      <c r="CK149" s="412">
        <f t="shared" si="254"/>
        <v>0</v>
      </c>
      <c r="CL149" s="412" t="str">
        <f t="shared" si="255"/>
        <v>0m0</v>
      </c>
      <c r="CM149" s="399">
        <f t="shared" si="256"/>
        <v>0</v>
      </c>
      <c r="CN149" s="399">
        <f t="shared" si="257"/>
        <v>0</v>
      </c>
      <c r="CO149" s="412">
        <f t="shared" si="258"/>
        <v>0</v>
      </c>
      <c r="CP149" s="413">
        <f t="shared" si="259"/>
        <v>0</v>
      </c>
      <c r="CQ149" s="398" t="str">
        <f t="shared" si="260"/>
        <v>0</v>
      </c>
      <c r="CR149" s="398" t="str">
        <f t="shared" si="261"/>
        <v>0</v>
      </c>
      <c r="CS149" s="412">
        <f t="shared" si="262"/>
        <v>0</v>
      </c>
      <c r="CT149" s="412" t="str">
        <f t="shared" si="263"/>
        <v>0m0</v>
      </c>
      <c r="CU149" s="412">
        <f t="shared" si="264"/>
        <v>0</v>
      </c>
      <c r="CV149" s="412">
        <f t="shared" si="265"/>
        <v>0</v>
      </c>
      <c r="CW149" s="412">
        <f t="shared" si="266"/>
        <v>0</v>
      </c>
      <c r="CX149" s="412">
        <f t="shared" si="267"/>
        <v>0</v>
      </c>
      <c r="CY149" s="412">
        <f t="shared" si="268"/>
        <v>0</v>
      </c>
      <c r="CZ149" s="412" t="str">
        <f t="shared" si="269"/>
        <v/>
      </c>
      <c r="DA149" s="412" t="str">
        <f t="shared" si="270"/>
        <v/>
      </c>
      <c r="DB149" s="412" t="str">
        <f t="shared" si="271"/>
        <v/>
      </c>
      <c r="DC149" s="412" t="str">
        <f t="shared" si="272"/>
        <v/>
      </c>
      <c r="DD149" s="412" t="str">
        <f t="shared" si="273"/>
        <v/>
      </c>
      <c r="DE149" s="412"/>
      <c r="DG149" s="412" t="str">
        <f t="shared" si="274"/>
        <v/>
      </c>
      <c r="DH149" s="412" t="str">
        <f t="shared" si="275"/>
        <v/>
      </c>
      <c r="DI149" s="412">
        <f t="shared" si="276"/>
        <v>0</v>
      </c>
      <c r="DJ149" s="412" t="str">
        <f t="shared" si="277"/>
        <v/>
      </c>
      <c r="DK149" s="412" t="str">
        <f t="shared" si="278"/>
        <v/>
      </c>
      <c r="DL149" s="412" t="str">
        <f t="shared" si="279"/>
        <v/>
      </c>
      <c r="DM149" s="412" t="str">
        <f t="shared" si="280"/>
        <v/>
      </c>
      <c r="DN149" s="412" t="str">
        <f t="shared" si="281"/>
        <v/>
      </c>
      <c r="DO149" s="412" t="str">
        <f t="shared" si="282"/>
        <v/>
      </c>
      <c r="DR149" s="494"/>
      <c r="DS149" s="393">
        <f t="shared" si="285"/>
        <v>0</v>
      </c>
      <c r="DT149" s="393">
        <f t="shared" si="283"/>
        <v>0</v>
      </c>
      <c r="DU149" s="411">
        <f t="shared" si="284"/>
        <v>0</v>
      </c>
      <c r="DX149" s="494" t="e">
        <f>IF(BG149&lt;270000,○,"")</f>
        <v>#NAME?</v>
      </c>
    </row>
    <row r="150" spans="1:128" s="411" customFormat="1" ht="18" hidden="1" customHeight="1" thickBot="1">
      <c r="A150" s="145" t="str">
        <f t="shared" si="208"/>
        <v/>
      </c>
      <c r="B150" s="158"/>
      <c r="C150" s="31" t="str">
        <f>IF(B150="","",VLOOKUP(B150,学連登録!$C$2:$G$3000,2,FALSE))</f>
        <v/>
      </c>
      <c r="D150" s="32" t="str">
        <f>IF(B150="","",VLOOKUP(B150,学連登録!$C$2:$G$3000,3,FALSE))</f>
        <v/>
      </c>
      <c r="E150" s="33" t="str">
        <f>IF(B150="","",VLOOKUP(B150,学連登録!$C$2:$G$3000,4,FALSE))</f>
        <v/>
      </c>
      <c r="F150" s="383" t="str">
        <f>IF(B150="","",VLOOKUP(B150,学連登録!$C$2:$I$3000,7,FALSE))</f>
        <v/>
      </c>
      <c r="G150" s="159"/>
      <c r="H150" s="853"/>
      <c r="I150" s="854"/>
      <c r="J150" s="160"/>
      <c r="K150" s="825"/>
      <c r="L150" s="826"/>
      <c r="M150" s="160"/>
      <c r="N150" s="819"/>
      <c r="O150" s="820"/>
      <c r="P150" s="159"/>
      <c r="Q150" s="825"/>
      <c r="R150" s="826"/>
      <c r="S150" s="159"/>
      <c r="T150" s="825"/>
      <c r="U150" s="826"/>
      <c r="V150" s="103" t="str">
        <f>IF(B150="","",VLOOKUP(B150,学連登録!$C$2:$H$3000,6,FALSE))</f>
        <v/>
      </c>
      <c r="W150" s="377"/>
      <c r="X150" s="157"/>
      <c r="Y150" s="118" t="str">
        <f t="shared" ref="Y150:Y213" si="286">IF(C150="","",$S$3)</f>
        <v/>
      </c>
      <c r="Z150" s="97" t="str">
        <f>IF(G150="","",VLOOKUP(G150,種目名!$O$5:$T$104,3,0))</f>
        <v/>
      </c>
      <c r="AA150" s="99" t="str">
        <f>IF(J150="","",VLOOKUP(J150,種目名!$O$5:$T$104,3,0))</f>
        <v/>
      </c>
      <c r="AB150" s="119" t="str">
        <f>IF(M150="","",VLOOKUP(M150,種目名!$O$5:$T$104,3,0))</f>
        <v/>
      </c>
      <c r="AC150" s="119" t="str">
        <f>IF(P150="","",VLOOKUP(AF150,種目名!$O$5:$T$104,3,0))</f>
        <v/>
      </c>
      <c r="AD150" s="120" t="str">
        <f>IF(S150="","",VLOOKUP(AI150,種目名!$O$5:$T$104,3,0))</f>
        <v/>
      </c>
      <c r="AE150" s="117">
        <f t="shared" ref="AE150:AE213" si="287">LENB(P150)</f>
        <v>0</v>
      </c>
      <c r="AF150" s="157" t="str">
        <f t="shared" ref="AF150:AF213" si="288">IF(AE150,LEFTB(P150,AE150-1),"")</f>
        <v/>
      </c>
      <c r="AG150" s="157" t="str">
        <f t="shared" ref="AG150:AG213" si="289">IF(AE150,MIDB(P150,AE150,1),"")</f>
        <v/>
      </c>
      <c r="AH150" s="117">
        <f t="shared" ref="AH150:AH213" si="290">LENB(S150)</f>
        <v>0</v>
      </c>
      <c r="AI150" s="157" t="str">
        <f t="shared" ref="AI150:AI213" si="291">IF(AH150,LEFTB(S150,AH150-1),"")</f>
        <v/>
      </c>
      <c r="AJ150" s="157" t="str">
        <f t="shared" ref="AJ150:AJ213" si="292">IF(AH150,MIDB(S150,AH150,1),"")</f>
        <v/>
      </c>
      <c r="AK150" s="390"/>
      <c r="AL150" s="171">
        <f t="shared" si="209"/>
        <v>0</v>
      </c>
      <c r="AM150" s="399">
        <f t="shared" si="210"/>
        <v>0</v>
      </c>
      <c r="AN150" s="399">
        <f>COUNTIF($B$12:B150,B150)</f>
        <v>0</v>
      </c>
      <c r="AO150" s="399"/>
      <c r="AP150" s="399" t="str">
        <f t="shared" si="211"/>
        <v/>
      </c>
      <c r="AQ150" s="399" t="str">
        <f t="shared" si="212"/>
        <v/>
      </c>
      <c r="AR150" s="399" t="str">
        <f t="shared" si="213"/>
        <v/>
      </c>
      <c r="AS150" s="399" t="str">
        <f t="shared" si="214"/>
        <v/>
      </c>
      <c r="AT150" s="399">
        <f t="shared" si="215"/>
        <v>0</v>
      </c>
      <c r="AU150" s="399" t="str">
        <f t="shared" si="216"/>
        <v/>
      </c>
      <c r="AV150" s="399" t="str">
        <f t="shared" si="217"/>
        <v/>
      </c>
      <c r="AW150" s="399" t="str">
        <f t="shared" si="218"/>
        <v/>
      </c>
      <c r="AX150" s="399" t="str">
        <f t="shared" si="219"/>
        <v/>
      </c>
      <c r="AY150" s="399" t="str">
        <f t="shared" si="220"/>
        <v/>
      </c>
      <c r="AZ150" s="399" t="str">
        <f t="shared" si="221"/>
        <v/>
      </c>
      <c r="BA150" s="399" t="str">
        <f t="shared" si="222"/>
        <v/>
      </c>
      <c r="BB150" s="399" t="str">
        <f t="shared" si="223"/>
        <v/>
      </c>
      <c r="BC150" s="399" t="str">
        <f t="shared" si="224"/>
        <v/>
      </c>
      <c r="BD150" s="403" t="str">
        <f t="shared" si="225"/>
        <v/>
      </c>
      <c r="BE150" s="393">
        <f t="shared" si="226"/>
        <v>0</v>
      </c>
      <c r="BF150" s="157"/>
      <c r="BG150" s="399">
        <f t="shared" si="227"/>
        <v>0</v>
      </c>
      <c r="BH150" s="399">
        <f t="shared" si="228"/>
        <v>0</v>
      </c>
      <c r="BI150" s="412">
        <f t="shared" si="229"/>
        <v>0</v>
      </c>
      <c r="BJ150" s="413">
        <f t="shared" si="205"/>
        <v>0</v>
      </c>
      <c r="BK150" s="398" t="str">
        <f t="shared" si="206"/>
        <v>0</v>
      </c>
      <c r="BL150" s="398" t="str">
        <f t="shared" si="207"/>
        <v>0</v>
      </c>
      <c r="BM150" s="412">
        <f t="shared" si="230"/>
        <v>0</v>
      </c>
      <c r="BN150" s="412" t="str">
        <f t="shared" si="231"/>
        <v>0m0</v>
      </c>
      <c r="BO150" s="399">
        <f t="shared" si="232"/>
        <v>0</v>
      </c>
      <c r="BP150" s="399">
        <f t="shared" si="233"/>
        <v>0</v>
      </c>
      <c r="BQ150" s="412">
        <f t="shared" si="234"/>
        <v>0</v>
      </c>
      <c r="BR150" s="413">
        <f t="shared" si="235"/>
        <v>0</v>
      </c>
      <c r="BS150" s="398" t="str">
        <f t="shared" si="236"/>
        <v>0</v>
      </c>
      <c r="BT150" s="398" t="str">
        <f t="shared" si="237"/>
        <v>0</v>
      </c>
      <c r="BU150" s="412">
        <f t="shared" si="238"/>
        <v>0</v>
      </c>
      <c r="BV150" s="412" t="str">
        <f t="shared" si="239"/>
        <v>0m0</v>
      </c>
      <c r="BW150" s="399">
        <f t="shared" si="240"/>
        <v>0</v>
      </c>
      <c r="BX150" s="399">
        <f t="shared" si="241"/>
        <v>0</v>
      </c>
      <c r="BY150" s="412">
        <f t="shared" si="242"/>
        <v>0</v>
      </c>
      <c r="BZ150" s="413">
        <f t="shared" si="243"/>
        <v>0</v>
      </c>
      <c r="CA150" s="398" t="str">
        <f t="shared" si="244"/>
        <v>0</v>
      </c>
      <c r="CB150" s="398" t="str">
        <f t="shared" si="245"/>
        <v>0</v>
      </c>
      <c r="CC150" s="412">
        <f t="shared" si="246"/>
        <v>0</v>
      </c>
      <c r="CD150" s="412" t="str">
        <f t="shared" si="247"/>
        <v>0m0</v>
      </c>
      <c r="CE150" s="399">
        <f t="shared" si="248"/>
        <v>0</v>
      </c>
      <c r="CF150" s="399">
        <f t="shared" si="249"/>
        <v>0</v>
      </c>
      <c r="CG150" s="412">
        <f t="shared" si="250"/>
        <v>0</v>
      </c>
      <c r="CH150" s="413">
        <f t="shared" si="251"/>
        <v>0</v>
      </c>
      <c r="CI150" s="398" t="str">
        <f t="shared" si="252"/>
        <v>0</v>
      </c>
      <c r="CJ150" s="398" t="str">
        <f t="shared" si="253"/>
        <v>0</v>
      </c>
      <c r="CK150" s="412">
        <f t="shared" si="254"/>
        <v>0</v>
      </c>
      <c r="CL150" s="412" t="str">
        <f t="shared" si="255"/>
        <v>0m0</v>
      </c>
      <c r="CM150" s="399">
        <f t="shared" si="256"/>
        <v>0</v>
      </c>
      <c r="CN150" s="399">
        <f t="shared" si="257"/>
        <v>0</v>
      </c>
      <c r="CO150" s="412">
        <f t="shared" si="258"/>
        <v>0</v>
      </c>
      <c r="CP150" s="413">
        <f t="shared" si="259"/>
        <v>0</v>
      </c>
      <c r="CQ150" s="398" t="str">
        <f t="shared" si="260"/>
        <v>0</v>
      </c>
      <c r="CR150" s="398" t="str">
        <f t="shared" si="261"/>
        <v>0</v>
      </c>
      <c r="CS150" s="412">
        <f t="shared" si="262"/>
        <v>0</v>
      </c>
      <c r="CT150" s="412" t="str">
        <f t="shared" si="263"/>
        <v>0m0</v>
      </c>
      <c r="CU150" s="412">
        <f t="shared" si="264"/>
        <v>0</v>
      </c>
      <c r="CV150" s="412">
        <f t="shared" si="265"/>
        <v>0</v>
      </c>
      <c r="CW150" s="412">
        <f t="shared" si="266"/>
        <v>0</v>
      </c>
      <c r="CX150" s="412">
        <f t="shared" si="267"/>
        <v>0</v>
      </c>
      <c r="CY150" s="412">
        <f t="shared" si="268"/>
        <v>0</v>
      </c>
      <c r="CZ150" s="412" t="str">
        <f t="shared" si="269"/>
        <v/>
      </c>
      <c r="DA150" s="412" t="str">
        <f t="shared" si="270"/>
        <v/>
      </c>
      <c r="DB150" s="412" t="str">
        <f t="shared" si="271"/>
        <v/>
      </c>
      <c r="DC150" s="412" t="str">
        <f t="shared" si="272"/>
        <v/>
      </c>
      <c r="DD150" s="412" t="str">
        <f t="shared" si="273"/>
        <v/>
      </c>
      <c r="DE150" s="412"/>
      <c r="DG150" s="412" t="str">
        <f t="shared" si="274"/>
        <v/>
      </c>
      <c r="DH150" s="412" t="str">
        <f t="shared" si="275"/>
        <v/>
      </c>
      <c r="DI150" s="412">
        <f t="shared" si="276"/>
        <v>0</v>
      </c>
      <c r="DJ150" s="412" t="str">
        <f t="shared" si="277"/>
        <v/>
      </c>
      <c r="DK150" s="412" t="str">
        <f t="shared" si="278"/>
        <v/>
      </c>
      <c r="DL150" s="412" t="str">
        <f t="shared" si="279"/>
        <v/>
      </c>
      <c r="DM150" s="412" t="str">
        <f t="shared" si="280"/>
        <v/>
      </c>
      <c r="DN150" s="412" t="str">
        <f t="shared" si="281"/>
        <v/>
      </c>
      <c r="DO150" s="412" t="str">
        <f t="shared" si="282"/>
        <v/>
      </c>
      <c r="DR150" s="494"/>
      <c r="DS150" s="393">
        <f t="shared" si="285"/>
        <v>0</v>
      </c>
      <c r="DT150" s="393">
        <f t="shared" si="283"/>
        <v>0</v>
      </c>
      <c r="DU150" s="411">
        <f t="shared" si="284"/>
        <v>0</v>
      </c>
      <c r="DX150" s="494" t="e">
        <f>IF(BG150&lt;270000,○,"")</f>
        <v>#NAME?</v>
      </c>
    </row>
    <row r="151" spans="1:128" s="411" customFormat="1" ht="18" hidden="1" customHeight="1" thickBot="1">
      <c r="A151" s="145" t="str">
        <f t="shared" si="208"/>
        <v/>
      </c>
      <c r="B151" s="158"/>
      <c r="C151" s="31" t="str">
        <f>IF(B151="","",VLOOKUP(B151,学連登録!$C$2:$G$3000,2,FALSE))</f>
        <v/>
      </c>
      <c r="D151" s="32" t="str">
        <f>IF(B151="","",VLOOKUP(B151,学連登録!$C$2:$G$3000,3,FALSE))</f>
        <v/>
      </c>
      <c r="E151" s="33" t="str">
        <f>IF(B151="","",VLOOKUP(B151,学連登録!$C$2:$G$3000,4,FALSE))</f>
        <v/>
      </c>
      <c r="F151" s="383" t="str">
        <f>IF(B151="","",VLOOKUP(B151,学連登録!$C$2:$I$3000,7,FALSE))</f>
        <v/>
      </c>
      <c r="G151" s="159"/>
      <c r="H151" s="853"/>
      <c r="I151" s="854"/>
      <c r="J151" s="160"/>
      <c r="K151" s="825"/>
      <c r="L151" s="826"/>
      <c r="M151" s="160"/>
      <c r="N151" s="819"/>
      <c r="O151" s="820"/>
      <c r="P151" s="159"/>
      <c r="Q151" s="825"/>
      <c r="R151" s="826"/>
      <c r="S151" s="159"/>
      <c r="T151" s="825"/>
      <c r="U151" s="826"/>
      <c r="V151" s="103" t="str">
        <f>IF(B151="","",VLOOKUP(B151,学連登録!$C$2:$H$3000,6,FALSE))</f>
        <v/>
      </c>
      <c r="W151" s="377"/>
      <c r="X151" s="157"/>
      <c r="Y151" s="118" t="str">
        <f t="shared" si="286"/>
        <v/>
      </c>
      <c r="Z151" s="97" t="str">
        <f>IF(G151="","",VLOOKUP(G151,種目名!$O$5:$T$104,3,0))</f>
        <v/>
      </c>
      <c r="AA151" s="99" t="str">
        <f>IF(J151="","",VLOOKUP(J151,種目名!$O$5:$T$104,3,0))</f>
        <v/>
      </c>
      <c r="AB151" s="119" t="str">
        <f>IF(M151="","",VLOOKUP(M151,種目名!$O$5:$T$104,3,0))</f>
        <v/>
      </c>
      <c r="AC151" s="119" t="str">
        <f>IF(P151="","",VLOOKUP(AF151,種目名!$O$5:$T$104,3,0))</f>
        <v/>
      </c>
      <c r="AD151" s="120" t="str">
        <f>IF(S151="","",VLOOKUP(AI151,種目名!$O$5:$T$104,3,0))</f>
        <v/>
      </c>
      <c r="AE151" s="117">
        <f t="shared" si="287"/>
        <v>0</v>
      </c>
      <c r="AF151" s="157" t="str">
        <f t="shared" si="288"/>
        <v/>
      </c>
      <c r="AG151" s="157" t="str">
        <f t="shared" si="289"/>
        <v/>
      </c>
      <c r="AH151" s="117">
        <f t="shared" si="290"/>
        <v>0</v>
      </c>
      <c r="AI151" s="157" t="str">
        <f t="shared" si="291"/>
        <v/>
      </c>
      <c r="AJ151" s="157" t="str">
        <f t="shared" si="292"/>
        <v/>
      </c>
      <c r="AK151" s="390"/>
      <c r="AL151" s="171">
        <f t="shared" si="209"/>
        <v>0</v>
      </c>
      <c r="AM151" s="399">
        <f t="shared" si="210"/>
        <v>0</v>
      </c>
      <c r="AN151" s="399">
        <f>COUNTIF($B$12:B151,B151)</f>
        <v>0</v>
      </c>
      <c r="AO151" s="399"/>
      <c r="AP151" s="399" t="str">
        <f t="shared" si="211"/>
        <v/>
      </c>
      <c r="AQ151" s="399" t="str">
        <f t="shared" si="212"/>
        <v/>
      </c>
      <c r="AR151" s="399" t="str">
        <f t="shared" si="213"/>
        <v/>
      </c>
      <c r="AS151" s="399" t="str">
        <f t="shared" si="214"/>
        <v/>
      </c>
      <c r="AT151" s="399">
        <f t="shared" si="215"/>
        <v>0</v>
      </c>
      <c r="AU151" s="399" t="str">
        <f t="shared" si="216"/>
        <v/>
      </c>
      <c r="AV151" s="399" t="str">
        <f t="shared" si="217"/>
        <v/>
      </c>
      <c r="AW151" s="399" t="str">
        <f t="shared" si="218"/>
        <v/>
      </c>
      <c r="AX151" s="399" t="str">
        <f t="shared" si="219"/>
        <v/>
      </c>
      <c r="AY151" s="399" t="str">
        <f t="shared" si="220"/>
        <v/>
      </c>
      <c r="AZ151" s="399" t="str">
        <f t="shared" si="221"/>
        <v/>
      </c>
      <c r="BA151" s="399" t="str">
        <f t="shared" si="222"/>
        <v/>
      </c>
      <c r="BB151" s="399" t="str">
        <f t="shared" si="223"/>
        <v/>
      </c>
      <c r="BC151" s="399" t="str">
        <f t="shared" si="224"/>
        <v/>
      </c>
      <c r="BD151" s="403" t="str">
        <f t="shared" si="225"/>
        <v/>
      </c>
      <c r="BE151" s="393">
        <f t="shared" si="226"/>
        <v>0</v>
      </c>
      <c r="BF151" s="157"/>
      <c r="BG151" s="399">
        <f t="shared" si="227"/>
        <v>0</v>
      </c>
      <c r="BH151" s="399">
        <f t="shared" si="228"/>
        <v>0</v>
      </c>
      <c r="BI151" s="412">
        <f t="shared" si="229"/>
        <v>0</v>
      </c>
      <c r="BJ151" s="413">
        <f t="shared" si="205"/>
        <v>0</v>
      </c>
      <c r="BK151" s="398" t="str">
        <f t="shared" si="206"/>
        <v>0</v>
      </c>
      <c r="BL151" s="398" t="str">
        <f t="shared" si="207"/>
        <v>0</v>
      </c>
      <c r="BM151" s="412">
        <f t="shared" si="230"/>
        <v>0</v>
      </c>
      <c r="BN151" s="412" t="str">
        <f t="shared" si="231"/>
        <v>0m0</v>
      </c>
      <c r="BO151" s="399">
        <f t="shared" si="232"/>
        <v>0</v>
      </c>
      <c r="BP151" s="399">
        <f t="shared" si="233"/>
        <v>0</v>
      </c>
      <c r="BQ151" s="412">
        <f t="shared" si="234"/>
        <v>0</v>
      </c>
      <c r="BR151" s="413">
        <f t="shared" si="235"/>
        <v>0</v>
      </c>
      <c r="BS151" s="398" t="str">
        <f t="shared" si="236"/>
        <v>0</v>
      </c>
      <c r="BT151" s="398" t="str">
        <f t="shared" si="237"/>
        <v>0</v>
      </c>
      <c r="BU151" s="412">
        <f t="shared" si="238"/>
        <v>0</v>
      </c>
      <c r="BV151" s="412" t="str">
        <f t="shared" si="239"/>
        <v>0m0</v>
      </c>
      <c r="BW151" s="399">
        <f t="shared" si="240"/>
        <v>0</v>
      </c>
      <c r="BX151" s="399">
        <f t="shared" si="241"/>
        <v>0</v>
      </c>
      <c r="BY151" s="412">
        <f t="shared" si="242"/>
        <v>0</v>
      </c>
      <c r="BZ151" s="413">
        <f t="shared" si="243"/>
        <v>0</v>
      </c>
      <c r="CA151" s="398" t="str">
        <f t="shared" si="244"/>
        <v>0</v>
      </c>
      <c r="CB151" s="398" t="str">
        <f t="shared" si="245"/>
        <v>0</v>
      </c>
      <c r="CC151" s="412">
        <f t="shared" si="246"/>
        <v>0</v>
      </c>
      <c r="CD151" s="412" t="str">
        <f t="shared" si="247"/>
        <v>0m0</v>
      </c>
      <c r="CE151" s="399">
        <f t="shared" si="248"/>
        <v>0</v>
      </c>
      <c r="CF151" s="399">
        <f t="shared" si="249"/>
        <v>0</v>
      </c>
      <c r="CG151" s="412">
        <f t="shared" si="250"/>
        <v>0</v>
      </c>
      <c r="CH151" s="413">
        <f t="shared" si="251"/>
        <v>0</v>
      </c>
      <c r="CI151" s="398" t="str">
        <f t="shared" si="252"/>
        <v>0</v>
      </c>
      <c r="CJ151" s="398" t="str">
        <f t="shared" si="253"/>
        <v>0</v>
      </c>
      <c r="CK151" s="412">
        <f t="shared" si="254"/>
        <v>0</v>
      </c>
      <c r="CL151" s="412" t="str">
        <f t="shared" si="255"/>
        <v>0m0</v>
      </c>
      <c r="CM151" s="399">
        <f t="shared" si="256"/>
        <v>0</v>
      </c>
      <c r="CN151" s="399">
        <f t="shared" si="257"/>
        <v>0</v>
      </c>
      <c r="CO151" s="412">
        <f t="shared" si="258"/>
        <v>0</v>
      </c>
      <c r="CP151" s="413">
        <f t="shared" si="259"/>
        <v>0</v>
      </c>
      <c r="CQ151" s="398" t="str">
        <f t="shared" si="260"/>
        <v>0</v>
      </c>
      <c r="CR151" s="398" t="str">
        <f t="shared" si="261"/>
        <v>0</v>
      </c>
      <c r="CS151" s="412">
        <f t="shared" si="262"/>
        <v>0</v>
      </c>
      <c r="CT151" s="412" t="str">
        <f t="shared" si="263"/>
        <v>0m0</v>
      </c>
      <c r="CU151" s="412">
        <f t="shared" si="264"/>
        <v>0</v>
      </c>
      <c r="CV151" s="412">
        <f t="shared" si="265"/>
        <v>0</v>
      </c>
      <c r="CW151" s="412">
        <f t="shared" si="266"/>
        <v>0</v>
      </c>
      <c r="CX151" s="412">
        <f t="shared" si="267"/>
        <v>0</v>
      </c>
      <c r="CY151" s="412">
        <f t="shared" si="268"/>
        <v>0</v>
      </c>
      <c r="CZ151" s="412" t="str">
        <f t="shared" si="269"/>
        <v/>
      </c>
      <c r="DA151" s="412" t="str">
        <f t="shared" si="270"/>
        <v/>
      </c>
      <c r="DB151" s="412" t="str">
        <f t="shared" si="271"/>
        <v/>
      </c>
      <c r="DC151" s="412" t="str">
        <f t="shared" si="272"/>
        <v/>
      </c>
      <c r="DD151" s="412" t="str">
        <f t="shared" si="273"/>
        <v/>
      </c>
      <c r="DE151" s="412"/>
      <c r="DG151" s="412" t="str">
        <f t="shared" si="274"/>
        <v/>
      </c>
      <c r="DH151" s="412" t="str">
        <f t="shared" si="275"/>
        <v/>
      </c>
      <c r="DI151" s="412">
        <f t="shared" si="276"/>
        <v>0</v>
      </c>
      <c r="DJ151" s="412" t="str">
        <f t="shared" si="277"/>
        <v/>
      </c>
      <c r="DK151" s="412" t="str">
        <f t="shared" si="278"/>
        <v/>
      </c>
      <c r="DL151" s="412" t="str">
        <f t="shared" si="279"/>
        <v/>
      </c>
      <c r="DM151" s="412" t="str">
        <f t="shared" si="280"/>
        <v/>
      </c>
      <c r="DN151" s="412" t="str">
        <f t="shared" si="281"/>
        <v/>
      </c>
      <c r="DO151" s="412" t="str">
        <f t="shared" si="282"/>
        <v/>
      </c>
      <c r="DR151" s="494"/>
      <c r="DS151" s="393">
        <f t="shared" si="285"/>
        <v>0</v>
      </c>
      <c r="DT151" s="393">
        <f t="shared" si="283"/>
        <v>0</v>
      </c>
      <c r="DU151" s="411">
        <f t="shared" si="284"/>
        <v>0</v>
      </c>
      <c r="DX151" s="494" t="e">
        <f>IF(BG151&lt;270000,○,"")</f>
        <v>#NAME?</v>
      </c>
    </row>
    <row r="152" spans="1:128" s="411" customFormat="1" ht="18" hidden="1" customHeight="1" thickBot="1">
      <c r="A152" s="145" t="str">
        <f t="shared" si="208"/>
        <v/>
      </c>
      <c r="B152" s="158"/>
      <c r="C152" s="31" t="str">
        <f>IF(B152="","",VLOOKUP(B152,学連登録!$C$2:$G$3000,2,FALSE))</f>
        <v/>
      </c>
      <c r="D152" s="32" t="str">
        <f>IF(B152="","",VLOOKUP(B152,学連登録!$C$2:$G$3000,3,FALSE))</f>
        <v/>
      </c>
      <c r="E152" s="33" t="str">
        <f>IF(B152="","",VLOOKUP(B152,学連登録!$C$2:$G$3000,4,FALSE))</f>
        <v/>
      </c>
      <c r="F152" s="383" t="str">
        <f>IF(B152="","",VLOOKUP(B152,学連登録!$C$2:$I$3000,7,FALSE))</f>
        <v/>
      </c>
      <c r="G152" s="159"/>
      <c r="H152" s="853"/>
      <c r="I152" s="854"/>
      <c r="J152" s="160"/>
      <c r="K152" s="825"/>
      <c r="L152" s="826"/>
      <c r="M152" s="160"/>
      <c r="N152" s="819"/>
      <c r="O152" s="820"/>
      <c r="P152" s="159"/>
      <c r="Q152" s="825"/>
      <c r="R152" s="826"/>
      <c r="S152" s="159"/>
      <c r="T152" s="825"/>
      <c r="U152" s="826"/>
      <c r="V152" s="103" t="str">
        <f>IF(B152="","",VLOOKUP(B152,学連登録!$C$2:$H$3000,6,FALSE))</f>
        <v/>
      </c>
      <c r="W152" s="377"/>
      <c r="X152" s="157"/>
      <c r="Y152" s="118" t="str">
        <f t="shared" si="286"/>
        <v/>
      </c>
      <c r="Z152" s="97" t="str">
        <f>IF(G152="","",VLOOKUP(G152,種目名!$O$5:$T$104,3,0))</f>
        <v/>
      </c>
      <c r="AA152" s="99" t="str">
        <f>IF(J152="","",VLOOKUP(J152,種目名!$O$5:$T$104,3,0))</f>
        <v/>
      </c>
      <c r="AB152" s="119" t="str">
        <f>IF(M152="","",VLOOKUP(M152,種目名!$O$5:$T$104,3,0))</f>
        <v/>
      </c>
      <c r="AC152" s="119" t="str">
        <f>IF(P152="","",VLOOKUP(AF152,種目名!$O$5:$T$104,3,0))</f>
        <v/>
      </c>
      <c r="AD152" s="120" t="str">
        <f>IF(S152="","",VLOOKUP(AI152,種目名!$O$5:$T$104,3,0))</f>
        <v/>
      </c>
      <c r="AE152" s="117">
        <f t="shared" si="287"/>
        <v>0</v>
      </c>
      <c r="AF152" s="157" t="str">
        <f t="shared" si="288"/>
        <v/>
      </c>
      <c r="AG152" s="157" t="str">
        <f t="shared" si="289"/>
        <v/>
      </c>
      <c r="AH152" s="117">
        <f t="shared" si="290"/>
        <v>0</v>
      </c>
      <c r="AI152" s="157" t="str">
        <f t="shared" si="291"/>
        <v/>
      </c>
      <c r="AJ152" s="157" t="str">
        <f t="shared" si="292"/>
        <v/>
      </c>
      <c r="AK152" s="390"/>
      <c r="AL152" s="171">
        <f t="shared" si="209"/>
        <v>0</v>
      </c>
      <c r="AM152" s="399">
        <f t="shared" si="210"/>
        <v>0</v>
      </c>
      <c r="AN152" s="399">
        <f>COUNTIF($B$12:B152,B152)</f>
        <v>0</v>
      </c>
      <c r="AO152" s="399"/>
      <c r="AP152" s="399" t="str">
        <f t="shared" si="211"/>
        <v/>
      </c>
      <c r="AQ152" s="399" t="str">
        <f t="shared" si="212"/>
        <v/>
      </c>
      <c r="AR152" s="399" t="str">
        <f t="shared" si="213"/>
        <v/>
      </c>
      <c r="AS152" s="399" t="str">
        <f t="shared" si="214"/>
        <v/>
      </c>
      <c r="AT152" s="399">
        <f t="shared" si="215"/>
        <v>0</v>
      </c>
      <c r="AU152" s="399" t="str">
        <f t="shared" si="216"/>
        <v/>
      </c>
      <c r="AV152" s="399" t="str">
        <f t="shared" si="217"/>
        <v/>
      </c>
      <c r="AW152" s="399" t="str">
        <f t="shared" si="218"/>
        <v/>
      </c>
      <c r="AX152" s="399" t="str">
        <f t="shared" si="219"/>
        <v/>
      </c>
      <c r="AY152" s="399" t="str">
        <f t="shared" si="220"/>
        <v/>
      </c>
      <c r="AZ152" s="399" t="str">
        <f t="shared" si="221"/>
        <v/>
      </c>
      <c r="BA152" s="399" t="str">
        <f t="shared" si="222"/>
        <v/>
      </c>
      <c r="BB152" s="399" t="str">
        <f t="shared" si="223"/>
        <v/>
      </c>
      <c r="BC152" s="399" t="str">
        <f t="shared" si="224"/>
        <v/>
      </c>
      <c r="BD152" s="403" t="str">
        <f t="shared" si="225"/>
        <v/>
      </c>
      <c r="BE152" s="393">
        <f t="shared" si="226"/>
        <v>0</v>
      </c>
      <c r="BF152" s="157"/>
      <c r="BG152" s="399">
        <f t="shared" si="227"/>
        <v>0</v>
      </c>
      <c r="BH152" s="399">
        <f t="shared" si="228"/>
        <v>0</v>
      </c>
      <c r="BI152" s="412">
        <f t="shared" si="229"/>
        <v>0</v>
      </c>
      <c r="BJ152" s="413">
        <f t="shared" si="205"/>
        <v>0</v>
      </c>
      <c r="BK152" s="398" t="str">
        <f t="shared" si="206"/>
        <v>0</v>
      </c>
      <c r="BL152" s="398" t="str">
        <f t="shared" si="207"/>
        <v>0</v>
      </c>
      <c r="BM152" s="412">
        <f t="shared" si="230"/>
        <v>0</v>
      </c>
      <c r="BN152" s="412" t="str">
        <f t="shared" si="231"/>
        <v>0m0</v>
      </c>
      <c r="BO152" s="399">
        <f t="shared" si="232"/>
        <v>0</v>
      </c>
      <c r="BP152" s="399">
        <f t="shared" si="233"/>
        <v>0</v>
      </c>
      <c r="BQ152" s="412">
        <f t="shared" si="234"/>
        <v>0</v>
      </c>
      <c r="BR152" s="413">
        <f t="shared" si="235"/>
        <v>0</v>
      </c>
      <c r="BS152" s="398" t="str">
        <f t="shared" si="236"/>
        <v>0</v>
      </c>
      <c r="BT152" s="398" t="str">
        <f t="shared" si="237"/>
        <v>0</v>
      </c>
      <c r="BU152" s="412">
        <f t="shared" si="238"/>
        <v>0</v>
      </c>
      <c r="BV152" s="412" t="str">
        <f t="shared" si="239"/>
        <v>0m0</v>
      </c>
      <c r="BW152" s="399">
        <f t="shared" si="240"/>
        <v>0</v>
      </c>
      <c r="BX152" s="399">
        <f t="shared" si="241"/>
        <v>0</v>
      </c>
      <c r="BY152" s="412">
        <f t="shared" si="242"/>
        <v>0</v>
      </c>
      <c r="BZ152" s="413">
        <f t="shared" si="243"/>
        <v>0</v>
      </c>
      <c r="CA152" s="398" t="str">
        <f t="shared" si="244"/>
        <v>0</v>
      </c>
      <c r="CB152" s="398" t="str">
        <f t="shared" si="245"/>
        <v>0</v>
      </c>
      <c r="CC152" s="412">
        <f t="shared" si="246"/>
        <v>0</v>
      </c>
      <c r="CD152" s="412" t="str">
        <f t="shared" si="247"/>
        <v>0m0</v>
      </c>
      <c r="CE152" s="399">
        <f t="shared" si="248"/>
        <v>0</v>
      </c>
      <c r="CF152" s="399">
        <f t="shared" si="249"/>
        <v>0</v>
      </c>
      <c r="CG152" s="412">
        <f t="shared" si="250"/>
        <v>0</v>
      </c>
      <c r="CH152" s="413">
        <f t="shared" si="251"/>
        <v>0</v>
      </c>
      <c r="CI152" s="398" t="str">
        <f t="shared" si="252"/>
        <v>0</v>
      </c>
      <c r="CJ152" s="398" t="str">
        <f t="shared" si="253"/>
        <v>0</v>
      </c>
      <c r="CK152" s="412">
        <f t="shared" si="254"/>
        <v>0</v>
      </c>
      <c r="CL152" s="412" t="str">
        <f t="shared" si="255"/>
        <v>0m0</v>
      </c>
      <c r="CM152" s="399">
        <f t="shared" si="256"/>
        <v>0</v>
      </c>
      <c r="CN152" s="399">
        <f t="shared" si="257"/>
        <v>0</v>
      </c>
      <c r="CO152" s="412">
        <f t="shared" si="258"/>
        <v>0</v>
      </c>
      <c r="CP152" s="413">
        <f t="shared" si="259"/>
        <v>0</v>
      </c>
      <c r="CQ152" s="398" t="str">
        <f t="shared" si="260"/>
        <v>0</v>
      </c>
      <c r="CR152" s="398" t="str">
        <f t="shared" si="261"/>
        <v>0</v>
      </c>
      <c r="CS152" s="412">
        <f t="shared" si="262"/>
        <v>0</v>
      </c>
      <c r="CT152" s="412" t="str">
        <f t="shared" si="263"/>
        <v>0m0</v>
      </c>
      <c r="CU152" s="412">
        <f t="shared" si="264"/>
        <v>0</v>
      </c>
      <c r="CV152" s="412">
        <f t="shared" si="265"/>
        <v>0</v>
      </c>
      <c r="CW152" s="412">
        <f t="shared" si="266"/>
        <v>0</v>
      </c>
      <c r="CX152" s="412">
        <f t="shared" si="267"/>
        <v>0</v>
      </c>
      <c r="CY152" s="412">
        <f t="shared" si="268"/>
        <v>0</v>
      </c>
      <c r="CZ152" s="412" t="str">
        <f t="shared" si="269"/>
        <v/>
      </c>
      <c r="DA152" s="412" t="str">
        <f t="shared" si="270"/>
        <v/>
      </c>
      <c r="DB152" s="412" t="str">
        <f t="shared" si="271"/>
        <v/>
      </c>
      <c r="DC152" s="412" t="str">
        <f t="shared" si="272"/>
        <v/>
      </c>
      <c r="DD152" s="412" t="str">
        <f t="shared" si="273"/>
        <v/>
      </c>
      <c r="DE152" s="412"/>
      <c r="DG152" s="412" t="str">
        <f t="shared" si="274"/>
        <v/>
      </c>
      <c r="DH152" s="412" t="str">
        <f t="shared" si="275"/>
        <v/>
      </c>
      <c r="DI152" s="412">
        <f t="shared" si="276"/>
        <v>0</v>
      </c>
      <c r="DJ152" s="412" t="str">
        <f t="shared" si="277"/>
        <v/>
      </c>
      <c r="DK152" s="412" t="str">
        <f t="shared" si="278"/>
        <v/>
      </c>
      <c r="DL152" s="412" t="str">
        <f t="shared" si="279"/>
        <v/>
      </c>
      <c r="DM152" s="412" t="str">
        <f t="shared" si="280"/>
        <v/>
      </c>
      <c r="DN152" s="412" t="str">
        <f t="shared" si="281"/>
        <v/>
      </c>
      <c r="DO152" s="412" t="str">
        <f t="shared" si="282"/>
        <v/>
      </c>
      <c r="DR152" s="494"/>
      <c r="DS152" s="393">
        <f t="shared" si="285"/>
        <v>0</v>
      </c>
      <c r="DT152" s="393">
        <f t="shared" si="283"/>
        <v>0</v>
      </c>
      <c r="DU152" s="411">
        <f t="shared" si="284"/>
        <v>0</v>
      </c>
      <c r="DX152" s="494" t="e">
        <f>IF(BG152&lt;270000,○,"")</f>
        <v>#NAME?</v>
      </c>
    </row>
    <row r="153" spans="1:128" s="411" customFormat="1" ht="18" hidden="1" customHeight="1" thickBot="1">
      <c r="A153" s="145" t="str">
        <f t="shared" si="208"/>
        <v/>
      </c>
      <c r="B153" s="158"/>
      <c r="C153" s="31" t="str">
        <f>IF(B153="","",VLOOKUP(B153,学連登録!$C$2:$G$3000,2,FALSE))</f>
        <v/>
      </c>
      <c r="D153" s="32" t="str">
        <f>IF(B153="","",VLOOKUP(B153,学連登録!$C$2:$G$3000,3,FALSE))</f>
        <v/>
      </c>
      <c r="E153" s="33" t="str">
        <f>IF(B153="","",VLOOKUP(B153,学連登録!$C$2:$G$3000,4,FALSE))</f>
        <v/>
      </c>
      <c r="F153" s="383" t="str">
        <f>IF(B153="","",VLOOKUP(B153,学連登録!$C$2:$I$3000,7,FALSE))</f>
        <v/>
      </c>
      <c r="G153" s="159"/>
      <c r="H153" s="853"/>
      <c r="I153" s="854"/>
      <c r="J153" s="160"/>
      <c r="K153" s="825"/>
      <c r="L153" s="826"/>
      <c r="M153" s="160"/>
      <c r="N153" s="819"/>
      <c r="O153" s="820"/>
      <c r="P153" s="159"/>
      <c r="Q153" s="825"/>
      <c r="R153" s="826"/>
      <c r="S153" s="159"/>
      <c r="T153" s="825"/>
      <c r="U153" s="826"/>
      <c r="V153" s="103" t="str">
        <f>IF(B153="","",VLOOKUP(B153,学連登録!$C$2:$H$3000,6,FALSE))</f>
        <v/>
      </c>
      <c r="W153" s="377"/>
      <c r="X153" s="157"/>
      <c r="Y153" s="118" t="str">
        <f t="shared" si="286"/>
        <v/>
      </c>
      <c r="Z153" s="97" t="str">
        <f>IF(G153="","",VLOOKUP(G153,種目名!$O$5:$T$104,3,0))</f>
        <v/>
      </c>
      <c r="AA153" s="99" t="str">
        <f>IF(J153="","",VLOOKUP(J153,種目名!$O$5:$T$104,3,0))</f>
        <v/>
      </c>
      <c r="AB153" s="119" t="str">
        <f>IF(M153="","",VLOOKUP(M153,種目名!$O$5:$T$104,3,0))</f>
        <v/>
      </c>
      <c r="AC153" s="119" t="str">
        <f>IF(P153="","",VLOOKUP(AF153,種目名!$O$5:$T$104,3,0))</f>
        <v/>
      </c>
      <c r="AD153" s="120" t="str">
        <f>IF(S153="","",VLOOKUP(AI153,種目名!$O$5:$T$104,3,0))</f>
        <v/>
      </c>
      <c r="AE153" s="117">
        <f t="shared" si="287"/>
        <v>0</v>
      </c>
      <c r="AF153" s="157" t="str">
        <f t="shared" si="288"/>
        <v/>
      </c>
      <c r="AG153" s="157" t="str">
        <f t="shared" si="289"/>
        <v/>
      </c>
      <c r="AH153" s="117">
        <f t="shared" si="290"/>
        <v>0</v>
      </c>
      <c r="AI153" s="157" t="str">
        <f t="shared" si="291"/>
        <v/>
      </c>
      <c r="AJ153" s="157" t="str">
        <f t="shared" si="292"/>
        <v/>
      </c>
      <c r="AK153" s="390"/>
      <c r="AL153" s="171">
        <f t="shared" si="209"/>
        <v>0</v>
      </c>
      <c r="AM153" s="399">
        <f t="shared" si="210"/>
        <v>0</v>
      </c>
      <c r="AN153" s="399">
        <f>COUNTIF($B$12:B153,B153)</f>
        <v>0</v>
      </c>
      <c r="AO153" s="399"/>
      <c r="AP153" s="399" t="str">
        <f t="shared" si="211"/>
        <v/>
      </c>
      <c r="AQ153" s="399" t="str">
        <f t="shared" si="212"/>
        <v/>
      </c>
      <c r="AR153" s="399" t="str">
        <f t="shared" si="213"/>
        <v/>
      </c>
      <c r="AS153" s="399" t="str">
        <f t="shared" si="214"/>
        <v/>
      </c>
      <c r="AT153" s="399">
        <f t="shared" si="215"/>
        <v>0</v>
      </c>
      <c r="AU153" s="399" t="str">
        <f t="shared" si="216"/>
        <v/>
      </c>
      <c r="AV153" s="399" t="str">
        <f t="shared" si="217"/>
        <v/>
      </c>
      <c r="AW153" s="399" t="str">
        <f t="shared" si="218"/>
        <v/>
      </c>
      <c r="AX153" s="399" t="str">
        <f t="shared" si="219"/>
        <v/>
      </c>
      <c r="AY153" s="399" t="str">
        <f t="shared" si="220"/>
        <v/>
      </c>
      <c r="AZ153" s="399" t="str">
        <f t="shared" si="221"/>
        <v/>
      </c>
      <c r="BA153" s="399" t="str">
        <f t="shared" si="222"/>
        <v/>
      </c>
      <c r="BB153" s="399" t="str">
        <f t="shared" si="223"/>
        <v/>
      </c>
      <c r="BC153" s="399" t="str">
        <f t="shared" si="224"/>
        <v/>
      </c>
      <c r="BD153" s="403" t="str">
        <f t="shared" si="225"/>
        <v/>
      </c>
      <c r="BE153" s="393">
        <f t="shared" si="226"/>
        <v>0</v>
      </c>
      <c r="BF153" s="157"/>
      <c r="BG153" s="399">
        <f t="shared" si="227"/>
        <v>0</v>
      </c>
      <c r="BH153" s="399">
        <f t="shared" si="228"/>
        <v>0</v>
      </c>
      <c r="BI153" s="412">
        <f t="shared" si="229"/>
        <v>0</v>
      </c>
      <c r="BJ153" s="413">
        <f t="shared" si="205"/>
        <v>0</v>
      </c>
      <c r="BK153" s="398" t="str">
        <f t="shared" si="206"/>
        <v>0</v>
      </c>
      <c r="BL153" s="398" t="str">
        <f t="shared" si="207"/>
        <v>0</v>
      </c>
      <c r="BM153" s="412">
        <f t="shared" si="230"/>
        <v>0</v>
      </c>
      <c r="BN153" s="412" t="str">
        <f t="shared" si="231"/>
        <v>0m0</v>
      </c>
      <c r="BO153" s="399">
        <f t="shared" si="232"/>
        <v>0</v>
      </c>
      <c r="BP153" s="399">
        <f t="shared" si="233"/>
        <v>0</v>
      </c>
      <c r="BQ153" s="412">
        <f t="shared" si="234"/>
        <v>0</v>
      </c>
      <c r="BR153" s="413">
        <f t="shared" si="235"/>
        <v>0</v>
      </c>
      <c r="BS153" s="398" t="str">
        <f t="shared" si="236"/>
        <v>0</v>
      </c>
      <c r="BT153" s="398" t="str">
        <f t="shared" si="237"/>
        <v>0</v>
      </c>
      <c r="BU153" s="412">
        <f t="shared" si="238"/>
        <v>0</v>
      </c>
      <c r="BV153" s="412" t="str">
        <f t="shared" si="239"/>
        <v>0m0</v>
      </c>
      <c r="BW153" s="399">
        <f t="shared" si="240"/>
        <v>0</v>
      </c>
      <c r="BX153" s="399">
        <f t="shared" si="241"/>
        <v>0</v>
      </c>
      <c r="BY153" s="412">
        <f t="shared" si="242"/>
        <v>0</v>
      </c>
      <c r="BZ153" s="413">
        <f t="shared" si="243"/>
        <v>0</v>
      </c>
      <c r="CA153" s="398" t="str">
        <f t="shared" si="244"/>
        <v>0</v>
      </c>
      <c r="CB153" s="398" t="str">
        <f t="shared" si="245"/>
        <v>0</v>
      </c>
      <c r="CC153" s="412">
        <f t="shared" si="246"/>
        <v>0</v>
      </c>
      <c r="CD153" s="412" t="str">
        <f t="shared" si="247"/>
        <v>0m0</v>
      </c>
      <c r="CE153" s="399">
        <f t="shared" si="248"/>
        <v>0</v>
      </c>
      <c r="CF153" s="399">
        <f t="shared" si="249"/>
        <v>0</v>
      </c>
      <c r="CG153" s="412">
        <f t="shared" si="250"/>
        <v>0</v>
      </c>
      <c r="CH153" s="413">
        <f t="shared" si="251"/>
        <v>0</v>
      </c>
      <c r="CI153" s="398" t="str">
        <f t="shared" si="252"/>
        <v>0</v>
      </c>
      <c r="CJ153" s="398" t="str">
        <f t="shared" si="253"/>
        <v>0</v>
      </c>
      <c r="CK153" s="412">
        <f t="shared" si="254"/>
        <v>0</v>
      </c>
      <c r="CL153" s="412" t="str">
        <f t="shared" si="255"/>
        <v>0m0</v>
      </c>
      <c r="CM153" s="399">
        <f t="shared" si="256"/>
        <v>0</v>
      </c>
      <c r="CN153" s="399">
        <f t="shared" si="257"/>
        <v>0</v>
      </c>
      <c r="CO153" s="412">
        <f t="shared" si="258"/>
        <v>0</v>
      </c>
      <c r="CP153" s="413">
        <f t="shared" si="259"/>
        <v>0</v>
      </c>
      <c r="CQ153" s="398" t="str">
        <f t="shared" si="260"/>
        <v>0</v>
      </c>
      <c r="CR153" s="398" t="str">
        <f t="shared" si="261"/>
        <v>0</v>
      </c>
      <c r="CS153" s="412">
        <f t="shared" si="262"/>
        <v>0</v>
      </c>
      <c r="CT153" s="412" t="str">
        <f t="shared" si="263"/>
        <v>0m0</v>
      </c>
      <c r="CU153" s="412">
        <f t="shared" si="264"/>
        <v>0</v>
      </c>
      <c r="CV153" s="412">
        <f t="shared" si="265"/>
        <v>0</v>
      </c>
      <c r="CW153" s="412">
        <f t="shared" si="266"/>
        <v>0</v>
      </c>
      <c r="CX153" s="412">
        <f t="shared" si="267"/>
        <v>0</v>
      </c>
      <c r="CY153" s="412">
        <f t="shared" si="268"/>
        <v>0</v>
      </c>
      <c r="CZ153" s="412" t="str">
        <f t="shared" si="269"/>
        <v/>
      </c>
      <c r="DA153" s="412" t="str">
        <f t="shared" si="270"/>
        <v/>
      </c>
      <c r="DB153" s="412" t="str">
        <f t="shared" si="271"/>
        <v/>
      </c>
      <c r="DC153" s="412" t="str">
        <f t="shared" si="272"/>
        <v/>
      </c>
      <c r="DD153" s="412" t="str">
        <f t="shared" si="273"/>
        <v/>
      </c>
      <c r="DE153" s="412"/>
      <c r="DG153" s="412" t="str">
        <f t="shared" si="274"/>
        <v/>
      </c>
      <c r="DH153" s="412" t="str">
        <f t="shared" si="275"/>
        <v/>
      </c>
      <c r="DI153" s="412">
        <f t="shared" si="276"/>
        <v>0</v>
      </c>
      <c r="DJ153" s="412" t="str">
        <f t="shared" si="277"/>
        <v/>
      </c>
      <c r="DK153" s="412" t="str">
        <f t="shared" si="278"/>
        <v/>
      </c>
      <c r="DL153" s="412" t="str">
        <f t="shared" si="279"/>
        <v/>
      </c>
      <c r="DM153" s="412" t="str">
        <f t="shared" si="280"/>
        <v/>
      </c>
      <c r="DN153" s="412" t="str">
        <f t="shared" si="281"/>
        <v/>
      </c>
      <c r="DO153" s="412" t="str">
        <f t="shared" si="282"/>
        <v/>
      </c>
      <c r="DR153" s="494"/>
      <c r="DS153" s="393">
        <f t="shared" si="285"/>
        <v>0</v>
      </c>
      <c r="DT153" s="393">
        <f t="shared" si="283"/>
        <v>0</v>
      </c>
      <c r="DU153" s="411">
        <f t="shared" si="284"/>
        <v>0</v>
      </c>
      <c r="DX153" s="494" t="e">
        <f>IF(BG153&lt;270000,○,"")</f>
        <v>#NAME?</v>
      </c>
    </row>
    <row r="154" spans="1:128" s="411" customFormat="1" ht="18" hidden="1" customHeight="1" thickBot="1">
      <c r="A154" s="145" t="str">
        <f t="shared" si="208"/>
        <v/>
      </c>
      <c r="B154" s="158"/>
      <c r="C154" s="31" t="str">
        <f>IF(B154="","",VLOOKUP(B154,学連登録!$C$2:$G$3000,2,FALSE))</f>
        <v/>
      </c>
      <c r="D154" s="32" t="str">
        <f>IF(B154="","",VLOOKUP(B154,学連登録!$C$2:$G$3000,3,FALSE))</f>
        <v/>
      </c>
      <c r="E154" s="33" t="str">
        <f>IF(B154="","",VLOOKUP(B154,学連登録!$C$2:$G$3000,4,FALSE))</f>
        <v/>
      </c>
      <c r="F154" s="383" t="str">
        <f>IF(B154="","",VLOOKUP(B154,学連登録!$C$2:$I$3000,7,FALSE))</f>
        <v/>
      </c>
      <c r="G154" s="159"/>
      <c r="H154" s="853"/>
      <c r="I154" s="854"/>
      <c r="J154" s="160"/>
      <c r="K154" s="825"/>
      <c r="L154" s="826"/>
      <c r="M154" s="160"/>
      <c r="N154" s="819"/>
      <c r="O154" s="820"/>
      <c r="P154" s="159"/>
      <c r="Q154" s="825"/>
      <c r="R154" s="826"/>
      <c r="S154" s="159"/>
      <c r="T154" s="825"/>
      <c r="U154" s="826"/>
      <c r="V154" s="103" t="str">
        <f>IF(B154="","",VLOOKUP(B154,学連登録!$C$2:$H$3000,6,FALSE))</f>
        <v/>
      </c>
      <c r="W154" s="377"/>
      <c r="X154" s="157"/>
      <c r="Y154" s="118" t="str">
        <f t="shared" si="286"/>
        <v/>
      </c>
      <c r="Z154" s="97" t="str">
        <f>IF(G154="","",VLOOKUP(G154,種目名!$O$5:$T$104,3,0))</f>
        <v/>
      </c>
      <c r="AA154" s="99" t="str">
        <f>IF(J154="","",VLOOKUP(J154,種目名!$O$5:$T$104,3,0))</f>
        <v/>
      </c>
      <c r="AB154" s="119" t="str">
        <f>IF(M154="","",VLOOKUP(M154,種目名!$O$5:$T$104,3,0))</f>
        <v/>
      </c>
      <c r="AC154" s="119" t="str">
        <f>IF(P154="","",VLOOKUP(AF154,種目名!$O$5:$T$104,3,0))</f>
        <v/>
      </c>
      <c r="AD154" s="120" t="str">
        <f>IF(S154="","",VLOOKUP(AI154,種目名!$O$5:$T$104,3,0))</f>
        <v/>
      </c>
      <c r="AE154" s="117">
        <f t="shared" si="287"/>
        <v>0</v>
      </c>
      <c r="AF154" s="157" t="str">
        <f t="shared" si="288"/>
        <v/>
      </c>
      <c r="AG154" s="157" t="str">
        <f t="shared" si="289"/>
        <v/>
      </c>
      <c r="AH154" s="117">
        <f t="shared" si="290"/>
        <v>0</v>
      </c>
      <c r="AI154" s="157" t="str">
        <f t="shared" si="291"/>
        <v/>
      </c>
      <c r="AJ154" s="157" t="str">
        <f t="shared" si="292"/>
        <v/>
      </c>
      <c r="AK154" s="390"/>
      <c r="AL154" s="171">
        <f t="shared" si="209"/>
        <v>0</v>
      </c>
      <c r="AM154" s="399">
        <f t="shared" si="210"/>
        <v>0</v>
      </c>
      <c r="AN154" s="399">
        <f>COUNTIF($B$12:B154,B154)</f>
        <v>0</v>
      </c>
      <c r="AO154" s="399"/>
      <c r="AP154" s="399" t="str">
        <f t="shared" si="211"/>
        <v/>
      </c>
      <c r="AQ154" s="399" t="str">
        <f t="shared" si="212"/>
        <v/>
      </c>
      <c r="AR154" s="399" t="str">
        <f t="shared" si="213"/>
        <v/>
      </c>
      <c r="AS154" s="399" t="str">
        <f t="shared" si="214"/>
        <v/>
      </c>
      <c r="AT154" s="399">
        <f t="shared" si="215"/>
        <v>0</v>
      </c>
      <c r="AU154" s="399" t="str">
        <f t="shared" si="216"/>
        <v/>
      </c>
      <c r="AV154" s="399" t="str">
        <f t="shared" si="217"/>
        <v/>
      </c>
      <c r="AW154" s="399" t="str">
        <f t="shared" si="218"/>
        <v/>
      </c>
      <c r="AX154" s="399" t="str">
        <f t="shared" si="219"/>
        <v/>
      </c>
      <c r="AY154" s="399" t="str">
        <f t="shared" si="220"/>
        <v/>
      </c>
      <c r="AZ154" s="399" t="str">
        <f t="shared" si="221"/>
        <v/>
      </c>
      <c r="BA154" s="399" t="str">
        <f t="shared" si="222"/>
        <v/>
      </c>
      <c r="BB154" s="399" t="str">
        <f t="shared" si="223"/>
        <v/>
      </c>
      <c r="BC154" s="399" t="str">
        <f t="shared" si="224"/>
        <v/>
      </c>
      <c r="BD154" s="403" t="str">
        <f t="shared" si="225"/>
        <v/>
      </c>
      <c r="BE154" s="393">
        <f t="shared" si="226"/>
        <v>0</v>
      </c>
      <c r="BF154" s="157"/>
      <c r="BG154" s="399">
        <f t="shared" si="227"/>
        <v>0</v>
      </c>
      <c r="BH154" s="399">
        <f t="shared" si="228"/>
        <v>0</v>
      </c>
      <c r="BI154" s="412">
        <f t="shared" si="229"/>
        <v>0</v>
      </c>
      <c r="BJ154" s="413">
        <f t="shared" si="205"/>
        <v>0</v>
      </c>
      <c r="BK154" s="398" t="str">
        <f t="shared" si="206"/>
        <v>0</v>
      </c>
      <c r="BL154" s="398" t="str">
        <f t="shared" si="207"/>
        <v>0</v>
      </c>
      <c r="BM154" s="412">
        <f t="shared" si="230"/>
        <v>0</v>
      </c>
      <c r="BN154" s="412" t="str">
        <f t="shared" si="231"/>
        <v>0m0</v>
      </c>
      <c r="BO154" s="399">
        <f t="shared" si="232"/>
        <v>0</v>
      </c>
      <c r="BP154" s="399">
        <f t="shared" si="233"/>
        <v>0</v>
      </c>
      <c r="BQ154" s="412">
        <f t="shared" si="234"/>
        <v>0</v>
      </c>
      <c r="BR154" s="413">
        <f t="shared" si="235"/>
        <v>0</v>
      </c>
      <c r="BS154" s="398" t="str">
        <f t="shared" si="236"/>
        <v>0</v>
      </c>
      <c r="BT154" s="398" t="str">
        <f t="shared" si="237"/>
        <v>0</v>
      </c>
      <c r="BU154" s="412">
        <f t="shared" si="238"/>
        <v>0</v>
      </c>
      <c r="BV154" s="412" t="str">
        <f t="shared" si="239"/>
        <v>0m0</v>
      </c>
      <c r="BW154" s="399">
        <f t="shared" si="240"/>
        <v>0</v>
      </c>
      <c r="BX154" s="399">
        <f t="shared" si="241"/>
        <v>0</v>
      </c>
      <c r="BY154" s="412">
        <f t="shared" si="242"/>
        <v>0</v>
      </c>
      <c r="BZ154" s="413">
        <f t="shared" si="243"/>
        <v>0</v>
      </c>
      <c r="CA154" s="398" t="str">
        <f t="shared" si="244"/>
        <v>0</v>
      </c>
      <c r="CB154" s="398" t="str">
        <f t="shared" si="245"/>
        <v>0</v>
      </c>
      <c r="CC154" s="412">
        <f t="shared" si="246"/>
        <v>0</v>
      </c>
      <c r="CD154" s="412" t="str">
        <f t="shared" si="247"/>
        <v>0m0</v>
      </c>
      <c r="CE154" s="399">
        <f t="shared" si="248"/>
        <v>0</v>
      </c>
      <c r="CF154" s="399">
        <f t="shared" si="249"/>
        <v>0</v>
      </c>
      <c r="CG154" s="412">
        <f t="shared" si="250"/>
        <v>0</v>
      </c>
      <c r="CH154" s="413">
        <f t="shared" si="251"/>
        <v>0</v>
      </c>
      <c r="CI154" s="398" t="str">
        <f t="shared" si="252"/>
        <v>0</v>
      </c>
      <c r="CJ154" s="398" t="str">
        <f t="shared" si="253"/>
        <v>0</v>
      </c>
      <c r="CK154" s="412">
        <f t="shared" si="254"/>
        <v>0</v>
      </c>
      <c r="CL154" s="412" t="str">
        <f t="shared" si="255"/>
        <v>0m0</v>
      </c>
      <c r="CM154" s="399">
        <f t="shared" si="256"/>
        <v>0</v>
      </c>
      <c r="CN154" s="399">
        <f t="shared" si="257"/>
        <v>0</v>
      </c>
      <c r="CO154" s="412">
        <f t="shared" si="258"/>
        <v>0</v>
      </c>
      <c r="CP154" s="413">
        <f t="shared" si="259"/>
        <v>0</v>
      </c>
      <c r="CQ154" s="398" t="str">
        <f t="shared" si="260"/>
        <v>0</v>
      </c>
      <c r="CR154" s="398" t="str">
        <f t="shared" si="261"/>
        <v>0</v>
      </c>
      <c r="CS154" s="412">
        <f t="shared" si="262"/>
        <v>0</v>
      </c>
      <c r="CT154" s="412" t="str">
        <f t="shared" si="263"/>
        <v>0m0</v>
      </c>
      <c r="CU154" s="412">
        <f t="shared" si="264"/>
        <v>0</v>
      </c>
      <c r="CV154" s="412">
        <f t="shared" si="265"/>
        <v>0</v>
      </c>
      <c r="CW154" s="412">
        <f t="shared" si="266"/>
        <v>0</v>
      </c>
      <c r="CX154" s="412">
        <f t="shared" si="267"/>
        <v>0</v>
      </c>
      <c r="CY154" s="412">
        <f t="shared" si="268"/>
        <v>0</v>
      </c>
      <c r="CZ154" s="412" t="str">
        <f t="shared" si="269"/>
        <v/>
      </c>
      <c r="DA154" s="412" t="str">
        <f t="shared" si="270"/>
        <v/>
      </c>
      <c r="DB154" s="412" t="str">
        <f t="shared" si="271"/>
        <v/>
      </c>
      <c r="DC154" s="412" t="str">
        <f t="shared" si="272"/>
        <v/>
      </c>
      <c r="DD154" s="412" t="str">
        <f t="shared" si="273"/>
        <v/>
      </c>
      <c r="DE154" s="412"/>
      <c r="DG154" s="412" t="str">
        <f t="shared" si="274"/>
        <v/>
      </c>
      <c r="DH154" s="412" t="str">
        <f t="shared" si="275"/>
        <v/>
      </c>
      <c r="DI154" s="412">
        <f t="shared" si="276"/>
        <v>0</v>
      </c>
      <c r="DJ154" s="412" t="str">
        <f t="shared" si="277"/>
        <v/>
      </c>
      <c r="DK154" s="412" t="str">
        <f t="shared" si="278"/>
        <v/>
      </c>
      <c r="DL154" s="412" t="str">
        <f t="shared" si="279"/>
        <v/>
      </c>
      <c r="DM154" s="412" t="str">
        <f t="shared" si="280"/>
        <v/>
      </c>
      <c r="DN154" s="412" t="str">
        <f t="shared" si="281"/>
        <v/>
      </c>
      <c r="DO154" s="412" t="str">
        <f t="shared" si="282"/>
        <v/>
      </c>
      <c r="DR154" s="494"/>
      <c r="DS154" s="393">
        <f t="shared" si="285"/>
        <v>0</v>
      </c>
      <c r="DT154" s="393">
        <f t="shared" si="283"/>
        <v>0</v>
      </c>
      <c r="DU154" s="411">
        <f t="shared" si="284"/>
        <v>0</v>
      </c>
      <c r="DX154" s="494" t="e">
        <f>IF(BG154&lt;270000,○,"")</f>
        <v>#NAME?</v>
      </c>
    </row>
    <row r="155" spans="1:128" s="411" customFormat="1" ht="18" hidden="1" customHeight="1" thickBot="1">
      <c r="A155" s="145" t="str">
        <f t="shared" si="208"/>
        <v/>
      </c>
      <c r="B155" s="158"/>
      <c r="C155" s="31" t="str">
        <f>IF(B155="","",VLOOKUP(B155,学連登録!$C$2:$G$3000,2,FALSE))</f>
        <v/>
      </c>
      <c r="D155" s="32" t="str">
        <f>IF(B155="","",VLOOKUP(B155,学連登録!$C$2:$G$3000,3,FALSE))</f>
        <v/>
      </c>
      <c r="E155" s="33" t="str">
        <f>IF(B155="","",VLOOKUP(B155,学連登録!$C$2:$G$3000,4,FALSE))</f>
        <v/>
      </c>
      <c r="F155" s="383" t="str">
        <f>IF(B155="","",VLOOKUP(B155,学連登録!$C$2:$I$3000,7,FALSE))</f>
        <v/>
      </c>
      <c r="G155" s="159"/>
      <c r="H155" s="853"/>
      <c r="I155" s="854"/>
      <c r="J155" s="160"/>
      <c r="K155" s="825"/>
      <c r="L155" s="826"/>
      <c r="M155" s="160"/>
      <c r="N155" s="819"/>
      <c r="O155" s="820"/>
      <c r="P155" s="159"/>
      <c r="Q155" s="825"/>
      <c r="R155" s="826"/>
      <c r="S155" s="159"/>
      <c r="T155" s="825"/>
      <c r="U155" s="826"/>
      <c r="V155" s="103" t="str">
        <f>IF(B155="","",VLOOKUP(B155,学連登録!$C$2:$H$3000,6,FALSE))</f>
        <v/>
      </c>
      <c r="W155" s="377"/>
      <c r="X155" s="157"/>
      <c r="Y155" s="118" t="str">
        <f t="shared" si="286"/>
        <v/>
      </c>
      <c r="Z155" s="97" t="str">
        <f>IF(G155="","",VLOOKUP(G155,種目名!$O$5:$T$104,3,0))</f>
        <v/>
      </c>
      <c r="AA155" s="99" t="str">
        <f>IF(J155="","",VLOOKUP(J155,種目名!$O$5:$T$104,3,0))</f>
        <v/>
      </c>
      <c r="AB155" s="119" t="str">
        <f>IF(M155="","",VLOOKUP(M155,種目名!$O$5:$T$104,3,0))</f>
        <v/>
      </c>
      <c r="AC155" s="119" t="str">
        <f>IF(P155="","",VLOOKUP(AF155,種目名!$O$5:$T$104,3,0))</f>
        <v/>
      </c>
      <c r="AD155" s="120" t="str">
        <f>IF(S155="","",VLOOKUP(AI155,種目名!$O$5:$T$104,3,0))</f>
        <v/>
      </c>
      <c r="AE155" s="117">
        <f t="shared" si="287"/>
        <v>0</v>
      </c>
      <c r="AF155" s="157" t="str">
        <f t="shared" si="288"/>
        <v/>
      </c>
      <c r="AG155" s="157" t="str">
        <f t="shared" si="289"/>
        <v/>
      </c>
      <c r="AH155" s="117">
        <f t="shared" si="290"/>
        <v>0</v>
      </c>
      <c r="AI155" s="157" t="str">
        <f t="shared" si="291"/>
        <v/>
      </c>
      <c r="AJ155" s="157" t="str">
        <f t="shared" si="292"/>
        <v/>
      </c>
      <c r="AK155" s="390"/>
      <c r="AL155" s="171">
        <f t="shared" si="209"/>
        <v>0</v>
      </c>
      <c r="AM155" s="399">
        <f t="shared" si="210"/>
        <v>0</v>
      </c>
      <c r="AN155" s="399">
        <f>COUNTIF($B$12:B155,B155)</f>
        <v>0</v>
      </c>
      <c r="AO155" s="399"/>
      <c r="AP155" s="399" t="str">
        <f t="shared" si="211"/>
        <v/>
      </c>
      <c r="AQ155" s="399" t="str">
        <f t="shared" si="212"/>
        <v/>
      </c>
      <c r="AR155" s="399" t="str">
        <f t="shared" si="213"/>
        <v/>
      </c>
      <c r="AS155" s="399" t="str">
        <f t="shared" si="214"/>
        <v/>
      </c>
      <c r="AT155" s="399">
        <f t="shared" si="215"/>
        <v>0</v>
      </c>
      <c r="AU155" s="399" t="str">
        <f t="shared" si="216"/>
        <v/>
      </c>
      <c r="AV155" s="399" t="str">
        <f t="shared" si="217"/>
        <v/>
      </c>
      <c r="AW155" s="399" t="str">
        <f t="shared" si="218"/>
        <v/>
      </c>
      <c r="AX155" s="399" t="str">
        <f t="shared" si="219"/>
        <v/>
      </c>
      <c r="AY155" s="399" t="str">
        <f t="shared" si="220"/>
        <v/>
      </c>
      <c r="AZ155" s="399" t="str">
        <f t="shared" si="221"/>
        <v/>
      </c>
      <c r="BA155" s="399" t="str">
        <f t="shared" si="222"/>
        <v/>
      </c>
      <c r="BB155" s="399" t="str">
        <f t="shared" si="223"/>
        <v/>
      </c>
      <c r="BC155" s="399" t="str">
        <f t="shared" si="224"/>
        <v/>
      </c>
      <c r="BD155" s="403" t="str">
        <f t="shared" si="225"/>
        <v/>
      </c>
      <c r="BE155" s="393">
        <f t="shared" si="226"/>
        <v>0</v>
      </c>
      <c r="BF155" s="157"/>
      <c r="BG155" s="399">
        <f t="shared" si="227"/>
        <v>0</v>
      </c>
      <c r="BH155" s="399">
        <f t="shared" si="228"/>
        <v>0</v>
      </c>
      <c r="BI155" s="412">
        <f t="shared" si="229"/>
        <v>0</v>
      </c>
      <c r="BJ155" s="413">
        <f t="shared" si="205"/>
        <v>0</v>
      </c>
      <c r="BK155" s="398" t="str">
        <f t="shared" si="206"/>
        <v>0</v>
      </c>
      <c r="BL155" s="398" t="str">
        <f t="shared" si="207"/>
        <v>0</v>
      </c>
      <c r="BM155" s="412">
        <f t="shared" si="230"/>
        <v>0</v>
      </c>
      <c r="BN155" s="412" t="str">
        <f t="shared" si="231"/>
        <v>0m0</v>
      </c>
      <c r="BO155" s="399">
        <f t="shared" si="232"/>
        <v>0</v>
      </c>
      <c r="BP155" s="399">
        <f t="shared" si="233"/>
        <v>0</v>
      </c>
      <c r="BQ155" s="412">
        <f t="shared" si="234"/>
        <v>0</v>
      </c>
      <c r="BR155" s="413">
        <f t="shared" si="235"/>
        <v>0</v>
      </c>
      <c r="BS155" s="398" t="str">
        <f t="shared" si="236"/>
        <v>0</v>
      </c>
      <c r="BT155" s="398" t="str">
        <f t="shared" si="237"/>
        <v>0</v>
      </c>
      <c r="BU155" s="412">
        <f t="shared" si="238"/>
        <v>0</v>
      </c>
      <c r="BV155" s="412" t="str">
        <f t="shared" si="239"/>
        <v>0m0</v>
      </c>
      <c r="BW155" s="399">
        <f t="shared" si="240"/>
        <v>0</v>
      </c>
      <c r="BX155" s="399">
        <f t="shared" si="241"/>
        <v>0</v>
      </c>
      <c r="BY155" s="412">
        <f t="shared" si="242"/>
        <v>0</v>
      </c>
      <c r="BZ155" s="413">
        <f t="shared" si="243"/>
        <v>0</v>
      </c>
      <c r="CA155" s="398" t="str">
        <f t="shared" si="244"/>
        <v>0</v>
      </c>
      <c r="CB155" s="398" t="str">
        <f t="shared" si="245"/>
        <v>0</v>
      </c>
      <c r="CC155" s="412">
        <f t="shared" si="246"/>
        <v>0</v>
      </c>
      <c r="CD155" s="412" t="str">
        <f t="shared" si="247"/>
        <v>0m0</v>
      </c>
      <c r="CE155" s="399">
        <f t="shared" si="248"/>
        <v>0</v>
      </c>
      <c r="CF155" s="399">
        <f t="shared" si="249"/>
        <v>0</v>
      </c>
      <c r="CG155" s="412">
        <f t="shared" si="250"/>
        <v>0</v>
      </c>
      <c r="CH155" s="413">
        <f t="shared" si="251"/>
        <v>0</v>
      </c>
      <c r="CI155" s="398" t="str">
        <f t="shared" si="252"/>
        <v>0</v>
      </c>
      <c r="CJ155" s="398" t="str">
        <f t="shared" si="253"/>
        <v>0</v>
      </c>
      <c r="CK155" s="412">
        <f t="shared" si="254"/>
        <v>0</v>
      </c>
      <c r="CL155" s="412" t="str">
        <f t="shared" si="255"/>
        <v>0m0</v>
      </c>
      <c r="CM155" s="399">
        <f t="shared" si="256"/>
        <v>0</v>
      </c>
      <c r="CN155" s="399">
        <f t="shared" si="257"/>
        <v>0</v>
      </c>
      <c r="CO155" s="412">
        <f t="shared" si="258"/>
        <v>0</v>
      </c>
      <c r="CP155" s="413">
        <f t="shared" si="259"/>
        <v>0</v>
      </c>
      <c r="CQ155" s="398" t="str">
        <f t="shared" si="260"/>
        <v>0</v>
      </c>
      <c r="CR155" s="398" t="str">
        <f t="shared" si="261"/>
        <v>0</v>
      </c>
      <c r="CS155" s="412">
        <f t="shared" si="262"/>
        <v>0</v>
      </c>
      <c r="CT155" s="412" t="str">
        <f t="shared" si="263"/>
        <v>0m0</v>
      </c>
      <c r="CU155" s="412">
        <f t="shared" si="264"/>
        <v>0</v>
      </c>
      <c r="CV155" s="412">
        <f t="shared" si="265"/>
        <v>0</v>
      </c>
      <c r="CW155" s="412">
        <f t="shared" si="266"/>
        <v>0</v>
      </c>
      <c r="CX155" s="412">
        <f t="shared" si="267"/>
        <v>0</v>
      </c>
      <c r="CY155" s="412">
        <f t="shared" si="268"/>
        <v>0</v>
      </c>
      <c r="CZ155" s="412" t="str">
        <f t="shared" si="269"/>
        <v/>
      </c>
      <c r="DA155" s="412" t="str">
        <f t="shared" si="270"/>
        <v/>
      </c>
      <c r="DB155" s="412" t="str">
        <f t="shared" si="271"/>
        <v/>
      </c>
      <c r="DC155" s="412" t="str">
        <f t="shared" si="272"/>
        <v/>
      </c>
      <c r="DD155" s="412" t="str">
        <f t="shared" si="273"/>
        <v/>
      </c>
      <c r="DE155" s="412"/>
      <c r="DG155" s="412" t="str">
        <f t="shared" si="274"/>
        <v/>
      </c>
      <c r="DH155" s="412" t="str">
        <f t="shared" si="275"/>
        <v/>
      </c>
      <c r="DI155" s="412">
        <f t="shared" si="276"/>
        <v>0</v>
      </c>
      <c r="DJ155" s="412" t="str">
        <f t="shared" si="277"/>
        <v/>
      </c>
      <c r="DK155" s="412" t="str">
        <f t="shared" si="278"/>
        <v/>
      </c>
      <c r="DL155" s="412" t="str">
        <f t="shared" si="279"/>
        <v/>
      </c>
      <c r="DM155" s="412" t="str">
        <f t="shared" si="280"/>
        <v/>
      </c>
      <c r="DN155" s="412" t="str">
        <f t="shared" si="281"/>
        <v/>
      </c>
      <c r="DO155" s="412" t="str">
        <f t="shared" si="282"/>
        <v/>
      </c>
      <c r="DR155" s="494"/>
      <c r="DS155" s="393">
        <f t="shared" si="285"/>
        <v>0</v>
      </c>
      <c r="DT155" s="393">
        <f t="shared" si="283"/>
        <v>0</v>
      </c>
      <c r="DU155" s="411">
        <f t="shared" si="284"/>
        <v>0</v>
      </c>
      <c r="DX155" s="494" t="e">
        <f>IF(BG155&lt;270000,○,"")</f>
        <v>#NAME?</v>
      </c>
    </row>
    <row r="156" spans="1:128" s="411" customFormat="1" ht="18" hidden="1" customHeight="1" thickBot="1">
      <c r="A156" s="145" t="str">
        <f t="shared" si="208"/>
        <v/>
      </c>
      <c r="B156" s="158"/>
      <c r="C156" s="31" t="str">
        <f>IF(B156="","",VLOOKUP(B156,学連登録!$C$2:$G$3000,2,FALSE))</f>
        <v/>
      </c>
      <c r="D156" s="32" t="str">
        <f>IF(B156="","",VLOOKUP(B156,学連登録!$C$2:$G$3000,3,FALSE))</f>
        <v/>
      </c>
      <c r="E156" s="33" t="str">
        <f>IF(B156="","",VLOOKUP(B156,学連登録!$C$2:$G$3000,4,FALSE))</f>
        <v/>
      </c>
      <c r="F156" s="383" t="str">
        <f>IF(B156="","",VLOOKUP(B156,学連登録!$C$2:$I$3000,7,FALSE))</f>
        <v/>
      </c>
      <c r="G156" s="159"/>
      <c r="H156" s="853"/>
      <c r="I156" s="854"/>
      <c r="J156" s="160"/>
      <c r="K156" s="825"/>
      <c r="L156" s="826"/>
      <c r="M156" s="160"/>
      <c r="N156" s="819"/>
      <c r="O156" s="820"/>
      <c r="P156" s="159"/>
      <c r="Q156" s="825"/>
      <c r="R156" s="826"/>
      <c r="S156" s="159"/>
      <c r="T156" s="825"/>
      <c r="U156" s="826"/>
      <c r="V156" s="103" t="str">
        <f>IF(B156="","",VLOOKUP(B156,学連登録!$C$2:$H$3000,6,FALSE))</f>
        <v/>
      </c>
      <c r="W156" s="377"/>
      <c r="X156" s="157"/>
      <c r="Y156" s="118" t="str">
        <f t="shared" si="286"/>
        <v/>
      </c>
      <c r="Z156" s="97" t="str">
        <f>IF(G156="","",VLOOKUP(G156,種目名!$O$5:$T$104,3,0))</f>
        <v/>
      </c>
      <c r="AA156" s="99" t="str">
        <f>IF(J156="","",VLOOKUP(J156,種目名!$O$5:$T$104,3,0))</f>
        <v/>
      </c>
      <c r="AB156" s="119" t="str">
        <f>IF(M156="","",VLOOKUP(M156,種目名!$O$5:$T$104,3,0))</f>
        <v/>
      </c>
      <c r="AC156" s="119" t="str">
        <f>IF(P156="","",VLOOKUP(AF156,種目名!$O$5:$T$104,3,0))</f>
        <v/>
      </c>
      <c r="AD156" s="120" t="str">
        <f>IF(S156="","",VLOOKUP(AI156,種目名!$O$5:$T$104,3,0))</f>
        <v/>
      </c>
      <c r="AE156" s="117">
        <f t="shared" si="287"/>
        <v>0</v>
      </c>
      <c r="AF156" s="157" t="str">
        <f t="shared" si="288"/>
        <v/>
      </c>
      <c r="AG156" s="157" t="str">
        <f t="shared" si="289"/>
        <v/>
      </c>
      <c r="AH156" s="117">
        <f t="shared" si="290"/>
        <v>0</v>
      </c>
      <c r="AI156" s="157" t="str">
        <f t="shared" si="291"/>
        <v/>
      </c>
      <c r="AJ156" s="157" t="str">
        <f t="shared" si="292"/>
        <v/>
      </c>
      <c r="AK156" s="390"/>
      <c r="AL156" s="171">
        <f t="shared" si="209"/>
        <v>0</v>
      </c>
      <c r="AM156" s="399">
        <f t="shared" si="210"/>
        <v>0</v>
      </c>
      <c r="AN156" s="399">
        <f>COUNTIF($B$12:B156,B156)</f>
        <v>0</v>
      </c>
      <c r="AO156" s="399"/>
      <c r="AP156" s="399" t="str">
        <f t="shared" si="211"/>
        <v/>
      </c>
      <c r="AQ156" s="399" t="str">
        <f t="shared" si="212"/>
        <v/>
      </c>
      <c r="AR156" s="399" t="str">
        <f t="shared" si="213"/>
        <v/>
      </c>
      <c r="AS156" s="399" t="str">
        <f t="shared" si="214"/>
        <v/>
      </c>
      <c r="AT156" s="399">
        <f t="shared" si="215"/>
        <v>0</v>
      </c>
      <c r="AU156" s="399" t="str">
        <f t="shared" si="216"/>
        <v/>
      </c>
      <c r="AV156" s="399" t="str">
        <f t="shared" si="217"/>
        <v/>
      </c>
      <c r="AW156" s="399" t="str">
        <f t="shared" si="218"/>
        <v/>
      </c>
      <c r="AX156" s="399" t="str">
        <f t="shared" si="219"/>
        <v/>
      </c>
      <c r="AY156" s="399" t="str">
        <f t="shared" si="220"/>
        <v/>
      </c>
      <c r="AZ156" s="399" t="str">
        <f t="shared" si="221"/>
        <v/>
      </c>
      <c r="BA156" s="399" t="str">
        <f t="shared" si="222"/>
        <v/>
      </c>
      <c r="BB156" s="399" t="str">
        <f t="shared" si="223"/>
        <v/>
      </c>
      <c r="BC156" s="399" t="str">
        <f t="shared" si="224"/>
        <v/>
      </c>
      <c r="BD156" s="403" t="str">
        <f t="shared" si="225"/>
        <v/>
      </c>
      <c r="BE156" s="393">
        <f t="shared" si="226"/>
        <v>0</v>
      </c>
      <c r="BF156" s="157"/>
      <c r="BG156" s="399">
        <f t="shared" si="227"/>
        <v>0</v>
      </c>
      <c r="BH156" s="399">
        <f t="shared" si="228"/>
        <v>0</v>
      </c>
      <c r="BI156" s="412">
        <f t="shared" si="229"/>
        <v>0</v>
      </c>
      <c r="BJ156" s="413">
        <f t="shared" si="205"/>
        <v>0</v>
      </c>
      <c r="BK156" s="398" t="str">
        <f t="shared" si="206"/>
        <v>0</v>
      </c>
      <c r="BL156" s="398" t="str">
        <f t="shared" si="207"/>
        <v>0</v>
      </c>
      <c r="BM156" s="412">
        <f t="shared" si="230"/>
        <v>0</v>
      </c>
      <c r="BN156" s="412" t="str">
        <f t="shared" si="231"/>
        <v>0m0</v>
      </c>
      <c r="BO156" s="399">
        <f t="shared" si="232"/>
        <v>0</v>
      </c>
      <c r="BP156" s="399">
        <f t="shared" si="233"/>
        <v>0</v>
      </c>
      <c r="BQ156" s="412">
        <f t="shared" si="234"/>
        <v>0</v>
      </c>
      <c r="BR156" s="413">
        <f t="shared" si="235"/>
        <v>0</v>
      </c>
      <c r="BS156" s="398" t="str">
        <f t="shared" si="236"/>
        <v>0</v>
      </c>
      <c r="BT156" s="398" t="str">
        <f t="shared" si="237"/>
        <v>0</v>
      </c>
      <c r="BU156" s="412">
        <f t="shared" si="238"/>
        <v>0</v>
      </c>
      <c r="BV156" s="412" t="str">
        <f t="shared" si="239"/>
        <v>0m0</v>
      </c>
      <c r="BW156" s="399">
        <f t="shared" si="240"/>
        <v>0</v>
      </c>
      <c r="BX156" s="399">
        <f t="shared" si="241"/>
        <v>0</v>
      </c>
      <c r="BY156" s="412">
        <f t="shared" si="242"/>
        <v>0</v>
      </c>
      <c r="BZ156" s="413">
        <f t="shared" si="243"/>
        <v>0</v>
      </c>
      <c r="CA156" s="398" t="str">
        <f t="shared" si="244"/>
        <v>0</v>
      </c>
      <c r="CB156" s="398" t="str">
        <f t="shared" si="245"/>
        <v>0</v>
      </c>
      <c r="CC156" s="412">
        <f t="shared" si="246"/>
        <v>0</v>
      </c>
      <c r="CD156" s="412" t="str">
        <f t="shared" si="247"/>
        <v>0m0</v>
      </c>
      <c r="CE156" s="399">
        <f t="shared" si="248"/>
        <v>0</v>
      </c>
      <c r="CF156" s="399">
        <f t="shared" si="249"/>
        <v>0</v>
      </c>
      <c r="CG156" s="412">
        <f t="shared" si="250"/>
        <v>0</v>
      </c>
      <c r="CH156" s="413">
        <f t="shared" si="251"/>
        <v>0</v>
      </c>
      <c r="CI156" s="398" t="str">
        <f t="shared" si="252"/>
        <v>0</v>
      </c>
      <c r="CJ156" s="398" t="str">
        <f t="shared" si="253"/>
        <v>0</v>
      </c>
      <c r="CK156" s="412">
        <f t="shared" si="254"/>
        <v>0</v>
      </c>
      <c r="CL156" s="412" t="str">
        <f t="shared" si="255"/>
        <v>0m0</v>
      </c>
      <c r="CM156" s="399">
        <f t="shared" si="256"/>
        <v>0</v>
      </c>
      <c r="CN156" s="399">
        <f t="shared" si="257"/>
        <v>0</v>
      </c>
      <c r="CO156" s="412">
        <f t="shared" si="258"/>
        <v>0</v>
      </c>
      <c r="CP156" s="413">
        <f t="shared" si="259"/>
        <v>0</v>
      </c>
      <c r="CQ156" s="398" t="str">
        <f t="shared" si="260"/>
        <v>0</v>
      </c>
      <c r="CR156" s="398" t="str">
        <f t="shared" si="261"/>
        <v>0</v>
      </c>
      <c r="CS156" s="412">
        <f t="shared" si="262"/>
        <v>0</v>
      </c>
      <c r="CT156" s="412" t="str">
        <f t="shared" si="263"/>
        <v>0m0</v>
      </c>
      <c r="CU156" s="412">
        <f t="shared" si="264"/>
        <v>0</v>
      </c>
      <c r="CV156" s="412">
        <f t="shared" si="265"/>
        <v>0</v>
      </c>
      <c r="CW156" s="412">
        <f t="shared" si="266"/>
        <v>0</v>
      </c>
      <c r="CX156" s="412">
        <f t="shared" si="267"/>
        <v>0</v>
      </c>
      <c r="CY156" s="412">
        <f t="shared" si="268"/>
        <v>0</v>
      </c>
      <c r="CZ156" s="412" t="str">
        <f t="shared" si="269"/>
        <v/>
      </c>
      <c r="DA156" s="412" t="str">
        <f t="shared" si="270"/>
        <v/>
      </c>
      <c r="DB156" s="412" t="str">
        <f t="shared" si="271"/>
        <v/>
      </c>
      <c r="DC156" s="412" t="str">
        <f t="shared" si="272"/>
        <v/>
      </c>
      <c r="DD156" s="412" t="str">
        <f t="shared" si="273"/>
        <v/>
      </c>
      <c r="DE156" s="412"/>
      <c r="DG156" s="412" t="str">
        <f t="shared" si="274"/>
        <v/>
      </c>
      <c r="DH156" s="412" t="str">
        <f t="shared" si="275"/>
        <v/>
      </c>
      <c r="DI156" s="412">
        <f t="shared" si="276"/>
        <v>0</v>
      </c>
      <c r="DJ156" s="412" t="str">
        <f t="shared" si="277"/>
        <v/>
      </c>
      <c r="DK156" s="412" t="str">
        <f t="shared" si="278"/>
        <v/>
      </c>
      <c r="DL156" s="412" t="str">
        <f t="shared" si="279"/>
        <v/>
      </c>
      <c r="DM156" s="412" t="str">
        <f t="shared" si="280"/>
        <v/>
      </c>
      <c r="DN156" s="412" t="str">
        <f t="shared" si="281"/>
        <v/>
      </c>
      <c r="DO156" s="412" t="str">
        <f t="shared" si="282"/>
        <v/>
      </c>
      <c r="DR156" s="494"/>
      <c r="DS156" s="393">
        <f t="shared" si="285"/>
        <v>0</v>
      </c>
      <c r="DT156" s="393">
        <f t="shared" si="283"/>
        <v>0</v>
      </c>
      <c r="DU156" s="411">
        <f t="shared" si="284"/>
        <v>0</v>
      </c>
      <c r="DX156" s="494" t="e">
        <f>IF(BG156&lt;270000,○,"")</f>
        <v>#NAME?</v>
      </c>
    </row>
    <row r="157" spans="1:128" s="411" customFormat="1" ht="18" hidden="1" customHeight="1" thickBot="1">
      <c r="A157" s="145" t="str">
        <f t="shared" si="208"/>
        <v/>
      </c>
      <c r="B157" s="158"/>
      <c r="C157" s="31" t="str">
        <f>IF(B157="","",VLOOKUP(B157,学連登録!$C$2:$G$3000,2,FALSE))</f>
        <v/>
      </c>
      <c r="D157" s="32" t="str">
        <f>IF(B157="","",VLOOKUP(B157,学連登録!$C$2:$G$3000,3,FALSE))</f>
        <v/>
      </c>
      <c r="E157" s="33" t="str">
        <f>IF(B157="","",VLOOKUP(B157,学連登録!$C$2:$G$3000,4,FALSE))</f>
        <v/>
      </c>
      <c r="F157" s="383" t="str">
        <f>IF(B157="","",VLOOKUP(B157,学連登録!$C$2:$I$3000,7,FALSE))</f>
        <v/>
      </c>
      <c r="G157" s="159"/>
      <c r="H157" s="853"/>
      <c r="I157" s="854"/>
      <c r="J157" s="160"/>
      <c r="K157" s="825"/>
      <c r="L157" s="826"/>
      <c r="M157" s="160"/>
      <c r="N157" s="819"/>
      <c r="O157" s="820"/>
      <c r="P157" s="159"/>
      <c r="Q157" s="825"/>
      <c r="R157" s="826"/>
      <c r="S157" s="159"/>
      <c r="T157" s="825"/>
      <c r="U157" s="826"/>
      <c r="V157" s="103" t="str">
        <f>IF(B157="","",VLOOKUP(B157,学連登録!$C$2:$H$3000,6,FALSE))</f>
        <v/>
      </c>
      <c r="W157" s="377"/>
      <c r="X157" s="157"/>
      <c r="Y157" s="118" t="str">
        <f t="shared" si="286"/>
        <v/>
      </c>
      <c r="Z157" s="97" t="str">
        <f>IF(G157="","",VLOOKUP(G157,種目名!$O$5:$T$104,3,0))</f>
        <v/>
      </c>
      <c r="AA157" s="99" t="str">
        <f>IF(J157="","",VLOOKUP(J157,種目名!$O$5:$T$104,3,0))</f>
        <v/>
      </c>
      <c r="AB157" s="119" t="str">
        <f>IF(M157="","",VLOOKUP(M157,種目名!$O$5:$T$104,3,0))</f>
        <v/>
      </c>
      <c r="AC157" s="119" t="str">
        <f>IF(P157="","",VLOOKUP(AF157,種目名!$O$5:$T$104,3,0))</f>
        <v/>
      </c>
      <c r="AD157" s="120" t="str">
        <f>IF(S157="","",VLOOKUP(AI157,種目名!$O$5:$T$104,3,0))</f>
        <v/>
      </c>
      <c r="AE157" s="117">
        <f t="shared" si="287"/>
        <v>0</v>
      </c>
      <c r="AF157" s="157" t="str">
        <f t="shared" si="288"/>
        <v/>
      </c>
      <c r="AG157" s="157" t="str">
        <f t="shared" si="289"/>
        <v/>
      </c>
      <c r="AH157" s="117">
        <f t="shared" si="290"/>
        <v>0</v>
      </c>
      <c r="AI157" s="157" t="str">
        <f t="shared" si="291"/>
        <v/>
      </c>
      <c r="AJ157" s="157" t="str">
        <f t="shared" si="292"/>
        <v/>
      </c>
      <c r="AK157" s="390"/>
      <c r="AL157" s="171">
        <f t="shared" si="209"/>
        <v>0</v>
      </c>
      <c r="AM157" s="399">
        <f t="shared" si="210"/>
        <v>0</v>
      </c>
      <c r="AN157" s="399">
        <f>COUNTIF($B$12:B157,B157)</f>
        <v>0</v>
      </c>
      <c r="AO157" s="399"/>
      <c r="AP157" s="399" t="str">
        <f t="shared" si="211"/>
        <v/>
      </c>
      <c r="AQ157" s="399" t="str">
        <f t="shared" si="212"/>
        <v/>
      </c>
      <c r="AR157" s="399" t="str">
        <f t="shared" si="213"/>
        <v/>
      </c>
      <c r="AS157" s="399" t="str">
        <f t="shared" si="214"/>
        <v/>
      </c>
      <c r="AT157" s="399">
        <f t="shared" si="215"/>
        <v>0</v>
      </c>
      <c r="AU157" s="399" t="str">
        <f t="shared" si="216"/>
        <v/>
      </c>
      <c r="AV157" s="399" t="str">
        <f t="shared" si="217"/>
        <v/>
      </c>
      <c r="AW157" s="399" t="str">
        <f t="shared" si="218"/>
        <v/>
      </c>
      <c r="AX157" s="399" t="str">
        <f t="shared" si="219"/>
        <v/>
      </c>
      <c r="AY157" s="399" t="str">
        <f t="shared" si="220"/>
        <v/>
      </c>
      <c r="AZ157" s="399" t="str">
        <f t="shared" si="221"/>
        <v/>
      </c>
      <c r="BA157" s="399" t="str">
        <f t="shared" si="222"/>
        <v/>
      </c>
      <c r="BB157" s="399" t="str">
        <f t="shared" si="223"/>
        <v/>
      </c>
      <c r="BC157" s="399" t="str">
        <f t="shared" si="224"/>
        <v/>
      </c>
      <c r="BD157" s="403" t="str">
        <f t="shared" si="225"/>
        <v/>
      </c>
      <c r="BE157" s="393">
        <f t="shared" si="226"/>
        <v>0</v>
      </c>
      <c r="BF157" s="157"/>
      <c r="BG157" s="399">
        <f t="shared" si="227"/>
        <v>0</v>
      </c>
      <c r="BH157" s="399">
        <f t="shared" si="228"/>
        <v>0</v>
      </c>
      <c r="BI157" s="412">
        <f t="shared" si="229"/>
        <v>0</v>
      </c>
      <c r="BJ157" s="413">
        <f t="shared" si="205"/>
        <v>0</v>
      </c>
      <c r="BK157" s="398" t="str">
        <f t="shared" si="206"/>
        <v>0</v>
      </c>
      <c r="BL157" s="398" t="str">
        <f t="shared" si="207"/>
        <v>0</v>
      </c>
      <c r="BM157" s="412">
        <f t="shared" si="230"/>
        <v>0</v>
      </c>
      <c r="BN157" s="412" t="str">
        <f t="shared" si="231"/>
        <v>0m0</v>
      </c>
      <c r="BO157" s="399">
        <f t="shared" si="232"/>
        <v>0</v>
      </c>
      <c r="BP157" s="399">
        <f t="shared" si="233"/>
        <v>0</v>
      </c>
      <c r="BQ157" s="412">
        <f t="shared" si="234"/>
        <v>0</v>
      </c>
      <c r="BR157" s="413">
        <f t="shared" si="235"/>
        <v>0</v>
      </c>
      <c r="BS157" s="398" t="str">
        <f t="shared" si="236"/>
        <v>0</v>
      </c>
      <c r="BT157" s="398" t="str">
        <f t="shared" si="237"/>
        <v>0</v>
      </c>
      <c r="BU157" s="412">
        <f t="shared" si="238"/>
        <v>0</v>
      </c>
      <c r="BV157" s="412" t="str">
        <f t="shared" si="239"/>
        <v>0m0</v>
      </c>
      <c r="BW157" s="399">
        <f t="shared" si="240"/>
        <v>0</v>
      </c>
      <c r="BX157" s="399">
        <f t="shared" si="241"/>
        <v>0</v>
      </c>
      <c r="BY157" s="412">
        <f t="shared" si="242"/>
        <v>0</v>
      </c>
      <c r="BZ157" s="413">
        <f t="shared" si="243"/>
        <v>0</v>
      </c>
      <c r="CA157" s="398" t="str">
        <f t="shared" si="244"/>
        <v>0</v>
      </c>
      <c r="CB157" s="398" t="str">
        <f t="shared" si="245"/>
        <v>0</v>
      </c>
      <c r="CC157" s="412">
        <f t="shared" si="246"/>
        <v>0</v>
      </c>
      <c r="CD157" s="412" t="str">
        <f t="shared" si="247"/>
        <v>0m0</v>
      </c>
      <c r="CE157" s="399">
        <f t="shared" si="248"/>
        <v>0</v>
      </c>
      <c r="CF157" s="399">
        <f t="shared" si="249"/>
        <v>0</v>
      </c>
      <c r="CG157" s="412">
        <f t="shared" si="250"/>
        <v>0</v>
      </c>
      <c r="CH157" s="413">
        <f t="shared" si="251"/>
        <v>0</v>
      </c>
      <c r="CI157" s="398" t="str">
        <f t="shared" si="252"/>
        <v>0</v>
      </c>
      <c r="CJ157" s="398" t="str">
        <f t="shared" si="253"/>
        <v>0</v>
      </c>
      <c r="CK157" s="412">
        <f t="shared" si="254"/>
        <v>0</v>
      </c>
      <c r="CL157" s="412" t="str">
        <f t="shared" si="255"/>
        <v>0m0</v>
      </c>
      <c r="CM157" s="399">
        <f t="shared" si="256"/>
        <v>0</v>
      </c>
      <c r="CN157" s="399">
        <f t="shared" si="257"/>
        <v>0</v>
      </c>
      <c r="CO157" s="412">
        <f t="shared" si="258"/>
        <v>0</v>
      </c>
      <c r="CP157" s="413">
        <f t="shared" si="259"/>
        <v>0</v>
      </c>
      <c r="CQ157" s="398" t="str">
        <f t="shared" si="260"/>
        <v>0</v>
      </c>
      <c r="CR157" s="398" t="str">
        <f t="shared" si="261"/>
        <v>0</v>
      </c>
      <c r="CS157" s="412">
        <f t="shared" si="262"/>
        <v>0</v>
      </c>
      <c r="CT157" s="412" t="str">
        <f t="shared" si="263"/>
        <v>0m0</v>
      </c>
      <c r="CU157" s="412">
        <f t="shared" si="264"/>
        <v>0</v>
      </c>
      <c r="CV157" s="412">
        <f t="shared" si="265"/>
        <v>0</v>
      </c>
      <c r="CW157" s="412">
        <f t="shared" si="266"/>
        <v>0</v>
      </c>
      <c r="CX157" s="412">
        <f t="shared" si="267"/>
        <v>0</v>
      </c>
      <c r="CY157" s="412">
        <f t="shared" si="268"/>
        <v>0</v>
      </c>
      <c r="CZ157" s="412" t="str">
        <f t="shared" si="269"/>
        <v/>
      </c>
      <c r="DA157" s="412" t="str">
        <f t="shared" si="270"/>
        <v/>
      </c>
      <c r="DB157" s="412" t="str">
        <f t="shared" si="271"/>
        <v/>
      </c>
      <c r="DC157" s="412" t="str">
        <f t="shared" si="272"/>
        <v/>
      </c>
      <c r="DD157" s="412" t="str">
        <f t="shared" si="273"/>
        <v/>
      </c>
      <c r="DE157" s="412"/>
      <c r="DG157" s="412" t="str">
        <f t="shared" si="274"/>
        <v/>
      </c>
      <c r="DH157" s="412" t="str">
        <f t="shared" si="275"/>
        <v/>
      </c>
      <c r="DI157" s="412">
        <f t="shared" si="276"/>
        <v>0</v>
      </c>
      <c r="DJ157" s="412" t="str">
        <f t="shared" si="277"/>
        <v/>
      </c>
      <c r="DK157" s="412" t="str">
        <f t="shared" si="278"/>
        <v/>
      </c>
      <c r="DL157" s="412" t="str">
        <f t="shared" si="279"/>
        <v/>
      </c>
      <c r="DM157" s="412" t="str">
        <f t="shared" si="280"/>
        <v/>
      </c>
      <c r="DN157" s="412" t="str">
        <f t="shared" si="281"/>
        <v/>
      </c>
      <c r="DO157" s="412" t="str">
        <f t="shared" si="282"/>
        <v/>
      </c>
      <c r="DR157" s="494"/>
      <c r="DS157" s="393">
        <f t="shared" si="285"/>
        <v>0</v>
      </c>
      <c r="DT157" s="393">
        <f t="shared" si="283"/>
        <v>0</v>
      </c>
      <c r="DU157" s="411">
        <f t="shared" si="284"/>
        <v>0</v>
      </c>
      <c r="DX157" s="494" t="e">
        <f>IF(BG157&lt;270000,○,"")</f>
        <v>#NAME?</v>
      </c>
    </row>
    <row r="158" spans="1:128" s="411" customFormat="1" ht="18" hidden="1" customHeight="1" thickBot="1">
      <c r="A158" s="145" t="str">
        <f t="shared" si="208"/>
        <v/>
      </c>
      <c r="B158" s="158"/>
      <c r="C158" s="31" t="str">
        <f>IF(B158="","",VLOOKUP(B158,学連登録!$C$2:$G$3000,2,FALSE))</f>
        <v/>
      </c>
      <c r="D158" s="32" t="str">
        <f>IF(B158="","",VLOOKUP(B158,学連登録!$C$2:$G$3000,3,FALSE))</f>
        <v/>
      </c>
      <c r="E158" s="33" t="str">
        <f>IF(B158="","",VLOOKUP(B158,学連登録!$C$2:$G$3000,4,FALSE))</f>
        <v/>
      </c>
      <c r="F158" s="383" t="str">
        <f>IF(B158="","",VLOOKUP(B158,学連登録!$C$2:$I$3000,7,FALSE))</f>
        <v/>
      </c>
      <c r="G158" s="159"/>
      <c r="H158" s="853"/>
      <c r="I158" s="854"/>
      <c r="J158" s="160"/>
      <c r="K158" s="825"/>
      <c r="L158" s="826"/>
      <c r="M158" s="160"/>
      <c r="N158" s="819"/>
      <c r="O158" s="820"/>
      <c r="P158" s="159"/>
      <c r="Q158" s="825"/>
      <c r="R158" s="826"/>
      <c r="S158" s="159"/>
      <c r="T158" s="825"/>
      <c r="U158" s="826"/>
      <c r="V158" s="103" t="str">
        <f>IF(B158="","",VLOOKUP(B158,学連登録!$C$2:$H$3000,6,FALSE))</f>
        <v/>
      </c>
      <c r="W158" s="377"/>
      <c r="X158" s="157"/>
      <c r="Y158" s="118" t="str">
        <f t="shared" si="286"/>
        <v/>
      </c>
      <c r="Z158" s="97" t="str">
        <f>IF(G158="","",VLOOKUP(G158,種目名!$O$5:$T$104,3,0))</f>
        <v/>
      </c>
      <c r="AA158" s="99" t="str">
        <f>IF(J158="","",VLOOKUP(J158,種目名!$O$5:$T$104,3,0))</f>
        <v/>
      </c>
      <c r="AB158" s="119" t="str">
        <f>IF(M158="","",VLOOKUP(M158,種目名!$O$5:$T$104,3,0))</f>
        <v/>
      </c>
      <c r="AC158" s="119" t="str">
        <f>IF(P158="","",VLOOKUP(AF158,種目名!$O$5:$T$104,3,0))</f>
        <v/>
      </c>
      <c r="AD158" s="120" t="str">
        <f>IF(S158="","",VLOOKUP(AI158,種目名!$O$5:$T$104,3,0))</f>
        <v/>
      </c>
      <c r="AE158" s="117">
        <f t="shared" si="287"/>
        <v>0</v>
      </c>
      <c r="AF158" s="157" t="str">
        <f t="shared" si="288"/>
        <v/>
      </c>
      <c r="AG158" s="157" t="str">
        <f t="shared" si="289"/>
        <v/>
      </c>
      <c r="AH158" s="117">
        <f t="shared" si="290"/>
        <v>0</v>
      </c>
      <c r="AI158" s="157" t="str">
        <f t="shared" si="291"/>
        <v/>
      </c>
      <c r="AJ158" s="157" t="str">
        <f t="shared" si="292"/>
        <v/>
      </c>
      <c r="AK158" s="390"/>
      <c r="AL158" s="171">
        <f t="shared" si="209"/>
        <v>0</v>
      </c>
      <c r="AM158" s="399">
        <f t="shared" si="210"/>
        <v>0</v>
      </c>
      <c r="AN158" s="399">
        <f>COUNTIF($B$12:B158,B158)</f>
        <v>0</v>
      </c>
      <c r="AO158" s="399"/>
      <c r="AP158" s="399" t="str">
        <f t="shared" si="211"/>
        <v/>
      </c>
      <c r="AQ158" s="399" t="str">
        <f t="shared" si="212"/>
        <v/>
      </c>
      <c r="AR158" s="399" t="str">
        <f t="shared" si="213"/>
        <v/>
      </c>
      <c r="AS158" s="399" t="str">
        <f t="shared" si="214"/>
        <v/>
      </c>
      <c r="AT158" s="399">
        <f t="shared" si="215"/>
        <v>0</v>
      </c>
      <c r="AU158" s="399" t="str">
        <f t="shared" si="216"/>
        <v/>
      </c>
      <c r="AV158" s="399" t="str">
        <f t="shared" si="217"/>
        <v/>
      </c>
      <c r="AW158" s="399" t="str">
        <f t="shared" si="218"/>
        <v/>
      </c>
      <c r="AX158" s="399" t="str">
        <f t="shared" si="219"/>
        <v/>
      </c>
      <c r="AY158" s="399" t="str">
        <f t="shared" si="220"/>
        <v/>
      </c>
      <c r="AZ158" s="399" t="str">
        <f t="shared" si="221"/>
        <v/>
      </c>
      <c r="BA158" s="399" t="str">
        <f t="shared" si="222"/>
        <v/>
      </c>
      <c r="BB158" s="399" t="str">
        <f t="shared" si="223"/>
        <v/>
      </c>
      <c r="BC158" s="399" t="str">
        <f t="shared" si="224"/>
        <v/>
      </c>
      <c r="BD158" s="403" t="str">
        <f t="shared" si="225"/>
        <v/>
      </c>
      <c r="BE158" s="393">
        <f t="shared" si="226"/>
        <v>0</v>
      </c>
      <c r="BF158" s="157"/>
      <c r="BG158" s="399">
        <f t="shared" si="227"/>
        <v>0</v>
      </c>
      <c r="BH158" s="399">
        <f t="shared" si="228"/>
        <v>0</v>
      </c>
      <c r="BI158" s="412">
        <f t="shared" si="229"/>
        <v>0</v>
      </c>
      <c r="BJ158" s="413">
        <f t="shared" si="205"/>
        <v>0</v>
      </c>
      <c r="BK158" s="398" t="str">
        <f t="shared" si="206"/>
        <v>0</v>
      </c>
      <c r="BL158" s="398" t="str">
        <f t="shared" si="207"/>
        <v>0</v>
      </c>
      <c r="BM158" s="412">
        <f t="shared" si="230"/>
        <v>0</v>
      </c>
      <c r="BN158" s="412" t="str">
        <f t="shared" si="231"/>
        <v>0m0</v>
      </c>
      <c r="BO158" s="399">
        <f t="shared" si="232"/>
        <v>0</v>
      </c>
      <c r="BP158" s="399">
        <f t="shared" si="233"/>
        <v>0</v>
      </c>
      <c r="BQ158" s="412">
        <f t="shared" si="234"/>
        <v>0</v>
      </c>
      <c r="BR158" s="413">
        <f t="shared" si="235"/>
        <v>0</v>
      </c>
      <c r="BS158" s="398" t="str">
        <f t="shared" si="236"/>
        <v>0</v>
      </c>
      <c r="BT158" s="398" t="str">
        <f t="shared" si="237"/>
        <v>0</v>
      </c>
      <c r="BU158" s="412">
        <f t="shared" si="238"/>
        <v>0</v>
      </c>
      <c r="BV158" s="412" t="str">
        <f t="shared" si="239"/>
        <v>0m0</v>
      </c>
      <c r="BW158" s="399">
        <f t="shared" si="240"/>
        <v>0</v>
      </c>
      <c r="BX158" s="399">
        <f t="shared" si="241"/>
        <v>0</v>
      </c>
      <c r="BY158" s="412">
        <f t="shared" si="242"/>
        <v>0</v>
      </c>
      <c r="BZ158" s="413">
        <f t="shared" si="243"/>
        <v>0</v>
      </c>
      <c r="CA158" s="398" t="str">
        <f t="shared" si="244"/>
        <v>0</v>
      </c>
      <c r="CB158" s="398" t="str">
        <f t="shared" si="245"/>
        <v>0</v>
      </c>
      <c r="CC158" s="412">
        <f t="shared" si="246"/>
        <v>0</v>
      </c>
      <c r="CD158" s="412" t="str">
        <f t="shared" si="247"/>
        <v>0m0</v>
      </c>
      <c r="CE158" s="399">
        <f t="shared" si="248"/>
        <v>0</v>
      </c>
      <c r="CF158" s="399">
        <f t="shared" si="249"/>
        <v>0</v>
      </c>
      <c r="CG158" s="412">
        <f t="shared" si="250"/>
        <v>0</v>
      </c>
      <c r="CH158" s="413">
        <f t="shared" si="251"/>
        <v>0</v>
      </c>
      <c r="CI158" s="398" t="str">
        <f t="shared" si="252"/>
        <v>0</v>
      </c>
      <c r="CJ158" s="398" t="str">
        <f t="shared" si="253"/>
        <v>0</v>
      </c>
      <c r="CK158" s="412">
        <f t="shared" si="254"/>
        <v>0</v>
      </c>
      <c r="CL158" s="412" t="str">
        <f t="shared" si="255"/>
        <v>0m0</v>
      </c>
      <c r="CM158" s="399">
        <f t="shared" si="256"/>
        <v>0</v>
      </c>
      <c r="CN158" s="399">
        <f t="shared" si="257"/>
        <v>0</v>
      </c>
      <c r="CO158" s="412">
        <f t="shared" si="258"/>
        <v>0</v>
      </c>
      <c r="CP158" s="413">
        <f t="shared" si="259"/>
        <v>0</v>
      </c>
      <c r="CQ158" s="398" t="str">
        <f t="shared" si="260"/>
        <v>0</v>
      </c>
      <c r="CR158" s="398" t="str">
        <f t="shared" si="261"/>
        <v>0</v>
      </c>
      <c r="CS158" s="412">
        <f t="shared" si="262"/>
        <v>0</v>
      </c>
      <c r="CT158" s="412" t="str">
        <f t="shared" si="263"/>
        <v>0m0</v>
      </c>
      <c r="CU158" s="412">
        <f t="shared" si="264"/>
        <v>0</v>
      </c>
      <c r="CV158" s="412">
        <f t="shared" si="265"/>
        <v>0</v>
      </c>
      <c r="CW158" s="412">
        <f t="shared" si="266"/>
        <v>0</v>
      </c>
      <c r="CX158" s="412">
        <f t="shared" si="267"/>
        <v>0</v>
      </c>
      <c r="CY158" s="412">
        <f t="shared" si="268"/>
        <v>0</v>
      </c>
      <c r="CZ158" s="412" t="str">
        <f t="shared" si="269"/>
        <v/>
      </c>
      <c r="DA158" s="412" t="str">
        <f t="shared" si="270"/>
        <v/>
      </c>
      <c r="DB158" s="412" t="str">
        <f t="shared" si="271"/>
        <v/>
      </c>
      <c r="DC158" s="412" t="str">
        <f t="shared" si="272"/>
        <v/>
      </c>
      <c r="DD158" s="412" t="str">
        <f t="shared" si="273"/>
        <v/>
      </c>
      <c r="DE158" s="412"/>
      <c r="DG158" s="412" t="str">
        <f t="shared" si="274"/>
        <v/>
      </c>
      <c r="DH158" s="412" t="str">
        <f t="shared" si="275"/>
        <v/>
      </c>
      <c r="DI158" s="412">
        <f t="shared" si="276"/>
        <v>0</v>
      </c>
      <c r="DJ158" s="412" t="str">
        <f t="shared" si="277"/>
        <v/>
      </c>
      <c r="DK158" s="412" t="str">
        <f t="shared" si="278"/>
        <v/>
      </c>
      <c r="DL158" s="412" t="str">
        <f t="shared" si="279"/>
        <v/>
      </c>
      <c r="DM158" s="412" t="str">
        <f t="shared" si="280"/>
        <v/>
      </c>
      <c r="DN158" s="412" t="str">
        <f t="shared" si="281"/>
        <v/>
      </c>
      <c r="DO158" s="412" t="str">
        <f t="shared" si="282"/>
        <v/>
      </c>
      <c r="DR158" s="494"/>
      <c r="DS158" s="393">
        <f t="shared" si="285"/>
        <v>0</v>
      </c>
      <c r="DT158" s="393">
        <f t="shared" si="283"/>
        <v>0</v>
      </c>
      <c r="DU158" s="411">
        <f t="shared" si="284"/>
        <v>0</v>
      </c>
      <c r="DX158" s="494" t="e">
        <f>IF(BG158&lt;270000,○,"")</f>
        <v>#NAME?</v>
      </c>
    </row>
    <row r="159" spans="1:128" s="411" customFormat="1" ht="18" hidden="1" customHeight="1" thickBot="1">
      <c r="A159" s="145" t="str">
        <f t="shared" si="208"/>
        <v/>
      </c>
      <c r="B159" s="158"/>
      <c r="C159" s="31" t="str">
        <f>IF(B159="","",VLOOKUP(B159,学連登録!$C$2:$G$3000,2,FALSE))</f>
        <v/>
      </c>
      <c r="D159" s="32" t="str">
        <f>IF(B159="","",VLOOKUP(B159,学連登録!$C$2:$G$3000,3,FALSE))</f>
        <v/>
      </c>
      <c r="E159" s="33" t="str">
        <f>IF(B159="","",VLOOKUP(B159,学連登録!$C$2:$G$3000,4,FALSE))</f>
        <v/>
      </c>
      <c r="F159" s="383" t="str">
        <f>IF(B159="","",VLOOKUP(B159,学連登録!$C$2:$I$3000,7,FALSE))</f>
        <v/>
      </c>
      <c r="G159" s="159"/>
      <c r="H159" s="853"/>
      <c r="I159" s="854"/>
      <c r="J159" s="160"/>
      <c r="K159" s="825"/>
      <c r="L159" s="826"/>
      <c r="M159" s="160"/>
      <c r="N159" s="819"/>
      <c r="O159" s="820"/>
      <c r="P159" s="159"/>
      <c r="Q159" s="825"/>
      <c r="R159" s="826"/>
      <c r="S159" s="159"/>
      <c r="T159" s="825"/>
      <c r="U159" s="826"/>
      <c r="V159" s="103" t="str">
        <f>IF(B159="","",VLOOKUP(B159,学連登録!$C$2:$H$3000,6,FALSE))</f>
        <v/>
      </c>
      <c r="W159" s="377"/>
      <c r="X159" s="157"/>
      <c r="Y159" s="118" t="str">
        <f t="shared" si="286"/>
        <v/>
      </c>
      <c r="Z159" s="97" t="str">
        <f>IF(G159="","",VLOOKUP(G159,種目名!$O$5:$T$104,3,0))</f>
        <v/>
      </c>
      <c r="AA159" s="99" t="str">
        <f>IF(J159="","",VLOOKUP(J159,種目名!$O$5:$T$104,3,0))</f>
        <v/>
      </c>
      <c r="AB159" s="119" t="str">
        <f>IF(M159="","",VLOOKUP(M159,種目名!$O$5:$T$104,3,0))</f>
        <v/>
      </c>
      <c r="AC159" s="119" t="str">
        <f>IF(P159="","",VLOOKUP(AF159,種目名!$O$5:$T$104,3,0))</f>
        <v/>
      </c>
      <c r="AD159" s="120" t="str">
        <f>IF(S159="","",VLOOKUP(AI159,種目名!$O$5:$T$104,3,0))</f>
        <v/>
      </c>
      <c r="AE159" s="117">
        <f t="shared" si="287"/>
        <v>0</v>
      </c>
      <c r="AF159" s="157" t="str">
        <f t="shared" si="288"/>
        <v/>
      </c>
      <c r="AG159" s="157" t="str">
        <f t="shared" si="289"/>
        <v/>
      </c>
      <c r="AH159" s="117">
        <f t="shared" si="290"/>
        <v>0</v>
      </c>
      <c r="AI159" s="157" t="str">
        <f t="shared" si="291"/>
        <v/>
      </c>
      <c r="AJ159" s="157" t="str">
        <f t="shared" si="292"/>
        <v/>
      </c>
      <c r="AK159" s="390"/>
      <c r="AL159" s="171">
        <f t="shared" si="209"/>
        <v>0</v>
      </c>
      <c r="AM159" s="399">
        <f t="shared" si="210"/>
        <v>0</v>
      </c>
      <c r="AN159" s="399">
        <f>COUNTIF($B$12:B159,B159)</f>
        <v>0</v>
      </c>
      <c r="AO159" s="399"/>
      <c r="AP159" s="399" t="str">
        <f t="shared" si="211"/>
        <v/>
      </c>
      <c r="AQ159" s="399" t="str">
        <f t="shared" si="212"/>
        <v/>
      </c>
      <c r="AR159" s="399" t="str">
        <f t="shared" si="213"/>
        <v/>
      </c>
      <c r="AS159" s="399" t="str">
        <f t="shared" si="214"/>
        <v/>
      </c>
      <c r="AT159" s="399">
        <f t="shared" si="215"/>
        <v>0</v>
      </c>
      <c r="AU159" s="399" t="str">
        <f t="shared" si="216"/>
        <v/>
      </c>
      <c r="AV159" s="399" t="str">
        <f t="shared" si="217"/>
        <v/>
      </c>
      <c r="AW159" s="399" t="str">
        <f t="shared" si="218"/>
        <v/>
      </c>
      <c r="AX159" s="399" t="str">
        <f t="shared" si="219"/>
        <v/>
      </c>
      <c r="AY159" s="399" t="str">
        <f t="shared" si="220"/>
        <v/>
      </c>
      <c r="AZ159" s="399" t="str">
        <f t="shared" si="221"/>
        <v/>
      </c>
      <c r="BA159" s="399" t="str">
        <f t="shared" si="222"/>
        <v/>
      </c>
      <c r="BB159" s="399" t="str">
        <f t="shared" si="223"/>
        <v/>
      </c>
      <c r="BC159" s="399" t="str">
        <f t="shared" si="224"/>
        <v/>
      </c>
      <c r="BD159" s="403" t="str">
        <f t="shared" si="225"/>
        <v/>
      </c>
      <c r="BE159" s="393">
        <f t="shared" si="226"/>
        <v>0</v>
      </c>
      <c r="BF159" s="157"/>
      <c r="BG159" s="399">
        <f t="shared" si="227"/>
        <v>0</v>
      </c>
      <c r="BH159" s="399">
        <f t="shared" si="228"/>
        <v>0</v>
      </c>
      <c r="BI159" s="412">
        <f t="shared" si="229"/>
        <v>0</v>
      </c>
      <c r="BJ159" s="413">
        <f t="shared" si="205"/>
        <v>0</v>
      </c>
      <c r="BK159" s="398" t="str">
        <f t="shared" si="206"/>
        <v>0</v>
      </c>
      <c r="BL159" s="398" t="str">
        <f t="shared" si="207"/>
        <v>0</v>
      </c>
      <c r="BM159" s="412">
        <f t="shared" si="230"/>
        <v>0</v>
      </c>
      <c r="BN159" s="412" t="str">
        <f t="shared" si="231"/>
        <v>0m0</v>
      </c>
      <c r="BO159" s="399">
        <f t="shared" si="232"/>
        <v>0</v>
      </c>
      <c r="BP159" s="399">
        <f t="shared" si="233"/>
        <v>0</v>
      </c>
      <c r="BQ159" s="412">
        <f t="shared" si="234"/>
        <v>0</v>
      </c>
      <c r="BR159" s="413">
        <f t="shared" si="235"/>
        <v>0</v>
      </c>
      <c r="BS159" s="398" t="str">
        <f t="shared" si="236"/>
        <v>0</v>
      </c>
      <c r="BT159" s="398" t="str">
        <f t="shared" si="237"/>
        <v>0</v>
      </c>
      <c r="BU159" s="412">
        <f t="shared" si="238"/>
        <v>0</v>
      </c>
      <c r="BV159" s="412" t="str">
        <f t="shared" si="239"/>
        <v>0m0</v>
      </c>
      <c r="BW159" s="399">
        <f t="shared" si="240"/>
        <v>0</v>
      </c>
      <c r="BX159" s="399">
        <f t="shared" si="241"/>
        <v>0</v>
      </c>
      <c r="BY159" s="412">
        <f t="shared" si="242"/>
        <v>0</v>
      </c>
      <c r="BZ159" s="413">
        <f t="shared" si="243"/>
        <v>0</v>
      </c>
      <c r="CA159" s="398" t="str">
        <f t="shared" si="244"/>
        <v>0</v>
      </c>
      <c r="CB159" s="398" t="str">
        <f t="shared" si="245"/>
        <v>0</v>
      </c>
      <c r="CC159" s="412">
        <f t="shared" si="246"/>
        <v>0</v>
      </c>
      <c r="CD159" s="412" t="str">
        <f t="shared" si="247"/>
        <v>0m0</v>
      </c>
      <c r="CE159" s="399">
        <f t="shared" si="248"/>
        <v>0</v>
      </c>
      <c r="CF159" s="399">
        <f t="shared" si="249"/>
        <v>0</v>
      </c>
      <c r="CG159" s="412">
        <f t="shared" si="250"/>
        <v>0</v>
      </c>
      <c r="CH159" s="413">
        <f t="shared" si="251"/>
        <v>0</v>
      </c>
      <c r="CI159" s="398" t="str">
        <f t="shared" si="252"/>
        <v>0</v>
      </c>
      <c r="CJ159" s="398" t="str">
        <f t="shared" si="253"/>
        <v>0</v>
      </c>
      <c r="CK159" s="412">
        <f t="shared" si="254"/>
        <v>0</v>
      </c>
      <c r="CL159" s="412" t="str">
        <f t="shared" si="255"/>
        <v>0m0</v>
      </c>
      <c r="CM159" s="399">
        <f t="shared" si="256"/>
        <v>0</v>
      </c>
      <c r="CN159" s="399">
        <f t="shared" si="257"/>
        <v>0</v>
      </c>
      <c r="CO159" s="412">
        <f t="shared" si="258"/>
        <v>0</v>
      </c>
      <c r="CP159" s="413">
        <f t="shared" si="259"/>
        <v>0</v>
      </c>
      <c r="CQ159" s="398" t="str">
        <f t="shared" si="260"/>
        <v>0</v>
      </c>
      <c r="CR159" s="398" t="str">
        <f t="shared" si="261"/>
        <v>0</v>
      </c>
      <c r="CS159" s="412">
        <f t="shared" si="262"/>
        <v>0</v>
      </c>
      <c r="CT159" s="412" t="str">
        <f t="shared" si="263"/>
        <v>0m0</v>
      </c>
      <c r="CU159" s="412">
        <f t="shared" si="264"/>
        <v>0</v>
      </c>
      <c r="CV159" s="412">
        <f t="shared" si="265"/>
        <v>0</v>
      </c>
      <c r="CW159" s="412">
        <f t="shared" si="266"/>
        <v>0</v>
      </c>
      <c r="CX159" s="412">
        <f t="shared" si="267"/>
        <v>0</v>
      </c>
      <c r="CY159" s="412">
        <f t="shared" si="268"/>
        <v>0</v>
      </c>
      <c r="CZ159" s="412" t="str">
        <f t="shared" si="269"/>
        <v/>
      </c>
      <c r="DA159" s="412" t="str">
        <f t="shared" si="270"/>
        <v/>
      </c>
      <c r="DB159" s="412" t="str">
        <f t="shared" si="271"/>
        <v/>
      </c>
      <c r="DC159" s="412" t="str">
        <f t="shared" si="272"/>
        <v/>
      </c>
      <c r="DD159" s="412" t="str">
        <f t="shared" si="273"/>
        <v/>
      </c>
      <c r="DE159" s="412"/>
      <c r="DG159" s="412" t="str">
        <f t="shared" si="274"/>
        <v/>
      </c>
      <c r="DH159" s="412" t="str">
        <f t="shared" si="275"/>
        <v/>
      </c>
      <c r="DI159" s="412">
        <f t="shared" si="276"/>
        <v>0</v>
      </c>
      <c r="DJ159" s="412" t="str">
        <f t="shared" si="277"/>
        <v/>
      </c>
      <c r="DK159" s="412" t="str">
        <f t="shared" si="278"/>
        <v/>
      </c>
      <c r="DL159" s="412" t="str">
        <f t="shared" si="279"/>
        <v/>
      </c>
      <c r="DM159" s="412" t="str">
        <f t="shared" si="280"/>
        <v/>
      </c>
      <c r="DN159" s="412" t="str">
        <f t="shared" si="281"/>
        <v/>
      </c>
      <c r="DO159" s="412" t="str">
        <f t="shared" si="282"/>
        <v/>
      </c>
      <c r="DR159" s="494"/>
      <c r="DS159" s="393">
        <f t="shared" si="285"/>
        <v>0</v>
      </c>
      <c r="DT159" s="393">
        <f t="shared" si="283"/>
        <v>0</v>
      </c>
      <c r="DU159" s="411">
        <f t="shared" si="284"/>
        <v>0</v>
      </c>
      <c r="DX159" s="494" t="e">
        <f>IF(BG159&lt;270000,○,"")</f>
        <v>#NAME?</v>
      </c>
    </row>
    <row r="160" spans="1:128" s="411" customFormat="1" ht="18" hidden="1" customHeight="1" thickBot="1">
      <c r="A160" s="145" t="str">
        <f t="shared" si="208"/>
        <v/>
      </c>
      <c r="B160" s="158"/>
      <c r="C160" s="31" t="str">
        <f>IF(B160="","",VLOOKUP(B160,学連登録!$C$2:$G$3000,2,FALSE))</f>
        <v/>
      </c>
      <c r="D160" s="32" t="str">
        <f>IF(B160="","",VLOOKUP(B160,学連登録!$C$2:$G$3000,3,FALSE))</f>
        <v/>
      </c>
      <c r="E160" s="33" t="str">
        <f>IF(B160="","",VLOOKUP(B160,学連登録!$C$2:$G$3000,4,FALSE))</f>
        <v/>
      </c>
      <c r="F160" s="383" t="str">
        <f>IF(B160="","",VLOOKUP(B160,学連登録!$C$2:$I$3000,7,FALSE))</f>
        <v/>
      </c>
      <c r="G160" s="159"/>
      <c r="H160" s="853"/>
      <c r="I160" s="854"/>
      <c r="J160" s="160"/>
      <c r="K160" s="825"/>
      <c r="L160" s="826"/>
      <c r="M160" s="160"/>
      <c r="N160" s="819"/>
      <c r="O160" s="820"/>
      <c r="P160" s="159"/>
      <c r="Q160" s="825"/>
      <c r="R160" s="826"/>
      <c r="S160" s="159"/>
      <c r="T160" s="825"/>
      <c r="U160" s="826"/>
      <c r="V160" s="103" t="str">
        <f>IF(B160="","",VLOOKUP(B160,学連登録!$C$2:$H$3000,6,FALSE))</f>
        <v/>
      </c>
      <c r="W160" s="377"/>
      <c r="X160" s="157"/>
      <c r="Y160" s="118" t="str">
        <f t="shared" si="286"/>
        <v/>
      </c>
      <c r="Z160" s="97" t="str">
        <f>IF(G160="","",VLOOKUP(G160,種目名!$O$5:$T$104,3,0))</f>
        <v/>
      </c>
      <c r="AA160" s="99" t="str">
        <f>IF(J160="","",VLOOKUP(J160,種目名!$O$5:$T$104,3,0))</f>
        <v/>
      </c>
      <c r="AB160" s="119" t="str">
        <f>IF(M160="","",VLOOKUP(M160,種目名!$O$5:$T$104,3,0))</f>
        <v/>
      </c>
      <c r="AC160" s="119" t="str">
        <f>IF(P160="","",VLOOKUP(AF160,種目名!$O$5:$T$104,3,0))</f>
        <v/>
      </c>
      <c r="AD160" s="120" t="str">
        <f>IF(S160="","",VLOOKUP(AI160,種目名!$O$5:$T$104,3,0))</f>
        <v/>
      </c>
      <c r="AE160" s="117">
        <f t="shared" si="287"/>
        <v>0</v>
      </c>
      <c r="AF160" s="157" t="str">
        <f t="shared" si="288"/>
        <v/>
      </c>
      <c r="AG160" s="157" t="str">
        <f t="shared" si="289"/>
        <v/>
      </c>
      <c r="AH160" s="117">
        <f t="shared" si="290"/>
        <v>0</v>
      </c>
      <c r="AI160" s="157" t="str">
        <f t="shared" si="291"/>
        <v/>
      </c>
      <c r="AJ160" s="157" t="str">
        <f t="shared" si="292"/>
        <v/>
      </c>
      <c r="AK160" s="390"/>
      <c r="AL160" s="171">
        <f t="shared" si="209"/>
        <v>0</v>
      </c>
      <c r="AM160" s="399">
        <f t="shared" si="210"/>
        <v>0</v>
      </c>
      <c r="AN160" s="399">
        <f>COUNTIF($B$12:B160,B160)</f>
        <v>0</v>
      </c>
      <c r="AO160" s="399"/>
      <c r="AP160" s="399" t="str">
        <f t="shared" si="211"/>
        <v/>
      </c>
      <c r="AQ160" s="399" t="str">
        <f t="shared" si="212"/>
        <v/>
      </c>
      <c r="AR160" s="399" t="str">
        <f t="shared" si="213"/>
        <v/>
      </c>
      <c r="AS160" s="399" t="str">
        <f t="shared" si="214"/>
        <v/>
      </c>
      <c r="AT160" s="399">
        <f t="shared" si="215"/>
        <v>0</v>
      </c>
      <c r="AU160" s="399" t="str">
        <f t="shared" si="216"/>
        <v/>
      </c>
      <c r="AV160" s="399" t="str">
        <f t="shared" si="217"/>
        <v/>
      </c>
      <c r="AW160" s="399" t="str">
        <f t="shared" si="218"/>
        <v/>
      </c>
      <c r="AX160" s="399" t="str">
        <f t="shared" si="219"/>
        <v/>
      </c>
      <c r="AY160" s="399" t="str">
        <f t="shared" si="220"/>
        <v/>
      </c>
      <c r="AZ160" s="399" t="str">
        <f t="shared" si="221"/>
        <v/>
      </c>
      <c r="BA160" s="399" t="str">
        <f t="shared" si="222"/>
        <v/>
      </c>
      <c r="BB160" s="399" t="str">
        <f t="shared" si="223"/>
        <v/>
      </c>
      <c r="BC160" s="399" t="str">
        <f t="shared" si="224"/>
        <v/>
      </c>
      <c r="BD160" s="403" t="str">
        <f t="shared" si="225"/>
        <v/>
      </c>
      <c r="BE160" s="393">
        <f t="shared" si="226"/>
        <v>0</v>
      </c>
      <c r="BF160" s="157"/>
      <c r="BG160" s="399">
        <f t="shared" si="227"/>
        <v>0</v>
      </c>
      <c r="BH160" s="399">
        <f t="shared" si="228"/>
        <v>0</v>
      </c>
      <c r="BI160" s="412">
        <f t="shared" si="229"/>
        <v>0</v>
      </c>
      <c r="BJ160" s="413">
        <f t="shared" si="205"/>
        <v>0</v>
      </c>
      <c r="BK160" s="398" t="str">
        <f t="shared" si="206"/>
        <v>0</v>
      </c>
      <c r="BL160" s="398" t="str">
        <f t="shared" si="207"/>
        <v>0</v>
      </c>
      <c r="BM160" s="412">
        <f t="shared" si="230"/>
        <v>0</v>
      </c>
      <c r="BN160" s="412" t="str">
        <f t="shared" si="231"/>
        <v>0m0</v>
      </c>
      <c r="BO160" s="399">
        <f t="shared" si="232"/>
        <v>0</v>
      </c>
      <c r="BP160" s="399">
        <f t="shared" si="233"/>
        <v>0</v>
      </c>
      <c r="BQ160" s="412">
        <f t="shared" si="234"/>
        <v>0</v>
      </c>
      <c r="BR160" s="413">
        <f t="shared" si="235"/>
        <v>0</v>
      </c>
      <c r="BS160" s="398" t="str">
        <f t="shared" si="236"/>
        <v>0</v>
      </c>
      <c r="BT160" s="398" t="str">
        <f t="shared" si="237"/>
        <v>0</v>
      </c>
      <c r="BU160" s="412">
        <f t="shared" si="238"/>
        <v>0</v>
      </c>
      <c r="BV160" s="412" t="str">
        <f t="shared" si="239"/>
        <v>0m0</v>
      </c>
      <c r="BW160" s="399">
        <f t="shared" si="240"/>
        <v>0</v>
      </c>
      <c r="BX160" s="399">
        <f t="shared" si="241"/>
        <v>0</v>
      </c>
      <c r="BY160" s="412">
        <f t="shared" si="242"/>
        <v>0</v>
      </c>
      <c r="BZ160" s="413">
        <f t="shared" si="243"/>
        <v>0</v>
      </c>
      <c r="CA160" s="398" t="str">
        <f t="shared" si="244"/>
        <v>0</v>
      </c>
      <c r="CB160" s="398" t="str">
        <f t="shared" si="245"/>
        <v>0</v>
      </c>
      <c r="CC160" s="412">
        <f t="shared" si="246"/>
        <v>0</v>
      </c>
      <c r="CD160" s="412" t="str">
        <f t="shared" si="247"/>
        <v>0m0</v>
      </c>
      <c r="CE160" s="399">
        <f t="shared" si="248"/>
        <v>0</v>
      </c>
      <c r="CF160" s="399">
        <f t="shared" si="249"/>
        <v>0</v>
      </c>
      <c r="CG160" s="412">
        <f t="shared" si="250"/>
        <v>0</v>
      </c>
      <c r="CH160" s="413">
        <f t="shared" si="251"/>
        <v>0</v>
      </c>
      <c r="CI160" s="398" t="str">
        <f t="shared" si="252"/>
        <v>0</v>
      </c>
      <c r="CJ160" s="398" t="str">
        <f t="shared" si="253"/>
        <v>0</v>
      </c>
      <c r="CK160" s="412">
        <f t="shared" si="254"/>
        <v>0</v>
      </c>
      <c r="CL160" s="412" t="str">
        <f t="shared" si="255"/>
        <v>0m0</v>
      </c>
      <c r="CM160" s="399">
        <f t="shared" si="256"/>
        <v>0</v>
      </c>
      <c r="CN160" s="399">
        <f t="shared" si="257"/>
        <v>0</v>
      </c>
      <c r="CO160" s="412">
        <f t="shared" si="258"/>
        <v>0</v>
      </c>
      <c r="CP160" s="413">
        <f t="shared" si="259"/>
        <v>0</v>
      </c>
      <c r="CQ160" s="398" t="str">
        <f t="shared" si="260"/>
        <v>0</v>
      </c>
      <c r="CR160" s="398" t="str">
        <f t="shared" si="261"/>
        <v>0</v>
      </c>
      <c r="CS160" s="412">
        <f t="shared" si="262"/>
        <v>0</v>
      </c>
      <c r="CT160" s="412" t="str">
        <f t="shared" si="263"/>
        <v>0m0</v>
      </c>
      <c r="CU160" s="412">
        <f t="shared" si="264"/>
        <v>0</v>
      </c>
      <c r="CV160" s="412">
        <f t="shared" si="265"/>
        <v>0</v>
      </c>
      <c r="CW160" s="412">
        <f t="shared" si="266"/>
        <v>0</v>
      </c>
      <c r="CX160" s="412">
        <f t="shared" si="267"/>
        <v>0</v>
      </c>
      <c r="CY160" s="412">
        <f t="shared" si="268"/>
        <v>0</v>
      </c>
      <c r="CZ160" s="412" t="str">
        <f t="shared" si="269"/>
        <v/>
      </c>
      <c r="DA160" s="412" t="str">
        <f t="shared" si="270"/>
        <v/>
      </c>
      <c r="DB160" s="412" t="str">
        <f t="shared" si="271"/>
        <v/>
      </c>
      <c r="DC160" s="412" t="str">
        <f t="shared" si="272"/>
        <v/>
      </c>
      <c r="DD160" s="412" t="str">
        <f t="shared" si="273"/>
        <v/>
      </c>
      <c r="DE160" s="412"/>
      <c r="DG160" s="412" t="str">
        <f t="shared" si="274"/>
        <v/>
      </c>
      <c r="DH160" s="412" t="str">
        <f t="shared" si="275"/>
        <v/>
      </c>
      <c r="DI160" s="412">
        <f t="shared" si="276"/>
        <v>0</v>
      </c>
      <c r="DJ160" s="412" t="str">
        <f t="shared" si="277"/>
        <v/>
      </c>
      <c r="DK160" s="412" t="str">
        <f t="shared" si="278"/>
        <v/>
      </c>
      <c r="DL160" s="412" t="str">
        <f t="shared" si="279"/>
        <v/>
      </c>
      <c r="DM160" s="412" t="str">
        <f t="shared" si="280"/>
        <v/>
      </c>
      <c r="DN160" s="412" t="str">
        <f t="shared" si="281"/>
        <v/>
      </c>
      <c r="DO160" s="412" t="str">
        <f t="shared" si="282"/>
        <v/>
      </c>
      <c r="DR160" s="494"/>
      <c r="DS160" s="393">
        <f t="shared" si="285"/>
        <v>0</v>
      </c>
      <c r="DT160" s="393">
        <f t="shared" si="283"/>
        <v>0</v>
      </c>
      <c r="DU160" s="411">
        <f t="shared" si="284"/>
        <v>0</v>
      </c>
      <c r="DX160" s="494" t="e">
        <f>IF(BG160&lt;270000,○,"")</f>
        <v>#NAME?</v>
      </c>
    </row>
    <row r="161" spans="1:128" s="411" customFormat="1" ht="18" hidden="1" customHeight="1" thickBot="1">
      <c r="A161" s="145" t="str">
        <f t="shared" si="208"/>
        <v/>
      </c>
      <c r="B161" s="158"/>
      <c r="C161" s="31" t="str">
        <f>IF(B161="","",VLOOKUP(B161,学連登録!$C$2:$G$3000,2,FALSE))</f>
        <v/>
      </c>
      <c r="D161" s="32" t="str">
        <f>IF(B161="","",VLOOKUP(B161,学連登録!$C$2:$G$3000,3,FALSE))</f>
        <v/>
      </c>
      <c r="E161" s="33" t="str">
        <f>IF(B161="","",VLOOKUP(B161,学連登録!$C$2:$G$3000,4,FALSE))</f>
        <v/>
      </c>
      <c r="F161" s="383" t="str">
        <f>IF(B161="","",VLOOKUP(B161,学連登録!$C$2:$I$3000,7,FALSE))</f>
        <v/>
      </c>
      <c r="G161" s="159"/>
      <c r="H161" s="853"/>
      <c r="I161" s="854"/>
      <c r="J161" s="160"/>
      <c r="K161" s="825"/>
      <c r="L161" s="826"/>
      <c r="M161" s="160"/>
      <c r="N161" s="819"/>
      <c r="O161" s="820"/>
      <c r="P161" s="159"/>
      <c r="Q161" s="825"/>
      <c r="R161" s="826"/>
      <c r="S161" s="159"/>
      <c r="T161" s="825"/>
      <c r="U161" s="826"/>
      <c r="V161" s="103" t="str">
        <f>IF(B161="","",VLOOKUP(B161,学連登録!$C$2:$H$3000,6,FALSE))</f>
        <v/>
      </c>
      <c r="W161" s="377"/>
      <c r="X161" s="157"/>
      <c r="Y161" s="118" t="str">
        <f t="shared" si="286"/>
        <v/>
      </c>
      <c r="Z161" s="97" t="str">
        <f>IF(G161="","",VLOOKUP(G161,種目名!$O$5:$T$104,3,0))</f>
        <v/>
      </c>
      <c r="AA161" s="99" t="str">
        <f>IF(J161="","",VLOOKUP(J161,種目名!$O$5:$T$104,3,0))</f>
        <v/>
      </c>
      <c r="AB161" s="119" t="str">
        <f>IF(M161="","",VLOOKUP(M161,種目名!$O$5:$T$104,3,0))</f>
        <v/>
      </c>
      <c r="AC161" s="119" t="str">
        <f>IF(P161="","",VLOOKUP(AF161,種目名!$O$5:$T$104,3,0))</f>
        <v/>
      </c>
      <c r="AD161" s="120" t="str">
        <f>IF(S161="","",VLOOKUP(AI161,種目名!$O$5:$T$104,3,0))</f>
        <v/>
      </c>
      <c r="AE161" s="117">
        <f t="shared" si="287"/>
        <v>0</v>
      </c>
      <c r="AF161" s="157" t="str">
        <f t="shared" si="288"/>
        <v/>
      </c>
      <c r="AG161" s="157" t="str">
        <f t="shared" si="289"/>
        <v/>
      </c>
      <c r="AH161" s="117">
        <f t="shared" si="290"/>
        <v>0</v>
      </c>
      <c r="AI161" s="157" t="str">
        <f t="shared" si="291"/>
        <v/>
      </c>
      <c r="AJ161" s="157" t="str">
        <f t="shared" si="292"/>
        <v/>
      </c>
      <c r="AK161" s="390"/>
      <c r="AL161" s="171">
        <f t="shared" si="209"/>
        <v>0</v>
      </c>
      <c r="AM161" s="399">
        <f t="shared" si="210"/>
        <v>0</v>
      </c>
      <c r="AN161" s="399">
        <f>COUNTIF($B$12:B161,B161)</f>
        <v>0</v>
      </c>
      <c r="AO161" s="399"/>
      <c r="AP161" s="399" t="str">
        <f t="shared" si="211"/>
        <v/>
      </c>
      <c r="AQ161" s="399" t="str">
        <f t="shared" si="212"/>
        <v/>
      </c>
      <c r="AR161" s="399" t="str">
        <f t="shared" si="213"/>
        <v/>
      </c>
      <c r="AS161" s="399" t="str">
        <f t="shared" si="214"/>
        <v/>
      </c>
      <c r="AT161" s="399">
        <f t="shared" si="215"/>
        <v>0</v>
      </c>
      <c r="AU161" s="399" t="str">
        <f t="shared" si="216"/>
        <v/>
      </c>
      <c r="AV161" s="399" t="str">
        <f t="shared" si="217"/>
        <v/>
      </c>
      <c r="AW161" s="399" t="str">
        <f t="shared" si="218"/>
        <v/>
      </c>
      <c r="AX161" s="399" t="str">
        <f t="shared" si="219"/>
        <v/>
      </c>
      <c r="AY161" s="399" t="str">
        <f t="shared" si="220"/>
        <v/>
      </c>
      <c r="AZ161" s="399" t="str">
        <f t="shared" si="221"/>
        <v/>
      </c>
      <c r="BA161" s="399" t="str">
        <f t="shared" si="222"/>
        <v/>
      </c>
      <c r="BB161" s="399" t="str">
        <f t="shared" si="223"/>
        <v/>
      </c>
      <c r="BC161" s="399" t="str">
        <f t="shared" si="224"/>
        <v/>
      </c>
      <c r="BD161" s="403" t="str">
        <f t="shared" si="225"/>
        <v/>
      </c>
      <c r="BE161" s="393">
        <f t="shared" si="226"/>
        <v>0</v>
      </c>
      <c r="BF161" s="157"/>
      <c r="BG161" s="399">
        <f t="shared" si="227"/>
        <v>0</v>
      </c>
      <c r="BH161" s="399">
        <f t="shared" si="228"/>
        <v>0</v>
      </c>
      <c r="BI161" s="412">
        <f t="shared" si="229"/>
        <v>0</v>
      </c>
      <c r="BJ161" s="413">
        <f t="shared" si="205"/>
        <v>0</v>
      </c>
      <c r="BK161" s="398" t="str">
        <f t="shared" si="206"/>
        <v>0</v>
      </c>
      <c r="BL161" s="398" t="str">
        <f t="shared" si="207"/>
        <v>0</v>
      </c>
      <c r="BM161" s="412">
        <f t="shared" si="230"/>
        <v>0</v>
      </c>
      <c r="BN161" s="412" t="str">
        <f t="shared" si="231"/>
        <v>0m0</v>
      </c>
      <c r="BO161" s="399">
        <f t="shared" si="232"/>
        <v>0</v>
      </c>
      <c r="BP161" s="399">
        <f t="shared" si="233"/>
        <v>0</v>
      </c>
      <c r="BQ161" s="412">
        <f t="shared" si="234"/>
        <v>0</v>
      </c>
      <c r="BR161" s="413">
        <f t="shared" si="235"/>
        <v>0</v>
      </c>
      <c r="BS161" s="398" t="str">
        <f t="shared" si="236"/>
        <v>0</v>
      </c>
      <c r="BT161" s="398" t="str">
        <f t="shared" si="237"/>
        <v>0</v>
      </c>
      <c r="BU161" s="412">
        <f t="shared" si="238"/>
        <v>0</v>
      </c>
      <c r="BV161" s="412" t="str">
        <f t="shared" si="239"/>
        <v>0m0</v>
      </c>
      <c r="BW161" s="399">
        <f t="shared" si="240"/>
        <v>0</v>
      </c>
      <c r="BX161" s="399">
        <f t="shared" si="241"/>
        <v>0</v>
      </c>
      <c r="BY161" s="412">
        <f t="shared" si="242"/>
        <v>0</v>
      </c>
      <c r="BZ161" s="413">
        <f t="shared" si="243"/>
        <v>0</v>
      </c>
      <c r="CA161" s="398" t="str">
        <f t="shared" si="244"/>
        <v>0</v>
      </c>
      <c r="CB161" s="398" t="str">
        <f t="shared" si="245"/>
        <v>0</v>
      </c>
      <c r="CC161" s="412">
        <f t="shared" si="246"/>
        <v>0</v>
      </c>
      <c r="CD161" s="412" t="str">
        <f t="shared" si="247"/>
        <v>0m0</v>
      </c>
      <c r="CE161" s="399">
        <f t="shared" si="248"/>
        <v>0</v>
      </c>
      <c r="CF161" s="399">
        <f t="shared" si="249"/>
        <v>0</v>
      </c>
      <c r="CG161" s="412">
        <f t="shared" si="250"/>
        <v>0</v>
      </c>
      <c r="CH161" s="413">
        <f t="shared" si="251"/>
        <v>0</v>
      </c>
      <c r="CI161" s="398" t="str">
        <f t="shared" si="252"/>
        <v>0</v>
      </c>
      <c r="CJ161" s="398" t="str">
        <f t="shared" si="253"/>
        <v>0</v>
      </c>
      <c r="CK161" s="412">
        <f t="shared" si="254"/>
        <v>0</v>
      </c>
      <c r="CL161" s="412" t="str">
        <f t="shared" si="255"/>
        <v>0m0</v>
      </c>
      <c r="CM161" s="399">
        <f t="shared" si="256"/>
        <v>0</v>
      </c>
      <c r="CN161" s="399">
        <f t="shared" si="257"/>
        <v>0</v>
      </c>
      <c r="CO161" s="412">
        <f t="shared" si="258"/>
        <v>0</v>
      </c>
      <c r="CP161" s="413">
        <f t="shared" si="259"/>
        <v>0</v>
      </c>
      <c r="CQ161" s="398" t="str">
        <f t="shared" si="260"/>
        <v>0</v>
      </c>
      <c r="CR161" s="398" t="str">
        <f t="shared" si="261"/>
        <v>0</v>
      </c>
      <c r="CS161" s="412">
        <f t="shared" si="262"/>
        <v>0</v>
      </c>
      <c r="CT161" s="412" t="str">
        <f t="shared" si="263"/>
        <v>0m0</v>
      </c>
      <c r="CU161" s="412">
        <f t="shared" si="264"/>
        <v>0</v>
      </c>
      <c r="CV161" s="412">
        <f t="shared" si="265"/>
        <v>0</v>
      </c>
      <c r="CW161" s="412">
        <f t="shared" si="266"/>
        <v>0</v>
      </c>
      <c r="CX161" s="412">
        <f t="shared" si="267"/>
        <v>0</v>
      </c>
      <c r="CY161" s="412">
        <f t="shared" si="268"/>
        <v>0</v>
      </c>
      <c r="CZ161" s="412" t="str">
        <f t="shared" si="269"/>
        <v/>
      </c>
      <c r="DA161" s="412" t="str">
        <f t="shared" si="270"/>
        <v/>
      </c>
      <c r="DB161" s="412" t="str">
        <f t="shared" si="271"/>
        <v/>
      </c>
      <c r="DC161" s="412" t="str">
        <f t="shared" si="272"/>
        <v/>
      </c>
      <c r="DD161" s="412" t="str">
        <f t="shared" si="273"/>
        <v/>
      </c>
      <c r="DE161" s="412"/>
      <c r="DG161" s="412" t="str">
        <f t="shared" si="274"/>
        <v/>
      </c>
      <c r="DH161" s="412" t="str">
        <f t="shared" si="275"/>
        <v/>
      </c>
      <c r="DI161" s="412">
        <f t="shared" si="276"/>
        <v>0</v>
      </c>
      <c r="DJ161" s="412" t="str">
        <f t="shared" si="277"/>
        <v/>
      </c>
      <c r="DK161" s="412" t="str">
        <f t="shared" si="278"/>
        <v/>
      </c>
      <c r="DL161" s="412" t="str">
        <f t="shared" si="279"/>
        <v/>
      </c>
      <c r="DM161" s="412" t="str">
        <f t="shared" si="280"/>
        <v/>
      </c>
      <c r="DN161" s="412" t="str">
        <f t="shared" si="281"/>
        <v/>
      </c>
      <c r="DO161" s="412" t="str">
        <f t="shared" si="282"/>
        <v/>
      </c>
      <c r="DR161" s="494"/>
      <c r="DS161" s="393">
        <f t="shared" si="285"/>
        <v>0</v>
      </c>
      <c r="DT161" s="393">
        <f t="shared" si="283"/>
        <v>0</v>
      </c>
      <c r="DU161" s="411">
        <f t="shared" si="284"/>
        <v>0</v>
      </c>
      <c r="DX161" s="494" t="e">
        <f>IF(BG161&lt;270000,○,"")</f>
        <v>#NAME?</v>
      </c>
    </row>
    <row r="162" spans="1:128" s="411" customFormat="1" ht="18" hidden="1" customHeight="1" thickBot="1">
      <c r="A162" s="145" t="str">
        <f t="shared" si="208"/>
        <v/>
      </c>
      <c r="B162" s="158"/>
      <c r="C162" s="31" t="str">
        <f>IF(B162="","",VLOOKUP(B162,学連登録!$C$2:$G$3000,2,FALSE))</f>
        <v/>
      </c>
      <c r="D162" s="32" t="str">
        <f>IF(B162="","",VLOOKUP(B162,学連登録!$C$2:$G$3000,3,FALSE))</f>
        <v/>
      </c>
      <c r="E162" s="33" t="str">
        <f>IF(B162="","",VLOOKUP(B162,学連登録!$C$2:$G$3000,4,FALSE))</f>
        <v/>
      </c>
      <c r="F162" s="383" t="str">
        <f>IF(B162="","",VLOOKUP(B162,学連登録!$C$2:$I$3000,7,FALSE))</f>
        <v/>
      </c>
      <c r="G162" s="159"/>
      <c r="H162" s="853"/>
      <c r="I162" s="854"/>
      <c r="J162" s="160"/>
      <c r="K162" s="825"/>
      <c r="L162" s="826"/>
      <c r="M162" s="160"/>
      <c r="N162" s="819"/>
      <c r="O162" s="820"/>
      <c r="P162" s="159"/>
      <c r="Q162" s="825"/>
      <c r="R162" s="826"/>
      <c r="S162" s="159"/>
      <c r="T162" s="825"/>
      <c r="U162" s="826"/>
      <c r="V162" s="103" t="str">
        <f>IF(B162="","",VLOOKUP(B162,学連登録!$C$2:$H$3000,6,FALSE))</f>
        <v/>
      </c>
      <c r="W162" s="377"/>
      <c r="X162" s="157"/>
      <c r="Y162" s="118" t="str">
        <f t="shared" si="286"/>
        <v/>
      </c>
      <c r="Z162" s="97" t="str">
        <f>IF(G162="","",VLOOKUP(G162,種目名!$O$5:$T$104,3,0))</f>
        <v/>
      </c>
      <c r="AA162" s="99" t="str">
        <f>IF(J162="","",VLOOKUP(J162,種目名!$O$5:$T$104,3,0))</f>
        <v/>
      </c>
      <c r="AB162" s="119" t="str">
        <f>IF(M162="","",VLOOKUP(M162,種目名!$O$5:$T$104,3,0))</f>
        <v/>
      </c>
      <c r="AC162" s="119" t="str">
        <f>IF(P162="","",VLOOKUP(AF162,種目名!$O$5:$T$104,3,0))</f>
        <v/>
      </c>
      <c r="AD162" s="120" t="str">
        <f>IF(S162="","",VLOOKUP(AI162,種目名!$O$5:$T$104,3,0))</f>
        <v/>
      </c>
      <c r="AE162" s="117">
        <f t="shared" si="287"/>
        <v>0</v>
      </c>
      <c r="AF162" s="157" t="str">
        <f t="shared" si="288"/>
        <v/>
      </c>
      <c r="AG162" s="157" t="str">
        <f t="shared" si="289"/>
        <v/>
      </c>
      <c r="AH162" s="117">
        <f t="shared" si="290"/>
        <v>0</v>
      </c>
      <c r="AI162" s="157" t="str">
        <f t="shared" si="291"/>
        <v/>
      </c>
      <c r="AJ162" s="157" t="str">
        <f t="shared" si="292"/>
        <v/>
      </c>
      <c r="AK162" s="390"/>
      <c r="AL162" s="171">
        <f t="shared" si="209"/>
        <v>0</v>
      </c>
      <c r="AM162" s="399">
        <f t="shared" si="210"/>
        <v>0</v>
      </c>
      <c r="AN162" s="399">
        <f>COUNTIF($B$12:B162,B162)</f>
        <v>0</v>
      </c>
      <c r="AO162" s="399"/>
      <c r="AP162" s="399" t="str">
        <f t="shared" si="211"/>
        <v/>
      </c>
      <c r="AQ162" s="399" t="str">
        <f t="shared" si="212"/>
        <v/>
      </c>
      <c r="AR162" s="399" t="str">
        <f t="shared" si="213"/>
        <v/>
      </c>
      <c r="AS162" s="399" t="str">
        <f t="shared" si="214"/>
        <v/>
      </c>
      <c r="AT162" s="399">
        <f t="shared" si="215"/>
        <v>0</v>
      </c>
      <c r="AU162" s="399" t="str">
        <f t="shared" si="216"/>
        <v/>
      </c>
      <c r="AV162" s="399" t="str">
        <f t="shared" si="217"/>
        <v/>
      </c>
      <c r="AW162" s="399" t="str">
        <f t="shared" si="218"/>
        <v/>
      </c>
      <c r="AX162" s="399" t="str">
        <f t="shared" si="219"/>
        <v/>
      </c>
      <c r="AY162" s="399" t="str">
        <f t="shared" si="220"/>
        <v/>
      </c>
      <c r="AZ162" s="399" t="str">
        <f t="shared" si="221"/>
        <v/>
      </c>
      <c r="BA162" s="399" t="str">
        <f t="shared" si="222"/>
        <v/>
      </c>
      <c r="BB162" s="399" t="str">
        <f t="shared" si="223"/>
        <v/>
      </c>
      <c r="BC162" s="399" t="str">
        <f t="shared" si="224"/>
        <v/>
      </c>
      <c r="BD162" s="403" t="str">
        <f t="shared" si="225"/>
        <v/>
      </c>
      <c r="BE162" s="393">
        <f t="shared" si="226"/>
        <v>0</v>
      </c>
      <c r="BF162" s="157"/>
      <c r="BG162" s="399">
        <f t="shared" si="227"/>
        <v>0</v>
      </c>
      <c r="BH162" s="399">
        <f t="shared" si="228"/>
        <v>0</v>
      </c>
      <c r="BI162" s="412">
        <f t="shared" si="229"/>
        <v>0</v>
      </c>
      <c r="BJ162" s="413">
        <f t="shared" si="205"/>
        <v>0</v>
      </c>
      <c r="BK162" s="398" t="str">
        <f t="shared" si="206"/>
        <v>0</v>
      </c>
      <c r="BL162" s="398" t="str">
        <f t="shared" si="207"/>
        <v>0</v>
      </c>
      <c r="BM162" s="412">
        <f t="shared" si="230"/>
        <v>0</v>
      </c>
      <c r="BN162" s="412" t="str">
        <f t="shared" si="231"/>
        <v>0m0</v>
      </c>
      <c r="BO162" s="399">
        <f t="shared" si="232"/>
        <v>0</v>
      </c>
      <c r="BP162" s="399">
        <f t="shared" si="233"/>
        <v>0</v>
      </c>
      <c r="BQ162" s="412">
        <f t="shared" si="234"/>
        <v>0</v>
      </c>
      <c r="BR162" s="413">
        <f t="shared" si="235"/>
        <v>0</v>
      </c>
      <c r="BS162" s="398" t="str">
        <f t="shared" si="236"/>
        <v>0</v>
      </c>
      <c r="BT162" s="398" t="str">
        <f t="shared" si="237"/>
        <v>0</v>
      </c>
      <c r="BU162" s="412">
        <f t="shared" si="238"/>
        <v>0</v>
      </c>
      <c r="BV162" s="412" t="str">
        <f t="shared" si="239"/>
        <v>0m0</v>
      </c>
      <c r="BW162" s="399">
        <f t="shared" si="240"/>
        <v>0</v>
      </c>
      <c r="BX162" s="399">
        <f t="shared" si="241"/>
        <v>0</v>
      </c>
      <c r="BY162" s="412">
        <f t="shared" si="242"/>
        <v>0</v>
      </c>
      <c r="BZ162" s="413">
        <f t="shared" si="243"/>
        <v>0</v>
      </c>
      <c r="CA162" s="398" t="str">
        <f t="shared" si="244"/>
        <v>0</v>
      </c>
      <c r="CB162" s="398" t="str">
        <f t="shared" si="245"/>
        <v>0</v>
      </c>
      <c r="CC162" s="412">
        <f t="shared" si="246"/>
        <v>0</v>
      </c>
      <c r="CD162" s="412" t="str">
        <f t="shared" si="247"/>
        <v>0m0</v>
      </c>
      <c r="CE162" s="399">
        <f t="shared" si="248"/>
        <v>0</v>
      </c>
      <c r="CF162" s="399">
        <f t="shared" si="249"/>
        <v>0</v>
      </c>
      <c r="CG162" s="412">
        <f t="shared" si="250"/>
        <v>0</v>
      </c>
      <c r="CH162" s="413">
        <f t="shared" si="251"/>
        <v>0</v>
      </c>
      <c r="CI162" s="398" t="str">
        <f t="shared" si="252"/>
        <v>0</v>
      </c>
      <c r="CJ162" s="398" t="str">
        <f t="shared" si="253"/>
        <v>0</v>
      </c>
      <c r="CK162" s="412">
        <f t="shared" si="254"/>
        <v>0</v>
      </c>
      <c r="CL162" s="412" t="str">
        <f t="shared" si="255"/>
        <v>0m0</v>
      </c>
      <c r="CM162" s="399">
        <f t="shared" si="256"/>
        <v>0</v>
      </c>
      <c r="CN162" s="399">
        <f t="shared" si="257"/>
        <v>0</v>
      </c>
      <c r="CO162" s="412">
        <f t="shared" si="258"/>
        <v>0</v>
      </c>
      <c r="CP162" s="413">
        <f t="shared" si="259"/>
        <v>0</v>
      </c>
      <c r="CQ162" s="398" t="str">
        <f t="shared" si="260"/>
        <v>0</v>
      </c>
      <c r="CR162" s="398" t="str">
        <f t="shared" si="261"/>
        <v>0</v>
      </c>
      <c r="CS162" s="412">
        <f t="shared" si="262"/>
        <v>0</v>
      </c>
      <c r="CT162" s="412" t="str">
        <f t="shared" si="263"/>
        <v>0m0</v>
      </c>
      <c r="CU162" s="412">
        <f t="shared" si="264"/>
        <v>0</v>
      </c>
      <c r="CV162" s="412">
        <f t="shared" si="265"/>
        <v>0</v>
      </c>
      <c r="CW162" s="412">
        <f t="shared" si="266"/>
        <v>0</v>
      </c>
      <c r="CX162" s="412">
        <f t="shared" si="267"/>
        <v>0</v>
      </c>
      <c r="CY162" s="412">
        <f t="shared" si="268"/>
        <v>0</v>
      </c>
      <c r="CZ162" s="412" t="str">
        <f t="shared" si="269"/>
        <v/>
      </c>
      <c r="DA162" s="412" t="str">
        <f t="shared" si="270"/>
        <v/>
      </c>
      <c r="DB162" s="412" t="str">
        <f t="shared" si="271"/>
        <v/>
      </c>
      <c r="DC162" s="412" t="str">
        <f t="shared" si="272"/>
        <v/>
      </c>
      <c r="DD162" s="412" t="str">
        <f t="shared" si="273"/>
        <v/>
      </c>
      <c r="DE162" s="412"/>
      <c r="DG162" s="412" t="str">
        <f t="shared" si="274"/>
        <v/>
      </c>
      <c r="DH162" s="412" t="str">
        <f t="shared" si="275"/>
        <v/>
      </c>
      <c r="DI162" s="412">
        <f t="shared" si="276"/>
        <v>0</v>
      </c>
      <c r="DJ162" s="412" t="str">
        <f t="shared" si="277"/>
        <v/>
      </c>
      <c r="DK162" s="412" t="str">
        <f t="shared" si="278"/>
        <v/>
      </c>
      <c r="DL162" s="412" t="str">
        <f t="shared" si="279"/>
        <v/>
      </c>
      <c r="DM162" s="412" t="str">
        <f t="shared" si="280"/>
        <v/>
      </c>
      <c r="DN162" s="412" t="str">
        <f t="shared" si="281"/>
        <v/>
      </c>
      <c r="DO162" s="412" t="str">
        <f t="shared" si="282"/>
        <v/>
      </c>
      <c r="DR162" s="494"/>
      <c r="DS162" s="393">
        <f t="shared" si="285"/>
        <v>0</v>
      </c>
      <c r="DT162" s="393">
        <f t="shared" si="283"/>
        <v>0</v>
      </c>
      <c r="DU162" s="411">
        <f t="shared" si="284"/>
        <v>0</v>
      </c>
      <c r="DX162" s="494" t="e">
        <f>IF(BG162&lt;270000,○,"")</f>
        <v>#NAME?</v>
      </c>
    </row>
    <row r="163" spans="1:128" s="411" customFormat="1" ht="18" hidden="1" customHeight="1" thickBot="1">
      <c r="A163" s="145" t="str">
        <f t="shared" si="208"/>
        <v/>
      </c>
      <c r="B163" s="158"/>
      <c r="C163" s="31" t="str">
        <f>IF(B163="","",VLOOKUP(B163,学連登録!$C$2:$G$3000,2,FALSE))</f>
        <v/>
      </c>
      <c r="D163" s="32" t="str">
        <f>IF(B163="","",VLOOKUP(B163,学連登録!$C$2:$G$3000,3,FALSE))</f>
        <v/>
      </c>
      <c r="E163" s="33" t="str">
        <f>IF(B163="","",VLOOKUP(B163,学連登録!$C$2:$G$3000,4,FALSE))</f>
        <v/>
      </c>
      <c r="F163" s="383" t="str">
        <f>IF(B163="","",VLOOKUP(B163,学連登録!$C$2:$I$3000,7,FALSE))</f>
        <v/>
      </c>
      <c r="G163" s="159"/>
      <c r="H163" s="853"/>
      <c r="I163" s="854"/>
      <c r="J163" s="160"/>
      <c r="K163" s="825"/>
      <c r="L163" s="826"/>
      <c r="M163" s="160"/>
      <c r="N163" s="819"/>
      <c r="O163" s="820"/>
      <c r="P163" s="159"/>
      <c r="Q163" s="825"/>
      <c r="R163" s="826"/>
      <c r="S163" s="159"/>
      <c r="T163" s="825"/>
      <c r="U163" s="826"/>
      <c r="V163" s="103" t="str">
        <f>IF(B163="","",VLOOKUP(B163,学連登録!$C$2:$H$3000,6,FALSE))</f>
        <v/>
      </c>
      <c r="W163" s="377"/>
      <c r="X163" s="157"/>
      <c r="Y163" s="118" t="str">
        <f t="shared" si="286"/>
        <v/>
      </c>
      <c r="Z163" s="97" t="str">
        <f>IF(G163="","",VLOOKUP(G163,種目名!$O$5:$T$104,3,0))</f>
        <v/>
      </c>
      <c r="AA163" s="99" t="str">
        <f>IF(J163="","",VLOOKUP(J163,種目名!$O$5:$T$104,3,0))</f>
        <v/>
      </c>
      <c r="AB163" s="119" t="str">
        <f>IF(M163="","",VLOOKUP(M163,種目名!$O$5:$T$104,3,0))</f>
        <v/>
      </c>
      <c r="AC163" s="119" t="str">
        <f>IF(P163="","",VLOOKUP(AF163,種目名!$O$5:$T$104,3,0))</f>
        <v/>
      </c>
      <c r="AD163" s="120" t="str">
        <f>IF(S163="","",VLOOKUP(AI163,種目名!$O$5:$T$104,3,0))</f>
        <v/>
      </c>
      <c r="AE163" s="117">
        <f t="shared" si="287"/>
        <v>0</v>
      </c>
      <c r="AF163" s="157" t="str">
        <f t="shared" si="288"/>
        <v/>
      </c>
      <c r="AG163" s="157" t="str">
        <f t="shared" si="289"/>
        <v/>
      </c>
      <c r="AH163" s="117">
        <f t="shared" si="290"/>
        <v>0</v>
      </c>
      <c r="AI163" s="157" t="str">
        <f t="shared" si="291"/>
        <v/>
      </c>
      <c r="AJ163" s="157" t="str">
        <f t="shared" si="292"/>
        <v/>
      </c>
      <c r="AK163" s="390"/>
      <c r="AL163" s="171">
        <f t="shared" si="209"/>
        <v>0</v>
      </c>
      <c r="AM163" s="399">
        <f t="shared" si="210"/>
        <v>0</v>
      </c>
      <c r="AN163" s="399">
        <f>COUNTIF($B$12:B163,B163)</f>
        <v>0</v>
      </c>
      <c r="AO163" s="399"/>
      <c r="AP163" s="399" t="str">
        <f t="shared" si="211"/>
        <v/>
      </c>
      <c r="AQ163" s="399" t="str">
        <f t="shared" si="212"/>
        <v/>
      </c>
      <c r="AR163" s="399" t="str">
        <f t="shared" si="213"/>
        <v/>
      </c>
      <c r="AS163" s="399" t="str">
        <f t="shared" si="214"/>
        <v/>
      </c>
      <c r="AT163" s="399">
        <f t="shared" si="215"/>
        <v>0</v>
      </c>
      <c r="AU163" s="399" t="str">
        <f t="shared" si="216"/>
        <v/>
      </c>
      <c r="AV163" s="399" t="str">
        <f t="shared" si="217"/>
        <v/>
      </c>
      <c r="AW163" s="399" t="str">
        <f t="shared" si="218"/>
        <v/>
      </c>
      <c r="AX163" s="399" t="str">
        <f t="shared" si="219"/>
        <v/>
      </c>
      <c r="AY163" s="399" t="str">
        <f t="shared" si="220"/>
        <v/>
      </c>
      <c r="AZ163" s="399" t="str">
        <f t="shared" si="221"/>
        <v/>
      </c>
      <c r="BA163" s="399" t="str">
        <f t="shared" si="222"/>
        <v/>
      </c>
      <c r="BB163" s="399" t="str">
        <f t="shared" si="223"/>
        <v/>
      </c>
      <c r="BC163" s="399" t="str">
        <f t="shared" si="224"/>
        <v/>
      </c>
      <c r="BD163" s="403" t="str">
        <f t="shared" si="225"/>
        <v/>
      </c>
      <c r="BE163" s="393">
        <f t="shared" si="226"/>
        <v>0</v>
      </c>
      <c r="BF163" s="157"/>
      <c r="BG163" s="399">
        <f t="shared" si="227"/>
        <v>0</v>
      </c>
      <c r="BH163" s="399">
        <f t="shared" si="228"/>
        <v>0</v>
      </c>
      <c r="BI163" s="412">
        <f t="shared" si="229"/>
        <v>0</v>
      </c>
      <c r="BJ163" s="413">
        <f t="shared" si="205"/>
        <v>0</v>
      </c>
      <c r="BK163" s="398" t="str">
        <f t="shared" si="206"/>
        <v>0</v>
      </c>
      <c r="BL163" s="398" t="str">
        <f t="shared" si="207"/>
        <v>0</v>
      </c>
      <c r="BM163" s="412">
        <f t="shared" si="230"/>
        <v>0</v>
      </c>
      <c r="BN163" s="412" t="str">
        <f t="shared" si="231"/>
        <v>0m0</v>
      </c>
      <c r="BO163" s="399">
        <f t="shared" si="232"/>
        <v>0</v>
      </c>
      <c r="BP163" s="399">
        <f t="shared" si="233"/>
        <v>0</v>
      </c>
      <c r="BQ163" s="412">
        <f t="shared" si="234"/>
        <v>0</v>
      </c>
      <c r="BR163" s="413">
        <f t="shared" si="235"/>
        <v>0</v>
      </c>
      <c r="BS163" s="398" t="str">
        <f t="shared" si="236"/>
        <v>0</v>
      </c>
      <c r="BT163" s="398" t="str">
        <f t="shared" si="237"/>
        <v>0</v>
      </c>
      <c r="BU163" s="412">
        <f t="shared" si="238"/>
        <v>0</v>
      </c>
      <c r="BV163" s="412" t="str">
        <f t="shared" si="239"/>
        <v>0m0</v>
      </c>
      <c r="BW163" s="399">
        <f t="shared" si="240"/>
        <v>0</v>
      </c>
      <c r="BX163" s="399">
        <f t="shared" si="241"/>
        <v>0</v>
      </c>
      <c r="BY163" s="412">
        <f t="shared" si="242"/>
        <v>0</v>
      </c>
      <c r="BZ163" s="413">
        <f t="shared" si="243"/>
        <v>0</v>
      </c>
      <c r="CA163" s="398" t="str">
        <f t="shared" si="244"/>
        <v>0</v>
      </c>
      <c r="CB163" s="398" t="str">
        <f t="shared" si="245"/>
        <v>0</v>
      </c>
      <c r="CC163" s="412">
        <f t="shared" si="246"/>
        <v>0</v>
      </c>
      <c r="CD163" s="412" t="str">
        <f t="shared" si="247"/>
        <v>0m0</v>
      </c>
      <c r="CE163" s="399">
        <f t="shared" si="248"/>
        <v>0</v>
      </c>
      <c r="CF163" s="399">
        <f t="shared" si="249"/>
        <v>0</v>
      </c>
      <c r="CG163" s="412">
        <f t="shared" si="250"/>
        <v>0</v>
      </c>
      <c r="CH163" s="413">
        <f t="shared" si="251"/>
        <v>0</v>
      </c>
      <c r="CI163" s="398" t="str">
        <f t="shared" si="252"/>
        <v>0</v>
      </c>
      <c r="CJ163" s="398" t="str">
        <f t="shared" si="253"/>
        <v>0</v>
      </c>
      <c r="CK163" s="412">
        <f t="shared" si="254"/>
        <v>0</v>
      </c>
      <c r="CL163" s="412" t="str">
        <f t="shared" si="255"/>
        <v>0m0</v>
      </c>
      <c r="CM163" s="399">
        <f t="shared" si="256"/>
        <v>0</v>
      </c>
      <c r="CN163" s="399">
        <f t="shared" si="257"/>
        <v>0</v>
      </c>
      <c r="CO163" s="412">
        <f t="shared" si="258"/>
        <v>0</v>
      </c>
      <c r="CP163" s="413">
        <f t="shared" si="259"/>
        <v>0</v>
      </c>
      <c r="CQ163" s="398" t="str">
        <f t="shared" si="260"/>
        <v>0</v>
      </c>
      <c r="CR163" s="398" t="str">
        <f t="shared" si="261"/>
        <v>0</v>
      </c>
      <c r="CS163" s="412">
        <f t="shared" si="262"/>
        <v>0</v>
      </c>
      <c r="CT163" s="412" t="str">
        <f t="shared" si="263"/>
        <v>0m0</v>
      </c>
      <c r="CU163" s="412">
        <f t="shared" si="264"/>
        <v>0</v>
      </c>
      <c r="CV163" s="412">
        <f t="shared" si="265"/>
        <v>0</v>
      </c>
      <c r="CW163" s="412">
        <f t="shared" si="266"/>
        <v>0</v>
      </c>
      <c r="CX163" s="412">
        <f t="shared" si="267"/>
        <v>0</v>
      </c>
      <c r="CY163" s="412">
        <f t="shared" si="268"/>
        <v>0</v>
      </c>
      <c r="CZ163" s="412" t="str">
        <f t="shared" si="269"/>
        <v/>
      </c>
      <c r="DA163" s="412" t="str">
        <f t="shared" si="270"/>
        <v/>
      </c>
      <c r="DB163" s="412" t="str">
        <f t="shared" si="271"/>
        <v/>
      </c>
      <c r="DC163" s="412" t="str">
        <f t="shared" si="272"/>
        <v/>
      </c>
      <c r="DD163" s="412" t="str">
        <f t="shared" si="273"/>
        <v/>
      </c>
      <c r="DE163" s="412"/>
      <c r="DG163" s="412" t="str">
        <f t="shared" si="274"/>
        <v/>
      </c>
      <c r="DH163" s="412" t="str">
        <f t="shared" si="275"/>
        <v/>
      </c>
      <c r="DI163" s="412">
        <f t="shared" si="276"/>
        <v>0</v>
      </c>
      <c r="DJ163" s="412" t="str">
        <f t="shared" si="277"/>
        <v/>
      </c>
      <c r="DK163" s="412" t="str">
        <f t="shared" si="278"/>
        <v/>
      </c>
      <c r="DL163" s="412" t="str">
        <f t="shared" si="279"/>
        <v/>
      </c>
      <c r="DM163" s="412" t="str">
        <f t="shared" si="280"/>
        <v/>
      </c>
      <c r="DN163" s="412" t="str">
        <f t="shared" si="281"/>
        <v/>
      </c>
      <c r="DO163" s="412" t="str">
        <f t="shared" si="282"/>
        <v/>
      </c>
      <c r="DR163" s="494"/>
      <c r="DS163" s="393">
        <f t="shared" si="285"/>
        <v>0</v>
      </c>
      <c r="DT163" s="393">
        <f t="shared" si="283"/>
        <v>0</v>
      </c>
      <c r="DU163" s="411">
        <f t="shared" si="284"/>
        <v>0</v>
      </c>
      <c r="DX163" s="494" t="e">
        <f>IF(BG163&lt;270000,○,"")</f>
        <v>#NAME?</v>
      </c>
    </row>
    <row r="164" spans="1:128" s="411" customFormat="1" ht="18" hidden="1" customHeight="1" thickBot="1">
      <c r="A164" s="145" t="str">
        <f t="shared" si="208"/>
        <v/>
      </c>
      <c r="B164" s="158"/>
      <c r="C164" s="31" t="str">
        <f>IF(B164="","",VLOOKUP(B164,学連登録!$C$2:$G$3000,2,FALSE))</f>
        <v/>
      </c>
      <c r="D164" s="32" t="str">
        <f>IF(B164="","",VLOOKUP(B164,学連登録!$C$2:$G$3000,3,FALSE))</f>
        <v/>
      </c>
      <c r="E164" s="33" t="str">
        <f>IF(B164="","",VLOOKUP(B164,学連登録!$C$2:$G$3000,4,FALSE))</f>
        <v/>
      </c>
      <c r="F164" s="383" t="str">
        <f>IF(B164="","",VLOOKUP(B164,学連登録!$C$2:$I$3000,7,FALSE))</f>
        <v/>
      </c>
      <c r="G164" s="159"/>
      <c r="H164" s="853"/>
      <c r="I164" s="854"/>
      <c r="J164" s="160"/>
      <c r="K164" s="825"/>
      <c r="L164" s="826"/>
      <c r="M164" s="160"/>
      <c r="N164" s="819"/>
      <c r="O164" s="820"/>
      <c r="P164" s="159"/>
      <c r="Q164" s="825"/>
      <c r="R164" s="826"/>
      <c r="S164" s="159"/>
      <c r="T164" s="825"/>
      <c r="U164" s="826"/>
      <c r="V164" s="103" t="str">
        <f>IF(B164="","",VLOOKUP(B164,学連登録!$C$2:$H$3000,6,FALSE))</f>
        <v/>
      </c>
      <c r="W164" s="377"/>
      <c r="X164" s="157"/>
      <c r="Y164" s="118" t="str">
        <f t="shared" si="286"/>
        <v/>
      </c>
      <c r="Z164" s="97" t="str">
        <f>IF(G164="","",VLOOKUP(G164,種目名!$O$5:$T$104,3,0))</f>
        <v/>
      </c>
      <c r="AA164" s="99" t="str">
        <f>IF(J164="","",VLOOKUP(J164,種目名!$O$5:$T$104,3,0))</f>
        <v/>
      </c>
      <c r="AB164" s="119" t="str">
        <f>IF(M164="","",VLOOKUP(M164,種目名!$O$5:$T$104,3,0))</f>
        <v/>
      </c>
      <c r="AC164" s="119" t="str">
        <f>IF(P164="","",VLOOKUP(AF164,種目名!$O$5:$T$104,3,0))</f>
        <v/>
      </c>
      <c r="AD164" s="120" t="str">
        <f>IF(S164="","",VLOOKUP(AI164,種目名!$O$5:$T$104,3,0))</f>
        <v/>
      </c>
      <c r="AE164" s="117">
        <f t="shared" si="287"/>
        <v>0</v>
      </c>
      <c r="AF164" s="157" t="str">
        <f t="shared" si="288"/>
        <v/>
      </c>
      <c r="AG164" s="157" t="str">
        <f t="shared" si="289"/>
        <v/>
      </c>
      <c r="AH164" s="117">
        <f t="shared" si="290"/>
        <v>0</v>
      </c>
      <c r="AI164" s="157" t="str">
        <f t="shared" si="291"/>
        <v/>
      </c>
      <c r="AJ164" s="157" t="str">
        <f t="shared" si="292"/>
        <v/>
      </c>
      <c r="AK164" s="390"/>
      <c r="AL164" s="171">
        <f t="shared" si="209"/>
        <v>0</v>
      </c>
      <c r="AM164" s="399">
        <f t="shared" si="210"/>
        <v>0</v>
      </c>
      <c r="AN164" s="399">
        <f>COUNTIF($B$12:B164,B164)</f>
        <v>0</v>
      </c>
      <c r="AO164" s="399"/>
      <c r="AP164" s="399" t="str">
        <f t="shared" si="211"/>
        <v/>
      </c>
      <c r="AQ164" s="399" t="str">
        <f t="shared" si="212"/>
        <v/>
      </c>
      <c r="AR164" s="399" t="str">
        <f t="shared" si="213"/>
        <v/>
      </c>
      <c r="AS164" s="399" t="str">
        <f t="shared" si="214"/>
        <v/>
      </c>
      <c r="AT164" s="399">
        <f t="shared" si="215"/>
        <v>0</v>
      </c>
      <c r="AU164" s="399" t="str">
        <f t="shared" si="216"/>
        <v/>
      </c>
      <c r="AV164" s="399" t="str">
        <f t="shared" si="217"/>
        <v/>
      </c>
      <c r="AW164" s="399" t="str">
        <f t="shared" si="218"/>
        <v/>
      </c>
      <c r="AX164" s="399" t="str">
        <f t="shared" si="219"/>
        <v/>
      </c>
      <c r="AY164" s="399" t="str">
        <f t="shared" si="220"/>
        <v/>
      </c>
      <c r="AZ164" s="399" t="str">
        <f t="shared" si="221"/>
        <v/>
      </c>
      <c r="BA164" s="399" t="str">
        <f t="shared" si="222"/>
        <v/>
      </c>
      <c r="BB164" s="399" t="str">
        <f t="shared" si="223"/>
        <v/>
      </c>
      <c r="BC164" s="399" t="str">
        <f t="shared" si="224"/>
        <v/>
      </c>
      <c r="BD164" s="403" t="str">
        <f t="shared" si="225"/>
        <v/>
      </c>
      <c r="BE164" s="393">
        <f t="shared" si="226"/>
        <v>0</v>
      </c>
      <c r="BF164" s="157"/>
      <c r="BG164" s="399">
        <f t="shared" si="227"/>
        <v>0</v>
      </c>
      <c r="BH164" s="399">
        <f t="shared" si="228"/>
        <v>0</v>
      </c>
      <c r="BI164" s="412">
        <f t="shared" si="229"/>
        <v>0</v>
      </c>
      <c r="BJ164" s="413">
        <f t="shared" si="205"/>
        <v>0</v>
      </c>
      <c r="BK164" s="398" t="str">
        <f t="shared" si="206"/>
        <v>0</v>
      </c>
      <c r="BL164" s="398" t="str">
        <f t="shared" si="207"/>
        <v>0</v>
      </c>
      <c r="BM164" s="412">
        <f t="shared" si="230"/>
        <v>0</v>
      </c>
      <c r="BN164" s="412" t="str">
        <f t="shared" si="231"/>
        <v>0m0</v>
      </c>
      <c r="BO164" s="399">
        <f t="shared" si="232"/>
        <v>0</v>
      </c>
      <c r="BP164" s="399">
        <f t="shared" si="233"/>
        <v>0</v>
      </c>
      <c r="BQ164" s="412">
        <f t="shared" si="234"/>
        <v>0</v>
      </c>
      <c r="BR164" s="413">
        <f t="shared" si="235"/>
        <v>0</v>
      </c>
      <c r="BS164" s="398" t="str">
        <f t="shared" si="236"/>
        <v>0</v>
      </c>
      <c r="BT164" s="398" t="str">
        <f t="shared" si="237"/>
        <v>0</v>
      </c>
      <c r="BU164" s="412">
        <f t="shared" si="238"/>
        <v>0</v>
      </c>
      <c r="BV164" s="412" t="str">
        <f t="shared" si="239"/>
        <v>0m0</v>
      </c>
      <c r="BW164" s="399">
        <f t="shared" si="240"/>
        <v>0</v>
      </c>
      <c r="BX164" s="399">
        <f t="shared" si="241"/>
        <v>0</v>
      </c>
      <c r="BY164" s="412">
        <f t="shared" si="242"/>
        <v>0</v>
      </c>
      <c r="BZ164" s="413">
        <f t="shared" si="243"/>
        <v>0</v>
      </c>
      <c r="CA164" s="398" t="str">
        <f t="shared" si="244"/>
        <v>0</v>
      </c>
      <c r="CB164" s="398" t="str">
        <f t="shared" si="245"/>
        <v>0</v>
      </c>
      <c r="CC164" s="412">
        <f t="shared" si="246"/>
        <v>0</v>
      </c>
      <c r="CD164" s="412" t="str">
        <f t="shared" si="247"/>
        <v>0m0</v>
      </c>
      <c r="CE164" s="399">
        <f t="shared" si="248"/>
        <v>0</v>
      </c>
      <c r="CF164" s="399">
        <f t="shared" si="249"/>
        <v>0</v>
      </c>
      <c r="CG164" s="412">
        <f t="shared" si="250"/>
        <v>0</v>
      </c>
      <c r="CH164" s="413">
        <f t="shared" si="251"/>
        <v>0</v>
      </c>
      <c r="CI164" s="398" t="str">
        <f t="shared" si="252"/>
        <v>0</v>
      </c>
      <c r="CJ164" s="398" t="str">
        <f t="shared" si="253"/>
        <v>0</v>
      </c>
      <c r="CK164" s="412">
        <f t="shared" si="254"/>
        <v>0</v>
      </c>
      <c r="CL164" s="412" t="str">
        <f t="shared" si="255"/>
        <v>0m0</v>
      </c>
      <c r="CM164" s="399">
        <f t="shared" si="256"/>
        <v>0</v>
      </c>
      <c r="CN164" s="399">
        <f t="shared" si="257"/>
        <v>0</v>
      </c>
      <c r="CO164" s="412">
        <f t="shared" si="258"/>
        <v>0</v>
      </c>
      <c r="CP164" s="413">
        <f t="shared" si="259"/>
        <v>0</v>
      </c>
      <c r="CQ164" s="398" t="str">
        <f t="shared" si="260"/>
        <v>0</v>
      </c>
      <c r="CR164" s="398" t="str">
        <f t="shared" si="261"/>
        <v>0</v>
      </c>
      <c r="CS164" s="412">
        <f t="shared" si="262"/>
        <v>0</v>
      </c>
      <c r="CT164" s="412" t="str">
        <f t="shared" si="263"/>
        <v>0m0</v>
      </c>
      <c r="CU164" s="412">
        <f t="shared" si="264"/>
        <v>0</v>
      </c>
      <c r="CV164" s="412">
        <f t="shared" si="265"/>
        <v>0</v>
      </c>
      <c r="CW164" s="412">
        <f t="shared" si="266"/>
        <v>0</v>
      </c>
      <c r="CX164" s="412">
        <f t="shared" si="267"/>
        <v>0</v>
      </c>
      <c r="CY164" s="412">
        <f t="shared" si="268"/>
        <v>0</v>
      </c>
      <c r="CZ164" s="412" t="str">
        <f t="shared" si="269"/>
        <v/>
      </c>
      <c r="DA164" s="412" t="str">
        <f t="shared" si="270"/>
        <v/>
      </c>
      <c r="DB164" s="412" t="str">
        <f t="shared" si="271"/>
        <v/>
      </c>
      <c r="DC164" s="412" t="str">
        <f t="shared" si="272"/>
        <v/>
      </c>
      <c r="DD164" s="412" t="str">
        <f t="shared" si="273"/>
        <v/>
      </c>
      <c r="DE164" s="412"/>
      <c r="DG164" s="412" t="str">
        <f t="shared" si="274"/>
        <v/>
      </c>
      <c r="DH164" s="412" t="str">
        <f t="shared" si="275"/>
        <v/>
      </c>
      <c r="DI164" s="412">
        <f t="shared" si="276"/>
        <v>0</v>
      </c>
      <c r="DJ164" s="412" t="str">
        <f t="shared" si="277"/>
        <v/>
      </c>
      <c r="DK164" s="412" t="str">
        <f t="shared" si="278"/>
        <v/>
      </c>
      <c r="DL164" s="412" t="str">
        <f t="shared" si="279"/>
        <v/>
      </c>
      <c r="DM164" s="412" t="str">
        <f t="shared" si="280"/>
        <v/>
      </c>
      <c r="DN164" s="412" t="str">
        <f t="shared" si="281"/>
        <v/>
      </c>
      <c r="DO164" s="412" t="str">
        <f t="shared" si="282"/>
        <v/>
      </c>
      <c r="DR164" s="494"/>
      <c r="DS164" s="393">
        <f t="shared" si="285"/>
        <v>0</v>
      </c>
      <c r="DT164" s="393">
        <f t="shared" si="283"/>
        <v>0</v>
      </c>
      <c r="DU164" s="411">
        <f t="shared" si="284"/>
        <v>0</v>
      </c>
      <c r="DX164" s="494" t="e">
        <f>IF(BG164&lt;270000,○,"")</f>
        <v>#NAME?</v>
      </c>
    </row>
    <row r="165" spans="1:128" s="411" customFormat="1" ht="18" hidden="1" customHeight="1" thickBot="1">
      <c r="A165" s="145" t="str">
        <f t="shared" si="208"/>
        <v/>
      </c>
      <c r="B165" s="158"/>
      <c r="C165" s="31" t="str">
        <f>IF(B165="","",VLOOKUP(B165,学連登録!$C$2:$G$3000,2,FALSE))</f>
        <v/>
      </c>
      <c r="D165" s="32" t="str">
        <f>IF(B165="","",VLOOKUP(B165,学連登録!$C$2:$G$3000,3,FALSE))</f>
        <v/>
      </c>
      <c r="E165" s="33" t="str">
        <f>IF(B165="","",VLOOKUP(B165,学連登録!$C$2:$G$3000,4,FALSE))</f>
        <v/>
      </c>
      <c r="F165" s="383" t="str">
        <f>IF(B165="","",VLOOKUP(B165,学連登録!$C$2:$I$3000,7,FALSE))</f>
        <v/>
      </c>
      <c r="G165" s="159"/>
      <c r="H165" s="853"/>
      <c r="I165" s="854"/>
      <c r="J165" s="160"/>
      <c r="K165" s="825"/>
      <c r="L165" s="826"/>
      <c r="M165" s="160"/>
      <c r="N165" s="819"/>
      <c r="O165" s="820"/>
      <c r="P165" s="159"/>
      <c r="Q165" s="825"/>
      <c r="R165" s="826"/>
      <c r="S165" s="159"/>
      <c r="T165" s="825"/>
      <c r="U165" s="826"/>
      <c r="V165" s="103" t="str">
        <f>IF(B165="","",VLOOKUP(B165,学連登録!$C$2:$H$3000,6,FALSE))</f>
        <v/>
      </c>
      <c r="W165" s="377"/>
      <c r="X165" s="157"/>
      <c r="Y165" s="118" t="str">
        <f t="shared" si="286"/>
        <v/>
      </c>
      <c r="Z165" s="97" t="str">
        <f>IF(G165="","",VLOOKUP(G165,種目名!$O$5:$T$104,3,0))</f>
        <v/>
      </c>
      <c r="AA165" s="99" t="str">
        <f>IF(J165="","",VLOOKUP(J165,種目名!$O$5:$T$104,3,0))</f>
        <v/>
      </c>
      <c r="AB165" s="119" t="str">
        <f>IF(M165="","",VLOOKUP(M165,種目名!$O$5:$T$104,3,0))</f>
        <v/>
      </c>
      <c r="AC165" s="119" t="str">
        <f>IF(P165="","",VLOOKUP(AF165,種目名!$O$5:$T$104,3,0))</f>
        <v/>
      </c>
      <c r="AD165" s="120" t="str">
        <f>IF(S165="","",VLOOKUP(AI165,種目名!$O$5:$T$104,3,0))</f>
        <v/>
      </c>
      <c r="AE165" s="117">
        <f t="shared" si="287"/>
        <v>0</v>
      </c>
      <c r="AF165" s="157" t="str">
        <f t="shared" si="288"/>
        <v/>
      </c>
      <c r="AG165" s="157" t="str">
        <f t="shared" si="289"/>
        <v/>
      </c>
      <c r="AH165" s="117">
        <f t="shared" si="290"/>
        <v>0</v>
      </c>
      <c r="AI165" s="157" t="str">
        <f t="shared" si="291"/>
        <v/>
      </c>
      <c r="AJ165" s="157" t="str">
        <f t="shared" si="292"/>
        <v/>
      </c>
      <c r="AK165" s="390"/>
      <c r="AL165" s="171">
        <f t="shared" si="209"/>
        <v>0</v>
      </c>
      <c r="AM165" s="399">
        <f t="shared" si="210"/>
        <v>0</v>
      </c>
      <c r="AN165" s="399">
        <f>COUNTIF($B$12:B165,B165)</f>
        <v>0</v>
      </c>
      <c r="AO165" s="399"/>
      <c r="AP165" s="399" t="str">
        <f t="shared" si="211"/>
        <v/>
      </c>
      <c r="AQ165" s="399" t="str">
        <f t="shared" si="212"/>
        <v/>
      </c>
      <c r="AR165" s="399" t="str">
        <f t="shared" si="213"/>
        <v/>
      </c>
      <c r="AS165" s="399" t="str">
        <f t="shared" si="214"/>
        <v/>
      </c>
      <c r="AT165" s="399">
        <f t="shared" si="215"/>
        <v>0</v>
      </c>
      <c r="AU165" s="399" t="str">
        <f t="shared" si="216"/>
        <v/>
      </c>
      <c r="AV165" s="399" t="str">
        <f t="shared" si="217"/>
        <v/>
      </c>
      <c r="AW165" s="399" t="str">
        <f t="shared" si="218"/>
        <v/>
      </c>
      <c r="AX165" s="399" t="str">
        <f t="shared" si="219"/>
        <v/>
      </c>
      <c r="AY165" s="399" t="str">
        <f t="shared" si="220"/>
        <v/>
      </c>
      <c r="AZ165" s="399" t="str">
        <f t="shared" si="221"/>
        <v/>
      </c>
      <c r="BA165" s="399" t="str">
        <f t="shared" si="222"/>
        <v/>
      </c>
      <c r="BB165" s="399" t="str">
        <f t="shared" si="223"/>
        <v/>
      </c>
      <c r="BC165" s="399" t="str">
        <f t="shared" si="224"/>
        <v/>
      </c>
      <c r="BD165" s="403" t="str">
        <f t="shared" si="225"/>
        <v/>
      </c>
      <c r="BE165" s="393">
        <f t="shared" si="226"/>
        <v>0</v>
      </c>
      <c r="BF165" s="157"/>
      <c r="BG165" s="399">
        <f t="shared" si="227"/>
        <v>0</v>
      </c>
      <c r="BH165" s="399">
        <f t="shared" si="228"/>
        <v>0</v>
      </c>
      <c r="BI165" s="412">
        <f t="shared" si="229"/>
        <v>0</v>
      </c>
      <c r="BJ165" s="413">
        <f t="shared" si="205"/>
        <v>0</v>
      </c>
      <c r="BK165" s="398" t="str">
        <f t="shared" si="206"/>
        <v>0</v>
      </c>
      <c r="BL165" s="398" t="str">
        <f t="shared" si="207"/>
        <v>0</v>
      </c>
      <c r="BM165" s="412">
        <f t="shared" si="230"/>
        <v>0</v>
      </c>
      <c r="BN165" s="412" t="str">
        <f t="shared" si="231"/>
        <v>0m0</v>
      </c>
      <c r="BO165" s="399">
        <f t="shared" si="232"/>
        <v>0</v>
      </c>
      <c r="BP165" s="399">
        <f t="shared" si="233"/>
        <v>0</v>
      </c>
      <c r="BQ165" s="412">
        <f t="shared" si="234"/>
        <v>0</v>
      </c>
      <c r="BR165" s="413">
        <f t="shared" si="235"/>
        <v>0</v>
      </c>
      <c r="BS165" s="398" t="str">
        <f t="shared" si="236"/>
        <v>0</v>
      </c>
      <c r="BT165" s="398" t="str">
        <f t="shared" si="237"/>
        <v>0</v>
      </c>
      <c r="BU165" s="412">
        <f t="shared" si="238"/>
        <v>0</v>
      </c>
      <c r="BV165" s="412" t="str">
        <f t="shared" si="239"/>
        <v>0m0</v>
      </c>
      <c r="BW165" s="399">
        <f t="shared" si="240"/>
        <v>0</v>
      </c>
      <c r="BX165" s="399">
        <f t="shared" si="241"/>
        <v>0</v>
      </c>
      <c r="BY165" s="412">
        <f t="shared" si="242"/>
        <v>0</v>
      </c>
      <c r="BZ165" s="413">
        <f t="shared" si="243"/>
        <v>0</v>
      </c>
      <c r="CA165" s="398" t="str">
        <f t="shared" si="244"/>
        <v>0</v>
      </c>
      <c r="CB165" s="398" t="str">
        <f t="shared" si="245"/>
        <v>0</v>
      </c>
      <c r="CC165" s="412">
        <f t="shared" si="246"/>
        <v>0</v>
      </c>
      <c r="CD165" s="412" t="str">
        <f t="shared" si="247"/>
        <v>0m0</v>
      </c>
      <c r="CE165" s="399">
        <f t="shared" si="248"/>
        <v>0</v>
      </c>
      <c r="CF165" s="399">
        <f t="shared" si="249"/>
        <v>0</v>
      </c>
      <c r="CG165" s="412">
        <f t="shared" si="250"/>
        <v>0</v>
      </c>
      <c r="CH165" s="413">
        <f t="shared" si="251"/>
        <v>0</v>
      </c>
      <c r="CI165" s="398" t="str">
        <f t="shared" si="252"/>
        <v>0</v>
      </c>
      <c r="CJ165" s="398" t="str">
        <f t="shared" si="253"/>
        <v>0</v>
      </c>
      <c r="CK165" s="412">
        <f t="shared" si="254"/>
        <v>0</v>
      </c>
      <c r="CL165" s="412" t="str">
        <f t="shared" si="255"/>
        <v>0m0</v>
      </c>
      <c r="CM165" s="399">
        <f t="shared" si="256"/>
        <v>0</v>
      </c>
      <c r="CN165" s="399">
        <f t="shared" si="257"/>
        <v>0</v>
      </c>
      <c r="CO165" s="412">
        <f t="shared" si="258"/>
        <v>0</v>
      </c>
      <c r="CP165" s="413">
        <f t="shared" si="259"/>
        <v>0</v>
      </c>
      <c r="CQ165" s="398" t="str">
        <f t="shared" si="260"/>
        <v>0</v>
      </c>
      <c r="CR165" s="398" t="str">
        <f t="shared" si="261"/>
        <v>0</v>
      </c>
      <c r="CS165" s="412">
        <f t="shared" si="262"/>
        <v>0</v>
      </c>
      <c r="CT165" s="412" t="str">
        <f t="shared" si="263"/>
        <v>0m0</v>
      </c>
      <c r="CU165" s="412">
        <f t="shared" si="264"/>
        <v>0</v>
      </c>
      <c r="CV165" s="412">
        <f t="shared" si="265"/>
        <v>0</v>
      </c>
      <c r="CW165" s="412">
        <f t="shared" si="266"/>
        <v>0</v>
      </c>
      <c r="CX165" s="412">
        <f t="shared" si="267"/>
        <v>0</v>
      </c>
      <c r="CY165" s="412">
        <f t="shared" si="268"/>
        <v>0</v>
      </c>
      <c r="CZ165" s="412" t="str">
        <f t="shared" si="269"/>
        <v/>
      </c>
      <c r="DA165" s="412" t="str">
        <f t="shared" si="270"/>
        <v/>
      </c>
      <c r="DB165" s="412" t="str">
        <f t="shared" si="271"/>
        <v/>
      </c>
      <c r="DC165" s="412" t="str">
        <f t="shared" si="272"/>
        <v/>
      </c>
      <c r="DD165" s="412" t="str">
        <f t="shared" si="273"/>
        <v/>
      </c>
      <c r="DE165" s="412"/>
      <c r="DG165" s="412" t="str">
        <f t="shared" si="274"/>
        <v/>
      </c>
      <c r="DH165" s="412" t="str">
        <f t="shared" si="275"/>
        <v/>
      </c>
      <c r="DI165" s="412">
        <f t="shared" si="276"/>
        <v>0</v>
      </c>
      <c r="DJ165" s="412" t="str">
        <f t="shared" si="277"/>
        <v/>
      </c>
      <c r="DK165" s="412" t="str">
        <f t="shared" si="278"/>
        <v/>
      </c>
      <c r="DL165" s="412" t="str">
        <f t="shared" si="279"/>
        <v/>
      </c>
      <c r="DM165" s="412" t="str">
        <f t="shared" si="280"/>
        <v/>
      </c>
      <c r="DN165" s="412" t="str">
        <f t="shared" si="281"/>
        <v/>
      </c>
      <c r="DO165" s="412" t="str">
        <f t="shared" si="282"/>
        <v/>
      </c>
      <c r="DR165" s="494"/>
      <c r="DS165" s="393">
        <f t="shared" si="285"/>
        <v>0</v>
      </c>
      <c r="DT165" s="393">
        <f t="shared" si="283"/>
        <v>0</v>
      </c>
      <c r="DU165" s="411">
        <f t="shared" si="284"/>
        <v>0</v>
      </c>
      <c r="DX165" s="494" t="e">
        <f>IF(BG165&lt;270000,○,"")</f>
        <v>#NAME?</v>
      </c>
    </row>
    <row r="166" spans="1:128" s="411" customFormat="1" ht="18" hidden="1" customHeight="1" thickBot="1">
      <c r="A166" s="145" t="str">
        <f t="shared" si="208"/>
        <v/>
      </c>
      <c r="B166" s="158"/>
      <c r="C166" s="31" t="str">
        <f>IF(B166="","",VLOOKUP(B166,学連登録!$C$2:$G$3000,2,FALSE))</f>
        <v/>
      </c>
      <c r="D166" s="32" t="str">
        <f>IF(B166="","",VLOOKUP(B166,学連登録!$C$2:$G$3000,3,FALSE))</f>
        <v/>
      </c>
      <c r="E166" s="33" t="str">
        <f>IF(B166="","",VLOOKUP(B166,学連登録!$C$2:$G$3000,4,FALSE))</f>
        <v/>
      </c>
      <c r="F166" s="383" t="str">
        <f>IF(B166="","",VLOOKUP(B166,学連登録!$C$2:$I$3000,7,FALSE))</f>
        <v/>
      </c>
      <c r="G166" s="159"/>
      <c r="H166" s="853"/>
      <c r="I166" s="854"/>
      <c r="J166" s="160"/>
      <c r="K166" s="825"/>
      <c r="L166" s="826"/>
      <c r="M166" s="160"/>
      <c r="N166" s="819"/>
      <c r="O166" s="820"/>
      <c r="P166" s="159"/>
      <c r="Q166" s="825"/>
      <c r="R166" s="826"/>
      <c r="S166" s="159"/>
      <c r="T166" s="825"/>
      <c r="U166" s="826"/>
      <c r="V166" s="103" t="str">
        <f>IF(B166="","",VLOOKUP(B166,学連登録!$C$2:$H$3000,6,FALSE))</f>
        <v/>
      </c>
      <c r="W166" s="377"/>
      <c r="X166" s="157"/>
      <c r="Y166" s="118" t="str">
        <f t="shared" si="286"/>
        <v/>
      </c>
      <c r="Z166" s="97" t="str">
        <f>IF(G166="","",VLOOKUP(G166,種目名!$O$5:$T$104,3,0))</f>
        <v/>
      </c>
      <c r="AA166" s="99" t="str">
        <f>IF(J166="","",VLOOKUP(J166,種目名!$O$5:$T$104,3,0))</f>
        <v/>
      </c>
      <c r="AB166" s="119" t="str">
        <f>IF(M166="","",VLOOKUP(M166,種目名!$O$5:$T$104,3,0))</f>
        <v/>
      </c>
      <c r="AC166" s="119" t="str">
        <f>IF(P166="","",VLOOKUP(AF166,種目名!$O$5:$T$104,3,0))</f>
        <v/>
      </c>
      <c r="AD166" s="120" t="str">
        <f>IF(S166="","",VLOOKUP(AI166,種目名!$O$5:$T$104,3,0))</f>
        <v/>
      </c>
      <c r="AE166" s="117">
        <f t="shared" si="287"/>
        <v>0</v>
      </c>
      <c r="AF166" s="157" t="str">
        <f t="shared" si="288"/>
        <v/>
      </c>
      <c r="AG166" s="157" t="str">
        <f t="shared" si="289"/>
        <v/>
      </c>
      <c r="AH166" s="117">
        <f t="shared" si="290"/>
        <v>0</v>
      </c>
      <c r="AI166" s="157" t="str">
        <f t="shared" si="291"/>
        <v/>
      </c>
      <c r="AJ166" s="157" t="str">
        <f t="shared" si="292"/>
        <v/>
      </c>
      <c r="AK166" s="390"/>
      <c r="AL166" s="171">
        <f t="shared" si="209"/>
        <v>0</v>
      </c>
      <c r="AM166" s="399">
        <f t="shared" si="210"/>
        <v>0</v>
      </c>
      <c r="AN166" s="399">
        <f>COUNTIF($B$12:B166,B166)</f>
        <v>0</v>
      </c>
      <c r="AO166" s="399"/>
      <c r="AP166" s="399" t="str">
        <f t="shared" si="211"/>
        <v/>
      </c>
      <c r="AQ166" s="399" t="str">
        <f t="shared" si="212"/>
        <v/>
      </c>
      <c r="AR166" s="399" t="str">
        <f t="shared" si="213"/>
        <v/>
      </c>
      <c r="AS166" s="399" t="str">
        <f t="shared" si="214"/>
        <v/>
      </c>
      <c r="AT166" s="399">
        <f t="shared" si="215"/>
        <v>0</v>
      </c>
      <c r="AU166" s="399" t="str">
        <f t="shared" si="216"/>
        <v/>
      </c>
      <c r="AV166" s="399" t="str">
        <f t="shared" si="217"/>
        <v/>
      </c>
      <c r="AW166" s="399" t="str">
        <f t="shared" si="218"/>
        <v/>
      </c>
      <c r="AX166" s="399" t="str">
        <f t="shared" si="219"/>
        <v/>
      </c>
      <c r="AY166" s="399" t="str">
        <f t="shared" si="220"/>
        <v/>
      </c>
      <c r="AZ166" s="399" t="str">
        <f t="shared" si="221"/>
        <v/>
      </c>
      <c r="BA166" s="399" t="str">
        <f t="shared" si="222"/>
        <v/>
      </c>
      <c r="BB166" s="399" t="str">
        <f t="shared" si="223"/>
        <v/>
      </c>
      <c r="BC166" s="399" t="str">
        <f t="shared" si="224"/>
        <v/>
      </c>
      <c r="BD166" s="403" t="str">
        <f t="shared" si="225"/>
        <v/>
      </c>
      <c r="BE166" s="393">
        <f t="shared" si="226"/>
        <v>0</v>
      </c>
      <c r="BF166" s="157"/>
      <c r="BG166" s="399">
        <f t="shared" si="227"/>
        <v>0</v>
      </c>
      <c r="BH166" s="399">
        <f t="shared" si="228"/>
        <v>0</v>
      </c>
      <c r="BI166" s="412">
        <f t="shared" si="229"/>
        <v>0</v>
      </c>
      <c r="BJ166" s="413">
        <f t="shared" si="205"/>
        <v>0</v>
      </c>
      <c r="BK166" s="398" t="str">
        <f t="shared" si="206"/>
        <v>0</v>
      </c>
      <c r="BL166" s="398" t="str">
        <f t="shared" si="207"/>
        <v>0</v>
      </c>
      <c r="BM166" s="412">
        <f t="shared" si="230"/>
        <v>0</v>
      </c>
      <c r="BN166" s="412" t="str">
        <f t="shared" si="231"/>
        <v>0m0</v>
      </c>
      <c r="BO166" s="399">
        <f t="shared" si="232"/>
        <v>0</v>
      </c>
      <c r="BP166" s="399">
        <f t="shared" si="233"/>
        <v>0</v>
      </c>
      <c r="BQ166" s="412">
        <f t="shared" si="234"/>
        <v>0</v>
      </c>
      <c r="BR166" s="413">
        <f t="shared" si="235"/>
        <v>0</v>
      </c>
      <c r="BS166" s="398" t="str">
        <f t="shared" si="236"/>
        <v>0</v>
      </c>
      <c r="BT166" s="398" t="str">
        <f t="shared" si="237"/>
        <v>0</v>
      </c>
      <c r="BU166" s="412">
        <f t="shared" si="238"/>
        <v>0</v>
      </c>
      <c r="BV166" s="412" t="str">
        <f t="shared" si="239"/>
        <v>0m0</v>
      </c>
      <c r="BW166" s="399">
        <f t="shared" si="240"/>
        <v>0</v>
      </c>
      <c r="BX166" s="399">
        <f t="shared" si="241"/>
        <v>0</v>
      </c>
      <c r="BY166" s="412">
        <f t="shared" si="242"/>
        <v>0</v>
      </c>
      <c r="BZ166" s="413">
        <f t="shared" si="243"/>
        <v>0</v>
      </c>
      <c r="CA166" s="398" t="str">
        <f t="shared" si="244"/>
        <v>0</v>
      </c>
      <c r="CB166" s="398" t="str">
        <f t="shared" si="245"/>
        <v>0</v>
      </c>
      <c r="CC166" s="412">
        <f t="shared" si="246"/>
        <v>0</v>
      </c>
      <c r="CD166" s="412" t="str">
        <f t="shared" si="247"/>
        <v>0m0</v>
      </c>
      <c r="CE166" s="399">
        <f t="shared" si="248"/>
        <v>0</v>
      </c>
      <c r="CF166" s="399">
        <f t="shared" si="249"/>
        <v>0</v>
      </c>
      <c r="CG166" s="412">
        <f t="shared" si="250"/>
        <v>0</v>
      </c>
      <c r="CH166" s="413">
        <f t="shared" si="251"/>
        <v>0</v>
      </c>
      <c r="CI166" s="398" t="str">
        <f t="shared" si="252"/>
        <v>0</v>
      </c>
      <c r="CJ166" s="398" t="str">
        <f t="shared" si="253"/>
        <v>0</v>
      </c>
      <c r="CK166" s="412">
        <f t="shared" si="254"/>
        <v>0</v>
      </c>
      <c r="CL166" s="412" t="str">
        <f t="shared" si="255"/>
        <v>0m0</v>
      </c>
      <c r="CM166" s="399">
        <f t="shared" si="256"/>
        <v>0</v>
      </c>
      <c r="CN166" s="399">
        <f t="shared" si="257"/>
        <v>0</v>
      </c>
      <c r="CO166" s="412">
        <f t="shared" si="258"/>
        <v>0</v>
      </c>
      <c r="CP166" s="413">
        <f t="shared" si="259"/>
        <v>0</v>
      </c>
      <c r="CQ166" s="398" t="str">
        <f t="shared" si="260"/>
        <v>0</v>
      </c>
      <c r="CR166" s="398" t="str">
        <f t="shared" si="261"/>
        <v>0</v>
      </c>
      <c r="CS166" s="412">
        <f t="shared" si="262"/>
        <v>0</v>
      </c>
      <c r="CT166" s="412" t="str">
        <f t="shared" si="263"/>
        <v>0m0</v>
      </c>
      <c r="CU166" s="412">
        <f t="shared" si="264"/>
        <v>0</v>
      </c>
      <c r="CV166" s="412">
        <f t="shared" si="265"/>
        <v>0</v>
      </c>
      <c r="CW166" s="412">
        <f t="shared" si="266"/>
        <v>0</v>
      </c>
      <c r="CX166" s="412">
        <f t="shared" si="267"/>
        <v>0</v>
      </c>
      <c r="CY166" s="412">
        <f t="shared" si="268"/>
        <v>0</v>
      </c>
      <c r="CZ166" s="412" t="str">
        <f t="shared" si="269"/>
        <v/>
      </c>
      <c r="DA166" s="412" t="str">
        <f t="shared" si="270"/>
        <v/>
      </c>
      <c r="DB166" s="412" t="str">
        <f t="shared" si="271"/>
        <v/>
      </c>
      <c r="DC166" s="412" t="str">
        <f t="shared" si="272"/>
        <v/>
      </c>
      <c r="DD166" s="412" t="str">
        <f t="shared" si="273"/>
        <v/>
      </c>
      <c r="DE166" s="412"/>
      <c r="DG166" s="412" t="str">
        <f t="shared" si="274"/>
        <v/>
      </c>
      <c r="DH166" s="412" t="str">
        <f t="shared" si="275"/>
        <v/>
      </c>
      <c r="DI166" s="412">
        <f t="shared" si="276"/>
        <v>0</v>
      </c>
      <c r="DJ166" s="412" t="str">
        <f t="shared" si="277"/>
        <v/>
      </c>
      <c r="DK166" s="412" t="str">
        <f t="shared" si="278"/>
        <v/>
      </c>
      <c r="DL166" s="412" t="str">
        <f t="shared" si="279"/>
        <v/>
      </c>
      <c r="DM166" s="412" t="str">
        <f t="shared" si="280"/>
        <v/>
      </c>
      <c r="DN166" s="412" t="str">
        <f t="shared" si="281"/>
        <v/>
      </c>
      <c r="DO166" s="412" t="str">
        <f t="shared" si="282"/>
        <v/>
      </c>
      <c r="DR166" s="494"/>
      <c r="DS166" s="393">
        <f t="shared" si="285"/>
        <v>0</v>
      </c>
      <c r="DT166" s="393">
        <f t="shared" si="283"/>
        <v>0</v>
      </c>
      <c r="DU166" s="411">
        <f t="shared" si="284"/>
        <v>0</v>
      </c>
      <c r="DX166" s="494" t="e">
        <f>IF(BG166&lt;270000,○,"")</f>
        <v>#NAME?</v>
      </c>
    </row>
    <row r="167" spans="1:128" s="411" customFormat="1" ht="18" hidden="1" customHeight="1" thickBot="1">
      <c r="A167" s="145" t="str">
        <f t="shared" si="208"/>
        <v/>
      </c>
      <c r="B167" s="158"/>
      <c r="C167" s="31" t="str">
        <f>IF(B167="","",VLOOKUP(B167,学連登録!$C$2:$G$3000,2,FALSE))</f>
        <v/>
      </c>
      <c r="D167" s="32" t="str">
        <f>IF(B167="","",VLOOKUP(B167,学連登録!$C$2:$G$3000,3,FALSE))</f>
        <v/>
      </c>
      <c r="E167" s="33" t="str">
        <f>IF(B167="","",VLOOKUP(B167,学連登録!$C$2:$G$3000,4,FALSE))</f>
        <v/>
      </c>
      <c r="F167" s="383" t="str">
        <f>IF(B167="","",VLOOKUP(B167,学連登録!$C$2:$I$3000,7,FALSE))</f>
        <v/>
      </c>
      <c r="G167" s="159"/>
      <c r="H167" s="853"/>
      <c r="I167" s="854"/>
      <c r="J167" s="160"/>
      <c r="K167" s="825"/>
      <c r="L167" s="826"/>
      <c r="M167" s="160"/>
      <c r="N167" s="819"/>
      <c r="O167" s="820"/>
      <c r="P167" s="159"/>
      <c r="Q167" s="825"/>
      <c r="R167" s="826"/>
      <c r="S167" s="159"/>
      <c r="T167" s="825"/>
      <c r="U167" s="826"/>
      <c r="V167" s="103" t="str">
        <f>IF(B167="","",VLOOKUP(B167,学連登録!$C$2:$H$3000,6,FALSE))</f>
        <v/>
      </c>
      <c r="W167" s="377"/>
      <c r="X167" s="157"/>
      <c r="Y167" s="118" t="str">
        <f t="shared" si="286"/>
        <v/>
      </c>
      <c r="Z167" s="97" t="str">
        <f>IF(G167="","",VLOOKUP(G167,種目名!$O$5:$T$104,3,0))</f>
        <v/>
      </c>
      <c r="AA167" s="99" t="str">
        <f>IF(J167="","",VLOOKUP(J167,種目名!$O$5:$T$104,3,0))</f>
        <v/>
      </c>
      <c r="AB167" s="119" t="str">
        <f>IF(M167="","",VLOOKUP(M167,種目名!$O$5:$T$104,3,0))</f>
        <v/>
      </c>
      <c r="AC167" s="119" t="str">
        <f>IF(P167="","",VLOOKUP(AF167,種目名!$O$5:$T$104,3,0))</f>
        <v/>
      </c>
      <c r="AD167" s="120" t="str">
        <f>IF(S167="","",VLOOKUP(AI167,種目名!$O$5:$T$104,3,0))</f>
        <v/>
      </c>
      <c r="AE167" s="117">
        <f t="shared" si="287"/>
        <v>0</v>
      </c>
      <c r="AF167" s="157" t="str">
        <f t="shared" si="288"/>
        <v/>
      </c>
      <c r="AG167" s="157" t="str">
        <f t="shared" si="289"/>
        <v/>
      </c>
      <c r="AH167" s="117">
        <f t="shared" si="290"/>
        <v>0</v>
      </c>
      <c r="AI167" s="157" t="str">
        <f t="shared" si="291"/>
        <v/>
      </c>
      <c r="AJ167" s="157" t="str">
        <f t="shared" si="292"/>
        <v/>
      </c>
      <c r="AK167" s="390"/>
      <c r="AL167" s="171">
        <f t="shared" si="209"/>
        <v>0</v>
      </c>
      <c r="AM167" s="399">
        <f t="shared" si="210"/>
        <v>0</v>
      </c>
      <c r="AN167" s="399">
        <f>COUNTIF($B$12:B167,B167)</f>
        <v>0</v>
      </c>
      <c r="AO167" s="399"/>
      <c r="AP167" s="399" t="str">
        <f t="shared" si="211"/>
        <v/>
      </c>
      <c r="AQ167" s="399" t="str">
        <f t="shared" si="212"/>
        <v/>
      </c>
      <c r="AR167" s="399" t="str">
        <f t="shared" si="213"/>
        <v/>
      </c>
      <c r="AS167" s="399" t="str">
        <f t="shared" si="214"/>
        <v/>
      </c>
      <c r="AT167" s="399">
        <f t="shared" si="215"/>
        <v>0</v>
      </c>
      <c r="AU167" s="399" t="str">
        <f t="shared" si="216"/>
        <v/>
      </c>
      <c r="AV167" s="399" t="str">
        <f t="shared" si="217"/>
        <v/>
      </c>
      <c r="AW167" s="399" t="str">
        <f t="shared" si="218"/>
        <v/>
      </c>
      <c r="AX167" s="399" t="str">
        <f t="shared" si="219"/>
        <v/>
      </c>
      <c r="AY167" s="399" t="str">
        <f t="shared" si="220"/>
        <v/>
      </c>
      <c r="AZ167" s="399" t="str">
        <f t="shared" si="221"/>
        <v/>
      </c>
      <c r="BA167" s="399" t="str">
        <f t="shared" si="222"/>
        <v/>
      </c>
      <c r="BB167" s="399" t="str">
        <f t="shared" si="223"/>
        <v/>
      </c>
      <c r="BC167" s="399" t="str">
        <f t="shared" si="224"/>
        <v/>
      </c>
      <c r="BD167" s="403" t="str">
        <f t="shared" si="225"/>
        <v/>
      </c>
      <c r="BE167" s="393">
        <f t="shared" si="226"/>
        <v>0</v>
      </c>
      <c r="BF167" s="157"/>
      <c r="BG167" s="399">
        <f t="shared" si="227"/>
        <v>0</v>
      </c>
      <c r="BH167" s="399">
        <f t="shared" si="228"/>
        <v>0</v>
      </c>
      <c r="BI167" s="412">
        <f t="shared" si="229"/>
        <v>0</v>
      </c>
      <c r="BJ167" s="413">
        <f t="shared" si="205"/>
        <v>0</v>
      </c>
      <c r="BK167" s="398" t="str">
        <f t="shared" si="206"/>
        <v>0</v>
      </c>
      <c r="BL167" s="398" t="str">
        <f t="shared" si="207"/>
        <v>0</v>
      </c>
      <c r="BM167" s="412">
        <f t="shared" si="230"/>
        <v>0</v>
      </c>
      <c r="BN167" s="412" t="str">
        <f t="shared" si="231"/>
        <v>0m0</v>
      </c>
      <c r="BO167" s="399">
        <f t="shared" si="232"/>
        <v>0</v>
      </c>
      <c r="BP167" s="399">
        <f t="shared" si="233"/>
        <v>0</v>
      </c>
      <c r="BQ167" s="412">
        <f t="shared" si="234"/>
        <v>0</v>
      </c>
      <c r="BR167" s="413">
        <f t="shared" si="235"/>
        <v>0</v>
      </c>
      <c r="BS167" s="398" t="str">
        <f t="shared" si="236"/>
        <v>0</v>
      </c>
      <c r="BT167" s="398" t="str">
        <f t="shared" si="237"/>
        <v>0</v>
      </c>
      <c r="BU167" s="412">
        <f t="shared" si="238"/>
        <v>0</v>
      </c>
      <c r="BV167" s="412" t="str">
        <f t="shared" si="239"/>
        <v>0m0</v>
      </c>
      <c r="BW167" s="399">
        <f t="shared" si="240"/>
        <v>0</v>
      </c>
      <c r="BX167" s="399">
        <f t="shared" si="241"/>
        <v>0</v>
      </c>
      <c r="BY167" s="412">
        <f t="shared" si="242"/>
        <v>0</v>
      </c>
      <c r="BZ167" s="413">
        <f t="shared" si="243"/>
        <v>0</v>
      </c>
      <c r="CA167" s="398" t="str">
        <f t="shared" si="244"/>
        <v>0</v>
      </c>
      <c r="CB167" s="398" t="str">
        <f t="shared" si="245"/>
        <v>0</v>
      </c>
      <c r="CC167" s="412">
        <f t="shared" si="246"/>
        <v>0</v>
      </c>
      <c r="CD167" s="412" t="str">
        <f t="shared" si="247"/>
        <v>0m0</v>
      </c>
      <c r="CE167" s="399">
        <f t="shared" si="248"/>
        <v>0</v>
      </c>
      <c r="CF167" s="399">
        <f t="shared" si="249"/>
        <v>0</v>
      </c>
      <c r="CG167" s="412">
        <f t="shared" si="250"/>
        <v>0</v>
      </c>
      <c r="CH167" s="413">
        <f t="shared" si="251"/>
        <v>0</v>
      </c>
      <c r="CI167" s="398" t="str">
        <f t="shared" si="252"/>
        <v>0</v>
      </c>
      <c r="CJ167" s="398" t="str">
        <f t="shared" si="253"/>
        <v>0</v>
      </c>
      <c r="CK167" s="412">
        <f t="shared" si="254"/>
        <v>0</v>
      </c>
      <c r="CL167" s="412" t="str">
        <f t="shared" si="255"/>
        <v>0m0</v>
      </c>
      <c r="CM167" s="399">
        <f t="shared" si="256"/>
        <v>0</v>
      </c>
      <c r="CN167" s="399">
        <f t="shared" si="257"/>
        <v>0</v>
      </c>
      <c r="CO167" s="412">
        <f t="shared" si="258"/>
        <v>0</v>
      </c>
      <c r="CP167" s="413">
        <f t="shared" si="259"/>
        <v>0</v>
      </c>
      <c r="CQ167" s="398" t="str">
        <f t="shared" si="260"/>
        <v>0</v>
      </c>
      <c r="CR167" s="398" t="str">
        <f t="shared" si="261"/>
        <v>0</v>
      </c>
      <c r="CS167" s="412">
        <f t="shared" si="262"/>
        <v>0</v>
      </c>
      <c r="CT167" s="412" t="str">
        <f t="shared" si="263"/>
        <v>0m0</v>
      </c>
      <c r="CU167" s="412">
        <f t="shared" si="264"/>
        <v>0</v>
      </c>
      <c r="CV167" s="412">
        <f t="shared" si="265"/>
        <v>0</v>
      </c>
      <c r="CW167" s="412">
        <f t="shared" si="266"/>
        <v>0</v>
      </c>
      <c r="CX167" s="412">
        <f t="shared" si="267"/>
        <v>0</v>
      </c>
      <c r="CY167" s="412">
        <f t="shared" si="268"/>
        <v>0</v>
      </c>
      <c r="CZ167" s="412" t="str">
        <f t="shared" si="269"/>
        <v/>
      </c>
      <c r="DA167" s="412" t="str">
        <f t="shared" si="270"/>
        <v/>
      </c>
      <c r="DB167" s="412" t="str">
        <f t="shared" si="271"/>
        <v/>
      </c>
      <c r="DC167" s="412" t="str">
        <f t="shared" si="272"/>
        <v/>
      </c>
      <c r="DD167" s="412" t="str">
        <f t="shared" si="273"/>
        <v/>
      </c>
      <c r="DE167" s="412"/>
      <c r="DG167" s="412" t="str">
        <f t="shared" si="274"/>
        <v/>
      </c>
      <c r="DH167" s="412" t="str">
        <f t="shared" si="275"/>
        <v/>
      </c>
      <c r="DI167" s="412">
        <f t="shared" si="276"/>
        <v>0</v>
      </c>
      <c r="DJ167" s="412" t="str">
        <f t="shared" si="277"/>
        <v/>
      </c>
      <c r="DK167" s="412" t="str">
        <f t="shared" si="278"/>
        <v/>
      </c>
      <c r="DL167" s="412" t="str">
        <f t="shared" si="279"/>
        <v/>
      </c>
      <c r="DM167" s="412" t="str">
        <f t="shared" si="280"/>
        <v/>
      </c>
      <c r="DN167" s="412" t="str">
        <f t="shared" si="281"/>
        <v/>
      </c>
      <c r="DO167" s="412" t="str">
        <f t="shared" si="282"/>
        <v/>
      </c>
      <c r="DR167" s="494"/>
      <c r="DS167" s="393">
        <f t="shared" si="285"/>
        <v>0</v>
      </c>
      <c r="DT167" s="393">
        <f t="shared" si="283"/>
        <v>0</v>
      </c>
      <c r="DU167" s="411">
        <f t="shared" si="284"/>
        <v>0</v>
      </c>
      <c r="DX167" s="494" t="e">
        <f>IF(BG167&lt;270000,○,"")</f>
        <v>#NAME?</v>
      </c>
    </row>
    <row r="168" spans="1:128" s="411" customFormat="1" ht="18" hidden="1" customHeight="1" thickBot="1">
      <c r="A168" s="145" t="str">
        <f t="shared" si="208"/>
        <v/>
      </c>
      <c r="B168" s="158"/>
      <c r="C168" s="31" t="str">
        <f>IF(B168="","",VLOOKUP(B168,学連登録!$C$2:$G$3000,2,FALSE))</f>
        <v/>
      </c>
      <c r="D168" s="32" t="str">
        <f>IF(B168="","",VLOOKUP(B168,学連登録!$C$2:$G$3000,3,FALSE))</f>
        <v/>
      </c>
      <c r="E168" s="33" t="str">
        <f>IF(B168="","",VLOOKUP(B168,学連登録!$C$2:$G$3000,4,FALSE))</f>
        <v/>
      </c>
      <c r="F168" s="383" t="str">
        <f>IF(B168="","",VLOOKUP(B168,学連登録!$C$2:$I$3000,7,FALSE))</f>
        <v/>
      </c>
      <c r="G168" s="159"/>
      <c r="H168" s="853"/>
      <c r="I168" s="854"/>
      <c r="J168" s="160"/>
      <c r="K168" s="825"/>
      <c r="L168" s="826"/>
      <c r="M168" s="160"/>
      <c r="N168" s="819"/>
      <c r="O168" s="820"/>
      <c r="P168" s="159"/>
      <c r="Q168" s="825"/>
      <c r="R168" s="826"/>
      <c r="S168" s="159"/>
      <c r="T168" s="825"/>
      <c r="U168" s="826"/>
      <c r="V168" s="103" t="str">
        <f>IF(B168="","",VLOOKUP(B168,学連登録!$C$2:$H$3000,6,FALSE))</f>
        <v/>
      </c>
      <c r="W168" s="377"/>
      <c r="X168" s="157"/>
      <c r="Y168" s="118" t="str">
        <f t="shared" si="286"/>
        <v/>
      </c>
      <c r="Z168" s="97" t="str">
        <f>IF(G168="","",VLOOKUP(G168,種目名!$O$5:$T$104,3,0))</f>
        <v/>
      </c>
      <c r="AA168" s="99" t="str">
        <f>IF(J168="","",VLOOKUP(J168,種目名!$O$5:$T$104,3,0))</f>
        <v/>
      </c>
      <c r="AB168" s="119" t="str">
        <f>IF(M168="","",VLOOKUP(M168,種目名!$O$5:$T$104,3,0))</f>
        <v/>
      </c>
      <c r="AC168" s="119" t="str">
        <f>IF(P168="","",VLOOKUP(AF168,種目名!$O$5:$T$104,3,0))</f>
        <v/>
      </c>
      <c r="AD168" s="120" t="str">
        <f>IF(S168="","",VLOOKUP(AI168,種目名!$O$5:$T$104,3,0))</f>
        <v/>
      </c>
      <c r="AE168" s="117">
        <f t="shared" si="287"/>
        <v>0</v>
      </c>
      <c r="AF168" s="157" t="str">
        <f t="shared" si="288"/>
        <v/>
      </c>
      <c r="AG168" s="157" t="str">
        <f t="shared" si="289"/>
        <v/>
      </c>
      <c r="AH168" s="117">
        <f t="shared" si="290"/>
        <v>0</v>
      </c>
      <c r="AI168" s="157" t="str">
        <f t="shared" si="291"/>
        <v/>
      </c>
      <c r="AJ168" s="157" t="str">
        <f t="shared" si="292"/>
        <v/>
      </c>
      <c r="AK168" s="390"/>
      <c r="AL168" s="171">
        <f t="shared" si="209"/>
        <v>0</v>
      </c>
      <c r="AM168" s="399">
        <f t="shared" si="210"/>
        <v>0</v>
      </c>
      <c r="AN168" s="399">
        <f>COUNTIF($B$12:B168,B168)</f>
        <v>0</v>
      </c>
      <c r="AO168" s="399"/>
      <c r="AP168" s="399" t="str">
        <f t="shared" si="211"/>
        <v/>
      </c>
      <c r="AQ168" s="399" t="str">
        <f t="shared" si="212"/>
        <v/>
      </c>
      <c r="AR168" s="399" t="str">
        <f t="shared" si="213"/>
        <v/>
      </c>
      <c r="AS168" s="399" t="str">
        <f t="shared" si="214"/>
        <v/>
      </c>
      <c r="AT168" s="399">
        <f t="shared" si="215"/>
        <v>0</v>
      </c>
      <c r="AU168" s="399" t="str">
        <f t="shared" si="216"/>
        <v/>
      </c>
      <c r="AV168" s="399" t="str">
        <f t="shared" si="217"/>
        <v/>
      </c>
      <c r="AW168" s="399" t="str">
        <f t="shared" si="218"/>
        <v/>
      </c>
      <c r="AX168" s="399" t="str">
        <f t="shared" si="219"/>
        <v/>
      </c>
      <c r="AY168" s="399" t="str">
        <f t="shared" si="220"/>
        <v/>
      </c>
      <c r="AZ168" s="399" t="str">
        <f t="shared" si="221"/>
        <v/>
      </c>
      <c r="BA168" s="399" t="str">
        <f t="shared" si="222"/>
        <v/>
      </c>
      <c r="BB168" s="399" t="str">
        <f t="shared" si="223"/>
        <v/>
      </c>
      <c r="BC168" s="399" t="str">
        <f t="shared" si="224"/>
        <v/>
      </c>
      <c r="BD168" s="403" t="str">
        <f t="shared" si="225"/>
        <v/>
      </c>
      <c r="BE168" s="393">
        <f t="shared" si="226"/>
        <v>0</v>
      </c>
      <c r="BF168" s="157"/>
      <c r="BG168" s="399">
        <f t="shared" si="227"/>
        <v>0</v>
      </c>
      <c r="BH168" s="399">
        <f t="shared" si="228"/>
        <v>0</v>
      </c>
      <c r="BI168" s="412">
        <f t="shared" si="229"/>
        <v>0</v>
      </c>
      <c r="BJ168" s="413">
        <f t="shared" si="205"/>
        <v>0</v>
      </c>
      <c r="BK168" s="398" t="str">
        <f t="shared" si="206"/>
        <v>0</v>
      </c>
      <c r="BL168" s="398" t="str">
        <f t="shared" si="207"/>
        <v>0</v>
      </c>
      <c r="BM168" s="412">
        <f t="shared" si="230"/>
        <v>0</v>
      </c>
      <c r="BN168" s="412" t="str">
        <f t="shared" si="231"/>
        <v>0m0</v>
      </c>
      <c r="BO168" s="399">
        <f t="shared" si="232"/>
        <v>0</v>
      </c>
      <c r="BP168" s="399">
        <f t="shared" si="233"/>
        <v>0</v>
      </c>
      <c r="BQ168" s="412">
        <f t="shared" si="234"/>
        <v>0</v>
      </c>
      <c r="BR168" s="413">
        <f t="shared" si="235"/>
        <v>0</v>
      </c>
      <c r="BS168" s="398" t="str">
        <f t="shared" si="236"/>
        <v>0</v>
      </c>
      <c r="BT168" s="398" t="str">
        <f t="shared" si="237"/>
        <v>0</v>
      </c>
      <c r="BU168" s="412">
        <f t="shared" si="238"/>
        <v>0</v>
      </c>
      <c r="BV168" s="412" t="str">
        <f t="shared" si="239"/>
        <v>0m0</v>
      </c>
      <c r="BW168" s="399">
        <f t="shared" si="240"/>
        <v>0</v>
      </c>
      <c r="BX168" s="399">
        <f t="shared" si="241"/>
        <v>0</v>
      </c>
      <c r="BY168" s="412">
        <f t="shared" si="242"/>
        <v>0</v>
      </c>
      <c r="BZ168" s="413">
        <f t="shared" si="243"/>
        <v>0</v>
      </c>
      <c r="CA168" s="398" t="str">
        <f t="shared" si="244"/>
        <v>0</v>
      </c>
      <c r="CB168" s="398" t="str">
        <f t="shared" si="245"/>
        <v>0</v>
      </c>
      <c r="CC168" s="412">
        <f t="shared" si="246"/>
        <v>0</v>
      </c>
      <c r="CD168" s="412" t="str">
        <f t="shared" si="247"/>
        <v>0m0</v>
      </c>
      <c r="CE168" s="399">
        <f t="shared" si="248"/>
        <v>0</v>
      </c>
      <c r="CF168" s="399">
        <f t="shared" si="249"/>
        <v>0</v>
      </c>
      <c r="CG168" s="412">
        <f t="shared" si="250"/>
        <v>0</v>
      </c>
      <c r="CH168" s="413">
        <f t="shared" si="251"/>
        <v>0</v>
      </c>
      <c r="CI168" s="398" t="str">
        <f t="shared" si="252"/>
        <v>0</v>
      </c>
      <c r="CJ168" s="398" t="str">
        <f t="shared" si="253"/>
        <v>0</v>
      </c>
      <c r="CK168" s="412">
        <f t="shared" si="254"/>
        <v>0</v>
      </c>
      <c r="CL168" s="412" t="str">
        <f t="shared" si="255"/>
        <v>0m0</v>
      </c>
      <c r="CM168" s="399">
        <f t="shared" si="256"/>
        <v>0</v>
      </c>
      <c r="CN168" s="399">
        <f t="shared" si="257"/>
        <v>0</v>
      </c>
      <c r="CO168" s="412">
        <f t="shared" si="258"/>
        <v>0</v>
      </c>
      <c r="CP168" s="413">
        <f t="shared" si="259"/>
        <v>0</v>
      </c>
      <c r="CQ168" s="398" t="str">
        <f t="shared" si="260"/>
        <v>0</v>
      </c>
      <c r="CR168" s="398" t="str">
        <f t="shared" si="261"/>
        <v>0</v>
      </c>
      <c r="CS168" s="412">
        <f t="shared" si="262"/>
        <v>0</v>
      </c>
      <c r="CT168" s="412" t="str">
        <f t="shared" si="263"/>
        <v>0m0</v>
      </c>
      <c r="CU168" s="412">
        <f t="shared" si="264"/>
        <v>0</v>
      </c>
      <c r="CV168" s="412">
        <f t="shared" si="265"/>
        <v>0</v>
      </c>
      <c r="CW168" s="412">
        <f t="shared" si="266"/>
        <v>0</v>
      </c>
      <c r="CX168" s="412">
        <f t="shared" si="267"/>
        <v>0</v>
      </c>
      <c r="CY168" s="412">
        <f t="shared" si="268"/>
        <v>0</v>
      </c>
      <c r="CZ168" s="412" t="str">
        <f t="shared" si="269"/>
        <v/>
      </c>
      <c r="DA168" s="412" t="str">
        <f t="shared" si="270"/>
        <v/>
      </c>
      <c r="DB168" s="412" t="str">
        <f t="shared" si="271"/>
        <v/>
      </c>
      <c r="DC168" s="412" t="str">
        <f t="shared" si="272"/>
        <v/>
      </c>
      <c r="DD168" s="412" t="str">
        <f t="shared" si="273"/>
        <v/>
      </c>
      <c r="DE168" s="412"/>
      <c r="DG168" s="412" t="str">
        <f t="shared" si="274"/>
        <v/>
      </c>
      <c r="DH168" s="412" t="str">
        <f t="shared" si="275"/>
        <v/>
      </c>
      <c r="DI168" s="412">
        <f t="shared" si="276"/>
        <v>0</v>
      </c>
      <c r="DJ168" s="412" t="str">
        <f t="shared" si="277"/>
        <v/>
      </c>
      <c r="DK168" s="412" t="str">
        <f t="shared" si="278"/>
        <v/>
      </c>
      <c r="DL168" s="412" t="str">
        <f t="shared" si="279"/>
        <v/>
      </c>
      <c r="DM168" s="412" t="str">
        <f t="shared" si="280"/>
        <v/>
      </c>
      <c r="DN168" s="412" t="str">
        <f t="shared" si="281"/>
        <v/>
      </c>
      <c r="DO168" s="412" t="str">
        <f t="shared" si="282"/>
        <v/>
      </c>
      <c r="DR168" s="494"/>
      <c r="DS168" s="393">
        <f t="shared" si="285"/>
        <v>0</v>
      </c>
      <c r="DT168" s="393">
        <f t="shared" si="283"/>
        <v>0</v>
      </c>
      <c r="DU168" s="411">
        <f t="shared" si="284"/>
        <v>0</v>
      </c>
      <c r="DX168" s="494" t="e">
        <f>IF(BG168&lt;270000,○,"")</f>
        <v>#NAME?</v>
      </c>
    </row>
    <row r="169" spans="1:128" s="411" customFormat="1" ht="18" hidden="1" customHeight="1" thickBot="1">
      <c r="A169" s="145" t="str">
        <f t="shared" si="208"/>
        <v/>
      </c>
      <c r="B169" s="158"/>
      <c r="C169" s="31" t="str">
        <f>IF(B169="","",VLOOKUP(B169,学連登録!$C$2:$G$3000,2,FALSE))</f>
        <v/>
      </c>
      <c r="D169" s="32" t="str">
        <f>IF(B169="","",VLOOKUP(B169,学連登録!$C$2:$G$3000,3,FALSE))</f>
        <v/>
      </c>
      <c r="E169" s="33" t="str">
        <f>IF(B169="","",VLOOKUP(B169,学連登録!$C$2:$G$3000,4,FALSE))</f>
        <v/>
      </c>
      <c r="F169" s="383" t="str">
        <f>IF(B169="","",VLOOKUP(B169,学連登録!$C$2:$I$3000,7,FALSE))</f>
        <v/>
      </c>
      <c r="G169" s="159"/>
      <c r="H169" s="853"/>
      <c r="I169" s="854"/>
      <c r="J169" s="160"/>
      <c r="K169" s="825"/>
      <c r="L169" s="826"/>
      <c r="M169" s="160"/>
      <c r="N169" s="819"/>
      <c r="O169" s="820"/>
      <c r="P169" s="159"/>
      <c r="Q169" s="825"/>
      <c r="R169" s="826"/>
      <c r="S169" s="159"/>
      <c r="T169" s="825"/>
      <c r="U169" s="826"/>
      <c r="V169" s="103" t="str">
        <f>IF(B169="","",VLOOKUP(B169,学連登録!$C$2:$H$3000,6,FALSE))</f>
        <v/>
      </c>
      <c r="W169" s="377"/>
      <c r="X169" s="157"/>
      <c r="Y169" s="118" t="str">
        <f t="shared" si="286"/>
        <v/>
      </c>
      <c r="Z169" s="97" t="str">
        <f>IF(G169="","",VLOOKUP(G169,種目名!$O$5:$T$104,3,0))</f>
        <v/>
      </c>
      <c r="AA169" s="99" t="str">
        <f>IF(J169="","",VLOOKUP(J169,種目名!$O$5:$T$104,3,0))</f>
        <v/>
      </c>
      <c r="AB169" s="119" t="str">
        <f>IF(M169="","",VLOOKUP(M169,種目名!$O$5:$T$104,3,0))</f>
        <v/>
      </c>
      <c r="AC169" s="119" t="str">
        <f>IF(P169="","",VLOOKUP(AF169,種目名!$O$5:$T$104,3,0))</f>
        <v/>
      </c>
      <c r="AD169" s="120" t="str">
        <f>IF(S169="","",VLOOKUP(AI169,種目名!$O$5:$T$104,3,0))</f>
        <v/>
      </c>
      <c r="AE169" s="117">
        <f t="shared" si="287"/>
        <v>0</v>
      </c>
      <c r="AF169" s="157" t="str">
        <f t="shared" si="288"/>
        <v/>
      </c>
      <c r="AG169" s="157" t="str">
        <f t="shared" si="289"/>
        <v/>
      </c>
      <c r="AH169" s="117">
        <f t="shared" si="290"/>
        <v>0</v>
      </c>
      <c r="AI169" s="157" t="str">
        <f t="shared" si="291"/>
        <v/>
      </c>
      <c r="AJ169" s="157" t="str">
        <f t="shared" si="292"/>
        <v/>
      </c>
      <c r="AK169" s="390"/>
      <c r="AL169" s="171">
        <f t="shared" si="209"/>
        <v>0</v>
      </c>
      <c r="AM169" s="399">
        <f t="shared" si="210"/>
        <v>0</v>
      </c>
      <c r="AN169" s="399">
        <f>COUNTIF($B$12:B169,B169)</f>
        <v>0</v>
      </c>
      <c r="AO169" s="399"/>
      <c r="AP169" s="399" t="str">
        <f t="shared" si="211"/>
        <v/>
      </c>
      <c r="AQ169" s="399" t="str">
        <f t="shared" si="212"/>
        <v/>
      </c>
      <c r="AR169" s="399" t="str">
        <f t="shared" si="213"/>
        <v/>
      </c>
      <c r="AS169" s="399" t="str">
        <f t="shared" si="214"/>
        <v/>
      </c>
      <c r="AT169" s="399">
        <f t="shared" si="215"/>
        <v>0</v>
      </c>
      <c r="AU169" s="399" t="str">
        <f t="shared" si="216"/>
        <v/>
      </c>
      <c r="AV169" s="399" t="str">
        <f t="shared" si="217"/>
        <v/>
      </c>
      <c r="AW169" s="399" t="str">
        <f t="shared" si="218"/>
        <v/>
      </c>
      <c r="AX169" s="399" t="str">
        <f t="shared" si="219"/>
        <v/>
      </c>
      <c r="AY169" s="399" t="str">
        <f t="shared" si="220"/>
        <v/>
      </c>
      <c r="AZ169" s="399" t="str">
        <f t="shared" si="221"/>
        <v/>
      </c>
      <c r="BA169" s="399" t="str">
        <f t="shared" si="222"/>
        <v/>
      </c>
      <c r="BB169" s="399" t="str">
        <f t="shared" si="223"/>
        <v/>
      </c>
      <c r="BC169" s="399" t="str">
        <f t="shared" si="224"/>
        <v/>
      </c>
      <c r="BD169" s="403" t="str">
        <f t="shared" si="225"/>
        <v/>
      </c>
      <c r="BE169" s="393">
        <f t="shared" si="226"/>
        <v>0</v>
      </c>
      <c r="BF169" s="157"/>
      <c r="BG169" s="399">
        <f t="shared" si="227"/>
        <v>0</v>
      </c>
      <c r="BH169" s="399">
        <f t="shared" si="228"/>
        <v>0</v>
      </c>
      <c r="BI169" s="412">
        <f t="shared" si="229"/>
        <v>0</v>
      </c>
      <c r="BJ169" s="413">
        <f t="shared" si="205"/>
        <v>0</v>
      </c>
      <c r="BK169" s="398" t="str">
        <f t="shared" si="206"/>
        <v>0</v>
      </c>
      <c r="BL169" s="398" t="str">
        <f t="shared" si="207"/>
        <v>0</v>
      </c>
      <c r="BM169" s="412">
        <f t="shared" si="230"/>
        <v>0</v>
      </c>
      <c r="BN169" s="412" t="str">
        <f t="shared" si="231"/>
        <v>0m0</v>
      </c>
      <c r="BO169" s="399">
        <f t="shared" si="232"/>
        <v>0</v>
      </c>
      <c r="BP169" s="399">
        <f t="shared" si="233"/>
        <v>0</v>
      </c>
      <c r="BQ169" s="412">
        <f t="shared" si="234"/>
        <v>0</v>
      </c>
      <c r="BR169" s="413">
        <f t="shared" si="235"/>
        <v>0</v>
      </c>
      <c r="BS169" s="398" t="str">
        <f t="shared" si="236"/>
        <v>0</v>
      </c>
      <c r="BT169" s="398" t="str">
        <f t="shared" si="237"/>
        <v>0</v>
      </c>
      <c r="BU169" s="412">
        <f t="shared" si="238"/>
        <v>0</v>
      </c>
      <c r="BV169" s="412" t="str">
        <f t="shared" si="239"/>
        <v>0m0</v>
      </c>
      <c r="BW169" s="399">
        <f t="shared" si="240"/>
        <v>0</v>
      </c>
      <c r="BX169" s="399">
        <f t="shared" si="241"/>
        <v>0</v>
      </c>
      <c r="BY169" s="412">
        <f t="shared" si="242"/>
        <v>0</v>
      </c>
      <c r="BZ169" s="413">
        <f t="shared" si="243"/>
        <v>0</v>
      </c>
      <c r="CA169" s="398" t="str">
        <f t="shared" si="244"/>
        <v>0</v>
      </c>
      <c r="CB169" s="398" t="str">
        <f t="shared" si="245"/>
        <v>0</v>
      </c>
      <c r="CC169" s="412">
        <f t="shared" si="246"/>
        <v>0</v>
      </c>
      <c r="CD169" s="412" t="str">
        <f t="shared" si="247"/>
        <v>0m0</v>
      </c>
      <c r="CE169" s="399">
        <f t="shared" si="248"/>
        <v>0</v>
      </c>
      <c r="CF169" s="399">
        <f t="shared" si="249"/>
        <v>0</v>
      </c>
      <c r="CG169" s="412">
        <f t="shared" si="250"/>
        <v>0</v>
      </c>
      <c r="CH169" s="413">
        <f t="shared" si="251"/>
        <v>0</v>
      </c>
      <c r="CI169" s="398" t="str">
        <f t="shared" si="252"/>
        <v>0</v>
      </c>
      <c r="CJ169" s="398" t="str">
        <f t="shared" si="253"/>
        <v>0</v>
      </c>
      <c r="CK169" s="412">
        <f t="shared" si="254"/>
        <v>0</v>
      </c>
      <c r="CL169" s="412" t="str">
        <f t="shared" si="255"/>
        <v>0m0</v>
      </c>
      <c r="CM169" s="399">
        <f t="shared" si="256"/>
        <v>0</v>
      </c>
      <c r="CN169" s="399">
        <f t="shared" si="257"/>
        <v>0</v>
      </c>
      <c r="CO169" s="412">
        <f t="shared" si="258"/>
        <v>0</v>
      </c>
      <c r="CP169" s="413">
        <f t="shared" si="259"/>
        <v>0</v>
      </c>
      <c r="CQ169" s="398" t="str">
        <f t="shared" si="260"/>
        <v>0</v>
      </c>
      <c r="CR169" s="398" t="str">
        <f t="shared" si="261"/>
        <v>0</v>
      </c>
      <c r="CS169" s="412">
        <f t="shared" si="262"/>
        <v>0</v>
      </c>
      <c r="CT169" s="412" t="str">
        <f t="shared" si="263"/>
        <v>0m0</v>
      </c>
      <c r="CU169" s="412">
        <f t="shared" si="264"/>
        <v>0</v>
      </c>
      <c r="CV169" s="412">
        <f t="shared" si="265"/>
        <v>0</v>
      </c>
      <c r="CW169" s="412">
        <f t="shared" si="266"/>
        <v>0</v>
      </c>
      <c r="CX169" s="412">
        <f t="shared" si="267"/>
        <v>0</v>
      </c>
      <c r="CY169" s="412">
        <f t="shared" si="268"/>
        <v>0</v>
      </c>
      <c r="CZ169" s="412" t="str">
        <f t="shared" si="269"/>
        <v/>
      </c>
      <c r="DA169" s="412" t="str">
        <f t="shared" si="270"/>
        <v/>
      </c>
      <c r="DB169" s="412" t="str">
        <f t="shared" si="271"/>
        <v/>
      </c>
      <c r="DC169" s="412" t="str">
        <f t="shared" si="272"/>
        <v/>
      </c>
      <c r="DD169" s="412" t="str">
        <f t="shared" si="273"/>
        <v/>
      </c>
      <c r="DE169" s="412"/>
      <c r="DG169" s="412" t="str">
        <f t="shared" si="274"/>
        <v/>
      </c>
      <c r="DH169" s="412" t="str">
        <f t="shared" si="275"/>
        <v/>
      </c>
      <c r="DI169" s="412">
        <f t="shared" si="276"/>
        <v>0</v>
      </c>
      <c r="DJ169" s="412" t="str">
        <f t="shared" si="277"/>
        <v/>
      </c>
      <c r="DK169" s="412" t="str">
        <f t="shared" si="278"/>
        <v/>
      </c>
      <c r="DL169" s="412" t="str">
        <f t="shared" si="279"/>
        <v/>
      </c>
      <c r="DM169" s="412" t="str">
        <f t="shared" si="280"/>
        <v/>
      </c>
      <c r="DN169" s="412" t="str">
        <f t="shared" si="281"/>
        <v/>
      </c>
      <c r="DO169" s="412" t="str">
        <f t="shared" si="282"/>
        <v/>
      </c>
      <c r="DR169" s="494"/>
      <c r="DS169" s="393">
        <f t="shared" si="285"/>
        <v>0</v>
      </c>
      <c r="DT169" s="393">
        <f t="shared" si="283"/>
        <v>0</v>
      </c>
      <c r="DU169" s="411">
        <f t="shared" si="284"/>
        <v>0</v>
      </c>
      <c r="DX169" s="494" t="e">
        <f>IF(BG169&lt;270000,○,"")</f>
        <v>#NAME?</v>
      </c>
    </row>
    <row r="170" spans="1:128" s="411" customFormat="1" ht="18" hidden="1" customHeight="1" thickBot="1">
      <c r="A170" s="145" t="str">
        <f t="shared" si="208"/>
        <v/>
      </c>
      <c r="B170" s="158"/>
      <c r="C170" s="31" t="str">
        <f>IF(B170="","",VLOOKUP(B170,学連登録!$C$2:$G$3000,2,FALSE))</f>
        <v/>
      </c>
      <c r="D170" s="32" t="str">
        <f>IF(B170="","",VLOOKUP(B170,学連登録!$C$2:$G$3000,3,FALSE))</f>
        <v/>
      </c>
      <c r="E170" s="33" t="str">
        <f>IF(B170="","",VLOOKUP(B170,学連登録!$C$2:$G$3000,4,FALSE))</f>
        <v/>
      </c>
      <c r="F170" s="383" t="str">
        <f>IF(B170="","",VLOOKUP(B170,学連登録!$C$2:$I$3000,7,FALSE))</f>
        <v/>
      </c>
      <c r="G170" s="159"/>
      <c r="H170" s="853"/>
      <c r="I170" s="854"/>
      <c r="J170" s="160"/>
      <c r="K170" s="825"/>
      <c r="L170" s="826"/>
      <c r="M170" s="160"/>
      <c r="N170" s="819"/>
      <c r="O170" s="820"/>
      <c r="P170" s="159"/>
      <c r="Q170" s="825"/>
      <c r="R170" s="826"/>
      <c r="S170" s="159"/>
      <c r="T170" s="825"/>
      <c r="U170" s="826"/>
      <c r="V170" s="103" t="str">
        <f>IF(B170="","",VLOOKUP(B170,学連登録!$C$2:$H$3000,6,FALSE))</f>
        <v/>
      </c>
      <c r="W170" s="377"/>
      <c r="X170" s="157"/>
      <c r="Y170" s="118" t="str">
        <f t="shared" si="286"/>
        <v/>
      </c>
      <c r="Z170" s="97" t="str">
        <f>IF(G170="","",VLOOKUP(G170,種目名!$O$5:$T$104,3,0))</f>
        <v/>
      </c>
      <c r="AA170" s="99" t="str">
        <f>IF(J170="","",VLOOKUP(J170,種目名!$O$5:$T$104,3,0))</f>
        <v/>
      </c>
      <c r="AB170" s="119" t="str">
        <f>IF(M170="","",VLOOKUP(M170,種目名!$O$5:$T$104,3,0))</f>
        <v/>
      </c>
      <c r="AC170" s="119" t="str">
        <f>IF(P170="","",VLOOKUP(AF170,種目名!$O$5:$T$104,3,0))</f>
        <v/>
      </c>
      <c r="AD170" s="120" t="str">
        <f>IF(S170="","",VLOOKUP(AI170,種目名!$O$5:$T$104,3,0))</f>
        <v/>
      </c>
      <c r="AE170" s="117">
        <f t="shared" si="287"/>
        <v>0</v>
      </c>
      <c r="AF170" s="157" t="str">
        <f t="shared" si="288"/>
        <v/>
      </c>
      <c r="AG170" s="157" t="str">
        <f t="shared" si="289"/>
        <v/>
      </c>
      <c r="AH170" s="117">
        <f t="shared" si="290"/>
        <v>0</v>
      </c>
      <c r="AI170" s="157" t="str">
        <f t="shared" si="291"/>
        <v/>
      </c>
      <c r="AJ170" s="157" t="str">
        <f t="shared" si="292"/>
        <v/>
      </c>
      <c r="AK170" s="390"/>
      <c r="AL170" s="171">
        <f t="shared" si="209"/>
        <v>0</v>
      </c>
      <c r="AM170" s="399">
        <f t="shared" si="210"/>
        <v>0</v>
      </c>
      <c r="AN170" s="399">
        <f>COUNTIF($B$12:B170,B170)</f>
        <v>0</v>
      </c>
      <c r="AO170" s="399"/>
      <c r="AP170" s="399" t="str">
        <f t="shared" si="211"/>
        <v/>
      </c>
      <c r="AQ170" s="399" t="str">
        <f t="shared" si="212"/>
        <v/>
      </c>
      <c r="AR170" s="399" t="str">
        <f t="shared" si="213"/>
        <v/>
      </c>
      <c r="AS170" s="399" t="str">
        <f t="shared" si="214"/>
        <v/>
      </c>
      <c r="AT170" s="399">
        <f t="shared" si="215"/>
        <v>0</v>
      </c>
      <c r="AU170" s="399" t="str">
        <f t="shared" si="216"/>
        <v/>
      </c>
      <c r="AV170" s="399" t="str">
        <f t="shared" si="217"/>
        <v/>
      </c>
      <c r="AW170" s="399" t="str">
        <f t="shared" si="218"/>
        <v/>
      </c>
      <c r="AX170" s="399" t="str">
        <f t="shared" si="219"/>
        <v/>
      </c>
      <c r="AY170" s="399" t="str">
        <f t="shared" si="220"/>
        <v/>
      </c>
      <c r="AZ170" s="399" t="str">
        <f t="shared" si="221"/>
        <v/>
      </c>
      <c r="BA170" s="399" t="str">
        <f t="shared" si="222"/>
        <v/>
      </c>
      <c r="BB170" s="399" t="str">
        <f t="shared" si="223"/>
        <v/>
      </c>
      <c r="BC170" s="399" t="str">
        <f t="shared" si="224"/>
        <v/>
      </c>
      <c r="BD170" s="403" t="str">
        <f t="shared" si="225"/>
        <v/>
      </c>
      <c r="BE170" s="393">
        <f t="shared" si="226"/>
        <v>0</v>
      </c>
      <c r="BF170" s="157"/>
      <c r="BG170" s="399">
        <f t="shared" si="227"/>
        <v>0</v>
      </c>
      <c r="BH170" s="399">
        <f t="shared" si="228"/>
        <v>0</v>
      </c>
      <c r="BI170" s="412">
        <f t="shared" si="229"/>
        <v>0</v>
      </c>
      <c r="BJ170" s="413">
        <f t="shared" si="205"/>
        <v>0</v>
      </c>
      <c r="BK170" s="398" t="str">
        <f t="shared" si="206"/>
        <v>0</v>
      </c>
      <c r="BL170" s="398" t="str">
        <f t="shared" si="207"/>
        <v>0</v>
      </c>
      <c r="BM170" s="412">
        <f t="shared" si="230"/>
        <v>0</v>
      </c>
      <c r="BN170" s="412" t="str">
        <f t="shared" si="231"/>
        <v>0m0</v>
      </c>
      <c r="BO170" s="399">
        <f t="shared" si="232"/>
        <v>0</v>
      </c>
      <c r="BP170" s="399">
        <f t="shared" si="233"/>
        <v>0</v>
      </c>
      <c r="BQ170" s="412">
        <f t="shared" si="234"/>
        <v>0</v>
      </c>
      <c r="BR170" s="413">
        <f t="shared" si="235"/>
        <v>0</v>
      </c>
      <c r="BS170" s="398" t="str">
        <f t="shared" si="236"/>
        <v>0</v>
      </c>
      <c r="BT170" s="398" t="str">
        <f t="shared" si="237"/>
        <v>0</v>
      </c>
      <c r="BU170" s="412">
        <f t="shared" si="238"/>
        <v>0</v>
      </c>
      <c r="BV170" s="412" t="str">
        <f t="shared" si="239"/>
        <v>0m0</v>
      </c>
      <c r="BW170" s="399">
        <f t="shared" si="240"/>
        <v>0</v>
      </c>
      <c r="BX170" s="399">
        <f t="shared" si="241"/>
        <v>0</v>
      </c>
      <c r="BY170" s="412">
        <f t="shared" si="242"/>
        <v>0</v>
      </c>
      <c r="BZ170" s="413">
        <f t="shared" si="243"/>
        <v>0</v>
      </c>
      <c r="CA170" s="398" t="str">
        <f t="shared" si="244"/>
        <v>0</v>
      </c>
      <c r="CB170" s="398" t="str">
        <f t="shared" si="245"/>
        <v>0</v>
      </c>
      <c r="CC170" s="412">
        <f t="shared" si="246"/>
        <v>0</v>
      </c>
      <c r="CD170" s="412" t="str">
        <f t="shared" si="247"/>
        <v>0m0</v>
      </c>
      <c r="CE170" s="399">
        <f t="shared" si="248"/>
        <v>0</v>
      </c>
      <c r="CF170" s="399">
        <f t="shared" si="249"/>
        <v>0</v>
      </c>
      <c r="CG170" s="412">
        <f t="shared" si="250"/>
        <v>0</v>
      </c>
      <c r="CH170" s="413">
        <f t="shared" si="251"/>
        <v>0</v>
      </c>
      <c r="CI170" s="398" t="str">
        <f t="shared" si="252"/>
        <v>0</v>
      </c>
      <c r="CJ170" s="398" t="str">
        <f t="shared" si="253"/>
        <v>0</v>
      </c>
      <c r="CK170" s="412">
        <f t="shared" si="254"/>
        <v>0</v>
      </c>
      <c r="CL170" s="412" t="str">
        <f t="shared" si="255"/>
        <v>0m0</v>
      </c>
      <c r="CM170" s="399">
        <f t="shared" si="256"/>
        <v>0</v>
      </c>
      <c r="CN170" s="399">
        <f t="shared" si="257"/>
        <v>0</v>
      </c>
      <c r="CO170" s="412">
        <f t="shared" si="258"/>
        <v>0</v>
      </c>
      <c r="CP170" s="413">
        <f t="shared" si="259"/>
        <v>0</v>
      </c>
      <c r="CQ170" s="398" t="str">
        <f t="shared" si="260"/>
        <v>0</v>
      </c>
      <c r="CR170" s="398" t="str">
        <f t="shared" si="261"/>
        <v>0</v>
      </c>
      <c r="CS170" s="412">
        <f t="shared" si="262"/>
        <v>0</v>
      </c>
      <c r="CT170" s="412" t="str">
        <f t="shared" si="263"/>
        <v>0m0</v>
      </c>
      <c r="CU170" s="412">
        <f t="shared" si="264"/>
        <v>0</v>
      </c>
      <c r="CV170" s="412">
        <f t="shared" si="265"/>
        <v>0</v>
      </c>
      <c r="CW170" s="412">
        <f t="shared" si="266"/>
        <v>0</v>
      </c>
      <c r="CX170" s="412">
        <f t="shared" si="267"/>
        <v>0</v>
      </c>
      <c r="CY170" s="412">
        <f t="shared" si="268"/>
        <v>0</v>
      </c>
      <c r="CZ170" s="412" t="str">
        <f t="shared" si="269"/>
        <v/>
      </c>
      <c r="DA170" s="412" t="str">
        <f t="shared" si="270"/>
        <v/>
      </c>
      <c r="DB170" s="412" t="str">
        <f t="shared" si="271"/>
        <v/>
      </c>
      <c r="DC170" s="412" t="str">
        <f t="shared" si="272"/>
        <v/>
      </c>
      <c r="DD170" s="412" t="str">
        <f t="shared" si="273"/>
        <v/>
      </c>
      <c r="DE170" s="412"/>
      <c r="DG170" s="412" t="str">
        <f t="shared" si="274"/>
        <v/>
      </c>
      <c r="DH170" s="412" t="str">
        <f t="shared" si="275"/>
        <v/>
      </c>
      <c r="DI170" s="412">
        <f t="shared" si="276"/>
        <v>0</v>
      </c>
      <c r="DJ170" s="412" t="str">
        <f t="shared" si="277"/>
        <v/>
      </c>
      <c r="DK170" s="412" t="str">
        <f t="shared" si="278"/>
        <v/>
      </c>
      <c r="DL170" s="412" t="str">
        <f t="shared" si="279"/>
        <v/>
      </c>
      <c r="DM170" s="412" t="str">
        <f t="shared" si="280"/>
        <v/>
      </c>
      <c r="DN170" s="412" t="str">
        <f t="shared" si="281"/>
        <v/>
      </c>
      <c r="DO170" s="412" t="str">
        <f t="shared" si="282"/>
        <v/>
      </c>
      <c r="DR170" s="494"/>
      <c r="DS170" s="393">
        <f t="shared" si="285"/>
        <v>0</v>
      </c>
      <c r="DT170" s="393">
        <f t="shared" si="283"/>
        <v>0</v>
      </c>
      <c r="DU170" s="411">
        <f t="shared" si="284"/>
        <v>0</v>
      </c>
      <c r="DX170" s="494" t="e">
        <f>IF(BG170&lt;270000,○,"")</f>
        <v>#NAME?</v>
      </c>
    </row>
    <row r="171" spans="1:128" s="411" customFormat="1" ht="18" hidden="1" customHeight="1" thickBot="1">
      <c r="A171" s="145" t="str">
        <f t="shared" si="208"/>
        <v/>
      </c>
      <c r="B171" s="158"/>
      <c r="C171" s="31" t="str">
        <f>IF(B171="","",VLOOKUP(B171,学連登録!$C$2:$G$3000,2,FALSE))</f>
        <v/>
      </c>
      <c r="D171" s="32" t="str">
        <f>IF(B171="","",VLOOKUP(B171,学連登録!$C$2:$G$3000,3,FALSE))</f>
        <v/>
      </c>
      <c r="E171" s="33" t="str">
        <f>IF(B171="","",VLOOKUP(B171,学連登録!$C$2:$G$3000,4,FALSE))</f>
        <v/>
      </c>
      <c r="F171" s="383" t="str">
        <f>IF(B171="","",VLOOKUP(B171,学連登録!$C$2:$I$3000,7,FALSE))</f>
        <v/>
      </c>
      <c r="G171" s="159"/>
      <c r="H171" s="853"/>
      <c r="I171" s="854"/>
      <c r="J171" s="160"/>
      <c r="K171" s="825"/>
      <c r="L171" s="826"/>
      <c r="M171" s="160"/>
      <c r="N171" s="819"/>
      <c r="O171" s="820"/>
      <c r="P171" s="159"/>
      <c r="Q171" s="825"/>
      <c r="R171" s="826"/>
      <c r="S171" s="159"/>
      <c r="T171" s="825"/>
      <c r="U171" s="826"/>
      <c r="V171" s="103" t="str">
        <f>IF(B171="","",VLOOKUP(B171,学連登録!$C$2:$H$3000,6,FALSE))</f>
        <v/>
      </c>
      <c r="W171" s="377"/>
      <c r="X171" s="157"/>
      <c r="Y171" s="118" t="str">
        <f t="shared" si="286"/>
        <v/>
      </c>
      <c r="Z171" s="97" t="str">
        <f>IF(G171="","",VLOOKUP(G171,種目名!$O$5:$T$104,3,0))</f>
        <v/>
      </c>
      <c r="AA171" s="99" t="str">
        <f>IF(J171="","",VLOOKUP(J171,種目名!$O$5:$T$104,3,0))</f>
        <v/>
      </c>
      <c r="AB171" s="119" t="str">
        <f>IF(M171="","",VLOOKUP(M171,種目名!$O$5:$T$104,3,0))</f>
        <v/>
      </c>
      <c r="AC171" s="119" t="str">
        <f>IF(P171="","",VLOOKUP(AF171,種目名!$O$5:$T$104,3,0))</f>
        <v/>
      </c>
      <c r="AD171" s="120" t="str">
        <f>IF(S171="","",VLOOKUP(AI171,種目名!$O$5:$T$104,3,0))</f>
        <v/>
      </c>
      <c r="AE171" s="117">
        <f t="shared" si="287"/>
        <v>0</v>
      </c>
      <c r="AF171" s="157" t="str">
        <f t="shared" si="288"/>
        <v/>
      </c>
      <c r="AG171" s="157" t="str">
        <f t="shared" si="289"/>
        <v/>
      </c>
      <c r="AH171" s="117">
        <f t="shared" si="290"/>
        <v>0</v>
      </c>
      <c r="AI171" s="157" t="str">
        <f t="shared" si="291"/>
        <v/>
      </c>
      <c r="AJ171" s="157" t="str">
        <f t="shared" si="292"/>
        <v/>
      </c>
      <c r="AK171" s="390"/>
      <c r="AL171" s="171">
        <f t="shared" si="209"/>
        <v>0</v>
      </c>
      <c r="AM171" s="399">
        <f t="shared" si="210"/>
        <v>0</v>
      </c>
      <c r="AN171" s="399">
        <f>COUNTIF($B$12:B171,B171)</f>
        <v>0</v>
      </c>
      <c r="AO171" s="399"/>
      <c r="AP171" s="399" t="str">
        <f t="shared" si="211"/>
        <v/>
      </c>
      <c r="AQ171" s="399" t="str">
        <f t="shared" si="212"/>
        <v/>
      </c>
      <c r="AR171" s="399" t="str">
        <f t="shared" si="213"/>
        <v/>
      </c>
      <c r="AS171" s="399" t="str">
        <f t="shared" si="214"/>
        <v/>
      </c>
      <c r="AT171" s="399">
        <f t="shared" si="215"/>
        <v>0</v>
      </c>
      <c r="AU171" s="399" t="str">
        <f t="shared" si="216"/>
        <v/>
      </c>
      <c r="AV171" s="399" t="str">
        <f t="shared" si="217"/>
        <v/>
      </c>
      <c r="AW171" s="399" t="str">
        <f t="shared" si="218"/>
        <v/>
      </c>
      <c r="AX171" s="399" t="str">
        <f t="shared" si="219"/>
        <v/>
      </c>
      <c r="AY171" s="399" t="str">
        <f t="shared" si="220"/>
        <v/>
      </c>
      <c r="AZ171" s="399" t="str">
        <f t="shared" si="221"/>
        <v/>
      </c>
      <c r="BA171" s="399" t="str">
        <f t="shared" si="222"/>
        <v/>
      </c>
      <c r="BB171" s="399" t="str">
        <f t="shared" si="223"/>
        <v/>
      </c>
      <c r="BC171" s="399" t="str">
        <f t="shared" si="224"/>
        <v/>
      </c>
      <c r="BD171" s="403" t="str">
        <f t="shared" si="225"/>
        <v/>
      </c>
      <c r="BE171" s="393">
        <f t="shared" si="226"/>
        <v>0</v>
      </c>
      <c r="BF171" s="157"/>
      <c r="BG171" s="399">
        <f t="shared" si="227"/>
        <v>0</v>
      </c>
      <c r="BH171" s="399">
        <f t="shared" si="228"/>
        <v>0</v>
      </c>
      <c r="BI171" s="412">
        <f t="shared" si="229"/>
        <v>0</v>
      </c>
      <c r="BJ171" s="413">
        <f t="shared" si="205"/>
        <v>0</v>
      </c>
      <c r="BK171" s="398" t="str">
        <f t="shared" si="206"/>
        <v>0</v>
      </c>
      <c r="BL171" s="398" t="str">
        <f t="shared" si="207"/>
        <v>0</v>
      </c>
      <c r="BM171" s="412">
        <f t="shared" si="230"/>
        <v>0</v>
      </c>
      <c r="BN171" s="412" t="str">
        <f t="shared" si="231"/>
        <v>0m0</v>
      </c>
      <c r="BO171" s="399">
        <f t="shared" si="232"/>
        <v>0</v>
      </c>
      <c r="BP171" s="399">
        <f t="shared" si="233"/>
        <v>0</v>
      </c>
      <c r="BQ171" s="412">
        <f t="shared" si="234"/>
        <v>0</v>
      </c>
      <c r="BR171" s="413">
        <f t="shared" si="235"/>
        <v>0</v>
      </c>
      <c r="BS171" s="398" t="str">
        <f t="shared" si="236"/>
        <v>0</v>
      </c>
      <c r="BT171" s="398" t="str">
        <f t="shared" si="237"/>
        <v>0</v>
      </c>
      <c r="BU171" s="412">
        <f t="shared" si="238"/>
        <v>0</v>
      </c>
      <c r="BV171" s="412" t="str">
        <f t="shared" si="239"/>
        <v>0m0</v>
      </c>
      <c r="BW171" s="399">
        <f t="shared" si="240"/>
        <v>0</v>
      </c>
      <c r="BX171" s="399">
        <f t="shared" si="241"/>
        <v>0</v>
      </c>
      <c r="BY171" s="412">
        <f t="shared" si="242"/>
        <v>0</v>
      </c>
      <c r="BZ171" s="413">
        <f t="shared" si="243"/>
        <v>0</v>
      </c>
      <c r="CA171" s="398" t="str">
        <f t="shared" si="244"/>
        <v>0</v>
      </c>
      <c r="CB171" s="398" t="str">
        <f t="shared" si="245"/>
        <v>0</v>
      </c>
      <c r="CC171" s="412">
        <f t="shared" si="246"/>
        <v>0</v>
      </c>
      <c r="CD171" s="412" t="str">
        <f t="shared" si="247"/>
        <v>0m0</v>
      </c>
      <c r="CE171" s="399">
        <f t="shared" si="248"/>
        <v>0</v>
      </c>
      <c r="CF171" s="399">
        <f t="shared" si="249"/>
        <v>0</v>
      </c>
      <c r="CG171" s="412">
        <f t="shared" si="250"/>
        <v>0</v>
      </c>
      <c r="CH171" s="413">
        <f t="shared" si="251"/>
        <v>0</v>
      </c>
      <c r="CI171" s="398" t="str">
        <f t="shared" si="252"/>
        <v>0</v>
      </c>
      <c r="CJ171" s="398" t="str">
        <f t="shared" si="253"/>
        <v>0</v>
      </c>
      <c r="CK171" s="412">
        <f t="shared" si="254"/>
        <v>0</v>
      </c>
      <c r="CL171" s="412" t="str">
        <f t="shared" si="255"/>
        <v>0m0</v>
      </c>
      <c r="CM171" s="399">
        <f t="shared" si="256"/>
        <v>0</v>
      </c>
      <c r="CN171" s="399">
        <f t="shared" si="257"/>
        <v>0</v>
      </c>
      <c r="CO171" s="412">
        <f t="shared" si="258"/>
        <v>0</v>
      </c>
      <c r="CP171" s="413">
        <f t="shared" si="259"/>
        <v>0</v>
      </c>
      <c r="CQ171" s="398" t="str">
        <f t="shared" si="260"/>
        <v>0</v>
      </c>
      <c r="CR171" s="398" t="str">
        <f t="shared" si="261"/>
        <v>0</v>
      </c>
      <c r="CS171" s="412">
        <f t="shared" si="262"/>
        <v>0</v>
      </c>
      <c r="CT171" s="412" t="str">
        <f t="shared" si="263"/>
        <v>0m0</v>
      </c>
      <c r="CU171" s="412">
        <f t="shared" si="264"/>
        <v>0</v>
      </c>
      <c r="CV171" s="412">
        <f t="shared" si="265"/>
        <v>0</v>
      </c>
      <c r="CW171" s="412">
        <f t="shared" si="266"/>
        <v>0</v>
      </c>
      <c r="CX171" s="412">
        <f t="shared" si="267"/>
        <v>0</v>
      </c>
      <c r="CY171" s="412">
        <f t="shared" si="268"/>
        <v>0</v>
      </c>
      <c r="CZ171" s="412" t="str">
        <f t="shared" si="269"/>
        <v/>
      </c>
      <c r="DA171" s="412" t="str">
        <f t="shared" si="270"/>
        <v/>
      </c>
      <c r="DB171" s="412" t="str">
        <f t="shared" si="271"/>
        <v/>
      </c>
      <c r="DC171" s="412" t="str">
        <f t="shared" si="272"/>
        <v/>
      </c>
      <c r="DD171" s="412" t="str">
        <f t="shared" si="273"/>
        <v/>
      </c>
      <c r="DE171" s="412"/>
      <c r="DG171" s="412" t="str">
        <f t="shared" si="274"/>
        <v/>
      </c>
      <c r="DH171" s="412" t="str">
        <f t="shared" si="275"/>
        <v/>
      </c>
      <c r="DI171" s="412">
        <f t="shared" si="276"/>
        <v>0</v>
      </c>
      <c r="DJ171" s="412" t="str">
        <f t="shared" si="277"/>
        <v/>
      </c>
      <c r="DK171" s="412" t="str">
        <f t="shared" si="278"/>
        <v/>
      </c>
      <c r="DL171" s="412" t="str">
        <f t="shared" si="279"/>
        <v/>
      </c>
      <c r="DM171" s="412" t="str">
        <f t="shared" si="280"/>
        <v/>
      </c>
      <c r="DN171" s="412" t="str">
        <f t="shared" si="281"/>
        <v/>
      </c>
      <c r="DO171" s="412" t="str">
        <f t="shared" si="282"/>
        <v/>
      </c>
      <c r="DR171" s="494"/>
      <c r="DS171" s="393">
        <f t="shared" si="285"/>
        <v>0</v>
      </c>
      <c r="DT171" s="393">
        <f t="shared" si="283"/>
        <v>0</v>
      </c>
      <c r="DU171" s="411">
        <f t="shared" si="284"/>
        <v>0</v>
      </c>
      <c r="DX171" s="494" t="e">
        <f>IF(BG171&lt;270000,○,"")</f>
        <v>#NAME?</v>
      </c>
    </row>
    <row r="172" spans="1:128" s="411" customFormat="1" ht="18" hidden="1" customHeight="1" thickBot="1">
      <c r="A172" s="145" t="str">
        <f t="shared" si="208"/>
        <v/>
      </c>
      <c r="B172" s="158"/>
      <c r="C172" s="31" t="str">
        <f>IF(B172="","",VLOOKUP(B172,学連登録!$C$2:$G$3000,2,FALSE))</f>
        <v/>
      </c>
      <c r="D172" s="32" t="str">
        <f>IF(B172="","",VLOOKUP(B172,学連登録!$C$2:$G$3000,3,FALSE))</f>
        <v/>
      </c>
      <c r="E172" s="33" t="str">
        <f>IF(B172="","",VLOOKUP(B172,学連登録!$C$2:$G$3000,4,FALSE))</f>
        <v/>
      </c>
      <c r="F172" s="383" t="str">
        <f>IF(B172="","",VLOOKUP(B172,学連登録!$C$2:$I$3000,7,FALSE))</f>
        <v/>
      </c>
      <c r="G172" s="159"/>
      <c r="H172" s="853"/>
      <c r="I172" s="854"/>
      <c r="J172" s="160"/>
      <c r="K172" s="825"/>
      <c r="L172" s="826"/>
      <c r="M172" s="160"/>
      <c r="N172" s="819"/>
      <c r="O172" s="820"/>
      <c r="P172" s="159"/>
      <c r="Q172" s="825"/>
      <c r="R172" s="826"/>
      <c r="S172" s="159"/>
      <c r="T172" s="825"/>
      <c r="U172" s="826"/>
      <c r="V172" s="103" t="str">
        <f>IF(B172="","",VLOOKUP(B172,学連登録!$C$2:$H$3000,6,FALSE))</f>
        <v/>
      </c>
      <c r="W172" s="377"/>
      <c r="X172" s="157"/>
      <c r="Y172" s="118" t="str">
        <f t="shared" si="286"/>
        <v/>
      </c>
      <c r="Z172" s="97" t="str">
        <f>IF(G172="","",VLOOKUP(G172,種目名!$O$5:$T$104,3,0))</f>
        <v/>
      </c>
      <c r="AA172" s="99" t="str">
        <f>IF(J172="","",VLOOKUP(J172,種目名!$O$5:$T$104,3,0))</f>
        <v/>
      </c>
      <c r="AB172" s="119" t="str">
        <f>IF(M172="","",VLOOKUP(M172,種目名!$O$5:$T$104,3,0))</f>
        <v/>
      </c>
      <c r="AC172" s="119" t="str">
        <f>IF(P172="","",VLOOKUP(AF172,種目名!$O$5:$T$104,3,0))</f>
        <v/>
      </c>
      <c r="AD172" s="120" t="str">
        <f>IF(S172="","",VLOOKUP(AI172,種目名!$O$5:$T$104,3,0))</f>
        <v/>
      </c>
      <c r="AE172" s="117">
        <f t="shared" si="287"/>
        <v>0</v>
      </c>
      <c r="AF172" s="157" t="str">
        <f t="shared" si="288"/>
        <v/>
      </c>
      <c r="AG172" s="157" t="str">
        <f t="shared" si="289"/>
        <v/>
      </c>
      <c r="AH172" s="117">
        <f t="shared" si="290"/>
        <v>0</v>
      </c>
      <c r="AI172" s="157" t="str">
        <f t="shared" si="291"/>
        <v/>
      </c>
      <c r="AJ172" s="157" t="str">
        <f t="shared" si="292"/>
        <v/>
      </c>
      <c r="AK172" s="390"/>
      <c r="AL172" s="171">
        <f t="shared" si="209"/>
        <v>0</v>
      </c>
      <c r="AM172" s="399">
        <f t="shared" si="210"/>
        <v>0</v>
      </c>
      <c r="AN172" s="399">
        <f>COUNTIF($B$12:B172,B172)</f>
        <v>0</v>
      </c>
      <c r="AO172" s="399"/>
      <c r="AP172" s="399" t="str">
        <f t="shared" si="211"/>
        <v/>
      </c>
      <c r="AQ172" s="399" t="str">
        <f t="shared" si="212"/>
        <v/>
      </c>
      <c r="AR172" s="399" t="str">
        <f t="shared" si="213"/>
        <v/>
      </c>
      <c r="AS172" s="399" t="str">
        <f t="shared" si="214"/>
        <v/>
      </c>
      <c r="AT172" s="399">
        <f t="shared" si="215"/>
        <v>0</v>
      </c>
      <c r="AU172" s="399" t="str">
        <f t="shared" si="216"/>
        <v/>
      </c>
      <c r="AV172" s="399" t="str">
        <f t="shared" si="217"/>
        <v/>
      </c>
      <c r="AW172" s="399" t="str">
        <f t="shared" si="218"/>
        <v/>
      </c>
      <c r="AX172" s="399" t="str">
        <f t="shared" si="219"/>
        <v/>
      </c>
      <c r="AY172" s="399" t="str">
        <f t="shared" si="220"/>
        <v/>
      </c>
      <c r="AZ172" s="399" t="str">
        <f t="shared" si="221"/>
        <v/>
      </c>
      <c r="BA172" s="399" t="str">
        <f t="shared" si="222"/>
        <v/>
      </c>
      <c r="BB172" s="399" t="str">
        <f t="shared" si="223"/>
        <v/>
      </c>
      <c r="BC172" s="399" t="str">
        <f t="shared" si="224"/>
        <v/>
      </c>
      <c r="BD172" s="403" t="str">
        <f t="shared" si="225"/>
        <v/>
      </c>
      <c r="BE172" s="393">
        <f t="shared" si="226"/>
        <v>0</v>
      </c>
      <c r="BF172" s="157"/>
      <c r="BG172" s="399">
        <f t="shared" si="227"/>
        <v>0</v>
      </c>
      <c r="BH172" s="399">
        <f t="shared" si="228"/>
        <v>0</v>
      </c>
      <c r="BI172" s="412">
        <f t="shared" si="229"/>
        <v>0</v>
      </c>
      <c r="BJ172" s="413">
        <f t="shared" si="205"/>
        <v>0</v>
      </c>
      <c r="BK172" s="398" t="str">
        <f t="shared" si="206"/>
        <v>0</v>
      </c>
      <c r="BL172" s="398" t="str">
        <f t="shared" si="207"/>
        <v>0</v>
      </c>
      <c r="BM172" s="412">
        <f t="shared" si="230"/>
        <v>0</v>
      </c>
      <c r="BN172" s="412" t="str">
        <f t="shared" si="231"/>
        <v>0m0</v>
      </c>
      <c r="BO172" s="399">
        <f t="shared" si="232"/>
        <v>0</v>
      </c>
      <c r="BP172" s="399">
        <f t="shared" si="233"/>
        <v>0</v>
      </c>
      <c r="BQ172" s="412">
        <f t="shared" si="234"/>
        <v>0</v>
      </c>
      <c r="BR172" s="413">
        <f t="shared" si="235"/>
        <v>0</v>
      </c>
      <c r="BS172" s="398" t="str">
        <f t="shared" si="236"/>
        <v>0</v>
      </c>
      <c r="BT172" s="398" t="str">
        <f t="shared" si="237"/>
        <v>0</v>
      </c>
      <c r="BU172" s="412">
        <f t="shared" si="238"/>
        <v>0</v>
      </c>
      <c r="BV172" s="412" t="str">
        <f t="shared" si="239"/>
        <v>0m0</v>
      </c>
      <c r="BW172" s="399">
        <f t="shared" si="240"/>
        <v>0</v>
      </c>
      <c r="BX172" s="399">
        <f t="shared" si="241"/>
        <v>0</v>
      </c>
      <c r="BY172" s="412">
        <f t="shared" si="242"/>
        <v>0</v>
      </c>
      <c r="BZ172" s="413">
        <f t="shared" si="243"/>
        <v>0</v>
      </c>
      <c r="CA172" s="398" t="str">
        <f t="shared" si="244"/>
        <v>0</v>
      </c>
      <c r="CB172" s="398" t="str">
        <f t="shared" si="245"/>
        <v>0</v>
      </c>
      <c r="CC172" s="412">
        <f t="shared" si="246"/>
        <v>0</v>
      </c>
      <c r="CD172" s="412" t="str">
        <f t="shared" si="247"/>
        <v>0m0</v>
      </c>
      <c r="CE172" s="399">
        <f t="shared" si="248"/>
        <v>0</v>
      </c>
      <c r="CF172" s="399">
        <f t="shared" si="249"/>
        <v>0</v>
      </c>
      <c r="CG172" s="412">
        <f t="shared" si="250"/>
        <v>0</v>
      </c>
      <c r="CH172" s="413">
        <f t="shared" si="251"/>
        <v>0</v>
      </c>
      <c r="CI172" s="398" t="str">
        <f t="shared" si="252"/>
        <v>0</v>
      </c>
      <c r="CJ172" s="398" t="str">
        <f t="shared" si="253"/>
        <v>0</v>
      </c>
      <c r="CK172" s="412">
        <f t="shared" si="254"/>
        <v>0</v>
      </c>
      <c r="CL172" s="412" t="str">
        <f t="shared" si="255"/>
        <v>0m0</v>
      </c>
      <c r="CM172" s="399">
        <f t="shared" si="256"/>
        <v>0</v>
      </c>
      <c r="CN172" s="399">
        <f t="shared" si="257"/>
        <v>0</v>
      </c>
      <c r="CO172" s="412">
        <f t="shared" si="258"/>
        <v>0</v>
      </c>
      <c r="CP172" s="413">
        <f t="shared" si="259"/>
        <v>0</v>
      </c>
      <c r="CQ172" s="398" t="str">
        <f t="shared" si="260"/>
        <v>0</v>
      </c>
      <c r="CR172" s="398" t="str">
        <f t="shared" si="261"/>
        <v>0</v>
      </c>
      <c r="CS172" s="412">
        <f t="shared" si="262"/>
        <v>0</v>
      </c>
      <c r="CT172" s="412" t="str">
        <f t="shared" si="263"/>
        <v>0m0</v>
      </c>
      <c r="CU172" s="412">
        <f t="shared" si="264"/>
        <v>0</v>
      </c>
      <c r="CV172" s="412">
        <f t="shared" si="265"/>
        <v>0</v>
      </c>
      <c r="CW172" s="412">
        <f t="shared" si="266"/>
        <v>0</v>
      </c>
      <c r="CX172" s="412">
        <f t="shared" si="267"/>
        <v>0</v>
      </c>
      <c r="CY172" s="412">
        <f t="shared" si="268"/>
        <v>0</v>
      </c>
      <c r="CZ172" s="412" t="str">
        <f t="shared" si="269"/>
        <v/>
      </c>
      <c r="DA172" s="412" t="str">
        <f t="shared" si="270"/>
        <v/>
      </c>
      <c r="DB172" s="412" t="str">
        <f t="shared" si="271"/>
        <v/>
      </c>
      <c r="DC172" s="412" t="str">
        <f t="shared" si="272"/>
        <v/>
      </c>
      <c r="DD172" s="412" t="str">
        <f t="shared" si="273"/>
        <v/>
      </c>
      <c r="DE172" s="412"/>
      <c r="DG172" s="412" t="str">
        <f t="shared" si="274"/>
        <v/>
      </c>
      <c r="DH172" s="412" t="str">
        <f t="shared" si="275"/>
        <v/>
      </c>
      <c r="DI172" s="412">
        <f t="shared" si="276"/>
        <v>0</v>
      </c>
      <c r="DJ172" s="412" t="str">
        <f t="shared" si="277"/>
        <v/>
      </c>
      <c r="DK172" s="412" t="str">
        <f t="shared" si="278"/>
        <v/>
      </c>
      <c r="DL172" s="412" t="str">
        <f t="shared" si="279"/>
        <v/>
      </c>
      <c r="DM172" s="412" t="str">
        <f t="shared" si="280"/>
        <v/>
      </c>
      <c r="DN172" s="412" t="str">
        <f t="shared" si="281"/>
        <v/>
      </c>
      <c r="DO172" s="412" t="str">
        <f t="shared" si="282"/>
        <v/>
      </c>
      <c r="DR172" s="494"/>
      <c r="DS172" s="393">
        <f t="shared" si="285"/>
        <v>0</v>
      </c>
      <c r="DT172" s="393">
        <f t="shared" si="283"/>
        <v>0</v>
      </c>
      <c r="DU172" s="411">
        <f t="shared" si="284"/>
        <v>0</v>
      </c>
      <c r="DX172" s="494" t="e">
        <f>IF(BG172&lt;270000,○,"")</f>
        <v>#NAME?</v>
      </c>
    </row>
    <row r="173" spans="1:128" s="411" customFormat="1" ht="18" hidden="1" customHeight="1" thickBot="1">
      <c r="A173" s="145" t="str">
        <f t="shared" si="208"/>
        <v/>
      </c>
      <c r="B173" s="158"/>
      <c r="C173" s="31" t="str">
        <f>IF(B173="","",VLOOKUP(B173,学連登録!$C$2:$G$3000,2,FALSE))</f>
        <v/>
      </c>
      <c r="D173" s="32" t="str">
        <f>IF(B173="","",VLOOKUP(B173,学連登録!$C$2:$G$3000,3,FALSE))</f>
        <v/>
      </c>
      <c r="E173" s="33" t="str">
        <f>IF(B173="","",VLOOKUP(B173,学連登録!$C$2:$G$3000,4,FALSE))</f>
        <v/>
      </c>
      <c r="F173" s="383" t="str">
        <f>IF(B173="","",VLOOKUP(B173,学連登録!$C$2:$I$3000,7,FALSE))</f>
        <v/>
      </c>
      <c r="G173" s="159"/>
      <c r="H173" s="853"/>
      <c r="I173" s="854"/>
      <c r="J173" s="160"/>
      <c r="K173" s="825"/>
      <c r="L173" s="826"/>
      <c r="M173" s="160"/>
      <c r="N173" s="819"/>
      <c r="O173" s="820"/>
      <c r="P173" s="159"/>
      <c r="Q173" s="825"/>
      <c r="R173" s="826"/>
      <c r="S173" s="159"/>
      <c r="T173" s="825"/>
      <c r="U173" s="826"/>
      <c r="V173" s="103" t="str">
        <f>IF(B173="","",VLOOKUP(B173,学連登録!$C$2:$H$3000,6,FALSE))</f>
        <v/>
      </c>
      <c r="W173" s="377"/>
      <c r="X173" s="157"/>
      <c r="Y173" s="118" t="str">
        <f t="shared" si="286"/>
        <v/>
      </c>
      <c r="Z173" s="97" t="str">
        <f>IF(G173="","",VLOOKUP(G173,種目名!$O$5:$T$104,3,0))</f>
        <v/>
      </c>
      <c r="AA173" s="99" t="str">
        <f>IF(J173="","",VLOOKUP(J173,種目名!$O$5:$T$104,3,0))</f>
        <v/>
      </c>
      <c r="AB173" s="119" t="str">
        <f>IF(M173="","",VLOOKUP(M173,種目名!$O$5:$T$104,3,0))</f>
        <v/>
      </c>
      <c r="AC173" s="119" t="str">
        <f>IF(P173="","",VLOOKUP(AF173,種目名!$O$5:$T$104,3,0))</f>
        <v/>
      </c>
      <c r="AD173" s="120" t="str">
        <f>IF(S173="","",VLOOKUP(AI173,種目名!$O$5:$T$104,3,0))</f>
        <v/>
      </c>
      <c r="AE173" s="117">
        <f t="shared" si="287"/>
        <v>0</v>
      </c>
      <c r="AF173" s="157" t="str">
        <f t="shared" si="288"/>
        <v/>
      </c>
      <c r="AG173" s="157" t="str">
        <f t="shared" si="289"/>
        <v/>
      </c>
      <c r="AH173" s="117">
        <f t="shared" si="290"/>
        <v>0</v>
      </c>
      <c r="AI173" s="157" t="str">
        <f t="shared" si="291"/>
        <v/>
      </c>
      <c r="AJ173" s="157" t="str">
        <f t="shared" si="292"/>
        <v/>
      </c>
      <c r="AK173" s="390"/>
      <c r="AL173" s="171">
        <f t="shared" si="209"/>
        <v>0</v>
      </c>
      <c r="AM173" s="399">
        <f t="shared" si="210"/>
        <v>0</v>
      </c>
      <c r="AN173" s="399">
        <f>COUNTIF($B$12:B173,B173)</f>
        <v>0</v>
      </c>
      <c r="AO173" s="399"/>
      <c r="AP173" s="399" t="str">
        <f t="shared" si="211"/>
        <v/>
      </c>
      <c r="AQ173" s="399" t="str">
        <f t="shared" si="212"/>
        <v/>
      </c>
      <c r="AR173" s="399" t="str">
        <f t="shared" si="213"/>
        <v/>
      </c>
      <c r="AS173" s="399" t="str">
        <f t="shared" si="214"/>
        <v/>
      </c>
      <c r="AT173" s="399">
        <f t="shared" si="215"/>
        <v>0</v>
      </c>
      <c r="AU173" s="399" t="str">
        <f t="shared" si="216"/>
        <v/>
      </c>
      <c r="AV173" s="399" t="str">
        <f t="shared" si="217"/>
        <v/>
      </c>
      <c r="AW173" s="399" t="str">
        <f t="shared" si="218"/>
        <v/>
      </c>
      <c r="AX173" s="399" t="str">
        <f t="shared" si="219"/>
        <v/>
      </c>
      <c r="AY173" s="399" t="str">
        <f t="shared" si="220"/>
        <v/>
      </c>
      <c r="AZ173" s="399" t="str">
        <f t="shared" si="221"/>
        <v/>
      </c>
      <c r="BA173" s="399" t="str">
        <f t="shared" si="222"/>
        <v/>
      </c>
      <c r="BB173" s="399" t="str">
        <f t="shared" si="223"/>
        <v/>
      </c>
      <c r="BC173" s="399" t="str">
        <f t="shared" si="224"/>
        <v/>
      </c>
      <c r="BD173" s="403" t="str">
        <f t="shared" si="225"/>
        <v/>
      </c>
      <c r="BE173" s="393">
        <f t="shared" si="226"/>
        <v>0</v>
      </c>
      <c r="BF173" s="157"/>
      <c r="BG173" s="399">
        <f t="shared" si="227"/>
        <v>0</v>
      </c>
      <c r="BH173" s="399">
        <f t="shared" si="228"/>
        <v>0</v>
      </c>
      <c r="BI173" s="412">
        <f t="shared" si="229"/>
        <v>0</v>
      </c>
      <c r="BJ173" s="413">
        <f t="shared" si="205"/>
        <v>0</v>
      </c>
      <c r="BK173" s="398" t="str">
        <f t="shared" si="206"/>
        <v>0</v>
      </c>
      <c r="BL173" s="398" t="str">
        <f t="shared" si="207"/>
        <v>0</v>
      </c>
      <c r="BM173" s="412">
        <f t="shared" si="230"/>
        <v>0</v>
      </c>
      <c r="BN173" s="412" t="str">
        <f t="shared" si="231"/>
        <v>0m0</v>
      </c>
      <c r="BO173" s="399">
        <f t="shared" si="232"/>
        <v>0</v>
      </c>
      <c r="BP173" s="399">
        <f t="shared" si="233"/>
        <v>0</v>
      </c>
      <c r="BQ173" s="412">
        <f t="shared" si="234"/>
        <v>0</v>
      </c>
      <c r="BR173" s="413">
        <f t="shared" si="235"/>
        <v>0</v>
      </c>
      <c r="BS173" s="398" t="str">
        <f t="shared" si="236"/>
        <v>0</v>
      </c>
      <c r="BT173" s="398" t="str">
        <f t="shared" si="237"/>
        <v>0</v>
      </c>
      <c r="BU173" s="412">
        <f t="shared" si="238"/>
        <v>0</v>
      </c>
      <c r="BV173" s="412" t="str">
        <f t="shared" si="239"/>
        <v>0m0</v>
      </c>
      <c r="BW173" s="399">
        <f t="shared" si="240"/>
        <v>0</v>
      </c>
      <c r="BX173" s="399">
        <f t="shared" si="241"/>
        <v>0</v>
      </c>
      <c r="BY173" s="412">
        <f t="shared" si="242"/>
        <v>0</v>
      </c>
      <c r="BZ173" s="413">
        <f t="shared" si="243"/>
        <v>0</v>
      </c>
      <c r="CA173" s="398" t="str">
        <f t="shared" si="244"/>
        <v>0</v>
      </c>
      <c r="CB173" s="398" t="str">
        <f t="shared" si="245"/>
        <v>0</v>
      </c>
      <c r="CC173" s="412">
        <f t="shared" si="246"/>
        <v>0</v>
      </c>
      <c r="CD173" s="412" t="str">
        <f t="shared" si="247"/>
        <v>0m0</v>
      </c>
      <c r="CE173" s="399">
        <f t="shared" si="248"/>
        <v>0</v>
      </c>
      <c r="CF173" s="399">
        <f t="shared" si="249"/>
        <v>0</v>
      </c>
      <c r="CG173" s="412">
        <f t="shared" si="250"/>
        <v>0</v>
      </c>
      <c r="CH173" s="413">
        <f t="shared" si="251"/>
        <v>0</v>
      </c>
      <c r="CI173" s="398" t="str">
        <f t="shared" si="252"/>
        <v>0</v>
      </c>
      <c r="CJ173" s="398" t="str">
        <f t="shared" si="253"/>
        <v>0</v>
      </c>
      <c r="CK173" s="412">
        <f t="shared" si="254"/>
        <v>0</v>
      </c>
      <c r="CL173" s="412" t="str">
        <f t="shared" si="255"/>
        <v>0m0</v>
      </c>
      <c r="CM173" s="399">
        <f t="shared" si="256"/>
        <v>0</v>
      </c>
      <c r="CN173" s="399">
        <f t="shared" si="257"/>
        <v>0</v>
      </c>
      <c r="CO173" s="412">
        <f t="shared" si="258"/>
        <v>0</v>
      </c>
      <c r="CP173" s="413">
        <f t="shared" si="259"/>
        <v>0</v>
      </c>
      <c r="CQ173" s="398" t="str">
        <f t="shared" si="260"/>
        <v>0</v>
      </c>
      <c r="CR173" s="398" t="str">
        <f t="shared" si="261"/>
        <v>0</v>
      </c>
      <c r="CS173" s="412">
        <f t="shared" si="262"/>
        <v>0</v>
      </c>
      <c r="CT173" s="412" t="str">
        <f t="shared" si="263"/>
        <v>0m0</v>
      </c>
      <c r="CU173" s="412">
        <f t="shared" si="264"/>
        <v>0</v>
      </c>
      <c r="CV173" s="412">
        <f t="shared" si="265"/>
        <v>0</v>
      </c>
      <c r="CW173" s="412">
        <f t="shared" si="266"/>
        <v>0</v>
      </c>
      <c r="CX173" s="412">
        <f t="shared" si="267"/>
        <v>0</v>
      </c>
      <c r="CY173" s="412">
        <f t="shared" si="268"/>
        <v>0</v>
      </c>
      <c r="CZ173" s="412" t="str">
        <f t="shared" si="269"/>
        <v/>
      </c>
      <c r="DA173" s="412" t="str">
        <f t="shared" si="270"/>
        <v/>
      </c>
      <c r="DB173" s="412" t="str">
        <f t="shared" si="271"/>
        <v/>
      </c>
      <c r="DC173" s="412" t="str">
        <f t="shared" si="272"/>
        <v/>
      </c>
      <c r="DD173" s="412" t="str">
        <f t="shared" si="273"/>
        <v/>
      </c>
      <c r="DE173" s="412"/>
      <c r="DG173" s="412" t="str">
        <f t="shared" si="274"/>
        <v/>
      </c>
      <c r="DH173" s="412" t="str">
        <f t="shared" si="275"/>
        <v/>
      </c>
      <c r="DI173" s="412">
        <f t="shared" si="276"/>
        <v>0</v>
      </c>
      <c r="DJ173" s="412" t="str">
        <f t="shared" si="277"/>
        <v/>
      </c>
      <c r="DK173" s="412" t="str">
        <f t="shared" si="278"/>
        <v/>
      </c>
      <c r="DL173" s="412" t="str">
        <f t="shared" si="279"/>
        <v/>
      </c>
      <c r="DM173" s="412" t="str">
        <f t="shared" si="280"/>
        <v/>
      </c>
      <c r="DN173" s="412" t="str">
        <f t="shared" si="281"/>
        <v/>
      </c>
      <c r="DO173" s="412" t="str">
        <f t="shared" si="282"/>
        <v/>
      </c>
      <c r="DR173" s="494"/>
      <c r="DS173" s="393">
        <f t="shared" si="285"/>
        <v>0</v>
      </c>
      <c r="DT173" s="393">
        <f t="shared" si="283"/>
        <v>0</v>
      </c>
      <c r="DU173" s="411">
        <f t="shared" si="284"/>
        <v>0</v>
      </c>
      <c r="DX173" s="494" t="e">
        <f>IF(BG173&lt;270000,○,"")</f>
        <v>#NAME?</v>
      </c>
    </row>
    <row r="174" spans="1:128" s="411" customFormat="1" ht="18" hidden="1" customHeight="1" thickBot="1">
      <c r="A174" s="145" t="str">
        <f t="shared" si="208"/>
        <v/>
      </c>
      <c r="B174" s="158"/>
      <c r="C174" s="31" t="str">
        <f>IF(B174="","",VLOOKUP(B174,学連登録!$C$2:$G$3000,2,FALSE))</f>
        <v/>
      </c>
      <c r="D174" s="32" t="str">
        <f>IF(B174="","",VLOOKUP(B174,学連登録!$C$2:$G$3000,3,FALSE))</f>
        <v/>
      </c>
      <c r="E174" s="33" t="str">
        <f>IF(B174="","",VLOOKUP(B174,学連登録!$C$2:$G$3000,4,FALSE))</f>
        <v/>
      </c>
      <c r="F174" s="383" t="str">
        <f>IF(B174="","",VLOOKUP(B174,学連登録!$C$2:$I$3000,7,FALSE))</f>
        <v/>
      </c>
      <c r="G174" s="159"/>
      <c r="H174" s="853"/>
      <c r="I174" s="854"/>
      <c r="J174" s="160"/>
      <c r="K174" s="825"/>
      <c r="L174" s="826"/>
      <c r="M174" s="160"/>
      <c r="N174" s="819"/>
      <c r="O174" s="820"/>
      <c r="P174" s="159"/>
      <c r="Q174" s="825"/>
      <c r="R174" s="826"/>
      <c r="S174" s="159"/>
      <c r="T174" s="825"/>
      <c r="U174" s="826"/>
      <c r="V174" s="103" t="str">
        <f>IF(B174="","",VLOOKUP(B174,学連登録!$C$2:$H$3000,6,FALSE))</f>
        <v/>
      </c>
      <c r="W174" s="377"/>
      <c r="X174" s="157"/>
      <c r="Y174" s="118" t="str">
        <f t="shared" si="286"/>
        <v/>
      </c>
      <c r="Z174" s="97" t="str">
        <f>IF(G174="","",VLOOKUP(G174,種目名!$O$5:$T$104,3,0))</f>
        <v/>
      </c>
      <c r="AA174" s="99" t="str">
        <f>IF(J174="","",VLOOKUP(J174,種目名!$O$5:$T$104,3,0))</f>
        <v/>
      </c>
      <c r="AB174" s="119" t="str">
        <f>IF(M174="","",VLOOKUP(M174,種目名!$O$5:$T$104,3,0))</f>
        <v/>
      </c>
      <c r="AC174" s="119" t="str">
        <f>IF(P174="","",VLOOKUP(AF174,種目名!$O$5:$T$104,3,0))</f>
        <v/>
      </c>
      <c r="AD174" s="120" t="str">
        <f>IF(S174="","",VLOOKUP(AI174,種目名!$O$5:$T$104,3,0))</f>
        <v/>
      </c>
      <c r="AE174" s="117">
        <f t="shared" si="287"/>
        <v>0</v>
      </c>
      <c r="AF174" s="157" t="str">
        <f t="shared" si="288"/>
        <v/>
      </c>
      <c r="AG174" s="157" t="str">
        <f t="shared" si="289"/>
        <v/>
      </c>
      <c r="AH174" s="117">
        <f t="shared" si="290"/>
        <v>0</v>
      </c>
      <c r="AI174" s="157" t="str">
        <f t="shared" si="291"/>
        <v/>
      </c>
      <c r="AJ174" s="157" t="str">
        <f t="shared" si="292"/>
        <v/>
      </c>
      <c r="AK174" s="390"/>
      <c r="AL174" s="171">
        <f t="shared" si="209"/>
        <v>0</v>
      </c>
      <c r="AM174" s="399">
        <f t="shared" si="210"/>
        <v>0</v>
      </c>
      <c r="AN174" s="399">
        <f>COUNTIF($B$12:B174,B174)</f>
        <v>0</v>
      </c>
      <c r="AO174" s="399"/>
      <c r="AP174" s="399" t="str">
        <f t="shared" si="211"/>
        <v/>
      </c>
      <c r="AQ174" s="399" t="str">
        <f t="shared" si="212"/>
        <v/>
      </c>
      <c r="AR174" s="399" t="str">
        <f t="shared" si="213"/>
        <v/>
      </c>
      <c r="AS174" s="399" t="str">
        <f t="shared" si="214"/>
        <v/>
      </c>
      <c r="AT174" s="399">
        <f t="shared" si="215"/>
        <v>0</v>
      </c>
      <c r="AU174" s="399" t="str">
        <f t="shared" si="216"/>
        <v/>
      </c>
      <c r="AV174" s="399" t="str">
        <f t="shared" si="217"/>
        <v/>
      </c>
      <c r="AW174" s="399" t="str">
        <f t="shared" si="218"/>
        <v/>
      </c>
      <c r="AX174" s="399" t="str">
        <f t="shared" si="219"/>
        <v/>
      </c>
      <c r="AY174" s="399" t="str">
        <f t="shared" si="220"/>
        <v/>
      </c>
      <c r="AZ174" s="399" t="str">
        <f t="shared" si="221"/>
        <v/>
      </c>
      <c r="BA174" s="399" t="str">
        <f t="shared" si="222"/>
        <v/>
      </c>
      <c r="BB174" s="399" t="str">
        <f t="shared" si="223"/>
        <v/>
      </c>
      <c r="BC174" s="399" t="str">
        <f t="shared" si="224"/>
        <v/>
      </c>
      <c r="BD174" s="403" t="str">
        <f t="shared" si="225"/>
        <v/>
      </c>
      <c r="BE174" s="393">
        <f t="shared" si="226"/>
        <v>0</v>
      </c>
      <c r="BF174" s="157"/>
      <c r="BG174" s="399">
        <f t="shared" si="227"/>
        <v>0</v>
      </c>
      <c r="BH174" s="399">
        <f t="shared" si="228"/>
        <v>0</v>
      </c>
      <c r="BI174" s="412">
        <f t="shared" si="229"/>
        <v>0</v>
      </c>
      <c r="BJ174" s="413">
        <f t="shared" si="205"/>
        <v>0</v>
      </c>
      <c r="BK174" s="398" t="str">
        <f t="shared" si="206"/>
        <v>0</v>
      </c>
      <c r="BL174" s="398" t="str">
        <f t="shared" si="207"/>
        <v>0</v>
      </c>
      <c r="BM174" s="412">
        <f t="shared" si="230"/>
        <v>0</v>
      </c>
      <c r="BN174" s="412" t="str">
        <f t="shared" si="231"/>
        <v>0m0</v>
      </c>
      <c r="BO174" s="399">
        <f t="shared" si="232"/>
        <v>0</v>
      </c>
      <c r="BP174" s="399">
        <f t="shared" si="233"/>
        <v>0</v>
      </c>
      <c r="BQ174" s="412">
        <f t="shared" si="234"/>
        <v>0</v>
      </c>
      <c r="BR174" s="413">
        <f t="shared" si="235"/>
        <v>0</v>
      </c>
      <c r="BS174" s="398" t="str">
        <f t="shared" si="236"/>
        <v>0</v>
      </c>
      <c r="BT174" s="398" t="str">
        <f t="shared" si="237"/>
        <v>0</v>
      </c>
      <c r="BU174" s="412">
        <f t="shared" si="238"/>
        <v>0</v>
      </c>
      <c r="BV174" s="412" t="str">
        <f t="shared" si="239"/>
        <v>0m0</v>
      </c>
      <c r="BW174" s="399">
        <f t="shared" si="240"/>
        <v>0</v>
      </c>
      <c r="BX174" s="399">
        <f t="shared" si="241"/>
        <v>0</v>
      </c>
      <c r="BY174" s="412">
        <f t="shared" si="242"/>
        <v>0</v>
      </c>
      <c r="BZ174" s="413">
        <f t="shared" si="243"/>
        <v>0</v>
      </c>
      <c r="CA174" s="398" t="str">
        <f t="shared" si="244"/>
        <v>0</v>
      </c>
      <c r="CB174" s="398" t="str">
        <f t="shared" si="245"/>
        <v>0</v>
      </c>
      <c r="CC174" s="412">
        <f t="shared" si="246"/>
        <v>0</v>
      </c>
      <c r="CD174" s="412" t="str">
        <f t="shared" si="247"/>
        <v>0m0</v>
      </c>
      <c r="CE174" s="399">
        <f t="shared" si="248"/>
        <v>0</v>
      </c>
      <c r="CF174" s="399">
        <f t="shared" si="249"/>
        <v>0</v>
      </c>
      <c r="CG174" s="412">
        <f t="shared" si="250"/>
        <v>0</v>
      </c>
      <c r="CH174" s="413">
        <f t="shared" si="251"/>
        <v>0</v>
      </c>
      <c r="CI174" s="398" t="str">
        <f t="shared" si="252"/>
        <v>0</v>
      </c>
      <c r="CJ174" s="398" t="str">
        <f t="shared" si="253"/>
        <v>0</v>
      </c>
      <c r="CK174" s="412">
        <f t="shared" si="254"/>
        <v>0</v>
      </c>
      <c r="CL174" s="412" t="str">
        <f t="shared" si="255"/>
        <v>0m0</v>
      </c>
      <c r="CM174" s="399">
        <f t="shared" si="256"/>
        <v>0</v>
      </c>
      <c r="CN174" s="399">
        <f t="shared" si="257"/>
        <v>0</v>
      </c>
      <c r="CO174" s="412">
        <f t="shared" si="258"/>
        <v>0</v>
      </c>
      <c r="CP174" s="413">
        <f t="shared" si="259"/>
        <v>0</v>
      </c>
      <c r="CQ174" s="398" t="str">
        <f t="shared" si="260"/>
        <v>0</v>
      </c>
      <c r="CR174" s="398" t="str">
        <f t="shared" si="261"/>
        <v>0</v>
      </c>
      <c r="CS174" s="412">
        <f t="shared" si="262"/>
        <v>0</v>
      </c>
      <c r="CT174" s="412" t="str">
        <f t="shared" si="263"/>
        <v>0m0</v>
      </c>
      <c r="CU174" s="412">
        <f t="shared" si="264"/>
        <v>0</v>
      </c>
      <c r="CV174" s="412">
        <f t="shared" si="265"/>
        <v>0</v>
      </c>
      <c r="CW174" s="412">
        <f t="shared" si="266"/>
        <v>0</v>
      </c>
      <c r="CX174" s="412">
        <f t="shared" si="267"/>
        <v>0</v>
      </c>
      <c r="CY174" s="412">
        <f t="shared" si="268"/>
        <v>0</v>
      </c>
      <c r="CZ174" s="412" t="str">
        <f t="shared" si="269"/>
        <v/>
      </c>
      <c r="DA174" s="412" t="str">
        <f t="shared" si="270"/>
        <v/>
      </c>
      <c r="DB174" s="412" t="str">
        <f t="shared" si="271"/>
        <v/>
      </c>
      <c r="DC174" s="412" t="str">
        <f t="shared" si="272"/>
        <v/>
      </c>
      <c r="DD174" s="412" t="str">
        <f t="shared" si="273"/>
        <v/>
      </c>
      <c r="DE174" s="412"/>
      <c r="DG174" s="412" t="str">
        <f t="shared" si="274"/>
        <v/>
      </c>
      <c r="DH174" s="412" t="str">
        <f t="shared" si="275"/>
        <v/>
      </c>
      <c r="DI174" s="412">
        <f t="shared" si="276"/>
        <v>0</v>
      </c>
      <c r="DJ174" s="412" t="str">
        <f t="shared" si="277"/>
        <v/>
      </c>
      <c r="DK174" s="412" t="str">
        <f t="shared" si="278"/>
        <v/>
      </c>
      <c r="DL174" s="412" t="str">
        <f t="shared" si="279"/>
        <v/>
      </c>
      <c r="DM174" s="412" t="str">
        <f t="shared" si="280"/>
        <v/>
      </c>
      <c r="DN174" s="412" t="str">
        <f t="shared" si="281"/>
        <v/>
      </c>
      <c r="DO174" s="412" t="str">
        <f t="shared" si="282"/>
        <v/>
      </c>
      <c r="DR174" s="494"/>
      <c r="DS174" s="393">
        <f t="shared" si="285"/>
        <v>0</v>
      </c>
      <c r="DT174" s="393">
        <f t="shared" si="283"/>
        <v>0</v>
      </c>
      <c r="DU174" s="411">
        <f t="shared" si="284"/>
        <v>0</v>
      </c>
      <c r="DX174" s="494" t="e">
        <f>IF(BG174&lt;270000,○,"")</f>
        <v>#NAME?</v>
      </c>
    </row>
    <row r="175" spans="1:128" s="411" customFormat="1" ht="18" hidden="1" customHeight="1" thickBot="1">
      <c r="A175" s="145" t="str">
        <f t="shared" si="208"/>
        <v/>
      </c>
      <c r="B175" s="158"/>
      <c r="C175" s="31" t="str">
        <f>IF(B175="","",VLOOKUP(B175,学連登録!$C$2:$G$3000,2,FALSE))</f>
        <v/>
      </c>
      <c r="D175" s="32" t="str">
        <f>IF(B175="","",VLOOKUP(B175,学連登録!$C$2:$G$3000,3,FALSE))</f>
        <v/>
      </c>
      <c r="E175" s="33" t="str">
        <f>IF(B175="","",VLOOKUP(B175,学連登録!$C$2:$G$3000,4,FALSE))</f>
        <v/>
      </c>
      <c r="F175" s="383" t="str">
        <f>IF(B175="","",VLOOKUP(B175,学連登録!$C$2:$I$3000,7,FALSE))</f>
        <v/>
      </c>
      <c r="G175" s="159"/>
      <c r="H175" s="853"/>
      <c r="I175" s="854"/>
      <c r="J175" s="160"/>
      <c r="K175" s="825"/>
      <c r="L175" s="826"/>
      <c r="M175" s="160"/>
      <c r="N175" s="819"/>
      <c r="O175" s="820"/>
      <c r="P175" s="159"/>
      <c r="Q175" s="825"/>
      <c r="R175" s="826"/>
      <c r="S175" s="159"/>
      <c r="T175" s="825"/>
      <c r="U175" s="826"/>
      <c r="V175" s="103" t="str">
        <f>IF(B175="","",VLOOKUP(B175,学連登録!$C$2:$H$3000,6,FALSE))</f>
        <v/>
      </c>
      <c r="W175" s="377"/>
      <c r="X175" s="157"/>
      <c r="Y175" s="118" t="str">
        <f t="shared" si="286"/>
        <v/>
      </c>
      <c r="Z175" s="97" t="str">
        <f>IF(G175="","",VLOOKUP(G175,種目名!$O$5:$T$104,3,0))</f>
        <v/>
      </c>
      <c r="AA175" s="99" t="str">
        <f>IF(J175="","",VLOOKUP(J175,種目名!$O$5:$T$104,3,0))</f>
        <v/>
      </c>
      <c r="AB175" s="119" t="str">
        <f>IF(M175="","",VLOOKUP(M175,種目名!$O$5:$T$104,3,0))</f>
        <v/>
      </c>
      <c r="AC175" s="119" t="str">
        <f>IF(P175="","",VLOOKUP(AF175,種目名!$O$5:$T$104,3,0))</f>
        <v/>
      </c>
      <c r="AD175" s="120" t="str">
        <f>IF(S175="","",VLOOKUP(AI175,種目名!$O$5:$T$104,3,0))</f>
        <v/>
      </c>
      <c r="AE175" s="117">
        <f t="shared" si="287"/>
        <v>0</v>
      </c>
      <c r="AF175" s="157" t="str">
        <f t="shared" si="288"/>
        <v/>
      </c>
      <c r="AG175" s="157" t="str">
        <f t="shared" si="289"/>
        <v/>
      </c>
      <c r="AH175" s="117">
        <f t="shared" si="290"/>
        <v>0</v>
      </c>
      <c r="AI175" s="157" t="str">
        <f t="shared" si="291"/>
        <v/>
      </c>
      <c r="AJ175" s="157" t="str">
        <f t="shared" si="292"/>
        <v/>
      </c>
      <c r="AK175" s="390"/>
      <c r="AL175" s="171">
        <f t="shared" si="209"/>
        <v>0</v>
      </c>
      <c r="AM175" s="399">
        <f t="shared" si="210"/>
        <v>0</v>
      </c>
      <c r="AN175" s="399">
        <f>COUNTIF($B$12:B175,B175)</f>
        <v>0</v>
      </c>
      <c r="AO175" s="399"/>
      <c r="AP175" s="399" t="str">
        <f t="shared" si="211"/>
        <v/>
      </c>
      <c r="AQ175" s="399" t="str">
        <f t="shared" si="212"/>
        <v/>
      </c>
      <c r="AR175" s="399" t="str">
        <f t="shared" si="213"/>
        <v/>
      </c>
      <c r="AS175" s="399" t="str">
        <f t="shared" si="214"/>
        <v/>
      </c>
      <c r="AT175" s="399">
        <f t="shared" si="215"/>
        <v>0</v>
      </c>
      <c r="AU175" s="399" t="str">
        <f t="shared" si="216"/>
        <v/>
      </c>
      <c r="AV175" s="399" t="str">
        <f t="shared" si="217"/>
        <v/>
      </c>
      <c r="AW175" s="399" t="str">
        <f t="shared" si="218"/>
        <v/>
      </c>
      <c r="AX175" s="399" t="str">
        <f t="shared" si="219"/>
        <v/>
      </c>
      <c r="AY175" s="399" t="str">
        <f t="shared" si="220"/>
        <v/>
      </c>
      <c r="AZ175" s="399" t="str">
        <f t="shared" si="221"/>
        <v/>
      </c>
      <c r="BA175" s="399" t="str">
        <f t="shared" si="222"/>
        <v/>
      </c>
      <c r="BB175" s="399" t="str">
        <f t="shared" si="223"/>
        <v/>
      </c>
      <c r="BC175" s="399" t="str">
        <f t="shared" si="224"/>
        <v/>
      </c>
      <c r="BD175" s="403" t="str">
        <f t="shared" si="225"/>
        <v/>
      </c>
      <c r="BE175" s="393">
        <f t="shared" si="226"/>
        <v>0</v>
      </c>
      <c r="BF175" s="157"/>
      <c r="BG175" s="399">
        <f t="shared" si="227"/>
        <v>0</v>
      </c>
      <c r="BH175" s="399">
        <f t="shared" si="228"/>
        <v>0</v>
      </c>
      <c r="BI175" s="412">
        <f t="shared" si="229"/>
        <v>0</v>
      </c>
      <c r="BJ175" s="413">
        <f t="shared" si="205"/>
        <v>0</v>
      </c>
      <c r="BK175" s="398" t="str">
        <f t="shared" si="206"/>
        <v>0</v>
      </c>
      <c r="BL175" s="398" t="str">
        <f t="shared" si="207"/>
        <v>0</v>
      </c>
      <c r="BM175" s="412">
        <f t="shared" si="230"/>
        <v>0</v>
      </c>
      <c r="BN175" s="412" t="str">
        <f t="shared" si="231"/>
        <v>0m0</v>
      </c>
      <c r="BO175" s="399">
        <f t="shared" si="232"/>
        <v>0</v>
      </c>
      <c r="BP175" s="399">
        <f t="shared" si="233"/>
        <v>0</v>
      </c>
      <c r="BQ175" s="412">
        <f t="shared" si="234"/>
        <v>0</v>
      </c>
      <c r="BR175" s="413">
        <f t="shared" si="235"/>
        <v>0</v>
      </c>
      <c r="BS175" s="398" t="str">
        <f t="shared" si="236"/>
        <v>0</v>
      </c>
      <c r="BT175" s="398" t="str">
        <f t="shared" si="237"/>
        <v>0</v>
      </c>
      <c r="BU175" s="412">
        <f t="shared" si="238"/>
        <v>0</v>
      </c>
      <c r="BV175" s="412" t="str">
        <f t="shared" si="239"/>
        <v>0m0</v>
      </c>
      <c r="BW175" s="399">
        <f t="shared" si="240"/>
        <v>0</v>
      </c>
      <c r="BX175" s="399">
        <f t="shared" si="241"/>
        <v>0</v>
      </c>
      <c r="BY175" s="412">
        <f t="shared" si="242"/>
        <v>0</v>
      </c>
      <c r="BZ175" s="413">
        <f t="shared" si="243"/>
        <v>0</v>
      </c>
      <c r="CA175" s="398" t="str">
        <f t="shared" si="244"/>
        <v>0</v>
      </c>
      <c r="CB175" s="398" t="str">
        <f t="shared" si="245"/>
        <v>0</v>
      </c>
      <c r="CC175" s="412">
        <f t="shared" si="246"/>
        <v>0</v>
      </c>
      <c r="CD175" s="412" t="str">
        <f t="shared" si="247"/>
        <v>0m0</v>
      </c>
      <c r="CE175" s="399">
        <f t="shared" si="248"/>
        <v>0</v>
      </c>
      <c r="CF175" s="399">
        <f t="shared" si="249"/>
        <v>0</v>
      </c>
      <c r="CG175" s="412">
        <f t="shared" si="250"/>
        <v>0</v>
      </c>
      <c r="CH175" s="413">
        <f t="shared" si="251"/>
        <v>0</v>
      </c>
      <c r="CI175" s="398" t="str">
        <f t="shared" si="252"/>
        <v>0</v>
      </c>
      <c r="CJ175" s="398" t="str">
        <f t="shared" si="253"/>
        <v>0</v>
      </c>
      <c r="CK175" s="412">
        <f t="shared" si="254"/>
        <v>0</v>
      </c>
      <c r="CL175" s="412" t="str">
        <f t="shared" si="255"/>
        <v>0m0</v>
      </c>
      <c r="CM175" s="399">
        <f t="shared" si="256"/>
        <v>0</v>
      </c>
      <c r="CN175" s="399">
        <f t="shared" si="257"/>
        <v>0</v>
      </c>
      <c r="CO175" s="412">
        <f t="shared" si="258"/>
        <v>0</v>
      </c>
      <c r="CP175" s="413">
        <f t="shared" si="259"/>
        <v>0</v>
      </c>
      <c r="CQ175" s="398" t="str">
        <f t="shared" si="260"/>
        <v>0</v>
      </c>
      <c r="CR175" s="398" t="str">
        <f t="shared" si="261"/>
        <v>0</v>
      </c>
      <c r="CS175" s="412">
        <f t="shared" si="262"/>
        <v>0</v>
      </c>
      <c r="CT175" s="412" t="str">
        <f t="shared" si="263"/>
        <v>0m0</v>
      </c>
      <c r="CU175" s="412">
        <f t="shared" si="264"/>
        <v>0</v>
      </c>
      <c r="CV175" s="412">
        <f t="shared" si="265"/>
        <v>0</v>
      </c>
      <c r="CW175" s="412">
        <f t="shared" si="266"/>
        <v>0</v>
      </c>
      <c r="CX175" s="412">
        <f t="shared" si="267"/>
        <v>0</v>
      </c>
      <c r="CY175" s="412">
        <f t="shared" si="268"/>
        <v>0</v>
      </c>
      <c r="CZ175" s="412" t="str">
        <f t="shared" si="269"/>
        <v/>
      </c>
      <c r="DA175" s="412" t="str">
        <f t="shared" si="270"/>
        <v/>
      </c>
      <c r="DB175" s="412" t="str">
        <f t="shared" si="271"/>
        <v/>
      </c>
      <c r="DC175" s="412" t="str">
        <f t="shared" si="272"/>
        <v/>
      </c>
      <c r="DD175" s="412" t="str">
        <f t="shared" si="273"/>
        <v/>
      </c>
      <c r="DE175" s="412"/>
      <c r="DG175" s="412" t="str">
        <f t="shared" si="274"/>
        <v/>
      </c>
      <c r="DH175" s="412" t="str">
        <f t="shared" si="275"/>
        <v/>
      </c>
      <c r="DI175" s="412">
        <f t="shared" si="276"/>
        <v>0</v>
      </c>
      <c r="DJ175" s="412" t="str">
        <f t="shared" si="277"/>
        <v/>
      </c>
      <c r="DK175" s="412" t="str">
        <f t="shared" si="278"/>
        <v/>
      </c>
      <c r="DL175" s="412" t="str">
        <f t="shared" si="279"/>
        <v/>
      </c>
      <c r="DM175" s="412" t="str">
        <f t="shared" si="280"/>
        <v/>
      </c>
      <c r="DN175" s="412" t="str">
        <f t="shared" si="281"/>
        <v/>
      </c>
      <c r="DO175" s="412" t="str">
        <f t="shared" si="282"/>
        <v/>
      </c>
      <c r="DR175" s="494"/>
      <c r="DS175" s="393">
        <f t="shared" si="285"/>
        <v>0</v>
      </c>
      <c r="DT175" s="393">
        <f t="shared" si="283"/>
        <v>0</v>
      </c>
      <c r="DU175" s="411">
        <f t="shared" si="284"/>
        <v>0</v>
      </c>
      <c r="DX175" s="494" t="e">
        <f>IF(BG175&lt;270000,○,"")</f>
        <v>#NAME?</v>
      </c>
    </row>
    <row r="176" spans="1:128" s="411" customFormat="1" ht="18" hidden="1" customHeight="1" thickBot="1">
      <c r="A176" s="145" t="str">
        <f t="shared" si="208"/>
        <v/>
      </c>
      <c r="B176" s="158"/>
      <c r="C176" s="31" t="str">
        <f>IF(B176="","",VLOOKUP(B176,学連登録!$C$2:$G$3000,2,FALSE))</f>
        <v/>
      </c>
      <c r="D176" s="32" t="str">
        <f>IF(B176="","",VLOOKUP(B176,学連登録!$C$2:$G$3000,3,FALSE))</f>
        <v/>
      </c>
      <c r="E176" s="33" t="str">
        <f>IF(B176="","",VLOOKUP(B176,学連登録!$C$2:$G$3000,4,FALSE))</f>
        <v/>
      </c>
      <c r="F176" s="383" t="str">
        <f>IF(B176="","",VLOOKUP(B176,学連登録!$C$2:$I$3000,7,FALSE))</f>
        <v/>
      </c>
      <c r="G176" s="159"/>
      <c r="H176" s="853"/>
      <c r="I176" s="854"/>
      <c r="J176" s="160"/>
      <c r="K176" s="825"/>
      <c r="L176" s="826"/>
      <c r="M176" s="160"/>
      <c r="N176" s="819"/>
      <c r="O176" s="820"/>
      <c r="P176" s="159"/>
      <c r="Q176" s="825"/>
      <c r="R176" s="826"/>
      <c r="S176" s="159"/>
      <c r="T176" s="825"/>
      <c r="U176" s="826"/>
      <c r="V176" s="103" t="str">
        <f>IF(B176="","",VLOOKUP(B176,学連登録!$C$2:$H$3000,6,FALSE))</f>
        <v/>
      </c>
      <c r="W176" s="377"/>
      <c r="X176" s="157"/>
      <c r="Y176" s="118" t="str">
        <f t="shared" si="286"/>
        <v/>
      </c>
      <c r="Z176" s="97" t="str">
        <f>IF(G176="","",VLOOKUP(G176,種目名!$O$5:$T$104,3,0))</f>
        <v/>
      </c>
      <c r="AA176" s="99" t="str">
        <f>IF(J176="","",VLOOKUP(J176,種目名!$O$5:$T$104,3,0))</f>
        <v/>
      </c>
      <c r="AB176" s="119" t="str">
        <f>IF(M176="","",VLOOKUP(M176,種目名!$O$5:$T$104,3,0))</f>
        <v/>
      </c>
      <c r="AC176" s="119" t="str">
        <f>IF(P176="","",VLOOKUP(AF176,種目名!$O$5:$T$104,3,0))</f>
        <v/>
      </c>
      <c r="AD176" s="120" t="str">
        <f>IF(S176="","",VLOOKUP(AI176,種目名!$O$5:$T$104,3,0))</f>
        <v/>
      </c>
      <c r="AE176" s="117">
        <f t="shared" si="287"/>
        <v>0</v>
      </c>
      <c r="AF176" s="157" t="str">
        <f t="shared" si="288"/>
        <v/>
      </c>
      <c r="AG176" s="157" t="str">
        <f t="shared" si="289"/>
        <v/>
      </c>
      <c r="AH176" s="117">
        <f t="shared" si="290"/>
        <v>0</v>
      </c>
      <c r="AI176" s="157" t="str">
        <f t="shared" si="291"/>
        <v/>
      </c>
      <c r="AJ176" s="157" t="str">
        <f t="shared" si="292"/>
        <v/>
      </c>
      <c r="AK176" s="390"/>
      <c r="AL176" s="171">
        <f t="shared" si="209"/>
        <v>0</v>
      </c>
      <c r="AM176" s="399">
        <f t="shared" si="210"/>
        <v>0</v>
      </c>
      <c r="AN176" s="399">
        <f>COUNTIF($B$12:B176,B176)</f>
        <v>0</v>
      </c>
      <c r="AO176" s="399"/>
      <c r="AP176" s="399" t="str">
        <f t="shared" si="211"/>
        <v/>
      </c>
      <c r="AQ176" s="399" t="str">
        <f t="shared" si="212"/>
        <v/>
      </c>
      <c r="AR176" s="399" t="str">
        <f t="shared" si="213"/>
        <v/>
      </c>
      <c r="AS176" s="399" t="str">
        <f t="shared" si="214"/>
        <v/>
      </c>
      <c r="AT176" s="399">
        <f t="shared" si="215"/>
        <v>0</v>
      </c>
      <c r="AU176" s="399" t="str">
        <f t="shared" si="216"/>
        <v/>
      </c>
      <c r="AV176" s="399" t="str">
        <f t="shared" si="217"/>
        <v/>
      </c>
      <c r="AW176" s="399" t="str">
        <f t="shared" si="218"/>
        <v/>
      </c>
      <c r="AX176" s="399" t="str">
        <f t="shared" si="219"/>
        <v/>
      </c>
      <c r="AY176" s="399" t="str">
        <f t="shared" si="220"/>
        <v/>
      </c>
      <c r="AZ176" s="399" t="str">
        <f t="shared" si="221"/>
        <v/>
      </c>
      <c r="BA176" s="399" t="str">
        <f t="shared" si="222"/>
        <v/>
      </c>
      <c r="BB176" s="399" t="str">
        <f t="shared" si="223"/>
        <v/>
      </c>
      <c r="BC176" s="399" t="str">
        <f t="shared" si="224"/>
        <v/>
      </c>
      <c r="BD176" s="403" t="str">
        <f t="shared" si="225"/>
        <v/>
      </c>
      <c r="BE176" s="393">
        <f t="shared" si="226"/>
        <v>0</v>
      </c>
      <c r="BF176" s="157"/>
      <c r="BG176" s="399">
        <f t="shared" si="227"/>
        <v>0</v>
      </c>
      <c r="BH176" s="399">
        <f t="shared" si="228"/>
        <v>0</v>
      </c>
      <c r="BI176" s="412">
        <f t="shared" si="229"/>
        <v>0</v>
      </c>
      <c r="BJ176" s="413">
        <f t="shared" si="205"/>
        <v>0</v>
      </c>
      <c r="BK176" s="398" t="str">
        <f t="shared" si="206"/>
        <v>0</v>
      </c>
      <c r="BL176" s="398" t="str">
        <f t="shared" si="207"/>
        <v>0</v>
      </c>
      <c r="BM176" s="412">
        <f t="shared" si="230"/>
        <v>0</v>
      </c>
      <c r="BN176" s="412" t="str">
        <f t="shared" si="231"/>
        <v>0m0</v>
      </c>
      <c r="BO176" s="399">
        <f t="shared" si="232"/>
        <v>0</v>
      </c>
      <c r="BP176" s="399">
        <f t="shared" si="233"/>
        <v>0</v>
      </c>
      <c r="BQ176" s="412">
        <f t="shared" si="234"/>
        <v>0</v>
      </c>
      <c r="BR176" s="413">
        <f t="shared" si="235"/>
        <v>0</v>
      </c>
      <c r="BS176" s="398" t="str">
        <f t="shared" si="236"/>
        <v>0</v>
      </c>
      <c r="BT176" s="398" t="str">
        <f t="shared" si="237"/>
        <v>0</v>
      </c>
      <c r="BU176" s="412">
        <f t="shared" si="238"/>
        <v>0</v>
      </c>
      <c r="BV176" s="412" t="str">
        <f t="shared" si="239"/>
        <v>0m0</v>
      </c>
      <c r="BW176" s="399">
        <f t="shared" si="240"/>
        <v>0</v>
      </c>
      <c r="BX176" s="399">
        <f t="shared" si="241"/>
        <v>0</v>
      </c>
      <c r="BY176" s="412">
        <f t="shared" si="242"/>
        <v>0</v>
      </c>
      <c r="BZ176" s="413">
        <f t="shared" si="243"/>
        <v>0</v>
      </c>
      <c r="CA176" s="398" t="str">
        <f t="shared" si="244"/>
        <v>0</v>
      </c>
      <c r="CB176" s="398" t="str">
        <f t="shared" si="245"/>
        <v>0</v>
      </c>
      <c r="CC176" s="412">
        <f t="shared" si="246"/>
        <v>0</v>
      </c>
      <c r="CD176" s="412" t="str">
        <f t="shared" si="247"/>
        <v>0m0</v>
      </c>
      <c r="CE176" s="399">
        <f t="shared" si="248"/>
        <v>0</v>
      </c>
      <c r="CF176" s="399">
        <f t="shared" si="249"/>
        <v>0</v>
      </c>
      <c r="CG176" s="412">
        <f t="shared" si="250"/>
        <v>0</v>
      </c>
      <c r="CH176" s="413">
        <f t="shared" si="251"/>
        <v>0</v>
      </c>
      <c r="CI176" s="398" t="str">
        <f t="shared" si="252"/>
        <v>0</v>
      </c>
      <c r="CJ176" s="398" t="str">
        <f t="shared" si="253"/>
        <v>0</v>
      </c>
      <c r="CK176" s="412">
        <f t="shared" si="254"/>
        <v>0</v>
      </c>
      <c r="CL176" s="412" t="str">
        <f t="shared" si="255"/>
        <v>0m0</v>
      </c>
      <c r="CM176" s="399">
        <f t="shared" si="256"/>
        <v>0</v>
      </c>
      <c r="CN176" s="399">
        <f t="shared" si="257"/>
        <v>0</v>
      </c>
      <c r="CO176" s="412">
        <f t="shared" si="258"/>
        <v>0</v>
      </c>
      <c r="CP176" s="413">
        <f t="shared" si="259"/>
        <v>0</v>
      </c>
      <c r="CQ176" s="398" t="str">
        <f t="shared" si="260"/>
        <v>0</v>
      </c>
      <c r="CR176" s="398" t="str">
        <f t="shared" si="261"/>
        <v>0</v>
      </c>
      <c r="CS176" s="412">
        <f t="shared" si="262"/>
        <v>0</v>
      </c>
      <c r="CT176" s="412" t="str">
        <f t="shared" si="263"/>
        <v>0m0</v>
      </c>
      <c r="CU176" s="412">
        <f t="shared" si="264"/>
        <v>0</v>
      </c>
      <c r="CV176" s="412">
        <f t="shared" si="265"/>
        <v>0</v>
      </c>
      <c r="CW176" s="412">
        <f t="shared" si="266"/>
        <v>0</v>
      </c>
      <c r="CX176" s="412">
        <f t="shared" si="267"/>
        <v>0</v>
      </c>
      <c r="CY176" s="412">
        <f t="shared" si="268"/>
        <v>0</v>
      </c>
      <c r="CZ176" s="412" t="str">
        <f t="shared" si="269"/>
        <v/>
      </c>
      <c r="DA176" s="412" t="str">
        <f t="shared" si="270"/>
        <v/>
      </c>
      <c r="DB176" s="412" t="str">
        <f t="shared" si="271"/>
        <v/>
      </c>
      <c r="DC176" s="412" t="str">
        <f t="shared" si="272"/>
        <v/>
      </c>
      <c r="DD176" s="412" t="str">
        <f t="shared" si="273"/>
        <v/>
      </c>
      <c r="DE176" s="412"/>
      <c r="DG176" s="412" t="str">
        <f t="shared" si="274"/>
        <v/>
      </c>
      <c r="DH176" s="412" t="str">
        <f t="shared" si="275"/>
        <v/>
      </c>
      <c r="DI176" s="412">
        <f t="shared" si="276"/>
        <v>0</v>
      </c>
      <c r="DJ176" s="412" t="str">
        <f t="shared" si="277"/>
        <v/>
      </c>
      <c r="DK176" s="412" t="str">
        <f t="shared" si="278"/>
        <v/>
      </c>
      <c r="DL176" s="412" t="str">
        <f t="shared" si="279"/>
        <v/>
      </c>
      <c r="DM176" s="412" t="str">
        <f t="shared" si="280"/>
        <v/>
      </c>
      <c r="DN176" s="412" t="str">
        <f t="shared" si="281"/>
        <v/>
      </c>
      <c r="DO176" s="412" t="str">
        <f t="shared" si="282"/>
        <v/>
      </c>
      <c r="DR176" s="494"/>
      <c r="DS176" s="393">
        <f t="shared" si="285"/>
        <v>0</v>
      </c>
      <c r="DT176" s="393">
        <f t="shared" si="283"/>
        <v>0</v>
      </c>
      <c r="DU176" s="411">
        <f t="shared" si="284"/>
        <v>0</v>
      </c>
      <c r="DX176" s="494" t="e">
        <f>IF(BG176&lt;270000,○,"")</f>
        <v>#NAME?</v>
      </c>
    </row>
    <row r="177" spans="1:128" s="411" customFormat="1" ht="18" hidden="1" customHeight="1" thickBot="1">
      <c r="A177" s="145" t="str">
        <f t="shared" si="208"/>
        <v/>
      </c>
      <c r="B177" s="158"/>
      <c r="C177" s="31" t="str">
        <f>IF(B177="","",VLOOKUP(B177,学連登録!$C$2:$G$3000,2,FALSE))</f>
        <v/>
      </c>
      <c r="D177" s="32" t="str">
        <f>IF(B177="","",VLOOKUP(B177,学連登録!$C$2:$G$3000,3,FALSE))</f>
        <v/>
      </c>
      <c r="E177" s="33" t="str">
        <f>IF(B177="","",VLOOKUP(B177,学連登録!$C$2:$G$3000,4,FALSE))</f>
        <v/>
      </c>
      <c r="F177" s="383" t="str">
        <f>IF(B177="","",VLOOKUP(B177,学連登録!$C$2:$I$3000,7,FALSE))</f>
        <v/>
      </c>
      <c r="G177" s="159"/>
      <c r="H177" s="853"/>
      <c r="I177" s="854"/>
      <c r="J177" s="160"/>
      <c r="K177" s="825"/>
      <c r="L177" s="826"/>
      <c r="M177" s="160"/>
      <c r="N177" s="819"/>
      <c r="O177" s="820"/>
      <c r="P177" s="159"/>
      <c r="Q177" s="825"/>
      <c r="R177" s="826"/>
      <c r="S177" s="159"/>
      <c r="T177" s="825"/>
      <c r="U177" s="826"/>
      <c r="V177" s="103" t="str">
        <f>IF(B177="","",VLOOKUP(B177,学連登録!$C$2:$H$3000,6,FALSE))</f>
        <v/>
      </c>
      <c r="W177" s="377"/>
      <c r="X177" s="157"/>
      <c r="Y177" s="118" t="str">
        <f t="shared" si="286"/>
        <v/>
      </c>
      <c r="Z177" s="97" t="str">
        <f>IF(G177="","",VLOOKUP(G177,種目名!$O$5:$T$104,3,0))</f>
        <v/>
      </c>
      <c r="AA177" s="99" t="str">
        <f>IF(J177="","",VLOOKUP(J177,種目名!$O$5:$T$104,3,0))</f>
        <v/>
      </c>
      <c r="AB177" s="119" t="str">
        <f>IF(M177="","",VLOOKUP(M177,種目名!$O$5:$T$104,3,0))</f>
        <v/>
      </c>
      <c r="AC177" s="119" t="str">
        <f>IF(P177="","",VLOOKUP(AF177,種目名!$O$5:$T$104,3,0))</f>
        <v/>
      </c>
      <c r="AD177" s="120" t="str">
        <f>IF(S177="","",VLOOKUP(AI177,種目名!$O$5:$T$104,3,0))</f>
        <v/>
      </c>
      <c r="AE177" s="117">
        <f t="shared" si="287"/>
        <v>0</v>
      </c>
      <c r="AF177" s="157" t="str">
        <f t="shared" si="288"/>
        <v/>
      </c>
      <c r="AG177" s="157" t="str">
        <f t="shared" si="289"/>
        <v/>
      </c>
      <c r="AH177" s="117">
        <f t="shared" si="290"/>
        <v>0</v>
      </c>
      <c r="AI177" s="157" t="str">
        <f t="shared" si="291"/>
        <v/>
      </c>
      <c r="AJ177" s="157" t="str">
        <f t="shared" si="292"/>
        <v/>
      </c>
      <c r="AK177" s="390"/>
      <c r="AL177" s="171">
        <f t="shared" si="209"/>
        <v>0</v>
      </c>
      <c r="AM177" s="399">
        <f t="shared" si="210"/>
        <v>0</v>
      </c>
      <c r="AN177" s="399">
        <f>COUNTIF($B$12:B177,B177)</f>
        <v>0</v>
      </c>
      <c r="AO177" s="399"/>
      <c r="AP177" s="399" t="str">
        <f t="shared" si="211"/>
        <v/>
      </c>
      <c r="AQ177" s="399" t="str">
        <f t="shared" si="212"/>
        <v/>
      </c>
      <c r="AR177" s="399" t="str">
        <f t="shared" si="213"/>
        <v/>
      </c>
      <c r="AS177" s="399" t="str">
        <f t="shared" si="214"/>
        <v/>
      </c>
      <c r="AT177" s="399">
        <f t="shared" si="215"/>
        <v>0</v>
      </c>
      <c r="AU177" s="399" t="str">
        <f t="shared" si="216"/>
        <v/>
      </c>
      <c r="AV177" s="399" t="str">
        <f t="shared" si="217"/>
        <v/>
      </c>
      <c r="AW177" s="399" t="str">
        <f t="shared" si="218"/>
        <v/>
      </c>
      <c r="AX177" s="399" t="str">
        <f t="shared" si="219"/>
        <v/>
      </c>
      <c r="AY177" s="399" t="str">
        <f t="shared" si="220"/>
        <v/>
      </c>
      <c r="AZ177" s="399" t="str">
        <f t="shared" si="221"/>
        <v/>
      </c>
      <c r="BA177" s="399" t="str">
        <f t="shared" si="222"/>
        <v/>
      </c>
      <c r="BB177" s="399" t="str">
        <f t="shared" si="223"/>
        <v/>
      </c>
      <c r="BC177" s="399" t="str">
        <f t="shared" si="224"/>
        <v/>
      </c>
      <c r="BD177" s="403" t="str">
        <f t="shared" si="225"/>
        <v/>
      </c>
      <c r="BE177" s="393">
        <f t="shared" si="226"/>
        <v>0</v>
      </c>
      <c r="BF177" s="157"/>
      <c r="BG177" s="399">
        <f t="shared" si="227"/>
        <v>0</v>
      </c>
      <c r="BH177" s="399">
        <f t="shared" si="228"/>
        <v>0</v>
      </c>
      <c r="BI177" s="412">
        <f t="shared" si="229"/>
        <v>0</v>
      </c>
      <c r="BJ177" s="413">
        <f t="shared" si="205"/>
        <v>0</v>
      </c>
      <c r="BK177" s="398" t="str">
        <f t="shared" si="206"/>
        <v>0</v>
      </c>
      <c r="BL177" s="398" t="str">
        <f t="shared" si="207"/>
        <v>0</v>
      </c>
      <c r="BM177" s="412">
        <f t="shared" si="230"/>
        <v>0</v>
      </c>
      <c r="BN177" s="412" t="str">
        <f t="shared" si="231"/>
        <v>0m0</v>
      </c>
      <c r="BO177" s="399">
        <f t="shared" si="232"/>
        <v>0</v>
      </c>
      <c r="BP177" s="399">
        <f t="shared" si="233"/>
        <v>0</v>
      </c>
      <c r="BQ177" s="412">
        <f t="shared" si="234"/>
        <v>0</v>
      </c>
      <c r="BR177" s="413">
        <f t="shared" si="235"/>
        <v>0</v>
      </c>
      <c r="BS177" s="398" t="str">
        <f t="shared" si="236"/>
        <v>0</v>
      </c>
      <c r="BT177" s="398" t="str">
        <f t="shared" si="237"/>
        <v>0</v>
      </c>
      <c r="BU177" s="412">
        <f t="shared" si="238"/>
        <v>0</v>
      </c>
      <c r="BV177" s="412" t="str">
        <f t="shared" si="239"/>
        <v>0m0</v>
      </c>
      <c r="BW177" s="399">
        <f t="shared" si="240"/>
        <v>0</v>
      </c>
      <c r="BX177" s="399">
        <f t="shared" si="241"/>
        <v>0</v>
      </c>
      <c r="BY177" s="412">
        <f t="shared" si="242"/>
        <v>0</v>
      </c>
      <c r="BZ177" s="413">
        <f t="shared" si="243"/>
        <v>0</v>
      </c>
      <c r="CA177" s="398" t="str">
        <f t="shared" si="244"/>
        <v>0</v>
      </c>
      <c r="CB177" s="398" t="str">
        <f t="shared" si="245"/>
        <v>0</v>
      </c>
      <c r="CC177" s="412">
        <f t="shared" si="246"/>
        <v>0</v>
      </c>
      <c r="CD177" s="412" t="str">
        <f t="shared" si="247"/>
        <v>0m0</v>
      </c>
      <c r="CE177" s="399">
        <f t="shared" si="248"/>
        <v>0</v>
      </c>
      <c r="CF177" s="399">
        <f t="shared" si="249"/>
        <v>0</v>
      </c>
      <c r="CG177" s="412">
        <f t="shared" si="250"/>
        <v>0</v>
      </c>
      <c r="CH177" s="413">
        <f t="shared" si="251"/>
        <v>0</v>
      </c>
      <c r="CI177" s="398" t="str">
        <f t="shared" si="252"/>
        <v>0</v>
      </c>
      <c r="CJ177" s="398" t="str">
        <f t="shared" si="253"/>
        <v>0</v>
      </c>
      <c r="CK177" s="412">
        <f t="shared" si="254"/>
        <v>0</v>
      </c>
      <c r="CL177" s="412" t="str">
        <f t="shared" si="255"/>
        <v>0m0</v>
      </c>
      <c r="CM177" s="399">
        <f t="shared" si="256"/>
        <v>0</v>
      </c>
      <c r="CN177" s="399">
        <f t="shared" si="257"/>
        <v>0</v>
      </c>
      <c r="CO177" s="412">
        <f t="shared" si="258"/>
        <v>0</v>
      </c>
      <c r="CP177" s="413">
        <f t="shared" si="259"/>
        <v>0</v>
      </c>
      <c r="CQ177" s="398" t="str">
        <f t="shared" si="260"/>
        <v>0</v>
      </c>
      <c r="CR177" s="398" t="str">
        <f t="shared" si="261"/>
        <v>0</v>
      </c>
      <c r="CS177" s="412">
        <f t="shared" si="262"/>
        <v>0</v>
      </c>
      <c r="CT177" s="412" t="str">
        <f t="shared" si="263"/>
        <v>0m0</v>
      </c>
      <c r="CU177" s="412">
        <f t="shared" si="264"/>
        <v>0</v>
      </c>
      <c r="CV177" s="412">
        <f t="shared" si="265"/>
        <v>0</v>
      </c>
      <c r="CW177" s="412">
        <f t="shared" si="266"/>
        <v>0</v>
      </c>
      <c r="CX177" s="412">
        <f t="shared" si="267"/>
        <v>0</v>
      </c>
      <c r="CY177" s="412">
        <f t="shared" si="268"/>
        <v>0</v>
      </c>
      <c r="CZ177" s="412" t="str">
        <f t="shared" si="269"/>
        <v/>
      </c>
      <c r="DA177" s="412" t="str">
        <f t="shared" si="270"/>
        <v/>
      </c>
      <c r="DB177" s="412" t="str">
        <f t="shared" si="271"/>
        <v/>
      </c>
      <c r="DC177" s="412" t="str">
        <f t="shared" si="272"/>
        <v/>
      </c>
      <c r="DD177" s="412" t="str">
        <f t="shared" si="273"/>
        <v/>
      </c>
      <c r="DE177" s="412"/>
      <c r="DG177" s="412" t="str">
        <f t="shared" si="274"/>
        <v/>
      </c>
      <c r="DH177" s="412" t="str">
        <f t="shared" si="275"/>
        <v/>
      </c>
      <c r="DI177" s="412">
        <f t="shared" si="276"/>
        <v>0</v>
      </c>
      <c r="DJ177" s="412" t="str">
        <f t="shared" si="277"/>
        <v/>
      </c>
      <c r="DK177" s="412" t="str">
        <f t="shared" si="278"/>
        <v/>
      </c>
      <c r="DL177" s="412" t="str">
        <f t="shared" si="279"/>
        <v/>
      </c>
      <c r="DM177" s="412" t="str">
        <f t="shared" si="280"/>
        <v/>
      </c>
      <c r="DN177" s="412" t="str">
        <f t="shared" si="281"/>
        <v/>
      </c>
      <c r="DO177" s="412" t="str">
        <f t="shared" si="282"/>
        <v/>
      </c>
      <c r="DR177" s="494"/>
      <c r="DS177" s="393">
        <f t="shared" si="285"/>
        <v>0</v>
      </c>
      <c r="DT177" s="393">
        <f t="shared" si="283"/>
        <v>0</v>
      </c>
      <c r="DU177" s="411">
        <f t="shared" si="284"/>
        <v>0</v>
      </c>
      <c r="DX177" s="494" t="e">
        <f>IF(BG177&lt;270000,○,"")</f>
        <v>#NAME?</v>
      </c>
    </row>
    <row r="178" spans="1:128" s="411" customFormat="1" ht="18" hidden="1" customHeight="1" thickBot="1">
      <c r="A178" s="145" t="str">
        <f t="shared" si="208"/>
        <v/>
      </c>
      <c r="B178" s="158"/>
      <c r="C178" s="31" t="str">
        <f>IF(B178="","",VLOOKUP(B178,学連登録!$C$2:$G$3000,2,FALSE))</f>
        <v/>
      </c>
      <c r="D178" s="32" t="str">
        <f>IF(B178="","",VLOOKUP(B178,学連登録!$C$2:$G$3000,3,FALSE))</f>
        <v/>
      </c>
      <c r="E178" s="33" t="str">
        <f>IF(B178="","",VLOOKUP(B178,学連登録!$C$2:$G$3000,4,FALSE))</f>
        <v/>
      </c>
      <c r="F178" s="383" t="str">
        <f>IF(B178="","",VLOOKUP(B178,学連登録!$C$2:$I$3000,7,FALSE))</f>
        <v/>
      </c>
      <c r="G178" s="159"/>
      <c r="H178" s="853"/>
      <c r="I178" s="854"/>
      <c r="J178" s="160"/>
      <c r="K178" s="825"/>
      <c r="L178" s="826"/>
      <c r="M178" s="160"/>
      <c r="N178" s="819"/>
      <c r="O178" s="820"/>
      <c r="P178" s="159"/>
      <c r="Q178" s="825"/>
      <c r="R178" s="826"/>
      <c r="S178" s="159"/>
      <c r="T178" s="825"/>
      <c r="U178" s="826"/>
      <c r="V178" s="103" t="str">
        <f>IF(B178="","",VLOOKUP(B178,学連登録!$C$2:$H$3000,6,FALSE))</f>
        <v/>
      </c>
      <c r="W178" s="377"/>
      <c r="X178" s="157"/>
      <c r="Y178" s="118" t="str">
        <f t="shared" si="286"/>
        <v/>
      </c>
      <c r="Z178" s="97" t="str">
        <f>IF(G178="","",VLOOKUP(G178,種目名!$O$5:$T$104,3,0))</f>
        <v/>
      </c>
      <c r="AA178" s="99" t="str">
        <f>IF(J178="","",VLOOKUP(J178,種目名!$O$5:$T$104,3,0))</f>
        <v/>
      </c>
      <c r="AB178" s="119" t="str">
        <f>IF(M178="","",VLOOKUP(M178,種目名!$O$5:$T$104,3,0))</f>
        <v/>
      </c>
      <c r="AC178" s="119" t="str">
        <f>IF(P178="","",VLOOKUP(AF178,種目名!$O$5:$T$104,3,0))</f>
        <v/>
      </c>
      <c r="AD178" s="120" t="str">
        <f>IF(S178="","",VLOOKUP(AI178,種目名!$O$5:$T$104,3,0))</f>
        <v/>
      </c>
      <c r="AE178" s="117">
        <f t="shared" si="287"/>
        <v>0</v>
      </c>
      <c r="AF178" s="157" t="str">
        <f t="shared" si="288"/>
        <v/>
      </c>
      <c r="AG178" s="157" t="str">
        <f t="shared" si="289"/>
        <v/>
      </c>
      <c r="AH178" s="117">
        <f t="shared" si="290"/>
        <v>0</v>
      </c>
      <c r="AI178" s="157" t="str">
        <f t="shared" si="291"/>
        <v/>
      </c>
      <c r="AJ178" s="157" t="str">
        <f t="shared" si="292"/>
        <v/>
      </c>
      <c r="AK178" s="390"/>
      <c r="AL178" s="171">
        <f t="shared" si="209"/>
        <v>0</v>
      </c>
      <c r="AM178" s="399">
        <f t="shared" si="210"/>
        <v>0</v>
      </c>
      <c r="AN178" s="399">
        <f>COUNTIF($B$12:B178,B178)</f>
        <v>0</v>
      </c>
      <c r="AO178" s="399"/>
      <c r="AP178" s="399" t="str">
        <f t="shared" si="211"/>
        <v/>
      </c>
      <c r="AQ178" s="399" t="str">
        <f t="shared" si="212"/>
        <v/>
      </c>
      <c r="AR178" s="399" t="str">
        <f t="shared" si="213"/>
        <v/>
      </c>
      <c r="AS178" s="399" t="str">
        <f t="shared" si="214"/>
        <v/>
      </c>
      <c r="AT178" s="399">
        <f t="shared" si="215"/>
        <v>0</v>
      </c>
      <c r="AU178" s="399" t="str">
        <f t="shared" si="216"/>
        <v/>
      </c>
      <c r="AV178" s="399" t="str">
        <f t="shared" si="217"/>
        <v/>
      </c>
      <c r="AW178" s="399" t="str">
        <f t="shared" si="218"/>
        <v/>
      </c>
      <c r="AX178" s="399" t="str">
        <f t="shared" si="219"/>
        <v/>
      </c>
      <c r="AY178" s="399" t="str">
        <f t="shared" si="220"/>
        <v/>
      </c>
      <c r="AZ178" s="399" t="str">
        <f t="shared" si="221"/>
        <v/>
      </c>
      <c r="BA178" s="399" t="str">
        <f t="shared" si="222"/>
        <v/>
      </c>
      <c r="BB178" s="399" t="str">
        <f t="shared" si="223"/>
        <v/>
      </c>
      <c r="BC178" s="399" t="str">
        <f t="shared" si="224"/>
        <v/>
      </c>
      <c r="BD178" s="403" t="str">
        <f t="shared" si="225"/>
        <v/>
      </c>
      <c r="BE178" s="393">
        <f t="shared" si="226"/>
        <v>0</v>
      </c>
      <c r="BF178" s="157"/>
      <c r="BG178" s="399">
        <f t="shared" si="227"/>
        <v>0</v>
      </c>
      <c r="BH178" s="399">
        <f t="shared" si="228"/>
        <v>0</v>
      </c>
      <c r="BI178" s="412">
        <f t="shared" si="229"/>
        <v>0</v>
      </c>
      <c r="BJ178" s="413">
        <f t="shared" si="205"/>
        <v>0</v>
      </c>
      <c r="BK178" s="398" t="str">
        <f t="shared" si="206"/>
        <v>0</v>
      </c>
      <c r="BL178" s="398" t="str">
        <f t="shared" si="207"/>
        <v>0</v>
      </c>
      <c r="BM178" s="412">
        <f t="shared" si="230"/>
        <v>0</v>
      </c>
      <c r="BN178" s="412" t="str">
        <f t="shared" si="231"/>
        <v>0m0</v>
      </c>
      <c r="BO178" s="399">
        <f t="shared" si="232"/>
        <v>0</v>
      </c>
      <c r="BP178" s="399">
        <f t="shared" si="233"/>
        <v>0</v>
      </c>
      <c r="BQ178" s="412">
        <f t="shared" si="234"/>
        <v>0</v>
      </c>
      <c r="BR178" s="413">
        <f t="shared" si="235"/>
        <v>0</v>
      </c>
      <c r="BS178" s="398" t="str">
        <f t="shared" si="236"/>
        <v>0</v>
      </c>
      <c r="BT178" s="398" t="str">
        <f t="shared" si="237"/>
        <v>0</v>
      </c>
      <c r="BU178" s="412">
        <f t="shared" si="238"/>
        <v>0</v>
      </c>
      <c r="BV178" s="412" t="str">
        <f t="shared" si="239"/>
        <v>0m0</v>
      </c>
      <c r="BW178" s="399">
        <f t="shared" si="240"/>
        <v>0</v>
      </c>
      <c r="BX178" s="399">
        <f t="shared" si="241"/>
        <v>0</v>
      </c>
      <c r="BY178" s="412">
        <f t="shared" si="242"/>
        <v>0</v>
      </c>
      <c r="BZ178" s="413">
        <f t="shared" si="243"/>
        <v>0</v>
      </c>
      <c r="CA178" s="398" t="str">
        <f t="shared" si="244"/>
        <v>0</v>
      </c>
      <c r="CB178" s="398" t="str">
        <f t="shared" si="245"/>
        <v>0</v>
      </c>
      <c r="CC178" s="412">
        <f t="shared" si="246"/>
        <v>0</v>
      </c>
      <c r="CD178" s="412" t="str">
        <f t="shared" si="247"/>
        <v>0m0</v>
      </c>
      <c r="CE178" s="399">
        <f t="shared" si="248"/>
        <v>0</v>
      </c>
      <c r="CF178" s="399">
        <f t="shared" si="249"/>
        <v>0</v>
      </c>
      <c r="CG178" s="412">
        <f t="shared" si="250"/>
        <v>0</v>
      </c>
      <c r="CH178" s="413">
        <f t="shared" si="251"/>
        <v>0</v>
      </c>
      <c r="CI178" s="398" t="str">
        <f t="shared" si="252"/>
        <v>0</v>
      </c>
      <c r="CJ178" s="398" t="str">
        <f t="shared" si="253"/>
        <v>0</v>
      </c>
      <c r="CK178" s="412">
        <f t="shared" si="254"/>
        <v>0</v>
      </c>
      <c r="CL178" s="412" t="str">
        <f t="shared" si="255"/>
        <v>0m0</v>
      </c>
      <c r="CM178" s="399">
        <f t="shared" si="256"/>
        <v>0</v>
      </c>
      <c r="CN178" s="399">
        <f t="shared" si="257"/>
        <v>0</v>
      </c>
      <c r="CO178" s="412">
        <f t="shared" si="258"/>
        <v>0</v>
      </c>
      <c r="CP178" s="413">
        <f t="shared" si="259"/>
        <v>0</v>
      </c>
      <c r="CQ178" s="398" t="str">
        <f t="shared" si="260"/>
        <v>0</v>
      </c>
      <c r="CR178" s="398" t="str">
        <f t="shared" si="261"/>
        <v>0</v>
      </c>
      <c r="CS178" s="412">
        <f t="shared" si="262"/>
        <v>0</v>
      </c>
      <c r="CT178" s="412" t="str">
        <f t="shared" si="263"/>
        <v>0m0</v>
      </c>
      <c r="CU178" s="412">
        <f t="shared" si="264"/>
        <v>0</v>
      </c>
      <c r="CV178" s="412">
        <f t="shared" si="265"/>
        <v>0</v>
      </c>
      <c r="CW178" s="412">
        <f t="shared" si="266"/>
        <v>0</v>
      </c>
      <c r="CX178" s="412">
        <f t="shared" si="267"/>
        <v>0</v>
      </c>
      <c r="CY178" s="412">
        <f t="shared" si="268"/>
        <v>0</v>
      </c>
      <c r="CZ178" s="412" t="str">
        <f t="shared" si="269"/>
        <v/>
      </c>
      <c r="DA178" s="412" t="str">
        <f t="shared" si="270"/>
        <v/>
      </c>
      <c r="DB178" s="412" t="str">
        <f t="shared" si="271"/>
        <v/>
      </c>
      <c r="DC178" s="412" t="str">
        <f t="shared" si="272"/>
        <v/>
      </c>
      <c r="DD178" s="412" t="str">
        <f t="shared" si="273"/>
        <v/>
      </c>
      <c r="DE178" s="412"/>
      <c r="DG178" s="412" t="str">
        <f t="shared" si="274"/>
        <v/>
      </c>
      <c r="DH178" s="412" t="str">
        <f t="shared" si="275"/>
        <v/>
      </c>
      <c r="DI178" s="412">
        <f t="shared" si="276"/>
        <v>0</v>
      </c>
      <c r="DJ178" s="412" t="str">
        <f t="shared" si="277"/>
        <v/>
      </c>
      <c r="DK178" s="412" t="str">
        <f t="shared" si="278"/>
        <v/>
      </c>
      <c r="DL178" s="412" t="str">
        <f t="shared" si="279"/>
        <v/>
      </c>
      <c r="DM178" s="412" t="str">
        <f t="shared" si="280"/>
        <v/>
      </c>
      <c r="DN178" s="412" t="str">
        <f t="shared" si="281"/>
        <v/>
      </c>
      <c r="DO178" s="412" t="str">
        <f t="shared" si="282"/>
        <v/>
      </c>
      <c r="DR178" s="494"/>
      <c r="DS178" s="393">
        <f t="shared" si="285"/>
        <v>0</v>
      </c>
      <c r="DT178" s="393">
        <f t="shared" si="283"/>
        <v>0</v>
      </c>
      <c r="DU178" s="411">
        <f t="shared" si="284"/>
        <v>0</v>
      </c>
      <c r="DX178" s="494" t="e">
        <f>IF(BG178&lt;270000,○,"")</f>
        <v>#NAME?</v>
      </c>
    </row>
    <row r="179" spans="1:128" s="411" customFormat="1" ht="18" hidden="1" customHeight="1" thickBot="1">
      <c r="A179" s="145" t="str">
        <f t="shared" si="208"/>
        <v/>
      </c>
      <c r="B179" s="158"/>
      <c r="C179" s="31" t="str">
        <f>IF(B179="","",VLOOKUP(B179,学連登録!$C$2:$G$3000,2,FALSE))</f>
        <v/>
      </c>
      <c r="D179" s="32" t="str">
        <f>IF(B179="","",VLOOKUP(B179,学連登録!$C$2:$G$3000,3,FALSE))</f>
        <v/>
      </c>
      <c r="E179" s="33" t="str">
        <f>IF(B179="","",VLOOKUP(B179,学連登録!$C$2:$G$3000,4,FALSE))</f>
        <v/>
      </c>
      <c r="F179" s="383" t="str">
        <f>IF(B179="","",VLOOKUP(B179,学連登録!$C$2:$I$3000,7,FALSE))</f>
        <v/>
      </c>
      <c r="G179" s="159"/>
      <c r="H179" s="853"/>
      <c r="I179" s="854"/>
      <c r="J179" s="160"/>
      <c r="K179" s="825"/>
      <c r="L179" s="826"/>
      <c r="M179" s="160"/>
      <c r="N179" s="819"/>
      <c r="O179" s="820"/>
      <c r="P179" s="159"/>
      <c r="Q179" s="825"/>
      <c r="R179" s="826"/>
      <c r="S179" s="159"/>
      <c r="T179" s="825"/>
      <c r="U179" s="826"/>
      <c r="V179" s="103" t="str">
        <f>IF(B179="","",VLOOKUP(B179,学連登録!$C$2:$H$3000,6,FALSE))</f>
        <v/>
      </c>
      <c r="W179" s="377"/>
      <c r="X179" s="157"/>
      <c r="Y179" s="118" t="str">
        <f t="shared" si="286"/>
        <v/>
      </c>
      <c r="Z179" s="97" t="str">
        <f>IF(G179="","",VLOOKUP(G179,種目名!$O$5:$T$104,3,0))</f>
        <v/>
      </c>
      <c r="AA179" s="99" t="str">
        <f>IF(J179="","",VLOOKUP(J179,種目名!$O$5:$T$104,3,0))</f>
        <v/>
      </c>
      <c r="AB179" s="119" t="str">
        <f>IF(M179="","",VLOOKUP(M179,種目名!$O$5:$T$104,3,0))</f>
        <v/>
      </c>
      <c r="AC179" s="119" t="str">
        <f>IF(P179="","",VLOOKUP(AF179,種目名!$O$5:$T$104,3,0))</f>
        <v/>
      </c>
      <c r="AD179" s="120" t="str">
        <f>IF(S179="","",VLOOKUP(AI179,種目名!$O$5:$T$104,3,0))</f>
        <v/>
      </c>
      <c r="AE179" s="117">
        <f t="shared" si="287"/>
        <v>0</v>
      </c>
      <c r="AF179" s="157" t="str">
        <f t="shared" si="288"/>
        <v/>
      </c>
      <c r="AG179" s="157" t="str">
        <f t="shared" si="289"/>
        <v/>
      </c>
      <c r="AH179" s="117">
        <f t="shared" si="290"/>
        <v>0</v>
      </c>
      <c r="AI179" s="157" t="str">
        <f t="shared" si="291"/>
        <v/>
      </c>
      <c r="AJ179" s="157" t="str">
        <f t="shared" si="292"/>
        <v/>
      </c>
      <c r="AK179" s="390"/>
      <c r="AL179" s="171">
        <f t="shared" si="209"/>
        <v>0</v>
      </c>
      <c r="AM179" s="399">
        <f t="shared" si="210"/>
        <v>0</v>
      </c>
      <c r="AN179" s="399">
        <f>COUNTIF($B$12:B179,B179)</f>
        <v>0</v>
      </c>
      <c r="AO179" s="399"/>
      <c r="AP179" s="399" t="str">
        <f t="shared" si="211"/>
        <v/>
      </c>
      <c r="AQ179" s="399" t="str">
        <f t="shared" si="212"/>
        <v/>
      </c>
      <c r="AR179" s="399" t="str">
        <f t="shared" si="213"/>
        <v/>
      </c>
      <c r="AS179" s="399" t="str">
        <f t="shared" si="214"/>
        <v/>
      </c>
      <c r="AT179" s="399">
        <f t="shared" si="215"/>
        <v>0</v>
      </c>
      <c r="AU179" s="399" t="str">
        <f t="shared" si="216"/>
        <v/>
      </c>
      <c r="AV179" s="399" t="str">
        <f t="shared" si="217"/>
        <v/>
      </c>
      <c r="AW179" s="399" t="str">
        <f t="shared" si="218"/>
        <v/>
      </c>
      <c r="AX179" s="399" t="str">
        <f t="shared" si="219"/>
        <v/>
      </c>
      <c r="AY179" s="399" t="str">
        <f t="shared" si="220"/>
        <v/>
      </c>
      <c r="AZ179" s="399" t="str">
        <f t="shared" si="221"/>
        <v/>
      </c>
      <c r="BA179" s="399" t="str">
        <f t="shared" si="222"/>
        <v/>
      </c>
      <c r="BB179" s="399" t="str">
        <f t="shared" si="223"/>
        <v/>
      </c>
      <c r="BC179" s="399" t="str">
        <f t="shared" si="224"/>
        <v/>
      </c>
      <c r="BD179" s="403" t="str">
        <f t="shared" si="225"/>
        <v/>
      </c>
      <c r="BE179" s="393">
        <f t="shared" si="226"/>
        <v>0</v>
      </c>
      <c r="BF179" s="157"/>
      <c r="BG179" s="399">
        <f t="shared" si="227"/>
        <v>0</v>
      </c>
      <c r="BH179" s="399">
        <f t="shared" si="228"/>
        <v>0</v>
      </c>
      <c r="BI179" s="412">
        <f t="shared" si="229"/>
        <v>0</v>
      </c>
      <c r="BJ179" s="413">
        <f t="shared" si="205"/>
        <v>0</v>
      </c>
      <c r="BK179" s="398" t="str">
        <f t="shared" si="206"/>
        <v>0</v>
      </c>
      <c r="BL179" s="398" t="str">
        <f t="shared" si="207"/>
        <v>0</v>
      </c>
      <c r="BM179" s="412">
        <f t="shared" si="230"/>
        <v>0</v>
      </c>
      <c r="BN179" s="412" t="str">
        <f t="shared" si="231"/>
        <v>0m0</v>
      </c>
      <c r="BO179" s="399">
        <f t="shared" si="232"/>
        <v>0</v>
      </c>
      <c r="BP179" s="399">
        <f t="shared" si="233"/>
        <v>0</v>
      </c>
      <c r="BQ179" s="412">
        <f t="shared" si="234"/>
        <v>0</v>
      </c>
      <c r="BR179" s="413">
        <f t="shared" si="235"/>
        <v>0</v>
      </c>
      <c r="BS179" s="398" t="str">
        <f t="shared" si="236"/>
        <v>0</v>
      </c>
      <c r="BT179" s="398" t="str">
        <f t="shared" si="237"/>
        <v>0</v>
      </c>
      <c r="BU179" s="412">
        <f t="shared" si="238"/>
        <v>0</v>
      </c>
      <c r="BV179" s="412" t="str">
        <f t="shared" si="239"/>
        <v>0m0</v>
      </c>
      <c r="BW179" s="399">
        <f t="shared" si="240"/>
        <v>0</v>
      </c>
      <c r="BX179" s="399">
        <f t="shared" si="241"/>
        <v>0</v>
      </c>
      <c r="BY179" s="412">
        <f t="shared" si="242"/>
        <v>0</v>
      </c>
      <c r="BZ179" s="413">
        <f t="shared" si="243"/>
        <v>0</v>
      </c>
      <c r="CA179" s="398" t="str">
        <f t="shared" si="244"/>
        <v>0</v>
      </c>
      <c r="CB179" s="398" t="str">
        <f t="shared" si="245"/>
        <v>0</v>
      </c>
      <c r="CC179" s="412">
        <f t="shared" si="246"/>
        <v>0</v>
      </c>
      <c r="CD179" s="412" t="str">
        <f t="shared" si="247"/>
        <v>0m0</v>
      </c>
      <c r="CE179" s="399">
        <f t="shared" si="248"/>
        <v>0</v>
      </c>
      <c r="CF179" s="399">
        <f t="shared" si="249"/>
        <v>0</v>
      </c>
      <c r="CG179" s="412">
        <f t="shared" si="250"/>
        <v>0</v>
      </c>
      <c r="CH179" s="413">
        <f t="shared" si="251"/>
        <v>0</v>
      </c>
      <c r="CI179" s="398" t="str">
        <f t="shared" si="252"/>
        <v>0</v>
      </c>
      <c r="CJ179" s="398" t="str">
        <f t="shared" si="253"/>
        <v>0</v>
      </c>
      <c r="CK179" s="412">
        <f t="shared" si="254"/>
        <v>0</v>
      </c>
      <c r="CL179" s="412" t="str">
        <f t="shared" si="255"/>
        <v>0m0</v>
      </c>
      <c r="CM179" s="399">
        <f t="shared" si="256"/>
        <v>0</v>
      </c>
      <c r="CN179" s="399">
        <f t="shared" si="257"/>
        <v>0</v>
      </c>
      <c r="CO179" s="412">
        <f t="shared" si="258"/>
        <v>0</v>
      </c>
      <c r="CP179" s="413">
        <f t="shared" si="259"/>
        <v>0</v>
      </c>
      <c r="CQ179" s="398" t="str">
        <f t="shared" si="260"/>
        <v>0</v>
      </c>
      <c r="CR179" s="398" t="str">
        <f t="shared" si="261"/>
        <v>0</v>
      </c>
      <c r="CS179" s="412">
        <f t="shared" si="262"/>
        <v>0</v>
      </c>
      <c r="CT179" s="412" t="str">
        <f t="shared" si="263"/>
        <v>0m0</v>
      </c>
      <c r="CU179" s="412">
        <f t="shared" si="264"/>
        <v>0</v>
      </c>
      <c r="CV179" s="412">
        <f t="shared" si="265"/>
        <v>0</v>
      </c>
      <c r="CW179" s="412">
        <f t="shared" si="266"/>
        <v>0</v>
      </c>
      <c r="CX179" s="412">
        <f t="shared" si="267"/>
        <v>0</v>
      </c>
      <c r="CY179" s="412">
        <f t="shared" si="268"/>
        <v>0</v>
      </c>
      <c r="CZ179" s="412" t="str">
        <f t="shared" si="269"/>
        <v/>
      </c>
      <c r="DA179" s="412" t="str">
        <f t="shared" si="270"/>
        <v/>
      </c>
      <c r="DB179" s="412" t="str">
        <f t="shared" si="271"/>
        <v/>
      </c>
      <c r="DC179" s="412" t="str">
        <f t="shared" si="272"/>
        <v/>
      </c>
      <c r="DD179" s="412" t="str">
        <f t="shared" si="273"/>
        <v/>
      </c>
      <c r="DE179" s="412"/>
      <c r="DG179" s="412" t="str">
        <f t="shared" si="274"/>
        <v/>
      </c>
      <c r="DH179" s="412" t="str">
        <f t="shared" si="275"/>
        <v/>
      </c>
      <c r="DI179" s="412">
        <f t="shared" si="276"/>
        <v>0</v>
      </c>
      <c r="DJ179" s="412" t="str">
        <f t="shared" si="277"/>
        <v/>
      </c>
      <c r="DK179" s="412" t="str">
        <f t="shared" si="278"/>
        <v/>
      </c>
      <c r="DL179" s="412" t="str">
        <f t="shared" si="279"/>
        <v/>
      </c>
      <c r="DM179" s="412" t="str">
        <f t="shared" si="280"/>
        <v/>
      </c>
      <c r="DN179" s="412" t="str">
        <f t="shared" si="281"/>
        <v/>
      </c>
      <c r="DO179" s="412" t="str">
        <f t="shared" si="282"/>
        <v/>
      </c>
      <c r="DR179" s="494"/>
      <c r="DS179" s="393">
        <f t="shared" si="285"/>
        <v>0</v>
      </c>
      <c r="DT179" s="393">
        <f t="shared" si="283"/>
        <v>0</v>
      </c>
      <c r="DU179" s="411">
        <f t="shared" si="284"/>
        <v>0</v>
      </c>
      <c r="DX179" s="494" t="e">
        <f>IF(BG179&lt;270000,○,"")</f>
        <v>#NAME?</v>
      </c>
    </row>
    <row r="180" spans="1:128" s="411" customFormat="1" ht="18" hidden="1" customHeight="1" thickBot="1">
      <c r="A180" s="145" t="str">
        <f t="shared" si="208"/>
        <v/>
      </c>
      <c r="B180" s="158"/>
      <c r="C180" s="31" t="str">
        <f>IF(B180="","",VLOOKUP(B180,学連登録!$C$2:$G$3000,2,FALSE))</f>
        <v/>
      </c>
      <c r="D180" s="32" t="str">
        <f>IF(B180="","",VLOOKUP(B180,学連登録!$C$2:$G$3000,3,FALSE))</f>
        <v/>
      </c>
      <c r="E180" s="33" t="str">
        <f>IF(B180="","",VLOOKUP(B180,学連登録!$C$2:$G$3000,4,FALSE))</f>
        <v/>
      </c>
      <c r="F180" s="383" t="str">
        <f>IF(B180="","",VLOOKUP(B180,学連登録!$C$2:$I$3000,7,FALSE))</f>
        <v/>
      </c>
      <c r="G180" s="159"/>
      <c r="H180" s="853"/>
      <c r="I180" s="854"/>
      <c r="J180" s="160"/>
      <c r="K180" s="825"/>
      <c r="L180" s="826"/>
      <c r="M180" s="160"/>
      <c r="N180" s="819"/>
      <c r="O180" s="820"/>
      <c r="P180" s="159"/>
      <c r="Q180" s="825"/>
      <c r="R180" s="826"/>
      <c r="S180" s="159"/>
      <c r="T180" s="825"/>
      <c r="U180" s="826"/>
      <c r="V180" s="103" t="str">
        <f>IF(B180="","",VLOOKUP(B180,学連登録!$C$2:$H$3000,6,FALSE))</f>
        <v/>
      </c>
      <c r="W180" s="377"/>
      <c r="X180" s="157"/>
      <c r="Y180" s="118" t="str">
        <f t="shared" si="286"/>
        <v/>
      </c>
      <c r="Z180" s="97" t="str">
        <f>IF(G180="","",VLOOKUP(G180,種目名!$O$5:$T$104,3,0))</f>
        <v/>
      </c>
      <c r="AA180" s="99" t="str">
        <f>IF(J180="","",VLOOKUP(J180,種目名!$O$5:$T$104,3,0))</f>
        <v/>
      </c>
      <c r="AB180" s="119" t="str">
        <f>IF(M180="","",VLOOKUP(M180,種目名!$O$5:$T$104,3,0))</f>
        <v/>
      </c>
      <c r="AC180" s="119" t="str">
        <f>IF(P180="","",VLOOKUP(AF180,種目名!$O$5:$T$104,3,0))</f>
        <v/>
      </c>
      <c r="AD180" s="120" t="str">
        <f>IF(S180="","",VLOOKUP(AI180,種目名!$O$5:$T$104,3,0))</f>
        <v/>
      </c>
      <c r="AE180" s="117">
        <f t="shared" si="287"/>
        <v>0</v>
      </c>
      <c r="AF180" s="157" t="str">
        <f t="shared" si="288"/>
        <v/>
      </c>
      <c r="AG180" s="157" t="str">
        <f t="shared" si="289"/>
        <v/>
      </c>
      <c r="AH180" s="117">
        <f t="shared" si="290"/>
        <v>0</v>
      </c>
      <c r="AI180" s="157" t="str">
        <f t="shared" si="291"/>
        <v/>
      </c>
      <c r="AJ180" s="157" t="str">
        <f t="shared" si="292"/>
        <v/>
      </c>
      <c r="AK180" s="390"/>
      <c r="AL180" s="171">
        <f t="shared" si="209"/>
        <v>0</v>
      </c>
      <c r="AM180" s="399">
        <f t="shared" si="210"/>
        <v>0</v>
      </c>
      <c r="AN180" s="399">
        <f>COUNTIF($B$12:B180,B180)</f>
        <v>0</v>
      </c>
      <c r="AO180" s="399"/>
      <c r="AP180" s="399" t="str">
        <f t="shared" si="211"/>
        <v/>
      </c>
      <c r="AQ180" s="399" t="str">
        <f t="shared" si="212"/>
        <v/>
      </c>
      <c r="AR180" s="399" t="str">
        <f t="shared" si="213"/>
        <v/>
      </c>
      <c r="AS180" s="399" t="str">
        <f t="shared" si="214"/>
        <v/>
      </c>
      <c r="AT180" s="399">
        <f t="shared" si="215"/>
        <v>0</v>
      </c>
      <c r="AU180" s="399" t="str">
        <f t="shared" si="216"/>
        <v/>
      </c>
      <c r="AV180" s="399" t="str">
        <f t="shared" si="217"/>
        <v/>
      </c>
      <c r="AW180" s="399" t="str">
        <f t="shared" si="218"/>
        <v/>
      </c>
      <c r="AX180" s="399" t="str">
        <f t="shared" si="219"/>
        <v/>
      </c>
      <c r="AY180" s="399" t="str">
        <f t="shared" si="220"/>
        <v/>
      </c>
      <c r="AZ180" s="399" t="str">
        <f t="shared" si="221"/>
        <v/>
      </c>
      <c r="BA180" s="399" t="str">
        <f t="shared" si="222"/>
        <v/>
      </c>
      <c r="BB180" s="399" t="str">
        <f t="shared" si="223"/>
        <v/>
      </c>
      <c r="BC180" s="399" t="str">
        <f t="shared" si="224"/>
        <v/>
      </c>
      <c r="BD180" s="403" t="str">
        <f t="shared" si="225"/>
        <v/>
      </c>
      <c r="BE180" s="393">
        <f t="shared" si="226"/>
        <v>0</v>
      </c>
      <c r="BF180" s="157"/>
      <c r="BG180" s="399">
        <f t="shared" si="227"/>
        <v>0</v>
      </c>
      <c r="BH180" s="399">
        <f t="shared" si="228"/>
        <v>0</v>
      </c>
      <c r="BI180" s="412">
        <f t="shared" si="229"/>
        <v>0</v>
      </c>
      <c r="BJ180" s="413">
        <f t="shared" si="205"/>
        <v>0</v>
      </c>
      <c r="BK180" s="398" t="str">
        <f t="shared" si="206"/>
        <v>0</v>
      </c>
      <c r="BL180" s="398" t="str">
        <f t="shared" si="207"/>
        <v>0</v>
      </c>
      <c r="BM180" s="412">
        <f t="shared" si="230"/>
        <v>0</v>
      </c>
      <c r="BN180" s="412" t="str">
        <f t="shared" si="231"/>
        <v>0m0</v>
      </c>
      <c r="BO180" s="399">
        <f t="shared" si="232"/>
        <v>0</v>
      </c>
      <c r="BP180" s="399">
        <f t="shared" si="233"/>
        <v>0</v>
      </c>
      <c r="BQ180" s="412">
        <f t="shared" si="234"/>
        <v>0</v>
      </c>
      <c r="BR180" s="413">
        <f t="shared" si="235"/>
        <v>0</v>
      </c>
      <c r="BS180" s="398" t="str">
        <f t="shared" si="236"/>
        <v>0</v>
      </c>
      <c r="BT180" s="398" t="str">
        <f t="shared" si="237"/>
        <v>0</v>
      </c>
      <c r="BU180" s="412">
        <f t="shared" si="238"/>
        <v>0</v>
      </c>
      <c r="BV180" s="412" t="str">
        <f t="shared" si="239"/>
        <v>0m0</v>
      </c>
      <c r="BW180" s="399">
        <f t="shared" si="240"/>
        <v>0</v>
      </c>
      <c r="BX180" s="399">
        <f t="shared" si="241"/>
        <v>0</v>
      </c>
      <c r="BY180" s="412">
        <f t="shared" si="242"/>
        <v>0</v>
      </c>
      <c r="BZ180" s="413">
        <f t="shared" si="243"/>
        <v>0</v>
      </c>
      <c r="CA180" s="398" t="str">
        <f t="shared" si="244"/>
        <v>0</v>
      </c>
      <c r="CB180" s="398" t="str">
        <f t="shared" si="245"/>
        <v>0</v>
      </c>
      <c r="CC180" s="412">
        <f t="shared" si="246"/>
        <v>0</v>
      </c>
      <c r="CD180" s="412" t="str">
        <f t="shared" si="247"/>
        <v>0m0</v>
      </c>
      <c r="CE180" s="399">
        <f t="shared" si="248"/>
        <v>0</v>
      </c>
      <c r="CF180" s="399">
        <f t="shared" si="249"/>
        <v>0</v>
      </c>
      <c r="CG180" s="412">
        <f t="shared" si="250"/>
        <v>0</v>
      </c>
      <c r="CH180" s="413">
        <f t="shared" si="251"/>
        <v>0</v>
      </c>
      <c r="CI180" s="398" t="str">
        <f t="shared" si="252"/>
        <v>0</v>
      </c>
      <c r="CJ180" s="398" t="str">
        <f t="shared" si="253"/>
        <v>0</v>
      </c>
      <c r="CK180" s="412">
        <f t="shared" si="254"/>
        <v>0</v>
      </c>
      <c r="CL180" s="412" t="str">
        <f t="shared" si="255"/>
        <v>0m0</v>
      </c>
      <c r="CM180" s="399">
        <f t="shared" si="256"/>
        <v>0</v>
      </c>
      <c r="CN180" s="399">
        <f t="shared" si="257"/>
        <v>0</v>
      </c>
      <c r="CO180" s="412">
        <f t="shared" si="258"/>
        <v>0</v>
      </c>
      <c r="CP180" s="413">
        <f t="shared" si="259"/>
        <v>0</v>
      </c>
      <c r="CQ180" s="398" t="str">
        <f t="shared" si="260"/>
        <v>0</v>
      </c>
      <c r="CR180" s="398" t="str">
        <f t="shared" si="261"/>
        <v>0</v>
      </c>
      <c r="CS180" s="412">
        <f t="shared" si="262"/>
        <v>0</v>
      </c>
      <c r="CT180" s="412" t="str">
        <f t="shared" si="263"/>
        <v>0m0</v>
      </c>
      <c r="CU180" s="412">
        <f t="shared" si="264"/>
        <v>0</v>
      </c>
      <c r="CV180" s="412">
        <f t="shared" si="265"/>
        <v>0</v>
      </c>
      <c r="CW180" s="412">
        <f t="shared" si="266"/>
        <v>0</v>
      </c>
      <c r="CX180" s="412">
        <f t="shared" si="267"/>
        <v>0</v>
      </c>
      <c r="CY180" s="412">
        <f t="shared" si="268"/>
        <v>0</v>
      </c>
      <c r="CZ180" s="412" t="str">
        <f t="shared" si="269"/>
        <v/>
      </c>
      <c r="DA180" s="412" t="str">
        <f t="shared" si="270"/>
        <v/>
      </c>
      <c r="DB180" s="412" t="str">
        <f t="shared" si="271"/>
        <v/>
      </c>
      <c r="DC180" s="412" t="str">
        <f t="shared" si="272"/>
        <v/>
      </c>
      <c r="DD180" s="412" t="str">
        <f t="shared" si="273"/>
        <v/>
      </c>
      <c r="DE180" s="412"/>
      <c r="DG180" s="412" t="str">
        <f t="shared" si="274"/>
        <v/>
      </c>
      <c r="DH180" s="412" t="str">
        <f t="shared" si="275"/>
        <v/>
      </c>
      <c r="DI180" s="412">
        <f t="shared" si="276"/>
        <v>0</v>
      </c>
      <c r="DJ180" s="412" t="str">
        <f t="shared" si="277"/>
        <v/>
      </c>
      <c r="DK180" s="412" t="str">
        <f t="shared" si="278"/>
        <v/>
      </c>
      <c r="DL180" s="412" t="str">
        <f t="shared" si="279"/>
        <v/>
      </c>
      <c r="DM180" s="412" t="str">
        <f t="shared" si="280"/>
        <v/>
      </c>
      <c r="DN180" s="412" t="str">
        <f t="shared" si="281"/>
        <v/>
      </c>
      <c r="DO180" s="412" t="str">
        <f t="shared" si="282"/>
        <v/>
      </c>
      <c r="DR180" s="494"/>
      <c r="DS180" s="393">
        <f t="shared" si="285"/>
        <v>0</v>
      </c>
      <c r="DT180" s="393">
        <f t="shared" si="283"/>
        <v>0</v>
      </c>
      <c r="DU180" s="411">
        <f t="shared" si="284"/>
        <v>0</v>
      </c>
      <c r="DX180" s="494" t="e">
        <f>IF(BG180&lt;270000,○,"")</f>
        <v>#NAME?</v>
      </c>
    </row>
    <row r="181" spans="1:128" s="411" customFormat="1" ht="18" hidden="1" customHeight="1" thickBot="1">
      <c r="A181" s="145" t="str">
        <f t="shared" si="208"/>
        <v/>
      </c>
      <c r="B181" s="158"/>
      <c r="C181" s="31" t="str">
        <f>IF(B181="","",VLOOKUP(B181,学連登録!$C$2:$G$3000,2,FALSE))</f>
        <v/>
      </c>
      <c r="D181" s="32" t="str">
        <f>IF(B181="","",VLOOKUP(B181,学連登録!$C$2:$G$3000,3,FALSE))</f>
        <v/>
      </c>
      <c r="E181" s="33" t="str">
        <f>IF(B181="","",VLOOKUP(B181,学連登録!$C$2:$G$3000,4,FALSE))</f>
        <v/>
      </c>
      <c r="F181" s="383" t="str">
        <f>IF(B181="","",VLOOKUP(B181,学連登録!$C$2:$I$3000,7,FALSE))</f>
        <v/>
      </c>
      <c r="G181" s="159"/>
      <c r="H181" s="853"/>
      <c r="I181" s="854"/>
      <c r="J181" s="160"/>
      <c r="K181" s="825"/>
      <c r="L181" s="826"/>
      <c r="M181" s="160"/>
      <c r="N181" s="819"/>
      <c r="O181" s="820"/>
      <c r="P181" s="159"/>
      <c r="Q181" s="825"/>
      <c r="R181" s="826"/>
      <c r="S181" s="159"/>
      <c r="T181" s="825"/>
      <c r="U181" s="826"/>
      <c r="V181" s="103" t="str">
        <f>IF(B181="","",VLOOKUP(B181,学連登録!$C$2:$H$3000,6,FALSE))</f>
        <v/>
      </c>
      <c r="W181" s="377"/>
      <c r="X181" s="157"/>
      <c r="Y181" s="118" t="str">
        <f t="shared" si="286"/>
        <v/>
      </c>
      <c r="Z181" s="97" t="str">
        <f>IF(G181="","",VLOOKUP(G181,種目名!$O$5:$T$104,3,0))</f>
        <v/>
      </c>
      <c r="AA181" s="99" t="str">
        <f>IF(J181="","",VLOOKUP(J181,種目名!$O$5:$T$104,3,0))</f>
        <v/>
      </c>
      <c r="AB181" s="119" t="str">
        <f>IF(M181="","",VLOOKUP(M181,種目名!$O$5:$T$104,3,0))</f>
        <v/>
      </c>
      <c r="AC181" s="119" t="str">
        <f>IF(P181="","",VLOOKUP(AF181,種目名!$O$5:$T$104,3,0))</f>
        <v/>
      </c>
      <c r="AD181" s="120" t="str">
        <f>IF(S181="","",VLOOKUP(AI181,種目名!$O$5:$T$104,3,0))</f>
        <v/>
      </c>
      <c r="AE181" s="117">
        <f t="shared" si="287"/>
        <v>0</v>
      </c>
      <c r="AF181" s="157" t="str">
        <f t="shared" si="288"/>
        <v/>
      </c>
      <c r="AG181" s="157" t="str">
        <f t="shared" si="289"/>
        <v/>
      </c>
      <c r="AH181" s="117">
        <f t="shared" si="290"/>
        <v>0</v>
      </c>
      <c r="AI181" s="157" t="str">
        <f t="shared" si="291"/>
        <v/>
      </c>
      <c r="AJ181" s="157" t="str">
        <f t="shared" si="292"/>
        <v/>
      </c>
      <c r="AK181" s="390"/>
      <c r="AL181" s="171">
        <f t="shared" si="209"/>
        <v>0</v>
      </c>
      <c r="AM181" s="399">
        <f t="shared" si="210"/>
        <v>0</v>
      </c>
      <c r="AN181" s="399">
        <f>COUNTIF($B$12:B181,B181)</f>
        <v>0</v>
      </c>
      <c r="AO181" s="399"/>
      <c r="AP181" s="399" t="str">
        <f t="shared" si="211"/>
        <v/>
      </c>
      <c r="AQ181" s="399" t="str">
        <f t="shared" si="212"/>
        <v/>
      </c>
      <c r="AR181" s="399" t="str">
        <f t="shared" si="213"/>
        <v/>
      </c>
      <c r="AS181" s="399" t="str">
        <f t="shared" si="214"/>
        <v/>
      </c>
      <c r="AT181" s="399">
        <f t="shared" si="215"/>
        <v>0</v>
      </c>
      <c r="AU181" s="399" t="str">
        <f t="shared" si="216"/>
        <v/>
      </c>
      <c r="AV181" s="399" t="str">
        <f t="shared" si="217"/>
        <v/>
      </c>
      <c r="AW181" s="399" t="str">
        <f t="shared" si="218"/>
        <v/>
      </c>
      <c r="AX181" s="399" t="str">
        <f t="shared" si="219"/>
        <v/>
      </c>
      <c r="AY181" s="399" t="str">
        <f t="shared" si="220"/>
        <v/>
      </c>
      <c r="AZ181" s="399" t="str">
        <f t="shared" si="221"/>
        <v/>
      </c>
      <c r="BA181" s="399" t="str">
        <f t="shared" si="222"/>
        <v/>
      </c>
      <c r="BB181" s="399" t="str">
        <f t="shared" si="223"/>
        <v/>
      </c>
      <c r="BC181" s="399" t="str">
        <f t="shared" si="224"/>
        <v/>
      </c>
      <c r="BD181" s="403" t="str">
        <f t="shared" si="225"/>
        <v/>
      </c>
      <c r="BE181" s="393">
        <f t="shared" si="226"/>
        <v>0</v>
      </c>
      <c r="BF181" s="157"/>
      <c r="BG181" s="399">
        <f t="shared" si="227"/>
        <v>0</v>
      </c>
      <c r="BH181" s="399">
        <f t="shared" si="228"/>
        <v>0</v>
      </c>
      <c r="BI181" s="412">
        <f t="shared" si="229"/>
        <v>0</v>
      </c>
      <c r="BJ181" s="413">
        <f t="shared" si="205"/>
        <v>0</v>
      </c>
      <c r="BK181" s="398" t="str">
        <f t="shared" si="206"/>
        <v>0</v>
      </c>
      <c r="BL181" s="398" t="str">
        <f t="shared" si="207"/>
        <v>0</v>
      </c>
      <c r="BM181" s="412">
        <f t="shared" si="230"/>
        <v>0</v>
      </c>
      <c r="BN181" s="412" t="str">
        <f t="shared" si="231"/>
        <v>0m0</v>
      </c>
      <c r="BO181" s="399">
        <f t="shared" si="232"/>
        <v>0</v>
      </c>
      <c r="BP181" s="399">
        <f t="shared" si="233"/>
        <v>0</v>
      </c>
      <c r="BQ181" s="412">
        <f t="shared" si="234"/>
        <v>0</v>
      </c>
      <c r="BR181" s="413">
        <f t="shared" si="235"/>
        <v>0</v>
      </c>
      <c r="BS181" s="398" t="str">
        <f t="shared" si="236"/>
        <v>0</v>
      </c>
      <c r="BT181" s="398" t="str">
        <f t="shared" si="237"/>
        <v>0</v>
      </c>
      <c r="BU181" s="412">
        <f t="shared" si="238"/>
        <v>0</v>
      </c>
      <c r="BV181" s="412" t="str">
        <f t="shared" si="239"/>
        <v>0m0</v>
      </c>
      <c r="BW181" s="399">
        <f t="shared" si="240"/>
        <v>0</v>
      </c>
      <c r="BX181" s="399">
        <f t="shared" si="241"/>
        <v>0</v>
      </c>
      <c r="BY181" s="412">
        <f t="shared" si="242"/>
        <v>0</v>
      </c>
      <c r="BZ181" s="413">
        <f t="shared" si="243"/>
        <v>0</v>
      </c>
      <c r="CA181" s="398" t="str">
        <f t="shared" si="244"/>
        <v>0</v>
      </c>
      <c r="CB181" s="398" t="str">
        <f t="shared" si="245"/>
        <v>0</v>
      </c>
      <c r="CC181" s="412">
        <f t="shared" si="246"/>
        <v>0</v>
      </c>
      <c r="CD181" s="412" t="str">
        <f t="shared" si="247"/>
        <v>0m0</v>
      </c>
      <c r="CE181" s="399">
        <f t="shared" si="248"/>
        <v>0</v>
      </c>
      <c r="CF181" s="399">
        <f t="shared" si="249"/>
        <v>0</v>
      </c>
      <c r="CG181" s="412">
        <f t="shared" si="250"/>
        <v>0</v>
      </c>
      <c r="CH181" s="413">
        <f t="shared" si="251"/>
        <v>0</v>
      </c>
      <c r="CI181" s="398" t="str">
        <f t="shared" si="252"/>
        <v>0</v>
      </c>
      <c r="CJ181" s="398" t="str">
        <f t="shared" si="253"/>
        <v>0</v>
      </c>
      <c r="CK181" s="412">
        <f t="shared" si="254"/>
        <v>0</v>
      </c>
      <c r="CL181" s="412" t="str">
        <f t="shared" si="255"/>
        <v>0m0</v>
      </c>
      <c r="CM181" s="399">
        <f t="shared" si="256"/>
        <v>0</v>
      </c>
      <c r="CN181" s="399">
        <f t="shared" si="257"/>
        <v>0</v>
      </c>
      <c r="CO181" s="412">
        <f t="shared" si="258"/>
        <v>0</v>
      </c>
      <c r="CP181" s="413">
        <f t="shared" si="259"/>
        <v>0</v>
      </c>
      <c r="CQ181" s="398" t="str">
        <f t="shared" si="260"/>
        <v>0</v>
      </c>
      <c r="CR181" s="398" t="str">
        <f t="shared" si="261"/>
        <v>0</v>
      </c>
      <c r="CS181" s="412">
        <f t="shared" si="262"/>
        <v>0</v>
      </c>
      <c r="CT181" s="412" t="str">
        <f t="shared" si="263"/>
        <v>0m0</v>
      </c>
      <c r="CU181" s="412">
        <f t="shared" si="264"/>
        <v>0</v>
      </c>
      <c r="CV181" s="412">
        <f t="shared" si="265"/>
        <v>0</v>
      </c>
      <c r="CW181" s="412">
        <f t="shared" si="266"/>
        <v>0</v>
      </c>
      <c r="CX181" s="412">
        <f t="shared" si="267"/>
        <v>0</v>
      </c>
      <c r="CY181" s="412">
        <f t="shared" si="268"/>
        <v>0</v>
      </c>
      <c r="CZ181" s="412" t="str">
        <f t="shared" si="269"/>
        <v/>
      </c>
      <c r="DA181" s="412" t="str">
        <f t="shared" si="270"/>
        <v/>
      </c>
      <c r="DB181" s="412" t="str">
        <f t="shared" si="271"/>
        <v/>
      </c>
      <c r="DC181" s="412" t="str">
        <f t="shared" si="272"/>
        <v/>
      </c>
      <c r="DD181" s="412" t="str">
        <f t="shared" si="273"/>
        <v/>
      </c>
      <c r="DE181" s="412"/>
      <c r="DG181" s="412" t="str">
        <f t="shared" si="274"/>
        <v/>
      </c>
      <c r="DH181" s="412" t="str">
        <f t="shared" si="275"/>
        <v/>
      </c>
      <c r="DI181" s="412">
        <f t="shared" si="276"/>
        <v>0</v>
      </c>
      <c r="DJ181" s="412" t="str">
        <f t="shared" si="277"/>
        <v/>
      </c>
      <c r="DK181" s="412" t="str">
        <f t="shared" si="278"/>
        <v/>
      </c>
      <c r="DL181" s="412" t="str">
        <f t="shared" si="279"/>
        <v/>
      </c>
      <c r="DM181" s="412" t="str">
        <f t="shared" si="280"/>
        <v/>
      </c>
      <c r="DN181" s="412" t="str">
        <f t="shared" si="281"/>
        <v/>
      </c>
      <c r="DO181" s="412" t="str">
        <f t="shared" si="282"/>
        <v/>
      </c>
      <c r="DR181" s="494"/>
      <c r="DS181" s="393">
        <f t="shared" si="285"/>
        <v>0</v>
      </c>
      <c r="DT181" s="393">
        <f t="shared" si="283"/>
        <v>0</v>
      </c>
      <c r="DU181" s="411">
        <f t="shared" si="284"/>
        <v>0</v>
      </c>
      <c r="DX181" s="494" t="e">
        <f>IF(BG181&lt;270000,○,"")</f>
        <v>#NAME?</v>
      </c>
    </row>
    <row r="182" spans="1:128" s="411" customFormat="1" ht="18" hidden="1" customHeight="1" thickBot="1">
      <c r="A182" s="145" t="str">
        <f t="shared" si="208"/>
        <v/>
      </c>
      <c r="B182" s="158"/>
      <c r="C182" s="31" t="str">
        <f>IF(B182="","",VLOOKUP(B182,学連登録!$C$2:$G$3000,2,FALSE))</f>
        <v/>
      </c>
      <c r="D182" s="32" t="str">
        <f>IF(B182="","",VLOOKUP(B182,学連登録!$C$2:$G$3000,3,FALSE))</f>
        <v/>
      </c>
      <c r="E182" s="33" t="str">
        <f>IF(B182="","",VLOOKUP(B182,学連登録!$C$2:$G$3000,4,FALSE))</f>
        <v/>
      </c>
      <c r="F182" s="383" t="str">
        <f>IF(B182="","",VLOOKUP(B182,学連登録!$C$2:$I$3000,7,FALSE))</f>
        <v/>
      </c>
      <c r="G182" s="159"/>
      <c r="H182" s="853"/>
      <c r="I182" s="854"/>
      <c r="J182" s="160"/>
      <c r="K182" s="825"/>
      <c r="L182" s="826"/>
      <c r="M182" s="160"/>
      <c r="N182" s="819"/>
      <c r="O182" s="820"/>
      <c r="P182" s="159"/>
      <c r="Q182" s="825"/>
      <c r="R182" s="826"/>
      <c r="S182" s="159"/>
      <c r="T182" s="825"/>
      <c r="U182" s="826"/>
      <c r="V182" s="103" t="str">
        <f>IF(B182="","",VLOOKUP(B182,学連登録!$C$2:$H$3000,6,FALSE))</f>
        <v/>
      </c>
      <c r="W182" s="377"/>
      <c r="X182" s="157"/>
      <c r="Y182" s="118" t="str">
        <f t="shared" si="286"/>
        <v/>
      </c>
      <c r="Z182" s="97" t="str">
        <f>IF(G182="","",VLOOKUP(G182,種目名!$O$5:$T$104,3,0))</f>
        <v/>
      </c>
      <c r="AA182" s="99" t="str">
        <f>IF(J182="","",VLOOKUP(J182,種目名!$O$5:$T$104,3,0))</f>
        <v/>
      </c>
      <c r="AB182" s="119" t="str">
        <f>IF(M182="","",VLOOKUP(M182,種目名!$O$5:$T$104,3,0))</f>
        <v/>
      </c>
      <c r="AC182" s="119" t="str">
        <f>IF(P182="","",VLOOKUP(AF182,種目名!$O$5:$T$104,3,0))</f>
        <v/>
      </c>
      <c r="AD182" s="120" t="str">
        <f>IF(S182="","",VLOOKUP(AI182,種目名!$O$5:$T$104,3,0))</f>
        <v/>
      </c>
      <c r="AE182" s="117">
        <f t="shared" si="287"/>
        <v>0</v>
      </c>
      <c r="AF182" s="157" t="str">
        <f t="shared" si="288"/>
        <v/>
      </c>
      <c r="AG182" s="157" t="str">
        <f t="shared" si="289"/>
        <v/>
      </c>
      <c r="AH182" s="117">
        <f t="shared" si="290"/>
        <v>0</v>
      </c>
      <c r="AI182" s="157" t="str">
        <f t="shared" si="291"/>
        <v/>
      </c>
      <c r="AJ182" s="157" t="str">
        <f t="shared" si="292"/>
        <v/>
      </c>
      <c r="AK182" s="390"/>
      <c r="AL182" s="171">
        <f t="shared" si="209"/>
        <v>0</v>
      </c>
      <c r="AM182" s="399">
        <f t="shared" si="210"/>
        <v>0</v>
      </c>
      <c r="AN182" s="399">
        <f>COUNTIF($B$12:B182,B182)</f>
        <v>0</v>
      </c>
      <c r="AO182" s="399"/>
      <c r="AP182" s="399" t="str">
        <f t="shared" si="211"/>
        <v/>
      </c>
      <c r="AQ182" s="399" t="str">
        <f t="shared" si="212"/>
        <v/>
      </c>
      <c r="AR182" s="399" t="str">
        <f t="shared" si="213"/>
        <v/>
      </c>
      <c r="AS182" s="399" t="str">
        <f t="shared" si="214"/>
        <v/>
      </c>
      <c r="AT182" s="399">
        <f t="shared" si="215"/>
        <v>0</v>
      </c>
      <c r="AU182" s="399" t="str">
        <f t="shared" si="216"/>
        <v/>
      </c>
      <c r="AV182" s="399" t="str">
        <f t="shared" si="217"/>
        <v/>
      </c>
      <c r="AW182" s="399" t="str">
        <f t="shared" si="218"/>
        <v/>
      </c>
      <c r="AX182" s="399" t="str">
        <f t="shared" si="219"/>
        <v/>
      </c>
      <c r="AY182" s="399" t="str">
        <f t="shared" si="220"/>
        <v/>
      </c>
      <c r="AZ182" s="399" t="str">
        <f t="shared" si="221"/>
        <v/>
      </c>
      <c r="BA182" s="399" t="str">
        <f t="shared" si="222"/>
        <v/>
      </c>
      <c r="BB182" s="399" t="str">
        <f t="shared" si="223"/>
        <v/>
      </c>
      <c r="BC182" s="399" t="str">
        <f t="shared" si="224"/>
        <v/>
      </c>
      <c r="BD182" s="403" t="str">
        <f t="shared" si="225"/>
        <v/>
      </c>
      <c r="BE182" s="393">
        <f t="shared" si="226"/>
        <v>0</v>
      </c>
      <c r="BF182" s="157"/>
      <c r="BG182" s="399">
        <f t="shared" si="227"/>
        <v>0</v>
      </c>
      <c r="BH182" s="399">
        <f t="shared" si="228"/>
        <v>0</v>
      </c>
      <c r="BI182" s="412">
        <f t="shared" si="229"/>
        <v>0</v>
      </c>
      <c r="BJ182" s="413">
        <f t="shared" si="205"/>
        <v>0</v>
      </c>
      <c r="BK182" s="398" t="str">
        <f t="shared" si="206"/>
        <v>0</v>
      </c>
      <c r="BL182" s="398" t="str">
        <f t="shared" si="207"/>
        <v>0</v>
      </c>
      <c r="BM182" s="412">
        <f t="shared" si="230"/>
        <v>0</v>
      </c>
      <c r="BN182" s="412" t="str">
        <f t="shared" si="231"/>
        <v>0m0</v>
      </c>
      <c r="BO182" s="399">
        <f t="shared" si="232"/>
        <v>0</v>
      </c>
      <c r="BP182" s="399">
        <f t="shared" si="233"/>
        <v>0</v>
      </c>
      <c r="BQ182" s="412">
        <f t="shared" si="234"/>
        <v>0</v>
      </c>
      <c r="BR182" s="413">
        <f t="shared" si="235"/>
        <v>0</v>
      </c>
      <c r="BS182" s="398" t="str">
        <f t="shared" si="236"/>
        <v>0</v>
      </c>
      <c r="BT182" s="398" t="str">
        <f t="shared" si="237"/>
        <v>0</v>
      </c>
      <c r="BU182" s="412">
        <f t="shared" si="238"/>
        <v>0</v>
      </c>
      <c r="BV182" s="412" t="str">
        <f t="shared" si="239"/>
        <v>0m0</v>
      </c>
      <c r="BW182" s="399">
        <f t="shared" si="240"/>
        <v>0</v>
      </c>
      <c r="BX182" s="399">
        <f t="shared" si="241"/>
        <v>0</v>
      </c>
      <c r="BY182" s="412">
        <f t="shared" si="242"/>
        <v>0</v>
      </c>
      <c r="BZ182" s="413">
        <f t="shared" si="243"/>
        <v>0</v>
      </c>
      <c r="CA182" s="398" t="str">
        <f t="shared" si="244"/>
        <v>0</v>
      </c>
      <c r="CB182" s="398" t="str">
        <f t="shared" si="245"/>
        <v>0</v>
      </c>
      <c r="CC182" s="412">
        <f t="shared" si="246"/>
        <v>0</v>
      </c>
      <c r="CD182" s="412" t="str">
        <f t="shared" si="247"/>
        <v>0m0</v>
      </c>
      <c r="CE182" s="399">
        <f t="shared" si="248"/>
        <v>0</v>
      </c>
      <c r="CF182" s="399">
        <f t="shared" si="249"/>
        <v>0</v>
      </c>
      <c r="CG182" s="412">
        <f t="shared" si="250"/>
        <v>0</v>
      </c>
      <c r="CH182" s="413">
        <f t="shared" si="251"/>
        <v>0</v>
      </c>
      <c r="CI182" s="398" t="str">
        <f t="shared" si="252"/>
        <v>0</v>
      </c>
      <c r="CJ182" s="398" t="str">
        <f t="shared" si="253"/>
        <v>0</v>
      </c>
      <c r="CK182" s="412">
        <f t="shared" si="254"/>
        <v>0</v>
      </c>
      <c r="CL182" s="412" t="str">
        <f t="shared" si="255"/>
        <v>0m0</v>
      </c>
      <c r="CM182" s="399">
        <f t="shared" si="256"/>
        <v>0</v>
      </c>
      <c r="CN182" s="399">
        <f t="shared" si="257"/>
        <v>0</v>
      </c>
      <c r="CO182" s="412">
        <f t="shared" si="258"/>
        <v>0</v>
      </c>
      <c r="CP182" s="413">
        <f t="shared" si="259"/>
        <v>0</v>
      </c>
      <c r="CQ182" s="398" t="str">
        <f t="shared" si="260"/>
        <v>0</v>
      </c>
      <c r="CR182" s="398" t="str">
        <f t="shared" si="261"/>
        <v>0</v>
      </c>
      <c r="CS182" s="412">
        <f t="shared" si="262"/>
        <v>0</v>
      </c>
      <c r="CT182" s="412" t="str">
        <f t="shared" si="263"/>
        <v>0m0</v>
      </c>
      <c r="CU182" s="412">
        <f t="shared" si="264"/>
        <v>0</v>
      </c>
      <c r="CV182" s="412">
        <f t="shared" si="265"/>
        <v>0</v>
      </c>
      <c r="CW182" s="412">
        <f t="shared" si="266"/>
        <v>0</v>
      </c>
      <c r="CX182" s="412">
        <f t="shared" si="267"/>
        <v>0</v>
      </c>
      <c r="CY182" s="412">
        <f t="shared" si="268"/>
        <v>0</v>
      </c>
      <c r="CZ182" s="412" t="str">
        <f t="shared" si="269"/>
        <v/>
      </c>
      <c r="DA182" s="412" t="str">
        <f t="shared" si="270"/>
        <v/>
      </c>
      <c r="DB182" s="412" t="str">
        <f t="shared" si="271"/>
        <v/>
      </c>
      <c r="DC182" s="412" t="str">
        <f t="shared" si="272"/>
        <v/>
      </c>
      <c r="DD182" s="412" t="str">
        <f t="shared" si="273"/>
        <v/>
      </c>
      <c r="DE182" s="412"/>
      <c r="DG182" s="412" t="str">
        <f t="shared" si="274"/>
        <v/>
      </c>
      <c r="DH182" s="412" t="str">
        <f t="shared" si="275"/>
        <v/>
      </c>
      <c r="DI182" s="412">
        <f t="shared" si="276"/>
        <v>0</v>
      </c>
      <c r="DJ182" s="412" t="str">
        <f t="shared" si="277"/>
        <v/>
      </c>
      <c r="DK182" s="412" t="str">
        <f t="shared" si="278"/>
        <v/>
      </c>
      <c r="DL182" s="412" t="str">
        <f t="shared" si="279"/>
        <v/>
      </c>
      <c r="DM182" s="412" t="str">
        <f t="shared" si="280"/>
        <v/>
      </c>
      <c r="DN182" s="412" t="str">
        <f t="shared" si="281"/>
        <v/>
      </c>
      <c r="DO182" s="412" t="str">
        <f t="shared" si="282"/>
        <v/>
      </c>
      <c r="DR182" s="494"/>
      <c r="DS182" s="393">
        <f t="shared" si="285"/>
        <v>0</v>
      </c>
      <c r="DT182" s="393">
        <f t="shared" si="283"/>
        <v>0</v>
      </c>
      <c r="DU182" s="411">
        <f t="shared" si="284"/>
        <v>0</v>
      </c>
      <c r="DX182" s="494" t="e">
        <f>IF(BG182&lt;270000,○,"")</f>
        <v>#NAME?</v>
      </c>
    </row>
    <row r="183" spans="1:128" s="411" customFormat="1" ht="18" hidden="1" customHeight="1" thickBot="1">
      <c r="A183" s="145" t="str">
        <f t="shared" si="208"/>
        <v/>
      </c>
      <c r="B183" s="158"/>
      <c r="C183" s="31" t="str">
        <f>IF(B183="","",VLOOKUP(B183,学連登録!$C$2:$G$3000,2,FALSE))</f>
        <v/>
      </c>
      <c r="D183" s="32" t="str">
        <f>IF(B183="","",VLOOKUP(B183,学連登録!$C$2:$G$3000,3,FALSE))</f>
        <v/>
      </c>
      <c r="E183" s="33" t="str">
        <f>IF(B183="","",VLOOKUP(B183,学連登録!$C$2:$G$3000,4,FALSE))</f>
        <v/>
      </c>
      <c r="F183" s="383" t="str">
        <f>IF(B183="","",VLOOKUP(B183,学連登録!$C$2:$I$3000,7,FALSE))</f>
        <v/>
      </c>
      <c r="G183" s="159"/>
      <c r="H183" s="853"/>
      <c r="I183" s="854"/>
      <c r="J183" s="160"/>
      <c r="K183" s="825"/>
      <c r="L183" s="826"/>
      <c r="M183" s="160"/>
      <c r="N183" s="819"/>
      <c r="O183" s="820"/>
      <c r="P183" s="159"/>
      <c r="Q183" s="825"/>
      <c r="R183" s="826"/>
      <c r="S183" s="159"/>
      <c r="T183" s="825"/>
      <c r="U183" s="826"/>
      <c r="V183" s="103" t="str">
        <f>IF(B183="","",VLOOKUP(B183,学連登録!$C$2:$H$3000,6,FALSE))</f>
        <v/>
      </c>
      <c r="W183" s="377"/>
      <c r="X183" s="157"/>
      <c r="Y183" s="118" t="str">
        <f t="shared" si="286"/>
        <v/>
      </c>
      <c r="Z183" s="97" t="str">
        <f>IF(G183="","",VLOOKUP(G183,種目名!$O$5:$T$104,3,0))</f>
        <v/>
      </c>
      <c r="AA183" s="99" t="str">
        <f>IF(J183="","",VLOOKUP(J183,種目名!$O$5:$T$104,3,0))</f>
        <v/>
      </c>
      <c r="AB183" s="119" t="str">
        <f>IF(M183="","",VLOOKUP(M183,種目名!$O$5:$T$104,3,0))</f>
        <v/>
      </c>
      <c r="AC183" s="119" t="str">
        <f>IF(P183="","",VLOOKUP(AF183,種目名!$O$5:$T$104,3,0))</f>
        <v/>
      </c>
      <c r="AD183" s="120" t="str">
        <f>IF(S183="","",VLOOKUP(AI183,種目名!$O$5:$T$104,3,0))</f>
        <v/>
      </c>
      <c r="AE183" s="117">
        <f t="shared" si="287"/>
        <v>0</v>
      </c>
      <c r="AF183" s="157" t="str">
        <f t="shared" si="288"/>
        <v/>
      </c>
      <c r="AG183" s="157" t="str">
        <f t="shared" si="289"/>
        <v/>
      </c>
      <c r="AH183" s="117">
        <f t="shared" si="290"/>
        <v>0</v>
      </c>
      <c r="AI183" s="157" t="str">
        <f t="shared" si="291"/>
        <v/>
      </c>
      <c r="AJ183" s="157" t="str">
        <f t="shared" si="292"/>
        <v/>
      </c>
      <c r="AK183" s="390"/>
      <c r="AL183" s="171">
        <f t="shared" si="209"/>
        <v>0</v>
      </c>
      <c r="AM183" s="399">
        <f t="shared" si="210"/>
        <v>0</v>
      </c>
      <c r="AN183" s="399">
        <f>COUNTIF($B$12:B183,B183)</f>
        <v>0</v>
      </c>
      <c r="AO183" s="399"/>
      <c r="AP183" s="399" t="str">
        <f t="shared" si="211"/>
        <v/>
      </c>
      <c r="AQ183" s="399" t="str">
        <f t="shared" si="212"/>
        <v/>
      </c>
      <c r="AR183" s="399" t="str">
        <f t="shared" si="213"/>
        <v/>
      </c>
      <c r="AS183" s="399" t="str">
        <f t="shared" si="214"/>
        <v/>
      </c>
      <c r="AT183" s="399">
        <f t="shared" si="215"/>
        <v>0</v>
      </c>
      <c r="AU183" s="399" t="str">
        <f t="shared" si="216"/>
        <v/>
      </c>
      <c r="AV183" s="399" t="str">
        <f t="shared" si="217"/>
        <v/>
      </c>
      <c r="AW183" s="399" t="str">
        <f t="shared" si="218"/>
        <v/>
      </c>
      <c r="AX183" s="399" t="str">
        <f t="shared" si="219"/>
        <v/>
      </c>
      <c r="AY183" s="399" t="str">
        <f t="shared" si="220"/>
        <v/>
      </c>
      <c r="AZ183" s="399" t="str">
        <f t="shared" si="221"/>
        <v/>
      </c>
      <c r="BA183" s="399" t="str">
        <f t="shared" si="222"/>
        <v/>
      </c>
      <c r="BB183" s="399" t="str">
        <f t="shared" si="223"/>
        <v/>
      </c>
      <c r="BC183" s="399" t="str">
        <f t="shared" si="224"/>
        <v/>
      </c>
      <c r="BD183" s="403" t="str">
        <f t="shared" si="225"/>
        <v/>
      </c>
      <c r="BE183" s="393">
        <f t="shared" si="226"/>
        <v>0</v>
      </c>
      <c r="BF183" s="157"/>
      <c r="BG183" s="399">
        <f t="shared" si="227"/>
        <v>0</v>
      </c>
      <c r="BH183" s="399">
        <f t="shared" si="228"/>
        <v>0</v>
      </c>
      <c r="BI183" s="412">
        <f t="shared" si="229"/>
        <v>0</v>
      </c>
      <c r="BJ183" s="413">
        <f t="shared" si="205"/>
        <v>0</v>
      </c>
      <c r="BK183" s="398" t="str">
        <f t="shared" si="206"/>
        <v>0</v>
      </c>
      <c r="BL183" s="398" t="str">
        <f t="shared" si="207"/>
        <v>0</v>
      </c>
      <c r="BM183" s="412">
        <f t="shared" si="230"/>
        <v>0</v>
      </c>
      <c r="BN183" s="412" t="str">
        <f t="shared" si="231"/>
        <v>0m0</v>
      </c>
      <c r="BO183" s="399">
        <f t="shared" si="232"/>
        <v>0</v>
      </c>
      <c r="BP183" s="399">
        <f t="shared" si="233"/>
        <v>0</v>
      </c>
      <c r="BQ183" s="412">
        <f t="shared" si="234"/>
        <v>0</v>
      </c>
      <c r="BR183" s="413">
        <f t="shared" si="235"/>
        <v>0</v>
      </c>
      <c r="BS183" s="398" t="str">
        <f t="shared" si="236"/>
        <v>0</v>
      </c>
      <c r="BT183" s="398" t="str">
        <f t="shared" si="237"/>
        <v>0</v>
      </c>
      <c r="BU183" s="412">
        <f t="shared" si="238"/>
        <v>0</v>
      </c>
      <c r="BV183" s="412" t="str">
        <f t="shared" si="239"/>
        <v>0m0</v>
      </c>
      <c r="BW183" s="399">
        <f t="shared" si="240"/>
        <v>0</v>
      </c>
      <c r="BX183" s="399">
        <f t="shared" si="241"/>
        <v>0</v>
      </c>
      <c r="BY183" s="412">
        <f t="shared" si="242"/>
        <v>0</v>
      </c>
      <c r="BZ183" s="413">
        <f t="shared" si="243"/>
        <v>0</v>
      </c>
      <c r="CA183" s="398" t="str">
        <f t="shared" si="244"/>
        <v>0</v>
      </c>
      <c r="CB183" s="398" t="str">
        <f t="shared" si="245"/>
        <v>0</v>
      </c>
      <c r="CC183" s="412">
        <f t="shared" si="246"/>
        <v>0</v>
      </c>
      <c r="CD183" s="412" t="str">
        <f t="shared" si="247"/>
        <v>0m0</v>
      </c>
      <c r="CE183" s="399">
        <f t="shared" si="248"/>
        <v>0</v>
      </c>
      <c r="CF183" s="399">
        <f t="shared" si="249"/>
        <v>0</v>
      </c>
      <c r="CG183" s="412">
        <f t="shared" si="250"/>
        <v>0</v>
      </c>
      <c r="CH183" s="413">
        <f t="shared" si="251"/>
        <v>0</v>
      </c>
      <c r="CI183" s="398" t="str">
        <f t="shared" si="252"/>
        <v>0</v>
      </c>
      <c r="CJ183" s="398" t="str">
        <f t="shared" si="253"/>
        <v>0</v>
      </c>
      <c r="CK183" s="412">
        <f t="shared" si="254"/>
        <v>0</v>
      </c>
      <c r="CL183" s="412" t="str">
        <f t="shared" si="255"/>
        <v>0m0</v>
      </c>
      <c r="CM183" s="399">
        <f t="shared" si="256"/>
        <v>0</v>
      </c>
      <c r="CN183" s="399">
        <f t="shared" si="257"/>
        <v>0</v>
      </c>
      <c r="CO183" s="412">
        <f t="shared" si="258"/>
        <v>0</v>
      </c>
      <c r="CP183" s="413">
        <f t="shared" si="259"/>
        <v>0</v>
      </c>
      <c r="CQ183" s="398" t="str">
        <f t="shared" si="260"/>
        <v>0</v>
      </c>
      <c r="CR183" s="398" t="str">
        <f t="shared" si="261"/>
        <v>0</v>
      </c>
      <c r="CS183" s="412">
        <f t="shared" si="262"/>
        <v>0</v>
      </c>
      <c r="CT183" s="412" t="str">
        <f t="shared" si="263"/>
        <v>0m0</v>
      </c>
      <c r="CU183" s="412">
        <f t="shared" si="264"/>
        <v>0</v>
      </c>
      <c r="CV183" s="412">
        <f t="shared" si="265"/>
        <v>0</v>
      </c>
      <c r="CW183" s="412">
        <f t="shared" si="266"/>
        <v>0</v>
      </c>
      <c r="CX183" s="412">
        <f t="shared" si="267"/>
        <v>0</v>
      </c>
      <c r="CY183" s="412">
        <f t="shared" si="268"/>
        <v>0</v>
      </c>
      <c r="CZ183" s="412" t="str">
        <f t="shared" si="269"/>
        <v/>
      </c>
      <c r="DA183" s="412" t="str">
        <f t="shared" si="270"/>
        <v/>
      </c>
      <c r="DB183" s="412" t="str">
        <f t="shared" si="271"/>
        <v/>
      </c>
      <c r="DC183" s="412" t="str">
        <f t="shared" si="272"/>
        <v/>
      </c>
      <c r="DD183" s="412" t="str">
        <f t="shared" si="273"/>
        <v/>
      </c>
      <c r="DE183" s="412"/>
      <c r="DG183" s="412" t="str">
        <f t="shared" si="274"/>
        <v/>
      </c>
      <c r="DH183" s="412" t="str">
        <f t="shared" si="275"/>
        <v/>
      </c>
      <c r="DI183" s="412">
        <f t="shared" si="276"/>
        <v>0</v>
      </c>
      <c r="DJ183" s="412" t="str">
        <f t="shared" si="277"/>
        <v/>
      </c>
      <c r="DK183" s="412" t="str">
        <f t="shared" si="278"/>
        <v/>
      </c>
      <c r="DL183" s="412" t="str">
        <f t="shared" si="279"/>
        <v/>
      </c>
      <c r="DM183" s="412" t="str">
        <f t="shared" si="280"/>
        <v/>
      </c>
      <c r="DN183" s="412" t="str">
        <f t="shared" si="281"/>
        <v/>
      </c>
      <c r="DO183" s="412" t="str">
        <f t="shared" si="282"/>
        <v/>
      </c>
      <c r="DR183" s="494"/>
      <c r="DS183" s="393">
        <f t="shared" si="285"/>
        <v>0</v>
      </c>
      <c r="DT183" s="393">
        <f t="shared" si="283"/>
        <v>0</v>
      </c>
      <c r="DU183" s="411">
        <f t="shared" si="284"/>
        <v>0</v>
      </c>
      <c r="DX183" s="494" t="e">
        <f>IF(BG183&lt;270000,○,"")</f>
        <v>#NAME?</v>
      </c>
    </row>
    <row r="184" spans="1:128" s="411" customFormat="1" ht="18" hidden="1" customHeight="1" thickBot="1">
      <c r="A184" s="145" t="str">
        <f t="shared" si="208"/>
        <v/>
      </c>
      <c r="B184" s="158"/>
      <c r="C184" s="31" t="str">
        <f>IF(B184="","",VLOOKUP(B184,学連登録!$C$2:$G$3000,2,FALSE))</f>
        <v/>
      </c>
      <c r="D184" s="32" t="str">
        <f>IF(B184="","",VLOOKUP(B184,学連登録!$C$2:$G$3000,3,FALSE))</f>
        <v/>
      </c>
      <c r="E184" s="33" t="str">
        <f>IF(B184="","",VLOOKUP(B184,学連登録!$C$2:$G$3000,4,FALSE))</f>
        <v/>
      </c>
      <c r="F184" s="383" t="str">
        <f>IF(B184="","",VLOOKUP(B184,学連登録!$C$2:$I$3000,7,FALSE))</f>
        <v/>
      </c>
      <c r="G184" s="159"/>
      <c r="H184" s="853"/>
      <c r="I184" s="854"/>
      <c r="J184" s="160"/>
      <c r="K184" s="825"/>
      <c r="L184" s="826"/>
      <c r="M184" s="160"/>
      <c r="N184" s="819"/>
      <c r="O184" s="820"/>
      <c r="P184" s="159"/>
      <c r="Q184" s="825"/>
      <c r="R184" s="826"/>
      <c r="S184" s="159"/>
      <c r="T184" s="825"/>
      <c r="U184" s="826"/>
      <c r="V184" s="103" t="str">
        <f>IF(B184="","",VLOOKUP(B184,学連登録!$C$2:$H$3000,6,FALSE))</f>
        <v/>
      </c>
      <c r="W184" s="377"/>
      <c r="X184" s="157"/>
      <c r="Y184" s="118" t="str">
        <f t="shared" si="286"/>
        <v/>
      </c>
      <c r="Z184" s="97" t="str">
        <f>IF(G184="","",VLOOKUP(G184,種目名!$O$5:$T$104,3,0))</f>
        <v/>
      </c>
      <c r="AA184" s="99" t="str">
        <f>IF(J184="","",VLOOKUP(J184,種目名!$O$5:$T$104,3,0))</f>
        <v/>
      </c>
      <c r="AB184" s="119" t="str">
        <f>IF(M184="","",VLOOKUP(M184,種目名!$O$5:$T$104,3,0))</f>
        <v/>
      </c>
      <c r="AC184" s="119" t="str">
        <f>IF(P184="","",VLOOKUP(AF184,種目名!$O$5:$T$104,3,0))</f>
        <v/>
      </c>
      <c r="AD184" s="120" t="str">
        <f>IF(S184="","",VLOOKUP(AI184,種目名!$O$5:$T$104,3,0))</f>
        <v/>
      </c>
      <c r="AE184" s="117">
        <f t="shared" si="287"/>
        <v>0</v>
      </c>
      <c r="AF184" s="157" t="str">
        <f t="shared" si="288"/>
        <v/>
      </c>
      <c r="AG184" s="157" t="str">
        <f t="shared" si="289"/>
        <v/>
      </c>
      <c r="AH184" s="117">
        <f t="shared" si="290"/>
        <v>0</v>
      </c>
      <c r="AI184" s="157" t="str">
        <f t="shared" si="291"/>
        <v/>
      </c>
      <c r="AJ184" s="157" t="str">
        <f t="shared" si="292"/>
        <v/>
      </c>
      <c r="AK184" s="390"/>
      <c r="AL184" s="171">
        <f t="shared" si="209"/>
        <v>0</v>
      </c>
      <c r="AM184" s="399">
        <f t="shared" si="210"/>
        <v>0</v>
      </c>
      <c r="AN184" s="399">
        <f>COUNTIF($B$12:B184,B184)</f>
        <v>0</v>
      </c>
      <c r="AO184" s="399"/>
      <c r="AP184" s="399" t="str">
        <f t="shared" si="211"/>
        <v/>
      </c>
      <c r="AQ184" s="399" t="str">
        <f t="shared" si="212"/>
        <v/>
      </c>
      <c r="AR184" s="399" t="str">
        <f t="shared" si="213"/>
        <v/>
      </c>
      <c r="AS184" s="399" t="str">
        <f t="shared" si="214"/>
        <v/>
      </c>
      <c r="AT184" s="399">
        <f t="shared" si="215"/>
        <v>0</v>
      </c>
      <c r="AU184" s="399" t="str">
        <f t="shared" si="216"/>
        <v/>
      </c>
      <c r="AV184" s="399" t="str">
        <f t="shared" si="217"/>
        <v/>
      </c>
      <c r="AW184" s="399" t="str">
        <f t="shared" si="218"/>
        <v/>
      </c>
      <c r="AX184" s="399" t="str">
        <f t="shared" si="219"/>
        <v/>
      </c>
      <c r="AY184" s="399" t="str">
        <f t="shared" si="220"/>
        <v/>
      </c>
      <c r="AZ184" s="399" t="str">
        <f t="shared" si="221"/>
        <v/>
      </c>
      <c r="BA184" s="399" t="str">
        <f t="shared" si="222"/>
        <v/>
      </c>
      <c r="BB184" s="399" t="str">
        <f t="shared" si="223"/>
        <v/>
      </c>
      <c r="BC184" s="399" t="str">
        <f t="shared" si="224"/>
        <v/>
      </c>
      <c r="BD184" s="403" t="str">
        <f t="shared" si="225"/>
        <v/>
      </c>
      <c r="BE184" s="393">
        <f t="shared" si="226"/>
        <v>0</v>
      </c>
      <c r="BF184" s="157"/>
      <c r="BG184" s="399">
        <f t="shared" si="227"/>
        <v>0</v>
      </c>
      <c r="BH184" s="399">
        <f t="shared" si="228"/>
        <v>0</v>
      </c>
      <c r="BI184" s="412">
        <f t="shared" si="229"/>
        <v>0</v>
      </c>
      <c r="BJ184" s="413">
        <f t="shared" si="205"/>
        <v>0</v>
      </c>
      <c r="BK184" s="398" t="str">
        <f t="shared" si="206"/>
        <v>0</v>
      </c>
      <c r="BL184" s="398" t="str">
        <f t="shared" si="207"/>
        <v>0</v>
      </c>
      <c r="BM184" s="412">
        <f t="shared" si="230"/>
        <v>0</v>
      </c>
      <c r="BN184" s="412" t="str">
        <f t="shared" si="231"/>
        <v>0m0</v>
      </c>
      <c r="BO184" s="399">
        <f t="shared" si="232"/>
        <v>0</v>
      </c>
      <c r="BP184" s="399">
        <f t="shared" si="233"/>
        <v>0</v>
      </c>
      <c r="BQ184" s="412">
        <f t="shared" si="234"/>
        <v>0</v>
      </c>
      <c r="BR184" s="413">
        <f t="shared" si="235"/>
        <v>0</v>
      </c>
      <c r="BS184" s="398" t="str">
        <f t="shared" si="236"/>
        <v>0</v>
      </c>
      <c r="BT184" s="398" t="str">
        <f t="shared" si="237"/>
        <v>0</v>
      </c>
      <c r="BU184" s="412">
        <f t="shared" si="238"/>
        <v>0</v>
      </c>
      <c r="BV184" s="412" t="str">
        <f t="shared" si="239"/>
        <v>0m0</v>
      </c>
      <c r="BW184" s="399">
        <f t="shared" si="240"/>
        <v>0</v>
      </c>
      <c r="BX184" s="399">
        <f t="shared" si="241"/>
        <v>0</v>
      </c>
      <c r="BY184" s="412">
        <f t="shared" si="242"/>
        <v>0</v>
      </c>
      <c r="BZ184" s="413">
        <f t="shared" si="243"/>
        <v>0</v>
      </c>
      <c r="CA184" s="398" t="str">
        <f t="shared" si="244"/>
        <v>0</v>
      </c>
      <c r="CB184" s="398" t="str">
        <f t="shared" si="245"/>
        <v>0</v>
      </c>
      <c r="CC184" s="412">
        <f t="shared" si="246"/>
        <v>0</v>
      </c>
      <c r="CD184" s="412" t="str">
        <f t="shared" si="247"/>
        <v>0m0</v>
      </c>
      <c r="CE184" s="399">
        <f t="shared" si="248"/>
        <v>0</v>
      </c>
      <c r="CF184" s="399">
        <f t="shared" si="249"/>
        <v>0</v>
      </c>
      <c r="CG184" s="412">
        <f t="shared" si="250"/>
        <v>0</v>
      </c>
      <c r="CH184" s="413">
        <f t="shared" si="251"/>
        <v>0</v>
      </c>
      <c r="CI184" s="398" t="str">
        <f t="shared" si="252"/>
        <v>0</v>
      </c>
      <c r="CJ184" s="398" t="str">
        <f t="shared" si="253"/>
        <v>0</v>
      </c>
      <c r="CK184" s="412">
        <f t="shared" si="254"/>
        <v>0</v>
      </c>
      <c r="CL184" s="412" t="str">
        <f t="shared" si="255"/>
        <v>0m0</v>
      </c>
      <c r="CM184" s="399">
        <f t="shared" si="256"/>
        <v>0</v>
      </c>
      <c r="CN184" s="399">
        <f t="shared" si="257"/>
        <v>0</v>
      </c>
      <c r="CO184" s="412">
        <f t="shared" si="258"/>
        <v>0</v>
      </c>
      <c r="CP184" s="413">
        <f t="shared" si="259"/>
        <v>0</v>
      </c>
      <c r="CQ184" s="398" t="str">
        <f t="shared" si="260"/>
        <v>0</v>
      </c>
      <c r="CR184" s="398" t="str">
        <f t="shared" si="261"/>
        <v>0</v>
      </c>
      <c r="CS184" s="412">
        <f t="shared" si="262"/>
        <v>0</v>
      </c>
      <c r="CT184" s="412" t="str">
        <f t="shared" si="263"/>
        <v>0m0</v>
      </c>
      <c r="CU184" s="412">
        <f t="shared" si="264"/>
        <v>0</v>
      </c>
      <c r="CV184" s="412">
        <f t="shared" si="265"/>
        <v>0</v>
      </c>
      <c r="CW184" s="412">
        <f t="shared" si="266"/>
        <v>0</v>
      </c>
      <c r="CX184" s="412">
        <f t="shared" si="267"/>
        <v>0</v>
      </c>
      <c r="CY184" s="412">
        <f t="shared" si="268"/>
        <v>0</v>
      </c>
      <c r="CZ184" s="412" t="str">
        <f t="shared" si="269"/>
        <v/>
      </c>
      <c r="DA184" s="412" t="str">
        <f t="shared" si="270"/>
        <v/>
      </c>
      <c r="DB184" s="412" t="str">
        <f t="shared" si="271"/>
        <v/>
      </c>
      <c r="DC184" s="412" t="str">
        <f t="shared" si="272"/>
        <v/>
      </c>
      <c r="DD184" s="412" t="str">
        <f t="shared" si="273"/>
        <v/>
      </c>
      <c r="DE184" s="412"/>
      <c r="DG184" s="412" t="str">
        <f t="shared" si="274"/>
        <v/>
      </c>
      <c r="DH184" s="412" t="str">
        <f t="shared" si="275"/>
        <v/>
      </c>
      <c r="DI184" s="412">
        <f t="shared" si="276"/>
        <v>0</v>
      </c>
      <c r="DJ184" s="412" t="str">
        <f t="shared" si="277"/>
        <v/>
      </c>
      <c r="DK184" s="412" t="str">
        <f t="shared" si="278"/>
        <v/>
      </c>
      <c r="DL184" s="412" t="str">
        <f t="shared" si="279"/>
        <v/>
      </c>
      <c r="DM184" s="412" t="str">
        <f t="shared" si="280"/>
        <v/>
      </c>
      <c r="DN184" s="412" t="str">
        <f t="shared" si="281"/>
        <v/>
      </c>
      <c r="DO184" s="412" t="str">
        <f t="shared" si="282"/>
        <v/>
      </c>
      <c r="DR184" s="494"/>
      <c r="DS184" s="393">
        <f t="shared" si="285"/>
        <v>0</v>
      </c>
      <c r="DT184" s="393">
        <f t="shared" si="283"/>
        <v>0</v>
      </c>
      <c r="DU184" s="411">
        <f t="shared" si="284"/>
        <v>0</v>
      </c>
      <c r="DX184" s="494" t="e">
        <f>IF(BG184&lt;270000,○,"")</f>
        <v>#NAME?</v>
      </c>
    </row>
    <row r="185" spans="1:128" s="411" customFormat="1" ht="18" hidden="1" customHeight="1" thickBot="1">
      <c r="A185" s="145" t="str">
        <f t="shared" si="208"/>
        <v/>
      </c>
      <c r="B185" s="158"/>
      <c r="C185" s="31" t="str">
        <f>IF(B185="","",VLOOKUP(B185,学連登録!$C$2:$G$3000,2,FALSE))</f>
        <v/>
      </c>
      <c r="D185" s="32" t="str">
        <f>IF(B185="","",VLOOKUP(B185,学連登録!$C$2:$G$3000,3,FALSE))</f>
        <v/>
      </c>
      <c r="E185" s="33" t="str">
        <f>IF(B185="","",VLOOKUP(B185,学連登録!$C$2:$G$3000,4,FALSE))</f>
        <v/>
      </c>
      <c r="F185" s="383" t="str">
        <f>IF(B185="","",VLOOKUP(B185,学連登録!$C$2:$I$3000,7,FALSE))</f>
        <v/>
      </c>
      <c r="G185" s="159"/>
      <c r="H185" s="853"/>
      <c r="I185" s="854"/>
      <c r="J185" s="160"/>
      <c r="K185" s="825"/>
      <c r="L185" s="826"/>
      <c r="M185" s="160"/>
      <c r="N185" s="819"/>
      <c r="O185" s="820"/>
      <c r="P185" s="159"/>
      <c r="Q185" s="825"/>
      <c r="R185" s="826"/>
      <c r="S185" s="159"/>
      <c r="T185" s="825"/>
      <c r="U185" s="826"/>
      <c r="V185" s="103" t="str">
        <f>IF(B185="","",VLOOKUP(B185,学連登録!$C$2:$H$3000,6,FALSE))</f>
        <v/>
      </c>
      <c r="W185" s="377"/>
      <c r="X185" s="157"/>
      <c r="Y185" s="118" t="str">
        <f t="shared" si="286"/>
        <v/>
      </c>
      <c r="Z185" s="97" t="str">
        <f>IF(G185="","",VLOOKUP(G185,種目名!$O$5:$T$104,3,0))</f>
        <v/>
      </c>
      <c r="AA185" s="99" t="str">
        <f>IF(J185="","",VLOOKUP(J185,種目名!$O$5:$T$104,3,0))</f>
        <v/>
      </c>
      <c r="AB185" s="119" t="str">
        <f>IF(M185="","",VLOOKUP(M185,種目名!$O$5:$T$104,3,0))</f>
        <v/>
      </c>
      <c r="AC185" s="119" t="str">
        <f>IF(P185="","",VLOOKUP(AF185,種目名!$O$5:$T$104,3,0))</f>
        <v/>
      </c>
      <c r="AD185" s="120" t="str">
        <f>IF(S185="","",VLOOKUP(AI185,種目名!$O$5:$T$104,3,0))</f>
        <v/>
      </c>
      <c r="AE185" s="117">
        <f t="shared" si="287"/>
        <v>0</v>
      </c>
      <c r="AF185" s="157" t="str">
        <f t="shared" si="288"/>
        <v/>
      </c>
      <c r="AG185" s="157" t="str">
        <f t="shared" si="289"/>
        <v/>
      </c>
      <c r="AH185" s="117">
        <f t="shared" si="290"/>
        <v>0</v>
      </c>
      <c r="AI185" s="157" t="str">
        <f t="shared" si="291"/>
        <v/>
      </c>
      <c r="AJ185" s="157" t="str">
        <f t="shared" si="292"/>
        <v/>
      </c>
      <c r="AK185" s="390"/>
      <c r="AL185" s="171">
        <f t="shared" si="209"/>
        <v>0</v>
      </c>
      <c r="AM185" s="399">
        <f t="shared" si="210"/>
        <v>0</v>
      </c>
      <c r="AN185" s="399">
        <f>COUNTIF($B$12:B185,B185)</f>
        <v>0</v>
      </c>
      <c r="AO185" s="399"/>
      <c r="AP185" s="399" t="str">
        <f t="shared" si="211"/>
        <v/>
      </c>
      <c r="AQ185" s="399" t="str">
        <f t="shared" si="212"/>
        <v/>
      </c>
      <c r="AR185" s="399" t="str">
        <f t="shared" si="213"/>
        <v/>
      </c>
      <c r="AS185" s="399" t="str">
        <f t="shared" si="214"/>
        <v/>
      </c>
      <c r="AT185" s="399">
        <f t="shared" si="215"/>
        <v>0</v>
      </c>
      <c r="AU185" s="399" t="str">
        <f t="shared" si="216"/>
        <v/>
      </c>
      <c r="AV185" s="399" t="str">
        <f t="shared" si="217"/>
        <v/>
      </c>
      <c r="AW185" s="399" t="str">
        <f t="shared" si="218"/>
        <v/>
      </c>
      <c r="AX185" s="399" t="str">
        <f t="shared" si="219"/>
        <v/>
      </c>
      <c r="AY185" s="399" t="str">
        <f t="shared" si="220"/>
        <v/>
      </c>
      <c r="AZ185" s="399" t="str">
        <f t="shared" si="221"/>
        <v/>
      </c>
      <c r="BA185" s="399" t="str">
        <f t="shared" si="222"/>
        <v/>
      </c>
      <c r="BB185" s="399" t="str">
        <f t="shared" si="223"/>
        <v/>
      </c>
      <c r="BC185" s="399" t="str">
        <f t="shared" si="224"/>
        <v/>
      </c>
      <c r="BD185" s="403" t="str">
        <f t="shared" si="225"/>
        <v/>
      </c>
      <c r="BE185" s="393">
        <f t="shared" si="226"/>
        <v>0</v>
      </c>
      <c r="BF185" s="157"/>
      <c r="BG185" s="399">
        <f t="shared" si="227"/>
        <v>0</v>
      </c>
      <c r="BH185" s="399">
        <f t="shared" si="228"/>
        <v>0</v>
      </c>
      <c r="BI185" s="412">
        <f t="shared" si="229"/>
        <v>0</v>
      </c>
      <c r="BJ185" s="413">
        <f t="shared" si="205"/>
        <v>0</v>
      </c>
      <c r="BK185" s="398" t="str">
        <f t="shared" si="206"/>
        <v>0</v>
      </c>
      <c r="BL185" s="398" t="str">
        <f t="shared" si="207"/>
        <v>0</v>
      </c>
      <c r="BM185" s="412">
        <f t="shared" si="230"/>
        <v>0</v>
      </c>
      <c r="BN185" s="412" t="str">
        <f t="shared" si="231"/>
        <v>0m0</v>
      </c>
      <c r="BO185" s="399">
        <f t="shared" si="232"/>
        <v>0</v>
      </c>
      <c r="BP185" s="399">
        <f t="shared" si="233"/>
        <v>0</v>
      </c>
      <c r="BQ185" s="412">
        <f t="shared" si="234"/>
        <v>0</v>
      </c>
      <c r="BR185" s="413">
        <f t="shared" si="235"/>
        <v>0</v>
      </c>
      <c r="BS185" s="398" t="str">
        <f t="shared" si="236"/>
        <v>0</v>
      </c>
      <c r="BT185" s="398" t="str">
        <f t="shared" si="237"/>
        <v>0</v>
      </c>
      <c r="BU185" s="412">
        <f t="shared" si="238"/>
        <v>0</v>
      </c>
      <c r="BV185" s="412" t="str">
        <f t="shared" si="239"/>
        <v>0m0</v>
      </c>
      <c r="BW185" s="399">
        <f t="shared" si="240"/>
        <v>0</v>
      </c>
      <c r="BX185" s="399">
        <f t="shared" si="241"/>
        <v>0</v>
      </c>
      <c r="BY185" s="412">
        <f t="shared" si="242"/>
        <v>0</v>
      </c>
      <c r="BZ185" s="413">
        <f t="shared" si="243"/>
        <v>0</v>
      </c>
      <c r="CA185" s="398" t="str">
        <f t="shared" si="244"/>
        <v>0</v>
      </c>
      <c r="CB185" s="398" t="str">
        <f t="shared" si="245"/>
        <v>0</v>
      </c>
      <c r="CC185" s="412">
        <f t="shared" si="246"/>
        <v>0</v>
      </c>
      <c r="CD185" s="412" t="str">
        <f t="shared" si="247"/>
        <v>0m0</v>
      </c>
      <c r="CE185" s="399">
        <f t="shared" si="248"/>
        <v>0</v>
      </c>
      <c r="CF185" s="399">
        <f t="shared" si="249"/>
        <v>0</v>
      </c>
      <c r="CG185" s="412">
        <f t="shared" si="250"/>
        <v>0</v>
      </c>
      <c r="CH185" s="413">
        <f t="shared" si="251"/>
        <v>0</v>
      </c>
      <c r="CI185" s="398" t="str">
        <f t="shared" si="252"/>
        <v>0</v>
      </c>
      <c r="CJ185" s="398" t="str">
        <f t="shared" si="253"/>
        <v>0</v>
      </c>
      <c r="CK185" s="412">
        <f t="shared" si="254"/>
        <v>0</v>
      </c>
      <c r="CL185" s="412" t="str">
        <f t="shared" si="255"/>
        <v>0m0</v>
      </c>
      <c r="CM185" s="399">
        <f t="shared" si="256"/>
        <v>0</v>
      </c>
      <c r="CN185" s="399">
        <f t="shared" si="257"/>
        <v>0</v>
      </c>
      <c r="CO185" s="412">
        <f t="shared" si="258"/>
        <v>0</v>
      </c>
      <c r="CP185" s="413">
        <f t="shared" si="259"/>
        <v>0</v>
      </c>
      <c r="CQ185" s="398" t="str">
        <f t="shared" si="260"/>
        <v>0</v>
      </c>
      <c r="CR185" s="398" t="str">
        <f t="shared" si="261"/>
        <v>0</v>
      </c>
      <c r="CS185" s="412">
        <f t="shared" si="262"/>
        <v>0</v>
      </c>
      <c r="CT185" s="412" t="str">
        <f t="shared" si="263"/>
        <v>0m0</v>
      </c>
      <c r="CU185" s="412">
        <f t="shared" si="264"/>
        <v>0</v>
      </c>
      <c r="CV185" s="412">
        <f t="shared" si="265"/>
        <v>0</v>
      </c>
      <c r="CW185" s="412">
        <f t="shared" si="266"/>
        <v>0</v>
      </c>
      <c r="CX185" s="412">
        <f t="shared" si="267"/>
        <v>0</v>
      </c>
      <c r="CY185" s="412">
        <f t="shared" si="268"/>
        <v>0</v>
      </c>
      <c r="CZ185" s="412" t="str">
        <f t="shared" si="269"/>
        <v/>
      </c>
      <c r="DA185" s="412" t="str">
        <f t="shared" si="270"/>
        <v/>
      </c>
      <c r="DB185" s="412" t="str">
        <f t="shared" si="271"/>
        <v/>
      </c>
      <c r="DC185" s="412" t="str">
        <f t="shared" si="272"/>
        <v/>
      </c>
      <c r="DD185" s="412" t="str">
        <f t="shared" si="273"/>
        <v/>
      </c>
      <c r="DE185" s="412"/>
      <c r="DG185" s="412" t="str">
        <f t="shared" si="274"/>
        <v/>
      </c>
      <c r="DH185" s="412" t="str">
        <f t="shared" si="275"/>
        <v/>
      </c>
      <c r="DI185" s="412">
        <f t="shared" si="276"/>
        <v>0</v>
      </c>
      <c r="DJ185" s="412" t="str">
        <f t="shared" si="277"/>
        <v/>
      </c>
      <c r="DK185" s="412" t="str">
        <f t="shared" si="278"/>
        <v/>
      </c>
      <c r="DL185" s="412" t="str">
        <f t="shared" si="279"/>
        <v/>
      </c>
      <c r="DM185" s="412" t="str">
        <f t="shared" si="280"/>
        <v/>
      </c>
      <c r="DN185" s="412" t="str">
        <f t="shared" si="281"/>
        <v/>
      </c>
      <c r="DO185" s="412" t="str">
        <f t="shared" si="282"/>
        <v/>
      </c>
      <c r="DR185" s="494"/>
      <c r="DS185" s="393">
        <f t="shared" si="285"/>
        <v>0</v>
      </c>
      <c r="DT185" s="393">
        <f t="shared" si="283"/>
        <v>0</v>
      </c>
      <c r="DU185" s="411">
        <f t="shared" si="284"/>
        <v>0</v>
      </c>
      <c r="DX185" s="494" t="e">
        <f>IF(BG185&lt;270000,○,"")</f>
        <v>#NAME?</v>
      </c>
    </row>
    <row r="186" spans="1:128" s="411" customFormat="1" ht="18" hidden="1" customHeight="1" thickBot="1">
      <c r="A186" s="145" t="str">
        <f t="shared" si="208"/>
        <v/>
      </c>
      <c r="B186" s="158"/>
      <c r="C186" s="31" t="str">
        <f>IF(B186="","",VLOOKUP(B186,学連登録!$C$2:$G$3000,2,FALSE))</f>
        <v/>
      </c>
      <c r="D186" s="32" t="str">
        <f>IF(B186="","",VLOOKUP(B186,学連登録!$C$2:$G$3000,3,FALSE))</f>
        <v/>
      </c>
      <c r="E186" s="33" t="str">
        <f>IF(B186="","",VLOOKUP(B186,学連登録!$C$2:$G$3000,4,FALSE))</f>
        <v/>
      </c>
      <c r="F186" s="383" t="str">
        <f>IF(B186="","",VLOOKUP(B186,学連登録!$C$2:$I$3000,7,FALSE))</f>
        <v/>
      </c>
      <c r="G186" s="159"/>
      <c r="H186" s="853"/>
      <c r="I186" s="854"/>
      <c r="J186" s="160"/>
      <c r="K186" s="825"/>
      <c r="L186" s="826"/>
      <c r="M186" s="160"/>
      <c r="N186" s="819"/>
      <c r="O186" s="820"/>
      <c r="P186" s="159"/>
      <c r="Q186" s="825"/>
      <c r="R186" s="826"/>
      <c r="S186" s="159"/>
      <c r="T186" s="825"/>
      <c r="U186" s="826"/>
      <c r="V186" s="103" t="str">
        <f>IF(B186="","",VLOOKUP(B186,学連登録!$C$2:$H$3000,6,FALSE))</f>
        <v/>
      </c>
      <c r="W186" s="377"/>
      <c r="X186" s="157"/>
      <c r="Y186" s="118" t="str">
        <f t="shared" si="286"/>
        <v/>
      </c>
      <c r="Z186" s="97" t="str">
        <f>IF(G186="","",VLOOKUP(G186,種目名!$O$5:$T$104,3,0))</f>
        <v/>
      </c>
      <c r="AA186" s="99" t="str">
        <f>IF(J186="","",VLOOKUP(J186,種目名!$O$5:$T$104,3,0))</f>
        <v/>
      </c>
      <c r="AB186" s="119" t="str">
        <f>IF(M186="","",VLOOKUP(M186,種目名!$O$5:$T$104,3,0))</f>
        <v/>
      </c>
      <c r="AC186" s="119" t="str">
        <f>IF(P186="","",VLOOKUP(AF186,種目名!$O$5:$T$104,3,0))</f>
        <v/>
      </c>
      <c r="AD186" s="120" t="str">
        <f>IF(S186="","",VLOOKUP(AI186,種目名!$O$5:$T$104,3,0))</f>
        <v/>
      </c>
      <c r="AE186" s="117">
        <f t="shared" si="287"/>
        <v>0</v>
      </c>
      <c r="AF186" s="157" t="str">
        <f t="shared" si="288"/>
        <v/>
      </c>
      <c r="AG186" s="157" t="str">
        <f t="shared" si="289"/>
        <v/>
      </c>
      <c r="AH186" s="117">
        <f t="shared" si="290"/>
        <v>0</v>
      </c>
      <c r="AI186" s="157" t="str">
        <f t="shared" si="291"/>
        <v/>
      </c>
      <c r="AJ186" s="157" t="str">
        <f t="shared" si="292"/>
        <v/>
      </c>
      <c r="AK186" s="390"/>
      <c r="AL186" s="171">
        <f t="shared" si="209"/>
        <v>0</v>
      </c>
      <c r="AM186" s="399">
        <f t="shared" si="210"/>
        <v>0</v>
      </c>
      <c r="AN186" s="399">
        <f>COUNTIF($B$12:B186,B186)</f>
        <v>0</v>
      </c>
      <c r="AO186" s="399"/>
      <c r="AP186" s="399" t="str">
        <f t="shared" si="211"/>
        <v/>
      </c>
      <c r="AQ186" s="399" t="str">
        <f t="shared" si="212"/>
        <v/>
      </c>
      <c r="AR186" s="399" t="str">
        <f t="shared" si="213"/>
        <v/>
      </c>
      <c r="AS186" s="399" t="str">
        <f t="shared" si="214"/>
        <v/>
      </c>
      <c r="AT186" s="399">
        <f t="shared" si="215"/>
        <v>0</v>
      </c>
      <c r="AU186" s="399" t="str">
        <f t="shared" si="216"/>
        <v/>
      </c>
      <c r="AV186" s="399" t="str">
        <f t="shared" si="217"/>
        <v/>
      </c>
      <c r="AW186" s="399" t="str">
        <f t="shared" si="218"/>
        <v/>
      </c>
      <c r="AX186" s="399" t="str">
        <f t="shared" si="219"/>
        <v/>
      </c>
      <c r="AY186" s="399" t="str">
        <f t="shared" si="220"/>
        <v/>
      </c>
      <c r="AZ186" s="399" t="str">
        <f t="shared" si="221"/>
        <v/>
      </c>
      <c r="BA186" s="399" t="str">
        <f t="shared" si="222"/>
        <v/>
      </c>
      <c r="BB186" s="399" t="str">
        <f t="shared" si="223"/>
        <v/>
      </c>
      <c r="BC186" s="399" t="str">
        <f t="shared" si="224"/>
        <v/>
      </c>
      <c r="BD186" s="403" t="str">
        <f t="shared" si="225"/>
        <v/>
      </c>
      <c r="BE186" s="393">
        <f t="shared" si="226"/>
        <v>0</v>
      </c>
      <c r="BF186" s="157"/>
      <c r="BG186" s="399">
        <f t="shared" si="227"/>
        <v>0</v>
      </c>
      <c r="BH186" s="399">
        <f t="shared" si="228"/>
        <v>0</v>
      </c>
      <c r="BI186" s="412">
        <f t="shared" si="229"/>
        <v>0</v>
      </c>
      <c r="BJ186" s="413">
        <f t="shared" si="205"/>
        <v>0</v>
      </c>
      <c r="BK186" s="398" t="str">
        <f t="shared" si="206"/>
        <v>0</v>
      </c>
      <c r="BL186" s="398" t="str">
        <f t="shared" si="207"/>
        <v>0</v>
      </c>
      <c r="BM186" s="412">
        <f t="shared" si="230"/>
        <v>0</v>
      </c>
      <c r="BN186" s="412" t="str">
        <f t="shared" si="231"/>
        <v>0m0</v>
      </c>
      <c r="BO186" s="399">
        <f t="shared" si="232"/>
        <v>0</v>
      </c>
      <c r="BP186" s="399">
        <f t="shared" si="233"/>
        <v>0</v>
      </c>
      <c r="BQ186" s="412">
        <f t="shared" si="234"/>
        <v>0</v>
      </c>
      <c r="BR186" s="413">
        <f t="shared" si="235"/>
        <v>0</v>
      </c>
      <c r="BS186" s="398" t="str">
        <f t="shared" si="236"/>
        <v>0</v>
      </c>
      <c r="BT186" s="398" t="str">
        <f t="shared" si="237"/>
        <v>0</v>
      </c>
      <c r="BU186" s="412">
        <f t="shared" si="238"/>
        <v>0</v>
      </c>
      <c r="BV186" s="412" t="str">
        <f t="shared" si="239"/>
        <v>0m0</v>
      </c>
      <c r="BW186" s="399">
        <f t="shared" si="240"/>
        <v>0</v>
      </c>
      <c r="BX186" s="399">
        <f t="shared" si="241"/>
        <v>0</v>
      </c>
      <c r="BY186" s="412">
        <f t="shared" si="242"/>
        <v>0</v>
      </c>
      <c r="BZ186" s="413">
        <f t="shared" si="243"/>
        <v>0</v>
      </c>
      <c r="CA186" s="398" t="str">
        <f t="shared" si="244"/>
        <v>0</v>
      </c>
      <c r="CB186" s="398" t="str">
        <f t="shared" si="245"/>
        <v>0</v>
      </c>
      <c r="CC186" s="412">
        <f t="shared" si="246"/>
        <v>0</v>
      </c>
      <c r="CD186" s="412" t="str">
        <f t="shared" si="247"/>
        <v>0m0</v>
      </c>
      <c r="CE186" s="399">
        <f t="shared" si="248"/>
        <v>0</v>
      </c>
      <c r="CF186" s="399">
        <f t="shared" si="249"/>
        <v>0</v>
      </c>
      <c r="CG186" s="412">
        <f t="shared" si="250"/>
        <v>0</v>
      </c>
      <c r="CH186" s="413">
        <f t="shared" si="251"/>
        <v>0</v>
      </c>
      <c r="CI186" s="398" t="str">
        <f t="shared" si="252"/>
        <v>0</v>
      </c>
      <c r="CJ186" s="398" t="str">
        <f t="shared" si="253"/>
        <v>0</v>
      </c>
      <c r="CK186" s="412">
        <f t="shared" si="254"/>
        <v>0</v>
      </c>
      <c r="CL186" s="412" t="str">
        <f t="shared" si="255"/>
        <v>0m0</v>
      </c>
      <c r="CM186" s="399">
        <f t="shared" si="256"/>
        <v>0</v>
      </c>
      <c r="CN186" s="399">
        <f t="shared" si="257"/>
        <v>0</v>
      </c>
      <c r="CO186" s="412">
        <f t="shared" si="258"/>
        <v>0</v>
      </c>
      <c r="CP186" s="413">
        <f t="shared" si="259"/>
        <v>0</v>
      </c>
      <c r="CQ186" s="398" t="str">
        <f t="shared" si="260"/>
        <v>0</v>
      </c>
      <c r="CR186" s="398" t="str">
        <f t="shared" si="261"/>
        <v>0</v>
      </c>
      <c r="CS186" s="412">
        <f t="shared" si="262"/>
        <v>0</v>
      </c>
      <c r="CT186" s="412" t="str">
        <f t="shared" si="263"/>
        <v>0m0</v>
      </c>
      <c r="CU186" s="412">
        <f t="shared" si="264"/>
        <v>0</v>
      </c>
      <c r="CV186" s="412">
        <f t="shared" si="265"/>
        <v>0</v>
      </c>
      <c r="CW186" s="412">
        <f t="shared" si="266"/>
        <v>0</v>
      </c>
      <c r="CX186" s="412">
        <f t="shared" si="267"/>
        <v>0</v>
      </c>
      <c r="CY186" s="412">
        <f t="shared" si="268"/>
        <v>0</v>
      </c>
      <c r="CZ186" s="412" t="str">
        <f t="shared" si="269"/>
        <v/>
      </c>
      <c r="DA186" s="412" t="str">
        <f t="shared" si="270"/>
        <v/>
      </c>
      <c r="DB186" s="412" t="str">
        <f t="shared" si="271"/>
        <v/>
      </c>
      <c r="DC186" s="412" t="str">
        <f t="shared" si="272"/>
        <v/>
      </c>
      <c r="DD186" s="412" t="str">
        <f t="shared" si="273"/>
        <v/>
      </c>
      <c r="DE186" s="412"/>
      <c r="DG186" s="412" t="str">
        <f t="shared" si="274"/>
        <v/>
      </c>
      <c r="DH186" s="412" t="str">
        <f t="shared" si="275"/>
        <v/>
      </c>
      <c r="DI186" s="412">
        <f t="shared" si="276"/>
        <v>0</v>
      </c>
      <c r="DJ186" s="412" t="str">
        <f t="shared" si="277"/>
        <v/>
      </c>
      <c r="DK186" s="412" t="str">
        <f t="shared" si="278"/>
        <v/>
      </c>
      <c r="DL186" s="412" t="str">
        <f t="shared" si="279"/>
        <v/>
      </c>
      <c r="DM186" s="412" t="str">
        <f t="shared" si="280"/>
        <v/>
      </c>
      <c r="DN186" s="412" t="str">
        <f t="shared" si="281"/>
        <v/>
      </c>
      <c r="DO186" s="412" t="str">
        <f t="shared" si="282"/>
        <v/>
      </c>
      <c r="DR186" s="494"/>
      <c r="DS186" s="393">
        <f t="shared" si="285"/>
        <v>0</v>
      </c>
      <c r="DT186" s="393">
        <f t="shared" si="283"/>
        <v>0</v>
      </c>
      <c r="DU186" s="411">
        <f t="shared" si="284"/>
        <v>0</v>
      </c>
      <c r="DX186" s="494" t="e">
        <f>IF(BG186&lt;270000,○,"")</f>
        <v>#NAME?</v>
      </c>
    </row>
    <row r="187" spans="1:128" s="411" customFormat="1" ht="18" hidden="1" customHeight="1" thickBot="1">
      <c r="A187" s="145" t="str">
        <f t="shared" si="208"/>
        <v/>
      </c>
      <c r="B187" s="158"/>
      <c r="C187" s="31" t="str">
        <f>IF(B187="","",VLOOKUP(B187,学連登録!$C$2:$G$3000,2,FALSE))</f>
        <v/>
      </c>
      <c r="D187" s="32" t="str">
        <f>IF(B187="","",VLOOKUP(B187,学連登録!$C$2:$G$3000,3,FALSE))</f>
        <v/>
      </c>
      <c r="E187" s="33" t="str">
        <f>IF(B187="","",VLOOKUP(B187,学連登録!$C$2:$G$3000,4,FALSE))</f>
        <v/>
      </c>
      <c r="F187" s="383" t="str">
        <f>IF(B187="","",VLOOKUP(B187,学連登録!$C$2:$I$3000,7,FALSE))</f>
        <v/>
      </c>
      <c r="G187" s="159"/>
      <c r="H187" s="853"/>
      <c r="I187" s="854"/>
      <c r="J187" s="160"/>
      <c r="K187" s="825"/>
      <c r="L187" s="826"/>
      <c r="M187" s="160"/>
      <c r="N187" s="819"/>
      <c r="O187" s="820"/>
      <c r="P187" s="159"/>
      <c r="Q187" s="825"/>
      <c r="R187" s="826"/>
      <c r="S187" s="159"/>
      <c r="T187" s="825"/>
      <c r="U187" s="826"/>
      <c r="V187" s="103" t="str">
        <f>IF(B187="","",VLOOKUP(B187,学連登録!$C$2:$H$3000,6,FALSE))</f>
        <v/>
      </c>
      <c r="W187" s="377"/>
      <c r="X187" s="157"/>
      <c r="Y187" s="118" t="str">
        <f t="shared" si="286"/>
        <v/>
      </c>
      <c r="Z187" s="97" t="str">
        <f>IF(G187="","",VLOOKUP(G187,種目名!$O$5:$T$104,3,0))</f>
        <v/>
      </c>
      <c r="AA187" s="99" t="str">
        <f>IF(J187="","",VLOOKUP(J187,種目名!$O$5:$T$104,3,0))</f>
        <v/>
      </c>
      <c r="AB187" s="119" t="str">
        <f>IF(M187="","",VLOOKUP(M187,種目名!$O$5:$T$104,3,0))</f>
        <v/>
      </c>
      <c r="AC187" s="119" t="str">
        <f>IF(P187="","",VLOOKUP(AF187,種目名!$O$5:$T$104,3,0))</f>
        <v/>
      </c>
      <c r="AD187" s="120" t="str">
        <f>IF(S187="","",VLOOKUP(AI187,種目名!$O$5:$T$104,3,0))</f>
        <v/>
      </c>
      <c r="AE187" s="117">
        <f t="shared" si="287"/>
        <v>0</v>
      </c>
      <c r="AF187" s="157" t="str">
        <f t="shared" si="288"/>
        <v/>
      </c>
      <c r="AG187" s="157" t="str">
        <f t="shared" si="289"/>
        <v/>
      </c>
      <c r="AH187" s="117">
        <f t="shared" si="290"/>
        <v>0</v>
      </c>
      <c r="AI187" s="157" t="str">
        <f t="shared" si="291"/>
        <v/>
      </c>
      <c r="AJ187" s="157" t="str">
        <f t="shared" si="292"/>
        <v/>
      </c>
      <c r="AK187" s="390"/>
      <c r="AL187" s="171">
        <f t="shared" si="209"/>
        <v>0</v>
      </c>
      <c r="AM187" s="399">
        <f t="shared" si="210"/>
        <v>0</v>
      </c>
      <c r="AN187" s="399">
        <f>COUNTIF($B$12:B187,B187)</f>
        <v>0</v>
      </c>
      <c r="AO187" s="399"/>
      <c r="AP187" s="399" t="str">
        <f t="shared" si="211"/>
        <v/>
      </c>
      <c r="AQ187" s="399" t="str">
        <f t="shared" si="212"/>
        <v/>
      </c>
      <c r="AR187" s="399" t="str">
        <f t="shared" si="213"/>
        <v/>
      </c>
      <c r="AS187" s="399" t="str">
        <f t="shared" si="214"/>
        <v/>
      </c>
      <c r="AT187" s="399">
        <f t="shared" si="215"/>
        <v>0</v>
      </c>
      <c r="AU187" s="399" t="str">
        <f t="shared" si="216"/>
        <v/>
      </c>
      <c r="AV187" s="399" t="str">
        <f t="shared" si="217"/>
        <v/>
      </c>
      <c r="AW187" s="399" t="str">
        <f t="shared" si="218"/>
        <v/>
      </c>
      <c r="AX187" s="399" t="str">
        <f t="shared" si="219"/>
        <v/>
      </c>
      <c r="AY187" s="399" t="str">
        <f t="shared" si="220"/>
        <v/>
      </c>
      <c r="AZ187" s="399" t="str">
        <f t="shared" si="221"/>
        <v/>
      </c>
      <c r="BA187" s="399" t="str">
        <f t="shared" si="222"/>
        <v/>
      </c>
      <c r="BB187" s="399" t="str">
        <f t="shared" si="223"/>
        <v/>
      </c>
      <c r="BC187" s="399" t="str">
        <f t="shared" si="224"/>
        <v/>
      </c>
      <c r="BD187" s="403" t="str">
        <f t="shared" si="225"/>
        <v/>
      </c>
      <c r="BE187" s="393">
        <f t="shared" si="226"/>
        <v>0</v>
      </c>
      <c r="BF187" s="157"/>
      <c r="BG187" s="399">
        <f t="shared" si="227"/>
        <v>0</v>
      </c>
      <c r="BH187" s="399">
        <f t="shared" si="228"/>
        <v>0</v>
      </c>
      <c r="BI187" s="412">
        <f t="shared" si="229"/>
        <v>0</v>
      </c>
      <c r="BJ187" s="413">
        <f t="shared" si="205"/>
        <v>0</v>
      </c>
      <c r="BK187" s="398" t="str">
        <f t="shared" si="206"/>
        <v>0</v>
      </c>
      <c r="BL187" s="398" t="str">
        <f t="shared" si="207"/>
        <v>0</v>
      </c>
      <c r="BM187" s="412">
        <f t="shared" si="230"/>
        <v>0</v>
      </c>
      <c r="BN187" s="412" t="str">
        <f t="shared" si="231"/>
        <v>0m0</v>
      </c>
      <c r="BO187" s="399">
        <f t="shared" si="232"/>
        <v>0</v>
      </c>
      <c r="BP187" s="399">
        <f t="shared" si="233"/>
        <v>0</v>
      </c>
      <c r="BQ187" s="412">
        <f t="shared" si="234"/>
        <v>0</v>
      </c>
      <c r="BR187" s="413">
        <f t="shared" si="235"/>
        <v>0</v>
      </c>
      <c r="BS187" s="398" t="str">
        <f t="shared" si="236"/>
        <v>0</v>
      </c>
      <c r="BT187" s="398" t="str">
        <f t="shared" si="237"/>
        <v>0</v>
      </c>
      <c r="BU187" s="412">
        <f t="shared" si="238"/>
        <v>0</v>
      </c>
      <c r="BV187" s="412" t="str">
        <f t="shared" si="239"/>
        <v>0m0</v>
      </c>
      <c r="BW187" s="399">
        <f t="shared" si="240"/>
        <v>0</v>
      </c>
      <c r="BX187" s="399">
        <f t="shared" si="241"/>
        <v>0</v>
      </c>
      <c r="BY187" s="412">
        <f t="shared" si="242"/>
        <v>0</v>
      </c>
      <c r="BZ187" s="413">
        <f t="shared" si="243"/>
        <v>0</v>
      </c>
      <c r="CA187" s="398" t="str">
        <f t="shared" si="244"/>
        <v>0</v>
      </c>
      <c r="CB187" s="398" t="str">
        <f t="shared" si="245"/>
        <v>0</v>
      </c>
      <c r="CC187" s="412">
        <f t="shared" si="246"/>
        <v>0</v>
      </c>
      <c r="CD187" s="412" t="str">
        <f t="shared" si="247"/>
        <v>0m0</v>
      </c>
      <c r="CE187" s="399">
        <f t="shared" si="248"/>
        <v>0</v>
      </c>
      <c r="CF187" s="399">
        <f t="shared" si="249"/>
        <v>0</v>
      </c>
      <c r="CG187" s="412">
        <f t="shared" si="250"/>
        <v>0</v>
      </c>
      <c r="CH187" s="413">
        <f t="shared" si="251"/>
        <v>0</v>
      </c>
      <c r="CI187" s="398" t="str">
        <f t="shared" si="252"/>
        <v>0</v>
      </c>
      <c r="CJ187" s="398" t="str">
        <f t="shared" si="253"/>
        <v>0</v>
      </c>
      <c r="CK187" s="412">
        <f t="shared" si="254"/>
        <v>0</v>
      </c>
      <c r="CL187" s="412" t="str">
        <f t="shared" si="255"/>
        <v>0m0</v>
      </c>
      <c r="CM187" s="399">
        <f t="shared" si="256"/>
        <v>0</v>
      </c>
      <c r="CN187" s="399">
        <f t="shared" si="257"/>
        <v>0</v>
      </c>
      <c r="CO187" s="412">
        <f t="shared" si="258"/>
        <v>0</v>
      </c>
      <c r="CP187" s="413">
        <f t="shared" si="259"/>
        <v>0</v>
      </c>
      <c r="CQ187" s="398" t="str">
        <f t="shared" si="260"/>
        <v>0</v>
      </c>
      <c r="CR187" s="398" t="str">
        <f t="shared" si="261"/>
        <v>0</v>
      </c>
      <c r="CS187" s="412">
        <f t="shared" si="262"/>
        <v>0</v>
      </c>
      <c r="CT187" s="412" t="str">
        <f t="shared" si="263"/>
        <v>0m0</v>
      </c>
      <c r="CU187" s="412">
        <f t="shared" si="264"/>
        <v>0</v>
      </c>
      <c r="CV187" s="412">
        <f t="shared" si="265"/>
        <v>0</v>
      </c>
      <c r="CW187" s="412">
        <f t="shared" si="266"/>
        <v>0</v>
      </c>
      <c r="CX187" s="412">
        <f t="shared" si="267"/>
        <v>0</v>
      </c>
      <c r="CY187" s="412">
        <f t="shared" si="268"/>
        <v>0</v>
      </c>
      <c r="CZ187" s="412" t="str">
        <f t="shared" si="269"/>
        <v/>
      </c>
      <c r="DA187" s="412" t="str">
        <f t="shared" si="270"/>
        <v/>
      </c>
      <c r="DB187" s="412" t="str">
        <f t="shared" si="271"/>
        <v/>
      </c>
      <c r="DC187" s="412" t="str">
        <f t="shared" si="272"/>
        <v/>
      </c>
      <c r="DD187" s="412" t="str">
        <f t="shared" si="273"/>
        <v/>
      </c>
      <c r="DE187" s="412"/>
      <c r="DG187" s="412" t="str">
        <f t="shared" si="274"/>
        <v/>
      </c>
      <c r="DH187" s="412" t="str">
        <f t="shared" si="275"/>
        <v/>
      </c>
      <c r="DI187" s="412">
        <f t="shared" si="276"/>
        <v>0</v>
      </c>
      <c r="DJ187" s="412" t="str">
        <f t="shared" si="277"/>
        <v/>
      </c>
      <c r="DK187" s="412" t="str">
        <f t="shared" si="278"/>
        <v/>
      </c>
      <c r="DL187" s="412" t="str">
        <f t="shared" si="279"/>
        <v/>
      </c>
      <c r="DM187" s="412" t="str">
        <f t="shared" si="280"/>
        <v/>
      </c>
      <c r="DN187" s="412" t="str">
        <f t="shared" si="281"/>
        <v/>
      </c>
      <c r="DO187" s="412" t="str">
        <f t="shared" si="282"/>
        <v/>
      </c>
      <c r="DR187" s="494"/>
      <c r="DS187" s="393">
        <f t="shared" si="285"/>
        <v>0</v>
      </c>
      <c r="DT187" s="393">
        <f t="shared" si="283"/>
        <v>0</v>
      </c>
      <c r="DU187" s="411">
        <f t="shared" si="284"/>
        <v>0</v>
      </c>
      <c r="DX187" s="494" t="e">
        <f>IF(BG187&lt;270000,○,"")</f>
        <v>#NAME?</v>
      </c>
    </row>
    <row r="188" spans="1:128" s="411" customFormat="1" ht="18" hidden="1" customHeight="1" thickBot="1">
      <c r="A188" s="145" t="str">
        <f t="shared" si="208"/>
        <v/>
      </c>
      <c r="B188" s="158"/>
      <c r="C188" s="31" t="str">
        <f>IF(B188="","",VLOOKUP(B188,学連登録!$C$2:$G$3000,2,FALSE))</f>
        <v/>
      </c>
      <c r="D188" s="32" t="str">
        <f>IF(B188="","",VLOOKUP(B188,学連登録!$C$2:$G$3000,3,FALSE))</f>
        <v/>
      </c>
      <c r="E188" s="33" t="str">
        <f>IF(B188="","",VLOOKUP(B188,学連登録!$C$2:$G$3000,4,FALSE))</f>
        <v/>
      </c>
      <c r="F188" s="383" t="str">
        <f>IF(B188="","",VLOOKUP(B188,学連登録!$C$2:$I$3000,7,FALSE))</f>
        <v/>
      </c>
      <c r="G188" s="159"/>
      <c r="H188" s="853"/>
      <c r="I188" s="854"/>
      <c r="J188" s="160"/>
      <c r="K188" s="825"/>
      <c r="L188" s="826"/>
      <c r="M188" s="160"/>
      <c r="N188" s="819"/>
      <c r="O188" s="820"/>
      <c r="P188" s="159"/>
      <c r="Q188" s="825"/>
      <c r="R188" s="826"/>
      <c r="S188" s="159"/>
      <c r="T188" s="825"/>
      <c r="U188" s="826"/>
      <c r="V188" s="103" t="str">
        <f>IF(B188="","",VLOOKUP(B188,学連登録!$C$2:$H$3000,6,FALSE))</f>
        <v/>
      </c>
      <c r="W188" s="377"/>
      <c r="X188" s="157"/>
      <c r="Y188" s="118" t="str">
        <f t="shared" si="286"/>
        <v/>
      </c>
      <c r="Z188" s="97" t="str">
        <f>IF(G188="","",VLOOKUP(G188,種目名!$O$5:$T$104,3,0))</f>
        <v/>
      </c>
      <c r="AA188" s="99" t="str">
        <f>IF(J188="","",VLOOKUP(J188,種目名!$O$5:$T$104,3,0))</f>
        <v/>
      </c>
      <c r="AB188" s="119" t="str">
        <f>IF(M188="","",VLOOKUP(M188,種目名!$O$5:$T$104,3,0))</f>
        <v/>
      </c>
      <c r="AC188" s="119" t="str">
        <f>IF(P188="","",VLOOKUP(AF188,種目名!$O$5:$T$104,3,0))</f>
        <v/>
      </c>
      <c r="AD188" s="120" t="str">
        <f>IF(S188="","",VLOOKUP(AI188,種目名!$O$5:$T$104,3,0))</f>
        <v/>
      </c>
      <c r="AE188" s="117">
        <f t="shared" si="287"/>
        <v>0</v>
      </c>
      <c r="AF188" s="157" t="str">
        <f t="shared" si="288"/>
        <v/>
      </c>
      <c r="AG188" s="157" t="str">
        <f t="shared" si="289"/>
        <v/>
      </c>
      <c r="AH188" s="117">
        <f t="shared" si="290"/>
        <v>0</v>
      </c>
      <c r="AI188" s="157" t="str">
        <f t="shared" si="291"/>
        <v/>
      </c>
      <c r="AJ188" s="157" t="str">
        <f t="shared" si="292"/>
        <v/>
      </c>
      <c r="AK188" s="390"/>
      <c r="AL188" s="171">
        <f t="shared" si="209"/>
        <v>0</v>
      </c>
      <c r="AM188" s="399">
        <f t="shared" si="210"/>
        <v>0</v>
      </c>
      <c r="AN188" s="399">
        <f>COUNTIF($B$12:B188,B188)</f>
        <v>0</v>
      </c>
      <c r="AO188" s="399"/>
      <c r="AP188" s="399" t="str">
        <f t="shared" si="211"/>
        <v/>
      </c>
      <c r="AQ188" s="399" t="str">
        <f t="shared" si="212"/>
        <v/>
      </c>
      <c r="AR188" s="399" t="str">
        <f t="shared" si="213"/>
        <v/>
      </c>
      <c r="AS188" s="399" t="str">
        <f t="shared" si="214"/>
        <v/>
      </c>
      <c r="AT188" s="399">
        <f t="shared" si="215"/>
        <v>0</v>
      </c>
      <c r="AU188" s="399" t="str">
        <f t="shared" si="216"/>
        <v/>
      </c>
      <c r="AV188" s="399" t="str">
        <f t="shared" si="217"/>
        <v/>
      </c>
      <c r="AW188" s="399" t="str">
        <f t="shared" si="218"/>
        <v/>
      </c>
      <c r="AX188" s="399" t="str">
        <f t="shared" si="219"/>
        <v/>
      </c>
      <c r="AY188" s="399" t="str">
        <f t="shared" si="220"/>
        <v/>
      </c>
      <c r="AZ188" s="399" t="str">
        <f t="shared" si="221"/>
        <v/>
      </c>
      <c r="BA188" s="399" t="str">
        <f t="shared" si="222"/>
        <v/>
      </c>
      <c r="BB188" s="399" t="str">
        <f t="shared" si="223"/>
        <v/>
      </c>
      <c r="BC188" s="399" t="str">
        <f t="shared" si="224"/>
        <v/>
      </c>
      <c r="BD188" s="403" t="str">
        <f t="shared" si="225"/>
        <v/>
      </c>
      <c r="BE188" s="393">
        <f t="shared" si="226"/>
        <v>0</v>
      </c>
      <c r="BF188" s="157"/>
      <c r="BG188" s="399">
        <f t="shared" si="227"/>
        <v>0</v>
      </c>
      <c r="BH188" s="399">
        <f t="shared" si="228"/>
        <v>0</v>
      </c>
      <c r="BI188" s="412">
        <f t="shared" si="229"/>
        <v>0</v>
      </c>
      <c r="BJ188" s="413">
        <f t="shared" si="205"/>
        <v>0</v>
      </c>
      <c r="BK188" s="398" t="str">
        <f t="shared" si="206"/>
        <v>0</v>
      </c>
      <c r="BL188" s="398" t="str">
        <f t="shared" si="207"/>
        <v>0</v>
      </c>
      <c r="BM188" s="412">
        <f t="shared" si="230"/>
        <v>0</v>
      </c>
      <c r="BN188" s="412" t="str">
        <f t="shared" si="231"/>
        <v>0m0</v>
      </c>
      <c r="BO188" s="399">
        <f t="shared" si="232"/>
        <v>0</v>
      </c>
      <c r="BP188" s="399">
        <f t="shared" si="233"/>
        <v>0</v>
      </c>
      <c r="BQ188" s="412">
        <f t="shared" si="234"/>
        <v>0</v>
      </c>
      <c r="BR188" s="413">
        <f t="shared" si="235"/>
        <v>0</v>
      </c>
      <c r="BS188" s="398" t="str">
        <f t="shared" si="236"/>
        <v>0</v>
      </c>
      <c r="BT188" s="398" t="str">
        <f t="shared" si="237"/>
        <v>0</v>
      </c>
      <c r="BU188" s="412">
        <f t="shared" si="238"/>
        <v>0</v>
      </c>
      <c r="BV188" s="412" t="str">
        <f t="shared" si="239"/>
        <v>0m0</v>
      </c>
      <c r="BW188" s="399">
        <f t="shared" si="240"/>
        <v>0</v>
      </c>
      <c r="BX188" s="399">
        <f t="shared" si="241"/>
        <v>0</v>
      </c>
      <c r="BY188" s="412">
        <f t="shared" si="242"/>
        <v>0</v>
      </c>
      <c r="BZ188" s="413">
        <f t="shared" si="243"/>
        <v>0</v>
      </c>
      <c r="CA188" s="398" t="str">
        <f t="shared" si="244"/>
        <v>0</v>
      </c>
      <c r="CB188" s="398" t="str">
        <f t="shared" si="245"/>
        <v>0</v>
      </c>
      <c r="CC188" s="412">
        <f t="shared" si="246"/>
        <v>0</v>
      </c>
      <c r="CD188" s="412" t="str">
        <f t="shared" si="247"/>
        <v>0m0</v>
      </c>
      <c r="CE188" s="399">
        <f t="shared" si="248"/>
        <v>0</v>
      </c>
      <c r="CF188" s="399">
        <f t="shared" si="249"/>
        <v>0</v>
      </c>
      <c r="CG188" s="412">
        <f t="shared" si="250"/>
        <v>0</v>
      </c>
      <c r="CH188" s="413">
        <f t="shared" si="251"/>
        <v>0</v>
      </c>
      <c r="CI188" s="398" t="str">
        <f t="shared" si="252"/>
        <v>0</v>
      </c>
      <c r="CJ188" s="398" t="str">
        <f t="shared" si="253"/>
        <v>0</v>
      </c>
      <c r="CK188" s="412">
        <f t="shared" si="254"/>
        <v>0</v>
      </c>
      <c r="CL188" s="412" t="str">
        <f t="shared" si="255"/>
        <v>0m0</v>
      </c>
      <c r="CM188" s="399">
        <f t="shared" si="256"/>
        <v>0</v>
      </c>
      <c r="CN188" s="399">
        <f t="shared" si="257"/>
        <v>0</v>
      </c>
      <c r="CO188" s="412">
        <f t="shared" si="258"/>
        <v>0</v>
      </c>
      <c r="CP188" s="413">
        <f t="shared" si="259"/>
        <v>0</v>
      </c>
      <c r="CQ188" s="398" t="str">
        <f t="shared" si="260"/>
        <v>0</v>
      </c>
      <c r="CR188" s="398" t="str">
        <f t="shared" si="261"/>
        <v>0</v>
      </c>
      <c r="CS188" s="412">
        <f t="shared" si="262"/>
        <v>0</v>
      </c>
      <c r="CT188" s="412" t="str">
        <f t="shared" si="263"/>
        <v>0m0</v>
      </c>
      <c r="CU188" s="412">
        <f t="shared" si="264"/>
        <v>0</v>
      </c>
      <c r="CV188" s="412">
        <f t="shared" si="265"/>
        <v>0</v>
      </c>
      <c r="CW188" s="412">
        <f t="shared" si="266"/>
        <v>0</v>
      </c>
      <c r="CX188" s="412">
        <f t="shared" si="267"/>
        <v>0</v>
      </c>
      <c r="CY188" s="412">
        <f t="shared" si="268"/>
        <v>0</v>
      </c>
      <c r="CZ188" s="412" t="str">
        <f t="shared" si="269"/>
        <v/>
      </c>
      <c r="DA188" s="412" t="str">
        <f t="shared" si="270"/>
        <v/>
      </c>
      <c r="DB188" s="412" t="str">
        <f t="shared" si="271"/>
        <v/>
      </c>
      <c r="DC188" s="412" t="str">
        <f t="shared" si="272"/>
        <v/>
      </c>
      <c r="DD188" s="412" t="str">
        <f t="shared" si="273"/>
        <v/>
      </c>
      <c r="DE188" s="412"/>
      <c r="DG188" s="412" t="str">
        <f t="shared" si="274"/>
        <v/>
      </c>
      <c r="DH188" s="412" t="str">
        <f t="shared" si="275"/>
        <v/>
      </c>
      <c r="DI188" s="412">
        <f t="shared" si="276"/>
        <v>0</v>
      </c>
      <c r="DJ188" s="412" t="str">
        <f t="shared" si="277"/>
        <v/>
      </c>
      <c r="DK188" s="412" t="str">
        <f t="shared" si="278"/>
        <v/>
      </c>
      <c r="DL188" s="412" t="str">
        <f t="shared" si="279"/>
        <v/>
      </c>
      <c r="DM188" s="412" t="str">
        <f t="shared" si="280"/>
        <v/>
      </c>
      <c r="DN188" s="412" t="str">
        <f t="shared" si="281"/>
        <v/>
      </c>
      <c r="DO188" s="412" t="str">
        <f t="shared" si="282"/>
        <v/>
      </c>
      <c r="DR188" s="494"/>
      <c r="DS188" s="393">
        <f t="shared" si="285"/>
        <v>0</v>
      </c>
      <c r="DT188" s="393">
        <f t="shared" si="283"/>
        <v>0</v>
      </c>
      <c r="DU188" s="411">
        <f t="shared" si="284"/>
        <v>0</v>
      </c>
      <c r="DX188" s="494" t="e">
        <f>IF(BG188&lt;270000,○,"")</f>
        <v>#NAME?</v>
      </c>
    </row>
    <row r="189" spans="1:128" s="411" customFormat="1" ht="18" hidden="1" customHeight="1" thickBot="1">
      <c r="A189" s="145" t="str">
        <f t="shared" si="208"/>
        <v/>
      </c>
      <c r="B189" s="158"/>
      <c r="C189" s="31" t="str">
        <f>IF(B189="","",VLOOKUP(B189,学連登録!$C$2:$G$3000,2,FALSE))</f>
        <v/>
      </c>
      <c r="D189" s="32" t="str">
        <f>IF(B189="","",VLOOKUP(B189,学連登録!$C$2:$G$3000,3,FALSE))</f>
        <v/>
      </c>
      <c r="E189" s="33" t="str">
        <f>IF(B189="","",VLOOKUP(B189,学連登録!$C$2:$G$3000,4,FALSE))</f>
        <v/>
      </c>
      <c r="F189" s="383" t="str">
        <f>IF(B189="","",VLOOKUP(B189,学連登録!$C$2:$I$3000,7,FALSE))</f>
        <v/>
      </c>
      <c r="G189" s="159"/>
      <c r="H189" s="853"/>
      <c r="I189" s="854"/>
      <c r="J189" s="160"/>
      <c r="K189" s="825"/>
      <c r="L189" s="826"/>
      <c r="M189" s="160"/>
      <c r="N189" s="819"/>
      <c r="O189" s="820"/>
      <c r="P189" s="159"/>
      <c r="Q189" s="825"/>
      <c r="R189" s="826"/>
      <c r="S189" s="159"/>
      <c r="T189" s="825"/>
      <c r="U189" s="826"/>
      <c r="V189" s="103" t="str">
        <f>IF(B189="","",VLOOKUP(B189,学連登録!$C$2:$H$3000,6,FALSE))</f>
        <v/>
      </c>
      <c r="W189" s="377"/>
      <c r="X189" s="157"/>
      <c r="Y189" s="118" t="str">
        <f t="shared" si="286"/>
        <v/>
      </c>
      <c r="Z189" s="97" t="str">
        <f>IF(G189="","",VLOOKUP(G189,種目名!$O$5:$T$104,3,0))</f>
        <v/>
      </c>
      <c r="AA189" s="99" t="str">
        <f>IF(J189="","",VLOOKUP(J189,種目名!$O$5:$T$104,3,0))</f>
        <v/>
      </c>
      <c r="AB189" s="119" t="str">
        <f>IF(M189="","",VLOOKUP(M189,種目名!$O$5:$T$104,3,0))</f>
        <v/>
      </c>
      <c r="AC189" s="119" t="str">
        <f>IF(P189="","",VLOOKUP(AF189,種目名!$O$5:$T$104,3,0))</f>
        <v/>
      </c>
      <c r="AD189" s="120" t="str">
        <f>IF(S189="","",VLOOKUP(AI189,種目名!$O$5:$T$104,3,0))</f>
        <v/>
      </c>
      <c r="AE189" s="117">
        <f t="shared" si="287"/>
        <v>0</v>
      </c>
      <c r="AF189" s="157" t="str">
        <f t="shared" si="288"/>
        <v/>
      </c>
      <c r="AG189" s="157" t="str">
        <f t="shared" si="289"/>
        <v/>
      </c>
      <c r="AH189" s="117">
        <f t="shared" si="290"/>
        <v>0</v>
      </c>
      <c r="AI189" s="157" t="str">
        <f t="shared" si="291"/>
        <v/>
      </c>
      <c r="AJ189" s="157" t="str">
        <f t="shared" si="292"/>
        <v/>
      </c>
      <c r="AK189" s="390"/>
      <c r="AL189" s="171">
        <f t="shared" si="209"/>
        <v>0</v>
      </c>
      <c r="AM189" s="399">
        <f t="shared" si="210"/>
        <v>0</v>
      </c>
      <c r="AN189" s="399">
        <f>COUNTIF($B$12:B189,B189)</f>
        <v>0</v>
      </c>
      <c r="AO189" s="399"/>
      <c r="AP189" s="399" t="str">
        <f t="shared" si="211"/>
        <v/>
      </c>
      <c r="AQ189" s="399" t="str">
        <f t="shared" si="212"/>
        <v/>
      </c>
      <c r="AR189" s="399" t="str">
        <f t="shared" si="213"/>
        <v/>
      </c>
      <c r="AS189" s="399" t="str">
        <f t="shared" si="214"/>
        <v/>
      </c>
      <c r="AT189" s="399">
        <f t="shared" si="215"/>
        <v>0</v>
      </c>
      <c r="AU189" s="399" t="str">
        <f t="shared" si="216"/>
        <v/>
      </c>
      <c r="AV189" s="399" t="str">
        <f t="shared" si="217"/>
        <v/>
      </c>
      <c r="AW189" s="399" t="str">
        <f t="shared" si="218"/>
        <v/>
      </c>
      <c r="AX189" s="399" t="str">
        <f t="shared" si="219"/>
        <v/>
      </c>
      <c r="AY189" s="399" t="str">
        <f t="shared" si="220"/>
        <v/>
      </c>
      <c r="AZ189" s="399" t="str">
        <f t="shared" si="221"/>
        <v/>
      </c>
      <c r="BA189" s="399" t="str">
        <f t="shared" si="222"/>
        <v/>
      </c>
      <c r="BB189" s="399" t="str">
        <f t="shared" si="223"/>
        <v/>
      </c>
      <c r="BC189" s="399" t="str">
        <f t="shared" si="224"/>
        <v/>
      </c>
      <c r="BD189" s="403" t="str">
        <f t="shared" si="225"/>
        <v/>
      </c>
      <c r="BE189" s="393">
        <f t="shared" si="226"/>
        <v>0</v>
      </c>
      <c r="BF189" s="157"/>
      <c r="BG189" s="399">
        <f t="shared" si="227"/>
        <v>0</v>
      </c>
      <c r="BH189" s="399">
        <f t="shared" si="228"/>
        <v>0</v>
      </c>
      <c r="BI189" s="412">
        <f t="shared" si="229"/>
        <v>0</v>
      </c>
      <c r="BJ189" s="413">
        <f t="shared" si="205"/>
        <v>0</v>
      </c>
      <c r="BK189" s="398" t="str">
        <f t="shared" si="206"/>
        <v>0</v>
      </c>
      <c r="BL189" s="398" t="str">
        <f t="shared" si="207"/>
        <v>0</v>
      </c>
      <c r="BM189" s="412">
        <f t="shared" si="230"/>
        <v>0</v>
      </c>
      <c r="BN189" s="412" t="str">
        <f t="shared" si="231"/>
        <v>0m0</v>
      </c>
      <c r="BO189" s="399">
        <f t="shared" si="232"/>
        <v>0</v>
      </c>
      <c r="BP189" s="399">
        <f t="shared" si="233"/>
        <v>0</v>
      </c>
      <c r="BQ189" s="412">
        <f t="shared" si="234"/>
        <v>0</v>
      </c>
      <c r="BR189" s="413">
        <f t="shared" si="235"/>
        <v>0</v>
      </c>
      <c r="BS189" s="398" t="str">
        <f t="shared" si="236"/>
        <v>0</v>
      </c>
      <c r="BT189" s="398" t="str">
        <f t="shared" si="237"/>
        <v>0</v>
      </c>
      <c r="BU189" s="412">
        <f t="shared" si="238"/>
        <v>0</v>
      </c>
      <c r="BV189" s="412" t="str">
        <f t="shared" si="239"/>
        <v>0m0</v>
      </c>
      <c r="BW189" s="399">
        <f t="shared" si="240"/>
        <v>0</v>
      </c>
      <c r="BX189" s="399">
        <f t="shared" si="241"/>
        <v>0</v>
      </c>
      <c r="BY189" s="412">
        <f t="shared" si="242"/>
        <v>0</v>
      </c>
      <c r="BZ189" s="413">
        <f t="shared" si="243"/>
        <v>0</v>
      </c>
      <c r="CA189" s="398" t="str">
        <f t="shared" si="244"/>
        <v>0</v>
      </c>
      <c r="CB189" s="398" t="str">
        <f t="shared" si="245"/>
        <v>0</v>
      </c>
      <c r="CC189" s="412">
        <f t="shared" si="246"/>
        <v>0</v>
      </c>
      <c r="CD189" s="412" t="str">
        <f t="shared" si="247"/>
        <v>0m0</v>
      </c>
      <c r="CE189" s="399">
        <f t="shared" si="248"/>
        <v>0</v>
      </c>
      <c r="CF189" s="399">
        <f t="shared" si="249"/>
        <v>0</v>
      </c>
      <c r="CG189" s="412">
        <f t="shared" si="250"/>
        <v>0</v>
      </c>
      <c r="CH189" s="413">
        <f t="shared" si="251"/>
        <v>0</v>
      </c>
      <c r="CI189" s="398" t="str">
        <f t="shared" si="252"/>
        <v>0</v>
      </c>
      <c r="CJ189" s="398" t="str">
        <f t="shared" si="253"/>
        <v>0</v>
      </c>
      <c r="CK189" s="412">
        <f t="shared" si="254"/>
        <v>0</v>
      </c>
      <c r="CL189" s="412" t="str">
        <f t="shared" si="255"/>
        <v>0m0</v>
      </c>
      <c r="CM189" s="399">
        <f t="shared" si="256"/>
        <v>0</v>
      </c>
      <c r="CN189" s="399">
        <f t="shared" si="257"/>
        <v>0</v>
      </c>
      <c r="CO189" s="412">
        <f t="shared" si="258"/>
        <v>0</v>
      </c>
      <c r="CP189" s="413">
        <f t="shared" si="259"/>
        <v>0</v>
      </c>
      <c r="CQ189" s="398" t="str">
        <f t="shared" si="260"/>
        <v>0</v>
      </c>
      <c r="CR189" s="398" t="str">
        <f t="shared" si="261"/>
        <v>0</v>
      </c>
      <c r="CS189" s="412">
        <f t="shared" si="262"/>
        <v>0</v>
      </c>
      <c r="CT189" s="412" t="str">
        <f t="shared" si="263"/>
        <v>0m0</v>
      </c>
      <c r="CU189" s="412">
        <f t="shared" si="264"/>
        <v>0</v>
      </c>
      <c r="CV189" s="412">
        <f t="shared" si="265"/>
        <v>0</v>
      </c>
      <c r="CW189" s="412">
        <f t="shared" si="266"/>
        <v>0</v>
      </c>
      <c r="CX189" s="412">
        <f t="shared" si="267"/>
        <v>0</v>
      </c>
      <c r="CY189" s="412">
        <f t="shared" si="268"/>
        <v>0</v>
      </c>
      <c r="CZ189" s="412" t="str">
        <f t="shared" si="269"/>
        <v/>
      </c>
      <c r="DA189" s="412" t="str">
        <f t="shared" si="270"/>
        <v/>
      </c>
      <c r="DB189" s="412" t="str">
        <f t="shared" si="271"/>
        <v/>
      </c>
      <c r="DC189" s="412" t="str">
        <f t="shared" si="272"/>
        <v/>
      </c>
      <c r="DD189" s="412" t="str">
        <f t="shared" si="273"/>
        <v/>
      </c>
      <c r="DE189" s="412"/>
      <c r="DG189" s="412" t="str">
        <f t="shared" si="274"/>
        <v/>
      </c>
      <c r="DH189" s="412" t="str">
        <f t="shared" si="275"/>
        <v/>
      </c>
      <c r="DI189" s="412">
        <f t="shared" si="276"/>
        <v>0</v>
      </c>
      <c r="DJ189" s="412" t="str">
        <f t="shared" si="277"/>
        <v/>
      </c>
      <c r="DK189" s="412" t="str">
        <f t="shared" si="278"/>
        <v/>
      </c>
      <c r="DL189" s="412" t="str">
        <f t="shared" si="279"/>
        <v/>
      </c>
      <c r="DM189" s="412" t="str">
        <f t="shared" si="280"/>
        <v/>
      </c>
      <c r="DN189" s="412" t="str">
        <f t="shared" si="281"/>
        <v/>
      </c>
      <c r="DO189" s="412" t="str">
        <f t="shared" si="282"/>
        <v/>
      </c>
      <c r="DR189" s="494"/>
      <c r="DS189" s="393">
        <f t="shared" si="285"/>
        <v>0</v>
      </c>
      <c r="DT189" s="393">
        <f t="shared" si="283"/>
        <v>0</v>
      </c>
      <c r="DU189" s="411">
        <f t="shared" si="284"/>
        <v>0</v>
      </c>
      <c r="DX189" s="494" t="e">
        <f>IF(BG189&lt;270000,○,"")</f>
        <v>#NAME?</v>
      </c>
    </row>
    <row r="190" spans="1:128" s="411" customFormat="1" ht="18" hidden="1" customHeight="1" thickBot="1">
      <c r="A190" s="145" t="str">
        <f t="shared" si="208"/>
        <v/>
      </c>
      <c r="B190" s="158"/>
      <c r="C190" s="31" t="str">
        <f>IF(B190="","",VLOOKUP(B190,学連登録!$C$2:$G$3000,2,FALSE))</f>
        <v/>
      </c>
      <c r="D190" s="32" t="str">
        <f>IF(B190="","",VLOOKUP(B190,学連登録!$C$2:$G$3000,3,FALSE))</f>
        <v/>
      </c>
      <c r="E190" s="33" t="str">
        <f>IF(B190="","",VLOOKUP(B190,学連登録!$C$2:$G$3000,4,FALSE))</f>
        <v/>
      </c>
      <c r="F190" s="383" t="str">
        <f>IF(B190="","",VLOOKUP(B190,学連登録!$C$2:$I$3000,7,FALSE))</f>
        <v/>
      </c>
      <c r="G190" s="159"/>
      <c r="H190" s="853"/>
      <c r="I190" s="854"/>
      <c r="J190" s="160"/>
      <c r="K190" s="825"/>
      <c r="L190" s="826"/>
      <c r="M190" s="160"/>
      <c r="N190" s="819"/>
      <c r="O190" s="820"/>
      <c r="P190" s="159"/>
      <c r="Q190" s="825"/>
      <c r="R190" s="826"/>
      <c r="S190" s="159"/>
      <c r="T190" s="825"/>
      <c r="U190" s="826"/>
      <c r="V190" s="103" t="str">
        <f>IF(B190="","",VLOOKUP(B190,学連登録!$C$2:$H$3000,6,FALSE))</f>
        <v/>
      </c>
      <c r="W190" s="377"/>
      <c r="X190" s="157"/>
      <c r="Y190" s="118" t="str">
        <f t="shared" si="286"/>
        <v/>
      </c>
      <c r="Z190" s="97" t="str">
        <f>IF(G190="","",VLOOKUP(G190,種目名!$O$5:$T$104,3,0))</f>
        <v/>
      </c>
      <c r="AA190" s="99" t="str">
        <f>IF(J190="","",VLOOKUP(J190,種目名!$O$5:$T$104,3,0))</f>
        <v/>
      </c>
      <c r="AB190" s="119" t="str">
        <f>IF(M190="","",VLOOKUP(M190,種目名!$O$5:$T$104,3,0))</f>
        <v/>
      </c>
      <c r="AC190" s="119" t="str">
        <f>IF(P190="","",VLOOKUP(AF190,種目名!$O$5:$T$104,3,0))</f>
        <v/>
      </c>
      <c r="AD190" s="120" t="str">
        <f>IF(S190="","",VLOOKUP(AI190,種目名!$O$5:$T$104,3,0))</f>
        <v/>
      </c>
      <c r="AE190" s="117">
        <f t="shared" si="287"/>
        <v>0</v>
      </c>
      <c r="AF190" s="157" t="str">
        <f t="shared" si="288"/>
        <v/>
      </c>
      <c r="AG190" s="157" t="str">
        <f t="shared" si="289"/>
        <v/>
      </c>
      <c r="AH190" s="117">
        <f t="shared" si="290"/>
        <v>0</v>
      </c>
      <c r="AI190" s="157" t="str">
        <f t="shared" si="291"/>
        <v/>
      </c>
      <c r="AJ190" s="157" t="str">
        <f t="shared" si="292"/>
        <v/>
      </c>
      <c r="AK190" s="390"/>
      <c r="AL190" s="171">
        <f t="shared" si="209"/>
        <v>0</v>
      </c>
      <c r="AM190" s="399">
        <f t="shared" si="210"/>
        <v>0</v>
      </c>
      <c r="AN190" s="399">
        <f>COUNTIF($B$12:B190,B190)</f>
        <v>0</v>
      </c>
      <c r="AO190" s="399"/>
      <c r="AP190" s="399" t="str">
        <f t="shared" si="211"/>
        <v/>
      </c>
      <c r="AQ190" s="399" t="str">
        <f t="shared" si="212"/>
        <v/>
      </c>
      <c r="AR190" s="399" t="str">
        <f t="shared" si="213"/>
        <v/>
      </c>
      <c r="AS190" s="399" t="str">
        <f t="shared" si="214"/>
        <v/>
      </c>
      <c r="AT190" s="399">
        <f t="shared" si="215"/>
        <v>0</v>
      </c>
      <c r="AU190" s="399" t="str">
        <f t="shared" si="216"/>
        <v/>
      </c>
      <c r="AV190" s="399" t="str">
        <f t="shared" si="217"/>
        <v/>
      </c>
      <c r="AW190" s="399" t="str">
        <f t="shared" si="218"/>
        <v/>
      </c>
      <c r="AX190" s="399" t="str">
        <f t="shared" si="219"/>
        <v/>
      </c>
      <c r="AY190" s="399" t="str">
        <f t="shared" si="220"/>
        <v/>
      </c>
      <c r="AZ190" s="399" t="str">
        <f t="shared" si="221"/>
        <v/>
      </c>
      <c r="BA190" s="399" t="str">
        <f t="shared" si="222"/>
        <v/>
      </c>
      <c r="BB190" s="399" t="str">
        <f t="shared" si="223"/>
        <v/>
      </c>
      <c r="BC190" s="399" t="str">
        <f t="shared" si="224"/>
        <v/>
      </c>
      <c r="BD190" s="403" t="str">
        <f t="shared" si="225"/>
        <v/>
      </c>
      <c r="BE190" s="393">
        <f t="shared" si="226"/>
        <v>0</v>
      </c>
      <c r="BF190" s="157"/>
      <c r="BG190" s="399">
        <f t="shared" si="227"/>
        <v>0</v>
      </c>
      <c r="BH190" s="399">
        <f t="shared" si="228"/>
        <v>0</v>
      </c>
      <c r="BI190" s="412">
        <f t="shared" si="229"/>
        <v>0</v>
      </c>
      <c r="BJ190" s="413">
        <f t="shared" si="205"/>
        <v>0</v>
      </c>
      <c r="BK190" s="398" t="str">
        <f t="shared" si="206"/>
        <v>0</v>
      </c>
      <c r="BL190" s="398" t="str">
        <f t="shared" si="207"/>
        <v>0</v>
      </c>
      <c r="BM190" s="412">
        <f t="shared" si="230"/>
        <v>0</v>
      </c>
      <c r="BN190" s="412" t="str">
        <f t="shared" si="231"/>
        <v>0m0</v>
      </c>
      <c r="BO190" s="399">
        <f t="shared" si="232"/>
        <v>0</v>
      </c>
      <c r="BP190" s="399">
        <f t="shared" si="233"/>
        <v>0</v>
      </c>
      <c r="BQ190" s="412">
        <f t="shared" si="234"/>
        <v>0</v>
      </c>
      <c r="BR190" s="413">
        <f t="shared" si="235"/>
        <v>0</v>
      </c>
      <c r="BS190" s="398" t="str">
        <f t="shared" si="236"/>
        <v>0</v>
      </c>
      <c r="BT190" s="398" t="str">
        <f t="shared" si="237"/>
        <v>0</v>
      </c>
      <c r="BU190" s="412">
        <f t="shared" si="238"/>
        <v>0</v>
      </c>
      <c r="BV190" s="412" t="str">
        <f t="shared" si="239"/>
        <v>0m0</v>
      </c>
      <c r="BW190" s="399">
        <f t="shared" si="240"/>
        <v>0</v>
      </c>
      <c r="BX190" s="399">
        <f t="shared" si="241"/>
        <v>0</v>
      </c>
      <c r="BY190" s="412">
        <f t="shared" si="242"/>
        <v>0</v>
      </c>
      <c r="BZ190" s="413">
        <f t="shared" si="243"/>
        <v>0</v>
      </c>
      <c r="CA190" s="398" t="str">
        <f t="shared" si="244"/>
        <v>0</v>
      </c>
      <c r="CB190" s="398" t="str">
        <f t="shared" si="245"/>
        <v>0</v>
      </c>
      <c r="CC190" s="412">
        <f t="shared" si="246"/>
        <v>0</v>
      </c>
      <c r="CD190" s="412" t="str">
        <f t="shared" si="247"/>
        <v>0m0</v>
      </c>
      <c r="CE190" s="399">
        <f t="shared" si="248"/>
        <v>0</v>
      </c>
      <c r="CF190" s="399">
        <f t="shared" si="249"/>
        <v>0</v>
      </c>
      <c r="CG190" s="412">
        <f t="shared" si="250"/>
        <v>0</v>
      </c>
      <c r="CH190" s="413">
        <f t="shared" si="251"/>
        <v>0</v>
      </c>
      <c r="CI190" s="398" t="str">
        <f t="shared" si="252"/>
        <v>0</v>
      </c>
      <c r="CJ190" s="398" t="str">
        <f t="shared" si="253"/>
        <v>0</v>
      </c>
      <c r="CK190" s="412">
        <f t="shared" si="254"/>
        <v>0</v>
      </c>
      <c r="CL190" s="412" t="str">
        <f t="shared" si="255"/>
        <v>0m0</v>
      </c>
      <c r="CM190" s="399">
        <f t="shared" si="256"/>
        <v>0</v>
      </c>
      <c r="CN190" s="399">
        <f t="shared" si="257"/>
        <v>0</v>
      </c>
      <c r="CO190" s="412">
        <f t="shared" si="258"/>
        <v>0</v>
      </c>
      <c r="CP190" s="413">
        <f t="shared" si="259"/>
        <v>0</v>
      </c>
      <c r="CQ190" s="398" t="str">
        <f t="shared" si="260"/>
        <v>0</v>
      </c>
      <c r="CR190" s="398" t="str">
        <f t="shared" si="261"/>
        <v>0</v>
      </c>
      <c r="CS190" s="412">
        <f t="shared" si="262"/>
        <v>0</v>
      </c>
      <c r="CT190" s="412" t="str">
        <f t="shared" si="263"/>
        <v>0m0</v>
      </c>
      <c r="CU190" s="412">
        <f t="shared" si="264"/>
        <v>0</v>
      </c>
      <c r="CV190" s="412">
        <f t="shared" si="265"/>
        <v>0</v>
      </c>
      <c r="CW190" s="412">
        <f t="shared" si="266"/>
        <v>0</v>
      </c>
      <c r="CX190" s="412">
        <f t="shared" si="267"/>
        <v>0</v>
      </c>
      <c r="CY190" s="412">
        <f t="shared" si="268"/>
        <v>0</v>
      </c>
      <c r="CZ190" s="412" t="str">
        <f t="shared" si="269"/>
        <v/>
      </c>
      <c r="DA190" s="412" t="str">
        <f t="shared" si="270"/>
        <v/>
      </c>
      <c r="DB190" s="412" t="str">
        <f t="shared" si="271"/>
        <v/>
      </c>
      <c r="DC190" s="412" t="str">
        <f t="shared" si="272"/>
        <v/>
      </c>
      <c r="DD190" s="412" t="str">
        <f t="shared" si="273"/>
        <v/>
      </c>
      <c r="DE190" s="412"/>
      <c r="DG190" s="412" t="str">
        <f t="shared" si="274"/>
        <v/>
      </c>
      <c r="DH190" s="412" t="str">
        <f t="shared" si="275"/>
        <v/>
      </c>
      <c r="DI190" s="412">
        <f t="shared" si="276"/>
        <v>0</v>
      </c>
      <c r="DJ190" s="412" t="str">
        <f t="shared" si="277"/>
        <v/>
      </c>
      <c r="DK190" s="412" t="str">
        <f t="shared" si="278"/>
        <v/>
      </c>
      <c r="DL190" s="412" t="str">
        <f t="shared" si="279"/>
        <v/>
      </c>
      <c r="DM190" s="412" t="str">
        <f t="shared" si="280"/>
        <v/>
      </c>
      <c r="DN190" s="412" t="str">
        <f t="shared" si="281"/>
        <v/>
      </c>
      <c r="DO190" s="412" t="str">
        <f t="shared" si="282"/>
        <v/>
      </c>
      <c r="DR190" s="494"/>
      <c r="DS190" s="393">
        <f t="shared" si="285"/>
        <v>0</v>
      </c>
      <c r="DT190" s="393">
        <f t="shared" si="283"/>
        <v>0</v>
      </c>
      <c r="DU190" s="411">
        <f t="shared" si="284"/>
        <v>0</v>
      </c>
      <c r="DX190" s="494" t="e">
        <f>IF(BG190&lt;270000,○,"")</f>
        <v>#NAME?</v>
      </c>
    </row>
    <row r="191" spans="1:128" s="411" customFormat="1" ht="18" hidden="1" customHeight="1" thickBot="1">
      <c r="A191" s="145" t="str">
        <f t="shared" si="208"/>
        <v/>
      </c>
      <c r="B191" s="158"/>
      <c r="C191" s="31" t="str">
        <f>IF(B191="","",VLOOKUP(B191,学連登録!$C$2:$G$3000,2,FALSE))</f>
        <v/>
      </c>
      <c r="D191" s="32" t="str">
        <f>IF(B191="","",VLOOKUP(B191,学連登録!$C$2:$G$3000,3,FALSE))</f>
        <v/>
      </c>
      <c r="E191" s="33" t="str">
        <f>IF(B191="","",VLOOKUP(B191,学連登録!$C$2:$G$3000,4,FALSE))</f>
        <v/>
      </c>
      <c r="F191" s="383" t="str">
        <f>IF(B191="","",VLOOKUP(B191,学連登録!$C$2:$I$3000,7,FALSE))</f>
        <v/>
      </c>
      <c r="G191" s="159"/>
      <c r="H191" s="853"/>
      <c r="I191" s="854"/>
      <c r="J191" s="160"/>
      <c r="K191" s="825"/>
      <c r="L191" s="826"/>
      <c r="M191" s="160"/>
      <c r="N191" s="819"/>
      <c r="O191" s="820"/>
      <c r="P191" s="159"/>
      <c r="Q191" s="825"/>
      <c r="R191" s="826"/>
      <c r="S191" s="159"/>
      <c r="T191" s="825"/>
      <c r="U191" s="826"/>
      <c r="V191" s="103" t="str">
        <f>IF(B191="","",VLOOKUP(B191,学連登録!$C$2:$H$3000,6,FALSE))</f>
        <v/>
      </c>
      <c r="W191" s="377"/>
      <c r="X191" s="157"/>
      <c r="Y191" s="118" t="str">
        <f t="shared" si="286"/>
        <v/>
      </c>
      <c r="Z191" s="97" t="str">
        <f>IF(G191="","",VLOOKUP(G191,種目名!$O$5:$T$104,3,0))</f>
        <v/>
      </c>
      <c r="AA191" s="99" t="str">
        <f>IF(J191="","",VLOOKUP(J191,種目名!$O$5:$T$104,3,0))</f>
        <v/>
      </c>
      <c r="AB191" s="119" t="str">
        <f>IF(M191="","",VLOOKUP(M191,種目名!$O$5:$T$104,3,0))</f>
        <v/>
      </c>
      <c r="AC191" s="119" t="str">
        <f>IF(P191="","",VLOOKUP(AF191,種目名!$O$5:$T$104,3,0))</f>
        <v/>
      </c>
      <c r="AD191" s="120" t="str">
        <f>IF(S191="","",VLOOKUP(AI191,種目名!$O$5:$T$104,3,0))</f>
        <v/>
      </c>
      <c r="AE191" s="117">
        <f t="shared" si="287"/>
        <v>0</v>
      </c>
      <c r="AF191" s="157" t="str">
        <f t="shared" si="288"/>
        <v/>
      </c>
      <c r="AG191" s="157" t="str">
        <f t="shared" si="289"/>
        <v/>
      </c>
      <c r="AH191" s="117">
        <f t="shared" si="290"/>
        <v>0</v>
      </c>
      <c r="AI191" s="157" t="str">
        <f t="shared" si="291"/>
        <v/>
      </c>
      <c r="AJ191" s="157" t="str">
        <f t="shared" si="292"/>
        <v/>
      </c>
      <c r="AK191" s="390"/>
      <c r="AL191" s="171">
        <f t="shared" si="209"/>
        <v>0</v>
      </c>
      <c r="AM191" s="399">
        <f t="shared" si="210"/>
        <v>0</v>
      </c>
      <c r="AN191" s="399">
        <f>COUNTIF($B$12:B191,B191)</f>
        <v>0</v>
      </c>
      <c r="AO191" s="399"/>
      <c r="AP191" s="399" t="str">
        <f t="shared" si="211"/>
        <v/>
      </c>
      <c r="AQ191" s="399" t="str">
        <f t="shared" si="212"/>
        <v/>
      </c>
      <c r="AR191" s="399" t="str">
        <f t="shared" si="213"/>
        <v/>
      </c>
      <c r="AS191" s="399" t="str">
        <f t="shared" si="214"/>
        <v/>
      </c>
      <c r="AT191" s="399">
        <f t="shared" si="215"/>
        <v>0</v>
      </c>
      <c r="AU191" s="399" t="str">
        <f t="shared" si="216"/>
        <v/>
      </c>
      <c r="AV191" s="399" t="str">
        <f t="shared" si="217"/>
        <v/>
      </c>
      <c r="AW191" s="399" t="str">
        <f t="shared" si="218"/>
        <v/>
      </c>
      <c r="AX191" s="399" t="str">
        <f t="shared" si="219"/>
        <v/>
      </c>
      <c r="AY191" s="399" t="str">
        <f t="shared" si="220"/>
        <v/>
      </c>
      <c r="AZ191" s="399" t="str">
        <f t="shared" si="221"/>
        <v/>
      </c>
      <c r="BA191" s="399" t="str">
        <f t="shared" si="222"/>
        <v/>
      </c>
      <c r="BB191" s="399" t="str">
        <f t="shared" si="223"/>
        <v/>
      </c>
      <c r="BC191" s="399" t="str">
        <f t="shared" si="224"/>
        <v/>
      </c>
      <c r="BD191" s="403" t="str">
        <f t="shared" si="225"/>
        <v/>
      </c>
      <c r="BE191" s="393">
        <f t="shared" si="226"/>
        <v>0</v>
      </c>
      <c r="BF191" s="157"/>
      <c r="BG191" s="399">
        <f t="shared" si="227"/>
        <v>0</v>
      </c>
      <c r="BH191" s="399">
        <f t="shared" si="228"/>
        <v>0</v>
      </c>
      <c r="BI191" s="412">
        <f t="shared" si="229"/>
        <v>0</v>
      </c>
      <c r="BJ191" s="413">
        <f t="shared" si="205"/>
        <v>0</v>
      </c>
      <c r="BK191" s="398" t="str">
        <f t="shared" si="206"/>
        <v>0</v>
      </c>
      <c r="BL191" s="398" t="str">
        <f t="shared" si="207"/>
        <v>0</v>
      </c>
      <c r="BM191" s="412">
        <f t="shared" si="230"/>
        <v>0</v>
      </c>
      <c r="BN191" s="412" t="str">
        <f t="shared" si="231"/>
        <v>0m0</v>
      </c>
      <c r="BO191" s="399">
        <f t="shared" si="232"/>
        <v>0</v>
      </c>
      <c r="BP191" s="399">
        <f t="shared" si="233"/>
        <v>0</v>
      </c>
      <c r="BQ191" s="412">
        <f t="shared" si="234"/>
        <v>0</v>
      </c>
      <c r="BR191" s="413">
        <f t="shared" si="235"/>
        <v>0</v>
      </c>
      <c r="BS191" s="398" t="str">
        <f t="shared" si="236"/>
        <v>0</v>
      </c>
      <c r="BT191" s="398" t="str">
        <f t="shared" si="237"/>
        <v>0</v>
      </c>
      <c r="BU191" s="412">
        <f t="shared" si="238"/>
        <v>0</v>
      </c>
      <c r="BV191" s="412" t="str">
        <f t="shared" si="239"/>
        <v>0m0</v>
      </c>
      <c r="BW191" s="399">
        <f t="shared" si="240"/>
        <v>0</v>
      </c>
      <c r="BX191" s="399">
        <f t="shared" si="241"/>
        <v>0</v>
      </c>
      <c r="BY191" s="412">
        <f t="shared" si="242"/>
        <v>0</v>
      </c>
      <c r="BZ191" s="413">
        <f t="shared" si="243"/>
        <v>0</v>
      </c>
      <c r="CA191" s="398" t="str">
        <f t="shared" si="244"/>
        <v>0</v>
      </c>
      <c r="CB191" s="398" t="str">
        <f t="shared" si="245"/>
        <v>0</v>
      </c>
      <c r="CC191" s="412">
        <f t="shared" si="246"/>
        <v>0</v>
      </c>
      <c r="CD191" s="412" t="str">
        <f t="shared" si="247"/>
        <v>0m0</v>
      </c>
      <c r="CE191" s="399">
        <f t="shared" si="248"/>
        <v>0</v>
      </c>
      <c r="CF191" s="399">
        <f t="shared" si="249"/>
        <v>0</v>
      </c>
      <c r="CG191" s="412">
        <f t="shared" si="250"/>
        <v>0</v>
      </c>
      <c r="CH191" s="413">
        <f t="shared" si="251"/>
        <v>0</v>
      </c>
      <c r="CI191" s="398" t="str">
        <f t="shared" si="252"/>
        <v>0</v>
      </c>
      <c r="CJ191" s="398" t="str">
        <f t="shared" si="253"/>
        <v>0</v>
      </c>
      <c r="CK191" s="412">
        <f t="shared" si="254"/>
        <v>0</v>
      </c>
      <c r="CL191" s="412" t="str">
        <f t="shared" si="255"/>
        <v>0m0</v>
      </c>
      <c r="CM191" s="399">
        <f t="shared" si="256"/>
        <v>0</v>
      </c>
      <c r="CN191" s="399">
        <f t="shared" si="257"/>
        <v>0</v>
      </c>
      <c r="CO191" s="412">
        <f t="shared" si="258"/>
        <v>0</v>
      </c>
      <c r="CP191" s="413">
        <f t="shared" si="259"/>
        <v>0</v>
      </c>
      <c r="CQ191" s="398" t="str">
        <f t="shared" si="260"/>
        <v>0</v>
      </c>
      <c r="CR191" s="398" t="str">
        <f t="shared" si="261"/>
        <v>0</v>
      </c>
      <c r="CS191" s="412">
        <f t="shared" si="262"/>
        <v>0</v>
      </c>
      <c r="CT191" s="412" t="str">
        <f t="shared" si="263"/>
        <v>0m0</v>
      </c>
      <c r="CU191" s="412">
        <f t="shared" si="264"/>
        <v>0</v>
      </c>
      <c r="CV191" s="412">
        <f t="shared" si="265"/>
        <v>0</v>
      </c>
      <c r="CW191" s="412">
        <f t="shared" si="266"/>
        <v>0</v>
      </c>
      <c r="CX191" s="412">
        <f t="shared" si="267"/>
        <v>0</v>
      </c>
      <c r="CY191" s="412">
        <f t="shared" si="268"/>
        <v>0</v>
      </c>
      <c r="CZ191" s="412" t="str">
        <f t="shared" si="269"/>
        <v/>
      </c>
      <c r="DA191" s="412" t="str">
        <f t="shared" si="270"/>
        <v/>
      </c>
      <c r="DB191" s="412" t="str">
        <f t="shared" si="271"/>
        <v/>
      </c>
      <c r="DC191" s="412" t="str">
        <f t="shared" si="272"/>
        <v/>
      </c>
      <c r="DD191" s="412" t="str">
        <f t="shared" si="273"/>
        <v/>
      </c>
      <c r="DE191" s="412"/>
      <c r="DG191" s="412" t="str">
        <f t="shared" si="274"/>
        <v/>
      </c>
      <c r="DH191" s="412" t="str">
        <f t="shared" si="275"/>
        <v/>
      </c>
      <c r="DI191" s="412">
        <f t="shared" si="276"/>
        <v>0</v>
      </c>
      <c r="DJ191" s="412" t="str">
        <f t="shared" si="277"/>
        <v/>
      </c>
      <c r="DK191" s="412" t="str">
        <f t="shared" si="278"/>
        <v/>
      </c>
      <c r="DL191" s="412" t="str">
        <f t="shared" si="279"/>
        <v/>
      </c>
      <c r="DM191" s="412" t="str">
        <f t="shared" si="280"/>
        <v/>
      </c>
      <c r="DN191" s="412" t="str">
        <f t="shared" si="281"/>
        <v/>
      </c>
      <c r="DO191" s="412" t="str">
        <f t="shared" si="282"/>
        <v/>
      </c>
      <c r="DR191" s="494"/>
      <c r="DS191" s="393">
        <f t="shared" si="285"/>
        <v>0</v>
      </c>
      <c r="DT191" s="393">
        <f t="shared" si="283"/>
        <v>0</v>
      </c>
      <c r="DU191" s="411">
        <f t="shared" si="284"/>
        <v>0</v>
      </c>
      <c r="DX191" s="494" t="e">
        <f>IF(BG191&lt;270000,○,"")</f>
        <v>#NAME?</v>
      </c>
    </row>
    <row r="192" spans="1:128" s="411" customFormat="1" ht="18" hidden="1" customHeight="1" thickBot="1">
      <c r="A192" s="145" t="str">
        <f t="shared" si="208"/>
        <v/>
      </c>
      <c r="B192" s="158"/>
      <c r="C192" s="31" t="str">
        <f>IF(B192="","",VLOOKUP(B192,学連登録!$C$2:$G$3000,2,FALSE))</f>
        <v/>
      </c>
      <c r="D192" s="32" t="str">
        <f>IF(B192="","",VLOOKUP(B192,学連登録!$C$2:$G$3000,3,FALSE))</f>
        <v/>
      </c>
      <c r="E192" s="33" t="str">
        <f>IF(B192="","",VLOOKUP(B192,学連登録!$C$2:$G$3000,4,FALSE))</f>
        <v/>
      </c>
      <c r="F192" s="383" t="str">
        <f>IF(B192="","",VLOOKUP(B192,学連登録!$C$2:$I$3000,7,FALSE))</f>
        <v/>
      </c>
      <c r="G192" s="159"/>
      <c r="H192" s="853"/>
      <c r="I192" s="854"/>
      <c r="J192" s="160"/>
      <c r="K192" s="825"/>
      <c r="L192" s="826"/>
      <c r="M192" s="160"/>
      <c r="N192" s="819"/>
      <c r="O192" s="820"/>
      <c r="P192" s="159"/>
      <c r="Q192" s="825"/>
      <c r="R192" s="826"/>
      <c r="S192" s="159"/>
      <c r="T192" s="825"/>
      <c r="U192" s="826"/>
      <c r="V192" s="103" t="str">
        <f>IF(B192="","",VLOOKUP(B192,学連登録!$C$2:$H$3000,6,FALSE))</f>
        <v/>
      </c>
      <c r="W192" s="377"/>
      <c r="X192" s="157"/>
      <c r="Y192" s="118" t="str">
        <f t="shared" si="286"/>
        <v/>
      </c>
      <c r="Z192" s="97" t="str">
        <f>IF(G192="","",VLOOKUP(G192,種目名!$O$5:$T$104,3,0))</f>
        <v/>
      </c>
      <c r="AA192" s="99" t="str">
        <f>IF(J192="","",VLOOKUP(J192,種目名!$O$5:$T$104,3,0))</f>
        <v/>
      </c>
      <c r="AB192" s="119" t="str">
        <f>IF(M192="","",VLOOKUP(M192,種目名!$O$5:$T$104,3,0))</f>
        <v/>
      </c>
      <c r="AC192" s="119" t="str">
        <f>IF(P192="","",VLOOKUP(AF192,種目名!$O$5:$T$104,3,0))</f>
        <v/>
      </c>
      <c r="AD192" s="120" t="str">
        <f>IF(S192="","",VLOOKUP(AI192,種目名!$O$5:$T$104,3,0))</f>
        <v/>
      </c>
      <c r="AE192" s="117">
        <f t="shared" si="287"/>
        <v>0</v>
      </c>
      <c r="AF192" s="157" t="str">
        <f t="shared" si="288"/>
        <v/>
      </c>
      <c r="AG192" s="157" t="str">
        <f t="shared" si="289"/>
        <v/>
      </c>
      <c r="AH192" s="117">
        <f t="shared" si="290"/>
        <v>0</v>
      </c>
      <c r="AI192" s="157" t="str">
        <f t="shared" si="291"/>
        <v/>
      </c>
      <c r="AJ192" s="157" t="str">
        <f t="shared" si="292"/>
        <v/>
      </c>
      <c r="AK192" s="390"/>
      <c r="AL192" s="171">
        <f t="shared" si="209"/>
        <v>0</v>
      </c>
      <c r="AM192" s="399">
        <f t="shared" si="210"/>
        <v>0</v>
      </c>
      <c r="AN192" s="399">
        <f>COUNTIF($B$12:B192,B192)</f>
        <v>0</v>
      </c>
      <c r="AO192" s="399"/>
      <c r="AP192" s="399" t="str">
        <f t="shared" si="211"/>
        <v/>
      </c>
      <c r="AQ192" s="399" t="str">
        <f t="shared" si="212"/>
        <v/>
      </c>
      <c r="AR192" s="399" t="str">
        <f t="shared" si="213"/>
        <v/>
      </c>
      <c r="AS192" s="399" t="str">
        <f t="shared" si="214"/>
        <v/>
      </c>
      <c r="AT192" s="399">
        <f t="shared" si="215"/>
        <v>0</v>
      </c>
      <c r="AU192" s="399" t="str">
        <f t="shared" si="216"/>
        <v/>
      </c>
      <c r="AV192" s="399" t="str">
        <f t="shared" si="217"/>
        <v/>
      </c>
      <c r="AW192" s="399" t="str">
        <f t="shared" si="218"/>
        <v/>
      </c>
      <c r="AX192" s="399" t="str">
        <f t="shared" si="219"/>
        <v/>
      </c>
      <c r="AY192" s="399" t="str">
        <f t="shared" si="220"/>
        <v/>
      </c>
      <c r="AZ192" s="399" t="str">
        <f t="shared" si="221"/>
        <v/>
      </c>
      <c r="BA192" s="399" t="str">
        <f t="shared" si="222"/>
        <v/>
      </c>
      <c r="BB192" s="399" t="str">
        <f t="shared" si="223"/>
        <v/>
      </c>
      <c r="BC192" s="399" t="str">
        <f t="shared" si="224"/>
        <v/>
      </c>
      <c r="BD192" s="403" t="str">
        <f t="shared" si="225"/>
        <v/>
      </c>
      <c r="BE192" s="393">
        <f t="shared" si="226"/>
        <v>0</v>
      </c>
      <c r="BF192" s="157"/>
      <c r="BG192" s="399">
        <f t="shared" si="227"/>
        <v>0</v>
      </c>
      <c r="BH192" s="399">
        <f t="shared" si="228"/>
        <v>0</v>
      </c>
      <c r="BI192" s="412">
        <f t="shared" si="229"/>
        <v>0</v>
      </c>
      <c r="BJ192" s="413">
        <f t="shared" si="205"/>
        <v>0</v>
      </c>
      <c r="BK192" s="398" t="str">
        <f t="shared" si="206"/>
        <v>0</v>
      </c>
      <c r="BL192" s="398" t="str">
        <f t="shared" si="207"/>
        <v>0</v>
      </c>
      <c r="BM192" s="412">
        <f t="shared" si="230"/>
        <v>0</v>
      </c>
      <c r="BN192" s="412" t="str">
        <f t="shared" si="231"/>
        <v>0m0</v>
      </c>
      <c r="BO192" s="399">
        <f t="shared" si="232"/>
        <v>0</v>
      </c>
      <c r="BP192" s="399">
        <f t="shared" si="233"/>
        <v>0</v>
      </c>
      <c r="BQ192" s="412">
        <f t="shared" si="234"/>
        <v>0</v>
      </c>
      <c r="BR192" s="413">
        <f t="shared" si="235"/>
        <v>0</v>
      </c>
      <c r="BS192" s="398" t="str">
        <f t="shared" si="236"/>
        <v>0</v>
      </c>
      <c r="BT192" s="398" t="str">
        <f t="shared" si="237"/>
        <v>0</v>
      </c>
      <c r="BU192" s="412">
        <f t="shared" si="238"/>
        <v>0</v>
      </c>
      <c r="BV192" s="412" t="str">
        <f t="shared" si="239"/>
        <v>0m0</v>
      </c>
      <c r="BW192" s="399">
        <f t="shared" si="240"/>
        <v>0</v>
      </c>
      <c r="BX192" s="399">
        <f t="shared" si="241"/>
        <v>0</v>
      </c>
      <c r="BY192" s="412">
        <f t="shared" si="242"/>
        <v>0</v>
      </c>
      <c r="BZ192" s="413">
        <f t="shared" si="243"/>
        <v>0</v>
      </c>
      <c r="CA192" s="398" t="str">
        <f t="shared" si="244"/>
        <v>0</v>
      </c>
      <c r="CB192" s="398" t="str">
        <f t="shared" si="245"/>
        <v>0</v>
      </c>
      <c r="CC192" s="412">
        <f t="shared" si="246"/>
        <v>0</v>
      </c>
      <c r="CD192" s="412" t="str">
        <f t="shared" si="247"/>
        <v>0m0</v>
      </c>
      <c r="CE192" s="399">
        <f t="shared" si="248"/>
        <v>0</v>
      </c>
      <c r="CF192" s="399">
        <f t="shared" si="249"/>
        <v>0</v>
      </c>
      <c r="CG192" s="412">
        <f t="shared" si="250"/>
        <v>0</v>
      </c>
      <c r="CH192" s="413">
        <f t="shared" si="251"/>
        <v>0</v>
      </c>
      <c r="CI192" s="398" t="str">
        <f t="shared" si="252"/>
        <v>0</v>
      </c>
      <c r="CJ192" s="398" t="str">
        <f t="shared" si="253"/>
        <v>0</v>
      </c>
      <c r="CK192" s="412">
        <f t="shared" si="254"/>
        <v>0</v>
      </c>
      <c r="CL192" s="412" t="str">
        <f t="shared" si="255"/>
        <v>0m0</v>
      </c>
      <c r="CM192" s="399">
        <f t="shared" si="256"/>
        <v>0</v>
      </c>
      <c r="CN192" s="399">
        <f t="shared" si="257"/>
        <v>0</v>
      </c>
      <c r="CO192" s="412">
        <f t="shared" si="258"/>
        <v>0</v>
      </c>
      <c r="CP192" s="413">
        <f t="shared" si="259"/>
        <v>0</v>
      </c>
      <c r="CQ192" s="398" t="str">
        <f t="shared" si="260"/>
        <v>0</v>
      </c>
      <c r="CR192" s="398" t="str">
        <f t="shared" si="261"/>
        <v>0</v>
      </c>
      <c r="CS192" s="412">
        <f t="shared" si="262"/>
        <v>0</v>
      </c>
      <c r="CT192" s="412" t="str">
        <f t="shared" si="263"/>
        <v>0m0</v>
      </c>
      <c r="CU192" s="412">
        <f t="shared" si="264"/>
        <v>0</v>
      </c>
      <c r="CV192" s="412">
        <f t="shared" si="265"/>
        <v>0</v>
      </c>
      <c r="CW192" s="412">
        <f t="shared" si="266"/>
        <v>0</v>
      </c>
      <c r="CX192" s="412">
        <f t="shared" si="267"/>
        <v>0</v>
      </c>
      <c r="CY192" s="412">
        <f t="shared" si="268"/>
        <v>0</v>
      </c>
      <c r="CZ192" s="412" t="str">
        <f t="shared" si="269"/>
        <v/>
      </c>
      <c r="DA192" s="412" t="str">
        <f t="shared" si="270"/>
        <v/>
      </c>
      <c r="DB192" s="412" t="str">
        <f t="shared" si="271"/>
        <v/>
      </c>
      <c r="DC192" s="412" t="str">
        <f t="shared" si="272"/>
        <v/>
      </c>
      <c r="DD192" s="412" t="str">
        <f t="shared" si="273"/>
        <v/>
      </c>
      <c r="DE192" s="412"/>
      <c r="DG192" s="412" t="str">
        <f t="shared" si="274"/>
        <v/>
      </c>
      <c r="DH192" s="412" t="str">
        <f t="shared" si="275"/>
        <v/>
      </c>
      <c r="DI192" s="412">
        <f t="shared" si="276"/>
        <v>0</v>
      </c>
      <c r="DJ192" s="412" t="str">
        <f t="shared" si="277"/>
        <v/>
      </c>
      <c r="DK192" s="412" t="str">
        <f t="shared" si="278"/>
        <v/>
      </c>
      <c r="DL192" s="412" t="str">
        <f t="shared" si="279"/>
        <v/>
      </c>
      <c r="DM192" s="412" t="str">
        <f t="shared" si="280"/>
        <v/>
      </c>
      <c r="DN192" s="412" t="str">
        <f t="shared" si="281"/>
        <v/>
      </c>
      <c r="DO192" s="412" t="str">
        <f t="shared" si="282"/>
        <v/>
      </c>
      <c r="DR192" s="494"/>
      <c r="DS192" s="393">
        <f t="shared" si="285"/>
        <v>0</v>
      </c>
      <c r="DT192" s="393">
        <f t="shared" si="283"/>
        <v>0</v>
      </c>
      <c r="DU192" s="411">
        <f t="shared" si="284"/>
        <v>0</v>
      </c>
      <c r="DX192" s="494" t="e">
        <f>IF(BG192&lt;270000,○,"")</f>
        <v>#NAME?</v>
      </c>
    </row>
    <row r="193" spans="1:128" s="411" customFormat="1" ht="18" hidden="1" customHeight="1" thickBot="1">
      <c r="A193" s="145" t="str">
        <f t="shared" si="208"/>
        <v/>
      </c>
      <c r="B193" s="158"/>
      <c r="C193" s="31" t="str">
        <f>IF(B193="","",VLOOKUP(B193,学連登録!$C$2:$G$3000,2,FALSE))</f>
        <v/>
      </c>
      <c r="D193" s="32" t="str">
        <f>IF(B193="","",VLOOKUP(B193,学連登録!$C$2:$G$3000,3,FALSE))</f>
        <v/>
      </c>
      <c r="E193" s="33" t="str">
        <f>IF(B193="","",VLOOKUP(B193,学連登録!$C$2:$G$3000,4,FALSE))</f>
        <v/>
      </c>
      <c r="F193" s="383" t="str">
        <f>IF(B193="","",VLOOKUP(B193,学連登録!$C$2:$I$3000,7,FALSE))</f>
        <v/>
      </c>
      <c r="G193" s="159"/>
      <c r="H193" s="853"/>
      <c r="I193" s="854"/>
      <c r="J193" s="160"/>
      <c r="K193" s="825"/>
      <c r="L193" s="826"/>
      <c r="M193" s="160"/>
      <c r="N193" s="819"/>
      <c r="O193" s="820"/>
      <c r="P193" s="159"/>
      <c r="Q193" s="825"/>
      <c r="R193" s="826"/>
      <c r="S193" s="159"/>
      <c r="T193" s="825"/>
      <c r="U193" s="826"/>
      <c r="V193" s="103" t="str">
        <f>IF(B193="","",VLOOKUP(B193,学連登録!$C$2:$H$3000,6,FALSE))</f>
        <v/>
      </c>
      <c r="W193" s="377"/>
      <c r="X193" s="157"/>
      <c r="Y193" s="118" t="str">
        <f t="shared" si="286"/>
        <v/>
      </c>
      <c r="Z193" s="97" t="str">
        <f>IF(G193="","",VLOOKUP(G193,種目名!$O$5:$T$104,3,0))</f>
        <v/>
      </c>
      <c r="AA193" s="99" t="str">
        <f>IF(J193="","",VLOOKUP(J193,種目名!$O$5:$T$104,3,0))</f>
        <v/>
      </c>
      <c r="AB193" s="119" t="str">
        <f>IF(M193="","",VLOOKUP(M193,種目名!$O$5:$T$104,3,0))</f>
        <v/>
      </c>
      <c r="AC193" s="119" t="str">
        <f>IF(P193="","",VLOOKUP(AF193,種目名!$O$5:$T$104,3,0))</f>
        <v/>
      </c>
      <c r="AD193" s="120" t="str">
        <f>IF(S193="","",VLOOKUP(AI193,種目名!$O$5:$T$104,3,0))</f>
        <v/>
      </c>
      <c r="AE193" s="117">
        <f t="shared" si="287"/>
        <v>0</v>
      </c>
      <c r="AF193" s="157" t="str">
        <f t="shared" si="288"/>
        <v/>
      </c>
      <c r="AG193" s="157" t="str">
        <f t="shared" si="289"/>
        <v/>
      </c>
      <c r="AH193" s="117">
        <f t="shared" si="290"/>
        <v>0</v>
      </c>
      <c r="AI193" s="157" t="str">
        <f t="shared" si="291"/>
        <v/>
      </c>
      <c r="AJ193" s="157" t="str">
        <f t="shared" si="292"/>
        <v/>
      </c>
      <c r="AK193" s="390"/>
      <c r="AL193" s="171">
        <f t="shared" si="209"/>
        <v>0</v>
      </c>
      <c r="AM193" s="399">
        <f t="shared" si="210"/>
        <v>0</v>
      </c>
      <c r="AN193" s="399">
        <f>COUNTIF($B$12:B193,B193)</f>
        <v>0</v>
      </c>
      <c r="AO193" s="399"/>
      <c r="AP193" s="399" t="str">
        <f t="shared" si="211"/>
        <v/>
      </c>
      <c r="AQ193" s="399" t="str">
        <f t="shared" si="212"/>
        <v/>
      </c>
      <c r="AR193" s="399" t="str">
        <f t="shared" si="213"/>
        <v/>
      </c>
      <c r="AS193" s="399" t="str">
        <f t="shared" si="214"/>
        <v/>
      </c>
      <c r="AT193" s="399">
        <f t="shared" si="215"/>
        <v>0</v>
      </c>
      <c r="AU193" s="399" t="str">
        <f t="shared" si="216"/>
        <v/>
      </c>
      <c r="AV193" s="399" t="str">
        <f t="shared" si="217"/>
        <v/>
      </c>
      <c r="AW193" s="399" t="str">
        <f t="shared" si="218"/>
        <v/>
      </c>
      <c r="AX193" s="399" t="str">
        <f t="shared" si="219"/>
        <v/>
      </c>
      <c r="AY193" s="399" t="str">
        <f t="shared" si="220"/>
        <v/>
      </c>
      <c r="AZ193" s="399" t="str">
        <f t="shared" si="221"/>
        <v/>
      </c>
      <c r="BA193" s="399" t="str">
        <f t="shared" si="222"/>
        <v/>
      </c>
      <c r="BB193" s="399" t="str">
        <f t="shared" si="223"/>
        <v/>
      </c>
      <c r="BC193" s="399" t="str">
        <f t="shared" si="224"/>
        <v/>
      </c>
      <c r="BD193" s="403" t="str">
        <f t="shared" si="225"/>
        <v/>
      </c>
      <c r="BE193" s="393">
        <f t="shared" si="226"/>
        <v>0</v>
      </c>
      <c r="BF193" s="157"/>
      <c r="BG193" s="399">
        <f t="shared" si="227"/>
        <v>0</v>
      </c>
      <c r="BH193" s="399">
        <f t="shared" si="228"/>
        <v>0</v>
      </c>
      <c r="BI193" s="412">
        <f t="shared" si="229"/>
        <v>0</v>
      </c>
      <c r="BJ193" s="413">
        <f t="shared" si="205"/>
        <v>0</v>
      </c>
      <c r="BK193" s="398" t="str">
        <f t="shared" si="206"/>
        <v>0</v>
      </c>
      <c r="BL193" s="398" t="str">
        <f t="shared" si="207"/>
        <v>0</v>
      </c>
      <c r="BM193" s="412">
        <f t="shared" si="230"/>
        <v>0</v>
      </c>
      <c r="BN193" s="412" t="str">
        <f t="shared" si="231"/>
        <v>0m0</v>
      </c>
      <c r="BO193" s="399">
        <f t="shared" si="232"/>
        <v>0</v>
      </c>
      <c r="BP193" s="399">
        <f t="shared" si="233"/>
        <v>0</v>
      </c>
      <c r="BQ193" s="412">
        <f t="shared" si="234"/>
        <v>0</v>
      </c>
      <c r="BR193" s="413">
        <f t="shared" si="235"/>
        <v>0</v>
      </c>
      <c r="BS193" s="398" t="str">
        <f t="shared" si="236"/>
        <v>0</v>
      </c>
      <c r="BT193" s="398" t="str">
        <f t="shared" si="237"/>
        <v>0</v>
      </c>
      <c r="BU193" s="412">
        <f t="shared" si="238"/>
        <v>0</v>
      </c>
      <c r="BV193" s="412" t="str">
        <f t="shared" si="239"/>
        <v>0m0</v>
      </c>
      <c r="BW193" s="399">
        <f t="shared" si="240"/>
        <v>0</v>
      </c>
      <c r="BX193" s="399">
        <f t="shared" si="241"/>
        <v>0</v>
      </c>
      <c r="BY193" s="412">
        <f t="shared" si="242"/>
        <v>0</v>
      </c>
      <c r="BZ193" s="413">
        <f t="shared" si="243"/>
        <v>0</v>
      </c>
      <c r="CA193" s="398" t="str">
        <f t="shared" si="244"/>
        <v>0</v>
      </c>
      <c r="CB193" s="398" t="str">
        <f t="shared" si="245"/>
        <v>0</v>
      </c>
      <c r="CC193" s="412">
        <f t="shared" si="246"/>
        <v>0</v>
      </c>
      <c r="CD193" s="412" t="str">
        <f t="shared" si="247"/>
        <v>0m0</v>
      </c>
      <c r="CE193" s="399">
        <f t="shared" si="248"/>
        <v>0</v>
      </c>
      <c r="CF193" s="399">
        <f t="shared" si="249"/>
        <v>0</v>
      </c>
      <c r="CG193" s="412">
        <f t="shared" si="250"/>
        <v>0</v>
      </c>
      <c r="CH193" s="413">
        <f t="shared" si="251"/>
        <v>0</v>
      </c>
      <c r="CI193" s="398" t="str">
        <f t="shared" si="252"/>
        <v>0</v>
      </c>
      <c r="CJ193" s="398" t="str">
        <f t="shared" si="253"/>
        <v>0</v>
      </c>
      <c r="CK193" s="412">
        <f t="shared" si="254"/>
        <v>0</v>
      </c>
      <c r="CL193" s="412" t="str">
        <f t="shared" si="255"/>
        <v>0m0</v>
      </c>
      <c r="CM193" s="399">
        <f t="shared" si="256"/>
        <v>0</v>
      </c>
      <c r="CN193" s="399">
        <f t="shared" si="257"/>
        <v>0</v>
      </c>
      <c r="CO193" s="412">
        <f t="shared" si="258"/>
        <v>0</v>
      </c>
      <c r="CP193" s="413">
        <f t="shared" si="259"/>
        <v>0</v>
      </c>
      <c r="CQ193" s="398" t="str">
        <f t="shared" si="260"/>
        <v>0</v>
      </c>
      <c r="CR193" s="398" t="str">
        <f t="shared" si="261"/>
        <v>0</v>
      </c>
      <c r="CS193" s="412">
        <f t="shared" si="262"/>
        <v>0</v>
      </c>
      <c r="CT193" s="412" t="str">
        <f t="shared" si="263"/>
        <v>0m0</v>
      </c>
      <c r="CU193" s="412">
        <f t="shared" si="264"/>
        <v>0</v>
      </c>
      <c r="CV193" s="412">
        <f t="shared" si="265"/>
        <v>0</v>
      </c>
      <c r="CW193" s="412">
        <f t="shared" si="266"/>
        <v>0</v>
      </c>
      <c r="CX193" s="412">
        <f t="shared" si="267"/>
        <v>0</v>
      </c>
      <c r="CY193" s="412">
        <f t="shared" si="268"/>
        <v>0</v>
      </c>
      <c r="CZ193" s="412" t="str">
        <f t="shared" si="269"/>
        <v/>
      </c>
      <c r="DA193" s="412" t="str">
        <f t="shared" si="270"/>
        <v/>
      </c>
      <c r="DB193" s="412" t="str">
        <f t="shared" si="271"/>
        <v/>
      </c>
      <c r="DC193" s="412" t="str">
        <f t="shared" si="272"/>
        <v/>
      </c>
      <c r="DD193" s="412" t="str">
        <f t="shared" si="273"/>
        <v/>
      </c>
      <c r="DE193" s="412"/>
      <c r="DG193" s="412" t="str">
        <f t="shared" si="274"/>
        <v/>
      </c>
      <c r="DH193" s="412" t="str">
        <f t="shared" si="275"/>
        <v/>
      </c>
      <c r="DI193" s="412">
        <f t="shared" si="276"/>
        <v>0</v>
      </c>
      <c r="DJ193" s="412" t="str">
        <f t="shared" si="277"/>
        <v/>
      </c>
      <c r="DK193" s="412" t="str">
        <f t="shared" si="278"/>
        <v/>
      </c>
      <c r="DL193" s="412" t="str">
        <f t="shared" si="279"/>
        <v/>
      </c>
      <c r="DM193" s="412" t="str">
        <f t="shared" si="280"/>
        <v/>
      </c>
      <c r="DN193" s="412" t="str">
        <f t="shared" si="281"/>
        <v/>
      </c>
      <c r="DO193" s="412" t="str">
        <f t="shared" si="282"/>
        <v/>
      </c>
      <c r="DR193" s="494"/>
      <c r="DS193" s="393">
        <f t="shared" si="285"/>
        <v>0</v>
      </c>
      <c r="DT193" s="393">
        <f t="shared" si="283"/>
        <v>0</v>
      </c>
      <c r="DU193" s="411">
        <f t="shared" si="284"/>
        <v>0</v>
      </c>
      <c r="DX193" s="494" t="e">
        <f>IF(BG193&lt;270000,○,"")</f>
        <v>#NAME?</v>
      </c>
    </row>
    <row r="194" spans="1:128" s="411" customFormat="1" ht="18" hidden="1" customHeight="1" thickBot="1">
      <c r="A194" s="145" t="str">
        <f t="shared" si="208"/>
        <v/>
      </c>
      <c r="B194" s="158"/>
      <c r="C194" s="31" t="str">
        <f>IF(B194="","",VLOOKUP(B194,学連登録!$C$2:$G$3000,2,FALSE))</f>
        <v/>
      </c>
      <c r="D194" s="32" t="str">
        <f>IF(B194="","",VLOOKUP(B194,学連登録!$C$2:$G$3000,3,FALSE))</f>
        <v/>
      </c>
      <c r="E194" s="33" t="str">
        <f>IF(B194="","",VLOOKUP(B194,学連登録!$C$2:$G$3000,4,FALSE))</f>
        <v/>
      </c>
      <c r="F194" s="383" t="str">
        <f>IF(B194="","",VLOOKUP(B194,学連登録!$C$2:$I$3000,7,FALSE))</f>
        <v/>
      </c>
      <c r="G194" s="159"/>
      <c r="H194" s="853"/>
      <c r="I194" s="854"/>
      <c r="J194" s="160"/>
      <c r="K194" s="825"/>
      <c r="L194" s="826"/>
      <c r="M194" s="160"/>
      <c r="N194" s="819"/>
      <c r="O194" s="820"/>
      <c r="P194" s="159"/>
      <c r="Q194" s="825"/>
      <c r="R194" s="826"/>
      <c r="S194" s="159"/>
      <c r="T194" s="825"/>
      <c r="U194" s="826"/>
      <c r="V194" s="103" t="str">
        <f>IF(B194="","",VLOOKUP(B194,学連登録!$C$2:$H$3000,6,FALSE))</f>
        <v/>
      </c>
      <c r="W194" s="377"/>
      <c r="X194" s="157"/>
      <c r="Y194" s="118" t="str">
        <f t="shared" si="286"/>
        <v/>
      </c>
      <c r="Z194" s="97" t="str">
        <f>IF(G194="","",VLOOKUP(G194,種目名!$O$5:$T$104,3,0))</f>
        <v/>
      </c>
      <c r="AA194" s="99" t="str">
        <f>IF(J194="","",VLOOKUP(J194,種目名!$O$5:$T$104,3,0))</f>
        <v/>
      </c>
      <c r="AB194" s="119" t="str">
        <f>IF(M194="","",VLOOKUP(M194,種目名!$O$5:$T$104,3,0))</f>
        <v/>
      </c>
      <c r="AC194" s="119" t="str">
        <f>IF(P194="","",VLOOKUP(AF194,種目名!$O$5:$T$104,3,0))</f>
        <v/>
      </c>
      <c r="AD194" s="120" t="str">
        <f>IF(S194="","",VLOOKUP(AI194,種目名!$O$5:$T$104,3,0))</f>
        <v/>
      </c>
      <c r="AE194" s="117">
        <f t="shared" si="287"/>
        <v>0</v>
      </c>
      <c r="AF194" s="157" t="str">
        <f t="shared" si="288"/>
        <v/>
      </c>
      <c r="AG194" s="157" t="str">
        <f t="shared" si="289"/>
        <v/>
      </c>
      <c r="AH194" s="117">
        <f t="shared" si="290"/>
        <v>0</v>
      </c>
      <c r="AI194" s="157" t="str">
        <f t="shared" si="291"/>
        <v/>
      </c>
      <c r="AJ194" s="157" t="str">
        <f t="shared" si="292"/>
        <v/>
      </c>
      <c r="AK194" s="390"/>
      <c r="AL194" s="171">
        <f t="shared" si="209"/>
        <v>0</v>
      </c>
      <c r="AM194" s="399">
        <f t="shared" si="210"/>
        <v>0</v>
      </c>
      <c r="AN194" s="399">
        <f>COUNTIF($B$12:B194,B194)</f>
        <v>0</v>
      </c>
      <c r="AO194" s="399"/>
      <c r="AP194" s="399" t="str">
        <f t="shared" si="211"/>
        <v/>
      </c>
      <c r="AQ194" s="399" t="str">
        <f t="shared" si="212"/>
        <v/>
      </c>
      <c r="AR194" s="399" t="str">
        <f t="shared" si="213"/>
        <v/>
      </c>
      <c r="AS194" s="399" t="str">
        <f t="shared" si="214"/>
        <v/>
      </c>
      <c r="AT194" s="399">
        <f t="shared" si="215"/>
        <v>0</v>
      </c>
      <c r="AU194" s="399" t="str">
        <f t="shared" si="216"/>
        <v/>
      </c>
      <c r="AV194" s="399" t="str">
        <f t="shared" si="217"/>
        <v/>
      </c>
      <c r="AW194" s="399" t="str">
        <f t="shared" si="218"/>
        <v/>
      </c>
      <c r="AX194" s="399" t="str">
        <f t="shared" si="219"/>
        <v/>
      </c>
      <c r="AY194" s="399" t="str">
        <f t="shared" si="220"/>
        <v/>
      </c>
      <c r="AZ194" s="399" t="str">
        <f t="shared" si="221"/>
        <v/>
      </c>
      <c r="BA194" s="399" t="str">
        <f t="shared" si="222"/>
        <v/>
      </c>
      <c r="BB194" s="399" t="str">
        <f t="shared" si="223"/>
        <v/>
      </c>
      <c r="BC194" s="399" t="str">
        <f t="shared" si="224"/>
        <v/>
      </c>
      <c r="BD194" s="403" t="str">
        <f t="shared" si="225"/>
        <v/>
      </c>
      <c r="BE194" s="393">
        <f t="shared" si="226"/>
        <v>0</v>
      </c>
      <c r="BF194" s="157"/>
      <c r="BG194" s="399">
        <f t="shared" si="227"/>
        <v>0</v>
      </c>
      <c r="BH194" s="399">
        <f t="shared" si="228"/>
        <v>0</v>
      </c>
      <c r="BI194" s="412">
        <f t="shared" si="229"/>
        <v>0</v>
      </c>
      <c r="BJ194" s="413">
        <f t="shared" si="205"/>
        <v>0</v>
      </c>
      <c r="BK194" s="398" t="str">
        <f t="shared" si="206"/>
        <v>0</v>
      </c>
      <c r="BL194" s="398" t="str">
        <f t="shared" si="207"/>
        <v>0</v>
      </c>
      <c r="BM194" s="412">
        <f t="shared" si="230"/>
        <v>0</v>
      </c>
      <c r="BN194" s="412" t="str">
        <f t="shared" si="231"/>
        <v>0m0</v>
      </c>
      <c r="BO194" s="399">
        <f t="shared" si="232"/>
        <v>0</v>
      </c>
      <c r="BP194" s="399">
        <f t="shared" si="233"/>
        <v>0</v>
      </c>
      <c r="BQ194" s="412">
        <f t="shared" si="234"/>
        <v>0</v>
      </c>
      <c r="BR194" s="413">
        <f t="shared" si="235"/>
        <v>0</v>
      </c>
      <c r="BS194" s="398" t="str">
        <f t="shared" si="236"/>
        <v>0</v>
      </c>
      <c r="BT194" s="398" t="str">
        <f t="shared" si="237"/>
        <v>0</v>
      </c>
      <c r="BU194" s="412">
        <f t="shared" si="238"/>
        <v>0</v>
      </c>
      <c r="BV194" s="412" t="str">
        <f t="shared" si="239"/>
        <v>0m0</v>
      </c>
      <c r="BW194" s="399">
        <f t="shared" si="240"/>
        <v>0</v>
      </c>
      <c r="BX194" s="399">
        <f t="shared" si="241"/>
        <v>0</v>
      </c>
      <c r="BY194" s="412">
        <f t="shared" si="242"/>
        <v>0</v>
      </c>
      <c r="BZ194" s="413">
        <f t="shared" si="243"/>
        <v>0</v>
      </c>
      <c r="CA194" s="398" t="str">
        <f t="shared" si="244"/>
        <v>0</v>
      </c>
      <c r="CB194" s="398" t="str">
        <f t="shared" si="245"/>
        <v>0</v>
      </c>
      <c r="CC194" s="412">
        <f t="shared" si="246"/>
        <v>0</v>
      </c>
      <c r="CD194" s="412" t="str">
        <f t="shared" si="247"/>
        <v>0m0</v>
      </c>
      <c r="CE194" s="399">
        <f t="shared" si="248"/>
        <v>0</v>
      </c>
      <c r="CF194" s="399">
        <f t="shared" si="249"/>
        <v>0</v>
      </c>
      <c r="CG194" s="412">
        <f t="shared" si="250"/>
        <v>0</v>
      </c>
      <c r="CH194" s="413">
        <f t="shared" si="251"/>
        <v>0</v>
      </c>
      <c r="CI194" s="398" t="str">
        <f t="shared" si="252"/>
        <v>0</v>
      </c>
      <c r="CJ194" s="398" t="str">
        <f t="shared" si="253"/>
        <v>0</v>
      </c>
      <c r="CK194" s="412">
        <f t="shared" si="254"/>
        <v>0</v>
      </c>
      <c r="CL194" s="412" t="str">
        <f t="shared" si="255"/>
        <v>0m0</v>
      </c>
      <c r="CM194" s="399">
        <f t="shared" si="256"/>
        <v>0</v>
      </c>
      <c r="CN194" s="399">
        <f t="shared" si="257"/>
        <v>0</v>
      </c>
      <c r="CO194" s="412">
        <f t="shared" si="258"/>
        <v>0</v>
      </c>
      <c r="CP194" s="413">
        <f t="shared" si="259"/>
        <v>0</v>
      </c>
      <c r="CQ194" s="398" t="str">
        <f t="shared" si="260"/>
        <v>0</v>
      </c>
      <c r="CR194" s="398" t="str">
        <f t="shared" si="261"/>
        <v>0</v>
      </c>
      <c r="CS194" s="412">
        <f t="shared" si="262"/>
        <v>0</v>
      </c>
      <c r="CT194" s="412" t="str">
        <f t="shared" si="263"/>
        <v>0m0</v>
      </c>
      <c r="CU194" s="412">
        <f t="shared" si="264"/>
        <v>0</v>
      </c>
      <c r="CV194" s="412">
        <f t="shared" si="265"/>
        <v>0</v>
      </c>
      <c r="CW194" s="412">
        <f t="shared" si="266"/>
        <v>0</v>
      </c>
      <c r="CX194" s="412">
        <f t="shared" si="267"/>
        <v>0</v>
      </c>
      <c r="CY194" s="412">
        <f t="shared" si="268"/>
        <v>0</v>
      </c>
      <c r="CZ194" s="412" t="str">
        <f t="shared" si="269"/>
        <v/>
      </c>
      <c r="DA194" s="412" t="str">
        <f t="shared" si="270"/>
        <v/>
      </c>
      <c r="DB194" s="412" t="str">
        <f t="shared" si="271"/>
        <v/>
      </c>
      <c r="DC194" s="412" t="str">
        <f t="shared" si="272"/>
        <v/>
      </c>
      <c r="DD194" s="412" t="str">
        <f t="shared" si="273"/>
        <v/>
      </c>
      <c r="DE194" s="412"/>
      <c r="DG194" s="412" t="str">
        <f t="shared" si="274"/>
        <v/>
      </c>
      <c r="DH194" s="412" t="str">
        <f t="shared" si="275"/>
        <v/>
      </c>
      <c r="DI194" s="412">
        <f t="shared" si="276"/>
        <v>0</v>
      </c>
      <c r="DJ194" s="412" t="str">
        <f t="shared" si="277"/>
        <v/>
      </c>
      <c r="DK194" s="412" t="str">
        <f t="shared" si="278"/>
        <v/>
      </c>
      <c r="DL194" s="412" t="str">
        <f t="shared" si="279"/>
        <v/>
      </c>
      <c r="DM194" s="412" t="str">
        <f t="shared" si="280"/>
        <v/>
      </c>
      <c r="DN194" s="412" t="str">
        <f t="shared" si="281"/>
        <v/>
      </c>
      <c r="DO194" s="412" t="str">
        <f t="shared" si="282"/>
        <v/>
      </c>
      <c r="DR194" s="494"/>
      <c r="DS194" s="393">
        <f t="shared" si="285"/>
        <v>0</v>
      </c>
      <c r="DT194" s="393">
        <f t="shared" si="283"/>
        <v>0</v>
      </c>
      <c r="DU194" s="411">
        <f t="shared" si="284"/>
        <v>0</v>
      </c>
      <c r="DX194" s="494" t="e">
        <f>IF(BG194&lt;270000,○,"")</f>
        <v>#NAME?</v>
      </c>
    </row>
    <row r="195" spans="1:128" s="411" customFormat="1" ht="18" hidden="1" customHeight="1" thickBot="1">
      <c r="A195" s="145" t="str">
        <f t="shared" si="208"/>
        <v/>
      </c>
      <c r="B195" s="158"/>
      <c r="C195" s="31" t="str">
        <f>IF(B195="","",VLOOKUP(B195,学連登録!$C$2:$G$3000,2,FALSE))</f>
        <v/>
      </c>
      <c r="D195" s="32" t="str">
        <f>IF(B195="","",VLOOKUP(B195,学連登録!$C$2:$G$3000,3,FALSE))</f>
        <v/>
      </c>
      <c r="E195" s="33" t="str">
        <f>IF(B195="","",VLOOKUP(B195,学連登録!$C$2:$G$3000,4,FALSE))</f>
        <v/>
      </c>
      <c r="F195" s="383" t="str">
        <f>IF(B195="","",VLOOKUP(B195,学連登録!$C$2:$I$3000,7,FALSE))</f>
        <v/>
      </c>
      <c r="G195" s="159"/>
      <c r="H195" s="853"/>
      <c r="I195" s="854"/>
      <c r="J195" s="160"/>
      <c r="K195" s="825"/>
      <c r="L195" s="826"/>
      <c r="M195" s="160"/>
      <c r="N195" s="819"/>
      <c r="O195" s="820"/>
      <c r="P195" s="159"/>
      <c r="Q195" s="825"/>
      <c r="R195" s="826"/>
      <c r="S195" s="159"/>
      <c r="T195" s="825"/>
      <c r="U195" s="826"/>
      <c r="V195" s="103" t="str">
        <f>IF(B195="","",VLOOKUP(B195,学連登録!$C$2:$H$3000,6,FALSE))</f>
        <v/>
      </c>
      <c r="W195" s="377"/>
      <c r="X195" s="157"/>
      <c r="Y195" s="118" t="str">
        <f t="shared" si="286"/>
        <v/>
      </c>
      <c r="Z195" s="97" t="str">
        <f>IF(G195="","",VLOOKUP(G195,種目名!$O$5:$T$104,3,0))</f>
        <v/>
      </c>
      <c r="AA195" s="99" t="str">
        <f>IF(J195="","",VLOOKUP(J195,種目名!$O$5:$T$104,3,0))</f>
        <v/>
      </c>
      <c r="AB195" s="119" t="str">
        <f>IF(M195="","",VLOOKUP(M195,種目名!$O$5:$T$104,3,0))</f>
        <v/>
      </c>
      <c r="AC195" s="119" t="str">
        <f>IF(P195="","",VLOOKUP(AF195,種目名!$O$5:$T$104,3,0))</f>
        <v/>
      </c>
      <c r="AD195" s="120" t="str">
        <f>IF(S195="","",VLOOKUP(AI195,種目名!$O$5:$T$104,3,0))</f>
        <v/>
      </c>
      <c r="AE195" s="117">
        <f t="shared" si="287"/>
        <v>0</v>
      </c>
      <c r="AF195" s="157" t="str">
        <f t="shared" si="288"/>
        <v/>
      </c>
      <c r="AG195" s="157" t="str">
        <f t="shared" si="289"/>
        <v/>
      </c>
      <c r="AH195" s="117">
        <f t="shared" si="290"/>
        <v>0</v>
      </c>
      <c r="AI195" s="157" t="str">
        <f t="shared" si="291"/>
        <v/>
      </c>
      <c r="AJ195" s="157" t="str">
        <f t="shared" si="292"/>
        <v/>
      </c>
      <c r="AK195" s="390"/>
      <c r="AL195" s="171">
        <f t="shared" si="209"/>
        <v>0</v>
      </c>
      <c r="AM195" s="399">
        <f t="shared" si="210"/>
        <v>0</v>
      </c>
      <c r="AN195" s="399">
        <f>COUNTIF($B$12:B195,B195)</f>
        <v>0</v>
      </c>
      <c r="AO195" s="399"/>
      <c r="AP195" s="399" t="str">
        <f t="shared" si="211"/>
        <v/>
      </c>
      <c r="AQ195" s="399" t="str">
        <f t="shared" si="212"/>
        <v/>
      </c>
      <c r="AR195" s="399" t="str">
        <f t="shared" si="213"/>
        <v/>
      </c>
      <c r="AS195" s="399" t="str">
        <f t="shared" si="214"/>
        <v/>
      </c>
      <c r="AT195" s="399">
        <f t="shared" si="215"/>
        <v>0</v>
      </c>
      <c r="AU195" s="399" t="str">
        <f t="shared" si="216"/>
        <v/>
      </c>
      <c r="AV195" s="399" t="str">
        <f t="shared" si="217"/>
        <v/>
      </c>
      <c r="AW195" s="399" t="str">
        <f t="shared" si="218"/>
        <v/>
      </c>
      <c r="AX195" s="399" t="str">
        <f t="shared" si="219"/>
        <v/>
      </c>
      <c r="AY195" s="399" t="str">
        <f t="shared" si="220"/>
        <v/>
      </c>
      <c r="AZ195" s="399" t="str">
        <f t="shared" si="221"/>
        <v/>
      </c>
      <c r="BA195" s="399" t="str">
        <f t="shared" si="222"/>
        <v/>
      </c>
      <c r="BB195" s="399" t="str">
        <f t="shared" si="223"/>
        <v/>
      </c>
      <c r="BC195" s="399" t="str">
        <f t="shared" si="224"/>
        <v/>
      </c>
      <c r="BD195" s="403" t="str">
        <f t="shared" si="225"/>
        <v/>
      </c>
      <c r="BE195" s="393">
        <f t="shared" si="226"/>
        <v>0</v>
      </c>
      <c r="BF195" s="157"/>
      <c r="BG195" s="399">
        <f t="shared" si="227"/>
        <v>0</v>
      </c>
      <c r="BH195" s="399">
        <f t="shared" si="228"/>
        <v>0</v>
      </c>
      <c r="BI195" s="412">
        <f t="shared" si="229"/>
        <v>0</v>
      </c>
      <c r="BJ195" s="413">
        <f t="shared" si="205"/>
        <v>0</v>
      </c>
      <c r="BK195" s="398" t="str">
        <f t="shared" si="206"/>
        <v>0</v>
      </c>
      <c r="BL195" s="398" t="str">
        <f t="shared" si="207"/>
        <v>0</v>
      </c>
      <c r="BM195" s="412">
        <f t="shared" si="230"/>
        <v>0</v>
      </c>
      <c r="BN195" s="412" t="str">
        <f t="shared" si="231"/>
        <v>0m0</v>
      </c>
      <c r="BO195" s="399">
        <f t="shared" si="232"/>
        <v>0</v>
      </c>
      <c r="BP195" s="399">
        <f t="shared" si="233"/>
        <v>0</v>
      </c>
      <c r="BQ195" s="412">
        <f t="shared" si="234"/>
        <v>0</v>
      </c>
      <c r="BR195" s="413">
        <f t="shared" si="235"/>
        <v>0</v>
      </c>
      <c r="BS195" s="398" t="str">
        <f t="shared" si="236"/>
        <v>0</v>
      </c>
      <c r="BT195" s="398" t="str">
        <f t="shared" si="237"/>
        <v>0</v>
      </c>
      <c r="BU195" s="412">
        <f t="shared" si="238"/>
        <v>0</v>
      </c>
      <c r="BV195" s="412" t="str">
        <f t="shared" si="239"/>
        <v>0m0</v>
      </c>
      <c r="BW195" s="399">
        <f t="shared" si="240"/>
        <v>0</v>
      </c>
      <c r="BX195" s="399">
        <f t="shared" si="241"/>
        <v>0</v>
      </c>
      <c r="BY195" s="412">
        <f t="shared" si="242"/>
        <v>0</v>
      </c>
      <c r="BZ195" s="413">
        <f t="shared" si="243"/>
        <v>0</v>
      </c>
      <c r="CA195" s="398" t="str">
        <f t="shared" si="244"/>
        <v>0</v>
      </c>
      <c r="CB195" s="398" t="str">
        <f t="shared" si="245"/>
        <v>0</v>
      </c>
      <c r="CC195" s="412">
        <f t="shared" si="246"/>
        <v>0</v>
      </c>
      <c r="CD195" s="412" t="str">
        <f t="shared" si="247"/>
        <v>0m0</v>
      </c>
      <c r="CE195" s="399">
        <f t="shared" si="248"/>
        <v>0</v>
      </c>
      <c r="CF195" s="399">
        <f t="shared" si="249"/>
        <v>0</v>
      </c>
      <c r="CG195" s="412">
        <f t="shared" si="250"/>
        <v>0</v>
      </c>
      <c r="CH195" s="413">
        <f t="shared" si="251"/>
        <v>0</v>
      </c>
      <c r="CI195" s="398" t="str">
        <f t="shared" si="252"/>
        <v>0</v>
      </c>
      <c r="CJ195" s="398" t="str">
        <f t="shared" si="253"/>
        <v>0</v>
      </c>
      <c r="CK195" s="412">
        <f t="shared" si="254"/>
        <v>0</v>
      </c>
      <c r="CL195" s="412" t="str">
        <f t="shared" si="255"/>
        <v>0m0</v>
      </c>
      <c r="CM195" s="399">
        <f t="shared" si="256"/>
        <v>0</v>
      </c>
      <c r="CN195" s="399">
        <f t="shared" si="257"/>
        <v>0</v>
      </c>
      <c r="CO195" s="412">
        <f t="shared" si="258"/>
        <v>0</v>
      </c>
      <c r="CP195" s="413">
        <f t="shared" si="259"/>
        <v>0</v>
      </c>
      <c r="CQ195" s="398" t="str">
        <f t="shared" si="260"/>
        <v>0</v>
      </c>
      <c r="CR195" s="398" t="str">
        <f t="shared" si="261"/>
        <v>0</v>
      </c>
      <c r="CS195" s="412">
        <f t="shared" si="262"/>
        <v>0</v>
      </c>
      <c r="CT195" s="412" t="str">
        <f t="shared" si="263"/>
        <v>0m0</v>
      </c>
      <c r="CU195" s="412">
        <f t="shared" si="264"/>
        <v>0</v>
      </c>
      <c r="CV195" s="412">
        <f t="shared" si="265"/>
        <v>0</v>
      </c>
      <c r="CW195" s="412">
        <f t="shared" si="266"/>
        <v>0</v>
      </c>
      <c r="CX195" s="412">
        <f t="shared" si="267"/>
        <v>0</v>
      </c>
      <c r="CY195" s="412">
        <f t="shared" si="268"/>
        <v>0</v>
      </c>
      <c r="CZ195" s="412" t="str">
        <f t="shared" si="269"/>
        <v/>
      </c>
      <c r="DA195" s="412" t="str">
        <f t="shared" si="270"/>
        <v/>
      </c>
      <c r="DB195" s="412" t="str">
        <f t="shared" si="271"/>
        <v/>
      </c>
      <c r="DC195" s="412" t="str">
        <f t="shared" si="272"/>
        <v/>
      </c>
      <c r="DD195" s="412" t="str">
        <f t="shared" si="273"/>
        <v/>
      </c>
      <c r="DE195" s="412"/>
      <c r="DG195" s="412" t="str">
        <f t="shared" si="274"/>
        <v/>
      </c>
      <c r="DH195" s="412" t="str">
        <f t="shared" si="275"/>
        <v/>
      </c>
      <c r="DI195" s="412">
        <f t="shared" si="276"/>
        <v>0</v>
      </c>
      <c r="DJ195" s="412" t="str">
        <f t="shared" si="277"/>
        <v/>
      </c>
      <c r="DK195" s="412" t="str">
        <f t="shared" si="278"/>
        <v/>
      </c>
      <c r="DL195" s="412" t="str">
        <f t="shared" si="279"/>
        <v/>
      </c>
      <c r="DM195" s="412" t="str">
        <f t="shared" si="280"/>
        <v/>
      </c>
      <c r="DN195" s="412" t="str">
        <f t="shared" si="281"/>
        <v/>
      </c>
      <c r="DO195" s="412" t="str">
        <f t="shared" si="282"/>
        <v/>
      </c>
      <c r="DR195" s="494"/>
      <c r="DS195" s="393">
        <f t="shared" si="285"/>
        <v>0</v>
      </c>
      <c r="DT195" s="393">
        <f t="shared" si="283"/>
        <v>0</v>
      </c>
      <c r="DU195" s="411">
        <f t="shared" si="284"/>
        <v>0</v>
      </c>
      <c r="DX195" s="494" t="e">
        <f>IF(BG195&lt;270000,○,"")</f>
        <v>#NAME?</v>
      </c>
    </row>
    <row r="196" spans="1:128" s="411" customFormat="1" ht="18" hidden="1" customHeight="1" thickBot="1">
      <c r="A196" s="145" t="str">
        <f t="shared" si="208"/>
        <v/>
      </c>
      <c r="B196" s="158"/>
      <c r="C196" s="31" t="str">
        <f>IF(B196="","",VLOOKUP(B196,学連登録!$C$2:$G$3000,2,FALSE))</f>
        <v/>
      </c>
      <c r="D196" s="32" t="str">
        <f>IF(B196="","",VLOOKUP(B196,学連登録!$C$2:$G$3000,3,FALSE))</f>
        <v/>
      </c>
      <c r="E196" s="33" t="str">
        <f>IF(B196="","",VLOOKUP(B196,学連登録!$C$2:$G$3000,4,FALSE))</f>
        <v/>
      </c>
      <c r="F196" s="383" t="str">
        <f>IF(B196="","",VLOOKUP(B196,学連登録!$C$2:$I$3000,7,FALSE))</f>
        <v/>
      </c>
      <c r="G196" s="159"/>
      <c r="H196" s="853"/>
      <c r="I196" s="854"/>
      <c r="J196" s="160"/>
      <c r="K196" s="825"/>
      <c r="L196" s="826"/>
      <c r="M196" s="160"/>
      <c r="N196" s="819"/>
      <c r="O196" s="820"/>
      <c r="P196" s="159"/>
      <c r="Q196" s="825"/>
      <c r="R196" s="826"/>
      <c r="S196" s="159"/>
      <c r="T196" s="825"/>
      <c r="U196" s="826"/>
      <c r="V196" s="103" t="str">
        <f>IF(B196="","",VLOOKUP(B196,学連登録!$C$2:$H$3000,6,FALSE))</f>
        <v/>
      </c>
      <c r="W196" s="377"/>
      <c r="X196" s="157"/>
      <c r="Y196" s="118" t="str">
        <f t="shared" si="286"/>
        <v/>
      </c>
      <c r="Z196" s="97" t="str">
        <f>IF(G196="","",VLOOKUP(G196,種目名!$O$5:$T$104,3,0))</f>
        <v/>
      </c>
      <c r="AA196" s="99" t="str">
        <f>IF(J196="","",VLOOKUP(J196,種目名!$O$5:$T$104,3,0))</f>
        <v/>
      </c>
      <c r="AB196" s="119" t="str">
        <f>IF(M196="","",VLOOKUP(M196,種目名!$O$5:$T$104,3,0))</f>
        <v/>
      </c>
      <c r="AC196" s="119" t="str">
        <f>IF(P196="","",VLOOKUP(AF196,種目名!$O$5:$T$104,3,0))</f>
        <v/>
      </c>
      <c r="AD196" s="120" t="str">
        <f>IF(S196="","",VLOOKUP(AI196,種目名!$O$5:$T$104,3,0))</f>
        <v/>
      </c>
      <c r="AE196" s="117">
        <f t="shared" si="287"/>
        <v>0</v>
      </c>
      <c r="AF196" s="157" t="str">
        <f t="shared" si="288"/>
        <v/>
      </c>
      <c r="AG196" s="157" t="str">
        <f t="shared" si="289"/>
        <v/>
      </c>
      <c r="AH196" s="117">
        <f t="shared" si="290"/>
        <v>0</v>
      </c>
      <c r="AI196" s="157" t="str">
        <f t="shared" si="291"/>
        <v/>
      </c>
      <c r="AJ196" s="157" t="str">
        <f t="shared" si="292"/>
        <v/>
      </c>
      <c r="AK196" s="390"/>
      <c r="AL196" s="171">
        <f t="shared" si="209"/>
        <v>0</v>
      </c>
      <c r="AM196" s="399">
        <f t="shared" si="210"/>
        <v>0</v>
      </c>
      <c r="AN196" s="399">
        <f>COUNTIF($B$12:B196,B196)</f>
        <v>0</v>
      </c>
      <c r="AO196" s="399"/>
      <c r="AP196" s="399" t="str">
        <f t="shared" si="211"/>
        <v/>
      </c>
      <c r="AQ196" s="399" t="str">
        <f t="shared" si="212"/>
        <v/>
      </c>
      <c r="AR196" s="399" t="str">
        <f t="shared" si="213"/>
        <v/>
      </c>
      <c r="AS196" s="399" t="str">
        <f t="shared" si="214"/>
        <v/>
      </c>
      <c r="AT196" s="399">
        <f t="shared" si="215"/>
        <v>0</v>
      </c>
      <c r="AU196" s="399" t="str">
        <f t="shared" si="216"/>
        <v/>
      </c>
      <c r="AV196" s="399" t="str">
        <f t="shared" si="217"/>
        <v/>
      </c>
      <c r="AW196" s="399" t="str">
        <f t="shared" si="218"/>
        <v/>
      </c>
      <c r="AX196" s="399" t="str">
        <f t="shared" si="219"/>
        <v/>
      </c>
      <c r="AY196" s="399" t="str">
        <f t="shared" si="220"/>
        <v/>
      </c>
      <c r="AZ196" s="399" t="str">
        <f t="shared" si="221"/>
        <v/>
      </c>
      <c r="BA196" s="399" t="str">
        <f t="shared" si="222"/>
        <v/>
      </c>
      <c r="BB196" s="399" t="str">
        <f t="shared" si="223"/>
        <v/>
      </c>
      <c r="BC196" s="399" t="str">
        <f t="shared" si="224"/>
        <v/>
      </c>
      <c r="BD196" s="403" t="str">
        <f t="shared" si="225"/>
        <v/>
      </c>
      <c r="BE196" s="393">
        <f t="shared" si="226"/>
        <v>0</v>
      </c>
      <c r="BF196" s="157"/>
      <c r="BG196" s="399">
        <f t="shared" si="227"/>
        <v>0</v>
      </c>
      <c r="BH196" s="399">
        <f t="shared" si="228"/>
        <v>0</v>
      </c>
      <c r="BI196" s="412">
        <f t="shared" si="229"/>
        <v>0</v>
      </c>
      <c r="BJ196" s="413">
        <f t="shared" si="205"/>
        <v>0</v>
      </c>
      <c r="BK196" s="398" t="str">
        <f t="shared" si="206"/>
        <v>0</v>
      </c>
      <c r="BL196" s="398" t="str">
        <f t="shared" si="207"/>
        <v>0</v>
      </c>
      <c r="BM196" s="412">
        <f t="shared" si="230"/>
        <v>0</v>
      </c>
      <c r="BN196" s="412" t="str">
        <f t="shared" si="231"/>
        <v>0m0</v>
      </c>
      <c r="BO196" s="399">
        <f t="shared" si="232"/>
        <v>0</v>
      </c>
      <c r="BP196" s="399">
        <f t="shared" si="233"/>
        <v>0</v>
      </c>
      <c r="BQ196" s="412">
        <f t="shared" si="234"/>
        <v>0</v>
      </c>
      <c r="BR196" s="413">
        <f t="shared" si="235"/>
        <v>0</v>
      </c>
      <c r="BS196" s="398" t="str">
        <f t="shared" si="236"/>
        <v>0</v>
      </c>
      <c r="BT196" s="398" t="str">
        <f t="shared" si="237"/>
        <v>0</v>
      </c>
      <c r="BU196" s="412">
        <f t="shared" si="238"/>
        <v>0</v>
      </c>
      <c r="BV196" s="412" t="str">
        <f t="shared" si="239"/>
        <v>0m0</v>
      </c>
      <c r="BW196" s="399">
        <f t="shared" si="240"/>
        <v>0</v>
      </c>
      <c r="BX196" s="399">
        <f t="shared" si="241"/>
        <v>0</v>
      </c>
      <c r="BY196" s="412">
        <f t="shared" si="242"/>
        <v>0</v>
      </c>
      <c r="BZ196" s="413">
        <f t="shared" si="243"/>
        <v>0</v>
      </c>
      <c r="CA196" s="398" t="str">
        <f t="shared" si="244"/>
        <v>0</v>
      </c>
      <c r="CB196" s="398" t="str">
        <f t="shared" si="245"/>
        <v>0</v>
      </c>
      <c r="CC196" s="412">
        <f t="shared" si="246"/>
        <v>0</v>
      </c>
      <c r="CD196" s="412" t="str">
        <f t="shared" si="247"/>
        <v>0m0</v>
      </c>
      <c r="CE196" s="399">
        <f t="shared" si="248"/>
        <v>0</v>
      </c>
      <c r="CF196" s="399">
        <f t="shared" si="249"/>
        <v>0</v>
      </c>
      <c r="CG196" s="412">
        <f t="shared" si="250"/>
        <v>0</v>
      </c>
      <c r="CH196" s="413">
        <f t="shared" si="251"/>
        <v>0</v>
      </c>
      <c r="CI196" s="398" t="str">
        <f t="shared" si="252"/>
        <v>0</v>
      </c>
      <c r="CJ196" s="398" t="str">
        <f t="shared" si="253"/>
        <v>0</v>
      </c>
      <c r="CK196" s="412">
        <f t="shared" si="254"/>
        <v>0</v>
      </c>
      <c r="CL196" s="412" t="str">
        <f t="shared" si="255"/>
        <v>0m0</v>
      </c>
      <c r="CM196" s="399">
        <f t="shared" si="256"/>
        <v>0</v>
      </c>
      <c r="CN196" s="399">
        <f t="shared" si="257"/>
        <v>0</v>
      </c>
      <c r="CO196" s="412">
        <f t="shared" si="258"/>
        <v>0</v>
      </c>
      <c r="CP196" s="413">
        <f t="shared" si="259"/>
        <v>0</v>
      </c>
      <c r="CQ196" s="398" t="str">
        <f t="shared" si="260"/>
        <v>0</v>
      </c>
      <c r="CR196" s="398" t="str">
        <f t="shared" si="261"/>
        <v>0</v>
      </c>
      <c r="CS196" s="412">
        <f t="shared" si="262"/>
        <v>0</v>
      </c>
      <c r="CT196" s="412" t="str">
        <f t="shared" si="263"/>
        <v>0m0</v>
      </c>
      <c r="CU196" s="412">
        <f t="shared" si="264"/>
        <v>0</v>
      </c>
      <c r="CV196" s="412">
        <f t="shared" si="265"/>
        <v>0</v>
      </c>
      <c r="CW196" s="412">
        <f t="shared" si="266"/>
        <v>0</v>
      </c>
      <c r="CX196" s="412">
        <f t="shared" si="267"/>
        <v>0</v>
      </c>
      <c r="CY196" s="412">
        <f t="shared" si="268"/>
        <v>0</v>
      </c>
      <c r="CZ196" s="412" t="str">
        <f t="shared" si="269"/>
        <v/>
      </c>
      <c r="DA196" s="412" t="str">
        <f t="shared" si="270"/>
        <v/>
      </c>
      <c r="DB196" s="412" t="str">
        <f t="shared" si="271"/>
        <v/>
      </c>
      <c r="DC196" s="412" t="str">
        <f t="shared" si="272"/>
        <v/>
      </c>
      <c r="DD196" s="412" t="str">
        <f t="shared" si="273"/>
        <v/>
      </c>
      <c r="DE196" s="412"/>
      <c r="DG196" s="412" t="str">
        <f t="shared" si="274"/>
        <v/>
      </c>
      <c r="DH196" s="412" t="str">
        <f t="shared" si="275"/>
        <v/>
      </c>
      <c r="DI196" s="412">
        <f t="shared" si="276"/>
        <v>0</v>
      </c>
      <c r="DJ196" s="412" t="str">
        <f t="shared" si="277"/>
        <v/>
      </c>
      <c r="DK196" s="412" t="str">
        <f t="shared" si="278"/>
        <v/>
      </c>
      <c r="DL196" s="412" t="str">
        <f t="shared" si="279"/>
        <v/>
      </c>
      <c r="DM196" s="412" t="str">
        <f t="shared" si="280"/>
        <v/>
      </c>
      <c r="DN196" s="412" t="str">
        <f t="shared" si="281"/>
        <v/>
      </c>
      <c r="DO196" s="412" t="str">
        <f t="shared" si="282"/>
        <v/>
      </c>
      <c r="DR196" s="494"/>
      <c r="DS196" s="393">
        <f t="shared" si="285"/>
        <v>0</v>
      </c>
      <c r="DT196" s="393">
        <f t="shared" si="283"/>
        <v>0</v>
      </c>
      <c r="DU196" s="411">
        <f t="shared" si="284"/>
        <v>0</v>
      </c>
      <c r="DX196" s="494" t="e">
        <f>IF(BG196&lt;270000,○,"")</f>
        <v>#NAME?</v>
      </c>
    </row>
    <row r="197" spans="1:128" s="411" customFormat="1" ht="18" hidden="1" customHeight="1" thickBot="1">
      <c r="A197" s="145" t="str">
        <f t="shared" si="208"/>
        <v/>
      </c>
      <c r="B197" s="158"/>
      <c r="C197" s="31" t="str">
        <f>IF(B197="","",VLOOKUP(B197,学連登録!$C$2:$G$3000,2,FALSE))</f>
        <v/>
      </c>
      <c r="D197" s="32" t="str">
        <f>IF(B197="","",VLOOKUP(B197,学連登録!$C$2:$G$3000,3,FALSE))</f>
        <v/>
      </c>
      <c r="E197" s="33" t="str">
        <f>IF(B197="","",VLOOKUP(B197,学連登録!$C$2:$G$3000,4,FALSE))</f>
        <v/>
      </c>
      <c r="F197" s="383" t="str">
        <f>IF(B197="","",VLOOKUP(B197,学連登録!$C$2:$I$3000,7,FALSE))</f>
        <v/>
      </c>
      <c r="G197" s="159"/>
      <c r="H197" s="853"/>
      <c r="I197" s="854"/>
      <c r="J197" s="160"/>
      <c r="K197" s="825"/>
      <c r="L197" s="826"/>
      <c r="M197" s="160"/>
      <c r="N197" s="819"/>
      <c r="O197" s="820"/>
      <c r="P197" s="159"/>
      <c r="Q197" s="825"/>
      <c r="R197" s="826"/>
      <c r="S197" s="159"/>
      <c r="T197" s="825"/>
      <c r="U197" s="826"/>
      <c r="V197" s="103" t="str">
        <f>IF(B197="","",VLOOKUP(B197,学連登録!$C$2:$H$3000,6,FALSE))</f>
        <v/>
      </c>
      <c r="W197" s="377"/>
      <c r="X197" s="157"/>
      <c r="Y197" s="118" t="str">
        <f t="shared" si="286"/>
        <v/>
      </c>
      <c r="Z197" s="97" t="str">
        <f>IF(G197="","",VLOOKUP(G197,種目名!$O$5:$T$104,3,0))</f>
        <v/>
      </c>
      <c r="AA197" s="99" t="str">
        <f>IF(J197="","",VLOOKUP(J197,種目名!$O$5:$T$104,3,0))</f>
        <v/>
      </c>
      <c r="AB197" s="119" t="str">
        <f>IF(M197="","",VLOOKUP(M197,種目名!$O$5:$T$104,3,0))</f>
        <v/>
      </c>
      <c r="AC197" s="119" t="str">
        <f>IF(P197="","",VLOOKUP(AF197,種目名!$O$5:$T$104,3,0))</f>
        <v/>
      </c>
      <c r="AD197" s="120" t="str">
        <f>IF(S197="","",VLOOKUP(AI197,種目名!$O$5:$T$104,3,0))</f>
        <v/>
      </c>
      <c r="AE197" s="117">
        <f t="shared" si="287"/>
        <v>0</v>
      </c>
      <c r="AF197" s="157" t="str">
        <f t="shared" si="288"/>
        <v/>
      </c>
      <c r="AG197" s="157" t="str">
        <f t="shared" si="289"/>
        <v/>
      </c>
      <c r="AH197" s="117">
        <f t="shared" si="290"/>
        <v>0</v>
      </c>
      <c r="AI197" s="157" t="str">
        <f t="shared" si="291"/>
        <v/>
      </c>
      <c r="AJ197" s="157" t="str">
        <f t="shared" si="292"/>
        <v/>
      </c>
      <c r="AK197" s="390"/>
      <c r="AL197" s="171">
        <f t="shared" si="209"/>
        <v>0</v>
      </c>
      <c r="AM197" s="399">
        <f t="shared" si="210"/>
        <v>0</v>
      </c>
      <c r="AN197" s="399">
        <f>COUNTIF($B$12:B197,B197)</f>
        <v>0</v>
      </c>
      <c r="AO197" s="399"/>
      <c r="AP197" s="399" t="str">
        <f t="shared" si="211"/>
        <v/>
      </c>
      <c r="AQ197" s="399" t="str">
        <f t="shared" si="212"/>
        <v/>
      </c>
      <c r="AR197" s="399" t="str">
        <f t="shared" si="213"/>
        <v/>
      </c>
      <c r="AS197" s="399" t="str">
        <f t="shared" si="214"/>
        <v/>
      </c>
      <c r="AT197" s="399">
        <f t="shared" si="215"/>
        <v>0</v>
      </c>
      <c r="AU197" s="399" t="str">
        <f t="shared" si="216"/>
        <v/>
      </c>
      <c r="AV197" s="399" t="str">
        <f t="shared" si="217"/>
        <v/>
      </c>
      <c r="AW197" s="399" t="str">
        <f t="shared" si="218"/>
        <v/>
      </c>
      <c r="AX197" s="399" t="str">
        <f t="shared" si="219"/>
        <v/>
      </c>
      <c r="AY197" s="399" t="str">
        <f t="shared" si="220"/>
        <v/>
      </c>
      <c r="AZ197" s="399" t="str">
        <f t="shared" si="221"/>
        <v/>
      </c>
      <c r="BA197" s="399" t="str">
        <f t="shared" si="222"/>
        <v/>
      </c>
      <c r="BB197" s="399" t="str">
        <f t="shared" si="223"/>
        <v/>
      </c>
      <c r="BC197" s="399" t="str">
        <f t="shared" si="224"/>
        <v/>
      </c>
      <c r="BD197" s="403" t="str">
        <f t="shared" si="225"/>
        <v/>
      </c>
      <c r="BE197" s="393">
        <f t="shared" si="226"/>
        <v>0</v>
      </c>
      <c r="BF197" s="157"/>
      <c r="BG197" s="399">
        <f t="shared" si="227"/>
        <v>0</v>
      </c>
      <c r="BH197" s="399">
        <f t="shared" si="228"/>
        <v>0</v>
      </c>
      <c r="BI197" s="412">
        <f t="shared" si="229"/>
        <v>0</v>
      </c>
      <c r="BJ197" s="413">
        <f t="shared" si="205"/>
        <v>0</v>
      </c>
      <c r="BK197" s="398" t="str">
        <f t="shared" si="206"/>
        <v>0</v>
      </c>
      <c r="BL197" s="398" t="str">
        <f t="shared" si="207"/>
        <v>0</v>
      </c>
      <c r="BM197" s="412">
        <f t="shared" si="230"/>
        <v>0</v>
      </c>
      <c r="BN197" s="412" t="str">
        <f t="shared" si="231"/>
        <v>0m0</v>
      </c>
      <c r="BO197" s="399">
        <f t="shared" si="232"/>
        <v>0</v>
      </c>
      <c r="BP197" s="399">
        <f t="shared" si="233"/>
        <v>0</v>
      </c>
      <c r="BQ197" s="412">
        <f t="shared" si="234"/>
        <v>0</v>
      </c>
      <c r="BR197" s="413">
        <f t="shared" si="235"/>
        <v>0</v>
      </c>
      <c r="BS197" s="398" t="str">
        <f t="shared" si="236"/>
        <v>0</v>
      </c>
      <c r="BT197" s="398" t="str">
        <f t="shared" si="237"/>
        <v>0</v>
      </c>
      <c r="BU197" s="412">
        <f t="shared" si="238"/>
        <v>0</v>
      </c>
      <c r="BV197" s="412" t="str">
        <f t="shared" si="239"/>
        <v>0m0</v>
      </c>
      <c r="BW197" s="399">
        <f t="shared" si="240"/>
        <v>0</v>
      </c>
      <c r="BX197" s="399">
        <f t="shared" si="241"/>
        <v>0</v>
      </c>
      <c r="BY197" s="412">
        <f t="shared" si="242"/>
        <v>0</v>
      </c>
      <c r="BZ197" s="413">
        <f t="shared" si="243"/>
        <v>0</v>
      </c>
      <c r="CA197" s="398" t="str">
        <f t="shared" si="244"/>
        <v>0</v>
      </c>
      <c r="CB197" s="398" t="str">
        <f t="shared" si="245"/>
        <v>0</v>
      </c>
      <c r="CC197" s="412">
        <f t="shared" si="246"/>
        <v>0</v>
      </c>
      <c r="CD197" s="412" t="str">
        <f t="shared" si="247"/>
        <v>0m0</v>
      </c>
      <c r="CE197" s="399">
        <f t="shared" si="248"/>
        <v>0</v>
      </c>
      <c r="CF197" s="399">
        <f t="shared" si="249"/>
        <v>0</v>
      </c>
      <c r="CG197" s="412">
        <f t="shared" si="250"/>
        <v>0</v>
      </c>
      <c r="CH197" s="413">
        <f t="shared" si="251"/>
        <v>0</v>
      </c>
      <c r="CI197" s="398" t="str">
        <f t="shared" si="252"/>
        <v>0</v>
      </c>
      <c r="CJ197" s="398" t="str">
        <f t="shared" si="253"/>
        <v>0</v>
      </c>
      <c r="CK197" s="412">
        <f t="shared" si="254"/>
        <v>0</v>
      </c>
      <c r="CL197" s="412" t="str">
        <f t="shared" si="255"/>
        <v>0m0</v>
      </c>
      <c r="CM197" s="399">
        <f t="shared" si="256"/>
        <v>0</v>
      </c>
      <c r="CN197" s="399">
        <f t="shared" si="257"/>
        <v>0</v>
      </c>
      <c r="CO197" s="412">
        <f t="shared" si="258"/>
        <v>0</v>
      </c>
      <c r="CP197" s="413">
        <f t="shared" si="259"/>
        <v>0</v>
      </c>
      <c r="CQ197" s="398" t="str">
        <f t="shared" si="260"/>
        <v>0</v>
      </c>
      <c r="CR197" s="398" t="str">
        <f t="shared" si="261"/>
        <v>0</v>
      </c>
      <c r="CS197" s="412">
        <f t="shared" si="262"/>
        <v>0</v>
      </c>
      <c r="CT197" s="412" t="str">
        <f t="shared" si="263"/>
        <v>0m0</v>
      </c>
      <c r="CU197" s="412">
        <f t="shared" si="264"/>
        <v>0</v>
      </c>
      <c r="CV197" s="412">
        <f t="shared" si="265"/>
        <v>0</v>
      </c>
      <c r="CW197" s="412">
        <f t="shared" si="266"/>
        <v>0</v>
      </c>
      <c r="CX197" s="412">
        <f t="shared" si="267"/>
        <v>0</v>
      </c>
      <c r="CY197" s="412">
        <f t="shared" si="268"/>
        <v>0</v>
      </c>
      <c r="CZ197" s="412" t="str">
        <f t="shared" si="269"/>
        <v/>
      </c>
      <c r="DA197" s="412" t="str">
        <f t="shared" si="270"/>
        <v/>
      </c>
      <c r="DB197" s="412" t="str">
        <f t="shared" si="271"/>
        <v/>
      </c>
      <c r="DC197" s="412" t="str">
        <f t="shared" si="272"/>
        <v/>
      </c>
      <c r="DD197" s="412" t="str">
        <f t="shared" si="273"/>
        <v/>
      </c>
      <c r="DE197" s="412"/>
      <c r="DG197" s="412" t="str">
        <f t="shared" si="274"/>
        <v/>
      </c>
      <c r="DH197" s="412" t="str">
        <f t="shared" si="275"/>
        <v/>
      </c>
      <c r="DI197" s="412">
        <f t="shared" si="276"/>
        <v>0</v>
      </c>
      <c r="DJ197" s="412" t="str">
        <f t="shared" si="277"/>
        <v/>
      </c>
      <c r="DK197" s="412" t="str">
        <f t="shared" si="278"/>
        <v/>
      </c>
      <c r="DL197" s="412" t="str">
        <f t="shared" si="279"/>
        <v/>
      </c>
      <c r="DM197" s="412" t="str">
        <f t="shared" si="280"/>
        <v/>
      </c>
      <c r="DN197" s="412" t="str">
        <f t="shared" si="281"/>
        <v/>
      </c>
      <c r="DO197" s="412" t="str">
        <f t="shared" si="282"/>
        <v/>
      </c>
      <c r="DR197" s="494"/>
      <c r="DS197" s="393">
        <f t="shared" si="285"/>
        <v>0</v>
      </c>
      <c r="DT197" s="393">
        <f t="shared" si="283"/>
        <v>0</v>
      </c>
      <c r="DU197" s="411">
        <f t="shared" si="284"/>
        <v>0</v>
      </c>
      <c r="DX197" s="494" t="e">
        <f>IF(BG197&lt;270000,○,"")</f>
        <v>#NAME?</v>
      </c>
    </row>
    <row r="198" spans="1:128" s="411" customFormat="1" ht="18" hidden="1" customHeight="1" thickBot="1">
      <c r="A198" s="145" t="str">
        <f t="shared" si="208"/>
        <v/>
      </c>
      <c r="B198" s="158"/>
      <c r="C198" s="31" t="str">
        <f>IF(B198="","",VLOOKUP(B198,学連登録!$C$2:$G$3000,2,FALSE))</f>
        <v/>
      </c>
      <c r="D198" s="32" t="str">
        <f>IF(B198="","",VLOOKUP(B198,学連登録!$C$2:$G$3000,3,FALSE))</f>
        <v/>
      </c>
      <c r="E198" s="33" t="str">
        <f>IF(B198="","",VLOOKUP(B198,学連登録!$C$2:$G$3000,4,FALSE))</f>
        <v/>
      </c>
      <c r="F198" s="383" t="str">
        <f>IF(B198="","",VLOOKUP(B198,学連登録!$C$2:$I$3000,7,FALSE))</f>
        <v/>
      </c>
      <c r="G198" s="159"/>
      <c r="H198" s="853"/>
      <c r="I198" s="854"/>
      <c r="J198" s="160"/>
      <c r="K198" s="825"/>
      <c r="L198" s="826"/>
      <c r="M198" s="160"/>
      <c r="N198" s="819"/>
      <c r="O198" s="820"/>
      <c r="P198" s="159"/>
      <c r="Q198" s="825"/>
      <c r="R198" s="826"/>
      <c r="S198" s="159"/>
      <c r="T198" s="825"/>
      <c r="U198" s="826"/>
      <c r="V198" s="103" t="str">
        <f>IF(B198="","",VLOOKUP(B198,学連登録!$C$2:$H$3000,6,FALSE))</f>
        <v/>
      </c>
      <c r="W198" s="377"/>
      <c r="X198" s="157"/>
      <c r="Y198" s="118" t="str">
        <f t="shared" si="286"/>
        <v/>
      </c>
      <c r="Z198" s="97" t="str">
        <f>IF(G198="","",VLOOKUP(G198,種目名!$O$5:$T$104,3,0))</f>
        <v/>
      </c>
      <c r="AA198" s="99" t="str">
        <f>IF(J198="","",VLOOKUP(J198,種目名!$O$5:$T$104,3,0))</f>
        <v/>
      </c>
      <c r="AB198" s="119" t="str">
        <f>IF(M198="","",VLOOKUP(M198,種目名!$O$5:$T$104,3,0))</f>
        <v/>
      </c>
      <c r="AC198" s="119" t="str">
        <f>IF(P198="","",VLOOKUP(AF198,種目名!$O$5:$T$104,3,0))</f>
        <v/>
      </c>
      <c r="AD198" s="120" t="str">
        <f>IF(S198="","",VLOOKUP(AI198,種目名!$O$5:$T$104,3,0))</f>
        <v/>
      </c>
      <c r="AE198" s="117">
        <f t="shared" si="287"/>
        <v>0</v>
      </c>
      <c r="AF198" s="157" t="str">
        <f t="shared" si="288"/>
        <v/>
      </c>
      <c r="AG198" s="157" t="str">
        <f t="shared" si="289"/>
        <v/>
      </c>
      <c r="AH198" s="117">
        <f t="shared" si="290"/>
        <v>0</v>
      </c>
      <c r="AI198" s="157" t="str">
        <f t="shared" si="291"/>
        <v/>
      </c>
      <c r="AJ198" s="157" t="str">
        <f t="shared" si="292"/>
        <v/>
      </c>
      <c r="AK198" s="390"/>
      <c r="AL198" s="171">
        <f t="shared" si="209"/>
        <v>0</v>
      </c>
      <c r="AM198" s="399">
        <f t="shared" si="210"/>
        <v>0</v>
      </c>
      <c r="AN198" s="399">
        <f>COUNTIF($B$12:B198,B198)</f>
        <v>0</v>
      </c>
      <c r="AO198" s="399"/>
      <c r="AP198" s="399" t="str">
        <f t="shared" si="211"/>
        <v/>
      </c>
      <c r="AQ198" s="399" t="str">
        <f t="shared" si="212"/>
        <v/>
      </c>
      <c r="AR198" s="399" t="str">
        <f t="shared" si="213"/>
        <v/>
      </c>
      <c r="AS198" s="399" t="str">
        <f t="shared" si="214"/>
        <v/>
      </c>
      <c r="AT198" s="399">
        <f t="shared" si="215"/>
        <v>0</v>
      </c>
      <c r="AU198" s="399" t="str">
        <f t="shared" si="216"/>
        <v/>
      </c>
      <c r="AV198" s="399" t="str">
        <f t="shared" si="217"/>
        <v/>
      </c>
      <c r="AW198" s="399" t="str">
        <f t="shared" si="218"/>
        <v/>
      </c>
      <c r="AX198" s="399" t="str">
        <f t="shared" si="219"/>
        <v/>
      </c>
      <c r="AY198" s="399" t="str">
        <f t="shared" si="220"/>
        <v/>
      </c>
      <c r="AZ198" s="399" t="str">
        <f t="shared" si="221"/>
        <v/>
      </c>
      <c r="BA198" s="399" t="str">
        <f t="shared" si="222"/>
        <v/>
      </c>
      <c r="BB198" s="399" t="str">
        <f t="shared" si="223"/>
        <v/>
      </c>
      <c r="BC198" s="399" t="str">
        <f t="shared" si="224"/>
        <v/>
      </c>
      <c r="BD198" s="403" t="str">
        <f t="shared" si="225"/>
        <v/>
      </c>
      <c r="BE198" s="393">
        <f t="shared" si="226"/>
        <v>0</v>
      </c>
      <c r="BF198" s="157"/>
      <c r="BG198" s="399">
        <f t="shared" si="227"/>
        <v>0</v>
      </c>
      <c r="BH198" s="399">
        <f t="shared" si="228"/>
        <v>0</v>
      </c>
      <c r="BI198" s="412">
        <f t="shared" si="229"/>
        <v>0</v>
      </c>
      <c r="BJ198" s="413">
        <f t="shared" si="205"/>
        <v>0</v>
      </c>
      <c r="BK198" s="398" t="str">
        <f t="shared" si="206"/>
        <v>0</v>
      </c>
      <c r="BL198" s="398" t="str">
        <f t="shared" si="207"/>
        <v>0</v>
      </c>
      <c r="BM198" s="412">
        <f t="shared" si="230"/>
        <v>0</v>
      </c>
      <c r="BN198" s="412" t="str">
        <f t="shared" si="231"/>
        <v>0m0</v>
      </c>
      <c r="BO198" s="399">
        <f t="shared" si="232"/>
        <v>0</v>
      </c>
      <c r="BP198" s="399">
        <f t="shared" si="233"/>
        <v>0</v>
      </c>
      <c r="BQ198" s="412">
        <f t="shared" si="234"/>
        <v>0</v>
      </c>
      <c r="BR198" s="413">
        <f t="shared" si="235"/>
        <v>0</v>
      </c>
      <c r="BS198" s="398" t="str">
        <f t="shared" si="236"/>
        <v>0</v>
      </c>
      <c r="BT198" s="398" t="str">
        <f t="shared" si="237"/>
        <v>0</v>
      </c>
      <c r="BU198" s="412">
        <f t="shared" si="238"/>
        <v>0</v>
      </c>
      <c r="BV198" s="412" t="str">
        <f t="shared" si="239"/>
        <v>0m0</v>
      </c>
      <c r="BW198" s="399">
        <f t="shared" si="240"/>
        <v>0</v>
      </c>
      <c r="BX198" s="399">
        <f t="shared" si="241"/>
        <v>0</v>
      </c>
      <c r="BY198" s="412">
        <f t="shared" si="242"/>
        <v>0</v>
      </c>
      <c r="BZ198" s="413">
        <f t="shared" si="243"/>
        <v>0</v>
      </c>
      <c r="CA198" s="398" t="str">
        <f t="shared" si="244"/>
        <v>0</v>
      </c>
      <c r="CB198" s="398" t="str">
        <f t="shared" si="245"/>
        <v>0</v>
      </c>
      <c r="CC198" s="412">
        <f t="shared" si="246"/>
        <v>0</v>
      </c>
      <c r="CD198" s="412" t="str">
        <f t="shared" si="247"/>
        <v>0m0</v>
      </c>
      <c r="CE198" s="399">
        <f t="shared" si="248"/>
        <v>0</v>
      </c>
      <c r="CF198" s="399">
        <f t="shared" si="249"/>
        <v>0</v>
      </c>
      <c r="CG198" s="412">
        <f t="shared" si="250"/>
        <v>0</v>
      </c>
      <c r="CH198" s="413">
        <f t="shared" si="251"/>
        <v>0</v>
      </c>
      <c r="CI198" s="398" t="str">
        <f t="shared" si="252"/>
        <v>0</v>
      </c>
      <c r="CJ198" s="398" t="str">
        <f t="shared" si="253"/>
        <v>0</v>
      </c>
      <c r="CK198" s="412">
        <f t="shared" si="254"/>
        <v>0</v>
      </c>
      <c r="CL198" s="412" t="str">
        <f t="shared" si="255"/>
        <v>0m0</v>
      </c>
      <c r="CM198" s="399">
        <f t="shared" si="256"/>
        <v>0</v>
      </c>
      <c r="CN198" s="399">
        <f t="shared" si="257"/>
        <v>0</v>
      </c>
      <c r="CO198" s="412">
        <f t="shared" si="258"/>
        <v>0</v>
      </c>
      <c r="CP198" s="413">
        <f t="shared" si="259"/>
        <v>0</v>
      </c>
      <c r="CQ198" s="398" t="str">
        <f t="shared" si="260"/>
        <v>0</v>
      </c>
      <c r="CR198" s="398" t="str">
        <f t="shared" si="261"/>
        <v>0</v>
      </c>
      <c r="CS198" s="412">
        <f t="shared" si="262"/>
        <v>0</v>
      </c>
      <c r="CT198" s="412" t="str">
        <f t="shared" si="263"/>
        <v>0m0</v>
      </c>
      <c r="CU198" s="412">
        <f t="shared" si="264"/>
        <v>0</v>
      </c>
      <c r="CV198" s="412">
        <f t="shared" si="265"/>
        <v>0</v>
      </c>
      <c r="CW198" s="412">
        <f t="shared" si="266"/>
        <v>0</v>
      </c>
      <c r="CX198" s="412">
        <f t="shared" si="267"/>
        <v>0</v>
      </c>
      <c r="CY198" s="412">
        <f t="shared" si="268"/>
        <v>0</v>
      </c>
      <c r="CZ198" s="412" t="str">
        <f t="shared" si="269"/>
        <v/>
      </c>
      <c r="DA198" s="412" t="str">
        <f t="shared" si="270"/>
        <v/>
      </c>
      <c r="DB198" s="412" t="str">
        <f t="shared" si="271"/>
        <v/>
      </c>
      <c r="DC198" s="412" t="str">
        <f t="shared" si="272"/>
        <v/>
      </c>
      <c r="DD198" s="412" t="str">
        <f t="shared" si="273"/>
        <v/>
      </c>
      <c r="DE198" s="412"/>
      <c r="DG198" s="412" t="str">
        <f t="shared" si="274"/>
        <v/>
      </c>
      <c r="DH198" s="412" t="str">
        <f t="shared" si="275"/>
        <v/>
      </c>
      <c r="DI198" s="412">
        <f t="shared" si="276"/>
        <v>0</v>
      </c>
      <c r="DJ198" s="412" t="str">
        <f t="shared" si="277"/>
        <v/>
      </c>
      <c r="DK198" s="412" t="str">
        <f t="shared" si="278"/>
        <v/>
      </c>
      <c r="DL198" s="412" t="str">
        <f t="shared" si="279"/>
        <v/>
      </c>
      <c r="DM198" s="412" t="str">
        <f t="shared" si="280"/>
        <v/>
      </c>
      <c r="DN198" s="412" t="str">
        <f t="shared" si="281"/>
        <v/>
      </c>
      <c r="DO198" s="412" t="str">
        <f t="shared" si="282"/>
        <v/>
      </c>
      <c r="DR198" s="494"/>
      <c r="DS198" s="393">
        <f t="shared" si="285"/>
        <v>0</v>
      </c>
      <c r="DT198" s="393">
        <f t="shared" si="283"/>
        <v>0</v>
      </c>
      <c r="DU198" s="411">
        <f t="shared" si="284"/>
        <v>0</v>
      </c>
      <c r="DX198" s="494" t="e">
        <f>IF(BG198&lt;270000,○,"")</f>
        <v>#NAME?</v>
      </c>
    </row>
    <row r="199" spans="1:128" s="411" customFormat="1" ht="18" hidden="1" customHeight="1" thickBot="1">
      <c r="A199" s="145" t="str">
        <f t="shared" si="208"/>
        <v/>
      </c>
      <c r="B199" s="158"/>
      <c r="C199" s="31" t="str">
        <f>IF(B199="","",VLOOKUP(B199,学連登録!$C$2:$G$3000,2,FALSE))</f>
        <v/>
      </c>
      <c r="D199" s="32" t="str">
        <f>IF(B199="","",VLOOKUP(B199,学連登録!$C$2:$G$3000,3,FALSE))</f>
        <v/>
      </c>
      <c r="E199" s="33" t="str">
        <f>IF(B199="","",VLOOKUP(B199,学連登録!$C$2:$G$3000,4,FALSE))</f>
        <v/>
      </c>
      <c r="F199" s="383" t="str">
        <f>IF(B199="","",VLOOKUP(B199,学連登録!$C$2:$I$3000,7,FALSE))</f>
        <v/>
      </c>
      <c r="G199" s="159"/>
      <c r="H199" s="853"/>
      <c r="I199" s="854"/>
      <c r="J199" s="160"/>
      <c r="K199" s="825"/>
      <c r="L199" s="826"/>
      <c r="M199" s="160"/>
      <c r="N199" s="819"/>
      <c r="O199" s="820"/>
      <c r="P199" s="159"/>
      <c r="Q199" s="825"/>
      <c r="R199" s="826"/>
      <c r="S199" s="159"/>
      <c r="T199" s="825"/>
      <c r="U199" s="826"/>
      <c r="V199" s="103" t="str">
        <f>IF(B199="","",VLOOKUP(B199,学連登録!$C$2:$H$3000,6,FALSE))</f>
        <v/>
      </c>
      <c r="W199" s="377"/>
      <c r="X199" s="157"/>
      <c r="Y199" s="118" t="str">
        <f t="shared" si="286"/>
        <v/>
      </c>
      <c r="Z199" s="97" t="str">
        <f>IF(G199="","",VLOOKUP(G199,種目名!$O$5:$T$104,3,0))</f>
        <v/>
      </c>
      <c r="AA199" s="99" t="str">
        <f>IF(J199="","",VLOOKUP(J199,種目名!$O$5:$T$104,3,0))</f>
        <v/>
      </c>
      <c r="AB199" s="119" t="str">
        <f>IF(M199="","",VLOOKUP(M199,種目名!$O$5:$T$104,3,0))</f>
        <v/>
      </c>
      <c r="AC199" s="119" t="str">
        <f>IF(P199="","",VLOOKUP(AF199,種目名!$O$5:$T$104,3,0))</f>
        <v/>
      </c>
      <c r="AD199" s="120" t="str">
        <f>IF(S199="","",VLOOKUP(AI199,種目名!$O$5:$T$104,3,0))</f>
        <v/>
      </c>
      <c r="AE199" s="117">
        <f t="shared" si="287"/>
        <v>0</v>
      </c>
      <c r="AF199" s="157" t="str">
        <f t="shared" si="288"/>
        <v/>
      </c>
      <c r="AG199" s="157" t="str">
        <f t="shared" si="289"/>
        <v/>
      </c>
      <c r="AH199" s="117">
        <f t="shared" si="290"/>
        <v>0</v>
      </c>
      <c r="AI199" s="157" t="str">
        <f t="shared" si="291"/>
        <v/>
      </c>
      <c r="AJ199" s="157" t="str">
        <f t="shared" si="292"/>
        <v/>
      </c>
      <c r="AK199" s="390"/>
      <c r="AL199" s="171">
        <f t="shared" si="209"/>
        <v>0</v>
      </c>
      <c r="AM199" s="399">
        <f t="shared" si="210"/>
        <v>0</v>
      </c>
      <c r="AN199" s="399">
        <f>COUNTIF($B$12:B199,B199)</f>
        <v>0</v>
      </c>
      <c r="AO199" s="399"/>
      <c r="AP199" s="399" t="str">
        <f t="shared" si="211"/>
        <v/>
      </c>
      <c r="AQ199" s="399" t="str">
        <f t="shared" si="212"/>
        <v/>
      </c>
      <c r="AR199" s="399" t="str">
        <f t="shared" si="213"/>
        <v/>
      </c>
      <c r="AS199" s="399" t="str">
        <f t="shared" si="214"/>
        <v/>
      </c>
      <c r="AT199" s="399">
        <f t="shared" si="215"/>
        <v>0</v>
      </c>
      <c r="AU199" s="399" t="str">
        <f t="shared" si="216"/>
        <v/>
      </c>
      <c r="AV199" s="399" t="str">
        <f t="shared" si="217"/>
        <v/>
      </c>
      <c r="AW199" s="399" t="str">
        <f t="shared" si="218"/>
        <v/>
      </c>
      <c r="AX199" s="399" t="str">
        <f t="shared" si="219"/>
        <v/>
      </c>
      <c r="AY199" s="399" t="str">
        <f t="shared" si="220"/>
        <v/>
      </c>
      <c r="AZ199" s="399" t="str">
        <f t="shared" si="221"/>
        <v/>
      </c>
      <c r="BA199" s="399" t="str">
        <f t="shared" si="222"/>
        <v/>
      </c>
      <c r="BB199" s="399" t="str">
        <f t="shared" si="223"/>
        <v/>
      </c>
      <c r="BC199" s="399" t="str">
        <f t="shared" si="224"/>
        <v/>
      </c>
      <c r="BD199" s="403" t="str">
        <f t="shared" si="225"/>
        <v/>
      </c>
      <c r="BE199" s="393">
        <f t="shared" si="226"/>
        <v>0</v>
      </c>
      <c r="BF199" s="157"/>
      <c r="BG199" s="399">
        <f t="shared" si="227"/>
        <v>0</v>
      </c>
      <c r="BH199" s="399">
        <f t="shared" si="228"/>
        <v>0</v>
      </c>
      <c r="BI199" s="412">
        <f t="shared" si="229"/>
        <v>0</v>
      </c>
      <c r="BJ199" s="413">
        <f t="shared" si="205"/>
        <v>0</v>
      </c>
      <c r="BK199" s="398" t="str">
        <f t="shared" si="206"/>
        <v>0</v>
      </c>
      <c r="BL199" s="398" t="str">
        <f t="shared" si="207"/>
        <v>0</v>
      </c>
      <c r="BM199" s="412">
        <f t="shared" si="230"/>
        <v>0</v>
      </c>
      <c r="BN199" s="412" t="str">
        <f t="shared" si="231"/>
        <v>0m0</v>
      </c>
      <c r="BO199" s="399">
        <f t="shared" si="232"/>
        <v>0</v>
      </c>
      <c r="BP199" s="399">
        <f t="shared" si="233"/>
        <v>0</v>
      </c>
      <c r="BQ199" s="412">
        <f t="shared" si="234"/>
        <v>0</v>
      </c>
      <c r="BR199" s="413">
        <f t="shared" si="235"/>
        <v>0</v>
      </c>
      <c r="BS199" s="398" t="str">
        <f t="shared" si="236"/>
        <v>0</v>
      </c>
      <c r="BT199" s="398" t="str">
        <f t="shared" si="237"/>
        <v>0</v>
      </c>
      <c r="BU199" s="412">
        <f t="shared" si="238"/>
        <v>0</v>
      </c>
      <c r="BV199" s="412" t="str">
        <f t="shared" si="239"/>
        <v>0m0</v>
      </c>
      <c r="BW199" s="399">
        <f t="shared" si="240"/>
        <v>0</v>
      </c>
      <c r="BX199" s="399">
        <f t="shared" si="241"/>
        <v>0</v>
      </c>
      <c r="BY199" s="412">
        <f t="shared" si="242"/>
        <v>0</v>
      </c>
      <c r="BZ199" s="413">
        <f t="shared" si="243"/>
        <v>0</v>
      </c>
      <c r="CA199" s="398" t="str">
        <f t="shared" si="244"/>
        <v>0</v>
      </c>
      <c r="CB199" s="398" t="str">
        <f t="shared" si="245"/>
        <v>0</v>
      </c>
      <c r="CC199" s="412">
        <f t="shared" si="246"/>
        <v>0</v>
      </c>
      <c r="CD199" s="412" t="str">
        <f t="shared" si="247"/>
        <v>0m0</v>
      </c>
      <c r="CE199" s="399">
        <f t="shared" si="248"/>
        <v>0</v>
      </c>
      <c r="CF199" s="399">
        <f t="shared" si="249"/>
        <v>0</v>
      </c>
      <c r="CG199" s="412">
        <f t="shared" si="250"/>
        <v>0</v>
      </c>
      <c r="CH199" s="413">
        <f t="shared" si="251"/>
        <v>0</v>
      </c>
      <c r="CI199" s="398" t="str">
        <f t="shared" si="252"/>
        <v>0</v>
      </c>
      <c r="CJ199" s="398" t="str">
        <f t="shared" si="253"/>
        <v>0</v>
      </c>
      <c r="CK199" s="412">
        <f t="shared" si="254"/>
        <v>0</v>
      </c>
      <c r="CL199" s="412" t="str">
        <f t="shared" si="255"/>
        <v>0m0</v>
      </c>
      <c r="CM199" s="399">
        <f t="shared" si="256"/>
        <v>0</v>
      </c>
      <c r="CN199" s="399">
        <f t="shared" si="257"/>
        <v>0</v>
      </c>
      <c r="CO199" s="412">
        <f t="shared" si="258"/>
        <v>0</v>
      </c>
      <c r="CP199" s="413">
        <f t="shared" si="259"/>
        <v>0</v>
      </c>
      <c r="CQ199" s="398" t="str">
        <f t="shared" si="260"/>
        <v>0</v>
      </c>
      <c r="CR199" s="398" t="str">
        <f t="shared" si="261"/>
        <v>0</v>
      </c>
      <c r="CS199" s="412">
        <f t="shared" si="262"/>
        <v>0</v>
      </c>
      <c r="CT199" s="412" t="str">
        <f t="shared" si="263"/>
        <v>0m0</v>
      </c>
      <c r="CU199" s="412">
        <f t="shared" si="264"/>
        <v>0</v>
      </c>
      <c r="CV199" s="412">
        <f t="shared" si="265"/>
        <v>0</v>
      </c>
      <c r="CW199" s="412">
        <f t="shared" si="266"/>
        <v>0</v>
      </c>
      <c r="CX199" s="412">
        <f t="shared" si="267"/>
        <v>0</v>
      </c>
      <c r="CY199" s="412">
        <f t="shared" si="268"/>
        <v>0</v>
      </c>
      <c r="CZ199" s="412" t="str">
        <f t="shared" si="269"/>
        <v/>
      </c>
      <c r="DA199" s="412" t="str">
        <f t="shared" si="270"/>
        <v/>
      </c>
      <c r="DB199" s="412" t="str">
        <f t="shared" si="271"/>
        <v/>
      </c>
      <c r="DC199" s="412" t="str">
        <f t="shared" si="272"/>
        <v/>
      </c>
      <c r="DD199" s="412" t="str">
        <f t="shared" si="273"/>
        <v/>
      </c>
      <c r="DE199" s="412"/>
      <c r="DG199" s="412" t="str">
        <f t="shared" si="274"/>
        <v/>
      </c>
      <c r="DH199" s="412" t="str">
        <f t="shared" si="275"/>
        <v/>
      </c>
      <c r="DI199" s="412">
        <f t="shared" si="276"/>
        <v>0</v>
      </c>
      <c r="DJ199" s="412" t="str">
        <f t="shared" si="277"/>
        <v/>
      </c>
      <c r="DK199" s="412" t="str">
        <f t="shared" si="278"/>
        <v/>
      </c>
      <c r="DL199" s="412" t="str">
        <f t="shared" si="279"/>
        <v/>
      </c>
      <c r="DM199" s="412" t="str">
        <f t="shared" si="280"/>
        <v/>
      </c>
      <c r="DN199" s="412" t="str">
        <f t="shared" si="281"/>
        <v/>
      </c>
      <c r="DO199" s="412" t="str">
        <f t="shared" si="282"/>
        <v/>
      </c>
      <c r="DR199" s="494"/>
      <c r="DS199" s="393">
        <f t="shared" si="285"/>
        <v>0</v>
      </c>
      <c r="DT199" s="393">
        <f t="shared" si="283"/>
        <v>0</v>
      </c>
      <c r="DU199" s="411">
        <f t="shared" si="284"/>
        <v>0</v>
      </c>
      <c r="DX199" s="494" t="e">
        <f>IF(BG199&lt;270000,○,"")</f>
        <v>#NAME?</v>
      </c>
    </row>
    <row r="200" spans="1:128" s="411" customFormat="1" ht="18" hidden="1" customHeight="1" thickBot="1">
      <c r="A200" s="145" t="str">
        <f t="shared" si="208"/>
        <v/>
      </c>
      <c r="B200" s="158"/>
      <c r="C200" s="31" t="str">
        <f>IF(B200="","",VLOOKUP(B200,学連登録!$C$2:$G$3000,2,FALSE))</f>
        <v/>
      </c>
      <c r="D200" s="32" t="str">
        <f>IF(B200="","",VLOOKUP(B200,学連登録!$C$2:$G$3000,3,FALSE))</f>
        <v/>
      </c>
      <c r="E200" s="33" t="str">
        <f>IF(B200="","",VLOOKUP(B200,学連登録!$C$2:$G$3000,4,FALSE))</f>
        <v/>
      </c>
      <c r="F200" s="383" t="str">
        <f>IF(B200="","",VLOOKUP(B200,学連登録!$C$2:$I$3000,7,FALSE))</f>
        <v/>
      </c>
      <c r="G200" s="159"/>
      <c r="H200" s="853"/>
      <c r="I200" s="854"/>
      <c r="J200" s="160"/>
      <c r="K200" s="825"/>
      <c r="L200" s="826"/>
      <c r="M200" s="160"/>
      <c r="N200" s="819"/>
      <c r="O200" s="820"/>
      <c r="P200" s="159"/>
      <c r="Q200" s="825"/>
      <c r="R200" s="826"/>
      <c r="S200" s="159"/>
      <c r="T200" s="825"/>
      <c r="U200" s="826"/>
      <c r="V200" s="103" t="str">
        <f>IF(B200="","",VLOOKUP(B200,学連登録!$C$2:$H$3000,6,FALSE))</f>
        <v/>
      </c>
      <c r="W200" s="377"/>
      <c r="X200" s="157"/>
      <c r="Y200" s="118" t="str">
        <f t="shared" si="286"/>
        <v/>
      </c>
      <c r="Z200" s="97" t="str">
        <f>IF(G200="","",VLOOKUP(G200,種目名!$O$5:$T$104,3,0))</f>
        <v/>
      </c>
      <c r="AA200" s="99" t="str">
        <f>IF(J200="","",VLOOKUP(J200,種目名!$O$5:$T$104,3,0))</f>
        <v/>
      </c>
      <c r="AB200" s="119" t="str">
        <f>IF(M200="","",VLOOKUP(M200,種目名!$O$5:$T$104,3,0))</f>
        <v/>
      </c>
      <c r="AC200" s="119" t="str">
        <f>IF(P200="","",VLOOKUP(AF200,種目名!$O$5:$T$104,3,0))</f>
        <v/>
      </c>
      <c r="AD200" s="120" t="str">
        <f>IF(S200="","",VLOOKUP(AI200,種目名!$O$5:$T$104,3,0))</f>
        <v/>
      </c>
      <c r="AE200" s="117">
        <f t="shared" si="287"/>
        <v>0</v>
      </c>
      <c r="AF200" s="157" t="str">
        <f t="shared" si="288"/>
        <v/>
      </c>
      <c r="AG200" s="157" t="str">
        <f t="shared" si="289"/>
        <v/>
      </c>
      <c r="AH200" s="117">
        <f t="shared" si="290"/>
        <v>0</v>
      </c>
      <c r="AI200" s="157" t="str">
        <f t="shared" si="291"/>
        <v/>
      </c>
      <c r="AJ200" s="157" t="str">
        <f t="shared" si="292"/>
        <v/>
      </c>
      <c r="AK200" s="390"/>
      <c r="AL200" s="171">
        <f t="shared" si="209"/>
        <v>0</v>
      </c>
      <c r="AM200" s="399">
        <f t="shared" si="210"/>
        <v>0</v>
      </c>
      <c r="AN200" s="399">
        <f>COUNTIF($B$12:B200,B200)</f>
        <v>0</v>
      </c>
      <c r="AO200" s="399"/>
      <c r="AP200" s="399" t="str">
        <f t="shared" si="211"/>
        <v/>
      </c>
      <c r="AQ200" s="399" t="str">
        <f t="shared" si="212"/>
        <v/>
      </c>
      <c r="AR200" s="399" t="str">
        <f t="shared" si="213"/>
        <v/>
      </c>
      <c r="AS200" s="399" t="str">
        <f t="shared" si="214"/>
        <v/>
      </c>
      <c r="AT200" s="399">
        <f t="shared" si="215"/>
        <v>0</v>
      </c>
      <c r="AU200" s="399" t="str">
        <f t="shared" si="216"/>
        <v/>
      </c>
      <c r="AV200" s="399" t="str">
        <f t="shared" si="217"/>
        <v/>
      </c>
      <c r="AW200" s="399" t="str">
        <f t="shared" si="218"/>
        <v/>
      </c>
      <c r="AX200" s="399" t="str">
        <f t="shared" si="219"/>
        <v/>
      </c>
      <c r="AY200" s="399" t="str">
        <f t="shared" si="220"/>
        <v/>
      </c>
      <c r="AZ200" s="399" t="str">
        <f t="shared" si="221"/>
        <v/>
      </c>
      <c r="BA200" s="399" t="str">
        <f t="shared" si="222"/>
        <v/>
      </c>
      <c r="BB200" s="399" t="str">
        <f t="shared" si="223"/>
        <v/>
      </c>
      <c r="BC200" s="399" t="str">
        <f t="shared" si="224"/>
        <v/>
      </c>
      <c r="BD200" s="403" t="str">
        <f t="shared" si="225"/>
        <v/>
      </c>
      <c r="BE200" s="393">
        <f t="shared" si="226"/>
        <v>0</v>
      </c>
      <c r="BF200" s="157"/>
      <c r="BG200" s="399">
        <f t="shared" si="227"/>
        <v>0</v>
      </c>
      <c r="BH200" s="399">
        <f t="shared" si="228"/>
        <v>0</v>
      </c>
      <c r="BI200" s="412">
        <f t="shared" si="229"/>
        <v>0</v>
      </c>
      <c r="BJ200" s="413">
        <f t="shared" si="205"/>
        <v>0</v>
      </c>
      <c r="BK200" s="398" t="str">
        <f t="shared" si="206"/>
        <v>0</v>
      </c>
      <c r="BL200" s="398" t="str">
        <f t="shared" si="207"/>
        <v>0</v>
      </c>
      <c r="BM200" s="412">
        <f t="shared" si="230"/>
        <v>0</v>
      </c>
      <c r="BN200" s="412" t="str">
        <f t="shared" si="231"/>
        <v>0m0</v>
      </c>
      <c r="BO200" s="399">
        <f t="shared" si="232"/>
        <v>0</v>
      </c>
      <c r="BP200" s="399">
        <f t="shared" si="233"/>
        <v>0</v>
      </c>
      <c r="BQ200" s="412">
        <f t="shared" si="234"/>
        <v>0</v>
      </c>
      <c r="BR200" s="413">
        <f t="shared" si="235"/>
        <v>0</v>
      </c>
      <c r="BS200" s="398" t="str">
        <f t="shared" si="236"/>
        <v>0</v>
      </c>
      <c r="BT200" s="398" t="str">
        <f t="shared" si="237"/>
        <v>0</v>
      </c>
      <c r="BU200" s="412">
        <f t="shared" si="238"/>
        <v>0</v>
      </c>
      <c r="BV200" s="412" t="str">
        <f t="shared" si="239"/>
        <v>0m0</v>
      </c>
      <c r="BW200" s="399">
        <f t="shared" si="240"/>
        <v>0</v>
      </c>
      <c r="BX200" s="399">
        <f t="shared" si="241"/>
        <v>0</v>
      </c>
      <c r="BY200" s="412">
        <f t="shared" si="242"/>
        <v>0</v>
      </c>
      <c r="BZ200" s="413">
        <f t="shared" si="243"/>
        <v>0</v>
      </c>
      <c r="CA200" s="398" t="str">
        <f t="shared" si="244"/>
        <v>0</v>
      </c>
      <c r="CB200" s="398" t="str">
        <f t="shared" si="245"/>
        <v>0</v>
      </c>
      <c r="CC200" s="412">
        <f t="shared" si="246"/>
        <v>0</v>
      </c>
      <c r="CD200" s="412" t="str">
        <f t="shared" si="247"/>
        <v>0m0</v>
      </c>
      <c r="CE200" s="399">
        <f t="shared" si="248"/>
        <v>0</v>
      </c>
      <c r="CF200" s="399">
        <f t="shared" si="249"/>
        <v>0</v>
      </c>
      <c r="CG200" s="412">
        <f t="shared" si="250"/>
        <v>0</v>
      </c>
      <c r="CH200" s="413">
        <f t="shared" si="251"/>
        <v>0</v>
      </c>
      <c r="CI200" s="398" t="str">
        <f t="shared" si="252"/>
        <v>0</v>
      </c>
      <c r="CJ200" s="398" t="str">
        <f t="shared" si="253"/>
        <v>0</v>
      </c>
      <c r="CK200" s="412">
        <f t="shared" si="254"/>
        <v>0</v>
      </c>
      <c r="CL200" s="412" t="str">
        <f t="shared" si="255"/>
        <v>0m0</v>
      </c>
      <c r="CM200" s="399">
        <f t="shared" si="256"/>
        <v>0</v>
      </c>
      <c r="CN200" s="399">
        <f t="shared" si="257"/>
        <v>0</v>
      </c>
      <c r="CO200" s="412">
        <f t="shared" si="258"/>
        <v>0</v>
      </c>
      <c r="CP200" s="413">
        <f t="shared" si="259"/>
        <v>0</v>
      </c>
      <c r="CQ200" s="398" t="str">
        <f t="shared" si="260"/>
        <v>0</v>
      </c>
      <c r="CR200" s="398" t="str">
        <f t="shared" si="261"/>
        <v>0</v>
      </c>
      <c r="CS200" s="412">
        <f t="shared" si="262"/>
        <v>0</v>
      </c>
      <c r="CT200" s="412" t="str">
        <f t="shared" si="263"/>
        <v>0m0</v>
      </c>
      <c r="CU200" s="412">
        <f t="shared" si="264"/>
        <v>0</v>
      </c>
      <c r="CV200" s="412">
        <f t="shared" si="265"/>
        <v>0</v>
      </c>
      <c r="CW200" s="412">
        <f t="shared" si="266"/>
        <v>0</v>
      </c>
      <c r="CX200" s="412">
        <f t="shared" si="267"/>
        <v>0</v>
      </c>
      <c r="CY200" s="412">
        <f t="shared" si="268"/>
        <v>0</v>
      </c>
      <c r="CZ200" s="412" t="str">
        <f t="shared" si="269"/>
        <v/>
      </c>
      <c r="DA200" s="412" t="str">
        <f t="shared" si="270"/>
        <v/>
      </c>
      <c r="DB200" s="412" t="str">
        <f t="shared" si="271"/>
        <v/>
      </c>
      <c r="DC200" s="412" t="str">
        <f t="shared" si="272"/>
        <v/>
      </c>
      <c r="DD200" s="412" t="str">
        <f t="shared" si="273"/>
        <v/>
      </c>
      <c r="DE200" s="412"/>
      <c r="DG200" s="412" t="str">
        <f t="shared" si="274"/>
        <v/>
      </c>
      <c r="DH200" s="412" t="str">
        <f t="shared" si="275"/>
        <v/>
      </c>
      <c r="DI200" s="412">
        <f t="shared" si="276"/>
        <v>0</v>
      </c>
      <c r="DJ200" s="412" t="str">
        <f t="shared" si="277"/>
        <v/>
      </c>
      <c r="DK200" s="412" t="str">
        <f t="shared" si="278"/>
        <v/>
      </c>
      <c r="DL200" s="412" t="str">
        <f t="shared" si="279"/>
        <v/>
      </c>
      <c r="DM200" s="412" t="str">
        <f t="shared" si="280"/>
        <v/>
      </c>
      <c r="DN200" s="412" t="str">
        <f t="shared" si="281"/>
        <v/>
      </c>
      <c r="DO200" s="412" t="str">
        <f t="shared" si="282"/>
        <v/>
      </c>
      <c r="DR200" s="494"/>
      <c r="DS200" s="393">
        <f t="shared" si="285"/>
        <v>0</v>
      </c>
      <c r="DT200" s="393">
        <f t="shared" si="283"/>
        <v>0</v>
      </c>
      <c r="DU200" s="411">
        <f t="shared" si="284"/>
        <v>0</v>
      </c>
      <c r="DX200" s="494" t="e">
        <f>IF(BG200&lt;270000,○,"")</f>
        <v>#NAME?</v>
      </c>
    </row>
    <row r="201" spans="1:128" s="411" customFormat="1" ht="18" hidden="1" customHeight="1" thickBot="1">
      <c r="A201" s="145" t="str">
        <f t="shared" si="208"/>
        <v/>
      </c>
      <c r="B201" s="158"/>
      <c r="C201" s="31" t="str">
        <f>IF(B201="","",VLOOKUP(B201,学連登録!$C$2:$G$3000,2,FALSE))</f>
        <v/>
      </c>
      <c r="D201" s="32" t="str">
        <f>IF(B201="","",VLOOKUP(B201,学連登録!$C$2:$G$3000,3,FALSE))</f>
        <v/>
      </c>
      <c r="E201" s="33" t="str">
        <f>IF(B201="","",VLOOKUP(B201,学連登録!$C$2:$G$3000,4,FALSE))</f>
        <v/>
      </c>
      <c r="F201" s="383" t="str">
        <f>IF(B201="","",VLOOKUP(B201,学連登録!$C$2:$I$3000,7,FALSE))</f>
        <v/>
      </c>
      <c r="G201" s="159"/>
      <c r="H201" s="853"/>
      <c r="I201" s="854"/>
      <c r="J201" s="160"/>
      <c r="K201" s="825"/>
      <c r="L201" s="826"/>
      <c r="M201" s="160"/>
      <c r="N201" s="819"/>
      <c r="O201" s="820"/>
      <c r="P201" s="159"/>
      <c r="Q201" s="825"/>
      <c r="R201" s="826"/>
      <c r="S201" s="159"/>
      <c r="T201" s="825"/>
      <c r="U201" s="826"/>
      <c r="V201" s="103" t="str">
        <f>IF(B201="","",VLOOKUP(B201,学連登録!$C$2:$H$3000,6,FALSE))</f>
        <v/>
      </c>
      <c r="W201" s="377"/>
      <c r="X201" s="157"/>
      <c r="Y201" s="118" t="str">
        <f t="shared" si="286"/>
        <v/>
      </c>
      <c r="Z201" s="97" t="str">
        <f>IF(G201="","",VLOOKUP(G201,種目名!$O$5:$T$104,3,0))</f>
        <v/>
      </c>
      <c r="AA201" s="99" t="str">
        <f>IF(J201="","",VLOOKUP(J201,種目名!$O$5:$T$104,3,0))</f>
        <v/>
      </c>
      <c r="AB201" s="119" t="str">
        <f>IF(M201="","",VLOOKUP(M201,種目名!$O$5:$T$104,3,0))</f>
        <v/>
      </c>
      <c r="AC201" s="119" t="str">
        <f>IF(P201="","",VLOOKUP(AF201,種目名!$O$5:$T$104,3,0))</f>
        <v/>
      </c>
      <c r="AD201" s="120" t="str">
        <f>IF(S201="","",VLOOKUP(AI201,種目名!$O$5:$T$104,3,0))</f>
        <v/>
      </c>
      <c r="AE201" s="117">
        <f t="shared" si="287"/>
        <v>0</v>
      </c>
      <c r="AF201" s="157" t="str">
        <f t="shared" si="288"/>
        <v/>
      </c>
      <c r="AG201" s="157" t="str">
        <f t="shared" si="289"/>
        <v/>
      </c>
      <c r="AH201" s="117">
        <f t="shared" si="290"/>
        <v>0</v>
      </c>
      <c r="AI201" s="157" t="str">
        <f t="shared" si="291"/>
        <v/>
      </c>
      <c r="AJ201" s="157" t="str">
        <f t="shared" si="292"/>
        <v/>
      </c>
      <c r="AK201" s="390"/>
      <c r="AL201" s="171">
        <f t="shared" si="209"/>
        <v>0</v>
      </c>
      <c r="AM201" s="399">
        <f t="shared" si="210"/>
        <v>0</v>
      </c>
      <c r="AN201" s="399">
        <f>COUNTIF($B$12:B201,B201)</f>
        <v>0</v>
      </c>
      <c r="AO201" s="399"/>
      <c r="AP201" s="399" t="str">
        <f t="shared" si="211"/>
        <v/>
      </c>
      <c r="AQ201" s="399" t="str">
        <f t="shared" si="212"/>
        <v/>
      </c>
      <c r="AR201" s="399" t="str">
        <f t="shared" si="213"/>
        <v/>
      </c>
      <c r="AS201" s="399" t="str">
        <f t="shared" si="214"/>
        <v/>
      </c>
      <c r="AT201" s="399">
        <f t="shared" si="215"/>
        <v>0</v>
      </c>
      <c r="AU201" s="399" t="str">
        <f t="shared" si="216"/>
        <v/>
      </c>
      <c r="AV201" s="399" t="str">
        <f t="shared" si="217"/>
        <v/>
      </c>
      <c r="AW201" s="399" t="str">
        <f t="shared" si="218"/>
        <v/>
      </c>
      <c r="AX201" s="399" t="str">
        <f t="shared" si="219"/>
        <v/>
      </c>
      <c r="AY201" s="399" t="str">
        <f t="shared" si="220"/>
        <v/>
      </c>
      <c r="AZ201" s="399" t="str">
        <f t="shared" si="221"/>
        <v/>
      </c>
      <c r="BA201" s="399" t="str">
        <f t="shared" si="222"/>
        <v/>
      </c>
      <c r="BB201" s="399" t="str">
        <f t="shared" si="223"/>
        <v/>
      </c>
      <c r="BC201" s="399" t="str">
        <f t="shared" si="224"/>
        <v/>
      </c>
      <c r="BD201" s="403" t="str">
        <f t="shared" si="225"/>
        <v/>
      </c>
      <c r="BE201" s="393">
        <f t="shared" si="226"/>
        <v>0</v>
      </c>
      <c r="BF201" s="157"/>
      <c r="BG201" s="399">
        <f t="shared" si="227"/>
        <v>0</v>
      </c>
      <c r="BH201" s="399">
        <f t="shared" si="228"/>
        <v>0</v>
      </c>
      <c r="BI201" s="412">
        <f t="shared" si="229"/>
        <v>0</v>
      </c>
      <c r="BJ201" s="413">
        <f t="shared" si="205"/>
        <v>0</v>
      </c>
      <c r="BK201" s="398" t="str">
        <f t="shared" si="206"/>
        <v>0</v>
      </c>
      <c r="BL201" s="398" t="str">
        <f t="shared" si="207"/>
        <v>0</v>
      </c>
      <c r="BM201" s="412">
        <f t="shared" si="230"/>
        <v>0</v>
      </c>
      <c r="BN201" s="412" t="str">
        <f t="shared" si="231"/>
        <v>0m0</v>
      </c>
      <c r="BO201" s="399">
        <f t="shared" si="232"/>
        <v>0</v>
      </c>
      <c r="BP201" s="399">
        <f t="shared" si="233"/>
        <v>0</v>
      </c>
      <c r="BQ201" s="412">
        <f t="shared" si="234"/>
        <v>0</v>
      </c>
      <c r="BR201" s="413">
        <f t="shared" si="235"/>
        <v>0</v>
      </c>
      <c r="BS201" s="398" t="str">
        <f t="shared" si="236"/>
        <v>0</v>
      </c>
      <c r="BT201" s="398" t="str">
        <f t="shared" si="237"/>
        <v>0</v>
      </c>
      <c r="BU201" s="412">
        <f t="shared" si="238"/>
        <v>0</v>
      </c>
      <c r="BV201" s="412" t="str">
        <f t="shared" si="239"/>
        <v>0m0</v>
      </c>
      <c r="BW201" s="399">
        <f t="shared" si="240"/>
        <v>0</v>
      </c>
      <c r="BX201" s="399">
        <f t="shared" si="241"/>
        <v>0</v>
      </c>
      <c r="BY201" s="412">
        <f t="shared" si="242"/>
        <v>0</v>
      </c>
      <c r="BZ201" s="413">
        <f t="shared" si="243"/>
        <v>0</v>
      </c>
      <c r="CA201" s="398" t="str">
        <f t="shared" si="244"/>
        <v>0</v>
      </c>
      <c r="CB201" s="398" t="str">
        <f t="shared" si="245"/>
        <v>0</v>
      </c>
      <c r="CC201" s="412">
        <f t="shared" si="246"/>
        <v>0</v>
      </c>
      <c r="CD201" s="412" t="str">
        <f t="shared" si="247"/>
        <v>0m0</v>
      </c>
      <c r="CE201" s="399">
        <f t="shared" si="248"/>
        <v>0</v>
      </c>
      <c r="CF201" s="399">
        <f t="shared" si="249"/>
        <v>0</v>
      </c>
      <c r="CG201" s="412">
        <f t="shared" si="250"/>
        <v>0</v>
      </c>
      <c r="CH201" s="413">
        <f t="shared" si="251"/>
        <v>0</v>
      </c>
      <c r="CI201" s="398" t="str">
        <f t="shared" si="252"/>
        <v>0</v>
      </c>
      <c r="CJ201" s="398" t="str">
        <f t="shared" si="253"/>
        <v>0</v>
      </c>
      <c r="CK201" s="412">
        <f t="shared" si="254"/>
        <v>0</v>
      </c>
      <c r="CL201" s="412" t="str">
        <f t="shared" si="255"/>
        <v>0m0</v>
      </c>
      <c r="CM201" s="399">
        <f t="shared" si="256"/>
        <v>0</v>
      </c>
      <c r="CN201" s="399">
        <f t="shared" si="257"/>
        <v>0</v>
      </c>
      <c r="CO201" s="412">
        <f t="shared" si="258"/>
        <v>0</v>
      </c>
      <c r="CP201" s="413">
        <f t="shared" si="259"/>
        <v>0</v>
      </c>
      <c r="CQ201" s="398" t="str">
        <f t="shared" si="260"/>
        <v>0</v>
      </c>
      <c r="CR201" s="398" t="str">
        <f t="shared" si="261"/>
        <v>0</v>
      </c>
      <c r="CS201" s="412">
        <f t="shared" si="262"/>
        <v>0</v>
      </c>
      <c r="CT201" s="412" t="str">
        <f t="shared" si="263"/>
        <v>0m0</v>
      </c>
      <c r="CU201" s="412">
        <f t="shared" si="264"/>
        <v>0</v>
      </c>
      <c r="CV201" s="412">
        <f t="shared" si="265"/>
        <v>0</v>
      </c>
      <c r="CW201" s="412">
        <f t="shared" si="266"/>
        <v>0</v>
      </c>
      <c r="CX201" s="412">
        <f t="shared" si="267"/>
        <v>0</v>
      </c>
      <c r="CY201" s="412">
        <f t="shared" si="268"/>
        <v>0</v>
      </c>
      <c r="CZ201" s="412" t="str">
        <f t="shared" si="269"/>
        <v/>
      </c>
      <c r="DA201" s="412" t="str">
        <f t="shared" si="270"/>
        <v/>
      </c>
      <c r="DB201" s="412" t="str">
        <f t="shared" si="271"/>
        <v/>
      </c>
      <c r="DC201" s="412" t="str">
        <f t="shared" si="272"/>
        <v/>
      </c>
      <c r="DD201" s="412" t="str">
        <f t="shared" si="273"/>
        <v/>
      </c>
      <c r="DE201" s="412"/>
      <c r="DG201" s="412" t="str">
        <f t="shared" si="274"/>
        <v/>
      </c>
      <c r="DH201" s="412" t="str">
        <f t="shared" si="275"/>
        <v/>
      </c>
      <c r="DI201" s="412">
        <f t="shared" si="276"/>
        <v>0</v>
      </c>
      <c r="DJ201" s="412" t="str">
        <f t="shared" si="277"/>
        <v/>
      </c>
      <c r="DK201" s="412" t="str">
        <f t="shared" si="278"/>
        <v/>
      </c>
      <c r="DL201" s="412" t="str">
        <f t="shared" si="279"/>
        <v/>
      </c>
      <c r="DM201" s="412" t="str">
        <f t="shared" si="280"/>
        <v/>
      </c>
      <c r="DN201" s="412" t="str">
        <f t="shared" si="281"/>
        <v/>
      </c>
      <c r="DO201" s="412" t="str">
        <f t="shared" si="282"/>
        <v/>
      </c>
      <c r="DR201" s="494"/>
      <c r="DS201" s="393">
        <f t="shared" si="285"/>
        <v>0</v>
      </c>
      <c r="DT201" s="393">
        <f t="shared" si="283"/>
        <v>0</v>
      </c>
      <c r="DU201" s="411">
        <f t="shared" si="284"/>
        <v>0</v>
      </c>
      <c r="DX201" s="494" t="e">
        <f>IF(BG201&lt;270000,○,"")</f>
        <v>#NAME?</v>
      </c>
    </row>
    <row r="202" spans="1:128" s="411" customFormat="1" ht="18" hidden="1" customHeight="1" thickBot="1">
      <c r="A202" s="145" t="str">
        <f t="shared" si="208"/>
        <v/>
      </c>
      <c r="B202" s="158"/>
      <c r="C202" s="31" t="str">
        <f>IF(B202="","",VLOOKUP(B202,学連登録!$C$2:$G$3000,2,FALSE))</f>
        <v/>
      </c>
      <c r="D202" s="32" t="str">
        <f>IF(B202="","",VLOOKUP(B202,学連登録!$C$2:$G$3000,3,FALSE))</f>
        <v/>
      </c>
      <c r="E202" s="33" t="str">
        <f>IF(B202="","",VLOOKUP(B202,学連登録!$C$2:$G$3000,4,FALSE))</f>
        <v/>
      </c>
      <c r="F202" s="383" t="str">
        <f>IF(B202="","",VLOOKUP(B202,学連登録!$C$2:$I$3000,7,FALSE))</f>
        <v/>
      </c>
      <c r="G202" s="159"/>
      <c r="H202" s="853"/>
      <c r="I202" s="854"/>
      <c r="J202" s="160"/>
      <c r="K202" s="825"/>
      <c r="L202" s="826"/>
      <c r="M202" s="160"/>
      <c r="N202" s="819"/>
      <c r="O202" s="820"/>
      <c r="P202" s="159"/>
      <c r="Q202" s="825"/>
      <c r="R202" s="826"/>
      <c r="S202" s="159"/>
      <c r="T202" s="825"/>
      <c r="U202" s="826"/>
      <c r="V202" s="103" t="str">
        <f>IF(B202="","",VLOOKUP(B202,学連登録!$C$2:$H$3000,6,FALSE))</f>
        <v/>
      </c>
      <c r="W202" s="377"/>
      <c r="X202" s="157"/>
      <c r="Y202" s="118" t="str">
        <f t="shared" si="286"/>
        <v/>
      </c>
      <c r="Z202" s="97" t="str">
        <f>IF(G202="","",VLOOKUP(G202,種目名!$O$5:$T$104,3,0))</f>
        <v/>
      </c>
      <c r="AA202" s="99" t="str">
        <f>IF(J202="","",VLOOKUP(J202,種目名!$O$5:$T$104,3,0))</f>
        <v/>
      </c>
      <c r="AB202" s="119" t="str">
        <f>IF(M202="","",VLOOKUP(M202,種目名!$O$5:$T$104,3,0))</f>
        <v/>
      </c>
      <c r="AC202" s="119" t="str">
        <f>IF(P202="","",VLOOKUP(AF202,種目名!$O$5:$T$104,3,0))</f>
        <v/>
      </c>
      <c r="AD202" s="120" t="str">
        <f>IF(S202="","",VLOOKUP(AI202,種目名!$O$5:$T$104,3,0))</f>
        <v/>
      </c>
      <c r="AE202" s="117">
        <f t="shared" si="287"/>
        <v>0</v>
      </c>
      <c r="AF202" s="157" t="str">
        <f t="shared" si="288"/>
        <v/>
      </c>
      <c r="AG202" s="157" t="str">
        <f t="shared" si="289"/>
        <v/>
      </c>
      <c r="AH202" s="117">
        <f t="shared" si="290"/>
        <v>0</v>
      </c>
      <c r="AI202" s="157" t="str">
        <f t="shared" si="291"/>
        <v/>
      </c>
      <c r="AJ202" s="157" t="str">
        <f t="shared" si="292"/>
        <v/>
      </c>
      <c r="AK202" s="390"/>
      <c r="AL202" s="171">
        <f t="shared" si="209"/>
        <v>0</v>
      </c>
      <c r="AM202" s="399">
        <f t="shared" si="210"/>
        <v>0</v>
      </c>
      <c r="AN202" s="399">
        <f>COUNTIF($B$12:B202,B202)</f>
        <v>0</v>
      </c>
      <c r="AO202" s="399"/>
      <c r="AP202" s="399" t="str">
        <f t="shared" si="211"/>
        <v/>
      </c>
      <c r="AQ202" s="399" t="str">
        <f t="shared" si="212"/>
        <v/>
      </c>
      <c r="AR202" s="399" t="str">
        <f t="shared" si="213"/>
        <v/>
      </c>
      <c r="AS202" s="399" t="str">
        <f t="shared" si="214"/>
        <v/>
      </c>
      <c r="AT202" s="399">
        <f t="shared" si="215"/>
        <v>0</v>
      </c>
      <c r="AU202" s="399" t="str">
        <f t="shared" si="216"/>
        <v/>
      </c>
      <c r="AV202" s="399" t="str">
        <f t="shared" si="217"/>
        <v/>
      </c>
      <c r="AW202" s="399" t="str">
        <f t="shared" si="218"/>
        <v/>
      </c>
      <c r="AX202" s="399" t="str">
        <f t="shared" si="219"/>
        <v/>
      </c>
      <c r="AY202" s="399" t="str">
        <f t="shared" si="220"/>
        <v/>
      </c>
      <c r="AZ202" s="399" t="str">
        <f t="shared" si="221"/>
        <v/>
      </c>
      <c r="BA202" s="399" t="str">
        <f t="shared" si="222"/>
        <v/>
      </c>
      <c r="BB202" s="399" t="str">
        <f t="shared" si="223"/>
        <v/>
      </c>
      <c r="BC202" s="399" t="str">
        <f t="shared" si="224"/>
        <v/>
      </c>
      <c r="BD202" s="403" t="str">
        <f t="shared" si="225"/>
        <v/>
      </c>
      <c r="BE202" s="393">
        <f t="shared" si="226"/>
        <v>0</v>
      </c>
      <c r="BF202" s="157"/>
      <c r="BG202" s="399">
        <f t="shared" si="227"/>
        <v>0</v>
      </c>
      <c r="BH202" s="399">
        <f t="shared" si="228"/>
        <v>0</v>
      </c>
      <c r="BI202" s="412">
        <f t="shared" si="229"/>
        <v>0</v>
      </c>
      <c r="BJ202" s="413">
        <f t="shared" si="205"/>
        <v>0</v>
      </c>
      <c r="BK202" s="398" t="str">
        <f t="shared" si="206"/>
        <v>0</v>
      </c>
      <c r="BL202" s="398" t="str">
        <f t="shared" si="207"/>
        <v>0</v>
      </c>
      <c r="BM202" s="412">
        <f t="shared" si="230"/>
        <v>0</v>
      </c>
      <c r="BN202" s="412" t="str">
        <f t="shared" si="231"/>
        <v>0m0</v>
      </c>
      <c r="BO202" s="399">
        <f t="shared" si="232"/>
        <v>0</v>
      </c>
      <c r="BP202" s="399">
        <f t="shared" si="233"/>
        <v>0</v>
      </c>
      <c r="BQ202" s="412">
        <f t="shared" si="234"/>
        <v>0</v>
      </c>
      <c r="BR202" s="413">
        <f t="shared" si="235"/>
        <v>0</v>
      </c>
      <c r="BS202" s="398" t="str">
        <f t="shared" si="236"/>
        <v>0</v>
      </c>
      <c r="BT202" s="398" t="str">
        <f t="shared" si="237"/>
        <v>0</v>
      </c>
      <c r="BU202" s="412">
        <f t="shared" si="238"/>
        <v>0</v>
      </c>
      <c r="BV202" s="412" t="str">
        <f t="shared" si="239"/>
        <v>0m0</v>
      </c>
      <c r="BW202" s="399">
        <f t="shared" si="240"/>
        <v>0</v>
      </c>
      <c r="BX202" s="399">
        <f t="shared" si="241"/>
        <v>0</v>
      </c>
      <c r="BY202" s="412">
        <f t="shared" si="242"/>
        <v>0</v>
      </c>
      <c r="BZ202" s="413">
        <f t="shared" si="243"/>
        <v>0</v>
      </c>
      <c r="CA202" s="398" t="str">
        <f t="shared" si="244"/>
        <v>0</v>
      </c>
      <c r="CB202" s="398" t="str">
        <f t="shared" si="245"/>
        <v>0</v>
      </c>
      <c r="CC202" s="412">
        <f t="shared" si="246"/>
        <v>0</v>
      </c>
      <c r="CD202" s="412" t="str">
        <f t="shared" si="247"/>
        <v>0m0</v>
      </c>
      <c r="CE202" s="399">
        <f t="shared" si="248"/>
        <v>0</v>
      </c>
      <c r="CF202" s="399">
        <f t="shared" si="249"/>
        <v>0</v>
      </c>
      <c r="CG202" s="412">
        <f t="shared" si="250"/>
        <v>0</v>
      </c>
      <c r="CH202" s="413">
        <f t="shared" si="251"/>
        <v>0</v>
      </c>
      <c r="CI202" s="398" t="str">
        <f t="shared" si="252"/>
        <v>0</v>
      </c>
      <c r="CJ202" s="398" t="str">
        <f t="shared" si="253"/>
        <v>0</v>
      </c>
      <c r="CK202" s="412">
        <f t="shared" si="254"/>
        <v>0</v>
      </c>
      <c r="CL202" s="412" t="str">
        <f t="shared" si="255"/>
        <v>0m0</v>
      </c>
      <c r="CM202" s="399">
        <f t="shared" si="256"/>
        <v>0</v>
      </c>
      <c r="CN202" s="399">
        <f t="shared" si="257"/>
        <v>0</v>
      </c>
      <c r="CO202" s="412">
        <f t="shared" si="258"/>
        <v>0</v>
      </c>
      <c r="CP202" s="413">
        <f t="shared" si="259"/>
        <v>0</v>
      </c>
      <c r="CQ202" s="398" t="str">
        <f t="shared" si="260"/>
        <v>0</v>
      </c>
      <c r="CR202" s="398" t="str">
        <f t="shared" si="261"/>
        <v>0</v>
      </c>
      <c r="CS202" s="412">
        <f t="shared" si="262"/>
        <v>0</v>
      </c>
      <c r="CT202" s="412" t="str">
        <f t="shared" si="263"/>
        <v>0m0</v>
      </c>
      <c r="CU202" s="412">
        <f t="shared" si="264"/>
        <v>0</v>
      </c>
      <c r="CV202" s="412">
        <f t="shared" si="265"/>
        <v>0</v>
      </c>
      <c r="CW202" s="412">
        <f t="shared" si="266"/>
        <v>0</v>
      </c>
      <c r="CX202" s="412">
        <f t="shared" si="267"/>
        <v>0</v>
      </c>
      <c r="CY202" s="412">
        <f t="shared" si="268"/>
        <v>0</v>
      </c>
      <c r="CZ202" s="412" t="str">
        <f t="shared" si="269"/>
        <v/>
      </c>
      <c r="DA202" s="412" t="str">
        <f t="shared" si="270"/>
        <v/>
      </c>
      <c r="DB202" s="412" t="str">
        <f t="shared" si="271"/>
        <v/>
      </c>
      <c r="DC202" s="412" t="str">
        <f t="shared" si="272"/>
        <v/>
      </c>
      <c r="DD202" s="412" t="str">
        <f t="shared" si="273"/>
        <v/>
      </c>
      <c r="DE202" s="412"/>
      <c r="DG202" s="412" t="str">
        <f t="shared" si="274"/>
        <v/>
      </c>
      <c r="DH202" s="412" t="str">
        <f t="shared" si="275"/>
        <v/>
      </c>
      <c r="DI202" s="412">
        <f t="shared" si="276"/>
        <v>0</v>
      </c>
      <c r="DJ202" s="412" t="str">
        <f t="shared" si="277"/>
        <v/>
      </c>
      <c r="DK202" s="412" t="str">
        <f t="shared" si="278"/>
        <v/>
      </c>
      <c r="DL202" s="412" t="str">
        <f t="shared" si="279"/>
        <v/>
      </c>
      <c r="DM202" s="412" t="str">
        <f t="shared" si="280"/>
        <v/>
      </c>
      <c r="DN202" s="412" t="str">
        <f t="shared" si="281"/>
        <v/>
      </c>
      <c r="DO202" s="412" t="str">
        <f t="shared" si="282"/>
        <v/>
      </c>
      <c r="DR202" s="494"/>
      <c r="DS202" s="393">
        <f t="shared" si="285"/>
        <v>0</v>
      </c>
      <c r="DT202" s="393">
        <f t="shared" si="283"/>
        <v>0</v>
      </c>
      <c r="DU202" s="411">
        <f t="shared" si="284"/>
        <v>0</v>
      </c>
      <c r="DX202" s="494" t="e">
        <f>IF(BG202&lt;270000,○,"")</f>
        <v>#NAME?</v>
      </c>
    </row>
    <row r="203" spans="1:128" s="411" customFormat="1" ht="18" hidden="1" customHeight="1" thickBot="1">
      <c r="A203" s="145" t="str">
        <f t="shared" si="208"/>
        <v/>
      </c>
      <c r="B203" s="158"/>
      <c r="C203" s="31" t="str">
        <f>IF(B203="","",VLOOKUP(B203,学連登録!$C$2:$G$3000,2,FALSE))</f>
        <v/>
      </c>
      <c r="D203" s="32" t="str">
        <f>IF(B203="","",VLOOKUP(B203,学連登録!$C$2:$G$3000,3,FALSE))</f>
        <v/>
      </c>
      <c r="E203" s="33" t="str">
        <f>IF(B203="","",VLOOKUP(B203,学連登録!$C$2:$G$3000,4,FALSE))</f>
        <v/>
      </c>
      <c r="F203" s="383" t="str">
        <f>IF(B203="","",VLOOKUP(B203,学連登録!$C$2:$I$3000,7,FALSE))</f>
        <v/>
      </c>
      <c r="G203" s="159"/>
      <c r="H203" s="853"/>
      <c r="I203" s="854"/>
      <c r="J203" s="160"/>
      <c r="K203" s="825"/>
      <c r="L203" s="826"/>
      <c r="M203" s="160"/>
      <c r="N203" s="819"/>
      <c r="O203" s="820"/>
      <c r="P203" s="159"/>
      <c r="Q203" s="825"/>
      <c r="R203" s="826"/>
      <c r="S203" s="159"/>
      <c r="T203" s="825"/>
      <c r="U203" s="826"/>
      <c r="V203" s="103" t="str">
        <f>IF(B203="","",VLOOKUP(B203,学連登録!$C$2:$H$3000,6,FALSE))</f>
        <v/>
      </c>
      <c r="W203" s="377"/>
      <c r="X203" s="157"/>
      <c r="Y203" s="118" t="str">
        <f t="shared" si="286"/>
        <v/>
      </c>
      <c r="Z203" s="97" t="str">
        <f>IF(G203="","",VLOOKUP(G203,種目名!$O$5:$T$104,3,0))</f>
        <v/>
      </c>
      <c r="AA203" s="99" t="str">
        <f>IF(J203="","",VLOOKUP(J203,種目名!$O$5:$T$104,3,0))</f>
        <v/>
      </c>
      <c r="AB203" s="119" t="str">
        <f>IF(M203="","",VLOOKUP(M203,種目名!$O$5:$T$104,3,0))</f>
        <v/>
      </c>
      <c r="AC203" s="119" t="str">
        <f>IF(P203="","",VLOOKUP(AF203,種目名!$O$5:$T$104,3,0))</f>
        <v/>
      </c>
      <c r="AD203" s="120" t="str">
        <f>IF(S203="","",VLOOKUP(AI203,種目名!$O$5:$T$104,3,0))</f>
        <v/>
      </c>
      <c r="AE203" s="117">
        <f t="shared" si="287"/>
        <v>0</v>
      </c>
      <c r="AF203" s="157" t="str">
        <f t="shared" si="288"/>
        <v/>
      </c>
      <c r="AG203" s="157" t="str">
        <f t="shared" si="289"/>
        <v/>
      </c>
      <c r="AH203" s="117">
        <f t="shared" si="290"/>
        <v>0</v>
      </c>
      <c r="AI203" s="157" t="str">
        <f t="shared" si="291"/>
        <v/>
      </c>
      <c r="AJ203" s="157" t="str">
        <f t="shared" si="292"/>
        <v/>
      </c>
      <c r="AK203" s="390"/>
      <c r="AL203" s="171">
        <f t="shared" si="209"/>
        <v>0</v>
      </c>
      <c r="AM203" s="399">
        <f t="shared" si="210"/>
        <v>0</v>
      </c>
      <c r="AN203" s="399">
        <f>COUNTIF($B$12:B203,B203)</f>
        <v>0</v>
      </c>
      <c r="AO203" s="399"/>
      <c r="AP203" s="399" t="str">
        <f t="shared" si="211"/>
        <v/>
      </c>
      <c r="AQ203" s="399" t="str">
        <f t="shared" si="212"/>
        <v/>
      </c>
      <c r="AR203" s="399" t="str">
        <f t="shared" si="213"/>
        <v/>
      </c>
      <c r="AS203" s="399" t="str">
        <f t="shared" si="214"/>
        <v/>
      </c>
      <c r="AT203" s="399">
        <f t="shared" si="215"/>
        <v>0</v>
      </c>
      <c r="AU203" s="399" t="str">
        <f t="shared" si="216"/>
        <v/>
      </c>
      <c r="AV203" s="399" t="str">
        <f t="shared" si="217"/>
        <v/>
      </c>
      <c r="AW203" s="399" t="str">
        <f t="shared" si="218"/>
        <v/>
      </c>
      <c r="AX203" s="399" t="str">
        <f t="shared" si="219"/>
        <v/>
      </c>
      <c r="AY203" s="399" t="str">
        <f t="shared" si="220"/>
        <v/>
      </c>
      <c r="AZ203" s="399" t="str">
        <f t="shared" si="221"/>
        <v/>
      </c>
      <c r="BA203" s="399" t="str">
        <f t="shared" si="222"/>
        <v/>
      </c>
      <c r="BB203" s="399" t="str">
        <f t="shared" si="223"/>
        <v/>
      </c>
      <c r="BC203" s="399" t="str">
        <f t="shared" si="224"/>
        <v/>
      </c>
      <c r="BD203" s="403" t="str">
        <f t="shared" si="225"/>
        <v/>
      </c>
      <c r="BE203" s="393">
        <f t="shared" si="226"/>
        <v>0</v>
      </c>
      <c r="BF203" s="157"/>
      <c r="BG203" s="399">
        <f t="shared" si="227"/>
        <v>0</v>
      </c>
      <c r="BH203" s="399">
        <f t="shared" si="228"/>
        <v>0</v>
      </c>
      <c r="BI203" s="412">
        <f t="shared" si="229"/>
        <v>0</v>
      </c>
      <c r="BJ203" s="413">
        <f t="shared" si="205"/>
        <v>0</v>
      </c>
      <c r="BK203" s="398" t="str">
        <f t="shared" si="206"/>
        <v>0</v>
      </c>
      <c r="BL203" s="398" t="str">
        <f t="shared" si="207"/>
        <v>0</v>
      </c>
      <c r="BM203" s="412">
        <f t="shared" si="230"/>
        <v>0</v>
      </c>
      <c r="BN203" s="412" t="str">
        <f t="shared" si="231"/>
        <v>0m0</v>
      </c>
      <c r="BO203" s="399">
        <f t="shared" si="232"/>
        <v>0</v>
      </c>
      <c r="BP203" s="399">
        <f t="shared" si="233"/>
        <v>0</v>
      </c>
      <c r="BQ203" s="412">
        <f t="shared" si="234"/>
        <v>0</v>
      </c>
      <c r="BR203" s="413">
        <f t="shared" si="235"/>
        <v>0</v>
      </c>
      <c r="BS203" s="398" t="str">
        <f t="shared" si="236"/>
        <v>0</v>
      </c>
      <c r="BT203" s="398" t="str">
        <f t="shared" si="237"/>
        <v>0</v>
      </c>
      <c r="BU203" s="412">
        <f t="shared" si="238"/>
        <v>0</v>
      </c>
      <c r="BV203" s="412" t="str">
        <f t="shared" si="239"/>
        <v>0m0</v>
      </c>
      <c r="BW203" s="399">
        <f t="shared" si="240"/>
        <v>0</v>
      </c>
      <c r="BX203" s="399">
        <f t="shared" si="241"/>
        <v>0</v>
      </c>
      <c r="BY203" s="412">
        <f t="shared" si="242"/>
        <v>0</v>
      </c>
      <c r="BZ203" s="413">
        <f t="shared" si="243"/>
        <v>0</v>
      </c>
      <c r="CA203" s="398" t="str">
        <f t="shared" si="244"/>
        <v>0</v>
      </c>
      <c r="CB203" s="398" t="str">
        <f t="shared" si="245"/>
        <v>0</v>
      </c>
      <c r="CC203" s="412">
        <f t="shared" si="246"/>
        <v>0</v>
      </c>
      <c r="CD203" s="412" t="str">
        <f t="shared" si="247"/>
        <v>0m0</v>
      </c>
      <c r="CE203" s="399">
        <f t="shared" si="248"/>
        <v>0</v>
      </c>
      <c r="CF203" s="399">
        <f t="shared" si="249"/>
        <v>0</v>
      </c>
      <c r="CG203" s="412">
        <f t="shared" si="250"/>
        <v>0</v>
      </c>
      <c r="CH203" s="413">
        <f t="shared" si="251"/>
        <v>0</v>
      </c>
      <c r="CI203" s="398" t="str">
        <f t="shared" si="252"/>
        <v>0</v>
      </c>
      <c r="CJ203" s="398" t="str">
        <f t="shared" si="253"/>
        <v>0</v>
      </c>
      <c r="CK203" s="412">
        <f t="shared" si="254"/>
        <v>0</v>
      </c>
      <c r="CL203" s="412" t="str">
        <f t="shared" si="255"/>
        <v>0m0</v>
      </c>
      <c r="CM203" s="399">
        <f t="shared" si="256"/>
        <v>0</v>
      </c>
      <c r="CN203" s="399">
        <f t="shared" si="257"/>
        <v>0</v>
      </c>
      <c r="CO203" s="412">
        <f t="shared" si="258"/>
        <v>0</v>
      </c>
      <c r="CP203" s="413">
        <f t="shared" si="259"/>
        <v>0</v>
      </c>
      <c r="CQ203" s="398" t="str">
        <f t="shared" si="260"/>
        <v>0</v>
      </c>
      <c r="CR203" s="398" t="str">
        <f t="shared" si="261"/>
        <v>0</v>
      </c>
      <c r="CS203" s="412">
        <f t="shared" si="262"/>
        <v>0</v>
      </c>
      <c r="CT203" s="412" t="str">
        <f t="shared" si="263"/>
        <v>0m0</v>
      </c>
      <c r="CU203" s="412">
        <f t="shared" si="264"/>
        <v>0</v>
      </c>
      <c r="CV203" s="412">
        <f t="shared" si="265"/>
        <v>0</v>
      </c>
      <c r="CW203" s="412">
        <f t="shared" si="266"/>
        <v>0</v>
      </c>
      <c r="CX203" s="412">
        <f t="shared" si="267"/>
        <v>0</v>
      </c>
      <c r="CY203" s="412">
        <f t="shared" si="268"/>
        <v>0</v>
      </c>
      <c r="CZ203" s="412" t="str">
        <f t="shared" si="269"/>
        <v/>
      </c>
      <c r="DA203" s="412" t="str">
        <f t="shared" si="270"/>
        <v/>
      </c>
      <c r="DB203" s="412" t="str">
        <f t="shared" si="271"/>
        <v/>
      </c>
      <c r="DC203" s="412" t="str">
        <f t="shared" si="272"/>
        <v/>
      </c>
      <c r="DD203" s="412" t="str">
        <f t="shared" si="273"/>
        <v/>
      </c>
      <c r="DE203" s="412"/>
      <c r="DG203" s="412" t="str">
        <f t="shared" si="274"/>
        <v/>
      </c>
      <c r="DH203" s="412" t="str">
        <f t="shared" si="275"/>
        <v/>
      </c>
      <c r="DI203" s="412">
        <f t="shared" si="276"/>
        <v>0</v>
      </c>
      <c r="DJ203" s="412" t="str">
        <f t="shared" si="277"/>
        <v/>
      </c>
      <c r="DK203" s="412" t="str">
        <f t="shared" si="278"/>
        <v/>
      </c>
      <c r="DL203" s="412" t="str">
        <f t="shared" si="279"/>
        <v/>
      </c>
      <c r="DM203" s="412" t="str">
        <f t="shared" si="280"/>
        <v/>
      </c>
      <c r="DN203" s="412" t="str">
        <f t="shared" si="281"/>
        <v/>
      </c>
      <c r="DO203" s="412" t="str">
        <f t="shared" si="282"/>
        <v/>
      </c>
      <c r="DR203" s="494"/>
      <c r="DS203" s="393">
        <f t="shared" si="285"/>
        <v>0</v>
      </c>
      <c r="DT203" s="393">
        <f t="shared" si="283"/>
        <v>0</v>
      </c>
      <c r="DU203" s="411">
        <f t="shared" si="284"/>
        <v>0</v>
      </c>
      <c r="DX203" s="494" t="e">
        <f>IF(BG203&lt;270000,○,"")</f>
        <v>#NAME?</v>
      </c>
    </row>
    <row r="204" spans="1:128" s="411" customFormat="1" ht="18" hidden="1" customHeight="1" thickBot="1">
      <c r="A204" s="145" t="str">
        <f t="shared" si="208"/>
        <v/>
      </c>
      <c r="B204" s="158"/>
      <c r="C204" s="31" t="str">
        <f>IF(B204="","",VLOOKUP(B204,学連登録!$C$2:$G$3000,2,FALSE))</f>
        <v/>
      </c>
      <c r="D204" s="32" t="str">
        <f>IF(B204="","",VLOOKUP(B204,学連登録!$C$2:$G$3000,3,FALSE))</f>
        <v/>
      </c>
      <c r="E204" s="33" t="str">
        <f>IF(B204="","",VLOOKUP(B204,学連登録!$C$2:$G$3000,4,FALSE))</f>
        <v/>
      </c>
      <c r="F204" s="383" t="str">
        <f>IF(B204="","",VLOOKUP(B204,学連登録!$C$2:$I$3000,7,FALSE))</f>
        <v/>
      </c>
      <c r="G204" s="159"/>
      <c r="H204" s="853"/>
      <c r="I204" s="854"/>
      <c r="J204" s="160"/>
      <c r="K204" s="825"/>
      <c r="L204" s="826"/>
      <c r="M204" s="160"/>
      <c r="N204" s="819"/>
      <c r="O204" s="820"/>
      <c r="P204" s="159"/>
      <c r="Q204" s="825"/>
      <c r="R204" s="826"/>
      <c r="S204" s="159"/>
      <c r="T204" s="825"/>
      <c r="U204" s="826"/>
      <c r="V204" s="103" t="str">
        <f>IF(B204="","",VLOOKUP(B204,学連登録!$C$2:$H$3000,6,FALSE))</f>
        <v/>
      </c>
      <c r="W204" s="377"/>
      <c r="X204" s="157"/>
      <c r="Y204" s="118" t="str">
        <f t="shared" si="286"/>
        <v/>
      </c>
      <c r="Z204" s="97" t="str">
        <f>IF(G204="","",VLOOKUP(G204,種目名!$O$5:$T$104,3,0))</f>
        <v/>
      </c>
      <c r="AA204" s="99" t="str">
        <f>IF(J204="","",VLOOKUP(J204,種目名!$O$5:$T$104,3,0))</f>
        <v/>
      </c>
      <c r="AB204" s="119" t="str">
        <f>IF(M204="","",VLOOKUP(M204,種目名!$O$5:$T$104,3,0))</f>
        <v/>
      </c>
      <c r="AC204" s="119" t="str">
        <f>IF(P204="","",VLOOKUP(AF204,種目名!$O$5:$T$104,3,0))</f>
        <v/>
      </c>
      <c r="AD204" s="120" t="str">
        <f>IF(S204="","",VLOOKUP(AI204,種目名!$O$5:$T$104,3,0))</f>
        <v/>
      </c>
      <c r="AE204" s="117">
        <f t="shared" si="287"/>
        <v>0</v>
      </c>
      <c r="AF204" s="157" t="str">
        <f t="shared" si="288"/>
        <v/>
      </c>
      <c r="AG204" s="157" t="str">
        <f t="shared" si="289"/>
        <v/>
      </c>
      <c r="AH204" s="117">
        <f t="shared" si="290"/>
        <v>0</v>
      </c>
      <c r="AI204" s="157" t="str">
        <f t="shared" si="291"/>
        <v/>
      </c>
      <c r="AJ204" s="157" t="str">
        <f t="shared" si="292"/>
        <v/>
      </c>
      <c r="AK204" s="390"/>
      <c r="AL204" s="171">
        <f t="shared" si="209"/>
        <v>0</v>
      </c>
      <c r="AM204" s="399">
        <f t="shared" si="210"/>
        <v>0</v>
      </c>
      <c r="AN204" s="399">
        <f>COUNTIF($B$12:B204,B204)</f>
        <v>0</v>
      </c>
      <c r="AO204" s="399"/>
      <c r="AP204" s="399" t="str">
        <f t="shared" si="211"/>
        <v/>
      </c>
      <c r="AQ204" s="399" t="str">
        <f t="shared" si="212"/>
        <v/>
      </c>
      <c r="AR204" s="399" t="str">
        <f t="shared" si="213"/>
        <v/>
      </c>
      <c r="AS204" s="399" t="str">
        <f t="shared" si="214"/>
        <v/>
      </c>
      <c r="AT204" s="399">
        <f t="shared" si="215"/>
        <v>0</v>
      </c>
      <c r="AU204" s="399" t="str">
        <f t="shared" si="216"/>
        <v/>
      </c>
      <c r="AV204" s="399" t="str">
        <f t="shared" si="217"/>
        <v/>
      </c>
      <c r="AW204" s="399" t="str">
        <f t="shared" si="218"/>
        <v/>
      </c>
      <c r="AX204" s="399" t="str">
        <f t="shared" si="219"/>
        <v/>
      </c>
      <c r="AY204" s="399" t="str">
        <f t="shared" si="220"/>
        <v/>
      </c>
      <c r="AZ204" s="399" t="str">
        <f t="shared" si="221"/>
        <v/>
      </c>
      <c r="BA204" s="399" t="str">
        <f t="shared" si="222"/>
        <v/>
      </c>
      <c r="BB204" s="399" t="str">
        <f t="shared" si="223"/>
        <v/>
      </c>
      <c r="BC204" s="399" t="str">
        <f t="shared" si="224"/>
        <v/>
      </c>
      <c r="BD204" s="403" t="str">
        <f t="shared" si="225"/>
        <v/>
      </c>
      <c r="BE204" s="393">
        <f t="shared" si="226"/>
        <v>0</v>
      </c>
      <c r="BF204" s="157"/>
      <c r="BG204" s="399">
        <f t="shared" si="227"/>
        <v>0</v>
      </c>
      <c r="BH204" s="399">
        <f t="shared" si="228"/>
        <v>0</v>
      </c>
      <c r="BI204" s="412">
        <f t="shared" si="229"/>
        <v>0</v>
      </c>
      <c r="BJ204" s="413">
        <f t="shared" ref="BJ204:BJ267" si="293">INT(BI204/10000)</f>
        <v>0</v>
      </c>
      <c r="BK204" s="398" t="str">
        <f t="shared" ref="BK204:BK267" si="294">RIGHT(INT(BI204/100),2)</f>
        <v>0</v>
      </c>
      <c r="BL204" s="398" t="str">
        <f t="shared" ref="BL204:BL267" si="295">RIGHT(INT(BI204/1),2)</f>
        <v>0</v>
      </c>
      <c r="BM204" s="412">
        <f t="shared" si="230"/>
        <v>0</v>
      </c>
      <c r="BN204" s="412" t="str">
        <f t="shared" si="231"/>
        <v>0m0</v>
      </c>
      <c r="BO204" s="399">
        <f t="shared" si="232"/>
        <v>0</v>
      </c>
      <c r="BP204" s="399">
        <f t="shared" si="233"/>
        <v>0</v>
      </c>
      <c r="BQ204" s="412">
        <f t="shared" si="234"/>
        <v>0</v>
      </c>
      <c r="BR204" s="413">
        <f t="shared" si="235"/>
        <v>0</v>
      </c>
      <c r="BS204" s="398" t="str">
        <f t="shared" si="236"/>
        <v>0</v>
      </c>
      <c r="BT204" s="398" t="str">
        <f t="shared" si="237"/>
        <v>0</v>
      </c>
      <c r="BU204" s="412">
        <f t="shared" si="238"/>
        <v>0</v>
      </c>
      <c r="BV204" s="412" t="str">
        <f t="shared" si="239"/>
        <v>0m0</v>
      </c>
      <c r="BW204" s="399">
        <f t="shared" si="240"/>
        <v>0</v>
      </c>
      <c r="BX204" s="399">
        <f t="shared" si="241"/>
        <v>0</v>
      </c>
      <c r="BY204" s="412">
        <f t="shared" si="242"/>
        <v>0</v>
      </c>
      <c r="BZ204" s="413">
        <f t="shared" si="243"/>
        <v>0</v>
      </c>
      <c r="CA204" s="398" t="str">
        <f t="shared" si="244"/>
        <v>0</v>
      </c>
      <c r="CB204" s="398" t="str">
        <f t="shared" si="245"/>
        <v>0</v>
      </c>
      <c r="CC204" s="412">
        <f t="shared" si="246"/>
        <v>0</v>
      </c>
      <c r="CD204" s="412" t="str">
        <f t="shared" si="247"/>
        <v>0m0</v>
      </c>
      <c r="CE204" s="399">
        <f t="shared" si="248"/>
        <v>0</v>
      </c>
      <c r="CF204" s="399">
        <f t="shared" si="249"/>
        <v>0</v>
      </c>
      <c r="CG204" s="412">
        <f t="shared" si="250"/>
        <v>0</v>
      </c>
      <c r="CH204" s="413">
        <f t="shared" si="251"/>
        <v>0</v>
      </c>
      <c r="CI204" s="398" t="str">
        <f t="shared" si="252"/>
        <v>0</v>
      </c>
      <c r="CJ204" s="398" t="str">
        <f t="shared" si="253"/>
        <v>0</v>
      </c>
      <c r="CK204" s="412">
        <f t="shared" si="254"/>
        <v>0</v>
      </c>
      <c r="CL204" s="412" t="str">
        <f t="shared" si="255"/>
        <v>0m0</v>
      </c>
      <c r="CM204" s="399">
        <f t="shared" si="256"/>
        <v>0</v>
      </c>
      <c r="CN204" s="399">
        <f t="shared" si="257"/>
        <v>0</v>
      </c>
      <c r="CO204" s="412">
        <f t="shared" si="258"/>
        <v>0</v>
      </c>
      <c r="CP204" s="413">
        <f t="shared" si="259"/>
        <v>0</v>
      </c>
      <c r="CQ204" s="398" t="str">
        <f t="shared" si="260"/>
        <v>0</v>
      </c>
      <c r="CR204" s="398" t="str">
        <f t="shared" si="261"/>
        <v>0</v>
      </c>
      <c r="CS204" s="412">
        <f t="shared" si="262"/>
        <v>0</v>
      </c>
      <c r="CT204" s="412" t="str">
        <f t="shared" si="263"/>
        <v>0m0</v>
      </c>
      <c r="CU204" s="412">
        <f t="shared" si="264"/>
        <v>0</v>
      </c>
      <c r="CV204" s="412">
        <f t="shared" si="265"/>
        <v>0</v>
      </c>
      <c r="CW204" s="412">
        <f t="shared" si="266"/>
        <v>0</v>
      </c>
      <c r="CX204" s="412">
        <f t="shared" si="267"/>
        <v>0</v>
      </c>
      <c r="CY204" s="412">
        <f t="shared" si="268"/>
        <v>0</v>
      </c>
      <c r="CZ204" s="412" t="str">
        <f t="shared" si="269"/>
        <v/>
      </c>
      <c r="DA204" s="412" t="str">
        <f t="shared" si="270"/>
        <v/>
      </c>
      <c r="DB204" s="412" t="str">
        <f t="shared" si="271"/>
        <v/>
      </c>
      <c r="DC204" s="412" t="str">
        <f t="shared" si="272"/>
        <v/>
      </c>
      <c r="DD204" s="412" t="str">
        <f t="shared" si="273"/>
        <v/>
      </c>
      <c r="DE204" s="412"/>
      <c r="DG204" s="412" t="str">
        <f t="shared" si="274"/>
        <v/>
      </c>
      <c r="DH204" s="412" t="str">
        <f t="shared" si="275"/>
        <v/>
      </c>
      <c r="DI204" s="412">
        <f t="shared" si="276"/>
        <v>0</v>
      </c>
      <c r="DJ204" s="412" t="str">
        <f t="shared" si="277"/>
        <v/>
      </c>
      <c r="DK204" s="412" t="str">
        <f t="shared" si="278"/>
        <v/>
      </c>
      <c r="DL204" s="412" t="str">
        <f t="shared" si="279"/>
        <v/>
      </c>
      <c r="DM204" s="412" t="str">
        <f t="shared" si="280"/>
        <v/>
      </c>
      <c r="DN204" s="412" t="str">
        <f t="shared" si="281"/>
        <v/>
      </c>
      <c r="DO204" s="412" t="str">
        <f t="shared" si="282"/>
        <v/>
      </c>
      <c r="DR204" s="494"/>
      <c r="DS204" s="393">
        <f t="shared" si="285"/>
        <v>0</v>
      </c>
      <c r="DT204" s="393">
        <f t="shared" si="283"/>
        <v>0</v>
      </c>
      <c r="DU204" s="411">
        <f t="shared" si="284"/>
        <v>0</v>
      </c>
      <c r="DX204" s="494" t="e">
        <f>IF(BG204&lt;270000,○,"")</f>
        <v>#NAME?</v>
      </c>
    </row>
    <row r="205" spans="1:128" s="411" customFormat="1" ht="18" hidden="1" customHeight="1" thickBot="1">
      <c r="A205" s="145" t="str">
        <f t="shared" ref="A205:A268" si="296">IF(C205="","",A204+1)</f>
        <v/>
      </c>
      <c r="B205" s="158"/>
      <c r="C205" s="31" t="str">
        <f>IF(B205="","",VLOOKUP(B205,学連登録!$C$2:$G$3000,2,FALSE))</f>
        <v/>
      </c>
      <c r="D205" s="32" t="str">
        <f>IF(B205="","",VLOOKUP(B205,学連登録!$C$2:$G$3000,3,FALSE))</f>
        <v/>
      </c>
      <c r="E205" s="33" t="str">
        <f>IF(B205="","",VLOOKUP(B205,学連登録!$C$2:$G$3000,4,FALSE))</f>
        <v/>
      </c>
      <c r="F205" s="383" t="str">
        <f>IF(B205="","",VLOOKUP(B205,学連登録!$C$2:$I$3000,7,FALSE))</f>
        <v/>
      </c>
      <c r="G205" s="159"/>
      <c r="H205" s="853"/>
      <c r="I205" s="854"/>
      <c r="J205" s="160"/>
      <c r="K205" s="825"/>
      <c r="L205" s="826"/>
      <c r="M205" s="160"/>
      <c r="N205" s="819"/>
      <c r="O205" s="820"/>
      <c r="P205" s="159"/>
      <c r="Q205" s="825"/>
      <c r="R205" s="826"/>
      <c r="S205" s="159"/>
      <c r="T205" s="825"/>
      <c r="U205" s="826"/>
      <c r="V205" s="103" t="str">
        <f>IF(B205="","",VLOOKUP(B205,学連登録!$C$2:$H$3000,6,FALSE))</f>
        <v/>
      </c>
      <c r="W205" s="377"/>
      <c r="X205" s="157"/>
      <c r="Y205" s="118" t="str">
        <f t="shared" si="286"/>
        <v/>
      </c>
      <c r="Z205" s="97" t="str">
        <f>IF(G205="","",VLOOKUP(G205,種目名!$O$5:$T$104,3,0))</f>
        <v/>
      </c>
      <c r="AA205" s="99" t="str">
        <f>IF(J205="","",VLOOKUP(J205,種目名!$O$5:$T$104,3,0))</f>
        <v/>
      </c>
      <c r="AB205" s="119" t="str">
        <f>IF(M205="","",VLOOKUP(M205,種目名!$O$5:$T$104,3,0))</f>
        <v/>
      </c>
      <c r="AC205" s="119" t="str">
        <f>IF(P205="","",VLOOKUP(AF205,種目名!$O$5:$T$104,3,0))</f>
        <v/>
      </c>
      <c r="AD205" s="120" t="str">
        <f>IF(S205="","",VLOOKUP(AI205,種目名!$O$5:$T$104,3,0))</f>
        <v/>
      </c>
      <c r="AE205" s="117">
        <f t="shared" si="287"/>
        <v>0</v>
      </c>
      <c r="AF205" s="157" t="str">
        <f t="shared" si="288"/>
        <v/>
      </c>
      <c r="AG205" s="157" t="str">
        <f t="shared" si="289"/>
        <v/>
      </c>
      <c r="AH205" s="117">
        <f t="shared" si="290"/>
        <v>0</v>
      </c>
      <c r="AI205" s="157" t="str">
        <f t="shared" si="291"/>
        <v/>
      </c>
      <c r="AJ205" s="157" t="str">
        <f t="shared" si="292"/>
        <v/>
      </c>
      <c r="AK205" s="390"/>
      <c r="AL205" s="171">
        <f t="shared" ref="AL205:AL268" si="297">IF(B205&gt;2000,1,0)</f>
        <v>0</v>
      </c>
      <c r="AM205" s="399">
        <f t="shared" ref="AM205:AM268" si="298">IF(B205="",0,IF(F205=$P$3,0,1))</f>
        <v>0</v>
      </c>
      <c r="AN205" s="399">
        <f>COUNTIF($B$12:B205,B205)</f>
        <v>0</v>
      </c>
      <c r="AO205" s="399"/>
      <c r="AP205" s="399" t="str">
        <f t="shared" ref="AP205:AP268" si="299">IF($B205="","",IF(C205="",1,0))</f>
        <v/>
      </c>
      <c r="AQ205" s="399" t="str">
        <f t="shared" ref="AQ205:AQ268" si="300">IF($B205="","",IF(D205="",1,0))</f>
        <v/>
      </c>
      <c r="AR205" s="399" t="str">
        <f t="shared" ref="AR205:AR268" si="301">IF($B205="","",IF(E205="",1,0))</f>
        <v/>
      </c>
      <c r="AS205" s="399" t="str">
        <f t="shared" ref="AS205:AS268" si="302">IF($B205="","",IF(F205="",1,0))</f>
        <v/>
      </c>
      <c r="AT205" s="399">
        <f t="shared" ref="AT205:AT268" si="303">IF(ISNA(OR(AO205:AS205)),1,SUM(AO205:AS205))</f>
        <v>0</v>
      </c>
      <c r="AU205" s="399" t="str">
        <f t="shared" ref="AU205:AU268" si="304">IF($B205="","",IF(G205="","",$B205&amp;"-"&amp;Z205))</f>
        <v/>
      </c>
      <c r="AV205" s="399" t="str">
        <f t="shared" ref="AV205:AV268" si="305">IF($B205="","",IF(J205="","",$B205&amp;"-"&amp;AA205))</f>
        <v/>
      </c>
      <c r="AW205" s="399" t="str">
        <f t="shared" ref="AW205:AW268" si="306">IF($B205="","",IF(M205="","",$B205&amp;"-"&amp;AB205))</f>
        <v/>
      </c>
      <c r="AX205" s="399" t="str">
        <f t="shared" ref="AX205:AX268" si="307">IF($B205="","",IF(P205="","",$B205&amp;"-"&amp;AC205))</f>
        <v/>
      </c>
      <c r="AY205" s="399" t="str">
        <f t="shared" ref="AY205:AY268" si="308">IF($B205="","",IF(S205="","",$B205&amp;"-"&amp;AD205))</f>
        <v/>
      </c>
      <c r="AZ205" s="399" t="str">
        <f t="shared" ref="AZ205:AZ268" si="309">IF(AU205="","",COUNTIF($AU$12:$AY$520,AU205))</f>
        <v/>
      </c>
      <c r="BA205" s="399" t="str">
        <f t="shared" ref="BA205:BA268" si="310">IF(AV205="","",COUNTIF($AU$12:$AY$520,AV205))</f>
        <v/>
      </c>
      <c r="BB205" s="399" t="str">
        <f t="shared" ref="BB205:BB268" si="311">IF(AW205="","",COUNTIF($AU$12:$AY$520,AW205))</f>
        <v/>
      </c>
      <c r="BC205" s="399" t="str">
        <f t="shared" ref="BC205:BC268" si="312">IF(AX205="","",COUNTIF($AU$12:$AY$520,AX205))</f>
        <v/>
      </c>
      <c r="BD205" s="403" t="str">
        <f t="shared" ref="BD205:BD268" si="313">IF(AY205="","",COUNTIF($AU$12:$AY$520,AY205))</f>
        <v/>
      </c>
      <c r="BE205" s="393">
        <f t="shared" ref="BE205:BE268" si="314">IF(MAX(AZ205:BD205)&gt;1,1,0)</f>
        <v>0</v>
      </c>
      <c r="BF205" s="157"/>
      <c r="BG205" s="399">
        <f t="shared" ref="BG205:BG268" si="315">IF(H205="",0,VALUE(SUBSTITUTE(H205,".","")))</f>
        <v>0</v>
      </c>
      <c r="BH205" s="399">
        <f t="shared" ref="BH205:BH268" si="316">IF(H205="",0,SUBSTITUTE(H205,"m",""))</f>
        <v>0</v>
      </c>
      <c r="BI205" s="412">
        <f t="shared" ref="BI205:BI268" si="317">VALUE(IF(COUNTIF(H205,"*.*")&gt;0,BG205,BH205))</f>
        <v>0</v>
      </c>
      <c r="BJ205" s="413">
        <f t="shared" si="293"/>
        <v>0</v>
      </c>
      <c r="BK205" s="398" t="str">
        <f t="shared" si="294"/>
        <v>0</v>
      </c>
      <c r="BL205" s="398" t="str">
        <f t="shared" si="295"/>
        <v>0</v>
      </c>
      <c r="BM205" s="412">
        <f t="shared" ref="BM205:BM268" si="318">IF(COUNTIF(H205,"*m*")&gt;0,"",IF(VALUE(BK205)&lt;60,0,1))</f>
        <v>0</v>
      </c>
      <c r="BN205" s="412" t="str">
        <f t="shared" ref="BN205:BN268" si="319">BK205&amp;"m"&amp;BL205</f>
        <v>0m0</v>
      </c>
      <c r="BO205" s="399">
        <f t="shared" ref="BO205:BO268" si="320">IF(K205="",0,VALUE(SUBSTITUTE(K205,".","")))</f>
        <v>0</v>
      </c>
      <c r="BP205" s="399">
        <f t="shared" ref="BP205:BP268" si="321">IF(K205="",0,SUBSTITUTE(K205,"m",""))</f>
        <v>0</v>
      </c>
      <c r="BQ205" s="412">
        <f t="shared" ref="BQ205:BQ268" si="322">VALUE(IF(COUNTIF(K205,"*.*")&gt;0,BO205,BP205))</f>
        <v>0</v>
      </c>
      <c r="BR205" s="413">
        <f t="shared" ref="BR205:BR268" si="323">INT(BQ205/10000)</f>
        <v>0</v>
      </c>
      <c r="BS205" s="398" t="str">
        <f t="shared" ref="BS205:BS268" si="324">RIGHT(INT(BQ205/100),2)</f>
        <v>0</v>
      </c>
      <c r="BT205" s="398" t="str">
        <f t="shared" ref="BT205:BT268" si="325">RIGHT(INT(BQ205/1),2)</f>
        <v>0</v>
      </c>
      <c r="BU205" s="412">
        <f t="shared" ref="BU205:BU268" si="326">IF(COUNTIF(K205,"*m*")&gt;0,"",IF(VALUE(BS205)&lt;60,0,1))</f>
        <v>0</v>
      </c>
      <c r="BV205" s="412" t="str">
        <f t="shared" ref="BV205:BV268" si="327">BS205&amp;"m"&amp;BT205</f>
        <v>0m0</v>
      </c>
      <c r="BW205" s="399">
        <f t="shared" ref="BW205:BW268" si="328">IF(N205="",0,VALUE(SUBSTITUTE(N205,".","")))</f>
        <v>0</v>
      </c>
      <c r="BX205" s="399">
        <f t="shared" ref="BX205:BX268" si="329">IF(N205="",0,SUBSTITUTE(N205,"m",""))</f>
        <v>0</v>
      </c>
      <c r="BY205" s="412">
        <f t="shared" ref="BY205:BY268" si="330">VALUE(IF(COUNTIF(N205,"*.*")&gt;0,BW205,BX205))</f>
        <v>0</v>
      </c>
      <c r="BZ205" s="413">
        <f t="shared" ref="BZ205:BZ268" si="331">INT(BY205/10000)</f>
        <v>0</v>
      </c>
      <c r="CA205" s="398" t="str">
        <f t="shared" ref="CA205:CA268" si="332">RIGHT(INT(BY205/100),2)</f>
        <v>0</v>
      </c>
      <c r="CB205" s="398" t="str">
        <f t="shared" ref="CB205:CB268" si="333">RIGHT(INT(BY205/1),2)</f>
        <v>0</v>
      </c>
      <c r="CC205" s="412">
        <f t="shared" ref="CC205:CC268" si="334">IF(COUNTIF(N205,"*m*")&gt;0,"",IF(VALUE(CA205)&lt;60,0,1))</f>
        <v>0</v>
      </c>
      <c r="CD205" s="412" t="str">
        <f t="shared" ref="CD205:CD268" si="335">CA205&amp;"m"&amp;CB205</f>
        <v>0m0</v>
      </c>
      <c r="CE205" s="399">
        <f t="shared" ref="CE205:CE268" si="336">IF(Q205="",0,VALUE(SUBSTITUTE(Q205,".","")))</f>
        <v>0</v>
      </c>
      <c r="CF205" s="399">
        <f t="shared" ref="CF205:CF268" si="337">IF(Q205="",0,SUBSTITUTE(Q205,"m",""))</f>
        <v>0</v>
      </c>
      <c r="CG205" s="412">
        <f t="shared" ref="CG205:CG268" si="338">VALUE(IF(COUNTIF(Q205,"*.*")&gt;0,CE205,CF205))</f>
        <v>0</v>
      </c>
      <c r="CH205" s="413">
        <f t="shared" ref="CH205:CH268" si="339">INT(CG205/10000)</f>
        <v>0</v>
      </c>
      <c r="CI205" s="398" t="str">
        <f t="shared" ref="CI205:CI268" si="340">RIGHT(INT(CG205/100),2)</f>
        <v>0</v>
      </c>
      <c r="CJ205" s="398" t="str">
        <f t="shared" ref="CJ205:CJ268" si="341">RIGHT(INT(CG205/1),2)</f>
        <v>0</v>
      </c>
      <c r="CK205" s="412">
        <f t="shared" ref="CK205:CK268" si="342">IF(COUNTIF(Q205,"*m*")&gt;0,"",IF(VALUE(CI205)&lt;60,0,1))</f>
        <v>0</v>
      </c>
      <c r="CL205" s="412" t="str">
        <f t="shared" ref="CL205:CL268" si="343">CI205&amp;"m"&amp;CJ205</f>
        <v>0m0</v>
      </c>
      <c r="CM205" s="399">
        <f t="shared" ref="CM205:CM268" si="344">IF(T205="",0,VALUE(SUBSTITUTE(T205,".","")))</f>
        <v>0</v>
      </c>
      <c r="CN205" s="399">
        <f t="shared" ref="CN205:CN268" si="345">IF(T205="",0,SUBSTITUTE(T205,"m",""))</f>
        <v>0</v>
      </c>
      <c r="CO205" s="412">
        <f t="shared" ref="CO205:CO268" si="346">VALUE(IF(COUNTIF(T205,"*.*")&gt;0,CM205,CN205))</f>
        <v>0</v>
      </c>
      <c r="CP205" s="413">
        <f t="shared" ref="CP205:CP268" si="347">INT(CO205/10000)</f>
        <v>0</v>
      </c>
      <c r="CQ205" s="398" t="str">
        <f t="shared" ref="CQ205:CQ268" si="348">RIGHT(INT(CO205/100),2)</f>
        <v>0</v>
      </c>
      <c r="CR205" s="398" t="str">
        <f t="shared" ref="CR205:CR268" si="349">RIGHT(INT(CO205/1),2)</f>
        <v>0</v>
      </c>
      <c r="CS205" s="412">
        <f t="shared" ref="CS205:CS268" si="350">IF(COUNTIF(T205,"*m*")&gt;0,"",IF(VALUE(CQ205)&lt;60,0,1))</f>
        <v>0</v>
      </c>
      <c r="CT205" s="412" t="str">
        <f t="shared" ref="CT205:CT268" si="351">CQ205&amp;"m"&amp;CR205</f>
        <v>0m0</v>
      </c>
      <c r="CU205" s="412">
        <f t="shared" ref="CU205:CU268" si="352">IF(AND($D205="",H205&gt;0),1,0)</f>
        <v>0</v>
      </c>
      <c r="CV205" s="412">
        <f t="shared" ref="CV205:CV268" si="353">IF(AND($D205="",J205&gt;0),1,IF(AND($D205="",K205&gt;0),1,0))</f>
        <v>0</v>
      </c>
      <c r="CW205" s="412">
        <f t="shared" ref="CW205:CW268" si="354">IF(AND($D205="",M205&gt;0),1,IF(AND($D205="",N205&gt;0),1,0))</f>
        <v>0</v>
      </c>
      <c r="CX205" s="412">
        <f t="shared" ref="CX205:CX268" si="355">IF(AND($D205="",P205&gt;0),1,IF(AND($D205="",Q205&gt;0),1,0))</f>
        <v>0</v>
      </c>
      <c r="CY205" s="412">
        <f t="shared" ref="CY205:CY268" si="356">IF(AND($D205="",S205&gt;0),1,IF(AND($D205="",T205&gt;0),1,0))</f>
        <v>0</v>
      </c>
      <c r="CZ205" s="412" t="str">
        <f t="shared" ref="CZ205:CZ268" si="357">IF(AND(G205="",H205&gt;0),1,"")</f>
        <v/>
      </c>
      <c r="DA205" s="412" t="str">
        <f t="shared" ref="DA205:DA268" si="358">IF(AND(J205="",K205&gt;0),1,"")</f>
        <v/>
      </c>
      <c r="DB205" s="412" t="str">
        <f t="shared" ref="DB205:DB268" si="359">IF(AND(M205="",N205&gt;0),1,"")</f>
        <v/>
      </c>
      <c r="DC205" s="412" t="str">
        <f t="shared" ref="DC205:DC268" si="360">IF(AND(P205="",Q205&gt;0),1,"")</f>
        <v/>
      </c>
      <c r="DD205" s="412" t="str">
        <f t="shared" ref="DD205:DD268" si="361">IF(AND(S205="",T205&gt;0),1,"")</f>
        <v/>
      </c>
      <c r="DE205" s="412"/>
      <c r="DG205" s="412" t="str">
        <f t="shared" ref="DG205:DG268" si="362">IF(B205="","",VALUE(Q205))</f>
        <v/>
      </c>
      <c r="DH205" s="412" t="str">
        <f t="shared" ref="DH205:DH268" si="363">IF(B205="","",VALUE(T205))</f>
        <v/>
      </c>
      <c r="DI205" s="412">
        <f t="shared" ref="DI205:DI268" si="364">IF(AND(B205&gt;0,COUNTA(G205:U205)=0),1,0)</f>
        <v>0</v>
      </c>
      <c r="DJ205" s="412" t="str">
        <f t="shared" ref="DJ205:DJ268" si="365">IF(AND(COUNTIF(G205,"*m*")&gt;0,COUNTIF(H205,"*m*")&gt;0),1,"")</f>
        <v/>
      </c>
      <c r="DK205" s="412" t="str">
        <f t="shared" ref="DK205:DK268" si="366">IF(AND(COUNTIF(J205,"*m*")&gt;0,COUNTIF(K205,"*m*")&gt;0),1,"")</f>
        <v/>
      </c>
      <c r="DL205" s="412" t="str">
        <f t="shared" ref="DL205:DL268" si="367">IF(AND(COUNTIF(M205,"*m*")&gt;0,COUNTIF(N205,"*m*")&gt;0),1,"")</f>
        <v/>
      </c>
      <c r="DM205" s="412" t="str">
        <f t="shared" ref="DM205:DM268" si="368">IF(AND(COUNTIF(G205,"*跳*")&gt;0,COUNTIF(H205,"*.*")&gt;0),1,IF(AND(COUNTIF(G205,"*投*")&gt;0,COUNTIF(H205,"*.*")&gt;0),1,""))</f>
        <v/>
      </c>
      <c r="DN205" s="412" t="str">
        <f t="shared" ref="DN205:DN268" si="369">IF(AND(COUNTIF(J205,"*跳*")&gt;0,COUNTIF(K205,"*.*")&gt;0),1,IF(AND(COUNTIF(J205,"*投*")&gt;0,COUNTIF(K205,"*.*")&gt;0),1,""))</f>
        <v/>
      </c>
      <c r="DO205" s="412" t="str">
        <f t="shared" ref="DO205:DO268" si="370">IF(AND(COUNTIF(M205,"*跳*")&gt;0,COUNTIF(N205,"*.*")&gt;0),1,IF(AND(COUNTIF(M205,"*投*")&gt;0,COUNTIF(N205,"*.*")&gt;0),1,""))</f>
        <v/>
      </c>
      <c r="DR205" s="494"/>
      <c r="DS205" s="393">
        <f t="shared" si="285"/>
        <v>0</v>
      </c>
      <c r="DT205" s="393">
        <f t="shared" ref="DT205:DT268" si="371">IF($M205="",0,IF($O205="",1,0))</f>
        <v>0</v>
      </c>
      <c r="DU205" s="411">
        <f t="shared" ref="DU205:DU268" si="372">IF(AND(DQ205="",DR205=""),0,IF(H205="",1,0))</f>
        <v>0</v>
      </c>
      <c r="DX205" s="494" t="e">
        <f>IF(BG205&lt;270000,○,"")</f>
        <v>#NAME?</v>
      </c>
    </row>
    <row r="206" spans="1:128" s="411" customFormat="1" ht="18" hidden="1" customHeight="1" thickBot="1">
      <c r="A206" s="145" t="str">
        <f t="shared" si="296"/>
        <v/>
      </c>
      <c r="B206" s="158"/>
      <c r="C206" s="31" t="str">
        <f>IF(B206="","",VLOOKUP(B206,学連登録!$C$2:$G$3000,2,FALSE))</f>
        <v/>
      </c>
      <c r="D206" s="32" t="str">
        <f>IF(B206="","",VLOOKUP(B206,学連登録!$C$2:$G$3000,3,FALSE))</f>
        <v/>
      </c>
      <c r="E206" s="33" t="str">
        <f>IF(B206="","",VLOOKUP(B206,学連登録!$C$2:$G$3000,4,FALSE))</f>
        <v/>
      </c>
      <c r="F206" s="383" t="str">
        <f>IF(B206="","",VLOOKUP(B206,学連登録!$C$2:$I$3000,7,FALSE))</f>
        <v/>
      </c>
      <c r="G206" s="159"/>
      <c r="H206" s="853"/>
      <c r="I206" s="854"/>
      <c r="J206" s="160"/>
      <c r="K206" s="825"/>
      <c r="L206" s="826"/>
      <c r="M206" s="160"/>
      <c r="N206" s="819"/>
      <c r="O206" s="820"/>
      <c r="P206" s="159"/>
      <c r="Q206" s="825"/>
      <c r="R206" s="826"/>
      <c r="S206" s="159"/>
      <c r="T206" s="825"/>
      <c r="U206" s="826"/>
      <c r="V206" s="103" t="str">
        <f>IF(B206="","",VLOOKUP(B206,学連登録!$C$2:$H$3000,6,FALSE))</f>
        <v/>
      </c>
      <c r="W206" s="377"/>
      <c r="X206" s="157"/>
      <c r="Y206" s="118" t="str">
        <f t="shared" si="286"/>
        <v/>
      </c>
      <c r="Z206" s="97" t="str">
        <f>IF(G206="","",VLOOKUP(G206,種目名!$O$5:$T$104,3,0))</f>
        <v/>
      </c>
      <c r="AA206" s="99" t="str">
        <f>IF(J206="","",VLOOKUP(J206,種目名!$O$5:$T$104,3,0))</f>
        <v/>
      </c>
      <c r="AB206" s="119" t="str">
        <f>IF(M206="","",VLOOKUP(M206,種目名!$O$5:$T$104,3,0))</f>
        <v/>
      </c>
      <c r="AC206" s="119" t="str">
        <f>IF(P206="","",VLOOKUP(AF206,種目名!$O$5:$T$104,3,0))</f>
        <v/>
      </c>
      <c r="AD206" s="120" t="str">
        <f>IF(S206="","",VLOOKUP(AI206,種目名!$O$5:$T$104,3,0))</f>
        <v/>
      </c>
      <c r="AE206" s="117">
        <f t="shared" si="287"/>
        <v>0</v>
      </c>
      <c r="AF206" s="157" t="str">
        <f t="shared" si="288"/>
        <v/>
      </c>
      <c r="AG206" s="157" t="str">
        <f t="shared" si="289"/>
        <v/>
      </c>
      <c r="AH206" s="117">
        <f t="shared" si="290"/>
        <v>0</v>
      </c>
      <c r="AI206" s="157" t="str">
        <f t="shared" si="291"/>
        <v/>
      </c>
      <c r="AJ206" s="157" t="str">
        <f t="shared" si="292"/>
        <v/>
      </c>
      <c r="AK206" s="390"/>
      <c r="AL206" s="171">
        <f t="shared" si="297"/>
        <v>0</v>
      </c>
      <c r="AM206" s="399">
        <f t="shared" si="298"/>
        <v>0</v>
      </c>
      <c r="AN206" s="399">
        <f>COUNTIF($B$12:B206,B206)</f>
        <v>0</v>
      </c>
      <c r="AO206" s="399"/>
      <c r="AP206" s="399" t="str">
        <f t="shared" si="299"/>
        <v/>
      </c>
      <c r="AQ206" s="399" t="str">
        <f t="shared" si="300"/>
        <v/>
      </c>
      <c r="AR206" s="399" t="str">
        <f t="shared" si="301"/>
        <v/>
      </c>
      <c r="AS206" s="399" t="str">
        <f t="shared" si="302"/>
        <v/>
      </c>
      <c r="AT206" s="399">
        <f t="shared" si="303"/>
        <v>0</v>
      </c>
      <c r="AU206" s="399" t="str">
        <f t="shared" si="304"/>
        <v/>
      </c>
      <c r="AV206" s="399" t="str">
        <f t="shared" si="305"/>
        <v/>
      </c>
      <c r="AW206" s="399" t="str">
        <f t="shared" si="306"/>
        <v/>
      </c>
      <c r="AX206" s="399" t="str">
        <f t="shared" si="307"/>
        <v/>
      </c>
      <c r="AY206" s="399" t="str">
        <f t="shared" si="308"/>
        <v/>
      </c>
      <c r="AZ206" s="399" t="str">
        <f t="shared" si="309"/>
        <v/>
      </c>
      <c r="BA206" s="399" t="str">
        <f t="shared" si="310"/>
        <v/>
      </c>
      <c r="BB206" s="399" t="str">
        <f t="shared" si="311"/>
        <v/>
      </c>
      <c r="BC206" s="399" t="str">
        <f t="shared" si="312"/>
        <v/>
      </c>
      <c r="BD206" s="403" t="str">
        <f t="shared" si="313"/>
        <v/>
      </c>
      <c r="BE206" s="393">
        <f t="shared" si="314"/>
        <v>0</v>
      </c>
      <c r="BF206" s="157"/>
      <c r="BG206" s="399">
        <f t="shared" si="315"/>
        <v>0</v>
      </c>
      <c r="BH206" s="399">
        <f t="shared" si="316"/>
        <v>0</v>
      </c>
      <c r="BI206" s="412">
        <f t="shared" si="317"/>
        <v>0</v>
      </c>
      <c r="BJ206" s="413">
        <f t="shared" si="293"/>
        <v>0</v>
      </c>
      <c r="BK206" s="398" t="str">
        <f t="shared" si="294"/>
        <v>0</v>
      </c>
      <c r="BL206" s="398" t="str">
        <f t="shared" si="295"/>
        <v>0</v>
      </c>
      <c r="BM206" s="412">
        <f t="shared" si="318"/>
        <v>0</v>
      </c>
      <c r="BN206" s="412" t="str">
        <f t="shared" si="319"/>
        <v>0m0</v>
      </c>
      <c r="BO206" s="399">
        <f t="shared" si="320"/>
        <v>0</v>
      </c>
      <c r="BP206" s="399">
        <f t="shared" si="321"/>
        <v>0</v>
      </c>
      <c r="BQ206" s="412">
        <f t="shared" si="322"/>
        <v>0</v>
      </c>
      <c r="BR206" s="413">
        <f t="shared" si="323"/>
        <v>0</v>
      </c>
      <c r="BS206" s="398" t="str">
        <f t="shared" si="324"/>
        <v>0</v>
      </c>
      <c r="BT206" s="398" t="str">
        <f t="shared" si="325"/>
        <v>0</v>
      </c>
      <c r="BU206" s="412">
        <f t="shared" si="326"/>
        <v>0</v>
      </c>
      <c r="BV206" s="412" t="str">
        <f t="shared" si="327"/>
        <v>0m0</v>
      </c>
      <c r="BW206" s="399">
        <f t="shared" si="328"/>
        <v>0</v>
      </c>
      <c r="BX206" s="399">
        <f t="shared" si="329"/>
        <v>0</v>
      </c>
      <c r="BY206" s="412">
        <f t="shared" si="330"/>
        <v>0</v>
      </c>
      <c r="BZ206" s="413">
        <f t="shared" si="331"/>
        <v>0</v>
      </c>
      <c r="CA206" s="398" t="str">
        <f t="shared" si="332"/>
        <v>0</v>
      </c>
      <c r="CB206" s="398" t="str">
        <f t="shared" si="333"/>
        <v>0</v>
      </c>
      <c r="CC206" s="412">
        <f t="shared" si="334"/>
        <v>0</v>
      </c>
      <c r="CD206" s="412" t="str">
        <f t="shared" si="335"/>
        <v>0m0</v>
      </c>
      <c r="CE206" s="399">
        <f t="shared" si="336"/>
        <v>0</v>
      </c>
      <c r="CF206" s="399">
        <f t="shared" si="337"/>
        <v>0</v>
      </c>
      <c r="CG206" s="412">
        <f t="shared" si="338"/>
        <v>0</v>
      </c>
      <c r="CH206" s="413">
        <f t="shared" si="339"/>
        <v>0</v>
      </c>
      <c r="CI206" s="398" t="str">
        <f t="shared" si="340"/>
        <v>0</v>
      </c>
      <c r="CJ206" s="398" t="str">
        <f t="shared" si="341"/>
        <v>0</v>
      </c>
      <c r="CK206" s="412">
        <f t="shared" si="342"/>
        <v>0</v>
      </c>
      <c r="CL206" s="412" t="str">
        <f t="shared" si="343"/>
        <v>0m0</v>
      </c>
      <c r="CM206" s="399">
        <f t="shared" si="344"/>
        <v>0</v>
      </c>
      <c r="CN206" s="399">
        <f t="shared" si="345"/>
        <v>0</v>
      </c>
      <c r="CO206" s="412">
        <f t="shared" si="346"/>
        <v>0</v>
      </c>
      <c r="CP206" s="413">
        <f t="shared" si="347"/>
        <v>0</v>
      </c>
      <c r="CQ206" s="398" t="str">
        <f t="shared" si="348"/>
        <v>0</v>
      </c>
      <c r="CR206" s="398" t="str">
        <f t="shared" si="349"/>
        <v>0</v>
      </c>
      <c r="CS206" s="412">
        <f t="shared" si="350"/>
        <v>0</v>
      </c>
      <c r="CT206" s="412" t="str">
        <f t="shared" si="351"/>
        <v>0m0</v>
      </c>
      <c r="CU206" s="412">
        <f t="shared" si="352"/>
        <v>0</v>
      </c>
      <c r="CV206" s="412">
        <f t="shared" si="353"/>
        <v>0</v>
      </c>
      <c r="CW206" s="412">
        <f t="shared" si="354"/>
        <v>0</v>
      </c>
      <c r="CX206" s="412">
        <f t="shared" si="355"/>
        <v>0</v>
      </c>
      <c r="CY206" s="412">
        <f t="shared" si="356"/>
        <v>0</v>
      </c>
      <c r="CZ206" s="412" t="str">
        <f t="shared" si="357"/>
        <v/>
      </c>
      <c r="DA206" s="412" t="str">
        <f t="shared" si="358"/>
        <v/>
      </c>
      <c r="DB206" s="412" t="str">
        <f t="shared" si="359"/>
        <v/>
      </c>
      <c r="DC206" s="412" t="str">
        <f t="shared" si="360"/>
        <v/>
      </c>
      <c r="DD206" s="412" t="str">
        <f t="shared" si="361"/>
        <v/>
      </c>
      <c r="DE206" s="412"/>
      <c r="DG206" s="412" t="str">
        <f t="shared" si="362"/>
        <v/>
      </c>
      <c r="DH206" s="412" t="str">
        <f t="shared" si="363"/>
        <v/>
      </c>
      <c r="DI206" s="412">
        <f t="shared" si="364"/>
        <v>0</v>
      </c>
      <c r="DJ206" s="412" t="str">
        <f t="shared" si="365"/>
        <v/>
      </c>
      <c r="DK206" s="412" t="str">
        <f t="shared" si="366"/>
        <v/>
      </c>
      <c r="DL206" s="412" t="str">
        <f t="shared" si="367"/>
        <v/>
      </c>
      <c r="DM206" s="412" t="str">
        <f t="shared" si="368"/>
        <v/>
      </c>
      <c r="DN206" s="412" t="str">
        <f t="shared" si="369"/>
        <v/>
      </c>
      <c r="DO206" s="412" t="str">
        <f t="shared" si="370"/>
        <v/>
      </c>
      <c r="DR206" s="494"/>
      <c r="DS206" s="393">
        <f t="shared" ref="DS206:DS269" si="373">IF(CN206="",0,IF(OR(CN206&lt;$AT$12,CN206&gt;$AT$13),1,0))</f>
        <v>0</v>
      </c>
      <c r="DT206" s="393">
        <f t="shared" si="371"/>
        <v>0</v>
      </c>
      <c r="DU206" s="411">
        <f t="shared" si="372"/>
        <v>0</v>
      </c>
      <c r="DX206" s="494" t="e">
        <f>IF(BG206&lt;270000,○,"")</f>
        <v>#NAME?</v>
      </c>
    </row>
    <row r="207" spans="1:128" s="411" customFormat="1" ht="18" hidden="1" customHeight="1" thickBot="1">
      <c r="A207" s="145" t="str">
        <f t="shared" si="296"/>
        <v/>
      </c>
      <c r="B207" s="158"/>
      <c r="C207" s="31" t="str">
        <f>IF(B207="","",VLOOKUP(B207,学連登録!$C$2:$G$3000,2,FALSE))</f>
        <v/>
      </c>
      <c r="D207" s="32" t="str">
        <f>IF(B207="","",VLOOKUP(B207,学連登録!$C$2:$G$3000,3,FALSE))</f>
        <v/>
      </c>
      <c r="E207" s="33" t="str">
        <f>IF(B207="","",VLOOKUP(B207,学連登録!$C$2:$G$3000,4,FALSE))</f>
        <v/>
      </c>
      <c r="F207" s="383" t="str">
        <f>IF(B207="","",VLOOKUP(B207,学連登録!$C$2:$I$3000,7,FALSE))</f>
        <v/>
      </c>
      <c r="G207" s="159"/>
      <c r="H207" s="853"/>
      <c r="I207" s="854"/>
      <c r="J207" s="160"/>
      <c r="K207" s="825"/>
      <c r="L207" s="826"/>
      <c r="M207" s="160"/>
      <c r="N207" s="819"/>
      <c r="O207" s="820"/>
      <c r="P207" s="159"/>
      <c r="Q207" s="825"/>
      <c r="R207" s="826"/>
      <c r="S207" s="159"/>
      <c r="T207" s="825"/>
      <c r="U207" s="826"/>
      <c r="V207" s="103" t="str">
        <f>IF(B207="","",VLOOKUP(B207,学連登録!$C$2:$H$3000,6,FALSE))</f>
        <v/>
      </c>
      <c r="W207" s="377"/>
      <c r="X207" s="157"/>
      <c r="Y207" s="118" t="str">
        <f t="shared" si="286"/>
        <v/>
      </c>
      <c r="Z207" s="97" t="str">
        <f>IF(G207="","",VLOOKUP(G207,種目名!$O$5:$T$104,3,0))</f>
        <v/>
      </c>
      <c r="AA207" s="99" t="str">
        <f>IF(J207="","",VLOOKUP(J207,種目名!$O$5:$T$104,3,0))</f>
        <v/>
      </c>
      <c r="AB207" s="119" t="str">
        <f>IF(M207="","",VLOOKUP(M207,種目名!$O$5:$T$104,3,0))</f>
        <v/>
      </c>
      <c r="AC207" s="119" t="str">
        <f>IF(P207="","",VLOOKUP(AF207,種目名!$O$5:$T$104,3,0))</f>
        <v/>
      </c>
      <c r="AD207" s="120" t="str">
        <f>IF(S207="","",VLOOKUP(AI207,種目名!$O$5:$T$104,3,0))</f>
        <v/>
      </c>
      <c r="AE207" s="117">
        <f t="shared" si="287"/>
        <v>0</v>
      </c>
      <c r="AF207" s="157" t="str">
        <f t="shared" si="288"/>
        <v/>
      </c>
      <c r="AG207" s="157" t="str">
        <f t="shared" si="289"/>
        <v/>
      </c>
      <c r="AH207" s="117">
        <f t="shared" si="290"/>
        <v>0</v>
      </c>
      <c r="AI207" s="157" t="str">
        <f t="shared" si="291"/>
        <v/>
      </c>
      <c r="AJ207" s="157" t="str">
        <f t="shared" si="292"/>
        <v/>
      </c>
      <c r="AK207" s="390"/>
      <c r="AL207" s="171">
        <f t="shared" si="297"/>
        <v>0</v>
      </c>
      <c r="AM207" s="399">
        <f t="shared" si="298"/>
        <v>0</v>
      </c>
      <c r="AN207" s="399">
        <f>COUNTIF($B$12:B207,B207)</f>
        <v>0</v>
      </c>
      <c r="AO207" s="399"/>
      <c r="AP207" s="399" t="str">
        <f t="shared" si="299"/>
        <v/>
      </c>
      <c r="AQ207" s="399" t="str">
        <f t="shared" si="300"/>
        <v/>
      </c>
      <c r="AR207" s="399" t="str">
        <f t="shared" si="301"/>
        <v/>
      </c>
      <c r="AS207" s="399" t="str">
        <f t="shared" si="302"/>
        <v/>
      </c>
      <c r="AT207" s="399">
        <f t="shared" si="303"/>
        <v>0</v>
      </c>
      <c r="AU207" s="399" t="str">
        <f t="shared" si="304"/>
        <v/>
      </c>
      <c r="AV207" s="399" t="str">
        <f t="shared" si="305"/>
        <v/>
      </c>
      <c r="AW207" s="399" t="str">
        <f t="shared" si="306"/>
        <v/>
      </c>
      <c r="AX207" s="399" t="str">
        <f t="shared" si="307"/>
        <v/>
      </c>
      <c r="AY207" s="399" t="str">
        <f t="shared" si="308"/>
        <v/>
      </c>
      <c r="AZ207" s="399" t="str">
        <f t="shared" si="309"/>
        <v/>
      </c>
      <c r="BA207" s="399" t="str">
        <f t="shared" si="310"/>
        <v/>
      </c>
      <c r="BB207" s="399" t="str">
        <f t="shared" si="311"/>
        <v/>
      </c>
      <c r="BC207" s="399" t="str">
        <f t="shared" si="312"/>
        <v/>
      </c>
      <c r="BD207" s="403" t="str">
        <f t="shared" si="313"/>
        <v/>
      </c>
      <c r="BE207" s="393">
        <f t="shared" si="314"/>
        <v>0</v>
      </c>
      <c r="BF207" s="157"/>
      <c r="BG207" s="399">
        <f t="shared" si="315"/>
        <v>0</v>
      </c>
      <c r="BH207" s="399">
        <f t="shared" si="316"/>
        <v>0</v>
      </c>
      <c r="BI207" s="412">
        <f t="shared" si="317"/>
        <v>0</v>
      </c>
      <c r="BJ207" s="413">
        <f t="shared" si="293"/>
        <v>0</v>
      </c>
      <c r="BK207" s="398" t="str">
        <f t="shared" si="294"/>
        <v>0</v>
      </c>
      <c r="BL207" s="398" t="str">
        <f t="shared" si="295"/>
        <v>0</v>
      </c>
      <c r="BM207" s="412">
        <f t="shared" si="318"/>
        <v>0</v>
      </c>
      <c r="BN207" s="412" t="str">
        <f t="shared" si="319"/>
        <v>0m0</v>
      </c>
      <c r="BO207" s="399">
        <f t="shared" si="320"/>
        <v>0</v>
      </c>
      <c r="BP207" s="399">
        <f t="shared" si="321"/>
        <v>0</v>
      </c>
      <c r="BQ207" s="412">
        <f t="shared" si="322"/>
        <v>0</v>
      </c>
      <c r="BR207" s="413">
        <f t="shared" si="323"/>
        <v>0</v>
      </c>
      <c r="BS207" s="398" t="str">
        <f t="shared" si="324"/>
        <v>0</v>
      </c>
      <c r="BT207" s="398" t="str">
        <f t="shared" si="325"/>
        <v>0</v>
      </c>
      <c r="BU207" s="412">
        <f t="shared" si="326"/>
        <v>0</v>
      </c>
      <c r="BV207" s="412" t="str">
        <f t="shared" si="327"/>
        <v>0m0</v>
      </c>
      <c r="BW207" s="399">
        <f t="shared" si="328"/>
        <v>0</v>
      </c>
      <c r="BX207" s="399">
        <f t="shared" si="329"/>
        <v>0</v>
      </c>
      <c r="BY207" s="412">
        <f t="shared" si="330"/>
        <v>0</v>
      </c>
      <c r="BZ207" s="413">
        <f t="shared" si="331"/>
        <v>0</v>
      </c>
      <c r="CA207" s="398" t="str">
        <f t="shared" si="332"/>
        <v>0</v>
      </c>
      <c r="CB207" s="398" t="str">
        <f t="shared" si="333"/>
        <v>0</v>
      </c>
      <c r="CC207" s="412">
        <f t="shared" si="334"/>
        <v>0</v>
      </c>
      <c r="CD207" s="412" t="str">
        <f t="shared" si="335"/>
        <v>0m0</v>
      </c>
      <c r="CE207" s="399">
        <f t="shared" si="336"/>
        <v>0</v>
      </c>
      <c r="CF207" s="399">
        <f t="shared" si="337"/>
        <v>0</v>
      </c>
      <c r="CG207" s="412">
        <f t="shared" si="338"/>
        <v>0</v>
      </c>
      <c r="CH207" s="413">
        <f t="shared" si="339"/>
        <v>0</v>
      </c>
      <c r="CI207" s="398" t="str">
        <f t="shared" si="340"/>
        <v>0</v>
      </c>
      <c r="CJ207" s="398" t="str">
        <f t="shared" si="341"/>
        <v>0</v>
      </c>
      <c r="CK207" s="412">
        <f t="shared" si="342"/>
        <v>0</v>
      </c>
      <c r="CL207" s="412" t="str">
        <f t="shared" si="343"/>
        <v>0m0</v>
      </c>
      <c r="CM207" s="399">
        <f t="shared" si="344"/>
        <v>0</v>
      </c>
      <c r="CN207" s="399">
        <f t="shared" si="345"/>
        <v>0</v>
      </c>
      <c r="CO207" s="412">
        <f t="shared" si="346"/>
        <v>0</v>
      </c>
      <c r="CP207" s="413">
        <f t="shared" si="347"/>
        <v>0</v>
      </c>
      <c r="CQ207" s="398" t="str">
        <f t="shared" si="348"/>
        <v>0</v>
      </c>
      <c r="CR207" s="398" t="str">
        <f t="shared" si="349"/>
        <v>0</v>
      </c>
      <c r="CS207" s="412">
        <f t="shared" si="350"/>
        <v>0</v>
      </c>
      <c r="CT207" s="412" t="str">
        <f t="shared" si="351"/>
        <v>0m0</v>
      </c>
      <c r="CU207" s="412">
        <f t="shared" si="352"/>
        <v>0</v>
      </c>
      <c r="CV207" s="412">
        <f t="shared" si="353"/>
        <v>0</v>
      </c>
      <c r="CW207" s="412">
        <f t="shared" si="354"/>
        <v>0</v>
      </c>
      <c r="CX207" s="412">
        <f t="shared" si="355"/>
        <v>0</v>
      </c>
      <c r="CY207" s="412">
        <f t="shared" si="356"/>
        <v>0</v>
      </c>
      <c r="CZ207" s="412" t="str">
        <f t="shared" si="357"/>
        <v/>
      </c>
      <c r="DA207" s="412" t="str">
        <f t="shared" si="358"/>
        <v/>
      </c>
      <c r="DB207" s="412" t="str">
        <f t="shared" si="359"/>
        <v/>
      </c>
      <c r="DC207" s="412" t="str">
        <f t="shared" si="360"/>
        <v/>
      </c>
      <c r="DD207" s="412" t="str">
        <f t="shared" si="361"/>
        <v/>
      </c>
      <c r="DE207" s="412"/>
      <c r="DG207" s="412" t="str">
        <f t="shared" si="362"/>
        <v/>
      </c>
      <c r="DH207" s="412" t="str">
        <f t="shared" si="363"/>
        <v/>
      </c>
      <c r="DI207" s="412">
        <f t="shared" si="364"/>
        <v>0</v>
      </c>
      <c r="DJ207" s="412" t="str">
        <f t="shared" si="365"/>
        <v/>
      </c>
      <c r="DK207" s="412" t="str">
        <f t="shared" si="366"/>
        <v/>
      </c>
      <c r="DL207" s="412" t="str">
        <f t="shared" si="367"/>
        <v/>
      </c>
      <c r="DM207" s="412" t="str">
        <f t="shared" si="368"/>
        <v/>
      </c>
      <c r="DN207" s="412" t="str">
        <f t="shared" si="369"/>
        <v/>
      </c>
      <c r="DO207" s="412" t="str">
        <f t="shared" si="370"/>
        <v/>
      </c>
      <c r="DR207" s="494"/>
      <c r="DS207" s="393">
        <f t="shared" si="373"/>
        <v>0</v>
      </c>
      <c r="DT207" s="393">
        <f t="shared" si="371"/>
        <v>0</v>
      </c>
      <c r="DU207" s="411">
        <f t="shared" si="372"/>
        <v>0</v>
      </c>
      <c r="DX207" s="494" t="e">
        <f>IF(BG207&lt;270000,○,"")</f>
        <v>#NAME?</v>
      </c>
    </row>
    <row r="208" spans="1:128" s="411" customFormat="1" ht="18" hidden="1" customHeight="1" thickBot="1">
      <c r="A208" s="145" t="str">
        <f t="shared" si="296"/>
        <v/>
      </c>
      <c r="B208" s="158"/>
      <c r="C208" s="31" t="str">
        <f>IF(B208="","",VLOOKUP(B208,学連登録!$C$2:$G$3000,2,FALSE))</f>
        <v/>
      </c>
      <c r="D208" s="32" t="str">
        <f>IF(B208="","",VLOOKUP(B208,学連登録!$C$2:$G$3000,3,FALSE))</f>
        <v/>
      </c>
      <c r="E208" s="33" t="str">
        <f>IF(B208="","",VLOOKUP(B208,学連登録!$C$2:$G$3000,4,FALSE))</f>
        <v/>
      </c>
      <c r="F208" s="383" t="str">
        <f>IF(B208="","",VLOOKUP(B208,学連登録!$C$2:$I$3000,7,FALSE))</f>
        <v/>
      </c>
      <c r="G208" s="159"/>
      <c r="H208" s="853"/>
      <c r="I208" s="854"/>
      <c r="J208" s="160"/>
      <c r="K208" s="825"/>
      <c r="L208" s="826"/>
      <c r="M208" s="160"/>
      <c r="N208" s="819"/>
      <c r="O208" s="820"/>
      <c r="P208" s="159"/>
      <c r="Q208" s="825"/>
      <c r="R208" s="826"/>
      <c r="S208" s="159"/>
      <c r="T208" s="825"/>
      <c r="U208" s="826"/>
      <c r="V208" s="103" t="str">
        <f>IF(B208="","",VLOOKUP(B208,学連登録!$C$2:$H$3000,6,FALSE))</f>
        <v/>
      </c>
      <c r="W208" s="377"/>
      <c r="X208" s="157"/>
      <c r="Y208" s="118" t="str">
        <f t="shared" si="286"/>
        <v/>
      </c>
      <c r="Z208" s="97" t="str">
        <f>IF(G208="","",VLOOKUP(G208,種目名!$O$5:$T$104,3,0))</f>
        <v/>
      </c>
      <c r="AA208" s="99" t="str">
        <f>IF(J208="","",VLOOKUP(J208,種目名!$O$5:$T$104,3,0))</f>
        <v/>
      </c>
      <c r="AB208" s="119" t="str">
        <f>IF(M208="","",VLOOKUP(M208,種目名!$O$5:$T$104,3,0))</f>
        <v/>
      </c>
      <c r="AC208" s="119" t="str">
        <f>IF(P208="","",VLOOKUP(AF208,種目名!$O$5:$T$104,3,0))</f>
        <v/>
      </c>
      <c r="AD208" s="120" t="str">
        <f>IF(S208="","",VLOOKUP(AI208,種目名!$O$5:$T$104,3,0))</f>
        <v/>
      </c>
      <c r="AE208" s="117">
        <f t="shared" si="287"/>
        <v>0</v>
      </c>
      <c r="AF208" s="157" t="str">
        <f t="shared" si="288"/>
        <v/>
      </c>
      <c r="AG208" s="157" t="str">
        <f t="shared" si="289"/>
        <v/>
      </c>
      <c r="AH208" s="117">
        <f t="shared" si="290"/>
        <v>0</v>
      </c>
      <c r="AI208" s="157" t="str">
        <f t="shared" si="291"/>
        <v/>
      </c>
      <c r="AJ208" s="157" t="str">
        <f t="shared" si="292"/>
        <v/>
      </c>
      <c r="AK208" s="390"/>
      <c r="AL208" s="171">
        <f t="shared" si="297"/>
        <v>0</v>
      </c>
      <c r="AM208" s="399">
        <f t="shared" si="298"/>
        <v>0</v>
      </c>
      <c r="AN208" s="399">
        <f>COUNTIF($B$12:B208,B208)</f>
        <v>0</v>
      </c>
      <c r="AO208" s="399"/>
      <c r="AP208" s="399" t="str">
        <f t="shared" si="299"/>
        <v/>
      </c>
      <c r="AQ208" s="399" t="str">
        <f t="shared" si="300"/>
        <v/>
      </c>
      <c r="AR208" s="399" t="str">
        <f t="shared" si="301"/>
        <v/>
      </c>
      <c r="AS208" s="399" t="str">
        <f t="shared" si="302"/>
        <v/>
      </c>
      <c r="AT208" s="399">
        <f t="shared" si="303"/>
        <v>0</v>
      </c>
      <c r="AU208" s="399" t="str">
        <f t="shared" si="304"/>
        <v/>
      </c>
      <c r="AV208" s="399" t="str">
        <f t="shared" si="305"/>
        <v/>
      </c>
      <c r="AW208" s="399" t="str">
        <f t="shared" si="306"/>
        <v/>
      </c>
      <c r="AX208" s="399" t="str">
        <f t="shared" si="307"/>
        <v/>
      </c>
      <c r="AY208" s="399" t="str">
        <f t="shared" si="308"/>
        <v/>
      </c>
      <c r="AZ208" s="399" t="str">
        <f t="shared" si="309"/>
        <v/>
      </c>
      <c r="BA208" s="399" t="str">
        <f t="shared" si="310"/>
        <v/>
      </c>
      <c r="BB208" s="399" t="str">
        <f t="shared" si="311"/>
        <v/>
      </c>
      <c r="BC208" s="399" t="str">
        <f t="shared" si="312"/>
        <v/>
      </c>
      <c r="BD208" s="403" t="str">
        <f t="shared" si="313"/>
        <v/>
      </c>
      <c r="BE208" s="393">
        <f t="shared" si="314"/>
        <v>0</v>
      </c>
      <c r="BF208" s="157"/>
      <c r="BG208" s="399">
        <f t="shared" si="315"/>
        <v>0</v>
      </c>
      <c r="BH208" s="399">
        <f t="shared" si="316"/>
        <v>0</v>
      </c>
      <c r="BI208" s="412">
        <f t="shared" si="317"/>
        <v>0</v>
      </c>
      <c r="BJ208" s="413">
        <f t="shared" si="293"/>
        <v>0</v>
      </c>
      <c r="BK208" s="398" t="str">
        <f t="shared" si="294"/>
        <v>0</v>
      </c>
      <c r="BL208" s="398" t="str">
        <f t="shared" si="295"/>
        <v>0</v>
      </c>
      <c r="BM208" s="412">
        <f t="shared" si="318"/>
        <v>0</v>
      </c>
      <c r="BN208" s="412" t="str">
        <f t="shared" si="319"/>
        <v>0m0</v>
      </c>
      <c r="BO208" s="399">
        <f t="shared" si="320"/>
        <v>0</v>
      </c>
      <c r="BP208" s="399">
        <f t="shared" si="321"/>
        <v>0</v>
      </c>
      <c r="BQ208" s="412">
        <f t="shared" si="322"/>
        <v>0</v>
      </c>
      <c r="BR208" s="413">
        <f t="shared" si="323"/>
        <v>0</v>
      </c>
      <c r="BS208" s="398" t="str">
        <f t="shared" si="324"/>
        <v>0</v>
      </c>
      <c r="BT208" s="398" t="str">
        <f t="shared" si="325"/>
        <v>0</v>
      </c>
      <c r="BU208" s="412">
        <f t="shared" si="326"/>
        <v>0</v>
      </c>
      <c r="BV208" s="412" t="str">
        <f t="shared" si="327"/>
        <v>0m0</v>
      </c>
      <c r="BW208" s="399">
        <f t="shared" si="328"/>
        <v>0</v>
      </c>
      <c r="BX208" s="399">
        <f t="shared" si="329"/>
        <v>0</v>
      </c>
      <c r="BY208" s="412">
        <f t="shared" si="330"/>
        <v>0</v>
      </c>
      <c r="BZ208" s="413">
        <f t="shared" si="331"/>
        <v>0</v>
      </c>
      <c r="CA208" s="398" t="str">
        <f t="shared" si="332"/>
        <v>0</v>
      </c>
      <c r="CB208" s="398" t="str">
        <f t="shared" si="333"/>
        <v>0</v>
      </c>
      <c r="CC208" s="412">
        <f t="shared" si="334"/>
        <v>0</v>
      </c>
      <c r="CD208" s="412" t="str">
        <f t="shared" si="335"/>
        <v>0m0</v>
      </c>
      <c r="CE208" s="399">
        <f t="shared" si="336"/>
        <v>0</v>
      </c>
      <c r="CF208" s="399">
        <f t="shared" si="337"/>
        <v>0</v>
      </c>
      <c r="CG208" s="412">
        <f t="shared" si="338"/>
        <v>0</v>
      </c>
      <c r="CH208" s="413">
        <f t="shared" si="339"/>
        <v>0</v>
      </c>
      <c r="CI208" s="398" t="str">
        <f t="shared" si="340"/>
        <v>0</v>
      </c>
      <c r="CJ208" s="398" t="str">
        <f t="shared" si="341"/>
        <v>0</v>
      </c>
      <c r="CK208" s="412">
        <f t="shared" si="342"/>
        <v>0</v>
      </c>
      <c r="CL208" s="412" t="str">
        <f t="shared" si="343"/>
        <v>0m0</v>
      </c>
      <c r="CM208" s="399">
        <f t="shared" si="344"/>
        <v>0</v>
      </c>
      <c r="CN208" s="399">
        <f t="shared" si="345"/>
        <v>0</v>
      </c>
      <c r="CO208" s="412">
        <f t="shared" si="346"/>
        <v>0</v>
      </c>
      <c r="CP208" s="413">
        <f t="shared" si="347"/>
        <v>0</v>
      </c>
      <c r="CQ208" s="398" t="str">
        <f t="shared" si="348"/>
        <v>0</v>
      </c>
      <c r="CR208" s="398" t="str">
        <f t="shared" si="349"/>
        <v>0</v>
      </c>
      <c r="CS208" s="412">
        <f t="shared" si="350"/>
        <v>0</v>
      </c>
      <c r="CT208" s="412" t="str">
        <f t="shared" si="351"/>
        <v>0m0</v>
      </c>
      <c r="CU208" s="412">
        <f t="shared" si="352"/>
        <v>0</v>
      </c>
      <c r="CV208" s="412">
        <f t="shared" si="353"/>
        <v>0</v>
      </c>
      <c r="CW208" s="412">
        <f t="shared" si="354"/>
        <v>0</v>
      </c>
      <c r="CX208" s="412">
        <f t="shared" si="355"/>
        <v>0</v>
      </c>
      <c r="CY208" s="412">
        <f t="shared" si="356"/>
        <v>0</v>
      </c>
      <c r="CZ208" s="412" t="str">
        <f t="shared" si="357"/>
        <v/>
      </c>
      <c r="DA208" s="412" t="str">
        <f t="shared" si="358"/>
        <v/>
      </c>
      <c r="DB208" s="412" t="str">
        <f t="shared" si="359"/>
        <v/>
      </c>
      <c r="DC208" s="412" t="str">
        <f t="shared" si="360"/>
        <v/>
      </c>
      <c r="DD208" s="412" t="str">
        <f t="shared" si="361"/>
        <v/>
      </c>
      <c r="DE208" s="412"/>
      <c r="DG208" s="412" t="str">
        <f t="shared" si="362"/>
        <v/>
      </c>
      <c r="DH208" s="412" t="str">
        <f t="shared" si="363"/>
        <v/>
      </c>
      <c r="DI208" s="412">
        <f t="shared" si="364"/>
        <v>0</v>
      </c>
      <c r="DJ208" s="412" t="str">
        <f t="shared" si="365"/>
        <v/>
      </c>
      <c r="DK208" s="412" t="str">
        <f t="shared" si="366"/>
        <v/>
      </c>
      <c r="DL208" s="412" t="str">
        <f t="shared" si="367"/>
        <v/>
      </c>
      <c r="DM208" s="412" t="str">
        <f t="shared" si="368"/>
        <v/>
      </c>
      <c r="DN208" s="412" t="str">
        <f t="shared" si="369"/>
        <v/>
      </c>
      <c r="DO208" s="412" t="str">
        <f t="shared" si="370"/>
        <v/>
      </c>
      <c r="DR208" s="494"/>
      <c r="DS208" s="393">
        <f t="shared" si="373"/>
        <v>0</v>
      </c>
      <c r="DT208" s="393">
        <f t="shared" si="371"/>
        <v>0</v>
      </c>
      <c r="DU208" s="411">
        <f t="shared" si="372"/>
        <v>0</v>
      </c>
      <c r="DX208" s="494" t="e">
        <f>IF(BG208&lt;270000,○,"")</f>
        <v>#NAME?</v>
      </c>
    </row>
    <row r="209" spans="1:128" s="411" customFormat="1" ht="18" hidden="1" customHeight="1" thickBot="1">
      <c r="A209" s="145" t="str">
        <f t="shared" si="296"/>
        <v/>
      </c>
      <c r="B209" s="158"/>
      <c r="C209" s="31" t="str">
        <f>IF(B209="","",VLOOKUP(B209,学連登録!$C$2:$G$3000,2,FALSE))</f>
        <v/>
      </c>
      <c r="D209" s="32" t="str">
        <f>IF(B209="","",VLOOKUP(B209,学連登録!$C$2:$G$3000,3,FALSE))</f>
        <v/>
      </c>
      <c r="E209" s="33" t="str">
        <f>IF(B209="","",VLOOKUP(B209,学連登録!$C$2:$G$3000,4,FALSE))</f>
        <v/>
      </c>
      <c r="F209" s="383" t="str">
        <f>IF(B209="","",VLOOKUP(B209,学連登録!$C$2:$I$3000,7,FALSE))</f>
        <v/>
      </c>
      <c r="G209" s="159"/>
      <c r="H209" s="853"/>
      <c r="I209" s="854"/>
      <c r="J209" s="160"/>
      <c r="K209" s="825"/>
      <c r="L209" s="826"/>
      <c r="M209" s="160"/>
      <c r="N209" s="819"/>
      <c r="O209" s="820"/>
      <c r="P209" s="159"/>
      <c r="Q209" s="825"/>
      <c r="R209" s="826"/>
      <c r="S209" s="159"/>
      <c r="T209" s="825"/>
      <c r="U209" s="826"/>
      <c r="V209" s="103" t="str">
        <f>IF(B209="","",VLOOKUP(B209,学連登録!$C$2:$H$3000,6,FALSE))</f>
        <v/>
      </c>
      <c r="W209" s="377"/>
      <c r="X209" s="157"/>
      <c r="Y209" s="118" t="str">
        <f t="shared" si="286"/>
        <v/>
      </c>
      <c r="Z209" s="97" t="str">
        <f>IF(G209="","",VLOOKUP(G209,種目名!$O$5:$T$104,3,0))</f>
        <v/>
      </c>
      <c r="AA209" s="99" t="str">
        <f>IF(J209="","",VLOOKUP(J209,種目名!$O$5:$T$104,3,0))</f>
        <v/>
      </c>
      <c r="AB209" s="119" t="str">
        <f>IF(M209="","",VLOOKUP(M209,種目名!$O$5:$T$104,3,0))</f>
        <v/>
      </c>
      <c r="AC209" s="119" t="str">
        <f>IF(P209="","",VLOOKUP(AF209,種目名!$O$5:$T$104,3,0))</f>
        <v/>
      </c>
      <c r="AD209" s="120" t="str">
        <f>IF(S209="","",VLOOKUP(AI209,種目名!$O$5:$T$104,3,0))</f>
        <v/>
      </c>
      <c r="AE209" s="117">
        <f t="shared" si="287"/>
        <v>0</v>
      </c>
      <c r="AF209" s="157" t="str">
        <f t="shared" si="288"/>
        <v/>
      </c>
      <c r="AG209" s="157" t="str">
        <f t="shared" si="289"/>
        <v/>
      </c>
      <c r="AH209" s="117">
        <f t="shared" si="290"/>
        <v>0</v>
      </c>
      <c r="AI209" s="157" t="str">
        <f t="shared" si="291"/>
        <v/>
      </c>
      <c r="AJ209" s="157" t="str">
        <f t="shared" si="292"/>
        <v/>
      </c>
      <c r="AK209" s="390"/>
      <c r="AL209" s="171">
        <f t="shared" si="297"/>
        <v>0</v>
      </c>
      <c r="AM209" s="399">
        <f t="shared" si="298"/>
        <v>0</v>
      </c>
      <c r="AN209" s="399">
        <f>COUNTIF($B$12:B209,B209)</f>
        <v>0</v>
      </c>
      <c r="AO209" s="399"/>
      <c r="AP209" s="399" t="str">
        <f t="shared" si="299"/>
        <v/>
      </c>
      <c r="AQ209" s="399" t="str">
        <f t="shared" si="300"/>
        <v/>
      </c>
      <c r="AR209" s="399" t="str">
        <f t="shared" si="301"/>
        <v/>
      </c>
      <c r="AS209" s="399" t="str">
        <f t="shared" si="302"/>
        <v/>
      </c>
      <c r="AT209" s="399">
        <f t="shared" si="303"/>
        <v>0</v>
      </c>
      <c r="AU209" s="399" t="str">
        <f t="shared" si="304"/>
        <v/>
      </c>
      <c r="AV209" s="399" t="str">
        <f t="shared" si="305"/>
        <v/>
      </c>
      <c r="AW209" s="399" t="str">
        <f t="shared" si="306"/>
        <v/>
      </c>
      <c r="AX209" s="399" t="str">
        <f t="shared" si="307"/>
        <v/>
      </c>
      <c r="AY209" s="399" t="str">
        <f t="shared" si="308"/>
        <v/>
      </c>
      <c r="AZ209" s="399" t="str">
        <f t="shared" si="309"/>
        <v/>
      </c>
      <c r="BA209" s="399" t="str">
        <f t="shared" si="310"/>
        <v/>
      </c>
      <c r="BB209" s="399" t="str">
        <f t="shared" si="311"/>
        <v/>
      </c>
      <c r="BC209" s="399" t="str">
        <f t="shared" si="312"/>
        <v/>
      </c>
      <c r="BD209" s="403" t="str">
        <f t="shared" si="313"/>
        <v/>
      </c>
      <c r="BE209" s="393">
        <f t="shared" si="314"/>
        <v>0</v>
      </c>
      <c r="BF209" s="157"/>
      <c r="BG209" s="399">
        <f t="shared" si="315"/>
        <v>0</v>
      </c>
      <c r="BH209" s="399">
        <f t="shared" si="316"/>
        <v>0</v>
      </c>
      <c r="BI209" s="412">
        <f t="shared" si="317"/>
        <v>0</v>
      </c>
      <c r="BJ209" s="413">
        <f t="shared" si="293"/>
        <v>0</v>
      </c>
      <c r="BK209" s="398" t="str">
        <f t="shared" si="294"/>
        <v>0</v>
      </c>
      <c r="BL209" s="398" t="str">
        <f t="shared" si="295"/>
        <v>0</v>
      </c>
      <c r="BM209" s="412">
        <f t="shared" si="318"/>
        <v>0</v>
      </c>
      <c r="BN209" s="412" t="str">
        <f t="shared" si="319"/>
        <v>0m0</v>
      </c>
      <c r="BO209" s="399">
        <f t="shared" si="320"/>
        <v>0</v>
      </c>
      <c r="BP209" s="399">
        <f t="shared" si="321"/>
        <v>0</v>
      </c>
      <c r="BQ209" s="412">
        <f t="shared" si="322"/>
        <v>0</v>
      </c>
      <c r="BR209" s="413">
        <f t="shared" si="323"/>
        <v>0</v>
      </c>
      <c r="BS209" s="398" t="str">
        <f t="shared" si="324"/>
        <v>0</v>
      </c>
      <c r="BT209" s="398" t="str">
        <f t="shared" si="325"/>
        <v>0</v>
      </c>
      <c r="BU209" s="412">
        <f t="shared" si="326"/>
        <v>0</v>
      </c>
      <c r="BV209" s="412" t="str">
        <f t="shared" si="327"/>
        <v>0m0</v>
      </c>
      <c r="BW209" s="399">
        <f t="shared" si="328"/>
        <v>0</v>
      </c>
      <c r="BX209" s="399">
        <f t="shared" si="329"/>
        <v>0</v>
      </c>
      <c r="BY209" s="412">
        <f t="shared" si="330"/>
        <v>0</v>
      </c>
      <c r="BZ209" s="413">
        <f t="shared" si="331"/>
        <v>0</v>
      </c>
      <c r="CA209" s="398" t="str">
        <f t="shared" si="332"/>
        <v>0</v>
      </c>
      <c r="CB209" s="398" t="str">
        <f t="shared" si="333"/>
        <v>0</v>
      </c>
      <c r="CC209" s="412">
        <f t="shared" si="334"/>
        <v>0</v>
      </c>
      <c r="CD209" s="412" t="str">
        <f t="shared" si="335"/>
        <v>0m0</v>
      </c>
      <c r="CE209" s="399">
        <f t="shared" si="336"/>
        <v>0</v>
      </c>
      <c r="CF209" s="399">
        <f t="shared" si="337"/>
        <v>0</v>
      </c>
      <c r="CG209" s="412">
        <f t="shared" si="338"/>
        <v>0</v>
      </c>
      <c r="CH209" s="413">
        <f t="shared" si="339"/>
        <v>0</v>
      </c>
      <c r="CI209" s="398" t="str">
        <f t="shared" si="340"/>
        <v>0</v>
      </c>
      <c r="CJ209" s="398" t="str">
        <f t="shared" si="341"/>
        <v>0</v>
      </c>
      <c r="CK209" s="412">
        <f t="shared" si="342"/>
        <v>0</v>
      </c>
      <c r="CL209" s="412" t="str">
        <f t="shared" si="343"/>
        <v>0m0</v>
      </c>
      <c r="CM209" s="399">
        <f t="shared" si="344"/>
        <v>0</v>
      </c>
      <c r="CN209" s="399">
        <f t="shared" si="345"/>
        <v>0</v>
      </c>
      <c r="CO209" s="412">
        <f t="shared" si="346"/>
        <v>0</v>
      </c>
      <c r="CP209" s="413">
        <f t="shared" si="347"/>
        <v>0</v>
      </c>
      <c r="CQ209" s="398" t="str">
        <f t="shared" si="348"/>
        <v>0</v>
      </c>
      <c r="CR209" s="398" t="str">
        <f t="shared" si="349"/>
        <v>0</v>
      </c>
      <c r="CS209" s="412">
        <f t="shared" si="350"/>
        <v>0</v>
      </c>
      <c r="CT209" s="412" t="str">
        <f t="shared" si="351"/>
        <v>0m0</v>
      </c>
      <c r="CU209" s="412">
        <f t="shared" si="352"/>
        <v>0</v>
      </c>
      <c r="CV209" s="412">
        <f t="shared" si="353"/>
        <v>0</v>
      </c>
      <c r="CW209" s="412">
        <f t="shared" si="354"/>
        <v>0</v>
      </c>
      <c r="CX209" s="412">
        <f t="shared" si="355"/>
        <v>0</v>
      </c>
      <c r="CY209" s="412">
        <f t="shared" si="356"/>
        <v>0</v>
      </c>
      <c r="CZ209" s="412" t="str">
        <f t="shared" si="357"/>
        <v/>
      </c>
      <c r="DA209" s="412" t="str">
        <f t="shared" si="358"/>
        <v/>
      </c>
      <c r="DB209" s="412" t="str">
        <f t="shared" si="359"/>
        <v/>
      </c>
      <c r="DC209" s="412" t="str">
        <f t="shared" si="360"/>
        <v/>
      </c>
      <c r="DD209" s="412" t="str">
        <f t="shared" si="361"/>
        <v/>
      </c>
      <c r="DE209" s="412"/>
      <c r="DG209" s="412" t="str">
        <f t="shared" si="362"/>
        <v/>
      </c>
      <c r="DH209" s="412" t="str">
        <f t="shared" si="363"/>
        <v/>
      </c>
      <c r="DI209" s="412">
        <f t="shared" si="364"/>
        <v>0</v>
      </c>
      <c r="DJ209" s="412" t="str">
        <f t="shared" si="365"/>
        <v/>
      </c>
      <c r="DK209" s="412" t="str">
        <f t="shared" si="366"/>
        <v/>
      </c>
      <c r="DL209" s="412" t="str">
        <f t="shared" si="367"/>
        <v/>
      </c>
      <c r="DM209" s="412" t="str">
        <f t="shared" si="368"/>
        <v/>
      </c>
      <c r="DN209" s="412" t="str">
        <f t="shared" si="369"/>
        <v/>
      </c>
      <c r="DO209" s="412" t="str">
        <f t="shared" si="370"/>
        <v/>
      </c>
      <c r="DR209" s="494"/>
      <c r="DS209" s="393">
        <f t="shared" si="373"/>
        <v>0</v>
      </c>
      <c r="DT209" s="393">
        <f t="shared" si="371"/>
        <v>0</v>
      </c>
      <c r="DU209" s="411">
        <f t="shared" si="372"/>
        <v>0</v>
      </c>
      <c r="DX209" s="494" t="e">
        <f>IF(BG209&lt;270000,○,"")</f>
        <v>#NAME?</v>
      </c>
    </row>
    <row r="210" spans="1:128" s="411" customFormat="1" ht="18" hidden="1" customHeight="1" thickBot="1">
      <c r="A210" s="145" t="str">
        <f t="shared" si="296"/>
        <v/>
      </c>
      <c r="B210" s="158"/>
      <c r="C210" s="31" t="str">
        <f>IF(B210="","",VLOOKUP(B210,学連登録!$C$2:$G$3000,2,FALSE))</f>
        <v/>
      </c>
      <c r="D210" s="32" t="str">
        <f>IF(B210="","",VLOOKUP(B210,学連登録!$C$2:$G$3000,3,FALSE))</f>
        <v/>
      </c>
      <c r="E210" s="33" t="str">
        <f>IF(B210="","",VLOOKUP(B210,学連登録!$C$2:$G$3000,4,FALSE))</f>
        <v/>
      </c>
      <c r="F210" s="383" t="str">
        <f>IF(B210="","",VLOOKUP(B210,学連登録!$C$2:$I$3000,7,FALSE))</f>
        <v/>
      </c>
      <c r="G210" s="159"/>
      <c r="H210" s="853"/>
      <c r="I210" s="854"/>
      <c r="J210" s="160"/>
      <c r="K210" s="825"/>
      <c r="L210" s="826"/>
      <c r="M210" s="160"/>
      <c r="N210" s="819"/>
      <c r="O210" s="820"/>
      <c r="P210" s="159"/>
      <c r="Q210" s="825"/>
      <c r="R210" s="826"/>
      <c r="S210" s="159"/>
      <c r="T210" s="825"/>
      <c r="U210" s="826"/>
      <c r="V210" s="103" t="str">
        <f>IF(B210="","",VLOOKUP(B210,学連登録!$C$2:$H$3000,6,FALSE))</f>
        <v/>
      </c>
      <c r="W210" s="377"/>
      <c r="X210" s="157"/>
      <c r="Y210" s="118" t="str">
        <f t="shared" si="286"/>
        <v/>
      </c>
      <c r="Z210" s="97" t="str">
        <f>IF(G210="","",VLOOKUP(G210,種目名!$O$5:$T$104,3,0))</f>
        <v/>
      </c>
      <c r="AA210" s="99" t="str">
        <f>IF(J210="","",VLOOKUP(J210,種目名!$O$5:$T$104,3,0))</f>
        <v/>
      </c>
      <c r="AB210" s="119" t="str">
        <f>IF(M210="","",VLOOKUP(M210,種目名!$O$5:$T$104,3,0))</f>
        <v/>
      </c>
      <c r="AC210" s="119" t="str">
        <f>IF(P210="","",VLOOKUP(AF210,種目名!$O$5:$T$104,3,0))</f>
        <v/>
      </c>
      <c r="AD210" s="120" t="str">
        <f>IF(S210="","",VLOOKUP(AI210,種目名!$O$5:$T$104,3,0))</f>
        <v/>
      </c>
      <c r="AE210" s="117">
        <f t="shared" si="287"/>
        <v>0</v>
      </c>
      <c r="AF210" s="157" t="str">
        <f t="shared" si="288"/>
        <v/>
      </c>
      <c r="AG210" s="157" t="str">
        <f t="shared" si="289"/>
        <v/>
      </c>
      <c r="AH210" s="117">
        <f t="shared" si="290"/>
        <v>0</v>
      </c>
      <c r="AI210" s="157" t="str">
        <f t="shared" si="291"/>
        <v/>
      </c>
      <c r="AJ210" s="157" t="str">
        <f t="shared" si="292"/>
        <v/>
      </c>
      <c r="AK210" s="390"/>
      <c r="AL210" s="171">
        <f t="shared" si="297"/>
        <v>0</v>
      </c>
      <c r="AM210" s="399">
        <f t="shared" si="298"/>
        <v>0</v>
      </c>
      <c r="AN210" s="399">
        <f>COUNTIF($B$12:B210,B210)</f>
        <v>0</v>
      </c>
      <c r="AO210" s="399"/>
      <c r="AP210" s="399" t="str">
        <f t="shared" si="299"/>
        <v/>
      </c>
      <c r="AQ210" s="399" t="str">
        <f t="shared" si="300"/>
        <v/>
      </c>
      <c r="AR210" s="399" t="str">
        <f t="shared" si="301"/>
        <v/>
      </c>
      <c r="AS210" s="399" t="str">
        <f t="shared" si="302"/>
        <v/>
      </c>
      <c r="AT210" s="399">
        <f t="shared" si="303"/>
        <v>0</v>
      </c>
      <c r="AU210" s="399" t="str">
        <f t="shared" si="304"/>
        <v/>
      </c>
      <c r="AV210" s="399" t="str">
        <f t="shared" si="305"/>
        <v/>
      </c>
      <c r="AW210" s="399" t="str">
        <f t="shared" si="306"/>
        <v/>
      </c>
      <c r="AX210" s="399" t="str">
        <f t="shared" si="307"/>
        <v/>
      </c>
      <c r="AY210" s="399" t="str">
        <f t="shared" si="308"/>
        <v/>
      </c>
      <c r="AZ210" s="399" t="str">
        <f t="shared" si="309"/>
        <v/>
      </c>
      <c r="BA210" s="399" t="str">
        <f t="shared" si="310"/>
        <v/>
      </c>
      <c r="BB210" s="399" t="str">
        <f t="shared" si="311"/>
        <v/>
      </c>
      <c r="BC210" s="399" t="str">
        <f t="shared" si="312"/>
        <v/>
      </c>
      <c r="BD210" s="403" t="str">
        <f t="shared" si="313"/>
        <v/>
      </c>
      <c r="BE210" s="393">
        <f t="shared" si="314"/>
        <v>0</v>
      </c>
      <c r="BF210" s="157"/>
      <c r="BG210" s="399">
        <f t="shared" si="315"/>
        <v>0</v>
      </c>
      <c r="BH210" s="399">
        <f t="shared" si="316"/>
        <v>0</v>
      </c>
      <c r="BI210" s="412">
        <f t="shared" si="317"/>
        <v>0</v>
      </c>
      <c r="BJ210" s="413">
        <f t="shared" si="293"/>
        <v>0</v>
      </c>
      <c r="BK210" s="398" t="str">
        <f t="shared" si="294"/>
        <v>0</v>
      </c>
      <c r="BL210" s="398" t="str">
        <f t="shared" si="295"/>
        <v>0</v>
      </c>
      <c r="BM210" s="412">
        <f t="shared" si="318"/>
        <v>0</v>
      </c>
      <c r="BN210" s="412" t="str">
        <f t="shared" si="319"/>
        <v>0m0</v>
      </c>
      <c r="BO210" s="399">
        <f t="shared" si="320"/>
        <v>0</v>
      </c>
      <c r="BP210" s="399">
        <f t="shared" si="321"/>
        <v>0</v>
      </c>
      <c r="BQ210" s="412">
        <f t="shared" si="322"/>
        <v>0</v>
      </c>
      <c r="BR210" s="413">
        <f t="shared" si="323"/>
        <v>0</v>
      </c>
      <c r="BS210" s="398" t="str">
        <f t="shared" si="324"/>
        <v>0</v>
      </c>
      <c r="BT210" s="398" t="str">
        <f t="shared" si="325"/>
        <v>0</v>
      </c>
      <c r="BU210" s="412">
        <f t="shared" si="326"/>
        <v>0</v>
      </c>
      <c r="BV210" s="412" t="str">
        <f t="shared" si="327"/>
        <v>0m0</v>
      </c>
      <c r="BW210" s="399">
        <f t="shared" si="328"/>
        <v>0</v>
      </c>
      <c r="BX210" s="399">
        <f t="shared" si="329"/>
        <v>0</v>
      </c>
      <c r="BY210" s="412">
        <f t="shared" si="330"/>
        <v>0</v>
      </c>
      <c r="BZ210" s="413">
        <f t="shared" si="331"/>
        <v>0</v>
      </c>
      <c r="CA210" s="398" t="str">
        <f t="shared" si="332"/>
        <v>0</v>
      </c>
      <c r="CB210" s="398" t="str">
        <f t="shared" si="333"/>
        <v>0</v>
      </c>
      <c r="CC210" s="412">
        <f t="shared" si="334"/>
        <v>0</v>
      </c>
      <c r="CD210" s="412" t="str">
        <f t="shared" si="335"/>
        <v>0m0</v>
      </c>
      <c r="CE210" s="399">
        <f t="shared" si="336"/>
        <v>0</v>
      </c>
      <c r="CF210" s="399">
        <f t="shared" si="337"/>
        <v>0</v>
      </c>
      <c r="CG210" s="412">
        <f t="shared" si="338"/>
        <v>0</v>
      </c>
      <c r="CH210" s="413">
        <f t="shared" si="339"/>
        <v>0</v>
      </c>
      <c r="CI210" s="398" t="str">
        <f t="shared" si="340"/>
        <v>0</v>
      </c>
      <c r="CJ210" s="398" t="str">
        <f t="shared" si="341"/>
        <v>0</v>
      </c>
      <c r="CK210" s="412">
        <f t="shared" si="342"/>
        <v>0</v>
      </c>
      <c r="CL210" s="412" t="str">
        <f t="shared" si="343"/>
        <v>0m0</v>
      </c>
      <c r="CM210" s="399">
        <f t="shared" si="344"/>
        <v>0</v>
      </c>
      <c r="CN210" s="399">
        <f t="shared" si="345"/>
        <v>0</v>
      </c>
      <c r="CO210" s="412">
        <f t="shared" si="346"/>
        <v>0</v>
      </c>
      <c r="CP210" s="413">
        <f t="shared" si="347"/>
        <v>0</v>
      </c>
      <c r="CQ210" s="398" t="str">
        <f t="shared" si="348"/>
        <v>0</v>
      </c>
      <c r="CR210" s="398" t="str">
        <f t="shared" si="349"/>
        <v>0</v>
      </c>
      <c r="CS210" s="412">
        <f t="shared" si="350"/>
        <v>0</v>
      </c>
      <c r="CT210" s="412" t="str">
        <f t="shared" si="351"/>
        <v>0m0</v>
      </c>
      <c r="CU210" s="412">
        <f t="shared" si="352"/>
        <v>0</v>
      </c>
      <c r="CV210" s="412">
        <f t="shared" si="353"/>
        <v>0</v>
      </c>
      <c r="CW210" s="412">
        <f t="shared" si="354"/>
        <v>0</v>
      </c>
      <c r="CX210" s="412">
        <f t="shared" si="355"/>
        <v>0</v>
      </c>
      <c r="CY210" s="412">
        <f t="shared" si="356"/>
        <v>0</v>
      </c>
      <c r="CZ210" s="412" t="str">
        <f t="shared" si="357"/>
        <v/>
      </c>
      <c r="DA210" s="412" t="str">
        <f t="shared" si="358"/>
        <v/>
      </c>
      <c r="DB210" s="412" t="str">
        <f t="shared" si="359"/>
        <v/>
      </c>
      <c r="DC210" s="412" t="str">
        <f t="shared" si="360"/>
        <v/>
      </c>
      <c r="DD210" s="412" t="str">
        <f t="shared" si="361"/>
        <v/>
      </c>
      <c r="DE210" s="412"/>
      <c r="DG210" s="412" t="str">
        <f t="shared" si="362"/>
        <v/>
      </c>
      <c r="DH210" s="412" t="str">
        <f t="shared" si="363"/>
        <v/>
      </c>
      <c r="DI210" s="412">
        <f t="shared" si="364"/>
        <v>0</v>
      </c>
      <c r="DJ210" s="412" t="str">
        <f t="shared" si="365"/>
        <v/>
      </c>
      <c r="DK210" s="412" t="str">
        <f t="shared" si="366"/>
        <v/>
      </c>
      <c r="DL210" s="412" t="str">
        <f t="shared" si="367"/>
        <v/>
      </c>
      <c r="DM210" s="412" t="str">
        <f t="shared" si="368"/>
        <v/>
      </c>
      <c r="DN210" s="412" t="str">
        <f t="shared" si="369"/>
        <v/>
      </c>
      <c r="DO210" s="412" t="str">
        <f t="shared" si="370"/>
        <v/>
      </c>
      <c r="DR210" s="494"/>
      <c r="DS210" s="393">
        <f t="shared" si="373"/>
        <v>0</v>
      </c>
      <c r="DT210" s="393">
        <f t="shared" si="371"/>
        <v>0</v>
      </c>
      <c r="DU210" s="411">
        <f t="shared" si="372"/>
        <v>0</v>
      </c>
      <c r="DX210" s="494" t="e">
        <f>IF(BG210&lt;270000,○,"")</f>
        <v>#NAME?</v>
      </c>
    </row>
    <row r="211" spans="1:128" s="411" customFormat="1" ht="18" hidden="1" customHeight="1" thickBot="1">
      <c r="A211" s="145" t="str">
        <f t="shared" si="296"/>
        <v/>
      </c>
      <c r="B211" s="158"/>
      <c r="C211" s="31" t="str">
        <f>IF(B211="","",VLOOKUP(B211,学連登録!$C$2:$G$3000,2,FALSE))</f>
        <v/>
      </c>
      <c r="D211" s="32" t="str">
        <f>IF(B211="","",VLOOKUP(B211,学連登録!$C$2:$G$3000,3,FALSE))</f>
        <v/>
      </c>
      <c r="E211" s="33" t="str">
        <f>IF(B211="","",VLOOKUP(B211,学連登録!$C$2:$G$3000,4,FALSE))</f>
        <v/>
      </c>
      <c r="F211" s="383" t="str">
        <f>IF(B211="","",VLOOKUP(B211,学連登録!$C$2:$I$3000,7,FALSE))</f>
        <v/>
      </c>
      <c r="G211" s="159"/>
      <c r="H211" s="853"/>
      <c r="I211" s="854"/>
      <c r="J211" s="160"/>
      <c r="K211" s="825"/>
      <c r="L211" s="826"/>
      <c r="M211" s="160"/>
      <c r="N211" s="819"/>
      <c r="O211" s="820"/>
      <c r="P211" s="159"/>
      <c r="Q211" s="825"/>
      <c r="R211" s="826"/>
      <c r="S211" s="159"/>
      <c r="T211" s="825"/>
      <c r="U211" s="826"/>
      <c r="V211" s="103" t="str">
        <f>IF(B211="","",VLOOKUP(B211,学連登録!$C$2:$H$3000,6,FALSE))</f>
        <v/>
      </c>
      <c r="W211" s="377"/>
      <c r="X211" s="157"/>
      <c r="Y211" s="118" t="str">
        <f t="shared" si="286"/>
        <v/>
      </c>
      <c r="Z211" s="97" t="str">
        <f>IF(G211="","",VLOOKUP(G211,種目名!$O$5:$T$104,3,0))</f>
        <v/>
      </c>
      <c r="AA211" s="99" t="str">
        <f>IF(J211="","",VLOOKUP(J211,種目名!$O$5:$T$104,3,0))</f>
        <v/>
      </c>
      <c r="AB211" s="119" t="str">
        <f>IF(M211="","",VLOOKUP(M211,種目名!$O$5:$T$104,3,0))</f>
        <v/>
      </c>
      <c r="AC211" s="119" t="str">
        <f>IF(P211="","",VLOOKUP(AF211,種目名!$O$5:$T$104,3,0))</f>
        <v/>
      </c>
      <c r="AD211" s="120" t="str">
        <f>IF(S211="","",VLOOKUP(AI211,種目名!$O$5:$T$104,3,0))</f>
        <v/>
      </c>
      <c r="AE211" s="117">
        <f t="shared" si="287"/>
        <v>0</v>
      </c>
      <c r="AF211" s="157" t="str">
        <f t="shared" si="288"/>
        <v/>
      </c>
      <c r="AG211" s="157" t="str">
        <f t="shared" si="289"/>
        <v/>
      </c>
      <c r="AH211" s="117">
        <f t="shared" si="290"/>
        <v>0</v>
      </c>
      <c r="AI211" s="157" t="str">
        <f t="shared" si="291"/>
        <v/>
      </c>
      <c r="AJ211" s="157" t="str">
        <f t="shared" si="292"/>
        <v/>
      </c>
      <c r="AK211" s="390"/>
      <c r="AL211" s="171">
        <f t="shared" si="297"/>
        <v>0</v>
      </c>
      <c r="AM211" s="399">
        <f t="shared" si="298"/>
        <v>0</v>
      </c>
      <c r="AN211" s="399">
        <f>COUNTIF($B$12:B211,B211)</f>
        <v>0</v>
      </c>
      <c r="AO211" s="399"/>
      <c r="AP211" s="399" t="str">
        <f t="shared" si="299"/>
        <v/>
      </c>
      <c r="AQ211" s="399" t="str">
        <f t="shared" si="300"/>
        <v/>
      </c>
      <c r="AR211" s="399" t="str">
        <f t="shared" si="301"/>
        <v/>
      </c>
      <c r="AS211" s="399" t="str">
        <f t="shared" si="302"/>
        <v/>
      </c>
      <c r="AT211" s="399">
        <f t="shared" si="303"/>
        <v>0</v>
      </c>
      <c r="AU211" s="399" t="str">
        <f t="shared" si="304"/>
        <v/>
      </c>
      <c r="AV211" s="399" t="str">
        <f t="shared" si="305"/>
        <v/>
      </c>
      <c r="AW211" s="399" t="str">
        <f t="shared" si="306"/>
        <v/>
      </c>
      <c r="AX211" s="399" t="str">
        <f t="shared" si="307"/>
        <v/>
      </c>
      <c r="AY211" s="399" t="str">
        <f t="shared" si="308"/>
        <v/>
      </c>
      <c r="AZ211" s="399" t="str">
        <f t="shared" si="309"/>
        <v/>
      </c>
      <c r="BA211" s="399" t="str">
        <f t="shared" si="310"/>
        <v/>
      </c>
      <c r="BB211" s="399" t="str">
        <f t="shared" si="311"/>
        <v/>
      </c>
      <c r="BC211" s="399" t="str">
        <f t="shared" si="312"/>
        <v/>
      </c>
      <c r="BD211" s="403" t="str">
        <f t="shared" si="313"/>
        <v/>
      </c>
      <c r="BE211" s="393">
        <f t="shared" si="314"/>
        <v>0</v>
      </c>
      <c r="BF211" s="157"/>
      <c r="BG211" s="399">
        <f t="shared" si="315"/>
        <v>0</v>
      </c>
      <c r="BH211" s="399">
        <f t="shared" si="316"/>
        <v>0</v>
      </c>
      <c r="BI211" s="412">
        <f t="shared" si="317"/>
        <v>0</v>
      </c>
      <c r="BJ211" s="413">
        <f t="shared" si="293"/>
        <v>0</v>
      </c>
      <c r="BK211" s="398" t="str">
        <f t="shared" si="294"/>
        <v>0</v>
      </c>
      <c r="BL211" s="398" t="str">
        <f t="shared" si="295"/>
        <v>0</v>
      </c>
      <c r="BM211" s="412">
        <f t="shared" si="318"/>
        <v>0</v>
      </c>
      <c r="BN211" s="412" t="str">
        <f t="shared" si="319"/>
        <v>0m0</v>
      </c>
      <c r="BO211" s="399">
        <f t="shared" si="320"/>
        <v>0</v>
      </c>
      <c r="BP211" s="399">
        <f t="shared" si="321"/>
        <v>0</v>
      </c>
      <c r="BQ211" s="412">
        <f t="shared" si="322"/>
        <v>0</v>
      </c>
      <c r="BR211" s="413">
        <f t="shared" si="323"/>
        <v>0</v>
      </c>
      <c r="BS211" s="398" t="str">
        <f t="shared" si="324"/>
        <v>0</v>
      </c>
      <c r="BT211" s="398" t="str">
        <f t="shared" si="325"/>
        <v>0</v>
      </c>
      <c r="BU211" s="412">
        <f t="shared" si="326"/>
        <v>0</v>
      </c>
      <c r="BV211" s="412" t="str">
        <f t="shared" si="327"/>
        <v>0m0</v>
      </c>
      <c r="BW211" s="399">
        <f t="shared" si="328"/>
        <v>0</v>
      </c>
      <c r="BX211" s="399">
        <f t="shared" si="329"/>
        <v>0</v>
      </c>
      <c r="BY211" s="412">
        <f t="shared" si="330"/>
        <v>0</v>
      </c>
      <c r="BZ211" s="413">
        <f t="shared" si="331"/>
        <v>0</v>
      </c>
      <c r="CA211" s="398" t="str">
        <f t="shared" si="332"/>
        <v>0</v>
      </c>
      <c r="CB211" s="398" t="str">
        <f t="shared" si="333"/>
        <v>0</v>
      </c>
      <c r="CC211" s="412">
        <f t="shared" si="334"/>
        <v>0</v>
      </c>
      <c r="CD211" s="412" t="str">
        <f t="shared" si="335"/>
        <v>0m0</v>
      </c>
      <c r="CE211" s="399">
        <f t="shared" si="336"/>
        <v>0</v>
      </c>
      <c r="CF211" s="399">
        <f t="shared" si="337"/>
        <v>0</v>
      </c>
      <c r="CG211" s="412">
        <f t="shared" si="338"/>
        <v>0</v>
      </c>
      <c r="CH211" s="413">
        <f t="shared" si="339"/>
        <v>0</v>
      </c>
      <c r="CI211" s="398" t="str">
        <f t="shared" si="340"/>
        <v>0</v>
      </c>
      <c r="CJ211" s="398" t="str">
        <f t="shared" si="341"/>
        <v>0</v>
      </c>
      <c r="CK211" s="412">
        <f t="shared" si="342"/>
        <v>0</v>
      </c>
      <c r="CL211" s="412" t="str">
        <f t="shared" si="343"/>
        <v>0m0</v>
      </c>
      <c r="CM211" s="399">
        <f t="shared" si="344"/>
        <v>0</v>
      </c>
      <c r="CN211" s="399">
        <f t="shared" si="345"/>
        <v>0</v>
      </c>
      <c r="CO211" s="412">
        <f t="shared" si="346"/>
        <v>0</v>
      </c>
      <c r="CP211" s="413">
        <f t="shared" si="347"/>
        <v>0</v>
      </c>
      <c r="CQ211" s="398" t="str">
        <f t="shared" si="348"/>
        <v>0</v>
      </c>
      <c r="CR211" s="398" t="str">
        <f t="shared" si="349"/>
        <v>0</v>
      </c>
      <c r="CS211" s="412">
        <f t="shared" si="350"/>
        <v>0</v>
      </c>
      <c r="CT211" s="412" t="str">
        <f t="shared" si="351"/>
        <v>0m0</v>
      </c>
      <c r="CU211" s="412">
        <f t="shared" si="352"/>
        <v>0</v>
      </c>
      <c r="CV211" s="412">
        <f t="shared" si="353"/>
        <v>0</v>
      </c>
      <c r="CW211" s="412">
        <f t="shared" si="354"/>
        <v>0</v>
      </c>
      <c r="CX211" s="412">
        <f t="shared" si="355"/>
        <v>0</v>
      </c>
      <c r="CY211" s="412">
        <f t="shared" si="356"/>
        <v>0</v>
      </c>
      <c r="CZ211" s="412" t="str">
        <f t="shared" si="357"/>
        <v/>
      </c>
      <c r="DA211" s="412" t="str">
        <f t="shared" si="358"/>
        <v/>
      </c>
      <c r="DB211" s="412" t="str">
        <f t="shared" si="359"/>
        <v/>
      </c>
      <c r="DC211" s="412" t="str">
        <f t="shared" si="360"/>
        <v/>
      </c>
      <c r="DD211" s="412" t="str">
        <f t="shared" si="361"/>
        <v/>
      </c>
      <c r="DE211" s="412"/>
      <c r="DG211" s="412" t="str">
        <f t="shared" si="362"/>
        <v/>
      </c>
      <c r="DH211" s="412" t="str">
        <f t="shared" si="363"/>
        <v/>
      </c>
      <c r="DI211" s="412">
        <f t="shared" si="364"/>
        <v>0</v>
      </c>
      <c r="DJ211" s="412" t="str">
        <f t="shared" si="365"/>
        <v/>
      </c>
      <c r="DK211" s="412" t="str">
        <f t="shared" si="366"/>
        <v/>
      </c>
      <c r="DL211" s="412" t="str">
        <f t="shared" si="367"/>
        <v/>
      </c>
      <c r="DM211" s="412" t="str">
        <f t="shared" si="368"/>
        <v/>
      </c>
      <c r="DN211" s="412" t="str">
        <f t="shared" si="369"/>
        <v/>
      </c>
      <c r="DO211" s="412" t="str">
        <f t="shared" si="370"/>
        <v/>
      </c>
      <c r="DR211" s="494"/>
      <c r="DS211" s="393">
        <f t="shared" si="373"/>
        <v>0</v>
      </c>
      <c r="DT211" s="393">
        <f t="shared" si="371"/>
        <v>0</v>
      </c>
      <c r="DU211" s="411">
        <f t="shared" si="372"/>
        <v>0</v>
      </c>
      <c r="DX211" s="494" t="e">
        <f>IF(BG211&lt;270000,○,"")</f>
        <v>#NAME?</v>
      </c>
    </row>
    <row r="212" spans="1:128" s="411" customFormat="1" ht="18" hidden="1" customHeight="1" thickBot="1">
      <c r="A212" s="145" t="str">
        <f t="shared" si="296"/>
        <v/>
      </c>
      <c r="B212" s="158"/>
      <c r="C212" s="31" t="str">
        <f>IF(B212="","",VLOOKUP(B212,学連登録!$C$2:$G$3000,2,FALSE))</f>
        <v/>
      </c>
      <c r="D212" s="32" t="str">
        <f>IF(B212="","",VLOOKUP(B212,学連登録!$C$2:$G$3000,3,FALSE))</f>
        <v/>
      </c>
      <c r="E212" s="33" t="str">
        <f>IF(B212="","",VLOOKUP(B212,学連登録!$C$2:$G$3000,4,FALSE))</f>
        <v/>
      </c>
      <c r="F212" s="383" t="str">
        <f>IF(B212="","",VLOOKUP(B212,学連登録!$C$2:$I$3000,7,FALSE))</f>
        <v/>
      </c>
      <c r="G212" s="159"/>
      <c r="H212" s="853"/>
      <c r="I212" s="854"/>
      <c r="J212" s="160"/>
      <c r="K212" s="825"/>
      <c r="L212" s="826"/>
      <c r="M212" s="160"/>
      <c r="N212" s="819"/>
      <c r="O212" s="820"/>
      <c r="P212" s="159"/>
      <c r="Q212" s="825"/>
      <c r="R212" s="826"/>
      <c r="S212" s="159"/>
      <c r="T212" s="825"/>
      <c r="U212" s="826"/>
      <c r="V212" s="103" t="str">
        <f>IF(B212="","",VLOOKUP(B212,学連登録!$C$2:$H$3000,6,FALSE))</f>
        <v/>
      </c>
      <c r="W212" s="377"/>
      <c r="X212" s="157"/>
      <c r="Y212" s="118" t="str">
        <f t="shared" si="286"/>
        <v/>
      </c>
      <c r="Z212" s="97" t="str">
        <f>IF(G212="","",VLOOKUP(G212,種目名!$O$5:$T$104,3,0))</f>
        <v/>
      </c>
      <c r="AA212" s="99" t="str">
        <f>IF(J212="","",VLOOKUP(J212,種目名!$O$5:$T$104,3,0))</f>
        <v/>
      </c>
      <c r="AB212" s="119" t="str">
        <f>IF(M212="","",VLOOKUP(M212,種目名!$O$5:$T$104,3,0))</f>
        <v/>
      </c>
      <c r="AC212" s="119" t="str">
        <f>IF(P212="","",VLOOKUP(AF212,種目名!$O$5:$T$104,3,0))</f>
        <v/>
      </c>
      <c r="AD212" s="120" t="str">
        <f>IF(S212="","",VLOOKUP(AI212,種目名!$O$5:$T$104,3,0))</f>
        <v/>
      </c>
      <c r="AE212" s="117">
        <f t="shared" si="287"/>
        <v>0</v>
      </c>
      <c r="AF212" s="157" t="str">
        <f t="shared" si="288"/>
        <v/>
      </c>
      <c r="AG212" s="157" t="str">
        <f t="shared" si="289"/>
        <v/>
      </c>
      <c r="AH212" s="117">
        <f t="shared" si="290"/>
        <v>0</v>
      </c>
      <c r="AI212" s="157" t="str">
        <f t="shared" si="291"/>
        <v/>
      </c>
      <c r="AJ212" s="157" t="str">
        <f t="shared" si="292"/>
        <v/>
      </c>
      <c r="AK212" s="390"/>
      <c r="AL212" s="171">
        <f t="shared" si="297"/>
        <v>0</v>
      </c>
      <c r="AM212" s="399">
        <f t="shared" si="298"/>
        <v>0</v>
      </c>
      <c r="AN212" s="399">
        <f>COUNTIF($B$12:B212,B212)</f>
        <v>0</v>
      </c>
      <c r="AO212" s="399"/>
      <c r="AP212" s="399" t="str">
        <f t="shared" si="299"/>
        <v/>
      </c>
      <c r="AQ212" s="399" t="str">
        <f t="shared" si="300"/>
        <v/>
      </c>
      <c r="AR212" s="399" t="str">
        <f t="shared" si="301"/>
        <v/>
      </c>
      <c r="AS212" s="399" t="str">
        <f t="shared" si="302"/>
        <v/>
      </c>
      <c r="AT212" s="399">
        <f t="shared" si="303"/>
        <v>0</v>
      </c>
      <c r="AU212" s="399" t="str">
        <f t="shared" si="304"/>
        <v/>
      </c>
      <c r="AV212" s="399" t="str">
        <f t="shared" si="305"/>
        <v/>
      </c>
      <c r="AW212" s="399" t="str">
        <f t="shared" si="306"/>
        <v/>
      </c>
      <c r="AX212" s="399" t="str">
        <f t="shared" si="307"/>
        <v/>
      </c>
      <c r="AY212" s="399" t="str">
        <f t="shared" si="308"/>
        <v/>
      </c>
      <c r="AZ212" s="399" t="str">
        <f t="shared" si="309"/>
        <v/>
      </c>
      <c r="BA212" s="399" t="str">
        <f t="shared" si="310"/>
        <v/>
      </c>
      <c r="BB212" s="399" t="str">
        <f t="shared" si="311"/>
        <v/>
      </c>
      <c r="BC212" s="399" t="str">
        <f t="shared" si="312"/>
        <v/>
      </c>
      <c r="BD212" s="403" t="str">
        <f t="shared" si="313"/>
        <v/>
      </c>
      <c r="BE212" s="393">
        <f t="shared" si="314"/>
        <v>0</v>
      </c>
      <c r="BF212" s="157"/>
      <c r="BG212" s="399">
        <f t="shared" si="315"/>
        <v>0</v>
      </c>
      <c r="BH212" s="399">
        <f t="shared" si="316"/>
        <v>0</v>
      </c>
      <c r="BI212" s="412">
        <f t="shared" si="317"/>
        <v>0</v>
      </c>
      <c r="BJ212" s="413">
        <f t="shared" si="293"/>
        <v>0</v>
      </c>
      <c r="BK212" s="398" t="str">
        <f t="shared" si="294"/>
        <v>0</v>
      </c>
      <c r="BL212" s="398" t="str">
        <f t="shared" si="295"/>
        <v>0</v>
      </c>
      <c r="BM212" s="412">
        <f t="shared" si="318"/>
        <v>0</v>
      </c>
      <c r="BN212" s="412" t="str">
        <f t="shared" si="319"/>
        <v>0m0</v>
      </c>
      <c r="BO212" s="399">
        <f t="shared" si="320"/>
        <v>0</v>
      </c>
      <c r="BP212" s="399">
        <f t="shared" si="321"/>
        <v>0</v>
      </c>
      <c r="BQ212" s="412">
        <f t="shared" si="322"/>
        <v>0</v>
      </c>
      <c r="BR212" s="413">
        <f t="shared" si="323"/>
        <v>0</v>
      </c>
      <c r="BS212" s="398" t="str">
        <f t="shared" si="324"/>
        <v>0</v>
      </c>
      <c r="BT212" s="398" t="str">
        <f t="shared" si="325"/>
        <v>0</v>
      </c>
      <c r="BU212" s="412">
        <f t="shared" si="326"/>
        <v>0</v>
      </c>
      <c r="BV212" s="412" t="str">
        <f t="shared" si="327"/>
        <v>0m0</v>
      </c>
      <c r="BW212" s="399">
        <f t="shared" si="328"/>
        <v>0</v>
      </c>
      <c r="BX212" s="399">
        <f t="shared" si="329"/>
        <v>0</v>
      </c>
      <c r="BY212" s="412">
        <f t="shared" si="330"/>
        <v>0</v>
      </c>
      <c r="BZ212" s="413">
        <f t="shared" si="331"/>
        <v>0</v>
      </c>
      <c r="CA212" s="398" t="str">
        <f t="shared" si="332"/>
        <v>0</v>
      </c>
      <c r="CB212" s="398" t="str">
        <f t="shared" si="333"/>
        <v>0</v>
      </c>
      <c r="CC212" s="412">
        <f t="shared" si="334"/>
        <v>0</v>
      </c>
      <c r="CD212" s="412" t="str">
        <f t="shared" si="335"/>
        <v>0m0</v>
      </c>
      <c r="CE212" s="399">
        <f t="shared" si="336"/>
        <v>0</v>
      </c>
      <c r="CF212" s="399">
        <f t="shared" si="337"/>
        <v>0</v>
      </c>
      <c r="CG212" s="412">
        <f t="shared" si="338"/>
        <v>0</v>
      </c>
      <c r="CH212" s="413">
        <f t="shared" si="339"/>
        <v>0</v>
      </c>
      <c r="CI212" s="398" t="str">
        <f t="shared" si="340"/>
        <v>0</v>
      </c>
      <c r="CJ212" s="398" t="str">
        <f t="shared" si="341"/>
        <v>0</v>
      </c>
      <c r="CK212" s="412">
        <f t="shared" si="342"/>
        <v>0</v>
      </c>
      <c r="CL212" s="412" t="str">
        <f t="shared" si="343"/>
        <v>0m0</v>
      </c>
      <c r="CM212" s="399">
        <f t="shared" si="344"/>
        <v>0</v>
      </c>
      <c r="CN212" s="399">
        <f t="shared" si="345"/>
        <v>0</v>
      </c>
      <c r="CO212" s="412">
        <f t="shared" si="346"/>
        <v>0</v>
      </c>
      <c r="CP212" s="413">
        <f t="shared" si="347"/>
        <v>0</v>
      </c>
      <c r="CQ212" s="398" t="str">
        <f t="shared" si="348"/>
        <v>0</v>
      </c>
      <c r="CR212" s="398" t="str">
        <f t="shared" si="349"/>
        <v>0</v>
      </c>
      <c r="CS212" s="412">
        <f t="shared" si="350"/>
        <v>0</v>
      </c>
      <c r="CT212" s="412" t="str">
        <f t="shared" si="351"/>
        <v>0m0</v>
      </c>
      <c r="CU212" s="412">
        <f t="shared" si="352"/>
        <v>0</v>
      </c>
      <c r="CV212" s="412">
        <f t="shared" si="353"/>
        <v>0</v>
      </c>
      <c r="CW212" s="412">
        <f t="shared" si="354"/>
        <v>0</v>
      </c>
      <c r="CX212" s="412">
        <f t="shared" si="355"/>
        <v>0</v>
      </c>
      <c r="CY212" s="412">
        <f t="shared" si="356"/>
        <v>0</v>
      </c>
      <c r="CZ212" s="412" t="str">
        <f t="shared" si="357"/>
        <v/>
      </c>
      <c r="DA212" s="412" t="str">
        <f t="shared" si="358"/>
        <v/>
      </c>
      <c r="DB212" s="412" t="str">
        <f t="shared" si="359"/>
        <v/>
      </c>
      <c r="DC212" s="412" t="str">
        <f t="shared" si="360"/>
        <v/>
      </c>
      <c r="DD212" s="412" t="str">
        <f t="shared" si="361"/>
        <v/>
      </c>
      <c r="DE212" s="412"/>
      <c r="DG212" s="412" t="str">
        <f t="shared" si="362"/>
        <v/>
      </c>
      <c r="DH212" s="412" t="str">
        <f t="shared" si="363"/>
        <v/>
      </c>
      <c r="DI212" s="412">
        <f t="shared" si="364"/>
        <v>0</v>
      </c>
      <c r="DJ212" s="412" t="str">
        <f t="shared" si="365"/>
        <v/>
      </c>
      <c r="DK212" s="412" t="str">
        <f t="shared" si="366"/>
        <v/>
      </c>
      <c r="DL212" s="412" t="str">
        <f t="shared" si="367"/>
        <v/>
      </c>
      <c r="DM212" s="412" t="str">
        <f t="shared" si="368"/>
        <v/>
      </c>
      <c r="DN212" s="412" t="str">
        <f t="shared" si="369"/>
        <v/>
      </c>
      <c r="DO212" s="412" t="str">
        <f t="shared" si="370"/>
        <v/>
      </c>
      <c r="DR212" s="494"/>
      <c r="DS212" s="393">
        <f t="shared" si="373"/>
        <v>0</v>
      </c>
      <c r="DT212" s="393">
        <f t="shared" si="371"/>
        <v>0</v>
      </c>
      <c r="DU212" s="411">
        <f t="shared" si="372"/>
        <v>0</v>
      </c>
      <c r="DX212" s="494" t="e">
        <f>IF(BG212&lt;270000,○,"")</f>
        <v>#NAME?</v>
      </c>
    </row>
    <row r="213" spans="1:128" s="411" customFormat="1" ht="18" hidden="1" customHeight="1" thickBot="1">
      <c r="A213" s="145" t="str">
        <f t="shared" si="296"/>
        <v/>
      </c>
      <c r="B213" s="158"/>
      <c r="C213" s="31" t="str">
        <f>IF(B213="","",VLOOKUP(B213,学連登録!$C$2:$G$3000,2,FALSE))</f>
        <v/>
      </c>
      <c r="D213" s="32" t="str">
        <f>IF(B213="","",VLOOKUP(B213,学連登録!$C$2:$G$3000,3,FALSE))</f>
        <v/>
      </c>
      <c r="E213" s="33" t="str">
        <f>IF(B213="","",VLOOKUP(B213,学連登録!$C$2:$G$3000,4,FALSE))</f>
        <v/>
      </c>
      <c r="F213" s="383" t="str">
        <f>IF(B213="","",VLOOKUP(B213,学連登録!$C$2:$I$3000,7,FALSE))</f>
        <v/>
      </c>
      <c r="G213" s="159"/>
      <c r="H213" s="853"/>
      <c r="I213" s="854"/>
      <c r="J213" s="160"/>
      <c r="K213" s="825"/>
      <c r="L213" s="826"/>
      <c r="M213" s="160"/>
      <c r="N213" s="819"/>
      <c r="O213" s="820"/>
      <c r="P213" s="159"/>
      <c r="Q213" s="825"/>
      <c r="R213" s="826"/>
      <c r="S213" s="159"/>
      <c r="T213" s="825"/>
      <c r="U213" s="826"/>
      <c r="V213" s="103" t="str">
        <f>IF(B213="","",VLOOKUP(B213,学連登録!$C$2:$H$3000,6,FALSE))</f>
        <v/>
      </c>
      <c r="W213" s="377"/>
      <c r="X213" s="157"/>
      <c r="Y213" s="118" t="str">
        <f t="shared" si="286"/>
        <v/>
      </c>
      <c r="Z213" s="97" t="str">
        <f>IF(G213="","",VLOOKUP(G213,種目名!$O$5:$T$104,3,0))</f>
        <v/>
      </c>
      <c r="AA213" s="99" t="str">
        <f>IF(J213="","",VLOOKUP(J213,種目名!$O$5:$T$104,3,0))</f>
        <v/>
      </c>
      <c r="AB213" s="119" t="str">
        <f>IF(M213="","",VLOOKUP(M213,種目名!$O$5:$T$104,3,0))</f>
        <v/>
      </c>
      <c r="AC213" s="119" t="str">
        <f>IF(P213="","",VLOOKUP(AF213,種目名!$O$5:$T$104,3,0))</f>
        <v/>
      </c>
      <c r="AD213" s="120" t="str">
        <f>IF(S213="","",VLOOKUP(AI213,種目名!$O$5:$T$104,3,0))</f>
        <v/>
      </c>
      <c r="AE213" s="117">
        <f t="shared" si="287"/>
        <v>0</v>
      </c>
      <c r="AF213" s="157" t="str">
        <f t="shared" si="288"/>
        <v/>
      </c>
      <c r="AG213" s="157" t="str">
        <f t="shared" si="289"/>
        <v/>
      </c>
      <c r="AH213" s="117">
        <f t="shared" si="290"/>
        <v>0</v>
      </c>
      <c r="AI213" s="157" t="str">
        <f t="shared" si="291"/>
        <v/>
      </c>
      <c r="AJ213" s="157" t="str">
        <f t="shared" si="292"/>
        <v/>
      </c>
      <c r="AK213" s="390"/>
      <c r="AL213" s="171">
        <f t="shared" si="297"/>
        <v>0</v>
      </c>
      <c r="AM213" s="399">
        <f t="shared" si="298"/>
        <v>0</v>
      </c>
      <c r="AN213" s="399">
        <f>COUNTIF($B$12:B213,B213)</f>
        <v>0</v>
      </c>
      <c r="AO213" s="399"/>
      <c r="AP213" s="399" t="str">
        <f t="shared" si="299"/>
        <v/>
      </c>
      <c r="AQ213" s="399" t="str">
        <f t="shared" si="300"/>
        <v/>
      </c>
      <c r="AR213" s="399" t="str">
        <f t="shared" si="301"/>
        <v/>
      </c>
      <c r="AS213" s="399" t="str">
        <f t="shared" si="302"/>
        <v/>
      </c>
      <c r="AT213" s="399">
        <f t="shared" si="303"/>
        <v>0</v>
      </c>
      <c r="AU213" s="399" t="str">
        <f t="shared" si="304"/>
        <v/>
      </c>
      <c r="AV213" s="399" t="str">
        <f t="shared" si="305"/>
        <v/>
      </c>
      <c r="AW213" s="399" t="str">
        <f t="shared" si="306"/>
        <v/>
      </c>
      <c r="AX213" s="399" t="str">
        <f t="shared" si="307"/>
        <v/>
      </c>
      <c r="AY213" s="399" t="str">
        <f t="shared" si="308"/>
        <v/>
      </c>
      <c r="AZ213" s="399" t="str">
        <f t="shared" si="309"/>
        <v/>
      </c>
      <c r="BA213" s="399" t="str">
        <f t="shared" si="310"/>
        <v/>
      </c>
      <c r="BB213" s="399" t="str">
        <f t="shared" si="311"/>
        <v/>
      </c>
      <c r="BC213" s="399" t="str">
        <f t="shared" si="312"/>
        <v/>
      </c>
      <c r="BD213" s="403" t="str">
        <f t="shared" si="313"/>
        <v/>
      </c>
      <c r="BE213" s="393">
        <f t="shared" si="314"/>
        <v>0</v>
      </c>
      <c r="BF213" s="157"/>
      <c r="BG213" s="399">
        <f t="shared" si="315"/>
        <v>0</v>
      </c>
      <c r="BH213" s="399">
        <f t="shared" si="316"/>
        <v>0</v>
      </c>
      <c r="BI213" s="412">
        <f t="shared" si="317"/>
        <v>0</v>
      </c>
      <c r="BJ213" s="413">
        <f t="shared" si="293"/>
        <v>0</v>
      </c>
      <c r="BK213" s="398" t="str">
        <f t="shared" si="294"/>
        <v>0</v>
      </c>
      <c r="BL213" s="398" t="str">
        <f t="shared" si="295"/>
        <v>0</v>
      </c>
      <c r="BM213" s="412">
        <f t="shared" si="318"/>
        <v>0</v>
      </c>
      <c r="BN213" s="412" t="str">
        <f t="shared" si="319"/>
        <v>0m0</v>
      </c>
      <c r="BO213" s="399">
        <f t="shared" si="320"/>
        <v>0</v>
      </c>
      <c r="BP213" s="399">
        <f t="shared" si="321"/>
        <v>0</v>
      </c>
      <c r="BQ213" s="412">
        <f t="shared" si="322"/>
        <v>0</v>
      </c>
      <c r="BR213" s="413">
        <f t="shared" si="323"/>
        <v>0</v>
      </c>
      <c r="BS213" s="398" t="str">
        <f t="shared" si="324"/>
        <v>0</v>
      </c>
      <c r="BT213" s="398" t="str">
        <f t="shared" si="325"/>
        <v>0</v>
      </c>
      <c r="BU213" s="412">
        <f t="shared" si="326"/>
        <v>0</v>
      </c>
      <c r="BV213" s="412" t="str">
        <f t="shared" si="327"/>
        <v>0m0</v>
      </c>
      <c r="BW213" s="399">
        <f t="shared" si="328"/>
        <v>0</v>
      </c>
      <c r="BX213" s="399">
        <f t="shared" si="329"/>
        <v>0</v>
      </c>
      <c r="BY213" s="412">
        <f t="shared" si="330"/>
        <v>0</v>
      </c>
      <c r="BZ213" s="413">
        <f t="shared" si="331"/>
        <v>0</v>
      </c>
      <c r="CA213" s="398" t="str">
        <f t="shared" si="332"/>
        <v>0</v>
      </c>
      <c r="CB213" s="398" t="str">
        <f t="shared" si="333"/>
        <v>0</v>
      </c>
      <c r="CC213" s="412">
        <f t="shared" si="334"/>
        <v>0</v>
      </c>
      <c r="CD213" s="412" t="str">
        <f t="shared" si="335"/>
        <v>0m0</v>
      </c>
      <c r="CE213" s="399">
        <f t="shared" si="336"/>
        <v>0</v>
      </c>
      <c r="CF213" s="399">
        <f t="shared" si="337"/>
        <v>0</v>
      </c>
      <c r="CG213" s="412">
        <f t="shared" si="338"/>
        <v>0</v>
      </c>
      <c r="CH213" s="413">
        <f t="shared" si="339"/>
        <v>0</v>
      </c>
      <c r="CI213" s="398" t="str">
        <f t="shared" si="340"/>
        <v>0</v>
      </c>
      <c r="CJ213" s="398" t="str">
        <f t="shared" si="341"/>
        <v>0</v>
      </c>
      <c r="CK213" s="412">
        <f t="shared" si="342"/>
        <v>0</v>
      </c>
      <c r="CL213" s="412" t="str">
        <f t="shared" si="343"/>
        <v>0m0</v>
      </c>
      <c r="CM213" s="399">
        <f t="shared" si="344"/>
        <v>0</v>
      </c>
      <c r="CN213" s="399">
        <f t="shared" si="345"/>
        <v>0</v>
      </c>
      <c r="CO213" s="412">
        <f t="shared" si="346"/>
        <v>0</v>
      </c>
      <c r="CP213" s="413">
        <f t="shared" si="347"/>
        <v>0</v>
      </c>
      <c r="CQ213" s="398" t="str">
        <f t="shared" si="348"/>
        <v>0</v>
      </c>
      <c r="CR213" s="398" t="str">
        <f t="shared" si="349"/>
        <v>0</v>
      </c>
      <c r="CS213" s="412">
        <f t="shared" si="350"/>
        <v>0</v>
      </c>
      <c r="CT213" s="412" t="str">
        <f t="shared" si="351"/>
        <v>0m0</v>
      </c>
      <c r="CU213" s="412">
        <f t="shared" si="352"/>
        <v>0</v>
      </c>
      <c r="CV213" s="412">
        <f t="shared" si="353"/>
        <v>0</v>
      </c>
      <c r="CW213" s="412">
        <f t="shared" si="354"/>
        <v>0</v>
      </c>
      <c r="CX213" s="412">
        <f t="shared" si="355"/>
        <v>0</v>
      </c>
      <c r="CY213" s="412">
        <f t="shared" si="356"/>
        <v>0</v>
      </c>
      <c r="CZ213" s="412" t="str">
        <f t="shared" si="357"/>
        <v/>
      </c>
      <c r="DA213" s="412" t="str">
        <f t="shared" si="358"/>
        <v/>
      </c>
      <c r="DB213" s="412" t="str">
        <f t="shared" si="359"/>
        <v/>
      </c>
      <c r="DC213" s="412" t="str">
        <f t="shared" si="360"/>
        <v/>
      </c>
      <c r="DD213" s="412" t="str">
        <f t="shared" si="361"/>
        <v/>
      </c>
      <c r="DE213" s="412"/>
      <c r="DG213" s="412" t="str">
        <f t="shared" si="362"/>
        <v/>
      </c>
      <c r="DH213" s="412" t="str">
        <f t="shared" si="363"/>
        <v/>
      </c>
      <c r="DI213" s="412">
        <f t="shared" si="364"/>
        <v>0</v>
      </c>
      <c r="DJ213" s="412" t="str">
        <f t="shared" si="365"/>
        <v/>
      </c>
      <c r="DK213" s="412" t="str">
        <f t="shared" si="366"/>
        <v/>
      </c>
      <c r="DL213" s="412" t="str">
        <f t="shared" si="367"/>
        <v/>
      </c>
      <c r="DM213" s="412" t="str">
        <f t="shared" si="368"/>
        <v/>
      </c>
      <c r="DN213" s="412" t="str">
        <f t="shared" si="369"/>
        <v/>
      </c>
      <c r="DO213" s="412" t="str">
        <f t="shared" si="370"/>
        <v/>
      </c>
      <c r="DR213" s="494"/>
      <c r="DS213" s="393">
        <f t="shared" si="373"/>
        <v>0</v>
      </c>
      <c r="DT213" s="393">
        <f t="shared" si="371"/>
        <v>0</v>
      </c>
      <c r="DU213" s="411">
        <f t="shared" si="372"/>
        <v>0</v>
      </c>
      <c r="DX213" s="494" t="e">
        <f>IF(BG213&lt;270000,○,"")</f>
        <v>#NAME?</v>
      </c>
    </row>
    <row r="214" spans="1:128" s="411" customFormat="1" ht="18" hidden="1" customHeight="1" thickBot="1">
      <c r="A214" s="145" t="str">
        <f t="shared" si="296"/>
        <v/>
      </c>
      <c r="B214" s="158"/>
      <c r="C214" s="31" t="str">
        <f>IF(B214="","",VLOOKUP(B214,学連登録!$C$2:$G$3000,2,FALSE))</f>
        <v/>
      </c>
      <c r="D214" s="32" t="str">
        <f>IF(B214="","",VLOOKUP(B214,学連登録!$C$2:$G$3000,3,FALSE))</f>
        <v/>
      </c>
      <c r="E214" s="33" t="str">
        <f>IF(B214="","",VLOOKUP(B214,学連登録!$C$2:$G$3000,4,FALSE))</f>
        <v/>
      </c>
      <c r="F214" s="383" t="str">
        <f>IF(B214="","",VLOOKUP(B214,学連登録!$C$2:$I$3000,7,FALSE))</f>
        <v/>
      </c>
      <c r="G214" s="159"/>
      <c r="H214" s="853"/>
      <c r="I214" s="854"/>
      <c r="J214" s="160"/>
      <c r="K214" s="825"/>
      <c r="L214" s="826"/>
      <c r="M214" s="160"/>
      <c r="N214" s="819"/>
      <c r="O214" s="820"/>
      <c r="P214" s="159"/>
      <c r="Q214" s="825"/>
      <c r="R214" s="826"/>
      <c r="S214" s="159"/>
      <c r="T214" s="825"/>
      <c r="U214" s="826"/>
      <c r="V214" s="103" t="str">
        <f>IF(B214="","",VLOOKUP(B214,学連登録!$C$2:$H$3000,6,FALSE))</f>
        <v/>
      </c>
      <c r="W214" s="377"/>
      <c r="X214" s="157"/>
      <c r="Y214" s="118" t="str">
        <f t="shared" ref="Y214:Y277" si="374">IF(C214="","",$S$3)</f>
        <v/>
      </c>
      <c r="Z214" s="97" t="str">
        <f>IF(G214="","",VLOOKUP(G214,種目名!$O$5:$T$104,3,0))</f>
        <v/>
      </c>
      <c r="AA214" s="99" t="str">
        <f>IF(J214="","",VLOOKUP(J214,種目名!$O$5:$T$104,3,0))</f>
        <v/>
      </c>
      <c r="AB214" s="119" t="str">
        <f>IF(M214="","",VLOOKUP(M214,種目名!$O$5:$T$104,3,0))</f>
        <v/>
      </c>
      <c r="AC214" s="119" t="str">
        <f>IF(P214="","",VLOOKUP(AF214,種目名!$O$5:$T$104,3,0))</f>
        <v/>
      </c>
      <c r="AD214" s="120" t="str">
        <f>IF(S214="","",VLOOKUP(AI214,種目名!$O$5:$T$104,3,0))</f>
        <v/>
      </c>
      <c r="AE214" s="117">
        <f t="shared" ref="AE214:AE277" si="375">LENB(P214)</f>
        <v>0</v>
      </c>
      <c r="AF214" s="157" t="str">
        <f t="shared" ref="AF214:AF277" si="376">IF(AE214,LEFTB(P214,AE214-1),"")</f>
        <v/>
      </c>
      <c r="AG214" s="157" t="str">
        <f t="shared" ref="AG214:AG277" si="377">IF(AE214,MIDB(P214,AE214,1),"")</f>
        <v/>
      </c>
      <c r="AH214" s="117">
        <f t="shared" ref="AH214:AH277" si="378">LENB(S214)</f>
        <v>0</v>
      </c>
      <c r="AI214" s="157" t="str">
        <f t="shared" ref="AI214:AI277" si="379">IF(AH214,LEFTB(S214,AH214-1),"")</f>
        <v/>
      </c>
      <c r="AJ214" s="157" t="str">
        <f t="shared" ref="AJ214:AJ277" si="380">IF(AH214,MIDB(S214,AH214,1),"")</f>
        <v/>
      </c>
      <c r="AK214" s="390"/>
      <c r="AL214" s="171">
        <f t="shared" si="297"/>
        <v>0</v>
      </c>
      <c r="AM214" s="399">
        <f t="shared" si="298"/>
        <v>0</v>
      </c>
      <c r="AN214" s="399">
        <f>COUNTIF($B$12:B214,B214)</f>
        <v>0</v>
      </c>
      <c r="AO214" s="399"/>
      <c r="AP214" s="399" t="str">
        <f t="shared" si="299"/>
        <v/>
      </c>
      <c r="AQ214" s="399" t="str">
        <f t="shared" si="300"/>
        <v/>
      </c>
      <c r="AR214" s="399" t="str">
        <f t="shared" si="301"/>
        <v/>
      </c>
      <c r="AS214" s="399" t="str">
        <f t="shared" si="302"/>
        <v/>
      </c>
      <c r="AT214" s="399">
        <f t="shared" si="303"/>
        <v>0</v>
      </c>
      <c r="AU214" s="399" t="str">
        <f t="shared" si="304"/>
        <v/>
      </c>
      <c r="AV214" s="399" t="str">
        <f t="shared" si="305"/>
        <v/>
      </c>
      <c r="AW214" s="399" t="str">
        <f t="shared" si="306"/>
        <v/>
      </c>
      <c r="AX214" s="399" t="str">
        <f t="shared" si="307"/>
        <v/>
      </c>
      <c r="AY214" s="399" t="str">
        <f t="shared" si="308"/>
        <v/>
      </c>
      <c r="AZ214" s="399" t="str">
        <f t="shared" si="309"/>
        <v/>
      </c>
      <c r="BA214" s="399" t="str">
        <f t="shared" si="310"/>
        <v/>
      </c>
      <c r="BB214" s="399" t="str">
        <f t="shared" si="311"/>
        <v/>
      </c>
      <c r="BC214" s="399" t="str">
        <f t="shared" si="312"/>
        <v/>
      </c>
      <c r="BD214" s="403" t="str">
        <f t="shared" si="313"/>
        <v/>
      </c>
      <c r="BE214" s="393">
        <f t="shared" si="314"/>
        <v>0</v>
      </c>
      <c r="BF214" s="157"/>
      <c r="BG214" s="399">
        <f t="shared" si="315"/>
        <v>0</v>
      </c>
      <c r="BH214" s="399">
        <f t="shared" si="316"/>
        <v>0</v>
      </c>
      <c r="BI214" s="412">
        <f t="shared" si="317"/>
        <v>0</v>
      </c>
      <c r="BJ214" s="413">
        <f t="shared" si="293"/>
        <v>0</v>
      </c>
      <c r="BK214" s="398" t="str">
        <f t="shared" si="294"/>
        <v>0</v>
      </c>
      <c r="BL214" s="398" t="str">
        <f t="shared" si="295"/>
        <v>0</v>
      </c>
      <c r="BM214" s="412">
        <f t="shared" si="318"/>
        <v>0</v>
      </c>
      <c r="BN214" s="412" t="str">
        <f t="shared" si="319"/>
        <v>0m0</v>
      </c>
      <c r="BO214" s="399">
        <f t="shared" si="320"/>
        <v>0</v>
      </c>
      <c r="BP214" s="399">
        <f t="shared" si="321"/>
        <v>0</v>
      </c>
      <c r="BQ214" s="412">
        <f t="shared" si="322"/>
        <v>0</v>
      </c>
      <c r="BR214" s="413">
        <f t="shared" si="323"/>
        <v>0</v>
      </c>
      <c r="BS214" s="398" t="str">
        <f t="shared" si="324"/>
        <v>0</v>
      </c>
      <c r="BT214" s="398" t="str">
        <f t="shared" si="325"/>
        <v>0</v>
      </c>
      <c r="BU214" s="412">
        <f t="shared" si="326"/>
        <v>0</v>
      </c>
      <c r="BV214" s="412" t="str">
        <f t="shared" si="327"/>
        <v>0m0</v>
      </c>
      <c r="BW214" s="399">
        <f t="shared" si="328"/>
        <v>0</v>
      </c>
      <c r="BX214" s="399">
        <f t="shared" si="329"/>
        <v>0</v>
      </c>
      <c r="BY214" s="412">
        <f t="shared" si="330"/>
        <v>0</v>
      </c>
      <c r="BZ214" s="413">
        <f t="shared" si="331"/>
        <v>0</v>
      </c>
      <c r="CA214" s="398" t="str">
        <f t="shared" si="332"/>
        <v>0</v>
      </c>
      <c r="CB214" s="398" t="str">
        <f t="shared" si="333"/>
        <v>0</v>
      </c>
      <c r="CC214" s="412">
        <f t="shared" si="334"/>
        <v>0</v>
      </c>
      <c r="CD214" s="412" t="str">
        <f t="shared" si="335"/>
        <v>0m0</v>
      </c>
      <c r="CE214" s="399">
        <f t="shared" si="336"/>
        <v>0</v>
      </c>
      <c r="CF214" s="399">
        <f t="shared" si="337"/>
        <v>0</v>
      </c>
      <c r="CG214" s="412">
        <f t="shared" si="338"/>
        <v>0</v>
      </c>
      <c r="CH214" s="413">
        <f t="shared" si="339"/>
        <v>0</v>
      </c>
      <c r="CI214" s="398" t="str">
        <f t="shared" si="340"/>
        <v>0</v>
      </c>
      <c r="CJ214" s="398" t="str">
        <f t="shared" si="341"/>
        <v>0</v>
      </c>
      <c r="CK214" s="412">
        <f t="shared" si="342"/>
        <v>0</v>
      </c>
      <c r="CL214" s="412" t="str">
        <f t="shared" si="343"/>
        <v>0m0</v>
      </c>
      <c r="CM214" s="399">
        <f t="shared" si="344"/>
        <v>0</v>
      </c>
      <c r="CN214" s="399">
        <f t="shared" si="345"/>
        <v>0</v>
      </c>
      <c r="CO214" s="412">
        <f t="shared" si="346"/>
        <v>0</v>
      </c>
      <c r="CP214" s="413">
        <f t="shared" si="347"/>
        <v>0</v>
      </c>
      <c r="CQ214" s="398" t="str">
        <f t="shared" si="348"/>
        <v>0</v>
      </c>
      <c r="CR214" s="398" t="str">
        <f t="shared" si="349"/>
        <v>0</v>
      </c>
      <c r="CS214" s="412">
        <f t="shared" si="350"/>
        <v>0</v>
      </c>
      <c r="CT214" s="412" t="str">
        <f t="shared" si="351"/>
        <v>0m0</v>
      </c>
      <c r="CU214" s="412">
        <f t="shared" si="352"/>
        <v>0</v>
      </c>
      <c r="CV214" s="412">
        <f t="shared" si="353"/>
        <v>0</v>
      </c>
      <c r="CW214" s="412">
        <f t="shared" si="354"/>
        <v>0</v>
      </c>
      <c r="CX214" s="412">
        <f t="shared" si="355"/>
        <v>0</v>
      </c>
      <c r="CY214" s="412">
        <f t="shared" si="356"/>
        <v>0</v>
      </c>
      <c r="CZ214" s="412" t="str">
        <f t="shared" si="357"/>
        <v/>
      </c>
      <c r="DA214" s="412" t="str">
        <f t="shared" si="358"/>
        <v/>
      </c>
      <c r="DB214" s="412" t="str">
        <f t="shared" si="359"/>
        <v/>
      </c>
      <c r="DC214" s="412" t="str">
        <f t="shared" si="360"/>
        <v/>
      </c>
      <c r="DD214" s="412" t="str">
        <f t="shared" si="361"/>
        <v/>
      </c>
      <c r="DE214" s="412"/>
      <c r="DG214" s="412" t="str">
        <f t="shared" si="362"/>
        <v/>
      </c>
      <c r="DH214" s="412" t="str">
        <f t="shared" si="363"/>
        <v/>
      </c>
      <c r="DI214" s="412">
        <f t="shared" si="364"/>
        <v>0</v>
      </c>
      <c r="DJ214" s="412" t="str">
        <f t="shared" si="365"/>
        <v/>
      </c>
      <c r="DK214" s="412" t="str">
        <f t="shared" si="366"/>
        <v/>
      </c>
      <c r="DL214" s="412" t="str">
        <f t="shared" si="367"/>
        <v/>
      </c>
      <c r="DM214" s="412" t="str">
        <f t="shared" si="368"/>
        <v/>
      </c>
      <c r="DN214" s="412" t="str">
        <f t="shared" si="369"/>
        <v/>
      </c>
      <c r="DO214" s="412" t="str">
        <f t="shared" si="370"/>
        <v/>
      </c>
      <c r="DR214" s="494"/>
      <c r="DS214" s="393">
        <f t="shared" si="373"/>
        <v>0</v>
      </c>
      <c r="DT214" s="393">
        <f t="shared" si="371"/>
        <v>0</v>
      </c>
      <c r="DU214" s="411">
        <f t="shared" si="372"/>
        <v>0</v>
      </c>
      <c r="DX214" s="494" t="e">
        <f>IF(BG214&lt;270000,○,"")</f>
        <v>#NAME?</v>
      </c>
    </row>
    <row r="215" spans="1:128" s="411" customFormat="1" ht="18" hidden="1" customHeight="1" thickBot="1">
      <c r="A215" s="145" t="str">
        <f t="shared" si="296"/>
        <v/>
      </c>
      <c r="B215" s="158"/>
      <c r="C215" s="31" t="str">
        <f>IF(B215="","",VLOOKUP(B215,学連登録!$C$2:$G$3000,2,FALSE))</f>
        <v/>
      </c>
      <c r="D215" s="32" t="str">
        <f>IF(B215="","",VLOOKUP(B215,学連登録!$C$2:$G$3000,3,FALSE))</f>
        <v/>
      </c>
      <c r="E215" s="33" t="str">
        <f>IF(B215="","",VLOOKUP(B215,学連登録!$C$2:$G$3000,4,FALSE))</f>
        <v/>
      </c>
      <c r="F215" s="383" t="str">
        <f>IF(B215="","",VLOOKUP(B215,学連登録!$C$2:$I$3000,7,FALSE))</f>
        <v/>
      </c>
      <c r="G215" s="159"/>
      <c r="H215" s="853"/>
      <c r="I215" s="854"/>
      <c r="J215" s="160"/>
      <c r="K215" s="825"/>
      <c r="L215" s="826"/>
      <c r="M215" s="160"/>
      <c r="N215" s="819"/>
      <c r="O215" s="820"/>
      <c r="P215" s="159"/>
      <c r="Q215" s="825"/>
      <c r="R215" s="826"/>
      <c r="S215" s="159"/>
      <c r="T215" s="825"/>
      <c r="U215" s="826"/>
      <c r="V215" s="103" t="str">
        <f>IF(B215="","",VLOOKUP(B215,学連登録!$C$2:$H$3000,6,FALSE))</f>
        <v/>
      </c>
      <c r="W215" s="377"/>
      <c r="X215" s="157"/>
      <c r="Y215" s="118" t="str">
        <f t="shared" si="374"/>
        <v/>
      </c>
      <c r="Z215" s="97" t="str">
        <f>IF(G215="","",VLOOKUP(G215,種目名!$O$5:$T$104,3,0))</f>
        <v/>
      </c>
      <c r="AA215" s="99" t="str">
        <f>IF(J215="","",VLOOKUP(J215,種目名!$O$5:$T$104,3,0))</f>
        <v/>
      </c>
      <c r="AB215" s="119" t="str">
        <f>IF(M215="","",VLOOKUP(M215,種目名!$O$5:$T$104,3,0))</f>
        <v/>
      </c>
      <c r="AC215" s="119" t="str">
        <f>IF(P215="","",VLOOKUP(AF215,種目名!$O$5:$T$104,3,0))</f>
        <v/>
      </c>
      <c r="AD215" s="120" t="str">
        <f>IF(S215="","",VLOOKUP(AI215,種目名!$O$5:$T$104,3,0))</f>
        <v/>
      </c>
      <c r="AE215" s="117">
        <f t="shared" si="375"/>
        <v>0</v>
      </c>
      <c r="AF215" s="157" t="str">
        <f t="shared" si="376"/>
        <v/>
      </c>
      <c r="AG215" s="157" t="str">
        <f t="shared" si="377"/>
        <v/>
      </c>
      <c r="AH215" s="117">
        <f t="shared" si="378"/>
        <v>0</v>
      </c>
      <c r="AI215" s="157" t="str">
        <f t="shared" si="379"/>
        <v/>
      </c>
      <c r="AJ215" s="157" t="str">
        <f t="shared" si="380"/>
        <v/>
      </c>
      <c r="AK215" s="390"/>
      <c r="AL215" s="171">
        <f t="shared" si="297"/>
        <v>0</v>
      </c>
      <c r="AM215" s="399">
        <f t="shared" si="298"/>
        <v>0</v>
      </c>
      <c r="AN215" s="399">
        <f>COUNTIF($B$12:B215,B215)</f>
        <v>0</v>
      </c>
      <c r="AO215" s="399"/>
      <c r="AP215" s="399" t="str">
        <f t="shared" si="299"/>
        <v/>
      </c>
      <c r="AQ215" s="399" t="str">
        <f t="shared" si="300"/>
        <v/>
      </c>
      <c r="AR215" s="399" t="str">
        <f t="shared" si="301"/>
        <v/>
      </c>
      <c r="AS215" s="399" t="str">
        <f t="shared" si="302"/>
        <v/>
      </c>
      <c r="AT215" s="399">
        <f t="shared" si="303"/>
        <v>0</v>
      </c>
      <c r="AU215" s="399" t="str">
        <f t="shared" si="304"/>
        <v/>
      </c>
      <c r="AV215" s="399" t="str">
        <f t="shared" si="305"/>
        <v/>
      </c>
      <c r="AW215" s="399" t="str">
        <f t="shared" si="306"/>
        <v/>
      </c>
      <c r="AX215" s="399" t="str">
        <f t="shared" si="307"/>
        <v/>
      </c>
      <c r="AY215" s="399" t="str">
        <f t="shared" si="308"/>
        <v/>
      </c>
      <c r="AZ215" s="399" t="str">
        <f t="shared" si="309"/>
        <v/>
      </c>
      <c r="BA215" s="399" t="str">
        <f t="shared" si="310"/>
        <v/>
      </c>
      <c r="BB215" s="399" t="str">
        <f t="shared" si="311"/>
        <v/>
      </c>
      <c r="BC215" s="399" t="str">
        <f t="shared" si="312"/>
        <v/>
      </c>
      <c r="BD215" s="403" t="str">
        <f t="shared" si="313"/>
        <v/>
      </c>
      <c r="BE215" s="393">
        <f t="shared" si="314"/>
        <v>0</v>
      </c>
      <c r="BF215" s="157"/>
      <c r="BG215" s="399">
        <f t="shared" si="315"/>
        <v>0</v>
      </c>
      <c r="BH215" s="399">
        <f t="shared" si="316"/>
        <v>0</v>
      </c>
      <c r="BI215" s="412">
        <f t="shared" si="317"/>
        <v>0</v>
      </c>
      <c r="BJ215" s="413">
        <f t="shared" si="293"/>
        <v>0</v>
      </c>
      <c r="BK215" s="398" t="str">
        <f t="shared" si="294"/>
        <v>0</v>
      </c>
      <c r="BL215" s="398" t="str">
        <f t="shared" si="295"/>
        <v>0</v>
      </c>
      <c r="BM215" s="412">
        <f t="shared" si="318"/>
        <v>0</v>
      </c>
      <c r="BN215" s="412" t="str">
        <f t="shared" si="319"/>
        <v>0m0</v>
      </c>
      <c r="BO215" s="399">
        <f t="shared" si="320"/>
        <v>0</v>
      </c>
      <c r="BP215" s="399">
        <f t="shared" si="321"/>
        <v>0</v>
      </c>
      <c r="BQ215" s="412">
        <f t="shared" si="322"/>
        <v>0</v>
      </c>
      <c r="BR215" s="413">
        <f t="shared" si="323"/>
        <v>0</v>
      </c>
      <c r="BS215" s="398" t="str">
        <f t="shared" si="324"/>
        <v>0</v>
      </c>
      <c r="BT215" s="398" t="str">
        <f t="shared" si="325"/>
        <v>0</v>
      </c>
      <c r="BU215" s="412">
        <f t="shared" si="326"/>
        <v>0</v>
      </c>
      <c r="BV215" s="412" t="str">
        <f t="shared" si="327"/>
        <v>0m0</v>
      </c>
      <c r="BW215" s="399">
        <f t="shared" si="328"/>
        <v>0</v>
      </c>
      <c r="BX215" s="399">
        <f t="shared" si="329"/>
        <v>0</v>
      </c>
      <c r="BY215" s="412">
        <f t="shared" si="330"/>
        <v>0</v>
      </c>
      <c r="BZ215" s="413">
        <f t="shared" si="331"/>
        <v>0</v>
      </c>
      <c r="CA215" s="398" t="str">
        <f t="shared" si="332"/>
        <v>0</v>
      </c>
      <c r="CB215" s="398" t="str">
        <f t="shared" si="333"/>
        <v>0</v>
      </c>
      <c r="CC215" s="412">
        <f t="shared" si="334"/>
        <v>0</v>
      </c>
      <c r="CD215" s="412" t="str">
        <f t="shared" si="335"/>
        <v>0m0</v>
      </c>
      <c r="CE215" s="399">
        <f t="shared" si="336"/>
        <v>0</v>
      </c>
      <c r="CF215" s="399">
        <f t="shared" si="337"/>
        <v>0</v>
      </c>
      <c r="CG215" s="412">
        <f t="shared" si="338"/>
        <v>0</v>
      </c>
      <c r="CH215" s="413">
        <f t="shared" si="339"/>
        <v>0</v>
      </c>
      <c r="CI215" s="398" t="str">
        <f t="shared" si="340"/>
        <v>0</v>
      </c>
      <c r="CJ215" s="398" t="str">
        <f t="shared" si="341"/>
        <v>0</v>
      </c>
      <c r="CK215" s="412">
        <f t="shared" si="342"/>
        <v>0</v>
      </c>
      <c r="CL215" s="412" t="str">
        <f t="shared" si="343"/>
        <v>0m0</v>
      </c>
      <c r="CM215" s="399">
        <f t="shared" si="344"/>
        <v>0</v>
      </c>
      <c r="CN215" s="399">
        <f t="shared" si="345"/>
        <v>0</v>
      </c>
      <c r="CO215" s="412">
        <f t="shared" si="346"/>
        <v>0</v>
      </c>
      <c r="CP215" s="413">
        <f t="shared" si="347"/>
        <v>0</v>
      </c>
      <c r="CQ215" s="398" t="str">
        <f t="shared" si="348"/>
        <v>0</v>
      </c>
      <c r="CR215" s="398" t="str">
        <f t="shared" si="349"/>
        <v>0</v>
      </c>
      <c r="CS215" s="412">
        <f t="shared" si="350"/>
        <v>0</v>
      </c>
      <c r="CT215" s="412" t="str">
        <f t="shared" si="351"/>
        <v>0m0</v>
      </c>
      <c r="CU215" s="412">
        <f t="shared" si="352"/>
        <v>0</v>
      </c>
      <c r="CV215" s="412">
        <f t="shared" si="353"/>
        <v>0</v>
      </c>
      <c r="CW215" s="412">
        <f t="shared" si="354"/>
        <v>0</v>
      </c>
      <c r="CX215" s="412">
        <f t="shared" si="355"/>
        <v>0</v>
      </c>
      <c r="CY215" s="412">
        <f t="shared" si="356"/>
        <v>0</v>
      </c>
      <c r="CZ215" s="412" t="str">
        <f t="shared" si="357"/>
        <v/>
      </c>
      <c r="DA215" s="412" t="str">
        <f t="shared" si="358"/>
        <v/>
      </c>
      <c r="DB215" s="412" t="str">
        <f t="shared" si="359"/>
        <v/>
      </c>
      <c r="DC215" s="412" t="str">
        <f t="shared" si="360"/>
        <v/>
      </c>
      <c r="DD215" s="412" t="str">
        <f t="shared" si="361"/>
        <v/>
      </c>
      <c r="DE215" s="412"/>
      <c r="DG215" s="412" t="str">
        <f t="shared" si="362"/>
        <v/>
      </c>
      <c r="DH215" s="412" t="str">
        <f t="shared" si="363"/>
        <v/>
      </c>
      <c r="DI215" s="412">
        <f t="shared" si="364"/>
        <v>0</v>
      </c>
      <c r="DJ215" s="412" t="str">
        <f t="shared" si="365"/>
        <v/>
      </c>
      <c r="DK215" s="412" t="str">
        <f t="shared" si="366"/>
        <v/>
      </c>
      <c r="DL215" s="412" t="str">
        <f t="shared" si="367"/>
        <v/>
      </c>
      <c r="DM215" s="412" t="str">
        <f t="shared" si="368"/>
        <v/>
      </c>
      <c r="DN215" s="412" t="str">
        <f t="shared" si="369"/>
        <v/>
      </c>
      <c r="DO215" s="412" t="str">
        <f t="shared" si="370"/>
        <v/>
      </c>
      <c r="DR215" s="494"/>
      <c r="DS215" s="393">
        <f t="shared" si="373"/>
        <v>0</v>
      </c>
      <c r="DT215" s="393">
        <f t="shared" si="371"/>
        <v>0</v>
      </c>
      <c r="DU215" s="411">
        <f t="shared" si="372"/>
        <v>0</v>
      </c>
      <c r="DX215" s="494" t="e">
        <f>IF(BG215&lt;270000,○,"")</f>
        <v>#NAME?</v>
      </c>
    </row>
    <row r="216" spans="1:128" s="411" customFormat="1" ht="18" hidden="1" customHeight="1" thickBot="1">
      <c r="A216" s="145" t="str">
        <f t="shared" si="296"/>
        <v/>
      </c>
      <c r="B216" s="158"/>
      <c r="C216" s="31" t="str">
        <f>IF(B216="","",VLOOKUP(B216,学連登録!$C$2:$G$3000,2,FALSE))</f>
        <v/>
      </c>
      <c r="D216" s="32" t="str">
        <f>IF(B216="","",VLOOKUP(B216,学連登録!$C$2:$G$3000,3,FALSE))</f>
        <v/>
      </c>
      <c r="E216" s="33" t="str">
        <f>IF(B216="","",VLOOKUP(B216,学連登録!$C$2:$G$3000,4,FALSE))</f>
        <v/>
      </c>
      <c r="F216" s="383" t="str">
        <f>IF(B216="","",VLOOKUP(B216,学連登録!$C$2:$I$3000,7,FALSE))</f>
        <v/>
      </c>
      <c r="G216" s="159"/>
      <c r="H216" s="853"/>
      <c r="I216" s="854"/>
      <c r="J216" s="160"/>
      <c r="K216" s="825"/>
      <c r="L216" s="826"/>
      <c r="M216" s="160"/>
      <c r="N216" s="819"/>
      <c r="O216" s="820"/>
      <c r="P216" s="159"/>
      <c r="Q216" s="825"/>
      <c r="R216" s="826"/>
      <c r="S216" s="159"/>
      <c r="T216" s="825"/>
      <c r="U216" s="826"/>
      <c r="V216" s="103" t="str">
        <f>IF(B216="","",VLOOKUP(B216,学連登録!$C$2:$H$3000,6,FALSE))</f>
        <v/>
      </c>
      <c r="W216" s="377"/>
      <c r="X216" s="157"/>
      <c r="Y216" s="118" t="str">
        <f t="shared" si="374"/>
        <v/>
      </c>
      <c r="Z216" s="97" t="str">
        <f>IF(G216="","",VLOOKUP(G216,種目名!$O$5:$T$104,3,0))</f>
        <v/>
      </c>
      <c r="AA216" s="99" t="str">
        <f>IF(J216="","",VLOOKUP(J216,種目名!$O$5:$T$104,3,0))</f>
        <v/>
      </c>
      <c r="AB216" s="119" t="str">
        <f>IF(M216="","",VLOOKUP(M216,種目名!$O$5:$T$104,3,0))</f>
        <v/>
      </c>
      <c r="AC216" s="119" t="str">
        <f>IF(P216="","",VLOOKUP(AF216,種目名!$O$5:$T$104,3,0))</f>
        <v/>
      </c>
      <c r="AD216" s="120" t="str">
        <f>IF(S216="","",VLOOKUP(AI216,種目名!$O$5:$T$104,3,0))</f>
        <v/>
      </c>
      <c r="AE216" s="117">
        <f t="shared" si="375"/>
        <v>0</v>
      </c>
      <c r="AF216" s="157" t="str">
        <f t="shared" si="376"/>
        <v/>
      </c>
      <c r="AG216" s="157" t="str">
        <f t="shared" si="377"/>
        <v/>
      </c>
      <c r="AH216" s="117">
        <f t="shared" si="378"/>
        <v>0</v>
      </c>
      <c r="AI216" s="157" t="str">
        <f t="shared" si="379"/>
        <v/>
      </c>
      <c r="AJ216" s="157" t="str">
        <f t="shared" si="380"/>
        <v/>
      </c>
      <c r="AK216" s="390"/>
      <c r="AL216" s="171">
        <f t="shared" si="297"/>
        <v>0</v>
      </c>
      <c r="AM216" s="399">
        <f t="shared" si="298"/>
        <v>0</v>
      </c>
      <c r="AN216" s="399">
        <f>COUNTIF($B$12:B216,B216)</f>
        <v>0</v>
      </c>
      <c r="AO216" s="399"/>
      <c r="AP216" s="399" t="str">
        <f t="shared" si="299"/>
        <v/>
      </c>
      <c r="AQ216" s="399" t="str">
        <f t="shared" si="300"/>
        <v/>
      </c>
      <c r="AR216" s="399" t="str">
        <f t="shared" si="301"/>
        <v/>
      </c>
      <c r="AS216" s="399" t="str">
        <f t="shared" si="302"/>
        <v/>
      </c>
      <c r="AT216" s="399">
        <f t="shared" si="303"/>
        <v>0</v>
      </c>
      <c r="AU216" s="399" t="str">
        <f t="shared" si="304"/>
        <v/>
      </c>
      <c r="AV216" s="399" t="str">
        <f t="shared" si="305"/>
        <v/>
      </c>
      <c r="AW216" s="399" t="str">
        <f t="shared" si="306"/>
        <v/>
      </c>
      <c r="AX216" s="399" t="str">
        <f t="shared" si="307"/>
        <v/>
      </c>
      <c r="AY216" s="399" t="str">
        <f t="shared" si="308"/>
        <v/>
      </c>
      <c r="AZ216" s="399" t="str">
        <f t="shared" si="309"/>
        <v/>
      </c>
      <c r="BA216" s="399" t="str">
        <f t="shared" si="310"/>
        <v/>
      </c>
      <c r="BB216" s="399" t="str">
        <f t="shared" si="311"/>
        <v/>
      </c>
      <c r="BC216" s="399" t="str">
        <f t="shared" si="312"/>
        <v/>
      </c>
      <c r="BD216" s="403" t="str">
        <f t="shared" si="313"/>
        <v/>
      </c>
      <c r="BE216" s="393">
        <f t="shared" si="314"/>
        <v>0</v>
      </c>
      <c r="BF216" s="157"/>
      <c r="BG216" s="399">
        <f t="shared" si="315"/>
        <v>0</v>
      </c>
      <c r="BH216" s="399">
        <f t="shared" si="316"/>
        <v>0</v>
      </c>
      <c r="BI216" s="412">
        <f t="shared" si="317"/>
        <v>0</v>
      </c>
      <c r="BJ216" s="413">
        <f t="shared" si="293"/>
        <v>0</v>
      </c>
      <c r="BK216" s="398" t="str">
        <f t="shared" si="294"/>
        <v>0</v>
      </c>
      <c r="BL216" s="398" t="str">
        <f t="shared" si="295"/>
        <v>0</v>
      </c>
      <c r="BM216" s="412">
        <f t="shared" si="318"/>
        <v>0</v>
      </c>
      <c r="BN216" s="412" t="str">
        <f t="shared" si="319"/>
        <v>0m0</v>
      </c>
      <c r="BO216" s="399">
        <f t="shared" si="320"/>
        <v>0</v>
      </c>
      <c r="BP216" s="399">
        <f t="shared" si="321"/>
        <v>0</v>
      </c>
      <c r="BQ216" s="412">
        <f t="shared" si="322"/>
        <v>0</v>
      </c>
      <c r="BR216" s="413">
        <f t="shared" si="323"/>
        <v>0</v>
      </c>
      <c r="BS216" s="398" t="str">
        <f t="shared" si="324"/>
        <v>0</v>
      </c>
      <c r="BT216" s="398" t="str">
        <f t="shared" si="325"/>
        <v>0</v>
      </c>
      <c r="BU216" s="412">
        <f t="shared" si="326"/>
        <v>0</v>
      </c>
      <c r="BV216" s="412" t="str">
        <f t="shared" si="327"/>
        <v>0m0</v>
      </c>
      <c r="BW216" s="399">
        <f t="shared" si="328"/>
        <v>0</v>
      </c>
      <c r="BX216" s="399">
        <f t="shared" si="329"/>
        <v>0</v>
      </c>
      <c r="BY216" s="412">
        <f t="shared" si="330"/>
        <v>0</v>
      </c>
      <c r="BZ216" s="413">
        <f t="shared" si="331"/>
        <v>0</v>
      </c>
      <c r="CA216" s="398" t="str">
        <f t="shared" si="332"/>
        <v>0</v>
      </c>
      <c r="CB216" s="398" t="str">
        <f t="shared" si="333"/>
        <v>0</v>
      </c>
      <c r="CC216" s="412">
        <f t="shared" si="334"/>
        <v>0</v>
      </c>
      <c r="CD216" s="412" t="str">
        <f t="shared" si="335"/>
        <v>0m0</v>
      </c>
      <c r="CE216" s="399">
        <f t="shared" si="336"/>
        <v>0</v>
      </c>
      <c r="CF216" s="399">
        <f t="shared" si="337"/>
        <v>0</v>
      </c>
      <c r="CG216" s="412">
        <f t="shared" si="338"/>
        <v>0</v>
      </c>
      <c r="CH216" s="413">
        <f t="shared" si="339"/>
        <v>0</v>
      </c>
      <c r="CI216" s="398" t="str">
        <f t="shared" si="340"/>
        <v>0</v>
      </c>
      <c r="CJ216" s="398" t="str">
        <f t="shared" si="341"/>
        <v>0</v>
      </c>
      <c r="CK216" s="412">
        <f t="shared" si="342"/>
        <v>0</v>
      </c>
      <c r="CL216" s="412" t="str">
        <f t="shared" si="343"/>
        <v>0m0</v>
      </c>
      <c r="CM216" s="399">
        <f t="shared" si="344"/>
        <v>0</v>
      </c>
      <c r="CN216" s="399">
        <f t="shared" si="345"/>
        <v>0</v>
      </c>
      <c r="CO216" s="412">
        <f t="shared" si="346"/>
        <v>0</v>
      </c>
      <c r="CP216" s="413">
        <f t="shared" si="347"/>
        <v>0</v>
      </c>
      <c r="CQ216" s="398" t="str">
        <f t="shared" si="348"/>
        <v>0</v>
      </c>
      <c r="CR216" s="398" t="str">
        <f t="shared" si="349"/>
        <v>0</v>
      </c>
      <c r="CS216" s="412">
        <f t="shared" si="350"/>
        <v>0</v>
      </c>
      <c r="CT216" s="412" t="str">
        <f t="shared" si="351"/>
        <v>0m0</v>
      </c>
      <c r="CU216" s="412">
        <f t="shared" si="352"/>
        <v>0</v>
      </c>
      <c r="CV216" s="412">
        <f t="shared" si="353"/>
        <v>0</v>
      </c>
      <c r="CW216" s="412">
        <f t="shared" si="354"/>
        <v>0</v>
      </c>
      <c r="CX216" s="412">
        <f t="shared" si="355"/>
        <v>0</v>
      </c>
      <c r="CY216" s="412">
        <f t="shared" si="356"/>
        <v>0</v>
      </c>
      <c r="CZ216" s="412" t="str">
        <f t="shared" si="357"/>
        <v/>
      </c>
      <c r="DA216" s="412" t="str">
        <f t="shared" si="358"/>
        <v/>
      </c>
      <c r="DB216" s="412" t="str">
        <f t="shared" si="359"/>
        <v/>
      </c>
      <c r="DC216" s="412" t="str">
        <f t="shared" si="360"/>
        <v/>
      </c>
      <c r="DD216" s="412" t="str">
        <f t="shared" si="361"/>
        <v/>
      </c>
      <c r="DE216" s="412"/>
      <c r="DG216" s="412" t="str">
        <f t="shared" si="362"/>
        <v/>
      </c>
      <c r="DH216" s="412" t="str">
        <f t="shared" si="363"/>
        <v/>
      </c>
      <c r="DI216" s="412">
        <f t="shared" si="364"/>
        <v>0</v>
      </c>
      <c r="DJ216" s="412" t="str">
        <f t="shared" si="365"/>
        <v/>
      </c>
      <c r="DK216" s="412" t="str">
        <f t="shared" si="366"/>
        <v/>
      </c>
      <c r="DL216" s="412" t="str">
        <f t="shared" si="367"/>
        <v/>
      </c>
      <c r="DM216" s="412" t="str">
        <f t="shared" si="368"/>
        <v/>
      </c>
      <c r="DN216" s="412" t="str">
        <f t="shared" si="369"/>
        <v/>
      </c>
      <c r="DO216" s="412" t="str">
        <f t="shared" si="370"/>
        <v/>
      </c>
      <c r="DR216" s="494"/>
      <c r="DS216" s="393">
        <f t="shared" si="373"/>
        <v>0</v>
      </c>
      <c r="DT216" s="393">
        <f t="shared" si="371"/>
        <v>0</v>
      </c>
      <c r="DU216" s="411">
        <f t="shared" si="372"/>
        <v>0</v>
      </c>
      <c r="DX216" s="494" t="e">
        <f>IF(BG216&lt;270000,○,"")</f>
        <v>#NAME?</v>
      </c>
    </row>
    <row r="217" spans="1:128" s="411" customFormat="1" ht="18" hidden="1" customHeight="1" thickBot="1">
      <c r="A217" s="145" t="str">
        <f t="shared" si="296"/>
        <v/>
      </c>
      <c r="B217" s="158"/>
      <c r="C217" s="31" t="str">
        <f>IF(B217="","",VLOOKUP(B217,学連登録!$C$2:$G$3000,2,FALSE))</f>
        <v/>
      </c>
      <c r="D217" s="32" t="str">
        <f>IF(B217="","",VLOOKUP(B217,学連登録!$C$2:$G$3000,3,FALSE))</f>
        <v/>
      </c>
      <c r="E217" s="33" t="str">
        <f>IF(B217="","",VLOOKUP(B217,学連登録!$C$2:$G$3000,4,FALSE))</f>
        <v/>
      </c>
      <c r="F217" s="383" t="str">
        <f>IF(B217="","",VLOOKUP(B217,学連登録!$C$2:$I$3000,7,FALSE))</f>
        <v/>
      </c>
      <c r="G217" s="159"/>
      <c r="H217" s="853"/>
      <c r="I217" s="854"/>
      <c r="J217" s="160"/>
      <c r="K217" s="825"/>
      <c r="L217" s="826"/>
      <c r="M217" s="160"/>
      <c r="N217" s="819"/>
      <c r="O217" s="820"/>
      <c r="P217" s="159"/>
      <c r="Q217" s="825"/>
      <c r="R217" s="826"/>
      <c r="S217" s="159"/>
      <c r="T217" s="825"/>
      <c r="U217" s="826"/>
      <c r="V217" s="103" t="str">
        <f>IF(B217="","",VLOOKUP(B217,学連登録!$C$2:$H$3000,6,FALSE))</f>
        <v/>
      </c>
      <c r="W217" s="377"/>
      <c r="X217" s="157"/>
      <c r="Y217" s="118" t="str">
        <f t="shared" si="374"/>
        <v/>
      </c>
      <c r="Z217" s="97" t="str">
        <f>IF(G217="","",VLOOKUP(G217,種目名!$O$5:$T$104,3,0))</f>
        <v/>
      </c>
      <c r="AA217" s="99" t="str">
        <f>IF(J217="","",VLOOKUP(J217,種目名!$O$5:$T$104,3,0))</f>
        <v/>
      </c>
      <c r="AB217" s="119" t="str">
        <f>IF(M217="","",VLOOKUP(M217,種目名!$O$5:$T$104,3,0))</f>
        <v/>
      </c>
      <c r="AC217" s="119" t="str">
        <f>IF(P217="","",VLOOKUP(AF217,種目名!$O$5:$T$104,3,0))</f>
        <v/>
      </c>
      <c r="AD217" s="120" t="str">
        <f>IF(S217="","",VLOOKUP(AI217,種目名!$O$5:$T$104,3,0))</f>
        <v/>
      </c>
      <c r="AE217" s="117">
        <f t="shared" si="375"/>
        <v>0</v>
      </c>
      <c r="AF217" s="157" t="str">
        <f t="shared" si="376"/>
        <v/>
      </c>
      <c r="AG217" s="157" t="str">
        <f t="shared" si="377"/>
        <v/>
      </c>
      <c r="AH217" s="117">
        <f t="shared" si="378"/>
        <v>0</v>
      </c>
      <c r="AI217" s="157" t="str">
        <f t="shared" si="379"/>
        <v/>
      </c>
      <c r="AJ217" s="157" t="str">
        <f t="shared" si="380"/>
        <v/>
      </c>
      <c r="AK217" s="390"/>
      <c r="AL217" s="171">
        <f t="shared" si="297"/>
        <v>0</v>
      </c>
      <c r="AM217" s="399">
        <f t="shared" si="298"/>
        <v>0</v>
      </c>
      <c r="AN217" s="399">
        <f>COUNTIF($B$12:B217,B217)</f>
        <v>0</v>
      </c>
      <c r="AO217" s="399"/>
      <c r="AP217" s="399" t="str">
        <f t="shared" si="299"/>
        <v/>
      </c>
      <c r="AQ217" s="399" t="str">
        <f t="shared" si="300"/>
        <v/>
      </c>
      <c r="AR217" s="399" t="str">
        <f t="shared" si="301"/>
        <v/>
      </c>
      <c r="AS217" s="399" t="str">
        <f t="shared" si="302"/>
        <v/>
      </c>
      <c r="AT217" s="399">
        <f t="shared" si="303"/>
        <v>0</v>
      </c>
      <c r="AU217" s="399" t="str">
        <f t="shared" si="304"/>
        <v/>
      </c>
      <c r="AV217" s="399" t="str">
        <f t="shared" si="305"/>
        <v/>
      </c>
      <c r="AW217" s="399" t="str">
        <f t="shared" si="306"/>
        <v/>
      </c>
      <c r="AX217" s="399" t="str">
        <f t="shared" si="307"/>
        <v/>
      </c>
      <c r="AY217" s="399" t="str">
        <f t="shared" si="308"/>
        <v/>
      </c>
      <c r="AZ217" s="399" t="str">
        <f t="shared" si="309"/>
        <v/>
      </c>
      <c r="BA217" s="399" t="str">
        <f t="shared" si="310"/>
        <v/>
      </c>
      <c r="BB217" s="399" t="str">
        <f t="shared" si="311"/>
        <v/>
      </c>
      <c r="BC217" s="399" t="str">
        <f t="shared" si="312"/>
        <v/>
      </c>
      <c r="BD217" s="403" t="str">
        <f t="shared" si="313"/>
        <v/>
      </c>
      <c r="BE217" s="393">
        <f t="shared" si="314"/>
        <v>0</v>
      </c>
      <c r="BF217" s="157"/>
      <c r="BG217" s="399">
        <f t="shared" si="315"/>
        <v>0</v>
      </c>
      <c r="BH217" s="399">
        <f t="shared" si="316"/>
        <v>0</v>
      </c>
      <c r="BI217" s="412">
        <f t="shared" si="317"/>
        <v>0</v>
      </c>
      <c r="BJ217" s="413">
        <f t="shared" si="293"/>
        <v>0</v>
      </c>
      <c r="BK217" s="398" t="str">
        <f t="shared" si="294"/>
        <v>0</v>
      </c>
      <c r="BL217" s="398" t="str">
        <f t="shared" si="295"/>
        <v>0</v>
      </c>
      <c r="BM217" s="412">
        <f t="shared" si="318"/>
        <v>0</v>
      </c>
      <c r="BN217" s="412" t="str">
        <f t="shared" si="319"/>
        <v>0m0</v>
      </c>
      <c r="BO217" s="399">
        <f t="shared" si="320"/>
        <v>0</v>
      </c>
      <c r="BP217" s="399">
        <f t="shared" si="321"/>
        <v>0</v>
      </c>
      <c r="BQ217" s="412">
        <f t="shared" si="322"/>
        <v>0</v>
      </c>
      <c r="BR217" s="413">
        <f t="shared" si="323"/>
        <v>0</v>
      </c>
      <c r="BS217" s="398" t="str">
        <f t="shared" si="324"/>
        <v>0</v>
      </c>
      <c r="BT217" s="398" t="str">
        <f t="shared" si="325"/>
        <v>0</v>
      </c>
      <c r="BU217" s="412">
        <f t="shared" si="326"/>
        <v>0</v>
      </c>
      <c r="BV217" s="412" t="str">
        <f t="shared" si="327"/>
        <v>0m0</v>
      </c>
      <c r="BW217" s="399">
        <f t="shared" si="328"/>
        <v>0</v>
      </c>
      <c r="BX217" s="399">
        <f t="shared" si="329"/>
        <v>0</v>
      </c>
      <c r="BY217" s="412">
        <f t="shared" si="330"/>
        <v>0</v>
      </c>
      <c r="BZ217" s="413">
        <f t="shared" si="331"/>
        <v>0</v>
      </c>
      <c r="CA217" s="398" t="str">
        <f t="shared" si="332"/>
        <v>0</v>
      </c>
      <c r="CB217" s="398" t="str">
        <f t="shared" si="333"/>
        <v>0</v>
      </c>
      <c r="CC217" s="412">
        <f t="shared" si="334"/>
        <v>0</v>
      </c>
      <c r="CD217" s="412" t="str">
        <f t="shared" si="335"/>
        <v>0m0</v>
      </c>
      <c r="CE217" s="399">
        <f t="shared" si="336"/>
        <v>0</v>
      </c>
      <c r="CF217" s="399">
        <f t="shared" si="337"/>
        <v>0</v>
      </c>
      <c r="CG217" s="412">
        <f t="shared" si="338"/>
        <v>0</v>
      </c>
      <c r="CH217" s="413">
        <f t="shared" si="339"/>
        <v>0</v>
      </c>
      <c r="CI217" s="398" t="str">
        <f t="shared" si="340"/>
        <v>0</v>
      </c>
      <c r="CJ217" s="398" t="str">
        <f t="shared" si="341"/>
        <v>0</v>
      </c>
      <c r="CK217" s="412">
        <f t="shared" si="342"/>
        <v>0</v>
      </c>
      <c r="CL217" s="412" t="str">
        <f t="shared" si="343"/>
        <v>0m0</v>
      </c>
      <c r="CM217" s="399">
        <f t="shared" si="344"/>
        <v>0</v>
      </c>
      <c r="CN217" s="399">
        <f t="shared" si="345"/>
        <v>0</v>
      </c>
      <c r="CO217" s="412">
        <f t="shared" si="346"/>
        <v>0</v>
      </c>
      <c r="CP217" s="413">
        <f t="shared" si="347"/>
        <v>0</v>
      </c>
      <c r="CQ217" s="398" t="str">
        <f t="shared" si="348"/>
        <v>0</v>
      </c>
      <c r="CR217" s="398" t="str">
        <f t="shared" si="349"/>
        <v>0</v>
      </c>
      <c r="CS217" s="412">
        <f t="shared" si="350"/>
        <v>0</v>
      </c>
      <c r="CT217" s="412" t="str">
        <f t="shared" si="351"/>
        <v>0m0</v>
      </c>
      <c r="CU217" s="412">
        <f t="shared" si="352"/>
        <v>0</v>
      </c>
      <c r="CV217" s="412">
        <f t="shared" si="353"/>
        <v>0</v>
      </c>
      <c r="CW217" s="412">
        <f t="shared" si="354"/>
        <v>0</v>
      </c>
      <c r="CX217" s="412">
        <f t="shared" si="355"/>
        <v>0</v>
      </c>
      <c r="CY217" s="412">
        <f t="shared" si="356"/>
        <v>0</v>
      </c>
      <c r="CZ217" s="412" t="str">
        <f t="shared" si="357"/>
        <v/>
      </c>
      <c r="DA217" s="412" t="str">
        <f t="shared" si="358"/>
        <v/>
      </c>
      <c r="DB217" s="412" t="str">
        <f t="shared" si="359"/>
        <v/>
      </c>
      <c r="DC217" s="412" t="str">
        <f t="shared" si="360"/>
        <v/>
      </c>
      <c r="DD217" s="412" t="str">
        <f t="shared" si="361"/>
        <v/>
      </c>
      <c r="DE217" s="412"/>
      <c r="DG217" s="412" t="str">
        <f t="shared" si="362"/>
        <v/>
      </c>
      <c r="DH217" s="412" t="str">
        <f t="shared" si="363"/>
        <v/>
      </c>
      <c r="DI217" s="412">
        <f t="shared" si="364"/>
        <v>0</v>
      </c>
      <c r="DJ217" s="412" t="str">
        <f t="shared" si="365"/>
        <v/>
      </c>
      <c r="DK217" s="412" t="str">
        <f t="shared" si="366"/>
        <v/>
      </c>
      <c r="DL217" s="412" t="str">
        <f t="shared" si="367"/>
        <v/>
      </c>
      <c r="DM217" s="412" t="str">
        <f t="shared" si="368"/>
        <v/>
      </c>
      <c r="DN217" s="412" t="str">
        <f t="shared" si="369"/>
        <v/>
      </c>
      <c r="DO217" s="412" t="str">
        <f t="shared" si="370"/>
        <v/>
      </c>
      <c r="DR217" s="494"/>
      <c r="DS217" s="393">
        <f t="shared" si="373"/>
        <v>0</v>
      </c>
      <c r="DT217" s="393">
        <f t="shared" si="371"/>
        <v>0</v>
      </c>
      <c r="DU217" s="411">
        <f t="shared" si="372"/>
        <v>0</v>
      </c>
      <c r="DX217" s="494" t="e">
        <f>IF(BG217&lt;270000,○,"")</f>
        <v>#NAME?</v>
      </c>
    </row>
    <row r="218" spans="1:128" s="411" customFormat="1" ht="18" hidden="1" customHeight="1" thickBot="1">
      <c r="A218" s="145" t="str">
        <f t="shared" si="296"/>
        <v/>
      </c>
      <c r="B218" s="158"/>
      <c r="C218" s="31" t="str">
        <f>IF(B218="","",VLOOKUP(B218,学連登録!$C$2:$G$3000,2,FALSE))</f>
        <v/>
      </c>
      <c r="D218" s="32" t="str">
        <f>IF(B218="","",VLOOKUP(B218,学連登録!$C$2:$G$3000,3,FALSE))</f>
        <v/>
      </c>
      <c r="E218" s="33" t="str">
        <f>IF(B218="","",VLOOKUP(B218,学連登録!$C$2:$G$3000,4,FALSE))</f>
        <v/>
      </c>
      <c r="F218" s="383" t="str">
        <f>IF(B218="","",VLOOKUP(B218,学連登録!$C$2:$I$3000,7,FALSE))</f>
        <v/>
      </c>
      <c r="G218" s="159"/>
      <c r="H218" s="853"/>
      <c r="I218" s="854"/>
      <c r="J218" s="160"/>
      <c r="K218" s="825"/>
      <c r="L218" s="826"/>
      <c r="M218" s="160"/>
      <c r="N218" s="819"/>
      <c r="O218" s="820"/>
      <c r="P218" s="159"/>
      <c r="Q218" s="825"/>
      <c r="R218" s="826"/>
      <c r="S218" s="159"/>
      <c r="T218" s="825"/>
      <c r="U218" s="826"/>
      <c r="V218" s="103" t="str">
        <f>IF(B218="","",VLOOKUP(B218,学連登録!$C$2:$H$3000,6,FALSE))</f>
        <v/>
      </c>
      <c r="W218" s="377"/>
      <c r="X218" s="157"/>
      <c r="Y218" s="118" t="str">
        <f t="shared" si="374"/>
        <v/>
      </c>
      <c r="Z218" s="97" t="str">
        <f>IF(G218="","",VLOOKUP(G218,種目名!$O$5:$T$104,3,0))</f>
        <v/>
      </c>
      <c r="AA218" s="99" t="str">
        <f>IF(J218="","",VLOOKUP(J218,種目名!$O$5:$T$104,3,0))</f>
        <v/>
      </c>
      <c r="AB218" s="119" t="str">
        <f>IF(M218="","",VLOOKUP(M218,種目名!$O$5:$T$104,3,0))</f>
        <v/>
      </c>
      <c r="AC218" s="119" t="str">
        <f>IF(P218="","",VLOOKUP(AF218,種目名!$O$5:$T$104,3,0))</f>
        <v/>
      </c>
      <c r="AD218" s="120" t="str">
        <f>IF(S218="","",VLOOKUP(AI218,種目名!$O$5:$T$104,3,0))</f>
        <v/>
      </c>
      <c r="AE218" s="117">
        <f t="shared" si="375"/>
        <v>0</v>
      </c>
      <c r="AF218" s="157" t="str">
        <f t="shared" si="376"/>
        <v/>
      </c>
      <c r="AG218" s="157" t="str">
        <f t="shared" si="377"/>
        <v/>
      </c>
      <c r="AH218" s="117">
        <f t="shared" si="378"/>
        <v>0</v>
      </c>
      <c r="AI218" s="157" t="str">
        <f t="shared" si="379"/>
        <v/>
      </c>
      <c r="AJ218" s="157" t="str">
        <f t="shared" si="380"/>
        <v/>
      </c>
      <c r="AK218" s="390"/>
      <c r="AL218" s="171">
        <f t="shared" si="297"/>
        <v>0</v>
      </c>
      <c r="AM218" s="399">
        <f t="shared" si="298"/>
        <v>0</v>
      </c>
      <c r="AN218" s="399">
        <f>COUNTIF($B$12:B218,B218)</f>
        <v>0</v>
      </c>
      <c r="AO218" s="399"/>
      <c r="AP218" s="399" t="str">
        <f t="shared" si="299"/>
        <v/>
      </c>
      <c r="AQ218" s="399" t="str">
        <f t="shared" si="300"/>
        <v/>
      </c>
      <c r="AR218" s="399" t="str">
        <f t="shared" si="301"/>
        <v/>
      </c>
      <c r="AS218" s="399" t="str">
        <f t="shared" si="302"/>
        <v/>
      </c>
      <c r="AT218" s="399">
        <f t="shared" si="303"/>
        <v>0</v>
      </c>
      <c r="AU218" s="399" t="str">
        <f t="shared" si="304"/>
        <v/>
      </c>
      <c r="AV218" s="399" t="str">
        <f t="shared" si="305"/>
        <v/>
      </c>
      <c r="AW218" s="399" t="str">
        <f t="shared" si="306"/>
        <v/>
      </c>
      <c r="AX218" s="399" t="str">
        <f t="shared" si="307"/>
        <v/>
      </c>
      <c r="AY218" s="399" t="str">
        <f t="shared" si="308"/>
        <v/>
      </c>
      <c r="AZ218" s="399" t="str">
        <f t="shared" si="309"/>
        <v/>
      </c>
      <c r="BA218" s="399" t="str">
        <f t="shared" si="310"/>
        <v/>
      </c>
      <c r="BB218" s="399" t="str">
        <f t="shared" si="311"/>
        <v/>
      </c>
      <c r="BC218" s="399" t="str">
        <f t="shared" si="312"/>
        <v/>
      </c>
      <c r="BD218" s="403" t="str">
        <f t="shared" si="313"/>
        <v/>
      </c>
      <c r="BE218" s="393">
        <f t="shared" si="314"/>
        <v>0</v>
      </c>
      <c r="BF218" s="157"/>
      <c r="BG218" s="399">
        <f t="shared" si="315"/>
        <v>0</v>
      </c>
      <c r="BH218" s="399">
        <f t="shared" si="316"/>
        <v>0</v>
      </c>
      <c r="BI218" s="412">
        <f t="shared" si="317"/>
        <v>0</v>
      </c>
      <c r="BJ218" s="413">
        <f t="shared" si="293"/>
        <v>0</v>
      </c>
      <c r="BK218" s="398" t="str">
        <f t="shared" si="294"/>
        <v>0</v>
      </c>
      <c r="BL218" s="398" t="str">
        <f t="shared" si="295"/>
        <v>0</v>
      </c>
      <c r="BM218" s="412">
        <f t="shared" si="318"/>
        <v>0</v>
      </c>
      <c r="BN218" s="412" t="str">
        <f t="shared" si="319"/>
        <v>0m0</v>
      </c>
      <c r="BO218" s="399">
        <f t="shared" si="320"/>
        <v>0</v>
      </c>
      <c r="BP218" s="399">
        <f t="shared" si="321"/>
        <v>0</v>
      </c>
      <c r="BQ218" s="412">
        <f t="shared" si="322"/>
        <v>0</v>
      </c>
      <c r="BR218" s="413">
        <f t="shared" si="323"/>
        <v>0</v>
      </c>
      <c r="BS218" s="398" t="str">
        <f t="shared" si="324"/>
        <v>0</v>
      </c>
      <c r="BT218" s="398" t="str">
        <f t="shared" si="325"/>
        <v>0</v>
      </c>
      <c r="BU218" s="412">
        <f t="shared" si="326"/>
        <v>0</v>
      </c>
      <c r="BV218" s="412" t="str">
        <f t="shared" si="327"/>
        <v>0m0</v>
      </c>
      <c r="BW218" s="399">
        <f t="shared" si="328"/>
        <v>0</v>
      </c>
      <c r="BX218" s="399">
        <f t="shared" si="329"/>
        <v>0</v>
      </c>
      <c r="BY218" s="412">
        <f t="shared" si="330"/>
        <v>0</v>
      </c>
      <c r="BZ218" s="413">
        <f t="shared" si="331"/>
        <v>0</v>
      </c>
      <c r="CA218" s="398" t="str">
        <f t="shared" si="332"/>
        <v>0</v>
      </c>
      <c r="CB218" s="398" t="str">
        <f t="shared" si="333"/>
        <v>0</v>
      </c>
      <c r="CC218" s="412">
        <f t="shared" si="334"/>
        <v>0</v>
      </c>
      <c r="CD218" s="412" t="str">
        <f t="shared" si="335"/>
        <v>0m0</v>
      </c>
      <c r="CE218" s="399">
        <f t="shared" si="336"/>
        <v>0</v>
      </c>
      <c r="CF218" s="399">
        <f t="shared" si="337"/>
        <v>0</v>
      </c>
      <c r="CG218" s="412">
        <f t="shared" si="338"/>
        <v>0</v>
      </c>
      <c r="CH218" s="413">
        <f t="shared" si="339"/>
        <v>0</v>
      </c>
      <c r="CI218" s="398" t="str">
        <f t="shared" si="340"/>
        <v>0</v>
      </c>
      <c r="CJ218" s="398" t="str">
        <f t="shared" si="341"/>
        <v>0</v>
      </c>
      <c r="CK218" s="412">
        <f t="shared" si="342"/>
        <v>0</v>
      </c>
      <c r="CL218" s="412" t="str">
        <f t="shared" si="343"/>
        <v>0m0</v>
      </c>
      <c r="CM218" s="399">
        <f t="shared" si="344"/>
        <v>0</v>
      </c>
      <c r="CN218" s="399">
        <f t="shared" si="345"/>
        <v>0</v>
      </c>
      <c r="CO218" s="412">
        <f t="shared" si="346"/>
        <v>0</v>
      </c>
      <c r="CP218" s="413">
        <f t="shared" si="347"/>
        <v>0</v>
      </c>
      <c r="CQ218" s="398" t="str">
        <f t="shared" si="348"/>
        <v>0</v>
      </c>
      <c r="CR218" s="398" t="str">
        <f t="shared" si="349"/>
        <v>0</v>
      </c>
      <c r="CS218" s="412">
        <f t="shared" si="350"/>
        <v>0</v>
      </c>
      <c r="CT218" s="412" t="str">
        <f t="shared" si="351"/>
        <v>0m0</v>
      </c>
      <c r="CU218" s="412">
        <f t="shared" si="352"/>
        <v>0</v>
      </c>
      <c r="CV218" s="412">
        <f t="shared" si="353"/>
        <v>0</v>
      </c>
      <c r="CW218" s="412">
        <f t="shared" si="354"/>
        <v>0</v>
      </c>
      <c r="CX218" s="412">
        <f t="shared" si="355"/>
        <v>0</v>
      </c>
      <c r="CY218" s="412">
        <f t="shared" si="356"/>
        <v>0</v>
      </c>
      <c r="CZ218" s="412" t="str">
        <f t="shared" si="357"/>
        <v/>
      </c>
      <c r="DA218" s="412" t="str">
        <f t="shared" si="358"/>
        <v/>
      </c>
      <c r="DB218" s="412" t="str">
        <f t="shared" si="359"/>
        <v/>
      </c>
      <c r="DC218" s="412" t="str">
        <f t="shared" si="360"/>
        <v/>
      </c>
      <c r="DD218" s="412" t="str">
        <f t="shared" si="361"/>
        <v/>
      </c>
      <c r="DE218" s="412"/>
      <c r="DG218" s="412" t="str">
        <f t="shared" si="362"/>
        <v/>
      </c>
      <c r="DH218" s="412" t="str">
        <f t="shared" si="363"/>
        <v/>
      </c>
      <c r="DI218" s="412">
        <f t="shared" si="364"/>
        <v>0</v>
      </c>
      <c r="DJ218" s="412" t="str">
        <f t="shared" si="365"/>
        <v/>
      </c>
      <c r="DK218" s="412" t="str">
        <f t="shared" si="366"/>
        <v/>
      </c>
      <c r="DL218" s="412" t="str">
        <f t="shared" si="367"/>
        <v/>
      </c>
      <c r="DM218" s="412" t="str">
        <f t="shared" si="368"/>
        <v/>
      </c>
      <c r="DN218" s="412" t="str">
        <f t="shared" si="369"/>
        <v/>
      </c>
      <c r="DO218" s="412" t="str">
        <f t="shared" si="370"/>
        <v/>
      </c>
      <c r="DR218" s="494"/>
      <c r="DS218" s="393">
        <f t="shared" si="373"/>
        <v>0</v>
      </c>
      <c r="DT218" s="393">
        <f t="shared" si="371"/>
        <v>0</v>
      </c>
      <c r="DU218" s="411">
        <f t="shared" si="372"/>
        <v>0</v>
      </c>
      <c r="DX218" s="494" t="e">
        <f>IF(BG218&lt;270000,○,"")</f>
        <v>#NAME?</v>
      </c>
    </row>
    <row r="219" spans="1:128" s="411" customFormat="1" ht="18" hidden="1" customHeight="1" thickBot="1">
      <c r="A219" s="145" t="str">
        <f t="shared" si="296"/>
        <v/>
      </c>
      <c r="B219" s="158"/>
      <c r="C219" s="31" t="str">
        <f>IF(B219="","",VLOOKUP(B219,学連登録!$C$2:$G$3000,2,FALSE))</f>
        <v/>
      </c>
      <c r="D219" s="32" t="str">
        <f>IF(B219="","",VLOOKUP(B219,学連登録!$C$2:$G$3000,3,FALSE))</f>
        <v/>
      </c>
      <c r="E219" s="33" t="str">
        <f>IF(B219="","",VLOOKUP(B219,学連登録!$C$2:$G$3000,4,FALSE))</f>
        <v/>
      </c>
      <c r="F219" s="383" t="str">
        <f>IF(B219="","",VLOOKUP(B219,学連登録!$C$2:$I$3000,7,FALSE))</f>
        <v/>
      </c>
      <c r="G219" s="159"/>
      <c r="H219" s="853"/>
      <c r="I219" s="854"/>
      <c r="J219" s="160"/>
      <c r="K219" s="825"/>
      <c r="L219" s="826"/>
      <c r="M219" s="160"/>
      <c r="N219" s="819"/>
      <c r="O219" s="820"/>
      <c r="P219" s="159"/>
      <c r="Q219" s="825"/>
      <c r="R219" s="826"/>
      <c r="S219" s="159"/>
      <c r="T219" s="825"/>
      <c r="U219" s="826"/>
      <c r="V219" s="103" t="str">
        <f>IF(B219="","",VLOOKUP(B219,学連登録!$C$2:$H$3000,6,FALSE))</f>
        <v/>
      </c>
      <c r="W219" s="377"/>
      <c r="X219" s="157"/>
      <c r="Y219" s="118" t="str">
        <f t="shared" si="374"/>
        <v/>
      </c>
      <c r="Z219" s="97" t="str">
        <f>IF(G219="","",VLOOKUP(G219,種目名!$O$5:$T$104,3,0))</f>
        <v/>
      </c>
      <c r="AA219" s="99" t="str">
        <f>IF(J219="","",VLOOKUP(J219,種目名!$O$5:$T$104,3,0))</f>
        <v/>
      </c>
      <c r="AB219" s="119" t="str">
        <f>IF(M219="","",VLOOKUP(M219,種目名!$O$5:$T$104,3,0))</f>
        <v/>
      </c>
      <c r="AC219" s="119" t="str">
        <f>IF(P219="","",VLOOKUP(AF219,種目名!$O$5:$T$104,3,0))</f>
        <v/>
      </c>
      <c r="AD219" s="120" t="str">
        <f>IF(S219="","",VLOOKUP(AI219,種目名!$O$5:$T$104,3,0))</f>
        <v/>
      </c>
      <c r="AE219" s="117">
        <f t="shared" si="375"/>
        <v>0</v>
      </c>
      <c r="AF219" s="157" t="str">
        <f t="shared" si="376"/>
        <v/>
      </c>
      <c r="AG219" s="157" t="str">
        <f t="shared" si="377"/>
        <v/>
      </c>
      <c r="AH219" s="117">
        <f t="shared" si="378"/>
        <v>0</v>
      </c>
      <c r="AI219" s="157" t="str">
        <f t="shared" si="379"/>
        <v/>
      </c>
      <c r="AJ219" s="157" t="str">
        <f t="shared" si="380"/>
        <v/>
      </c>
      <c r="AK219" s="390"/>
      <c r="AL219" s="171">
        <f t="shared" si="297"/>
        <v>0</v>
      </c>
      <c r="AM219" s="399">
        <f t="shared" si="298"/>
        <v>0</v>
      </c>
      <c r="AN219" s="399">
        <f>COUNTIF($B$12:B219,B219)</f>
        <v>0</v>
      </c>
      <c r="AO219" s="399"/>
      <c r="AP219" s="399" t="str">
        <f t="shared" si="299"/>
        <v/>
      </c>
      <c r="AQ219" s="399" t="str">
        <f t="shared" si="300"/>
        <v/>
      </c>
      <c r="AR219" s="399" t="str">
        <f t="shared" si="301"/>
        <v/>
      </c>
      <c r="AS219" s="399" t="str">
        <f t="shared" si="302"/>
        <v/>
      </c>
      <c r="AT219" s="399">
        <f t="shared" si="303"/>
        <v>0</v>
      </c>
      <c r="AU219" s="399" t="str">
        <f t="shared" si="304"/>
        <v/>
      </c>
      <c r="AV219" s="399" t="str">
        <f t="shared" si="305"/>
        <v/>
      </c>
      <c r="AW219" s="399" t="str">
        <f t="shared" si="306"/>
        <v/>
      </c>
      <c r="AX219" s="399" t="str">
        <f t="shared" si="307"/>
        <v/>
      </c>
      <c r="AY219" s="399" t="str">
        <f t="shared" si="308"/>
        <v/>
      </c>
      <c r="AZ219" s="399" t="str">
        <f t="shared" si="309"/>
        <v/>
      </c>
      <c r="BA219" s="399" t="str">
        <f t="shared" si="310"/>
        <v/>
      </c>
      <c r="BB219" s="399" t="str">
        <f t="shared" si="311"/>
        <v/>
      </c>
      <c r="BC219" s="399" t="str">
        <f t="shared" si="312"/>
        <v/>
      </c>
      <c r="BD219" s="403" t="str">
        <f t="shared" si="313"/>
        <v/>
      </c>
      <c r="BE219" s="393">
        <f t="shared" si="314"/>
        <v>0</v>
      </c>
      <c r="BF219" s="157"/>
      <c r="BG219" s="399">
        <f t="shared" si="315"/>
        <v>0</v>
      </c>
      <c r="BH219" s="399">
        <f t="shared" si="316"/>
        <v>0</v>
      </c>
      <c r="BI219" s="412">
        <f t="shared" si="317"/>
        <v>0</v>
      </c>
      <c r="BJ219" s="413">
        <f t="shared" si="293"/>
        <v>0</v>
      </c>
      <c r="BK219" s="398" t="str">
        <f t="shared" si="294"/>
        <v>0</v>
      </c>
      <c r="BL219" s="398" t="str">
        <f t="shared" si="295"/>
        <v>0</v>
      </c>
      <c r="BM219" s="412">
        <f t="shared" si="318"/>
        <v>0</v>
      </c>
      <c r="BN219" s="412" t="str">
        <f t="shared" si="319"/>
        <v>0m0</v>
      </c>
      <c r="BO219" s="399">
        <f t="shared" si="320"/>
        <v>0</v>
      </c>
      <c r="BP219" s="399">
        <f t="shared" si="321"/>
        <v>0</v>
      </c>
      <c r="BQ219" s="412">
        <f t="shared" si="322"/>
        <v>0</v>
      </c>
      <c r="BR219" s="413">
        <f t="shared" si="323"/>
        <v>0</v>
      </c>
      <c r="BS219" s="398" t="str">
        <f t="shared" si="324"/>
        <v>0</v>
      </c>
      <c r="BT219" s="398" t="str">
        <f t="shared" si="325"/>
        <v>0</v>
      </c>
      <c r="BU219" s="412">
        <f t="shared" si="326"/>
        <v>0</v>
      </c>
      <c r="BV219" s="412" t="str">
        <f t="shared" si="327"/>
        <v>0m0</v>
      </c>
      <c r="BW219" s="399">
        <f t="shared" si="328"/>
        <v>0</v>
      </c>
      <c r="BX219" s="399">
        <f t="shared" si="329"/>
        <v>0</v>
      </c>
      <c r="BY219" s="412">
        <f t="shared" si="330"/>
        <v>0</v>
      </c>
      <c r="BZ219" s="413">
        <f t="shared" si="331"/>
        <v>0</v>
      </c>
      <c r="CA219" s="398" t="str">
        <f t="shared" si="332"/>
        <v>0</v>
      </c>
      <c r="CB219" s="398" t="str">
        <f t="shared" si="333"/>
        <v>0</v>
      </c>
      <c r="CC219" s="412">
        <f t="shared" si="334"/>
        <v>0</v>
      </c>
      <c r="CD219" s="412" t="str">
        <f t="shared" si="335"/>
        <v>0m0</v>
      </c>
      <c r="CE219" s="399">
        <f t="shared" si="336"/>
        <v>0</v>
      </c>
      <c r="CF219" s="399">
        <f t="shared" si="337"/>
        <v>0</v>
      </c>
      <c r="CG219" s="412">
        <f t="shared" si="338"/>
        <v>0</v>
      </c>
      <c r="CH219" s="413">
        <f t="shared" si="339"/>
        <v>0</v>
      </c>
      <c r="CI219" s="398" t="str">
        <f t="shared" si="340"/>
        <v>0</v>
      </c>
      <c r="CJ219" s="398" t="str">
        <f t="shared" si="341"/>
        <v>0</v>
      </c>
      <c r="CK219" s="412">
        <f t="shared" si="342"/>
        <v>0</v>
      </c>
      <c r="CL219" s="412" t="str">
        <f t="shared" si="343"/>
        <v>0m0</v>
      </c>
      <c r="CM219" s="399">
        <f t="shared" si="344"/>
        <v>0</v>
      </c>
      <c r="CN219" s="399">
        <f t="shared" si="345"/>
        <v>0</v>
      </c>
      <c r="CO219" s="412">
        <f t="shared" si="346"/>
        <v>0</v>
      </c>
      <c r="CP219" s="413">
        <f t="shared" si="347"/>
        <v>0</v>
      </c>
      <c r="CQ219" s="398" t="str">
        <f t="shared" si="348"/>
        <v>0</v>
      </c>
      <c r="CR219" s="398" t="str">
        <f t="shared" si="349"/>
        <v>0</v>
      </c>
      <c r="CS219" s="412">
        <f t="shared" si="350"/>
        <v>0</v>
      </c>
      <c r="CT219" s="412" t="str">
        <f t="shared" si="351"/>
        <v>0m0</v>
      </c>
      <c r="CU219" s="412">
        <f t="shared" si="352"/>
        <v>0</v>
      </c>
      <c r="CV219" s="412">
        <f t="shared" si="353"/>
        <v>0</v>
      </c>
      <c r="CW219" s="412">
        <f t="shared" si="354"/>
        <v>0</v>
      </c>
      <c r="CX219" s="412">
        <f t="shared" si="355"/>
        <v>0</v>
      </c>
      <c r="CY219" s="412">
        <f t="shared" si="356"/>
        <v>0</v>
      </c>
      <c r="CZ219" s="412" t="str">
        <f t="shared" si="357"/>
        <v/>
      </c>
      <c r="DA219" s="412" t="str">
        <f t="shared" si="358"/>
        <v/>
      </c>
      <c r="DB219" s="412" t="str">
        <f t="shared" si="359"/>
        <v/>
      </c>
      <c r="DC219" s="412" t="str">
        <f t="shared" si="360"/>
        <v/>
      </c>
      <c r="DD219" s="412" t="str">
        <f t="shared" si="361"/>
        <v/>
      </c>
      <c r="DE219" s="412"/>
      <c r="DG219" s="412" t="str">
        <f t="shared" si="362"/>
        <v/>
      </c>
      <c r="DH219" s="412" t="str">
        <f t="shared" si="363"/>
        <v/>
      </c>
      <c r="DI219" s="412">
        <f t="shared" si="364"/>
        <v>0</v>
      </c>
      <c r="DJ219" s="412" t="str">
        <f t="shared" si="365"/>
        <v/>
      </c>
      <c r="DK219" s="412" t="str">
        <f t="shared" si="366"/>
        <v/>
      </c>
      <c r="DL219" s="412" t="str">
        <f t="shared" si="367"/>
        <v/>
      </c>
      <c r="DM219" s="412" t="str">
        <f t="shared" si="368"/>
        <v/>
      </c>
      <c r="DN219" s="412" t="str">
        <f t="shared" si="369"/>
        <v/>
      </c>
      <c r="DO219" s="412" t="str">
        <f t="shared" si="370"/>
        <v/>
      </c>
      <c r="DR219" s="494"/>
      <c r="DS219" s="393">
        <f t="shared" si="373"/>
        <v>0</v>
      </c>
      <c r="DT219" s="393">
        <f t="shared" si="371"/>
        <v>0</v>
      </c>
      <c r="DU219" s="411">
        <f t="shared" si="372"/>
        <v>0</v>
      </c>
      <c r="DX219" s="494" t="e">
        <f>IF(BG219&lt;270000,○,"")</f>
        <v>#NAME?</v>
      </c>
    </row>
    <row r="220" spans="1:128" s="411" customFormat="1" ht="18" hidden="1" customHeight="1" thickBot="1">
      <c r="A220" s="145" t="str">
        <f t="shared" si="296"/>
        <v/>
      </c>
      <c r="B220" s="158"/>
      <c r="C220" s="31" t="str">
        <f>IF(B220="","",VLOOKUP(B220,学連登録!$C$2:$G$3000,2,FALSE))</f>
        <v/>
      </c>
      <c r="D220" s="32" t="str">
        <f>IF(B220="","",VLOOKUP(B220,学連登録!$C$2:$G$3000,3,FALSE))</f>
        <v/>
      </c>
      <c r="E220" s="33" t="str">
        <f>IF(B220="","",VLOOKUP(B220,学連登録!$C$2:$G$3000,4,FALSE))</f>
        <v/>
      </c>
      <c r="F220" s="383" t="str">
        <f>IF(B220="","",VLOOKUP(B220,学連登録!$C$2:$I$3000,7,FALSE))</f>
        <v/>
      </c>
      <c r="G220" s="159"/>
      <c r="H220" s="853"/>
      <c r="I220" s="854"/>
      <c r="J220" s="160"/>
      <c r="K220" s="825"/>
      <c r="L220" s="826"/>
      <c r="M220" s="160"/>
      <c r="N220" s="819"/>
      <c r="O220" s="820"/>
      <c r="P220" s="159"/>
      <c r="Q220" s="825"/>
      <c r="R220" s="826"/>
      <c r="S220" s="159"/>
      <c r="T220" s="825"/>
      <c r="U220" s="826"/>
      <c r="V220" s="103" t="str">
        <f>IF(B220="","",VLOOKUP(B220,学連登録!$C$2:$H$3000,6,FALSE))</f>
        <v/>
      </c>
      <c r="W220" s="377"/>
      <c r="X220" s="157"/>
      <c r="Y220" s="118" t="str">
        <f t="shared" si="374"/>
        <v/>
      </c>
      <c r="Z220" s="97" t="str">
        <f>IF(G220="","",VLOOKUP(G220,種目名!$O$5:$T$104,3,0))</f>
        <v/>
      </c>
      <c r="AA220" s="99" t="str">
        <f>IF(J220="","",VLOOKUP(J220,種目名!$O$5:$T$104,3,0))</f>
        <v/>
      </c>
      <c r="AB220" s="119" t="str">
        <f>IF(M220="","",VLOOKUP(M220,種目名!$O$5:$T$104,3,0))</f>
        <v/>
      </c>
      <c r="AC220" s="119" t="str">
        <f>IF(P220="","",VLOOKUP(AF220,種目名!$O$5:$T$104,3,0))</f>
        <v/>
      </c>
      <c r="AD220" s="120" t="str">
        <f>IF(S220="","",VLOOKUP(AI220,種目名!$O$5:$T$104,3,0))</f>
        <v/>
      </c>
      <c r="AE220" s="117">
        <f t="shared" si="375"/>
        <v>0</v>
      </c>
      <c r="AF220" s="157" t="str">
        <f t="shared" si="376"/>
        <v/>
      </c>
      <c r="AG220" s="157" t="str">
        <f t="shared" si="377"/>
        <v/>
      </c>
      <c r="AH220" s="117">
        <f t="shared" si="378"/>
        <v>0</v>
      </c>
      <c r="AI220" s="157" t="str">
        <f t="shared" si="379"/>
        <v/>
      </c>
      <c r="AJ220" s="157" t="str">
        <f t="shared" si="380"/>
        <v/>
      </c>
      <c r="AK220" s="390"/>
      <c r="AL220" s="171">
        <f t="shared" si="297"/>
        <v>0</v>
      </c>
      <c r="AM220" s="399">
        <f t="shared" si="298"/>
        <v>0</v>
      </c>
      <c r="AN220" s="399">
        <f>COUNTIF($B$12:B220,B220)</f>
        <v>0</v>
      </c>
      <c r="AO220" s="399"/>
      <c r="AP220" s="399" t="str">
        <f t="shared" si="299"/>
        <v/>
      </c>
      <c r="AQ220" s="399" t="str">
        <f t="shared" si="300"/>
        <v/>
      </c>
      <c r="AR220" s="399" t="str">
        <f t="shared" si="301"/>
        <v/>
      </c>
      <c r="AS220" s="399" t="str">
        <f t="shared" si="302"/>
        <v/>
      </c>
      <c r="AT220" s="399">
        <f t="shared" si="303"/>
        <v>0</v>
      </c>
      <c r="AU220" s="399" t="str">
        <f t="shared" si="304"/>
        <v/>
      </c>
      <c r="AV220" s="399" t="str">
        <f t="shared" si="305"/>
        <v/>
      </c>
      <c r="AW220" s="399" t="str">
        <f t="shared" si="306"/>
        <v/>
      </c>
      <c r="AX220" s="399" t="str">
        <f t="shared" si="307"/>
        <v/>
      </c>
      <c r="AY220" s="399" t="str">
        <f t="shared" si="308"/>
        <v/>
      </c>
      <c r="AZ220" s="399" t="str">
        <f t="shared" si="309"/>
        <v/>
      </c>
      <c r="BA220" s="399" t="str">
        <f t="shared" si="310"/>
        <v/>
      </c>
      <c r="BB220" s="399" t="str">
        <f t="shared" si="311"/>
        <v/>
      </c>
      <c r="BC220" s="399" t="str">
        <f t="shared" si="312"/>
        <v/>
      </c>
      <c r="BD220" s="403" t="str">
        <f t="shared" si="313"/>
        <v/>
      </c>
      <c r="BE220" s="393">
        <f t="shared" si="314"/>
        <v>0</v>
      </c>
      <c r="BF220" s="157"/>
      <c r="BG220" s="399">
        <f t="shared" si="315"/>
        <v>0</v>
      </c>
      <c r="BH220" s="399">
        <f t="shared" si="316"/>
        <v>0</v>
      </c>
      <c r="BI220" s="412">
        <f t="shared" si="317"/>
        <v>0</v>
      </c>
      <c r="BJ220" s="413">
        <f t="shared" si="293"/>
        <v>0</v>
      </c>
      <c r="BK220" s="398" t="str">
        <f t="shared" si="294"/>
        <v>0</v>
      </c>
      <c r="BL220" s="398" t="str">
        <f t="shared" si="295"/>
        <v>0</v>
      </c>
      <c r="BM220" s="412">
        <f t="shared" si="318"/>
        <v>0</v>
      </c>
      <c r="BN220" s="412" t="str">
        <f t="shared" si="319"/>
        <v>0m0</v>
      </c>
      <c r="BO220" s="399">
        <f t="shared" si="320"/>
        <v>0</v>
      </c>
      <c r="BP220" s="399">
        <f t="shared" si="321"/>
        <v>0</v>
      </c>
      <c r="BQ220" s="412">
        <f t="shared" si="322"/>
        <v>0</v>
      </c>
      <c r="BR220" s="413">
        <f t="shared" si="323"/>
        <v>0</v>
      </c>
      <c r="BS220" s="398" t="str">
        <f t="shared" si="324"/>
        <v>0</v>
      </c>
      <c r="BT220" s="398" t="str">
        <f t="shared" si="325"/>
        <v>0</v>
      </c>
      <c r="BU220" s="412">
        <f t="shared" si="326"/>
        <v>0</v>
      </c>
      <c r="BV220" s="412" t="str">
        <f t="shared" si="327"/>
        <v>0m0</v>
      </c>
      <c r="BW220" s="399">
        <f t="shared" si="328"/>
        <v>0</v>
      </c>
      <c r="BX220" s="399">
        <f t="shared" si="329"/>
        <v>0</v>
      </c>
      <c r="BY220" s="412">
        <f t="shared" si="330"/>
        <v>0</v>
      </c>
      <c r="BZ220" s="413">
        <f t="shared" si="331"/>
        <v>0</v>
      </c>
      <c r="CA220" s="398" t="str">
        <f t="shared" si="332"/>
        <v>0</v>
      </c>
      <c r="CB220" s="398" t="str">
        <f t="shared" si="333"/>
        <v>0</v>
      </c>
      <c r="CC220" s="412">
        <f t="shared" si="334"/>
        <v>0</v>
      </c>
      <c r="CD220" s="412" t="str">
        <f t="shared" si="335"/>
        <v>0m0</v>
      </c>
      <c r="CE220" s="399">
        <f t="shared" si="336"/>
        <v>0</v>
      </c>
      <c r="CF220" s="399">
        <f t="shared" si="337"/>
        <v>0</v>
      </c>
      <c r="CG220" s="412">
        <f t="shared" si="338"/>
        <v>0</v>
      </c>
      <c r="CH220" s="413">
        <f t="shared" si="339"/>
        <v>0</v>
      </c>
      <c r="CI220" s="398" t="str">
        <f t="shared" si="340"/>
        <v>0</v>
      </c>
      <c r="CJ220" s="398" t="str">
        <f t="shared" si="341"/>
        <v>0</v>
      </c>
      <c r="CK220" s="412">
        <f t="shared" si="342"/>
        <v>0</v>
      </c>
      <c r="CL220" s="412" t="str">
        <f t="shared" si="343"/>
        <v>0m0</v>
      </c>
      <c r="CM220" s="399">
        <f t="shared" si="344"/>
        <v>0</v>
      </c>
      <c r="CN220" s="399">
        <f t="shared" si="345"/>
        <v>0</v>
      </c>
      <c r="CO220" s="412">
        <f t="shared" si="346"/>
        <v>0</v>
      </c>
      <c r="CP220" s="413">
        <f t="shared" si="347"/>
        <v>0</v>
      </c>
      <c r="CQ220" s="398" t="str">
        <f t="shared" si="348"/>
        <v>0</v>
      </c>
      <c r="CR220" s="398" t="str">
        <f t="shared" si="349"/>
        <v>0</v>
      </c>
      <c r="CS220" s="412">
        <f t="shared" si="350"/>
        <v>0</v>
      </c>
      <c r="CT220" s="412" t="str">
        <f t="shared" si="351"/>
        <v>0m0</v>
      </c>
      <c r="CU220" s="412">
        <f t="shared" si="352"/>
        <v>0</v>
      </c>
      <c r="CV220" s="412">
        <f t="shared" si="353"/>
        <v>0</v>
      </c>
      <c r="CW220" s="412">
        <f t="shared" si="354"/>
        <v>0</v>
      </c>
      <c r="CX220" s="412">
        <f t="shared" si="355"/>
        <v>0</v>
      </c>
      <c r="CY220" s="412">
        <f t="shared" si="356"/>
        <v>0</v>
      </c>
      <c r="CZ220" s="412" t="str">
        <f t="shared" si="357"/>
        <v/>
      </c>
      <c r="DA220" s="412" t="str">
        <f t="shared" si="358"/>
        <v/>
      </c>
      <c r="DB220" s="412" t="str">
        <f t="shared" si="359"/>
        <v/>
      </c>
      <c r="DC220" s="412" t="str">
        <f t="shared" si="360"/>
        <v/>
      </c>
      <c r="DD220" s="412" t="str">
        <f t="shared" si="361"/>
        <v/>
      </c>
      <c r="DE220" s="412"/>
      <c r="DG220" s="412" t="str">
        <f t="shared" si="362"/>
        <v/>
      </c>
      <c r="DH220" s="412" t="str">
        <f t="shared" si="363"/>
        <v/>
      </c>
      <c r="DI220" s="412">
        <f t="shared" si="364"/>
        <v>0</v>
      </c>
      <c r="DJ220" s="412" t="str">
        <f t="shared" si="365"/>
        <v/>
      </c>
      <c r="DK220" s="412" t="str">
        <f t="shared" si="366"/>
        <v/>
      </c>
      <c r="DL220" s="412" t="str">
        <f t="shared" si="367"/>
        <v/>
      </c>
      <c r="DM220" s="412" t="str">
        <f t="shared" si="368"/>
        <v/>
      </c>
      <c r="DN220" s="412" t="str">
        <f t="shared" si="369"/>
        <v/>
      </c>
      <c r="DO220" s="412" t="str">
        <f t="shared" si="370"/>
        <v/>
      </c>
      <c r="DR220" s="494"/>
      <c r="DS220" s="393">
        <f t="shared" si="373"/>
        <v>0</v>
      </c>
      <c r="DT220" s="393">
        <f t="shared" si="371"/>
        <v>0</v>
      </c>
      <c r="DU220" s="411">
        <f t="shared" si="372"/>
        <v>0</v>
      </c>
      <c r="DX220" s="494" t="e">
        <f>IF(BG220&lt;270000,○,"")</f>
        <v>#NAME?</v>
      </c>
    </row>
    <row r="221" spans="1:128" s="411" customFormat="1" ht="18" hidden="1" customHeight="1" thickBot="1">
      <c r="A221" s="145" t="str">
        <f t="shared" si="296"/>
        <v/>
      </c>
      <c r="B221" s="158"/>
      <c r="C221" s="31" t="str">
        <f>IF(B221="","",VLOOKUP(B221,学連登録!$C$2:$G$3000,2,FALSE))</f>
        <v/>
      </c>
      <c r="D221" s="32" t="str">
        <f>IF(B221="","",VLOOKUP(B221,学連登録!$C$2:$G$3000,3,FALSE))</f>
        <v/>
      </c>
      <c r="E221" s="33" t="str">
        <f>IF(B221="","",VLOOKUP(B221,学連登録!$C$2:$G$3000,4,FALSE))</f>
        <v/>
      </c>
      <c r="F221" s="383" t="str">
        <f>IF(B221="","",VLOOKUP(B221,学連登録!$C$2:$I$3000,7,FALSE))</f>
        <v/>
      </c>
      <c r="G221" s="159"/>
      <c r="H221" s="853"/>
      <c r="I221" s="854"/>
      <c r="J221" s="160"/>
      <c r="K221" s="825"/>
      <c r="L221" s="826"/>
      <c r="M221" s="160"/>
      <c r="N221" s="819"/>
      <c r="O221" s="820"/>
      <c r="P221" s="159"/>
      <c r="Q221" s="825"/>
      <c r="R221" s="826"/>
      <c r="S221" s="159"/>
      <c r="T221" s="825"/>
      <c r="U221" s="826"/>
      <c r="V221" s="103" t="str">
        <f>IF(B221="","",VLOOKUP(B221,学連登録!$C$2:$H$3000,6,FALSE))</f>
        <v/>
      </c>
      <c r="W221" s="377"/>
      <c r="X221" s="157"/>
      <c r="Y221" s="118" t="str">
        <f t="shared" si="374"/>
        <v/>
      </c>
      <c r="Z221" s="97" t="str">
        <f>IF(G221="","",VLOOKUP(G221,種目名!$O$5:$T$104,3,0))</f>
        <v/>
      </c>
      <c r="AA221" s="99" t="str">
        <f>IF(J221="","",VLOOKUP(J221,種目名!$O$5:$T$104,3,0))</f>
        <v/>
      </c>
      <c r="AB221" s="119" t="str">
        <f>IF(M221="","",VLOOKUP(M221,種目名!$O$5:$T$104,3,0))</f>
        <v/>
      </c>
      <c r="AC221" s="119" t="str">
        <f>IF(P221="","",VLOOKUP(AF221,種目名!$O$5:$T$104,3,0))</f>
        <v/>
      </c>
      <c r="AD221" s="120" t="str">
        <f>IF(S221="","",VLOOKUP(AI221,種目名!$O$5:$T$104,3,0))</f>
        <v/>
      </c>
      <c r="AE221" s="117">
        <f t="shared" si="375"/>
        <v>0</v>
      </c>
      <c r="AF221" s="157" t="str">
        <f t="shared" si="376"/>
        <v/>
      </c>
      <c r="AG221" s="157" t="str">
        <f t="shared" si="377"/>
        <v/>
      </c>
      <c r="AH221" s="117">
        <f t="shared" si="378"/>
        <v>0</v>
      </c>
      <c r="AI221" s="157" t="str">
        <f t="shared" si="379"/>
        <v/>
      </c>
      <c r="AJ221" s="157" t="str">
        <f t="shared" si="380"/>
        <v/>
      </c>
      <c r="AK221" s="390"/>
      <c r="AL221" s="171">
        <f t="shared" si="297"/>
        <v>0</v>
      </c>
      <c r="AM221" s="399">
        <f t="shared" si="298"/>
        <v>0</v>
      </c>
      <c r="AN221" s="399">
        <f>COUNTIF($B$12:B221,B221)</f>
        <v>0</v>
      </c>
      <c r="AO221" s="399"/>
      <c r="AP221" s="399" t="str">
        <f t="shared" si="299"/>
        <v/>
      </c>
      <c r="AQ221" s="399" t="str">
        <f t="shared" si="300"/>
        <v/>
      </c>
      <c r="AR221" s="399" t="str">
        <f t="shared" si="301"/>
        <v/>
      </c>
      <c r="AS221" s="399" t="str">
        <f t="shared" si="302"/>
        <v/>
      </c>
      <c r="AT221" s="399">
        <f t="shared" si="303"/>
        <v>0</v>
      </c>
      <c r="AU221" s="399" t="str">
        <f t="shared" si="304"/>
        <v/>
      </c>
      <c r="AV221" s="399" t="str">
        <f t="shared" si="305"/>
        <v/>
      </c>
      <c r="AW221" s="399" t="str">
        <f t="shared" si="306"/>
        <v/>
      </c>
      <c r="AX221" s="399" t="str">
        <f t="shared" si="307"/>
        <v/>
      </c>
      <c r="AY221" s="399" t="str">
        <f t="shared" si="308"/>
        <v/>
      </c>
      <c r="AZ221" s="399" t="str">
        <f t="shared" si="309"/>
        <v/>
      </c>
      <c r="BA221" s="399" t="str">
        <f t="shared" si="310"/>
        <v/>
      </c>
      <c r="BB221" s="399" t="str">
        <f t="shared" si="311"/>
        <v/>
      </c>
      <c r="BC221" s="399" t="str">
        <f t="shared" si="312"/>
        <v/>
      </c>
      <c r="BD221" s="403" t="str">
        <f t="shared" si="313"/>
        <v/>
      </c>
      <c r="BE221" s="393">
        <f t="shared" si="314"/>
        <v>0</v>
      </c>
      <c r="BF221" s="157"/>
      <c r="BG221" s="399">
        <f t="shared" si="315"/>
        <v>0</v>
      </c>
      <c r="BH221" s="399">
        <f t="shared" si="316"/>
        <v>0</v>
      </c>
      <c r="BI221" s="412">
        <f t="shared" si="317"/>
        <v>0</v>
      </c>
      <c r="BJ221" s="413">
        <f t="shared" si="293"/>
        <v>0</v>
      </c>
      <c r="BK221" s="398" t="str">
        <f t="shared" si="294"/>
        <v>0</v>
      </c>
      <c r="BL221" s="398" t="str">
        <f t="shared" si="295"/>
        <v>0</v>
      </c>
      <c r="BM221" s="412">
        <f t="shared" si="318"/>
        <v>0</v>
      </c>
      <c r="BN221" s="412" t="str">
        <f t="shared" si="319"/>
        <v>0m0</v>
      </c>
      <c r="BO221" s="399">
        <f t="shared" si="320"/>
        <v>0</v>
      </c>
      <c r="BP221" s="399">
        <f t="shared" si="321"/>
        <v>0</v>
      </c>
      <c r="BQ221" s="412">
        <f t="shared" si="322"/>
        <v>0</v>
      </c>
      <c r="BR221" s="413">
        <f t="shared" si="323"/>
        <v>0</v>
      </c>
      <c r="BS221" s="398" t="str">
        <f t="shared" si="324"/>
        <v>0</v>
      </c>
      <c r="BT221" s="398" t="str">
        <f t="shared" si="325"/>
        <v>0</v>
      </c>
      <c r="BU221" s="412">
        <f t="shared" si="326"/>
        <v>0</v>
      </c>
      <c r="BV221" s="412" t="str">
        <f t="shared" si="327"/>
        <v>0m0</v>
      </c>
      <c r="BW221" s="399">
        <f t="shared" si="328"/>
        <v>0</v>
      </c>
      <c r="BX221" s="399">
        <f t="shared" si="329"/>
        <v>0</v>
      </c>
      <c r="BY221" s="412">
        <f t="shared" si="330"/>
        <v>0</v>
      </c>
      <c r="BZ221" s="413">
        <f t="shared" si="331"/>
        <v>0</v>
      </c>
      <c r="CA221" s="398" t="str">
        <f t="shared" si="332"/>
        <v>0</v>
      </c>
      <c r="CB221" s="398" t="str">
        <f t="shared" si="333"/>
        <v>0</v>
      </c>
      <c r="CC221" s="412">
        <f t="shared" si="334"/>
        <v>0</v>
      </c>
      <c r="CD221" s="412" t="str">
        <f t="shared" si="335"/>
        <v>0m0</v>
      </c>
      <c r="CE221" s="399">
        <f t="shared" si="336"/>
        <v>0</v>
      </c>
      <c r="CF221" s="399">
        <f t="shared" si="337"/>
        <v>0</v>
      </c>
      <c r="CG221" s="412">
        <f t="shared" si="338"/>
        <v>0</v>
      </c>
      <c r="CH221" s="413">
        <f t="shared" si="339"/>
        <v>0</v>
      </c>
      <c r="CI221" s="398" t="str">
        <f t="shared" si="340"/>
        <v>0</v>
      </c>
      <c r="CJ221" s="398" t="str">
        <f t="shared" si="341"/>
        <v>0</v>
      </c>
      <c r="CK221" s="412">
        <f t="shared" si="342"/>
        <v>0</v>
      </c>
      <c r="CL221" s="412" t="str">
        <f t="shared" si="343"/>
        <v>0m0</v>
      </c>
      <c r="CM221" s="399">
        <f t="shared" si="344"/>
        <v>0</v>
      </c>
      <c r="CN221" s="399">
        <f t="shared" si="345"/>
        <v>0</v>
      </c>
      <c r="CO221" s="412">
        <f t="shared" si="346"/>
        <v>0</v>
      </c>
      <c r="CP221" s="413">
        <f t="shared" si="347"/>
        <v>0</v>
      </c>
      <c r="CQ221" s="398" t="str">
        <f t="shared" si="348"/>
        <v>0</v>
      </c>
      <c r="CR221" s="398" t="str">
        <f t="shared" si="349"/>
        <v>0</v>
      </c>
      <c r="CS221" s="412">
        <f t="shared" si="350"/>
        <v>0</v>
      </c>
      <c r="CT221" s="412" t="str">
        <f t="shared" si="351"/>
        <v>0m0</v>
      </c>
      <c r="CU221" s="412">
        <f t="shared" si="352"/>
        <v>0</v>
      </c>
      <c r="CV221" s="412">
        <f t="shared" si="353"/>
        <v>0</v>
      </c>
      <c r="CW221" s="412">
        <f t="shared" si="354"/>
        <v>0</v>
      </c>
      <c r="CX221" s="412">
        <f t="shared" si="355"/>
        <v>0</v>
      </c>
      <c r="CY221" s="412">
        <f t="shared" si="356"/>
        <v>0</v>
      </c>
      <c r="CZ221" s="412" t="str">
        <f t="shared" si="357"/>
        <v/>
      </c>
      <c r="DA221" s="412" t="str">
        <f t="shared" si="358"/>
        <v/>
      </c>
      <c r="DB221" s="412" t="str">
        <f t="shared" si="359"/>
        <v/>
      </c>
      <c r="DC221" s="412" t="str">
        <f t="shared" si="360"/>
        <v/>
      </c>
      <c r="DD221" s="412" t="str">
        <f t="shared" si="361"/>
        <v/>
      </c>
      <c r="DE221" s="412"/>
      <c r="DG221" s="412" t="str">
        <f t="shared" si="362"/>
        <v/>
      </c>
      <c r="DH221" s="412" t="str">
        <f t="shared" si="363"/>
        <v/>
      </c>
      <c r="DI221" s="412">
        <f t="shared" si="364"/>
        <v>0</v>
      </c>
      <c r="DJ221" s="412" t="str">
        <f t="shared" si="365"/>
        <v/>
      </c>
      <c r="DK221" s="412" t="str">
        <f t="shared" si="366"/>
        <v/>
      </c>
      <c r="DL221" s="412" t="str">
        <f t="shared" si="367"/>
        <v/>
      </c>
      <c r="DM221" s="412" t="str">
        <f t="shared" si="368"/>
        <v/>
      </c>
      <c r="DN221" s="412" t="str">
        <f t="shared" si="369"/>
        <v/>
      </c>
      <c r="DO221" s="412" t="str">
        <f t="shared" si="370"/>
        <v/>
      </c>
      <c r="DR221" s="494"/>
      <c r="DS221" s="393">
        <f t="shared" si="373"/>
        <v>0</v>
      </c>
      <c r="DT221" s="393">
        <f t="shared" si="371"/>
        <v>0</v>
      </c>
      <c r="DU221" s="411">
        <f t="shared" si="372"/>
        <v>0</v>
      </c>
      <c r="DX221" s="494" t="e">
        <f>IF(BG221&lt;270000,○,"")</f>
        <v>#NAME?</v>
      </c>
    </row>
    <row r="222" spans="1:128" s="411" customFormat="1" ht="18" hidden="1" customHeight="1" thickBot="1">
      <c r="A222" s="145" t="str">
        <f t="shared" si="296"/>
        <v/>
      </c>
      <c r="B222" s="158"/>
      <c r="C222" s="31" t="str">
        <f>IF(B222="","",VLOOKUP(B222,学連登録!$C$2:$G$3000,2,FALSE))</f>
        <v/>
      </c>
      <c r="D222" s="32" t="str">
        <f>IF(B222="","",VLOOKUP(B222,学連登録!$C$2:$G$3000,3,FALSE))</f>
        <v/>
      </c>
      <c r="E222" s="33" t="str">
        <f>IF(B222="","",VLOOKUP(B222,学連登録!$C$2:$G$3000,4,FALSE))</f>
        <v/>
      </c>
      <c r="F222" s="383" t="str">
        <f>IF(B222="","",VLOOKUP(B222,学連登録!$C$2:$I$3000,7,FALSE))</f>
        <v/>
      </c>
      <c r="G222" s="159"/>
      <c r="H222" s="853"/>
      <c r="I222" s="854"/>
      <c r="J222" s="160"/>
      <c r="K222" s="825"/>
      <c r="L222" s="826"/>
      <c r="M222" s="160"/>
      <c r="N222" s="819"/>
      <c r="O222" s="820"/>
      <c r="P222" s="159"/>
      <c r="Q222" s="825"/>
      <c r="R222" s="826"/>
      <c r="S222" s="159"/>
      <c r="T222" s="825"/>
      <c r="U222" s="826"/>
      <c r="V222" s="103" t="str">
        <f>IF(B222="","",VLOOKUP(B222,学連登録!$C$2:$H$3000,6,FALSE))</f>
        <v/>
      </c>
      <c r="W222" s="377"/>
      <c r="X222" s="157"/>
      <c r="Y222" s="118" t="str">
        <f t="shared" si="374"/>
        <v/>
      </c>
      <c r="Z222" s="97" t="str">
        <f>IF(G222="","",VLOOKUP(G222,種目名!$O$5:$T$104,3,0))</f>
        <v/>
      </c>
      <c r="AA222" s="99" t="str">
        <f>IF(J222="","",VLOOKUP(J222,種目名!$O$5:$T$104,3,0))</f>
        <v/>
      </c>
      <c r="AB222" s="119" t="str">
        <f>IF(M222="","",VLOOKUP(M222,種目名!$O$5:$T$104,3,0))</f>
        <v/>
      </c>
      <c r="AC222" s="119" t="str">
        <f>IF(P222="","",VLOOKUP(AF222,種目名!$O$5:$T$104,3,0))</f>
        <v/>
      </c>
      <c r="AD222" s="120" t="str">
        <f>IF(S222="","",VLOOKUP(AI222,種目名!$O$5:$T$104,3,0))</f>
        <v/>
      </c>
      <c r="AE222" s="117">
        <f t="shared" si="375"/>
        <v>0</v>
      </c>
      <c r="AF222" s="157" t="str">
        <f t="shared" si="376"/>
        <v/>
      </c>
      <c r="AG222" s="157" t="str">
        <f t="shared" si="377"/>
        <v/>
      </c>
      <c r="AH222" s="117">
        <f t="shared" si="378"/>
        <v>0</v>
      </c>
      <c r="AI222" s="157" t="str">
        <f t="shared" si="379"/>
        <v/>
      </c>
      <c r="AJ222" s="157" t="str">
        <f t="shared" si="380"/>
        <v/>
      </c>
      <c r="AK222" s="390"/>
      <c r="AL222" s="171">
        <f t="shared" si="297"/>
        <v>0</v>
      </c>
      <c r="AM222" s="399">
        <f t="shared" si="298"/>
        <v>0</v>
      </c>
      <c r="AN222" s="399">
        <f>COUNTIF($B$12:B222,B222)</f>
        <v>0</v>
      </c>
      <c r="AO222" s="399"/>
      <c r="AP222" s="399" t="str">
        <f t="shared" si="299"/>
        <v/>
      </c>
      <c r="AQ222" s="399" t="str">
        <f t="shared" si="300"/>
        <v/>
      </c>
      <c r="AR222" s="399" t="str">
        <f t="shared" si="301"/>
        <v/>
      </c>
      <c r="AS222" s="399" t="str">
        <f t="shared" si="302"/>
        <v/>
      </c>
      <c r="AT222" s="399">
        <f t="shared" si="303"/>
        <v>0</v>
      </c>
      <c r="AU222" s="399" t="str">
        <f t="shared" si="304"/>
        <v/>
      </c>
      <c r="AV222" s="399" t="str">
        <f t="shared" si="305"/>
        <v/>
      </c>
      <c r="AW222" s="399" t="str">
        <f t="shared" si="306"/>
        <v/>
      </c>
      <c r="AX222" s="399" t="str">
        <f t="shared" si="307"/>
        <v/>
      </c>
      <c r="AY222" s="399" t="str">
        <f t="shared" si="308"/>
        <v/>
      </c>
      <c r="AZ222" s="399" t="str">
        <f t="shared" si="309"/>
        <v/>
      </c>
      <c r="BA222" s="399" t="str">
        <f t="shared" si="310"/>
        <v/>
      </c>
      <c r="BB222" s="399" t="str">
        <f t="shared" si="311"/>
        <v/>
      </c>
      <c r="BC222" s="399" t="str">
        <f t="shared" si="312"/>
        <v/>
      </c>
      <c r="BD222" s="403" t="str">
        <f t="shared" si="313"/>
        <v/>
      </c>
      <c r="BE222" s="393">
        <f t="shared" si="314"/>
        <v>0</v>
      </c>
      <c r="BF222" s="157"/>
      <c r="BG222" s="399">
        <f t="shared" si="315"/>
        <v>0</v>
      </c>
      <c r="BH222" s="399">
        <f t="shared" si="316"/>
        <v>0</v>
      </c>
      <c r="BI222" s="412">
        <f t="shared" si="317"/>
        <v>0</v>
      </c>
      <c r="BJ222" s="413">
        <f t="shared" si="293"/>
        <v>0</v>
      </c>
      <c r="BK222" s="398" t="str">
        <f t="shared" si="294"/>
        <v>0</v>
      </c>
      <c r="BL222" s="398" t="str">
        <f t="shared" si="295"/>
        <v>0</v>
      </c>
      <c r="BM222" s="412">
        <f t="shared" si="318"/>
        <v>0</v>
      </c>
      <c r="BN222" s="412" t="str">
        <f t="shared" si="319"/>
        <v>0m0</v>
      </c>
      <c r="BO222" s="399">
        <f t="shared" si="320"/>
        <v>0</v>
      </c>
      <c r="BP222" s="399">
        <f t="shared" si="321"/>
        <v>0</v>
      </c>
      <c r="BQ222" s="412">
        <f t="shared" si="322"/>
        <v>0</v>
      </c>
      <c r="BR222" s="413">
        <f t="shared" si="323"/>
        <v>0</v>
      </c>
      <c r="BS222" s="398" t="str">
        <f t="shared" si="324"/>
        <v>0</v>
      </c>
      <c r="BT222" s="398" t="str">
        <f t="shared" si="325"/>
        <v>0</v>
      </c>
      <c r="BU222" s="412">
        <f t="shared" si="326"/>
        <v>0</v>
      </c>
      <c r="BV222" s="412" t="str">
        <f t="shared" si="327"/>
        <v>0m0</v>
      </c>
      <c r="BW222" s="399">
        <f t="shared" si="328"/>
        <v>0</v>
      </c>
      <c r="BX222" s="399">
        <f t="shared" si="329"/>
        <v>0</v>
      </c>
      <c r="BY222" s="412">
        <f t="shared" si="330"/>
        <v>0</v>
      </c>
      <c r="BZ222" s="413">
        <f t="shared" si="331"/>
        <v>0</v>
      </c>
      <c r="CA222" s="398" t="str">
        <f t="shared" si="332"/>
        <v>0</v>
      </c>
      <c r="CB222" s="398" t="str">
        <f t="shared" si="333"/>
        <v>0</v>
      </c>
      <c r="CC222" s="412">
        <f t="shared" si="334"/>
        <v>0</v>
      </c>
      <c r="CD222" s="412" t="str">
        <f t="shared" si="335"/>
        <v>0m0</v>
      </c>
      <c r="CE222" s="399">
        <f t="shared" si="336"/>
        <v>0</v>
      </c>
      <c r="CF222" s="399">
        <f t="shared" si="337"/>
        <v>0</v>
      </c>
      <c r="CG222" s="412">
        <f t="shared" si="338"/>
        <v>0</v>
      </c>
      <c r="CH222" s="413">
        <f t="shared" si="339"/>
        <v>0</v>
      </c>
      <c r="CI222" s="398" t="str">
        <f t="shared" si="340"/>
        <v>0</v>
      </c>
      <c r="CJ222" s="398" t="str">
        <f t="shared" si="341"/>
        <v>0</v>
      </c>
      <c r="CK222" s="412">
        <f t="shared" si="342"/>
        <v>0</v>
      </c>
      <c r="CL222" s="412" t="str">
        <f t="shared" si="343"/>
        <v>0m0</v>
      </c>
      <c r="CM222" s="399">
        <f t="shared" si="344"/>
        <v>0</v>
      </c>
      <c r="CN222" s="399">
        <f t="shared" si="345"/>
        <v>0</v>
      </c>
      <c r="CO222" s="412">
        <f t="shared" si="346"/>
        <v>0</v>
      </c>
      <c r="CP222" s="413">
        <f t="shared" si="347"/>
        <v>0</v>
      </c>
      <c r="CQ222" s="398" t="str">
        <f t="shared" si="348"/>
        <v>0</v>
      </c>
      <c r="CR222" s="398" t="str">
        <f t="shared" si="349"/>
        <v>0</v>
      </c>
      <c r="CS222" s="412">
        <f t="shared" si="350"/>
        <v>0</v>
      </c>
      <c r="CT222" s="412" t="str">
        <f t="shared" si="351"/>
        <v>0m0</v>
      </c>
      <c r="CU222" s="412">
        <f t="shared" si="352"/>
        <v>0</v>
      </c>
      <c r="CV222" s="412">
        <f t="shared" si="353"/>
        <v>0</v>
      </c>
      <c r="CW222" s="412">
        <f t="shared" si="354"/>
        <v>0</v>
      </c>
      <c r="CX222" s="412">
        <f t="shared" si="355"/>
        <v>0</v>
      </c>
      <c r="CY222" s="412">
        <f t="shared" si="356"/>
        <v>0</v>
      </c>
      <c r="CZ222" s="412" t="str">
        <f t="shared" si="357"/>
        <v/>
      </c>
      <c r="DA222" s="412" t="str">
        <f t="shared" si="358"/>
        <v/>
      </c>
      <c r="DB222" s="412" t="str">
        <f t="shared" si="359"/>
        <v/>
      </c>
      <c r="DC222" s="412" t="str">
        <f t="shared" si="360"/>
        <v/>
      </c>
      <c r="DD222" s="412" t="str">
        <f t="shared" si="361"/>
        <v/>
      </c>
      <c r="DE222" s="412"/>
      <c r="DG222" s="412" t="str">
        <f t="shared" si="362"/>
        <v/>
      </c>
      <c r="DH222" s="412" t="str">
        <f t="shared" si="363"/>
        <v/>
      </c>
      <c r="DI222" s="412">
        <f t="shared" si="364"/>
        <v>0</v>
      </c>
      <c r="DJ222" s="412" t="str">
        <f t="shared" si="365"/>
        <v/>
      </c>
      <c r="DK222" s="412" t="str">
        <f t="shared" si="366"/>
        <v/>
      </c>
      <c r="DL222" s="412" t="str">
        <f t="shared" si="367"/>
        <v/>
      </c>
      <c r="DM222" s="412" t="str">
        <f t="shared" si="368"/>
        <v/>
      </c>
      <c r="DN222" s="412" t="str">
        <f t="shared" si="369"/>
        <v/>
      </c>
      <c r="DO222" s="412" t="str">
        <f t="shared" si="370"/>
        <v/>
      </c>
      <c r="DR222" s="494"/>
      <c r="DS222" s="393">
        <f t="shared" si="373"/>
        <v>0</v>
      </c>
      <c r="DT222" s="393">
        <f t="shared" si="371"/>
        <v>0</v>
      </c>
      <c r="DU222" s="411">
        <f t="shared" si="372"/>
        <v>0</v>
      </c>
      <c r="DX222" s="494" t="e">
        <f>IF(BG222&lt;270000,○,"")</f>
        <v>#NAME?</v>
      </c>
    </row>
    <row r="223" spans="1:128" s="411" customFormat="1" ht="18" hidden="1" customHeight="1" thickBot="1">
      <c r="A223" s="145" t="str">
        <f t="shared" si="296"/>
        <v/>
      </c>
      <c r="B223" s="158"/>
      <c r="C223" s="31" t="str">
        <f>IF(B223="","",VLOOKUP(B223,学連登録!$C$2:$G$3000,2,FALSE))</f>
        <v/>
      </c>
      <c r="D223" s="32" t="str">
        <f>IF(B223="","",VLOOKUP(B223,学連登録!$C$2:$G$3000,3,FALSE))</f>
        <v/>
      </c>
      <c r="E223" s="33" t="str">
        <f>IF(B223="","",VLOOKUP(B223,学連登録!$C$2:$G$3000,4,FALSE))</f>
        <v/>
      </c>
      <c r="F223" s="383" t="str">
        <f>IF(B223="","",VLOOKUP(B223,学連登録!$C$2:$I$3000,7,FALSE))</f>
        <v/>
      </c>
      <c r="G223" s="159"/>
      <c r="H223" s="853"/>
      <c r="I223" s="854"/>
      <c r="J223" s="160"/>
      <c r="K223" s="825"/>
      <c r="L223" s="826"/>
      <c r="M223" s="160"/>
      <c r="N223" s="819"/>
      <c r="O223" s="820"/>
      <c r="P223" s="159"/>
      <c r="Q223" s="825"/>
      <c r="R223" s="826"/>
      <c r="S223" s="159"/>
      <c r="T223" s="825"/>
      <c r="U223" s="826"/>
      <c r="V223" s="103" t="str">
        <f>IF(B223="","",VLOOKUP(B223,学連登録!$C$2:$H$3000,6,FALSE))</f>
        <v/>
      </c>
      <c r="W223" s="377"/>
      <c r="X223" s="157"/>
      <c r="Y223" s="118" t="str">
        <f t="shared" si="374"/>
        <v/>
      </c>
      <c r="Z223" s="97" t="str">
        <f>IF(G223="","",VLOOKUP(G223,種目名!$O$5:$T$104,3,0))</f>
        <v/>
      </c>
      <c r="AA223" s="99" t="str">
        <f>IF(J223="","",VLOOKUP(J223,種目名!$O$5:$T$104,3,0))</f>
        <v/>
      </c>
      <c r="AB223" s="119" t="str">
        <f>IF(M223="","",VLOOKUP(M223,種目名!$O$5:$T$104,3,0))</f>
        <v/>
      </c>
      <c r="AC223" s="119" t="str">
        <f>IF(P223="","",VLOOKUP(AF223,種目名!$O$5:$T$104,3,0))</f>
        <v/>
      </c>
      <c r="AD223" s="120" t="str">
        <f>IF(S223="","",VLOOKUP(AI223,種目名!$O$5:$T$104,3,0))</f>
        <v/>
      </c>
      <c r="AE223" s="117">
        <f t="shared" si="375"/>
        <v>0</v>
      </c>
      <c r="AF223" s="157" t="str">
        <f t="shared" si="376"/>
        <v/>
      </c>
      <c r="AG223" s="157" t="str">
        <f t="shared" si="377"/>
        <v/>
      </c>
      <c r="AH223" s="117">
        <f t="shared" si="378"/>
        <v>0</v>
      </c>
      <c r="AI223" s="157" t="str">
        <f t="shared" si="379"/>
        <v/>
      </c>
      <c r="AJ223" s="157" t="str">
        <f t="shared" si="380"/>
        <v/>
      </c>
      <c r="AK223" s="390"/>
      <c r="AL223" s="171">
        <f t="shared" si="297"/>
        <v>0</v>
      </c>
      <c r="AM223" s="399">
        <f t="shared" si="298"/>
        <v>0</v>
      </c>
      <c r="AN223" s="399">
        <f>COUNTIF($B$12:B223,B223)</f>
        <v>0</v>
      </c>
      <c r="AO223" s="399"/>
      <c r="AP223" s="399" t="str">
        <f t="shared" si="299"/>
        <v/>
      </c>
      <c r="AQ223" s="399" t="str">
        <f t="shared" si="300"/>
        <v/>
      </c>
      <c r="AR223" s="399" t="str">
        <f t="shared" si="301"/>
        <v/>
      </c>
      <c r="AS223" s="399" t="str">
        <f t="shared" si="302"/>
        <v/>
      </c>
      <c r="AT223" s="399">
        <f t="shared" si="303"/>
        <v>0</v>
      </c>
      <c r="AU223" s="399" t="str">
        <f t="shared" si="304"/>
        <v/>
      </c>
      <c r="AV223" s="399" t="str">
        <f t="shared" si="305"/>
        <v/>
      </c>
      <c r="AW223" s="399" t="str">
        <f t="shared" si="306"/>
        <v/>
      </c>
      <c r="AX223" s="399" t="str">
        <f t="shared" si="307"/>
        <v/>
      </c>
      <c r="AY223" s="399" t="str">
        <f t="shared" si="308"/>
        <v/>
      </c>
      <c r="AZ223" s="399" t="str">
        <f t="shared" si="309"/>
        <v/>
      </c>
      <c r="BA223" s="399" t="str">
        <f t="shared" si="310"/>
        <v/>
      </c>
      <c r="BB223" s="399" t="str">
        <f t="shared" si="311"/>
        <v/>
      </c>
      <c r="BC223" s="399" t="str">
        <f t="shared" si="312"/>
        <v/>
      </c>
      <c r="BD223" s="403" t="str">
        <f t="shared" si="313"/>
        <v/>
      </c>
      <c r="BE223" s="393">
        <f t="shared" si="314"/>
        <v>0</v>
      </c>
      <c r="BF223" s="157"/>
      <c r="BG223" s="399">
        <f t="shared" si="315"/>
        <v>0</v>
      </c>
      <c r="BH223" s="399">
        <f t="shared" si="316"/>
        <v>0</v>
      </c>
      <c r="BI223" s="412">
        <f t="shared" si="317"/>
        <v>0</v>
      </c>
      <c r="BJ223" s="413">
        <f t="shared" si="293"/>
        <v>0</v>
      </c>
      <c r="BK223" s="398" t="str">
        <f t="shared" si="294"/>
        <v>0</v>
      </c>
      <c r="BL223" s="398" t="str">
        <f t="shared" si="295"/>
        <v>0</v>
      </c>
      <c r="BM223" s="412">
        <f t="shared" si="318"/>
        <v>0</v>
      </c>
      <c r="BN223" s="412" t="str">
        <f t="shared" si="319"/>
        <v>0m0</v>
      </c>
      <c r="BO223" s="399">
        <f t="shared" si="320"/>
        <v>0</v>
      </c>
      <c r="BP223" s="399">
        <f t="shared" si="321"/>
        <v>0</v>
      </c>
      <c r="BQ223" s="412">
        <f t="shared" si="322"/>
        <v>0</v>
      </c>
      <c r="BR223" s="413">
        <f t="shared" si="323"/>
        <v>0</v>
      </c>
      <c r="BS223" s="398" t="str">
        <f t="shared" si="324"/>
        <v>0</v>
      </c>
      <c r="BT223" s="398" t="str">
        <f t="shared" si="325"/>
        <v>0</v>
      </c>
      <c r="BU223" s="412">
        <f t="shared" si="326"/>
        <v>0</v>
      </c>
      <c r="BV223" s="412" t="str">
        <f t="shared" si="327"/>
        <v>0m0</v>
      </c>
      <c r="BW223" s="399">
        <f t="shared" si="328"/>
        <v>0</v>
      </c>
      <c r="BX223" s="399">
        <f t="shared" si="329"/>
        <v>0</v>
      </c>
      <c r="BY223" s="412">
        <f t="shared" si="330"/>
        <v>0</v>
      </c>
      <c r="BZ223" s="413">
        <f t="shared" si="331"/>
        <v>0</v>
      </c>
      <c r="CA223" s="398" t="str">
        <f t="shared" si="332"/>
        <v>0</v>
      </c>
      <c r="CB223" s="398" t="str">
        <f t="shared" si="333"/>
        <v>0</v>
      </c>
      <c r="CC223" s="412">
        <f t="shared" si="334"/>
        <v>0</v>
      </c>
      <c r="CD223" s="412" t="str">
        <f t="shared" si="335"/>
        <v>0m0</v>
      </c>
      <c r="CE223" s="399">
        <f t="shared" si="336"/>
        <v>0</v>
      </c>
      <c r="CF223" s="399">
        <f t="shared" si="337"/>
        <v>0</v>
      </c>
      <c r="CG223" s="412">
        <f t="shared" si="338"/>
        <v>0</v>
      </c>
      <c r="CH223" s="413">
        <f t="shared" si="339"/>
        <v>0</v>
      </c>
      <c r="CI223" s="398" t="str">
        <f t="shared" si="340"/>
        <v>0</v>
      </c>
      <c r="CJ223" s="398" t="str">
        <f t="shared" si="341"/>
        <v>0</v>
      </c>
      <c r="CK223" s="412">
        <f t="shared" si="342"/>
        <v>0</v>
      </c>
      <c r="CL223" s="412" t="str">
        <f t="shared" si="343"/>
        <v>0m0</v>
      </c>
      <c r="CM223" s="399">
        <f t="shared" si="344"/>
        <v>0</v>
      </c>
      <c r="CN223" s="399">
        <f t="shared" si="345"/>
        <v>0</v>
      </c>
      <c r="CO223" s="412">
        <f t="shared" si="346"/>
        <v>0</v>
      </c>
      <c r="CP223" s="413">
        <f t="shared" si="347"/>
        <v>0</v>
      </c>
      <c r="CQ223" s="398" t="str">
        <f t="shared" si="348"/>
        <v>0</v>
      </c>
      <c r="CR223" s="398" t="str">
        <f t="shared" si="349"/>
        <v>0</v>
      </c>
      <c r="CS223" s="412">
        <f t="shared" si="350"/>
        <v>0</v>
      </c>
      <c r="CT223" s="412" t="str">
        <f t="shared" si="351"/>
        <v>0m0</v>
      </c>
      <c r="CU223" s="412">
        <f t="shared" si="352"/>
        <v>0</v>
      </c>
      <c r="CV223" s="412">
        <f t="shared" si="353"/>
        <v>0</v>
      </c>
      <c r="CW223" s="412">
        <f t="shared" si="354"/>
        <v>0</v>
      </c>
      <c r="CX223" s="412">
        <f t="shared" si="355"/>
        <v>0</v>
      </c>
      <c r="CY223" s="412">
        <f t="shared" si="356"/>
        <v>0</v>
      </c>
      <c r="CZ223" s="412" t="str">
        <f t="shared" si="357"/>
        <v/>
      </c>
      <c r="DA223" s="412" t="str">
        <f t="shared" si="358"/>
        <v/>
      </c>
      <c r="DB223" s="412" t="str">
        <f t="shared" si="359"/>
        <v/>
      </c>
      <c r="DC223" s="412" t="str">
        <f t="shared" si="360"/>
        <v/>
      </c>
      <c r="DD223" s="412" t="str">
        <f t="shared" si="361"/>
        <v/>
      </c>
      <c r="DE223" s="412"/>
      <c r="DG223" s="412" t="str">
        <f t="shared" si="362"/>
        <v/>
      </c>
      <c r="DH223" s="412" t="str">
        <f t="shared" si="363"/>
        <v/>
      </c>
      <c r="DI223" s="412">
        <f t="shared" si="364"/>
        <v>0</v>
      </c>
      <c r="DJ223" s="412" t="str">
        <f t="shared" si="365"/>
        <v/>
      </c>
      <c r="DK223" s="412" t="str">
        <f t="shared" si="366"/>
        <v/>
      </c>
      <c r="DL223" s="412" t="str">
        <f t="shared" si="367"/>
        <v/>
      </c>
      <c r="DM223" s="412" t="str">
        <f t="shared" si="368"/>
        <v/>
      </c>
      <c r="DN223" s="412" t="str">
        <f t="shared" si="369"/>
        <v/>
      </c>
      <c r="DO223" s="412" t="str">
        <f t="shared" si="370"/>
        <v/>
      </c>
      <c r="DR223" s="494"/>
      <c r="DS223" s="393">
        <f t="shared" si="373"/>
        <v>0</v>
      </c>
      <c r="DT223" s="393">
        <f t="shared" si="371"/>
        <v>0</v>
      </c>
      <c r="DU223" s="411">
        <f t="shared" si="372"/>
        <v>0</v>
      </c>
      <c r="DX223" s="494" t="e">
        <f>IF(BG223&lt;270000,○,"")</f>
        <v>#NAME?</v>
      </c>
    </row>
    <row r="224" spans="1:128" s="411" customFormat="1" ht="18" hidden="1" customHeight="1" thickBot="1">
      <c r="A224" s="145" t="str">
        <f t="shared" si="296"/>
        <v/>
      </c>
      <c r="B224" s="158"/>
      <c r="C224" s="31" t="str">
        <f>IF(B224="","",VLOOKUP(B224,学連登録!$C$2:$G$3000,2,FALSE))</f>
        <v/>
      </c>
      <c r="D224" s="32" t="str">
        <f>IF(B224="","",VLOOKUP(B224,学連登録!$C$2:$G$3000,3,FALSE))</f>
        <v/>
      </c>
      <c r="E224" s="33" t="str">
        <f>IF(B224="","",VLOOKUP(B224,学連登録!$C$2:$G$3000,4,FALSE))</f>
        <v/>
      </c>
      <c r="F224" s="383" t="str">
        <f>IF(B224="","",VLOOKUP(B224,学連登録!$C$2:$I$3000,7,FALSE))</f>
        <v/>
      </c>
      <c r="G224" s="159"/>
      <c r="H224" s="853"/>
      <c r="I224" s="854"/>
      <c r="J224" s="160"/>
      <c r="K224" s="825"/>
      <c r="L224" s="826"/>
      <c r="M224" s="160"/>
      <c r="N224" s="819"/>
      <c r="O224" s="820"/>
      <c r="P224" s="159"/>
      <c r="Q224" s="825"/>
      <c r="R224" s="826"/>
      <c r="S224" s="159"/>
      <c r="T224" s="825"/>
      <c r="U224" s="826"/>
      <c r="V224" s="103" t="str">
        <f>IF(B224="","",VLOOKUP(B224,学連登録!$C$2:$H$3000,6,FALSE))</f>
        <v/>
      </c>
      <c r="W224" s="377"/>
      <c r="X224" s="157"/>
      <c r="Y224" s="118" t="str">
        <f t="shared" si="374"/>
        <v/>
      </c>
      <c r="Z224" s="97" t="str">
        <f>IF(G224="","",VLOOKUP(G224,種目名!$O$5:$T$104,3,0))</f>
        <v/>
      </c>
      <c r="AA224" s="99" t="str">
        <f>IF(J224="","",VLOOKUP(J224,種目名!$O$5:$T$104,3,0))</f>
        <v/>
      </c>
      <c r="AB224" s="119" t="str">
        <f>IF(M224="","",VLOOKUP(M224,種目名!$O$5:$T$104,3,0))</f>
        <v/>
      </c>
      <c r="AC224" s="119" t="str">
        <f>IF(P224="","",VLOOKUP(AF224,種目名!$O$5:$T$104,3,0))</f>
        <v/>
      </c>
      <c r="AD224" s="120" t="str">
        <f>IF(S224="","",VLOOKUP(AI224,種目名!$O$5:$T$104,3,0))</f>
        <v/>
      </c>
      <c r="AE224" s="117">
        <f t="shared" si="375"/>
        <v>0</v>
      </c>
      <c r="AF224" s="157" t="str">
        <f t="shared" si="376"/>
        <v/>
      </c>
      <c r="AG224" s="157" t="str">
        <f t="shared" si="377"/>
        <v/>
      </c>
      <c r="AH224" s="117">
        <f t="shared" si="378"/>
        <v>0</v>
      </c>
      <c r="AI224" s="157" t="str">
        <f t="shared" si="379"/>
        <v/>
      </c>
      <c r="AJ224" s="157" t="str">
        <f t="shared" si="380"/>
        <v/>
      </c>
      <c r="AK224" s="390"/>
      <c r="AL224" s="171">
        <f t="shared" si="297"/>
        <v>0</v>
      </c>
      <c r="AM224" s="399">
        <f t="shared" si="298"/>
        <v>0</v>
      </c>
      <c r="AN224" s="399">
        <f>COUNTIF($B$12:B224,B224)</f>
        <v>0</v>
      </c>
      <c r="AO224" s="399"/>
      <c r="AP224" s="399" t="str">
        <f t="shared" si="299"/>
        <v/>
      </c>
      <c r="AQ224" s="399" t="str">
        <f t="shared" si="300"/>
        <v/>
      </c>
      <c r="AR224" s="399" t="str">
        <f t="shared" si="301"/>
        <v/>
      </c>
      <c r="AS224" s="399" t="str">
        <f t="shared" si="302"/>
        <v/>
      </c>
      <c r="AT224" s="399">
        <f t="shared" si="303"/>
        <v>0</v>
      </c>
      <c r="AU224" s="399" t="str">
        <f t="shared" si="304"/>
        <v/>
      </c>
      <c r="AV224" s="399" t="str">
        <f t="shared" si="305"/>
        <v/>
      </c>
      <c r="AW224" s="399" t="str">
        <f t="shared" si="306"/>
        <v/>
      </c>
      <c r="AX224" s="399" t="str">
        <f t="shared" si="307"/>
        <v/>
      </c>
      <c r="AY224" s="399" t="str">
        <f t="shared" si="308"/>
        <v/>
      </c>
      <c r="AZ224" s="399" t="str">
        <f t="shared" si="309"/>
        <v/>
      </c>
      <c r="BA224" s="399" t="str">
        <f t="shared" si="310"/>
        <v/>
      </c>
      <c r="BB224" s="399" t="str">
        <f t="shared" si="311"/>
        <v/>
      </c>
      <c r="BC224" s="399" t="str">
        <f t="shared" si="312"/>
        <v/>
      </c>
      <c r="BD224" s="403" t="str">
        <f t="shared" si="313"/>
        <v/>
      </c>
      <c r="BE224" s="393">
        <f t="shared" si="314"/>
        <v>0</v>
      </c>
      <c r="BF224" s="157"/>
      <c r="BG224" s="399">
        <f t="shared" si="315"/>
        <v>0</v>
      </c>
      <c r="BH224" s="399">
        <f t="shared" si="316"/>
        <v>0</v>
      </c>
      <c r="BI224" s="412">
        <f t="shared" si="317"/>
        <v>0</v>
      </c>
      <c r="BJ224" s="413">
        <f t="shared" si="293"/>
        <v>0</v>
      </c>
      <c r="BK224" s="398" t="str">
        <f t="shared" si="294"/>
        <v>0</v>
      </c>
      <c r="BL224" s="398" t="str">
        <f t="shared" si="295"/>
        <v>0</v>
      </c>
      <c r="BM224" s="412">
        <f t="shared" si="318"/>
        <v>0</v>
      </c>
      <c r="BN224" s="412" t="str">
        <f t="shared" si="319"/>
        <v>0m0</v>
      </c>
      <c r="BO224" s="399">
        <f t="shared" si="320"/>
        <v>0</v>
      </c>
      <c r="BP224" s="399">
        <f t="shared" si="321"/>
        <v>0</v>
      </c>
      <c r="BQ224" s="412">
        <f t="shared" si="322"/>
        <v>0</v>
      </c>
      <c r="BR224" s="413">
        <f t="shared" si="323"/>
        <v>0</v>
      </c>
      <c r="BS224" s="398" t="str">
        <f t="shared" si="324"/>
        <v>0</v>
      </c>
      <c r="BT224" s="398" t="str">
        <f t="shared" si="325"/>
        <v>0</v>
      </c>
      <c r="BU224" s="412">
        <f t="shared" si="326"/>
        <v>0</v>
      </c>
      <c r="BV224" s="412" t="str">
        <f t="shared" si="327"/>
        <v>0m0</v>
      </c>
      <c r="BW224" s="399">
        <f t="shared" si="328"/>
        <v>0</v>
      </c>
      <c r="BX224" s="399">
        <f t="shared" si="329"/>
        <v>0</v>
      </c>
      <c r="BY224" s="412">
        <f t="shared" si="330"/>
        <v>0</v>
      </c>
      <c r="BZ224" s="413">
        <f t="shared" si="331"/>
        <v>0</v>
      </c>
      <c r="CA224" s="398" t="str">
        <f t="shared" si="332"/>
        <v>0</v>
      </c>
      <c r="CB224" s="398" t="str">
        <f t="shared" si="333"/>
        <v>0</v>
      </c>
      <c r="CC224" s="412">
        <f t="shared" si="334"/>
        <v>0</v>
      </c>
      <c r="CD224" s="412" t="str">
        <f t="shared" si="335"/>
        <v>0m0</v>
      </c>
      <c r="CE224" s="399">
        <f t="shared" si="336"/>
        <v>0</v>
      </c>
      <c r="CF224" s="399">
        <f t="shared" si="337"/>
        <v>0</v>
      </c>
      <c r="CG224" s="412">
        <f t="shared" si="338"/>
        <v>0</v>
      </c>
      <c r="CH224" s="413">
        <f t="shared" si="339"/>
        <v>0</v>
      </c>
      <c r="CI224" s="398" t="str">
        <f t="shared" si="340"/>
        <v>0</v>
      </c>
      <c r="CJ224" s="398" t="str">
        <f t="shared" si="341"/>
        <v>0</v>
      </c>
      <c r="CK224" s="412">
        <f t="shared" si="342"/>
        <v>0</v>
      </c>
      <c r="CL224" s="412" t="str">
        <f t="shared" si="343"/>
        <v>0m0</v>
      </c>
      <c r="CM224" s="399">
        <f t="shared" si="344"/>
        <v>0</v>
      </c>
      <c r="CN224" s="399">
        <f t="shared" si="345"/>
        <v>0</v>
      </c>
      <c r="CO224" s="412">
        <f t="shared" si="346"/>
        <v>0</v>
      </c>
      <c r="CP224" s="413">
        <f t="shared" si="347"/>
        <v>0</v>
      </c>
      <c r="CQ224" s="398" t="str">
        <f t="shared" si="348"/>
        <v>0</v>
      </c>
      <c r="CR224" s="398" t="str">
        <f t="shared" si="349"/>
        <v>0</v>
      </c>
      <c r="CS224" s="412">
        <f t="shared" si="350"/>
        <v>0</v>
      </c>
      <c r="CT224" s="412" t="str">
        <f t="shared" si="351"/>
        <v>0m0</v>
      </c>
      <c r="CU224" s="412">
        <f t="shared" si="352"/>
        <v>0</v>
      </c>
      <c r="CV224" s="412">
        <f t="shared" si="353"/>
        <v>0</v>
      </c>
      <c r="CW224" s="412">
        <f t="shared" si="354"/>
        <v>0</v>
      </c>
      <c r="CX224" s="412">
        <f t="shared" si="355"/>
        <v>0</v>
      </c>
      <c r="CY224" s="412">
        <f t="shared" si="356"/>
        <v>0</v>
      </c>
      <c r="CZ224" s="412" t="str">
        <f t="shared" si="357"/>
        <v/>
      </c>
      <c r="DA224" s="412" t="str">
        <f t="shared" si="358"/>
        <v/>
      </c>
      <c r="DB224" s="412" t="str">
        <f t="shared" si="359"/>
        <v/>
      </c>
      <c r="DC224" s="412" t="str">
        <f t="shared" si="360"/>
        <v/>
      </c>
      <c r="DD224" s="412" t="str">
        <f t="shared" si="361"/>
        <v/>
      </c>
      <c r="DE224" s="412"/>
      <c r="DG224" s="412" t="str">
        <f t="shared" si="362"/>
        <v/>
      </c>
      <c r="DH224" s="412" t="str">
        <f t="shared" si="363"/>
        <v/>
      </c>
      <c r="DI224" s="412">
        <f t="shared" si="364"/>
        <v>0</v>
      </c>
      <c r="DJ224" s="412" t="str">
        <f t="shared" si="365"/>
        <v/>
      </c>
      <c r="DK224" s="412" t="str">
        <f t="shared" si="366"/>
        <v/>
      </c>
      <c r="DL224" s="412" t="str">
        <f t="shared" si="367"/>
        <v/>
      </c>
      <c r="DM224" s="412" t="str">
        <f t="shared" si="368"/>
        <v/>
      </c>
      <c r="DN224" s="412" t="str">
        <f t="shared" si="369"/>
        <v/>
      </c>
      <c r="DO224" s="412" t="str">
        <f t="shared" si="370"/>
        <v/>
      </c>
      <c r="DR224" s="494"/>
      <c r="DS224" s="393">
        <f t="shared" si="373"/>
        <v>0</v>
      </c>
      <c r="DT224" s="393">
        <f t="shared" si="371"/>
        <v>0</v>
      </c>
      <c r="DU224" s="411">
        <f t="shared" si="372"/>
        <v>0</v>
      </c>
      <c r="DX224" s="494" t="e">
        <f>IF(BG224&lt;270000,○,"")</f>
        <v>#NAME?</v>
      </c>
    </row>
    <row r="225" spans="1:128" s="411" customFormat="1" ht="18" hidden="1" customHeight="1" thickBot="1">
      <c r="A225" s="145" t="str">
        <f t="shared" si="296"/>
        <v/>
      </c>
      <c r="B225" s="158"/>
      <c r="C225" s="31" t="str">
        <f>IF(B225="","",VLOOKUP(B225,学連登録!$C$2:$G$3000,2,FALSE))</f>
        <v/>
      </c>
      <c r="D225" s="32" t="str">
        <f>IF(B225="","",VLOOKUP(B225,学連登録!$C$2:$G$3000,3,FALSE))</f>
        <v/>
      </c>
      <c r="E225" s="33" t="str">
        <f>IF(B225="","",VLOOKUP(B225,学連登録!$C$2:$G$3000,4,FALSE))</f>
        <v/>
      </c>
      <c r="F225" s="383" t="str">
        <f>IF(B225="","",VLOOKUP(B225,学連登録!$C$2:$I$3000,7,FALSE))</f>
        <v/>
      </c>
      <c r="G225" s="159"/>
      <c r="H225" s="853"/>
      <c r="I225" s="854"/>
      <c r="J225" s="160"/>
      <c r="K225" s="825"/>
      <c r="L225" s="826"/>
      <c r="M225" s="160"/>
      <c r="N225" s="819"/>
      <c r="O225" s="820"/>
      <c r="P225" s="159"/>
      <c r="Q225" s="825"/>
      <c r="R225" s="826"/>
      <c r="S225" s="159"/>
      <c r="T225" s="825"/>
      <c r="U225" s="826"/>
      <c r="V225" s="103" t="str">
        <f>IF(B225="","",VLOOKUP(B225,学連登録!$C$2:$H$3000,6,FALSE))</f>
        <v/>
      </c>
      <c r="W225" s="377"/>
      <c r="X225" s="157"/>
      <c r="Y225" s="118" t="str">
        <f t="shared" si="374"/>
        <v/>
      </c>
      <c r="Z225" s="97" t="str">
        <f>IF(G225="","",VLOOKUP(G225,種目名!$O$5:$T$104,3,0))</f>
        <v/>
      </c>
      <c r="AA225" s="99" t="str">
        <f>IF(J225="","",VLOOKUP(J225,種目名!$O$5:$T$104,3,0))</f>
        <v/>
      </c>
      <c r="AB225" s="119" t="str">
        <f>IF(M225="","",VLOOKUP(M225,種目名!$O$5:$T$104,3,0))</f>
        <v/>
      </c>
      <c r="AC225" s="119" t="str">
        <f>IF(P225="","",VLOOKUP(AF225,種目名!$O$5:$T$104,3,0))</f>
        <v/>
      </c>
      <c r="AD225" s="120" t="str">
        <f>IF(S225="","",VLOOKUP(AI225,種目名!$O$5:$T$104,3,0))</f>
        <v/>
      </c>
      <c r="AE225" s="117">
        <f t="shared" si="375"/>
        <v>0</v>
      </c>
      <c r="AF225" s="157" t="str">
        <f t="shared" si="376"/>
        <v/>
      </c>
      <c r="AG225" s="157" t="str">
        <f t="shared" si="377"/>
        <v/>
      </c>
      <c r="AH225" s="117">
        <f t="shared" si="378"/>
        <v>0</v>
      </c>
      <c r="AI225" s="157" t="str">
        <f t="shared" si="379"/>
        <v/>
      </c>
      <c r="AJ225" s="157" t="str">
        <f t="shared" si="380"/>
        <v/>
      </c>
      <c r="AK225" s="390"/>
      <c r="AL225" s="171">
        <f t="shared" si="297"/>
        <v>0</v>
      </c>
      <c r="AM225" s="399">
        <f t="shared" si="298"/>
        <v>0</v>
      </c>
      <c r="AN225" s="399">
        <f>COUNTIF($B$12:B225,B225)</f>
        <v>0</v>
      </c>
      <c r="AO225" s="399"/>
      <c r="AP225" s="399" t="str">
        <f t="shared" si="299"/>
        <v/>
      </c>
      <c r="AQ225" s="399" t="str">
        <f t="shared" si="300"/>
        <v/>
      </c>
      <c r="AR225" s="399" t="str">
        <f t="shared" si="301"/>
        <v/>
      </c>
      <c r="AS225" s="399" t="str">
        <f t="shared" si="302"/>
        <v/>
      </c>
      <c r="AT225" s="399">
        <f t="shared" si="303"/>
        <v>0</v>
      </c>
      <c r="AU225" s="399" t="str">
        <f t="shared" si="304"/>
        <v/>
      </c>
      <c r="AV225" s="399" t="str">
        <f t="shared" si="305"/>
        <v/>
      </c>
      <c r="AW225" s="399" t="str">
        <f t="shared" si="306"/>
        <v/>
      </c>
      <c r="AX225" s="399" t="str">
        <f t="shared" si="307"/>
        <v/>
      </c>
      <c r="AY225" s="399" t="str">
        <f t="shared" si="308"/>
        <v/>
      </c>
      <c r="AZ225" s="399" t="str">
        <f t="shared" si="309"/>
        <v/>
      </c>
      <c r="BA225" s="399" t="str">
        <f t="shared" si="310"/>
        <v/>
      </c>
      <c r="BB225" s="399" t="str">
        <f t="shared" si="311"/>
        <v/>
      </c>
      <c r="BC225" s="399" t="str">
        <f t="shared" si="312"/>
        <v/>
      </c>
      <c r="BD225" s="403" t="str">
        <f t="shared" si="313"/>
        <v/>
      </c>
      <c r="BE225" s="393">
        <f t="shared" si="314"/>
        <v>0</v>
      </c>
      <c r="BF225" s="157"/>
      <c r="BG225" s="399">
        <f t="shared" si="315"/>
        <v>0</v>
      </c>
      <c r="BH225" s="399">
        <f t="shared" si="316"/>
        <v>0</v>
      </c>
      <c r="BI225" s="412">
        <f t="shared" si="317"/>
        <v>0</v>
      </c>
      <c r="BJ225" s="413">
        <f t="shared" si="293"/>
        <v>0</v>
      </c>
      <c r="BK225" s="398" t="str">
        <f t="shared" si="294"/>
        <v>0</v>
      </c>
      <c r="BL225" s="398" t="str">
        <f t="shared" si="295"/>
        <v>0</v>
      </c>
      <c r="BM225" s="412">
        <f t="shared" si="318"/>
        <v>0</v>
      </c>
      <c r="BN225" s="412" t="str">
        <f t="shared" si="319"/>
        <v>0m0</v>
      </c>
      <c r="BO225" s="399">
        <f t="shared" si="320"/>
        <v>0</v>
      </c>
      <c r="BP225" s="399">
        <f t="shared" si="321"/>
        <v>0</v>
      </c>
      <c r="BQ225" s="412">
        <f t="shared" si="322"/>
        <v>0</v>
      </c>
      <c r="BR225" s="413">
        <f t="shared" si="323"/>
        <v>0</v>
      </c>
      <c r="BS225" s="398" t="str">
        <f t="shared" si="324"/>
        <v>0</v>
      </c>
      <c r="BT225" s="398" t="str">
        <f t="shared" si="325"/>
        <v>0</v>
      </c>
      <c r="BU225" s="412">
        <f t="shared" si="326"/>
        <v>0</v>
      </c>
      <c r="BV225" s="412" t="str">
        <f t="shared" si="327"/>
        <v>0m0</v>
      </c>
      <c r="BW225" s="399">
        <f t="shared" si="328"/>
        <v>0</v>
      </c>
      <c r="BX225" s="399">
        <f t="shared" si="329"/>
        <v>0</v>
      </c>
      <c r="BY225" s="412">
        <f t="shared" si="330"/>
        <v>0</v>
      </c>
      <c r="BZ225" s="413">
        <f t="shared" si="331"/>
        <v>0</v>
      </c>
      <c r="CA225" s="398" t="str">
        <f t="shared" si="332"/>
        <v>0</v>
      </c>
      <c r="CB225" s="398" t="str">
        <f t="shared" si="333"/>
        <v>0</v>
      </c>
      <c r="CC225" s="412">
        <f t="shared" si="334"/>
        <v>0</v>
      </c>
      <c r="CD225" s="412" t="str">
        <f t="shared" si="335"/>
        <v>0m0</v>
      </c>
      <c r="CE225" s="399">
        <f t="shared" si="336"/>
        <v>0</v>
      </c>
      <c r="CF225" s="399">
        <f t="shared" si="337"/>
        <v>0</v>
      </c>
      <c r="CG225" s="412">
        <f t="shared" si="338"/>
        <v>0</v>
      </c>
      <c r="CH225" s="413">
        <f t="shared" si="339"/>
        <v>0</v>
      </c>
      <c r="CI225" s="398" t="str">
        <f t="shared" si="340"/>
        <v>0</v>
      </c>
      <c r="CJ225" s="398" t="str">
        <f t="shared" si="341"/>
        <v>0</v>
      </c>
      <c r="CK225" s="412">
        <f t="shared" si="342"/>
        <v>0</v>
      </c>
      <c r="CL225" s="412" t="str">
        <f t="shared" si="343"/>
        <v>0m0</v>
      </c>
      <c r="CM225" s="399">
        <f t="shared" si="344"/>
        <v>0</v>
      </c>
      <c r="CN225" s="399">
        <f t="shared" si="345"/>
        <v>0</v>
      </c>
      <c r="CO225" s="412">
        <f t="shared" si="346"/>
        <v>0</v>
      </c>
      <c r="CP225" s="413">
        <f t="shared" si="347"/>
        <v>0</v>
      </c>
      <c r="CQ225" s="398" t="str">
        <f t="shared" si="348"/>
        <v>0</v>
      </c>
      <c r="CR225" s="398" t="str">
        <f t="shared" si="349"/>
        <v>0</v>
      </c>
      <c r="CS225" s="412">
        <f t="shared" si="350"/>
        <v>0</v>
      </c>
      <c r="CT225" s="412" t="str">
        <f t="shared" si="351"/>
        <v>0m0</v>
      </c>
      <c r="CU225" s="412">
        <f t="shared" si="352"/>
        <v>0</v>
      </c>
      <c r="CV225" s="412">
        <f t="shared" si="353"/>
        <v>0</v>
      </c>
      <c r="CW225" s="412">
        <f t="shared" si="354"/>
        <v>0</v>
      </c>
      <c r="CX225" s="412">
        <f t="shared" si="355"/>
        <v>0</v>
      </c>
      <c r="CY225" s="412">
        <f t="shared" si="356"/>
        <v>0</v>
      </c>
      <c r="CZ225" s="412" t="str">
        <f t="shared" si="357"/>
        <v/>
      </c>
      <c r="DA225" s="412" t="str">
        <f t="shared" si="358"/>
        <v/>
      </c>
      <c r="DB225" s="412" t="str">
        <f t="shared" si="359"/>
        <v/>
      </c>
      <c r="DC225" s="412" t="str">
        <f t="shared" si="360"/>
        <v/>
      </c>
      <c r="DD225" s="412" t="str">
        <f t="shared" si="361"/>
        <v/>
      </c>
      <c r="DE225" s="412"/>
      <c r="DG225" s="412" t="str">
        <f t="shared" si="362"/>
        <v/>
      </c>
      <c r="DH225" s="412" t="str">
        <f t="shared" si="363"/>
        <v/>
      </c>
      <c r="DI225" s="412">
        <f t="shared" si="364"/>
        <v>0</v>
      </c>
      <c r="DJ225" s="412" t="str">
        <f t="shared" si="365"/>
        <v/>
      </c>
      <c r="DK225" s="412" t="str">
        <f t="shared" si="366"/>
        <v/>
      </c>
      <c r="DL225" s="412" t="str">
        <f t="shared" si="367"/>
        <v/>
      </c>
      <c r="DM225" s="412" t="str">
        <f t="shared" si="368"/>
        <v/>
      </c>
      <c r="DN225" s="412" t="str">
        <f t="shared" si="369"/>
        <v/>
      </c>
      <c r="DO225" s="412" t="str">
        <f t="shared" si="370"/>
        <v/>
      </c>
      <c r="DR225" s="494"/>
      <c r="DS225" s="393">
        <f t="shared" si="373"/>
        <v>0</v>
      </c>
      <c r="DT225" s="393">
        <f t="shared" si="371"/>
        <v>0</v>
      </c>
      <c r="DU225" s="411">
        <f t="shared" si="372"/>
        <v>0</v>
      </c>
      <c r="DX225" s="494" t="e">
        <f>IF(BG225&lt;270000,○,"")</f>
        <v>#NAME?</v>
      </c>
    </row>
    <row r="226" spans="1:128" s="411" customFormat="1" ht="18" hidden="1" customHeight="1" thickBot="1">
      <c r="A226" s="145" t="str">
        <f t="shared" si="296"/>
        <v/>
      </c>
      <c r="B226" s="158"/>
      <c r="C226" s="31" t="str">
        <f>IF(B226="","",VLOOKUP(B226,学連登録!$C$2:$G$3000,2,FALSE))</f>
        <v/>
      </c>
      <c r="D226" s="32" t="str">
        <f>IF(B226="","",VLOOKUP(B226,学連登録!$C$2:$G$3000,3,FALSE))</f>
        <v/>
      </c>
      <c r="E226" s="33" t="str">
        <f>IF(B226="","",VLOOKUP(B226,学連登録!$C$2:$G$3000,4,FALSE))</f>
        <v/>
      </c>
      <c r="F226" s="383" t="str">
        <f>IF(B226="","",VLOOKUP(B226,学連登録!$C$2:$I$3000,7,FALSE))</f>
        <v/>
      </c>
      <c r="G226" s="159"/>
      <c r="H226" s="853"/>
      <c r="I226" s="854"/>
      <c r="J226" s="160"/>
      <c r="K226" s="825"/>
      <c r="L226" s="826"/>
      <c r="M226" s="160"/>
      <c r="N226" s="819"/>
      <c r="O226" s="820"/>
      <c r="P226" s="159"/>
      <c r="Q226" s="825"/>
      <c r="R226" s="826"/>
      <c r="S226" s="159"/>
      <c r="T226" s="825"/>
      <c r="U226" s="826"/>
      <c r="V226" s="103" t="str">
        <f>IF(B226="","",VLOOKUP(B226,学連登録!$C$2:$H$3000,6,FALSE))</f>
        <v/>
      </c>
      <c r="W226" s="377"/>
      <c r="X226" s="157"/>
      <c r="Y226" s="118" t="str">
        <f t="shared" si="374"/>
        <v/>
      </c>
      <c r="Z226" s="97" t="str">
        <f>IF(G226="","",VLOOKUP(G226,種目名!$O$5:$T$104,3,0))</f>
        <v/>
      </c>
      <c r="AA226" s="99" t="str">
        <f>IF(J226="","",VLOOKUP(J226,種目名!$O$5:$T$104,3,0))</f>
        <v/>
      </c>
      <c r="AB226" s="119" t="str">
        <f>IF(M226="","",VLOOKUP(M226,種目名!$O$5:$T$104,3,0))</f>
        <v/>
      </c>
      <c r="AC226" s="119" t="str">
        <f>IF(P226="","",VLOOKUP(AF226,種目名!$O$5:$T$104,3,0))</f>
        <v/>
      </c>
      <c r="AD226" s="120" t="str">
        <f>IF(S226="","",VLOOKUP(AI226,種目名!$O$5:$T$104,3,0))</f>
        <v/>
      </c>
      <c r="AE226" s="117">
        <f t="shared" si="375"/>
        <v>0</v>
      </c>
      <c r="AF226" s="157" t="str">
        <f t="shared" si="376"/>
        <v/>
      </c>
      <c r="AG226" s="157" t="str">
        <f t="shared" si="377"/>
        <v/>
      </c>
      <c r="AH226" s="117">
        <f t="shared" si="378"/>
        <v>0</v>
      </c>
      <c r="AI226" s="157" t="str">
        <f t="shared" si="379"/>
        <v/>
      </c>
      <c r="AJ226" s="157" t="str">
        <f t="shared" si="380"/>
        <v/>
      </c>
      <c r="AK226" s="390"/>
      <c r="AL226" s="171">
        <f t="shared" si="297"/>
        <v>0</v>
      </c>
      <c r="AM226" s="399">
        <f t="shared" si="298"/>
        <v>0</v>
      </c>
      <c r="AN226" s="399">
        <f>COUNTIF($B$12:B226,B226)</f>
        <v>0</v>
      </c>
      <c r="AO226" s="399"/>
      <c r="AP226" s="399" t="str">
        <f t="shared" si="299"/>
        <v/>
      </c>
      <c r="AQ226" s="399" t="str">
        <f t="shared" si="300"/>
        <v/>
      </c>
      <c r="AR226" s="399" t="str">
        <f t="shared" si="301"/>
        <v/>
      </c>
      <c r="AS226" s="399" t="str">
        <f t="shared" si="302"/>
        <v/>
      </c>
      <c r="AT226" s="399">
        <f t="shared" si="303"/>
        <v>0</v>
      </c>
      <c r="AU226" s="399" t="str">
        <f t="shared" si="304"/>
        <v/>
      </c>
      <c r="AV226" s="399" t="str">
        <f t="shared" si="305"/>
        <v/>
      </c>
      <c r="AW226" s="399" t="str">
        <f t="shared" si="306"/>
        <v/>
      </c>
      <c r="AX226" s="399" t="str">
        <f t="shared" si="307"/>
        <v/>
      </c>
      <c r="AY226" s="399" t="str">
        <f t="shared" si="308"/>
        <v/>
      </c>
      <c r="AZ226" s="399" t="str">
        <f t="shared" si="309"/>
        <v/>
      </c>
      <c r="BA226" s="399" t="str">
        <f t="shared" si="310"/>
        <v/>
      </c>
      <c r="BB226" s="399" t="str">
        <f t="shared" si="311"/>
        <v/>
      </c>
      <c r="BC226" s="399" t="str">
        <f t="shared" si="312"/>
        <v/>
      </c>
      <c r="BD226" s="403" t="str">
        <f t="shared" si="313"/>
        <v/>
      </c>
      <c r="BE226" s="393">
        <f t="shared" si="314"/>
        <v>0</v>
      </c>
      <c r="BF226" s="157"/>
      <c r="BG226" s="399">
        <f t="shared" si="315"/>
        <v>0</v>
      </c>
      <c r="BH226" s="399">
        <f t="shared" si="316"/>
        <v>0</v>
      </c>
      <c r="BI226" s="412">
        <f t="shared" si="317"/>
        <v>0</v>
      </c>
      <c r="BJ226" s="413">
        <f t="shared" si="293"/>
        <v>0</v>
      </c>
      <c r="BK226" s="398" t="str">
        <f t="shared" si="294"/>
        <v>0</v>
      </c>
      <c r="BL226" s="398" t="str">
        <f t="shared" si="295"/>
        <v>0</v>
      </c>
      <c r="BM226" s="412">
        <f t="shared" si="318"/>
        <v>0</v>
      </c>
      <c r="BN226" s="412" t="str">
        <f t="shared" si="319"/>
        <v>0m0</v>
      </c>
      <c r="BO226" s="399">
        <f t="shared" si="320"/>
        <v>0</v>
      </c>
      <c r="BP226" s="399">
        <f t="shared" si="321"/>
        <v>0</v>
      </c>
      <c r="BQ226" s="412">
        <f t="shared" si="322"/>
        <v>0</v>
      </c>
      <c r="BR226" s="413">
        <f t="shared" si="323"/>
        <v>0</v>
      </c>
      <c r="BS226" s="398" t="str">
        <f t="shared" si="324"/>
        <v>0</v>
      </c>
      <c r="BT226" s="398" t="str">
        <f t="shared" si="325"/>
        <v>0</v>
      </c>
      <c r="BU226" s="412">
        <f t="shared" si="326"/>
        <v>0</v>
      </c>
      <c r="BV226" s="412" t="str">
        <f t="shared" si="327"/>
        <v>0m0</v>
      </c>
      <c r="BW226" s="399">
        <f t="shared" si="328"/>
        <v>0</v>
      </c>
      <c r="BX226" s="399">
        <f t="shared" si="329"/>
        <v>0</v>
      </c>
      <c r="BY226" s="412">
        <f t="shared" si="330"/>
        <v>0</v>
      </c>
      <c r="BZ226" s="413">
        <f t="shared" si="331"/>
        <v>0</v>
      </c>
      <c r="CA226" s="398" t="str">
        <f t="shared" si="332"/>
        <v>0</v>
      </c>
      <c r="CB226" s="398" t="str">
        <f t="shared" si="333"/>
        <v>0</v>
      </c>
      <c r="CC226" s="412">
        <f t="shared" si="334"/>
        <v>0</v>
      </c>
      <c r="CD226" s="412" t="str">
        <f t="shared" si="335"/>
        <v>0m0</v>
      </c>
      <c r="CE226" s="399">
        <f t="shared" si="336"/>
        <v>0</v>
      </c>
      <c r="CF226" s="399">
        <f t="shared" si="337"/>
        <v>0</v>
      </c>
      <c r="CG226" s="412">
        <f t="shared" si="338"/>
        <v>0</v>
      </c>
      <c r="CH226" s="413">
        <f t="shared" si="339"/>
        <v>0</v>
      </c>
      <c r="CI226" s="398" t="str">
        <f t="shared" si="340"/>
        <v>0</v>
      </c>
      <c r="CJ226" s="398" t="str">
        <f t="shared" si="341"/>
        <v>0</v>
      </c>
      <c r="CK226" s="412">
        <f t="shared" si="342"/>
        <v>0</v>
      </c>
      <c r="CL226" s="412" t="str">
        <f t="shared" si="343"/>
        <v>0m0</v>
      </c>
      <c r="CM226" s="399">
        <f t="shared" si="344"/>
        <v>0</v>
      </c>
      <c r="CN226" s="399">
        <f t="shared" si="345"/>
        <v>0</v>
      </c>
      <c r="CO226" s="412">
        <f t="shared" si="346"/>
        <v>0</v>
      </c>
      <c r="CP226" s="413">
        <f t="shared" si="347"/>
        <v>0</v>
      </c>
      <c r="CQ226" s="398" t="str">
        <f t="shared" si="348"/>
        <v>0</v>
      </c>
      <c r="CR226" s="398" t="str">
        <f t="shared" si="349"/>
        <v>0</v>
      </c>
      <c r="CS226" s="412">
        <f t="shared" si="350"/>
        <v>0</v>
      </c>
      <c r="CT226" s="412" t="str">
        <f t="shared" si="351"/>
        <v>0m0</v>
      </c>
      <c r="CU226" s="412">
        <f t="shared" si="352"/>
        <v>0</v>
      </c>
      <c r="CV226" s="412">
        <f t="shared" si="353"/>
        <v>0</v>
      </c>
      <c r="CW226" s="412">
        <f t="shared" si="354"/>
        <v>0</v>
      </c>
      <c r="CX226" s="412">
        <f t="shared" si="355"/>
        <v>0</v>
      </c>
      <c r="CY226" s="412">
        <f t="shared" si="356"/>
        <v>0</v>
      </c>
      <c r="CZ226" s="412" t="str">
        <f t="shared" si="357"/>
        <v/>
      </c>
      <c r="DA226" s="412" t="str">
        <f t="shared" si="358"/>
        <v/>
      </c>
      <c r="DB226" s="412" t="str">
        <f t="shared" si="359"/>
        <v/>
      </c>
      <c r="DC226" s="412" t="str">
        <f t="shared" si="360"/>
        <v/>
      </c>
      <c r="DD226" s="412" t="str">
        <f t="shared" si="361"/>
        <v/>
      </c>
      <c r="DE226" s="412"/>
      <c r="DG226" s="412" t="str">
        <f t="shared" si="362"/>
        <v/>
      </c>
      <c r="DH226" s="412" t="str">
        <f t="shared" si="363"/>
        <v/>
      </c>
      <c r="DI226" s="412">
        <f t="shared" si="364"/>
        <v>0</v>
      </c>
      <c r="DJ226" s="412" t="str">
        <f t="shared" si="365"/>
        <v/>
      </c>
      <c r="DK226" s="412" t="str">
        <f t="shared" si="366"/>
        <v/>
      </c>
      <c r="DL226" s="412" t="str">
        <f t="shared" si="367"/>
        <v/>
      </c>
      <c r="DM226" s="412" t="str">
        <f t="shared" si="368"/>
        <v/>
      </c>
      <c r="DN226" s="412" t="str">
        <f t="shared" si="369"/>
        <v/>
      </c>
      <c r="DO226" s="412" t="str">
        <f t="shared" si="370"/>
        <v/>
      </c>
      <c r="DR226" s="494"/>
      <c r="DS226" s="393">
        <f t="shared" si="373"/>
        <v>0</v>
      </c>
      <c r="DT226" s="393">
        <f t="shared" si="371"/>
        <v>0</v>
      </c>
      <c r="DU226" s="411">
        <f t="shared" si="372"/>
        <v>0</v>
      </c>
      <c r="DX226" s="494" t="e">
        <f>IF(BG226&lt;270000,○,"")</f>
        <v>#NAME?</v>
      </c>
    </row>
    <row r="227" spans="1:128" s="411" customFormat="1" ht="18" hidden="1" customHeight="1" thickBot="1">
      <c r="A227" s="145" t="str">
        <f t="shared" si="296"/>
        <v/>
      </c>
      <c r="B227" s="158"/>
      <c r="C227" s="31" t="str">
        <f>IF(B227="","",VLOOKUP(B227,学連登録!$C$2:$G$3000,2,FALSE))</f>
        <v/>
      </c>
      <c r="D227" s="32" t="str">
        <f>IF(B227="","",VLOOKUP(B227,学連登録!$C$2:$G$3000,3,FALSE))</f>
        <v/>
      </c>
      <c r="E227" s="33" t="str">
        <f>IF(B227="","",VLOOKUP(B227,学連登録!$C$2:$G$3000,4,FALSE))</f>
        <v/>
      </c>
      <c r="F227" s="383" t="str">
        <f>IF(B227="","",VLOOKUP(B227,学連登録!$C$2:$I$3000,7,FALSE))</f>
        <v/>
      </c>
      <c r="G227" s="159"/>
      <c r="H227" s="853"/>
      <c r="I227" s="854"/>
      <c r="J227" s="160"/>
      <c r="K227" s="825"/>
      <c r="L227" s="826"/>
      <c r="M227" s="160"/>
      <c r="N227" s="819"/>
      <c r="O227" s="820"/>
      <c r="P227" s="159"/>
      <c r="Q227" s="825"/>
      <c r="R227" s="826"/>
      <c r="S227" s="159"/>
      <c r="T227" s="825"/>
      <c r="U227" s="826"/>
      <c r="V227" s="103" t="str">
        <f>IF(B227="","",VLOOKUP(B227,学連登録!$C$2:$H$3000,6,FALSE))</f>
        <v/>
      </c>
      <c r="W227" s="377"/>
      <c r="X227" s="157"/>
      <c r="Y227" s="118" t="str">
        <f t="shared" si="374"/>
        <v/>
      </c>
      <c r="Z227" s="97" t="str">
        <f>IF(G227="","",VLOOKUP(G227,種目名!$O$5:$T$104,3,0))</f>
        <v/>
      </c>
      <c r="AA227" s="99" t="str">
        <f>IF(J227="","",VLOOKUP(J227,種目名!$O$5:$T$104,3,0))</f>
        <v/>
      </c>
      <c r="AB227" s="119" t="str">
        <f>IF(M227="","",VLOOKUP(M227,種目名!$O$5:$T$104,3,0))</f>
        <v/>
      </c>
      <c r="AC227" s="119" t="str">
        <f>IF(P227="","",VLOOKUP(AF227,種目名!$O$5:$T$104,3,0))</f>
        <v/>
      </c>
      <c r="AD227" s="120" t="str">
        <f>IF(S227="","",VLOOKUP(AI227,種目名!$O$5:$T$104,3,0))</f>
        <v/>
      </c>
      <c r="AE227" s="117">
        <f t="shared" si="375"/>
        <v>0</v>
      </c>
      <c r="AF227" s="157" t="str">
        <f t="shared" si="376"/>
        <v/>
      </c>
      <c r="AG227" s="157" t="str">
        <f t="shared" si="377"/>
        <v/>
      </c>
      <c r="AH227" s="117">
        <f t="shared" si="378"/>
        <v>0</v>
      </c>
      <c r="AI227" s="157" t="str">
        <f t="shared" si="379"/>
        <v/>
      </c>
      <c r="AJ227" s="157" t="str">
        <f t="shared" si="380"/>
        <v/>
      </c>
      <c r="AK227" s="390"/>
      <c r="AL227" s="171">
        <f t="shared" si="297"/>
        <v>0</v>
      </c>
      <c r="AM227" s="399">
        <f t="shared" si="298"/>
        <v>0</v>
      </c>
      <c r="AN227" s="399">
        <f>COUNTIF($B$12:B227,B227)</f>
        <v>0</v>
      </c>
      <c r="AO227" s="399"/>
      <c r="AP227" s="399" t="str">
        <f t="shared" si="299"/>
        <v/>
      </c>
      <c r="AQ227" s="399" t="str">
        <f t="shared" si="300"/>
        <v/>
      </c>
      <c r="AR227" s="399" t="str">
        <f t="shared" si="301"/>
        <v/>
      </c>
      <c r="AS227" s="399" t="str">
        <f t="shared" si="302"/>
        <v/>
      </c>
      <c r="AT227" s="399">
        <f t="shared" si="303"/>
        <v>0</v>
      </c>
      <c r="AU227" s="399" t="str">
        <f t="shared" si="304"/>
        <v/>
      </c>
      <c r="AV227" s="399" t="str">
        <f t="shared" si="305"/>
        <v/>
      </c>
      <c r="AW227" s="399" t="str">
        <f t="shared" si="306"/>
        <v/>
      </c>
      <c r="AX227" s="399" t="str">
        <f t="shared" si="307"/>
        <v/>
      </c>
      <c r="AY227" s="399" t="str">
        <f t="shared" si="308"/>
        <v/>
      </c>
      <c r="AZ227" s="399" t="str">
        <f t="shared" si="309"/>
        <v/>
      </c>
      <c r="BA227" s="399" t="str">
        <f t="shared" si="310"/>
        <v/>
      </c>
      <c r="BB227" s="399" t="str">
        <f t="shared" si="311"/>
        <v/>
      </c>
      <c r="BC227" s="399" t="str">
        <f t="shared" si="312"/>
        <v/>
      </c>
      <c r="BD227" s="403" t="str">
        <f t="shared" si="313"/>
        <v/>
      </c>
      <c r="BE227" s="393">
        <f t="shared" si="314"/>
        <v>0</v>
      </c>
      <c r="BF227" s="157"/>
      <c r="BG227" s="399">
        <f t="shared" si="315"/>
        <v>0</v>
      </c>
      <c r="BH227" s="399">
        <f t="shared" si="316"/>
        <v>0</v>
      </c>
      <c r="BI227" s="412">
        <f t="shared" si="317"/>
        <v>0</v>
      </c>
      <c r="BJ227" s="413">
        <f t="shared" si="293"/>
        <v>0</v>
      </c>
      <c r="BK227" s="398" t="str">
        <f t="shared" si="294"/>
        <v>0</v>
      </c>
      <c r="BL227" s="398" t="str">
        <f t="shared" si="295"/>
        <v>0</v>
      </c>
      <c r="BM227" s="412">
        <f t="shared" si="318"/>
        <v>0</v>
      </c>
      <c r="BN227" s="412" t="str">
        <f t="shared" si="319"/>
        <v>0m0</v>
      </c>
      <c r="BO227" s="399">
        <f t="shared" si="320"/>
        <v>0</v>
      </c>
      <c r="BP227" s="399">
        <f t="shared" si="321"/>
        <v>0</v>
      </c>
      <c r="BQ227" s="412">
        <f t="shared" si="322"/>
        <v>0</v>
      </c>
      <c r="BR227" s="413">
        <f t="shared" si="323"/>
        <v>0</v>
      </c>
      <c r="BS227" s="398" t="str">
        <f t="shared" si="324"/>
        <v>0</v>
      </c>
      <c r="BT227" s="398" t="str">
        <f t="shared" si="325"/>
        <v>0</v>
      </c>
      <c r="BU227" s="412">
        <f t="shared" si="326"/>
        <v>0</v>
      </c>
      <c r="BV227" s="412" t="str">
        <f t="shared" si="327"/>
        <v>0m0</v>
      </c>
      <c r="BW227" s="399">
        <f t="shared" si="328"/>
        <v>0</v>
      </c>
      <c r="BX227" s="399">
        <f t="shared" si="329"/>
        <v>0</v>
      </c>
      <c r="BY227" s="412">
        <f t="shared" si="330"/>
        <v>0</v>
      </c>
      <c r="BZ227" s="413">
        <f t="shared" si="331"/>
        <v>0</v>
      </c>
      <c r="CA227" s="398" t="str">
        <f t="shared" si="332"/>
        <v>0</v>
      </c>
      <c r="CB227" s="398" t="str">
        <f t="shared" si="333"/>
        <v>0</v>
      </c>
      <c r="CC227" s="412">
        <f t="shared" si="334"/>
        <v>0</v>
      </c>
      <c r="CD227" s="412" t="str">
        <f t="shared" si="335"/>
        <v>0m0</v>
      </c>
      <c r="CE227" s="399">
        <f t="shared" si="336"/>
        <v>0</v>
      </c>
      <c r="CF227" s="399">
        <f t="shared" si="337"/>
        <v>0</v>
      </c>
      <c r="CG227" s="412">
        <f t="shared" si="338"/>
        <v>0</v>
      </c>
      <c r="CH227" s="413">
        <f t="shared" si="339"/>
        <v>0</v>
      </c>
      <c r="CI227" s="398" t="str">
        <f t="shared" si="340"/>
        <v>0</v>
      </c>
      <c r="CJ227" s="398" t="str">
        <f t="shared" si="341"/>
        <v>0</v>
      </c>
      <c r="CK227" s="412">
        <f t="shared" si="342"/>
        <v>0</v>
      </c>
      <c r="CL227" s="412" t="str">
        <f t="shared" si="343"/>
        <v>0m0</v>
      </c>
      <c r="CM227" s="399">
        <f t="shared" si="344"/>
        <v>0</v>
      </c>
      <c r="CN227" s="399">
        <f t="shared" si="345"/>
        <v>0</v>
      </c>
      <c r="CO227" s="412">
        <f t="shared" si="346"/>
        <v>0</v>
      </c>
      <c r="CP227" s="413">
        <f t="shared" si="347"/>
        <v>0</v>
      </c>
      <c r="CQ227" s="398" t="str">
        <f t="shared" si="348"/>
        <v>0</v>
      </c>
      <c r="CR227" s="398" t="str">
        <f t="shared" si="349"/>
        <v>0</v>
      </c>
      <c r="CS227" s="412">
        <f t="shared" si="350"/>
        <v>0</v>
      </c>
      <c r="CT227" s="412" t="str">
        <f t="shared" si="351"/>
        <v>0m0</v>
      </c>
      <c r="CU227" s="412">
        <f t="shared" si="352"/>
        <v>0</v>
      </c>
      <c r="CV227" s="412">
        <f t="shared" si="353"/>
        <v>0</v>
      </c>
      <c r="CW227" s="412">
        <f t="shared" si="354"/>
        <v>0</v>
      </c>
      <c r="CX227" s="412">
        <f t="shared" si="355"/>
        <v>0</v>
      </c>
      <c r="CY227" s="412">
        <f t="shared" si="356"/>
        <v>0</v>
      </c>
      <c r="CZ227" s="412" t="str">
        <f t="shared" si="357"/>
        <v/>
      </c>
      <c r="DA227" s="412" t="str">
        <f t="shared" si="358"/>
        <v/>
      </c>
      <c r="DB227" s="412" t="str">
        <f t="shared" si="359"/>
        <v/>
      </c>
      <c r="DC227" s="412" t="str">
        <f t="shared" si="360"/>
        <v/>
      </c>
      <c r="DD227" s="412" t="str">
        <f t="shared" si="361"/>
        <v/>
      </c>
      <c r="DE227" s="412"/>
      <c r="DG227" s="412" t="str">
        <f t="shared" si="362"/>
        <v/>
      </c>
      <c r="DH227" s="412" t="str">
        <f t="shared" si="363"/>
        <v/>
      </c>
      <c r="DI227" s="412">
        <f t="shared" si="364"/>
        <v>0</v>
      </c>
      <c r="DJ227" s="412" t="str">
        <f t="shared" si="365"/>
        <v/>
      </c>
      <c r="DK227" s="412" t="str">
        <f t="shared" si="366"/>
        <v/>
      </c>
      <c r="DL227" s="412" t="str">
        <f t="shared" si="367"/>
        <v/>
      </c>
      <c r="DM227" s="412" t="str">
        <f t="shared" si="368"/>
        <v/>
      </c>
      <c r="DN227" s="412" t="str">
        <f t="shared" si="369"/>
        <v/>
      </c>
      <c r="DO227" s="412" t="str">
        <f t="shared" si="370"/>
        <v/>
      </c>
      <c r="DR227" s="494"/>
      <c r="DS227" s="393">
        <f t="shared" si="373"/>
        <v>0</v>
      </c>
      <c r="DT227" s="393">
        <f t="shared" si="371"/>
        <v>0</v>
      </c>
      <c r="DU227" s="411">
        <f t="shared" si="372"/>
        <v>0</v>
      </c>
      <c r="DX227" s="494" t="e">
        <f>IF(BG227&lt;270000,○,"")</f>
        <v>#NAME?</v>
      </c>
    </row>
    <row r="228" spans="1:128" s="411" customFormat="1" ht="18" hidden="1" customHeight="1" thickBot="1">
      <c r="A228" s="145" t="str">
        <f t="shared" si="296"/>
        <v/>
      </c>
      <c r="B228" s="158"/>
      <c r="C228" s="31" t="str">
        <f>IF(B228="","",VLOOKUP(B228,学連登録!$C$2:$G$3000,2,FALSE))</f>
        <v/>
      </c>
      <c r="D228" s="32" t="str">
        <f>IF(B228="","",VLOOKUP(B228,学連登録!$C$2:$G$3000,3,FALSE))</f>
        <v/>
      </c>
      <c r="E228" s="33" t="str">
        <f>IF(B228="","",VLOOKUP(B228,学連登録!$C$2:$G$3000,4,FALSE))</f>
        <v/>
      </c>
      <c r="F228" s="383" t="str">
        <f>IF(B228="","",VLOOKUP(B228,学連登録!$C$2:$I$3000,7,FALSE))</f>
        <v/>
      </c>
      <c r="G228" s="159"/>
      <c r="H228" s="853"/>
      <c r="I228" s="854"/>
      <c r="J228" s="160"/>
      <c r="K228" s="825"/>
      <c r="L228" s="826"/>
      <c r="M228" s="160"/>
      <c r="N228" s="819"/>
      <c r="O228" s="820"/>
      <c r="P228" s="159"/>
      <c r="Q228" s="825"/>
      <c r="R228" s="826"/>
      <c r="S228" s="159"/>
      <c r="T228" s="825"/>
      <c r="U228" s="826"/>
      <c r="V228" s="103" t="str">
        <f>IF(B228="","",VLOOKUP(B228,学連登録!$C$2:$H$3000,6,FALSE))</f>
        <v/>
      </c>
      <c r="W228" s="377"/>
      <c r="X228" s="157"/>
      <c r="Y228" s="118" t="str">
        <f t="shared" si="374"/>
        <v/>
      </c>
      <c r="Z228" s="97" t="str">
        <f>IF(G228="","",VLOOKUP(G228,種目名!$O$5:$T$104,3,0))</f>
        <v/>
      </c>
      <c r="AA228" s="99" t="str">
        <f>IF(J228="","",VLOOKUP(J228,種目名!$O$5:$T$104,3,0))</f>
        <v/>
      </c>
      <c r="AB228" s="119" t="str">
        <f>IF(M228="","",VLOOKUP(M228,種目名!$O$5:$T$104,3,0))</f>
        <v/>
      </c>
      <c r="AC228" s="119" t="str">
        <f>IF(P228="","",VLOOKUP(AF228,種目名!$O$5:$T$104,3,0))</f>
        <v/>
      </c>
      <c r="AD228" s="120" t="str">
        <f>IF(S228="","",VLOOKUP(AI228,種目名!$O$5:$T$104,3,0))</f>
        <v/>
      </c>
      <c r="AE228" s="117">
        <f t="shared" si="375"/>
        <v>0</v>
      </c>
      <c r="AF228" s="157" t="str">
        <f t="shared" si="376"/>
        <v/>
      </c>
      <c r="AG228" s="157" t="str">
        <f t="shared" si="377"/>
        <v/>
      </c>
      <c r="AH228" s="117">
        <f t="shared" si="378"/>
        <v>0</v>
      </c>
      <c r="AI228" s="157" t="str">
        <f t="shared" si="379"/>
        <v/>
      </c>
      <c r="AJ228" s="157" t="str">
        <f t="shared" si="380"/>
        <v/>
      </c>
      <c r="AK228" s="390"/>
      <c r="AL228" s="171">
        <f t="shared" si="297"/>
        <v>0</v>
      </c>
      <c r="AM228" s="399">
        <f t="shared" si="298"/>
        <v>0</v>
      </c>
      <c r="AN228" s="399">
        <f>COUNTIF($B$12:B228,B228)</f>
        <v>0</v>
      </c>
      <c r="AO228" s="399"/>
      <c r="AP228" s="399" t="str">
        <f t="shared" si="299"/>
        <v/>
      </c>
      <c r="AQ228" s="399" t="str">
        <f t="shared" si="300"/>
        <v/>
      </c>
      <c r="AR228" s="399" t="str">
        <f t="shared" si="301"/>
        <v/>
      </c>
      <c r="AS228" s="399" t="str">
        <f t="shared" si="302"/>
        <v/>
      </c>
      <c r="AT228" s="399">
        <f t="shared" si="303"/>
        <v>0</v>
      </c>
      <c r="AU228" s="399" t="str">
        <f t="shared" si="304"/>
        <v/>
      </c>
      <c r="AV228" s="399" t="str">
        <f t="shared" si="305"/>
        <v/>
      </c>
      <c r="AW228" s="399" t="str">
        <f t="shared" si="306"/>
        <v/>
      </c>
      <c r="AX228" s="399" t="str">
        <f t="shared" si="307"/>
        <v/>
      </c>
      <c r="AY228" s="399" t="str">
        <f t="shared" si="308"/>
        <v/>
      </c>
      <c r="AZ228" s="399" t="str">
        <f t="shared" si="309"/>
        <v/>
      </c>
      <c r="BA228" s="399" t="str">
        <f t="shared" si="310"/>
        <v/>
      </c>
      <c r="BB228" s="399" t="str">
        <f t="shared" si="311"/>
        <v/>
      </c>
      <c r="BC228" s="399" t="str">
        <f t="shared" si="312"/>
        <v/>
      </c>
      <c r="BD228" s="403" t="str">
        <f t="shared" si="313"/>
        <v/>
      </c>
      <c r="BE228" s="393">
        <f t="shared" si="314"/>
        <v>0</v>
      </c>
      <c r="BF228" s="157"/>
      <c r="BG228" s="399">
        <f t="shared" si="315"/>
        <v>0</v>
      </c>
      <c r="BH228" s="399">
        <f t="shared" si="316"/>
        <v>0</v>
      </c>
      <c r="BI228" s="412">
        <f t="shared" si="317"/>
        <v>0</v>
      </c>
      <c r="BJ228" s="413">
        <f t="shared" si="293"/>
        <v>0</v>
      </c>
      <c r="BK228" s="398" t="str">
        <f t="shared" si="294"/>
        <v>0</v>
      </c>
      <c r="BL228" s="398" t="str">
        <f t="shared" si="295"/>
        <v>0</v>
      </c>
      <c r="BM228" s="412">
        <f t="shared" si="318"/>
        <v>0</v>
      </c>
      <c r="BN228" s="412" t="str">
        <f t="shared" si="319"/>
        <v>0m0</v>
      </c>
      <c r="BO228" s="399">
        <f t="shared" si="320"/>
        <v>0</v>
      </c>
      <c r="BP228" s="399">
        <f t="shared" si="321"/>
        <v>0</v>
      </c>
      <c r="BQ228" s="412">
        <f t="shared" si="322"/>
        <v>0</v>
      </c>
      <c r="BR228" s="413">
        <f t="shared" si="323"/>
        <v>0</v>
      </c>
      <c r="BS228" s="398" t="str">
        <f t="shared" si="324"/>
        <v>0</v>
      </c>
      <c r="BT228" s="398" t="str">
        <f t="shared" si="325"/>
        <v>0</v>
      </c>
      <c r="BU228" s="412">
        <f t="shared" si="326"/>
        <v>0</v>
      </c>
      <c r="BV228" s="412" t="str">
        <f t="shared" si="327"/>
        <v>0m0</v>
      </c>
      <c r="BW228" s="399">
        <f t="shared" si="328"/>
        <v>0</v>
      </c>
      <c r="BX228" s="399">
        <f t="shared" si="329"/>
        <v>0</v>
      </c>
      <c r="BY228" s="412">
        <f t="shared" si="330"/>
        <v>0</v>
      </c>
      <c r="BZ228" s="413">
        <f t="shared" si="331"/>
        <v>0</v>
      </c>
      <c r="CA228" s="398" t="str">
        <f t="shared" si="332"/>
        <v>0</v>
      </c>
      <c r="CB228" s="398" t="str">
        <f t="shared" si="333"/>
        <v>0</v>
      </c>
      <c r="CC228" s="412">
        <f t="shared" si="334"/>
        <v>0</v>
      </c>
      <c r="CD228" s="412" t="str">
        <f t="shared" si="335"/>
        <v>0m0</v>
      </c>
      <c r="CE228" s="399">
        <f t="shared" si="336"/>
        <v>0</v>
      </c>
      <c r="CF228" s="399">
        <f t="shared" si="337"/>
        <v>0</v>
      </c>
      <c r="CG228" s="412">
        <f t="shared" si="338"/>
        <v>0</v>
      </c>
      <c r="CH228" s="413">
        <f t="shared" si="339"/>
        <v>0</v>
      </c>
      <c r="CI228" s="398" t="str">
        <f t="shared" si="340"/>
        <v>0</v>
      </c>
      <c r="CJ228" s="398" t="str">
        <f t="shared" si="341"/>
        <v>0</v>
      </c>
      <c r="CK228" s="412">
        <f t="shared" si="342"/>
        <v>0</v>
      </c>
      <c r="CL228" s="412" t="str">
        <f t="shared" si="343"/>
        <v>0m0</v>
      </c>
      <c r="CM228" s="399">
        <f t="shared" si="344"/>
        <v>0</v>
      </c>
      <c r="CN228" s="399">
        <f t="shared" si="345"/>
        <v>0</v>
      </c>
      <c r="CO228" s="412">
        <f t="shared" si="346"/>
        <v>0</v>
      </c>
      <c r="CP228" s="413">
        <f t="shared" si="347"/>
        <v>0</v>
      </c>
      <c r="CQ228" s="398" t="str">
        <f t="shared" si="348"/>
        <v>0</v>
      </c>
      <c r="CR228" s="398" t="str">
        <f t="shared" si="349"/>
        <v>0</v>
      </c>
      <c r="CS228" s="412">
        <f t="shared" si="350"/>
        <v>0</v>
      </c>
      <c r="CT228" s="412" t="str">
        <f t="shared" si="351"/>
        <v>0m0</v>
      </c>
      <c r="CU228" s="412">
        <f t="shared" si="352"/>
        <v>0</v>
      </c>
      <c r="CV228" s="412">
        <f t="shared" si="353"/>
        <v>0</v>
      </c>
      <c r="CW228" s="412">
        <f t="shared" si="354"/>
        <v>0</v>
      </c>
      <c r="CX228" s="412">
        <f t="shared" si="355"/>
        <v>0</v>
      </c>
      <c r="CY228" s="412">
        <f t="shared" si="356"/>
        <v>0</v>
      </c>
      <c r="CZ228" s="412" t="str">
        <f t="shared" si="357"/>
        <v/>
      </c>
      <c r="DA228" s="412" t="str">
        <f t="shared" si="358"/>
        <v/>
      </c>
      <c r="DB228" s="412" t="str">
        <f t="shared" si="359"/>
        <v/>
      </c>
      <c r="DC228" s="412" t="str">
        <f t="shared" si="360"/>
        <v/>
      </c>
      <c r="DD228" s="412" t="str">
        <f t="shared" si="361"/>
        <v/>
      </c>
      <c r="DE228" s="412"/>
      <c r="DG228" s="412" t="str">
        <f t="shared" si="362"/>
        <v/>
      </c>
      <c r="DH228" s="412" t="str">
        <f t="shared" si="363"/>
        <v/>
      </c>
      <c r="DI228" s="412">
        <f t="shared" si="364"/>
        <v>0</v>
      </c>
      <c r="DJ228" s="412" t="str">
        <f t="shared" si="365"/>
        <v/>
      </c>
      <c r="DK228" s="412" t="str">
        <f t="shared" si="366"/>
        <v/>
      </c>
      <c r="DL228" s="412" t="str">
        <f t="shared" si="367"/>
        <v/>
      </c>
      <c r="DM228" s="412" t="str">
        <f t="shared" si="368"/>
        <v/>
      </c>
      <c r="DN228" s="412" t="str">
        <f t="shared" si="369"/>
        <v/>
      </c>
      <c r="DO228" s="412" t="str">
        <f t="shared" si="370"/>
        <v/>
      </c>
      <c r="DR228" s="494"/>
      <c r="DS228" s="393">
        <f t="shared" si="373"/>
        <v>0</v>
      </c>
      <c r="DT228" s="393">
        <f t="shared" si="371"/>
        <v>0</v>
      </c>
      <c r="DU228" s="411">
        <f t="shared" si="372"/>
        <v>0</v>
      </c>
      <c r="DX228" s="494" t="e">
        <f>IF(BG228&lt;270000,○,"")</f>
        <v>#NAME?</v>
      </c>
    </row>
    <row r="229" spans="1:128" s="411" customFormat="1" ht="18" hidden="1" customHeight="1" thickBot="1">
      <c r="A229" s="145" t="str">
        <f t="shared" si="296"/>
        <v/>
      </c>
      <c r="B229" s="158"/>
      <c r="C229" s="31" t="str">
        <f>IF(B229="","",VLOOKUP(B229,学連登録!$C$2:$G$3000,2,FALSE))</f>
        <v/>
      </c>
      <c r="D229" s="32" t="str">
        <f>IF(B229="","",VLOOKUP(B229,学連登録!$C$2:$G$3000,3,FALSE))</f>
        <v/>
      </c>
      <c r="E229" s="33" t="str">
        <f>IF(B229="","",VLOOKUP(B229,学連登録!$C$2:$G$3000,4,FALSE))</f>
        <v/>
      </c>
      <c r="F229" s="383" t="str">
        <f>IF(B229="","",VLOOKUP(B229,学連登録!$C$2:$I$3000,7,FALSE))</f>
        <v/>
      </c>
      <c r="G229" s="159"/>
      <c r="H229" s="853"/>
      <c r="I229" s="854"/>
      <c r="J229" s="160"/>
      <c r="K229" s="825"/>
      <c r="L229" s="826"/>
      <c r="M229" s="160"/>
      <c r="N229" s="819"/>
      <c r="O229" s="820"/>
      <c r="P229" s="159"/>
      <c r="Q229" s="825"/>
      <c r="R229" s="826"/>
      <c r="S229" s="159"/>
      <c r="T229" s="825"/>
      <c r="U229" s="826"/>
      <c r="V229" s="103" t="str">
        <f>IF(B229="","",VLOOKUP(B229,学連登録!$C$2:$H$3000,6,FALSE))</f>
        <v/>
      </c>
      <c r="W229" s="377"/>
      <c r="X229" s="157"/>
      <c r="Y229" s="118" t="str">
        <f t="shared" si="374"/>
        <v/>
      </c>
      <c r="Z229" s="97" t="str">
        <f>IF(G229="","",VLOOKUP(G229,種目名!$O$5:$T$104,3,0))</f>
        <v/>
      </c>
      <c r="AA229" s="99" t="str">
        <f>IF(J229="","",VLOOKUP(J229,種目名!$O$5:$T$104,3,0))</f>
        <v/>
      </c>
      <c r="AB229" s="119" t="str">
        <f>IF(M229="","",VLOOKUP(M229,種目名!$O$5:$T$104,3,0))</f>
        <v/>
      </c>
      <c r="AC229" s="119" t="str">
        <f>IF(P229="","",VLOOKUP(AF229,種目名!$O$5:$T$104,3,0))</f>
        <v/>
      </c>
      <c r="AD229" s="120" t="str">
        <f>IF(S229="","",VLOOKUP(AI229,種目名!$O$5:$T$104,3,0))</f>
        <v/>
      </c>
      <c r="AE229" s="117">
        <f t="shared" si="375"/>
        <v>0</v>
      </c>
      <c r="AF229" s="157" t="str">
        <f t="shared" si="376"/>
        <v/>
      </c>
      <c r="AG229" s="157" t="str">
        <f t="shared" si="377"/>
        <v/>
      </c>
      <c r="AH229" s="117">
        <f t="shared" si="378"/>
        <v>0</v>
      </c>
      <c r="AI229" s="157" t="str">
        <f t="shared" si="379"/>
        <v/>
      </c>
      <c r="AJ229" s="157" t="str">
        <f t="shared" si="380"/>
        <v/>
      </c>
      <c r="AK229" s="390"/>
      <c r="AL229" s="171">
        <f t="shared" si="297"/>
        <v>0</v>
      </c>
      <c r="AM229" s="399">
        <f t="shared" si="298"/>
        <v>0</v>
      </c>
      <c r="AN229" s="399">
        <f>COUNTIF($B$12:B229,B229)</f>
        <v>0</v>
      </c>
      <c r="AO229" s="399"/>
      <c r="AP229" s="399" t="str">
        <f t="shared" si="299"/>
        <v/>
      </c>
      <c r="AQ229" s="399" t="str">
        <f t="shared" si="300"/>
        <v/>
      </c>
      <c r="AR229" s="399" t="str">
        <f t="shared" si="301"/>
        <v/>
      </c>
      <c r="AS229" s="399" t="str">
        <f t="shared" si="302"/>
        <v/>
      </c>
      <c r="AT229" s="399">
        <f t="shared" si="303"/>
        <v>0</v>
      </c>
      <c r="AU229" s="399" t="str">
        <f t="shared" si="304"/>
        <v/>
      </c>
      <c r="AV229" s="399" t="str">
        <f t="shared" si="305"/>
        <v/>
      </c>
      <c r="AW229" s="399" t="str">
        <f t="shared" si="306"/>
        <v/>
      </c>
      <c r="AX229" s="399" t="str">
        <f t="shared" si="307"/>
        <v/>
      </c>
      <c r="AY229" s="399" t="str">
        <f t="shared" si="308"/>
        <v/>
      </c>
      <c r="AZ229" s="399" t="str">
        <f t="shared" si="309"/>
        <v/>
      </c>
      <c r="BA229" s="399" t="str">
        <f t="shared" si="310"/>
        <v/>
      </c>
      <c r="BB229" s="399" t="str">
        <f t="shared" si="311"/>
        <v/>
      </c>
      <c r="BC229" s="399" t="str">
        <f t="shared" si="312"/>
        <v/>
      </c>
      <c r="BD229" s="403" t="str">
        <f t="shared" si="313"/>
        <v/>
      </c>
      <c r="BE229" s="393">
        <f t="shared" si="314"/>
        <v>0</v>
      </c>
      <c r="BF229" s="157"/>
      <c r="BG229" s="399">
        <f t="shared" si="315"/>
        <v>0</v>
      </c>
      <c r="BH229" s="399">
        <f t="shared" si="316"/>
        <v>0</v>
      </c>
      <c r="BI229" s="412">
        <f t="shared" si="317"/>
        <v>0</v>
      </c>
      <c r="BJ229" s="413">
        <f t="shared" si="293"/>
        <v>0</v>
      </c>
      <c r="BK229" s="398" t="str">
        <f t="shared" si="294"/>
        <v>0</v>
      </c>
      <c r="BL229" s="398" t="str">
        <f t="shared" si="295"/>
        <v>0</v>
      </c>
      <c r="BM229" s="412">
        <f t="shared" si="318"/>
        <v>0</v>
      </c>
      <c r="BN229" s="412" t="str">
        <f t="shared" si="319"/>
        <v>0m0</v>
      </c>
      <c r="BO229" s="399">
        <f t="shared" si="320"/>
        <v>0</v>
      </c>
      <c r="BP229" s="399">
        <f t="shared" si="321"/>
        <v>0</v>
      </c>
      <c r="BQ229" s="412">
        <f t="shared" si="322"/>
        <v>0</v>
      </c>
      <c r="BR229" s="413">
        <f t="shared" si="323"/>
        <v>0</v>
      </c>
      <c r="BS229" s="398" t="str">
        <f t="shared" si="324"/>
        <v>0</v>
      </c>
      <c r="BT229" s="398" t="str">
        <f t="shared" si="325"/>
        <v>0</v>
      </c>
      <c r="BU229" s="412">
        <f t="shared" si="326"/>
        <v>0</v>
      </c>
      <c r="BV229" s="412" t="str">
        <f t="shared" si="327"/>
        <v>0m0</v>
      </c>
      <c r="BW229" s="399">
        <f t="shared" si="328"/>
        <v>0</v>
      </c>
      <c r="BX229" s="399">
        <f t="shared" si="329"/>
        <v>0</v>
      </c>
      <c r="BY229" s="412">
        <f t="shared" si="330"/>
        <v>0</v>
      </c>
      <c r="BZ229" s="413">
        <f t="shared" si="331"/>
        <v>0</v>
      </c>
      <c r="CA229" s="398" t="str">
        <f t="shared" si="332"/>
        <v>0</v>
      </c>
      <c r="CB229" s="398" t="str">
        <f t="shared" si="333"/>
        <v>0</v>
      </c>
      <c r="CC229" s="412">
        <f t="shared" si="334"/>
        <v>0</v>
      </c>
      <c r="CD229" s="412" t="str">
        <f t="shared" si="335"/>
        <v>0m0</v>
      </c>
      <c r="CE229" s="399">
        <f t="shared" si="336"/>
        <v>0</v>
      </c>
      <c r="CF229" s="399">
        <f t="shared" si="337"/>
        <v>0</v>
      </c>
      <c r="CG229" s="412">
        <f t="shared" si="338"/>
        <v>0</v>
      </c>
      <c r="CH229" s="413">
        <f t="shared" si="339"/>
        <v>0</v>
      </c>
      <c r="CI229" s="398" t="str">
        <f t="shared" si="340"/>
        <v>0</v>
      </c>
      <c r="CJ229" s="398" t="str">
        <f t="shared" si="341"/>
        <v>0</v>
      </c>
      <c r="CK229" s="412">
        <f t="shared" si="342"/>
        <v>0</v>
      </c>
      <c r="CL229" s="412" t="str">
        <f t="shared" si="343"/>
        <v>0m0</v>
      </c>
      <c r="CM229" s="399">
        <f t="shared" si="344"/>
        <v>0</v>
      </c>
      <c r="CN229" s="399">
        <f t="shared" si="345"/>
        <v>0</v>
      </c>
      <c r="CO229" s="412">
        <f t="shared" si="346"/>
        <v>0</v>
      </c>
      <c r="CP229" s="413">
        <f t="shared" si="347"/>
        <v>0</v>
      </c>
      <c r="CQ229" s="398" t="str">
        <f t="shared" si="348"/>
        <v>0</v>
      </c>
      <c r="CR229" s="398" t="str">
        <f t="shared" si="349"/>
        <v>0</v>
      </c>
      <c r="CS229" s="412">
        <f t="shared" si="350"/>
        <v>0</v>
      </c>
      <c r="CT229" s="412" t="str">
        <f t="shared" si="351"/>
        <v>0m0</v>
      </c>
      <c r="CU229" s="412">
        <f t="shared" si="352"/>
        <v>0</v>
      </c>
      <c r="CV229" s="412">
        <f t="shared" si="353"/>
        <v>0</v>
      </c>
      <c r="CW229" s="412">
        <f t="shared" si="354"/>
        <v>0</v>
      </c>
      <c r="CX229" s="412">
        <f t="shared" si="355"/>
        <v>0</v>
      </c>
      <c r="CY229" s="412">
        <f t="shared" si="356"/>
        <v>0</v>
      </c>
      <c r="CZ229" s="412" t="str">
        <f t="shared" si="357"/>
        <v/>
      </c>
      <c r="DA229" s="412" t="str">
        <f t="shared" si="358"/>
        <v/>
      </c>
      <c r="DB229" s="412" t="str">
        <f t="shared" si="359"/>
        <v/>
      </c>
      <c r="DC229" s="412" t="str">
        <f t="shared" si="360"/>
        <v/>
      </c>
      <c r="DD229" s="412" t="str">
        <f t="shared" si="361"/>
        <v/>
      </c>
      <c r="DE229" s="412"/>
      <c r="DG229" s="412" t="str">
        <f t="shared" si="362"/>
        <v/>
      </c>
      <c r="DH229" s="412" t="str">
        <f t="shared" si="363"/>
        <v/>
      </c>
      <c r="DI229" s="412">
        <f t="shared" si="364"/>
        <v>0</v>
      </c>
      <c r="DJ229" s="412" t="str">
        <f t="shared" si="365"/>
        <v/>
      </c>
      <c r="DK229" s="412" t="str">
        <f t="shared" si="366"/>
        <v/>
      </c>
      <c r="DL229" s="412" t="str">
        <f t="shared" si="367"/>
        <v/>
      </c>
      <c r="DM229" s="412" t="str">
        <f t="shared" si="368"/>
        <v/>
      </c>
      <c r="DN229" s="412" t="str">
        <f t="shared" si="369"/>
        <v/>
      </c>
      <c r="DO229" s="412" t="str">
        <f t="shared" si="370"/>
        <v/>
      </c>
      <c r="DR229" s="494"/>
      <c r="DS229" s="393">
        <f t="shared" si="373"/>
        <v>0</v>
      </c>
      <c r="DT229" s="393">
        <f t="shared" si="371"/>
        <v>0</v>
      </c>
      <c r="DU229" s="411">
        <f t="shared" si="372"/>
        <v>0</v>
      </c>
      <c r="DX229" s="494" t="e">
        <f>IF(BG229&lt;270000,○,"")</f>
        <v>#NAME?</v>
      </c>
    </row>
    <row r="230" spans="1:128" s="411" customFormat="1" ht="18" hidden="1" customHeight="1" thickBot="1">
      <c r="A230" s="145" t="str">
        <f t="shared" si="296"/>
        <v/>
      </c>
      <c r="B230" s="158"/>
      <c r="C230" s="31" t="str">
        <f>IF(B230="","",VLOOKUP(B230,学連登録!$C$2:$G$3000,2,FALSE))</f>
        <v/>
      </c>
      <c r="D230" s="32" t="str">
        <f>IF(B230="","",VLOOKUP(B230,学連登録!$C$2:$G$3000,3,FALSE))</f>
        <v/>
      </c>
      <c r="E230" s="33" t="str">
        <f>IF(B230="","",VLOOKUP(B230,学連登録!$C$2:$G$3000,4,FALSE))</f>
        <v/>
      </c>
      <c r="F230" s="383" t="str">
        <f>IF(B230="","",VLOOKUP(B230,学連登録!$C$2:$I$3000,7,FALSE))</f>
        <v/>
      </c>
      <c r="G230" s="159"/>
      <c r="H230" s="853"/>
      <c r="I230" s="854"/>
      <c r="J230" s="160"/>
      <c r="K230" s="825"/>
      <c r="L230" s="826"/>
      <c r="M230" s="160"/>
      <c r="N230" s="819"/>
      <c r="O230" s="820"/>
      <c r="P230" s="159"/>
      <c r="Q230" s="825"/>
      <c r="R230" s="826"/>
      <c r="S230" s="159"/>
      <c r="T230" s="825"/>
      <c r="U230" s="826"/>
      <c r="V230" s="103" t="str">
        <f>IF(B230="","",VLOOKUP(B230,学連登録!$C$2:$H$3000,6,FALSE))</f>
        <v/>
      </c>
      <c r="W230" s="377"/>
      <c r="X230" s="157"/>
      <c r="Y230" s="118" t="str">
        <f t="shared" si="374"/>
        <v/>
      </c>
      <c r="Z230" s="97" t="str">
        <f>IF(G230="","",VLOOKUP(G230,種目名!$O$5:$T$104,3,0))</f>
        <v/>
      </c>
      <c r="AA230" s="99" t="str">
        <f>IF(J230="","",VLOOKUP(J230,種目名!$O$5:$T$104,3,0))</f>
        <v/>
      </c>
      <c r="AB230" s="119" t="str">
        <f>IF(M230="","",VLOOKUP(M230,種目名!$O$5:$T$104,3,0))</f>
        <v/>
      </c>
      <c r="AC230" s="119" t="str">
        <f>IF(P230="","",VLOOKUP(AF230,種目名!$O$5:$T$104,3,0))</f>
        <v/>
      </c>
      <c r="AD230" s="120" t="str">
        <f>IF(S230="","",VLOOKUP(AI230,種目名!$O$5:$T$104,3,0))</f>
        <v/>
      </c>
      <c r="AE230" s="117">
        <f t="shared" si="375"/>
        <v>0</v>
      </c>
      <c r="AF230" s="157" t="str">
        <f t="shared" si="376"/>
        <v/>
      </c>
      <c r="AG230" s="157" t="str">
        <f t="shared" si="377"/>
        <v/>
      </c>
      <c r="AH230" s="117">
        <f t="shared" si="378"/>
        <v>0</v>
      </c>
      <c r="AI230" s="157" t="str">
        <f t="shared" si="379"/>
        <v/>
      </c>
      <c r="AJ230" s="157" t="str">
        <f t="shared" si="380"/>
        <v/>
      </c>
      <c r="AK230" s="390"/>
      <c r="AL230" s="171">
        <f t="shared" si="297"/>
        <v>0</v>
      </c>
      <c r="AM230" s="399">
        <f t="shared" si="298"/>
        <v>0</v>
      </c>
      <c r="AN230" s="399">
        <f>COUNTIF($B$12:B230,B230)</f>
        <v>0</v>
      </c>
      <c r="AO230" s="399"/>
      <c r="AP230" s="399" t="str">
        <f t="shared" si="299"/>
        <v/>
      </c>
      <c r="AQ230" s="399" t="str">
        <f t="shared" si="300"/>
        <v/>
      </c>
      <c r="AR230" s="399" t="str">
        <f t="shared" si="301"/>
        <v/>
      </c>
      <c r="AS230" s="399" t="str">
        <f t="shared" si="302"/>
        <v/>
      </c>
      <c r="AT230" s="399">
        <f t="shared" si="303"/>
        <v>0</v>
      </c>
      <c r="AU230" s="399" t="str">
        <f t="shared" si="304"/>
        <v/>
      </c>
      <c r="AV230" s="399" t="str">
        <f t="shared" si="305"/>
        <v/>
      </c>
      <c r="AW230" s="399" t="str">
        <f t="shared" si="306"/>
        <v/>
      </c>
      <c r="AX230" s="399" t="str">
        <f t="shared" si="307"/>
        <v/>
      </c>
      <c r="AY230" s="399" t="str">
        <f t="shared" si="308"/>
        <v/>
      </c>
      <c r="AZ230" s="399" t="str">
        <f t="shared" si="309"/>
        <v/>
      </c>
      <c r="BA230" s="399" t="str">
        <f t="shared" si="310"/>
        <v/>
      </c>
      <c r="BB230" s="399" t="str">
        <f t="shared" si="311"/>
        <v/>
      </c>
      <c r="BC230" s="399" t="str">
        <f t="shared" si="312"/>
        <v/>
      </c>
      <c r="BD230" s="403" t="str">
        <f t="shared" si="313"/>
        <v/>
      </c>
      <c r="BE230" s="393">
        <f t="shared" si="314"/>
        <v>0</v>
      </c>
      <c r="BF230" s="157"/>
      <c r="BG230" s="399">
        <f t="shared" si="315"/>
        <v>0</v>
      </c>
      <c r="BH230" s="399">
        <f t="shared" si="316"/>
        <v>0</v>
      </c>
      <c r="BI230" s="412">
        <f t="shared" si="317"/>
        <v>0</v>
      </c>
      <c r="BJ230" s="413">
        <f t="shared" si="293"/>
        <v>0</v>
      </c>
      <c r="BK230" s="398" t="str">
        <f t="shared" si="294"/>
        <v>0</v>
      </c>
      <c r="BL230" s="398" t="str">
        <f t="shared" si="295"/>
        <v>0</v>
      </c>
      <c r="BM230" s="412">
        <f t="shared" si="318"/>
        <v>0</v>
      </c>
      <c r="BN230" s="412" t="str">
        <f t="shared" si="319"/>
        <v>0m0</v>
      </c>
      <c r="BO230" s="399">
        <f t="shared" si="320"/>
        <v>0</v>
      </c>
      <c r="BP230" s="399">
        <f t="shared" si="321"/>
        <v>0</v>
      </c>
      <c r="BQ230" s="412">
        <f t="shared" si="322"/>
        <v>0</v>
      </c>
      <c r="BR230" s="413">
        <f t="shared" si="323"/>
        <v>0</v>
      </c>
      <c r="BS230" s="398" t="str">
        <f t="shared" si="324"/>
        <v>0</v>
      </c>
      <c r="BT230" s="398" t="str">
        <f t="shared" si="325"/>
        <v>0</v>
      </c>
      <c r="BU230" s="412">
        <f t="shared" si="326"/>
        <v>0</v>
      </c>
      <c r="BV230" s="412" t="str">
        <f t="shared" si="327"/>
        <v>0m0</v>
      </c>
      <c r="BW230" s="399">
        <f t="shared" si="328"/>
        <v>0</v>
      </c>
      <c r="BX230" s="399">
        <f t="shared" si="329"/>
        <v>0</v>
      </c>
      <c r="BY230" s="412">
        <f t="shared" si="330"/>
        <v>0</v>
      </c>
      <c r="BZ230" s="413">
        <f t="shared" si="331"/>
        <v>0</v>
      </c>
      <c r="CA230" s="398" t="str">
        <f t="shared" si="332"/>
        <v>0</v>
      </c>
      <c r="CB230" s="398" t="str">
        <f t="shared" si="333"/>
        <v>0</v>
      </c>
      <c r="CC230" s="412">
        <f t="shared" si="334"/>
        <v>0</v>
      </c>
      <c r="CD230" s="412" t="str">
        <f t="shared" si="335"/>
        <v>0m0</v>
      </c>
      <c r="CE230" s="399">
        <f t="shared" si="336"/>
        <v>0</v>
      </c>
      <c r="CF230" s="399">
        <f t="shared" si="337"/>
        <v>0</v>
      </c>
      <c r="CG230" s="412">
        <f t="shared" si="338"/>
        <v>0</v>
      </c>
      <c r="CH230" s="413">
        <f t="shared" si="339"/>
        <v>0</v>
      </c>
      <c r="CI230" s="398" t="str">
        <f t="shared" si="340"/>
        <v>0</v>
      </c>
      <c r="CJ230" s="398" t="str">
        <f t="shared" si="341"/>
        <v>0</v>
      </c>
      <c r="CK230" s="412">
        <f t="shared" si="342"/>
        <v>0</v>
      </c>
      <c r="CL230" s="412" t="str">
        <f t="shared" si="343"/>
        <v>0m0</v>
      </c>
      <c r="CM230" s="399">
        <f t="shared" si="344"/>
        <v>0</v>
      </c>
      <c r="CN230" s="399">
        <f t="shared" si="345"/>
        <v>0</v>
      </c>
      <c r="CO230" s="412">
        <f t="shared" si="346"/>
        <v>0</v>
      </c>
      <c r="CP230" s="413">
        <f t="shared" si="347"/>
        <v>0</v>
      </c>
      <c r="CQ230" s="398" t="str">
        <f t="shared" si="348"/>
        <v>0</v>
      </c>
      <c r="CR230" s="398" t="str">
        <f t="shared" si="349"/>
        <v>0</v>
      </c>
      <c r="CS230" s="412">
        <f t="shared" si="350"/>
        <v>0</v>
      </c>
      <c r="CT230" s="412" t="str">
        <f t="shared" si="351"/>
        <v>0m0</v>
      </c>
      <c r="CU230" s="412">
        <f t="shared" si="352"/>
        <v>0</v>
      </c>
      <c r="CV230" s="412">
        <f t="shared" si="353"/>
        <v>0</v>
      </c>
      <c r="CW230" s="412">
        <f t="shared" si="354"/>
        <v>0</v>
      </c>
      <c r="CX230" s="412">
        <f t="shared" si="355"/>
        <v>0</v>
      </c>
      <c r="CY230" s="412">
        <f t="shared" si="356"/>
        <v>0</v>
      </c>
      <c r="CZ230" s="412" t="str">
        <f t="shared" si="357"/>
        <v/>
      </c>
      <c r="DA230" s="412" t="str">
        <f t="shared" si="358"/>
        <v/>
      </c>
      <c r="DB230" s="412" t="str">
        <f t="shared" si="359"/>
        <v/>
      </c>
      <c r="DC230" s="412" t="str">
        <f t="shared" si="360"/>
        <v/>
      </c>
      <c r="DD230" s="412" t="str">
        <f t="shared" si="361"/>
        <v/>
      </c>
      <c r="DE230" s="412"/>
      <c r="DG230" s="412" t="str">
        <f t="shared" si="362"/>
        <v/>
      </c>
      <c r="DH230" s="412" t="str">
        <f t="shared" si="363"/>
        <v/>
      </c>
      <c r="DI230" s="412">
        <f t="shared" si="364"/>
        <v>0</v>
      </c>
      <c r="DJ230" s="412" t="str">
        <f t="shared" si="365"/>
        <v/>
      </c>
      <c r="DK230" s="412" t="str">
        <f t="shared" si="366"/>
        <v/>
      </c>
      <c r="DL230" s="412" t="str">
        <f t="shared" si="367"/>
        <v/>
      </c>
      <c r="DM230" s="412" t="str">
        <f t="shared" si="368"/>
        <v/>
      </c>
      <c r="DN230" s="412" t="str">
        <f t="shared" si="369"/>
        <v/>
      </c>
      <c r="DO230" s="412" t="str">
        <f t="shared" si="370"/>
        <v/>
      </c>
      <c r="DR230" s="494"/>
      <c r="DS230" s="393">
        <f t="shared" si="373"/>
        <v>0</v>
      </c>
      <c r="DT230" s="393">
        <f t="shared" si="371"/>
        <v>0</v>
      </c>
      <c r="DU230" s="411">
        <f t="shared" si="372"/>
        <v>0</v>
      </c>
      <c r="DX230" s="494" t="e">
        <f>IF(BG230&lt;270000,○,"")</f>
        <v>#NAME?</v>
      </c>
    </row>
    <row r="231" spans="1:128" s="411" customFormat="1" ht="18" hidden="1" customHeight="1" thickBot="1">
      <c r="A231" s="145" t="str">
        <f t="shared" si="296"/>
        <v/>
      </c>
      <c r="B231" s="158"/>
      <c r="C231" s="31" t="str">
        <f>IF(B231="","",VLOOKUP(B231,学連登録!$C$2:$G$3000,2,FALSE))</f>
        <v/>
      </c>
      <c r="D231" s="32" t="str">
        <f>IF(B231="","",VLOOKUP(B231,学連登録!$C$2:$G$3000,3,FALSE))</f>
        <v/>
      </c>
      <c r="E231" s="33" t="str">
        <f>IF(B231="","",VLOOKUP(B231,学連登録!$C$2:$G$3000,4,FALSE))</f>
        <v/>
      </c>
      <c r="F231" s="383" t="str">
        <f>IF(B231="","",VLOOKUP(B231,学連登録!$C$2:$I$3000,7,FALSE))</f>
        <v/>
      </c>
      <c r="G231" s="159"/>
      <c r="H231" s="853"/>
      <c r="I231" s="854"/>
      <c r="J231" s="160"/>
      <c r="K231" s="825"/>
      <c r="L231" s="826"/>
      <c r="M231" s="160"/>
      <c r="N231" s="819"/>
      <c r="O231" s="820"/>
      <c r="P231" s="159"/>
      <c r="Q231" s="825"/>
      <c r="R231" s="826"/>
      <c r="S231" s="159"/>
      <c r="T231" s="825"/>
      <c r="U231" s="826"/>
      <c r="V231" s="103" t="str">
        <f>IF(B231="","",VLOOKUP(B231,学連登録!$C$2:$H$3000,6,FALSE))</f>
        <v/>
      </c>
      <c r="W231" s="377"/>
      <c r="X231" s="157"/>
      <c r="Y231" s="118" t="str">
        <f t="shared" si="374"/>
        <v/>
      </c>
      <c r="Z231" s="97" t="str">
        <f>IF(G231="","",VLOOKUP(G231,種目名!$O$5:$T$104,3,0))</f>
        <v/>
      </c>
      <c r="AA231" s="99" t="str">
        <f>IF(J231="","",VLOOKUP(J231,種目名!$O$5:$T$104,3,0))</f>
        <v/>
      </c>
      <c r="AB231" s="119" t="str">
        <f>IF(M231="","",VLOOKUP(M231,種目名!$O$5:$T$104,3,0))</f>
        <v/>
      </c>
      <c r="AC231" s="119" t="str">
        <f>IF(P231="","",VLOOKUP(AF231,種目名!$O$5:$T$104,3,0))</f>
        <v/>
      </c>
      <c r="AD231" s="120" t="str">
        <f>IF(S231="","",VLOOKUP(AI231,種目名!$O$5:$T$104,3,0))</f>
        <v/>
      </c>
      <c r="AE231" s="117">
        <f t="shared" si="375"/>
        <v>0</v>
      </c>
      <c r="AF231" s="157" t="str">
        <f t="shared" si="376"/>
        <v/>
      </c>
      <c r="AG231" s="157" t="str">
        <f t="shared" si="377"/>
        <v/>
      </c>
      <c r="AH231" s="117">
        <f t="shared" si="378"/>
        <v>0</v>
      </c>
      <c r="AI231" s="157" t="str">
        <f t="shared" si="379"/>
        <v/>
      </c>
      <c r="AJ231" s="157" t="str">
        <f t="shared" si="380"/>
        <v/>
      </c>
      <c r="AK231" s="390"/>
      <c r="AL231" s="171">
        <f t="shared" si="297"/>
        <v>0</v>
      </c>
      <c r="AM231" s="399">
        <f t="shared" si="298"/>
        <v>0</v>
      </c>
      <c r="AN231" s="399">
        <f>COUNTIF($B$12:B231,B231)</f>
        <v>0</v>
      </c>
      <c r="AO231" s="399"/>
      <c r="AP231" s="399" t="str">
        <f t="shared" si="299"/>
        <v/>
      </c>
      <c r="AQ231" s="399" t="str">
        <f t="shared" si="300"/>
        <v/>
      </c>
      <c r="AR231" s="399" t="str">
        <f t="shared" si="301"/>
        <v/>
      </c>
      <c r="AS231" s="399" t="str">
        <f t="shared" si="302"/>
        <v/>
      </c>
      <c r="AT231" s="399">
        <f t="shared" si="303"/>
        <v>0</v>
      </c>
      <c r="AU231" s="399" t="str">
        <f t="shared" si="304"/>
        <v/>
      </c>
      <c r="AV231" s="399" t="str">
        <f t="shared" si="305"/>
        <v/>
      </c>
      <c r="AW231" s="399" t="str">
        <f t="shared" si="306"/>
        <v/>
      </c>
      <c r="AX231" s="399" t="str">
        <f t="shared" si="307"/>
        <v/>
      </c>
      <c r="AY231" s="399" t="str">
        <f t="shared" si="308"/>
        <v/>
      </c>
      <c r="AZ231" s="399" t="str">
        <f t="shared" si="309"/>
        <v/>
      </c>
      <c r="BA231" s="399" t="str">
        <f t="shared" si="310"/>
        <v/>
      </c>
      <c r="BB231" s="399" t="str">
        <f t="shared" si="311"/>
        <v/>
      </c>
      <c r="BC231" s="399" t="str">
        <f t="shared" si="312"/>
        <v/>
      </c>
      <c r="BD231" s="403" t="str">
        <f t="shared" si="313"/>
        <v/>
      </c>
      <c r="BE231" s="393">
        <f t="shared" si="314"/>
        <v>0</v>
      </c>
      <c r="BF231" s="157"/>
      <c r="BG231" s="399">
        <f t="shared" si="315"/>
        <v>0</v>
      </c>
      <c r="BH231" s="399">
        <f t="shared" si="316"/>
        <v>0</v>
      </c>
      <c r="BI231" s="412">
        <f t="shared" si="317"/>
        <v>0</v>
      </c>
      <c r="BJ231" s="413">
        <f t="shared" si="293"/>
        <v>0</v>
      </c>
      <c r="BK231" s="398" t="str">
        <f t="shared" si="294"/>
        <v>0</v>
      </c>
      <c r="BL231" s="398" t="str">
        <f t="shared" si="295"/>
        <v>0</v>
      </c>
      <c r="BM231" s="412">
        <f t="shared" si="318"/>
        <v>0</v>
      </c>
      <c r="BN231" s="412" t="str">
        <f t="shared" si="319"/>
        <v>0m0</v>
      </c>
      <c r="BO231" s="399">
        <f t="shared" si="320"/>
        <v>0</v>
      </c>
      <c r="BP231" s="399">
        <f t="shared" si="321"/>
        <v>0</v>
      </c>
      <c r="BQ231" s="412">
        <f t="shared" si="322"/>
        <v>0</v>
      </c>
      <c r="BR231" s="413">
        <f t="shared" si="323"/>
        <v>0</v>
      </c>
      <c r="BS231" s="398" t="str">
        <f t="shared" si="324"/>
        <v>0</v>
      </c>
      <c r="BT231" s="398" t="str">
        <f t="shared" si="325"/>
        <v>0</v>
      </c>
      <c r="BU231" s="412">
        <f t="shared" si="326"/>
        <v>0</v>
      </c>
      <c r="BV231" s="412" t="str">
        <f t="shared" si="327"/>
        <v>0m0</v>
      </c>
      <c r="BW231" s="399">
        <f t="shared" si="328"/>
        <v>0</v>
      </c>
      <c r="BX231" s="399">
        <f t="shared" si="329"/>
        <v>0</v>
      </c>
      <c r="BY231" s="412">
        <f t="shared" si="330"/>
        <v>0</v>
      </c>
      <c r="BZ231" s="413">
        <f t="shared" si="331"/>
        <v>0</v>
      </c>
      <c r="CA231" s="398" t="str">
        <f t="shared" si="332"/>
        <v>0</v>
      </c>
      <c r="CB231" s="398" t="str">
        <f t="shared" si="333"/>
        <v>0</v>
      </c>
      <c r="CC231" s="412">
        <f t="shared" si="334"/>
        <v>0</v>
      </c>
      <c r="CD231" s="412" t="str">
        <f t="shared" si="335"/>
        <v>0m0</v>
      </c>
      <c r="CE231" s="399">
        <f t="shared" si="336"/>
        <v>0</v>
      </c>
      <c r="CF231" s="399">
        <f t="shared" si="337"/>
        <v>0</v>
      </c>
      <c r="CG231" s="412">
        <f t="shared" si="338"/>
        <v>0</v>
      </c>
      <c r="CH231" s="413">
        <f t="shared" si="339"/>
        <v>0</v>
      </c>
      <c r="CI231" s="398" t="str">
        <f t="shared" si="340"/>
        <v>0</v>
      </c>
      <c r="CJ231" s="398" t="str">
        <f t="shared" si="341"/>
        <v>0</v>
      </c>
      <c r="CK231" s="412">
        <f t="shared" si="342"/>
        <v>0</v>
      </c>
      <c r="CL231" s="412" t="str">
        <f t="shared" si="343"/>
        <v>0m0</v>
      </c>
      <c r="CM231" s="399">
        <f t="shared" si="344"/>
        <v>0</v>
      </c>
      <c r="CN231" s="399">
        <f t="shared" si="345"/>
        <v>0</v>
      </c>
      <c r="CO231" s="412">
        <f t="shared" si="346"/>
        <v>0</v>
      </c>
      <c r="CP231" s="413">
        <f t="shared" si="347"/>
        <v>0</v>
      </c>
      <c r="CQ231" s="398" t="str">
        <f t="shared" si="348"/>
        <v>0</v>
      </c>
      <c r="CR231" s="398" t="str">
        <f t="shared" si="349"/>
        <v>0</v>
      </c>
      <c r="CS231" s="412">
        <f t="shared" si="350"/>
        <v>0</v>
      </c>
      <c r="CT231" s="412" t="str">
        <f t="shared" si="351"/>
        <v>0m0</v>
      </c>
      <c r="CU231" s="412">
        <f t="shared" si="352"/>
        <v>0</v>
      </c>
      <c r="CV231" s="412">
        <f t="shared" si="353"/>
        <v>0</v>
      </c>
      <c r="CW231" s="412">
        <f t="shared" si="354"/>
        <v>0</v>
      </c>
      <c r="CX231" s="412">
        <f t="shared" si="355"/>
        <v>0</v>
      </c>
      <c r="CY231" s="412">
        <f t="shared" si="356"/>
        <v>0</v>
      </c>
      <c r="CZ231" s="412" t="str">
        <f t="shared" si="357"/>
        <v/>
      </c>
      <c r="DA231" s="412" t="str">
        <f t="shared" si="358"/>
        <v/>
      </c>
      <c r="DB231" s="412" t="str">
        <f t="shared" si="359"/>
        <v/>
      </c>
      <c r="DC231" s="412" t="str">
        <f t="shared" si="360"/>
        <v/>
      </c>
      <c r="DD231" s="412" t="str">
        <f t="shared" si="361"/>
        <v/>
      </c>
      <c r="DE231" s="412"/>
      <c r="DG231" s="412" t="str">
        <f t="shared" si="362"/>
        <v/>
      </c>
      <c r="DH231" s="412" t="str">
        <f t="shared" si="363"/>
        <v/>
      </c>
      <c r="DI231" s="412">
        <f t="shared" si="364"/>
        <v>0</v>
      </c>
      <c r="DJ231" s="412" t="str">
        <f t="shared" si="365"/>
        <v/>
      </c>
      <c r="DK231" s="412" t="str">
        <f t="shared" si="366"/>
        <v/>
      </c>
      <c r="DL231" s="412" t="str">
        <f t="shared" si="367"/>
        <v/>
      </c>
      <c r="DM231" s="412" t="str">
        <f t="shared" si="368"/>
        <v/>
      </c>
      <c r="DN231" s="412" t="str">
        <f t="shared" si="369"/>
        <v/>
      </c>
      <c r="DO231" s="412" t="str">
        <f t="shared" si="370"/>
        <v/>
      </c>
      <c r="DR231" s="494"/>
      <c r="DS231" s="393">
        <f t="shared" si="373"/>
        <v>0</v>
      </c>
      <c r="DT231" s="393">
        <f t="shared" si="371"/>
        <v>0</v>
      </c>
      <c r="DU231" s="411">
        <f t="shared" si="372"/>
        <v>0</v>
      </c>
      <c r="DX231" s="494" t="e">
        <f>IF(BG231&lt;270000,○,"")</f>
        <v>#NAME?</v>
      </c>
    </row>
    <row r="232" spans="1:128" s="411" customFormat="1" ht="18" hidden="1" customHeight="1" thickBot="1">
      <c r="A232" s="145" t="str">
        <f t="shared" si="296"/>
        <v/>
      </c>
      <c r="B232" s="158"/>
      <c r="C232" s="31" t="str">
        <f>IF(B232="","",VLOOKUP(B232,学連登録!$C$2:$G$3000,2,FALSE))</f>
        <v/>
      </c>
      <c r="D232" s="32" t="str">
        <f>IF(B232="","",VLOOKUP(B232,学連登録!$C$2:$G$3000,3,FALSE))</f>
        <v/>
      </c>
      <c r="E232" s="33" t="str">
        <f>IF(B232="","",VLOOKUP(B232,学連登録!$C$2:$G$3000,4,FALSE))</f>
        <v/>
      </c>
      <c r="F232" s="383" t="str">
        <f>IF(B232="","",VLOOKUP(B232,学連登録!$C$2:$I$3000,7,FALSE))</f>
        <v/>
      </c>
      <c r="G232" s="159"/>
      <c r="H232" s="853"/>
      <c r="I232" s="854"/>
      <c r="J232" s="160"/>
      <c r="K232" s="825"/>
      <c r="L232" s="826"/>
      <c r="M232" s="160"/>
      <c r="N232" s="819"/>
      <c r="O232" s="820"/>
      <c r="P232" s="159"/>
      <c r="Q232" s="825"/>
      <c r="R232" s="826"/>
      <c r="S232" s="159"/>
      <c r="T232" s="825"/>
      <c r="U232" s="826"/>
      <c r="V232" s="103" t="str">
        <f>IF(B232="","",VLOOKUP(B232,学連登録!$C$2:$H$3000,6,FALSE))</f>
        <v/>
      </c>
      <c r="W232" s="377"/>
      <c r="X232" s="157"/>
      <c r="Y232" s="118" t="str">
        <f t="shared" si="374"/>
        <v/>
      </c>
      <c r="Z232" s="97" t="str">
        <f>IF(G232="","",VLOOKUP(G232,種目名!$O$5:$T$104,3,0))</f>
        <v/>
      </c>
      <c r="AA232" s="99" t="str">
        <f>IF(J232="","",VLOOKUP(J232,種目名!$O$5:$T$104,3,0))</f>
        <v/>
      </c>
      <c r="AB232" s="119" t="str">
        <f>IF(M232="","",VLOOKUP(M232,種目名!$O$5:$T$104,3,0))</f>
        <v/>
      </c>
      <c r="AC232" s="119" t="str">
        <f>IF(P232="","",VLOOKUP(AF232,種目名!$O$5:$T$104,3,0))</f>
        <v/>
      </c>
      <c r="AD232" s="120" t="str">
        <f>IF(S232="","",VLOOKUP(AI232,種目名!$O$5:$T$104,3,0))</f>
        <v/>
      </c>
      <c r="AE232" s="117">
        <f t="shared" si="375"/>
        <v>0</v>
      </c>
      <c r="AF232" s="157" t="str">
        <f t="shared" si="376"/>
        <v/>
      </c>
      <c r="AG232" s="157" t="str">
        <f t="shared" si="377"/>
        <v/>
      </c>
      <c r="AH232" s="117">
        <f t="shared" si="378"/>
        <v>0</v>
      </c>
      <c r="AI232" s="157" t="str">
        <f t="shared" si="379"/>
        <v/>
      </c>
      <c r="AJ232" s="157" t="str">
        <f t="shared" si="380"/>
        <v/>
      </c>
      <c r="AK232" s="390"/>
      <c r="AL232" s="171">
        <f t="shared" si="297"/>
        <v>0</v>
      </c>
      <c r="AM232" s="399">
        <f t="shared" si="298"/>
        <v>0</v>
      </c>
      <c r="AN232" s="399">
        <f>COUNTIF($B$12:B232,B232)</f>
        <v>0</v>
      </c>
      <c r="AO232" s="399"/>
      <c r="AP232" s="399" t="str">
        <f t="shared" si="299"/>
        <v/>
      </c>
      <c r="AQ232" s="399" t="str">
        <f t="shared" si="300"/>
        <v/>
      </c>
      <c r="AR232" s="399" t="str">
        <f t="shared" si="301"/>
        <v/>
      </c>
      <c r="AS232" s="399" t="str">
        <f t="shared" si="302"/>
        <v/>
      </c>
      <c r="AT232" s="399">
        <f t="shared" si="303"/>
        <v>0</v>
      </c>
      <c r="AU232" s="399" t="str">
        <f t="shared" si="304"/>
        <v/>
      </c>
      <c r="AV232" s="399" t="str">
        <f t="shared" si="305"/>
        <v/>
      </c>
      <c r="AW232" s="399" t="str">
        <f t="shared" si="306"/>
        <v/>
      </c>
      <c r="AX232" s="399" t="str">
        <f t="shared" si="307"/>
        <v/>
      </c>
      <c r="AY232" s="399" t="str">
        <f t="shared" si="308"/>
        <v/>
      </c>
      <c r="AZ232" s="399" t="str">
        <f t="shared" si="309"/>
        <v/>
      </c>
      <c r="BA232" s="399" t="str">
        <f t="shared" si="310"/>
        <v/>
      </c>
      <c r="BB232" s="399" t="str">
        <f t="shared" si="311"/>
        <v/>
      </c>
      <c r="BC232" s="399" t="str">
        <f t="shared" si="312"/>
        <v/>
      </c>
      <c r="BD232" s="403" t="str">
        <f t="shared" si="313"/>
        <v/>
      </c>
      <c r="BE232" s="393">
        <f t="shared" si="314"/>
        <v>0</v>
      </c>
      <c r="BF232" s="157"/>
      <c r="BG232" s="399">
        <f t="shared" si="315"/>
        <v>0</v>
      </c>
      <c r="BH232" s="399">
        <f t="shared" si="316"/>
        <v>0</v>
      </c>
      <c r="BI232" s="412">
        <f t="shared" si="317"/>
        <v>0</v>
      </c>
      <c r="BJ232" s="413">
        <f t="shared" si="293"/>
        <v>0</v>
      </c>
      <c r="BK232" s="398" t="str">
        <f t="shared" si="294"/>
        <v>0</v>
      </c>
      <c r="BL232" s="398" t="str">
        <f t="shared" si="295"/>
        <v>0</v>
      </c>
      <c r="BM232" s="412">
        <f t="shared" si="318"/>
        <v>0</v>
      </c>
      <c r="BN232" s="412" t="str">
        <f t="shared" si="319"/>
        <v>0m0</v>
      </c>
      <c r="BO232" s="399">
        <f t="shared" si="320"/>
        <v>0</v>
      </c>
      <c r="BP232" s="399">
        <f t="shared" si="321"/>
        <v>0</v>
      </c>
      <c r="BQ232" s="412">
        <f t="shared" si="322"/>
        <v>0</v>
      </c>
      <c r="BR232" s="413">
        <f t="shared" si="323"/>
        <v>0</v>
      </c>
      <c r="BS232" s="398" t="str">
        <f t="shared" si="324"/>
        <v>0</v>
      </c>
      <c r="BT232" s="398" t="str">
        <f t="shared" si="325"/>
        <v>0</v>
      </c>
      <c r="BU232" s="412">
        <f t="shared" si="326"/>
        <v>0</v>
      </c>
      <c r="BV232" s="412" t="str">
        <f t="shared" si="327"/>
        <v>0m0</v>
      </c>
      <c r="BW232" s="399">
        <f t="shared" si="328"/>
        <v>0</v>
      </c>
      <c r="BX232" s="399">
        <f t="shared" si="329"/>
        <v>0</v>
      </c>
      <c r="BY232" s="412">
        <f t="shared" si="330"/>
        <v>0</v>
      </c>
      <c r="BZ232" s="413">
        <f t="shared" si="331"/>
        <v>0</v>
      </c>
      <c r="CA232" s="398" t="str">
        <f t="shared" si="332"/>
        <v>0</v>
      </c>
      <c r="CB232" s="398" t="str">
        <f t="shared" si="333"/>
        <v>0</v>
      </c>
      <c r="CC232" s="412">
        <f t="shared" si="334"/>
        <v>0</v>
      </c>
      <c r="CD232" s="412" t="str">
        <f t="shared" si="335"/>
        <v>0m0</v>
      </c>
      <c r="CE232" s="399">
        <f t="shared" si="336"/>
        <v>0</v>
      </c>
      <c r="CF232" s="399">
        <f t="shared" si="337"/>
        <v>0</v>
      </c>
      <c r="CG232" s="412">
        <f t="shared" si="338"/>
        <v>0</v>
      </c>
      <c r="CH232" s="413">
        <f t="shared" si="339"/>
        <v>0</v>
      </c>
      <c r="CI232" s="398" t="str">
        <f t="shared" si="340"/>
        <v>0</v>
      </c>
      <c r="CJ232" s="398" t="str">
        <f t="shared" si="341"/>
        <v>0</v>
      </c>
      <c r="CK232" s="412">
        <f t="shared" si="342"/>
        <v>0</v>
      </c>
      <c r="CL232" s="412" t="str">
        <f t="shared" si="343"/>
        <v>0m0</v>
      </c>
      <c r="CM232" s="399">
        <f t="shared" si="344"/>
        <v>0</v>
      </c>
      <c r="CN232" s="399">
        <f t="shared" si="345"/>
        <v>0</v>
      </c>
      <c r="CO232" s="412">
        <f t="shared" si="346"/>
        <v>0</v>
      </c>
      <c r="CP232" s="413">
        <f t="shared" si="347"/>
        <v>0</v>
      </c>
      <c r="CQ232" s="398" t="str">
        <f t="shared" si="348"/>
        <v>0</v>
      </c>
      <c r="CR232" s="398" t="str">
        <f t="shared" si="349"/>
        <v>0</v>
      </c>
      <c r="CS232" s="412">
        <f t="shared" si="350"/>
        <v>0</v>
      </c>
      <c r="CT232" s="412" t="str">
        <f t="shared" si="351"/>
        <v>0m0</v>
      </c>
      <c r="CU232" s="412">
        <f t="shared" si="352"/>
        <v>0</v>
      </c>
      <c r="CV232" s="412">
        <f t="shared" si="353"/>
        <v>0</v>
      </c>
      <c r="CW232" s="412">
        <f t="shared" si="354"/>
        <v>0</v>
      </c>
      <c r="CX232" s="412">
        <f t="shared" si="355"/>
        <v>0</v>
      </c>
      <c r="CY232" s="412">
        <f t="shared" si="356"/>
        <v>0</v>
      </c>
      <c r="CZ232" s="412" t="str">
        <f t="shared" si="357"/>
        <v/>
      </c>
      <c r="DA232" s="412" t="str">
        <f t="shared" si="358"/>
        <v/>
      </c>
      <c r="DB232" s="412" t="str">
        <f t="shared" si="359"/>
        <v/>
      </c>
      <c r="DC232" s="412" t="str">
        <f t="shared" si="360"/>
        <v/>
      </c>
      <c r="DD232" s="412" t="str">
        <f t="shared" si="361"/>
        <v/>
      </c>
      <c r="DE232" s="412"/>
      <c r="DG232" s="412" t="str">
        <f t="shared" si="362"/>
        <v/>
      </c>
      <c r="DH232" s="412" t="str">
        <f t="shared" si="363"/>
        <v/>
      </c>
      <c r="DI232" s="412">
        <f t="shared" si="364"/>
        <v>0</v>
      </c>
      <c r="DJ232" s="412" t="str">
        <f t="shared" si="365"/>
        <v/>
      </c>
      <c r="DK232" s="412" t="str">
        <f t="shared" si="366"/>
        <v/>
      </c>
      <c r="DL232" s="412" t="str">
        <f t="shared" si="367"/>
        <v/>
      </c>
      <c r="DM232" s="412" t="str">
        <f t="shared" si="368"/>
        <v/>
      </c>
      <c r="DN232" s="412" t="str">
        <f t="shared" si="369"/>
        <v/>
      </c>
      <c r="DO232" s="412" t="str">
        <f t="shared" si="370"/>
        <v/>
      </c>
      <c r="DR232" s="494"/>
      <c r="DS232" s="393">
        <f t="shared" si="373"/>
        <v>0</v>
      </c>
      <c r="DT232" s="393">
        <f t="shared" si="371"/>
        <v>0</v>
      </c>
      <c r="DU232" s="411">
        <f t="shared" si="372"/>
        <v>0</v>
      </c>
      <c r="DX232" s="494" t="e">
        <f>IF(BG232&lt;270000,○,"")</f>
        <v>#NAME?</v>
      </c>
    </row>
    <row r="233" spans="1:128" s="411" customFormat="1" ht="18" hidden="1" customHeight="1" thickBot="1">
      <c r="A233" s="145" t="str">
        <f t="shared" si="296"/>
        <v/>
      </c>
      <c r="B233" s="158"/>
      <c r="C233" s="31" t="str">
        <f>IF(B233="","",VLOOKUP(B233,学連登録!$C$2:$G$3000,2,FALSE))</f>
        <v/>
      </c>
      <c r="D233" s="32" t="str">
        <f>IF(B233="","",VLOOKUP(B233,学連登録!$C$2:$G$3000,3,FALSE))</f>
        <v/>
      </c>
      <c r="E233" s="33" t="str">
        <f>IF(B233="","",VLOOKUP(B233,学連登録!$C$2:$G$3000,4,FALSE))</f>
        <v/>
      </c>
      <c r="F233" s="383" t="str">
        <f>IF(B233="","",VLOOKUP(B233,学連登録!$C$2:$I$3000,7,FALSE))</f>
        <v/>
      </c>
      <c r="G233" s="159"/>
      <c r="H233" s="853"/>
      <c r="I233" s="854"/>
      <c r="J233" s="160"/>
      <c r="K233" s="825"/>
      <c r="L233" s="826"/>
      <c r="M233" s="160"/>
      <c r="N233" s="819"/>
      <c r="O233" s="820"/>
      <c r="P233" s="159"/>
      <c r="Q233" s="825"/>
      <c r="R233" s="826"/>
      <c r="S233" s="159"/>
      <c r="T233" s="825"/>
      <c r="U233" s="826"/>
      <c r="V233" s="103" t="str">
        <f>IF(B233="","",VLOOKUP(B233,学連登録!$C$2:$H$3000,6,FALSE))</f>
        <v/>
      </c>
      <c r="W233" s="377"/>
      <c r="X233" s="157"/>
      <c r="Y233" s="118" t="str">
        <f t="shared" si="374"/>
        <v/>
      </c>
      <c r="Z233" s="97" t="str">
        <f>IF(G233="","",VLOOKUP(G233,種目名!$O$5:$T$104,3,0))</f>
        <v/>
      </c>
      <c r="AA233" s="99" t="str">
        <f>IF(J233="","",VLOOKUP(J233,種目名!$O$5:$T$104,3,0))</f>
        <v/>
      </c>
      <c r="AB233" s="119" t="str">
        <f>IF(M233="","",VLOOKUP(M233,種目名!$O$5:$T$104,3,0))</f>
        <v/>
      </c>
      <c r="AC233" s="119" t="str">
        <f>IF(P233="","",VLOOKUP(AF233,種目名!$O$5:$T$104,3,0))</f>
        <v/>
      </c>
      <c r="AD233" s="120" t="str">
        <f>IF(S233="","",VLOOKUP(AI233,種目名!$O$5:$T$104,3,0))</f>
        <v/>
      </c>
      <c r="AE233" s="117">
        <f t="shared" si="375"/>
        <v>0</v>
      </c>
      <c r="AF233" s="157" t="str">
        <f t="shared" si="376"/>
        <v/>
      </c>
      <c r="AG233" s="157" t="str">
        <f t="shared" si="377"/>
        <v/>
      </c>
      <c r="AH233" s="117">
        <f t="shared" si="378"/>
        <v>0</v>
      </c>
      <c r="AI233" s="157" t="str">
        <f t="shared" si="379"/>
        <v/>
      </c>
      <c r="AJ233" s="157" t="str">
        <f t="shared" si="380"/>
        <v/>
      </c>
      <c r="AK233" s="390"/>
      <c r="AL233" s="171">
        <f t="shared" si="297"/>
        <v>0</v>
      </c>
      <c r="AM233" s="399">
        <f t="shared" si="298"/>
        <v>0</v>
      </c>
      <c r="AN233" s="399">
        <f>COUNTIF($B$12:B233,B233)</f>
        <v>0</v>
      </c>
      <c r="AO233" s="399"/>
      <c r="AP233" s="399" t="str">
        <f t="shared" si="299"/>
        <v/>
      </c>
      <c r="AQ233" s="399" t="str">
        <f t="shared" si="300"/>
        <v/>
      </c>
      <c r="AR233" s="399" t="str">
        <f t="shared" si="301"/>
        <v/>
      </c>
      <c r="AS233" s="399" t="str">
        <f t="shared" si="302"/>
        <v/>
      </c>
      <c r="AT233" s="399">
        <f t="shared" si="303"/>
        <v>0</v>
      </c>
      <c r="AU233" s="399" t="str">
        <f t="shared" si="304"/>
        <v/>
      </c>
      <c r="AV233" s="399" t="str">
        <f t="shared" si="305"/>
        <v/>
      </c>
      <c r="AW233" s="399" t="str">
        <f t="shared" si="306"/>
        <v/>
      </c>
      <c r="AX233" s="399" t="str">
        <f t="shared" si="307"/>
        <v/>
      </c>
      <c r="AY233" s="399" t="str">
        <f t="shared" si="308"/>
        <v/>
      </c>
      <c r="AZ233" s="399" t="str">
        <f t="shared" si="309"/>
        <v/>
      </c>
      <c r="BA233" s="399" t="str">
        <f t="shared" si="310"/>
        <v/>
      </c>
      <c r="BB233" s="399" t="str">
        <f t="shared" si="311"/>
        <v/>
      </c>
      <c r="BC233" s="399" t="str">
        <f t="shared" si="312"/>
        <v/>
      </c>
      <c r="BD233" s="403" t="str">
        <f t="shared" si="313"/>
        <v/>
      </c>
      <c r="BE233" s="393">
        <f t="shared" si="314"/>
        <v>0</v>
      </c>
      <c r="BF233" s="157"/>
      <c r="BG233" s="399">
        <f t="shared" si="315"/>
        <v>0</v>
      </c>
      <c r="BH233" s="399">
        <f t="shared" si="316"/>
        <v>0</v>
      </c>
      <c r="BI233" s="412">
        <f t="shared" si="317"/>
        <v>0</v>
      </c>
      <c r="BJ233" s="413">
        <f t="shared" si="293"/>
        <v>0</v>
      </c>
      <c r="BK233" s="398" t="str">
        <f t="shared" si="294"/>
        <v>0</v>
      </c>
      <c r="BL233" s="398" t="str">
        <f t="shared" si="295"/>
        <v>0</v>
      </c>
      <c r="BM233" s="412">
        <f t="shared" si="318"/>
        <v>0</v>
      </c>
      <c r="BN233" s="412" t="str">
        <f t="shared" si="319"/>
        <v>0m0</v>
      </c>
      <c r="BO233" s="399">
        <f t="shared" si="320"/>
        <v>0</v>
      </c>
      <c r="BP233" s="399">
        <f t="shared" si="321"/>
        <v>0</v>
      </c>
      <c r="BQ233" s="412">
        <f t="shared" si="322"/>
        <v>0</v>
      </c>
      <c r="BR233" s="413">
        <f t="shared" si="323"/>
        <v>0</v>
      </c>
      <c r="BS233" s="398" t="str">
        <f t="shared" si="324"/>
        <v>0</v>
      </c>
      <c r="BT233" s="398" t="str">
        <f t="shared" si="325"/>
        <v>0</v>
      </c>
      <c r="BU233" s="412">
        <f t="shared" si="326"/>
        <v>0</v>
      </c>
      <c r="BV233" s="412" t="str">
        <f t="shared" si="327"/>
        <v>0m0</v>
      </c>
      <c r="BW233" s="399">
        <f t="shared" si="328"/>
        <v>0</v>
      </c>
      <c r="BX233" s="399">
        <f t="shared" si="329"/>
        <v>0</v>
      </c>
      <c r="BY233" s="412">
        <f t="shared" si="330"/>
        <v>0</v>
      </c>
      <c r="BZ233" s="413">
        <f t="shared" si="331"/>
        <v>0</v>
      </c>
      <c r="CA233" s="398" t="str">
        <f t="shared" si="332"/>
        <v>0</v>
      </c>
      <c r="CB233" s="398" t="str">
        <f t="shared" si="333"/>
        <v>0</v>
      </c>
      <c r="CC233" s="412">
        <f t="shared" si="334"/>
        <v>0</v>
      </c>
      <c r="CD233" s="412" t="str">
        <f t="shared" si="335"/>
        <v>0m0</v>
      </c>
      <c r="CE233" s="399">
        <f t="shared" si="336"/>
        <v>0</v>
      </c>
      <c r="CF233" s="399">
        <f t="shared" si="337"/>
        <v>0</v>
      </c>
      <c r="CG233" s="412">
        <f t="shared" si="338"/>
        <v>0</v>
      </c>
      <c r="CH233" s="413">
        <f t="shared" si="339"/>
        <v>0</v>
      </c>
      <c r="CI233" s="398" t="str">
        <f t="shared" si="340"/>
        <v>0</v>
      </c>
      <c r="CJ233" s="398" t="str">
        <f t="shared" si="341"/>
        <v>0</v>
      </c>
      <c r="CK233" s="412">
        <f t="shared" si="342"/>
        <v>0</v>
      </c>
      <c r="CL233" s="412" t="str">
        <f t="shared" si="343"/>
        <v>0m0</v>
      </c>
      <c r="CM233" s="399">
        <f t="shared" si="344"/>
        <v>0</v>
      </c>
      <c r="CN233" s="399">
        <f t="shared" si="345"/>
        <v>0</v>
      </c>
      <c r="CO233" s="412">
        <f t="shared" si="346"/>
        <v>0</v>
      </c>
      <c r="CP233" s="413">
        <f t="shared" si="347"/>
        <v>0</v>
      </c>
      <c r="CQ233" s="398" t="str">
        <f t="shared" si="348"/>
        <v>0</v>
      </c>
      <c r="CR233" s="398" t="str">
        <f t="shared" si="349"/>
        <v>0</v>
      </c>
      <c r="CS233" s="412">
        <f t="shared" si="350"/>
        <v>0</v>
      </c>
      <c r="CT233" s="412" t="str">
        <f t="shared" si="351"/>
        <v>0m0</v>
      </c>
      <c r="CU233" s="412">
        <f t="shared" si="352"/>
        <v>0</v>
      </c>
      <c r="CV233" s="412">
        <f t="shared" si="353"/>
        <v>0</v>
      </c>
      <c r="CW233" s="412">
        <f t="shared" si="354"/>
        <v>0</v>
      </c>
      <c r="CX233" s="412">
        <f t="shared" si="355"/>
        <v>0</v>
      </c>
      <c r="CY233" s="412">
        <f t="shared" si="356"/>
        <v>0</v>
      </c>
      <c r="CZ233" s="412" t="str">
        <f t="shared" si="357"/>
        <v/>
      </c>
      <c r="DA233" s="412" t="str">
        <f t="shared" si="358"/>
        <v/>
      </c>
      <c r="DB233" s="412" t="str">
        <f t="shared" si="359"/>
        <v/>
      </c>
      <c r="DC233" s="412" t="str">
        <f t="shared" si="360"/>
        <v/>
      </c>
      <c r="DD233" s="412" t="str">
        <f t="shared" si="361"/>
        <v/>
      </c>
      <c r="DE233" s="412"/>
      <c r="DG233" s="412" t="str">
        <f t="shared" si="362"/>
        <v/>
      </c>
      <c r="DH233" s="412" t="str">
        <f t="shared" si="363"/>
        <v/>
      </c>
      <c r="DI233" s="412">
        <f t="shared" si="364"/>
        <v>0</v>
      </c>
      <c r="DJ233" s="412" t="str">
        <f t="shared" si="365"/>
        <v/>
      </c>
      <c r="DK233" s="412" t="str">
        <f t="shared" si="366"/>
        <v/>
      </c>
      <c r="DL233" s="412" t="str">
        <f t="shared" si="367"/>
        <v/>
      </c>
      <c r="DM233" s="412" t="str">
        <f t="shared" si="368"/>
        <v/>
      </c>
      <c r="DN233" s="412" t="str">
        <f t="shared" si="369"/>
        <v/>
      </c>
      <c r="DO233" s="412" t="str">
        <f t="shared" si="370"/>
        <v/>
      </c>
      <c r="DR233" s="494"/>
      <c r="DS233" s="393">
        <f t="shared" si="373"/>
        <v>0</v>
      </c>
      <c r="DT233" s="393">
        <f t="shared" si="371"/>
        <v>0</v>
      </c>
      <c r="DU233" s="411">
        <f t="shared" si="372"/>
        <v>0</v>
      </c>
      <c r="DX233" s="494" t="e">
        <f>IF(BG233&lt;270000,○,"")</f>
        <v>#NAME?</v>
      </c>
    </row>
    <row r="234" spans="1:128" s="411" customFormat="1" ht="18" hidden="1" customHeight="1" thickBot="1">
      <c r="A234" s="145" t="str">
        <f t="shared" si="296"/>
        <v/>
      </c>
      <c r="B234" s="158"/>
      <c r="C234" s="31" t="str">
        <f>IF(B234="","",VLOOKUP(B234,学連登録!$C$2:$G$3000,2,FALSE))</f>
        <v/>
      </c>
      <c r="D234" s="32" t="str">
        <f>IF(B234="","",VLOOKUP(B234,学連登録!$C$2:$G$3000,3,FALSE))</f>
        <v/>
      </c>
      <c r="E234" s="33" t="str">
        <f>IF(B234="","",VLOOKUP(B234,学連登録!$C$2:$G$3000,4,FALSE))</f>
        <v/>
      </c>
      <c r="F234" s="383" t="str">
        <f>IF(B234="","",VLOOKUP(B234,学連登録!$C$2:$I$3000,7,FALSE))</f>
        <v/>
      </c>
      <c r="G234" s="159"/>
      <c r="H234" s="853"/>
      <c r="I234" s="854"/>
      <c r="J234" s="160"/>
      <c r="K234" s="825"/>
      <c r="L234" s="826"/>
      <c r="M234" s="160"/>
      <c r="N234" s="819"/>
      <c r="O234" s="820"/>
      <c r="P234" s="159"/>
      <c r="Q234" s="825"/>
      <c r="R234" s="826"/>
      <c r="S234" s="159"/>
      <c r="T234" s="825"/>
      <c r="U234" s="826"/>
      <c r="V234" s="103" t="str">
        <f>IF(B234="","",VLOOKUP(B234,学連登録!$C$2:$H$3000,6,FALSE))</f>
        <v/>
      </c>
      <c r="W234" s="377"/>
      <c r="X234" s="157"/>
      <c r="Y234" s="118" t="str">
        <f t="shared" si="374"/>
        <v/>
      </c>
      <c r="Z234" s="97" t="str">
        <f>IF(G234="","",VLOOKUP(G234,種目名!$O$5:$T$104,3,0))</f>
        <v/>
      </c>
      <c r="AA234" s="99" t="str">
        <f>IF(J234="","",VLOOKUP(J234,種目名!$O$5:$T$104,3,0))</f>
        <v/>
      </c>
      <c r="AB234" s="119" t="str">
        <f>IF(M234="","",VLOOKUP(M234,種目名!$O$5:$T$104,3,0))</f>
        <v/>
      </c>
      <c r="AC234" s="119" t="str">
        <f>IF(P234="","",VLOOKUP(AF234,種目名!$O$5:$T$104,3,0))</f>
        <v/>
      </c>
      <c r="AD234" s="120" t="str">
        <f>IF(S234="","",VLOOKUP(AI234,種目名!$O$5:$T$104,3,0))</f>
        <v/>
      </c>
      <c r="AE234" s="117">
        <f t="shared" si="375"/>
        <v>0</v>
      </c>
      <c r="AF234" s="157" t="str">
        <f t="shared" si="376"/>
        <v/>
      </c>
      <c r="AG234" s="157" t="str">
        <f t="shared" si="377"/>
        <v/>
      </c>
      <c r="AH234" s="117">
        <f t="shared" si="378"/>
        <v>0</v>
      </c>
      <c r="AI234" s="157" t="str">
        <f t="shared" si="379"/>
        <v/>
      </c>
      <c r="AJ234" s="157" t="str">
        <f t="shared" si="380"/>
        <v/>
      </c>
      <c r="AK234" s="390"/>
      <c r="AL234" s="171">
        <f t="shared" si="297"/>
        <v>0</v>
      </c>
      <c r="AM234" s="399">
        <f t="shared" si="298"/>
        <v>0</v>
      </c>
      <c r="AN234" s="399">
        <f>COUNTIF($B$12:B234,B234)</f>
        <v>0</v>
      </c>
      <c r="AO234" s="399"/>
      <c r="AP234" s="399" t="str">
        <f t="shared" si="299"/>
        <v/>
      </c>
      <c r="AQ234" s="399" t="str">
        <f t="shared" si="300"/>
        <v/>
      </c>
      <c r="AR234" s="399" t="str">
        <f t="shared" si="301"/>
        <v/>
      </c>
      <c r="AS234" s="399" t="str">
        <f t="shared" si="302"/>
        <v/>
      </c>
      <c r="AT234" s="399">
        <f t="shared" si="303"/>
        <v>0</v>
      </c>
      <c r="AU234" s="399" t="str">
        <f t="shared" si="304"/>
        <v/>
      </c>
      <c r="AV234" s="399" t="str">
        <f t="shared" si="305"/>
        <v/>
      </c>
      <c r="AW234" s="399" t="str">
        <f t="shared" si="306"/>
        <v/>
      </c>
      <c r="AX234" s="399" t="str">
        <f t="shared" si="307"/>
        <v/>
      </c>
      <c r="AY234" s="399" t="str">
        <f t="shared" si="308"/>
        <v/>
      </c>
      <c r="AZ234" s="399" t="str">
        <f t="shared" si="309"/>
        <v/>
      </c>
      <c r="BA234" s="399" t="str">
        <f t="shared" si="310"/>
        <v/>
      </c>
      <c r="BB234" s="399" t="str">
        <f t="shared" si="311"/>
        <v/>
      </c>
      <c r="BC234" s="399" t="str">
        <f t="shared" si="312"/>
        <v/>
      </c>
      <c r="BD234" s="403" t="str">
        <f t="shared" si="313"/>
        <v/>
      </c>
      <c r="BE234" s="393">
        <f t="shared" si="314"/>
        <v>0</v>
      </c>
      <c r="BF234" s="157"/>
      <c r="BG234" s="399">
        <f t="shared" si="315"/>
        <v>0</v>
      </c>
      <c r="BH234" s="399">
        <f t="shared" si="316"/>
        <v>0</v>
      </c>
      <c r="BI234" s="412">
        <f t="shared" si="317"/>
        <v>0</v>
      </c>
      <c r="BJ234" s="413">
        <f t="shared" si="293"/>
        <v>0</v>
      </c>
      <c r="BK234" s="398" t="str">
        <f t="shared" si="294"/>
        <v>0</v>
      </c>
      <c r="BL234" s="398" t="str">
        <f t="shared" si="295"/>
        <v>0</v>
      </c>
      <c r="BM234" s="412">
        <f t="shared" si="318"/>
        <v>0</v>
      </c>
      <c r="BN234" s="412" t="str">
        <f t="shared" si="319"/>
        <v>0m0</v>
      </c>
      <c r="BO234" s="399">
        <f t="shared" si="320"/>
        <v>0</v>
      </c>
      <c r="BP234" s="399">
        <f t="shared" si="321"/>
        <v>0</v>
      </c>
      <c r="BQ234" s="412">
        <f t="shared" si="322"/>
        <v>0</v>
      </c>
      <c r="BR234" s="413">
        <f t="shared" si="323"/>
        <v>0</v>
      </c>
      <c r="BS234" s="398" t="str">
        <f t="shared" si="324"/>
        <v>0</v>
      </c>
      <c r="BT234" s="398" t="str">
        <f t="shared" si="325"/>
        <v>0</v>
      </c>
      <c r="BU234" s="412">
        <f t="shared" si="326"/>
        <v>0</v>
      </c>
      <c r="BV234" s="412" t="str">
        <f t="shared" si="327"/>
        <v>0m0</v>
      </c>
      <c r="BW234" s="399">
        <f t="shared" si="328"/>
        <v>0</v>
      </c>
      <c r="BX234" s="399">
        <f t="shared" si="329"/>
        <v>0</v>
      </c>
      <c r="BY234" s="412">
        <f t="shared" si="330"/>
        <v>0</v>
      </c>
      <c r="BZ234" s="413">
        <f t="shared" si="331"/>
        <v>0</v>
      </c>
      <c r="CA234" s="398" t="str">
        <f t="shared" si="332"/>
        <v>0</v>
      </c>
      <c r="CB234" s="398" t="str">
        <f t="shared" si="333"/>
        <v>0</v>
      </c>
      <c r="CC234" s="412">
        <f t="shared" si="334"/>
        <v>0</v>
      </c>
      <c r="CD234" s="412" t="str">
        <f t="shared" si="335"/>
        <v>0m0</v>
      </c>
      <c r="CE234" s="399">
        <f t="shared" si="336"/>
        <v>0</v>
      </c>
      <c r="CF234" s="399">
        <f t="shared" si="337"/>
        <v>0</v>
      </c>
      <c r="CG234" s="412">
        <f t="shared" si="338"/>
        <v>0</v>
      </c>
      <c r="CH234" s="413">
        <f t="shared" si="339"/>
        <v>0</v>
      </c>
      <c r="CI234" s="398" t="str">
        <f t="shared" si="340"/>
        <v>0</v>
      </c>
      <c r="CJ234" s="398" t="str">
        <f t="shared" si="341"/>
        <v>0</v>
      </c>
      <c r="CK234" s="412">
        <f t="shared" si="342"/>
        <v>0</v>
      </c>
      <c r="CL234" s="412" t="str">
        <f t="shared" si="343"/>
        <v>0m0</v>
      </c>
      <c r="CM234" s="399">
        <f t="shared" si="344"/>
        <v>0</v>
      </c>
      <c r="CN234" s="399">
        <f t="shared" si="345"/>
        <v>0</v>
      </c>
      <c r="CO234" s="412">
        <f t="shared" si="346"/>
        <v>0</v>
      </c>
      <c r="CP234" s="413">
        <f t="shared" si="347"/>
        <v>0</v>
      </c>
      <c r="CQ234" s="398" t="str">
        <f t="shared" si="348"/>
        <v>0</v>
      </c>
      <c r="CR234" s="398" t="str">
        <f t="shared" si="349"/>
        <v>0</v>
      </c>
      <c r="CS234" s="412">
        <f t="shared" si="350"/>
        <v>0</v>
      </c>
      <c r="CT234" s="412" t="str">
        <f t="shared" si="351"/>
        <v>0m0</v>
      </c>
      <c r="CU234" s="412">
        <f t="shared" si="352"/>
        <v>0</v>
      </c>
      <c r="CV234" s="412">
        <f t="shared" si="353"/>
        <v>0</v>
      </c>
      <c r="CW234" s="412">
        <f t="shared" si="354"/>
        <v>0</v>
      </c>
      <c r="CX234" s="412">
        <f t="shared" si="355"/>
        <v>0</v>
      </c>
      <c r="CY234" s="412">
        <f t="shared" si="356"/>
        <v>0</v>
      </c>
      <c r="CZ234" s="412" t="str">
        <f t="shared" si="357"/>
        <v/>
      </c>
      <c r="DA234" s="412" t="str">
        <f t="shared" si="358"/>
        <v/>
      </c>
      <c r="DB234" s="412" t="str">
        <f t="shared" si="359"/>
        <v/>
      </c>
      <c r="DC234" s="412" t="str">
        <f t="shared" si="360"/>
        <v/>
      </c>
      <c r="DD234" s="412" t="str">
        <f t="shared" si="361"/>
        <v/>
      </c>
      <c r="DE234" s="412"/>
      <c r="DG234" s="412" t="str">
        <f t="shared" si="362"/>
        <v/>
      </c>
      <c r="DH234" s="412" t="str">
        <f t="shared" si="363"/>
        <v/>
      </c>
      <c r="DI234" s="412">
        <f t="shared" si="364"/>
        <v>0</v>
      </c>
      <c r="DJ234" s="412" t="str">
        <f t="shared" si="365"/>
        <v/>
      </c>
      <c r="DK234" s="412" t="str">
        <f t="shared" si="366"/>
        <v/>
      </c>
      <c r="DL234" s="412" t="str">
        <f t="shared" si="367"/>
        <v/>
      </c>
      <c r="DM234" s="412" t="str">
        <f t="shared" si="368"/>
        <v/>
      </c>
      <c r="DN234" s="412" t="str">
        <f t="shared" si="369"/>
        <v/>
      </c>
      <c r="DO234" s="412" t="str">
        <f t="shared" si="370"/>
        <v/>
      </c>
      <c r="DR234" s="494"/>
      <c r="DS234" s="393">
        <f t="shared" si="373"/>
        <v>0</v>
      </c>
      <c r="DT234" s="393">
        <f t="shared" si="371"/>
        <v>0</v>
      </c>
      <c r="DU234" s="411">
        <f t="shared" si="372"/>
        <v>0</v>
      </c>
      <c r="DX234" s="494" t="e">
        <f>IF(BG234&lt;270000,○,"")</f>
        <v>#NAME?</v>
      </c>
    </row>
    <row r="235" spans="1:128" s="411" customFormat="1" ht="18" hidden="1" customHeight="1" thickBot="1">
      <c r="A235" s="145" t="str">
        <f t="shared" si="296"/>
        <v/>
      </c>
      <c r="B235" s="158"/>
      <c r="C235" s="31" t="str">
        <f>IF(B235="","",VLOOKUP(B235,学連登録!$C$2:$G$3000,2,FALSE))</f>
        <v/>
      </c>
      <c r="D235" s="32" t="str">
        <f>IF(B235="","",VLOOKUP(B235,学連登録!$C$2:$G$3000,3,FALSE))</f>
        <v/>
      </c>
      <c r="E235" s="33" t="str">
        <f>IF(B235="","",VLOOKUP(B235,学連登録!$C$2:$G$3000,4,FALSE))</f>
        <v/>
      </c>
      <c r="F235" s="383" t="str">
        <f>IF(B235="","",VLOOKUP(B235,学連登録!$C$2:$I$3000,7,FALSE))</f>
        <v/>
      </c>
      <c r="G235" s="159"/>
      <c r="H235" s="853"/>
      <c r="I235" s="854"/>
      <c r="J235" s="160"/>
      <c r="K235" s="825"/>
      <c r="L235" s="826"/>
      <c r="M235" s="160"/>
      <c r="N235" s="819"/>
      <c r="O235" s="820"/>
      <c r="P235" s="159"/>
      <c r="Q235" s="825"/>
      <c r="R235" s="826"/>
      <c r="S235" s="159"/>
      <c r="T235" s="825"/>
      <c r="U235" s="826"/>
      <c r="V235" s="103" t="str">
        <f>IF(B235="","",VLOOKUP(B235,学連登録!$C$2:$H$3000,6,FALSE))</f>
        <v/>
      </c>
      <c r="W235" s="377"/>
      <c r="X235" s="157"/>
      <c r="Y235" s="118" t="str">
        <f t="shared" si="374"/>
        <v/>
      </c>
      <c r="Z235" s="97" t="str">
        <f>IF(G235="","",VLOOKUP(G235,種目名!$O$5:$T$104,3,0))</f>
        <v/>
      </c>
      <c r="AA235" s="99" t="str">
        <f>IF(J235="","",VLOOKUP(J235,種目名!$O$5:$T$104,3,0))</f>
        <v/>
      </c>
      <c r="AB235" s="119" t="str">
        <f>IF(M235="","",VLOOKUP(M235,種目名!$O$5:$T$104,3,0))</f>
        <v/>
      </c>
      <c r="AC235" s="119" t="str">
        <f>IF(P235="","",VLOOKUP(AF235,種目名!$O$5:$T$104,3,0))</f>
        <v/>
      </c>
      <c r="AD235" s="120" t="str">
        <f>IF(S235="","",VLOOKUP(AI235,種目名!$O$5:$T$104,3,0))</f>
        <v/>
      </c>
      <c r="AE235" s="117">
        <f t="shared" si="375"/>
        <v>0</v>
      </c>
      <c r="AF235" s="157" t="str">
        <f t="shared" si="376"/>
        <v/>
      </c>
      <c r="AG235" s="157" t="str">
        <f t="shared" si="377"/>
        <v/>
      </c>
      <c r="AH235" s="117">
        <f t="shared" si="378"/>
        <v>0</v>
      </c>
      <c r="AI235" s="157" t="str">
        <f t="shared" si="379"/>
        <v/>
      </c>
      <c r="AJ235" s="157" t="str">
        <f t="shared" si="380"/>
        <v/>
      </c>
      <c r="AK235" s="390"/>
      <c r="AL235" s="171">
        <f t="shared" si="297"/>
        <v>0</v>
      </c>
      <c r="AM235" s="399">
        <f t="shared" si="298"/>
        <v>0</v>
      </c>
      <c r="AN235" s="399">
        <f>COUNTIF($B$12:B235,B235)</f>
        <v>0</v>
      </c>
      <c r="AO235" s="399"/>
      <c r="AP235" s="399" t="str">
        <f t="shared" si="299"/>
        <v/>
      </c>
      <c r="AQ235" s="399" t="str">
        <f t="shared" si="300"/>
        <v/>
      </c>
      <c r="AR235" s="399" t="str">
        <f t="shared" si="301"/>
        <v/>
      </c>
      <c r="AS235" s="399" t="str">
        <f t="shared" si="302"/>
        <v/>
      </c>
      <c r="AT235" s="399">
        <f t="shared" si="303"/>
        <v>0</v>
      </c>
      <c r="AU235" s="399" t="str">
        <f t="shared" si="304"/>
        <v/>
      </c>
      <c r="AV235" s="399" t="str">
        <f t="shared" si="305"/>
        <v/>
      </c>
      <c r="AW235" s="399" t="str">
        <f t="shared" si="306"/>
        <v/>
      </c>
      <c r="AX235" s="399" t="str">
        <f t="shared" si="307"/>
        <v/>
      </c>
      <c r="AY235" s="399" t="str">
        <f t="shared" si="308"/>
        <v/>
      </c>
      <c r="AZ235" s="399" t="str">
        <f t="shared" si="309"/>
        <v/>
      </c>
      <c r="BA235" s="399" t="str">
        <f t="shared" si="310"/>
        <v/>
      </c>
      <c r="BB235" s="399" t="str">
        <f t="shared" si="311"/>
        <v/>
      </c>
      <c r="BC235" s="399" t="str">
        <f t="shared" si="312"/>
        <v/>
      </c>
      <c r="BD235" s="403" t="str">
        <f t="shared" si="313"/>
        <v/>
      </c>
      <c r="BE235" s="393">
        <f t="shared" si="314"/>
        <v>0</v>
      </c>
      <c r="BF235" s="157"/>
      <c r="BG235" s="399">
        <f t="shared" si="315"/>
        <v>0</v>
      </c>
      <c r="BH235" s="399">
        <f t="shared" si="316"/>
        <v>0</v>
      </c>
      <c r="BI235" s="412">
        <f t="shared" si="317"/>
        <v>0</v>
      </c>
      <c r="BJ235" s="413">
        <f t="shared" si="293"/>
        <v>0</v>
      </c>
      <c r="BK235" s="398" t="str">
        <f t="shared" si="294"/>
        <v>0</v>
      </c>
      <c r="BL235" s="398" t="str">
        <f t="shared" si="295"/>
        <v>0</v>
      </c>
      <c r="BM235" s="412">
        <f t="shared" si="318"/>
        <v>0</v>
      </c>
      <c r="BN235" s="412" t="str">
        <f t="shared" si="319"/>
        <v>0m0</v>
      </c>
      <c r="BO235" s="399">
        <f t="shared" si="320"/>
        <v>0</v>
      </c>
      <c r="BP235" s="399">
        <f t="shared" si="321"/>
        <v>0</v>
      </c>
      <c r="BQ235" s="412">
        <f t="shared" si="322"/>
        <v>0</v>
      </c>
      <c r="BR235" s="413">
        <f t="shared" si="323"/>
        <v>0</v>
      </c>
      <c r="BS235" s="398" t="str">
        <f t="shared" si="324"/>
        <v>0</v>
      </c>
      <c r="BT235" s="398" t="str">
        <f t="shared" si="325"/>
        <v>0</v>
      </c>
      <c r="BU235" s="412">
        <f t="shared" si="326"/>
        <v>0</v>
      </c>
      <c r="BV235" s="412" t="str">
        <f t="shared" si="327"/>
        <v>0m0</v>
      </c>
      <c r="BW235" s="399">
        <f t="shared" si="328"/>
        <v>0</v>
      </c>
      <c r="BX235" s="399">
        <f t="shared" si="329"/>
        <v>0</v>
      </c>
      <c r="BY235" s="412">
        <f t="shared" si="330"/>
        <v>0</v>
      </c>
      <c r="BZ235" s="413">
        <f t="shared" si="331"/>
        <v>0</v>
      </c>
      <c r="CA235" s="398" t="str">
        <f t="shared" si="332"/>
        <v>0</v>
      </c>
      <c r="CB235" s="398" t="str">
        <f t="shared" si="333"/>
        <v>0</v>
      </c>
      <c r="CC235" s="412">
        <f t="shared" si="334"/>
        <v>0</v>
      </c>
      <c r="CD235" s="412" t="str">
        <f t="shared" si="335"/>
        <v>0m0</v>
      </c>
      <c r="CE235" s="399">
        <f t="shared" si="336"/>
        <v>0</v>
      </c>
      <c r="CF235" s="399">
        <f t="shared" si="337"/>
        <v>0</v>
      </c>
      <c r="CG235" s="412">
        <f t="shared" si="338"/>
        <v>0</v>
      </c>
      <c r="CH235" s="413">
        <f t="shared" si="339"/>
        <v>0</v>
      </c>
      <c r="CI235" s="398" t="str">
        <f t="shared" si="340"/>
        <v>0</v>
      </c>
      <c r="CJ235" s="398" t="str">
        <f t="shared" si="341"/>
        <v>0</v>
      </c>
      <c r="CK235" s="412">
        <f t="shared" si="342"/>
        <v>0</v>
      </c>
      <c r="CL235" s="412" t="str">
        <f t="shared" si="343"/>
        <v>0m0</v>
      </c>
      <c r="CM235" s="399">
        <f t="shared" si="344"/>
        <v>0</v>
      </c>
      <c r="CN235" s="399">
        <f t="shared" si="345"/>
        <v>0</v>
      </c>
      <c r="CO235" s="412">
        <f t="shared" si="346"/>
        <v>0</v>
      </c>
      <c r="CP235" s="413">
        <f t="shared" si="347"/>
        <v>0</v>
      </c>
      <c r="CQ235" s="398" t="str">
        <f t="shared" si="348"/>
        <v>0</v>
      </c>
      <c r="CR235" s="398" t="str">
        <f t="shared" si="349"/>
        <v>0</v>
      </c>
      <c r="CS235" s="412">
        <f t="shared" si="350"/>
        <v>0</v>
      </c>
      <c r="CT235" s="412" t="str">
        <f t="shared" si="351"/>
        <v>0m0</v>
      </c>
      <c r="CU235" s="412">
        <f t="shared" si="352"/>
        <v>0</v>
      </c>
      <c r="CV235" s="412">
        <f t="shared" si="353"/>
        <v>0</v>
      </c>
      <c r="CW235" s="412">
        <f t="shared" si="354"/>
        <v>0</v>
      </c>
      <c r="CX235" s="412">
        <f t="shared" si="355"/>
        <v>0</v>
      </c>
      <c r="CY235" s="412">
        <f t="shared" si="356"/>
        <v>0</v>
      </c>
      <c r="CZ235" s="412" t="str">
        <f t="shared" si="357"/>
        <v/>
      </c>
      <c r="DA235" s="412" t="str">
        <f t="shared" si="358"/>
        <v/>
      </c>
      <c r="DB235" s="412" t="str">
        <f t="shared" si="359"/>
        <v/>
      </c>
      <c r="DC235" s="412" t="str">
        <f t="shared" si="360"/>
        <v/>
      </c>
      <c r="DD235" s="412" t="str">
        <f t="shared" si="361"/>
        <v/>
      </c>
      <c r="DE235" s="412"/>
      <c r="DG235" s="412" t="str">
        <f t="shared" si="362"/>
        <v/>
      </c>
      <c r="DH235" s="412" t="str">
        <f t="shared" si="363"/>
        <v/>
      </c>
      <c r="DI235" s="412">
        <f t="shared" si="364"/>
        <v>0</v>
      </c>
      <c r="DJ235" s="412" t="str">
        <f t="shared" si="365"/>
        <v/>
      </c>
      <c r="DK235" s="412" t="str">
        <f t="shared" si="366"/>
        <v/>
      </c>
      <c r="DL235" s="412" t="str">
        <f t="shared" si="367"/>
        <v/>
      </c>
      <c r="DM235" s="412" t="str">
        <f t="shared" si="368"/>
        <v/>
      </c>
      <c r="DN235" s="412" t="str">
        <f t="shared" si="369"/>
        <v/>
      </c>
      <c r="DO235" s="412" t="str">
        <f t="shared" si="370"/>
        <v/>
      </c>
      <c r="DR235" s="494"/>
      <c r="DS235" s="393">
        <f t="shared" si="373"/>
        <v>0</v>
      </c>
      <c r="DT235" s="393">
        <f t="shared" si="371"/>
        <v>0</v>
      </c>
      <c r="DU235" s="411">
        <f t="shared" si="372"/>
        <v>0</v>
      </c>
      <c r="DX235" s="494" t="e">
        <f>IF(BG235&lt;270000,○,"")</f>
        <v>#NAME?</v>
      </c>
    </row>
    <row r="236" spans="1:128" s="411" customFormat="1" ht="18" hidden="1" customHeight="1" thickBot="1">
      <c r="A236" s="145" t="str">
        <f t="shared" si="296"/>
        <v/>
      </c>
      <c r="B236" s="158"/>
      <c r="C236" s="31" t="str">
        <f>IF(B236="","",VLOOKUP(B236,学連登録!$C$2:$G$3000,2,FALSE))</f>
        <v/>
      </c>
      <c r="D236" s="32" t="str">
        <f>IF(B236="","",VLOOKUP(B236,学連登録!$C$2:$G$3000,3,FALSE))</f>
        <v/>
      </c>
      <c r="E236" s="33" t="str">
        <f>IF(B236="","",VLOOKUP(B236,学連登録!$C$2:$G$3000,4,FALSE))</f>
        <v/>
      </c>
      <c r="F236" s="383" t="str">
        <f>IF(B236="","",VLOOKUP(B236,学連登録!$C$2:$I$3000,7,FALSE))</f>
        <v/>
      </c>
      <c r="G236" s="159"/>
      <c r="H236" s="853"/>
      <c r="I236" s="854"/>
      <c r="J236" s="160"/>
      <c r="K236" s="825"/>
      <c r="L236" s="826"/>
      <c r="M236" s="160"/>
      <c r="N236" s="819"/>
      <c r="O236" s="820"/>
      <c r="P236" s="159"/>
      <c r="Q236" s="825"/>
      <c r="R236" s="826"/>
      <c r="S236" s="159"/>
      <c r="T236" s="825"/>
      <c r="U236" s="826"/>
      <c r="V236" s="103" t="str">
        <f>IF(B236="","",VLOOKUP(B236,学連登録!$C$2:$H$3000,6,FALSE))</f>
        <v/>
      </c>
      <c r="W236" s="377"/>
      <c r="X236" s="157"/>
      <c r="Y236" s="118" t="str">
        <f t="shared" si="374"/>
        <v/>
      </c>
      <c r="Z236" s="97" t="str">
        <f>IF(G236="","",VLOOKUP(G236,種目名!$O$5:$T$104,3,0))</f>
        <v/>
      </c>
      <c r="AA236" s="99" t="str">
        <f>IF(J236="","",VLOOKUP(J236,種目名!$O$5:$T$104,3,0))</f>
        <v/>
      </c>
      <c r="AB236" s="119" t="str">
        <f>IF(M236="","",VLOOKUP(M236,種目名!$O$5:$T$104,3,0))</f>
        <v/>
      </c>
      <c r="AC236" s="119" t="str">
        <f>IF(P236="","",VLOOKUP(AF236,種目名!$O$5:$T$104,3,0))</f>
        <v/>
      </c>
      <c r="AD236" s="120" t="str">
        <f>IF(S236="","",VLOOKUP(AI236,種目名!$O$5:$T$104,3,0))</f>
        <v/>
      </c>
      <c r="AE236" s="117">
        <f t="shared" si="375"/>
        <v>0</v>
      </c>
      <c r="AF236" s="157" t="str">
        <f t="shared" si="376"/>
        <v/>
      </c>
      <c r="AG236" s="157" t="str">
        <f t="shared" si="377"/>
        <v/>
      </c>
      <c r="AH236" s="117">
        <f t="shared" si="378"/>
        <v>0</v>
      </c>
      <c r="AI236" s="157" t="str">
        <f t="shared" si="379"/>
        <v/>
      </c>
      <c r="AJ236" s="157" t="str">
        <f t="shared" si="380"/>
        <v/>
      </c>
      <c r="AK236" s="390"/>
      <c r="AL236" s="171">
        <f t="shared" si="297"/>
        <v>0</v>
      </c>
      <c r="AM236" s="399">
        <f t="shared" si="298"/>
        <v>0</v>
      </c>
      <c r="AN236" s="399">
        <f>COUNTIF($B$12:B236,B236)</f>
        <v>0</v>
      </c>
      <c r="AO236" s="399"/>
      <c r="AP236" s="399" t="str">
        <f t="shared" si="299"/>
        <v/>
      </c>
      <c r="AQ236" s="399" t="str">
        <f t="shared" si="300"/>
        <v/>
      </c>
      <c r="AR236" s="399" t="str">
        <f t="shared" si="301"/>
        <v/>
      </c>
      <c r="AS236" s="399" t="str">
        <f t="shared" si="302"/>
        <v/>
      </c>
      <c r="AT236" s="399">
        <f t="shared" si="303"/>
        <v>0</v>
      </c>
      <c r="AU236" s="399" t="str">
        <f t="shared" si="304"/>
        <v/>
      </c>
      <c r="AV236" s="399" t="str">
        <f t="shared" si="305"/>
        <v/>
      </c>
      <c r="AW236" s="399" t="str">
        <f t="shared" si="306"/>
        <v/>
      </c>
      <c r="AX236" s="399" t="str">
        <f t="shared" si="307"/>
        <v/>
      </c>
      <c r="AY236" s="399" t="str">
        <f t="shared" si="308"/>
        <v/>
      </c>
      <c r="AZ236" s="399" t="str">
        <f t="shared" si="309"/>
        <v/>
      </c>
      <c r="BA236" s="399" t="str">
        <f t="shared" si="310"/>
        <v/>
      </c>
      <c r="BB236" s="399" t="str">
        <f t="shared" si="311"/>
        <v/>
      </c>
      <c r="BC236" s="399" t="str">
        <f t="shared" si="312"/>
        <v/>
      </c>
      <c r="BD236" s="403" t="str">
        <f t="shared" si="313"/>
        <v/>
      </c>
      <c r="BE236" s="393">
        <f t="shared" si="314"/>
        <v>0</v>
      </c>
      <c r="BF236" s="157"/>
      <c r="BG236" s="399">
        <f t="shared" si="315"/>
        <v>0</v>
      </c>
      <c r="BH236" s="399">
        <f t="shared" si="316"/>
        <v>0</v>
      </c>
      <c r="BI236" s="412">
        <f t="shared" si="317"/>
        <v>0</v>
      </c>
      <c r="BJ236" s="413">
        <f t="shared" si="293"/>
        <v>0</v>
      </c>
      <c r="BK236" s="398" t="str">
        <f t="shared" si="294"/>
        <v>0</v>
      </c>
      <c r="BL236" s="398" t="str">
        <f t="shared" si="295"/>
        <v>0</v>
      </c>
      <c r="BM236" s="412">
        <f t="shared" si="318"/>
        <v>0</v>
      </c>
      <c r="BN236" s="412" t="str">
        <f t="shared" si="319"/>
        <v>0m0</v>
      </c>
      <c r="BO236" s="399">
        <f t="shared" si="320"/>
        <v>0</v>
      </c>
      <c r="BP236" s="399">
        <f t="shared" si="321"/>
        <v>0</v>
      </c>
      <c r="BQ236" s="412">
        <f t="shared" si="322"/>
        <v>0</v>
      </c>
      <c r="BR236" s="413">
        <f t="shared" si="323"/>
        <v>0</v>
      </c>
      <c r="BS236" s="398" t="str">
        <f t="shared" si="324"/>
        <v>0</v>
      </c>
      <c r="BT236" s="398" t="str">
        <f t="shared" si="325"/>
        <v>0</v>
      </c>
      <c r="BU236" s="412">
        <f t="shared" si="326"/>
        <v>0</v>
      </c>
      <c r="BV236" s="412" t="str">
        <f t="shared" si="327"/>
        <v>0m0</v>
      </c>
      <c r="BW236" s="399">
        <f t="shared" si="328"/>
        <v>0</v>
      </c>
      <c r="BX236" s="399">
        <f t="shared" si="329"/>
        <v>0</v>
      </c>
      <c r="BY236" s="412">
        <f t="shared" si="330"/>
        <v>0</v>
      </c>
      <c r="BZ236" s="413">
        <f t="shared" si="331"/>
        <v>0</v>
      </c>
      <c r="CA236" s="398" t="str">
        <f t="shared" si="332"/>
        <v>0</v>
      </c>
      <c r="CB236" s="398" t="str">
        <f t="shared" si="333"/>
        <v>0</v>
      </c>
      <c r="CC236" s="412">
        <f t="shared" si="334"/>
        <v>0</v>
      </c>
      <c r="CD236" s="412" t="str">
        <f t="shared" si="335"/>
        <v>0m0</v>
      </c>
      <c r="CE236" s="399">
        <f t="shared" si="336"/>
        <v>0</v>
      </c>
      <c r="CF236" s="399">
        <f t="shared" si="337"/>
        <v>0</v>
      </c>
      <c r="CG236" s="412">
        <f t="shared" si="338"/>
        <v>0</v>
      </c>
      <c r="CH236" s="413">
        <f t="shared" si="339"/>
        <v>0</v>
      </c>
      <c r="CI236" s="398" t="str">
        <f t="shared" si="340"/>
        <v>0</v>
      </c>
      <c r="CJ236" s="398" t="str">
        <f t="shared" si="341"/>
        <v>0</v>
      </c>
      <c r="CK236" s="412">
        <f t="shared" si="342"/>
        <v>0</v>
      </c>
      <c r="CL236" s="412" t="str">
        <f t="shared" si="343"/>
        <v>0m0</v>
      </c>
      <c r="CM236" s="399">
        <f t="shared" si="344"/>
        <v>0</v>
      </c>
      <c r="CN236" s="399">
        <f t="shared" si="345"/>
        <v>0</v>
      </c>
      <c r="CO236" s="412">
        <f t="shared" si="346"/>
        <v>0</v>
      </c>
      <c r="CP236" s="413">
        <f t="shared" si="347"/>
        <v>0</v>
      </c>
      <c r="CQ236" s="398" t="str">
        <f t="shared" si="348"/>
        <v>0</v>
      </c>
      <c r="CR236" s="398" t="str">
        <f t="shared" si="349"/>
        <v>0</v>
      </c>
      <c r="CS236" s="412">
        <f t="shared" si="350"/>
        <v>0</v>
      </c>
      <c r="CT236" s="412" t="str">
        <f t="shared" si="351"/>
        <v>0m0</v>
      </c>
      <c r="CU236" s="412">
        <f t="shared" si="352"/>
        <v>0</v>
      </c>
      <c r="CV236" s="412">
        <f t="shared" si="353"/>
        <v>0</v>
      </c>
      <c r="CW236" s="412">
        <f t="shared" si="354"/>
        <v>0</v>
      </c>
      <c r="CX236" s="412">
        <f t="shared" si="355"/>
        <v>0</v>
      </c>
      <c r="CY236" s="412">
        <f t="shared" si="356"/>
        <v>0</v>
      </c>
      <c r="CZ236" s="412" t="str">
        <f t="shared" si="357"/>
        <v/>
      </c>
      <c r="DA236" s="412" t="str">
        <f t="shared" si="358"/>
        <v/>
      </c>
      <c r="DB236" s="412" t="str">
        <f t="shared" si="359"/>
        <v/>
      </c>
      <c r="DC236" s="412" t="str">
        <f t="shared" si="360"/>
        <v/>
      </c>
      <c r="DD236" s="412" t="str">
        <f t="shared" si="361"/>
        <v/>
      </c>
      <c r="DE236" s="412"/>
      <c r="DG236" s="412" t="str">
        <f t="shared" si="362"/>
        <v/>
      </c>
      <c r="DH236" s="412" t="str">
        <f t="shared" si="363"/>
        <v/>
      </c>
      <c r="DI236" s="412">
        <f t="shared" si="364"/>
        <v>0</v>
      </c>
      <c r="DJ236" s="412" t="str">
        <f t="shared" si="365"/>
        <v/>
      </c>
      <c r="DK236" s="412" t="str">
        <f t="shared" si="366"/>
        <v/>
      </c>
      <c r="DL236" s="412" t="str">
        <f t="shared" si="367"/>
        <v/>
      </c>
      <c r="DM236" s="412" t="str">
        <f t="shared" si="368"/>
        <v/>
      </c>
      <c r="DN236" s="412" t="str">
        <f t="shared" si="369"/>
        <v/>
      </c>
      <c r="DO236" s="412" t="str">
        <f t="shared" si="370"/>
        <v/>
      </c>
      <c r="DR236" s="494"/>
      <c r="DS236" s="393">
        <f t="shared" si="373"/>
        <v>0</v>
      </c>
      <c r="DT236" s="393">
        <f t="shared" si="371"/>
        <v>0</v>
      </c>
      <c r="DU236" s="411">
        <f t="shared" si="372"/>
        <v>0</v>
      </c>
      <c r="DX236" s="494" t="e">
        <f>IF(BG236&lt;270000,○,"")</f>
        <v>#NAME?</v>
      </c>
    </row>
    <row r="237" spans="1:128" s="411" customFormat="1" ht="18" hidden="1" customHeight="1" thickBot="1">
      <c r="A237" s="145" t="str">
        <f t="shared" si="296"/>
        <v/>
      </c>
      <c r="B237" s="158"/>
      <c r="C237" s="31" t="str">
        <f>IF(B237="","",VLOOKUP(B237,学連登録!$C$2:$G$3000,2,FALSE))</f>
        <v/>
      </c>
      <c r="D237" s="32" t="str">
        <f>IF(B237="","",VLOOKUP(B237,学連登録!$C$2:$G$3000,3,FALSE))</f>
        <v/>
      </c>
      <c r="E237" s="33" t="str">
        <f>IF(B237="","",VLOOKUP(B237,学連登録!$C$2:$G$3000,4,FALSE))</f>
        <v/>
      </c>
      <c r="F237" s="383" t="str">
        <f>IF(B237="","",VLOOKUP(B237,学連登録!$C$2:$I$3000,7,FALSE))</f>
        <v/>
      </c>
      <c r="G237" s="159"/>
      <c r="H237" s="853"/>
      <c r="I237" s="854"/>
      <c r="J237" s="160"/>
      <c r="K237" s="825"/>
      <c r="L237" s="826"/>
      <c r="M237" s="160"/>
      <c r="N237" s="819"/>
      <c r="O237" s="820"/>
      <c r="P237" s="159"/>
      <c r="Q237" s="825"/>
      <c r="R237" s="826"/>
      <c r="S237" s="159"/>
      <c r="T237" s="825"/>
      <c r="U237" s="826"/>
      <c r="V237" s="103" t="str">
        <f>IF(B237="","",VLOOKUP(B237,学連登録!$C$2:$H$3000,6,FALSE))</f>
        <v/>
      </c>
      <c r="W237" s="377"/>
      <c r="X237" s="157"/>
      <c r="Y237" s="118" t="str">
        <f t="shared" si="374"/>
        <v/>
      </c>
      <c r="Z237" s="97" t="str">
        <f>IF(G237="","",VLOOKUP(G237,種目名!$O$5:$T$104,3,0))</f>
        <v/>
      </c>
      <c r="AA237" s="99" t="str">
        <f>IF(J237="","",VLOOKUP(J237,種目名!$O$5:$T$104,3,0))</f>
        <v/>
      </c>
      <c r="AB237" s="119" t="str">
        <f>IF(M237="","",VLOOKUP(M237,種目名!$O$5:$T$104,3,0))</f>
        <v/>
      </c>
      <c r="AC237" s="119" t="str">
        <f>IF(P237="","",VLOOKUP(AF237,種目名!$O$5:$T$104,3,0))</f>
        <v/>
      </c>
      <c r="AD237" s="120" t="str">
        <f>IF(S237="","",VLOOKUP(AI237,種目名!$O$5:$T$104,3,0))</f>
        <v/>
      </c>
      <c r="AE237" s="117">
        <f t="shared" si="375"/>
        <v>0</v>
      </c>
      <c r="AF237" s="157" t="str">
        <f t="shared" si="376"/>
        <v/>
      </c>
      <c r="AG237" s="157" t="str">
        <f t="shared" si="377"/>
        <v/>
      </c>
      <c r="AH237" s="117">
        <f t="shared" si="378"/>
        <v>0</v>
      </c>
      <c r="AI237" s="157" t="str">
        <f t="shared" si="379"/>
        <v/>
      </c>
      <c r="AJ237" s="157" t="str">
        <f t="shared" si="380"/>
        <v/>
      </c>
      <c r="AK237" s="390"/>
      <c r="AL237" s="171">
        <f t="shared" si="297"/>
        <v>0</v>
      </c>
      <c r="AM237" s="399">
        <f t="shared" si="298"/>
        <v>0</v>
      </c>
      <c r="AN237" s="399">
        <f>COUNTIF($B$12:B237,B237)</f>
        <v>0</v>
      </c>
      <c r="AO237" s="399"/>
      <c r="AP237" s="399" t="str">
        <f t="shared" si="299"/>
        <v/>
      </c>
      <c r="AQ237" s="399" t="str">
        <f t="shared" si="300"/>
        <v/>
      </c>
      <c r="AR237" s="399" t="str">
        <f t="shared" si="301"/>
        <v/>
      </c>
      <c r="AS237" s="399" t="str">
        <f t="shared" si="302"/>
        <v/>
      </c>
      <c r="AT237" s="399">
        <f t="shared" si="303"/>
        <v>0</v>
      </c>
      <c r="AU237" s="399" t="str">
        <f t="shared" si="304"/>
        <v/>
      </c>
      <c r="AV237" s="399" t="str">
        <f t="shared" si="305"/>
        <v/>
      </c>
      <c r="AW237" s="399" t="str">
        <f t="shared" si="306"/>
        <v/>
      </c>
      <c r="AX237" s="399" t="str">
        <f t="shared" si="307"/>
        <v/>
      </c>
      <c r="AY237" s="399" t="str">
        <f t="shared" si="308"/>
        <v/>
      </c>
      <c r="AZ237" s="399" t="str">
        <f t="shared" si="309"/>
        <v/>
      </c>
      <c r="BA237" s="399" t="str">
        <f t="shared" si="310"/>
        <v/>
      </c>
      <c r="BB237" s="399" t="str">
        <f t="shared" si="311"/>
        <v/>
      </c>
      <c r="BC237" s="399" t="str">
        <f t="shared" si="312"/>
        <v/>
      </c>
      <c r="BD237" s="403" t="str">
        <f t="shared" si="313"/>
        <v/>
      </c>
      <c r="BE237" s="393">
        <f t="shared" si="314"/>
        <v>0</v>
      </c>
      <c r="BF237" s="157"/>
      <c r="BG237" s="399">
        <f t="shared" si="315"/>
        <v>0</v>
      </c>
      <c r="BH237" s="399">
        <f t="shared" si="316"/>
        <v>0</v>
      </c>
      <c r="BI237" s="412">
        <f t="shared" si="317"/>
        <v>0</v>
      </c>
      <c r="BJ237" s="413">
        <f t="shared" si="293"/>
        <v>0</v>
      </c>
      <c r="BK237" s="398" t="str">
        <f t="shared" si="294"/>
        <v>0</v>
      </c>
      <c r="BL237" s="398" t="str">
        <f t="shared" si="295"/>
        <v>0</v>
      </c>
      <c r="BM237" s="412">
        <f t="shared" si="318"/>
        <v>0</v>
      </c>
      <c r="BN237" s="412" t="str">
        <f t="shared" si="319"/>
        <v>0m0</v>
      </c>
      <c r="BO237" s="399">
        <f t="shared" si="320"/>
        <v>0</v>
      </c>
      <c r="BP237" s="399">
        <f t="shared" si="321"/>
        <v>0</v>
      </c>
      <c r="BQ237" s="412">
        <f t="shared" si="322"/>
        <v>0</v>
      </c>
      <c r="BR237" s="413">
        <f t="shared" si="323"/>
        <v>0</v>
      </c>
      <c r="BS237" s="398" t="str">
        <f t="shared" si="324"/>
        <v>0</v>
      </c>
      <c r="BT237" s="398" t="str">
        <f t="shared" si="325"/>
        <v>0</v>
      </c>
      <c r="BU237" s="412">
        <f t="shared" si="326"/>
        <v>0</v>
      </c>
      <c r="BV237" s="412" t="str">
        <f t="shared" si="327"/>
        <v>0m0</v>
      </c>
      <c r="BW237" s="399">
        <f t="shared" si="328"/>
        <v>0</v>
      </c>
      <c r="BX237" s="399">
        <f t="shared" si="329"/>
        <v>0</v>
      </c>
      <c r="BY237" s="412">
        <f t="shared" si="330"/>
        <v>0</v>
      </c>
      <c r="BZ237" s="413">
        <f t="shared" si="331"/>
        <v>0</v>
      </c>
      <c r="CA237" s="398" t="str">
        <f t="shared" si="332"/>
        <v>0</v>
      </c>
      <c r="CB237" s="398" t="str">
        <f t="shared" si="333"/>
        <v>0</v>
      </c>
      <c r="CC237" s="412">
        <f t="shared" si="334"/>
        <v>0</v>
      </c>
      <c r="CD237" s="412" t="str">
        <f t="shared" si="335"/>
        <v>0m0</v>
      </c>
      <c r="CE237" s="399">
        <f t="shared" si="336"/>
        <v>0</v>
      </c>
      <c r="CF237" s="399">
        <f t="shared" si="337"/>
        <v>0</v>
      </c>
      <c r="CG237" s="412">
        <f t="shared" si="338"/>
        <v>0</v>
      </c>
      <c r="CH237" s="413">
        <f t="shared" si="339"/>
        <v>0</v>
      </c>
      <c r="CI237" s="398" t="str">
        <f t="shared" si="340"/>
        <v>0</v>
      </c>
      <c r="CJ237" s="398" t="str">
        <f t="shared" si="341"/>
        <v>0</v>
      </c>
      <c r="CK237" s="412">
        <f t="shared" si="342"/>
        <v>0</v>
      </c>
      <c r="CL237" s="412" t="str">
        <f t="shared" si="343"/>
        <v>0m0</v>
      </c>
      <c r="CM237" s="399">
        <f t="shared" si="344"/>
        <v>0</v>
      </c>
      <c r="CN237" s="399">
        <f t="shared" si="345"/>
        <v>0</v>
      </c>
      <c r="CO237" s="412">
        <f t="shared" si="346"/>
        <v>0</v>
      </c>
      <c r="CP237" s="413">
        <f t="shared" si="347"/>
        <v>0</v>
      </c>
      <c r="CQ237" s="398" t="str">
        <f t="shared" si="348"/>
        <v>0</v>
      </c>
      <c r="CR237" s="398" t="str">
        <f t="shared" si="349"/>
        <v>0</v>
      </c>
      <c r="CS237" s="412">
        <f t="shared" si="350"/>
        <v>0</v>
      </c>
      <c r="CT237" s="412" t="str">
        <f t="shared" si="351"/>
        <v>0m0</v>
      </c>
      <c r="CU237" s="412">
        <f t="shared" si="352"/>
        <v>0</v>
      </c>
      <c r="CV237" s="412">
        <f t="shared" si="353"/>
        <v>0</v>
      </c>
      <c r="CW237" s="412">
        <f t="shared" si="354"/>
        <v>0</v>
      </c>
      <c r="CX237" s="412">
        <f t="shared" si="355"/>
        <v>0</v>
      </c>
      <c r="CY237" s="412">
        <f t="shared" si="356"/>
        <v>0</v>
      </c>
      <c r="CZ237" s="412" t="str">
        <f t="shared" si="357"/>
        <v/>
      </c>
      <c r="DA237" s="412" t="str">
        <f t="shared" si="358"/>
        <v/>
      </c>
      <c r="DB237" s="412" t="str">
        <f t="shared" si="359"/>
        <v/>
      </c>
      <c r="DC237" s="412" t="str">
        <f t="shared" si="360"/>
        <v/>
      </c>
      <c r="DD237" s="412" t="str">
        <f t="shared" si="361"/>
        <v/>
      </c>
      <c r="DE237" s="412"/>
      <c r="DG237" s="412" t="str">
        <f t="shared" si="362"/>
        <v/>
      </c>
      <c r="DH237" s="412" t="str">
        <f t="shared" si="363"/>
        <v/>
      </c>
      <c r="DI237" s="412">
        <f t="shared" si="364"/>
        <v>0</v>
      </c>
      <c r="DJ237" s="412" t="str">
        <f t="shared" si="365"/>
        <v/>
      </c>
      <c r="DK237" s="412" t="str">
        <f t="shared" si="366"/>
        <v/>
      </c>
      <c r="DL237" s="412" t="str">
        <f t="shared" si="367"/>
        <v/>
      </c>
      <c r="DM237" s="412" t="str">
        <f t="shared" si="368"/>
        <v/>
      </c>
      <c r="DN237" s="412" t="str">
        <f t="shared" si="369"/>
        <v/>
      </c>
      <c r="DO237" s="412" t="str">
        <f t="shared" si="370"/>
        <v/>
      </c>
      <c r="DR237" s="494"/>
      <c r="DS237" s="393">
        <f t="shared" si="373"/>
        <v>0</v>
      </c>
      <c r="DT237" s="393">
        <f t="shared" si="371"/>
        <v>0</v>
      </c>
      <c r="DU237" s="411">
        <f t="shared" si="372"/>
        <v>0</v>
      </c>
      <c r="DX237" s="494" t="e">
        <f>IF(BG237&lt;270000,○,"")</f>
        <v>#NAME?</v>
      </c>
    </row>
    <row r="238" spans="1:128" s="411" customFormat="1" ht="18" hidden="1" customHeight="1" thickBot="1">
      <c r="A238" s="145" t="str">
        <f t="shared" si="296"/>
        <v/>
      </c>
      <c r="B238" s="158"/>
      <c r="C238" s="31" t="str">
        <f>IF(B238="","",VLOOKUP(B238,学連登録!$C$2:$G$3000,2,FALSE))</f>
        <v/>
      </c>
      <c r="D238" s="32" t="str">
        <f>IF(B238="","",VLOOKUP(B238,学連登録!$C$2:$G$3000,3,FALSE))</f>
        <v/>
      </c>
      <c r="E238" s="33" t="str">
        <f>IF(B238="","",VLOOKUP(B238,学連登録!$C$2:$G$3000,4,FALSE))</f>
        <v/>
      </c>
      <c r="F238" s="383" t="str">
        <f>IF(B238="","",VLOOKUP(B238,学連登録!$C$2:$I$3000,7,FALSE))</f>
        <v/>
      </c>
      <c r="G238" s="159"/>
      <c r="H238" s="853"/>
      <c r="I238" s="854"/>
      <c r="J238" s="160"/>
      <c r="K238" s="825"/>
      <c r="L238" s="826"/>
      <c r="M238" s="160"/>
      <c r="N238" s="819"/>
      <c r="O238" s="820"/>
      <c r="P238" s="159"/>
      <c r="Q238" s="825"/>
      <c r="R238" s="826"/>
      <c r="S238" s="159"/>
      <c r="T238" s="825"/>
      <c r="U238" s="826"/>
      <c r="V238" s="103" t="str">
        <f>IF(B238="","",VLOOKUP(B238,学連登録!$C$2:$H$3000,6,FALSE))</f>
        <v/>
      </c>
      <c r="W238" s="377"/>
      <c r="X238" s="157"/>
      <c r="Y238" s="118" t="str">
        <f t="shared" si="374"/>
        <v/>
      </c>
      <c r="Z238" s="97" t="str">
        <f>IF(G238="","",VLOOKUP(G238,種目名!$O$5:$T$104,3,0))</f>
        <v/>
      </c>
      <c r="AA238" s="99" t="str">
        <f>IF(J238="","",VLOOKUP(J238,種目名!$O$5:$T$104,3,0))</f>
        <v/>
      </c>
      <c r="AB238" s="119" t="str">
        <f>IF(M238="","",VLOOKUP(M238,種目名!$O$5:$T$104,3,0))</f>
        <v/>
      </c>
      <c r="AC238" s="119" t="str">
        <f>IF(P238="","",VLOOKUP(AF238,種目名!$O$5:$T$104,3,0))</f>
        <v/>
      </c>
      <c r="AD238" s="120" t="str">
        <f>IF(S238="","",VLOOKUP(AI238,種目名!$O$5:$T$104,3,0))</f>
        <v/>
      </c>
      <c r="AE238" s="117">
        <f t="shared" si="375"/>
        <v>0</v>
      </c>
      <c r="AF238" s="157" t="str">
        <f t="shared" si="376"/>
        <v/>
      </c>
      <c r="AG238" s="157" t="str">
        <f t="shared" si="377"/>
        <v/>
      </c>
      <c r="AH238" s="117">
        <f t="shared" si="378"/>
        <v>0</v>
      </c>
      <c r="AI238" s="157" t="str">
        <f t="shared" si="379"/>
        <v/>
      </c>
      <c r="AJ238" s="157" t="str">
        <f t="shared" si="380"/>
        <v/>
      </c>
      <c r="AK238" s="390"/>
      <c r="AL238" s="171">
        <f t="shared" si="297"/>
        <v>0</v>
      </c>
      <c r="AM238" s="399">
        <f t="shared" si="298"/>
        <v>0</v>
      </c>
      <c r="AN238" s="399">
        <f>COUNTIF($B$12:B238,B238)</f>
        <v>0</v>
      </c>
      <c r="AO238" s="399"/>
      <c r="AP238" s="399" t="str">
        <f t="shared" si="299"/>
        <v/>
      </c>
      <c r="AQ238" s="399" t="str">
        <f t="shared" si="300"/>
        <v/>
      </c>
      <c r="AR238" s="399" t="str">
        <f t="shared" si="301"/>
        <v/>
      </c>
      <c r="AS238" s="399" t="str">
        <f t="shared" si="302"/>
        <v/>
      </c>
      <c r="AT238" s="399">
        <f t="shared" si="303"/>
        <v>0</v>
      </c>
      <c r="AU238" s="399" t="str">
        <f t="shared" si="304"/>
        <v/>
      </c>
      <c r="AV238" s="399" t="str">
        <f t="shared" si="305"/>
        <v/>
      </c>
      <c r="AW238" s="399" t="str">
        <f t="shared" si="306"/>
        <v/>
      </c>
      <c r="AX238" s="399" t="str">
        <f t="shared" si="307"/>
        <v/>
      </c>
      <c r="AY238" s="399" t="str">
        <f t="shared" si="308"/>
        <v/>
      </c>
      <c r="AZ238" s="399" t="str">
        <f t="shared" si="309"/>
        <v/>
      </c>
      <c r="BA238" s="399" t="str">
        <f t="shared" si="310"/>
        <v/>
      </c>
      <c r="BB238" s="399" t="str">
        <f t="shared" si="311"/>
        <v/>
      </c>
      <c r="BC238" s="399" t="str">
        <f t="shared" si="312"/>
        <v/>
      </c>
      <c r="BD238" s="403" t="str">
        <f t="shared" si="313"/>
        <v/>
      </c>
      <c r="BE238" s="393">
        <f t="shared" si="314"/>
        <v>0</v>
      </c>
      <c r="BF238" s="157"/>
      <c r="BG238" s="399">
        <f t="shared" si="315"/>
        <v>0</v>
      </c>
      <c r="BH238" s="399">
        <f t="shared" si="316"/>
        <v>0</v>
      </c>
      <c r="BI238" s="412">
        <f t="shared" si="317"/>
        <v>0</v>
      </c>
      <c r="BJ238" s="413">
        <f t="shared" si="293"/>
        <v>0</v>
      </c>
      <c r="BK238" s="398" t="str">
        <f t="shared" si="294"/>
        <v>0</v>
      </c>
      <c r="BL238" s="398" t="str">
        <f t="shared" si="295"/>
        <v>0</v>
      </c>
      <c r="BM238" s="412">
        <f t="shared" si="318"/>
        <v>0</v>
      </c>
      <c r="BN238" s="412" t="str">
        <f t="shared" si="319"/>
        <v>0m0</v>
      </c>
      <c r="BO238" s="399">
        <f t="shared" si="320"/>
        <v>0</v>
      </c>
      <c r="BP238" s="399">
        <f t="shared" si="321"/>
        <v>0</v>
      </c>
      <c r="BQ238" s="412">
        <f t="shared" si="322"/>
        <v>0</v>
      </c>
      <c r="BR238" s="413">
        <f t="shared" si="323"/>
        <v>0</v>
      </c>
      <c r="BS238" s="398" t="str">
        <f t="shared" si="324"/>
        <v>0</v>
      </c>
      <c r="BT238" s="398" t="str">
        <f t="shared" si="325"/>
        <v>0</v>
      </c>
      <c r="BU238" s="412">
        <f t="shared" si="326"/>
        <v>0</v>
      </c>
      <c r="BV238" s="412" t="str">
        <f t="shared" si="327"/>
        <v>0m0</v>
      </c>
      <c r="BW238" s="399">
        <f t="shared" si="328"/>
        <v>0</v>
      </c>
      <c r="BX238" s="399">
        <f t="shared" si="329"/>
        <v>0</v>
      </c>
      <c r="BY238" s="412">
        <f t="shared" si="330"/>
        <v>0</v>
      </c>
      <c r="BZ238" s="413">
        <f t="shared" si="331"/>
        <v>0</v>
      </c>
      <c r="CA238" s="398" t="str">
        <f t="shared" si="332"/>
        <v>0</v>
      </c>
      <c r="CB238" s="398" t="str">
        <f t="shared" si="333"/>
        <v>0</v>
      </c>
      <c r="CC238" s="412">
        <f t="shared" si="334"/>
        <v>0</v>
      </c>
      <c r="CD238" s="412" t="str">
        <f t="shared" si="335"/>
        <v>0m0</v>
      </c>
      <c r="CE238" s="399">
        <f t="shared" si="336"/>
        <v>0</v>
      </c>
      <c r="CF238" s="399">
        <f t="shared" si="337"/>
        <v>0</v>
      </c>
      <c r="CG238" s="412">
        <f t="shared" si="338"/>
        <v>0</v>
      </c>
      <c r="CH238" s="413">
        <f t="shared" si="339"/>
        <v>0</v>
      </c>
      <c r="CI238" s="398" t="str">
        <f t="shared" si="340"/>
        <v>0</v>
      </c>
      <c r="CJ238" s="398" t="str">
        <f t="shared" si="341"/>
        <v>0</v>
      </c>
      <c r="CK238" s="412">
        <f t="shared" si="342"/>
        <v>0</v>
      </c>
      <c r="CL238" s="412" t="str">
        <f t="shared" si="343"/>
        <v>0m0</v>
      </c>
      <c r="CM238" s="399">
        <f t="shared" si="344"/>
        <v>0</v>
      </c>
      <c r="CN238" s="399">
        <f t="shared" si="345"/>
        <v>0</v>
      </c>
      <c r="CO238" s="412">
        <f t="shared" si="346"/>
        <v>0</v>
      </c>
      <c r="CP238" s="413">
        <f t="shared" si="347"/>
        <v>0</v>
      </c>
      <c r="CQ238" s="398" t="str">
        <f t="shared" si="348"/>
        <v>0</v>
      </c>
      <c r="CR238" s="398" t="str">
        <f t="shared" si="349"/>
        <v>0</v>
      </c>
      <c r="CS238" s="412">
        <f t="shared" si="350"/>
        <v>0</v>
      </c>
      <c r="CT238" s="412" t="str">
        <f t="shared" si="351"/>
        <v>0m0</v>
      </c>
      <c r="CU238" s="412">
        <f t="shared" si="352"/>
        <v>0</v>
      </c>
      <c r="CV238" s="412">
        <f t="shared" si="353"/>
        <v>0</v>
      </c>
      <c r="CW238" s="412">
        <f t="shared" si="354"/>
        <v>0</v>
      </c>
      <c r="CX238" s="412">
        <f t="shared" si="355"/>
        <v>0</v>
      </c>
      <c r="CY238" s="412">
        <f t="shared" si="356"/>
        <v>0</v>
      </c>
      <c r="CZ238" s="412" t="str">
        <f t="shared" si="357"/>
        <v/>
      </c>
      <c r="DA238" s="412" t="str">
        <f t="shared" si="358"/>
        <v/>
      </c>
      <c r="DB238" s="412" t="str">
        <f t="shared" si="359"/>
        <v/>
      </c>
      <c r="DC238" s="412" t="str">
        <f t="shared" si="360"/>
        <v/>
      </c>
      <c r="DD238" s="412" t="str">
        <f t="shared" si="361"/>
        <v/>
      </c>
      <c r="DE238" s="412"/>
      <c r="DG238" s="412" t="str">
        <f t="shared" si="362"/>
        <v/>
      </c>
      <c r="DH238" s="412" t="str">
        <f t="shared" si="363"/>
        <v/>
      </c>
      <c r="DI238" s="412">
        <f t="shared" si="364"/>
        <v>0</v>
      </c>
      <c r="DJ238" s="412" t="str">
        <f t="shared" si="365"/>
        <v/>
      </c>
      <c r="DK238" s="412" t="str">
        <f t="shared" si="366"/>
        <v/>
      </c>
      <c r="DL238" s="412" t="str">
        <f t="shared" si="367"/>
        <v/>
      </c>
      <c r="DM238" s="412" t="str">
        <f t="shared" si="368"/>
        <v/>
      </c>
      <c r="DN238" s="412" t="str">
        <f t="shared" si="369"/>
        <v/>
      </c>
      <c r="DO238" s="412" t="str">
        <f t="shared" si="370"/>
        <v/>
      </c>
      <c r="DR238" s="494"/>
      <c r="DS238" s="393">
        <f t="shared" si="373"/>
        <v>0</v>
      </c>
      <c r="DT238" s="393">
        <f t="shared" si="371"/>
        <v>0</v>
      </c>
      <c r="DU238" s="411">
        <f t="shared" si="372"/>
        <v>0</v>
      </c>
      <c r="DX238" s="494" t="e">
        <f>IF(BG238&lt;270000,○,"")</f>
        <v>#NAME?</v>
      </c>
    </row>
    <row r="239" spans="1:128" s="411" customFormat="1" ht="18" hidden="1" customHeight="1" thickBot="1">
      <c r="A239" s="145" t="str">
        <f t="shared" si="296"/>
        <v/>
      </c>
      <c r="B239" s="158"/>
      <c r="C239" s="31" t="str">
        <f>IF(B239="","",VLOOKUP(B239,学連登録!$C$2:$G$3000,2,FALSE))</f>
        <v/>
      </c>
      <c r="D239" s="32" t="str">
        <f>IF(B239="","",VLOOKUP(B239,学連登録!$C$2:$G$3000,3,FALSE))</f>
        <v/>
      </c>
      <c r="E239" s="33" t="str">
        <f>IF(B239="","",VLOOKUP(B239,学連登録!$C$2:$G$3000,4,FALSE))</f>
        <v/>
      </c>
      <c r="F239" s="383" t="str">
        <f>IF(B239="","",VLOOKUP(B239,学連登録!$C$2:$I$3000,7,FALSE))</f>
        <v/>
      </c>
      <c r="G239" s="159"/>
      <c r="H239" s="853"/>
      <c r="I239" s="854"/>
      <c r="J239" s="160"/>
      <c r="K239" s="825"/>
      <c r="L239" s="826"/>
      <c r="M239" s="160"/>
      <c r="N239" s="819"/>
      <c r="O239" s="820"/>
      <c r="P239" s="159"/>
      <c r="Q239" s="825"/>
      <c r="R239" s="826"/>
      <c r="S239" s="159"/>
      <c r="T239" s="825"/>
      <c r="U239" s="826"/>
      <c r="V239" s="103" t="str">
        <f>IF(B239="","",VLOOKUP(B239,学連登録!$C$2:$H$3000,6,FALSE))</f>
        <v/>
      </c>
      <c r="W239" s="377"/>
      <c r="X239" s="157"/>
      <c r="Y239" s="118" t="str">
        <f t="shared" si="374"/>
        <v/>
      </c>
      <c r="Z239" s="97" t="str">
        <f>IF(G239="","",VLOOKUP(G239,種目名!$O$5:$T$104,3,0))</f>
        <v/>
      </c>
      <c r="AA239" s="99" t="str">
        <f>IF(J239="","",VLOOKUP(J239,種目名!$O$5:$T$104,3,0))</f>
        <v/>
      </c>
      <c r="AB239" s="119" t="str">
        <f>IF(M239="","",VLOOKUP(M239,種目名!$O$5:$T$104,3,0))</f>
        <v/>
      </c>
      <c r="AC239" s="119" t="str">
        <f>IF(P239="","",VLOOKUP(AF239,種目名!$O$5:$T$104,3,0))</f>
        <v/>
      </c>
      <c r="AD239" s="120" t="str">
        <f>IF(S239="","",VLOOKUP(AI239,種目名!$O$5:$T$104,3,0))</f>
        <v/>
      </c>
      <c r="AE239" s="117">
        <f t="shared" si="375"/>
        <v>0</v>
      </c>
      <c r="AF239" s="157" t="str">
        <f t="shared" si="376"/>
        <v/>
      </c>
      <c r="AG239" s="157" t="str">
        <f t="shared" si="377"/>
        <v/>
      </c>
      <c r="AH239" s="117">
        <f t="shared" si="378"/>
        <v>0</v>
      </c>
      <c r="AI239" s="157" t="str">
        <f t="shared" si="379"/>
        <v/>
      </c>
      <c r="AJ239" s="157" t="str">
        <f t="shared" si="380"/>
        <v/>
      </c>
      <c r="AK239" s="390"/>
      <c r="AL239" s="171">
        <f t="shared" si="297"/>
        <v>0</v>
      </c>
      <c r="AM239" s="399">
        <f t="shared" si="298"/>
        <v>0</v>
      </c>
      <c r="AN239" s="399">
        <f>COUNTIF($B$12:B239,B239)</f>
        <v>0</v>
      </c>
      <c r="AO239" s="399"/>
      <c r="AP239" s="399" t="str">
        <f t="shared" si="299"/>
        <v/>
      </c>
      <c r="AQ239" s="399" t="str">
        <f t="shared" si="300"/>
        <v/>
      </c>
      <c r="AR239" s="399" t="str">
        <f t="shared" si="301"/>
        <v/>
      </c>
      <c r="AS239" s="399" t="str">
        <f t="shared" si="302"/>
        <v/>
      </c>
      <c r="AT239" s="399">
        <f t="shared" si="303"/>
        <v>0</v>
      </c>
      <c r="AU239" s="399" t="str">
        <f t="shared" si="304"/>
        <v/>
      </c>
      <c r="AV239" s="399" t="str">
        <f t="shared" si="305"/>
        <v/>
      </c>
      <c r="AW239" s="399" t="str">
        <f t="shared" si="306"/>
        <v/>
      </c>
      <c r="AX239" s="399" t="str">
        <f t="shared" si="307"/>
        <v/>
      </c>
      <c r="AY239" s="399" t="str">
        <f t="shared" si="308"/>
        <v/>
      </c>
      <c r="AZ239" s="399" t="str">
        <f t="shared" si="309"/>
        <v/>
      </c>
      <c r="BA239" s="399" t="str">
        <f t="shared" si="310"/>
        <v/>
      </c>
      <c r="BB239" s="399" t="str">
        <f t="shared" si="311"/>
        <v/>
      </c>
      <c r="BC239" s="399" t="str">
        <f t="shared" si="312"/>
        <v/>
      </c>
      <c r="BD239" s="403" t="str">
        <f t="shared" si="313"/>
        <v/>
      </c>
      <c r="BE239" s="393">
        <f t="shared" si="314"/>
        <v>0</v>
      </c>
      <c r="BF239" s="157"/>
      <c r="BG239" s="399">
        <f t="shared" si="315"/>
        <v>0</v>
      </c>
      <c r="BH239" s="399">
        <f t="shared" si="316"/>
        <v>0</v>
      </c>
      <c r="BI239" s="412">
        <f t="shared" si="317"/>
        <v>0</v>
      </c>
      <c r="BJ239" s="413">
        <f t="shared" si="293"/>
        <v>0</v>
      </c>
      <c r="BK239" s="398" t="str">
        <f t="shared" si="294"/>
        <v>0</v>
      </c>
      <c r="BL239" s="398" t="str">
        <f t="shared" si="295"/>
        <v>0</v>
      </c>
      <c r="BM239" s="412">
        <f t="shared" si="318"/>
        <v>0</v>
      </c>
      <c r="BN239" s="412" t="str">
        <f t="shared" si="319"/>
        <v>0m0</v>
      </c>
      <c r="BO239" s="399">
        <f t="shared" si="320"/>
        <v>0</v>
      </c>
      <c r="BP239" s="399">
        <f t="shared" si="321"/>
        <v>0</v>
      </c>
      <c r="BQ239" s="412">
        <f t="shared" si="322"/>
        <v>0</v>
      </c>
      <c r="BR239" s="413">
        <f t="shared" si="323"/>
        <v>0</v>
      </c>
      <c r="BS239" s="398" t="str">
        <f t="shared" si="324"/>
        <v>0</v>
      </c>
      <c r="BT239" s="398" t="str">
        <f t="shared" si="325"/>
        <v>0</v>
      </c>
      <c r="BU239" s="412">
        <f t="shared" si="326"/>
        <v>0</v>
      </c>
      <c r="BV239" s="412" t="str">
        <f t="shared" si="327"/>
        <v>0m0</v>
      </c>
      <c r="BW239" s="399">
        <f t="shared" si="328"/>
        <v>0</v>
      </c>
      <c r="BX239" s="399">
        <f t="shared" si="329"/>
        <v>0</v>
      </c>
      <c r="BY239" s="412">
        <f t="shared" si="330"/>
        <v>0</v>
      </c>
      <c r="BZ239" s="413">
        <f t="shared" si="331"/>
        <v>0</v>
      </c>
      <c r="CA239" s="398" t="str">
        <f t="shared" si="332"/>
        <v>0</v>
      </c>
      <c r="CB239" s="398" t="str">
        <f t="shared" si="333"/>
        <v>0</v>
      </c>
      <c r="CC239" s="412">
        <f t="shared" si="334"/>
        <v>0</v>
      </c>
      <c r="CD239" s="412" t="str">
        <f t="shared" si="335"/>
        <v>0m0</v>
      </c>
      <c r="CE239" s="399">
        <f t="shared" si="336"/>
        <v>0</v>
      </c>
      <c r="CF239" s="399">
        <f t="shared" si="337"/>
        <v>0</v>
      </c>
      <c r="CG239" s="412">
        <f t="shared" si="338"/>
        <v>0</v>
      </c>
      <c r="CH239" s="413">
        <f t="shared" si="339"/>
        <v>0</v>
      </c>
      <c r="CI239" s="398" t="str">
        <f t="shared" si="340"/>
        <v>0</v>
      </c>
      <c r="CJ239" s="398" t="str">
        <f t="shared" si="341"/>
        <v>0</v>
      </c>
      <c r="CK239" s="412">
        <f t="shared" si="342"/>
        <v>0</v>
      </c>
      <c r="CL239" s="412" t="str">
        <f t="shared" si="343"/>
        <v>0m0</v>
      </c>
      <c r="CM239" s="399">
        <f t="shared" si="344"/>
        <v>0</v>
      </c>
      <c r="CN239" s="399">
        <f t="shared" si="345"/>
        <v>0</v>
      </c>
      <c r="CO239" s="412">
        <f t="shared" si="346"/>
        <v>0</v>
      </c>
      <c r="CP239" s="413">
        <f t="shared" si="347"/>
        <v>0</v>
      </c>
      <c r="CQ239" s="398" t="str">
        <f t="shared" si="348"/>
        <v>0</v>
      </c>
      <c r="CR239" s="398" t="str">
        <f t="shared" si="349"/>
        <v>0</v>
      </c>
      <c r="CS239" s="412">
        <f t="shared" si="350"/>
        <v>0</v>
      </c>
      <c r="CT239" s="412" t="str">
        <f t="shared" si="351"/>
        <v>0m0</v>
      </c>
      <c r="CU239" s="412">
        <f t="shared" si="352"/>
        <v>0</v>
      </c>
      <c r="CV239" s="412">
        <f t="shared" si="353"/>
        <v>0</v>
      </c>
      <c r="CW239" s="412">
        <f t="shared" si="354"/>
        <v>0</v>
      </c>
      <c r="CX239" s="412">
        <f t="shared" si="355"/>
        <v>0</v>
      </c>
      <c r="CY239" s="412">
        <f t="shared" si="356"/>
        <v>0</v>
      </c>
      <c r="CZ239" s="412" t="str">
        <f t="shared" si="357"/>
        <v/>
      </c>
      <c r="DA239" s="412" t="str">
        <f t="shared" si="358"/>
        <v/>
      </c>
      <c r="DB239" s="412" t="str">
        <f t="shared" si="359"/>
        <v/>
      </c>
      <c r="DC239" s="412" t="str">
        <f t="shared" si="360"/>
        <v/>
      </c>
      <c r="DD239" s="412" t="str">
        <f t="shared" si="361"/>
        <v/>
      </c>
      <c r="DE239" s="412"/>
      <c r="DG239" s="412" t="str">
        <f t="shared" si="362"/>
        <v/>
      </c>
      <c r="DH239" s="412" t="str">
        <f t="shared" si="363"/>
        <v/>
      </c>
      <c r="DI239" s="412">
        <f t="shared" si="364"/>
        <v>0</v>
      </c>
      <c r="DJ239" s="412" t="str">
        <f t="shared" si="365"/>
        <v/>
      </c>
      <c r="DK239" s="412" t="str">
        <f t="shared" si="366"/>
        <v/>
      </c>
      <c r="DL239" s="412" t="str">
        <f t="shared" si="367"/>
        <v/>
      </c>
      <c r="DM239" s="412" t="str">
        <f t="shared" si="368"/>
        <v/>
      </c>
      <c r="DN239" s="412" t="str">
        <f t="shared" si="369"/>
        <v/>
      </c>
      <c r="DO239" s="412" t="str">
        <f t="shared" si="370"/>
        <v/>
      </c>
      <c r="DR239" s="494"/>
      <c r="DS239" s="393">
        <f t="shared" si="373"/>
        <v>0</v>
      </c>
      <c r="DT239" s="393">
        <f t="shared" si="371"/>
        <v>0</v>
      </c>
      <c r="DU239" s="411">
        <f t="shared" si="372"/>
        <v>0</v>
      </c>
      <c r="DX239" s="494" t="e">
        <f>IF(BG239&lt;270000,○,"")</f>
        <v>#NAME?</v>
      </c>
    </row>
    <row r="240" spans="1:128" s="411" customFormat="1" ht="18" hidden="1" customHeight="1" thickBot="1">
      <c r="A240" s="145" t="str">
        <f t="shared" si="296"/>
        <v/>
      </c>
      <c r="B240" s="158"/>
      <c r="C240" s="31" t="str">
        <f>IF(B240="","",VLOOKUP(B240,学連登録!$C$2:$G$3000,2,FALSE))</f>
        <v/>
      </c>
      <c r="D240" s="32" t="str">
        <f>IF(B240="","",VLOOKUP(B240,学連登録!$C$2:$G$3000,3,FALSE))</f>
        <v/>
      </c>
      <c r="E240" s="33" t="str">
        <f>IF(B240="","",VLOOKUP(B240,学連登録!$C$2:$G$3000,4,FALSE))</f>
        <v/>
      </c>
      <c r="F240" s="383" t="str">
        <f>IF(B240="","",VLOOKUP(B240,学連登録!$C$2:$I$3000,7,FALSE))</f>
        <v/>
      </c>
      <c r="G240" s="159"/>
      <c r="H240" s="853"/>
      <c r="I240" s="854"/>
      <c r="J240" s="160"/>
      <c r="K240" s="825"/>
      <c r="L240" s="826"/>
      <c r="M240" s="160"/>
      <c r="N240" s="819"/>
      <c r="O240" s="820"/>
      <c r="P240" s="159"/>
      <c r="Q240" s="825"/>
      <c r="R240" s="826"/>
      <c r="S240" s="159"/>
      <c r="T240" s="825"/>
      <c r="U240" s="826"/>
      <c r="V240" s="103" t="str">
        <f>IF(B240="","",VLOOKUP(B240,学連登録!$C$2:$H$3000,6,FALSE))</f>
        <v/>
      </c>
      <c r="W240" s="377"/>
      <c r="X240" s="157"/>
      <c r="Y240" s="118" t="str">
        <f t="shared" si="374"/>
        <v/>
      </c>
      <c r="Z240" s="97" t="str">
        <f>IF(G240="","",VLOOKUP(G240,種目名!$O$5:$T$104,3,0))</f>
        <v/>
      </c>
      <c r="AA240" s="99" t="str">
        <f>IF(J240="","",VLOOKUP(J240,種目名!$O$5:$T$104,3,0))</f>
        <v/>
      </c>
      <c r="AB240" s="119" t="str">
        <f>IF(M240="","",VLOOKUP(M240,種目名!$O$5:$T$104,3,0))</f>
        <v/>
      </c>
      <c r="AC240" s="119" t="str">
        <f>IF(P240="","",VLOOKUP(AF240,種目名!$O$5:$T$104,3,0))</f>
        <v/>
      </c>
      <c r="AD240" s="120" t="str">
        <f>IF(S240="","",VLOOKUP(AI240,種目名!$O$5:$T$104,3,0))</f>
        <v/>
      </c>
      <c r="AE240" s="117">
        <f t="shared" si="375"/>
        <v>0</v>
      </c>
      <c r="AF240" s="157" t="str">
        <f t="shared" si="376"/>
        <v/>
      </c>
      <c r="AG240" s="157" t="str">
        <f t="shared" si="377"/>
        <v/>
      </c>
      <c r="AH240" s="117">
        <f t="shared" si="378"/>
        <v>0</v>
      </c>
      <c r="AI240" s="157" t="str">
        <f t="shared" si="379"/>
        <v/>
      </c>
      <c r="AJ240" s="157" t="str">
        <f t="shared" si="380"/>
        <v/>
      </c>
      <c r="AK240" s="390"/>
      <c r="AL240" s="171">
        <f t="shared" si="297"/>
        <v>0</v>
      </c>
      <c r="AM240" s="399">
        <f t="shared" si="298"/>
        <v>0</v>
      </c>
      <c r="AN240" s="399">
        <f>COUNTIF($B$12:B240,B240)</f>
        <v>0</v>
      </c>
      <c r="AO240" s="399"/>
      <c r="AP240" s="399" t="str">
        <f t="shared" si="299"/>
        <v/>
      </c>
      <c r="AQ240" s="399" t="str">
        <f t="shared" si="300"/>
        <v/>
      </c>
      <c r="AR240" s="399" t="str">
        <f t="shared" si="301"/>
        <v/>
      </c>
      <c r="AS240" s="399" t="str">
        <f t="shared" si="302"/>
        <v/>
      </c>
      <c r="AT240" s="399">
        <f t="shared" si="303"/>
        <v>0</v>
      </c>
      <c r="AU240" s="399" t="str">
        <f t="shared" si="304"/>
        <v/>
      </c>
      <c r="AV240" s="399" t="str">
        <f t="shared" si="305"/>
        <v/>
      </c>
      <c r="AW240" s="399" t="str">
        <f t="shared" si="306"/>
        <v/>
      </c>
      <c r="AX240" s="399" t="str">
        <f t="shared" si="307"/>
        <v/>
      </c>
      <c r="AY240" s="399" t="str">
        <f t="shared" si="308"/>
        <v/>
      </c>
      <c r="AZ240" s="399" t="str">
        <f t="shared" si="309"/>
        <v/>
      </c>
      <c r="BA240" s="399" t="str">
        <f t="shared" si="310"/>
        <v/>
      </c>
      <c r="BB240" s="399" t="str">
        <f t="shared" si="311"/>
        <v/>
      </c>
      <c r="BC240" s="399" t="str">
        <f t="shared" si="312"/>
        <v/>
      </c>
      <c r="BD240" s="403" t="str">
        <f t="shared" si="313"/>
        <v/>
      </c>
      <c r="BE240" s="393">
        <f t="shared" si="314"/>
        <v>0</v>
      </c>
      <c r="BF240" s="157"/>
      <c r="BG240" s="399">
        <f t="shared" si="315"/>
        <v>0</v>
      </c>
      <c r="BH240" s="399">
        <f t="shared" si="316"/>
        <v>0</v>
      </c>
      <c r="BI240" s="412">
        <f t="shared" si="317"/>
        <v>0</v>
      </c>
      <c r="BJ240" s="413">
        <f t="shared" si="293"/>
        <v>0</v>
      </c>
      <c r="BK240" s="398" t="str">
        <f t="shared" si="294"/>
        <v>0</v>
      </c>
      <c r="BL240" s="398" t="str">
        <f t="shared" si="295"/>
        <v>0</v>
      </c>
      <c r="BM240" s="412">
        <f t="shared" si="318"/>
        <v>0</v>
      </c>
      <c r="BN240" s="412" t="str">
        <f t="shared" si="319"/>
        <v>0m0</v>
      </c>
      <c r="BO240" s="399">
        <f t="shared" si="320"/>
        <v>0</v>
      </c>
      <c r="BP240" s="399">
        <f t="shared" si="321"/>
        <v>0</v>
      </c>
      <c r="BQ240" s="412">
        <f t="shared" si="322"/>
        <v>0</v>
      </c>
      <c r="BR240" s="413">
        <f t="shared" si="323"/>
        <v>0</v>
      </c>
      <c r="BS240" s="398" t="str">
        <f t="shared" si="324"/>
        <v>0</v>
      </c>
      <c r="BT240" s="398" t="str">
        <f t="shared" si="325"/>
        <v>0</v>
      </c>
      <c r="BU240" s="412">
        <f t="shared" si="326"/>
        <v>0</v>
      </c>
      <c r="BV240" s="412" t="str">
        <f t="shared" si="327"/>
        <v>0m0</v>
      </c>
      <c r="BW240" s="399">
        <f t="shared" si="328"/>
        <v>0</v>
      </c>
      <c r="BX240" s="399">
        <f t="shared" si="329"/>
        <v>0</v>
      </c>
      <c r="BY240" s="412">
        <f t="shared" si="330"/>
        <v>0</v>
      </c>
      <c r="BZ240" s="413">
        <f t="shared" si="331"/>
        <v>0</v>
      </c>
      <c r="CA240" s="398" t="str">
        <f t="shared" si="332"/>
        <v>0</v>
      </c>
      <c r="CB240" s="398" t="str">
        <f t="shared" si="333"/>
        <v>0</v>
      </c>
      <c r="CC240" s="412">
        <f t="shared" si="334"/>
        <v>0</v>
      </c>
      <c r="CD240" s="412" t="str">
        <f t="shared" si="335"/>
        <v>0m0</v>
      </c>
      <c r="CE240" s="399">
        <f t="shared" si="336"/>
        <v>0</v>
      </c>
      <c r="CF240" s="399">
        <f t="shared" si="337"/>
        <v>0</v>
      </c>
      <c r="CG240" s="412">
        <f t="shared" si="338"/>
        <v>0</v>
      </c>
      <c r="CH240" s="413">
        <f t="shared" si="339"/>
        <v>0</v>
      </c>
      <c r="CI240" s="398" t="str">
        <f t="shared" si="340"/>
        <v>0</v>
      </c>
      <c r="CJ240" s="398" t="str">
        <f t="shared" si="341"/>
        <v>0</v>
      </c>
      <c r="CK240" s="412">
        <f t="shared" si="342"/>
        <v>0</v>
      </c>
      <c r="CL240" s="412" t="str">
        <f t="shared" si="343"/>
        <v>0m0</v>
      </c>
      <c r="CM240" s="399">
        <f t="shared" si="344"/>
        <v>0</v>
      </c>
      <c r="CN240" s="399">
        <f t="shared" si="345"/>
        <v>0</v>
      </c>
      <c r="CO240" s="412">
        <f t="shared" si="346"/>
        <v>0</v>
      </c>
      <c r="CP240" s="413">
        <f t="shared" si="347"/>
        <v>0</v>
      </c>
      <c r="CQ240" s="398" t="str">
        <f t="shared" si="348"/>
        <v>0</v>
      </c>
      <c r="CR240" s="398" t="str">
        <f t="shared" si="349"/>
        <v>0</v>
      </c>
      <c r="CS240" s="412">
        <f t="shared" si="350"/>
        <v>0</v>
      </c>
      <c r="CT240" s="412" t="str">
        <f t="shared" si="351"/>
        <v>0m0</v>
      </c>
      <c r="CU240" s="412">
        <f t="shared" si="352"/>
        <v>0</v>
      </c>
      <c r="CV240" s="412">
        <f t="shared" si="353"/>
        <v>0</v>
      </c>
      <c r="CW240" s="412">
        <f t="shared" si="354"/>
        <v>0</v>
      </c>
      <c r="CX240" s="412">
        <f t="shared" si="355"/>
        <v>0</v>
      </c>
      <c r="CY240" s="412">
        <f t="shared" si="356"/>
        <v>0</v>
      </c>
      <c r="CZ240" s="412" t="str">
        <f t="shared" si="357"/>
        <v/>
      </c>
      <c r="DA240" s="412" t="str">
        <f t="shared" si="358"/>
        <v/>
      </c>
      <c r="DB240" s="412" t="str">
        <f t="shared" si="359"/>
        <v/>
      </c>
      <c r="DC240" s="412" t="str">
        <f t="shared" si="360"/>
        <v/>
      </c>
      <c r="DD240" s="412" t="str">
        <f t="shared" si="361"/>
        <v/>
      </c>
      <c r="DE240" s="412"/>
      <c r="DG240" s="412" t="str">
        <f t="shared" si="362"/>
        <v/>
      </c>
      <c r="DH240" s="412" t="str">
        <f t="shared" si="363"/>
        <v/>
      </c>
      <c r="DI240" s="412">
        <f t="shared" si="364"/>
        <v>0</v>
      </c>
      <c r="DJ240" s="412" t="str">
        <f t="shared" si="365"/>
        <v/>
      </c>
      <c r="DK240" s="412" t="str">
        <f t="shared" si="366"/>
        <v/>
      </c>
      <c r="DL240" s="412" t="str">
        <f t="shared" si="367"/>
        <v/>
      </c>
      <c r="DM240" s="412" t="str">
        <f t="shared" si="368"/>
        <v/>
      </c>
      <c r="DN240" s="412" t="str">
        <f t="shared" si="369"/>
        <v/>
      </c>
      <c r="DO240" s="412" t="str">
        <f t="shared" si="370"/>
        <v/>
      </c>
      <c r="DR240" s="494"/>
      <c r="DS240" s="393">
        <f t="shared" si="373"/>
        <v>0</v>
      </c>
      <c r="DT240" s="393">
        <f t="shared" si="371"/>
        <v>0</v>
      </c>
      <c r="DU240" s="411">
        <f t="shared" si="372"/>
        <v>0</v>
      </c>
      <c r="DX240" s="494" t="e">
        <f>IF(BG240&lt;270000,○,"")</f>
        <v>#NAME?</v>
      </c>
    </row>
    <row r="241" spans="1:128" s="411" customFormat="1" ht="18" hidden="1" customHeight="1" thickBot="1">
      <c r="A241" s="145" t="str">
        <f t="shared" si="296"/>
        <v/>
      </c>
      <c r="B241" s="158"/>
      <c r="C241" s="31" t="str">
        <f>IF(B241="","",VLOOKUP(B241,学連登録!$C$2:$G$3000,2,FALSE))</f>
        <v/>
      </c>
      <c r="D241" s="32" t="str">
        <f>IF(B241="","",VLOOKUP(B241,学連登録!$C$2:$G$3000,3,FALSE))</f>
        <v/>
      </c>
      <c r="E241" s="33" t="str">
        <f>IF(B241="","",VLOOKUP(B241,学連登録!$C$2:$G$3000,4,FALSE))</f>
        <v/>
      </c>
      <c r="F241" s="383" t="str">
        <f>IF(B241="","",VLOOKUP(B241,学連登録!$C$2:$I$3000,7,FALSE))</f>
        <v/>
      </c>
      <c r="G241" s="159"/>
      <c r="H241" s="853"/>
      <c r="I241" s="854"/>
      <c r="J241" s="160"/>
      <c r="K241" s="825"/>
      <c r="L241" s="826"/>
      <c r="M241" s="160"/>
      <c r="N241" s="819"/>
      <c r="O241" s="820"/>
      <c r="P241" s="159"/>
      <c r="Q241" s="825"/>
      <c r="R241" s="826"/>
      <c r="S241" s="159"/>
      <c r="T241" s="825"/>
      <c r="U241" s="826"/>
      <c r="V241" s="103" t="str">
        <f>IF(B241="","",VLOOKUP(B241,学連登録!$C$2:$H$3000,6,FALSE))</f>
        <v/>
      </c>
      <c r="W241" s="377"/>
      <c r="X241" s="157"/>
      <c r="Y241" s="118" t="str">
        <f t="shared" si="374"/>
        <v/>
      </c>
      <c r="Z241" s="97" t="str">
        <f>IF(G241="","",VLOOKUP(G241,種目名!$O$5:$T$104,3,0))</f>
        <v/>
      </c>
      <c r="AA241" s="99" t="str">
        <f>IF(J241="","",VLOOKUP(J241,種目名!$O$5:$T$104,3,0))</f>
        <v/>
      </c>
      <c r="AB241" s="119" t="str">
        <f>IF(M241="","",VLOOKUP(M241,種目名!$O$5:$T$104,3,0))</f>
        <v/>
      </c>
      <c r="AC241" s="119" t="str">
        <f>IF(P241="","",VLOOKUP(AF241,種目名!$O$5:$T$104,3,0))</f>
        <v/>
      </c>
      <c r="AD241" s="120" t="str">
        <f>IF(S241="","",VLOOKUP(AI241,種目名!$O$5:$T$104,3,0))</f>
        <v/>
      </c>
      <c r="AE241" s="117">
        <f t="shared" si="375"/>
        <v>0</v>
      </c>
      <c r="AF241" s="157" t="str">
        <f t="shared" si="376"/>
        <v/>
      </c>
      <c r="AG241" s="157" t="str">
        <f t="shared" si="377"/>
        <v/>
      </c>
      <c r="AH241" s="117">
        <f t="shared" si="378"/>
        <v>0</v>
      </c>
      <c r="AI241" s="157" t="str">
        <f t="shared" si="379"/>
        <v/>
      </c>
      <c r="AJ241" s="157" t="str">
        <f t="shared" si="380"/>
        <v/>
      </c>
      <c r="AK241" s="390"/>
      <c r="AL241" s="171">
        <f t="shared" si="297"/>
        <v>0</v>
      </c>
      <c r="AM241" s="399">
        <f t="shared" si="298"/>
        <v>0</v>
      </c>
      <c r="AN241" s="399">
        <f>COUNTIF($B$12:B241,B241)</f>
        <v>0</v>
      </c>
      <c r="AO241" s="399"/>
      <c r="AP241" s="399" t="str">
        <f t="shared" si="299"/>
        <v/>
      </c>
      <c r="AQ241" s="399" t="str">
        <f t="shared" si="300"/>
        <v/>
      </c>
      <c r="AR241" s="399" t="str">
        <f t="shared" si="301"/>
        <v/>
      </c>
      <c r="AS241" s="399" t="str">
        <f t="shared" si="302"/>
        <v/>
      </c>
      <c r="AT241" s="399">
        <f t="shared" si="303"/>
        <v>0</v>
      </c>
      <c r="AU241" s="399" t="str">
        <f t="shared" si="304"/>
        <v/>
      </c>
      <c r="AV241" s="399" t="str">
        <f t="shared" si="305"/>
        <v/>
      </c>
      <c r="AW241" s="399" t="str">
        <f t="shared" si="306"/>
        <v/>
      </c>
      <c r="AX241" s="399" t="str">
        <f t="shared" si="307"/>
        <v/>
      </c>
      <c r="AY241" s="399" t="str">
        <f t="shared" si="308"/>
        <v/>
      </c>
      <c r="AZ241" s="399" t="str">
        <f t="shared" si="309"/>
        <v/>
      </c>
      <c r="BA241" s="399" t="str">
        <f t="shared" si="310"/>
        <v/>
      </c>
      <c r="BB241" s="399" t="str">
        <f t="shared" si="311"/>
        <v/>
      </c>
      <c r="BC241" s="399" t="str">
        <f t="shared" si="312"/>
        <v/>
      </c>
      <c r="BD241" s="403" t="str">
        <f t="shared" si="313"/>
        <v/>
      </c>
      <c r="BE241" s="393">
        <f t="shared" si="314"/>
        <v>0</v>
      </c>
      <c r="BF241" s="157"/>
      <c r="BG241" s="399">
        <f t="shared" si="315"/>
        <v>0</v>
      </c>
      <c r="BH241" s="399">
        <f t="shared" si="316"/>
        <v>0</v>
      </c>
      <c r="BI241" s="412">
        <f t="shared" si="317"/>
        <v>0</v>
      </c>
      <c r="BJ241" s="413">
        <f t="shared" si="293"/>
        <v>0</v>
      </c>
      <c r="BK241" s="398" t="str">
        <f t="shared" si="294"/>
        <v>0</v>
      </c>
      <c r="BL241" s="398" t="str">
        <f t="shared" si="295"/>
        <v>0</v>
      </c>
      <c r="BM241" s="412">
        <f t="shared" si="318"/>
        <v>0</v>
      </c>
      <c r="BN241" s="412" t="str">
        <f t="shared" si="319"/>
        <v>0m0</v>
      </c>
      <c r="BO241" s="399">
        <f t="shared" si="320"/>
        <v>0</v>
      </c>
      <c r="BP241" s="399">
        <f t="shared" si="321"/>
        <v>0</v>
      </c>
      <c r="BQ241" s="412">
        <f t="shared" si="322"/>
        <v>0</v>
      </c>
      <c r="BR241" s="413">
        <f t="shared" si="323"/>
        <v>0</v>
      </c>
      <c r="BS241" s="398" t="str">
        <f t="shared" si="324"/>
        <v>0</v>
      </c>
      <c r="BT241" s="398" t="str">
        <f t="shared" si="325"/>
        <v>0</v>
      </c>
      <c r="BU241" s="412">
        <f t="shared" si="326"/>
        <v>0</v>
      </c>
      <c r="BV241" s="412" t="str">
        <f t="shared" si="327"/>
        <v>0m0</v>
      </c>
      <c r="BW241" s="399">
        <f t="shared" si="328"/>
        <v>0</v>
      </c>
      <c r="BX241" s="399">
        <f t="shared" si="329"/>
        <v>0</v>
      </c>
      <c r="BY241" s="412">
        <f t="shared" si="330"/>
        <v>0</v>
      </c>
      <c r="BZ241" s="413">
        <f t="shared" si="331"/>
        <v>0</v>
      </c>
      <c r="CA241" s="398" t="str">
        <f t="shared" si="332"/>
        <v>0</v>
      </c>
      <c r="CB241" s="398" t="str">
        <f t="shared" si="333"/>
        <v>0</v>
      </c>
      <c r="CC241" s="412">
        <f t="shared" si="334"/>
        <v>0</v>
      </c>
      <c r="CD241" s="412" t="str">
        <f t="shared" si="335"/>
        <v>0m0</v>
      </c>
      <c r="CE241" s="399">
        <f t="shared" si="336"/>
        <v>0</v>
      </c>
      <c r="CF241" s="399">
        <f t="shared" si="337"/>
        <v>0</v>
      </c>
      <c r="CG241" s="412">
        <f t="shared" si="338"/>
        <v>0</v>
      </c>
      <c r="CH241" s="413">
        <f t="shared" si="339"/>
        <v>0</v>
      </c>
      <c r="CI241" s="398" t="str">
        <f t="shared" si="340"/>
        <v>0</v>
      </c>
      <c r="CJ241" s="398" t="str">
        <f t="shared" si="341"/>
        <v>0</v>
      </c>
      <c r="CK241" s="412">
        <f t="shared" si="342"/>
        <v>0</v>
      </c>
      <c r="CL241" s="412" t="str">
        <f t="shared" si="343"/>
        <v>0m0</v>
      </c>
      <c r="CM241" s="399">
        <f t="shared" si="344"/>
        <v>0</v>
      </c>
      <c r="CN241" s="399">
        <f t="shared" si="345"/>
        <v>0</v>
      </c>
      <c r="CO241" s="412">
        <f t="shared" si="346"/>
        <v>0</v>
      </c>
      <c r="CP241" s="413">
        <f t="shared" si="347"/>
        <v>0</v>
      </c>
      <c r="CQ241" s="398" t="str">
        <f t="shared" si="348"/>
        <v>0</v>
      </c>
      <c r="CR241" s="398" t="str">
        <f t="shared" si="349"/>
        <v>0</v>
      </c>
      <c r="CS241" s="412">
        <f t="shared" si="350"/>
        <v>0</v>
      </c>
      <c r="CT241" s="412" t="str">
        <f t="shared" si="351"/>
        <v>0m0</v>
      </c>
      <c r="CU241" s="412">
        <f t="shared" si="352"/>
        <v>0</v>
      </c>
      <c r="CV241" s="412">
        <f t="shared" si="353"/>
        <v>0</v>
      </c>
      <c r="CW241" s="412">
        <f t="shared" si="354"/>
        <v>0</v>
      </c>
      <c r="CX241" s="412">
        <f t="shared" si="355"/>
        <v>0</v>
      </c>
      <c r="CY241" s="412">
        <f t="shared" si="356"/>
        <v>0</v>
      </c>
      <c r="CZ241" s="412" t="str">
        <f t="shared" si="357"/>
        <v/>
      </c>
      <c r="DA241" s="412" t="str">
        <f t="shared" si="358"/>
        <v/>
      </c>
      <c r="DB241" s="412" t="str">
        <f t="shared" si="359"/>
        <v/>
      </c>
      <c r="DC241" s="412" t="str">
        <f t="shared" si="360"/>
        <v/>
      </c>
      <c r="DD241" s="412" t="str">
        <f t="shared" si="361"/>
        <v/>
      </c>
      <c r="DE241" s="412"/>
      <c r="DG241" s="412" t="str">
        <f t="shared" si="362"/>
        <v/>
      </c>
      <c r="DH241" s="412" t="str">
        <f t="shared" si="363"/>
        <v/>
      </c>
      <c r="DI241" s="412">
        <f t="shared" si="364"/>
        <v>0</v>
      </c>
      <c r="DJ241" s="412" t="str">
        <f t="shared" si="365"/>
        <v/>
      </c>
      <c r="DK241" s="412" t="str">
        <f t="shared" si="366"/>
        <v/>
      </c>
      <c r="DL241" s="412" t="str">
        <f t="shared" si="367"/>
        <v/>
      </c>
      <c r="DM241" s="412" t="str">
        <f t="shared" si="368"/>
        <v/>
      </c>
      <c r="DN241" s="412" t="str">
        <f t="shared" si="369"/>
        <v/>
      </c>
      <c r="DO241" s="412" t="str">
        <f t="shared" si="370"/>
        <v/>
      </c>
      <c r="DR241" s="494"/>
      <c r="DS241" s="393">
        <f t="shared" si="373"/>
        <v>0</v>
      </c>
      <c r="DT241" s="393">
        <f t="shared" si="371"/>
        <v>0</v>
      </c>
      <c r="DU241" s="411">
        <f t="shared" si="372"/>
        <v>0</v>
      </c>
      <c r="DX241" s="494" t="e">
        <f>IF(BG241&lt;270000,○,"")</f>
        <v>#NAME?</v>
      </c>
    </row>
    <row r="242" spans="1:128" s="411" customFormat="1" ht="18" hidden="1" customHeight="1" thickBot="1">
      <c r="A242" s="145" t="str">
        <f t="shared" si="296"/>
        <v/>
      </c>
      <c r="B242" s="158"/>
      <c r="C242" s="31" t="str">
        <f>IF(B242="","",VLOOKUP(B242,学連登録!$C$2:$G$3000,2,FALSE))</f>
        <v/>
      </c>
      <c r="D242" s="32" t="str">
        <f>IF(B242="","",VLOOKUP(B242,学連登録!$C$2:$G$3000,3,FALSE))</f>
        <v/>
      </c>
      <c r="E242" s="33" t="str">
        <f>IF(B242="","",VLOOKUP(B242,学連登録!$C$2:$G$3000,4,FALSE))</f>
        <v/>
      </c>
      <c r="F242" s="383" t="str">
        <f>IF(B242="","",VLOOKUP(B242,学連登録!$C$2:$I$3000,7,FALSE))</f>
        <v/>
      </c>
      <c r="G242" s="159"/>
      <c r="H242" s="853"/>
      <c r="I242" s="854"/>
      <c r="J242" s="160"/>
      <c r="K242" s="825"/>
      <c r="L242" s="826"/>
      <c r="M242" s="160"/>
      <c r="N242" s="819"/>
      <c r="O242" s="820"/>
      <c r="P242" s="159"/>
      <c r="Q242" s="825"/>
      <c r="R242" s="826"/>
      <c r="S242" s="159"/>
      <c r="T242" s="825"/>
      <c r="U242" s="826"/>
      <c r="V242" s="103" t="str">
        <f>IF(B242="","",VLOOKUP(B242,学連登録!$C$2:$H$3000,6,FALSE))</f>
        <v/>
      </c>
      <c r="W242" s="377"/>
      <c r="X242" s="157"/>
      <c r="Y242" s="118" t="str">
        <f t="shared" si="374"/>
        <v/>
      </c>
      <c r="Z242" s="97" t="str">
        <f>IF(G242="","",VLOOKUP(G242,種目名!$O$5:$T$104,3,0))</f>
        <v/>
      </c>
      <c r="AA242" s="99" t="str">
        <f>IF(J242="","",VLOOKUP(J242,種目名!$O$5:$T$104,3,0))</f>
        <v/>
      </c>
      <c r="AB242" s="119" t="str">
        <f>IF(M242="","",VLOOKUP(M242,種目名!$O$5:$T$104,3,0))</f>
        <v/>
      </c>
      <c r="AC242" s="119" t="str">
        <f>IF(P242="","",VLOOKUP(AF242,種目名!$O$5:$T$104,3,0))</f>
        <v/>
      </c>
      <c r="AD242" s="120" t="str">
        <f>IF(S242="","",VLOOKUP(AI242,種目名!$O$5:$T$104,3,0))</f>
        <v/>
      </c>
      <c r="AE242" s="117">
        <f t="shared" si="375"/>
        <v>0</v>
      </c>
      <c r="AF242" s="157" t="str">
        <f t="shared" si="376"/>
        <v/>
      </c>
      <c r="AG242" s="157" t="str">
        <f t="shared" si="377"/>
        <v/>
      </c>
      <c r="AH242" s="117">
        <f t="shared" si="378"/>
        <v>0</v>
      </c>
      <c r="AI242" s="157" t="str">
        <f t="shared" si="379"/>
        <v/>
      </c>
      <c r="AJ242" s="157" t="str">
        <f t="shared" si="380"/>
        <v/>
      </c>
      <c r="AK242" s="390"/>
      <c r="AL242" s="171">
        <f t="shared" si="297"/>
        <v>0</v>
      </c>
      <c r="AM242" s="399">
        <f t="shared" si="298"/>
        <v>0</v>
      </c>
      <c r="AN242" s="399">
        <f>COUNTIF($B$12:B242,B242)</f>
        <v>0</v>
      </c>
      <c r="AO242" s="399"/>
      <c r="AP242" s="399" t="str">
        <f t="shared" si="299"/>
        <v/>
      </c>
      <c r="AQ242" s="399" t="str">
        <f t="shared" si="300"/>
        <v/>
      </c>
      <c r="AR242" s="399" t="str">
        <f t="shared" si="301"/>
        <v/>
      </c>
      <c r="AS242" s="399" t="str">
        <f t="shared" si="302"/>
        <v/>
      </c>
      <c r="AT242" s="399">
        <f t="shared" si="303"/>
        <v>0</v>
      </c>
      <c r="AU242" s="399" t="str">
        <f t="shared" si="304"/>
        <v/>
      </c>
      <c r="AV242" s="399" t="str">
        <f t="shared" si="305"/>
        <v/>
      </c>
      <c r="AW242" s="399" t="str">
        <f t="shared" si="306"/>
        <v/>
      </c>
      <c r="AX242" s="399" t="str">
        <f t="shared" si="307"/>
        <v/>
      </c>
      <c r="AY242" s="399" t="str">
        <f t="shared" si="308"/>
        <v/>
      </c>
      <c r="AZ242" s="399" t="str">
        <f t="shared" si="309"/>
        <v/>
      </c>
      <c r="BA242" s="399" t="str">
        <f t="shared" si="310"/>
        <v/>
      </c>
      <c r="BB242" s="399" t="str">
        <f t="shared" si="311"/>
        <v/>
      </c>
      <c r="BC242" s="399" t="str">
        <f t="shared" si="312"/>
        <v/>
      </c>
      <c r="BD242" s="403" t="str">
        <f t="shared" si="313"/>
        <v/>
      </c>
      <c r="BE242" s="393">
        <f t="shared" si="314"/>
        <v>0</v>
      </c>
      <c r="BF242" s="157"/>
      <c r="BG242" s="399">
        <f t="shared" si="315"/>
        <v>0</v>
      </c>
      <c r="BH242" s="399">
        <f t="shared" si="316"/>
        <v>0</v>
      </c>
      <c r="BI242" s="412">
        <f t="shared" si="317"/>
        <v>0</v>
      </c>
      <c r="BJ242" s="413">
        <f t="shared" si="293"/>
        <v>0</v>
      </c>
      <c r="BK242" s="398" t="str">
        <f t="shared" si="294"/>
        <v>0</v>
      </c>
      <c r="BL242" s="398" t="str">
        <f t="shared" si="295"/>
        <v>0</v>
      </c>
      <c r="BM242" s="412">
        <f t="shared" si="318"/>
        <v>0</v>
      </c>
      <c r="BN242" s="412" t="str">
        <f t="shared" si="319"/>
        <v>0m0</v>
      </c>
      <c r="BO242" s="399">
        <f t="shared" si="320"/>
        <v>0</v>
      </c>
      <c r="BP242" s="399">
        <f t="shared" si="321"/>
        <v>0</v>
      </c>
      <c r="BQ242" s="412">
        <f t="shared" si="322"/>
        <v>0</v>
      </c>
      <c r="BR242" s="413">
        <f t="shared" si="323"/>
        <v>0</v>
      </c>
      <c r="BS242" s="398" t="str">
        <f t="shared" si="324"/>
        <v>0</v>
      </c>
      <c r="BT242" s="398" t="str">
        <f t="shared" si="325"/>
        <v>0</v>
      </c>
      <c r="BU242" s="412">
        <f t="shared" si="326"/>
        <v>0</v>
      </c>
      <c r="BV242" s="412" t="str">
        <f t="shared" si="327"/>
        <v>0m0</v>
      </c>
      <c r="BW242" s="399">
        <f t="shared" si="328"/>
        <v>0</v>
      </c>
      <c r="BX242" s="399">
        <f t="shared" si="329"/>
        <v>0</v>
      </c>
      <c r="BY242" s="412">
        <f t="shared" si="330"/>
        <v>0</v>
      </c>
      <c r="BZ242" s="413">
        <f t="shared" si="331"/>
        <v>0</v>
      </c>
      <c r="CA242" s="398" t="str">
        <f t="shared" si="332"/>
        <v>0</v>
      </c>
      <c r="CB242" s="398" t="str">
        <f t="shared" si="333"/>
        <v>0</v>
      </c>
      <c r="CC242" s="412">
        <f t="shared" si="334"/>
        <v>0</v>
      </c>
      <c r="CD242" s="412" t="str">
        <f t="shared" si="335"/>
        <v>0m0</v>
      </c>
      <c r="CE242" s="399">
        <f t="shared" si="336"/>
        <v>0</v>
      </c>
      <c r="CF242" s="399">
        <f t="shared" si="337"/>
        <v>0</v>
      </c>
      <c r="CG242" s="412">
        <f t="shared" si="338"/>
        <v>0</v>
      </c>
      <c r="CH242" s="413">
        <f t="shared" si="339"/>
        <v>0</v>
      </c>
      <c r="CI242" s="398" t="str">
        <f t="shared" si="340"/>
        <v>0</v>
      </c>
      <c r="CJ242" s="398" t="str">
        <f t="shared" si="341"/>
        <v>0</v>
      </c>
      <c r="CK242" s="412">
        <f t="shared" si="342"/>
        <v>0</v>
      </c>
      <c r="CL242" s="412" t="str">
        <f t="shared" si="343"/>
        <v>0m0</v>
      </c>
      <c r="CM242" s="399">
        <f t="shared" si="344"/>
        <v>0</v>
      </c>
      <c r="CN242" s="399">
        <f t="shared" si="345"/>
        <v>0</v>
      </c>
      <c r="CO242" s="412">
        <f t="shared" si="346"/>
        <v>0</v>
      </c>
      <c r="CP242" s="413">
        <f t="shared" si="347"/>
        <v>0</v>
      </c>
      <c r="CQ242" s="398" t="str">
        <f t="shared" si="348"/>
        <v>0</v>
      </c>
      <c r="CR242" s="398" t="str">
        <f t="shared" si="349"/>
        <v>0</v>
      </c>
      <c r="CS242" s="412">
        <f t="shared" si="350"/>
        <v>0</v>
      </c>
      <c r="CT242" s="412" t="str">
        <f t="shared" si="351"/>
        <v>0m0</v>
      </c>
      <c r="CU242" s="412">
        <f t="shared" si="352"/>
        <v>0</v>
      </c>
      <c r="CV242" s="412">
        <f t="shared" si="353"/>
        <v>0</v>
      </c>
      <c r="CW242" s="412">
        <f t="shared" si="354"/>
        <v>0</v>
      </c>
      <c r="CX242" s="412">
        <f t="shared" si="355"/>
        <v>0</v>
      </c>
      <c r="CY242" s="412">
        <f t="shared" si="356"/>
        <v>0</v>
      </c>
      <c r="CZ242" s="412" t="str">
        <f t="shared" si="357"/>
        <v/>
      </c>
      <c r="DA242" s="412" t="str">
        <f t="shared" si="358"/>
        <v/>
      </c>
      <c r="DB242" s="412" t="str">
        <f t="shared" si="359"/>
        <v/>
      </c>
      <c r="DC242" s="412" t="str">
        <f t="shared" si="360"/>
        <v/>
      </c>
      <c r="DD242" s="412" t="str">
        <f t="shared" si="361"/>
        <v/>
      </c>
      <c r="DE242" s="412"/>
      <c r="DG242" s="412" t="str">
        <f t="shared" si="362"/>
        <v/>
      </c>
      <c r="DH242" s="412" t="str">
        <f t="shared" si="363"/>
        <v/>
      </c>
      <c r="DI242" s="412">
        <f t="shared" si="364"/>
        <v>0</v>
      </c>
      <c r="DJ242" s="412" t="str">
        <f t="shared" si="365"/>
        <v/>
      </c>
      <c r="DK242" s="412" t="str">
        <f t="shared" si="366"/>
        <v/>
      </c>
      <c r="DL242" s="412" t="str">
        <f t="shared" si="367"/>
        <v/>
      </c>
      <c r="DM242" s="412" t="str">
        <f t="shared" si="368"/>
        <v/>
      </c>
      <c r="DN242" s="412" t="str">
        <f t="shared" si="369"/>
        <v/>
      </c>
      <c r="DO242" s="412" t="str">
        <f t="shared" si="370"/>
        <v/>
      </c>
      <c r="DR242" s="494"/>
      <c r="DS242" s="393">
        <f t="shared" si="373"/>
        <v>0</v>
      </c>
      <c r="DT242" s="393">
        <f t="shared" si="371"/>
        <v>0</v>
      </c>
      <c r="DU242" s="411">
        <f t="shared" si="372"/>
        <v>0</v>
      </c>
      <c r="DX242" s="494" t="e">
        <f>IF(BG242&lt;270000,○,"")</f>
        <v>#NAME?</v>
      </c>
    </row>
    <row r="243" spans="1:128" s="411" customFormat="1" ht="18" hidden="1" customHeight="1" thickBot="1">
      <c r="A243" s="145" t="str">
        <f t="shared" si="296"/>
        <v/>
      </c>
      <c r="B243" s="158"/>
      <c r="C243" s="31" t="str">
        <f>IF(B243="","",VLOOKUP(B243,学連登録!$C$2:$G$3000,2,FALSE))</f>
        <v/>
      </c>
      <c r="D243" s="32" t="str">
        <f>IF(B243="","",VLOOKUP(B243,学連登録!$C$2:$G$3000,3,FALSE))</f>
        <v/>
      </c>
      <c r="E243" s="33" t="str">
        <f>IF(B243="","",VLOOKUP(B243,学連登録!$C$2:$G$3000,4,FALSE))</f>
        <v/>
      </c>
      <c r="F243" s="383" t="str">
        <f>IF(B243="","",VLOOKUP(B243,学連登録!$C$2:$I$3000,7,FALSE))</f>
        <v/>
      </c>
      <c r="G243" s="159"/>
      <c r="H243" s="853"/>
      <c r="I243" s="854"/>
      <c r="J243" s="160"/>
      <c r="K243" s="825"/>
      <c r="L243" s="826"/>
      <c r="M243" s="160"/>
      <c r="N243" s="819"/>
      <c r="O243" s="820"/>
      <c r="P243" s="159"/>
      <c r="Q243" s="825"/>
      <c r="R243" s="826"/>
      <c r="S243" s="159"/>
      <c r="T243" s="825"/>
      <c r="U243" s="826"/>
      <c r="V243" s="103" t="str">
        <f>IF(B243="","",VLOOKUP(B243,学連登録!$C$2:$H$3000,6,FALSE))</f>
        <v/>
      </c>
      <c r="W243" s="377"/>
      <c r="X243" s="157"/>
      <c r="Y243" s="118" t="str">
        <f t="shared" si="374"/>
        <v/>
      </c>
      <c r="Z243" s="97" t="str">
        <f>IF(G243="","",VLOOKUP(G243,種目名!$O$5:$T$104,3,0))</f>
        <v/>
      </c>
      <c r="AA243" s="99" t="str">
        <f>IF(J243="","",VLOOKUP(J243,種目名!$O$5:$T$104,3,0))</f>
        <v/>
      </c>
      <c r="AB243" s="119" t="str">
        <f>IF(M243="","",VLOOKUP(M243,種目名!$O$5:$T$104,3,0))</f>
        <v/>
      </c>
      <c r="AC243" s="119" t="str">
        <f>IF(P243="","",VLOOKUP(AF243,種目名!$O$5:$T$104,3,0))</f>
        <v/>
      </c>
      <c r="AD243" s="120" t="str">
        <f>IF(S243="","",VLOOKUP(AI243,種目名!$O$5:$T$104,3,0))</f>
        <v/>
      </c>
      <c r="AE243" s="117">
        <f t="shared" si="375"/>
        <v>0</v>
      </c>
      <c r="AF243" s="157" t="str">
        <f t="shared" si="376"/>
        <v/>
      </c>
      <c r="AG243" s="157" t="str">
        <f t="shared" si="377"/>
        <v/>
      </c>
      <c r="AH243" s="117">
        <f t="shared" si="378"/>
        <v>0</v>
      </c>
      <c r="AI243" s="157" t="str">
        <f t="shared" si="379"/>
        <v/>
      </c>
      <c r="AJ243" s="157" t="str">
        <f t="shared" si="380"/>
        <v/>
      </c>
      <c r="AK243" s="390"/>
      <c r="AL243" s="171">
        <f t="shared" si="297"/>
        <v>0</v>
      </c>
      <c r="AM243" s="399">
        <f t="shared" si="298"/>
        <v>0</v>
      </c>
      <c r="AN243" s="399">
        <f>COUNTIF($B$12:B243,B243)</f>
        <v>0</v>
      </c>
      <c r="AO243" s="399"/>
      <c r="AP243" s="399" t="str">
        <f t="shared" si="299"/>
        <v/>
      </c>
      <c r="AQ243" s="399" t="str">
        <f t="shared" si="300"/>
        <v/>
      </c>
      <c r="AR243" s="399" t="str">
        <f t="shared" si="301"/>
        <v/>
      </c>
      <c r="AS243" s="399" t="str">
        <f t="shared" si="302"/>
        <v/>
      </c>
      <c r="AT243" s="399">
        <f t="shared" si="303"/>
        <v>0</v>
      </c>
      <c r="AU243" s="399" t="str">
        <f t="shared" si="304"/>
        <v/>
      </c>
      <c r="AV243" s="399" t="str">
        <f t="shared" si="305"/>
        <v/>
      </c>
      <c r="AW243" s="399" t="str">
        <f t="shared" si="306"/>
        <v/>
      </c>
      <c r="AX243" s="399" t="str">
        <f t="shared" si="307"/>
        <v/>
      </c>
      <c r="AY243" s="399" t="str">
        <f t="shared" si="308"/>
        <v/>
      </c>
      <c r="AZ243" s="399" t="str">
        <f t="shared" si="309"/>
        <v/>
      </c>
      <c r="BA243" s="399" t="str">
        <f t="shared" si="310"/>
        <v/>
      </c>
      <c r="BB243" s="399" t="str">
        <f t="shared" si="311"/>
        <v/>
      </c>
      <c r="BC243" s="399" t="str">
        <f t="shared" si="312"/>
        <v/>
      </c>
      <c r="BD243" s="403" t="str">
        <f t="shared" si="313"/>
        <v/>
      </c>
      <c r="BE243" s="393">
        <f t="shared" si="314"/>
        <v>0</v>
      </c>
      <c r="BF243" s="157"/>
      <c r="BG243" s="399">
        <f t="shared" si="315"/>
        <v>0</v>
      </c>
      <c r="BH243" s="399">
        <f t="shared" si="316"/>
        <v>0</v>
      </c>
      <c r="BI243" s="412">
        <f t="shared" si="317"/>
        <v>0</v>
      </c>
      <c r="BJ243" s="413">
        <f t="shared" si="293"/>
        <v>0</v>
      </c>
      <c r="BK243" s="398" t="str">
        <f t="shared" si="294"/>
        <v>0</v>
      </c>
      <c r="BL243" s="398" t="str">
        <f t="shared" si="295"/>
        <v>0</v>
      </c>
      <c r="BM243" s="412">
        <f t="shared" si="318"/>
        <v>0</v>
      </c>
      <c r="BN243" s="412" t="str">
        <f t="shared" si="319"/>
        <v>0m0</v>
      </c>
      <c r="BO243" s="399">
        <f t="shared" si="320"/>
        <v>0</v>
      </c>
      <c r="BP243" s="399">
        <f t="shared" si="321"/>
        <v>0</v>
      </c>
      <c r="BQ243" s="412">
        <f t="shared" si="322"/>
        <v>0</v>
      </c>
      <c r="BR243" s="413">
        <f t="shared" si="323"/>
        <v>0</v>
      </c>
      <c r="BS243" s="398" t="str">
        <f t="shared" si="324"/>
        <v>0</v>
      </c>
      <c r="BT243" s="398" t="str">
        <f t="shared" si="325"/>
        <v>0</v>
      </c>
      <c r="BU243" s="412">
        <f t="shared" si="326"/>
        <v>0</v>
      </c>
      <c r="BV243" s="412" t="str">
        <f t="shared" si="327"/>
        <v>0m0</v>
      </c>
      <c r="BW243" s="399">
        <f t="shared" si="328"/>
        <v>0</v>
      </c>
      <c r="BX243" s="399">
        <f t="shared" si="329"/>
        <v>0</v>
      </c>
      <c r="BY243" s="412">
        <f t="shared" si="330"/>
        <v>0</v>
      </c>
      <c r="BZ243" s="413">
        <f t="shared" si="331"/>
        <v>0</v>
      </c>
      <c r="CA243" s="398" t="str">
        <f t="shared" si="332"/>
        <v>0</v>
      </c>
      <c r="CB243" s="398" t="str">
        <f t="shared" si="333"/>
        <v>0</v>
      </c>
      <c r="CC243" s="412">
        <f t="shared" si="334"/>
        <v>0</v>
      </c>
      <c r="CD243" s="412" t="str">
        <f t="shared" si="335"/>
        <v>0m0</v>
      </c>
      <c r="CE243" s="399">
        <f t="shared" si="336"/>
        <v>0</v>
      </c>
      <c r="CF243" s="399">
        <f t="shared" si="337"/>
        <v>0</v>
      </c>
      <c r="CG243" s="412">
        <f t="shared" si="338"/>
        <v>0</v>
      </c>
      <c r="CH243" s="413">
        <f t="shared" si="339"/>
        <v>0</v>
      </c>
      <c r="CI243" s="398" t="str">
        <f t="shared" si="340"/>
        <v>0</v>
      </c>
      <c r="CJ243" s="398" t="str">
        <f t="shared" si="341"/>
        <v>0</v>
      </c>
      <c r="CK243" s="412">
        <f t="shared" si="342"/>
        <v>0</v>
      </c>
      <c r="CL243" s="412" t="str">
        <f t="shared" si="343"/>
        <v>0m0</v>
      </c>
      <c r="CM243" s="399">
        <f t="shared" si="344"/>
        <v>0</v>
      </c>
      <c r="CN243" s="399">
        <f t="shared" si="345"/>
        <v>0</v>
      </c>
      <c r="CO243" s="412">
        <f t="shared" si="346"/>
        <v>0</v>
      </c>
      <c r="CP243" s="413">
        <f t="shared" si="347"/>
        <v>0</v>
      </c>
      <c r="CQ243" s="398" t="str">
        <f t="shared" si="348"/>
        <v>0</v>
      </c>
      <c r="CR243" s="398" t="str">
        <f t="shared" si="349"/>
        <v>0</v>
      </c>
      <c r="CS243" s="412">
        <f t="shared" si="350"/>
        <v>0</v>
      </c>
      <c r="CT243" s="412" t="str">
        <f t="shared" si="351"/>
        <v>0m0</v>
      </c>
      <c r="CU243" s="412">
        <f t="shared" si="352"/>
        <v>0</v>
      </c>
      <c r="CV243" s="412">
        <f t="shared" si="353"/>
        <v>0</v>
      </c>
      <c r="CW243" s="412">
        <f t="shared" si="354"/>
        <v>0</v>
      </c>
      <c r="CX243" s="412">
        <f t="shared" si="355"/>
        <v>0</v>
      </c>
      <c r="CY243" s="412">
        <f t="shared" si="356"/>
        <v>0</v>
      </c>
      <c r="CZ243" s="412" t="str">
        <f t="shared" si="357"/>
        <v/>
      </c>
      <c r="DA243" s="412" t="str">
        <f t="shared" si="358"/>
        <v/>
      </c>
      <c r="DB243" s="412" t="str">
        <f t="shared" si="359"/>
        <v/>
      </c>
      <c r="DC243" s="412" t="str">
        <f t="shared" si="360"/>
        <v/>
      </c>
      <c r="DD243" s="412" t="str">
        <f t="shared" si="361"/>
        <v/>
      </c>
      <c r="DE243" s="412"/>
      <c r="DG243" s="412" t="str">
        <f t="shared" si="362"/>
        <v/>
      </c>
      <c r="DH243" s="412" t="str">
        <f t="shared" si="363"/>
        <v/>
      </c>
      <c r="DI243" s="412">
        <f t="shared" si="364"/>
        <v>0</v>
      </c>
      <c r="DJ243" s="412" t="str">
        <f t="shared" si="365"/>
        <v/>
      </c>
      <c r="DK243" s="412" t="str">
        <f t="shared" si="366"/>
        <v/>
      </c>
      <c r="DL243" s="412" t="str">
        <f t="shared" si="367"/>
        <v/>
      </c>
      <c r="DM243" s="412" t="str">
        <f t="shared" si="368"/>
        <v/>
      </c>
      <c r="DN243" s="412" t="str">
        <f t="shared" si="369"/>
        <v/>
      </c>
      <c r="DO243" s="412" t="str">
        <f t="shared" si="370"/>
        <v/>
      </c>
      <c r="DR243" s="494"/>
      <c r="DS243" s="393">
        <f t="shared" si="373"/>
        <v>0</v>
      </c>
      <c r="DT243" s="393">
        <f t="shared" si="371"/>
        <v>0</v>
      </c>
      <c r="DU243" s="411">
        <f t="shared" si="372"/>
        <v>0</v>
      </c>
      <c r="DX243" s="494" t="e">
        <f>IF(BG243&lt;270000,○,"")</f>
        <v>#NAME?</v>
      </c>
    </row>
    <row r="244" spans="1:128" s="411" customFormat="1" ht="18" hidden="1" customHeight="1" thickBot="1">
      <c r="A244" s="145" t="str">
        <f t="shared" si="296"/>
        <v/>
      </c>
      <c r="B244" s="158"/>
      <c r="C244" s="31" t="str">
        <f>IF(B244="","",VLOOKUP(B244,学連登録!$C$2:$G$3000,2,FALSE))</f>
        <v/>
      </c>
      <c r="D244" s="32" t="str">
        <f>IF(B244="","",VLOOKUP(B244,学連登録!$C$2:$G$3000,3,FALSE))</f>
        <v/>
      </c>
      <c r="E244" s="33" t="str">
        <f>IF(B244="","",VLOOKUP(B244,学連登録!$C$2:$G$3000,4,FALSE))</f>
        <v/>
      </c>
      <c r="F244" s="383" t="str">
        <f>IF(B244="","",VLOOKUP(B244,学連登録!$C$2:$I$3000,7,FALSE))</f>
        <v/>
      </c>
      <c r="G244" s="159"/>
      <c r="H244" s="853"/>
      <c r="I244" s="854"/>
      <c r="J244" s="160"/>
      <c r="K244" s="825"/>
      <c r="L244" s="826"/>
      <c r="M244" s="160"/>
      <c r="N244" s="819"/>
      <c r="O244" s="820"/>
      <c r="P244" s="159"/>
      <c r="Q244" s="825"/>
      <c r="R244" s="826"/>
      <c r="S244" s="159"/>
      <c r="T244" s="825"/>
      <c r="U244" s="826"/>
      <c r="V244" s="103" t="str">
        <f>IF(B244="","",VLOOKUP(B244,学連登録!$C$2:$H$3000,6,FALSE))</f>
        <v/>
      </c>
      <c r="W244" s="377"/>
      <c r="X244" s="157"/>
      <c r="Y244" s="118" t="str">
        <f t="shared" si="374"/>
        <v/>
      </c>
      <c r="Z244" s="97" t="str">
        <f>IF(G244="","",VLOOKUP(G244,種目名!$O$5:$T$104,3,0))</f>
        <v/>
      </c>
      <c r="AA244" s="99" t="str">
        <f>IF(J244="","",VLOOKUP(J244,種目名!$O$5:$T$104,3,0))</f>
        <v/>
      </c>
      <c r="AB244" s="119" t="str">
        <f>IF(M244="","",VLOOKUP(M244,種目名!$O$5:$T$104,3,0))</f>
        <v/>
      </c>
      <c r="AC244" s="119" t="str">
        <f>IF(P244="","",VLOOKUP(AF244,種目名!$O$5:$T$104,3,0))</f>
        <v/>
      </c>
      <c r="AD244" s="120" t="str">
        <f>IF(S244="","",VLOOKUP(AI244,種目名!$O$5:$T$104,3,0))</f>
        <v/>
      </c>
      <c r="AE244" s="117">
        <f t="shared" si="375"/>
        <v>0</v>
      </c>
      <c r="AF244" s="157" t="str">
        <f t="shared" si="376"/>
        <v/>
      </c>
      <c r="AG244" s="157" t="str">
        <f t="shared" si="377"/>
        <v/>
      </c>
      <c r="AH244" s="117">
        <f t="shared" si="378"/>
        <v>0</v>
      </c>
      <c r="AI244" s="157" t="str">
        <f t="shared" si="379"/>
        <v/>
      </c>
      <c r="AJ244" s="157" t="str">
        <f t="shared" si="380"/>
        <v/>
      </c>
      <c r="AK244" s="390"/>
      <c r="AL244" s="171">
        <f t="shared" si="297"/>
        <v>0</v>
      </c>
      <c r="AM244" s="399">
        <f t="shared" si="298"/>
        <v>0</v>
      </c>
      <c r="AN244" s="399">
        <f>COUNTIF($B$12:B244,B244)</f>
        <v>0</v>
      </c>
      <c r="AO244" s="399"/>
      <c r="AP244" s="399" t="str">
        <f t="shared" si="299"/>
        <v/>
      </c>
      <c r="AQ244" s="399" t="str">
        <f t="shared" si="300"/>
        <v/>
      </c>
      <c r="AR244" s="399" t="str">
        <f t="shared" si="301"/>
        <v/>
      </c>
      <c r="AS244" s="399" t="str">
        <f t="shared" si="302"/>
        <v/>
      </c>
      <c r="AT244" s="399">
        <f t="shared" si="303"/>
        <v>0</v>
      </c>
      <c r="AU244" s="399" t="str">
        <f t="shared" si="304"/>
        <v/>
      </c>
      <c r="AV244" s="399" t="str">
        <f t="shared" si="305"/>
        <v/>
      </c>
      <c r="AW244" s="399" t="str">
        <f t="shared" si="306"/>
        <v/>
      </c>
      <c r="AX244" s="399" t="str">
        <f t="shared" si="307"/>
        <v/>
      </c>
      <c r="AY244" s="399" t="str">
        <f t="shared" si="308"/>
        <v/>
      </c>
      <c r="AZ244" s="399" t="str">
        <f t="shared" si="309"/>
        <v/>
      </c>
      <c r="BA244" s="399" t="str">
        <f t="shared" si="310"/>
        <v/>
      </c>
      <c r="BB244" s="399" t="str">
        <f t="shared" si="311"/>
        <v/>
      </c>
      <c r="BC244" s="399" t="str">
        <f t="shared" si="312"/>
        <v/>
      </c>
      <c r="BD244" s="403" t="str">
        <f t="shared" si="313"/>
        <v/>
      </c>
      <c r="BE244" s="393">
        <f t="shared" si="314"/>
        <v>0</v>
      </c>
      <c r="BF244" s="157"/>
      <c r="BG244" s="399">
        <f t="shared" si="315"/>
        <v>0</v>
      </c>
      <c r="BH244" s="399">
        <f t="shared" si="316"/>
        <v>0</v>
      </c>
      <c r="BI244" s="412">
        <f t="shared" si="317"/>
        <v>0</v>
      </c>
      <c r="BJ244" s="413">
        <f t="shared" si="293"/>
        <v>0</v>
      </c>
      <c r="BK244" s="398" t="str">
        <f t="shared" si="294"/>
        <v>0</v>
      </c>
      <c r="BL244" s="398" t="str">
        <f t="shared" si="295"/>
        <v>0</v>
      </c>
      <c r="BM244" s="412">
        <f t="shared" si="318"/>
        <v>0</v>
      </c>
      <c r="BN244" s="412" t="str">
        <f t="shared" si="319"/>
        <v>0m0</v>
      </c>
      <c r="BO244" s="399">
        <f t="shared" si="320"/>
        <v>0</v>
      </c>
      <c r="BP244" s="399">
        <f t="shared" si="321"/>
        <v>0</v>
      </c>
      <c r="BQ244" s="412">
        <f t="shared" si="322"/>
        <v>0</v>
      </c>
      <c r="BR244" s="413">
        <f t="shared" si="323"/>
        <v>0</v>
      </c>
      <c r="BS244" s="398" t="str">
        <f t="shared" si="324"/>
        <v>0</v>
      </c>
      <c r="BT244" s="398" t="str">
        <f t="shared" si="325"/>
        <v>0</v>
      </c>
      <c r="BU244" s="412">
        <f t="shared" si="326"/>
        <v>0</v>
      </c>
      <c r="BV244" s="412" t="str">
        <f t="shared" si="327"/>
        <v>0m0</v>
      </c>
      <c r="BW244" s="399">
        <f t="shared" si="328"/>
        <v>0</v>
      </c>
      <c r="BX244" s="399">
        <f t="shared" si="329"/>
        <v>0</v>
      </c>
      <c r="BY244" s="412">
        <f t="shared" si="330"/>
        <v>0</v>
      </c>
      <c r="BZ244" s="413">
        <f t="shared" si="331"/>
        <v>0</v>
      </c>
      <c r="CA244" s="398" t="str">
        <f t="shared" si="332"/>
        <v>0</v>
      </c>
      <c r="CB244" s="398" t="str">
        <f t="shared" si="333"/>
        <v>0</v>
      </c>
      <c r="CC244" s="412">
        <f t="shared" si="334"/>
        <v>0</v>
      </c>
      <c r="CD244" s="412" t="str">
        <f t="shared" si="335"/>
        <v>0m0</v>
      </c>
      <c r="CE244" s="399">
        <f t="shared" si="336"/>
        <v>0</v>
      </c>
      <c r="CF244" s="399">
        <f t="shared" si="337"/>
        <v>0</v>
      </c>
      <c r="CG244" s="412">
        <f t="shared" si="338"/>
        <v>0</v>
      </c>
      <c r="CH244" s="413">
        <f t="shared" si="339"/>
        <v>0</v>
      </c>
      <c r="CI244" s="398" t="str">
        <f t="shared" si="340"/>
        <v>0</v>
      </c>
      <c r="CJ244" s="398" t="str">
        <f t="shared" si="341"/>
        <v>0</v>
      </c>
      <c r="CK244" s="412">
        <f t="shared" si="342"/>
        <v>0</v>
      </c>
      <c r="CL244" s="412" t="str">
        <f t="shared" si="343"/>
        <v>0m0</v>
      </c>
      <c r="CM244" s="399">
        <f t="shared" si="344"/>
        <v>0</v>
      </c>
      <c r="CN244" s="399">
        <f t="shared" si="345"/>
        <v>0</v>
      </c>
      <c r="CO244" s="412">
        <f t="shared" si="346"/>
        <v>0</v>
      </c>
      <c r="CP244" s="413">
        <f t="shared" si="347"/>
        <v>0</v>
      </c>
      <c r="CQ244" s="398" t="str">
        <f t="shared" si="348"/>
        <v>0</v>
      </c>
      <c r="CR244" s="398" t="str">
        <f t="shared" si="349"/>
        <v>0</v>
      </c>
      <c r="CS244" s="412">
        <f t="shared" si="350"/>
        <v>0</v>
      </c>
      <c r="CT244" s="412" t="str">
        <f t="shared" si="351"/>
        <v>0m0</v>
      </c>
      <c r="CU244" s="412">
        <f t="shared" si="352"/>
        <v>0</v>
      </c>
      <c r="CV244" s="412">
        <f t="shared" si="353"/>
        <v>0</v>
      </c>
      <c r="CW244" s="412">
        <f t="shared" si="354"/>
        <v>0</v>
      </c>
      <c r="CX244" s="412">
        <f t="shared" si="355"/>
        <v>0</v>
      </c>
      <c r="CY244" s="412">
        <f t="shared" si="356"/>
        <v>0</v>
      </c>
      <c r="CZ244" s="412" t="str">
        <f t="shared" si="357"/>
        <v/>
      </c>
      <c r="DA244" s="412" t="str">
        <f t="shared" si="358"/>
        <v/>
      </c>
      <c r="DB244" s="412" t="str">
        <f t="shared" si="359"/>
        <v/>
      </c>
      <c r="DC244" s="412" t="str">
        <f t="shared" si="360"/>
        <v/>
      </c>
      <c r="DD244" s="412" t="str">
        <f t="shared" si="361"/>
        <v/>
      </c>
      <c r="DE244" s="412"/>
      <c r="DG244" s="412" t="str">
        <f t="shared" si="362"/>
        <v/>
      </c>
      <c r="DH244" s="412" t="str">
        <f t="shared" si="363"/>
        <v/>
      </c>
      <c r="DI244" s="412">
        <f t="shared" si="364"/>
        <v>0</v>
      </c>
      <c r="DJ244" s="412" t="str">
        <f t="shared" si="365"/>
        <v/>
      </c>
      <c r="DK244" s="412" t="str">
        <f t="shared" si="366"/>
        <v/>
      </c>
      <c r="DL244" s="412" t="str">
        <f t="shared" si="367"/>
        <v/>
      </c>
      <c r="DM244" s="412" t="str">
        <f t="shared" si="368"/>
        <v/>
      </c>
      <c r="DN244" s="412" t="str">
        <f t="shared" si="369"/>
        <v/>
      </c>
      <c r="DO244" s="412" t="str">
        <f t="shared" si="370"/>
        <v/>
      </c>
      <c r="DR244" s="494"/>
      <c r="DS244" s="393">
        <f t="shared" si="373"/>
        <v>0</v>
      </c>
      <c r="DT244" s="393">
        <f t="shared" si="371"/>
        <v>0</v>
      </c>
      <c r="DU244" s="411">
        <f t="shared" si="372"/>
        <v>0</v>
      </c>
      <c r="DX244" s="494" t="e">
        <f>IF(BG244&lt;270000,○,"")</f>
        <v>#NAME?</v>
      </c>
    </row>
    <row r="245" spans="1:128" s="411" customFormat="1" ht="18" hidden="1" customHeight="1" thickBot="1">
      <c r="A245" s="145" t="str">
        <f t="shared" si="296"/>
        <v/>
      </c>
      <c r="B245" s="158"/>
      <c r="C245" s="31" t="str">
        <f>IF(B245="","",VLOOKUP(B245,学連登録!$C$2:$G$3000,2,FALSE))</f>
        <v/>
      </c>
      <c r="D245" s="32" t="str">
        <f>IF(B245="","",VLOOKUP(B245,学連登録!$C$2:$G$3000,3,FALSE))</f>
        <v/>
      </c>
      <c r="E245" s="33" t="str">
        <f>IF(B245="","",VLOOKUP(B245,学連登録!$C$2:$G$3000,4,FALSE))</f>
        <v/>
      </c>
      <c r="F245" s="383" t="str">
        <f>IF(B245="","",VLOOKUP(B245,学連登録!$C$2:$I$3000,7,FALSE))</f>
        <v/>
      </c>
      <c r="G245" s="159"/>
      <c r="H245" s="853"/>
      <c r="I245" s="854"/>
      <c r="J245" s="160"/>
      <c r="K245" s="825"/>
      <c r="L245" s="826"/>
      <c r="M245" s="160"/>
      <c r="N245" s="819"/>
      <c r="O245" s="820"/>
      <c r="P245" s="159"/>
      <c r="Q245" s="825"/>
      <c r="R245" s="826"/>
      <c r="S245" s="159"/>
      <c r="T245" s="825"/>
      <c r="U245" s="826"/>
      <c r="V245" s="103" t="str">
        <f>IF(B245="","",VLOOKUP(B245,学連登録!$C$2:$H$3000,6,FALSE))</f>
        <v/>
      </c>
      <c r="W245" s="377"/>
      <c r="X245" s="157"/>
      <c r="Y245" s="118" t="str">
        <f t="shared" si="374"/>
        <v/>
      </c>
      <c r="Z245" s="97" t="str">
        <f>IF(G245="","",VLOOKUP(G245,種目名!$O$5:$T$104,3,0))</f>
        <v/>
      </c>
      <c r="AA245" s="99" t="str">
        <f>IF(J245="","",VLOOKUP(J245,種目名!$O$5:$T$104,3,0))</f>
        <v/>
      </c>
      <c r="AB245" s="119" t="str">
        <f>IF(M245="","",VLOOKUP(M245,種目名!$O$5:$T$104,3,0))</f>
        <v/>
      </c>
      <c r="AC245" s="119" t="str">
        <f>IF(P245="","",VLOOKUP(AF245,種目名!$O$5:$T$104,3,0))</f>
        <v/>
      </c>
      <c r="AD245" s="120" t="str">
        <f>IF(S245="","",VLOOKUP(AI245,種目名!$O$5:$T$104,3,0))</f>
        <v/>
      </c>
      <c r="AE245" s="117">
        <f t="shared" si="375"/>
        <v>0</v>
      </c>
      <c r="AF245" s="157" t="str">
        <f t="shared" si="376"/>
        <v/>
      </c>
      <c r="AG245" s="157" t="str">
        <f t="shared" si="377"/>
        <v/>
      </c>
      <c r="AH245" s="117">
        <f t="shared" si="378"/>
        <v>0</v>
      </c>
      <c r="AI245" s="157" t="str">
        <f t="shared" si="379"/>
        <v/>
      </c>
      <c r="AJ245" s="157" t="str">
        <f t="shared" si="380"/>
        <v/>
      </c>
      <c r="AK245" s="390"/>
      <c r="AL245" s="171">
        <f t="shared" si="297"/>
        <v>0</v>
      </c>
      <c r="AM245" s="399">
        <f t="shared" si="298"/>
        <v>0</v>
      </c>
      <c r="AN245" s="399">
        <f>COUNTIF($B$12:B245,B245)</f>
        <v>0</v>
      </c>
      <c r="AO245" s="399"/>
      <c r="AP245" s="399" t="str">
        <f t="shared" si="299"/>
        <v/>
      </c>
      <c r="AQ245" s="399" t="str">
        <f t="shared" si="300"/>
        <v/>
      </c>
      <c r="AR245" s="399" t="str">
        <f t="shared" si="301"/>
        <v/>
      </c>
      <c r="AS245" s="399" t="str">
        <f t="shared" si="302"/>
        <v/>
      </c>
      <c r="AT245" s="399">
        <f t="shared" si="303"/>
        <v>0</v>
      </c>
      <c r="AU245" s="399" t="str">
        <f t="shared" si="304"/>
        <v/>
      </c>
      <c r="AV245" s="399" t="str">
        <f t="shared" si="305"/>
        <v/>
      </c>
      <c r="AW245" s="399" t="str">
        <f t="shared" si="306"/>
        <v/>
      </c>
      <c r="AX245" s="399" t="str">
        <f t="shared" si="307"/>
        <v/>
      </c>
      <c r="AY245" s="399" t="str">
        <f t="shared" si="308"/>
        <v/>
      </c>
      <c r="AZ245" s="399" t="str">
        <f t="shared" si="309"/>
        <v/>
      </c>
      <c r="BA245" s="399" t="str">
        <f t="shared" si="310"/>
        <v/>
      </c>
      <c r="BB245" s="399" t="str">
        <f t="shared" si="311"/>
        <v/>
      </c>
      <c r="BC245" s="399" t="str">
        <f t="shared" si="312"/>
        <v/>
      </c>
      <c r="BD245" s="403" t="str">
        <f t="shared" si="313"/>
        <v/>
      </c>
      <c r="BE245" s="393">
        <f t="shared" si="314"/>
        <v>0</v>
      </c>
      <c r="BF245" s="157"/>
      <c r="BG245" s="399">
        <f t="shared" si="315"/>
        <v>0</v>
      </c>
      <c r="BH245" s="399">
        <f t="shared" si="316"/>
        <v>0</v>
      </c>
      <c r="BI245" s="412">
        <f t="shared" si="317"/>
        <v>0</v>
      </c>
      <c r="BJ245" s="413">
        <f t="shared" si="293"/>
        <v>0</v>
      </c>
      <c r="BK245" s="398" t="str">
        <f t="shared" si="294"/>
        <v>0</v>
      </c>
      <c r="BL245" s="398" t="str">
        <f t="shared" si="295"/>
        <v>0</v>
      </c>
      <c r="BM245" s="412">
        <f t="shared" si="318"/>
        <v>0</v>
      </c>
      <c r="BN245" s="412" t="str">
        <f t="shared" si="319"/>
        <v>0m0</v>
      </c>
      <c r="BO245" s="399">
        <f t="shared" si="320"/>
        <v>0</v>
      </c>
      <c r="BP245" s="399">
        <f t="shared" si="321"/>
        <v>0</v>
      </c>
      <c r="BQ245" s="412">
        <f t="shared" si="322"/>
        <v>0</v>
      </c>
      <c r="BR245" s="413">
        <f t="shared" si="323"/>
        <v>0</v>
      </c>
      <c r="BS245" s="398" t="str">
        <f t="shared" si="324"/>
        <v>0</v>
      </c>
      <c r="BT245" s="398" t="str">
        <f t="shared" si="325"/>
        <v>0</v>
      </c>
      <c r="BU245" s="412">
        <f t="shared" si="326"/>
        <v>0</v>
      </c>
      <c r="BV245" s="412" t="str">
        <f t="shared" si="327"/>
        <v>0m0</v>
      </c>
      <c r="BW245" s="399">
        <f t="shared" si="328"/>
        <v>0</v>
      </c>
      <c r="BX245" s="399">
        <f t="shared" si="329"/>
        <v>0</v>
      </c>
      <c r="BY245" s="412">
        <f t="shared" si="330"/>
        <v>0</v>
      </c>
      <c r="BZ245" s="413">
        <f t="shared" si="331"/>
        <v>0</v>
      </c>
      <c r="CA245" s="398" t="str">
        <f t="shared" si="332"/>
        <v>0</v>
      </c>
      <c r="CB245" s="398" t="str">
        <f t="shared" si="333"/>
        <v>0</v>
      </c>
      <c r="CC245" s="412">
        <f t="shared" si="334"/>
        <v>0</v>
      </c>
      <c r="CD245" s="412" t="str">
        <f t="shared" si="335"/>
        <v>0m0</v>
      </c>
      <c r="CE245" s="399">
        <f t="shared" si="336"/>
        <v>0</v>
      </c>
      <c r="CF245" s="399">
        <f t="shared" si="337"/>
        <v>0</v>
      </c>
      <c r="CG245" s="412">
        <f t="shared" si="338"/>
        <v>0</v>
      </c>
      <c r="CH245" s="413">
        <f t="shared" si="339"/>
        <v>0</v>
      </c>
      <c r="CI245" s="398" t="str">
        <f t="shared" si="340"/>
        <v>0</v>
      </c>
      <c r="CJ245" s="398" t="str">
        <f t="shared" si="341"/>
        <v>0</v>
      </c>
      <c r="CK245" s="412">
        <f t="shared" si="342"/>
        <v>0</v>
      </c>
      <c r="CL245" s="412" t="str">
        <f t="shared" si="343"/>
        <v>0m0</v>
      </c>
      <c r="CM245" s="399">
        <f t="shared" si="344"/>
        <v>0</v>
      </c>
      <c r="CN245" s="399">
        <f t="shared" si="345"/>
        <v>0</v>
      </c>
      <c r="CO245" s="412">
        <f t="shared" si="346"/>
        <v>0</v>
      </c>
      <c r="CP245" s="413">
        <f t="shared" si="347"/>
        <v>0</v>
      </c>
      <c r="CQ245" s="398" t="str">
        <f t="shared" si="348"/>
        <v>0</v>
      </c>
      <c r="CR245" s="398" t="str">
        <f t="shared" si="349"/>
        <v>0</v>
      </c>
      <c r="CS245" s="412">
        <f t="shared" si="350"/>
        <v>0</v>
      </c>
      <c r="CT245" s="412" t="str">
        <f t="shared" si="351"/>
        <v>0m0</v>
      </c>
      <c r="CU245" s="412">
        <f t="shared" si="352"/>
        <v>0</v>
      </c>
      <c r="CV245" s="412">
        <f t="shared" si="353"/>
        <v>0</v>
      </c>
      <c r="CW245" s="412">
        <f t="shared" si="354"/>
        <v>0</v>
      </c>
      <c r="CX245" s="412">
        <f t="shared" si="355"/>
        <v>0</v>
      </c>
      <c r="CY245" s="412">
        <f t="shared" si="356"/>
        <v>0</v>
      </c>
      <c r="CZ245" s="412" t="str">
        <f t="shared" si="357"/>
        <v/>
      </c>
      <c r="DA245" s="412" t="str">
        <f t="shared" si="358"/>
        <v/>
      </c>
      <c r="DB245" s="412" t="str">
        <f t="shared" si="359"/>
        <v/>
      </c>
      <c r="DC245" s="412" t="str">
        <f t="shared" si="360"/>
        <v/>
      </c>
      <c r="DD245" s="412" t="str">
        <f t="shared" si="361"/>
        <v/>
      </c>
      <c r="DE245" s="412"/>
      <c r="DG245" s="412" t="str">
        <f t="shared" si="362"/>
        <v/>
      </c>
      <c r="DH245" s="412" t="str">
        <f t="shared" si="363"/>
        <v/>
      </c>
      <c r="DI245" s="412">
        <f t="shared" si="364"/>
        <v>0</v>
      </c>
      <c r="DJ245" s="412" t="str">
        <f t="shared" si="365"/>
        <v/>
      </c>
      <c r="DK245" s="412" t="str">
        <f t="shared" si="366"/>
        <v/>
      </c>
      <c r="DL245" s="412" t="str">
        <f t="shared" si="367"/>
        <v/>
      </c>
      <c r="DM245" s="412" t="str">
        <f t="shared" si="368"/>
        <v/>
      </c>
      <c r="DN245" s="412" t="str">
        <f t="shared" si="369"/>
        <v/>
      </c>
      <c r="DO245" s="412" t="str">
        <f t="shared" si="370"/>
        <v/>
      </c>
      <c r="DR245" s="494"/>
      <c r="DS245" s="393">
        <f t="shared" si="373"/>
        <v>0</v>
      </c>
      <c r="DT245" s="393">
        <f t="shared" si="371"/>
        <v>0</v>
      </c>
      <c r="DU245" s="411">
        <f t="shared" si="372"/>
        <v>0</v>
      </c>
      <c r="DX245" s="494" t="e">
        <f>IF(BG245&lt;270000,○,"")</f>
        <v>#NAME?</v>
      </c>
    </row>
    <row r="246" spans="1:128" s="411" customFormat="1" ht="18" hidden="1" customHeight="1" thickBot="1">
      <c r="A246" s="145" t="str">
        <f t="shared" si="296"/>
        <v/>
      </c>
      <c r="B246" s="158"/>
      <c r="C246" s="31" t="str">
        <f>IF(B246="","",VLOOKUP(B246,学連登録!$C$2:$G$3000,2,FALSE))</f>
        <v/>
      </c>
      <c r="D246" s="32" t="str">
        <f>IF(B246="","",VLOOKUP(B246,学連登録!$C$2:$G$3000,3,FALSE))</f>
        <v/>
      </c>
      <c r="E246" s="33" t="str">
        <f>IF(B246="","",VLOOKUP(B246,学連登録!$C$2:$G$3000,4,FALSE))</f>
        <v/>
      </c>
      <c r="F246" s="383" t="str">
        <f>IF(B246="","",VLOOKUP(B246,学連登録!$C$2:$I$3000,7,FALSE))</f>
        <v/>
      </c>
      <c r="G246" s="159"/>
      <c r="H246" s="853"/>
      <c r="I246" s="854"/>
      <c r="J246" s="160"/>
      <c r="K246" s="825"/>
      <c r="L246" s="826"/>
      <c r="M246" s="160"/>
      <c r="N246" s="819"/>
      <c r="O246" s="820"/>
      <c r="P246" s="159"/>
      <c r="Q246" s="825"/>
      <c r="R246" s="826"/>
      <c r="S246" s="159"/>
      <c r="T246" s="825"/>
      <c r="U246" s="826"/>
      <c r="V246" s="103" t="str">
        <f>IF(B246="","",VLOOKUP(B246,学連登録!$C$2:$H$3000,6,FALSE))</f>
        <v/>
      </c>
      <c r="W246" s="377"/>
      <c r="X246" s="157"/>
      <c r="Y246" s="118" t="str">
        <f t="shared" si="374"/>
        <v/>
      </c>
      <c r="Z246" s="97" t="str">
        <f>IF(G246="","",VLOOKUP(G246,種目名!$O$5:$T$104,3,0))</f>
        <v/>
      </c>
      <c r="AA246" s="99" t="str">
        <f>IF(J246="","",VLOOKUP(J246,種目名!$O$5:$T$104,3,0))</f>
        <v/>
      </c>
      <c r="AB246" s="119" t="str">
        <f>IF(M246="","",VLOOKUP(M246,種目名!$O$5:$T$104,3,0))</f>
        <v/>
      </c>
      <c r="AC246" s="119" t="str">
        <f>IF(P246="","",VLOOKUP(AF246,種目名!$O$5:$T$104,3,0))</f>
        <v/>
      </c>
      <c r="AD246" s="120" t="str">
        <f>IF(S246="","",VLOOKUP(AI246,種目名!$O$5:$T$104,3,0))</f>
        <v/>
      </c>
      <c r="AE246" s="117">
        <f t="shared" si="375"/>
        <v>0</v>
      </c>
      <c r="AF246" s="157" t="str">
        <f t="shared" si="376"/>
        <v/>
      </c>
      <c r="AG246" s="157" t="str">
        <f t="shared" si="377"/>
        <v/>
      </c>
      <c r="AH246" s="117">
        <f t="shared" si="378"/>
        <v>0</v>
      </c>
      <c r="AI246" s="157" t="str">
        <f t="shared" si="379"/>
        <v/>
      </c>
      <c r="AJ246" s="157" t="str">
        <f t="shared" si="380"/>
        <v/>
      </c>
      <c r="AK246" s="390"/>
      <c r="AL246" s="171">
        <f t="shared" si="297"/>
        <v>0</v>
      </c>
      <c r="AM246" s="399">
        <f t="shared" si="298"/>
        <v>0</v>
      </c>
      <c r="AN246" s="399">
        <f>COUNTIF($B$12:B246,B246)</f>
        <v>0</v>
      </c>
      <c r="AO246" s="399"/>
      <c r="AP246" s="399" t="str">
        <f t="shared" si="299"/>
        <v/>
      </c>
      <c r="AQ246" s="399" t="str">
        <f t="shared" si="300"/>
        <v/>
      </c>
      <c r="AR246" s="399" t="str">
        <f t="shared" si="301"/>
        <v/>
      </c>
      <c r="AS246" s="399" t="str">
        <f t="shared" si="302"/>
        <v/>
      </c>
      <c r="AT246" s="399">
        <f t="shared" si="303"/>
        <v>0</v>
      </c>
      <c r="AU246" s="399" t="str">
        <f t="shared" si="304"/>
        <v/>
      </c>
      <c r="AV246" s="399" t="str">
        <f t="shared" si="305"/>
        <v/>
      </c>
      <c r="AW246" s="399" t="str">
        <f t="shared" si="306"/>
        <v/>
      </c>
      <c r="AX246" s="399" t="str">
        <f t="shared" si="307"/>
        <v/>
      </c>
      <c r="AY246" s="399" t="str">
        <f t="shared" si="308"/>
        <v/>
      </c>
      <c r="AZ246" s="399" t="str">
        <f t="shared" si="309"/>
        <v/>
      </c>
      <c r="BA246" s="399" t="str">
        <f t="shared" si="310"/>
        <v/>
      </c>
      <c r="BB246" s="399" t="str">
        <f t="shared" si="311"/>
        <v/>
      </c>
      <c r="BC246" s="399" t="str">
        <f t="shared" si="312"/>
        <v/>
      </c>
      <c r="BD246" s="403" t="str">
        <f t="shared" si="313"/>
        <v/>
      </c>
      <c r="BE246" s="393">
        <f t="shared" si="314"/>
        <v>0</v>
      </c>
      <c r="BF246" s="157"/>
      <c r="BG246" s="399">
        <f t="shared" si="315"/>
        <v>0</v>
      </c>
      <c r="BH246" s="399">
        <f t="shared" si="316"/>
        <v>0</v>
      </c>
      <c r="BI246" s="412">
        <f t="shared" si="317"/>
        <v>0</v>
      </c>
      <c r="BJ246" s="413">
        <f t="shared" si="293"/>
        <v>0</v>
      </c>
      <c r="BK246" s="398" t="str">
        <f t="shared" si="294"/>
        <v>0</v>
      </c>
      <c r="BL246" s="398" t="str">
        <f t="shared" si="295"/>
        <v>0</v>
      </c>
      <c r="BM246" s="412">
        <f t="shared" si="318"/>
        <v>0</v>
      </c>
      <c r="BN246" s="412" t="str">
        <f t="shared" si="319"/>
        <v>0m0</v>
      </c>
      <c r="BO246" s="399">
        <f t="shared" si="320"/>
        <v>0</v>
      </c>
      <c r="BP246" s="399">
        <f t="shared" si="321"/>
        <v>0</v>
      </c>
      <c r="BQ246" s="412">
        <f t="shared" si="322"/>
        <v>0</v>
      </c>
      <c r="BR246" s="413">
        <f t="shared" si="323"/>
        <v>0</v>
      </c>
      <c r="BS246" s="398" t="str">
        <f t="shared" si="324"/>
        <v>0</v>
      </c>
      <c r="BT246" s="398" t="str">
        <f t="shared" si="325"/>
        <v>0</v>
      </c>
      <c r="BU246" s="412">
        <f t="shared" si="326"/>
        <v>0</v>
      </c>
      <c r="BV246" s="412" t="str">
        <f t="shared" si="327"/>
        <v>0m0</v>
      </c>
      <c r="BW246" s="399">
        <f t="shared" si="328"/>
        <v>0</v>
      </c>
      <c r="BX246" s="399">
        <f t="shared" si="329"/>
        <v>0</v>
      </c>
      <c r="BY246" s="412">
        <f t="shared" si="330"/>
        <v>0</v>
      </c>
      <c r="BZ246" s="413">
        <f t="shared" si="331"/>
        <v>0</v>
      </c>
      <c r="CA246" s="398" t="str">
        <f t="shared" si="332"/>
        <v>0</v>
      </c>
      <c r="CB246" s="398" t="str">
        <f t="shared" si="333"/>
        <v>0</v>
      </c>
      <c r="CC246" s="412">
        <f t="shared" si="334"/>
        <v>0</v>
      </c>
      <c r="CD246" s="412" t="str">
        <f t="shared" si="335"/>
        <v>0m0</v>
      </c>
      <c r="CE246" s="399">
        <f t="shared" si="336"/>
        <v>0</v>
      </c>
      <c r="CF246" s="399">
        <f t="shared" si="337"/>
        <v>0</v>
      </c>
      <c r="CG246" s="412">
        <f t="shared" si="338"/>
        <v>0</v>
      </c>
      <c r="CH246" s="413">
        <f t="shared" si="339"/>
        <v>0</v>
      </c>
      <c r="CI246" s="398" t="str">
        <f t="shared" si="340"/>
        <v>0</v>
      </c>
      <c r="CJ246" s="398" t="str">
        <f t="shared" si="341"/>
        <v>0</v>
      </c>
      <c r="CK246" s="412">
        <f t="shared" si="342"/>
        <v>0</v>
      </c>
      <c r="CL246" s="412" t="str">
        <f t="shared" si="343"/>
        <v>0m0</v>
      </c>
      <c r="CM246" s="399">
        <f t="shared" si="344"/>
        <v>0</v>
      </c>
      <c r="CN246" s="399">
        <f t="shared" si="345"/>
        <v>0</v>
      </c>
      <c r="CO246" s="412">
        <f t="shared" si="346"/>
        <v>0</v>
      </c>
      <c r="CP246" s="413">
        <f t="shared" si="347"/>
        <v>0</v>
      </c>
      <c r="CQ246" s="398" t="str">
        <f t="shared" si="348"/>
        <v>0</v>
      </c>
      <c r="CR246" s="398" t="str">
        <f t="shared" si="349"/>
        <v>0</v>
      </c>
      <c r="CS246" s="412">
        <f t="shared" si="350"/>
        <v>0</v>
      </c>
      <c r="CT246" s="412" t="str">
        <f t="shared" si="351"/>
        <v>0m0</v>
      </c>
      <c r="CU246" s="412">
        <f t="shared" si="352"/>
        <v>0</v>
      </c>
      <c r="CV246" s="412">
        <f t="shared" si="353"/>
        <v>0</v>
      </c>
      <c r="CW246" s="412">
        <f t="shared" si="354"/>
        <v>0</v>
      </c>
      <c r="CX246" s="412">
        <f t="shared" si="355"/>
        <v>0</v>
      </c>
      <c r="CY246" s="412">
        <f t="shared" si="356"/>
        <v>0</v>
      </c>
      <c r="CZ246" s="412" t="str">
        <f t="shared" si="357"/>
        <v/>
      </c>
      <c r="DA246" s="412" t="str">
        <f t="shared" si="358"/>
        <v/>
      </c>
      <c r="DB246" s="412" t="str">
        <f t="shared" si="359"/>
        <v/>
      </c>
      <c r="DC246" s="412" t="str">
        <f t="shared" si="360"/>
        <v/>
      </c>
      <c r="DD246" s="412" t="str">
        <f t="shared" si="361"/>
        <v/>
      </c>
      <c r="DE246" s="412"/>
      <c r="DG246" s="412" t="str">
        <f t="shared" si="362"/>
        <v/>
      </c>
      <c r="DH246" s="412" t="str">
        <f t="shared" si="363"/>
        <v/>
      </c>
      <c r="DI246" s="412">
        <f t="shared" si="364"/>
        <v>0</v>
      </c>
      <c r="DJ246" s="412" t="str">
        <f t="shared" si="365"/>
        <v/>
      </c>
      <c r="DK246" s="412" t="str">
        <f t="shared" si="366"/>
        <v/>
      </c>
      <c r="DL246" s="412" t="str">
        <f t="shared" si="367"/>
        <v/>
      </c>
      <c r="DM246" s="412" t="str">
        <f t="shared" si="368"/>
        <v/>
      </c>
      <c r="DN246" s="412" t="str">
        <f t="shared" si="369"/>
        <v/>
      </c>
      <c r="DO246" s="412" t="str">
        <f t="shared" si="370"/>
        <v/>
      </c>
      <c r="DR246" s="494"/>
      <c r="DS246" s="393">
        <f t="shared" si="373"/>
        <v>0</v>
      </c>
      <c r="DT246" s="393">
        <f t="shared" si="371"/>
        <v>0</v>
      </c>
      <c r="DU246" s="411">
        <f t="shared" si="372"/>
        <v>0</v>
      </c>
      <c r="DX246" s="494" t="e">
        <f>IF(BG246&lt;270000,○,"")</f>
        <v>#NAME?</v>
      </c>
    </row>
    <row r="247" spans="1:128" s="411" customFormat="1" ht="18" hidden="1" customHeight="1" thickBot="1">
      <c r="A247" s="145" t="str">
        <f t="shared" si="296"/>
        <v/>
      </c>
      <c r="B247" s="158"/>
      <c r="C247" s="31" t="str">
        <f>IF(B247="","",VLOOKUP(B247,学連登録!$C$2:$G$3000,2,FALSE))</f>
        <v/>
      </c>
      <c r="D247" s="32" t="str">
        <f>IF(B247="","",VLOOKUP(B247,学連登録!$C$2:$G$3000,3,FALSE))</f>
        <v/>
      </c>
      <c r="E247" s="33" t="str">
        <f>IF(B247="","",VLOOKUP(B247,学連登録!$C$2:$G$3000,4,FALSE))</f>
        <v/>
      </c>
      <c r="F247" s="383" t="str">
        <f>IF(B247="","",VLOOKUP(B247,学連登録!$C$2:$I$3000,7,FALSE))</f>
        <v/>
      </c>
      <c r="G247" s="159"/>
      <c r="H247" s="853"/>
      <c r="I247" s="854"/>
      <c r="J247" s="160"/>
      <c r="K247" s="825"/>
      <c r="L247" s="826"/>
      <c r="M247" s="160"/>
      <c r="N247" s="819"/>
      <c r="O247" s="820"/>
      <c r="P247" s="159"/>
      <c r="Q247" s="825"/>
      <c r="R247" s="826"/>
      <c r="S247" s="159"/>
      <c r="T247" s="825"/>
      <c r="U247" s="826"/>
      <c r="V247" s="103" t="str">
        <f>IF(B247="","",VLOOKUP(B247,学連登録!$C$2:$H$3000,6,FALSE))</f>
        <v/>
      </c>
      <c r="W247" s="377"/>
      <c r="X247" s="157"/>
      <c r="Y247" s="118" t="str">
        <f t="shared" si="374"/>
        <v/>
      </c>
      <c r="Z247" s="97" t="str">
        <f>IF(G247="","",VLOOKUP(G247,種目名!$O$5:$T$104,3,0))</f>
        <v/>
      </c>
      <c r="AA247" s="99" t="str">
        <f>IF(J247="","",VLOOKUP(J247,種目名!$O$5:$T$104,3,0))</f>
        <v/>
      </c>
      <c r="AB247" s="119" t="str">
        <f>IF(M247="","",VLOOKUP(M247,種目名!$O$5:$T$104,3,0))</f>
        <v/>
      </c>
      <c r="AC247" s="119" t="str">
        <f>IF(P247="","",VLOOKUP(AF247,種目名!$O$5:$T$104,3,0))</f>
        <v/>
      </c>
      <c r="AD247" s="120" t="str">
        <f>IF(S247="","",VLOOKUP(AI247,種目名!$O$5:$T$104,3,0))</f>
        <v/>
      </c>
      <c r="AE247" s="117">
        <f t="shared" si="375"/>
        <v>0</v>
      </c>
      <c r="AF247" s="157" t="str">
        <f t="shared" si="376"/>
        <v/>
      </c>
      <c r="AG247" s="157" t="str">
        <f t="shared" si="377"/>
        <v/>
      </c>
      <c r="AH247" s="117">
        <f t="shared" si="378"/>
        <v>0</v>
      </c>
      <c r="AI247" s="157" t="str">
        <f t="shared" si="379"/>
        <v/>
      </c>
      <c r="AJ247" s="157" t="str">
        <f t="shared" si="380"/>
        <v/>
      </c>
      <c r="AK247" s="390"/>
      <c r="AL247" s="171">
        <f t="shared" si="297"/>
        <v>0</v>
      </c>
      <c r="AM247" s="399">
        <f t="shared" si="298"/>
        <v>0</v>
      </c>
      <c r="AN247" s="399">
        <f>COUNTIF($B$12:B247,B247)</f>
        <v>0</v>
      </c>
      <c r="AO247" s="399"/>
      <c r="AP247" s="399" t="str">
        <f t="shared" si="299"/>
        <v/>
      </c>
      <c r="AQ247" s="399" t="str">
        <f t="shared" si="300"/>
        <v/>
      </c>
      <c r="AR247" s="399" t="str">
        <f t="shared" si="301"/>
        <v/>
      </c>
      <c r="AS247" s="399" t="str">
        <f t="shared" si="302"/>
        <v/>
      </c>
      <c r="AT247" s="399">
        <f t="shared" si="303"/>
        <v>0</v>
      </c>
      <c r="AU247" s="399" t="str">
        <f t="shared" si="304"/>
        <v/>
      </c>
      <c r="AV247" s="399" t="str">
        <f t="shared" si="305"/>
        <v/>
      </c>
      <c r="AW247" s="399" t="str">
        <f t="shared" si="306"/>
        <v/>
      </c>
      <c r="AX247" s="399" t="str">
        <f t="shared" si="307"/>
        <v/>
      </c>
      <c r="AY247" s="399" t="str">
        <f t="shared" si="308"/>
        <v/>
      </c>
      <c r="AZ247" s="399" t="str">
        <f t="shared" si="309"/>
        <v/>
      </c>
      <c r="BA247" s="399" t="str">
        <f t="shared" si="310"/>
        <v/>
      </c>
      <c r="BB247" s="399" t="str">
        <f t="shared" si="311"/>
        <v/>
      </c>
      <c r="BC247" s="399" t="str">
        <f t="shared" si="312"/>
        <v/>
      </c>
      <c r="BD247" s="403" t="str">
        <f t="shared" si="313"/>
        <v/>
      </c>
      <c r="BE247" s="393">
        <f t="shared" si="314"/>
        <v>0</v>
      </c>
      <c r="BF247" s="157"/>
      <c r="BG247" s="399">
        <f t="shared" si="315"/>
        <v>0</v>
      </c>
      <c r="BH247" s="399">
        <f t="shared" si="316"/>
        <v>0</v>
      </c>
      <c r="BI247" s="412">
        <f t="shared" si="317"/>
        <v>0</v>
      </c>
      <c r="BJ247" s="413">
        <f t="shared" si="293"/>
        <v>0</v>
      </c>
      <c r="BK247" s="398" t="str">
        <f t="shared" si="294"/>
        <v>0</v>
      </c>
      <c r="BL247" s="398" t="str">
        <f t="shared" si="295"/>
        <v>0</v>
      </c>
      <c r="BM247" s="412">
        <f t="shared" si="318"/>
        <v>0</v>
      </c>
      <c r="BN247" s="412" t="str">
        <f t="shared" si="319"/>
        <v>0m0</v>
      </c>
      <c r="BO247" s="399">
        <f t="shared" si="320"/>
        <v>0</v>
      </c>
      <c r="BP247" s="399">
        <f t="shared" si="321"/>
        <v>0</v>
      </c>
      <c r="BQ247" s="412">
        <f t="shared" si="322"/>
        <v>0</v>
      </c>
      <c r="BR247" s="413">
        <f t="shared" si="323"/>
        <v>0</v>
      </c>
      <c r="BS247" s="398" t="str">
        <f t="shared" si="324"/>
        <v>0</v>
      </c>
      <c r="BT247" s="398" t="str">
        <f t="shared" si="325"/>
        <v>0</v>
      </c>
      <c r="BU247" s="412">
        <f t="shared" si="326"/>
        <v>0</v>
      </c>
      <c r="BV247" s="412" t="str">
        <f t="shared" si="327"/>
        <v>0m0</v>
      </c>
      <c r="BW247" s="399">
        <f t="shared" si="328"/>
        <v>0</v>
      </c>
      <c r="BX247" s="399">
        <f t="shared" si="329"/>
        <v>0</v>
      </c>
      <c r="BY247" s="412">
        <f t="shared" si="330"/>
        <v>0</v>
      </c>
      <c r="BZ247" s="413">
        <f t="shared" si="331"/>
        <v>0</v>
      </c>
      <c r="CA247" s="398" t="str">
        <f t="shared" si="332"/>
        <v>0</v>
      </c>
      <c r="CB247" s="398" t="str">
        <f t="shared" si="333"/>
        <v>0</v>
      </c>
      <c r="CC247" s="412">
        <f t="shared" si="334"/>
        <v>0</v>
      </c>
      <c r="CD247" s="412" t="str">
        <f t="shared" si="335"/>
        <v>0m0</v>
      </c>
      <c r="CE247" s="399">
        <f t="shared" si="336"/>
        <v>0</v>
      </c>
      <c r="CF247" s="399">
        <f t="shared" si="337"/>
        <v>0</v>
      </c>
      <c r="CG247" s="412">
        <f t="shared" si="338"/>
        <v>0</v>
      </c>
      <c r="CH247" s="413">
        <f t="shared" si="339"/>
        <v>0</v>
      </c>
      <c r="CI247" s="398" t="str">
        <f t="shared" si="340"/>
        <v>0</v>
      </c>
      <c r="CJ247" s="398" t="str">
        <f t="shared" si="341"/>
        <v>0</v>
      </c>
      <c r="CK247" s="412">
        <f t="shared" si="342"/>
        <v>0</v>
      </c>
      <c r="CL247" s="412" t="str">
        <f t="shared" si="343"/>
        <v>0m0</v>
      </c>
      <c r="CM247" s="399">
        <f t="shared" si="344"/>
        <v>0</v>
      </c>
      <c r="CN247" s="399">
        <f t="shared" si="345"/>
        <v>0</v>
      </c>
      <c r="CO247" s="412">
        <f t="shared" si="346"/>
        <v>0</v>
      </c>
      <c r="CP247" s="413">
        <f t="shared" si="347"/>
        <v>0</v>
      </c>
      <c r="CQ247" s="398" t="str">
        <f t="shared" si="348"/>
        <v>0</v>
      </c>
      <c r="CR247" s="398" t="str">
        <f t="shared" si="349"/>
        <v>0</v>
      </c>
      <c r="CS247" s="412">
        <f t="shared" si="350"/>
        <v>0</v>
      </c>
      <c r="CT247" s="412" t="str">
        <f t="shared" si="351"/>
        <v>0m0</v>
      </c>
      <c r="CU247" s="412">
        <f t="shared" si="352"/>
        <v>0</v>
      </c>
      <c r="CV247" s="412">
        <f t="shared" si="353"/>
        <v>0</v>
      </c>
      <c r="CW247" s="412">
        <f t="shared" si="354"/>
        <v>0</v>
      </c>
      <c r="CX247" s="412">
        <f t="shared" si="355"/>
        <v>0</v>
      </c>
      <c r="CY247" s="412">
        <f t="shared" si="356"/>
        <v>0</v>
      </c>
      <c r="CZ247" s="412" t="str">
        <f t="shared" si="357"/>
        <v/>
      </c>
      <c r="DA247" s="412" t="str">
        <f t="shared" si="358"/>
        <v/>
      </c>
      <c r="DB247" s="412" t="str">
        <f t="shared" si="359"/>
        <v/>
      </c>
      <c r="DC247" s="412" t="str">
        <f t="shared" si="360"/>
        <v/>
      </c>
      <c r="DD247" s="412" t="str">
        <f t="shared" si="361"/>
        <v/>
      </c>
      <c r="DE247" s="412"/>
      <c r="DG247" s="412" t="str">
        <f t="shared" si="362"/>
        <v/>
      </c>
      <c r="DH247" s="412" t="str">
        <f t="shared" si="363"/>
        <v/>
      </c>
      <c r="DI247" s="412">
        <f t="shared" si="364"/>
        <v>0</v>
      </c>
      <c r="DJ247" s="412" t="str">
        <f t="shared" si="365"/>
        <v/>
      </c>
      <c r="DK247" s="412" t="str">
        <f t="shared" si="366"/>
        <v/>
      </c>
      <c r="DL247" s="412" t="str">
        <f t="shared" si="367"/>
        <v/>
      </c>
      <c r="DM247" s="412" t="str">
        <f t="shared" si="368"/>
        <v/>
      </c>
      <c r="DN247" s="412" t="str">
        <f t="shared" si="369"/>
        <v/>
      </c>
      <c r="DO247" s="412" t="str">
        <f t="shared" si="370"/>
        <v/>
      </c>
      <c r="DR247" s="494"/>
      <c r="DS247" s="393">
        <f t="shared" si="373"/>
        <v>0</v>
      </c>
      <c r="DT247" s="393">
        <f t="shared" si="371"/>
        <v>0</v>
      </c>
      <c r="DU247" s="411">
        <f t="shared" si="372"/>
        <v>0</v>
      </c>
      <c r="DX247" s="494" t="e">
        <f>IF(BG247&lt;270000,○,"")</f>
        <v>#NAME?</v>
      </c>
    </row>
    <row r="248" spans="1:128" s="411" customFormat="1" ht="18" hidden="1" customHeight="1" thickBot="1">
      <c r="A248" s="145" t="str">
        <f t="shared" si="296"/>
        <v/>
      </c>
      <c r="B248" s="158"/>
      <c r="C248" s="31" t="str">
        <f>IF(B248="","",VLOOKUP(B248,学連登録!$C$2:$G$3000,2,FALSE))</f>
        <v/>
      </c>
      <c r="D248" s="32" t="str">
        <f>IF(B248="","",VLOOKUP(B248,学連登録!$C$2:$G$3000,3,FALSE))</f>
        <v/>
      </c>
      <c r="E248" s="33" t="str">
        <f>IF(B248="","",VLOOKUP(B248,学連登録!$C$2:$G$3000,4,FALSE))</f>
        <v/>
      </c>
      <c r="F248" s="383" t="str">
        <f>IF(B248="","",VLOOKUP(B248,学連登録!$C$2:$I$3000,7,FALSE))</f>
        <v/>
      </c>
      <c r="G248" s="159"/>
      <c r="H248" s="853"/>
      <c r="I248" s="854"/>
      <c r="J248" s="160"/>
      <c r="K248" s="825"/>
      <c r="L248" s="826"/>
      <c r="M248" s="160"/>
      <c r="N248" s="819"/>
      <c r="O248" s="820"/>
      <c r="P248" s="159"/>
      <c r="Q248" s="825"/>
      <c r="R248" s="826"/>
      <c r="S248" s="159"/>
      <c r="T248" s="825"/>
      <c r="U248" s="826"/>
      <c r="V248" s="103" t="str">
        <f>IF(B248="","",VLOOKUP(B248,学連登録!$C$2:$H$3000,6,FALSE))</f>
        <v/>
      </c>
      <c r="W248" s="377"/>
      <c r="X248" s="157"/>
      <c r="Y248" s="118" t="str">
        <f t="shared" si="374"/>
        <v/>
      </c>
      <c r="Z248" s="97" t="str">
        <f>IF(G248="","",VLOOKUP(G248,種目名!$O$5:$T$104,3,0))</f>
        <v/>
      </c>
      <c r="AA248" s="99" t="str">
        <f>IF(J248="","",VLOOKUP(J248,種目名!$O$5:$T$104,3,0))</f>
        <v/>
      </c>
      <c r="AB248" s="119" t="str">
        <f>IF(M248="","",VLOOKUP(M248,種目名!$O$5:$T$104,3,0))</f>
        <v/>
      </c>
      <c r="AC248" s="119" t="str">
        <f>IF(P248="","",VLOOKUP(AF248,種目名!$O$5:$T$104,3,0))</f>
        <v/>
      </c>
      <c r="AD248" s="120" t="str">
        <f>IF(S248="","",VLOOKUP(AI248,種目名!$O$5:$T$104,3,0))</f>
        <v/>
      </c>
      <c r="AE248" s="117">
        <f t="shared" si="375"/>
        <v>0</v>
      </c>
      <c r="AF248" s="157" t="str">
        <f t="shared" si="376"/>
        <v/>
      </c>
      <c r="AG248" s="157" t="str">
        <f t="shared" si="377"/>
        <v/>
      </c>
      <c r="AH248" s="117">
        <f t="shared" si="378"/>
        <v>0</v>
      </c>
      <c r="AI248" s="157" t="str">
        <f t="shared" si="379"/>
        <v/>
      </c>
      <c r="AJ248" s="157" t="str">
        <f t="shared" si="380"/>
        <v/>
      </c>
      <c r="AK248" s="390"/>
      <c r="AL248" s="171">
        <f t="shared" si="297"/>
        <v>0</v>
      </c>
      <c r="AM248" s="399">
        <f t="shared" si="298"/>
        <v>0</v>
      </c>
      <c r="AN248" s="399">
        <f>COUNTIF($B$12:B248,B248)</f>
        <v>0</v>
      </c>
      <c r="AO248" s="399"/>
      <c r="AP248" s="399" t="str">
        <f t="shared" si="299"/>
        <v/>
      </c>
      <c r="AQ248" s="399" t="str">
        <f t="shared" si="300"/>
        <v/>
      </c>
      <c r="AR248" s="399" t="str">
        <f t="shared" si="301"/>
        <v/>
      </c>
      <c r="AS248" s="399" t="str">
        <f t="shared" si="302"/>
        <v/>
      </c>
      <c r="AT248" s="399">
        <f t="shared" si="303"/>
        <v>0</v>
      </c>
      <c r="AU248" s="399" t="str">
        <f t="shared" si="304"/>
        <v/>
      </c>
      <c r="AV248" s="399" t="str">
        <f t="shared" si="305"/>
        <v/>
      </c>
      <c r="AW248" s="399" t="str">
        <f t="shared" si="306"/>
        <v/>
      </c>
      <c r="AX248" s="399" t="str">
        <f t="shared" si="307"/>
        <v/>
      </c>
      <c r="AY248" s="399" t="str">
        <f t="shared" si="308"/>
        <v/>
      </c>
      <c r="AZ248" s="399" t="str">
        <f t="shared" si="309"/>
        <v/>
      </c>
      <c r="BA248" s="399" t="str">
        <f t="shared" si="310"/>
        <v/>
      </c>
      <c r="BB248" s="399" t="str">
        <f t="shared" si="311"/>
        <v/>
      </c>
      <c r="BC248" s="399" t="str">
        <f t="shared" si="312"/>
        <v/>
      </c>
      <c r="BD248" s="403" t="str">
        <f t="shared" si="313"/>
        <v/>
      </c>
      <c r="BE248" s="393">
        <f t="shared" si="314"/>
        <v>0</v>
      </c>
      <c r="BF248" s="157"/>
      <c r="BG248" s="399">
        <f t="shared" si="315"/>
        <v>0</v>
      </c>
      <c r="BH248" s="399">
        <f t="shared" si="316"/>
        <v>0</v>
      </c>
      <c r="BI248" s="412">
        <f t="shared" si="317"/>
        <v>0</v>
      </c>
      <c r="BJ248" s="413">
        <f t="shared" si="293"/>
        <v>0</v>
      </c>
      <c r="BK248" s="398" t="str">
        <f t="shared" si="294"/>
        <v>0</v>
      </c>
      <c r="BL248" s="398" t="str">
        <f t="shared" si="295"/>
        <v>0</v>
      </c>
      <c r="BM248" s="412">
        <f t="shared" si="318"/>
        <v>0</v>
      </c>
      <c r="BN248" s="412" t="str">
        <f t="shared" si="319"/>
        <v>0m0</v>
      </c>
      <c r="BO248" s="399">
        <f t="shared" si="320"/>
        <v>0</v>
      </c>
      <c r="BP248" s="399">
        <f t="shared" si="321"/>
        <v>0</v>
      </c>
      <c r="BQ248" s="412">
        <f t="shared" si="322"/>
        <v>0</v>
      </c>
      <c r="BR248" s="413">
        <f t="shared" si="323"/>
        <v>0</v>
      </c>
      <c r="BS248" s="398" t="str">
        <f t="shared" si="324"/>
        <v>0</v>
      </c>
      <c r="BT248" s="398" t="str">
        <f t="shared" si="325"/>
        <v>0</v>
      </c>
      <c r="BU248" s="412">
        <f t="shared" si="326"/>
        <v>0</v>
      </c>
      <c r="BV248" s="412" t="str">
        <f t="shared" si="327"/>
        <v>0m0</v>
      </c>
      <c r="BW248" s="399">
        <f t="shared" si="328"/>
        <v>0</v>
      </c>
      <c r="BX248" s="399">
        <f t="shared" si="329"/>
        <v>0</v>
      </c>
      <c r="BY248" s="412">
        <f t="shared" si="330"/>
        <v>0</v>
      </c>
      <c r="BZ248" s="413">
        <f t="shared" si="331"/>
        <v>0</v>
      </c>
      <c r="CA248" s="398" t="str">
        <f t="shared" si="332"/>
        <v>0</v>
      </c>
      <c r="CB248" s="398" t="str">
        <f t="shared" si="333"/>
        <v>0</v>
      </c>
      <c r="CC248" s="412">
        <f t="shared" si="334"/>
        <v>0</v>
      </c>
      <c r="CD248" s="412" t="str">
        <f t="shared" si="335"/>
        <v>0m0</v>
      </c>
      <c r="CE248" s="399">
        <f t="shared" si="336"/>
        <v>0</v>
      </c>
      <c r="CF248" s="399">
        <f t="shared" si="337"/>
        <v>0</v>
      </c>
      <c r="CG248" s="412">
        <f t="shared" si="338"/>
        <v>0</v>
      </c>
      <c r="CH248" s="413">
        <f t="shared" si="339"/>
        <v>0</v>
      </c>
      <c r="CI248" s="398" t="str">
        <f t="shared" si="340"/>
        <v>0</v>
      </c>
      <c r="CJ248" s="398" t="str">
        <f t="shared" si="341"/>
        <v>0</v>
      </c>
      <c r="CK248" s="412">
        <f t="shared" si="342"/>
        <v>0</v>
      </c>
      <c r="CL248" s="412" t="str">
        <f t="shared" si="343"/>
        <v>0m0</v>
      </c>
      <c r="CM248" s="399">
        <f t="shared" si="344"/>
        <v>0</v>
      </c>
      <c r="CN248" s="399">
        <f t="shared" si="345"/>
        <v>0</v>
      </c>
      <c r="CO248" s="412">
        <f t="shared" si="346"/>
        <v>0</v>
      </c>
      <c r="CP248" s="413">
        <f t="shared" si="347"/>
        <v>0</v>
      </c>
      <c r="CQ248" s="398" t="str">
        <f t="shared" si="348"/>
        <v>0</v>
      </c>
      <c r="CR248" s="398" t="str">
        <f t="shared" si="349"/>
        <v>0</v>
      </c>
      <c r="CS248" s="412">
        <f t="shared" si="350"/>
        <v>0</v>
      </c>
      <c r="CT248" s="412" t="str">
        <f t="shared" si="351"/>
        <v>0m0</v>
      </c>
      <c r="CU248" s="412">
        <f t="shared" si="352"/>
        <v>0</v>
      </c>
      <c r="CV248" s="412">
        <f t="shared" si="353"/>
        <v>0</v>
      </c>
      <c r="CW248" s="412">
        <f t="shared" si="354"/>
        <v>0</v>
      </c>
      <c r="CX248" s="412">
        <f t="shared" si="355"/>
        <v>0</v>
      </c>
      <c r="CY248" s="412">
        <f t="shared" si="356"/>
        <v>0</v>
      </c>
      <c r="CZ248" s="412" t="str">
        <f t="shared" si="357"/>
        <v/>
      </c>
      <c r="DA248" s="412" t="str">
        <f t="shared" si="358"/>
        <v/>
      </c>
      <c r="DB248" s="412" t="str">
        <f t="shared" si="359"/>
        <v/>
      </c>
      <c r="DC248" s="412" t="str">
        <f t="shared" si="360"/>
        <v/>
      </c>
      <c r="DD248" s="412" t="str">
        <f t="shared" si="361"/>
        <v/>
      </c>
      <c r="DE248" s="412"/>
      <c r="DG248" s="412" t="str">
        <f t="shared" si="362"/>
        <v/>
      </c>
      <c r="DH248" s="412" t="str">
        <f t="shared" si="363"/>
        <v/>
      </c>
      <c r="DI248" s="412">
        <f t="shared" si="364"/>
        <v>0</v>
      </c>
      <c r="DJ248" s="412" t="str">
        <f t="shared" si="365"/>
        <v/>
      </c>
      <c r="DK248" s="412" t="str">
        <f t="shared" si="366"/>
        <v/>
      </c>
      <c r="DL248" s="412" t="str">
        <f t="shared" si="367"/>
        <v/>
      </c>
      <c r="DM248" s="412" t="str">
        <f t="shared" si="368"/>
        <v/>
      </c>
      <c r="DN248" s="412" t="str">
        <f t="shared" si="369"/>
        <v/>
      </c>
      <c r="DO248" s="412" t="str">
        <f t="shared" si="370"/>
        <v/>
      </c>
      <c r="DR248" s="494"/>
      <c r="DS248" s="393">
        <f t="shared" si="373"/>
        <v>0</v>
      </c>
      <c r="DT248" s="393">
        <f t="shared" si="371"/>
        <v>0</v>
      </c>
      <c r="DU248" s="411">
        <f t="shared" si="372"/>
        <v>0</v>
      </c>
      <c r="DX248" s="494" t="e">
        <f>IF(BG248&lt;270000,○,"")</f>
        <v>#NAME?</v>
      </c>
    </row>
    <row r="249" spans="1:128" s="411" customFormat="1" ht="18" hidden="1" customHeight="1" thickBot="1">
      <c r="A249" s="145" t="str">
        <f t="shared" si="296"/>
        <v/>
      </c>
      <c r="B249" s="158"/>
      <c r="C249" s="31" t="str">
        <f>IF(B249="","",VLOOKUP(B249,学連登録!$C$2:$G$3000,2,FALSE))</f>
        <v/>
      </c>
      <c r="D249" s="32" t="str">
        <f>IF(B249="","",VLOOKUP(B249,学連登録!$C$2:$G$3000,3,FALSE))</f>
        <v/>
      </c>
      <c r="E249" s="33" t="str">
        <f>IF(B249="","",VLOOKUP(B249,学連登録!$C$2:$G$3000,4,FALSE))</f>
        <v/>
      </c>
      <c r="F249" s="383" t="str">
        <f>IF(B249="","",VLOOKUP(B249,学連登録!$C$2:$I$3000,7,FALSE))</f>
        <v/>
      </c>
      <c r="G249" s="159"/>
      <c r="H249" s="853"/>
      <c r="I249" s="854"/>
      <c r="J249" s="160"/>
      <c r="K249" s="825"/>
      <c r="L249" s="826"/>
      <c r="M249" s="160"/>
      <c r="N249" s="819"/>
      <c r="O249" s="820"/>
      <c r="P249" s="159"/>
      <c r="Q249" s="825"/>
      <c r="R249" s="826"/>
      <c r="S249" s="159"/>
      <c r="T249" s="825"/>
      <c r="U249" s="826"/>
      <c r="V249" s="103" t="str">
        <f>IF(B249="","",VLOOKUP(B249,学連登録!$C$2:$H$3000,6,FALSE))</f>
        <v/>
      </c>
      <c r="W249" s="377"/>
      <c r="X249" s="157"/>
      <c r="Y249" s="118" t="str">
        <f t="shared" si="374"/>
        <v/>
      </c>
      <c r="Z249" s="97" t="str">
        <f>IF(G249="","",VLOOKUP(G249,種目名!$O$5:$T$104,3,0))</f>
        <v/>
      </c>
      <c r="AA249" s="99" t="str">
        <f>IF(J249="","",VLOOKUP(J249,種目名!$O$5:$T$104,3,0))</f>
        <v/>
      </c>
      <c r="AB249" s="119" t="str">
        <f>IF(M249="","",VLOOKUP(M249,種目名!$O$5:$T$104,3,0))</f>
        <v/>
      </c>
      <c r="AC249" s="119" t="str">
        <f>IF(P249="","",VLOOKUP(AF249,種目名!$O$5:$T$104,3,0))</f>
        <v/>
      </c>
      <c r="AD249" s="120" t="str">
        <f>IF(S249="","",VLOOKUP(AI249,種目名!$O$5:$T$104,3,0))</f>
        <v/>
      </c>
      <c r="AE249" s="117">
        <f t="shared" si="375"/>
        <v>0</v>
      </c>
      <c r="AF249" s="157" t="str">
        <f t="shared" si="376"/>
        <v/>
      </c>
      <c r="AG249" s="157" t="str">
        <f t="shared" si="377"/>
        <v/>
      </c>
      <c r="AH249" s="117">
        <f t="shared" si="378"/>
        <v>0</v>
      </c>
      <c r="AI249" s="157" t="str">
        <f t="shared" si="379"/>
        <v/>
      </c>
      <c r="AJ249" s="157" t="str">
        <f t="shared" si="380"/>
        <v/>
      </c>
      <c r="AK249" s="390"/>
      <c r="AL249" s="171">
        <f t="shared" si="297"/>
        <v>0</v>
      </c>
      <c r="AM249" s="399">
        <f t="shared" si="298"/>
        <v>0</v>
      </c>
      <c r="AN249" s="399">
        <f>COUNTIF($B$12:B249,B249)</f>
        <v>0</v>
      </c>
      <c r="AO249" s="399"/>
      <c r="AP249" s="399" t="str">
        <f t="shared" si="299"/>
        <v/>
      </c>
      <c r="AQ249" s="399" t="str">
        <f t="shared" si="300"/>
        <v/>
      </c>
      <c r="AR249" s="399" t="str">
        <f t="shared" si="301"/>
        <v/>
      </c>
      <c r="AS249" s="399" t="str">
        <f t="shared" si="302"/>
        <v/>
      </c>
      <c r="AT249" s="399">
        <f t="shared" si="303"/>
        <v>0</v>
      </c>
      <c r="AU249" s="399" t="str">
        <f t="shared" si="304"/>
        <v/>
      </c>
      <c r="AV249" s="399" t="str">
        <f t="shared" si="305"/>
        <v/>
      </c>
      <c r="AW249" s="399" t="str">
        <f t="shared" si="306"/>
        <v/>
      </c>
      <c r="AX249" s="399" t="str">
        <f t="shared" si="307"/>
        <v/>
      </c>
      <c r="AY249" s="399" t="str">
        <f t="shared" si="308"/>
        <v/>
      </c>
      <c r="AZ249" s="399" t="str">
        <f t="shared" si="309"/>
        <v/>
      </c>
      <c r="BA249" s="399" t="str">
        <f t="shared" si="310"/>
        <v/>
      </c>
      <c r="BB249" s="399" t="str">
        <f t="shared" si="311"/>
        <v/>
      </c>
      <c r="BC249" s="399" t="str">
        <f t="shared" si="312"/>
        <v/>
      </c>
      <c r="BD249" s="403" t="str">
        <f t="shared" si="313"/>
        <v/>
      </c>
      <c r="BE249" s="393">
        <f t="shared" si="314"/>
        <v>0</v>
      </c>
      <c r="BF249" s="157"/>
      <c r="BG249" s="399">
        <f t="shared" si="315"/>
        <v>0</v>
      </c>
      <c r="BH249" s="399">
        <f t="shared" si="316"/>
        <v>0</v>
      </c>
      <c r="BI249" s="412">
        <f t="shared" si="317"/>
        <v>0</v>
      </c>
      <c r="BJ249" s="413">
        <f t="shared" si="293"/>
        <v>0</v>
      </c>
      <c r="BK249" s="398" t="str">
        <f t="shared" si="294"/>
        <v>0</v>
      </c>
      <c r="BL249" s="398" t="str">
        <f t="shared" si="295"/>
        <v>0</v>
      </c>
      <c r="BM249" s="412">
        <f t="shared" si="318"/>
        <v>0</v>
      </c>
      <c r="BN249" s="412" t="str">
        <f t="shared" si="319"/>
        <v>0m0</v>
      </c>
      <c r="BO249" s="399">
        <f t="shared" si="320"/>
        <v>0</v>
      </c>
      <c r="BP249" s="399">
        <f t="shared" si="321"/>
        <v>0</v>
      </c>
      <c r="BQ249" s="412">
        <f t="shared" si="322"/>
        <v>0</v>
      </c>
      <c r="BR249" s="413">
        <f t="shared" si="323"/>
        <v>0</v>
      </c>
      <c r="BS249" s="398" t="str">
        <f t="shared" si="324"/>
        <v>0</v>
      </c>
      <c r="BT249" s="398" t="str">
        <f t="shared" si="325"/>
        <v>0</v>
      </c>
      <c r="BU249" s="412">
        <f t="shared" si="326"/>
        <v>0</v>
      </c>
      <c r="BV249" s="412" t="str">
        <f t="shared" si="327"/>
        <v>0m0</v>
      </c>
      <c r="BW249" s="399">
        <f t="shared" si="328"/>
        <v>0</v>
      </c>
      <c r="BX249" s="399">
        <f t="shared" si="329"/>
        <v>0</v>
      </c>
      <c r="BY249" s="412">
        <f t="shared" si="330"/>
        <v>0</v>
      </c>
      <c r="BZ249" s="413">
        <f t="shared" si="331"/>
        <v>0</v>
      </c>
      <c r="CA249" s="398" t="str">
        <f t="shared" si="332"/>
        <v>0</v>
      </c>
      <c r="CB249" s="398" t="str">
        <f t="shared" si="333"/>
        <v>0</v>
      </c>
      <c r="CC249" s="412">
        <f t="shared" si="334"/>
        <v>0</v>
      </c>
      <c r="CD249" s="412" t="str">
        <f t="shared" si="335"/>
        <v>0m0</v>
      </c>
      <c r="CE249" s="399">
        <f t="shared" si="336"/>
        <v>0</v>
      </c>
      <c r="CF249" s="399">
        <f t="shared" si="337"/>
        <v>0</v>
      </c>
      <c r="CG249" s="412">
        <f t="shared" si="338"/>
        <v>0</v>
      </c>
      <c r="CH249" s="413">
        <f t="shared" si="339"/>
        <v>0</v>
      </c>
      <c r="CI249" s="398" t="str">
        <f t="shared" si="340"/>
        <v>0</v>
      </c>
      <c r="CJ249" s="398" t="str">
        <f t="shared" si="341"/>
        <v>0</v>
      </c>
      <c r="CK249" s="412">
        <f t="shared" si="342"/>
        <v>0</v>
      </c>
      <c r="CL249" s="412" t="str">
        <f t="shared" si="343"/>
        <v>0m0</v>
      </c>
      <c r="CM249" s="399">
        <f t="shared" si="344"/>
        <v>0</v>
      </c>
      <c r="CN249" s="399">
        <f t="shared" si="345"/>
        <v>0</v>
      </c>
      <c r="CO249" s="412">
        <f t="shared" si="346"/>
        <v>0</v>
      </c>
      <c r="CP249" s="413">
        <f t="shared" si="347"/>
        <v>0</v>
      </c>
      <c r="CQ249" s="398" t="str">
        <f t="shared" si="348"/>
        <v>0</v>
      </c>
      <c r="CR249" s="398" t="str">
        <f t="shared" si="349"/>
        <v>0</v>
      </c>
      <c r="CS249" s="412">
        <f t="shared" si="350"/>
        <v>0</v>
      </c>
      <c r="CT249" s="412" t="str">
        <f t="shared" si="351"/>
        <v>0m0</v>
      </c>
      <c r="CU249" s="412">
        <f t="shared" si="352"/>
        <v>0</v>
      </c>
      <c r="CV249" s="412">
        <f t="shared" si="353"/>
        <v>0</v>
      </c>
      <c r="CW249" s="412">
        <f t="shared" si="354"/>
        <v>0</v>
      </c>
      <c r="CX249" s="412">
        <f t="shared" si="355"/>
        <v>0</v>
      </c>
      <c r="CY249" s="412">
        <f t="shared" si="356"/>
        <v>0</v>
      </c>
      <c r="CZ249" s="412" t="str">
        <f t="shared" si="357"/>
        <v/>
      </c>
      <c r="DA249" s="412" t="str">
        <f t="shared" si="358"/>
        <v/>
      </c>
      <c r="DB249" s="412" t="str">
        <f t="shared" si="359"/>
        <v/>
      </c>
      <c r="DC249" s="412" t="str">
        <f t="shared" si="360"/>
        <v/>
      </c>
      <c r="DD249" s="412" t="str">
        <f t="shared" si="361"/>
        <v/>
      </c>
      <c r="DE249" s="412"/>
      <c r="DG249" s="412" t="str">
        <f t="shared" si="362"/>
        <v/>
      </c>
      <c r="DH249" s="412" t="str">
        <f t="shared" si="363"/>
        <v/>
      </c>
      <c r="DI249" s="412">
        <f t="shared" si="364"/>
        <v>0</v>
      </c>
      <c r="DJ249" s="412" t="str">
        <f t="shared" si="365"/>
        <v/>
      </c>
      <c r="DK249" s="412" t="str">
        <f t="shared" si="366"/>
        <v/>
      </c>
      <c r="DL249" s="412" t="str">
        <f t="shared" si="367"/>
        <v/>
      </c>
      <c r="DM249" s="412" t="str">
        <f t="shared" si="368"/>
        <v/>
      </c>
      <c r="DN249" s="412" t="str">
        <f t="shared" si="369"/>
        <v/>
      </c>
      <c r="DO249" s="412" t="str">
        <f t="shared" si="370"/>
        <v/>
      </c>
      <c r="DR249" s="494"/>
      <c r="DS249" s="393">
        <f t="shared" si="373"/>
        <v>0</v>
      </c>
      <c r="DT249" s="393">
        <f t="shared" si="371"/>
        <v>0</v>
      </c>
      <c r="DU249" s="411">
        <f t="shared" si="372"/>
        <v>0</v>
      </c>
      <c r="DX249" s="494" t="e">
        <f>IF(BG249&lt;270000,○,"")</f>
        <v>#NAME?</v>
      </c>
    </row>
    <row r="250" spans="1:128" s="411" customFormat="1" ht="18" hidden="1" customHeight="1" thickBot="1">
      <c r="A250" s="145" t="str">
        <f t="shared" si="296"/>
        <v/>
      </c>
      <c r="B250" s="158"/>
      <c r="C250" s="31" t="str">
        <f>IF(B250="","",VLOOKUP(B250,学連登録!$C$2:$G$3000,2,FALSE))</f>
        <v/>
      </c>
      <c r="D250" s="32" t="str">
        <f>IF(B250="","",VLOOKUP(B250,学連登録!$C$2:$G$3000,3,FALSE))</f>
        <v/>
      </c>
      <c r="E250" s="33" t="str">
        <f>IF(B250="","",VLOOKUP(B250,学連登録!$C$2:$G$3000,4,FALSE))</f>
        <v/>
      </c>
      <c r="F250" s="383" t="str">
        <f>IF(B250="","",VLOOKUP(B250,学連登録!$C$2:$I$3000,7,FALSE))</f>
        <v/>
      </c>
      <c r="G250" s="159"/>
      <c r="H250" s="853"/>
      <c r="I250" s="854"/>
      <c r="J250" s="160"/>
      <c r="K250" s="825"/>
      <c r="L250" s="826"/>
      <c r="M250" s="160"/>
      <c r="N250" s="819"/>
      <c r="O250" s="820"/>
      <c r="P250" s="159"/>
      <c r="Q250" s="825"/>
      <c r="R250" s="826"/>
      <c r="S250" s="159"/>
      <c r="T250" s="825"/>
      <c r="U250" s="826"/>
      <c r="V250" s="103" t="str">
        <f>IF(B250="","",VLOOKUP(B250,学連登録!$C$2:$H$3000,6,FALSE))</f>
        <v/>
      </c>
      <c r="W250" s="377"/>
      <c r="X250" s="157"/>
      <c r="Y250" s="118" t="str">
        <f t="shared" si="374"/>
        <v/>
      </c>
      <c r="Z250" s="97" t="str">
        <f>IF(G250="","",VLOOKUP(G250,種目名!$O$5:$T$104,3,0))</f>
        <v/>
      </c>
      <c r="AA250" s="99" t="str">
        <f>IF(J250="","",VLOOKUP(J250,種目名!$O$5:$T$104,3,0))</f>
        <v/>
      </c>
      <c r="AB250" s="119" t="str">
        <f>IF(M250="","",VLOOKUP(M250,種目名!$O$5:$T$104,3,0))</f>
        <v/>
      </c>
      <c r="AC250" s="119" t="str">
        <f>IF(P250="","",VLOOKUP(AF250,種目名!$O$5:$T$104,3,0))</f>
        <v/>
      </c>
      <c r="AD250" s="120" t="str">
        <f>IF(S250="","",VLOOKUP(AI250,種目名!$O$5:$T$104,3,0))</f>
        <v/>
      </c>
      <c r="AE250" s="117">
        <f t="shared" si="375"/>
        <v>0</v>
      </c>
      <c r="AF250" s="157" t="str">
        <f t="shared" si="376"/>
        <v/>
      </c>
      <c r="AG250" s="157" t="str">
        <f t="shared" si="377"/>
        <v/>
      </c>
      <c r="AH250" s="117">
        <f t="shared" si="378"/>
        <v>0</v>
      </c>
      <c r="AI250" s="157" t="str">
        <f t="shared" si="379"/>
        <v/>
      </c>
      <c r="AJ250" s="157" t="str">
        <f t="shared" si="380"/>
        <v/>
      </c>
      <c r="AK250" s="390"/>
      <c r="AL250" s="171">
        <f t="shared" si="297"/>
        <v>0</v>
      </c>
      <c r="AM250" s="399">
        <f t="shared" si="298"/>
        <v>0</v>
      </c>
      <c r="AN250" s="399">
        <f>COUNTIF($B$12:B250,B250)</f>
        <v>0</v>
      </c>
      <c r="AO250" s="399"/>
      <c r="AP250" s="399" t="str">
        <f t="shared" si="299"/>
        <v/>
      </c>
      <c r="AQ250" s="399" t="str">
        <f t="shared" si="300"/>
        <v/>
      </c>
      <c r="AR250" s="399" t="str">
        <f t="shared" si="301"/>
        <v/>
      </c>
      <c r="AS250" s="399" t="str">
        <f t="shared" si="302"/>
        <v/>
      </c>
      <c r="AT250" s="399">
        <f t="shared" si="303"/>
        <v>0</v>
      </c>
      <c r="AU250" s="399" t="str">
        <f t="shared" si="304"/>
        <v/>
      </c>
      <c r="AV250" s="399" t="str">
        <f t="shared" si="305"/>
        <v/>
      </c>
      <c r="AW250" s="399" t="str">
        <f t="shared" si="306"/>
        <v/>
      </c>
      <c r="AX250" s="399" t="str">
        <f t="shared" si="307"/>
        <v/>
      </c>
      <c r="AY250" s="399" t="str">
        <f t="shared" si="308"/>
        <v/>
      </c>
      <c r="AZ250" s="399" t="str">
        <f t="shared" si="309"/>
        <v/>
      </c>
      <c r="BA250" s="399" t="str">
        <f t="shared" si="310"/>
        <v/>
      </c>
      <c r="BB250" s="399" t="str">
        <f t="shared" si="311"/>
        <v/>
      </c>
      <c r="BC250" s="399" t="str">
        <f t="shared" si="312"/>
        <v/>
      </c>
      <c r="BD250" s="403" t="str">
        <f t="shared" si="313"/>
        <v/>
      </c>
      <c r="BE250" s="393">
        <f t="shared" si="314"/>
        <v>0</v>
      </c>
      <c r="BF250" s="157"/>
      <c r="BG250" s="399">
        <f t="shared" si="315"/>
        <v>0</v>
      </c>
      <c r="BH250" s="399">
        <f t="shared" si="316"/>
        <v>0</v>
      </c>
      <c r="BI250" s="412">
        <f t="shared" si="317"/>
        <v>0</v>
      </c>
      <c r="BJ250" s="413">
        <f t="shared" si="293"/>
        <v>0</v>
      </c>
      <c r="BK250" s="398" t="str">
        <f t="shared" si="294"/>
        <v>0</v>
      </c>
      <c r="BL250" s="398" t="str">
        <f t="shared" si="295"/>
        <v>0</v>
      </c>
      <c r="BM250" s="412">
        <f t="shared" si="318"/>
        <v>0</v>
      </c>
      <c r="BN250" s="412" t="str">
        <f t="shared" si="319"/>
        <v>0m0</v>
      </c>
      <c r="BO250" s="399">
        <f t="shared" si="320"/>
        <v>0</v>
      </c>
      <c r="BP250" s="399">
        <f t="shared" si="321"/>
        <v>0</v>
      </c>
      <c r="BQ250" s="412">
        <f t="shared" si="322"/>
        <v>0</v>
      </c>
      <c r="BR250" s="413">
        <f t="shared" si="323"/>
        <v>0</v>
      </c>
      <c r="BS250" s="398" t="str">
        <f t="shared" si="324"/>
        <v>0</v>
      </c>
      <c r="BT250" s="398" t="str">
        <f t="shared" si="325"/>
        <v>0</v>
      </c>
      <c r="BU250" s="412">
        <f t="shared" si="326"/>
        <v>0</v>
      </c>
      <c r="BV250" s="412" t="str">
        <f t="shared" si="327"/>
        <v>0m0</v>
      </c>
      <c r="BW250" s="399">
        <f t="shared" si="328"/>
        <v>0</v>
      </c>
      <c r="BX250" s="399">
        <f t="shared" si="329"/>
        <v>0</v>
      </c>
      <c r="BY250" s="412">
        <f t="shared" si="330"/>
        <v>0</v>
      </c>
      <c r="BZ250" s="413">
        <f t="shared" si="331"/>
        <v>0</v>
      </c>
      <c r="CA250" s="398" t="str">
        <f t="shared" si="332"/>
        <v>0</v>
      </c>
      <c r="CB250" s="398" t="str">
        <f t="shared" si="333"/>
        <v>0</v>
      </c>
      <c r="CC250" s="412">
        <f t="shared" si="334"/>
        <v>0</v>
      </c>
      <c r="CD250" s="412" t="str">
        <f t="shared" si="335"/>
        <v>0m0</v>
      </c>
      <c r="CE250" s="399">
        <f t="shared" si="336"/>
        <v>0</v>
      </c>
      <c r="CF250" s="399">
        <f t="shared" si="337"/>
        <v>0</v>
      </c>
      <c r="CG250" s="412">
        <f t="shared" si="338"/>
        <v>0</v>
      </c>
      <c r="CH250" s="413">
        <f t="shared" si="339"/>
        <v>0</v>
      </c>
      <c r="CI250" s="398" t="str">
        <f t="shared" si="340"/>
        <v>0</v>
      </c>
      <c r="CJ250" s="398" t="str">
        <f t="shared" si="341"/>
        <v>0</v>
      </c>
      <c r="CK250" s="412">
        <f t="shared" si="342"/>
        <v>0</v>
      </c>
      <c r="CL250" s="412" t="str">
        <f t="shared" si="343"/>
        <v>0m0</v>
      </c>
      <c r="CM250" s="399">
        <f t="shared" si="344"/>
        <v>0</v>
      </c>
      <c r="CN250" s="399">
        <f t="shared" si="345"/>
        <v>0</v>
      </c>
      <c r="CO250" s="412">
        <f t="shared" si="346"/>
        <v>0</v>
      </c>
      <c r="CP250" s="413">
        <f t="shared" si="347"/>
        <v>0</v>
      </c>
      <c r="CQ250" s="398" t="str">
        <f t="shared" si="348"/>
        <v>0</v>
      </c>
      <c r="CR250" s="398" t="str">
        <f t="shared" si="349"/>
        <v>0</v>
      </c>
      <c r="CS250" s="412">
        <f t="shared" si="350"/>
        <v>0</v>
      </c>
      <c r="CT250" s="412" t="str">
        <f t="shared" si="351"/>
        <v>0m0</v>
      </c>
      <c r="CU250" s="412">
        <f t="shared" si="352"/>
        <v>0</v>
      </c>
      <c r="CV250" s="412">
        <f t="shared" si="353"/>
        <v>0</v>
      </c>
      <c r="CW250" s="412">
        <f t="shared" si="354"/>
        <v>0</v>
      </c>
      <c r="CX250" s="412">
        <f t="shared" si="355"/>
        <v>0</v>
      </c>
      <c r="CY250" s="412">
        <f t="shared" si="356"/>
        <v>0</v>
      </c>
      <c r="CZ250" s="412" t="str">
        <f t="shared" si="357"/>
        <v/>
      </c>
      <c r="DA250" s="412" t="str">
        <f t="shared" si="358"/>
        <v/>
      </c>
      <c r="DB250" s="412" t="str">
        <f t="shared" si="359"/>
        <v/>
      </c>
      <c r="DC250" s="412" t="str">
        <f t="shared" si="360"/>
        <v/>
      </c>
      <c r="DD250" s="412" t="str">
        <f t="shared" si="361"/>
        <v/>
      </c>
      <c r="DE250" s="412"/>
      <c r="DG250" s="412" t="str">
        <f t="shared" si="362"/>
        <v/>
      </c>
      <c r="DH250" s="412" t="str">
        <f t="shared" si="363"/>
        <v/>
      </c>
      <c r="DI250" s="412">
        <f t="shared" si="364"/>
        <v>0</v>
      </c>
      <c r="DJ250" s="412" t="str">
        <f t="shared" si="365"/>
        <v/>
      </c>
      <c r="DK250" s="412" t="str">
        <f t="shared" si="366"/>
        <v/>
      </c>
      <c r="DL250" s="412" t="str">
        <f t="shared" si="367"/>
        <v/>
      </c>
      <c r="DM250" s="412" t="str">
        <f t="shared" si="368"/>
        <v/>
      </c>
      <c r="DN250" s="412" t="str">
        <f t="shared" si="369"/>
        <v/>
      </c>
      <c r="DO250" s="412" t="str">
        <f t="shared" si="370"/>
        <v/>
      </c>
      <c r="DR250" s="494"/>
      <c r="DS250" s="393">
        <f t="shared" si="373"/>
        <v>0</v>
      </c>
      <c r="DT250" s="393">
        <f t="shared" si="371"/>
        <v>0</v>
      </c>
      <c r="DU250" s="411">
        <f t="shared" si="372"/>
        <v>0</v>
      </c>
      <c r="DX250" s="494" t="e">
        <f>IF(BG250&lt;270000,○,"")</f>
        <v>#NAME?</v>
      </c>
    </row>
    <row r="251" spans="1:128" s="411" customFormat="1" ht="18" hidden="1" customHeight="1" thickBot="1">
      <c r="A251" s="145" t="str">
        <f t="shared" si="296"/>
        <v/>
      </c>
      <c r="B251" s="158"/>
      <c r="C251" s="31" t="str">
        <f>IF(B251="","",VLOOKUP(B251,学連登録!$C$2:$G$3000,2,FALSE))</f>
        <v/>
      </c>
      <c r="D251" s="32" t="str">
        <f>IF(B251="","",VLOOKUP(B251,学連登録!$C$2:$G$3000,3,FALSE))</f>
        <v/>
      </c>
      <c r="E251" s="33" t="str">
        <f>IF(B251="","",VLOOKUP(B251,学連登録!$C$2:$G$3000,4,FALSE))</f>
        <v/>
      </c>
      <c r="F251" s="383" t="str">
        <f>IF(B251="","",VLOOKUP(B251,学連登録!$C$2:$I$3000,7,FALSE))</f>
        <v/>
      </c>
      <c r="G251" s="159"/>
      <c r="H251" s="853"/>
      <c r="I251" s="854"/>
      <c r="J251" s="160"/>
      <c r="K251" s="825"/>
      <c r="L251" s="826"/>
      <c r="M251" s="160"/>
      <c r="N251" s="819"/>
      <c r="O251" s="820"/>
      <c r="P251" s="159"/>
      <c r="Q251" s="825"/>
      <c r="R251" s="826"/>
      <c r="S251" s="159"/>
      <c r="T251" s="825"/>
      <c r="U251" s="826"/>
      <c r="V251" s="103" t="str">
        <f>IF(B251="","",VLOOKUP(B251,学連登録!$C$2:$H$3000,6,FALSE))</f>
        <v/>
      </c>
      <c r="W251" s="377"/>
      <c r="X251" s="157"/>
      <c r="Y251" s="118" t="str">
        <f t="shared" si="374"/>
        <v/>
      </c>
      <c r="Z251" s="97" t="str">
        <f>IF(G251="","",VLOOKUP(G251,種目名!$O$5:$T$104,3,0))</f>
        <v/>
      </c>
      <c r="AA251" s="99" t="str">
        <f>IF(J251="","",VLOOKUP(J251,種目名!$O$5:$T$104,3,0))</f>
        <v/>
      </c>
      <c r="AB251" s="119" t="str">
        <f>IF(M251="","",VLOOKUP(M251,種目名!$O$5:$T$104,3,0))</f>
        <v/>
      </c>
      <c r="AC251" s="119" t="str">
        <f>IF(P251="","",VLOOKUP(AF251,種目名!$O$5:$T$104,3,0))</f>
        <v/>
      </c>
      <c r="AD251" s="120" t="str">
        <f>IF(S251="","",VLOOKUP(AI251,種目名!$O$5:$T$104,3,0))</f>
        <v/>
      </c>
      <c r="AE251" s="117">
        <f t="shared" si="375"/>
        <v>0</v>
      </c>
      <c r="AF251" s="157" t="str">
        <f t="shared" si="376"/>
        <v/>
      </c>
      <c r="AG251" s="157" t="str">
        <f t="shared" si="377"/>
        <v/>
      </c>
      <c r="AH251" s="117">
        <f t="shared" si="378"/>
        <v>0</v>
      </c>
      <c r="AI251" s="157" t="str">
        <f t="shared" si="379"/>
        <v/>
      </c>
      <c r="AJ251" s="157" t="str">
        <f t="shared" si="380"/>
        <v/>
      </c>
      <c r="AK251" s="390"/>
      <c r="AL251" s="171">
        <f t="shared" si="297"/>
        <v>0</v>
      </c>
      <c r="AM251" s="399">
        <f t="shared" si="298"/>
        <v>0</v>
      </c>
      <c r="AN251" s="399">
        <f>COUNTIF($B$12:B251,B251)</f>
        <v>0</v>
      </c>
      <c r="AO251" s="399"/>
      <c r="AP251" s="399" t="str">
        <f t="shared" si="299"/>
        <v/>
      </c>
      <c r="AQ251" s="399" t="str">
        <f t="shared" si="300"/>
        <v/>
      </c>
      <c r="AR251" s="399" t="str">
        <f t="shared" si="301"/>
        <v/>
      </c>
      <c r="AS251" s="399" t="str">
        <f t="shared" si="302"/>
        <v/>
      </c>
      <c r="AT251" s="399">
        <f t="shared" si="303"/>
        <v>0</v>
      </c>
      <c r="AU251" s="399" t="str">
        <f t="shared" si="304"/>
        <v/>
      </c>
      <c r="AV251" s="399" t="str">
        <f t="shared" si="305"/>
        <v/>
      </c>
      <c r="AW251" s="399" t="str">
        <f t="shared" si="306"/>
        <v/>
      </c>
      <c r="AX251" s="399" t="str">
        <f t="shared" si="307"/>
        <v/>
      </c>
      <c r="AY251" s="399" t="str">
        <f t="shared" si="308"/>
        <v/>
      </c>
      <c r="AZ251" s="399" t="str">
        <f t="shared" si="309"/>
        <v/>
      </c>
      <c r="BA251" s="399" t="str">
        <f t="shared" si="310"/>
        <v/>
      </c>
      <c r="BB251" s="399" t="str">
        <f t="shared" si="311"/>
        <v/>
      </c>
      <c r="BC251" s="399" t="str">
        <f t="shared" si="312"/>
        <v/>
      </c>
      <c r="BD251" s="403" t="str">
        <f t="shared" si="313"/>
        <v/>
      </c>
      <c r="BE251" s="393">
        <f t="shared" si="314"/>
        <v>0</v>
      </c>
      <c r="BF251" s="157"/>
      <c r="BG251" s="399">
        <f t="shared" si="315"/>
        <v>0</v>
      </c>
      <c r="BH251" s="399">
        <f t="shared" si="316"/>
        <v>0</v>
      </c>
      <c r="BI251" s="412">
        <f t="shared" si="317"/>
        <v>0</v>
      </c>
      <c r="BJ251" s="413">
        <f t="shared" si="293"/>
        <v>0</v>
      </c>
      <c r="BK251" s="398" t="str">
        <f t="shared" si="294"/>
        <v>0</v>
      </c>
      <c r="BL251" s="398" t="str">
        <f t="shared" si="295"/>
        <v>0</v>
      </c>
      <c r="BM251" s="412">
        <f t="shared" si="318"/>
        <v>0</v>
      </c>
      <c r="BN251" s="412" t="str">
        <f t="shared" si="319"/>
        <v>0m0</v>
      </c>
      <c r="BO251" s="399">
        <f t="shared" si="320"/>
        <v>0</v>
      </c>
      <c r="BP251" s="399">
        <f t="shared" si="321"/>
        <v>0</v>
      </c>
      <c r="BQ251" s="412">
        <f t="shared" si="322"/>
        <v>0</v>
      </c>
      <c r="BR251" s="413">
        <f t="shared" si="323"/>
        <v>0</v>
      </c>
      <c r="BS251" s="398" t="str">
        <f t="shared" si="324"/>
        <v>0</v>
      </c>
      <c r="BT251" s="398" t="str">
        <f t="shared" si="325"/>
        <v>0</v>
      </c>
      <c r="BU251" s="412">
        <f t="shared" si="326"/>
        <v>0</v>
      </c>
      <c r="BV251" s="412" t="str">
        <f t="shared" si="327"/>
        <v>0m0</v>
      </c>
      <c r="BW251" s="399">
        <f t="shared" si="328"/>
        <v>0</v>
      </c>
      <c r="BX251" s="399">
        <f t="shared" si="329"/>
        <v>0</v>
      </c>
      <c r="BY251" s="412">
        <f t="shared" si="330"/>
        <v>0</v>
      </c>
      <c r="BZ251" s="413">
        <f t="shared" si="331"/>
        <v>0</v>
      </c>
      <c r="CA251" s="398" t="str">
        <f t="shared" si="332"/>
        <v>0</v>
      </c>
      <c r="CB251" s="398" t="str">
        <f t="shared" si="333"/>
        <v>0</v>
      </c>
      <c r="CC251" s="412">
        <f t="shared" si="334"/>
        <v>0</v>
      </c>
      <c r="CD251" s="412" t="str">
        <f t="shared" si="335"/>
        <v>0m0</v>
      </c>
      <c r="CE251" s="399">
        <f t="shared" si="336"/>
        <v>0</v>
      </c>
      <c r="CF251" s="399">
        <f t="shared" si="337"/>
        <v>0</v>
      </c>
      <c r="CG251" s="412">
        <f t="shared" si="338"/>
        <v>0</v>
      </c>
      <c r="CH251" s="413">
        <f t="shared" si="339"/>
        <v>0</v>
      </c>
      <c r="CI251" s="398" t="str">
        <f t="shared" si="340"/>
        <v>0</v>
      </c>
      <c r="CJ251" s="398" t="str">
        <f t="shared" si="341"/>
        <v>0</v>
      </c>
      <c r="CK251" s="412">
        <f t="shared" si="342"/>
        <v>0</v>
      </c>
      <c r="CL251" s="412" t="str">
        <f t="shared" si="343"/>
        <v>0m0</v>
      </c>
      <c r="CM251" s="399">
        <f t="shared" si="344"/>
        <v>0</v>
      </c>
      <c r="CN251" s="399">
        <f t="shared" si="345"/>
        <v>0</v>
      </c>
      <c r="CO251" s="412">
        <f t="shared" si="346"/>
        <v>0</v>
      </c>
      <c r="CP251" s="413">
        <f t="shared" si="347"/>
        <v>0</v>
      </c>
      <c r="CQ251" s="398" t="str">
        <f t="shared" si="348"/>
        <v>0</v>
      </c>
      <c r="CR251" s="398" t="str">
        <f t="shared" si="349"/>
        <v>0</v>
      </c>
      <c r="CS251" s="412">
        <f t="shared" si="350"/>
        <v>0</v>
      </c>
      <c r="CT251" s="412" t="str">
        <f t="shared" si="351"/>
        <v>0m0</v>
      </c>
      <c r="CU251" s="412">
        <f t="shared" si="352"/>
        <v>0</v>
      </c>
      <c r="CV251" s="412">
        <f t="shared" si="353"/>
        <v>0</v>
      </c>
      <c r="CW251" s="412">
        <f t="shared" si="354"/>
        <v>0</v>
      </c>
      <c r="CX251" s="412">
        <f t="shared" si="355"/>
        <v>0</v>
      </c>
      <c r="CY251" s="412">
        <f t="shared" si="356"/>
        <v>0</v>
      </c>
      <c r="CZ251" s="412" t="str">
        <f t="shared" si="357"/>
        <v/>
      </c>
      <c r="DA251" s="412" t="str">
        <f t="shared" si="358"/>
        <v/>
      </c>
      <c r="DB251" s="412" t="str">
        <f t="shared" si="359"/>
        <v/>
      </c>
      <c r="DC251" s="412" t="str">
        <f t="shared" si="360"/>
        <v/>
      </c>
      <c r="DD251" s="412" t="str">
        <f t="shared" si="361"/>
        <v/>
      </c>
      <c r="DE251" s="412"/>
      <c r="DG251" s="412" t="str">
        <f t="shared" si="362"/>
        <v/>
      </c>
      <c r="DH251" s="412" t="str">
        <f t="shared" si="363"/>
        <v/>
      </c>
      <c r="DI251" s="412">
        <f t="shared" si="364"/>
        <v>0</v>
      </c>
      <c r="DJ251" s="412" t="str">
        <f t="shared" si="365"/>
        <v/>
      </c>
      <c r="DK251" s="412" t="str">
        <f t="shared" si="366"/>
        <v/>
      </c>
      <c r="DL251" s="412" t="str">
        <f t="shared" si="367"/>
        <v/>
      </c>
      <c r="DM251" s="412" t="str">
        <f t="shared" si="368"/>
        <v/>
      </c>
      <c r="DN251" s="412" t="str">
        <f t="shared" si="369"/>
        <v/>
      </c>
      <c r="DO251" s="412" t="str">
        <f t="shared" si="370"/>
        <v/>
      </c>
      <c r="DR251" s="494"/>
      <c r="DS251" s="393">
        <f t="shared" si="373"/>
        <v>0</v>
      </c>
      <c r="DT251" s="393">
        <f t="shared" si="371"/>
        <v>0</v>
      </c>
      <c r="DU251" s="411">
        <f t="shared" si="372"/>
        <v>0</v>
      </c>
      <c r="DX251" s="494" t="e">
        <f>IF(BG251&lt;270000,○,"")</f>
        <v>#NAME?</v>
      </c>
    </row>
    <row r="252" spans="1:128" s="411" customFormat="1" ht="18" hidden="1" customHeight="1" thickBot="1">
      <c r="A252" s="145" t="str">
        <f t="shared" si="296"/>
        <v/>
      </c>
      <c r="B252" s="158"/>
      <c r="C252" s="31" t="str">
        <f>IF(B252="","",VLOOKUP(B252,学連登録!$C$2:$G$3000,2,FALSE))</f>
        <v/>
      </c>
      <c r="D252" s="32" t="str">
        <f>IF(B252="","",VLOOKUP(B252,学連登録!$C$2:$G$3000,3,FALSE))</f>
        <v/>
      </c>
      <c r="E252" s="33" t="str">
        <f>IF(B252="","",VLOOKUP(B252,学連登録!$C$2:$G$3000,4,FALSE))</f>
        <v/>
      </c>
      <c r="F252" s="383" t="str">
        <f>IF(B252="","",VLOOKUP(B252,学連登録!$C$2:$I$3000,7,FALSE))</f>
        <v/>
      </c>
      <c r="G252" s="159"/>
      <c r="H252" s="853"/>
      <c r="I252" s="854"/>
      <c r="J252" s="160"/>
      <c r="K252" s="825"/>
      <c r="L252" s="826"/>
      <c r="M252" s="160"/>
      <c r="N252" s="819"/>
      <c r="O252" s="820"/>
      <c r="P252" s="159"/>
      <c r="Q252" s="825"/>
      <c r="R252" s="826"/>
      <c r="S252" s="159"/>
      <c r="T252" s="825"/>
      <c r="U252" s="826"/>
      <c r="V252" s="103" t="str">
        <f>IF(B252="","",VLOOKUP(B252,学連登録!$C$2:$H$3000,6,FALSE))</f>
        <v/>
      </c>
      <c r="W252" s="377"/>
      <c r="X252" s="157"/>
      <c r="Y252" s="118" t="str">
        <f t="shared" si="374"/>
        <v/>
      </c>
      <c r="Z252" s="97" t="str">
        <f>IF(G252="","",VLOOKUP(G252,種目名!$O$5:$T$104,3,0))</f>
        <v/>
      </c>
      <c r="AA252" s="99" t="str">
        <f>IF(J252="","",VLOOKUP(J252,種目名!$O$5:$T$104,3,0))</f>
        <v/>
      </c>
      <c r="AB252" s="119" t="str">
        <f>IF(M252="","",VLOOKUP(M252,種目名!$O$5:$T$104,3,0))</f>
        <v/>
      </c>
      <c r="AC252" s="119" t="str">
        <f>IF(P252="","",VLOOKUP(AF252,種目名!$O$5:$T$104,3,0))</f>
        <v/>
      </c>
      <c r="AD252" s="120" t="str">
        <f>IF(S252="","",VLOOKUP(AI252,種目名!$O$5:$T$104,3,0))</f>
        <v/>
      </c>
      <c r="AE252" s="117">
        <f t="shared" si="375"/>
        <v>0</v>
      </c>
      <c r="AF252" s="157" t="str">
        <f t="shared" si="376"/>
        <v/>
      </c>
      <c r="AG252" s="157" t="str">
        <f t="shared" si="377"/>
        <v/>
      </c>
      <c r="AH252" s="117">
        <f t="shared" si="378"/>
        <v>0</v>
      </c>
      <c r="AI252" s="157" t="str">
        <f t="shared" si="379"/>
        <v/>
      </c>
      <c r="AJ252" s="157" t="str">
        <f t="shared" si="380"/>
        <v/>
      </c>
      <c r="AK252" s="390"/>
      <c r="AL252" s="171">
        <f t="shared" si="297"/>
        <v>0</v>
      </c>
      <c r="AM252" s="399">
        <f t="shared" si="298"/>
        <v>0</v>
      </c>
      <c r="AN252" s="399">
        <f>COUNTIF($B$12:B252,B252)</f>
        <v>0</v>
      </c>
      <c r="AO252" s="399"/>
      <c r="AP252" s="399" t="str">
        <f t="shared" si="299"/>
        <v/>
      </c>
      <c r="AQ252" s="399" t="str">
        <f t="shared" si="300"/>
        <v/>
      </c>
      <c r="AR252" s="399" t="str">
        <f t="shared" si="301"/>
        <v/>
      </c>
      <c r="AS252" s="399" t="str">
        <f t="shared" si="302"/>
        <v/>
      </c>
      <c r="AT252" s="399">
        <f t="shared" si="303"/>
        <v>0</v>
      </c>
      <c r="AU252" s="399" t="str">
        <f t="shared" si="304"/>
        <v/>
      </c>
      <c r="AV252" s="399" t="str">
        <f t="shared" si="305"/>
        <v/>
      </c>
      <c r="AW252" s="399" t="str">
        <f t="shared" si="306"/>
        <v/>
      </c>
      <c r="AX252" s="399" t="str">
        <f t="shared" si="307"/>
        <v/>
      </c>
      <c r="AY252" s="399" t="str">
        <f t="shared" si="308"/>
        <v/>
      </c>
      <c r="AZ252" s="399" t="str">
        <f t="shared" si="309"/>
        <v/>
      </c>
      <c r="BA252" s="399" t="str">
        <f t="shared" si="310"/>
        <v/>
      </c>
      <c r="BB252" s="399" t="str">
        <f t="shared" si="311"/>
        <v/>
      </c>
      <c r="BC252" s="399" t="str">
        <f t="shared" si="312"/>
        <v/>
      </c>
      <c r="BD252" s="403" t="str">
        <f t="shared" si="313"/>
        <v/>
      </c>
      <c r="BE252" s="393">
        <f t="shared" si="314"/>
        <v>0</v>
      </c>
      <c r="BF252" s="157"/>
      <c r="BG252" s="399">
        <f t="shared" si="315"/>
        <v>0</v>
      </c>
      <c r="BH252" s="399">
        <f t="shared" si="316"/>
        <v>0</v>
      </c>
      <c r="BI252" s="412">
        <f t="shared" si="317"/>
        <v>0</v>
      </c>
      <c r="BJ252" s="413">
        <f t="shared" si="293"/>
        <v>0</v>
      </c>
      <c r="BK252" s="398" t="str">
        <f t="shared" si="294"/>
        <v>0</v>
      </c>
      <c r="BL252" s="398" t="str">
        <f t="shared" si="295"/>
        <v>0</v>
      </c>
      <c r="BM252" s="412">
        <f t="shared" si="318"/>
        <v>0</v>
      </c>
      <c r="BN252" s="412" t="str">
        <f t="shared" si="319"/>
        <v>0m0</v>
      </c>
      <c r="BO252" s="399">
        <f t="shared" si="320"/>
        <v>0</v>
      </c>
      <c r="BP252" s="399">
        <f t="shared" si="321"/>
        <v>0</v>
      </c>
      <c r="BQ252" s="412">
        <f t="shared" si="322"/>
        <v>0</v>
      </c>
      <c r="BR252" s="413">
        <f t="shared" si="323"/>
        <v>0</v>
      </c>
      <c r="BS252" s="398" t="str">
        <f t="shared" si="324"/>
        <v>0</v>
      </c>
      <c r="BT252" s="398" t="str">
        <f t="shared" si="325"/>
        <v>0</v>
      </c>
      <c r="BU252" s="412">
        <f t="shared" si="326"/>
        <v>0</v>
      </c>
      <c r="BV252" s="412" t="str">
        <f t="shared" si="327"/>
        <v>0m0</v>
      </c>
      <c r="BW252" s="399">
        <f t="shared" si="328"/>
        <v>0</v>
      </c>
      <c r="BX252" s="399">
        <f t="shared" si="329"/>
        <v>0</v>
      </c>
      <c r="BY252" s="412">
        <f t="shared" si="330"/>
        <v>0</v>
      </c>
      <c r="BZ252" s="413">
        <f t="shared" si="331"/>
        <v>0</v>
      </c>
      <c r="CA252" s="398" t="str">
        <f t="shared" si="332"/>
        <v>0</v>
      </c>
      <c r="CB252" s="398" t="str">
        <f t="shared" si="333"/>
        <v>0</v>
      </c>
      <c r="CC252" s="412">
        <f t="shared" si="334"/>
        <v>0</v>
      </c>
      <c r="CD252" s="412" t="str">
        <f t="shared" si="335"/>
        <v>0m0</v>
      </c>
      <c r="CE252" s="399">
        <f t="shared" si="336"/>
        <v>0</v>
      </c>
      <c r="CF252" s="399">
        <f t="shared" si="337"/>
        <v>0</v>
      </c>
      <c r="CG252" s="412">
        <f t="shared" si="338"/>
        <v>0</v>
      </c>
      <c r="CH252" s="413">
        <f t="shared" si="339"/>
        <v>0</v>
      </c>
      <c r="CI252" s="398" t="str">
        <f t="shared" si="340"/>
        <v>0</v>
      </c>
      <c r="CJ252" s="398" t="str">
        <f t="shared" si="341"/>
        <v>0</v>
      </c>
      <c r="CK252" s="412">
        <f t="shared" si="342"/>
        <v>0</v>
      </c>
      <c r="CL252" s="412" t="str">
        <f t="shared" si="343"/>
        <v>0m0</v>
      </c>
      <c r="CM252" s="399">
        <f t="shared" si="344"/>
        <v>0</v>
      </c>
      <c r="CN252" s="399">
        <f t="shared" si="345"/>
        <v>0</v>
      </c>
      <c r="CO252" s="412">
        <f t="shared" si="346"/>
        <v>0</v>
      </c>
      <c r="CP252" s="413">
        <f t="shared" si="347"/>
        <v>0</v>
      </c>
      <c r="CQ252" s="398" t="str">
        <f t="shared" si="348"/>
        <v>0</v>
      </c>
      <c r="CR252" s="398" t="str">
        <f t="shared" si="349"/>
        <v>0</v>
      </c>
      <c r="CS252" s="412">
        <f t="shared" si="350"/>
        <v>0</v>
      </c>
      <c r="CT252" s="412" t="str">
        <f t="shared" si="351"/>
        <v>0m0</v>
      </c>
      <c r="CU252" s="412">
        <f t="shared" si="352"/>
        <v>0</v>
      </c>
      <c r="CV252" s="412">
        <f t="shared" si="353"/>
        <v>0</v>
      </c>
      <c r="CW252" s="412">
        <f t="shared" si="354"/>
        <v>0</v>
      </c>
      <c r="CX252" s="412">
        <f t="shared" si="355"/>
        <v>0</v>
      </c>
      <c r="CY252" s="412">
        <f t="shared" si="356"/>
        <v>0</v>
      </c>
      <c r="CZ252" s="412" t="str">
        <f t="shared" si="357"/>
        <v/>
      </c>
      <c r="DA252" s="412" t="str">
        <f t="shared" si="358"/>
        <v/>
      </c>
      <c r="DB252" s="412" t="str">
        <f t="shared" si="359"/>
        <v/>
      </c>
      <c r="DC252" s="412" t="str">
        <f t="shared" si="360"/>
        <v/>
      </c>
      <c r="DD252" s="412" t="str">
        <f t="shared" si="361"/>
        <v/>
      </c>
      <c r="DE252" s="412"/>
      <c r="DG252" s="412" t="str">
        <f t="shared" si="362"/>
        <v/>
      </c>
      <c r="DH252" s="412" t="str">
        <f t="shared" si="363"/>
        <v/>
      </c>
      <c r="DI252" s="412">
        <f t="shared" si="364"/>
        <v>0</v>
      </c>
      <c r="DJ252" s="412" t="str">
        <f t="shared" si="365"/>
        <v/>
      </c>
      <c r="DK252" s="412" t="str">
        <f t="shared" si="366"/>
        <v/>
      </c>
      <c r="DL252" s="412" t="str">
        <f t="shared" si="367"/>
        <v/>
      </c>
      <c r="DM252" s="412" t="str">
        <f t="shared" si="368"/>
        <v/>
      </c>
      <c r="DN252" s="412" t="str">
        <f t="shared" si="369"/>
        <v/>
      </c>
      <c r="DO252" s="412" t="str">
        <f t="shared" si="370"/>
        <v/>
      </c>
      <c r="DR252" s="494"/>
      <c r="DS252" s="393">
        <f t="shared" si="373"/>
        <v>0</v>
      </c>
      <c r="DT252" s="393">
        <f t="shared" si="371"/>
        <v>0</v>
      </c>
      <c r="DU252" s="411">
        <f t="shared" si="372"/>
        <v>0</v>
      </c>
      <c r="DX252" s="494" t="e">
        <f>IF(BG252&lt;270000,○,"")</f>
        <v>#NAME?</v>
      </c>
    </row>
    <row r="253" spans="1:128" s="411" customFormat="1" ht="18" hidden="1" customHeight="1" thickBot="1">
      <c r="A253" s="145" t="str">
        <f t="shared" si="296"/>
        <v/>
      </c>
      <c r="B253" s="158"/>
      <c r="C253" s="31" t="str">
        <f>IF(B253="","",VLOOKUP(B253,学連登録!$C$2:$G$3000,2,FALSE))</f>
        <v/>
      </c>
      <c r="D253" s="32" t="str">
        <f>IF(B253="","",VLOOKUP(B253,学連登録!$C$2:$G$3000,3,FALSE))</f>
        <v/>
      </c>
      <c r="E253" s="33" t="str">
        <f>IF(B253="","",VLOOKUP(B253,学連登録!$C$2:$G$3000,4,FALSE))</f>
        <v/>
      </c>
      <c r="F253" s="383" t="str">
        <f>IF(B253="","",VLOOKUP(B253,学連登録!$C$2:$I$3000,7,FALSE))</f>
        <v/>
      </c>
      <c r="G253" s="159"/>
      <c r="H253" s="853"/>
      <c r="I253" s="854"/>
      <c r="J253" s="160"/>
      <c r="K253" s="825"/>
      <c r="L253" s="826"/>
      <c r="M253" s="160"/>
      <c r="N253" s="819"/>
      <c r="O253" s="820"/>
      <c r="P253" s="159"/>
      <c r="Q253" s="825"/>
      <c r="R253" s="826"/>
      <c r="S253" s="159"/>
      <c r="T253" s="825"/>
      <c r="U253" s="826"/>
      <c r="V253" s="103" t="str">
        <f>IF(B253="","",VLOOKUP(B253,学連登録!$C$2:$H$3000,6,FALSE))</f>
        <v/>
      </c>
      <c r="W253" s="377"/>
      <c r="X253" s="157"/>
      <c r="Y253" s="118" t="str">
        <f t="shared" si="374"/>
        <v/>
      </c>
      <c r="Z253" s="97" t="str">
        <f>IF(G253="","",VLOOKUP(G253,種目名!$O$5:$T$104,3,0))</f>
        <v/>
      </c>
      <c r="AA253" s="99" t="str">
        <f>IF(J253="","",VLOOKUP(J253,種目名!$O$5:$T$104,3,0))</f>
        <v/>
      </c>
      <c r="AB253" s="119" t="str">
        <f>IF(M253="","",VLOOKUP(M253,種目名!$O$5:$T$104,3,0))</f>
        <v/>
      </c>
      <c r="AC253" s="119" t="str">
        <f>IF(P253="","",VLOOKUP(AF253,種目名!$O$5:$T$104,3,0))</f>
        <v/>
      </c>
      <c r="AD253" s="120" t="str">
        <f>IF(S253="","",VLOOKUP(AI253,種目名!$O$5:$T$104,3,0))</f>
        <v/>
      </c>
      <c r="AE253" s="117">
        <f t="shared" si="375"/>
        <v>0</v>
      </c>
      <c r="AF253" s="157" t="str">
        <f t="shared" si="376"/>
        <v/>
      </c>
      <c r="AG253" s="157" t="str">
        <f t="shared" si="377"/>
        <v/>
      </c>
      <c r="AH253" s="117">
        <f t="shared" si="378"/>
        <v>0</v>
      </c>
      <c r="AI253" s="157" t="str">
        <f t="shared" si="379"/>
        <v/>
      </c>
      <c r="AJ253" s="157" t="str">
        <f t="shared" si="380"/>
        <v/>
      </c>
      <c r="AK253" s="390"/>
      <c r="AL253" s="171">
        <f t="shared" si="297"/>
        <v>0</v>
      </c>
      <c r="AM253" s="399">
        <f t="shared" si="298"/>
        <v>0</v>
      </c>
      <c r="AN253" s="399">
        <f>COUNTIF($B$12:B253,B253)</f>
        <v>0</v>
      </c>
      <c r="AO253" s="399"/>
      <c r="AP253" s="399" t="str">
        <f t="shared" si="299"/>
        <v/>
      </c>
      <c r="AQ253" s="399" t="str">
        <f t="shared" si="300"/>
        <v/>
      </c>
      <c r="AR253" s="399" t="str">
        <f t="shared" si="301"/>
        <v/>
      </c>
      <c r="AS253" s="399" t="str">
        <f t="shared" si="302"/>
        <v/>
      </c>
      <c r="AT253" s="399">
        <f t="shared" si="303"/>
        <v>0</v>
      </c>
      <c r="AU253" s="399" t="str">
        <f t="shared" si="304"/>
        <v/>
      </c>
      <c r="AV253" s="399" t="str">
        <f t="shared" si="305"/>
        <v/>
      </c>
      <c r="AW253" s="399" t="str">
        <f t="shared" si="306"/>
        <v/>
      </c>
      <c r="AX253" s="399" t="str">
        <f t="shared" si="307"/>
        <v/>
      </c>
      <c r="AY253" s="399" t="str">
        <f t="shared" si="308"/>
        <v/>
      </c>
      <c r="AZ253" s="399" t="str">
        <f t="shared" si="309"/>
        <v/>
      </c>
      <c r="BA253" s="399" t="str">
        <f t="shared" si="310"/>
        <v/>
      </c>
      <c r="BB253" s="399" t="str">
        <f t="shared" si="311"/>
        <v/>
      </c>
      <c r="BC253" s="399" t="str">
        <f t="shared" si="312"/>
        <v/>
      </c>
      <c r="BD253" s="403" t="str">
        <f t="shared" si="313"/>
        <v/>
      </c>
      <c r="BE253" s="393">
        <f t="shared" si="314"/>
        <v>0</v>
      </c>
      <c r="BF253" s="157"/>
      <c r="BG253" s="399">
        <f t="shared" si="315"/>
        <v>0</v>
      </c>
      <c r="BH253" s="399">
        <f t="shared" si="316"/>
        <v>0</v>
      </c>
      <c r="BI253" s="412">
        <f t="shared" si="317"/>
        <v>0</v>
      </c>
      <c r="BJ253" s="413">
        <f t="shared" si="293"/>
        <v>0</v>
      </c>
      <c r="BK253" s="398" t="str">
        <f t="shared" si="294"/>
        <v>0</v>
      </c>
      <c r="BL253" s="398" t="str">
        <f t="shared" si="295"/>
        <v>0</v>
      </c>
      <c r="BM253" s="412">
        <f t="shared" si="318"/>
        <v>0</v>
      </c>
      <c r="BN253" s="412" t="str">
        <f t="shared" si="319"/>
        <v>0m0</v>
      </c>
      <c r="BO253" s="399">
        <f t="shared" si="320"/>
        <v>0</v>
      </c>
      <c r="BP253" s="399">
        <f t="shared" si="321"/>
        <v>0</v>
      </c>
      <c r="BQ253" s="412">
        <f t="shared" si="322"/>
        <v>0</v>
      </c>
      <c r="BR253" s="413">
        <f t="shared" si="323"/>
        <v>0</v>
      </c>
      <c r="BS253" s="398" t="str">
        <f t="shared" si="324"/>
        <v>0</v>
      </c>
      <c r="BT253" s="398" t="str">
        <f t="shared" si="325"/>
        <v>0</v>
      </c>
      <c r="BU253" s="412">
        <f t="shared" si="326"/>
        <v>0</v>
      </c>
      <c r="BV253" s="412" t="str">
        <f t="shared" si="327"/>
        <v>0m0</v>
      </c>
      <c r="BW253" s="399">
        <f t="shared" si="328"/>
        <v>0</v>
      </c>
      <c r="BX253" s="399">
        <f t="shared" si="329"/>
        <v>0</v>
      </c>
      <c r="BY253" s="412">
        <f t="shared" si="330"/>
        <v>0</v>
      </c>
      <c r="BZ253" s="413">
        <f t="shared" si="331"/>
        <v>0</v>
      </c>
      <c r="CA253" s="398" t="str">
        <f t="shared" si="332"/>
        <v>0</v>
      </c>
      <c r="CB253" s="398" t="str">
        <f t="shared" si="333"/>
        <v>0</v>
      </c>
      <c r="CC253" s="412">
        <f t="shared" si="334"/>
        <v>0</v>
      </c>
      <c r="CD253" s="412" t="str">
        <f t="shared" si="335"/>
        <v>0m0</v>
      </c>
      <c r="CE253" s="399">
        <f t="shared" si="336"/>
        <v>0</v>
      </c>
      <c r="CF253" s="399">
        <f t="shared" si="337"/>
        <v>0</v>
      </c>
      <c r="CG253" s="412">
        <f t="shared" si="338"/>
        <v>0</v>
      </c>
      <c r="CH253" s="413">
        <f t="shared" si="339"/>
        <v>0</v>
      </c>
      <c r="CI253" s="398" t="str">
        <f t="shared" si="340"/>
        <v>0</v>
      </c>
      <c r="CJ253" s="398" t="str">
        <f t="shared" si="341"/>
        <v>0</v>
      </c>
      <c r="CK253" s="412">
        <f t="shared" si="342"/>
        <v>0</v>
      </c>
      <c r="CL253" s="412" t="str">
        <f t="shared" si="343"/>
        <v>0m0</v>
      </c>
      <c r="CM253" s="399">
        <f t="shared" si="344"/>
        <v>0</v>
      </c>
      <c r="CN253" s="399">
        <f t="shared" si="345"/>
        <v>0</v>
      </c>
      <c r="CO253" s="412">
        <f t="shared" si="346"/>
        <v>0</v>
      </c>
      <c r="CP253" s="413">
        <f t="shared" si="347"/>
        <v>0</v>
      </c>
      <c r="CQ253" s="398" t="str">
        <f t="shared" si="348"/>
        <v>0</v>
      </c>
      <c r="CR253" s="398" t="str">
        <f t="shared" si="349"/>
        <v>0</v>
      </c>
      <c r="CS253" s="412">
        <f t="shared" si="350"/>
        <v>0</v>
      </c>
      <c r="CT253" s="412" t="str">
        <f t="shared" si="351"/>
        <v>0m0</v>
      </c>
      <c r="CU253" s="412">
        <f t="shared" si="352"/>
        <v>0</v>
      </c>
      <c r="CV253" s="412">
        <f t="shared" si="353"/>
        <v>0</v>
      </c>
      <c r="CW253" s="412">
        <f t="shared" si="354"/>
        <v>0</v>
      </c>
      <c r="CX253" s="412">
        <f t="shared" si="355"/>
        <v>0</v>
      </c>
      <c r="CY253" s="412">
        <f t="shared" si="356"/>
        <v>0</v>
      </c>
      <c r="CZ253" s="412" t="str">
        <f t="shared" si="357"/>
        <v/>
      </c>
      <c r="DA253" s="412" t="str">
        <f t="shared" si="358"/>
        <v/>
      </c>
      <c r="DB253" s="412" t="str">
        <f t="shared" si="359"/>
        <v/>
      </c>
      <c r="DC253" s="412" t="str">
        <f t="shared" si="360"/>
        <v/>
      </c>
      <c r="DD253" s="412" t="str">
        <f t="shared" si="361"/>
        <v/>
      </c>
      <c r="DE253" s="412"/>
      <c r="DG253" s="412" t="str">
        <f t="shared" si="362"/>
        <v/>
      </c>
      <c r="DH253" s="412" t="str">
        <f t="shared" si="363"/>
        <v/>
      </c>
      <c r="DI253" s="412">
        <f t="shared" si="364"/>
        <v>0</v>
      </c>
      <c r="DJ253" s="412" t="str">
        <f t="shared" si="365"/>
        <v/>
      </c>
      <c r="DK253" s="412" t="str">
        <f t="shared" si="366"/>
        <v/>
      </c>
      <c r="DL253" s="412" t="str">
        <f t="shared" si="367"/>
        <v/>
      </c>
      <c r="DM253" s="412" t="str">
        <f t="shared" si="368"/>
        <v/>
      </c>
      <c r="DN253" s="412" t="str">
        <f t="shared" si="369"/>
        <v/>
      </c>
      <c r="DO253" s="412" t="str">
        <f t="shared" si="370"/>
        <v/>
      </c>
      <c r="DR253" s="494"/>
      <c r="DS253" s="393">
        <f t="shared" si="373"/>
        <v>0</v>
      </c>
      <c r="DT253" s="393">
        <f t="shared" si="371"/>
        <v>0</v>
      </c>
      <c r="DU253" s="411">
        <f t="shared" si="372"/>
        <v>0</v>
      </c>
      <c r="DX253" s="494" t="e">
        <f>IF(BG253&lt;270000,○,"")</f>
        <v>#NAME?</v>
      </c>
    </row>
    <row r="254" spans="1:128" s="411" customFormat="1" ht="18" hidden="1" customHeight="1" thickBot="1">
      <c r="A254" s="145" t="str">
        <f t="shared" si="296"/>
        <v/>
      </c>
      <c r="B254" s="158"/>
      <c r="C254" s="31" t="str">
        <f>IF(B254="","",VLOOKUP(B254,学連登録!$C$2:$G$3000,2,FALSE))</f>
        <v/>
      </c>
      <c r="D254" s="32" t="str">
        <f>IF(B254="","",VLOOKUP(B254,学連登録!$C$2:$G$3000,3,FALSE))</f>
        <v/>
      </c>
      <c r="E254" s="33" t="str">
        <f>IF(B254="","",VLOOKUP(B254,学連登録!$C$2:$G$3000,4,FALSE))</f>
        <v/>
      </c>
      <c r="F254" s="383" t="str">
        <f>IF(B254="","",VLOOKUP(B254,学連登録!$C$2:$I$3000,7,FALSE))</f>
        <v/>
      </c>
      <c r="G254" s="159"/>
      <c r="H254" s="853"/>
      <c r="I254" s="854"/>
      <c r="J254" s="160"/>
      <c r="K254" s="825"/>
      <c r="L254" s="826"/>
      <c r="M254" s="160"/>
      <c r="N254" s="819"/>
      <c r="O254" s="820"/>
      <c r="P254" s="159"/>
      <c r="Q254" s="825"/>
      <c r="R254" s="826"/>
      <c r="S254" s="159"/>
      <c r="T254" s="825"/>
      <c r="U254" s="826"/>
      <c r="V254" s="103" t="str">
        <f>IF(B254="","",VLOOKUP(B254,学連登録!$C$2:$H$3000,6,FALSE))</f>
        <v/>
      </c>
      <c r="W254" s="377"/>
      <c r="X254" s="157"/>
      <c r="Y254" s="118" t="str">
        <f t="shared" si="374"/>
        <v/>
      </c>
      <c r="Z254" s="97" t="str">
        <f>IF(G254="","",VLOOKUP(G254,種目名!$O$5:$T$104,3,0))</f>
        <v/>
      </c>
      <c r="AA254" s="99" t="str">
        <f>IF(J254="","",VLOOKUP(J254,種目名!$O$5:$T$104,3,0))</f>
        <v/>
      </c>
      <c r="AB254" s="119" t="str">
        <f>IF(M254="","",VLOOKUP(M254,種目名!$O$5:$T$104,3,0))</f>
        <v/>
      </c>
      <c r="AC254" s="119" t="str">
        <f>IF(P254="","",VLOOKUP(AF254,種目名!$O$5:$T$104,3,0))</f>
        <v/>
      </c>
      <c r="AD254" s="120" t="str">
        <f>IF(S254="","",VLOOKUP(AI254,種目名!$O$5:$T$104,3,0))</f>
        <v/>
      </c>
      <c r="AE254" s="117">
        <f t="shared" si="375"/>
        <v>0</v>
      </c>
      <c r="AF254" s="157" t="str">
        <f t="shared" si="376"/>
        <v/>
      </c>
      <c r="AG254" s="157" t="str">
        <f t="shared" si="377"/>
        <v/>
      </c>
      <c r="AH254" s="117">
        <f t="shared" si="378"/>
        <v>0</v>
      </c>
      <c r="AI254" s="157" t="str">
        <f t="shared" si="379"/>
        <v/>
      </c>
      <c r="AJ254" s="157" t="str">
        <f t="shared" si="380"/>
        <v/>
      </c>
      <c r="AK254" s="390"/>
      <c r="AL254" s="171">
        <f t="shared" si="297"/>
        <v>0</v>
      </c>
      <c r="AM254" s="399">
        <f t="shared" si="298"/>
        <v>0</v>
      </c>
      <c r="AN254" s="399">
        <f>COUNTIF($B$12:B254,B254)</f>
        <v>0</v>
      </c>
      <c r="AO254" s="399"/>
      <c r="AP254" s="399" t="str">
        <f t="shared" si="299"/>
        <v/>
      </c>
      <c r="AQ254" s="399" t="str">
        <f t="shared" si="300"/>
        <v/>
      </c>
      <c r="AR254" s="399" t="str">
        <f t="shared" si="301"/>
        <v/>
      </c>
      <c r="AS254" s="399" t="str">
        <f t="shared" si="302"/>
        <v/>
      </c>
      <c r="AT254" s="399">
        <f t="shared" si="303"/>
        <v>0</v>
      </c>
      <c r="AU254" s="399" t="str">
        <f t="shared" si="304"/>
        <v/>
      </c>
      <c r="AV254" s="399" t="str">
        <f t="shared" si="305"/>
        <v/>
      </c>
      <c r="AW254" s="399" t="str">
        <f t="shared" si="306"/>
        <v/>
      </c>
      <c r="AX254" s="399" t="str">
        <f t="shared" si="307"/>
        <v/>
      </c>
      <c r="AY254" s="399" t="str">
        <f t="shared" si="308"/>
        <v/>
      </c>
      <c r="AZ254" s="399" t="str">
        <f t="shared" si="309"/>
        <v/>
      </c>
      <c r="BA254" s="399" t="str">
        <f t="shared" si="310"/>
        <v/>
      </c>
      <c r="BB254" s="399" t="str">
        <f t="shared" si="311"/>
        <v/>
      </c>
      <c r="BC254" s="399" t="str">
        <f t="shared" si="312"/>
        <v/>
      </c>
      <c r="BD254" s="403" t="str">
        <f t="shared" si="313"/>
        <v/>
      </c>
      <c r="BE254" s="393">
        <f t="shared" si="314"/>
        <v>0</v>
      </c>
      <c r="BF254" s="157"/>
      <c r="BG254" s="399">
        <f t="shared" si="315"/>
        <v>0</v>
      </c>
      <c r="BH254" s="399">
        <f t="shared" si="316"/>
        <v>0</v>
      </c>
      <c r="BI254" s="412">
        <f t="shared" si="317"/>
        <v>0</v>
      </c>
      <c r="BJ254" s="413">
        <f t="shared" si="293"/>
        <v>0</v>
      </c>
      <c r="BK254" s="398" t="str">
        <f t="shared" si="294"/>
        <v>0</v>
      </c>
      <c r="BL254" s="398" t="str">
        <f t="shared" si="295"/>
        <v>0</v>
      </c>
      <c r="BM254" s="412">
        <f t="shared" si="318"/>
        <v>0</v>
      </c>
      <c r="BN254" s="412" t="str">
        <f t="shared" si="319"/>
        <v>0m0</v>
      </c>
      <c r="BO254" s="399">
        <f t="shared" si="320"/>
        <v>0</v>
      </c>
      <c r="BP254" s="399">
        <f t="shared" si="321"/>
        <v>0</v>
      </c>
      <c r="BQ254" s="412">
        <f t="shared" si="322"/>
        <v>0</v>
      </c>
      <c r="BR254" s="413">
        <f t="shared" si="323"/>
        <v>0</v>
      </c>
      <c r="BS254" s="398" t="str">
        <f t="shared" si="324"/>
        <v>0</v>
      </c>
      <c r="BT254" s="398" t="str">
        <f t="shared" si="325"/>
        <v>0</v>
      </c>
      <c r="BU254" s="412">
        <f t="shared" si="326"/>
        <v>0</v>
      </c>
      <c r="BV254" s="412" t="str">
        <f t="shared" si="327"/>
        <v>0m0</v>
      </c>
      <c r="BW254" s="399">
        <f t="shared" si="328"/>
        <v>0</v>
      </c>
      <c r="BX254" s="399">
        <f t="shared" si="329"/>
        <v>0</v>
      </c>
      <c r="BY254" s="412">
        <f t="shared" si="330"/>
        <v>0</v>
      </c>
      <c r="BZ254" s="413">
        <f t="shared" si="331"/>
        <v>0</v>
      </c>
      <c r="CA254" s="398" t="str">
        <f t="shared" si="332"/>
        <v>0</v>
      </c>
      <c r="CB254" s="398" t="str">
        <f t="shared" si="333"/>
        <v>0</v>
      </c>
      <c r="CC254" s="412">
        <f t="shared" si="334"/>
        <v>0</v>
      </c>
      <c r="CD254" s="412" t="str">
        <f t="shared" si="335"/>
        <v>0m0</v>
      </c>
      <c r="CE254" s="399">
        <f t="shared" si="336"/>
        <v>0</v>
      </c>
      <c r="CF254" s="399">
        <f t="shared" si="337"/>
        <v>0</v>
      </c>
      <c r="CG254" s="412">
        <f t="shared" si="338"/>
        <v>0</v>
      </c>
      <c r="CH254" s="413">
        <f t="shared" si="339"/>
        <v>0</v>
      </c>
      <c r="CI254" s="398" t="str">
        <f t="shared" si="340"/>
        <v>0</v>
      </c>
      <c r="CJ254" s="398" t="str">
        <f t="shared" si="341"/>
        <v>0</v>
      </c>
      <c r="CK254" s="412">
        <f t="shared" si="342"/>
        <v>0</v>
      </c>
      <c r="CL254" s="412" t="str">
        <f t="shared" si="343"/>
        <v>0m0</v>
      </c>
      <c r="CM254" s="399">
        <f t="shared" si="344"/>
        <v>0</v>
      </c>
      <c r="CN254" s="399">
        <f t="shared" si="345"/>
        <v>0</v>
      </c>
      <c r="CO254" s="412">
        <f t="shared" si="346"/>
        <v>0</v>
      </c>
      <c r="CP254" s="413">
        <f t="shared" si="347"/>
        <v>0</v>
      </c>
      <c r="CQ254" s="398" t="str">
        <f t="shared" si="348"/>
        <v>0</v>
      </c>
      <c r="CR254" s="398" t="str">
        <f t="shared" si="349"/>
        <v>0</v>
      </c>
      <c r="CS254" s="412">
        <f t="shared" si="350"/>
        <v>0</v>
      </c>
      <c r="CT254" s="412" t="str">
        <f t="shared" si="351"/>
        <v>0m0</v>
      </c>
      <c r="CU254" s="412">
        <f t="shared" si="352"/>
        <v>0</v>
      </c>
      <c r="CV254" s="412">
        <f t="shared" si="353"/>
        <v>0</v>
      </c>
      <c r="CW254" s="412">
        <f t="shared" si="354"/>
        <v>0</v>
      </c>
      <c r="CX254" s="412">
        <f t="shared" si="355"/>
        <v>0</v>
      </c>
      <c r="CY254" s="412">
        <f t="shared" si="356"/>
        <v>0</v>
      </c>
      <c r="CZ254" s="412" t="str">
        <f t="shared" si="357"/>
        <v/>
      </c>
      <c r="DA254" s="412" t="str">
        <f t="shared" si="358"/>
        <v/>
      </c>
      <c r="DB254" s="412" t="str">
        <f t="shared" si="359"/>
        <v/>
      </c>
      <c r="DC254" s="412" t="str">
        <f t="shared" si="360"/>
        <v/>
      </c>
      <c r="DD254" s="412" t="str">
        <f t="shared" si="361"/>
        <v/>
      </c>
      <c r="DE254" s="412"/>
      <c r="DG254" s="412" t="str">
        <f t="shared" si="362"/>
        <v/>
      </c>
      <c r="DH254" s="412" t="str">
        <f t="shared" si="363"/>
        <v/>
      </c>
      <c r="DI254" s="412">
        <f t="shared" si="364"/>
        <v>0</v>
      </c>
      <c r="DJ254" s="412" t="str">
        <f t="shared" si="365"/>
        <v/>
      </c>
      <c r="DK254" s="412" t="str">
        <f t="shared" si="366"/>
        <v/>
      </c>
      <c r="DL254" s="412" t="str">
        <f t="shared" si="367"/>
        <v/>
      </c>
      <c r="DM254" s="412" t="str">
        <f t="shared" si="368"/>
        <v/>
      </c>
      <c r="DN254" s="412" t="str">
        <f t="shared" si="369"/>
        <v/>
      </c>
      <c r="DO254" s="412" t="str">
        <f t="shared" si="370"/>
        <v/>
      </c>
      <c r="DR254" s="494"/>
      <c r="DS254" s="393">
        <f t="shared" si="373"/>
        <v>0</v>
      </c>
      <c r="DT254" s="393">
        <f t="shared" si="371"/>
        <v>0</v>
      </c>
      <c r="DU254" s="411">
        <f t="shared" si="372"/>
        <v>0</v>
      </c>
      <c r="DX254" s="494" t="e">
        <f>IF(BG254&lt;270000,○,"")</f>
        <v>#NAME?</v>
      </c>
    </row>
    <row r="255" spans="1:128" s="411" customFormat="1" ht="18" hidden="1" customHeight="1" thickBot="1">
      <c r="A255" s="145" t="str">
        <f t="shared" si="296"/>
        <v/>
      </c>
      <c r="B255" s="158"/>
      <c r="C255" s="31" t="str">
        <f>IF(B255="","",VLOOKUP(B255,学連登録!$C$2:$G$3000,2,FALSE))</f>
        <v/>
      </c>
      <c r="D255" s="32" t="str">
        <f>IF(B255="","",VLOOKUP(B255,学連登録!$C$2:$G$3000,3,FALSE))</f>
        <v/>
      </c>
      <c r="E255" s="33" t="str">
        <f>IF(B255="","",VLOOKUP(B255,学連登録!$C$2:$G$3000,4,FALSE))</f>
        <v/>
      </c>
      <c r="F255" s="383" t="str">
        <f>IF(B255="","",VLOOKUP(B255,学連登録!$C$2:$I$3000,7,FALSE))</f>
        <v/>
      </c>
      <c r="G255" s="159"/>
      <c r="H255" s="853"/>
      <c r="I255" s="854"/>
      <c r="J255" s="160"/>
      <c r="K255" s="825"/>
      <c r="L255" s="826"/>
      <c r="M255" s="160"/>
      <c r="N255" s="819"/>
      <c r="O255" s="820"/>
      <c r="P255" s="159"/>
      <c r="Q255" s="825"/>
      <c r="R255" s="826"/>
      <c r="S255" s="159"/>
      <c r="T255" s="825"/>
      <c r="U255" s="826"/>
      <c r="V255" s="103" t="str">
        <f>IF(B255="","",VLOOKUP(B255,学連登録!$C$2:$H$3000,6,FALSE))</f>
        <v/>
      </c>
      <c r="W255" s="377"/>
      <c r="X255" s="157"/>
      <c r="Y255" s="118" t="str">
        <f t="shared" si="374"/>
        <v/>
      </c>
      <c r="Z255" s="97" t="str">
        <f>IF(G255="","",VLOOKUP(G255,種目名!$O$5:$T$104,3,0))</f>
        <v/>
      </c>
      <c r="AA255" s="99" t="str">
        <f>IF(J255="","",VLOOKUP(J255,種目名!$O$5:$T$104,3,0))</f>
        <v/>
      </c>
      <c r="AB255" s="119" t="str">
        <f>IF(M255="","",VLOOKUP(M255,種目名!$O$5:$T$104,3,0))</f>
        <v/>
      </c>
      <c r="AC255" s="119" t="str">
        <f>IF(P255="","",VLOOKUP(AF255,種目名!$O$5:$T$104,3,0))</f>
        <v/>
      </c>
      <c r="AD255" s="120" t="str">
        <f>IF(S255="","",VLOOKUP(AI255,種目名!$O$5:$T$104,3,0))</f>
        <v/>
      </c>
      <c r="AE255" s="117">
        <f t="shared" si="375"/>
        <v>0</v>
      </c>
      <c r="AF255" s="157" t="str">
        <f t="shared" si="376"/>
        <v/>
      </c>
      <c r="AG255" s="157" t="str">
        <f t="shared" si="377"/>
        <v/>
      </c>
      <c r="AH255" s="117">
        <f t="shared" si="378"/>
        <v>0</v>
      </c>
      <c r="AI255" s="157" t="str">
        <f t="shared" si="379"/>
        <v/>
      </c>
      <c r="AJ255" s="157" t="str">
        <f t="shared" si="380"/>
        <v/>
      </c>
      <c r="AK255" s="390"/>
      <c r="AL255" s="171">
        <f t="shared" si="297"/>
        <v>0</v>
      </c>
      <c r="AM255" s="399">
        <f t="shared" si="298"/>
        <v>0</v>
      </c>
      <c r="AN255" s="399">
        <f>COUNTIF($B$12:B255,B255)</f>
        <v>0</v>
      </c>
      <c r="AO255" s="399"/>
      <c r="AP255" s="399" t="str">
        <f t="shared" si="299"/>
        <v/>
      </c>
      <c r="AQ255" s="399" t="str">
        <f t="shared" si="300"/>
        <v/>
      </c>
      <c r="AR255" s="399" t="str">
        <f t="shared" si="301"/>
        <v/>
      </c>
      <c r="AS255" s="399" t="str">
        <f t="shared" si="302"/>
        <v/>
      </c>
      <c r="AT255" s="399">
        <f t="shared" si="303"/>
        <v>0</v>
      </c>
      <c r="AU255" s="399" t="str">
        <f t="shared" si="304"/>
        <v/>
      </c>
      <c r="AV255" s="399" t="str">
        <f t="shared" si="305"/>
        <v/>
      </c>
      <c r="AW255" s="399" t="str">
        <f t="shared" si="306"/>
        <v/>
      </c>
      <c r="AX255" s="399" t="str">
        <f t="shared" si="307"/>
        <v/>
      </c>
      <c r="AY255" s="399" t="str">
        <f t="shared" si="308"/>
        <v/>
      </c>
      <c r="AZ255" s="399" t="str">
        <f t="shared" si="309"/>
        <v/>
      </c>
      <c r="BA255" s="399" t="str">
        <f t="shared" si="310"/>
        <v/>
      </c>
      <c r="BB255" s="399" t="str">
        <f t="shared" si="311"/>
        <v/>
      </c>
      <c r="BC255" s="399" t="str">
        <f t="shared" si="312"/>
        <v/>
      </c>
      <c r="BD255" s="403" t="str">
        <f t="shared" si="313"/>
        <v/>
      </c>
      <c r="BE255" s="393">
        <f t="shared" si="314"/>
        <v>0</v>
      </c>
      <c r="BF255" s="157"/>
      <c r="BG255" s="399">
        <f t="shared" si="315"/>
        <v>0</v>
      </c>
      <c r="BH255" s="399">
        <f t="shared" si="316"/>
        <v>0</v>
      </c>
      <c r="BI255" s="412">
        <f t="shared" si="317"/>
        <v>0</v>
      </c>
      <c r="BJ255" s="413">
        <f t="shared" si="293"/>
        <v>0</v>
      </c>
      <c r="BK255" s="398" t="str">
        <f t="shared" si="294"/>
        <v>0</v>
      </c>
      <c r="BL255" s="398" t="str">
        <f t="shared" si="295"/>
        <v>0</v>
      </c>
      <c r="BM255" s="412">
        <f t="shared" si="318"/>
        <v>0</v>
      </c>
      <c r="BN255" s="412" t="str">
        <f t="shared" si="319"/>
        <v>0m0</v>
      </c>
      <c r="BO255" s="399">
        <f t="shared" si="320"/>
        <v>0</v>
      </c>
      <c r="BP255" s="399">
        <f t="shared" si="321"/>
        <v>0</v>
      </c>
      <c r="BQ255" s="412">
        <f t="shared" si="322"/>
        <v>0</v>
      </c>
      <c r="BR255" s="413">
        <f t="shared" si="323"/>
        <v>0</v>
      </c>
      <c r="BS255" s="398" t="str">
        <f t="shared" si="324"/>
        <v>0</v>
      </c>
      <c r="BT255" s="398" t="str">
        <f t="shared" si="325"/>
        <v>0</v>
      </c>
      <c r="BU255" s="412">
        <f t="shared" si="326"/>
        <v>0</v>
      </c>
      <c r="BV255" s="412" t="str">
        <f t="shared" si="327"/>
        <v>0m0</v>
      </c>
      <c r="BW255" s="399">
        <f t="shared" si="328"/>
        <v>0</v>
      </c>
      <c r="BX255" s="399">
        <f t="shared" si="329"/>
        <v>0</v>
      </c>
      <c r="BY255" s="412">
        <f t="shared" si="330"/>
        <v>0</v>
      </c>
      <c r="BZ255" s="413">
        <f t="shared" si="331"/>
        <v>0</v>
      </c>
      <c r="CA255" s="398" t="str">
        <f t="shared" si="332"/>
        <v>0</v>
      </c>
      <c r="CB255" s="398" t="str">
        <f t="shared" si="333"/>
        <v>0</v>
      </c>
      <c r="CC255" s="412">
        <f t="shared" si="334"/>
        <v>0</v>
      </c>
      <c r="CD255" s="412" t="str">
        <f t="shared" si="335"/>
        <v>0m0</v>
      </c>
      <c r="CE255" s="399">
        <f t="shared" si="336"/>
        <v>0</v>
      </c>
      <c r="CF255" s="399">
        <f t="shared" si="337"/>
        <v>0</v>
      </c>
      <c r="CG255" s="412">
        <f t="shared" si="338"/>
        <v>0</v>
      </c>
      <c r="CH255" s="413">
        <f t="shared" si="339"/>
        <v>0</v>
      </c>
      <c r="CI255" s="398" t="str">
        <f t="shared" si="340"/>
        <v>0</v>
      </c>
      <c r="CJ255" s="398" t="str">
        <f t="shared" si="341"/>
        <v>0</v>
      </c>
      <c r="CK255" s="412">
        <f t="shared" si="342"/>
        <v>0</v>
      </c>
      <c r="CL255" s="412" t="str">
        <f t="shared" si="343"/>
        <v>0m0</v>
      </c>
      <c r="CM255" s="399">
        <f t="shared" si="344"/>
        <v>0</v>
      </c>
      <c r="CN255" s="399">
        <f t="shared" si="345"/>
        <v>0</v>
      </c>
      <c r="CO255" s="412">
        <f t="shared" si="346"/>
        <v>0</v>
      </c>
      <c r="CP255" s="413">
        <f t="shared" si="347"/>
        <v>0</v>
      </c>
      <c r="CQ255" s="398" t="str">
        <f t="shared" si="348"/>
        <v>0</v>
      </c>
      <c r="CR255" s="398" t="str">
        <f t="shared" si="349"/>
        <v>0</v>
      </c>
      <c r="CS255" s="412">
        <f t="shared" si="350"/>
        <v>0</v>
      </c>
      <c r="CT255" s="412" t="str">
        <f t="shared" si="351"/>
        <v>0m0</v>
      </c>
      <c r="CU255" s="412">
        <f t="shared" si="352"/>
        <v>0</v>
      </c>
      <c r="CV255" s="412">
        <f t="shared" si="353"/>
        <v>0</v>
      </c>
      <c r="CW255" s="412">
        <f t="shared" si="354"/>
        <v>0</v>
      </c>
      <c r="CX255" s="412">
        <f t="shared" si="355"/>
        <v>0</v>
      </c>
      <c r="CY255" s="412">
        <f t="shared" si="356"/>
        <v>0</v>
      </c>
      <c r="CZ255" s="412" t="str">
        <f t="shared" si="357"/>
        <v/>
      </c>
      <c r="DA255" s="412" t="str">
        <f t="shared" si="358"/>
        <v/>
      </c>
      <c r="DB255" s="412" t="str">
        <f t="shared" si="359"/>
        <v/>
      </c>
      <c r="DC255" s="412" t="str">
        <f t="shared" si="360"/>
        <v/>
      </c>
      <c r="DD255" s="412" t="str">
        <f t="shared" si="361"/>
        <v/>
      </c>
      <c r="DE255" s="412"/>
      <c r="DG255" s="412" t="str">
        <f t="shared" si="362"/>
        <v/>
      </c>
      <c r="DH255" s="412" t="str">
        <f t="shared" si="363"/>
        <v/>
      </c>
      <c r="DI255" s="412">
        <f t="shared" si="364"/>
        <v>0</v>
      </c>
      <c r="DJ255" s="412" t="str">
        <f t="shared" si="365"/>
        <v/>
      </c>
      <c r="DK255" s="412" t="str">
        <f t="shared" si="366"/>
        <v/>
      </c>
      <c r="DL255" s="412" t="str">
        <f t="shared" si="367"/>
        <v/>
      </c>
      <c r="DM255" s="412" t="str">
        <f t="shared" si="368"/>
        <v/>
      </c>
      <c r="DN255" s="412" t="str">
        <f t="shared" si="369"/>
        <v/>
      </c>
      <c r="DO255" s="412" t="str">
        <f t="shared" si="370"/>
        <v/>
      </c>
      <c r="DR255" s="494"/>
      <c r="DS255" s="393">
        <f t="shared" si="373"/>
        <v>0</v>
      </c>
      <c r="DT255" s="393">
        <f t="shared" si="371"/>
        <v>0</v>
      </c>
      <c r="DU255" s="411">
        <f t="shared" si="372"/>
        <v>0</v>
      </c>
      <c r="DX255" s="494" t="e">
        <f>IF(BG255&lt;270000,○,"")</f>
        <v>#NAME?</v>
      </c>
    </row>
    <row r="256" spans="1:128" s="411" customFormat="1" ht="18" hidden="1" customHeight="1" thickBot="1">
      <c r="A256" s="145" t="str">
        <f t="shared" si="296"/>
        <v/>
      </c>
      <c r="B256" s="158"/>
      <c r="C256" s="31" t="str">
        <f>IF(B256="","",VLOOKUP(B256,学連登録!$C$2:$G$3000,2,FALSE))</f>
        <v/>
      </c>
      <c r="D256" s="32" t="str">
        <f>IF(B256="","",VLOOKUP(B256,学連登録!$C$2:$G$3000,3,FALSE))</f>
        <v/>
      </c>
      <c r="E256" s="33" t="str">
        <f>IF(B256="","",VLOOKUP(B256,学連登録!$C$2:$G$3000,4,FALSE))</f>
        <v/>
      </c>
      <c r="F256" s="383" t="str">
        <f>IF(B256="","",VLOOKUP(B256,学連登録!$C$2:$I$3000,7,FALSE))</f>
        <v/>
      </c>
      <c r="G256" s="159"/>
      <c r="H256" s="853"/>
      <c r="I256" s="854"/>
      <c r="J256" s="160"/>
      <c r="K256" s="825"/>
      <c r="L256" s="826"/>
      <c r="M256" s="160"/>
      <c r="N256" s="819"/>
      <c r="O256" s="820"/>
      <c r="P256" s="159"/>
      <c r="Q256" s="825"/>
      <c r="R256" s="826"/>
      <c r="S256" s="159"/>
      <c r="T256" s="825"/>
      <c r="U256" s="826"/>
      <c r="V256" s="103" t="str">
        <f>IF(B256="","",VLOOKUP(B256,学連登録!$C$2:$H$3000,6,FALSE))</f>
        <v/>
      </c>
      <c r="W256" s="377"/>
      <c r="X256" s="157"/>
      <c r="Y256" s="118" t="str">
        <f t="shared" si="374"/>
        <v/>
      </c>
      <c r="Z256" s="97" t="str">
        <f>IF(G256="","",VLOOKUP(G256,種目名!$O$5:$T$104,3,0))</f>
        <v/>
      </c>
      <c r="AA256" s="99" t="str">
        <f>IF(J256="","",VLOOKUP(J256,種目名!$O$5:$T$104,3,0))</f>
        <v/>
      </c>
      <c r="AB256" s="119" t="str">
        <f>IF(M256="","",VLOOKUP(M256,種目名!$O$5:$T$104,3,0))</f>
        <v/>
      </c>
      <c r="AC256" s="119" t="str">
        <f>IF(P256="","",VLOOKUP(AF256,種目名!$O$5:$T$104,3,0))</f>
        <v/>
      </c>
      <c r="AD256" s="120" t="str">
        <f>IF(S256="","",VLOOKUP(AI256,種目名!$O$5:$T$104,3,0))</f>
        <v/>
      </c>
      <c r="AE256" s="117">
        <f t="shared" si="375"/>
        <v>0</v>
      </c>
      <c r="AF256" s="157" t="str">
        <f t="shared" si="376"/>
        <v/>
      </c>
      <c r="AG256" s="157" t="str">
        <f t="shared" si="377"/>
        <v/>
      </c>
      <c r="AH256" s="117">
        <f t="shared" si="378"/>
        <v>0</v>
      </c>
      <c r="AI256" s="157" t="str">
        <f t="shared" si="379"/>
        <v/>
      </c>
      <c r="AJ256" s="157" t="str">
        <f t="shared" si="380"/>
        <v/>
      </c>
      <c r="AK256" s="390"/>
      <c r="AL256" s="171">
        <f t="shared" si="297"/>
        <v>0</v>
      </c>
      <c r="AM256" s="399">
        <f t="shared" si="298"/>
        <v>0</v>
      </c>
      <c r="AN256" s="399">
        <f>COUNTIF($B$12:B256,B256)</f>
        <v>0</v>
      </c>
      <c r="AO256" s="399"/>
      <c r="AP256" s="399" t="str">
        <f t="shared" si="299"/>
        <v/>
      </c>
      <c r="AQ256" s="399" t="str">
        <f t="shared" si="300"/>
        <v/>
      </c>
      <c r="AR256" s="399" t="str">
        <f t="shared" si="301"/>
        <v/>
      </c>
      <c r="AS256" s="399" t="str">
        <f t="shared" si="302"/>
        <v/>
      </c>
      <c r="AT256" s="399">
        <f t="shared" si="303"/>
        <v>0</v>
      </c>
      <c r="AU256" s="399" t="str">
        <f t="shared" si="304"/>
        <v/>
      </c>
      <c r="AV256" s="399" t="str">
        <f t="shared" si="305"/>
        <v/>
      </c>
      <c r="AW256" s="399" t="str">
        <f t="shared" si="306"/>
        <v/>
      </c>
      <c r="AX256" s="399" t="str">
        <f t="shared" si="307"/>
        <v/>
      </c>
      <c r="AY256" s="399" t="str">
        <f t="shared" si="308"/>
        <v/>
      </c>
      <c r="AZ256" s="399" t="str">
        <f t="shared" si="309"/>
        <v/>
      </c>
      <c r="BA256" s="399" t="str">
        <f t="shared" si="310"/>
        <v/>
      </c>
      <c r="BB256" s="399" t="str">
        <f t="shared" si="311"/>
        <v/>
      </c>
      <c r="BC256" s="399" t="str">
        <f t="shared" si="312"/>
        <v/>
      </c>
      <c r="BD256" s="403" t="str">
        <f t="shared" si="313"/>
        <v/>
      </c>
      <c r="BE256" s="393">
        <f t="shared" si="314"/>
        <v>0</v>
      </c>
      <c r="BF256" s="157"/>
      <c r="BG256" s="399">
        <f t="shared" si="315"/>
        <v>0</v>
      </c>
      <c r="BH256" s="399">
        <f t="shared" si="316"/>
        <v>0</v>
      </c>
      <c r="BI256" s="412">
        <f t="shared" si="317"/>
        <v>0</v>
      </c>
      <c r="BJ256" s="413">
        <f t="shared" si="293"/>
        <v>0</v>
      </c>
      <c r="BK256" s="398" t="str">
        <f t="shared" si="294"/>
        <v>0</v>
      </c>
      <c r="BL256" s="398" t="str">
        <f t="shared" si="295"/>
        <v>0</v>
      </c>
      <c r="BM256" s="412">
        <f t="shared" si="318"/>
        <v>0</v>
      </c>
      <c r="BN256" s="412" t="str">
        <f t="shared" si="319"/>
        <v>0m0</v>
      </c>
      <c r="BO256" s="399">
        <f t="shared" si="320"/>
        <v>0</v>
      </c>
      <c r="BP256" s="399">
        <f t="shared" si="321"/>
        <v>0</v>
      </c>
      <c r="BQ256" s="412">
        <f t="shared" si="322"/>
        <v>0</v>
      </c>
      <c r="BR256" s="413">
        <f t="shared" si="323"/>
        <v>0</v>
      </c>
      <c r="BS256" s="398" t="str">
        <f t="shared" si="324"/>
        <v>0</v>
      </c>
      <c r="BT256" s="398" t="str">
        <f t="shared" si="325"/>
        <v>0</v>
      </c>
      <c r="BU256" s="412">
        <f t="shared" si="326"/>
        <v>0</v>
      </c>
      <c r="BV256" s="412" t="str">
        <f t="shared" si="327"/>
        <v>0m0</v>
      </c>
      <c r="BW256" s="399">
        <f t="shared" si="328"/>
        <v>0</v>
      </c>
      <c r="BX256" s="399">
        <f t="shared" si="329"/>
        <v>0</v>
      </c>
      <c r="BY256" s="412">
        <f t="shared" si="330"/>
        <v>0</v>
      </c>
      <c r="BZ256" s="413">
        <f t="shared" si="331"/>
        <v>0</v>
      </c>
      <c r="CA256" s="398" t="str">
        <f t="shared" si="332"/>
        <v>0</v>
      </c>
      <c r="CB256" s="398" t="str">
        <f t="shared" si="333"/>
        <v>0</v>
      </c>
      <c r="CC256" s="412">
        <f t="shared" si="334"/>
        <v>0</v>
      </c>
      <c r="CD256" s="412" t="str">
        <f t="shared" si="335"/>
        <v>0m0</v>
      </c>
      <c r="CE256" s="399">
        <f t="shared" si="336"/>
        <v>0</v>
      </c>
      <c r="CF256" s="399">
        <f t="shared" si="337"/>
        <v>0</v>
      </c>
      <c r="CG256" s="412">
        <f t="shared" si="338"/>
        <v>0</v>
      </c>
      <c r="CH256" s="413">
        <f t="shared" si="339"/>
        <v>0</v>
      </c>
      <c r="CI256" s="398" t="str">
        <f t="shared" si="340"/>
        <v>0</v>
      </c>
      <c r="CJ256" s="398" t="str">
        <f t="shared" si="341"/>
        <v>0</v>
      </c>
      <c r="CK256" s="412">
        <f t="shared" si="342"/>
        <v>0</v>
      </c>
      <c r="CL256" s="412" t="str">
        <f t="shared" si="343"/>
        <v>0m0</v>
      </c>
      <c r="CM256" s="399">
        <f t="shared" si="344"/>
        <v>0</v>
      </c>
      <c r="CN256" s="399">
        <f t="shared" si="345"/>
        <v>0</v>
      </c>
      <c r="CO256" s="412">
        <f t="shared" si="346"/>
        <v>0</v>
      </c>
      <c r="CP256" s="413">
        <f t="shared" si="347"/>
        <v>0</v>
      </c>
      <c r="CQ256" s="398" t="str">
        <f t="shared" si="348"/>
        <v>0</v>
      </c>
      <c r="CR256" s="398" t="str">
        <f t="shared" si="349"/>
        <v>0</v>
      </c>
      <c r="CS256" s="412">
        <f t="shared" si="350"/>
        <v>0</v>
      </c>
      <c r="CT256" s="412" t="str">
        <f t="shared" si="351"/>
        <v>0m0</v>
      </c>
      <c r="CU256" s="412">
        <f t="shared" si="352"/>
        <v>0</v>
      </c>
      <c r="CV256" s="412">
        <f t="shared" si="353"/>
        <v>0</v>
      </c>
      <c r="CW256" s="412">
        <f t="shared" si="354"/>
        <v>0</v>
      </c>
      <c r="CX256" s="412">
        <f t="shared" si="355"/>
        <v>0</v>
      </c>
      <c r="CY256" s="412">
        <f t="shared" si="356"/>
        <v>0</v>
      </c>
      <c r="CZ256" s="412" t="str">
        <f t="shared" si="357"/>
        <v/>
      </c>
      <c r="DA256" s="412" t="str">
        <f t="shared" si="358"/>
        <v/>
      </c>
      <c r="DB256" s="412" t="str">
        <f t="shared" si="359"/>
        <v/>
      </c>
      <c r="DC256" s="412" t="str">
        <f t="shared" si="360"/>
        <v/>
      </c>
      <c r="DD256" s="412" t="str">
        <f t="shared" si="361"/>
        <v/>
      </c>
      <c r="DE256" s="412"/>
      <c r="DG256" s="412" t="str">
        <f t="shared" si="362"/>
        <v/>
      </c>
      <c r="DH256" s="412" t="str">
        <f t="shared" si="363"/>
        <v/>
      </c>
      <c r="DI256" s="412">
        <f t="shared" si="364"/>
        <v>0</v>
      </c>
      <c r="DJ256" s="412" t="str">
        <f t="shared" si="365"/>
        <v/>
      </c>
      <c r="DK256" s="412" t="str">
        <f t="shared" si="366"/>
        <v/>
      </c>
      <c r="DL256" s="412" t="str">
        <f t="shared" si="367"/>
        <v/>
      </c>
      <c r="DM256" s="412" t="str">
        <f t="shared" si="368"/>
        <v/>
      </c>
      <c r="DN256" s="412" t="str">
        <f t="shared" si="369"/>
        <v/>
      </c>
      <c r="DO256" s="412" t="str">
        <f t="shared" si="370"/>
        <v/>
      </c>
      <c r="DR256" s="494"/>
      <c r="DS256" s="393">
        <f t="shared" si="373"/>
        <v>0</v>
      </c>
      <c r="DT256" s="393">
        <f t="shared" si="371"/>
        <v>0</v>
      </c>
      <c r="DU256" s="411">
        <f t="shared" si="372"/>
        <v>0</v>
      </c>
      <c r="DX256" s="494" t="e">
        <f>IF(BG256&lt;270000,○,"")</f>
        <v>#NAME?</v>
      </c>
    </row>
    <row r="257" spans="1:128" s="411" customFormat="1" ht="18" hidden="1" customHeight="1" thickBot="1">
      <c r="A257" s="145" t="str">
        <f t="shared" si="296"/>
        <v/>
      </c>
      <c r="B257" s="158"/>
      <c r="C257" s="31" t="str">
        <f>IF(B257="","",VLOOKUP(B257,学連登録!$C$2:$G$3000,2,FALSE))</f>
        <v/>
      </c>
      <c r="D257" s="32" t="str">
        <f>IF(B257="","",VLOOKUP(B257,学連登録!$C$2:$G$3000,3,FALSE))</f>
        <v/>
      </c>
      <c r="E257" s="33" t="str">
        <f>IF(B257="","",VLOOKUP(B257,学連登録!$C$2:$G$3000,4,FALSE))</f>
        <v/>
      </c>
      <c r="F257" s="383" t="str">
        <f>IF(B257="","",VLOOKUP(B257,学連登録!$C$2:$I$3000,7,FALSE))</f>
        <v/>
      </c>
      <c r="G257" s="159"/>
      <c r="H257" s="853"/>
      <c r="I257" s="854"/>
      <c r="J257" s="160"/>
      <c r="K257" s="825"/>
      <c r="L257" s="826"/>
      <c r="M257" s="160"/>
      <c r="N257" s="819"/>
      <c r="O257" s="820"/>
      <c r="P257" s="159"/>
      <c r="Q257" s="825"/>
      <c r="R257" s="826"/>
      <c r="S257" s="159"/>
      <c r="T257" s="825"/>
      <c r="U257" s="826"/>
      <c r="V257" s="103" t="str">
        <f>IF(B257="","",VLOOKUP(B257,学連登録!$C$2:$H$3000,6,FALSE))</f>
        <v/>
      </c>
      <c r="W257" s="377"/>
      <c r="X257" s="157"/>
      <c r="Y257" s="118" t="str">
        <f t="shared" si="374"/>
        <v/>
      </c>
      <c r="Z257" s="97" t="str">
        <f>IF(G257="","",VLOOKUP(G257,種目名!$O$5:$T$104,3,0))</f>
        <v/>
      </c>
      <c r="AA257" s="99" t="str">
        <f>IF(J257="","",VLOOKUP(J257,種目名!$O$5:$T$104,3,0))</f>
        <v/>
      </c>
      <c r="AB257" s="119" t="str">
        <f>IF(M257="","",VLOOKUP(M257,種目名!$O$5:$T$104,3,0))</f>
        <v/>
      </c>
      <c r="AC257" s="119" t="str">
        <f>IF(P257="","",VLOOKUP(AF257,種目名!$O$5:$T$104,3,0))</f>
        <v/>
      </c>
      <c r="AD257" s="120" t="str">
        <f>IF(S257="","",VLOOKUP(AI257,種目名!$O$5:$T$104,3,0))</f>
        <v/>
      </c>
      <c r="AE257" s="117">
        <f t="shared" si="375"/>
        <v>0</v>
      </c>
      <c r="AF257" s="157" t="str">
        <f t="shared" si="376"/>
        <v/>
      </c>
      <c r="AG257" s="157" t="str">
        <f t="shared" si="377"/>
        <v/>
      </c>
      <c r="AH257" s="117">
        <f t="shared" si="378"/>
        <v>0</v>
      </c>
      <c r="AI257" s="157" t="str">
        <f t="shared" si="379"/>
        <v/>
      </c>
      <c r="AJ257" s="157" t="str">
        <f t="shared" si="380"/>
        <v/>
      </c>
      <c r="AK257" s="390"/>
      <c r="AL257" s="171">
        <f t="shared" si="297"/>
        <v>0</v>
      </c>
      <c r="AM257" s="399">
        <f t="shared" si="298"/>
        <v>0</v>
      </c>
      <c r="AN257" s="399">
        <f>COUNTIF($B$12:B257,B257)</f>
        <v>0</v>
      </c>
      <c r="AO257" s="399"/>
      <c r="AP257" s="399" t="str">
        <f t="shared" si="299"/>
        <v/>
      </c>
      <c r="AQ257" s="399" t="str">
        <f t="shared" si="300"/>
        <v/>
      </c>
      <c r="AR257" s="399" t="str">
        <f t="shared" si="301"/>
        <v/>
      </c>
      <c r="AS257" s="399" t="str">
        <f t="shared" si="302"/>
        <v/>
      </c>
      <c r="AT257" s="399">
        <f t="shared" si="303"/>
        <v>0</v>
      </c>
      <c r="AU257" s="399" t="str">
        <f t="shared" si="304"/>
        <v/>
      </c>
      <c r="AV257" s="399" t="str">
        <f t="shared" si="305"/>
        <v/>
      </c>
      <c r="AW257" s="399" t="str">
        <f t="shared" si="306"/>
        <v/>
      </c>
      <c r="AX257" s="399" t="str">
        <f t="shared" si="307"/>
        <v/>
      </c>
      <c r="AY257" s="399" t="str">
        <f t="shared" si="308"/>
        <v/>
      </c>
      <c r="AZ257" s="399" t="str">
        <f t="shared" si="309"/>
        <v/>
      </c>
      <c r="BA257" s="399" t="str">
        <f t="shared" si="310"/>
        <v/>
      </c>
      <c r="BB257" s="399" t="str">
        <f t="shared" si="311"/>
        <v/>
      </c>
      <c r="BC257" s="399" t="str">
        <f t="shared" si="312"/>
        <v/>
      </c>
      <c r="BD257" s="403" t="str">
        <f t="shared" si="313"/>
        <v/>
      </c>
      <c r="BE257" s="393">
        <f t="shared" si="314"/>
        <v>0</v>
      </c>
      <c r="BF257" s="157"/>
      <c r="BG257" s="399">
        <f t="shared" si="315"/>
        <v>0</v>
      </c>
      <c r="BH257" s="399">
        <f t="shared" si="316"/>
        <v>0</v>
      </c>
      <c r="BI257" s="412">
        <f t="shared" si="317"/>
        <v>0</v>
      </c>
      <c r="BJ257" s="413">
        <f t="shared" si="293"/>
        <v>0</v>
      </c>
      <c r="BK257" s="398" t="str">
        <f t="shared" si="294"/>
        <v>0</v>
      </c>
      <c r="BL257" s="398" t="str">
        <f t="shared" si="295"/>
        <v>0</v>
      </c>
      <c r="BM257" s="412">
        <f t="shared" si="318"/>
        <v>0</v>
      </c>
      <c r="BN257" s="412" t="str">
        <f t="shared" si="319"/>
        <v>0m0</v>
      </c>
      <c r="BO257" s="399">
        <f t="shared" si="320"/>
        <v>0</v>
      </c>
      <c r="BP257" s="399">
        <f t="shared" si="321"/>
        <v>0</v>
      </c>
      <c r="BQ257" s="412">
        <f t="shared" si="322"/>
        <v>0</v>
      </c>
      <c r="BR257" s="413">
        <f t="shared" si="323"/>
        <v>0</v>
      </c>
      <c r="BS257" s="398" t="str">
        <f t="shared" si="324"/>
        <v>0</v>
      </c>
      <c r="BT257" s="398" t="str">
        <f t="shared" si="325"/>
        <v>0</v>
      </c>
      <c r="BU257" s="412">
        <f t="shared" si="326"/>
        <v>0</v>
      </c>
      <c r="BV257" s="412" t="str">
        <f t="shared" si="327"/>
        <v>0m0</v>
      </c>
      <c r="BW257" s="399">
        <f t="shared" si="328"/>
        <v>0</v>
      </c>
      <c r="BX257" s="399">
        <f t="shared" si="329"/>
        <v>0</v>
      </c>
      <c r="BY257" s="412">
        <f t="shared" si="330"/>
        <v>0</v>
      </c>
      <c r="BZ257" s="413">
        <f t="shared" si="331"/>
        <v>0</v>
      </c>
      <c r="CA257" s="398" t="str">
        <f t="shared" si="332"/>
        <v>0</v>
      </c>
      <c r="CB257" s="398" t="str">
        <f t="shared" si="333"/>
        <v>0</v>
      </c>
      <c r="CC257" s="412">
        <f t="shared" si="334"/>
        <v>0</v>
      </c>
      <c r="CD257" s="412" t="str">
        <f t="shared" si="335"/>
        <v>0m0</v>
      </c>
      <c r="CE257" s="399">
        <f t="shared" si="336"/>
        <v>0</v>
      </c>
      <c r="CF257" s="399">
        <f t="shared" si="337"/>
        <v>0</v>
      </c>
      <c r="CG257" s="412">
        <f t="shared" si="338"/>
        <v>0</v>
      </c>
      <c r="CH257" s="413">
        <f t="shared" si="339"/>
        <v>0</v>
      </c>
      <c r="CI257" s="398" t="str">
        <f t="shared" si="340"/>
        <v>0</v>
      </c>
      <c r="CJ257" s="398" t="str">
        <f t="shared" si="341"/>
        <v>0</v>
      </c>
      <c r="CK257" s="412">
        <f t="shared" si="342"/>
        <v>0</v>
      </c>
      <c r="CL257" s="412" t="str">
        <f t="shared" si="343"/>
        <v>0m0</v>
      </c>
      <c r="CM257" s="399">
        <f t="shared" si="344"/>
        <v>0</v>
      </c>
      <c r="CN257" s="399">
        <f t="shared" si="345"/>
        <v>0</v>
      </c>
      <c r="CO257" s="412">
        <f t="shared" si="346"/>
        <v>0</v>
      </c>
      <c r="CP257" s="413">
        <f t="shared" si="347"/>
        <v>0</v>
      </c>
      <c r="CQ257" s="398" t="str">
        <f t="shared" si="348"/>
        <v>0</v>
      </c>
      <c r="CR257" s="398" t="str">
        <f t="shared" si="349"/>
        <v>0</v>
      </c>
      <c r="CS257" s="412">
        <f t="shared" si="350"/>
        <v>0</v>
      </c>
      <c r="CT257" s="412" t="str">
        <f t="shared" si="351"/>
        <v>0m0</v>
      </c>
      <c r="CU257" s="412">
        <f t="shared" si="352"/>
        <v>0</v>
      </c>
      <c r="CV257" s="412">
        <f t="shared" si="353"/>
        <v>0</v>
      </c>
      <c r="CW257" s="412">
        <f t="shared" si="354"/>
        <v>0</v>
      </c>
      <c r="CX257" s="412">
        <f t="shared" si="355"/>
        <v>0</v>
      </c>
      <c r="CY257" s="412">
        <f t="shared" si="356"/>
        <v>0</v>
      </c>
      <c r="CZ257" s="412" t="str">
        <f t="shared" si="357"/>
        <v/>
      </c>
      <c r="DA257" s="412" t="str">
        <f t="shared" si="358"/>
        <v/>
      </c>
      <c r="DB257" s="412" t="str">
        <f t="shared" si="359"/>
        <v/>
      </c>
      <c r="DC257" s="412" t="str">
        <f t="shared" si="360"/>
        <v/>
      </c>
      <c r="DD257" s="412" t="str">
        <f t="shared" si="361"/>
        <v/>
      </c>
      <c r="DE257" s="412"/>
      <c r="DG257" s="412" t="str">
        <f t="shared" si="362"/>
        <v/>
      </c>
      <c r="DH257" s="412" t="str">
        <f t="shared" si="363"/>
        <v/>
      </c>
      <c r="DI257" s="412">
        <f t="shared" si="364"/>
        <v>0</v>
      </c>
      <c r="DJ257" s="412" t="str">
        <f t="shared" si="365"/>
        <v/>
      </c>
      <c r="DK257" s="412" t="str">
        <f t="shared" si="366"/>
        <v/>
      </c>
      <c r="DL257" s="412" t="str">
        <f t="shared" si="367"/>
        <v/>
      </c>
      <c r="DM257" s="412" t="str">
        <f t="shared" si="368"/>
        <v/>
      </c>
      <c r="DN257" s="412" t="str">
        <f t="shared" si="369"/>
        <v/>
      </c>
      <c r="DO257" s="412" t="str">
        <f t="shared" si="370"/>
        <v/>
      </c>
      <c r="DR257" s="494"/>
      <c r="DS257" s="393">
        <f t="shared" si="373"/>
        <v>0</v>
      </c>
      <c r="DT257" s="393">
        <f t="shared" si="371"/>
        <v>0</v>
      </c>
      <c r="DU257" s="411">
        <f t="shared" si="372"/>
        <v>0</v>
      </c>
      <c r="DX257" s="494" t="e">
        <f>IF(BG257&lt;270000,○,"")</f>
        <v>#NAME?</v>
      </c>
    </row>
    <row r="258" spans="1:128" s="411" customFormat="1" ht="18" hidden="1" customHeight="1" thickBot="1">
      <c r="A258" s="145" t="str">
        <f t="shared" si="296"/>
        <v/>
      </c>
      <c r="B258" s="158"/>
      <c r="C258" s="31" t="str">
        <f>IF(B258="","",VLOOKUP(B258,学連登録!$C$2:$G$3000,2,FALSE))</f>
        <v/>
      </c>
      <c r="D258" s="32" t="str">
        <f>IF(B258="","",VLOOKUP(B258,学連登録!$C$2:$G$3000,3,FALSE))</f>
        <v/>
      </c>
      <c r="E258" s="33" t="str">
        <f>IF(B258="","",VLOOKUP(B258,学連登録!$C$2:$G$3000,4,FALSE))</f>
        <v/>
      </c>
      <c r="F258" s="383" t="str">
        <f>IF(B258="","",VLOOKUP(B258,学連登録!$C$2:$I$3000,7,FALSE))</f>
        <v/>
      </c>
      <c r="G258" s="159"/>
      <c r="H258" s="853"/>
      <c r="I258" s="854"/>
      <c r="J258" s="160"/>
      <c r="K258" s="825"/>
      <c r="L258" s="826"/>
      <c r="M258" s="160"/>
      <c r="N258" s="819"/>
      <c r="O258" s="820"/>
      <c r="P258" s="159"/>
      <c r="Q258" s="825"/>
      <c r="R258" s="826"/>
      <c r="S258" s="159"/>
      <c r="T258" s="825"/>
      <c r="U258" s="826"/>
      <c r="V258" s="103" t="str">
        <f>IF(B258="","",VLOOKUP(B258,学連登録!$C$2:$H$3000,6,FALSE))</f>
        <v/>
      </c>
      <c r="W258" s="377"/>
      <c r="X258" s="157"/>
      <c r="Y258" s="118" t="str">
        <f t="shared" si="374"/>
        <v/>
      </c>
      <c r="Z258" s="97" t="str">
        <f>IF(G258="","",VLOOKUP(G258,種目名!$O$5:$T$104,3,0))</f>
        <v/>
      </c>
      <c r="AA258" s="99" t="str">
        <f>IF(J258="","",VLOOKUP(J258,種目名!$O$5:$T$104,3,0))</f>
        <v/>
      </c>
      <c r="AB258" s="119" t="str">
        <f>IF(M258="","",VLOOKUP(M258,種目名!$O$5:$T$104,3,0))</f>
        <v/>
      </c>
      <c r="AC258" s="119" t="str">
        <f>IF(P258="","",VLOOKUP(AF258,種目名!$O$5:$T$104,3,0))</f>
        <v/>
      </c>
      <c r="AD258" s="120" t="str">
        <f>IF(S258="","",VLOOKUP(AI258,種目名!$O$5:$T$104,3,0))</f>
        <v/>
      </c>
      <c r="AE258" s="117">
        <f t="shared" si="375"/>
        <v>0</v>
      </c>
      <c r="AF258" s="157" t="str">
        <f t="shared" si="376"/>
        <v/>
      </c>
      <c r="AG258" s="157" t="str">
        <f t="shared" si="377"/>
        <v/>
      </c>
      <c r="AH258" s="117">
        <f t="shared" si="378"/>
        <v>0</v>
      </c>
      <c r="AI258" s="157" t="str">
        <f t="shared" si="379"/>
        <v/>
      </c>
      <c r="AJ258" s="157" t="str">
        <f t="shared" si="380"/>
        <v/>
      </c>
      <c r="AK258" s="390"/>
      <c r="AL258" s="171">
        <f t="shared" si="297"/>
        <v>0</v>
      </c>
      <c r="AM258" s="399">
        <f t="shared" si="298"/>
        <v>0</v>
      </c>
      <c r="AN258" s="399">
        <f>COUNTIF($B$12:B258,B258)</f>
        <v>0</v>
      </c>
      <c r="AO258" s="399"/>
      <c r="AP258" s="399" t="str">
        <f t="shared" si="299"/>
        <v/>
      </c>
      <c r="AQ258" s="399" t="str">
        <f t="shared" si="300"/>
        <v/>
      </c>
      <c r="AR258" s="399" t="str">
        <f t="shared" si="301"/>
        <v/>
      </c>
      <c r="AS258" s="399" t="str">
        <f t="shared" si="302"/>
        <v/>
      </c>
      <c r="AT258" s="399">
        <f t="shared" si="303"/>
        <v>0</v>
      </c>
      <c r="AU258" s="399" t="str">
        <f t="shared" si="304"/>
        <v/>
      </c>
      <c r="AV258" s="399" t="str">
        <f t="shared" si="305"/>
        <v/>
      </c>
      <c r="AW258" s="399" t="str">
        <f t="shared" si="306"/>
        <v/>
      </c>
      <c r="AX258" s="399" t="str">
        <f t="shared" si="307"/>
        <v/>
      </c>
      <c r="AY258" s="399" t="str">
        <f t="shared" si="308"/>
        <v/>
      </c>
      <c r="AZ258" s="399" t="str">
        <f t="shared" si="309"/>
        <v/>
      </c>
      <c r="BA258" s="399" t="str">
        <f t="shared" si="310"/>
        <v/>
      </c>
      <c r="BB258" s="399" t="str">
        <f t="shared" si="311"/>
        <v/>
      </c>
      <c r="BC258" s="399" t="str">
        <f t="shared" si="312"/>
        <v/>
      </c>
      <c r="BD258" s="403" t="str">
        <f t="shared" si="313"/>
        <v/>
      </c>
      <c r="BE258" s="393">
        <f t="shared" si="314"/>
        <v>0</v>
      </c>
      <c r="BF258" s="157"/>
      <c r="BG258" s="399">
        <f t="shared" si="315"/>
        <v>0</v>
      </c>
      <c r="BH258" s="399">
        <f t="shared" si="316"/>
        <v>0</v>
      </c>
      <c r="BI258" s="412">
        <f t="shared" si="317"/>
        <v>0</v>
      </c>
      <c r="BJ258" s="413">
        <f t="shared" si="293"/>
        <v>0</v>
      </c>
      <c r="BK258" s="398" t="str">
        <f t="shared" si="294"/>
        <v>0</v>
      </c>
      <c r="BL258" s="398" t="str">
        <f t="shared" si="295"/>
        <v>0</v>
      </c>
      <c r="BM258" s="412">
        <f t="shared" si="318"/>
        <v>0</v>
      </c>
      <c r="BN258" s="412" t="str">
        <f t="shared" si="319"/>
        <v>0m0</v>
      </c>
      <c r="BO258" s="399">
        <f t="shared" si="320"/>
        <v>0</v>
      </c>
      <c r="BP258" s="399">
        <f t="shared" si="321"/>
        <v>0</v>
      </c>
      <c r="BQ258" s="412">
        <f t="shared" si="322"/>
        <v>0</v>
      </c>
      <c r="BR258" s="413">
        <f t="shared" si="323"/>
        <v>0</v>
      </c>
      <c r="BS258" s="398" t="str">
        <f t="shared" si="324"/>
        <v>0</v>
      </c>
      <c r="BT258" s="398" t="str">
        <f t="shared" si="325"/>
        <v>0</v>
      </c>
      <c r="BU258" s="412">
        <f t="shared" si="326"/>
        <v>0</v>
      </c>
      <c r="BV258" s="412" t="str">
        <f t="shared" si="327"/>
        <v>0m0</v>
      </c>
      <c r="BW258" s="399">
        <f t="shared" si="328"/>
        <v>0</v>
      </c>
      <c r="BX258" s="399">
        <f t="shared" si="329"/>
        <v>0</v>
      </c>
      <c r="BY258" s="412">
        <f t="shared" si="330"/>
        <v>0</v>
      </c>
      <c r="BZ258" s="413">
        <f t="shared" si="331"/>
        <v>0</v>
      </c>
      <c r="CA258" s="398" t="str">
        <f t="shared" si="332"/>
        <v>0</v>
      </c>
      <c r="CB258" s="398" t="str">
        <f t="shared" si="333"/>
        <v>0</v>
      </c>
      <c r="CC258" s="412">
        <f t="shared" si="334"/>
        <v>0</v>
      </c>
      <c r="CD258" s="412" t="str">
        <f t="shared" si="335"/>
        <v>0m0</v>
      </c>
      <c r="CE258" s="399">
        <f t="shared" si="336"/>
        <v>0</v>
      </c>
      <c r="CF258" s="399">
        <f t="shared" si="337"/>
        <v>0</v>
      </c>
      <c r="CG258" s="412">
        <f t="shared" si="338"/>
        <v>0</v>
      </c>
      <c r="CH258" s="413">
        <f t="shared" si="339"/>
        <v>0</v>
      </c>
      <c r="CI258" s="398" t="str">
        <f t="shared" si="340"/>
        <v>0</v>
      </c>
      <c r="CJ258" s="398" t="str">
        <f t="shared" si="341"/>
        <v>0</v>
      </c>
      <c r="CK258" s="412">
        <f t="shared" si="342"/>
        <v>0</v>
      </c>
      <c r="CL258" s="412" t="str">
        <f t="shared" si="343"/>
        <v>0m0</v>
      </c>
      <c r="CM258" s="399">
        <f t="shared" si="344"/>
        <v>0</v>
      </c>
      <c r="CN258" s="399">
        <f t="shared" si="345"/>
        <v>0</v>
      </c>
      <c r="CO258" s="412">
        <f t="shared" si="346"/>
        <v>0</v>
      </c>
      <c r="CP258" s="413">
        <f t="shared" si="347"/>
        <v>0</v>
      </c>
      <c r="CQ258" s="398" t="str">
        <f t="shared" si="348"/>
        <v>0</v>
      </c>
      <c r="CR258" s="398" t="str">
        <f t="shared" si="349"/>
        <v>0</v>
      </c>
      <c r="CS258" s="412">
        <f t="shared" si="350"/>
        <v>0</v>
      </c>
      <c r="CT258" s="412" t="str">
        <f t="shared" si="351"/>
        <v>0m0</v>
      </c>
      <c r="CU258" s="412">
        <f t="shared" si="352"/>
        <v>0</v>
      </c>
      <c r="CV258" s="412">
        <f t="shared" si="353"/>
        <v>0</v>
      </c>
      <c r="CW258" s="412">
        <f t="shared" si="354"/>
        <v>0</v>
      </c>
      <c r="CX258" s="412">
        <f t="shared" si="355"/>
        <v>0</v>
      </c>
      <c r="CY258" s="412">
        <f t="shared" si="356"/>
        <v>0</v>
      </c>
      <c r="CZ258" s="412" t="str">
        <f t="shared" si="357"/>
        <v/>
      </c>
      <c r="DA258" s="412" t="str">
        <f t="shared" si="358"/>
        <v/>
      </c>
      <c r="DB258" s="412" t="str">
        <f t="shared" si="359"/>
        <v/>
      </c>
      <c r="DC258" s="412" t="str">
        <f t="shared" si="360"/>
        <v/>
      </c>
      <c r="DD258" s="412" t="str">
        <f t="shared" si="361"/>
        <v/>
      </c>
      <c r="DE258" s="412"/>
      <c r="DG258" s="412" t="str">
        <f t="shared" si="362"/>
        <v/>
      </c>
      <c r="DH258" s="412" t="str">
        <f t="shared" si="363"/>
        <v/>
      </c>
      <c r="DI258" s="412">
        <f t="shared" si="364"/>
        <v>0</v>
      </c>
      <c r="DJ258" s="412" t="str">
        <f t="shared" si="365"/>
        <v/>
      </c>
      <c r="DK258" s="412" t="str">
        <f t="shared" si="366"/>
        <v/>
      </c>
      <c r="DL258" s="412" t="str">
        <f t="shared" si="367"/>
        <v/>
      </c>
      <c r="DM258" s="412" t="str">
        <f t="shared" si="368"/>
        <v/>
      </c>
      <c r="DN258" s="412" t="str">
        <f t="shared" si="369"/>
        <v/>
      </c>
      <c r="DO258" s="412" t="str">
        <f t="shared" si="370"/>
        <v/>
      </c>
      <c r="DR258" s="494"/>
      <c r="DS258" s="393">
        <f t="shared" si="373"/>
        <v>0</v>
      </c>
      <c r="DT258" s="393">
        <f t="shared" si="371"/>
        <v>0</v>
      </c>
      <c r="DU258" s="411">
        <f t="shared" si="372"/>
        <v>0</v>
      </c>
      <c r="DX258" s="494" t="e">
        <f>IF(BG258&lt;270000,○,"")</f>
        <v>#NAME?</v>
      </c>
    </row>
    <row r="259" spans="1:128" s="411" customFormat="1" ht="18" hidden="1" customHeight="1" thickBot="1">
      <c r="A259" s="145" t="str">
        <f t="shared" si="296"/>
        <v/>
      </c>
      <c r="B259" s="158"/>
      <c r="C259" s="31" t="str">
        <f>IF(B259="","",VLOOKUP(B259,学連登録!$C$2:$G$3000,2,FALSE))</f>
        <v/>
      </c>
      <c r="D259" s="32" t="str">
        <f>IF(B259="","",VLOOKUP(B259,学連登録!$C$2:$G$3000,3,FALSE))</f>
        <v/>
      </c>
      <c r="E259" s="33" t="str">
        <f>IF(B259="","",VLOOKUP(B259,学連登録!$C$2:$G$3000,4,FALSE))</f>
        <v/>
      </c>
      <c r="F259" s="383" t="str">
        <f>IF(B259="","",VLOOKUP(B259,学連登録!$C$2:$I$3000,7,FALSE))</f>
        <v/>
      </c>
      <c r="G259" s="159"/>
      <c r="H259" s="853"/>
      <c r="I259" s="854"/>
      <c r="J259" s="160"/>
      <c r="K259" s="825"/>
      <c r="L259" s="826"/>
      <c r="M259" s="160"/>
      <c r="N259" s="819"/>
      <c r="O259" s="820"/>
      <c r="P259" s="159"/>
      <c r="Q259" s="825"/>
      <c r="R259" s="826"/>
      <c r="S259" s="159"/>
      <c r="T259" s="825"/>
      <c r="U259" s="826"/>
      <c r="V259" s="103" t="str">
        <f>IF(B259="","",VLOOKUP(B259,学連登録!$C$2:$H$3000,6,FALSE))</f>
        <v/>
      </c>
      <c r="W259" s="377"/>
      <c r="X259" s="157"/>
      <c r="Y259" s="118" t="str">
        <f t="shared" si="374"/>
        <v/>
      </c>
      <c r="Z259" s="97" t="str">
        <f>IF(G259="","",VLOOKUP(G259,種目名!$O$5:$T$104,3,0))</f>
        <v/>
      </c>
      <c r="AA259" s="99" t="str">
        <f>IF(J259="","",VLOOKUP(J259,種目名!$O$5:$T$104,3,0))</f>
        <v/>
      </c>
      <c r="AB259" s="119" t="str">
        <f>IF(M259="","",VLOOKUP(M259,種目名!$O$5:$T$104,3,0))</f>
        <v/>
      </c>
      <c r="AC259" s="119" t="str">
        <f>IF(P259="","",VLOOKUP(AF259,種目名!$O$5:$T$104,3,0))</f>
        <v/>
      </c>
      <c r="AD259" s="120" t="str">
        <f>IF(S259="","",VLOOKUP(AI259,種目名!$O$5:$T$104,3,0))</f>
        <v/>
      </c>
      <c r="AE259" s="117">
        <f t="shared" si="375"/>
        <v>0</v>
      </c>
      <c r="AF259" s="157" t="str">
        <f t="shared" si="376"/>
        <v/>
      </c>
      <c r="AG259" s="157" t="str">
        <f t="shared" si="377"/>
        <v/>
      </c>
      <c r="AH259" s="117">
        <f t="shared" si="378"/>
        <v>0</v>
      </c>
      <c r="AI259" s="157" t="str">
        <f t="shared" si="379"/>
        <v/>
      </c>
      <c r="AJ259" s="157" t="str">
        <f t="shared" si="380"/>
        <v/>
      </c>
      <c r="AK259" s="390"/>
      <c r="AL259" s="171">
        <f t="shared" si="297"/>
        <v>0</v>
      </c>
      <c r="AM259" s="399">
        <f t="shared" si="298"/>
        <v>0</v>
      </c>
      <c r="AN259" s="399">
        <f>COUNTIF($B$12:B259,B259)</f>
        <v>0</v>
      </c>
      <c r="AO259" s="399"/>
      <c r="AP259" s="399" t="str">
        <f t="shared" si="299"/>
        <v/>
      </c>
      <c r="AQ259" s="399" t="str">
        <f t="shared" si="300"/>
        <v/>
      </c>
      <c r="AR259" s="399" t="str">
        <f t="shared" si="301"/>
        <v/>
      </c>
      <c r="AS259" s="399" t="str">
        <f t="shared" si="302"/>
        <v/>
      </c>
      <c r="AT259" s="399">
        <f t="shared" si="303"/>
        <v>0</v>
      </c>
      <c r="AU259" s="399" t="str">
        <f t="shared" si="304"/>
        <v/>
      </c>
      <c r="AV259" s="399" t="str">
        <f t="shared" si="305"/>
        <v/>
      </c>
      <c r="AW259" s="399" t="str">
        <f t="shared" si="306"/>
        <v/>
      </c>
      <c r="AX259" s="399" t="str">
        <f t="shared" si="307"/>
        <v/>
      </c>
      <c r="AY259" s="399" t="str">
        <f t="shared" si="308"/>
        <v/>
      </c>
      <c r="AZ259" s="399" t="str">
        <f t="shared" si="309"/>
        <v/>
      </c>
      <c r="BA259" s="399" t="str">
        <f t="shared" si="310"/>
        <v/>
      </c>
      <c r="BB259" s="399" t="str">
        <f t="shared" si="311"/>
        <v/>
      </c>
      <c r="BC259" s="399" t="str">
        <f t="shared" si="312"/>
        <v/>
      </c>
      <c r="BD259" s="403" t="str">
        <f t="shared" si="313"/>
        <v/>
      </c>
      <c r="BE259" s="393">
        <f t="shared" si="314"/>
        <v>0</v>
      </c>
      <c r="BF259" s="157"/>
      <c r="BG259" s="399">
        <f t="shared" si="315"/>
        <v>0</v>
      </c>
      <c r="BH259" s="399">
        <f t="shared" si="316"/>
        <v>0</v>
      </c>
      <c r="BI259" s="412">
        <f t="shared" si="317"/>
        <v>0</v>
      </c>
      <c r="BJ259" s="413">
        <f t="shared" si="293"/>
        <v>0</v>
      </c>
      <c r="BK259" s="398" t="str">
        <f t="shared" si="294"/>
        <v>0</v>
      </c>
      <c r="BL259" s="398" t="str">
        <f t="shared" si="295"/>
        <v>0</v>
      </c>
      <c r="BM259" s="412">
        <f t="shared" si="318"/>
        <v>0</v>
      </c>
      <c r="BN259" s="412" t="str">
        <f t="shared" si="319"/>
        <v>0m0</v>
      </c>
      <c r="BO259" s="399">
        <f t="shared" si="320"/>
        <v>0</v>
      </c>
      <c r="BP259" s="399">
        <f t="shared" si="321"/>
        <v>0</v>
      </c>
      <c r="BQ259" s="412">
        <f t="shared" si="322"/>
        <v>0</v>
      </c>
      <c r="BR259" s="413">
        <f t="shared" si="323"/>
        <v>0</v>
      </c>
      <c r="BS259" s="398" t="str">
        <f t="shared" si="324"/>
        <v>0</v>
      </c>
      <c r="BT259" s="398" t="str">
        <f t="shared" si="325"/>
        <v>0</v>
      </c>
      <c r="BU259" s="412">
        <f t="shared" si="326"/>
        <v>0</v>
      </c>
      <c r="BV259" s="412" t="str">
        <f t="shared" si="327"/>
        <v>0m0</v>
      </c>
      <c r="BW259" s="399">
        <f t="shared" si="328"/>
        <v>0</v>
      </c>
      <c r="BX259" s="399">
        <f t="shared" si="329"/>
        <v>0</v>
      </c>
      <c r="BY259" s="412">
        <f t="shared" si="330"/>
        <v>0</v>
      </c>
      <c r="BZ259" s="413">
        <f t="shared" si="331"/>
        <v>0</v>
      </c>
      <c r="CA259" s="398" t="str">
        <f t="shared" si="332"/>
        <v>0</v>
      </c>
      <c r="CB259" s="398" t="str">
        <f t="shared" si="333"/>
        <v>0</v>
      </c>
      <c r="CC259" s="412">
        <f t="shared" si="334"/>
        <v>0</v>
      </c>
      <c r="CD259" s="412" t="str">
        <f t="shared" si="335"/>
        <v>0m0</v>
      </c>
      <c r="CE259" s="399">
        <f t="shared" si="336"/>
        <v>0</v>
      </c>
      <c r="CF259" s="399">
        <f t="shared" si="337"/>
        <v>0</v>
      </c>
      <c r="CG259" s="412">
        <f t="shared" si="338"/>
        <v>0</v>
      </c>
      <c r="CH259" s="413">
        <f t="shared" si="339"/>
        <v>0</v>
      </c>
      <c r="CI259" s="398" t="str">
        <f t="shared" si="340"/>
        <v>0</v>
      </c>
      <c r="CJ259" s="398" t="str">
        <f t="shared" si="341"/>
        <v>0</v>
      </c>
      <c r="CK259" s="412">
        <f t="shared" si="342"/>
        <v>0</v>
      </c>
      <c r="CL259" s="412" t="str">
        <f t="shared" si="343"/>
        <v>0m0</v>
      </c>
      <c r="CM259" s="399">
        <f t="shared" si="344"/>
        <v>0</v>
      </c>
      <c r="CN259" s="399">
        <f t="shared" si="345"/>
        <v>0</v>
      </c>
      <c r="CO259" s="412">
        <f t="shared" si="346"/>
        <v>0</v>
      </c>
      <c r="CP259" s="413">
        <f t="shared" si="347"/>
        <v>0</v>
      </c>
      <c r="CQ259" s="398" t="str">
        <f t="shared" si="348"/>
        <v>0</v>
      </c>
      <c r="CR259" s="398" t="str">
        <f t="shared" si="349"/>
        <v>0</v>
      </c>
      <c r="CS259" s="412">
        <f t="shared" si="350"/>
        <v>0</v>
      </c>
      <c r="CT259" s="412" t="str">
        <f t="shared" si="351"/>
        <v>0m0</v>
      </c>
      <c r="CU259" s="412">
        <f t="shared" si="352"/>
        <v>0</v>
      </c>
      <c r="CV259" s="412">
        <f t="shared" si="353"/>
        <v>0</v>
      </c>
      <c r="CW259" s="412">
        <f t="shared" si="354"/>
        <v>0</v>
      </c>
      <c r="CX259" s="412">
        <f t="shared" si="355"/>
        <v>0</v>
      </c>
      <c r="CY259" s="412">
        <f t="shared" si="356"/>
        <v>0</v>
      </c>
      <c r="CZ259" s="412" t="str">
        <f t="shared" si="357"/>
        <v/>
      </c>
      <c r="DA259" s="412" t="str">
        <f t="shared" si="358"/>
        <v/>
      </c>
      <c r="DB259" s="412" t="str">
        <f t="shared" si="359"/>
        <v/>
      </c>
      <c r="DC259" s="412" t="str">
        <f t="shared" si="360"/>
        <v/>
      </c>
      <c r="DD259" s="412" t="str">
        <f t="shared" si="361"/>
        <v/>
      </c>
      <c r="DE259" s="412"/>
      <c r="DG259" s="412" t="str">
        <f t="shared" si="362"/>
        <v/>
      </c>
      <c r="DH259" s="412" t="str">
        <f t="shared" si="363"/>
        <v/>
      </c>
      <c r="DI259" s="412">
        <f t="shared" si="364"/>
        <v>0</v>
      </c>
      <c r="DJ259" s="412" t="str">
        <f t="shared" si="365"/>
        <v/>
      </c>
      <c r="DK259" s="412" t="str">
        <f t="shared" si="366"/>
        <v/>
      </c>
      <c r="DL259" s="412" t="str">
        <f t="shared" si="367"/>
        <v/>
      </c>
      <c r="DM259" s="412" t="str">
        <f t="shared" si="368"/>
        <v/>
      </c>
      <c r="DN259" s="412" t="str">
        <f t="shared" si="369"/>
        <v/>
      </c>
      <c r="DO259" s="412" t="str">
        <f t="shared" si="370"/>
        <v/>
      </c>
      <c r="DR259" s="494"/>
      <c r="DS259" s="393">
        <f t="shared" si="373"/>
        <v>0</v>
      </c>
      <c r="DT259" s="393">
        <f t="shared" si="371"/>
        <v>0</v>
      </c>
      <c r="DU259" s="411">
        <f t="shared" si="372"/>
        <v>0</v>
      </c>
      <c r="DX259" s="494" t="e">
        <f>IF(BG259&lt;270000,○,"")</f>
        <v>#NAME?</v>
      </c>
    </row>
    <row r="260" spans="1:128" s="411" customFormat="1" ht="18" hidden="1" customHeight="1" thickBot="1">
      <c r="A260" s="145" t="str">
        <f t="shared" si="296"/>
        <v/>
      </c>
      <c r="B260" s="158"/>
      <c r="C260" s="31" t="str">
        <f>IF(B260="","",VLOOKUP(B260,学連登録!$C$2:$G$3000,2,FALSE))</f>
        <v/>
      </c>
      <c r="D260" s="32" t="str">
        <f>IF(B260="","",VLOOKUP(B260,学連登録!$C$2:$G$3000,3,FALSE))</f>
        <v/>
      </c>
      <c r="E260" s="33" t="str">
        <f>IF(B260="","",VLOOKUP(B260,学連登録!$C$2:$G$3000,4,FALSE))</f>
        <v/>
      </c>
      <c r="F260" s="383" t="str">
        <f>IF(B260="","",VLOOKUP(B260,学連登録!$C$2:$I$3000,7,FALSE))</f>
        <v/>
      </c>
      <c r="G260" s="159"/>
      <c r="H260" s="853"/>
      <c r="I260" s="854"/>
      <c r="J260" s="160"/>
      <c r="K260" s="825"/>
      <c r="L260" s="826"/>
      <c r="M260" s="160"/>
      <c r="N260" s="819"/>
      <c r="O260" s="820"/>
      <c r="P260" s="159"/>
      <c r="Q260" s="825"/>
      <c r="R260" s="826"/>
      <c r="S260" s="159"/>
      <c r="T260" s="825"/>
      <c r="U260" s="826"/>
      <c r="V260" s="103" t="str">
        <f>IF(B260="","",VLOOKUP(B260,学連登録!$C$2:$H$3000,6,FALSE))</f>
        <v/>
      </c>
      <c r="W260" s="377"/>
      <c r="X260" s="157"/>
      <c r="Y260" s="118" t="str">
        <f t="shared" si="374"/>
        <v/>
      </c>
      <c r="Z260" s="97" t="str">
        <f>IF(G260="","",VLOOKUP(G260,種目名!$O$5:$T$104,3,0))</f>
        <v/>
      </c>
      <c r="AA260" s="99" t="str">
        <f>IF(J260="","",VLOOKUP(J260,種目名!$O$5:$T$104,3,0))</f>
        <v/>
      </c>
      <c r="AB260" s="119" t="str">
        <f>IF(M260="","",VLOOKUP(M260,種目名!$O$5:$T$104,3,0))</f>
        <v/>
      </c>
      <c r="AC260" s="119" t="str">
        <f>IF(P260="","",VLOOKUP(AF260,種目名!$O$5:$T$104,3,0))</f>
        <v/>
      </c>
      <c r="AD260" s="120" t="str">
        <f>IF(S260="","",VLOOKUP(AI260,種目名!$O$5:$T$104,3,0))</f>
        <v/>
      </c>
      <c r="AE260" s="117">
        <f t="shared" si="375"/>
        <v>0</v>
      </c>
      <c r="AF260" s="157" t="str">
        <f t="shared" si="376"/>
        <v/>
      </c>
      <c r="AG260" s="157" t="str">
        <f t="shared" si="377"/>
        <v/>
      </c>
      <c r="AH260" s="117">
        <f t="shared" si="378"/>
        <v>0</v>
      </c>
      <c r="AI260" s="157" t="str">
        <f t="shared" si="379"/>
        <v/>
      </c>
      <c r="AJ260" s="157" t="str">
        <f t="shared" si="380"/>
        <v/>
      </c>
      <c r="AK260" s="390"/>
      <c r="AL260" s="171">
        <f t="shared" si="297"/>
        <v>0</v>
      </c>
      <c r="AM260" s="399">
        <f t="shared" si="298"/>
        <v>0</v>
      </c>
      <c r="AN260" s="399">
        <f>COUNTIF($B$12:B260,B260)</f>
        <v>0</v>
      </c>
      <c r="AO260" s="399"/>
      <c r="AP260" s="399" t="str">
        <f t="shared" si="299"/>
        <v/>
      </c>
      <c r="AQ260" s="399" t="str">
        <f t="shared" si="300"/>
        <v/>
      </c>
      <c r="AR260" s="399" t="str">
        <f t="shared" si="301"/>
        <v/>
      </c>
      <c r="AS260" s="399" t="str">
        <f t="shared" si="302"/>
        <v/>
      </c>
      <c r="AT260" s="399">
        <f t="shared" si="303"/>
        <v>0</v>
      </c>
      <c r="AU260" s="399" t="str">
        <f t="shared" si="304"/>
        <v/>
      </c>
      <c r="AV260" s="399" t="str">
        <f t="shared" si="305"/>
        <v/>
      </c>
      <c r="AW260" s="399" t="str">
        <f t="shared" si="306"/>
        <v/>
      </c>
      <c r="AX260" s="399" t="str">
        <f t="shared" si="307"/>
        <v/>
      </c>
      <c r="AY260" s="399" t="str">
        <f t="shared" si="308"/>
        <v/>
      </c>
      <c r="AZ260" s="399" t="str">
        <f t="shared" si="309"/>
        <v/>
      </c>
      <c r="BA260" s="399" t="str">
        <f t="shared" si="310"/>
        <v/>
      </c>
      <c r="BB260" s="399" t="str">
        <f t="shared" si="311"/>
        <v/>
      </c>
      <c r="BC260" s="399" t="str">
        <f t="shared" si="312"/>
        <v/>
      </c>
      <c r="BD260" s="403" t="str">
        <f t="shared" si="313"/>
        <v/>
      </c>
      <c r="BE260" s="393">
        <f t="shared" si="314"/>
        <v>0</v>
      </c>
      <c r="BF260" s="157"/>
      <c r="BG260" s="399">
        <f t="shared" si="315"/>
        <v>0</v>
      </c>
      <c r="BH260" s="399">
        <f t="shared" si="316"/>
        <v>0</v>
      </c>
      <c r="BI260" s="412">
        <f t="shared" si="317"/>
        <v>0</v>
      </c>
      <c r="BJ260" s="413">
        <f t="shared" si="293"/>
        <v>0</v>
      </c>
      <c r="BK260" s="398" t="str">
        <f t="shared" si="294"/>
        <v>0</v>
      </c>
      <c r="BL260" s="398" t="str">
        <f t="shared" si="295"/>
        <v>0</v>
      </c>
      <c r="BM260" s="412">
        <f t="shared" si="318"/>
        <v>0</v>
      </c>
      <c r="BN260" s="412" t="str">
        <f t="shared" si="319"/>
        <v>0m0</v>
      </c>
      <c r="BO260" s="399">
        <f t="shared" si="320"/>
        <v>0</v>
      </c>
      <c r="BP260" s="399">
        <f t="shared" si="321"/>
        <v>0</v>
      </c>
      <c r="BQ260" s="412">
        <f t="shared" si="322"/>
        <v>0</v>
      </c>
      <c r="BR260" s="413">
        <f t="shared" si="323"/>
        <v>0</v>
      </c>
      <c r="BS260" s="398" t="str">
        <f t="shared" si="324"/>
        <v>0</v>
      </c>
      <c r="BT260" s="398" t="str">
        <f t="shared" si="325"/>
        <v>0</v>
      </c>
      <c r="BU260" s="412">
        <f t="shared" si="326"/>
        <v>0</v>
      </c>
      <c r="BV260" s="412" t="str">
        <f t="shared" si="327"/>
        <v>0m0</v>
      </c>
      <c r="BW260" s="399">
        <f t="shared" si="328"/>
        <v>0</v>
      </c>
      <c r="BX260" s="399">
        <f t="shared" si="329"/>
        <v>0</v>
      </c>
      <c r="BY260" s="412">
        <f t="shared" si="330"/>
        <v>0</v>
      </c>
      <c r="BZ260" s="413">
        <f t="shared" si="331"/>
        <v>0</v>
      </c>
      <c r="CA260" s="398" t="str">
        <f t="shared" si="332"/>
        <v>0</v>
      </c>
      <c r="CB260" s="398" t="str">
        <f t="shared" si="333"/>
        <v>0</v>
      </c>
      <c r="CC260" s="412">
        <f t="shared" si="334"/>
        <v>0</v>
      </c>
      <c r="CD260" s="412" t="str">
        <f t="shared" si="335"/>
        <v>0m0</v>
      </c>
      <c r="CE260" s="399">
        <f t="shared" si="336"/>
        <v>0</v>
      </c>
      <c r="CF260" s="399">
        <f t="shared" si="337"/>
        <v>0</v>
      </c>
      <c r="CG260" s="412">
        <f t="shared" si="338"/>
        <v>0</v>
      </c>
      <c r="CH260" s="413">
        <f t="shared" si="339"/>
        <v>0</v>
      </c>
      <c r="CI260" s="398" t="str">
        <f t="shared" si="340"/>
        <v>0</v>
      </c>
      <c r="CJ260" s="398" t="str">
        <f t="shared" si="341"/>
        <v>0</v>
      </c>
      <c r="CK260" s="412">
        <f t="shared" si="342"/>
        <v>0</v>
      </c>
      <c r="CL260" s="412" t="str">
        <f t="shared" si="343"/>
        <v>0m0</v>
      </c>
      <c r="CM260" s="399">
        <f t="shared" si="344"/>
        <v>0</v>
      </c>
      <c r="CN260" s="399">
        <f t="shared" si="345"/>
        <v>0</v>
      </c>
      <c r="CO260" s="412">
        <f t="shared" si="346"/>
        <v>0</v>
      </c>
      <c r="CP260" s="413">
        <f t="shared" si="347"/>
        <v>0</v>
      </c>
      <c r="CQ260" s="398" t="str">
        <f t="shared" si="348"/>
        <v>0</v>
      </c>
      <c r="CR260" s="398" t="str">
        <f t="shared" si="349"/>
        <v>0</v>
      </c>
      <c r="CS260" s="412">
        <f t="shared" si="350"/>
        <v>0</v>
      </c>
      <c r="CT260" s="412" t="str">
        <f t="shared" si="351"/>
        <v>0m0</v>
      </c>
      <c r="CU260" s="412">
        <f t="shared" si="352"/>
        <v>0</v>
      </c>
      <c r="CV260" s="412">
        <f t="shared" si="353"/>
        <v>0</v>
      </c>
      <c r="CW260" s="412">
        <f t="shared" si="354"/>
        <v>0</v>
      </c>
      <c r="CX260" s="412">
        <f t="shared" si="355"/>
        <v>0</v>
      </c>
      <c r="CY260" s="412">
        <f t="shared" si="356"/>
        <v>0</v>
      </c>
      <c r="CZ260" s="412" t="str">
        <f t="shared" si="357"/>
        <v/>
      </c>
      <c r="DA260" s="412" t="str">
        <f t="shared" si="358"/>
        <v/>
      </c>
      <c r="DB260" s="412" t="str">
        <f t="shared" si="359"/>
        <v/>
      </c>
      <c r="DC260" s="412" t="str">
        <f t="shared" si="360"/>
        <v/>
      </c>
      <c r="DD260" s="412" t="str">
        <f t="shared" si="361"/>
        <v/>
      </c>
      <c r="DE260" s="412"/>
      <c r="DG260" s="412" t="str">
        <f t="shared" si="362"/>
        <v/>
      </c>
      <c r="DH260" s="412" t="str">
        <f t="shared" si="363"/>
        <v/>
      </c>
      <c r="DI260" s="412">
        <f t="shared" si="364"/>
        <v>0</v>
      </c>
      <c r="DJ260" s="412" t="str">
        <f t="shared" si="365"/>
        <v/>
      </c>
      <c r="DK260" s="412" t="str">
        <f t="shared" si="366"/>
        <v/>
      </c>
      <c r="DL260" s="412" t="str">
        <f t="shared" si="367"/>
        <v/>
      </c>
      <c r="DM260" s="412" t="str">
        <f t="shared" si="368"/>
        <v/>
      </c>
      <c r="DN260" s="412" t="str">
        <f t="shared" si="369"/>
        <v/>
      </c>
      <c r="DO260" s="412" t="str">
        <f t="shared" si="370"/>
        <v/>
      </c>
      <c r="DR260" s="494"/>
      <c r="DS260" s="393">
        <f t="shared" si="373"/>
        <v>0</v>
      </c>
      <c r="DT260" s="393">
        <f t="shared" si="371"/>
        <v>0</v>
      </c>
      <c r="DU260" s="411">
        <f t="shared" si="372"/>
        <v>0</v>
      </c>
      <c r="DX260" s="494" t="e">
        <f>IF(BG260&lt;270000,○,"")</f>
        <v>#NAME?</v>
      </c>
    </row>
    <row r="261" spans="1:128" s="411" customFormat="1" ht="18" hidden="1" customHeight="1" thickBot="1">
      <c r="A261" s="145" t="str">
        <f t="shared" si="296"/>
        <v/>
      </c>
      <c r="B261" s="158"/>
      <c r="C261" s="31" t="str">
        <f>IF(B261="","",VLOOKUP(B261,学連登録!$C$2:$G$3000,2,FALSE))</f>
        <v/>
      </c>
      <c r="D261" s="32" t="str">
        <f>IF(B261="","",VLOOKUP(B261,学連登録!$C$2:$G$3000,3,FALSE))</f>
        <v/>
      </c>
      <c r="E261" s="33" t="str">
        <f>IF(B261="","",VLOOKUP(B261,学連登録!$C$2:$G$3000,4,FALSE))</f>
        <v/>
      </c>
      <c r="F261" s="383" t="str">
        <f>IF(B261="","",VLOOKUP(B261,学連登録!$C$2:$I$3000,7,FALSE))</f>
        <v/>
      </c>
      <c r="G261" s="159"/>
      <c r="H261" s="853"/>
      <c r="I261" s="854"/>
      <c r="J261" s="160"/>
      <c r="K261" s="825"/>
      <c r="L261" s="826"/>
      <c r="M261" s="160"/>
      <c r="N261" s="819"/>
      <c r="O261" s="820"/>
      <c r="P261" s="159"/>
      <c r="Q261" s="825"/>
      <c r="R261" s="826"/>
      <c r="S261" s="159"/>
      <c r="T261" s="825"/>
      <c r="U261" s="826"/>
      <c r="V261" s="103" t="str">
        <f>IF(B261="","",VLOOKUP(B261,学連登録!$C$2:$H$3000,6,FALSE))</f>
        <v/>
      </c>
      <c r="W261" s="377"/>
      <c r="X261" s="157"/>
      <c r="Y261" s="118" t="str">
        <f t="shared" si="374"/>
        <v/>
      </c>
      <c r="Z261" s="97" t="str">
        <f>IF(G261="","",VLOOKUP(G261,種目名!$O$5:$T$104,3,0))</f>
        <v/>
      </c>
      <c r="AA261" s="99" t="str">
        <f>IF(J261="","",VLOOKUP(J261,種目名!$O$5:$T$104,3,0))</f>
        <v/>
      </c>
      <c r="AB261" s="119" t="str">
        <f>IF(M261="","",VLOOKUP(M261,種目名!$O$5:$T$104,3,0))</f>
        <v/>
      </c>
      <c r="AC261" s="119" t="str">
        <f>IF(P261="","",VLOOKUP(AF261,種目名!$O$5:$T$104,3,0))</f>
        <v/>
      </c>
      <c r="AD261" s="120" t="str">
        <f>IF(S261="","",VLOOKUP(AI261,種目名!$O$5:$T$104,3,0))</f>
        <v/>
      </c>
      <c r="AE261" s="117">
        <f t="shared" si="375"/>
        <v>0</v>
      </c>
      <c r="AF261" s="157" t="str">
        <f t="shared" si="376"/>
        <v/>
      </c>
      <c r="AG261" s="157" t="str">
        <f t="shared" si="377"/>
        <v/>
      </c>
      <c r="AH261" s="117">
        <f t="shared" si="378"/>
        <v>0</v>
      </c>
      <c r="AI261" s="157" t="str">
        <f t="shared" si="379"/>
        <v/>
      </c>
      <c r="AJ261" s="157" t="str">
        <f t="shared" si="380"/>
        <v/>
      </c>
      <c r="AK261" s="390"/>
      <c r="AL261" s="171">
        <f t="shared" si="297"/>
        <v>0</v>
      </c>
      <c r="AM261" s="399">
        <f t="shared" si="298"/>
        <v>0</v>
      </c>
      <c r="AN261" s="399">
        <f>COUNTIF($B$12:B261,B261)</f>
        <v>0</v>
      </c>
      <c r="AO261" s="399"/>
      <c r="AP261" s="399" t="str">
        <f t="shared" si="299"/>
        <v/>
      </c>
      <c r="AQ261" s="399" t="str">
        <f t="shared" si="300"/>
        <v/>
      </c>
      <c r="AR261" s="399" t="str">
        <f t="shared" si="301"/>
        <v/>
      </c>
      <c r="AS261" s="399" t="str">
        <f t="shared" si="302"/>
        <v/>
      </c>
      <c r="AT261" s="399">
        <f t="shared" si="303"/>
        <v>0</v>
      </c>
      <c r="AU261" s="399" t="str">
        <f t="shared" si="304"/>
        <v/>
      </c>
      <c r="AV261" s="399" t="str">
        <f t="shared" si="305"/>
        <v/>
      </c>
      <c r="AW261" s="399" t="str">
        <f t="shared" si="306"/>
        <v/>
      </c>
      <c r="AX261" s="399" t="str">
        <f t="shared" si="307"/>
        <v/>
      </c>
      <c r="AY261" s="399" t="str">
        <f t="shared" si="308"/>
        <v/>
      </c>
      <c r="AZ261" s="399" t="str">
        <f t="shared" si="309"/>
        <v/>
      </c>
      <c r="BA261" s="399" t="str">
        <f t="shared" si="310"/>
        <v/>
      </c>
      <c r="BB261" s="399" t="str">
        <f t="shared" si="311"/>
        <v/>
      </c>
      <c r="BC261" s="399" t="str">
        <f t="shared" si="312"/>
        <v/>
      </c>
      <c r="BD261" s="403" t="str">
        <f t="shared" si="313"/>
        <v/>
      </c>
      <c r="BE261" s="393">
        <f t="shared" si="314"/>
        <v>0</v>
      </c>
      <c r="BF261" s="157"/>
      <c r="BG261" s="399">
        <f t="shared" si="315"/>
        <v>0</v>
      </c>
      <c r="BH261" s="399">
        <f t="shared" si="316"/>
        <v>0</v>
      </c>
      <c r="BI261" s="412">
        <f t="shared" si="317"/>
        <v>0</v>
      </c>
      <c r="BJ261" s="413">
        <f t="shared" si="293"/>
        <v>0</v>
      </c>
      <c r="BK261" s="398" t="str">
        <f t="shared" si="294"/>
        <v>0</v>
      </c>
      <c r="BL261" s="398" t="str">
        <f t="shared" si="295"/>
        <v>0</v>
      </c>
      <c r="BM261" s="412">
        <f t="shared" si="318"/>
        <v>0</v>
      </c>
      <c r="BN261" s="412" t="str">
        <f t="shared" si="319"/>
        <v>0m0</v>
      </c>
      <c r="BO261" s="399">
        <f t="shared" si="320"/>
        <v>0</v>
      </c>
      <c r="BP261" s="399">
        <f t="shared" si="321"/>
        <v>0</v>
      </c>
      <c r="BQ261" s="412">
        <f t="shared" si="322"/>
        <v>0</v>
      </c>
      <c r="BR261" s="413">
        <f t="shared" si="323"/>
        <v>0</v>
      </c>
      <c r="BS261" s="398" t="str">
        <f t="shared" si="324"/>
        <v>0</v>
      </c>
      <c r="BT261" s="398" t="str">
        <f t="shared" si="325"/>
        <v>0</v>
      </c>
      <c r="BU261" s="412">
        <f t="shared" si="326"/>
        <v>0</v>
      </c>
      <c r="BV261" s="412" t="str">
        <f t="shared" si="327"/>
        <v>0m0</v>
      </c>
      <c r="BW261" s="399">
        <f t="shared" si="328"/>
        <v>0</v>
      </c>
      <c r="BX261" s="399">
        <f t="shared" si="329"/>
        <v>0</v>
      </c>
      <c r="BY261" s="412">
        <f t="shared" si="330"/>
        <v>0</v>
      </c>
      <c r="BZ261" s="413">
        <f t="shared" si="331"/>
        <v>0</v>
      </c>
      <c r="CA261" s="398" t="str">
        <f t="shared" si="332"/>
        <v>0</v>
      </c>
      <c r="CB261" s="398" t="str">
        <f t="shared" si="333"/>
        <v>0</v>
      </c>
      <c r="CC261" s="412">
        <f t="shared" si="334"/>
        <v>0</v>
      </c>
      <c r="CD261" s="412" t="str">
        <f t="shared" si="335"/>
        <v>0m0</v>
      </c>
      <c r="CE261" s="399">
        <f t="shared" si="336"/>
        <v>0</v>
      </c>
      <c r="CF261" s="399">
        <f t="shared" si="337"/>
        <v>0</v>
      </c>
      <c r="CG261" s="412">
        <f t="shared" si="338"/>
        <v>0</v>
      </c>
      <c r="CH261" s="413">
        <f t="shared" si="339"/>
        <v>0</v>
      </c>
      <c r="CI261" s="398" t="str">
        <f t="shared" si="340"/>
        <v>0</v>
      </c>
      <c r="CJ261" s="398" t="str">
        <f t="shared" si="341"/>
        <v>0</v>
      </c>
      <c r="CK261" s="412">
        <f t="shared" si="342"/>
        <v>0</v>
      </c>
      <c r="CL261" s="412" t="str">
        <f t="shared" si="343"/>
        <v>0m0</v>
      </c>
      <c r="CM261" s="399">
        <f t="shared" si="344"/>
        <v>0</v>
      </c>
      <c r="CN261" s="399">
        <f t="shared" si="345"/>
        <v>0</v>
      </c>
      <c r="CO261" s="412">
        <f t="shared" si="346"/>
        <v>0</v>
      </c>
      <c r="CP261" s="413">
        <f t="shared" si="347"/>
        <v>0</v>
      </c>
      <c r="CQ261" s="398" t="str">
        <f t="shared" si="348"/>
        <v>0</v>
      </c>
      <c r="CR261" s="398" t="str">
        <f t="shared" si="349"/>
        <v>0</v>
      </c>
      <c r="CS261" s="412">
        <f t="shared" si="350"/>
        <v>0</v>
      </c>
      <c r="CT261" s="412" t="str">
        <f t="shared" si="351"/>
        <v>0m0</v>
      </c>
      <c r="CU261" s="412">
        <f t="shared" si="352"/>
        <v>0</v>
      </c>
      <c r="CV261" s="412">
        <f t="shared" si="353"/>
        <v>0</v>
      </c>
      <c r="CW261" s="412">
        <f t="shared" si="354"/>
        <v>0</v>
      </c>
      <c r="CX261" s="412">
        <f t="shared" si="355"/>
        <v>0</v>
      </c>
      <c r="CY261" s="412">
        <f t="shared" si="356"/>
        <v>0</v>
      </c>
      <c r="CZ261" s="412" t="str">
        <f t="shared" si="357"/>
        <v/>
      </c>
      <c r="DA261" s="412" t="str">
        <f t="shared" si="358"/>
        <v/>
      </c>
      <c r="DB261" s="412" t="str">
        <f t="shared" si="359"/>
        <v/>
      </c>
      <c r="DC261" s="412" t="str">
        <f t="shared" si="360"/>
        <v/>
      </c>
      <c r="DD261" s="412" t="str">
        <f t="shared" si="361"/>
        <v/>
      </c>
      <c r="DE261" s="412"/>
      <c r="DG261" s="412" t="str">
        <f t="shared" si="362"/>
        <v/>
      </c>
      <c r="DH261" s="412" t="str">
        <f t="shared" si="363"/>
        <v/>
      </c>
      <c r="DI261" s="412">
        <f t="shared" si="364"/>
        <v>0</v>
      </c>
      <c r="DJ261" s="412" t="str">
        <f t="shared" si="365"/>
        <v/>
      </c>
      <c r="DK261" s="412" t="str">
        <f t="shared" si="366"/>
        <v/>
      </c>
      <c r="DL261" s="412" t="str">
        <f t="shared" si="367"/>
        <v/>
      </c>
      <c r="DM261" s="412" t="str">
        <f t="shared" si="368"/>
        <v/>
      </c>
      <c r="DN261" s="412" t="str">
        <f t="shared" si="369"/>
        <v/>
      </c>
      <c r="DO261" s="412" t="str">
        <f t="shared" si="370"/>
        <v/>
      </c>
      <c r="DR261" s="494"/>
      <c r="DS261" s="393">
        <f t="shared" si="373"/>
        <v>0</v>
      </c>
      <c r="DT261" s="393">
        <f t="shared" si="371"/>
        <v>0</v>
      </c>
      <c r="DU261" s="411">
        <f t="shared" si="372"/>
        <v>0</v>
      </c>
      <c r="DX261" s="494" t="e">
        <f>IF(BG261&lt;270000,○,"")</f>
        <v>#NAME?</v>
      </c>
    </row>
    <row r="262" spans="1:128" s="411" customFormat="1" ht="18" hidden="1" customHeight="1" thickBot="1">
      <c r="A262" s="145" t="str">
        <f t="shared" si="296"/>
        <v/>
      </c>
      <c r="B262" s="158"/>
      <c r="C262" s="31" t="str">
        <f>IF(B262="","",VLOOKUP(B262,学連登録!$C$2:$G$3000,2,FALSE))</f>
        <v/>
      </c>
      <c r="D262" s="32" t="str">
        <f>IF(B262="","",VLOOKUP(B262,学連登録!$C$2:$G$3000,3,FALSE))</f>
        <v/>
      </c>
      <c r="E262" s="33" t="str">
        <f>IF(B262="","",VLOOKUP(B262,学連登録!$C$2:$G$3000,4,FALSE))</f>
        <v/>
      </c>
      <c r="F262" s="383" t="str">
        <f>IF(B262="","",VLOOKUP(B262,学連登録!$C$2:$I$3000,7,FALSE))</f>
        <v/>
      </c>
      <c r="G262" s="159"/>
      <c r="H262" s="853"/>
      <c r="I262" s="854"/>
      <c r="J262" s="160"/>
      <c r="K262" s="825"/>
      <c r="L262" s="826"/>
      <c r="M262" s="160"/>
      <c r="N262" s="819"/>
      <c r="O262" s="820"/>
      <c r="P262" s="159"/>
      <c r="Q262" s="825"/>
      <c r="R262" s="826"/>
      <c r="S262" s="159"/>
      <c r="T262" s="825"/>
      <c r="U262" s="826"/>
      <c r="V262" s="103" t="str">
        <f>IF(B262="","",VLOOKUP(B262,学連登録!$C$2:$H$3000,6,FALSE))</f>
        <v/>
      </c>
      <c r="W262" s="377"/>
      <c r="X262" s="157"/>
      <c r="Y262" s="118" t="str">
        <f t="shared" si="374"/>
        <v/>
      </c>
      <c r="Z262" s="97" t="str">
        <f>IF(G262="","",VLOOKUP(G262,種目名!$O$5:$T$104,3,0))</f>
        <v/>
      </c>
      <c r="AA262" s="99" t="str">
        <f>IF(J262="","",VLOOKUP(J262,種目名!$O$5:$T$104,3,0))</f>
        <v/>
      </c>
      <c r="AB262" s="119" t="str">
        <f>IF(M262="","",VLOOKUP(M262,種目名!$O$5:$T$104,3,0))</f>
        <v/>
      </c>
      <c r="AC262" s="119" t="str">
        <f>IF(P262="","",VLOOKUP(AF262,種目名!$O$5:$T$104,3,0))</f>
        <v/>
      </c>
      <c r="AD262" s="120" t="str">
        <f>IF(S262="","",VLOOKUP(AI262,種目名!$O$5:$T$104,3,0))</f>
        <v/>
      </c>
      <c r="AE262" s="117">
        <f t="shared" si="375"/>
        <v>0</v>
      </c>
      <c r="AF262" s="157" t="str">
        <f t="shared" si="376"/>
        <v/>
      </c>
      <c r="AG262" s="157" t="str">
        <f t="shared" si="377"/>
        <v/>
      </c>
      <c r="AH262" s="117">
        <f t="shared" si="378"/>
        <v>0</v>
      </c>
      <c r="AI262" s="157" t="str">
        <f t="shared" si="379"/>
        <v/>
      </c>
      <c r="AJ262" s="157" t="str">
        <f t="shared" si="380"/>
        <v/>
      </c>
      <c r="AK262" s="390"/>
      <c r="AL262" s="171">
        <f t="shared" si="297"/>
        <v>0</v>
      </c>
      <c r="AM262" s="399">
        <f t="shared" si="298"/>
        <v>0</v>
      </c>
      <c r="AN262" s="399">
        <f>COUNTIF($B$12:B262,B262)</f>
        <v>0</v>
      </c>
      <c r="AO262" s="399"/>
      <c r="AP262" s="399" t="str">
        <f t="shared" si="299"/>
        <v/>
      </c>
      <c r="AQ262" s="399" t="str">
        <f t="shared" si="300"/>
        <v/>
      </c>
      <c r="AR262" s="399" t="str">
        <f t="shared" si="301"/>
        <v/>
      </c>
      <c r="AS262" s="399" t="str">
        <f t="shared" si="302"/>
        <v/>
      </c>
      <c r="AT262" s="399">
        <f t="shared" si="303"/>
        <v>0</v>
      </c>
      <c r="AU262" s="399" t="str">
        <f t="shared" si="304"/>
        <v/>
      </c>
      <c r="AV262" s="399" t="str">
        <f t="shared" si="305"/>
        <v/>
      </c>
      <c r="AW262" s="399" t="str">
        <f t="shared" si="306"/>
        <v/>
      </c>
      <c r="AX262" s="399" t="str">
        <f t="shared" si="307"/>
        <v/>
      </c>
      <c r="AY262" s="399" t="str">
        <f t="shared" si="308"/>
        <v/>
      </c>
      <c r="AZ262" s="399" t="str">
        <f t="shared" si="309"/>
        <v/>
      </c>
      <c r="BA262" s="399" t="str">
        <f t="shared" si="310"/>
        <v/>
      </c>
      <c r="BB262" s="399" t="str">
        <f t="shared" si="311"/>
        <v/>
      </c>
      <c r="BC262" s="399" t="str">
        <f t="shared" si="312"/>
        <v/>
      </c>
      <c r="BD262" s="403" t="str">
        <f t="shared" si="313"/>
        <v/>
      </c>
      <c r="BE262" s="393">
        <f t="shared" si="314"/>
        <v>0</v>
      </c>
      <c r="BF262" s="157"/>
      <c r="BG262" s="399">
        <f t="shared" si="315"/>
        <v>0</v>
      </c>
      <c r="BH262" s="399">
        <f t="shared" si="316"/>
        <v>0</v>
      </c>
      <c r="BI262" s="412">
        <f t="shared" si="317"/>
        <v>0</v>
      </c>
      <c r="BJ262" s="413">
        <f t="shared" si="293"/>
        <v>0</v>
      </c>
      <c r="BK262" s="398" t="str">
        <f t="shared" si="294"/>
        <v>0</v>
      </c>
      <c r="BL262" s="398" t="str">
        <f t="shared" si="295"/>
        <v>0</v>
      </c>
      <c r="BM262" s="412">
        <f t="shared" si="318"/>
        <v>0</v>
      </c>
      <c r="BN262" s="412" t="str">
        <f t="shared" si="319"/>
        <v>0m0</v>
      </c>
      <c r="BO262" s="399">
        <f t="shared" si="320"/>
        <v>0</v>
      </c>
      <c r="BP262" s="399">
        <f t="shared" si="321"/>
        <v>0</v>
      </c>
      <c r="BQ262" s="412">
        <f t="shared" si="322"/>
        <v>0</v>
      </c>
      <c r="BR262" s="413">
        <f t="shared" si="323"/>
        <v>0</v>
      </c>
      <c r="BS262" s="398" t="str">
        <f t="shared" si="324"/>
        <v>0</v>
      </c>
      <c r="BT262" s="398" t="str">
        <f t="shared" si="325"/>
        <v>0</v>
      </c>
      <c r="BU262" s="412">
        <f t="shared" si="326"/>
        <v>0</v>
      </c>
      <c r="BV262" s="412" t="str">
        <f t="shared" si="327"/>
        <v>0m0</v>
      </c>
      <c r="BW262" s="399">
        <f t="shared" si="328"/>
        <v>0</v>
      </c>
      <c r="BX262" s="399">
        <f t="shared" si="329"/>
        <v>0</v>
      </c>
      <c r="BY262" s="412">
        <f t="shared" si="330"/>
        <v>0</v>
      </c>
      <c r="BZ262" s="413">
        <f t="shared" si="331"/>
        <v>0</v>
      </c>
      <c r="CA262" s="398" t="str">
        <f t="shared" si="332"/>
        <v>0</v>
      </c>
      <c r="CB262" s="398" t="str">
        <f t="shared" si="333"/>
        <v>0</v>
      </c>
      <c r="CC262" s="412">
        <f t="shared" si="334"/>
        <v>0</v>
      </c>
      <c r="CD262" s="412" t="str">
        <f t="shared" si="335"/>
        <v>0m0</v>
      </c>
      <c r="CE262" s="399">
        <f t="shared" si="336"/>
        <v>0</v>
      </c>
      <c r="CF262" s="399">
        <f t="shared" si="337"/>
        <v>0</v>
      </c>
      <c r="CG262" s="412">
        <f t="shared" si="338"/>
        <v>0</v>
      </c>
      <c r="CH262" s="413">
        <f t="shared" si="339"/>
        <v>0</v>
      </c>
      <c r="CI262" s="398" t="str">
        <f t="shared" si="340"/>
        <v>0</v>
      </c>
      <c r="CJ262" s="398" t="str">
        <f t="shared" si="341"/>
        <v>0</v>
      </c>
      <c r="CK262" s="412">
        <f t="shared" si="342"/>
        <v>0</v>
      </c>
      <c r="CL262" s="412" t="str">
        <f t="shared" si="343"/>
        <v>0m0</v>
      </c>
      <c r="CM262" s="399">
        <f t="shared" si="344"/>
        <v>0</v>
      </c>
      <c r="CN262" s="399">
        <f t="shared" si="345"/>
        <v>0</v>
      </c>
      <c r="CO262" s="412">
        <f t="shared" si="346"/>
        <v>0</v>
      </c>
      <c r="CP262" s="413">
        <f t="shared" si="347"/>
        <v>0</v>
      </c>
      <c r="CQ262" s="398" t="str">
        <f t="shared" si="348"/>
        <v>0</v>
      </c>
      <c r="CR262" s="398" t="str">
        <f t="shared" si="349"/>
        <v>0</v>
      </c>
      <c r="CS262" s="412">
        <f t="shared" si="350"/>
        <v>0</v>
      </c>
      <c r="CT262" s="412" t="str">
        <f t="shared" si="351"/>
        <v>0m0</v>
      </c>
      <c r="CU262" s="412">
        <f t="shared" si="352"/>
        <v>0</v>
      </c>
      <c r="CV262" s="412">
        <f t="shared" si="353"/>
        <v>0</v>
      </c>
      <c r="CW262" s="412">
        <f t="shared" si="354"/>
        <v>0</v>
      </c>
      <c r="CX262" s="412">
        <f t="shared" si="355"/>
        <v>0</v>
      </c>
      <c r="CY262" s="412">
        <f t="shared" si="356"/>
        <v>0</v>
      </c>
      <c r="CZ262" s="412" t="str">
        <f t="shared" si="357"/>
        <v/>
      </c>
      <c r="DA262" s="412" t="str">
        <f t="shared" si="358"/>
        <v/>
      </c>
      <c r="DB262" s="412" t="str">
        <f t="shared" si="359"/>
        <v/>
      </c>
      <c r="DC262" s="412" t="str">
        <f t="shared" si="360"/>
        <v/>
      </c>
      <c r="DD262" s="412" t="str">
        <f t="shared" si="361"/>
        <v/>
      </c>
      <c r="DE262" s="412"/>
      <c r="DG262" s="412" t="str">
        <f t="shared" si="362"/>
        <v/>
      </c>
      <c r="DH262" s="412" t="str">
        <f t="shared" si="363"/>
        <v/>
      </c>
      <c r="DI262" s="412">
        <f t="shared" si="364"/>
        <v>0</v>
      </c>
      <c r="DJ262" s="412" t="str">
        <f t="shared" si="365"/>
        <v/>
      </c>
      <c r="DK262" s="412" t="str">
        <f t="shared" si="366"/>
        <v/>
      </c>
      <c r="DL262" s="412" t="str">
        <f t="shared" si="367"/>
        <v/>
      </c>
      <c r="DM262" s="412" t="str">
        <f t="shared" si="368"/>
        <v/>
      </c>
      <c r="DN262" s="412" t="str">
        <f t="shared" si="369"/>
        <v/>
      </c>
      <c r="DO262" s="412" t="str">
        <f t="shared" si="370"/>
        <v/>
      </c>
      <c r="DR262" s="494"/>
      <c r="DS262" s="393">
        <f t="shared" si="373"/>
        <v>0</v>
      </c>
      <c r="DT262" s="393">
        <f t="shared" si="371"/>
        <v>0</v>
      </c>
      <c r="DU262" s="411">
        <f t="shared" si="372"/>
        <v>0</v>
      </c>
      <c r="DX262" s="494" t="e">
        <f>IF(BG262&lt;270000,○,"")</f>
        <v>#NAME?</v>
      </c>
    </row>
    <row r="263" spans="1:128" s="411" customFormat="1" ht="18" hidden="1" customHeight="1" thickBot="1">
      <c r="A263" s="145" t="str">
        <f t="shared" si="296"/>
        <v/>
      </c>
      <c r="B263" s="158"/>
      <c r="C263" s="31" t="str">
        <f>IF(B263="","",VLOOKUP(B263,学連登録!$C$2:$G$3000,2,FALSE))</f>
        <v/>
      </c>
      <c r="D263" s="32" t="str">
        <f>IF(B263="","",VLOOKUP(B263,学連登録!$C$2:$G$3000,3,FALSE))</f>
        <v/>
      </c>
      <c r="E263" s="33" t="str">
        <f>IF(B263="","",VLOOKUP(B263,学連登録!$C$2:$G$3000,4,FALSE))</f>
        <v/>
      </c>
      <c r="F263" s="383" t="str">
        <f>IF(B263="","",VLOOKUP(B263,学連登録!$C$2:$I$3000,7,FALSE))</f>
        <v/>
      </c>
      <c r="G263" s="159"/>
      <c r="H263" s="853"/>
      <c r="I263" s="854"/>
      <c r="J263" s="160"/>
      <c r="K263" s="825"/>
      <c r="L263" s="826"/>
      <c r="M263" s="160"/>
      <c r="N263" s="819"/>
      <c r="O263" s="820"/>
      <c r="P263" s="159"/>
      <c r="Q263" s="825"/>
      <c r="R263" s="826"/>
      <c r="S263" s="159"/>
      <c r="T263" s="825"/>
      <c r="U263" s="826"/>
      <c r="V263" s="103" t="str">
        <f>IF(B263="","",VLOOKUP(B263,学連登録!$C$2:$H$3000,6,FALSE))</f>
        <v/>
      </c>
      <c r="W263" s="377"/>
      <c r="X263" s="157"/>
      <c r="Y263" s="118" t="str">
        <f t="shared" si="374"/>
        <v/>
      </c>
      <c r="Z263" s="97" t="str">
        <f>IF(G263="","",VLOOKUP(G263,種目名!$O$5:$T$104,3,0))</f>
        <v/>
      </c>
      <c r="AA263" s="99" t="str">
        <f>IF(J263="","",VLOOKUP(J263,種目名!$O$5:$T$104,3,0))</f>
        <v/>
      </c>
      <c r="AB263" s="119" t="str">
        <f>IF(M263="","",VLOOKUP(M263,種目名!$O$5:$T$104,3,0))</f>
        <v/>
      </c>
      <c r="AC263" s="119" t="str">
        <f>IF(P263="","",VLOOKUP(AF263,種目名!$O$5:$T$104,3,0))</f>
        <v/>
      </c>
      <c r="AD263" s="120" t="str">
        <f>IF(S263="","",VLOOKUP(AI263,種目名!$O$5:$T$104,3,0))</f>
        <v/>
      </c>
      <c r="AE263" s="117">
        <f t="shared" si="375"/>
        <v>0</v>
      </c>
      <c r="AF263" s="157" t="str">
        <f t="shared" si="376"/>
        <v/>
      </c>
      <c r="AG263" s="157" t="str">
        <f t="shared" si="377"/>
        <v/>
      </c>
      <c r="AH263" s="117">
        <f t="shared" si="378"/>
        <v>0</v>
      </c>
      <c r="AI263" s="157" t="str">
        <f t="shared" si="379"/>
        <v/>
      </c>
      <c r="AJ263" s="157" t="str">
        <f t="shared" si="380"/>
        <v/>
      </c>
      <c r="AK263" s="390"/>
      <c r="AL263" s="171">
        <f t="shared" si="297"/>
        <v>0</v>
      </c>
      <c r="AM263" s="399">
        <f t="shared" si="298"/>
        <v>0</v>
      </c>
      <c r="AN263" s="399">
        <f>COUNTIF($B$12:B263,B263)</f>
        <v>0</v>
      </c>
      <c r="AO263" s="399"/>
      <c r="AP263" s="399" t="str">
        <f t="shared" si="299"/>
        <v/>
      </c>
      <c r="AQ263" s="399" t="str">
        <f t="shared" si="300"/>
        <v/>
      </c>
      <c r="AR263" s="399" t="str">
        <f t="shared" si="301"/>
        <v/>
      </c>
      <c r="AS263" s="399" t="str">
        <f t="shared" si="302"/>
        <v/>
      </c>
      <c r="AT263" s="399">
        <f t="shared" si="303"/>
        <v>0</v>
      </c>
      <c r="AU263" s="399" t="str">
        <f t="shared" si="304"/>
        <v/>
      </c>
      <c r="AV263" s="399" t="str">
        <f t="shared" si="305"/>
        <v/>
      </c>
      <c r="AW263" s="399" t="str">
        <f t="shared" si="306"/>
        <v/>
      </c>
      <c r="AX263" s="399" t="str">
        <f t="shared" si="307"/>
        <v/>
      </c>
      <c r="AY263" s="399" t="str">
        <f t="shared" si="308"/>
        <v/>
      </c>
      <c r="AZ263" s="399" t="str">
        <f t="shared" si="309"/>
        <v/>
      </c>
      <c r="BA263" s="399" t="str">
        <f t="shared" si="310"/>
        <v/>
      </c>
      <c r="BB263" s="399" t="str">
        <f t="shared" si="311"/>
        <v/>
      </c>
      <c r="BC263" s="399" t="str">
        <f t="shared" si="312"/>
        <v/>
      </c>
      <c r="BD263" s="403" t="str">
        <f t="shared" si="313"/>
        <v/>
      </c>
      <c r="BE263" s="393">
        <f t="shared" si="314"/>
        <v>0</v>
      </c>
      <c r="BF263" s="157"/>
      <c r="BG263" s="399">
        <f t="shared" si="315"/>
        <v>0</v>
      </c>
      <c r="BH263" s="399">
        <f t="shared" si="316"/>
        <v>0</v>
      </c>
      <c r="BI263" s="412">
        <f t="shared" si="317"/>
        <v>0</v>
      </c>
      <c r="BJ263" s="413">
        <f t="shared" si="293"/>
        <v>0</v>
      </c>
      <c r="BK263" s="398" t="str">
        <f t="shared" si="294"/>
        <v>0</v>
      </c>
      <c r="BL263" s="398" t="str">
        <f t="shared" si="295"/>
        <v>0</v>
      </c>
      <c r="BM263" s="412">
        <f t="shared" si="318"/>
        <v>0</v>
      </c>
      <c r="BN263" s="412" t="str">
        <f t="shared" si="319"/>
        <v>0m0</v>
      </c>
      <c r="BO263" s="399">
        <f t="shared" si="320"/>
        <v>0</v>
      </c>
      <c r="BP263" s="399">
        <f t="shared" si="321"/>
        <v>0</v>
      </c>
      <c r="BQ263" s="412">
        <f t="shared" si="322"/>
        <v>0</v>
      </c>
      <c r="BR263" s="413">
        <f t="shared" si="323"/>
        <v>0</v>
      </c>
      <c r="BS263" s="398" t="str">
        <f t="shared" si="324"/>
        <v>0</v>
      </c>
      <c r="BT263" s="398" t="str">
        <f t="shared" si="325"/>
        <v>0</v>
      </c>
      <c r="BU263" s="412">
        <f t="shared" si="326"/>
        <v>0</v>
      </c>
      <c r="BV263" s="412" t="str">
        <f t="shared" si="327"/>
        <v>0m0</v>
      </c>
      <c r="BW263" s="399">
        <f t="shared" si="328"/>
        <v>0</v>
      </c>
      <c r="BX263" s="399">
        <f t="shared" si="329"/>
        <v>0</v>
      </c>
      <c r="BY263" s="412">
        <f t="shared" si="330"/>
        <v>0</v>
      </c>
      <c r="BZ263" s="413">
        <f t="shared" si="331"/>
        <v>0</v>
      </c>
      <c r="CA263" s="398" t="str">
        <f t="shared" si="332"/>
        <v>0</v>
      </c>
      <c r="CB263" s="398" t="str">
        <f t="shared" si="333"/>
        <v>0</v>
      </c>
      <c r="CC263" s="412">
        <f t="shared" si="334"/>
        <v>0</v>
      </c>
      <c r="CD263" s="412" t="str">
        <f t="shared" si="335"/>
        <v>0m0</v>
      </c>
      <c r="CE263" s="399">
        <f t="shared" si="336"/>
        <v>0</v>
      </c>
      <c r="CF263" s="399">
        <f t="shared" si="337"/>
        <v>0</v>
      </c>
      <c r="CG263" s="412">
        <f t="shared" si="338"/>
        <v>0</v>
      </c>
      <c r="CH263" s="413">
        <f t="shared" si="339"/>
        <v>0</v>
      </c>
      <c r="CI263" s="398" t="str">
        <f t="shared" si="340"/>
        <v>0</v>
      </c>
      <c r="CJ263" s="398" t="str">
        <f t="shared" si="341"/>
        <v>0</v>
      </c>
      <c r="CK263" s="412">
        <f t="shared" si="342"/>
        <v>0</v>
      </c>
      <c r="CL263" s="412" t="str">
        <f t="shared" si="343"/>
        <v>0m0</v>
      </c>
      <c r="CM263" s="399">
        <f t="shared" si="344"/>
        <v>0</v>
      </c>
      <c r="CN263" s="399">
        <f t="shared" si="345"/>
        <v>0</v>
      </c>
      <c r="CO263" s="412">
        <f t="shared" si="346"/>
        <v>0</v>
      </c>
      <c r="CP263" s="413">
        <f t="shared" si="347"/>
        <v>0</v>
      </c>
      <c r="CQ263" s="398" t="str">
        <f t="shared" si="348"/>
        <v>0</v>
      </c>
      <c r="CR263" s="398" t="str">
        <f t="shared" si="349"/>
        <v>0</v>
      </c>
      <c r="CS263" s="412">
        <f t="shared" si="350"/>
        <v>0</v>
      </c>
      <c r="CT263" s="412" t="str">
        <f t="shared" si="351"/>
        <v>0m0</v>
      </c>
      <c r="CU263" s="412">
        <f t="shared" si="352"/>
        <v>0</v>
      </c>
      <c r="CV263" s="412">
        <f t="shared" si="353"/>
        <v>0</v>
      </c>
      <c r="CW263" s="412">
        <f t="shared" si="354"/>
        <v>0</v>
      </c>
      <c r="CX263" s="412">
        <f t="shared" si="355"/>
        <v>0</v>
      </c>
      <c r="CY263" s="412">
        <f t="shared" si="356"/>
        <v>0</v>
      </c>
      <c r="CZ263" s="412" t="str">
        <f t="shared" si="357"/>
        <v/>
      </c>
      <c r="DA263" s="412" t="str">
        <f t="shared" si="358"/>
        <v/>
      </c>
      <c r="DB263" s="412" t="str">
        <f t="shared" si="359"/>
        <v/>
      </c>
      <c r="DC263" s="412" t="str">
        <f t="shared" si="360"/>
        <v/>
      </c>
      <c r="DD263" s="412" t="str">
        <f t="shared" si="361"/>
        <v/>
      </c>
      <c r="DE263" s="412"/>
      <c r="DG263" s="412" t="str">
        <f t="shared" si="362"/>
        <v/>
      </c>
      <c r="DH263" s="412" t="str">
        <f t="shared" si="363"/>
        <v/>
      </c>
      <c r="DI263" s="412">
        <f t="shared" si="364"/>
        <v>0</v>
      </c>
      <c r="DJ263" s="412" t="str">
        <f t="shared" si="365"/>
        <v/>
      </c>
      <c r="DK263" s="412" t="str">
        <f t="shared" si="366"/>
        <v/>
      </c>
      <c r="DL263" s="412" t="str">
        <f t="shared" si="367"/>
        <v/>
      </c>
      <c r="DM263" s="412" t="str">
        <f t="shared" si="368"/>
        <v/>
      </c>
      <c r="DN263" s="412" t="str">
        <f t="shared" si="369"/>
        <v/>
      </c>
      <c r="DO263" s="412" t="str">
        <f t="shared" si="370"/>
        <v/>
      </c>
      <c r="DR263" s="494"/>
      <c r="DS263" s="393">
        <f t="shared" si="373"/>
        <v>0</v>
      </c>
      <c r="DT263" s="393">
        <f t="shared" si="371"/>
        <v>0</v>
      </c>
      <c r="DU263" s="411">
        <f t="shared" si="372"/>
        <v>0</v>
      </c>
      <c r="DX263" s="494" t="e">
        <f>IF(BG263&lt;270000,○,"")</f>
        <v>#NAME?</v>
      </c>
    </row>
    <row r="264" spans="1:128" s="411" customFormat="1" ht="18" hidden="1" customHeight="1" thickBot="1">
      <c r="A264" s="145" t="str">
        <f t="shared" si="296"/>
        <v/>
      </c>
      <c r="B264" s="158"/>
      <c r="C264" s="31" t="str">
        <f>IF(B264="","",VLOOKUP(B264,学連登録!$C$2:$G$3000,2,FALSE))</f>
        <v/>
      </c>
      <c r="D264" s="32" t="str">
        <f>IF(B264="","",VLOOKUP(B264,学連登録!$C$2:$G$3000,3,FALSE))</f>
        <v/>
      </c>
      <c r="E264" s="33" t="str">
        <f>IF(B264="","",VLOOKUP(B264,学連登録!$C$2:$G$3000,4,FALSE))</f>
        <v/>
      </c>
      <c r="F264" s="383" t="str">
        <f>IF(B264="","",VLOOKUP(B264,学連登録!$C$2:$I$3000,7,FALSE))</f>
        <v/>
      </c>
      <c r="G264" s="159"/>
      <c r="H264" s="853"/>
      <c r="I264" s="854"/>
      <c r="J264" s="160"/>
      <c r="K264" s="825"/>
      <c r="L264" s="826"/>
      <c r="M264" s="160"/>
      <c r="N264" s="819"/>
      <c r="O264" s="820"/>
      <c r="P264" s="159"/>
      <c r="Q264" s="825"/>
      <c r="R264" s="826"/>
      <c r="S264" s="159"/>
      <c r="T264" s="825"/>
      <c r="U264" s="826"/>
      <c r="V264" s="103" t="str">
        <f>IF(B264="","",VLOOKUP(B264,学連登録!$C$2:$H$3000,6,FALSE))</f>
        <v/>
      </c>
      <c r="W264" s="377"/>
      <c r="X264" s="157"/>
      <c r="Y264" s="118" t="str">
        <f t="shared" si="374"/>
        <v/>
      </c>
      <c r="Z264" s="97" t="str">
        <f>IF(G264="","",VLOOKUP(G264,種目名!$O$5:$T$104,3,0))</f>
        <v/>
      </c>
      <c r="AA264" s="99" t="str">
        <f>IF(J264="","",VLOOKUP(J264,種目名!$O$5:$T$104,3,0))</f>
        <v/>
      </c>
      <c r="AB264" s="119" t="str">
        <f>IF(M264="","",VLOOKUP(M264,種目名!$O$5:$T$104,3,0))</f>
        <v/>
      </c>
      <c r="AC264" s="119" t="str">
        <f>IF(P264="","",VLOOKUP(AF264,種目名!$O$5:$T$104,3,0))</f>
        <v/>
      </c>
      <c r="AD264" s="120" t="str">
        <f>IF(S264="","",VLOOKUP(AI264,種目名!$O$5:$T$104,3,0))</f>
        <v/>
      </c>
      <c r="AE264" s="117">
        <f t="shared" si="375"/>
        <v>0</v>
      </c>
      <c r="AF264" s="157" t="str">
        <f t="shared" si="376"/>
        <v/>
      </c>
      <c r="AG264" s="157" t="str">
        <f t="shared" si="377"/>
        <v/>
      </c>
      <c r="AH264" s="117">
        <f t="shared" si="378"/>
        <v>0</v>
      </c>
      <c r="AI264" s="157" t="str">
        <f t="shared" si="379"/>
        <v/>
      </c>
      <c r="AJ264" s="157" t="str">
        <f t="shared" si="380"/>
        <v/>
      </c>
      <c r="AK264" s="390"/>
      <c r="AL264" s="171">
        <f t="shared" si="297"/>
        <v>0</v>
      </c>
      <c r="AM264" s="399">
        <f t="shared" si="298"/>
        <v>0</v>
      </c>
      <c r="AN264" s="399">
        <f>COUNTIF($B$12:B264,B264)</f>
        <v>0</v>
      </c>
      <c r="AO264" s="399"/>
      <c r="AP264" s="399" t="str">
        <f t="shared" si="299"/>
        <v/>
      </c>
      <c r="AQ264" s="399" t="str">
        <f t="shared" si="300"/>
        <v/>
      </c>
      <c r="AR264" s="399" t="str">
        <f t="shared" si="301"/>
        <v/>
      </c>
      <c r="AS264" s="399" t="str">
        <f t="shared" si="302"/>
        <v/>
      </c>
      <c r="AT264" s="399">
        <f t="shared" si="303"/>
        <v>0</v>
      </c>
      <c r="AU264" s="399" t="str">
        <f t="shared" si="304"/>
        <v/>
      </c>
      <c r="AV264" s="399" t="str">
        <f t="shared" si="305"/>
        <v/>
      </c>
      <c r="AW264" s="399" t="str">
        <f t="shared" si="306"/>
        <v/>
      </c>
      <c r="AX264" s="399" t="str">
        <f t="shared" si="307"/>
        <v/>
      </c>
      <c r="AY264" s="399" t="str">
        <f t="shared" si="308"/>
        <v/>
      </c>
      <c r="AZ264" s="399" t="str">
        <f t="shared" si="309"/>
        <v/>
      </c>
      <c r="BA264" s="399" t="str">
        <f t="shared" si="310"/>
        <v/>
      </c>
      <c r="BB264" s="399" t="str">
        <f t="shared" si="311"/>
        <v/>
      </c>
      <c r="BC264" s="399" t="str">
        <f t="shared" si="312"/>
        <v/>
      </c>
      <c r="BD264" s="403" t="str">
        <f t="shared" si="313"/>
        <v/>
      </c>
      <c r="BE264" s="393">
        <f t="shared" si="314"/>
        <v>0</v>
      </c>
      <c r="BF264" s="157"/>
      <c r="BG264" s="399">
        <f t="shared" si="315"/>
        <v>0</v>
      </c>
      <c r="BH264" s="399">
        <f t="shared" si="316"/>
        <v>0</v>
      </c>
      <c r="BI264" s="412">
        <f t="shared" si="317"/>
        <v>0</v>
      </c>
      <c r="BJ264" s="413">
        <f t="shared" si="293"/>
        <v>0</v>
      </c>
      <c r="BK264" s="398" t="str">
        <f t="shared" si="294"/>
        <v>0</v>
      </c>
      <c r="BL264" s="398" t="str">
        <f t="shared" si="295"/>
        <v>0</v>
      </c>
      <c r="BM264" s="412">
        <f t="shared" si="318"/>
        <v>0</v>
      </c>
      <c r="BN264" s="412" t="str">
        <f t="shared" si="319"/>
        <v>0m0</v>
      </c>
      <c r="BO264" s="399">
        <f t="shared" si="320"/>
        <v>0</v>
      </c>
      <c r="BP264" s="399">
        <f t="shared" si="321"/>
        <v>0</v>
      </c>
      <c r="BQ264" s="412">
        <f t="shared" si="322"/>
        <v>0</v>
      </c>
      <c r="BR264" s="413">
        <f t="shared" si="323"/>
        <v>0</v>
      </c>
      <c r="BS264" s="398" t="str">
        <f t="shared" si="324"/>
        <v>0</v>
      </c>
      <c r="BT264" s="398" t="str">
        <f t="shared" si="325"/>
        <v>0</v>
      </c>
      <c r="BU264" s="412">
        <f t="shared" si="326"/>
        <v>0</v>
      </c>
      <c r="BV264" s="412" t="str">
        <f t="shared" si="327"/>
        <v>0m0</v>
      </c>
      <c r="BW264" s="399">
        <f t="shared" si="328"/>
        <v>0</v>
      </c>
      <c r="BX264" s="399">
        <f t="shared" si="329"/>
        <v>0</v>
      </c>
      <c r="BY264" s="412">
        <f t="shared" si="330"/>
        <v>0</v>
      </c>
      <c r="BZ264" s="413">
        <f t="shared" si="331"/>
        <v>0</v>
      </c>
      <c r="CA264" s="398" t="str">
        <f t="shared" si="332"/>
        <v>0</v>
      </c>
      <c r="CB264" s="398" t="str">
        <f t="shared" si="333"/>
        <v>0</v>
      </c>
      <c r="CC264" s="412">
        <f t="shared" si="334"/>
        <v>0</v>
      </c>
      <c r="CD264" s="412" t="str">
        <f t="shared" si="335"/>
        <v>0m0</v>
      </c>
      <c r="CE264" s="399">
        <f t="shared" si="336"/>
        <v>0</v>
      </c>
      <c r="CF264" s="399">
        <f t="shared" si="337"/>
        <v>0</v>
      </c>
      <c r="CG264" s="412">
        <f t="shared" si="338"/>
        <v>0</v>
      </c>
      <c r="CH264" s="413">
        <f t="shared" si="339"/>
        <v>0</v>
      </c>
      <c r="CI264" s="398" t="str">
        <f t="shared" si="340"/>
        <v>0</v>
      </c>
      <c r="CJ264" s="398" t="str">
        <f t="shared" si="341"/>
        <v>0</v>
      </c>
      <c r="CK264" s="412">
        <f t="shared" si="342"/>
        <v>0</v>
      </c>
      <c r="CL264" s="412" t="str">
        <f t="shared" si="343"/>
        <v>0m0</v>
      </c>
      <c r="CM264" s="399">
        <f t="shared" si="344"/>
        <v>0</v>
      </c>
      <c r="CN264" s="399">
        <f t="shared" si="345"/>
        <v>0</v>
      </c>
      <c r="CO264" s="412">
        <f t="shared" si="346"/>
        <v>0</v>
      </c>
      <c r="CP264" s="413">
        <f t="shared" si="347"/>
        <v>0</v>
      </c>
      <c r="CQ264" s="398" t="str">
        <f t="shared" si="348"/>
        <v>0</v>
      </c>
      <c r="CR264" s="398" t="str">
        <f t="shared" si="349"/>
        <v>0</v>
      </c>
      <c r="CS264" s="412">
        <f t="shared" si="350"/>
        <v>0</v>
      </c>
      <c r="CT264" s="412" t="str">
        <f t="shared" si="351"/>
        <v>0m0</v>
      </c>
      <c r="CU264" s="412">
        <f t="shared" si="352"/>
        <v>0</v>
      </c>
      <c r="CV264" s="412">
        <f t="shared" si="353"/>
        <v>0</v>
      </c>
      <c r="CW264" s="412">
        <f t="shared" si="354"/>
        <v>0</v>
      </c>
      <c r="CX264" s="412">
        <f t="shared" si="355"/>
        <v>0</v>
      </c>
      <c r="CY264" s="412">
        <f t="shared" si="356"/>
        <v>0</v>
      </c>
      <c r="CZ264" s="412" t="str">
        <f t="shared" si="357"/>
        <v/>
      </c>
      <c r="DA264" s="412" t="str">
        <f t="shared" si="358"/>
        <v/>
      </c>
      <c r="DB264" s="412" t="str">
        <f t="shared" si="359"/>
        <v/>
      </c>
      <c r="DC264" s="412" t="str">
        <f t="shared" si="360"/>
        <v/>
      </c>
      <c r="DD264" s="412" t="str">
        <f t="shared" si="361"/>
        <v/>
      </c>
      <c r="DE264" s="412"/>
      <c r="DG264" s="412" t="str">
        <f t="shared" si="362"/>
        <v/>
      </c>
      <c r="DH264" s="412" t="str">
        <f t="shared" si="363"/>
        <v/>
      </c>
      <c r="DI264" s="412">
        <f t="shared" si="364"/>
        <v>0</v>
      </c>
      <c r="DJ264" s="412" t="str">
        <f t="shared" si="365"/>
        <v/>
      </c>
      <c r="DK264" s="412" t="str">
        <f t="shared" si="366"/>
        <v/>
      </c>
      <c r="DL264" s="412" t="str">
        <f t="shared" si="367"/>
        <v/>
      </c>
      <c r="DM264" s="412" t="str">
        <f t="shared" si="368"/>
        <v/>
      </c>
      <c r="DN264" s="412" t="str">
        <f t="shared" si="369"/>
        <v/>
      </c>
      <c r="DO264" s="412" t="str">
        <f t="shared" si="370"/>
        <v/>
      </c>
      <c r="DR264" s="494"/>
      <c r="DS264" s="393">
        <f t="shared" si="373"/>
        <v>0</v>
      </c>
      <c r="DT264" s="393">
        <f t="shared" si="371"/>
        <v>0</v>
      </c>
      <c r="DU264" s="411">
        <f t="shared" si="372"/>
        <v>0</v>
      </c>
      <c r="DX264" s="494" t="e">
        <f>IF(BG264&lt;270000,○,"")</f>
        <v>#NAME?</v>
      </c>
    </row>
    <row r="265" spans="1:128" s="411" customFormat="1" ht="18" hidden="1" customHeight="1" thickBot="1">
      <c r="A265" s="145" t="str">
        <f t="shared" si="296"/>
        <v/>
      </c>
      <c r="B265" s="158"/>
      <c r="C265" s="31" t="str">
        <f>IF(B265="","",VLOOKUP(B265,学連登録!$C$2:$G$3000,2,FALSE))</f>
        <v/>
      </c>
      <c r="D265" s="32" t="str">
        <f>IF(B265="","",VLOOKUP(B265,学連登録!$C$2:$G$3000,3,FALSE))</f>
        <v/>
      </c>
      <c r="E265" s="33" t="str">
        <f>IF(B265="","",VLOOKUP(B265,学連登録!$C$2:$G$3000,4,FALSE))</f>
        <v/>
      </c>
      <c r="F265" s="383" t="str">
        <f>IF(B265="","",VLOOKUP(B265,学連登録!$C$2:$I$3000,7,FALSE))</f>
        <v/>
      </c>
      <c r="G265" s="159"/>
      <c r="H265" s="853"/>
      <c r="I265" s="854"/>
      <c r="J265" s="160"/>
      <c r="K265" s="825"/>
      <c r="L265" s="826"/>
      <c r="M265" s="160"/>
      <c r="N265" s="819"/>
      <c r="O265" s="820"/>
      <c r="P265" s="159"/>
      <c r="Q265" s="825"/>
      <c r="R265" s="826"/>
      <c r="S265" s="159"/>
      <c r="T265" s="825"/>
      <c r="U265" s="826"/>
      <c r="V265" s="103" t="str">
        <f>IF(B265="","",VLOOKUP(B265,学連登録!$C$2:$H$3000,6,FALSE))</f>
        <v/>
      </c>
      <c r="W265" s="377"/>
      <c r="X265" s="157"/>
      <c r="Y265" s="118" t="str">
        <f t="shared" si="374"/>
        <v/>
      </c>
      <c r="Z265" s="97" t="str">
        <f>IF(G265="","",VLOOKUP(G265,種目名!$O$5:$T$104,3,0))</f>
        <v/>
      </c>
      <c r="AA265" s="99" t="str">
        <f>IF(J265="","",VLOOKUP(J265,種目名!$O$5:$T$104,3,0))</f>
        <v/>
      </c>
      <c r="AB265" s="119" t="str">
        <f>IF(M265="","",VLOOKUP(M265,種目名!$O$5:$T$104,3,0))</f>
        <v/>
      </c>
      <c r="AC265" s="119" t="str">
        <f>IF(P265="","",VLOOKUP(AF265,種目名!$O$5:$T$104,3,0))</f>
        <v/>
      </c>
      <c r="AD265" s="120" t="str">
        <f>IF(S265="","",VLOOKUP(AI265,種目名!$O$5:$T$104,3,0))</f>
        <v/>
      </c>
      <c r="AE265" s="117">
        <f t="shared" si="375"/>
        <v>0</v>
      </c>
      <c r="AF265" s="157" t="str">
        <f t="shared" si="376"/>
        <v/>
      </c>
      <c r="AG265" s="157" t="str">
        <f t="shared" si="377"/>
        <v/>
      </c>
      <c r="AH265" s="117">
        <f t="shared" si="378"/>
        <v>0</v>
      </c>
      <c r="AI265" s="157" t="str">
        <f t="shared" si="379"/>
        <v/>
      </c>
      <c r="AJ265" s="157" t="str">
        <f t="shared" si="380"/>
        <v/>
      </c>
      <c r="AK265" s="390"/>
      <c r="AL265" s="171">
        <f t="shared" si="297"/>
        <v>0</v>
      </c>
      <c r="AM265" s="399">
        <f t="shared" si="298"/>
        <v>0</v>
      </c>
      <c r="AN265" s="399">
        <f>COUNTIF($B$12:B265,B265)</f>
        <v>0</v>
      </c>
      <c r="AO265" s="399"/>
      <c r="AP265" s="399" t="str">
        <f t="shared" si="299"/>
        <v/>
      </c>
      <c r="AQ265" s="399" t="str">
        <f t="shared" si="300"/>
        <v/>
      </c>
      <c r="AR265" s="399" t="str">
        <f t="shared" si="301"/>
        <v/>
      </c>
      <c r="AS265" s="399" t="str">
        <f t="shared" si="302"/>
        <v/>
      </c>
      <c r="AT265" s="399">
        <f t="shared" si="303"/>
        <v>0</v>
      </c>
      <c r="AU265" s="399" t="str">
        <f t="shared" si="304"/>
        <v/>
      </c>
      <c r="AV265" s="399" t="str">
        <f t="shared" si="305"/>
        <v/>
      </c>
      <c r="AW265" s="399" t="str">
        <f t="shared" si="306"/>
        <v/>
      </c>
      <c r="AX265" s="399" t="str">
        <f t="shared" si="307"/>
        <v/>
      </c>
      <c r="AY265" s="399" t="str">
        <f t="shared" si="308"/>
        <v/>
      </c>
      <c r="AZ265" s="399" t="str">
        <f t="shared" si="309"/>
        <v/>
      </c>
      <c r="BA265" s="399" t="str">
        <f t="shared" si="310"/>
        <v/>
      </c>
      <c r="BB265" s="399" t="str">
        <f t="shared" si="311"/>
        <v/>
      </c>
      <c r="BC265" s="399" t="str">
        <f t="shared" si="312"/>
        <v/>
      </c>
      <c r="BD265" s="403" t="str">
        <f t="shared" si="313"/>
        <v/>
      </c>
      <c r="BE265" s="393">
        <f t="shared" si="314"/>
        <v>0</v>
      </c>
      <c r="BF265" s="157"/>
      <c r="BG265" s="399">
        <f t="shared" si="315"/>
        <v>0</v>
      </c>
      <c r="BH265" s="399">
        <f t="shared" si="316"/>
        <v>0</v>
      </c>
      <c r="BI265" s="412">
        <f t="shared" si="317"/>
        <v>0</v>
      </c>
      <c r="BJ265" s="413">
        <f t="shared" si="293"/>
        <v>0</v>
      </c>
      <c r="BK265" s="398" t="str">
        <f t="shared" si="294"/>
        <v>0</v>
      </c>
      <c r="BL265" s="398" t="str">
        <f t="shared" si="295"/>
        <v>0</v>
      </c>
      <c r="BM265" s="412">
        <f t="shared" si="318"/>
        <v>0</v>
      </c>
      <c r="BN265" s="412" t="str">
        <f t="shared" si="319"/>
        <v>0m0</v>
      </c>
      <c r="BO265" s="399">
        <f t="shared" si="320"/>
        <v>0</v>
      </c>
      <c r="BP265" s="399">
        <f t="shared" si="321"/>
        <v>0</v>
      </c>
      <c r="BQ265" s="412">
        <f t="shared" si="322"/>
        <v>0</v>
      </c>
      <c r="BR265" s="413">
        <f t="shared" si="323"/>
        <v>0</v>
      </c>
      <c r="BS265" s="398" t="str">
        <f t="shared" si="324"/>
        <v>0</v>
      </c>
      <c r="BT265" s="398" t="str">
        <f t="shared" si="325"/>
        <v>0</v>
      </c>
      <c r="BU265" s="412">
        <f t="shared" si="326"/>
        <v>0</v>
      </c>
      <c r="BV265" s="412" t="str">
        <f t="shared" si="327"/>
        <v>0m0</v>
      </c>
      <c r="BW265" s="399">
        <f t="shared" si="328"/>
        <v>0</v>
      </c>
      <c r="BX265" s="399">
        <f t="shared" si="329"/>
        <v>0</v>
      </c>
      <c r="BY265" s="412">
        <f t="shared" si="330"/>
        <v>0</v>
      </c>
      <c r="BZ265" s="413">
        <f t="shared" si="331"/>
        <v>0</v>
      </c>
      <c r="CA265" s="398" t="str">
        <f t="shared" si="332"/>
        <v>0</v>
      </c>
      <c r="CB265" s="398" t="str">
        <f t="shared" si="333"/>
        <v>0</v>
      </c>
      <c r="CC265" s="412">
        <f t="shared" si="334"/>
        <v>0</v>
      </c>
      <c r="CD265" s="412" t="str">
        <f t="shared" si="335"/>
        <v>0m0</v>
      </c>
      <c r="CE265" s="399">
        <f t="shared" si="336"/>
        <v>0</v>
      </c>
      <c r="CF265" s="399">
        <f t="shared" si="337"/>
        <v>0</v>
      </c>
      <c r="CG265" s="412">
        <f t="shared" si="338"/>
        <v>0</v>
      </c>
      <c r="CH265" s="413">
        <f t="shared" si="339"/>
        <v>0</v>
      </c>
      <c r="CI265" s="398" t="str">
        <f t="shared" si="340"/>
        <v>0</v>
      </c>
      <c r="CJ265" s="398" t="str">
        <f t="shared" si="341"/>
        <v>0</v>
      </c>
      <c r="CK265" s="412">
        <f t="shared" si="342"/>
        <v>0</v>
      </c>
      <c r="CL265" s="412" t="str">
        <f t="shared" si="343"/>
        <v>0m0</v>
      </c>
      <c r="CM265" s="399">
        <f t="shared" si="344"/>
        <v>0</v>
      </c>
      <c r="CN265" s="399">
        <f t="shared" si="345"/>
        <v>0</v>
      </c>
      <c r="CO265" s="412">
        <f t="shared" si="346"/>
        <v>0</v>
      </c>
      <c r="CP265" s="413">
        <f t="shared" si="347"/>
        <v>0</v>
      </c>
      <c r="CQ265" s="398" t="str">
        <f t="shared" si="348"/>
        <v>0</v>
      </c>
      <c r="CR265" s="398" t="str">
        <f t="shared" si="349"/>
        <v>0</v>
      </c>
      <c r="CS265" s="412">
        <f t="shared" si="350"/>
        <v>0</v>
      </c>
      <c r="CT265" s="412" t="str">
        <f t="shared" si="351"/>
        <v>0m0</v>
      </c>
      <c r="CU265" s="412">
        <f t="shared" si="352"/>
        <v>0</v>
      </c>
      <c r="CV265" s="412">
        <f t="shared" si="353"/>
        <v>0</v>
      </c>
      <c r="CW265" s="412">
        <f t="shared" si="354"/>
        <v>0</v>
      </c>
      <c r="CX265" s="412">
        <f t="shared" si="355"/>
        <v>0</v>
      </c>
      <c r="CY265" s="412">
        <f t="shared" si="356"/>
        <v>0</v>
      </c>
      <c r="CZ265" s="412" t="str">
        <f t="shared" si="357"/>
        <v/>
      </c>
      <c r="DA265" s="412" t="str">
        <f t="shared" si="358"/>
        <v/>
      </c>
      <c r="DB265" s="412" t="str">
        <f t="shared" si="359"/>
        <v/>
      </c>
      <c r="DC265" s="412" t="str">
        <f t="shared" si="360"/>
        <v/>
      </c>
      <c r="DD265" s="412" t="str">
        <f t="shared" si="361"/>
        <v/>
      </c>
      <c r="DE265" s="412"/>
      <c r="DG265" s="412" t="str">
        <f t="shared" si="362"/>
        <v/>
      </c>
      <c r="DH265" s="412" t="str">
        <f t="shared" si="363"/>
        <v/>
      </c>
      <c r="DI265" s="412">
        <f t="shared" si="364"/>
        <v>0</v>
      </c>
      <c r="DJ265" s="412" t="str">
        <f t="shared" si="365"/>
        <v/>
      </c>
      <c r="DK265" s="412" t="str">
        <f t="shared" si="366"/>
        <v/>
      </c>
      <c r="DL265" s="412" t="str">
        <f t="shared" si="367"/>
        <v/>
      </c>
      <c r="DM265" s="412" t="str">
        <f t="shared" si="368"/>
        <v/>
      </c>
      <c r="DN265" s="412" t="str">
        <f t="shared" si="369"/>
        <v/>
      </c>
      <c r="DO265" s="412" t="str">
        <f t="shared" si="370"/>
        <v/>
      </c>
      <c r="DR265" s="494"/>
      <c r="DS265" s="393">
        <f t="shared" si="373"/>
        <v>0</v>
      </c>
      <c r="DT265" s="393">
        <f t="shared" si="371"/>
        <v>0</v>
      </c>
      <c r="DU265" s="411">
        <f t="shared" si="372"/>
        <v>0</v>
      </c>
      <c r="DX265" s="494" t="e">
        <f>IF(BG265&lt;270000,○,"")</f>
        <v>#NAME?</v>
      </c>
    </row>
    <row r="266" spans="1:128" s="411" customFormat="1" ht="18" hidden="1" customHeight="1" thickBot="1">
      <c r="A266" s="145" t="str">
        <f t="shared" si="296"/>
        <v/>
      </c>
      <c r="B266" s="158"/>
      <c r="C266" s="31" t="str">
        <f>IF(B266="","",VLOOKUP(B266,学連登録!$C$2:$G$3000,2,FALSE))</f>
        <v/>
      </c>
      <c r="D266" s="32" t="str">
        <f>IF(B266="","",VLOOKUP(B266,学連登録!$C$2:$G$3000,3,FALSE))</f>
        <v/>
      </c>
      <c r="E266" s="33" t="str">
        <f>IF(B266="","",VLOOKUP(B266,学連登録!$C$2:$G$3000,4,FALSE))</f>
        <v/>
      </c>
      <c r="F266" s="383" t="str">
        <f>IF(B266="","",VLOOKUP(B266,学連登録!$C$2:$I$3000,7,FALSE))</f>
        <v/>
      </c>
      <c r="G266" s="159"/>
      <c r="H266" s="853"/>
      <c r="I266" s="854"/>
      <c r="J266" s="160"/>
      <c r="K266" s="825"/>
      <c r="L266" s="826"/>
      <c r="M266" s="160"/>
      <c r="N266" s="819"/>
      <c r="O266" s="820"/>
      <c r="P266" s="159"/>
      <c r="Q266" s="825"/>
      <c r="R266" s="826"/>
      <c r="S266" s="159"/>
      <c r="T266" s="825"/>
      <c r="U266" s="826"/>
      <c r="V266" s="103" t="str">
        <f>IF(B266="","",VLOOKUP(B266,学連登録!$C$2:$H$3000,6,FALSE))</f>
        <v/>
      </c>
      <c r="W266" s="377"/>
      <c r="X266" s="157"/>
      <c r="Y266" s="118" t="str">
        <f t="shared" si="374"/>
        <v/>
      </c>
      <c r="Z266" s="97" t="str">
        <f>IF(G266="","",VLOOKUP(G266,種目名!$O$5:$T$104,3,0))</f>
        <v/>
      </c>
      <c r="AA266" s="99" t="str">
        <f>IF(J266="","",VLOOKUP(J266,種目名!$O$5:$T$104,3,0))</f>
        <v/>
      </c>
      <c r="AB266" s="119" t="str">
        <f>IF(M266="","",VLOOKUP(M266,種目名!$O$5:$T$104,3,0))</f>
        <v/>
      </c>
      <c r="AC266" s="119" t="str">
        <f>IF(P266="","",VLOOKUP(AF266,種目名!$O$5:$T$104,3,0))</f>
        <v/>
      </c>
      <c r="AD266" s="120" t="str">
        <f>IF(S266="","",VLOOKUP(AI266,種目名!$O$5:$T$104,3,0))</f>
        <v/>
      </c>
      <c r="AE266" s="117">
        <f t="shared" si="375"/>
        <v>0</v>
      </c>
      <c r="AF266" s="157" t="str">
        <f t="shared" si="376"/>
        <v/>
      </c>
      <c r="AG266" s="157" t="str">
        <f t="shared" si="377"/>
        <v/>
      </c>
      <c r="AH266" s="117">
        <f t="shared" si="378"/>
        <v>0</v>
      </c>
      <c r="AI266" s="157" t="str">
        <f t="shared" si="379"/>
        <v/>
      </c>
      <c r="AJ266" s="157" t="str">
        <f t="shared" si="380"/>
        <v/>
      </c>
      <c r="AK266" s="390"/>
      <c r="AL266" s="171">
        <f t="shared" si="297"/>
        <v>0</v>
      </c>
      <c r="AM266" s="399">
        <f t="shared" si="298"/>
        <v>0</v>
      </c>
      <c r="AN266" s="399">
        <f>COUNTIF($B$12:B266,B266)</f>
        <v>0</v>
      </c>
      <c r="AO266" s="399"/>
      <c r="AP266" s="399" t="str">
        <f t="shared" si="299"/>
        <v/>
      </c>
      <c r="AQ266" s="399" t="str">
        <f t="shared" si="300"/>
        <v/>
      </c>
      <c r="AR266" s="399" t="str">
        <f t="shared" si="301"/>
        <v/>
      </c>
      <c r="AS266" s="399" t="str">
        <f t="shared" si="302"/>
        <v/>
      </c>
      <c r="AT266" s="399">
        <f t="shared" si="303"/>
        <v>0</v>
      </c>
      <c r="AU266" s="399" t="str">
        <f t="shared" si="304"/>
        <v/>
      </c>
      <c r="AV266" s="399" t="str">
        <f t="shared" si="305"/>
        <v/>
      </c>
      <c r="AW266" s="399" t="str">
        <f t="shared" si="306"/>
        <v/>
      </c>
      <c r="AX266" s="399" t="str">
        <f t="shared" si="307"/>
        <v/>
      </c>
      <c r="AY266" s="399" t="str">
        <f t="shared" si="308"/>
        <v/>
      </c>
      <c r="AZ266" s="399" t="str">
        <f t="shared" si="309"/>
        <v/>
      </c>
      <c r="BA266" s="399" t="str">
        <f t="shared" si="310"/>
        <v/>
      </c>
      <c r="BB266" s="399" t="str">
        <f t="shared" si="311"/>
        <v/>
      </c>
      <c r="BC266" s="399" t="str">
        <f t="shared" si="312"/>
        <v/>
      </c>
      <c r="BD266" s="403" t="str">
        <f t="shared" si="313"/>
        <v/>
      </c>
      <c r="BE266" s="393">
        <f t="shared" si="314"/>
        <v>0</v>
      </c>
      <c r="BF266" s="157"/>
      <c r="BG266" s="399">
        <f t="shared" si="315"/>
        <v>0</v>
      </c>
      <c r="BH266" s="399">
        <f t="shared" si="316"/>
        <v>0</v>
      </c>
      <c r="BI266" s="412">
        <f t="shared" si="317"/>
        <v>0</v>
      </c>
      <c r="BJ266" s="413">
        <f t="shared" si="293"/>
        <v>0</v>
      </c>
      <c r="BK266" s="398" t="str">
        <f t="shared" si="294"/>
        <v>0</v>
      </c>
      <c r="BL266" s="398" t="str">
        <f t="shared" si="295"/>
        <v>0</v>
      </c>
      <c r="BM266" s="412">
        <f t="shared" si="318"/>
        <v>0</v>
      </c>
      <c r="BN266" s="412" t="str">
        <f t="shared" si="319"/>
        <v>0m0</v>
      </c>
      <c r="BO266" s="399">
        <f t="shared" si="320"/>
        <v>0</v>
      </c>
      <c r="BP266" s="399">
        <f t="shared" si="321"/>
        <v>0</v>
      </c>
      <c r="BQ266" s="412">
        <f t="shared" si="322"/>
        <v>0</v>
      </c>
      <c r="BR266" s="413">
        <f t="shared" si="323"/>
        <v>0</v>
      </c>
      <c r="BS266" s="398" t="str">
        <f t="shared" si="324"/>
        <v>0</v>
      </c>
      <c r="BT266" s="398" t="str">
        <f t="shared" si="325"/>
        <v>0</v>
      </c>
      <c r="BU266" s="412">
        <f t="shared" si="326"/>
        <v>0</v>
      </c>
      <c r="BV266" s="412" t="str">
        <f t="shared" si="327"/>
        <v>0m0</v>
      </c>
      <c r="BW266" s="399">
        <f t="shared" si="328"/>
        <v>0</v>
      </c>
      <c r="BX266" s="399">
        <f t="shared" si="329"/>
        <v>0</v>
      </c>
      <c r="BY266" s="412">
        <f t="shared" si="330"/>
        <v>0</v>
      </c>
      <c r="BZ266" s="413">
        <f t="shared" si="331"/>
        <v>0</v>
      </c>
      <c r="CA266" s="398" t="str">
        <f t="shared" si="332"/>
        <v>0</v>
      </c>
      <c r="CB266" s="398" t="str">
        <f t="shared" si="333"/>
        <v>0</v>
      </c>
      <c r="CC266" s="412">
        <f t="shared" si="334"/>
        <v>0</v>
      </c>
      <c r="CD266" s="412" t="str">
        <f t="shared" si="335"/>
        <v>0m0</v>
      </c>
      <c r="CE266" s="399">
        <f t="shared" si="336"/>
        <v>0</v>
      </c>
      <c r="CF266" s="399">
        <f t="shared" si="337"/>
        <v>0</v>
      </c>
      <c r="CG266" s="412">
        <f t="shared" si="338"/>
        <v>0</v>
      </c>
      <c r="CH266" s="413">
        <f t="shared" si="339"/>
        <v>0</v>
      </c>
      <c r="CI266" s="398" t="str">
        <f t="shared" si="340"/>
        <v>0</v>
      </c>
      <c r="CJ266" s="398" t="str">
        <f t="shared" si="341"/>
        <v>0</v>
      </c>
      <c r="CK266" s="412">
        <f t="shared" si="342"/>
        <v>0</v>
      </c>
      <c r="CL266" s="412" t="str">
        <f t="shared" si="343"/>
        <v>0m0</v>
      </c>
      <c r="CM266" s="399">
        <f t="shared" si="344"/>
        <v>0</v>
      </c>
      <c r="CN266" s="399">
        <f t="shared" si="345"/>
        <v>0</v>
      </c>
      <c r="CO266" s="412">
        <f t="shared" si="346"/>
        <v>0</v>
      </c>
      <c r="CP266" s="413">
        <f t="shared" si="347"/>
        <v>0</v>
      </c>
      <c r="CQ266" s="398" t="str">
        <f t="shared" si="348"/>
        <v>0</v>
      </c>
      <c r="CR266" s="398" t="str">
        <f t="shared" si="349"/>
        <v>0</v>
      </c>
      <c r="CS266" s="412">
        <f t="shared" si="350"/>
        <v>0</v>
      </c>
      <c r="CT266" s="412" t="str">
        <f t="shared" si="351"/>
        <v>0m0</v>
      </c>
      <c r="CU266" s="412">
        <f t="shared" si="352"/>
        <v>0</v>
      </c>
      <c r="CV266" s="412">
        <f t="shared" si="353"/>
        <v>0</v>
      </c>
      <c r="CW266" s="412">
        <f t="shared" si="354"/>
        <v>0</v>
      </c>
      <c r="CX266" s="412">
        <f t="shared" si="355"/>
        <v>0</v>
      </c>
      <c r="CY266" s="412">
        <f t="shared" si="356"/>
        <v>0</v>
      </c>
      <c r="CZ266" s="412" t="str">
        <f t="shared" si="357"/>
        <v/>
      </c>
      <c r="DA266" s="412" t="str">
        <f t="shared" si="358"/>
        <v/>
      </c>
      <c r="DB266" s="412" t="str">
        <f t="shared" si="359"/>
        <v/>
      </c>
      <c r="DC266" s="412" t="str">
        <f t="shared" si="360"/>
        <v/>
      </c>
      <c r="DD266" s="412" t="str">
        <f t="shared" si="361"/>
        <v/>
      </c>
      <c r="DE266" s="412"/>
      <c r="DG266" s="412" t="str">
        <f t="shared" si="362"/>
        <v/>
      </c>
      <c r="DH266" s="412" t="str">
        <f t="shared" si="363"/>
        <v/>
      </c>
      <c r="DI266" s="412">
        <f t="shared" si="364"/>
        <v>0</v>
      </c>
      <c r="DJ266" s="412" t="str">
        <f t="shared" si="365"/>
        <v/>
      </c>
      <c r="DK266" s="412" t="str">
        <f t="shared" si="366"/>
        <v/>
      </c>
      <c r="DL266" s="412" t="str">
        <f t="shared" si="367"/>
        <v/>
      </c>
      <c r="DM266" s="412" t="str">
        <f t="shared" si="368"/>
        <v/>
      </c>
      <c r="DN266" s="412" t="str">
        <f t="shared" si="369"/>
        <v/>
      </c>
      <c r="DO266" s="412" t="str">
        <f t="shared" si="370"/>
        <v/>
      </c>
      <c r="DR266" s="494"/>
      <c r="DS266" s="393">
        <f t="shared" si="373"/>
        <v>0</v>
      </c>
      <c r="DT266" s="393">
        <f t="shared" si="371"/>
        <v>0</v>
      </c>
      <c r="DU266" s="411">
        <f t="shared" si="372"/>
        <v>0</v>
      </c>
      <c r="DX266" s="494" t="e">
        <f>IF(BG266&lt;270000,○,"")</f>
        <v>#NAME?</v>
      </c>
    </row>
    <row r="267" spans="1:128" s="411" customFormat="1" ht="18" hidden="1" customHeight="1" thickBot="1">
      <c r="A267" s="145" t="str">
        <f t="shared" si="296"/>
        <v/>
      </c>
      <c r="B267" s="158"/>
      <c r="C267" s="31" t="str">
        <f>IF(B267="","",VLOOKUP(B267,学連登録!$C$2:$G$3000,2,FALSE))</f>
        <v/>
      </c>
      <c r="D267" s="32" t="str">
        <f>IF(B267="","",VLOOKUP(B267,学連登録!$C$2:$G$3000,3,FALSE))</f>
        <v/>
      </c>
      <c r="E267" s="33" t="str">
        <f>IF(B267="","",VLOOKUP(B267,学連登録!$C$2:$G$3000,4,FALSE))</f>
        <v/>
      </c>
      <c r="F267" s="383" t="str">
        <f>IF(B267="","",VLOOKUP(B267,学連登録!$C$2:$I$3000,7,FALSE))</f>
        <v/>
      </c>
      <c r="G267" s="159"/>
      <c r="H267" s="853"/>
      <c r="I267" s="854"/>
      <c r="J267" s="160"/>
      <c r="K267" s="825"/>
      <c r="L267" s="826"/>
      <c r="M267" s="160"/>
      <c r="N267" s="819"/>
      <c r="O267" s="820"/>
      <c r="P267" s="159"/>
      <c r="Q267" s="825"/>
      <c r="R267" s="826"/>
      <c r="S267" s="159"/>
      <c r="T267" s="825"/>
      <c r="U267" s="826"/>
      <c r="V267" s="103" t="str">
        <f>IF(B267="","",VLOOKUP(B267,学連登録!$C$2:$H$3000,6,FALSE))</f>
        <v/>
      </c>
      <c r="W267" s="377"/>
      <c r="X267" s="157"/>
      <c r="Y267" s="118" t="str">
        <f t="shared" si="374"/>
        <v/>
      </c>
      <c r="Z267" s="97" t="str">
        <f>IF(G267="","",VLOOKUP(G267,種目名!$O$5:$T$104,3,0))</f>
        <v/>
      </c>
      <c r="AA267" s="99" t="str">
        <f>IF(J267="","",VLOOKUP(J267,種目名!$O$5:$T$104,3,0))</f>
        <v/>
      </c>
      <c r="AB267" s="119" t="str">
        <f>IF(M267="","",VLOOKUP(M267,種目名!$O$5:$T$104,3,0))</f>
        <v/>
      </c>
      <c r="AC267" s="119" t="str">
        <f>IF(P267="","",VLOOKUP(AF267,種目名!$O$5:$T$104,3,0))</f>
        <v/>
      </c>
      <c r="AD267" s="120" t="str">
        <f>IF(S267="","",VLOOKUP(AI267,種目名!$O$5:$T$104,3,0))</f>
        <v/>
      </c>
      <c r="AE267" s="117">
        <f t="shared" si="375"/>
        <v>0</v>
      </c>
      <c r="AF267" s="157" t="str">
        <f t="shared" si="376"/>
        <v/>
      </c>
      <c r="AG267" s="157" t="str">
        <f t="shared" si="377"/>
        <v/>
      </c>
      <c r="AH267" s="117">
        <f t="shared" si="378"/>
        <v>0</v>
      </c>
      <c r="AI267" s="157" t="str">
        <f t="shared" si="379"/>
        <v/>
      </c>
      <c r="AJ267" s="157" t="str">
        <f t="shared" si="380"/>
        <v/>
      </c>
      <c r="AK267" s="390"/>
      <c r="AL267" s="171">
        <f t="shared" si="297"/>
        <v>0</v>
      </c>
      <c r="AM267" s="399">
        <f t="shared" si="298"/>
        <v>0</v>
      </c>
      <c r="AN267" s="399">
        <f>COUNTIF($B$12:B267,B267)</f>
        <v>0</v>
      </c>
      <c r="AO267" s="399"/>
      <c r="AP267" s="399" t="str">
        <f t="shared" si="299"/>
        <v/>
      </c>
      <c r="AQ267" s="399" t="str">
        <f t="shared" si="300"/>
        <v/>
      </c>
      <c r="AR267" s="399" t="str">
        <f t="shared" si="301"/>
        <v/>
      </c>
      <c r="AS267" s="399" t="str">
        <f t="shared" si="302"/>
        <v/>
      </c>
      <c r="AT267" s="399">
        <f t="shared" si="303"/>
        <v>0</v>
      </c>
      <c r="AU267" s="399" t="str">
        <f t="shared" si="304"/>
        <v/>
      </c>
      <c r="AV267" s="399" t="str">
        <f t="shared" si="305"/>
        <v/>
      </c>
      <c r="AW267" s="399" t="str">
        <f t="shared" si="306"/>
        <v/>
      </c>
      <c r="AX267" s="399" t="str">
        <f t="shared" si="307"/>
        <v/>
      </c>
      <c r="AY267" s="399" t="str">
        <f t="shared" si="308"/>
        <v/>
      </c>
      <c r="AZ267" s="399" t="str">
        <f t="shared" si="309"/>
        <v/>
      </c>
      <c r="BA267" s="399" t="str">
        <f t="shared" si="310"/>
        <v/>
      </c>
      <c r="BB267" s="399" t="str">
        <f t="shared" si="311"/>
        <v/>
      </c>
      <c r="BC267" s="399" t="str">
        <f t="shared" si="312"/>
        <v/>
      </c>
      <c r="BD267" s="403" t="str">
        <f t="shared" si="313"/>
        <v/>
      </c>
      <c r="BE267" s="393">
        <f t="shared" si="314"/>
        <v>0</v>
      </c>
      <c r="BF267" s="157"/>
      <c r="BG267" s="399">
        <f t="shared" si="315"/>
        <v>0</v>
      </c>
      <c r="BH267" s="399">
        <f t="shared" si="316"/>
        <v>0</v>
      </c>
      <c r="BI267" s="412">
        <f t="shared" si="317"/>
        <v>0</v>
      </c>
      <c r="BJ267" s="413">
        <f t="shared" si="293"/>
        <v>0</v>
      </c>
      <c r="BK267" s="398" t="str">
        <f t="shared" si="294"/>
        <v>0</v>
      </c>
      <c r="BL267" s="398" t="str">
        <f t="shared" si="295"/>
        <v>0</v>
      </c>
      <c r="BM267" s="412">
        <f t="shared" si="318"/>
        <v>0</v>
      </c>
      <c r="BN267" s="412" t="str">
        <f t="shared" si="319"/>
        <v>0m0</v>
      </c>
      <c r="BO267" s="399">
        <f t="shared" si="320"/>
        <v>0</v>
      </c>
      <c r="BP267" s="399">
        <f t="shared" si="321"/>
        <v>0</v>
      </c>
      <c r="BQ267" s="412">
        <f t="shared" si="322"/>
        <v>0</v>
      </c>
      <c r="BR267" s="413">
        <f t="shared" si="323"/>
        <v>0</v>
      </c>
      <c r="BS267" s="398" t="str">
        <f t="shared" si="324"/>
        <v>0</v>
      </c>
      <c r="BT267" s="398" t="str">
        <f t="shared" si="325"/>
        <v>0</v>
      </c>
      <c r="BU267" s="412">
        <f t="shared" si="326"/>
        <v>0</v>
      </c>
      <c r="BV267" s="412" t="str">
        <f t="shared" si="327"/>
        <v>0m0</v>
      </c>
      <c r="BW267" s="399">
        <f t="shared" si="328"/>
        <v>0</v>
      </c>
      <c r="BX267" s="399">
        <f t="shared" si="329"/>
        <v>0</v>
      </c>
      <c r="BY267" s="412">
        <f t="shared" si="330"/>
        <v>0</v>
      </c>
      <c r="BZ267" s="413">
        <f t="shared" si="331"/>
        <v>0</v>
      </c>
      <c r="CA267" s="398" t="str">
        <f t="shared" si="332"/>
        <v>0</v>
      </c>
      <c r="CB267" s="398" t="str">
        <f t="shared" si="333"/>
        <v>0</v>
      </c>
      <c r="CC267" s="412">
        <f t="shared" si="334"/>
        <v>0</v>
      </c>
      <c r="CD267" s="412" t="str">
        <f t="shared" si="335"/>
        <v>0m0</v>
      </c>
      <c r="CE267" s="399">
        <f t="shared" si="336"/>
        <v>0</v>
      </c>
      <c r="CF267" s="399">
        <f t="shared" si="337"/>
        <v>0</v>
      </c>
      <c r="CG267" s="412">
        <f t="shared" si="338"/>
        <v>0</v>
      </c>
      <c r="CH267" s="413">
        <f t="shared" si="339"/>
        <v>0</v>
      </c>
      <c r="CI267" s="398" t="str">
        <f t="shared" si="340"/>
        <v>0</v>
      </c>
      <c r="CJ267" s="398" t="str">
        <f t="shared" si="341"/>
        <v>0</v>
      </c>
      <c r="CK267" s="412">
        <f t="shared" si="342"/>
        <v>0</v>
      </c>
      <c r="CL267" s="412" t="str">
        <f t="shared" si="343"/>
        <v>0m0</v>
      </c>
      <c r="CM267" s="399">
        <f t="shared" si="344"/>
        <v>0</v>
      </c>
      <c r="CN267" s="399">
        <f t="shared" si="345"/>
        <v>0</v>
      </c>
      <c r="CO267" s="412">
        <f t="shared" si="346"/>
        <v>0</v>
      </c>
      <c r="CP267" s="413">
        <f t="shared" si="347"/>
        <v>0</v>
      </c>
      <c r="CQ267" s="398" t="str">
        <f t="shared" si="348"/>
        <v>0</v>
      </c>
      <c r="CR267" s="398" t="str">
        <f t="shared" si="349"/>
        <v>0</v>
      </c>
      <c r="CS267" s="412">
        <f t="shared" si="350"/>
        <v>0</v>
      </c>
      <c r="CT267" s="412" t="str">
        <f t="shared" si="351"/>
        <v>0m0</v>
      </c>
      <c r="CU267" s="412">
        <f t="shared" si="352"/>
        <v>0</v>
      </c>
      <c r="CV267" s="412">
        <f t="shared" si="353"/>
        <v>0</v>
      </c>
      <c r="CW267" s="412">
        <f t="shared" si="354"/>
        <v>0</v>
      </c>
      <c r="CX267" s="412">
        <f t="shared" si="355"/>
        <v>0</v>
      </c>
      <c r="CY267" s="412">
        <f t="shared" si="356"/>
        <v>0</v>
      </c>
      <c r="CZ267" s="412" t="str">
        <f t="shared" si="357"/>
        <v/>
      </c>
      <c r="DA267" s="412" t="str">
        <f t="shared" si="358"/>
        <v/>
      </c>
      <c r="DB267" s="412" t="str">
        <f t="shared" si="359"/>
        <v/>
      </c>
      <c r="DC267" s="412" t="str">
        <f t="shared" si="360"/>
        <v/>
      </c>
      <c r="DD267" s="412" t="str">
        <f t="shared" si="361"/>
        <v/>
      </c>
      <c r="DE267" s="412"/>
      <c r="DG267" s="412" t="str">
        <f t="shared" si="362"/>
        <v/>
      </c>
      <c r="DH267" s="412" t="str">
        <f t="shared" si="363"/>
        <v/>
      </c>
      <c r="DI267" s="412">
        <f t="shared" si="364"/>
        <v>0</v>
      </c>
      <c r="DJ267" s="412" t="str">
        <f t="shared" si="365"/>
        <v/>
      </c>
      <c r="DK267" s="412" t="str">
        <f t="shared" si="366"/>
        <v/>
      </c>
      <c r="DL267" s="412" t="str">
        <f t="shared" si="367"/>
        <v/>
      </c>
      <c r="DM267" s="412" t="str">
        <f t="shared" si="368"/>
        <v/>
      </c>
      <c r="DN267" s="412" t="str">
        <f t="shared" si="369"/>
        <v/>
      </c>
      <c r="DO267" s="412" t="str">
        <f t="shared" si="370"/>
        <v/>
      </c>
      <c r="DR267" s="494"/>
      <c r="DS267" s="393">
        <f t="shared" si="373"/>
        <v>0</v>
      </c>
      <c r="DT267" s="393">
        <f t="shared" si="371"/>
        <v>0</v>
      </c>
      <c r="DU267" s="411">
        <f t="shared" si="372"/>
        <v>0</v>
      </c>
      <c r="DX267" s="494" t="e">
        <f>IF(BG267&lt;270000,○,"")</f>
        <v>#NAME?</v>
      </c>
    </row>
    <row r="268" spans="1:128" s="411" customFormat="1" ht="18" hidden="1" customHeight="1" thickBot="1">
      <c r="A268" s="145" t="str">
        <f t="shared" si="296"/>
        <v/>
      </c>
      <c r="B268" s="158"/>
      <c r="C268" s="31" t="str">
        <f>IF(B268="","",VLOOKUP(B268,学連登録!$C$2:$G$3000,2,FALSE))</f>
        <v/>
      </c>
      <c r="D268" s="32" t="str">
        <f>IF(B268="","",VLOOKUP(B268,学連登録!$C$2:$G$3000,3,FALSE))</f>
        <v/>
      </c>
      <c r="E268" s="33" t="str">
        <f>IF(B268="","",VLOOKUP(B268,学連登録!$C$2:$G$3000,4,FALSE))</f>
        <v/>
      </c>
      <c r="F268" s="383" t="str">
        <f>IF(B268="","",VLOOKUP(B268,学連登録!$C$2:$I$3000,7,FALSE))</f>
        <v/>
      </c>
      <c r="G268" s="159"/>
      <c r="H268" s="853"/>
      <c r="I268" s="854"/>
      <c r="J268" s="160"/>
      <c r="K268" s="825"/>
      <c r="L268" s="826"/>
      <c r="M268" s="160"/>
      <c r="N268" s="819"/>
      <c r="O268" s="820"/>
      <c r="P268" s="159"/>
      <c r="Q268" s="825"/>
      <c r="R268" s="826"/>
      <c r="S268" s="159"/>
      <c r="T268" s="825"/>
      <c r="U268" s="826"/>
      <c r="V268" s="103" t="str">
        <f>IF(B268="","",VLOOKUP(B268,学連登録!$C$2:$H$3000,6,FALSE))</f>
        <v/>
      </c>
      <c r="W268" s="377"/>
      <c r="X268" s="157"/>
      <c r="Y268" s="118" t="str">
        <f t="shared" si="374"/>
        <v/>
      </c>
      <c r="Z268" s="97" t="str">
        <f>IF(G268="","",VLOOKUP(G268,種目名!$O$5:$T$104,3,0))</f>
        <v/>
      </c>
      <c r="AA268" s="99" t="str">
        <f>IF(J268="","",VLOOKUP(J268,種目名!$O$5:$T$104,3,0))</f>
        <v/>
      </c>
      <c r="AB268" s="119" t="str">
        <f>IF(M268="","",VLOOKUP(M268,種目名!$O$5:$T$104,3,0))</f>
        <v/>
      </c>
      <c r="AC268" s="119" t="str">
        <f>IF(P268="","",VLOOKUP(AF268,種目名!$O$5:$T$104,3,0))</f>
        <v/>
      </c>
      <c r="AD268" s="120" t="str">
        <f>IF(S268="","",VLOOKUP(AI268,種目名!$O$5:$T$104,3,0))</f>
        <v/>
      </c>
      <c r="AE268" s="117">
        <f t="shared" si="375"/>
        <v>0</v>
      </c>
      <c r="AF268" s="157" t="str">
        <f t="shared" si="376"/>
        <v/>
      </c>
      <c r="AG268" s="157" t="str">
        <f t="shared" si="377"/>
        <v/>
      </c>
      <c r="AH268" s="117">
        <f t="shared" si="378"/>
        <v>0</v>
      </c>
      <c r="AI268" s="157" t="str">
        <f t="shared" si="379"/>
        <v/>
      </c>
      <c r="AJ268" s="157" t="str">
        <f t="shared" si="380"/>
        <v/>
      </c>
      <c r="AK268" s="390"/>
      <c r="AL268" s="171">
        <f t="shared" si="297"/>
        <v>0</v>
      </c>
      <c r="AM268" s="399">
        <f t="shared" si="298"/>
        <v>0</v>
      </c>
      <c r="AN268" s="399">
        <f>COUNTIF($B$12:B268,B268)</f>
        <v>0</v>
      </c>
      <c r="AO268" s="399"/>
      <c r="AP268" s="399" t="str">
        <f t="shared" si="299"/>
        <v/>
      </c>
      <c r="AQ268" s="399" t="str">
        <f t="shared" si="300"/>
        <v/>
      </c>
      <c r="AR268" s="399" t="str">
        <f t="shared" si="301"/>
        <v/>
      </c>
      <c r="AS268" s="399" t="str">
        <f t="shared" si="302"/>
        <v/>
      </c>
      <c r="AT268" s="399">
        <f t="shared" si="303"/>
        <v>0</v>
      </c>
      <c r="AU268" s="399" t="str">
        <f t="shared" si="304"/>
        <v/>
      </c>
      <c r="AV268" s="399" t="str">
        <f t="shared" si="305"/>
        <v/>
      </c>
      <c r="AW268" s="399" t="str">
        <f t="shared" si="306"/>
        <v/>
      </c>
      <c r="AX268" s="399" t="str">
        <f t="shared" si="307"/>
        <v/>
      </c>
      <c r="AY268" s="399" t="str">
        <f t="shared" si="308"/>
        <v/>
      </c>
      <c r="AZ268" s="399" t="str">
        <f t="shared" si="309"/>
        <v/>
      </c>
      <c r="BA268" s="399" t="str">
        <f t="shared" si="310"/>
        <v/>
      </c>
      <c r="BB268" s="399" t="str">
        <f t="shared" si="311"/>
        <v/>
      </c>
      <c r="BC268" s="399" t="str">
        <f t="shared" si="312"/>
        <v/>
      </c>
      <c r="BD268" s="403" t="str">
        <f t="shared" si="313"/>
        <v/>
      </c>
      <c r="BE268" s="393">
        <f t="shared" si="314"/>
        <v>0</v>
      </c>
      <c r="BF268" s="157"/>
      <c r="BG268" s="399">
        <f t="shared" si="315"/>
        <v>0</v>
      </c>
      <c r="BH268" s="399">
        <f t="shared" si="316"/>
        <v>0</v>
      </c>
      <c r="BI268" s="412">
        <f t="shared" si="317"/>
        <v>0</v>
      </c>
      <c r="BJ268" s="413">
        <f t="shared" ref="BJ268:BJ331" si="381">INT(BI268/10000)</f>
        <v>0</v>
      </c>
      <c r="BK268" s="398" t="str">
        <f t="shared" ref="BK268:BK331" si="382">RIGHT(INT(BI268/100),2)</f>
        <v>0</v>
      </c>
      <c r="BL268" s="398" t="str">
        <f t="shared" ref="BL268:BL331" si="383">RIGHT(INT(BI268/1),2)</f>
        <v>0</v>
      </c>
      <c r="BM268" s="412">
        <f t="shared" si="318"/>
        <v>0</v>
      </c>
      <c r="BN268" s="412" t="str">
        <f t="shared" si="319"/>
        <v>0m0</v>
      </c>
      <c r="BO268" s="399">
        <f t="shared" si="320"/>
        <v>0</v>
      </c>
      <c r="BP268" s="399">
        <f t="shared" si="321"/>
        <v>0</v>
      </c>
      <c r="BQ268" s="412">
        <f t="shared" si="322"/>
        <v>0</v>
      </c>
      <c r="BR268" s="413">
        <f t="shared" si="323"/>
        <v>0</v>
      </c>
      <c r="BS268" s="398" t="str">
        <f t="shared" si="324"/>
        <v>0</v>
      </c>
      <c r="BT268" s="398" t="str">
        <f t="shared" si="325"/>
        <v>0</v>
      </c>
      <c r="BU268" s="412">
        <f t="shared" si="326"/>
        <v>0</v>
      </c>
      <c r="BV268" s="412" t="str">
        <f t="shared" si="327"/>
        <v>0m0</v>
      </c>
      <c r="BW268" s="399">
        <f t="shared" si="328"/>
        <v>0</v>
      </c>
      <c r="BX268" s="399">
        <f t="shared" si="329"/>
        <v>0</v>
      </c>
      <c r="BY268" s="412">
        <f t="shared" si="330"/>
        <v>0</v>
      </c>
      <c r="BZ268" s="413">
        <f t="shared" si="331"/>
        <v>0</v>
      </c>
      <c r="CA268" s="398" t="str">
        <f t="shared" si="332"/>
        <v>0</v>
      </c>
      <c r="CB268" s="398" t="str">
        <f t="shared" si="333"/>
        <v>0</v>
      </c>
      <c r="CC268" s="412">
        <f t="shared" si="334"/>
        <v>0</v>
      </c>
      <c r="CD268" s="412" t="str">
        <f t="shared" si="335"/>
        <v>0m0</v>
      </c>
      <c r="CE268" s="399">
        <f t="shared" si="336"/>
        <v>0</v>
      </c>
      <c r="CF268" s="399">
        <f t="shared" si="337"/>
        <v>0</v>
      </c>
      <c r="CG268" s="412">
        <f t="shared" si="338"/>
        <v>0</v>
      </c>
      <c r="CH268" s="413">
        <f t="shared" si="339"/>
        <v>0</v>
      </c>
      <c r="CI268" s="398" t="str">
        <f t="shared" si="340"/>
        <v>0</v>
      </c>
      <c r="CJ268" s="398" t="str">
        <f t="shared" si="341"/>
        <v>0</v>
      </c>
      <c r="CK268" s="412">
        <f t="shared" si="342"/>
        <v>0</v>
      </c>
      <c r="CL268" s="412" t="str">
        <f t="shared" si="343"/>
        <v>0m0</v>
      </c>
      <c r="CM268" s="399">
        <f t="shared" si="344"/>
        <v>0</v>
      </c>
      <c r="CN268" s="399">
        <f t="shared" si="345"/>
        <v>0</v>
      </c>
      <c r="CO268" s="412">
        <f t="shared" si="346"/>
        <v>0</v>
      </c>
      <c r="CP268" s="413">
        <f t="shared" si="347"/>
        <v>0</v>
      </c>
      <c r="CQ268" s="398" t="str">
        <f t="shared" si="348"/>
        <v>0</v>
      </c>
      <c r="CR268" s="398" t="str">
        <f t="shared" si="349"/>
        <v>0</v>
      </c>
      <c r="CS268" s="412">
        <f t="shared" si="350"/>
        <v>0</v>
      </c>
      <c r="CT268" s="412" t="str">
        <f t="shared" si="351"/>
        <v>0m0</v>
      </c>
      <c r="CU268" s="412">
        <f t="shared" si="352"/>
        <v>0</v>
      </c>
      <c r="CV268" s="412">
        <f t="shared" si="353"/>
        <v>0</v>
      </c>
      <c r="CW268" s="412">
        <f t="shared" si="354"/>
        <v>0</v>
      </c>
      <c r="CX268" s="412">
        <f t="shared" si="355"/>
        <v>0</v>
      </c>
      <c r="CY268" s="412">
        <f t="shared" si="356"/>
        <v>0</v>
      </c>
      <c r="CZ268" s="412" t="str">
        <f t="shared" si="357"/>
        <v/>
      </c>
      <c r="DA268" s="412" t="str">
        <f t="shared" si="358"/>
        <v/>
      </c>
      <c r="DB268" s="412" t="str">
        <f t="shared" si="359"/>
        <v/>
      </c>
      <c r="DC268" s="412" t="str">
        <f t="shared" si="360"/>
        <v/>
      </c>
      <c r="DD268" s="412" t="str">
        <f t="shared" si="361"/>
        <v/>
      </c>
      <c r="DE268" s="412"/>
      <c r="DG268" s="412" t="str">
        <f t="shared" si="362"/>
        <v/>
      </c>
      <c r="DH268" s="412" t="str">
        <f t="shared" si="363"/>
        <v/>
      </c>
      <c r="DI268" s="412">
        <f t="shared" si="364"/>
        <v>0</v>
      </c>
      <c r="DJ268" s="412" t="str">
        <f t="shared" si="365"/>
        <v/>
      </c>
      <c r="DK268" s="412" t="str">
        <f t="shared" si="366"/>
        <v/>
      </c>
      <c r="DL268" s="412" t="str">
        <f t="shared" si="367"/>
        <v/>
      </c>
      <c r="DM268" s="412" t="str">
        <f t="shared" si="368"/>
        <v/>
      </c>
      <c r="DN268" s="412" t="str">
        <f t="shared" si="369"/>
        <v/>
      </c>
      <c r="DO268" s="412" t="str">
        <f t="shared" si="370"/>
        <v/>
      </c>
      <c r="DR268" s="494"/>
      <c r="DS268" s="393">
        <f t="shared" si="373"/>
        <v>0</v>
      </c>
      <c r="DT268" s="393">
        <f t="shared" si="371"/>
        <v>0</v>
      </c>
      <c r="DU268" s="411">
        <f t="shared" si="372"/>
        <v>0</v>
      </c>
      <c r="DX268" s="494" t="e">
        <f>IF(BG268&lt;270000,○,"")</f>
        <v>#NAME?</v>
      </c>
    </row>
    <row r="269" spans="1:128" s="411" customFormat="1" ht="18" hidden="1" customHeight="1" thickBot="1">
      <c r="A269" s="145" t="str">
        <f t="shared" ref="A269:A332" si="384">IF(C269="","",A268+1)</f>
        <v/>
      </c>
      <c r="B269" s="158"/>
      <c r="C269" s="31" t="str">
        <f>IF(B269="","",VLOOKUP(B269,学連登録!$C$2:$G$3000,2,FALSE))</f>
        <v/>
      </c>
      <c r="D269" s="32" t="str">
        <f>IF(B269="","",VLOOKUP(B269,学連登録!$C$2:$G$3000,3,FALSE))</f>
        <v/>
      </c>
      <c r="E269" s="33" t="str">
        <f>IF(B269="","",VLOOKUP(B269,学連登録!$C$2:$G$3000,4,FALSE))</f>
        <v/>
      </c>
      <c r="F269" s="383" t="str">
        <f>IF(B269="","",VLOOKUP(B269,学連登録!$C$2:$I$3000,7,FALSE))</f>
        <v/>
      </c>
      <c r="G269" s="159"/>
      <c r="H269" s="853"/>
      <c r="I269" s="854"/>
      <c r="J269" s="160"/>
      <c r="K269" s="825"/>
      <c r="L269" s="826"/>
      <c r="M269" s="160"/>
      <c r="N269" s="819"/>
      <c r="O269" s="820"/>
      <c r="P269" s="159"/>
      <c r="Q269" s="825"/>
      <c r="R269" s="826"/>
      <c r="S269" s="159"/>
      <c r="T269" s="825"/>
      <c r="U269" s="826"/>
      <c r="V269" s="103" t="str">
        <f>IF(B269="","",VLOOKUP(B269,学連登録!$C$2:$H$3000,6,FALSE))</f>
        <v/>
      </c>
      <c r="W269" s="377"/>
      <c r="X269" s="157"/>
      <c r="Y269" s="118" t="str">
        <f t="shared" si="374"/>
        <v/>
      </c>
      <c r="Z269" s="97" t="str">
        <f>IF(G269="","",VLOOKUP(G269,種目名!$O$5:$T$104,3,0))</f>
        <v/>
      </c>
      <c r="AA269" s="99" t="str">
        <f>IF(J269="","",VLOOKUP(J269,種目名!$O$5:$T$104,3,0))</f>
        <v/>
      </c>
      <c r="AB269" s="119" t="str">
        <f>IF(M269="","",VLOOKUP(M269,種目名!$O$5:$T$104,3,0))</f>
        <v/>
      </c>
      <c r="AC269" s="119" t="str">
        <f>IF(P269="","",VLOOKUP(AF269,種目名!$O$5:$T$104,3,0))</f>
        <v/>
      </c>
      <c r="AD269" s="120" t="str">
        <f>IF(S269="","",VLOOKUP(AI269,種目名!$O$5:$T$104,3,0))</f>
        <v/>
      </c>
      <c r="AE269" s="117">
        <f t="shared" si="375"/>
        <v>0</v>
      </c>
      <c r="AF269" s="157" t="str">
        <f t="shared" si="376"/>
        <v/>
      </c>
      <c r="AG269" s="157" t="str">
        <f t="shared" si="377"/>
        <v/>
      </c>
      <c r="AH269" s="117">
        <f t="shared" si="378"/>
        <v>0</v>
      </c>
      <c r="AI269" s="157" t="str">
        <f t="shared" si="379"/>
        <v/>
      </c>
      <c r="AJ269" s="157" t="str">
        <f t="shared" si="380"/>
        <v/>
      </c>
      <c r="AK269" s="390"/>
      <c r="AL269" s="171">
        <f t="shared" ref="AL269:AL332" si="385">IF(B269&gt;2000,1,0)</f>
        <v>0</v>
      </c>
      <c r="AM269" s="399">
        <f t="shared" ref="AM269:AM332" si="386">IF(B269="",0,IF(F269=$P$3,0,1))</f>
        <v>0</v>
      </c>
      <c r="AN269" s="399">
        <f>COUNTIF($B$12:B269,B269)</f>
        <v>0</v>
      </c>
      <c r="AO269" s="399"/>
      <c r="AP269" s="399" t="str">
        <f t="shared" ref="AP269:AP332" si="387">IF($B269="","",IF(C269="",1,0))</f>
        <v/>
      </c>
      <c r="AQ269" s="399" t="str">
        <f t="shared" ref="AQ269:AQ332" si="388">IF($B269="","",IF(D269="",1,0))</f>
        <v/>
      </c>
      <c r="AR269" s="399" t="str">
        <f t="shared" ref="AR269:AR332" si="389">IF($B269="","",IF(E269="",1,0))</f>
        <v/>
      </c>
      <c r="AS269" s="399" t="str">
        <f t="shared" ref="AS269:AS332" si="390">IF($B269="","",IF(F269="",1,0))</f>
        <v/>
      </c>
      <c r="AT269" s="399">
        <f t="shared" ref="AT269:AT332" si="391">IF(ISNA(OR(AO269:AS269)),1,SUM(AO269:AS269))</f>
        <v>0</v>
      </c>
      <c r="AU269" s="399" t="str">
        <f t="shared" ref="AU269:AU332" si="392">IF($B269="","",IF(G269="","",$B269&amp;"-"&amp;Z269))</f>
        <v/>
      </c>
      <c r="AV269" s="399" t="str">
        <f t="shared" ref="AV269:AV332" si="393">IF($B269="","",IF(J269="","",$B269&amp;"-"&amp;AA269))</f>
        <v/>
      </c>
      <c r="AW269" s="399" t="str">
        <f t="shared" ref="AW269:AW332" si="394">IF($B269="","",IF(M269="","",$B269&amp;"-"&amp;AB269))</f>
        <v/>
      </c>
      <c r="AX269" s="399" t="str">
        <f t="shared" ref="AX269:AX332" si="395">IF($B269="","",IF(P269="","",$B269&amp;"-"&amp;AC269))</f>
        <v/>
      </c>
      <c r="AY269" s="399" t="str">
        <f t="shared" ref="AY269:AY332" si="396">IF($B269="","",IF(S269="","",$B269&amp;"-"&amp;AD269))</f>
        <v/>
      </c>
      <c r="AZ269" s="399" t="str">
        <f t="shared" ref="AZ269:AZ332" si="397">IF(AU269="","",COUNTIF($AU$12:$AY$520,AU269))</f>
        <v/>
      </c>
      <c r="BA269" s="399" t="str">
        <f t="shared" ref="BA269:BA332" si="398">IF(AV269="","",COUNTIF($AU$12:$AY$520,AV269))</f>
        <v/>
      </c>
      <c r="BB269" s="399" t="str">
        <f t="shared" ref="BB269:BB332" si="399">IF(AW269="","",COUNTIF($AU$12:$AY$520,AW269))</f>
        <v/>
      </c>
      <c r="BC269" s="399" t="str">
        <f t="shared" ref="BC269:BC332" si="400">IF(AX269="","",COUNTIF($AU$12:$AY$520,AX269))</f>
        <v/>
      </c>
      <c r="BD269" s="403" t="str">
        <f t="shared" ref="BD269:BD332" si="401">IF(AY269="","",COUNTIF($AU$12:$AY$520,AY269))</f>
        <v/>
      </c>
      <c r="BE269" s="393">
        <f t="shared" ref="BE269:BE332" si="402">IF(MAX(AZ269:BD269)&gt;1,1,0)</f>
        <v>0</v>
      </c>
      <c r="BF269" s="157"/>
      <c r="BG269" s="399">
        <f t="shared" ref="BG269:BG332" si="403">IF(H269="",0,VALUE(SUBSTITUTE(H269,".","")))</f>
        <v>0</v>
      </c>
      <c r="BH269" s="399">
        <f t="shared" ref="BH269:BH332" si="404">IF(H269="",0,SUBSTITUTE(H269,"m",""))</f>
        <v>0</v>
      </c>
      <c r="BI269" s="412">
        <f t="shared" ref="BI269:BI332" si="405">VALUE(IF(COUNTIF(H269,"*.*")&gt;0,BG269,BH269))</f>
        <v>0</v>
      </c>
      <c r="BJ269" s="413">
        <f t="shared" si="381"/>
        <v>0</v>
      </c>
      <c r="BK269" s="398" t="str">
        <f t="shared" si="382"/>
        <v>0</v>
      </c>
      <c r="BL269" s="398" t="str">
        <f t="shared" si="383"/>
        <v>0</v>
      </c>
      <c r="BM269" s="412">
        <f t="shared" ref="BM269:BM332" si="406">IF(COUNTIF(H269,"*m*")&gt;0,"",IF(VALUE(BK269)&lt;60,0,1))</f>
        <v>0</v>
      </c>
      <c r="BN269" s="412" t="str">
        <f t="shared" ref="BN269:BN332" si="407">BK269&amp;"m"&amp;BL269</f>
        <v>0m0</v>
      </c>
      <c r="BO269" s="399">
        <f t="shared" ref="BO269:BO332" si="408">IF(K269="",0,VALUE(SUBSTITUTE(K269,".","")))</f>
        <v>0</v>
      </c>
      <c r="BP269" s="399">
        <f t="shared" ref="BP269:BP332" si="409">IF(K269="",0,SUBSTITUTE(K269,"m",""))</f>
        <v>0</v>
      </c>
      <c r="BQ269" s="412">
        <f t="shared" ref="BQ269:BQ332" si="410">VALUE(IF(COUNTIF(K269,"*.*")&gt;0,BO269,BP269))</f>
        <v>0</v>
      </c>
      <c r="BR269" s="413">
        <f t="shared" ref="BR269:BR332" si="411">INT(BQ269/10000)</f>
        <v>0</v>
      </c>
      <c r="BS269" s="398" t="str">
        <f t="shared" ref="BS269:BS332" si="412">RIGHT(INT(BQ269/100),2)</f>
        <v>0</v>
      </c>
      <c r="BT269" s="398" t="str">
        <f t="shared" ref="BT269:BT332" si="413">RIGHT(INT(BQ269/1),2)</f>
        <v>0</v>
      </c>
      <c r="BU269" s="412">
        <f t="shared" ref="BU269:BU332" si="414">IF(COUNTIF(K269,"*m*")&gt;0,"",IF(VALUE(BS269)&lt;60,0,1))</f>
        <v>0</v>
      </c>
      <c r="BV269" s="412" t="str">
        <f t="shared" ref="BV269:BV332" si="415">BS269&amp;"m"&amp;BT269</f>
        <v>0m0</v>
      </c>
      <c r="BW269" s="399">
        <f t="shared" ref="BW269:BW332" si="416">IF(N269="",0,VALUE(SUBSTITUTE(N269,".","")))</f>
        <v>0</v>
      </c>
      <c r="BX269" s="399">
        <f t="shared" ref="BX269:BX332" si="417">IF(N269="",0,SUBSTITUTE(N269,"m",""))</f>
        <v>0</v>
      </c>
      <c r="BY269" s="412">
        <f t="shared" ref="BY269:BY332" si="418">VALUE(IF(COUNTIF(N269,"*.*")&gt;0,BW269,BX269))</f>
        <v>0</v>
      </c>
      <c r="BZ269" s="413">
        <f t="shared" ref="BZ269:BZ332" si="419">INT(BY269/10000)</f>
        <v>0</v>
      </c>
      <c r="CA269" s="398" t="str">
        <f t="shared" ref="CA269:CA332" si="420">RIGHT(INT(BY269/100),2)</f>
        <v>0</v>
      </c>
      <c r="CB269" s="398" t="str">
        <f t="shared" ref="CB269:CB332" si="421">RIGHT(INT(BY269/1),2)</f>
        <v>0</v>
      </c>
      <c r="CC269" s="412">
        <f t="shared" ref="CC269:CC332" si="422">IF(COUNTIF(N269,"*m*")&gt;0,"",IF(VALUE(CA269)&lt;60,0,1))</f>
        <v>0</v>
      </c>
      <c r="CD269" s="412" t="str">
        <f t="shared" ref="CD269:CD332" si="423">CA269&amp;"m"&amp;CB269</f>
        <v>0m0</v>
      </c>
      <c r="CE269" s="399">
        <f t="shared" ref="CE269:CE332" si="424">IF(Q269="",0,VALUE(SUBSTITUTE(Q269,".","")))</f>
        <v>0</v>
      </c>
      <c r="CF269" s="399">
        <f t="shared" ref="CF269:CF332" si="425">IF(Q269="",0,SUBSTITUTE(Q269,"m",""))</f>
        <v>0</v>
      </c>
      <c r="CG269" s="412">
        <f t="shared" ref="CG269:CG332" si="426">VALUE(IF(COUNTIF(Q269,"*.*")&gt;0,CE269,CF269))</f>
        <v>0</v>
      </c>
      <c r="CH269" s="413">
        <f t="shared" ref="CH269:CH332" si="427">INT(CG269/10000)</f>
        <v>0</v>
      </c>
      <c r="CI269" s="398" t="str">
        <f t="shared" ref="CI269:CI332" si="428">RIGHT(INT(CG269/100),2)</f>
        <v>0</v>
      </c>
      <c r="CJ269" s="398" t="str">
        <f t="shared" ref="CJ269:CJ332" si="429">RIGHT(INT(CG269/1),2)</f>
        <v>0</v>
      </c>
      <c r="CK269" s="412">
        <f t="shared" ref="CK269:CK332" si="430">IF(COUNTIF(Q269,"*m*")&gt;0,"",IF(VALUE(CI269)&lt;60,0,1))</f>
        <v>0</v>
      </c>
      <c r="CL269" s="412" t="str">
        <f t="shared" ref="CL269:CL332" si="431">CI269&amp;"m"&amp;CJ269</f>
        <v>0m0</v>
      </c>
      <c r="CM269" s="399">
        <f t="shared" ref="CM269:CM332" si="432">IF(T269="",0,VALUE(SUBSTITUTE(T269,".","")))</f>
        <v>0</v>
      </c>
      <c r="CN269" s="399">
        <f t="shared" ref="CN269:CN332" si="433">IF(T269="",0,SUBSTITUTE(T269,"m",""))</f>
        <v>0</v>
      </c>
      <c r="CO269" s="412">
        <f t="shared" ref="CO269:CO332" si="434">VALUE(IF(COUNTIF(T269,"*.*")&gt;0,CM269,CN269))</f>
        <v>0</v>
      </c>
      <c r="CP269" s="413">
        <f t="shared" ref="CP269:CP332" si="435">INT(CO269/10000)</f>
        <v>0</v>
      </c>
      <c r="CQ269" s="398" t="str">
        <f t="shared" ref="CQ269:CQ332" si="436">RIGHT(INT(CO269/100),2)</f>
        <v>0</v>
      </c>
      <c r="CR269" s="398" t="str">
        <f t="shared" ref="CR269:CR332" si="437">RIGHT(INT(CO269/1),2)</f>
        <v>0</v>
      </c>
      <c r="CS269" s="412">
        <f t="shared" ref="CS269:CS332" si="438">IF(COUNTIF(T269,"*m*")&gt;0,"",IF(VALUE(CQ269)&lt;60,0,1))</f>
        <v>0</v>
      </c>
      <c r="CT269" s="412" t="str">
        <f t="shared" ref="CT269:CT332" si="439">CQ269&amp;"m"&amp;CR269</f>
        <v>0m0</v>
      </c>
      <c r="CU269" s="412">
        <f t="shared" ref="CU269:CU332" si="440">IF(AND($D269="",H269&gt;0),1,0)</f>
        <v>0</v>
      </c>
      <c r="CV269" s="412">
        <f t="shared" ref="CV269:CV332" si="441">IF(AND($D269="",J269&gt;0),1,IF(AND($D269="",K269&gt;0),1,0))</f>
        <v>0</v>
      </c>
      <c r="CW269" s="412">
        <f t="shared" ref="CW269:CW332" si="442">IF(AND($D269="",M269&gt;0),1,IF(AND($D269="",N269&gt;0),1,0))</f>
        <v>0</v>
      </c>
      <c r="CX269" s="412">
        <f t="shared" ref="CX269:CX332" si="443">IF(AND($D269="",P269&gt;0),1,IF(AND($D269="",Q269&gt;0),1,0))</f>
        <v>0</v>
      </c>
      <c r="CY269" s="412">
        <f t="shared" ref="CY269:CY332" si="444">IF(AND($D269="",S269&gt;0),1,IF(AND($D269="",T269&gt;0),1,0))</f>
        <v>0</v>
      </c>
      <c r="CZ269" s="412" t="str">
        <f t="shared" ref="CZ269:CZ332" si="445">IF(AND(G269="",H269&gt;0),1,"")</f>
        <v/>
      </c>
      <c r="DA269" s="412" t="str">
        <f t="shared" ref="DA269:DA332" si="446">IF(AND(J269="",K269&gt;0),1,"")</f>
        <v/>
      </c>
      <c r="DB269" s="412" t="str">
        <f t="shared" ref="DB269:DB332" si="447">IF(AND(M269="",N269&gt;0),1,"")</f>
        <v/>
      </c>
      <c r="DC269" s="412" t="str">
        <f t="shared" ref="DC269:DC332" si="448">IF(AND(P269="",Q269&gt;0),1,"")</f>
        <v/>
      </c>
      <c r="DD269" s="412" t="str">
        <f t="shared" ref="DD269:DD332" si="449">IF(AND(S269="",T269&gt;0),1,"")</f>
        <v/>
      </c>
      <c r="DE269" s="412"/>
      <c r="DG269" s="412" t="str">
        <f t="shared" ref="DG269:DG332" si="450">IF(B269="","",VALUE(Q269))</f>
        <v/>
      </c>
      <c r="DH269" s="412" t="str">
        <f t="shared" ref="DH269:DH332" si="451">IF(B269="","",VALUE(T269))</f>
        <v/>
      </c>
      <c r="DI269" s="412">
        <f t="shared" ref="DI269:DI332" si="452">IF(AND(B269&gt;0,COUNTA(G269:U269)=0),1,0)</f>
        <v>0</v>
      </c>
      <c r="DJ269" s="412" t="str">
        <f t="shared" ref="DJ269:DJ332" si="453">IF(AND(COUNTIF(G269,"*m*")&gt;0,COUNTIF(H269,"*m*")&gt;0),1,"")</f>
        <v/>
      </c>
      <c r="DK269" s="412" t="str">
        <f t="shared" ref="DK269:DK332" si="454">IF(AND(COUNTIF(J269,"*m*")&gt;0,COUNTIF(K269,"*m*")&gt;0),1,"")</f>
        <v/>
      </c>
      <c r="DL269" s="412" t="str">
        <f t="shared" ref="DL269:DL332" si="455">IF(AND(COUNTIF(M269,"*m*")&gt;0,COUNTIF(N269,"*m*")&gt;0),1,"")</f>
        <v/>
      </c>
      <c r="DM269" s="412" t="str">
        <f t="shared" ref="DM269:DM332" si="456">IF(AND(COUNTIF(G269,"*跳*")&gt;0,COUNTIF(H269,"*.*")&gt;0),1,IF(AND(COUNTIF(G269,"*投*")&gt;0,COUNTIF(H269,"*.*")&gt;0),1,""))</f>
        <v/>
      </c>
      <c r="DN269" s="412" t="str">
        <f t="shared" ref="DN269:DN332" si="457">IF(AND(COUNTIF(J269,"*跳*")&gt;0,COUNTIF(K269,"*.*")&gt;0),1,IF(AND(COUNTIF(J269,"*投*")&gt;0,COUNTIF(K269,"*.*")&gt;0),1,""))</f>
        <v/>
      </c>
      <c r="DO269" s="412" t="str">
        <f t="shared" ref="DO269:DO332" si="458">IF(AND(COUNTIF(M269,"*跳*")&gt;0,COUNTIF(N269,"*.*")&gt;0),1,IF(AND(COUNTIF(M269,"*投*")&gt;0,COUNTIF(N269,"*.*")&gt;0),1,""))</f>
        <v/>
      </c>
      <c r="DR269" s="494"/>
      <c r="DS269" s="393">
        <f t="shared" si="373"/>
        <v>0</v>
      </c>
      <c r="DT269" s="393">
        <f t="shared" ref="DT269:DT332" si="459">IF($M269="",0,IF($O269="",1,0))</f>
        <v>0</v>
      </c>
      <c r="DU269" s="411">
        <f t="shared" ref="DU269:DU332" si="460">IF(AND(DQ269="",DR269=""),0,IF(H269="",1,0))</f>
        <v>0</v>
      </c>
      <c r="DX269" s="494" t="e">
        <f>IF(BG269&lt;270000,○,"")</f>
        <v>#NAME?</v>
      </c>
    </row>
    <row r="270" spans="1:128" s="411" customFormat="1" ht="18" hidden="1" customHeight="1" thickBot="1">
      <c r="A270" s="145" t="str">
        <f t="shared" si="384"/>
        <v/>
      </c>
      <c r="B270" s="158"/>
      <c r="C270" s="31" t="str">
        <f>IF(B270="","",VLOOKUP(B270,学連登録!$C$2:$G$3000,2,FALSE))</f>
        <v/>
      </c>
      <c r="D270" s="32" t="str">
        <f>IF(B270="","",VLOOKUP(B270,学連登録!$C$2:$G$3000,3,FALSE))</f>
        <v/>
      </c>
      <c r="E270" s="33" t="str">
        <f>IF(B270="","",VLOOKUP(B270,学連登録!$C$2:$G$3000,4,FALSE))</f>
        <v/>
      </c>
      <c r="F270" s="383" t="str">
        <f>IF(B270="","",VLOOKUP(B270,学連登録!$C$2:$I$3000,7,FALSE))</f>
        <v/>
      </c>
      <c r="G270" s="159"/>
      <c r="H270" s="853"/>
      <c r="I270" s="854"/>
      <c r="J270" s="160"/>
      <c r="K270" s="825"/>
      <c r="L270" s="826"/>
      <c r="M270" s="160"/>
      <c r="N270" s="819"/>
      <c r="O270" s="820"/>
      <c r="P270" s="159"/>
      <c r="Q270" s="825"/>
      <c r="R270" s="826"/>
      <c r="S270" s="159"/>
      <c r="T270" s="825"/>
      <c r="U270" s="826"/>
      <c r="V270" s="103" t="str">
        <f>IF(B270="","",VLOOKUP(B270,学連登録!$C$2:$H$3000,6,FALSE))</f>
        <v/>
      </c>
      <c r="W270" s="377"/>
      <c r="X270" s="157"/>
      <c r="Y270" s="118" t="str">
        <f t="shared" si="374"/>
        <v/>
      </c>
      <c r="Z270" s="97" t="str">
        <f>IF(G270="","",VLOOKUP(G270,種目名!$O$5:$T$104,3,0))</f>
        <v/>
      </c>
      <c r="AA270" s="99" t="str">
        <f>IF(J270="","",VLOOKUP(J270,種目名!$O$5:$T$104,3,0))</f>
        <v/>
      </c>
      <c r="AB270" s="119" t="str">
        <f>IF(M270="","",VLOOKUP(M270,種目名!$O$5:$T$104,3,0))</f>
        <v/>
      </c>
      <c r="AC270" s="119" t="str">
        <f>IF(P270="","",VLOOKUP(AF270,種目名!$O$5:$T$104,3,0))</f>
        <v/>
      </c>
      <c r="AD270" s="120" t="str">
        <f>IF(S270="","",VLOOKUP(AI270,種目名!$O$5:$T$104,3,0))</f>
        <v/>
      </c>
      <c r="AE270" s="117">
        <f t="shared" si="375"/>
        <v>0</v>
      </c>
      <c r="AF270" s="157" t="str">
        <f t="shared" si="376"/>
        <v/>
      </c>
      <c r="AG270" s="157" t="str">
        <f t="shared" si="377"/>
        <v/>
      </c>
      <c r="AH270" s="117">
        <f t="shared" si="378"/>
        <v>0</v>
      </c>
      <c r="AI270" s="157" t="str">
        <f t="shared" si="379"/>
        <v/>
      </c>
      <c r="AJ270" s="157" t="str">
        <f t="shared" si="380"/>
        <v/>
      </c>
      <c r="AK270" s="390"/>
      <c r="AL270" s="171">
        <f t="shared" si="385"/>
        <v>0</v>
      </c>
      <c r="AM270" s="399">
        <f t="shared" si="386"/>
        <v>0</v>
      </c>
      <c r="AN270" s="399">
        <f>COUNTIF($B$12:B270,B270)</f>
        <v>0</v>
      </c>
      <c r="AO270" s="399"/>
      <c r="AP270" s="399" t="str">
        <f t="shared" si="387"/>
        <v/>
      </c>
      <c r="AQ270" s="399" t="str">
        <f t="shared" si="388"/>
        <v/>
      </c>
      <c r="AR270" s="399" t="str">
        <f t="shared" si="389"/>
        <v/>
      </c>
      <c r="AS270" s="399" t="str">
        <f t="shared" si="390"/>
        <v/>
      </c>
      <c r="AT270" s="399">
        <f t="shared" si="391"/>
        <v>0</v>
      </c>
      <c r="AU270" s="399" t="str">
        <f t="shared" si="392"/>
        <v/>
      </c>
      <c r="AV270" s="399" t="str">
        <f t="shared" si="393"/>
        <v/>
      </c>
      <c r="AW270" s="399" t="str">
        <f t="shared" si="394"/>
        <v/>
      </c>
      <c r="AX270" s="399" t="str">
        <f t="shared" si="395"/>
        <v/>
      </c>
      <c r="AY270" s="399" t="str">
        <f t="shared" si="396"/>
        <v/>
      </c>
      <c r="AZ270" s="399" t="str">
        <f t="shared" si="397"/>
        <v/>
      </c>
      <c r="BA270" s="399" t="str">
        <f t="shared" si="398"/>
        <v/>
      </c>
      <c r="BB270" s="399" t="str">
        <f t="shared" si="399"/>
        <v/>
      </c>
      <c r="BC270" s="399" t="str">
        <f t="shared" si="400"/>
        <v/>
      </c>
      <c r="BD270" s="403" t="str">
        <f t="shared" si="401"/>
        <v/>
      </c>
      <c r="BE270" s="393">
        <f t="shared" si="402"/>
        <v>0</v>
      </c>
      <c r="BF270" s="157"/>
      <c r="BG270" s="399">
        <f t="shared" si="403"/>
        <v>0</v>
      </c>
      <c r="BH270" s="399">
        <f t="shared" si="404"/>
        <v>0</v>
      </c>
      <c r="BI270" s="412">
        <f t="shared" si="405"/>
        <v>0</v>
      </c>
      <c r="BJ270" s="413">
        <f t="shared" si="381"/>
        <v>0</v>
      </c>
      <c r="BK270" s="398" t="str">
        <f t="shared" si="382"/>
        <v>0</v>
      </c>
      <c r="BL270" s="398" t="str">
        <f t="shared" si="383"/>
        <v>0</v>
      </c>
      <c r="BM270" s="412">
        <f t="shared" si="406"/>
        <v>0</v>
      </c>
      <c r="BN270" s="412" t="str">
        <f t="shared" si="407"/>
        <v>0m0</v>
      </c>
      <c r="BO270" s="399">
        <f t="shared" si="408"/>
        <v>0</v>
      </c>
      <c r="BP270" s="399">
        <f t="shared" si="409"/>
        <v>0</v>
      </c>
      <c r="BQ270" s="412">
        <f t="shared" si="410"/>
        <v>0</v>
      </c>
      <c r="BR270" s="413">
        <f t="shared" si="411"/>
        <v>0</v>
      </c>
      <c r="BS270" s="398" t="str">
        <f t="shared" si="412"/>
        <v>0</v>
      </c>
      <c r="BT270" s="398" t="str">
        <f t="shared" si="413"/>
        <v>0</v>
      </c>
      <c r="BU270" s="412">
        <f t="shared" si="414"/>
        <v>0</v>
      </c>
      <c r="BV270" s="412" t="str">
        <f t="shared" si="415"/>
        <v>0m0</v>
      </c>
      <c r="BW270" s="399">
        <f t="shared" si="416"/>
        <v>0</v>
      </c>
      <c r="BX270" s="399">
        <f t="shared" si="417"/>
        <v>0</v>
      </c>
      <c r="BY270" s="412">
        <f t="shared" si="418"/>
        <v>0</v>
      </c>
      <c r="BZ270" s="413">
        <f t="shared" si="419"/>
        <v>0</v>
      </c>
      <c r="CA270" s="398" t="str">
        <f t="shared" si="420"/>
        <v>0</v>
      </c>
      <c r="CB270" s="398" t="str">
        <f t="shared" si="421"/>
        <v>0</v>
      </c>
      <c r="CC270" s="412">
        <f t="shared" si="422"/>
        <v>0</v>
      </c>
      <c r="CD270" s="412" t="str">
        <f t="shared" si="423"/>
        <v>0m0</v>
      </c>
      <c r="CE270" s="399">
        <f t="shared" si="424"/>
        <v>0</v>
      </c>
      <c r="CF270" s="399">
        <f t="shared" si="425"/>
        <v>0</v>
      </c>
      <c r="CG270" s="412">
        <f t="shared" si="426"/>
        <v>0</v>
      </c>
      <c r="CH270" s="413">
        <f t="shared" si="427"/>
        <v>0</v>
      </c>
      <c r="CI270" s="398" t="str">
        <f t="shared" si="428"/>
        <v>0</v>
      </c>
      <c r="CJ270" s="398" t="str">
        <f t="shared" si="429"/>
        <v>0</v>
      </c>
      <c r="CK270" s="412">
        <f t="shared" si="430"/>
        <v>0</v>
      </c>
      <c r="CL270" s="412" t="str">
        <f t="shared" si="431"/>
        <v>0m0</v>
      </c>
      <c r="CM270" s="399">
        <f t="shared" si="432"/>
        <v>0</v>
      </c>
      <c r="CN270" s="399">
        <f t="shared" si="433"/>
        <v>0</v>
      </c>
      <c r="CO270" s="412">
        <f t="shared" si="434"/>
        <v>0</v>
      </c>
      <c r="CP270" s="413">
        <f t="shared" si="435"/>
        <v>0</v>
      </c>
      <c r="CQ270" s="398" t="str">
        <f t="shared" si="436"/>
        <v>0</v>
      </c>
      <c r="CR270" s="398" t="str">
        <f t="shared" si="437"/>
        <v>0</v>
      </c>
      <c r="CS270" s="412">
        <f t="shared" si="438"/>
        <v>0</v>
      </c>
      <c r="CT270" s="412" t="str">
        <f t="shared" si="439"/>
        <v>0m0</v>
      </c>
      <c r="CU270" s="412">
        <f t="shared" si="440"/>
        <v>0</v>
      </c>
      <c r="CV270" s="412">
        <f t="shared" si="441"/>
        <v>0</v>
      </c>
      <c r="CW270" s="412">
        <f t="shared" si="442"/>
        <v>0</v>
      </c>
      <c r="CX270" s="412">
        <f t="shared" si="443"/>
        <v>0</v>
      </c>
      <c r="CY270" s="412">
        <f t="shared" si="444"/>
        <v>0</v>
      </c>
      <c r="CZ270" s="412" t="str">
        <f t="shared" si="445"/>
        <v/>
      </c>
      <c r="DA270" s="412" t="str">
        <f t="shared" si="446"/>
        <v/>
      </c>
      <c r="DB270" s="412" t="str">
        <f t="shared" si="447"/>
        <v/>
      </c>
      <c r="DC270" s="412" t="str">
        <f t="shared" si="448"/>
        <v/>
      </c>
      <c r="DD270" s="412" t="str">
        <f t="shared" si="449"/>
        <v/>
      </c>
      <c r="DE270" s="412"/>
      <c r="DG270" s="412" t="str">
        <f t="shared" si="450"/>
        <v/>
      </c>
      <c r="DH270" s="412" t="str">
        <f t="shared" si="451"/>
        <v/>
      </c>
      <c r="DI270" s="412">
        <f t="shared" si="452"/>
        <v>0</v>
      </c>
      <c r="DJ270" s="412" t="str">
        <f t="shared" si="453"/>
        <v/>
      </c>
      <c r="DK270" s="412" t="str">
        <f t="shared" si="454"/>
        <v/>
      </c>
      <c r="DL270" s="412" t="str">
        <f t="shared" si="455"/>
        <v/>
      </c>
      <c r="DM270" s="412" t="str">
        <f t="shared" si="456"/>
        <v/>
      </c>
      <c r="DN270" s="412" t="str">
        <f t="shared" si="457"/>
        <v/>
      </c>
      <c r="DO270" s="412" t="str">
        <f t="shared" si="458"/>
        <v/>
      </c>
      <c r="DR270" s="494"/>
      <c r="DS270" s="393">
        <f t="shared" ref="DS270:DS333" si="461">IF(CN270="",0,IF(OR(CN270&lt;$AT$12,CN270&gt;$AT$13),1,0))</f>
        <v>0</v>
      </c>
      <c r="DT270" s="393">
        <f t="shared" si="459"/>
        <v>0</v>
      </c>
      <c r="DU270" s="411">
        <f t="shared" si="460"/>
        <v>0</v>
      </c>
      <c r="DX270" s="494" t="e">
        <f>IF(BG270&lt;270000,○,"")</f>
        <v>#NAME?</v>
      </c>
    </row>
    <row r="271" spans="1:128" s="411" customFormat="1" ht="18" hidden="1" customHeight="1" thickBot="1">
      <c r="A271" s="145" t="str">
        <f t="shared" si="384"/>
        <v/>
      </c>
      <c r="B271" s="158"/>
      <c r="C271" s="31" t="str">
        <f>IF(B271="","",VLOOKUP(B271,学連登録!$C$2:$G$3000,2,FALSE))</f>
        <v/>
      </c>
      <c r="D271" s="32" t="str">
        <f>IF(B271="","",VLOOKUP(B271,学連登録!$C$2:$G$3000,3,FALSE))</f>
        <v/>
      </c>
      <c r="E271" s="33" t="str">
        <f>IF(B271="","",VLOOKUP(B271,学連登録!$C$2:$G$3000,4,FALSE))</f>
        <v/>
      </c>
      <c r="F271" s="383" t="str">
        <f>IF(B271="","",VLOOKUP(B271,学連登録!$C$2:$I$3000,7,FALSE))</f>
        <v/>
      </c>
      <c r="G271" s="159"/>
      <c r="H271" s="853"/>
      <c r="I271" s="854"/>
      <c r="J271" s="160"/>
      <c r="K271" s="825"/>
      <c r="L271" s="826"/>
      <c r="M271" s="160"/>
      <c r="N271" s="819"/>
      <c r="O271" s="820"/>
      <c r="P271" s="159"/>
      <c r="Q271" s="825"/>
      <c r="R271" s="826"/>
      <c r="S271" s="159"/>
      <c r="T271" s="825"/>
      <c r="U271" s="826"/>
      <c r="V271" s="103" t="str">
        <f>IF(B271="","",VLOOKUP(B271,学連登録!$C$2:$H$3000,6,FALSE))</f>
        <v/>
      </c>
      <c r="W271" s="377"/>
      <c r="X271" s="157"/>
      <c r="Y271" s="118" t="str">
        <f t="shared" si="374"/>
        <v/>
      </c>
      <c r="Z271" s="97" t="str">
        <f>IF(G271="","",VLOOKUP(G271,種目名!$O$5:$T$104,3,0))</f>
        <v/>
      </c>
      <c r="AA271" s="99" t="str">
        <f>IF(J271="","",VLOOKUP(J271,種目名!$O$5:$T$104,3,0))</f>
        <v/>
      </c>
      <c r="AB271" s="119" t="str">
        <f>IF(M271="","",VLOOKUP(M271,種目名!$O$5:$T$104,3,0))</f>
        <v/>
      </c>
      <c r="AC271" s="119" t="str">
        <f>IF(P271="","",VLOOKUP(AF271,種目名!$O$5:$T$104,3,0))</f>
        <v/>
      </c>
      <c r="AD271" s="120" t="str">
        <f>IF(S271="","",VLOOKUP(AI271,種目名!$O$5:$T$104,3,0))</f>
        <v/>
      </c>
      <c r="AE271" s="117">
        <f t="shared" si="375"/>
        <v>0</v>
      </c>
      <c r="AF271" s="157" t="str">
        <f t="shared" si="376"/>
        <v/>
      </c>
      <c r="AG271" s="157" t="str">
        <f t="shared" si="377"/>
        <v/>
      </c>
      <c r="AH271" s="117">
        <f t="shared" si="378"/>
        <v>0</v>
      </c>
      <c r="AI271" s="157" t="str">
        <f t="shared" si="379"/>
        <v/>
      </c>
      <c r="AJ271" s="157" t="str">
        <f t="shared" si="380"/>
        <v/>
      </c>
      <c r="AK271" s="390"/>
      <c r="AL271" s="171">
        <f t="shared" si="385"/>
        <v>0</v>
      </c>
      <c r="AM271" s="399">
        <f t="shared" si="386"/>
        <v>0</v>
      </c>
      <c r="AN271" s="399">
        <f>COUNTIF($B$12:B271,B271)</f>
        <v>0</v>
      </c>
      <c r="AO271" s="399"/>
      <c r="AP271" s="399" t="str">
        <f t="shared" si="387"/>
        <v/>
      </c>
      <c r="AQ271" s="399" t="str">
        <f t="shared" si="388"/>
        <v/>
      </c>
      <c r="AR271" s="399" t="str">
        <f t="shared" si="389"/>
        <v/>
      </c>
      <c r="AS271" s="399" t="str">
        <f t="shared" si="390"/>
        <v/>
      </c>
      <c r="AT271" s="399">
        <f t="shared" si="391"/>
        <v>0</v>
      </c>
      <c r="AU271" s="399" t="str">
        <f t="shared" si="392"/>
        <v/>
      </c>
      <c r="AV271" s="399" t="str">
        <f t="shared" si="393"/>
        <v/>
      </c>
      <c r="AW271" s="399" t="str">
        <f t="shared" si="394"/>
        <v/>
      </c>
      <c r="AX271" s="399" t="str">
        <f t="shared" si="395"/>
        <v/>
      </c>
      <c r="AY271" s="399" t="str">
        <f t="shared" si="396"/>
        <v/>
      </c>
      <c r="AZ271" s="399" t="str">
        <f t="shared" si="397"/>
        <v/>
      </c>
      <c r="BA271" s="399" t="str">
        <f t="shared" si="398"/>
        <v/>
      </c>
      <c r="BB271" s="399" t="str">
        <f t="shared" si="399"/>
        <v/>
      </c>
      <c r="BC271" s="399" t="str">
        <f t="shared" si="400"/>
        <v/>
      </c>
      <c r="BD271" s="403" t="str">
        <f t="shared" si="401"/>
        <v/>
      </c>
      <c r="BE271" s="393">
        <f t="shared" si="402"/>
        <v>0</v>
      </c>
      <c r="BF271" s="157"/>
      <c r="BG271" s="399">
        <f t="shared" si="403"/>
        <v>0</v>
      </c>
      <c r="BH271" s="399">
        <f t="shared" si="404"/>
        <v>0</v>
      </c>
      <c r="BI271" s="412">
        <f t="shared" si="405"/>
        <v>0</v>
      </c>
      <c r="BJ271" s="413">
        <f t="shared" si="381"/>
        <v>0</v>
      </c>
      <c r="BK271" s="398" t="str">
        <f t="shared" si="382"/>
        <v>0</v>
      </c>
      <c r="BL271" s="398" t="str">
        <f t="shared" si="383"/>
        <v>0</v>
      </c>
      <c r="BM271" s="412">
        <f t="shared" si="406"/>
        <v>0</v>
      </c>
      <c r="BN271" s="412" t="str">
        <f t="shared" si="407"/>
        <v>0m0</v>
      </c>
      <c r="BO271" s="399">
        <f t="shared" si="408"/>
        <v>0</v>
      </c>
      <c r="BP271" s="399">
        <f t="shared" si="409"/>
        <v>0</v>
      </c>
      <c r="BQ271" s="412">
        <f t="shared" si="410"/>
        <v>0</v>
      </c>
      <c r="BR271" s="413">
        <f t="shared" si="411"/>
        <v>0</v>
      </c>
      <c r="BS271" s="398" t="str">
        <f t="shared" si="412"/>
        <v>0</v>
      </c>
      <c r="BT271" s="398" t="str">
        <f t="shared" si="413"/>
        <v>0</v>
      </c>
      <c r="BU271" s="412">
        <f t="shared" si="414"/>
        <v>0</v>
      </c>
      <c r="BV271" s="412" t="str">
        <f t="shared" si="415"/>
        <v>0m0</v>
      </c>
      <c r="BW271" s="399">
        <f t="shared" si="416"/>
        <v>0</v>
      </c>
      <c r="BX271" s="399">
        <f t="shared" si="417"/>
        <v>0</v>
      </c>
      <c r="BY271" s="412">
        <f t="shared" si="418"/>
        <v>0</v>
      </c>
      <c r="BZ271" s="413">
        <f t="shared" si="419"/>
        <v>0</v>
      </c>
      <c r="CA271" s="398" t="str">
        <f t="shared" si="420"/>
        <v>0</v>
      </c>
      <c r="CB271" s="398" t="str">
        <f t="shared" si="421"/>
        <v>0</v>
      </c>
      <c r="CC271" s="412">
        <f t="shared" si="422"/>
        <v>0</v>
      </c>
      <c r="CD271" s="412" t="str">
        <f t="shared" si="423"/>
        <v>0m0</v>
      </c>
      <c r="CE271" s="399">
        <f t="shared" si="424"/>
        <v>0</v>
      </c>
      <c r="CF271" s="399">
        <f t="shared" si="425"/>
        <v>0</v>
      </c>
      <c r="CG271" s="412">
        <f t="shared" si="426"/>
        <v>0</v>
      </c>
      <c r="CH271" s="413">
        <f t="shared" si="427"/>
        <v>0</v>
      </c>
      <c r="CI271" s="398" t="str">
        <f t="shared" si="428"/>
        <v>0</v>
      </c>
      <c r="CJ271" s="398" t="str">
        <f t="shared" si="429"/>
        <v>0</v>
      </c>
      <c r="CK271" s="412">
        <f t="shared" si="430"/>
        <v>0</v>
      </c>
      <c r="CL271" s="412" t="str">
        <f t="shared" si="431"/>
        <v>0m0</v>
      </c>
      <c r="CM271" s="399">
        <f t="shared" si="432"/>
        <v>0</v>
      </c>
      <c r="CN271" s="399">
        <f t="shared" si="433"/>
        <v>0</v>
      </c>
      <c r="CO271" s="412">
        <f t="shared" si="434"/>
        <v>0</v>
      </c>
      <c r="CP271" s="413">
        <f t="shared" si="435"/>
        <v>0</v>
      </c>
      <c r="CQ271" s="398" t="str">
        <f t="shared" si="436"/>
        <v>0</v>
      </c>
      <c r="CR271" s="398" t="str">
        <f t="shared" si="437"/>
        <v>0</v>
      </c>
      <c r="CS271" s="412">
        <f t="shared" si="438"/>
        <v>0</v>
      </c>
      <c r="CT271" s="412" t="str">
        <f t="shared" si="439"/>
        <v>0m0</v>
      </c>
      <c r="CU271" s="412">
        <f t="shared" si="440"/>
        <v>0</v>
      </c>
      <c r="CV271" s="412">
        <f t="shared" si="441"/>
        <v>0</v>
      </c>
      <c r="CW271" s="412">
        <f t="shared" si="442"/>
        <v>0</v>
      </c>
      <c r="CX271" s="412">
        <f t="shared" si="443"/>
        <v>0</v>
      </c>
      <c r="CY271" s="412">
        <f t="shared" si="444"/>
        <v>0</v>
      </c>
      <c r="CZ271" s="412" t="str">
        <f t="shared" si="445"/>
        <v/>
      </c>
      <c r="DA271" s="412" t="str">
        <f t="shared" si="446"/>
        <v/>
      </c>
      <c r="DB271" s="412" t="str">
        <f t="shared" si="447"/>
        <v/>
      </c>
      <c r="DC271" s="412" t="str">
        <f t="shared" si="448"/>
        <v/>
      </c>
      <c r="DD271" s="412" t="str">
        <f t="shared" si="449"/>
        <v/>
      </c>
      <c r="DE271" s="412"/>
      <c r="DG271" s="412" t="str">
        <f t="shared" si="450"/>
        <v/>
      </c>
      <c r="DH271" s="412" t="str">
        <f t="shared" si="451"/>
        <v/>
      </c>
      <c r="DI271" s="412">
        <f t="shared" si="452"/>
        <v>0</v>
      </c>
      <c r="DJ271" s="412" t="str">
        <f t="shared" si="453"/>
        <v/>
      </c>
      <c r="DK271" s="412" t="str">
        <f t="shared" si="454"/>
        <v/>
      </c>
      <c r="DL271" s="412" t="str">
        <f t="shared" si="455"/>
        <v/>
      </c>
      <c r="DM271" s="412" t="str">
        <f t="shared" si="456"/>
        <v/>
      </c>
      <c r="DN271" s="412" t="str">
        <f t="shared" si="457"/>
        <v/>
      </c>
      <c r="DO271" s="412" t="str">
        <f t="shared" si="458"/>
        <v/>
      </c>
      <c r="DR271" s="494"/>
      <c r="DS271" s="393">
        <f t="shared" si="461"/>
        <v>0</v>
      </c>
      <c r="DT271" s="393">
        <f t="shared" si="459"/>
        <v>0</v>
      </c>
      <c r="DU271" s="411">
        <f t="shared" si="460"/>
        <v>0</v>
      </c>
      <c r="DX271" s="494" t="e">
        <f>IF(BG271&lt;270000,○,"")</f>
        <v>#NAME?</v>
      </c>
    </row>
    <row r="272" spans="1:128" s="411" customFormat="1" ht="18" hidden="1" customHeight="1" thickBot="1">
      <c r="A272" s="145" t="str">
        <f t="shared" si="384"/>
        <v/>
      </c>
      <c r="B272" s="158"/>
      <c r="C272" s="31" t="str">
        <f>IF(B272="","",VLOOKUP(B272,学連登録!$C$2:$G$3000,2,FALSE))</f>
        <v/>
      </c>
      <c r="D272" s="32" t="str">
        <f>IF(B272="","",VLOOKUP(B272,学連登録!$C$2:$G$3000,3,FALSE))</f>
        <v/>
      </c>
      <c r="E272" s="33" t="str">
        <f>IF(B272="","",VLOOKUP(B272,学連登録!$C$2:$G$3000,4,FALSE))</f>
        <v/>
      </c>
      <c r="F272" s="383" t="str">
        <f>IF(B272="","",VLOOKUP(B272,学連登録!$C$2:$I$3000,7,FALSE))</f>
        <v/>
      </c>
      <c r="G272" s="159"/>
      <c r="H272" s="853"/>
      <c r="I272" s="854"/>
      <c r="J272" s="160"/>
      <c r="K272" s="825"/>
      <c r="L272" s="826"/>
      <c r="M272" s="160"/>
      <c r="N272" s="819"/>
      <c r="O272" s="820"/>
      <c r="P272" s="159"/>
      <c r="Q272" s="825"/>
      <c r="R272" s="826"/>
      <c r="S272" s="159"/>
      <c r="T272" s="825"/>
      <c r="U272" s="826"/>
      <c r="V272" s="103" t="str">
        <f>IF(B272="","",VLOOKUP(B272,学連登録!$C$2:$H$3000,6,FALSE))</f>
        <v/>
      </c>
      <c r="W272" s="377"/>
      <c r="X272" s="157"/>
      <c r="Y272" s="118" t="str">
        <f t="shared" si="374"/>
        <v/>
      </c>
      <c r="Z272" s="97" t="str">
        <f>IF(G272="","",VLOOKUP(G272,種目名!$O$5:$T$104,3,0))</f>
        <v/>
      </c>
      <c r="AA272" s="99" t="str">
        <f>IF(J272="","",VLOOKUP(J272,種目名!$O$5:$T$104,3,0))</f>
        <v/>
      </c>
      <c r="AB272" s="119" t="str">
        <f>IF(M272="","",VLOOKUP(M272,種目名!$O$5:$T$104,3,0))</f>
        <v/>
      </c>
      <c r="AC272" s="119" t="str">
        <f>IF(P272="","",VLOOKUP(AF272,種目名!$O$5:$T$104,3,0))</f>
        <v/>
      </c>
      <c r="AD272" s="120" t="str">
        <f>IF(S272="","",VLOOKUP(AI272,種目名!$O$5:$T$104,3,0))</f>
        <v/>
      </c>
      <c r="AE272" s="117">
        <f t="shared" si="375"/>
        <v>0</v>
      </c>
      <c r="AF272" s="157" t="str">
        <f t="shared" si="376"/>
        <v/>
      </c>
      <c r="AG272" s="157" t="str">
        <f t="shared" si="377"/>
        <v/>
      </c>
      <c r="AH272" s="117">
        <f t="shared" si="378"/>
        <v>0</v>
      </c>
      <c r="AI272" s="157" t="str">
        <f t="shared" si="379"/>
        <v/>
      </c>
      <c r="AJ272" s="157" t="str">
        <f t="shared" si="380"/>
        <v/>
      </c>
      <c r="AK272" s="390"/>
      <c r="AL272" s="171">
        <f t="shared" si="385"/>
        <v>0</v>
      </c>
      <c r="AM272" s="399">
        <f t="shared" si="386"/>
        <v>0</v>
      </c>
      <c r="AN272" s="399">
        <f>COUNTIF($B$12:B272,B272)</f>
        <v>0</v>
      </c>
      <c r="AO272" s="399"/>
      <c r="AP272" s="399" t="str">
        <f t="shared" si="387"/>
        <v/>
      </c>
      <c r="AQ272" s="399" t="str">
        <f t="shared" si="388"/>
        <v/>
      </c>
      <c r="AR272" s="399" t="str">
        <f t="shared" si="389"/>
        <v/>
      </c>
      <c r="AS272" s="399" t="str">
        <f t="shared" si="390"/>
        <v/>
      </c>
      <c r="AT272" s="399">
        <f t="shared" si="391"/>
        <v>0</v>
      </c>
      <c r="AU272" s="399" t="str">
        <f t="shared" si="392"/>
        <v/>
      </c>
      <c r="AV272" s="399" t="str">
        <f t="shared" si="393"/>
        <v/>
      </c>
      <c r="AW272" s="399" t="str">
        <f t="shared" si="394"/>
        <v/>
      </c>
      <c r="AX272" s="399" t="str">
        <f t="shared" si="395"/>
        <v/>
      </c>
      <c r="AY272" s="399" t="str">
        <f t="shared" si="396"/>
        <v/>
      </c>
      <c r="AZ272" s="399" t="str">
        <f t="shared" si="397"/>
        <v/>
      </c>
      <c r="BA272" s="399" t="str">
        <f t="shared" si="398"/>
        <v/>
      </c>
      <c r="BB272" s="399" t="str">
        <f t="shared" si="399"/>
        <v/>
      </c>
      <c r="BC272" s="399" t="str">
        <f t="shared" si="400"/>
        <v/>
      </c>
      <c r="BD272" s="403" t="str">
        <f t="shared" si="401"/>
        <v/>
      </c>
      <c r="BE272" s="393">
        <f t="shared" si="402"/>
        <v>0</v>
      </c>
      <c r="BF272" s="157"/>
      <c r="BG272" s="399">
        <f t="shared" si="403"/>
        <v>0</v>
      </c>
      <c r="BH272" s="399">
        <f t="shared" si="404"/>
        <v>0</v>
      </c>
      <c r="BI272" s="412">
        <f t="shared" si="405"/>
        <v>0</v>
      </c>
      <c r="BJ272" s="413">
        <f t="shared" si="381"/>
        <v>0</v>
      </c>
      <c r="BK272" s="398" t="str">
        <f t="shared" si="382"/>
        <v>0</v>
      </c>
      <c r="BL272" s="398" t="str">
        <f t="shared" si="383"/>
        <v>0</v>
      </c>
      <c r="BM272" s="412">
        <f t="shared" si="406"/>
        <v>0</v>
      </c>
      <c r="BN272" s="412" t="str">
        <f t="shared" si="407"/>
        <v>0m0</v>
      </c>
      <c r="BO272" s="399">
        <f t="shared" si="408"/>
        <v>0</v>
      </c>
      <c r="BP272" s="399">
        <f t="shared" si="409"/>
        <v>0</v>
      </c>
      <c r="BQ272" s="412">
        <f t="shared" si="410"/>
        <v>0</v>
      </c>
      <c r="BR272" s="413">
        <f t="shared" si="411"/>
        <v>0</v>
      </c>
      <c r="BS272" s="398" t="str">
        <f t="shared" si="412"/>
        <v>0</v>
      </c>
      <c r="BT272" s="398" t="str">
        <f t="shared" si="413"/>
        <v>0</v>
      </c>
      <c r="BU272" s="412">
        <f t="shared" si="414"/>
        <v>0</v>
      </c>
      <c r="BV272" s="412" t="str">
        <f t="shared" si="415"/>
        <v>0m0</v>
      </c>
      <c r="BW272" s="399">
        <f t="shared" si="416"/>
        <v>0</v>
      </c>
      <c r="BX272" s="399">
        <f t="shared" si="417"/>
        <v>0</v>
      </c>
      <c r="BY272" s="412">
        <f t="shared" si="418"/>
        <v>0</v>
      </c>
      <c r="BZ272" s="413">
        <f t="shared" si="419"/>
        <v>0</v>
      </c>
      <c r="CA272" s="398" t="str">
        <f t="shared" si="420"/>
        <v>0</v>
      </c>
      <c r="CB272" s="398" t="str">
        <f t="shared" si="421"/>
        <v>0</v>
      </c>
      <c r="CC272" s="412">
        <f t="shared" si="422"/>
        <v>0</v>
      </c>
      <c r="CD272" s="412" t="str">
        <f t="shared" si="423"/>
        <v>0m0</v>
      </c>
      <c r="CE272" s="399">
        <f t="shared" si="424"/>
        <v>0</v>
      </c>
      <c r="CF272" s="399">
        <f t="shared" si="425"/>
        <v>0</v>
      </c>
      <c r="CG272" s="412">
        <f t="shared" si="426"/>
        <v>0</v>
      </c>
      <c r="CH272" s="413">
        <f t="shared" si="427"/>
        <v>0</v>
      </c>
      <c r="CI272" s="398" t="str">
        <f t="shared" si="428"/>
        <v>0</v>
      </c>
      <c r="CJ272" s="398" t="str">
        <f t="shared" si="429"/>
        <v>0</v>
      </c>
      <c r="CK272" s="412">
        <f t="shared" si="430"/>
        <v>0</v>
      </c>
      <c r="CL272" s="412" t="str">
        <f t="shared" si="431"/>
        <v>0m0</v>
      </c>
      <c r="CM272" s="399">
        <f t="shared" si="432"/>
        <v>0</v>
      </c>
      <c r="CN272" s="399">
        <f t="shared" si="433"/>
        <v>0</v>
      </c>
      <c r="CO272" s="412">
        <f t="shared" si="434"/>
        <v>0</v>
      </c>
      <c r="CP272" s="413">
        <f t="shared" si="435"/>
        <v>0</v>
      </c>
      <c r="CQ272" s="398" t="str">
        <f t="shared" si="436"/>
        <v>0</v>
      </c>
      <c r="CR272" s="398" t="str">
        <f t="shared" si="437"/>
        <v>0</v>
      </c>
      <c r="CS272" s="412">
        <f t="shared" si="438"/>
        <v>0</v>
      </c>
      <c r="CT272" s="412" t="str">
        <f t="shared" si="439"/>
        <v>0m0</v>
      </c>
      <c r="CU272" s="412">
        <f t="shared" si="440"/>
        <v>0</v>
      </c>
      <c r="CV272" s="412">
        <f t="shared" si="441"/>
        <v>0</v>
      </c>
      <c r="CW272" s="412">
        <f t="shared" si="442"/>
        <v>0</v>
      </c>
      <c r="CX272" s="412">
        <f t="shared" si="443"/>
        <v>0</v>
      </c>
      <c r="CY272" s="412">
        <f t="shared" si="444"/>
        <v>0</v>
      </c>
      <c r="CZ272" s="412" t="str">
        <f t="shared" si="445"/>
        <v/>
      </c>
      <c r="DA272" s="412" t="str">
        <f t="shared" si="446"/>
        <v/>
      </c>
      <c r="DB272" s="412" t="str">
        <f t="shared" si="447"/>
        <v/>
      </c>
      <c r="DC272" s="412" t="str">
        <f t="shared" si="448"/>
        <v/>
      </c>
      <c r="DD272" s="412" t="str">
        <f t="shared" si="449"/>
        <v/>
      </c>
      <c r="DE272" s="412"/>
      <c r="DG272" s="412" t="str">
        <f t="shared" si="450"/>
        <v/>
      </c>
      <c r="DH272" s="412" t="str">
        <f t="shared" si="451"/>
        <v/>
      </c>
      <c r="DI272" s="412">
        <f t="shared" si="452"/>
        <v>0</v>
      </c>
      <c r="DJ272" s="412" t="str">
        <f t="shared" si="453"/>
        <v/>
      </c>
      <c r="DK272" s="412" t="str">
        <f t="shared" si="454"/>
        <v/>
      </c>
      <c r="DL272" s="412" t="str">
        <f t="shared" si="455"/>
        <v/>
      </c>
      <c r="DM272" s="412" t="str">
        <f t="shared" si="456"/>
        <v/>
      </c>
      <c r="DN272" s="412" t="str">
        <f t="shared" si="457"/>
        <v/>
      </c>
      <c r="DO272" s="412" t="str">
        <f t="shared" si="458"/>
        <v/>
      </c>
      <c r="DR272" s="494"/>
      <c r="DS272" s="393">
        <f t="shared" si="461"/>
        <v>0</v>
      </c>
      <c r="DT272" s="393">
        <f t="shared" si="459"/>
        <v>0</v>
      </c>
      <c r="DU272" s="411">
        <f t="shared" si="460"/>
        <v>0</v>
      </c>
      <c r="DX272" s="494" t="e">
        <f>IF(BG272&lt;270000,○,"")</f>
        <v>#NAME?</v>
      </c>
    </row>
    <row r="273" spans="1:128" s="411" customFormat="1" ht="18" hidden="1" customHeight="1" thickBot="1">
      <c r="A273" s="145" t="str">
        <f t="shared" si="384"/>
        <v/>
      </c>
      <c r="B273" s="158"/>
      <c r="C273" s="31" t="str">
        <f>IF(B273="","",VLOOKUP(B273,学連登録!$C$2:$G$3000,2,FALSE))</f>
        <v/>
      </c>
      <c r="D273" s="32" t="str">
        <f>IF(B273="","",VLOOKUP(B273,学連登録!$C$2:$G$3000,3,FALSE))</f>
        <v/>
      </c>
      <c r="E273" s="33" t="str">
        <f>IF(B273="","",VLOOKUP(B273,学連登録!$C$2:$G$3000,4,FALSE))</f>
        <v/>
      </c>
      <c r="F273" s="383" t="str">
        <f>IF(B273="","",VLOOKUP(B273,学連登録!$C$2:$I$3000,7,FALSE))</f>
        <v/>
      </c>
      <c r="G273" s="159"/>
      <c r="H273" s="853"/>
      <c r="I273" s="854"/>
      <c r="J273" s="160"/>
      <c r="K273" s="825"/>
      <c r="L273" s="826"/>
      <c r="M273" s="160"/>
      <c r="N273" s="819"/>
      <c r="O273" s="820"/>
      <c r="P273" s="159"/>
      <c r="Q273" s="825"/>
      <c r="R273" s="826"/>
      <c r="S273" s="159"/>
      <c r="T273" s="825"/>
      <c r="U273" s="826"/>
      <c r="V273" s="103" t="str">
        <f>IF(B273="","",VLOOKUP(B273,学連登録!$C$2:$H$3000,6,FALSE))</f>
        <v/>
      </c>
      <c r="W273" s="377"/>
      <c r="X273" s="157"/>
      <c r="Y273" s="118" t="str">
        <f t="shared" si="374"/>
        <v/>
      </c>
      <c r="Z273" s="97" t="str">
        <f>IF(G273="","",VLOOKUP(G273,種目名!$O$5:$T$104,3,0))</f>
        <v/>
      </c>
      <c r="AA273" s="99" t="str">
        <f>IF(J273="","",VLOOKUP(J273,種目名!$O$5:$T$104,3,0))</f>
        <v/>
      </c>
      <c r="AB273" s="119" t="str">
        <f>IF(M273="","",VLOOKUP(M273,種目名!$O$5:$T$104,3,0))</f>
        <v/>
      </c>
      <c r="AC273" s="119" t="str">
        <f>IF(P273="","",VLOOKUP(AF273,種目名!$O$5:$T$104,3,0))</f>
        <v/>
      </c>
      <c r="AD273" s="120" t="str">
        <f>IF(S273="","",VLOOKUP(AI273,種目名!$O$5:$T$104,3,0))</f>
        <v/>
      </c>
      <c r="AE273" s="117">
        <f t="shared" si="375"/>
        <v>0</v>
      </c>
      <c r="AF273" s="157" t="str">
        <f t="shared" si="376"/>
        <v/>
      </c>
      <c r="AG273" s="157" t="str">
        <f t="shared" si="377"/>
        <v/>
      </c>
      <c r="AH273" s="117">
        <f t="shared" si="378"/>
        <v>0</v>
      </c>
      <c r="AI273" s="157" t="str">
        <f t="shared" si="379"/>
        <v/>
      </c>
      <c r="AJ273" s="157" t="str">
        <f t="shared" si="380"/>
        <v/>
      </c>
      <c r="AK273" s="390"/>
      <c r="AL273" s="171">
        <f t="shared" si="385"/>
        <v>0</v>
      </c>
      <c r="AM273" s="399">
        <f t="shared" si="386"/>
        <v>0</v>
      </c>
      <c r="AN273" s="399">
        <f>COUNTIF($B$12:B273,B273)</f>
        <v>0</v>
      </c>
      <c r="AO273" s="399"/>
      <c r="AP273" s="399" t="str">
        <f t="shared" si="387"/>
        <v/>
      </c>
      <c r="AQ273" s="399" t="str">
        <f t="shared" si="388"/>
        <v/>
      </c>
      <c r="AR273" s="399" t="str">
        <f t="shared" si="389"/>
        <v/>
      </c>
      <c r="AS273" s="399" t="str">
        <f t="shared" si="390"/>
        <v/>
      </c>
      <c r="AT273" s="399">
        <f t="shared" si="391"/>
        <v>0</v>
      </c>
      <c r="AU273" s="399" t="str">
        <f t="shared" si="392"/>
        <v/>
      </c>
      <c r="AV273" s="399" t="str">
        <f t="shared" si="393"/>
        <v/>
      </c>
      <c r="AW273" s="399" t="str">
        <f t="shared" si="394"/>
        <v/>
      </c>
      <c r="AX273" s="399" t="str">
        <f t="shared" si="395"/>
        <v/>
      </c>
      <c r="AY273" s="399" t="str">
        <f t="shared" si="396"/>
        <v/>
      </c>
      <c r="AZ273" s="399" t="str">
        <f t="shared" si="397"/>
        <v/>
      </c>
      <c r="BA273" s="399" t="str">
        <f t="shared" si="398"/>
        <v/>
      </c>
      <c r="BB273" s="399" t="str">
        <f t="shared" si="399"/>
        <v/>
      </c>
      <c r="BC273" s="399" t="str">
        <f t="shared" si="400"/>
        <v/>
      </c>
      <c r="BD273" s="403" t="str">
        <f t="shared" si="401"/>
        <v/>
      </c>
      <c r="BE273" s="393">
        <f t="shared" si="402"/>
        <v>0</v>
      </c>
      <c r="BF273" s="157"/>
      <c r="BG273" s="399">
        <f t="shared" si="403"/>
        <v>0</v>
      </c>
      <c r="BH273" s="399">
        <f t="shared" si="404"/>
        <v>0</v>
      </c>
      <c r="BI273" s="412">
        <f t="shared" si="405"/>
        <v>0</v>
      </c>
      <c r="BJ273" s="413">
        <f t="shared" si="381"/>
        <v>0</v>
      </c>
      <c r="BK273" s="398" t="str">
        <f t="shared" si="382"/>
        <v>0</v>
      </c>
      <c r="BL273" s="398" t="str">
        <f t="shared" si="383"/>
        <v>0</v>
      </c>
      <c r="BM273" s="412">
        <f t="shared" si="406"/>
        <v>0</v>
      </c>
      <c r="BN273" s="412" t="str">
        <f t="shared" si="407"/>
        <v>0m0</v>
      </c>
      <c r="BO273" s="399">
        <f t="shared" si="408"/>
        <v>0</v>
      </c>
      <c r="BP273" s="399">
        <f t="shared" si="409"/>
        <v>0</v>
      </c>
      <c r="BQ273" s="412">
        <f t="shared" si="410"/>
        <v>0</v>
      </c>
      <c r="BR273" s="413">
        <f t="shared" si="411"/>
        <v>0</v>
      </c>
      <c r="BS273" s="398" t="str">
        <f t="shared" si="412"/>
        <v>0</v>
      </c>
      <c r="BT273" s="398" t="str">
        <f t="shared" si="413"/>
        <v>0</v>
      </c>
      <c r="BU273" s="412">
        <f t="shared" si="414"/>
        <v>0</v>
      </c>
      <c r="BV273" s="412" t="str">
        <f t="shared" si="415"/>
        <v>0m0</v>
      </c>
      <c r="BW273" s="399">
        <f t="shared" si="416"/>
        <v>0</v>
      </c>
      <c r="BX273" s="399">
        <f t="shared" si="417"/>
        <v>0</v>
      </c>
      <c r="BY273" s="412">
        <f t="shared" si="418"/>
        <v>0</v>
      </c>
      <c r="BZ273" s="413">
        <f t="shared" si="419"/>
        <v>0</v>
      </c>
      <c r="CA273" s="398" t="str">
        <f t="shared" si="420"/>
        <v>0</v>
      </c>
      <c r="CB273" s="398" t="str">
        <f t="shared" si="421"/>
        <v>0</v>
      </c>
      <c r="CC273" s="412">
        <f t="shared" si="422"/>
        <v>0</v>
      </c>
      <c r="CD273" s="412" t="str">
        <f t="shared" si="423"/>
        <v>0m0</v>
      </c>
      <c r="CE273" s="399">
        <f t="shared" si="424"/>
        <v>0</v>
      </c>
      <c r="CF273" s="399">
        <f t="shared" si="425"/>
        <v>0</v>
      </c>
      <c r="CG273" s="412">
        <f t="shared" si="426"/>
        <v>0</v>
      </c>
      <c r="CH273" s="413">
        <f t="shared" si="427"/>
        <v>0</v>
      </c>
      <c r="CI273" s="398" t="str">
        <f t="shared" si="428"/>
        <v>0</v>
      </c>
      <c r="CJ273" s="398" t="str">
        <f t="shared" si="429"/>
        <v>0</v>
      </c>
      <c r="CK273" s="412">
        <f t="shared" si="430"/>
        <v>0</v>
      </c>
      <c r="CL273" s="412" t="str">
        <f t="shared" si="431"/>
        <v>0m0</v>
      </c>
      <c r="CM273" s="399">
        <f t="shared" si="432"/>
        <v>0</v>
      </c>
      <c r="CN273" s="399">
        <f t="shared" si="433"/>
        <v>0</v>
      </c>
      <c r="CO273" s="412">
        <f t="shared" si="434"/>
        <v>0</v>
      </c>
      <c r="CP273" s="413">
        <f t="shared" si="435"/>
        <v>0</v>
      </c>
      <c r="CQ273" s="398" t="str">
        <f t="shared" si="436"/>
        <v>0</v>
      </c>
      <c r="CR273" s="398" t="str">
        <f t="shared" si="437"/>
        <v>0</v>
      </c>
      <c r="CS273" s="412">
        <f t="shared" si="438"/>
        <v>0</v>
      </c>
      <c r="CT273" s="412" t="str">
        <f t="shared" si="439"/>
        <v>0m0</v>
      </c>
      <c r="CU273" s="412">
        <f t="shared" si="440"/>
        <v>0</v>
      </c>
      <c r="CV273" s="412">
        <f t="shared" si="441"/>
        <v>0</v>
      </c>
      <c r="CW273" s="412">
        <f t="shared" si="442"/>
        <v>0</v>
      </c>
      <c r="CX273" s="412">
        <f t="shared" si="443"/>
        <v>0</v>
      </c>
      <c r="CY273" s="412">
        <f t="shared" si="444"/>
        <v>0</v>
      </c>
      <c r="CZ273" s="412" t="str">
        <f t="shared" si="445"/>
        <v/>
      </c>
      <c r="DA273" s="412" t="str">
        <f t="shared" si="446"/>
        <v/>
      </c>
      <c r="DB273" s="412" t="str">
        <f t="shared" si="447"/>
        <v/>
      </c>
      <c r="DC273" s="412" t="str">
        <f t="shared" si="448"/>
        <v/>
      </c>
      <c r="DD273" s="412" t="str">
        <f t="shared" si="449"/>
        <v/>
      </c>
      <c r="DE273" s="412"/>
      <c r="DG273" s="412" t="str">
        <f t="shared" si="450"/>
        <v/>
      </c>
      <c r="DH273" s="412" t="str">
        <f t="shared" si="451"/>
        <v/>
      </c>
      <c r="DI273" s="412">
        <f t="shared" si="452"/>
        <v>0</v>
      </c>
      <c r="DJ273" s="412" t="str">
        <f t="shared" si="453"/>
        <v/>
      </c>
      <c r="DK273" s="412" t="str">
        <f t="shared" si="454"/>
        <v/>
      </c>
      <c r="DL273" s="412" t="str">
        <f t="shared" si="455"/>
        <v/>
      </c>
      <c r="DM273" s="412" t="str">
        <f t="shared" si="456"/>
        <v/>
      </c>
      <c r="DN273" s="412" t="str">
        <f t="shared" si="457"/>
        <v/>
      </c>
      <c r="DO273" s="412" t="str">
        <f t="shared" si="458"/>
        <v/>
      </c>
      <c r="DR273" s="494"/>
      <c r="DS273" s="393">
        <f t="shared" si="461"/>
        <v>0</v>
      </c>
      <c r="DT273" s="393">
        <f t="shared" si="459"/>
        <v>0</v>
      </c>
      <c r="DU273" s="411">
        <f t="shared" si="460"/>
        <v>0</v>
      </c>
      <c r="DX273" s="494" t="e">
        <f>IF(BG273&lt;270000,○,"")</f>
        <v>#NAME?</v>
      </c>
    </row>
    <row r="274" spans="1:128" s="411" customFormat="1" ht="18" hidden="1" customHeight="1" thickBot="1">
      <c r="A274" s="145" t="str">
        <f t="shared" si="384"/>
        <v/>
      </c>
      <c r="B274" s="158"/>
      <c r="C274" s="31" t="str">
        <f>IF(B274="","",VLOOKUP(B274,学連登録!$C$2:$G$3000,2,FALSE))</f>
        <v/>
      </c>
      <c r="D274" s="32" t="str">
        <f>IF(B274="","",VLOOKUP(B274,学連登録!$C$2:$G$3000,3,FALSE))</f>
        <v/>
      </c>
      <c r="E274" s="33" t="str">
        <f>IF(B274="","",VLOOKUP(B274,学連登録!$C$2:$G$3000,4,FALSE))</f>
        <v/>
      </c>
      <c r="F274" s="383" t="str">
        <f>IF(B274="","",VLOOKUP(B274,学連登録!$C$2:$I$3000,7,FALSE))</f>
        <v/>
      </c>
      <c r="G274" s="159"/>
      <c r="H274" s="853"/>
      <c r="I274" s="854"/>
      <c r="J274" s="160"/>
      <c r="K274" s="825"/>
      <c r="L274" s="826"/>
      <c r="M274" s="160"/>
      <c r="N274" s="819"/>
      <c r="O274" s="820"/>
      <c r="P274" s="159"/>
      <c r="Q274" s="825"/>
      <c r="R274" s="826"/>
      <c r="S274" s="159"/>
      <c r="T274" s="825"/>
      <c r="U274" s="826"/>
      <c r="V274" s="103" t="str">
        <f>IF(B274="","",VLOOKUP(B274,学連登録!$C$2:$H$3000,6,FALSE))</f>
        <v/>
      </c>
      <c r="W274" s="377"/>
      <c r="X274" s="157"/>
      <c r="Y274" s="118" t="str">
        <f t="shared" si="374"/>
        <v/>
      </c>
      <c r="Z274" s="97" t="str">
        <f>IF(G274="","",VLOOKUP(G274,種目名!$O$5:$T$104,3,0))</f>
        <v/>
      </c>
      <c r="AA274" s="99" t="str">
        <f>IF(J274="","",VLOOKUP(J274,種目名!$O$5:$T$104,3,0))</f>
        <v/>
      </c>
      <c r="AB274" s="119" t="str">
        <f>IF(M274="","",VLOOKUP(M274,種目名!$O$5:$T$104,3,0))</f>
        <v/>
      </c>
      <c r="AC274" s="119" t="str">
        <f>IF(P274="","",VLOOKUP(AF274,種目名!$O$5:$T$104,3,0))</f>
        <v/>
      </c>
      <c r="AD274" s="120" t="str">
        <f>IF(S274="","",VLOOKUP(AI274,種目名!$O$5:$T$104,3,0))</f>
        <v/>
      </c>
      <c r="AE274" s="117">
        <f t="shared" si="375"/>
        <v>0</v>
      </c>
      <c r="AF274" s="157" t="str">
        <f t="shared" si="376"/>
        <v/>
      </c>
      <c r="AG274" s="157" t="str">
        <f t="shared" si="377"/>
        <v/>
      </c>
      <c r="AH274" s="117">
        <f t="shared" si="378"/>
        <v>0</v>
      </c>
      <c r="AI274" s="157" t="str">
        <f t="shared" si="379"/>
        <v/>
      </c>
      <c r="AJ274" s="157" t="str">
        <f t="shared" si="380"/>
        <v/>
      </c>
      <c r="AK274" s="390"/>
      <c r="AL274" s="171">
        <f t="shared" si="385"/>
        <v>0</v>
      </c>
      <c r="AM274" s="399">
        <f t="shared" si="386"/>
        <v>0</v>
      </c>
      <c r="AN274" s="399">
        <f>COUNTIF($B$12:B274,B274)</f>
        <v>0</v>
      </c>
      <c r="AO274" s="399"/>
      <c r="AP274" s="399" t="str">
        <f t="shared" si="387"/>
        <v/>
      </c>
      <c r="AQ274" s="399" t="str">
        <f t="shared" si="388"/>
        <v/>
      </c>
      <c r="AR274" s="399" t="str">
        <f t="shared" si="389"/>
        <v/>
      </c>
      <c r="AS274" s="399" t="str">
        <f t="shared" si="390"/>
        <v/>
      </c>
      <c r="AT274" s="399">
        <f t="shared" si="391"/>
        <v>0</v>
      </c>
      <c r="AU274" s="399" t="str">
        <f t="shared" si="392"/>
        <v/>
      </c>
      <c r="AV274" s="399" t="str">
        <f t="shared" si="393"/>
        <v/>
      </c>
      <c r="AW274" s="399" t="str">
        <f t="shared" si="394"/>
        <v/>
      </c>
      <c r="AX274" s="399" t="str">
        <f t="shared" si="395"/>
        <v/>
      </c>
      <c r="AY274" s="399" t="str">
        <f t="shared" si="396"/>
        <v/>
      </c>
      <c r="AZ274" s="399" t="str">
        <f t="shared" si="397"/>
        <v/>
      </c>
      <c r="BA274" s="399" t="str">
        <f t="shared" si="398"/>
        <v/>
      </c>
      <c r="BB274" s="399" t="str">
        <f t="shared" si="399"/>
        <v/>
      </c>
      <c r="BC274" s="399" t="str">
        <f t="shared" si="400"/>
        <v/>
      </c>
      <c r="BD274" s="403" t="str">
        <f t="shared" si="401"/>
        <v/>
      </c>
      <c r="BE274" s="393">
        <f t="shared" si="402"/>
        <v>0</v>
      </c>
      <c r="BF274" s="157"/>
      <c r="BG274" s="399">
        <f t="shared" si="403"/>
        <v>0</v>
      </c>
      <c r="BH274" s="399">
        <f t="shared" si="404"/>
        <v>0</v>
      </c>
      <c r="BI274" s="412">
        <f t="shared" si="405"/>
        <v>0</v>
      </c>
      <c r="BJ274" s="413">
        <f t="shared" si="381"/>
        <v>0</v>
      </c>
      <c r="BK274" s="398" t="str">
        <f t="shared" si="382"/>
        <v>0</v>
      </c>
      <c r="BL274" s="398" t="str">
        <f t="shared" si="383"/>
        <v>0</v>
      </c>
      <c r="BM274" s="412">
        <f t="shared" si="406"/>
        <v>0</v>
      </c>
      <c r="BN274" s="412" t="str">
        <f t="shared" si="407"/>
        <v>0m0</v>
      </c>
      <c r="BO274" s="399">
        <f t="shared" si="408"/>
        <v>0</v>
      </c>
      <c r="BP274" s="399">
        <f t="shared" si="409"/>
        <v>0</v>
      </c>
      <c r="BQ274" s="412">
        <f t="shared" si="410"/>
        <v>0</v>
      </c>
      <c r="BR274" s="413">
        <f t="shared" si="411"/>
        <v>0</v>
      </c>
      <c r="BS274" s="398" t="str">
        <f t="shared" si="412"/>
        <v>0</v>
      </c>
      <c r="BT274" s="398" t="str">
        <f t="shared" si="413"/>
        <v>0</v>
      </c>
      <c r="BU274" s="412">
        <f t="shared" si="414"/>
        <v>0</v>
      </c>
      <c r="BV274" s="412" t="str">
        <f t="shared" si="415"/>
        <v>0m0</v>
      </c>
      <c r="BW274" s="399">
        <f t="shared" si="416"/>
        <v>0</v>
      </c>
      <c r="BX274" s="399">
        <f t="shared" si="417"/>
        <v>0</v>
      </c>
      <c r="BY274" s="412">
        <f t="shared" si="418"/>
        <v>0</v>
      </c>
      <c r="BZ274" s="413">
        <f t="shared" si="419"/>
        <v>0</v>
      </c>
      <c r="CA274" s="398" t="str">
        <f t="shared" si="420"/>
        <v>0</v>
      </c>
      <c r="CB274" s="398" t="str">
        <f t="shared" si="421"/>
        <v>0</v>
      </c>
      <c r="CC274" s="412">
        <f t="shared" si="422"/>
        <v>0</v>
      </c>
      <c r="CD274" s="412" t="str">
        <f t="shared" si="423"/>
        <v>0m0</v>
      </c>
      <c r="CE274" s="399">
        <f t="shared" si="424"/>
        <v>0</v>
      </c>
      <c r="CF274" s="399">
        <f t="shared" si="425"/>
        <v>0</v>
      </c>
      <c r="CG274" s="412">
        <f t="shared" si="426"/>
        <v>0</v>
      </c>
      <c r="CH274" s="413">
        <f t="shared" si="427"/>
        <v>0</v>
      </c>
      <c r="CI274" s="398" t="str">
        <f t="shared" si="428"/>
        <v>0</v>
      </c>
      <c r="CJ274" s="398" t="str">
        <f t="shared" si="429"/>
        <v>0</v>
      </c>
      <c r="CK274" s="412">
        <f t="shared" si="430"/>
        <v>0</v>
      </c>
      <c r="CL274" s="412" t="str">
        <f t="shared" si="431"/>
        <v>0m0</v>
      </c>
      <c r="CM274" s="399">
        <f t="shared" si="432"/>
        <v>0</v>
      </c>
      <c r="CN274" s="399">
        <f t="shared" si="433"/>
        <v>0</v>
      </c>
      <c r="CO274" s="412">
        <f t="shared" si="434"/>
        <v>0</v>
      </c>
      <c r="CP274" s="413">
        <f t="shared" si="435"/>
        <v>0</v>
      </c>
      <c r="CQ274" s="398" t="str">
        <f t="shared" si="436"/>
        <v>0</v>
      </c>
      <c r="CR274" s="398" t="str">
        <f t="shared" si="437"/>
        <v>0</v>
      </c>
      <c r="CS274" s="412">
        <f t="shared" si="438"/>
        <v>0</v>
      </c>
      <c r="CT274" s="412" t="str">
        <f t="shared" si="439"/>
        <v>0m0</v>
      </c>
      <c r="CU274" s="412">
        <f t="shared" si="440"/>
        <v>0</v>
      </c>
      <c r="CV274" s="412">
        <f t="shared" si="441"/>
        <v>0</v>
      </c>
      <c r="CW274" s="412">
        <f t="shared" si="442"/>
        <v>0</v>
      </c>
      <c r="CX274" s="412">
        <f t="shared" si="443"/>
        <v>0</v>
      </c>
      <c r="CY274" s="412">
        <f t="shared" si="444"/>
        <v>0</v>
      </c>
      <c r="CZ274" s="412" t="str">
        <f t="shared" si="445"/>
        <v/>
      </c>
      <c r="DA274" s="412" t="str">
        <f t="shared" si="446"/>
        <v/>
      </c>
      <c r="DB274" s="412" t="str">
        <f t="shared" si="447"/>
        <v/>
      </c>
      <c r="DC274" s="412" t="str">
        <f t="shared" si="448"/>
        <v/>
      </c>
      <c r="DD274" s="412" t="str">
        <f t="shared" si="449"/>
        <v/>
      </c>
      <c r="DE274" s="412"/>
      <c r="DG274" s="412" t="str">
        <f t="shared" si="450"/>
        <v/>
      </c>
      <c r="DH274" s="412" t="str">
        <f t="shared" si="451"/>
        <v/>
      </c>
      <c r="DI274" s="412">
        <f t="shared" si="452"/>
        <v>0</v>
      </c>
      <c r="DJ274" s="412" t="str">
        <f t="shared" si="453"/>
        <v/>
      </c>
      <c r="DK274" s="412" t="str">
        <f t="shared" si="454"/>
        <v/>
      </c>
      <c r="DL274" s="412" t="str">
        <f t="shared" si="455"/>
        <v/>
      </c>
      <c r="DM274" s="412" t="str">
        <f t="shared" si="456"/>
        <v/>
      </c>
      <c r="DN274" s="412" t="str">
        <f t="shared" si="457"/>
        <v/>
      </c>
      <c r="DO274" s="412" t="str">
        <f t="shared" si="458"/>
        <v/>
      </c>
      <c r="DR274" s="494"/>
      <c r="DS274" s="393">
        <f t="shared" si="461"/>
        <v>0</v>
      </c>
      <c r="DT274" s="393">
        <f t="shared" si="459"/>
        <v>0</v>
      </c>
      <c r="DU274" s="411">
        <f t="shared" si="460"/>
        <v>0</v>
      </c>
      <c r="DX274" s="494" t="e">
        <f>IF(BG274&lt;270000,○,"")</f>
        <v>#NAME?</v>
      </c>
    </row>
    <row r="275" spans="1:128" s="411" customFormat="1" ht="18" hidden="1" customHeight="1" thickBot="1">
      <c r="A275" s="145" t="str">
        <f t="shared" si="384"/>
        <v/>
      </c>
      <c r="B275" s="158"/>
      <c r="C275" s="31" t="str">
        <f>IF(B275="","",VLOOKUP(B275,学連登録!$C$2:$G$3000,2,FALSE))</f>
        <v/>
      </c>
      <c r="D275" s="32" t="str">
        <f>IF(B275="","",VLOOKUP(B275,学連登録!$C$2:$G$3000,3,FALSE))</f>
        <v/>
      </c>
      <c r="E275" s="33" t="str">
        <f>IF(B275="","",VLOOKUP(B275,学連登録!$C$2:$G$3000,4,FALSE))</f>
        <v/>
      </c>
      <c r="F275" s="383" t="str">
        <f>IF(B275="","",VLOOKUP(B275,学連登録!$C$2:$I$3000,7,FALSE))</f>
        <v/>
      </c>
      <c r="G275" s="159"/>
      <c r="H275" s="853"/>
      <c r="I275" s="854"/>
      <c r="J275" s="160"/>
      <c r="K275" s="825"/>
      <c r="L275" s="826"/>
      <c r="M275" s="160"/>
      <c r="N275" s="819"/>
      <c r="O275" s="820"/>
      <c r="P275" s="159"/>
      <c r="Q275" s="825"/>
      <c r="R275" s="826"/>
      <c r="S275" s="159"/>
      <c r="T275" s="825"/>
      <c r="U275" s="826"/>
      <c r="V275" s="103" t="str">
        <f>IF(B275="","",VLOOKUP(B275,学連登録!$C$2:$H$3000,6,FALSE))</f>
        <v/>
      </c>
      <c r="W275" s="377"/>
      <c r="X275" s="157"/>
      <c r="Y275" s="118" t="str">
        <f t="shared" si="374"/>
        <v/>
      </c>
      <c r="Z275" s="97" t="str">
        <f>IF(G275="","",VLOOKUP(G275,種目名!$O$5:$T$104,3,0))</f>
        <v/>
      </c>
      <c r="AA275" s="99" t="str">
        <f>IF(J275="","",VLOOKUP(J275,種目名!$O$5:$T$104,3,0))</f>
        <v/>
      </c>
      <c r="AB275" s="119" t="str">
        <f>IF(M275="","",VLOOKUP(M275,種目名!$O$5:$T$104,3,0))</f>
        <v/>
      </c>
      <c r="AC275" s="119" t="str">
        <f>IF(P275="","",VLOOKUP(AF275,種目名!$O$5:$T$104,3,0))</f>
        <v/>
      </c>
      <c r="AD275" s="120" t="str">
        <f>IF(S275="","",VLOOKUP(AI275,種目名!$O$5:$T$104,3,0))</f>
        <v/>
      </c>
      <c r="AE275" s="117">
        <f t="shared" si="375"/>
        <v>0</v>
      </c>
      <c r="AF275" s="157" t="str">
        <f t="shared" si="376"/>
        <v/>
      </c>
      <c r="AG275" s="157" t="str">
        <f t="shared" si="377"/>
        <v/>
      </c>
      <c r="AH275" s="117">
        <f t="shared" si="378"/>
        <v>0</v>
      </c>
      <c r="AI275" s="157" t="str">
        <f t="shared" si="379"/>
        <v/>
      </c>
      <c r="AJ275" s="157" t="str">
        <f t="shared" si="380"/>
        <v/>
      </c>
      <c r="AK275" s="390"/>
      <c r="AL275" s="171">
        <f t="shared" si="385"/>
        <v>0</v>
      </c>
      <c r="AM275" s="399">
        <f t="shared" si="386"/>
        <v>0</v>
      </c>
      <c r="AN275" s="399">
        <f>COUNTIF($B$12:B275,B275)</f>
        <v>0</v>
      </c>
      <c r="AO275" s="399"/>
      <c r="AP275" s="399" t="str">
        <f t="shared" si="387"/>
        <v/>
      </c>
      <c r="AQ275" s="399" t="str">
        <f t="shared" si="388"/>
        <v/>
      </c>
      <c r="AR275" s="399" t="str">
        <f t="shared" si="389"/>
        <v/>
      </c>
      <c r="AS275" s="399" t="str">
        <f t="shared" si="390"/>
        <v/>
      </c>
      <c r="AT275" s="399">
        <f t="shared" si="391"/>
        <v>0</v>
      </c>
      <c r="AU275" s="399" t="str">
        <f t="shared" si="392"/>
        <v/>
      </c>
      <c r="AV275" s="399" t="str">
        <f t="shared" si="393"/>
        <v/>
      </c>
      <c r="AW275" s="399" t="str">
        <f t="shared" si="394"/>
        <v/>
      </c>
      <c r="AX275" s="399" t="str">
        <f t="shared" si="395"/>
        <v/>
      </c>
      <c r="AY275" s="399" t="str">
        <f t="shared" si="396"/>
        <v/>
      </c>
      <c r="AZ275" s="399" t="str">
        <f t="shared" si="397"/>
        <v/>
      </c>
      <c r="BA275" s="399" t="str">
        <f t="shared" si="398"/>
        <v/>
      </c>
      <c r="BB275" s="399" t="str">
        <f t="shared" si="399"/>
        <v/>
      </c>
      <c r="BC275" s="399" t="str">
        <f t="shared" si="400"/>
        <v/>
      </c>
      <c r="BD275" s="403" t="str">
        <f t="shared" si="401"/>
        <v/>
      </c>
      <c r="BE275" s="393">
        <f t="shared" si="402"/>
        <v>0</v>
      </c>
      <c r="BF275" s="157"/>
      <c r="BG275" s="399">
        <f t="shared" si="403"/>
        <v>0</v>
      </c>
      <c r="BH275" s="399">
        <f t="shared" si="404"/>
        <v>0</v>
      </c>
      <c r="BI275" s="412">
        <f t="shared" si="405"/>
        <v>0</v>
      </c>
      <c r="BJ275" s="413">
        <f t="shared" si="381"/>
        <v>0</v>
      </c>
      <c r="BK275" s="398" t="str">
        <f t="shared" si="382"/>
        <v>0</v>
      </c>
      <c r="BL275" s="398" t="str">
        <f t="shared" si="383"/>
        <v>0</v>
      </c>
      <c r="BM275" s="412">
        <f t="shared" si="406"/>
        <v>0</v>
      </c>
      <c r="BN275" s="412" t="str">
        <f t="shared" si="407"/>
        <v>0m0</v>
      </c>
      <c r="BO275" s="399">
        <f t="shared" si="408"/>
        <v>0</v>
      </c>
      <c r="BP275" s="399">
        <f t="shared" si="409"/>
        <v>0</v>
      </c>
      <c r="BQ275" s="412">
        <f t="shared" si="410"/>
        <v>0</v>
      </c>
      <c r="BR275" s="413">
        <f t="shared" si="411"/>
        <v>0</v>
      </c>
      <c r="BS275" s="398" t="str">
        <f t="shared" si="412"/>
        <v>0</v>
      </c>
      <c r="BT275" s="398" t="str">
        <f t="shared" si="413"/>
        <v>0</v>
      </c>
      <c r="BU275" s="412">
        <f t="shared" si="414"/>
        <v>0</v>
      </c>
      <c r="BV275" s="412" t="str">
        <f t="shared" si="415"/>
        <v>0m0</v>
      </c>
      <c r="BW275" s="399">
        <f t="shared" si="416"/>
        <v>0</v>
      </c>
      <c r="BX275" s="399">
        <f t="shared" si="417"/>
        <v>0</v>
      </c>
      <c r="BY275" s="412">
        <f t="shared" si="418"/>
        <v>0</v>
      </c>
      <c r="BZ275" s="413">
        <f t="shared" si="419"/>
        <v>0</v>
      </c>
      <c r="CA275" s="398" t="str">
        <f t="shared" si="420"/>
        <v>0</v>
      </c>
      <c r="CB275" s="398" t="str">
        <f t="shared" si="421"/>
        <v>0</v>
      </c>
      <c r="CC275" s="412">
        <f t="shared" si="422"/>
        <v>0</v>
      </c>
      <c r="CD275" s="412" t="str">
        <f t="shared" si="423"/>
        <v>0m0</v>
      </c>
      <c r="CE275" s="399">
        <f t="shared" si="424"/>
        <v>0</v>
      </c>
      <c r="CF275" s="399">
        <f t="shared" si="425"/>
        <v>0</v>
      </c>
      <c r="CG275" s="412">
        <f t="shared" si="426"/>
        <v>0</v>
      </c>
      <c r="CH275" s="413">
        <f t="shared" si="427"/>
        <v>0</v>
      </c>
      <c r="CI275" s="398" t="str">
        <f t="shared" si="428"/>
        <v>0</v>
      </c>
      <c r="CJ275" s="398" t="str">
        <f t="shared" si="429"/>
        <v>0</v>
      </c>
      <c r="CK275" s="412">
        <f t="shared" si="430"/>
        <v>0</v>
      </c>
      <c r="CL275" s="412" t="str">
        <f t="shared" si="431"/>
        <v>0m0</v>
      </c>
      <c r="CM275" s="399">
        <f t="shared" si="432"/>
        <v>0</v>
      </c>
      <c r="CN275" s="399">
        <f t="shared" si="433"/>
        <v>0</v>
      </c>
      <c r="CO275" s="412">
        <f t="shared" si="434"/>
        <v>0</v>
      </c>
      <c r="CP275" s="413">
        <f t="shared" si="435"/>
        <v>0</v>
      </c>
      <c r="CQ275" s="398" t="str">
        <f t="shared" si="436"/>
        <v>0</v>
      </c>
      <c r="CR275" s="398" t="str">
        <f t="shared" si="437"/>
        <v>0</v>
      </c>
      <c r="CS275" s="412">
        <f t="shared" si="438"/>
        <v>0</v>
      </c>
      <c r="CT275" s="412" t="str">
        <f t="shared" si="439"/>
        <v>0m0</v>
      </c>
      <c r="CU275" s="412">
        <f t="shared" si="440"/>
        <v>0</v>
      </c>
      <c r="CV275" s="412">
        <f t="shared" si="441"/>
        <v>0</v>
      </c>
      <c r="CW275" s="412">
        <f t="shared" si="442"/>
        <v>0</v>
      </c>
      <c r="CX275" s="412">
        <f t="shared" si="443"/>
        <v>0</v>
      </c>
      <c r="CY275" s="412">
        <f t="shared" si="444"/>
        <v>0</v>
      </c>
      <c r="CZ275" s="412" t="str">
        <f t="shared" si="445"/>
        <v/>
      </c>
      <c r="DA275" s="412" t="str">
        <f t="shared" si="446"/>
        <v/>
      </c>
      <c r="DB275" s="412" t="str">
        <f t="shared" si="447"/>
        <v/>
      </c>
      <c r="DC275" s="412" t="str">
        <f t="shared" si="448"/>
        <v/>
      </c>
      <c r="DD275" s="412" t="str">
        <f t="shared" si="449"/>
        <v/>
      </c>
      <c r="DE275" s="412"/>
      <c r="DG275" s="412" t="str">
        <f t="shared" si="450"/>
        <v/>
      </c>
      <c r="DH275" s="412" t="str">
        <f t="shared" si="451"/>
        <v/>
      </c>
      <c r="DI275" s="412">
        <f t="shared" si="452"/>
        <v>0</v>
      </c>
      <c r="DJ275" s="412" t="str">
        <f t="shared" si="453"/>
        <v/>
      </c>
      <c r="DK275" s="412" t="str">
        <f t="shared" si="454"/>
        <v/>
      </c>
      <c r="DL275" s="412" t="str">
        <f t="shared" si="455"/>
        <v/>
      </c>
      <c r="DM275" s="412" t="str">
        <f t="shared" si="456"/>
        <v/>
      </c>
      <c r="DN275" s="412" t="str">
        <f t="shared" si="457"/>
        <v/>
      </c>
      <c r="DO275" s="412" t="str">
        <f t="shared" si="458"/>
        <v/>
      </c>
      <c r="DR275" s="494"/>
      <c r="DS275" s="393">
        <f t="shared" si="461"/>
        <v>0</v>
      </c>
      <c r="DT275" s="393">
        <f t="shared" si="459"/>
        <v>0</v>
      </c>
      <c r="DU275" s="411">
        <f t="shared" si="460"/>
        <v>0</v>
      </c>
      <c r="DX275" s="494" t="e">
        <f>IF(BG275&lt;270000,○,"")</f>
        <v>#NAME?</v>
      </c>
    </row>
    <row r="276" spans="1:128" s="411" customFormat="1" ht="18" hidden="1" customHeight="1" thickBot="1">
      <c r="A276" s="145" t="str">
        <f t="shared" si="384"/>
        <v/>
      </c>
      <c r="B276" s="158"/>
      <c r="C276" s="31" t="str">
        <f>IF(B276="","",VLOOKUP(B276,学連登録!$C$2:$G$3000,2,FALSE))</f>
        <v/>
      </c>
      <c r="D276" s="32" t="str">
        <f>IF(B276="","",VLOOKUP(B276,学連登録!$C$2:$G$3000,3,FALSE))</f>
        <v/>
      </c>
      <c r="E276" s="33" t="str">
        <f>IF(B276="","",VLOOKUP(B276,学連登録!$C$2:$G$3000,4,FALSE))</f>
        <v/>
      </c>
      <c r="F276" s="383" t="str">
        <f>IF(B276="","",VLOOKUP(B276,学連登録!$C$2:$I$3000,7,FALSE))</f>
        <v/>
      </c>
      <c r="G276" s="159"/>
      <c r="H276" s="853"/>
      <c r="I276" s="854"/>
      <c r="J276" s="160"/>
      <c r="K276" s="825"/>
      <c r="L276" s="826"/>
      <c r="M276" s="160"/>
      <c r="N276" s="819"/>
      <c r="O276" s="820"/>
      <c r="P276" s="159"/>
      <c r="Q276" s="825"/>
      <c r="R276" s="826"/>
      <c r="S276" s="159"/>
      <c r="T276" s="825"/>
      <c r="U276" s="826"/>
      <c r="V276" s="103" t="str">
        <f>IF(B276="","",VLOOKUP(B276,学連登録!$C$2:$H$3000,6,FALSE))</f>
        <v/>
      </c>
      <c r="W276" s="377"/>
      <c r="X276" s="157"/>
      <c r="Y276" s="118" t="str">
        <f t="shared" si="374"/>
        <v/>
      </c>
      <c r="Z276" s="97" t="str">
        <f>IF(G276="","",VLOOKUP(G276,種目名!$O$5:$T$104,3,0))</f>
        <v/>
      </c>
      <c r="AA276" s="99" t="str">
        <f>IF(J276="","",VLOOKUP(J276,種目名!$O$5:$T$104,3,0))</f>
        <v/>
      </c>
      <c r="AB276" s="119" t="str">
        <f>IF(M276="","",VLOOKUP(M276,種目名!$O$5:$T$104,3,0))</f>
        <v/>
      </c>
      <c r="AC276" s="119" t="str">
        <f>IF(P276="","",VLOOKUP(AF276,種目名!$O$5:$T$104,3,0))</f>
        <v/>
      </c>
      <c r="AD276" s="120" t="str">
        <f>IF(S276="","",VLOOKUP(AI276,種目名!$O$5:$T$104,3,0))</f>
        <v/>
      </c>
      <c r="AE276" s="117">
        <f t="shared" si="375"/>
        <v>0</v>
      </c>
      <c r="AF276" s="157" t="str">
        <f t="shared" si="376"/>
        <v/>
      </c>
      <c r="AG276" s="157" t="str">
        <f t="shared" si="377"/>
        <v/>
      </c>
      <c r="AH276" s="117">
        <f t="shared" si="378"/>
        <v>0</v>
      </c>
      <c r="AI276" s="157" t="str">
        <f t="shared" si="379"/>
        <v/>
      </c>
      <c r="AJ276" s="157" t="str">
        <f t="shared" si="380"/>
        <v/>
      </c>
      <c r="AK276" s="390"/>
      <c r="AL276" s="171">
        <f t="shared" si="385"/>
        <v>0</v>
      </c>
      <c r="AM276" s="399">
        <f t="shared" si="386"/>
        <v>0</v>
      </c>
      <c r="AN276" s="399">
        <f>COUNTIF($B$12:B276,B276)</f>
        <v>0</v>
      </c>
      <c r="AO276" s="399"/>
      <c r="AP276" s="399" t="str">
        <f t="shared" si="387"/>
        <v/>
      </c>
      <c r="AQ276" s="399" t="str">
        <f t="shared" si="388"/>
        <v/>
      </c>
      <c r="AR276" s="399" t="str">
        <f t="shared" si="389"/>
        <v/>
      </c>
      <c r="AS276" s="399" t="str">
        <f t="shared" si="390"/>
        <v/>
      </c>
      <c r="AT276" s="399">
        <f t="shared" si="391"/>
        <v>0</v>
      </c>
      <c r="AU276" s="399" t="str">
        <f t="shared" si="392"/>
        <v/>
      </c>
      <c r="AV276" s="399" t="str">
        <f t="shared" si="393"/>
        <v/>
      </c>
      <c r="AW276" s="399" t="str">
        <f t="shared" si="394"/>
        <v/>
      </c>
      <c r="AX276" s="399" t="str">
        <f t="shared" si="395"/>
        <v/>
      </c>
      <c r="AY276" s="399" t="str">
        <f t="shared" si="396"/>
        <v/>
      </c>
      <c r="AZ276" s="399" t="str">
        <f t="shared" si="397"/>
        <v/>
      </c>
      <c r="BA276" s="399" t="str">
        <f t="shared" si="398"/>
        <v/>
      </c>
      <c r="BB276" s="399" t="str">
        <f t="shared" si="399"/>
        <v/>
      </c>
      <c r="BC276" s="399" t="str">
        <f t="shared" si="400"/>
        <v/>
      </c>
      <c r="BD276" s="403" t="str">
        <f t="shared" si="401"/>
        <v/>
      </c>
      <c r="BE276" s="393">
        <f t="shared" si="402"/>
        <v>0</v>
      </c>
      <c r="BF276" s="157"/>
      <c r="BG276" s="399">
        <f t="shared" si="403"/>
        <v>0</v>
      </c>
      <c r="BH276" s="399">
        <f t="shared" si="404"/>
        <v>0</v>
      </c>
      <c r="BI276" s="412">
        <f t="shared" si="405"/>
        <v>0</v>
      </c>
      <c r="BJ276" s="413">
        <f t="shared" si="381"/>
        <v>0</v>
      </c>
      <c r="BK276" s="398" t="str">
        <f t="shared" si="382"/>
        <v>0</v>
      </c>
      <c r="BL276" s="398" t="str">
        <f t="shared" si="383"/>
        <v>0</v>
      </c>
      <c r="BM276" s="412">
        <f t="shared" si="406"/>
        <v>0</v>
      </c>
      <c r="BN276" s="412" t="str">
        <f t="shared" si="407"/>
        <v>0m0</v>
      </c>
      <c r="BO276" s="399">
        <f t="shared" si="408"/>
        <v>0</v>
      </c>
      <c r="BP276" s="399">
        <f t="shared" si="409"/>
        <v>0</v>
      </c>
      <c r="BQ276" s="412">
        <f t="shared" si="410"/>
        <v>0</v>
      </c>
      <c r="BR276" s="413">
        <f t="shared" si="411"/>
        <v>0</v>
      </c>
      <c r="BS276" s="398" t="str">
        <f t="shared" si="412"/>
        <v>0</v>
      </c>
      <c r="BT276" s="398" t="str">
        <f t="shared" si="413"/>
        <v>0</v>
      </c>
      <c r="BU276" s="412">
        <f t="shared" si="414"/>
        <v>0</v>
      </c>
      <c r="BV276" s="412" t="str">
        <f t="shared" si="415"/>
        <v>0m0</v>
      </c>
      <c r="BW276" s="399">
        <f t="shared" si="416"/>
        <v>0</v>
      </c>
      <c r="BX276" s="399">
        <f t="shared" si="417"/>
        <v>0</v>
      </c>
      <c r="BY276" s="412">
        <f t="shared" si="418"/>
        <v>0</v>
      </c>
      <c r="BZ276" s="413">
        <f t="shared" si="419"/>
        <v>0</v>
      </c>
      <c r="CA276" s="398" t="str">
        <f t="shared" si="420"/>
        <v>0</v>
      </c>
      <c r="CB276" s="398" t="str">
        <f t="shared" si="421"/>
        <v>0</v>
      </c>
      <c r="CC276" s="412">
        <f t="shared" si="422"/>
        <v>0</v>
      </c>
      <c r="CD276" s="412" t="str">
        <f t="shared" si="423"/>
        <v>0m0</v>
      </c>
      <c r="CE276" s="399">
        <f t="shared" si="424"/>
        <v>0</v>
      </c>
      <c r="CF276" s="399">
        <f t="shared" si="425"/>
        <v>0</v>
      </c>
      <c r="CG276" s="412">
        <f t="shared" si="426"/>
        <v>0</v>
      </c>
      <c r="CH276" s="413">
        <f t="shared" si="427"/>
        <v>0</v>
      </c>
      <c r="CI276" s="398" t="str">
        <f t="shared" si="428"/>
        <v>0</v>
      </c>
      <c r="CJ276" s="398" t="str">
        <f t="shared" si="429"/>
        <v>0</v>
      </c>
      <c r="CK276" s="412">
        <f t="shared" si="430"/>
        <v>0</v>
      </c>
      <c r="CL276" s="412" t="str">
        <f t="shared" si="431"/>
        <v>0m0</v>
      </c>
      <c r="CM276" s="399">
        <f t="shared" si="432"/>
        <v>0</v>
      </c>
      <c r="CN276" s="399">
        <f t="shared" si="433"/>
        <v>0</v>
      </c>
      <c r="CO276" s="412">
        <f t="shared" si="434"/>
        <v>0</v>
      </c>
      <c r="CP276" s="413">
        <f t="shared" si="435"/>
        <v>0</v>
      </c>
      <c r="CQ276" s="398" t="str">
        <f t="shared" si="436"/>
        <v>0</v>
      </c>
      <c r="CR276" s="398" t="str">
        <f t="shared" si="437"/>
        <v>0</v>
      </c>
      <c r="CS276" s="412">
        <f t="shared" si="438"/>
        <v>0</v>
      </c>
      <c r="CT276" s="412" t="str">
        <f t="shared" si="439"/>
        <v>0m0</v>
      </c>
      <c r="CU276" s="412">
        <f t="shared" si="440"/>
        <v>0</v>
      </c>
      <c r="CV276" s="412">
        <f t="shared" si="441"/>
        <v>0</v>
      </c>
      <c r="CW276" s="412">
        <f t="shared" si="442"/>
        <v>0</v>
      </c>
      <c r="CX276" s="412">
        <f t="shared" si="443"/>
        <v>0</v>
      </c>
      <c r="CY276" s="412">
        <f t="shared" si="444"/>
        <v>0</v>
      </c>
      <c r="CZ276" s="412" t="str">
        <f t="shared" si="445"/>
        <v/>
      </c>
      <c r="DA276" s="412" t="str">
        <f t="shared" si="446"/>
        <v/>
      </c>
      <c r="DB276" s="412" t="str">
        <f t="shared" si="447"/>
        <v/>
      </c>
      <c r="DC276" s="412" t="str">
        <f t="shared" si="448"/>
        <v/>
      </c>
      <c r="DD276" s="412" t="str">
        <f t="shared" si="449"/>
        <v/>
      </c>
      <c r="DE276" s="412"/>
      <c r="DG276" s="412" t="str">
        <f t="shared" si="450"/>
        <v/>
      </c>
      <c r="DH276" s="412" t="str">
        <f t="shared" si="451"/>
        <v/>
      </c>
      <c r="DI276" s="412">
        <f t="shared" si="452"/>
        <v>0</v>
      </c>
      <c r="DJ276" s="412" t="str">
        <f t="shared" si="453"/>
        <v/>
      </c>
      <c r="DK276" s="412" t="str">
        <f t="shared" si="454"/>
        <v/>
      </c>
      <c r="DL276" s="412" t="str">
        <f t="shared" si="455"/>
        <v/>
      </c>
      <c r="DM276" s="412" t="str">
        <f t="shared" si="456"/>
        <v/>
      </c>
      <c r="DN276" s="412" t="str">
        <f t="shared" si="457"/>
        <v/>
      </c>
      <c r="DO276" s="412" t="str">
        <f t="shared" si="458"/>
        <v/>
      </c>
      <c r="DR276" s="494"/>
      <c r="DS276" s="393">
        <f t="shared" si="461"/>
        <v>0</v>
      </c>
      <c r="DT276" s="393">
        <f t="shared" si="459"/>
        <v>0</v>
      </c>
      <c r="DU276" s="411">
        <f t="shared" si="460"/>
        <v>0</v>
      </c>
      <c r="DX276" s="494" t="e">
        <f>IF(BG276&lt;270000,○,"")</f>
        <v>#NAME?</v>
      </c>
    </row>
    <row r="277" spans="1:128" s="411" customFormat="1" ht="18" hidden="1" customHeight="1" thickBot="1">
      <c r="A277" s="145" t="str">
        <f t="shared" si="384"/>
        <v/>
      </c>
      <c r="B277" s="158"/>
      <c r="C277" s="31" t="str">
        <f>IF(B277="","",VLOOKUP(B277,学連登録!$C$2:$G$3000,2,FALSE))</f>
        <v/>
      </c>
      <c r="D277" s="32" t="str">
        <f>IF(B277="","",VLOOKUP(B277,学連登録!$C$2:$G$3000,3,FALSE))</f>
        <v/>
      </c>
      <c r="E277" s="33" t="str">
        <f>IF(B277="","",VLOOKUP(B277,学連登録!$C$2:$G$3000,4,FALSE))</f>
        <v/>
      </c>
      <c r="F277" s="383" t="str">
        <f>IF(B277="","",VLOOKUP(B277,学連登録!$C$2:$I$3000,7,FALSE))</f>
        <v/>
      </c>
      <c r="G277" s="159"/>
      <c r="H277" s="853"/>
      <c r="I277" s="854"/>
      <c r="J277" s="160"/>
      <c r="K277" s="825"/>
      <c r="L277" s="826"/>
      <c r="M277" s="160"/>
      <c r="N277" s="819"/>
      <c r="O277" s="820"/>
      <c r="P277" s="159"/>
      <c r="Q277" s="825"/>
      <c r="R277" s="826"/>
      <c r="S277" s="159"/>
      <c r="T277" s="825"/>
      <c r="U277" s="826"/>
      <c r="V277" s="103" t="str">
        <f>IF(B277="","",VLOOKUP(B277,学連登録!$C$2:$H$3000,6,FALSE))</f>
        <v/>
      </c>
      <c r="W277" s="377"/>
      <c r="X277" s="157"/>
      <c r="Y277" s="118" t="str">
        <f t="shared" si="374"/>
        <v/>
      </c>
      <c r="Z277" s="97" t="str">
        <f>IF(G277="","",VLOOKUP(G277,種目名!$O$5:$T$104,3,0))</f>
        <v/>
      </c>
      <c r="AA277" s="99" t="str">
        <f>IF(J277="","",VLOOKUP(J277,種目名!$O$5:$T$104,3,0))</f>
        <v/>
      </c>
      <c r="AB277" s="119" t="str">
        <f>IF(M277="","",VLOOKUP(M277,種目名!$O$5:$T$104,3,0))</f>
        <v/>
      </c>
      <c r="AC277" s="119" t="str">
        <f>IF(P277="","",VLOOKUP(AF277,種目名!$O$5:$T$104,3,0))</f>
        <v/>
      </c>
      <c r="AD277" s="120" t="str">
        <f>IF(S277="","",VLOOKUP(AI277,種目名!$O$5:$T$104,3,0))</f>
        <v/>
      </c>
      <c r="AE277" s="117">
        <f t="shared" si="375"/>
        <v>0</v>
      </c>
      <c r="AF277" s="157" t="str">
        <f t="shared" si="376"/>
        <v/>
      </c>
      <c r="AG277" s="157" t="str">
        <f t="shared" si="377"/>
        <v/>
      </c>
      <c r="AH277" s="117">
        <f t="shared" si="378"/>
        <v>0</v>
      </c>
      <c r="AI277" s="157" t="str">
        <f t="shared" si="379"/>
        <v/>
      </c>
      <c r="AJ277" s="157" t="str">
        <f t="shared" si="380"/>
        <v/>
      </c>
      <c r="AK277" s="390"/>
      <c r="AL277" s="171">
        <f t="shared" si="385"/>
        <v>0</v>
      </c>
      <c r="AM277" s="399">
        <f t="shared" si="386"/>
        <v>0</v>
      </c>
      <c r="AN277" s="399">
        <f>COUNTIF($B$12:B277,B277)</f>
        <v>0</v>
      </c>
      <c r="AO277" s="399"/>
      <c r="AP277" s="399" t="str">
        <f t="shared" si="387"/>
        <v/>
      </c>
      <c r="AQ277" s="399" t="str">
        <f t="shared" si="388"/>
        <v/>
      </c>
      <c r="AR277" s="399" t="str">
        <f t="shared" si="389"/>
        <v/>
      </c>
      <c r="AS277" s="399" t="str">
        <f t="shared" si="390"/>
        <v/>
      </c>
      <c r="AT277" s="399">
        <f t="shared" si="391"/>
        <v>0</v>
      </c>
      <c r="AU277" s="399" t="str">
        <f t="shared" si="392"/>
        <v/>
      </c>
      <c r="AV277" s="399" t="str">
        <f t="shared" si="393"/>
        <v/>
      </c>
      <c r="AW277" s="399" t="str">
        <f t="shared" si="394"/>
        <v/>
      </c>
      <c r="AX277" s="399" t="str">
        <f t="shared" si="395"/>
        <v/>
      </c>
      <c r="AY277" s="399" t="str">
        <f t="shared" si="396"/>
        <v/>
      </c>
      <c r="AZ277" s="399" t="str">
        <f t="shared" si="397"/>
        <v/>
      </c>
      <c r="BA277" s="399" t="str">
        <f t="shared" si="398"/>
        <v/>
      </c>
      <c r="BB277" s="399" t="str">
        <f t="shared" si="399"/>
        <v/>
      </c>
      <c r="BC277" s="399" t="str">
        <f t="shared" si="400"/>
        <v/>
      </c>
      <c r="BD277" s="403" t="str">
        <f t="shared" si="401"/>
        <v/>
      </c>
      <c r="BE277" s="393">
        <f t="shared" si="402"/>
        <v>0</v>
      </c>
      <c r="BF277" s="157"/>
      <c r="BG277" s="399">
        <f t="shared" si="403"/>
        <v>0</v>
      </c>
      <c r="BH277" s="399">
        <f t="shared" si="404"/>
        <v>0</v>
      </c>
      <c r="BI277" s="412">
        <f t="shared" si="405"/>
        <v>0</v>
      </c>
      <c r="BJ277" s="413">
        <f t="shared" si="381"/>
        <v>0</v>
      </c>
      <c r="BK277" s="398" t="str">
        <f t="shared" si="382"/>
        <v>0</v>
      </c>
      <c r="BL277" s="398" t="str">
        <f t="shared" si="383"/>
        <v>0</v>
      </c>
      <c r="BM277" s="412">
        <f t="shared" si="406"/>
        <v>0</v>
      </c>
      <c r="BN277" s="412" t="str">
        <f t="shared" si="407"/>
        <v>0m0</v>
      </c>
      <c r="BO277" s="399">
        <f t="shared" si="408"/>
        <v>0</v>
      </c>
      <c r="BP277" s="399">
        <f t="shared" si="409"/>
        <v>0</v>
      </c>
      <c r="BQ277" s="412">
        <f t="shared" si="410"/>
        <v>0</v>
      </c>
      <c r="BR277" s="413">
        <f t="shared" si="411"/>
        <v>0</v>
      </c>
      <c r="BS277" s="398" t="str">
        <f t="shared" si="412"/>
        <v>0</v>
      </c>
      <c r="BT277" s="398" t="str">
        <f t="shared" si="413"/>
        <v>0</v>
      </c>
      <c r="BU277" s="412">
        <f t="shared" si="414"/>
        <v>0</v>
      </c>
      <c r="BV277" s="412" t="str">
        <f t="shared" si="415"/>
        <v>0m0</v>
      </c>
      <c r="BW277" s="399">
        <f t="shared" si="416"/>
        <v>0</v>
      </c>
      <c r="BX277" s="399">
        <f t="shared" si="417"/>
        <v>0</v>
      </c>
      <c r="BY277" s="412">
        <f t="shared" si="418"/>
        <v>0</v>
      </c>
      <c r="BZ277" s="413">
        <f t="shared" si="419"/>
        <v>0</v>
      </c>
      <c r="CA277" s="398" t="str">
        <f t="shared" si="420"/>
        <v>0</v>
      </c>
      <c r="CB277" s="398" t="str">
        <f t="shared" si="421"/>
        <v>0</v>
      </c>
      <c r="CC277" s="412">
        <f t="shared" si="422"/>
        <v>0</v>
      </c>
      <c r="CD277" s="412" t="str">
        <f t="shared" si="423"/>
        <v>0m0</v>
      </c>
      <c r="CE277" s="399">
        <f t="shared" si="424"/>
        <v>0</v>
      </c>
      <c r="CF277" s="399">
        <f t="shared" si="425"/>
        <v>0</v>
      </c>
      <c r="CG277" s="412">
        <f t="shared" si="426"/>
        <v>0</v>
      </c>
      <c r="CH277" s="413">
        <f t="shared" si="427"/>
        <v>0</v>
      </c>
      <c r="CI277" s="398" t="str">
        <f t="shared" si="428"/>
        <v>0</v>
      </c>
      <c r="CJ277" s="398" t="str">
        <f t="shared" si="429"/>
        <v>0</v>
      </c>
      <c r="CK277" s="412">
        <f t="shared" si="430"/>
        <v>0</v>
      </c>
      <c r="CL277" s="412" t="str">
        <f t="shared" si="431"/>
        <v>0m0</v>
      </c>
      <c r="CM277" s="399">
        <f t="shared" si="432"/>
        <v>0</v>
      </c>
      <c r="CN277" s="399">
        <f t="shared" si="433"/>
        <v>0</v>
      </c>
      <c r="CO277" s="412">
        <f t="shared" si="434"/>
        <v>0</v>
      </c>
      <c r="CP277" s="413">
        <f t="shared" si="435"/>
        <v>0</v>
      </c>
      <c r="CQ277" s="398" t="str">
        <f t="shared" si="436"/>
        <v>0</v>
      </c>
      <c r="CR277" s="398" t="str">
        <f t="shared" si="437"/>
        <v>0</v>
      </c>
      <c r="CS277" s="412">
        <f t="shared" si="438"/>
        <v>0</v>
      </c>
      <c r="CT277" s="412" t="str">
        <f t="shared" si="439"/>
        <v>0m0</v>
      </c>
      <c r="CU277" s="412">
        <f t="shared" si="440"/>
        <v>0</v>
      </c>
      <c r="CV277" s="412">
        <f t="shared" si="441"/>
        <v>0</v>
      </c>
      <c r="CW277" s="412">
        <f t="shared" si="442"/>
        <v>0</v>
      </c>
      <c r="CX277" s="412">
        <f t="shared" si="443"/>
        <v>0</v>
      </c>
      <c r="CY277" s="412">
        <f t="shared" si="444"/>
        <v>0</v>
      </c>
      <c r="CZ277" s="412" t="str">
        <f t="shared" si="445"/>
        <v/>
      </c>
      <c r="DA277" s="412" t="str">
        <f t="shared" si="446"/>
        <v/>
      </c>
      <c r="DB277" s="412" t="str">
        <f t="shared" si="447"/>
        <v/>
      </c>
      <c r="DC277" s="412" t="str">
        <f t="shared" si="448"/>
        <v/>
      </c>
      <c r="DD277" s="412" t="str">
        <f t="shared" si="449"/>
        <v/>
      </c>
      <c r="DE277" s="412"/>
      <c r="DG277" s="412" t="str">
        <f t="shared" si="450"/>
        <v/>
      </c>
      <c r="DH277" s="412" t="str">
        <f t="shared" si="451"/>
        <v/>
      </c>
      <c r="DI277" s="412">
        <f t="shared" si="452"/>
        <v>0</v>
      </c>
      <c r="DJ277" s="412" t="str">
        <f t="shared" si="453"/>
        <v/>
      </c>
      <c r="DK277" s="412" t="str">
        <f t="shared" si="454"/>
        <v/>
      </c>
      <c r="DL277" s="412" t="str">
        <f t="shared" si="455"/>
        <v/>
      </c>
      <c r="DM277" s="412" t="str">
        <f t="shared" si="456"/>
        <v/>
      </c>
      <c r="DN277" s="412" t="str">
        <f t="shared" si="457"/>
        <v/>
      </c>
      <c r="DO277" s="412" t="str">
        <f t="shared" si="458"/>
        <v/>
      </c>
      <c r="DR277" s="494"/>
      <c r="DS277" s="393">
        <f t="shared" si="461"/>
        <v>0</v>
      </c>
      <c r="DT277" s="393">
        <f t="shared" si="459"/>
        <v>0</v>
      </c>
      <c r="DU277" s="411">
        <f t="shared" si="460"/>
        <v>0</v>
      </c>
      <c r="DX277" s="494" t="e">
        <f>IF(BG277&lt;270000,○,"")</f>
        <v>#NAME?</v>
      </c>
    </row>
    <row r="278" spans="1:128" s="411" customFormat="1" ht="18" hidden="1" customHeight="1" thickBot="1">
      <c r="A278" s="145" t="str">
        <f t="shared" si="384"/>
        <v/>
      </c>
      <c r="B278" s="158"/>
      <c r="C278" s="31" t="str">
        <f>IF(B278="","",VLOOKUP(B278,学連登録!$C$2:$G$3000,2,FALSE))</f>
        <v/>
      </c>
      <c r="D278" s="32" t="str">
        <f>IF(B278="","",VLOOKUP(B278,学連登録!$C$2:$G$3000,3,FALSE))</f>
        <v/>
      </c>
      <c r="E278" s="33" t="str">
        <f>IF(B278="","",VLOOKUP(B278,学連登録!$C$2:$G$3000,4,FALSE))</f>
        <v/>
      </c>
      <c r="F278" s="383" t="str">
        <f>IF(B278="","",VLOOKUP(B278,学連登録!$C$2:$I$3000,7,FALSE))</f>
        <v/>
      </c>
      <c r="G278" s="159"/>
      <c r="H278" s="853"/>
      <c r="I278" s="854"/>
      <c r="J278" s="160"/>
      <c r="K278" s="825"/>
      <c r="L278" s="826"/>
      <c r="M278" s="160"/>
      <c r="N278" s="819"/>
      <c r="O278" s="820"/>
      <c r="P278" s="159"/>
      <c r="Q278" s="825"/>
      <c r="R278" s="826"/>
      <c r="S278" s="159"/>
      <c r="T278" s="825"/>
      <c r="U278" s="826"/>
      <c r="V278" s="103" t="str">
        <f>IF(B278="","",VLOOKUP(B278,学連登録!$C$2:$H$3000,6,FALSE))</f>
        <v/>
      </c>
      <c r="W278" s="377"/>
      <c r="X278" s="157"/>
      <c r="Y278" s="118" t="str">
        <f t="shared" ref="Y278:Y341" si="462">IF(C278="","",$S$3)</f>
        <v/>
      </c>
      <c r="Z278" s="97" t="str">
        <f>IF(G278="","",VLOOKUP(G278,種目名!$O$5:$T$104,3,0))</f>
        <v/>
      </c>
      <c r="AA278" s="99" t="str">
        <f>IF(J278="","",VLOOKUP(J278,種目名!$O$5:$T$104,3,0))</f>
        <v/>
      </c>
      <c r="AB278" s="119" t="str">
        <f>IF(M278="","",VLOOKUP(M278,種目名!$O$5:$T$104,3,0))</f>
        <v/>
      </c>
      <c r="AC278" s="119" t="str">
        <f>IF(P278="","",VLOOKUP(AF278,種目名!$O$5:$T$104,3,0))</f>
        <v/>
      </c>
      <c r="AD278" s="120" t="str">
        <f>IF(S278="","",VLOOKUP(AI278,種目名!$O$5:$T$104,3,0))</f>
        <v/>
      </c>
      <c r="AE278" s="117">
        <f t="shared" ref="AE278:AE341" si="463">LENB(P278)</f>
        <v>0</v>
      </c>
      <c r="AF278" s="157" t="str">
        <f t="shared" ref="AF278:AF341" si="464">IF(AE278,LEFTB(P278,AE278-1),"")</f>
        <v/>
      </c>
      <c r="AG278" s="157" t="str">
        <f t="shared" ref="AG278:AG341" si="465">IF(AE278,MIDB(P278,AE278,1),"")</f>
        <v/>
      </c>
      <c r="AH278" s="117">
        <f t="shared" ref="AH278:AH341" si="466">LENB(S278)</f>
        <v>0</v>
      </c>
      <c r="AI278" s="157" t="str">
        <f t="shared" ref="AI278:AI341" si="467">IF(AH278,LEFTB(S278,AH278-1),"")</f>
        <v/>
      </c>
      <c r="AJ278" s="157" t="str">
        <f t="shared" ref="AJ278:AJ341" si="468">IF(AH278,MIDB(S278,AH278,1),"")</f>
        <v/>
      </c>
      <c r="AK278" s="390"/>
      <c r="AL278" s="171">
        <f t="shared" si="385"/>
        <v>0</v>
      </c>
      <c r="AM278" s="399">
        <f t="shared" si="386"/>
        <v>0</v>
      </c>
      <c r="AN278" s="399">
        <f>COUNTIF($B$12:B278,B278)</f>
        <v>0</v>
      </c>
      <c r="AO278" s="399"/>
      <c r="AP278" s="399" t="str">
        <f t="shared" si="387"/>
        <v/>
      </c>
      <c r="AQ278" s="399" t="str">
        <f t="shared" si="388"/>
        <v/>
      </c>
      <c r="AR278" s="399" t="str">
        <f t="shared" si="389"/>
        <v/>
      </c>
      <c r="AS278" s="399" t="str">
        <f t="shared" si="390"/>
        <v/>
      </c>
      <c r="AT278" s="399">
        <f t="shared" si="391"/>
        <v>0</v>
      </c>
      <c r="AU278" s="399" t="str">
        <f t="shared" si="392"/>
        <v/>
      </c>
      <c r="AV278" s="399" t="str">
        <f t="shared" si="393"/>
        <v/>
      </c>
      <c r="AW278" s="399" t="str">
        <f t="shared" si="394"/>
        <v/>
      </c>
      <c r="AX278" s="399" t="str">
        <f t="shared" si="395"/>
        <v/>
      </c>
      <c r="AY278" s="399" t="str">
        <f t="shared" si="396"/>
        <v/>
      </c>
      <c r="AZ278" s="399" t="str">
        <f t="shared" si="397"/>
        <v/>
      </c>
      <c r="BA278" s="399" t="str">
        <f t="shared" si="398"/>
        <v/>
      </c>
      <c r="BB278" s="399" t="str">
        <f t="shared" si="399"/>
        <v/>
      </c>
      <c r="BC278" s="399" t="str">
        <f t="shared" si="400"/>
        <v/>
      </c>
      <c r="BD278" s="403" t="str">
        <f t="shared" si="401"/>
        <v/>
      </c>
      <c r="BE278" s="393">
        <f t="shared" si="402"/>
        <v>0</v>
      </c>
      <c r="BF278" s="157"/>
      <c r="BG278" s="399">
        <f t="shared" si="403"/>
        <v>0</v>
      </c>
      <c r="BH278" s="399">
        <f t="shared" si="404"/>
        <v>0</v>
      </c>
      <c r="BI278" s="412">
        <f t="shared" si="405"/>
        <v>0</v>
      </c>
      <c r="BJ278" s="413">
        <f t="shared" si="381"/>
        <v>0</v>
      </c>
      <c r="BK278" s="398" t="str">
        <f t="shared" si="382"/>
        <v>0</v>
      </c>
      <c r="BL278" s="398" t="str">
        <f t="shared" si="383"/>
        <v>0</v>
      </c>
      <c r="BM278" s="412">
        <f t="shared" si="406"/>
        <v>0</v>
      </c>
      <c r="BN278" s="412" t="str">
        <f t="shared" si="407"/>
        <v>0m0</v>
      </c>
      <c r="BO278" s="399">
        <f t="shared" si="408"/>
        <v>0</v>
      </c>
      <c r="BP278" s="399">
        <f t="shared" si="409"/>
        <v>0</v>
      </c>
      <c r="BQ278" s="412">
        <f t="shared" si="410"/>
        <v>0</v>
      </c>
      <c r="BR278" s="413">
        <f t="shared" si="411"/>
        <v>0</v>
      </c>
      <c r="BS278" s="398" t="str">
        <f t="shared" si="412"/>
        <v>0</v>
      </c>
      <c r="BT278" s="398" t="str">
        <f t="shared" si="413"/>
        <v>0</v>
      </c>
      <c r="BU278" s="412">
        <f t="shared" si="414"/>
        <v>0</v>
      </c>
      <c r="BV278" s="412" t="str">
        <f t="shared" si="415"/>
        <v>0m0</v>
      </c>
      <c r="BW278" s="399">
        <f t="shared" si="416"/>
        <v>0</v>
      </c>
      <c r="BX278" s="399">
        <f t="shared" si="417"/>
        <v>0</v>
      </c>
      <c r="BY278" s="412">
        <f t="shared" si="418"/>
        <v>0</v>
      </c>
      <c r="BZ278" s="413">
        <f t="shared" si="419"/>
        <v>0</v>
      </c>
      <c r="CA278" s="398" t="str">
        <f t="shared" si="420"/>
        <v>0</v>
      </c>
      <c r="CB278" s="398" t="str">
        <f t="shared" si="421"/>
        <v>0</v>
      </c>
      <c r="CC278" s="412">
        <f t="shared" si="422"/>
        <v>0</v>
      </c>
      <c r="CD278" s="412" t="str">
        <f t="shared" si="423"/>
        <v>0m0</v>
      </c>
      <c r="CE278" s="399">
        <f t="shared" si="424"/>
        <v>0</v>
      </c>
      <c r="CF278" s="399">
        <f t="shared" si="425"/>
        <v>0</v>
      </c>
      <c r="CG278" s="412">
        <f t="shared" si="426"/>
        <v>0</v>
      </c>
      <c r="CH278" s="413">
        <f t="shared" si="427"/>
        <v>0</v>
      </c>
      <c r="CI278" s="398" t="str">
        <f t="shared" si="428"/>
        <v>0</v>
      </c>
      <c r="CJ278" s="398" t="str">
        <f t="shared" si="429"/>
        <v>0</v>
      </c>
      <c r="CK278" s="412">
        <f t="shared" si="430"/>
        <v>0</v>
      </c>
      <c r="CL278" s="412" t="str">
        <f t="shared" si="431"/>
        <v>0m0</v>
      </c>
      <c r="CM278" s="399">
        <f t="shared" si="432"/>
        <v>0</v>
      </c>
      <c r="CN278" s="399">
        <f t="shared" si="433"/>
        <v>0</v>
      </c>
      <c r="CO278" s="412">
        <f t="shared" si="434"/>
        <v>0</v>
      </c>
      <c r="CP278" s="413">
        <f t="shared" si="435"/>
        <v>0</v>
      </c>
      <c r="CQ278" s="398" t="str">
        <f t="shared" si="436"/>
        <v>0</v>
      </c>
      <c r="CR278" s="398" t="str">
        <f t="shared" si="437"/>
        <v>0</v>
      </c>
      <c r="CS278" s="412">
        <f t="shared" si="438"/>
        <v>0</v>
      </c>
      <c r="CT278" s="412" t="str">
        <f t="shared" si="439"/>
        <v>0m0</v>
      </c>
      <c r="CU278" s="412">
        <f t="shared" si="440"/>
        <v>0</v>
      </c>
      <c r="CV278" s="412">
        <f t="shared" si="441"/>
        <v>0</v>
      </c>
      <c r="CW278" s="412">
        <f t="shared" si="442"/>
        <v>0</v>
      </c>
      <c r="CX278" s="412">
        <f t="shared" si="443"/>
        <v>0</v>
      </c>
      <c r="CY278" s="412">
        <f t="shared" si="444"/>
        <v>0</v>
      </c>
      <c r="CZ278" s="412" t="str">
        <f t="shared" si="445"/>
        <v/>
      </c>
      <c r="DA278" s="412" t="str">
        <f t="shared" si="446"/>
        <v/>
      </c>
      <c r="DB278" s="412" t="str">
        <f t="shared" si="447"/>
        <v/>
      </c>
      <c r="DC278" s="412" t="str">
        <f t="shared" si="448"/>
        <v/>
      </c>
      <c r="DD278" s="412" t="str">
        <f t="shared" si="449"/>
        <v/>
      </c>
      <c r="DE278" s="412"/>
      <c r="DG278" s="412" t="str">
        <f t="shared" si="450"/>
        <v/>
      </c>
      <c r="DH278" s="412" t="str">
        <f t="shared" si="451"/>
        <v/>
      </c>
      <c r="DI278" s="412">
        <f t="shared" si="452"/>
        <v>0</v>
      </c>
      <c r="DJ278" s="412" t="str">
        <f t="shared" si="453"/>
        <v/>
      </c>
      <c r="DK278" s="412" t="str">
        <f t="shared" si="454"/>
        <v/>
      </c>
      <c r="DL278" s="412" t="str">
        <f t="shared" si="455"/>
        <v/>
      </c>
      <c r="DM278" s="412" t="str">
        <f t="shared" si="456"/>
        <v/>
      </c>
      <c r="DN278" s="412" t="str">
        <f t="shared" si="457"/>
        <v/>
      </c>
      <c r="DO278" s="412" t="str">
        <f t="shared" si="458"/>
        <v/>
      </c>
      <c r="DR278" s="494"/>
      <c r="DS278" s="393">
        <f t="shared" si="461"/>
        <v>0</v>
      </c>
      <c r="DT278" s="393">
        <f t="shared" si="459"/>
        <v>0</v>
      </c>
      <c r="DU278" s="411">
        <f t="shared" si="460"/>
        <v>0</v>
      </c>
      <c r="DX278" s="494" t="e">
        <f>IF(BG278&lt;270000,○,"")</f>
        <v>#NAME?</v>
      </c>
    </row>
    <row r="279" spans="1:128" s="411" customFormat="1" ht="18" hidden="1" customHeight="1" thickBot="1">
      <c r="A279" s="145" t="str">
        <f t="shared" si="384"/>
        <v/>
      </c>
      <c r="B279" s="158"/>
      <c r="C279" s="31" t="str">
        <f>IF(B279="","",VLOOKUP(B279,学連登録!$C$2:$G$3000,2,FALSE))</f>
        <v/>
      </c>
      <c r="D279" s="32" t="str">
        <f>IF(B279="","",VLOOKUP(B279,学連登録!$C$2:$G$3000,3,FALSE))</f>
        <v/>
      </c>
      <c r="E279" s="33" t="str">
        <f>IF(B279="","",VLOOKUP(B279,学連登録!$C$2:$G$3000,4,FALSE))</f>
        <v/>
      </c>
      <c r="F279" s="383" t="str">
        <f>IF(B279="","",VLOOKUP(B279,学連登録!$C$2:$I$3000,7,FALSE))</f>
        <v/>
      </c>
      <c r="G279" s="159"/>
      <c r="H279" s="853"/>
      <c r="I279" s="854"/>
      <c r="J279" s="160"/>
      <c r="K279" s="825"/>
      <c r="L279" s="826"/>
      <c r="M279" s="160"/>
      <c r="N279" s="819"/>
      <c r="O279" s="820"/>
      <c r="P279" s="159"/>
      <c r="Q279" s="825"/>
      <c r="R279" s="826"/>
      <c r="S279" s="159"/>
      <c r="T279" s="825"/>
      <c r="U279" s="826"/>
      <c r="V279" s="103" t="str">
        <f>IF(B279="","",VLOOKUP(B279,学連登録!$C$2:$H$3000,6,FALSE))</f>
        <v/>
      </c>
      <c r="W279" s="377"/>
      <c r="X279" s="157"/>
      <c r="Y279" s="118" t="str">
        <f t="shared" si="462"/>
        <v/>
      </c>
      <c r="Z279" s="97" t="str">
        <f>IF(G279="","",VLOOKUP(G279,種目名!$O$5:$T$104,3,0))</f>
        <v/>
      </c>
      <c r="AA279" s="99" t="str">
        <f>IF(J279="","",VLOOKUP(J279,種目名!$O$5:$T$104,3,0))</f>
        <v/>
      </c>
      <c r="AB279" s="119" t="str">
        <f>IF(M279="","",VLOOKUP(M279,種目名!$O$5:$T$104,3,0))</f>
        <v/>
      </c>
      <c r="AC279" s="119" t="str">
        <f>IF(P279="","",VLOOKUP(AF279,種目名!$O$5:$T$104,3,0))</f>
        <v/>
      </c>
      <c r="AD279" s="120" t="str">
        <f>IF(S279="","",VLOOKUP(AI279,種目名!$O$5:$T$104,3,0))</f>
        <v/>
      </c>
      <c r="AE279" s="117">
        <f t="shared" si="463"/>
        <v>0</v>
      </c>
      <c r="AF279" s="157" t="str">
        <f t="shared" si="464"/>
        <v/>
      </c>
      <c r="AG279" s="157" t="str">
        <f t="shared" si="465"/>
        <v/>
      </c>
      <c r="AH279" s="117">
        <f t="shared" si="466"/>
        <v>0</v>
      </c>
      <c r="AI279" s="157" t="str">
        <f t="shared" si="467"/>
        <v/>
      </c>
      <c r="AJ279" s="157" t="str">
        <f t="shared" si="468"/>
        <v/>
      </c>
      <c r="AK279" s="390"/>
      <c r="AL279" s="171">
        <f t="shared" si="385"/>
        <v>0</v>
      </c>
      <c r="AM279" s="399">
        <f t="shared" si="386"/>
        <v>0</v>
      </c>
      <c r="AN279" s="399">
        <f>COUNTIF($B$12:B279,B279)</f>
        <v>0</v>
      </c>
      <c r="AO279" s="399"/>
      <c r="AP279" s="399" t="str">
        <f t="shared" si="387"/>
        <v/>
      </c>
      <c r="AQ279" s="399" t="str">
        <f t="shared" si="388"/>
        <v/>
      </c>
      <c r="AR279" s="399" t="str">
        <f t="shared" si="389"/>
        <v/>
      </c>
      <c r="AS279" s="399" t="str">
        <f t="shared" si="390"/>
        <v/>
      </c>
      <c r="AT279" s="399">
        <f t="shared" si="391"/>
        <v>0</v>
      </c>
      <c r="AU279" s="399" t="str">
        <f t="shared" si="392"/>
        <v/>
      </c>
      <c r="AV279" s="399" t="str">
        <f t="shared" si="393"/>
        <v/>
      </c>
      <c r="AW279" s="399" t="str">
        <f t="shared" si="394"/>
        <v/>
      </c>
      <c r="AX279" s="399" t="str">
        <f t="shared" si="395"/>
        <v/>
      </c>
      <c r="AY279" s="399" t="str">
        <f t="shared" si="396"/>
        <v/>
      </c>
      <c r="AZ279" s="399" t="str">
        <f t="shared" si="397"/>
        <v/>
      </c>
      <c r="BA279" s="399" t="str">
        <f t="shared" si="398"/>
        <v/>
      </c>
      <c r="BB279" s="399" t="str">
        <f t="shared" si="399"/>
        <v/>
      </c>
      <c r="BC279" s="399" t="str">
        <f t="shared" si="400"/>
        <v/>
      </c>
      <c r="BD279" s="403" t="str">
        <f t="shared" si="401"/>
        <v/>
      </c>
      <c r="BE279" s="393">
        <f t="shared" si="402"/>
        <v>0</v>
      </c>
      <c r="BF279" s="157"/>
      <c r="BG279" s="399">
        <f t="shared" si="403"/>
        <v>0</v>
      </c>
      <c r="BH279" s="399">
        <f t="shared" si="404"/>
        <v>0</v>
      </c>
      <c r="BI279" s="412">
        <f t="shared" si="405"/>
        <v>0</v>
      </c>
      <c r="BJ279" s="413">
        <f t="shared" si="381"/>
        <v>0</v>
      </c>
      <c r="BK279" s="398" t="str">
        <f t="shared" si="382"/>
        <v>0</v>
      </c>
      <c r="BL279" s="398" t="str">
        <f t="shared" si="383"/>
        <v>0</v>
      </c>
      <c r="BM279" s="412">
        <f t="shared" si="406"/>
        <v>0</v>
      </c>
      <c r="BN279" s="412" t="str">
        <f t="shared" si="407"/>
        <v>0m0</v>
      </c>
      <c r="BO279" s="399">
        <f t="shared" si="408"/>
        <v>0</v>
      </c>
      <c r="BP279" s="399">
        <f t="shared" si="409"/>
        <v>0</v>
      </c>
      <c r="BQ279" s="412">
        <f t="shared" si="410"/>
        <v>0</v>
      </c>
      <c r="BR279" s="413">
        <f t="shared" si="411"/>
        <v>0</v>
      </c>
      <c r="BS279" s="398" t="str">
        <f t="shared" si="412"/>
        <v>0</v>
      </c>
      <c r="BT279" s="398" t="str">
        <f t="shared" si="413"/>
        <v>0</v>
      </c>
      <c r="BU279" s="412">
        <f t="shared" si="414"/>
        <v>0</v>
      </c>
      <c r="BV279" s="412" t="str">
        <f t="shared" si="415"/>
        <v>0m0</v>
      </c>
      <c r="BW279" s="399">
        <f t="shared" si="416"/>
        <v>0</v>
      </c>
      <c r="BX279" s="399">
        <f t="shared" si="417"/>
        <v>0</v>
      </c>
      <c r="BY279" s="412">
        <f t="shared" si="418"/>
        <v>0</v>
      </c>
      <c r="BZ279" s="413">
        <f t="shared" si="419"/>
        <v>0</v>
      </c>
      <c r="CA279" s="398" t="str">
        <f t="shared" si="420"/>
        <v>0</v>
      </c>
      <c r="CB279" s="398" t="str">
        <f t="shared" si="421"/>
        <v>0</v>
      </c>
      <c r="CC279" s="412">
        <f t="shared" si="422"/>
        <v>0</v>
      </c>
      <c r="CD279" s="412" t="str">
        <f t="shared" si="423"/>
        <v>0m0</v>
      </c>
      <c r="CE279" s="399">
        <f t="shared" si="424"/>
        <v>0</v>
      </c>
      <c r="CF279" s="399">
        <f t="shared" si="425"/>
        <v>0</v>
      </c>
      <c r="CG279" s="412">
        <f t="shared" si="426"/>
        <v>0</v>
      </c>
      <c r="CH279" s="413">
        <f t="shared" si="427"/>
        <v>0</v>
      </c>
      <c r="CI279" s="398" t="str">
        <f t="shared" si="428"/>
        <v>0</v>
      </c>
      <c r="CJ279" s="398" t="str">
        <f t="shared" si="429"/>
        <v>0</v>
      </c>
      <c r="CK279" s="412">
        <f t="shared" si="430"/>
        <v>0</v>
      </c>
      <c r="CL279" s="412" t="str">
        <f t="shared" si="431"/>
        <v>0m0</v>
      </c>
      <c r="CM279" s="399">
        <f t="shared" si="432"/>
        <v>0</v>
      </c>
      <c r="CN279" s="399">
        <f t="shared" si="433"/>
        <v>0</v>
      </c>
      <c r="CO279" s="412">
        <f t="shared" si="434"/>
        <v>0</v>
      </c>
      <c r="CP279" s="413">
        <f t="shared" si="435"/>
        <v>0</v>
      </c>
      <c r="CQ279" s="398" t="str">
        <f t="shared" si="436"/>
        <v>0</v>
      </c>
      <c r="CR279" s="398" t="str">
        <f t="shared" si="437"/>
        <v>0</v>
      </c>
      <c r="CS279" s="412">
        <f t="shared" si="438"/>
        <v>0</v>
      </c>
      <c r="CT279" s="412" t="str">
        <f t="shared" si="439"/>
        <v>0m0</v>
      </c>
      <c r="CU279" s="412">
        <f t="shared" si="440"/>
        <v>0</v>
      </c>
      <c r="CV279" s="412">
        <f t="shared" si="441"/>
        <v>0</v>
      </c>
      <c r="CW279" s="412">
        <f t="shared" si="442"/>
        <v>0</v>
      </c>
      <c r="CX279" s="412">
        <f t="shared" si="443"/>
        <v>0</v>
      </c>
      <c r="CY279" s="412">
        <f t="shared" si="444"/>
        <v>0</v>
      </c>
      <c r="CZ279" s="412" t="str">
        <f t="shared" si="445"/>
        <v/>
      </c>
      <c r="DA279" s="412" t="str">
        <f t="shared" si="446"/>
        <v/>
      </c>
      <c r="DB279" s="412" t="str">
        <f t="shared" si="447"/>
        <v/>
      </c>
      <c r="DC279" s="412" t="str">
        <f t="shared" si="448"/>
        <v/>
      </c>
      <c r="DD279" s="412" t="str">
        <f t="shared" si="449"/>
        <v/>
      </c>
      <c r="DE279" s="412"/>
      <c r="DG279" s="412" t="str">
        <f t="shared" si="450"/>
        <v/>
      </c>
      <c r="DH279" s="412" t="str">
        <f t="shared" si="451"/>
        <v/>
      </c>
      <c r="DI279" s="412">
        <f t="shared" si="452"/>
        <v>0</v>
      </c>
      <c r="DJ279" s="412" t="str">
        <f t="shared" si="453"/>
        <v/>
      </c>
      <c r="DK279" s="412" t="str">
        <f t="shared" si="454"/>
        <v/>
      </c>
      <c r="DL279" s="412" t="str">
        <f t="shared" si="455"/>
        <v/>
      </c>
      <c r="DM279" s="412" t="str">
        <f t="shared" si="456"/>
        <v/>
      </c>
      <c r="DN279" s="412" t="str">
        <f t="shared" si="457"/>
        <v/>
      </c>
      <c r="DO279" s="412" t="str">
        <f t="shared" si="458"/>
        <v/>
      </c>
      <c r="DR279" s="494"/>
      <c r="DS279" s="393">
        <f t="shared" si="461"/>
        <v>0</v>
      </c>
      <c r="DT279" s="393">
        <f t="shared" si="459"/>
        <v>0</v>
      </c>
      <c r="DU279" s="411">
        <f t="shared" si="460"/>
        <v>0</v>
      </c>
      <c r="DX279" s="494" t="e">
        <f>IF(BG279&lt;270000,○,"")</f>
        <v>#NAME?</v>
      </c>
    </row>
    <row r="280" spans="1:128" s="411" customFormat="1" ht="18" hidden="1" customHeight="1" thickBot="1">
      <c r="A280" s="145" t="str">
        <f t="shared" si="384"/>
        <v/>
      </c>
      <c r="B280" s="158"/>
      <c r="C280" s="31" t="str">
        <f>IF(B280="","",VLOOKUP(B280,学連登録!$C$2:$G$3000,2,FALSE))</f>
        <v/>
      </c>
      <c r="D280" s="32" t="str">
        <f>IF(B280="","",VLOOKUP(B280,学連登録!$C$2:$G$3000,3,FALSE))</f>
        <v/>
      </c>
      <c r="E280" s="33" t="str">
        <f>IF(B280="","",VLOOKUP(B280,学連登録!$C$2:$G$3000,4,FALSE))</f>
        <v/>
      </c>
      <c r="F280" s="383" t="str">
        <f>IF(B280="","",VLOOKUP(B280,学連登録!$C$2:$I$3000,7,FALSE))</f>
        <v/>
      </c>
      <c r="G280" s="159"/>
      <c r="H280" s="853"/>
      <c r="I280" s="854"/>
      <c r="J280" s="160"/>
      <c r="K280" s="825"/>
      <c r="L280" s="826"/>
      <c r="M280" s="160"/>
      <c r="N280" s="819"/>
      <c r="O280" s="820"/>
      <c r="P280" s="159"/>
      <c r="Q280" s="825"/>
      <c r="R280" s="826"/>
      <c r="S280" s="159"/>
      <c r="T280" s="825"/>
      <c r="U280" s="826"/>
      <c r="V280" s="103" t="str">
        <f>IF(B280="","",VLOOKUP(B280,学連登録!$C$2:$H$3000,6,FALSE))</f>
        <v/>
      </c>
      <c r="W280" s="377"/>
      <c r="X280" s="157"/>
      <c r="Y280" s="118" t="str">
        <f t="shared" si="462"/>
        <v/>
      </c>
      <c r="Z280" s="97" t="str">
        <f>IF(G280="","",VLOOKUP(G280,種目名!$O$5:$T$104,3,0))</f>
        <v/>
      </c>
      <c r="AA280" s="99" t="str">
        <f>IF(J280="","",VLOOKUP(J280,種目名!$O$5:$T$104,3,0))</f>
        <v/>
      </c>
      <c r="AB280" s="119" t="str">
        <f>IF(M280="","",VLOOKUP(M280,種目名!$O$5:$T$104,3,0))</f>
        <v/>
      </c>
      <c r="AC280" s="119" t="str">
        <f>IF(P280="","",VLOOKUP(AF280,種目名!$O$5:$T$104,3,0))</f>
        <v/>
      </c>
      <c r="AD280" s="120" t="str">
        <f>IF(S280="","",VLOOKUP(AI280,種目名!$O$5:$T$104,3,0))</f>
        <v/>
      </c>
      <c r="AE280" s="117">
        <f t="shared" si="463"/>
        <v>0</v>
      </c>
      <c r="AF280" s="157" t="str">
        <f t="shared" si="464"/>
        <v/>
      </c>
      <c r="AG280" s="157" t="str">
        <f t="shared" si="465"/>
        <v/>
      </c>
      <c r="AH280" s="117">
        <f t="shared" si="466"/>
        <v>0</v>
      </c>
      <c r="AI280" s="157" t="str">
        <f t="shared" si="467"/>
        <v/>
      </c>
      <c r="AJ280" s="157" t="str">
        <f t="shared" si="468"/>
        <v/>
      </c>
      <c r="AK280" s="390"/>
      <c r="AL280" s="171">
        <f t="shared" si="385"/>
        <v>0</v>
      </c>
      <c r="AM280" s="399">
        <f t="shared" si="386"/>
        <v>0</v>
      </c>
      <c r="AN280" s="399">
        <f>COUNTIF($B$12:B280,B280)</f>
        <v>0</v>
      </c>
      <c r="AO280" s="399"/>
      <c r="AP280" s="399" t="str">
        <f t="shared" si="387"/>
        <v/>
      </c>
      <c r="AQ280" s="399" t="str">
        <f t="shared" si="388"/>
        <v/>
      </c>
      <c r="AR280" s="399" t="str">
        <f t="shared" si="389"/>
        <v/>
      </c>
      <c r="AS280" s="399" t="str">
        <f t="shared" si="390"/>
        <v/>
      </c>
      <c r="AT280" s="399">
        <f t="shared" si="391"/>
        <v>0</v>
      </c>
      <c r="AU280" s="399" t="str">
        <f t="shared" si="392"/>
        <v/>
      </c>
      <c r="AV280" s="399" t="str">
        <f t="shared" si="393"/>
        <v/>
      </c>
      <c r="AW280" s="399" t="str">
        <f t="shared" si="394"/>
        <v/>
      </c>
      <c r="AX280" s="399" t="str">
        <f t="shared" si="395"/>
        <v/>
      </c>
      <c r="AY280" s="399" t="str">
        <f t="shared" si="396"/>
        <v/>
      </c>
      <c r="AZ280" s="399" t="str">
        <f t="shared" si="397"/>
        <v/>
      </c>
      <c r="BA280" s="399" t="str">
        <f t="shared" si="398"/>
        <v/>
      </c>
      <c r="BB280" s="399" t="str">
        <f t="shared" si="399"/>
        <v/>
      </c>
      <c r="BC280" s="399" t="str">
        <f t="shared" si="400"/>
        <v/>
      </c>
      <c r="BD280" s="403" t="str">
        <f t="shared" si="401"/>
        <v/>
      </c>
      <c r="BE280" s="393">
        <f t="shared" si="402"/>
        <v>0</v>
      </c>
      <c r="BF280" s="157"/>
      <c r="BG280" s="399">
        <f t="shared" si="403"/>
        <v>0</v>
      </c>
      <c r="BH280" s="399">
        <f t="shared" si="404"/>
        <v>0</v>
      </c>
      <c r="BI280" s="412">
        <f t="shared" si="405"/>
        <v>0</v>
      </c>
      <c r="BJ280" s="413">
        <f t="shared" si="381"/>
        <v>0</v>
      </c>
      <c r="BK280" s="398" t="str">
        <f t="shared" si="382"/>
        <v>0</v>
      </c>
      <c r="BL280" s="398" t="str">
        <f t="shared" si="383"/>
        <v>0</v>
      </c>
      <c r="BM280" s="412">
        <f t="shared" si="406"/>
        <v>0</v>
      </c>
      <c r="BN280" s="412" t="str">
        <f t="shared" si="407"/>
        <v>0m0</v>
      </c>
      <c r="BO280" s="399">
        <f t="shared" si="408"/>
        <v>0</v>
      </c>
      <c r="BP280" s="399">
        <f t="shared" si="409"/>
        <v>0</v>
      </c>
      <c r="BQ280" s="412">
        <f t="shared" si="410"/>
        <v>0</v>
      </c>
      <c r="BR280" s="413">
        <f t="shared" si="411"/>
        <v>0</v>
      </c>
      <c r="BS280" s="398" t="str">
        <f t="shared" si="412"/>
        <v>0</v>
      </c>
      <c r="BT280" s="398" t="str">
        <f t="shared" si="413"/>
        <v>0</v>
      </c>
      <c r="BU280" s="412">
        <f t="shared" si="414"/>
        <v>0</v>
      </c>
      <c r="BV280" s="412" t="str">
        <f t="shared" si="415"/>
        <v>0m0</v>
      </c>
      <c r="BW280" s="399">
        <f t="shared" si="416"/>
        <v>0</v>
      </c>
      <c r="BX280" s="399">
        <f t="shared" si="417"/>
        <v>0</v>
      </c>
      <c r="BY280" s="412">
        <f t="shared" si="418"/>
        <v>0</v>
      </c>
      <c r="BZ280" s="413">
        <f t="shared" si="419"/>
        <v>0</v>
      </c>
      <c r="CA280" s="398" t="str">
        <f t="shared" si="420"/>
        <v>0</v>
      </c>
      <c r="CB280" s="398" t="str">
        <f t="shared" si="421"/>
        <v>0</v>
      </c>
      <c r="CC280" s="412">
        <f t="shared" si="422"/>
        <v>0</v>
      </c>
      <c r="CD280" s="412" t="str">
        <f t="shared" si="423"/>
        <v>0m0</v>
      </c>
      <c r="CE280" s="399">
        <f t="shared" si="424"/>
        <v>0</v>
      </c>
      <c r="CF280" s="399">
        <f t="shared" si="425"/>
        <v>0</v>
      </c>
      <c r="CG280" s="412">
        <f t="shared" si="426"/>
        <v>0</v>
      </c>
      <c r="CH280" s="413">
        <f t="shared" si="427"/>
        <v>0</v>
      </c>
      <c r="CI280" s="398" t="str">
        <f t="shared" si="428"/>
        <v>0</v>
      </c>
      <c r="CJ280" s="398" t="str">
        <f t="shared" si="429"/>
        <v>0</v>
      </c>
      <c r="CK280" s="412">
        <f t="shared" si="430"/>
        <v>0</v>
      </c>
      <c r="CL280" s="412" t="str">
        <f t="shared" si="431"/>
        <v>0m0</v>
      </c>
      <c r="CM280" s="399">
        <f t="shared" si="432"/>
        <v>0</v>
      </c>
      <c r="CN280" s="399">
        <f t="shared" si="433"/>
        <v>0</v>
      </c>
      <c r="CO280" s="412">
        <f t="shared" si="434"/>
        <v>0</v>
      </c>
      <c r="CP280" s="413">
        <f t="shared" si="435"/>
        <v>0</v>
      </c>
      <c r="CQ280" s="398" t="str">
        <f t="shared" si="436"/>
        <v>0</v>
      </c>
      <c r="CR280" s="398" t="str">
        <f t="shared" si="437"/>
        <v>0</v>
      </c>
      <c r="CS280" s="412">
        <f t="shared" si="438"/>
        <v>0</v>
      </c>
      <c r="CT280" s="412" t="str">
        <f t="shared" si="439"/>
        <v>0m0</v>
      </c>
      <c r="CU280" s="412">
        <f t="shared" si="440"/>
        <v>0</v>
      </c>
      <c r="CV280" s="412">
        <f t="shared" si="441"/>
        <v>0</v>
      </c>
      <c r="CW280" s="412">
        <f t="shared" si="442"/>
        <v>0</v>
      </c>
      <c r="CX280" s="412">
        <f t="shared" si="443"/>
        <v>0</v>
      </c>
      <c r="CY280" s="412">
        <f t="shared" si="444"/>
        <v>0</v>
      </c>
      <c r="CZ280" s="412" t="str">
        <f t="shared" si="445"/>
        <v/>
      </c>
      <c r="DA280" s="412" t="str">
        <f t="shared" si="446"/>
        <v/>
      </c>
      <c r="DB280" s="412" t="str">
        <f t="shared" si="447"/>
        <v/>
      </c>
      <c r="DC280" s="412" t="str">
        <f t="shared" si="448"/>
        <v/>
      </c>
      <c r="DD280" s="412" t="str">
        <f t="shared" si="449"/>
        <v/>
      </c>
      <c r="DE280" s="412"/>
      <c r="DG280" s="412" t="str">
        <f t="shared" si="450"/>
        <v/>
      </c>
      <c r="DH280" s="412" t="str">
        <f t="shared" si="451"/>
        <v/>
      </c>
      <c r="DI280" s="412">
        <f t="shared" si="452"/>
        <v>0</v>
      </c>
      <c r="DJ280" s="412" t="str">
        <f t="shared" si="453"/>
        <v/>
      </c>
      <c r="DK280" s="412" t="str">
        <f t="shared" si="454"/>
        <v/>
      </c>
      <c r="DL280" s="412" t="str">
        <f t="shared" si="455"/>
        <v/>
      </c>
      <c r="DM280" s="412" t="str">
        <f t="shared" si="456"/>
        <v/>
      </c>
      <c r="DN280" s="412" t="str">
        <f t="shared" si="457"/>
        <v/>
      </c>
      <c r="DO280" s="412" t="str">
        <f t="shared" si="458"/>
        <v/>
      </c>
      <c r="DR280" s="494"/>
      <c r="DS280" s="393">
        <f t="shared" si="461"/>
        <v>0</v>
      </c>
      <c r="DT280" s="393">
        <f t="shared" si="459"/>
        <v>0</v>
      </c>
      <c r="DU280" s="411">
        <f t="shared" si="460"/>
        <v>0</v>
      </c>
      <c r="DX280" s="494" t="e">
        <f>IF(BG280&lt;270000,○,"")</f>
        <v>#NAME?</v>
      </c>
    </row>
    <row r="281" spans="1:128" s="411" customFormat="1" ht="18" hidden="1" customHeight="1" thickBot="1">
      <c r="A281" s="145" t="str">
        <f t="shared" si="384"/>
        <v/>
      </c>
      <c r="B281" s="158"/>
      <c r="C281" s="31" t="str">
        <f>IF(B281="","",VLOOKUP(B281,学連登録!$C$2:$G$3000,2,FALSE))</f>
        <v/>
      </c>
      <c r="D281" s="32" t="str">
        <f>IF(B281="","",VLOOKUP(B281,学連登録!$C$2:$G$3000,3,FALSE))</f>
        <v/>
      </c>
      <c r="E281" s="33" t="str">
        <f>IF(B281="","",VLOOKUP(B281,学連登録!$C$2:$G$3000,4,FALSE))</f>
        <v/>
      </c>
      <c r="F281" s="383" t="str">
        <f>IF(B281="","",VLOOKUP(B281,学連登録!$C$2:$I$3000,7,FALSE))</f>
        <v/>
      </c>
      <c r="G281" s="159"/>
      <c r="H281" s="853"/>
      <c r="I281" s="854"/>
      <c r="J281" s="160"/>
      <c r="K281" s="825"/>
      <c r="L281" s="826"/>
      <c r="M281" s="160"/>
      <c r="N281" s="819"/>
      <c r="O281" s="820"/>
      <c r="P281" s="159"/>
      <c r="Q281" s="825"/>
      <c r="R281" s="826"/>
      <c r="S281" s="159"/>
      <c r="T281" s="825"/>
      <c r="U281" s="826"/>
      <c r="V281" s="103" t="str">
        <f>IF(B281="","",VLOOKUP(B281,学連登録!$C$2:$H$3000,6,FALSE))</f>
        <v/>
      </c>
      <c r="W281" s="377"/>
      <c r="X281" s="157"/>
      <c r="Y281" s="118" t="str">
        <f t="shared" si="462"/>
        <v/>
      </c>
      <c r="Z281" s="97" t="str">
        <f>IF(G281="","",VLOOKUP(G281,種目名!$O$5:$T$104,3,0))</f>
        <v/>
      </c>
      <c r="AA281" s="99" t="str">
        <f>IF(J281="","",VLOOKUP(J281,種目名!$O$5:$T$104,3,0))</f>
        <v/>
      </c>
      <c r="AB281" s="119" t="str">
        <f>IF(M281="","",VLOOKUP(M281,種目名!$O$5:$T$104,3,0))</f>
        <v/>
      </c>
      <c r="AC281" s="119" t="str">
        <f>IF(P281="","",VLOOKUP(AF281,種目名!$O$5:$T$104,3,0))</f>
        <v/>
      </c>
      <c r="AD281" s="120" t="str">
        <f>IF(S281="","",VLOOKUP(AI281,種目名!$O$5:$T$104,3,0))</f>
        <v/>
      </c>
      <c r="AE281" s="117">
        <f t="shared" si="463"/>
        <v>0</v>
      </c>
      <c r="AF281" s="157" t="str">
        <f t="shared" si="464"/>
        <v/>
      </c>
      <c r="AG281" s="157" t="str">
        <f t="shared" si="465"/>
        <v/>
      </c>
      <c r="AH281" s="117">
        <f t="shared" si="466"/>
        <v>0</v>
      </c>
      <c r="AI281" s="157" t="str">
        <f t="shared" si="467"/>
        <v/>
      </c>
      <c r="AJ281" s="157" t="str">
        <f t="shared" si="468"/>
        <v/>
      </c>
      <c r="AK281" s="390"/>
      <c r="AL281" s="171">
        <f t="shared" si="385"/>
        <v>0</v>
      </c>
      <c r="AM281" s="399">
        <f t="shared" si="386"/>
        <v>0</v>
      </c>
      <c r="AN281" s="399">
        <f>COUNTIF($B$12:B281,B281)</f>
        <v>0</v>
      </c>
      <c r="AO281" s="399"/>
      <c r="AP281" s="399" t="str">
        <f t="shared" si="387"/>
        <v/>
      </c>
      <c r="AQ281" s="399" t="str">
        <f t="shared" si="388"/>
        <v/>
      </c>
      <c r="AR281" s="399" t="str">
        <f t="shared" si="389"/>
        <v/>
      </c>
      <c r="AS281" s="399" t="str">
        <f t="shared" si="390"/>
        <v/>
      </c>
      <c r="AT281" s="399">
        <f t="shared" si="391"/>
        <v>0</v>
      </c>
      <c r="AU281" s="399" t="str">
        <f t="shared" si="392"/>
        <v/>
      </c>
      <c r="AV281" s="399" t="str">
        <f t="shared" si="393"/>
        <v/>
      </c>
      <c r="AW281" s="399" t="str">
        <f t="shared" si="394"/>
        <v/>
      </c>
      <c r="AX281" s="399" t="str">
        <f t="shared" si="395"/>
        <v/>
      </c>
      <c r="AY281" s="399" t="str">
        <f t="shared" si="396"/>
        <v/>
      </c>
      <c r="AZ281" s="399" t="str">
        <f t="shared" si="397"/>
        <v/>
      </c>
      <c r="BA281" s="399" t="str">
        <f t="shared" si="398"/>
        <v/>
      </c>
      <c r="BB281" s="399" t="str">
        <f t="shared" si="399"/>
        <v/>
      </c>
      <c r="BC281" s="399" t="str">
        <f t="shared" si="400"/>
        <v/>
      </c>
      <c r="BD281" s="403" t="str">
        <f t="shared" si="401"/>
        <v/>
      </c>
      <c r="BE281" s="393">
        <f t="shared" si="402"/>
        <v>0</v>
      </c>
      <c r="BF281" s="157"/>
      <c r="BG281" s="399">
        <f t="shared" si="403"/>
        <v>0</v>
      </c>
      <c r="BH281" s="399">
        <f t="shared" si="404"/>
        <v>0</v>
      </c>
      <c r="BI281" s="412">
        <f t="shared" si="405"/>
        <v>0</v>
      </c>
      <c r="BJ281" s="413">
        <f t="shared" si="381"/>
        <v>0</v>
      </c>
      <c r="BK281" s="398" t="str">
        <f t="shared" si="382"/>
        <v>0</v>
      </c>
      <c r="BL281" s="398" t="str">
        <f t="shared" si="383"/>
        <v>0</v>
      </c>
      <c r="BM281" s="412">
        <f t="shared" si="406"/>
        <v>0</v>
      </c>
      <c r="BN281" s="412" t="str">
        <f t="shared" si="407"/>
        <v>0m0</v>
      </c>
      <c r="BO281" s="399">
        <f t="shared" si="408"/>
        <v>0</v>
      </c>
      <c r="BP281" s="399">
        <f t="shared" si="409"/>
        <v>0</v>
      </c>
      <c r="BQ281" s="412">
        <f t="shared" si="410"/>
        <v>0</v>
      </c>
      <c r="BR281" s="413">
        <f t="shared" si="411"/>
        <v>0</v>
      </c>
      <c r="BS281" s="398" t="str">
        <f t="shared" si="412"/>
        <v>0</v>
      </c>
      <c r="BT281" s="398" t="str">
        <f t="shared" si="413"/>
        <v>0</v>
      </c>
      <c r="BU281" s="412">
        <f t="shared" si="414"/>
        <v>0</v>
      </c>
      <c r="BV281" s="412" t="str">
        <f t="shared" si="415"/>
        <v>0m0</v>
      </c>
      <c r="BW281" s="399">
        <f t="shared" si="416"/>
        <v>0</v>
      </c>
      <c r="BX281" s="399">
        <f t="shared" si="417"/>
        <v>0</v>
      </c>
      <c r="BY281" s="412">
        <f t="shared" si="418"/>
        <v>0</v>
      </c>
      <c r="BZ281" s="413">
        <f t="shared" si="419"/>
        <v>0</v>
      </c>
      <c r="CA281" s="398" t="str">
        <f t="shared" si="420"/>
        <v>0</v>
      </c>
      <c r="CB281" s="398" t="str">
        <f t="shared" si="421"/>
        <v>0</v>
      </c>
      <c r="CC281" s="412">
        <f t="shared" si="422"/>
        <v>0</v>
      </c>
      <c r="CD281" s="412" t="str">
        <f t="shared" si="423"/>
        <v>0m0</v>
      </c>
      <c r="CE281" s="399">
        <f t="shared" si="424"/>
        <v>0</v>
      </c>
      <c r="CF281" s="399">
        <f t="shared" si="425"/>
        <v>0</v>
      </c>
      <c r="CG281" s="412">
        <f t="shared" si="426"/>
        <v>0</v>
      </c>
      <c r="CH281" s="413">
        <f t="shared" si="427"/>
        <v>0</v>
      </c>
      <c r="CI281" s="398" t="str">
        <f t="shared" si="428"/>
        <v>0</v>
      </c>
      <c r="CJ281" s="398" t="str">
        <f t="shared" si="429"/>
        <v>0</v>
      </c>
      <c r="CK281" s="412">
        <f t="shared" si="430"/>
        <v>0</v>
      </c>
      <c r="CL281" s="412" t="str">
        <f t="shared" si="431"/>
        <v>0m0</v>
      </c>
      <c r="CM281" s="399">
        <f t="shared" si="432"/>
        <v>0</v>
      </c>
      <c r="CN281" s="399">
        <f t="shared" si="433"/>
        <v>0</v>
      </c>
      <c r="CO281" s="412">
        <f t="shared" si="434"/>
        <v>0</v>
      </c>
      <c r="CP281" s="413">
        <f t="shared" si="435"/>
        <v>0</v>
      </c>
      <c r="CQ281" s="398" t="str">
        <f t="shared" si="436"/>
        <v>0</v>
      </c>
      <c r="CR281" s="398" t="str">
        <f t="shared" si="437"/>
        <v>0</v>
      </c>
      <c r="CS281" s="412">
        <f t="shared" si="438"/>
        <v>0</v>
      </c>
      <c r="CT281" s="412" t="str">
        <f t="shared" si="439"/>
        <v>0m0</v>
      </c>
      <c r="CU281" s="412">
        <f t="shared" si="440"/>
        <v>0</v>
      </c>
      <c r="CV281" s="412">
        <f t="shared" si="441"/>
        <v>0</v>
      </c>
      <c r="CW281" s="412">
        <f t="shared" si="442"/>
        <v>0</v>
      </c>
      <c r="CX281" s="412">
        <f t="shared" si="443"/>
        <v>0</v>
      </c>
      <c r="CY281" s="412">
        <f t="shared" si="444"/>
        <v>0</v>
      </c>
      <c r="CZ281" s="412" t="str">
        <f t="shared" si="445"/>
        <v/>
      </c>
      <c r="DA281" s="412" t="str">
        <f t="shared" si="446"/>
        <v/>
      </c>
      <c r="DB281" s="412" t="str">
        <f t="shared" si="447"/>
        <v/>
      </c>
      <c r="DC281" s="412" t="str">
        <f t="shared" si="448"/>
        <v/>
      </c>
      <c r="DD281" s="412" t="str">
        <f t="shared" si="449"/>
        <v/>
      </c>
      <c r="DE281" s="412"/>
      <c r="DG281" s="412" t="str">
        <f t="shared" si="450"/>
        <v/>
      </c>
      <c r="DH281" s="412" t="str">
        <f t="shared" si="451"/>
        <v/>
      </c>
      <c r="DI281" s="412">
        <f t="shared" si="452"/>
        <v>0</v>
      </c>
      <c r="DJ281" s="412" t="str">
        <f t="shared" si="453"/>
        <v/>
      </c>
      <c r="DK281" s="412" t="str">
        <f t="shared" si="454"/>
        <v/>
      </c>
      <c r="DL281" s="412" t="str">
        <f t="shared" si="455"/>
        <v/>
      </c>
      <c r="DM281" s="412" t="str">
        <f t="shared" si="456"/>
        <v/>
      </c>
      <c r="DN281" s="412" t="str">
        <f t="shared" si="457"/>
        <v/>
      </c>
      <c r="DO281" s="412" t="str">
        <f t="shared" si="458"/>
        <v/>
      </c>
      <c r="DR281" s="494"/>
      <c r="DS281" s="393">
        <f t="shared" si="461"/>
        <v>0</v>
      </c>
      <c r="DT281" s="393">
        <f t="shared" si="459"/>
        <v>0</v>
      </c>
      <c r="DU281" s="411">
        <f t="shared" si="460"/>
        <v>0</v>
      </c>
      <c r="DX281" s="494" t="e">
        <f>IF(BG281&lt;270000,○,"")</f>
        <v>#NAME?</v>
      </c>
    </row>
    <row r="282" spans="1:128" s="411" customFormat="1" ht="18" hidden="1" customHeight="1" thickBot="1">
      <c r="A282" s="145" t="str">
        <f t="shared" si="384"/>
        <v/>
      </c>
      <c r="B282" s="158"/>
      <c r="C282" s="31" t="str">
        <f>IF(B282="","",VLOOKUP(B282,学連登録!$C$2:$G$3000,2,FALSE))</f>
        <v/>
      </c>
      <c r="D282" s="32" t="str">
        <f>IF(B282="","",VLOOKUP(B282,学連登録!$C$2:$G$3000,3,FALSE))</f>
        <v/>
      </c>
      <c r="E282" s="33" t="str">
        <f>IF(B282="","",VLOOKUP(B282,学連登録!$C$2:$G$3000,4,FALSE))</f>
        <v/>
      </c>
      <c r="F282" s="383" t="str">
        <f>IF(B282="","",VLOOKUP(B282,学連登録!$C$2:$I$3000,7,FALSE))</f>
        <v/>
      </c>
      <c r="G282" s="159"/>
      <c r="H282" s="853"/>
      <c r="I282" s="854"/>
      <c r="J282" s="160"/>
      <c r="K282" s="825"/>
      <c r="L282" s="826"/>
      <c r="M282" s="160"/>
      <c r="N282" s="819"/>
      <c r="O282" s="820"/>
      <c r="P282" s="159"/>
      <c r="Q282" s="825"/>
      <c r="R282" s="826"/>
      <c r="S282" s="159"/>
      <c r="T282" s="825"/>
      <c r="U282" s="826"/>
      <c r="V282" s="103" t="str">
        <f>IF(B282="","",VLOOKUP(B282,学連登録!$C$2:$H$3000,6,FALSE))</f>
        <v/>
      </c>
      <c r="W282" s="377"/>
      <c r="X282" s="157"/>
      <c r="Y282" s="118" t="str">
        <f t="shared" si="462"/>
        <v/>
      </c>
      <c r="Z282" s="97" t="str">
        <f>IF(G282="","",VLOOKUP(G282,種目名!$O$5:$T$104,3,0))</f>
        <v/>
      </c>
      <c r="AA282" s="99" t="str">
        <f>IF(J282="","",VLOOKUP(J282,種目名!$O$5:$T$104,3,0))</f>
        <v/>
      </c>
      <c r="AB282" s="119" t="str">
        <f>IF(M282="","",VLOOKUP(M282,種目名!$O$5:$T$104,3,0))</f>
        <v/>
      </c>
      <c r="AC282" s="119" t="str">
        <f>IF(P282="","",VLOOKUP(AF282,種目名!$O$5:$T$104,3,0))</f>
        <v/>
      </c>
      <c r="AD282" s="120" t="str">
        <f>IF(S282="","",VLOOKUP(AI282,種目名!$O$5:$T$104,3,0))</f>
        <v/>
      </c>
      <c r="AE282" s="117">
        <f t="shared" si="463"/>
        <v>0</v>
      </c>
      <c r="AF282" s="157" t="str">
        <f t="shared" si="464"/>
        <v/>
      </c>
      <c r="AG282" s="157" t="str">
        <f t="shared" si="465"/>
        <v/>
      </c>
      <c r="AH282" s="117">
        <f t="shared" si="466"/>
        <v>0</v>
      </c>
      <c r="AI282" s="157" t="str">
        <f t="shared" si="467"/>
        <v/>
      </c>
      <c r="AJ282" s="157" t="str">
        <f t="shared" si="468"/>
        <v/>
      </c>
      <c r="AK282" s="390"/>
      <c r="AL282" s="171">
        <f t="shared" si="385"/>
        <v>0</v>
      </c>
      <c r="AM282" s="399">
        <f t="shared" si="386"/>
        <v>0</v>
      </c>
      <c r="AN282" s="399">
        <f>COUNTIF($B$12:B282,B282)</f>
        <v>0</v>
      </c>
      <c r="AO282" s="399"/>
      <c r="AP282" s="399" t="str">
        <f t="shared" si="387"/>
        <v/>
      </c>
      <c r="AQ282" s="399" t="str">
        <f t="shared" si="388"/>
        <v/>
      </c>
      <c r="AR282" s="399" t="str">
        <f t="shared" si="389"/>
        <v/>
      </c>
      <c r="AS282" s="399" t="str">
        <f t="shared" si="390"/>
        <v/>
      </c>
      <c r="AT282" s="399">
        <f t="shared" si="391"/>
        <v>0</v>
      </c>
      <c r="AU282" s="399" t="str">
        <f t="shared" si="392"/>
        <v/>
      </c>
      <c r="AV282" s="399" t="str">
        <f t="shared" si="393"/>
        <v/>
      </c>
      <c r="AW282" s="399" t="str">
        <f t="shared" si="394"/>
        <v/>
      </c>
      <c r="AX282" s="399" t="str">
        <f t="shared" si="395"/>
        <v/>
      </c>
      <c r="AY282" s="399" t="str">
        <f t="shared" si="396"/>
        <v/>
      </c>
      <c r="AZ282" s="399" t="str">
        <f t="shared" si="397"/>
        <v/>
      </c>
      <c r="BA282" s="399" t="str">
        <f t="shared" si="398"/>
        <v/>
      </c>
      <c r="BB282" s="399" t="str">
        <f t="shared" si="399"/>
        <v/>
      </c>
      <c r="BC282" s="399" t="str">
        <f t="shared" si="400"/>
        <v/>
      </c>
      <c r="BD282" s="403" t="str">
        <f t="shared" si="401"/>
        <v/>
      </c>
      <c r="BE282" s="393">
        <f t="shared" si="402"/>
        <v>0</v>
      </c>
      <c r="BF282" s="157"/>
      <c r="BG282" s="399">
        <f t="shared" si="403"/>
        <v>0</v>
      </c>
      <c r="BH282" s="399">
        <f t="shared" si="404"/>
        <v>0</v>
      </c>
      <c r="BI282" s="412">
        <f t="shared" si="405"/>
        <v>0</v>
      </c>
      <c r="BJ282" s="413">
        <f t="shared" si="381"/>
        <v>0</v>
      </c>
      <c r="BK282" s="398" t="str">
        <f t="shared" si="382"/>
        <v>0</v>
      </c>
      <c r="BL282" s="398" t="str">
        <f t="shared" si="383"/>
        <v>0</v>
      </c>
      <c r="BM282" s="412">
        <f t="shared" si="406"/>
        <v>0</v>
      </c>
      <c r="BN282" s="412" t="str">
        <f t="shared" si="407"/>
        <v>0m0</v>
      </c>
      <c r="BO282" s="399">
        <f t="shared" si="408"/>
        <v>0</v>
      </c>
      <c r="BP282" s="399">
        <f t="shared" si="409"/>
        <v>0</v>
      </c>
      <c r="BQ282" s="412">
        <f t="shared" si="410"/>
        <v>0</v>
      </c>
      <c r="BR282" s="413">
        <f t="shared" si="411"/>
        <v>0</v>
      </c>
      <c r="BS282" s="398" t="str">
        <f t="shared" si="412"/>
        <v>0</v>
      </c>
      <c r="BT282" s="398" t="str">
        <f t="shared" si="413"/>
        <v>0</v>
      </c>
      <c r="BU282" s="412">
        <f t="shared" si="414"/>
        <v>0</v>
      </c>
      <c r="BV282" s="412" t="str">
        <f t="shared" si="415"/>
        <v>0m0</v>
      </c>
      <c r="BW282" s="399">
        <f t="shared" si="416"/>
        <v>0</v>
      </c>
      <c r="BX282" s="399">
        <f t="shared" si="417"/>
        <v>0</v>
      </c>
      <c r="BY282" s="412">
        <f t="shared" si="418"/>
        <v>0</v>
      </c>
      <c r="BZ282" s="413">
        <f t="shared" si="419"/>
        <v>0</v>
      </c>
      <c r="CA282" s="398" t="str">
        <f t="shared" si="420"/>
        <v>0</v>
      </c>
      <c r="CB282" s="398" t="str">
        <f t="shared" si="421"/>
        <v>0</v>
      </c>
      <c r="CC282" s="412">
        <f t="shared" si="422"/>
        <v>0</v>
      </c>
      <c r="CD282" s="412" t="str">
        <f t="shared" si="423"/>
        <v>0m0</v>
      </c>
      <c r="CE282" s="399">
        <f t="shared" si="424"/>
        <v>0</v>
      </c>
      <c r="CF282" s="399">
        <f t="shared" si="425"/>
        <v>0</v>
      </c>
      <c r="CG282" s="412">
        <f t="shared" si="426"/>
        <v>0</v>
      </c>
      <c r="CH282" s="413">
        <f t="shared" si="427"/>
        <v>0</v>
      </c>
      <c r="CI282" s="398" t="str">
        <f t="shared" si="428"/>
        <v>0</v>
      </c>
      <c r="CJ282" s="398" t="str">
        <f t="shared" si="429"/>
        <v>0</v>
      </c>
      <c r="CK282" s="412">
        <f t="shared" si="430"/>
        <v>0</v>
      </c>
      <c r="CL282" s="412" t="str">
        <f t="shared" si="431"/>
        <v>0m0</v>
      </c>
      <c r="CM282" s="399">
        <f t="shared" si="432"/>
        <v>0</v>
      </c>
      <c r="CN282" s="399">
        <f t="shared" si="433"/>
        <v>0</v>
      </c>
      <c r="CO282" s="412">
        <f t="shared" si="434"/>
        <v>0</v>
      </c>
      <c r="CP282" s="413">
        <f t="shared" si="435"/>
        <v>0</v>
      </c>
      <c r="CQ282" s="398" t="str">
        <f t="shared" si="436"/>
        <v>0</v>
      </c>
      <c r="CR282" s="398" t="str">
        <f t="shared" si="437"/>
        <v>0</v>
      </c>
      <c r="CS282" s="412">
        <f t="shared" si="438"/>
        <v>0</v>
      </c>
      <c r="CT282" s="412" t="str">
        <f t="shared" si="439"/>
        <v>0m0</v>
      </c>
      <c r="CU282" s="412">
        <f t="shared" si="440"/>
        <v>0</v>
      </c>
      <c r="CV282" s="412">
        <f t="shared" si="441"/>
        <v>0</v>
      </c>
      <c r="CW282" s="412">
        <f t="shared" si="442"/>
        <v>0</v>
      </c>
      <c r="CX282" s="412">
        <f t="shared" si="443"/>
        <v>0</v>
      </c>
      <c r="CY282" s="412">
        <f t="shared" si="444"/>
        <v>0</v>
      </c>
      <c r="CZ282" s="412" t="str">
        <f t="shared" si="445"/>
        <v/>
      </c>
      <c r="DA282" s="412" t="str">
        <f t="shared" si="446"/>
        <v/>
      </c>
      <c r="DB282" s="412" t="str">
        <f t="shared" si="447"/>
        <v/>
      </c>
      <c r="DC282" s="412" t="str">
        <f t="shared" si="448"/>
        <v/>
      </c>
      <c r="DD282" s="412" t="str">
        <f t="shared" si="449"/>
        <v/>
      </c>
      <c r="DE282" s="412"/>
      <c r="DG282" s="412" t="str">
        <f t="shared" si="450"/>
        <v/>
      </c>
      <c r="DH282" s="412" t="str">
        <f t="shared" si="451"/>
        <v/>
      </c>
      <c r="DI282" s="412">
        <f t="shared" si="452"/>
        <v>0</v>
      </c>
      <c r="DJ282" s="412" t="str">
        <f t="shared" si="453"/>
        <v/>
      </c>
      <c r="DK282" s="412" t="str">
        <f t="shared" si="454"/>
        <v/>
      </c>
      <c r="DL282" s="412" t="str">
        <f t="shared" si="455"/>
        <v/>
      </c>
      <c r="DM282" s="412" t="str">
        <f t="shared" si="456"/>
        <v/>
      </c>
      <c r="DN282" s="412" t="str">
        <f t="shared" si="457"/>
        <v/>
      </c>
      <c r="DO282" s="412" t="str">
        <f t="shared" si="458"/>
        <v/>
      </c>
      <c r="DR282" s="494"/>
      <c r="DS282" s="393">
        <f t="shared" si="461"/>
        <v>0</v>
      </c>
      <c r="DT282" s="393">
        <f t="shared" si="459"/>
        <v>0</v>
      </c>
      <c r="DU282" s="411">
        <f t="shared" si="460"/>
        <v>0</v>
      </c>
      <c r="DX282" s="494" t="e">
        <f>IF(BG282&lt;270000,○,"")</f>
        <v>#NAME?</v>
      </c>
    </row>
    <row r="283" spans="1:128" s="411" customFormat="1" ht="18" hidden="1" customHeight="1" thickBot="1">
      <c r="A283" s="145" t="str">
        <f t="shared" si="384"/>
        <v/>
      </c>
      <c r="B283" s="158"/>
      <c r="C283" s="31" t="str">
        <f>IF(B283="","",VLOOKUP(B283,学連登録!$C$2:$G$3000,2,FALSE))</f>
        <v/>
      </c>
      <c r="D283" s="32" t="str">
        <f>IF(B283="","",VLOOKUP(B283,学連登録!$C$2:$G$3000,3,FALSE))</f>
        <v/>
      </c>
      <c r="E283" s="33" t="str">
        <f>IF(B283="","",VLOOKUP(B283,学連登録!$C$2:$G$3000,4,FALSE))</f>
        <v/>
      </c>
      <c r="F283" s="383" t="str">
        <f>IF(B283="","",VLOOKUP(B283,学連登録!$C$2:$I$3000,7,FALSE))</f>
        <v/>
      </c>
      <c r="G283" s="159"/>
      <c r="H283" s="853"/>
      <c r="I283" s="854"/>
      <c r="J283" s="160"/>
      <c r="K283" s="825"/>
      <c r="L283" s="826"/>
      <c r="M283" s="160"/>
      <c r="N283" s="819"/>
      <c r="O283" s="820"/>
      <c r="P283" s="159"/>
      <c r="Q283" s="825"/>
      <c r="R283" s="826"/>
      <c r="S283" s="159"/>
      <c r="T283" s="825"/>
      <c r="U283" s="826"/>
      <c r="V283" s="103" t="str">
        <f>IF(B283="","",VLOOKUP(B283,学連登録!$C$2:$H$3000,6,FALSE))</f>
        <v/>
      </c>
      <c r="W283" s="377"/>
      <c r="X283" s="157"/>
      <c r="Y283" s="118" t="str">
        <f t="shared" si="462"/>
        <v/>
      </c>
      <c r="Z283" s="97" t="str">
        <f>IF(G283="","",VLOOKUP(G283,種目名!$O$5:$T$104,3,0))</f>
        <v/>
      </c>
      <c r="AA283" s="99" t="str">
        <f>IF(J283="","",VLOOKUP(J283,種目名!$O$5:$T$104,3,0))</f>
        <v/>
      </c>
      <c r="AB283" s="119" t="str">
        <f>IF(M283="","",VLOOKUP(M283,種目名!$O$5:$T$104,3,0))</f>
        <v/>
      </c>
      <c r="AC283" s="119" t="str">
        <f>IF(P283="","",VLOOKUP(AF283,種目名!$O$5:$T$104,3,0))</f>
        <v/>
      </c>
      <c r="AD283" s="120" t="str">
        <f>IF(S283="","",VLOOKUP(AI283,種目名!$O$5:$T$104,3,0))</f>
        <v/>
      </c>
      <c r="AE283" s="117">
        <f t="shared" si="463"/>
        <v>0</v>
      </c>
      <c r="AF283" s="157" t="str">
        <f t="shared" si="464"/>
        <v/>
      </c>
      <c r="AG283" s="157" t="str">
        <f t="shared" si="465"/>
        <v/>
      </c>
      <c r="AH283" s="117">
        <f t="shared" si="466"/>
        <v>0</v>
      </c>
      <c r="AI283" s="157" t="str">
        <f t="shared" si="467"/>
        <v/>
      </c>
      <c r="AJ283" s="157" t="str">
        <f t="shared" si="468"/>
        <v/>
      </c>
      <c r="AK283" s="390"/>
      <c r="AL283" s="171">
        <f t="shared" si="385"/>
        <v>0</v>
      </c>
      <c r="AM283" s="399">
        <f t="shared" si="386"/>
        <v>0</v>
      </c>
      <c r="AN283" s="399">
        <f>COUNTIF($B$12:B283,B283)</f>
        <v>0</v>
      </c>
      <c r="AO283" s="399"/>
      <c r="AP283" s="399" t="str">
        <f t="shared" si="387"/>
        <v/>
      </c>
      <c r="AQ283" s="399" t="str">
        <f t="shared" si="388"/>
        <v/>
      </c>
      <c r="AR283" s="399" t="str">
        <f t="shared" si="389"/>
        <v/>
      </c>
      <c r="AS283" s="399" t="str">
        <f t="shared" si="390"/>
        <v/>
      </c>
      <c r="AT283" s="399">
        <f t="shared" si="391"/>
        <v>0</v>
      </c>
      <c r="AU283" s="399" t="str">
        <f t="shared" si="392"/>
        <v/>
      </c>
      <c r="AV283" s="399" t="str">
        <f t="shared" si="393"/>
        <v/>
      </c>
      <c r="AW283" s="399" t="str">
        <f t="shared" si="394"/>
        <v/>
      </c>
      <c r="AX283" s="399" t="str">
        <f t="shared" si="395"/>
        <v/>
      </c>
      <c r="AY283" s="399" t="str">
        <f t="shared" si="396"/>
        <v/>
      </c>
      <c r="AZ283" s="399" t="str">
        <f t="shared" si="397"/>
        <v/>
      </c>
      <c r="BA283" s="399" t="str">
        <f t="shared" si="398"/>
        <v/>
      </c>
      <c r="BB283" s="399" t="str">
        <f t="shared" si="399"/>
        <v/>
      </c>
      <c r="BC283" s="399" t="str">
        <f t="shared" si="400"/>
        <v/>
      </c>
      <c r="BD283" s="403" t="str">
        <f t="shared" si="401"/>
        <v/>
      </c>
      <c r="BE283" s="393">
        <f t="shared" si="402"/>
        <v>0</v>
      </c>
      <c r="BF283" s="157"/>
      <c r="BG283" s="399">
        <f t="shared" si="403"/>
        <v>0</v>
      </c>
      <c r="BH283" s="399">
        <f t="shared" si="404"/>
        <v>0</v>
      </c>
      <c r="BI283" s="412">
        <f t="shared" si="405"/>
        <v>0</v>
      </c>
      <c r="BJ283" s="413">
        <f t="shared" si="381"/>
        <v>0</v>
      </c>
      <c r="BK283" s="398" t="str">
        <f t="shared" si="382"/>
        <v>0</v>
      </c>
      <c r="BL283" s="398" t="str">
        <f t="shared" si="383"/>
        <v>0</v>
      </c>
      <c r="BM283" s="412">
        <f t="shared" si="406"/>
        <v>0</v>
      </c>
      <c r="BN283" s="412" t="str">
        <f t="shared" si="407"/>
        <v>0m0</v>
      </c>
      <c r="BO283" s="399">
        <f t="shared" si="408"/>
        <v>0</v>
      </c>
      <c r="BP283" s="399">
        <f t="shared" si="409"/>
        <v>0</v>
      </c>
      <c r="BQ283" s="412">
        <f t="shared" si="410"/>
        <v>0</v>
      </c>
      <c r="BR283" s="413">
        <f t="shared" si="411"/>
        <v>0</v>
      </c>
      <c r="BS283" s="398" t="str">
        <f t="shared" si="412"/>
        <v>0</v>
      </c>
      <c r="BT283" s="398" t="str">
        <f t="shared" si="413"/>
        <v>0</v>
      </c>
      <c r="BU283" s="412">
        <f t="shared" si="414"/>
        <v>0</v>
      </c>
      <c r="BV283" s="412" t="str">
        <f t="shared" si="415"/>
        <v>0m0</v>
      </c>
      <c r="BW283" s="399">
        <f t="shared" si="416"/>
        <v>0</v>
      </c>
      <c r="BX283" s="399">
        <f t="shared" si="417"/>
        <v>0</v>
      </c>
      <c r="BY283" s="412">
        <f t="shared" si="418"/>
        <v>0</v>
      </c>
      <c r="BZ283" s="413">
        <f t="shared" si="419"/>
        <v>0</v>
      </c>
      <c r="CA283" s="398" t="str">
        <f t="shared" si="420"/>
        <v>0</v>
      </c>
      <c r="CB283" s="398" t="str">
        <f t="shared" si="421"/>
        <v>0</v>
      </c>
      <c r="CC283" s="412">
        <f t="shared" si="422"/>
        <v>0</v>
      </c>
      <c r="CD283" s="412" t="str">
        <f t="shared" si="423"/>
        <v>0m0</v>
      </c>
      <c r="CE283" s="399">
        <f t="shared" si="424"/>
        <v>0</v>
      </c>
      <c r="CF283" s="399">
        <f t="shared" si="425"/>
        <v>0</v>
      </c>
      <c r="CG283" s="412">
        <f t="shared" si="426"/>
        <v>0</v>
      </c>
      <c r="CH283" s="413">
        <f t="shared" si="427"/>
        <v>0</v>
      </c>
      <c r="CI283" s="398" t="str">
        <f t="shared" si="428"/>
        <v>0</v>
      </c>
      <c r="CJ283" s="398" t="str">
        <f t="shared" si="429"/>
        <v>0</v>
      </c>
      <c r="CK283" s="412">
        <f t="shared" si="430"/>
        <v>0</v>
      </c>
      <c r="CL283" s="412" t="str">
        <f t="shared" si="431"/>
        <v>0m0</v>
      </c>
      <c r="CM283" s="399">
        <f t="shared" si="432"/>
        <v>0</v>
      </c>
      <c r="CN283" s="399">
        <f t="shared" si="433"/>
        <v>0</v>
      </c>
      <c r="CO283" s="412">
        <f t="shared" si="434"/>
        <v>0</v>
      </c>
      <c r="CP283" s="413">
        <f t="shared" si="435"/>
        <v>0</v>
      </c>
      <c r="CQ283" s="398" t="str">
        <f t="shared" si="436"/>
        <v>0</v>
      </c>
      <c r="CR283" s="398" t="str">
        <f t="shared" si="437"/>
        <v>0</v>
      </c>
      <c r="CS283" s="412">
        <f t="shared" si="438"/>
        <v>0</v>
      </c>
      <c r="CT283" s="412" t="str">
        <f t="shared" si="439"/>
        <v>0m0</v>
      </c>
      <c r="CU283" s="412">
        <f t="shared" si="440"/>
        <v>0</v>
      </c>
      <c r="CV283" s="412">
        <f t="shared" si="441"/>
        <v>0</v>
      </c>
      <c r="CW283" s="412">
        <f t="shared" si="442"/>
        <v>0</v>
      </c>
      <c r="CX283" s="412">
        <f t="shared" si="443"/>
        <v>0</v>
      </c>
      <c r="CY283" s="412">
        <f t="shared" si="444"/>
        <v>0</v>
      </c>
      <c r="CZ283" s="412" t="str">
        <f t="shared" si="445"/>
        <v/>
      </c>
      <c r="DA283" s="412" t="str">
        <f t="shared" si="446"/>
        <v/>
      </c>
      <c r="DB283" s="412" t="str">
        <f t="shared" si="447"/>
        <v/>
      </c>
      <c r="DC283" s="412" t="str">
        <f t="shared" si="448"/>
        <v/>
      </c>
      <c r="DD283" s="412" t="str">
        <f t="shared" si="449"/>
        <v/>
      </c>
      <c r="DE283" s="412"/>
      <c r="DG283" s="412" t="str">
        <f t="shared" si="450"/>
        <v/>
      </c>
      <c r="DH283" s="412" t="str">
        <f t="shared" si="451"/>
        <v/>
      </c>
      <c r="DI283" s="412">
        <f t="shared" si="452"/>
        <v>0</v>
      </c>
      <c r="DJ283" s="412" t="str">
        <f t="shared" si="453"/>
        <v/>
      </c>
      <c r="DK283" s="412" t="str">
        <f t="shared" si="454"/>
        <v/>
      </c>
      <c r="DL283" s="412" t="str">
        <f t="shared" si="455"/>
        <v/>
      </c>
      <c r="DM283" s="412" t="str">
        <f t="shared" si="456"/>
        <v/>
      </c>
      <c r="DN283" s="412" t="str">
        <f t="shared" si="457"/>
        <v/>
      </c>
      <c r="DO283" s="412" t="str">
        <f t="shared" si="458"/>
        <v/>
      </c>
      <c r="DR283" s="494"/>
      <c r="DS283" s="393">
        <f t="shared" si="461"/>
        <v>0</v>
      </c>
      <c r="DT283" s="393">
        <f t="shared" si="459"/>
        <v>0</v>
      </c>
      <c r="DU283" s="411">
        <f t="shared" si="460"/>
        <v>0</v>
      </c>
      <c r="DX283" s="494" t="e">
        <f>IF(BG283&lt;270000,○,"")</f>
        <v>#NAME?</v>
      </c>
    </row>
    <row r="284" spans="1:128" s="411" customFormat="1" ht="18" hidden="1" customHeight="1" thickBot="1">
      <c r="A284" s="145" t="str">
        <f t="shared" si="384"/>
        <v/>
      </c>
      <c r="B284" s="158"/>
      <c r="C284" s="31" t="str">
        <f>IF(B284="","",VLOOKUP(B284,学連登録!$C$2:$G$3000,2,FALSE))</f>
        <v/>
      </c>
      <c r="D284" s="32" t="str">
        <f>IF(B284="","",VLOOKUP(B284,学連登録!$C$2:$G$3000,3,FALSE))</f>
        <v/>
      </c>
      <c r="E284" s="33" t="str">
        <f>IF(B284="","",VLOOKUP(B284,学連登録!$C$2:$G$3000,4,FALSE))</f>
        <v/>
      </c>
      <c r="F284" s="383" t="str">
        <f>IF(B284="","",VLOOKUP(B284,学連登録!$C$2:$I$3000,7,FALSE))</f>
        <v/>
      </c>
      <c r="G284" s="159"/>
      <c r="H284" s="853"/>
      <c r="I284" s="854"/>
      <c r="J284" s="160"/>
      <c r="K284" s="825"/>
      <c r="L284" s="826"/>
      <c r="M284" s="160"/>
      <c r="N284" s="819"/>
      <c r="O284" s="820"/>
      <c r="P284" s="159"/>
      <c r="Q284" s="825"/>
      <c r="R284" s="826"/>
      <c r="S284" s="159"/>
      <c r="T284" s="825"/>
      <c r="U284" s="826"/>
      <c r="V284" s="103" t="str">
        <f>IF(B284="","",VLOOKUP(B284,学連登録!$C$2:$H$3000,6,FALSE))</f>
        <v/>
      </c>
      <c r="W284" s="377"/>
      <c r="X284" s="157"/>
      <c r="Y284" s="118" t="str">
        <f t="shared" si="462"/>
        <v/>
      </c>
      <c r="Z284" s="97" t="str">
        <f>IF(G284="","",VLOOKUP(G284,種目名!$O$5:$T$104,3,0))</f>
        <v/>
      </c>
      <c r="AA284" s="99" t="str">
        <f>IF(J284="","",VLOOKUP(J284,種目名!$O$5:$T$104,3,0))</f>
        <v/>
      </c>
      <c r="AB284" s="119" t="str">
        <f>IF(M284="","",VLOOKUP(M284,種目名!$O$5:$T$104,3,0))</f>
        <v/>
      </c>
      <c r="AC284" s="119" t="str">
        <f>IF(P284="","",VLOOKUP(AF284,種目名!$O$5:$T$104,3,0))</f>
        <v/>
      </c>
      <c r="AD284" s="120" t="str">
        <f>IF(S284="","",VLOOKUP(AI284,種目名!$O$5:$T$104,3,0))</f>
        <v/>
      </c>
      <c r="AE284" s="117">
        <f t="shared" si="463"/>
        <v>0</v>
      </c>
      <c r="AF284" s="157" t="str">
        <f t="shared" si="464"/>
        <v/>
      </c>
      <c r="AG284" s="157" t="str">
        <f t="shared" si="465"/>
        <v/>
      </c>
      <c r="AH284" s="117">
        <f t="shared" si="466"/>
        <v>0</v>
      </c>
      <c r="AI284" s="157" t="str">
        <f t="shared" si="467"/>
        <v/>
      </c>
      <c r="AJ284" s="157" t="str">
        <f t="shared" si="468"/>
        <v/>
      </c>
      <c r="AK284" s="390"/>
      <c r="AL284" s="171">
        <f t="shared" si="385"/>
        <v>0</v>
      </c>
      <c r="AM284" s="399">
        <f t="shared" si="386"/>
        <v>0</v>
      </c>
      <c r="AN284" s="399">
        <f>COUNTIF($B$12:B284,B284)</f>
        <v>0</v>
      </c>
      <c r="AO284" s="399"/>
      <c r="AP284" s="399" t="str">
        <f t="shared" si="387"/>
        <v/>
      </c>
      <c r="AQ284" s="399" t="str">
        <f t="shared" si="388"/>
        <v/>
      </c>
      <c r="AR284" s="399" t="str">
        <f t="shared" si="389"/>
        <v/>
      </c>
      <c r="AS284" s="399" t="str">
        <f t="shared" si="390"/>
        <v/>
      </c>
      <c r="AT284" s="399">
        <f t="shared" si="391"/>
        <v>0</v>
      </c>
      <c r="AU284" s="399" t="str">
        <f t="shared" si="392"/>
        <v/>
      </c>
      <c r="AV284" s="399" t="str">
        <f t="shared" si="393"/>
        <v/>
      </c>
      <c r="AW284" s="399" t="str">
        <f t="shared" si="394"/>
        <v/>
      </c>
      <c r="AX284" s="399" t="str">
        <f t="shared" si="395"/>
        <v/>
      </c>
      <c r="AY284" s="399" t="str">
        <f t="shared" si="396"/>
        <v/>
      </c>
      <c r="AZ284" s="399" t="str">
        <f t="shared" si="397"/>
        <v/>
      </c>
      <c r="BA284" s="399" t="str">
        <f t="shared" si="398"/>
        <v/>
      </c>
      <c r="BB284" s="399" t="str">
        <f t="shared" si="399"/>
        <v/>
      </c>
      <c r="BC284" s="399" t="str">
        <f t="shared" si="400"/>
        <v/>
      </c>
      <c r="BD284" s="403" t="str">
        <f t="shared" si="401"/>
        <v/>
      </c>
      <c r="BE284" s="393">
        <f t="shared" si="402"/>
        <v>0</v>
      </c>
      <c r="BF284" s="157"/>
      <c r="BG284" s="399">
        <f t="shared" si="403"/>
        <v>0</v>
      </c>
      <c r="BH284" s="399">
        <f t="shared" si="404"/>
        <v>0</v>
      </c>
      <c r="BI284" s="412">
        <f t="shared" si="405"/>
        <v>0</v>
      </c>
      <c r="BJ284" s="413">
        <f t="shared" si="381"/>
        <v>0</v>
      </c>
      <c r="BK284" s="398" t="str">
        <f t="shared" si="382"/>
        <v>0</v>
      </c>
      <c r="BL284" s="398" t="str">
        <f t="shared" si="383"/>
        <v>0</v>
      </c>
      <c r="BM284" s="412">
        <f t="shared" si="406"/>
        <v>0</v>
      </c>
      <c r="BN284" s="412" t="str">
        <f t="shared" si="407"/>
        <v>0m0</v>
      </c>
      <c r="BO284" s="399">
        <f t="shared" si="408"/>
        <v>0</v>
      </c>
      <c r="BP284" s="399">
        <f t="shared" si="409"/>
        <v>0</v>
      </c>
      <c r="BQ284" s="412">
        <f t="shared" si="410"/>
        <v>0</v>
      </c>
      <c r="BR284" s="413">
        <f t="shared" si="411"/>
        <v>0</v>
      </c>
      <c r="BS284" s="398" t="str">
        <f t="shared" si="412"/>
        <v>0</v>
      </c>
      <c r="BT284" s="398" t="str">
        <f t="shared" si="413"/>
        <v>0</v>
      </c>
      <c r="BU284" s="412">
        <f t="shared" si="414"/>
        <v>0</v>
      </c>
      <c r="BV284" s="412" t="str">
        <f t="shared" si="415"/>
        <v>0m0</v>
      </c>
      <c r="BW284" s="399">
        <f t="shared" si="416"/>
        <v>0</v>
      </c>
      <c r="BX284" s="399">
        <f t="shared" si="417"/>
        <v>0</v>
      </c>
      <c r="BY284" s="412">
        <f t="shared" si="418"/>
        <v>0</v>
      </c>
      <c r="BZ284" s="413">
        <f t="shared" si="419"/>
        <v>0</v>
      </c>
      <c r="CA284" s="398" t="str">
        <f t="shared" si="420"/>
        <v>0</v>
      </c>
      <c r="CB284" s="398" t="str">
        <f t="shared" si="421"/>
        <v>0</v>
      </c>
      <c r="CC284" s="412">
        <f t="shared" si="422"/>
        <v>0</v>
      </c>
      <c r="CD284" s="412" t="str">
        <f t="shared" si="423"/>
        <v>0m0</v>
      </c>
      <c r="CE284" s="399">
        <f t="shared" si="424"/>
        <v>0</v>
      </c>
      <c r="CF284" s="399">
        <f t="shared" si="425"/>
        <v>0</v>
      </c>
      <c r="CG284" s="412">
        <f t="shared" si="426"/>
        <v>0</v>
      </c>
      <c r="CH284" s="413">
        <f t="shared" si="427"/>
        <v>0</v>
      </c>
      <c r="CI284" s="398" t="str">
        <f t="shared" si="428"/>
        <v>0</v>
      </c>
      <c r="CJ284" s="398" t="str">
        <f t="shared" si="429"/>
        <v>0</v>
      </c>
      <c r="CK284" s="412">
        <f t="shared" si="430"/>
        <v>0</v>
      </c>
      <c r="CL284" s="412" t="str">
        <f t="shared" si="431"/>
        <v>0m0</v>
      </c>
      <c r="CM284" s="399">
        <f t="shared" si="432"/>
        <v>0</v>
      </c>
      <c r="CN284" s="399">
        <f t="shared" si="433"/>
        <v>0</v>
      </c>
      <c r="CO284" s="412">
        <f t="shared" si="434"/>
        <v>0</v>
      </c>
      <c r="CP284" s="413">
        <f t="shared" si="435"/>
        <v>0</v>
      </c>
      <c r="CQ284" s="398" t="str">
        <f t="shared" si="436"/>
        <v>0</v>
      </c>
      <c r="CR284" s="398" t="str">
        <f t="shared" si="437"/>
        <v>0</v>
      </c>
      <c r="CS284" s="412">
        <f t="shared" si="438"/>
        <v>0</v>
      </c>
      <c r="CT284" s="412" t="str">
        <f t="shared" si="439"/>
        <v>0m0</v>
      </c>
      <c r="CU284" s="412">
        <f t="shared" si="440"/>
        <v>0</v>
      </c>
      <c r="CV284" s="412">
        <f t="shared" si="441"/>
        <v>0</v>
      </c>
      <c r="CW284" s="412">
        <f t="shared" si="442"/>
        <v>0</v>
      </c>
      <c r="CX284" s="412">
        <f t="shared" si="443"/>
        <v>0</v>
      </c>
      <c r="CY284" s="412">
        <f t="shared" si="444"/>
        <v>0</v>
      </c>
      <c r="CZ284" s="412" t="str">
        <f t="shared" si="445"/>
        <v/>
      </c>
      <c r="DA284" s="412" t="str">
        <f t="shared" si="446"/>
        <v/>
      </c>
      <c r="DB284" s="412" t="str">
        <f t="shared" si="447"/>
        <v/>
      </c>
      <c r="DC284" s="412" t="str">
        <f t="shared" si="448"/>
        <v/>
      </c>
      <c r="DD284" s="412" t="str">
        <f t="shared" si="449"/>
        <v/>
      </c>
      <c r="DE284" s="412"/>
      <c r="DG284" s="412" t="str">
        <f t="shared" si="450"/>
        <v/>
      </c>
      <c r="DH284" s="412" t="str">
        <f t="shared" si="451"/>
        <v/>
      </c>
      <c r="DI284" s="412">
        <f t="shared" si="452"/>
        <v>0</v>
      </c>
      <c r="DJ284" s="412" t="str">
        <f t="shared" si="453"/>
        <v/>
      </c>
      <c r="DK284" s="412" t="str">
        <f t="shared" si="454"/>
        <v/>
      </c>
      <c r="DL284" s="412" t="str">
        <f t="shared" si="455"/>
        <v/>
      </c>
      <c r="DM284" s="412" t="str">
        <f t="shared" si="456"/>
        <v/>
      </c>
      <c r="DN284" s="412" t="str">
        <f t="shared" si="457"/>
        <v/>
      </c>
      <c r="DO284" s="412" t="str">
        <f t="shared" si="458"/>
        <v/>
      </c>
      <c r="DR284" s="494"/>
      <c r="DS284" s="393">
        <f t="shared" si="461"/>
        <v>0</v>
      </c>
      <c r="DT284" s="393">
        <f t="shared" si="459"/>
        <v>0</v>
      </c>
      <c r="DU284" s="411">
        <f t="shared" si="460"/>
        <v>0</v>
      </c>
      <c r="DX284" s="494" t="e">
        <f>IF(BG284&lt;270000,○,"")</f>
        <v>#NAME?</v>
      </c>
    </row>
    <row r="285" spans="1:128" s="411" customFormat="1" ht="18" hidden="1" customHeight="1" thickBot="1">
      <c r="A285" s="145" t="str">
        <f t="shared" si="384"/>
        <v/>
      </c>
      <c r="B285" s="158"/>
      <c r="C285" s="31" t="str">
        <f>IF(B285="","",VLOOKUP(B285,学連登録!$C$2:$G$3000,2,FALSE))</f>
        <v/>
      </c>
      <c r="D285" s="32" t="str">
        <f>IF(B285="","",VLOOKUP(B285,学連登録!$C$2:$G$3000,3,FALSE))</f>
        <v/>
      </c>
      <c r="E285" s="33" t="str">
        <f>IF(B285="","",VLOOKUP(B285,学連登録!$C$2:$G$3000,4,FALSE))</f>
        <v/>
      </c>
      <c r="F285" s="383" t="str">
        <f>IF(B285="","",VLOOKUP(B285,学連登録!$C$2:$I$3000,7,FALSE))</f>
        <v/>
      </c>
      <c r="G285" s="159"/>
      <c r="H285" s="853"/>
      <c r="I285" s="854"/>
      <c r="J285" s="160"/>
      <c r="K285" s="825"/>
      <c r="L285" s="826"/>
      <c r="M285" s="160"/>
      <c r="N285" s="819"/>
      <c r="O285" s="820"/>
      <c r="P285" s="159"/>
      <c r="Q285" s="825"/>
      <c r="R285" s="826"/>
      <c r="S285" s="159"/>
      <c r="T285" s="825"/>
      <c r="U285" s="826"/>
      <c r="V285" s="103" t="str">
        <f>IF(B285="","",VLOOKUP(B285,学連登録!$C$2:$H$3000,6,FALSE))</f>
        <v/>
      </c>
      <c r="W285" s="377"/>
      <c r="X285" s="157"/>
      <c r="Y285" s="118" t="str">
        <f t="shared" si="462"/>
        <v/>
      </c>
      <c r="Z285" s="97" t="str">
        <f>IF(G285="","",VLOOKUP(G285,種目名!$O$5:$T$104,3,0))</f>
        <v/>
      </c>
      <c r="AA285" s="99" t="str">
        <f>IF(J285="","",VLOOKUP(J285,種目名!$O$5:$T$104,3,0))</f>
        <v/>
      </c>
      <c r="AB285" s="119" t="str">
        <f>IF(M285="","",VLOOKUP(M285,種目名!$O$5:$T$104,3,0))</f>
        <v/>
      </c>
      <c r="AC285" s="119" t="str">
        <f>IF(P285="","",VLOOKUP(AF285,種目名!$O$5:$T$104,3,0))</f>
        <v/>
      </c>
      <c r="AD285" s="120" t="str">
        <f>IF(S285="","",VLOOKUP(AI285,種目名!$O$5:$T$104,3,0))</f>
        <v/>
      </c>
      <c r="AE285" s="117">
        <f t="shared" si="463"/>
        <v>0</v>
      </c>
      <c r="AF285" s="157" t="str">
        <f t="shared" si="464"/>
        <v/>
      </c>
      <c r="AG285" s="157" t="str">
        <f t="shared" si="465"/>
        <v/>
      </c>
      <c r="AH285" s="117">
        <f t="shared" si="466"/>
        <v>0</v>
      </c>
      <c r="AI285" s="157" t="str">
        <f t="shared" si="467"/>
        <v/>
      </c>
      <c r="AJ285" s="157" t="str">
        <f t="shared" si="468"/>
        <v/>
      </c>
      <c r="AK285" s="390"/>
      <c r="AL285" s="171">
        <f t="shared" si="385"/>
        <v>0</v>
      </c>
      <c r="AM285" s="399">
        <f t="shared" si="386"/>
        <v>0</v>
      </c>
      <c r="AN285" s="399">
        <f>COUNTIF($B$12:B285,B285)</f>
        <v>0</v>
      </c>
      <c r="AO285" s="399"/>
      <c r="AP285" s="399" t="str">
        <f t="shared" si="387"/>
        <v/>
      </c>
      <c r="AQ285" s="399" t="str">
        <f t="shared" si="388"/>
        <v/>
      </c>
      <c r="AR285" s="399" t="str">
        <f t="shared" si="389"/>
        <v/>
      </c>
      <c r="AS285" s="399" t="str">
        <f t="shared" si="390"/>
        <v/>
      </c>
      <c r="AT285" s="399">
        <f t="shared" si="391"/>
        <v>0</v>
      </c>
      <c r="AU285" s="399" t="str">
        <f t="shared" si="392"/>
        <v/>
      </c>
      <c r="AV285" s="399" t="str">
        <f t="shared" si="393"/>
        <v/>
      </c>
      <c r="AW285" s="399" t="str">
        <f t="shared" si="394"/>
        <v/>
      </c>
      <c r="AX285" s="399" t="str">
        <f t="shared" si="395"/>
        <v/>
      </c>
      <c r="AY285" s="399" t="str">
        <f t="shared" si="396"/>
        <v/>
      </c>
      <c r="AZ285" s="399" t="str">
        <f t="shared" si="397"/>
        <v/>
      </c>
      <c r="BA285" s="399" t="str">
        <f t="shared" si="398"/>
        <v/>
      </c>
      <c r="BB285" s="399" t="str">
        <f t="shared" si="399"/>
        <v/>
      </c>
      <c r="BC285" s="399" t="str">
        <f t="shared" si="400"/>
        <v/>
      </c>
      <c r="BD285" s="403" t="str">
        <f t="shared" si="401"/>
        <v/>
      </c>
      <c r="BE285" s="393">
        <f t="shared" si="402"/>
        <v>0</v>
      </c>
      <c r="BF285" s="157"/>
      <c r="BG285" s="399">
        <f t="shared" si="403"/>
        <v>0</v>
      </c>
      <c r="BH285" s="399">
        <f t="shared" si="404"/>
        <v>0</v>
      </c>
      <c r="BI285" s="412">
        <f t="shared" si="405"/>
        <v>0</v>
      </c>
      <c r="BJ285" s="413">
        <f t="shared" si="381"/>
        <v>0</v>
      </c>
      <c r="BK285" s="398" t="str">
        <f t="shared" si="382"/>
        <v>0</v>
      </c>
      <c r="BL285" s="398" t="str">
        <f t="shared" si="383"/>
        <v>0</v>
      </c>
      <c r="BM285" s="412">
        <f t="shared" si="406"/>
        <v>0</v>
      </c>
      <c r="BN285" s="412" t="str">
        <f t="shared" si="407"/>
        <v>0m0</v>
      </c>
      <c r="BO285" s="399">
        <f t="shared" si="408"/>
        <v>0</v>
      </c>
      <c r="BP285" s="399">
        <f t="shared" si="409"/>
        <v>0</v>
      </c>
      <c r="BQ285" s="412">
        <f t="shared" si="410"/>
        <v>0</v>
      </c>
      <c r="BR285" s="413">
        <f t="shared" si="411"/>
        <v>0</v>
      </c>
      <c r="BS285" s="398" t="str">
        <f t="shared" si="412"/>
        <v>0</v>
      </c>
      <c r="BT285" s="398" t="str">
        <f t="shared" si="413"/>
        <v>0</v>
      </c>
      <c r="BU285" s="412">
        <f t="shared" si="414"/>
        <v>0</v>
      </c>
      <c r="BV285" s="412" t="str">
        <f t="shared" si="415"/>
        <v>0m0</v>
      </c>
      <c r="BW285" s="399">
        <f t="shared" si="416"/>
        <v>0</v>
      </c>
      <c r="BX285" s="399">
        <f t="shared" si="417"/>
        <v>0</v>
      </c>
      <c r="BY285" s="412">
        <f t="shared" si="418"/>
        <v>0</v>
      </c>
      <c r="BZ285" s="413">
        <f t="shared" si="419"/>
        <v>0</v>
      </c>
      <c r="CA285" s="398" t="str">
        <f t="shared" si="420"/>
        <v>0</v>
      </c>
      <c r="CB285" s="398" t="str">
        <f t="shared" si="421"/>
        <v>0</v>
      </c>
      <c r="CC285" s="412">
        <f t="shared" si="422"/>
        <v>0</v>
      </c>
      <c r="CD285" s="412" t="str">
        <f t="shared" si="423"/>
        <v>0m0</v>
      </c>
      <c r="CE285" s="399">
        <f t="shared" si="424"/>
        <v>0</v>
      </c>
      <c r="CF285" s="399">
        <f t="shared" si="425"/>
        <v>0</v>
      </c>
      <c r="CG285" s="412">
        <f t="shared" si="426"/>
        <v>0</v>
      </c>
      <c r="CH285" s="413">
        <f t="shared" si="427"/>
        <v>0</v>
      </c>
      <c r="CI285" s="398" t="str">
        <f t="shared" si="428"/>
        <v>0</v>
      </c>
      <c r="CJ285" s="398" t="str">
        <f t="shared" si="429"/>
        <v>0</v>
      </c>
      <c r="CK285" s="412">
        <f t="shared" si="430"/>
        <v>0</v>
      </c>
      <c r="CL285" s="412" t="str">
        <f t="shared" si="431"/>
        <v>0m0</v>
      </c>
      <c r="CM285" s="399">
        <f t="shared" si="432"/>
        <v>0</v>
      </c>
      <c r="CN285" s="399">
        <f t="shared" si="433"/>
        <v>0</v>
      </c>
      <c r="CO285" s="412">
        <f t="shared" si="434"/>
        <v>0</v>
      </c>
      <c r="CP285" s="413">
        <f t="shared" si="435"/>
        <v>0</v>
      </c>
      <c r="CQ285" s="398" t="str">
        <f t="shared" si="436"/>
        <v>0</v>
      </c>
      <c r="CR285" s="398" t="str">
        <f t="shared" si="437"/>
        <v>0</v>
      </c>
      <c r="CS285" s="412">
        <f t="shared" si="438"/>
        <v>0</v>
      </c>
      <c r="CT285" s="412" t="str">
        <f t="shared" si="439"/>
        <v>0m0</v>
      </c>
      <c r="CU285" s="412">
        <f t="shared" si="440"/>
        <v>0</v>
      </c>
      <c r="CV285" s="412">
        <f t="shared" si="441"/>
        <v>0</v>
      </c>
      <c r="CW285" s="412">
        <f t="shared" si="442"/>
        <v>0</v>
      </c>
      <c r="CX285" s="412">
        <f t="shared" si="443"/>
        <v>0</v>
      </c>
      <c r="CY285" s="412">
        <f t="shared" si="444"/>
        <v>0</v>
      </c>
      <c r="CZ285" s="412" t="str">
        <f t="shared" si="445"/>
        <v/>
      </c>
      <c r="DA285" s="412" t="str">
        <f t="shared" si="446"/>
        <v/>
      </c>
      <c r="DB285" s="412" t="str">
        <f t="shared" si="447"/>
        <v/>
      </c>
      <c r="DC285" s="412" t="str">
        <f t="shared" si="448"/>
        <v/>
      </c>
      <c r="DD285" s="412" t="str">
        <f t="shared" si="449"/>
        <v/>
      </c>
      <c r="DE285" s="412"/>
      <c r="DG285" s="412" t="str">
        <f t="shared" si="450"/>
        <v/>
      </c>
      <c r="DH285" s="412" t="str">
        <f t="shared" si="451"/>
        <v/>
      </c>
      <c r="DI285" s="412">
        <f t="shared" si="452"/>
        <v>0</v>
      </c>
      <c r="DJ285" s="412" t="str">
        <f t="shared" si="453"/>
        <v/>
      </c>
      <c r="DK285" s="412" t="str">
        <f t="shared" si="454"/>
        <v/>
      </c>
      <c r="DL285" s="412" t="str">
        <f t="shared" si="455"/>
        <v/>
      </c>
      <c r="DM285" s="412" t="str">
        <f t="shared" si="456"/>
        <v/>
      </c>
      <c r="DN285" s="412" t="str">
        <f t="shared" si="457"/>
        <v/>
      </c>
      <c r="DO285" s="412" t="str">
        <f t="shared" si="458"/>
        <v/>
      </c>
      <c r="DR285" s="494"/>
      <c r="DS285" s="393">
        <f t="shared" si="461"/>
        <v>0</v>
      </c>
      <c r="DT285" s="393">
        <f t="shared" si="459"/>
        <v>0</v>
      </c>
      <c r="DU285" s="411">
        <f t="shared" si="460"/>
        <v>0</v>
      </c>
      <c r="DX285" s="494" t="e">
        <f>IF(BG285&lt;270000,○,"")</f>
        <v>#NAME?</v>
      </c>
    </row>
    <row r="286" spans="1:128" s="411" customFormat="1" ht="18" hidden="1" customHeight="1" thickBot="1">
      <c r="A286" s="145" t="str">
        <f t="shared" si="384"/>
        <v/>
      </c>
      <c r="B286" s="158"/>
      <c r="C286" s="31" t="str">
        <f>IF(B286="","",VLOOKUP(B286,学連登録!$C$2:$G$3000,2,FALSE))</f>
        <v/>
      </c>
      <c r="D286" s="32" t="str">
        <f>IF(B286="","",VLOOKUP(B286,学連登録!$C$2:$G$3000,3,FALSE))</f>
        <v/>
      </c>
      <c r="E286" s="33" t="str">
        <f>IF(B286="","",VLOOKUP(B286,学連登録!$C$2:$G$3000,4,FALSE))</f>
        <v/>
      </c>
      <c r="F286" s="383" t="str">
        <f>IF(B286="","",VLOOKUP(B286,学連登録!$C$2:$I$3000,7,FALSE))</f>
        <v/>
      </c>
      <c r="G286" s="159"/>
      <c r="H286" s="853"/>
      <c r="I286" s="854"/>
      <c r="J286" s="160"/>
      <c r="K286" s="825"/>
      <c r="L286" s="826"/>
      <c r="M286" s="160"/>
      <c r="N286" s="819"/>
      <c r="O286" s="820"/>
      <c r="P286" s="159"/>
      <c r="Q286" s="825"/>
      <c r="R286" s="826"/>
      <c r="S286" s="159"/>
      <c r="T286" s="825"/>
      <c r="U286" s="826"/>
      <c r="V286" s="103" t="str">
        <f>IF(B286="","",VLOOKUP(B286,学連登録!$C$2:$H$3000,6,FALSE))</f>
        <v/>
      </c>
      <c r="W286" s="377"/>
      <c r="X286" s="157"/>
      <c r="Y286" s="118" t="str">
        <f t="shared" si="462"/>
        <v/>
      </c>
      <c r="Z286" s="97" t="str">
        <f>IF(G286="","",VLOOKUP(G286,種目名!$O$5:$T$104,3,0))</f>
        <v/>
      </c>
      <c r="AA286" s="99" t="str">
        <f>IF(J286="","",VLOOKUP(J286,種目名!$O$5:$T$104,3,0))</f>
        <v/>
      </c>
      <c r="AB286" s="119" t="str">
        <f>IF(M286="","",VLOOKUP(M286,種目名!$O$5:$T$104,3,0))</f>
        <v/>
      </c>
      <c r="AC286" s="119" t="str">
        <f>IF(P286="","",VLOOKUP(AF286,種目名!$O$5:$T$104,3,0))</f>
        <v/>
      </c>
      <c r="AD286" s="120" t="str">
        <f>IF(S286="","",VLOOKUP(AI286,種目名!$O$5:$T$104,3,0))</f>
        <v/>
      </c>
      <c r="AE286" s="117">
        <f t="shared" si="463"/>
        <v>0</v>
      </c>
      <c r="AF286" s="157" t="str">
        <f t="shared" si="464"/>
        <v/>
      </c>
      <c r="AG286" s="157" t="str">
        <f t="shared" si="465"/>
        <v/>
      </c>
      <c r="AH286" s="117">
        <f t="shared" si="466"/>
        <v>0</v>
      </c>
      <c r="AI286" s="157" t="str">
        <f t="shared" si="467"/>
        <v/>
      </c>
      <c r="AJ286" s="157" t="str">
        <f t="shared" si="468"/>
        <v/>
      </c>
      <c r="AK286" s="390"/>
      <c r="AL286" s="171">
        <f t="shared" si="385"/>
        <v>0</v>
      </c>
      <c r="AM286" s="399">
        <f t="shared" si="386"/>
        <v>0</v>
      </c>
      <c r="AN286" s="399">
        <f>COUNTIF($B$12:B286,B286)</f>
        <v>0</v>
      </c>
      <c r="AO286" s="399"/>
      <c r="AP286" s="399" t="str">
        <f t="shared" si="387"/>
        <v/>
      </c>
      <c r="AQ286" s="399" t="str">
        <f t="shared" si="388"/>
        <v/>
      </c>
      <c r="AR286" s="399" t="str">
        <f t="shared" si="389"/>
        <v/>
      </c>
      <c r="AS286" s="399" t="str">
        <f t="shared" si="390"/>
        <v/>
      </c>
      <c r="AT286" s="399">
        <f t="shared" si="391"/>
        <v>0</v>
      </c>
      <c r="AU286" s="399" t="str">
        <f t="shared" si="392"/>
        <v/>
      </c>
      <c r="AV286" s="399" t="str">
        <f t="shared" si="393"/>
        <v/>
      </c>
      <c r="AW286" s="399" t="str">
        <f t="shared" si="394"/>
        <v/>
      </c>
      <c r="AX286" s="399" t="str">
        <f t="shared" si="395"/>
        <v/>
      </c>
      <c r="AY286" s="399" t="str">
        <f t="shared" si="396"/>
        <v/>
      </c>
      <c r="AZ286" s="399" t="str">
        <f t="shared" si="397"/>
        <v/>
      </c>
      <c r="BA286" s="399" t="str">
        <f t="shared" si="398"/>
        <v/>
      </c>
      <c r="BB286" s="399" t="str">
        <f t="shared" si="399"/>
        <v/>
      </c>
      <c r="BC286" s="399" t="str">
        <f t="shared" si="400"/>
        <v/>
      </c>
      <c r="BD286" s="403" t="str">
        <f t="shared" si="401"/>
        <v/>
      </c>
      <c r="BE286" s="393">
        <f t="shared" si="402"/>
        <v>0</v>
      </c>
      <c r="BF286" s="157"/>
      <c r="BG286" s="399">
        <f t="shared" si="403"/>
        <v>0</v>
      </c>
      <c r="BH286" s="399">
        <f t="shared" si="404"/>
        <v>0</v>
      </c>
      <c r="BI286" s="412">
        <f t="shared" si="405"/>
        <v>0</v>
      </c>
      <c r="BJ286" s="413">
        <f t="shared" si="381"/>
        <v>0</v>
      </c>
      <c r="BK286" s="398" t="str">
        <f t="shared" si="382"/>
        <v>0</v>
      </c>
      <c r="BL286" s="398" t="str">
        <f t="shared" si="383"/>
        <v>0</v>
      </c>
      <c r="BM286" s="412">
        <f t="shared" si="406"/>
        <v>0</v>
      </c>
      <c r="BN286" s="412" t="str">
        <f t="shared" si="407"/>
        <v>0m0</v>
      </c>
      <c r="BO286" s="399">
        <f t="shared" si="408"/>
        <v>0</v>
      </c>
      <c r="BP286" s="399">
        <f t="shared" si="409"/>
        <v>0</v>
      </c>
      <c r="BQ286" s="412">
        <f t="shared" si="410"/>
        <v>0</v>
      </c>
      <c r="BR286" s="413">
        <f t="shared" si="411"/>
        <v>0</v>
      </c>
      <c r="BS286" s="398" t="str">
        <f t="shared" si="412"/>
        <v>0</v>
      </c>
      <c r="BT286" s="398" t="str">
        <f t="shared" si="413"/>
        <v>0</v>
      </c>
      <c r="BU286" s="412">
        <f t="shared" si="414"/>
        <v>0</v>
      </c>
      <c r="BV286" s="412" t="str">
        <f t="shared" si="415"/>
        <v>0m0</v>
      </c>
      <c r="BW286" s="399">
        <f t="shared" si="416"/>
        <v>0</v>
      </c>
      <c r="BX286" s="399">
        <f t="shared" si="417"/>
        <v>0</v>
      </c>
      <c r="BY286" s="412">
        <f t="shared" si="418"/>
        <v>0</v>
      </c>
      <c r="BZ286" s="413">
        <f t="shared" si="419"/>
        <v>0</v>
      </c>
      <c r="CA286" s="398" t="str">
        <f t="shared" si="420"/>
        <v>0</v>
      </c>
      <c r="CB286" s="398" t="str">
        <f t="shared" si="421"/>
        <v>0</v>
      </c>
      <c r="CC286" s="412">
        <f t="shared" si="422"/>
        <v>0</v>
      </c>
      <c r="CD286" s="412" t="str">
        <f t="shared" si="423"/>
        <v>0m0</v>
      </c>
      <c r="CE286" s="399">
        <f t="shared" si="424"/>
        <v>0</v>
      </c>
      <c r="CF286" s="399">
        <f t="shared" si="425"/>
        <v>0</v>
      </c>
      <c r="CG286" s="412">
        <f t="shared" si="426"/>
        <v>0</v>
      </c>
      <c r="CH286" s="413">
        <f t="shared" si="427"/>
        <v>0</v>
      </c>
      <c r="CI286" s="398" t="str">
        <f t="shared" si="428"/>
        <v>0</v>
      </c>
      <c r="CJ286" s="398" t="str">
        <f t="shared" si="429"/>
        <v>0</v>
      </c>
      <c r="CK286" s="412">
        <f t="shared" si="430"/>
        <v>0</v>
      </c>
      <c r="CL286" s="412" t="str">
        <f t="shared" si="431"/>
        <v>0m0</v>
      </c>
      <c r="CM286" s="399">
        <f t="shared" si="432"/>
        <v>0</v>
      </c>
      <c r="CN286" s="399">
        <f t="shared" si="433"/>
        <v>0</v>
      </c>
      <c r="CO286" s="412">
        <f t="shared" si="434"/>
        <v>0</v>
      </c>
      <c r="CP286" s="413">
        <f t="shared" si="435"/>
        <v>0</v>
      </c>
      <c r="CQ286" s="398" t="str">
        <f t="shared" si="436"/>
        <v>0</v>
      </c>
      <c r="CR286" s="398" t="str">
        <f t="shared" si="437"/>
        <v>0</v>
      </c>
      <c r="CS286" s="412">
        <f t="shared" si="438"/>
        <v>0</v>
      </c>
      <c r="CT286" s="412" t="str">
        <f t="shared" si="439"/>
        <v>0m0</v>
      </c>
      <c r="CU286" s="412">
        <f t="shared" si="440"/>
        <v>0</v>
      </c>
      <c r="CV286" s="412">
        <f t="shared" si="441"/>
        <v>0</v>
      </c>
      <c r="CW286" s="412">
        <f t="shared" si="442"/>
        <v>0</v>
      </c>
      <c r="CX286" s="412">
        <f t="shared" si="443"/>
        <v>0</v>
      </c>
      <c r="CY286" s="412">
        <f t="shared" si="444"/>
        <v>0</v>
      </c>
      <c r="CZ286" s="412" t="str">
        <f t="shared" si="445"/>
        <v/>
      </c>
      <c r="DA286" s="412" t="str">
        <f t="shared" si="446"/>
        <v/>
      </c>
      <c r="DB286" s="412" t="str">
        <f t="shared" si="447"/>
        <v/>
      </c>
      <c r="DC286" s="412" t="str">
        <f t="shared" si="448"/>
        <v/>
      </c>
      <c r="DD286" s="412" t="str">
        <f t="shared" si="449"/>
        <v/>
      </c>
      <c r="DE286" s="412"/>
      <c r="DG286" s="412" t="str">
        <f t="shared" si="450"/>
        <v/>
      </c>
      <c r="DH286" s="412" t="str">
        <f t="shared" si="451"/>
        <v/>
      </c>
      <c r="DI286" s="412">
        <f t="shared" si="452"/>
        <v>0</v>
      </c>
      <c r="DJ286" s="412" t="str">
        <f t="shared" si="453"/>
        <v/>
      </c>
      <c r="DK286" s="412" t="str">
        <f t="shared" si="454"/>
        <v/>
      </c>
      <c r="DL286" s="412" t="str">
        <f t="shared" si="455"/>
        <v/>
      </c>
      <c r="DM286" s="412" t="str">
        <f t="shared" si="456"/>
        <v/>
      </c>
      <c r="DN286" s="412" t="str">
        <f t="shared" si="457"/>
        <v/>
      </c>
      <c r="DO286" s="412" t="str">
        <f t="shared" si="458"/>
        <v/>
      </c>
      <c r="DR286" s="494"/>
      <c r="DS286" s="393">
        <f t="shared" si="461"/>
        <v>0</v>
      </c>
      <c r="DT286" s="393">
        <f t="shared" si="459"/>
        <v>0</v>
      </c>
      <c r="DU286" s="411">
        <f t="shared" si="460"/>
        <v>0</v>
      </c>
      <c r="DX286" s="494" t="e">
        <f>IF(BG286&lt;270000,○,"")</f>
        <v>#NAME?</v>
      </c>
    </row>
    <row r="287" spans="1:128" s="411" customFormat="1" ht="18" hidden="1" customHeight="1" thickBot="1">
      <c r="A287" s="145" t="str">
        <f t="shared" si="384"/>
        <v/>
      </c>
      <c r="B287" s="158"/>
      <c r="C287" s="31" t="str">
        <f>IF(B287="","",VLOOKUP(B287,学連登録!$C$2:$G$3000,2,FALSE))</f>
        <v/>
      </c>
      <c r="D287" s="32" t="str">
        <f>IF(B287="","",VLOOKUP(B287,学連登録!$C$2:$G$3000,3,FALSE))</f>
        <v/>
      </c>
      <c r="E287" s="33" t="str">
        <f>IF(B287="","",VLOOKUP(B287,学連登録!$C$2:$G$3000,4,FALSE))</f>
        <v/>
      </c>
      <c r="F287" s="383" t="str">
        <f>IF(B287="","",VLOOKUP(B287,学連登録!$C$2:$I$3000,7,FALSE))</f>
        <v/>
      </c>
      <c r="G287" s="159"/>
      <c r="H287" s="853"/>
      <c r="I287" s="854"/>
      <c r="J287" s="160"/>
      <c r="K287" s="825"/>
      <c r="L287" s="826"/>
      <c r="M287" s="160"/>
      <c r="N287" s="819"/>
      <c r="O287" s="820"/>
      <c r="P287" s="159"/>
      <c r="Q287" s="825"/>
      <c r="R287" s="826"/>
      <c r="S287" s="159"/>
      <c r="T287" s="825"/>
      <c r="U287" s="826"/>
      <c r="V287" s="103" t="str">
        <f>IF(B287="","",VLOOKUP(B287,学連登録!$C$2:$H$3000,6,FALSE))</f>
        <v/>
      </c>
      <c r="W287" s="377"/>
      <c r="X287" s="157"/>
      <c r="Y287" s="118" t="str">
        <f t="shared" si="462"/>
        <v/>
      </c>
      <c r="Z287" s="97" t="str">
        <f>IF(G287="","",VLOOKUP(G287,種目名!$O$5:$T$104,3,0))</f>
        <v/>
      </c>
      <c r="AA287" s="99" t="str">
        <f>IF(J287="","",VLOOKUP(J287,種目名!$O$5:$T$104,3,0))</f>
        <v/>
      </c>
      <c r="AB287" s="119" t="str">
        <f>IF(M287="","",VLOOKUP(M287,種目名!$O$5:$T$104,3,0))</f>
        <v/>
      </c>
      <c r="AC287" s="119" t="str">
        <f>IF(P287="","",VLOOKUP(AF287,種目名!$O$5:$T$104,3,0))</f>
        <v/>
      </c>
      <c r="AD287" s="120" t="str">
        <f>IF(S287="","",VLOOKUP(AI287,種目名!$O$5:$T$104,3,0))</f>
        <v/>
      </c>
      <c r="AE287" s="117">
        <f t="shared" si="463"/>
        <v>0</v>
      </c>
      <c r="AF287" s="157" t="str">
        <f t="shared" si="464"/>
        <v/>
      </c>
      <c r="AG287" s="157" t="str">
        <f t="shared" si="465"/>
        <v/>
      </c>
      <c r="AH287" s="117">
        <f t="shared" si="466"/>
        <v>0</v>
      </c>
      <c r="AI287" s="157" t="str">
        <f t="shared" si="467"/>
        <v/>
      </c>
      <c r="AJ287" s="157" t="str">
        <f t="shared" si="468"/>
        <v/>
      </c>
      <c r="AK287" s="390"/>
      <c r="AL287" s="171">
        <f t="shared" si="385"/>
        <v>0</v>
      </c>
      <c r="AM287" s="399">
        <f t="shared" si="386"/>
        <v>0</v>
      </c>
      <c r="AN287" s="399">
        <f>COUNTIF($B$12:B287,B287)</f>
        <v>0</v>
      </c>
      <c r="AO287" s="399"/>
      <c r="AP287" s="399" t="str">
        <f t="shared" si="387"/>
        <v/>
      </c>
      <c r="AQ287" s="399" t="str">
        <f t="shared" si="388"/>
        <v/>
      </c>
      <c r="AR287" s="399" t="str">
        <f t="shared" si="389"/>
        <v/>
      </c>
      <c r="AS287" s="399" t="str">
        <f t="shared" si="390"/>
        <v/>
      </c>
      <c r="AT287" s="399">
        <f t="shared" si="391"/>
        <v>0</v>
      </c>
      <c r="AU287" s="399" t="str">
        <f t="shared" si="392"/>
        <v/>
      </c>
      <c r="AV287" s="399" t="str">
        <f t="shared" si="393"/>
        <v/>
      </c>
      <c r="AW287" s="399" t="str">
        <f t="shared" si="394"/>
        <v/>
      </c>
      <c r="AX287" s="399" t="str">
        <f t="shared" si="395"/>
        <v/>
      </c>
      <c r="AY287" s="399" t="str">
        <f t="shared" si="396"/>
        <v/>
      </c>
      <c r="AZ287" s="399" t="str">
        <f t="shared" si="397"/>
        <v/>
      </c>
      <c r="BA287" s="399" t="str">
        <f t="shared" si="398"/>
        <v/>
      </c>
      <c r="BB287" s="399" t="str">
        <f t="shared" si="399"/>
        <v/>
      </c>
      <c r="BC287" s="399" t="str">
        <f t="shared" si="400"/>
        <v/>
      </c>
      <c r="BD287" s="403" t="str">
        <f t="shared" si="401"/>
        <v/>
      </c>
      <c r="BE287" s="393">
        <f t="shared" si="402"/>
        <v>0</v>
      </c>
      <c r="BF287" s="157"/>
      <c r="BG287" s="399">
        <f t="shared" si="403"/>
        <v>0</v>
      </c>
      <c r="BH287" s="399">
        <f t="shared" si="404"/>
        <v>0</v>
      </c>
      <c r="BI287" s="412">
        <f t="shared" si="405"/>
        <v>0</v>
      </c>
      <c r="BJ287" s="413">
        <f t="shared" si="381"/>
        <v>0</v>
      </c>
      <c r="BK287" s="398" t="str">
        <f t="shared" si="382"/>
        <v>0</v>
      </c>
      <c r="BL287" s="398" t="str">
        <f t="shared" si="383"/>
        <v>0</v>
      </c>
      <c r="BM287" s="412">
        <f t="shared" si="406"/>
        <v>0</v>
      </c>
      <c r="BN287" s="412" t="str">
        <f t="shared" si="407"/>
        <v>0m0</v>
      </c>
      <c r="BO287" s="399">
        <f t="shared" si="408"/>
        <v>0</v>
      </c>
      <c r="BP287" s="399">
        <f t="shared" si="409"/>
        <v>0</v>
      </c>
      <c r="BQ287" s="412">
        <f t="shared" si="410"/>
        <v>0</v>
      </c>
      <c r="BR287" s="413">
        <f t="shared" si="411"/>
        <v>0</v>
      </c>
      <c r="BS287" s="398" t="str">
        <f t="shared" si="412"/>
        <v>0</v>
      </c>
      <c r="BT287" s="398" t="str">
        <f t="shared" si="413"/>
        <v>0</v>
      </c>
      <c r="BU287" s="412">
        <f t="shared" si="414"/>
        <v>0</v>
      </c>
      <c r="BV287" s="412" t="str">
        <f t="shared" si="415"/>
        <v>0m0</v>
      </c>
      <c r="BW287" s="399">
        <f t="shared" si="416"/>
        <v>0</v>
      </c>
      <c r="BX287" s="399">
        <f t="shared" si="417"/>
        <v>0</v>
      </c>
      <c r="BY287" s="412">
        <f t="shared" si="418"/>
        <v>0</v>
      </c>
      <c r="BZ287" s="413">
        <f t="shared" si="419"/>
        <v>0</v>
      </c>
      <c r="CA287" s="398" t="str">
        <f t="shared" si="420"/>
        <v>0</v>
      </c>
      <c r="CB287" s="398" t="str">
        <f t="shared" si="421"/>
        <v>0</v>
      </c>
      <c r="CC287" s="412">
        <f t="shared" si="422"/>
        <v>0</v>
      </c>
      <c r="CD287" s="412" t="str">
        <f t="shared" si="423"/>
        <v>0m0</v>
      </c>
      <c r="CE287" s="399">
        <f t="shared" si="424"/>
        <v>0</v>
      </c>
      <c r="CF287" s="399">
        <f t="shared" si="425"/>
        <v>0</v>
      </c>
      <c r="CG287" s="412">
        <f t="shared" si="426"/>
        <v>0</v>
      </c>
      <c r="CH287" s="413">
        <f t="shared" si="427"/>
        <v>0</v>
      </c>
      <c r="CI287" s="398" t="str">
        <f t="shared" si="428"/>
        <v>0</v>
      </c>
      <c r="CJ287" s="398" t="str">
        <f t="shared" si="429"/>
        <v>0</v>
      </c>
      <c r="CK287" s="412">
        <f t="shared" si="430"/>
        <v>0</v>
      </c>
      <c r="CL287" s="412" t="str">
        <f t="shared" si="431"/>
        <v>0m0</v>
      </c>
      <c r="CM287" s="399">
        <f t="shared" si="432"/>
        <v>0</v>
      </c>
      <c r="CN287" s="399">
        <f t="shared" si="433"/>
        <v>0</v>
      </c>
      <c r="CO287" s="412">
        <f t="shared" si="434"/>
        <v>0</v>
      </c>
      <c r="CP287" s="413">
        <f t="shared" si="435"/>
        <v>0</v>
      </c>
      <c r="CQ287" s="398" t="str">
        <f t="shared" si="436"/>
        <v>0</v>
      </c>
      <c r="CR287" s="398" t="str">
        <f t="shared" si="437"/>
        <v>0</v>
      </c>
      <c r="CS287" s="412">
        <f t="shared" si="438"/>
        <v>0</v>
      </c>
      <c r="CT287" s="412" t="str">
        <f t="shared" si="439"/>
        <v>0m0</v>
      </c>
      <c r="CU287" s="412">
        <f t="shared" si="440"/>
        <v>0</v>
      </c>
      <c r="CV287" s="412">
        <f t="shared" si="441"/>
        <v>0</v>
      </c>
      <c r="CW287" s="412">
        <f t="shared" si="442"/>
        <v>0</v>
      </c>
      <c r="CX287" s="412">
        <f t="shared" si="443"/>
        <v>0</v>
      </c>
      <c r="CY287" s="412">
        <f t="shared" si="444"/>
        <v>0</v>
      </c>
      <c r="CZ287" s="412" t="str">
        <f t="shared" si="445"/>
        <v/>
      </c>
      <c r="DA287" s="412" t="str">
        <f t="shared" si="446"/>
        <v/>
      </c>
      <c r="DB287" s="412" t="str">
        <f t="shared" si="447"/>
        <v/>
      </c>
      <c r="DC287" s="412" t="str">
        <f t="shared" si="448"/>
        <v/>
      </c>
      <c r="DD287" s="412" t="str">
        <f t="shared" si="449"/>
        <v/>
      </c>
      <c r="DE287" s="412"/>
      <c r="DG287" s="412" t="str">
        <f t="shared" si="450"/>
        <v/>
      </c>
      <c r="DH287" s="412" t="str">
        <f t="shared" si="451"/>
        <v/>
      </c>
      <c r="DI287" s="412">
        <f t="shared" si="452"/>
        <v>0</v>
      </c>
      <c r="DJ287" s="412" t="str">
        <f t="shared" si="453"/>
        <v/>
      </c>
      <c r="DK287" s="412" t="str">
        <f t="shared" si="454"/>
        <v/>
      </c>
      <c r="DL287" s="412" t="str">
        <f t="shared" si="455"/>
        <v/>
      </c>
      <c r="DM287" s="412" t="str">
        <f t="shared" si="456"/>
        <v/>
      </c>
      <c r="DN287" s="412" t="str">
        <f t="shared" si="457"/>
        <v/>
      </c>
      <c r="DO287" s="412" t="str">
        <f t="shared" si="458"/>
        <v/>
      </c>
      <c r="DR287" s="494"/>
      <c r="DS287" s="393">
        <f t="shared" si="461"/>
        <v>0</v>
      </c>
      <c r="DT287" s="393">
        <f t="shared" si="459"/>
        <v>0</v>
      </c>
      <c r="DU287" s="411">
        <f t="shared" si="460"/>
        <v>0</v>
      </c>
      <c r="DX287" s="494" t="e">
        <f>IF(BG287&lt;270000,○,"")</f>
        <v>#NAME?</v>
      </c>
    </row>
    <row r="288" spans="1:128" s="411" customFormat="1" ht="18" hidden="1" customHeight="1" thickBot="1">
      <c r="A288" s="145" t="str">
        <f t="shared" si="384"/>
        <v/>
      </c>
      <c r="B288" s="158"/>
      <c r="C288" s="31" t="str">
        <f>IF(B288="","",VLOOKUP(B288,学連登録!$C$2:$G$3000,2,FALSE))</f>
        <v/>
      </c>
      <c r="D288" s="32" t="str">
        <f>IF(B288="","",VLOOKUP(B288,学連登録!$C$2:$G$3000,3,FALSE))</f>
        <v/>
      </c>
      <c r="E288" s="33" t="str">
        <f>IF(B288="","",VLOOKUP(B288,学連登録!$C$2:$G$3000,4,FALSE))</f>
        <v/>
      </c>
      <c r="F288" s="383" t="str">
        <f>IF(B288="","",VLOOKUP(B288,学連登録!$C$2:$I$3000,7,FALSE))</f>
        <v/>
      </c>
      <c r="G288" s="159"/>
      <c r="H288" s="853"/>
      <c r="I288" s="854"/>
      <c r="J288" s="160"/>
      <c r="K288" s="825"/>
      <c r="L288" s="826"/>
      <c r="M288" s="160"/>
      <c r="N288" s="819"/>
      <c r="O288" s="820"/>
      <c r="P288" s="159"/>
      <c r="Q288" s="825"/>
      <c r="R288" s="826"/>
      <c r="S288" s="159"/>
      <c r="T288" s="825"/>
      <c r="U288" s="826"/>
      <c r="V288" s="103" t="str">
        <f>IF(B288="","",VLOOKUP(B288,学連登録!$C$2:$H$3000,6,FALSE))</f>
        <v/>
      </c>
      <c r="W288" s="377"/>
      <c r="X288" s="157"/>
      <c r="Y288" s="118" t="str">
        <f t="shared" si="462"/>
        <v/>
      </c>
      <c r="Z288" s="97" t="str">
        <f>IF(G288="","",VLOOKUP(G288,種目名!$O$5:$T$104,3,0))</f>
        <v/>
      </c>
      <c r="AA288" s="99" t="str">
        <f>IF(J288="","",VLOOKUP(J288,種目名!$O$5:$T$104,3,0))</f>
        <v/>
      </c>
      <c r="AB288" s="119" t="str">
        <f>IF(M288="","",VLOOKUP(M288,種目名!$O$5:$T$104,3,0))</f>
        <v/>
      </c>
      <c r="AC288" s="119" t="str">
        <f>IF(P288="","",VLOOKUP(AF288,種目名!$O$5:$T$104,3,0))</f>
        <v/>
      </c>
      <c r="AD288" s="120" t="str">
        <f>IF(S288="","",VLOOKUP(AI288,種目名!$O$5:$T$104,3,0))</f>
        <v/>
      </c>
      <c r="AE288" s="117">
        <f t="shared" si="463"/>
        <v>0</v>
      </c>
      <c r="AF288" s="157" t="str">
        <f t="shared" si="464"/>
        <v/>
      </c>
      <c r="AG288" s="157" t="str">
        <f t="shared" si="465"/>
        <v/>
      </c>
      <c r="AH288" s="117">
        <f t="shared" si="466"/>
        <v>0</v>
      </c>
      <c r="AI288" s="157" t="str">
        <f t="shared" si="467"/>
        <v/>
      </c>
      <c r="AJ288" s="157" t="str">
        <f t="shared" si="468"/>
        <v/>
      </c>
      <c r="AK288" s="390"/>
      <c r="AL288" s="171">
        <f t="shared" si="385"/>
        <v>0</v>
      </c>
      <c r="AM288" s="399">
        <f t="shared" si="386"/>
        <v>0</v>
      </c>
      <c r="AN288" s="399">
        <f>COUNTIF($B$12:B288,B288)</f>
        <v>0</v>
      </c>
      <c r="AO288" s="399"/>
      <c r="AP288" s="399" t="str">
        <f t="shared" si="387"/>
        <v/>
      </c>
      <c r="AQ288" s="399" t="str">
        <f t="shared" si="388"/>
        <v/>
      </c>
      <c r="AR288" s="399" t="str">
        <f t="shared" si="389"/>
        <v/>
      </c>
      <c r="AS288" s="399" t="str">
        <f t="shared" si="390"/>
        <v/>
      </c>
      <c r="AT288" s="399">
        <f t="shared" si="391"/>
        <v>0</v>
      </c>
      <c r="AU288" s="399" t="str">
        <f t="shared" si="392"/>
        <v/>
      </c>
      <c r="AV288" s="399" t="str">
        <f t="shared" si="393"/>
        <v/>
      </c>
      <c r="AW288" s="399" t="str">
        <f t="shared" si="394"/>
        <v/>
      </c>
      <c r="AX288" s="399" t="str">
        <f t="shared" si="395"/>
        <v/>
      </c>
      <c r="AY288" s="399" t="str">
        <f t="shared" si="396"/>
        <v/>
      </c>
      <c r="AZ288" s="399" t="str">
        <f t="shared" si="397"/>
        <v/>
      </c>
      <c r="BA288" s="399" t="str">
        <f t="shared" si="398"/>
        <v/>
      </c>
      <c r="BB288" s="399" t="str">
        <f t="shared" si="399"/>
        <v/>
      </c>
      <c r="BC288" s="399" t="str">
        <f t="shared" si="400"/>
        <v/>
      </c>
      <c r="BD288" s="403" t="str">
        <f t="shared" si="401"/>
        <v/>
      </c>
      <c r="BE288" s="393">
        <f t="shared" si="402"/>
        <v>0</v>
      </c>
      <c r="BF288" s="157"/>
      <c r="BG288" s="399">
        <f t="shared" si="403"/>
        <v>0</v>
      </c>
      <c r="BH288" s="399">
        <f t="shared" si="404"/>
        <v>0</v>
      </c>
      <c r="BI288" s="412">
        <f t="shared" si="405"/>
        <v>0</v>
      </c>
      <c r="BJ288" s="413">
        <f t="shared" si="381"/>
        <v>0</v>
      </c>
      <c r="BK288" s="398" t="str">
        <f t="shared" si="382"/>
        <v>0</v>
      </c>
      <c r="BL288" s="398" t="str">
        <f t="shared" si="383"/>
        <v>0</v>
      </c>
      <c r="BM288" s="412">
        <f t="shared" si="406"/>
        <v>0</v>
      </c>
      <c r="BN288" s="412" t="str">
        <f t="shared" si="407"/>
        <v>0m0</v>
      </c>
      <c r="BO288" s="399">
        <f t="shared" si="408"/>
        <v>0</v>
      </c>
      <c r="BP288" s="399">
        <f t="shared" si="409"/>
        <v>0</v>
      </c>
      <c r="BQ288" s="412">
        <f t="shared" si="410"/>
        <v>0</v>
      </c>
      <c r="BR288" s="413">
        <f t="shared" si="411"/>
        <v>0</v>
      </c>
      <c r="BS288" s="398" t="str">
        <f t="shared" si="412"/>
        <v>0</v>
      </c>
      <c r="BT288" s="398" t="str">
        <f t="shared" si="413"/>
        <v>0</v>
      </c>
      <c r="BU288" s="412">
        <f t="shared" si="414"/>
        <v>0</v>
      </c>
      <c r="BV288" s="412" t="str">
        <f t="shared" si="415"/>
        <v>0m0</v>
      </c>
      <c r="BW288" s="399">
        <f t="shared" si="416"/>
        <v>0</v>
      </c>
      <c r="BX288" s="399">
        <f t="shared" si="417"/>
        <v>0</v>
      </c>
      <c r="BY288" s="412">
        <f t="shared" si="418"/>
        <v>0</v>
      </c>
      <c r="BZ288" s="413">
        <f t="shared" si="419"/>
        <v>0</v>
      </c>
      <c r="CA288" s="398" t="str">
        <f t="shared" si="420"/>
        <v>0</v>
      </c>
      <c r="CB288" s="398" t="str">
        <f t="shared" si="421"/>
        <v>0</v>
      </c>
      <c r="CC288" s="412">
        <f t="shared" si="422"/>
        <v>0</v>
      </c>
      <c r="CD288" s="412" t="str">
        <f t="shared" si="423"/>
        <v>0m0</v>
      </c>
      <c r="CE288" s="399">
        <f t="shared" si="424"/>
        <v>0</v>
      </c>
      <c r="CF288" s="399">
        <f t="shared" si="425"/>
        <v>0</v>
      </c>
      <c r="CG288" s="412">
        <f t="shared" si="426"/>
        <v>0</v>
      </c>
      <c r="CH288" s="413">
        <f t="shared" si="427"/>
        <v>0</v>
      </c>
      <c r="CI288" s="398" t="str">
        <f t="shared" si="428"/>
        <v>0</v>
      </c>
      <c r="CJ288" s="398" t="str">
        <f t="shared" si="429"/>
        <v>0</v>
      </c>
      <c r="CK288" s="412">
        <f t="shared" si="430"/>
        <v>0</v>
      </c>
      <c r="CL288" s="412" t="str">
        <f t="shared" si="431"/>
        <v>0m0</v>
      </c>
      <c r="CM288" s="399">
        <f t="shared" si="432"/>
        <v>0</v>
      </c>
      <c r="CN288" s="399">
        <f t="shared" si="433"/>
        <v>0</v>
      </c>
      <c r="CO288" s="412">
        <f t="shared" si="434"/>
        <v>0</v>
      </c>
      <c r="CP288" s="413">
        <f t="shared" si="435"/>
        <v>0</v>
      </c>
      <c r="CQ288" s="398" t="str">
        <f t="shared" si="436"/>
        <v>0</v>
      </c>
      <c r="CR288" s="398" t="str">
        <f t="shared" si="437"/>
        <v>0</v>
      </c>
      <c r="CS288" s="412">
        <f t="shared" si="438"/>
        <v>0</v>
      </c>
      <c r="CT288" s="412" t="str">
        <f t="shared" si="439"/>
        <v>0m0</v>
      </c>
      <c r="CU288" s="412">
        <f t="shared" si="440"/>
        <v>0</v>
      </c>
      <c r="CV288" s="412">
        <f t="shared" si="441"/>
        <v>0</v>
      </c>
      <c r="CW288" s="412">
        <f t="shared" si="442"/>
        <v>0</v>
      </c>
      <c r="CX288" s="412">
        <f t="shared" si="443"/>
        <v>0</v>
      </c>
      <c r="CY288" s="412">
        <f t="shared" si="444"/>
        <v>0</v>
      </c>
      <c r="CZ288" s="412" t="str">
        <f t="shared" si="445"/>
        <v/>
      </c>
      <c r="DA288" s="412" t="str">
        <f t="shared" si="446"/>
        <v/>
      </c>
      <c r="DB288" s="412" t="str">
        <f t="shared" si="447"/>
        <v/>
      </c>
      <c r="DC288" s="412" t="str">
        <f t="shared" si="448"/>
        <v/>
      </c>
      <c r="DD288" s="412" t="str">
        <f t="shared" si="449"/>
        <v/>
      </c>
      <c r="DE288" s="412"/>
      <c r="DG288" s="412" t="str">
        <f t="shared" si="450"/>
        <v/>
      </c>
      <c r="DH288" s="412" t="str">
        <f t="shared" si="451"/>
        <v/>
      </c>
      <c r="DI288" s="412">
        <f t="shared" si="452"/>
        <v>0</v>
      </c>
      <c r="DJ288" s="412" t="str">
        <f t="shared" si="453"/>
        <v/>
      </c>
      <c r="DK288" s="412" t="str">
        <f t="shared" si="454"/>
        <v/>
      </c>
      <c r="DL288" s="412" t="str">
        <f t="shared" si="455"/>
        <v/>
      </c>
      <c r="DM288" s="412" t="str">
        <f t="shared" si="456"/>
        <v/>
      </c>
      <c r="DN288" s="412" t="str">
        <f t="shared" si="457"/>
        <v/>
      </c>
      <c r="DO288" s="412" t="str">
        <f t="shared" si="458"/>
        <v/>
      </c>
      <c r="DR288" s="494"/>
      <c r="DS288" s="393">
        <f t="shared" si="461"/>
        <v>0</v>
      </c>
      <c r="DT288" s="393">
        <f t="shared" si="459"/>
        <v>0</v>
      </c>
      <c r="DU288" s="411">
        <f t="shared" si="460"/>
        <v>0</v>
      </c>
      <c r="DX288" s="494" t="e">
        <f>IF(BG288&lt;270000,○,"")</f>
        <v>#NAME?</v>
      </c>
    </row>
    <row r="289" spans="1:128" s="411" customFormat="1" ht="18" hidden="1" customHeight="1" thickBot="1">
      <c r="A289" s="145" t="str">
        <f t="shared" si="384"/>
        <v/>
      </c>
      <c r="B289" s="158"/>
      <c r="C289" s="31" t="str">
        <f>IF(B289="","",VLOOKUP(B289,学連登録!$C$2:$G$3000,2,FALSE))</f>
        <v/>
      </c>
      <c r="D289" s="32" t="str">
        <f>IF(B289="","",VLOOKUP(B289,学連登録!$C$2:$G$3000,3,FALSE))</f>
        <v/>
      </c>
      <c r="E289" s="33" t="str">
        <f>IF(B289="","",VLOOKUP(B289,学連登録!$C$2:$G$3000,4,FALSE))</f>
        <v/>
      </c>
      <c r="F289" s="383" t="str">
        <f>IF(B289="","",VLOOKUP(B289,学連登録!$C$2:$I$3000,7,FALSE))</f>
        <v/>
      </c>
      <c r="G289" s="159"/>
      <c r="H289" s="853"/>
      <c r="I289" s="854"/>
      <c r="J289" s="160"/>
      <c r="K289" s="825"/>
      <c r="L289" s="826"/>
      <c r="M289" s="160"/>
      <c r="N289" s="819"/>
      <c r="O289" s="820"/>
      <c r="P289" s="159"/>
      <c r="Q289" s="825"/>
      <c r="R289" s="826"/>
      <c r="S289" s="159"/>
      <c r="T289" s="825"/>
      <c r="U289" s="826"/>
      <c r="V289" s="103" t="str">
        <f>IF(B289="","",VLOOKUP(B289,学連登録!$C$2:$H$3000,6,FALSE))</f>
        <v/>
      </c>
      <c r="W289" s="377"/>
      <c r="X289" s="157"/>
      <c r="Y289" s="118" t="str">
        <f t="shared" si="462"/>
        <v/>
      </c>
      <c r="Z289" s="97" t="str">
        <f>IF(G289="","",VLOOKUP(G289,種目名!$O$5:$T$104,3,0))</f>
        <v/>
      </c>
      <c r="AA289" s="99" t="str">
        <f>IF(J289="","",VLOOKUP(J289,種目名!$O$5:$T$104,3,0))</f>
        <v/>
      </c>
      <c r="AB289" s="119" t="str">
        <f>IF(M289="","",VLOOKUP(M289,種目名!$O$5:$T$104,3,0))</f>
        <v/>
      </c>
      <c r="AC289" s="119" t="str">
        <f>IF(P289="","",VLOOKUP(AF289,種目名!$O$5:$T$104,3,0))</f>
        <v/>
      </c>
      <c r="AD289" s="120" t="str">
        <f>IF(S289="","",VLOOKUP(AI289,種目名!$O$5:$T$104,3,0))</f>
        <v/>
      </c>
      <c r="AE289" s="117">
        <f t="shared" si="463"/>
        <v>0</v>
      </c>
      <c r="AF289" s="157" t="str">
        <f t="shared" si="464"/>
        <v/>
      </c>
      <c r="AG289" s="157" t="str">
        <f t="shared" si="465"/>
        <v/>
      </c>
      <c r="AH289" s="117">
        <f t="shared" si="466"/>
        <v>0</v>
      </c>
      <c r="AI289" s="157" t="str">
        <f t="shared" si="467"/>
        <v/>
      </c>
      <c r="AJ289" s="157" t="str">
        <f t="shared" si="468"/>
        <v/>
      </c>
      <c r="AK289" s="390"/>
      <c r="AL289" s="171">
        <f t="shared" si="385"/>
        <v>0</v>
      </c>
      <c r="AM289" s="399">
        <f t="shared" si="386"/>
        <v>0</v>
      </c>
      <c r="AN289" s="399">
        <f>COUNTIF($B$12:B289,B289)</f>
        <v>0</v>
      </c>
      <c r="AO289" s="399"/>
      <c r="AP289" s="399" t="str">
        <f t="shared" si="387"/>
        <v/>
      </c>
      <c r="AQ289" s="399" t="str">
        <f t="shared" si="388"/>
        <v/>
      </c>
      <c r="AR289" s="399" t="str">
        <f t="shared" si="389"/>
        <v/>
      </c>
      <c r="AS289" s="399" t="str">
        <f t="shared" si="390"/>
        <v/>
      </c>
      <c r="AT289" s="399">
        <f t="shared" si="391"/>
        <v>0</v>
      </c>
      <c r="AU289" s="399" t="str">
        <f t="shared" si="392"/>
        <v/>
      </c>
      <c r="AV289" s="399" t="str">
        <f t="shared" si="393"/>
        <v/>
      </c>
      <c r="AW289" s="399" t="str">
        <f t="shared" si="394"/>
        <v/>
      </c>
      <c r="AX289" s="399" t="str">
        <f t="shared" si="395"/>
        <v/>
      </c>
      <c r="AY289" s="399" t="str">
        <f t="shared" si="396"/>
        <v/>
      </c>
      <c r="AZ289" s="399" t="str">
        <f t="shared" si="397"/>
        <v/>
      </c>
      <c r="BA289" s="399" t="str">
        <f t="shared" si="398"/>
        <v/>
      </c>
      <c r="BB289" s="399" t="str">
        <f t="shared" si="399"/>
        <v/>
      </c>
      <c r="BC289" s="399" t="str">
        <f t="shared" si="400"/>
        <v/>
      </c>
      <c r="BD289" s="403" t="str">
        <f t="shared" si="401"/>
        <v/>
      </c>
      <c r="BE289" s="393">
        <f t="shared" si="402"/>
        <v>0</v>
      </c>
      <c r="BF289" s="157"/>
      <c r="BG289" s="399">
        <f t="shared" si="403"/>
        <v>0</v>
      </c>
      <c r="BH289" s="399">
        <f t="shared" si="404"/>
        <v>0</v>
      </c>
      <c r="BI289" s="412">
        <f t="shared" si="405"/>
        <v>0</v>
      </c>
      <c r="BJ289" s="413">
        <f t="shared" si="381"/>
        <v>0</v>
      </c>
      <c r="BK289" s="398" t="str">
        <f t="shared" si="382"/>
        <v>0</v>
      </c>
      <c r="BL289" s="398" t="str">
        <f t="shared" si="383"/>
        <v>0</v>
      </c>
      <c r="BM289" s="412">
        <f t="shared" si="406"/>
        <v>0</v>
      </c>
      <c r="BN289" s="412" t="str">
        <f t="shared" si="407"/>
        <v>0m0</v>
      </c>
      <c r="BO289" s="399">
        <f t="shared" si="408"/>
        <v>0</v>
      </c>
      <c r="BP289" s="399">
        <f t="shared" si="409"/>
        <v>0</v>
      </c>
      <c r="BQ289" s="412">
        <f t="shared" si="410"/>
        <v>0</v>
      </c>
      <c r="BR289" s="413">
        <f t="shared" si="411"/>
        <v>0</v>
      </c>
      <c r="BS289" s="398" t="str">
        <f t="shared" si="412"/>
        <v>0</v>
      </c>
      <c r="BT289" s="398" t="str">
        <f t="shared" si="413"/>
        <v>0</v>
      </c>
      <c r="BU289" s="412">
        <f t="shared" si="414"/>
        <v>0</v>
      </c>
      <c r="BV289" s="412" t="str">
        <f t="shared" si="415"/>
        <v>0m0</v>
      </c>
      <c r="BW289" s="399">
        <f t="shared" si="416"/>
        <v>0</v>
      </c>
      <c r="BX289" s="399">
        <f t="shared" si="417"/>
        <v>0</v>
      </c>
      <c r="BY289" s="412">
        <f t="shared" si="418"/>
        <v>0</v>
      </c>
      <c r="BZ289" s="413">
        <f t="shared" si="419"/>
        <v>0</v>
      </c>
      <c r="CA289" s="398" t="str">
        <f t="shared" si="420"/>
        <v>0</v>
      </c>
      <c r="CB289" s="398" t="str">
        <f t="shared" si="421"/>
        <v>0</v>
      </c>
      <c r="CC289" s="412">
        <f t="shared" si="422"/>
        <v>0</v>
      </c>
      <c r="CD289" s="412" t="str">
        <f t="shared" si="423"/>
        <v>0m0</v>
      </c>
      <c r="CE289" s="399">
        <f t="shared" si="424"/>
        <v>0</v>
      </c>
      <c r="CF289" s="399">
        <f t="shared" si="425"/>
        <v>0</v>
      </c>
      <c r="CG289" s="412">
        <f t="shared" si="426"/>
        <v>0</v>
      </c>
      <c r="CH289" s="413">
        <f t="shared" si="427"/>
        <v>0</v>
      </c>
      <c r="CI289" s="398" t="str">
        <f t="shared" si="428"/>
        <v>0</v>
      </c>
      <c r="CJ289" s="398" t="str">
        <f t="shared" si="429"/>
        <v>0</v>
      </c>
      <c r="CK289" s="412">
        <f t="shared" si="430"/>
        <v>0</v>
      </c>
      <c r="CL289" s="412" t="str">
        <f t="shared" si="431"/>
        <v>0m0</v>
      </c>
      <c r="CM289" s="399">
        <f t="shared" si="432"/>
        <v>0</v>
      </c>
      <c r="CN289" s="399">
        <f t="shared" si="433"/>
        <v>0</v>
      </c>
      <c r="CO289" s="412">
        <f t="shared" si="434"/>
        <v>0</v>
      </c>
      <c r="CP289" s="413">
        <f t="shared" si="435"/>
        <v>0</v>
      </c>
      <c r="CQ289" s="398" t="str">
        <f t="shared" si="436"/>
        <v>0</v>
      </c>
      <c r="CR289" s="398" t="str">
        <f t="shared" si="437"/>
        <v>0</v>
      </c>
      <c r="CS289" s="412">
        <f t="shared" si="438"/>
        <v>0</v>
      </c>
      <c r="CT289" s="412" t="str">
        <f t="shared" si="439"/>
        <v>0m0</v>
      </c>
      <c r="CU289" s="412">
        <f t="shared" si="440"/>
        <v>0</v>
      </c>
      <c r="CV289" s="412">
        <f t="shared" si="441"/>
        <v>0</v>
      </c>
      <c r="CW289" s="412">
        <f t="shared" si="442"/>
        <v>0</v>
      </c>
      <c r="CX289" s="412">
        <f t="shared" si="443"/>
        <v>0</v>
      </c>
      <c r="CY289" s="412">
        <f t="shared" si="444"/>
        <v>0</v>
      </c>
      <c r="CZ289" s="412" t="str">
        <f t="shared" si="445"/>
        <v/>
      </c>
      <c r="DA289" s="412" t="str">
        <f t="shared" si="446"/>
        <v/>
      </c>
      <c r="DB289" s="412" t="str">
        <f t="shared" si="447"/>
        <v/>
      </c>
      <c r="DC289" s="412" t="str">
        <f t="shared" si="448"/>
        <v/>
      </c>
      <c r="DD289" s="412" t="str">
        <f t="shared" si="449"/>
        <v/>
      </c>
      <c r="DE289" s="412"/>
      <c r="DG289" s="412" t="str">
        <f t="shared" si="450"/>
        <v/>
      </c>
      <c r="DH289" s="412" t="str">
        <f t="shared" si="451"/>
        <v/>
      </c>
      <c r="DI289" s="412">
        <f t="shared" si="452"/>
        <v>0</v>
      </c>
      <c r="DJ289" s="412" t="str">
        <f t="shared" si="453"/>
        <v/>
      </c>
      <c r="DK289" s="412" t="str">
        <f t="shared" si="454"/>
        <v/>
      </c>
      <c r="DL289" s="412" t="str">
        <f t="shared" si="455"/>
        <v/>
      </c>
      <c r="DM289" s="412" t="str">
        <f t="shared" si="456"/>
        <v/>
      </c>
      <c r="DN289" s="412" t="str">
        <f t="shared" si="457"/>
        <v/>
      </c>
      <c r="DO289" s="412" t="str">
        <f t="shared" si="458"/>
        <v/>
      </c>
      <c r="DR289" s="494"/>
      <c r="DS289" s="393">
        <f t="shared" si="461"/>
        <v>0</v>
      </c>
      <c r="DT289" s="393">
        <f t="shared" si="459"/>
        <v>0</v>
      </c>
      <c r="DU289" s="411">
        <f t="shared" si="460"/>
        <v>0</v>
      </c>
      <c r="DX289" s="494" t="e">
        <f>IF(BG289&lt;270000,○,"")</f>
        <v>#NAME?</v>
      </c>
    </row>
    <row r="290" spans="1:128" s="411" customFormat="1" ht="18" hidden="1" customHeight="1" thickBot="1">
      <c r="A290" s="145" t="str">
        <f t="shared" si="384"/>
        <v/>
      </c>
      <c r="B290" s="158"/>
      <c r="C290" s="31" t="str">
        <f>IF(B290="","",VLOOKUP(B290,学連登録!$C$2:$G$3000,2,FALSE))</f>
        <v/>
      </c>
      <c r="D290" s="32" t="str">
        <f>IF(B290="","",VLOOKUP(B290,学連登録!$C$2:$G$3000,3,FALSE))</f>
        <v/>
      </c>
      <c r="E290" s="33" t="str">
        <f>IF(B290="","",VLOOKUP(B290,学連登録!$C$2:$G$3000,4,FALSE))</f>
        <v/>
      </c>
      <c r="F290" s="383" t="str">
        <f>IF(B290="","",VLOOKUP(B290,学連登録!$C$2:$I$3000,7,FALSE))</f>
        <v/>
      </c>
      <c r="G290" s="159"/>
      <c r="H290" s="853"/>
      <c r="I290" s="854"/>
      <c r="J290" s="160"/>
      <c r="K290" s="825"/>
      <c r="L290" s="826"/>
      <c r="M290" s="160"/>
      <c r="N290" s="819"/>
      <c r="O290" s="820"/>
      <c r="P290" s="159"/>
      <c r="Q290" s="825"/>
      <c r="R290" s="826"/>
      <c r="S290" s="159"/>
      <c r="T290" s="825"/>
      <c r="U290" s="826"/>
      <c r="V290" s="103" t="str">
        <f>IF(B290="","",VLOOKUP(B290,学連登録!$C$2:$H$3000,6,FALSE))</f>
        <v/>
      </c>
      <c r="W290" s="377"/>
      <c r="X290" s="157"/>
      <c r="Y290" s="118" t="str">
        <f t="shared" si="462"/>
        <v/>
      </c>
      <c r="Z290" s="97" t="str">
        <f>IF(G290="","",VLOOKUP(G290,種目名!$O$5:$T$104,3,0))</f>
        <v/>
      </c>
      <c r="AA290" s="99" t="str">
        <f>IF(J290="","",VLOOKUP(J290,種目名!$O$5:$T$104,3,0))</f>
        <v/>
      </c>
      <c r="AB290" s="119" t="str">
        <f>IF(M290="","",VLOOKUP(M290,種目名!$O$5:$T$104,3,0))</f>
        <v/>
      </c>
      <c r="AC290" s="119" t="str">
        <f>IF(P290="","",VLOOKUP(AF290,種目名!$O$5:$T$104,3,0))</f>
        <v/>
      </c>
      <c r="AD290" s="120" t="str">
        <f>IF(S290="","",VLOOKUP(AI290,種目名!$O$5:$T$104,3,0))</f>
        <v/>
      </c>
      <c r="AE290" s="117">
        <f t="shared" si="463"/>
        <v>0</v>
      </c>
      <c r="AF290" s="157" t="str">
        <f t="shared" si="464"/>
        <v/>
      </c>
      <c r="AG290" s="157" t="str">
        <f t="shared" si="465"/>
        <v/>
      </c>
      <c r="AH290" s="117">
        <f t="shared" si="466"/>
        <v>0</v>
      </c>
      <c r="AI290" s="157" t="str">
        <f t="shared" si="467"/>
        <v/>
      </c>
      <c r="AJ290" s="157" t="str">
        <f t="shared" si="468"/>
        <v/>
      </c>
      <c r="AK290" s="390"/>
      <c r="AL290" s="171">
        <f t="shared" si="385"/>
        <v>0</v>
      </c>
      <c r="AM290" s="399">
        <f t="shared" si="386"/>
        <v>0</v>
      </c>
      <c r="AN290" s="399">
        <f>COUNTIF($B$12:B290,B290)</f>
        <v>0</v>
      </c>
      <c r="AO290" s="399"/>
      <c r="AP290" s="399" t="str">
        <f t="shared" si="387"/>
        <v/>
      </c>
      <c r="AQ290" s="399" t="str">
        <f t="shared" si="388"/>
        <v/>
      </c>
      <c r="AR290" s="399" t="str">
        <f t="shared" si="389"/>
        <v/>
      </c>
      <c r="AS290" s="399" t="str">
        <f t="shared" si="390"/>
        <v/>
      </c>
      <c r="AT290" s="399">
        <f t="shared" si="391"/>
        <v>0</v>
      </c>
      <c r="AU290" s="399" t="str">
        <f t="shared" si="392"/>
        <v/>
      </c>
      <c r="AV290" s="399" t="str">
        <f t="shared" si="393"/>
        <v/>
      </c>
      <c r="AW290" s="399" t="str">
        <f t="shared" si="394"/>
        <v/>
      </c>
      <c r="AX290" s="399" t="str">
        <f t="shared" si="395"/>
        <v/>
      </c>
      <c r="AY290" s="399" t="str">
        <f t="shared" si="396"/>
        <v/>
      </c>
      <c r="AZ290" s="399" t="str">
        <f t="shared" si="397"/>
        <v/>
      </c>
      <c r="BA290" s="399" t="str">
        <f t="shared" si="398"/>
        <v/>
      </c>
      <c r="BB290" s="399" t="str">
        <f t="shared" si="399"/>
        <v/>
      </c>
      <c r="BC290" s="399" t="str">
        <f t="shared" si="400"/>
        <v/>
      </c>
      <c r="BD290" s="403" t="str">
        <f t="shared" si="401"/>
        <v/>
      </c>
      <c r="BE290" s="393">
        <f t="shared" si="402"/>
        <v>0</v>
      </c>
      <c r="BF290" s="157"/>
      <c r="BG290" s="399">
        <f t="shared" si="403"/>
        <v>0</v>
      </c>
      <c r="BH290" s="399">
        <f t="shared" si="404"/>
        <v>0</v>
      </c>
      <c r="BI290" s="412">
        <f t="shared" si="405"/>
        <v>0</v>
      </c>
      <c r="BJ290" s="413">
        <f t="shared" si="381"/>
        <v>0</v>
      </c>
      <c r="BK290" s="398" t="str">
        <f t="shared" si="382"/>
        <v>0</v>
      </c>
      <c r="BL290" s="398" t="str">
        <f t="shared" si="383"/>
        <v>0</v>
      </c>
      <c r="BM290" s="412">
        <f t="shared" si="406"/>
        <v>0</v>
      </c>
      <c r="BN290" s="412" t="str">
        <f t="shared" si="407"/>
        <v>0m0</v>
      </c>
      <c r="BO290" s="399">
        <f t="shared" si="408"/>
        <v>0</v>
      </c>
      <c r="BP290" s="399">
        <f t="shared" si="409"/>
        <v>0</v>
      </c>
      <c r="BQ290" s="412">
        <f t="shared" si="410"/>
        <v>0</v>
      </c>
      <c r="BR290" s="413">
        <f t="shared" si="411"/>
        <v>0</v>
      </c>
      <c r="BS290" s="398" t="str">
        <f t="shared" si="412"/>
        <v>0</v>
      </c>
      <c r="BT290" s="398" t="str">
        <f t="shared" si="413"/>
        <v>0</v>
      </c>
      <c r="BU290" s="412">
        <f t="shared" si="414"/>
        <v>0</v>
      </c>
      <c r="BV290" s="412" t="str">
        <f t="shared" si="415"/>
        <v>0m0</v>
      </c>
      <c r="BW290" s="399">
        <f t="shared" si="416"/>
        <v>0</v>
      </c>
      <c r="BX290" s="399">
        <f t="shared" si="417"/>
        <v>0</v>
      </c>
      <c r="BY290" s="412">
        <f t="shared" si="418"/>
        <v>0</v>
      </c>
      <c r="BZ290" s="413">
        <f t="shared" si="419"/>
        <v>0</v>
      </c>
      <c r="CA290" s="398" t="str">
        <f t="shared" si="420"/>
        <v>0</v>
      </c>
      <c r="CB290" s="398" t="str">
        <f t="shared" si="421"/>
        <v>0</v>
      </c>
      <c r="CC290" s="412">
        <f t="shared" si="422"/>
        <v>0</v>
      </c>
      <c r="CD290" s="412" t="str">
        <f t="shared" si="423"/>
        <v>0m0</v>
      </c>
      <c r="CE290" s="399">
        <f t="shared" si="424"/>
        <v>0</v>
      </c>
      <c r="CF290" s="399">
        <f t="shared" si="425"/>
        <v>0</v>
      </c>
      <c r="CG290" s="412">
        <f t="shared" si="426"/>
        <v>0</v>
      </c>
      <c r="CH290" s="413">
        <f t="shared" si="427"/>
        <v>0</v>
      </c>
      <c r="CI290" s="398" t="str">
        <f t="shared" si="428"/>
        <v>0</v>
      </c>
      <c r="CJ290" s="398" t="str">
        <f t="shared" si="429"/>
        <v>0</v>
      </c>
      <c r="CK290" s="412">
        <f t="shared" si="430"/>
        <v>0</v>
      </c>
      <c r="CL290" s="412" t="str">
        <f t="shared" si="431"/>
        <v>0m0</v>
      </c>
      <c r="CM290" s="399">
        <f t="shared" si="432"/>
        <v>0</v>
      </c>
      <c r="CN290" s="399">
        <f t="shared" si="433"/>
        <v>0</v>
      </c>
      <c r="CO290" s="412">
        <f t="shared" si="434"/>
        <v>0</v>
      </c>
      <c r="CP290" s="413">
        <f t="shared" si="435"/>
        <v>0</v>
      </c>
      <c r="CQ290" s="398" t="str">
        <f t="shared" si="436"/>
        <v>0</v>
      </c>
      <c r="CR290" s="398" t="str">
        <f t="shared" si="437"/>
        <v>0</v>
      </c>
      <c r="CS290" s="412">
        <f t="shared" si="438"/>
        <v>0</v>
      </c>
      <c r="CT290" s="412" t="str">
        <f t="shared" si="439"/>
        <v>0m0</v>
      </c>
      <c r="CU290" s="412">
        <f t="shared" si="440"/>
        <v>0</v>
      </c>
      <c r="CV290" s="412">
        <f t="shared" si="441"/>
        <v>0</v>
      </c>
      <c r="CW290" s="412">
        <f t="shared" si="442"/>
        <v>0</v>
      </c>
      <c r="CX290" s="412">
        <f t="shared" si="443"/>
        <v>0</v>
      </c>
      <c r="CY290" s="412">
        <f t="shared" si="444"/>
        <v>0</v>
      </c>
      <c r="CZ290" s="412" t="str">
        <f t="shared" si="445"/>
        <v/>
      </c>
      <c r="DA290" s="412" t="str">
        <f t="shared" si="446"/>
        <v/>
      </c>
      <c r="DB290" s="412" t="str">
        <f t="shared" si="447"/>
        <v/>
      </c>
      <c r="DC290" s="412" t="str">
        <f t="shared" si="448"/>
        <v/>
      </c>
      <c r="DD290" s="412" t="str">
        <f t="shared" si="449"/>
        <v/>
      </c>
      <c r="DE290" s="412"/>
      <c r="DG290" s="412" t="str">
        <f t="shared" si="450"/>
        <v/>
      </c>
      <c r="DH290" s="412" t="str">
        <f t="shared" si="451"/>
        <v/>
      </c>
      <c r="DI290" s="412">
        <f t="shared" si="452"/>
        <v>0</v>
      </c>
      <c r="DJ290" s="412" t="str">
        <f t="shared" si="453"/>
        <v/>
      </c>
      <c r="DK290" s="412" t="str">
        <f t="shared" si="454"/>
        <v/>
      </c>
      <c r="DL290" s="412" t="str">
        <f t="shared" si="455"/>
        <v/>
      </c>
      <c r="DM290" s="412" t="str">
        <f t="shared" si="456"/>
        <v/>
      </c>
      <c r="DN290" s="412" t="str">
        <f t="shared" si="457"/>
        <v/>
      </c>
      <c r="DO290" s="412" t="str">
        <f t="shared" si="458"/>
        <v/>
      </c>
      <c r="DR290" s="494"/>
      <c r="DS290" s="393">
        <f t="shared" si="461"/>
        <v>0</v>
      </c>
      <c r="DT290" s="393">
        <f t="shared" si="459"/>
        <v>0</v>
      </c>
      <c r="DU290" s="411">
        <f t="shared" si="460"/>
        <v>0</v>
      </c>
      <c r="DX290" s="494" t="e">
        <f>IF(BG290&lt;270000,○,"")</f>
        <v>#NAME?</v>
      </c>
    </row>
    <row r="291" spans="1:128" s="411" customFormat="1" ht="18" hidden="1" customHeight="1" thickBot="1">
      <c r="A291" s="145" t="str">
        <f t="shared" si="384"/>
        <v/>
      </c>
      <c r="B291" s="158"/>
      <c r="C291" s="31" t="str">
        <f>IF(B291="","",VLOOKUP(B291,学連登録!$C$2:$G$3000,2,FALSE))</f>
        <v/>
      </c>
      <c r="D291" s="32" t="str">
        <f>IF(B291="","",VLOOKUP(B291,学連登録!$C$2:$G$3000,3,FALSE))</f>
        <v/>
      </c>
      <c r="E291" s="33" t="str">
        <f>IF(B291="","",VLOOKUP(B291,学連登録!$C$2:$G$3000,4,FALSE))</f>
        <v/>
      </c>
      <c r="F291" s="383" t="str">
        <f>IF(B291="","",VLOOKUP(B291,学連登録!$C$2:$I$3000,7,FALSE))</f>
        <v/>
      </c>
      <c r="G291" s="159"/>
      <c r="H291" s="853"/>
      <c r="I291" s="854"/>
      <c r="J291" s="160"/>
      <c r="K291" s="825"/>
      <c r="L291" s="826"/>
      <c r="M291" s="160"/>
      <c r="N291" s="819"/>
      <c r="O291" s="820"/>
      <c r="P291" s="159"/>
      <c r="Q291" s="825"/>
      <c r="R291" s="826"/>
      <c r="S291" s="159"/>
      <c r="T291" s="825"/>
      <c r="U291" s="826"/>
      <c r="V291" s="103" t="str">
        <f>IF(B291="","",VLOOKUP(B291,学連登録!$C$2:$H$3000,6,FALSE))</f>
        <v/>
      </c>
      <c r="W291" s="377"/>
      <c r="X291" s="157"/>
      <c r="Y291" s="118" t="str">
        <f t="shared" si="462"/>
        <v/>
      </c>
      <c r="Z291" s="97" t="str">
        <f>IF(G291="","",VLOOKUP(G291,種目名!$O$5:$T$104,3,0))</f>
        <v/>
      </c>
      <c r="AA291" s="99" t="str">
        <f>IF(J291="","",VLOOKUP(J291,種目名!$O$5:$T$104,3,0))</f>
        <v/>
      </c>
      <c r="AB291" s="119" t="str">
        <f>IF(M291="","",VLOOKUP(M291,種目名!$O$5:$T$104,3,0))</f>
        <v/>
      </c>
      <c r="AC291" s="119" t="str">
        <f>IF(P291="","",VLOOKUP(AF291,種目名!$O$5:$T$104,3,0))</f>
        <v/>
      </c>
      <c r="AD291" s="120" t="str">
        <f>IF(S291="","",VLOOKUP(AI291,種目名!$O$5:$T$104,3,0))</f>
        <v/>
      </c>
      <c r="AE291" s="117">
        <f t="shared" si="463"/>
        <v>0</v>
      </c>
      <c r="AF291" s="157" t="str">
        <f t="shared" si="464"/>
        <v/>
      </c>
      <c r="AG291" s="157" t="str">
        <f t="shared" si="465"/>
        <v/>
      </c>
      <c r="AH291" s="117">
        <f t="shared" si="466"/>
        <v>0</v>
      </c>
      <c r="AI291" s="157" t="str">
        <f t="shared" si="467"/>
        <v/>
      </c>
      <c r="AJ291" s="157" t="str">
        <f t="shared" si="468"/>
        <v/>
      </c>
      <c r="AK291" s="390"/>
      <c r="AL291" s="171">
        <f t="shared" si="385"/>
        <v>0</v>
      </c>
      <c r="AM291" s="399">
        <f t="shared" si="386"/>
        <v>0</v>
      </c>
      <c r="AN291" s="399">
        <f>COUNTIF($B$12:B291,B291)</f>
        <v>0</v>
      </c>
      <c r="AO291" s="399"/>
      <c r="AP291" s="399" t="str">
        <f t="shared" si="387"/>
        <v/>
      </c>
      <c r="AQ291" s="399" t="str">
        <f t="shared" si="388"/>
        <v/>
      </c>
      <c r="AR291" s="399" t="str">
        <f t="shared" si="389"/>
        <v/>
      </c>
      <c r="AS291" s="399" t="str">
        <f t="shared" si="390"/>
        <v/>
      </c>
      <c r="AT291" s="399">
        <f t="shared" si="391"/>
        <v>0</v>
      </c>
      <c r="AU291" s="399" t="str">
        <f t="shared" si="392"/>
        <v/>
      </c>
      <c r="AV291" s="399" t="str">
        <f t="shared" si="393"/>
        <v/>
      </c>
      <c r="AW291" s="399" t="str">
        <f t="shared" si="394"/>
        <v/>
      </c>
      <c r="AX291" s="399" t="str">
        <f t="shared" si="395"/>
        <v/>
      </c>
      <c r="AY291" s="399" t="str">
        <f t="shared" si="396"/>
        <v/>
      </c>
      <c r="AZ291" s="399" t="str">
        <f t="shared" si="397"/>
        <v/>
      </c>
      <c r="BA291" s="399" t="str">
        <f t="shared" si="398"/>
        <v/>
      </c>
      <c r="BB291" s="399" t="str">
        <f t="shared" si="399"/>
        <v/>
      </c>
      <c r="BC291" s="399" t="str">
        <f t="shared" si="400"/>
        <v/>
      </c>
      <c r="BD291" s="403" t="str">
        <f t="shared" si="401"/>
        <v/>
      </c>
      <c r="BE291" s="393">
        <f t="shared" si="402"/>
        <v>0</v>
      </c>
      <c r="BF291" s="157"/>
      <c r="BG291" s="399">
        <f t="shared" si="403"/>
        <v>0</v>
      </c>
      <c r="BH291" s="399">
        <f t="shared" si="404"/>
        <v>0</v>
      </c>
      <c r="BI291" s="412">
        <f t="shared" si="405"/>
        <v>0</v>
      </c>
      <c r="BJ291" s="413">
        <f t="shared" si="381"/>
        <v>0</v>
      </c>
      <c r="BK291" s="398" t="str">
        <f t="shared" si="382"/>
        <v>0</v>
      </c>
      <c r="BL291" s="398" t="str">
        <f t="shared" si="383"/>
        <v>0</v>
      </c>
      <c r="BM291" s="412">
        <f t="shared" si="406"/>
        <v>0</v>
      </c>
      <c r="BN291" s="412" t="str">
        <f t="shared" si="407"/>
        <v>0m0</v>
      </c>
      <c r="BO291" s="399">
        <f t="shared" si="408"/>
        <v>0</v>
      </c>
      <c r="BP291" s="399">
        <f t="shared" si="409"/>
        <v>0</v>
      </c>
      <c r="BQ291" s="412">
        <f t="shared" si="410"/>
        <v>0</v>
      </c>
      <c r="BR291" s="413">
        <f t="shared" si="411"/>
        <v>0</v>
      </c>
      <c r="BS291" s="398" t="str">
        <f t="shared" si="412"/>
        <v>0</v>
      </c>
      <c r="BT291" s="398" t="str">
        <f t="shared" si="413"/>
        <v>0</v>
      </c>
      <c r="BU291" s="412">
        <f t="shared" si="414"/>
        <v>0</v>
      </c>
      <c r="BV291" s="412" t="str">
        <f t="shared" si="415"/>
        <v>0m0</v>
      </c>
      <c r="BW291" s="399">
        <f t="shared" si="416"/>
        <v>0</v>
      </c>
      <c r="BX291" s="399">
        <f t="shared" si="417"/>
        <v>0</v>
      </c>
      <c r="BY291" s="412">
        <f t="shared" si="418"/>
        <v>0</v>
      </c>
      <c r="BZ291" s="413">
        <f t="shared" si="419"/>
        <v>0</v>
      </c>
      <c r="CA291" s="398" t="str">
        <f t="shared" si="420"/>
        <v>0</v>
      </c>
      <c r="CB291" s="398" t="str">
        <f t="shared" si="421"/>
        <v>0</v>
      </c>
      <c r="CC291" s="412">
        <f t="shared" si="422"/>
        <v>0</v>
      </c>
      <c r="CD291" s="412" t="str">
        <f t="shared" si="423"/>
        <v>0m0</v>
      </c>
      <c r="CE291" s="399">
        <f t="shared" si="424"/>
        <v>0</v>
      </c>
      <c r="CF291" s="399">
        <f t="shared" si="425"/>
        <v>0</v>
      </c>
      <c r="CG291" s="412">
        <f t="shared" si="426"/>
        <v>0</v>
      </c>
      <c r="CH291" s="413">
        <f t="shared" si="427"/>
        <v>0</v>
      </c>
      <c r="CI291" s="398" t="str">
        <f t="shared" si="428"/>
        <v>0</v>
      </c>
      <c r="CJ291" s="398" t="str">
        <f t="shared" si="429"/>
        <v>0</v>
      </c>
      <c r="CK291" s="412">
        <f t="shared" si="430"/>
        <v>0</v>
      </c>
      <c r="CL291" s="412" t="str">
        <f t="shared" si="431"/>
        <v>0m0</v>
      </c>
      <c r="CM291" s="399">
        <f t="shared" si="432"/>
        <v>0</v>
      </c>
      <c r="CN291" s="399">
        <f t="shared" si="433"/>
        <v>0</v>
      </c>
      <c r="CO291" s="412">
        <f t="shared" si="434"/>
        <v>0</v>
      </c>
      <c r="CP291" s="413">
        <f t="shared" si="435"/>
        <v>0</v>
      </c>
      <c r="CQ291" s="398" t="str">
        <f t="shared" si="436"/>
        <v>0</v>
      </c>
      <c r="CR291" s="398" t="str">
        <f t="shared" si="437"/>
        <v>0</v>
      </c>
      <c r="CS291" s="412">
        <f t="shared" si="438"/>
        <v>0</v>
      </c>
      <c r="CT291" s="412" t="str">
        <f t="shared" si="439"/>
        <v>0m0</v>
      </c>
      <c r="CU291" s="412">
        <f t="shared" si="440"/>
        <v>0</v>
      </c>
      <c r="CV291" s="412">
        <f t="shared" si="441"/>
        <v>0</v>
      </c>
      <c r="CW291" s="412">
        <f t="shared" si="442"/>
        <v>0</v>
      </c>
      <c r="CX291" s="412">
        <f t="shared" si="443"/>
        <v>0</v>
      </c>
      <c r="CY291" s="412">
        <f t="shared" si="444"/>
        <v>0</v>
      </c>
      <c r="CZ291" s="412" t="str">
        <f t="shared" si="445"/>
        <v/>
      </c>
      <c r="DA291" s="412" t="str">
        <f t="shared" si="446"/>
        <v/>
      </c>
      <c r="DB291" s="412" t="str">
        <f t="shared" si="447"/>
        <v/>
      </c>
      <c r="DC291" s="412" t="str">
        <f t="shared" si="448"/>
        <v/>
      </c>
      <c r="DD291" s="412" t="str">
        <f t="shared" si="449"/>
        <v/>
      </c>
      <c r="DE291" s="412"/>
      <c r="DG291" s="412" t="str">
        <f t="shared" si="450"/>
        <v/>
      </c>
      <c r="DH291" s="412" t="str">
        <f t="shared" si="451"/>
        <v/>
      </c>
      <c r="DI291" s="412">
        <f t="shared" si="452"/>
        <v>0</v>
      </c>
      <c r="DJ291" s="412" t="str">
        <f t="shared" si="453"/>
        <v/>
      </c>
      <c r="DK291" s="412" t="str">
        <f t="shared" si="454"/>
        <v/>
      </c>
      <c r="DL291" s="412" t="str">
        <f t="shared" si="455"/>
        <v/>
      </c>
      <c r="DM291" s="412" t="str">
        <f t="shared" si="456"/>
        <v/>
      </c>
      <c r="DN291" s="412" t="str">
        <f t="shared" si="457"/>
        <v/>
      </c>
      <c r="DO291" s="412" t="str">
        <f t="shared" si="458"/>
        <v/>
      </c>
      <c r="DR291" s="494"/>
      <c r="DS291" s="393">
        <f t="shared" si="461"/>
        <v>0</v>
      </c>
      <c r="DT291" s="393">
        <f t="shared" si="459"/>
        <v>0</v>
      </c>
      <c r="DU291" s="411">
        <f t="shared" si="460"/>
        <v>0</v>
      </c>
      <c r="DX291" s="494" t="e">
        <f>IF(BG291&lt;270000,○,"")</f>
        <v>#NAME?</v>
      </c>
    </row>
    <row r="292" spans="1:128" s="411" customFormat="1" ht="18" hidden="1" customHeight="1" thickBot="1">
      <c r="A292" s="145" t="str">
        <f t="shared" si="384"/>
        <v/>
      </c>
      <c r="B292" s="158"/>
      <c r="C292" s="31" t="str">
        <f>IF(B292="","",VLOOKUP(B292,学連登録!$C$2:$G$3000,2,FALSE))</f>
        <v/>
      </c>
      <c r="D292" s="32" t="str">
        <f>IF(B292="","",VLOOKUP(B292,学連登録!$C$2:$G$3000,3,FALSE))</f>
        <v/>
      </c>
      <c r="E292" s="33" t="str">
        <f>IF(B292="","",VLOOKUP(B292,学連登録!$C$2:$G$3000,4,FALSE))</f>
        <v/>
      </c>
      <c r="F292" s="383" t="str">
        <f>IF(B292="","",VLOOKUP(B292,学連登録!$C$2:$I$3000,7,FALSE))</f>
        <v/>
      </c>
      <c r="G292" s="159"/>
      <c r="H292" s="853"/>
      <c r="I292" s="854"/>
      <c r="J292" s="160"/>
      <c r="K292" s="825"/>
      <c r="L292" s="826"/>
      <c r="M292" s="160"/>
      <c r="N292" s="819"/>
      <c r="O292" s="820"/>
      <c r="P292" s="159"/>
      <c r="Q292" s="825"/>
      <c r="R292" s="826"/>
      <c r="S292" s="159"/>
      <c r="T292" s="825"/>
      <c r="U292" s="826"/>
      <c r="V292" s="103" t="str">
        <f>IF(B292="","",VLOOKUP(B292,学連登録!$C$2:$H$3000,6,FALSE))</f>
        <v/>
      </c>
      <c r="W292" s="377"/>
      <c r="X292" s="157"/>
      <c r="Y292" s="118" t="str">
        <f t="shared" si="462"/>
        <v/>
      </c>
      <c r="Z292" s="97" t="str">
        <f>IF(G292="","",VLOOKUP(G292,種目名!$O$5:$T$104,3,0))</f>
        <v/>
      </c>
      <c r="AA292" s="99" t="str">
        <f>IF(J292="","",VLOOKUP(J292,種目名!$O$5:$T$104,3,0))</f>
        <v/>
      </c>
      <c r="AB292" s="119" t="str">
        <f>IF(M292="","",VLOOKUP(M292,種目名!$O$5:$T$104,3,0))</f>
        <v/>
      </c>
      <c r="AC292" s="119" t="str">
        <f>IF(P292="","",VLOOKUP(AF292,種目名!$O$5:$T$104,3,0))</f>
        <v/>
      </c>
      <c r="AD292" s="120" t="str">
        <f>IF(S292="","",VLOOKUP(AI292,種目名!$O$5:$T$104,3,0))</f>
        <v/>
      </c>
      <c r="AE292" s="117">
        <f t="shared" si="463"/>
        <v>0</v>
      </c>
      <c r="AF292" s="157" t="str">
        <f t="shared" si="464"/>
        <v/>
      </c>
      <c r="AG292" s="157" t="str">
        <f t="shared" si="465"/>
        <v/>
      </c>
      <c r="AH292" s="117">
        <f t="shared" si="466"/>
        <v>0</v>
      </c>
      <c r="AI292" s="157" t="str">
        <f t="shared" si="467"/>
        <v/>
      </c>
      <c r="AJ292" s="157" t="str">
        <f t="shared" si="468"/>
        <v/>
      </c>
      <c r="AK292" s="390"/>
      <c r="AL292" s="171">
        <f t="shared" si="385"/>
        <v>0</v>
      </c>
      <c r="AM292" s="399">
        <f t="shared" si="386"/>
        <v>0</v>
      </c>
      <c r="AN292" s="399">
        <f>COUNTIF($B$12:B292,B292)</f>
        <v>0</v>
      </c>
      <c r="AO292" s="399"/>
      <c r="AP292" s="399" t="str">
        <f t="shared" si="387"/>
        <v/>
      </c>
      <c r="AQ292" s="399" t="str">
        <f t="shared" si="388"/>
        <v/>
      </c>
      <c r="AR292" s="399" t="str">
        <f t="shared" si="389"/>
        <v/>
      </c>
      <c r="AS292" s="399" t="str">
        <f t="shared" si="390"/>
        <v/>
      </c>
      <c r="AT292" s="399">
        <f t="shared" si="391"/>
        <v>0</v>
      </c>
      <c r="AU292" s="399" t="str">
        <f t="shared" si="392"/>
        <v/>
      </c>
      <c r="AV292" s="399" t="str">
        <f t="shared" si="393"/>
        <v/>
      </c>
      <c r="AW292" s="399" t="str">
        <f t="shared" si="394"/>
        <v/>
      </c>
      <c r="AX292" s="399" t="str">
        <f t="shared" si="395"/>
        <v/>
      </c>
      <c r="AY292" s="399" t="str">
        <f t="shared" si="396"/>
        <v/>
      </c>
      <c r="AZ292" s="399" t="str">
        <f t="shared" si="397"/>
        <v/>
      </c>
      <c r="BA292" s="399" t="str">
        <f t="shared" si="398"/>
        <v/>
      </c>
      <c r="BB292" s="399" t="str">
        <f t="shared" si="399"/>
        <v/>
      </c>
      <c r="BC292" s="399" t="str">
        <f t="shared" si="400"/>
        <v/>
      </c>
      <c r="BD292" s="403" t="str">
        <f t="shared" si="401"/>
        <v/>
      </c>
      <c r="BE292" s="393">
        <f t="shared" si="402"/>
        <v>0</v>
      </c>
      <c r="BF292" s="157"/>
      <c r="BG292" s="399">
        <f t="shared" si="403"/>
        <v>0</v>
      </c>
      <c r="BH292" s="399">
        <f t="shared" si="404"/>
        <v>0</v>
      </c>
      <c r="BI292" s="412">
        <f t="shared" si="405"/>
        <v>0</v>
      </c>
      <c r="BJ292" s="413">
        <f t="shared" si="381"/>
        <v>0</v>
      </c>
      <c r="BK292" s="398" t="str">
        <f t="shared" si="382"/>
        <v>0</v>
      </c>
      <c r="BL292" s="398" t="str">
        <f t="shared" si="383"/>
        <v>0</v>
      </c>
      <c r="BM292" s="412">
        <f t="shared" si="406"/>
        <v>0</v>
      </c>
      <c r="BN292" s="412" t="str">
        <f t="shared" si="407"/>
        <v>0m0</v>
      </c>
      <c r="BO292" s="399">
        <f t="shared" si="408"/>
        <v>0</v>
      </c>
      <c r="BP292" s="399">
        <f t="shared" si="409"/>
        <v>0</v>
      </c>
      <c r="BQ292" s="412">
        <f t="shared" si="410"/>
        <v>0</v>
      </c>
      <c r="BR292" s="413">
        <f t="shared" si="411"/>
        <v>0</v>
      </c>
      <c r="BS292" s="398" t="str">
        <f t="shared" si="412"/>
        <v>0</v>
      </c>
      <c r="BT292" s="398" t="str">
        <f t="shared" si="413"/>
        <v>0</v>
      </c>
      <c r="BU292" s="412">
        <f t="shared" si="414"/>
        <v>0</v>
      </c>
      <c r="BV292" s="412" t="str">
        <f t="shared" si="415"/>
        <v>0m0</v>
      </c>
      <c r="BW292" s="399">
        <f t="shared" si="416"/>
        <v>0</v>
      </c>
      <c r="BX292" s="399">
        <f t="shared" si="417"/>
        <v>0</v>
      </c>
      <c r="BY292" s="412">
        <f t="shared" si="418"/>
        <v>0</v>
      </c>
      <c r="BZ292" s="413">
        <f t="shared" si="419"/>
        <v>0</v>
      </c>
      <c r="CA292" s="398" t="str">
        <f t="shared" si="420"/>
        <v>0</v>
      </c>
      <c r="CB292" s="398" t="str">
        <f t="shared" si="421"/>
        <v>0</v>
      </c>
      <c r="CC292" s="412">
        <f t="shared" si="422"/>
        <v>0</v>
      </c>
      <c r="CD292" s="412" t="str">
        <f t="shared" si="423"/>
        <v>0m0</v>
      </c>
      <c r="CE292" s="399">
        <f t="shared" si="424"/>
        <v>0</v>
      </c>
      <c r="CF292" s="399">
        <f t="shared" si="425"/>
        <v>0</v>
      </c>
      <c r="CG292" s="412">
        <f t="shared" si="426"/>
        <v>0</v>
      </c>
      <c r="CH292" s="413">
        <f t="shared" si="427"/>
        <v>0</v>
      </c>
      <c r="CI292" s="398" t="str">
        <f t="shared" si="428"/>
        <v>0</v>
      </c>
      <c r="CJ292" s="398" t="str">
        <f t="shared" si="429"/>
        <v>0</v>
      </c>
      <c r="CK292" s="412">
        <f t="shared" si="430"/>
        <v>0</v>
      </c>
      <c r="CL292" s="412" t="str">
        <f t="shared" si="431"/>
        <v>0m0</v>
      </c>
      <c r="CM292" s="399">
        <f t="shared" si="432"/>
        <v>0</v>
      </c>
      <c r="CN292" s="399">
        <f t="shared" si="433"/>
        <v>0</v>
      </c>
      <c r="CO292" s="412">
        <f t="shared" si="434"/>
        <v>0</v>
      </c>
      <c r="CP292" s="413">
        <f t="shared" si="435"/>
        <v>0</v>
      </c>
      <c r="CQ292" s="398" t="str">
        <f t="shared" si="436"/>
        <v>0</v>
      </c>
      <c r="CR292" s="398" t="str">
        <f t="shared" si="437"/>
        <v>0</v>
      </c>
      <c r="CS292" s="412">
        <f t="shared" si="438"/>
        <v>0</v>
      </c>
      <c r="CT292" s="412" t="str">
        <f t="shared" si="439"/>
        <v>0m0</v>
      </c>
      <c r="CU292" s="412">
        <f t="shared" si="440"/>
        <v>0</v>
      </c>
      <c r="CV292" s="412">
        <f t="shared" si="441"/>
        <v>0</v>
      </c>
      <c r="CW292" s="412">
        <f t="shared" si="442"/>
        <v>0</v>
      </c>
      <c r="CX292" s="412">
        <f t="shared" si="443"/>
        <v>0</v>
      </c>
      <c r="CY292" s="412">
        <f t="shared" si="444"/>
        <v>0</v>
      </c>
      <c r="CZ292" s="412" t="str">
        <f t="shared" si="445"/>
        <v/>
      </c>
      <c r="DA292" s="412" t="str">
        <f t="shared" si="446"/>
        <v/>
      </c>
      <c r="DB292" s="412" t="str">
        <f t="shared" si="447"/>
        <v/>
      </c>
      <c r="DC292" s="412" t="str">
        <f t="shared" si="448"/>
        <v/>
      </c>
      <c r="DD292" s="412" t="str">
        <f t="shared" si="449"/>
        <v/>
      </c>
      <c r="DE292" s="412"/>
      <c r="DG292" s="412" t="str">
        <f t="shared" si="450"/>
        <v/>
      </c>
      <c r="DH292" s="412" t="str">
        <f t="shared" si="451"/>
        <v/>
      </c>
      <c r="DI292" s="412">
        <f t="shared" si="452"/>
        <v>0</v>
      </c>
      <c r="DJ292" s="412" t="str">
        <f t="shared" si="453"/>
        <v/>
      </c>
      <c r="DK292" s="412" t="str">
        <f t="shared" si="454"/>
        <v/>
      </c>
      <c r="DL292" s="412" t="str">
        <f t="shared" si="455"/>
        <v/>
      </c>
      <c r="DM292" s="412" t="str">
        <f t="shared" si="456"/>
        <v/>
      </c>
      <c r="DN292" s="412" t="str">
        <f t="shared" si="457"/>
        <v/>
      </c>
      <c r="DO292" s="412" t="str">
        <f t="shared" si="458"/>
        <v/>
      </c>
      <c r="DR292" s="494"/>
      <c r="DS292" s="393">
        <f t="shared" si="461"/>
        <v>0</v>
      </c>
      <c r="DT292" s="393">
        <f t="shared" si="459"/>
        <v>0</v>
      </c>
      <c r="DU292" s="411">
        <f t="shared" si="460"/>
        <v>0</v>
      </c>
      <c r="DX292" s="494" t="e">
        <f>IF(BG292&lt;270000,○,"")</f>
        <v>#NAME?</v>
      </c>
    </row>
    <row r="293" spans="1:128" s="411" customFormat="1" ht="18" hidden="1" customHeight="1" thickBot="1">
      <c r="A293" s="145" t="str">
        <f t="shared" si="384"/>
        <v/>
      </c>
      <c r="B293" s="158"/>
      <c r="C293" s="31" t="str">
        <f>IF(B293="","",VLOOKUP(B293,学連登録!$C$2:$G$3000,2,FALSE))</f>
        <v/>
      </c>
      <c r="D293" s="32" t="str">
        <f>IF(B293="","",VLOOKUP(B293,学連登録!$C$2:$G$3000,3,FALSE))</f>
        <v/>
      </c>
      <c r="E293" s="33" t="str">
        <f>IF(B293="","",VLOOKUP(B293,学連登録!$C$2:$G$3000,4,FALSE))</f>
        <v/>
      </c>
      <c r="F293" s="383" t="str">
        <f>IF(B293="","",VLOOKUP(B293,学連登録!$C$2:$I$3000,7,FALSE))</f>
        <v/>
      </c>
      <c r="G293" s="159"/>
      <c r="H293" s="853"/>
      <c r="I293" s="854"/>
      <c r="J293" s="160"/>
      <c r="K293" s="825"/>
      <c r="L293" s="826"/>
      <c r="M293" s="160"/>
      <c r="N293" s="819"/>
      <c r="O293" s="820"/>
      <c r="P293" s="159"/>
      <c r="Q293" s="825"/>
      <c r="R293" s="826"/>
      <c r="S293" s="159"/>
      <c r="T293" s="825"/>
      <c r="U293" s="826"/>
      <c r="V293" s="103" t="str">
        <f>IF(B293="","",VLOOKUP(B293,学連登録!$C$2:$H$3000,6,FALSE))</f>
        <v/>
      </c>
      <c r="W293" s="377"/>
      <c r="X293" s="157"/>
      <c r="Y293" s="118" t="str">
        <f t="shared" si="462"/>
        <v/>
      </c>
      <c r="Z293" s="97" t="str">
        <f>IF(G293="","",VLOOKUP(G293,種目名!$O$5:$T$104,3,0))</f>
        <v/>
      </c>
      <c r="AA293" s="99" t="str">
        <f>IF(J293="","",VLOOKUP(J293,種目名!$O$5:$T$104,3,0))</f>
        <v/>
      </c>
      <c r="AB293" s="119" t="str">
        <f>IF(M293="","",VLOOKUP(M293,種目名!$O$5:$T$104,3,0))</f>
        <v/>
      </c>
      <c r="AC293" s="119" t="str">
        <f>IF(P293="","",VLOOKUP(AF293,種目名!$O$5:$T$104,3,0))</f>
        <v/>
      </c>
      <c r="AD293" s="120" t="str">
        <f>IF(S293="","",VLOOKUP(AI293,種目名!$O$5:$T$104,3,0))</f>
        <v/>
      </c>
      <c r="AE293" s="117">
        <f t="shared" si="463"/>
        <v>0</v>
      </c>
      <c r="AF293" s="157" t="str">
        <f t="shared" si="464"/>
        <v/>
      </c>
      <c r="AG293" s="157" t="str">
        <f t="shared" si="465"/>
        <v/>
      </c>
      <c r="AH293" s="117">
        <f t="shared" si="466"/>
        <v>0</v>
      </c>
      <c r="AI293" s="157" t="str">
        <f t="shared" si="467"/>
        <v/>
      </c>
      <c r="AJ293" s="157" t="str">
        <f t="shared" si="468"/>
        <v/>
      </c>
      <c r="AK293" s="390"/>
      <c r="AL293" s="171">
        <f t="shared" si="385"/>
        <v>0</v>
      </c>
      <c r="AM293" s="399">
        <f t="shared" si="386"/>
        <v>0</v>
      </c>
      <c r="AN293" s="399">
        <f>COUNTIF($B$12:B293,B293)</f>
        <v>0</v>
      </c>
      <c r="AO293" s="399"/>
      <c r="AP293" s="399" t="str">
        <f t="shared" si="387"/>
        <v/>
      </c>
      <c r="AQ293" s="399" t="str">
        <f t="shared" si="388"/>
        <v/>
      </c>
      <c r="AR293" s="399" t="str">
        <f t="shared" si="389"/>
        <v/>
      </c>
      <c r="AS293" s="399" t="str">
        <f t="shared" si="390"/>
        <v/>
      </c>
      <c r="AT293" s="399">
        <f t="shared" si="391"/>
        <v>0</v>
      </c>
      <c r="AU293" s="399" t="str">
        <f t="shared" si="392"/>
        <v/>
      </c>
      <c r="AV293" s="399" t="str">
        <f t="shared" si="393"/>
        <v/>
      </c>
      <c r="AW293" s="399" t="str">
        <f t="shared" si="394"/>
        <v/>
      </c>
      <c r="AX293" s="399" t="str">
        <f t="shared" si="395"/>
        <v/>
      </c>
      <c r="AY293" s="399" t="str">
        <f t="shared" si="396"/>
        <v/>
      </c>
      <c r="AZ293" s="399" t="str">
        <f t="shared" si="397"/>
        <v/>
      </c>
      <c r="BA293" s="399" t="str">
        <f t="shared" si="398"/>
        <v/>
      </c>
      <c r="BB293" s="399" t="str">
        <f t="shared" si="399"/>
        <v/>
      </c>
      <c r="BC293" s="399" t="str">
        <f t="shared" si="400"/>
        <v/>
      </c>
      <c r="BD293" s="403" t="str">
        <f t="shared" si="401"/>
        <v/>
      </c>
      <c r="BE293" s="393">
        <f t="shared" si="402"/>
        <v>0</v>
      </c>
      <c r="BF293" s="157"/>
      <c r="BG293" s="399">
        <f t="shared" si="403"/>
        <v>0</v>
      </c>
      <c r="BH293" s="399">
        <f t="shared" si="404"/>
        <v>0</v>
      </c>
      <c r="BI293" s="412">
        <f t="shared" si="405"/>
        <v>0</v>
      </c>
      <c r="BJ293" s="413">
        <f t="shared" si="381"/>
        <v>0</v>
      </c>
      <c r="BK293" s="398" t="str">
        <f t="shared" si="382"/>
        <v>0</v>
      </c>
      <c r="BL293" s="398" t="str">
        <f t="shared" si="383"/>
        <v>0</v>
      </c>
      <c r="BM293" s="412">
        <f t="shared" si="406"/>
        <v>0</v>
      </c>
      <c r="BN293" s="412" t="str">
        <f t="shared" si="407"/>
        <v>0m0</v>
      </c>
      <c r="BO293" s="399">
        <f t="shared" si="408"/>
        <v>0</v>
      </c>
      <c r="BP293" s="399">
        <f t="shared" si="409"/>
        <v>0</v>
      </c>
      <c r="BQ293" s="412">
        <f t="shared" si="410"/>
        <v>0</v>
      </c>
      <c r="BR293" s="413">
        <f t="shared" si="411"/>
        <v>0</v>
      </c>
      <c r="BS293" s="398" t="str">
        <f t="shared" si="412"/>
        <v>0</v>
      </c>
      <c r="BT293" s="398" t="str">
        <f t="shared" si="413"/>
        <v>0</v>
      </c>
      <c r="BU293" s="412">
        <f t="shared" si="414"/>
        <v>0</v>
      </c>
      <c r="BV293" s="412" t="str">
        <f t="shared" si="415"/>
        <v>0m0</v>
      </c>
      <c r="BW293" s="399">
        <f t="shared" si="416"/>
        <v>0</v>
      </c>
      <c r="BX293" s="399">
        <f t="shared" si="417"/>
        <v>0</v>
      </c>
      <c r="BY293" s="412">
        <f t="shared" si="418"/>
        <v>0</v>
      </c>
      <c r="BZ293" s="413">
        <f t="shared" si="419"/>
        <v>0</v>
      </c>
      <c r="CA293" s="398" t="str">
        <f t="shared" si="420"/>
        <v>0</v>
      </c>
      <c r="CB293" s="398" t="str">
        <f t="shared" si="421"/>
        <v>0</v>
      </c>
      <c r="CC293" s="412">
        <f t="shared" si="422"/>
        <v>0</v>
      </c>
      <c r="CD293" s="412" t="str">
        <f t="shared" si="423"/>
        <v>0m0</v>
      </c>
      <c r="CE293" s="399">
        <f t="shared" si="424"/>
        <v>0</v>
      </c>
      <c r="CF293" s="399">
        <f t="shared" si="425"/>
        <v>0</v>
      </c>
      <c r="CG293" s="412">
        <f t="shared" si="426"/>
        <v>0</v>
      </c>
      <c r="CH293" s="413">
        <f t="shared" si="427"/>
        <v>0</v>
      </c>
      <c r="CI293" s="398" t="str">
        <f t="shared" si="428"/>
        <v>0</v>
      </c>
      <c r="CJ293" s="398" t="str">
        <f t="shared" si="429"/>
        <v>0</v>
      </c>
      <c r="CK293" s="412">
        <f t="shared" si="430"/>
        <v>0</v>
      </c>
      <c r="CL293" s="412" t="str">
        <f t="shared" si="431"/>
        <v>0m0</v>
      </c>
      <c r="CM293" s="399">
        <f t="shared" si="432"/>
        <v>0</v>
      </c>
      <c r="CN293" s="399">
        <f t="shared" si="433"/>
        <v>0</v>
      </c>
      <c r="CO293" s="412">
        <f t="shared" si="434"/>
        <v>0</v>
      </c>
      <c r="CP293" s="413">
        <f t="shared" si="435"/>
        <v>0</v>
      </c>
      <c r="CQ293" s="398" t="str">
        <f t="shared" si="436"/>
        <v>0</v>
      </c>
      <c r="CR293" s="398" t="str">
        <f t="shared" si="437"/>
        <v>0</v>
      </c>
      <c r="CS293" s="412">
        <f t="shared" si="438"/>
        <v>0</v>
      </c>
      <c r="CT293" s="412" t="str">
        <f t="shared" si="439"/>
        <v>0m0</v>
      </c>
      <c r="CU293" s="412">
        <f t="shared" si="440"/>
        <v>0</v>
      </c>
      <c r="CV293" s="412">
        <f t="shared" si="441"/>
        <v>0</v>
      </c>
      <c r="CW293" s="412">
        <f t="shared" si="442"/>
        <v>0</v>
      </c>
      <c r="CX293" s="412">
        <f t="shared" si="443"/>
        <v>0</v>
      </c>
      <c r="CY293" s="412">
        <f t="shared" si="444"/>
        <v>0</v>
      </c>
      <c r="CZ293" s="412" t="str">
        <f t="shared" si="445"/>
        <v/>
      </c>
      <c r="DA293" s="412" t="str">
        <f t="shared" si="446"/>
        <v/>
      </c>
      <c r="DB293" s="412" t="str">
        <f t="shared" si="447"/>
        <v/>
      </c>
      <c r="DC293" s="412" t="str">
        <f t="shared" si="448"/>
        <v/>
      </c>
      <c r="DD293" s="412" t="str">
        <f t="shared" si="449"/>
        <v/>
      </c>
      <c r="DE293" s="412"/>
      <c r="DG293" s="412" t="str">
        <f t="shared" si="450"/>
        <v/>
      </c>
      <c r="DH293" s="412" t="str">
        <f t="shared" si="451"/>
        <v/>
      </c>
      <c r="DI293" s="412">
        <f t="shared" si="452"/>
        <v>0</v>
      </c>
      <c r="DJ293" s="412" t="str">
        <f t="shared" si="453"/>
        <v/>
      </c>
      <c r="DK293" s="412" t="str">
        <f t="shared" si="454"/>
        <v/>
      </c>
      <c r="DL293" s="412" t="str">
        <f t="shared" si="455"/>
        <v/>
      </c>
      <c r="DM293" s="412" t="str">
        <f t="shared" si="456"/>
        <v/>
      </c>
      <c r="DN293" s="412" t="str">
        <f t="shared" si="457"/>
        <v/>
      </c>
      <c r="DO293" s="412" t="str">
        <f t="shared" si="458"/>
        <v/>
      </c>
      <c r="DR293" s="494"/>
      <c r="DS293" s="393">
        <f t="shared" si="461"/>
        <v>0</v>
      </c>
      <c r="DT293" s="393">
        <f t="shared" si="459"/>
        <v>0</v>
      </c>
      <c r="DU293" s="411">
        <f t="shared" si="460"/>
        <v>0</v>
      </c>
      <c r="DX293" s="494" t="e">
        <f>IF(BG293&lt;270000,○,"")</f>
        <v>#NAME?</v>
      </c>
    </row>
    <row r="294" spans="1:128" s="411" customFormat="1" ht="18" hidden="1" customHeight="1" thickBot="1">
      <c r="A294" s="145" t="str">
        <f t="shared" si="384"/>
        <v/>
      </c>
      <c r="B294" s="158"/>
      <c r="C294" s="31" t="str">
        <f>IF(B294="","",VLOOKUP(B294,学連登録!$C$2:$G$3000,2,FALSE))</f>
        <v/>
      </c>
      <c r="D294" s="32" t="str">
        <f>IF(B294="","",VLOOKUP(B294,学連登録!$C$2:$G$3000,3,FALSE))</f>
        <v/>
      </c>
      <c r="E294" s="33" t="str">
        <f>IF(B294="","",VLOOKUP(B294,学連登録!$C$2:$G$3000,4,FALSE))</f>
        <v/>
      </c>
      <c r="F294" s="383" t="str">
        <f>IF(B294="","",VLOOKUP(B294,学連登録!$C$2:$I$3000,7,FALSE))</f>
        <v/>
      </c>
      <c r="G294" s="159"/>
      <c r="H294" s="853"/>
      <c r="I294" s="854"/>
      <c r="J294" s="160"/>
      <c r="K294" s="825"/>
      <c r="L294" s="826"/>
      <c r="M294" s="160"/>
      <c r="N294" s="819"/>
      <c r="O294" s="820"/>
      <c r="P294" s="159"/>
      <c r="Q294" s="825"/>
      <c r="R294" s="826"/>
      <c r="S294" s="159"/>
      <c r="T294" s="825"/>
      <c r="U294" s="826"/>
      <c r="V294" s="103" t="str">
        <f>IF(B294="","",VLOOKUP(B294,学連登録!$C$2:$H$3000,6,FALSE))</f>
        <v/>
      </c>
      <c r="W294" s="377"/>
      <c r="X294" s="157"/>
      <c r="Y294" s="118" t="str">
        <f t="shared" si="462"/>
        <v/>
      </c>
      <c r="Z294" s="97" t="str">
        <f>IF(G294="","",VLOOKUP(G294,種目名!$O$5:$T$104,3,0))</f>
        <v/>
      </c>
      <c r="AA294" s="99" t="str">
        <f>IF(J294="","",VLOOKUP(J294,種目名!$O$5:$T$104,3,0))</f>
        <v/>
      </c>
      <c r="AB294" s="119" t="str">
        <f>IF(M294="","",VLOOKUP(M294,種目名!$O$5:$T$104,3,0))</f>
        <v/>
      </c>
      <c r="AC294" s="119" t="str">
        <f>IF(P294="","",VLOOKUP(AF294,種目名!$O$5:$T$104,3,0))</f>
        <v/>
      </c>
      <c r="AD294" s="120" t="str">
        <f>IF(S294="","",VLOOKUP(AI294,種目名!$O$5:$T$104,3,0))</f>
        <v/>
      </c>
      <c r="AE294" s="117">
        <f t="shared" si="463"/>
        <v>0</v>
      </c>
      <c r="AF294" s="157" t="str">
        <f t="shared" si="464"/>
        <v/>
      </c>
      <c r="AG294" s="157" t="str">
        <f t="shared" si="465"/>
        <v/>
      </c>
      <c r="AH294" s="117">
        <f t="shared" si="466"/>
        <v>0</v>
      </c>
      <c r="AI294" s="157" t="str">
        <f t="shared" si="467"/>
        <v/>
      </c>
      <c r="AJ294" s="157" t="str">
        <f t="shared" si="468"/>
        <v/>
      </c>
      <c r="AK294" s="390"/>
      <c r="AL294" s="171">
        <f t="shared" si="385"/>
        <v>0</v>
      </c>
      <c r="AM294" s="399">
        <f t="shared" si="386"/>
        <v>0</v>
      </c>
      <c r="AN294" s="399">
        <f>COUNTIF($B$12:B294,B294)</f>
        <v>0</v>
      </c>
      <c r="AO294" s="399"/>
      <c r="AP294" s="399" t="str">
        <f t="shared" si="387"/>
        <v/>
      </c>
      <c r="AQ294" s="399" t="str">
        <f t="shared" si="388"/>
        <v/>
      </c>
      <c r="AR294" s="399" t="str">
        <f t="shared" si="389"/>
        <v/>
      </c>
      <c r="AS294" s="399" t="str">
        <f t="shared" si="390"/>
        <v/>
      </c>
      <c r="AT294" s="399">
        <f t="shared" si="391"/>
        <v>0</v>
      </c>
      <c r="AU294" s="399" t="str">
        <f t="shared" si="392"/>
        <v/>
      </c>
      <c r="AV294" s="399" t="str">
        <f t="shared" si="393"/>
        <v/>
      </c>
      <c r="AW294" s="399" t="str">
        <f t="shared" si="394"/>
        <v/>
      </c>
      <c r="AX294" s="399" t="str">
        <f t="shared" si="395"/>
        <v/>
      </c>
      <c r="AY294" s="399" t="str">
        <f t="shared" si="396"/>
        <v/>
      </c>
      <c r="AZ294" s="399" t="str">
        <f t="shared" si="397"/>
        <v/>
      </c>
      <c r="BA294" s="399" t="str">
        <f t="shared" si="398"/>
        <v/>
      </c>
      <c r="BB294" s="399" t="str">
        <f t="shared" si="399"/>
        <v/>
      </c>
      <c r="BC294" s="399" t="str">
        <f t="shared" si="400"/>
        <v/>
      </c>
      <c r="BD294" s="403" t="str">
        <f t="shared" si="401"/>
        <v/>
      </c>
      <c r="BE294" s="393">
        <f t="shared" si="402"/>
        <v>0</v>
      </c>
      <c r="BF294" s="157"/>
      <c r="BG294" s="399">
        <f t="shared" si="403"/>
        <v>0</v>
      </c>
      <c r="BH294" s="399">
        <f t="shared" si="404"/>
        <v>0</v>
      </c>
      <c r="BI294" s="412">
        <f t="shared" si="405"/>
        <v>0</v>
      </c>
      <c r="BJ294" s="413">
        <f t="shared" si="381"/>
        <v>0</v>
      </c>
      <c r="BK294" s="398" t="str">
        <f t="shared" si="382"/>
        <v>0</v>
      </c>
      <c r="BL294" s="398" t="str">
        <f t="shared" si="383"/>
        <v>0</v>
      </c>
      <c r="BM294" s="412">
        <f t="shared" si="406"/>
        <v>0</v>
      </c>
      <c r="BN294" s="412" t="str">
        <f t="shared" si="407"/>
        <v>0m0</v>
      </c>
      <c r="BO294" s="399">
        <f t="shared" si="408"/>
        <v>0</v>
      </c>
      <c r="BP294" s="399">
        <f t="shared" si="409"/>
        <v>0</v>
      </c>
      <c r="BQ294" s="412">
        <f t="shared" si="410"/>
        <v>0</v>
      </c>
      <c r="BR294" s="413">
        <f t="shared" si="411"/>
        <v>0</v>
      </c>
      <c r="BS294" s="398" t="str">
        <f t="shared" si="412"/>
        <v>0</v>
      </c>
      <c r="BT294" s="398" t="str">
        <f t="shared" si="413"/>
        <v>0</v>
      </c>
      <c r="BU294" s="412">
        <f t="shared" si="414"/>
        <v>0</v>
      </c>
      <c r="BV294" s="412" t="str">
        <f t="shared" si="415"/>
        <v>0m0</v>
      </c>
      <c r="BW294" s="399">
        <f t="shared" si="416"/>
        <v>0</v>
      </c>
      <c r="BX294" s="399">
        <f t="shared" si="417"/>
        <v>0</v>
      </c>
      <c r="BY294" s="412">
        <f t="shared" si="418"/>
        <v>0</v>
      </c>
      <c r="BZ294" s="413">
        <f t="shared" si="419"/>
        <v>0</v>
      </c>
      <c r="CA294" s="398" t="str">
        <f t="shared" si="420"/>
        <v>0</v>
      </c>
      <c r="CB294" s="398" t="str">
        <f t="shared" si="421"/>
        <v>0</v>
      </c>
      <c r="CC294" s="412">
        <f t="shared" si="422"/>
        <v>0</v>
      </c>
      <c r="CD294" s="412" t="str">
        <f t="shared" si="423"/>
        <v>0m0</v>
      </c>
      <c r="CE294" s="399">
        <f t="shared" si="424"/>
        <v>0</v>
      </c>
      <c r="CF294" s="399">
        <f t="shared" si="425"/>
        <v>0</v>
      </c>
      <c r="CG294" s="412">
        <f t="shared" si="426"/>
        <v>0</v>
      </c>
      <c r="CH294" s="413">
        <f t="shared" si="427"/>
        <v>0</v>
      </c>
      <c r="CI294" s="398" t="str">
        <f t="shared" si="428"/>
        <v>0</v>
      </c>
      <c r="CJ294" s="398" t="str">
        <f t="shared" si="429"/>
        <v>0</v>
      </c>
      <c r="CK294" s="412">
        <f t="shared" si="430"/>
        <v>0</v>
      </c>
      <c r="CL294" s="412" t="str">
        <f t="shared" si="431"/>
        <v>0m0</v>
      </c>
      <c r="CM294" s="399">
        <f t="shared" si="432"/>
        <v>0</v>
      </c>
      <c r="CN294" s="399">
        <f t="shared" si="433"/>
        <v>0</v>
      </c>
      <c r="CO294" s="412">
        <f t="shared" si="434"/>
        <v>0</v>
      </c>
      <c r="CP294" s="413">
        <f t="shared" si="435"/>
        <v>0</v>
      </c>
      <c r="CQ294" s="398" t="str">
        <f t="shared" si="436"/>
        <v>0</v>
      </c>
      <c r="CR294" s="398" t="str">
        <f t="shared" si="437"/>
        <v>0</v>
      </c>
      <c r="CS294" s="412">
        <f t="shared" si="438"/>
        <v>0</v>
      </c>
      <c r="CT294" s="412" t="str">
        <f t="shared" si="439"/>
        <v>0m0</v>
      </c>
      <c r="CU294" s="412">
        <f t="shared" si="440"/>
        <v>0</v>
      </c>
      <c r="CV294" s="412">
        <f t="shared" si="441"/>
        <v>0</v>
      </c>
      <c r="CW294" s="412">
        <f t="shared" si="442"/>
        <v>0</v>
      </c>
      <c r="CX294" s="412">
        <f t="shared" si="443"/>
        <v>0</v>
      </c>
      <c r="CY294" s="412">
        <f t="shared" si="444"/>
        <v>0</v>
      </c>
      <c r="CZ294" s="412" t="str">
        <f t="shared" si="445"/>
        <v/>
      </c>
      <c r="DA294" s="412" t="str">
        <f t="shared" si="446"/>
        <v/>
      </c>
      <c r="DB294" s="412" t="str">
        <f t="shared" si="447"/>
        <v/>
      </c>
      <c r="DC294" s="412" t="str">
        <f t="shared" si="448"/>
        <v/>
      </c>
      <c r="DD294" s="412" t="str">
        <f t="shared" si="449"/>
        <v/>
      </c>
      <c r="DE294" s="412"/>
      <c r="DG294" s="412" t="str">
        <f t="shared" si="450"/>
        <v/>
      </c>
      <c r="DH294" s="412" t="str">
        <f t="shared" si="451"/>
        <v/>
      </c>
      <c r="DI294" s="412">
        <f t="shared" si="452"/>
        <v>0</v>
      </c>
      <c r="DJ294" s="412" t="str">
        <f t="shared" si="453"/>
        <v/>
      </c>
      <c r="DK294" s="412" t="str">
        <f t="shared" si="454"/>
        <v/>
      </c>
      <c r="DL294" s="412" t="str">
        <f t="shared" si="455"/>
        <v/>
      </c>
      <c r="DM294" s="412" t="str">
        <f t="shared" si="456"/>
        <v/>
      </c>
      <c r="DN294" s="412" t="str">
        <f t="shared" si="457"/>
        <v/>
      </c>
      <c r="DO294" s="412" t="str">
        <f t="shared" si="458"/>
        <v/>
      </c>
      <c r="DR294" s="494"/>
      <c r="DS294" s="393">
        <f t="shared" si="461"/>
        <v>0</v>
      </c>
      <c r="DT294" s="393">
        <f t="shared" si="459"/>
        <v>0</v>
      </c>
      <c r="DU294" s="411">
        <f t="shared" si="460"/>
        <v>0</v>
      </c>
      <c r="DX294" s="494" t="e">
        <f>IF(BG294&lt;270000,○,"")</f>
        <v>#NAME?</v>
      </c>
    </row>
    <row r="295" spans="1:128" s="411" customFormat="1" ht="18" hidden="1" customHeight="1" thickBot="1">
      <c r="A295" s="145" t="str">
        <f t="shared" si="384"/>
        <v/>
      </c>
      <c r="B295" s="158"/>
      <c r="C295" s="31" t="str">
        <f>IF(B295="","",VLOOKUP(B295,学連登録!$C$2:$G$3000,2,FALSE))</f>
        <v/>
      </c>
      <c r="D295" s="32" t="str">
        <f>IF(B295="","",VLOOKUP(B295,学連登録!$C$2:$G$3000,3,FALSE))</f>
        <v/>
      </c>
      <c r="E295" s="33" t="str">
        <f>IF(B295="","",VLOOKUP(B295,学連登録!$C$2:$G$3000,4,FALSE))</f>
        <v/>
      </c>
      <c r="F295" s="383" t="str">
        <f>IF(B295="","",VLOOKUP(B295,学連登録!$C$2:$I$3000,7,FALSE))</f>
        <v/>
      </c>
      <c r="G295" s="159"/>
      <c r="H295" s="853"/>
      <c r="I295" s="854"/>
      <c r="J295" s="160"/>
      <c r="K295" s="825"/>
      <c r="L295" s="826"/>
      <c r="M295" s="160"/>
      <c r="N295" s="819"/>
      <c r="O295" s="820"/>
      <c r="P295" s="159"/>
      <c r="Q295" s="825"/>
      <c r="R295" s="826"/>
      <c r="S295" s="159"/>
      <c r="T295" s="825"/>
      <c r="U295" s="826"/>
      <c r="V295" s="103" t="str">
        <f>IF(B295="","",VLOOKUP(B295,学連登録!$C$2:$H$3000,6,FALSE))</f>
        <v/>
      </c>
      <c r="W295" s="377"/>
      <c r="X295" s="157"/>
      <c r="Y295" s="118" t="str">
        <f t="shared" si="462"/>
        <v/>
      </c>
      <c r="Z295" s="97" t="str">
        <f>IF(G295="","",VLOOKUP(G295,種目名!$O$5:$T$104,3,0))</f>
        <v/>
      </c>
      <c r="AA295" s="99" t="str">
        <f>IF(J295="","",VLOOKUP(J295,種目名!$O$5:$T$104,3,0))</f>
        <v/>
      </c>
      <c r="AB295" s="119" t="str">
        <f>IF(M295="","",VLOOKUP(M295,種目名!$O$5:$T$104,3,0))</f>
        <v/>
      </c>
      <c r="AC295" s="119" t="str">
        <f>IF(P295="","",VLOOKUP(AF295,種目名!$O$5:$T$104,3,0))</f>
        <v/>
      </c>
      <c r="AD295" s="120" t="str">
        <f>IF(S295="","",VLOOKUP(AI295,種目名!$O$5:$T$104,3,0))</f>
        <v/>
      </c>
      <c r="AE295" s="117">
        <f t="shared" si="463"/>
        <v>0</v>
      </c>
      <c r="AF295" s="157" t="str">
        <f t="shared" si="464"/>
        <v/>
      </c>
      <c r="AG295" s="157" t="str">
        <f t="shared" si="465"/>
        <v/>
      </c>
      <c r="AH295" s="117">
        <f t="shared" si="466"/>
        <v>0</v>
      </c>
      <c r="AI295" s="157" t="str">
        <f t="shared" si="467"/>
        <v/>
      </c>
      <c r="AJ295" s="157" t="str">
        <f t="shared" si="468"/>
        <v/>
      </c>
      <c r="AK295" s="390"/>
      <c r="AL295" s="171">
        <f t="shared" si="385"/>
        <v>0</v>
      </c>
      <c r="AM295" s="399">
        <f t="shared" si="386"/>
        <v>0</v>
      </c>
      <c r="AN295" s="399">
        <f>COUNTIF($B$12:B295,B295)</f>
        <v>0</v>
      </c>
      <c r="AO295" s="399"/>
      <c r="AP295" s="399" t="str">
        <f t="shared" si="387"/>
        <v/>
      </c>
      <c r="AQ295" s="399" t="str">
        <f t="shared" si="388"/>
        <v/>
      </c>
      <c r="AR295" s="399" t="str">
        <f t="shared" si="389"/>
        <v/>
      </c>
      <c r="AS295" s="399" t="str">
        <f t="shared" si="390"/>
        <v/>
      </c>
      <c r="AT295" s="399">
        <f t="shared" si="391"/>
        <v>0</v>
      </c>
      <c r="AU295" s="399" t="str">
        <f t="shared" si="392"/>
        <v/>
      </c>
      <c r="AV295" s="399" t="str">
        <f t="shared" si="393"/>
        <v/>
      </c>
      <c r="AW295" s="399" t="str">
        <f t="shared" si="394"/>
        <v/>
      </c>
      <c r="AX295" s="399" t="str">
        <f t="shared" si="395"/>
        <v/>
      </c>
      <c r="AY295" s="399" t="str">
        <f t="shared" si="396"/>
        <v/>
      </c>
      <c r="AZ295" s="399" t="str">
        <f t="shared" si="397"/>
        <v/>
      </c>
      <c r="BA295" s="399" t="str">
        <f t="shared" si="398"/>
        <v/>
      </c>
      <c r="BB295" s="399" t="str">
        <f t="shared" si="399"/>
        <v/>
      </c>
      <c r="BC295" s="399" t="str">
        <f t="shared" si="400"/>
        <v/>
      </c>
      <c r="BD295" s="403" t="str">
        <f t="shared" si="401"/>
        <v/>
      </c>
      <c r="BE295" s="393">
        <f t="shared" si="402"/>
        <v>0</v>
      </c>
      <c r="BF295" s="157"/>
      <c r="BG295" s="399">
        <f t="shared" si="403"/>
        <v>0</v>
      </c>
      <c r="BH295" s="399">
        <f t="shared" si="404"/>
        <v>0</v>
      </c>
      <c r="BI295" s="412">
        <f t="shared" si="405"/>
        <v>0</v>
      </c>
      <c r="BJ295" s="413">
        <f t="shared" si="381"/>
        <v>0</v>
      </c>
      <c r="BK295" s="398" t="str">
        <f t="shared" si="382"/>
        <v>0</v>
      </c>
      <c r="BL295" s="398" t="str">
        <f t="shared" si="383"/>
        <v>0</v>
      </c>
      <c r="BM295" s="412">
        <f t="shared" si="406"/>
        <v>0</v>
      </c>
      <c r="BN295" s="412" t="str">
        <f t="shared" si="407"/>
        <v>0m0</v>
      </c>
      <c r="BO295" s="399">
        <f t="shared" si="408"/>
        <v>0</v>
      </c>
      <c r="BP295" s="399">
        <f t="shared" si="409"/>
        <v>0</v>
      </c>
      <c r="BQ295" s="412">
        <f t="shared" si="410"/>
        <v>0</v>
      </c>
      <c r="BR295" s="413">
        <f t="shared" si="411"/>
        <v>0</v>
      </c>
      <c r="BS295" s="398" t="str">
        <f t="shared" si="412"/>
        <v>0</v>
      </c>
      <c r="BT295" s="398" t="str">
        <f t="shared" si="413"/>
        <v>0</v>
      </c>
      <c r="BU295" s="412">
        <f t="shared" si="414"/>
        <v>0</v>
      </c>
      <c r="BV295" s="412" t="str">
        <f t="shared" si="415"/>
        <v>0m0</v>
      </c>
      <c r="BW295" s="399">
        <f t="shared" si="416"/>
        <v>0</v>
      </c>
      <c r="BX295" s="399">
        <f t="shared" si="417"/>
        <v>0</v>
      </c>
      <c r="BY295" s="412">
        <f t="shared" si="418"/>
        <v>0</v>
      </c>
      <c r="BZ295" s="413">
        <f t="shared" si="419"/>
        <v>0</v>
      </c>
      <c r="CA295" s="398" t="str">
        <f t="shared" si="420"/>
        <v>0</v>
      </c>
      <c r="CB295" s="398" t="str">
        <f t="shared" si="421"/>
        <v>0</v>
      </c>
      <c r="CC295" s="412">
        <f t="shared" si="422"/>
        <v>0</v>
      </c>
      <c r="CD295" s="412" t="str">
        <f t="shared" si="423"/>
        <v>0m0</v>
      </c>
      <c r="CE295" s="399">
        <f t="shared" si="424"/>
        <v>0</v>
      </c>
      <c r="CF295" s="399">
        <f t="shared" si="425"/>
        <v>0</v>
      </c>
      <c r="CG295" s="412">
        <f t="shared" si="426"/>
        <v>0</v>
      </c>
      <c r="CH295" s="413">
        <f t="shared" si="427"/>
        <v>0</v>
      </c>
      <c r="CI295" s="398" t="str">
        <f t="shared" si="428"/>
        <v>0</v>
      </c>
      <c r="CJ295" s="398" t="str">
        <f t="shared" si="429"/>
        <v>0</v>
      </c>
      <c r="CK295" s="412">
        <f t="shared" si="430"/>
        <v>0</v>
      </c>
      <c r="CL295" s="412" t="str">
        <f t="shared" si="431"/>
        <v>0m0</v>
      </c>
      <c r="CM295" s="399">
        <f t="shared" si="432"/>
        <v>0</v>
      </c>
      <c r="CN295" s="399">
        <f t="shared" si="433"/>
        <v>0</v>
      </c>
      <c r="CO295" s="412">
        <f t="shared" si="434"/>
        <v>0</v>
      </c>
      <c r="CP295" s="413">
        <f t="shared" si="435"/>
        <v>0</v>
      </c>
      <c r="CQ295" s="398" t="str">
        <f t="shared" si="436"/>
        <v>0</v>
      </c>
      <c r="CR295" s="398" t="str">
        <f t="shared" si="437"/>
        <v>0</v>
      </c>
      <c r="CS295" s="412">
        <f t="shared" si="438"/>
        <v>0</v>
      </c>
      <c r="CT295" s="412" t="str">
        <f t="shared" si="439"/>
        <v>0m0</v>
      </c>
      <c r="CU295" s="412">
        <f t="shared" si="440"/>
        <v>0</v>
      </c>
      <c r="CV295" s="412">
        <f t="shared" si="441"/>
        <v>0</v>
      </c>
      <c r="CW295" s="412">
        <f t="shared" si="442"/>
        <v>0</v>
      </c>
      <c r="CX295" s="412">
        <f t="shared" si="443"/>
        <v>0</v>
      </c>
      <c r="CY295" s="412">
        <f t="shared" si="444"/>
        <v>0</v>
      </c>
      <c r="CZ295" s="412" t="str">
        <f t="shared" si="445"/>
        <v/>
      </c>
      <c r="DA295" s="412" t="str">
        <f t="shared" si="446"/>
        <v/>
      </c>
      <c r="DB295" s="412" t="str">
        <f t="shared" si="447"/>
        <v/>
      </c>
      <c r="DC295" s="412" t="str">
        <f t="shared" si="448"/>
        <v/>
      </c>
      <c r="DD295" s="412" t="str">
        <f t="shared" si="449"/>
        <v/>
      </c>
      <c r="DE295" s="412"/>
      <c r="DG295" s="412" t="str">
        <f t="shared" si="450"/>
        <v/>
      </c>
      <c r="DH295" s="412" t="str">
        <f t="shared" si="451"/>
        <v/>
      </c>
      <c r="DI295" s="412">
        <f t="shared" si="452"/>
        <v>0</v>
      </c>
      <c r="DJ295" s="412" t="str">
        <f t="shared" si="453"/>
        <v/>
      </c>
      <c r="DK295" s="412" t="str">
        <f t="shared" si="454"/>
        <v/>
      </c>
      <c r="DL295" s="412" t="str">
        <f t="shared" si="455"/>
        <v/>
      </c>
      <c r="DM295" s="412" t="str">
        <f t="shared" si="456"/>
        <v/>
      </c>
      <c r="DN295" s="412" t="str">
        <f t="shared" si="457"/>
        <v/>
      </c>
      <c r="DO295" s="412" t="str">
        <f t="shared" si="458"/>
        <v/>
      </c>
      <c r="DR295" s="494"/>
      <c r="DS295" s="393">
        <f t="shared" si="461"/>
        <v>0</v>
      </c>
      <c r="DT295" s="393">
        <f t="shared" si="459"/>
        <v>0</v>
      </c>
      <c r="DU295" s="411">
        <f t="shared" si="460"/>
        <v>0</v>
      </c>
      <c r="DX295" s="494" t="e">
        <f>IF(BG295&lt;270000,○,"")</f>
        <v>#NAME?</v>
      </c>
    </row>
    <row r="296" spans="1:128" s="411" customFormat="1" ht="18" hidden="1" customHeight="1" thickBot="1">
      <c r="A296" s="145" t="str">
        <f t="shared" si="384"/>
        <v/>
      </c>
      <c r="B296" s="158"/>
      <c r="C296" s="31" t="str">
        <f>IF(B296="","",VLOOKUP(B296,学連登録!$C$2:$G$3000,2,FALSE))</f>
        <v/>
      </c>
      <c r="D296" s="32" t="str">
        <f>IF(B296="","",VLOOKUP(B296,学連登録!$C$2:$G$3000,3,FALSE))</f>
        <v/>
      </c>
      <c r="E296" s="33" t="str">
        <f>IF(B296="","",VLOOKUP(B296,学連登録!$C$2:$G$3000,4,FALSE))</f>
        <v/>
      </c>
      <c r="F296" s="383" t="str">
        <f>IF(B296="","",VLOOKUP(B296,学連登録!$C$2:$I$3000,7,FALSE))</f>
        <v/>
      </c>
      <c r="G296" s="159"/>
      <c r="H296" s="853"/>
      <c r="I296" s="854"/>
      <c r="J296" s="160"/>
      <c r="K296" s="825"/>
      <c r="L296" s="826"/>
      <c r="M296" s="160"/>
      <c r="N296" s="819"/>
      <c r="O296" s="820"/>
      <c r="P296" s="159"/>
      <c r="Q296" s="825"/>
      <c r="R296" s="826"/>
      <c r="S296" s="159"/>
      <c r="T296" s="825"/>
      <c r="U296" s="826"/>
      <c r="V296" s="103" t="str">
        <f>IF(B296="","",VLOOKUP(B296,学連登録!$C$2:$H$3000,6,FALSE))</f>
        <v/>
      </c>
      <c r="W296" s="377"/>
      <c r="X296" s="157"/>
      <c r="Y296" s="118" t="str">
        <f t="shared" si="462"/>
        <v/>
      </c>
      <c r="Z296" s="97" t="str">
        <f>IF(G296="","",VLOOKUP(G296,種目名!$O$5:$T$104,3,0))</f>
        <v/>
      </c>
      <c r="AA296" s="99" t="str">
        <f>IF(J296="","",VLOOKUP(J296,種目名!$O$5:$T$104,3,0))</f>
        <v/>
      </c>
      <c r="AB296" s="119" t="str">
        <f>IF(M296="","",VLOOKUP(M296,種目名!$O$5:$T$104,3,0))</f>
        <v/>
      </c>
      <c r="AC296" s="119" t="str">
        <f>IF(P296="","",VLOOKUP(AF296,種目名!$O$5:$T$104,3,0))</f>
        <v/>
      </c>
      <c r="AD296" s="120" t="str">
        <f>IF(S296="","",VLOOKUP(AI296,種目名!$O$5:$T$104,3,0))</f>
        <v/>
      </c>
      <c r="AE296" s="117">
        <f t="shared" si="463"/>
        <v>0</v>
      </c>
      <c r="AF296" s="157" t="str">
        <f t="shared" si="464"/>
        <v/>
      </c>
      <c r="AG296" s="157" t="str">
        <f t="shared" si="465"/>
        <v/>
      </c>
      <c r="AH296" s="117">
        <f t="shared" si="466"/>
        <v>0</v>
      </c>
      <c r="AI296" s="157" t="str">
        <f t="shared" si="467"/>
        <v/>
      </c>
      <c r="AJ296" s="157" t="str">
        <f t="shared" si="468"/>
        <v/>
      </c>
      <c r="AK296" s="390"/>
      <c r="AL296" s="171">
        <f t="shared" si="385"/>
        <v>0</v>
      </c>
      <c r="AM296" s="399">
        <f t="shared" si="386"/>
        <v>0</v>
      </c>
      <c r="AN296" s="399">
        <f>COUNTIF($B$12:B296,B296)</f>
        <v>0</v>
      </c>
      <c r="AO296" s="399"/>
      <c r="AP296" s="399" t="str">
        <f t="shared" si="387"/>
        <v/>
      </c>
      <c r="AQ296" s="399" t="str">
        <f t="shared" si="388"/>
        <v/>
      </c>
      <c r="AR296" s="399" t="str">
        <f t="shared" si="389"/>
        <v/>
      </c>
      <c r="AS296" s="399" t="str">
        <f t="shared" si="390"/>
        <v/>
      </c>
      <c r="AT296" s="399">
        <f t="shared" si="391"/>
        <v>0</v>
      </c>
      <c r="AU296" s="399" t="str">
        <f t="shared" si="392"/>
        <v/>
      </c>
      <c r="AV296" s="399" t="str">
        <f t="shared" si="393"/>
        <v/>
      </c>
      <c r="AW296" s="399" t="str">
        <f t="shared" si="394"/>
        <v/>
      </c>
      <c r="AX296" s="399" t="str">
        <f t="shared" si="395"/>
        <v/>
      </c>
      <c r="AY296" s="399" t="str">
        <f t="shared" si="396"/>
        <v/>
      </c>
      <c r="AZ296" s="399" t="str">
        <f t="shared" si="397"/>
        <v/>
      </c>
      <c r="BA296" s="399" t="str">
        <f t="shared" si="398"/>
        <v/>
      </c>
      <c r="BB296" s="399" t="str">
        <f t="shared" si="399"/>
        <v/>
      </c>
      <c r="BC296" s="399" t="str">
        <f t="shared" si="400"/>
        <v/>
      </c>
      <c r="BD296" s="403" t="str">
        <f t="shared" si="401"/>
        <v/>
      </c>
      <c r="BE296" s="393">
        <f t="shared" si="402"/>
        <v>0</v>
      </c>
      <c r="BF296" s="157"/>
      <c r="BG296" s="399">
        <f t="shared" si="403"/>
        <v>0</v>
      </c>
      <c r="BH296" s="399">
        <f t="shared" si="404"/>
        <v>0</v>
      </c>
      <c r="BI296" s="412">
        <f t="shared" si="405"/>
        <v>0</v>
      </c>
      <c r="BJ296" s="413">
        <f t="shared" si="381"/>
        <v>0</v>
      </c>
      <c r="BK296" s="398" t="str">
        <f t="shared" si="382"/>
        <v>0</v>
      </c>
      <c r="BL296" s="398" t="str">
        <f t="shared" si="383"/>
        <v>0</v>
      </c>
      <c r="BM296" s="412">
        <f t="shared" si="406"/>
        <v>0</v>
      </c>
      <c r="BN296" s="412" t="str">
        <f t="shared" si="407"/>
        <v>0m0</v>
      </c>
      <c r="BO296" s="399">
        <f t="shared" si="408"/>
        <v>0</v>
      </c>
      <c r="BP296" s="399">
        <f t="shared" si="409"/>
        <v>0</v>
      </c>
      <c r="BQ296" s="412">
        <f t="shared" si="410"/>
        <v>0</v>
      </c>
      <c r="BR296" s="413">
        <f t="shared" si="411"/>
        <v>0</v>
      </c>
      <c r="BS296" s="398" t="str">
        <f t="shared" si="412"/>
        <v>0</v>
      </c>
      <c r="BT296" s="398" t="str">
        <f t="shared" si="413"/>
        <v>0</v>
      </c>
      <c r="BU296" s="412">
        <f t="shared" si="414"/>
        <v>0</v>
      </c>
      <c r="BV296" s="412" t="str">
        <f t="shared" si="415"/>
        <v>0m0</v>
      </c>
      <c r="BW296" s="399">
        <f t="shared" si="416"/>
        <v>0</v>
      </c>
      <c r="BX296" s="399">
        <f t="shared" si="417"/>
        <v>0</v>
      </c>
      <c r="BY296" s="412">
        <f t="shared" si="418"/>
        <v>0</v>
      </c>
      <c r="BZ296" s="413">
        <f t="shared" si="419"/>
        <v>0</v>
      </c>
      <c r="CA296" s="398" t="str">
        <f t="shared" si="420"/>
        <v>0</v>
      </c>
      <c r="CB296" s="398" t="str">
        <f t="shared" si="421"/>
        <v>0</v>
      </c>
      <c r="CC296" s="412">
        <f t="shared" si="422"/>
        <v>0</v>
      </c>
      <c r="CD296" s="412" t="str">
        <f t="shared" si="423"/>
        <v>0m0</v>
      </c>
      <c r="CE296" s="399">
        <f t="shared" si="424"/>
        <v>0</v>
      </c>
      <c r="CF296" s="399">
        <f t="shared" si="425"/>
        <v>0</v>
      </c>
      <c r="CG296" s="412">
        <f t="shared" si="426"/>
        <v>0</v>
      </c>
      <c r="CH296" s="413">
        <f t="shared" si="427"/>
        <v>0</v>
      </c>
      <c r="CI296" s="398" t="str">
        <f t="shared" si="428"/>
        <v>0</v>
      </c>
      <c r="CJ296" s="398" t="str">
        <f t="shared" si="429"/>
        <v>0</v>
      </c>
      <c r="CK296" s="412">
        <f t="shared" si="430"/>
        <v>0</v>
      </c>
      <c r="CL296" s="412" t="str">
        <f t="shared" si="431"/>
        <v>0m0</v>
      </c>
      <c r="CM296" s="399">
        <f t="shared" si="432"/>
        <v>0</v>
      </c>
      <c r="CN296" s="399">
        <f t="shared" si="433"/>
        <v>0</v>
      </c>
      <c r="CO296" s="412">
        <f t="shared" si="434"/>
        <v>0</v>
      </c>
      <c r="CP296" s="413">
        <f t="shared" si="435"/>
        <v>0</v>
      </c>
      <c r="CQ296" s="398" t="str">
        <f t="shared" si="436"/>
        <v>0</v>
      </c>
      <c r="CR296" s="398" t="str">
        <f t="shared" si="437"/>
        <v>0</v>
      </c>
      <c r="CS296" s="412">
        <f t="shared" si="438"/>
        <v>0</v>
      </c>
      <c r="CT296" s="412" t="str">
        <f t="shared" si="439"/>
        <v>0m0</v>
      </c>
      <c r="CU296" s="412">
        <f t="shared" si="440"/>
        <v>0</v>
      </c>
      <c r="CV296" s="412">
        <f t="shared" si="441"/>
        <v>0</v>
      </c>
      <c r="CW296" s="412">
        <f t="shared" si="442"/>
        <v>0</v>
      </c>
      <c r="CX296" s="412">
        <f t="shared" si="443"/>
        <v>0</v>
      </c>
      <c r="CY296" s="412">
        <f t="shared" si="444"/>
        <v>0</v>
      </c>
      <c r="CZ296" s="412" t="str">
        <f t="shared" si="445"/>
        <v/>
      </c>
      <c r="DA296" s="412" t="str">
        <f t="shared" si="446"/>
        <v/>
      </c>
      <c r="DB296" s="412" t="str">
        <f t="shared" si="447"/>
        <v/>
      </c>
      <c r="DC296" s="412" t="str">
        <f t="shared" si="448"/>
        <v/>
      </c>
      <c r="DD296" s="412" t="str">
        <f t="shared" si="449"/>
        <v/>
      </c>
      <c r="DE296" s="412"/>
      <c r="DG296" s="412" t="str">
        <f t="shared" si="450"/>
        <v/>
      </c>
      <c r="DH296" s="412" t="str">
        <f t="shared" si="451"/>
        <v/>
      </c>
      <c r="DI296" s="412">
        <f t="shared" si="452"/>
        <v>0</v>
      </c>
      <c r="DJ296" s="412" t="str">
        <f t="shared" si="453"/>
        <v/>
      </c>
      <c r="DK296" s="412" t="str">
        <f t="shared" si="454"/>
        <v/>
      </c>
      <c r="DL296" s="412" t="str">
        <f t="shared" si="455"/>
        <v/>
      </c>
      <c r="DM296" s="412" t="str">
        <f t="shared" si="456"/>
        <v/>
      </c>
      <c r="DN296" s="412" t="str">
        <f t="shared" si="457"/>
        <v/>
      </c>
      <c r="DO296" s="412" t="str">
        <f t="shared" si="458"/>
        <v/>
      </c>
      <c r="DR296" s="494"/>
      <c r="DS296" s="393">
        <f t="shared" si="461"/>
        <v>0</v>
      </c>
      <c r="DT296" s="393">
        <f t="shared" si="459"/>
        <v>0</v>
      </c>
      <c r="DU296" s="411">
        <f t="shared" si="460"/>
        <v>0</v>
      </c>
      <c r="DX296" s="494" t="e">
        <f>IF(BG296&lt;270000,○,"")</f>
        <v>#NAME?</v>
      </c>
    </row>
    <row r="297" spans="1:128" s="411" customFormat="1" ht="18" hidden="1" customHeight="1" thickBot="1">
      <c r="A297" s="145" t="str">
        <f t="shared" si="384"/>
        <v/>
      </c>
      <c r="B297" s="158"/>
      <c r="C297" s="31" t="str">
        <f>IF(B297="","",VLOOKUP(B297,学連登録!$C$2:$G$3000,2,FALSE))</f>
        <v/>
      </c>
      <c r="D297" s="32" t="str">
        <f>IF(B297="","",VLOOKUP(B297,学連登録!$C$2:$G$3000,3,FALSE))</f>
        <v/>
      </c>
      <c r="E297" s="33" t="str">
        <f>IF(B297="","",VLOOKUP(B297,学連登録!$C$2:$G$3000,4,FALSE))</f>
        <v/>
      </c>
      <c r="F297" s="383" t="str">
        <f>IF(B297="","",VLOOKUP(B297,学連登録!$C$2:$I$3000,7,FALSE))</f>
        <v/>
      </c>
      <c r="G297" s="159"/>
      <c r="H297" s="853"/>
      <c r="I297" s="854"/>
      <c r="J297" s="160"/>
      <c r="K297" s="825"/>
      <c r="L297" s="826"/>
      <c r="M297" s="160"/>
      <c r="N297" s="819"/>
      <c r="O297" s="820"/>
      <c r="P297" s="159"/>
      <c r="Q297" s="825"/>
      <c r="R297" s="826"/>
      <c r="S297" s="159"/>
      <c r="T297" s="825"/>
      <c r="U297" s="826"/>
      <c r="V297" s="103" t="str">
        <f>IF(B297="","",VLOOKUP(B297,学連登録!$C$2:$H$3000,6,FALSE))</f>
        <v/>
      </c>
      <c r="W297" s="377"/>
      <c r="X297" s="157"/>
      <c r="Y297" s="118" t="str">
        <f t="shared" si="462"/>
        <v/>
      </c>
      <c r="Z297" s="97" t="str">
        <f>IF(G297="","",VLOOKUP(G297,種目名!$O$5:$T$104,3,0))</f>
        <v/>
      </c>
      <c r="AA297" s="99" t="str">
        <f>IF(J297="","",VLOOKUP(J297,種目名!$O$5:$T$104,3,0))</f>
        <v/>
      </c>
      <c r="AB297" s="119" t="str">
        <f>IF(M297="","",VLOOKUP(M297,種目名!$O$5:$T$104,3,0))</f>
        <v/>
      </c>
      <c r="AC297" s="119" t="str">
        <f>IF(P297="","",VLOOKUP(AF297,種目名!$O$5:$T$104,3,0))</f>
        <v/>
      </c>
      <c r="AD297" s="120" t="str">
        <f>IF(S297="","",VLOOKUP(AI297,種目名!$O$5:$T$104,3,0))</f>
        <v/>
      </c>
      <c r="AE297" s="117">
        <f t="shared" si="463"/>
        <v>0</v>
      </c>
      <c r="AF297" s="157" t="str">
        <f t="shared" si="464"/>
        <v/>
      </c>
      <c r="AG297" s="157" t="str">
        <f t="shared" si="465"/>
        <v/>
      </c>
      <c r="AH297" s="117">
        <f t="shared" si="466"/>
        <v>0</v>
      </c>
      <c r="AI297" s="157" t="str">
        <f t="shared" si="467"/>
        <v/>
      </c>
      <c r="AJ297" s="157" t="str">
        <f t="shared" si="468"/>
        <v/>
      </c>
      <c r="AK297" s="390"/>
      <c r="AL297" s="171">
        <f t="shared" si="385"/>
        <v>0</v>
      </c>
      <c r="AM297" s="399">
        <f t="shared" si="386"/>
        <v>0</v>
      </c>
      <c r="AN297" s="399">
        <f>COUNTIF($B$12:B297,B297)</f>
        <v>0</v>
      </c>
      <c r="AO297" s="399"/>
      <c r="AP297" s="399" t="str">
        <f t="shared" si="387"/>
        <v/>
      </c>
      <c r="AQ297" s="399" t="str">
        <f t="shared" si="388"/>
        <v/>
      </c>
      <c r="AR297" s="399" t="str">
        <f t="shared" si="389"/>
        <v/>
      </c>
      <c r="AS297" s="399" t="str">
        <f t="shared" si="390"/>
        <v/>
      </c>
      <c r="AT297" s="399">
        <f t="shared" si="391"/>
        <v>0</v>
      </c>
      <c r="AU297" s="399" t="str">
        <f t="shared" si="392"/>
        <v/>
      </c>
      <c r="AV297" s="399" t="str">
        <f t="shared" si="393"/>
        <v/>
      </c>
      <c r="AW297" s="399" t="str">
        <f t="shared" si="394"/>
        <v/>
      </c>
      <c r="AX297" s="399" t="str">
        <f t="shared" si="395"/>
        <v/>
      </c>
      <c r="AY297" s="399" t="str">
        <f t="shared" si="396"/>
        <v/>
      </c>
      <c r="AZ297" s="399" t="str">
        <f t="shared" si="397"/>
        <v/>
      </c>
      <c r="BA297" s="399" t="str">
        <f t="shared" si="398"/>
        <v/>
      </c>
      <c r="BB297" s="399" t="str">
        <f t="shared" si="399"/>
        <v/>
      </c>
      <c r="BC297" s="399" t="str">
        <f t="shared" si="400"/>
        <v/>
      </c>
      <c r="BD297" s="403" t="str">
        <f t="shared" si="401"/>
        <v/>
      </c>
      <c r="BE297" s="393">
        <f t="shared" si="402"/>
        <v>0</v>
      </c>
      <c r="BF297" s="157"/>
      <c r="BG297" s="399">
        <f t="shared" si="403"/>
        <v>0</v>
      </c>
      <c r="BH297" s="399">
        <f t="shared" si="404"/>
        <v>0</v>
      </c>
      <c r="BI297" s="412">
        <f t="shared" si="405"/>
        <v>0</v>
      </c>
      <c r="BJ297" s="413">
        <f t="shared" si="381"/>
        <v>0</v>
      </c>
      <c r="BK297" s="398" t="str">
        <f t="shared" si="382"/>
        <v>0</v>
      </c>
      <c r="BL297" s="398" t="str">
        <f t="shared" si="383"/>
        <v>0</v>
      </c>
      <c r="BM297" s="412">
        <f t="shared" si="406"/>
        <v>0</v>
      </c>
      <c r="BN297" s="412" t="str">
        <f t="shared" si="407"/>
        <v>0m0</v>
      </c>
      <c r="BO297" s="399">
        <f t="shared" si="408"/>
        <v>0</v>
      </c>
      <c r="BP297" s="399">
        <f t="shared" si="409"/>
        <v>0</v>
      </c>
      <c r="BQ297" s="412">
        <f t="shared" si="410"/>
        <v>0</v>
      </c>
      <c r="BR297" s="413">
        <f t="shared" si="411"/>
        <v>0</v>
      </c>
      <c r="BS297" s="398" t="str">
        <f t="shared" si="412"/>
        <v>0</v>
      </c>
      <c r="BT297" s="398" t="str">
        <f t="shared" si="413"/>
        <v>0</v>
      </c>
      <c r="BU297" s="412">
        <f t="shared" si="414"/>
        <v>0</v>
      </c>
      <c r="BV297" s="412" t="str">
        <f t="shared" si="415"/>
        <v>0m0</v>
      </c>
      <c r="BW297" s="399">
        <f t="shared" si="416"/>
        <v>0</v>
      </c>
      <c r="BX297" s="399">
        <f t="shared" si="417"/>
        <v>0</v>
      </c>
      <c r="BY297" s="412">
        <f t="shared" si="418"/>
        <v>0</v>
      </c>
      <c r="BZ297" s="413">
        <f t="shared" si="419"/>
        <v>0</v>
      </c>
      <c r="CA297" s="398" t="str">
        <f t="shared" si="420"/>
        <v>0</v>
      </c>
      <c r="CB297" s="398" t="str">
        <f t="shared" si="421"/>
        <v>0</v>
      </c>
      <c r="CC297" s="412">
        <f t="shared" si="422"/>
        <v>0</v>
      </c>
      <c r="CD297" s="412" t="str">
        <f t="shared" si="423"/>
        <v>0m0</v>
      </c>
      <c r="CE297" s="399">
        <f t="shared" si="424"/>
        <v>0</v>
      </c>
      <c r="CF297" s="399">
        <f t="shared" si="425"/>
        <v>0</v>
      </c>
      <c r="CG297" s="412">
        <f t="shared" si="426"/>
        <v>0</v>
      </c>
      <c r="CH297" s="413">
        <f t="shared" si="427"/>
        <v>0</v>
      </c>
      <c r="CI297" s="398" t="str">
        <f t="shared" si="428"/>
        <v>0</v>
      </c>
      <c r="CJ297" s="398" t="str">
        <f t="shared" si="429"/>
        <v>0</v>
      </c>
      <c r="CK297" s="412">
        <f t="shared" si="430"/>
        <v>0</v>
      </c>
      <c r="CL297" s="412" t="str">
        <f t="shared" si="431"/>
        <v>0m0</v>
      </c>
      <c r="CM297" s="399">
        <f t="shared" si="432"/>
        <v>0</v>
      </c>
      <c r="CN297" s="399">
        <f t="shared" si="433"/>
        <v>0</v>
      </c>
      <c r="CO297" s="412">
        <f t="shared" si="434"/>
        <v>0</v>
      </c>
      <c r="CP297" s="413">
        <f t="shared" si="435"/>
        <v>0</v>
      </c>
      <c r="CQ297" s="398" t="str">
        <f t="shared" si="436"/>
        <v>0</v>
      </c>
      <c r="CR297" s="398" t="str">
        <f t="shared" si="437"/>
        <v>0</v>
      </c>
      <c r="CS297" s="412">
        <f t="shared" si="438"/>
        <v>0</v>
      </c>
      <c r="CT297" s="412" t="str">
        <f t="shared" si="439"/>
        <v>0m0</v>
      </c>
      <c r="CU297" s="412">
        <f t="shared" si="440"/>
        <v>0</v>
      </c>
      <c r="CV297" s="412">
        <f t="shared" si="441"/>
        <v>0</v>
      </c>
      <c r="CW297" s="412">
        <f t="shared" si="442"/>
        <v>0</v>
      </c>
      <c r="CX297" s="412">
        <f t="shared" si="443"/>
        <v>0</v>
      </c>
      <c r="CY297" s="412">
        <f t="shared" si="444"/>
        <v>0</v>
      </c>
      <c r="CZ297" s="412" t="str">
        <f t="shared" si="445"/>
        <v/>
      </c>
      <c r="DA297" s="412" t="str">
        <f t="shared" si="446"/>
        <v/>
      </c>
      <c r="DB297" s="412" t="str">
        <f t="shared" si="447"/>
        <v/>
      </c>
      <c r="DC297" s="412" t="str">
        <f t="shared" si="448"/>
        <v/>
      </c>
      <c r="DD297" s="412" t="str">
        <f t="shared" si="449"/>
        <v/>
      </c>
      <c r="DE297" s="412"/>
      <c r="DG297" s="412" t="str">
        <f t="shared" si="450"/>
        <v/>
      </c>
      <c r="DH297" s="412" t="str">
        <f t="shared" si="451"/>
        <v/>
      </c>
      <c r="DI297" s="412">
        <f t="shared" si="452"/>
        <v>0</v>
      </c>
      <c r="DJ297" s="412" t="str">
        <f t="shared" si="453"/>
        <v/>
      </c>
      <c r="DK297" s="412" t="str">
        <f t="shared" si="454"/>
        <v/>
      </c>
      <c r="DL297" s="412" t="str">
        <f t="shared" si="455"/>
        <v/>
      </c>
      <c r="DM297" s="412" t="str">
        <f t="shared" si="456"/>
        <v/>
      </c>
      <c r="DN297" s="412" t="str">
        <f t="shared" si="457"/>
        <v/>
      </c>
      <c r="DO297" s="412" t="str">
        <f t="shared" si="458"/>
        <v/>
      </c>
      <c r="DR297" s="494"/>
      <c r="DS297" s="393">
        <f t="shared" si="461"/>
        <v>0</v>
      </c>
      <c r="DT297" s="393">
        <f t="shared" si="459"/>
        <v>0</v>
      </c>
      <c r="DU297" s="411">
        <f t="shared" si="460"/>
        <v>0</v>
      </c>
      <c r="DX297" s="494" t="e">
        <f>IF(BG297&lt;270000,○,"")</f>
        <v>#NAME?</v>
      </c>
    </row>
    <row r="298" spans="1:128" s="411" customFormat="1" ht="18" hidden="1" customHeight="1" thickBot="1">
      <c r="A298" s="145" t="str">
        <f t="shared" si="384"/>
        <v/>
      </c>
      <c r="B298" s="158"/>
      <c r="C298" s="31" t="str">
        <f>IF(B298="","",VLOOKUP(B298,学連登録!$C$2:$G$3000,2,FALSE))</f>
        <v/>
      </c>
      <c r="D298" s="32" t="str">
        <f>IF(B298="","",VLOOKUP(B298,学連登録!$C$2:$G$3000,3,FALSE))</f>
        <v/>
      </c>
      <c r="E298" s="33" t="str">
        <f>IF(B298="","",VLOOKUP(B298,学連登録!$C$2:$G$3000,4,FALSE))</f>
        <v/>
      </c>
      <c r="F298" s="383" t="str">
        <f>IF(B298="","",VLOOKUP(B298,学連登録!$C$2:$I$3000,7,FALSE))</f>
        <v/>
      </c>
      <c r="G298" s="159"/>
      <c r="H298" s="853"/>
      <c r="I298" s="854"/>
      <c r="J298" s="160"/>
      <c r="K298" s="825"/>
      <c r="L298" s="826"/>
      <c r="M298" s="160"/>
      <c r="N298" s="819"/>
      <c r="O298" s="820"/>
      <c r="P298" s="159"/>
      <c r="Q298" s="825"/>
      <c r="R298" s="826"/>
      <c r="S298" s="159"/>
      <c r="T298" s="825"/>
      <c r="U298" s="826"/>
      <c r="V298" s="103" t="str">
        <f>IF(B298="","",VLOOKUP(B298,学連登録!$C$2:$H$3000,6,FALSE))</f>
        <v/>
      </c>
      <c r="W298" s="377"/>
      <c r="X298" s="157"/>
      <c r="Y298" s="118" t="str">
        <f t="shared" si="462"/>
        <v/>
      </c>
      <c r="Z298" s="97" t="str">
        <f>IF(G298="","",VLOOKUP(G298,種目名!$O$5:$T$104,3,0))</f>
        <v/>
      </c>
      <c r="AA298" s="99" t="str">
        <f>IF(J298="","",VLOOKUP(J298,種目名!$O$5:$T$104,3,0))</f>
        <v/>
      </c>
      <c r="AB298" s="119" t="str">
        <f>IF(M298="","",VLOOKUP(M298,種目名!$O$5:$T$104,3,0))</f>
        <v/>
      </c>
      <c r="AC298" s="119" t="str">
        <f>IF(P298="","",VLOOKUP(AF298,種目名!$O$5:$T$104,3,0))</f>
        <v/>
      </c>
      <c r="AD298" s="120" t="str">
        <f>IF(S298="","",VLOOKUP(AI298,種目名!$O$5:$T$104,3,0))</f>
        <v/>
      </c>
      <c r="AE298" s="117">
        <f t="shared" si="463"/>
        <v>0</v>
      </c>
      <c r="AF298" s="157" t="str">
        <f t="shared" si="464"/>
        <v/>
      </c>
      <c r="AG298" s="157" t="str">
        <f t="shared" si="465"/>
        <v/>
      </c>
      <c r="AH298" s="117">
        <f t="shared" si="466"/>
        <v>0</v>
      </c>
      <c r="AI298" s="157" t="str">
        <f t="shared" si="467"/>
        <v/>
      </c>
      <c r="AJ298" s="157" t="str">
        <f t="shared" si="468"/>
        <v/>
      </c>
      <c r="AK298" s="390"/>
      <c r="AL298" s="171">
        <f t="shared" si="385"/>
        <v>0</v>
      </c>
      <c r="AM298" s="399">
        <f t="shared" si="386"/>
        <v>0</v>
      </c>
      <c r="AN298" s="399">
        <f>COUNTIF($B$12:B298,B298)</f>
        <v>0</v>
      </c>
      <c r="AO298" s="399"/>
      <c r="AP298" s="399" t="str">
        <f t="shared" si="387"/>
        <v/>
      </c>
      <c r="AQ298" s="399" t="str">
        <f t="shared" si="388"/>
        <v/>
      </c>
      <c r="AR298" s="399" t="str">
        <f t="shared" si="389"/>
        <v/>
      </c>
      <c r="AS298" s="399" t="str">
        <f t="shared" si="390"/>
        <v/>
      </c>
      <c r="AT298" s="399">
        <f t="shared" si="391"/>
        <v>0</v>
      </c>
      <c r="AU298" s="399" t="str">
        <f t="shared" si="392"/>
        <v/>
      </c>
      <c r="AV298" s="399" t="str">
        <f t="shared" si="393"/>
        <v/>
      </c>
      <c r="AW298" s="399" t="str">
        <f t="shared" si="394"/>
        <v/>
      </c>
      <c r="AX298" s="399" t="str">
        <f t="shared" si="395"/>
        <v/>
      </c>
      <c r="AY298" s="399" t="str">
        <f t="shared" si="396"/>
        <v/>
      </c>
      <c r="AZ298" s="399" t="str">
        <f t="shared" si="397"/>
        <v/>
      </c>
      <c r="BA298" s="399" t="str">
        <f t="shared" si="398"/>
        <v/>
      </c>
      <c r="BB298" s="399" t="str">
        <f t="shared" si="399"/>
        <v/>
      </c>
      <c r="BC298" s="399" t="str">
        <f t="shared" si="400"/>
        <v/>
      </c>
      <c r="BD298" s="403" t="str">
        <f t="shared" si="401"/>
        <v/>
      </c>
      <c r="BE298" s="393">
        <f t="shared" si="402"/>
        <v>0</v>
      </c>
      <c r="BF298" s="157"/>
      <c r="BG298" s="399">
        <f t="shared" si="403"/>
        <v>0</v>
      </c>
      <c r="BH298" s="399">
        <f t="shared" si="404"/>
        <v>0</v>
      </c>
      <c r="BI298" s="412">
        <f t="shared" si="405"/>
        <v>0</v>
      </c>
      <c r="BJ298" s="413">
        <f t="shared" si="381"/>
        <v>0</v>
      </c>
      <c r="BK298" s="398" t="str">
        <f t="shared" si="382"/>
        <v>0</v>
      </c>
      <c r="BL298" s="398" t="str">
        <f t="shared" si="383"/>
        <v>0</v>
      </c>
      <c r="BM298" s="412">
        <f t="shared" si="406"/>
        <v>0</v>
      </c>
      <c r="BN298" s="412" t="str">
        <f t="shared" si="407"/>
        <v>0m0</v>
      </c>
      <c r="BO298" s="399">
        <f t="shared" si="408"/>
        <v>0</v>
      </c>
      <c r="BP298" s="399">
        <f t="shared" si="409"/>
        <v>0</v>
      </c>
      <c r="BQ298" s="412">
        <f t="shared" si="410"/>
        <v>0</v>
      </c>
      <c r="BR298" s="413">
        <f t="shared" si="411"/>
        <v>0</v>
      </c>
      <c r="BS298" s="398" t="str">
        <f t="shared" si="412"/>
        <v>0</v>
      </c>
      <c r="BT298" s="398" t="str">
        <f t="shared" si="413"/>
        <v>0</v>
      </c>
      <c r="BU298" s="412">
        <f t="shared" si="414"/>
        <v>0</v>
      </c>
      <c r="BV298" s="412" t="str">
        <f t="shared" si="415"/>
        <v>0m0</v>
      </c>
      <c r="BW298" s="399">
        <f t="shared" si="416"/>
        <v>0</v>
      </c>
      <c r="BX298" s="399">
        <f t="shared" si="417"/>
        <v>0</v>
      </c>
      <c r="BY298" s="412">
        <f t="shared" si="418"/>
        <v>0</v>
      </c>
      <c r="BZ298" s="413">
        <f t="shared" si="419"/>
        <v>0</v>
      </c>
      <c r="CA298" s="398" t="str">
        <f t="shared" si="420"/>
        <v>0</v>
      </c>
      <c r="CB298" s="398" t="str">
        <f t="shared" si="421"/>
        <v>0</v>
      </c>
      <c r="CC298" s="412">
        <f t="shared" si="422"/>
        <v>0</v>
      </c>
      <c r="CD298" s="412" t="str">
        <f t="shared" si="423"/>
        <v>0m0</v>
      </c>
      <c r="CE298" s="399">
        <f t="shared" si="424"/>
        <v>0</v>
      </c>
      <c r="CF298" s="399">
        <f t="shared" si="425"/>
        <v>0</v>
      </c>
      <c r="CG298" s="412">
        <f t="shared" si="426"/>
        <v>0</v>
      </c>
      <c r="CH298" s="413">
        <f t="shared" si="427"/>
        <v>0</v>
      </c>
      <c r="CI298" s="398" t="str">
        <f t="shared" si="428"/>
        <v>0</v>
      </c>
      <c r="CJ298" s="398" t="str">
        <f t="shared" si="429"/>
        <v>0</v>
      </c>
      <c r="CK298" s="412">
        <f t="shared" si="430"/>
        <v>0</v>
      </c>
      <c r="CL298" s="412" t="str">
        <f t="shared" si="431"/>
        <v>0m0</v>
      </c>
      <c r="CM298" s="399">
        <f t="shared" si="432"/>
        <v>0</v>
      </c>
      <c r="CN298" s="399">
        <f t="shared" si="433"/>
        <v>0</v>
      </c>
      <c r="CO298" s="412">
        <f t="shared" si="434"/>
        <v>0</v>
      </c>
      <c r="CP298" s="413">
        <f t="shared" si="435"/>
        <v>0</v>
      </c>
      <c r="CQ298" s="398" t="str">
        <f t="shared" si="436"/>
        <v>0</v>
      </c>
      <c r="CR298" s="398" t="str">
        <f t="shared" si="437"/>
        <v>0</v>
      </c>
      <c r="CS298" s="412">
        <f t="shared" si="438"/>
        <v>0</v>
      </c>
      <c r="CT298" s="412" t="str">
        <f t="shared" si="439"/>
        <v>0m0</v>
      </c>
      <c r="CU298" s="412">
        <f t="shared" si="440"/>
        <v>0</v>
      </c>
      <c r="CV298" s="412">
        <f t="shared" si="441"/>
        <v>0</v>
      </c>
      <c r="CW298" s="412">
        <f t="shared" si="442"/>
        <v>0</v>
      </c>
      <c r="CX298" s="412">
        <f t="shared" si="443"/>
        <v>0</v>
      </c>
      <c r="CY298" s="412">
        <f t="shared" si="444"/>
        <v>0</v>
      </c>
      <c r="CZ298" s="412" t="str">
        <f t="shared" si="445"/>
        <v/>
      </c>
      <c r="DA298" s="412" t="str">
        <f t="shared" si="446"/>
        <v/>
      </c>
      <c r="DB298" s="412" t="str">
        <f t="shared" si="447"/>
        <v/>
      </c>
      <c r="DC298" s="412" t="str">
        <f t="shared" si="448"/>
        <v/>
      </c>
      <c r="DD298" s="412" t="str">
        <f t="shared" si="449"/>
        <v/>
      </c>
      <c r="DE298" s="412"/>
      <c r="DG298" s="412" t="str">
        <f t="shared" si="450"/>
        <v/>
      </c>
      <c r="DH298" s="412" t="str">
        <f t="shared" si="451"/>
        <v/>
      </c>
      <c r="DI298" s="412">
        <f t="shared" si="452"/>
        <v>0</v>
      </c>
      <c r="DJ298" s="412" t="str">
        <f t="shared" si="453"/>
        <v/>
      </c>
      <c r="DK298" s="412" t="str">
        <f t="shared" si="454"/>
        <v/>
      </c>
      <c r="DL298" s="412" t="str">
        <f t="shared" si="455"/>
        <v/>
      </c>
      <c r="DM298" s="412" t="str">
        <f t="shared" si="456"/>
        <v/>
      </c>
      <c r="DN298" s="412" t="str">
        <f t="shared" si="457"/>
        <v/>
      </c>
      <c r="DO298" s="412" t="str">
        <f t="shared" si="458"/>
        <v/>
      </c>
      <c r="DR298" s="494"/>
      <c r="DS298" s="393">
        <f t="shared" si="461"/>
        <v>0</v>
      </c>
      <c r="DT298" s="393">
        <f t="shared" si="459"/>
        <v>0</v>
      </c>
      <c r="DU298" s="411">
        <f t="shared" si="460"/>
        <v>0</v>
      </c>
      <c r="DX298" s="494" t="e">
        <f>IF(BG298&lt;270000,○,"")</f>
        <v>#NAME?</v>
      </c>
    </row>
    <row r="299" spans="1:128" s="411" customFormat="1" ht="18" hidden="1" customHeight="1" thickBot="1">
      <c r="A299" s="145" t="str">
        <f t="shared" si="384"/>
        <v/>
      </c>
      <c r="B299" s="158"/>
      <c r="C299" s="31" t="str">
        <f>IF(B299="","",VLOOKUP(B299,学連登録!$C$2:$G$3000,2,FALSE))</f>
        <v/>
      </c>
      <c r="D299" s="32" t="str">
        <f>IF(B299="","",VLOOKUP(B299,学連登録!$C$2:$G$3000,3,FALSE))</f>
        <v/>
      </c>
      <c r="E299" s="33" t="str">
        <f>IF(B299="","",VLOOKUP(B299,学連登録!$C$2:$G$3000,4,FALSE))</f>
        <v/>
      </c>
      <c r="F299" s="383" t="str">
        <f>IF(B299="","",VLOOKUP(B299,学連登録!$C$2:$I$3000,7,FALSE))</f>
        <v/>
      </c>
      <c r="G299" s="159"/>
      <c r="H299" s="853"/>
      <c r="I299" s="854"/>
      <c r="J299" s="160"/>
      <c r="K299" s="825"/>
      <c r="L299" s="826"/>
      <c r="M299" s="160"/>
      <c r="N299" s="819"/>
      <c r="O299" s="820"/>
      <c r="P299" s="159"/>
      <c r="Q299" s="825"/>
      <c r="R299" s="826"/>
      <c r="S299" s="159"/>
      <c r="T299" s="825"/>
      <c r="U299" s="826"/>
      <c r="V299" s="103" t="str">
        <f>IF(B299="","",VLOOKUP(B299,学連登録!$C$2:$H$3000,6,FALSE))</f>
        <v/>
      </c>
      <c r="W299" s="377"/>
      <c r="X299" s="157"/>
      <c r="Y299" s="118" t="str">
        <f t="shared" si="462"/>
        <v/>
      </c>
      <c r="Z299" s="97" t="str">
        <f>IF(G299="","",VLOOKUP(G299,種目名!$O$5:$T$104,3,0))</f>
        <v/>
      </c>
      <c r="AA299" s="99" t="str">
        <f>IF(J299="","",VLOOKUP(J299,種目名!$O$5:$T$104,3,0))</f>
        <v/>
      </c>
      <c r="AB299" s="119" t="str">
        <f>IF(M299="","",VLOOKUP(M299,種目名!$O$5:$T$104,3,0))</f>
        <v/>
      </c>
      <c r="AC299" s="119" t="str">
        <f>IF(P299="","",VLOOKUP(AF299,種目名!$O$5:$T$104,3,0))</f>
        <v/>
      </c>
      <c r="AD299" s="120" t="str">
        <f>IF(S299="","",VLOOKUP(AI299,種目名!$O$5:$T$104,3,0))</f>
        <v/>
      </c>
      <c r="AE299" s="117">
        <f t="shared" si="463"/>
        <v>0</v>
      </c>
      <c r="AF299" s="157" t="str">
        <f t="shared" si="464"/>
        <v/>
      </c>
      <c r="AG299" s="157" t="str">
        <f t="shared" si="465"/>
        <v/>
      </c>
      <c r="AH299" s="117">
        <f t="shared" si="466"/>
        <v>0</v>
      </c>
      <c r="AI299" s="157" t="str">
        <f t="shared" si="467"/>
        <v/>
      </c>
      <c r="AJ299" s="157" t="str">
        <f t="shared" si="468"/>
        <v/>
      </c>
      <c r="AK299" s="390"/>
      <c r="AL299" s="171">
        <f t="shared" si="385"/>
        <v>0</v>
      </c>
      <c r="AM299" s="399">
        <f t="shared" si="386"/>
        <v>0</v>
      </c>
      <c r="AN299" s="399">
        <f>COUNTIF($B$12:B299,B299)</f>
        <v>0</v>
      </c>
      <c r="AO299" s="399"/>
      <c r="AP299" s="399" t="str">
        <f t="shared" si="387"/>
        <v/>
      </c>
      <c r="AQ299" s="399" t="str">
        <f t="shared" si="388"/>
        <v/>
      </c>
      <c r="AR299" s="399" t="str">
        <f t="shared" si="389"/>
        <v/>
      </c>
      <c r="AS299" s="399" t="str">
        <f t="shared" si="390"/>
        <v/>
      </c>
      <c r="AT299" s="399">
        <f t="shared" si="391"/>
        <v>0</v>
      </c>
      <c r="AU299" s="399" t="str">
        <f t="shared" si="392"/>
        <v/>
      </c>
      <c r="AV299" s="399" t="str">
        <f t="shared" si="393"/>
        <v/>
      </c>
      <c r="AW299" s="399" t="str">
        <f t="shared" si="394"/>
        <v/>
      </c>
      <c r="AX299" s="399" t="str">
        <f t="shared" si="395"/>
        <v/>
      </c>
      <c r="AY299" s="399" t="str">
        <f t="shared" si="396"/>
        <v/>
      </c>
      <c r="AZ299" s="399" t="str">
        <f t="shared" si="397"/>
        <v/>
      </c>
      <c r="BA299" s="399" t="str">
        <f t="shared" si="398"/>
        <v/>
      </c>
      <c r="BB299" s="399" t="str">
        <f t="shared" si="399"/>
        <v/>
      </c>
      <c r="BC299" s="399" t="str">
        <f t="shared" si="400"/>
        <v/>
      </c>
      <c r="BD299" s="403" t="str">
        <f t="shared" si="401"/>
        <v/>
      </c>
      <c r="BE299" s="393">
        <f t="shared" si="402"/>
        <v>0</v>
      </c>
      <c r="BF299" s="157"/>
      <c r="BG299" s="399">
        <f t="shared" si="403"/>
        <v>0</v>
      </c>
      <c r="BH299" s="399">
        <f t="shared" si="404"/>
        <v>0</v>
      </c>
      <c r="BI299" s="412">
        <f t="shared" si="405"/>
        <v>0</v>
      </c>
      <c r="BJ299" s="413">
        <f t="shared" si="381"/>
        <v>0</v>
      </c>
      <c r="BK299" s="398" t="str">
        <f t="shared" si="382"/>
        <v>0</v>
      </c>
      <c r="BL299" s="398" t="str">
        <f t="shared" si="383"/>
        <v>0</v>
      </c>
      <c r="BM299" s="412">
        <f t="shared" si="406"/>
        <v>0</v>
      </c>
      <c r="BN299" s="412" t="str">
        <f t="shared" si="407"/>
        <v>0m0</v>
      </c>
      <c r="BO299" s="399">
        <f t="shared" si="408"/>
        <v>0</v>
      </c>
      <c r="BP299" s="399">
        <f t="shared" si="409"/>
        <v>0</v>
      </c>
      <c r="BQ299" s="412">
        <f t="shared" si="410"/>
        <v>0</v>
      </c>
      <c r="BR299" s="413">
        <f t="shared" si="411"/>
        <v>0</v>
      </c>
      <c r="BS299" s="398" t="str">
        <f t="shared" si="412"/>
        <v>0</v>
      </c>
      <c r="BT299" s="398" t="str">
        <f t="shared" si="413"/>
        <v>0</v>
      </c>
      <c r="BU299" s="412">
        <f t="shared" si="414"/>
        <v>0</v>
      </c>
      <c r="BV299" s="412" t="str">
        <f t="shared" si="415"/>
        <v>0m0</v>
      </c>
      <c r="BW299" s="399">
        <f t="shared" si="416"/>
        <v>0</v>
      </c>
      <c r="BX299" s="399">
        <f t="shared" si="417"/>
        <v>0</v>
      </c>
      <c r="BY299" s="412">
        <f t="shared" si="418"/>
        <v>0</v>
      </c>
      <c r="BZ299" s="413">
        <f t="shared" si="419"/>
        <v>0</v>
      </c>
      <c r="CA299" s="398" t="str">
        <f t="shared" si="420"/>
        <v>0</v>
      </c>
      <c r="CB299" s="398" t="str">
        <f t="shared" si="421"/>
        <v>0</v>
      </c>
      <c r="CC299" s="412">
        <f t="shared" si="422"/>
        <v>0</v>
      </c>
      <c r="CD299" s="412" t="str">
        <f t="shared" si="423"/>
        <v>0m0</v>
      </c>
      <c r="CE299" s="399">
        <f t="shared" si="424"/>
        <v>0</v>
      </c>
      <c r="CF299" s="399">
        <f t="shared" si="425"/>
        <v>0</v>
      </c>
      <c r="CG299" s="412">
        <f t="shared" si="426"/>
        <v>0</v>
      </c>
      <c r="CH299" s="413">
        <f t="shared" si="427"/>
        <v>0</v>
      </c>
      <c r="CI299" s="398" t="str">
        <f t="shared" si="428"/>
        <v>0</v>
      </c>
      <c r="CJ299" s="398" t="str">
        <f t="shared" si="429"/>
        <v>0</v>
      </c>
      <c r="CK299" s="412">
        <f t="shared" si="430"/>
        <v>0</v>
      </c>
      <c r="CL299" s="412" t="str">
        <f t="shared" si="431"/>
        <v>0m0</v>
      </c>
      <c r="CM299" s="399">
        <f t="shared" si="432"/>
        <v>0</v>
      </c>
      <c r="CN299" s="399">
        <f t="shared" si="433"/>
        <v>0</v>
      </c>
      <c r="CO299" s="412">
        <f t="shared" si="434"/>
        <v>0</v>
      </c>
      <c r="CP299" s="413">
        <f t="shared" si="435"/>
        <v>0</v>
      </c>
      <c r="CQ299" s="398" t="str">
        <f t="shared" si="436"/>
        <v>0</v>
      </c>
      <c r="CR299" s="398" t="str">
        <f t="shared" si="437"/>
        <v>0</v>
      </c>
      <c r="CS299" s="412">
        <f t="shared" si="438"/>
        <v>0</v>
      </c>
      <c r="CT299" s="412" t="str">
        <f t="shared" si="439"/>
        <v>0m0</v>
      </c>
      <c r="CU299" s="412">
        <f t="shared" si="440"/>
        <v>0</v>
      </c>
      <c r="CV299" s="412">
        <f t="shared" si="441"/>
        <v>0</v>
      </c>
      <c r="CW299" s="412">
        <f t="shared" si="442"/>
        <v>0</v>
      </c>
      <c r="CX299" s="412">
        <f t="shared" si="443"/>
        <v>0</v>
      </c>
      <c r="CY299" s="412">
        <f t="shared" si="444"/>
        <v>0</v>
      </c>
      <c r="CZ299" s="412" t="str">
        <f t="shared" si="445"/>
        <v/>
      </c>
      <c r="DA299" s="412" t="str">
        <f t="shared" si="446"/>
        <v/>
      </c>
      <c r="DB299" s="412" t="str">
        <f t="shared" si="447"/>
        <v/>
      </c>
      <c r="DC299" s="412" t="str">
        <f t="shared" si="448"/>
        <v/>
      </c>
      <c r="DD299" s="412" t="str">
        <f t="shared" si="449"/>
        <v/>
      </c>
      <c r="DE299" s="412"/>
      <c r="DG299" s="412" t="str">
        <f t="shared" si="450"/>
        <v/>
      </c>
      <c r="DH299" s="412" t="str">
        <f t="shared" si="451"/>
        <v/>
      </c>
      <c r="DI299" s="412">
        <f t="shared" si="452"/>
        <v>0</v>
      </c>
      <c r="DJ299" s="412" t="str">
        <f t="shared" si="453"/>
        <v/>
      </c>
      <c r="DK299" s="412" t="str">
        <f t="shared" si="454"/>
        <v/>
      </c>
      <c r="DL299" s="412" t="str">
        <f t="shared" si="455"/>
        <v/>
      </c>
      <c r="DM299" s="412" t="str">
        <f t="shared" si="456"/>
        <v/>
      </c>
      <c r="DN299" s="412" t="str">
        <f t="shared" si="457"/>
        <v/>
      </c>
      <c r="DO299" s="412" t="str">
        <f t="shared" si="458"/>
        <v/>
      </c>
      <c r="DR299" s="494"/>
      <c r="DS299" s="393">
        <f t="shared" si="461"/>
        <v>0</v>
      </c>
      <c r="DT299" s="393">
        <f t="shared" si="459"/>
        <v>0</v>
      </c>
      <c r="DU299" s="411">
        <f t="shared" si="460"/>
        <v>0</v>
      </c>
      <c r="DX299" s="494" t="e">
        <f>IF(BG299&lt;270000,○,"")</f>
        <v>#NAME?</v>
      </c>
    </row>
    <row r="300" spans="1:128" s="411" customFormat="1" ht="18" hidden="1" customHeight="1" thickBot="1">
      <c r="A300" s="145" t="str">
        <f t="shared" si="384"/>
        <v/>
      </c>
      <c r="B300" s="158"/>
      <c r="C300" s="31" t="str">
        <f>IF(B300="","",VLOOKUP(B300,学連登録!$C$2:$G$3000,2,FALSE))</f>
        <v/>
      </c>
      <c r="D300" s="32" t="str">
        <f>IF(B300="","",VLOOKUP(B300,学連登録!$C$2:$G$3000,3,FALSE))</f>
        <v/>
      </c>
      <c r="E300" s="33" t="str">
        <f>IF(B300="","",VLOOKUP(B300,学連登録!$C$2:$G$3000,4,FALSE))</f>
        <v/>
      </c>
      <c r="F300" s="383" t="str">
        <f>IF(B300="","",VLOOKUP(B300,学連登録!$C$2:$I$3000,7,FALSE))</f>
        <v/>
      </c>
      <c r="G300" s="159"/>
      <c r="H300" s="853"/>
      <c r="I300" s="854"/>
      <c r="J300" s="160"/>
      <c r="K300" s="825"/>
      <c r="L300" s="826"/>
      <c r="M300" s="160"/>
      <c r="N300" s="819"/>
      <c r="O300" s="820"/>
      <c r="P300" s="159"/>
      <c r="Q300" s="825"/>
      <c r="R300" s="826"/>
      <c r="S300" s="159"/>
      <c r="T300" s="825"/>
      <c r="U300" s="826"/>
      <c r="V300" s="103" t="str">
        <f>IF(B300="","",VLOOKUP(B300,学連登録!$C$2:$H$3000,6,FALSE))</f>
        <v/>
      </c>
      <c r="W300" s="377"/>
      <c r="X300" s="157"/>
      <c r="Y300" s="118" t="str">
        <f t="shared" si="462"/>
        <v/>
      </c>
      <c r="Z300" s="97" t="str">
        <f>IF(G300="","",VLOOKUP(G300,種目名!$O$5:$T$104,3,0))</f>
        <v/>
      </c>
      <c r="AA300" s="99" t="str">
        <f>IF(J300="","",VLOOKUP(J300,種目名!$O$5:$T$104,3,0))</f>
        <v/>
      </c>
      <c r="AB300" s="119" t="str">
        <f>IF(M300="","",VLOOKUP(M300,種目名!$O$5:$T$104,3,0))</f>
        <v/>
      </c>
      <c r="AC300" s="119" t="str">
        <f>IF(P300="","",VLOOKUP(AF300,種目名!$O$5:$T$104,3,0))</f>
        <v/>
      </c>
      <c r="AD300" s="120" t="str">
        <f>IF(S300="","",VLOOKUP(AI300,種目名!$O$5:$T$104,3,0))</f>
        <v/>
      </c>
      <c r="AE300" s="117">
        <f t="shared" si="463"/>
        <v>0</v>
      </c>
      <c r="AF300" s="157" t="str">
        <f t="shared" si="464"/>
        <v/>
      </c>
      <c r="AG300" s="157" t="str">
        <f t="shared" si="465"/>
        <v/>
      </c>
      <c r="AH300" s="117">
        <f t="shared" si="466"/>
        <v>0</v>
      </c>
      <c r="AI300" s="157" t="str">
        <f t="shared" si="467"/>
        <v/>
      </c>
      <c r="AJ300" s="157" t="str">
        <f t="shared" si="468"/>
        <v/>
      </c>
      <c r="AK300" s="390"/>
      <c r="AL300" s="171">
        <f t="shared" si="385"/>
        <v>0</v>
      </c>
      <c r="AM300" s="399">
        <f t="shared" si="386"/>
        <v>0</v>
      </c>
      <c r="AN300" s="399">
        <f>COUNTIF($B$12:B300,B300)</f>
        <v>0</v>
      </c>
      <c r="AO300" s="399"/>
      <c r="AP300" s="399" t="str">
        <f t="shared" si="387"/>
        <v/>
      </c>
      <c r="AQ300" s="399" t="str">
        <f t="shared" si="388"/>
        <v/>
      </c>
      <c r="AR300" s="399" t="str">
        <f t="shared" si="389"/>
        <v/>
      </c>
      <c r="AS300" s="399" t="str">
        <f t="shared" si="390"/>
        <v/>
      </c>
      <c r="AT300" s="399">
        <f t="shared" si="391"/>
        <v>0</v>
      </c>
      <c r="AU300" s="399" t="str">
        <f t="shared" si="392"/>
        <v/>
      </c>
      <c r="AV300" s="399" t="str">
        <f t="shared" si="393"/>
        <v/>
      </c>
      <c r="AW300" s="399" t="str">
        <f t="shared" si="394"/>
        <v/>
      </c>
      <c r="AX300" s="399" t="str">
        <f t="shared" si="395"/>
        <v/>
      </c>
      <c r="AY300" s="399" t="str">
        <f t="shared" si="396"/>
        <v/>
      </c>
      <c r="AZ300" s="399" t="str">
        <f t="shared" si="397"/>
        <v/>
      </c>
      <c r="BA300" s="399" t="str">
        <f t="shared" si="398"/>
        <v/>
      </c>
      <c r="BB300" s="399" t="str">
        <f t="shared" si="399"/>
        <v/>
      </c>
      <c r="BC300" s="399" t="str">
        <f t="shared" si="400"/>
        <v/>
      </c>
      <c r="BD300" s="403" t="str">
        <f t="shared" si="401"/>
        <v/>
      </c>
      <c r="BE300" s="393">
        <f t="shared" si="402"/>
        <v>0</v>
      </c>
      <c r="BF300" s="157"/>
      <c r="BG300" s="399">
        <f t="shared" si="403"/>
        <v>0</v>
      </c>
      <c r="BH300" s="399">
        <f t="shared" si="404"/>
        <v>0</v>
      </c>
      <c r="BI300" s="412">
        <f t="shared" si="405"/>
        <v>0</v>
      </c>
      <c r="BJ300" s="413">
        <f t="shared" si="381"/>
        <v>0</v>
      </c>
      <c r="BK300" s="398" t="str">
        <f t="shared" si="382"/>
        <v>0</v>
      </c>
      <c r="BL300" s="398" t="str">
        <f t="shared" si="383"/>
        <v>0</v>
      </c>
      <c r="BM300" s="412">
        <f t="shared" si="406"/>
        <v>0</v>
      </c>
      <c r="BN300" s="412" t="str">
        <f t="shared" si="407"/>
        <v>0m0</v>
      </c>
      <c r="BO300" s="399">
        <f t="shared" si="408"/>
        <v>0</v>
      </c>
      <c r="BP300" s="399">
        <f t="shared" si="409"/>
        <v>0</v>
      </c>
      <c r="BQ300" s="412">
        <f t="shared" si="410"/>
        <v>0</v>
      </c>
      <c r="BR300" s="413">
        <f t="shared" si="411"/>
        <v>0</v>
      </c>
      <c r="BS300" s="398" t="str">
        <f t="shared" si="412"/>
        <v>0</v>
      </c>
      <c r="BT300" s="398" t="str">
        <f t="shared" si="413"/>
        <v>0</v>
      </c>
      <c r="BU300" s="412">
        <f t="shared" si="414"/>
        <v>0</v>
      </c>
      <c r="BV300" s="412" t="str">
        <f t="shared" si="415"/>
        <v>0m0</v>
      </c>
      <c r="BW300" s="399">
        <f t="shared" si="416"/>
        <v>0</v>
      </c>
      <c r="BX300" s="399">
        <f t="shared" si="417"/>
        <v>0</v>
      </c>
      <c r="BY300" s="412">
        <f t="shared" si="418"/>
        <v>0</v>
      </c>
      <c r="BZ300" s="413">
        <f t="shared" si="419"/>
        <v>0</v>
      </c>
      <c r="CA300" s="398" t="str">
        <f t="shared" si="420"/>
        <v>0</v>
      </c>
      <c r="CB300" s="398" t="str">
        <f t="shared" si="421"/>
        <v>0</v>
      </c>
      <c r="CC300" s="412">
        <f t="shared" si="422"/>
        <v>0</v>
      </c>
      <c r="CD300" s="412" t="str">
        <f t="shared" si="423"/>
        <v>0m0</v>
      </c>
      <c r="CE300" s="399">
        <f t="shared" si="424"/>
        <v>0</v>
      </c>
      <c r="CF300" s="399">
        <f t="shared" si="425"/>
        <v>0</v>
      </c>
      <c r="CG300" s="412">
        <f t="shared" si="426"/>
        <v>0</v>
      </c>
      <c r="CH300" s="413">
        <f t="shared" si="427"/>
        <v>0</v>
      </c>
      <c r="CI300" s="398" t="str">
        <f t="shared" si="428"/>
        <v>0</v>
      </c>
      <c r="CJ300" s="398" t="str">
        <f t="shared" si="429"/>
        <v>0</v>
      </c>
      <c r="CK300" s="412">
        <f t="shared" si="430"/>
        <v>0</v>
      </c>
      <c r="CL300" s="412" t="str">
        <f t="shared" si="431"/>
        <v>0m0</v>
      </c>
      <c r="CM300" s="399">
        <f t="shared" si="432"/>
        <v>0</v>
      </c>
      <c r="CN300" s="399">
        <f t="shared" si="433"/>
        <v>0</v>
      </c>
      <c r="CO300" s="412">
        <f t="shared" si="434"/>
        <v>0</v>
      </c>
      <c r="CP300" s="413">
        <f t="shared" si="435"/>
        <v>0</v>
      </c>
      <c r="CQ300" s="398" t="str">
        <f t="shared" si="436"/>
        <v>0</v>
      </c>
      <c r="CR300" s="398" t="str">
        <f t="shared" si="437"/>
        <v>0</v>
      </c>
      <c r="CS300" s="412">
        <f t="shared" si="438"/>
        <v>0</v>
      </c>
      <c r="CT300" s="412" t="str">
        <f t="shared" si="439"/>
        <v>0m0</v>
      </c>
      <c r="CU300" s="412">
        <f t="shared" si="440"/>
        <v>0</v>
      </c>
      <c r="CV300" s="412">
        <f t="shared" si="441"/>
        <v>0</v>
      </c>
      <c r="CW300" s="412">
        <f t="shared" si="442"/>
        <v>0</v>
      </c>
      <c r="CX300" s="412">
        <f t="shared" si="443"/>
        <v>0</v>
      </c>
      <c r="CY300" s="412">
        <f t="shared" si="444"/>
        <v>0</v>
      </c>
      <c r="CZ300" s="412" t="str">
        <f t="shared" si="445"/>
        <v/>
      </c>
      <c r="DA300" s="412" t="str">
        <f t="shared" si="446"/>
        <v/>
      </c>
      <c r="DB300" s="412" t="str">
        <f t="shared" si="447"/>
        <v/>
      </c>
      <c r="DC300" s="412" t="str">
        <f t="shared" si="448"/>
        <v/>
      </c>
      <c r="DD300" s="412" t="str">
        <f t="shared" si="449"/>
        <v/>
      </c>
      <c r="DE300" s="412"/>
      <c r="DG300" s="412" t="str">
        <f t="shared" si="450"/>
        <v/>
      </c>
      <c r="DH300" s="412" t="str">
        <f t="shared" si="451"/>
        <v/>
      </c>
      <c r="DI300" s="412">
        <f t="shared" si="452"/>
        <v>0</v>
      </c>
      <c r="DJ300" s="412" t="str">
        <f t="shared" si="453"/>
        <v/>
      </c>
      <c r="DK300" s="412" t="str">
        <f t="shared" si="454"/>
        <v/>
      </c>
      <c r="DL300" s="412" t="str">
        <f t="shared" si="455"/>
        <v/>
      </c>
      <c r="DM300" s="412" t="str">
        <f t="shared" si="456"/>
        <v/>
      </c>
      <c r="DN300" s="412" t="str">
        <f t="shared" si="457"/>
        <v/>
      </c>
      <c r="DO300" s="412" t="str">
        <f t="shared" si="458"/>
        <v/>
      </c>
      <c r="DR300" s="494"/>
      <c r="DS300" s="393">
        <f t="shared" si="461"/>
        <v>0</v>
      </c>
      <c r="DT300" s="393">
        <f t="shared" si="459"/>
        <v>0</v>
      </c>
      <c r="DU300" s="411">
        <f t="shared" si="460"/>
        <v>0</v>
      </c>
      <c r="DX300" s="494" t="e">
        <f>IF(BG300&lt;270000,○,"")</f>
        <v>#NAME?</v>
      </c>
    </row>
    <row r="301" spans="1:128" s="411" customFormat="1" ht="18" hidden="1" customHeight="1" thickBot="1">
      <c r="A301" s="145" t="str">
        <f t="shared" si="384"/>
        <v/>
      </c>
      <c r="B301" s="158"/>
      <c r="C301" s="31" t="str">
        <f>IF(B301="","",VLOOKUP(B301,学連登録!$C$2:$G$3000,2,FALSE))</f>
        <v/>
      </c>
      <c r="D301" s="32" t="str">
        <f>IF(B301="","",VLOOKUP(B301,学連登録!$C$2:$G$3000,3,FALSE))</f>
        <v/>
      </c>
      <c r="E301" s="33" t="str">
        <f>IF(B301="","",VLOOKUP(B301,学連登録!$C$2:$G$3000,4,FALSE))</f>
        <v/>
      </c>
      <c r="F301" s="383" t="str">
        <f>IF(B301="","",VLOOKUP(B301,学連登録!$C$2:$I$3000,7,FALSE))</f>
        <v/>
      </c>
      <c r="G301" s="159"/>
      <c r="H301" s="853"/>
      <c r="I301" s="854"/>
      <c r="J301" s="160"/>
      <c r="K301" s="825"/>
      <c r="L301" s="826"/>
      <c r="M301" s="160"/>
      <c r="N301" s="819"/>
      <c r="O301" s="820"/>
      <c r="P301" s="159"/>
      <c r="Q301" s="825"/>
      <c r="R301" s="826"/>
      <c r="S301" s="159"/>
      <c r="T301" s="825"/>
      <c r="U301" s="826"/>
      <c r="V301" s="103" t="str">
        <f>IF(B301="","",VLOOKUP(B301,学連登録!$C$2:$H$3000,6,FALSE))</f>
        <v/>
      </c>
      <c r="W301" s="377"/>
      <c r="X301" s="157"/>
      <c r="Y301" s="118" t="str">
        <f t="shared" si="462"/>
        <v/>
      </c>
      <c r="Z301" s="97" t="str">
        <f>IF(G301="","",VLOOKUP(G301,種目名!$O$5:$T$104,3,0))</f>
        <v/>
      </c>
      <c r="AA301" s="99" t="str">
        <f>IF(J301="","",VLOOKUP(J301,種目名!$O$5:$T$104,3,0))</f>
        <v/>
      </c>
      <c r="AB301" s="119" t="str">
        <f>IF(M301="","",VLOOKUP(M301,種目名!$O$5:$T$104,3,0))</f>
        <v/>
      </c>
      <c r="AC301" s="119" t="str">
        <f>IF(P301="","",VLOOKUP(AF301,種目名!$O$5:$T$104,3,0))</f>
        <v/>
      </c>
      <c r="AD301" s="120" t="str">
        <f>IF(S301="","",VLOOKUP(AI301,種目名!$O$5:$T$104,3,0))</f>
        <v/>
      </c>
      <c r="AE301" s="117">
        <f t="shared" si="463"/>
        <v>0</v>
      </c>
      <c r="AF301" s="157" t="str">
        <f t="shared" si="464"/>
        <v/>
      </c>
      <c r="AG301" s="157" t="str">
        <f t="shared" si="465"/>
        <v/>
      </c>
      <c r="AH301" s="117">
        <f t="shared" si="466"/>
        <v>0</v>
      </c>
      <c r="AI301" s="157" t="str">
        <f t="shared" si="467"/>
        <v/>
      </c>
      <c r="AJ301" s="157" t="str">
        <f t="shared" si="468"/>
        <v/>
      </c>
      <c r="AK301" s="390"/>
      <c r="AL301" s="171">
        <f t="shared" si="385"/>
        <v>0</v>
      </c>
      <c r="AM301" s="399">
        <f t="shared" si="386"/>
        <v>0</v>
      </c>
      <c r="AN301" s="399">
        <f>COUNTIF($B$12:B301,B301)</f>
        <v>0</v>
      </c>
      <c r="AO301" s="399"/>
      <c r="AP301" s="399" t="str">
        <f t="shared" si="387"/>
        <v/>
      </c>
      <c r="AQ301" s="399" t="str">
        <f t="shared" si="388"/>
        <v/>
      </c>
      <c r="AR301" s="399" t="str">
        <f t="shared" si="389"/>
        <v/>
      </c>
      <c r="AS301" s="399" t="str">
        <f t="shared" si="390"/>
        <v/>
      </c>
      <c r="AT301" s="399">
        <f t="shared" si="391"/>
        <v>0</v>
      </c>
      <c r="AU301" s="399" t="str">
        <f t="shared" si="392"/>
        <v/>
      </c>
      <c r="AV301" s="399" t="str">
        <f t="shared" si="393"/>
        <v/>
      </c>
      <c r="AW301" s="399" t="str">
        <f t="shared" si="394"/>
        <v/>
      </c>
      <c r="AX301" s="399" t="str">
        <f t="shared" si="395"/>
        <v/>
      </c>
      <c r="AY301" s="399" t="str">
        <f t="shared" si="396"/>
        <v/>
      </c>
      <c r="AZ301" s="399" t="str">
        <f t="shared" si="397"/>
        <v/>
      </c>
      <c r="BA301" s="399" t="str">
        <f t="shared" si="398"/>
        <v/>
      </c>
      <c r="BB301" s="399" t="str">
        <f t="shared" si="399"/>
        <v/>
      </c>
      <c r="BC301" s="399" t="str">
        <f t="shared" si="400"/>
        <v/>
      </c>
      <c r="BD301" s="403" t="str">
        <f t="shared" si="401"/>
        <v/>
      </c>
      <c r="BE301" s="393">
        <f t="shared" si="402"/>
        <v>0</v>
      </c>
      <c r="BF301" s="157"/>
      <c r="BG301" s="399">
        <f t="shared" si="403"/>
        <v>0</v>
      </c>
      <c r="BH301" s="399">
        <f t="shared" si="404"/>
        <v>0</v>
      </c>
      <c r="BI301" s="412">
        <f t="shared" si="405"/>
        <v>0</v>
      </c>
      <c r="BJ301" s="413">
        <f t="shared" si="381"/>
        <v>0</v>
      </c>
      <c r="BK301" s="398" t="str">
        <f t="shared" si="382"/>
        <v>0</v>
      </c>
      <c r="BL301" s="398" t="str">
        <f t="shared" si="383"/>
        <v>0</v>
      </c>
      <c r="BM301" s="412">
        <f t="shared" si="406"/>
        <v>0</v>
      </c>
      <c r="BN301" s="412" t="str">
        <f t="shared" si="407"/>
        <v>0m0</v>
      </c>
      <c r="BO301" s="399">
        <f t="shared" si="408"/>
        <v>0</v>
      </c>
      <c r="BP301" s="399">
        <f t="shared" si="409"/>
        <v>0</v>
      </c>
      <c r="BQ301" s="412">
        <f t="shared" si="410"/>
        <v>0</v>
      </c>
      <c r="BR301" s="413">
        <f t="shared" si="411"/>
        <v>0</v>
      </c>
      <c r="BS301" s="398" t="str">
        <f t="shared" si="412"/>
        <v>0</v>
      </c>
      <c r="BT301" s="398" t="str">
        <f t="shared" si="413"/>
        <v>0</v>
      </c>
      <c r="BU301" s="412">
        <f t="shared" si="414"/>
        <v>0</v>
      </c>
      <c r="BV301" s="412" t="str">
        <f t="shared" si="415"/>
        <v>0m0</v>
      </c>
      <c r="BW301" s="399">
        <f t="shared" si="416"/>
        <v>0</v>
      </c>
      <c r="BX301" s="399">
        <f t="shared" si="417"/>
        <v>0</v>
      </c>
      <c r="BY301" s="412">
        <f t="shared" si="418"/>
        <v>0</v>
      </c>
      <c r="BZ301" s="413">
        <f t="shared" si="419"/>
        <v>0</v>
      </c>
      <c r="CA301" s="398" t="str">
        <f t="shared" si="420"/>
        <v>0</v>
      </c>
      <c r="CB301" s="398" t="str">
        <f t="shared" si="421"/>
        <v>0</v>
      </c>
      <c r="CC301" s="412">
        <f t="shared" si="422"/>
        <v>0</v>
      </c>
      <c r="CD301" s="412" t="str">
        <f t="shared" si="423"/>
        <v>0m0</v>
      </c>
      <c r="CE301" s="399">
        <f t="shared" si="424"/>
        <v>0</v>
      </c>
      <c r="CF301" s="399">
        <f t="shared" si="425"/>
        <v>0</v>
      </c>
      <c r="CG301" s="412">
        <f t="shared" si="426"/>
        <v>0</v>
      </c>
      <c r="CH301" s="413">
        <f t="shared" si="427"/>
        <v>0</v>
      </c>
      <c r="CI301" s="398" t="str">
        <f t="shared" si="428"/>
        <v>0</v>
      </c>
      <c r="CJ301" s="398" t="str">
        <f t="shared" si="429"/>
        <v>0</v>
      </c>
      <c r="CK301" s="412">
        <f t="shared" si="430"/>
        <v>0</v>
      </c>
      <c r="CL301" s="412" t="str">
        <f t="shared" si="431"/>
        <v>0m0</v>
      </c>
      <c r="CM301" s="399">
        <f t="shared" si="432"/>
        <v>0</v>
      </c>
      <c r="CN301" s="399">
        <f t="shared" si="433"/>
        <v>0</v>
      </c>
      <c r="CO301" s="412">
        <f t="shared" si="434"/>
        <v>0</v>
      </c>
      <c r="CP301" s="413">
        <f t="shared" si="435"/>
        <v>0</v>
      </c>
      <c r="CQ301" s="398" t="str">
        <f t="shared" si="436"/>
        <v>0</v>
      </c>
      <c r="CR301" s="398" t="str">
        <f t="shared" si="437"/>
        <v>0</v>
      </c>
      <c r="CS301" s="412">
        <f t="shared" si="438"/>
        <v>0</v>
      </c>
      <c r="CT301" s="412" t="str">
        <f t="shared" si="439"/>
        <v>0m0</v>
      </c>
      <c r="CU301" s="412">
        <f t="shared" si="440"/>
        <v>0</v>
      </c>
      <c r="CV301" s="412">
        <f t="shared" si="441"/>
        <v>0</v>
      </c>
      <c r="CW301" s="412">
        <f t="shared" si="442"/>
        <v>0</v>
      </c>
      <c r="CX301" s="412">
        <f t="shared" si="443"/>
        <v>0</v>
      </c>
      <c r="CY301" s="412">
        <f t="shared" si="444"/>
        <v>0</v>
      </c>
      <c r="CZ301" s="412" t="str">
        <f t="shared" si="445"/>
        <v/>
      </c>
      <c r="DA301" s="412" t="str">
        <f t="shared" si="446"/>
        <v/>
      </c>
      <c r="DB301" s="412" t="str">
        <f t="shared" si="447"/>
        <v/>
      </c>
      <c r="DC301" s="412" t="str">
        <f t="shared" si="448"/>
        <v/>
      </c>
      <c r="DD301" s="412" t="str">
        <f t="shared" si="449"/>
        <v/>
      </c>
      <c r="DE301" s="412"/>
      <c r="DG301" s="412" t="str">
        <f t="shared" si="450"/>
        <v/>
      </c>
      <c r="DH301" s="412" t="str">
        <f t="shared" si="451"/>
        <v/>
      </c>
      <c r="DI301" s="412">
        <f t="shared" si="452"/>
        <v>0</v>
      </c>
      <c r="DJ301" s="412" t="str">
        <f t="shared" si="453"/>
        <v/>
      </c>
      <c r="DK301" s="412" t="str">
        <f t="shared" si="454"/>
        <v/>
      </c>
      <c r="DL301" s="412" t="str">
        <f t="shared" si="455"/>
        <v/>
      </c>
      <c r="DM301" s="412" t="str">
        <f t="shared" si="456"/>
        <v/>
      </c>
      <c r="DN301" s="412" t="str">
        <f t="shared" si="457"/>
        <v/>
      </c>
      <c r="DO301" s="412" t="str">
        <f t="shared" si="458"/>
        <v/>
      </c>
      <c r="DR301" s="494"/>
      <c r="DS301" s="393">
        <f t="shared" si="461"/>
        <v>0</v>
      </c>
      <c r="DT301" s="393">
        <f t="shared" si="459"/>
        <v>0</v>
      </c>
      <c r="DU301" s="411">
        <f t="shared" si="460"/>
        <v>0</v>
      </c>
      <c r="DX301" s="494" t="e">
        <f>IF(BG301&lt;270000,○,"")</f>
        <v>#NAME?</v>
      </c>
    </row>
    <row r="302" spans="1:128" s="411" customFormat="1" ht="18" hidden="1" customHeight="1" thickBot="1">
      <c r="A302" s="145" t="str">
        <f t="shared" si="384"/>
        <v/>
      </c>
      <c r="B302" s="158"/>
      <c r="C302" s="31" t="str">
        <f>IF(B302="","",VLOOKUP(B302,学連登録!$C$2:$G$3000,2,FALSE))</f>
        <v/>
      </c>
      <c r="D302" s="32" t="str">
        <f>IF(B302="","",VLOOKUP(B302,学連登録!$C$2:$G$3000,3,FALSE))</f>
        <v/>
      </c>
      <c r="E302" s="33" t="str">
        <f>IF(B302="","",VLOOKUP(B302,学連登録!$C$2:$G$3000,4,FALSE))</f>
        <v/>
      </c>
      <c r="F302" s="383" t="str">
        <f>IF(B302="","",VLOOKUP(B302,学連登録!$C$2:$I$3000,7,FALSE))</f>
        <v/>
      </c>
      <c r="G302" s="159"/>
      <c r="H302" s="853"/>
      <c r="I302" s="854"/>
      <c r="J302" s="160"/>
      <c r="K302" s="825"/>
      <c r="L302" s="826"/>
      <c r="M302" s="160"/>
      <c r="N302" s="819"/>
      <c r="O302" s="820"/>
      <c r="P302" s="159"/>
      <c r="Q302" s="825"/>
      <c r="R302" s="826"/>
      <c r="S302" s="159"/>
      <c r="T302" s="825"/>
      <c r="U302" s="826"/>
      <c r="V302" s="103" t="str">
        <f>IF(B302="","",VLOOKUP(B302,学連登録!$C$2:$H$3000,6,FALSE))</f>
        <v/>
      </c>
      <c r="W302" s="377"/>
      <c r="X302" s="157"/>
      <c r="Y302" s="118" t="str">
        <f t="shared" si="462"/>
        <v/>
      </c>
      <c r="Z302" s="97" t="str">
        <f>IF(G302="","",VLOOKUP(G302,種目名!$O$5:$T$104,3,0))</f>
        <v/>
      </c>
      <c r="AA302" s="99" t="str">
        <f>IF(J302="","",VLOOKUP(J302,種目名!$O$5:$T$104,3,0))</f>
        <v/>
      </c>
      <c r="AB302" s="119" t="str">
        <f>IF(M302="","",VLOOKUP(M302,種目名!$O$5:$T$104,3,0))</f>
        <v/>
      </c>
      <c r="AC302" s="119" t="str">
        <f>IF(P302="","",VLOOKUP(AF302,種目名!$O$5:$T$104,3,0))</f>
        <v/>
      </c>
      <c r="AD302" s="120" t="str">
        <f>IF(S302="","",VLOOKUP(AI302,種目名!$O$5:$T$104,3,0))</f>
        <v/>
      </c>
      <c r="AE302" s="117">
        <f t="shared" si="463"/>
        <v>0</v>
      </c>
      <c r="AF302" s="157" t="str">
        <f t="shared" si="464"/>
        <v/>
      </c>
      <c r="AG302" s="157" t="str">
        <f t="shared" si="465"/>
        <v/>
      </c>
      <c r="AH302" s="117">
        <f t="shared" si="466"/>
        <v>0</v>
      </c>
      <c r="AI302" s="157" t="str">
        <f t="shared" si="467"/>
        <v/>
      </c>
      <c r="AJ302" s="157" t="str">
        <f t="shared" si="468"/>
        <v/>
      </c>
      <c r="AK302" s="390"/>
      <c r="AL302" s="171">
        <f t="shared" si="385"/>
        <v>0</v>
      </c>
      <c r="AM302" s="399">
        <f t="shared" si="386"/>
        <v>0</v>
      </c>
      <c r="AN302" s="399">
        <f>COUNTIF($B$12:B302,B302)</f>
        <v>0</v>
      </c>
      <c r="AO302" s="399"/>
      <c r="AP302" s="399" t="str">
        <f t="shared" si="387"/>
        <v/>
      </c>
      <c r="AQ302" s="399" t="str">
        <f t="shared" si="388"/>
        <v/>
      </c>
      <c r="AR302" s="399" t="str">
        <f t="shared" si="389"/>
        <v/>
      </c>
      <c r="AS302" s="399" t="str">
        <f t="shared" si="390"/>
        <v/>
      </c>
      <c r="AT302" s="399">
        <f t="shared" si="391"/>
        <v>0</v>
      </c>
      <c r="AU302" s="399" t="str">
        <f t="shared" si="392"/>
        <v/>
      </c>
      <c r="AV302" s="399" t="str">
        <f t="shared" si="393"/>
        <v/>
      </c>
      <c r="AW302" s="399" t="str">
        <f t="shared" si="394"/>
        <v/>
      </c>
      <c r="AX302" s="399" t="str">
        <f t="shared" si="395"/>
        <v/>
      </c>
      <c r="AY302" s="399" t="str">
        <f t="shared" si="396"/>
        <v/>
      </c>
      <c r="AZ302" s="399" t="str">
        <f t="shared" si="397"/>
        <v/>
      </c>
      <c r="BA302" s="399" t="str">
        <f t="shared" si="398"/>
        <v/>
      </c>
      <c r="BB302" s="399" t="str">
        <f t="shared" si="399"/>
        <v/>
      </c>
      <c r="BC302" s="399" t="str">
        <f t="shared" si="400"/>
        <v/>
      </c>
      <c r="BD302" s="403" t="str">
        <f t="shared" si="401"/>
        <v/>
      </c>
      <c r="BE302" s="393">
        <f t="shared" si="402"/>
        <v>0</v>
      </c>
      <c r="BF302" s="157"/>
      <c r="BG302" s="399">
        <f t="shared" si="403"/>
        <v>0</v>
      </c>
      <c r="BH302" s="399">
        <f t="shared" si="404"/>
        <v>0</v>
      </c>
      <c r="BI302" s="412">
        <f t="shared" si="405"/>
        <v>0</v>
      </c>
      <c r="BJ302" s="413">
        <f t="shared" si="381"/>
        <v>0</v>
      </c>
      <c r="BK302" s="398" t="str">
        <f t="shared" si="382"/>
        <v>0</v>
      </c>
      <c r="BL302" s="398" t="str">
        <f t="shared" si="383"/>
        <v>0</v>
      </c>
      <c r="BM302" s="412">
        <f t="shared" si="406"/>
        <v>0</v>
      </c>
      <c r="BN302" s="412" t="str">
        <f t="shared" si="407"/>
        <v>0m0</v>
      </c>
      <c r="BO302" s="399">
        <f t="shared" si="408"/>
        <v>0</v>
      </c>
      <c r="BP302" s="399">
        <f t="shared" si="409"/>
        <v>0</v>
      </c>
      <c r="BQ302" s="412">
        <f t="shared" si="410"/>
        <v>0</v>
      </c>
      <c r="BR302" s="413">
        <f t="shared" si="411"/>
        <v>0</v>
      </c>
      <c r="BS302" s="398" t="str">
        <f t="shared" si="412"/>
        <v>0</v>
      </c>
      <c r="BT302" s="398" t="str">
        <f t="shared" si="413"/>
        <v>0</v>
      </c>
      <c r="BU302" s="412">
        <f t="shared" si="414"/>
        <v>0</v>
      </c>
      <c r="BV302" s="412" t="str">
        <f t="shared" si="415"/>
        <v>0m0</v>
      </c>
      <c r="BW302" s="399">
        <f t="shared" si="416"/>
        <v>0</v>
      </c>
      <c r="BX302" s="399">
        <f t="shared" si="417"/>
        <v>0</v>
      </c>
      <c r="BY302" s="412">
        <f t="shared" si="418"/>
        <v>0</v>
      </c>
      <c r="BZ302" s="413">
        <f t="shared" si="419"/>
        <v>0</v>
      </c>
      <c r="CA302" s="398" t="str">
        <f t="shared" si="420"/>
        <v>0</v>
      </c>
      <c r="CB302" s="398" t="str">
        <f t="shared" si="421"/>
        <v>0</v>
      </c>
      <c r="CC302" s="412">
        <f t="shared" si="422"/>
        <v>0</v>
      </c>
      <c r="CD302" s="412" t="str">
        <f t="shared" si="423"/>
        <v>0m0</v>
      </c>
      <c r="CE302" s="399">
        <f t="shared" si="424"/>
        <v>0</v>
      </c>
      <c r="CF302" s="399">
        <f t="shared" si="425"/>
        <v>0</v>
      </c>
      <c r="CG302" s="412">
        <f t="shared" si="426"/>
        <v>0</v>
      </c>
      <c r="CH302" s="413">
        <f t="shared" si="427"/>
        <v>0</v>
      </c>
      <c r="CI302" s="398" t="str">
        <f t="shared" si="428"/>
        <v>0</v>
      </c>
      <c r="CJ302" s="398" t="str">
        <f t="shared" si="429"/>
        <v>0</v>
      </c>
      <c r="CK302" s="412">
        <f t="shared" si="430"/>
        <v>0</v>
      </c>
      <c r="CL302" s="412" t="str">
        <f t="shared" si="431"/>
        <v>0m0</v>
      </c>
      <c r="CM302" s="399">
        <f t="shared" si="432"/>
        <v>0</v>
      </c>
      <c r="CN302" s="399">
        <f t="shared" si="433"/>
        <v>0</v>
      </c>
      <c r="CO302" s="412">
        <f t="shared" si="434"/>
        <v>0</v>
      </c>
      <c r="CP302" s="413">
        <f t="shared" si="435"/>
        <v>0</v>
      </c>
      <c r="CQ302" s="398" t="str">
        <f t="shared" si="436"/>
        <v>0</v>
      </c>
      <c r="CR302" s="398" t="str">
        <f t="shared" si="437"/>
        <v>0</v>
      </c>
      <c r="CS302" s="412">
        <f t="shared" si="438"/>
        <v>0</v>
      </c>
      <c r="CT302" s="412" t="str">
        <f t="shared" si="439"/>
        <v>0m0</v>
      </c>
      <c r="CU302" s="412">
        <f t="shared" si="440"/>
        <v>0</v>
      </c>
      <c r="CV302" s="412">
        <f t="shared" si="441"/>
        <v>0</v>
      </c>
      <c r="CW302" s="412">
        <f t="shared" si="442"/>
        <v>0</v>
      </c>
      <c r="CX302" s="412">
        <f t="shared" si="443"/>
        <v>0</v>
      </c>
      <c r="CY302" s="412">
        <f t="shared" si="444"/>
        <v>0</v>
      </c>
      <c r="CZ302" s="412" t="str">
        <f t="shared" si="445"/>
        <v/>
      </c>
      <c r="DA302" s="412" t="str">
        <f t="shared" si="446"/>
        <v/>
      </c>
      <c r="DB302" s="412" t="str">
        <f t="shared" si="447"/>
        <v/>
      </c>
      <c r="DC302" s="412" t="str">
        <f t="shared" si="448"/>
        <v/>
      </c>
      <c r="DD302" s="412" t="str">
        <f t="shared" si="449"/>
        <v/>
      </c>
      <c r="DE302" s="412"/>
      <c r="DG302" s="412" t="str">
        <f t="shared" si="450"/>
        <v/>
      </c>
      <c r="DH302" s="412" t="str">
        <f t="shared" si="451"/>
        <v/>
      </c>
      <c r="DI302" s="412">
        <f t="shared" si="452"/>
        <v>0</v>
      </c>
      <c r="DJ302" s="412" t="str">
        <f t="shared" si="453"/>
        <v/>
      </c>
      <c r="DK302" s="412" t="str">
        <f t="shared" si="454"/>
        <v/>
      </c>
      <c r="DL302" s="412" t="str">
        <f t="shared" si="455"/>
        <v/>
      </c>
      <c r="DM302" s="412" t="str">
        <f t="shared" si="456"/>
        <v/>
      </c>
      <c r="DN302" s="412" t="str">
        <f t="shared" si="457"/>
        <v/>
      </c>
      <c r="DO302" s="412" t="str">
        <f t="shared" si="458"/>
        <v/>
      </c>
      <c r="DR302" s="494"/>
      <c r="DS302" s="393">
        <f t="shared" si="461"/>
        <v>0</v>
      </c>
      <c r="DT302" s="393">
        <f t="shared" si="459"/>
        <v>0</v>
      </c>
      <c r="DU302" s="411">
        <f t="shared" si="460"/>
        <v>0</v>
      </c>
      <c r="DX302" s="494" t="e">
        <f>IF(BG302&lt;270000,○,"")</f>
        <v>#NAME?</v>
      </c>
    </row>
    <row r="303" spans="1:128" s="411" customFormat="1" ht="18" hidden="1" customHeight="1" thickBot="1">
      <c r="A303" s="145" t="str">
        <f t="shared" si="384"/>
        <v/>
      </c>
      <c r="B303" s="158"/>
      <c r="C303" s="31" t="str">
        <f>IF(B303="","",VLOOKUP(B303,学連登録!$C$2:$G$3000,2,FALSE))</f>
        <v/>
      </c>
      <c r="D303" s="32" t="str">
        <f>IF(B303="","",VLOOKUP(B303,学連登録!$C$2:$G$3000,3,FALSE))</f>
        <v/>
      </c>
      <c r="E303" s="33" t="str">
        <f>IF(B303="","",VLOOKUP(B303,学連登録!$C$2:$G$3000,4,FALSE))</f>
        <v/>
      </c>
      <c r="F303" s="383" t="str">
        <f>IF(B303="","",VLOOKUP(B303,学連登録!$C$2:$I$3000,7,FALSE))</f>
        <v/>
      </c>
      <c r="G303" s="159"/>
      <c r="H303" s="853"/>
      <c r="I303" s="854"/>
      <c r="J303" s="160"/>
      <c r="K303" s="825"/>
      <c r="L303" s="826"/>
      <c r="M303" s="160"/>
      <c r="N303" s="819"/>
      <c r="O303" s="820"/>
      <c r="P303" s="159"/>
      <c r="Q303" s="825"/>
      <c r="R303" s="826"/>
      <c r="S303" s="159"/>
      <c r="T303" s="825"/>
      <c r="U303" s="826"/>
      <c r="V303" s="103" t="str">
        <f>IF(B303="","",VLOOKUP(B303,学連登録!$C$2:$H$3000,6,FALSE))</f>
        <v/>
      </c>
      <c r="W303" s="377"/>
      <c r="X303" s="157"/>
      <c r="Y303" s="118" t="str">
        <f t="shared" si="462"/>
        <v/>
      </c>
      <c r="Z303" s="97" t="str">
        <f>IF(G303="","",VLOOKUP(G303,種目名!$O$5:$T$104,3,0))</f>
        <v/>
      </c>
      <c r="AA303" s="99" t="str">
        <f>IF(J303="","",VLOOKUP(J303,種目名!$O$5:$T$104,3,0))</f>
        <v/>
      </c>
      <c r="AB303" s="119" t="str">
        <f>IF(M303="","",VLOOKUP(M303,種目名!$O$5:$T$104,3,0))</f>
        <v/>
      </c>
      <c r="AC303" s="119" t="str">
        <f>IF(P303="","",VLOOKUP(AF303,種目名!$O$5:$T$104,3,0))</f>
        <v/>
      </c>
      <c r="AD303" s="120" t="str">
        <f>IF(S303="","",VLOOKUP(AI303,種目名!$O$5:$T$104,3,0))</f>
        <v/>
      </c>
      <c r="AE303" s="117">
        <f t="shared" si="463"/>
        <v>0</v>
      </c>
      <c r="AF303" s="157" t="str">
        <f t="shared" si="464"/>
        <v/>
      </c>
      <c r="AG303" s="157" t="str">
        <f t="shared" si="465"/>
        <v/>
      </c>
      <c r="AH303" s="117">
        <f t="shared" si="466"/>
        <v>0</v>
      </c>
      <c r="AI303" s="157" t="str">
        <f t="shared" si="467"/>
        <v/>
      </c>
      <c r="AJ303" s="157" t="str">
        <f t="shared" si="468"/>
        <v/>
      </c>
      <c r="AK303" s="390"/>
      <c r="AL303" s="171">
        <f t="shared" si="385"/>
        <v>0</v>
      </c>
      <c r="AM303" s="399">
        <f t="shared" si="386"/>
        <v>0</v>
      </c>
      <c r="AN303" s="399">
        <f>COUNTIF($B$12:B303,B303)</f>
        <v>0</v>
      </c>
      <c r="AO303" s="399"/>
      <c r="AP303" s="399" t="str">
        <f t="shared" si="387"/>
        <v/>
      </c>
      <c r="AQ303" s="399" t="str">
        <f t="shared" si="388"/>
        <v/>
      </c>
      <c r="AR303" s="399" t="str">
        <f t="shared" si="389"/>
        <v/>
      </c>
      <c r="AS303" s="399" t="str">
        <f t="shared" si="390"/>
        <v/>
      </c>
      <c r="AT303" s="399">
        <f t="shared" si="391"/>
        <v>0</v>
      </c>
      <c r="AU303" s="399" t="str">
        <f t="shared" si="392"/>
        <v/>
      </c>
      <c r="AV303" s="399" t="str">
        <f t="shared" si="393"/>
        <v/>
      </c>
      <c r="AW303" s="399" t="str">
        <f t="shared" si="394"/>
        <v/>
      </c>
      <c r="AX303" s="399" t="str">
        <f t="shared" si="395"/>
        <v/>
      </c>
      <c r="AY303" s="399" t="str">
        <f t="shared" si="396"/>
        <v/>
      </c>
      <c r="AZ303" s="399" t="str">
        <f t="shared" si="397"/>
        <v/>
      </c>
      <c r="BA303" s="399" t="str">
        <f t="shared" si="398"/>
        <v/>
      </c>
      <c r="BB303" s="399" t="str">
        <f t="shared" si="399"/>
        <v/>
      </c>
      <c r="BC303" s="399" t="str">
        <f t="shared" si="400"/>
        <v/>
      </c>
      <c r="BD303" s="403" t="str">
        <f t="shared" si="401"/>
        <v/>
      </c>
      <c r="BE303" s="393">
        <f t="shared" si="402"/>
        <v>0</v>
      </c>
      <c r="BF303" s="157"/>
      <c r="BG303" s="399">
        <f t="shared" si="403"/>
        <v>0</v>
      </c>
      <c r="BH303" s="399">
        <f t="shared" si="404"/>
        <v>0</v>
      </c>
      <c r="BI303" s="412">
        <f t="shared" si="405"/>
        <v>0</v>
      </c>
      <c r="BJ303" s="413">
        <f t="shared" si="381"/>
        <v>0</v>
      </c>
      <c r="BK303" s="398" t="str">
        <f t="shared" si="382"/>
        <v>0</v>
      </c>
      <c r="BL303" s="398" t="str">
        <f t="shared" si="383"/>
        <v>0</v>
      </c>
      <c r="BM303" s="412">
        <f t="shared" si="406"/>
        <v>0</v>
      </c>
      <c r="BN303" s="412" t="str">
        <f t="shared" si="407"/>
        <v>0m0</v>
      </c>
      <c r="BO303" s="399">
        <f t="shared" si="408"/>
        <v>0</v>
      </c>
      <c r="BP303" s="399">
        <f t="shared" si="409"/>
        <v>0</v>
      </c>
      <c r="BQ303" s="412">
        <f t="shared" si="410"/>
        <v>0</v>
      </c>
      <c r="BR303" s="413">
        <f t="shared" si="411"/>
        <v>0</v>
      </c>
      <c r="BS303" s="398" t="str">
        <f t="shared" si="412"/>
        <v>0</v>
      </c>
      <c r="BT303" s="398" t="str">
        <f t="shared" si="413"/>
        <v>0</v>
      </c>
      <c r="BU303" s="412">
        <f t="shared" si="414"/>
        <v>0</v>
      </c>
      <c r="BV303" s="412" t="str">
        <f t="shared" si="415"/>
        <v>0m0</v>
      </c>
      <c r="BW303" s="399">
        <f t="shared" si="416"/>
        <v>0</v>
      </c>
      <c r="BX303" s="399">
        <f t="shared" si="417"/>
        <v>0</v>
      </c>
      <c r="BY303" s="412">
        <f t="shared" si="418"/>
        <v>0</v>
      </c>
      <c r="BZ303" s="413">
        <f t="shared" si="419"/>
        <v>0</v>
      </c>
      <c r="CA303" s="398" t="str">
        <f t="shared" si="420"/>
        <v>0</v>
      </c>
      <c r="CB303" s="398" t="str">
        <f t="shared" si="421"/>
        <v>0</v>
      </c>
      <c r="CC303" s="412">
        <f t="shared" si="422"/>
        <v>0</v>
      </c>
      <c r="CD303" s="412" t="str">
        <f t="shared" si="423"/>
        <v>0m0</v>
      </c>
      <c r="CE303" s="399">
        <f t="shared" si="424"/>
        <v>0</v>
      </c>
      <c r="CF303" s="399">
        <f t="shared" si="425"/>
        <v>0</v>
      </c>
      <c r="CG303" s="412">
        <f t="shared" si="426"/>
        <v>0</v>
      </c>
      <c r="CH303" s="413">
        <f t="shared" si="427"/>
        <v>0</v>
      </c>
      <c r="CI303" s="398" t="str">
        <f t="shared" si="428"/>
        <v>0</v>
      </c>
      <c r="CJ303" s="398" t="str">
        <f t="shared" si="429"/>
        <v>0</v>
      </c>
      <c r="CK303" s="412">
        <f t="shared" si="430"/>
        <v>0</v>
      </c>
      <c r="CL303" s="412" t="str">
        <f t="shared" si="431"/>
        <v>0m0</v>
      </c>
      <c r="CM303" s="399">
        <f t="shared" si="432"/>
        <v>0</v>
      </c>
      <c r="CN303" s="399">
        <f t="shared" si="433"/>
        <v>0</v>
      </c>
      <c r="CO303" s="412">
        <f t="shared" si="434"/>
        <v>0</v>
      </c>
      <c r="CP303" s="413">
        <f t="shared" si="435"/>
        <v>0</v>
      </c>
      <c r="CQ303" s="398" t="str">
        <f t="shared" si="436"/>
        <v>0</v>
      </c>
      <c r="CR303" s="398" t="str">
        <f t="shared" si="437"/>
        <v>0</v>
      </c>
      <c r="CS303" s="412">
        <f t="shared" si="438"/>
        <v>0</v>
      </c>
      <c r="CT303" s="412" t="str">
        <f t="shared" si="439"/>
        <v>0m0</v>
      </c>
      <c r="CU303" s="412">
        <f t="shared" si="440"/>
        <v>0</v>
      </c>
      <c r="CV303" s="412">
        <f t="shared" si="441"/>
        <v>0</v>
      </c>
      <c r="CW303" s="412">
        <f t="shared" si="442"/>
        <v>0</v>
      </c>
      <c r="CX303" s="412">
        <f t="shared" si="443"/>
        <v>0</v>
      </c>
      <c r="CY303" s="412">
        <f t="shared" si="444"/>
        <v>0</v>
      </c>
      <c r="CZ303" s="412" t="str">
        <f t="shared" si="445"/>
        <v/>
      </c>
      <c r="DA303" s="412" t="str">
        <f t="shared" si="446"/>
        <v/>
      </c>
      <c r="DB303" s="412" t="str">
        <f t="shared" si="447"/>
        <v/>
      </c>
      <c r="DC303" s="412" t="str">
        <f t="shared" si="448"/>
        <v/>
      </c>
      <c r="DD303" s="412" t="str">
        <f t="shared" si="449"/>
        <v/>
      </c>
      <c r="DE303" s="412"/>
      <c r="DG303" s="412" t="str">
        <f t="shared" si="450"/>
        <v/>
      </c>
      <c r="DH303" s="412" t="str">
        <f t="shared" si="451"/>
        <v/>
      </c>
      <c r="DI303" s="412">
        <f t="shared" si="452"/>
        <v>0</v>
      </c>
      <c r="DJ303" s="412" t="str">
        <f t="shared" si="453"/>
        <v/>
      </c>
      <c r="DK303" s="412" t="str">
        <f t="shared" si="454"/>
        <v/>
      </c>
      <c r="DL303" s="412" t="str">
        <f t="shared" si="455"/>
        <v/>
      </c>
      <c r="DM303" s="412" t="str">
        <f t="shared" si="456"/>
        <v/>
      </c>
      <c r="DN303" s="412" t="str">
        <f t="shared" si="457"/>
        <v/>
      </c>
      <c r="DO303" s="412" t="str">
        <f t="shared" si="458"/>
        <v/>
      </c>
      <c r="DR303" s="494"/>
      <c r="DS303" s="393">
        <f t="shared" si="461"/>
        <v>0</v>
      </c>
      <c r="DT303" s="393">
        <f t="shared" si="459"/>
        <v>0</v>
      </c>
      <c r="DU303" s="411">
        <f t="shared" si="460"/>
        <v>0</v>
      </c>
      <c r="DX303" s="494" t="e">
        <f>IF(BG303&lt;270000,○,"")</f>
        <v>#NAME?</v>
      </c>
    </row>
    <row r="304" spans="1:128" s="411" customFormat="1" ht="18" hidden="1" customHeight="1" thickBot="1">
      <c r="A304" s="145" t="str">
        <f t="shared" si="384"/>
        <v/>
      </c>
      <c r="B304" s="158"/>
      <c r="C304" s="31" t="str">
        <f>IF(B304="","",VLOOKUP(B304,学連登録!$C$2:$G$3000,2,FALSE))</f>
        <v/>
      </c>
      <c r="D304" s="32" t="str">
        <f>IF(B304="","",VLOOKUP(B304,学連登録!$C$2:$G$3000,3,FALSE))</f>
        <v/>
      </c>
      <c r="E304" s="33" t="str">
        <f>IF(B304="","",VLOOKUP(B304,学連登録!$C$2:$G$3000,4,FALSE))</f>
        <v/>
      </c>
      <c r="F304" s="383" t="str">
        <f>IF(B304="","",VLOOKUP(B304,学連登録!$C$2:$I$3000,7,FALSE))</f>
        <v/>
      </c>
      <c r="G304" s="159"/>
      <c r="H304" s="853"/>
      <c r="I304" s="854"/>
      <c r="J304" s="160"/>
      <c r="K304" s="825"/>
      <c r="L304" s="826"/>
      <c r="M304" s="160"/>
      <c r="N304" s="819"/>
      <c r="O304" s="820"/>
      <c r="P304" s="159"/>
      <c r="Q304" s="825"/>
      <c r="R304" s="826"/>
      <c r="S304" s="159"/>
      <c r="T304" s="825"/>
      <c r="U304" s="826"/>
      <c r="V304" s="103" t="str">
        <f>IF(B304="","",VLOOKUP(B304,学連登録!$C$2:$H$3000,6,FALSE))</f>
        <v/>
      </c>
      <c r="W304" s="377"/>
      <c r="X304" s="157"/>
      <c r="Y304" s="118" t="str">
        <f t="shared" si="462"/>
        <v/>
      </c>
      <c r="Z304" s="97" t="str">
        <f>IF(G304="","",VLOOKUP(G304,種目名!$O$5:$T$104,3,0))</f>
        <v/>
      </c>
      <c r="AA304" s="99" t="str">
        <f>IF(J304="","",VLOOKUP(J304,種目名!$O$5:$T$104,3,0))</f>
        <v/>
      </c>
      <c r="AB304" s="119" t="str">
        <f>IF(M304="","",VLOOKUP(M304,種目名!$O$5:$T$104,3,0))</f>
        <v/>
      </c>
      <c r="AC304" s="119" t="str">
        <f>IF(P304="","",VLOOKUP(AF304,種目名!$O$5:$T$104,3,0))</f>
        <v/>
      </c>
      <c r="AD304" s="120" t="str">
        <f>IF(S304="","",VLOOKUP(AI304,種目名!$O$5:$T$104,3,0))</f>
        <v/>
      </c>
      <c r="AE304" s="117">
        <f t="shared" si="463"/>
        <v>0</v>
      </c>
      <c r="AF304" s="157" t="str">
        <f t="shared" si="464"/>
        <v/>
      </c>
      <c r="AG304" s="157" t="str">
        <f t="shared" si="465"/>
        <v/>
      </c>
      <c r="AH304" s="117">
        <f t="shared" si="466"/>
        <v>0</v>
      </c>
      <c r="AI304" s="157" t="str">
        <f t="shared" si="467"/>
        <v/>
      </c>
      <c r="AJ304" s="157" t="str">
        <f t="shared" si="468"/>
        <v/>
      </c>
      <c r="AK304" s="390"/>
      <c r="AL304" s="171">
        <f t="shared" si="385"/>
        <v>0</v>
      </c>
      <c r="AM304" s="399">
        <f t="shared" si="386"/>
        <v>0</v>
      </c>
      <c r="AN304" s="399">
        <f>COUNTIF($B$12:B304,B304)</f>
        <v>0</v>
      </c>
      <c r="AO304" s="399"/>
      <c r="AP304" s="399" t="str">
        <f t="shared" si="387"/>
        <v/>
      </c>
      <c r="AQ304" s="399" t="str">
        <f t="shared" si="388"/>
        <v/>
      </c>
      <c r="AR304" s="399" t="str">
        <f t="shared" si="389"/>
        <v/>
      </c>
      <c r="AS304" s="399" t="str">
        <f t="shared" si="390"/>
        <v/>
      </c>
      <c r="AT304" s="399">
        <f t="shared" si="391"/>
        <v>0</v>
      </c>
      <c r="AU304" s="399" t="str">
        <f t="shared" si="392"/>
        <v/>
      </c>
      <c r="AV304" s="399" t="str">
        <f t="shared" si="393"/>
        <v/>
      </c>
      <c r="AW304" s="399" t="str">
        <f t="shared" si="394"/>
        <v/>
      </c>
      <c r="AX304" s="399" t="str">
        <f t="shared" si="395"/>
        <v/>
      </c>
      <c r="AY304" s="399" t="str">
        <f t="shared" si="396"/>
        <v/>
      </c>
      <c r="AZ304" s="399" t="str">
        <f t="shared" si="397"/>
        <v/>
      </c>
      <c r="BA304" s="399" t="str">
        <f t="shared" si="398"/>
        <v/>
      </c>
      <c r="BB304" s="399" t="str">
        <f t="shared" si="399"/>
        <v/>
      </c>
      <c r="BC304" s="399" t="str">
        <f t="shared" si="400"/>
        <v/>
      </c>
      <c r="BD304" s="403" t="str">
        <f t="shared" si="401"/>
        <v/>
      </c>
      <c r="BE304" s="393">
        <f t="shared" si="402"/>
        <v>0</v>
      </c>
      <c r="BF304" s="157"/>
      <c r="BG304" s="399">
        <f t="shared" si="403"/>
        <v>0</v>
      </c>
      <c r="BH304" s="399">
        <f t="shared" si="404"/>
        <v>0</v>
      </c>
      <c r="BI304" s="412">
        <f t="shared" si="405"/>
        <v>0</v>
      </c>
      <c r="BJ304" s="413">
        <f t="shared" si="381"/>
        <v>0</v>
      </c>
      <c r="BK304" s="398" t="str">
        <f t="shared" si="382"/>
        <v>0</v>
      </c>
      <c r="BL304" s="398" t="str">
        <f t="shared" si="383"/>
        <v>0</v>
      </c>
      <c r="BM304" s="412">
        <f t="shared" si="406"/>
        <v>0</v>
      </c>
      <c r="BN304" s="412" t="str">
        <f t="shared" si="407"/>
        <v>0m0</v>
      </c>
      <c r="BO304" s="399">
        <f t="shared" si="408"/>
        <v>0</v>
      </c>
      <c r="BP304" s="399">
        <f t="shared" si="409"/>
        <v>0</v>
      </c>
      <c r="BQ304" s="412">
        <f t="shared" si="410"/>
        <v>0</v>
      </c>
      <c r="BR304" s="413">
        <f t="shared" si="411"/>
        <v>0</v>
      </c>
      <c r="BS304" s="398" t="str">
        <f t="shared" si="412"/>
        <v>0</v>
      </c>
      <c r="BT304" s="398" t="str">
        <f t="shared" si="413"/>
        <v>0</v>
      </c>
      <c r="BU304" s="412">
        <f t="shared" si="414"/>
        <v>0</v>
      </c>
      <c r="BV304" s="412" t="str">
        <f t="shared" si="415"/>
        <v>0m0</v>
      </c>
      <c r="BW304" s="399">
        <f t="shared" si="416"/>
        <v>0</v>
      </c>
      <c r="BX304" s="399">
        <f t="shared" si="417"/>
        <v>0</v>
      </c>
      <c r="BY304" s="412">
        <f t="shared" si="418"/>
        <v>0</v>
      </c>
      <c r="BZ304" s="413">
        <f t="shared" si="419"/>
        <v>0</v>
      </c>
      <c r="CA304" s="398" t="str">
        <f t="shared" si="420"/>
        <v>0</v>
      </c>
      <c r="CB304" s="398" t="str">
        <f t="shared" si="421"/>
        <v>0</v>
      </c>
      <c r="CC304" s="412">
        <f t="shared" si="422"/>
        <v>0</v>
      </c>
      <c r="CD304" s="412" t="str">
        <f t="shared" si="423"/>
        <v>0m0</v>
      </c>
      <c r="CE304" s="399">
        <f t="shared" si="424"/>
        <v>0</v>
      </c>
      <c r="CF304" s="399">
        <f t="shared" si="425"/>
        <v>0</v>
      </c>
      <c r="CG304" s="412">
        <f t="shared" si="426"/>
        <v>0</v>
      </c>
      <c r="CH304" s="413">
        <f t="shared" si="427"/>
        <v>0</v>
      </c>
      <c r="CI304" s="398" t="str">
        <f t="shared" si="428"/>
        <v>0</v>
      </c>
      <c r="CJ304" s="398" t="str">
        <f t="shared" si="429"/>
        <v>0</v>
      </c>
      <c r="CK304" s="412">
        <f t="shared" si="430"/>
        <v>0</v>
      </c>
      <c r="CL304" s="412" t="str">
        <f t="shared" si="431"/>
        <v>0m0</v>
      </c>
      <c r="CM304" s="399">
        <f t="shared" si="432"/>
        <v>0</v>
      </c>
      <c r="CN304" s="399">
        <f t="shared" si="433"/>
        <v>0</v>
      </c>
      <c r="CO304" s="412">
        <f t="shared" si="434"/>
        <v>0</v>
      </c>
      <c r="CP304" s="413">
        <f t="shared" si="435"/>
        <v>0</v>
      </c>
      <c r="CQ304" s="398" t="str">
        <f t="shared" si="436"/>
        <v>0</v>
      </c>
      <c r="CR304" s="398" t="str">
        <f t="shared" si="437"/>
        <v>0</v>
      </c>
      <c r="CS304" s="412">
        <f t="shared" si="438"/>
        <v>0</v>
      </c>
      <c r="CT304" s="412" t="str">
        <f t="shared" si="439"/>
        <v>0m0</v>
      </c>
      <c r="CU304" s="412">
        <f t="shared" si="440"/>
        <v>0</v>
      </c>
      <c r="CV304" s="412">
        <f t="shared" si="441"/>
        <v>0</v>
      </c>
      <c r="CW304" s="412">
        <f t="shared" si="442"/>
        <v>0</v>
      </c>
      <c r="CX304" s="412">
        <f t="shared" si="443"/>
        <v>0</v>
      </c>
      <c r="CY304" s="412">
        <f t="shared" si="444"/>
        <v>0</v>
      </c>
      <c r="CZ304" s="412" t="str">
        <f t="shared" si="445"/>
        <v/>
      </c>
      <c r="DA304" s="412" t="str">
        <f t="shared" si="446"/>
        <v/>
      </c>
      <c r="DB304" s="412" t="str">
        <f t="shared" si="447"/>
        <v/>
      </c>
      <c r="DC304" s="412" t="str">
        <f t="shared" si="448"/>
        <v/>
      </c>
      <c r="DD304" s="412" t="str">
        <f t="shared" si="449"/>
        <v/>
      </c>
      <c r="DE304" s="412"/>
      <c r="DG304" s="412" t="str">
        <f t="shared" si="450"/>
        <v/>
      </c>
      <c r="DH304" s="412" t="str">
        <f t="shared" si="451"/>
        <v/>
      </c>
      <c r="DI304" s="412">
        <f t="shared" si="452"/>
        <v>0</v>
      </c>
      <c r="DJ304" s="412" t="str">
        <f t="shared" si="453"/>
        <v/>
      </c>
      <c r="DK304" s="412" t="str">
        <f t="shared" si="454"/>
        <v/>
      </c>
      <c r="DL304" s="412" t="str">
        <f t="shared" si="455"/>
        <v/>
      </c>
      <c r="DM304" s="412" t="str">
        <f t="shared" si="456"/>
        <v/>
      </c>
      <c r="DN304" s="412" t="str">
        <f t="shared" si="457"/>
        <v/>
      </c>
      <c r="DO304" s="412" t="str">
        <f t="shared" si="458"/>
        <v/>
      </c>
      <c r="DR304" s="494"/>
      <c r="DS304" s="393">
        <f t="shared" si="461"/>
        <v>0</v>
      </c>
      <c r="DT304" s="393">
        <f t="shared" si="459"/>
        <v>0</v>
      </c>
      <c r="DU304" s="411">
        <f t="shared" si="460"/>
        <v>0</v>
      </c>
      <c r="DX304" s="494" t="e">
        <f>IF(BG304&lt;270000,○,"")</f>
        <v>#NAME?</v>
      </c>
    </row>
    <row r="305" spans="1:128" s="411" customFormat="1" ht="18" hidden="1" customHeight="1" thickBot="1">
      <c r="A305" s="145" t="str">
        <f t="shared" si="384"/>
        <v/>
      </c>
      <c r="B305" s="158"/>
      <c r="C305" s="31" t="str">
        <f>IF(B305="","",VLOOKUP(B305,学連登録!$C$2:$G$3000,2,FALSE))</f>
        <v/>
      </c>
      <c r="D305" s="32" t="str">
        <f>IF(B305="","",VLOOKUP(B305,学連登録!$C$2:$G$3000,3,FALSE))</f>
        <v/>
      </c>
      <c r="E305" s="33" t="str">
        <f>IF(B305="","",VLOOKUP(B305,学連登録!$C$2:$G$3000,4,FALSE))</f>
        <v/>
      </c>
      <c r="F305" s="383" t="str">
        <f>IF(B305="","",VLOOKUP(B305,学連登録!$C$2:$I$3000,7,FALSE))</f>
        <v/>
      </c>
      <c r="G305" s="159"/>
      <c r="H305" s="853"/>
      <c r="I305" s="854"/>
      <c r="J305" s="160"/>
      <c r="K305" s="825"/>
      <c r="L305" s="826"/>
      <c r="M305" s="160"/>
      <c r="N305" s="819"/>
      <c r="O305" s="820"/>
      <c r="P305" s="159"/>
      <c r="Q305" s="825"/>
      <c r="R305" s="826"/>
      <c r="S305" s="159"/>
      <c r="T305" s="825"/>
      <c r="U305" s="826"/>
      <c r="V305" s="103" t="str">
        <f>IF(B305="","",VLOOKUP(B305,学連登録!$C$2:$H$3000,6,FALSE))</f>
        <v/>
      </c>
      <c r="W305" s="377"/>
      <c r="X305" s="157"/>
      <c r="Y305" s="118" t="str">
        <f t="shared" si="462"/>
        <v/>
      </c>
      <c r="Z305" s="97" t="str">
        <f>IF(G305="","",VLOOKUP(G305,種目名!$O$5:$T$104,3,0))</f>
        <v/>
      </c>
      <c r="AA305" s="99" t="str">
        <f>IF(J305="","",VLOOKUP(J305,種目名!$O$5:$T$104,3,0))</f>
        <v/>
      </c>
      <c r="AB305" s="119" t="str">
        <f>IF(M305="","",VLOOKUP(M305,種目名!$O$5:$T$104,3,0))</f>
        <v/>
      </c>
      <c r="AC305" s="119" t="str">
        <f>IF(P305="","",VLOOKUP(AF305,種目名!$O$5:$T$104,3,0))</f>
        <v/>
      </c>
      <c r="AD305" s="120" t="str">
        <f>IF(S305="","",VLOOKUP(AI305,種目名!$O$5:$T$104,3,0))</f>
        <v/>
      </c>
      <c r="AE305" s="117">
        <f t="shared" si="463"/>
        <v>0</v>
      </c>
      <c r="AF305" s="157" t="str">
        <f t="shared" si="464"/>
        <v/>
      </c>
      <c r="AG305" s="157" t="str">
        <f t="shared" si="465"/>
        <v/>
      </c>
      <c r="AH305" s="117">
        <f t="shared" si="466"/>
        <v>0</v>
      </c>
      <c r="AI305" s="157" t="str">
        <f t="shared" si="467"/>
        <v/>
      </c>
      <c r="AJ305" s="157" t="str">
        <f t="shared" si="468"/>
        <v/>
      </c>
      <c r="AK305" s="390"/>
      <c r="AL305" s="171">
        <f t="shared" si="385"/>
        <v>0</v>
      </c>
      <c r="AM305" s="399">
        <f t="shared" si="386"/>
        <v>0</v>
      </c>
      <c r="AN305" s="399">
        <f>COUNTIF($B$12:B305,B305)</f>
        <v>0</v>
      </c>
      <c r="AO305" s="399"/>
      <c r="AP305" s="399" t="str">
        <f t="shared" si="387"/>
        <v/>
      </c>
      <c r="AQ305" s="399" t="str">
        <f t="shared" si="388"/>
        <v/>
      </c>
      <c r="AR305" s="399" t="str">
        <f t="shared" si="389"/>
        <v/>
      </c>
      <c r="AS305" s="399" t="str">
        <f t="shared" si="390"/>
        <v/>
      </c>
      <c r="AT305" s="399">
        <f t="shared" si="391"/>
        <v>0</v>
      </c>
      <c r="AU305" s="399" t="str">
        <f t="shared" si="392"/>
        <v/>
      </c>
      <c r="AV305" s="399" t="str">
        <f t="shared" si="393"/>
        <v/>
      </c>
      <c r="AW305" s="399" t="str">
        <f t="shared" si="394"/>
        <v/>
      </c>
      <c r="AX305" s="399" t="str">
        <f t="shared" si="395"/>
        <v/>
      </c>
      <c r="AY305" s="399" t="str">
        <f t="shared" si="396"/>
        <v/>
      </c>
      <c r="AZ305" s="399" t="str">
        <f t="shared" si="397"/>
        <v/>
      </c>
      <c r="BA305" s="399" t="str">
        <f t="shared" si="398"/>
        <v/>
      </c>
      <c r="BB305" s="399" t="str">
        <f t="shared" si="399"/>
        <v/>
      </c>
      <c r="BC305" s="399" t="str">
        <f t="shared" si="400"/>
        <v/>
      </c>
      <c r="BD305" s="403" t="str">
        <f t="shared" si="401"/>
        <v/>
      </c>
      <c r="BE305" s="393">
        <f t="shared" si="402"/>
        <v>0</v>
      </c>
      <c r="BF305" s="157"/>
      <c r="BG305" s="399">
        <f t="shared" si="403"/>
        <v>0</v>
      </c>
      <c r="BH305" s="399">
        <f t="shared" si="404"/>
        <v>0</v>
      </c>
      <c r="BI305" s="412">
        <f t="shared" si="405"/>
        <v>0</v>
      </c>
      <c r="BJ305" s="413">
        <f t="shared" si="381"/>
        <v>0</v>
      </c>
      <c r="BK305" s="398" t="str">
        <f t="shared" si="382"/>
        <v>0</v>
      </c>
      <c r="BL305" s="398" t="str">
        <f t="shared" si="383"/>
        <v>0</v>
      </c>
      <c r="BM305" s="412">
        <f t="shared" si="406"/>
        <v>0</v>
      </c>
      <c r="BN305" s="412" t="str">
        <f t="shared" si="407"/>
        <v>0m0</v>
      </c>
      <c r="BO305" s="399">
        <f t="shared" si="408"/>
        <v>0</v>
      </c>
      <c r="BP305" s="399">
        <f t="shared" si="409"/>
        <v>0</v>
      </c>
      <c r="BQ305" s="412">
        <f t="shared" si="410"/>
        <v>0</v>
      </c>
      <c r="BR305" s="413">
        <f t="shared" si="411"/>
        <v>0</v>
      </c>
      <c r="BS305" s="398" t="str">
        <f t="shared" si="412"/>
        <v>0</v>
      </c>
      <c r="BT305" s="398" t="str">
        <f t="shared" si="413"/>
        <v>0</v>
      </c>
      <c r="BU305" s="412">
        <f t="shared" si="414"/>
        <v>0</v>
      </c>
      <c r="BV305" s="412" t="str">
        <f t="shared" si="415"/>
        <v>0m0</v>
      </c>
      <c r="BW305" s="399">
        <f t="shared" si="416"/>
        <v>0</v>
      </c>
      <c r="BX305" s="399">
        <f t="shared" si="417"/>
        <v>0</v>
      </c>
      <c r="BY305" s="412">
        <f t="shared" si="418"/>
        <v>0</v>
      </c>
      <c r="BZ305" s="413">
        <f t="shared" si="419"/>
        <v>0</v>
      </c>
      <c r="CA305" s="398" t="str">
        <f t="shared" si="420"/>
        <v>0</v>
      </c>
      <c r="CB305" s="398" t="str">
        <f t="shared" si="421"/>
        <v>0</v>
      </c>
      <c r="CC305" s="412">
        <f t="shared" si="422"/>
        <v>0</v>
      </c>
      <c r="CD305" s="412" t="str">
        <f t="shared" si="423"/>
        <v>0m0</v>
      </c>
      <c r="CE305" s="399">
        <f t="shared" si="424"/>
        <v>0</v>
      </c>
      <c r="CF305" s="399">
        <f t="shared" si="425"/>
        <v>0</v>
      </c>
      <c r="CG305" s="412">
        <f t="shared" si="426"/>
        <v>0</v>
      </c>
      <c r="CH305" s="413">
        <f t="shared" si="427"/>
        <v>0</v>
      </c>
      <c r="CI305" s="398" t="str">
        <f t="shared" si="428"/>
        <v>0</v>
      </c>
      <c r="CJ305" s="398" t="str">
        <f t="shared" si="429"/>
        <v>0</v>
      </c>
      <c r="CK305" s="412">
        <f t="shared" si="430"/>
        <v>0</v>
      </c>
      <c r="CL305" s="412" t="str">
        <f t="shared" si="431"/>
        <v>0m0</v>
      </c>
      <c r="CM305" s="399">
        <f t="shared" si="432"/>
        <v>0</v>
      </c>
      <c r="CN305" s="399">
        <f t="shared" si="433"/>
        <v>0</v>
      </c>
      <c r="CO305" s="412">
        <f t="shared" si="434"/>
        <v>0</v>
      </c>
      <c r="CP305" s="413">
        <f t="shared" si="435"/>
        <v>0</v>
      </c>
      <c r="CQ305" s="398" t="str">
        <f t="shared" si="436"/>
        <v>0</v>
      </c>
      <c r="CR305" s="398" t="str">
        <f t="shared" si="437"/>
        <v>0</v>
      </c>
      <c r="CS305" s="412">
        <f t="shared" si="438"/>
        <v>0</v>
      </c>
      <c r="CT305" s="412" t="str">
        <f t="shared" si="439"/>
        <v>0m0</v>
      </c>
      <c r="CU305" s="412">
        <f t="shared" si="440"/>
        <v>0</v>
      </c>
      <c r="CV305" s="412">
        <f t="shared" si="441"/>
        <v>0</v>
      </c>
      <c r="CW305" s="412">
        <f t="shared" si="442"/>
        <v>0</v>
      </c>
      <c r="CX305" s="412">
        <f t="shared" si="443"/>
        <v>0</v>
      </c>
      <c r="CY305" s="412">
        <f t="shared" si="444"/>
        <v>0</v>
      </c>
      <c r="CZ305" s="412" t="str">
        <f t="shared" si="445"/>
        <v/>
      </c>
      <c r="DA305" s="412" t="str">
        <f t="shared" si="446"/>
        <v/>
      </c>
      <c r="DB305" s="412" t="str">
        <f t="shared" si="447"/>
        <v/>
      </c>
      <c r="DC305" s="412" t="str">
        <f t="shared" si="448"/>
        <v/>
      </c>
      <c r="DD305" s="412" t="str">
        <f t="shared" si="449"/>
        <v/>
      </c>
      <c r="DE305" s="412"/>
      <c r="DG305" s="412" t="str">
        <f t="shared" si="450"/>
        <v/>
      </c>
      <c r="DH305" s="412" t="str">
        <f t="shared" si="451"/>
        <v/>
      </c>
      <c r="DI305" s="412">
        <f t="shared" si="452"/>
        <v>0</v>
      </c>
      <c r="DJ305" s="412" t="str">
        <f t="shared" si="453"/>
        <v/>
      </c>
      <c r="DK305" s="412" t="str">
        <f t="shared" si="454"/>
        <v/>
      </c>
      <c r="DL305" s="412" t="str">
        <f t="shared" si="455"/>
        <v/>
      </c>
      <c r="DM305" s="412" t="str">
        <f t="shared" si="456"/>
        <v/>
      </c>
      <c r="DN305" s="412" t="str">
        <f t="shared" si="457"/>
        <v/>
      </c>
      <c r="DO305" s="412" t="str">
        <f t="shared" si="458"/>
        <v/>
      </c>
      <c r="DR305" s="494"/>
      <c r="DS305" s="393">
        <f t="shared" si="461"/>
        <v>0</v>
      </c>
      <c r="DT305" s="393">
        <f t="shared" si="459"/>
        <v>0</v>
      </c>
      <c r="DU305" s="411">
        <f t="shared" si="460"/>
        <v>0</v>
      </c>
      <c r="DX305" s="494" t="e">
        <f>IF(BG305&lt;270000,○,"")</f>
        <v>#NAME?</v>
      </c>
    </row>
    <row r="306" spans="1:128" s="411" customFormat="1" ht="18" hidden="1" customHeight="1" thickBot="1">
      <c r="A306" s="145" t="str">
        <f t="shared" si="384"/>
        <v/>
      </c>
      <c r="B306" s="158"/>
      <c r="C306" s="31" t="str">
        <f>IF(B306="","",VLOOKUP(B306,学連登録!$C$2:$G$3000,2,FALSE))</f>
        <v/>
      </c>
      <c r="D306" s="32" t="str">
        <f>IF(B306="","",VLOOKUP(B306,学連登録!$C$2:$G$3000,3,FALSE))</f>
        <v/>
      </c>
      <c r="E306" s="33" t="str">
        <f>IF(B306="","",VLOOKUP(B306,学連登録!$C$2:$G$3000,4,FALSE))</f>
        <v/>
      </c>
      <c r="F306" s="383" t="str">
        <f>IF(B306="","",VLOOKUP(B306,学連登録!$C$2:$I$3000,7,FALSE))</f>
        <v/>
      </c>
      <c r="G306" s="159"/>
      <c r="H306" s="853"/>
      <c r="I306" s="854"/>
      <c r="J306" s="160"/>
      <c r="K306" s="825"/>
      <c r="L306" s="826"/>
      <c r="M306" s="160"/>
      <c r="N306" s="819"/>
      <c r="O306" s="820"/>
      <c r="P306" s="159"/>
      <c r="Q306" s="825"/>
      <c r="R306" s="826"/>
      <c r="S306" s="159"/>
      <c r="T306" s="825"/>
      <c r="U306" s="826"/>
      <c r="V306" s="103" t="str">
        <f>IF(B306="","",VLOOKUP(B306,学連登録!$C$2:$H$3000,6,FALSE))</f>
        <v/>
      </c>
      <c r="W306" s="377"/>
      <c r="X306" s="157"/>
      <c r="Y306" s="118" t="str">
        <f t="shared" si="462"/>
        <v/>
      </c>
      <c r="Z306" s="97" t="str">
        <f>IF(G306="","",VLOOKUP(G306,種目名!$O$5:$T$104,3,0))</f>
        <v/>
      </c>
      <c r="AA306" s="99" t="str">
        <f>IF(J306="","",VLOOKUP(J306,種目名!$O$5:$T$104,3,0))</f>
        <v/>
      </c>
      <c r="AB306" s="119" t="str">
        <f>IF(M306="","",VLOOKUP(M306,種目名!$O$5:$T$104,3,0))</f>
        <v/>
      </c>
      <c r="AC306" s="119" t="str">
        <f>IF(P306="","",VLOOKUP(AF306,種目名!$O$5:$T$104,3,0))</f>
        <v/>
      </c>
      <c r="AD306" s="120" t="str">
        <f>IF(S306="","",VLOOKUP(AI306,種目名!$O$5:$T$104,3,0))</f>
        <v/>
      </c>
      <c r="AE306" s="117">
        <f t="shared" si="463"/>
        <v>0</v>
      </c>
      <c r="AF306" s="157" t="str">
        <f t="shared" si="464"/>
        <v/>
      </c>
      <c r="AG306" s="157" t="str">
        <f t="shared" si="465"/>
        <v/>
      </c>
      <c r="AH306" s="117">
        <f t="shared" si="466"/>
        <v>0</v>
      </c>
      <c r="AI306" s="157" t="str">
        <f t="shared" si="467"/>
        <v/>
      </c>
      <c r="AJ306" s="157" t="str">
        <f t="shared" si="468"/>
        <v/>
      </c>
      <c r="AK306" s="390"/>
      <c r="AL306" s="171">
        <f t="shared" si="385"/>
        <v>0</v>
      </c>
      <c r="AM306" s="399">
        <f t="shared" si="386"/>
        <v>0</v>
      </c>
      <c r="AN306" s="399">
        <f>COUNTIF($B$12:B306,B306)</f>
        <v>0</v>
      </c>
      <c r="AO306" s="399"/>
      <c r="AP306" s="399" t="str">
        <f t="shared" si="387"/>
        <v/>
      </c>
      <c r="AQ306" s="399" t="str">
        <f t="shared" si="388"/>
        <v/>
      </c>
      <c r="AR306" s="399" t="str">
        <f t="shared" si="389"/>
        <v/>
      </c>
      <c r="AS306" s="399" t="str">
        <f t="shared" si="390"/>
        <v/>
      </c>
      <c r="AT306" s="399">
        <f t="shared" si="391"/>
        <v>0</v>
      </c>
      <c r="AU306" s="399" t="str">
        <f t="shared" si="392"/>
        <v/>
      </c>
      <c r="AV306" s="399" t="str">
        <f t="shared" si="393"/>
        <v/>
      </c>
      <c r="AW306" s="399" t="str">
        <f t="shared" si="394"/>
        <v/>
      </c>
      <c r="AX306" s="399" t="str">
        <f t="shared" si="395"/>
        <v/>
      </c>
      <c r="AY306" s="399" t="str">
        <f t="shared" si="396"/>
        <v/>
      </c>
      <c r="AZ306" s="399" t="str">
        <f t="shared" si="397"/>
        <v/>
      </c>
      <c r="BA306" s="399" t="str">
        <f t="shared" si="398"/>
        <v/>
      </c>
      <c r="BB306" s="399" t="str">
        <f t="shared" si="399"/>
        <v/>
      </c>
      <c r="BC306" s="399" t="str">
        <f t="shared" si="400"/>
        <v/>
      </c>
      <c r="BD306" s="403" t="str">
        <f t="shared" si="401"/>
        <v/>
      </c>
      <c r="BE306" s="393">
        <f t="shared" si="402"/>
        <v>0</v>
      </c>
      <c r="BF306" s="157"/>
      <c r="BG306" s="399">
        <f t="shared" si="403"/>
        <v>0</v>
      </c>
      <c r="BH306" s="399">
        <f t="shared" si="404"/>
        <v>0</v>
      </c>
      <c r="BI306" s="412">
        <f t="shared" si="405"/>
        <v>0</v>
      </c>
      <c r="BJ306" s="413">
        <f t="shared" si="381"/>
        <v>0</v>
      </c>
      <c r="BK306" s="398" t="str">
        <f t="shared" si="382"/>
        <v>0</v>
      </c>
      <c r="BL306" s="398" t="str">
        <f t="shared" si="383"/>
        <v>0</v>
      </c>
      <c r="BM306" s="412">
        <f t="shared" si="406"/>
        <v>0</v>
      </c>
      <c r="BN306" s="412" t="str">
        <f t="shared" si="407"/>
        <v>0m0</v>
      </c>
      <c r="BO306" s="399">
        <f t="shared" si="408"/>
        <v>0</v>
      </c>
      <c r="BP306" s="399">
        <f t="shared" si="409"/>
        <v>0</v>
      </c>
      <c r="BQ306" s="412">
        <f t="shared" si="410"/>
        <v>0</v>
      </c>
      <c r="BR306" s="413">
        <f t="shared" si="411"/>
        <v>0</v>
      </c>
      <c r="BS306" s="398" t="str">
        <f t="shared" si="412"/>
        <v>0</v>
      </c>
      <c r="BT306" s="398" t="str">
        <f t="shared" si="413"/>
        <v>0</v>
      </c>
      <c r="BU306" s="412">
        <f t="shared" si="414"/>
        <v>0</v>
      </c>
      <c r="BV306" s="412" t="str">
        <f t="shared" si="415"/>
        <v>0m0</v>
      </c>
      <c r="BW306" s="399">
        <f t="shared" si="416"/>
        <v>0</v>
      </c>
      <c r="BX306" s="399">
        <f t="shared" si="417"/>
        <v>0</v>
      </c>
      <c r="BY306" s="412">
        <f t="shared" si="418"/>
        <v>0</v>
      </c>
      <c r="BZ306" s="413">
        <f t="shared" si="419"/>
        <v>0</v>
      </c>
      <c r="CA306" s="398" t="str">
        <f t="shared" si="420"/>
        <v>0</v>
      </c>
      <c r="CB306" s="398" t="str">
        <f t="shared" si="421"/>
        <v>0</v>
      </c>
      <c r="CC306" s="412">
        <f t="shared" si="422"/>
        <v>0</v>
      </c>
      <c r="CD306" s="412" t="str">
        <f t="shared" si="423"/>
        <v>0m0</v>
      </c>
      <c r="CE306" s="399">
        <f t="shared" si="424"/>
        <v>0</v>
      </c>
      <c r="CF306" s="399">
        <f t="shared" si="425"/>
        <v>0</v>
      </c>
      <c r="CG306" s="412">
        <f t="shared" si="426"/>
        <v>0</v>
      </c>
      <c r="CH306" s="413">
        <f t="shared" si="427"/>
        <v>0</v>
      </c>
      <c r="CI306" s="398" t="str">
        <f t="shared" si="428"/>
        <v>0</v>
      </c>
      <c r="CJ306" s="398" t="str">
        <f t="shared" si="429"/>
        <v>0</v>
      </c>
      <c r="CK306" s="412">
        <f t="shared" si="430"/>
        <v>0</v>
      </c>
      <c r="CL306" s="412" t="str">
        <f t="shared" si="431"/>
        <v>0m0</v>
      </c>
      <c r="CM306" s="399">
        <f t="shared" si="432"/>
        <v>0</v>
      </c>
      <c r="CN306" s="399">
        <f t="shared" si="433"/>
        <v>0</v>
      </c>
      <c r="CO306" s="412">
        <f t="shared" si="434"/>
        <v>0</v>
      </c>
      <c r="CP306" s="413">
        <f t="shared" si="435"/>
        <v>0</v>
      </c>
      <c r="CQ306" s="398" t="str">
        <f t="shared" si="436"/>
        <v>0</v>
      </c>
      <c r="CR306" s="398" t="str">
        <f t="shared" si="437"/>
        <v>0</v>
      </c>
      <c r="CS306" s="412">
        <f t="shared" si="438"/>
        <v>0</v>
      </c>
      <c r="CT306" s="412" t="str">
        <f t="shared" si="439"/>
        <v>0m0</v>
      </c>
      <c r="CU306" s="412">
        <f t="shared" si="440"/>
        <v>0</v>
      </c>
      <c r="CV306" s="412">
        <f t="shared" si="441"/>
        <v>0</v>
      </c>
      <c r="CW306" s="412">
        <f t="shared" si="442"/>
        <v>0</v>
      </c>
      <c r="CX306" s="412">
        <f t="shared" si="443"/>
        <v>0</v>
      </c>
      <c r="CY306" s="412">
        <f t="shared" si="444"/>
        <v>0</v>
      </c>
      <c r="CZ306" s="412" t="str">
        <f t="shared" si="445"/>
        <v/>
      </c>
      <c r="DA306" s="412" t="str">
        <f t="shared" si="446"/>
        <v/>
      </c>
      <c r="DB306" s="412" t="str">
        <f t="shared" si="447"/>
        <v/>
      </c>
      <c r="DC306" s="412" t="str">
        <f t="shared" si="448"/>
        <v/>
      </c>
      <c r="DD306" s="412" t="str">
        <f t="shared" si="449"/>
        <v/>
      </c>
      <c r="DE306" s="412"/>
      <c r="DG306" s="412" t="str">
        <f t="shared" si="450"/>
        <v/>
      </c>
      <c r="DH306" s="412" t="str">
        <f t="shared" si="451"/>
        <v/>
      </c>
      <c r="DI306" s="412">
        <f t="shared" si="452"/>
        <v>0</v>
      </c>
      <c r="DJ306" s="412" t="str">
        <f t="shared" si="453"/>
        <v/>
      </c>
      <c r="DK306" s="412" t="str">
        <f t="shared" si="454"/>
        <v/>
      </c>
      <c r="DL306" s="412" t="str">
        <f t="shared" si="455"/>
        <v/>
      </c>
      <c r="DM306" s="412" t="str">
        <f t="shared" si="456"/>
        <v/>
      </c>
      <c r="DN306" s="412" t="str">
        <f t="shared" si="457"/>
        <v/>
      </c>
      <c r="DO306" s="412" t="str">
        <f t="shared" si="458"/>
        <v/>
      </c>
      <c r="DR306" s="494"/>
      <c r="DS306" s="393">
        <f t="shared" si="461"/>
        <v>0</v>
      </c>
      <c r="DT306" s="393">
        <f t="shared" si="459"/>
        <v>0</v>
      </c>
      <c r="DU306" s="411">
        <f t="shared" si="460"/>
        <v>0</v>
      </c>
      <c r="DX306" s="494" t="e">
        <f>IF(BG306&lt;270000,○,"")</f>
        <v>#NAME?</v>
      </c>
    </row>
    <row r="307" spans="1:128" s="411" customFormat="1" ht="18" hidden="1" customHeight="1" thickBot="1">
      <c r="A307" s="145" t="str">
        <f t="shared" si="384"/>
        <v/>
      </c>
      <c r="B307" s="158"/>
      <c r="C307" s="31" t="str">
        <f>IF(B307="","",VLOOKUP(B307,学連登録!$C$2:$G$3000,2,FALSE))</f>
        <v/>
      </c>
      <c r="D307" s="32" t="str">
        <f>IF(B307="","",VLOOKUP(B307,学連登録!$C$2:$G$3000,3,FALSE))</f>
        <v/>
      </c>
      <c r="E307" s="33" t="str">
        <f>IF(B307="","",VLOOKUP(B307,学連登録!$C$2:$G$3000,4,FALSE))</f>
        <v/>
      </c>
      <c r="F307" s="383" t="str">
        <f>IF(B307="","",VLOOKUP(B307,学連登録!$C$2:$I$3000,7,FALSE))</f>
        <v/>
      </c>
      <c r="G307" s="159"/>
      <c r="H307" s="853"/>
      <c r="I307" s="854"/>
      <c r="J307" s="160"/>
      <c r="K307" s="825"/>
      <c r="L307" s="826"/>
      <c r="M307" s="160"/>
      <c r="N307" s="819"/>
      <c r="O307" s="820"/>
      <c r="P307" s="159"/>
      <c r="Q307" s="825"/>
      <c r="R307" s="826"/>
      <c r="S307" s="159"/>
      <c r="T307" s="825"/>
      <c r="U307" s="826"/>
      <c r="V307" s="103" t="str">
        <f>IF(B307="","",VLOOKUP(B307,学連登録!$C$2:$H$3000,6,FALSE))</f>
        <v/>
      </c>
      <c r="W307" s="377"/>
      <c r="X307" s="157"/>
      <c r="Y307" s="118" t="str">
        <f t="shared" si="462"/>
        <v/>
      </c>
      <c r="Z307" s="97" t="str">
        <f>IF(G307="","",VLOOKUP(G307,種目名!$O$5:$T$104,3,0))</f>
        <v/>
      </c>
      <c r="AA307" s="99" t="str">
        <f>IF(J307="","",VLOOKUP(J307,種目名!$O$5:$T$104,3,0))</f>
        <v/>
      </c>
      <c r="AB307" s="119" t="str">
        <f>IF(M307="","",VLOOKUP(M307,種目名!$O$5:$T$104,3,0))</f>
        <v/>
      </c>
      <c r="AC307" s="119" t="str">
        <f>IF(P307="","",VLOOKUP(AF307,種目名!$O$5:$T$104,3,0))</f>
        <v/>
      </c>
      <c r="AD307" s="120" t="str">
        <f>IF(S307="","",VLOOKUP(AI307,種目名!$O$5:$T$104,3,0))</f>
        <v/>
      </c>
      <c r="AE307" s="117">
        <f t="shared" si="463"/>
        <v>0</v>
      </c>
      <c r="AF307" s="157" t="str">
        <f t="shared" si="464"/>
        <v/>
      </c>
      <c r="AG307" s="157" t="str">
        <f t="shared" si="465"/>
        <v/>
      </c>
      <c r="AH307" s="117">
        <f t="shared" si="466"/>
        <v>0</v>
      </c>
      <c r="AI307" s="157" t="str">
        <f t="shared" si="467"/>
        <v/>
      </c>
      <c r="AJ307" s="157" t="str">
        <f t="shared" si="468"/>
        <v/>
      </c>
      <c r="AK307" s="390"/>
      <c r="AL307" s="171">
        <f t="shared" si="385"/>
        <v>0</v>
      </c>
      <c r="AM307" s="399">
        <f t="shared" si="386"/>
        <v>0</v>
      </c>
      <c r="AN307" s="399">
        <f>COUNTIF($B$12:B307,B307)</f>
        <v>0</v>
      </c>
      <c r="AO307" s="399"/>
      <c r="AP307" s="399" t="str">
        <f t="shared" si="387"/>
        <v/>
      </c>
      <c r="AQ307" s="399" t="str">
        <f t="shared" si="388"/>
        <v/>
      </c>
      <c r="AR307" s="399" t="str">
        <f t="shared" si="389"/>
        <v/>
      </c>
      <c r="AS307" s="399" t="str">
        <f t="shared" si="390"/>
        <v/>
      </c>
      <c r="AT307" s="399">
        <f t="shared" si="391"/>
        <v>0</v>
      </c>
      <c r="AU307" s="399" t="str">
        <f t="shared" si="392"/>
        <v/>
      </c>
      <c r="AV307" s="399" t="str">
        <f t="shared" si="393"/>
        <v/>
      </c>
      <c r="AW307" s="399" t="str">
        <f t="shared" si="394"/>
        <v/>
      </c>
      <c r="AX307" s="399" t="str">
        <f t="shared" si="395"/>
        <v/>
      </c>
      <c r="AY307" s="399" t="str">
        <f t="shared" si="396"/>
        <v/>
      </c>
      <c r="AZ307" s="399" t="str">
        <f t="shared" si="397"/>
        <v/>
      </c>
      <c r="BA307" s="399" t="str">
        <f t="shared" si="398"/>
        <v/>
      </c>
      <c r="BB307" s="399" t="str">
        <f t="shared" si="399"/>
        <v/>
      </c>
      <c r="BC307" s="399" t="str">
        <f t="shared" si="400"/>
        <v/>
      </c>
      <c r="BD307" s="403" t="str">
        <f t="shared" si="401"/>
        <v/>
      </c>
      <c r="BE307" s="393">
        <f t="shared" si="402"/>
        <v>0</v>
      </c>
      <c r="BF307" s="157"/>
      <c r="BG307" s="399">
        <f t="shared" si="403"/>
        <v>0</v>
      </c>
      <c r="BH307" s="399">
        <f t="shared" si="404"/>
        <v>0</v>
      </c>
      <c r="BI307" s="412">
        <f t="shared" si="405"/>
        <v>0</v>
      </c>
      <c r="BJ307" s="413">
        <f t="shared" si="381"/>
        <v>0</v>
      </c>
      <c r="BK307" s="398" t="str">
        <f t="shared" si="382"/>
        <v>0</v>
      </c>
      <c r="BL307" s="398" t="str">
        <f t="shared" si="383"/>
        <v>0</v>
      </c>
      <c r="BM307" s="412">
        <f t="shared" si="406"/>
        <v>0</v>
      </c>
      <c r="BN307" s="412" t="str">
        <f t="shared" si="407"/>
        <v>0m0</v>
      </c>
      <c r="BO307" s="399">
        <f t="shared" si="408"/>
        <v>0</v>
      </c>
      <c r="BP307" s="399">
        <f t="shared" si="409"/>
        <v>0</v>
      </c>
      <c r="BQ307" s="412">
        <f t="shared" si="410"/>
        <v>0</v>
      </c>
      <c r="BR307" s="413">
        <f t="shared" si="411"/>
        <v>0</v>
      </c>
      <c r="BS307" s="398" t="str">
        <f t="shared" si="412"/>
        <v>0</v>
      </c>
      <c r="BT307" s="398" t="str">
        <f t="shared" si="413"/>
        <v>0</v>
      </c>
      <c r="BU307" s="412">
        <f t="shared" si="414"/>
        <v>0</v>
      </c>
      <c r="BV307" s="412" t="str">
        <f t="shared" si="415"/>
        <v>0m0</v>
      </c>
      <c r="BW307" s="399">
        <f t="shared" si="416"/>
        <v>0</v>
      </c>
      <c r="BX307" s="399">
        <f t="shared" si="417"/>
        <v>0</v>
      </c>
      <c r="BY307" s="412">
        <f t="shared" si="418"/>
        <v>0</v>
      </c>
      <c r="BZ307" s="413">
        <f t="shared" si="419"/>
        <v>0</v>
      </c>
      <c r="CA307" s="398" t="str">
        <f t="shared" si="420"/>
        <v>0</v>
      </c>
      <c r="CB307" s="398" t="str">
        <f t="shared" si="421"/>
        <v>0</v>
      </c>
      <c r="CC307" s="412">
        <f t="shared" si="422"/>
        <v>0</v>
      </c>
      <c r="CD307" s="412" t="str">
        <f t="shared" si="423"/>
        <v>0m0</v>
      </c>
      <c r="CE307" s="399">
        <f t="shared" si="424"/>
        <v>0</v>
      </c>
      <c r="CF307" s="399">
        <f t="shared" si="425"/>
        <v>0</v>
      </c>
      <c r="CG307" s="412">
        <f t="shared" si="426"/>
        <v>0</v>
      </c>
      <c r="CH307" s="413">
        <f t="shared" si="427"/>
        <v>0</v>
      </c>
      <c r="CI307" s="398" t="str">
        <f t="shared" si="428"/>
        <v>0</v>
      </c>
      <c r="CJ307" s="398" t="str">
        <f t="shared" si="429"/>
        <v>0</v>
      </c>
      <c r="CK307" s="412">
        <f t="shared" si="430"/>
        <v>0</v>
      </c>
      <c r="CL307" s="412" t="str">
        <f t="shared" si="431"/>
        <v>0m0</v>
      </c>
      <c r="CM307" s="399">
        <f t="shared" si="432"/>
        <v>0</v>
      </c>
      <c r="CN307" s="399">
        <f t="shared" si="433"/>
        <v>0</v>
      </c>
      <c r="CO307" s="412">
        <f t="shared" si="434"/>
        <v>0</v>
      </c>
      <c r="CP307" s="413">
        <f t="shared" si="435"/>
        <v>0</v>
      </c>
      <c r="CQ307" s="398" t="str">
        <f t="shared" si="436"/>
        <v>0</v>
      </c>
      <c r="CR307" s="398" t="str">
        <f t="shared" si="437"/>
        <v>0</v>
      </c>
      <c r="CS307" s="412">
        <f t="shared" si="438"/>
        <v>0</v>
      </c>
      <c r="CT307" s="412" t="str">
        <f t="shared" si="439"/>
        <v>0m0</v>
      </c>
      <c r="CU307" s="412">
        <f t="shared" si="440"/>
        <v>0</v>
      </c>
      <c r="CV307" s="412">
        <f t="shared" si="441"/>
        <v>0</v>
      </c>
      <c r="CW307" s="412">
        <f t="shared" si="442"/>
        <v>0</v>
      </c>
      <c r="CX307" s="412">
        <f t="shared" si="443"/>
        <v>0</v>
      </c>
      <c r="CY307" s="412">
        <f t="shared" si="444"/>
        <v>0</v>
      </c>
      <c r="CZ307" s="412" t="str">
        <f t="shared" si="445"/>
        <v/>
      </c>
      <c r="DA307" s="412" t="str">
        <f t="shared" si="446"/>
        <v/>
      </c>
      <c r="DB307" s="412" t="str">
        <f t="shared" si="447"/>
        <v/>
      </c>
      <c r="DC307" s="412" t="str">
        <f t="shared" si="448"/>
        <v/>
      </c>
      <c r="DD307" s="412" t="str">
        <f t="shared" si="449"/>
        <v/>
      </c>
      <c r="DE307" s="412"/>
      <c r="DG307" s="412" t="str">
        <f t="shared" si="450"/>
        <v/>
      </c>
      <c r="DH307" s="412" t="str">
        <f t="shared" si="451"/>
        <v/>
      </c>
      <c r="DI307" s="412">
        <f t="shared" si="452"/>
        <v>0</v>
      </c>
      <c r="DJ307" s="412" t="str">
        <f t="shared" si="453"/>
        <v/>
      </c>
      <c r="DK307" s="412" t="str">
        <f t="shared" si="454"/>
        <v/>
      </c>
      <c r="DL307" s="412" t="str">
        <f t="shared" si="455"/>
        <v/>
      </c>
      <c r="DM307" s="412" t="str">
        <f t="shared" si="456"/>
        <v/>
      </c>
      <c r="DN307" s="412" t="str">
        <f t="shared" si="457"/>
        <v/>
      </c>
      <c r="DO307" s="412" t="str">
        <f t="shared" si="458"/>
        <v/>
      </c>
      <c r="DR307" s="494"/>
      <c r="DS307" s="393">
        <f t="shared" si="461"/>
        <v>0</v>
      </c>
      <c r="DT307" s="393">
        <f t="shared" si="459"/>
        <v>0</v>
      </c>
      <c r="DU307" s="411">
        <f t="shared" si="460"/>
        <v>0</v>
      </c>
      <c r="DX307" s="494" t="e">
        <f>IF(BG307&lt;270000,○,"")</f>
        <v>#NAME?</v>
      </c>
    </row>
    <row r="308" spans="1:128" s="411" customFormat="1" ht="18" hidden="1" customHeight="1" thickBot="1">
      <c r="A308" s="145" t="str">
        <f t="shared" si="384"/>
        <v/>
      </c>
      <c r="B308" s="158"/>
      <c r="C308" s="31" t="str">
        <f>IF(B308="","",VLOOKUP(B308,学連登録!$C$2:$G$3000,2,FALSE))</f>
        <v/>
      </c>
      <c r="D308" s="32" t="str">
        <f>IF(B308="","",VLOOKUP(B308,学連登録!$C$2:$G$3000,3,FALSE))</f>
        <v/>
      </c>
      <c r="E308" s="33" t="str">
        <f>IF(B308="","",VLOOKUP(B308,学連登録!$C$2:$G$3000,4,FALSE))</f>
        <v/>
      </c>
      <c r="F308" s="383" t="str">
        <f>IF(B308="","",VLOOKUP(B308,学連登録!$C$2:$I$3000,7,FALSE))</f>
        <v/>
      </c>
      <c r="G308" s="159"/>
      <c r="H308" s="853"/>
      <c r="I308" s="854"/>
      <c r="J308" s="160"/>
      <c r="K308" s="825"/>
      <c r="L308" s="826"/>
      <c r="M308" s="160"/>
      <c r="N308" s="819"/>
      <c r="O308" s="820"/>
      <c r="P308" s="159"/>
      <c r="Q308" s="825"/>
      <c r="R308" s="826"/>
      <c r="S308" s="159"/>
      <c r="T308" s="825"/>
      <c r="U308" s="826"/>
      <c r="V308" s="103" t="str">
        <f>IF(B308="","",VLOOKUP(B308,学連登録!$C$2:$H$3000,6,FALSE))</f>
        <v/>
      </c>
      <c r="W308" s="377"/>
      <c r="X308" s="157"/>
      <c r="Y308" s="118" t="str">
        <f t="shared" si="462"/>
        <v/>
      </c>
      <c r="Z308" s="97" t="str">
        <f>IF(G308="","",VLOOKUP(G308,種目名!$O$5:$T$104,3,0))</f>
        <v/>
      </c>
      <c r="AA308" s="99" t="str">
        <f>IF(J308="","",VLOOKUP(J308,種目名!$O$5:$T$104,3,0))</f>
        <v/>
      </c>
      <c r="AB308" s="119" t="str">
        <f>IF(M308="","",VLOOKUP(M308,種目名!$O$5:$T$104,3,0))</f>
        <v/>
      </c>
      <c r="AC308" s="119" t="str">
        <f>IF(P308="","",VLOOKUP(AF308,種目名!$O$5:$T$104,3,0))</f>
        <v/>
      </c>
      <c r="AD308" s="120" t="str">
        <f>IF(S308="","",VLOOKUP(AI308,種目名!$O$5:$T$104,3,0))</f>
        <v/>
      </c>
      <c r="AE308" s="117">
        <f t="shared" si="463"/>
        <v>0</v>
      </c>
      <c r="AF308" s="157" t="str">
        <f t="shared" si="464"/>
        <v/>
      </c>
      <c r="AG308" s="157" t="str">
        <f t="shared" si="465"/>
        <v/>
      </c>
      <c r="AH308" s="117">
        <f t="shared" si="466"/>
        <v>0</v>
      </c>
      <c r="AI308" s="157" t="str">
        <f t="shared" si="467"/>
        <v/>
      </c>
      <c r="AJ308" s="157" t="str">
        <f t="shared" si="468"/>
        <v/>
      </c>
      <c r="AK308" s="390"/>
      <c r="AL308" s="171">
        <f t="shared" si="385"/>
        <v>0</v>
      </c>
      <c r="AM308" s="399">
        <f t="shared" si="386"/>
        <v>0</v>
      </c>
      <c r="AN308" s="399">
        <f>COUNTIF($B$12:B308,B308)</f>
        <v>0</v>
      </c>
      <c r="AO308" s="399"/>
      <c r="AP308" s="399" t="str">
        <f t="shared" si="387"/>
        <v/>
      </c>
      <c r="AQ308" s="399" t="str">
        <f t="shared" si="388"/>
        <v/>
      </c>
      <c r="AR308" s="399" t="str">
        <f t="shared" si="389"/>
        <v/>
      </c>
      <c r="AS308" s="399" t="str">
        <f t="shared" si="390"/>
        <v/>
      </c>
      <c r="AT308" s="399">
        <f t="shared" si="391"/>
        <v>0</v>
      </c>
      <c r="AU308" s="399" t="str">
        <f t="shared" si="392"/>
        <v/>
      </c>
      <c r="AV308" s="399" t="str">
        <f t="shared" si="393"/>
        <v/>
      </c>
      <c r="AW308" s="399" t="str">
        <f t="shared" si="394"/>
        <v/>
      </c>
      <c r="AX308" s="399" t="str">
        <f t="shared" si="395"/>
        <v/>
      </c>
      <c r="AY308" s="399" t="str">
        <f t="shared" si="396"/>
        <v/>
      </c>
      <c r="AZ308" s="399" t="str">
        <f t="shared" si="397"/>
        <v/>
      </c>
      <c r="BA308" s="399" t="str">
        <f t="shared" si="398"/>
        <v/>
      </c>
      <c r="BB308" s="399" t="str">
        <f t="shared" si="399"/>
        <v/>
      </c>
      <c r="BC308" s="399" t="str">
        <f t="shared" si="400"/>
        <v/>
      </c>
      <c r="BD308" s="403" t="str">
        <f t="shared" si="401"/>
        <v/>
      </c>
      <c r="BE308" s="393">
        <f t="shared" si="402"/>
        <v>0</v>
      </c>
      <c r="BF308" s="157"/>
      <c r="BG308" s="399">
        <f t="shared" si="403"/>
        <v>0</v>
      </c>
      <c r="BH308" s="399">
        <f t="shared" si="404"/>
        <v>0</v>
      </c>
      <c r="BI308" s="412">
        <f t="shared" si="405"/>
        <v>0</v>
      </c>
      <c r="BJ308" s="413">
        <f t="shared" si="381"/>
        <v>0</v>
      </c>
      <c r="BK308" s="398" t="str">
        <f t="shared" si="382"/>
        <v>0</v>
      </c>
      <c r="BL308" s="398" t="str">
        <f t="shared" si="383"/>
        <v>0</v>
      </c>
      <c r="BM308" s="412">
        <f t="shared" si="406"/>
        <v>0</v>
      </c>
      <c r="BN308" s="412" t="str">
        <f t="shared" si="407"/>
        <v>0m0</v>
      </c>
      <c r="BO308" s="399">
        <f t="shared" si="408"/>
        <v>0</v>
      </c>
      <c r="BP308" s="399">
        <f t="shared" si="409"/>
        <v>0</v>
      </c>
      <c r="BQ308" s="412">
        <f t="shared" si="410"/>
        <v>0</v>
      </c>
      <c r="BR308" s="413">
        <f t="shared" si="411"/>
        <v>0</v>
      </c>
      <c r="BS308" s="398" t="str">
        <f t="shared" si="412"/>
        <v>0</v>
      </c>
      <c r="BT308" s="398" t="str">
        <f t="shared" si="413"/>
        <v>0</v>
      </c>
      <c r="BU308" s="412">
        <f t="shared" si="414"/>
        <v>0</v>
      </c>
      <c r="BV308" s="412" t="str">
        <f t="shared" si="415"/>
        <v>0m0</v>
      </c>
      <c r="BW308" s="399">
        <f t="shared" si="416"/>
        <v>0</v>
      </c>
      <c r="BX308" s="399">
        <f t="shared" si="417"/>
        <v>0</v>
      </c>
      <c r="BY308" s="412">
        <f t="shared" si="418"/>
        <v>0</v>
      </c>
      <c r="BZ308" s="413">
        <f t="shared" si="419"/>
        <v>0</v>
      </c>
      <c r="CA308" s="398" t="str">
        <f t="shared" si="420"/>
        <v>0</v>
      </c>
      <c r="CB308" s="398" t="str">
        <f t="shared" si="421"/>
        <v>0</v>
      </c>
      <c r="CC308" s="412">
        <f t="shared" si="422"/>
        <v>0</v>
      </c>
      <c r="CD308" s="412" t="str">
        <f t="shared" si="423"/>
        <v>0m0</v>
      </c>
      <c r="CE308" s="399">
        <f t="shared" si="424"/>
        <v>0</v>
      </c>
      <c r="CF308" s="399">
        <f t="shared" si="425"/>
        <v>0</v>
      </c>
      <c r="CG308" s="412">
        <f t="shared" si="426"/>
        <v>0</v>
      </c>
      <c r="CH308" s="413">
        <f t="shared" si="427"/>
        <v>0</v>
      </c>
      <c r="CI308" s="398" t="str">
        <f t="shared" si="428"/>
        <v>0</v>
      </c>
      <c r="CJ308" s="398" t="str">
        <f t="shared" si="429"/>
        <v>0</v>
      </c>
      <c r="CK308" s="412">
        <f t="shared" si="430"/>
        <v>0</v>
      </c>
      <c r="CL308" s="412" t="str">
        <f t="shared" si="431"/>
        <v>0m0</v>
      </c>
      <c r="CM308" s="399">
        <f t="shared" si="432"/>
        <v>0</v>
      </c>
      <c r="CN308" s="399">
        <f t="shared" si="433"/>
        <v>0</v>
      </c>
      <c r="CO308" s="412">
        <f t="shared" si="434"/>
        <v>0</v>
      </c>
      <c r="CP308" s="413">
        <f t="shared" si="435"/>
        <v>0</v>
      </c>
      <c r="CQ308" s="398" t="str">
        <f t="shared" si="436"/>
        <v>0</v>
      </c>
      <c r="CR308" s="398" t="str">
        <f t="shared" si="437"/>
        <v>0</v>
      </c>
      <c r="CS308" s="412">
        <f t="shared" si="438"/>
        <v>0</v>
      </c>
      <c r="CT308" s="412" t="str">
        <f t="shared" si="439"/>
        <v>0m0</v>
      </c>
      <c r="CU308" s="412">
        <f t="shared" si="440"/>
        <v>0</v>
      </c>
      <c r="CV308" s="412">
        <f t="shared" si="441"/>
        <v>0</v>
      </c>
      <c r="CW308" s="412">
        <f t="shared" si="442"/>
        <v>0</v>
      </c>
      <c r="CX308" s="412">
        <f t="shared" si="443"/>
        <v>0</v>
      </c>
      <c r="CY308" s="412">
        <f t="shared" si="444"/>
        <v>0</v>
      </c>
      <c r="CZ308" s="412" t="str">
        <f t="shared" si="445"/>
        <v/>
      </c>
      <c r="DA308" s="412" t="str">
        <f t="shared" si="446"/>
        <v/>
      </c>
      <c r="DB308" s="412" t="str">
        <f t="shared" si="447"/>
        <v/>
      </c>
      <c r="DC308" s="412" t="str">
        <f t="shared" si="448"/>
        <v/>
      </c>
      <c r="DD308" s="412" t="str">
        <f t="shared" si="449"/>
        <v/>
      </c>
      <c r="DE308" s="412"/>
      <c r="DG308" s="412" t="str">
        <f t="shared" si="450"/>
        <v/>
      </c>
      <c r="DH308" s="412" t="str">
        <f t="shared" si="451"/>
        <v/>
      </c>
      <c r="DI308" s="412">
        <f t="shared" si="452"/>
        <v>0</v>
      </c>
      <c r="DJ308" s="412" t="str">
        <f t="shared" si="453"/>
        <v/>
      </c>
      <c r="DK308" s="412" t="str">
        <f t="shared" si="454"/>
        <v/>
      </c>
      <c r="DL308" s="412" t="str">
        <f t="shared" si="455"/>
        <v/>
      </c>
      <c r="DM308" s="412" t="str">
        <f t="shared" si="456"/>
        <v/>
      </c>
      <c r="DN308" s="412" t="str">
        <f t="shared" si="457"/>
        <v/>
      </c>
      <c r="DO308" s="412" t="str">
        <f t="shared" si="458"/>
        <v/>
      </c>
      <c r="DR308" s="494"/>
      <c r="DS308" s="393">
        <f t="shared" si="461"/>
        <v>0</v>
      </c>
      <c r="DT308" s="393">
        <f t="shared" si="459"/>
        <v>0</v>
      </c>
      <c r="DU308" s="411">
        <f t="shared" si="460"/>
        <v>0</v>
      </c>
      <c r="DX308" s="494" t="e">
        <f>IF(BG308&lt;270000,○,"")</f>
        <v>#NAME?</v>
      </c>
    </row>
    <row r="309" spans="1:128" s="411" customFormat="1" ht="18" hidden="1" customHeight="1" thickBot="1">
      <c r="A309" s="145" t="str">
        <f t="shared" si="384"/>
        <v/>
      </c>
      <c r="B309" s="158"/>
      <c r="C309" s="31" t="str">
        <f>IF(B309="","",VLOOKUP(B309,学連登録!$C$2:$G$3000,2,FALSE))</f>
        <v/>
      </c>
      <c r="D309" s="32" t="str">
        <f>IF(B309="","",VLOOKUP(B309,学連登録!$C$2:$G$3000,3,FALSE))</f>
        <v/>
      </c>
      <c r="E309" s="33" t="str">
        <f>IF(B309="","",VLOOKUP(B309,学連登録!$C$2:$G$3000,4,FALSE))</f>
        <v/>
      </c>
      <c r="F309" s="383" t="str">
        <f>IF(B309="","",VLOOKUP(B309,学連登録!$C$2:$I$3000,7,FALSE))</f>
        <v/>
      </c>
      <c r="G309" s="159"/>
      <c r="H309" s="853"/>
      <c r="I309" s="854"/>
      <c r="J309" s="160"/>
      <c r="K309" s="825"/>
      <c r="L309" s="826"/>
      <c r="M309" s="160"/>
      <c r="N309" s="819"/>
      <c r="O309" s="820"/>
      <c r="P309" s="159"/>
      <c r="Q309" s="825"/>
      <c r="R309" s="826"/>
      <c r="S309" s="159"/>
      <c r="T309" s="825"/>
      <c r="U309" s="826"/>
      <c r="V309" s="103" t="str">
        <f>IF(B309="","",VLOOKUP(B309,学連登録!$C$2:$H$3000,6,FALSE))</f>
        <v/>
      </c>
      <c r="W309" s="377"/>
      <c r="X309" s="157"/>
      <c r="Y309" s="118" t="str">
        <f t="shared" si="462"/>
        <v/>
      </c>
      <c r="Z309" s="97" t="str">
        <f>IF(G309="","",VLOOKUP(G309,種目名!$O$5:$T$104,3,0))</f>
        <v/>
      </c>
      <c r="AA309" s="99" t="str">
        <f>IF(J309="","",VLOOKUP(J309,種目名!$O$5:$T$104,3,0))</f>
        <v/>
      </c>
      <c r="AB309" s="119" t="str">
        <f>IF(M309="","",VLOOKUP(M309,種目名!$O$5:$T$104,3,0))</f>
        <v/>
      </c>
      <c r="AC309" s="119" t="str">
        <f>IF(P309="","",VLOOKUP(AF309,種目名!$O$5:$T$104,3,0))</f>
        <v/>
      </c>
      <c r="AD309" s="120" t="str">
        <f>IF(S309="","",VLOOKUP(AI309,種目名!$O$5:$T$104,3,0))</f>
        <v/>
      </c>
      <c r="AE309" s="117">
        <f t="shared" si="463"/>
        <v>0</v>
      </c>
      <c r="AF309" s="157" t="str">
        <f t="shared" si="464"/>
        <v/>
      </c>
      <c r="AG309" s="157" t="str">
        <f t="shared" si="465"/>
        <v/>
      </c>
      <c r="AH309" s="117">
        <f t="shared" si="466"/>
        <v>0</v>
      </c>
      <c r="AI309" s="157" t="str">
        <f t="shared" si="467"/>
        <v/>
      </c>
      <c r="AJ309" s="157" t="str">
        <f t="shared" si="468"/>
        <v/>
      </c>
      <c r="AK309" s="390"/>
      <c r="AL309" s="171">
        <f t="shared" si="385"/>
        <v>0</v>
      </c>
      <c r="AM309" s="399">
        <f t="shared" si="386"/>
        <v>0</v>
      </c>
      <c r="AN309" s="399">
        <f>COUNTIF($B$12:B309,B309)</f>
        <v>0</v>
      </c>
      <c r="AO309" s="399"/>
      <c r="AP309" s="399" t="str">
        <f t="shared" si="387"/>
        <v/>
      </c>
      <c r="AQ309" s="399" t="str">
        <f t="shared" si="388"/>
        <v/>
      </c>
      <c r="AR309" s="399" t="str">
        <f t="shared" si="389"/>
        <v/>
      </c>
      <c r="AS309" s="399" t="str">
        <f t="shared" si="390"/>
        <v/>
      </c>
      <c r="AT309" s="399">
        <f t="shared" si="391"/>
        <v>0</v>
      </c>
      <c r="AU309" s="399" t="str">
        <f t="shared" si="392"/>
        <v/>
      </c>
      <c r="AV309" s="399" t="str">
        <f t="shared" si="393"/>
        <v/>
      </c>
      <c r="AW309" s="399" t="str">
        <f t="shared" si="394"/>
        <v/>
      </c>
      <c r="AX309" s="399" t="str">
        <f t="shared" si="395"/>
        <v/>
      </c>
      <c r="AY309" s="399" t="str">
        <f t="shared" si="396"/>
        <v/>
      </c>
      <c r="AZ309" s="399" t="str">
        <f t="shared" si="397"/>
        <v/>
      </c>
      <c r="BA309" s="399" t="str">
        <f t="shared" si="398"/>
        <v/>
      </c>
      <c r="BB309" s="399" t="str">
        <f t="shared" si="399"/>
        <v/>
      </c>
      <c r="BC309" s="399" t="str">
        <f t="shared" si="400"/>
        <v/>
      </c>
      <c r="BD309" s="403" t="str">
        <f t="shared" si="401"/>
        <v/>
      </c>
      <c r="BE309" s="393">
        <f t="shared" si="402"/>
        <v>0</v>
      </c>
      <c r="BF309" s="157"/>
      <c r="BG309" s="399">
        <f t="shared" si="403"/>
        <v>0</v>
      </c>
      <c r="BH309" s="399">
        <f t="shared" si="404"/>
        <v>0</v>
      </c>
      <c r="BI309" s="412">
        <f t="shared" si="405"/>
        <v>0</v>
      </c>
      <c r="BJ309" s="413">
        <f t="shared" si="381"/>
        <v>0</v>
      </c>
      <c r="BK309" s="398" t="str">
        <f t="shared" si="382"/>
        <v>0</v>
      </c>
      <c r="BL309" s="398" t="str">
        <f t="shared" si="383"/>
        <v>0</v>
      </c>
      <c r="BM309" s="412">
        <f t="shared" si="406"/>
        <v>0</v>
      </c>
      <c r="BN309" s="412" t="str">
        <f t="shared" si="407"/>
        <v>0m0</v>
      </c>
      <c r="BO309" s="399">
        <f t="shared" si="408"/>
        <v>0</v>
      </c>
      <c r="BP309" s="399">
        <f t="shared" si="409"/>
        <v>0</v>
      </c>
      <c r="BQ309" s="412">
        <f t="shared" si="410"/>
        <v>0</v>
      </c>
      <c r="BR309" s="413">
        <f t="shared" si="411"/>
        <v>0</v>
      </c>
      <c r="BS309" s="398" t="str">
        <f t="shared" si="412"/>
        <v>0</v>
      </c>
      <c r="BT309" s="398" t="str">
        <f t="shared" si="413"/>
        <v>0</v>
      </c>
      <c r="BU309" s="412">
        <f t="shared" si="414"/>
        <v>0</v>
      </c>
      <c r="BV309" s="412" t="str">
        <f t="shared" si="415"/>
        <v>0m0</v>
      </c>
      <c r="BW309" s="399">
        <f t="shared" si="416"/>
        <v>0</v>
      </c>
      <c r="BX309" s="399">
        <f t="shared" si="417"/>
        <v>0</v>
      </c>
      <c r="BY309" s="412">
        <f t="shared" si="418"/>
        <v>0</v>
      </c>
      <c r="BZ309" s="413">
        <f t="shared" si="419"/>
        <v>0</v>
      </c>
      <c r="CA309" s="398" t="str">
        <f t="shared" si="420"/>
        <v>0</v>
      </c>
      <c r="CB309" s="398" t="str">
        <f t="shared" si="421"/>
        <v>0</v>
      </c>
      <c r="CC309" s="412">
        <f t="shared" si="422"/>
        <v>0</v>
      </c>
      <c r="CD309" s="412" t="str">
        <f t="shared" si="423"/>
        <v>0m0</v>
      </c>
      <c r="CE309" s="399">
        <f t="shared" si="424"/>
        <v>0</v>
      </c>
      <c r="CF309" s="399">
        <f t="shared" si="425"/>
        <v>0</v>
      </c>
      <c r="CG309" s="412">
        <f t="shared" si="426"/>
        <v>0</v>
      </c>
      <c r="CH309" s="413">
        <f t="shared" si="427"/>
        <v>0</v>
      </c>
      <c r="CI309" s="398" t="str">
        <f t="shared" si="428"/>
        <v>0</v>
      </c>
      <c r="CJ309" s="398" t="str">
        <f t="shared" si="429"/>
        <v>0</v>
      </c>
      <c r="CK309" s="412">
        <f t="shared" si="430"/>
        <v>0</v>
      </c>
      <c r="CL309" s="412" t="str">
        <f t="shared" si="431"/>
        <v>0m0</v>
      </c>
      <c r="CM309" s="399">
        <f t="shared" si="432"/>
        <v>0</v>
      </c>
      <c r="CN309" s="399">
        <f t="shared" si="433"/>
        <v>0</v>
      </c>
      <c r="CO309" s="412">
        <f t="shared" si="434"/>
        <v>0</v>
      </c>
      <c r="CP309" s="413">
        <f t="shared" si="435"/>
        <v>0</v>
      </c>
      <c r="CQ309" s="398" t="str">
        <f t="shared" si="436"/>
        <v>0</v>
      </c>
      <c r="CR309" s="398" t="str">
        <f t="shared" si="437"/>
        <v>0</v>
      </c>
      <c r="CS309" s="412">
        <f t="shared" si="438"/>
        <v>0</v>
      </c>
      <c r="CT309" s="412" t="str">
        <f t="shared" si="439"/>
        <v>0m0</v>
      </c>
      <c r="CU309" s="412">
        <f t="shared" si="440"/>
        <v>0</v>
      </c>
      <c r="CV309" s="412">
        <f t="shared" si="441"/>
        <v>0</v>
      </c>
      <c r="CW309" s="412">
        <f t="shared" si="442"/>
        <v>0</v>
      </c>
      <c r="CX309" s="412">
        <f t="shared" si="443"/>
        <v>0</v>
      </c>
      <c r="CY309" s="412">
        <f t="shared" si="444"/>
        <v>0</v>
      </c>
      <c r="CZ309" s="412" t="str">
        <f t="shared" si="445"/>
        <v/>
      </c>
      <c r="DA309" s="412" t="str">
        <f t="shared" si="446"/>
        <v/>
      </c>
      <c r="DB309" s="412" t="str">
        <f t="shared" si="447"/>
        <v/>
      </c>
      <c r="DC309" s="412" t="str">
        <f t="shared" si="448"/>
        <v/>
      </c>
      <c r="DD309" s="412" t="str">
        <f t="shared" si="449"/>
        <v/>
      </c>
      <c r="DE309" s="412"/>
      <c r="DG309" s="412" t="str">
        <f t="shared" si="450"/>
        <v/>
      </c>
      <c r="DH309" s="412" t="str">
        <f t="shared" si="451"/>
        <v/>
      </c>
      <c r="DI309" s="412">
        <f t="shared" si="452"/>
        <v>0</v>
      </c>
      <c r="DJ309" s="412" t="str">
        <f t="shared" si="453"/>
        <v/>
      </c>
      <c r="DK309" s="412" t="str">
        <f t="shared" si="454"/>
        <v/>
      </c>
      <c r="DL309" s="412" t="str">
        <f t="shared" si="455"/>
        <v/>
      </c>
      <c r="DM309" s="412" t="str">
        <f t="shared" si="456"/>
        <v/>
      </c>
      <c r="DN309" s="412" t="str">
        <f t="shared" si="457"/>
        <v/>
      </c>
      <c r="DO309" s="412" t="str">
        <f t="shared" si="458"/>
        <v/>
      </c>
      <c r="DR309" s="494"/>
      <c r="DS309" s="393">
        <f t="shared" si="461"/>
        <v>0</v>
      </c>
      <c r="DT309" s="393">
        <f t="shared" si="459"/>
        <v>0</v>
      </c>
      <c r="DU309" s="411">
        <f t="shared" si="460"/>
        <v>0</v>
      </c>
      <c r="DX309" s="494" t="e">
        <f>IF(BG309&lt;270000,○,"")</f>
        <v>#NAME?</v>
      </c>
    </row>
    <row r="310" spans="1:128" s="411" customFormat="1" ht="18" hidden="1" customHeight="1" thickBot="1">
      <c r="A310" s="145" t="str">
        <f t="shared" si="384"/>
        <v/>
      </c>
      <c r="B310" s="158"/>
      <c r="C310" s="31" t="str">
        <f>IF(B310="","",VLOOKUP(B310,学連登録!$C$2:$G$3000,2,FALSE))</f>
        <v/>
      </c>
      <c r="D310" s="32" t="str">
        <f>IF(B310="","",VLOOKUP(B310,学連登録!$C$2:$G$3000,3,FALSE))</f>
        <v/>
      </c>
      <c r="E310" s="33" t="str">
        <f>IF(B310="","",VLOOKUP(B310,学連登録!$C$2:$G$3000,4,FALSE))</f>
        <v/>
      </c>
      <c r="F310" s="383" t="str">
        <f>IF(B310="","",VLOOKUP(B310,学連登録!$C$2:$I$3000,7,FALSE))</f>
        <v/>
      </c>
      <c r="G310" s="159"/>
      <c r="H310" s="853"/>
      <c r="I310" s="854"/>
      <c r="J310" s="160"/>
      <c r="K310" s="825"/>
      <c r="L310" s="826"/>
      <c r="M310" s="160"/>
      <c r="N310" s="819"/>
      <c r="O310" s="820"/>
      <c r="P310" s="159"/>
      <c r="Q310" s="825"/>
      <c r="R310" s="826"/>
      <c r="S310" s="159"/>
      <c r="T310" s="825"/>
      <c r="U310" s="826"/>
      <c r="V310" s="103" t="str">
        <f>IF(B310="","",VLOOKUP(B310,学連登録!$C$2:$H$3000,6,FALSE))</f>
        <v/>
      </c>
      <c r="W310" s="377"/>
      <c r="X310" s="157"/>
      <c r="Y310" s="118" t="str">
        <f t="shared" si="462"/>
        <v/>
      </c>
      <c r="Z310" s="97" t="str">
        <f>IF(G310="","",VLOOKUP(G310,種目名!$O$5:$T$104,3,0))</f>
        <v/>
      </c>
      <c r="AA310" s="99" t="str">
        <f>IF(J310="","",VLOOKUP(J310,種目名!$O$5:$T$104,3,0))</f>
        <v/>
      </c>
      <c r="AB310" s="119" t="str">
        <f>IF(M310="","",VLOOKUP(M310,種目名!$O$5:$T$104,3,0))</f>
        <v/>
      </c>
      <c r="AC310" s="119" t="str">
        <f>IF(P310="","",VLOOKUP(AF310,種目名!$O$5:$T$104,3,0))</f>
        <v/>
      </c>
      <c r="AD310" s="120" t="str">
        <f>IF(S310="","",VLOOKUP(AI310,種目名!$O$5:$T$104,3,0))</f>
        <v/>
      </c>
      <c r="AE310" s="117">
        <f t="shared" si="463"/>
        <v>0</v>
      </c>
      <c r="AF310" s="157" t="str">
        <f t="shared" si="464"/>
        <v/>
      </c>
      <c r="AG310" s="157" t="str">
        <f t="shared" si="465"/>
        <v/>
      </c>
      <c r="AH310" s="117">
        <f t="shared" si="466"/>
        <v>0</v>
      </c>
      <c r="AI310" s="157" t="str">
        <f t="shared" si="467"/>
        <v/>
      </c>
      <c r="AJ310" s="157" t="str">
        <f t="shared" si="468"/>
        <v/>
      </c>
      <c r="AK310" s="390"/>
      <c r="AL310" s="171">
        <f t="shared" si="385"/>
        <v>0</v>
      </c>
      <c r="AM310" s="399">
        <f t="shared" si="386"/>
        <v>0</v>
      </c>
      <c r="AN310" s="399">
        <f>COUNTIF($B$12:B310,B310)</f>
        <v>0</v>
      </c>
      <c r="AO310" s="399"/>
      <c r="AP310" s="399" t="str">
        <f t="shared" si="387"/>
        <v/>
      </c>
      <c r="AQ310" s="399" t="str">
        <f t="shared" si="388"/>
        <v/>
      </c>
      <c r="AR310" s="399" t="str">
        <f t="shared" si="389"/>
        <v/>
      </c>
      <c r="AS310" s="399" t="str">
        <f t="shared" si="390"/>
        <v/>
      </c>
      <c r="AT310" s="399">
        <f t="shared" si="391"/>
        <v>0</v>
      </c>
      <c r="AU310" s="399" t="str">
        <f t="shared" si="392"/>
        <v/>
      </c>
      <c r="AV310" s="399" t="str">
        <f t="shared" si="393"/>
        <v/>
      </c>
      <c r="AW310" s="399" t="str">
        <f t="shared" si="394"/>
        <v/>
      </c>
      <c r="AX310" s="399" t="str">
        <f t="shared" si="395"/>
        <v/>
      </c>
      <c r="AY310" s="399" t="str">
        <f t="shared" si="396"/>
        <v/>
      </c>
      <c r="AZ310" s="399" t="str">
        <f t="shared" si="397"/>
        <v/>
      </c>
      <c r="BA310" s="399" t="str">
        <f t="shared" si="398"/>
        <v/>
      </c>
      <c r="BB310" s="399" t="str">
        <f t="shared" si="399"/>
        <v/>
      </c>
      <c r="BC310" s="399" t="str">
        <f t="shared" si="400"/>
        <v/>
      </c>
      <c r="BD310" s="403" t="str">
        <f t="shared" si="401"/>
        <v/>
      </c>
      <c r="BE310" s="393">
        <f t="shared" si="402"/>
        <v>0</v>
      </c>
      <c r="BF310" s="157"/>
      <c r="BG310" s="399">
        <f t="shared" si="403"/>
        <v>0</v>
      </c>
      <c r="BH310" s="399">
        <f t="shared" si="404"/>
        <v>0</v>
      </c>
      <c r="BI310" s="412">
        <f t="shared" si="405"/>
        <v>0</v>
      </c>
      <c r="BJ310" s="413">
        <f t="shared" si="381"/>
        <v>0</v>
      </c>
      <c r="BK310" s="398" t="str">
        <f t="shared" si="382"/>
        <v>0</v>
      </c>
      <c r="BL310" s="398" t="str">
        <f t="shared" si="383"/>
        <v>0</v>
      </c>
      <c r="BM310" s="412">
        <f t="shared" si="406"/>
        <v>0</v>
      </c>
      <c r="BN310" s="412" t="str">
        <f t="shared" si="407"/>
        <v>0m0</v>
      </c>
      <c r="BO310" s="399">
        <f t="shared" si="408"/>
        <v>0</v>
      </c>
      <c r="BP310" s="399">
        <f t="shared" si="409"/>
        <v>0</v>
      </c>
      <c r="BQ310" s="412">
        <f t="shared" si="410"/>
        <v>0</v>
      </c>
      <c r="BR310" s="413">
        <f t="shared" si="411"/>
        <v>0</v>
      </c>
      <c r="BS310" s="398" t="str">
        <f t="shared" si="412"/>
        <v>0</v>
      </c>
      <c r="BT310" s="398" t="str">
        <f t="shared" si="413"/>
        <v>0</v>
      </c>
      <c r="BU310" s="412">
        <f t="shared" si="414"/>
        <v>0</v>
      </c>
      <c r="BV310" s="412" t="str">
        <f t="shared" si="415"/>
        <v>0m0</v>
      </c>
      <c r="BW310" s="399">
        <f t="shared" si="416"/>
        <v>0</v>
      </c>
      <c r="BX310" s="399">
        <f t="shared" si="417"/>
        <v>0</v>
      </c>
      <c r="BY310" s="412">
        <f t="shared" si="418"/>
        <v>0</v>
      </c>
      <c r="BZ310" s="413">
        <f t="shared" si="419"/>
        <v>0</v>
      </c>
      <c r="CA310" s="398" t="str">
        <f t="shared" si="420"/>
        <v>0</v>
      </c>
      <c r="CB310" s="398" t="str">
        <f t="shared" si="421"/>
        <v>0</v>
      </c>
      <c r="CC310" s="412">
        <f t="shared" si="422"/>
        <v>0</v>
      </c>
      <c r="CD310" s="412" t="str">
        <f t="shared" si="423"/>
        <v>0m0</v>
      </c>
      <c r="CE310" s="399">
        <f t="shared" si="424"/>
        <v>0</v>
      </c>
      <c r="CF310" s="399">
        <f t="shared" si="425"/>
        <v>0</v>
      </c>
      <c r="CG310" s="412">
        <f t="shared" si="426"/>
        <v>0</v>
      </c>
      <c r="CH310" s="413">
        <f t="shared" si="427"/>
        <v>0</v>
      </c>
      <c r="CI310" s="398" t="str">
        <f t="shared" si="428"/>
        <v>0</v>
      </c>
      <c r="CJ310" s="398" t="str">
        <f t="shared" si="429"/>
        <v>0</v>
      </c>
      <c r="CK310" s="412">
        <f t="shared" si="430"/>
        <v>0</v>
      </c>
      <c r="CL310" s="412" t="str">
        <f t="shared" si="431"/>
        <v>0m0</v>
      </c>
      <c r="CM310" s="399">
        <f t="shared" si="432"/>
        <v>0</v>
      </c>
      <c r="CN310" s="399">
        <f t="shared" si="433"/>
        <v>0</v>
      </c>
      <c r="CO310" s="412">
        <f t="shared" si="434"/>
        <v>0</v>
      </c>
      <c r="CP310" s="413">
        <f t="shared" si="435"/>
        <v>0</v>
      </c>
      <c r="CQ310" s="398" t="str">
        <f t="shared" si="436"/>
        <v>0</v>
      </c>
      <c r="CR310" s="398" t="str">
        <f t="shared" si="437"/>
        <v>0</v>
      </c>
      <c r="CS310" s="412">
        <f t="shared" si="438"/>
        <v>0</v>
      </c>
      <c r="CT310" s="412" t="str">
        <f t="shared" si="439"/>
        <v>0m0</v>
      </c>
      <c r="CU310" s="412">
        <f t="shared" si="440"/>
        <v>0</v>
      </c>
      <c r="CV310" s="412">
        <f t="shared" si="441"/>
        <v>0</v>
      </c>
      <c r="CW310" s="412">
        <f t="shared" si="442"/>
        <v>0</v>
      </c>
      <c r="CX310" s="412">
        <f t="shared" si="443"/>
        <v>0</v>
      </c>
      <c r="CY310" s="412">
        <f t="shared" si="444"/>
        <v>0</v>
      </c>
      <c r="CZ310" s="412" t="str">
        <f t="shared" si="445"/>
        <v/>
      </c>
      <c r="DA310" s="412" t="str">
        <f t="shared" si="446"/>
        <v/>
      </c>
      <c r="DB310" s="412" t="str">
        <f t="shared" si="447"/>
        <v/>
      </c>
      <c r="DC310" s="412" t="str">
        <f t="shared" si="448"/>
        <v/>
      </c>
      <c r="DD310" s="412" t="str">
        <f t="shared" si="449"/>
        <v/>
      </c>
      <c r="DE310" s="412"/>
      <c r="DG310" s="412" t="str">
        <f t="shared" si="450"/>
        <v/>
      </c>
      <c r="DH310" s="412" t="str">
        <f t="shared" si="451"/>
        <v/>
      </c>
      <c r="DI310" s="412">
        <f t="shared" si="452"/>
        <v>0</v>
      </c>
      <c r="DJ310" s="412" t="str">
        <f t="shared" si="453"/>
        <v/>
      </c>
      <c r="DK310" s="412" t="str">
        <f t="shared" si="454"/>
        <v/>
      </c>
      <c r="DL310" s="412" t="str">
        <f t="shared" si="455"/>
        <v/>
      </c>
      <c r="DM310" s="412" t="str">
        <f t="shared" si="456"/>
        <v/>
      </c>
      <c r="DN310" s="412" t="str">
        <f t="shared" si="457"/>
        <v/>
      </c>
      <c r="DO310" s="412" t="str">
        <f t="shared" si="458"/>
        <v/>
      </c>
      <c r="DR310" s="494"/>
      <c r="DS310" s="393">
        <f t="shared" si="461"/>
        <v>0</v>
      </c>
      <c r="DT310" s="393">
        <f t="shared" si="459"/>
        <v>0</v>
      </c>
      <c r="DU310" s="411">
        <f t="shared" si="460"/>
        <v>0</v>
      </c>
      <c r="DX310" s="494" t="e">
        <f>IF(BG310&lt;270000,○,"")</f>
        <v>#NAME?</v>
      </c>
    </row>
    <row r="311" spans="1:128" s="411" customFormat="1" ht="18" hidden="1" customHeight="1" thickBot="1">
      <c r="A311" s="145" t="str">
        <f t="shared" si="384"/>
        <v/>
      </c>
      <c r="B311" s="158"/>
      <c r="C311" s="31" t="str">
        <f>IF(B311="","",VLOOKUP(B311,学連登録!$C$2:$G$3000,2,FALSE))</f>
        <v/>
      </c>
      <c r="D311" s="32" t="str">
        <f>IF(B311="","",VLOOKUP(B311,学連登録!$C$2:$G$3000,3,FALSE))</f>
        <v/>
      </c>
      <c r="E311" s="33" t="str">
        <f>IF(B311="","",VLOOKUP(B311,学連登録!$C$2:$G$3000,4,FALSE))</f>
        <v/>
      </c>
      <c r="F311" s="383" t="str">
        <f>IF(B311="","",VLOOKUP(B311,学連登録!$C$2:$I$3000,7,FALSE))</f>
        <v/>
      </c>
      <c r="G311" s="159"/>
      <c r="H311" s="853"/>
      <c r="I311" s="854"/>
      <c r="J311" s="160"/>
      <c r="K311" s="825"/>
      <c r="L311" s="826"/>
      <c r="M311" s="160"/>
      <c r="N311" s="819"/>
      <c r="O311" s="820"/>
      <c r="P311" s="159"/>
      <c r="Q311" s="825"/>
      <c r="R311" s="826"/>
      <c r="S311" s="159"/>
      <c r="T311" s="825"/>
      <c r="U311" s="826"/>
      <c r="V311" s="103" t="str">
        <f>IF(B311="","",VLOOKUP(B311,学連登録!$C$2:$H$3000,6,FALSE))</f>
        <v/>
      </c>
      <c r="W311" s="377"/>
      <c r="X311" s="157"/>
      <c r="Y311" s="118" t="str">
        <f t="shared" si="462"/>
        <v/>
      </c>
      <c r="Z311" s="97" t="str">
        <f>IF(G311="","",VLOOKUP(G311,種目名!$O$5:$T$104,3,0))</f>
        <v/>
      </c>
      <c r="AA311" s="99" t="str">
        <f>IF(J311="","",VLOOKUP(J311,種目名!$O$5:$T$104,3,0))</f>
        <v/>
      </c>
      <c r="AB311" s="119" t="str">
        <f>IF(M311="","",VLOOKUP(M311,種目名!$O$5:$T$104,3,0))</f>
        <v/>
      </c>
      <c r="AC311" s="119" t="str">
        <f>IF(P311="","",VLOOKUP(AF311,種目名!$O$5:$T$104,3,0))</f>
        <v/>
      </c>
      <c r="AD311" s="120" t="str">
        <f>IF(S311="","",VLOOKUP(AI311,種目名!$O$5:$T$104,3,0))</f>
        <v/>
      </c>
      <c r="AE311" s="117">
        <f t="shared" si="463"/>
        <v>0</v>
      </c>
      <c r="AF311" s="157" t="str">
        <f t="shared" si="464"/>
        <v/>
      </c>
      <c r="AG311" s="157" t="str">
        <f t="shared" si="465"/>
        <v/>
      </c>
      <c r="AH311" s="117">
        <f t="shared" si="466"/>
        <v>0</v>
      </c>
      <c r="AI311" s="157" t="str">
        <f t="shared" si="467"/>
        <v/>
      </c>
      <c r="AJ311" s="157" t="str">
        <f t="shared" si="468"/>
        <v/>
      </c>
      <c r="AK311" s="390"/>
      <c r="AL311" s="171">
        <f t="shared" si="385"/>
        <v>0</v>
      </c>
      <c r="AM311" s="399">
        <f t="shared" si="386"/>
        <v>0</v>
      </c>
      <c r="AN311" s="399">
        <f>COUNTIF($B$12:B311,B311)</f>
        <v>0</v>
      </c>
      <c r="AO311" s="399"/>
      <c r="AP311" s="399" t="str">
        <f t="shared" si="387"/>
        <v/>
      </c>
      <c r="AQ311" s="399" t="str">
        <f t="shared" si="388"/>
        <v/>
      </c>
      <c r="AR311" s="399" t="str">
        <f t="shared" si="389"/>
        <v/>
      </c>
      <c r="AS311" s="399" t="str">
        <f t="shared" si="390"/>
        <v/>
      </c>
      <c r="AT311" s="399">
        <f t="shared" si="391"/>
        <v>0</v>
      </c>
      <c r="AU311" s="399" t="str">
        <f t="shared" si="392"/>
        <v/>
      </c>
      <c r="AV311" s="399" t="str">
        <f t="shared" si="393"/>
        <v/>
      </c>
      <c r="AW311" s="399" t="str">
        <f t="shared" si="394"/>
        <v/>
      </c>
      <c r="AX311" s="399" t="str">
        <f t="shared" si="395"/>
        <v/>
      </c>
      <c r="AY311" s="399" t="str">
        <f t="shared" si="396"/>
        <v/>
      </c>
      <c r="AZ311" s="399" t="str">
        <f t="shared" si="397"/>
        <v/>
      </c>
      <c r="BA311" s="399" t="str">
        <f t="shared" si="398"/>
        <v/>
      </c>
      <c r="BB311" s="399" t="str">
        <f t="shared" si="399"/>
        <v/>
      </c>
      <c r="BC311" s="399" t="str">
        <f t="shared" si="400"/>
        <v/>
      </c>
      <c r="BD311" s="403" t="str">
        <f t="shared" si="401"/>
        <v/>
      </c>
      <c r="BE311" s="393">
        <f t="shared" si="402"/>
        <v>0</v>
      </c>
      <c r="BF311" s="157"/>
      <c r="BG311" s="399">
        <f t="shared" si="403"/>
        <v>0</v>
      </c>
      <c r="BH311" s="399">
        <f t="shared" si="404"/>
        <v>0</v>
      </c>
      <c r="BI311" s="412">
        <f t="shared" si="405"/>
        <v>0</v>
      </c>
      <c r="BJ311" s="413">
        <f t="shared" si="381"/>
        <v>0</v>
      </c>
      <c r="BK311" s="398" t="str">
        <f t="shared" si="382"/>
        <v>0</v>
      </c>
      <c r="BL311" s="398" t="str">
        <f t="shared" si="383"/>
        <v>0</v>
      </c>
      <c r="BM311" s="412">
        <f t="shared" si="406"/>
        <v>0</v>
      </c>
      <c r="BN311" s="412" t="str">
        <f t="shared" si="407"/>
        <v>0m0</v>
      </c>
      <c r="BO311" s="399">
        <f t="shared" si="408"/>
        <v>0</v>
      </c>
      <c r="BP311" s="399">
        <f t="shared" si="409"/>
        <v>0</v>
      </c>
      <c r="BQ311" s="412">
        <f t="shared" si="410"/>
        <v>0</v>
      </c>
      <c r="BR311" s="413">
        <f t="shared" si="411"/>
        <v>0</v>
      </c>
      <c r="BS311" s="398" t="str">
        <f t="shared" si="412"/>
        <v>0</v>
      </c>
      <c r="BT311" s="398" t="str">
        <f t="shared" si="413"/>
        <v>0</v>
      </c>
      <c r="BU311" s="412">
        <f t="shared" si="414"/>
        <v>0</v>
      </c>
      <c r="BV311" s="412" t="str">
        <f t="shared" si="415"/>
        <v>0m0</v>
      </c>
      <c r="BW311" s="399">
        <f t="shared" si="416"/>
        <v>0</v>
      </c>
      <c r="BX311" s="399">
        <f t="shared" si="417"/>
        <v>0</v>
      </c>
      <c r="BY311" s="412">
        <f t="shared" si="418"/>
        <v>0</v>
      </c>
      <c r="BZ311" s="413">
        <f t="shared" si="419"/>
        <v>0</v>
      </c>
      <c r="CA311" s="398" t="str">
        <f t="shared" si="420"/>
        <v>0</v>
      </c>
      <c r="CB311" s="398" t="str">
        <f t="shared" si="421"/>
        <v>0</v>
      </c>
      <c r="CC311" s="412">
        <f t="shared" si="422"/>
        <v>0</v>
      </c>
      <c r="CD311" s="412" t="str">
        <f t="shared" si="423"/>
        <v>0m0</v>
      </c>
      <c r="CE311" s="399">
        <f t="shared" si="424"/>
        <v>0</v>
      </c>
      <c r="CF311" s="399">
        <f t="shared" si="425"/>
        <v>0</v>
      </c>
      <c r="CG311" s="412">
        <f t="shared" si="426"/>
        <v>0</v>
      </c>
      <c r="CH311" s="413">
        <f t="shared" si="427"/>
        <v>0</v>
      </c>
      <c r="CI311" s="398" t="str">
        <f t="shared" si="428"/>
        <v>0</v>
      </c>
      <c r="CJ311" s="398" t="str">
        <f t="shared" si="429"/>
        <v>0</v>
      </c>
      <c r="CK311" s="412">
        <f t="shared" si="430"/>
        <v>0</v>
      </c>
      <c r="CL311" s="412" t="str">
        <f t="shared" si="431"/>
        <v>0m0</v>
      </c>
      <c r="CM311" s="399">
        <f t="shared" si="432"/>
        <v>0</v>
      </c>
      <c r="CN311" s="399">
        <f t="shared" si="433"/>
        <v>0</v>
      </c>
      <c r="CO311" s="412">
        <f t="shared" si="434"/>
        <v>0</v>
      </c>
      <c r="CP311" s="413">
        <f t="shared" si="435"/>
        <v>0</v>
      </c>
      <c r="CQ311" s="398" t="str">
        <f t="shared" si="436"/>
        <v>0</v>
      </c>
      <c r="CR311" s="398" t="str">
        <f t="shared" si="437"/>
        <v>0</v>
      </c>
      <c r="CS311" s="412">
        <f t="shared" si="438"/>
        <v>0</v>
      </c>
      <c r="CT311" s="412" t="str">
        <f t="shared" si="439"/>
        <v>0m0</v>
      </c>
      <c r="CU311" s="412">
        <f t="shared" si="440"/>
        <v>0</v>
      </c>
      <c r="CV311" s="412">
        <f t="shared" si="441"/>
        <v>0</v>
      </c>
      <c r="CW311" s="412">
        <f t="shared" si="442"/>
        <v>0</v>
      </c>
      <c r="CX311" s="412">
        <f t="shared" si="443"/>
        <v>0</v>
      </c>
      <c r="CY311" s="412">
        <f t="shared" si="444"/>
        <v>0</v>
      </c>
      <c r="CZ311" s="412" t="str">
        <f t="shared" si="445"/>
        <v/>
      </c>
      <c r="DA311" s="412" t="str">
        <f t="shared" si="446"/>
        <v/>
      </c>
      <c r="DB311" s="412" t="str">
        <f t="shared" si="447"/>
        <v/>
      </c>
      <c r="DC311" s="412" t="str">
        <f t="shared" si="448"/>
        <v/>
      </c>
      <c r="DD311" s="412" t="str">
        <f t="shared" si="449"/>
        <v/>
      </c>
      <c r="DE311" s="412"/>
      <c r="DG311" s="412" t="str">
        <f t="shared" si="450"/>
        <v/>
      </c>
      <c r="DH311" s="412" t="str">
        <f t="shared" si="451"/>
        <v/>
      </c>
      <c r="DI311" s="412">
        <f t="shared" si="452"/>
        <v>0</v>
      </c>
      <c r="DJ311" s="412" t="str">
        <f t="shared" si="453"/>
        <v/>
      </c>
      <c r="DK311" s="412" t="str">
        <f t="shared" si="454"/>
        <v/>
      </c>
      <c r="DL311" s="412" t="str">
        <f t="shared" si="455"/>
        <v/>
      </c>
      <c r="DM311" s="412" t="str">
        <f t="shared" si="456"/>
        <v/>
      </c>
      <c r="DN311" s="412" t="str">
        <f t="shared" si="457"/>
        <v/>
      </c>
      <c r="DO311" s="412" t="str">
        <f t="shared" si="458"/>
        <v/>
      </c>
      <c r="DR311" s="494"/>
      <c r="DS311" s="393">
        <f t="shared" si="461"/>
        <v>0</v>
      </c>
      <c r="DT311" s="393">
        <f t="shared" si="459"/>
        <v>0</v>
      </c>
      <c r="DU311" s="411">
        <f t="shared" si="460"/>
        <v>0</v>
      </c>
      <c r="DX311" s="494" t="e">
        <f>IF(BG311&lt;270000,○,"")</f>
        <v>#NAME?</v>
      </c>
    </row>
    <row r="312" spans="1:128" s="411" customFormat="1" ht="18" hidden="1" customHeight="1" thickBot="1">
      <c r="A312" s="145" t="str">
        <f t="shared" si="384"/>
        <v/>
      </c>
      <c r="B312" s="158"/>
      <c r="C312" s="31" t="str">
        <f>IF(B312="","",VLOOKUP(B312,学連登録!$C$2:$G$3000,2,FALSE))</f>
        <v/>
      </c>
      <c r="D312" s="32" t="str">
        <f>IF(B312="","",VLOOKUP(B312,学連登録!$C$2:$G$3000,3,FALSE))</f>
        <v/>
      </c>
      <c r="E312" s="33" t="str">
        <f>IF(B312="","",VLOOKUP(B312,学連登録!$C$2:$G$3000,4,FALSE))</f>
        <v/>
      </c>
      <c r="F312" s="383" t="str">
        <f>IF(B312="","",VLOOKUP(B312,学連登録!$C$2:$I$3000,7,FALSE))</f>
        <v/>
      </c>
      <c r="G312" s="159"/>
      <c r="H312" s="853"/>
      <c r="I312" s="854"/>
      <c r="J312" s="160"/>
      <c r="K312" s="825"/>
      <c r="L312" s="826"/>
      <c r="M312" s="160"/>
      <c r="N312" s="819"/>
      <c r="O312" s="820"/>
      <c r="P312" s="159"/>
      <c r="Q312" s="825"/>
      <c r="R312" s="826"/>
      <c r="S312" s="159"/>
      <c r="T312" s="825"/>
      <c r="U312" s="826"/>
      <c r="V312" s="103" t="str">
        <f>IF(B312="","",VLOOKUP(B312,学連登録!$C$2:$H$3000,6,FALSE))</f>
        <v/>
      </c>
      <c r="W312" s="377"/>
      <c r="X312" s="157"/>
      <c r="Y312" s="118" t="str">
        <f t="shared" si="462"/>
        <v/>
      </c>
      <c r="Z312" s="97" t="str">
        <f>IF(G312="","",VLOOKUP(G312,種目名!$O$5:$T$104,3,0))</f>
        <v/>
      </c>
      <c r="AA312" s="99" t="str">
        <f>IF(J312="","",VLOOKUP(J312,種目名!$O$5:$T$104,3,0))</f>
        <v/>
      </c>
      <c r="AB312" s="119" t="str">
        <f>IF(M312="","",VLOOKUP(M312,種目名!$O$5:$T$104,3,0))</f>
        <v/>
      </c>
      <c r="AC312" s="119" t="str">
        <f>IF(P312="","",VLOOKUP(AF312,種目名!$O$5:$T$104,3,0))</f>
        <v/>
      </c>
      <c r="AD312" s="120" t="str">
        <f>IF(S312="","",VLOOKUP(AI312,種目名!$O$5:$T$104,3,0))</f>
        <v/>
      </c>
      <c r="AE312" s="117">
        <f t="shared" si="463"/>
        <v>0</v>
      </c>
      <c r="AF312" s="157" t="str">
        <f t="shared" si="464"/>
        <v/>
      </c>
      <c r="AG312" s="157" t="str">
        <f t="shared" si="465"/>
        <v/>
      </c>
      <c r="AH312" s="117">
        <f t="shared" si="466"/>
        <v>0</v>
      </c>
      <c r="AI312" s="157" t="str">
        <f t="shared" si="467"/>
        <v/>
      </c>
      <c r="AJ312" s="157" t="str">
        <f t="shared" si="468"/>
        <v/>
      </c>
      <c r="AK312" s="390"/>
      <c r="AL312" s="171">
        <f t="shared" si="385"/>
        <v>0</v>
      </c>
      <c r="AM312" s="399">
        <f t="shared" si="386"/>
        <v>0</v>
      </c>
      <c r="AN312" s="399">
        <f>COUNTIF($B$12:B312,B312)</f>
        <v>0</v>
      </c>
      <c r="AO312" s="399"/>
      <c r="AP312" s="399" t="str">
        <f t="shared" si="387"/>
        <v/>
      </c>
      <c r="AQ312" s="399" t="str">
        <f t="shared" si="388"/>
        <v/>
      </c>
      <c r="AR312" s="399" t="str">
        <f t="shared" si="389"/>
        <v/>
      </c>
      <c r="AS312" s="399" t="str">
        <f t="shared" si="390"/>
        <v/>
      </c>
      <c r="AT312" s="399">
        <f t="shared" si="391"/>
        <v>0</v>
      </c>
      <c r="AU312" s="399" t="str">
        <f t="shared" si="392"/>
        <v/>
      </c>
      <c r="AV312" s="399" t="str">
        <f t="shared" si="393"/>
        <v/>
      </c>
      <c r="AW312" s="399" t="str">
        <f t="shared" si="394"/>
        <v/>
      </c>
      <c r="AX312" s="399" t="str">
        <f t="shared" si="395"/>
        <v/>
      </c>
      <c r="AY312" s="399" t="str">
        <f t="shared" si="396"/>
        <v/>
      </c>
      <c r="AZ312" s="399" t="str">
        <f t="shared" si="397"/>
        <v/>
      </c>
      <c r="BA312" s="399" t="str">
        <f t="shared" si="398"/>
        <v/>
      </c>
      <c r="BB312" s="399" t="str">
        <f t="shared" si="399"/>
        <v/>
      </c>
      <c r="BC312" s="399" t="str">
        <f t="shared" si="400"/>
        <v/>
      </c>
      <c r="BD312" s="403" t="str">
        <f t="shared" si="401"/>
        <v/>
      </c>
      <c r="BE312" s="393">
        <f t="shared" si="402"/>
        <v>0</v>
      </c>
      <c r="BF312" s="157"/>
      <c r="BG312" s="399">
        <f t="shared" si="403"/>
        <v>0</v>
      </c>
      <c r="BH312" s="399">
        <f t="shared" si="404"/>
        <v>0</v>
      </c>
      <c r="BI312" s="412">
        <f t="shared" si="405"/>
        <v>0</v>
      </c>
      <c r="BJ312" s="413">
        <f t="shared" si="381"/>
        <v>0</v>
      </c>
      <c r="BK312" s="398" t="str">
        <f t="shared" si="382"/>
        <v>0</v>
      </c>
      <c r="BL312" s="398" t="str">
        <f t="shared" si="383"/>
        <v>0</v>
      </c>
      <c r="BM312" s="412">
        <f t="shared" si="406"/>
        <v>0</v>
      </c>
      <c r="BN312" s="412" t="str">
        <f t="shared" si="407"/>
        <v>0m0</v>
      </c>
      <c r="BO312" s="399">
        <f t="shared" si="408"/>
        <v>0</v>
      </c>
      <c r="BP312" s="399">
        <f t="shared" si="409"/>
        <v>0</v>
      </c>
      <c r="BQ312" s="412">
        <f t="shared" si="410"/>
        <v>0</v>
      </c>
      <c r="BR312" s="413">
        <f t="shared" si="411"/>
        <v>0</v>
      </c>
      <c r="BS312" s="398" t="str">
        <f t="shared" si="412"/>
        <v>0</v>
      </c>
      <c r="BT312" s="398" t="str">
        <f t="shared" si="413"/>
        <v>0</v>
      </c>
      <c r="BU312" s="412">
        <f t="shared" si="414"/>
        <v>0</v>
      </c>
      <c r="BV312" s="412" t="str">
        <f t="shared" si="415"/>
        <v>0m0</v>
      </c>
      <c r="BW312" s="399">
        <f t="shared" si="416"/>
        <v>0</v>
      </c>
      <c r="BX312" s="399">
        <f t="shared" si="417"/>
        <v>0</v>
      </c>
      <c r="BY312" s="412">
        <f t="shared" si="418"/>
        <v>0</v>
      </c>
      <c r="BZ312" s="413">
        <f t="shared" si="419"/>
        <v>0</v>
      </c>
      <c r="CA312" s="398" t="str">
        <f t="shared" si="420"/>
        <v>0</v>
      </c>
      <c r="CB312" s="398" t="str">
        <f t="shared" si="421"/>
        <v>0</v>
      </c>
      <c r="CC312" s="412">
        <f t="shared" si="422"/>
        <v>0</v>
      </c>
      <c r="CD312" s="412" t="str">
        <f t="shared" si="423"/>
        <v>0m0</v>
      </c>
      <c r="CE312" s="399">
        <f t="shared" si="424"/>
        <v>0</v>
      </c>
      <c r="CF312" s="399">
        <f t="shared" si="425"/>
        <v>0</v>
      </c>
      <c r="CG312" s="412">
        <f t="shared" si="426"/>
        <v>0</v>
      </c>
      <c r="CH312" s="413">
        <f t="shared" si="427"/>
        <v>0</v>
      </c>
      <c r="CI312" s="398" t="str">
        <f t="shared" si="428"/>
        <v>0</v>
      </c>
      <c r="CJ312" s="398" t="str">
        <f t="shared" si="429"/>
        <v>0</v>
      </c>
      <c r="CK312" s="412">
        <f t="shared" si="430"/>
        <v>0</v>
      </c>
      <c r="CL312" s="412" t="str">
        <f t="shared" si="431"/>
        <v>0m0</v>
      </c>
      <c r="CM312" s="399">
        <f t="shared" si="432"/>
        <v>0</v>
      </c>
      <c r="CN312" s="399">
        <f t="shared" si="433"/>
        <v>0</v>
      </c>
      <c r="CO312" s="412">
        <f t="shared" si="434"/>
        <v>0</v>
      </c>
      <c r="CP312" s="413">
        <f t="shared" si="435"/>
        <v>0</v>
      </c>
      <c r="CQ312" s="398" t="str">
        <f t="shared" si="436"/>
        <v>0</v>
      </c>
      <c r="CR312" s="398" t="str">
        <f t="shared" si="437"/>
        <v>0</v>
      </c>
      <c r="CS312" s="412">
        <f t="shared" si="438"/>
        <v>0</v>
      </c>
      <c r="CT312" s="412" t="str">
        <f t="shared" si="439"/>
        <v>0m0</v>
      </c>
      <c r="CU312" s="412">
        <f t="shared" si="440"/>
        <v>0</v>
      </c>
      <c r="CV312" s="412">
        <f t="shared" si="441"/>
        <v>0</v>
      </c>
      <c r="CW312" s="412">
        <f t="shared" si="442"/>
        <v>0</v>
      </c>
      <c r="CX312" s="412">
        <f t="shared" si="443"/>
        <v>0</v>
      </c>
      <c r="CY312" s="412">
        <f t="shared" si="444"/>
        <v>0</v>
      </c>
      <c r="CZ312" s="412" t="str">
        <f t="shared" si="445"/>
        <v/>
      </c>
      <c r="DA312" s="412" t="str">
        <f t="shared" si="446"/>
        <v/>
      </c>
      <c r="DB312" s="412" t="str">
        <f t="shared" si="447"/>
        <v/>
      </c>
      <c r="DC312" s="412" t="str">
        <f t="shared" si="448"/>
        <v/>
      </c>
      <c r="DD312" s="412" t="str">
        <f t="shared" si="449"/>
        <v/>
      </c>
      <c r="DE312" s="412"/>
      <c r="DG312" s="412" t="str">
        <f t="shared" si="450"/>
        <v/>
      </c>
      <c r="DH312" s="412" t="str">
        <f t="shared" si="451"/>
        <v/>
      </c>
      <c r="DI312" s="412">
        <f t="shared" si="452"/>
        <v>0</v>
      </c>
      <c r="DJ312" s="412" t="str">
        <f t="shared" si="453"/>
        <v/>
      </c>
      <c r="DK312" s="412" t="str">
        <f t="shared" si="454"/>
        <v/>
      </c>
      <c r="DL312" s="412" t="str">
        <f t="shared" si="455"/>
        <v/>
      </c>
      <c r="DM312" s="412" t="str">
        <f t="shared" si="456"/>
        <v/>
      </c>
      <c r="DN312" s="412" t="str">
        <f t="shared" si="457"/>
        <v/>
      </c>
      <c r="DO312" s="412" t="str">
        <f t="shared" si="458"/>
        <v/>
      </c>
      <c r="DR312" s="494"/>
      <c r="DS312" s="393">
        <f t="shared" si="461"/>
        <v>0</v>
      </c>
      <c r="DT312" s="393">
        <f t="shared" si="459"/>
        <v>0</v>
      </c>
      <c r="DU312" s="411">
        <f t="shared" si="460"/>
        <v>0</v>
      </c>
      <c r="DX312" s="494" t="e">
        <f>IF(BG312&lt;270000,○,"")</f>
        <v>#NAME?</v>
      </c>
    </row>
    <row r="313" spans="1:128" s="411" customFormat="1" ht="18" hidden="1" customHeight="1" thickBot="1">
      <c r="A313" s="145" t="str">
        <f t="shared" si="384"/>
        <v/>
      </c>
      <c r="B313" s="158"/>
      <c r="C313" s="31" t="str">
        <f>IF(B313="","",VLOOKUP(B313,学連登録!$C$2:$G$3000,2,FALSE))</f>
        <v/>
      </c>
      <c r="D313" s="32" t="str">
        <f>IF(B313="","",VLOOKUP(B313,学連登録!$C$2:$G$3000,3,FALSE))</f>
        <v/>
      </c>
      <c r="E313" s="33" t="str">
        <f>IF(B313="","",VLOOKUP(B313,学連登録!$C$2:$G$3000,4,FALSE))</f>
        <v/>
      </c>
      <c r="F313" s="383" t="str">
        <f>IF(B313="","",VLOOKUP(B313,学連登録!$C$2:$I$3000,7,FALSE))</f>
        <v/>
      </c>
      <c r="G313" s="159"/>
      <c r="H313" s="853"/>
      <c r="I313" s="854"/>
      <c r="J313" s="160"/>
      <c r="K313" s="825"/>
      <c r="L313" s="826"/>
      <c r="M313" s="160"/>
      <c r="N313" s="819"/>
      <c r="O313" s="820"/>
      <c r="P313" s="159"/>
      <c r="Q313" s="825"/>
      <c r="R313" s="826"/>
      <c r="S313" s="159"/>
      <c r="T313" s="825"/>
      <c r="U313" s="826"/>
      <c r="V313" s="103" t="str">
        <f>IF(B313="","",VLOOKUP(B313,学連登録!$C$2:$H$3000,6,FALSE))</f>
        <v/>
      </c>
      <c r="W313" s="377"/>
      <c r="X313" s="157"/>
      <c r="Y313" s="118" t="str">
        <f t="shared" si="462"/>
        <v/>
      </c>
      <c r="Z313" s="97" t="str">
        <f>IF(G313="","",VLOOKUP(G313,種目名!$O$5:$T$104,3,0))</f>
        <v/>
      </c>
      <c r="AA313" s="99" t="str">
        <f>IF(J313="","",VLOOKUP(J313,種目名!$O$5:$T$104,3,0))</f>
        <v/>
      </c>
      <c r="AB313" s="119" t="str">
        <f>IF(M313="","",VLOOKUP(M313,種目名!$O$5:$T$104,3,0))</f>
        <v/>
      </c>
      <c r="AC313" s="119" t="str">
        <f>IF(P313="","",VLOOKUP(AF313,種目名!$O$5:$T$104,3,0))</f>
        <v/>
      </c>
      <c r="AD313" s="120" t="str">
        <f>IF(S313="","",VLOOKUP(AI313,種目名!$O$5:$T$104,3,0))</f>
        <v/>
      </c>
      <c r="AE313" s="117">
        <f t="shared" si="463"/>
        <v>0</v>
      </c>
      <c r="AF313" s="157" t="str">
        <f t="shared" si="464"/>
        <v/>
      </c>
      <c r="AG313" s="157" t="str">
        <f t="shared" si="465"/>
        <v/>
      </c>
      <c r="AH313" s="117">
        <f t="shared" si="466"/>
        <v>0</v>
      </c>
      <c r="AI313" s="157" t="str">
        <f t="shared" si="467"/>
        <v/>
      </c>
      <c r="AJ313" s="157" t="str">
        <f t="shared" si="468"/>
        <v/>
      </c>
      <c r="AK313" s="390"/>
      <c r="AL313" s="171">
        <f t="shared" si="385"/>
        <v>0</v>
      </c>
      <c r="AM313" s="399">
        <f t="shared" si="386"/>
        <v>0</v>
      </c>
      <c r="AN313" s="399">
        <f>COUNTIF($B$12:B313,B313)</f>
        <v>0</v>
      </c>
      <c r="AO313" s="399"/>
      <c r="AP313" s="399" t="str">
        <f t="shared" si="387"/>
        <v/>
      </c>
      <c r="AQ313" s="399" t="str">
        <f t="shared" si="388"/>
        <v/>
      </c>
      <c r="AR313" s="399" t="str">
        <f t="shared" si="389"/>
        <v/>
      </c>
      <c r="AS313" s="399" t="str">
        <f t="shared" si="390"/>
        <v/>
      </c>
      <c r="AT313" s="399">
        <f t="shared" si="391"/>
        <v>0</v>
      </c>
      <c r="AU313" s="399" t="str">
        <f t="shared" si="392"/>
        <v/>
      </c>
      <c r="AV313" s="399" t="str">
        <f t="shared" si="393"/>
        <v/>
      </c>
      <c r="AW313" s="399" t="str">
        <f t="shared" si="394"/>
        <v/>
      </c>
      <c r="AX313" s="399" t="str">
        <f t="shared" si="395"/>
        <v/>
      </c>
      <c r="AY313" s="399" t="str">
        <f t="shared" si="396"/>
        <v/>
      </c>
      <c r="AZ313" s="399" t="str">
        <f t="shared" si="397"/>
        <v/>
      </c>
      <c r="BA313" s="399" t="str">
        <f t="shared" si="398"/>
        <v/>
      </c>
      <c r="BB313" s="399" t="str">
        <f t="shared" si="399"/>
        <v/>
      </c>
      <c r="BC313" s="399" t="str">
        <f t="shared" si="400"/>
        <v/>
      </c>
      <c r="BD313" s="403" t="str">
        <f t="shared" si="401"/>
        <v/>
      </c>
      <c r="BE313" s="393">
        <f t="shared" si="402"/>
        <v>0</v>
      </c>
      <c r="BF313" s="157"/>
      <c r="BG313" s="399">
        <f t="shared" si="403"/>
        <v>0</v>
      </c>
      <c r="BH313" s="399">
        <f t="shared" si="404"/>
        <v>0</v>
      </c>
      <c r="BI313" s="412">
        <f t="shared" si="405"/>
        <v>0</v>
      </c>
      <c r="BJ313" s="413">
        <f t="shared" si="381"/>
        <v>0</v>
      </c>
      <c r="BK313" s="398" t="str">
        <f t="shared" si="382"/>
        <v>0</v>
      </c>
      <c r="BL313" s="398" t="str">
        <f t="shared" si="383"/>
        <v>0</v>
      </c>
      <c r="BM313" s="412">
        <f t="shared" si="406"/>
        <v>0</v>
      </c>
      <c r="BN313" s="412" t="str">
        <f t="shared" si="407"/>
        <v>0m0</v>
      </c>
      <c r="BO313" s="399">
        <f t="shared" si="408"/>
        <v>0</v>
      </c>
      <c r="BP313" s="399">
        <f t="shared" si="409"/>
        <v>0</v>
      </c>
      <c r="BQ313" s="412">
        <f t="shared" si="410"/>
        <v>0</v>
      </c>
      <c r="BR313" s="413">
        <f t="shared" si="411"/>
        <v>0</v>
      </c>
      <c r="BS313" s="398" t="str">
        <f t="shared" si="412"/>
        <v>0</v>
      </c>
      <c r="BT313" s="398" t="str">
        <f t="shared" si="413"/>
        <v>0</v>
      </c>
      <c r="BU313" s="412">
        <f t="shared" si="414"/>
        <v>0</v>
      </c>
      <c r="BV313" s="412" t="str">
        <f t="shared" si="415"/>
        <v>0m0</v>
      </c>
      <c r="BW313" s="399">
        <f t="shared" si="416"/>
        <v>0</v>
      </c>
      <c r="BX313" s="399">
        <f t="shared" si="417"/>
        <v>0</v>
      </c>
      <c r="BY313" s="412">
        <f t="shared" si="418"/>
        <v>0</v>
      </c>
      <c r="BZ313" s="413">
        <f t="shared" si="419"/>
        <v>0</v>
      </c>
      <c r="CA313" s="398" t="str">
        <f t="shared" si="420"/>
        <v>0</v>
      </c>
      <c r="CB313" s="398" t="str">
        <f t="shared" si="421"/>
        <v>0</v>
      </c>
      <c r="CC313" s="412">
        <f t="shared" si="422"/>
        <v>0</v>
      </c>
      <c r="CD313" s="412" t="str">
        <f t="shared" si="423"/>
        <v>0m0</v>
      </c>
      <c r="CE313" s="399">
        <f t="shared" si="424"/>
        <v>0</v>
      </c>
      <c r="CF313" s="399">
        <f t="shared" si="425"/>
        <v>0</v>
      </c>
      <c r="CG313" s="412">
        <f t="shared" si="426"/>
        <v>0</v>
      </c>
      <c r="CH313" s="413">
        <f t="shared" si="427"/>
        <v>0</v>
      </c>
      <c r="CI313" s="398" t="str">
        <f t="shared" si="428"/>
        <v>0</v>
      </c>
      <c r="CJ313" s="398" t="str">
        <f t="shared" si="429"/>
        <v>0</v>
      </c>
      <c r="CK313" s="412">
        <f t="shared" si="430"/>
        <v>0</v>
      </c>
      <c r="CL313" s="412" t="str">
        <f t="shared" si="431"/>
        <v>0m0</v>
      </c>
      <c r="CM313" s="399">
        <f t="shared" si="432"/>
        <v>0</v>
      </c>
      <c r="CN313" s="399">
        <f t="shared" si="433"/>
        <v>0</v>
      </c>
      <c r="CO313" s="412">
        <f t="shared" si="434"/>
        <v>0</v>
      </c>
      <c r="CP313" s="413">
        <f t="shared" si="435"/>
        <v>0</v>
      </c>
      <c r="CQ313" s="398" t="str">
        <f t="shared" si="436"/>
        <v>0</v>
      </c>
      <c r="CR313" s="398" t="str">
        <f t="shared" si="437"/>
        <v>0</v>
      </c>
      <c r="CS313" s="412">
        <f t="shared" si="438"/>
        <v>0</v>
      </c>
      <c r="CT313" s="412" t="str">
        <f t="shared" si="439"/>
        <v>0m0</v>
      </c>
      <c r="CU313" s="412">
        <f t="shared" si="440"/>
        <v>0</v>
      </c>
      <c r="CV313" s="412">
        <f t="shared" si="441"/>
        <v>0</v>
      </c>
      <c r="CW313" s="412">
        <f t="shared" si="442"/>
        <v>0</v>
      </c>
      <c r="CX313" s="412">
        <f t="shared" si="443"/>
        <v>0</v>
      </c>
      <c r="CY313" s="412">
        <f t="shared" si="444"/>
        <v>0</v>
      </c>
      <c r="CZ313" s="412" t="str">
        <f t="shared" si="445"/>
        <v/>
      </c>
      <c r="DA313" s="412" t="str">
        <f t="shared" si="446"/>
        <v/>
      </c>
      <c r="DB313" s="412" t="str">
        <f t="shared" si="447"/>
        <v/>
      </c>
      <c r="DC313" s="412" t="str">
        <f t="shared" si="448"/>
        <v/>
      </c>
      <c r="DD313" s="412" t="str">
        <f t="shared" si="449"/>
        <v/>
      </c>
      <c r="DE313" s="412"/>
      <c r="DG313" s="412" t="str">
        <f t="shared" si="450"/>
        <v/>
      </c>
      <c r="DH313" s="412" t="str">
        <f t="shared" si="451"/>
        <v/>
      </c>
      <c r="DI313" s="412">
        <f t="shared" si="452"/>
        <v>0</v>
      </c>
      <c r="DJ313" s="412" t="str">
        <f t="shared" si="453"/>
        <v/>
      </c>
      <c r="DK313" s="412" t="str">
        <f t="shared" si="454"/>
        <v/>
      </c>
      <c r="DL313" s="412" t="str">
        <f t="shared" si="455"/>
        <v/>
      </c>
      <c r="DM313" s="412" t="str">
        <f t="shared" si="456"/>
        <v/>
      </c>
      <c r="DN313" s="412" t="str">
        <f t="shared" si="457"/>
        <v/>
      </c>
      <c r="DO313" s="412" t="str">
        <f t="shared" si="458"/>
        <v/>
      </c>
      <c r="DR313" s="494"/>
      <c r="DS313" s="393">
        <f t="shared" si="461"/>
        <v>0</v>
      </c>
      <c r="DT313" s="393">
        <f t="shared" si="459"/>
        <v>0</v>
      </c>
      <c r="DU313" s="411">
        <f t="shared" si="460"/>
        <v>0</v>
      </c>
      <c r="DX313" s="494" t="e">
        <f>IF(BG313&lt;270000,○,"")</f>
        <v>#NAME?</v>
      </c>
    </row>
    <row r="314" spans="1:128" s="411" customFormat="1" ht="18" hidden="1" customHeight="1" thickBot="1">
      <c r="A314" s="145" t="str">
        <f t="shared" si="384"/>
        <v/>
      </c>
      <c r="B314" s="158"/>
      <c r="C314" s="31" t="str">
        <f>IF(B314="","",VLOOKUP(B314,学連登録!$C$2:$G$3000,2,FALSE))</f>
        <v/>
      </c>
      <c r="D314" s="32" t="str">
        <f>IF(B314="","",VLOOKUP(B314,学連登録!$C$2:$G$3000,3,FALSE))</f>
        <v/>
      </c>
      <c r="E314" s="33" t="str">
        <f>IF(B314="","",VLOOKUP(B314,学連登録!$C$2:$G$3000,4,FALSE))</f>
        <v/>
      </c>
      <c r="F314" s="383" t="str">
        <f>IF(B314="","",VLOOKUP(B314,学連登録!$C$2:$I$3000,7,FALSE))</f>
        <v/>
      </c>
      <c r="G314" s="159"/>
      <c r="H314" s="853"/>
      <c r="I314" s="854"/>
      <c r="J314" s="160"/>
      <c r="K314" s="825"/>
      <c r="L314" s="826"/>
      <c r="M314" s="160"/>
      <c r="N314" s="819"/>
      <c r="O314" s="820"/>
      <c r="P314" s="159"/>
      <c r="Q314" s="825"/>
      <c r="R314" s="826"/>
      <c r="S314" s="159"/>
      <c r="T314" s="825"/>
      <c r="U314" s="826"/>
      <c r="V314" s="103" t="str">
        <f>IF(B314="","",VLOOKUP(B314,学連登録!$C$2:$H$3000,6,FALSE))</f>
        <v/>
      </c>
      <c r="W314" s="377"/>
      <c r="X314" s="157"/>
      <c r="Y314" s="118" t="str">
        <f t="shared" si="462"/>
        <v/>
      </c>
      <c r="Z314" s="97" t="str">
        <f>IF(G314="","",VLOOKUP(G314,種目名!$O$5:$T$104,3,0))</f>
        <v/>
      </c>
      <c r="AA314" s="99" t="str">
        <f>IF(J314="","",VLOOKUP(J314,種目名!$O$5:$T$104,3,0))</f>
        <v/>
      </c>
      <c r="AB314" s="119" t="str">
        <f>IF(M314="","",VLOOKUP(M314,種目名!$O$5:$T$104,3,0))</f>
        <v/>
      </c>
      <c r="AC314" s="119" t="str">
        <f>IF(P314="","",VLOOKUP(AF314,種目名!$O$5:$T$104,3,0))</f>
        <v/>
      </c>
      <c r="AD314" s="120" t="str">
        <f>IF(S314="","",VLOOKUP(AI314,種目名!$O$5:$T$104,3,0))</f>
        <v/>
      </c>
      <c r="AE314" s="117">
        <f t="shared" si="463"/>
        <v>0</v>
      </c>
      <c r="AF314" s="157" t="str">
        <f t="shared" si="464"/>
        <v/>
      </c>
      <c r="AG314" s="157" t="str">
        <f t="shared" si="465"/>
        <v/>
      </c>
      <c r="AH314" s="117">
        <f t="shared" si="466"/>
        <v>0</v>
      </c>
      <c r="AI314" s="157" t="str">
        <f t="shared" si="467"/>
        <v/>
      </c>
      <c r="AJ314" s="157" t="str">
        <f t="shared" si="468"/>
        <v/>
      </c>
      <c r="AK314" s="390"/>
      <c r="AL314" s="171">
        <f t="shared" si="385"/>
        <v>0</v>
      </c>
      <c r="AM314" s="399">
        <f t="shared" si="386"/>
        <v>0</v>
      </c>
      <c r="AN314" s="399">
        <f>COUNTIF($B$12:B314,B314)</f>
        <v>0</v>
      </c>
      <c r="AO314" s="399"/>
      <c r="AP314" s="399" t="str">
        <f t="shared" si="387"/>
        <v/>
      </c>
      <c r="AQ314" s="399" t="str">
        <f t="shared" si="388"/>
        <v/>
      </c>
      <c r="AR314" s="399" t="str">
        <f t="shared" si="389"/>
        <v/>
      </c>
      <c r="AS314" s="399" t="str">
        <f t="shared" si="390"/>
        <v/>
      </c>
      <c r="AT314" s="399">
        <f t="shared" si="391"/>
        <v>0</v>
      </c>
      <c r="AU314" s="399" t="str">
        <f t="shared" si="392"/>
        <v/>
      </c>
      <c r="AV314" s="399" t="str">
        <f t="shared" si="393"/>
        <v/>
      </c>
      <c r="AW314" s="399" t="str">
        <f t="shared" si="394"/>
        <v/>
      </c>
      <c r="AX314" s="399" t="str">
        <f t="shared" si="395"/>
        <v/>
      </c>
      <c r="AY314" s="399" t="str">
        <f t="shared" si="396"/>
        <v/>
      </c>
      <c r="AZ314" s="399" t="str">
        <f t="shared" si="397"/>
        <v/>
      </c>
      <c r="BA314" s="399" t="str">
        <f t="shared" si="398"/>
        <v/>
      </c>
      <c r="BB314" s="399" t="str">
        <f t="shared" si="399"/>
        <v/>
      </c>
      <c r="BC314" s="399" t="str">
        <f t="shared" si="400"/>
        <v/>
      </c>
      <c r="BD314" s="403" t="str">
        <f t="shared" si="401"/>
        <v/>
      </c>
      <c r="BE314" s="393">
        <f t="shared" si="402"/>
        <v>0</v>
      </c>
      <c r="BF314" s="157"/>
      <c r="BG314" s="399">
        <f t="shared" si="403"/>
        <v>0</v>
      </c>
      <c r="BH314" s="399">
        <f t="shared" si="404"/>
        <v>0</v>
      </c>
      <c r="BI314" s="412">
        <f t="shared" si="405"/>
        <v>0</v>
      </c>
      <c r="BJ314" s="413">
        <f t="shared" si="381"/>
        <v>0</v>
      </c>
      <c r="BK314" s="398" t="str">
        <f t="shared" si="382"/>
        <v>0</v>
      </c>
      <c r="BL314" s="398" t="str">
        <f t="shared" si="383"/>
        <v>0</v>
      </c>
      <c r="BM314" s="412">
        <f t="shared" si="406"/>
        <v>0</v>
      </c>
      <c r="BN314" s="412" t="str">
        <f t="shared" si="407"/>
        <v>0m0</v>
      </c>
      <c r="BO314" s="399">
        <f t="shared" si="408"/>
        <v>0</v>
      </c>
      <c r="BP314" s="399">
        <f t="shared" si="409"/>
        <v>0</v>
      </c>
      <c r="BQ314" s="412">
        <f t="shared" si="410"/>
        <v>0</v>
      </c>
      <c r="BR314" s="413">
        <f t="shared" si="411"/>
        <v>0</v>
      </c>
      <c r="BS314" s="398" t="str">
        <f t="shared" si="412"/>
        <v>0</v>
      </c>
      <c r="BT314" s="398" t="str">
        <f t="shared" si="413"/>
        <v>0</v>
      </c>
      <c r="BU314" s="412">
        <f t="shared" si="414"/>
        <v>0</v>
      </c>
      <c r="BV314" s="412" t="str">
        <f t="shared" si="415"/>
        <v>0m0</v>
      </c>
      <c r="BW314" s="399">
        <f t="shared" si="416"/>
        <v>0</v>
      </c>
      <c r="BX314" s="399">
        <f t="shared" si="417"/>
        <v>0</v>
      </c>
      <c r="BY314" s="412">
        <f t="shared" si="418"/>
        <v>0</v>
      </c>
      <c r="BZ314" s="413">
        <f t="shared" si="419"/>
        <v>0</v>
      </c>
      <c r="CA314" s="398" t="str">
        <f t="shared" si="420"/>
        <v>0</v>
      </c>
      <c r="CB314" s="398" t="str">
        <f t="shared" si="421"/>
        <v>0</v>
      </c>
      <c r="CC314" s="412">
        <f t="shared" si="422"/>
        <v>0</v>
      </c>
      <c r="CD314" s="412" t="str">
        <f t="shared" si="423"/>
        <v>0m0</v>
      </c>
      <c r="CE314" s="399">
        <f t="shared" si="424"/>
        <v>0</v>
      </c>
      <c r="CF314" s="399">
        <f t="shared" si="425"/>
        <v>0</v>
      </c>
      <c r="CG314" s="412">
        <f t="shared" si="426"/>
        <v>0</v>
      </c>
      <c r="CH314" s="413">
        <f t="shared" si="427"/>
        <v>0</v>
      </c>
      <c r="CI314" s="398" t="str">
        <f t="shared" si="428"/>
        <v>0</v>
      </c>
      <c r="CJ314" s="398" t="str">
        <f t="shared" si="429"/>
        <v>0</v>
      </c>
      <c r="CK314" s="412">
        <f t="shared" si="430"/>
        <v>0</v>
      </c>
      <c r="CL314" s="412" t="str">
        <f t="shared" si="431"/>
        <v>0m0</v>
      </c>
      <c r="CM314" s="399">
        <f t="shared" si="432"/>
        <v>0</v>
      </c>
      <c r="CN314" s="399">
        <f t="shared" si="433"/>
        <v>0</v>
      </c>
      <c r="CO314" s="412">
        <f t="shared" si="434"/>
        <v>0</v>
      </c>
      <c r="CP314" s="413">
        <f t="shared" si="435"/>
        <v>0</v>
      </c>
      <c r="CQ314" s="398" t="str">
        <f t="shared" si="436"/>
        <v>0</v>
      </c>
      <c r="CR314" s="398" t="str">
        <f t="shared" si="437"/>
        <v>0</v>
      </c>
      <c r="CS314" s="412">
        <f t="shared" si="438"/>
        <v>0</v>
      </c>
      <c r="CT314" s="412" t="str">
        <f t="shared" si="439"/>
        <v>0m0</v>
      </c>
      <c r="CU314" s="412">
        <f t="shared" si="440"/>
        <v>0</v>
      </c>
      <c r="CV314" s="412">
        <f t="shared" si="441"/>
        <v>0</v>
      </c>
      <c r="CW314" s="412">
        <f t="shared" si="442"/>
        <v>0</v>
      </c>
      <c r="CX314" s="412">
        <f t="shared" si="443"/>
        <v>0</v>
      </c>
      <c r="CY314" s="412">
        <f t="shared" si="444"/>
        <v>0</v>
      </c>
      <c r="CZ314" s="412" t="str">
        <f t="shared" si="445"/>
        <v/>
      </c>
      <c r="DA314" s="412" t="str">
        <f t="shared" si="446"/>
        <v/>
      </c>
      <c r="DB314" s="412" t="str">
        <f t="shared" si="447"/>
        <v/>
      </c>
      <c r="DC314" s="412" t="str">
        <f t="shared" si="448"/>
        <v/>
      </c>
      <c r="DD314" s="412" t="str">
        <f t="shared" si="449"/>
        <v/>
      </c>
      <c r="DE314" s="412"/>
      <c r="DG314" s="412" t="str">
        <f t="shared" si="450"/>
        <v/>
      </c>
      <c r="DH314" s="412" t="str">
        <f t="shared" si="451"/>
        <v/>
      </c>
      <c r="DI314" s="412">
        <f t="shared" si="452"/>
        <v>0</v>
      </c>
      <c r="DJ314" s="412" t="str">
        <f t="shared" si="453"/>
        <v/>
      </c>
      <c r="DK314" s="412" t="str">
        <f t="shared" si="454"/>
        <v/>
      </c>
      <c r="DL314" s="412" t="str">
        <f t="shared" si="455"/>
        <v/>
      </c>
      <c r="DM314" s="412" t="str">
        <f t="shared" si="456"/>
        <v/>
      </c>
      <c r="DN314" s="412" t="str">
        <f t="shared" si="457"/>
        <v/>
      </c>
      <c r="DO314" s="412" t="str">
        <f t="shared" si="458"/>
        <v/>
      </c>
      <c r="DR314" s="494"/>
      <c r="DS314" s="393">
        <f t="shared" si="461"/>
        <v>0</v>
      </c>
      <c r="DT314" s="393">
        <f t="shared" si="459"/>
        <v>0</v>
      </c>
      <c r="DU314" s="411">
        <f t="shared" si="460"/>
        <v>0</v>
      </c>
      <c r="DX314" s="494" t="e">
        <f>IF(BG314&lt;270000,○,"")</f>
        <v>#NAME?</v>
      </c>
    </row>
    <row r="315" spans="1:128" s="411" customFormat="1" ht="18" hidden="1" customHeight="1" thickBot="1">
      <c r="A315" s="145" t="str">
        <f t="shared" si="384"/>
        <v/>
      </c>
      <c r="B315" s="158"/>
      <c r="C315" s="31" t="str">
        <f>IF(B315="","",VLOOKUP(B315,学連登録!$C$2:$G$3000,2,FALSE))</f>
        <v/>
      </c>
      <c r="D315" s="32" t="str">
        <f>IF(B315="","",VLOOKUP(B315,学連登録!$C$2:$G$3000,3,FALSE))</f>
        <v/>
      </c>
      <c r="E315" s="33" t="str">
        <f>IF(B315="","",VLOOKUP(B315,学連登録!$C$2:$G$3000,4,FALSE))</f>
        <v/>
      </c>
      <c r="F315" s="383" t="str">
        <f>IF(B315="","",VLOOKUP(B315,学連登録!$C$2:$I$3000,7,FALSE))</f>
        <v/>
      </c>
      <c r="G315" s="159"/>
      <c r="H315" s="853"/>
      <c r="I315" s="854"/>
      <c r="J315" s="160"/>
      <c r="K315" s="825"/>
      <c r="L315" s="826"/>
      <c r="M315" s="160"/>
      <c r="N315" s="819"/>
      <c r="O315" s="820"/>
      <c r="P315" s="159"/>
      <c r="Q315" s="825"/>
      <c r="R315" s="826"/>
      <c r="S315" s="159"/>
      <c r="T315" s="825"/>
      <c r="U315" s="826"/>
      <c r="V315" s="103" t="str">
        <f>IF(B315="","",VLOOKUP(B315,学連登録!$C$2:$H$3000,6,FALSE))</f>
        <v/>
      </c>
      <c r="W315" s="377"/>
      <c r="X315" s="157"/>
      <c r="Y315" s="118" t="str">
        <f t="shared" si="462"/>
        <v/>
      </c>
      <c r="Z315" s="97" t="str">
        <f>IF(G315="","",VLOOKUP(G315,種目名!$O$5:$T$104,3,0))</f>
        <v/>
      </c>
      <c r="AA315" s="99" t="str">
        <f>IF(J315="","",VLOOKUP(J315,種目名!$O$5:$T$104,3,0))</f>
        <v/>
      </c>
      <c r="AB315" s="119" t="str">
        <f>IF(M315="","",VLOOKUP(M315,種目名!$O$5:$T$104,3,0))</f>
        <v/>
      </c>
      <c r="AC315" s="119" t="str">
        <f>IF(P315="","",VLOOKUP(AF315,種目名!$O$5:$T$104,3,0))</f>
        <v/>
      </c>
      <c r="AD315" s="120" t="str">
        <f>IF(S315="","",VLOOKUP(AI315,種目名!$O$5:$T$104,3,0))</f>
        <v/>
      </c>
      <c r="AE315" s="117">
        <f t="shared" si="463"/>
        <v>0</v>
      </c>
      <c r="AF315" s="157" t="str">
        <f t="shared" si="464"/>
        <v/>
      </c>
      <c r="AG315" s="157" t="str">
        <f t="shared" si="465"/>
        <v/>
      </c>
      <c r="AH315" s="117">
        <f t="shared" si="466"/>
        <v>0</v>
      </c>
      <c r="AI315" s="157" t="str">
        <f t="shared" si="467"/>
        <v/>
      </c>
      <c r="AJ315" s="157" t="str">
        <f t="shared" si="468"/>
        <v/>
      </c>
      <c r="AK315" s="390"/>
      <c r="AL315" s="171">
        <f t="shared" si="385"/>
        <v>0</v>
      </c>
      <c r="AM315" s="399">
        <f t="shared" si="386"/>
        <v>0</v>
      </c>
      <c r="AN315" s="399">
        <f>COUNTIF($B$12:B315,B315)</f>
        <v>0</v>
      </c>
      <c r="AO315" s="399"/>
      <c r="AP315" s="399" t="str">
        <f t="shared" si="387"/>
        <v/>
      </c>
      <c r="AQ315" s="399" t="str">
        <f t="shared" si="388"/>
        <v/>
      </c>
      <c r="AR315" s="399" t="str">
        <f t="shared" si="389"/>
        <v/>
      </c>
      <c r="AS315" s="399" t="str">
        <f t="shared" si="390"/>
        <v/>
      </c>
      <c r="AT315" s="399">
        <f t="shared" si="391"/>
        <v>0</v>
      </c>
      <c r="AU315" s="399" t="str">
        <f t="shared" si="392"/>
        <v/>
      </c>
      <c r="AV315" s="399" t="str">
        <f t="shared" si="393"/>
        <v/>
      </c>
      <c r="AW315" s="399" t="str">
        <f t="shared" si="394"/>
        <v/>
      </c>
      <c r="AX315" s="399" t="str">
        <f t="shared" si="395"/>
        <v/>
      </c>
      <c r="AY315" s="399" t="str">
        <f t="shared" si="396"/>
        <v/>
      </c>
      <c r="AZ315" s="399" t="str">
        <f t="shared" si="397"/>
        <v/>
      </c>
      <c r="BA315" s="399" t="str">
        <f t="shared" si="398"/>
        <v/>
      </c>
      <c r="BB315" s="399" t="str">
        <f t="shared" si="399"/>
        <v/>
      </c>
      <c r="BC315" s="399" t="str">
        <f t="shared" si="400"/>
        <v/>
      </c>
      <c r="BD315" s="403" t="str">
        <f t="shared" si="401"/>
        <v/>
      </c>
      <c r="BE315" s="393">
        <f t="shared" si="402"/>
        <v>0</v>
      </c>
      <c r="BF315" s="157"/>
      <c r="BG315" s="399">
        <f t="shared" si="403"/>
        <v>0</v>
      </c>
      <c r="BH315" s="399">
        <f t="shared" si="404"/>
        <v>0</v>
      </c>
      <c r="BI315" s="412">
        <f t="shared" si="405"/>
        <v>0</v>
      </c>
      <c r="BJ315" s="413">
        <f t="shared" si="381"/>
        <v>0</v>
      </c>
      <c r="BK315" s="398" t="str">
        <f t="shared" si="382"/>
        <v>0</v>
      </c>
      <c r="BL315" s="398" t="str">
        <f t="shared" si="383"/>
        <v>0</v>
      </c>
      <c r="BM315" s="412">
        <f t="shared" si="406"/>
        <v>0</v>
      </c>
      <c r="BN315" s="412" t="str">
        <f t="shared" si="407"/>
        <v>0m0</v>
      </c>
      <c r="BO315" s="399">
        <f t="shared" si="408"/>
        <v>0</v>
      </c>
      <c r="BP315" s="399">
        <f t="shared" si="409"/>
        <v>0</v>
      </c>
      <c r="BQ315" s="412">
        <f t="shared" si="410"/>
        <v>0</v>
      </c>
      <c r="BR315" s="413">
        <f t="shared" si="411"/>
        <v>0</v>
      </c>
      <c r="BS315" s="398" t="str">
        <f t="shared" si="412"/>
        <v>0</v>
      </c>
      <c r="BT315" s="398" t="str">
        <f t="shared" si="413"/>
        <v>0</v>
      </c>
      <c r="BU315" s="412">
        <f t="shared" si="414"/>
        <v>0</v>
      </c>
      <c r="BV315" s="412" t="str">
        <f t="shared" si="415"/>
        <v>0m0</v>
      </c>
      <c r="BW315" s="399">
        <f t="shared" si="416"/>
        <v>0</v>
      </c>
      <c r="BX315" s="399">
        <f t="shared" si="417"/>
        <v>0</v>
      </c>
      <c r="BY315" s="412">
        <f t="shared" si="418"/>
        <v>0</v>
      </c>
      <c r="BZ315" s="413">
        <f t="shared" si="419"/>
        <v>0</v>
      </c>
      <c r="CA315" s="398" t="str">
        <f t="shared" si="420"/>
        <v>0</v>
      </c>
      <c r="CB315" s="398" t="str">
        <f t="shared" si="421"/>
        <v>0</v>
      </c>
      <c r="CC315" s="412">
        <f t="shared" si="422"/>
        <v>0</v>
      </c>
      <c r="CD315" s="412" t="str">
        <f t="shared" si="423"/>
        <v>0m0</v>
      </c>
      <c r="CE315" s="399">
        <f t="shared" si="424"/>
        <v>0</v>
      </c>
      <c r="CF315" s="399">
        <f t="shared" si="425"/>
        <v>0</v>
      </c>
      <c r="CG315" s="412">
        <f t="shared" si="426"/>
        <v>0</v>
      </c>
      <c r="CH315" s="413">
        <f t="shared" si="427"/>
        <v>0</v>
      </c>
      <c r="CI315" s="398" t="str">
        <f t="shared" si="428"/>
        <v>0</v>
      </c>
      <c r="CJ315" s="398" t="str">
        <f t="shared" si="429"/>
        <v>0</v>
      </c>
      <c r="CK315" s="412">
        <f t="shared" si="430"/>
        <v>0</v>
      </c>
      <c r="CL315" s="412" t="str">
        <f t="shared" si="431"/>
        <v>0m0</v>
      </c>
      <c r="CM315" s="399">
        <f t="shared" si="432"/>
        <v>0</v>
      </c>
      <c r="CN315" s="399">
        <f t="shared" si="433"/>
        <v>0</v>
      </c>
      <c r="CO315" s="412">
        <f t="shared" si="434"/>
        <v>0</v>
      </c>
      <c r="CP315" s="413">
        <f t="shared" si="435"/>
        <v>0</v>
      </c>
      <c r="CQ315" s="398" t="str">
        <f t="shared" si="436"/>
        <v>0</v>
      </c>
      <c r="CR315" s="398" t="str">
        <f t="shared" si="437"/>
        <v>0</v>
      </c>
      <c r="CS315" s="412">
        <f t="shared" si="438"/>
        <v>0</v>
      </c>
      <c r="CT315" s="412" t="str">
        <f t="shared" si="439"/>
        <v>0m0</v>
      </c>
      <c r="CU315" s="412">
        <f t="shared" si="440"/>
        <v>0</v>
      </c>
      <c r="CV315" s="412">
        <f t="shared" si="441"/>
        <v>0</v>
      </c>
      <c r="CW315" s="412">
        <f t="shared" si="442"/>
        <v>0</v>
      </c>
      <c r="CX315" s="412">
        <f t="shared" si="443"/>
        <v>0</v>
      </c>
      <c r="CY315" s="412">
        <f t="shared" si="444"/>
        <v>0</v>
      </c>
      <c r="CZ315" s="412" t="str">
        <f t="shared" si="445"/>
        <v/>
      </c>
      <c r="DA315" s="412" t="str">
        <f t="shared" si="446"/>
        <v/>
      </c>
      <c r="DB315" s="412" t="str">
        <f t="shared" si="447"/>
        <v/>
      </c>
      <c r="DC315" s="412" t="str">
        <f t="shared" si="448"/>
        <v/>
      </c>
      <c r="DD315" s="412" t="str">
        <f t="shared" si="449"/>
        <v/>
      </c>
      <c r="DE315" s="412"/>
      <c r="DG315" s="412" t="str">
        <f t="shared" si="450"/>
        <v/>
      </c>
      <c r="DH315" s="412" t="str">
        <f t="shared" si="451"/>
        <v/>
      </c>
      <c r="DI315" s="412">
        <f t="shared" si="452"/>
        <v>0</v>
      </c>
      <c r="DJ315" s="412" t="str">
        <f t="shared" si="453"/>
        <v/>
      </c>
      <c r="DK315" s="412" t="str">
        <f t="shared" si="454"/>
        <v/>
      </c>
      <c r="DL315" s="412" t="str">
        <f t="shared" si="455"/>
        <v/>
      </c>
      <c r="DM315" s="412" t="str">
        <f t="shared" si="456"/>
        <v/>
      </c>
      <c r="DN315" s="412" t="str">
        <f t="shared" si="457"/>
        <v/>
      </c>
      <c r="DO315" s="412" t="str">
        <f t="shared" si="458"/>
        <v/>
      </c>
      <c r="DR315" s="494"/>
      <c r="DS315" s="393">
        <f t="shared" si="461"/>
        <v>0</v>
      </c>
      <c r="DT315" s="393">
        <f t="shared" si="459"/>
        <v>0</v>
      </c>
      <c r="DU315" s="411">
        <f t="shared" si="460"/>
        <v>0</v>
      </c>
      <c r="DX315" s="494" t="e">
        <f>IF(BG315&lt;270000,○,"")</f>
        <v>#NAME?</v>
      </c>
    </row>
    <row r="316" spans="1:128" s="411" customFormat="1" ht="18" hidden="1" customHeight="1" thickBot="1">
      <c r="A316" s="145" t="str">
        <f t="shared" si="384"/>
        <v/>
      </c>
      <c r="B316" s="158"/>
      <c r="C316" s="31" t="str">
        <f>IF(B316="","",VLOOKUP(B316,学連登録!$C$2:$G$3000,2,FALSE))</f>
        <v/>
      </c>
      <c r="D316" s="32" t="str">
        <f>IF(B316="","",VLOOKUP(B316,学連登録!$C$2:$G$3000,3,FALSE))</f>
        <v/>
      </c>
      <c r="E316" s="33" t="str">
        <f>IF(B316="","",VLOOKUP(B316,学連登録!$C$2:$G$3000,4,FALSE))</f>
        <v/>
      </c>
      <c r="F316" s="383" t="str">
        <f>IF(B316="","",VLOOKUP(B316,学連登録!$C$2:$I$3000,7,FALSE))</f>
        <v/>
      </c>
      <c r="G316" s="159"/>
      <c r="H316" s="853"/>
      <c r="I316" s="854"/>
      <c r="J316" s="160"/>
      <c r="K316" s="825"/>
      <c r="L316" s="826"/>
      <c r="M316" s="160"/>
      <c r="N316" s="819"/>
      <c r="O316" s="820"/>
      <c r="P316" s="159"/>
      <c r="Q316" s="825"/>
      <c r="R316" s="826"/>
      <c r="S316" s="159"/>
      <c r="T316" s="825"/>
      <c r="U316" s="826"/>
      <c r="V316" s="103" t="str">
        <f>IF(B316="","",VLOOKUP(B316,学連登録!$C$2:$H$3000,6,FALSE))</f>
        <v/>
      </c>
      <c r="W316" s="377"/>
      <c r="X316" s="157"/>
      <c r="Y316" s="118" t="str">
        <f t="shared" si="462"/>
        <v/>
      </c>
      <c r="Z316" s="97" t="str">
        <f>IF(G316="","",VLOOKUP(G316,種目名!$O$5:$T$104,3,0))</f>
        <v/>
      </c>
      <c r="AA316" s="99" t="str">
        <f>IF(J316="","",VLOOKUP(J316,種目名!$O$5:$T$104,3,0))</f>
        <v/>
      </c>
      <c r="AB316" s="119" t="str">
        <f>IF(M316="","",VLOOKUP(M316,種目名!$O$5:$T$104,3,0))</f>
        <v/>
      </c>
      <c r="AC316" s="119" t="str">
        <f>IF(P316="","",VLOOKUP(AF316,種目名!$O$5:$T$104,3,0))</f>
        <v/>
      </c>
      <c r="AD316" s="120" t="str">
        <f>IF(S316="","",VLOOKUP(AI316,種目名!$O$5:$T$104,3,0))</f>
        <v/>
      </c>
      <c r="AE316" s="117">
        <f t="shared" si="463"/>
        <v>0</v>
      </c>
      <c r="AF316" s="157" t="str">
        <f t="shared" si="464"/>
        <v/>
      </c>
      <c r="AG316" s="157" t="str">
        <f t="shared" si="465"/>
        <v/>
      </c>
      <c r="AH316" s="117">
        <f t="shared" si="466"/>
        <v>0</v>
      </c>
      <c r="AI316" s="157" t="str">
        <f t="shared" si="467"/>
        <v/>
      </c>
      <c r="AJ316" s="157" t="str">
        <f t="shared" si="468"/>
        <v/>
      </c>
      <c r="AK316" s="390"/>
      <c r="AL316" s="171">
        <f t="shared" si="385"/>
        <v>0</v>
      </c>
      <c r="AM316" s="399">
        <f t="shared" si="386"/>
        <v>0</v>
      </c>
      <c r="AN316" s="399">
        <f>COUNTIF($B$12:B316,B316)</f>
        <v>0</v>
      </c>
      <c r="AO316" s="399"/>
      <c r="AP316" s="399" t="str">
        <f t="shared" si="387"/>
        <v/>
      </c>
      <c r="AQ316" s="399" t="str">
        <f t="shared" si="388"/>
        <v/>
      </c>
      <c r="AR316" s="399" t="str">
        <f t="shared" si="389"/>
        <v/>
      </c>
      <c r="AS316" s="399" t="str">
        <f t="shared" si="390"/>
        <v/>
      </c>
      <c r="AT316" s="399">
        <f t="shared" si="391"/>
        <v>0</v>
      </c>
      <c r="AU316" s="399" t="str">
        <f t="shared" si="392"/>
        <v/>
      </c>
      <c r="AV316" s="399" t="str">
        <f t="shared" si="393"/>
        <v/>
      </c>
      <c r="AW316" s="399" t="str">
        <f t="shared" si="394"/>
        <v/>
      </c>
      <c r="AX316" s="399" t="str">
        <f t="shared" si="395"/>
        <v/>
      </c>
      <c r="AY316" s="399" t="str">
        <f t="shared" si="396"/>
        <v/>
      </c>
      <c r="AZ316" s="399" t="str">
        <f t="shared" si="397"/>
        <v/>
      </c>
      <c r="BA316" s="399" t="str">
        <f t="shared" si="398"/>
        <v/>
      </c>
      <c r="BB316" s="399" t="str">
        <f t="shared" si="399"/>
        <v/>
      </c>
      <c r="BC316" s="399" t="str">
        <f t="shared" si="400"/>
        <v/>
      </c>
      <c r="BD316" s="403" t="str">
        <f t="shared" si="401"/>
        <v/>
      </c>
      <c r="BE316" s="393">
        <f t="shared" si="402"/>
        <v>0</v>
      </c>
      <c r="BF316" s="157"/>
      <c r="BG316" s="399">
        <f t="shared" si="403"/>
        <v>0</v>
      </c>
      <c r="BH316" s="399">
        <f t="shared" si="404"/>
        <v>0</v>
      </c>
      <c r="BI316" s="412">
        <f t="shared" si="405"/>
        <v>0</v>
      </c>
      <c r="BJ316" s="413">
        <f t="shared" si="381"/>
        <v>0</v>
      </c>
      <c r="BK316" s="398" t="str">
        <f t="shared" si="382"/>
        <v>0</v>
      </c>
      <c r="BL316" s="398" t="str">
        <f t="shared" si="383"/>
        <v>0</v>
      </c>
      <c r="BM316" s="412">
        <f t="shared" si="406"/>
        <v>0</v>
      </c>
      <c r="BN316" s="412" t="str">
        <f t="shared" si="407"/>
        <v>0m0</v>
      </c>
      <c r="BO316" s="399">
        <f t="shared" si="408"/>
        <v>0</v>
      </c>
      <c r="BP316" s="399">
        <f t="shared" si="409"/>
        <v>0</v>
      </c>
      <c r="BQ316" s="412">
        <f t="shared" si="410"/>
        <v>0</v>
      </c>
      <c r="BR316" s="413">
        <f t="shared" si="411"/>
        <v>0</v>
      </c>
      <c r="BS316" s="398" t="str">
        <f t="shared" si="412"/>
        <v>0</v>
      </c>
      <c r="BT316" s="398" t="str">
        <f t="shared" si="413"/>
        <v>0</v>
      </c>
      <c r="BU316" s="412">
        <f t="shared" si="414"/>
        <v>0</v>
      </c>
      <c r="BV316" s="412" t="str">
        <f t="shared" si="415"/>
        <v>0m0</v>
      </c>
      <c r="BW316" s="399">
        <f t="shared" si="416"/>
        <v>0</v>
      </c>
      <c r="BX316" s="399">
        <f t="shared" si="417"/>
        <v>0</v>
      </c>
      <c r="BY316" s="412">
        <f t="shared" si="418"/>
        <v>0</v>
      </c>
      <c r="BZ316" s="413">
        <f t="shared" si="419"/>
        <v>0</v>
      </c>
      <c r="CA316" s="398" t="str">
        <f t="shared" si="420"/>
        <v>0</v>
      </c>
      <c r="CB316" s="398" t="str">
        <f t="shared" si="421"/>
        <v>0</v>
      </c>
      <c r="CC316" s="412">
        <f t="shared" si="422"/>
        <v>0</v>
      </c>
      <c r="CD316" s="412" t="str">
        <f t="shared" si="423"/>
        <v>0m0</v>
      </c>
      <c r="CE316" s="399">
        <f t="shared" si="424"/>
        <v>0</v>
      </c>
      <c r="CF316" s="399">
        <f t="shared" si="425"/>
        <v>0</v>
      </c>
      <c r="CG316" s="412">
        <f t="shared" si="426"/>
        <v>0</v>
      </c>
      <c r="CH316" s="413">
        <f t="shared" si="427"/>
        <v>0</v>
      </c>
      <c r="CI316" s="398" t="str">
        <f t="shared" si="428"/>
        <v>0</v>
      </c>
      <c r="CJ316" s="398" t="str">
        <f t="shared" si="429"/>
        <v>0</v>
      </c>
      <c r="CK316" s="412">
        <f t="shared" si="430"/>
        <v>0</v>
      </c>
      <c r="CL316" s="412" t="str">
        <f t="shared" si="431"/>
        <v>0m0</v>
      </c>
      <c r="CM316" s="399">
        <f t="shared" si="432"/>
        <v>0</v>
      </c>
      <c r="CN316" s="399">
        <f t="shared" si="433"/>
        <v>0</v>
      </c>
      <c r="CO316" s="412">
        <f t="shared" si="434"/>
        <v>0</v>
      </c>
      <c r="CP316" s="413">
        <f t="shared" si="435"/>
        <v>0</v>
      </c>
      <c r="CQ316" s="398" t="str">
        <f t="shared" si="436"/>
        <v>0</v>
      </c>
      <c r="CR316" s="398" t="str">
        <f t="shared" si="437"/>
        <v>0</v>
      </c>
      <c r="CS316" s="412">
        <f t="shared" si="438"/>
        <v>0</v>
      </c>
      <c r="CT316" s="412" t="str">
        <f t="shared" si="439"/>
        <v>0m0</v>
      </c>
      <c r="CU316" s="412">
        <f t="shared" si="440"/>
        <v>0</v>
      </c>
      <c r="CV316" s="412">
        <f t="shared" si="441"/>
        <v>0</v>
      </c>
      <c r="CW316" s="412">
        <f t="shared" si="442"/>
        <v>0</v>
      </c>
      <c r="CX316" s="412">
        <f t="shared" si="443"/>
        <v>0</v>
      </c>
      <c r="CY316" s="412">
        <f t="shared" si="444"/>
        <v>0</v>
      </c>
      <c r="CZ316" s="412" t="str">
        <f t="shared" si="445"/>
        <v/>
      </c>
      <c r="DA316" s="412" t="str">
        <f t="shared" si="446"/>
        <v/>
      </c>
      <c r="DB316" s="412" t="str">
        <f t="shared" si="447"/>
        <v/>
      </c>
      <c r="DC316" s="412" t="str">
        <f t="shared" si="448"/>
        <v/>
      </c>
      <c r="DD316" s="412" t="str">
        <f t="shared" si="449"/>
        <v/>
      </c>
      <c r="DE316" s="412"/>
      <c r="DG316" s="412" t="str">
        <f t="shared" si="450"/>
        <v/>
      </c>
      <c r="DH316" s="412" t="str">
        <f t="shared" si="451"/>
        <v/>
      </c>
      <c r="DI316" s="412">
        <f t="shared" si="452"/>
        <v>0</v>
      </c>
      <c r="DJ316" s="412" t="str">
        <f t="shared" si="453"/>
        <v/>
      </c>
      <c r="DK316" s="412" t="str">
        <f t="shared" si="454"/>
        <v/>
      </c>
      <c r="DL316" s="412" t="str">
        <f t="shared" si="455"/>
        <v/>
      </c>
      <c r="DM316" s="412" t="str">
        <f t="shared" si="456"/>
        <v/>
      </c>
      <c r="DN316" s="412" t="str">
        <f t="shared" si="457"/>
        <v/>
      </c>
      <c r="DO316" s="412" t="str">
        <f t="shared" si="458"/>
        <v/>
      </c>
      <c r="DR316" s="494"/>
      <c r="DS316" s="393">
        <f t="shared" si="461"/>
        <v>0</v>
      </c>
      <c r="DT316" s="393">
        <f t="shared" si="459"/>
        <v>0</v>
      </c>
      <c r="DU316" s="411">
        <f t="shared" si="460"/>
        <v>0</v>
      </c>
      <c r="DX316" s="494" t="e">
        <f>IF(BG316&lt;270000,○,"")</f>
        <v>#NAME?</v>
      </c>
    </row>
    <row r="317" spans="1:128" s="411" customFormat="1" ht="18" hidden="1" customHeight="1" thickBot="1">
      <c r="A317" s="145" t="str">
        <f t="shared" si="384"/>
        <v/>
      </c>
      <c r="B317" s="158"/>
      <c r="C317" s="31" t="str">
        <f>IF(B317="","",VLOOKUP(B317,学連登録!$C$2:$G$3000,2,FALSE))</f>
        <v/>
      </c>
      <c r="D317" s="32" t="str">
        <f>IF(B317="","",VLOOKUP(B317,学連登録!$C$2:$G$3000,3,FALSE))</f>
        <v/>
      </c>
      <c r="E317" s="33" t="str">
        <f>IF(B317="","",VLOOKUP(B317,学連登録!$C$2:$G$3000,4,FALSE))</f>
        <v/>
      </c>
      <c r="F317" s="383" t="str">
        <f>IF(B317="","",VLOOKUP(B317,学連登録!$C$2:$I$3000,7,FALSE))</f>
        <v/>
      </c>
      <c r="G317" s="159"/>
      <c r="H317" s="853"/>
      <c r="I317" s="854"/>
      <c r="J317" s="160"/>
      <c r="K317" s="825"/>
      <c r="L317" s="826"/>
      <c r="M317" s="160"/>
      <c r="N317" s="819"/>
      <c r="O317" s="820"/>
      <c r="P317" s="159"/>
      <c r="Q317" s="825"/>
      <c r="R317" s="826"/>
      <c r="S317" s="159"/>
      <c r="T317" s="825"/>
      <c r="U317" s="826"/>
      <c r="V317" s="103" t="str">
        <f>IF(B317="","",VLOOKUP(B317,学連登録!$C$2:$H$3000,6,FALSE))</f>
        <v/>
      </c>
      <c r="W317" s="377"/>
      <c r="X317" s="157"/>
      <c r="Y317" s="118" t="str">
        <f t="shared" si="462"/>
        <v/>
      </c>
      <c r="Z317" s="97" t="str">
        <f>IF(G317="","",VLOOKUP(G317,種目名!$O$5:$T$104,3,0))</f>
        <v/>
      </c>
      <c r="AA317" s="99" t="str">
        <f>IF(J317="","",VLOOKUP(J317,種目名!$O$5:$T$104,3,0))</f>
        <v/>
      </c>
      <c r="AB317" s="119" t="str">
        <f>IF(M317="","",VLOOKUP(M317,種目名!$O$5:$T$104,3,0))</f>
        <v/>
      </c>
      <c r="AC317" s="119" t="str">
        <f>IF(P317="","",VLOOKUP(AF317,種目名!$O$5:$T$104,3,0))</f>
        <v/>
      </c>
      <c r="AD317" s="120" t="str">
        <f>IF(S317="","",VLOOKUP(AI317,種目名!$O$5:$T$104,3,0))</f>
        <v/>
      </c>
      <c r="AE317" s="117">
        <f t="shared" si="463"/>
        <v>0</v>
      </c>
      <c r="AF317" s="157" t="str">
        <f t="shared" si="464"/>
        <v/>
      </c>
      <c r="AG317" s="157" t="str">
        <f t="shared" si="465"/>
        <v/>
      </c>
      <c r="AH317" s="117">
        <f t="shared" si="466"/>
        <v>0</v>
      </c>
      <c r="AI317" s="157" t="str">
        <f t="shared" si="467"/>
        <v/>
      </c>
      <c r="AJ317" s="157" t="str">
        <f t="shared" si="468"/>
        <v/>
      </c>
      <c r="AK317" s="390"/>
      <c r="AL317" s="171">
        <f t="shared" si="385"/>
        <v>0</v>
      </c>
      <c r="AM317" s="399">
        <f t="shared" si="386"/>
        <v>0</v>
      </c>
      <c r="AN317" s="399">
        <f>COUNTIF($B$12:B317,B317)</f>
        <v>0</v>
      </c>
      <c r="AO317" s="399"/>
      <c r="AP317" s="399" t="str">
        <f t="shared" si="387"/>
        <v/>
      </c>
      <c r="AQ317" s="399" t="str">
        <f t="shared" si="388"/>
        <v/>
      </c>
      <c r="AR317" s="399" t="str">
        <f t="shared" si="389"/>
        <v/>
      </c>
      <c r="AS317" s="399" t="str">
        <f t="shared" si="390"/>
        <v/>
      </c>
      <c r="AT317" s="399">
        <f t="shared" si="391"/>
        <v>0</v>
      </c>
      <c r="AU317" s="399" t="str">
        <f t="shared" si="392"/>
        <v/>
      </c>
      <c r="AV317" s="399" t="str">
        <f t="shared" si="393"/>
        <v/>
      </c>
      <c r="AW317" s="399" t="str">
        <f t="shared" si="394"/>
        <v/>
      </c>
      <c r="AX317" s="399" t="str">
        <f t="shared" si="395"/>
        <v/>
      </c>
      <c r="AY317" s="399" t="str">
        <f t="shared" si="396"/>
        <v/>
      </c>
      <c r="AZ317" s="399" t="str">
        <f t="shared" si="397"/>
        <v/>
      </c>
      <c r="BA317" s="399" t="str">
        <f t="shared" si="398"/>
        <v/>
      </c>
      <c r="BB317" s="399" t="str">
        <f t="shared" si="399"/>
        <v/>
      </c>
      <c r="BC317" s="399" t="str">
        <f t="shared" si="400"/>
        <v/>
      </c>
      <c r="BD317" s="403" t="str">
        <f t="shared" si="401"/>
        <v/>
      </c>
      <c r="BE317" s="393">
        <f t="shared" si="402"/>
        <v>0</v>
      </c>
      <c r="BF317" s="157"/>
      <c r="BG317" s="399">
        <f t="shared" si="403"/>
        <v>0</v>
      </c>
      <c r="BH317" s="399">
        <f t="shared" si="404"/>
        <v>0</v>
      </c>
      <c r="BI317" s="412">
        <f t="shared" si="405"/>
        <v>0</v>
      </c>
      <c r="BJ317" s="413">
        <f t="shared" si="381"/>
        <v>0</v>
      </c>
      <c r="BK317" s="398" t="str">
        <f t="shared" si="382"/>
        <v>0</v>
      </c>
      <c r="BL317" s="398" t="str">
        <f t="shared" si="383"/>
        <v>0</v>
      </c>
      <c r="BM317" s="412">
        <f t="shared" si="406"/>
        <v>0</v>
      </c>
      <c r="BN317" s="412" t="str">
        <f t="shared" si="407"/>
        <v>0m0</v>
      </c>
      <c r="BO317" s="399">
        <f t="shared" si="408"/>
        <v>0</v>
      </c>
      <c r="BP317" s="399">
        <f t="shared" si="409"/>
        <v>0</v>
      </c>
      <c r="BQ317" s="412">
        <f t="shared" si="410"/>
        <v>0</v>
      </c>
      <c r="BR317" s="413">
        <f t="shared" si="411"/>
        <v>0</v>
      </c>
      <c r="BS317" s="398" t="str">
        <f t="shared" si="412"/>
        <v>0</v>
      </c>
      <c r="BT317" s="398" t="str">
        <f t="shared" si="413"/>
        <v>0</v>
      </c>
      <c r="BU317" s="412">
        <f t="shared" si="414"/>
        <v>0</v>
      </c>
      <c r="BV317" s="412" t="str">
        <f t="shared" si="415"/>
        <v>0m0</v>
      </c>
      <c r="BW317" s="399">
        <f t="shared" si="416"/>
        <v>0</v>
      </c>
      <c r="BX317" s="399">
        <f t="shared" si="417"/>
        <v>0</v>
      </c>
      <c r="BY317" s="412">
        <f t="shared" si="418"/>
        <v>0</v>
      </c>
      <c r="BZ317" s="413">
        <f t="shared" si="419"/>
        <v>0</v>
      </c>
      <c r="CA317" s="398" t="str">
        <f t="shared" si="420"/>
        <v>0</v>
      </c>
      <c r="CB317" s="398" t="str">
        <f t="shared" si="421"/>
        <v>0</v>
      </c>
      <c r="CC317" s="412">
        <f t="shared" si="422"/>
        <v>0</v>
      </c>
      <c r="CD317" s="412" t="str">
        <f t="shared" si="423"/>
        <v>0m0</v>
      </c>
      <c r="CE317" s="399">
        <f t="shared" si="424"/>
        <v>0</v>
      </c>
      <c r="CF317" s="399">
        <f t="shared" si="425"/>
        <v>0</v>
      </c>
      <c r="CG317" s="412">
        <f t="shared" si="426"/>
        <v>0</v>
      </c>
      <c r="CH317" s="413">
        <f t="shared" si="427"/>
        <v>0</v>
      </c>
      <c r="CI317" s="398" t="str">
        <f t="shared" si="428"/>
        <v>0</v>
      </c>
      <c r="CJ317" s="398" t="str">
        <f t="shared" si="429"/>
        <v>0</v>
      </c>
      <c r="CK317" s="412">
        <f t="shared" si="430"/>
        <v>0</v>
      </c>
      <c r="CL317" s="412" t="str">
        <f t="shared" si="431"/>
        <v>0m0</v>
      </c>
      <c r="CM317" s="399">
        <f t="shared" si="432"/>
        <v>0</v>
      </c>
      <c r="CN317" s="399">
        <f t="shared" si="433"/>
        <v>0</v>
      </c>
      <c r="CO317" s="412">
        <f t="shared" si="434"/>
        <v>0</v>
      </c>
      <c r="CP317" s="413">
        <f t="shared" si="435"/>
        <v>0</v>
      </c>
      <c r="CQ317" s="398" t="str">
        <f t="shared" si="436"/>
        <v>0</v>
      </c>
      <c r="CR317" s="398" t="str">
        <f t="shared" si="437"/>
        <v>0</v>
      </c>
      <c r="CS317" s="412">
        <f t="shared" si="438"/>
        <v>0</v>
      </c>
      <c r="CT317" s="412" t="str">
        <f t="shared" si="439"/>
        <v>0m0</v>
      </c>
      <c r="CU317" s="412">
        <f t="shared" si="440"/>
        <v>0</v>
      </c>
      <c r="CV317" s="412">
        <f t="shared" si="441"/>
        <v>0</v>
      </c>
      <c r="CW317" s="412">
        <f t="shared" si="442"/>
        <v>0</v>
      </c>
      <c r="CX317" s="412">
        <f t="shared" si="443"/>
        <v>0</v>
      </c>
      <c r="CY317" s="412">
        <f t="shared" si="444"/>
        <v>0</v>
      </c>
      <c r="CZ317" s="412" t="str">
        <f t="shared" si="445"/>
        <v/>
      </c>
      <c r="DA317" s="412" t="str">
        <f t="shared" si="446"/>
        <v/>
      </c>
      <c r="DB317" s="412" t="str">
        <f t="shared" si="447"/>
        <v/>
      </c>
      <c r="DC317" s="412" t="str">
        <f t="shared" si="448"/>
        <v/>
      </c>
      <c r="DD317" s="412" t="str">
        <f t="shared" si="449"/>
        <v/>
      </c>
      <c r="DE317" s="412"/>
      <c r="DG317" s="412" t="str">
        <f t="shared" si="450"/>
        <v/>
      </c>
      <c r="DH317" s="412" t="str">
        <f t="shared" si="451"/>
        <v/>
      </c>
      <c r="DI317" s="412">
        <f t="shared" si="452"/>
        <v>0</v>
      </c>
      <c r="DJ317" s="412" t="str">
        <f t="shared" si="453"/>
        <v/>
      </c>
      <c r="DK317" s="412" t="str">
        <f t="shared" si="454"/>
        <v/>
      </c>
      <c r="DL317" s="412" t="str">
        <f t="shared" si="455"/>
        <v/>
      </c>
      <c r="DM317" s="412" t="str">
        <f t="shared" si="456"/>
        <v/>
      </c>
      <c r="DN317" s="412" t="str">
        <f t="shared" si="457"/>
        <v/>
      </c>
      <c r="DO317" s="412" t="str">
        <f t="shared" si="458"/>
        <v/>
      </c>
      <c r="DR317" s="494"/>
      <c r="DS317" s="393">
        <f t="shared" si="461"/>
        <v>0</v>
      </c>
      <c r="DT317" s="393">
        <f t="shared" si="459"/>
        <v>0</v>
      </c>
      <c r="DU317" s="411">
        <f t="shared" si="460"/>
        <v>0</v>
      </c>
      <c r="DX317" s="494" t="e">
        <f>IF(BG317&lt;270000,○,"")</f>
        <v>#NAME?</v>
      </c>
    </row>
    <row r="318" spans="1:128" s="411" customFormat="1" ht="18" hidden="1" customHeight="1" thickBot="1">
      <c r="A318" s="145" t="str">
        <f t="shared" si="384"/>
        <v/>
      </c>
      <c r="B318" s="158"/>
      <c r="C318" s="31" t="str">
        <f>IF(B318="","",VLOOKUP(B318,学連登録!$C$2:$G$3000,2,FALSE))</f>
        <v/>
      </c>
      <c r="D318" s="32" t="str">
        <f>IF(B318="","",VLOOKUP(B318,学連登録!$C$2:$G$3000,3,FALSE))</f>
        <v/>
      </c>
      <c r="E318" s="33" t="str">
        <f>IF(B318="","",VLOOKUP(B318,学連登録!$C$2:$G$3000,4,FALSE))</f>
        <v/>
      </c>
      <c r="F318" s="383" t="str">
        <f>IF(B318="","",VLOOKUP(B318,学連登録!$C$2:$I$3000,7,FALSE))</f>
        <v/>
      </c>
      <c r="G318" s="159"/>
      <c r="H318" s="853"/>
      <c r="I318" s="854"/>
      <c r="J318" s="160"/>
      <c r="K318" s="825"/>
      <c r="L318" s="826"/>
      <c r="M318" s="160"/>
      <c r="N318" s="819"/>
      <c r="O318" s="820"/>
      <c r="P318" s="159"/>
      <c r="Q318" s="825"/>
      <c r="R318" s="826"/>
      <c r="S318" s="159"/>
      <c r="T318" s="825"/>
      <c r="U318" s="826"/>
      <c r="V318" s="103" t="str">
        <f>IF(B318="","",VLOOKUP(B318,学連登録!$C$2:$H$3000,6,FALSE))</f>
        <v/>
      </c>
      <c r="W318" s="377"/>
      <c r="X318" s="157"/>
      <c r="Y318" s="118" t="str">
        <f t="shared" si="462"/>
        <v/>
      </c>
      <c r="Z318" s="97" t="str">
        <f>IF(G318="","",VLOOKUP(G318,種目名!$O$5:$T$104,3,0))</f>
        <v/>
      </c>
      <c r="AA318" s="99" t="str">
        <f>IF(J318="","",VLOOKUP(J318,種目名!$O$5:$T$104,3,0))</f>
        <v/>
      </c>
      <c r="AB318" s="119" t="str">
        <f>IF(M318="","",VLOOKUP(M318,種目名!$O$5:$T$104,3,0))</f>
        <v/>
      </c>
      <c r="AC318" s="119" t="str">
        <f>IF(P318="","",VLOOKUP(AF318,種目名!$O$5:$T$104,3,0))</f>
        <v/>
      </c>
      <c r="AD318" s="120" t="str">
        <f>IF(S318="","",VLOOKUP(AI318,種目名!$O$5:$T$104,3,0))</f>
        <v/>
      </c>
      <c r="AE318" s="117">
        <f t="shared" si="463"/>
        <v>0</v>
      </c>
      <c r="AF318" s="157" t="str">
        <f t="shared" si="464"/>
        <v/>
      </c>
      <c r="AG318" s="157" t="str">
        <f t="shared" si="465"/>
        <v/>
      </c>
      <c r="AH318" s="117">
        <f t="shared" si="466"/>
        <v>0</v>
      </c>
      <c r="AI318" s="157" t="str">
        <f t="shared" si="467"/>
        <v/>
      </c>
      <c r="AJ318" s="157" t="str">
        <f t="shared" si="468"/>
        <v/>
      </c>
      <c r="AK318" s="390"/>
      <c r="AL318" s="171">
        <f t="shared" si="385"/>
        <v>0</v>
      </c>
      <c r="AM318" s="399">
        <f t="shared" si="386"/>
        <v>0</v>
      </c>
      <c r="AN318" s="399">
        <f>COUNTIF($B$12:B318,B318)</f>
        <v>0</v>
      </c>
      <c r="AO318" s="399"/>
      <c r="AP318" s="399" t="str">
        <f t="shared" si="387"/>
        <v/>
      </c>
      <c r="AQ318" s="399" t="str">
        <f t="shared" si="388"/>
        <v/>
      </c>
      <c r="AR318" s="399" t="str">
        <f t="shared" si="389"/>
        <v/>
      </c>
      <c r="AS318" s="399" t="str">
        <f t="shared" si="390"/>
        <v/>
      </c>
      <c r="AT318" s="399">
        <f t="shared" si="391"/>
        <v>0</v>
      </c>
      <c r="AU318" s="399" t="str">
        <f t="shared" si="392"/>
        <v/>
      </c>
      <c r="AV318" s="399" t="str">
        <f t="shared" si="393"/>
        <v/>
      </c>
      <c r="AW318" s="399" t="str">
        <f t="shared" si="394"/>
        <v/>
      </c>
      <c r="AX318" s="399" t="str">
        <f t="shared" si="395"/>
        <v/>
      </c>
      <c r="AY318" s="399" t="str">
        <f t="shared" si="396"/>
        <v/>
      </c>
      <c r="AZ318" s="399" t="str">
        <f t="shared" si="397"/>
        <v/>
      </c>
      <c r="BA318" s="399" t="str">
        <f t="shared" si="398"/>
        <v/>
      </c>
      <c r="BB318" s="399" t="str">
        <f t="shared" si="399"/>
        <v/>
      </c>
      <c r="BC318" s="399" t="str">
        <f t="shared" si="400"/>
        <v/>
      </c>
      <c r="BD318" s="403" t="str">
        <f t="shared" si="401"/>
        <v/>
      </c>
      <c r="BE318" s="393">
        <f t="shared" si="402"/>
        <v>0</v>
      </c>
      <c r="BF318" s="157"/>
      <c r="BG318" s="399">
        <f t="shared" si="403"/>
        <v>0</v>
      </c>
      <c r="BH318" s="399">
        <f t="shared" si="404"/>
        <v>0</v>
      </c>
      <c r="BI318" s="412">
        <f t="shared" si="405"/>
        <v>0</v>
      </c>
      <c r="BJ318" s="413">
        <f t="shared" si="381"/>
        <v>0</v>
      </c>
      <c r="BK318" s="398" t="str">
        <f t="shared" si="382"/>
        <v>0</v>
      </c>
      <c r="BL318" s="398" t="str">
        <f t="shared" si="383"/>
        <v>0</v>
      </c>
      <c r="BM318" s="412">
        <f t="shared" si="406"/>
        <v>0</v>
      </c>
      <c r="BN318" s="412" t="str">
        <f t="shared" si="407"/>
        <v>0m0</v>
      </c>
      <c r="BO318" s="399">
        <f t="shared" si="408"/>
        <v>0</v>
      </c>
      <c r="BP318" s="399">
        <f t="shared" si="409"/>
        <v>0</v>
      </c>
      <c r="BQ318" s="412">
        <f t="shared" si="410"/>
        <v>0</v>
      </c>
      <c r="BR318" s="413">
        <f t="shared" si="411"/>
        <v>0</v>
      </c>
      <c r="BS318" s="398" t="str">
        <f t="shared" si="412"/>
        <v>0</v>
      </c>
      <c r="BT318" s="398" t="str">
        <f t="shared" si="413"/>
        <v>0</v>
      </c>
      <c r="BU318" s="412">
        <f t="shared" si="414"/>
        <v>0</v>
      </c>
      <c r="BV318" s="412" t="str">
        <f t="shared" si="415"/>
        <v>0m0</v>
      </c>
      <c r="BW318" s="399">
        <f t="shared" si="416"/>
        <v>0</v>
      </c>
      <c r="BX318" s="399">
        <f t="shared" si="417"/>
        <v>0</v>
      </c>
      <c r="BY318" s="412">
        <f t="shared" si="418"/>
        <v>0</v>
      </c>
      <c r="BZ318" s="413">
        <f t="shared" si="419"/>
        <v>0</v>
      </c>
      <c r="CA318" s="398" t="str">
        <f t="shared" si="420"/>
        <v>0</v>
      </c>
      <c r="CB318" s="398" t="str">
        <f t="shared" si="421"/>
        <v>0</v>
      </c>
      <c r="CC318" s="412">
        <f t="shared" si="422"/>
        <v>0</v>
      </c>
      <c r="CD318" s="412" t="str">
        <f t="shared" si="423"/>
        <v>0m0</v>
      </c>
      <c r="CE318" s="399">
        <f t="shared" si="424"/>
        <v>0</v>
      </c>
      <c r="CF318" s="399">
        <f t="shared" si="425"/>
        <v>0</v>
      </c>
      <c r="CG318" s="412">
        <f t="shared" si="426"/>
        <v>0</v>
      </c>
      <c r="CH318" s="413">
        <f t="shared" si="427"/>
        <v>0</v>
      </c>
      <c r="CI318" s="398" t="str">
        <f t="shared" si="428"/>
        <v>0</v>
      </c>
      <c r="CJ318" s="398" t="str">
        <f t="shared" si="429"/>
        <v>0</v>
      </c>
      <c r="CK318" s="412">
        <f t="shared" si="430"/>
        <v>0</v>
      </c>
      <c r="CL318" s="412" t="str">
        <f t="shared" si="431"/>
        <v>0m0</v>
      </c>
      <c r="CM318" s="399">
        <f t="shared" si="432"/>
        <v>0</v>
      </c>
      <c r="CN318" s="399">
        <f t="shared" si="433"/>
        <v>0</v>
      </c>
      <c r="CO318" s="412">
        <f t="shared" si="434"/>
        <v>0</v>
      </c>
      <c r="CP318" s="413">
        <f t="shared" si="435"/>
        <v>0</v>
      </c>
      <c r="CQ318" s="398" t="str">
        <f t="shared" si="436"/>
        <v>0</v>
      </c>
      <c r="CR318" s="398" t="str">
        <f t="shared" si="437"/>
        <v>0</v>
      </c>
      <c r="CS318" s="412">
        <f t="shared" si="438"/>
        <v>0</v>
      </c>
      <c r="CT318" s="412" t="str">
        <f t="shared" si="439"/>
        <v>0m0</v>
      </c>
      <c r="CU318" s="412">
        <f t="shared" si="440"/>
        <v>0</v>
      </c>
      <c r="CV318" s="412">
        <f t="shared" si="441"/>
        <v>0</v>
      </c>
      <c r="CW318" s="412">
        <f t="shared" si="442"/>
        <v>0</v>
      </c>
      <c r="CX318" s="412">
        <f t="shared" si="443"/>
        <v>0</v>
      </c>
      <c r="CY318" s="412">
        <f t="shared" si="444"/>
        <v>0</v>
      </c>
      <c r="CZ318" s="412" t="str">
        <f t="shared" si="445"/>
        <v/>
      </c>
      <c r="DA318" s="412" t="str">
        <f t="shared" si="446"/>
        <v/>
      </c>
      <c r="DB318" s="412" t="str">
        <f t="shared" si="447"/>
        <v/>
      </c>
      <c r="DC318" s="412" t="str">
        <f t="shared" si="448"/>
        <v/>
      </c>
      <c r="DD318" s="412" t="str">
        <f t="shared" si="449"/>
        <v/>
      </c>
      <c r="DE318" s="412"/>
      <c r="DG318" s="412" t="str">
        <f t="shared" si="450"/>
        <v/>
      </c>
      <c r="DH318" s="412" t="str">
        <f t="shared" si="451"/>
        <v/>
      </c>
      <c r="DI318" s="412">
        <f t="shared" si="452"/>
        <v>0</v>
      </c>
      <c r="DJ318" s="412" t="str">
        <f t="shared" si="453"/>
        <v/>
      </c>
      <c r="DK318" s="412" t="str">
        <f t="shared" si="454"/>
        <v/>
      </c>
      <c r="DL318" s="412" t="str">
        <f t="shared" si="455"/>
        <v/>
      </c>
      <c r="DM318" s="412" t="str">
        <f t="shared" si="456"/>
        <v/>
      </c>
      <c r="DN318" s="412" t="str">
        <f t="shared" si="457"/>
        <v/>
      </c>
      <c r="DO318" s="412" t="str">
        <f t="shared" si="458"/>
        <v/>
      </c>
      <c r="DR318" s="494"/>
      <c r="DS318" s="393">
        <f t="shared" si="461"/>
        <v>0</v>
      </c>
      <c r="DT318" s="393">
        <f t="shared" si="459"/>
        <v>0</v>
      </c>
      <c r="DU318" s="411">
        <f t="shared" si="460"/>
        <v>0</v>
      </c>
      <c r="DX318" s="494" t="e">
        <f>IF(BG318&lt;270000,○,"")</f>
        <v>#NAME?</v>
      </c>
    </row>
    <row r="319" spans="1:128" s="411" customFormat="1" ht="18" hidden="1" customHeight="1" thickBot="1">
      <c r="A319" s="145" t="str">
        <f t="shared" si="384"/>
        <v/>
      </c>
      <c r="B319" s="158"/>
      <c r="C319" s="31" t="str">
        <f>IF(B319="","",VLOOKUP(B319,学連登録!$C$2:$G$3000,2,FALSE))</f>
        <v/>
      </c>
      <c r="D319" s="32" t="str">
        <f>IF(B319="","",VLOOKUP(B319,学連登録!$C$2:$G$3000,3,FALSE))</f>
        <v/>
      </c>
      <c r="E319" s="33" t="str">
        <f>IF(B319="","",VLOOKUP(B319,学連登録!$C$2:$G$3000,4,FALSE))</f>
        <v/>
      </c>
      <c r="F319" s="383" t="str">
        <f>IF(B319="","",VLOOKUP(B319,学連登録!$C$2:$I$3000,7,FALSE))</f>
        <v/>
      </c>
      <c r="G319" s="159"/>
      <c r="H319" s="853"/>
      <c r="I319" s="854"/>
      <c r="J319" s="160"/>
      <c r="K319" s="825"/>
      <c r="L319" s="826"/>
      <c r="M319" s="160"/>
      <c r="N319" s="819"/>
      <c r="O319" s="820"/>
      <c r="P319" s="159"/>
      <c r="Q319" s="825"/>
      <c r="R319" s="826"/>
      <c r="S319" s="159"/>
      <c r="T319" s="825"/>
      <c r="U319" s="826"/>
      <c r="V319" s="103" t="str">
        <f>IF(B319="","",VLOOKUP(B319,学連登録!$C$2:$H$3000,6,FALSE))</f>
        <v/>
      </c>
      <c r="W319" s="377"/>
      <c r="X319" s="157"/>
      <c r="Y319" s="118" t="str">
        <f t="shared" si="462"/>
        <v/>
      </c>
      <c r="Z319" s="97" t="str">
        <f>IF(G319="","",VLOOKUP(G319,種目名!$O$5:$T$104,3,0))</f>
        <v/>
      </c>
      <c r="AA319" s="99" t="str">
        <f>IF(J319="","",VLOOKUP(J319,種目名!$O$5:$T$104,3,0))</f>
        <v/>
      </c>
      <c r="AB319" s="119" t="str">
        <f>IF(M319="","",VLOOKUP(M319,種目名!$O$5:$T$104,3,0))</f>
        <v/>
      </c>
      <c r="AC319" s="119" t="str">
        <f>IF(P319="","",VLOOKUP(AF319,種目名!$O$5:$T$104,3,0))</f>
        <v/>
      </c>
      <c r="AD319" s="120" t="str">
        <f>IF(S319="","",VLOOKUP(AI319,種目名!$O$5:$T$104,3,0))</f>
        <v/>
      </c>
      <c r="AE319" s="117">
        <f t="shared" si="463"/>
        <v>0</v>
      </c>
      <c r="AF319" s="157" t="str">
        <f t="shared" si="464"/>
        <v/>
      </c>
      <c r="AG319" s="157" t="str">
        <f t="shared" si="465"/>
        <v/>
      </c>
      <c r="AH319" s="117">
        <f t="shared" si="466"/>
        <v>0</v>
      </c>
      <c r="AI319" s="157" t="str">
        <f t="shared" si="467"/>
        <v/>
      </c>
      <c r="AJ319" s="157" t="str">
        <f t="shared" si="468"/>
        <v/>
      </c>
      <c r="AK319" s="390"/>
      <c r="AL319" s="171">
        <f t="shared" si="385"/>
        <v>0</v>
      </c>
      <c r="AM319" s="399">
        <f t="shared" si="386"/>
        <v>0</v>
      </c>
      <c r="AN319" s="399">
        <f>COUNTIF($B$12:B319,B319)</f>
        <v>0</v>
      </c>
      <c r="AO319" s="399"/>
      <c r="AP319" s="399" t="str">
        <f t="shared" si="387"/>
        <v/>
      </c>
      <c r="AQ319" s="399" t="str">
        <f t="shared" si="388"/>
        <v/>
      </c>
      <c r="AR319" s="399" t="str">
        <f t="shared" si="389"/>
        <v/>
      </c>
      <c r="AS319" s="399" t="str">
        <f t="shared" si="390"/>
        <v/>
      </c>
      <c r="AT319" s="399">
        <f t="shared" si="391"/>
        <v>0</v>
      </c>
      <c r="AU319" s="399" t="str">
        <f t="shared" si="392"/>
        <v/>
      </c>
      <c r="AV319" s="399" t="str">
        <f t="shared" si="393"/>
        <v/>
      </c>
      <c r="AW319" s="399" t="str">
        <f t="shared" si="394"/>
        <v/>
      </c>
      <c r="AX319" s="399" t="str">
        <f t="shared" si="395"/>
        <v/>
      </c>
      <c r="AY319" s="399" t="str">
        <f t="shared" si="396"/>
        <v/>
      </c>
      <c r="AZ319" s="399" t="str">
        <f t="shared" si="397"/>
        <v/>
      </c>
      <c r="BA319" s="399" t="str">
        <f t="shared" si="398"/>
        <v/>
      </c>
      <c r="BB319" s="399" t="str">
        <f t="shared" si="399"/>
        <v/>
      </c>
      <c r="BC319" s="399" t="str">
        <f t="shared" si="400"/>
        <v/>
      </c>
      <c r="BD319" s="403" t="str">
        <f t="shared" si="401"/>
        <v/>
      </c>
      <c r="BE319" s="393">
        <f t="shared" si="402"/>
        <v>0</v>
      </c>
      <c r="BF319" s="157"/>
      <c r="BG319" s="399">
        <f t="shared" si="403"/>
        <v>0</v>
      </c>
      <c r="BH319" s="399">
        <f t="shared" si="404"/>
        <v>0</v>
      </c>
      <c r="BI319" s="412">
        <f t="shared" si="405"/>
        <v>0</v>
      </c>
      <c r="BJ319" s="413">
        <f t="shared" si="381"/>
        <v>0</v>
      </c>
      <c r="BK319" s="398" t="str">
        <f t="shared" si="382"/>
        <v>0</v>
      </c>
      <c r="BL319" s="398" t="str">
        <f t="shared" si="383"/>
        <v>0</v>
      </c>
      <c r="BM319" s="412">
        <f t="shared" si="406"/>
        <v>0</v>
      </c>
      <c r="BN319" s="412" t="str">
        <f t="shared" si="407"/>
        <v>0m0</v>
      </c>
      <c r="BO319" s="399">
        <f t="shared" si="408"/>
        <v>0</v>
      </c>
      <c r="BP319" s="399">
        <f t="shared" si="409"/>
        <v>0</v>
      </c>
      <c r="BQ319" s="412">
        <f t="shared" si="410"/>
        <v>0</v>
      </c>
      <c r="BR319" s="413">
        <f t="shared" si="411"/>
        <v>0</v>
      </c>
      <c r="BS319" s="398" t="str">
        <f t="shared" si="412"/>
        <v>0</v>
      </c>
      <c r="BT319" s="398" t="str">
        <f t="shared" si="413"/>
        <v>0</v>
      </c>
      <c r="BU319" s="412">
        <f t="shared" si="414"/>
        <v>0</v>
      </c>
      <c r="BV319" s="412" t="str">
        <f t="shared" si="415"/>
        <v>0m0</v>
      </c>
      <c r="BW319" s="399">
        <f t="shared" si="416"/>
        <v>0</v>
      </c>
      <c r="BX319" s="399">
        <f t="shared" si="417"/>
        <v>0</v>
      </c>
      <c r="BY319" s="412">
        <f t="shared" si="418"/>
        <v>0</v>
      </c>
      <c r="BZ319" s="413">
        <f t="shared" si="419"/>
        <v>0</v>
      </c>
      <c r="CA319" s="398" t="str">
        <f t="shared" si="420"/>
        <v>0</v>
      </c>
      <c r="CB319" s="398" t="str">
        <f t="shared" si="421"/>
        <v>0</v>
      </c>
      <c r="CC319" s="412">
        <f t="shared" si="422"/>
        <v>0</v>
      </c>
      <c r="CD319" s="412" t="str">
        <f t="shared" si="423"/>
        <v>0m0</v>
      </c>
      <c r="CE319" s="399">
        <f t="shared" si="424"/>
        <v>0</v>
      </c>
      <c r="CF319" s="399">
        <f t="shared" si="425"/>
        <v>0</v>
      </c>
      <c r="CG319" s="412">
        <f t="shared" si="426"/>
        <v>0</v>
      </c>
      <c r="CH319" s="413">
        <f t="shared" si="427"/>
        <v>0</v>
      </c>
      <c r="CI319" s="398" t="str">
        <f t="shared" si="428"/>
        <v>0</v>
      </c>
      <c r="CJ319" s="398" t="str">
        <f t="shared" si="429"/>
        <v>0</v>
      </c>
      <c r="CK319" s="412">
        <f t="shared" si="430"/>
        <v>0</v>
      </c>
      <c r="CL319" s="412" t="str">
        <f t="shared" si="431"/>
        <v>0m0</v>
      </c>
      <c r="CM319" s="399">
        <f t="shared" si="432"/>
        <v>0</v>
      </c>
      <c r="CN319" s="399">
        <f t="shared" si="433"/>
        <v>0</v>
      </c>
      <c r="CO319" s="412">
        <f t="shared" si="434"/>
        <v>0</v>
      </c>
      <c r="CP319" s="413">
        <f t="shared" si="435"/>
        <v>0</v>
      </c>
      <c r="CQ319" s="398" t="str">
        <f t="shared" si="436"/>
        <v>0</v>
      </c>
      <c r="CR319" s="398" t="str">
        <f t="shared" si="437"/>
        <v>0</v>
      </c>
      <c r="CS319" s="412">
        <f t="shared" si="438"/>
        <v>0</v>
      </c>
      <c r="CT319" s="412" t="str">
        <f t="shared" si="439"/>
        <v>0m0</v>
      </c>
      <c r="CU319" s="412">
        <f t="shared" si="440"/>
        <v>0</v>
      </c>
      <c r="CV319" s="412">
        <f t="shared" si="441"/>
        <v>0</v>
      </c>
      <c r="CW319" s="412">
        <f t="shared" si="442"/>
        <v>0</v>
      </c>
      <c r="CX319" s="412">
        <f t="shared" si="443"/>
        <v>0</v>
      </c>
      <c r="CY319" s="412">
        <f t="shared" si="444"/>
        <v>0</v>
      </c>
      <c r="CZ319" s="412" t="str">
        <f t="shared" si="445"/>
        <v/>
      </c>
      <c r="DA319" s="412" t="str">
        <f t="shared" si="446"/>
        <v/>
      </c>
      <c r="DB319" s="412" t="str">
        <f t="shared" si="447"/>
        <v/>
      </c>
      <c r="DC319" s="412" t="str">
        <f t="shared" si="448"/>
        <v/>
      </c>
      <c r="DD319" s="412" t="str">
        <f t="shared" si="449"/>
        <v/>
      </c>
      <c r="DE319" s="412"/>
      <c r="DG319" s="412" t="str">
        <f t="shared" si="450"/>
        <v/>
      </c>
      <c r="DH319" s="412" t="str">
        <f t="shared" si="451"/>
        <v/>
      </c>
      <c r="DI319" s="412">
        <f t="shared" si="452"/>
        <v>0</v>
      </c>
      <c r="DJ319" s="412" t="str">
        <f t="shared" si="453"/>
        <v/>
      </c>
      <c r="DK319" s="412" t="str">
        <f t="shared" si="454"/>
        <v/>
      </c>
      <c r="DL319" s="412" t="str">
        <f t="shared" si="455"/>
        <v/>
      </c>
      <c r="DM319" s="412" t="str">
        <f t="shared" si="456"/>
        <v/>
      </c>
      <c r="DN319" s="412" t="str">
        <f t="shared" si="457"/>
        <v/>
      </c>
      <c r="DO319" s="412" t="str">
        <f t="shared" si="458"/>
        <v/>
      </c>
      <c r="DR319" s="494"/>
      <c r="DS319" s="393">
        <f t="shared" si="461"/>
        <v>0</v>
      </c>
      <c r="DT319" s="393">
        <f t="shared" si="459"/>
        <v>0</v>
      </c>
      <c r="DU319" s="411">
        <f t="shared" si="460"/>
        <v>0</v>
      </c>
      <c r="DX319" s="494" t="e">
        <f>IF(BG319&lt;270000,○,"")</f>
        <v>#NAME?</v>
      </c>
    </row>
    <row r="320" spans="1:128" s="411" customFormat="1" ht="18" hidden="1" customHeight="1" thickBot="1">
      <c r="A320" s="145" t="str">
        <f t="shared" si="384"/>
        <v/>
      </c>
      <c r="B320" s="158"/>
      <c r="C320" s="31" t="str">
        <f>IF(B320="","",VLOOKUP(B320,学連登録!$C$2:$G$3000,2,FALSE))</f>
        <v/>
      </c>
      <c r="D320" s="32" t="str">
        <f>IF(B320="","",VLOOKUP(B320,学連登録!$C$2:$G$3000,3,FALSE))</f>
        <v/>
      </c>
      <c r="E320" s="33" t="str">
        <f>IF(B320="","",VLOOKUP(B320,学連登録!$C$2:$G$3000,4,FALSE))</f>
        <v/>
      </c>
      <c r="F320" s="383" t="str">
        <f>IF(B320="","",VLOOKUP(B320,学連登録!$C$2:$I$3000,7,FALSE))</f>
        <v/>
      </c>
      <c r="G320" s="159"/>
      <c r="H320" s="853"/>
      <c r="I320" s="854"/>
      <c r="J320" s="160"/>
      <c r="K320" s="825"/>
      <c r="L320" s="826"/>
      <c r="M320" s="160"/>
      <c r="N320" s="819"/>
      <c r="O320" s="820"/>
      <c r="P320" s="159"/>
      <c r="Q320" s="825"/>
      <c r="R320" s="826"/>
      <c r="S320" s="159"/>
      <c r="T320" s="825"/>
      <c r="U320" s="826"/>
      <c r="V320" s="103" t="str">
        <f>IF(B320="","",VLOOKUP(B320,学連登録!$C$2:$H$3000,6,FALSE))</f>
        <v/>
      </c>
      <c r="W320" s="377"/>
      <c r="X320" s="157"/>
      <c r="Y320" s="118" t="str">
        <f t="shared" si="462"/>
        <v/>
      </c>
      <c r="Z320" s="97" t="str">
        <f>IF(G320="","",VLOOKUP(G320,種目名!$O$5:$T$104,3,0))</f>
        <v/>
      </c>
      <c r="AA320" s="99" t="str">
        <f>IF(J320="","",VLOOKUP(J320,種目名!$O$5:$T$104,3,0))</f>
        <v/>
      </c>
      <c r="AB320" s="119" t="str">
        <f>IF(M320="","",VLOOKUP(M320,種目名!$O$5:$T$104,3,0))</f>
        <v/>
      </c>
      <c r="AC320" s="119" t="str">
        <f>IF(P320="","",VLOOKUP(AF320,種目名!$O$5:$T$104,3,0))</f>
        <v/>
      </c>
      <c r="AD320" s="120" t="str">
        <f>IF(S320="","",VLOOKUP(AI320,種目名!$O$5:$T$104,3,0))</f>
        <v/>
      </c>
      <c r="AE320" s="117">
        <f t="shared" si="463"/>
        <v>0</v>
      </c>
      <c r="AF320" s="157" t="str">
        <f t="shared" si="464"/>
        <v/>
      </c>
      <c r="AG320" s="157" t="str">
        <f t="shared" si="465"/>
        <v/>
      </c>
      <c r="AH320" s="117">
        <f t="shared" si="466"/>
        <v>0</v>
      </c>
      <c r="AI320" s="157" t="str">
        <f t="shared" si="467"/>
        <v/>
      </c>
      <c r="AJ320" s="157" t="str">
        <f t="shared" si="468"/>
        <v/>
      </c>
      <c r="AK320" s="390"/>
      <c r="AL320" s="171">
        <f t="shared" si="385"/>
        <v>0</v>
      </c>
      <c r="AM320" s="399">
        <f t="shared" si="386"/>
        <v>0</v>
      </c>
      <c r="AN320" s="399">
        <f>COUNTIF($B$12:B320,B320)</f>
        <v>0</v>
      </c>
      <c r="AO320" s="399"/>
      <c r="AP320" s="399" t="str">
        <f t="shared" si="387"/>
        <v/>
      </c>
      <c r="AQ320" s="399" t="str">
        <f t="shared" si="388"/>
        <v/>
      </c>
      <c r="AR320" s="399" t="str">
        <f t="shared" si="389"/>
        <v/>
      </c>
      <c r="AS320" s="399" t="str">
        <f t="shared" si="390"/>
        <v/>
      </c>
      <c r="AT320" s="399">
        <f t="shared" si="391"/>
        <v>0</v>
      </c>
      <c r="AU320" s="399" t="str">
        <f t="shared" si="392"/>
        <v/>
      </c>
      <c r="AV320" s="399" t="str">
        <f t="shared" si="393"/>
        <v/>
      </c>
      <c r="AW320" s="399" t="str">
        <f t="shared" si="394"/>
        <v/>
      </c>
      <c r="AX320" s="399" t="str">
        <f t="shared" si="395"/>
        <v/>
      </c>
      <c r="AY320" s="399" t="str">
        <f t="shared" si="396"/>
        <v/>
      </c>
      <c r="AZ320" s="399" t="str">
        <f t="shared" si="397"/>
        <v/>
      </c>
      <c r="BA320" s="399" t="str">
        <f t="shared" si="398"/>
        <v/>
      </c>
      <c r="BB320" s="399" t="str">
        <f t="shared" si="399"/>
        <v/>
      </c>
      <c r="BC320" s="399" t="str">
        <f t="shared" si="400"/>
        <v/>
      </c>
      <c r="BD320" s="403" t="str">
        <f t="shared" si="401"/>
        <v/>
      </c>
      <c r="BE320" s="393">
        <f t="shared" si="402"/>
        <v>0</v>
      </c>
      <c r="BF320" s="157"/>
      <c r="BG320" s="399">
        <f t="shared" si="403"/>
        <v>0</v>
      </c>
      <c r="BH320" s="399">
        <f t="shared" si="404"/>
        <v>0</v>
      </c>
      <c r="BI320" s="412">
        <f t="shared" si="405"/>
        <v>0</v>
      </c>
      <c r="BJ320" s="413">
        <f t="shared" si="381"/>
        <v>0</v>
      </c>
      <c r="BK320" s="398" t="str">
        <f t="shared" si="382"/>
        <v>0</v>
      </c>
      <c r="BL320" s="398" t="str">
        <f t="shared" si="383"/>
        <v>0</v>
      </c>
      <c r="BM320" s="412">
        <f t="shared" si="406"/>
        <v>0</v>
      </c>
      <c r="BN320" s="412" t="str">
        <f t="shared" si="407"/>
        <v>0m0</v>
      </c>
      <c r="BO320" s="399">
        <f t="shared" si="408"/>
        <v>0</v>
      </c>
      <c r="BP320" s="399">
        <f t="shared" si="409"/>
        <v>0</v>
      </c>
      <c r="BQ320" s="412">
        <f t="shared" si="410"/>
        <v>0</v>
      </c>
      <c r="BR320" s="413">
        <f t="shared" si="411"/>
        <v>0</v>
      </c>
      <c r="BS320" s="398" t="str">
        <f t="shared" si="412"/>
        <v>0</v>
      </c>
      <c r="BT320" s="398" t="str">
        <f t="shared" si="413"/>
        <v>0</v>
      </c>
      <c r="BU320" s="412">
        <f t="shared" si="414"/>
        <v>0</v>
      </c>
      <c r="BV320" s="412" t="str">
        <f t="shared" si="415"/>
        <v>0m0</v>
      </c>
      <c r="BW320" s="399">
        <f t="shared" si="416"/>
        <v>0</v>
      </c>
      <c r="BX320" s="399">
        <f t="shared" si="417"/>
        <v>0</v>
      </c>
      <c r="BY320" s="412">
        <f t="shared" si="418"/>
        <v>0</v>
      </c>
      <c r="BZ320" s="413">
        <f t="shared" si="419"/>
        <v>0</v>
      </c>
      <c r="CA320" s="398" t="str">
        <f t="shared" si="420"/>
        <v>0</v>
      </c>
      <c r="CB320" s="398" t="str">
        <f t="shared" si="421"/>
        <v>0</v>
      </c>
      <c r="CC320" s="412">
        <f t="shared" si="422"/>
        <v>0</v>
      </c>
      <c r="CD320" s="412" t="str">
        <f t="shared" si="423"/>
        <v>0m0</v>
      </c>
      <c r="CE320" s="399">
        <f t="shared" si="424"/>
        <v>0</v>
      </c>
      <c r="CF320" s="399">
        <f t="shared" si="425"/>
        <v>0</v>
      </c>
      <c r="CG320" s="412">
        <f t="shared" si="426"/>
        <v>0</v>
      </c>
      <c r="CH320" s="413">
        <f t="shared" si="427"/>
        <v>0</v>
      </c>
      <c r="CI320" s="398" t="str">
        <f t="shared" si="428"/>
        <v>0</v>
      </c>
      <c r="CJ320" s="398" t="str">
        <f t="shared" si="429"/>
        <v>0</v>
      </c>
      <c r="CK320" s="412">
        <f t="shared" si="430"/>
        <v>0</v>
      </c>
      <c r="CL320" s="412" t="str">
        <f t="shared" si="431"/>
        <v>0m0</v>
      </c>
      <c r="CM320" s="399">
        <f t="shared" si="432"/>
        <v>0</v>
      </c>
      <c r="CN320" s="399">
        <f t="shared" si="433"/>
        <v>0</v>
      </c>
      <c r="CO320" s="412">
        <f t="shared" si="434"/>
        <v>0</v>
      </c>
      <c r="CP320" s="413">
        <f t="shared" si="435"/>
        <v>0</v>
      </c>
      <c r="CQ320" s="398" t="str">
        <f t="shared" si="436"/>
        <v>0</v>
      </c>
      <c r="CR320" s="398" t="str">
        <f t="shared" si="437"/>
        <v>0</v>
      </c>
      <c r="CS320" s="412">
        <f t="shared" si="438"/>
        <v>0</v>
      </c>
      <c r="CT320" s="412" t="str">
        <f t="shared" si="439"/>
        <v>0m0</v>
      </c>
      <c r="CU320" s="412">
        <f t="shared" si="440"/>
        <v>0</v>
      </c>
      <c r="CV320" s="412">
        <f t="shared" si="441"/>
        <v>0</v>
      </c>
      <c r="CW320" s="412">
        <f t="shared" si="442"/>
        <v>0</v>
      </c>
      <c r="CX320" s="412">
        <f t="shared" si="443"/>
        <v>0</v>
      </c>
      <c r="CY320" s="412">
        <f t="shared" si="444"/>
        <v>0</v>
      </c>
      <c r="CZ320" s="412" t="str">
        <f t="shared" si="445"/>
        <v/>
      </c>
      <c r="DA320" s="412" t="str">
        <f t="shared" si="446"/>
        <v/>
      </c>
      <c r="DB320" s="412" t="str">
        <f t="shared" si="447"/>
        <v/>
      </c>
      <c r="DC320" s="412" t="str">
        <f t="shared" si="448"/>
        <v/>
      </c>
      <c r="DD320" s="412" t="str">
        <f t="shared" si="449"/>
        <v/>
      </c>
      <c r="DE320" s="412"/>
      <c r="DG320" s="412" t="str">
        <f t="shared" si="450"/>
        <v/>
      </c>
      <c r="DH320" s="412" t="str">
        <f t="shared" si="451"/>
        <v/>
      </c>
      <c r="DI320" s="412">
        <f t="shared" si="452"/>
        <v>0</v>
      </c>
      <c r="DJ320" s="412" t="str">
        <f t="shared" si="453"/>
        <v/>
      </c>
      <c r="DK320" s="412" t="str">
        <f t="shared" si="454"/>
        <v/>
      </c>
      <c r="DL320" s="412" t="str">
        <f t="shared" si="455"/>
        <v/>
      </c>
      <c r="DM320" s="412" t="str">
        <f t="shared" si="456"/>
        <v/>
      </c>
      <c r="DN320" s="412" t="str">
        <f t="shared" si="457"/>
        <v/>
      </c>
      <c r="DO320" s="412" t="str">
        <f t="shared" si="458"/>
        <v/>
      </c>
      <c r="DR320" s="494"/>
      <c r="DS320" s="393">
        <f t="shared" si="461"/>
        <v>0</v>
      </c>
      <c r="DT320" s="393">
        <f t="shared" si="459"/>
        <v>0</v>
      </c>
      <c r="DU320" s="411">
        <f t="shared" si="460"/>
        <v>0</v>
      </c>
      <c r="DX320" s="494" t="e">
        <f>IF(BG320&lt;270000,○,"")</f>
        <v>#NAME?</v>
      </c>
    </row>
    <row r="321" spans="1:128" s="411" customFormat="1" ht="18" hidden="1" customHeight="1" thickBot="1">
      <c r="A321" s="145" t="str">
        <f t="shared" si="384"/>
        <v/>
      </c>
      <c r="B321" s="158"/>
      <c r="C321" s="31" t="str">
        <f>IF(B321="","",VLOOKUP(B321,学連登録!$C$2:$G$3000,2,FALSE))</f>
        <v/>
      </c>
      <c r="D321" s="32" t="str">
        <f>IF(B321="","",VLOOKUP(B321,学連登録!$C$2:$G$3000,3,FALSE))</f>
        <v/>
      </c>
      <c r="E321" s="33" t="str">
        <f>IF(B321="","",VLOOKUP(B321,学連登録!$C$2:$G$3000,4,FALSE))</f>
        <v/>
      </c>
      <c r="F321" s="383" t="str">
        <f>IF(B321="","",VLOOKUP(B321,学連登録!$C$2:$I$3000,7,FALSE))</f>
        <v/>
      </c>
      <c r="G321" s="159"/>
      <c r="H321" s="853"/>
      <c r="I321" s="854"/>
      <c r="J321" s="160"/>
      <c r="K321" s="825"/>
      <c r="L321" s="826"/>
      <c r="M321" s="160"/>
      <c r="N321" s="819"/>
      <c r="O321" s="820"/>
      <c r="P321" s="159"/>
      <c r="Q321" s="825"/>
      <c r="R321" s="826"/>
      <c r="S321" s="159"/>
      <c r="T321" s="825"/>
      <c r="U321" s="826"/>
      <c r="V321" s="103" t="str">
        <f>IF(B321="","",VLOOKUP(B321,学連登録!$C$2:$H$3000,6,FALSE))</f>
        <v/>
      </c>
      <c r="W321" s="377"/>
      <c r="X321" s="157"/>
      <c r="Y321" s="118" t="str">
        <f t="shared" si="462"/>
        <v/>
      </c>
      <c r="Z321" s="97" t="str">
        <f>IF(G321="","",VLOOKUP(G321,種目名!$O$5:$T$104,3,0))</f>
        <v/>
      </c>
      <c r="AA321" s="99" t="str">
        <f>IF(J321="","",VLOOKUP(J321,種目名!$O$5:$T$104,3,0))</f>
        <v/>
      </c>
      <c r="AB321" s="119" t="str">
        <f>IF(M321="","",VLOOKUP(M321,種目名!$O$5:$T$104,3,0))</f>
        <v/>
      </c>
      <c r="AC321" s="119" t="str">
        <f>IF(P321="","",VLOOKUP(AF321,種目名!$O$5:$T$104,3,0))</f>
        <v/>
      </c>
      <c r="AD321" s="120" t="str">
        <f>IF(S321="","",VLOOKUP(AI321,種目名!$O$5:$T$104,3,0))</f>
        <v/>
      </c>
      <c r="AE321" s="117">
        <f t="shared" si="463"/>
        <v>0</v>
      </c>
      <c r="AF321" s="157" t="str">
        <f t="shared" si="464"/>
        <v/>
      </c>
      <c r="AG321" s="157" t="str">
        <f t="shared" si="465"/>
        <v/>
      </c>
      <c r="AH321" s="117">
        <f t="shared" si="466"/>
        <v>0</v>
      </c>
      <c r="AI321" s="157" t="str">
        <f t="shared" si="467"/>
        <v/>
      </c>
      <c r="AJ321" s="157" t="str">
        <f t="shared" si="468"/>
        <v/>
      </c>
      <c r="AK321" s="390"/>
      <c r="AL321" s="171">
        <f t="shared" si="385"/>
        <v>0</v>
      </c>
      <c r="AM321" s="399">
        <f t="shared" si="386"/>
        <v>0</v>
      </c>
      <c r="AN321" s="399">
        <f>COUNTIF($B$12:B321,B321)</f>
        <v>0</v>
      </c>
      <c r="AO321" s="399"/>
      <c r="AP321" s="399" t="str">
        <f t="shared" si="387"/>
        <v/>
      </c>
      <c r="AQ321" s="399" t="str">
        <f t="shared" si="388"/>
        <v/>
      </c>
      <c r="AR321" s="399" t="str">
        <f t="shared" si="389"/>
        <v/>
      </c>
      <c r="AS321" s="399" t="str">
        <f t="shared" si="390"/>
        <v/>
      </c>
      <c r="AT321" s="399">
        <f t="shared" si="391"/>
        <v>0</v>
      </c>
      <c r="AU321" s="399" t="str">
        <f t="shared" si="392"/>
        <v/>
      </c>
      <c r="AV321" s="399" t="str">
        <f t="shared" si="393"/>
        <v/>
      </c>
      <c r="AW321" s="399" t="str">
        <f t="shared" si="394"/>
        <v/>
      </c>
      <c r="AX321" s="399" t="str">
        <f t="shared" si="395"/>
        <v/>
      </c>
      <c r="AY321" s="399" t="str">
        <f t="shared" si="396"/>
        <v/>
      </c>
      <c r="AZ321" s="399" t="str">
        <f t="shared" si="397"/>
        <v/>
      </c>
      <c r="BA321" s="399" t="str">
        <f t="shared" si="398"/>
        <v/>
      </c>
      <c r="BB321" s="399" t="str">
        <f t="shared" si="399"/>
        <v/>
      </c>
      <c r="BC321" s="399" t="str">
        <f t="shared" si="400"/>
        <v/>
      </c>
      <c r="BD321" s="403" t="str">
        <f t="shared" si="401"/>
        <v/>
      </c>
      <c r="BE321" s="393">
        <f t="shared" si="402"/>
        <v>0</v>
      </c>
      <c r="BF321" s="157"/>
      <c r="BG321" s="399">
        <f t="shared" si="403"/>
        <v>0</v>
      </c>
      <c r="BH321" s="399">
        <f t="shared" si="404"/>
        <v>0</v>
      </c>
      <c r="BI321" s="412">
        <f t="shared" si="405"/>
        <v>0</v>
      </c>
      <c r="BJ321" s="413">
        <f t="shared" si="381"/>
        <v>0</v>
      </c>
      <c r="BK321" s="398" t="str">
        <f t="shared" si="382"/>
        <v>0</v>
      </c>
      <c r="BL321" s="398" t="str">
        <f t="shared" si="383"/>
        <v>0</v>
      </c>
      <c r="BM321" s="412">
        <f t="shared" si="406"/>
        <v>0</v>
      </c>
      <c r="BN321" s="412" t="str">
        <f t="shared" si="407"/>
        <v>0m0</v>
      </c>
      <c r="BO321" s="399">
        <f t="shared" si="408"/>
        <v>0</v>
      </c>
      <c r="BP321" s="399">
        <f t="shared" si="409"/>
        <v>0</v>
      </c>
      <c r="BQ321" s="412">
        <f t="shared" si="410"/>
        <v>0</v>
      </c>
      <c r="BR321" s="413">
        <f t="shared" si="411"/>
        <v>0</v>
      </c>
      <c r="BS321" s="398" t="str">
        <f t="shared" si="412"/>
        <v>0</v>
      </c>
      <c r="BT321" s="398" t="str">
        <f t="shared" si="413"/>
        <v>0</v>
      </c>
      <c r="BU321" s="412">
        <f t="shared" si="414"/>
        <v>0</v>
      </c>
      <c r="BV321" s="412" t="str">
        <f t="shared" si="415"/>
        <v>0m0</v>
      </c>
      <c r="BW321" s="399">
        <f t="shared" si="416"/>
        <v>0</v>
      </c>
      <c r="BX321" s="399">
        <f t="shared" si="417"/>
        <v>0</v>
      </c>
      <c r="BY321" s="412">
        <f t="shared" si="418"/>
        <v>0</v>
      </c>
      <c r="BZ321" s="413">
        <f t="shared" si="419"/>
        <v>0</v>
      </c>
      <c r="CA321" s="398" t="str">
        <f t="shared" si="420"/>
        <v>0</v>
      </c>
      <c r="CB321" s="398" t="str">
        <f t="shared" si="421"/>
        <v>0</v>
      </c>
      <c r="CC321" s="412">
        <f t="shared" si="422"/>
        <v>0</v>
      </c>
      <c r="CD321" s="412" t="str">
        <f t="shared" si="423"/>
        <v>0m0</v>
      </c>
      <c r="CE321" s="399">
        <f t="shared" si="424"/>
        <v>0</v>
      </c>
      <c r="CF321" s="399">
        <f t="shared" si="425"/>
        <v>0</v>
      </c>
      <c r="CG321" s="412">
        <f t="shared" si="426"/>
        <v>0</v>
      </c>
      <c r="CH321" s="413">
        <f t="shared" si="427"/>
        <v>0</v>
      </c>
      <c r="CI321" s="398" t="str">
        <f t="shared" si="428"/>
        <v>0</v>
      </c>
      <c r="CJ321" s="398" t="str">
        <f t="shared" si="429"/>
        <v>0</v>
      </c>
      <c r="CK321" s="412">
        <f t="shared" si="430"/>
        <v>0</v>
      </c>
      <c r="CL321" s="412" t="str">
        <f t="shared" si="431"/>
        <v>0m0</v>
      </c>
      <c r="CM321" s="399">
        <f t="shared" si="432"/>
        <v>0</v>
      </c>
      <c r="CN321" s="399">
        <f t="shared" si="433"/>
        <v>0</v>
      </c>
      <c r="CO321" s="412">
        <f t="shared" si="434"/>
        <v>0</v>
      </c>
      <c r="CP321" s="413">
        <f t="shared" si="435"/>
        <v>0</v>
      </c>
      <c r="CQ321" s="398" t="str">
        <f t="shared" si="436"/>
        <v>0</v>
      </c>
      <c r="CR321" s="398" t="str">
        <f t="shared" si="437"/>
        <v>0</v>
      </c>
      <c r="CS321" s="412">
        <f t="shared" si="438"/>
        <v>0</v>
      </c>
      <c r="CT321" s="412" t="str">
        <f t="shared" si="439"/>
        <v>0m0</v>
      </c>
      <c r="CU321" s="412">
        <f t="shared" si="440"/>
        <v>0</v>
      </c>
      <c r="CV321" s="412">
        <f t="shared" si="441"/>
        <v>0</v>
      </c>
      <c r="CW321" s="412">
        <f t="shared" si="442"/>
        <v>0</v>
      </c>
      <c r="CX321" s="412">
        <f t="shared" si="443"/>
        <v>0</v>
      </c>
      <c r="CY321" s="412">
        <f t="shared" si="444"/>
        <v>0</v>
      </c>
      <c r="CZ321" s="412" t="str">
        <f t="shared" si="445"/>
        <v/>
      </c>
      <c r="DA321" s="412" t="str">
        <f t="shared" si="446"/>
        <v/>
      </c>
      <c r="DB321" s="412" t="str">
        <f t="shared" si="447"/>
        <v/>
      </c>
      <c r="DC321" s="412" t="str">
        <f t="shared" si="448"/>
        <v/>
      </c>
      <c r="DD321" s="412" t="str">
        <f t="shared" si="449"/>
        <v/>
      </c>
      <c r="DE321" s="412"/>
      <c r="DG321" s="412" t="str">
        <f t="shared" si="450"/>
        <v/>
      </c>
      <c r="DH321" s="412" t="str">
        <f t="shared" si="451"/>
        <v/>
      </c>
      <c r="DI321" s="412">
        <f t="shared" si="452"/>
        <v>0</v>
      </c>
      <c r="DJ321" s="412" t="str">
        <f t="shared" si="453"/>
        <v/>
      </c>
      <c r="DK321" s="412" t="str">
        <f t="shared" si="454"/>
        <v/>
      </c>
      <c r="DL321" s="412" t="str">
        <f t="shared" si="455"/>
        <v/>
      </c>
      <c r="DM321" s="412" t="str">
        <f t="shared" si="456"/>
        <v/>
      </c>
      <c r="DN321" s="412" t="str">
        <f t="shared" si="457"/>
        <v/>
      </c>
      <c r="DO321" s="412" t="str">
        <f t="shared" si="458"/>
        <v/>
      </c>
      <c r="DR321" s="494"/>
      <c r="DS321" s="393">
        <f t="shared" si="461"/>
        <v>0</v>
      </c>
      <c r="DT321" s="393">
        <f t="shared" si="459"/>
        <v>0</v>
      </c>
      <c r="DU321" s="411">
        <f t="shared" si="460"/>
        <v>0</v>
      </c>
      <c r="DX321" s="494" t="e">
        <f>IF(BG321&lt;270000,○,"")</f>
        <v>#NAME?</v>
      </c>
    </row>
    <row r="322" spans="1:128" s="411" customFormat="1" ht="18" hidden="1" customHeight="1" thickBot="1">
      <c r="A322" s="145" t="str">
        <f t="shared" si="384"/>
        <v/>
      </c>
      <c r="B322" s="158"/>
      <c r="C322" s="31" t="str">
        <f>IF(B322="","",VLOOKUP(B322,学連登録!$C$2:$G$3000,2,FALSE))</f>
        <v/>
      </c>
      <c r="D322" s="32" t="str">
        <f>IF(B322="","",VLOOKUP(B322,学連登録!$C$2:$G$3000,3,FALSE))</f>
        <v/>
      </c>
      <c r="E322" s="33" t="str">
        <f>IF(B322="","",VLOOKUP(B322,学連登録!$C$2:$G$3000,4,FALSE))</f>
        <v/>
      </c>
      <c r="F322" s="383" t="str">
        <f>IF(B322="","",VLOOKUP(B322,学連登録!$C$2:$I$3000,7,FALSE))</f>
        <v/>
      </c>
      <c r="G322" s="159"/>
      <c r="H322" s="853"/>
      <c r="I322" s="854"/>
      <c r="J322" s="160"/>
      <c r="K322" s="825"/>
      <c r="L322" s="826"/>
      <c r="M322" s="160"/>
      <c r="N322" s="819"/>
      <c r="O322" s="820"/>
      <c r="P322" s="159"/>
      <c r="Q322" s="825"/>
      <c r="R322" s="826"/>
      <c r="S322" s="159"/>
      <c r="T322" s="825"/>
      <c r="U322" s="826"/>
      <c r="V322" s="103" t="str">
        <f>IF(B322="","",VLOOKUP(B322,学連登録!$C$2:$H$3000,6,FALSE))</f>
        <v/>
      </c>
      <c r="W322" s="377"/>
      <c r="X322" s="157"/>
      <c r="Y322" s="118" t="str">
        <f t="shared" si="462"/>
        <v/>
      </c>
      <c r="Z322" s="97" t="str">
        <f>IF(G322="","",VLOOKUP(G322,種目名!$O$5:$T$104,3,0))</f>
        <v/>
      </c>
      <c r="AA322" s="99" t="str">
        <f>IF(J322="","",VLOOKUP(J322,種目名!$O$5:$T$104,3,0))</f>
        <v/>
      </c>
      <c r="AB322" s="119" t="str">
        <f>IF(M322="","",VLOOKUP(M322,種目名!$O$5:$T$104,3,0))</f>
        <v/>
      </c>
      <c r="AC322" s="119" t="str">
        <f>IF(P322="","",VLOOKUP(AF322,種目名!$O$5:$T$104,3,0))</f>
        <v/>
      </c>
      <c r="AD322" s="120" t="str">
        <f>IF(S322="","",VLOOKUP(AI322,種目名!$O$5:$T$104,3,0))</f>
        <v/>
      </c>
      <c r="AE322" s="117">
        <f t="shared" si="463"/>
        <v>0</v>
      </c>
      <c r="AF322" s="157" t="str">
        <f t="shared" si="464"/>
        <v/>
      </c>
      <c r="AG322" s="157" t="str">
        <f t="shared" si="465"/>
        <v/>
      </c>
      <c r="AH322" s="117">
        <f t="shared" si="466"/>
        <v>0</v>
      </c>
      <c r="AI322" s="157" t="str">
        <f t="shared" si="467"/>
        <v/>
      </c>
      <c r="AJ322" s="157" t="str">
        <f t="shared" si="468"/>
        <v/>
      </c>
      <c r="AK322" s="390"/>
      <c r="AL322" s="171">
        <f t="shared" si="385"/>
        <v>0</v>
      </c>
      <c r="AM322" s="399">
        <f t="shared" si="386"/>
        <v>0</v>
      </c>
      <c r="AN322" s="399">
        <f>COUNTIF($B$12:B322,B322)</f>
        <v>0</v>
      </c>
      <c r="AO322" s="399"/>
      <c r="AP322" s="399" t="str">
        <f t="shared" si="387"/>
        <v/>
      </c>
      <c r="AQ322" s="399" t="str">
        <f t="shared" si="388"/>
        <v/>
      </c>
      <c r="AR322" s="399" t="str">
        <f t="shared" si="389"/>
        <v/>
      </c>
      <c r="AS322" s="399" t="str">
        <f t="shared" si="390"/>
        <v/>
      </c>
      <c r="AT322" s="399">
        <f t="shared" si="391"/>
        <v>0</v>
      </c>
      <c r="AU322" s="399" t="str">
        <f t="shared" si="392"/>
        <v/>
      </c>
      <c r="AV322" s="399" t="str">
        <f t="shared" si="393"/>
        <v/>
      </c>
      <c r="AW322" s="399" t="str">
        <f t="shared" si="394"/>
        <v/>
      </c>
      <c r="AX322" s="399" t="str">
        <f t="shared" si="395"/>
        <v/>
      </c>
      <c r="AY322" s="399" t="str">
        <f t="shared" si="396"/>
        <v/>
      </c>
      <c r="AZ322" s="399" t="str">
        <f t="shared" si="397"/>
        <v/>
      </c>
      <c r="BA322" s="399" t="str">
        <f t="shared" si="398"/>
        <v/>
      </c>
      <c r="BB322" s="399" t="str">
        <f t="shared" si="399"/>
        <v/>
      </c>
      <c r="BC322" s="399" t="str">
        <f t="shared" si="400"/>
        <v/>
      </c>
      <c r="BD322" s="403" t="str">
        <f t="shared" si="401"/>
        <v/>
      </c>
      <c r="BE322" s="393">
        <f t="shared" si="402"/>
        <v>0</v>
      </c>
      <c r="BF322" s="157"/>
      <c r="BG322" s="399">
        <f t="shared" si="403"/>
        <v>0</v>
      </c>
      <c r="BH322" s="399">
        <f t="shared" si="404"/>
        <v>0</v>
      </c>
      <c r="BI322" s="412">
        <f t="shared" si="405"/>
        <v>0</v>
      </c>
      <c r="BJ322" s="413">
        <f t="shared" si="381"/>
        <v>0</v>
      </c>
      <c r="BK322" s="398" t="str">
        <f t="shared" si="382"/>
        <v>0</v>
      </c>
      <c r="BL322" s="398" t="str">
        <f t="shared" si="383"/>
        <v>0</v>
      </c>
      <c r="BM322" s="412">
        <f t="shared" si="406"/>
        <v>0</v>
      </c>
      <c r="BN322" s="412" t="str">
        <f t="shared" si="407"/>
        <v>0m0</v>
      </c>
      <c r="BO322" s="399">
        <f t="shared" si="408"/>
        <v>0</v>
      </c>
      <c r="BP322" s="399">
        <f t="shared" si="409"/>
        <v>0</v>
      </c>
      <c r="BQ322" s="412">
        <f t="shared" si="410"/>
        <v>0</v>
      </c>
      <c r="BR322" s="413">
        <f t="shared" si="411"/>
        <v>0</v>
      </c>
      <c r="BS322" s="398" t="str">
        <f t="shared" si="412"/>
        <v>0</v>
      </c>
      <c r="BT322" s="398" t="str">
        <f t="shared" si="413"/>
        <v>0</v>
      </c>
      <c r="BU322" s="412">
        <f t="shared" si="414"/>
        <v>0</v>
      </c>
      <c r="BV322" s="412" t="str">
        <f t="shared" si="415"/>
        <v>0m0</v>
      </c>
      <c r="BW322" s="399">
        <f t="shared" si="416"/>
        <v>0</v>
      </c>
      <c r="BX322" s="399">
        <f t="shared" si="417"/>
        <v>0</v>
      </c>
      <c r="BY322" s="412">
        <f t="shared" si="418"/>
        <v>0</v>
      </c>
      <c r="BZ322" s="413">
        <f t="shared" si="419"/>
        <v>0</v>
      </c>
      <c r="CA322" s="398" t="str">
        <f t="shared" si="420"/>
        <v>0</v>
      </c>
      <c r="CB322" s="398" t="str">
        <f t="shared" si="421"/>
        <v>0</v>
      </c>
      <c r="CC322" s="412">
        <f t="shared" si="422"/>
        <v>0</v>
      </c>
      <c r="CD322" s="412" t="str">
        <f t="shared" si="423"/>
        <v>0m0</v>
      </c>
      <c r="CE322" s="399">
        <f t="shared" si="424"/>
        <v>0</v>
      </c>
      <c r="CF322" s="399">
        <f t="shared" si="425"/>
        <v>0</v>
      </c>
      <c r="CG322" s="412">
        <f t="shared" si="426"/>
        <v>0</v>
      </c>
      <c r="CH322" s="413">
        <f t="shared" si="427"/>
        <v>0</v>
      </c>
      <c r="CI322" s="398" t="str">
        <f t="shared" si="428"/>
        <v>0</v>
      </c>
      <c r="CJ322" s="398" t="str">
        <f t="shared" si="429"/>
        <v>0</v>
      </c>
      <c r="CK322" s="412">
        <f t="shared" si="430"/>
        <v>0</v>
      </c>
      <c r="CL322" s="412" t="str">
        <f t="shared" si="431"/>
        <v>0m0</v>
      </c>
      <c r="CM322" s="399">
        <f t="shared" si="432"/>
        <v>0</v>
      </c>
      <c r="CN322" s="399">
        <f t="shared" si="433"/>
        <v>0</v>
      </c>
      <c r="CO322" s="412">
        <f t="shared" si="434"/>
        <v>0</v>
      </c>
      <c r="CP322" s="413">
        <f t="shared" si="435"/>
        <v>0</v>
      </c>
      <c r="CQ322" s="398" t="str">
        <f t="shared" si="436"/>
        <v>0</v>
      </c>
      <c r="CR322" s="398" t="str">
        <f t="shared" si="437"/>
        <v>0</v>
      </c>
      <c r="CS322" s="412">
        <f t="shared" si="438"/>
        <v>0</v>
      </c>
      <c r="CT322" s="412" t="str">
        <f t="shared" si="439"/>
        <v>0m0</v>
      </c>
      <c r="CU322" s="412">
        <f t="shared" si="440"/>
        <v>0</v>
      </c>
      <c r="CV322" s="412">
        <f t="shared" si="441"/>
        <v>0</v>
      </c>
      <c r="CW322" s="412">
        <f t="shared" si="442"/>
        <v>0</v>
      </c>
      <c r="CX322" s="412">
        <f t="shared" si="443"/>
        <v>0</v>
      </c>
      <c r="CY322" s="412">
        <f t="shared" si="444"/>
        <v>0</v>
      </c>
      <c r="CZ322" s="412" t="str">
        <f t="shared" si="445"/>
        <v/>
      </c>
      <c r="DA322" s="412" t="str">
        <f t="shared" si="446"/>
        <v/>
      </c>
      <c r="DB322" s="412" t="str">
        <f t="shared" si="447"/>
        <v/>
      </c>
      <c r="DC322" s="412" t="str">
        <f t="shared" si="448"/>
        <v/>
      </c>
      <c r="DD322" s="412" t="str">
        <f t="shared" si="449"/>
        <v/>
      </c>
      <c r="DE322" s="412"/>
      <c r="DG322" s="412" t="str">
        <f t="shared" si="450"/>
        <v/>
      </c>
      <c r="DH322" s="412" t="str">
        <f t="shared" si="451"/>
        <v/>
      </c>
      <c r="DI322" s="412">
        <f t="shared" si="452"/>
        <v>0</v>
      </c>
      <c r="DJ322" s="412" t="str">
        <f t="shared" si="453"/>
        <v/>
      </c>
      <c r="DK322" s="412" t="str">
        <f t="shared" si="454"/>
        <v/>
      </c>
      <c r="DL322" s="412" t="str">
        <f t="shared" si="455"/>
        <v/>
      </c>
      <c r="DM322" s="412" t="str">
        <f t="shared" si="456"/>
        <v/>
      </c>
      <c r="DN322" s="412" t="str">
        <f t="shared" si="457"/>
        <v/>
      </c>
      <c r="DO322" s="412" t="str">
        <f t="shared" si="458"/>
        <v/>
      </c>
      <c r="DR322" s="494"/>
      <c r="DS322" s="393">
        <f t="shared" si="461"/>
        <v>0</v>
      </c>
      <c r="DT322" s="393">
        <f t="shared" si="459"/>
        <v>0</v>
      </c>
      <c r="DU322" s="411">
        <f t="shared" si="460"/>
        <v>0</v>
      </c>
      <c r="DX322" s="494" t="e">
        <f>IF(BG322&lt;270000,○,"")</f>
        <v>#NAME?</v>
      </c>
    </row>
    <row r="323" spans="1:128" s="411" customFormat="1" ht="18" hidden="1" customHeight="1" thickBot="1">
      <c r="A323" s="145" t="str">
        <f t="shared" si="384"/>
        <v/>
      </c>
      <c r="B323" s="158"/>
      <c r="C323" s="31" t="str">
        <f>IF(B323="","",VLOOKUP(B323,学連登録!$C$2:$G$3000,2,FALSE))</f>
        <v/>
      </c>
      <c r="D323" s="32" t="str">
        <f>IF(B323="","",VLOOKUP(B323,学連登録!$C$2:$G$3000,3,FALSE))</f>
        <v/>
      </c>
      <c r="E323" s="33" t="str">
        <f>IF(B323="","",VLOOKUP(B323,学連登録!$C$2:$G$3000,4,FALSE))</f>
        <v/>
      </c>
      <c r="F323" s="383" t="str">
        <f>IF(B323="","",VLOOKUP(B323,学連登録!$C$2:$I$3000,7,FALSE))</f>
        <v/>
      </c>
      <c r="G323" s="159"/>
      <c r="H323" s="853"/>
      <c r="I323" s="854"/>
      <c r="J323" s="160"/>
      <c r="K323" s="825"/>
      <c r="L323" s="826"/>
      <c r="M323" s="160"/>
      <c r="N323" s="819"/>
      <c r="O323" s="820"/>
      <c r="P323" s="159"/>
      <c r="Q323" s="825"/>
      <c r="R323" s="826"/>
      <c r="S323" s="159"/>
      <c r="T323" s="825"/>
      <c r="U323" s="826"/>
      <c r="V323" s="103" t="str">
        <f>IF(B323="","",VLOOKUP(B323,学連登録!$C$2:$H$3000,6,FALSE))</f>
        <v/>
      </c>
      <c r="W323" s="377"/>
      <c r="X323" s="157"/>
      <c r="Y323" s="118" t="str">
        <f t="shared" si="462"/>
        <v/>
      </c>
      <c r="Z323" s="97" t="str">
        <f>IF(G323="","",VLOOKUP(G323,種目名!$O$5:$T$104,3,0))</f>
        <v/>
      </c>
      <c r="AA323" s="99" t="str">
        <f>IF(J323="","",VLOOKUP(J323,種目名!$O$5:$T$104,3,0))</f>
        <v/>
      </c>
      <c r="AB323" s="119" t="str">
        <f>IF(M323="","",VLOOKUP(M323,種目名!$O$5:$T$104,3,0))</f>
        <v/>
      </c>
      <c r="AC323" s="119" t="str">
        <f>IF(P323="","",VLOOKUP(AF323,種目名!$O$5:$T$104,3,0))</f>
        <v/>
      </c>
      <c r="AD323" s="120" t="str">
        <f>IF(S323="","",VLOOKUP(AI323,種目名!$O$5:$T$104,3,0))</f>
        <v/>
      </c>
      <c r="AE323" s="117">
        <f t="shared" si="463"/>
        <v>0</v>
      </c>
      <c r="AF323" s="157" t="str">
        <f t="shared" si="464"/>
        <v/>
      </c>
      <c r="AG323" s="157" t="str">
        <f t="shared" si="465"/>
        <v/>
      </c>
      <c r="AH323" s="117">
        <f t="shared" si="466"/>
        <v>0</v>
      </c>
      <c r="AI323" s="157" t="str">
        <f t="shared" si="467"/>
        <v/>
      </c>
      <c r="AJ323" s="157" t="str">
        <f t="shared" si="468"/>
        <v/>
      </c>
      <c r="AK323" s="390"/>
      <c r="AL323" s="171">
        <f t="shared" si="385"/>
        <v>0</v>
      </c>
      <c r="AM323" s="399">
        <f t="shared" si="386"/>
        <v>0</v>
      </c>
      <c r="AN323" s="399">
        <f>COUNTIF($B$12:B323,B323)</f>
        <v>0</v>
      </c>
      <c r="AO323" s="399"/>
      <c r="AP323" s="399" t="str">
        <f t="shared" si="387"/>
        <v/>
      </c>
      <c r="AQ323" s="399" t="str">
        <f t="shared" si="388"/>
        <v/>
      </c>
      <c r="AR323" s="399" t="str">
        <f t="shared" si="389"/>
        <v/>
      </c>
      <c r="AS323" s="399" t="str">
        <f t="shared" si="390"/>
        <v/>
      </c>
      <c r="AT323" s="399">
        <f t="shared" si="391"/>
        <v>0</v>
      </c>
      <c r="AU323" s="399" t="str">
        <f t="shared" si="392"/>
        <v/>
      </c>
      <c r="AV323" s="399" t="str">
        <f t="shared" si="393"/>
        <v/>
      </c>
      <c r="AW323" s="399" t="str">
        <f t="shared" si="394"/>
        <v/>
      </c>
      <c r="AX323" s="399" t="str">
        <f t="shared" si="395"/>
        <v/>
      </c>
      <c r="AY323" s="399" t="str">
        <f t="shared" si="396"/>
        <v/>
      </c>
      <c r="AZ323" s="399" t="str">
        <f t="shared" si="397"/>
        <v/>
      </c>
      <c r="BA323" s="399" t="str">
        <f t="shared" si="398"/>
        <v/>
      </c>
      <c r="BB323" s="399" t="str">
        <f t="shared" si="399"/>
        <v/>
      </c>
      <c r="BC323" s="399" t="str">
        <f t="shared" si="400"/>
        <v/>
      </c>
      <c r="BD323" s="403" t="str">
        <f t="shared" si="401"/>
        <v/>
      </c>
      <c r="BE323" s="393">
        <f t="shared" si="402"/>
        <v>0</v>
      </c>
      <c r="BF323" s="157"/>
      <c r="BG323" s="399">
        <f t="shared" si="403"/>
        <v>0</v>
      </c>
      <c r="BH323" s="399">
        <f t="shared" si="404"/>
        <v>0</v>
      </c>
      <c r="BI323" s="412">
        <f t="shared" si="405"/>
        <v>0</v>
      </c>
      <c r="BJ323" s="413">
        <f t="shared" si="381"/>
        <v>0</v>
      </c>
      <c r="BK323" s="398" t="str">
        <f t="shared" si="382"/>
        <v>0</v>
      </c>
      <c r="BL323" s="398" t="str">
        <f t="shared" si="383"/>
        <v>0</v>
      </c>
      <c r="BM323" s="412">
        <f t="shared" si="406"/>
        <v>0</v>
      </c>
      <c r="BN323" s="412" t="str">
        <f t="shared" si="407"/>
        <v>0m0</v>
      </c>
      <c r="BO323" s="399">
        <f t="shared" si="408"/>
        <v>0</v>
      </c>
      <c r="BP323" s="399">
        <f t="shared" si="409"/>
        <v>0</v>
      </c>
      <c r="BQ323" s="412">
        <f t="shared" si="410"/>
        <v>0</v>
      </c>
      <c r="BR323" s="413">
        <f t="shared" si="411"/>
        <v>0</v>
      </c>
      <c r="BS323" s="398" t="str">
        <f t="shared" si="412"/>
        <v>0</v>
      </c>
      <c r="BT323" s="398" t="str">
        <f t="shared" si="413"/>
        <v>0</v>
      </c>
      <c r="BU323" s="412">
        <f t="shared" si="414"/>
        <v>0</v>
      </c>
      <c r="BV323" s="412" t="str">
        <f t="shared" si="415"/>
        <v>0m0</v>
      </c>
      <c r="BW323" s="399">
        <f t="shared" si="416"/>
        <v>0</v>
      </c>
      <c r="BX323" s="399">
        <f t="shared" si="417"/>
        <v>0</v>
      </c>
      <c r="BY323" s="412">
        <f t="shared" si="418"/>
        <v>0</v>
      </c>
      <c r="BZ323" s="413">
        <f t="shared" si="419"/>
        <v>0</v>
      </c>
      <c r="CA323" s="398" t="str">
        <f t="shared" si="420"/>
        <v>0</v>
      </c>
      <c r="CB323" s="398" t="str">
        <f t="shared" si="421"/>
        <v>0</v>
      </c>
      <c r="CC323" s="412">
        <f t="shared" si="422"/>
        <v>0</v>
      </c>
      <c r="CD323" s="412" t="str">
        <f t="shared" si="423"/>
        <v>0m0</v>
      </c>
      <c r="CE323" s="399">
        <f t="shared" si="424"/>
        <v>0</v>
      </c>
      <c r="CF323" s="399">
        <f t="shared" si="425"/>
        <v>0</v>
      </c>
      <c r="CG323" s="412">
        <f t="shared" si="426"/>
        <v>0</v>
      </c>
      <c r="CH323" s="413">
        <f t="shared" si="427"/>
        <v>0</v>
      </c>
      <c r="CI323" s="398" t="str">
        <f t="shared" si="428"/>
        <v>0</v>
      </c>
      <c r="CJ323" s="398" t="str">
        <f t="shared" si="429"/>
        <v>0</v>
      </c>
      <c r="CK323" s="412">
        <f t="shared" si="430"/>
        <v>0</v>
      </c>
      <c r="CL323" s="412" t="str">
        <f t="shared" si="431"/>
        <v>0m0</v>
      </c>
      <c r="CM323" s="399">
        <f t="shared" si="432"/>
        <v>0</v>
      </c>
      <c r="CN323" s="399">
        <f t="shared" si="433"/>
        <v>0</v>
      </c>
      <c r="CO323" s="412">
        <f t="shared" si="434"/>
        <v>0</v>
      </c>
      <c r="CP323" s="413">
        <f t="shared" si="435"/>
        <v>0</v>
      </c>
      <c r="CQ323" s="398" t="str">
        <f t="shared" si="436"/>
        <v>0</v>
      </c>
      <c r="CR323" s="398" t="str">
        <f t="shared" si="437"/>
        <v>0</v>
      </c>
      <c r="CS323" s="412">
        <f t="shared" si="438"/>
        <v>0</v>
      </c>
      <c r="CT323" s="412" t="str">
        <f t="shared" si="439"/>
        <v>0m0</v>
      </c>
      <c r="CU323" s="412">
        <f t="shared" si="440"/>
        <v>0</v>
      </c>
      <c r="CV323" s="412">
        <f t="shared" si="441"/>
        <v>0</v>
      </c>
      <c r="CW323" s="412">
        <f t="shared" si="442"/>
        <v>0</v>
      </c>
      <c r="CX323" s="412">
        <f t="shared" si="443"/>
        <v>0</v>
      </c>
      <c r="CY323" s="412">
        <f t="shared" si="444"/>
        <v>0</v>
      </c>
      <c r="CZ323" s="412" t="str">
        <f t="shared" si="445"/>
        <v/>
      </c>
      <c r="DA323" s="412" t="str">
        <f t="shared" si="446"/>
        <v/>
      </c>
      <c r="DB323" s="412" t="str">
        <f t="shared" si="447"/>
        <v/>
      </c>
      <c r="DC323" s="412" t="str">
        <f t="shared" si="448"/>
        <v/>
      </c>
      <c r="DD323" s="412" t="str">
        <f t="shared" si="449"/>
        <v/>
      </c>
      <c r="DE323" s="412"/>
      <c r="DG323" s="412" t="str">
        <f t="shared" si="450"/>
        <v/>
      </c>
      <c r="DH323" s="412" t="str">
        <f t="shared" si="451"/>
        <v/>
      </c>
      <c r="DI323" s="412">
        <f t="shared" si="452"/>
        <v>0</v>
      </c>
      <c r="DJ323" s="412" t="str">
        <f t="shared" si="453"/>
        <v/>
      </c>
      <c r="DK323" s="412" t="str">
        <f t="shared" si="454"/>
        <v/>
      </c>
      <c r="DL323" s="412" t="str">
        <f t="shared" si="455"/>
        <v/>
      </c>
      <c r="DM323" s="412" t="str">
        <f t="shared" si="456"/>
        <v/>
      </c>
      <c r="DN323" s="412" t="str">
        <f t="shared" si="457"/>
        <v/>
      </c>
      <c r="DO323" s="412" t="str">
        <f t="shared" si="458"/>
        <v/>
      </c>
      <c r="DR323" s="494"/>
      <c r="DS323" s="393">
        <f t="shared" si="461"/>
        <v>0</v>
      </c>
      <c r="DT323" s="393">
        <f t="shared" si="459"/>
        <v>0</v>
      </c>
      <c r="DU323" s="411">
        <f t="shared" si="460"/>
        <v>0</v>
      </c>
      <c r="DX323" s="494" t="e">
        <f>IF(BG323&lt;270000,○,"")</f>
        <v>#NAME?</v>
      </c>
    </row>
    <row r="324" spans="1:128" s="411" customFormat="1" ht="18" hidden="1" customHeight="1" thickBot="1">
      <c r="A324" s="145" t="str">
        <f t="shared" si="384"/>
        <v/>
      </c>
      <c r="B324" s="158"/>
      <c r="C324" s="31" t="str">
        <f>IF(B324="","",VLOOKUP(B324,学連登録!$C$2:$G$3000,2,FALSE))</f>
        <v/>
      </c>
      <c r="D324" s="32" t="str">
        <f>IF(B324="","",VLOOKUP(B324,学連登録!$C$2:$G$3000,3,FALSE))</f>
        <v/>
      </c>
      <c r="E324" s="33" t="str">
        <f>IF(B324="","",VLOOKUP(B324,学連登録!$C$2:$G$3000,4,FALSE))</f>
        <v/>
      </c>
      <c r="F324" s="383" t="str">
        <f>IF(B324="","",VLOOKUP(B324,学連登録!$C$2:$I$3000,7,FALSE))</f>
        <v/>
      </c>
      <c r="G324" s="159"/>
      <c r="H324" s="853"/>
      <c r="I324" s="854"/>
      <c r="J324" s="160"/>
      <c r="K324" s="825"/>
      <c r="L324" s="826"/>
      <c r="M324" s="160"/>
      <c r="N324" s="819"/>
      <c r="O324" s="820"/>
      <c r="P324" s="159"/>
      <c r="Q324" s="825"/>
      <c r="R324" s="826"/>
      <c r="S324" s="159"/>
      <c r="T324" s="825"/>
      <c r="U324" s="826"/>
      <c r="V324" s="103" t="str">
        <f>IF(B324="","",VLOOKUP(B324,学連登録!$C$2:$H$3000,6,FALSE))</f>
        <v/>
      </c>
      <c r="W324" s="377"/>
      <c r="X324" s="157"/>
      <c r="Y324" s="118" t="str">
        <f t="shared" si="462"/>
        <v/>
      </c>
      <c r="Z324" s="97" t="str">
        <f>IF(G324="","",VLOOKUP(G324,種目名!$O$5:$T$104,3,0))</f>
        <v/>
      </c>
      <c r="AA324" s="99" t="str">
        <f>IF(J324="","",VLOOKUP(J324,種目名!$O$5:$T$104,3,0))</f>
        <v/>
      </c>
      <c r="AB324" s="119" t="str">
        <f>IF(M324="","",VLOOKUP(M324,種目名!$O$5:$T$104,3,0))</f>
        <v/>
      </c>
      <c r="AC324" s="119" t="str">
        <f>IF(P324="","",VLOOKUP(AF324,種目名!$O$5:$T$104,3,0))</f>
        <v/>
      </c>
      <c r="AD324" s="120" t="str">
        <f>IF(S324="","",VLOOKUP(AI324,種目名!$O$5:$T$104,3,0))</f>
        <v/>
      </c>
      <c r="AE324" s="117">
        <f t="shared" si="463"/>
        <v>0</v>
      </c>
      <c r="AF324" s="157" t="str">
        <f t="shared" si="464"/>
        <v/>
      </c>
      <c r="AG324" s="157" t="str">
        <f t="shared" si="465"/>
        <v/>
      </c>
      <c r="AH324" s="117">
        <f t="shared" si="466"/>
        <v>0</v>
      </c>
      <c r="AI324" s="157" t="str">
        <f t="shared" si="467"/>
        <v/>
      </c>
      <c r="AJ324" s="157" t="str">
        <f t="shared" si="468"/>
        <v/>
      </c>
      <c r="AK324" s="390"/>
      <c r="AL324" s="171">
        <f t="shared" si="385"/>
        <v>0</v>
      </c>
      <c r="AM324" s="399">
        <f t="shared" si="386"/>
        <v>0</v>
      </c>
      <c r="AN324" s="399">
        <f>COUNTIF($B$12:B324,B324)</f>
        <v>0</v>
      </c>
      <c r="AO324" s="399"/>
      <c r="AP324" s="399" t="str">
        <f t="shared" si="387"/>
        <v/>
      </c>
      <c r="AQ324" s="399" t="str">
        <f t="shared" si="388"/>
        <v/>
      </c>
      <c r="AR324" s="399" t="str">
        <f t="shared" si="389"/>
        <v/>
      </c>
      <c r="AS324" s="399" t="str">
        <f t="shared" si="390"/>
        <v/>
      </c>
      <c r="AT324" s="399">
        <f t="shared" si="391"/>
        <v>0</v>
      </c>
      <c r="AU324" s="399" t="str">
        <f t="shared" si="392"/>
        <v/>
      </c>
      <c r="AV324" s="399" t="str">
        <f t="shared" si="393"/>
        <v/>
      </c>
      <c r="AW324" s="399" t="str">
        <f t="shared" si="394"/>
        <v/>
      </c>
      <c r="AX324" s="399" t="str">
        <f t="shared" si="395"/>
        <v/>
      </c>
      <c r="AY324" s="399" t="str">
        <f t="shared" si="396"/>
        <v/>
      </c>
      <c r="AZ324" s="399" t="str">
        <f t="shared" si="397"/>
        <v/>
      </c>
      <c r="BA324" s="399" t="str">
        <f t="shared" si="398"/>
        <v/>
      </c>
      <c r="BB324" s="399" t="str">
        <f t="shared" si="399"/>
        <v/>
      </c>
      <c r="BC324" s="399" t="str">
        <f t="shared" si="400"/>
        <v/>
      </c>
      <c r="BD324" s="403" t="str">
        <f t="shared" si="401"/>
        <v/>
      </c>
      <c r="BE324" s="393">
        <f t="shared" si="402"/>
        <v>0</v>
      </c>
      <c r="BF324" s="157"/>
      <c r="BG324" s="399">
        <f t="shared" si="403"/>
        <v>0</v>
      </c>
      <c r="BH324" s="399">
        <f t="shared" si="404"/>
        <v>0</v>
      </c>
      <c r="BI324" s="412">
        <f t="shared" si="405"/>
        <v>0</v>
      </c>
      <c r="BJ324" s="413">
        <f t="shared" si="381"/>
        <v>0</v>
      </c>
      <c r="BK324" s="398" t="str">
        <f t="shared" si="382"/>
        <v>0</v>
      </c>
      <c r="BL324" s="398" t="str">
        <f t="shared" si="383"/>
        <v>0</v>
      </c>
      <c r="BM324" s="412">
        <f t="shared" si="406"/>
        <v>0</v>
      </c>
      <c r="BN324" s="412" t="str">
        <f t="shared" si="407"/>
        <v>0m0</v>
      </c>
      <c r="BO324" s="399">
        <f t="shared" si="408"/>
        <v>0</v>
      </c>
      <c r="BP324" s="399">
        <f t="shared" si="409"/>
        <v>0</v>
      </c>
      <c r="BQ324" s="412">
        <f t="shared" si="410"/>
        <v>0</v>
      </c>
      <c r="BR324" s="413">
        <f t="shared" si="411"/>
        <v>0</v>
      </c>
      <c r="BS324" s="398" t="str">
        <f t="shared" si="412"/>
        <v>0</v>
      </c>
      <c r="BT324" s="398" t="str">
        <f t="shared" si="413"/>
        <v>0</v>
      </c>
      <c r="BU324" s="412">
        <f t="shared" si="414"/>
        <v>0</v>
      </c>
      <c r="BV324" s="412" t="str">
        <f t="shared" si="415"/>
        <v>0m0</v>
      </c>
      <c r="BW324" s="399">
        <f t="shared" si="416"/>
        <v>0</v>
      </c>
      <c r="BX324" s="399">
        <f t="shared" si="417"/>
        <v>0</v>
      </c>
      <c r="BY324" s="412">
        <f t="shared" si="418"/>
        <v>0</v>
      </c>
      <c r="BZ324" s="413">
        <f t="shared" si="419"/>
        <v>0</v>
      </c>
      <c r="CA324" s="398" t="str">
        <f t="shared" si="420"/>
        <v>0</v>
      </c>
      <c r="CB324" s="398" t="str">
        <f t="shared" si="421"/>
        <v>0</v>
      </c>
      <c r="CC324" s="412">
        <f t="shared" si="422"/>
        <v>0</v>
      </c>
      <c r="CD324" s="412" t="str">
        <f t="shared" si="423"/>
        <v>0m0</v>
      </c>
      <c r="CE324" s="399">
        <f t="shared" si="424"/>
        <v>0</v>
      </c>
      <c r="CF324" s="399">
        <f t="shared" si="425"/>
        <v>0</v>
      </c>
      <c r="CG324" s="412">
        <f t="shared" si="426"/>
        <v>0</v>
      </c>
      <c r="CH324" s="413">
        <f t="shared" si="427"/>
        <v>0</v>
      </c>
      <c r="CI324" s="398" t="str">
        <f t="shared" si="428"/>
        <v>0</v>
      </c>
      <c r="CJ324" s="398" t="str">
        <f t="shared" si="429"/>
        <v>0</v>
      </c>
      <c r="CK324" s="412">
        <f t="shared" si="430"/>
        <v>0</v>
      </c>
      <c r="CL324" s="412" t="str">
        <f t="shared" si="431"/>
        <v>0m0</v>
      </c>
      <c r="CM324" s="399">
        <f t="shared" si="432"/>
        <v>0</v>
      </c>
      <c r="CN324" s="399">
        <f t="shared" si="433"/>
        <v>0</v>
      </c>
      <c r="CO324" s="412">
        <f t="shared" si="434"/>
        <v>0</v>
      </c>
      <c r="CP324" s="413">
        <f t="shared" si="435"/>
        <v>0</v>
      </c>
      <c r="CQ324" s="398" t="str">
        <f t="shared" si="436"/>
        <v>0</v>
      </c>
      <c r="CR324" s="398" t="str">
        <f t="shared" si="437"/>
        <v>0</v>
      </c>
      <c r="CS324" s="412">
        <f t="shared" si="438"/>
        <v>0</v>
      </c>
      <c r="CT324" s="412" t="str">
        <f t="shared" si="439"/>
        <v>0m0</v>
      </c>
      <c r="CU324" s="412">
        <f t="shared" si="440"/>
        <v>0</v>
      </c>
      <c r="CV324" s="412">
        <f t="shared" si="441"/>
        <v>0</v>
      </c>
      <c r="CW324" s="412">
        <f t="shared" si="442"/>
        <v>0</v>
      </c>
      <c r="CX324" s="412">
        <f t="shared" si="443"/>
        <v>0</v>
      </c>
      <c r="CY324" s="412">
        <f t="shared" si="444"/>
        <v>0</v>
      </c>
      <c r="CZ324" s="412" t="str">
        <f t="shared" si="445"/>
        <v/>
      </c>
      <c r="DA324" s="412" t="str">
        <f t="shared" si="446"/>
        <v/>
      </c>
      <c r="DB324" s="412" t="str">
        <f t="shared" si="447"/>
        <v/>
      </c>
      <c r="DC324" s="412" t="str">
        <f t="shared" si="448"/>
        <v/>
      </c>
      <c r="DD324" s="412" t="str">
        <f t="shared" si="449"/>
        <v/>
      </c>
      <c r="DE324" s="412"/>
      <c r="DG324" s="412" t="str">
        <f t="shared" si="450"/>
        <v/>
      </c>
      <c r="DH324" s="412" t="str">
        <f t="shared" si="451"/>
        <v/>
      </c>
      <c r="DI324" s="412">
        <f t="shared" si="452"/>
        <v>0</v>
      </c>
      <c r="DJ324" s="412" t="str">
        <f t="shared" si="453"/>
        <v/>
      </c>
      <c r="DK324" s="412" t="str">
        <f t="shared" si="454"/>
        <v/>
      </c>
      <c r="DL324" s="412" t="str">
        <f t="shared" si="455"/>
        <v/>
      </c>
      <c r="DM324" s="412" t="str">
        <f t="shared" si="456"/>
        <v/>
      </c>
      <c r="DN324" s="412" t="str">
        <f t="shared" si="457"/>
        <v/>
      </c>
      <c r="DO324" s="412" t="str">
        <f t="shared" si="458"/>
        <v/>
      </c>
      <c r="DR324" s="494"/>
      <c r="DS324" s="393">
        <f t="shared" si="461"/>
        <v>0</v>
      </c>
      <c r="DT324" s="393">
        <f t="shared" si="459"/>
        <v>0</v>
      </c>
      <c r="DU324" s="411">
        <f t="shared" si="460"/>
        <v>0</v>
      </c>
      <c r="DX324" s="494" t="e">
        <f>IF(BG324&lt;270000,○,"")</f>
        <v>#NAME?</v>
      </c>
    </row>
    <row r="325" spans="1:128" s="411" customFormat="1" ht="18" hidden="1" customHeight="1" thickBot="1">
      <c r="A325" s="145" t="str">
        <f t="shared" si="384"/>
        <v/>
      </c>
      <c r="B325" s="158"/>
      <c r="C325" s="31" t="str">
        <f>IF(B325="","",VLOOKUP(B325,学連登録!$C$2:$G$3000,2,FALSE))</f>
        <v/>
      </c>
      <c r="D325" s="32" t="str">
        <f>IF(B325="","",VLOOKUP(B325,学連登録!$C$2:$G$3000,3,FALSE))</f>
        <v/>
      </c>
      <c r="E325" s="33" t="str">
        <f>IF(B325="","",VLOOKUP(B325,学連登録!$C$2:$G$3000,4,FALSE))</f>
        <v/>
      </c>
      <c r="F325" s="383" t="str">
        <f>IF(B325="","",VLOOKUP(B325,学連登録!$C$2:$I$3000,7,FALSE))</f>
        <v/>
      </c>
      <c r="G325" s="159"/>
      <c r="H325" s="853"/>
      <c r="I325" s="854"/>
      <c r="J325" s="160"/>
      <c r="K325" s="825"/>
      <c r="L325" s="826"/>
      <c r="M325" s="160"/>
      <c r="N325" s="819"/>
      <c r="O325" s="820"/>
      <c r="P325" s="159"/>
      <c r="Q325" s="825"/>
      <c r="R325" s="826"/>
      <c r="S325" s="159"/>
      <c r="T325" s="825"/>
      <c r="U325" s="826"/>
      <c r="V325" s="103" t="str">
        <f>IF(B325="","",VLOOKUP(B325,学連登録!$C$2:$H$3000,6,FALSE))</f>
        <v/>
      </c>
      <c r="W325" s="377"/>
      <c r="X325" s="157"/>
      <c r="Y325" s="118" t="str">
        <f t="shared" si="462"/>
        <v/>
      </c>
      <c r="Z325" s="97" t="str">
        <f>IF(G325="","",VLOOKUP(G325,種目名!$O$5:$T$104,3,0))</f>
        <v/>
      </c>
      <c r="AA325" s="99" t="str">
        <f>IF(J325="","",VLOOKUP(J325,種目名!$O$5:$T$104,3,0))</f>
        <v/>
      </c>
      <c r="AB325" s="119" t="str">
        <f>IF(M325="","",VLOOKUP(M325,種目名!$O$5:$T$104,3,0))</f>
        <v/>
      </c>
      <c r="AC325" s="119" t="str">
        <f>IF(P325="","",VLOOKUP(AF325,種目名!$O$5:$T$104,3,0))</f>
        <v/>
      </c>
      <c r="AD325" s="120" t="str">
        <f>IF(S325="","",VLOOKUP(AI325,種目名!$O$5:$T$104,3,0))</f>
        <v/>
      </c>
      <c r="AE325" s="117">
        <f t="shared" si="463"/>
        <v>0</v>
      </c>
      <c r="AF325" s="157" t="str">
        <f t="shared" si="464"/>
        <v/>
      </c>
      <c r="AG325" s="157" t="str">
        <f t="shared" si="465"/>
        <v/>
      </c>
      <c r="AH325" s="117">
        <f t="shared" si="466"/>
        <v>0</v>
      </c>
      <c r="AI325" s="157" t="str">
        <f t="shared" si="467"/>
        <v/>
      </c>
      <c r="AJ325" s="157" t="str">
        <f t="shared" si="468"/>
        <v/>
      </c>
      <c r="AK325" s="390"/>
      <c r="AL325" s="171">
        <f t="shared" si="385"/>
        <v>0</v>
      </c>
      <c r="AM325" s="399">
        <f t="shared" si="386"/>
        <v>0</v>
      </c>
      <c r="AN325" s="399">
        <f>COUNTIF($B$12:B325,B325)</f>
        <v>0</v>
      </c>
      <c r="AO325" s="399"/>
      <c r="AP325" s="399" t="str">
        <f t="shared" si="387"/>
        <v/>
      </c>
      <c r="AQ325" s="399" t="str">
        <f t="shared" si="388"/>
        <v/>
      </c>
      <c r="AR325" s="399" t="str">
        <f t="shared" si="389"/>
        <v/>
      </c>
      <c r="AS325" s="399" t="str">
        <f t="shared" si="390"/>
        <v/>
      </c>
      <c r="AT325" s="399">
        <f t="shared" si="391"/>
        <v>0</v>
      </c>
      <c r="AU325" s="399" t="str">
        <f t="shared" si="392"/>
        <v/>
      </c>
      <c r="AV325" s="399" t="str">
        <f t="shared" si="393"/>
        <v/>
      </c>
      <c r="AW325" s="399" t="str">
        <f t="shared" si="394"/>
        <v/>
      </c>
      <c r="AX325" s="399" t="str">
        <f t="shared" si="395"/>
        <v/>
      </c>
      <c r="AY325" s="399" t="str">
        <f t="shared" si="396"/>
        <v/>
      </c>
      <c r="AZ325" s="399" t="str">
        <f t="shared" si="397"/>
        <v/>
      </c>
      <c r="BA325" s="399" t="str">
        <f t="shared" si="398"/>
        <v/>
      </c>
      <c r="BB325" s="399" t="str">
        <f t="shared" si="399"/>
        <v/>
      </c>
      <c r="BC325" s="399" t="str">
        <f t="shared" si="400"/>
        <v/>
      </c>
      <c r="BD325" s="403" t="str">
        <f t="shared" si="401"/>
        <v/>
      </c>
      <c r="BE325" s="393">
        <f t="shared" si="402"/>
        <v>0</v>
      </c>
      <c r="BF325" s="157"/>
      <c r="BG325" s="399">
        <f t="shared" si="403"/>
        <v>0</v>
      </c>
      <c r="BH325" s="399">
        <f t="shared" si="404"/>
        <v>0</v>
      </c>
      <c r="BI325" s="412">
        <f t="shared" si="405"/>
        <v>0</v>
      </c>
      <c r="BJ325" s="413">
        <f t="shared" si="381"/>
        <v>0</v>
      </c>
      <c r="BK325" s="398" t="str">
        <f t="shared" si="382"/>
        <v>0</v>
      </c>
      <c r="BL325" s="398" t="str">
        <f t="shared" si="383"/>
        <v>0</v>
      </c>
      <c r="BM325" s="412">
        <f t="shared" si="406"/>
        <v>0</v>
      </c>
      <c r="BN325" s="412" t="str">
        <f t="shared" si="407"/>
        <v>0m0</v>
      </c>
      <c r="BO325" s="399">
        <f t="shared" si="408"/>
        <v>0</v>
      </c>
      <c r="BP325" s="399">
        <f t="shared" si="409"/>
        <v>0</v>
      </c>
      <c r="BQ325" s="412">
        <f t="shared" si="410"/>
        <v>0</v>
      </c>
      <c r="BR325" s="413">
        <f t="shared" si="411"/>
        <v>0</v>
      </c>
      <c r="BS325" s="398" t="str">
        <f t="shared" si="412"/>
        <v>0</v>
      </c>
      <c r="BT325" s="398" t="str">
        <f t="shared" si="413"/>
        <v>0</v>
      </c>
      <c r="BU325" s="412">
        <f t="shared" si="414"/>
        <v>0</v>
      </c>
      <c r="BV325" s="412" t="str">
        <f t="shared" si="415"/>
        <v>0m0</v>
      </c>
      <c r="BW325" s="399">
        <f t="shared" si="416"/>
        <v>0</v>
      </c>
      <c r="BX325" s="399">
        <f t="shared" si="417"/>
        <v>0</v>
      </c>
      <c r="BY325" s="412">
        <f t="shared" si="418"/>
        <v>0</v>
      </c>
      <c r="BZ325" s="413">
        <f t="shared" si="419"/>
        <v>0</v>
      </c>
      <c r="CA325" s="398" t="str">
        <f t="shared" si="420"/>
        <v>0</v>
      </c>
      <c r="CB325" s="398" t="str">
        <f t="shared" si="421"/>
        <v>0</v>
      </c>
      <c r="CC325" s="412">
        <f t="shared" si="422"/>
        <v>0</v>
      </c>
      <c r="CD325" s="412" t="str">
        <f t="shared" si="423"/>
        <v>0m0</v>
      </c>
      <c r="CE325" s="399">
        <f t="shared" si="424"/>
        <v>0</v>
      </c>
      <c r="CF325" s="399">
        <f t="shared" si="425"/>
        <v>0</v>
      </c>
      <c r="CG325" s="412">
        <f t="shared" si="426"/>
        <v>0</v>
      </c>
      <c r="CH325" s="413">
        <f t="shared" si="427"/>
        <v>0</v>
      </c>
      <c r="CI325" s="398" t="str">
        <f t="shared" si="428"/>
        <v>0</v>
      </c>
      <c r="CJ325" s="398" t="str">
        <f t="shared" si="429"/>
        <v>0</v>
      </c>
      <c r="CK325" s="412">
        <f t="shared" si="430"/>
        <v>0</v>
      </c>
      <c r="CL325" s="412" t="str">
        <f t="shared" si="431"/>
        <v>0m0</v>
      </c>
      <c r="CM325" s="399">
        <f t="shared" si="432"/>
        <v>0</v>
      </c>
      <c r="CN325" s="399">
        <f t="shared" si="433"/>
        <v>0</v>
      </c>
      <c r="CO325" s="412">
        <f t="shared" si="434"/>
        <v>0</v>
      </c>
      <c r="CP325" s="413">
        <f t="shared" si="435"/>
        <v>0</v>
      </c>
      <c r="CQ325" s="398" t="str">
        <f t="shared" si="436"/>
        <v>0</v>
      </c>
      <c r="CR325" s="398" t="str">
        <f t="shared" si="437"/>
        <v>0</v>
      </c>
      <c r="CS325" s="412">
        <f t="shared" si="438"/>
        <v>0</v>
      </c>
      <c r="CT325" s="412" t="str">
        <f t="shared" si="439"/>
        <v>0m0</v>
      </c>
      <c r="CU325" s="412">
        <f t="shared" si="440"/>
        <v>0</v>
      </c>
      <c r="CV325" s="412">
        <f t="shared" si="441"/>
        <v>0</v>
      </c>
      <c r="CW325" s="412">
        <f t="shared" si="442"/>
        <v>0</v>
      </c>
      <c r="CX325" s="412">
        <f t="shared" si="443"/>
        <v>0</v>
      </c>
      <c r="CY325" s="412">
        <f t="shared" si="444"/>
        <v>0</v>
      </c>
      <c r="CZ325" s="412" t="str">
        <f t="shared" si="445"/>
        <v/>
      </c>
      <c r="DA325" s="412" t="str">
        <f t="shared" si="446"/>
        <v/>
      </c>
      <c r="DB325" s="412" t="str">
        <f t="shared" si="447"/>
        <v/>
      </c>
      <c r="DC325" s="412" t="str">
        <f t="shared" si="448"/>
        <v/>
      </c>
      <c r="DD325" s="412" t="str">
        <f t="shared" si="449"/>
        <v/>
      </c>
      <c r="DE325" s="412"/>
      <c r="DG325" s="412" t="str">
        <f t="shared" si="450"/>
        <v/>
      </c>
      <c r="DH325" s="412" t="str">
        <f t="shared" si="451"/>
        <v/>
      </c>
      <c r="DI325" s="412">
        <f t="shared" si="452"/>
        <v>0</v>
      </c>
      <c r="DJ325" s="412" t="str">
        <f t="shared" si="453"/>
        <v/>
      </c>
      <c r="DK325" s="412" t="str">
        <f t="shared" si="454"/>
        <v/>
      </c>
      <c r="DL325" s="412" t="str">
        <f t="shared" si="455"/>
        <v/>
      </c>
      <c r="DM325" s="412" t="str">
        <f t="shared" si="456"/>
        <v/>
      </c>
      <c r="DN325" s="412" t="str">
        <f t="shared" si="457"/>
        <v/>
      </c>
      <c r="DO325" s="412" t="str">
        <f t="shared" si="458"/>
        <v/>
      </c>
      <c r="DR325" s="494"/>
      <c r="DS325" s="393">
        <f t="shared" si="461"/>
        <v>0</v>
      </c>
      <c r="DT325" s="393">
        <f t="shared" si="459"/>
        <v>0</v>
      </c>
      <c r="DU325" s="411">
        <f t="shared" si="460"/>
        <v>0</v>
      </c>
      <c r="DX325" s="494" t="e">
        <f>IF(BG325&lt;270000,○,"")</f>
        <v>#NAME?</v>
      </c>
    </row>
    <row r="326" spans="1:128" s="411" customFormat="1" ht="18" hidden="1" customHeight="1" thickBot="1">
      <c r="A326" s="145" t="str">
        <f t="shared" si="384"/>
        <v/>
      </c>
      <c r="B326" s="158"/>
      <c r="C326" s="31" t="str">
        <f>IF(B326="","",VLOOKUP(B326,学連登録!$C$2:$G$3000,2,FALSE))</f>
        <v/>
      </c>
      <c r="D326" s="32" t="str">
        <f>IF(B326="","",VLOOKUP(B326,学連登録!$C$2:$G$3000,3,FALSE))</f>
        <v/>
      </c>
      <c r="E326" s="33" t="str">
        <f>IF(B326="","",VLOOKUP(B326,学連登録!$C$2:$G$3000,4,FALSE))</f>
        <v/>
      </c>
      <c r="F326" s="383" t="str">
        <f>IF(B326="","",VLOOKUP(B326,学連登録!$C$2:$I$3000,7,FALSE))</f>
        <v/>
      </c>
      <c r="G326" s="159"/>
      <c r="H326" s="853"/>
      <c r="I326" s="854"/>
      <c r="J326" s="160"/>
      <c r="K326" s="825"/>
      <c r="L326" s="826"/>
      <c r="M326" s="160"/>
      <c r="N326" s="819"/>
      <c r="O326" s="820"/>
      <c r="P326" s="159"/>
      <c r="Q326" s="825"/>
      <c r="R326" s="826"/>
      <c r="S326" s="159"/>
      <c r="T326" s="825"/>
      <c r="U326" s="826"/>
      <c r="V326" s="103" t="str">
        <f>IF(B326="","",VLOOKUP(B326,学連登録!$C$2:$H$3000,6,FALSE))</f>
        <v/>
      </c>
      <c r="W326" s="377"/>
      <c r="X326" s="157"/>
      <c r="Y326" s="118" t="str">
        <f t="shared" si="462"/>
        <v/>
      </c>
      <c r="Z326" s="97" t="str">
        <f>IF(G326="","",VLOOKUP(G326,種目名!$O$5:$T$104,3,0))</f>
        <v/>
      </c>
      <c r="AA326" s="99" t="str">
        <f>IF(J326="","",VLOOKUP(J326,種目名!$O$5:$T$104,3,0))</f>
        <v/>
      </c>
      <c r="AB326" s="119" t="str">
        <f>IF(M326="","",VLOOKUP(M326,種目名!$O$5:$T$104,3,0))</f>
        <v/>
      </c>
      <c r="AC326" s="119" t="str">
        <f>IF(P326="","",VLOOKUP(AF326,種目名!$O$5:$T$104,3,0))</f>
        <v/>
      </c>
      <c r="AD326" s="120" t="str">
        <f>IF(S326="","",VLOOKUP(AI326,種目名!$O$5:$T$104,3,0))</f>
        <v/>
      </c>
      <c r="AE326" s="117">
        <f t="shared" si="463"/>
        <v>0</v>
      </c>
      <c r="AF326" s="157" t="str">
        <f t="shared" si="464"/>
        <v/>
      </c>
      <c r="AG326" s="157" t="str">
        <f t="shared" si="465"/>
        <v/>
      </c>
      <c r="AH326" s="117">
        <f t="shared" si="466"/>
        <v>0</v>
      </c>
      <c r="AI326" s="157" t="str">
        <f t="shared" si="467"/>
        <v/>
      </c>
      <c r="AJ326" s="157" t="str">
        <f t="shared" si="468"/>
        <v/>
      </c>
      <c r="AK326" s="390"/>
      <c r="AL326" s="171">
        <f t="shared" si="385"/>
        <v>0</v>
      </c>
      <c r="AM326" s="399">
        <f t="shared" si="386"/>
        <v>0</v>
      </c>
      <c r="AN326" s="399">
        <f>COUNTIF($B$12:B326,B326)</f>
        <v>0</v>
      </c>
      <c r="AO326" s="399"/>
      <c r="AP326" s="399" t="str">
        <f t="shared" si="387"/>
        <v/>
      </c>
      <c r="AQ326" s="399" t="str">
        <f t="shared" si="388"/>
        <v/>
      </c>
      <c r="AR326" s="399" t="str">
        <f t="shared" si="389"/>
        <v/>
      </c>
      <c r="AS326" s="399" t="str">
        <f t="shared" si="390"/>
        <v/>
      </c>
      <c r="AT326" s="399">
        <f t="shared" si="391"/>
        <v>0</v>
      </c>
      <c r="AU326" s="399" t="str">
        <f t="shared" si="392"/>
        <v/>
      </c>
      <c r="AV326" s="399" t="str">
        <f t="shared" si="393"/>
        <v/>
      </c>
      <c r="AW326" s="399" t="str">
        <f t="shared" si="394"/>
        <v/>
      </c>
      <c r="AX326" s="399" t="str">
        <f t="shared" si="395"/>
        <v/>
      </c>
      <c r="AY326" s="399" t="str">
        <f t="shared" si="396"/>
        <v/>
      </c>
      <c r="AZ326" s="399" t="str">
        <f t="shared" si="397"/>
        <v/>
      </c>
      <c r="BA326" s="399" t="str">
        <f t="shared" si="398"/>
        <v/>
      </c>
      <c r="BB326" s="399" t="str">
        <f t="shared" si="399"/>
        <v/>
      </c>
      <c r="BC326" s="399" t="str">
        <f t="shared" si="400"/>
        <v/>
      </c>
      <c r="BD326" s="403" t="str">
        <f t="shared" si="401"/>
        <v/>
      </c>
      <c r="BE326" s="393">
        <f t="shared" si="402"/>
        <v>0</v>
      </c>
      <c r="BF326" s="157"/>
      <c r="BG326" s="399">
        <f t="shared" si="403"/>
        <v>0</v>
      </c>
      <c r="BH326" s="399">
        <f t="shared" si="404"/>
        <v>0</v>
      </c>
      <c r="BI326" s="412">
        <f t="shared" si="405"/>
        <v>0</v>
      </c>
      <c r="BJ326" s="413">
        <f t="shared" si="381"/>
        <v>0</v>
      </c>
      <c r="BK326" s="398" t="str">
        <f t="shared" si="382"/>
        <v>0</v>
      </c>
      <c r="BL326" s="398" t="str">
        <f t="shared" si="383"/>
        <v>0</v>
      </c>
      <c r="BM326" s="412">
        <f t="shared" si="406"/>
        <v>0</v>
      </c>
      <c r="BN326" s="412" t="str">
        <f t="shared" si="407"/>
        <v>0m0</v>
      </c>
      <c r="BO326" s="399">
        <f t="shared" si="408"/>
        <v>0</v>
      </c>
      <c r="BP326" s="399">
        <f t="shared" si="409"/>
        <v>0</v>
      </c>
      <c r="BQ326" s="412">
        <f t="shared" si="410"/>
        <v>0</v>
      </c>
      <c r="BR326" s="413">
        <f t="shared" si="411"/>
        <v>0</v>
      </c>
      <c r="BS326" s="398" t="str">
        <f t="shared" si="412"/>
        <v>0</v>
      </c>
      <c r="BT326" s="398" t="str">
        <f t="shared" si="413"/>
        <v>0</v>
      </c>
      <c r="BU326" s="412">
        <f t="shared" si="414"/>
        <v>0</v>
      </c>
      <c r="BV326" s="412" t="str">
        <f t="shared" si="415"/>
        <v>0m0</v>
      </c>
      <c r="BW326" s="399">
        <f t="shared" si="416"/>
        <v>0</v>
      </c>
      <c r="BX326" s="399">
        <f t="shared" si="417"/>
        <v>0</v>
      </c>
      <c r="BY326" s="412">
        <f t="shared" si="418"/>
        <v>0</v>
      </c>
      <c r="BZ326" s="413">
        <f t="shared" si="419"/>
        <v>0</v>
      </c>
      <c r="CA326" s="398" t="str">
        <f t="shared" si="420"/>
        <v>0</v>
      </c>
      <c r="CB326" s="398" t="str">
        <f t="shared" si="421"/>
        <v>0</v>
      </c>
      <c r="CC326" s="412">
        <f t="shared" si="422"/>
        <v>0</v>
      </c>
      <c r="CD326" s="412" t="str">
        <f t="shared" si="423"/>
        <v>0m0</v>
      </c>
      <c r="CE326" s="399">
        <f t="shared" si="424"/>
        <v>0</v>
      </c>
      <c r="CF326" s="399">
        <f t="shared" si="425"/>
        <v>0</v>
      </c>
      <c r="CG326" s="412">
        <f t="shared" si="426"/>
        <v>0</v>
      </c>
      <c r="CH326" s="413">
        <f t="shared" si="427"/>
        <v>0</v>
      </c>
      <c r="CI326" s="398" t="str">
        <f t="shared" si="428"/>
        <v>0</v>
      </c>
      <c r="CJ326" s="398" t="str">
        <f t="shared" si="429"/>
        <v>0</v>
      </c>
      <c r="CK326" s="412">
        <f t="shared" si="430"/>
        <v>0</v>
      </c>
      <c r="CL326" s="412" t="str">
        <f t="shared" si="431"/>
        <v>0m0</v>
      </c>
      <c r="CM326" s="399">
        <f t="shared" si="432"/>
        <v>0</v>
      </c>
      <c r="CN326" s="399">
        <f t="shared" si="433"/>
        <v>0</v>
      </c>
      <c r="CO326" s="412">
        <f t="shared" si="434"/>
        <v>0</v>
      </c>
      <c r="CP326" s="413">
        <f t="shared" si="435"/>
        <v>0</v>
      </c>
      <c r="CQ326" s="398" t="str">
        <f t="shared" si="436"/>
        <v>0</v>
      </c>
      <c r="CR326" s="398" t="str">
        <f t="shared" si="437"/>
        <v>0</v>
      </c>
      <c r="CS326" s="412">
        <f t="shared" si="438"/>
        <v>0</v>
      </c>
      <c r="CT326" s="412" t="str">
        <f t="shared" si="439"/>
        <v>0m0</v>
      </c>
      <c r="CU326" s="412">
        <f t="shared" si="440"/>
        <v>0</v>
      </c>
      <c r="CV326" s="412">
        <f t="shared" si="441"/>
        <v>0</v>
      </c>
      <c r="CW326" s="412">
        <f t="shared" si="442"/>
        <v>0</v>
      </c>
      <c r="CX326" s="412">
        <f t="shared" si="443"/>
        <v>0</v>
      </c>
      <c r="CY326" s="412">
        <f t="shared" si="444"/>
        <v>0</v>
      </c>
      <c r="CZ326" s="412" t="str">
        <f t="shared" si="445"/>
        <v/>
      </c>
      <c r="DA326" s="412" t="str">
        <f t="shared" si="446"/>
        <v/>
      </c>
      <c r="DB326" s="412" t="str">
        <f t="shared" si="447"/>
        <v/>
      </c>
      <c r="DC326" s="412" t="str">
        <f t="shared" si="448"/>
        <v/>
      </c>
      <c r="DD326" s="412" t="str">
        <f t="shared" si="449"/>
        <v/>
      </c>
      <c r="DE326" s="412"/>
      <c r="DG326" s="412" t="str">
        <f t="shared" si="450"/>
        <v/>
      </c>
      <c r="DH326" s="412" t="str">
        <f t="shared" si="451"/>
        <v/>
      </c>
      <c r="DI326" s="412">
        <f t="shared" si="452"/>
        <v>0</v>
      </c>
      <c r="DJ326" s="412" t="str">
        <f t="shared" si="453"/>
        <v/>
      </c>
      <c r="DK326" s="412" t="str">
        <f t="shared" si="454"/>
        <v/>
      </c>
      <c r="DL326" s="412" t="str">
        <f t="shared" si="455"/>
        <v/>
      </c>
      <c r="DM326" s="412" t="str">
        <f t="shared" si="456"/>
        <v/>
      </c>
      <c r="DN326" s="412" t="str">
        <f t="shared" si="457"/>
        <v/>
      </c>
      <c r="DO326" s="412" t="str">
        <f t="shared" si="458"/>
        <v/>
      </c>
      <c r="DR326" s="494"/>
      <c r="DS326" s="393">
        <f t="shared" si="461"/>
        <v>0</v>
      </c>
      <c r="DT326" s="393">
        <f t="shared" si="459"/>
        <v>0</v>
      </c>
      <c r="DU326" s="411">
        <f t="shared" si="460"/>
        <v>0</v>
      </c>
      <c r="DX326" s="494" t="e">
        <f>IF(BG326&lt;270000,○,"")</f>
        <v>#NAME?</v>
      </c>
    </row>
    <row r="327" spans="1:128" s="411" customFormat="1" ht="18" hidden="1" customHeight="1" thickBot="1">
      <c r="A327" s="145" t="str">
        <f t="shared" si="384"/>
        <v/>
      </c>
      <c r="B327" s="158"/>
      <c r="C327" s="31" t="str">
        <f>IF(B327="","",VLOOKUP(B327,学連登録!$C$2:$G$3000,2,FALSE))</f>
        <v/>
      </c>
      <c r="D327" s="32" t="str">
        <f>IF(B327="","",VLOOKUP(B327,学連登録!$C$2:$G$3000,3,FALSE))</f>
        <v/>
      </c>
      <c r="E327" s="33" t="str">
        <f>IF(B327="","",VLOOKUP(B327,学連登録!$C$2:$G$3000,4,FALSE))</f>
        <v/>
      </c>
      <c r="F327" s="383" t="str">
        <f>IF(B327="","",VLOOKUP(B327,学連登録!$C$2:$I$3000,7,FALSE))</f>
        <v/>
      </c>
      <c r="G327" s="159"/>
      <c r="H327" s="853"/>
      <c r="I327" s="854"/>
      <c r="J327" s="160"/>
      <c r="K327" s="825"/>
      <c r="L327" s="826"/>
      <c r="M327" s="160"/>
      <c r="N327" s="819"/>
      <c r="O327" s="820"/>
      <c r="P327" s="159"/>
      <c r="Q327" s="825"/>
      <c r="R327" s="826"/>
      <c r="S327" s="159"/>
      <c r="T327" s="825"/>
      <c r="U327" s="826"/>
      <c r="V327" s="103" t="str">
        <f>IF(B327="","",VLOOKUP(B327,学連登録!$C$2:$H$3000,6,FALSE))</f>
        <v/>
      </c>
      <c r="W327" s="377"/>
      <c r="X327" s="157"/>
      <c r="Y327" s="118" t="str">
        <f t="shared" si="462"/>
        <v/>
      </c>
      <c r="Z327" s="97" t="str">
        <f>IF(G327="","",VLOOKUP(G327,種目名!$O$5:$T$104,3,0))</f>
        <v/>
      </c>
      <c r="AA327" s="99" t="str">
        <f>IF(J327="","",VLOOKUP(J327,種目名!$O$5:$T$104,3,0))</f>
        <v/>
      </c>
      <c r="AB327" s="119" t="str">
        <f>IF(M327="","",VLOOKUP(M327,種目名!$O$5:$T$104,3,0))</f>
        <v/>
      </c>
      <c r="AC327" s="119" t="str">
        <f>IF(P327="","",VLOOKUP(AF327,種目名!$O$5:$T$104,3,0))</f>
        <v/>
      </c>
      <c r="AD327" s="120" t="str">
        <f>IF(S327="","",VLOOKUP(AI327,種目名!$O$5:$T$104,3,0))</f>
        <v/>
      </c>
      <c r="AE327" s="117">
        <f t="shared" si="463"/>
        <v>0</v>
      </c>
      <c r="AF327" s="157" t="str">
        <f t="shared" si="464"/>
        <v/>
      </c>
      <c r="AG327" s="157" t="str">
        <f t="shared" si="465"/>
        <v/>
      </c>
      <c r="AH327" s="117">
        <f t="shared" si="466"/>
        <v>0</v>
      </c>
      <c r="AI327" s="157" t="str">
        <f t="shared" si="467"/>
        <v/>
      </c>
      <c r="AJ327" s="157" t="str">
        <f t="shared" si="468"/>
        <v/>
      </c>
      <c r="AK327" s="390"/>
      <c r="AL327" s="171">
        <f t="shared" si="385"/>
        <v>0</v>
      </c>
      <c r="AM327" s="399">
        <f t="shared" si="386"/>
        <v>0</v>
      </c>
      <c r="AN327" s="399">
        <f>COUNTIF($B$12:B327,B327)</f>
        <v>0</v>
      </c>
      <c r="AO327" s="399"/>
      <c r="AP327" s="399" t="str">
        <f t="shared" si="387"/>
        <v/>
      </c>
      <c r="AQ327" s="399" t="str">
        <f t="shared" si="388"/>
        <v/>
      </c>
      <c r="AR327" s="399" t="str">
        <f t="shared" si="389"/>
        <v/>
      </c>
      <c r="AS327" s="399" t="str">
        <f t="shared" si="390"/>
        <v/>
      </c>
      <c r="AT327" s="399">
        <f t="shared" si="391"/>
        <v>0</v>
      </c>
      <c r="AU327" s="399" t="str">
        <f t="shared" si="392"/>
        <v/>
      </c>
      <c r="AV327" s="399" t="str">
        <f t="shared" si="393"/>
        <v/>
      </c>
      <c r="AW327" s="399" t="str">
        <f t="shared" si="394"/>
        <v/>
      </c>
      <c r="AX327" s="399" t="str">
        <f t="shared" si="395"/>
        <v/>
      </c>
      <c r="AY327" s="399" t="str">
        <f t="shared" si="396"/>
        <v/>
      </c>
      <c r="AZ327" s="399" t="str">
        <f t="shared" si="397"/>
        <v/>
      </c>
      <c r="BA327" s="399" t="str">
        <f t="shared" si="398"/>
        <v/>
      </c>
      <c r="BB327" s="399" t="str">
        <f t="shared" si="399"/>
        <v/>
      </c>
      <c r="BC327" s="399" t="str">
        <f t="shared" si="400"/>
        <v/>
      </c>
      <c r="BD327" s="403" t="str">
        <f t="shared" si="401"/>
        <v/>
      </c>
      <c r="BE327" s="393">
        <f t="shared" si="402"/>
        <v>0</v>
      </c>
      <c r="BF327" s="157"/>
      <c r="BG327" s="399">
        <f t="shared" si="403"/>
        <v>0</v>
      </c>
      <c r="BH327" s="399">
        <f t="shared" si="404"/>
        <v>0</v>
      </c>
      <c r="BI327" s="412">
        <f t="shared" si="405"/>
        <v>0</v>
      </c>
      <c r="BJ327" s="413">
        <f t="shared" si="381"/>
        <v>0</v>
      </c>
      <c r="BK327" s="398" t="str">
        <f t="shared" si="382"/>
        <v>0</v>
      </c>
      <c r="BL327" s="398" t="str">
        <f t="shared" si="383"/>
        <v>0</v>
      </c>
      <c r="BM327" s="412">
        <f t="shared" si="406"/>
        <v>0</v>
      </c>
      <c r="BN327" s="412" t="str">
        <f t="shared" si="407"/>
        <v>0m0</v>
      </c>
      <c r="BO327" s="399">
        <f t="shared" si="408"/>
        <v>0</v>
      </c>
      <c r="BP327" s="399">
        <f t="shared" si="409"/>
        <v>0</v>
      </c>
      <c r="BQ327" s="412">
        <f t="shared" si="410"/>
        <v>0</v>
      </c>
      <c r="BR327" s="413">
        <f t="shared" si="411"/>
        <v>0</v>
      </c>
      <c r="BS327" s="398" t="str">
        <f t="shared" si="412"/>
        <v>0</v>
      </c>
      <c r="BT327" s="398" t="str">
        <f t="shared" si="413"/>
        <v>0</v>
      </c>
      <c r="BU327" s="412">
        <f t="shared" si="414"/>
        <v>0</v>
      </c>
      <c r="BV327" s="412" t="str">
        <f t="shared" si="415"/>
        <v>0m0</v>
      </c>
      <c r="BW327" s="399">
        <f t="shared" si="416"/>
        <v>0</v>
      </c>
      <c r="BX327" s="399">
        <f t="shared" si="417"/>
        <v>0</v>
      </c>
      <c r="BY327" s="412">
        <f t="shared" si="418"/>
        <v>0</v>
      </c>
      <c r="BZ327" s="413">
        <f t="shared" si="419"/>
        <v>0</v>
      </c>
      <c r="CA327" s="398" t="str">
        <f t="shared" si="420"/>
        <v>0</v>
      </c>
      <c r="CB327" s="398" t="str">
        <f t="shared" si="421"/>
        <v>0</v>
      </c>
      <c r="CC327" s="412">
        <f t="shared" si="422"/>
        <v>0</v>
      </c>
      <c r="CD327" s="412" t="str">
        <f t="shared" si="423"/>
        <v>0m0</v>
      </c>
      <c r="CE327" s="399">
        <f t="shared" si="424"/>
        <v>0</v>
      </c>
      <c r="CF327" s="399">
        <f t="shared" si="425"/>
        <v>0</v>
      </c>
      <c r="CG327" s="412">
        <f t="shared" si="426"/>
        <v>0</v>
      </c>
      <c r="CH327" s="413">
        <f t="shared" si="427"/>
        <v>0</v>
      </c>
      <c r="CI327" s="398" t="str">
        <f t="shared" si="428"/>
        <v>0</v>
      </c>
      <c r="CJ327" s="398" t="str">
        <f t="shared" si="429"/>
        <v>0</v>
      </c>
      <c r="CK327" s="412">
        <f t="shared" si="430"/>
        <v>0</v>
      </c>
      <c r="CL327" s="412" t="str">
        <f t="shared" si="431"/>
        <v>0m0</v>
      </c>
      <c r="CM327" s="399">
        <f t="shared" si="432"/>
        <v>0</v>
      </c>
      <c r="CN327" s="399">
        <f t="shared" si="433"/>
        <v>0</v>
      </c>
      <c r="CO327" s="412">
        <f t="shared" si="434"/>
        <v>0</v>
      </c>
      <c r="CP327" s="413">
        <f t="shared" si="435"/>
        <v>0</v>
      </c>
      <c r="CQ327" s="398" t="str">
        <f t="shared" si="436"/>
        <v>0</v>
      </c>
      <c r="CR327" s="398" t="str">
        <f t="shared" si="437"/>
        <v>0</v>
      </c>
      <c r="CS327" s="412">
        <f t="shared" si="438"/>
        <v>0</v>
      </c>
      <c r="CT327" s="412" t="str">
        <f t="shared" si="439"/>
        <v>0m0</v>
      </c>
      <c r="CU327" s="412">
        <f t="shared" si="440"/>
        <v>0</v>
      </c>
      <c r="CV327" s="412">
        <f t="shared" si="441"/>
        <v>0</v>
      </c>
      <c r="CW327" s="412">
        <f t="shared" si="442"/>
        <v>0</v>
      </c>
      <c r="CX327" s="412">
        <f t="shared" si="443"/>
        <v>0</v>
      </c>
      <c r="CY327" s="412">
        <f t="shared" si="444"/>
        <v>0</v>
      </c>
      <c r="CZ327" s="412" t="str">
        <f t="shared" si="445"/>
        <v/>
      </c>
      <c r="DA327" s="412" t="str">
        <f t="shared" si="446"/>
        <v/>
      </c>
      <c r="DB327" s="412" t="str">
        <f t="shared" si="447"/>
        <v/>
      </c>
      <c r="DC327" s="412" t="str">
        <f t="shared" si="448"/>
        <v/>
      </c>
      <c r="DD327" s="412" t="str">
        <f t="shared" si="449"/>
        <v/>
      </c>
      <c r="DE327" s="412"/>
      <c r="DG327" s="412" t="str">
        <f t="shared" si="450"/>
        <v/>
      </c>
      <c r="DH327" s="412" t="str">
        <f t="shared" si="451"/>
        <v/>
      </c>
      <c r="DI327" s="412">
        <f t="shared" si="452"/>
        <v>0</v>
      </c>
      <c r="DJ327" s="412" t="str">
        <f t="shared" si="453"/>
        <v/>
      </c>
      <c r="DK327" s="412" t="str">
        <f t="shared" si="454"/>
        <v/>
      </c>
      <c r="DL327" s="412" t="str">
        <f t="shared" si="455"/>
        <v/>
      </c>
      <c r="DM327" s="412" t="str">
        <f t="shared" si="456"/>
        <v/>
      </c>
      <c r="DN327" s="412" t="str">
        <f t="shared" si="457"/>
        <v/>
      </c>
      <c r="DO327" s="412" t="str">
        <f t="shared" si="458"/>
        <v/>
      </c>
      <c r="DR327" s="494"/>
      <c r="DS327" s="393">
        <f t="shared" si="461"/>
        <v>0</v>
      </c>
      <c r="DT327" s="393">
        <f t="shared" si="459"/>
        <v>0</v>
      </c>
      <c r="DU327" s="411">
        <f t="shared" si="460"/>
        <v>0</v>
      </c>
      <c r="DX327" s="494" t="e">
        <f>IF(BG327&lt;270000,○,"")</f>
        <v>#NAME?</v>
      </c>
    </row>
    <row r="328" spans="1:128" s="411" customFormat="1" ht="18" hidden="1" customHeight="1" thickBot="1">
      <c r="A328" s="145" t="str">
        <f t="shared" si="384"/>
        <v/>
      </c>
      <c r="B328" s="158"/>
      <c r="C328" s="31" t="str">
        <f>IF(B328="","",VLOOKUP(B328,学連登録!$C$2:$G$3000,2,FALSE))</f>
        <v/>
      </c>
      <c r="D328" s="32" t="str">
        <f>IF(B328="","",VLOOKUP(B328,学連登録!$C$2:$G$3000,3,FALSE))</f>
        <v/>
      </c>
      <c r="E328" s="33" t="str">
        <f>IF(B328="","",VLOOKUP(B328,学連登録!$C$2:$G$3000,4,FALSE))</f>
        <v/>
      </c>
      <c r="F328" s="383" t="str">
        <f>IF(B328="","",VLOOKUP(B328,学連登録!$C$2:$I$3000,7,FALSE))</f>
        <v/>
      </c>
      <c r="G328" s="159"/>
      <c r="H328" s="853"/>
      <c r="I328" s="854"/>
      <c r="J328" s="160"/>
      <c r="K328" s="825"/>
      <c r="L328" s="826"/>
      <c r="M328" s="160"/>
      <c r="N328" s="819"/>
      <c r="O328" s="820"/>
      <c r="P328" s="159"/>
      <c r="Q328" s="825"/>
      <c r="R328" s="826"/>
      <c r="S328" s="159"/>
      <c r="T328" s="825"/>
      <c r="U328" s="826"/>
      <c r="V328" s="103" t="str">
        <f>IF(B328="","",VLOOKUP(B328,学連登録!$C$2:$H$3000,6,FALSE))</f>
        <v/>
      </c>
      <c r="W328" s="377"/>
      <c r="X328" s="157"/>
      <c r="Y328" s="118" t="str">
        <f t="shared" si="462"/>
        <v/>
      </c>
      <c r="Z328" s="97" t="str">
        <f>IF(G328="","",VLOOKUP(G328,種目名!$O$5:$T$104,3,0))</f>
        <v/>
      </c>
      <c r="AA328" s="99" t="str">
        <f>IF(J328="","",VLOOKUP(J328,種目名!$O$5:$T$104,3,0))</f>
        <v/>
      </c>
      <c r="AB328" s="119" t="str">
        <f>IF(M328="","",VLOOKUP(M328,種目名!$O$5:$T$104,3,0))</f>
        <v/>
      </c>
      <c r="AC328" s="119" t="str">
        <f>IF(P328="","",VLOOKUP(AF328,種目名!$O$5:$T$104,3,0))</f>
        <v/>
      </c>
      <c r="AD328" s="120" t="str">
        <f>IF(S328="","",VLOOKUP(AI328,種目名!$O$5:$T$104,3,0))</f>
        <v/>
      </c>
      <c r="AE328" s="117">
        <f t="shared" si="463"/>
        <v>0</v>
      </c>
      <c r="AF328" s="157" t="str">
        <f t="shared" si="464"/>
        <v/>
      </c>
      <c r="AG328" s="157" t="str">
        <f t="shared" si="465"/>
        <v/>
      </c>
      <c r="AH328" s="117">
        <f t="shared" si="466"/>
        <v>0</v>
      </c>
      <c r="AI328" s="157" t="str">
        <f t="shared" si="467"/>
        <v/>
      </c>
      <c r="AJ328" s="157" t="str">
        <f t="shared" si="468"/>
        <v/>
      </c>
      <c r="AK328" s="390"/>
      <c r="AL328" s="171">
        <f t="shared" si="385"/>
        <v>0</v>
      </c>
      <c r="AM328" s="399">
        <f t="shared" si="386"/>
        <v>0</v>
      </c>
      <c r="AN328" s="399">
        <f>COUNTIF($B$12:B328,B328)</f>
        <v>0</v>
      </c>
      <c r="AO328" s="399"/>
      <c r="AP328" s="399" t="str">
        <f t="shared" si="387"/>
        <v/>
      </c>
      <c r="AQ328" s="399" t="str">
        <f t="shared" si="388"/>
        <v/>
      </c>
      <c r="AR328" s="399" t="str">
        <f t="shared" si="389"/>
        <v/>
      </c>
      <c r="AS328" s="399" t="str">
        <f t="shared" si="390"/>
        <v/>
      </c>
      <c r="AT328" s="399">
        <f t="shared" si="391"/>
        <v>0</v>
      </c>
      <c r="AU328" s="399" t="str">
        <f t="shared" si="392"/>
        <v/>
      </c>
      <c r="AV328" s="399" t="str">
        <f t="shared" si="393"/>
        <v/>
      </c>
      <c r="AW328" s="399" t="str">
        <f t="shared" si="394"/>
        <v/>
      </c>
      <c r="AX328" s="399" t="str">
        <f t="shared" si="395"/>
        <v/>
      </c>
      <c r="AY328" s="399" t="str">
        <f t="shared" si="396"/>
        <v/>
      </c>
      <c r="AZ328" s="399" t="str">
        <f t="shared" si="397"/>
        <v/>
      </c>
      <c r="BA328" s="399" t="str">
        <f t="shared" si="398"/>
        <v/>
      </c>
      <c r="BB328" s="399" t="str">
        <f t="shared" si="399"/>
        <v/>
      </c>
      <c r="BC328" s="399" t="str">
        <f t="shared" si="400"/>
        <v/>
      </c>
      <c r="BD328" s="403" t="str">
        <f t="shared" si="401"/>
        <v/>
      </c>
      <c r="BE328" s="393">
        <f t="shared" si="402"/>
        <v>0</v>
      </c>
      <c r="BF328" s="157"/>
      <c r="BG328" s="399">
        <f t="shared" si="403"/>
        <v>0</v>
      </c>
      <c r="BH328" s="399">
        <f t="shared" si="404"/>
        <v>0</v>
      </c>
      <c r="BI328" s="412">
        <f t="shared" si="405"/>
        <v>0</v>
      </c>
      <c r="BJ328" s="413">
        <f t="shared" si="381"/>
        <v>0</v>
      </c>
      <c r="BK328" s="398" t="str">
        <f t="shared" si="382"/>
        <v>0</v>
      </c>
      <c r="BL328" s="398" t="str">
        <f t="shared" si="383"/>
        <v>0</v>
      </c>
      <c r="BM328" s="412">
        <f t="shared" si="406"/>
        <v>0</v>
      </c>
      <c r="BN328" s="412" t="str">
        <f t="shared" si="407"/>
        <v>0m0</v>
      </c>
      <c r="BO328" s="399">
        <f t="shared" si="408"/>
        <v>0</v>
      </c>
      <c r="BP328" s="399">
        <f t="shared" si="409"/>
        <v>0</v>
      </c>
      <c r="BQ328" s="412">
        <f t="shared" si="410"/>
        <v>0</v>
      </c>
      <c r="BR328" s="413">
        <f t="shared" si="411"/>
        <v>0</v>
      </c>
      <c r="BS328" s="398" t="str">
        <f t="shared" si="412"/>
        <v>0</v>
      </c>
      <c r="BT328" s="398" t="str">
        <f t="shared" si="413"/>
        <v>0</v>
      </c>
      <c r="BU328" s="412">
        <f t="shared" si="414"/>
        <v>0</v>
      </c>
      <c r="BV328" s="412" t="str">
        <f t="shared" si="415"/>
        <v>0m0</v>
      </c>
      <c r="BW328" s="399">
        <f t="shared" si="416"/>
        <v>0</v>
      </c>
      <c r="BX328" s="399">
        <f t="shared" si="417"/>
        <v>0</v>
      </c>
      <c r="BY328" s="412">
        <f t="shared" si="418"/>
        <v>0</v>
      </c>
      <c r="BZ328" s="413">
        <f t="shared" si="419"/>
        <v>0</v>
      </c>
      <c r="CA328" s="398" t="str">
        <f t="shared" si="420"/>
        <v>0</v>
      </c>
      <c r="CB328" s="398" t="str">
        <f t="shared" si="421"/>
        <v>0</v>
      </c>
      <c r="CC328" s="412">
        <f t="shared" si="422"/>
        <v>0</v>
      </c>
      <c r="CD328" s="412" t="str">
        <f t="shared" si="423"/>
        <v>0m0</v>
      </c>
      <c r="CE328" s="399">
        <f t="shared" si="424"/>
        <v>0</v>
      </c>
      <c r="CF328" s="399">
        <f t="shared" si="425"/>
        <v>0</v>
      </c>
      <c r="CG328" s="412">
        <f t="shared" si="426"/>
        <v>0</v>
      </c>
      <c r="CH328" s="413">
        <f t="shared" si="427"/>
        <v>0</v>
      </c>
      <c r="CI328" s="398" t="str">
        <f t="shared" si="428"/>
        <v>0</v>
      </c>
      <c r="CJ328" s="398" t="str">
        <f t="shared" si="429"/>
        <v>0</v>
      </c>
      <c r="CK328" s="412">
        <f t="shared" si="430"/>
        <v>0</v>
      </c>
      <c r="CL328" s="412" t="str">
        <f t="shared" si="431"/>
        <v>0m0</v>
      </c>
      <c r="CM328" s="399">
        <f t="shared" si="432"/>
        <v>0</v>
      </c>
      <c r="CN328" s="399">
        <f t="shared" si="433"/>
        <v>0</v>
      </c>
      <c r="CO328" s="412">
        <f t="shared" si="434"/>
        <v>0</v>
      </c>
      <c r="CP328" s="413">
        <f t="shared" si="435"/>
        <v>0</v>
      </c>
      <c r="CQ328" s="398" t="str">
        <f t="shared" si="436"/>
        <v>0</v>
      </c>
      <c r="CR328" s="398" t="str">
        <f t="shared" si="437"/>
        <v>0</v>
      </c>
      <c r="CS328" s="412">
        <f t="shared" si="438"/>
        <v>0</v>
      </c>
      <c r="CT328" s="412" t="str">
        <f t="shared" si="439"/>
        <v>0m0</v>
      </c>
      <c r="CU328" s="412">
        <f t="shared" si="440"/>
        <v>0</v>
      </c>
      <c r="CV328" s="412">
        <f t="shared" si="441"/>
        <v>0</v>
      </c>
      <c r="CW328" s="412">
        <f t="shared" si="442"/>
        <v>0</v>
      </c>
      <c r="CX328" s="412">
        <f t="shared" si="443"/>
        <v>0</v>
      </c>
      <c r="CY328" s="412">
        <f t="shared" si="444"/>
        <v>0</v>
      </c>
      <c r="CZ328" s="412" t="str">
        <f t="shared" si="445"/>
        <v/>
      </c>
      <c r="DA328" s="412" t="str">
        <f t="shared" si="446"/>
        <v/>
      </c>
      <c r="DB328" s="412" t="str">
        <f t="shared" si="447"/>
        <v/>
      </c>
      <c r="DC328" s="412" t="str">
        <f t="shared" si="448"/>
        <v/>
      </c>
      <c r="DD328" s="412" t="str">
        <f t="shared" si="449"/>
        <v/>
      </c>
      <c r="DE328" s="412"/>
      <c r="DG328" s="412" t="str">
        <f t="shared" si="450"/>
        <v/>
      </c>
      <c r="DH328" s="412" t="str">
        <f t="shared" si="451"/>
        <v/>
      </c>
      <c r="DI328" s="412">
        <f t="shared" si="452"/>
        <v>0</v>
      </c>
      <c r="DJ328" s="412" t="str">
        <f t="shared" si="453"/>
        <v/>
      </c>
      <c r="DK328" s="412" t="str">
        <f t="shared" si="454"/>
        <v/>
      </c>
      <c r="DL328" s="412" t="str">
        <f t="shared" si="455"/>
        <v/>
      </c>
      <c r="DM328" s="412" t="str">
        <f t="shared" si="456"/>
        <v/>
      </c>
      <c r="DN328" s="412" t="str">
        <f t="shared" si="457"/>
        <v/>
      </c>
      <c r="DO328" s="412" t="str">
        <f t="shared" si="458"/>
        <v/>
      </c>
      <c r="DR328" s="494"/>
      <c r="DS328" s="393">
        <f t="shared" si="461"/>
        <v>0</v>
      </c>
      <c r="DT328" s="393">
        <f t="shared" si="459"/>
        <v>0</v>
      </c>
      <c r="DU328" s="411">
        <f t="shared" si="460"/>
        <v>0</v>
      </c>
      <c r="DX328" s="494" t="e">
        <f>IF(BG328&lt;270000,○,"")</f>
        <v>#NAME?</v>
      </c>
    </row>
    <row r="329" spans="1:128" s="411" customFormat="1" ht="18" hidden="1" customHeight="1" thickBot="1">
      <c r="A329" s="145" t="str">
        <f t="shared" si="384"/>
        <v/>
      </c>
      <c r="B329" s="158"/>
      <c r="C329" s="31" t="str">
        <f>IF(B329="","",VLOOKUP(B329,学連登録!$C$2:$G$3000,2,FALSE))</f>
        <v/>
      </c>
      <c r="D329" s="32" t="str">
        <f>IF(B329="","",VLOOKUP(B329,学連登録!$C$2:$G$3000,3,FALSE))</f>
        <v/>
      </c>
      <c r="E329" s="33" t="str">
        <f>IF(B329="","",VLOOKUP(B329,学連登録!$C$2:$G$3000,4,FALSE))</f>
        <v/>
      </c>
      <c r="F329" s="383" t="str">
        <f>IF(B329="","",VLOOKUP(B329,学連登録!$C$2:$I$3000,7,FALSE))</f>
        <v/>
      </c>
      <c r="G329" s="159"/>
      <c r="H329" s="853"/>
      <c r="I329" s="854"/>
      <c r="J329" s="160"/>
      <c r="K329" s="825"/>
      <c r="L329" s="826"/>
      <c r="M329" s="160"/>
      <c r="N329" s="819"/>
      <c r="O329" s="820"/>
      <c r="P329" s="159"/>
      <c r="Q329" s="825"/>
      <c r="R329" s="826"/>
      <c r="S329" s="159"/>
      <c r="T329" s="825"/>
      <c r="U329" s="826"/>
      <c r="V329" s="103" t="str">
        <f>IF(B329="","",VLOOKUP(B329,学連登録!$C$2:$H$3000,6,FALSE))</f>
        <v/>
      </c>
      <c r="W329" s="377"/>
      <c r="X329" s="157"/>
      <c r="Y329" s="118" t="str">
        <f t="shared" si="462"/>
        <v/>
      </c>
      <c r="Z329" s="97" t="str">
        <f>IF(G329="","",VLOOKUP(G329,種目名!$O$5:$T$104,3,0))</f>
        <v/>
      </c>
      <c r="AA329" s="99" t="str">
        <f>IF(J329="","",VLOOKUP(J329,種目名!$O$5:$T$104,3,0))</f>
        <v/>
      </c>
      <c r="AB329" s="119" t="str">
        <f>IF(M329="","",VLOOKUP(M329,種目名!$O$5:$T$104,3,0))</f>
        <v/>
      </c>
      <c r="AC329" s="119" t="str">
        <f>IF(P329="","",VLOOKUP(AF329,種目名!$O$5:$T$104,3,0))</f>
        <v/>
      </c>
      <c r="AD329" s="120" t="str">
        <f>IF(S329="","",VLOOKUP(AI329,種目名!$O$5:$T$104,3,0))</f>
        <v/>
      </c>
      <c r="AE329" s="117">
        <f t="shared" si="463"/>
        <v>0</v>
      </c>
      <c r="AF329" s="157" t="str">
        <f t="shared" si="464"/>
        <v/>
      </c>
      <c r="AG329" s="157" t="str">
        <f t="shared" si="465"/>
        <v/>
      </c>
      <c r="AH329" s="117">
        <f t="shared" si="466"/>
        <v>0</v>
      </c>
      <c r="AI329" s="157" t="str">
        <f t="shared" si="467"/>
        <v/>
      </c>
      <c r="AJ329" s="157" t="str">
        <f t="shared" si="468"/>
        <v/>
      </c>
      <c r="AK329" s="390"/>
      <c r="AL329" s="171">
        <f t="shared" si="385"/>
        <v>0</v>
      </c>
      <c r="AM329" s="399">
        <f t="shared" si="386"/>
        <v>0</v>
      </c>
      <c r="AN329" s="399">
        <f>COUNTIF($B$12:B329,B329)</f>
        <v>0</v>
      </c>
      <c r="AO329" s="399"/>
      <c r="AP329" s="399" t="str">
        <f t="shared" si="387"/>
        <v/>
      </c>
      <c r="AQ329" s="399" t="str">
        <f t="shared" si="388"/>
        <v/>
      </c>
      <c r="AR329" s="399" t="str">
        <f t="shared" si="389"/>
        <v/>
      </c>
      <c r="AS329" s="399" t="str">
        <f t="shared" si="390"/>
        <v/>
      </c>
      <c r="AT329" s="399">
        <f t="shared" si="391"/>
        <v>0</v>
      </c>
      <c r="AU329" s="399" t="str">
        <f t="shared" si="392"/>
        <v/>
      </c>
      <c r="AV329" s="399" t="str">
        <f t="shared" si="393"/>
        <v/>
      </c>
      <c r="AW329" s="399" t="str">
        <f t="shared" si="394"/>
        <v/>
      </c>
      <c r="AX329" s="399" t="str">
        <f t="shared" si="395"/>
        <v/>
      </c>
      <c r="AY329" s="399" t="str">
        <f t="shared" si="396"/>
        <v/>
      </c>
      <c r="AZ329" s="399" t="str">
        <f t="shared" si="397"/>
        <v/>
      </c>
      <c r="BA329" s="399" t="str">
        <f t="shared" si="398"/>
        <v/>
      </c>
      <c r="BB329" s="399" t="str">
        <f t="shared" si="399"/>
        <v/>
      </c>
      <c r="BC329" s="399" t="str">
        <f t="shared" si="400"/>
        <v/>
      </c>
      <c r="BD329" s="403" t="str">
        <f t="shared" si="401"/>
        <v/>
      </c>
      <c r="BE329" s="393">
        <f t="shared" si="402"/>
        <v>0</v>
      </c>
      <c r="BF329" s="157"/>
      <c r="BG329" s="399">
        <f t="shared" si="403"/>
        <v>0</v>
      </c>
      <c r="BH329" s="399">
        <f t="shared" si="404"/>
        <v>0</v>
      </c>
      <c r="BI329" s="412">
        <f t="shared" si="405"/>
        <v>0</v>
      </c>
      <c r="BJ329" s="413">
        <f t="shared" si="381"/>
        <v>0</v>
      </c>
      <c r="BK329" s="398" t="str">
        <f t="shared" si="382"/>
        <v>0</v>
      </c>
      <c r="BL329" s="398" t="str">
        <f t="shared" si="383"/>
        <v>0</v>
      </c>
      <c r="BM329" s="412">
        <f t="shared" si="406"/>
        <v>0</v>
      </c>
      <c r="BN329" s="412" t="str">
        <f t="shared" si="407"/>
        <v>0m0</v>
      </c>
      <c r="BO329" s="399">
        <f t="shared" si="408"/>
        <v>0</v>
      </c>
      <c r="BP329" s="399">
        <f t="shared" si="409"/>
        <v>0</v>
      </c>
      <c r="BQ329" s="412">
        <f t="shared" si="410"/>
        <v>0</v>
      </c>
      <c r="BR329" s="413">
        <f t="shared" si="411"/>
        <v>0</v>
      </c>
      <c r="BS329" s="398" t="str">
        <f t="shared" si="412"/>
        <v>0</v>
      </c>
      <c r="BT329" s="398" t="str">
        <f t="shared" si="413"/>
        <v>0</v>
      </c>
      <c r="BU329" s="412">
        <f t="shared" si="414"/>
        <v>0</v>
      </c>
      <c r="BV329" s="412" t="str">
        <f t="shared" si="415"/>
        <v>0m0</v>
      </c>
      <c r="BW329" s="399">
        <f t="shared" si="416"/>
        <v>0</v>
      </c>
      <c r="BX329" s="399">
        <f t="shared" si="417"/>
        <v>0</v>
      </c>
      <c r="BY329" s="412">
        <f t="shared" si="418"/>
        <v>0</v>
      </c>
      <c r="BZ329" s="413">
        <f t="shared" si="419"/>
        <v>0</v>
      </c>
      <c r="CA329" s="398" t="str">
        <f t="shared" si="420"/>
        <v>0</v>
      </c>
      <c r="CB329" s="398" t="str">
        <f t="shared" si="421"/>
        <v>0</v>
      </c>
      <c r="CC329" s="412">
        <f t="shared" si="422"/>
        <v>0</v>
      </c>
      <c r="CD329" s="412" t="str">
        <f t="shared" si="423"/>
        <v>0m0</v>
      </c>
      <c r="CE329" s="399">
        <f t="shared" si="424"/>
        <v>0</v>
      </c>
      <c r="CF329" s="399">
        <f t="shared" si="425"/>
        <v>0</v>
      </c>
      <c r="CG329" s="412">
        <f t="shared" si="426"/>
        <v>0</v>
      </c>
      <c r="CH329" s="413">
        <f t="shared" si="427"/>
        <v>0</v>
      </c>
      <c r="CI329" s="398" t="str">
        <f t="shared" si="428"/>
        <v>0</v>
      </c>
      <c r="CJ329" s="398" t="str">
        <f t="shared" si="429"/>
        <v>0</v>
      </c>
      <c r="CK329" s="412">
        <f t="shared" si="430"/>
        <v>0</v>
      </c>
      <c r="CL329" s="412" t="str">
        <f t="shared" si="431"/>
        <v>0m0</v>
      </c>
      <c r="CM329" s="399">
        <f t="shared" si="432"/>
        <v>0</v>
      </c>
      <c r="CN329" s="399">
        <f t="shared" si="433"/>
        <v>0</v>
      </c>
      <c r="CO329" s="412">
        <f t="shared" si="434"/>
        <v>0</v>
      </c>
      <c r="CP329" s="413">
        <f t="shared" si="435"/>
        <v>0</v>
      </c>
      <c r="CQ329" s="398" t="str">
        <f t="shared" si="436"/>
        <v>0</v>
      </c>
      <c r="CR329" s="398" t="str">
        <f t="shared" si="437"/>
        <v>0</v>
      </c>
      <c r="CS329" s="412">
        <f t="shared" si="438"/>
        <v>0</v>
      </c>
      <c r="CT329" s="412" t="str">
        <f t="shared" si="439"/>
        <v>0m0</v>
      </c>
      <c r="CU329" s="412">
        <f t="shared" si="440"/>
        <v>0</v>
      </c>
      <c r="CV329" s="412">
        <f t="shared" si="441"/>
        <v>0</v>
      </c>
      <c r="CW329" s="412">
        <f t="shared" si="442"/>
        <v>0</v>
      </c>
      <c r="CX329" s="412">
        <f t="shared" si="443"/>
        <v>0</v>
      </c>
      <c r="CY329" s="412">
        <f t="shared" si="444"/>
        <v>0</v>
      </c>
      <c r="CZ329" s="412" t="str">
        <f t="shared" si="445"/>
        <v/>
      </c>
      <c r="DA329" s="412" t="str">
        <f t="shared" si="446"/>
        <v/>
      </c>
      <c r="DB329" s="412" t="str">
        <f t="shared" si="447"/>
        <v/>
      </c>
      <c r="DC329" s="412" t="str">
        <f t="shared" si="448"/>
        <v/>
      </c>
      <c r="DD329" s="412" t="str">
        <f t="shared" si="449"/>
        <v/>
      </c>
      <c r="DE329" s="412"/>
      <c r="DG329" s="412" t="str">
        <f t="shared" si="450"/>
        <v/>
      </c>
      <c r="DH329" s="412" t="str">
        <f t="shared" si="451"/>
        <v/>
      </c>
      <c r="DI329" s="412">
        <f t="shared" si="452"/>
        <v>0</v>
      </c>
      <c r="DJ329" s="412" t="str">
        <f t="shared" si="453"/>
        <v/>
      </c>
      <c r="DK329" s="412" t="str">
        <f t="shared" si="454"/>
        <v/>
      </c>
      <c r="DL329" s="412" t="str">
        <f t="shared" si="455"/>
        <v/>
      </c>
      <c r="DM329" s="412" t="str">
        <f t="shared" si="456"/>
        <v/>
      </c>
      <c r="DN329" s="412" t="str">
        <f t="shared" si="457"/>
        <v/>
      </c>
      <c r="DO329" s="412" t="str">
        <f t="shared" si="458"/>
        <v/>
      </c>
      <c r="DR329" s="494"/>
      <c r="DS329" s="393">
        <f t="shared" si="461"/>
        <v>0</v>
      </c>
      <c r="DT329" s="393">
        <f t="shared" si="459"/>
        <v>0</v>
      </c>
      <c r="DU329" s="411">
        <f t="shared" si="460"/>
        <v>0</v>
      </c>
      <c r="DX329" s="494" t="e">
        <f>IF(BG329&lt;270000,○,"")</f>
        <v>#NAME?</v>
      </c>
    </row>
    <row r="330" spans="1:128" s="411" customFormat="1" ht="18" hidden="1" customHeight="1" thickBot="1">
      <c r="A330" s="145" t="str">
        <f t="shared" si="384"/>
        <v/>
      </c>
      <c r="B330" s="158"/>
      <c r="C330" s="31" t="str">
        <f>IF(B330="","",VLOOKUP(B330,学連登録!$C$2:$G$3000,2,FALSE))</f>
        <v/>
      </c>
      <c r="D330" s="32" t="str">
        <f>IF(B330="","",VLOOKUP(B330,学連登録!$C$2:$G$3000,3,FALSE))</f>
        <v/>
      </c>
      <c r="E330" s="33" t="str">
        <f>IF(B330="","",VLOOKUP(B330,学連登録!$C$2:$G$3000,4,FALSE))</f>
        <v/>
      </c>
      <c r="F330" s="383" t="str">
        <f>IF(B330="","",VLOOKUP(B330,学連登録!$C$2:$I$3000,7,FALSE))</f>
        <v/>
      </c>
      <c r="G330" s="159"/>
      <c r="H330" s="853"/>
      <c r="I330" s="854"/>
      <c r="J330" s="160"/>
      <c r="K330" s="825"/>
      <c r="L330" s="826"/>
      <c r="M330" s="160"/>
      <c r="N330" s="819"/>
      <c r="O330" s="820"/>
      <c r="P330" s="159"/>
      <c r="Q330" s="825"/>
      <c r="R330" s="826"/>
      <c r="S330" s="159"/>
      <c r="T330" s="825"/>
      <c r="U330" s="826"/>
      <c r="V330" s="103" t="str">
        <f>IF(B330="","",VLOOKUP(B330,学連登録!$C$2:$H$3000,6,FALSE))</f>
        <v/>
      </c>
      <c r="W330" s="377"/>
      <c r="X330" s="157"/>
      <c r="Y330" s="118" t="str">
        <f t="shared" si="462"/>
        <v/>
      </c>
      <c r="Z330" s="97" t="str">
        <f>IF(G330="","",VLOOKUP(G330,種目名!$O$5:$T$104,3,0))</f>
        <v/>
      </c>
      <c r="AA330" s="99" t="str">
        <f>IF(J330="","",VLOOKUP(J330,種目名!$O$5:$T$104,3,0))</f>
        <v/>
      </c>
      <c r="AB330" s="119" t="str">
        <f>IF(M330="","",VLOOKUP(M330,種目名!$O$5:$T$104,3,0))</f>
        <v/>
      </c>
      <c r="AC330" s="119" t="str">
        <f>IF(P330="","",VLOOKUP(AF330,種目名!$O$5:$T$104,3,0))</f>
        <v/>
      </c>
      <c r="AD330" s="120" t="str">
        <f>IF(S330="","",VLOOKUP(AI330,種目名!$O$5:$T$104,3,0))</f>
        <v/>
      </c>
      <c r="AE330" s="117">
        <f t="shared" si="463"/>
        <v>0</v>
      </c>
      <c r="AF330" s="157" t="str">
        <f t="shared" si="464"/>
        <v/>
      </c>
      <c r="AG330" s="157" t="str">
        <f t="shared" si="465"/>
        <v/>
      </c>
      <c r="AH330" s="117">
        <f t="shared" si="466"/>
        <v>0</v>
      </c>
      <c r="AI330" s="157" t="str">
        <f t="shared" si="467"/>
        <v/>
      </c>
      <c r="AJ330" s="157" t="str">
        <f t="shared" si="468"/>
        <v/>
      </c>
      <c r="AK330" s="390"/>
      <c r="AL330" s="171">
        <f t="shared" si="385"/>
        <v>0</v>
      </c>
      <c r="AM330" s="399">
        <f t="shared" si="386"/>
        <v>0</v>
      </c>
      <c r="AN330" s="399">
        <f>COUNTIF($B$12:B330,B330)</f>
        <v>0</v>
      </c>
      <c r="AO330" s="399"/>
      <c r="AP330" s="399" t="str">
        <f t="shared" si="387"/>
        <v/>
      </c>
      <c r="AQ330" s="399" t="str">
        <f t="shared" si="388"/>
        <v/>
      </c>
      <c r="AR330" s="399" t="str">
        <f t="shared" si="389"/>
        <v/>
      </c>
      <c r="AS330" s="399" t="str">
        <f t="shared" si="390"/>
        <v/>
      </c>
      <c r="AT330" s="399">
        <f t="shared" si="391"/>
        <v>0</v>
      </c>
      <c r="AU330" s="399" t="str">
        <f t="shared" si="392"/>
        <v/>
      </c>
      <c r="AV330" s="399" t="str">
        <f t="shared" si="393"/>
        <v/>
      </c>
      <c r="AW330" s="399" t="str">
        <f t="shared" si="394"/>
        <v/>
      </c>
      <c r="AX330" s="399" t="str">
        <f t="shared" si="395"/>
        <v/>
      </c>
      <c r="AY330" s="399" t="str">
        <f t="shared" si="396"/>
        <v/>
      </c>
      <c r="AZ330" s="399" t="str">
        <f t="shared" si="397"/>
        <v/>
      </c>
      <c r="BA330" s="399" t="str">
        <f t="shared" si="398"/>
        <v/>
      </c>
      <c r="BB330" s="399" t="str">
        <f t="shared" si="399"/>
        <v/>
      </c>
      <c r="BC330" s="399" t="str">
        <f t="shared" si="400"/>
        <v/>
      </c>
      <c r="BD330" s="403" t="str">
        <f t="shared" si="401"/>
        <v/>
      </c>
      <c r="BE330" s="393">
        <f t="shared" si="402"/>
        <v>0</v>
      </c>
      <c r="BF330" s="157"/>
      <c r="BG330" s="399">
        <f t="shared" si="403"/>
        <v>0</v>
      </c>
      <c r="BH330" s="399">
        <f t="shared" si="404"/>
        <v>0</v>
      </c>
      <c r="BI330" s="412">
        <f t="shared" si="405"/>
        <v>0</v>
      </c>
      <c r="BJ330" s="413">
        <f t="shared" si="381"/>
        <v>0</v>
      </c>
      <c r="BK330" s="398" t="str">
        <f t="shared" si="382"/>
        <v>0</v>
      </c>
      <c r="BL330" s="398" t="str">
        <f t="shared" si="383"/>
        <v>0</v>
      </c>
      <c r="BM330" s="412">
        <f t="shared" si="406"/>
        <v>0</v>
      </c>
      <c r="BN330" s="412" t="str">
        <f t="shared" si="407"/>
        <v>0m0</v>
      </c>
      <c r="BO330" s="399">
        <f t="shared" si="408"/>
        <v>0</v>
      </c>
      <c r="BP330" s="399">
        <f t="shared" si="409"/>
        <v>0</v>
      </c>
      <c r="BQ330" s="412">
        <f t="shared" si="410"/>
        <v>0</v>
      </c>
      <c r="BR330" s="413">
        <f t="shared" si="411"/>
        <v>0</v>
      </c>
      <c r="BS330" s="398" t="str">
        <f t="shared" si="412"/>
        <v>0</v>
      </c>
      <c r="BT330" s="398" t="str">
        <f t="shared" si="413"/>
        <v>0</v>
      </c>
      <c r="BU330" s="412">
        <f t="shared" si="414"/>
        <v>0</v>
      </c>
      <c r="BV330" s="412" t="str">
        <f t="shared" si="415"/>
        <v>0m0</v>
      </c>
      <c r="BW330" s="399">
        <f t="shared" si="416"/>
        <v>0</v>
      </c>
      <c r="BX330" s="399">
        <f t="shared" si="417"/>
        <v>0</v>
      </c>
      <c r="BY330" s="412">
        <f t="shared" si="418"/>
        <v>0</v>
      </c>
      <c r="BZ330" s="413">
        <f t="shared" si="419"/>
        <v>0</v>
      </c>
      <c r="CA330" s="398" t="str">
        <f t="shared" si="420"/>
        <v>0</v>
      </c>
      <c r="CB330" s="398" t="str">
        <f t="shared" si="421"/>
        <v>0</v>
      </c>
      <c r="CC330" s="412">
        <f t="shared" si="422"/>
        <v>0</v>
      </c>
      <c r="CD330" s="412" t="str">
        <f t="shared" si="423"/>
        <v>0m0</v>
      </c>
      <c r="CE330" s="399">
        <f t="shared" si="424"/>
        <v>0</v>
      </c>
      <c r="CF330" s="399">
        <f t="shared" si="425"/>
        <v>0</v>
      </c>
      <c r="CG330" s="412">
        <f t="shared" si="426"/>
        <v>0</v>
      </c>
      <c r="CH330" s="413">
        <f t="shared" si="427"/>
        <v>0</v>
      </c>
      <c r="CI330" s="398" t="str">
        <f t="shared" si="428"/>
        <v>0</v>
      </c>
      <c r="CJ330" s="398" t="str">
        <f t="shared" si="429"/>
        <v>0</v>
      </c>
      <c r="CK330" s="412">
        <f t="shared" si="430"/>
        <v>0</v>
      </c>
      <c r="CL330" s="412" t="str">
        <f t="shared" si="431"/>
        <v>0m0</v>
      </c>
      <c r="CM330" s="399">
        <f t="shared" si="432"/>
        <v>0</v>
      </c>
      <c r="CN330" s="399">
        <f t="shared" si="433"/>
        <v>0</v>
      </c>
      <c r="CO330" s="412">
        <f t="shared" si="434"/>
        <v>0</v>
      </c>
      <c r="CP330" s="413">
        <f t="shared" si="435"/>
        <v>0</v>
      </c>
      <c r="CQ330" s="398" t="str">
        <f t="shared" si="436"/>
        <v>0</v>
      </c>
      <c r="CR330" s="398" t="str">
        <f t="shared" si="437"/>
        <v>0</v>
      </c>
      <c r="CS330" s="412">
        <f t="shared" si="438"/>
        <v>0</v>
      </c>
      <c r="CT330" s="412" t="str">
        <f t="shared" si="439"/>
        <v>0m0</v>
      </c>
      <c r="CU330" s="412">
        <f t="shared" si="440"/>
        <v>0</v>
      </c>
      <c r="CV330" s="412">
        <f t="shared" si="441"/>
        <v>0</v>
      </c>
      <c r="CW330" s="412">
        <f t="shared" si="442"/>
        <v>0</v>
      </c>
      <c r="CX330" s="412">
        <f t="shared" si="443"/>
        <v>0</v>
      </c>
      <c r="CY330" s="412">
        <f t="shared" si="444"/>
        <v>0</v>
      </c>
      <c r="CZ330" s="412" t="str">
        <f t="shared" si="445"/>
        <v/>
      </c>
      <c r="DA330" s="412" t="str">
        <f t="shared" si="446"/>
        <v/>
      </c>
      <c r="DB330" s="412" t="str">
        <f t="shared" si="447"/>
        <v/>
      </c>
      <c r="DC330" s="412" t="str">
        <f t="shared" si="448"/>
        <v/>
      </c>
      <c r="DD330" s="412" t="str">
        <f t="shared" si="449"/>
        <v/>
      </c>
      <c r="DE330" s="412"/>
      <c r="DG330" s="412" t="str">
        <f t="shared" si="450"/>
        <v/>
      </c>
      <c r="DH330" s="412" t="str">
        <f t="shared" si="451"/>
        <v/>
      </c>
      <c r="DI330" s="412">
        <f t="shared" si="452"/>
        <v>0</v>
      </c>
      <c r="DJ330" s="412" t="str">
        <f t="shared" si="453"/>
        <v/>
      </c>
      <c r="DK330" s="412" t="str">
        <f t="shared" si="454"/>
        <v/>
      </c>
      <c r="DL330" s="412" t="str">
        <f t="shared" si="455"/>
        <v/>
      </c>
      <c r="DM330" s="412" t="str">
        <f t="shared" si="456"/>
        <v/>
      </c>
      <c r="DN330" s="412" t="str">
        <f t="shared" si="457"/>
        <v/>
      </c>
      <c r="DO330" s="412" t="str">
        <f t="shared" si="458"/>
        <v/>
      </c>
      <c r="DR330" s="494"/>
      <c r="DS330" s="393">
        <f t="shared" si="461"/>
        <v>0</v>
      </c>
      <c r="DT330" s="393">
        <f t="shared" si="459"/>
        <v>0</v>
      </c>
      <c r="DU330" s="411">
        <f t="shared" si="460"/>
        <v>0</v>
      </c>
      <c r="DX330" s="494" t="e">
        <f>IF(BG330&lt;270000,○,"")</f>
        <v>#NAME?</v>
      </c>
    </row>
    <row r="331" spans="1:128" s="411" customFormat="1" ht="18" hidden="1" customHeight="1" thickBot="1">
      <c r="A331" s="145" t="str">
        <f t="shared" si="384"/>
        <v/>
      </c>
      <c r="B331" s="158"/>
      <c r="C331" s="31" t="str">
        <f>IF(B331="","",VLOOKUP(B331,学連登録!$C$2:$G$3000,2,FALSE))</f>
        <v/>
      </c>
      <c r="D331" s="32" t="str">
        <f>IF(B331="","",VLOOKUP(B331,学連登録!$C$2:$G$3000,3,FALSE))</f>
        <v/>
      </c>
      <c r="E331" s="33" t="str">
        <f>IF(B331="","",VLOOKUP(B331,学連登録!$C$2:$G$3000,4,FALSE))</f>
        <v/>
      </c>
      <c r="F331" s="383" t="str">
        <f>IF(B331="","",VLOOKUP(B331,学連登録!$C$2:$I$3000,7,FALSE))</f>
        <v/>
      </c>
      <c r="G331" s="159"/>
      <c r="H331" s="853"/>
      <c r="I331" s="854"/>
      <c r="J331" s="160"/>
      <c r="K331" s="825"/>
      <c r="L331" s="826"/>
      <c r="M331" s="160"/>
      <c r="N331" s="819"/>
      <c r="O331" s="820"/>
      <c r="P331" s="159"/>
      <c r="Q331" s="825"/>
      <c r="R331" s="826"/>
      <c r="S331" s="159"/>
      <c r="T331" s="825"/>
      <c r="U331" s="826"/>
      <c r="V331" s="103" t="str">
        <f>IF(B331="","",VLOOKUP(B331,学連登録!$C$2:$H$3000,6,FALSE))</f>
        <v/>
      </c>
      <c r="W331" s="377"/>
      <c r="X331" s="157"/>
      <c r="Y331" s="118" t="str">
        <f t="shared" si="462"/>
        <v/>
      </c>
      <c r="Z331" s="97" t="str">
        <f>IF(G331="","",VLOOKUP(G331,種目名!$O$5:$T$104,3,0))</f>
        <v/>
      </c>
      <c r="AA331" s="99" t="str">
        <f>IF(J331="","",VLOOKUP(J331,種目名!$O$5:$T$104,3,0))</f>
        <v/>
      </c>
      <c r="AB331" s="119" t="str">
        <f>IF(M331="","",VLOOKUP(M331,種目名!$O$5:$T$104,3,0))</f>
        <v/>
      </c>
      <c r="AC331" s="119" t="str">
        <f>IF(P331="","",VLOOKUP(AF331,種目名!$O$5:$T$104,3,0))</f>
        <v/>
      </c>
      <c r="AD331" s="120" t="str">
        <f>IF(S331="","",VLOOKUP(AI331,種目名!$O$5:$T$104,3,0))</f>
        <v/>
      </c>
      <c r="AE331" s="117">
        <f t="shared" si="463"/>
        <v>0</v>
      </c>
      <c r="AF331" s="157" t="str">
        <f t="shared" si="464"/>
        <v/>
      </c>
      <c r="AG331" s="157" t="str">
        <f t="shared" si="465"/>
        <v/>
      </c>
      <c r="AH331" s="117">
        <f t="shared" si="466"/>
        <v>0</v>
      </c>
      <c r="AI331" s="157" t="str">
        <f t="shared" si="467"/>
        <v/>
      </c>
      <c r="AJ331" s="157" t="str">
        <f t="shared" si="468"/>
        <v/>
      </c>
      <c r="AK331" s="390"/>
      <c r="AL331" s="171">
        <f t="shared" si="385"/>
        <v>0</v>
      </c>
      <c r="AM331" s="399">
        <f t="shared" si="386"/>
        <v>0</v>
      </c>
      <c r="AN331" s="399">
        <f>COUNTIF($B$12:B331,B331)</f>
        <v>0</v>
      </c>
      <c r="AO331" s="399"/>
      <c r="AP331" s="399" t="str">
        <f t="shared" si="387"/>
        <v/>
      </c>
      <c r="AQ331" s="399" t="str">
        <f t="shared" si="388"/>
        <v/>
      </c>
      <c r="AR331" s="399" t="str">
        <f t="shared" si="389"/>
        <v/>
      </c>
      <c r="AS331" s="399" t="str">
        <f t="shared" si="390"/>
        <v/>
      </c>
      <c r="AT331" s="399">
        <f t="shared" si="391"/>
        <v>0</v>
      </c>
      <c r="AU331" s="399" t="str">
        <f t="shared" si="392"/>
        <v/>
      </c>
      <c r="AV331" s="399" t="str">
        <f t="shared" si="393"/>
        <v/>
      </c>
      <c r="AW331" s="399" t="str">
        <f t="shared" si="394"/>
        <v/>
      </c>
      <c r="AX331" s="399" t="str">
        <f t="shared" si="395"/>
        <v/>
      </c>
      <c r="AY331" s="399" t="str">
        <f t="shared" si="396"/>
        <v/>
      </c>
      <c r="AZ331" s="399" t="str">
        <f t="shared" si="397"/>
        <v/>
      </c>
      <c r="BA331" s="399" t="str">
        <f t="shared" si="398"/>
        <v/>
      </c>
      <c r="BB331" s="399" t="str">
        <f t="shared" si="399"/>
        <v/>
      </c>
      <c r="BC331" s="399" t="str">
        <f t="shared" si="400"/>
        <v/>
      </c>
      <c r="BD331" s="403" t="str">
        <f t="shared" si="401"/>
        <v/>
      </c>
      <c r="BE331" s="393">
        <f t="shared" si="402"/>
        <v>0</v>
      </c>
      <c r="BF331" s="157"/>
      <c r="BG331" s="399">
        <f t="shared" si="403"/>
        <v>0</v>
      </c>
      <c r="BH331" s="399">
        <f t="shared" si="404"/>
        <v>0</v>
      </c>
      <c r="BI331" s="412">
        <f t="shared" si="405"/>
        <v>0</v>
      </c>
      <c r="BJ331" s="413">
        <f t="shared" si="381"/>
        <v>0</v>
      </c>
      <c r="BK331" s="398" t="str">
        <f t="shared" si="382"/>
        <v>0</v>
      </c>
      <c r="BL331" s="398" t="str">
        <f t="shared" si="383"/>
        <v>0</v>
      </c>
      <c r="BM331" s="412">
        <f t="shared" si="406"/>
        <v>0</v>
      </c>
      <c r="BN331" s="412" t="str">
        <f t="shared" si="407"/>
        <v>0m0</v>
      </c>
      <c r="BO331" s="399">
        <f t="shared" si="408"/>
        <v>0</v>
      </c>
      <c r="BP331" s="399">
        <f t="shared" si="409"/>
        <v>0</v>
      </c>
      <c r="BQ331" s="412">
        <f t="shared" si="410"/>
        <v>0</v>
      </c>
      <c r="BR331" s="413">
        <f t="shared" si="411"/>
        <v>0</v>
      </c>
      <c r="BS331" s="398" t="str">
        <f t="shared" si="412"/>
        <v>0</v>
      </c>
      <c r="BT331" s="398" t="str">
        <f t="shared" si="413"/>
        <v>0</v>
      </c>
      <c r="BU331" s="412">
        <f t="shared" si="414"/>
        <v>0</v>
      </c>
      <c r="BV331" s="412" t="str">
        <f t="shared" si="415"/>
        <v>0m0</v>
      </c>
      <c r="BW331" s="399">
        <f t="shared" si="416"/>
        <v>0</v>
      </c>
      <c r="BX331" s="399">
        <f t="shared" si="417"/>
        <v>0</v>
      </c>
      <c r="BY331" s="412">
        <f t="shared" si="418"/>
        <v>0</v>
      </c>
      <c r="BZ331" s="413">
        <f t="shared" si="419"/>
        <v>0</v>
      </c>
      <c r="CA331" s="398" t="str">
        <f t="shared" si="420"/>
        <v>0</v>
      </c>
      <c r="CB331" s="398" t="str">
        <f t="shared" si="421"/>
        <v>0</v>
      </c>
      <c r="CC331" s="412">
        <f t="shared" si="422"/>
        <v>0</v>
      </c>
      <c r="CD331" s="412" t="str">
        <f t="shared" si="423"/>
        <v>0m0</v>
      </c>
      <c r="CE331" s="399">
        <f t="shared" si="424"/>
        <v>0</v>
      </c>
      <c r="CF331" s="399">
        <f t="shared" si="425"/>
        <v>0</v>
      </c>
      <c r="CG331" s="412">
        <f t="shared" si="426"/>
        <v>0</v>
      </c>
      <c r="CH331" s="413">
        <f t="shared" si="427"/>
        <v>0</v>
      </c>
      <c r="CI331" s="398" t="str">
        <f t="shared" si="428"/>
        <v>0</v>
      </c>
      <c r="CJ331" s="398" t="str">
        <f t="shared" si="429"/>
        <v>0</v>
      </c>
      <c r="CK331" s="412">
        <f t="shared" si="430"/>
        <v>0</v>
      </c>
      <c r="CL331" s="412" t="str">
        <f t="shared" si="431"/>
        <v>0m0</v>
      </c>
      <c r="CM331" s="399">
        <f t="shared" si="432"/>
        <v>0</v>
      </c>
      <c r="CN331" s="399">
        <f t="shared" si="433"/>
        <v>0</v>
      </c>
      <c r="CO331" s="412">
        <f t="shared" si="434"/>
        <v>0</v>
      </c>
      <c r="CP331" s="413">
        <f t="shared" si="435"/>
        <v>0</v>
      </c>
      <c r="CQ331" s="398" t="str">
        <f t="shared" si="436"/>
        <v>0</v>
      </c>
      <c r="CR331" s="398" t="str">
        <f t="shared" si="437"/>
        <v>0</v>
      </c>
      <c r="CS331" s="412">
        <f t="shared" si="438"/>
        <v>0</v>
      </c>
      <c r="CT331" s="412" t="str">
        <f t="shared" si="439"/>
        <v>0m0</v>
      </c>
      <c r="CU331" s="412">
        <f t="shared" si="440"/>
        <v>0</v>
      </c>
      <c r="CV331" s="412">
        <f t="shared" si="441"/>
        <v>0</v>
      </c>
      <c r="CW331" s="412">
        <f t="shared" si="442"/>
        <v>0</v>
      </c>
      <c r="CX331" s="412">
        <f t="shared" si="443"/>
        <v>0</v>
      </c>
      <c r="CY331" s="412">
        <f t="shared" si="444"/>
        <v>0</v>
      </c>
      <c r="CZ331" s="412" t="str">
        <f t="shared" si="445"/>
        <v/>
      </c>
      <c r="DA331" s="412" t="str">
        <f t="shared" si="446"/>
        <v/>
      </c>
      <c r="DB331" s="412" t="str">
        <f t="shared" si="447"/>
        <v/>
      </c>
      <c r="DC331" s="412" t="str">
        <f t="shared" si="448"/>
        <v/>
      </c>
      <c r="DD331" s="412" t="str">
        <f t="shared" si="449"/>
        <v/>
      </c>
      <c r="DE331" s="412"/>
      <c r="DG331" s="412" t="str">
        <f t="shared" si="450"/>
        <v/>
      </c>
      <c r="DH331" s="412" t="str">
        <f t="shared" si="451"/>
        <v/>
      </c>
      <c r="DI331" s="412">
        <f t="shared" si="452"/>
        <v>0</v>
      </c>
      <c r="DJ331" s="412" t="str">
        <f t="shared" si="453"/>
        <v/>
      </c>
      <c r="DK331" s="412" t="str">
        <f t="shared" si="454"/>
        <v/>
      </c>
      <c r="DL331" s="412" t="str">
        <f t="shared" si="455"/>
        <v/>
      </c>
      <c r="DM331" s="412" t="str">
        <f t="shared" si="456"/>
        <v/>
      </c>
      <c r="DN331" s="412" t="str">
        <f t="shared" si="457"/>
        <v/>
      </c>
      <c r="DO331" s="412" t="str">
        <f t="shared" si="458"/>
        <v/>
      </c>
      <c r="DR331" s="494"/>
      <c r="DS331" s="393">
        <f t="shared" si="461"/>
        <v>0</v>
      </c>
      <c r="DT331" s="393">
        <f t="shared" si="459"/>
        <v>0</v>
      </c>
      <c r="DU331" s="411">
        <f t="shared" si="460"/>
        <v>0</v>
      </c>
      <c r="DX331" s="494" t="e">
        <f>IF(BG331&lt;270000,○,"")</f>
        <v>#NAME?</v>
      </c>
    </row>
    <row r="332" spans="1:128" s="411" customFormat="1" ht="18" hidden="1" customHeight="1" thickBot="1">
      <c r="A332" s="145" t="str">
        <f t="shared" si="384"/>
        <v/>
      </c>
      <c r="B332" s="158"/>
      <c r="C332" s="31" t="str">
        <f>IF(B332="","",VLOOKUP(B332,学連登録!$C$2:$G$3000,2,FALSE))</f>
        <v/>
      </c>
      <c r="D332" s="32" t="str">
        <f>IF(B332="","",VLOOKUP(B332,学連登録!$C$2:$G$3000,3,FALSE))</f>
        <v/>
      </c>
      <c r="E332" s="33" t="str">
        <f>IF(B332="","",VLOOKUP(B332,学連登録!$C$2:$G$3000,4,FALSE))</f>
        <v/>
      </c>
      <c r="F332" s="383" t="str">
        <f>IF(B332="","",VLOOKUP(B332,学連登録!$C$2:$I$3000,7,FALSE))</f>
        <v/>
      </c>
      <c r="G332" s="159"/>
      <c r="H332" s="853"/>
      <c r="I332" s="854"/>
      <c r="J332" s="160"/>
      <c r="K332" s="825"/>
      <c r="L332" s="826"/>
      <c r="M332" s="160"/>
      <c r="N332" s="819"/>
      <c r="O332" s="820"/>
      <c r="P332" s="159"/>
      <c r="Q332" s="825"/>
      <c r="R332" s="826"/>
      <c r="S332" s="159"/>
      <c r="T332" s="825"/>
      <c r="U332" s="826"/>
      <c r="V332" s="103" t="str">
        <f>IF(B332="","",VLOOKUP(B332,学連登録!$C$2:$H$3000,6,FALSE))</f>
        <v/>
      </c>
      <c r="W332" s="377"/>
      <c r="X332" s="157"/>
      <c r="Y332" s="118" t="str">
        <f t="shared" si="462"/>
        <v/>
      </c>
      <c r="Z332" s="97" t="str">
        <f>IF(G332="","",VLOOKUP(G332,種目名!$O$5:$T$104,3,0))</f>
        <v/>
      </c>
      <c r="AA332" s="99" t="str">
        <f>IF(J332="","",VLOOKUP(J332,種目名!$O$5:$T$104,3,0))</f>
        <v/>
      </c>
      <c r="AB332" s="119" t="str">
        <f>IF(M332="","",VLOOKUP(M332,種目名!$O$5:$T$104,3,0))</f>
        <v/>
      </c>
      <c r="AC332" s="119" t="str">
        <f>IF(P332="","",VLOOKUP(AF332,種目名!$O$5:$T$104,3,0))</f>
        <v/>
      </c>
      <c r="AD332" s="120" t="str">
        <f>IF(S332="","",VLOOKUP(AI332,種目名!$O$5:$T$104,3,0))</f>
        <v/>
      </c>
      <c r="AE332" s="117">
        <f t="shared" si="463"/>
        <v>0</v>
      </c>
      <c r="AF332" s="157" t="str">
        <f t="shared" si="464"/>
        <v/>
      </c>
      <c r="AG332" s="157" t="str">
        <f t="shared" si="465"/>
        <v/>
      </c>
      <c r="AH332" s="117">
        <f t="shared" si="466"/>
        <v>0</v>
      </c>
      <c r="AI332" s="157" t="str">
        <f t="shared" si="467"/>
        <v/>
      </c>
      <c r="AJ332" s="157" t="str">
        <f t="shared" si="468"/>
        <v/>
      </c>
      <c r="AK332" s="390"/>
      <c r="AL332" s="171">
        <f t="shared" si="385"/>
        <v>0</v>
      </c>
      <c r="AM332" s="399">
        <f t="shared" si="386"/>
        <v>0</v>
      </c>
      <c r="AN332" s="399">
        <f>COUNTIF($B$12:B332,B332)</f>
        <v>0</v>
      </c>
      <c r="AO332" s="399"/>
      <c r="AP332" s="399" t="str">
        <f t="shared" si="387"/>
        <v/>
      </c>
      <c r="AQ332" s="399" t="str">
        <f t="shared" si="388"/>
        <v/>
      </c>
      <c r="AR332" s="399" t="str">
        <f t="shared" si="389"/>
        <v/>
      </c>
      <c r="AS332" s="399" t="str">
        <f t="shared" si="390"/>
        <v/>
      </c>
      <c r="AT332" s="399">
        <f t="shared" si="391"/>
        <v>0</v>
      </c>
      <c r="AU332" s="399" t="str">
        <f t="shared" si="392"/>
        <v/>
      </c>
      <c r="AV332" s="399" t="str">
        <f t="shared" si="393"/>
        <v/>
      </c>
      <c r="AW332" s="399" t="str">
        <f t="shared" si="394"/>
        <v/>
      </c>
      <c r="AX332" s="399" t="str">
        <f t="shared" si="395"/>
        <v/>
      </c>
      <c r="AY332" s="399" t="str">
        <f t="shared" si="396"/>
        <v/>
      </c>
      <c r="AZ332" s="399" t="str">
        <f t="shared" si="397"/>
        <v/>
      </c>
      <c r="BA332" s="399" t="str">
        <f t="shared" si="398"/>
        <v/>
      </c>
      <c r="BB332" s="399" t="str">
        <f t="shared" si="399"/>
        <v/>
      </c>
      <c r="BC332" s="399" t="str">
        <f t="shared" si="400"/>
        <v/>
      </c>
      <c r="BD332" s="403" t="str">
        <f t="shared" si="401"/>
        <v/>
      </c>
      <c r="BE332" s="393">
        <f t="shared" si="402"/>
        <v>0</v>
      </c>
      <c r="BF332" s="157"/>
      <c r="BG332" s="399">
        <f t="shared" si="403"/>
        <v>0</v>
      </c>
      <c r="BH332" s="399">
        <f t="shared" si="404"/>
        <v>0</v>
      </c>
      <c r="BI332" s="412">
        <f t="shared" si="405"/>
        <v>0</v>
      </c>
      <c r="BJ332" s="413">
        <f t="shared" ref="BJ332:BJ395" si="469">INT(BI332/10000)</f>
        <v>0</v>
      </c>
      <c r="BK332" s="398" t="str">
        <f t="shared" ref="BK332:BK395" si="470">RIGHT(INT(BI332/100),2)</f>
        <v>0</v>
      </c>
      <c r="BL332" s="398" t="str">
        <f t="shared" ref="BL332:BL395" si="471">RIGHT(INT(BI332/1),2)</f>
        <v>0</v>
      </c>
      <c r="BM332" s="412">
        <f t="shared" si="406"/>
        <v>0</v>
      </c>
      <c r="BN332" s="412" t="str">
        <f t="shared" si="407"/>
        <v>0m0</v>
      </c>
      <c r="BO332" s="399">
        <f t="shared" si="408"/>
        <v>0</v>
      </c>
      <c r="BP332" s="399">
        <f t="shared" si="409"/>
        <v>0</v>
      </c>
      <c r="BQ332" s="412">
        <f t="shared" si="410"/>
        <v>0</v>
      </c>
      <c r="BR332" s="413">
        <f t="shared" si="411"/>
        <v>0</v>
      </c>
      <c r="BS332" s="398" t="str">
        <f t="shared" si="412"/>
        <v>0</v>
      </c>
      <c r="BT332" s="398" t="str">
        <f t="shared" si="413"/>
        <v>0</v>
      </c>
      <c r="BU332" s="412">
        <f t="shared" si="414"/>
        <v>0</v>
      </c>
      <c r="BV332" s="412" t="str">
        <f t="shared" si="415"/>
        <v>0m0</v>
      </c>
      <c r="BW332" s="399">
        <f t="shared" si="416"/>
        <v>0</v>
      </c>
      <c r="BX332" s="399">
        <f t="shared" si="417"/>
        <v>0</v>
      </c>
      <c r="BY332" s="412">
        <f t="shared" si="418"/>
        <v>0</v>
      </c>
      <c r="BZ332" s="413">
        <f t="shared" si="419"/>
        <v>0</v>
      </c>
      <c r="CA332" s="398" t="str">
        <f t="shared" si="420"/>
        <v>0</v>
      </c>
      <c r="CB332" s="398" t="str">
        <f t="shared" si="421"/>
        <v>0</v>
      </c>
      <c r="CC332" s="412">
        <f t="shared" si="422"/>
        <v>0</v>
      </c>
      <c r="CD332" s="412" t="str">
        <f t="shared" si="423"/>
        <v>0m0</v>
      </c>
      <c r="CE332" s="399">
        <f t="shared" si="424"/>
        <v>0</v>
      </c>
      <c r="CF332" s="399">
        <f t="shared" si="425"/>
        <v>0</v>
      </c>
      <c r="CG332" s="412">
        <f t="shared" si="426"/>
        <v>0</v>
      </c>
      <c r="CH332" s="413">
        <f t="shared" si="427"/>
        <v>0</v>
      </c>
      <c r="CI332" s="398" t="str">
        <f t="shared" si="428"/>
        <v>0</v>
      </c>
      <c r="CJ332" s="398" t="str">
        <f t="shared" si="429"/>
        <v>0</v>
      </c>
      <c r="CK332" s="412">
        <f t="shared" si="430"/>
        <v>0</v>
      </c>
      <c r="CL332" s="412" t="str">
        <f t="shared" si="431"/>
        <v>0m0</v>
      </c>
      <c r="CM332" s="399">
        <f t="shared" si="432"/>
        <v>0</v>
      </c>
      <c r="CN332" s="399">
        <f t="shared" si="433"/>
        <v>0</v>
      </c>
      <c r="CO332" s="412">
        <f t="shared" si="434"/>
        <v>0</v>
      </c>
      <c r="CP332" s="413">
        <f t="shared" si="435"/>
        <v>0</v>
      </c>
      <c r="CQ332" s="398" t="str">
        <f t="shared" si="436"/>
        <v>0</v>
      </c>
      <c r="CR332" s="398" t="str">
        <f t="shared" si="437"/>
        <v>0</v>
      </c>
      <c r="CS332" s="412">
        <f t="shared" si="438"/>
        <v>0</v>
      </c>
      <c r="CT332" s="412" t="str">
        <f t="shared" si="439"/>
        <v>0m0</v>
      </c>
      <c r="CU332" s="412">
        <f t="shared" si="440"/>
        <v>0</v>
      </c>
      <c r="CV332" s="412">
        <f t="shared" si="441"/>
        <v>0</v>
      </c>
      <c r="CW332" s="412">
        <f t="shared" si="442"/>
        <v>0</v>
      </c>
      <c r="CX332" s="412">
        <f t="shared" si="443"/>
        <v>0</v>
      </c>
      <c r="CY332" s="412">
        <f t="shared" si="444"/>
        <v>0</v>
      </c>
      <c r="CZ332" s="412" t="str">
        <f t="shared" si="445"/>
        <v/>
      </c>
      <c r="DA332" s="412" t="str">
        <f t="shared" si="446"/>
        <v/>
      </c>
      <c r="DB332" s="412" t="str">
        <f t="shared" si="447"/>
        <v/>
      </c>
      <c r="DC332" s="412" t="str">
        <f t="shared" si="448"/>
        <v/>
      </c>
      <c r="DD332" s="412" t="str">
        <f t="shared" si="449"/>
        <v/>
      </c>
      <c r="DE332" s="412"/>
      <c r="DG332" s="412" t="str">
        <f t="shared" si="450"/>
        <v/>
      </c>
      <c r="DH332" s="412" t="str">
        <f t="shared" si="451"/>
        <v/>
      </c>
      <c r="DI332" s="412">
        <f t="shared" si="452"/>
        <v>0</v>
      </c>
      <c r="DJ332" s="412" t="str">
        <f t="shared" si="453"/>
        <v/>
      </c>
      <c r="DK332" s="412" t="str">
        <f t="shared" si="454"/>
        <v/>
      </c>
      <c r="DL332" s="412" t="str">
        <f t="shared" si="455"/>
        <v/>
      </c>
      <c r="DM332" s="412" t="str">
        <f t="shared" si="456"/>
        <v/>
      </c>
      <c r="DN332" s="412" t="str">
        <f t="shared" si="457"/>
        <v/>
      </c>
      <c r="DO332" s="412" t="str">
        <f t="shared" si="458"/>
        <v/>
      </c>
      <c r="DR332" s="494"/>
      <c r="DS332" s="393">
        <f t="shared" si="461"/>
        <v>0</v>
      </c>
      <c r="DT332" s="393">
        <f t="shared" si="459"/>
        <v>0</v>
      </c>
      <c r="DU332" s="411">
        <f t="shared" si="460"/>
        <v>0</v>
      </c>
      <c r="DX332" s="494" t="e">
        <f>IF(BG332&lt;270000,○,"")</f>
        <v>#NAME?</v>
      </c>
    </row>
    <row r="333" spans="1:128" s="411" customFormat="1" ht="18" hidden="1" customHeight="1" thickBot="1">
      <c r="A333" s="145" t="str">
        <f t="shared" ref="A333:A396" si="472">IF(C333="","",A332+1)</f>
        <v/>
      </c>
      <c r="B333" s="158"/>
      <c r="C333" s="31" t="str">
        <f>IF(B333="","",VLOOKUP(B333,学連登録!$C$2:$G$3000,2,FALSE))</f>
        <v/>
      </c>
      <c r="D333" s="32" t="str">
        <f>IF(B333="","",VLOOKUP(B333,学連登録!$C$2:$G$3000,3,FALSE))</f>
        <v/>
      </c>
      <c r="E333" s="33" t="str">
        <f>IF(B333="","",VLOOKUP(B333,学連登録!$C$2:$G$3000,4,FALSE))</f>
        <v/>
      </c>
      <c r="F333" s="383" t="str">
        <f>IF(B333="","",VLOOKUP(B333,学連登録!$C$2:$I$3000,7,FALSE))</f>
        <v/>
      </c>
      <c r="G333" s="159"/>
      <c r="H333" s="853"/>
      <c r="I333" s="854"/>
      <c r="J333" s="160"/>
      <c r="K333" s="825"/>
      <c r="L333" s="826"/>
      <c r="M333" s="160"/>
      <c r="N333" s="819"/>
      <c r="O333" s="820"/>
      <c r="P333" s="159"/>
      <c r="Q333" s="825"/>
      <c r="R333" s="826"/>
      <c r="S333" s="159"/>
      <c r="T333" s="825"/>
      <c r="U333" s="826"/>
      <c r="V333" s="103" t="str">
        <f>IF(B333="","",VLOOKUP(B333,学連登録!$C$2:$H$3000,6,FALSE))</f>
        <v/>
      </c>
      <c r="W333" s="377"/>
      <c r="X333" s="157"/>
      <c r="Y333" s="118" t="str">
        <f t="shared" si="462"/>
        <v/>
      </c>
      <c r="Z333" s="97" t="str">
        <f>IF(G333="","",VLOOKUP(G333,種目名!$O$5:$T$104,3,0))</f>
        <v/>
      </c>
      <c r="AA333" s="99" t="str">
        <f>IF(J333="","",VLOOKUP(J333,種目名!$O$5:$T$104,3,0))</f>
        <v/>
      </c>
      <c r="AB333" s="119" t="str">
        <f>IF(M333="","",VLOOKUP(M333,種目名!$O$5:$T$104,3,0))</f>
        <v/>
      </c>
      <c r="AC333" s="119" t="str">
        <f>IF(P333="","",VLOOKUP(AF333,種目名!$O$5:$T$104,3,0))</f>
        <v/>
      </c>
      <c r="AD333" s="120" t="str">
        <f>IF(S333="","",VLOOKUP(AI333,種目名!$O$5:$T$104,3,0))</f>
        <v/>
      </c>
      <c r="AE333" s="117">
        <f t="shared" si="463"/>
        <v>0</v>
      </c>
      <c r="AF333" s="157" t="str">
        <f t="shared" si="464"/>
        <v/>
      </c>
      <c r="AG333" s="157" t="str">
        <f t="shared" si="465"/>
        <v/>
      </c>
      <c r="AH333" s="117">
        <f t="shared" si="466"/>
        <v>0</v>
      </c>
      <c r="AI333" s="157" t="str">
        <f t="shared" si="467"/>
        <v/>
      </c>
      <c r="AJ333" s="157" t="str">
        <f t="shared" si="468"/>
        <v/>
      </c>
      <c r="AK333" s="390"/>
      <c r="AL333" s="171">
        <f t="shared" ref="AL333:AL396" si="473">IF(B333&gt;2000,1,0)</f>
        <v>0</v>
      </c>
      <c r="AM333" s="399">
        <f t="shared" ref="AM333:AM396" si="474">IF(B333="",0,IF(F333=$P$3,0,1))</f>
        <v>0</v>
      </c>
      <c r="AN333" s="399">
        <f>COUNTIF($B$12:B333,B333)</f>
        <v>0</v>
      </c>
      <c r="AO333" s="399"/>
      <c r="AP333" s="399" t="str">
        <f t="shared" ref="AP333:AP396" si="475">IF($B333="","",IF(C333="",1,0))</f>
        <v/>
      </c>
      <c r="AQ333" s="399" t="str">
        <f t="shared" ref="AQ333:AQ396" si="476">IF($B333="","",IF(D333="",1,0))</f>
        <v/>
      </c>
      <c r="AR333" s="399" t="str">
        <f t="shared" ref="AR333:AR396" si="477">IF($B333="","",IF(E333="",1,0))</f>
        <v/>
      </c>
      <c r="AS333" s="399" t="str">
        <f t="shared" ref="AS333:AS396" si="478">IF($B333="","",IF(F333="",1,0))</f>
        <v/>
      </c>
      <c r="AT333" s="399">
        <f t="shared" ref="AT333:AT396" si="479">IF(ISNA(OR(AO333:AS333)),1,SUM(AO333:AS333))</f>
        <v>0</v>
      </c>
      <c r="AU333" s="399" t="str">
        <f t="shared" ref="AU333:AU396" si="480">IF($B333="","",IF(G333="","",$B333&amp;"-"&amp;Z333))</f>
        <v/>
      </c>
      <c r="AV333" s="399" t="str">
        <f t="shared" ref="AV333:AV396" si="481">IF($B333="","",IF(J333="","",$B333&amp;"-"&amp;AA333))</f>
        <v/>
      </c>
      <c r="AW333" s="399" t="str">
        <f t="shared" ref="AW333:AW396" si="482">IF($B333="","",IF(M333="","",$B333&amp;"-"&amp;AB333))</f>
        <v/>
      </c>
      <c r="AX333" s="399" t="str">
        <f t="shared" ref="AX333:AX396" si="483">IF($B333="","",IF(P333="","",$B333&amp;"-"&amp;AC333))</f>
        <v/>
      </c>
      <c r="AY333" s="399" t="str">
        <f t="shared" ref="AY333:AY396" si="484">IF($B333="","",IF(S333="","",$B333&amp;"-"&amp;AD333))</f>
        <v/>
      </c>
      <c r="AZ333" s="399" t="str">
        <f t="shared" ref="AZ333:AZ396" si="485">IF(AU333="","",COUNTIF($AU$12:$AY$520,AU333))</f>
        <v/>
      </c>
      <c r="BA333" s="399" t="str">
        <f t="shared" ref="BA333:BA396" si="486">IF(AV333="","",COUNTIF($AU$12:$AY$520,AV333))</f>
        <v/>
      </c>
      <c r="BB333" s="399" t="str">
        <f t="shared" ref="BB333:BB396" si="487">IF(AW333="","",COUNTIF($AU$12:$AY$520,AW333))</f>
        <v/>
      </c>
      <c r="BC333" s="399" t="str">
        <f t="shared" ref="BC333:BC396" si="488">IF(AX333="","",COUNTIF($AU$12:$AY$520,AX333))</f>
        <v/>
      </c>
      <c r="BD333" s="403" t="str">
        <f t="shared" ref="BD333:BD396" si="489">IF(AY333="","",COUNTIF($AU$12:$AY$520,AY333))</f>
        <v/>
      </c>
      <c r="BE333" s="393">
        <f t="shared" ref="BE333:BE396" si="490">IF(MAX(AZ333:BD333)&gt;1,1,0)</f>
        <v>0</v>
      </c>
      <c r="BF333" s="157"/>
      <c r="BG333" s="399">
        <f t="shared" ref="BG333:BG396" si="491">IF(H333="",0,VALUE(SUBSTITUTE(H333,".","")))</f>
        <v>0</v>
      </c>
      <c r="BH333" s="399">
        <f t="shared" ref="BH333:BH396" si="492">IF(H333="",0,SUBSTITUTE(H333,"m",""))</f>
        <v>0</v>
      </c>
      <c r="BI333" s="412">
        <f t="shared" ref="BI333:BI396" si="493">VALUE(IF(COUNTIF(H333,"*.*")&gt;0,BG333,BH333))</f>
        <v>0</v>
      </c>
      <c r="BJ333" s="413">
        <f t="shared" si="469"/>
        <v>0</v>
      </c>
      <c r="BK333" s="398" t="str">
        <f t="shared" si="470"/>
        <v>0</v>
      </c>
      <c r="BL333" s="398" t="str">
        <f t="shared" si="471"/>
        <v>0</v>
      </c>
      <c r="BM333" s="412">
        <f t="shared" ref="BM333:BM396" si="494">IF(COUNTIF(H333,"*m*")&gt;0,"",IF(VALUE(BK333)&lt;60,0,1))</f>
        <v>0</v>
      </c>
      <c r="BN333" s="412" t="str">
        <f t="shared" ref="BN333:BN396" si="495">BK333&amp;"m"&amp;BL333</f>
        <v>0m0</v>
      </c>
      <c r="BO333" s="399">
        <f t="shared" ref="BO333:BO396" si="496">IF(K333="",0,VALUE(SUBSTITUTE(K333,".","")))</f>
        <v>0</v>
      </c>
      <c r="BP333" s="399">
        <f t="shared" ref="BP333:BP396" si="497">IF(K333="",0,SUBSTITUTE(K333,"m",""))</f>
        <v>0</v>
      </c>
      <c r="BQ333" s="412">
        <f t="shared" ref="BQ333:BQ396" si="498">VALUE(IF(COUNTIF(K333,"*.*")&gt;0,BO333,BP333))</f>
        <v>0</v>
      </c>
      <c r="BR333" s="413">
        <f t="shared" ref="BR333:BR396" si="499">INT(BQ333/10000)</f>
        <v>0</v>
      </c>
      <c r="BS333" s="398" t="str">
        <f t="shared" ref="BS333:BS396" si="500">RIGHT(INT(BQ333/100),2)</f>
        <v>0</v>
      </c>
      <c r="BT333" s="398" t="str">
        <f t="shared" ref="BT333:BT396" si="501">RIGHT(INT(BQ333/1),2)</f>
        <v>0</v>
      </c>
      <c r="BU333" s="412">
        <f t="shared" ref="BU333:BU396" si="502">IF(COUNTIF(K333,"*m*")&gt;0,"",IF(VALUE(BS333)&lt;60,0,1))</f>
        <v>0</v>
      </c>
      <c r="BV333" s="412" t="str">
        <f t="shared" ref="BV333:BV396" si="503">BS333&amp;"m"&amp;BT333</f>
        <v>0m0</v>
      </c>
      <c r="BW333" s="399">
        <f t="shared" ref="BW333:BW396" si="504">IF(N333="",0,VALUE(SUBSTITUTE(N333,".","")))</f>
        <v>0</v>
      </c>
      <c r="BX333" s="399">
        <f t="shared" ref="BX333:BX396" si="505">IF(N333="",0,SUBSTITUTE(N333,"m",""))</f>
        <v>0</v>
      </c>
      <c r="BY333" s="412">
        <f t="shared" ref="BY333:BY396" si="506">VALUE(IF(COUNTIF(N333,"*.*")&gt;0,BW333,BX333))</f>
        <v>0</v>
      </c>
      <c r="BZ333" s="413">
        <f t="shared" ref="BZ333:BZ396" si="507">INT(BY333/10000)</f>
        <v>0</v>
      </c>
      <c r="CA333" s="398" t="str">
        <f t="shared" ref="CA333:CA396" si="508">RIGHT(INT(BY333/100),2)</f>
        <v>0</v>
      </c>
      <c r="CB333" s="398" t="str">
        <f t="shared" ref="CB333:CB396" si="509">RIGHT(INT(BY333/1),2)</f>
        <v>0</v>
      </c>
      <c r="CC333" s="412">
        <f t="shared" ref="CC333:CC396" si="510">IF(COUNTIF(N333,"*m*")&gt;0,"",IF(VALUE(CA333)&lt;60,0,1))</f>
        <v>0</v>
      </c>
      <c r="CD333" s="412" t="str">
        <f t="shared" ref="CD333:CD396" si="511">CA333&amp;"m"&amp;CB333</f>
        <v>0m0</v>
      </c>
      <c r="CE333" s="399">
        <f t="shared" ref="CE333:CE396" si="512">IF(Q333="",0,VALUE(SUBSTITUTE(Q333,".","")))</f>
        <v>0</v>
      </c>
      <c r="CF333" s="399">
        <f t="shared" ref="CF333:CF396" si="513">IF(Q333="",0,SUBSTITUTE(Q333,"m",""))</f>
        <v>0</v>
      </c>
      <c r="CG333" s="412">
        <f t="shared" ref="CG333:CG396" si="514">VALUE(IF(COUNTIF(Q333,"*.*")&gt;0,CE333,CF333))</f>
        <v>0</v>
      </c>
      <c r="CH333" s="413">
        <f t="shared" ref="CH333:CH396" si="515">INT(CG333/10000)</f>
        <v>0</v>
      </c>
      <c r="CI333" s="398" t="str">
        <f t="shared" ref="CI333:CI396" si="516">RIGHT(INT(CG333/100),2)</f>
        <v>0</v>
      </c>
      <c r="CJ333" s="398" t="str">
        <f t="shared" ref="CJ333:CJ396" si="517">RIGHT(INT(CG333/1),2)</f>
        <v>0</v>
      </c>
      <c r="CK333" s="412">
        <f t="shared" ref="CK333:CK396" si="518">IF(COUNTIF(Q333,"*m*")&gt;0,"",IF(VALUE(CI333)&lt;60,0,1))</f>
        <v>0</v>
      </c>
      <c r="CL333" s="412" t="str">
        <f t="shared" ref="CL333:CL396" si="519">CI333&amp;"m"&amp;CJ333</f>
        <v>0m0</v>
      </c>
      <c r="CM333" s="399">
        <f t="shared" ref="CM333:CM396" si="520">IF(T333="",0,VALUE(SUBSTITUTE(T333,".","")))</f>
        <v>0</v>
      </c>
      <c r="CN333" s="399">
        <f t="shared" ref="CN333:CN396" si="521">IF(T333="",0,SUBSTITUTE(T333,"m",""))</f>
        <v>0</v>
      </c>
      <c r="CO333" s="412">
        <f t="shared" ref="CO333:CO396" si="522">VALUE(IF(COUNTIF(T333,"*.*")&gt;0,CM333,CN333))</f>
        <v>0</v>
      </c>
      <c r="CP333" s="413">
        <f t="shared" ref="CP333:CP396" si="523">INT(CO333/10000)</f>
        <v>0</v>
      </c>
      <c r="CQ333" s="398" t="str">
        <f t="shared" ref="CQ333:CQ396" si="524">RIGHT(INT(CO333/100),2)</f>
        <v>0</v>
      </c>
      <c r="CR333" s="398" t="str">
        <f t="shared" ref="CR333:CR396" si="525">RIGHT(INT(CO333/1),2)</f>
        <v>0</v>
      </c>
      <c r="CS333" s="412">
        <f t="shared" ref="CS333:CS396" si="526">IF(COUNTIF(T333,"*m*")&gt;0,"",IF(VALUE(CQ333)&lt;60,0,1))</f>
        <v>0</v>
      </c>
      <c r="CT333" s="412" t="str">
        <f t="shared" ref="CT333:CT396" si="527">CQ333&amp;"m"&amp;CR333</f>
        <v>0m0</v>
      </c>
      <c r="CU333" s="412">
        <f t="shared" ref="CU333:CU396" si="528">IF(AND($D333="",H333&gt;0),1,0)</f>
        <v>0</v>
      </c>
      <c r="CV333" s="412">
        <f t="shared" ref="CV333:CV396" si="529">IF(AND($D333="",J333&gt;0),1,IF(AND($D333="",K333&gt;0),1,0))</f>
        <v>0</v>
      </c>
      <c r="CW333" s="412">
        <f t="shared" ref="CW333:CW396" si="530">IF(AND($D333="",M333&gt;0),1,IF(AND($D333="",N333&gt;0),1,0))</f>
        <v>0</v>
      </c>
      <c r="CX333" s="412">
        <f t="shared" ref="CX333:CX396" si="531">IF(AND($D333="",P333&gt;0),1,IF(AND($D333="",Q333&gt;0),1,0))</f>
        <v>0</v>
      </c>
      <c r="CY333" s="412">
        <f t="shared" ref="CY333:CY396" si="532">IF(AND($D333="",S333&gt;0),1,IF(AND($D333="",T333&gt;0),1,0))</f>
        <v>0</v>
      </c>
      <c r="CZ333" s="412" t="str">
        <f t="shared" ref="CZ333:CZ396" si="533">IF(AND(G333="",H333&gt;0),1,"")</f>
        <v/>
      </c>
      <c r="DA333" s="412" t="str">
        <f t="shared" ref="DA333:DA396" si="534">IF(AND(J333="",K333&gt;0),1,"")</f>
        <v/>
      </c>
      <c r="DB333" s="412" t="str">
        <f t="shared" ref="DB333:DB396" si="535">IF(AND(M333="",N333&gt;0),1,"")</f>
        <v/>
      </c>
      <c r="DC333" s="412" t="str">
        <f t="shared" ref="DC333:DC396" si="536">IF(AND(P333="",Q333&gt;0),1,"")</f>
        <v/>
      </c>
      <c r="DD333" s="412" t="str">
        <f t="shared" ref="DD333:DD396" si="537">IF(AND(S333="",T333&gt;0),1,"")</f>
        <v/>
      </c>
      <c r="DE333" s="412"/>
      <c r="DG333" s="412" t="str">
        <f t="shared" ref="DG333:DG396" si="538">IF(B333="","",VALUE(Q333))</f>
        <v/>
      </c>
      <c r="DH333" s="412" t="str">
        <f t="shared" ref="DH333:DH396" si="539">IF(B333="","",VALUE(T333))</f>
        <v/>
      </c>
      <c r="DI333" s="412">
        <f t="shared" ref="DI333:DI396" si="540">IF(AND(B333&gt;0,COUNTA(G333:U333)=0),1,0)</f>
        <v>0</v>
      </c>
      <c r="DJ333" s="412" t="str">
        <f t="shared" ref="DJ333:DJ396" si="541">IF(AND(COUNTIF(G333,"*m*")&gt;0,COUNTIF(H333,"*m*")&gt;0),1,"")</f>
        <v/>
      </c>
      <c r="DK333" s="412" t="str">
        <f t="shared" ref="DK333:DK396" si="542">IF(AND(COUNTIF(J333,"*m*")&gt;0,COUNTIF(K333,"*m*")&gt;0),1,"")</f>
        <v/>
      </c>
      <c r="DL333" s="412" t="str">
        <f t="shared" ref="DL333:DL396" si="543">IF(AND(COUNTIF(M333,"*m*")&gt;0,COUNTIF(N333,"*m*")&gt;0),1,"")</f>
        <v/>
      </c>
      <c r="DM333" s="412" t="str">
        <f t="shared" ref="DM333:DM396" si="544">IF(AND(COUNTIF(G333,"*跳*")&gt;0,COUNTIF(H333,"*.*")&gt;0),1,IF(AND(COUNTIF(G333,"*投*")&gt;0,COUNTIF(H333,"*.*")&gt;0),1,""))</f>
        <v/>
      </c>
      <c r="DN333" s="412" t="str">
        <f t="shared" ref="DN333:DN396" si="545">IF(AND(COUNTIF(J333,"*跳*")&gt;0,COUNTIF(K333,"*.*")&gt;0),1,IF(AND(COUNTIF(J333,"*投*")&gt;0,COUNTIF(K333,"*.*")&gt;0),1,""))</f>
        <v/>
      </c>
      <c r="DO333" s="412" t="str">
        <f t="shared" ref="DO333:DO396" si="546">IF(AND(COUNTIF(M333,"*跳*")&gt;0,COUNTIF(N333,"*.*")&gt;0),1,IF(AND(COUNTIF(M333,"*投*")&gt;0,COUNTIF(N333,"*.*")&gt;0),1,""))</f>
        <v/>
      </c>
      <c r="DR333" s="494"/>
      <c r="DS333" s="393">
        <f t="shared" si="461"/>
        <v>0</v>
      </c>
      <c r="DT333" s="393">
        <f t="shared" ref="DT333:DT396" si="547">IF($M333="",0,IF($O333="",1,0))</f>
        <v>0</v>
      </c>
      <c r="DU333" s="411">
        <f t="shared" ref="DU333:DU396" si="548">IF(AND(DQ333="",DR333=""),0,IF(H333="",1,0))</f>
        <v>0</v>
      </c>
      <c r="DX333" s="494" t="e">
        <f>IF(BG333&lt;270000,○,"")</f>
        <v>#NAME?</v>
      </c>
    </row>
    <row r="334" spans="1:128" s="411" customFormat="1" ht="18" hidden="1" customHeight="1" thickBot="1">
      <c r="A334" s="145" t="str">
        <f t="shared" si="472"/>
        <v/>
      </c>
      <c r="B334" s="158"/>
      <c r="C334" s="31" t="str">
        <f>IF(B334="","",VLOOKUP(B334,学連登録!$C$2:$G$3000,2,FALSE))</f>
        <v/>
      </c>
      <c r="D334" s="32" t="str">
        <f>IF(B334="","",VLOOKUP(B334,学連登録!$C$2:$G$3000,3,FALSE))</f>
        <v/>
      </c>
      <c r="E334" s="33" t="str">
        <f>IF(B334="","",VLOOKUP(B334,学連登録!$C$2:$G$3000,4,FALSE))</f>
        <v/>
      </c>
      <c r="F334" s="383" t="str">
        <f>IF(B334="","",VLOOKUP(B334,学連登録!$C$2:$I$3000,7,FALSE))</f>
        <v/>
      </c>
      <c r="G334" s="159"/>
      <c r="H334" s="853"/>
      <c r="I334" s="854"/>
      <c r="J334" s="160"/>
      <c r="K334" s="825"/>
      <c r="L334" s="826"/>
      <c r="M334" s="160"/>
      <c r="N334" s="819"/>
      <c r="O334" s="820"/>
      <c r="P334" s="159"/>
      <c r="Q334" s="825"/>
      <c r="R334" s="826"/>
      <c r="S334" s="159"/>
      <c r="T334" s="825"/>
      <c r="U334" s="826"/>
      <c r="V334" s="103" t="str">
        <f>IF(B334="","",VLOOKUP(B334,学連登録!$C$2:$H$3000,6,FALSE))</f>
        <v/>
      </c>
      <c r="W334" s="377"/>
      <c r="X334" s="157"/>
      <c r="Y334" s="118" t="str">
        <f t="shared" si="462"/>
        <v/>
      </c>
      <c r="Z334" s="97" t="str">
        <f>IF(G334="","",VLOOKUP(G334,種目名!$O$5:$T$104,3,0))</f>
        <v/>
      </c>
      <c r="AA334" s="99" t="str">
        <f>IF(J334="","",VLOOKUP(J334,種目名!$O$5:$T$104,3,0))</f>
        <v/>
      </c>
      <c r="AB334" s="119" t="str">
        <f>IF(M334="","",VLOOKUP(M334,種目名!$O$5:$T$104,3,0))</f>
        <v/>
      </c>
      <c r="AC334" s="119" t="str">
        <f>IF(P334="","",VLOOKUP(AF334,種目名!$O$5:$T$104,3,0))</f>
        <v/>
      </c>
      <c r="AD334" s="120" t="str">
        <f>IF(S334="","",VLOOKUP(AI334,種目名!$O$5:$T$104,3,0))</f>
        <v/>
      </c>
      <c r="AE334" s="117">
        <f t="shared" si="463"/>
        <v>0</v>
      </c>
      <c r="AF334" s="157" t="str">
        <f t="shared" si="464"/>
        <v/>
      </c>
      <c r="AG334" s="157" t="str">
        <f t="shared" si="465"/>
        <v/>
      </c>
      <c r="AH334" s="117">
        <f t="shared" si="466"/>
        <v>0</v>
      </c>
      <c r="AI334" s="157" t="str">
        <f t="shared" si="467"/>
        <v/>
      </c>
      <c r="AJ334" s="157" t="str">
        <f t="shared" si="468"/>
        <v/>
      </c>
      <c r="AK334" s="390"/>
      <c r="AL334" s="171">
        <f t="shared" si="473"/>
        <v>0</v>
      </c>
      <c r="AM334" s="399">
        <f t="shared" si="474"/>
        <v>0</v>
      </c>
      <c r="AN334" s="399">
        <f>COUNTIF($B$12:B334,B334)</f>
        <v>0</v>
      </c>
      <c r="AO334" s="399"/>
      <c r="AP334" s="399" t="str">
        <f t="shared" si="475"/>
        <v/>
      </c>
      <c r="AQ334" s="399" t="str">
        <f t="shared" si="476"/>
        <v/>
      </c>
      <c r="AR334" s="399" t="str">
        <f t="shared" si="477"/>
        <v/>
      </c>
      <c r="AS334" s="399" t="str">
        <f t="shared" si="478"/>
        <v/>
      </c>
      <c r="AT334" s="399">
        <f t="shared" si="479"/>
        <v>0</v>
      </c>
      <c r="AU334" s="399" t="str">
        <f t="shared" si="480"/>
        <v/>
      </c>
      <c r="AV334" s="399" t="str">
        <f t="shared" si="481"/>
        <v/>
      </c>
      <c r="AW334" s="399" t="str">
        <f t="shared" si="482"/>
        <v/>
      </c>
      <c r="AX334" s="399" t="str">
        <f t="shared" si="483"/>
        <v/>
      </c>
      <c r="AY334" s="399" t="str">
        <f t="shared" si="484"/>
        <v/>
      </c>
      <c r="AZ334" s="399" t="str">
        <f t="shared" si="485"/>
        <v/>
      </c>
      <c r="BA334" s="399" t="str">
        <f t="shared" si="486"/>
        <v/>
      </c>
      <c r="BB334" s="399" t="str">
        <f t="shared" si="487"/>
        <v/>
      </c>
      <c r="BC334" s="399" t="str">
        <f t="shared" si="488"/>
        <v/>
      </c>
      <c r="BD334" s="403" t="str">
        <f t="shared" si="489"/>
        <v/>
      </c>
      <c r="BE334" s="393">
        <f t="shared" si="490"/>
        <v>0</v>
      </c>
      <c r="BF334" s="157"/>
      <c r="BG334" s="399">
        <f t="shared" si="491"/>
        <v>0</v>
      </c>
      <c r="BH334" s="399">
        <f t="shared" si="492"/>
        <v>0</v>
      </c>
      <c r="BI334" s="412">
        <f t="shared" si="493"/>
        <v>0</v>
      </c>
      <c r="BJ334" s="413">
        <f t="shared" si="469"/>
        <v>0</v>
      </c>
      <c r="BK334" s="398" t="str">
        <f t="shared" si="470"/>
        <v>0</v>
      </c>
      <c r="BL334" s="398" t="str">
        <f t="shared" si="471"/>
        <v>0</v>
      </c>
      <c r="BM334" s="412">
        <f t="shared" si="494"/>
        <v>0</v>
      </c>
      <c r="BN334" s="412" t="str">
        <f t="shared" si="495"/>
        <v>0m0</v>
      </c>
      <c r="BO334" s="399">
        <f t="shared" si="496"/>
        <v>0</v>
      </c>
      <c r="BP334" s="399">
        <f t="shared" si="497"/>
        <v>0</v>
      </c>
      <c r="BQ334" s="412">
        <f t="shared" si="498"/>
        <v>0</v>
      </c>
      <c r="BR334" s="413">
        <f t="shared" si="499"/>
        <v>0</v>
      </c>
      <c r="BS334" s="398" t="str">
        <f t="shared" si="500"/>
        <v>0</v>
      </c>
      <c r="BT334" s="398" t="str">
        <f t="shared" si="501"/>
        <v>0</v>
      </c>
      <c r="BU334" s="412">
        <f t="shared" si="502"/>
        <v>0</v>
      </c>
      <c r="BV334" s="412" t="str">
        <f t="shared" si="503"/>
        <v>0m0</v>
      </c>
      <c r="BW334" s="399">
        <f t="shared" si="504"/>
        <v>0</v>
      </c>
      <c r="BX334" s="399">
        <f t="shared" si="505"/>
        <v>0</v>
      </c>
      <c r="BY334" s="412">
        <f t="shared" si="506"/>
        <v>0</v>
      </c>
      <c r="BZ334" s="413">
        <f t="shared" si="507"/>
        <v>0</v>
      </c>
      <c r="CA334" s="398" t="str">
        <f t="shared" si="508"/>
        <v>0</v>
      </c>
      <c r="CB334" s="398" t="str">
        <f t="shared" si="509"/>
        <v>0</v>
      </c>
      <c r="CC334" s="412">
        <f t="shared" si="510"/>
        <v>0</v>
      </c>
      <c r="CD334" s="412" t="str">
        <f t="shared" si="511"/>
        <v>0m0</v>
      </c>
      <c r="CE334" s="399">
        <f t="shared" si="512"/>
        <v>0</v>
      </c>
      <c r="CF334" s="399">
        <f t="shared" si="513"/>
        <v>0</v>
      </c>
      <c r="CG334" s="412">
        <f t="shared" si="514"/>
        <v>0</v>
      </c>
      <c r="CH334" s="413">
        <f t="shared" si="515"/>
        <v>0</v>
      </c>
      <c r="CI334" s="398" t="str">
        <f t="shared" si="516"/>
        <v>0</v>
      </c>
      <c r="CJ334" s="398" t="str">
        <f t="shared" si="517"/>
        <v>0</v>
      </c>
      <c r="CK334" s="412">
        <f t="shared" si="518"/>
        <v>0</v>
      </c>
      <c r="CL334" s="412" t="str">
        <f t="shared" si="519"/>
        <v>0m0</v>
      </c>
      <c r="CM334" s="399">
        <f t="shared" si="520"/>
        <v>0</v>
      </c>
      <c r="CN334" s="399">
        <f t="shared" si="521"/>
        <v>0</v>
      </c>
      <c r="CO334" s="412">
        <f t="shared" si="522"/>
        <v>0</v>
      </c>
      <c r="CP334" s="413">
        <f t="shared" si="523"/>
        <v>0</v>
      </c>
      <c r="CQ334" s="398" t="str">
        <f t="shared" si="524"/>
        <v>0</v>
      </c>
      <c r="CR334" s="398" t="str">
        <f t="shared" si="525"/>
        <v>0</v>
      </c>
      <c r="CS334" s="412">
        <f t="shared" si="526"/>
        <v>0</v>
      </c>
      <c r="CT334" s="412" t="str">
        <f t="shared" si="527"/>
        <v>0m0</v>
      </c>
      <c r="CU334" s="412">
        <f t="shared" si="528"/>
        <v>0</v>
      </c>
      <c r="CV334" s="412">
        <f t="shared" si="529"/>
        <v>0</v>
      </c>
      <c r="CW334" s="412">
        <f t="shared" si="530"/>
        <v>0</v>
      </c>
      <c r="CX334" s="412">
        <f t="shared" si="531"/>
        <v>0</v>
      </c>
      <c r="CY334" s="412">
        <f t="shared" si="532"/>
        <v>0</v>
      </c>
      <c r="CZ334" s="412" t="str">
        <f t="shared" si="533"/>
        <v/>
      </c>
      <c r="DA334" s="412" t="str">
        <f t="shared" si="534"/>
        <v/>
      </c>
      <c r="DB334" s="412" t="str">
        <f t="shared" si="535"/>
        <v/>
      </c>
      <c r="DC334" s="412" t="str">
        <f t="shared" si="536"/>
        <v/>
      </c>
      <c r="DD334" s="412" t="str">
        <f t="shared" si="537"/>
        <v/>
      </c>
      <c r="DE334" s="412"/>
      <c r="DG334" s="412" t="str">
        <f t="shared" si="538"/>
        <v/>
      </c>
      <c r="DH334" s="412" t="str">
        <f t="shared" si="539"/>
        <v/>
      </c>
      <c r="DI334" s="412">
        <f t="shared" si="540"/>
        <v>0</v>
      </c>
      <c r="DJ334" s="412" t="str">
        <f t="shared" si="541"/>
        <v/>
      </c>
      <c r="DK334" s="412" t="str">
        <f t="shared" si="542"/>
        <v/>
      </c>
      <c r="DL334" s="412" t="str">
        <f t="shared" si="543"/>
        <v/>
      </c>
      <c r="DM334" s="412" t="str">
        <f t="shared" si="544"/>
        <v/>
      </c>
      <c r="DN334" s="412" t="str">
        <f t="shared" si="545"/>
        <v/>
      </c>
      <c r="DO334" s="412" t="str">
        <f t="shared" si="546"/>
        <v/>
      </c>
      <c r="DR334" s="494"/>
      <c r="DS334" s="393">
        <f t="shared" ref="DS334:DS397" si="549">IF(CN334="",0,IF(OR(CN334&lt;$AT$12,CN334&gt;$AT$13),1,0))</f>
        <v>0</v>
      </c>
      <c r="DT334" s="393">
        <f t="shared" si="547"/>
        <v>0</v>
      </c>
      <c r="DU334" s="411">
        <f t="shared" si="548"/>
        <v>0</v>
      </c>
      <c r="DX334" s="494" t="e">
        <f>IF(BG334&lt;270000,○,"")</f>
        <v>#NAME?</v>
      </c>
    </row>
    <row r="335" spans="1:128" s="411" customFormat="1" ht="18" hidden="1" customHeight="1" thickBot="1">
      <c r="A335" s="145" t="str">
        <f t="shared" si="472"/>
        <v/>
      </c>
      <c r="B335" s="158"/>
      <c r="C335" s="31" t="str">
        <f>IF(B335="","",VLOOKUP(B335,学連登録!$C$2:$G$3000,2,FALSE))</f>
        <v/>
      </c>
      <c r="D335" s="32" t="str">
        <f>IF(B335="","",VLOOKUP(B335,学連登録!$C$2:$G$3000,3,FALSE))</f>
        <v/>
      </c>
      <c r="E335" s="33" t="str">
        <f>IF(B335="","",VLOOKUP(B335,学連登録!$C$2:$G$3000,4,FALSE))</f>
        <v/>
      </c>
      <c r="F335" s="383" t="str">
        <f>IF(B335="","",VLOOKUP(B335,学連登録!$C$2:$I$3000,7,FALSE))</f>
        <v/>
      </c>
      <c r="G335" s="159"/>
      <c r="H335" s="853"/>
      <c r="I335" s="854"/>
      <c r="J335" s="160"/>
      <c r="K335" s="825"/>
      <c r="L335" s="826"/>
      <c r="M335" s="160"/>
      <c r="N335" s="819"/>
      <c r="O335" s="820"/>
      <c r="P335" s="159"/>
      <c r="Q335" s="825"/>
      <c r="R335" s="826"/>
      <c r="S335" s="159"/>
      <c r="T335" s="825"/>
      <c r="U335" s="826"/>
      <c r="V335" s="103" t="str">
        <f>IF(B335="","",VLOOKUP(B335,学連登録!$C$2:$H$3000,6,FALSE))</f>
        <v/>
      </c>
      <c r="W335" s="377"/>
      <c r="X335" s="157"/>
      <c r="Y335" s="118" t="str">
        <f t="shared" si="462"/>
        <v/>
      </c>
      <c r="Z335" s="97" t="str">
        <f>IF(G335="","",VLOOKUP(G335,種目名!$O$5:$T$104,3,0))</f>
        <v/>
      </c>
      <c r="AA335" s="99" t="str">
        <f>IF(J335="","",VLOOKUP(J335,種目名!$O$5:$T$104,3,0))</f>
        <v/>
      </c>
      <c r="AB335" s="119" t="str">
        <f>IF(M335="","",VLOOKUP(M335,種目名!$O$5:$T$104,3,0))</f>
        <v/>
      </c>
      <c r="AC335" s="119" t="str">
        <f>IF(P335="","",VLOOKUP(AF335,種目名!$O$5:$T$104,3,0))</f>
        <v/>
      </c>
      <c r="AD335" s="120" t="str">
        <f>IF(S335="","",VLOOKUP(AI335,種目名!$O$5:$T$104,3,0))</f>
        <v/>
      </c>
      <c r="AE335" s="117">
        <f t="shared" si="463"/>
        <v>0</v>
      </c>
      <c r="AF335" s="157" t="str">
        <f t="shared" si="464"/>
        <v/>
      </c>
      <c r="AG335" s="157" t="str">
        <f t="shared" si="465"/>
        <v/>
      </c>
      <c r="AH335" s="117">
        <f t="shared" si="466"/>
        <v>0</v>
      </c>
      <c r="AI335" s="157" t="str">
        <f t="shared" si="467"/>
        <v/>
      </c>
      <c r="AJ335" s="157" t="str">
        <f t="shared" si="468"/>
        <v/>
      </c>
      <c r="AK335" s="390"/>
      <c r="AL335" s="171">
        <f t="shared" si="473"/>
        <v>0</v>
      </c>
      <c r="AM335" s="399">
        <f t="shared" si="474"/>
        <v>0</v>
      </c>
      <c r="AN335" s="399">
        <f>COUNTIF($B$12:B335,B335)</f>
        <v>0</v>
      </c>
      <c r="AO335" s="399"/>
      <c r="AP335" s="399" t="str">
        <f t="shared" si="475"/>
        <v/>
      </c>
      <c r="AQ335" s="399" t="str">
        <f t="shared" si="476"/>
        <v/>
      </c>
      <c r="AR335" s="399" t="str">
        <f t="shared" si="477"/>
        <v/>
      </c>
      <c r="AS335" s="399" t="str">
        <f t="shared" si="478"/>
        <v/>
      </c>
      <c r="AT335" s="399">
        <f t="shared" si="479"/>
        <v>0</v>
      </c>
      <c r="AU335" s="399" t="str">
        <f t="shared" si="480"/>
        <v/>
      </c>
      <c r="AV335" s="399" t="str">
        <f t="shared" si="481"/>
        <v/>
      </c>
      <c r="AW335" s="399" t="str">
        <f t="shared" si="482"/>
        <v/>
      </c>
      <c r="AX335" s="399" t="str">
        <f t="shared" si="483"/>
        <v/>
      </c>
      <c r="AY335" s="399" t="str">
        <f t="shared" si="484"/>
        <v/>
      </c>
      <c r="AZ335" s="399" t="str">
        <f t="shared" si="485"/>
        <v/>
      </c>
      <c r="BA335" s="399" t="str">
        <f t="shared" si="486"/>
        <v/>
      </c>
      <c r="BB335" s="399" t="str">
        <f t="shared" si="487"/>
        <v/>
      </c>
      <c r="BC335" s="399" t="str">
        <f t="shared" si="488"/>
        <v/>
      </c>
      <c r="BD335" s="403" t="str">
        <f t="shared" si="489"/>
        <v/>
      </c>
      <c r="BE335" s="393">
        <f t="shared" si="490"/>
        <v>0</v>
      </c>
      <c r="BF335" s="157"/>
      <c r="BG335" s="399">
        <f t="shared" si="491"/>
        <v>0</v>
      </c>
      <c r="BH335" s="399">
        <f t="shared" si="492"/>
        <v>0</v>
      </c>
      <c r="BI335" s="412">
        <f t="shared" si="493"/>
        <v>0</v>
      </c>
      <c r="BJ335" s="413">
        <f t="shared" si="469"/>
        <v>0</v>
      </c>
      <c r="BK335" s="398" t="str">
        <f t="shared" si="470"/>
        <v>0</v>
      </c>
      <c r="BL335" s="398" t="str">
        <f t="shared" si="471"/>
        <v>0</v>
      </c>
      <c r="BM335" s="412">
        <f t="shared" si="494"/>
        <v>0</v>
      </c>
      <c r="BN335" s="412" t="str">
        <f t="shared" si="495"/>
        <v>0m0</v>
      </c>
      <c r="BO335" s="399">
        <f t="shared" si="496"/>
        <v>0</v>
      </c>
      <c r="BP335" s="399">
        <f t="shared" si="497"/>
        <v>0</v>
      </c>
      <c r="BQ335" s="412">
        <f t="shared" si="498"/>
        <v>0</v>
      </c>
      <c r="BR335" s="413">
        <f t="shared" si="499"/>
        <v>0</v>
      </c>
      <c r="BS335" s="398" t="str">
        <f t="shared" si="500"/>
        <v>0</v>
      </c>
      <c r="BT335" s="398" t="str">
        <f t="shared" si="501"/>
        <v>0</v>
      </c>
      <c r="BU335" s="412">
        <f t="shared" si="502"/>
        <v>0</v>
      </c>
      <c r="BV335" s="412" t="str">
        <f t="shared" si="503"/>
        <v>0m0</v>
      </c>
      <c r="BW335" s="399">
        <f t="shared" si="504"/>
        <v>0</v>
      </c>
      <c r="BX335" s="399">
        <f t="shared" si="505"/>
        <v>0</v>
      </c>
      <c r="BY335" s="412">
        <f t="shared" si="506"/>
        <v>0</v>
      </c>
      <c r="BZ335" s="413">
        <f t="shared" si="507"/>
        <v>0</v>
      </c>
      <c r="CA335" s="398" t="str">
        <f t="shared" si="508"/>
        <v>0</v>
      </c>
      <c r="CB335" s="398" t="str">
        <f t="shared" si="509"/>
        <v>0</v>
      </c>
      <c r="CC335" s="412">
        <f t="shared" si="510"/>
        <v>0</v>
      </c>
      <c r="CD335" s="412" t="str">
        <f t="shared" si="511"/>
        <v>0m0</v>
      </c>
      <c r="CE335" s="399">
        <f t="shared" si="512"/>
        <v>0</v>
      </c>
      <c r="CF335" s="399">
        <f t="shared" si="513"/>
        <v>0</v>
      </c>
      <c r="CG335" s="412">
        <f t="shared" si="514"/>
        <v>0</v>
      </c>
      <c r="CH335" s="413">
        <f t="shared" si="515"/>
        <v>0</v>
      </c>
      <c r="CI335" s="398" t="str">
        <f t="shared" si="516"/>
        <v>0</v>
      </c>
      <c r="CJ335" s="398" t="str">
        <f t="shared" si="517"/>
        <v>0</v>
      </c>
      <c r="CK335" s="412">
        <f t="shared" si="518"/>
        <v>0</v>
      </c>
      <c r="CL335" s="412" t="str">
        <f t="shared" si="519"/>
        <v>0m0</v>
      </c>
      <c r="CM335" s="399">
        <f t="shared" si="520"/>
        <v>0</v>
      </c>
      <c r="CN335" s="399">
        <f t="shared" si="521"/>
        <v>0</v>
      </c>
      <c r="CO335" s="412">
        <f t="shared" si="522"/>
        <v>0</v>
      </c>
      <c r="CP335" s="413">
        <f t="shared" si="523"/>
        <v>0</v>
      </c>
      <c r="CQ335" s="398" t="str">
        <f t="shared" si="524"/>
        <v>0</v>
      </c>
      <c r="CR335" s="398" t="str">
        <f t="shared" si="525"/>
        <v>0</v>
      </c>
      <c r="CS335" s="412">
        <f t="shared" si="526"/>
        <v>0</v>
      </c>
      <c r="CT335" s="412" t="str">
        <f t="shared" si="527"/>
        <v>0m0</v>
      </c>
      <c r="CU335" s="412">
        <f t="shared" si="528"/>
        <v>0</v>
      </c>
      <c r="CV335" s="412">
        <f t="shared" si="529"/>
        <v>0</v>
      </c>
      <c r="CW335" s="412">
        <f t="shared" si="530"/>
        <v>0</v>
      </c>
      <c r="CX335" s="412">
        <f t="shared" si="531"/>
        <v>0</v>
      </c>
      <c r="CY335" s="412">
        <f t="shared" si="532"/>
        <v>0</v>
      </c>
      <c r="CZ335" s="412" t="str">
        <f t="shared" si="533"/>
        <v/>
      </c>
      <c r="DA335" s="412" t="str">
        <f t="shared" si="534"/>
        <v/>
      </c>
      <c r="DB335" s="412" t="str">
        <f t="shared" si="535"/>
        <v/>
      </c>
      <c r="DC335" s="412" t="str">
        <f t="shared" si="536"/>
        <v/>
      </c>
      <c r="DD335" s="412" t="str">
        <f t="shared" si="537"/>
        <v/>
      </c>
      <c r="DE335" s="412"/>
      <c r="DG335" s="412" t="str">
        <f t="shared" si="538"/>
        <v/>
      </c>
      <c r="DH335" s="412" t="str">
        <f t="shared" si="539"/>
        <v/>
      </c>
      <c r="DI335" s="412">
        <f t="shared" si="540"/>
        <v>0</v>
      </c>
      <c r="DJ335" s="412" t="str">
        <f t="shared" si="541"/>
        <v/>
      </c>
      <c r="DK335" s="412" t="str">
        <f t="shared" si="542"/>
        <v/>
      </c>
      <c r="DL335" s="412" t="str">
        <f t="shared" si="543"/>
        <v/>
      </c>
      <c r="DM335" s="412" t="str">
        <f t="shared" si="544"/>
        <v/>
      </c>
      <c r="DN335" s="412" t="str">
        <f t="shared" si="545"/>
        <v/>
      </c>
      <c r="DO335" s="412" t="str">
        <f t="shared" si="546"/>
        <v/>
      </c>
      <c r="DR335" s="494"/>
      <c r="DS335" s="393">
        <f t="shared" si="549"/>
        <v>0</v>
      </c>
      <c r="DT335" s="393">
        <f t="shared" si="547"/>
        <v>0</v>
      </c>
      <c r="DU335" s="411">
        <f t="shared" si="548"/>
        <v>0</v>
      </c>
      <c r="DX335" s="494" t="e">
        <f>IF(BG335&lt;270000,○,"")</f>
        <v>#NAME?</v>
      </c>
    </row>
    <row r="336" spans="1:128" s="411" customFormat="1" ht="18" hidden="1" customHeight="1" thickBot="1">
      <c r="A336" s="145" t="str">
        <f t="shared" si="472"/>
        <v/>
      </c>
      <c r="B336" s="158"/>
      <c r="C336" s="31" t="str">
        <f>IF(B336="","",VLOOKUP(B336,学連登録!$C$2:$G$3000,2,FALSE))</f>
        <v/>
      </c>
      <c r="D336" s="32" t="str">
        <f>IF(B336="","",VLOOKUP(B336,学連登録!$C$2:$G$3000,3,FALSE))</f>
        <v/>
      </c>
      <c r="E336" s="33" t="str">
        <f>IF(B336="","",VLOOKUP(B336,学連登録!$C$2:$G$3000,4,FALSE))</f>
        <v/>
      </c>
      <c r="F336" s="383" t="str">
        <f>IF(B336="","",VLOOKUP(B336,学連登録!$C$2:$I$3000,7,FALSE))</f>
        <v/>
      </c>
      <c r="G336" s="159"/>
      <c r="H336" s="853"/>
      <c r="I336" s="854"/>
      <c r="J336" s="160"/>
      <c r="K336" s="825"/>
      <c r="L336" s="826"/>
      <c r="M336" s="160"/>
      <c r="N336" s="819"/>
      <c r="O336" s="820"/>
      <c r="P336" s="159"/>
      <c r="Q336" s="825"/>
      <c r="R336" s="826"/>
      <c r="S336" s="159"/>
      <c r="T336" s="825"/>
      <c r="U336" s="826"/>
      <c r="V336" s="103" t="str">
        <f>IF(B336="","",VLOOKUP(B336,学連登録!$C$2:$H$3000,6,FALSE))</f>
        <v/>
      </c>
      <c r="W336" s="377"/>
      <c r="X336" s="157"/>
      <c r="Y336" s="118" t="str">
        <f t="shared" si="462"/>
        <v/>
      </c>
      <c r="Z336" s="97" t="str">
        <f>IF(G336="","",VLOOKUP(G336,種目名!$O$5:$T$104,3,0))</f>
        <v/>
      </c>
      <c r="AA336" s="99" t="str">
        <f>IF(J336="","",VLOOKUP(J336,種目名!$O$5:$T$104,3,0))</f>
        <v/>
      </c>
      <c r="AB336" s="119" t="str">
        <f>IF(M336="","",VLOOKUP(M336,種目名!$O$5:$T$104,3,0))</f>
        <v/>
      </c>
      <c r="AC336" s="119" t="str">
        <f>IF(P336="","",VLOOKUP(AF336,種目名!$O$5:$T$104,3,0))</f>
        <v/>
      </c>
      <c r="AD336" s="120" t="str">
        <f>IF(S336="","",VLOOKUP(AI336,種目名!$O$5:$T$104,3,0))</f>
        <v/>
      </c>
      <c r="AE336" s="117">
        <f t="shared" si="463"/>
        <v>0</v>
      </c>
      <c r="AF336" s="157" t="str">
        <f t="shared" si="464"/>
        <v/>
      </c>
      <c r="AG336" s="157" t="str">
        <f t="shared" si="465"/>
        <v/>
      </c>
      <c r="AH336" s="117">
        <f t="shared" si="466"/>
        <v>0</v>
      </c>
      <c r="AI336" s="157" t="str">
        <f t="shared" si="467"/>
        <v/>
      </c>
      <c r="AJ336" s="157" t="str">
        <f t="shared" si="468"/>
        <v/>
      </c>
      <c r="AK336" s="390"/>
      <c r="AL336" s="171">
        <f t="shared" si="473"/>
        <v>0</v>
      </c>
      <c r="AM336" s="399">
        <f t="shared" si="474"/>
        <v>0</v>
      </c>
      <c r="AN336" s="399">
        <f>COUNTIF($B$12:B336,B336)</f>
        <v>0</v>
      </c>
      <c r="AO336" s="399"/>
      <c r="AP336" s="399" t="str">
        <f t="shared" si="475"/>
        <v/>
      </c>
      <c r="AQ336" s="399" t="str">
        <f t="shared" si="476"/>
        <v/>
      </c>
      <c r="AR336" s="399" t="str">
        <f t="shared" si="477"/>
        <v/>
      </c>
      <c r="AS336" s="399" t="str">
        <f t="shared" si="478"/>
        <v/>
      </c>
      <c r="AT336" s="399">
        <f t="shared" si="479"/>
        <v>0</v>
      </c>
      <c r="AU336" s="399" t="str">
        <f t="shared" si="480"/>
        <v/>
      </c>
      <c r="AV336" s="399" t="str">
        <f t="shared" si="481"/>
        <v/>
      </c>
      <c r="AW336" s="399" t="str">
        <f t="shared" si="482"/>
        <v/>
      </c>
      <c r="AX336" s="399" t="str">
        <f t="shared" si="483"/>
        <v/>
      </c>
      <c r="AY336" s="399" t="str">
        <f t="shared" si="484"/>
        <v/>
      </c>
      <c r="AZ336" s="399" t="str">
        <f t="shared" si="485"/>
        <v/>
      </c>
      <c r="BA336" s="399" t="str">
        <f t="shared" si="486"/>
        <v/>
      </c>
      <c r="BB336" s="399" t="str">
        <f t="shared" si="487"/>
        <v/>
      </c>
      <c r="BC336" s="399" t="str">
        <f t="shared" si="488"/>
        <v/>
      </c>
      <c r="BD336" s="403" t="str">
        <f t="shared" si="489"/>
        <v/>
      </c>
      <c r="BE336" s="393">
        <f t="shared" si="490"/>
        <v>0</v>
      </c>
      <c r="BF336" s="157"/>
      <c r="BG336" s="399">
        <f t="shared" si="491"/>
        <v>0</v>
      </c>
      <c r="BH336" s="399">
        <f t="shared" si="492"/>
        <v>0</v>
      </c>
      <c r="BI336" s="412">
        <f t="shared" si="493"/>
        <v>0</v>
      </c>
      <c r="BJ336" s="413">
        <f t="shared" si="469"/>
        <v>0</v>
      </c>
      <c r="BK336" s="398" t="str">
        <f t="shared" si="470"/>
        <v>0</v>
      </c>
      <c r="BL336" s="398" t="str">
        <f t="shared" si="471"/>
        <v>0</v>
      </c>
      <c r="BM336" s="412">
        <f t="shared" si="494"/>
        <v>0</v>
      </c>
      <c r="BN336" s="412" t="str">
        <f t="shared" si="495"/>
        <v>0m0</v>
      </c>
      <c r="BO336" s="399">
        <f t="shared" si="496"/>
        <v>0</v>
      </c>
      <c r="BP336" s="399">
        <f t="shared" si="497"/>
        <v>0</v>
      </c>
      <c r="BQ336" s="412">
        <f t="shared" si="498"/>
        <v>0</v>
      </c>
      <c r="BR336" s="413">
        <f t="shared" si="499"/>
        <v>0</v>
      </c>
      <c r="BS336" s="398" t="str">
        <f t="shared" si="500"/>
        <v>0</v>
      </c>
      <c r="BT336" s="398" t="str">
        <f t="shared" si="501"/>
        <v>0</v>
      </c>
      <c r="BU336" s="412">
        <f t="shared" si="502"/>
        <v>0</v>
      </c>
      <c r="BV336" s="412" t="str">
        <f t="shared" si="503"/>
        <v>0m0</v>
      </c>
      <c r="BW336" s="399">
        <f t="shared" si="504"/>
        <v>0</v>
      </c>
      <c r="BX336" s="399">
        <f t="shared" si="505"/>
        <v>0</v>
      </c>
      <c r="BY336" s="412">
        <f t="shared" si="506"/>
        <v>0</v>
      </c>
      <c r="BZ336" s="413">
        <f t="shared" si="507"/>
        <v>0</v>
      </c>
      <c r="CA336" s="398" t="str">
        <f t="shared" si="508"/>
        <v>0</v>
      </c>
      <c r="CB336" s="398" t="str">
        <f t="shared" si="509"/>
        <v>0</v>
      </c>
      <c r="CC336" s="412">
        <f t="shared" si="510"/>
        <v>0</v>
      </c>
      <c r="CD336" s="412" t="str">
        <f t="shared" si="511"/>
        <v>0m0</v>
      </c>
      <c r="CE336" s="399">
        <f t="shared" si="512"/>
        <v>0</v>
      </c>
      <c r="CF336" s="399">
        <f t="shared" si="513"/>
        <v>0</v>
      </c>
      <c r="CG336" s="412">
        <f t="shared" si="514"/>
        <v>0</v>
      </c>
      <c r="CH336" s="413">
        <f t="shared" si="515"/>
        <v>0</v>
      </c>
      <c r="CI336" s="398" t="str">
        <f t="shared" si="516"/>
        <v>0</v>
      </c>
      <c r="CJ336" s="398" t="str">
        <f t="shared" si="517"/>
        <v>0</v>
      </c>
      <c r="CK336" s="412">
        <f t="shared" si="518"/>
        <v>0</v>
      </c>
      <c r="CL336" s="412" t="str">
        <f t="shared" si="519"/>
        <v>0m0</v>
      </c>
      <c r="CM336" s="399">
        <f t="shared" si="520"/>
        <v>0</v>
      </c>
      <c r="CN336" s="399">
        <f t="shared" si="521"/>
        <v>0</v>
      </c>
      <c r="CO336" s="412">
        <f t="shared" si="522"/>
        <v>0</v>
      </c>
      <c r="CP336" s="413">
        <f t="shared" si="523"/>
        <v>0</v>
      </c>
      <c r="CQ336" s="398" t="str">
        <f t="shared" si="524"/>
        <v>0</v>
      </c>
      <c r="CR336" s="398" t="str">
        <f t="shared" si="525"/>
        <v>0</v>
      </c>
      <c r="CS336" s="412">
        <f t="shared" si="526"/>
        <v>0</v>
      </c>
      <c r="CT336" s="412" t="str">
        <f t="shared" si="527"/>
        <v>0m0</v>
      </c>
      <c r="CU336" s="412">
        <f t="shared" si="528"/>
        <v>0</v>
      </c>
      <c r="CV336" s="412">
        <f t="shared" si="529"/>
        <v>0</v>
      </c>
      <c r="CW336" s="412">
        <f t="shared" si="530"/>
        <v>0</v>
      </c>
      <c r="CX336" s="412">
        <f t="shared" si="531"/>
        <v>0</v>
      </c>
      <c r="CY336" s="412">
        <f t="shared" si="532"/>
        <v>0</v>
      </c>
      <c r="CZ336" s="412" t="str">
        <f t="shared" si="533"/>
        <v/>
      </c>
      <c r="DA336" s="412" t="str">
        <f t="shared" si="534"/>
        <v/>
      </c>
      <c r="DB336" s="412" t="str">
        <f t="shared" si="535"/>
        <v/>
      </c>
      <c r="DC336" s="412" t="str">
        <f t="shared" si="536"/>
        <v/>
      </c>
      <c r="DD336" s="412" t="str">
        <f t="shared" si="537"/>
        <v/>
      </c>
      <c r="DE336" s="412"/>
      <c r="DG336" s="412" t="str">
        <f t="shared" si="538"/>
        <v/>
      </c>
      <c r="DH336" s="412" t="str">
        <f t="shared" si="539"/>
        <v/>
      </c>
      <c r="DI336" s="412">
        <f t="shared" si="540"/>
        <v>0</v>
      </c>
      <c r="DJ336" s="412" t="str">
        <f t="shared" si="541"/>
        <v/>
      </c>
      <c r="DK336" s="412" t="str">
        <f t="shared" si="542"/>
        <v/>
      </c>
      <c r="DL336" s="412" t="str">
        <f t="shared" si="543"/>
        <v/>
      </c>
      <c r="DM336" s="412" t="str">
        <f t="shared" si="544"/>
        <v/>
      </c>
      <c r="DN336" s="412" t="str">
        <f t="shared" si="545"/>
        <v/>
      </c>
      <c r="DO336" s="412" t="str">
        <f t="shared" si="546"/>
        <v/>
      </c>
      <c r="DR336" s="494"/>
      <c r="DS336" s="393">
        <f t="shared" si="549"/>
        <v>0</v>
      </c>
      <c r="DT336" s="393">
        <f t="shared" si="547"/>
        <v>0</v>
      </c>
      <c r="DU336" s="411">
        <f t="shared" si="548"/>
        <v>0</v>
      </c>
      <c r="DX336" s="494" t="e">
        <f>IF(BG336&lt;270000,○,"")</f>
        <v>#NAME?</v>
      </c>
    </row>
    <row r="337" spans="1:128" s="411" customFormat="1" ht="18" hidden="1" customHeight="1" thickBot="1">
      <c r="A337" s="145" t="str">
        <f t="shared" si="472"/>
        <v/>
      </c>
      <c r="B337" s="158"/>
      <c r="C337" s="31" t="str">
        <f>IF(B337="","",VLOOKUP(B337,学連登録!$C$2:$G$3000,2,FALSE))</f>
        <v/>
      </c>
      <c r="D337" s="32" t="str">
        <f>IF(B337="","",VLOOKUP(B337,学連登録!$C$2:$G$3000,3,FALSE))</f>
        <v/>
      </c>
      <c r="E337" s="33" t="str">
        <f>IF(B337="","",VLOOKUP(B337,学連登録!$C$2:$G$3000,4,FALSE))</f>
        <v/>
      </c>
      <c r="F337" s="383" t="str">
        <f>IF(B337="","",VLOOKUP(B337,学連登録!$C$2:$I$3000,7,FALSE))</f>
        <v/>
      </c>
      <c r="G337" s="159"/>
      <c r="H337" s="853"/>
      <c r="I337" s="854"/>
      <c r="J337" s="160"/>
      <c r="K337" s="825"/>
      <c r="L337" s="826"/>
      <c r="M337" s="160"/>
      <c r="N337" s="819"/>
      <c r="O337" s="820"/>
      <c r="P337" s="159"/>
      <c r="Q337" s="825"/>
      <c r="R337" s="826"/>
      <c r="S337" s="159"/>
      <c r="T337" s="825"/>
      <c r="U337" s="826"/>
      <c r="V337" s="103" t="str">
        <f>IF(B337="","",VLOOKUP(B337,学連登録!$C$2:$H$3000,6,FALSE))</f>
        <v/>
      </c>
      <c r="W337" s="377"/>
      <c r="X337" s="157"/>
      <c r="Y337" s="118" t="str">
        <f t="shared" si="462"/>
        <v/>
      </c>
      <c r="Z337" s="97" t="str">
        <f>IF(G337="","",VLOOKUP(G337,種目名!$O$5:$T$104,3,0))</f>
        <v/>
      </c>
      <c r="AA337" s="99" t="str">
        <f>IF(J337="","",VLOOKUP(J337,種目名!$O$5:$T$104,3,0))</f>
        <v/>
      </c>
      <c r="AB337" s="119" t="str">
        <f>IF(M337="","",VLOOKUP(M337,種目名!$O$5:$T$104,3,0))</f>
        <v/>
      </c>
      <c r="AC337" s="119" t="str">
        <f>IF(P337="","",VLOOKUP(AF337,種目名!$O$5:$T$104,3,0))</f>
        <v/>
      </c>
      <c r="AD337" s="120" t="str">
        <f>IF(S337="","",VLOOKUP(AI337,種目名!$O$5:$T$104,3,0))</f>
        <v/>
      </c>
      <c r="AE337" s="117">
        <f t="shared" si="463"/>
        <v>0</v>
      </c>
      <c r="AF337" s="157" t="str">
        <f t="shared" si="464"/>
        <v/>
      </c>
      <c r="AG337" s="157" t="str">
        <f t="shared" si="465"/>
        <v/>
      </c>
      <c r="AH337" s="117">
        <f t="shared" si="466"/>
        <v>0</v>
      </c>
      <c r="AI337" s="157" t="str">
        <f t="shared" si="467"/>
        <v/>
      </c>
      <c r="AJ337" s="157" t="str">
        <f t="shared" si="468"/>
        <v/>
      </c>
      <c r="AK337" s="390"/>
      <c r="AL337" s="171">
        <f t="shared" si="473"/>
        <v>0</v>
      </c>
      <c r="AM337" s="399">
        <f t="shared" si="474"/>
        <v>0</v>
      </c>
      <c r="AN337" s="399">
        <f>COUNTIF($B$12:B337,B337)</f>
        <v>0</v>
      </c>
      <c r="AO337" s="399"/>
      <c r="AP337" s="399" t="str">
        <f t="shared" si="475"/>
        <v/>
      </c>
      <c r="AQ337" s="399" t="str">
        <f t="shared" si="476"/>
        <v/>
      </c>
      <c r="AR337" s="399" t="str">
        <f t="shared" si="477"/>
        <v/>
      </c>
      <c r="AS337" s="399" t="str">
        <f t="shared" si="478"/>
        <v/>
      </c>
      <c r="AT337" s="399">
        <f t="shared" si="479"/>
        <v>0</v>
      </c>
      <c r="AU337" s="399" t="str">
        <f t="shared" si="480"/>
        <v/>
      </c>
      <c r="AV337" s="399" t="str">
        <f t="shared" si="481"/>
        <v/>
      </c>
      <c r="AW337" s="399" t="str">
        <f t="shared" si="482"/>
        <v/>
      </c>
      <c r="AX337" s="399" t="str">
        <f t="shared" si="483"/>
        <v/>
      </c>
      <c r="AY337" s="399" t="str">
        <f t="shared" si="484"/>
        <v/>
      </c>
      <c r="AZ337" s="399" t="str">
        <f t="shared" si="485"/>
        <v/>
      </c>
      <c r="BA337" s="399" t="str">
        <f t="shared" si="486"/>
        <v/>
      </c>
      <c r="BB337" s="399" t="str">
        <f t="shared" si="487"/>
        <v/>
      </c>
      <c r="BC337" s="399" t="str">
        <f t="shared" si="488"/>
        <v/>
      </c>
      <c r="BD337" s="403" t="str">
        <f t="shared" si="489"/>
        <v/>
      </c>
      <c r="BE337" s="393">
        <f t="shared" si="490"/>
        <v>0</v>
      </c>
      <c r="BF337" s="157"/>
      <c r="BG337" s="399">
        <f t="shared" si="491"/>
        <v>0</v>
      </c>
      <c r="BH337" s="399">
        <f t="shared" si="492"/>
        <v>0</v>
      </c>
      <c r="BI337" s="412">
        <f t="shared" si="493"/>
        <v>0</v>
      </c>
      <c r="BJ337" s="413">
        <f t="shared" si="469"/>
        <v>0</v>
      </c>
      <c r="BK337" s="398" t="str">
        <f t="shared" si="470"/>
        <v>0</v>
      </c>
      <c r="BL337" s="398" t="str">
        <f t="shared" si="471"/>
        <v>0</v>
      </c>
      <c r="BM337" s="412">
        <f t="shared" si="494"/>
        <v>0</v>
      </c>
      <c r="BN337" s="412" t="str">
        <f t="shared" si="495"/>
        <v>0m0</v>
      </c>
      <c r="BO337" s="399">
        <f t="shared" si="496"/>
        <v>0</v>
      </c>
      <c r="BP337" s="399">
        <f t="shared" si="497"/>
        <v>0</v>
      </c>
      <c r="BQ337" s="412">
        <f t="shared" si="498"/>
        <v>0</v>
      </c>
      <c r="BR337" s="413">
        <f t="shared" si="499"/>
        <v>0</v>
      </c>
      <c r="BS337" s="398" t="str">
        <f t="shared" si="500"/>
        <v>0</v>
      </c>
      <c r="BT337" s="398" t="str">
        <f t="shared" si="501"/>
        <v>0</v>
      </c>
      <c r="BU337" s="412">
        <f t="shared" si="502"/>
        <v>0</v>
      </c>
      <c r="BV337" s="412" t="str">
        <f t="shared" si="503"/>
        <v>0m0</v>
      </c>
      <c r="BW337" s="399">
        <f t="shared" si="504"/>
        <v>0</v>
      </c>
      <c r="BX337" s="399">
        <f t="shared" si="505"/>
        <v>0</v>
      </c>
      <c r="BY337" s="412">
        <f t="shared" si="506"/>
        <v>0</v>
      </c>
      <c r="BZ337" s="413">
        <f t="shared" si="507"/>
        <v>0</v>
      </c>
      <c r="CA337" s="398" t="str">
        <f t="shared" si="508"/>
        <v>0</v>
      </c>
      <c r="CB337" s="398" t="str">
        <f t="shared" si="509"/>
        <v>0</v>
      </c>
      <c r="CC337" s="412">
        <f t="shared" si="510"/>
        <v>0</v>
      </c>
      <c r="CD337" s="412" t="str">
        <f t="shared" si="511"/>
        <v>0m0</v>
      </c>
      <c r="CE337" s="399">
        <f t="shared" si="512"/>
        <v>0</v>
      </c>
      <c r="CF337" s="399">
        <f t="shared" si="513"/>
        <v>0</v>
      </c>
      <c r="CG337" s="412">
        <f t="shared" si="514"/>
        <v>0</v>
      </c>
      <c r="CH337" s="413">
        <f t="shared" si="515"/>
        <v>0</v>
      </c>
      <c r="CI337" s="398" t="str">
        <f t="shared" si="516"/>
        <v>0</v>
      </c>
      <c r="CJ337" s="398" t="str">
        <f t="shared" si="517"/>
        <v>0</v>
      </c>
      <c r="CK337" s="412">
        <f t="shared" si="518"/>
        <v>0</v>
      </c>
      <c r="CL337" s="412" t="str">
        <f t="shared" si="519"/>
        <v>0m0</v>
      </c>
      <c r="CM337" s="399">
        <f t="shared" si="520"/>
        <v>0</v>
      </c>
      <c r="CN337" s="399">
        <f t="shared" si="521"/>
        <v>0</v>
      </c>
      <c r="CO337" s="412">
        <f t="shared" si="522"/>
        <v>0</v>
      </c>
      <c r="CP337" s="413">
        <f t="shared" si="523"/>
        <v>0</v>
      </c>
      <c r="CQ337" s="398" t="str">
        <f t="shared" si="524"/>
        <v>0</v>
      </c>
      <c r="CR337" s="398" t="str">
        <f t="shared" si="525"/>
        <v>0</v>
      </c>
      <c r="CS337" s="412">
        <f t="shared" si="526"/>
        <v>0</v>
      </c>
      <c r="CT337" s="412" t="str">
        <f t="shared" si="527"/>
        <v>0m0</v>
      </c>
      <c r="CU337" s="412">
        <f t="shared" si="528"/>
        <v>0</v>
      </c>
      <c r="CV337" s="412">
        <f t="shared" si="529"/>
        <v>0</v>
      </c>
      <c r="CW337" s="412">
        <f t="shared" si="530"/>
        <v>0</v>
      </c>
      <c r="CX337" s="412">
        <f t="shared" si="531"/>
        <v>0</v>
      </c>
      <c r="CY337" s="412">
        <f t="shared" si="532"/>
        <v>0</v>
      </c>
      <c r="CZ337" s="412" t="str">
        <f t="shared" si="533"/>
        <v/>
      </c>
      <c r="DA337" s="412" t="str">
        <f t="shared" si="534"/>
        <v/>
      </c>
      <c r="DB337" s="412" t="str">
        <f t="shared" si="535"/>
        <v/>
      </c>
      <c r="DC337" s="412" t="str">
        <f t="shared" si="536"/>
        <v/>
      </c>
      <c r="DD337" s="412" t="str">
        <f t="shared" si="537"/>
        <v/>
      </c>
      <c r="DE337" s="412"/>
      <c r="DG337" s="412" t="str">
        <f t="shared" si="538"/>
        <v/>
      </c>
      <c r="DH337" s="412" t="str">
        <f t="shared" si="539"/>
        <v/>
      </c>
      <c r="DI337" s="412">
        <f t="shared" si="540"/>
        <v>0</v>
      </c>
      <c r="DJ337" s="412" t="str">
        <f t="shared" si="541"/>
        <v/>
      </c>
      <c r="DK337" s="412" t="str">
        <f t="shared" si="542"/>
        <v/>
      </c>
      <c r="DL337" s="412" t="str">
        <f t="shared" si="543"/>
        <v/>
      </c>
      <c r="DM337" s="412" t="str">
        <f t="shared" si="544"/>
        <v/>
      </c>
      <c r="DN337" s="412" t="str">
        <f t="shared" si="545"/>
        <v/>
      </c>
      <c r="DO337" s="412" t="str">
        <f t="shared" si="546"/>
        <v/>
      </c>
      <c r="DR337" s="494"/>
      <c r="DS337" s="393">
        <f t="shared" si="549"/>
        <v>0</v>
      </c>
      <c r="DT337" s="393">
        <f t="shared" si="547"/>
        <v>0</v>
      </c>
      <c r="DU337" s="411">
        <f t="shared" si="548"/>
        <v>0</v>
      </c>
      <c r="DX337" s="494" t="e">
        <f>IF(BG337&lt;270000,○,"")</f>
        <v>#NAME?</v>
      </c>
    </row>
    <row r="338" spans="1:128" s="411" customFormat="1" ht="18" hidden="1" customHeight="1" thickBot="1">
      <c r="A338" s="145" t="str">
        <f t="shared" si="472"/>
        <v/>
      </c>
      <c r="B338" s="158"/>
      <c r="C338" s="31" t="str">
        <f>IF(B338="","",VLOOKUP(B338,学連登録!$C$2:$G$3000,2,FALSE))</f>
        <v/>
      </c>
      <c r="D338" s="32" t="str">
        <f>IF(B338="","",VLOOKUP(B338,学連登録!$C$2:$G$3000,3,FALSE))</f>
        <v/>
      </c>
      <c r="E338" s="33" t="str">
        <f>IF(B338="","",VLOOKUP(B338,学連登録!$C$2:$G$3000,4,FALSE))</f>
        <v/>
      </c>
      <c r="F338" s="383" t="str">
        <f>IF(B338="","",VLOOKUP(B338,学連登録!$C$2:$I$3000,7,FALSE))</f>
        <v/>
      </c>
      <c r="G338" s="159"/>
      <c r="H338" s="853"/>
      <c r="I338" s="854"/>
      <c r="J338" s="160"/>
      <c r="K338" s="825"/>
      <c r="L338" s="826"/>
      <c r="M338" s="160"/>
      <c r="N338" s="819"/>
      <c r="O338" s="820"/>
      <c r="P338" s="159"/>
      <c r="Q338" s="825"/>
      <c r="R338" s="826"/>
      <c r="S338" s="159"/>
      <c r="T338" s="825"/>
      <c r="U338" s="826"/>
      <c r="V338" s="103" t="str">
        <f>IF(B338="","",VLOOKUP(B338,学連登録!$C$2:$H$3000,6,FALSE))</f>
        <v/>
      </c>
      <c r="W338" s="377"/>
      <c r="X338" s="157"/>
      <c r="Y338" s="118" t="str">
        <f t="shared" si="462"/>
        <v/>
      </c>
      <c r="Z338" s="97" t="str">
        <f>IF(G338="","",VLOOKUP(G338,種目名!$O$5:$T$104,3,0))</f>
        <v/>
      </c>
      <c r="AA338" s="99" t="str">
        <f>IF(J338="","",VLOOKUP(J338,種目名!$O$5:$T$104,3,0))</f>
        <v/>
      </c>
      <c r="AB338" s="119" t="str">
        <f>IF(M338="","",VLOOKUP(M338,種目名!$O$5:$T$104,3,0))</f>
        <v/>
      </c>
      <c r="AC338" s="119" t="str">
        <f>IF(P338="","",VLOOKUP(AF338,種目名!$O$5:$T$104,3,0))</f>
        <v/>
      </c>
      <c r="AD338" s="120" t="str">
        <f>IF(S338="","",VLOOKUP(AI338,種目名!$O$5:$T$104,3,0))</f>
        <v/>
      </c>
      <c r="AE338" s="117">
        <f t="shared" si="463"/>
        <v>0</v>
      </c>
      <c r="AF338" s="157" t="str">
        <f t="shared" si="464"/>
        <v/>
      </c>
      <c r="AG338" s="157" t="str">
        <f t="shared" si="465"/>
        <v/>
      </c>
      <c r="AH338" s="117">
        <f t="shared" si="466"/>
        <v>0</v>
      </c>
      <c r="AI338" s="157" t="str">
        <f t="shared" si="467"/>
        <v/>
      </c>
      <c r="AJ338" s="157" t="str">
        <f t="shared" si="468"/>
        <v/>
      </c>
      <c r="AK338" s="390"/>
      <c r="AL338" s="171">
        <f t="shared" si="473"/>
        <v>0</v>
      </c>
      <c r="AM338" s="399">
        <f t="shared" si="474"/>
        <v>0</v>
      </c>
      <c r="AN338" s="399">
        <f>COUNTIF($B$12:B338,B338)</f>
        <v>0</v>
      </c>
      <c r="AO338" s="399"/>
      <c r="AP338" s="399" t="str">
        <f t="shared" si="475"/>
        <v/>
      </c>
      <c r="AQ338" s="399" t="str">
        <f t="shared" si="476"/>
        <v/>
      </c>
      <c r="AR338" s="399" t="str">
        <f t="shared" si="477"/>
        <v/>
      </c>
      <c r="AS338" s="399" t="str">
        <f t="shared" si="478"/>
        <v/>
      </c>
      <c r="AT338" s="399">
        <f t="shared" si="479"/>
        <v>0</v>
      </c>
      <c r="AU338" s="399" t="str">
        <f t="shared" si="480"/>
        <v/>
      </c>
      <c r="AV338" s="399" t="str">
        <f t="shared" si="481"/>
        <v/>
      </c>
      <c r="AW338" s="399" t="str">
        <f t="shared" si="482"/>
        <v/>
      </c>
      <c r="AX338" s="399" t="str">
        <f t="shared" si="483"/>
        <v/>
      </c>
      <c r="AY338" s="399" t="str">
        <f t="shared" si="484"/>
        <v/>
      </c>
      <c r="AZ338" s="399" t="str">
        <f t="shared" si="485"/>
        <v/>
      </c>
      <c r="BA338" s="399" t="str">
        <f t="shared" si="486"/>
        <v/>
      </c>
      <c r="BB338" s="399" t="str">
        <f t="shared" si="487"/>
        <v/>
      </c>
      <c r="BC338" s="399" t="str">
        <f t="shared" si="488"/>
        <v/>
      </c>
      <c r="BD338" s="403" t="str">
        <f t="shared" si="489"/>
        <v/>
      </c>
      <c r="BE338" s="393">
        <f t="shared" si="490"/>
        <v>0</v>
      </c>
      <c r="BF338" s="157"/>
      <c r="BG338" s="399">
        <f t="shared" si="491"/>
        <v>0</v>
      </c>
      <c r="BH338" s="399">
        <f t="shared" si="492"/>
        <v>0</v>
      </c>
      <c r="BI338" s="412">
        <f t="shared" si="493"/>
        <v>0</v>
      </c>
      <c r="BJ338" s="413">
        <f t="shared" si="469"/>
        <v>0</v>
      </c>
      <c r="BK338" s="398" t="str">
        <f t="shared" si="470"/>
        <v>0</v>
      </c>
      <c r="BL338" s="398" t="str">
        <f t="shared" si="471"/>
        <v>0</v>
      </c>
      <c r="BM338" s="412">
        <f t="shared" si="494"/>
        <v>0</v>
      </c>
      <c r="BN338" s="412" t="str">
        <f t="shared" si="495"/>
        <v>0m0</v>
      </c>
      <c r="BO338" s="399">
        <f t="shared" si="496"/>
        <v>0</v>
      </c>
      <c r="BP338" s="399">
        <f t="shared" si="497"/>
        <v>0</v>
      </c>
      <c r="BQ338" s="412">
        <f t="shared" si="498"/>
        <v>0</v>
      </c>
      <c r="BR338" s="413">
        <f t="shared" si="499"/>
        <v>0</v>
      </c>
      <c r="BS338" s="398" t="str">
        <f t="shared" si="500"/>
        <v>0</v>
      </c>
      <c r="BT338" s="398" t="str">
        <f t="shared" si="501"/>
        <v>0</v>
      </c>
      <c r="BU338" s="412">
        <f t="shared" si="502"/>
        <v>0</v>
      </c>
      <c r="BV338" s="412" t="str">
        <f t="shared" si="503"/>
        <v>0m0</v>
      </c>
      <c r="BW338" s="399">
        <f t="shared" si="504"/>
        <v>0</v>
      </c>
      <c r="BX338" s="399">
        <f t="shared" si="505"/>
        <v>0</v>
      </c>
      <c r="BY338" s="412">
        <f t="shared" si="506"/>
        <v>0</v>
      </c>
      <c r="BZ338" s="413">
        <f t="shared" si="507"/>
        <v>0</v>
      </c>
      <c r="CA338" s="398" t="str">
        <f t="shared" si="508"/>
        <v>0</v>
      </c>
      <c r="CB338" s="398" t="str">
        <f t="shared" si="509"/>
        <v>0</v>
      </c>
      <c r="CC338" s="412">
        <f t="shared" si="510"/>
        <v>0</v>
      </c>
      <c r="CD338" s="412" t="str">
        <f t="shared" si="511"/>
        <v>0m0</v>
      </c>
      <c r="CE338" s="399">
        <f t="shared" si="512"/>
        <v>0</v>
      </c>
      <c r="CF338" s="399">
        <f t="shared" si="513"/>
        <v>0</v>
      </c>
      <c r="CG338" s="412">
        <f t="shared" si="514"/>
        <v>0</v>
      </c>
      <c r="CH338" s="413">
        <f t="shared" si="515"/>
        <v>0</v>
      </c>
      <c r="CI338" s="398" t="str">
        <f t="shared" si="516"/>
        <v>0</v>
      </c>
      <c r="CJ338" s="398" t="str">
        <f t="shared" si="517"/>
        <v>0</v>
      </c>
      <c r="CK338" s="412">
        <f t="shared" si="518"/>
        <v>0</v>
      </c>
      <c r="CL338" s="412" t="str">
        <f t="shared" si="519"/>
        <v>0m0</v>
      </c>
      <c r="CM338" s="399">
        <f t="shared" si="520"/>
        <v>0</v>
      </c>
      <c r="CN338" s="399">
        <f t="shared" si="521"/>
        <v>0</v>
      </c>
      <c r="CO338" s="412">
        <f t="shared" si="522"/>
        <v>0</v>
      </c>
      <c r="CP338" s="413">
        <f t="shared" si="523"/>
        <v>0</v>
      </c>
      <c r="CQ338" s="398" t="str">
        <f t="shared" si="524"/>
        <v>0</v>
      </c>
      <c r="CR338" s="398" t="str">
        <f t="shared" si="525"/>
        <v>0</v>
      </c>
      <c r="CS338" s="412">
        <f t="shared" si="526"/>
        <v>0</v>
      </c>
      <c r="CT338" s="412" t="str">
        <f t="shared" si="527"/>
        <v>0m0</v>
      </c>
      <c r="CU338" s="412">
        <f t="shared" si="528"/>
        <v>0</v>
      </c>
      <c r="CV338" s="412">
        <f t="shared" si="529"/>
        <v>0</v>
      </c>
      <c r="CW338" s="412">
        <f t="shared" si="530"/>
        <v>0</v>
      </c>
      <c r="CX338" s="412">
        <f t="shared" si="531"/>
        <v>0</v>
      </c>
      <c r="CY338" s="412">
        <f t="shared" si="532"/>
        <v>0</v>
      </c>
      <c r="CZ338" s="412" t="str">
        <f t="shared" si="533"/>
        <v/>
      </c>
      <c r="DA338" s="412" t="str">
        <f t="shared" si="534"/>
        <v/>
      </c>
      <c r="DB338" s="412" t="str">
        <f t="shared" si="535"/>
        <v/>
      </c>
      <c r="DC338" s="412" t="str">
        <f t="shared" si="536"/>
        <v/>
      </c>
      <c r="DD338" s="412" t="str">
        <f t="shared" si="537"/>
        <v/>
      </c>
      <c r="DE338" s="412"/>
      <c r="DG338" s="412" t="str">
        <f t="shared" si="538"/>
        <v/>
      </c>
      <c r="DH338" s="412" t="str">
        <f t="shared" si="539"/>
        <v/>
      </c>
      <c r="DI338" s="412">
        <f t="shared" si="540"/>
        <v>0</v>
      </c>
      <c r="DJ338" s="412" t="str">
        <f t="shared" si="541"/>
        <v/>
      </c>
      <c r="DK338" s="412" t="str">
        <f t="shared" si="542"/>
        <v/>
      </c>
      <c r="DL338" s="412" t="str">
        <f t="shared" si="543"/>
        <v/>
      </c>
      <c r="DM338" s="412" t="str">
        <f t="shared" si="544"/>
        <v/>
      </c>
      <c r="DN338" s="412" t="str">
        <f t="shared" si="545"/>
        <v/>
      </c>
      <c r="DO338" s="412" t="str">
        <f t="shared" si="546"/>
        <v/>
      </c>
      <c r="DR338" s="494"/>
      <c r="DS338" s="393">
        <f t="shared" si="549"/>
        <v>0</v>
      </c>
      <c r="DT338" s="393">
        <f t="shared" si="547"/>
        <v>0</v>
      </c>
      <c r="DU338" s="411">
        <f t="shared" si="548"/>
        <v>0</v>
      </c>
      <c r="DX338" s="494" t="e">
        <f>IF(BG338&lt;270000,○,"")</f>
        <v>#NAME?</v>
      </c>
    </row>
    <row r="339" spans="1:128" s="411" customFormat="1" ht="18" hidden="1" customHeight="1" thickBot="1">
      <c r="A339" s="145" t="str">
        <f t="shared" si="472"/>
        <v/>
      </c>
      <c r="B339" s="158"/>
      <c r="C339" s="31" t="str">
        <f>IF(B339="","",VLOOKUP(B339,学連登録!$C$2:$G$3000,2,FALSE))</f>
        <v/>
      </c>
      <c r="D339" s="32" t="str">
        <f>IF(B339="","",VLOOKUP(B339,学連登録!$C$2:$G$3000,3,FALSE))</f>
        <v/>
      </c>
      <c r="E339" s="33" t="str">
        <f>IF(B339="","",VLOOKUP(B339,学連登録!$C$2:$G$3000,4,FALSE))</f>
        <v/>
      </c>
      <c r="F339" s="383" t="str">
        <f>IF(B339="","",VLOOKUP(B339,学連登録!$C$2:$I$3000,7,FALSE))</f>
        <v/>
      </c>
      <c r="G339" s="159"/>
      <c r="H339" s="853"/>
      <c r="I339" s="854"/>
      <c r="J339" s="160"/>
      <c r="K339" s="825"/>
      <c r="L339" s="826"/>
      <c r="M339" s="160"/>
      <c r="N339" s="819"/>
      <c r="O339" s="820"/>
      <c r="P339" s="159"/>
      <c r="Q339" s="825"/>
      <c r="R339" s="826"/>
      <c r="S339" s="159"/>
      <c r="T339" s="825"/>
      <c r="U339" s="826"/>
      <c r="V339" s="103" t="str">
        <f>IF(B339="","",VLOOKUP(B339,学連登録!$C$2:$H$3000,6,FALSE))</f>
        <v/>
      </c>
      <c r="W339" s="377"/>
      <c r="X339" s="157"/>
      <c r="Y339" s="118" t="str">
        <f t="shared" si="462"/>
        <v/>
      </c>
      <c r="Z339" s="97" t="str">
        <f>IF(G339="","",VLOOKUP(G339,種目名!$O$5:$T$104,3,0))</f>
        <v/>
      </c>
      <c r="AA339" s="99" t="str">
        <f>IF(J339="","",VLOOKUP(J339,種目名!$O$5:$T$104,3,0))</f>
        <v/>
      </c>
      <c r="AB339" s="119" t="str">
        <f>IF(M339="","",VLOOKUP(M339,種目名!$O$5:$T$104,3,0))</f>
        <v/>
      </c>
      <c r="AC339" s="119" t="str">
        <f>IF(P339="","",VLOOKUP(AF339,種目名!$O$5:$T$104,3,0))</f>
        <v/>
      </c>
      <c r="AD339" s="120" t="str">
        <f>IF(S339="","",VLOOKUP(AI339,種目名!$O$5:$T$104,3,0))</f>
        <v/>
      </c>
      <c r="AE339" s="117">
        <f t="shared" si="463"/>
        <v>0</v>
      </c>
      <c r="AF339" s="157" t="str">
        <f t="shared" si="464"/>
        <v/>
      </c>
      <c r="AG339" s="157" t="str">
        <f t="shared" si="465"/>
        <v/>
      </c>
      <c r="AH339" s="117">
        <f t="shared" si="466"/>
        <v>0</v>
      </c>
      <c r="AI339" s="157" t="str">
        <f t="shared" si="467"/>
        <v/>
      </c>
      <c r="AJ339" s="157" t="str">
        <f t="shared" si="468"/>
        <v/>
      </c>
      <c r="AK339" s="390"/>
      <c r="AL339" s="171">
        <f t="shared" si="473"/>
        <v>0</v>
      </c>
      <c r="AM339" s="399">
        <f t="shared" si="474"/>
        <v>0</v>
      </c>
      <c r="AN339" s="399">
        <f>COUNTIF($B$12:B339,B339)</f>
        <v>0</v>
      </c>
      <c r="AO339" s="399"/>
      <c r="AP339" s="399" t="str">
        <f t="shared" si="475"/>
        <v/>
      </c>
      <c r="AQ339" s="399" t="str">
        <f t="shared" si="476"/>
        <v/>
      </c>
      <c r="AR339" s="399" t="str">
        <f t="shared" si="477"/>
        <v/>
      </c>
      <c r="AS339" s="399" t="str">
        <f t="shared" si="478"/>
        <v/>
      </c>
      <c r="AT339" s="399">
        <f t="shared" si="479"/>
        <v>0</v>
      </c>
      <c r="AU339" s="399" t="str">
        <f t="shared" si="480"/>
        <v/>
      </c>
      <c r="AV339" s="399" t="str">
        <f t="shared" si="481"/>
        <v/>
      </c>
      <c r="AW339" s="399" t="str">
        <f t="shared" si="482"/>
        <v/>
      </c>
      <c r="AX339" s="399" t="str">
        <f t="shared" si="483"/>
        <v/>
      </c>
      <c r="AY339" s="399" t="str">
        <f t="shared" si="484"/>
        <v/>
      </c>
      <c r="AZ339" s="399" t="str">
        <f t="shared" si="485"/>
        <v/>
      </c>
      <c r="BA339" s="399" t="str">
        <f t="shared" si="486"/>
        <v/>
      </c>
      <c r="BB339" s="399" t="str">
        <f t="shared" si="487"/>
        <v/>
      </c>
      <c r="BC339" s="399" t="str">
        <f t="shared" si="488"/>
        <v/>
      </c>
      <c r="BD339" s="403" t="str">
        <f t="shared" si="489"/>
        <v/>
      </c>
      <c r="BE339" s="393">
        <f t="shared" si="490"/>
        <v>0</v>
      </c>
      <c r="BF339" s="157"/>
      <c r="BG339" s="399">
        <f t="shared" si="491"/>
        <v>0</v>
      </c>
      <c r="BH339" s="399">
        <f t="shared" si="492"/>
        <v>0</v>
      </c>
      <c r="BI339" s="412">
        <f t="shared" si="493"/>
        <v>0</v>
      </c>
      <c r="BJ339" s="413">
        <f t="shared" si="469"/>
        <v>0</v>
      </c>
      <c r="BK339" s="398" t="str">
        <f t="shared" si="470"/>
        <v>0</v>
      </c>
      <c r="BL339" s="398" t="str">
        <f t="shared" si="471"/>
        <v>0</v>
      </c>
      <c r="BM339" s="412">
        <f t="shared" si="494"/>
        <v>0</v>
      </c>
      <c r="BN339" s="412" t="str">
        <f t="shared" si="495"/>
        <v>0m0</v>
      </c>
      <c r="BO339" s="399">
        <f t="shared" si="496"/>
        <v>0</v>
      </c>
      <c r="BP339" s="399">
        <f t="shared" si="497"/>
        <v>0</v>
      </c>
      <c r="BQ339" s="412">
        <f t="shared" si="498"/>
        <v>0</v>
      </c>
      <c r="BR339" s="413">
        <f t="shared" si="499"/>
        <v>0</v>
      </c>
      <c r="BS339" s="398" t="str">
        <f t="shared" si="500"/>
        <v>0</v>
      </c>
      <c r="BT339" s="398" t="str">
        <f t="shared" si="501"/>
        <v>0</v>
      </c>
      <c r="BU339" s="412">
        <f t="shared" si="502"/>
        <v>0</v>
      </c>
      <c r="BV339" s="412" t="str">
        <f t="shared" si="503"/>
        <v>0m0</v>
      </c>
      <c r="BW339" s="399">
        <f t="shared" si="504"/>
        <v>0</v>
      </c>
      <c r="BX339" s="399">
        <f t="shared" si="505"/>
        <v>0</v>
      </c>
      <c r="BY339" s="412">
        <f t="shared" si="506"/>
        <v>0</v>
      </c>
      <c r="BZ339" s="413">
        <f t="shared" si="507"/>
        <v>0</v>
      </c>
      <c r="CA339" s="398" t="str">
        <f t="shared" si="508"/>
        <v>0</v>
      </c>
      <c r="CB339" s="398" t="str">
        <f t="shared" si="509"/>
        <v>0</v>
      </c>
      <c r="CC339" s="412">
        <f t="shared" si="510"/>
        <v>0</v>
      </c>
      <c r="CD339" s="412" t="str">
        <f t="shared" si="511"/>
        <v>0m0</v>
      </c>
      <c r="CE339" s="399">
        <f t="shared" si="512"/>
        <v>0</v>
      </c>
      <c r="CF339" s="399">
        <f t="shared" si="513"/>
        <v>0</v>
      </c>
      <c r="CG339" s="412">
        <f t="shared" si="514"/>
        <v>0</v>
      </c>
      <c r="CH339" s="413">
        <f t="shared" si="515"/>
        <v>0</v>
      </c>
      <c r="CI339" s="398" t="str">
        <f t="shared" si="516"/>
        <v>0</v>
      </c>
      <c r="CJ339" s="398" t="str">
        <f t="shared" si="517"/>
        <v>0</v>
      </c>
      <c r="CK339" s="412">
        <f t="shared" si="518"/>
        <v>0</v>
      </c>
      <c r="CL339" s="412" t="str">
        <f t="shared" si="519"/>
        <v>0m0</v>
      </c>
      <c r="CM339" s="399">
        <f t="shared" si="520"/>
        <v>0</v>
      </c>
      <c r="CN339" s="399">
        <f t="shared" si="521"/>
        <v>0</v>
      </c>
      <c r="CO339" s="412">
        <f t="shared" si="522"/>
        <v>0</v>
      </c>
      <c r="CP339" s="413">
        <f t="shared" si="523"/>
        <v>0</v>
      </c>
      <c r="CQ339" s="398" t="str">
        <f t="shared" si="524"/>
        <v>0</v>
      </c>
      <c r="CR339" s="398" t="str">
        <f t="shared" si="525"/>
        <v>0</v>
      </c>
      <c r="CS339" s="412">
        <f t="shared" si="526"/>
        <v>0</v>
      </c>
      <c r="CT339" s="412" t="str">
        <f t="shared" si="527"/>
        <v>0m0</v>
      </c>
      <c r="CU339" s="412">
        <f t="shared" si="528"/>
        <v>0</v>
      </c>
      <c r="CV339" s="412">
        <f t="shared" si="529"/>
        <v>0</v>
      </c>
      <c r="CW339" s="412">
        <f t="shared" si="530"/>
        <v>0</v>
      </c>
      <c r="CX339" s="412">
        <f t="shared" si="531"/>
        <v>0</v>
      </c>
      <c r="CY339" s="412">
        <f t="shared" si="532"/>
        <v>0</v>
      </c>
      <c r="CZ339" s="412" t="str">
        <f t="shared" si="533"/>
        <v/>
      </c>
      <c r="DA339" s="412" t="str">
        <f t="shared" si="534"/>
        <v/>
      </c>
      <c r="DB339" s="412" t="str">
        <f t="shared" si="535"/>
        <v/>
      </c>
      <c r="DC339" s="412" t="str">
        <f t="shared" si="536"/>
        <v/>
      </c>
      <c r="DD339" s="412" t="str">
        <f t="shared" si="537"/>
        <v/>
      </c>
      <c r="DE339" s="412"/>
      <c r="DG339" s="412" t="str">
        <f t="shared" si="538"/>
        <v/>
      </c>
      <c r="DH339" s="412" t="str">
        <f t="shared" si="539"/>
        <v/>
      </c>
      <c r="DI339" s="412">
        <f t="shared" si="540"/>
        <v>0</v>
      </c>
      <c r="DJ339" s="412" t="str">
        <f t="shared" si="541"/>
        <v/>
      </c>
      <c r="DK339" s="412" t="str">
        <f t="shared" si="542"/>
        <v/>
      </c>
      <c r="DL339" s="412" t="str">
        <f t="shared" si="543"/>
        <v/>
      </c>
      <c r="DM339" s="412" t="str">
        <f t="shared" si="544"/>
        <v/>
      </c>
      <c r="DN339" s="412" t="str">
        <f t="shared" si="545"/>
        <v/>
      </c>
      <c r="DO339" s="412" t="str">
        <f t="shared" si="546"/>
        <v/>
      </c>
      <c r="DR339" s="494"/>
      <c r="DS339" s="393">
        <f t="shared" si="549"/>
        <v>0</v>
      </c>
      <c r="DT339" s="393">
        <f t="shared" si="547"/>
        <v>0</v>
      </c>
      <c r="DU339" s="411">
        <f t="shared" si="548"/>
        <v>0</v>
      </c>
      <c r="DX339" s="494" t="e">
        <f>IF(BG339&lt;270000,○,"")</f>
        <v>#NAME?</v>
      </c>
    </row>
    <row r="340" spans="1:128" s="411" customFormat="1" ht="18" hidden="1" customHeight="1" thickBot="1">
      <c r="A340" s="145" t="str">
        <f t="shared" si="472"/>
        <v/>
      </c>
      <c r="B340" s="158"/>
      <c r="C340" s="31" t="str">
        <f>IF(B340="","",VLOOKUP(B340,学連登録!$C$2:$G$3000,2,FALSE))</f>
        <v/>
      </c>
      <c r="D340" s="32" t="str">
        <f>IF(B340="","",VLOOKUP(B340,学連登録!$C$2:$G$3000,3,FALSE))</f>
        <v/>
      </c>
      <c r="E340" s="33" t="str">
        <f>IF(B340="","",VLOOKUP(B340,学連登録!$C$2:$G$3000,4,FALSE))</f>
        <v/>
      </c>
      <c r="F340" s="383" t="str">
        <f>IF(B340="","",VLOOKUP(B340,学連登録!$C$2:$I$3000,7,FALSE))</f>
        <v/>
      </c>
      <c r="G340" s="159"/>
      <c r="H340" s="853"/>
      <c r="I340" s="854"/>
      <c r="J340" s="160"/>
      <c r="K340" s="825"/>
      <c r="L340" s="826"/>
      <c r="M340" s="160"/>
      <c r="N340" s="819"/>
      <c r="O340" s="820"/>
      <c r="P340" s="159"/>
      <c r="Q340" s="825"/>
      <c r="R340" s="826"/>
      <c r="S340" s="159"/>
      <c r="T340" s="825"/>
      <c r="U340" s="826"/>
      <c r="V340" s="103" t="str">
        <f>IF(B340="","",VLOOKUP(B340,学連登録!$C$2:$H$3000,6,FALSE))</f>
        <v/>
      </c>
      <c r="W340" s="377"/>
      <c r="X340" s="157"/>
      <c r="Y340" s="118" t="str">
        <f t="shared" si="462"/>
        <v/>
      </c>
      <c r="Z340" s="97" t="str">
        <f>IF(G340="","",VLOOKUP(G340,種目名!$O$5:$T$104,3,0))</f>
        <v/>
      </c>
      <c r="AA340" s="99" t="str">
        <f>IF(J340="","",VLOOKUP(J340,種目名!$O$5:$T$104,3,0))</f>
        <v/>
      </c>
      <c r="AB340" s="119" t="str">
        <f>IF(M340="","",VLOOKUP(M340,種目名!$O$5:$T$104,3,0))</f>
        <v/>
      </c>
      <c r="AC340" s="119" t="str">
        <f>IF(P340="","",VLOOKUP(AF340,種目名!$O$5:$T$104,3,0))</f>
        <v/>
      </c>
      <c r="AD340" s="120" t="str">
        <f>IF(S340="","",VLOOKUP(AI340,種目名!$O$5:$T$104,3,0))</f>
        <v/>
      </c>
      <c r="AE340" s="117">
        <f t="shared" si="463"/>
        <v>0</v>
      </c>
      <c r="AF340" s="157" t="str">
        <f t="shared" si="464"/>
        <v/>
      </c>
      <c r="AG340" s="157" t="str">
        <f t="shared" si="465"/>
        <v/>
      </c>
      <c r="AH340" s="117">
        <f t="shared" si="466"/>
        <v>0</v>
      </c>
      <c r="AI340" s="157" t="str">
        <f t="shared" si="467"/>
        <v/>
      </c>
      <c r="AJ340" s="157" t="str">
        <f t="shared" si="468"/>
        <v/>
      </c>
      <c r="AK340" s="390"/>
      <c r="AL340" s="171">
        <f t="shared" si="473"/>
        <v>0</v>
      </c>
      <c r="AM340" s="399">
        <f t="shared" si="474"/>
        <v>0</v>
      </c>
      <c r="AN340" s="399">
        <f>COUNTIF($B$12:B340,B340)</f>
        <v>0</v>
      </c>
      <c r="AO340" s="399"/>
      <c r="AP340" s="399" t="str">
        <f t="shared" si="475"/>
        <v/>
      </c>
      <c r="AQ340" s="399" t="str">
        <f t="shared" si="476"/>
        <v/>
      </c>
      <c r="AR340" s="399" t="str">
        <f t="shared" si="477"/>
        <v/>
      </c>
      <c r="AS340" s="399" t="str">
        <f t="shared" si="478"/>
        <v/>
      </c>
      <c r="AT340" s="399">
        <f t="shared" si="479"/>
        <v>0</v>
      </c>
      <c r="AU340" s="399" t="str">
        <f t="shared" si="480"/>
        <v/>
      </c>
      <c r="AV340" s="399" t="str">
        <f t="shared" si="481"/>
        <v/>
      </c>
      <c r="AW340" s="399" t="str">
        <f t="shared" si="482"/>
        <v/>
      </c>
      <c r="AX340" s="399" t="str">
        <f t="shared" si="483"/>
        <v/>
      </c>
      <c r="AY340" s="399" t="str">
        <f t="shared" si="484"/>
        <v/>
      </c>
      <c r="AZ340" s="399" t="str">
        <f t="shared" si="485"/>
        <v/>
      </c>
      <c r="BA340" s="399" t="str">
        <f t="shared" si="486"/>
        <v/>
      </c>
      <c r="BB340" s="399" t="str">
        <f t="shared" si="487"/>
        <v/>
      </c>
      <c r="BC340" s="399" t="str">
        <f t="shared" si="488"/>
        <v/>
      </c>
      <c r="BD340" s="403" t="str">
        <f t="shared" si="489"/>
        <v/>
      </c>
      <c r="BE340" s="393">
        <f t="shared" si="490"/>
        <v>0</v>
      </c>
      <c r="BF340" s="157"/>
      <c r="BG340" s="399">
        <f t="shared" si="491"/>
        <v>0</v>
      </c>
      <c r="BH340" s="399">
        <f t="shared" si="492"/>
        <v>0</v>
      </c>
      <c r="BI340" s="412">
        <f t="shared" si="493"/>
        <v>0</v>
      </c>
      <c r="BJ340" s="413">
        <f t="shared" si="469"/>
        <v>0</v>
      </c>
      <c r="BK340" s="398" t="str">
        <f t="shared" si="470"/>
        <v>0</v>
      </c>
      <c r="BL340" s="398" t="str">
        <f t="shared" si="471"/>
        <v>0</v>
      </c>
      <c r="BM340" s="412">
        <f t="shared" si="494"/>
        <v>0</v>
      </c>
      <c r="BN340" s="412" t="str">
        <f t="shared" si="495"/>
        <v>0m0</v>
      </c>
      <c r="BO340" s="399">
        <f t="shared" si="496"/>
        <v>0</v>
      </c>
      <c r="BP340" s="399">
        <f t="shared" si="497"/>
        <v>0</v>
      </c>
      <c r="BQ340" s="412">
        <f t="shared" si="498"/>
        <v>0</v>
      </c>
      <c r="BR340" s="413">
        <f t="shared" si="499"/>
        <v>0</v>
      </c>
      <c r="BS340" s="398" t="str">
        <f t="shared" si="500"/>
        <v>0</v>
      </c>
      <c r="BT340" s="398" t="str">
        <f t="shared" si="501"/>
        <v>0</v>
      </c>
      <c r="BU340" s="412">
        <f t="shared" si="502"/>
        <v>0</v>
      </c>
      <c r="BV340" s="412" t="str">
        <f t="shared" si="503"/>
        <v>0m0</v>
      </c>
      <c r="BW340" s="399">
        <f t="shared" si="504"/>
        <v>0</v>
      </c>
      <c r="BX340" s="399">
        <f t="shared" si="505"/>
        <v>0</v>
      </c>
      <c r="BY340" s="412">
        <f t="shared" si="506"/>
        <v>0</v>
      </c>
      <c r="BZ340" s="413">
        <f t="shared" si="507"/>
        <v>0</v>
      </c>
      <c r="CA340" s="398" t="str">
        <f t="shared" si="508"/>
        <v>0</v>
      </c>
      <c r="CB340" s="398" t="str">
        <f t="shared" si="509"/>
        <v>0</v>
      </c>
      <c r="CC340" s="412">
        <f t="shared" si="510"/>
        <v>0</v>
      </c>
      <c r="CD340" s="412" t="str">
        <f t="shared" si="511"/>
        <v>0m0</v>
      </c>
      <c r="CE340" s="399">
        <f t="shared" si="512"/>
        <v>0</v>
      </c>
      <c r="CF340" s="399">
        <f t="shared" si="513"/>
        <v>0</v>
      </c>
      <c r="CG340" s="412">
        <f t="shared" si="514"/>
        <v>0</v>
      </c>
      <c r="CH340" s="413">
        <f t="shared" si="515"/>
        <v>0</v>
      </c>
      <c r="CI340" s="398" t="str">
        <f t="shared" si="516"/>
        <v>0</v>
      </c>
      <c r="CJ340" s="398" t="str">
        <f t="shared" si="517"/>
        <v>0</v>
      </c>
      <c r="CK340" s="412">
        <f t="shared" si="518"/>
        <v>0</v>
      </c>
      <c r="CL340" s="412" t="str">
        <f t="shared" si="519"/>
        <v>0m0</v>
      </c>
      <c r="CM340" s="399">
        <f t="shared" si="520"/>
        <v>0</v>
      </c>
      <c r="CN340" s="399">
        <f t="shared" si="521"/>
        <v>0</v>
      </c>
      <c r="CO340" s="412">
        <f t="shared" si="522"/>
        <v>0</v>
      </c>
      <c r="CP340" s="413">
        <f t="shared" si="523"/>
        <v>0</v>
      </c>
      <c r="CQ340" s="398" t="str">
        <f t="shared" si="524"/>
        <v>0</v>
      </c>
      <c r="CR340" s="398" t="str">
        <f t="shared" si="525"/>
        <v>0</v>
      </c>
      <c r="CS340" s="412">
        <f t="shared" si="526"/>
        <v>0</v>
      </c>
      <c r="CT340" s="412" t="str">
        <f t="shared" si="527"/>
        <v>0m0</v>
      </c>
      <c r="CU340" s="412">
        <f t="shared" si="528"/>
        <v>0</v>
      </c>
      <c r="CV340" s="412">
        <f t="shared" si="529"/>
        <v>0</v>
      </c>
      <c r="CW340" s="412">
        <f t="shared" si="530"/>
        <v>0</v>
      </c>
      <c r="CX340" s="412">
        <f t="shared" si="531"/>
        <v>0</v>
      </c>
      <c r="CY340" s="412">
        <f t="shared" si="532"/>
        <v>0</v>
      </c>
      <c r="CZ340" s="412" t="str">
        <f t="shared" si="533"/>
        <v/>
      </c>
      <c r="DA340" s="412" t="str">
        <f t="shared" si="534"/>
        <v/>
      </c>
      <c r="DB340" s="412" t="str">
        <f t="shared" si="535"/>
        <v/>
      </c>
      <c r="DC340" s="412" t="str">
        <f t="shared" si="536"/>
        <v/>
      </c>
      <c r="DD340" s="412" t="str">
        <f t="shared" si="537"/>
        <v/>
      </c>
      <c r="DE340" s="412"/>
      <c r="DG340" s="412" t="str">
        <f t="shared" si="538"/>
        <v/>
      </c>
      <c r="DH340" s="412" t="str">
        <f t="shared" si="539"/>
        <v/>
      </c>
      <c r="DI340" s="412">
        <f t="shared" si="540"/>
        <v>0</v>
      </c>
      <c r="DJ340" s="412" t="str">
        <f t="shared" si="541"/>
        <v/>
      </c>
      <c r="DK340" s="412" t="str">
        <f t="shared" si="542"/>
        <v/>
      </c>
      <c r="DL340" s="412" t="str">
        <f t="shared" si="543"/>
        <v/>
      </c>
      <c r="DM340" s="412" t="str">
        <f t="shared" si="544"/>
        <v/>
      </c>
      <c r="DN340" s="412" t="str">
        <f t="shared" si="545"/>
        <v/>
      </c>
      <c r="DO340" s="412" t="str">
        <f t="shared" si="546"/>
        <v/>
      </c>
      <c r="DR340" s="494"/>
      <c r="DS340" s="393">
        <f t="shared" si="549"/>
        <v>0</v>
      </c>
      <c r="DT340" s="393">
        <f t="shared" si="547"/>
        <v>0</v>
      </c>
      <c r="DU340" s="411">
        <f t="shared" si="548"/>
        <v>0</v>
      </c>
      <c r="DX340" s="494" t="e">
        <f>IF(BG340&lt;270000,○,"")</f>
        <v>#NAME?</v>
      </c>
    </row>
    <row r="341" spans="1:128" s="411" customFormat="1" ht="18" hidden="1" customHeight="1" thickBot="1">
      <c r="A341" s="145" t="str">
        <f t="shared" si="472"/>
        <v/>
      </c>
      <c r="B341" s="158"/>
      <c r="C341" s="31" t="str">
        <f>IF(B341="","",VLOOKUP(B341,学連登録!$C$2:$G$3000,2,FALSE))</f>
        <v/>
      </c>
      <c r="D341" s="32" t="str">
        <f>IF(B341="","",VLOOKUP(B341,学連登録!$C$2:$G$3000,3,FALSE))</f>
        <v/>
      </c>
      <c r="E341" s="33" t="str">
        <f>IF(B341="","",VLOOKUP(B341,学連登録!$C$2:$G$3000,4,FALSE))</f>
        <v/>
      </c>
      <c r="F341" s="383" t="str">
        <f>IF(B341="","",VLOOKUP(B341,学連登録!$C$2:$I$3000,7,FALSE))</f>
        <v/>
      </c>
      <c r="G341" s="159"/>
      <c r="H341" s="853"/>
      <c r="I341" s="854"/>
      <c r="J341" s="160"/>
      <c r="K341" s="825"/>
      <c r="L341" s="826"/>
      <c r="M341" s="160"/>
      <c r="N341" s="819"/>
      <c r="O341" s="820"/>
      <c r="P341" s="159"/>
      <c r="Q341" s="825"/>
      <c r="R341" s="826"/>
      <c r="S341" s="159"/>
      <c r="T341" s="825"/>
      <c r="U341" s="826"/>
      <c r="V341" s="103" t="str">
        <f>IF(B341="","",VLOOKUP(B341,学連登録!$C$2:$H$3000,6,FALSE))</f>
        <v/>
      </c>
      <c r="W341" s="377"/>
      <c r="X341" s="157"/>
      <c r="Y341" s="118" t="str">
        <f t="shared" si="462"/>
        <v/>
      </c>
      <c r="Z341" s="97" t="str">
        <f>IF(G341="","",VLOOKUP(G341,種目名!$O$5:$T$104,3,0))</f>
        <v/>
      </c>
      <c r="AA341" s="99" t="str">
        <f>IF(J341="","",VLOOKUP(J341,種目名!$O$5:$T$104,3,0))</f>
        <v/>
      </c>
      <c r="AB341" s="119" t="str">
        <f>IF(M341="","",VLOOKUP(M341,種目名!$O$5:$T$104,3,0))</f>
        <v/>
      </c>
      <c r="AC341" s="119" t="str">
        <f>IF(P341="","",VLOOKUP(AF341,種目名!$O$5:$T$104,3,0))</f>
        <v/>
      </c>
      <c r="AD341" s="120" t="str">
        <f>IF(S341="","",VLOOKUP(AI341,種目名!$O$5:$T$104,3,0))</f>
        <v/>
      </c>
      <c r="AE341" s="117">
        <f t="shared" si="463"/>
        <v>0</v>
      </c>
      <c r="AF341" s="157" t="str">
        <f t="shared" si="464"/>
        <v/>
      </c>
      <c r="AG341" s="157" t="str">
        <f t="shared" si="465"/>
        <v/>
      </c>
      <c r="AH341" s="117">
        <f t="shared" si="466"/>
        <v>0</v>
      </c>
      <c r="AI341" s="157" t="str">
        <f t="shared" si="467"/>
        <v/>
      </c>
      <c r="AJ341" s="157" t="str">
        <f t="shared" si="468"/>
        <v/>
      </c>
      <c r="AK341" s="390"/>
      <c r="AL341" s="171">
        <f t="shared" si="473"/>
        <v>0</v>
      </c>
      <c r="AM341" s="399">
        <f t="shared" si="474"/>
        <v>0</v>
      </c>
      <c r="AN341" s="399">
        <f>COUNTIF($B$12:B341,B341)</f>
        <v>0</v>
      </c>
      <c r="AO341" s="399"/>
      <c r="AP341" s="399" t="str">
        <f t="shared" si="475"/>
        <v/>
      </c>
      <c r="AQ341" s="399" t="str">
        <f t="shared" si="476"/>
        <v/>
      </c>
      <c r="AR341" s="399" t="str">
        <f t="shared" si="477"/>
        <v/>
      </c>
      <c r="AS341" s="399" t="str">
        <f t="shared" si="478"/>
        <v/>
      </c>
      <c r="AT341" s="399">
        <f t="shared" si="479"/>
        <v>0</v>
      </c>
      <c r="AU341" s="399" t="str">
        <f t="shared" si="480"/>
        <v/>
      </c>
      <c r="AV341" s="399" t="str">
        <f t="shared" si="481"/>
        <v/>
      </c>
      <c r="AW341" s="399" t="str">
        <f t="shared" si="482"/>
        <v/>
      </c>
      <c r="AX341" s="399" t="str">
        <f t="shared" si="483"/>
        <v/>
      </c>
      <c r="AY341" s="399" t="str">
        <f t="shared" si="484"/>
        <v/>
      </c>
      <c r="AZ341" s="399" t="str">
        <f t="shared" si="485"/>
        <v/>
      </c>
      <c r="BA341" s="399" t="str">
        <f t="shared" si="486"/>
        <v/>
      </c>
      <c r="BB341" s="399" t="str">
        <f t="shared" si="487"/>
        <v/>
      </c>
      <c r="BC341" s="399" t="str">
        <f t="shared" si="488"/>
        <v/>
      </c>
      <c r="BD341" s="403" t="str">
        <f t="shared" si="489"/>
        <v/>
      </c>
      <c r="BE341" s="393">
        <f t="shared" si="490"/>
        <v>0</v>
      </c>
      <c r="BF341" s="157"/>
      <c r="BG341" s="399">
        <f t="shared" si="491"/>
        <v>0</v>
      </c>
      <c r="BH341" s="399">
        <f t="shared" si="492"/>
        <v>0</v>
      </c>
      <c r="BI341" s="412">
        <f t="shared" si="493"/>
        <v>0</v>
      </c>
      <c r="BJ341" s="413">
        <f t="shared" si="469"/>
        <v>0</v>
      </c>
      <c r="BK341" s="398" t="str">
        <f t="shared" si="470"/>
        <v>0</v>
      </c>
      <c r="BL341" s="398" t="str">
        <f t="shared" si="471"/>
        <v>0</v>
      </c>
      <c r="BM341" s="412">
        <f t="shared" si="494"/>
        <v>0</v>
      </c>
      <c r="BN341" s="412" t="str">
        <f t="shared" si="495"/>
        <v>0m0</v>
      </c>
      <c r="BO341" s="399">
        <f t="shared" si="496"/>
        <v>0</v>
      </c>
      <c r="BP341" s="399">
        <f t="shared" si="497"/>
        <v>0</v>
      </c>
      <c r="BQ341" s="412">
        <f t="shared" si="498"/>
        <v>0</v>
      </c>
      <c r="BR341" s="413">
        <f t="shared" si="499"/>
        <v>0</v>
      </c>
      <c r="BS341" s="398" t="str">
        <f t="shared" si="500"/>
        <v>0</v>
      </c>
      <c r="BT341" s="398" t="str">
        <f t="shared" si="501"/>
        <v>0</v>
      </c>
      <c r="BU341" s="412">
        <f t="shared" si="502"/>
        <v>0</v>
      </c>
      <c r="BV341" s="412" t="str">
        <f t="shared" si="503"/>
        <v>0m0</v>
      </c>
      <c r="BW341" s="399">
        <f t="shared" si="504"/>
        <v>0</v>
      </c>
      <c r="BX341" s="399">
        <f t="shared" si="505"/>
        <v>0</v>
      </c>
      <c r="BY341" s="412">
        <f t="shared" si="506"/>
        <v>0</v>
      </c>
      <c r="BZ341" s="413">
        <f t="shared" si="507"/>
        <v>0</v>
      </c>
      <c r="CA341" s="398" t="str">
        <f t="shared" si="508"/>
        <v>0</v>
      </c>
      <c r="CB341" s="398" t="str">
        <f t="shared" si="509"/>
        <v>0</v>
      </c>
      <c r="CC341" s="412">
        <f t="shared" si="510"/>
        <v>0</v>
      </c>
      <c r="CD341" s="412" t="str">
        <f t="shared" si="511"/>
        <v>0m0</v>
      </c>
      <c r="CE341" s="399">
        <f t="shared" si="512"/>
        <v>0</v>
      </c>
      <c r="CF341" s="399">
        <f t="shared" si="513"/>
        <v>0</v>
      </c>
      <c r="CG341" s="412">
        <f t="shared" si="514"/>
        <v>0</v>
      </c>
      <c r="CH341" s="413">
        <f t="shared" si="515"/>
        <v>0</v>
      </c>
      <c r="CI341" s="398" t="str">
        <f t="shared" si="516"/>
        <v>0</v>
      </c>
      <c r="CJ341" s="398" t="str">
        <f t="shared" si="517"/>
        <v>0</v>
      </c>
      <c r="CK341" s="412">
        <f t="shared" si="518"/>
        <v>0</v>
      </c>
      <c r="CL341" s="412" t="str">
        <f t="shared" si="519"/>
        <v>0m0</v>
      </c>
      <c r="CM341" s="399">
        <f t="shared" si="520"/>
        <v>0</v>
      </c>
      <c r="CN341" s="399">
        <f t="shared" si="521"/>
        <v>0</v>
      </c>
      <c r="CO341" s="412">
        <f t="shared" si="522"/>
        <v>0</v>
      </c>
      <c r="CP341" s="413">
        <f t="shared" si="523"/>
        <v>0</v>
      </c>
      <c r="CQ341" s="398" t="str">
        <f t="shared" si="524"/>
        <v>0</v>
      </c>
      <c r="CR341" s="398" t="str">
        <f t="shared" si="525"/>
        <v>0</v>
      </c>
      <c r="CS341" s="412">
        <f t="shared" si="526"/>
        <v>0</v>
      </c>
      <c r="CT341" s="412" t="str">
        <f t="shared" si="527"/>
        <v>0m0</v>
      </c>
      <c r="CU341" s="412">
        <f t="shared" si="528"/>
        <v>0</v>
      </c>
      <c r="CV341" s="412">
        <f t="shared" si="529"/>
        <v>0</v>
      </c>
      <c r="CW341" s="412">
        <f t="shared" si="530"/>
        <v>0</v>
      </c>
      <c r="CX341" s="412">
        <f t="shared" si="531"/>
        <v>0</v>
      </c>
      <c r="CY341" s="412">
        <f t="shared" si="532"/>
        <v>0</v>
      </c>
      <c r="CZ341" s="412" t="str">
        <f t="shared" si="533"/>
        <v/>
      </c>
      <c r="DA341" s="412" t="str">
        <f t="shared" si="534"/>
        <v/>
      </c>
      <c r="DB341" s="412" t="str">
        <f t="shared" si="535"/>
        <v/>
      </c>
      <c r="DC341" s="412" t="str">
        <f t="shared" si="536"/>
        <v/>
      </c>
      <c r="DD341" s="412" t="str">
        <f t="shared" si="537"/>
        <v/>
      </c>
      <c r="DE341" s="412"/>
      <c r="DG341" s="412" t="str">
        <f t="shared" si="538"/>
        <v/>
      </c>
      <c r="DH341" s="412" t="str">
        <f t="shared" si="539"/>
        <v/>
      </c>
      <c r="DI341" s="412">
        <f t="shared" si="540"/>
        <v>0</v>
      </c>
      <c r="DJ341" s="412" t="str">
        <f t="shared" si="541"/>
        <v/>
      </c>
      <c r="DK341" s="412" t="str">
        <f t="shared" si="542"/>
        <v/>
      </c>
      <c r="DL341" s="412" t="str">
        <f t="shared" si="543"/>
        <v/>
      </c>
      <c r="DM341" s="412" t="str">
        <f t="shared" si="544"/>
        <v/>
      </c>
      <c r="DN341" s="412" t="str">
        <f t="shared" si="545"/>
        <v/>
      </c>
      <c r="DO341" s="412" t="str">
        <f t="shared" si="546"/>
        <v/>
      </c>
      <c r="DR341" s="494"/>
      <c r="DS341" s="393">
        <f t="shared" si="549"/>
        <v>0</v>
      </c>
      <c r="DT341" s="393">
        <f t="shared" si="547"/>
        <v>0</v>
      </c>
      <c r="DU341" s="411">
        <f t="shared" si="548"/>
        <v>0</v>
      </c>
      <c r="DX341" s="494" t="e">
        <f>IF(BG341&lt;270000,○,"")</f>
        <v>#NAME?</v>
      </c>
    </row>
    <row r="342" spans="1:128" s="411" customFormat="1" ht="18" hidden="1" customHeight="1" thickBot="1">
      <c r="A342" s="145" t="str">
        <f t="shared" si="472"/>
        <v/>
      </c>
      <c r="B342" s="158"/>
      <c r="C342" s="31" t="str">
        <f>IF(B342="","",VLOOKUP(B342,学連登録!$C$2:$G$3000,2,FALSE))</f>
        <v/>
      </c>
      <c r="D342" s="32" t="str">
        <f>IF(B342="","",VLOOKUP(B342,学連登録!$C$2:$G$3000,3,FALSE))</f>
        <v/>
      </c>
      <c r="E342" s="33" t="str">
        <f>IF(B342="","",VLOOKUP(B342,学連登録!$C$2:$G$3000,4,FALSE))</f>
        <v/>
      </c>
      <c r="F342" s="383" t="str">
        <f>IF(B342="","",VLOOKUP(B342,学連登録!$C$2:$I$3000,7,FALSE))</f>
        <v/>
      </c>
      <c r="G342" s="159"/>
      <c r="H342" s="853"/>
      <c r="I342" s="854"/>
      <c r="J342" s="160"/>
      <c r="K342" s="825"/>
      <c r="L342" s="826"/>
      <c r="M342" s="160"/>
      <c r="N342" s="819"/>
      <c r="O342" s="820"/>
      <c r="P342" s="159"/>
      <c r="Q342" s="825"/>
      <c r="R342" s="826"/>
      <c r="S342" s="159"/>
      <c r="T342" s="825"/>
      <c r="U342" s="826"/>
      <c r="V342" s="103" t="str">
        <f>IF(B342="","",VLOOKUP(B342,学連登録!$C$2:$H$3000,6,FALSE))</f>
        <v/>
      </c>
      <c r="W342" s="377"/>
      <c r="X342" s="157"/>
      <c r="Y342" s="118" t="str">
        <f t="shared" ref="Y342:Y405" si="550">IF(C342="","",$S$3)</f>
        <v/>
      </c>
      <c r="Z342" s="97" t="str">
        <f>IF(G342="","",VLOOKUP(G342,種目名!$O$5:$T$104,3,0))</f>
        <v/>
      </c>
      <c r="AA342" s="99" t="str">
        <f>IF(J342="","",VLOOKUP(J342,種目名!$O$5:$T$104,3,0))</f>
        <v/>
      </c>
      <c r="AB342" s="119" t="str">
        <f>IF(M342="","",VLOOKUP(M342,種目名!$O$5:$T$104,3,0))</f>
        <v/>
      </c>
      <c r="AC342" s="119" t="str">
        <f>IF(P342="","",VLOOKUP(AF342,種目名!$O$5:$T$104,3,0))</f>
        <v/>
      </c>
      <c r="AD342" s="120" t="str">
        <f>IF(S342="","",VLOOKUP(AI342,種目名!$O$5:$T$104,3,0))</f>
        <v/>
      </c>
      <c r="AE342" s="117">
        <f t="shared" ref="AE342:AE405" si="551">LENB(P342)</f>
        <v>0</v>
      </c>
      <c r="AF342" s="157" t="str">
        <f t="shared" ref="AF342:AF405" si="552">IF(AE342,LEFTB(P342,AE342-1),"")</f>
        <v/>
      </c>
      <c r="AG342" s="157" t="str">
        <f t="shared" ref="AG342:AG405" si="553">IF(AE342,MIDB(P342,AE342,1),"")</f>
        <v/>
      </c>
      <c r="AH342" s="117">
        <f t="shared" ref="AH342:AH405" si="554">LENB(S342)</f>
        <v>0</v>
      </c>
      <c r="AI342" s="157" t="str">
        <f t="shared" ref="AI342:AI405" si="555">IF(AH342,LEFTB(S342,AH342-1),"")</f>
        <v/>
      </c>
      <c r="AJ342" s="157" t="str">
        <f t="shared" ref="AJ342:AJ405" si="556">IF(AH342,MIDB(S342,AH342,1),"")</f>
        <v/>
      </c>
      <c r="AK342" s="390"/>
      <c r="AL342" s="171">
        <f t="shared" si="473"/>
        <v>0</v>
      </c>
      <c r="AM342" s="399">
        <f t="shared" si="474"/>
        <v>0</v>
      </c>
      <c r="AN342" s="399">
        <f>COUNTIF($B$12:B342,B342)</f>
        <v>0</v>
      </c>
      <c r="AO342" s="399"/>
      <c r="AP342" s="399" t="str">
        <f t="shared" si="475"/>
        <v/>
      </c>
      <c r="AQ342" s="399" t="str">
        <f t="shared" si="476"/>
        <v/>
      </c>
      <c r="AR342" s="399" t="str">
        <f t="shared" si="477"/>
        <v/>
      </c>
      <c r="AS342" s="399" t="str">
        <f t="shared" si="478"/>
        <v/>
      </c>
      <c r="AT342" s="399">
        <f t="shared" si="479"/>
        <v>0</v>
      </c>
      <c r="AU342" s="399" t="str">
        <f t="shared" si="480"/>
        <v/>
      </c>
      <c r="AV342" s="399" t="str">
        <f t="shared" si="481"/>
        <v/>
      </c>
      <c r="AW342" s="399" t="str">
        <f t="shared" si="482"/>
        <v/>
      </c>
      <c r="AX342" s="399" t="str">
        <f t="shared" si="483"/>
        <v/>
      </c>
      <c r="AY342" s="399" t="str">
        <f t="shared" si="484"/>
        <v/>
      </c>
      <c r="AZ342" s="399" t="str">
        <f t="shared" si="485"/>
        <v/>
      </c>
      <c r="BA342" s="399" t="str">
        <f t="shared" si="486"/>
        <v/>
      </c>
      <c r="BB342" s="399" t="str">
        <f t="shared" si="487"/>
        <v/>
      </c>
      <c r="BC342" s="399" t="str">
        <f t="shared" si="488"/>
        <v/>
      </c>
      <c r="BD342" s="403" t="str">
        <f t="shared" si="489"/>
        <v/>
      </c>
      <c r="BE342" s="393">
        <f t="shared" si="490"/>
        <v>0</v>
      </c>
      <c r="BF342" s="157"/>
      <c r="BG342" s="399">
        <f t="shared" si="491"/>
        <v>0</v>
      </c>
      <c r="BH342" s="399">
        <f t="shared" si="492"/>
        <v>0</v>
      </c>
      <c r="BI342" s="412">
        <f t="shared" si="493"/>
        <v>0</v>
      </c>
      <c r="BJ342" s="413">
        <f t="shared" si="469"/>
        <v>0</v>
      </c>
      <c r="BK342" s="398" t="str">
        <f t="shared" si="470"/>
        <v>0</v>
      </c>
      <c r="BL342" s="398" t="str">
        <f t="shared" si="471"/>
        <v>0</v>
      </c>
      <c r="BM342" s="412">
        <f t="shared" si="494"/>
        <v>0</v>
      </c>
      <c r="BN342" s="412" t="str">
        <f t="shared" si="495"/>
        <v>0m0</v>
      </c>
      <c r="BO342" s="399">
        <f t="shared" si="496"/>
        <v>0</v>
      </c>
      <c r="BP342" s="399">
        <f t="shared" si="497"/>
        <v>0</v>
      </c>
      <c r="BQ342" s="412">
        <f t="shared" si="498"/>
        <v>0</v>
      </c>
      <c r="BR342" s="413">
        <f t="shared" si="499"/>
        <v>0</v>
      </c>
      <c r="BS342" s="398" t="str">
        <f t="shared" si="500"/>
        <v>0</v>
      </c>
      <c r="BT342" s="398" t="str">
        <f t="shared" si="501"/>
        <v>0</v>
      </c>
      <c r="BU342" s="412">
        <f t="shared" si="502"/>
        <v>0</v>
      </c>
      <c r="BV342" s="412" t="str">
        <f t="shared" si="503"/>
        <v>0m0</v>
      </c>
      <c r="BW342" s="399">
        <f t="shared" si="504"/>
        <v>0</v>
      </c>
      <c r="BX342" s="399">
        <f t="shared" si="505"/>
        <v>0</v>
      </c>
      <c r="BY342" s="412">
        <f t="shared" si="506"/>
        <v>0</v>
      </c>
      <c r="BZ342" s="413">
        <f t="shared" si="507"/>
        <v>0</v>
      </c>
      <c r="CA342" s="398" t="str">
        <f t="shared" si="508"/>
        <v>0</v>
      </c>
      <c r="CB342" s="398" t="str">
        <f t="shared" si="509"/>
        <v>0</v>
      </c>
      <c r="CC342" s="412">
        <f t="shared" si="510"/>
        <v>0</v>
      </c>
      <c r="CD342" s="412" t="str">
        <f t="shared" si="511"/>
        <v>0m0</v>
      </c>
      <c r="CE342" s="399">
        <f t="shared" si="512"/>
        <v>0</v>
      </c>
      <c r="CF342" s="399">
        <f t="shared" si="513"/>
        <v>0</v>
      </c>
      <c r="CG342" s="412">
        <f t="shared" si="514"/>
        <v>0</v>
      </c>
      <c r="CH342" s="413">
        <f t="shared" si="515"/>
        <v>0</v>
      </c>
      <c r="CI342" s="398" t="str">
        <f t="shared" si="516"/>
        <v>0</v>
      </c>
      <c r="CJ342" s="398" t="str">
        <f t="shared" si="517"/>
        <v>0</v>
      </c>
      <c r="CK342" s="412">
        <f t="shared" si="518"/>
        <v>0</v>
      </c>
      <c r="CL342" s="412" t="str">
        <f t="shared" si="519"/>
        <v>0m0</v>
      </c>
      <c r="CM342" s="399">
        <f t="shared" si="520"/>
        <v>0</v>
      </c>
      <c r="CN342" s="399">
        <f t="shared" si="521"/>
        <v>0</v>
      </c>
      <c r="CO342" s="412">
        <f t="shared" si="522"/>
        <v>0</v>
      </c>
      <c r="CP342" s="413">
        <f t="shared" si="523"/>
        <v>0</v>
      </c>
      <c r="CQ342" s="398" t="str">
        <f t="shared" si="524"/>
        <v>0</v>
      </c>
      <c r="CR342" s="398" t="str">
        <f t="shared" si="525"/>
        <v>0</v>
      </c>
      <c r="CS342" s="412">
        <f t="shared" si="526"/>
        <v>0</v>
      </c>
      <c r="CT342" s="412" t="str">
        <f t="shared" si="527"/>
        <v>0m0</v>
      </c>
      <c r="CU342" s="412">
        <f t="shared" si="528"/>
        <v>0</v>
      </c>
      <c r="CV342" s="412">
        <f t="shared" si="529"/>
        <v>0</v>
      </c>
      <c r="CW342" s="412">
        <f t="shared" si="530"/>
        <v>0</v>
      </c>
      <c r="CX342" s="412">
        <f t="shared" si="531"/>
        <v>0</v>
      </c>
      <c r="CY342" s="412">
        <f t="shared" si="532"/>
        <v>0</v>
      </c>
      <c r="CZ342" s="412" t="str">
        <f t="shared" si="533"/>
        <v/>
      </c>
      <c r="DA342" s="412" t="str">
        <f t="shared" si="534"/>
        <v/>
      </c>
      <c r="DB342" s="412" t="str">
        <f t="shared" si="535"/>
        <v/>
      </c>
      <c r="DC342" s="412" t="str">
        <f t="shared" si="536"/>
        <v/>
      </c>
      <c r="DD342" s="412" t="str">
        <f t="shared" si="537"/>
        <v/>
      </c>
      <c r="DE342" s="412"/>
      <c r="DG342" s="412" t="str">
        <f t="shared" si="538"/>
        <v/>
      </c>
      <c r="DH342" s="412" t="str">
        <f t="shared" si="539"/>
        <v/>
      </c>
      <c r="DI342" s="412">
        <f t="shared" si="540"/>
        <v>0</v>
      </c>
      <c r="DJ342" s="412" t="str">
        <f t="shared" si="541"/>
        <v/>
      </c>
      <c r="DK342" s="412" t="str">
        <f t="shared" si="542"/>
        <v/>
      </c>
      <c r="DL342" s="412" t="str">
        <f t="shared" si="543"/>
        <v/>
      </c>
      <c r="DM342" s="412" t="str">
        <f t="shared" si="544"/>
        <v/>
      </c>
      <c r="DN342" s="412" t="str">
        <f t="shared" si="545"/>
        <v/>
      </c>
      <c r="DO342" s="412" t="str">
        <f t="shared" si="546"/>
        <v/>
      </c>
      <c r="DR342" s="494"/>
      <c r="DS342" s="393">
        <f t="shared" si="549"/>
        <v>0</v>
      </c>
      <c r="DT342" s="393">
        <f t="shared" si="547"/>
        <v>0</v>
      </c>
      <c r="DU342" s="411">
        <f t="shared" si="548"/>
        <v>0</v>
      </c>
      <c r="DX342" s="494" t="e">
        <f>IF(BG342&lt;270000,○,"")</f>
        <v>#NAME?</v>
      </c>
    </row>
    <row r="343" spans="1:128" s="411" customFormat="1" ht="18" hidden="1" customHeight="1" thickBot="1">
      <c r="A343" s="145" t="str">
        <f t="shared" si="472"/>
        <v/>
      </c>
      <c r="B343" s="158"/>
      <c r="C343" s="31" t="str">
        <f>IF(B343="","",VLOOKUP(B343,学連登録!$C$2:$G$3000,2,FALSE))</f>
        <v/>
      </c>
      <c r="D343" s="32" t="str">
        <f>IF(B343="","",VLOOKUP(B343,学連登録!$C$2:$G$3000,3,FALSE))</f>
        <v/>
      </c>
      <c r="E343" s="33" t="str">
        <f>IF(B343="","",VLOOKUP(B343,学連登録!$C$2:$G$3000,4,FALSE))</f>
        <v/>
      </c>
      <c r="F343" s="383" t="str">
        <f>IF(B343="","",VLOOKUP(B343,学連登録!$C$2:$I$3000,7,FALSE))</f>
        <v/>
      </c>
      <c r="G343" s="159"/>
      <c r="H343" s="853"/>
      <c r="I343" s="854"/>
      <c r="J343" s="160"/>
      <c r="K343" s="825"/>
      <c r="L343" s="826"/>
      <c r="M343" s="160"/>
      <c r="N343" s="819"/>
      <c r="O343" s="820"/>
      <c r="P343" s="159"/>
      <c r="Q343" s="825"/>
      <c r="R343" s="826"/>
      <c r="S343" s="159"/>
      <c r="T343" s="825"/>
      <c r="U343" s="826"/>
      <c r="V343" s="103" t="str">
        <f>IF(B343="","",VLOOKUP(B343,学連登録!$C$2:$H$3000,6,FALSE))</f>
        <v/>
      </c>
      <c r="W343" s="377"/>
      <c r="X343" s="157"/>
      <c r="Y343" s="118" t="str">
        <f t="shared" si="550"/>
        <v/>
      </c>
      <c r="Z343" s="97" t="str">
        <f>IF(G343="","",VLOOKUP(G343,種目名!$O$5:$T$104,3,0))</f>
        <v/>
      </c>
      <c r="AA343" s="99" t="str">
        <f>IF(J343="","",VLOOKUP(J343,種目名!$O$5:$T$104,3,0))</f>
        <v/>
      </c>
      <c r="AB343" s="119" t="str">
        <f>IF(M343="","",VLOOKUP(M343,種目名!$O$5:$T$104,3,0))</f>
        <v/>
      </c>
      <c r="AC343" s="119" t="str">
        <f>IF(P343="","",VLOOKUP(AF343,種目名!$O$5:$T$104,3,0))</f>
        <v/>
      </c>
      <c r="AD343" s="120" t="str">
        <f>IF(S343="","",VLOOKUP(AI343,種目名!$O$5:$T$104,3,0))</f>
        <v/>
      </c>
      <c r="AE343" s="117">
        <f t="shared" si="551"/>
        <v>0</v>
      </c>
      <c r="AF343" s="157" t="str">
        <f t="shared" si="552"/>
        <v/>
      </c>
      <c r="AG343" s="157" t="str">
        <f t="shared" si="553"/>
        <v/>
      </c>
      <c r="AH343" s="117">
        <f t="shared" si="554"/>
        <v>0</v>
      </c>
      <c r="AI343" s="157" t="str">
        <f t="shared" si="555"/>
        <v/>
      </c>
      <c r="AJ343" s="157" t="str">
        <f t="shared" si="556"/>
        <v/>
      </c>
      <c r="AK343" s="390"/>
      <c r="AL343" s="171">
        <f t="shared" si="473"/>
        <v>0</v>
      </c>
      <c r="AM343" s="399">
        <f t="shared" si="474"/>
        <v>0</v>
      </c>
      <c r="AN343" s="399">
        <f>COUNTIF($B$12:B343,B343)</f>
        <v>0</v>
      </c>
      <c r="AO343" s="399"/>
      <c r="AP343" s="399" t="str">
        <f t="shared" si="475"/>
        <v/>
      </c>
      <c r="AQ343" s="399" t="str">
        <f t="shared" si="476"/>
        <v/>
      </c>
      <c r="AR343" s="399" t="str">
        <f t="shared" si="477"/>
        <v/>
      </c>
      <c r="AS343" s="399" t="str">
        <f t="shared" si="478"/>
        <v/>
      </c>
      <c r="AT343" s="399">
        <f t="shared" si="479"/>
        <v>0</v>
      </c>
      <c r="AU343" s="399" t="str">
        <f t="shared" si="480"/>
        <v/>
      </c>
      <c r="AV343" s="399" t="str">
        <f t="shared" si="481"/>
        <v/>
      </c>
      <c r="AW343" s="399" t="str">
        <f t="shared" si="482"/>
        <v/>
      </c>
      <c r="AX343" s="399" t="str">
        <f t="shared" si="483"/>
        <v/>
      </c>
      <c r="AY343" s="399" t="str">
        <f t="shared" si="484"/>
        <v/>
      </c>
      <c r="AZ343" s="399" t="str">
        <f t="shared" si="485"/>
        <v/>
      </c>
      <c r="BA343" s="399" t="str">
        <f t="shared" si="486"/>
        <v/>
      </c>
      <c r="BB343" s="399" t="str">
        <f t="shared" si="487"/>
        <v/>
      </c>
      <c r="BC343" s="399" t="str">
        <f t="shared" si="488"/>
        <v/>
      </c>
      <c r="BD343" s="403" t="str">
        <f t="shared" si="489"/>
        <v/>
      </c>
      <c r="BE343" s="393">
        <f t="shared" si="490"/>
        <v>0</v>
      </c>
      <c r="BF343" s="157"/>
      <c r="BG343" s="399">
        <f t="shared" si="491"/>
        <v>0</v>
      </c>
      <c r="BH343" s="399">
        <f t="shared" si="492"/>
        <v>0</v>
      </c>
      <c r="BI343" s="412">
        <f t="shared" si="493"/>
        <v>0</v>
      </c>
      <c r="BJ343" s="413">
        <f t="shared" si="469"/>
        <v>0</v>
      </c>
      <c r="BK343" s="398" t="str">
        <f t="shared" si="470"/>
        <v>0</v>
      </c>
      <c r="BL343" s="398" t="str">
        <f t="shared" si="471"/>
        <v>0</v>
      </c>
      <c r="BM343" s="412">
        <f t="shared" si="494"/>
        <v>0</v>
      </c>
      <c r="BN343" s="412" t="str">
        <f t="shared" si="495"/>
        <v>0m0</v>
      </c>
      <c r="BO343" s="399">
        <f t="shared" si="496"/>
        <v>0</v>
      </c>
      <c r="BP343" s="399">
        <f t="shared" si="497"/>
        <v>0</v>
      </c>
      <c r="BQ343" s="412">
        <f t="shared" si="498"/>
        <v>0</v>
      </c>
      <c r="BR343" s="413">
        <f t="shared" si="499"/>
        <v>0</v>
      </c>
      <c r="BS343" s="398" t="str">
        <f t="shared" si="500"/>
        <v>0</v>
      </c>
      <c r="BT343" s="398" t="str">
        <f t="shared" si="501"/>
        <v>0</v>
      </c>
      <c r="BU343" s="412">
        <f t="shared" si="502"/>
        <v>0</v>
      </c>
      <c r="BV343" s="412" t="str">
        <f t="shared" si="503"/>
        <v>0m0</v>
      </c>
      <c r="BW343" s="399">
        <f t="shared" si="504"/>
        <v>0</v>
      </c>
      <c r="BX343" s="399">
        <f t="shared" si="505"/>
        <v>0</v>
      </c>
      <c r="BY343" s="412">
        <f t="shared" si="506"/>
        <v>0</v>
      </c>
      <c r="BZ343" s="413">
        <f t="shared" si="507"/>
        <v>0</v>
      </c>
      <c r="CA343" s="398" t="str">
        <f t="shared" si="508"/>
        <v>0</v>
      </c>
      <c r="CB343" s="398" t="str">
        <f t="shared" si="509"/>
        <v>0</v>
      </c>
      <c r="CC343" s="412">
        <f t="shared" si="510"/>
        <v>0</v>
      </c>
      <c r="CD343" s="412" t="str">
        <f t="shared" si="511"/>
        <v>0m0</v>
      </c>
      <c r="CE343" s="399">
        <f t="shared" si="512"/>
        <v>0</v>
      </c>
      <c r="CF343" s="399">
        <f t="shared" si="513"/>
        <v>0</v>
      </c>
      <c r="CG343" s="412">
        <f t="shared" si="514"/>
        <v>0</v>
      </c>
      <c r="CH343" s="413">
        <f t="shared" si="515"/>
        <v>0</v>
      </c>
      <c r="CI343" s="398" t="str">
        <f t="shared" si="516"/>
        <v>0</v>
      </c>
      <c r="CJ343" s="398" t="str">
        <f t="shared" si="517"/>
        <v>0</v>
      </c>
      <c r="CK343" s="412">
        <f t="shared" si="518"/>
        <v>0</v>
      </c>
      <c r="CL343" s="412" t="str">
        <f t="shared" si="519"/>
        <v>0m0</v>
      </c>
      <c r="CM343" s="399">
        <f t="shared" si="520"/>
        <v>0</v>
      </c>
      <c r="CN343" s="399">
        <f t="shared" si="521"/>
        <v>0</v>
      </c>
      <c r="CO343" s="412">
        <f t="shared" si="522"/>
        <v>0</v>
      </c>
      <c r="CP343" s="413">
        <f t="shared" si="523"/>
        <v>0</v>
      </c>
      <c r="CQ343" s="398" t="str">
        <f t="shared" si="524"/>
        <v>0</v>
      </c>
      <c r="CR343" s="398" t="str">
        <f t="shared" si="525"/>
        <v>0</v>
      </c>
      <c r="CS343" s="412">
        <f t="shared" si="526"/>
        <v>0</v>
      </c>
      <c r="CT343" s="412" t="str">
        <f t="shared" si="527"/>
        <v>0m0</v>
      </c>
      <c r="CU343" s="412">
        <f t="shared" si="528"/>
        <v>0</v>
      </c>
      <c r="CV343" s="412">
        <f t="shared" si="529"/>
        <v>0</v>
      </c>
      <c r="CW343" s="412">
        <f t="shared" si="530"/>
        <v>0</v>
      </c>
      <c r="CX343" s="412">
        <f t="shared" si="531"/>
        <v>0</v>
      </c>
      <c r="CY343" s="412">
        <f t="shared" si="532"/>
        <v>0</v>
      </c>
      <c r="CZ343" s="412" t="str">
        <f t="shared" si="533"/>
        <v/>
      </c>
      <c r="DA343" s="412" t="str">
        <f t="shared" si="534"/>
        <v/>
      </c>
      <c r="DB343" s="412" t="str">
        <f t="shared" si="535"/>
        <v/>
      </c>
      <c r="DC343" s="412" t="str">
        <f t="shared" si="536"/>
        <v/>
      </c>
      <c r="DD343" s="412" t="str">
        <f t="shared" si="537"/>
        <v/>
      </c>
      <c r="DE343" s="412"/>
      <c r="DG343" s="412" t="str">
        <f t="shared" si="538"/>
        <v/>
      </c>
      <c r="DH343" s="412" t="str">
        <f t="shared" si="539"/>
        <v/>
      </c>
      <c r="DI343" s="412">
        <f t="shared" si="540"/>
        <v>0</v>
      </c>
      <c r="DJ343" s="412" t="str">
        <f t="shared" si="541"/>
        <v/>
      </c>
      <c r="DK343" s="412" t="str">
        <f t="shared" si="542"/>
        <v/>
      </c>
      <c r="DL343" s="412" t="str">
        <f t="shared" si="543"/>
        <v/>
      </c>
      <c r="DM343" s="412" t="str">
        <f t="shared" si="544"/>
        <v/>
      </c>
      <c r="DN343" s="412" t="str">
        <f t="shared" si="545"/>
        <v/>
      </c>
      <c r="DO343" s="412" t="str">
        <f t="shared" si="546"/>
        <v/>
      </c>
      <c r="DR343" s="494"/>
      <c r="DS343" s="393">
        <f t="shared" si="549"/>
        <v>0</v>
      </c>
      <c r="DT343" s="393">
        <f t="shared" si="547"/>
        <v>0</v>
      </c>
      <c r="DU343" s="411">
        <f t="shared" si="548"/>
        <v>0</v>
      </c>
      <c r="DX343" s="494" t="e">
        <f>IF(BG343&lt;270000,○,"")</f>
        <v>#NAME?</v>
      </c>
    </row>
    <row r="344" spans="1:128" s="411" customFormat="1" ht="18" hidden="1" customHeight="1" thickBot="1">
      <c r="A344" s="145" t="str">
        <f t="shared" si="472"/>
        <v/>
      </c>
      <c r="B344" s="158"/>
      <c r="C344" s="31" t="str">
        <f>IF(B344="","",VLOOKUP(B344,学連登録!$C$2:$G$3000,2,FALSE))</f>
        <v/>
      </c>
      <c r="D344" s="32" t="str">
        <f>IF(B344="","",VLOOKUP(B344,学連登録!$C$2:$G$3000,3,FALSE))</f>
        <v/>
      </c>
      <c r="E344" s="33" t="str">
        <f>IF(B344="","",VLOOKUP(B344,学連登録!$C$2:$G$3000,4,FALSE))</f>
        <v/>
      </c>
      <c r="F344" s="383" t="str">
        <f>IF(B344="","",VLOOKUP(B344,学連登録!$C$2:$I$3000,7,FALSE))</f>
        <v/>
      </c>
      <c r="G344" s="159"/>
      <c r="H344" s="853"/>
      <c r="I344" s="854"/>
      <c r="J344" s="160"/>
      <c r="K344" s="825"/>
      <c r="L344" s="826"/>
      <c r="M344" s="160"/>
      <c r="N344" s="819"/>
      <c r="O344" s="820"/>
      <c r="P344" s="159"/>
      <c r="Q344" s="825"/>
      <c r="R344" s="826"/>
      <c r="S344" s="159"/>
      <c r="T344" s="825"/>
      <c r="U344" s="826"/>
      <c r="V344" s="103" t="str">
        <f>IF(B344="","",VLOOKUP(B344,学連登録!$C$2:$H$3000,6,FALSE))</f>
        <v/>
      </c>
      <c r="W344" s="377"/>
      <c r="X344" s="157"/>
      <c r="Y344" s="118" t="str">
        <f t="shared" si="550"/>
        <v/>
      </c>
      <c r="Z344" s="97" t="str">
        <f>IF(G344="","",VLOOKUP(G344,種目名!$O$5:$T$104,3,0))</f>
        <v/>
      </c>
      <c r="AA344" s="99" t="str">
        <f>IF(J344="","",VLOOKUP(J344,種目名!$O$5:$T$104,3,0))</f>
        <v/>
      </c>
      <c r="AB344" s="119" t="str">
        <f>IF(M344="","",VLOOKUP(M344,種目名!$O$5:$T$104,3,0))</f>
        <v/>
      </c>
      <c r="AC344" s="119" t="str">
        <f>IF(P344="","",VLOOKUP(AF344,種目名!$O$5:$T$104,3,0))</f>
        <v/>
      </c>
      <c r="AD344" s="120" t="str">
        <f>IF(S344="","",VLOOKUP(AI344,種目名!$O$5:$T$104,3,0))</f>
        <v/>
      </c>
      <c r="AE344" s="117">
        <f t="shared" si="551"/>
        <v>0</v>
      </c>
      <c r="AF344" s="157" t="str">
        <f t="shared" si="552"/>
        <v/>
      </c>
      <c r="AG344" s="157" t="str">
        <f t="shared" si="553"/>
        <v/>
      </c>
      <c r="AH344" s="117">
        <f t="shared" si="554"/>
        <v>0</v>
      </c>
      <c r="AI344" s="157" t="str">
        <f t="shared" si="555"/>
        <v/>
      </c>
      <c r="AJ344" s="157" t="str">
        <f t="shared" si="556"/>
        <v/>
      </c>
      <c r="AK344" s="390"/>
      <c r="AL344" s="171">
        <f t="shared" si="473"/>
        <v>0</v>
      </c>
      <c r="AM344" s="399">
        <f t="shared" si="474"/>
        <v>0</v>
      </c>
      <c r="AN344" s="399">
        <f>COUNTIF($B$12:B344,B344)</f>
        <v>0</v>
      </c>
      <c r="AO344" s="399"/>
      <c r="AP344" s="399" t="str">
        <f t="shared" si="475"/>
        <v/>
      </c>
      <c r="AQ344" s="399" t="str">
        <f t="shared" si="476"/>
        <v/>
      </c>
      <c r="AR344" s="399" t="str">
        <f t="shared" si="477"/>
        <v/>
      </c>
      <c r="AS344" s="399" t="str">
        <f t="shared" si="478"/>
        <v/>
      </c>
      <c r="AT344" s="399">
        <f t="shared" si="479"/>
        <v>0</v>
      </c>
      <c r="AU344" s="399" t="str">
        <f t="shared" si="480"/>
        <v/>
      </c>
      <c r="AV344" s="399" t="str">
        <f t="shared" si="481"/>
        <v/>
      </c>
      <c r="AW344" s="399" t="str">
        <f t="shared" si="482"/>
        <v/>
      </c>
      <c r="AX344" s="399" t="str">
        <f t="shared" si="483"/>
        <v/>
      </c>
      <c r="AY344" s="399" t="str">
        <f t="shared" si="484"/>
        <v/>
      </c>
      <c r="AZ344" s="399" t="str">
        <f t="shared" si="485"/>
        <v/>
      </c>
      <c r="BA344" s="399" t="str">
        <f t="shared" si="486"/>
        <v/>
      </c>
      <c r="BB344" s="399" t="str">
        <f t="shared" si="487"/>
        <v/>
      </c>
      <c r="BC344" s="399" t="str">
        <f t="shared" si="488"/>
        <v/>
      </c>
      <c r="BD344" s="403" t="str">
        <f t="shared" si="489"/>
        <v/>
      </c>
      <c r="BE344" s="393">
        <f t="shared" si="490"/>
        <v>0</v>
      </c>
      <c r="BF344" s="157"/>
      <c r="BG344" s="399">
        <f t="shared" si="491"/>
        <v>0</v>
      </c>
      <c r="BH344" s="399">
        <f t="shared" si="492"/>
        <v>0</v>
      </c>
      <c r="BI344" s="412">
        <f t="shared" si="493"/>
        <v>0</v>
      </c>
      <c r="BJ344" s="413">
        <f t="shared" si="469"/>
        <v>0</v>
      </c>
      <c r="BK344" s="398" t="str">
        <f t="shared" si="470"/>
        <v>0</v>
      </c>
      <c r="BL344" s="398" t="str">
        <f t="shared" si="471"/>
        <v>0</v>
      </c>
      <c r="BM344" s="412">
        <f t="shared" si="494"/>
        <v>0</v>
      </c>
      <c r="BN344" s="412" t="str">
        <f t="shared" si="495"/>
        <v>0m0</v>
      </c>
      <c r="BO344" s="399">
        <f t="shared" si="496"/>
        <v>0</v>
      </c>
      <c r="BP344" s="399">
        <f t="shared" si="497"/>
        <v>0</v>
      </c>
      <c r="BQ344" s="412">
        <f t="shared" si="498"/>
        <v>0</v>
      </c>
      <c r="BR344" s="413">
        <f t="shared" si="499"/>
        <v>0</v>
      </c>
      <c r="BS344" s="398" t="str">
        <f t="shared" si="500"/>
        <v>0</v>
      </c>
      <c r="BT344" s="398" t="str">
        <f t="shared" si="501"/>
        <v>0</v>
      </c>
      <c r="BU344" s="412">
        <f t="shared" si="502"/>
        <v>0</v>
      </c>
      <c r="BV344" s="412" t="str">
        <f t="shared" si="503"/>
        <v>0m0</v>
      </c>
      <c r="BW344" s="399">
        <f t="shared" si="504"/>
        <v>0</v>
      </c>
      <c r="BX344" s="399">
        <f t="shared" si="505"/>
        <v>0</v>
      </c>
      <c r="BY344" s="412">
        <f t="shared" si="506"/>
        <v>0</v>
      </c>
      <c r="BZ344" s="413">
        <f t="shared" si="507"/>
        <v>0</v>
      </c>
      <c r="CA344" s="398" t="str">
        <f t="shared" si="508"/>
        <v>0</v>
      </c>
      <c r="CB344" s="398" t="str">
        <f t="shared" si="509"/>
        <v>0</v>
      </c>
      <c r="CC344" s="412">
        <f t="shared" si="510"/>
        <v>0</v>
      </c>
      <c r="CD344" s="412" t="str">
        <f t="shared" si="511"/>
        <v>0m0</v>
      </c>
      <c r="CE344" s="399">
        <f t="shared" si="512"/>
        <v>0</v>
      </c>
      <c r="CF344" s="399">
        <f t="shared" si="513"/>
        <v>0</v>
      </c>
      <c r="CG344" s="412">
        <f t="shared" si="514"/>
        <v>0</v>
      </c>
      <c r="CH344" s="413">
        <f t="shared" si="515"/>
        <v>0</v>
      </c>
      <c r="CI344" s="398" t="str">
        <f t="shared" si="516"/>
        <v>0</v>
      </c>
      <c r="CJ344" s="398" t="str">
        <f t="shared" si="517"/>
        <v>0</v>
      </c>
      <c r="CK344" s="412">
        <f t="shared" si="518"/>
        <v>0</v>
      </c>
      <c r="CL344" s="412" t="str">
        <f t="shared" si="519"/>
        <v>0m0</v>
      </c>
      <c r="CM344" s="399">
        <f t="shared" si="520"/>
        <v>0</v>
      </c>
      <c r="CN344" s="399">
        <f t="shared" si="521"/>
        <v>0</v>
      </c>
      <c r="CO344" s="412">
        <f t="shared" si="522"/>
        <v>0</v>
      </c>
      <c r="CP344" s="413">
        <f t="shared" si="523"/>
        <v>0</v>
      </c>
      <c r="CQ344" s="398" t="str">
        <f t="shared" si="524"/>
        <v>0</v>
      </c>
      <c r="CR344" s="398" t="str">
        <f t="shared" si="525"/>
        <v>0</v>
      </c>
      <c r="CS344" s="412">
        <f t="shared" si="526"/>
        <v>0</v>
      </c>
      <c r="CT344" s="412" t="str">
        <f t="shared" si="527"/>
        <v>0m0</v>
      </c>
      <c r="CU344" s="412">
        <f t="shared" si="528"/>
        <v>0</v>
      </c>
      <c r="CV344" s="412">
        <f t="shared" si="529"/>
        <v>0</v>
      </c>
      <c r="CW344" s="412">
        <f t="shared" si="530"/>
        <v>0</v>
      </c>
      <c r="CX344" s="412">
        <f t="shared" si="531"/>
        <v>0</v>
      </c>
      <c r="CY344" s="412">
        <f t="shared" si="532"/>
        <v>0</v>
      </c>
      <c r="CZ344" s="412" t="str">
        <f t="shared" si="533"/>
        <v/>
      </c>
      <c r="DA344" s="412" t="str">
        <f t="shared" si="534"/>
        <v/>
      </c>
      <c r="DB344" s="412" t="str">
        <f t="shared" si="535"/>
        <v/>
      </c>
      <c r="DC344" s="412" t="str">
        <f t="shared" si="536"/>
        <v/>
      </c>
      <c r="DD344" s="412" t="str">
        <f t="shared" si="537"/>
        <v/>
      </c>
      <c r="DE344" s="412"/>
      <c r="DG344" s="412" t="str">
        <f t="shared" si="538"/>
        <v/>
      </c>
      <c r="DH344" s="412" t="str">
        <f t="shared" si="539"/>
        <v/>
      </c>
      <c r="DI344" s="412">
        <f t="shared" si="540"/>
        <v>0</v>
      </c>
      <c r="DJ344" s="412" t="str">
        <f t="shared" si="541"/>
        <v/>
      </c>
      <c r="DK344" s="412" t="str">
        <f t="shared" si="542"/>
        <v/>
      </c>
      <c r="DL344" s="412" t="str">
        <f t="shared" si="543"/>
        <v/>
      </c>
      <c r="DM344" s="412" t="str">
        <f t="shared" si="544"/>
        <v/>
      </c>
      <c r="DN344" s="412" t="str">
        <f t="shared" si="545"/>
        <v/>
      </c>
      <c r="DO344" s="412" t="str">
        <f t="shared" si="546"/>
        <v/>
      </c>
      <c r="DR344" s="494"/>
      <c r="DS344" s="393">
        <f t="shared" si="549"/>
        <v>0</v>
      </c>
      <c r="DT344" s="393">
        <f t="shared" si="547"/>
        <v>0</v>
      </c>
      <c r="DU344" s="411">
        <f t="shared" si="548"/>
        <v>0</v>
      </c>
      <c r="DX344" s="494" t="e">
        <f>IF(BG344&lt;270000,○,"")</f>
        <v>#NAME?</v>
      </c>
    </row>
    <row r="345" spans="1:128" s="411" customFormat="1" ht="18" hidden="1" customHeight="1" thickBot="1">
      <c r="A345" s="145" t="str">
        <f t="shared" si="472"/>
        <v/>
      </c>
      <c r="B345" s="158"/>
      <c r="C345" s="31" t="str">
        <f>IF(B345="","",VLOOKUP(B345,学連登録!$C$2:$G$3000,2,FALSE))</f>
        <v/>
      </c>
      <c r="D345" s="32" t="str">
        <f>IF(B345="","",VLOOKUP(B345,学連登録!$C$2:$G$3000,3,FALSE))</f>
        <v/>
      </c>
      <c r="E345" s="33" t="str">
        <f>IF(B345="","",VLOOKUP(B345,学連登録!$C$2:$G$3000,4,FALSE))</f>
        <v/>
      </c>
      <c r="F345" s="383" t="str">
        <f>IF(B345="","",VLOOKUP(B345,学連登録!$C$2:$I$3000,7,FALSE))</f>
        <v/>
      </c>
      <c r="G345" s="159"/>
      <c r="H345" s="853"/>
      <c r="I345" s="854"/>
      <c r="J345" s="160"/>
      <c r="K345" s="825"/>
      <c r="L345" s="826"/>
      <c r="M345" s="160"/>
      <c r="N345" s="819"/>
      <c r="O345" s="820"/>
      <c r="P345" s="159"/>
      <c r="Q345" s="825"/>
      <c r="R345" s="826"/>
      <c r="S345" s="159"/>
      <c r="T345" s="825"/>
      <c r="U345" s="826"/>
      <c r="V345" s="103" t="str">
        <f>IF(B345="","",VLOOKUP(B345,学連登録!$C$2:$H$3000,6,FALSE))</f>
        <v/>
      </c>
      <c r="W345" s="377"/>
      <c r="X345" s="157"/>
      <c r="Y345" s="118" t="str">
        <f t="shared" si="550"/>
        <v/>
      </c>
      <c r="Z345" s="97" t="str">
        <f>IF(G345="","",VLOOKUP(G345,種目名!$O$5:$T$104,3,0))</f>
        <v/>
      </c>
      <c r="AA345" s="99" t="str">
        <f>IF(J345="","",VLOOKUP(J345,種目名!$O$5:$T$104,3,0))</f>
        <v/>
      </c>
      <c r="AB345" s="119" t="str">
        <f>IF(M345="","",VLOOKUP(M345,種目名!$O$5:$T$104,3,0))</f>
        <v/>
      </c>
      <c r="AC345" s="119" t="str">
        <f>IF(P345="","",VLOOKUP(AF345,種目名!$O$5:$T$104,3,0))</f>
        <v/>
      </c>
      <c r="AD345" s="120" t="str">
        <f>IF(S345="","",VLOOKUP(AI345,種目名!$O$5:$T$104,3,0))</f>
        <v/>
      </c>
      <c r="AE345" s="117">
        <f t="shared" si="551"/>
        <v>0</v>
      </c>
      <c r="AF345" s="157" t="str">
        <f t="shared" si="552"/>
        <v/>
      </c>
      <c r="AG345" s="157" t="str">
        <f t="shared" si="553"/>
        <v/>
      </c>
      <c r="AH345" s="117">
        <f t="shared" si="554"/>
        <v>0</v>
      </c>
      <c r="AI345" s="157" t="str">
        <f t="shared" si="555"/>
        <v/>
      </c>
      <c r="AJ345" s="157" t="str">
        <f t="shared" si="556"/>
        <v/>
      </c>
      <c r="AK345" s="390"/>
      <c r="AL345" s="171">
        <f t="shared" si="473"/>
        <v>0</v>
      </c>
      <c r="AM345" s="399">
        <f t="shared" si="474"/>
        <v>0</v>
      </c>
      <c r="AN345" s="399">
        <f>COUNTIF($B$12:B345,B345)</f>
        <v>0</v>
      </c>
      <c r="AO345" s="399"/>
      <c r="AP345" s="399" t="str">
        <f t="shared" si="475"/>
        <v/>
      </c>
      <c r="AQ345" s="399" t="str">
        <f t="shared" si="476"/>
        <v/>
      </c>
      <c r="AR345" s="399" t="str">
        <f t="shared" si="477"/>
        <v/>
      </c>
      <c r="AS345" s="399" t="str">
        <f t="shared" si="478"/>
        <v/>
      </c>
      <c r="AT345" s="399">
        <f t="shared" si="479"/>
        <v>0</v>
      </c>
      <c r="AU345" s="399" t="str">
        <f t="shared" si="480"/>
        <v/>
      </c>
      <c r="AV345" s="399" t="str">
        <f t="shared" si="481"/>
        <v/>
      </c>
      <c r="AW345" s="399" t="str">
        <f t="shared" si="482"/>
        <v/>
      </c>
      <c r="AX345" s="399" t="str">
        <f t="shared" si="483"/>
        <v/>
      </c>
      <c r="AY345" s="399" t="str">
        <f t="shared" si="484"/>
        <v/>
      </c>
      <c r="AZ345" s="399" t="str">
        <f t="shared" si="485"/>
        <v/>
      </c>
      <c r="BA345" s="399" t="str">
        <f t="shared" si="486"/>
        <v/>
      </c>
      <c r="BB345" s="399" t="str">
        <f t="shared" si="487"/>
        <v/>
      </c>
      <c r="BC345" s="399" t="str">
        <f t="shared" si="488"/>
        <v/>
      </c>
      <c r="BD345" s="403" t="str">
        <f t="shared" si="489"/>
        <v/>
      </c>
      <c r="BE345" s="393">
        <f t="shared" si="490"/>
        <v>0</v>
      </c>
      <c r="BF345" s="157"/>
      <c r="BG345" s="399">
        <f t="shared" si="491"/>
        <v>0</v>
      </c>
      <c r="BH345" s="399">
        <f t="shared" si="492"/>
        <v>0</v>
      </c>
      <c r="BI345" s="412">
        <f t="shared" si="493"/>
        <v>0</v>
      </c>
      <c r="BJ345" s="413">
        <f t="shared" si="469"/>
        <v>0</v>
      </c>
      <c r="BK345" s="398" t="str">
        <f t="shared" si="470"/>
        <v>0</v>
      </c>
      <c r="BL345" s="398" t="str">
        <f t="shared" si="471"/>
        <v>0</v>
      </c>
      <c r="BM345" s="412">
        <f t="shared" si="494"/>
        <v>0</v>
      </c>
      <c r="BN345" s="412" t="str">
        <f t="shared" si="495"/>
        <v>0m0</v>
      </c>
      <c r="BO345" s="399">
        <f t="shared" si="496"/>
        <v>0</v>
      </c>
      <c r="BP345" s="399">
        <f t="shared" si="497"/>
        <v>0</v>
      </c>
      <c r="BQ345" s="412">
        <f t="shared" si="498"/>
        <v>0</v>
      </c>
      <c r="BR345" s="413">
        <f t="shared" si="499"/>
        <v>0</v>
      </c>
      <c r="BS345" s="398" t="str">
        <f t="shared" si="500"/>
        <v>0</v>
      </c>
      <c r="BT345" s="398" t="str">
        <f t="shared" si="501"/>
        <v>0</v>
      </c>
      <c r="BU345" s="412">
        <f t="shared" si="502"/>
        <v>0</v>
      </c>
      <c r="BV345" s="412" t="str">
        <f t="shared" si="503"/>
        <v>0m0</v>
      </c>
      <c r="BW345" s="399">
        <f t="shared" si="504"/>
        <v>0</v>
      </c>
      <c r="BX345" s="399">
        <f t="shared" si="505"/>
        <v>0</v>
      </c>
      <c r="BY345" s="412">
        <f t="shared" si="506"/>
        <v>0</v>
      </c>
      <c r="BZ345" s="413">
        <f t="shared" si="507"/>
        <v>0</v>
      </c>
      <c r="CA345" s="398" t="str">
        <f t="shared" si="508"/>
        <v>0</v>
      </c>
      <c r="CB345" s="398" t="str">
        <f t="shared" si="509"/>
        <v>0</v>
      </c>
      <c r="CC345" s="412">
        <f t="shared" si="510"/>
        <v>0</v>
      </c>
      <c r="CD345" s="412" t="str">
        <f t="shared" si="511"/>
        <v>0m0</v>
      </c>
      <c r="CE345" s="399">
        <f t="shared" si="512"/>
        <v>0</v>
      </c>
      <c r="CF345" s="399">
        <f t="shared" si="513"/>
        <v>0</v>
      </c>
      <c r="CG345" s="412">
        <f t="shared" si="514"/>
        <v>0</v>
      </c>
      <c r="CH345" s="413">
        <f t="shared" si="515"/>
        <v>0</v>
      </c>
      <c r="CI345" s="398" t="str">
        <f t="shared" si="516"/>
        <v>0</v>
      </c>
      <c r="CJ345" s="398" t="str">
        <f t="shared" si="517"/>
        <v>0</v>
      </c>
      <c r="CK345" s="412">
        <f t="shared" si="518"/>
        <v>0</v>
      </c>
      <c r="CL345" s="412" t="str">
        <f t="shared" si="519"/>
        <v>0m0</v>
      </c>
      <c r="CM345" s="399">
        <f t="shared" si="520"/>
        <v>0</v>
      </c>
      <c r="CN345" s="399">
        <f t="shared" si="521"/>
        <v>0</v>
      </c>
      <c r="CO345" s="412">
        <f t="shared" si="522"/>
        <v>0</v>
      </c>
      <c r="CP345" s="413">
        <f t="shared" si="523"/>
        <v>0</v>
      </c>
      <c r="CQ345" s="398" t="str">
        <f t="shared" si="524"/>
        <v>0</v>
      </c>
      <c r="CR345" s="398" t="str">
        <f t="shared" si="525"/>
        <v>0</v>
      </c>
      <c r="CS345" s="412">
        <f t="shared" si="526"/>
        <v>0</v>
      </c>
      <c r="CT345" s="412" t="str">
        <f t="shared" si="527"/>
        <v>0m0</v>
      </c>
      <c r="CU345" s="412">
        <f t="shared" si="528"/>
        <v>0</v>
      </c>
      <c r="CV345" s="412">
        <f t="shared" si="529"/>
        <v>0</v>
      </c>
      <c r="CW345" s="412">
        <f t="shared" si="530"/>
        <v>0</v>
      </c>
      <c r="CX345" s="412">
        <f t="shared" si="531"/>
        <v>0</v>
      </c>
      <c r="CY345" s="412">
        <f t="shared" si="532"/>
        <v>0</v>
      </c>
      <c r="CZ345" s="412" t="str">
        <f t="shared" si="533"/>
        <v/>
      </c>
      <c r="DA345" s="412" t="str">
        <f t="shared" si="534"/>
        <v/>
      </c>
      <c r="DB345" s="412" t="str">
        <f t="shared" si="535"/>
        <v/>
      </c>
      <c r="DC345" s="412" t="str">
        <f t="shared" si="536"/>
        <v/>
      </c>
      <c r="DD345" s="412" t="str">
        <f t="shared" si="537"/>
        <v/>
      </c>
      <c r="DE345" s="412"/>
      <c r="DG345" s="412" t="str">
        <f t="shared" si="538"/>
        <v/>
      </c>
      <c r="DH345" s="412" t="str">
        <f t="shared" si="539"/>
        <v/>
      </c>
      <c r="DI345" s="412">
        <f t="shared" si="540"/>
        <v>0</v>
      </c>
      <c r="DJ345" s="412" t="str">
        <f t="shared" si="541"/>
        <v/>
      </c>
      <c r="DK345" s="412" t="str">
        <f t="shared" si="542"/>
        <v/>
      </c>
      <c r="DL345" s="412" t="str">
        <f t="shared" si="543"/>
        <v/>
      </c>
      <c r="DM345" s="412" t="str">
        <f t="shared" si="544"/>
        <v/>
      </c>
      <c r="DN345" s="412" t="str">
        <f t="shared" si="545"/>
        <v/>
      </c>
      <c r="DO345" s="412" t="str">
        <f t="shared" si="546"/>
        <v/>
      </c>
      <c r="DR345" s="494"/>
      <c r="DS345" s="393">
        <f t="shared" si="549"/>
        <v>0</v>
      </c>
      <c r="DT345" s="393">
        <f t="shared" si="547"/>
        <v>0</v>
      </c>
      <c r="DU345" s="411">
        <f t="shared" si="548"/>
        <v>0</v>
      </c>
      <c r="DX345" s="494" t="e">
        <f>IF(BG345&lt;270000,○,"")</f>
        <v>#NAME?</v>
      </c>
    </row>
    <row r="346" spans="1:128" s="411" customFormat="1" ht="18" hidden="1" customHeight="1" thickBot="1">
      <c r="A346" s="145" t="str">
        <f t="shared" si="472"/>
        <v/>
      </c>
      <c r="B346" s="158"/>
      <c r="C346" s="31" t="str">
        <f>IF(B346="","",VLOOKUP(B346,学連登録!$C$2:$G$3000,2,FALSE))</f>
        <v/>
      </c>
      <c r="D346" s="32" t="str">
        <f>IF(B346="","",VLOOKUP(B346,学連登録!$C$2:$G$3000,3,FALSE))</f>
        <v/>
      </c>
      <c r="E346" s="33" t="str">
        <f>IF(B346="","",VLOOKUP(B346,学連登録!$C$2:$G$3000,4,FALSE))</f>
        <v/>
      </c>
      <c r="F346" s="383" t="str">
        <f>IF(B346="","",VLOOKUP(B346,学連登録!$C$2:$I$3000,7,FALSE))</f>
        <v/>
      </c>
      <c r="G346" s="159"/>
      <c r="H346" s="853"/>
      <c r="I346" s="854"/>
      <c r="J346" s="160"/>
      <c r="K346" s="825"/>
      <c r="L346" s="826"/>
      <c r="M346" s="160"/>
      <c r="N346" s="819"/>
      <c r="O346" s="820"/>
      <c r="P346" s="159"/>
      <c r="Q346" s="825"/>
      <c r="R346" s="826"/>
      <c r="S346" s="159"/>
      <c r="T346" s="825"/>
      <c r="U346" s="826"/>
      <c r="V346" s="103" t="str">
        <f>IF(B346="","",VLOOKUP(B346,学連登録!$C$2:$H$3000,6,FALSE))</f>
        <v/>
      </c>
      <c r="W346" s="377"/>
      <c r="X346" s="157"/>
      <c r="Y346" s="118" t="str">
        <f t="shared" si="550"/>
        <v/>
      </c>
      <c r="Z346" s="97" t="str">
        <f>IF(G346="","",VLOOKUP(G346,種目名!$O$5:$T$104,3,0))</f>
        <v/>
      </c>
      <c r="AA346" s="99" t="str">
        <f>IF(J346="","",VLOOKUP(J346,種目名!$O$5:$T$104,3,0))</f>
        <v/>
      </c>
      <c r="AB346" s="119" t="str">
        <f>IF(M346="","",VLOOKUP(M346,種目名!$O$5:$T$104,3,0))</f>
        <v/>
      </c>
      <c r="AC346" s="119" t="str">
        <f>IF(P346="","",VLOOKUP(AF346,種目名!$O$5:$T$104,3,0))</f>
        <v/>
      </c>
      <c r="AD346" s="120" t="str">
        <f>IF(S346="","",VLOOKUP(AI346,種目名!$O$5:$T$104,3,0))</f>
        <v/>
      </c>
      <c r="AE346" s="117">
        <f t="shared" si="551"/>
        <v>0</v>
      </c>
      <c r="AF346" s="157" t="str">
        <f t="shared" si="552"/>
        <v/>
      </c>
      <c r="AG346" s="157" t="str">
        <f t="shared" si="553"/>
        <v/>
      </c>
      <c r="AH346" s="117">
        <f t="shared" si="554"/>
        <v>0</v>
      </c>
      <c r="AI346" s="157" t="str">
        <f t="shared" si="555"/>
        <v/>
      </c>
      <c r="AJ346" s="157" t="str">
        <f t="shared" si="556"/>
        <v/>
      </c>
      <c r="AK346" s="390"/>
      <c r="AL346" s="171">
        <f t="shared" si="473"/>
        <v>0</v>
      </c>
      <c r="AM346" s="399">
        <f t="shared" si="474"/>
        <v>0</v>
      </c>
      <c r="AN346" s="399">
        <f>COUNTIF($B$12:B346,B346)</f>
        <v>0</v>
      </c>
      <c r="AO346" s="399"/>
      <c r="AP346" s="399" t="str">
        <f t="shared" si="475"/>
        <v/>
      </c>
      <c r="AQ346" s="399" t="str">
        <f t="shared" si="476"/>
        <v/>
      </c>
      <c r="AR346" s="399" t="str">
        <f t="shared" si="477"/>
        <v/>
      </c>
      <c r="AS346" s="399" t="str">
        <f t="shared" si="478"/>
        <v/>
      </c>
      <c r="AT346" s="399">
        <f t="shared" si="479"/>
        <v>0</v>
      </c>
      <c r="AU346" s="399" t="str">
        <f t="shared" si="480"/>
        <v/>
      </c>
      <c r="AV346" s="399" t="str">
        <f t="shared" si="481"/>
        <v/>
      </c>
      <c r="AW346" s="399" t="str">
        <f t="shared" si="482"/>
        <v/>
      </c>
      <c r="AX346" s="399" t="str">
        <f t="shared" si="483"/>
        <v/>
      </c>
      <c r="AY346" s="399" t="str">
        <f t="shared" si="484"/>
        <v/>
      </c>
      <c r="AZ346" s="399" t="str">
        <f t="shared" si="485"/>
        <v/>
      </c>
      <c r="BA346" s="399" t="str">
        <f t="shared" si="486"/>
        <v/>
      </c>
      <c r="BB346" s="399" t="str">
        <f t="shared" si="487"/>
        <v/>
      </c>
      <c r="BC346" s="399" t="str">
        <f t="shared" si="488"/>
        <v/>
      </c>
      <c r="BD346" s="403" t="str">
        <f t="shared" si="489"/>
        <v/>
      </c>
      <c r="BE346" s="393">
        <f t="shared" si="490"/>
        <v>0</v>
      </c>
      <c r="BF346" s="157"/>
      <c r="BG346" s="399">
        <f t="shared" si="491"/>
        <v>0</v>
      </c>
      <c r="BH346" s="399">
        <f t="shared" si="492"/>
        <v>0</v>
      </c>
      <c r="BI346" s="412">
        <f t="shared" si="493"/>
        <v>0</v>
      </c>
      <c r="BJ346" s="413">
        <f t="shared" si="469"/>
        <v>0</v>
      </c>
      <c r="BK346" s="398" t="str">
        <f t="shared" si="470"/>
        <v>0</v>
      </c>
      <c r="BL346" s="398" t="str">
        <f t="shared" si="471"/>
        <v>0</v>
      </c>
      <c r="BM346" s="412">
        <f t="shared" si="494"/>
        <v>0</v>
      </c>
      <c r="BN346" s="412" t="str">
        <f t="shared" si="495"/>
        <v>0m0</v>
      </c>
      <c r="BO346" s="399">
        <f t="shared" si="496"/>
        <v>0</v>
      </c>
      <c r="BP346" s="399">
        <f t="shared" si="497"/>
        <v>0</v>
      </c>
      <c r="BQ346" s="412">
        <f t="shared" si="498"/>
        <v>0</v>
      </c>
      <c r="BR346" s="413">
        <f t="shared" si="499"/>
        <v>0</v>
      </c>
      <c r="BS346" s="398" t="str">
        <f t="shared" si="500"/>
        <v>0</v>
      </c>
      <c r="BT346" s="398" t="str">
        <f t="shared" si="501"/>
        <v>0</v>
      </c>
      <c r="BU346" s="412">
        <f t="shared" si="502"/>
        <v>0</v>
      </c>
      <c r="BV346" s="412" t="str">
        <f t="shared" si="503"/>
        <v>0m0</v>
      </c>
      <c r="BW346" s="399">
        <f t="shared" si="504"/>
        <v>0</v>
      </c>
      <c r="BX346" s="399">
        <f t="shared" si="505"/>
        <v>0</v>
      </c>
      <c r="BY346" s="412">
        <f t="shared" si="506"/>
        <v>0</v>
      </c>
      <c r="BZ346" s="413">
        <f t="shared" si="507"/>
        <v>0</v>
      </c>
      <c r="CA346" s="398" t="str">
        <f t="shared" si="508"/>
        <v>0</v>
      </c>
      <c r="CB346" s="398" t="str">
        <f t="shared" si="509"/>
        <v>0</v>
      </c>
      <c r="CC346" s="412">
        <f t="shared" si="510"/>
        <v>0</v>
      </c>
      <c r="CD346" s="412" t="str">
        <f t="shared" si="511"/>
        <v>0m0</v>
      </c>
      <c r="CE346" s="399">
        <f t="shared" si="512"/>
        <v>0</v>
      </c>
      <c r="CF346" s="399">
        <f t="shared" si="513"/>
        <v>0</v>
      </c>
      <c r="CG346" s="412">
        <f t="shared" si="514"/>
        <v>0</v>
      </c>
      <c r="CH346" s="413">
        <f t="shared" si="515"/>
        <v>0</v>
      </c>
      <c r="CI346" s="398" t="str">
        <f t="shared" si="516"/>
        <v>0</v>
      </c>
      <c r="CJ346" s="398" t="str">
        <f t="shared" si="517"/>
        <v>0</v>
      </c>
      <c r="CK346" s="412">
        <f t="shared" si="518"/>
        <v>0</v>
      </c>
      <c r="CL346" s="412" t="str">
        <f t="shared" si="519"/>
        <v>0m0</v>
      </c>
      <c r="CM346" s="399">
        <f t="shared" si="520"/>
        <v>0</v>
      </c>
      <c r="CN346" s="399">
        <f t="shared" si="521"/>
        <v>0</v>
      </c>
      <c r="CO346" s="412">
        <f t="shared" si="522"/>
        <v>0</v>
      </c>
      <c r="CP346" s="413">
        <f t="shared" si="523"/>
        <v>0</v>
      </c>
      <c r="CQ346" s="398" t="str">
        <f t="shared" si="524"/>
        <v>0</v>
      </c>
      <c r="CR346" s="398" t="str">
        <f t="shared" si="525"/>
        <v>0</v>
      </c>
      <c r="CS346" s="412">
        <f t="shared" si="526"/>
        <v>0</v>
      </c>
      <c r="CT346" s="412" t="str">
        <f t="shared" si="527"/>
        <v>0m0</v>
      </c>
      <c r="CU346" s="412">
        <f t="shared" si="528"/>
        <v>0</v>
      </c>
      <c r="CV346" s="412">
        <f t="shared" si="529"/>
        <v>0</v>
      </c>
      <c r="CW346" s="412">
        <f t="shared" si="530"/>
        <v>0</v>
      </c>
      <c r="CX346" s="412">
        <f t="shared" si="531"/>
        <v>0</v>
      </c>
      <c r="CY346" s="412">
        <f t="shared" si="532"/>
        <v>0</v>
      </c>
      <c r="CZ346" s="412" t="str">
        <f t="shared" si="533"/>
        <v/>
      </c>
      <c r="DA346" s="412" t="str">
        <f t="shared" si="534"/>
        <v/>
      </c>
      <c r="DB346" s="412" t="str">
        <f t="shared" si="535"/>
        <v/>
      </c>
      <c r="DC346" s="412" t="str">
        <f t="shared" si="536"/>
        <v/>
      </c>
      <c r="DD346" s="412" t="str">
        <f t="shared" si="537"/>
        <v/>
      </c>
      <c r="DE346" s="412"/>
      <c r="DG346" s="412" t="str">
        <f t="shared" si="538"/>
        <v/>
      </c>
      <c r="DH346" s="412" t="str">
        <f t="shared" si="539"/>
        <v/>
      </c>
      <c r="DI346" s="412">
        <f t="shared" si="540"/>
        <v>0</v>
      </c>
      <c r="DJ346" s="412" t="str">
        <f t="shared" si="541"/>
        <v/>
      </c>
      <c r="DK346" s="412" t="str">
        <f t="shared" si="542"/>
        <v/>
      </c>
      <c r="DL346" s="412" t="str">
        <f t="shared" si="543"/>
        <v/>
      </c>
      <c r="DM346" s="412" t="str">
        <f t="shared" si="544"/>
        <v/>
      </c>
      <c r="DN346" s="412" t="str">
        <f t="shared" si="545"/>
        <v/>
      </c>
      <c r="DO346" s="412" t="str">
        <f t="shared" si="546"/>
        <v/>
      </c>
      <c r="DR346" s="494"/>
      <c r="DS346" s="393">
        <f t="shared" si="549"/>
        <v>0</v>
      </c>
      <c r="DT346" s="393">
        <f t="shared" si="547"/>
        <v>0</v>
      </c>
      <c r="DU346" s="411">
        <f t="shared" si="548"/>
        <v>0</v>
      </c>
      <c r="DX346" s="494" t="e">
        <f>IF(BG346&lt;270000,○,"")</f>
        <v>#NAME?</v>
      </c>
    </row>
    <row r="347" spans="1:128" s="411" customFormat="1" ht="18" hidden="1" customHeight="1" thickBot="1">
      <c r="A347" s="145" t="str">
        <f t="shared" si="472"/>
        <v/>
      </c>
      <c r="B347" s="158"/>
      <c r="C347" s="31" t="str">
        <f>IF(B347="","",VLOOKUP(B347,学連登録!$C$2:$G$3000,2,FALSE))</f>
        <v/>
      </c>
      <c r="D347" s="32" t="str">
        <f>IF(B347="","",VLOOKUP(B347,学連登録!$C$2:$G$3000,3,FALSE))</f>
        <v/>
      </c>
      <c r="E347" s="33" t="str">
        <f>IF(B347="","",VLOOKUP(B347,学連登録!$C$2:$G$3000,4,FALSE))</f>
        <v/>
      </c>
      <c r="F347" s="383" t="str">
        <f>IF(B347="","",VLOOKUP(B347,学連登録!$C$2:$I$3000,7,FALSE))</f>
        <v/>
      </c>
      <c r="G347" s="159"/>
      <c r="H347" s="853"/>
      <c r="I347" s="854"/>
      <c r="J347" s="160"/>
      <c r="K347" s="825"/>
      <c r="L347" s="826"/>
      <c r="M347" s="160"/>
      <c r="N347" s="819"/>
      <c r="O347" s="820"/>
      <c r="P347" s="159"/>
      <c r="Q347" s="825"/>
      <c r="R347" s="826"/>
      <c r="S347" s="159"/>
      <c r="T347" s="825"/>
      <c r="U347" s="826"/>
      <c r="V347" s="103" t="str">
        <f>IF(B347="","",VLOOKUP(B347,学連登録!$C$2:$H$3000,6,FALSE))</f>
        <v/>
      </c>
      <c r="W347" s="377"/>
      <c r="X347" s="157"/>
      <c r="Y347" s="118" t="str">
        <f t="shared" si="550"/>
        <v/>
      </c>
      <c r="Z347" s="97" t="str">
        <f>IF(G347="","",VLOOKUP(G347,種目名!$O$5:$T$104,3,0))</f>
        <v/>
      </c>
      <c r="AA347" s="99" t="str">
        <f>IF(J347="","",VLOOKUP(J347,種目名!$O$5:$T$104,3,0))</f>
        <v/>
      </c>
      <c r="AB347" s="119" t="str">
        <f>IF(M347="","",VLOOKUP(M347,種目名!$O$5:$T$104,3,0))</f>
        <v/>
      </c>
      <c r="AC347" s="119" t="str">
        <f>IF(P347="","",VLOOKUP(AF347,種目名!$O$5:$T$104,3,0))</f>
        <v/>
      </c>
      <c r="AD347" s="120" t="str">
        <f>IF(S347="","",VLOOKUP(AI347,種目名!$O$5:$T$104,3,0))</f>
        <v/>
      </c>
      <c r="AE347" s="117">
        <f t="shared" si="551"/>
        <v>0</v>
      </c>
      <c r="AF347" s="157" t="str">
        <f t="shared" si="552"/>
        <v/>
      </c>
      <c r="AG347" s="157" t="str">
        <f t="shared" si="553"/>
        <v/>
      </c>
      <c r="AH347" s="117">
        <f t="shared" si="554"/>
        <v>0</v>
      </c>
      <c r="AI347" s="157" t="str">
        <f t="shared" si="555"/>
        <v/>
      </c>
      <c r="AJ347" s="157" t="str">
        <f t="shared" si="556"/>
        <v/>
      </c>
      <c r="AK347" s="390"/>
      <c r="AL347" s="171">
        <f t="shared" si="473"/>
        <v>0</v>
      </c>
      <c r="AM347" s="399">
        <f t="shared" si="474"/>
        <v>0</v>
      </c>
      <c r="AN347" s="399">
        <f>COUNTIF($B$12:B347,B347)</f>
        <v>0</v>
      </c>
      <c r="AO347" s="399"/>
      <c r="AP347" s="399" t="str">
        <f t="shared" si="475"/>
        <v/>
      </c>
      <c r="AQ347" s="399" t="str">
        <f t="shared" si="476"/>
        <v/>
      </c>
      <c r="AR347" s="399" t="str">
        <f t="shared" si="477"/>
        <v/>
      </c>
      <c r="AS347" s="399" t="str">
        <f t="shared" si="478"/>
        <v/>
      </c>
      <c r="AT347" s="399">
        <f t="shared" si="479"/>
        <v>0</v>
      </c>
      <c r="AU347" s="399" t="str">
        <f t="shared" si="480"/>
        <v/>
      </c>
      <c r="AV347" s="399" t="str">
        <f t="shared" si="481"/>
        <v/>
      </c>
      <c r="AW347" s="399" t="str">
        <f t="shared" si="482"/>
        <v/>
      </c>
      <c r="AX347" s="399" t="str">
        <f t="shared" si="483"/>
        <v/>
      </c>
      <c r="AY347" s="399" t="str">
        <f t="shared" si="484"/>
        <v/>
      </c>
      <c r="AZ347" s="399" t="str">
        <f t="shared" si="485"/>
        <v/>
      </c>
      <c r="BA347" s="399" t="str">
        <f t="shared" si="486"/>
        <v/>
      </c>
      <c r="BB347" s="399" t="str">
        <f t="shared" si="487"/>
        <v/>
      </c>
      <c r="BC347" s="399" t="str">
        <f t="shared" si="488"/>
        <v/>
      </c>
      <c r="BD347" s="403" t="str">
        <f t="shared" si="489"/>
        <v/>
      </c>
      <c r="BE347" s="393">
        <f t="shared" si="490"/>
        <v>0</v>
      </c>
      <c r="BF347" s="157"/>
      <c r="BG347" s="399">
        <f t="shared" si="491"/>
        <v>0</v>
      </c>
      <c r="BH347" s="399">
        <f t="shared" si="492"/>
        <v>0</v>
      </c>
      <c r="BI347" s="412">
        <f t="shared" si="493"/>
        <v>0</v>
      </c>
      <c r="BJ347" s="413">
        <f t="shared" si="469"/>
        <v>0</v>
      </c>
      <c r="BK347" s="398" t="str">
        <f t="shared" si="470"/>
        <v>0</v>
      </c>
      <c r="BL347" s="398" t="str">
        <f t="shared" si="471"/>
        <v>0</v>
      </c>
      <c r="BM347" s="412">
        <f t="shared" si="494"/>
        <v>0</v>
      </c>
      <c r="BN347" s="412" t="str">
        <f t="shared" si="495"/>
        <v>0m0</v>
      </c>
      <c r="BO347" s="399">
        <f t="shared" si="496"/>
        <v>0</v>
      </c>
      <c r="BP347" s="399">
        <f t="shared" si="497"/>
        <v>0</v>
      </c>
      <c r="BQ347" s="412">
        <f t="shared" si="498"/>
        <v>0</v>
      </c>
      <c r="BR347" s="413">
        <f t="shared" si="499"/>
        <v>0</v>
      </c>
      <c r="BS347" s="398" t="str">
        <f t="shared" si="500"/>
        <v>0</v>
      </c>
      <c r="BT347" s="398" t="str">
        <f t="shared" si="501"/>
        <v>0</v>
      </c>
      <c r="BU347" s="412">
        <f t="shared" si="502"/>
        <v>0</v>
      </c>
      <c r="BV347" s="412" t="str">
        <f t="shared" si="503"/>
        <v>0m0</v>
      </c>
      <c r="BW347" s="399">
        <f t="shared" si="504"/>
        <v>0</v>
      </c>
      <c r="BX347" s="399">
        <f t="shared" si="505"/>
        <v>0</v>
      </c>
      <c r="BY347" s="412">
        <f t="shared" si="506"/>
        <v>0</v>
      </c>
      <c r="BZ347" s="413">
        <f t="shared" si="507"/>
        <v>0</v>
      </c>
      <c r="CA347" s="398" t="str">
        <f t="shared" si="508"/>
        <v>0</v>
      </c>
      <c r="CB347" s="398" t="str">
        <f t="shared" si="509"/>
        <v>0</v>
      </c>
      <c r="CC347" s="412">
        <f t="shared" si="510"/>
        <v>0</v>
      </c>
      <c r="CD347" s="412" t="str">
        <f t="shared" si="511"/>
        <v>0m0</v>
      </c>
      <c r="CE347" s="399">
        <f t="shared" si="512"/>
        <v>0</v>
      </c>
      <c r="CF347" s="399">
        <f t="shared" si="513"/>
        <v>0</v>
      </c>
      <c r="CG347" s="412">
        <f t="shared" si="514"/>
        <v>0</v>
      </c>
      <c r="CH347" s="413">
        <f t="shared" si="515"/>
        <v>0</v>
      </c>
      <c r="CI347" s="398" t="str">
        <f t="shared" si="516"/>
        <v>0</v>
      </c>
      <c r="CJ347" s="398" t="str">
        <f t="shared" si="517"/>
        <v>0</v>
      </c>
      <c r="CK347" s="412">
        <f t="shared" si="518"/>
        <v>0</v>
      </c>
      <c r="CL347" s="412" t="str">
        <f t="shared" si="519"/>
        <v>0m0</v>
      </c>
      <c r="CM347" s="399">
        <f t="shared" si="520"/>
        <v>0</v>
      </c>
      <c r="CN347" s="399">
        <f t="shared" si="521"/>
        <v>0</v>
      </c>
      <c r="CO347" s="412">
        <f t="shared" si="522"/>
        <v>0</v>
      </c>
      <c r="CP347" s="413">
        <f t="shared" si="523"/>
        <v>0</v>
      </c>
      <c r="CQ347" s="398" t="str">
        <f t="shared" si="524"/>
        <v>0</v>
      </c>
      <c r="CR347" s="398" t="str">
        <f t="shared" si="525"/>
        <v>0</v>
      </c>
      <c r="CS347" s="412">
        <f t="shared" si="526"/>
        <v>0</v>
      </c>
      <c r="CT347" s="412" t="str">
        <f t="shared" si="527"/>
        <v>0m0</v>
      </c>
      <c r="CU347" s="412">
        <f t="shared" si="528"/>
        <v>0</v>
      </c>
      <c r="CV347" s="412">
        <f t="shared" si="529"/>
        <v>0</v>
      </c>
      <c r="CW347" s="412">
        <f t="shared" si="530"/>
        <v>0</v>
      </c>
      <c r="CX347" s="412">
        <f t="shared" si="531"/>
        <v>0</v>
      </c>
      <c r="CY347" s="412">
        <f t="shared" si="532"/>
        <v>0</v>
      </c>
      <c r="CZ347" s="412" t="str">
        <f t="shared" si="533"/>
        <v/>
      </c>
      <c r="DA347" s="412" t="str">
        <f t="shared" si="534"/>
        <v/>
      </c>
      <c r="DB347" s="412" t="str">
        <f t="shared" si="535"/>
        <v/>
      </c>
      <c r="DC347" s="412" t="str">
        <f t="shared" si="536"/>
        <v/>
      </c>
      <c r="DD347" s="412" t="str">
        <f t="shared" si="537"/>
        <v/>
      </c>
      <c r="DE347" s="412"/>
      <c r="DG347" s="412" t="str">
        <f t="shared" si="538"/>
        <v/>
      </c>
      <c r="DH347" s="412" t="str">
        <f t="shared" si="539"/>
        <v/>
      </c>
      <c r="DI347" s="412">
        <f t="shared" si="540"/>
        <v>0</v>
      </c>
      <c r="DJ347" s="412" t="str">
        <f t="shared" si="541"/>
        <v/>
      </c>
      <c r="DK347" s="412" t="str">
        <f t="shared" si="542"/>
        <v/>
      </c>
      <c r="DL347" s="412" t="str">
        <f t="shared" si="543"/>
        <v/>
      </c>
      <c r="DM347" s="412" t="str">
        <f t="shared" si="544"/>
        <v/>
      </c>
      <c r="DN347" s="412" t="str">
        <f t="shared" si="545"/>
        <v/>
      </c>
      <c r="DO347" s="412" t="str">
        <f t="shared" si="546"/>
        <v/>
      </c>
      <c r="DR347" s="494"/>
      <c r="DS347" s="393">
        <f t="shared" si="549"/>
        <v>0</v>
      </c>
      <c r="DT347" s="393">
        <f t="shared" si="547"/>
        <v>0</v>
      </c>
      <c r="DU347" s="411">
        <f t="shared" si="548"/>
        <v>0</v>
      </c>
      <c r="DX347" s="494" t="e">
        <f>IF(BG347&lt;270000,○,"")</f>
        <v>#NAME?</v>
      </c>
    </row>
    <row r="348" spans="1:128" s="411" customFormat="1" ht="18" hidden="1" customHeight="1" thickBot="1">
      <c r="A348" s="145" t="str">
        <f t="shared" si="472"/>
        <v/>
      </c>
      <c r="B348" s="158"/>
      <c r="C348" s="31" t="str">
        <f>IF(B348="","",VLOOKUP(B348,学連登録!$C$2:$G$3000,2,FALSE))</f>
        <v/>
      </c>
      <c r="D348" s="32" t="str">
        <f>IF(B348="","",VLOOKUP(B348,学連登録!$C$2:$G$3000,3,FALSE))</f>
        <v/>
      </c>
      <c r="E348" s="33" t="str">
        <f>IF(B348="","",VLOOKUP(B348,学連登録!$C$2:$G$3000,4,FALSE))</f>
        <v/>
      </c>
      <c r="F348" s="383" t="str">
        <f>IF(B348="","",VLOOKUP(B348,学連登録!$C$2:$I$3000,7,FALSE))</f>
        <v/>
      </c>
      <c r="G348" s="159"/>
      <c r="H348" s="853"/>
      <c r="I348" s="854"/>
      <c r="J348" s="160"/>
      <c r="K348" s="825"/>
      <c r="L348" s="826"/>
      <c r="M348" s="160"/>
      <c r="N348" s="819"/>
      <c r="O348" s="820"/>
      <c r="P348" s="159"/>
      <c r="Q348" s="825"/>
      <c r="R348" s="826"/>
      <c r="S348" s="159"/>
      <c r="T348" s="825"/>
      <c r="U348" s="826"/>
      <c r="V348" s="103" t="str">
        <f>IF(B348="","",VLOOKUP(B348,学連登録!$C$2:$H$3000,6,FALSE))</f>
        <v/>
      </c>
      <c r="W348" s="377"/>
      <c r="X348" s="157"/>
      <c r="Y348" s="118" t="str">
        <f t="shared" si="550"/>
        <v/>
      </c>
      <c r="Z348" s="97" t="str">
        <f>IF(G348="","",VLOOKUP(G348,種目名!$O$5:$T$104,3,0))</f>
        <v/>
      </c>
      <c r="AA348" s="99" t="str">
        <f>IF(J348="","",VLOOKUP(J348,種目名!$O$5:$T$104,3,0))</f>
        <v/>
      </c>
      <c r="AB348" s="119" t="str">
        <f>IF(M348="","",VLOOKUP(M348,種目名!$O$5:$T$104,3,0))</f>
        <v/>
      </c>
      <c r="AC348" s="119" t="str">
        <f>IF(P348="","",VLOOKUP(AF348,種目名!$O$5:$T$104,3,0))</f>
        <v/>
      </c>
      <c r="AD348" s="120" t="str">
        <f>IF(S348="","",VLOOKUP(AI348,種目名!$O$5:$T$104,3,0))</f>
        <v/>
      </c>
      <c r="AE348" s="117">
        <f t="shared" si="551"/>
        <v>0</v>
      </c>
      <c r="AF348" s="157" t="str">
        <f t="shared" si="552"/>
        <v/>
      </c>
      <c r="AG348" s="157" t="str">
        <f t="shared" si="553"/>
        <v/>
      </c>
      <c r="AH348" s="117">
        <f t="shared" si="554"/>
        <v>0</v>
      </c>
      <c r="AI348" s="157" t="str">
        <f t="shared" si="555"/>
        <v/>
      </c>
      <c r="AJ348" s="157" t="str">
        <f t="shared" si="556"/>
        <v/>
      </c>
      <c r="AK348" s="390"/>
      <c r="AL348" s="171">
        <f t="shared" si="473"/>
        <v>0</v>
      </c>
      <c r="AM348" s="399">
        <f t="shared" si="474"/>
        <v>0</v>
      </c>
      <c r="AN348" s="399">
        <f>COUNTIF($B$12:B348,B348)</f>
        <v>0</v>
      </c>
      <c r="AO348" s="399"/>
      <c r="AP348" s="399" t="str">
        <f t="shared" si="475"/>
        <v/>
      </c>
      <c r="AQ348" s="399" t="str">
        <f t="shared" si="476"/>
        <v/>
      </c>
      <c r="AR348" s="399" t="str">
        <f t="shared" si="477"/>
        <v/>
      </c>
      <c r="AS348" s="399" t="str">
        <f t="shared" si="478"/>
        <v/>
      </c>
      <c r="AT348" s="399">
        <f t="shared" si="479"/>
        <v>0</v>
      </c>
      <c r="AU348" s="399" t="str">
        <f t="shared" si="480"/>
        <v/>
      </c>
      <c r="AV348" s="399" t="str">
        <f t="shared" si="481"/>
        <v/>
      </c>
      <c r="AW348" s="399" t="str">
        <f t="shared" si="482"/>
        <v/>
      </c>
      <c r="AX348" s="399" t="str">
        <f t="shared" si="483"/>
        <v/>
      </c>
      <c r="AY348" s="399" t="str">
        <f t="shared" si="484"/>
        <v/>
      </c>
      <c r="AZ348" s="399" t="str">
        <f t="shared" si="485"/>
        <v/>
      </c>
      <c r="BA348" s="399" t="str">
        <f t="shared" si="486"/>
        <v/>
      </c>
      <c r="BB348" s="399" t="str">
        <f t="shared" si="487"/>
        <v/>
      </c>
      <c r="BC348" s="399" t="str">
        <f t="shared" si="488"/>
        <v/>
      </c>
      <c r="BD348" s="403" t="str">
        <f t="shared" si="489"/>
        <v/>
      </c>
      <c r="BE348" s="393">
        <f t="shared" si="490"/>
        <v>0</v>
      </c>
      <c r="BF348" s="157"/>
      <c r="BG348" s="399">
        <f t="shared" si="491"/>
        <v>0</v>
      </c>
      <c r="BH348" s="399">
        <f t="shared" si="492"/>
        <v>0</v>
      </c>
      <c r="BI348" s="412">
        <f t="shared" si="493"/>
        <v>0</v>
      </c>
      <c r="BJ348" s="413">
        <f t="shared" si="469"/>
        <v>0</v>
      </c>
      <c r="BK348" s="398" t="str">
        <f t="shared" si="470"/>
        <v>0</v>
      </c>
      <c r="BL348" s="398" t="str">
        <f t="shared" si="471"/>
        <v>0</v>
      </c>
      <c r="BM348" s="412">
        <f t="shared" si="494"/>
        <v>0</v>
      </c>
      <c r="BN348" s="412" t="str">
        <f t="shared" si="495"/>
        <v>0m0</v>
      </c>
      <c r="BO348" s="399">
        <f t="shared" si="496"/>
        <v>0</v>
      </c>
      <c r="BP348" s="399">
        <f t="shared" si="497"/>
        <v>0</v>
      </c>
      <c r="BQ348" s="412">
        <f t="shared" si="498"/>
        <v>0</v>
      </c>
      <c r="BR348" s="413">
        <f t="shared" si="499"/>
        <v>0</v>
      </c>
      <c r="BS348" s="398" t="str">
        <f t="shared" si="500"/>
        <v>0</v>
      </c>
      <c r="BT348" s="398" t="str">
        <f t="shared" si="501"/>
        <v>0</v>
      </c>
      <c r="BU348" s="412">
        <f t="shared" si="502"/>
        <v>0</v>
      </c>
      <c r="BV348" s="412" t="str">
        <f t="shared" si="503"/>
        <v>0m0</v>
      </c>
      <c r="BW348" s="399">
        <f t="shared" si="504"/>
        <v>0</v>
      </c>
      <c r="BX348" s="399">
        <f t="shared" si="505"/>
        <v>0</v>
      </c>
      <c r="BY348" s="412">
        <f t="shared" si="506"/>
        <v>0</v>
      </c>
      <c r="BZ348" s="413">
        <f t="shared" si="507"/>
        <v>0</v>
      </c>
      <c r="CA348" s="398" t="str">
        <f t="shared" si="508"/>
        <v>0</v>
      </c>
      <c r="CB348" s="398" t="str">
        <f t="shared" si="509"/>
        <v>0</v>
      </c>
      <c r="CC348" s="412">
        <f t="shared" si="510"/>
        <v>0</v>
      </c>
      <c r="CD348" s="412" t="str">
        <f t="shared" si="511"/>
        <v>0m0</v>
      </c>
      <c r="CE348" s="399">
        <f t="shared" si="512"/>
        <v>0</v>
      </c>
      <c r="CF348" s="399">
        <f t="shared" si="513"/>
        <v>0</v>
      </c>
      <c r="CG348" s="412">
        <f t="shared" si="514"/>
        <v>0</v>
      </c>
      <c r="CH348" s="413">
        <f t="shared" si="515"/>
        <v>0</v>
      </c>
      <c r="CI348" s="398" t="str">
        <f t="shared" si="516"/>
        <v>0</v>
      </c>
      <c r="CJ348" s="398" t="str">
        <f t="shared" si="517"/>
        <v>0</v>
      </c>
      <c r="CK348" s="412">
        <f t="shared" si="518"/>
        <v>0</v>
      </c>
      <c r="CL348" s="412" t="str">
        <f t="shared" si="519"/>
        <v>0m0</v>
      </c>
      <c r="CM348" s="399">
        <f t="shared" si="520"/>
        <v>0</v>
      </c>
      <c r="CN348" s="399">
        <f t="shared" si="521"/>
        <v>0</v>
      </c>
      <c r="CO348" s="412">
        <f t="shared" si="522"/>
        <v>0</v>
      </c>
      <c r="CP348" s="413">
        <f t="shared" si="523"/>
        <v>0</v>
      </c>
      <c r="CQ348" s="398" t="str">
        <f t="shared" si="524"/>
        <v>0</v>
      </c>
      <c r="CR348" s="398" t="str">
        <f t="shared" si="525"/>
        <v>0</v>
      </c>
      <c r="CS348" s="412">
        <f t="shared" si="526"/>
        <v>0</v>
      </c>
      <c r="CT348" s="412" t="str">
        <f t="shared" si="527"/>
        <v>0m0</v>
      </c>
      <c r="CU348" s="412">
        <f t="shared" si="528"/>
        <v>0</v>
      </c>
      <c r="CV348" s="412">
        <f t="shared" si="529"/>
        <v>0</v>
      </c>
      <c r="CW348" s="412">
        <f t="shared" si="530"/>
        <v>0</v>
      </c>
      <c r="CX348" s="412">
        <f t="shared" si="531"/>
        <v>0</v>
      </c>
      <c r="CY348" s="412">
        <f t="shared" si="532"/>
        <v>0</v>
      </c>
      <c r="CZ348" s="412" t="str">
        <f t="shared" si="533"/>
        <v/>
      </c>
      <c r="DA348" s="412" t="str">
        <f t="shared" si="534"/>
        <v/>
      </c>
      <c r="DB348" s="412" t="str">
        <f t="shared" si="535"/>
        <v/>
      </c>
      <c r="DC348" s="412" t="str">
        <f t="shared" si="536"/>
        <v/>
      </c>
      <c r="DD348" s="412" t="str">
        <f t="shared" si="537"/>
        <v/>
      </c>
      <c r="DE348" s="412"/>
      <c r="DG348" s="412" t="str">
        <f t="shared" si="538"/>
        <v/>
      </c>
      <c r="DH348" s="412" t="str">
        <f t="shared" si="539"/>
        <v/>
      </c>
      <c r="DI348" s="412">
        <f t="shared" si="540"/>
        <v>0</v>
      </c>
      <c r="DJ348" s="412" t="str">
        <f t="shared" si="541"/>
        <v/>
      </c>
      <c r="DK348" s="412" t="str">
        <f t="shared" si="542"/>
        <v/>
      </c>
      <c r="DL348" s="412" t="str">
        <f t="shared" si="543"/>
        <v/>
      </c>
      <c r="DM348" s="412" t="str">
        <f t="shared" si="544"/>
        <v/>
      </c>
      <c r="DN348" s="412" t="str">
        <f t="shared" si="545"/>
        <v/>
      </c>
      <c r="DO348" s="412" t="str">
        <f t="shared" si="546"/>
        <v/>
      </c>
      <c r="DR348" s="494"/>
      <c r="DS348" s="393">
        <f t="shared" si="549"/>
        <v>0</v>
      </c>
      <c r="DT348" s="393">
        <f t="shared" si="547"/>
        <v>0</v>
      </c>
      <c r="DU348" s="411">
        <f t="shared" si="548"/>
        <v>0</v>
      </c>
      <c r="DX348" s="494" t="e">
        <f>IF(BG348&lt;270000,○,"")</f>
        <v>#NAME?</v>
      </c>
    </row>
    <row r="349" spans="1:128" s="411" customFormat="1" ht="18" hidden="1" customHeight="1" thickBot="1">
      <c r="A349" s="145" t="str">
        <f t="shared" si="472"/>
        <v/>
      </c>
      <c r="B349" s="158"/>
      <c r="C349" s="31" t="str">
        <f>IF(B349="","",VLOOKUP(B349,学連登録!$C$2:$G$3000,2,FALSE))</f>
        <v/>
      </c>
      <c r="D349" s="32" t="str">
        <f>IF(B349="","",VLOOKUP(B349,学連登録!$C$2:$G$3000,3,FALSE))</f>
        <v/>
      </c>
      <c r="E349" s="33" t="str">
        <f>IF(B349="","",VLOOKUP(B349,学連登録!$C$2:$G$3000,4,FALSE))</f>
        <v/>
      </c>
      <c r="F349" s="383" t="str">
        <f>IF(B349="","",VLOOKUP(B349,学連登録!$C$2:$I$3000,7,FALSE))</f>
        <v/>
      </c>
      <c r="G349" s="159"/>
      <c r="H349" s="853"/>
      <c r="I349" s="854"/>
      <c r="J349" s="160"/>
      <c r="K349" s="825"/>
      <c r="L349" s="826"/>
      <c r="M349" s="160"/>
      <c r="N349" s="819"/>
      <c r="O349" s="820"/>
      <c r="P349" s="159"/>
      <c r="Q349" s="825"/>
      <c r="R349" s="826"/>
      <c r="S349" s="159"/>
      <c r="T349" s="825"/>
      <c r="U349" s="826"/>
      <c r="V349" s="103" t="str">
        <f>IF(B349="","",VLOOKUP(B349,学連登録!$C$2:$H$3000,6,FALSE))</f>
        <v/>
      </c>
      <c r="W349" s="377"/>
      <c r="X349" s="157"/>
      <c r="Y349" s="118" t="str">
        <f t="shared" si="550"/>
        <v/>
      </c>
      <c r="Z349" s="97" t="str">
        <f>IF(G349="","",VLOOKUP(G349,種目名!$O$5:$T$104,3,0))</f>
        <v/>
      </c>
      <c r="AA349" s="99" t="str">
        <f>IF(J349="","",VLOOKUP(J349,種目名!$O$5:$T$104,3,0))</f>
        <v/>
      </c>
      <c r="AB349" s="119" t="str">
        <f>IF(M349="","",VLOOKUP(M349,種目名!$O$5:$T$104,3,0))</f>
        <v/>
      </c>
      <c r="AC349" s="119" t="str">
        <f>IF(P349="","",VLOOKUP(AF349,種目名!$O$5:$T$104,3,0))</f>
        <v/>
      </c>
      <c r="AD349" s="120" t="str">
        <f>IF(S349="","",VLOOKUP(AI349,種目名!$O$5:$T$104,3,0))</f>
        <v/>
      </c>
      <c r="AE349" s="117">
        <f t="shared" si="551"/>
        <v>0</v>
      </c>
      <c r="AF349" s="157" t="str">
        <f t="shared" si="552"/>
        <v/>
      </c>
      <c r="AG349" s="157" t="str">
        <f t="shared" si="553"/>
        <v/>
      </c>
      <c r="AH349" s="117">
        <f t="shared" si="554"/>
        <v>0</v>
      </c>
      <c r="AI349" s="157" t="str">
        <f t="shared" si="555"/>
        <v/>
      </c>
      <c r="AJ349" s="157" t="str">
        <f t="shared" si="556"/>
        <v/>
      </c>
      <c r="AK349" s="390"/>
      <c r="AL349" s="171">
        <f t="shared" si="473"/>
        <v>0</v>
      </c>
      <c r="AM349" s="399">
        <f t="shared" si="474"/>
        <v>0</v>
      </c>
      <c r="AN349" s="399">
        <f>COUNTIF($B$12:B349,B349)</f>
        <v>0</v>
      </c>
      <c r="AO349" s="399"/>
      <c r="AP349" s="399" t="str">
        <f t="shared" si="475"/>
        <v/>
      </c>
      <c r="AQ349" s="399" t="str">
        <f t="shared" si="476"/>
        <v/>
      </c>
      <c r="AR349" s="399" t="str">
        <f t="shared" si="477"/>
        <v/>
      </c>
      <c r="AS349" s="399" t="str">
        <f t="shared" si="478"/>
        <v/>
      </c>
      <c r="AT349" s="399">
        <f t="shared" si="479"/>
        <v>0</v>
      </c>
      <c r="AU349" s="399" t="str">
        <f t="shared" si="480"/>
        <v/>
      </c>
      <c r="AV349" s="399" t="str">
        <f t="shared" si="481"/>
        <v/>
      </c>
      <c r="AW349" s="399" t="str">
        <f t="shared" si="482"/>
        <v/>
      </c>
      <c r="AX349" s="399" t="str">
        <f t="shared" si="483"/>
        <v/>
      </c>
      <c r="AY349" s="399" t="str">
        <f t="shared" si="484"/>
        <v/>
      </c>
      <c r="AZ349" s="399" t="str">
        <f t="shared" si="485"/>
        <v/>
      </c>
      <c r="BA349" s="399" t="str">
        <f t="shared" si="486"/>
        <v/>
      </c>
      <c r="BB349" s="399" t="str">
        <f t="shared" si="487"/>
        <v/>
      </c>
      <c r="BC349" s="399" t="str">
        <f t="shared" si="488"/>
        <v/>
      </c>
      <c r="BD349" s="403" t="str">
        <f t="shared" si="489"/>
        <v/>
      </c>
      <c r="BE349" s="393">
        <f t="shared" si="490"/>
        <v>0</v>
      </c>
      <c r="BF349" s="157"/>
      <c r="BG349" s="399">
        <f t="shared" si="491"/>
        <v>0</v>
      </c>
      <c r="BH349" s="399">
        <f t="shared" si="492"/>
        <v>0</v>
      </c>
      <c r="BI349" s="412">
        <f t="shared" si="493"/>
        <v>0</v>
      </c>
      <c r="BJ349" s="413">
        <f t="shared" si="469"/>
        <v>0</v>
      </c>
      <c r="BK349" s="398" t="str">
        <f t="shared" si="470"/>
        <v>0</v>
      </c>
      <c r="BL349" s="398" t="str">
        <f t="shared" si="471"/>
        <v>0</v>
      </c>
      <c r="BM349" s="412">
        <f t="shared" si="494"/>
        <v>0</v>
      </c>
      <c r="BN349" s="412" t="str">
        <f t="shared" si="495"/>
        <v>0m0</v>
      </c>
      <c r="BO349" s="399">
        <f t="shared" si="496"/>
        <v>0</v>
      </c>
      <c r="BP349" s="399">
        <f t="shared" si="497"/>
        <v>0</v>
      </c>
      <c r="BQ349" s="412">
        <f t="shared" si="498"/>
        <v>0</v>
      </c>
      <c r="BR349" s="413">
        <f t="shared" si="499"/>
        <v>0</v>
      </c>
      <c r="BS349" s="398" t="str">
        <f t="shared" si="500"/>
        <v>0</v>
      </c>
      <c r="BT349" s="398" t="str">
        <f t="shared" si="501"/>
        <v>0</v>
      </c>
      <c r="BU349" s="412">
        <f t="shared" si="502"/>
        <v>0</v>
      </c>
      <c r="BV349" s="412" t="str">
        <f t="shared" si="503"/>
        <v>0m0</v>
      </c>
      <c r="BW349" s="399">
        <f t="shared" si="504"/>
        <v>0</v>
      </c>
      <c r="BX349" s="399">
        <f t="shared" si="505"/>
        <v>0</v>
      </c>
      <c r="BY349" s="412">
        <f t="shared" si="506"/>
        <v>0</v>
      </c>
      <c r="BZ349" s="413">
        <f t="shared" si="507"/>
        <v>0</v>
      </c>
      <c r="CA349" s="398" t="str">
        <f t="shared" si="508"/>
        <v>0</v>
      </c>
      <c r="CB349" s="398" t="str">
        <f t="shared" si="509"/>
        <v>0</v>
      </c>
      <c r="CC349" s="412">
        <f t="shared" si="510"/>
        <v>0</v>
      </c>
      <c r="CD349" s="412" t="str">
        <f t="shared" si="511"/>
        <v>0m0</v>
      </c>
      <c r="CE349" s="399">
        <f t="shared" si="512"/>
        <v>0</v>
      </c>
      <c r="CF349" s="399">
        <f t="shared" si="513"/>
        <v>0</v>
      </c>
      <c r="CG349" s="412">
        <f t="shared" si="514"/>
        <v>0</v>
      </c>
      <c r="CH349" s="413">
        <f t="shared" si="515"/>
        <v>0</v>
      </c>
      <c r="CI349" s="398" t="str">
        <f t="shared" si="516"/>
        <v>0</v>
      </c>
      <c r="CJ349" s="398" t="str">
        <f t="shared" si="517"/>
        <v>0</v>
      </c>
      <c r="CK349" s="412">
        <f t="shared" si="518"/>
        <v>0</v>
      </c>
      <c r="CL349" s="412" t="str">
        <f t="shared" si="519"/>
        <v>0m0</v>
      </c>
      <c r="CM349" s="399">
        <f t="shared" si="520"/>
        <v>0</v>
      </c>
      <c r="CN349" s="399">
        <f t="shared" si="521"/>
        <v>0</v>
      </c>
      <c r="CO349" s="412">
        <f t="shared" si="522"/>
        <v>0</v>
      </c>
      <c r="CP349" s="413">
        <f t="shared" si="523"/>
        <v>0</v>
      </c>
      <c r="CQ349" s="398" t="str">
        <f t="shared" si="524"/>
        <v>0</v>
      </c>
      <c r="CR349" s="398" t="str">
        <f t="shared" si="525"/>
        <v>0</v>
      </c>
      <c r="CS349" s="412">
        <f t="shared" si="526"/>
        <v>0</v>
      </c>
      <c r="CT349" s="412" t="str">
        <f t="shared" si="527"/>
        <v>0m0</v>
      </c>
      <c r="CU349" s="412">
        <f t="shared" si="528"/>
        <v>0</v>
      </c>
      <c r="CV349" s="412">
        <f t="shared" si="529"/>
        <v>0</v>
      </c>
      <c r="CW349" s="412">
        <f t="shared" si="530"/>
        <v>0</v>
      </c>
      <c r="CX349" s="412">
        <f t="shared" si="531"/>
        <v>0</v>
      </c>
      <c r="CY349" s="412">
        <f t="shared" si="532"/>
        <v>0</v>
      </c>
      <c r="CZ349" s="412" t="str">
        <f t="shared" si="533"/>
        <v/>
      </c>
      <c r="DA349" s="412" t="str">
        <f t="shared" si="534"/>
        <v/>
      </c>
      <c r="DB349" s="412" t="str">
        <f t="shared" si="535"/>
        <v/>
      </c>
      <c r="DC349" s="412" t="str">
        <f t="shared" si="536"/>
        <v/>
      </c>
      <c r="DD349" s="412" t="str">
        <f t="shared" si="537"/>
        <v/>
      </c>
      <c r="DE349" s="412"/>
      <c r="DG349" s="412" t="str">
        <f t="shared" si="538"/>
        <v/>
      </c>
      <c r="DH349" s="412" t="str">
        <f t="shared" si="539"/>
        <v/>
      </c>
      <c r="DI349" s="412">
        <f t="shared" si="540"/>
        <v>0</v>
      </c>
      <c r="DJ349" s="412" t="str">
        <f t="shared" si="541"/>
        <v/>
      </c>
      <c r="DK349" s="412" t="str">
        <f t="shared" si="542"/>
        <v/>
      </c>
      <c r="DL349" s="412" t="str">
        <f t="shared" si="543"/>
        <v/>
      </c>
      <c r="DM349" s="412" t="str">
        <f t="shared" si="544"/>
        <v/>
      </c>
      <c r="DN349" s="412" t="str">
        <f t="shared" si="545"/>
        <v/>
      </c>
      <c r="DO349" s="412" t="str">
        <f t="shared" si="546"/>
        <v/>
      </c>
      <c r="DR349" s="494"/>
      <c r="DS349" s="393">
        <f t="shared" si="549"/>
        <v>0</v>
      </c>
      <c r="DT349" s="393">
        <f t="shared" si="547"/>
        <v>0</v>
      </c>
      <c r="DU349" s="411">
        <f t="shared" si="548"/>
        <v>0</v>
      </c>
      <c r="DX349" s="494" t="e">
        <f>IF(BG349&lt;270000,○,"")</f>
        <v>#NAME?</v>
      </c>
    </row>
    <row r="350" spans="1:128" s="411" customFormat="1" ht="18" hidden="1" customHeight="1" thickBot="1">
      <c r="A350" s="145" t="str">
        <f t="shared" si="472"/>
        <v/>
      </c>
      <c r="B350" s="158"/>
      <c r="C350" s="31" t="str">
        <f>IF(B350="","",VLOOKUP(B350,学連登録!$C$2:$G$3000,2,FALSE))</f>
        <v/>
      </c>
      <c r="D350" s="32" t="str">
        <f>IF(B350="","",VLOOKUP(B350,学連登録!$C$2:$G$3000,3,FALSE))</f>
        <v/>
      </c>
      <c r="E350" s="33" t="str">
        <f>IF(B350="","",VLOOKUP(B350,学連登録!$C$2:$G$3000,4,FALSE))</f>
        <v/>
      </c>
      <c r="F350" s="383" t="str">
        <f>IF(B350="","",VLOOKUP(B350,学連登録!$C$2:$I$3000,7,FALSE))</f>
        <v/>
      </c>
      <c r="G350" s="159"/>
      <c r="H350" s="853"/>
      <c r="I350" s="854"/>
      <c r="J350" s="160"/>
      <c r="K350" s="825"/>
      <c r="L350" s="826"/>
      <c r="M350" s="160"/>
      <c r="N350" s="819"/>
      <c r="O350" s="820"/>
      <c r="P350" s="159"/>
      <c r="Q350" s="825"/>
      <c r="R350" s="826"/>
      <c r="S350" s="159"/>
      <c r="T350" s="825"/>
      <c r="U350" s="826"/>
      <c r="V350" s="103" t="str">
        <f>IF(B350="","",VLOOKUP(B350,学連登録!$C$2:$H$3000,6,FALSE))</f>
        <v/>
      </c>
      <c r="W350" s="377"/>
      <c r="X350" s="157"/>
      <c r="Y350" s="118" t="str">
        <f t="shared" si="550"/>
        <v/>
      </c>
      <c r="Z350" s="97" t="str">
        <f>IF(G350="","",VLOOKUP(G350,種目名!$O$5:$T$104,3,0))</f>
        <v/>
      </c>
      <c r="AA350" s="99" t="str">
        <f>IF(J350="","",VLOOKUP(J350,種目名!$O$5:$T$104,3,0))</f>
        <v/>
      </c>
      <c r="AB350" s="119" t="str">
        <f>IF(M350="","",VLOOKUP(M350,種目名!$O$5:$T$104,3,0))</f>
        <v/>
      </c>
      <c r="AC350" s="119" t="str">
        <f>IF(P350="","",VLOOKUP(AF350,種目名!$O$5:$T$104,3,0))</f>
        <v/>
      </c>
      <c r="AD350" s="120" t="str">
        <f>IF(S350="","",VLOOKUP(AI350,種目名!$O$5:$T$104,3,0))</f>
        <v/>
      </c>
      <c r="AE350" s="117">
        <f t="shared" si="551"/>
        <v>0</v>
      </c>
      <c r="AF350" s="157" t="str">
        <f t="shared" si="552"/>
        <v/>
      </c>
      <c r="AG350" s="157" t="str">
        <f t="shared" si="553"/>
        <v/>
      </c>
      <c r="AH350" s="117">
        <f t="shared" si="554"/>
        <v>0</v>
      </c>
      <c r="AI350" s="157" t="str">
        <f t="shared" si="555"/>
        <v/>
      </c>
      <c r="AJ350" s="157" t="str">
        <f t="shared" si="556"/>
        <v/>
      </c>
      <c r="AK350" s="390"/>
      <c r="AL350" s="171">
        <f t="shared" si="473"/>
        <v>0</v>
      </c>
      <c r="AM350" s="399">
        <f t="shared" si="474"/>
        <v>0</v>
      </c>
      <c r="AN350" s="399">
        <f>COUNTIF($B$12:B350,B350)</f>
        <v>0</v>
      </c>
      <c r="AO350" s="399"/>
      <c r="AP350" s="399" t="str">
        <f t="shared" si="475"/>
        <v/>
      </c>
      <c r="AQ350" s="399" t="str">
        <f t="shared" si="476"/>
        <v/>
      </c>
      <c r="AR350" s="399" t="str">
        <f t="shared" si="477"/>
        <v/>
      </c>
      <c r="AS350" s="399" t="str">
        <f t="shared" si="478"/>
        <v/>
      </c>
      <c r="AT350" s="399">
        <f t="shared" si="479"/>
        <v>0</v>
      </c>
      <c r="AU350" s="399" t="str">
        <f t="shared" si="480"/>
        <v/>
      </c>
      <c r="AV350" s="399" t="str">
        <f t="shared" si="481"/>
        <v/>
      </c>
      <c r="AW350" s="399" t="str">
        <f t="shared" si="482"/>
        <v/>
      </c>
      <c r="AX350" s="399" t="str">
        <f t="shared" si="483"/>
        <v/>
      </c>
      <c r="AY350" s="399" t="str">
        <f t="shared" si="484"/>
        <v/>
      </c>
      <c r="AZ350" s="399" t="str">
        <f t="shared" si="485"/>
        <v/>
      </c>
      <c r="BA350" s="399" t="str">
        <f t="shared" si="486"/>
        <v/>
      </c>
      <c r="BB350" s="399" t="str">
        <f t="shared" si="487"/>
        <v/>
      </c>
      <c r="BC350" s="399" t="str">
        <f t="shared" si="488"/>
        <v/>
      </c>
      <c r="BD350" s="403" t="str">
        <f t="shared" si="489"/>
        <v/>
      </c>
      <c r="BE350" s="393">
        <f t="shared" si="490"/>
        <v>0</v>
      </c>
      <c r="BF350" s="157"/>
      <c r="BG350" s="399">
        <f t="shared" si="491"/>
        <v>0</v>
      </c>
      <c r="BH350" s="399">
        <f t="shared" si="492"/>
        <v>0</v>
      </c>
      <c r="BI350" s="412">
        <f t="shared" si="493"/>
        <v>0</v>
      </c>
      <c r="BJ350" s="413">
        <f t="shared" si="469"/>
        <v>0</v>
      </c>
      <c r="BK350" s="398" t="str">
        <f t="shared" si="470"/>
        <v>0</v>
      </c>
      <c r="BL350" s="398" t="str">
        <f t="shared" si="471"/>
        <v>0</v>
      </c>
      <c r="BM350" s="412">
        <f t="shared" si="494"/>
        <v>0</v>
      </c>
      <c r="BN350" s="412" t="str">
        <f t="shared" si="495"/>
        <v>0m0</v>
      </c>
      <c r="BO350" s="399">
        <f t="shared" si="496"/>
        <v>0</v>
      </c>
      <c r="BP350" s="399">
        <f t="shared" si="497"/>
        <v>0</v>
      </c>
      <c r="BQ350" s="412">
        <f t="shared" si="498"/>
        <v>0</v>
      </c>
      <c r="BR350" s="413">
        <f t="shared" si="499"/>
        <v>0</v>
      </c>
      <c r="BS350" s="398" t="str">
        <f t="shared" si="500"/>
        <v>0</v>
      </c>
      <c r="BT350" s="398" t="str">
        <f t="shared" si="501"/>
        <v>0</v>
      </c>
      <c r="BU350" s="412">
        <f t="shared" si="502"/>
        <v>0</v>
      </c>
      <c r="BV350" s="412" t="str">
        <f t="shared" si="503"/>
        <v>0m0</v>
      </c>
      <c r="BW350" s="399">
        <f t="shared" si="504"/>
        <v>0</v>
      </c>
      <c r="BX350" s="399">
        <f t="shared" si="505"/>
        <v>0</v>
      </c>
      <c r="BY350" s="412">
        <f t="shared" si="506"/>
        <v>0</v>
      </c>
      <c r="BZ350" s="413">
        <f t="shared" si="507"/>
        <v>0</v>
      </c>
      <c r="CA350" s="398" t="str">
        <f t="shared" si="508"/>
        <v>0</v>
      </c>
      <c r="CB350" s="398" t="str">
        <f t="shared" si="509"/>
        <v>0</v>
      </c>
      <c r="CC350" s="412">
        <f t="shared" si="510"/>
        <v>0</v>
      </c>
      <c r="CD350" s="412" t="str">
        <f t="shared" si="511"/>
        <v>0m0</v>
      </c>
      <c r="CE350" s="399">
        <f t="shared" si="512"/>
        <v>0</v>
      </c>
      <c r="CF350" s="399">
        <f t="shared" si="513"/>
        <v>0</v>
      </c>
      <c r="CG350" s="412">
        <f t="shared" si="514"/>
        <v>0</v>
      </c>
      <c r="CH350" s="413">
        <f t="shared" si="515"/>
        <v>0</v>
      </c>
      <c r="CI350" s="398" t="str">
        <f t="shared" si="516"/>
        <v>0</v>
      </c>
      <c r="CJ350" s="398" t="str">
        <f t="shared" si="517"/>
        <v>0</v>
      </c>
      <c r="CK350" s="412">
        <f t="shared" si="518"/>
        <v>0</v>
      </c>
      <c r="CL350" s="412" t="str">
        <f t="shared" si="519"/>
        <v>0m0</v>
      </c>
      <c r="CM350" s="399">
        <f t="shared" si="520"/>
        <v>0</v>
      </c>
      <c r="CN350" s="399">
        <f t="shared" si="521"/>
        <v>0</v>
      </c>
      <c r="CO350" s="412">
        <f t="shared" si="522"/>
        <v>0</v>
      </c>
      <c r="CP350" s="413">
        <f t="shared" si="523"/>
        <v>0</v>
      </c>
      <c r="CQ350" s="398" t="str">
        <f t="shared" si="524"/>
        <v>0</v>
      </c>
      <c r="CR350" s="398" t="str">
        <f t="shared" si="525"/>
        <v>0</v>
      </c>
      <c r="CS350" s="412">
        <f t="shared" si="526"/>
        <v>0</v>
      </c>
      <c r="CT350" s="412" t="str">
        <f t="shared" si="527"/>
        <v>0m0</v>
      </c>
      <c r="CU350" s="412">
        <f t="shared" si="528"/>
        <v>0</v>
      </c>
      <c r="CV350" s="412">
        <f t="shared" si="529"/>
        <v>0</v>
      </c>
      <c r="CW350" s="412">
        <f t="shared" si="530"/>
        <v>0</v>
      </c>
      <c r="CX350" s="412">
        <f t="shared" si="531"/>
        <v>0</v>
      </c>
      <c r="CY350" s="412">
        <f t="shared" si="532"/>
        <v>0</v>
      </c>
      <c r="CZ350" s="412" t="str">
        <f t="shared" si="533"/>
        <v/>
      </c>
      <c r="DA350" s="412" t="str">
        <f t="shared" si="534"/>
        <v/>
      </c>
      <c r="DB350" s="412" t="str">
        <f t="shared" si="535"/>
        <v/>
      </c>
      <c r="DC350" s="412" t="str">
        <f t="shared" si="536"/>
        <v/>
      </c>
      <c r="DD350" s="412" t="str">
        <f t="shared" si="537"/>
        <v/>
      </c>
      <c r="DE350" s="412"/>
      <c r="DG350" s="412" t="str">
        <f t="shared" si="538"/>
        <v/>
      </c>
      <c r="DH350" s="412" t="str">
        <f t="shared" si="539"/>
        <v/>
      </c>
      <c r="DI350" s="412">
        <f t="shared" si="540"/>
        <v>0</v>
      </c>
      <c r="DJ350" s="412" t="str">
        <f t="shared" si="541"/>
        <v/>
      </c>
      <c r="DK350" s="412" t="str">
        <f t="shared" si="542"/>
        <v/>
      </c>
      <c r="DL350" s="412" t="str">
        <f t="shared" si="543"/>
        <v/>
      </c>
      <c r="DM350" s="412" t="str">
        <f t="shared" si="544"/>
        <v/>
      </c>
      <c r="DN350" s="412" t="str">
        <f t="shared" si="545"/>
        <v/>
      </c>
      <c r="DO350" s="412" t="str">
        <f t="shared" si="546"/>
        <v/>
      </c>
      <c r="DR350" s="494"/>
      <c r="DS350" s="393">
        <f t="shared" si="549"/>
        <v>0</v>
      </c>
      <c r="DT350" s="393">
        <f t="shared" si="547"/>
        <v>0</v>
      </c>
      <c r="DU350" s="411">
        <f t="shared" si="548"/>
        <v>0</v>
      </c>
      <c r="DX350" s="494" t="e">
        <f>IF(BG350&lt;270000,○,"")</f>
        <v>#NAME?</v>
      </c>
    </row>
    <row r="351" spans="1:128" s="411" customFormat="1" ht="18" hidden="1" customHeight="1" thickBot="1">
      <c r="A351" s="145" t="str">
        <f t="shared" si="472"/>
        <v/>
      </c>
      <c r="B351" s="158"/>
      <c r="C351" s="31" t="str">
        <f>IF(B351="","",VLOOKUP(B351,学連登録!$C$2:$G$3000,2,FALSE))</f>
        <v/>
      </c>
      <c r="D351" s="32" t="str">
        <f>IF(B351="","",VLOOKUP(B351,学連登録!$C$2:$G$3000,3,FALSE))</f>
        <v/>
      </c>
      <c r="E351" s="33" t="str">
        <f>IF(B351="","",VLOOKUP(B351,学連登録!$C$2:$G$3000,4,FALSE))</f>
        <v/>
      </c>
      <c r="F351" s="383" t="str">
        <f>IF(B351="","",VLOOKUP(B351,学連登録!$C$2:$I$3000,7,FALSE))</f>
        <v/>
      </c>
      <c r="G351" s="159"/>
      <c r="H351" s="853"/>
      <c r="I351" s="854"/>
      <c r="J351" s="160"/>
      <c r="K351" s="825"/>
      <c r="L351" s="826"/>
      <c r="M351" s="160"/>
      <c r="N351" s="819"/>
      <c r="O351" s="820"/>
      <c r="P351" s="159"/>
      <c r="Q351" s="825"/>
      <c r="R351" s="826"/>
      <c r="S351" s="159"/>
      <c r="T351" s="825"/>
      <c r="U351" s="826"/>
      <c r="V351" s="103" t="str">
        <f>IF(B351="","",VLOOKUP(B351,学連登録!$C$2:$H$3000,6,FALSE))</f>
        <v/>
      </c>
      <c r="W351" s="377"/>
      <c r="X351" s="157"/>
      <c r="Y351" s="118" t="str">
        <f t="shared" si="550"/>
        <v/>
      </c>
      <c r="Z351" s="97" t="str">
        <f>IF(G351="","",VLOOKUP(G351,種目名!$O$5:$T$104,3,0))</f>
        <v/>
      </c>
      <c r="AA351" s="99" t="str">
        <f>IF(J351="","",VLOOKUP(J351,種目名!$O$5:$T$104,3,0))</f>
        <v/>
      </c>
      <c r="AB351" s="119" t="str">
        <f>IF(M351="","",VLOOKUP(M351,種目名!$O$5:$T$104,3,0))</f>
        <v/>
      </c>
      <c r="AC351" s="119" t="str">
        <f>IF(P351="","",VLOOKUP(AF351,種目名!$O$5:$T$104,3,0))</f>
        <v/>
      </c>
      <c r="AD351" s="120" t="str">
        <f>IF(S351="","",VLOOKUP(AI351,種目名!$O$5:$T$104,3,0))</f>
        <v/>
      </c>
      <c r="AE351" s="117">
        <f t="shared" si="551"/>
        <v>0</v>
      </c>
      <c r="AF351" s="157" t="str">
        <f t="shared" si="552"/>
        <v/>
      </c>
      <c r="AG351" s="157" t="str">
        <f t="shared" si="553"/>
        <v/>
      </c>
      <c r="AH351" s="117">
        <f t="shared" si="554"/>
        <v>0</v>
      </c>
      <c r="AI351" s="157" t="str">
        <f t="shared" si="555"/>
        <v/>
      </c>
      <c r="AJ351" s="157" t="str">
        <f t="shared" si="556"/>
        <v/>
      </c>
      <c r="AK351" s="390"/>
      <c r="AL351" s="171">
        <f t="shared" si="473"/>
        <v>0</v>
      </c>
      <c r="AM351" s="399">
        <f t="shared" si="474"/>
        <v>0</v>
      </c>
      <c r="AN351" s="399">
        <f>COUNTIF($B$12:B351,B351)</f>
        <v>0</v>
      </c>
      <c r="AO351" s="399"/>
      <c r="AP351" s="399" t="str">
        <f t="shared" si="475"/>
        <v/>
      </c>
      <c r="AQ351" s="399" t="str">
        <f t="shared" si="476"/>
        <v/>
      </c>
      <c r="AR351" s="399" t="str">
        <f t="shared" si="477"/>
        <v/>
      </c>
      <c r="AS351" s="399" t="str">
        <f t="shared" si="478"/>
        <v/>
      </c>
      <c r="AT351" s="399">
        <f t="shared" si="479"/>
        <v>0</v>
      </c>
      <c r="AU351" s="399" t="str">
        <f t="shared" si="480"/>
        <v/>
      </c>
      <c r="AV351" s="399" t="str">
        <f t="shared" si="481"/>
        <v/>
      </c>
      <c r="AW351" s="399" t="str">
        <f t="shared" si="482"/>
        <v/>
      </c>
      <c r="AX351" s="399" t="str">
        <f t="shared" si="483"/>
        <v/>
      </c>
      <c r="AY351" s="399" t="str">
        <f t="shared" si="484"/>
        <v/>
      </c>
      <c r="AZ351" s="399" t="str">
        <f t="shared" si="485"/>
        <v/>
      </c>
      <c r="BA351" s="399" t="str">
        <f t="shared" si="486"/>
        <v/>
      </c>
      <c r="BB351" s="399" t="str">
        <f t="shared" si="487"/>
        <v/>
      </c>
      <c r="BC351" s="399" t="str">
        <f t="shared" si="488"/>
        <v/>
      </c>
      <c r="BD351" s="403" t="str">
        <f t="shared" si="489"/>
        <v/>
      </c>
      <c r="BE351" s="393">
        <f t="shared" si="490"/>
        <v>0</v>
      </c>
      <c r="BF351" s="157"/>
      <c r="BG351" s="399">
        <f t="shared" si="491"/>
        <v>0</v>
      </c>
      <c r="BH351" s="399">
        <f t="shared" si="492"/>
        <v>0</v>
      </c>
      <c r="BI351" s="412">
        <f t="shared" si="493"/>
        <v>0</v>
      </c>
      <c r="BJ351" s="413">
        <f t="shared" si="469"/>
        <v>0</v>
      </c>
      <c r="BK351" s="398" t="str">
        <f t="shared" si="470"/>
        <v>0</v>
      </c>
      <c r="BL351" s="398" t="str">
        <f t="shared" si="471"/>
        <v>0</v>
      </c>
      <c r="BM351" s="412">
        <f t="shared" si="494"/>
        <v>0</v>
      </c>
      <c r="BN351" s="412" t="str">
        <f t="shared" si="495"/>
        <v>0m0</v>
      </c>
      <c r="BO351" s="399">
        <f t="shared" si="496"/>
        <v>0</v>
      </c>
      <c r="BP351" s="399">
        <f t="shared" si="497"/>
        <v>0</v>
      </c>
      <c r="BQ351" s="412">
        <f t="shared" si="498"/>
        <v>0</v>
      </c>
      <c r="BR351" s="413">
        <f t="shared" si="499"/>
        <v>0</v>
      </c>
      <c r="BS351" s="398" t="str">
        <f t="shared" si="500"/>
        <v>0</v>
      </c>
      <c r="BT351" s="398" t="str">
        <f t="shared" si="501"/>
        <v>0</v>
      </c>
      <c r="BU351" s="412">
        <f t="shared" si="502"/>
        <v>0</v>
      </c>
      <c r="BV351" s="412" t="str">
        <f t="shared" si="503"/>
        <v>0m0</v>
      </c>
      <c r="BW351" s="399">
        <f t="shared" si="504"/>
        <v>0</v>
      </c>
      <c r="BX351" s="399">
        <f t="shared" si="505"/>
        <v>0</v>
      </c>
      <c r="BY351" s="412">
        <f t="shared" si="506"/>
        <v>0</v>
      </c>
      <c r="BZ351" s="413">
        <f t="shared" si="507"/>
        <v>0</v>
      </c>
      <c r="CA351" s="398" t="str">
        <f t="shared" si="508"/>
        <v>0</v>
      </c>
      <c r="CB351" s="398" t="str">
        <f t="shared" si="509"/>
        <v>0</v>
      </c>
      <c r="CC351" s="412">
        <f t="shared" si="510"/>
        <v>0</v>
      </c>
      <c r="CD351" s="412" t="str">
        <f t="shared" si="511"/>
        <v>0m0</v>
      </c>
      <c r="CE351" s="399">
        <f t="shared" si="512"/>
        <v>0</v>
      </c>
      <c r="CF351" s="399">
        <f t="shared" si="513"/>
        <v>0</v>
      </c>
      <c r="CG351" s="412">
        <f t="shared" si="514"/>
        <v>0</v>
      </c>
      <c r="CH351" s="413">
        <f t="shared" si="515"/>
        <v>0</v>
      </c>
      <c r="CI351" s="398" t="str">
        <f t="shared" si="516"/>
        <v>0</v>
      </c>
      <c r="CJ351" s="398" t="str">
        <f t="shared" si="517"/>
        <v>0</v>
      </c>
      <c r="CK351" s="412">
        <f t="shared" si="518"/>
        <v>0</v>
      </c>
      <c r="CL351" s="412" t="str">
        <f t="shared" si="519"/>
        <v>0m0</v>
      </c>
      <c r="CM351" s="399">
        <f t="shared" si="520"/>
        <v>0</v>
      </c>
      <c r="CN351" s="399">
        <f t="shared" si="521"/>
        <v>0</v>
      </c>
      <c r="CO351" s="412">
        <f t="shared" si="522"/>
        <v>0</v>
      </c>
      <c r="CP351" s="413">
        <f t="shared" si="523"/>
        <v>0</v>
      </c>
      <c r="CQ351" s="398" t="str">
        <f t="shared" si="524"/>
        <v>0</v>
      </c>
      <c r="CR351" s="398" t="str">
        <f t="shared" si="525"/>
        <v>0</v>
      </c>
      <c r="CS351" s="412">
        <f t="shared" si="526"/>
        <v>0</v>
      </c>
      <c r="CT351" s="412" t="str">
        <f t="shared" si="527"/>
        <v>0m0</v>
      </c>
      <c r="CU351" s="412">
        <f t="shared" si="528"/>
        <v>0</v>
      </c>
      <c r="CV351" s="412">
        <f t="shared" si="529"/>
        <v>0</v>
      </c>
      <c r="CW351" s="412">
        <f t="shared" si="530"/>
        <v>0</v>
      </c>
      <c r="CX351" s="412">
        <f t="shared" si="531"/>
        <v>0</v>
      </c>
      <c r="CY351" s="412">
        <f t="shared" si="532"/>
        <v>0</v>
      </c>
      <c r="CZ351" s="412" t="str">
        <f t="shared" si="533"/>
        <v/>
      </c>
      <c r="DA351" s="412" t="str">
        <f t="shared" si="534"/>
        <v/>
      </c>
      <c r="DB351" s="412" t="str">
        <f t="shared" si="535"/>
        <v/>
      </c>
      <c r="DC351" s="412" t="str">
        <f t="shared" si="536"/>
        <v/>
      </c>
      <c r="DD351" s="412" t="str">
        <f t="shared" si="537"/>
        <v/>
      </c>
      <c r="DE351" s="412"/>
      <c r="DG351" s="412" t="str">
        <f t="shared" si="538"/>
        <v/>
      </c>
      <c r="DH351" s="412" t="str">
        <f t="shared" si="539"/>
        <v/>
      </c>
      <c r="DI351" s="412">
        <f t="shared" si="540"/>
        <v>0</v>
      </c>
      <c r="DJ351" s="412" t="str">
        <f t="shared" si="541"/>
        <v/>
      </c>
      <c r="DK351" s="412" t="str">
        <f t="shared" si="542"/>
        <v/>
      </c>
      <c r="DL351" s="412" t="str">
        <f t="shared" si="543"/>
        <v/>
      </c>
      <c r="DM351" s="412" t="str">
        <f t="shared" si="544"/>
        <v/>
      </c>
      <c r="DN351" s="412" t="str">
        <f t="shared" si="545"/>
        <v/>
      </c>
      <c r="DO351" s="412" t="str">
        <f t="shared" si="546"/>
        <v/>
      </c>
      <c r="DR351" s="494"/>
      <c r="DS351" s="393">
        <f t="shared" si="549"/>
        <v>0</v>
      </c>
      <c r="DT351" s="393">
        <f t="shared" si="547"/>
        <v>0</v>
      </c>
      <c r="DU351" s="411">
        <f t="shared" si="548"/>
        <v>0</v>
      </c>
      <c r="DX351" s="494" t="e">
        <f>IF(BG351&lt;270000,○,"")</f>
        <v>#NAME?</v>
      </c>
    </row>
    <row r="352" spans="1:128" s="411" customFormat="1" ht="18" hidden="1" customHeight="1" thickBot="1">
      <c r="A352" s="145" t="str">
        <f t="shared" si="472"/>
        <v/>
      </c>
      <c r="B352" s="158"/>
      <c r="C352" s="31" t="str">
        <f>IF(B352="","",VLOOKUP(B352,学連登録!$C$2:$G$3000,2,FALSE))</f>
        <v/>
      </c>
      <c r="D352" s="32" t="str">
        <f>IF(B352="","",VLOOKUP(B352,学連登録!$C$2:$G$3000,3,FALSE))</f>
        <v/>
      </c>
      <c r="E352" s="33" t="str">
        <f>IF(B352="","",VLOOKUP(B352,学連登録!$C$2:$G$3000,4,FALSE))</f>
        <v/>
      </c>
      <c r="F352" s="383" t="str">
        <f>IF(B352="","",VLOOKUP(B352,学連登録!$C$2:$I$3000,7,FALSE))</f>
        <v/>
      </c>
      <c r="G352" s="159"/>
      <c r="H352" s="853"/>
      <c r="I352" s="854"/>
      <c r="J352" s="160"/>
      <c r="K352" s="825"/>
      <c r="L352" s="826"/>
      <c r="M352" s="160"/>
      <c r="N352" s="819"/>
      <c r="O352" s="820"/>
      <c r="P352" s="159"/>
      <c r="Q352" s="825"/>
      <c r="R352" s="826"/>
      <c r="S352" s="159"/>
      <c r="T352" s="825"/>
      <c r="U352" s="826"/>
      <c r="V352" s="103" t="str">
        <f>IF(B352="","",VLOOKUP(B352,学連登録!$C$2:$H$3000,6,FALSE))</f>
        <v/>
      </c>
      <c r="W352" s="377"/>
      <c r="X352" s="157"/>
      <c r="Y352" s="118" t="str">
        <f t="shared" si="550"/>
        <v/>
      </c>
      <c r="Z352" s="97" t="str">
        <f>IF(G352="","",VLOOKUP(G352,種目名!$O$5:$T$104,3,0))</f>
        <v/>
      </c>
      <c r="AA352" s="99" t="str">
        <f>IF(J352="","",VLOOKUP(J352,種目名!$O$5:$T$104,3,0))</f>
        <v/>
      </c>
      <c r="AB352" s="119" t="str">
        <f>IF(M352="","",VLOOKUP(M352,種目名!$O$5:$T$104,3,0))</f>
        <v/>
      </c>
      <c r="AC352" s="119" t="str">
        <f>IF(P352="","",VLOOKUP(AF352,種目名!$O$5:$T$104,3,0))</f>
        <v/>
      </c>
      <c r="AD352" s="120" t="str">
        <f>IF(S352="","",VLOOKUP(AI352,種目名!$O$5:$T$104,3,0))</f>
        <v/>
      </c>
      <c r="AE352" s="117">
        <f t="shared" si="551"/>
        <v>0</v>
      </c>
      <c r="AF352" s="157" t="str">
        <f t="shared" si="552"/>
        <v/>
      </c>
      <c r="AG352" s="157" t="str">
        <f t="shared" si="553"/>
        <v/>
      </c>
      <c r="AH352" s="117">
        <f t="shared" si="554"/>
        <v>0</v>
      </c>
      <c r="AI352" s="157" t="str">
        <f t="shared" si="555"/>
        <v/>
      </c>
      <c r="AJ352" s="157" t="str">
        <f t="shared" si="556"/>
        <v/>
      </c>
      <c r="AK352" s="390"/>
      <c r="AL352" s="171">
        <f t="shared" si="473"/>
        <v>0</v>
      </c>
      <c r="AM352" s="399">
        <f t="shared" si="474"/>
        <v>0</v>
      </c>
      <c r="AN352" s="399">
        <f>COUNTIF($B$12:B352,B352)</f>
        <v>0</v>
      </c>
      <c r="AO352" s="399"/>
      <c r="AP352" s="399" t="str">
        <f t="shared" si="475"/>
        <v/>
      </c>
      <c r="AQ352" s="399" t="str">
        <f t="shared" si="476"/>
        <v/>
      </c>
      <c r="AR352" s="399" t="str">
        <f t="shared" si="477"/>
        <v/>
      </c>
      <c r="AS352" s="399" t="str">
        <f t="shared" si="478"/>
        <v/>
      </c>
      <c r="AT352" s="399">
        <f t="shared" si="479"/>
        <v>0</v>
      </c>
      <c r="AU352" s="399" t="str">
        <f t="shared" si="480"/>
        <v/>
      </c>
      <c r="AV352" s="399" t="str">
        <f t="shared" si="481"/>
        <v/>
      </c>
      <c r="AW352" s="399" t="str">
        <f t="shared" si="482"/>
        <v/>
      </c>
      <c r="AX352" s="399" t="str">
        <f t="shared" si="483"/>
        <v/>
      </c>
      <c r="AY352" s="399" t="str">
        <f t="shared" si="484"/>
        <v/>
      </c>
      <c r="AZ352" s="399" t="str">
        <f t="shared" si="485"/>
        <v/>
      </c>
      <c r="BA352" s="399" t="str">
        <f t="shared" si="486"/>
        <v/>
      </c>
      <c r="BB352" s="399" t="str">
        <f t="shared" si="487"/>
        <v/>
      </c>
      <c r="BC352" s="399" t="str">
        <f t="shared" si="488"/>
        <v/>
      </c>
      <c r="BD352" s="403" t="str">
        <f t="shared" si="489"/>
        <v/>
      </c>
      <c r="BE352" s="393">
        <f t="shared" si="490"/>
        <v>0</v>
      </c>
      <c r="BF352" s="157"/>
      <c r="BG352" s="399">
        <f t="shared" si="491"/>
        <v>0</v>
      </c>
      <c r="BH352" s="399">
        <f t="shared" si="492"/>
        <v>0</v>
      </c>
      <c r="BI352" s="412">
        <f t="shared" si="493"/>
        <v>0</v>
      </c>
      <c r="BJ352" s="413">
        <f t="shared" si="469"/>
        <v>0</v>
      </c>
      <c r="BK352" s="398" t="str">
        <f t="shared" si="470"/>
        <v>0</v>
      </c>
      <c r="BL352" s="398" t="str">
        <f t="shared" si="471"/>
        <v>0</v>
      </c>
      <c r="BM352" s="412">
        <f t="shared" si="494"/>
        <v>0</v>
      </c>
      <c r="BN352" s="412" t="str">
        <f t="shared" si="495"/>
        <v>0m0</v>
      </c>
      <c r="BO352" s="399">
        <f t="shared" si="496"/>
        <v>0</v>
      </c>
      <c r="BP352" s="399">
        <f t="shared" si="497"/>
        <v>0</v>
      </c>
      <c r="BQ352" s="412">
        <f t="shared" si="498"/>
        <v>0</v>
      </c>
      <c r="BR352" s="413">
        <f t="shared" si="499"/>
        <v>0</v>
      </c>
      <c r="BS352" s="398" t="str">
        <f t="shared" si="500"/>
        <v>0</v>
      </c>
      <c r="BT352" s="398" t="str">
        <f t="shared" si="501"/>
        <v>0</v>
      </c>
      <c r="BU352" s="412">
        <f t="shared" si="502"/>
        <v>0</v>
      </c>
      <c r="BV352" s="412" t="str">
        <f t="shared" si="503"/>
        <v>0m0</v>
      </c>
      <c r="BW352" s="399">
        <f t="shared" si="504"/>
        <v>0</v>
      </c>
      <c r="BX352" s="399">
        <f t="shared" si="505"/>
        <v>0</v>
      </c>
      <c r="BY352" s="412">
        <f t="shared" si="506"/>
        <v>0</v>
      </c>
      <c r="BZ352" s="413">
        <f t="shared" si="507"/>
        <v>0</v>
      </c>
      <c r="CA352" s="398" t="str">
        <f t="shared" si="508"/>
        <v>0</v>
      </c>
      <c r="CB352" s="398" t="str">
        <f t="shared" si="509"/>
        <v>0</v>
      </c>
      <c r="CC352" s="412">
        <f t="shared" si="510"/>
        <v>0</v>
      </c>
      <c r="CD352" s="412" t="str">
        <f t="shared" si="511"/>
        <v>0m0</v>
      </c>
      <c r="CE352" s="399">
        <f t="shared" si="512"/>
        <v>0</v>
      </c>
      <c r="CF352" s="399">
        <f t="shared" si="513"/>
        <v>0</v>
      </c>
      <c r="CG352" s="412">
        <f t="shared" si="514"/>
        <v>0</v>
      </c>
      <c r="CH352" s="413">
        <f t="shared" si="515"/>
        <v>0</v>
      </c>
      <c r="CI352" s="398" t="str">
        <f t="shared" si="516"/>
        <v>0</v>
      </c>
      <c r="CJ352" s="398" t="str">
        <f t="shared" si="517"/>
        <v>0</v>
      </c>
      <c r="CK352" s="412">
        <f t="shared" si="518"/>
        <v>0</v>
      </c>
      <c r="CL352" s="412" t="str">
        <f t="shared" si="519"/>
        <v>0m0</v>
      </c>
      <c r="CM352" s="399">
        <f t="shared" si="520"/>
        <v>0</v>
      </c>
      <c r="CN352" s="399">
        <f t="shared" si="521"/>
        <v>0</v>
      </c>
      <c r="CO352" s="412">
        <f t="shared" si="522"/>
        <v>0</v>
      </c>
      <c r="CP352" s="413">
        <f t="shared" si="523"/>
        <v>0</v>
      </c>
      <c r="CQ352" s="398" t="str">
        <f t="shared" si="524"/>
        <v>0</v>
      </c>
      <c r="CR352" s="398" t="str">
        <f t="shared" si="525"/>
        <v>0</v>
      </c>
      <c r="CS352" s="412">
        <f t="shared" si="526"/>
        <v>0</v>
      </c>
      <c r="CT352" s="412" t="str">
        <f t="shared" si="527"/>
        <v>0m0</v>
      </c>
      <c r="CU352" s="412">
        <f t="shared" si="528"/>
        <v>0</v>
      </c>
      <c r="CV352" s="412">
        <f t="shared" si="529"/>
        <v>0</v>
      </c>
      <c r="CW352" s="412">
        <f t="shared" si="530"/>
        <v>0</v>
      </c>
      <c r="CX352" s="412">
        <f t="shared" si="531"/>
        <v>0</v>
      </c>
      <c r="CY352" s="412">
        <f t="shared" si="532"/>
        <v>0</v>
      </c>
      <c r="CZ352" s="412" t="str">
        <f t="shared" si="533"/>
        <v/>
      </c>
      <c r="DA352" s="412" t="str">
        <f t="shared" si="534"/>
        <v/>
      </c>
      <c r="DB352" s="412" t="str">
        <f t="shared" si="535"/>
        <v/>
      </c>
      <c r="DC352" s="412" t="str">
        <f t="shared" si="536"/>
        <v/>
      </c>
      <c r="DD352" s="412" t="str">
        <f t="shared" si="537"/>
        <v/>
      </c>
      <c r="DE352" s="412"/>
      <c r="DG352" s="412" t="str">
        <f t="shared" si="538"/>
        <v/>
      </c>
      <c r="DH352" s="412" t="str">
        <f t="shared" si="539"/>
        <v/>
      </c>
      <c r="DI352" s="412">
        <f t="shared" si="540"/>
        <v>0</v>
      </c>
      <c r="DJ352" s="412" t="str">
        <f t="shared" si="541"/>
        <v/>
      </c>
      <c r="DK352" s="412" t="str">
        <f t="shared" si="542"/>
        <v/>
      </c>
      <c r="DL352" s="412" t="str">
        <f t="shared" si="543"/>
        <v/>
      </c>
      <c r="DM352" s="412" t="str">
        <f t="shared" si="544"/>
        <v/>
      </c>
      <c r="DN352" s="412" t="str">
        <f t="shared" si="545"/>
        <v/>
      </c>
      <c r="DO352" s="412" t="str">
        <f t="shared" si="546"/>
        <v/>
      </c>
      <c r="DR352" s="494"/>
      <c r="DS352" s="393">
        <f t="shared" si="549"/>
        <v>0</v>
      </c>
      <c r="DT352" s="393">
        <f t="shared" si="547"/>
        <v>0</v>
      </c>
      <c r="DU352" s="411">
        <f t="shared" si="548"/>
        <v>0</v>
      </c>
      <c r="DX352" s="494" t="e">
        <f>IF(BG352&lt;270000,○,"")</f>
        <v>#NAME?</v>
      </c>
    </row>
    <row r="353" spans="1:128" s="411" customFormat="1" ht="18" hidden="1" customHeight="1" thickBot="1">
      <c r="A353" s="145" t="str">
        <f t="shared" si="472"/>
        <v/>
      </c>
      <c r="B353" s="158"/>
      <c r="C353" s="31" t="str">
        <f>IF(B353="","",VLOOKUP(B353,学連登録!$C$2:$G$3000,2,FALSE))</f>
        <v/>
      </c>
      <c r="D353" s="32" t="str">
        <f>IF(B353="","",VLOOKUP(B353,学連登録!$C$2:$G$3000,3,FALSE))</f>
        <v/>
      </c>
      <c r="E353" s="33" t="str">
        <f>IF(B353="","",VLOOKUP(B353,学連登録!$C$2:$G$3000,4,FALSE))</f>
        <v/>
      </c>
      <c r="F353" s="383" t="str">
        <f>IF(B353="","",VLOOKUP(B353,学連登録!$C$2:$I$3000,7,FALSE))</f>
        <v/>
      </c>
      <c r="G353" s="159"/>
      <c r="H353" s="853"/>
      <c r="I353" s="854"/>
      <c r="J353" s="160"/>
      <c r="K353" s="825"/>
      <c r="L353" s="826"/>
      <c r="M353" s="160"/>
      <c r="N353" s="819"/>
      <c r="O353" s="820"/>
      <c r="P353" s="159"/>
      <c r="Q353" s="825"/>
      <c r="R353" s="826"/>
      <c r="S353" s="159"/>
      <c r="T353" s="825"/>
      <c r="U353" s="826"/>
      <c r="V353" s="103" t="str">
        <f>IF(B353="","",VLOOKUP(B353,学連登録!$C$2:$H$3000,6,FALSE))</f>
        <v/>
      </c>
      <c r="W353" s="377"/>
      <c r="X353" s="157"/>
      <c r="Y353" s="118" t="str">
        <f t="shared" si="550"/>
        <v/>
      </c>
      <c r="Z353" s="97" t="str">
        <f>IF(G353="","",VLOOKUP(G353,種目名!$O$5:$T$104,3,0))</f>
        <v/>
      </c>
      <c r="AA353" s="99" t="str">
        <f>IF(J353="","",VLOOKUP(J353,種目名!$O$5:$T$104,3,0))</f>
        <v/>
      </c>
      <c r="AB353" s="119" t="str">
        <f>IF(M353="","",VLOOKUP(M353,種目名!$O$5:$T$104,3,0))</f>
        <v/>
      </c>
      <c r="AC353" s="119" t="str">
        <f>IF(P353="","",VLOOKUP(AF353,種目名!$O$5:$T$104,3,0))</f>
        <v/>
      </c>
      <c r="AD353" s="120" t="str">
        <f>IF(S353="","",VLOOKUP(AI353,種目名!$O$5:$T$104,3,0))</f>
        <v/>
      </c>
      <c r="AE353" s="117">
        <f t="shared" si="551"/>
        <v>0</v>
      </c>
      <c r="AF353" s="157" t="str">
        <f t="shared" si="552"/>
        <v/>
      </c>
      <c r="AG353" s="157" t="str">
        <f t="shared" si="553"/>
        <v/>
      </c>
      <c r="AH353" s="117">
        <f t="shared" si="554"/>
        <v>0</v>
      </c>
      <c r="AI353" s="157" t="str">
        <f t="shared" si="555"/>
        <v/>
      </c>
      <c r="AJ353" s="157" t="str">
        <f t="shared" si="556"/>
        <v/>
      </c>
      <c r="AK353" s="390"/>
      <c r="AL353" s="171">
        <f t="shared" si="473"/>
        <v>0</v>
      </c>
      <c r="AM353" s="399">
        <f t="shared" si="474"/>
        <v>0</v>
      </c>
      <c r="AN353" s="399">
        <f>COUNTIF($B$12:B353,B353)</f>
        <v>0</v>
      </c>
      <c r="AO353" s="399"/>
      <c r="AP353" s="399" t="str">
        <f t="shared" si="475"/>
        <v/>
      </c>
      <c r="AQ353" s="399" t="str">
        <f t="shared" si="476"/>
        <v/>
      </c>
      <c r="AR353" s="399" t="str">
        <f t="shared" si="477"/>
        <v/>
      </c>
      <c r="AS353" s="399" t="str">
        <f t="shared" si="478"/>
        <v/>
      </c>
      <c r="AT353" s="399">
        <f t="shared" si="479"/>
        <v>0</v>
      </c>
      <c r="AU353" s="399" t="str">
        <f t="shared" si="480"/>
        <v/>
      </c>
      <c r="AV353" s="399" t="str">
        <f t="shared" si="481"/>
        <v/>
      </c>
      <c r="AW353" s="399" t="str">
        <f t="shared" si="482"/>
        <v/>
      </c>
      <c r="AX353" s="399" t="str">
        <f t="shared" si="483"/>
        <v/>
      </c>
      <c r="AY353" s="399" t="str">
        <f t="shared" si="484"/>
        <v/>
      </c>
      <c r="AZ353" s="399" t="str">
        <f t="shared" si="485"/>
        <v/>
      </c>
      <c r="BA353" s="399" t="str">
        <f t="shared" si="486"/>
        <v/>
      </c>
      <c r="BB353" s="399" t="str">
        <f t="shared" si="487"/>
        <v/>
      </c>
      <c r="BC353" s="399" t="str">
        <f t="shared" si="488"/>
        <v/>
      </c>
      <c r="BD353" s="403" t="str">
        <f t="shared" si="489"/>
        <v/>
      </c>
      <c r="BE353" s="393">
        <f t="shared" si="490"/>
        <v>0</v>
      </c>
      <c r="BF353" s="157"/>
      <c r="BG353" s="399">
        <f t="shared" si="491"/>
        <v>0</v>
      </c>
      <c r="BH353" s="399">
        <f t="shared" si="492"/>
        <v>0</v>
      </c>
      <c r="BI353" s="412">
        <f t="shared" si="493"/>
        <v>0</v>
      </c>
      <c r="BJ353" s="413">
        <f t="shared" si="469"/>
        <v>0</v>
      </c>
      <c r="BK353" s="398" t="str">
        <f t="shared" si="470"/>
        <v>0</v>
      </c>
      <c r="BL353" s="398" t="str">
        <f t="shared" si="471"/>
        <v>0</v>
      </c>
      <c r="BM353" s="412">
        <f t="shared" si="494"/>
        <v>0</v>
      </c>
      <c r="BN353" s="412" t="str">
        <f t="shared" si="495"/>
        <v>0m0</v>
      </c>
      <c r="BO353" s="399">
        <f t="shared" si="496"/>
        <v>0</v>
      </c>
      <c r="BP353" s="399">
        <f t="shared" si="497"/>
        <v>0</v>
      </c>
      <c r="BQ353" s="412">
        <f t="shared" si="498"/>
        <v>0</v>
      </c>
      <c r="BR353" s="413">
        <f t="shared" si="499"/>
        <v>0</v>
      </c>
      <c r="BS353" s="398" t="str">
        <f t="shared" si="500"/>
        <v>0</v>
      </c>
      <c r="BT353" s="398" t="str">
        <f t="shared" si="501"/>
        <v>0</v>
      </c>
      <c r="BU353" s="412">
        <f t="shared" si="502"/>
        <v>0</v>
      </c>
      <c r="BV353" s="412" t="str">
        <f t="shared" si="503"/>
        <v>0m0</v>
      </c>
      <c r="BW353" s="399">
        <f t="shared" si="504"/>
        <v>0</v>
      </c>
      <c r="BX353" s="399">
        <f t="shared" si="505"/>
        <v>0</v>
      </c>
      <c r="BY353" s="412">
        <f t="shared" si="506"/>
        <v>0</v>
      </c>
      <c r="BZ353" s="413">
        <f t="shared" si="507"/>
        <v>0</v>
      </c>
      <c r="CA353" s="398" t="str">
        <f t="shared" si="508"/>
        <v>0</v>
      </c>
      <c r="CB353" s="398" t="str">
        <f t="shared" si="509"/>
        <v>0</v>
      </c>
      <c r="CC353" s="412">
        <f t="shared" si="510"/>
        <v>0</v>
      </c>
      <c r="CD353" s="412" t="str">
        <f t="shared" si="511"/>
        <v>0m0</v>
      </c>
      <c r="CE353" s="399">
        <f t="shared" si="512"/>
        <v>0</v>
      </c>
      <c r="CF353" s="399">
        <f t="shared" si="513"/>
        <v>0</v>
      </c>
      <c r="CG353" s="412">
        <f t="shared" si="514"/>
        <v>0</v>
      </c>
      <c r="CH353" s="413">
        <f t="shared" si="515"/>
        <v>0</v>
      </c>
      <c r="CI353" s="398" t="str">
        <f t="shared" si="516"/>
        <v>0</v>
      </c>
      <c r="CJ353" s="398" t="str">
        <f t="shared" si="517"/>
        <v>0</v>
      </c>
      <c r="CK353" s="412">
        <f t="shared" si="518"/>
        <v>0</v>
      </c>
      <c r="CL353" s="412" t="str">
        <f t="shared" si="519"/>
        <v>0m0</v>
      </c>
      <c r="CM353" s="399">
        <f t="shared" si="520"/>
        <v>0</v>
      </c>
      <c r="CN353" s="399">
        <f t="shared" si="521"/>
        <v>0</v>
      </c>
      <c r="CO353" s="412">
        <f t="shared" si="522"/>
        <v>0</v>
      </c>
      <c r="CP353" s="413">
        <f t="shared" si="523"/>
        <v>0</v>
      </c>
      <c r="CQ353" s="398" t="str">
        <f t="shared" si="524"/>
        <v>0</v>
      </c>
      <c r="CR353" s="398" t="str">
        <f t="shared" si="525"/>
        <v>0</v>
      </c>
      <c r="CS353" s="412">
        <f t="shared" si="526"/>
        <v>0</v>
      </c>
      <c r="CT353" s="412" t="str">
        <f t="shared" si="527"/>
        <v>0m0</v>
      </c>
      <c r="CU353" s="412">
        <f t="shared" si="528"/>
        <v>0</v>
      </c>
      <c r="CV353" s="412">
        <f t="shared" si="529"/>
        <v>0</v>
      </c>
      <c r="CW353" s="412">
        <f t="shared" si="530"/>
        <v>0</v>
      </c>
      <c r="CX353" s="412">
        <f t="shared" si="531"/>
        <v>0</v>
      </c>
      <c r="CY353" s="412">
        <f t="shared" si="532"/>
        <v>0</v>
      </c>
      <c r="CZ353" s="412" t="str">
        <f t="shared" si="533"/>
        <v/>
      </c>
      <c r="DA353" s="412" t="str">
        <f t="shared" si="534"/>
        <v/>
      </c>
      <c r="DB353" s="412" t="str">
        <f t="shared" si="535"/>
        <v/>
      </c>
      <c r="DC353" s="412" t="str">
        <f t="shared" si="536"/>
        <v/>
      </c>
      <c r="DD353" s="412" t="str">
        <f t="shared" si="537"/>
        <v/>
      </c>
      <c r="DE353" s="412"/>
      <c r="DG353" s="412" t="str">
        <f t="shared" si="538"/>
        <v/>
      </c>
      <c r="DH353" s="412" t="str">
        <f t="shared" si="539"/>
        <v/>
      </c>
      <c r="DI353" s="412">
        <f t="shared" si="540"/>
        <v>0</v>
      </c>
      <c r="DJ353" s="412" t="str">
        <f t="shared" si="541"/>
        <v/>
      </c>
      <c r="DK353" s="412" t="str">
        <f t="shared" si="542"/>
        <v/>
      </c>
      <c r="DL353" s="412" t="str">
        <f t="shared" si="543"/>
        <v/>
      </c>
      <c r="DM353" s="412" t="str">
        <f t="shared" si="544"/>
        <v/>
      </c>
      <c r="DN353" s="412" t="str">
        <f t="shared" si="545"/>
        <v/>
      </c>
      <c r="DO353" s="412" t="str">
        <f t="shared" si="546"/>
        <v/>
      </c>
      <c r="DR353" s="494"/>
      <c r="DS353" s="393">
        <f t="shared" si="549"/>
        <v>0</v>
      </c>
      <c r="DT353" s="393">
        <f t="shared" si="547"/>
        <v>0</v>
      </c>
      <c r="DU353" s="411">
        <f t="shared" si="548"/>
        <v>0</v>
      </c>
      <c r="DX353" s="494" t="e">
        <f>IF(BG353&lt;270000,○,"")</f>
        <v>#NAME?</v>
      </c>
    </row>
    <row r="354" spans="1:128" s="411" customFormat="1" ht="18" hidden="1" customHeight="1" thickBot="1">
      <c r="A354" s="145" t="str">
        <f t="shared" si="472"/>
        <v/>
      </c>
      <c r="B354" s="158"/>
      <c r="C354" s="31" t="str">
        <f>IF(B354="","",VLOOKUP(B354,学連登録!$C$2:$G$3000,2,FALSE))</f>
        <v/>
      </c>
      <c r="D354" s="32" t="str">
        <f>IF(B354="","",VLOOKUP(B354,学連登録!$C$2:$G$3000,3,FALSE))</f>
        <v/>
      </c>
      <c r="E354" s="33" t="str">
        <f>IF(B354="","",VLOOKUP(B354,学連登録!$C$2:$G$3000,4,FALSE))</f>
        <v/>
      </c>
      <c r="F354" s="383" t="str">
        <f>IF(B354="","",VLOOKUP(B354,学連登録!$C$2:$I$3000,7,FALSE))</f>
        <v/>
      </c>
      <c r="G354" s="159"/>
      <c r="H354" s="853"/>
      <c r="I354" s="854"/>
      <c r="J354" s="160"/>
      <c r="K354" s="825"/>
      <c r="L354" s="826"/>
      <c r="M354" s="160"/>
      <c r="N354" s="819"/>
      <c r="O354" s="820"/>
      <c r="P354" s="159"/>
      <c r="Q354" s="825"/>
      <c r="R354" s="826"/>
      <c r="S354" s="159"/>
      <c r="T354" s="825"/>
      <c r="U354" s="826"/>
      <c r="V354" s="103" t="str">
        <f>IF(B354="","",VLOOKUP(B354,学連登録!$C$2:$H$3000,6,FALSE))</f>
        <v/>
      </c>
      <c r="W354" s="377"/>
      <c r="X354" s="157"/>
      <c r="Y354" s="118" t="str">
        <f t="shared" si="550"/>
        <v/>
      </c>
      <c r="Z354" s="97" t="str">
        <f>IF(G354="","",VLOOKUP(G354,種目名!$O$5:$T$104,3,0))</f>
        <v/>
      </c>
      <c r="AA354" s="99" t="str">
        <f>IF(J354="","",VLOOKUP(J354,種目名!$O$5:$T$104,3,0))</f>
        <v/>
      </c>
      <c r="AB354" s="119" t="str">
        <f>IF(M354="","",VLOOKUP(M354,種目名!$O$5:$T$104,3,0))</f>
        <v/>
      </c>
      <c r="AC354" s="119" t="str">
        <f>IF(P354="","",VLOOKUP(AF354,種目名!$O$5:$T$104,3,0))</f>
        <v/>
      </c>
      <c r="AD354" s="120" t="str">
        <f>IF(S354="","",VLOOKUP(AI354,種目名!$O$5:$T$104,3,0))</f>
        <v/>
      </c>
      <c r="AE354" s="117">
        <f t="shared" si="551"/>
        <v>0</v>
      </c>
      <c r="AF354" s="157" t="str">
        <f t="shared" si="552"/>
        <v/>
      </c>
      <c r="AG354" s="157" t="str">
        <f t="shared" si="553"/>
        <v/>
      </c>
      <c r="AH354" s="117">
        <f t="shared" si="554"/>
        <v>0</v>
      </c>
      <c r="AI354" s="157" t="str">
        <f t="shared" si="555"/>
        <v/>
      </c>
      <c r="AJ354" s="157" t="str">
        <f t="shared" si="556"/>
        <v/>
      </c>
      <c r="AK354" s="390"/>
      <c r="AL354" s="171">
        <f t="shared" si="473"/>
        <v>0</v>
      </c>
      <c r="AM354" s="399">
        <f t="shared" si="474"/>
        <v>0</v>
      </c>
      <c r="AN354" s="399">
        <f>COUNTIF($B$12:B354,B354)</f>
        <v>0</v>
      </c>
      <c r="AO354" s="399"/>
      <c r="AP354" s="399" t="str">
        <f t="shared" si="475"/>
        <v/>
      </c>
      <c r="AQ354" s="399" t="str">
        <f t="shared" si="476"/>
        <v/>
      </c>
      <c r="AR354" s="399" t="str">
        <f t="shared" si="477"/>
        <v/>
      </c>
      <c r="AS354" s="399" t="str">
        <f t="shared" si="478"/>
        <v/>
      </c>
      <c r="AT354" s="399">
        <f t="shared" si="479"/>
        <v>0</v>
      </c>
      <c r="AU354" s="399" t="str">
        <f t="shared" si="480"/>
        <v/>
      </c>
      <c r="AV354" s="399" t="str">
        <f t="shared" si="481"/>
        <v/>
      </c>
      <c r="AW354" s="399" t="str">
        <f t="shared" si="482"/>
        <v/>
      </c>
      <c r="AX354" s="399" t="str">
        <f t="shared" si="483"/>
        <v/>
      </c>
      <c r="AY354" s="399" t="str">
        <f t="shared" si="484"/>
        <v/>
      </c>
      <c r="AZ354" s="399" t="str">
        <f t="shared" si="485"/>
        <v/>
      </c>
      <c r="BA354" s="399" t="str">
        <f t="shared" si="486"/>
        <v/>
      </c>
      <c r="BB354" s="399" t="str">
        <f t="shared" si="487"/>
        <v/>
      </c>
      <c r="BC354" s="399" t="str">
        <f t="shared" si="488"/>
        <v/>
      </c>
      <c r="BD354" s="403" t="str">
        <f t="shared" si="489"/>
        <v/>
      </c>
      <c r="BE354" s="393">
        <f t="shared" si="490"/>
        <v>0</v>
      </c>
      <c r="BF354" s="157"/>
      <c r="BG354" s="399">
        <f t="shared" si="491"/>
        <v>0</v>
      </c>
      <c r="BH354" s="399">
        <f t="shared" si="492"/>
        <v>0</v>
      </c>
      <c r="BI354" s="412">
        <f t="shared" si="493"/>
        <v>0</v>
      </c>
      <c r="BJ354" s="413">
        <f t="shared" si="469"/>
        <v>0</v>
      </c>
      <c r="BK354" s="398" t="str">
        <f t="shared" si="470"/>
        <v>0</v>
      </c>
      <c r="BL354" s="398" t="str">
        <f t="shared" si="471"/>
        <v>0</v>
      </c>
      <c r="BM354" s="412">
        <f t="shared" si="494"/>
        <v>0</v>
      </c>
      <c r="BN354" s="412" t="str">
        <f t="shared" si="495"/>
        <v>0m0</v>
      </c>
      <c r="BO354" s="399">
        <f t="shared" si="496"/>
        <v>0</v>
      </c>
      <c r="BP354" s="399">
        <f t="shared" si="497"/>
        <v>0</v>
      </c>
      <c r="BQ354" s="412">
        <f t="shared" si="498"/>
        <v>0</v>
      </c>
      <c r="BR354" s="413">
        <f t="shared" si="499"/>
        <v>0</v>
      </c>
      <c r="BS354" s="398" t="str">
        <f t="shared" si="500"/>
        <v>0</v>
      </c>
      <c r="BT354" s="398" t="str">
        <f t="shared" si="501"/>
        <v>0</v>
      </c>
      <c r="BU354" s="412">
        <f t="shared" si="502"/>
        <v>0</v>
      </c>
      <c r="BV354" s="412" t="str">
        <f t="shared" si="503"/>
        <v>0m0</v>
      </c>
      <c r="BW354" s="399">
        <f t="shared" si="504"/>
        <v>0</v>
      </c>
      <c r="BX354" s="399">
        <f t="shared" si="505"/>
        <v>0</v>
      </c>
      <c r="BY354" s="412">
        <f t="shared" si="506"/>
        <v>0</v>
      </c>
      <c r="BZ354" s="413">
        <f t="shared" si="507"/>
        <v>0</v>
      </c>
      <c r="CA354" s="398" t="str">
        <f t="shared" si="508"/>
        <v>0</v>
      </c>
      <c r="CB354" s="398" t="str">
        <f t="shared" si="509"/>
        <v>0</v>
      </c>
      <c r="CC354" s="412">
        <f t="shared" si="510"/>
        <v>0</v>
      </c>
      <c r="CD354" s="412" t="str">
        <f t="shared" si="511"/>
        <v>0m0</v>
      </c>
      <c r="CE354" s="399">
        <f t="shared" si="512"/>
        <v>0</v>
      </c>
      <c r="CF354" s="399">
        <f t="shared" si="513"/>
        <v>0</v>
      </c>
      <c r="CG354" s="412">
        <f t="shared" si="514"/>
        <v>0</v>
      </c>
      <c r="CH354" s="413">
        <f t="shared" si="515"/>
        <v>0</v>
      </c>
      <c r="CI354" s="398" t="str">
        <f t="shared" si="516"/>
        <v>0</v>
      </c>
      <c r="CJ354" s="398" t="str">
        <f t="shared" si="517"/>
        <v>0</v>
      </c>
      <c r="CK354" s="412">
        <f t="shared" si="518"/>
        <v>0</v>
      </c>
      <c r="CL354" s="412" t="str">
        <f t="shared" si="519"/>
        <v>0m0</v>
      </c>
      <c r="CM354" s="399">
        <f t="shared" si="520"/>
        <v>0</v>
      </c>
      <c r="CN354" s="399">
        <f t="shared" si="521"/>
        <v>0</v>
      </c>
      <c r="CO354" s="412">
        <f t="shared" si="522"/>
        <v>0</v>
      </c>
      <c r="CP354" s="413">
        <f t="shared" si="523"/>
        <v>0</v>
      </c>
      <c r="CQ354" s="398" t="str">
        <f t="shared" si="524"/>
        <v>0</v>
      </c>
      <c r="CR354" s="398" t="str">
        <f t="shared" si="525"/>
        <v>0</v>
      </c>
      <c r="CS354" s="412">
        <f t="shared" si="526"/>
        <v>0</v>
      </c>
      <c r="CT354" s="412" t="str">
        <f t="shared" si="527"/>
        <v>0m0</v>
      </c>
      <c r="CU354" s="412">
        <f t="shared" si="528"/>
        <v>0</v>
      </c>
      <c r="CV354" s="412">
        <f t="shared" si="529"/>
        <v>0</v>
      </c>
      <c r="CW354" s="412">
        <f t="shared" si="530"/>
        <v>0</v>
      </c>
      <c r="CX354" s="412">
        <f t="shared" si="531"/>
        <v>0</v>
      </c>
      <c r="CY354" s="412">
        <f t="shared" si="532"/>
        <v>0</v>
      </c>
      <c r="CZ354" s="412" t="str">
        <f t="shared" si="533"/>
        <v/>
      </c>
      <c r="DA354" s="412" t="str">
        <f t="shared" si="534"/>
        <v/>
      </c>
      <c r="DB354" s="412" t="str">
        <f t="shared" si="535"/>
        <v/>
      </c>
      <c r="DC354" s="412" t="str">
        <f t="shared" si="536"/>
        <v/>
      </c>
      <c r="DD354" s="412" t="str">
        <f t="shared" si="537"/>
        <v/>
      </c>
      <c r="DE354" s="412"/>
      <c r="DG354" s="412" t="str">
        <f t="shared" si="538"/>
        <v/>
      </c>
      <c r="DH354" s="412" t="str">
        <f t="shared" si="539"/>
        <v/>
      </c>
      <c r="DI354" s="412">
        <f t="shared" si="540"/>
        <v>0</v>
      </c>
      <c r="DJ354" s="412" t="str">
        <f t="shared" si="541"/>
        <v/>
      </c>
      <c r="DK354" s="412" t="str">
        <f t="shared" si="542"/>
        <v/>
      </c>
      <c r="DL354" s="412" t="str">
        <f t="shared" si="543"/>
        <v/>
      </c>
      <c r="DM354" s="412" t="str">
        <f t="shared" si="544"/>
        <v/>
      </c>
      <c r="DN354" s="412" t="str">
        <f t="shared" si="545"/>
        <v/>
      </c>
      <c r="DO354" s="412" t="str">
        <f t="shared" si="546"/>
        <v/>
      </c>
      <c r="DR354" s="494"/>
      <c r="DS354" s="393">
        <f t="shared" si="549"/>
        <v>0</v>
      </c>
      <c r="DT354" s="393">
        <f t="shared" si="547"/>
        <v>0</v>
      </c>
      <c r="DU354" s="411">
        <f t="shared" si="548"/>
        <v>0</v>
      </c>
      <c r="DX354" s="494" t="e">
        <f>IF(BG354&lt;270000,○,"")</f>
        <v>#NAME?</v>
      </c>
    </row>
    <row r="355" spans="1:128" s="411" customFormat="1" ht="18" hidden="1" customHeight="1" thickBot="1">
      <c r="A355" s="145" t="str">
        <f t="shared" si="472"/>
        <v/>
      </c>
      <c r="B355" s="158"/>
      <c r="C355" s="31" t="str">
        <f>IF(B355="","",VLOOKUP(B355,学連登録!$C$2:$G$3000,2,FALSE))</f>
        <v/>
      </c>
      <c r="D355" s="32" t="str">
        <f>IF(B355="","",VLOOKUP(B355,学連登録!$C$2:$G$3000,3,FALSE))</f>
        <v/>
      </c>
      <c r="E355" s="33" t="str">
        <f>IF(B355="","",VLOOKUP(B355,学連登録!$C$2:$G$3000,4,FALSE))</f>
        <v/>
      </c>
      <c r="F355" s="383" t="str">
        <f>IF(B355="","",VLOOKUP(B355,学連登録!$C$2:$I$3000,7,FALSE))</f>
        <v/>
      </c>
      <c r="G355" s="159"/>
      <c r="H355" s="853"/>
      <c r="I355" s="854"/>
      <c r="J355" s="160"/>
      <c r="K355" s="825"/>
      <c r="L355" s="826"/>
      <c r="M355" s="160"/>
      <c r="N355" s="819"/>
      <c r="O355" s="820"/>
      <c r="P355" s="159"/>
      <c r="Q355" s="825"/>
      <c r="R355" s="826"/>
      <c r="S355" s="159"/>
      <c r="T355" s="825"/>
      <c r="U355" s="826"/>
      <c r="V355" s="103" t="str">
        <f>IF(B355="","",VLOOKUP(B355,学連登録!$C$2:$H$3000,6,FALSE))</f>
        <v/>
      </c>
      <c r="W355" s="377"/>
      <c r="X355" s="157"/>
      <c r="Y355" s="118" t="str">
        <f t="shared" si="550"/>
        <v/>
      </c>
      <c r="Z355" s="97" t="str">
        <f>IF(G355="","",VLOOKUP(G355,種目名!$O$5:$T$104,3,0))</f>
        <v/>
      </c>
      <c r="AA355" s="99" t="str">
        <f>IF(J355="","",VLOOKUP(J355,種目名!$O$5:$T$104,3,0))</f>
        <v/>
      </c>
      <c r="AB355" s="119" t="str">
        <f>IF(M355="","",VLOOKUP(M355,種目名!$O$5:$T$104,3,0))</f>
        <v/>
      </c>
      <c r="AC355" s="119" t="str">
        <f>IF(P355="","",VLOOKUP(AF355,種目名!$O$5:$T$104,3,0))</f>
        <v/>
      </c>
      <c r="AD355" s="120" t="str">
        <f>IF(S355="","",VLOOKUP(AI355,種目名!$O$5:$T$104,3,0))</f>
        <v/>
      </c>
      <c r="AE355" s="117">
        <f t="shared" si="551"/>
        <v>0</v>
      </c>
      <c r="AF355" s="157" t="str">
        <f t="shared" si="552"/>
        <v/>
      </c>
      <c r="AG355" s="157" t="str">
        <f t="shared" si="553"/>
        <v/>
      </c>
      <c r="AH355" s="117">
        <f t="shared" si="554"/>
        <v>0</v>
      </c>
      <c r="AI355" s="157" t="str">
        <f t="shared" si="555"/>
        <v/>
      </c>
      <c r="AJ355" s="157" t="str">
        <f t="shared" si="556"/>
        <v/>
      </c>
      <c r="AK355" s="390"/>
      <c r="AL355" s="171">
        <f t="shared" si="473"/>
        <v>0</v>
      </c>
      <c r="AM355" s="399">
        <f t="shared" si="474"/>
        <v>0</v>
      </c>
      <c r="AN355" s="399">
        <f>COUNTIF($B$12:B355,B355)</f>
        <v>0</v>
      </c>
      <c r="AO355" s="399"/>
      <c r="AP355" s="399" t="str">
        <f t="shared" si="475"/>
        <v/>
      </c>
      <c r="AQ355" s="399" t="str">
        <f t="shared" si="476"/>
        <v/>
      </c>
      <c r="AR355" s="399" t="str">
        <f t="shared" si="477"/>
        <v/>
      </c>
      <c r="AS355" s="399" t="str">
        <f t="shared" si="478"/>
        <v/>
      </c>
      <c r="AT355" s="399">
        <f t="shared" si="479"/>
        <v>0</v>
      </c>
      <c r="AU355" s="399" t="str">
        <f t="shared" si="480"/>
        <v/>
      </c>
      <c r="AV355" s="399" t="str">
        <f t="shared" si="481"/>
        <v/>
      </c>
      <c r="AW355" s="399" t="str">
        <f t="shared" si="482"/>
        <v/>
      </c>
      <c r="AX355" s="399" t="str">
        <f t="shared" si="483"/>
        <v/>
      </c>
      <c r="AY355" s="399" t="str">
        <f t="shared" si="484"/>
        <v/>
      </c>
      <c r="AZ355" s="399" t="str">
        <f t="shared" si="485"/>
        <v/>
      </c>
      <c r="BA355" s="399" t="str">
        <f t="shared" si="486"/>
        <v/>
      </c>
      <c r="BB355" s="399" t="str">
        <f t="shared" si="487"/>
        <v/>
      </c>
      <c r="BC355" s="399" t="str">
        <f t="shared" si="488"/>
        <v/>
      </c>
      <c r="BD355" s="403" t="str">
        <f t="shared" si="489"/>
        <v/>
      </c>
      <c r="BE355" s="393">
        <f t="shared" si="490"/>
        <v>0</v>
      </c>
      <c r="BF355" s="157"/>
      <c r="BG355" s="399">
        <f t="shared" si="491"/>
        <v>0</v>
      </c>
      <c r="BH355" s="399">
        <f t="shared" si="492"/>
        <v>0</v>
      </c>
      <c r="BI355" s="412">
        <f t="shared" si="493"/>
        <v>0</v>
      </c>
      <c r="BJ355" s="413">
        <f t="shared" si="469"/>
        <v>0</v>
      </c>
      <c r="BK355" s="398" t="str">
        <f t="shared" si="470"/>
        <v>0</v>
      </c>
      <c r="BL355" s="398" t="str">
        <f t="shared" si="471"/>
        <v>0</v>
      </c>
      <c r="BM355" s="412">
        <f t="shared" si="494"/>
        <v>0</v>
      </c>
      <c r="BN355" s="412" t="str">
        <f t="shared" si="495"/>
        <v>0m0</v>
      </c>
      <c r="BO355" s="399">
        <f t="shared" si="496"/>
        <v>0</v>
      </c>
      <c r="BP355" s="399">
        <f t="shared" si="497"/>
        <v>0</v>
      </c>
      <c r="BQ355" s="412">
        <f t="shared" si="498"/>
        <v>0</v>
      </c>
      <c r="BR355" s="413">
        <f t="shared" si="499"/>
        <v>0</v>
      </c>
      <c r="BS355" s="398" t="str">
        <f t="shared" si="500"/>
        <v>0</v>
      </c>
      <c r="BT355" s="398" t="str">
        <f t="shared" si="501"/>
        <v>0</v>
      </c>
      <c r="BU355" s="412">
        <f t="shared" si="502"/>
        <v>0</v>
      </c>
      <c r="BV355" s="412" t="str">
        <f t="shared" si="503"/>
        <v>0m0</v>
      </c>
      <c r="BW355" s="399">
        <f t="shared" si="504"/>
        <v>0</v>
      </c>
      <c r="BX355" s="399">
        <f t="shared" si="505"/>
        <v>0</v>
      </c>
      <c r="BY355" s="412">
        <f t="shared" si="506"/>
        <v>0</v>
      </c>
      <c r="BZ355" s="413">
        <f t="shared" si="507"/>
        <v>0</v>
      </c>
      <c r="CA355" s="398" t="str">
        <f t="shared" si="508"/>
        <v>0</v>
      </c>
      <c r="CB355" s="398" t="str">
        <f t="shared" si="509"/>
        <v>0</v>
      </c>
      <c r="CC355" s="412">
        <f t="shared" si="510"/>
        <v>0</v>
      </c>
      <c r="CD355" s="412" t="str">
        <f t="shared" si="511"/>
        <v>0m0</v>
      </c>
      <c r="CE355" s="399">
        <f t="shared" si="512"/>
        <v>0</v>
      </c>
      <c r="CF355" s="399">
        <f t="shared" si="513"/>
        <v>0</v>
      </c>
      <c r="CG355" s="412">
        <f t="shared" si="514"/>
        <v>0</v>
      </c>
      <c r="CH355" s="413">
        <f t="shared" si="515"/>
        <v>0</v>
      </c>
      <c r="CI355" s="398" t="str">
        <f t="shared" si="516"/>
        <v>0</v>
      </c>
      <c r="CJ355" s="398" t="str">
        <f t="shared" si="517"/>
        <v>0</v>
      </c>
      <c r="CK355" s="412">
        <f t="shared" si="518"/>
        <v>0</v>
      </c>
      <c r="CL355" s="412" t="str">
        <f t="shared" si="519"/>
        <v>0m0</v>
      </c>
      <c r="CM355" s="399">
        <f t="shared" si="520"/>
        <v>0</v>
      </c>
      <c r="CN355" s="399">
        <f t="shared" si="521"/>
        <v>0</v>
      </c>
      <c r="CO355" s="412">
        <f t="shared" si="522"/>
        <v>0</v>
      </c>
      <c r="CP355" s="413">
        <f t="shared" si="523"/>
        <v>0</v>
      </c>
      <c r="CQ355" s="398" t="str">
        <f t="shared" si="524"/>
        <v>0</v>
      </c>
      <c r="CR355" s="398" t="str">
        <f t="shared" si="525"/>
        <v>0</v>
      </c>
      <c r="CS355" s="412">
        <f t="shared" si="526"/>
        <v>0</v>
      </c>
      <c r="CT355" s="412" t="str">
        <f t="shared" si="527"/>
        <v>0m0</v>
      </c>
      <c r="CU355" s="412">
        <f t="shared" si="528"/>
        <v>0</v>
      </c>
      <c r="CV355" s="412">
        <f t="shared" si="529"/>
        <v>0</v>
      </c>
      <c r="CW355" s="412">
        <f t="shared" si="530"/>
        <v>0</v>
      </c>
      <c r="CX355" s="412">
        <f t="shared" si="531"/>
        <v>0</v>
      </c>
      <c r="CY355" s="412">
        <f t="shared" si="532"/>
        <v>0</v>
      </c>
      <c r="CZ355" s="412" t="str">
        <f t="shared" si="533"/>
        <v/>
      </c>
      <c r="DA355" s="412" t="str">
        <f t="shared" si="534"/>
        <v/>
      </c>
      <c r="DB355" s="412" t="str">
        <f t="shared" si="535"/>
        <v/>
      </c>
      <c r="DC355" s="412" t="str">
        <f t="shared" si="536"/>
        <v/>
      </c>
      <c r="DD355" s="412" t="str">
        <f t="shared" si="537"/>
        <v/>
      </c>
      <c r="DE355" s="412"/>
      <c r="DG355" s="412" t="str">
        <f t="shared" si="538"/>
        <v/>
      </c>
      <c r="DH355" s="412" t="str">
        <f t="shared" si="539"/>
        <v/>
      </c>
      <c r="DI355" s="412">
        <f t="shared" si="540"/>
        <v>0</v>
      </c>
      <c r="DJ355" s="412" t="str">
        <f t="shared" si="541"/>
        <v/>
      </c>
      <c r="DK355" s="412" t="str">
        <f t="shared" si="542"/>
        <v/>
      </c>
      <c r="DL355" s="412" t="str">
        <f t="shared" si="543"/>
        <v/>
      </c>
      <c r="DM355" s="412" t="str">
        <f t="shared" si="544"/>
        <v/>
      </c>
      <c r="DN355" s="412" t="str">
        <f t="shared" si="545"/>
        <v/>
      </c>
      <c r="DO355" s="412" t="str">
        <f t="shared" si="546"/>
        <v/>
      </c>
      <c r="DR355" s="494"/>
      <c r="DS355" s="393">
        <f t="shared" si="549"/>
        <v>0</v>
      </c>
      <c r="DT355" s="393">
        <f t="shared" si="547"/>
        <v>0</v>
      </c>
      <c r="DU355" s="411">
        <f t="shared" si="548"/>
        <v>0</v>
      </c>
      <c r="DX355" s="494" t="e">
        <f>IF(BG355&lt;270000,○,"")</f>
        <v>#NAME?</v>
      </c>
    </row>
    <row r="356" spans="1:128" s="411" customFormat="1" ht="18" hidden="1" customHeight="1" thickBot="1">
      <c r="A356" s="145" t="str">
        <f t="shared" si="472"/>
        <v/>
      </c>
      <c r="B356" s="158"/>
      <c r="C356" s="31" t="str">
        <f>IF(B356="","",VLOOKUP(B356,学連登録!$C$2:$G$3000,2,FALSE))</f>
        <v/>
      </c>
      <c r="D356" s="32" t="str">
        <f>IF(B356="","",VLOOKUP(B356,学連登録!$C$2:$G$3000,3,FALSE))</f>
        <v/>
      </c>
      <c r="E356" s="33" t="str">
        <f>IF(B356="","",VLOOKUP(B356,学連登録!$C$2:$G$3000,4,FALSE))</f>
        <v/>
      </c>
      <c r="F356" s="383" t="str">
        <f>IF(B356="","",VLOOKUP(B356,学連登録!$C$2:$I$3000,7,FALSE))</f>
        <v/>
      </c>
      <c r="G356" s="159"/>
      <c r="H356" s="853"/>
      <c r="I356" s="854"/>
      <c r="J356" s="160"/>
      <c r="K356" s="825"/>
      <c r="L356" s="826"/>
      <c r="M356" s="160"/>
      <c r="N356" s="819"/>
      <c r="O356" s="820"/>
      <c r="P356" s="159"/>
      <c r="Q356" s="825"/>
      <c r="R356" s="826"/>
      <c r="S356" s="159"/>
      <c r="T356" s="825"/>
      <c r="U356" s="826"/>
      <c r="V356" s="103" t="str">
        <f>IF(B356="","",VLOOKUP(B356,学連登録!$C$2:$H$3000,6,FALSE))</f>
        <v/>
      </c>
      <c r="W356" s="377"/>
      <c r="X356" s="157"/>
      <c r="Y356" s="118" t="str">
        <f t="shared" si="550"/>
        <v/>
      </c>
      <c r="Z356" s="97" t="str">
        <f>IF(G356="","",VLOOKUP(G356,種目名!$O$5:$T$104,3,0))</f>
        <v/>
      </c>
      <c r="AA356" s="99" t="str">
        <f>IF(J356="","",VLOOKUP(J356,種目名!$O$5:$T$104,3,0))</f>
        <v/>
      </c>
      <c r="AB356" s="119" t="str">
        <f>IF(M356="","",VLOOKUP(M356,種目名!$O$5:$T$104,3,0))</f>
        <v/>
      </c>
      <c r="AC356" s="119" t="str">
        <f>IF(P356="","",VLOOKUP(AF356,種目名!$O$5:$T$104,3,0))</f>
        <v/>
      </c>
      <c r="AD356" s="120" t="str">
        <f>IF(S356="","",VLOOKUP(AI356,種目名!$O$5:$T$104,3,0))</f>
        <v/>
      </c>
      <c r="AE356" s="117">
        <f t="shared" si="551"/>
        <v>0</v>
      </c>
      <c r="AF356" s="157" t="str">
        <f t="shared" si="552"/>
        <v/>
      </c>
      <c r="AG356" s="157" t="str">
        <f t="shared" si="553"/>
        <v/>
      </c>
      <c r="AH356" s="117">
        <f t="shared" si="554"/>
        <v>0</v>
      </c>
      <c r="AI356" s="157" t="str">
        <f t="shared" si="555"/>
        <v/>
      </c>
      <c r="AJ356" s="157" t="str">
        <f t="shared" si="556"/>
        <v/>
      </c>
      <c r="AK356" s="390"/>
      <c r="AL356" s="171">
        <f t="shared" si="473"/>
        <v>0</v>
      </c>
      <c r="AM356" s="399">
        <f t="shared" si="474"/>
        <v>0</v>
      </c>
      <c r="AN356" s="399">
        <f>COUNTIF($B$12:B356,B356)</f>
        <v>0</v>
      </c>
      <c r="AO356" s="399"/>
      <c r="AP356" s="399" t="str">
        <f t="shared" si="475"/>
        <v/>
      </c>
      <c r="AQ356" s="399" t="str">
        <f t="shared" si="476"/>
        <v/>
      </c>
      <c r="AR356" s="399" t="str">
        <f t="shared" si="477"/>
        <v/>
      </c>
      <c r="AS356" s="399" t="str">
        <f t="shared" si="478"/>
        <v/>
      </c>
      <c r="AT356" s="399">
        <f t="shared" si="479"/>
        <v>0</v>
      </c>
      <c r="AU356" s="399" t="str">
        <f t="shared" si="480"/>
        <v/>
      </c>
      <c r="AV356" s="399" t="str">
        <f t="shared" si="481"/>
        <v/>
      </c>
      <c r="AW356" s="399" t="str">
        <f t="shared" si="482"/>
        <v/>
      </c>
      <c r="AX356" s="399" t="str">
        <f t="shared" si="483"/>
        <v/>
      </c>
      <c r="AY356" s="399" t="str">
        <f t="shared" si="484"/>
        <v/>
      </c>
      <c r="AZ356" s="399" t="str">
        <f t="shared" si="485"/>
        <v/>
      </c>
      <c r="BA356" s="399" t="str">
        <f t="shared" si="486"/>
        <v/>
      </c>
      <c r="BB356" s="399" t="str">
        <f t="shared" si="487"/>
        <v/>
      </c>
      <c r="BC356" s="399" t="str">
        <f t="shared" si="488"/>
        <v/>
      </c>
      <c r="BD356" s="403" t="str">
        <f t="shared" si="489"/>
        <v/>
      </c>
      <c r="BE356" s="393">
        <f t="shared" si="490"/>
        <v>0</v>
      </c>
      <c r="BF356" s="157"/>
      <c r="BG356" s="399">
        <f t="shared" si="491"/>
        <v>0</v>
      </c>
      <c r="BH356" s="399">
        <f t="shared" si="492"/>
        <v>0</v>
      </c>
      <c r="BI356" s="412">
        <f t="shared" si="493"/>
        <v>0</v>
      </c>
      <c r="BJ356" s="413">
        <f t="shared" si="469"/>
        <v>0</v>
      </c>
      <c r="BK356" s="398" t="str">
        <f t="shared" si="470"/>
        <v>0</v>
      </c>
      <c r="BL356" s="398" t="str">
        <f t="shared" si="471"/>
        <v>0</v>
      </c>
      <c r="BM356" s="412">
        <f t="shared" si="494"/>
        <v>0</v>
      </c>
      <c r="BN356" s="412" t="str">
        <f t="shared" si="495"/>
        <v>0m0</v>
      </c>
      <c r="BO356" s="399">
        <f t="shared" si="496"/>
        <v>0</v>
      </c>
      <c r="BP356" s="399">
        <f t="shared" si="497"/>
        <v>0</v>
      </c>
      <c r="BQ356" s="412">
        <f t="shared" si="498"/>
        <v>0</v>
      </c>
      <c r="BR356" s="413">
        <f t="shared" si="499"/>
        <v>0</v>
      </c>
      <c r="BS356" s="398" t="str">
        <f t="shared" si="500"/>
        <v>0</v>
      </c>
      <c r="BT356" s="398" t="str">
        <f t="shared" si="501"/>
        <v>0</v>
      </c>
      <c r="BU356" s="412">
        <f t="shared" si="502"/>
        <v>0</v>
      </c>
      <c r="BV356" s="412" t="str">
        <f t="shared" si="503"/>
        <v>0m0</v>
      </c>
      <c r="BW356" s="399">
        <f t="shared" si="504"/>
        <v>0</v>
      </c>
      <c r="BX356" s="399">
        <f t="shared" si="505"/>
        <v>0</v>
      </c>
      <c r="BY356" s="412">
        <f t="shared" si="506"/>
        <v>0</v>
      </c>
      <c r="BZ356" s="413">
        <f t="shared" si="507"/>
        <v>0</v>
      </c>
      <c r="CA356" s="398" t="str">
        <f t="shared" si="508"/>
        <v>0</v>
      </c>
      <c r="CB356" s="398" t="str">
        <f t="shared" si="509"/>
        <v>0</v>
      </c>
      <c r="CC356" s="412">
        <f t="shared" si="510"/>
        <v>0</v>
      </c>
      <c r="CD356" s="412" t="str">
        <f t="shared" si="511"/>
        <v>0m0</v>
      </c>
      <c r="CE356" s="399">
        <f t="shared" si="512"/>
        <v>0</v>
      </c>
      <c r="CF356" s="399">
        <f t="shared" si="513"/>
        <v>0</v>
      </c>
      <c r="CG356" s="412">
        <f t="shared" si="514"/>
        <v>0</v>
      </c>
      <c r="CH356" s="413">
        <f t="shared" si="515"/>
        <v>0</v>
      </c>
      <c r="CI356" s="398" t="str">
        <f t="shared" si="516"/>
        <v>0</v>
      </c>
      <c r="CJ356" s="398" t="str">
        <f t="shared" si="517"/>
        <v>0</v>
      </c>
      <c r="CK356" s="412">
        <f t="shared" si="518"/>
        <v>0</v>
      </c>
      <c r="CL356" s="412" t="str">
        <f t="shared" si="519"/>
        <v>0m0</v>
      </c>
      <c r="CM356" s="399">
        <f t="shared" si="520"/>
        <v>0</v>
      </c>
      <c r="CN356" s="399">
        <f t="shared" si="521"/>
        <v>0</v>
      </c>
      <c r="CO356" s="412">
        <f t="shared" si="522"/>
        <v>0</v>
      </c>
      <c r="CP356" s="413">
        <f t="shared" si="523"/>
        <v>0</v>
      </c>
      <c r="CQ356" s="398" t="str">
        <f t="shared" si="524"/>
        <v>0</v>
      </c>
      <c r="CR356" s="398" t="str">
        <f t="shared" si="525"/>
        <v>0</v>
      </c>
      <c r="CS356" s="412">
        <f t="shared" si="526"/>
        <v>0</v>
      </c>
      <c r="CT356" s="412" t="str">
        <f t="shared" si="527"/>
        <v>0m0</v>
      </c>
      <c r="CU356" s="412">
        <f t="shared" si="528"/>
        <v>0</v>
      </c>
      <c r="CV356" s="412">
        <f t="shared" si="529"/>
        <v>0</v>
      </c>
      <c r="CW356" s="412">
        <f t="shared" si="530"/>
        <v>0</v>
      </c>
      <c r="CX356" s="412">
        <f t="shared" si="531"/>
        <v>0</v>
      </c>
      <c r="CY356" s="412">
        <f t="shared" si="532"/>
        <v>0</v>
      </c>
      <c r="CZ356" s="412" t="str">
        <f t="shared" si="533"/>
        <v/>
      </c>
      <c r="DA356" s="412" t="str">
        <f t="shared" si="534"/>
        <v/>
      </c>
      <c r="DB356" s="412" t="str">
        <f t="shared" si="535"/>
        <v/>
      </c>
      <c r="DC356" s="412" t="str">
        <f t="shared" si="536"/>
        <v/>
      </c>
      <c r="DD356" s="412" t="str">
        <f t="shared" si="537"/>
        <v/>
      </c>
      <c r="DE356" s="412"/>
      <c r="DG356" s="412" t="str">
        <f t="shared" si="538"/>
        <v/>
      </c>
      <c r="DH356" s="412" t="str">
        <f t="shared" si="539"/>
        <v/>
      </c>
      <c r="DI356" s="412">
        <f t="shared" si="540"/>
        <v>0</v>
      </c>
      <c r="DJ356" s="412" t="str">
        <f t="shared" si="541"/>
        <v/>
      </c>
      <c r="DK356" s="412" t="str">
        <f t="shared" si="542"/>
        <v/>
      </c>
      <c r="DL356" s="412" t="str">
        <f t="shared" si="543"/>
        <v/>
      </c>
      <c r="DM356" s="412" t="str">
        <f t="shared" si="544"/>
        <v/>
      </c>
      <c r="DN356" s="412" t="str">
        <f t="shared" si="545"/>
        <v/>
      </c>
      <c r="DO356" s="412" t="str">
        <f t="shared" si="546"/>
        <v/>
      </c>
      <c r="DR356" s="494"/>
      <c r="DS356" s="393">
        <f t="shared" si="549"/>
        <v>0</v>
      </c>
      <c r="DT356" s="393">
        <f t="shared" si="547"/>
        <v>0</v>
      </c>
      <c r="DU356" s="411">
        <f t="shared" si="548"/>
        <v>0</v>
      </c>
      <c r="DX356" s="494" t="e">
        <f>IF(BG356&lt;270000,○,"")</f>
        <v>#NAME?</v>
      </c>
    </row>
    <row r="357" spans="1:128" s="411" customFormat="1" ht="18" hidden="1" customHeight="1" thickBot="1">
      <c r="A357" s="145" t="str">
        <f t="shared" si="472"/>
        <v/>
      </c>
      <c r="B357" s="158"/>
      <c r="C357" s="31" t="str">
        <f>IF(B357="","",VLOOKUP(B357,学連登録!$C$2:$G$3000,2,FALSE))</f>
        <v/>
      </c>
      <c r="D357" s="32" t="str">
        <f>IF(B357="","",VLOOKUP(B357,学連登録!$C$2:$G$3000,3,FALSE))</f>
        <v/>
      </c>
      <c r="E357" s="33" t="str">
        <f>IF(B357="","",VLOOKUP(B357,学連登録!$C$2:$G$3000,4,FALSE))</f>
        <v/>
      </c>
      <c r="F357" s="383" t="str">
        <f>IF(B357="","",VLOOKUP(B357,学連登録!$C$2:$I$3000,7,FALSE))</f>
        <v/>
      </c>
      <c r="G357" s="159"/>
      <c r="H357" s="853"/>
      <c r="I357" s="854"/>
      <c r="J357" s="160"/>
      <c r="K357" s="825"/>
      <c r="L357" s="826"/>
      <c r="M357" s="160"/>
      <c r="N357" s="819"/>
      <c r="O357" s="820"/>
      <c r="P357" s="159"/>
      <c r="Q357" s="825"/>
      <c r="R357" s="826"/>
      <c r="S357" s="159"/>
      <c r="T357" s="825"/>
      <c r="U357" s="826"/>
      <c r="V357" s="103" t="str">
        <f>IF(B357="","",VLOOKUP(B357,学連登録!$C$2:$H$3000,6,FALSE))</f>
        <v/>
      </c>
      <c r="W357" s="377"/>
      <c r="X357" s="157"/>
      <c r="Y357" s="118" t="str">
        <f t="shared" si="550"/>
        <v/>
      </c>
      <c r="Z357" s="97" t="str">
        <f>IF(G357="","",VLOOKUP(G357,種目名!$O$5:$T$104,3,0))</f>
        <v/>
      </c>
      <c r="AA357" s="99" t="str">
        <f>IF(J357="","",VLOOKUP(J357,種目名!$O$5:$T$104,3,0))</f>
        <v/>
      </c>
      <c r="AB357" s="119" t="str">
        <f>IF(M357="","",VLOOKUP(M357,種目名!$O$5:$T$104,3,0))</f>
        <v/>
      </c>
      <c r="AC357" s="119" t="str">
        <f>IF(P357="","",VLOOKUP(AF357,種目名!$O$5:$T$104,3,0))</f>
        <v/>
      </c>
      <c r="AD357" s="120" t="str">
        <f>IF(S357="","",VLOOKUP(AI357,種目名!$O$5:$T$104,3,0))</f>
        <v/>
      </c>
      <c r="AE357" s="117">
        <f t="shared" si="551"/>
        <v>0</v>
      </c>
      <c r="AF357" s="157" t="str">
        <f t="shared" si="552"/>
        <v/>
      </c>
      <c r="AG357" s="157" t="str">
        <f t="shared" si="553"/>
        <v/>
      </c>
      <c r="AH357" s="117">
        <f t="shared" si="554"/>
        <v>0</v>
      </c>
      <c r="AI357" s="157" t="str">
        <f t="shared" si="555"/>
        <v/>
      </c>
      <c r="AJ357" s="157" t="str">
        <f t="shared" si="556"/>
        <v/>
      </c>
      <c r="AK357" s="390"/>
      <c r="AL357" s="171">
        <f t="shared" si="473"/>
        <v>0</v>
      </c>
      <c r="AM357" s="399">
        <f t="shared" si="474"/>
        <v>0</v>
      </c>
      <c r="AN357" s="399">
        <f>COUNTIF($B$12:B357,B357)</f>
        <v>0</v>
      </c>
      <c r="AO357" s="399"/>
      <c r="AP357" s="399" t="str">
        <f t="shared" si="475"/>
        <v/>
      </c>
      <c r="AQ357" s="399" t="str">
        <f t="shared" si="476"/>
        <v/>
      </c>
      <c r="AR357" s="399" t="str">
        <f t="shared" si="477"/>
        <v/>
      </c>
      <c r="AS357" s="399" t="str">
        <f t="shared" si="478"/>
        <v/>
      </c>
      <c r="AT357" s="399">
        <f t="shared" si="479"/>
        <v>0</v>
      </c>
      <c r="AU357" s="399" t="str">
        <f t="shared" si="480"/>
        <v/>
      </c>
      <c r="AV357" s="399" t="str">
        <f t="shared" si="481"/>
        <v/>
      </c>
      <c r="AW357" s="399" t="str">
        <f t="shared" si="482"/>
        <v/>
      </c>
      <c r="AX357" s="399" t="str">
        <f t="shared" si="483"/>
        <v/>
      </c>
      <c r="AY357" s="399" t="str">
        <f t="shared" si="484"/>
        <v/>
      </c>
      <c r="AZ357" s="399" t="str">
        <f t="shared" si="485"/>
        <v/>
      </c>
      <c r="BA357" s="399" t="str">
        <f t="shared" si="486"/>
        <v/>
      </c>
      <c r="BB357" s="399" t="str">
        <f t="shared" si="487"/>
        <v/>
      </c>
      <c r="BC357" s="399" t="str">
        <f t="shared" si="488"/>
        <v/>
      </c>
      <c r="BD357" s="403" t="str">
        <f t="shared" si="489"/>
        <v/>
      </c>
      <c r="BE357" s="393">
        <f t="shared" si="490"/>
        <v>0</v>
      </c>
      <c r="BF357" s="157"/>
      <c r="BG357" s="399">
        <f t="shared" si="491"/>
        <v>0</v>
      </c>
      <c r="BH357" s="399">
        <f t="shared" si="492"/>
        <v>0</v>
      </c>
      <c r="BI357" s="412">
        <f t="shared" si="493"/>
        <v>0</v>
      </c>
      <c r="BJ357" s="413">
        <f t="shared" si="469"/>
        <v>0</v>
      </c>
      <c r="BK357" s="398" t="str">
        <f t="shared" si="470"/>
        <v>0</v>
      </c>
      <c r="BL357" s="398" t="str">
        <f t="shared" si="471"/>
        <v>0</v>
      </c>
      <c r="BM357" s="412">
        <f t="shared" si="494"/>
        <v>0</v>
      </c>
      <c r="BN357" s="412" t="str">
        <f t="shared" si="495"/>
        <v>0m0</v>
      </c>
      <c r="BO357" s="399">
        <f t="shared" si="496"/>
        <v>0</v>
      </c>
      <c r="BP357" s="399">
        <f t="shared" si="497"/>
        <v>0</v>
      </c>
      <c r="BQ357" s="412">
        <f t="shared" si="498"/>
        <v>0</v>
      </c>
      <c r="BR357" s="413">
        <f t="shared" si="499"/>
        <v>0</v>
      </c>
      <c r="BS357" s="398" t="str">
        <f t="shared" si="500"/>
        <v>0</v>
      </c>
      <c r="BT357" s="398" t="str">
        <f t="shared" si="501"/>
        <v>0</v>
      </c>
      <c r="BU357" s="412">
        <f t="shared" si="502"/>
        <v>0</v>
      </c>
      <c r="BV357" s="412" t="str">
        <f t="shared" si="503"/>
        <v>0m0</v>
      </c>
      <c r="BW357" s="399">
        <f t="shared" si="504"/>
        <v>0</v>
      </c>
      <c r="BX357" s="399">
        <f t="shared" si="505"/>
        <v>0</v>
      </c>
      <c r="BY357" s="412">
        <f t="shared" si="506"/>
        <v>0</v>
      </c>
      <c r="BZ357" s="413">
        <f t="shared" si="507"/>
        <v>0</v>
      </c>
      <c r="CA357" s="398" t="str">
        <f t="shared" si="508"/>
        <v>0</v>
      </c>
      <c r="CB357" s="398" t="str">
        <f t="shared" si="509"/>
        <v>0</v>
      </c>
      <c r="CC357" s="412">
        <f t="shared" si="510"/>
        <v>0</v>
      </c>
      <c r="CD357" s="412" t="str">
        <f t="shared" si="511"/>
        <v>0m0</v>
      </c>
      <c r="CE357" s="399">
        <f t="shared" si="512"/>
        <v>0</v>
      </c>
      <c r="CF357" s="399">
        <f t="shared" si="513"/>
        <v>0</v>
      </c>
      <c r="CG357" s="412">
        <f t="shared" si="514"/>
        <v>0</v>
      </c>
      <c r="CH357" s="413">
        <f t="shared" si="515"/>
        <v>0</v>
      </c>
      <c r="CI357" s="398" t="str">
        <f t="shared" si="516"/>
        <v>0</v>
      </c>
      <c r="CJ357" s="398" t="str">
        <f t="shared" si="517"/>
        <v>0</v>
      </c>
      <c r="CK357" s="412">
        <f t="shared" si="518"/>
        <v>0</v>
      </c>
      <c r="CL357" s="412" t="str">
        <f t="shared" si="519"/>
        <v>0m0</v>
      </c>
      <c r="CM357" s="399">
        <f t="shared" si="520"/>
        <v>0</v>
      </c>
      <c r="CN357" s="399">
        <f t="shared" si="521"/>
        <v>0</v>
      </c>
      <c r="CO357" s="412">
        <f t="shared" si="522"/>
        <v>0</v>
      </c>
      <c r="CP357" s="413">
        <f t="shared" si="523"/>
        <v>0</v>
      </c>
      <c r="CQ357" s="398" t="str">
        <f t="shared" si="524"/>
        <v>0</v>
      </c>
      <c r="CR357" s="398" t="str">
        <f t="shared" si="525"/>
        <v>0</v>
      </c>
      <c r="CS357" s="412">
        <f t="shared" si="526"/>
        <v>0</v>
      </c>
      <c r="CT357" s="412" t="str">
        <f t="shared" si="527"/>
        <v>0m0</v>
      </c>
      <c r="CU357" s="412">
        <f t="shared" si="528"/>
        <v>0</v>
      </c>
      <c r="CV357" s="412">
        <f t="shared" si="529"/>
        <v>0</v>
      </c>
      <c r="CW357" s="412">
        <f t="shared" si="530"/>
        <v>0</v>
      </c>
      <c r="CX357" s="412">
        <f t="shared" si="531"/>
        <v>0</v>
      </c>
      <c r="CY357" s="412">
        <f t="shared" si="532"/>
        <v>0</v>
      </c>
      <c r="CZ357" s="412" t="str">
        <f t="shared" si="533"/>
        <v/>
      </c>
      <c r="DA357" s="412" t="str">
        <f t="shared" si="534"/>
        <v/>
      </c>
      <c r="DB357" s="412" t="str">
        <f t="shared" si="535"/>
        <v/>
      </c>
      <c r="DC357" s="412" t="str">
        <f t="shared" si="536"/>
        <v/>
      </c>
      <c r="DD357" s="412" t="str">
        <f t="shared" si="537"/>
        <v/>
      </c>
      <c r="DE357" s="412"/>
      <c r="DG357" s="412" t="str">
        <f t="shared" si="538"/>
        <v/>
      </c>
      <c r="DH357" s="412" t="str">
        <f t="shared" si="539"/>
        <v/>
      </c>
      <c r="DI357" s="412">
        <f t="shared" si="540"/>
        <v>0</v>
      </c>
      <c r="DJ357" s="412" t="str">
        <f t="shared" si="541"/>
        <v/>
      </c>
      <c r="DK357" s="412" t="str">
        <f t="shared" si="542"/>
        <v/>
      </c>
      <c r="DL357" s="412" t="str">
        <f t="shared" si="543"/>
        <v/>
      </c>
      <c r="DM357" s="412" t="str">
        <f t="shared" si="544"/>
        <v/>
      </c>
      <c r="DN357" s="412" t="str">
        <f t="shared" si="545"/>
        <v/>
      </c>
      <c r="DO357" s="412" t="str">
        <f t="shared" si="546"/>
        <v/>
      </c>
      <c r="DR357" s="494"/>
      <c r="DS357" s="393">
        <f t="shared" si="549"/>
        <v>0</v>
      </c>
      <c r="DT357" s="393">
        <f t="shared" si="547"/>
        <v>0</v>
      </c>
      <c r="DU357" s="411">
        <f t="shared" si="548"/>
        <v>0</v>
      </c>
      <c r="DX357" s="494" t="e">
        <f>IF(BG357&lt;270000,○,"")</f>
        <v>#NAME?</v>
      </c>
    </row>
    <row r="358" spans="1:128" s="411" customFormat="1" ht="18" hidden="1" customHeight="1" thickBot="1">
      <c r="A358" s="145" t="str">
        <f t="shared" si="472"/>
        <v/>
      </c>
      <c r="B358" s="158"/>
      <c r="C358" s="31" t="str">
        <f>IF(B358="","",VLOOKUP(B358,学連登録!$C$2:$G$3000,2,FALSE))</f>
        <v/>
      </c>
      <c r="D358" s="32" t="str">
        <f>IF(B358="","",VLOOKUP(B358,学連登録!$C$2:$G$3000,3,FALSE))</f>
        <v/>
      </c>
      <c r="E358" s="33" t="str">
        <f>IF(B358="","",VLOOKUP(B358,学連登録!$C$2:$G$3000,4,FALSE))</f>
        <v/>
      </c>
      <c r="F358" s="383" t="str">
        <f>IF(B358="","",VLOOKUP(B358,学連登録!$C$2:$I$3000,7,FALSE))</f>
        <v/>
      </c>
      <c r="G358" s="159"/>
      <c r="H358" s="853"/>
      <c r="I358" s="854"/>
      <c r="J358" s="160"/>
      <c r="K358" s="825"/>
      <c r="L358" s="826"/>
      <c r="M358" s="160"/>
      <c r="N358" s="819"/>
      <c r="O358" s="820"/>
      <c r="P358" s="159"/>
      <c r="Q358" s="825"/>
      <c r="R358" s="826"/>
      <c r="S358" s="159"/>
      <c r="T358" s="825"/>
      <c r="U358" s="826"/>
      <c r="V358" s="103" t="str">
        <f>IF(B358="","",VLOOKUP(B358,学連登録!$C$2:$H$3000,6,FALSE))</f>
        <v/>
      </c>
      <c r="W358" s="377"/>
      <c r="X358" s="157"/>
      <c r="Y358" s="118" t="str">
        <f t="shared" si="550"/>
        <v/>
      </c>
      <c r="Z358" s="97" t="str">
        <f>IF(G358="","",VLOOKUP(G358,種目名!$O$5:$T$104,3,0))</f>
        <v/>
      </c>
      <c r="AA358" s="99" t="str">
        <f>IF(J358="","",VLOOKUP(J358,種目名!$O$5:$T$104,3,0))</f>
        <v/>
      </c>
      <c r="AB358" s="119" t="str">
        <f>IF(M358="","",VLOOKUP(M358,種目名!$O$5:$T$104,3,0))</f>
        <v/>
      </c>
      <c r="AC358" s="119" t="str">
        <f>IF(P358="","",VLOOKUP(AF358,種目名!$O$5:$T$104,3,0))</f>
        <v/>
      </c>
      <c r="AD358" s="120" t="str">
        <f>IF(S358="","",VLOOKUP(AI358,種目名!$O$5:$T$104,3,0))</f>
        <v/>
      </c>
      <c r="AE358" s="117">
        <f t="shared" si="551"/>
        <v>0</v>
      </c>
      <c r="AF358" s="157" t="str">
        <f t="shared" si="552"/>
        <v/>
      </c>
      <c r="AG358" s="157" t="str">
        <f t="shared" si="553"/>
        <v/>
      </c>
      <c r="AH358" s="117">
        <f t="shared" si="554"/>
        <v>0</v>
      </c>
      <c r="AI358" s="157" t="str">
        <f t="shared" si="555"/>
        <v/>
      </c>
      <c r="AJ358" s="157" t="str">
        <f t="shared" si="556"/>
        <v/>
      </c>
      <c r="AK358" s="390"/>
      <c r="AL358" s="171">
        <f t="shared" si="473"/>
        <v>0</v>
      </c>
      <c r="AM358" s="399">
        <f t="shared" si="474"/>
        <v>0</v>
      </c>
      <c r="AN358" s="399">
        <f>COUNTIF($B$12:B358,B358)</f>
        <v>0</v>
      </c>
      <c r="AO358" s="399"/>
      <c r="AP358" s="399" t="str">
        <f t="shared" si="475"/>
        <v/>
      </c>
      <c r="AQ358" s="399" t="str">
        <f t="shared" si="476"/>
        <v/>
      </c>
      <c r="AR358" s="399" t="str">
        <f t="shared" si="477"/>
        <v/>
      </c>
      <c r="AS358" s="399" t="str">
        <f t="shared" si="478"/>
        <v/>
      </c>
      <c r="AT358" s="399">
        <f t="shared" si="479"/>
        <v>0</v>
      </c>
      <c r="AU358" s="399" t="str">
        <f t="shared" si="480"/>
        <v/>
      </c>
      <c r="AV358" s="399" t="str">
        <f t="shared" si="481"/>
        <v/>
      </c>
      <c r="AW358" s="399" t="str">
        <f t="shared" si="482"/>
        <v/>
      </c>
      <c r="AX358" s="399" t="str">
        <f t="shared" si="483"/>
        <v/>
      </c>
      <c r="AY358" s="399" t="str">
        <f t="shared" si="484"/>
        <v/>
      </c>
      <c r="AZ358" s="399" t="str">
        <f t="shared" si="485"/>
        <v/>
      </c>
      <c r="BA358" s="399" t="str">
        <f t="shared" si="486"/>
        <v/>
      </c>
      <c r="BB358" s="399" t="str">
        <f t="shared" si="487"/>
        <v/>
      </c>
      <c r="BC358" s="399" t="str">
        <f t="shared" si="488"/>
        <v/>
      </c>
      <c r="BD358" s="403" t="str">
        <f t="shared" si="489"/>
        <v/>
      </c>
      <c r="BE358" s="393">
        <f t="shared" si="490"/>
        <v>0</v>
      </c>
      <c r="BF358" s="157"/>
      <c r="BG358" s="399">
        <f t="shared" si="491"/>
        <v>0</v>
      </c>
      <c r="BH358" s="399">
        <f t="shared" si="492"/>
        <v>0</v>
      </c>
      <c r="BI358" s="412">
        <f t="shared" si="493"/>
        <v>0</v>
      </c>
      <c r="BJ358" s="413">
        <f t="shared" si="469"/>
        <v>0</v>
      </c>
      <c r="BK358" s="398" t="str">
        <f t="shared" si="470"/>
        <v>0</v>
      </c>
      <c r="BL358" s="398" t="str">
        <f t="shared" si="471"/>
        <v>0</v>
      </c>
      <c r="BM358" s="412">
        <f t="shared" si="494"/>
        <v>0</v>
      </c>
      <c r="BN358" s="412" t="str">
        <f t="shared" si="495"/>
        <v>0m0</v>
      </c>
      <c r="BO358" s="399">
        <f t="shared" si="496"/>
        <v>0</v>
      </c>
      <c r="BP358" s="399">
        <f t="shared" si="497"/>
        <v>0</v>
      </c>
      <c r="BQ358" s="412">
        <f t="shared" si="498"/>
        <v>0</v>
      </c>
      <c r="BR358" s="413">
        <f t="shared" si="499"/>
        <v>0</v>
      </c>
      <c r="BS358" s="398" t="str">
        <f t="shared" si="500"/>
        <v>0</v>
      </c>
      <c r="BT358" s="398" t="str">
        <f t="shared" si="501"/>
        <v>0</v>
      </c>
      <c r="BU358" s="412">
        <f t="shared" si="502"/>
        <v>0</v>
      </c>
      <c r="BV358" s="412" t="str">
        <f t="shared" si="503"/>
        <v>0m0</v>
      </c>
      <c r="BW358" s="399">
        <f t="shared" si="504"/>
        <v>0</v>
      </c>
      <c r="BX358" s="399">
        <f t="shared" si="505"/>
        <v>0</v>
      </c>
      <c r="BY358" s="412">
        <f t="shared" si="506"/>
        <v>0</v>
      </c>
      <c r="BZ358" s="413">
        <f t="shared" si="507"/>
        <v>0</v>
      </c>
      <c r="CA358" s="398" t="str">
        <f t="shared" si="508"/>
        <v>0</v>
      </c>
      <c r="CB358" s="398" t="str">
        <f t="shared" si="509"/>
        <v>0</v>
      </c>
      <c r="CC358" s="412">
        <f t="shared" si="510"/>
        <v>0</v>
      </c>
      <c r="CD358" s="412" t="str">
        <f t="shared" si="511"/>
        <v>0m0</v>
      </c>
      <c r="CE358" s="399">
        <f t="shared" si="512"/>
        <v>0</v>
      </c>
      <c r="CF358" s="399">
        <f t="shared" si="513"/>
        <v>0</v>
      </c>
      <c r="CG358" s="412">
        <f t="shared" si="514"/>
        <v>0</v>
      </c>
      <c r="CH358" s="413">
        <f t="shared" si="515"/>
        <v>0</v>
      </c>
      <c r="CI358" s="398" t="str">
        <f t="shared" si="516"/>
        <v>0</v>
      </c>
      <c r="CJ358" s="398" t="str">
        <f t="shared" si="517"/>
        <v>0</v>
      </c>
      <c r="CK358" s="412">
        <f t="shared" si="518"/>
        <v>0</v>
      </c>
      <c r="CL358" s="412" t="str">
        <f t="shared" si="519"/>
        <v>0m0</v>
      </c>
      <c r="CM358" s="399">
        <f t="shared" si="520"/>
        <v>0</v>
      </c>
      <c r="CN358" s="399">
        <f t="shared" si="521"/>
        <v>0</v>
      </c>
      <c r="CO358" s="412">
        <f t="shared" si="522"/>
        <v>0</v>
      </c>
      <c r="CP358" s="413">
        <f t="shared" si="523"/>
        <v>0</v>
      </c>
      <c r="CQ358" s="398" t="str">
        <f t="shared" si="524"/>
        <v>0</v>
      </c>
      <c r="CR358" s="398" t="str">
        <f t="shared" si="525"/>
        <v>0</v>
      </c>
      <c r="CS358" s="412">
        <f t="shared" si="526"/>
        <v>0</v>
      </c>
      <c r="CT358" s="412" t="str">
        <f t="shared" si="527"/>
        <v>0m0</v>
      </c>
      <c r="CU358" s="412">
        <f t="shared" si="528"/>
        <v>0</v>
      </c>
      <c r="CV358" s="412">
        <f t="shared" si="529"/>
        <v>0</v>
      </c>
      <c r="CW358" s="412">
        <f t="shared" si="530"/>
        <v>0</v>
      </c>
      <c r="CX358" s="412">
        <f t="shared" si="531"/>
        <v>0</v>
      </c>
      <c r="CY358" s="412">
        <f t="shared" si="532"/>
        <v>0</v>
      </c>
      <c r="CZ358" s="412" t="str">
        <f t="shared" si="533"/>
        <v/>
      </c>
      <c r="DA358" s="412" t="str">
        <f t="shared" si="534"/>
        <v/>
      </c>
      <c r="DB358" s="412" t="str">
        <f t="shared" si="535"/>
        <v/>
      </c>
      <c r="DC358" s="412" t="str">
        <f t="shared" si="536"/>
        <v/>
      </c>
      <c r="DD358" s="412" t="str">
        <f t="shared" si="537"/>
        <v/>
      </c>
      <c r="DE358" s="412"/>
      <c r="DG358" s="412" t="str">
        <f t="shared" si="538"/>
        <v/>
      </c>
      <c r="DH358" s="412" t="str">
        <f t="shared" si="539"/>
        <v/>
      </c>
      <c r="DI358" s="412">
        <f t="shared" si="540"/>
        <v>0</v>
      </c>
      <c r="DJ358" s="412" t="str">
        <f t="shared" si="541"/>
        <v/>
      </c>
      <c r="DK358" s="412" t="str">
        <f t="shared" si="542"/>
        <v/>
      </c>
      <c r="DL358" s="412" t="str">
        <f t="shared" si="543"/>
        <v/>
      </c>
      <c r="DM358" s="412" t="str">
        <f t="shared" si="544"/>
        <v/>
      </c>
      <c r="DN358" s="412" t="str">
        <f t="shared" si="545"/>
        <v/>
      </c>
      <c r="DO358" s="412" t="str">
        <f t="shared" si="546"/>
        <v/>
      </c>
      <c r="DR358" s="494"/>
      <c r="DS358" s="393">
        <f t="shared" si="549"/>
        <v>0</v>
      </c>
      <c r="DT358" s="393">
        <f t="shared" si="547"/>
        <v>0</v>
      </c>
      <c r="DU358" s="411">
        <f t="shared" si="548"/>
        <v>0</v>
      </c>
      <c r="DX358" s="494" t="e">
        <f>IF(BG358&lt;270000,○,"")</f>
        <v>#NAME?</v>
      </c>
    </row>
    <row r="359" spans="1:128" s="411" customFormat="1" ht="18" hidden="1" customHeight="1" thickBot="1">
      <c r="A359" s="145" t="str">
        <f t="shared" si="472"/>
        <v/>
      </c>
      <c r="B359" s="158"/>
      <c r="C359" s="31" t="str">
        <f>IF(B359="","",VLOOKUP(B359,学連登録!$C$2:$G$3000,2,FALSE))</f>
        <v/>
      </c>
      <c r="D359" s="32" t="str">
        <f>IF(B359="","",VLOOKUP(B359,学連登録!$C$2:$G$3000,3,FALSE))</f>
        <v/>
      </c>
      <c r="E359" s="33" t="str">
        <f>IF(B359="","",VLOOKUP(B359,学連登録!$C$2:$G$3000,4,FALSE))</f>
        <v/>
      </c>
      <c r="F359" s="383" t="str">
        <f>IF(B359="","",VLOOKUP(B359,学連登録!$C$2:$I$3000,7,FALSE))</f>
        <v/>
      </c>
      <c r="G359" s="159"/>
      <c r="H359" s="853"/>
      <c r="I359" s="854"/>
      <c r="J359" s="160"/>
      <c r="K359" s="825"/>
      <c r="L359" s="826"/>
      <c r="M359" s="160"/>
      <c r="N359" s="819"/>
      <c r="O359" s="820"/>
      <c r="P359" s="159"/>
      <c r="Q359" s="825"/>
      <c r="R359" s="826"/>
      <c r="S359" s="159"/>
      <c r="T359" s="825"/>
      <c r="U359" s="826"/>
      <c r="V359" s="103" t="str">
        <f>IF(B359="","",VLOOKUP(B359,学連登録!$C$2:$H$3000,6,FALSE))</f>
        <v/>
      </c>
      <c r="W359" s="377"/>
      <c r="X359" s="157"/>
      <c r="Y359" s="118" t="str">
        <f t="shared" si="550"/>
        <v/>
      </c>
      <c r="Z359" s="97" t="str">
        <f>IF(G359="","",VLOOKUP(G359,種目名!$O$5:$T$104,3,0))</f>
        <v/>
      </c>
      <c r="AA359" s="99" t="str">
        <f>IF(J359="","",VLOOKUP(J359,種目名!$O$5:$T$104,3,0))</f>
        <v/>
      </c>
      <c r="AB359" s="119" t="str">
        <f>IF(M359="","",VLOOKUP(M359,種目名!$O$5:$T$104,3,0))</f>
        <v/>
      </c>
      <c r="AC359" s="119" t="str">
        <f>IF(P359="","",VLOOKUP(AF359,種目名!$O$5:$T$104,3,0))</f>
        <v/>
      </c>
      <c r="AD359" s="120" t="str">
        <f>IF(S359="","",VLOOKUP(AI359,種目名!$O$5:$T$104,3,0))</f>
        <v/>
      </c>
      <c r="AE359" s="117">
        <f t="shared" si="551"/>
        <v>0</v>
      </c>
      <c r="AF359" s="157" t="str">
        <f t="shared" si="552"/>
        <v/>
      </c>
      <c r="AG359" s="157" t="str">
        <f t="shared" si="553"/>
        <v/>
      </c>
      <c r="AH359" s="117">
        <f t="shared" si="554"/>
        <v>0</v>
      </c>
      <c r="AI359" s="157" t="str">
        <f t="shared" si="555"/>
        <v/>
      </c>
      <c r="AJ359" s="157" t="str">
        <f t="shared" si="556"/>
        <v/>
      </c>
      <c r="AK359" s="390"/>
      <c r="AL359" s="171">
        <f t="shared" si="473"/>
        <v>0</v>
      </c>
      <c r="AM359" s="399">
        <f t="shared" si="474"/>
        <v>0</v>
      </c>
      <c r="AN359" s="399">
        <f>COUNTIF($B$12:B359,B359)</f>
        <v>0</v>
      </c>
      <c r="AO359" s="399"/>
      <c r="AP359" s="399" t="str">
        <f t="shared" si="475"/>
        <v/>
      </c>
      <c r="AQ359" s="399" t="str">
        <f t="shared" si="476"/>
        <v/>
      </c>
      <c r="AR359" s="399" t="str">
        <f t="shared" si="477"/>
        <v/>
      </c>
      <c r="AS359" s="399" t="str">
        <f t="shared" si="478"/>
        <v/>
      </c>
      <c r="AT359" s="399">
        <f t="shared" si="479"/>
        <v>0</v>
      </c>
      <c r="AU359" s="399" t="str">
        <f t="shared" si="480"/>
        <v/>
      </c>
      <c r="AV359" s="399" t="str">
        <f t="shared" si="481"/>
        <v/>
      </c>
      <c r="AW359" s="399" t="str">
        <f t="shared" si="482"/>
        <v/>
      </c>
      <c r="AX359" s="399" t="str">
        <f t="shared" si="483"/>
        <v/>
      </c>
      <c r="AY359" s="399" t="str">
        <f t="shared" si="484"/>
        <v/>
      </c>
      <c r="AZ359" s="399" t="str">
        <f t="shared" si="485"/>
        <v/>
      </c>
      <c r="BA359" s="399" t="str">
        <f t="shared" si="486"/>
        <v/>
      </c>
      <c r="BB359" s="399" t="str">
        <f t="shared" si="487"/>
        <v/>
      </c>
      <c r="BC359" s="399" t="str">
        <f t="shared" si="488"/>
        <v/>
      </c>
      <c r="BD359" s="403" t="str">
        <f t="shared" si="489"/>
        <v/>
      </c>
      <c r="BE359" s="393">
        <f t="shared" si="490"/>
        <v>0</v>
      </c>
      <c r="BF359" s="157"/>
      <c r="BG359" s="399">
        <f t="shared" si="491"/>
        <v>0</v>
      </c>
      <c r="BH359" s="399">
        <f t="shared" si="492"/>
        <v>0</v>
      </c>
      <c r="BI359" s="412">
        <f t="shared" si="493"/>
        <v>0</v>
      </c>
      <c r="BJ359" s="413">
        <f t="shared" si="469"/>
        <v>0</v>
      </c>
      <c r="BK359" s="398" t="str">
        <f t="shared" si="470"/>
        <v>0</v>
      </c>
      <c r="BL359" s="398" t="str">
        <f t="shared" si="471"/>
        <v>0</v>
      </c>
      <c r="BM359" s="412">
        <f t="shared" si="494"/>
        <v>0</v>
      </c>
      <c r="BN359" s="412" t="str">
        <f t="shared" si="495"/>
        <v>0m0</v>
      </c>
      <c r="BO359" s="399">
        <f t="shared" si="496"/>
        <v>0</v>
      </c>
      <c r="BP359" s="399">
        <f t="shared" si="497"/>
        <v>0</v>
      </c>
      <c r="BQ359" s="412">
        <f t="shared" si="498"/>
        <v>0</v>
      </c>
      <c r="BR359" s="413">
        <f t="shared" si="499"/>
        <v>0</v>
      </c>
      <c r="BS359" s="398" t="str">
        <f t="shared" si="500"/>
        <v>0</v>
      </c>
      <c r="BT359" s="398" t="str">
        <f t="shared" si="501"/>
        <v>0</v>
      </c>
      <c r="BU359" s="412">
        <f t="shared" si="502"/>
        <v>0</v>
      </c>
      <c r="BV359" s="412" t="str">
        <f t="shared" si="503"/>
        <v>0m0</v>
      </c>
      <c r="BW359" s="399">
        <f t="shared" si="504"/>
        <v>0</v>
      </c>
      <c r="BX359" s="399">
        <f t="shared" si="505"/>
        <v>0</v>
      </c>
      <c r="BY359" s="412">
        <f t="shared" si="506"/>
        <v>0</v>
      </c>
      <c r="BZ359" s="413">
        <f t="shared" si="507"/>
        <v>0</v>
      </c>
      <c r="CA359" s="398" t="str">
        <f t="shared" si="508"/>
        <v>0</v>
      </c>
      <c r="CB359" s="398" t="str">
        <f t="shared" si="509"/>
        <v>0</v>
      </c>
      <c r="CC359" s="412">
        <f t="shared" si="510"/>
        <v>0</v>
      </c>
      <c r="CD359" s="412" t="str">
        <f t="shared" si="511"/>
        <v>0m0</v>
      </c>
      <c r="CE359" s="399">
        <f t="shared" si="512"/>
        <v>0</v>
      </c>
      <c r="CF359" s="399">
        <f t="shared" si="513"/>
        <v>0</v>
      </c>
      <c r="CG359" s="412">
        <f t="shared" si="514"/>
        <v>0</v>
      </c>
      <c r="CH359" s="413">
        <f t="shared" si="515"/>
        <v>0</v>
      </c>
      <c r="CI359" s="398" t="str">
        <f t="shared" si="516"/>
        <v>0</v>
      </c>
      <c r="CJ359" s="398" t="str">
        <f t="shared" si="517"/>
        <v>0</v>
      </c>
      <c r="CK359" s="412">
        <f t="shared" si="518"/>
        <v>0</v>
      </c>
      <c r="CL359" s="412" t="str">
        <f t="shared" si="519"/>
        <v>0m0</v>
      </c>
      <c r="CM359" s="399">
        <f t="shared" si="520"/>
        <v>0</v>
      </c>
      <c r="CN359" s="399">
        <f t="shared" si="521"/>
        <v>0</v>
      </c>
      <c r="CO359" s="412">
        <f t="shared" si="522"/>
        <v>0</v>
      </c>
      <c r="CP359" s="413">
        <f t="shared" si="523"/>
        <v>0</v>
      </c>
      <c r="CQ359" s="398" t="str">
        <f t="shared" si="524"/>
        <v>0</v>
      </c>
      <c r="CR359" s="398" t="str">
        <f t="shared" si="525"/>
        <v>0</v>
      </c>
      <c r="CS359" s="412">
        <f t="shared" si="526"/>
        <v>0</v>
      </c>
      <c r="CT359" s="412" t="str">
        <f t="shared" si="527"/>
        <v>0m0</v>
      </c>
      <c r="CU359" s="412">
        <f t="shared" si="528"/>
        <v>0</v>
      </c>
      <c r="CV359" s="412">
        <f t="shared" si="529"/>
        <v>0</v>
      </c>
      <c r="CW359" s="412">
        <f t="shared" si="530"/>
        <v>0</v>
      </c>
      <c r="CX359" s="412">
        <f t="shared" si="531"/>
        <v>0</v>
      </c>
      <c r="CY359" s="412">
        <f t="shared" si="532"/>
        <v>0</v>
      </c>
      <c r="CZ359" s="412" t="str">
        <f t="shared" si="533"/>
        <v/>
      </c>
      <c r="DA359" s="412" t="str">
        <f t="shared" si="534"/>
        <v/>
      </c>
      <c r="DB359" s="412" t="str">
        <f t="shared" si="535"/>
        <v/>
      </c>
      <c r="DC359" s="412" t="str">
        <f t="shared" si="536"/>
        <v/>
      </c>
      <c r="DD359" s="412" t="str">
        <f t="shared" si="537"/>
        <v/>
      </c>
      <c r="DE359" s="412"/>
      <c r="DG359" s="412" t="str">
        <f t="shared" si="538"/>
        <v/>
      </c>
      <c r="DH359" s="412" t="str">
        <f t="shared" si="539"/>
        <v/>
      </c>
      <c r="DI359" s="412">
        <f t="shared" si="540"/>
        <v>0</v>
      </c>
      <c r="DJ359" s="412" t="str">
        <f t="shared" si="541"/>
        <v/>
      </c>
      <c r="DK359" s="412" t="str">
        <f t="shared" si="542"/>
        <v/>
      </c>
      <c r="DL359" s="412" t="str">
        <f t="shared" si="543"/>
        <v/>
      </c>
      <c r="DM359" s="412" t="str">
        <f t="shared" si="544"/>
        <v/>
      </c>
      <c r="DN359" s="412" t="str">
        <f t="shared" si="545"/>
        <v/>
      </c>
      <c r="DO359" s="412" t="str">
        <f t="shared" si="546"/>
        <v/>
      </c>
      <c r="DR359" s="494"/>
      <c r="DS359" s="393">
        <f t="shared" si="549"/>
        <v>0</v>
      </c>
      <c r="DT359" s="393">
        <f t="shared" si="547"/>
        <v>0</v>
      </c>
      <c r="DU359" s="411">
        <f t="shared" si="548"/>
        <v>0</v>
      </c>
      <c r="DX359" s="494" t="e">
        <f>IF(BG359&lt;270000,○,"")</f>
        <v>#NAME?</v>
      </c>
    </row>
    <row r="360" spans="1:128" s="411" customFormat="1" ht="18" hidden="1" customHeight="1" thickBot="1">
      <c r="A360" s="145" t="str">
        <f t="shared" si="472"/>
        <v/>
      </c>
      <c r="B360" s="158"/>
      <c r="C360" s="31" t="str">
        <f>IF(B360="","",VLOOKUP(B360,学連登録!$C$2:$G$3000,2,FALSE))</f>
        <v/>
      </c>
      <c r="D360" s="32" t="str">
        <f>IF(B360="","",VLOOKUP(B360,学連登録!$C$2:$G$3000,3,FALSE))</f>
        <v/>
      </c>
      <c r="E360" s="33" t="str">
        <f>IF(B360="","",VLOOKUP(B360,学連登録!$C$2:$G$3000,4,FALSE))</f>
        <v/>
      </c>
      <c r="F360" s="383" t="str">
        <f>IF(B360="","",VLOOKUP(B360,学連登録!$C$2:$I$3000,7,FALSE))</f>
        <v/>
      </c>
      <c r="G360" s="159"/>
      <c r="H360" s="853"/>
      <c r="I360" s="854"/>
      <c r="J360" s="160"/>
      <c r="K360" s="825"/>
      <c r="L360" s="826"/>
      <c r="M360" s="160"/>
      <c r="N360" s="819"/>
      <c r="O360" s="820"/>
      <c r="P360" s="159"/>
      <c r="Q360" s="825"/>
      <c r="R360" s="826"/>
      <c r="S360" s="159"/>
      <c r="T360" s="825"/>
      <c r="U360" s="826"/>
      <c r="V360" s="103" t="str">
        <f>IF(B360="","",VLOOKUP(B360,学連登録!$C$2:$H$3000,6,FALSE))</f>
        <v/>
      </c>
      <c r="W360" s="377"/>
      <c r="X360" s="157"/>
      <c r="Y360" s="118" t="str">
        <f t="shared" si="550"/>
        <v/>
      </c>
      <c r="Z360" s="97" t="str">
        <f>IF(G360="","",VLOOKUP(G360,種目名!$O$5:$T$104,3,0))</f>
        <v/>
      </c>
      <c r="AA360" s="99" t="str">
        <f>IF(J360="","",VLOOKUP(J360,種目名!$O$5:$T$104,3,0))</f>
        <v/>
      </c>
      <c r="AB360" s="119" t="str">
        <f>IF(M360="","",VLOOKUP(M360,種目名!$O$5:$T$104,3,0))</f>
        <v/>
      </c>
      <c r="AC360" s="119" t="str">
        <f>IF(P360="","",VLOOKUP(AF360,種目名!$O$5:$T$104,3,0))</f>
        <v/>
      </c>
      <c r="AD360" s="120" t="str">
        <f>IF(S360="","",VLOOKUP(AI360,種目名!$O$5:$T$104,3,0))</f>
        <v/>
      </c>
      <c r="AE360" s="117">
        <f t="shared" si="551"/>
        <v>0</v>
      </c>
      <c r="AF360" s="157" t="str">
        <f t="shared" si="552"/>
        <v/>
      </c>
      <c r="AG360" s="157" t="str">
        <f t="shared" si="553"/>
        <v/>
      </c>
      <c r="AH360" s="117">
        <f t="shared" si="554"/>
        <v>0</v>
      </c>
      <c r="AI360" s="157" t="str">
        <f t="shared" si="555"/>
        <v/>
      </c>
      <c r="AJ360" s="157" t="str">
        <f t="shared" si="556"/>
        <v/>
      </c>
      <c r="AK360" s="390"/>
      <c r="AL360" s="171">
        <f t="shared" si="473"/>
        <v>0</v>
      </c>
      <c r="AM360" s="399">
        <f t="shared" si="474"/>
        <v>0</v>
      </c>
      <c r="AN360" s="399">
        <f>COUNTIF($B$12:B360,B360)</f>
        <v>0</v>
      </c>
      <c r="AO360" s="399"/>
      <c r="AP360" s="399" t="str">
        <f t="shared" si="475"/>
        <v/>
      </c>
      <c r="AQ360" s="399" t="str">
        <f t="shared" si="476"/>
        <v/>
      </c>
      <c r="AR360" s="399" t="str">
        <f t="shared" si="477"/>
        <v/>
      </c>
      <c r="AS360" s="399" t="str">
        <f t="shared" si="478"/>
        <v/>
      </c>
      <c r="AT360" s="399">
        <f t="shared" si="479"/>
        <v>0</v>
      </c>
      <c r="AU360" s="399" t="str">
        <f t="shared" si="480"/>
        <v/>
      </c>
      <c r="AV360" s="399" t="str">
        <f t="shared" si="481"/>
        <v/>
      </c>
      <c r="AW360" s="399" t="str">
        <f t="shared" si="482"/>
        <v/>
      </c>
      <c r="AX360" s="399" t="str">
        <f t="shared" si="483"/>
        <v/>
      </c>
      <c r="AY360" s="399" t="str">
        <f t="shared" si="484"/>
        <v/>
      </c>
      <c r="AZ360" s="399" t="str">
        <f t="shared" si="485"/>
        <v/>
      </c>
      <c r="BA360" s="399" t="str">
        <f t="shared" si="486"/>
        <v/>
      </c>
      <c r="BB360" s="399" t="str">
        <f t="shared" si="487"/>
        <v/>
      </c>
      <c r="BC360" s="399" t="str">
        <f t="shared" si="488"/>
        <v/>
      </c>
      <c r="BD360" s="403" t="str">
        <f t="shared" si="489"/>
        <v/>
      </c>
      <c r="BE360" s="393">
        <f t="shared" si="490"/>
        <v>0</v>
      </c>
      <c r="BF360" s="157"/>
      <c r="BG360" s="399">
        <f t="shared" si="491"/>
        <v>0</v>
      </c>
      <c r="BH360" s="399">
        <f t="shared" si="492"/>
        <v>0</v>
      </c>
      <c r="BI360" s="412">
        <f t="shared" si="493"/>
        <v>0</v>
      </c>
      <c r="BJ360" s="413">
        <f t="shared" si="469"/>
        <v>0</v>
      </c>
      <c r="BK360" s="398" t="str">
        <f t="shared" si="470"/>
        <v>0</v>
      </c>
      <c r="BL360" s="398" t="str">
        <f t="shared" si="471"/>
        <v>0</v>
      </c>
      <c r="BM360" s="412">
        <f t="shared" si="494"/>
        <v>0</v>
      </c>
      <c r="BN360" s="412" t="str">
        <f t="shared" si="495"/>
        <v>0m0</v>
      </c>
      <c r="BO360" s="399">
        <f t="shared" si="496"/>
        <v>0</v>
      </c>
      <c r="BP360" s="399">
        <f t="shared" si="497"/>
        <v>0</v>
      </c>
      <c r="BQ360" s="412">
        <f t="shared" si="498"/>
        <v>0</v>
      </c>
      <c r="BR360" s="413">
        <f t="shared" si="499"/>
        <v>0</v>
      </c>
      <c r="BS360" s="398" t="str">
        <f t="shared" si="500"/>
        <v>0</v>
      </c>
      <c r="BT360" s="398" t="str">
        <f t="shared" si="501"/>
        <v>0</v>
      </c>
      <c r="BU360" s="412">
        <f t="shared" si="502"/>
        <v>0</v>
      </c>
      <c r="BV360" s="412" t="str">
        <f t="shared" si="503"/>
        <v>0m0</v>
      </c>
      <c r="BW360" s="399">
        <f t="shared" si="504"/>
        <v>0</v>
      </c>
      <c r="BX360" s="399">
        <f t="shared" si="505"/>
        <v>0</v>
      </c>
      <c r="BY360" s="412">
        <f t="shared" si="506"/>
        <v>0</v>
      </c>
      <c r="BZ360" s="413">
        <f t="shared" si="507"/>
        <v>0</v>
      </c>
      <c r="CA360" s="398" t="str">
        <f t="shared" si="508"/>
        <v>0</v>
      </c>
      <c r="CB360" s="398" t="str">
        <f t="shared" si="509"/>
        <v>0</v>
      </c>
      <c r="CC360" s="412">
        <f t="shared" si="510"/>
        <v>0</v>
      </c>
      <c r="CD360" s="412" t="str">
        <f t="shared" si="511"/>
        <v>0m0</v>
      </c>
      <c r="CE360" s="399">
        <f t="shared" si="512"/>
        <v>0</v>
      </c>
      <c r="CF360" s="399">
        <f t="shared" si="513"/>
        <v>0</v>
      </c>
      <c r="CG360" s="412">
        <f t="shared" si="514"/>
        <v>0</v>
      </c>
      <c r="CH360" s="413">
        <f t="shared" si="515"/>
        <v>0</v>
      </c>
      <c r="CI360" s="398" t="str">
        <f t="shared" si="516"/>
        <v>0</v>
      </c>
      <c r="CJ360" s="398" t="str">
        <f t="shared" si="517"/>
        <v>0</v>
      </c>
      <c r="CK360" s="412">
        <f t="shared" si="518"/>
        <v>0</v>
      </c>
      <c r="CL360" s="412" t="str">
        <f t="shared" si="519"/>
        <v>0m0</v>
      </c>
      <c r="CM360" s="399">
        <f t="shared" si="520"/>
        <v>0</v>
      </c>
      <c r="CN360" s="399">
        <f t="shared" si="521"/>
        <v>0</v>
      </c>
      <c r="CO360" s="412">
        <f t="shared" si="522"/>
        <v>0</v>
      </c>
      <c r="CP360" s="413">
        <f t="shared" si="523"/>
        <v>0</v>
      </c>
      <c r="CQ360" s="398" t="str">
        <f t="shared" si="524"/>
        <v>0</v>
      </c>
      <c r="CR360" s="398" t="str">
        <f t="shared" si="525"/>
        <v>0</v>
      </c>
      <c r="CS360" s="412">
        <f t="shared" si="526"/>
        <v>0</v>
      </c>
      <c r="CT360" s="412" t="str">
        <f t="shared" si="527"/>
        <v>0m0</v>
      </c>
      <c r="CU360" s="412">
        <f t="shared" si="528"/>
        <v>0</v>
      </c>
      <c r="CV360" s="412">
        <f t="shared" si="529"/>
        <v>0</v>
      </c>
      <c r="CW360" s="412">
        <f t="shared" si="530"/>
        <v>0</v>
      </c>
      <c r="CX360" s="412">
        <f t="shared" si="531"/>
        <v>0</v>
      </c>
      <c r="CY360" s="412">
        <f t="shared" si="532"/>
        <v>0</v>
      </c>
      <c r="CZ360" s="412" t="str">
        <f t="shared" si="533"/>
        <v/>
      </c>
      <c r="DA360" s="412" t="str">
        <f t="shared" si="534"/>
        <v/>
      </c>
      <c r="DB360" s="412" t="str">
        <f t="shared" si="535"/>
        <v/>
      </c>
      <c r="DC360" s="412" t="str">
        <f t="shared" si="536"/>
        <v/>
      </c>
      <c r="DD360" s="412" t="str">
        <f t="shared" si="537"/>
        <v/>
      </c>
      <c r="DE360" s="412"/>
      <c r="DG360" s="412" t="str">
        <f t="shared" si="538"/>
        <v/>
      </c>
      <c r="DH360" s="412" t="str">
        <f t="shared" si="539"/>
        <v/>
      </c>
      <c r="DI360" s="412">
        <f t="shared" si="540"/>
        <v>0</v>
      </c>
      <c r="DJ360" s="412" t="str">
        <f t="shared" si="541"/>
        <v/>
      </c>
      <c r="DK360" s="412" t="str">
        <f t="shared" si="542"/>
        <v/>
      </c>
      <c r="DL360" s="412" t="str">
        <f t="shared" si="543"/>
        <v/>
      </c>
      <c r="DM360" s="412" t="str">
        <f t="shared" si="544"/>
        <v/>
      </c>
      <c r="DN360" s="412" t="str">
        <f t="shared" si="545"/>
        <v/>
      </c>
      <c r="DO360" s="412" t="str">
        <f t="shared" si="546"/>
        <v/>
      </c>
      <c r="DR360" s="494"/>
      <c r="DS360" s="393">
        <f t="shared" si="549"/>
        <v>0</v>
      </c>
      <c r="DT360" s="393">
        <f t="shared" si="547"/>
        <v>0</v>
      </c>
      <c r="DU360" s="411">
        <f t="shared" si="548"/>
        <v>0</v>
      </c>
      <c r="DX360" s="494" t="e">
        <f>IF(BG360&lt;270000,○,"")</f>
        <v>#NAME?</v>
      </c>
    </row>
    <row r="361" spans="1:128" s="411" customFormat="1" ht="18" hidden="1" customHeight="1" thickBot="1">
      <c r="A361" s="145" t="str">
        <f t="shared" si="472"/>
        <v/>
      </c>
      <c r="B361" s="158"/>
      <c r="C361" s="31" t="str">
        <f>IF(B361="","",VLOOKUP(B361,学連登録!$C$2:$G$3000,2,FALSE))</f>
        <v/>
      </c>
      <c r="D361" s="32" t="str">
        <f>IF(B361="","",VLOOKUP(B361,学連登録!$C$2:$G$3000,3,FALSE))</f>
        <v/>
      </c>
      <c r="E361" s="33" t="str">
        <f>IF(B361="","",VLOOKUP(B361,学連登録!$C$2:$G$3000,4,FALSE))</f>
        <v/>
      </c>
      <c r="F361" s="383" t="str">
        <f>IF(B361="","",VLOOKUP(B361,学連登録!$C$2:$I$3000,7,FALSE))</f>
        <v/>
      </c>
      <c r="G361" s="159"/>
      <c r="H361" s="853"/>
      <c r="I361" s="854"/>
      <c r="J361" s="160"/>
      <c r="K361" s="825"/>
      <c r="L361" s="826"/>
      <c r="M361" s="160"/>
      <c r="N361" s="819"/>
      <c r="O361" s="820"/>
      <c r="P361" s="159"/>
      <c r="Q361" s="825"/>
      <c r="R361" s="826"/>
      <c r="S361" s="159"/>
      <c r="T361" s="825"/>
      <c r="U361" s="826"/>
      <c r="V361" s="103" t="str">
        <f>IF(B361="","",VLOOKUP(B361,学連登録!$C$2:$H$3000,6,FALSE))</f>
        <v/>
      </c>
      <c r="W361" s="377"/>
      <c r="X361" s="157"/>
      <c r="Y361" s="118" t="str">
        <f t="shared" si="550"/>
        <v/>
      </c>
      <c r="Z361" s="97" t="str">
        <f>IF(G361="","",VLOOKUP(G361,種目名!$O$5:$T$104,3,0))</f>
        <v/>
      </c>
      <c r="AA361" s="99" t="str">
        <f>IF(J361="","",VLOOKUP(J361,種目名!$O$5:$T$104,3,0))</f>
        <v/>
      </c>
      <c r="AB361" s="119" t="str">
        <f>IF(M361="","",VLOOKUP(M361,種目名!$O$5:$T$104,3,0))</f>
        <v/>
      </c>
      <c r="AC361" s="119" t="str">
        <f>IF(P361="","",VLOOKUP(AF361,種目名!$O$5:$T$104,3,0))</f>
        <v/>
      </c>
      <c r="AD361" s="120" t="str">
        <f>IF(S361="","",VLOOKUP(AI361,種目名!$O$5:$T$104,3,0))</f>
        <v/>
      </c>
      <c r="AE361" s="117">
        <f t="shared" si="551"/>
        <v>0</v>
      </c>
      <c r="AF361" s="157" t="str">
        <f t="shared" si="552"/>
        <v/>
      </c>
      <c r="AG361" s="157" t="str">
        <f t="shared" si="553"/>
        <v/>
      </c>
      <c r="AH361" s="117">
        <f t="shared" si="554"/>
        <v>0</v>
      </c>
      <c r="AI361" s="157" t="str">
        <f t="shared" si="555"/>
        <v/>
      </c>
      <c r="AJ361" s="157" t="str">
        <f t="shared" si="556"/>
        <v/>
      </c>
      <c r="AK361" s="390"/>
      <c r="AL361" s="171">
        <f t="shared" si="473"/>
        <v>0</v>
      </c>
      <c r="AM361" s="399">
        <f t="shared" si="474"/>
        <v>0</v>
      </c>
      <c r="AN361" s="399">
        <f>COUNTIF($B$12:B361,B361)</f>
        <v>0</v>
      </c>
      <c r="AO361" s="399"/>
      <c r="AP361" s="399" t="str">
        <f t="shared" si="475"/>
        <v/>
      </c>
      <c r="AQ361" s="399" t="str">
        <f t="shared" si="476"/>
        <v/>
      </c>
      <c r="AR361" s="399" t="str">
        <f t="shared" si="477"/>
        <v/>
      </c>
      <c r="AS361" s="399" t="str">
        <f t="shared" si="478"/>
        <v/>
      </c>
      <c r="AT361" s="399">
        <f t="shared" si="479"/>
        <v>0</v>
      </c>
      <c r="AU361" s="399" t="str">
        <f t="shared" si="480"/>
        <v/>
      </c>
      <c r="AV361" s="399" t="str">
        <f t="shared" si="481"/>
        <v/>
      </c>
      <c r="AW361" s="399" t="str">
        <f t="shared" si="482"/>
        <v/>
      </c>
      <c r="AX361" s="399" t="str">
        <f t="shared" si="483"/>
        <v/>
      </c>
      <c r="AY361" s="399" t="str">
        <f t="shared" si="484"/>
        <v/>
      </c>
      <c r="AZ361" s="399" t="str">
        <f t="shared" si="485"/>
        <v/>
      </c>
      <c r="BA361" s="399" t="str">
        <f t="shared" si="486"/>
        <v/>
      </c>
      <c r="BB361" s="399" t="str">
        <f t="shared" si="487"/>
        <v/>
      </c>
      <c r="BC361" s="399" t="str">
        <f t="shared" si="488"/>
        <v/>
      </c>
      <c r="BD361" s="403" t="str">
        <f t="shared" si="489"/>
        <v/>
      </c>
      <c r="BE361" s="393">
        <f t="shared" si="490"/>
        <v>0</v>
      </c>
      <c r="BF361" s="157"/>
      <c r="BG361" s="399">
        <f t="shared" si="491"/>
        <v>0</v>
      </c>
      <c r="BH361" s="399">
        <f t="shared" si="492"/>
        <v>0</v>
      </c>
      <c r="BI361" s="412">
        <f t="shared" si="493"/>
        <v>0</v>
      </c>
      <c r="BJ361" s="413">
        <f t="shared" si="469"/>
        <v>0</v>
      </c>
      <c r="BK361" s="398" t="str">
        <f t="shared" si="470"/>
        <v>0</v>
      </c>
      <c r="BL361" s="398" t="str">
        <f t="shared" si="471"/>
        <v>0</v>
      </c>
      <c r="BM361" s="412">
        <f t="shared" si="494"/>
        <v>0</v>
      </c>
      <c r="BN361" s="412" t="str">
        <f t="shared" si="495"/>
        <v>0m0</v>
      </c>
      <c r="BO361" s="399">
        <f t="shared" si="496"/>
        <v>0</v>
      </c>
      <c r="BP361" s="399">
        <f t="shared" si="497"/>
        <v>0</v>
      </c>
      <c r="BQ361" s="412">
        <f t="shared" si="498"/>
        <v>0</v>
      </c>
      <c r="BR361" s="413">
        <f t="shared" si="499"/>
        <v>0</v>
      </c>
      <c r="BS361" s="398" t="str">
        <f t="shared" si="500"/>
        <v>0</v>
      </c>
      <c r="BT361" s="398" t="str">
        <f t="shared" si="501"/>
        <v>0</v>
      </c>
      <c r="BU361" s="412">
        <f t="shared" si="502"/>
        <v>0</v>
      </c>
      <c r="BV361" s="412" t="str">
        <f t="shared" si="503"/>
        <v>0m0</v>
      </c>
      <c r="BW361" s="399">
        <f t="shared" si="504"/>
        <v>0</v>
      </c>
      <c r="BX361" s="399">
        <f t="shared" si="505"/>
        <v>0</v>
      </c>
      <c r="BY361" s="412">
        <f t="shared" si="506"/>
        <v>0</v>
      </c>
      <c r="BZ361" s="413">
        <f t="shared" si="507"/>
        <v>0</v>
      </c>
      <c r="CA361" s="398" t="str">
        <f t="shared" si="508"/>
        <v>0</v>
      </c>
      <c r="CB361" s="398" t="str">
        <f t="shared" si="509"/>
        <v>0</v>
      </c>
      <c r="CC361" s="412">
        <f t="shared" si="510"/>
        <v>0</v>
      </c>
      <c r="CD361" s="412" t="str">
        <f t="shared" si="511"/>
        <v>0m0</v>
      </c>
      <c r="CE361" s="399">
        <f t="shared" si="512"/>
        <v>0</v>
      </c>
      <c r="CF361" s="399">
        <f t="shared" si="513"/>
        <v>0</v>
      </c>
      <c r="CG361" s="412">
        <f t="shared" si="514"/>
        <v>0</v>
      </c>
      <c r="CH361" s="413">
        <f t="shared" si="515"/>
        <v>0</v>
      </c>
      <c r="CI361" s="398" t="str">
        <f t="shared" si="516"/>
        <v>0</v>
      </c>
      <c r="CJ361" s="398" t="str">
        <f t="shared" si="517"/>
        <v>0</v>
      </c>
      <c r="CK361" s="412">
        <f t="shared" si="518"/>
        <v>0</v>
      </c>
      <c r="CL361" s="412" t="str">
        <f t="shared" si="519"/>
        <v>0m0</v>
      </c>
      <c r="CM361" s="399">
        <f t="shared" si="520"/>
        <v>0</v>
      </c>
      <c r="CN361" s="399">
        <f t="shared" si="521"/>
        <v>0</v>
      </c>
      <c r="CO361" s="412">
        <f t="shared" si="522"/>
        <v>0</v>
      </c>
      <c r="CP361" s="413">
        <f t="shared" si="523"/>
        <v>0</v>
      </c>
      <c r="CQ361" s="398" t="str">
        <f t="shared" si="524"/>
        <v>0</v>
      </c>
      <c r="CR361" s="398" t="str">
        <f t="shared" si="525"/>
        <v>0</v>
      </c>
      <c r="CS361" s="412">
        <f t="shared" si="526"/>
        <v>0</v>
      </c>
      <c r="CT361" s="412" t="str">
        <f t="shared" si="527"/>
        <v>0m0</v>
      </c>
      <c r="CU361" s="412">
        <f t="shared" si="528"/>
        <v>0</v>
      </c>
      <c r="CV361" s="412">
        <f t="shared" si="529"/>
        <v>0</v>
      </c>
      <c r="CW361" s="412">
        <f t="shared" si="530"/>
        <v>0</v>
      </c>
      <c r="CX361" s="412">
        <f t="shared" si="531"/>
        <v>0</v>
      </c>
      <c r="CY361" s="412">
        <f t="shared" si="532"/>
        <v>0</v>
      </c>
      <c r="CZ361" s="412" t="str">
        <f t="shared" si="533"/>
        <v/>
      </c>
      <c r="DA361" s="412" t="str">
        <f t="shared" si="534"/>
        <v/>
      </c>
      <c r="DB361" s="412" t="str">
        <f t="shared" si="535"/>
        <v/>
      </c>
      <c r="DC361" s="412" t="str">
        <f t="shared" si="536"/>
        <v/>
      </c>
      <c r="DD361" s="412" t="str">
        <f t="shared" si="537"/>
        <v/>
      </c>
      <c r="DE361" s="412"/>
      <c r="DG361" s="412" t="str">
        <f t="shared" si="538"/>
        <v/>
      </c>
      <c r="DH361" s="412" t="str">
        <f t="shared" si="539"/>
        <v/>
      </c>
      <c r="DI361" s="412">
        <f t="shared" si="540"/>
        <v>0</v>
      </c>
      <c r="DJ361" s="412" t="str">
        <f t="shared" si="541"/>
        <v/>
      </c>
      <c r="DK361" s="412" t="str">
        <f t="shared" si="542"/>
        <v/>
      </c>
      <c r="DL361" s="412" t="str">
        <f t="shared" si="543"/>
        <v/>
      </c>
      <c r="DM361" s="412" t="str">
        <f t="shared" si="544"/>
        <v/>
      </c>
      <c r="DN361" s="412" t="str">
        <f t="shared" si="545"/>
        <v/>
      </c>
      <c r="DO361" s="412" t="str">
        <f t="shared" si="546"/>
        <v/>
      </c>
      <c r="DR361" s="494"/>
      <c r="DS361" s="393">
        <f t="shared" si="549"/>
        <v>0</v>
      </c>
      <c r="DT361" s="393">
        <f t="shared" si="547"/>
        <v>0</v>
      </c>
      <c r="DU361" s="411">
        <f t="shared" si="548"/>
        <v>0</v>
      </c>
      <c r="DX361" s="494" t="e">
        <f>IF(BG361&lt;270000,○,"")</f>
        <v>#NAME?</v>
      </c>
    </row>
    <row r="362" spans="1:128" s="411" customFormat="1" ht="18" hidden="1" customHeight="1" thickBot="1">
      <c r="A362" s="145" t="str">
        <f t="shared" si="472"/>
        <v/>
      </c>
      <c r="B362" s="158"/>
      <c r="C362" s="31" t="str">
        <f>IF(B362="","",VLOOKUP(B362,学連登録!$C$2:$G$3000,2,FALSE))</f>
        <v/>
      </c>
      <c r="D362" s="32" t="str">
        <f>IF(B362="","",VLOOKUP(B362,学連登録!$C$2:$G$3000,3,FALSE))</f>
        <v/>
      </c>
      <c r="E362" s="33" t="str">
        <f>IF(B362="","",VLOOKUP(B362,学連登録!$C$2:$G$3000,4,FALSE))</f>
        <v/>
      </c>
      <c r="F362" s="383" t="str">
        <f>IF(B362="","",VLOOKUP(B362,学連登録!$C$2:$I$3000,7,FALSE))</f>
        <v/>
      </c>
      <c r="G362" s="159"/>
      <c r="H362" s="853"/>
      <c r="I362" s="854"/>
      <c r="J362" s="160"/>
      <c r="K362" s="825"/>
      <c r="L362" s="826"/>
      <c r="M362" s="160"/>
      <c r="N362" s="819"/>
      <c r="O362" s="820"/>
      <c r="P362" s="159"/>
      <c r="Q362" s="825"/>
      <c r="R362" s="826"/>
      <c r="S362" s="159"/>
      <c r="T362" s="825"/>
      <c r="U362" s="826"/>
      <c r="V362" s="103" t="str">
        <f>IF(B362="","",VLOOKUP(B362,学連登録!$C$2:$H$3000,6,FALSE))</f>
        <v/>
      </c>
      <c r="W362" s="377"/>
      <c r="X362" s="157"/>
      <c r="Y362" s="118" t="str">
        <f t="shared" si="550"/>
        <v/>
      </c>
      <c r="Z362" s="97" t="str">
        <f>IF(G362="","",VLOOKUP(G362,種目名!$O$5:$T$104,3,0))</f>
        <v/>
      </c>
      <c r="AA362" s="99" t="str">
        <f>IF(J362="","",VLOOKUP(J362,種目名!$O$5:$T$104,3,0))</f>
        <v/>
      </c>
      <c r="AB362" s="119" t="str">
        <f>IF(M362="","",VLOOKUP(M362,種目名!$O$5:$T$104,3,0))</f>
        <v/>
      </c>
      <c r="AC362" s="119" t="str">
        <f>IF(P362="","",VLOOKUP(AF362,種目名!$O$5:$T$104,3,0))</f>
        <v/>
      </c>
      <c r="AD362" s="120" t="str">
        <f>IF(S362="","",VLOOKUP(AI362,種目名!$O$5:$T$104,3,0))</f>
        <v/>
      </c>
      <c r="AE362" s="117">
        <f t="shared" si="551"/>
        <v>0</v>
      </c>
      <c r="AF362" s="157" t="str">
        <f t="shared" si="552"/>
        <v/>
      </c>
      <c r="AG362" s="157" t="str">
        <f t="shared" si="553"/>
        <v/>
      </c>
      <c r="AH362" s="117">
        <f t="shared" si="554"/>
        <v>0</v>
      </c>
      <c r="AI362" s="157" t="str">
        <f t="shared" si="555"/>
        <v/>
      </c>
      <c r="AJ362" s="157" t="str">
        <f t="shared" si="556"/>
        <v/>
      </c>
      <c r="AK362" s="390"/>
      <c r="AL362" s="171">
        <f t="shared" si="473"/>
        <v>0</v>
      </c>
      <c r="AM362" s="399">
        <f t="shared" si="474"/>
        <v>0</v>
      </c>
      <c r="AN362" s="399">
        <f>COUNTIF($B$12:B362,B362)</f>
        <v>0</v>
      </c>
      <c r="AO362" s="399"/>
      <c r="AP362" s="399" t="str">
        <f t="shared" si="475"/>
        <v/>
      </c>
      <c r="AQ362" s="399" t="str">
        <f t="shared" si="476"/>
        <v/>
      </c>
      <c r="AR362" s="399" t="str">
        <f t="shared" si="477"/>
        <v/>
      </c>
      <c r="AS362" s="399" t="str">
        <f t="shared" si="478"/>
        <v/>
      </c>
      <c r="AT362" s="399">
        <f t="shared" si="479"/>
        <v>0</v>
      </c>
      <c r="AU362" s="399" t="str">
        <f t="shared" si="480"/>
        <v/>
      </c>
      <c r="AV362" s="399" t="str">
        <f t="shared" si="481"/>
        <v/>
      </c>
      <c r="AW362" s="399" t="str">
        <f t="shared" si="482"/>
        <v/>
      </c>
      <c r="AX362" s="399" t="str">
        <f t="shared" si="483"/>
        <v/>
      </c>
      <c r="AY362" s="399" t="str">
        <f t="shared" si="484"/>
        <v/>
      </c>
      <c r="AZ362" s="399" t="str">
        <f t="shared" si="485"/>
        <v/>
      </c>
      <c r="BA362" s="399" t="str">
        <f t="shared" si="486"/>
        <v/>
      </c>
      <c r="BB362" s="399" t="str">
        <f t="shared" si="487"/>
        <v/>
      </c>
      <c r="BC362" s="399" t="str">
        <f t="shared" si="488"/>
        <v/>
      </c>
      <c r="BD362" s="403" t="str">
        <f t="shared" si="489"/>
        <v/>
      </c>
      <c r="BE362" s="393">
        <f t="shared" si="490"/>
        <v>0</v>
      </c>
      <c r="BF362" s="157"/>
      <c r="BG362" s="399">
        <f t="shared" si="491"/>
        <v>0</v>
      </c>
      <c r="BH362" s="399">
        <f t="shared" si="492"/>
        <v>0</v>
      </c>
      <c r="BI362" s="412">
        <f t="shared" si="493"/>
        <v>0</v>
      </c>
      <c r="BJ362" s="413">
        <f t="shared" si="469"/>
        <v>0</v>
      </c>
      <c r="BK362" s="398" t="str">
        <f t="shared" si="470"/>
        <v>0</v>
      </c>
      <c r="BL362" s="398" t="str">
        <f t="shared" si="471"/>
        <v>0</v>
      </c>
      <c r="BM362" s="412">
        <f t="shared" si="494"/>
        <v>0</v>
      </c>
      <c r="BN362" s="412" t="str">
        <f t="shared" si="495"/>
        <v>0m0</v>
      </c>
      <c r="BO362" s="399">
        <f t="shared" si="496"/>
        <v>0</v>
      </c>
      <c r="BP362" s="399">
        <f t="shared" si="497"/>
        <v>0</v>
      </c>
      <c r="BQ362" s="412">
        <f t="shared" si="498"/>
        <v>0</v>
      </c>
      <c r="BR362" s="413">
        <f t="shared" si="499"/>
        <v>0</v>
      </c>
      <c r="BS362" s="398" t="str">
        <f t="shared" si="500"/>
        <v>0</v>
      </c>
      <c r="BT362" s="398" t="str">
        <f t="shared" si="501"/>
        <v>0</v>
      </c>
      <c r="BU362" s="412">
        <f t="shared" si="502"/>
        <v>0</v>
      </c>
      <c r="BV362" s="412" t="str">
        <f t="shared" si="503"/>
        <v>0m0</v>
      </c>
      <c r="BW362" s="399">
        <f t="shared" si="504"/>
        <v>0</v>
      </c>
      <c r="BX362" s="399">
        <f t="shared" si="505"/>
        <v>0</v>
      </c>
      <c r="BY362" s="412">
        <f t="shared" si="506"/>
        <v>0</v>
      </c>
      <c r="BZ362" s="413">
        <f t="shared" si="507"/>
        <v>0</v>
      </c>
      <c r="CA362" s="398" t="str">
        <f t="shared" si="508"/>
        <v>0</v>
      </c>
      <c r="CB362" s="398" t="str">
        <f t="shared" si="509"/>
        <v>0</v>
      </c>
      <c r="CC362" s="412">
        <f t="shared" si="510"/>
        <v>0</v>
      </c>
      <c r="CD362" s="412" t="str">
        <f t="shared" si="511"/>
        <v>0m0</v>
      </c>
      <c r="CE362" s="399">
        <f t="shared" si="512"/>
        <v>0</v>
      </c>
      <c r="CF362" s="399">
        <f t="shared" si="513"/>
        <v>0</v>
      </c>
      <c r="CG362" s="412">
        <f t="shared" si="514"/>
        <v>0</v>
      </c>
      <c r="CH362" s="413">
        <f t="shared" si="515"/>
        <v>0</v>
      </c>
      <c r="CI362" s="398" t="str">
        <f t="shared" si="516"/>
        <v>0</v>
      </c>
      <c r="CJ362" s="398" t="str">
        <f t="shared" si="517"/>
        <v>0</v>
      </c>
      <c r="CK362" s="412">
        <f t="shared" si="518"/>
        <v>0</v>
      </c>
      <c r="CL362" s="412" t="str">
        <f t="shared" si="519"/>
        <v>0m0</v>
      </c>
      <c r="CM362" s="399">
        <f t="shared" si="520"/>
        <v>0</v>
      </c>
      <c r="CN362" s="399">
        <f t="shared" si="521"/>
        <v>0</v>
      </c>
      <c r="CO362" s="412">
        <f t="shared" si="522"/>
        <v>0</v>
      </c>
      <c r="CP362" s="413">
        <f t="shared" si="523"/>
        <v>0</v>
      </c>
      <c r="CQ362" s="398" t="str">
        <f t="shared" si="524"/>
        <v>0</v>
      </c>
      <c r="CR362" s="398" t="str">
        <f t="shared" si="525"/>
        <v>0</v>
      </c>
      <c r="CS362" s="412">
        <f t="shared" si="526"/>
        <v>0</v>
      </c>
      <c r="CT362" s="412" t="str">
        <f t="shared" si="527"/>
        <v>0m0</v>
      </c>
      <c r="CU362" s="412">
        <f t="shared" si="528"/>
        <v>0</v>
      </c>
      <c r="CV362" s="412">
        <f t="shared" si="529"/>
        <v>0</v>
      </c>
      <c r="CW362" s="412">
        <f t="shared" si="530"/>
        <v>0</v>
      </c>
      <c r="CX362" s="412">
        <f t="shared" si="531"/>
        <v>0</v>
      </c>
      <c r="CY362" s="412">
        <f t="shared" si="532"/>
        <v>0</v>
      </c>
      <c r="CZ362" s="412" t="str">
        <f t="shared" si="533"/>
        <v/>
      </c>
      <c r="DA362" s="412" t="str">
        <f t="shared" si="534"/>
        <v/>
      </c>
      <c r="DB362" s="412" t="str">
        <f t="shared" si="535"/>
        <v/>
      </c>
      <c r="DC362" s="412" t="str">
        <f t="shared" si="536"/>
        <v/>
      </c>
      <c r="DD362" s="412" t="str">
        <f t="shared" si="537"/>
        <v/>
      </c>
      <c r="DE362" s="412"/>
      <c r="DG362" s="412" t="str">
        <f t="shared" si="538"/>
        <v/>
      </c>
      <c r="DH362" s="412" t="str">
        <f t="shared" si="539"/>
        <v/>
      </c>
      <c r="DI362" s="412">
        <f t="shared" si="540"/>
        <v>0</v>
      </c>
      <c r="DJ362" s="412" t="str">
        <f t="shared" si="541"/>
        <v/>
      </c>
      <c r="DK362" s="412" t="str">
        <f t="shared" si="542"/>
        <v/>
      </c>
      <c r="DL362" s="412" t="str">
        <f t="shared" si="543"/>
        <v/>
      </c>
      <c r="DM362" s="412" t="str">
        <f t="shared" si="544"/>
        <v/>
      </c>
      <c r="DN362" s="412" t="str">
        <f t="shared" si="545"/>
        <v/>
      </c>
      <c r="DO362" s="412" t="str">
        <f t="shared" si="546"/>
        <v/>
      </c>
      <c r="DR362" s="494"/>
      <c r="DS362" s="393">
        <f t="shared" si="549"/>
        <v>0</v>
      </c>
      <c r="DT362" s="393">
        <f t="shared" si="547"/>
        <v>0</v>
      </c>
      <c r="DU362" s="411">
        <f t="shared" si="548"/>
        <v>0</v>
      </c>
      <c r="DX362" s="494" t="e">
        <f>IF(BG362&lt;270000,○,"")</f>
        <v>#NAME?</v>
      </c>
    </row>
    <row r="363" spans="1:128" s="411" customFormat="1" ht="18" hidden="1" customHeight="1" thickBot="1">
      <c r="A363" s="145" t="str">
        <f t="shared" si="472"/>
        <v/>
      </c>
      <c r="B363" s="158"/>
      <c r="C363" s="31" t="str">
        <f>IF(B363="","",VLOOKUP(B363,学連登録!$C$2:$G$3000,2,FALSE))</f>
        <v/>
      </c>
      <c r="D363" s="32" t="str">
        <f>IF(B363="","",VLOOKUP(B363,学連登録!$C$2:$G$3000,3,FALSE))</f>
        <v/>
      </c>
      <c r="E363" s="33" t="str">
        <f>IF(B363="","",VLOOKUP(B363,学連登録!$C$2:$G$3000,4,FALSE))</f>
        <v/>
      </c>
      <c r="F363" s="383" t="str">
        <f>IF(B363="","",VLOOKUP(B363,学連登録!$C$2:$I$3000,7,FALSE))</f>
        <v/>
      </c>
      <c r="G363" s="159"/>
      <c r="H363" s="853"/>
      <c r="I363" s="854"/>
      <c r="J363" s="160"/>
      <c r="K363" s="825"/>
      <c r="L363" s="826"/>
      <c r="M363" s="160"/>
      <c r="N363" s="819"/>
      <c r="O363" s="820"/>
      <c r="P363" s="159"/>
      <c r="Q363" s="825"/>
      <c r="R363" s="826"/>
      <c r="S363" s="159"/>
      <c r="T363" s="825"/>
      <c r="U363" s="826"/>
      <c r="V363" s="103" t="str">
        <f>IF(B363="","",VLOOKUP(B363,学連登録!$C$2:$H$3000,6,FALSE))</f>
        <v/>
      </c>
      <c r="W363" s="377"/>
      <c r="X363" s="157"/>
      <c r="Y363" s="118" t="str">
        <f t="shared" si="550"/>
        <v/>
      </c>
      <c r="Z363" s="97" t="str">
        <f>IF(G363="","",VLOOKUP(G363,種目名!$O$5:$T$104,3,0))</f>
        <v/>
      </c>
      <c r="AA363" s="99" t="str">
        <f>IF(J363="","",VLOOKUP(J363,種目名!$O$5:$T$104,3,0))</f>
        <v/>
      </c>
      <c r="AB363" s="119" t="str">
        <f>IF(M363="","",VLOOKUP(M363,種目名!$O$5:$T$104,3,0))</f>
        <v/>
      </c>
      <c r="AC363" s="119" t="str">
        <f>IF(P363="","",VLOOKUP(AF363,種目名!$O$5:$T$104,3,0))</f>
        <v/>
      </c>
      <c r="AD363" s="120" t="str">
        <f>IF(S363="","",VLOOKUP(AI363,種目名!$O$5:$T$104,3,0))</f>
        <v/>
      </c>
      <c r="AE363" s="117">
        <f t="shared" si="551"/>
        <v>0</v>
      </c>
      <c r="AF363" s="157" t="str">
        <f t="shared" si="552"/>
        <v/>
      </c>
      <c r="AG363" s="157" t="str">
        <f t="shared" si="553"/>
        <v/>
      </c>
      <c r="AH363" s="117">
        <f t="shared" si="554"/>
        <v>0</v>
      </c>
      <c r="AI363" s="157" t="str">
        <f t="shared" si="555"/>
        <v/>
      </c>
      <c r="AJ363" s="157" t="str">
        <f t="shared" si="556"/>
        <v/>
      </c>
      <c r="AK363" s="390"/>
      <c r="AL363" s="171">
        <f t="shared" si="473"/>
        <v>0</v>
      </c>
      <c r="AM363" s="399">
        <f t="shared" si="474"/>
        <v>0</v>
      </c>
      <c r="AN363" s="399">
        <f>COUNTIF($B$12:B363,B363)</f>
        <v>0</v>
      </c>
      <c r="AO363" s="399"/>
      <c r="AP363" s="399" t="str">
        <f t="shared" si="475"/>
        <v/>
      </c>
      <c r="AQ363" s="399" t="str">
        <f t="shared" si="476"/>
        <v/>
      </c>
      <c r="AR363" s="399" t="str">
        <f t="shared" si="477"/>
        <v/>
      </c>
      <c r="AS363" s="399" t="str">
        <f t="shared" si="478"/>
        <v/>
      </c>
      <c r="AT363" s="399">
        <f t="shared" si="479"/>
        <v>0</v>
      </c>
      <c r="AU363" s="399" t="str">
        <f t="shared" si="480"/>
        <v/>
      </c>
      <c r="AV363" s="399" t="str">
        <f t="shared" si="481"/>
        <v/>
      </c>
      <c r="AW363" s="399" t="str">
        <f t="shared" si="482"/>
        <v/>
      </c>
      <c r="AX363" s="399" t="str">
        <f t="shared" si="483"/>
        <v/>
      </c>
      <c r="AY363" s="399" t="str">
        <f t="shared" si="484"/>
        <v/>
      </c>
      <c r="AZ363" s="399" t="str">
        <f t="shared" si="485"/>
        <v/>
      </c>
      <c r="BA363" s="399" t="str">
        <f t="shared" si="486"/>
        <v/>
      </c>
      <c r="BB363" s="399" t="str">
        <f t="shared" si="487"/>
        <v/>
      </c>
      <c r="BC363" s="399" t="str">
        <f t="shared" si="488"/>
        <v/>
      </c>
      <c r="BD363" s="403" t="str">
        <f t="shared" si="489"/>
        <v/>
      </c>
      <c r="BE363" s="393">
        <f t="shared" si="490"/>
        <v>0</v>
      </c>
      <c r="BF363" s="157"/>
      <c r="BG363" s="399">
        <f t="shared" si="491"/>
        <v>0</v>
      </c>
      <c r="BH363" s="399">
        <f t="shared" si="492"/>
        <v>0</v>
      </c>
      <c r="BI363" s="412">
        <f t="shared" si="493"/>
        <v>0</v>
      </c>
      <c r="BJ363" s="413">
        <f t="shared" si="469"/>
        <v>0</v>
      </c>
      <c r="BK363" s="398" t="str">
        <f t="shared" si="470"/>
        <v>0</v>
      </c>
      <c r="BL363" s="398" t="str">
        <f t="shared" si="471"/>
        <v>0</v>
      </c>
      <c r="BM363" s="412">
        <f t="shared" si="494"/>
        <v>0</v>
      </c>
      <c r="BN363" s="412" t="str">
        <f t="shared" si="495"/>
        <v>0m0</v>
      </c>
      <c r="BO363" s="399">
        <f t="shared" si="496"/>
        <v>0</v>
      </c>
      <c r="BP363" s="399">
        <f t="shared" si="497"/>
        <v>0</v>
      </c>
      <c r="BQ363" s="412">
        <f t="shared" si="498"/>
        <v>0</v>
      </c>
      <c r="BR363" s="413">
        <f t="shared" si="499"/>
        <v>0</v>
      </c>
      <c r="BS363" s="398" t="str">
        <f t="shared" si="500"/>
        <v>0</v>
      </c>
      <c r="BT363" s="398" t="str">
        <f t="shared" si="501"/>
        <v>0</v>
      </c>
      <c r="BU363" s="412">
        <f t="shared" si="502"/>
        <v>0</v>
      </c>
      <c r="BV363" s="412" t="str">
        <f t="shared" si="503"/>
        <v>0m0</v>
      </c>
      <c r="BW363" s="399">
        <f t="shared" si="504"/>
        <v>0</v>
      </c>
      <c r="BX363" s="399">
        <f t="shared" si="505"/>
        <v>0</v>
      </c>
      <c r="BY363" s="412">
        <f t="shared" si="506"/>
        <v>0</v>
      </c>
      <c r="BZ363" s="413">
        <f t="shared" si="507"/>
        <v>0</v>
      </c>
      <c r="CA363" s="398" t="str">
        <f t="shared" si="508"/>
        <v>0</v>
      </c>
      <c r="CB363" s="398" t="str">
        <f t="shared" si="509"/>
        <v>0</v>
      </c>
      <c r="CC363" s="412">
        <f t="shared" si="510"/>
        <v>0</v>
      </c>
      <c r="CD363" s="412" t="str">
        <f t="shared" si="511"/>
        <v>0m0</v>
      </c>
      <c r="CE363" s="399">
        <f t="shared" si="512"/>
        <v>0</v>
      </c>
      <c r="CF363" s="399">
        <f t="shared" si="513"/>
        <v>0</v>
      </c>
      <c r="CG363" s="412">
        <f t="shared" si="514"/>
        <v>0</v>
      </c>
      <c r="CH363" s="413">
        <f t="shared" si="515"/>
        <v>0</v>
      </c>
      <c r="CI363" s="398" t="str">
        <f t="shared" si="516"/>
        <v>0</v>
      </c>
      <c r="CJ363" s="398" t="str">
        <f t="shared" si="517"/>
        <v>0</v>
      </c>
      <c r="CK363" s="412">
        <f t="shared" si="518"/>
        <v>0</v>
      </c>
      <c r="CL363" s="412" t="str">
        <f t="shared" si="519"/>
        <v>0m0</v>
      </c>
      <c r="CM363" s="399">
        <f t="shared" si="520"/>
        <v>0</v>
      </c>
      <c r="CN363" s="399">
        <f t="shared" si="521"/>
        <v>0</v>
      </c>
      <c r="CO363" s="412">
        <f t="shared" si="522"/>
        <v>0</v>
      </c>
      <c r="CP363" s="413">
        <f t="shared" si="523"/>
        <v>0</v>
      </c>
      <c r="CQ363" s="398" t="str">
        <f t="shared" si="524"/>
        <v>0</v>
      </c>
      <c r="CR363" s="398" t="str">
        <f t="shared" si="525"/>
        <v>0</v>
      </c>
      <c r="CS363" s="412">
        <f t="shared" si="526"/>
        <v>0</v>
      </c>
      <c r="CT363" s="412" t="str">
        <f t="shared" si="527"/>
        <v>0m0</v>
      </c>
      <c r="CU363" s="412">
        <f t="shared" si="528"/>
        <v>0</v>
      </c>
      <c r="CV363" s="412">
        <f t="shared" si="529"/>
        <v>0</v>
      </c>
      <c r="CW363" s="412">
        <f t="shared" si="530"/>
        <v>0</v>
      </c>
      <c r="CX363" s="412">
        <f t="shared" si="531"/>
        <v>0</v>
      </c>
      <c r="CY363" s="412">
        <f t="shared" si="532"/>
        <v>0</v>
      </c>
      <c r="CZ363" s="412" t="str">
        <f t="shared" si="533"/>
        <v/>
      </c>
      <c r="DA363" s="412" t="str">
        <f t="shared" si="534"/>
        <v/>
      </c>
      <c r="DB363" s="412" t="str">
        <f t="shared" si="535"/>
        <v/>
      </c>
      <c r="DC363" s="412" t="str">
        <f t="shared" si="536"/>
        <v/>
      </c>
      <c r="DD363" s="412" t="str">
        <f t="shared" si="537"/>
        <v/>
      </c>
      <c r="DE363" s="412"/>
      <c r="DG363" s="412" t="str">
        <f t="shared" si="538"/>
        <v/>
      </c>
      <c r="DH363" s="412" t="str">
        <f t="shared" si="539"/>
        <v/>
      </c>
      <c r="DI363" s="412">
        <f t="shared" si="540"/>
        <v>0</v>
      </c>
      <c r="DJ363" s="412" t="str">
        <f t="shared" si="541"/>
        <v/>
      </c>
      <c r="DK363" s="412" t="str">
        <f t="shared" si="542"/>
        <v/>
      </c>
      <c r="DL363" s="412" t="str">
        <f t="shared" si="543"/>
        <v/>
      </c>
      <c r="DM363" s="412" t="str">
        <f t="shared" si="544"/>
        <v/>
      </c>
      <c r="DN363" s="412" t="str">
        <f t="shared" si="545"/>
        <v/>
      </c>
      <c r="DO363" s="412" t="str">
        <f t="shared" si="546"/>
        <v/>
      </c>
      <c r="DR363" s="494"/>
      <c r="DS363" s="393">
        <f t="shared" si="549"/>
        <v>0</v>
      </c>
      <c r="DT363" s="393">
        <f t="shared" si="547"/>
        <v>0</v>
      </c>
      <c r="DU363" s="411">
        <f t="shared" si="548"/>
        <v>0</v>
      </c>
      <c r="DX363" s="494" t="e">
        <f>IF(BG363&lt;270000,○,"")</f>
        <v>#NAME?</v>
      </c>
    </row>
    <row r="364" spans="1:128" s="411" customFormat="1" ht="18" hidden="1" customHeight="1" thickBot="1">
      <c r="A364" s="145" t="str">
        <f t="shared" si="472"/>
        <v/>
      </c>
      <c r="B364" s="158"/>
      <c r="C364" s="31" t="str">
        <f>IF(B364="","",VLOOKUP(B364,学連登録!$C$2:$G$3000,2,FALSE))</f>
        <v/>
      </c>
      <c r="D364" s="32" t="str">
        <f>IF(B364="","",VLOOKUP(B364,学連登録!$C$2:$G$3000,3,FALSE))</f>
        <v/>
      </c>
      <c r="E364" s="33" t="str">
        <f>IF(B364="","",VLOOKUP(B364,学連登録!$C$2:$G$3000,4,FALSE))</f>
        <v/>
      </c>
      <c r="F364" s="383" t="str">
        <f>IF(B364="","",VLOOKUP(B364,学連登録!$C$2:$I$3000,7,FALSE))</f>
        <v/>
      </c>
      <c r="G364" s="159"/>
      <c r="H364" s="853"/>
      <c r="I364" s="854"/>
      <c r="J364" s="160"/>
      <c r="K364" s="825"/>
      <c r="L364" s="826"/>
      <c r="M364" s="160"/>
      <c r="N364" s="819"/>
      <c r="O364" s="820"/>
      <c r="P364" s="159"/>
      <c r="Q364" s="825"/>
      <c r="R364" s="826"/>
      <c r="S364" s="159"/>
      <c r="T364" s="825"/>
      <c r="U364" s="826"/>
      <c r="V364" s="103" t="str">
        <f>IF(B364="","",VLOOKUP(B364,学連登録!$C$2:$H$3000,6,FALSE))</f>
        <v/>
      </c>
      <c r="W364" s="377"/>
      <c r="X364" s="157"/>
      <c r="Y364" s="118" t="str">
        <f t="shared" si="550"/>
        <v/>
      </c>
      <c r="Z364" s="97" t="str">
        <f>IF(G364="","",VLOOKUP(G364,種目名!$O$5:$T$104,3,0))</f>
        <v/>
      </c>
      <c r="AA364" s="99" t="str">
        <f>IF(J364="","",VLOOKUP(J364,種目名!$O$5:$T$104,3,0))</f>
        <v/>
      </c>
      <c r="AB364" s="119" t="str">
        <f>IF(M364="","",VLOOKUP(M364,種目名!$O$5:$T$104,3,0))</f>
        <v/>
      </c>
      <c r="AC364" s="119" t="str">
        <f>IF(P364="","",VLOOKUP(AF364,種目名!$O$5:$T$104,3,0))</f>
        <v/>
      </c>
      <c r="AD364" s="120" t="str">
        <f>IF(S364="","",VLOOKUP(AI364,種目名!$O$5:$T$104,3,0))</f>
        <v/>
      </c>
      <c r="AE364" s="117">
        <f t="shared" si="551"/>
        <v>0</v>
      </c>
      <c r="AF364" s="157" t="str">
        <f t="shared" si="552"/>
        <v/>
      </c>
      <c r="AG364" s="157" t="str">
        <f t="shared" si="553"/>
        <v/>
      </c>
      <c r="AH364" s="117">
        <f t="shared" si="554"/>
        <v>0</v>
      </c>
      <c r="AI364" s="157" t="str">
        <f t="shared" si="555"/>
        <v/>
      </c>
      <c r="AJ364" s="157" t="str">
        <f t="shared" si="556"/>
        <v/>
      </c>
      <c r="AK364" s="390"/>
      <c r="AL364" s="171">
        <f t="shared" si="473"/>
        <v>0</v>
      </c>
      <c r="AM364" s="399">
        <f t="shared" si="474"/>
        <v>0</v>
      </c>
      <c r="AN364" s="399">
        <f>COUNTIF($B$12:B364,B364)</f>
        <v>0</v>
      </c>
      <c r="AO364" s="399"/>
      <c r="AP364" s="399" t="str">
        <f t="shared" si="475"/>
        <v/>
      </c>
      <c r="AQ364" s="399" t="str">
        <f t="shared" si="476"/>
        <v/>
      </c>
      <c r="AR364" s="399" t="str">
        <f t="shared" si="477"/>
        <v/>
      </c>
      <c r="AS364" s="399" t="str">
        <f t="shared" si="478"/>
        <v/>
      </c>
      <c r="AT364" s="399">
        <f t="shared" si="479"/>
        <v>0</v>
      </c>
      <c r="AU364" s="399" t="str">
        <f t="shared" si="480"/>
        <v/>
      </c>
      <c r="AV364" s="399" t="str">
        <f t="shared" si="481"/>
        <v/>
      </c>
      <c r="AW364" s="399" t="str">
        <f t="shared" si="482"/>
        <v/>
      </c>
      <c r="AX364" s="399" t="str">
        <f t="shared" si="483"/>
        <v/>
      </c>
      <c r="AY364" s="399" t="str">
        <f t="shared" si="484"/>
        <v/>
      </c>
      <c r="AZ364" s="399" t="str">
        <f t="shared" si="485"/>
        <v/>
      </c>
      <c r="BA364" s="399" t="str">
        <f t="shared" si="486"/>
        <v/>
      </c>
      <c r="BB364" s="399" t="str">
        <f t="shared" si="487"/>
        <v/>
      </c>
      <c r="BC364" s="399" t="str">
        <f t="shared" si="488"/>
        <v/>
      </c>
      <c r="BD364" s="403" t="str">
        <f t="shared" si="489"/>
        <v/>
      </c>
      <c r="BE364" s="393">
        <f t="shared" si="490"/>
        <v>0</v>
      </c>
      <c r="BF364" s="157"/>
      <c r="BG364" s="399">
        <f t="shared" si="491"/>
        <v>0</v>
      </c>
      <c r="BH364" s="399">
        <f t="shared" si="492"/>
        <v>0</v>
      </c>
      <c r="BI364" s="412">
        <f t="shared" si="493"/>
        <v>0</v>
      </c>
      <c r="BJ364" s="413">
        <f t="shared" si="469"/>
        <v>0</v>
      </c>
      <c r="BK364" s="398" t="str">
        <f t="shared" si="470"/>
        <v>0</v>
      </c>
      <c r="BL364" s="398" t="str">
        <f t="shared" si="471"/>
        <v>0</v>
      </c>
      <c r="BM364" s="412">
        <f t="shared" si="494"/>
        <v>0</v>
      </c>
      <c r="BN364" s="412" t="str">
        <f t="shared" si="495"/>
        <v>0m0</v>
      </c>
      <c r="BO364" s="399">
        <f t="shared" si="496"/>
        <v>0</v>
      </c>
      <c r="BP364" s="399">
        <f t="shared" si="497"/>
        <v>0</v>
      </c>
      <c r="BQ364" s="412">
        <f t="shared" si="498"/>
        <v>0</v>
      </c>
      <c r="BR364" s="413">
        <f t="shared" si="499"/>
        <v>0</v>
      </c>
      <c r="BS364" s="398" t="str">
        <f t="shared" si="500"/>
        <v>0</v>
      </c>
      <c r="BT364" s="398" t="str">
        <f t="shared" si="501"/>
        <v>0</v>
      </c>
      <c r="BU364" s="412">
        <f t="shared" si="502"/>
        <v>0</v>
      </c>
      <c r="BV364" s="412" t="str">
        <f t="shared" si="503"/>
        <v>0m0</v>
      </c>
      <c r="BW364" s="399">
        <f t="shared" si="504"/>
        <v>0</v>
      </c>
      <c r="BX364" s="399">
        <f t="shared" si="505"/>
        <v>0</v>
      </c>
      <c r="BY364" s="412">
        <f t="shared" si="506"/>
        <v>0</v>
      </c>
      <c r="BZ364" s="413">
        <f t="shared" si="507"/>
        <v>0</v>
      </c>
      <c r="CA364" s="398" t="str">
        <f t="shared" si="508"/>
        <v>0</v>
      </c>
      <c r="CB364" s="398" t="str">
        <f t="shared" si="509"/>
        <v>0</v>
      </c>
      <c r="CC364" s="412">
        <f t="shared" si="510"/>
        <v>0</v>
      </c>
      <c r="CD364" s="412" t="str">
        <f t="shared" si="511"/>
        <v>0m0</v>
      </c>
      <c r="CE364" s="399">
        <f t="shared" si="512"/>
        <v>0</v>
      </c>
      <c r="CF364" s="399">
        <f t="shared" si="513"/>
        <v>0</v>
      </c>
      <c r="CG364" s="412">
        <f t="shared" si="514"/>
        <v>0</v>
      </c>
      <c r="CH364" s="413">
        <f t="shared" si="515"/>
        <v>0</v>
      </c>
      <c r="CI364" s="398" t="str">
        <f t="shared" si="516"/>
        <v>0</v>
      </c>
      <c r="CJ364" s="398" t="str">
        <f t="shared" si="517"/>
        <v>0</v>
      </c>
      <c r="CK364" s="412">
        <f t="shared" si="518"/>
        <v>0</v>
      </c>
      <c r="CL364" s="412" t="str">
        <f t="shared" si="519"/>
        <v>0m0</v>
      </c>
      <c r="CM364" s="399">
        <f t="shared" si="520"/>
        <v>0</v>
      </c>
      <c r="CN364" s="399">
        <f t="shared" si="521"/>
        <v>0</v>
      </c>
      <c r="CO364" s="412">
        <f t="shared" si="522"/>
        <v>0</v>
      </c>
      <c r="CP364" s="413">
        <f t="shared" si="523"/>
        <v>0</v>
      </c>
      <c r="CQ364" s="398" t="str">
        <f t="shared" si="524"/>
        <v>0</v>
      </c>
      <c r="CR364" s="398" t="str">
        <f t="shared" si="525"/>
        <v>0</v>
      </c>
      <c r="CS364" s="412">
        <f t="shared" si="526"/>
        <v>0</v>
      </c>
      <c r="CT364" s="412" t="str">
        <f t="shared" si="527"/>
        <v>0m0</v>
      </c>
      <c r="CU364" s="412">
        <f t="shared" si="528"/>
        <v>0</v>
      </c>
      <c r="CV364" s="412">
        <f t="shared" si="529"/>
        <v>0</v>
      </c>
      <c r="CW364" s="412">
        <f t="shared" si="530"/>
        <v>0</v>
      </c>
      <c r="CX364" s="412">
        <f t="shared" si="531"/>
        <v>0</v>
      </c>
      <c r="CY364" s="412">
        <f t="shared" si="532"/>
        <v>0</v>
      </c>
      <c r="CZ364" s="412" t="str">
        <f t="shared" si="533"/>
        <v/>
      </c>
      <c r="DA364" s="412" t="str">
        <f t="shared" si="534"/>
        <v/>
      </c>
      <c r="DB364" s="412" t="str">
        <f t="shared" si="535"/>
        <v/>
      </c>
      <c r="DC364" s="412" t="str">
        <f t="shared" si="536"/>
        <v/>
      </c>
      <c r="DD364" s="412" t="str">
        <f t="shared" si="537"/>
        <v/>
      </c>
      <c r="DE364" s="412"/>
      <c r="DG364" s="412" t="str">
        <f t="shared" si="538"/>
        <v/>
      </c>
      <c r="DH364" s="412" t="str">
        <f t="shared" si="539"/>
        <v/>
      </c>
      <c r="DI364" s="412">
        <f t="shared" si="540"/>
        <v>0</v>
      </c>
      <c r="DJ364" s="412" t="str">
        <f t="shared" si="541"/>
        <v/>
      </c>
      <c r="DK364" s="412" t="str">
        <f t="shared" si="542"/>
        <v/>
      </c>
      <c r="DL364" s="412" t="str">
        <f t="shared" si="543"/>
        <v/>
      </c>
      <c r="DM364" s="412" t="str">
        <f t="shared" si="544"/>
        <v/>
      </c>
      <c r="DN364" s="412" t="str">
        <f t="shared" si="545"/>
        <v/>
      </c>
      <c r="DO364" s="412" t="str">
        <f t="shared" si="546"/>
        <v/>
      </c>
      <c r="DR364" s="494"/>
      <c r="DS364" s="393">
        <f t="shared" si="549"/>
        <v>0</v>
      </c>
      <c r="DT364" s="393">
        <f t="shared" si="547"/>
        <v>0</v>
      </c>
      <c r="DU364" s="411">
        <f t="shared" si="548"/>
        <v>0</v>
      </c>
      <c r="DX364" s="494" t="e">
        <f>IF(BG364&lt;270000,○,"")</f>
        <v>#NAME?</v>
      </c>
    </row>
    <row r="365" spans="1:128" s="411" customFormat="1" ht="18" hidden="1" customHeight="1" thickBot="1">
      <c r="A365" s="145" t="str">
        <f t="shared" si="472"/>
        <v/>
      </c>
      <c r="B365" s="158"/>
      <c r="C365" s="31" t="str">
        <f>IF(B365="","",VLOOKUP(B365,学連登録!$C$2:$G$3000,2,FALSE))</f>
        <v/>
      </c>
      <c r="D365" s="32" t="str">
        <f>IF(B365="","",VLOOKUP(B365,学連登録!$C$2:$G$3000,3,FALSE))</f>
        <v/>
      </c>
      <c r="E365" s="33" t="str">
        <f>IF(B365="","",VLOOKUP(B365,学連登録!$C$2:$G$3000,4,FALSE))</f>
        <v/>
      </c>
      <c r="F365" s="383" t="str">
        <f>IF(B365="","",VLOOKUP(B365,学連登録!$C$2:$I$3000,7,FALSE))</f>
        <v/>
      </c>
      <c r="G365" s="159"/>
      <c r="H365" s="853"/>
      <c r="I365" s="854"/>
      <c r="J365" s="160"/>
      <c r="K365" s="825"/>
      <c r="L365" s="826"/>
      <c r="M365" s="160"/>
      <c r="N365" s="819"/>
      <c r="O365" s="820"/>
      <c r="P365" s="159"/>
      <c r="Q365" s="825"/>
      <c r="R365" s="826"/>
      <c r="S365" s="159"/>
      <c r="T365" s="825"/>
      <c r="U365" s="826"/>
      <c r="V365" s="103" t="str">
        <f>IF(B365="","",VLOOKUP(B365,学連登録!$C$2:$H$3000,6,FALSE))</f>
        <v/>
      </c>
      <c r="W365" s="377"/>
      <c r="X365" s="157"/>
      <c r="Y365" s="118" t="str">
        <f t="shared" si="550"/>
        <v/>
      </c>
      <c r="Z365" s="97" t="str">
        <f>IF(G365="","",VLOOKUP(G365,種目名!$O$5:$T$104,3,0))</f>
        <v/>
      </c>
      <c r="AA365" s="99" t="str">
        <f>IF(J365="","",VLOOKUP(J365,種目名!$O$5:$T$104,3,0))</f>
        <v/>
      </c>
      <c r="AB365" s="119" t="str">
        <f>IF(M365="","",VLOOKUP(M365,種目名!$O$5:$T$104,3,0))</f>
        <v/>
      </c>
      <c r="AC365" s="119" t="str">
        <f>IF(P365="","",VLOOKUP(AF365,種目名!$O$5:$T$104,3,0))</f>
        <v/>
      </c>
      <c r="AD365" s="120" t="str">
        <f>IF(S365="","",VLOOKUP(AI365,種目名!$O$5:$T$104,3,0))</f>
        <v/>
      </c>
      <c r="AE365" s="117">
        <f t="shared" si="551"/>
        <v>0</v>
      </c>
      <c r="AF365" s="157" t="str">
        <f t="shared" si="552"/>
        <v/>
      </c>
      <c r="AG365" s="157" t="str">
        <f t="shared" si="553"/>
        <v/>
      </c>
      <c r="AH365" s="117">
        <f t="shared" si="554"/>
        <v>0</v>
      </c>
      <c r="AI365" s="157" t="str">
        <f t="shared" si="555"/>
        <v/>
      </c>
      <c r="AJ365" s="157" t="str">
        <f t="shared" si="556"/>
        <v/>
      </c>
      <c r="AK365" s="390"/>
      <c r="AL365" s="171">
        <f t="shared" si="473"/>
        <v>0</v>
      </c>
      <c r="AM365" s="399">
        <f t="shared" si="474"/>
        <v>0</v>
      </c>
      <c r="AN365" s="399">
        <f>COUNTIF($B$12:B365,B365)</f>
        <v>0</v>
      </c>
      <c r="AO365" s="399"/>
      <c r="AP365" s="399" t="str">
        <f t="shared" si="475"/>
        <v/>
      </c>
      <c r="AQ365" s="399" t="str">
        <f t="shared" si="476"/>
        <v/>
      </c>
      <c r="AR365" s="399" t="str">
        <f t="shared" si="477"/>
        <v/>
      </c>
      <c r="AS365" s="399" t="str">
        <f t="shared" si="478"/>
        <v/>
      </c>
      <c r="AT365" s="399">
        <f t="shared" si="479"/>
        <v>0</v>
      </c>
      <c r="AU365" s="399" t="str">
        <f t="shared" si="480"/>
        <v/>
      </c>
      <c r="AV365" s="399" t="str">
        <f t="shared" si="481"/>
        <v/>
      </c>
      <c r="AW365" s="399" t="str">
        <f t="shared" si="482"/>
        <v/>
      </c>
      <c r="AX365" s="399" t="str">
        <f t="shared" si="483"/>
        <v/>
      </c>
      <c r="AY365" s="399" t="str">
        <f t="shared" si="484"/>
        <v/>
      </c>
      <c r="AZ365" s="399" t="str">
        <f t="shared" si="485"/>
        <v/>
      </c>
      <c r="BA365" s="399" t="str">
        <f t="shared" si="486"/>
        <v/>
      </c>
      <c r="BB365" s="399" t="str">
        <f t="shared" si="487"/>
        <v/>
      </c>
      <c r="BC365" s="399" t="str">
        <f t="shared" si="488"/>
        <v/>
      </c>
      <c r="BD365" s="403" t="str">
        <f t="shared" si="489"/>
        <v/>
      </c>
      <c r="BE365" s="393">
        <f t="shared" si="490"/>
        <v>0</v>
      </c>
      <c r="BF365" s="157"/>
      <c r="BG365" s="399">
        <f t="shared" si="491"/>
        <v>0</v>
      </c>
      <c r="BH365" s="399">
        <f t="shared" si="492"/>
        <v>0</v>
      </c>
      <c r="BI365" s="412">
        <f t="shared" si="493"/>
        <v>0</v>
      </c>
      <c r="BJ365" s="413">
        <f t="shared" si="469"/>
        <v>0</v>
      </c>
      <c r="BK365" s="398" t="str">
        <f t="shared" si="470"/>
        <v>0</v>
      </c>
      <c r="BL365" s="398" t="str">
        <f t="shared" si="471"/>
        <v>0</v>
      </c>
      <c r="BM365" s="412">
        <f t="shared" si="494"/>
        <v>0</v>
      </c>
      <c r="BN365" s="412" t="str">
        <f t="shared" si="495"/>
        <v>0m0</v>
      </c>
      <c r="BO365" s="399">
        <f t="shared" si="496"/>
        <v>0</v>
      </c>
      <c r="BP365" s="399">
        <f t="shared" si="497"/>
        <v>0</v>
      </c>
      <c r="BQ365" s="412">
        <f t="shared" si="498"/>
        <v>0</v>
      </c>
      <c r="BR365" s="413">
        <f t="shared" si="499"/>
        <v>0</v>
      </c>
      <c r="BS365" s="398" t="str">
        <f t="shared" si="500"/>
        <v>0</v>
      </c>
      <c r="BT365" s="398" t="str">
        <f t="shared" si="501"/>
        <v>0</v>
      </c>
      <c r="BU365" s="412">
        <f t="shared" si="502"/>
        <v>0</v>
      </c>
      <c r="BV365" s="412" t="str">
        <f t="shared" si="503"/>
        <v>0m0</v>
      </c>
      <c r="BW365" s="399">
        <f t="shared" si="504"/>
        <v>0</v>
      </c>
      <c r="BX365" s="399">
        <f t="shared" si="505"/>
        <v>0</v>
      </c>
      <c r="BY365" s="412">
        <f t="shared" si="506"/>
        <v>0</v>
      </c>
      <c r="BZ365" s="413">
        <f t="shared" si="507"/>
        <v>0</v>
      </c>
      <c r="CA365" s="398" t="str">
        <f t="shared" si="508"/>
        <v>0</v>
      </c>
      <c r="CB365" s="398" t="str">
        <f t="shared" si="509"/>
        <v>0</v>
      </c>
      <c r="CC365" s="412">
        <f t="shared" si="510"/>
        <v>0</v>
      </c>
      <c r="CD365" s="412" t="str">
        <f t="shared" si="511"/>
        <v>0m0</v>
      </c>
      <c r="CE365" s="399">
        <f t="shared" si="512"/>
        <v>0</v>
      </c>
      <c r="CF365" s="399">
        <f t="shared" si="513"/>
        <v>0</v>
      </c>
      <c r="CG365" s="412">
        <f t="shared" si="514"/>
        <v>0</v>
      </c>
      <c r="CH365" s="413">
        <f t="shared" si="515"/>
        <v>0</v>
      </c>
      <c r="CI365" s="398" t="str">
        <f t="shared" si="516"/>
        <v>0</v>
      </c>
      <c r="CJ365" s="398" t="str">
        <f t="shared" si="517"/>
        <v>0</v>
      </c>
      <c r="CK365" s="412">
        <f t="shared" si="518"/>
        <v>0</v>
      </c>
      <c r="CL365" s="412" t="str">
        <f t="shared" si="519"/>
        <v>0m0</v>
      </c>
      <c r="CM365" s="399">
        <f t="shared" si="520"/>
        <v>0</v>
      </c>
      <c r="CN365" s="399">
        <f t="shared" si="521"/>
        <v>0</v>
      </c>
      <c r="CO365" s="412">
        <f t="shared" si="522"/>
        <v>0</v>
      </c>
      <c r="CP365" s="413">
        <f t="shared" si="523"/>
        <v>0</v>
      </c>
      <c r="CQ365" s="398" t="str">
        <f t="shared" si="524"/>
        <v>0</v>
      </c>
      <c r="CR365" s="398" t="str">
        <f t="shared" si="525"/>
        <v>0</v>
      </c>
      <c r="CS365" s="412">
        <f t="shared" si="526"/>
        <v>0</v>
      </c>
      <c r="CT365" s="412" t="str">
        <f t="shared" si="527"/>
        <v>0m0</v>
      </c>
      <c r="CU365" s="412">
        <f t="shared" si="528"/>
        <v>0</v>
      </c>
      <c r="CV365" s="412">
        <f t="shared" si="529"/>
        <v>0</v>
      </c>
      <c r="CW365" s="412">
        <f t="shared" si="530"/>
        <v>0</v>
      </c>
      <c r="CX365" s="412">
        <f t="shared" si="531"/>
        <v>0</v>
      </c>
      <c r="CY365" s="412">
        <f t="shared" si="532"/>
        <v>0</v>
      </c>
      <c r="CZ365" s="412" t="str">
        <f t="shared" si="533"/>
        <v/>
      </c>
      <c r="DA365" s="412" t="str">
        <f t="shared" si="534"/>
        <v/>
      </c>
      <c r="DB365" s="412" t="str">
        <f t="shared" si="535"/>
        <v/>
      </c>
      <c r="DC365" s="412" t="str">
        <f t="shared" si="536"/>
        <v/>
      </c>
      <c r="DD365" s="412" t="str">
        <f t="shared" si="537"/>
        <v/>
      </c>
      <c r="DE365" s="412"/>
      <c r="DG365" s="412" t="str">
        <f t="shared" si="538"/>
        <v/>
      </c>
      <c r="DH365" s="412" t="str">
        <f t="shared" si="539"/>
        <v/>
      </c>
      <c r="DI365" s="412">
        <f t="shared" si="540"/>
        <v>0</v>
      </c>
      <c r="DJ365" s="412" t="str">
        <f t="shared" si="541"/>
        <v/>
      </c>
      <c r="DK365" s="412" t="str">
        <f t="shared" si="542"/>
        <v/>
      </c>
      <c r="DL365" s="412" t="str">
        <f t="shared" si="543"/>
        <v/>
      </c>
      <c r="DM365" s="412" t="str">
        <f t="shared" si="544"/>
        <v/>
      </c>
      <c r="DN365" s="412" t="str">
        <f t="shared" si="545"/>
        <v/>
      </c>
      <c r="DO365" s="412" t="str">
        <f t="shared" si="546"/>
        <v/>
      </c>
      <c r="DR365" s="494"/>
      <c r="DS365" s="393">
        <f t="shared" si="549"/>
        <v>0</v>
      </c>
      <c r="DT365" s="393">
        <f t="shared" si="547"/>
        <v>0</v>
      </c>
      <c r="DU365" s="411">
        <f t="shared" si="548"/>
        <v>0</v>
      </c>
      <c r="DX365" s="494" t="e">
        <f>IF(BG365&lt;270000,○,"")</f>
        <v>#NAME?</v>
      </c>
    </row>
    <row r="366" spans="1:128" s="411" customFormat="1" ht="18" hidden="1" customHeight="1" thickBot="1">
      <c r="A366" s="145" t="str">
        <f t="shared" si="472"/>
        <v/>
      </c>
      <c r="B366" s="158"/>
      <c r="C366" s="31" t="str">
        <f>IF(B366="","",VLOOKUP(B366,学連登録!$C$2:$G$3000,2,FALSE))</f>
        <v/>
      </c>
      <c r="D366" s="32" t="str">
        <f>IF(B366="","",VLOOKUP(B366,学連登録!$C$2:$G$3000,3,FALSE))</f>
        <v/>
      </c>
      <c r="E366" s="33" t="str">
        <f>IF(B366="","",VLOOKUP(B366,学連登録!$C$2:$G$3000,4,FALSE))</f>
        <v/>
      </c>
      <c r="F366" s="383" t="str">
        <f>IF(B366="","",VLOOKUP(B366,学連登録!$C$2:$I$3000,7,FALSE))</f>
        <v/>
      </c>
      <c r="G366" s="159"/>
      <c r="H366" s="853"/>
      <c r="I366" s="854"/>
      <c r="J366" s="160"/>
      <c r="K366" s="825"/>
      <c r="L366" s="826"/>
      <c r="M366" s="160"/>
      <c r="N366" s="819"/>
      <c r="O366" s="820"/>
      <c r="P366" s="159"/>
      <c r="Q366" s="825"/>
      <c r="R366" s="826"/>
      <c r="S366" s="159"/>
      <c r="T366" s="825"/>
      <c r="U366" s="826"/>
      <c r="V366" s="103" t="str">
        <f>IF(B366="","",VLOOKUP(B366,学連登録!$C$2:$H$3000,6,FALSE))</f>
        <v/>
      </c>
      <c r="W366" s="377"/>
      <c r="X366" s="157"/>
      <c r="Y366" s="118" t="str">
        <f t="shared" si="550"/>
        <v/>
      </c>
      <c r="Z366" s="97" t="str">
        <f>IF(G366="","",VLOOKUP(G366,種目名!$O$5:$T$104,3,0))</f>
        <v/>
      </c>
      <c r="AA366" s="99" t="str">
        <f>IF(J366="","",VLOOKUP(J366,種目名!$O$5:$T$104,3,0))</f>
        <v/>
      </c>
      <c r="AB366" s="119" t="str">
        <f>IF(M366="","",VLOOKUP(M366,種目名!$O$5:$T$104,3,0))</f>
        <v/>
      </c>
      <c r="AC366" s="119" t="str">
        <f>IF(P366="","",VLOOKUP(AF366,種目名!$O$5:$T$104,3,0))</f>
        <v/>
      </c>
      <c r="AD366" s="120" t="str">
        <f>IF(S366="","",VLOOKUP(AI366,種目名!$O$5:$T$104,3,0))</f>
        <v/>
      </c>
      <c r="AE366" s="117">
        <f t="shared" si="551"/>
        <v>0</v>
      </c>
      <c r="AF366" s="157" t="str">
        <f t="shared" si="552"/>
        <v/>
      </c>
      <c r="AG366" s="157" t="str">
        <f t="shared" si="553"/>
        <v/>
      </c>
      <c r="AH366" s="117">
        <f t="shared" si="554"/>
        <v>0</v>
      </c>
      <c r="AI366" s="157" t="str">
        <f t="shared" si="555"/>
        <v/>
      </c>
      <c r="AJ366" s="157" t="str">
        <f t="shared" si="556"/>
        <v/>
      </c>
      <c r="AK366" s="390"/>
      <c r="AL366" s="171">
        <f t="shared" si="473"/>
        <v>0</v>
      </c>
      <c r="AM366" s="399">
        <f t="shared" si="474"/>
        <v>0</v>
      </c>
      <c r="AN366" s="399">
        <f>COUNTIF($B$12:B366,B366)</f>
        <v>0</v>
      </c>
      <c r="AO366" s="399"/>
      <c r="AP366" s="399" t="str">
        <f t="shared" si="475"/>
        <v/>
      </c>
      <c r="AQ366" s="399" t="str">
        <f t="shared" si="476"/>
        <v/>
      </c>
      <c r="AR366" s="399" t="str">
        <f t="shared" si="477"/>
        <v/>
      </c>
      <c r="AS366" s="399" t="str">
        <f t="shared" si="478"/>
        <v/>
      </c>
      <c r="AT366" s="399">
        <f t="shared" si="479"/>
        <v>0</v>
      </c>
      <c r="AU366" s="399" t="str">
        <f t="shared" si="480"/>
        <v/>
      </c>
      <c r="AV366" s="399" t="str">
        <f t="shared" si="481"/>
        <v/>
      </c>
      <c r="AW366" s="399" t="str">
        <f t="shared" si="482"/>
        <v/>
      </c>
      <c r="AX366" s="399" t="str">
        <f t="shared" si="483"/>
        <v/>
      </c>
      <c r="AY366" s="399" t="str">
        <f t="shared" si="484"/>
        <v/>
      </c>
      <c r="AZ366" s="399" t="str">
        <f t="shared" si="485"/>
        <v/>
      </c>
      <c r="BA366" s="399" t="str">
        <f t="shared" si="486"/>
        <v/>
      </c>
      <c r="BB366" s="399" t="str">
        <f t="shared" si="487"/>
        <v/>
      </c>
      <c r="BC366" s="399" t="str">
        <f t="shared" si="488"/>
        <v/>
      </c>
      <c r="BD366" s="403" t="str">
        <f t="shared" si="489"/>
        <v/>
      </c>
      <c r="BE366" s="393">
        <f t="shared" si="490"/>
        <v>0</v>
      </c>
      <c r="BF366" s="157"/>
      <c r="BG366" s="399">
        <f t="shared" si="491"/>
        <v>0</v>
      </c>
      <c r="BH366" s="399">
        <f t="shared" si="492"/>
        <v>0</v>
      </c>
      <c r="BI366" s="412">
        <f t="shared" si="493"/>
        <v>0</v>
      </c>
      <c r="BJ366" s="413">
        <f t="shared" si="469"/>
        <v>0</v>
      </c>
      <c r="BK366" s="398" t="str">
        <f t="shared" si="470"/>
        <v>0</v>
      </c>
      <c r="BL366" s="398" t="str">
        <f t="shared" si="471"/>
        <v>0</v>
      </c>
      <c r="BM366" s="412">
        <f t="shared" si="494"/>
        <v>0</v>
      </c>
      <c r="BN366" s="412" t="str">
        <f t="shared" si="495"/>
        <v>0m0</v>
      </c>
      <c r="BO366" s="399">
        <f t="shared" si="496"/>
        <v>0</v>
      </c>
      <c r="BP366" s="399">
        <f t="shared" si="497"/>
        <v>0</v>
      </c>
      <c r="BQ366" s="412">
        <f t="shared" si="498"/>
        <v>0</v>
      </c>
      <c r="BR366" s="413">
        <f t="shared" si="499"/>
        <v>0</v>
      </c>
      <c r="BS366" s="398" t="str">
        <f t="shared" si="500"/>
        <v>0</v>
      </c>
      <c r="BT366" s="398" t="str">
        <f t="shared" si="501"/>
        <v>0</v>
      </c>
      <c r="BU366" s="412">
        <f t="shared" si="502"/>
        <v>0</v>
      </c>
      <c r="BV366" s="412" t="str">
        <f t="shared" si="503"/>
        <v>0m0</v>
      </c>
      <c r="BW366" s="399">
        <f t="shared" si="504"/>
        <v>0</v>
      </c>
      <c r="BX366" s="399">
        <f t="shared" si="505"/>
        <v>0</v>
      </c>
      <c r="BY366" s="412">
        <f t="shared" si="506"/>
        <v>0</v>
      </c>
      <c r="BZ366" s="413">
        <f t="shared" si="507"/>
        <v>0</v>
      </c>
      <c r="CA366" s="398" t="str">
        <f t="shared" si="508"/>
        <v>0</v>
      </c>
      <c r="CB366" s="398" t="str">
        <f t="shared" si="509"/>
        <v>0</v>
      </c>
      <c r="CC366" s="412">
        <f t="shared" si="510"/>
        <v>0</v>
      </c>
      <c r="CD366" s="412" t="str">
        <f t="shared" si="511"/>
        <v>0m0</v>
      </c>
      <c r="CE366" s="399">
        <f t="shared" si="512"/>
        <v>0</v>
      </c>
      <c r="CF366" s="399">
        <f t="shared" si="513"/>
        <v>0</v>
      </c>
      <c r="CG366" s="412">
        <f t="shared" si="514"/>
        <v>0</v>
      </c>
      <c r="CH366" s="413">
        <f t="shared" si="515"/>
        <v>0</v>
      </c>
      <c r="CI366" s="398" t="str">
        <f t="shared" si="516"/>
        <v>0</v>
      </c>
      <c r="CJ366" s="398" t="str">
        <f t="shared" si="517"/>
        <v>0</v>
      </c>
      <c r="CK366" s="412">
        <f t="shared" si="518"/>
        <v>0</v>
      </c>
      <c r="CL366" s="412" t="str">
        <f t="shared" si="519"/>
        <v>0m0</v>
      </c>
      <c r="CM366" s="399">
        <f t="shared" si="520"/>
        <v>0</v>
      </c>
      <c r="CN366" s="399">
        <f t="shared" si="521"/>
        <v>0</v>
      </c>
      <c r="CO366" s="412">
        <f t="shared" si="522"/>
        <v>0</v>
      </c>
      <c r="CP366" s="413">
        <f t="shared" si="523"/>
        <v>0</v>
      </c>
      <c r="CQ366" s="398" t="str">
        <f t="shared" si="524"/>
        <v>0</v>
      </c>
      <c r="CR366" s="398" t="str">
        <f t="shared" si="525"/>
        <v>0</v>
      </c>
      <c r="CS366" s="412">
        <f t="shared" si="526"/>
        <v>0</v>
      </c>
      <c r="CT366" s="412" t="str">
        <f t="shared" si="527"/>
        <v>0m0</v>
      </c>
      <c r="CU366" s="412">
        <f t="shared" si="528"/>
        <v>0</v>
      </c>
      <c r="CV366" s="412">
        <f t="shared" si="529"/>
        <v>0</v>
      </c>
      <c r="CW366" s="412">
        <f t="shared" si="530"/>
        <v>0</v>
      </c>
      <c r="CX366" s="412">
        <f t="shared" si="531"/>
        <v>0</v>
      </c>
      <c r="CY366" s="412">
        <f t="shared" si="532"/>
        <v>0</v>
      </c>
      <c r="CZ366" s="412" t="str">
        <f t="shared" si="533"/>
        <v/>
      </c>
      <c r="DA366" s="412" t="str">
        <f t="shared" si="534"/>
        <v/>
      </c>
      <c r="DB366" s="412" t="str">
        <f t="shared" si="535"/>
        <v/>
      </c>
      <c r="DC366" s="412" t="str">
        <f t="shared" si="536"/>
        <v/>
      </c>
      <c r="DD366" s="412" t="str">
        <f t="shared" si="537"/>
        <v/>
      </c>
      <c r="DE366" s="412"/>
      <c r="DG366" s="412" t="str">
        <f t="shared" si="538"/>
        <v/>
      </c>
      <c r="DH366" s="412" t="str">
        <f t="shared" si="539"/>
        <v/>
      </c>
      <c r="DI366" s="412">
        <f t="shared" si="540"/>
        <v>0</v>
      </c>
      <c r="DJ366" s="412" t="str">
        <f t="shared" si="541"/>
        <v/>
      </c>
      <c r="DK366" s="412" t="str">
        <f t="shared" si="542"/>
        <v/>
      </c>
      <c r="DL366" s="412" t="str">
        <f t="shared" si="543"/>
        <v/>
      </c>
      <c r="DM366" s="412" t="str">
        <f t="shared" si="544"/>
        <v/>
      </c>
      <c r="DN366" s="412" t="str">
        <f t="shared" si="545"/>
        <v/>
      </c>
      <c r="DO366" s="412" t="str">
        <f t="shared" si="546"/>
        <v/>
      </c>
      <c r="DR366" s="494"/>
      <c r="DS366" s="393">
        <f t="shared" si="549"/>
        <v>0</v>
      </c>
      <c r="DT366" s="393">
        <f t="shared" si="547"/>
        <v>0</v>
      </c>
      <c r="DU366" s="411">
        <f t="shared" si="548"/>
        <v>0</v>
      </c>
      <c r="DX366" s="494" t="e">
        <f>IF(BG366&lt;270000,○,"")</f>
        <v>#NAME?</v>
      </c>
    </row>
    <row r="367" spans="1:128" s="411" customFormat="1" ht="18" hidden="1" customHeight="1" thickBot="1">
      <c r="A367" s="145" t="str">
        <f t="shared" si="472"/>
        <v/>
      </c>
      <c r="B367" s="158"/>
      <c r="C367" s="31" t="str">
        <f>IF(B367="","",VLOOKUP(B367,学連登録!$C$2:$G$3000,2,FALSE))</f>
        <v/>
      </c>
      <c r="D367" s="32" t="str">
        <f>IF(B367="","",VLOOKUP(B367,学連登録!$C$2:$G$3000,3,FALSE))</f>
        <v/>
      </c>
      <c r="E367" s="33" t="str">
        <f>IF(B367="","",VLOOKUP(B367,学連登録!$C$2:$G$3000,4,FALSE))</f>
        <v/>
      </c>
      <c r="F367" s="383" t="str">
        <f>IF(B367="","",VLOOKUP(B367,学連登録!$C$2:$I$3000,7,FALSE))</f>
        <v/>
      </c>
      <c r="G367" s="159"/>
      <c r="H367" s="853"/>
      <c r="I367" s="854"/>
      <c r="J367" s="160"/>
      <c r="K367" s="825"/>
      <c r="L367" s="826"/>
      <c r="M367" s="160"/>
      <c r="N367" s="819"/>
      <c r="O367" s="820"/>
      <c r="P367" s="159"/>
      <c r="Q367" s="825"/>
      <c r="R367" s="826"/>
      <c r="S367" s="159"/>
      <c r="T367" s="825"/>
      <c r="U367" s="826"/>
      <c r="V367" s="103" t="str">
        <f>IF(B367="","",VLOOKUP(B367,学連登録!$C$2:$H$3000,6,FALSE))</f>
        <v/>
      </c>
      <c r="W367" s="377"/>
      <c r="X367" s="157"/>
      <c r="Y367" s="118" t="str">
        <f t="shared" si="550"/>
        <v/>
      </c>
      <c r="Z367" s="97" t="str">
        <f>IF(G367="","",VLOOKUP(G367,種目名!$O$5:$T$104,3,0))</f>
        <v/>
      </c>
      <c r="AA367" s="99" t="str">
        <f>IF(J367="","",VLOOKUP(J367,種目名!$O$5:$T$104,3,0))</f>
        <v/>
      </c>
      <c r="AB367" s="119" t="str">
        <f>IF(M367="","",VLOOKUP(M367,種目名!$O$5:$T$104,3,0))</f>
        <v/>
      </c>
      <c r="AC367" s="119" t="str">
        <f>IF(P367="","",VLOOKUP(AF367,種目名!$O$5:$T$104,3,0))</f>
        <v/>
      </c>
      <c r="AD367" s="120" t="str">
        <f>IF(S367="","",VLOOKUP(AI367,種目名!$O$5:$T$104,3,0))</f>
        <v/>
      </c>
      <c r="AE367" s="117">
        <f t="shared" si="551"/>
        <v>0</v>
      </c>
      <c r="AF367" s="157" t="str">
        <f t="shared" si="552"/>
        <v/>
      </c>
      <c r="AG367" s="157" t="str">
        <f t="shared" si="553"/>
        <v/>
      </c>
      <c r="AH367" s="117">
        <f t="shared" si="554"/>
        <v>0</v>
      </c>
      <c r="AI367" s="157" t="str">
        <f t="shared" si="555"/>
        <v/>
      </c>
      <c r="AJ367" s="157" t="str">
        <f t="shared" si="556"/>
        <v/>
      </c>
      <c r="AK367" s="390"/>
      <c r="AL367" s="171">
        <f t="shared" si="473"/>
        <v>0</v>
      </c>
      <c r="AM367" s="399">
        <f t="shared" si="474"/>
        <v>0</v>
      </c>
      <c r="AN367" s="399">
        <f>COUNTIF($B$12:B367,B367)</f>
        <v>0</v>
      </c>
      <c r="AO367" s="399"/>
      <c r="AP367" s="399" t="str">
        <f t="shared" si="475"/>
        <v/>
      </c>
      <c r="AQ367" s="399" t="str">
        <f t="shared" si="476"/>
        <v/>
      </c>
      <c r="AR367" s="399" t="str">
        <f t="shared" si="477"/>
        <v/>
      </c>
      <c r="AS367" s="399" t="str">
        <f t="shared" si="478"/>
        <v/>
      </c>
      <c r="AT367" s="399">
        <f t="shared" si="479"/>
        <v>0</v>
      </c>
      <c r="AU367" s="399" t="str">
        <f t="shared" si="480"/>
        <v/>
      </c>
      <c r="AV367" s="399" t="str">
        <f t="shared" si="481"/>
        <v/>
      </c>
      <c r="AW367" s="399" t="str">
        <f t="shared" si="482"/>
        <v/>
      </c>
      <c r="AX367" s="399" t="str">
        <f t="shared" si="483"/>
        <v/>
      </c>
      <c r="AY367" s="399" t="str">
        <f t="shared" si="484"/>
        <v/>
      </c>
      <c r="AZ367" s="399" t="str">
        <f t="shared" si="485"/>
        <v/>
      </c>
      <c r="BA367" s="399" t="str">
        <f t="shared" si="486"/>
        <v/>
      </c>
      <c r="BB367" s="399" t="str">
        <f t="shared" si="487"/>
        <v/>
      </c>
      <c r="BC367" s="399" t="str">
        <f t="shared" si="488"/>
        <v/>
      </c>
      <c r="BD367" s="403" t="str">
        <f t="shared" si="489"/>
        <v/>
      </c>
      <c r="BE367" s="393">
        <f t="shared" si="490"/>
        <v>0</v>
      </c>
      <c r="BF367" s="157"/>
      <c r="BG367" s="399">
        <f t="shared" si="491"/>
        <v>0</v>
      </c>
      <c r="BH367" s="399">
        <f t="shared" si="492"/>
        <v>0</v>
      </c>
      <c r="BI367" s="412">
        <f t="shared" si="493"/>
        <v>0</v>
      </c>
      <c r="BJ367" s="413">
        <f t="shared" si="469"/>
        <v>0</v>
      </c>
      <c r="BK367" s="398" t="str">
        <f t="shared" si="470"/>
        <v>0</v>
      </c>
      <c r="BL367" s="398" t="str">
        <f t="shared" si="471"/>
        <v>0</v>
      </c>
      <c r="BM367" s="412">
        <f t="shared" si="494"/>
        <v>0</v>
      </c>
      <c r="BN367" s="412" t="str">
        <f t="shared" si="495"/>
        <v>0m0</v>
      </c>
      <c r="BO367" s="399">
        <f t="shared" si="496"/>
        <v>0</v>
      </c>
      <c r="BP367" s="399">
        <f t="shared" si="497"/>
        <v>0</v>
      </c>
      <c r="BQ367" s="412">
        <f t="shared" si="498"/>
        <v>0</v>
      </c>
      <c r="BR367" s="413">
        <f t="shared" si="499"/>
        <v>0</v>
      </c>
      <c r="BS367" s="398" t="str">
        <f t="shared" si="500"/>
        <v>0</v>
      </c>
      <c r="BT367" s="398" t="str">
        <f t="shared" si="501"/>
        <v>0</v>
      </c>
      <c r="BU367" s="412">
        <f t="shared" si="502"/>
        <v>0</v>
      </c>
      <c r="BV367" s="412" t="str">
        <f t="shared" si="503"/>
        <v>0m0</v>
      </c>
      <c r="BW367" s="399">
        <f t="shared" si="504"/>
        <v>0</v>
      </c>
      <c r="BX367" s="399">
        <f t="shared" si="505"/>
        <v>0</v>
      </c>
      <c r="BY367" s="412">
        <f t="shared" si="506"/>
        <v>0</v>
      </c>
      <c r="BZ367" s="413">
        <f t="shared" si="507"/>
        <v>0</v>
      </c>
      <c r="CA367" s="398" t="str">
        <f t="shared" si="508"/>
        <v>0</v>
      </c>
      <c r="CB367" s="398" t="str">
        <f t="shared" si="509"/>
        <v>0</v>
      </c>
      <c r="CC367" s="412">
        <f t="shared" si="510"/>
        <v>0</v>
      </c>
      <c r="CD367" s="412" t="str">
        <f t="shared" si="511"/>
        <v>0m0</v>
      </c>
      <c r="CE367" s="399">
        <f t="shared" si="512"/>
        <v>0</v>
      </c>
      <c r="CF367" s="399">
        <f t="shared" si="513"/>
        <v>0</v>
      </c>
      <c r="CG367" s="412">
        <f t="shared" si="514"/>
        <v>0</v>
      </c>
      <c r="CH367" s="413">
        <f t="shared" si="515"/>
        <v>0</v>
      </c>
      <c r="CI367" s="398" t="str">
        <f t="shared" si="516"/>
        <v>0</v>
      </c>
      <c r="CJ367" s="398" t="str">
        <f t="shared" si="517"/>
        <v>0</v>
      </c>
      <c r="CK367" s="412">
        <f t="shared" si="518"/>
        <v>0</v>
      </c>
      <c r="CL367" s="412" t="str">
        <f t="shared" si="519"/>
        <v>0m0</v>
      </c>
      <c r="CM367" s="399">
        <f t="shared" si="520"/>
        <v>0</v>
      </c>
      <c r="CN367" s="399">
        <f t="shared" si="521"/>
        <v>0</v>
      </c>
      <c r="CO367" s="412">
        <f t="shared" si="522"/>
        <v>0</v>
      </c>
      <c r="CP367" s="413">
        <f t="shared" si="523"/>
        <v>0</v>
      </c>
      <c r="CQ367" s="398" t="str">
        <f t="shared" si="524"/>
        <v>0</v>
      </c>
      <c r="CR367" s="398" t="str">
        <f t="shared" si="525"/>
        <v>0</v>
      </c>
      <c r="CS367" s="412">
        <f t="shared" si="526"/>
        <v>0</v>
      </c>
      <c r="CT367" s="412" t="str">
        <f t="shared" si="527"/>
        <v>0m0</v>
      </c>
      <c r="CU367" s="412">
        <f t="shared" si="528"/>
        <v>0</v>
      </c>
      <c r="CV367" s="412">
        <f t="shared" si="529"/>
        <v>0</v>
      </c>
      <c r="CW367" s="412">
        <f t="shared" si="530"/>
        <v>0</v>
      </c>
      <c r="CX367" s="412">
        <f t="shared" si="531"/>
        <v>0</v>
      </c>
      <c r="CY367" s="412">
        <f t="shared" si="532"/>
        <v>0</v>
      </c>
      <c r="CZ367" s="412" t="str">
        <f t="shared" si="533"/>
        <v/>
      </c>
      <c r="DA367" s="412" t="str">
        <f t="shared" si="534"/>
        <v/>
      </c>
      <c r="DB367" s="412" t="str">
        <f t="shared" si="535"/>
        <v/>
      </c>
      <c r="DC367" s="412" t="str">
        <f t="shared" si="536"/>
        <v/>
      </c>
      <c r="DD367" s="412" t="str">
        <f t="shared" si="537"/>
        <v/>
      </c>
      <c r="DE367" s="412"/>
      <c r="DG367" s="412" t="str">
        <f t="shared" si="538"/>
        <v/>
      </c>
      <c r="DH367" s="412" t="str">
        <f t="shared" si="539"/>
        <v/>
      </c>
      <c r="DI367" s="412">
        <f t="shared" si="540"/>
        <v>0</v>
      </c>
      <c r="DJ367" s="412" t="str">
        <f t="shared" si="541"/>
        <v/>
      </c>
      <c r="DK367" s="412" t="str">
        <f t="shared" si="542"/>
        <v/>
      </c>
      <c r="DL367" s="412" t="str">
        <f t="shared" si="543"/>
        <v/>
      </c>
      <c r="DM367" s="412" t="str">
        <f t="shared" si="544"/>
        <v/>
      </c>
      <c r="DN367" s="412" t="str">
        <f t="shared" si="545"/>
        <v/>
      </c>
      <c r="DO367" s="412" t="str">
        <f t="shared" si="546"/>
        <v/>
      </c>
      <c r="DR367" s="494"/>
      <c r="DS367" s="393">
        <f t="shared" si="549"/>
        <v>0</v>
      </c>
      <c r="DT367" s="393">
        <f t="shared" si="547"/>
        <v>0</v>
      </c>
      <c r="DU367" s="411">
        <f t="shared" si="548"/>
        <v>0</v>
      </c>
      <c r="DX367" s="494" t="e">
        <f>IF(BG367&lt;270000,○,"")</f>
        <v>#NAME?</v>
      </c>
    </row>
    <row r="368" spans="1:128" s="411" customFormat="1" ht="18" hidden="1" customHeight="1" thickBot="1">
      <c r="A368" s="145" t="str">
        <f t="shared" si="472"/>
        <v/>
      </c>
      <c r="B368" s="158"/>
      <c r="C368" s="31" t="str">
        <f>IF(B368="","",VLOOKUP(B368,学連登録!$C$2:$G$3000,2,FALSE))</f>
        <v/>
      </c>
      <c r="D368" s="32" t="str">
        <f>IF(B368="","",VLOOKUP(B368,学連登録!$C$2:$G$3000,3,FALSE))</f>
        <v/>
      </c>
      <c r="E368" s="33" t="str">
        <f>IF(B368="","",VLOOKUP(B368,学連登録!$C$2:$G$3000,4,FALSE))</f>
        <v/>
      </c>
      <c r="F368" s="383" t="str">
        <f>IF(B368="","",VLOOKUP(B368,学連登録!$C$2:$I$3000,7,FALSE))</f>
        <v/>
      </c>
      <c r="G368" s="159"/>
      <c r="H368" s="853"/>
      <c r="I368" s="854"/>
      <c r="J368" s="160"/>
      <c r="K368" s="825"/>
      <c r="L368" s="826"/>
      <c r="M368" s="160"/>
      <c r="N368" s="819"/>
      <c r="O368" s="820"/>
      <c r="P368" s="159"/>
      <c r="Q368" s="825"/>
      <c r="R368" s="826"/>
      <c r="S368" s="159"/>
      <c r="T368" s="825"/>
      <c r="U368" s="826"/>
      <c r="V368" s="103" t="str">
        <f>IF(B368="","",VLOOKUP(B368,学連登録!$C$2:$H$3000,6,FALSE))</f>
        <v/>
      </c>
      <c r="W368" s="377"/>
      <c r="X368" s="157"/>
      <c r="Y368" s="118" t="str">
        <f t="shared" si="550"/>
        <v/>
      </c>
      <c r="Z368" s="97" t="str">
        <f>IF(G368="","",VLOOKUP(G368,種目名!$O$5:$T$104,3,0))</f>
        <v/>
      </c>
      <c r="AA368" s="99" t="str">
        <f>IF(J368="","",VLOOKUP(J368,種目名!$O$5:$T$104,3,0))</f>
        <v/>
      </c>
      <c r="AB368" s="119" t="str">
        <f>IF(M368="","",VLOOKUP(M368,種目名!$O$5:$T$104,3,0))</f>
        <v/>
      </c>
      <c r="AC368" s="119" t="str">
        <f>IF(P368="","",VLOOKUP(AF368,種目名!$O$5:$T$104,3,0))</f>
        <v/>
      </c>
      <c r="AD368" s="120" t="str">
        <f>IF(S368="","",VLOOKUP(AI368,種目名!$O$5:$T$104,3,0))</f>
        <v/>
      </c>
      <c r="AE368" s="117">
        <f t="shared" si="551"/>
        <v>0</v>
      </c>
      <c r="AF368" s="157" t="str">
        <f t="shared" si="552"/>
        <v/>
      </c>
      <c r="AG368" s="157" t="str">
        <f t="shared" si="553"/>
        <v/>
      </c>
      <c r="AH368" s="117">
        <f t="shared" si="554"/>
        <v>0</v>
      </c>
      <c r="AI368" s="157" t="str">
        <f t="shared" si="555"/>
        <v/>
      </c>
      <c r="AJ368" s="157" t="str">
        <f t="shared" si="556"/>
        <v/>
      </c>
      <c r="AK368" s="390"/>
      <c r="AL368" s="171">
        <f t="shared" si="473"/>
        <v>0</v>
      </c>
      <c r="AM368" s="399">
        <f t="shared" si="474"/>
        <v>0</v>
      </c>
      <c r="AN368" s="399">
        <f>COUNTIF($B$12:B368,B368)</f>
        <v>0</v>
      </c>
      <c r="AO368" s="399"/>
      <c r="AP368" s="399" t="str">
        <f t="shared" si="475"/>
        <v/>
      </c>
      <c r="AQ368" s="399" t="str">
        <f t="shared" si="476"/>
        <v/>
      </c>
      <c r="AR368" s="399" t="str">
        <f t="shared" si="477"/>
        <v/>
      </c>
      <c r="AS368" s="399" t="str">
        <f t="shared" si="478"/>
        <v/>
      </c>
      <c r="AT368" s="399">
        <f t="shared" si="479"/>
        <v>0</v>
      </c>
      <c r="AU368" s="399" t="str">
        <f t="shared" si="480"/>
        <v/>
      </c>
      <c r="AV368" s="399" t="str">
        <f t="shared" si="481"/>
        <v/>
      </c>
      <c r="AW368" s="399" t="str">
        <f t="shared" si="482"/>
        <v/>
      </c>
      <c r="AX368" s="399" t="str">
        <f t="shared" si="483"/>
        <v/>
      </c>
      <c r="AY368" s="399" t="str">
        <f t="shared" si="484"/>
        <v/>
      </c>
      <c r="AZ368" s="399" t="str">
        <f t="shared" si="485"/>
        <v/>
      </c>
      <c r="BA368" s="399" t="str">
        <f t="shared" si="486"/>
        <v/>
      </c>
      <c r="BB368" s="399" t="str">
        <f t="shared" si="487"/>
        <v/>
      </c>
      <c r="BC368" s="399" t="str">
        <f t="shared" si="488"/>
        <v/>
      </c>
      <c r="BD368" s="403" t="str">
        <f t="shared" si="489"/>
        <v/>
      </c>
      <c r="BE368" s="393">
        <f t="shared" si="490"/>
        <v>0</v>
      </c>
      <c r="BF368" s="157"/>
      <c r="BG368" s="399">
        <f t="shared" si="491"/>
        <v>0</v>
      </c>
      <c r="BH368" s="399">
        <f t="shared" si="492"/>
        <v>0</v>
      </c>
      <c r="BI368" s="412">
        <f t="shared" si="493"/>
        <v>0</v>
      </c>
      <c r="BJ368" s="413">
        <f t="shared" si="469"/>
        <v>0</v>
      </c>
      <c r="BK368" s="398" t="str">
        <f t="shared" si="470"/>
        <v>0</v>
      </c>
      <c r="BL368" s="398" t="str">
        <f t="shared" si="471"/>
        <v>0</v>
      </c>
      <c r="BM368" s="412">
        <f t="shared" si="494"/>
        <v>0</v>
      </c>
      <c r="BN368" s="412" t="str">
        <f t="shared" si="495"/>
        <v>0m0</v>
      </c>
      <c r="BO368" s="399">
        <f t="shared" si="496"/>
        <v>0</v>
      </c>
      <c r="BP368" s="399">
        <f t="shared" si="497"/>
        <v>0</v>
      </c>
      <c r="BQ368" s="412">
        <f t="shared" si="498"/>
        <v>0</v>
      </c>
      <c r="BR368" s="413">
        <f t="shared" si="499"/>
        <v>0</v>
      </c>
      <c r="BS368" s="398" t="str">
        <f t="shared" si="500"/>
        <v>0</v>
      </c>
      <c r="BT368" s="398" t="str">
        <f t="shared" si="501"/>
        <v>0</v>
      </c>
      <c r="BU368" s="412">
        <f t="shared" si="502"/>
        <v>0</v>
      </c>
      <c r="BV368" s="412" t="str">
        <f t="shared" si="503"/>
        <v>0m0</v>
      </c>
      <c r="BW368" s="399">
        <f t="shared" si="504"/>
        <v>0</v>
      </c>
      <c r="BX368" s="399">
        <f t="shared" si="505"/>
        <v>0</v>
      </c>
      <c r="BY368" s="412">
        <f t="shared" si="506"/>
        <v>0</v>
      </c>
      <c r="BZ368" s="413">
        <f t="shared" si="507"/>
        <v>0</v>
      </c>
      <c r="CA368" s="398" t="str">
        <f t="shared" si="508"/>
        <v>0</v>
      </c>
      <c r="CB368" s="398" t="str">
        <f t="shared" si="509"/>
        <v>0</v>
      </c>
      <c r="CC368" s="412">
        <f t="shared" si="510"/>
        <v>0</v>
      </c>
      <c r="CD368" s="412" t="str">
        <f t="shared" si="511"/>
        <v>0m0</v>
      </c>
      <c r="CE368" s="399">
        <f t="shared" si="512"/>
        <v>0</v>
      </c>
      <c r="CF368" s="399">
        <f t="shared" si="513"/>
        <v>0</v>
      </c>
      <c r="CG368" s="412">
        <f t="shared" si="514"/>
        <v>0</v>
      </c>
      <c r="CH368" s="413">
        <f t="shared" si="515"/>
        <v>0</v>
      </c>
      <c r="CI368" s="398" t="str">
        <f t="shared" si="516"/>
        <v>0</v>
      </c>
      <c r="CJ368" s="398" t="str">
        <f t="shared" si="517"/>
        <v>0</v>
      </c>
      <c r="CK368" s="412">
        <f t="shared" si="518"/>
        <v>0</v>
      </c>
      <c r="CL368" s="412" t="str">
        <f t="shared" si="519"/>
        <v>0m0</v>
      </c>
      <c r="CM368" s="399">
        <f t="shared" si="520"/>
        <v>0</v>
      </c>
      <c r="CN368" s="399">
        <f t="shared" si="521"/>
        <v>0</v>
      </c>
      <c r="CO368" s="412">
        <f t="shared" si="522"/>
        <v>0</v>
      </c>
      <c r="CP368" s="413">
        <f t="shared" si="523"/>
        <v>0</v>
      </c>
      <c r="CQ368" s="398" t="str">
        <f t="shared" si="524"/>
        <v>0</v>
      </c>
      <c r="CR368" s="398" t="str">
        <f t="shared" si="525"/>
        <v>0</v>
      </c>
      <c r="CS368" s="412">
        <f t="shared" si="526"/>
        <v>0</v>
      </c>
      <c r="CT368" s="412" t="str">
        <f t="shared" si="527"/>
        <v>0m0</v>
      </c>
      <c r="CU368" s="412">
        <f t="shared" si="528"/>
        <v>0</v>
      </c>
      <c r="CV368" s="412">
        <f t="shared" si="529"/>
        <v>0</v>
      </c>
      <c r="CW368" s="412">
        <f t="shared" si="530"/>
        <v>0</v>
      </c>
      <c r="CX368" s="412">
        <f t="shared" si="531"/>
        <v>0</v>
      </c>
      <c r="CY368" s="412">
        <f t="shared" si="532"/>
        <v>0</v>
      </c>
      <c r="CZ368" s="412" t="str">
        <f t="shared" si="533"/>
        <v/>
      </c>
      <c r="DA368" s="412" t="str">
        <f t="shared" si="534"/>
        <v/>
      </c>
      <c r="DB368" s="412" t="str">
        <f t="shared" si="535"/>
        <v/>
      </c>
      <c r="DC368" s="412" t="str">
        <f t="shared" si="536"/>
        <v/>
      </c>
      <c r="DD368" s="412" t="str">
        <f t="shared" si="537"/>
        <v/>
      </c>
      <c r="DE368" s="412"/>
      <c r="DG368" s="412" t="str">
        <f t="shared" si="538"/>
        <v/>
      </c>
      <c r="DH368" s="412" t="str">
        <f t="shared" si="539"/>
        <v/>
      </c>
      <c r="DI368" s="412">
        <f t="shared" si="540"/>
        <v>0</v>
      </c>
      <c r="DJ368" s="412" t="str">
        <f t="shared" si="541"/>
        <v/>
      </c>
      <c r="DK368" s="412" t="str">
        <f t="shared" si="542"/>
        <v/>
      </c>
      <c r="DL368" s="412" t="str">
        <f t="shared" si="543"/>
        <v/>
      </c>
      <c r="DM368" s="412" t="str">
        <f t="shared" si="544"/>
        <v/>
      </c>
      <c r="DN368" s="412" t="str">
        <f t="shared" si="545"/>
        <v/>
      </c>
      <c r="DO368" s="412" t="str">
        <f t="shared" si="546"/>
        <v/>
      </c>
      <c r="DR368" s="494"/>
      <c r="DS368" s="393">
        <f t="shared" si="549"/>
        <v>0</v>
      </c>
      <c r="DT368" s="393">
        <f t="shared" si="547"/>
        <v>0</v>
      </c>
      <c r="DU368" s="411">
        <f t="shared" si="548"/>
        <v>0</v>
      </c>
      <c r="DX368" s="494" t="e">
        <f>IF(BG368&lt;270000,○,"")</f>
        <v>#NAME?</v>
      </c>
    </row>
    <row r="369" spans="1:128" s="411" customFormat="1" ht="18" hidden="1" customHeight="1" thickBot="1">
      <c r="A369" s="145" t="str">
        <f t="shared" si="472"/>
        <v/>
      </c>
      <c r="B369" s="158"/>
      <c r="C369" s="31" t="str">
        <f>IF(B369="","",VLOOKUP(B369,学連登録!$C$2:$G$3000,2,FALSE))</f>
        <v/>
      </c>
      <c r="D369" s="32" t="str">
        <f>IF(B369="","",VLOOKUP(B369,学連登録!$C$2:$G$3000,3,FALSE))</f>
        <v/>
      </c>
      <c r="E369" s="33" t="str">
        <f>IF(B369="","",VLOOKUP(B369,学連登録!$C$2:$G$3000,4,FALSE))</f>
        <v/>
      </c>
      <c r="F369" s="383" t="str">
        <f>IF(B369="","",VLOOKUP(B369,学連登録!$C$2:$I$3000,7,FALSE))</f>
        <v/>
      </c>
      <c r="G369" s="159"/>
      <c r="H369" s="853"/>
      <c r="I369" s="854"/>
      <c r="J369" s="160"/>
      <c r="K369" s="825"/>
      <c r="L369" s="826"/>
      <c r="M369" s="160"/>
      <c r="N369" s="819"/>
      <c r="O369" s="820"/>
      <c r="P369" s="159"/>
      <c r="Q369" s="825"/>
      <c r="R369" s="826"/>
      <c r="S369" s="159"/>
      <c r="T369" s="825"/>
      <c r="U369" s="826"/>
      <c r="V369" s="103" t="str">
        <f>IF(B369="","",VLOOKUP(B369,学連登録!$C$2:$H$3000,6,FALSE))</f>
        <v/>
      </c>
      <c r="W369" s="377"/>
      <c r="X369" s="157"/>
      <c r="Y369" s="118" t="str">
        <f t="shared" si="550"/>
        <v/>
      </c>
      <c r="Z369" s="97" t="str">
        <f>IF(G369="","",VLOOKUP(G369,種目名!$O$5:$T$104,3,0))</f>
        <v/>
      </c>
      <c r="AA369" s="99" t="str">
        <f>IF(J369="","",VLOOKUP(J369,種目名!$O$5:$T$104,3,0))</f>
        <v/>
      </c>
      <c r="AB369" s="119" t="str">
        <f>IF(M369="","",VLOOKUP(M369,種目名!$O$5:$T$104,3,0))</f>
        <v/>
      </c>
      <c r="AC369" s="119" t="str">
        <f>IF(P369="","",VLOOKUP(AF369,種目名!$O$5:$T$104,3,0))</f>
        <v/>
      </c>
      <c r="AD369" s="120" t="str">
        <f>IF(S369="","",VLOOKUP(AI369,種目名!$O$5:$T$104,3,0))</f>
        <v/>
      </c>
      <c r="AE369" s="117">
        <f t="shared" si="551"/>
        <v>0</v>
      </c>
      <c r="AF369" s="157" t="str">
        <f t="shared" si="552"/>
        <v/>
      </c>
      <c r="AG369" s="157" t="str">
        <f t="shared" si="553"/>
        <v/>
      </c>
      <c r="AH369" s="117">
        <f t="shared" si="554"/>
        <v>0</v>
      </c>
      <c r="AI369" s="157" t="str">
        <f t="shared" si="555"/>
        <v/>
      </c>
      <c r="AJ369" s="157" t="str">
        <f t="shared" si="556"/>
        <v/>
      </c>
      <c r="AK369" s="390"/>
      <c r="AL369" s="171">
        <f t="shared" si="473"/>
        <v>0</v>
      </c>
      <c r="AM369" s="399">
        <f t="shared" si="474"/>
        <v>0</v>
      </c>
      <c r="AN369" s="399">
        <f>COUNTIF($B$12:B369,B369)</f>
        <v>0</v>
      </c>
      <c r="AO369" s="399"/>
      <c r="AP369" s="399" t="str">
        <f t="shared" si="475"/>
        <v/>
      </c>
      <c r="AQ369" s="399" t="str">
        <f t="shared" si="476"/>
        <v/>
      </c>
      <c r="AR369" s="399" t="str">
        <f t="shared" si="477"/>
        <v/>
      </c>
      <c r="AS369" s="399" t="str">
        <f t="shared" si="478"/>
        <v/>
      </c>
      <c r="AT369" s="399">
        <f t="shared" si="479"/>
        <v>0</v>
      </c>
      <c r="AU369" s="399" t="str">
        <f t="shared" si="480"/>
        <v/>
      </c>
      <c r="AV369" s="399" t="str">
        <f t="shared" si="481"/>
        <v/>
      </c>
      <c r="AW369" s="399" t="str">
        <f t="shared" si="482"/>
        <v/>
      </c>
      <c r="AX369" s="399" t="str">
        <f t="shared" si="483"/>
        <v/>
      </c>
      <c r="AY369" s="399" t="str">
        <f t="shared" si="484"/>
        <v/>
      </c>
      <c r="AZ369" s="399" t="str">
        <f t="shared" si="485"/>
        <v/>
      </c>
      <c r="BA369" s="399" t="str">
        <f t="shared" si="486"/>
        <v/>
      </c>
      <c r="BB369" s="399" t="str">
        <f t="shared" si="487"/>
        <v/>
      </c>
      <c r="BC369" s="399" t="str">
        <f t="shared" si="488"/>
        <v/>
      </c>
      <c r="BD369" s="403" t="str">
        <f t="shared" si="489"/>
        <v/>
      </c>
      <c r="BE369" s="393">
        <f t="shared" si="490"/>
        <v>0</v>
      </c>
      <c r="BF369" s="157"/>
      <c r="BG369" s="399">
        <f t="shared" si="491"/>
        <v>0</v>
      </c>
      <c r="BH369" s="399">
        <f t="shared" si="492"/>
        <v>0</v>
      </c>
      <c r="BI369" s="412">
        <f t="shared" si="493"/>
        <v>0</v>
      </c>
      <c r="BJ369" s="413">
        <f t="shared" si="469"/>
        <v>0</v>
      </c>
      <c r="BK369" s="398" t="str">
        <f t="shared" si="470"/>
        <v>0</v>
      </c>
      <c r="BL369" s="398" t="str">
        <f t="shared" si="471"/>
        <v>0</v>
      </c>
      <c r="BM369" s="412">
        <f t="shared" si="494"/>
        <v>0</v>
      </c>
      <c r="BN369" s="412" t="str">
        <f t="shared" si="495"/>
        <v>0m0</v>
      </c>
      <c r="BO369" s="399">
        <f t="shared" si="496"/>
        <v>0</v>
      </c>
      <c r="BP369" s="399">
        <f t="shared" si="497"/>
        <v>0</v>
      </c>
      <c r="BQ369" s="412">
        <f t="shared" si="498"/>
        <v>0</v>
      </c>
      <c r="BR369" s="413">
        <f t="shared" si="499"/>
        <v>0</v>
      </c>
      <c r="BS369" s="398" t="str">
        <f t="shared" si="500"/>
        <v>0</v>
      </c>
      <c r="BT369" s="398" t="str">
        <f t="shared" si="501"/>
        <v>0</v>
      </c>
      <c r="BU369" s="412">
        <f t="shared" si="502"/>
        <v>0</v>
      </c>
      <c r="BV369" s="412" t="str">
        <f t="shared" si="503"/>
        <v>0m0</v>
      </c>
      <c r="BW369" s="399">
        <f t="shared" si="504"/>
        <v>0</v>
      </c>
      <c r="BX369" s="399">
        <f t="shared" si="505"/>
        <v>0</v>
      </c>
      <c r="BY369" s="412">
        <f t="shared" si="506"/>
        <v>0</v>
      </c>
      <c r="BZ369" s="413">
        <f t="shared" si="507"/>
        <v>0</v>
      </c>
      <c r="CA369" s="398" t="str">
        <f t="shared" si="508"/>
        <v>0</v>
      </c>
      <c r="CB369" s="398" t="str">
        <f t="shared" si="509"/>
        <v>0</v>
      </c>
      <c r="CC369" s="412">
        <f t="shared" si="510"/>
        <v>0</v>
      </c>
      <c r="CD369" s="412" t="str">
        <f t="shared" si="511"/>
        <v>0m0</v>
      </c>
      <c r="CE369" s="399">
        <f t="shared" si="512"/>
        <v>0</v>
      </c>
      <c r="CF369" s="399">
        <f t="shared" si="513"/>
        <v>0</v>
      </c>
      <c r="CG369" s="412">
        <f t="shared" si="514"/>
        <v>0</v>
      </c>
      <c r="CH369" s="413">
        <f t="shared" si="515"/>
        <v>0</v>
      </c>
      <c r="CI369" s="398" t="str">
        <f t="shared" si="516"/>
        <v>0</v>
      </c>
      <c r="CJ369" s="398" t="str">
        <f t="shared" si="517"/>
        <v>0</v>
      </c>
      <c r="CK369" s="412">
        <f t="shared" si="518"/>
        <v>0</v>
      </c>
      <c r="CL369" s="412" t="str">
        <f t="shared" si="519"/>
        <v>0m0</v>
      </c>
      <c r="CM369" s="399">
        <f t="shared" si="520"/>
        <v>0</v>
      </c>
      <c r="CN369" s="399">
        <f t="shared" si="521"/>
        <v>0</v>
      </c>
      <c r="CO369" s="412">
        <f t="shared" si="522"/>
        <v>0</v>
      </c>
      <c r="CP369" s="413">
        <f t="shared" si="523"/>
        <v>0</v>
      </c>
      <c r="CQ369" s="398" t="str">
        <f t="shared" si="524"/>
        <v>0</v>
      </c>
      <c r="CR369" s="398" t="str">
        <f t="shared" si="525"/>
        <v>0</v>
      </c>
      <c r="CS369" s="412">
        <f t="shared" si="526"/>
        <v>0</v>
      </c>
      <c r="CT369" s="412" t="str">
        <f t="shared" si="527"/>
        <v>0m0</v>
      </c>
      <c r="CU369" s="412">
        <f t="shared" si="528"/>
        <v>0</v>
      </c>
      <c r="CV369" s="412">
        <f t="shared" si="529"/>
        <v>0</v>
      </c>
      <c r="CW369" s="412">
        <f t="shared" si="530"/>
        <v>0</v>
      </c>
      <c r="CX369" s="412">
        <f t="shared" si="531"/>
        <v>0</v>
      </c>
      <c r="CY369" s="412">
        <f t="shared" si="532"/>
        <v>0</v>
      </c>
      <c r="CZ369" s="412" t="str">
        <f t="shared" si="533"/>
        <v/>
      </c>
      <c r="DA369" s="412" t="str">
        <f t="shared" si="534"/>
        <v/>
      </c>
      <c r="DB369" s="412" t="str">
        <f t="shared" si="535"/>
        <v/>
      </c>
      <c r="DC369" s="412" t="str">
        <f t="shared" si="536"/>
        <v/>
      </c>
      <c r="DD369" s="412" t="str">
        <f t="shared" si="537"/>
        <v/>
      </c>
      <c r="DE369" s="412"/>
      <c r="DG369" s="412" t="str">
        <f t="shared" si="538"/>
        <v/>
      </c>
      <c r="DH369" s="412" t="str">
        <f t="shared" si="539"/>
        <v/>
      </c>
      <c r="DI369" s="412">
        <f t="shared" si="540"/>
        <v>0</v>
      </c>
      <c r="DJ369" s="412" t="str">
        <f t="shared" si="541"/>
        <v/>
      </c>
      <c r="DK369" s="412" t="str">
        <f t="shared" si="542"/>
        <v/>
      </c>
      <c r="DL369" s="412" t="str">
        <f t="shared" si="543"/>
        <v/>
      </c>
      <c r="DM369" s="412" t="str">
        <f t="shared" si="544"/>
        <v/>
      </c>
      <c r="DN369" s="412" t="str">
        <f t="shared" si="545"/>
        <v/>
      </c>
      <c r="DO369" s="412" t="str">
        <f t="shared" si="546"/>
        <v/>
      </c>
      <c r="DR369" s="494"/>
      <c r="DS369" s="393">
        <f t="shared" si="549"/>
        <v>0</v>
      </c>
      <c r="DT369" s="393">
        <f t="shared" si="547"/>
        <v>0</v>
      </c>
      <c r="DU369" s="411">
        <f t="shared" si="548"/>
        <v>0</v>
      </c>
      <c r="DX369" s="494" t="e">
        <f>IF(BG369&lt;270000,○,"")</f>
        <v>#NAME?</v>
      </c>
    </row>
    <row r="370" spans="1:128" s="411" customFormat="1" ht="18" hidden="1" customHeight="1" thickBot="1">
      <c r="A370" s="145" t="str">
        <f t="shared" si="472"/>
        <v/>
      </c>
      <c r="B370" s="158"/>
      <c r="C370" s="31" t="str">
        <f>IF(B370="","",VLOOKUP(B370,学連登録!$C$2:$G$3000,2,FALSE))</f>
        <v/>
      </c>
      <c r="D370" s="32" t="str">
        <f>IF(B370="","",VLOOKUP(B370,学連登録!$C$2:$G$3000,3,FALSE))</f>
        <v/>
      </c>
      <c r="E370" s="33" t="str">
        <f>IF(B370="","",VLOOKUP(B370,学連登録!$C$2:$G$3000,4,FALSE))</f>
        <v/>
      </c>
      <c r="F370" s="383" t="str">
        <f>IF(B370="","",VLOOKUP(B370,学連登録!$C$2:$I$3000,7,FALSE))</f>
        <v/>
      </c>
      <c r="G370" s="159"/>
      <c r="H370" s="853"/>
      <c r="I370" s="854"/>
      <c r="J370" s="160"/>
      <c r="K370" s="825"/>
      <c r="L370" s="826"/>
      <c r="M370" s="160"/>
      <c r="N370" s="819"/>
      <c r="O370" s="820"/>
      <c r="P370" s="159"/>
      <c r="Q370" s="825"/>
      <c r="R370" s="826"/>
      <c r="S370" s="159"/>
      <c r="T370" s="825"/>
      <c r="U370" s="826"/>
      <c r="V370" s="103" t="str">
        <f>IF(B370="","",VLOOKUP(B370,学連登録!$C$2:$H$3000,6,FALSE))</f>
        <v/>
      </c>
      <c r="W370" s="377"/>
      <c r="X370" s="157"/>
      <c r="Y370" s="118" t="str">
        <f t="shared" si="550"/>
        <v/>
      </c>
      <c r="Z370" s="97" t="str">
        <f>IF(G370="","",VLOOKUP(G370,種目名!$O$5:$T$104,3,0))</f>
        <v/>
      </c>
      <c r="AA370" s="99" t="str">
        <f>IF(J370="","",VLOOKUP(J370,種目名!$O$5:$T$104,3,0))</f>
        <v/>
      </c>
      <c r="AB370" s="119" t="str">
        <f>IF(M370="","",VLOOKUP(M370,種目名!$O$5:$T$104,3,0))</f>
        <v/>
      </c>
      <c r="AC370" s="119" t="str">
        <f>IF(P370="","",VLOOKUP(AF370,種目名!$O$5:$T$104,3,0))</f>
        <v/>
      </c>
      <c r="AD370" s="120" t="str">
        <f>IF(S370="","",VLOOKUP(AI370,種目名!$O$5:$T$104,3,0))</f>
        <v/>
      </c>
      <c r="AE370" s="117">
        <f t="shared" si="551"/>
        <v>0</v>
      </c>
      <c r="AF370" s="157" t="str">
        <f t="shared" si="552"/>
        <v/>
      </c>
      <c r="AG370" s="157" t="str">
        <f t="shared" si="553"/>
        <v/>
      </c>
      <c r="AH370" s="117">
        <f t="shared" si="554"/>
        <v>0</v>
      </c>
      <c r="AI370" s="157" t="str">
        <f t="shared" si="555"/>
        <v/>
      </c>
      <c r="AJ370" s="157" t="str">
        <f t="shared" si="556"/>
        <v/>
      </c>
      <c r="AK370" s="390"/>
      <c r="AL370" s="171">
        <f t="shared" si="473"/>
        <v>0</v>
      </c>
      <c r="AM370" s="399">
        <f t="shared" si="474"/>
        <v>0</v>
      </c>
      <c r="AN370" s="399">
        <f>COUNTIF($B$12:B370,B370)</f>
        <v>0</v>
      </c>
      <c r="AO370" s="399"/>
      <c r="AP370" s="399" t="str">
        <f t="shared" si="475"/>
        <v/>
      </c>
      <c r="AQ370" s="399" t="str">
        <f t="shared" si="476"/>
        <v/>
      </c>
      <c r="AR370" s="399" t="str">
        <f t="shared" si="477"/>
        <v/>
      </c>
      <c r="AS370" s="399" t="str">
        <f t="shared" si="478"/>
        <v/>
      </c>
      <c r="AT370" s="399">
        <f t="shared" si="479"/>
        <v>0</v>
      </c>
      <c r="AU370" s="399" t="str">
        <f t="shared" si="480"/>
        <v/>
      </c>
      <c r="AV370" s="399" t="str">
        <f t="shared" si="481"/>
        <v/>
      </c>
      <c r="AW370" s="399" t="str">
        <f t="shared" si="482"/>
        <v/>
      </c>
      <c r="AX370" s="399" t="str">
        <f t="shared" si="483"/>
        <v/>
      </c>
      <c r="AY370" s="399" t="str">
        <f t="shared" si="484"/>
        <v/>
      </c>
      <c r="AZ370" s="399" t="str">
        <f t="shared" si="485"/>
        <v/>
      </c>
      <c r="BA370" s="399" t="str">
        <f t="shared" si="486"/>
        <v/>
      </c>
      <c r="BB370" s="399" t="str">
        <f t="shared" si="487"/>
        <v/>
      </c>
      <c r="BC370" s="399" t="str">
        <f t="shared" si="488"/>
        <v/>
      </c>
      <c r="BD370" s="403" t="str">
        <f t="shared" si="489"/>
        <v/>
      </c>
      <c r="BE370" s="393">
        <f t="shared" si="490"/>
        <v>0</v>
      </c>
      <c r="BF370" s="157"/>
      <c r="BG370" s="399">
        <f t="shared" si="491"/>
        <v>0</v>
      </c>
      <c r="BH370" s="399">
        <f t="shared" si="492"/>
        <v>0</v>
      </c>
      <c r="BI370" s="412">
        <f t="shared" si="493"/>
        <v>0</v>
      </c>
      <c r="BJ370" s="413">
        <f t="shared" si="469"/>
        <v>0</v>
      </c>
      <c r="BK370" s="398" t="str">
        <f t="shared" si="470"/>
        <v>0</v>
      </c>
      <c r="BL370" s="398" t="str">
        <f t="shared" si="471"/>
        <v>0</v>
      </c>
      <c r="BM370" s="412">
        <f t="shared" si="494"/>
        <v>0</v>
      </c>
      <c r="BN370" s="412" t="str">
        <f t="shared" si="495"/>
        <v>0m0</v>
      </c>
      <c r="BO370" s="399">
        <f t="shared" si="496"/>
        <v>0</v>
      </c>
      <c r="BP370" s="399">
        <f t="shared" si="497"/>
        <v>0</v>
      </c>
      <c r="BQ370" s="412">
        <f t="shared" si="498"/>
        <v>0</v>
      </c>
      <c r="BR370" s="413">
        <f t="shared" si="499"/>
        <v>0</v>
      </c>
      <c r="BS370" s="398" t="str">
        <f t="shared" si="500"/>
        <v>0</v>
      </c>
      <c r="BT370" s="398" t="str">
        <f t="shared" si="501"/>
        <v>0</v>
      </c>
      <c r="BU370" s="412">
        <f t="shared" si="502"/>
        <v>0</v>
      </c>
      <c r="BV370" s="412" t="str">
        <f t="shared" si="503"/>
        <v>0m0</v>
      </c>
      <c r="BW370" s="399">
        <f t="shared" si="504"/>
        <v>0</v>
      </c>
      <c r="BX370" s="399">
        <f t="shared" si="505"/>
        <v>0</v>
      </c>
      <c r="BY370" s="412">
        <f t="shared" si="506"/>
        <v>0</v>
      </c>
      <c r="BZ370" s="413">
        <f t="shared" si="507"/>
        <v>0</v>
      </c>
      <c r="CA370" s="398" t="str">
        <f t="shared" si="508"/>
        <v>0</v>
      </c>
      <c r="CB370" s="398" t="str">
        <f t="shared" si="509"/>
        <v>0</v>
      </c>
      <c r="CC370" s="412">
        <f t="shared" si="510"/>
        <v>0</v>
      </c>
      <c r="CD370" s="412" t="str">
        <f t="shared" si="511"/>
        <v>0m0</v>
      </c>
      <c r="CE370" s="399">
        <f t="shared" si="512"/>
        <v>0</v>
      </c>
      <c r="CF370" s="399">
        <f t="shared" si="513"/>
        <v>0</v>
      </c>
      <c r="CG370" s="412">
        <f t="shared" si="514"/>
        <v>0</v>
      </c>
      <c r="CH370" s="413">
        <f t="shared" si="515"/>
        <v>0</v>
      </c>
      <c r="CI370" s="398" t="str">
        <f t="shared" si="516"/>
        <v>0</v>
      </c>
      <c r="CJ370" s="398" t="str">
        <f t="shared" si="517"/>
        <v>0</v>
      </c>
      <c r="CK370" s="412">
        <f t="shared" si="518"/>
        <v>0</v>
      </c>
      <c r="CL370" s="412" t="str">
        <f t="shared" si="519"/>
        <v>0m0</v>
      </c>
      <c r="CM370" s="399">
        <f t="shared" si="520"/>
        <v>0</v>
      </c>
      <c r="CN370" s="399">
        <f t="shared" si="521"/>
        <v>0</v>
      </c>
      <c r="CO370" s="412">
        <f t="shared" si="522"/>
        <v>0</v>
      </c>
      <c r="CP370" s="413">
        <f t="shared" si="523"/>
        <v>0</v>
      </c>
      <c r="CQ370" s="398" t="str">
        <f t="shared" si="524"/>
        <v>0</v>
      </c>
      <c r="CR370" s="398" t="str">
        <f t="shared" si="525"/>
        <v>0</v>
      </c>
      <c r="CS370" s="412">
        <f t="shared" si="526"/>
        <v>0</v>
      </c>
      <c r="CT370" s="412" t="str">
        <f t="shared" si="527"/>
        <v>0m0</v>
      </c>
      <c r="CU370" s="412">
        <f t="shared" si="528"/>
        <v>0</v>
      </c>
      <c r="CV370" s="412">
        <f t="shared" si="529"/>
        <v>0</v>
      </c>
      <c r="CW370" s="412">
        <f t="shared" si="530"/>
        <v>0</v>
      </c>
      <c r="CX370" s="412">
        <f t="shared" si="531"/>
        <v>0</v>
      </c>
      <c r="CY370" s="412">
        <f t="shared" si="532"/>
        <v>0</v>
      </c>
      <c r="CZ370" s="412" t="str">
        <f t="shared" si="533"/>
        <v/>
      </c>
      <c r="DA370" s="412" t="str">
        <f t="shared" si="534"/>
        <v/>
      </c>
      <c r="DB370" s="412" t="str">
        <f t="shared" si="535"/>
        <v/>
      </c>
      <c r="DC370" s="412" t="str">
        <f t="shared" si="536"/>
        <v/>
      </c>
      <c r="DD370" s="412" t="str">
        <f t="shared" si="537"/>
        <v/>
      </c>
      <c r="DE370" s="412"/>
      <c r="DG370" s="412" t="str">
        <f t="shared" si="538"/>
        <v/>
      </c>
      <c r="DH370" s="412" t="str">
        <f t="shared" si="539"/>
        <v/>
      </c>
      <c r="DI370" s="412">
        <f t="shared" si="540"/>
        <v>0</v>
      </c>
      <c r="DJ370" s="412" t="str">
        <f t="shared" si="541"/>
        <v/>
      </c>
      <c r="DK370" s="412" t="str">
        <f t="shared" si="542"/>
        <v/>
      </c>
      <c r="DL370" s="412" t="str">
        <f t="shared" si="543"/>
        <v/>
      </c>
      <c r="DM370" s="412" t="str">
        <f t="shared" si="544"/>
        <v/>
      </c>
      <c r="DN370" s="412" t="str">
        <f t="shared" si="545"/>
        <v/>
      </c>
      <c r="DO370" s="412" t="str">
        <f t="shared" si="546"/>
        <v/>
      </c>
      <c r="DR370" s="494"/>
      <c r="DS370" s="393">
        <f t="shared" si="549"/>
        <v>0</v>
      </c>
      <c r="DT370" s="393">
        <f t="shared" si="547"/>
        <v>0</v>
      </c>
      <c r="DU370" s="411">
        <f t="shared" si="548"/>
        <v>0</v>
      </c>
      <c r="DX370" s="494" t="e">
        <f>IF(BG370&lt;270000,○,"")</f>
        <v>#NAME?</v>
      </c>
    </row>
    <row r="371" spans="1:128" s="411" customFormat="1" ht="18" hidden="1" customHeight="1" thickBot="1">
      <c r="A371" s="145" t="str">
        <f t="shared" si="472"/>
        <v/>
      </c>
      <c r="B371" s="158"/>
      <c r="C371" s="31" t="str">
        <f>IF(B371="","",VLOOKUP(B371,学連登録!$C$2:$G$3000,2,FALSE))</f>
        <v/>
      </c>
      <c r="D371" s="32" t="str">
        <f>IF(B371="","",VLOOKUP(B371,学連登録!$C$2:$G$3000,3,FALSE))</f>
        <v/>
      </c>
      <c r="E371" s="33" t="str">
        <f>IF(B371="","",VLOOKUP(B371,学連登録!$C$2:$G$3000,4,FALSE))</f>
        <v/>
      </c>
      <c r="F371" s="383" t="str">
        <f>IF(B371="","",VLOOKUP(B371,学連登録!$C$2:$I$3000,7,FALSE))</f>
        <v/>
      </c>
      <c r="G371" s="159"/>
      <c r="H371" s="853"/>
      <c r="I371" s="854"/>
      <c r="J371" s="160"/>
      <c r="K371" s="825"/>
      <c r="L371" s="826"/>
      <c r="M371" s="160"/>
      <c r="N371" s="819"/>
      <c r="O371" s="820"/>
      <c r="P371" s="159"/>
      <c r="Q371" s="825"/>
      <c r="R371" s="826"/>
      <c r="S371" s="159"/>
      <c r="T371" s="825"/>
      <c r="U371" s="826"/>
      <c r="V371" s="103" t="str">
        <f>IF(B371="","",VLOOKUP(B371,学連登録!$C$2:$H$3000,6,FALSE))</f>
        <v/>
      </c>
      <c r="W371" s="377"/>
      <c r="X371" s="157"/>
      <c r="Y371" s="118" t="str">
        <f t="shared" si="550"/>
        <v/>
      </c>
      <c r="Z371" s="97" t="str">
        <f>IF(G371="","",VLOOKUP(G371,種目名!$O$5:$T$104,3,0))</f>
        <v/>
      </c>
      <c r="AA371" s="99" t="str">
        <f>IF(J371="","",VLOOKUP(J371,種目名!$O$5:$T$104,3,0))</f>
        <v/>
      </c>
      <c r="AB371" s="119" t="str">
        <f>IF(M371="","",VLOOKUP(M371,種目名!$O$5:$T$104,3,0))</f>
        <v/>
      </c>
      <c r="AC371" s="119" t="str">
        <f>IF(P371="","",VLOOKUP(AF371,種目名!$O$5:$T$104,3,0))</f>
        <v/>
      </c>
      <c r="AD371" s="120" t="str">
        <f>IF(S371="","",VLOOKUP(AI371,種目名!$O$5:$T$104,3,0))</f>
        <v/>
      </c>
      <c r="AE371" s="117">
        <f t="shared" si="551"/>
        <v>0</v>
      </c>
      <c r="AF371" s="157" t="str">
        <f t="shared" si="552"/>
        <v/>
      </c>
      <c r="AG371" s="157" t="str">
        <f t="shared" si="553"/>
        <v/>
      </c>
      <c r="AH371" s="117">
        <f t="shared" si="554"/>
        <v>0</v>
      </c>
      <c r="AI371" s="157" t="str">
        <f t="shared" si="555"/>
        <v/>
      </c>
      <c r="AJ371" s="157" t="str">
        <f t="shared" si="556"/>
        <v/>
      </c>
      <c r="AK371" s="390"/>
      <c r="AL371" s="171">
        <f t="shared" si="473"/>
        <v>0</v>
      </c>
      <c r="AM371" s="399">
        <f t="shared" si="474"/>
        <v>0</v>
      </c>
      <c r="AN371" s="399">
        <f>COUNTIF($B$12:B371,B371)</f>
        <v>0</v>
      </c>
      <c r="AO371" s="399"/>
      <c r="AP371" s="399" t="str">
        <f t="shared" si="475"/>
        <v/>
      </c>
      <c r="AQ371" s="399" t="str">
        <f t="shared" si="476"/>
        <v/>
      </c>
      <c r="AR371" s="399" t="str">
        <f t="shared" si="477"/>
        <v/>
      </c>
      <c r="AS371" s="399" t="str">
        <f t="shared" si="478"/>
        <v/>
      </c>
      <c r="AT371" s="399">
        <f t="shared" si="479"/>
        <v>0</v>
      </c>
      <c r="AU371" s="399" t="str">
        <f t="shared" si="480"/>
        <v/>
      </c>
      <c r="AV371" s="399" t="str">
        <f t="shared" si="481"/>
        <v/>
      </c>
      <c r="AW371" s="399" t="str">
        <f t="shared" si="482"/>
        <v/>
      </c>
      <c r="AX371" s="399" t="str">
        <f t="shared" si="483"/>
        <v/>
      </c>
      <c r="AY371" s="399" t="str">
        <f t="shared" si="484"/>
        <v/>
      </c>
      <c r="AZ371" s="399" t="str">
        <f t="shared" si="485"/>
        <v/>
      </c>
      <c r="BA371" s="399" t="str">
        <f t="shared" si="486"/>
        <v/>
      </c>
      <c r="BB371" s="399" t="str">
        <f t="shared" si="487"/>
        <v/>
      </c>
      <c r="BC371" s="399" t="str">
        <f t="shared" si="488"/>
        <v/>
      </c>
      <c r="BD371" s="403" t="str">
        <f t="shared" si="489"/>
        <v/>
      </c>
      <c r="BE371" s="393">
        <f t="shared" si="490"/>
        <v>0</v>
      </c>
      <c r="BF371" s="157"/>
      <c r="BG371" s="399">
        <f t="shared" si="491"/>
        <v>0</v>
      </c>
      <c r="BH371" s="399">
        <f t="shared" si="492"/>
        <v>0</v>
      </c>
      <c r="BI371" s="412">
        <f t="shared" si="493"/>
        <v>0</v>
      </c>
      <c r="BJ371" s="413">
        <f t="shared" si="469"/>
        <v>0</v>
      </c>
      <c r="BK371" s="398" t="str">
        <f t="shared" si="470"/>
        <v>0</v>
      </c>
      <c r="BL371" s="398" t="str">
        <f t="shared" si="471"/>
        <v>0</v>
      </c>
      <c r="BM371" s="412">
        <f t="shared" si="494"/>
        <v>0</v>
      </c>
      <c r="BN371" s="412" t="str">
        <f t="shared" si="495"/>
        <v>0m0</v>
      </c>
      <c r="BO371" s="399">
        <f t="shared" si="496"/>
        <v>0</v>
      </c>
      <c r="BP371" s="399">
        <f t="shared" si="497"/>
        <v>0</v>
      </c>
      <c r="BQ371" s="412">
        <f t="shared" si="498"/>
        <v>0</v>
      </c>
      <c r="BR371" s="413">
        <f t="shared" si="499"/>
        <v>0</v>
      </c>
      <c r="BS371" s="398" t="str">
        <f t="shared" si="500"/>
        <v>0</v>
      </c>
      <c r="BT371" s="398" t="str">
        <f t="shared" si="501"/>
        <v>0</v>
      </c>
      <c r="BU371" s="412">
        <f t="shared" si="502"/>
        <v>0</v>
      </c>
      <c r="BV371" s="412" t="str">
        <f t="shared" si="503"/>
        <v>0m0</v>
      </c>
      <c r="BW371" s="399">
        <f t="shared" si="504"/>
        <v>0</v>
      </c>
      <c r="BX371" s="399">
        <f t="shared" si="505"/>
        <v>0</v>
      </c>
      <c r="BY371" s="412">
        <f t="shared" si="506"/>
        <v>0</v>
      </c>
      <c r="BZ371" s="413">
        <f t="shared" si="507"/>
        <v>0</v>
      </c>
      <c r="CA371" s="398" t="str">
        <f t="shared" si="508"/>
        <v>0</v>
      </c>
      <c r="CB371" s="398" t="str">
        <f t="shared" si="509"/>
        <v>0</v>
      </c>
      <c r="CC371" s="412">
        <f t="shared" si="510"/>
        <v>0</v>
      </c>
      <c r="CD371" s="412" t="str">
        <f t="shared" si="511"/>
        <v>0m0</v>
      </c>
      <c r="CE371" s="399">
        <f t="shared" si="512"/>
        <v>0</v>
      </c>
      <c r="CF371" s="399">
        <f t="shared" si="513"/>
        <v>0</v>
      </c>
      <c r="CG371" s="412">
        <f t="shared" si="514"/>
        <v>0</v>
      </c>
      <c r="CH371" s="413">
        <f t="shared" si="515"/>
        <v>0</v>
      </c>
      <c r="CI371" s="398" t="str">
        <f t="shared" si="516"/>
        <v>0</v>
      </c>
      <c r="CJ371" s="398" t="str">
        <f t="shared" si="517"/>
        <v>0</v>
      </c>
      <c r="CK371" s="412">
        <f t="shared" si="518"/>
        <v>0</v>
      </c>
      <c r="CL371" s="412" t="str">
        <f t="shared" si="519"/>
        <v>0m0</v>
      </c>
      <c r="CM371" s="399">
        <f t="shared" si="520"/>
        <v>0</v>
      </c>
      <c r="CN371" s="399">
        <f t="shared" si="521"/>
        <v>0</v>
      </c>
      <c r="CO371" s="412">
        <f t="shared" si="522"/>
        <v>0</v>
      </c>
      <c r="CP371" s="413">
        <f t="shared" si="523"/>
        <v>0</v>
      </c>
      <c r="CQ371" s="398" t="str">
        <f t="shared" si="524"/>
        <v>0</v>
      </c>
      <c r="CR371" s="398" t="str">
        <f t="shared" si="525"/>
        <v>0</v>
      </c>
      <c r="CS371" s="412">
        <f t="shared" si="526"/>
        <v>0</v>
      </c>
      <c r="CT371" s="412" t="str">
        <f t="shared" si="527"/>
        <v>0m0</v>
      </c>
      <c r="CU371" s="412">
        <f t="shared" si="528"/>
        <v>0</v>
      </c>
      <c r="CV371" s="412">
        <f t="shared" si="529"/>
        <v>0</v>
      </c>
      <c r="CW371" s="412">
        <f t="shared" si="530"/>
        <v>0</v>
      </c>
      <c r="CX371" s="412">
        <f t="shared" si="531"/>
        <v>0</v>
      </c>
      <c r="CY371" s="412">
        <f t="shared" si="532"/>
        <v>0</v>
      </c>
      <c r="CZ371" s="412" t="str">
        <f t="shared" si="533"/>
        <v/>
      </c>
      <c r="DA371" s="412" t="str">
        <f t="shared" si="534"/>
        <v/>
      </c>
      <c r="DB371" s="412" t="str">
        <f t="shared" si="535"/>
        <v/>
      </c>
      <c r="DC371" s="412" t="str">
        <f t="shared" si="536"/>
        <v/>
      </c>
      <c r="DD371" s="412" t="str">
        <f t="shared" si="537"/>
        <v/>
      </c>
      <c r="DE371" s="412"/>
      <c r="DG371" s="412" t="str">
        <f t="shared" si="538"/>
        <v/>
      </c>
      <c r="DH371" s="412" t="str">
        <f t="shared" si="539"/>
        <v/>
      </c>
      <c r="DI371" s="412">
        <f t="shared" si="540"/>
        <v>0</v>
      </c>
      <c r="DJ371" s="412" t="str">
        <f t="shared" si="541"/>
        <v/>
      </c>
      <c r="DK371" s="412" t="str">
        <f t="shared" si="542"/>
        <v/>
      </c>
      <c r="DL371" s="412" t="str">
        <f t="shared" si="543"/>
        <v/>
      </c>
      <c r="DM371" s="412" t="str">
        <f t="shared" si="544"/>
        <v/>
      </c>
      <c r="DN371" s="412" t="str">
        <f t="shared" si="545"/>
        <v/>
      </c>
      <c r="DO371" s="412" t="str">
        <f t="shared" si="546"/>
        <v/>
      </c>
      <c r="DR371" s="494"/>
      <c r="DS371" s="393">
        <f t="shared" si="549"/>
        <v>0</v>
      </c>
      <c r="DT371" s="393">
        <f t="shared" si="547"/>
        <v>0</v>
      </c>
      <c r="DU371" s="411">
        <f t="shared" si="548"/>
        <v>0</v>
      </c>
      <c r="DX371" s="494" t="e">
        <f>IF(BG371&lt;270000,○,"")</f>
        <v>#NAME?</v>
      </c>
    </row>
    <row r="372" spans="1:128" s="411" customFormat="1" ht="18" hidden="1" customHeight="1" thickBot="1">
      <c r="A372" s="145" t="str">
        <f t="shared" si="472"/>
        <v/>
      </c>
      <c r="B372" s="158"/>
      <c r="C372" s="31" t="str">
        <f>IF(B372="","",VLOOKUP(B372,学連登録!$C$2:$G$3000,2,FALSE))</f>
        <v/>
      </c>
      <c r="D372" s="32" t="str">
        <f>IF(B372="","",VLOOKUP(B372,学連登録!$C$2:$G$3000,3,FALSE))</f>
        <v/>
      </c>
      <c r="E372" s="33" t="str">
        <f>IF(B372="","",VLOOKUP(B372,学連登録!$C$2:$G$3000,4,FALSE))</f>
        <v/>
      </c>
      <c r="F372" s="383" t="str">
        <f>IF(B372="","",VLOOKUP(B372,学連登録!$C$2:$I$3000,7,FALSE))</f>
        <v/>
      </c>
      <c r="G372" s="159"/>
      <c r="H372" s="853"/>
      <c r="I372" s="854"/>
      <c r="J372" s="160"/>
      <c r="K372" s="825"/>
      <c r="L372" s="826"/>
      <c r="M372" s="160"/>
      <c r="N372" s="819"/>
      <c r="O372" s="820"/>
      <c r="P372" s="159"/>
      <c r="Q372" s="825"/>
      <c r="R372" s="826"/>
      <c r="S372" s="159"/>
      <c r="T372" s="825"/>
      <c r="U372" s="826"/>
      <c r="V372" s="103" t="str">
        <f>IF(B372="","",VLOOKUP(B372,学連登録!$C$2:$H$3000,6,FALSE))</f>
        <v/>
      </c>
      <c r="W372" s="377"/>
      <c r="X372" s="157"/>
      <c r="Y372" s="118" t="str">
        <f t="shared" si="550"/>
        <v/>
      </c>
      <c r="Z372" s="97" t="str">
        <f>IF(G372="","",VLOOKUP(G372,種目名!$O$5:$T$104,3,0))</f>
        <v/>
      </c>
      <c r="AA372" s="99" t="str">
        <f>IF(J372="","",VLOOKUP(J372,種目名!$O$5:$T$104,3,0))</f>
        <v/>
      </c>
      <c r="AB372" s="119" t="str">
        <f>IF(M372="","",VLOOKUP(M372,種目名!$O$5:$T$104,3,0))</f>
        <v/>
      </c>
      <c r="AC372" s="119" t="str">
        <f>IF(P372="","",VLOOKUP(AF372,種目名!$O$5:$T$104,3,0))</f>
        <v/>
      </c>
      <c r="AD372" s="120" t="str">
        <f>IF(S372="","",VLOOKUP(AI372,種目名!$O$5:$T$104,3,0))</f>
        <v/>
      </c>
      <c r="AE372" s="117">
        <f t="shared" si="551"/>
        <v>0</v>
      </c>
      <c r="AF372" s="157" t="str">
        <f t="shared" si="552"/>
        <v/>
      </c>
      <c r="AG372" s="157" t="str">
        <f t="shared" si="553"/>
        <v/>
      </c>
      <c r="AH372" s="117">
        <f t="shared" si="554"/>
        <v>0</v>
      </c>
      <c r="AI372" s="157" t="str">
        <f t="shared" si="555"/>
        <v/>
      </c>
      <c r="AJ372" s="157" t="str">
        <f t="shared" si="556"/>
        <v/>
      </c>
      <c r="AK372" s="390"/>
      <c r="AL372" s="171">
        <f t="shared" si="473"/>
        <v>0</v>
      </c>
      <c r="AM372" s="399">
        <f t="shared" si="474"/>
        <v>0</v>
      </c>
      <c r="AN372" s="399">
        <f>COUNTIF($B$12:B372,B372)</f>
        <v>0</v>
      </c>
      <c r="AO372" s="399"/>
      <c r="AP372" s="399" t="str">
        <f t="shared" si="475"/>
        <v/>
      </c>
      <c r="AQ372" s="399" t="str">
        <f t="shared" si="476"/>
        <v/>
      </c>
      <c r="AR372" s="399" t="str">
        <f t="shared" si="477"/>
        <v/>
      </c>
      <c r="AS372" s="399" t="str">
        <f t="shared" si="478"/>
        <v/>
      </c>
      <c r="AT372" s="399">
        <f t="shared" si="479"/>
        <v>0</v>
      </c>
      <c r="AU372" s="399" t="str">
        <f t="shared" si="480"/>
        <v/>
      </c>
      <c r="AV372" s="399" t="str">
        <f t="shared" si="481"/>
        <v/>
      </c>
      <c r="AW372" s="399" t="str">
        <f t="shared" si="482"/>
        <v/>
      </c>
      <c r="AX372" s="399" t="str">
        <f t="shared" si="483"/>
        <v/>
      </c>
      <c r="AY372" s="399" t="str">
        <f t="shared" si="484"/>
        <v/>
      </c>
      <c r="AZ372" s="399" t="str">
        <f t="shared" si="485"/>
        <v/>
      </c>
      <c r="BA372" s="399" t="str">
        <f t="shared" si="486"/>
        <v/>
      </c>
      <c r="BB372" s="399" t="str">
        <f t="shared" si="487"/>
        <v/>
      </c>
      <c r="BC372" s="399" t="str">
        <f t="shared" si="488"/>
        <v/>
      </c>
      <c r="BD372" s="403" t="str">
        <f t="shared" si="489"/>
        <v/>
      </c>
      <c r="BE372" s="393">
        <f t="shared" si="490"/>
        <v>0</v>
      </c>
      <c r="BF372" s="157"/>
      <c r="BG372" s="399">
        <f t="shared" si="491"/>
        <v>0</v>
      </c>
      <c r="BH372" s="399">
        <f t="shared" si="492"/>
        <v>0</v>
      </c>
      <c r="BI372" s="412">
        <f t="shared" si="493"/>
        <v>0</v>
      </c>
      <c r="BJ372" s="413">
        <f t="shared" si="469"/>
        <v>0</v>
      </c>
      <c r="BK372" s="398" t="str">
        <f t="shared" si="470"/>
        <v>0</v>
      </c>
      <c r="BL372" s="398" t="str">
        <f t="shared" si="471"/>
        <v>0</v>
      </c>
      <c r="BM372" s="412">
        <f t="shared" si="494"/>
        <v>0</v>
      </c>
      <c r="BN372" s="412" t="str">
        <f t="shared" si="495"/>
        <v>0m0</v>
      </c>
      <c r="BO372" s="399">
        <f t="shared" si="496"/>
        <v>0</v>
      </c>
      <c r="BP372" s="399">
        <f t="shared" si="497"/>
        <v>0</v>
      </c>
      <c r="BQ372" s="412">
        <f t="shared" si="498"/>
        <v>0</v>
      </c>
      <c r="BR372" s="413">
        <f t="shared" si="499"/>
        <v>0</v>
      </c>
      <c r="BS372" s="398" t="str">
        <f t="shared" si="500"/>
        <v>0</v>
      </c>
      <c r="BT372" s="398" t="str">
        <f t="shared" si="501"/>
        <v>0</v>
      </c>
      <c r="BU372" s="412">
        <f t="shared" si="502"/>
        <v>0</v>
      </c>
      <c r="BV372" s="412" t="str">
        <f t="shared" si="503"/>
        <v>0m0</v>
      </c>
      <c r="BW372" s="399">
        <f t="shared" si="504"/>
        <v>0</v>
      </c>
      <c r="BX372" s="399">
        <f t="shared" si="505"/>
        <v>0</v>
      </c>
      <c r="BY372" s="412">
        <f t="shared" si="506"/>
        <v>0</v>
      </c>
      <c r="BZ372" s="413">
        <f t="shared" si="507"/>
        <v>0</v>
      </c>
      <c r="CA372" s="398" t="str">
        <f t="shared" si="508"/>
        <v>0</v>
      </c>
      <c r="CB372" s="398" t="str">
        <f t="shared" si="509"/>
        <v>0</v>
      </c>
      <c r="CC372" s="412">
        <f t="shared" si="510"/>
        <v>0</v>
      </c>
      <c r="CD372" s="412" t="str">
        <f t="shared" si="511"/>
        <v>0m0</v>
      </c>
      <c r="CE372" s="399">
        <f t="shared" si="512"/>
        <v>0</v>
      </c>
      <c r="CF372" s="399">
        <f t="shared" si="513"/>
        <v>0</v>
      </c>
      <c r="CG372" s="412">
        <f t="shared" si="514"/>
        <v>0</v>
      </c>
      <c r="CH372" s="413">
        <f t="shared" si="515"/>
        <v>0</v>
      </c>
      <c r="CI372" s="398" t="str">
        <f t="shared" si="516"/>
        <v>0</v>
      </c>
      <c r="CJ372" s="398" t="str">
        <f t="shared" si="517"/>
        <v>0</v>
      </c>
      <c r="CK372" s="412">
        <f t="shared" si="518"/>
        <v>0</v>
      </c>
      <c r="CL372" s="412" t="str">
        <f t="shared" si="519"/>
        <v>0m0</v>
      </c>
      <c r="CM372" s="399">
        <f t="shared" si="520"/>
        <v>0</v>
      </c>
      <c r="CN372" s="399">
        <f t="shared" si="521"/>
        <v>0</v>
      </c>
      <c r="CO372" s="412">
        <f t="shared" si="522"/>
        <v>0</v>
      </c>
      <c r="CP372" s="413">
        <f t="shared" si="523"/>
        <v>0</v>
      </c>
      <c r="CQ372" s="398" t="str">
        <f t="shared" si="524"/>
        <v>0</v>
      </c>
      <c r="CR372" s="398" t="str">
        <f t="shared" si="525"/>
        <v>0</v>
      </c>
      <c r="CS372" s="412">
        <f t="shared" si="526"/>
        <v>0</v>
      </c>
      <c r="CT372" s="412" t="str">
        <f t="shared" si="527"/>
        <v>0m0</v>
      </c>
      <c r="CU372" s="412">
        <f t="shared" si="528"/>
        <v>0</v>
      </c>
      <c r="CV372" s="412">
        <f t="shared" si="529"/>
        <v>0</v>
      </c>
      <c r="CW372" s="412">
        <f t="shared" si="530"/>
        <v>0</v>
      </c>
      <c r="CX372" s="412">
        <f t="shared" si="531"/>
        <v>0</v>
      </c>
      <c r="CY372" s="412">
        <f t="shared" si="532"/>
        <v>0</v>
      </c>
      <c r="CZ372" s="412" t="str">
        <f t="shared" si="533"/>
        <v/>
      </c>
      <c r="DA372" s="412" t="str">
        <f t="shared" si="534"/>
        <v/>
      </c>
      <c r="DB372" s="412" t="str">
        <f t="shared" si="535"/>
        <v/>
      </c>
      <c r="DC372" s="412" t="str">
        <f t="shared" si="536"/>
        <v/>
      </c>
      <c r="DD372" s="412" t="str">
        <f t="shared" si="537"/>
        <v/>
      </c>
      <c r="DE372" s="412"/>
      <c r="DG372" s="412" t="str">
        <f t="shared" si="538"/>
        <v/>
      </c>
      <c r="DH372" s="412" t="str">
        <f t="shared" si="539"/>
        <v/>
      </c>
      <c r="DI372" s="412">
        <f t="shared" si="540"/>
        <v>0</v>
      </c>
      <c r="DJ372" s="412" t="str">
        <f t="shared" si="541"/>
        <v/>
      </c>
      <c r="DK372" s="412" t="str">
        <f t="shared" si="542"/>
        <v/>
      </c>
      <c r="DL372" s="412" t="str">
        <f t="shared" si="543"/>
        <v/>
      </c>
      <c r="DM372" s="412" t="str">
        <f t="shared" si="544"/>
        <v/>
      </c>
      <c r="DN372" s="412" t="str">
        <f t="shared" si="545"/>
        <v/>
      </c>
      <c r="DO372" s="412" t="str">
        <f t="shared" si="546"/>
        <v/>
      </c>
      <c r="DR372" s="494"/>
      <c r="DS372" s="393">
        <f t="shared" si="549"/>
        <v>0</v>
      </c>
      <c r="DT372" s="393">
        <f t="shared" si="547"/>
        <v>0</v>
      </c>
      <c r="DU372" s="411">
        <f t="shared" si="548"/>
        <v>0</v>
      </c>
      <c r="DX372" s="494" t="e">
        <f>IF(BG372&lt;270000,○,"")</f>
        <v>#NAME?</v>
      </c>
    </row>
    <row r="373" spans="1:128" s="411" customFormat="1" ht="18" hidden="1" customHeight="1" thickBot="1">
      <c r="A373" s="145" t="str">
        <f t="shared" si="472"/>
        <v/>
      </c>
      <c r="B373" s="158"/>
      <c r="C373" s="31" t="str">
        <f>IF(B373="","",VLOOKUP(B373,学連登録!$C$2:$G$3000,2,FALSE))</f>
        <v/>
      </c>
      <c r="D373" s="32" t="str">
        <f>IF(B373="","",VLOOKUP(B373,学連登録!$C$2:$G$3000,3,FALSE))</f>
        <v/>
      </c>
      <c r="E373" s="33" t="str">
        <f>IF(B373="","",VLOOKUP(B373,学連登録!$C$2:$G$3000,4,FALSE))</f>
        <v/>
      </c>
      <c r="F373" s="383" t="str">
        <f>IF(B373="","",VLOOKUP(B373,学連登録!$C$2:$I$3000,7,FALSE))</f>
        <v/>
      </c>
      <c r="G373" s="159"/>
      <c r="H373" s="853"/>
      <c r="I373" s="854"/>
      <c r="J373" s="160"/>
      <c r="K373" s="825"/>
      <c r="L373" s="826"/>
      <c r="M373" s="160"/>
      <c r="N373" s="819"/>
      <c r="O373" s="820"/>
      <c r="P373" s="159"/>
      <c r="Q373" s="825"/>
      <c r="R373" s="826"/>
      <c r="S373" s="159"/>
      <c r="T373" s="825"/>
      <c r="U373" s="826"/>
      <c r="V373" s="103" t="str">
        <f>IF(B373="","",VLOOKUP(B373,学連登録!$C$2:$H$3000,6,FALSE))</f>
        <v/>
      </c>
      <c r="W373" s="377"/>
      <c r="X373" s="157"/>
      <c r="Y373" s="118" t="str">
        <f t="shared" si="550"/>
        <v/>
      </c>
      <c r="Z373" s="97" t="str">
        <f>IF(G373="","",VLOOKUP(G373,種目名!$O$5:$T$104,3,0))</f>
        <v/>
      </c>
      <c r="AA373" s="99" t="str">
        <f>IF(J373="","",VLOOKUP(J373,種目名!$O$5:$T$104,3,0))</f>
        <v/>
      </c>
      <c r="AB373" s="119" t="str">
        <f>IF(M373="","",VLOOKUP(M373,種目名!$O$5:$T$104,3,0))</f>
        <v/>
      </c>
      <c r="AC373" s="119" t="str">
        <f>IF(P373="","",VLOOKUP(AF373,種目名!$O$5:$T$104,3,0))</f>
        <v/>
      </c>
      <c r="AD373" s="120" t="str">
        <f>IF(S373="","",VLOOKUP(AI373,種目名!$O$5:$T$104,3,0))</f>
        <v/>
      </c>
      <c r="AE373" s="117">
        <f t="shared" si="551"/>
        <v>0</v>
      </c>
      <c r="AF373" s="157" t="str">
        <f t="shared" si="552"/>
        <v/>
      </c>
      <c r="AG373" s="157" t="str">
        <f t="shared" si="553"/>
        <v/>
      </c>
      <c r="AH373" s="117">
        <f t="shared" si="554"/>
        <v>0</v>
      </c>
      <c r="AI373" s="157" t="str">
        <f t="shared" si="555"/>
        <v/>
      </c>
      <c r="AJ373" s="157" t="str">
        <f t="shared" si="556"/>
        <v/>
      </c>
      <c r="AK373" s="390"/>
      <c r="AL373" s="171">
        <f t="shared" si="473"/>
        <v>0</v>
      </c>
      <c r="AM373" s="399">
        <f t="shared" si="474"/>
        <v>0</v>
      </c>
      <c r="AN373" s="399">
        <f>COUNTIF($B$12:B373,B373)</f>
        <v>0</v>
      </c>
      <c r="AO373" s="399"/>
      <c r="AP373" s="399" t="str">
        <f t="shared" si="475"/>
        <v/>
      </c>
      <c r="AQ373" s="399" t="str">
        <f t="shared" si="476"/>
        <v/>
      </c>
      <c r="AR373" s="399" t="str">
        <f t="shared" si="477"/>
        <v/>
      </c>
      <c r="AS373" s="399" t="str">
        <f t="shared" si="478"/>
        <v/>
      </c>
      <c r="AT373" s="399">
        <f t="shared" si="479"/>
        <v>0</v>
      </c>
      <c r="AU373" s="399" t="str">
        <f t="shared" si="480"/>
        <v/>
      </c>
      <c r="AV373" s="399" t="str">
        <f t="shared" si="481"/>
        <v/>
      </c>
      <c r="AW373" s="399" t="str">
        <f t="shared" si="482"/>
        <v/>
      </c>
      <c r="AX373" s="399" t="str">
        <f t="shared" si="483"/>
        <v/>
      </c>
      <c r="AY373" s="399" t="str">
        <f t="shared" si="484"/>
        <v/>
      </c>
      <c r="AZ373" s="399" t="str">
        <f t="shared" si="485"/>
        <v/>
      </c>
      <c r="BA373" s="399" t="str">
        <f t="shared" si="486"/>
        <v/>
      </c>
      <c r="BB373" s="399" t="str">
        <f t="shared" si="487"/>
        <v/>
      </c>
      <c r="BC373" s="399" t="str">
        <f t="shared" si="488"/>
        <v/>
      </c>
      <c r="BD373" s="403" t="str">
        <f t="shared" si="489"/>
        <v/>
      </c>
      <c r="BE373" s="393">
        <f t="shared" si="490"/>
        <v>0</v>
      </c>
      <c r="BF373" s="157"/>
      <c r="BG373" s="399">
        <f t="shared" si="491"/>
        <v>0</v>
      </c>
      <c r="BH373" s="399">
        <f t="shared" si="492"/>
        <v>0</v>
      </c>
      <c r="BI373" s="412">
        <f t="shared" si="493"/>
        <v>0</v>
      </c>
      <c r="BJ373" s="413">
        <f t="shared" si="469"/>
        <v>0</v>
      </c>
      <c r="BK373" s="398" t="str">
        <f t="shared" si="470"/>
        <v>0</v>
      </c>
      <c r="BL373" s="398" t="str">
        <f t="shared" si="471"/>
        <v>0</v>
      </c>
      <c r="BM373" s="412">
        <f t="shared" si="494"/>
        <v>0</v>
      </c>
      <c r="BN373" s="412" t="str">
        <f t="shared" si="495"/>
        <v>0m0</v>
      </c>
      <c r="BO373" s="399">
        <f t="shared" si="496"/>
        <v>0</v>
      </c>
      <c r="BP373" s="399">
        <f t="shared" si="497"/>
        <v>0</v>
      </c>
      <c r="BQ373" s="412">
        <f t="shared" si="498"/>
        <v>0</v>
      </c>
      <c r="BR373" s="413">
        <f t="shared" si="499"/>
        <v>0</v>
      </c>
      <c r="BS373" s="398" t="str">
        <f t="shared" si="500"/>
        <v>0</v>
      </c>
      <c r="BT373" s="398" t="str">
        <f t="shared" si="501"/>
        <v>0</v>
      </c>
      <c r="BU373" s="412">
        <f t="shared" si="502"/>
        <v>0</v>
      </c>
      <c r="BV373" s="412" t="str">
        <f t="shared" si="503"/>
        <v>0m0</v>
      </c>
      <c r="BW373" s="399">
        <f t="shared" si="504"/>
        <v>0</v>
      </c>
      <c r="BX373" s="399">
        <f t="shared" si="505"/>
        <v>0</v>
      </c>
      <c r="BY373" s="412">
        <f t="shared" si="506"/>
        <v>0</v>
      </c>
      <c r="BZ373" s="413">
        <f t="shared" si="507"/>
        <v>0</v>
      </c>
      <c r="CA373" s="398" t="str">
        <f t="shared" si="508"/>
        <v>0</v>
      </c>
      <c r="CB373" s="398" t="str">
        <f t="shared" si="509"/>
        <v>0</v>
      </c>
      <c r="CC373" s="412">
        <f t="shared" si="510"/>
        <v>0</v>
      </c>
      <c r="CD373" s="412" t="str">
        <f t="shared" si="511"/>
        <v>0m0</v>
      </c>
      <c r="CE373" s="399">
        <f t="shared" si="512"/>
        <v>0</v>
      </c>
      <c r="CF373" s="399">
        <f t="shared" si="513"/>
        <v>0</v>
      </c>
      <c r="CG373" s="412">
        <f t="shared" si="514"/>
        <v>0</v>
      </c>
      <c r="CH373" s="413">
        <f t="shared" si="515"/>
        <v>0</v>
      </c>
      <c r="CI373" s="398" t="str">
        <f t="shared" si="516"/>
        <v>0</v>
      </c>
      <c r="CJ373" s="398" t="str">
        <f t="shared" si="517"/>
        <v>0</v>
      </c>
      <c r="CK373" s="412">
        <f t="shared" si="518"/>
        <v>0</v>
      </c>
      <c r="CL373" s="412" t="str">
        <f t="shared" si="519"/>
        <v>0m0</v>
      </c>
      <c r="CM373" s="399">
        <f t="shared" si="520"/>
        <v>0</v>
      </c>
      <c r="CN373" s="399">
        <f t="shared" si="521"/>
        <v>0</v>
      </c>
      <c r="CO373" s="412">
        <f t="shared" si="522"/>
        <v>0</v>
      </c>
      <c r="CP373" s="413">
        <f t="shared" si="523"/>
        <v>0</v>
      </c>
      <c r="CQ373" s="398" t="str">
        <f t="shared" si="524"/>
        <v>0</v>
      </c>
      <c r="CR373" s="398" t="str">
        <f t="shared" si="525"/>
        <v>0</v>
      </c>
      <c r="CS373" s="412">
        <f t="shared" si="526"/>
        <v>0</v>
      </c>
      <c r="CT373" s="412" t="str">
        <f t="shared" si="527"/>
        <v>0m0</v>
      </c>
      <c r="CU373" s="412">
        <f t="shared" si="528"/>
        <v>0</v>
      </c>
      <c r="CV373" s="412">
        <f t="shared" si="529"/>
        <v>0</v>
      </c>
      <c r="CW373" s="412">
        <f t="shared" si="530"/>
        <v>0</v>
      </c>
      <c r="CX373" s="412">
        <f t="shared" si="531"/>
        <v>0</v>
      </c>
      <c r="CY373" s="412">
        <f t="shared" si="532"/>
        <v>0</v>
      </c>
      <c r="CZ373" s="412" t="str">
        <f t="shared" si="533"/>
        <v/>
      </c>
      <c r="DA373" s="412" t="str">
        <f t="shared" si="534"/>
        <v/>
      </c>
      <c r="DB373" s="412" t="str">
        <f t="shared" si="535"/>
        <v/>
      </c>
      <c r="DC373" s="412" t="str">
        <f t="shared" si="536"/>
        <v/>
      </c>
      <c r="DD373" s="412" t="str">
        <f t="shared" si="537"/>
        <v/>
      </c>
      <c r="DE373" s="412"/>
      <c r="DG373" s="412" t="str">
        <f t="shared" si="538"/>
        <v/>
      </c>
      <c r="DH373" s="412" t="str">
        <f t="shared" si="539"/>
        <v/>
      </c>
      <c r="DI373" s="412">
        <f t="shared" si="540"/>
        <v>0</v>
      </c>
      <c r="DJ373" s="412" t="str">
        <f t="shared" si="541"/>
        <v/>
      </c>
      <c r="DK373" s="412" t="str">
        <f t="shared" si="542"/>
        <v/>
      </c>
      <c r="DL373" s="412" t="str">
        <f t="shared" si="543"/>
        <v/>
      </c>
      <c r="DM373" s="412" t="str">
        <f t="shared" si="544"/>
        <v/>
      </c>
      <c r="DN373" s="412" t="str">
        <f t="shared" si="545"/>
        <v/>
      </c>
      <c r="DO373" s="412" t="str">
        <f t="shared" si="546"/>
        <v/>
      </c>
      <c r="DR373" s="494"/>
      <c r="DS373" s="393">
        <f t="shared" si="549"/>
        <v>0</v>
      </c>
      <c r="DT373" s="393">
        <f t="shared" si="547"/>
        <v>0</v>
      </c>
      <c r="DU373" s="411">
        <f t="shared" si="548"/>
        <v>0</v>
      </c>
      <c r="DX373" s="494" t="e">
        <f>IF(BG373&lt;270000,○,"")</f>
        <v>#NAME?</v>
      </c>
    </row>
    <row r="374" spans="1:128" s="411" customFormat="1" ht="18" hidden="1" customHeight="1" thickBot="1">
      <c r="A374" s="145" t="str">
        <f t="shared" si="472"/>
        <v/>
      </c>
      <c r="B374" s="158"/>
      <c r="C374" s="31" t="str">
        <f>IF(B374="","",VLOOKUP(B374,学連登録!$C$2:$G$3000,2,FALSE))</f>
        <v/>
      </c>
      <c r="D374" s="32" t="str">
        <f>IF(B374="","",VLOOKUP(B374,学連登録!$C$2:$G$3000,3,FALSE))</f>
        <v/>
      </c>
      <c r="E374" s="33" t="str">
        <f>IF(B374="","",VLOOKUP(B374,学連登録!$C$2:$G$3000,4,FALSE))</f>
        <v/>
      </c>
      <c r="F374" s="383" t="str">
        <f>IF(B374="","",VLOOKUP(B374,学連登録!$C$2:$I$3000,7,FALSE))</f>
        <v/>
      </c>
      <c r="G374" s="159"/>
      <c r="H374" s="853"/>
      <c r="I374" s="854"/>
      <c r="J374" s="160"/>
      <c r="K374" s="825"/>
      <c r="L374" s="826"/>
      <c r="M374" s="160"/>
      <c r="N374" s="819"/>
      <c r="O374" s="820"/>
      <c r="P374" s="159"/>
      <c r="Q374" s="825"/>
      <c r="R374" s="826"/>
      <c r="S374" s="159"/>
      <c r="T374" s="825"/>
      <c r="U374" s="826"/>
      <c r="V374" s="103" t="str">
        <f>IF(B374="","",VLOOKUP(B374,学連登録!$C$2:$H$3000,6,FALSE))</f>
        <v/>
      </c>
      <c r="W374" s="377"/>
      <c r="X374" s="157"/>
      <c r="Y374" s="118" t="str">
        <f t="shared" si="550"/>
        <v/>
      </c>
      <c r="Z374" s="97" t="str">
        <f>IF(G374="","",VLOOKUP(G374,種目名!$O$5:$T$104,3,0))</f>
        <v/>
      </c>
      <c r="AA374" s="99" t="str">
        <f>IF(J374="","",VLOOKUP(J374,種目名!$O$5:$T$104,3,0))</f>
        <v/>
      </c>
      <c r="AB374" s="119" t="str">
        <f>IF(M374="","",VLOOKUP(M374,種目名!$O$5:$T$104,3,0))</f>
        <v/>
      </c>
      <c r="AC374" s="119" t="str">
        <f>IF(P374="","",VLOOKUP(AF374,種目名!$O$5:$T$104,3,0))</f>
        <v/>
      </c>
      <c r="AD374" s="120" t="str">
        <f>IF(S374="","",VLOOKUP(AI374,種目名!$O$5:$T$104,3,0))</f>
        <v/>
      </c>
      <c r="AE374" s="117">
        <f t="shared" si="551"/>
        <v>0</v>
      </c>
      <c r="AF374" s="157" t="str">
        <f t="shared" si="552"/>
        <v/>
      </c>
      <c r="AG374" s="157" t="str">
        <f t="shared" si="553"/>
        <v/>
      </c>
      <c r="AH374" s="117">
        <f t="shared" si="554"/>
        <v>0</v>
      </c>
      <c r="AI374" s="157" t="str">
        <f t="shared" si="555"/>
        <v/>
      </c>
      <c r="AJ374" s="157" t="str">
        <f t="shared" si="556"/>
        <v/>
      </c>
      <c r="AK374" s="390"/>
      <c r="AL374" s="171">
        <f t="shared" si="473"/>
        <v>0</v>
      </c>
      <c r="AM374" s="399">
        <f t="shared" si="474"/>
        <v>0</v>
      </c>
      <c r="AN374" s="399">
        <f>COUNTIF($B$12:B374,B374)</f>
        <v>0</v>
      </c>
      <c r="AO374" s="399"/>
      <c r="AP374" s="399" t="str">
        <f t="shared" si="475"/>
        <v/>
      </c>
      <c r="AQ374" s="399" t="str">
        <f t="shared" si="476"/>
        <v/>
      </c>
      <c r="AR374" s="399" t="str">
        <f t="shared" si="477"/>
        <v/>
      </c>
      <c r="AS374" s="399" t="str">
        <f t="shared" si="478"/>
        <v/>
      </c>
      <c r="AT374" s="399">
        <f t="shared" si="479"/>
        <v>0</v>
      </c>
      <c r="AU374" s="399" t="str">
        <f t="shared" si="480"/>
        <v/>
      </c>
      <c r="AV374" s="399" t="str">
        <f t="shared" si="481"/>
        <v/>
      </c>
      <c r="AW374" s="399" t="str">
        <f t="shared" si="482"/>
        <v/>
      </c>
      <c r="AX374" s="399" t="str">
        <f t="shared" si="483"/>
        <v/>
      </c>
      <c r="AY374" s="399" t="str">
        <f t="shared" si="484"/>
        <v/>
      </c>
      <c r="AZ374" s="399" t="str">
        <f t="shared" si="485"/>
        <v/>
      </c>
      <c r="BA374" s="399" t="str">
        <f t="shared" si="486"/>
        <v/>
      </c>
      <c r="BB374" s="399" t="str">
        <f t="shared" si="487"/>
        <v/>
      </c>
      <c r="BC374" s="399" t="str">
        <f t="shared" si="488"/>
        <v/>
      </c>
      <c r="BD374" s="403" t="str">
        <f t="shared" si="489"/>
        <v/>
      </c>
      <c r="BE374" s="393">
        <f t="shared" si="490"/>
        <v>0</v>
      </c>
      <c r="BF374" s="157"/>
      <c r="BG374" s="399">
        <f t="shared" si="491"/>
        <v>0</v>
      </c>
      <c r="BH374" s="399">
        <f t="shared" si="492"/>
        <v>0</v>
      </c>
      <c r="BI374" s="412">
        <f t="shared" si="493"/>
        <v>0</v>
      </c>
      <c r="BJ374" s="413">
        <f t="shared" si="469"/>
        <v>0</v>
      </c>
      <c r="BK374" s="398" t="str">
        <f t="shared" si="470"/>
        <v>0</v>
      </c>
      <c r="BL374" s="398" t="str">
        <f t="shared" si="471"/>
        <v>0</v>
      </c>
      <c r="BM374" s="412">
        <f t="shared" si="494"/>
        <v>0</v>
      </c>
      <c r="BN374" s="412" t="str">
        <f t="shared" si="495"/>
        <v>0m0</v>
      </c>
      <c r="BO374" s="399">
        <f t="shared" si="496"/>
        <v>0</v>
      </c>
      <c r="BP374" s="399">
        <f t="shared" si="497"/>
        <v>0</v>
      </c>
      <c r="BQ374" s="412">
        <f t="shared" si="498"/>
        <v>0</v>
      </c>
      <c r="BR374" s="413">
        <f t="shared" si="499"/>
        <v>0</v>
      </c>
      <c r="BS374" s="398" t="str">
        <f t="shared" si="500"/>
        <v>0</v>
      </c>
      <c r="BT374" s="398" t="str">
        <f t="shared" si="501"/>
        <v>0</v>
      </c>
      <c r="BU374" s="412">
        <f t="shared" si="502"/>
        <v>0</v>
      </c>
      <c r="BV374" s="412" t="str">
        <f t="shared" si="503"/>
        <v>0m0</v>
      </c>
      <c r="BW374" s="399">
        <f t="shared" si="504"/>
        <v>0</v>
      </c>
      <c r="BX374" s="399">
        <f t="shared" si="505"/>
        <v>0</v>
      </c>
      <c r="BY374" s="412">
        <f t="shared" si="506"/>
        <v>0</v>
      </c>
      <c r="BZ374" s="413">
        <f t="shared" si="507"/>
        <v>0</v>
      </c>
      <c r="CA374" s="398" t="str">
        <f t="shared" si="508"/>
        <v>0</v>
      </c>
      <c r="CB374" s="398" t="str">
        <f t="shared" si="509"/>
        <v>0</v>
      </c>
      <c r="CC374" s="412">
        <f t="shared" si="510"/>
        <v>0</v>
      </c>
      <c r="CD374" s="412" t="str">
        <f t="shared" si="511"/>
        <v>0m0</v>
      </c>
      <c r="CE374" s="399">
        <f t="shared" si="512"/>
        <v>0</v>
      </c>
      <c r="CF374" s="399">
        <f t="shared" si="513"/>
        <v>0</v>
      </c>
      <c r="CG374" s="412">
        <f t="shared" si="514"/>
        <v>0</v>
      </c>
      <c r="CH374" s="413">
        <f t="shared" si="515"/>
        <v>0</v>
      </c>
      <c r="CI374" s="398" t="str">
        <f t="shared" si="516"/>
        <v>0</v>
      </c>
      <c r="CJ374" s="398" t="str">
        <f t="shared" si="517"/>
        <v>0</v>
      </c>
      <c r="CK374" s="412">
        <f t="shared" si="518"/>
        <v>0</v>
      </c>
      <c r="CL374" s="412" t="str">
        <f t="shared" si="519"/>
        <v>0m0</v>
      </c>
      <c r="CM374" s="399">
        <f t="shared" si="520"/>
        <v>0</v>
      </c>
      <c r="CN374" s="399">
        <f t="shared" si="521"/>
        <v>0</v>
      </c>
      <c r="CO374" s="412">
        <f t="shared" si="522"/>
        <v>0</v>
      </c>
      <c r="CP374" s="413">
        <f t="shared" si="523"/>
        <v>0</v>
      </c>
      <c r="CQ374" s="398" t="str">
        <f t="shared" si="524"/>
        <v>0</v>
      </c>
      <c r="CR374" s="398" t="str">
        <f t="shared" si="525"/>
        <v>0</v>
      </c>
      <c r="CS374" s="412">
        <f t="shared" si="526"/>
        <v>0</v>
      </c>
      <c r="CT374" s="412" t="str">
        <f t="shared" si="527"/>
        <v>0m0</v>
      </c>
      <c r="CU374" s="412">
        <f t="shared" si="528"/>
        <v>0</v>
      </c>
      <c r="CV374" s="412">
        <f t="shared" si="529"/>
        <v>0</v>
      </c>
      <c r="CW374" s="412">
        <f t="shared" si="530"/>
        <v>0</v>
      </c>
      <c r="CX374" s="412">
        <f t="shared" si="531"/>
        <v>0</v>
      </c>
      <c r="CY374" s="412">
        <f t="shared" si="532"/>
        <v>0</v>
      </c>
      <c r="CZ374" s="412" t="str">
        <f t="shared" si="533"/>
        <v/>
      </c>
      <c r="DA374" s="412" t="str">
        <f t="shared" si="534"/>
        <v/>
      </c>
      <c r="DB374" s="412" t="str">
        <f t="shared" si="535"/>
        <v/>
      </c>
      <c r="DC374" s="412" t="str">
        <f t="shared" si="536"/>
        <v/>
      </c>
      <c r="DD374" s="412" t="str">
        <f t="shared" si="537"/>
        <v/>
      </c>
      <c r="DE374" s="412"/>
      <c r="DG374" s="412" t="str">
        <f t="shared" si="538"/>
        <v/>
      </c>
      <c r="DH374" s="412" t="str">
        <f t="shared" si="539"/>
        <v/>
      </c>
      <c r="DI374" s="412">
        <f t="shared" si="540"/>
        <v>0</v>
      </c>
      <c r="DJ374" s="412" t="str">
        <f t="shared" si="541"/>
        <v/>
      </c>
      <c r="DK374" s="412" t="str">
        <f t="shared" si="542"/>
        <v/>
      </c>
      <c r="DL374" s="412" t="str">
        <f t="shared" si="543"/>
        <v/>
      </c>
      <c r="DM374" s="412" t="str">
        <f t="shared" si="544"/>
        <v/>
      </c>
      <c r="DN374" s="412" t="str">
        <f t="shared" si="545"/>
        <v/>
      </c>
      <c r="DO374" s="412" t="str">
        <f t="shared" si="546"/>
        <v/>
      </c>
      <c r="DR374" s="494"/>
      <c r="DS374" s="393">
        <f t="shared" si="549"/>
        <v>0</v>
      </c>
      <c r="DT374" s="393">
        <f t="shared" si="547"/>
        <v>0</v>
      </c>
      <c r="DU374" s="411">
        <f t="shared" si="548"/>
        <v>0</v>
      </c>
      <c r="DX374" s="494" t="e">
        <f>IF(BG374&lt;270000,○,"")</f>
        <v>#NAME?</v>
      </c>
    </row>
    <row r="375" spans="1:128" s="411" customFormat="1" ht="18" hidden="1" customHeight="1" thickBot="1">
      <c r="A375" s="145" t="str">
        <f t="shared" si="472"/>
        <v/>
      </c>
      <c r="B375" s="158"/>
      <c r="C375" s="31" t="str">
        <f>IF(B375="","",VLOOKUP(B375,学連登録!$C$2:$G$3000,2,FALSE))</f>
        <v/>
      </c>
      <c r="D375" s="32" t="str">
        <f>IF(B375="","",VLOOKUP(B375,学連登録!$C$2:$G$3000,3,FALSE))</f>
        <v/>
      </c>
      <c r="E375" s="33" t="str">
        <f>IF(B375="","",VLOOKUP(B375,学連登録!$C$2:$G$3000,4,FALSE))</f>
        <v/>
      </c>
      <c r="F375" s="383" t="str">
        <f>IF(B375="","",VLOOKUP(B375,学連登録!$C$2:$I$3000,7,FALSE))</f>
        <v/>
      </c>
      <c r="G375" s="159"/>
      <c r="H375" s="853"/>
      <c r="I375" s="854"/>
      <c r="J375" s="160"/>
      <c r="K375" s="825"/>
      <c r="L375" s="826"/>
      <c r="M375" s="160"/>
      <c r="N375" s="819"/>
      <c r="O375" s="820"/>
      <c r="P375" s="159"/>
      <c r="Q375" s="825"/>
      <c r="R375" s="826"/>
      <c r="S375" s="159"/>
      <c r="T375" s="825"/>
      <c r="U375" s="826"/>
      <c r="V375" s="103" t="str">
        <f>IF(B375="","",VLOOKUP(B375,学連登録!$C$2:$H$3000,6,FALSE))</f>
        <v/>
      </c>
      <c r="W375" s="377"/>
      <c r="X375" s="157"/>
      <c r="Y375" s="118" t="str">
        <f t="shared" si="550"/>
        <v/>
      </c>
      <c r="Z375" s="97" t="str">
        <f>IF(G375="","",VLOOKUP(G375,種目名!$O$5:$T$104,3,0))</f>
        <v/>
      </c>
      <c r="AA375" s="99" t="str">
        <f>IF(J375="","",VLOOKUP(J375,種目名!$O$5:$T$104,3,0))</f>
        <v/>
      </c>
      <c r="AB375" s="119" t="str">
        <f>IF(M375="","",VLOOKUP(M375,種目名!$O$5:$T$104,3,0))</f>
        <v/>
      </c>
      <c r="AC375" s="119" t="str">
        <f>IF(P375="","",VLOOKUP(AF375,種目名!$O$5:$T$104,3,0))</f>
        <v/>
      </c>
      <c r="AD375" s="120" t="str">
        <f>IF(S375="","",VLOOKUP(AI375,種目名!$O$5:$T$104,3,0))</f>
        <v/>
      </c>
      <c r="AE375" s="117">
        <f t="shared" si="551"/>
        <v>0</v>
      </c>
      <c r="AF375" s="157" t="str">
        <f t="shared" si="552"/>
        <v/>
      </c>
      <c r="AG375" s="157" t="str">
        <f t="shared" si="553"/>
        <v/>
      </c>
      <c r="AH375" s="117">
        <f t="shared" si="554"/>
        <v>0</v>
      </c>
      <c r="AI375" s="157" t="str">
        <f t="shared" si="555"/>
        <v/>
      </c>
      <c r="AJ375" s="157" t="str">
        <f t="shared" si="556"/>
        <v/>
      </c>
      <c r="AK375" s="390"/>
      <c r="AL375" s="171">
        <f t="shared" si="473"/>
        <v>0</v>
      </c>
      <c r="AM375" s="399">
        <f t="shared" si="474"/>
        <v>0</v>
      </c>
      <c r="AN375" s="399">
        <f>COUNTIF($B$12:B375,B375)</f>
        <v>0</v>
      </c>
      <c r="AO375" s="399"/>
      <c r="AP375" s="399" t="str">
        <f t="shared" si="475"/>
        <v/>
      </c>
      <c r="AQ375" s="399" t="str">
        <f t="shared" si="476"/>
        <v/>
      </c>
      <c r="AR375" s="399" t="str">
        <f t="shared" si="477"/>
        <v/>
      </c>
      <c r="AS375" s="399" t="str">
        <f t="shared" si="478"/>
        <v/>
      </c>
      <c r="AT375" s="399">
        <f t="shared" si="479"/>
        <v>0</v>
      </c>
      <c r="AU375" s="399" t="str">
        <f t="shared" si="480"/>
        <v/>
      </c>
      <c r="AV375" s="399" t="str">
        <f t="shared" si="481"/>
        <v/>
      </c>
      <c r="AW375" s="399" t="str">
        <f t="shared" si="482"/>
        <v/>
      </c>
      <c r="AX375" s="399" t="str">
        <f t="shared" si="483"/>
        <v/>
      </c>
      <c r="AY375" s="399" t="str">
        <f t="shared" si="484"/>
        <v/>
      </c>
      <c r="AZ375" s="399" t="str">
        <f t="shared" si="485"/>
        <v/>
      </c>
      <c r="BA375" s="399" t="str">
        <f t="shared" si="486"/>
        <v/>
      </c>
      <c r="BB375" s="399" t="str">
        <f t="shared" si="487"/>
        <v/>
      </c>
      <c r="BC375" s="399" t="str">
        <f t="shared" si="488"/>
        <v/>
      </c>
      <c r="BD375" s="403" t="str">
        <f t="shared" si="489"/>
        <v/>
      </c>
      <c r="BE375" s="393">
        <f t="shared" si="490"/>
        <v>0</v>
      </c>
      <c r="BF375" s="157"/>
      <c r="BG375" s="399">
        <f t="shared" si="491"/>
        <v>0</v>
      </c>
      <c r="BH375" s="399">
        <f t="shared" si="492"/>
        <v>0</v>
      </c>
      <c r="BI375" s="412">
        <f t="shared" si="493"/>
        <v>0</v>
      </c>
      <c r="BJ375" s="413">
        <f t="shared" si="469"/>
        <v>0</v>
      </c>
      <c r="BK375" s="398" t="str">
        <f t="shared" si="470"/>
        <v>0</v>
      </c>
      <c r="BL375" s="398" t="str">
        <f t="shared" si="471"/>
        <v>0</v>
      </c>
      <c r="BM375" s="412">
        <f t="shared" si="494"/>
        <v>0</v>
      </c>
      <c r="BN375" s="412" t="str">
        <f t="shared" si="495"/>
        <v>0m0</v>
      </c>
      <c r="BO375" s="399">
        <f t="shared" si="496"/>
        <v>0</v>
      </c>
      <c r="BP375" s="399">
        <f t="shared" si="497"/>
        <v>0</v>
      </c>
      <c r="BQ375" s="412">
        <f t="shared" si="498"/>
        <v>0</v>
      </c>
      <c r="BR375" s="413">
        <f t="shared" si="499"/>
        <v>0</v>
      </c>
      <c r="BS375" s="398" t="str">
        <f t="shared" si="500"/>
        <v>0</v>
      </c>
      <c r="BT375" s="398" t="str">
        <f t="shared" si="501"/>
        <v>0</v>
      </c>
      <c r="BU375" s="412">
        <f t="shared" si="502"/>
        <v>0</v>
      </c>
      <c r="BV375" s="412" t="str">
        <f t="shared" si="503"/>
        <v>0m0</v>
      </c>
      <c r="BW375" s="399">
        <f t="shared" si="504"/>
        <v>0</v>
      </c>
      <c r="BX375" s="399">
        <f t="shared" si="505"/>
        <v>0</v>
      </c>
      <c r="BY375" s="412">
        <f t="shared" si="506"/>
        <v>0</v>
      </c>
      <c r="BZ375" s="413">
        <f t="shared" si="507"/>
        <v>0</v>
      </c>
      <c r="CA375" s="398" t="str">
        <f t="shared" si="508"/>
        <v>0</v>
      </c>
      <c r="CB375" s="398" t="str">
        <f t="shared" si="509"/>
        <v>0</v>
      </c>
      <c r="CC375" s="412">
        <f t="shared" si="510"/>
        <v>0</v>
      </c>
      <c r="CD375" s="412" t="str">
        <f t="shared" si="511"/>
        <v>0m0</v>
      </c>
      <c r="CE375" s="399">
        <f t="shared" si="512"/>
        <v>0</v>
      </c>
      <c r="CF375" s="399">
        <f t="shared" si="513"/>
        <v>0</v>
      </c>
      <c r="CG375" s="412">
        <f t="shared" si="514"/>
        <v>0</v>
      </c>
      <c r="CH375" s="413">
        <f t="shared" si="515"/>
        <v>0</v>
      </c>
      <c r="CI375" s="398" t="str">
        <f t="shared" si="516"/>
        <v>0</v>
      </c>
      <c r="CJ375" s="398" t="str">
        <f t="shared" si="517"/>
        <v>0</v>
      </c>
      <c r="CK375" s="412">
        <f t="shared" si="518"/>
        <v>0</v>
      </c>
      <c r="CL375" s="412" t="str">
        <f t="shared" si="519"/>
        <v>0m0</v>
      </c>
      <c r="CM375" s="399">
        <f t="shared" si="520"/>
        <v>0</v>
      </c>
      <c r="CN375" s="399">
        <f t="shared" si="521"/>
        <v>0</v>
      </c>
      <c r="CO375" s="412">
        <f t="shared" si="522"/>
        <v>0</v>
      </c>
      <c r="CP375" s="413">
        <f t="shared" si="523"/>
        <v>0</v>
      </c>
      <c r="CQ375" s="398" t="str">
        <f t="shared" si="524"/>
        <v>0</v>
      </c>
      <c r="CR375" s="398" t="str">
        <f t="shared" si="525"/>
        <v>0</v>
      </c>
      <c r="CS375" s="412">
        <f t="shared" si="526"/>
        <v>0</v>
      </c>
      <c r="CT375" s="412" t="str">
        <f t="shared" si="527"/>
        <v>0m0</v>
      </c>
      <c r="CU375" s="412">
        <f t="shared" si="528"/>
        <v>0</v>
      </c>
      <c r="CV375" s="412">
        <f t="shared" si="529"/>
        <v>0</v>
      </c>
      <c r="CW375" s="412">
        <f t="shared" si="530"/>
        <v>0</v>
      </c>
      <c r="CX375" s="412">
        <f t="shared" si="531"/>
        <v>0</v>
      </c>
      <c r="CY375" s="412">
        <f t="shared" si="532"/>
        <v>0</v>
      </c>
      <c r="CZ375" s="412" t="str">
        <f t="shared" si="533"/>
        <v/>
      </c>
      <c r="DA375" s="412" t="str">
        <f t="shared" si="534"/>
        <v/>
      </c>
      <c r="DB375" s="412" t="str">
        <f t="shared" si="535"/>
        <v/>
      </c>
      <c r="DC375" s="412" t="str">
        <f t="shared" si="536"/>
        <v/>
      </c>
      <c r="DD375" s="412" t="str">
        <f t="shared" si="537"/>
        <v/>
      </c>
      <c r="DE375" s="412"/>
      <c r="DG375" s="412" t="str">
        <f t="shared" si="538"/>
        <v/>
      </c>
      <c r="DH375" s="412" t="str">
        <f t="shared" si="539"/>
        <v/>
      </c>
      <c r="DI375" s="412">
        <f t="shared" si="540"/>
        <v>0</v>
      </c>
      <c r="DJ375" s="412" t="str">
        <f t="shared" si="541"/>
        <v/>
      </c>
      <c r="DK375" s="412" t="str">
        <f t="shared" si="542"/>
        <v/>
      </c>
      <c r="DL375" s="412" t="str">
        <f t="shared" si="543"/>
        <v/>
      </c>
      <c r="DM375" s="412" t="str">
        <f t="shared" si="544"/>
        <v/>
      </c>
      <c r="DN375" s="412" t="str">
        <f t="shared" si="545"/>
        <v/>
      </c>
      <c r="DO375" s="412" t="str">
        <f t="shared" si="546"/>
        <v/>
      </c>
      <c r="DR375" s="494"/>
      <c r="DS375" s="393">
        <f t="shared" si="549"/>
        <v>0</v>
      </c>
      <c r="DT375" s="393">
        <f t="shared" si="547"/>
        <v>0</v>
      </c>
      <c r="DU375" s="411">
        <f t="shared" si="548"/>
        <v>0</v>
      </c>
      <c r="DX375" s="494" t="e">
        <f>IF(BG375&lt;270000,○,"")</f>
        <v>#NAME?</v>
      </c>
    </row>
    <row r="376" spans="1:128" s="411" customFormat="1" ht="18" hidden="1" customHeight="1" thickBot="1">
      <c r="A376" s="145" t="str">
        <f t="shared" si="472"/>
        <v/>
      </c>
      <c r="B376" s="158"/>
      <c r="C376" s="31" t="str">
        <f>IF(B376="","",VLOOKUP(B376,学連登録!$C$2:$G$3000,2,FALSE))</f>
        <v/>
      </c>
      <c r="D376" s="32" t="str">
        <f>IF(B376="","",VLOOKUP(B376,学連登録!$C$2:$G$3000,3,FALSE))</f>
        <v/>
      </c>
      <c r="E376" s="33" t="str">
        <f>IF(B376="","",VLOOKUP(B376,学連登録!$C$2:$G$3000,4,FALSE))</f>
        <v/>
      </c>
      <c r="F376" s="383" t="str">
        <f>IF(B376="","",VLOOKUP(B376,学連登録!$C$2:$I$3000,7,FALSE))</f>
        <v/>
      </c>
      <c r="G376" s="159"/>
      <c r="H376" s="853"/>
      <c r="I376" s="854"/>
      <c r="J376" s="160"/>
      <c r="K376" s="825"/>
      <c r="L376" s="826"/>
      <c r="M376" s="160"/>
      <c r="N376" s="819"/>
      <c r="O376" s="820"/>
      <c r="P376" s="159"/>
      <c r="Q376" s="825"/>
      <c r="R376" s="826"/>
      <c r="S376" s="159"/>
      <c r="T376" s="825"/>
      <c r="U376" s="826"/>
      <c r="V376" s="103" t="str">
        <f>IF(B376="","",VLOOKUP(B376,学連登録!$C$2:$H$3000,6,FALSE))</f>
        <v/>
      </c>
      <c r="W376" s="377"/>
      <c r="X376" s="157"/>
      <c r="Y376" s="118" t="str">
        <f t="shared" si="550"/>
        <v/>
      </c>
      <c r="Z376" s="97" t="str">
        <f>IF(G376="","",VLOOKUP(G376,種目名!$O$5:$T$104,3,0))</f>
        <v/>
      </c>
      <c r="AA376" s="99" t="str">
        <f>IF(J376="","",VLOOKUP(J376,種目名!$O$5:$T$104,3,0))</f>
        <v/>
      </c>
      <c r="AB376" s="119" t="str">
        <f>IF(M376="","",VLOOKUP(M376,種目名!$O$5:$T$104,3,0))</f>
        <v/>
      </c>
      <c r="AC376" s="119" t="str">
        <f>IF(P376="","",VLOOKUP(AF376,種目名!$O$5:$T$104,3,0))</f>
        <v/>
      </c>
      <c r="AD376" s="120" t="str">
        <f>IF(S376="","",VLOOKUP(AI376,種目名!$O$5:$T$104,3,0))</f>
        <v/>
      </c>
      <c r="AE376" s="117">
        <f t="shared" si="551"/>
        <v>0</v>
      </c>
      <c r="AF376" s="157" t="str">
        <f t="shared" si="552"/>
        <v/>
      </c>
      <c r="AG376" s="157" t="str">
        <f t="shared" si="553"/>
        <v/>
      </c>
      <c r="AH376" s="117">
        <f t="shared" si="554"/>
        <v>0</v>
      </c>
      <c r="AI376" s="157" t="str">
        <f t="shared" si="555"/>
        <v/>
      </c>
      <c r="AJ376" s="157" t="str">
        <f t="shared" si="556"/>
        <v/>
      </c>
      <c r="AK376" s="390"/>
      <c r="AL376" s="171">
        <f t="shared" si="473"/>
        <v>0</v>
      </c>
      <c r="AM376" s="399">
        <f t="shared" si="474"/>
        <v>0</v>
      </c>
      <c r="AN376" s="399">
        <f>COUNTIF($B$12:B376,B376)</f>
        <v>0</v>
      </c>
      <c r="AO376" s="399"/>
      <c r="AP376" s="399" t="str">
        <f t="shared" si="475"/>
        <v/>
      </c>
      <c r="AQ376" s="399" t="str">
        <f t="shared" si="476"/>
        <v/>
      </c>
      <c r="AR376" s="399" t="str">
        <f t="shared" si="477"/>
        <v/>
      </c>
      <c r="AS376" s="399" t="str">
        <f t="shared" si="478"/>
        <v/>
      </c>
      <c r="AT376" s="399">
        <f t="shared" si="479"/>
        <v>0</v>
      </c>
      <c r="AU376" s="399" t="str">
        <f t="shared" si="480"/>
        <v/>
      </c>
      <c r="AV376" s="399" t="str">
        <f t="shared" si="481"/>
        <v/>
      </c>
      <c r="AW376" s="399" t="str">
        <f t="shared" si="482"/>
        <v/>
      </c>
      <c r="AX376" s="399" t="str">
        <f t="shared" si="483"/>
        <v/>
      </c>
      <c r="AY376" s="399" t="str">
        <f t="shared" si="484"/>
        <v/>
      </c>
      <c r="AZ376" s="399" t="str">
        <f t="shared" si="485"/>
        <v/>
      </c>
      <c r="BA376" s="399" t="str">
        <f t="shared" si="486"/>
        <v/>
      </c>
      <c r="BB376" s="399" t="str">
        <f t="shared" si="487"/>
        <v/>
      </c>
      <c r="BC376" s="399" t="str">
        <f t="shared" si="488"/>
        <v/>
      </c>
      <c r="BD376" s="403" t="str">
        <f t="shared" si="489"/>
        <v/>
      </c>
      <c r="BE376" s="393">
        <f t="shared" si="490"/>
        <v>0</v>
      </c>
      <c r="BF376" s="157"/>
      <c r="BG376" s="399">
        <f t="shared" si="491"/>
        <v>0</v>
      </c>
      <c r="BH376" s="399">
        <f t="shared" si="492"/>
        <v>0</v>
      </c>
      <c r="BI376" s="412">
        <f t="shared" si="493"/>
        <v>0</v>
      </c>
      <c r="BJ376" s="413">
        <f t="shared" si="469"/>
        <v>0</v>
      </c>
      <c r="BK376" s="398" t="str">
        <f t="shared" si="470"/>
        <v>0</v>
      </c>
      <c r="BL376" s="398" t="str">
        <f t="shared" si="471"/>
        <v>0</v>
      </c>
      <c r="BM376" s="412">
        <f t="shared" si="494"/>
        <v>0</v>
      </c>
      <c r="BN376" s="412" t="str">
        <f t="shared" si="495"/>
        <v>0m0</v>
      </c>
      <c r="BO376" s="399">
        <f t="shared" si="496"/>
        <v>0</v>
      </c>
      <c r="BP376" s="399">
        <f t="shared" si="497"/>
        <v>0</v>
      </c>
      <c r="BQ376" s="412">
        <f t="shared" si="498"/>
        <v>0</v>
      </c>
      <c r="BR376" s="413">
        <f t="shared" si="499"/>
        <v>0</v>
      </c>
      <c r="BS376" s="398" t="str">
        <f t="shared" si="500"/>
        <v>0</v>
      </c>
      <c r="BT376" s="398" t="str">
        <f t="shared" si="501"/>
        <v>0</v>
      </c>
      <c r="BU376" s="412">
        <f t="shared" si="502"/>
        <v>0</v>
      </c>
      <c r="BV376" s="412" t="str">
        <f t="shared" si="503"/>
        <v>0m0</v>
      </c>
      <c r="BW376" s="399">
        <f t="shared" si="504"/>
        <v>0</v>
      </c>
      <c r="BX376" s="399">
        <f t="shared" si="505"/>
        <v>0</v>
      </c>
      <c r="BY376" s="412">
        <f t="shared" si="506"/>
        <v>0</v>
      </c>
      <c r="BZ376" s="413">
        <f t="shared" si="507"/>
        <v>0</v>
      </c>
      <c r="CA376" s="398" t="str">
        <f t="shared" si="508"/>
        <v>0</v>
      </c>
      <c r="CB376" s="398" t="str">
        <f t="shared" si="509"/>
        <v>0</v>
      </c>
      <c r="CC376" s="412">
        <f t="shared" si="510"/>
        <v>0</v>
      </c>
      <c r="CD376" s="412" t="str">
        <f t="shared" si="511"/>
        <v>0m0</v>
      </c>
      <c r="CE376" s="399">
        <f t="shared" si="512"/>
        <v>0</v>
      </c>
      <c r="CF376" s="399">
        <f t="shared" si="513"/>
        <v>0</v>
      </c>
      <c r="CG376" s="412">
        <f t="shared" si="514"/>
        <v>0</v>
      </c>
      <c r="CH376" s="413">
        <f t="shared" si="515"/>
        <v>0</v>
      </c>
      <c r="CI376" s="398" t="str">
        <f t="shared" si="516"/>
        <v>0</v>
      </c>
      <c r="CJ376" s="398" t="str">
        <f t="shared" si="517"/>
        <v>0</v>
      </c>
      <c r="CK376" s="412">
        <f t="shared" si="518"/>
        <v>0</v>
      </c>
      <c r="CL376" s="412" t="str">
        <f t="shared" si="519"/>
        <v>0m0</v>
      </c>
      <c r="CM376" s="399">
        <f t="shared" si="520"/>
        <v>0</v>
      </c>
      <c r="CN376" s="399">
        <f t="shared" si="521"/>
        <v>0</v>
      </c>
      <c r="CO376" s="412">
        <f t="shared" si="522"/>
        <v>0</v>
      </c>
      <c r="CP376" s="413">
        <f t="shared" si="523"/>
        <v>0</v>
      </c>
      <c r="CQ376" s="398" t="str">
        <f t="shared" si="524"/>
        <v>0</v>
      </c>
      <c r="CR376" s="398" t="str">
        <f t="shared" si="525"/>
        <v>0</v>
      </c>
      <c r="CS376" s="412">
        <f t="shared" si="526"/>
        <v>0</v>
      </c>
      <c r="CT376" s="412" t="str">
        <f t="shared" si="527"/>
        <v>0m0</v>
      </c>
      <c r="CU376" s="412">
        <f t="shared" si="528"/>
        <v>0</v>
      </c>
      <c r="CV376" s="412">
        <f t="shared" si="529"/>
        <v>0</v>
      </c>
      <c r="CW376" s="412">
        <f t="shared" si="530"/>
        <v>0</v>
      </c>
      <c r="CX376" s="412">
        <f t="shared" si="531"/>
        <v>0</v>
      </c>
      <c r="CY376" s="412">
        <f t="shared" si="532"/>
        <v>0</v>
      </c>
      <c r="CZ376" s="412" t="str">
        <f t="shared" si="533"/>
        <v/>
      </c>
      <c r="DA376" s="412" t="str">
        <f t="shared" si="534"/>
        <v/>
      </c>
      <c r="DB376" s="412" t="str">
        <f t="shared" si="535"/>
        <v/>
      </c>
      <c r="DC376" s="412" t="str">
        <f t="shared" si="536"/>
        <v/>
      </c>
      <c r="DD376" s="412" t="str">
        <f t="shared" si="537"/>
        <v/>
      </c>
      <c r="DE376" s="412"/>
      <c r="DG376" s="412" t="str">
        <f t="shared" si="538"/>
        <v/>
      </c>
      <c r="DH376" s="412" t="str">
        <f t="shared" si="539"/>
        <v/>
      </c>
      <c r="DI376" s="412">
        <f t="shared" si="540"/>
        <v>0</v>
      </c>
      <c r="DJ376" s="412" t="str">
        <f t="shared" si="541"/>
        <v/>
      </c>
      <c r="DK376" s="412" t="str">
        <f t="shared" si="542"/>
        <v/>
      </c>
      <c r="DL376" s="412" t="str">
        <f t="shared" si="543"/>
        <v/>
      </c>
      <c r="DM376" s="412" t="str">
        <f t="shared" si="544"/>
        <v/>
      </c>
      <c r="DN376" s="412" t="str">
        <f t="shared" si="545"/>
        <v/>
      </c>
      <c r="DO376" s="412" t="str">
        <f t="shared" si="546"/>
        <v/>
      </c>
      <c r="DR376" s="494"/>
      <c r="DS376" s="393">
        <f t="shared" si="549"/>
        <v>0</v>
      </c>
      <c r="DT376" s="393">
        <f t="shared" si="547"/>
        <v>0</v>
      </c>
      <c r="DU376" s="411">
        <f t="shared" si="548"/>
        <v>0</v>
      </c>
      <c r="DX376" s="494" t="e">
        <f>IF(BG376&lt;270000,○,"")</f>
        <v>#NAME?</v>
      </c>
    </row>
    <row r="377" spans="1:128" s="411" customFormat="1" ht="18" hidden="1" customHeight="1" thickBot="1">
      <c r="A377" s="145" t="str">
        <f t="shared" si="472"/>
        <v/>
      </c>
      <c r="B377" s="158"/>
      <c r="C377" s="31" t="str">
        <f>IF(B377="","",VLOOKUP(B377,学連登録!$C$2:$G$3000,2,FALSE))</f>
        <v/>
      </c>
      <c r="D377" s="32" t="str">
        <f>IF(B377="","",VLOOKUP(B377,学連登録!$C$2:$G$3000,3,FALSE))</f>
        <v/>
      </c>
      <c r="E377" s="33" t="str">
        <f>IF(B377="","",VLOOKUP(B377,学連登録!$C$2:$G$3000,4,FALSE))</f>
        <v/>
      </c>
      <c r="F377" s="383" t="str">
        <f>IF(B377="","",VLOOKUP(B377,学連登録!$C$2:$I$3000,7,FALSE))</f>
        <v/>
      </c>
      <c r="G377" s="159"/>
      <c r="H377" s="853"/>
      <c r="I377" s="854"/>
      <c r="J377" s="160"/>
      <c r="K377" s="825"/>
      <c r="L377" s="826"/>
      <c r="M377" s="160"/>
      <c r="N377" s="819"/>
      <c r="O377" s="820"/>
      <c r="P377" s="159"/>
      <c r="Q377" s="825"/>
      <c r="R377" s="826"/>
      <c r="S377" s="159"/>
      <c r="T377" s="825"/>
      <c r="U377" s="826"/>
      <c r="V377" s="103" t="str">
        <f>IF(B377="","",VLOOKUP(B377,学連登録!$C$2:$H$3000,6,FALSE))</f>
        <v/>
      </c>
      <c r="W377" s="377"/>
      <c r="X377" s="157"/>
      <c r="Y377" s="118" t="str">
        <f t="shared" si="550"/>
        <v/>
      </c>
      <c r="Z377" s="97" t="str">
        <f>IF(G377="","",VLOOKUP(G377,種目名!$O$5:$T$104,3,0))</f>
        <v/>
      </c>
      <c r="AA377" s="99" t="str">
        <f>IF(J377="","",VLOOKUP(J377,種目名!$O$5:$T$104,3,0))</f>
        <v/>
      </c>
      <c r="AB377" s="119" t="str">
        <f>IF(M377="","",VLOOKUP(M377,種目名!$O$5:$T$104,3,0))</f>
        <v/>
      </c>
      <c r="AC377" s="119" t="str">
        <f>IF(P377="","",VLOOKUP(AF377,種目名!$O$5:$T$104,3,0))</f>
        <v/>
      </c>
      <c r="AD377" s="120" t="str">
        <f>IF(S377="","",VLOOKUP(AI377,種目名!$O$5:$T$104,3,0))</f>
        <v/>
      </c>
      <c r="AE377" s="117">
        <f t="shared" si="551"/>
        <v>0</v>
      </c>
      <c r="AF377" s="157" t="str">
        <f t="shared" si="552"/>
        <v/>
      </c>
      <c r="AG377" s="157" t="str">
        <f t="shared" si="553"/>
        <v/>
      </c>
      <c r="AH377" s="117">
        <f t="shared" si="554"/>
        <v>0</v>
      </c>
      <c r="AI377" s="157" t="str">
        <f t="shared" si="555"/>
        <v/>
      </c>
      <c r="AJ377" s="157" t="str">
        <f t="shared" si="556"/>
        <v/>
      </c>
      <c r="AK377" s="390"/>
      <c r="AL377" s="171">
        <f t="shared" si="473"/>
        <v>0</v>
      </c>
      <c r="AM377" s="399">
        <f t="shared" si="474"/>
        <v>0</v>
      </c>
      <c r="AN377" s="399">
        <f>COUNTIF($B$12:B377,B377)</f>
        <v>0</v>
      </c>
      <c r="AO377" s="399"/>
      <c r="AP377" s="399" t="str">
        <f t="shared" si="475"/>
        <v/>
      </c>
      <c r="AQ377" s="399" t="str">
        <f t="shared" si="476"/>
        <v/>
      </c>
      <c r="AR377" s="399" t="str">
        <f t="shared" si="477"/>
        <v/>
      </c>
      <c r="AS377" s="399" t="str">
        <f t="shared" si="478"/>
        <v/>
      </c>
      <c r="AT377" s="399">
        <f t="shared" si="479"/>
        <v>0</v>
      </c>
      <c r="AU377" s="399" t="str">
        <f t="shared" si="480"/>
        <v/>
      </c>
      <c r="AV377" s="399" t="str">
        <f t="shared" si="481"/>
        <v/>
      </c>
      <c r="AW377" s="399" t="str">
        <f t="shared" si="482"/>
        <v/>
      </c>
      <c r="AX377" s="399" t="str">
        <f t="shared" si="483"/>
        <v/>
      </c>
      <c r="AY377" s="399" t="str">
        <f t="shared" si="484"/>
        <v/>
      </c>
      <c r="AZ377" s="399" t="str">
        <f t="shared" si="485"/>
        <v/>
      </c>
      <c r="BA377" s="399" t="str">
        <f t="shared" si="486"/>
        <v/>
      </c>
      <c r="BB377" s="399" t="str">
        <f t="shared" si="487"/>
        <v/>
      </c>
      <c r="BC377" s="399" t="str">
        <f t="shared" si="488"/>
        <v/>
      </c>
      <c r="BD377" s="403" t="str">
        <f t="shared" si="489"/>
        <v/>
      </c>
      <c r="BE377" s="393">
        <f t="shared" si="490"/>
        <v>0</v>
      </c>
      <c r="BF377" s="157"/>
      <c r="BG377" s="399">
        <f t="shared" si="491"/>
        <v>0</v>
      </c>
      <c r="BH377" s="399">
        <f t="shared" si="492"/>
        <v>0</v>
      </c>
      <c r="BI377" s="412">
        <f t="shared" si="493"/>
        <v>0</v>
      </c>
      <c r="BJ377" s="413">
        <f t="shared" si="469"/>
        <v>0</v>
      </c>
      <c r="BK377" s="398" t="str">
        <f t="shared" si="470"/>
        <v>0</v>
      </c>
      <c r="BL377" s="398" t="str">
        <f t="shared" si="471"/>
        <v>0</v>
      </c>
      <c r="BM377" s="412">
        <f t="shared" si="494"/>
        <v>0</v>
      </c>
      <c r="BN377" s="412" t="str">
        <f t="shared" si="495"/>
        <v>0m0</v>
      </c>
      <c r="BO377" s="399">
        <f t="shared" si="496"/>
        <v>0</v>
      </c>
      <c r="BP377" s="399">
        <f t="shared" si="497"/>
        <v>0</v>
      </c>
      <c r="BQ377" s="412">
        <f t="shared" si="498"/>
        <v>0</v>
      </c>
      <c r="BR377" s="413">
        <f t="shared" si="499"/>
        <v>0</v>
      </c>
      <c r="BS377" s="398" t="str">
        <f t="shared" si="500"/>
        <v>0</v>
      </c>
      <c r="BT377" s="398" t="str">
        <f t="shared" si="501"/>
        <v>0</v>
      </c>
      <c r="BU377" s="412">
        <f t="shared" si="502"/>
        <v>0</v>
      </c>
      <c r="BV377" s="412" t="str">
        <f t="shared" si="503"/>
        <v>0m0</v>
      </c>
      <c r="BW377" s="399">
        <f t="shared" si="504"/>
        <v>0</v>
      </c>
      <c r="BX377" s="399">
        <f t="shared" si="505"/>
        <v>0</v>
      </c>
      <c r="BY377" s="412">
        <f t="shared" si="506"/>
        <v>0</v>
      </c>
      <c r="BZ377" s="413">
        <f t="shared" si="507"/>
        <v>0</v>
      </c>
      <c r="CA377" s="398" t="str">
        <f t="shared" si="508"/>
        <v>0</v>
      </c>
      <c r="CB377" s="398" t="str">
        <f t="shared" si="509"/>
        <v>0</v>
      </c>
      <c r="CC377" s="412">
        <f t="shared" si="510"/>
        <v>0</v>
      </c>
      <c r="CD377" s="412" t="str">
        <f t="shared" si="511"/>
        <v>0m0</v>
      </c>
      <c r="CE377" s="399">
        <f t="shared" si="512"/>
        <v>0</v>
      </c>
      <c r="CF377" s="399">
        <f t="shared" si="513"/>
        <v>0</v>
      </c>
      <c r="CG377" s="412">
        <f t="shared" si="514"/>
        <v>0</v>
      </c>
      <c r="CH377" s="413">
        <f t="shared" si="515"/>
        <v>0</v>
      </c>
      <c r="CI377" s="398" t="str">
        <f t="shared" si="516"/>
        <v>0</v>
      </c>
      <c r="CJ377" s="398" t="str">
        <f t="shared" si="517"/>
        <v>0</v>
      </c>
      <c r="CK377" s="412">
        <f t="shared" si="518"/>
        <v>0</v>
      </c>
      <c r="CL377" s="412" t="str">
        <f t="shared" si="519"/>
        <v>0m0</v>
      </c>
      <c r="CM377" s="399">
        <f t="shared" si="520"/>
        <v>0</v>
      </c>
      <c r="CN377" s="399">
        <f t="shared" si="521"/>
        <v>0</v>
      </c>
      <c r="CO377" s="412">
        <f t="shared" si="522"/>
        <v>0</v>
      </c>
      <c r="CP377" s="413">
        <f t="shared" si="523"/>
        <v>0</v>
      </c>
      <c r="CQ377" s="398" t="str">
        <f t="shared" si="524"/>
        <v>0</v>
      </c>
      <c r="CR377" s="398" t="str">
        <f t="shared" si="525"/>
        <v>0</v>
      </c>
      <c r="CS377" s="412">
        <f t="shared" si="526"/>
        <v>0</v>
      </c>
      <c r="CT377" s="412" t="str">
        <f t="shared" si="527"/>
        <v>0m0</v>
      </c>
      <c r="CU377" s="412">
        <f t="shared" si="528"/>
        <v>0</v>
      </c>
      <c r="CV377" s="412">
        <f t="shared" si="529"/>
        <v>0</v>
      </c>
      <c r="CW377" s="412">
        <f t="shared" si="530"/>
        <v>0</v>
      </c>
      <c r="CX377" s="412">
        <f t="shared" si="531"/>
        <v>0</v>
      </c>
      <c r="CY377" s="412">
        <f t="shared" si="532"/>
        <v>0</v>
      </c>
      <c r="CZ377" s="412" t="str">
        <f t="shared" si="533"/>
        <v/>
      </c>
      <c r="DA377" s="412" t="str">
        <f t="shared" si="534"/>
        <v/>
      </c>
      <c r="DB377" s="412" t="str">
        <f t="shared" si="535"/>
        <v/>
      </c>
      <c r="DC377" s="412" t="str">
        <f t="shared" si="536"/>
        <v/>
      </c>
      <c r="DD377" s="412" t="str">
        <f t="shared" si="537"/>
        <v/>
      </c>
      <c r="DE377" s="412"/>
      <c r="DG377" s="412" t="str">
        <f t="shared" si="538"/>
        <v/>
      </c>
      <c r="DH377" s="412" t="str">
        <f t="shared" si="539"/>
        <v/>
      </c>
      <c r="DI377" s="412">
        <f t="shared" si="540"/>
        <v>0</v>
      </c>
      <c r="DJ377" s="412" t="str">
        <f t="shared" si="541"/>
        <v/>
      </c>
      <c r="DK377" s="412" t="str">
        <f t="shared" si="542"/>
        <v/>
      </c>
      <c r="DL377" s="412" t="str">
        <f t="shared" si="543"/>
        <v/>
      </c>
      <c r="DM377" s="412" t="str">
        <f t="shared" si="544"/>
        <v/>
      </c>
      <c r="DN377" s="412" t="str">
        <f t="shared" si="545"/>
        <v/>
      </c>
      <c r="DO377" s="412" t="str">
        <f t="shared" si="546"/>
        <v/>
      </c>
      <c r="DR377" s="494"/>
      <c r="DS377" s="393">
        <f t="shared" si="549"/>
        <v>0</v>
      </c>
      <c r="DT377" s="393">
        <f t="shared" si="547"/>
        <v>0</v>
      </c>
      <c r="DU377" s="411">
        <f t="shared" si="548"/>
        <v>0</v>
      </c>
      <c r="DX377" s="494" t="e">
        <f>IF(BG377&lt;270000,○,"")</f>
        <v>#NAME?</v>
      </c>
    </row>
    <row r="378" spans="1:128" s="411" customFormat="1" ht="18" hidden="1" customHeight="1" thickBot="1">
      <c r="A378" s="145" t="str">
        <f t="shared" si="472"/>
        <v/>
      </c>
      <c r="B378" s="158"/>
      <c r="C378" s="31" t="str">
        <f>IF(B378="","",VLOOKUP(B378,学連登録!$C$2:$G$3000,2,FALSE))</f>
        <v/>
      </c>
      <c r="D378" s="32" t="str">
        <f>IF(B378="","",VLOOKUP(B378,学連登録!$C$2:$G$3000,3,FALSE))</f>
        <v/>
      </c>
      <c r="E378" s="33" t="str">
        <f>IF(B378="","",VLOOKUP(B378,学連登録!$C$2:$G$3000,4,FALSE))</f>
        <v/>
      </c>
      <c r="F378" s="383" t="str">
        <f>IF(B378="","",VLOOKUP(B378,学連登録!$C$2:$I$3000,7,FALSE))</f>
        <v/>
      </c>
      <c r="G378" s="159"/>
      <c r="H378" s="853"/>
      <c r="I378" s="854"/>
      <c r="J378" s="160"/>
      <c r="K378" s="825"/>
      <c r="L378" s="826"/>
      <c r="M378" s="160"/>
      <c r="N378" s="819"/>
      <c r="O378" s="820"/>
      <c r="P378" s="159"/>
      <c r="Q378" s="825"/>
      <c r="R378" s="826"/>
      <c r="S378" s="159"/>
      <c r="T378" s="825"/>
      <c r="U378" s="826"/>
      <c r="V378" s="103" t="str">
        <f>IF(B378="","",VLOOKUP(B378,学連登録!$C$2:$H$3000,6,FALSE))</f>
        <v/>
      </c>
      <c r="W378" s="377"/>
      <c r="X378" s="157"/>
      <c r="Y378" s="118" t="str">
        <f t="shared" si="550"/>
        <v/>
      </c>
      <c r="Z378" s="97" t="str">
        <f>IF(G378="","",VLOOKUP(G378,種目名!$O$5:$T$104,3,0))</f>
        <v/>
      </c>
      <c r="AA378" s="99" t="str">
        <f>IF(J378="","",VLOOKUP(J378,種目名!$O$5:$T$104,3,0))</f>
        <v/>
      </c>
      <c r="AB378" s="119" t="str">
        <f>IF(M378="","",VLOOKUP(M378,種目名!$O$5:$T$104,3,0))</f>
        <v/>
      </c>
      <c r="AC378" s="119" t="str">
        <f>IF(P378="","",VLOOKUP(AF378,種目名!$O$5:$T$104,3,0))</f>
        <v/>
      </c>
      <c r="AD378" s="120" t="str">
        <f>IF(S378="","",VLOOKUP(AI378,種目名!$O$5:$T$104,3,0))</f>
        <v/>
      </c>
      <c r="AE378" s="117">
        <f t="shared" si="551"/>
        <v>0</v>
      </c>
      <c r="AF378" s="157" t="str">
        <f t="shared" si="552"/>
        <v/>
      </c>
      <c r="AG378" s="157" t="str">
        <f t="shared" si="553"/>
        <v/>
      </c>
      <c r="AH378" s="117">
        <f t="shared" si="554"/>
        <v>0</v>
      </c>
      <c r="AI378" s="157" t="str">
        <f t="shared" si="555"/>
        <v/>
      </c>
      <c r="AJ378" s="157" t="str">
        <f t="shared" si="556"/>
        <v/>
      </c>
      <c r="AK378" s="390"/>
      <c r="AL378" s="171">
        <f t="shared" si="473"/>
        <v>0</v>
      </c>
      <c r="AM378" s="399">
        <f t="shared" si="474"/>
        <v>0</v>
      </c>
      <c r="AN378" s="399">
        <f>COUNTIF($B$12:B378,B378)</f>
        <v>0</v>
      </c>
      <c r="AO378" s="399"/>
      <c r="AP378" s="399" t="str">
        <f t="shared" si="475"/>
        <v/>
      </c>
      <c r="AQ378" s="399" t="str">
        <f t="shared" si="476"/>
        <v/>
      </c>
      <c r="AR378" s="399" t="str">
        <f t="shared" si="477"/>
        <v/>
      </c>
      <c r="AS378" s="399" t="str">
        <f t="shared" si="478"/>
        <v/>
      </c>
      <c r="AT378" s="399">
        <f t="shared" si="479"/>
        <v>0</v>
      </c>
      <c r="AU378" s="399" t="str">
        <f t="shared" si="480"/>
        <v/>
      </c>
      <c r="AV378" s="399" t="str">
        <f t="shared" si="481"/>
        <v/>
      </c>
      <c r="AW378" s="399" t="str">
        <f t="shared" si="482"/>
        <v/>
      </c>
      <c r="AX378" s="399" t="str">
        <f t="shared" si="483"/>
        <v/>
      </c>
      <c r="AY378" s="399" t="str">
        <f t="shared" si="484"/>
        <v/>
      </c>
      <c r="AZ378" s="399" t="str">
        <f t="shared" si="485"/>
        <v/>
      </c>
      <c r="BA378" s="399" t="str">
        <f t="shared" si="486"/>
        <v/>
      </c>
      <c r="BB378" s="399" t="str">
        <f t="shared" si="487"/>
        <v/>
      </c>
      <c r="BC378" s="399" t="str">
        <f t="shared" si="488"/>
        <v/>
      </c>
      <c r="BD378" s="403" t="str">
        <f t="shared" si="489"/>
        <v/>
      </c>
      <c r="BE378" s="393">
        <f t="shared" si="490"/>
        <v>0</v>
      </c>
      <c r="BF378" s="157"/>
      <c r="BG378" s="399">
        <f t="shared" si="491"/>
        <v>0</v>
      </c>
      <c r="BH378" s="399">
        <f t="shared" si="492"/>
        <v>0</v>
      </c>
      <c r="BI378" s="412">
        <f t="shared" si="493"/>
        <v>0</v>
      </c>
      <c r="BJ378" s="413">
        <f t="shared" si="469"/>
        <v>0</v>
      </c>
      <c r="BK378" s="398" t="str">
        <f t="shared" si="470"/>
        <v>0</v>
      </c>
      <c r="BL378" s="398" t="str">
        <f t="shared" si="471"/>
        <v>0</v>
      </c>
      <c r="BM378" s="412">
        <f t="shared" si="494"/>
        <v>0</v>
      </c>
      <c r="BN378" s="412" t="str">
        <f t="shared" si="495"/>
        <v>0m0</v>
      </c>
      <c r="BO378" s="399">
        <f t="shared" si="496"/>
        <v>0</v>
      </c>
      <c r="BP378" s="399">
        <f t="shared" si="497"/>
        <v>0</v>
      </c>
      <c r="BQ378" s="412">
        <f t="shared" si="498"/>
        <v>0</v>
      </c>
      <c r="BR378" s="413">
        <f t="shared" si="499"/>
        <v>0</v>
      </c>
      <c r="BS378" s="398" t="str">
        <f t="shared" si="500"/>
        <v>0</v>
      </c>
      <c r="BT378" s="398" t="str">
        <f t="shared" si="501"/>
        <v>0</v>
      </c>
      <c r="BU378" s="412">
        <f t="shared" si="502"/>
        <v>0</v>
      </c>
      <c r="BV378" s="412" t="str">
        <f t="shared" si="503"/>
        <v>0m0</v>
      </c>
      <c r="BW378" s="399">
        <f t="shared" si="504"/>
        <v>0</v>
      </c>
      <c r="BX378" s="399">
        <f t="shared" si="505"/>
        <v>0</v>
      </c>
      <c r="BY378" s="412">
        <f t="shared" si="506"/>
        <v>0</v>
      </c>
      <c r="BZ378" s="413">
        <f t="shared" si="507"/>
        <v>0</v>
      </c>
      <c r="CA378" s="398" t="str">
        <f t="shared" si="508"/>
        <v>0</v>
      </c>
      <c r="CB378" s="398" t="str">
        <f t="shared" si="509"/>
        <v>0</v>
      </c>
      <c r="CC378" s="412">
        <f t="shared" si="510"/>
        <v>0</v>
      </c>
      <c r="CD378" s="412" t="str">
        <f t="shared" si="511"/>
        <v>0m0</v>
      </c>
      <c r="CE378" s="399">
        <f t="shared" si="512"/>
        <v>0</v>
      </c>
      <c r="CF378" s="399">
        <f t="shared" si="513"/>
        <v>0</v>
      </c>
      <c r="CG378" s="412">
        <f t="shared" si="514"/>
        <v>0</v>
      </c>
      <c r="CH378" s="413">
        <f t="shared" si="515"/>
        <v>0</v>
      </c>
      <c r="CI378" s="398" t="str">
        <f t="shared" si="516"/>
        <v>0</v>
      </c>
      <c r="CJ378" s="398" t="str">
        <f t="shared" si="517"/>
        <v>0</v>
      </c>
      <c r="CK378" s="412">
        <f t="shared" si="518"/>
        <v>0</v>
      </c>
      <c r="CL378" s="412" t="str">
        <f t="shared" si="519"/>
        <v>0m0</v>
      </c>
      <c r="CM378" s="399">
        <f t="shared" si="520"/>
        <v>0</v>
      </c>
      <c r="CN378" s="399">
        <f t="shared" si="521"/>
        <v>0</v>
      </c>
      <c r="CO378" s="412">
        <f t="shared" si="522"/>
        <v>0</v>
      </c>
      <c r="CP378" s="413">
        <f t="shared" si="523"/>
        <v>0</v>
      </c>
      <c r="CQ378" s="398" t="str">
        <f t="shared" si="524"/>
        <v>0</v>
      </c>
      <c r="CR378" s="398" t="str">
        <f t="shared" si="525"/>
        <v>0</v>
      </c>
      <c r="CS378" s="412">
        <f t="shared" si="526"/>
        <v>0</v>
      </c>
      <c r="CT378" s="412" t="str">
        <f t="shared" si="527"/>
        <v>0m0</v>
      </c>
      <c r="CU378" s="412">
        <f t="shared" si="528"/>
        <v>0</v>
      </c>
      <c r="CV378" s="412">
        <f t="shared" si="529"/>
        <v>0</v>
      </c>
      <c r="CW378" s="412">
        <f t="shared" si="530"/>
        <v>0</v>
      </c>
      <c r="CX378" s="412">
        <f t="shared" si="531"/>
        <v>0</v>
      </c>
      <c r="CY378" s="412">
        <f t="shared" si="532"/>
        <v>0</v>
      </c>
      <c r="CZ378" s="412" t="str">
        <f t="shared" si="533"/>
        <v/>
      </c>
      <c r="DA378" s="412" t="str">
        <f t="shared" si="534"/>
        <v/>
      </c>
      <c r="DB378" s="412" t="str">
        <f t="shared" si="535"/>
        <v/>
      </c>
      <c r="DC378" s="412" t="str">
        <f t="shared" si="536"/>
        <v/>
      </c>
      <c r="DD378" s="412" t="str">
        <f t="shared" si="537"/>
        <v/>
      </c>
      <c r="DE378" s="412"/>
      <c r="DG378" s="412" t="str">
        <f t="shared" si="538"/>
        <v/>
      </c>
      <c r="DH378" s="412" t="str">
        <f t="shared" si="539"/>
        <v/>
      </c>
      <c r="DI378" s="412">
        <f t="shared" si="540"/>
        <v>0</v>
      </c>
      <c r="DJ378" s="412" t="str">
        <f t="shared" si="541"/>
        <v/>
      </c>
      <c r="DK378" s="412" t="str">
        <f t="shared" si="542"/>
        <v/>
      </c>
      <c r="DL378" s="412" t="str">
        <f t="shared" si="543"/>
        <v/>
      </c>
      <c r="DM378" s="412" t="str">
        <f t="shared" si="544"/>
        <v/>
      </c>
      <c r="DN378" s="412" t="str">
        <f t="shared" si="545"/>
        <v/>
      </c>
      <c r="DO378" s="412" t="str">
        <f t="shared" si="546"/>
        <v/>
      </c>
      <c r="DR378" s="494"/>
      <c r="DS378" s="393">
        <f t="shared" si="549"/>
        <v>0</v>
      </c>
      <c r="DT378" s="393">
        <f t="shared" si="547"/>
        <v>0</v>
      </c>
      <c r="DU378" s="411">
        <f t="shared" si="548"/>
        <v>0</v>
      </c>
      <c r="DX378" s="494" t="e">
        <f>IF(BG378&lt;270000,○,"")</f>
        <v>#NAME?</v>
      </c>
    </row>
    <row r="379" spans="1:128" s="411" customFormat="1" ht="18" hidden="1" customHeight="1" thickBot="1">
      <c r="A379" s="145" t="str">
        <f t="shared" si="472"/>
        <v/>
      </c>
      <c r="B379" s="158"/>
      <c r="C379" s="31" t="str">
        <f>IF(B379="","",VLOOKUP(B379,学連登録!$C$2:$G$3000,2,FALSE))</f>
        <v/>
      </c>
      <c r="D379" s="32" t="str">
        <f>IF(B379="","",VLOOKUP(B379,学連登録!$C$2:$G$3000,3,FALSE))</f>
        <v/>
      </c>
      <c r="E379" s="33" t="str">
        <f>IF(B379="","",VLOOKUP(B379,学連登録!$C$2:$G$3000,4,FALSE))</f>
        <v/>
      </c>
      <c r="F379" s="383" t="str">
        <f>IF(B379="","",VLOOKUP(B379,学連登録!$C$2:$I$3000,7,FALSE))</f>
        <v/>
      </c>
      <c r="G379" s="159"/>
      <c r="H379" s="853"/>
      <c r="I379" s="854"/>
      <c r="J379" s="160"/>
      <c r="K379" s="825"/>
      <c r="L379" s="826"/>
      <c r="M379" s="160"/>
      <c r="N379" s="819"/>
      <c r="O379" s="820"/>
      <c r="P379" s="159"/>
      <c r="Q379" s="825"/>
      <c r="R379" s="826"/>
      <c r="S379" s="159"/>
      <c r="T379" s="825"/>
      <c r="U379" s="826"/>
      <c r="V379" s="103" t="str">
        <f>IF(B379="","",VLOOKUP(B379,学連登録!$C$2:$H$3000,6,FALSE))</f>
        <v/>
      </c>
      <c r="W379" s="377"/>
      <c r="X379" s="157"/>
      <c r="Y379" s="118" t="str">
        <f t="shared" si="550"/>
        <v/>
      </c>
      <c r="Z379" s="97" t="str">
        <f>IF(G379="","",VLOOKUP(G379,種目名!$O$5:$T$104,3,0))</f>
        <v/>
      </c>
      <c r="AA379" s="99" t="str">
        <f>IF(J379="","",VLOOKUP(J379,種目名!$O$5:$T$104,3,0))</f>
        <v/>
      </c>
      <c r="AB379" s="119" t="str">
        <f>IF(M379="","",VLOOKUP(M379,種目名!$O$5:$T$104,3,0))</f>
        <v/>
      </c>
      <c r="AC379" s="119" t="str">
        <f>IF(P379="","",VLOOKUP(AF379,種目名!$O$5:$T$104,3,0))</f>
        <v/>
      </c>
      <c r="AD379" s="120" t="str">
        <f>IF(S379="","",VLOOKUP(AI379,種目名!$O$5:$T$104,3,0))</f>
        <v/>
      </c>
      <c r="AE379" s="117">
        <f t="shared" si="551"/>
        <v>0</v>
      </c>
      <c r="AF379" s="157" t="str">
        <f t="shared" si="552"/>
        <v/>
      </c>
      <c r="AG379" s="157" t="str">
        <f t="shared" si="553"/>
        <v/>
      </c>
      <c r="AH379" s="117">
        <f t="shared" si="554"/>
        <v>0</v>
      </c>
      <c r="AI379" s="157" t="str">
        <f t="shared" si="555"/>
        <v/>
      </c>
      <c r="AJ379" s="157" t="str">
        <f t="shared" si="556"/>
        <v/>
      </c>
      <c r="AK379" s="390"/>
      <c r="AL379" s="171">
        <f t="shared" si="473"/>
        <v>0</v>
      </c>
      <c r="AM379" s="399">
        <f t="shared" si="474"/>
        <v>0</v>
      </c>
      <c r="AN379" s="399">
        <f>COUNTIF($B$12:B379,B379)</f>
        <v>0</v>
      </c>
      <c r="AO379" s="399"/>
      <c r="AP379" s="399" t="str">
        <f t="shared" si="475"/>
        <v/>
      </c>
      <c r="AQ379" s="399" t="str">
        <f t="shared" si="476"/>
        <v/>
      </c>
      <c r="AR379" s="399" t="str">
        <f t="shared" si="477"/>
        <v/>
      </c>
      <c r="AS379" s="399" t="str">
        <f t="shared" si="478"/>
        <v/>
      </c>
      <c r="AT379" s="399">
        <f t="shared" si="479"/>
        <v>0</v>
      </c>
      <c r="AU379" s="399" t="str">
        <f t="shared" si="480"/>
        <v/>
      </c>
      <c r="AV379" s="399" t="str">
        <f t="shared" si="481"/>
        <v/>
      </c>
      <c r="AW379" s="399" t="str">
        <f t="shared" si="482"/>
        <v/>
      </c>
      <c r="AX379" s="399" t="str">
        <f t="shared" si="483"/>
        <v/>
      </c>
      <c r="AY379" s="399" t="str">
        <f t="shared" si="484"/>
        <v/>
      </c>
      <c r="AZ379" s="399" t="str">
        <f t="shared" si="485"/>
        <v/>
      </c>
      <c r="BA379" s="399" t="str">
        <f t="shared" si="486"/>
        <v/>
      </c>
      <c r="BB379" s="399" t="str">
        <f t="shared" si="487"/>
        <v/>
      </c>
      <c r="BC379" s="399" t="str">
        <f t="shared" si="488"/>
        <v/>
      </c>
      <c r="BD379" s="403" t="str">
        <f t="shared" si="489"/>
        <v/>
      </c>
      <c r="BE379" s="393">
        <f t="shared" si="490"/>
        <v>0</v>
      </c>
      <c r="BF379" s="157"/>
      <c r="BG379" s="399">
        <f t="shared" si="491"/>
        <v>0</v>
      </c>
      <c r="BH379" s="399">
        <f t="shared" si="492"/>
        <v>0</v>
      </c>
      <c r="BI379" s="412">
        <f t="shared" si="493"/>
        <v>0</v>
      </c>
      <c r="BJ379" s="413">
        <f t="shared" si="469"/>
        <v>0</v>
      </c>
      <c r="BK379" s="398" t="str">
        <f t="shared" si="470"/>
        <v>0</v>
      </c>
      <c r="BL379" s="398" t="str">
        <f t="shared" si="471"/>
        <v>0</v>
      </c>
      <c r="BM379" s="412">
        <f t="shared" si="494"/>
        <v>0</v>
      </c>
      <c r="BN379" s="412" t="str">
        <f t="shared" si="495"/>
        <v>0m0</v>
      </c>
      <c r="BO379" s="399">
        <f t="shared" si="496"/>
        <v>0</v>
      </c>
      <c r="BP379" s="399">
        <f t="shared" si="497"/>
        <v>0</v>
      </c>
      <c r="BQ379" s="412">
        <f t="shared" si="498"/>
        <v>0</v>
      </c>
      <c r="BR379" s="413">
        <f t="shared" si="499"/>
        <v>0</v>
      </c>
      <c r="BS379" s="398" t="str">
        <f t="shared" si="500"/>
        <v>0</v>
      </c>
      <c r="BT379" s="398" t="str">
        <f t="shared" si="501"/>
        <v>0</v>
      </c>
      <c r="BU379" s="412">
        <f t="shared" si="502"/>
        <v>0</v>
      </c>
      <c r="BV379" s="412" t="str">
        <f t="shared" si="503"/>
        <v>0m0</v>
      </c>
      <c r="BW379" s="399">
        <f t="shared" si="504"/>
        <v>0</v>
      </c>
      <c r="BX379" s="399">
        <f t="shared" si="505"/>
        <v>0</v>
      </c>
      <c r="BY379" s="412">
        <f t="shared" si="506"/>
        <v>0</v>
      </c>
      <c r="BZ379" s="413">
        <f t="shared" si="507"/>
        <v>0</v>
      </c>
      <c r="CA379" s="398" t="str">
        <f t="shared" si="508"/>
        <v>0</v>
      </c>
      <c r="CB379" s="398" t="str">
        <f t="shared" si="509"/>
        <v>0</v>
      </c>
      <c r="CC379" s="412">
        <f t="shared" si="510"/>
        <v>0</v>
      </c>
      <c r="CD379" s="412" t="str">
        <f t="shared" si="511"/>
        <v>0m0</v>
      </c>
      <c r="CE379" s="399">
        <f t="shared" si="512"/>
        <v>0</v>
      </c>
      <c r="CF379" s="399">
        <f t="shared" si="513"/>
        <v>0</v>
      </c>
      <c r="CG379" s="412">
        <f t="shared" si="514"/>
        <v>0</v>
      </c>
      <c r="CH379" s="413">
        <f t="shared" si="515"/>
        <v>0</v>
      </c>
      <c r="CI379" s="398" t="str">
        <f t="shared" si="516"/>
        <v>0</v>
      </c>
      <c r="CJ379" s="398" t="str">
        <f t="shared" si="517"/>
        <v>0</v>
      </c>
      <c r="CK379" s="412">
        <f t="shared" si="518"/>
        <v>0</v>
      </c>
      <c r="CL379" s="412" t="str">
        <f t="shared" si="519"/>
        <v>0m0</v>
      </c>
      <c r="CM379" s="399">
        <f t="shared" si="520"/>
        <v>0</v>
      </c>
      <c r="CN379" s="399">
        <f t="shared" si="521"/>
        <v>0</v>
      </c>
      <c r="CO379" s="412">
        <f t="shared" si="522"/>
        <v>0</v>
      </c>
      <c r="CP379" s="413">
        <f t="shared" si="523"/>
        <v>0</v>
      </c>
      <c r="CQ379" s="398" t="str">
        <f t="shared" si="524"/>
        <v>0</v>
      </c>
      <c r="CR379" s="398" t="str">
        <f t="shared" si="525"/>
        <v>0</v>
      </c>
      <c r="CS379" s="412">
        <f t="shared" si="526"/>
        <v>0</v>
      </c>
      <c r="CT379" s="412" t="str">
        <f t="shared" si="527"/>
        <v>0m0</v>
      </c>
      <c r="CU379" s="412">
        <f t="shared" si="528"/>
        <v>0</v>
      </c>
      <c r="CV379" s="412">
        <f t="shared" si="529"/>
        <v>0</v>
      </c>
      <c r="CW379" s="412">
        <f t="shared" si="530"/>
        <v>0</v>
      </c>
      <c r="CX379" s="412">
        <f t="shared" si="531"/>
        <v>0</v>
      </c>
      <c r="CY379" s="412">
        <f t="shared" si="532"/>
        <v>0</v>
      </c>
      <c r="CZ379" s="412" t="str">
        <f t="shared" si="533"/>
        <v/>
      </c>
      <c r="DA379" s="412" t="str">
        <f t="shared" si="534"/>
        <v/>
      </c>
      <c r="DB379" s="412" t="str">
        <f t="shared" si="535"/>
        <v/>
      </c>
      <c r="DC379" s="412" t="str">
        <f t="shared" si="536"/>
        <v/>
      </c>
      <c r="DD379" s="412" t="str">
        <f t="shared" si="537"/>
        <v/>
      </c>
      <c r="DE379" s="412"/>
      <c r="DG379" s="412" t="str">
        <f t="shared" si="538"/>
        <v/>
      </c>
      <c r="DH379" s="412" t="str">
        <f t="shared" si="539"/>
        <v/>
      </c>
      <c r="DI379" s="412">
        <f t="shared" si="540"/>
        <v>0</v>
      </c>
      <c r="DJ379" s="412" t="str">
        <f t="shared" si="541"/>
        <v/>
      </c>
      <c r="DK379" s="412" t="str">
        <f t="shared" si="542"/>
        <v/>
      </c>
      <c r="DL379" s="412" t="str">
        <f t="shared" si="543"/>
        <v/>
      </c>
      <c r="DM379" s="412" t="str">
        <f t="shared" si="544"/>
        <v/>
      </c>
      <c r="DN379" s="412" t="str">
        <f t="shared" si="545"/>
        <v/>
      </c>
      <c r="DO379" s="412" t="str">
        <f t="shared" si="546"/>
        <v/>
      </c>
      <c r="DR379" s="494"/>
      <c r="DS379" s="393">
        <f t="shared" si="549"/>
        <v>0</v>
      </c>
      <c r="DT379" s="393">
        <f t="shared" si="547"/>
        <v>0</v>
      </c>
      <c r="DU379" s="411">
        <f t="shared" si="548"/>
        <v>0</v>
      </c>
      <c r="DX379" s="494" t="e">
        <f>IF(BG379&lt;270000,○,"")</f>
        <v>#NAME?</v>
      </c>
    </row>
    <row r="380" spans="1:128" s="411" customFormat="1" ht="18" hidden="1" customHeight="1" thickBot="1">
      <c r="A380" s="145" t="str">
        <f t="shared" si="472"/>
        <v/>
      </c>
      <c r="B380" s="158"/>
      <c r="C380" s="31" t="str">
        <f>IF(B380="","",VLOOKUP(B380,学連登録!$C$2:$G$3000,2,FALSE))</f>
        <v/>
      </c>
      <c r="D380" s="32" t="str">
        <f>IF(B380="","",VLOOKUP(B380,学連登録!$C$2:$G$3000,3,FALSE))</f>
        <v/>
      </c>
      <c r="E380" s="33" t="str">
        <f>IF(B380="","",VLOOKUP(B380,学連登録!$C$2:$G$3000,4,FALSE))</f>
        <v/>
      </c>
      <c r="F380" s="383" t="str">
        <f>IF(B380="","",VLOOKUP(B380,学連登録!$C$2:$I$3000,7,FALSE))</f>
        <v/>
      </c>
      <c r="G380" s="159"/>
      <c r="H380" s="853"/>
      <c r="I380" s="854"/>
      <c r="J380" s="160"/>
      <c r="K380" s="825"/>
      <c r="L380" s="826"/>
      <c r="M380" s="160"/>
      <c r="N380" s="819"/>
      <c r="O380" s="820"/>
      <c r="P380" s="159"/>
      <c r="Q380" s="825"/>
      <c r="R380" s="826"/>
      <c r="S380" s="159"/>
      <c r="T380" s="825"/>
      <c r="U380" s="826"/>
      <c r="V380" s="103" t="str">
        <f>IF(B380="","",VLOOKUP(B380,学連登録!$C$2:$H$3000,6,FALSE))</f>
        <v/>
      </c>
      <c r="W380" s="377"/>
      <c r="X380" s="157"/>
      <c r="Y380" s="118" t="str">
        <f t="shared" si="550"/>
        <v/>
      </c>
      <c r="Z380" s="97" t="str">
        <f>IF(G380="","",VLOOKUP(G380,種目名!$O$5:$T$104,3,0))</f>
        <v/>
      </c>
      <c r="AA380" s="99" t="str">
        <f>IF(J380="","",VLOOKUP(J380,種目名!$O$5:$T$104,3,0))</f>
        <v/>
      </c>
      <c r="AB380" s="119" t="str">
        <f>IF(M380="","",VLOOKUP(M380,種目名!$O$5:$T$104,3,0))</f>
        <v/>
      </c>
      <c r="AC380" s="119" t="str">
        <f>IF(P380="","",VLOOKUP(AF380,種目名!$O$5:$T$104,3,0))</f>
        <v/>
      </c>
      <c r="AD380" s="120" t="str">
        <f>IF(S380="","",VLOOKUP(AI380,種目名!$O$5:$T$104,3,0))</f>
        <v/>
      </c>
      <c r="AE380" s="117">
        <f t="shared" si="551"/>
        <v>0</v>
      </c>
      <c r="AF380" s="157" t="str">
        <f t="shared" si="552"/>
        <v/>
      </c>
      <c r="AG380" s="157" t="str">
        <f t="shared" si="553"/>
        <v/>
      </c>
      <c r="AH380" s="117">
        <f t="shared" si="554"/>
        <v>0</v>
      </c>
      <c r="AI380" s="157" t="str">
        <f t="shared" si="555"/>
        <v/>
      </c>
      <c r="AJ380" s="157" t="str">
        <f t="shared" si="556"/>
        <v/>
      </c>
      <c r="AK380" s="390"/>
      <c r="AL380" s="171">
        <f t="shared" si="473"/>
        <v>0</v>
      </c>
      <c r="AM380" s="399">
        <f t="shared" si="474"/>
        <v>0</v>
      </c>
      <c r="AN380" s="399">
        <f>COUNTIF($B$12:B380,B380)</f>
        <v>0</v>
      </c>
      <c r="AO380" s="399"/>
      <c r="AP380" s="399" t="str">
        <f t="shared" si="475"/>
        <v/>
      </c>
      <c r="AQ380" s="399" t="str">
        <f t="shared" si="476"/>
        <v/>
      </c>
      <c r="AR380" s="399" t="str">
        <f t="shared" si="477"/>
        <v/>
      </c>
      <c r="AS380" s="399" t="str">
        <f t="shared" si="478"/>
        <v/>
      </c>
      <c r="AT380" s="399">
        <f t="shared" si="479"/>
        <v>0</v>
      </c>
      <c r="AU380" s="399" t="str">
        <f t="shared" si="480"/>
        <v/>
      </c>
      <c r="AV380" s="399" t="str">
        <f t="shared" si="481"/>
        <v/>
      </c>
      <c r="AW380" s="399" t="str">
        <f t="shared" si="482"/>
        <v/>
      </c>
      <c r="AX380" s="399" t="str">
        <f t="shared" si="483"/>
        <v/>
      </c>
      <c r="AY380" s="399" t="str">
        <f t="shared" si="484"/>
        <v/>
      </c>
      <c r="AZ380" s="399" t="str">
        <f t="shared" si="485"/>
        <v/>
      </c>
      <c r="BA380" s="399" t="str">
        <f t="shared" si="486"/>
        <v/>
      </c>
      <c r="BB380" s="399" t="str">
        <f t="shared" si="487"/>
        <v/>
      </c>
      <c r="BC380" s="399" t="str">
        <f t="shared" si="488"/>
        <v/>
      </c>
      <c r="BD380" s="403" t="str">
        <f t="shared" si="489"/>
        <v/>
      </c>
      <c r="BE380" s="393">
        <f t="shared" si="490"/>
        <v>0</v>
      </c>
      <c r="BF380" s="157"/>
      <c r="BG380" s="399">
        <f t="shared" si="491"/>
        <v>0</v>
      </c>
      <c r="BH380" s="399">
        <f t="shared" si="492"/>
        <v>0</v>
      </c>
      <c r="BI380" s="412">
        <f t="shared" si="493"/>
        <v>0</v>
      </c>
      <c r="BJ380" s="413">
        <f t="shared" si="469"/>
        <v>0</v>
      </c>
      <c r="BK380" s="398" t="str">
        <f t="shared" si="470"/>
        <v>0</v>
      </c>
      <c r="BL380" s="398" t="str">
        <f t="shared" si="471"/>
        <v>0</v>
      </c>
      <c r="BM380" s="412">
        <f t="shared" si="494"/>
        <v>0</v>
      </c>
      <c r="BN380" s="412" t="str">
        <f t="shared" si="495"/>
        <v>0m0</v>
      </c>
      <c r="BO380" s="399">
        <f t="shared" si="496"/>
        <v>0</v>
      </c>
      <c r="BP380" s="399">
        <f t="shared" si="497"/>
        <v>0</v>
      </c>
      <c r="BQ380" s="412">
        <f t="shared" si="498"/>
        <v>0</v>
      </c>
      <c r="BR380" s="413">
        <f t="shared" si="499"/>
        <v>0</v>
      </c>
      <c r="BS380" s="398" t="str">
        <f t="shared" si="500"/>
        <v>0</v>
      </c>
      <c r="BT380" s="398" t="str">
        <f t="shared" si="501"/>
        <v>0</v>
      </c>
      <c r="BU380" s="412">
        <f t="shared" si="502"/>
        <v>0</v>
      </c>
      <c r="BV380" s="412" t="str">
        <f t="shared" si="503"/>
        <v>0m0</v>
      </c>
      <c r="BW380" s="399">
        <f t="shared" si="504"/>
        <v>0</v>
      </c>
      <c r="BX380" s="399">
        <f t="shared" si="505"/>
        <v>0</v>
      </c>
      <c r="BY380" s="412">
        <f t="shared" si="506"/>
        <v>0</v>
      </c>
      <c r="BZ380" s="413">
        <f t="shared" si="507"/>
        <v>0</v>
      </c>
      <c r="CA380" s="398" t="str">
        <f t="shared" si="508"/>
        <v>0</v>
      </c>
      <c r="CB380" s="398" t="str">
        <f t="shared" si="509"/>
        <v>0</v>
      </c>
      <c r="CC380" s="412">
        <f t="shared" si="510"/>
        <v>0</v>
      </c>
      <c r="CD380" s="412" t="str">
        <f t="shared" si="511"/>
        <v>0m0</v>
      </c>
      <c r="CE380" s="399">
        <f t="shared" si="512"/>
        <v>0</v>
      </c>
      <c r="CF380" s="399">
        <f t="shared" si="513"/>
        <v>0</v>
      </c>
      <c r="CG380" s="412">
        <f t="shared" si="514"/>
        <v>0</v>
      </c>
      <c r="CH380" s="413">
        <f t="shared" si="515"/>
        <v>0</v>
      </c>
      <c r="CI380" s="398" t="str">
        <f t="shared" si="516"/>
        <v>0</v>
      </c>
      <c r="CJ380" s="398" t="str">
        <f t="shared" si="517"/>
        <v>0</v>
      </c>
      <c r="CK380" s="412">
        <f t="shared" si="518"/>
        <v>0</v>
      </c>
      <c r="CL380" s="412" t="str">
        <f t="shared" si="519"/>
        <v>0m0</v>
      </c>
      <c r="CM380" s="399">
        <f t="shared" si="520"/>
        <v>0</v>
      </c>
      <c r="CN380" s="399">
        <f t="shared" si="521"/>
        <v>0</v>
      </c>
      <c r="CO380" s="412">
        <f t="shared" si="522"/>
        <v>0</v>
      </c>
      <c r="CP380" s="413">
        <f t="shared" si="523"/>
        <v>0</v>
      </c>
      <c r="CQ380" s="398" t="str">
        <f t="shared" si="524"/>
        <v>0</v>
      </c>
      <c r="CR380" s="398" t="str">
        <f t="shared" si="525"/>
        <v>0</v>
      </c>
      <c r="CS380" s="412">
        <f t="shared" si="526"/>
        <v>0</v>
      </c>
      <c r="CT380" s="412" t="str">
        <f t="shared" si="527"/>
        <v>0m0</v>
      </c>
      <c r="CU380" s="412">
        <f t="shared" si="528"/>
        <v>0</v>
      </c>
      <c r="CV380" s="412">
        <f t="shared" si="529"/>
        <v>0</v>
      </c>
      <c r="CW380" s="412">
        <f t="shared" si="530"/>
        <v>0</v>
      </c>
      <c r="CX380" s="412">
        <f t="shared" si="531"/>
        <v>0</v>
      </c>
      <c r="CY380" s="412">
        <f t="shared" si="532"/>
        <v>0</v>
      </c>
      <c r="CZ380" s="412" t="str">
        <f t="shared" si="533"/>
        <v/>
      </c>
      <c r="DA380" s="412" t="str">
        <f t="shared" si="534"/>
        <v/>
      </c>
      <c r="DB380" s="412" t="str">
        <f t="shared" si="535"/>
        <v/>
      </c>
      <c r="DC380" s="412" t="str">
        <f t="shared" si="536"/>
        <v/>
      </c>
      <c r="DD380" s="412" t="str">
        <f t="shared" si="537"/>
        <v/>
      </c>
      <c r="DE380" s="412"/>
      <c r="DG380" s="412" t="str">
        <f t="shared" si="538"/>
        <v/>
      </c>
      <c r="DH380" s="412" t="str">
        <f t="shared" si="539"/>
        <v/>
      </c>
      <c r="DI380" s="412">
        <f t="shared" si="540"/>
        <v>0</v>
      </c>
      <c r="DJ380" s="412" t="str">
        <f t="shared" si="541"/>
        <v/>
      </c>
      <c r="DK380" s="412" t="str">
        <f t="shared" si="542"/>
        <v/>
      </c>
      <c r="DL380" s="412" t="str">
        <f t="shared" si="543"/>
        <v/>
      </c>
      <c r="DM380" s="412" t="str">
        <f t="shared" si="544"/>
        <v/>
      </c>
      <c r="DN380" s="412" t="str">
        <f t="shared" si="545"/>
        <v/>
      </c>
      <c r="DO380" s="412" t="str">
        <f t="shared" si="546"/>
        <v/>
      </c>
      <c r="DR380" s="494"/>
      <c r="DS380" s="393">
        <f t="shared" si="549"/>
        <v>0</v>
      </c>
      <c r="DT380" s="393">
        <f t="shared" si="547"/>
        <v>0</v>
      </c>
      <c r="DU380" s="411">
        <f t="shared" si="548"/>
        <v>0</v>
      </c>
      <c r="DX380" s="494" t="e">
        <f>IF(BG380&lt;270000,○,"")</f>
        <v>#NAME?</v>
      </c>
    </row>
    <row r="381" spans="1:128" s="411" customFormat="1" ht="18" hidden="1" customHeight="1" thickBot="1">
      <c r="A381" s="145" t="str">
        <f t="shared" si="472"/>
        <v/>
      </c>
      <c r="B381" s="158"/>
      <c r="C381" s="31" t="str">
        <f>IF(B381="","",VLOOKUP(B381,学連登録!$C$2:$G$3000,2,FALSE))</f>
        <v/>
      </c>
      <c r="D381" s="32" t="str">
        <f>IF(B381="","",VLOOKUP(B381,学連登録!$C$2:$G$3000,3,FALSE))</f>
        <v/>
      </c>
      <c r="E381" s="33" t="str">
        <f>IF(B381="","",VLOOKUP(B381,学連登録!$C$2:$G$3000,4,FALSE))</f>
        <v/>
      </c>
      <c r="F381" s="383" t="str">
        <f>IF(B381="","",VLOOKUP(B381,学連登録!$C$2:$I$3000,7,FALSE))</f>
        <v/>
      </c>
      <c r="G381" s="159"/>
      <c r="H381" s="853"/>
      <c r="I381" s="854"/>
      <c r="J381" s="160"/>
      <c r="K381" s="825"/>
      <c r="L381" s="826"/>
      <c r="M381" s="160"/>
      <c r="N381" s="819"/>
      <c r="O381" s="820"/>
      <c r="P381" s="159"/>
      <c r="Q381" s="825"/>
      <c r="R381" s="826"/>
      <c r="S381" s="159"/>
      <c r="T381" s="825"/>
      <c r="U381" s="826"/>
      <c r="V381" s="103" t="str">
        <f>IF(B381="","",VLOOKUP(B381,学連登録!$C$2:$H$3000,6,FALSE))</f>
        <v/>
      </c>
      <c r="W381" s="377"/>
      <c r="X381" s="157"/>
      <c r="Y381" s="118" t="str">
        <f t="shared" si="550"/>
        <v/>
      </c>
      <c r="Z381" s="97" t="str">
        <f>IF(G381="","",VLOOKUP(G381,種目名!$O$5:$T$104,3,0))</f>
        <v/>
      </c>
      <c r="AA381" s="99" t="str">
        <f>IF(J381="","",VLOOKUP(J381,種目名!$O$5:$T$104,3,0))</f>
        <v/>
      </c>
      <c r="AB381" s="119" t="str">
        <f>IF(M381="","",VLOOKUP(M381,種目名!$O$5:$T$104,3,0))</f>
        <v/>
      </c>
      <c r="AC381" s="119" t="str">
        <f>IF(P381="","",VLOOKUP(AF381,種目名!$O$5:$T$104,3,0))</f>
        <v/>
      </c>
      <c r="AD381" s="120" t="str">
        <f>IF(S381="","",VLOOKUP(AI381,種目名!$O$5:$T$104,3,0))</f>
        <v/>
      </c>
      <c r="AE381" s="117">
        <f t="shared" si="551"/>
        <v>0</v>
      </c>
      <c r="AF381" s="157" t="str">
        <f t="shared" si="552"/>
        <v/>
      </c>
      <c r="AG381" s="157" t="str">
        <f t="shared" si="553"/>
        <v/>
      </c>
      <c r="AH381" s="117">
        <f t="shared" si="554"/>
        <v>0</v>
      </c>
      <c r="AI381" s="157" t="str">
        <f t="shared" si="555"/>
        <v/>
      </c>
      <c r="AJ381" s="157" t="str">
        <f t="shared" si="556"/>
        <v/>
      </c>
      <c r="AK381" s="390"/>
      <c r="AL381" s="171">
        <f t="shared" si="473"/>
        <v>0</v>
      </c>
      <c r="AM381" s="399">
        <f t="shared" si="474"/>
        <v>0</v>
      </c>
      <c r="AN381" s="399">
        <f>COUNTIF($B$12:B381,B381)</f>
        <v>0</v>
      </c>
      <c r="AO381" s="399"/>
      <c r="AP381" s="399" t="str">
        <f t="shared" si="475"/>
        <v/>
      </c>
      <c r="AQ381" s="399" t="str">
        <f t="shared" si="476"/>
        <v/>
      </c>
      <c r="AR381" s="399" t="str">
        <f t="shared" si="477"/>
        <v/>
      </c>
      <c r="AS381" s="399" t="str">
        <f t="shared" si="478"/>
        <v/>
      </c>
      <c r="AT381" s="399">
        <f t="shared" si="479"/>
        <v>0</v>
      </c>
      <c r="AU381" s="399" t="str">
        <f t="shared" si="480"/>
        <v/>
      </c>
      <c r="AV381" s="399" t="str">
        <f t="shared" si="481"/>
        <v/>
      </c>
      <c r="AW381" s="399" t="str">
        <f t="shared" si="482"/>
        <v/>
      </c>
      <c r="AX381" s="399" t="str">
        <f t="shared" si="483"/>
        <v/>
      </c>
      <c r="AY381" s="399" t="str">
        <f t="shared" si="484"/>
        <v/>
      </c>
      <c r="AZ381" s="399" t="str">
        <f t="shared" si="485"/>
        <v/>
      </c>
      <c r="BA381" s="399" t="str">
        <f t="shared" si="486"/>
        <v/>
      </c>
      <c r="BB381" s="399" t="str">
        <f t="shared" si="487"/>
        <v/>
      </c>
      <c r="BC381" s="399" t="str">
        <f t="shared" si="488"/>
        <v/>
      </c>
      <c r="BD381" s="403" t="str">
        <f t="shared" si="489"/>
        <v/>
      </c>
      <c r="BE381" s="393">
        <f t="shared" si="490"/>
        <v>0</v>
      </c>
      <c r="BF381" s="157"/>
      <c r="BG381" s="399">
        <f t="shared" si="491"/>
        <v>0</v>
      </c>
      <c r="BH381" s="399">
        <f t="shared" si="492"/>
        <v>0</v>
      </c>
      <c r="BI381" s="412">
        <f t="shared" si="493"/>
        <v>0</v>
      </c>
      <c r="BJ381" s="413">
        <f t="shared" si="469"/>
        <v>0</v>
      </c>
      <c r="BK381" s="398" t="str">
        <f t="shared" si="470"/>
        <v>0</v>
      </c>
      <c r="BL381" s="398" t="str">
        <f t="shared" si="471"/>
        <v>0</v>
      </c>
      <c r="BM381" s="412">
        <f t="shared" si="494"/>
        <v>0</v>
      </c>
      <c r="BN381" s="412" t="str">
        <f t="shared" si="495"/>
        <v>0m0</v>
      </c>
      <c r="BO381" s="399">
        <f t="shared" si="496"/>
        <v>0</v>
      </c>
      <c r="BP381" s="399">
        <f t="shared" si="497"/>
        <v>0</v>
      </c>
      <c r="BQ381" s="412">
        <f t="shared" si="498"/>
        <v>0</v>
      </c>
      <c r="BR381" s="413">
        <f t="shared" si="499"/>
        <v>0</v>
      </c>
      <c r="BS381" s="398" t="str">
        <f t="shared" si="500"/>
        <v>0</v>
      </c>
      <c r="BT381" s="398" t="str">
        <f t="shared" si="501"/>
        <v>0</v>
      </c>
      <c r="BU381" s="412">
        <f t="shared" si="502"/>
        <v>0</v>
      </c>
      <c r="BV381" s="412" t="str">
        <f t="shared" si="503"/>
        <v>0m0</v>
      </c>
      <c r="BW381" s="399">
        <f t="shared" si="504"/>
        <v>0</v>
      </c>
      <c r="BX381" s="399">
        <f t="shared" si="505"/>
        <v>0</v>
      </c>
      <c r="BY381" s="412">
        <f t="shared" si="506"/>
        <v>0</v>
      </c>
      <c r="BZ381" s="413">
        <f t="shared" si="507"/>
        <v>0</v>
      </c>
      <c r="CA381" s="398" t="str">
        <f t="shared" si="508"/>
        <v>0</v>
      </c>
      <c r="CB381" s="398" t="str">
        <f t="shared" si="509"/>
        <v>0</v>
      </c>
      <c r="CC381" s="412">
        <f t="shared" si="510"/>
        <v>0</v>
      </c>
      <c r="CD381" s="412" t="str">
        <f t="shared" si="511"/>
        <v>0m0</v>
      </c>
      <c r="CE381" s="399">
        <f t="shared" si="512"/>
        <v>0</v>
      </c>
      <c r="CF381" s="399">
        <f t="shared" si="513"/>
        <v>0</v>
      </c>
      <c r="CG381" s="412">
        <f t="shared" si="514"/>
        <v>0</v>
      </c>
      <c r="CH381" s="413">
        <f t="shared" si="515"/>
        <v>0</v>
      </c>
      <c r="CI381" s="398" t="str">
        <f t="shared" si="516"/>
        <v>0</v>
      </c>
      <c r="CJ381" s="398" t="str">
        <f t="shared" si="517"/>
        <v>0</v>
      </c>
      <c r="CK381" s="412">
        <f t="shared" si="518"/>
        <v>0</v>
      </c>
      <c r="CL381" s="412" t="str">
        <f t="shared" si="519"/>
        <v>0m0</v>
      </c>
      <c r="CM381" s="399">
        <f t="shared" si="520"/>
        <v>0</v>
      </c>
      <c r="CN381" s="399">
        <f t="shared" si="521"/>
        <v>0</v>
      </c>
      <c r="CO381" s="412">
        <f t="shared" si="522"/>
        <v>0</v>
      </c>
      <c r="CP381" s="413">
        <f t="shared" si="523"/>
        <v>0</v>
      </c>
      <c r="CQ381" s="398" t="str">
        <f t="shared" si="524"/>
        <v>0</v>
      </c>
      <c r="CR381" s="398" t="str">
        <f t="shared" si="525"/>
        <v>0</v>
      </c>
      <c r="CS381" s="412">
        <f t="shared" si="526"/>
        <v>0</v>
      </c>
      <c r="CT381" s="412" t="str">
        <f t="shared" si="527"/>
        <v>0m0</v>
      </c>
      <c r="CU381" s="412">
        <f t="shared" si="528"/>
        <v>0</v>
      </c>
      <c r="CV381" s="412">
        <f t="shared" si="529"/>
        <v>0</v>
      </c>
      <c r="CW381" s="412">
        <f t="shared" si="530"/>
        <v>0</v>
      </c>
      <c r="CX381" s="412">
        <f t="shared" si="531"/>
        <v>0</v>
      </c>
      <c r="CY381" s="412">
        <f t="shared" si="532"/>
        <v>0</v>
      </c>
      <c r="CZ381" s="412" t="str">
        <f t="shared" si="533"/>
        <v/>
      </c>
      <c r="DA381" s="412" t="str">
        <f t="shared" si="534"/>
        <v/>
      </c>
      <c r="DB381" s="412" t="str">
        <f t="shared" si="535"/>
        <v/>
      </c>
      <c r="DC381" s="412" t="str">
        <f t="shared" si="536"/>
        <v/>
      </c>
      <c r="DD381" s="412" t="str">
        <f t="shared" si="537"/>
        <v/>
      </c>
      <c r="DE381" s="412"/>
      <c r="DG381" s="412" t="str">
        <f t="shared" si="538"/>
        <v/>
      </c>
      <c r="DH381" s="412" t="str">
        <f t="shared" si="539"/>
        <v/>
      </c>
      <c r="DI381" s="412">
        <f t="shared" si="540"/>
        <v>0</v>
      </c>
      <c r="DJ381" s="412" t="str">
        <f t="shared" si="541"/>
        <v/>
      </c>
      <c r="DK381" s="412" t="str">
        <f t="shared" si="542"/>
        <v/>
      </c>
      <c r="DL381" s="412" t="str">
        <f t="shared" si="543"/>
        <v/>
      </c>
      <c r="DM381" s="412" t="str">
        <f t="shared" si="544"/>
        <v/>
      </c>
      <c r="DN381" s="412" t="str">
        <f t="shared" si="545"/>
        <v/>
      </c>
      <c r="DO381" s="412" t="str">
        <f t="shared" si="546"/>
        <v/>
      </c>
      <c r="DR381" s="494"/>
      <c r="DS381" s="393">
        <f t="shared" si="549"/>
        <v>0</v>
      </c>
      <c r="DT381" s="393">
        <f t="shared" si="547"/>
        <v>0</v>
      </c>
      <c r="DU381" s="411">
        <f t="shared" si="548"/>
        <v>0</v>
      </c>
      <c r="DX381" s="494" t="e">
        <f>IF(BG381&lt;270000,○,"")</f>
        <v>#NAME?</v>
      </c>
    </row>
    <row r="382" spans="1:128" s="411" customFormat="1" ht="18" hidden="1" customHeight="1" thickBot="1">
      <c r="A382" s="145" t="str">
        <f t="shared" si="472"/>
        <v/>
      </c>
      <c r="B382" s="158"/>
      <c r="C382" s="31" t="str">
        <f>IF(B382="","",VLOOKUP(B382,学連登録!$C$2:$G$3000,2,FALSE))</f>
        <v/>
      </c>
      <c r="D382" s="32" t="str">
        <f>IF(B382="","",VLOOKUP(B382,学連登録!$C$2:$G$3000,3,FALSE))</f>
        <v/>
      </c>
      <c r="E382" s="33" t="str">
        <f>IF(B382="","",VLOOKUP(B382,学連登録!$C$2:$G$3000,4,FALSE))</f>
        <v/>
      </c>
      <c r="F382" s="383" t="str">
        <f>IF(B382="","",VLOOKUP(B382,学連登録!$C$2:$I$3000,7,FALSE))</f>
        <v/>
      </c>
      <c r="G382" s="159"/>
      <c r="H382" s="853"/>
      <c r="I382" s="854"/>
      <c r="J382" s="160"/>
      <c r="K382" s="825"/>
      <c r="L382" s="826"/>
      <c r="M382" s="160"/>
      <c r="N382" s="819"/>
      <c r="O382" s="820"/>
      <c r="P382" s="159"/>
      <c r="Q382" s="825"/>
      <c r="R382" s="826"/>
      <c r="S382" s="159"/>
      <c r="T382" s="825"/>
      <c r="U382" s="826"/>
      <c r="V382" s="103" t="str">
        <f>IF(B382="","",VLOOKUP(B382,学連登録!$C$2:$H$3000,6,FALSE))</f>
        <v/>
      </c>
      <c r="W382" s="377"/>
      <c r="X382" s="157"/>
      <c r="Y382" s="118" t="str">
        <f t="shared" si="550"/>
        <v/>
      </c>
      <c r="Z382" s="97" t="str">
        <f>IF(G382="","",VLOOKUP(G382,種目名!$O$5:$T$104,3,0))</f>
        <v/>
      </c>
      <c r="AA382" s="99" t="str">
        <f>IF(J382="","",VLOOKUP(J382,種目名!$O$5:$T$104,3,0))</f>
        <v/>
      </c>
      <c r="AB382" s="119" t="str">
        <f>IF(M382="","",VLOOKUP(M382,種目名!$O$5:$T$104,3,0))</f>
        <v/>
      </c>
      <c r="AC382" s="119" t="str">
        <f>IF(P382="","",VLOOKUP(AF382,種目名!$O$5:$T$104,3,0))</f>
        <v/>
      </c>
      <c r="AD382" s="120" t="str">
        <f>IF(S382="","",VLOOKUP(AI382,種目名!$O$5:$T$104,3,0))</f>
        <v/>
      </c>
      <c r="AE382" s="117">
        <f t="shared" si="551"/>
        <v>0</v>
      </c>
      <c r="AF382" s="157" t="str">
        <f t="shared" si="552"/>
        <v/>
      </c>
      <c r="AG382" s="157" t="str">
        <f t="shared" si="553"/>
        <v/>
      </c>
      <c r="AH382" s="117">
        <f t="shared" si="554"/>
        <v>0</v>
      </c>
      <c r="AI382" s="157" t="str">
        <f t="shared" si="555"/>
        <v/>
      </c>
      <c r="AJ382" s="157" t="str">
        <f t="shared" si="556"/>
        <v/>
      </c>
      <c r="AK382" s="390"/>
      <c r="AL382" s="171">
        <f t="shared" si="473"/>
        <v>0</v>
      </c>
      <c r="AM382" s="399">
        <f t="shared" si="474"/>
        <v>0</v>
      </c>
      <c r="AN382" s="399">
        <f>COUNTIF($B$12:B382,B382)</f>
        <v>0</v>
      </c>
      <c r="AO382" s="399"/>
      <c r="AP382" s="399" t="str">
        <f t="shared" si="475"/>
        <v/>
      </c>
      <c r="AQ382" s="399" t="str">
        <f t="shared" si="476"/>
        <v/>
      </c>
      <c r="AR382" s="399" t="str">
        <f t="shared" si="477"/>
        <v/>
      </c>
      <c r="AS382" s="399" t="str">
        <f t="shared" si="478"/>
        <v/>
      </c>
      <c r="AT382" s="399">
        <f t="shared" si="479"/>
        <v>0</v>
      </c>
      <c r="AU382" s="399" t="str">
        <f t="shared" si="480"/>
        <v/>
      </c>
      <c r="AV382" s="399" t="str">
        <f t="shared" si="481"/>
        <v/>
      </c>
      <c r="AW382" s="399" t="str">
        <f t="shared" si="482"/>
        <v/>
      </c>
      <c r="AX382" s="399" t="str">
        <f t="shared" si="483"/>
        <v/>
      </c>
      <c r="AY382" s="399" t="str">
        <f t="shared" si="484"/>
        <v/>
      </c>
      <c r="AZ382" s="399" t="str">
        <f t="shared" si="485"/>
        <v/>
      </c>
      <c r="BA382" s="399" t="str">
        <f t="shared" si="486"/>
        <v/>
      </c>
      <c r="BB382" s="399" t="str">
        <f t="shared" si="487"/>
        <v/>
      </c>
      <c r="BC382" s="399" t="str">
        <f t="shared" si="488"/>
        <v/>
      </c>
      <c r="BD382" s="403" t="str">
        <f t="shared" si="489"/>
        <v/>
      </c>
      <c r="BE382" s="393">
        <f t="shared" si="490"/>
        <v>0</v>
      </c>
      <c r="BF382" s="157"/>
      <c r="BG382" s="399">
        <f t="shared" si="491"/>
        <v>0</v>
      </c>
      <c r="BH382" s="399">
        <f t="shared" si="492"/>
        <v>0</v>
      </c>
      <c r="BI382" s="412">
        <f t="shared" si="493"/>
        <v>0</v>
      </c>
      <c r="BJ382" s="413">
        <f t="shared" si="469"/>
        <v>0</v>
      </c>
      <c r="BK382" s="398" t="str">
        <f t="shared" si="470"/>
        <v>0</v>
      </c>
      <c r="BL382" s="398" t="str">
        <f t="shared" si="471"/>
        <v>0</v>
      </c>
      <c r="BM382" s="412">
        <f t="shared" si="494"/>
        <v>0</v>
      </c>
      <c r="BN382" s="412" t="str">
        <f t="shared" si="495"/>
        <v>0m0</v>
      </c>
      <c r="BO382" s="399">
        <f t="shared" si="496"/>
        <v>0</v>
      </c>
      <c r="BP382" s="399">
        <f t="shared" si="497"/>
        <v>0</v>
      </c>
      <c r="BQ382" s="412">
        <f t="shared" si="498"/>
        <v>0</v>
      </c>
      <c r="BR382" s="413">
        <f t="shared" si="499"/>
        <v>0</v>
      </c>
      <c r="BS382" s="398" t="str">
        <f t="shared" si="500"/>
        <v>0</v>
      </c>
      <c r="BT382" s="398" t="str">
        <f t="shared" si="501"/>
        <v>0</v>
      </c>
      <c r="BU382" s="412">
        <f t="shared" si="502"/>
        <v>0</v>
      </c>
      <c r="BV382" s="412" t="str">
        <f t="shared" si="503"/>
        <v>0m0</v>
      </c>
      <c r="BW382" s="399">
        <f t="shared" si="504"/>
        <v>0</v>
      </c>
      <c r="BX382" s="399">
        <f t="shared" si="505"/>
        <v>0</v>
      </c>
      <c r="BY382" s="412">
        <f t="shared" si="506"/>
        <v>0</v>
      </c>
      <c r="BZ382" s="413">
        <f t="shared" si="507"/>
        <v>0</v>
      </c>
      <c r="CA382" s="398" t="str">
        <f t="shared" si="508"/>
        <v>0</v>
      </c>
      <c r="CB382" s="398" t="str">
        <f t="shared" si="509"/>
        <v>0</v>
      </c>
      <c r="CC382" s="412">
        <f t="shared" si="510"/>
        <v>0</v>
      </c>
      <c r="CD382" s="412" t="str">
        <f t="shared" si="511"/>
        <v>0m0</v>
      </c>
      <c r="CE382" s="399">
        <f t="shared" si="512"/>
        <v>0</v>
      </c>
      <c r="CF382" s="399">
        <f t="shared" si="513"/>
        <v>0</v>
      </c>
      <c r="CG382" s="412">
        <f t="shared" si="514"/>
        <v>0</v>
      </c>
      <c r="CH382" s="413">
        <f t="shared" si="515"/>
        <v>0</v>
      </c>
      <c r="CI382" s="398" t="str">
        <f t="shared" si="516"/>
        <v>0</v>
      </c>
      <c r="CJ382" s="398" t="str">
        <f t="shared" si="517"/>
        <v>0</v>
      </c>
      <c r="CK382" s="412">
        <f t="shared" si="518"/>
        <v>0</v>
      </c>
      <c r="CL382" s="412" t="str">
        <f t="shared" si="519"/>
        <v>0m0</v>
      </c>
      <c r="CM382" s="399">
        <f t="shared" si="520"/>
        <v>0</v>
      </c>
      <c r="CN382" s="399">
        <f t="shared" si="521"/>
        <v>0</v>
      </c>
      <c r="CO382" s="412">
        <f t="shared" si="522"/>
        <v>0</v>
      </c>
      <c r="CP382" s="413">
        <f t="shared" si="523"/>
        <v>0</v>
      </c>
      <c r="CQ382" s="398" t="str">
        <f t="shared" si="524"/>
        <v>0</v>
      </c>
      <c r="CR382" s="398" t="str">
        <f t="shared" si="525"/>
        <v>0</v>
      </c>
      <c r="CS382" s="412">
        <f t="shared" si="526"/>
        <v>0</v>
      </c>
      <c r="CT382" s="412" t="str">
        <f t="shared" si="527"/>
        <v>0m0</v>
      </c>
      <c r="CU382" s="412">
        <f t="shared" si="528"/>
        <v>0</v>
      </c>
      <c r="CV382" s="412">
        <f t="shared" si="529"/>
        <v>0</v>
      </c>
      <c r="CW382" s="412">
        <f t="shared" si="530"/>
        <v>0</v>
      </c>
      <c r="CX382" s="412">
        <f t="shared" si="531"/>
        <v>0</v>
      </c>
      <c r="CY382" s="412">
        <f t="shared" si="532"/>
        <v>0</v>
      </c>
      <c r="CZ382" s="412" t="str">
        <f t="shared" si="533"/>
        <v/>
      </c>
      <c r="DA382" s="412" t="str">
        <f t="shared" si="534"/>
        <v/>
      </c>
      <c r="DB382" s="412" t="str">
        <f t="shared" si="535"/>
        <v/>
      </c>
      <c r="DC382" s="412" t="str">
        <f t="shared" si="536"/>
        <v/>
      </c>
      <c r="DD382" s="412" t="str">
        <f t="shared" si="537"/>
        <v/>
      </c>
      <c r="DE382" s="412"/>
      <c r="DG382" s="412" t="str">
        <f t="shared" si="538"/>
        <v/>
      </c>
      <c r="DH382" s="412" t="str">
        <f t="shared" si="539"/>
        <v/>
      </c>
      <c r="DI382" s="412">
        <f t="shared" si="540"/>
        <v>0</v>
      </c>
      <c r="DJ382" s="412" t="str">
        <f t="shared" si="541"/>
        <v/>
      </c>
      <c r="DK382" s="412" t="str">
        <f t="shared" si="542"/>
        <v/>
      </c>
      <c r="DL382" s="412" t="str">
        <f t="shared" si="543"/>
        <v/>
      </c>
      <c r="DM382" s="412" t="str">
        <f t="shared" si="544"/>
        <v/>
      </c>
      <c r="DN382" s="412" t="str">
        <f t="shared" si="545"/>
        <v/>
      </c>
      <c r="DO382" s="412" t="str">
        <f t="shared" si="546"/>
        <v/>
      </c>
      <c r="DR382" s="494"/>
      <c r="DS382" s="393">
        <f t="shared" si="549"/>
        <v>0</v>
      </c>
      <c r="DT382" s="393">
        <f t="shared" si="547"/>
        <v>0</v>
      </c>
      <c r="DU382" s="411">
        <f t="shared" si="548"/>
        <v>0</v>
      </c>
      <c r="DX382" s="494" t="e">
        <f>IF(BG382&lt;270000,○,"")</f>
        <v>#NAME?</v>
      </c>
    </row>
    <row r="383" spans="1:128" s="411" customFormat="1" ht="18" hidden="1" customHeight="1" thickBot="1">
      <c r="A383" s="145" t="str">
        <f t="shared" si="472"/>
        <v/>
      </c>
      <c r="B383" s="158"/>
      <c r="C383" s="31" t="str">
        <f>IF(B383="","",VLOOKUP(B383,学連登録!$C$2:$G$3000,2,FALSE))</f>
        <v/>
      </c>
      <c r="D383" s="32" t="str">
        <f>IF(B383="","",VLOOKUP(B383,学連登録!$C$2:$G$3000,3,FALSE))</f>
        <v/>
      </c>
      <c r="E383" s="33" t="str">
        <f>IF(B383="","",VLOOKUP(B383,学連登録!$C$2:$G$3000,4,FALSE))</f>
        <v/>
      </c>
      <c r="F383" s="383" t="str">
        <f>IF(B383="","",VLOOKUP(B383,学連登録!$C$2:$I$3000,7,FALSE))</f>
        <v/>
      </c>
      <c r="G383" s="159"/>
      <c r="H383" s="853"/>
      <c r="I383" s="854"/>
      <c r="J383" s="160"/>
      <c r="K383" s="825"/>
      <c r="L383" s="826"/>
      <c r="M383" s="160"/>
      <c r="N383" s="819"/>
      <c r="O383" s="820"/>
      <c r="P383" s="159"/>
      <c r="Q383" s="825"/>
      <c r="R383" s="826"/>
      <c r="S383" s="159"/>
      <c r="T383" s="825"/>
      <c r="U383" s="826"/>
      <c r="V383" s="103" t="str">
        <f>IF(B383="","",VLOOKUP(B383,学連登録!$C$2:$H$3000,6,FALSE))</f>
        <v/>
      </c>
      <c r="W383" s="377"/>
      <c r="X383" s="157"/>
      <c r="Y383" s="118" t="str">
        <f t="shared" si="550"/>
        <v/>
      </c>
      <c r="Z383" s="97" t="str">
        <f>IF(G383="","",VLOOKUP(G383,種目名!$O$5:$T$104,3,0))</f>
        <v/>
      </c>
      <c r="AA383" s="99" t="str">
        <f>IF(J383="","",VLOOKUP(J383,種目名!$O$5:$T$104,3,0))</f>
        <v/>
      </c>
      <c r="AB383" s="119" t="str">
        <f>IF(M383="","",VLOOKUP(M383,種目名!$O$5:$T$104,3,0))</f>
        <v/>
      </c>
      <c r="AC383" s="119" t="str">
        <f>IF(P383="","",VLOOKUP(AF383,種目名!$O$5:$T$104,3,0))</f>
        <v/>
      </c>
      <c r="AD383" s="120" t="str">
        <f>IF(S383="","",VLOOKUP(AI383,種目名!$O$5:$T$104,3,0))</f>
        <v/>
      </c>
      <c r="AE383" s="117">
        <f t="shared" si="551"/>
        <v>0</v>
      </c>
      <c r="AF383" s="157" t="str">
        <f t="shared" si="552"/>
        <v/>
      </c>
      <c r="AG383" s="157" t="str">
        <f t="shared" si="553"/>
        <v/>
      </c>
      <c r="AH383" s="117">
        <f t="shared" si="554"/>
        <v>0</v>
      </c>
      <c r="AI383" s="157" t="str">
        <f t="shared" si="555"/>
        <v/>
      </c>
      <c r="AJ383" s="157" t="str">
        <f t="shared" si="556"/>
        <v/>
      </c>
      <c r="AK383" s="390"/>
      <c r="AL383" s="171">
        <f t="shared" si="473"/>
        <v>0</v>
      </c>
      <c r="AM383" s="399">
        <f t="shared" si="474"/>
        <v>0</v>
      </c>
      <c r="AN383" s="399">
        <f>COUNTIF($B$12:B383,B383)</f>
        <v>0</v>
      </c>
      <c r="AO383" s="399"/>
      <c r="AP383" s="399" t="str">
        <f t="shared" si="475"/>
        <v/>
      </c>
      <c r="AQ383" s="399" t="str">
        <f t="shared" si="476"/>
        <v/>
      </c>
      <c r="AR383" s="399" t="str">
        <f t="shared" si="477"/>
        <v/>
      </c>
      <c r="AS383" s="399" t="str">
        <f t="shared" si="478"/>
        <v/>
      </c>
      <c r="AT383" s="399">
        <f t="shared" si="479"/>
        <v>0</v>
      </c>
      <c r="AU383" s="399" t="str">
        <f t="shared" si="480"/>
        <v/>
      </c>
      <c r="AV383" s="399" t="str">
        <f t="shared" si="481"/>
        <v/>
      </c>
      <c r="AW383" s="399" t="str">
        <f t="shared" si="482"/>
        <v/>
      </c>
      <c r="AX383" s="399" t="str">
        <f t="shared" si="483"/>
        <v/>
      </c>
      <c r="AY383" s="399" t="str">
        <f t="shared" si="484"/>
        <v/>
      </c>
      <c r="AZ383" s="399" t="str">
        <f t="shared" si="485"/>
        <v/>
      </c>
      <c r="BA383" s="399" t="str">
        <f t="shared" si="486"/>
        <v/>
      </c>
      <c r="BB383" s="399" t="str">
        <f t="shared" si="487"/>
        <v/>
      </c>
      <c r="BC383" s="399" t="str">
        <f t="shared" si="488"/>
        <v/>
      </c>
      <c r="BD383" s="403" t="str">
        <f t="shared" si="489"/>
        <v/>
      </c>
      <c r="BE383" s="393">
        <f t="shared" si="490"/>
        <v>0</v>
      </c>
      <c r="BF383" s="157"/>
      <c r="BG383" s="399">
        <f t="shared" si="491"/>
        <v>0</v>
      </c>
      <c r="BH383" s="399">
        <f t="shared" si="492"/>
        <v>0</v>
      </c>
      <c r="BI383" s="412">
        <f t="shared" si="493"/>
        <v>0</v>
      </c>
      <c r="BJ383" s="413">
        <f t="shared" si="469"/>
        <v>0</v>
      </c>
      <c r="BK383" s="398" t="str">
        <f t="shared" si="470"/>
        <v>0</v>
      </c>
      <c r="BL383" s="398" t="str">
        <f t="shared" si="471"/>
        <v>0</v>
      </c>
      <c r="BM383" s="412">
        <f t="shared" si="494"/>
        <v>0</v>
      </c>
      <c r="BN383" s="412" t="str">
        <f t="shared" si="495"/>
        <v>0m0</v>
      </c>
      <c r="BO383" s="399">
        <f t="shared" si="496"/>
        <v>0</v>
      </c>
      <c r="BP383" s="399">
        <f t="shared" si="497"/>
        <v>0</v>
      </c>
      <c r="BQ383" s="412">
        <f t="shared" si="498"/>
        <v>0</v>
      </c>
      <c r="BR383" s="413">
        <f t="shared" si="499"/>
        <v>0</v>
      </c>
      <c r="BS383" s="398" t="str">
        <f t="shared" si="500"/>
        <v>0</v>
      </c>
      <c r="BT383" s="398" t="str">
        <f t="shared" si="501"/>
        <v>0</v>
      </c>
      <c r="BU383" s="412">
        <f t="shared" si="502"/>
        <v>0</v>
      </c>
      <c r="BV383" s="412" t="str">
        <f t="shared" si="503"/>
        <v>0m0</v>
      </c>
      <c r="BW383" s="399">
        <f t="shared" si="504"/>
        <v>0</v>
      </c>
      <c r="BX383" s="399">
        <f t="shared" si="505"/>
        <v>0</v>
      </c>
      <c r="BY383" s="412">
        <f t="shared" si="506"/>
        <v>0</v>
      </c>
      <c r="BZ383" s="413">
        <f t="shared" si="507"/>
        <v>0</v>
      </c>
      <c r="CA383" s="398" t="str">
        <f t="shared" si="508"/>
        <v>0</v>
      </c>
      <c r="CB383" s="398" t="str">
        <f t="shared" si="509"/>
        <v>0</v>
      </c>
      <c r="CC383" s="412">
        <f t="shared" si="510"/>
        <v>0</v>
      </c>
      <c r="CD383" s="412" t="str">
        <f t="shared" si="511"/>
        <v>0m0</v>
      </c>
      <c r="CE383" s="399">
        <f t="shared" si="512"/>
        <v>0</v>
      </c>
      <c r="CF383" s="399">
        <f t="shared" si="513"/>
        <v>0</v>
      </c>
      <c r="CG383" s="412">
        <f t="shared" si="514"/>
        <v>0</v>
      </c>
      <c r="CH383" s="413">
        <f t="shared" si="515"/>
        <v>0</v>
      </c>
      <c r="CI383" s="398" t="str">
        <f t="shared" si="516"/>
        <v>0</v>
      </c>
      <c r="CJ383" s="398" t="str">
        <f t="shared" si="517"/>
        <v>0</v>
      </c>
      <c r="CK383" s="412">
        <f t="shared" si="518"/>
        <v>0</v>
      </c>
      <c r="CL383" s="412" t="str">
        <f t="shared" si="519"/>
        <v>0m0</v>
      </c>
      <c r="CM383" s="399">
        <f t="shared" si="520"/>
        <v>0</v>
      </c>
      <c r="CN383" s="399">
        <f t="shared" si="521"/>
        <v>0</v>
      </c>
      <c r="CO383" s="412">
        <f t="shared" si="522"/>
        <v>0</v>
      </c>
      <c r="CP383" s="413">
        <f t="shared" si="523"/>
        <v>0</v>
      </c>
      <c r="CQ383" s="398" t="str">
        <f t="shared" si="524"/>
        <v>0</v>
      </c>
      <c r="CR383" s="398" t="str">
        <f t="shared" si="525"/>
        <v>0</v>
      </c>
      <c r="CS383" s="412">
        <f t="shared" si="526"/>
        <v>0</v>
      </c>
      <c r="CT383" s="412" t="str">
        <f t="shared" si="527"/>
        <v>0m0</v>
      </c>
      <c r="CU383" s="412">
        <f t="shared" si="528"/>
        <v>0</v>
      </c>
      <c r="CV383" s="412">
        <f t="shared" si="529"/>
        <v>0</v>
      </c>
      <c r="CW383" s="412">
        <f t="shared" si="530"/>
        <v>0</v>
      </c>
      <c r="CX383" s="412">
        <f t="shared" si="531"/>
        <v>0</v>
      </c>
      <c r="CY383" s="412">
        <f t="shared" si="532"/>
        <v>0</v>
      </c>
      <c r="CZ383" s="412" t="str">
        <f t="shared" si="533"/>
        <v/>
      </c>
      <c r="DA383" s="412" t="str">
        <f t="shared" si="534"/>
        <v/>
      </c>
      <c r="DB383" s="412" t="str">
        <f t="shared" si="535"/>
        <v/>
      </c>
      <c r="DC383" s="412" t="str">
        <f t="shared" si="536"/>
        <v/>
      </c>
      <c r="DD383" s="412" t="str">
        <f t="shared" si="537"/>
        <v/>
      </c>
      <c r="DE383" s="412"/>
      <c r="DG383" s="412" t="str">
        <f t="shared" si="538"/>
        <v/>
      </c>
      <c r="DH383" s="412" t="str">
        <f t="shared" si="539"/>
        <v/>
      </c>
      <c r="DI383" s="412">
        <f t="shared" si="540"/>
        <v>0</v>
      </c>
      <c r="DJ383" s="412" t="str">
        <f t="shared" si="541"/>
        <v/>
      </c>
      <c r="DK383" s="412" t="str">
        <f t="shared" si="542"/>
        <v/>
      </c>
      <c r="DL383" s="412" t="str">
        <f t="shared" si="543"/>
        <v/>
      </c>
      <c r="DM383" s="412" t="str">
        <f t="shared" si="544"/>
        <v/>
      </c>
      <c r="DN383" s="412" t="str">
        <f t="shared" si="545"/>
        <v/>
      </c>
      <c r="DO383" s="412" t="str">
        <f t="shared" si="546"/>
        <v/>
      </c>
      <c r="DR383" s="494"/>
      <c r="DS383" s="393">
        <f t="shared" si="549"/>
        <v>0</v>
      </c>
      <c r="DT383" s="393">
        <f t="shared" si="547"/>
        <v>0</v>
      </c>
      <c r="DU383" s="411">
        <f t="shared" si="548"/>
        <v>0</v>
      </c>
      <c r="DX383" s="494" t="e">
        <f>IF(BG383&lt;270000,○,"")</f>
        <v>#NAME?</v>
      </c>
    </row>
    <row r="384" spans="1:128" s="411" customFormat="1" ht="18" hidden="1" customHeight="1" thickBot="1">
      <c r="A384" s="145" t="str">
        <f t="shared" si="472"/>
        <v/>
      </c>
      <c r="B384" s="158"/>
      <c r="C384" s="31" t="str">
        <f>IF(B384="","",VLOOKUP(B384,学連登録!$C$2:$G$3000,2,FALSE))</f>
        <v/>
      </c>
      <c r="D384" s="32" t="str">
        <f>IF(B384="","",VLOOKUP(B384,学連登録!$C$2:$G$3000,3,FALSE))</f>
        <v/>
      </c>
      <c r="E384" s="33" t="str">
        <f>IF(B384="","",VLOOKUP(B384,学連登録!$C$2:$G$3000,4,FALSE))</f>
        <v/>
      </c>
      <c r="F384" s="383" t="str">
        <f>IF(B384="","",VLOOKUP(B384,学連登録!$C$2:$I$3000,7,FALSE))</f>
        <v/>
      </c>
      <c r="G384" s="159"/>
      <c r="H384" s="853"/>
      <c r="I384" s="854"/>
      <c r="J384" s="160"/>
      <c r="K384" s="825"/>
      <c r="L384" s="826"/>
      <c r="M384" s="160"/>
      <c r="N384" s="819"/>
      <c r="O384" s="820"/>
      <c r="P384" s="159"/>
      <c r="Q384" s="825"/>
      <c r="R384" s="826"/>
      <c r="S384" s="159"/>
      <c r="T384" s="825"/>
      <c r="U384" s="826"/>
      <c r="V384" s="103" t="str">
        <f>IF(B384="","",VLOOKUP(B384,学連登録!$C$2:$H$3000,6,FALSE))</f>
        <v/>
      </c>
      <c r="W384" s="377"/>
      <c r="X384" s="157"/>
      <c r="Y384" s="118" t="str">
        <f t="shared" si="550"/>
        <v/>
      </c>
      <c r="Z384" s="97" t="str">
        <f>IF(G384="","",VLOOKUP(G384,種目名!$O$5:$T$104,3,0))</f>
        <v/>
      </c>
      <c r="AA384" s="99" t="str">
        <f>IF(J384="","",VLOOKUP(J384,種目名!$O$5:$T$104,3,0))</f>
        <v/>
      </c>
      <c r="AB384" s="119" t="str">
        <f>IF(M384="","",VLOOKUP(M384,種目名!$O$5:$T$104,3,0))</f>
        <v/>
      </c>
      <c r="AC384" s="119" t="str">
        <f>IF(P384="","",VLOOKUP(AF384,種目名!$O$5:$T$104,3,0))</f>
        <v/>
      </c>
      <c r="AD384" s="120" t="str">
        <f>IF(S384="","",VLOOKUP(AI384,種目名!$O$5:$T$104,3,0))</f>
        <v/>
      </c>
      <c r="AE384" s="117">
        <f t="shared" si="551"/>
        <v>0</v>
      </c>
      <c r="AF384" s="157" t="str">
        <f t="shared" si="552"/>
        <v/>
      </c>
      <c r="AG384" s="157" t="str">
        <f t="shared" si="553"/>
        <v/>
      </c>
      <c r="AH384" s="117">
        <f t="shared" si="554"/>
        <v>0</v>
      </c>
      <c r="AI384" s="157" t="str">
        <f t="shared" si="555"/>
        <v/>
      </c>
      <c r="AJ384" s="157" t="str">
        <f t="shared" si="556"/>
        <v/>
      </c>
      <c r="AK384" s="390"/>
      <c r="AL384" s="171">
        <f t="shared" si="473"/>
        <v>0</v>
      </c>
      <c r="AM384" s="399">
        <f t="shared" si="474"/>
        <v>0</v>
      </c>
      <c r="AN384" s="399">
        <f>COUNTIF($B$12:B384,B384)</f>
        <v>0</v>
      </c>
      <c r="AO384" s="399"/>
      <c r="AP384" s="399" t="str">
        <f t="shared" si="475"/>
        <v/>
      </c>
      <c r="AQ384" s="399" t="str">
        <f t="shared" si="476"/>
        <v/>
      </c>
      <c r="AR384" s="399" t="str">
        <f t="shared" si="477"/>
        <v/>
      </c>
      <c r="AS384" s="399" t="str">
        <f t="shared" si="478"/>
        <v/>
      </c>
      <c r="AT384" s="399">
        <f t="shared" si="479"/>
        <v>0</v>
      </c>
      <c r="AU384" s="399" t="str">
        <f t="shared" si="480"/>
        <v/>
      </c>
      <c r="AV384" s="399" t="str">
        <f t="shared" si="481"/>
        <v/>
      </c>
      <c r="AW384" s="399" t="str">
        <f t="shared" si="482"/>
        <v/>
      </c>
      <c r="AX384" s="399" t="str">
        <f t="shared" si="483"/>
        <v/>
      </c>
      <c r="AY384" s="399" t="str">
        <f t="shared" si="484"/>
        <v/>
      </c>
      <c r="AZ384" s="399" t="str">
        <f t="shared" si="485"/>
        <v/>
      </c>
      <c r="BA384" s="399" t="str">
        <f t="shared" si="486"/>
        <v/>
      </c>
      <c r="BB384" s="399" t="str">
        <f t="shared" si="487"/>
        <v/>
      </c>
      <c r="BC384" s="399" t="str">
        <f t="shared" si="488"/>
        <v/>
      </c>
      <c r="BD384" s="403" t="str">
        <f t="shared" si="489"/>
        <v/>
      </c>
      <c r="BE384" s="393">
        <f t="shared" si="490"/>
        <v>0</v>
      </c>
      <c r="BF384" s="157"/>
      <c r="BG384" s="399">
        <f t="shared" si="491"/>
        <v>0</v>
      </c>
      <c r="BH384" s="399">
        <f t="shared" si="492"/>
        <v>0</v>
      </c>
      <c r="BI384" s="412">
        <f t="shared" si="493"/>
        <v>0</v>
      </c>
      <c r="BJ384" s="413">
        <f t="shared" si="469"/>
        <v>0</v>
      </c>
      <c r="BK384" s="398" t="str">
        <f t="shared" si="470"/>
        <v>0</v>
      </c>
      <c r="BL384" s="398" t="str">
        <f t="shared" si="471"/>
        <v>0</v>
      </c>
      <c r="BM384" s="412">
        <f t="shared" si="494"/>
        <v>0</v>
      </c>
      <c r="BN384" s="412" t="str">
        <f t="shared" si="495"/>
        <v>0m0</v>
      </c>
      <c r="BO384" s="399">
        <f t="shared" si="496"/>
        <v>0</v>
      </c>
      <c r="BP384" s="399">
        <f t="shared" si="497"/>
        <v>0</v>
      </c>
      <c r="BQ384" s="412">
        <f t="shared" si="498"/>
        <v>0</v>
      </c>
      <c r="BR384" s="413">
        <f t="shared" si="499"/>
        <v>0</v>
      </c>
      <c r="BS384" s="398" t="str">
        <f t="shared" si="500"/>
        <v>0</v>
      </c>
      <c r="BT384" s="398" t="str">
        <f t="shared" si="501"/>
        <v>0</v>
      </c>
      <c r="BU384" s="412">
        <f t="shared" si="502"/>
        <v>0</v>
      </c>
      <c r="BV384" s="412" t="str">
        <f t="shared" si="503"/>
        <v>0m0</v>
      </c>
      <c r="BW384" s="399">
        <f t="shared" si="504"/>
        <v>0</v>
      </c>
      <c r="BX384" s="399">
        <f t="shared" si="505"/>
        <v>0</v>
      </c>
      <c r="BY384" s="412">
        <f t="shared" si="506"/>
        <v>0</v>
      </c>
      <c r="BZ384" s="413">
        <f t="shared" si="507"/>
        <v>0</v>
      </c>
      <c r="CA384" s="398" t="str">
        <f t="shared" si="508"/>
        <v>0</v>
      </c>
      <c r="CB384" s="398" t="str">
        <f t="shared" si="509"/>
        <v>0</v>
      </c>
      <c r="CC384" s="412">
        <f t="shared" si="510"/>
        <v>0</v>
      </c>
      <c r="CD384" s="412" t="str">
        <f t="shared" si="511"/>
        <v>0m0</v>
      </c>
      <c r="CE384" s="399">
        <f t="shared" si="512"/>
        <v>0</v>
      </c>
      <c r="CF384" s="399">
        <f t="shared" si="513"/>
        <v>0</v>
      </c>
      <c r="CG384" s="412">
        <f t="shared" si="514"/>
        <v>0</v>
      </c>
      <c r="CH384" s="413">
        <f t="shared" si="515"/>
        <v>0</v>
      </c>
      <c r="CI384" s="398" t="str">
        <f t="shared" si="516"/>
        <v>0</v>
      </c>
      <c r="CJ384" s="398" t="str">
        <f t="shared" si="517"/>
        <v>0</v>
      </c>
      <c r="CK384" s="412">
        <f t="shared" si="518"/>
        <v>0</v>
      </c>
      <c r="CL384" s="412" t="str">
        <f t="shared" si="519"/>
        <v>0m0</v>
      </c>
      <c r="CM384" s="399">
        <f t="shared" si="520"/>
        <v>0</v>
      </c>
      <c r="CN384" s="399">
        <f t="shared" si="521"/>
        <v>0</v>
      </c>
      <c r="CO384" s="412">
        <f t="shared" si="522"/>
        <v>0</v>
      </c>
      <c r="CP384" s="413">
        <f t="shared" si="523"/>
        <v>0</v>
      </c>
      <c r="CQ384" s="398" t="str">
        <f t="shared" si="524"/>
        <v>0</v>
      </c>
      <c r="CR384" s="398" t="str">
        <f t="shared" si="525"/>
        <v>0</v>
      </c>
      <c r="CS384" s="412">
        <f t="shared" si="526"/>
        <v>0</v>
      </c>
      <c r="CT384" s="412" t="str">
        <f t="shared" si="527"/>
        <v>0m0</v>
      </c>
      <c r="CU384" s="412">
        <f t="shared" si="528"/>
        <v>0</v>
      </c>
      <c r="CV384" s="412">
        <f t="shared" si="529"/>
        <v>0</v>
      </c>
      <c r="CW384" s="412">
        <f t="shared" si="530"/>
        <v>0</v>
      </c>
      <c r="CX384" s="412">
        <f t="shared" si="531"/>
        <v>0</v>
      </c>
      <c r="CY384" s="412">
        <f t="shared" si="532"/>
        <v>0</v>
      </c>
      <c r="CZ384" s="412" t="str">
        <f t="shared" si="533"/>
        <v/>
      </c>
      <c r="DA384" s="412" t="str">
        <f t="shared" si="534"/>
        <v/>
      </c>
      <c r="DB384" s="412" t="str">
        <f t="shared" si="535"/>
        <v/>
      </c>
      <c r="DC384" s="412" t="str">
        <f t="shared" si="536"/>
        <v/>
      </c>
      <c r="DD384" s="412" t="str">
        <f t="shared" si="537"/>
        <v/>
      </c>
      <c r="DE384" s="412"/>
      <c r="DG384" s="412" t="str">
        <f t="shared" si="538"/>
        <v/>
      </c>
      <c r="DH384" s="412" t="str">
        <f t="shared" si="539"/>
        <v/>
      </c>
      <c r="DI384" s="412">
        <f t="shared" si="540"/>
        <v>0</v>
      </c>
      <c r="DJ384" s="412" t="str">
        <f t="shared" si="541"/>
        <v/>
      </c>
      <c r="DK384" s="412" t="str">
        <f t="shared" si="542"/>
        <v/>
      </c>
      <c r="DL384" s="412" t="str">
        <f t="shared" si="543"/>
        <v/>
      </c>
      <c r="DM384" s="412" t="str">
        <f t="shared" si="544"/>
        <v/>
      </c>
      <c r="DN384" s="412" t="str">
        <f t="shared" si="545"/>
        <v/>
      </c>
      <c r="DO384" s="412" t="str">
        <f t="shared" si="546"/>
        <v/>
      </c>
      <c r="DR384" s="494"/>
      <c r="DS384" s="393">
        <f t="shared" si="549"/>
        <v>0</v>
      </c>
      <c r="DT384" s="393">
        <f t="shared" si="547"/>
        <v>0</v>
      </c>
      <c r="DU384" s="411">
        <f t="shared" si="548"/>
        <v>0</v>
      </c>
      <c r="DX384" s="494" t="e">
        <f>IF(BG384&lt;270000,○,"")</f>
        <v>#NAME?</v>
      </c>
    </row>
    <row r="385" spans="1:128" s="411" customFormat="1" ht="18" hidden="1" customHeight="1" thickBot="1">
      <c r="A385" s="145" t="str">
        <f t="shared" si="472"/>
        <v/>
      </c>
      <c r="B385" s="158"/>
      <c r="C385" s="31" t="str">
        <f>IF(B385="","",VLOOKUP(B385,学連登録!$C$2:$G$3000,2,FALSE))</f>
        <v/>
      </c>
      <c r="D385" s="32" t="str">
        <f>IF(B385="","",VLOOKUP(B385,学連登録!$C$2:$G$3000,3,FALSE))</f>
        <v/>
      </c>
      <c r="E385" s="33" t="str">
        <f>IF(B385="","",VLOOKUP(B385,学連登録!$C$2:$G$3000,4,FALSE))</f>
        <v/>
      </c>
      <c r="F385" s="383" t="str">
        <f>IF(B385="","",VLOOKUP(B385,学連登録!$C$2:$I$3000,7,FALSE))</f>
        <v/>
      </c>
      <c r="G385" s="159"/>
      <c r="H385" s="853"/>
      <c r="I385" s="854"/>
      <c r="J385" s="160"/>
      <c r="K385" s="825"/>
      <c r="L385" s="826"/>
      <c r="M385" s="160"/>
      <c r="N385" s="819"/>
      <c r="O385" s="820"/>
      <c r="P385" s="159"/>
      <c r="Q385" s="825"/>
      <c r="R385" s="826"/>
      <c r="S385" s="159"/>
      <c r="T385" s="825"/>
      <c r="U385" s="826"/>
      <c r="V385" s="103" t="str">
        <f>IF(B385="","",VLOOKUP(B385,学連登録!$C$2:$H$3000,6,FALSE))</f>
        <v/>
      </c>
      <c r="W385" s="377"/>
      <c r="X385" s="157"/>
      <c r="Y385" s="118" t="str">
        <f t="shared" si="550"/>
        <v/>
      </c>
      <c r="Z385" s="97" t="str">
        <f>IF(G385="","",VLOOKUP(G385,種目名!$O$5:$T$104,3,0))</f>
        <v/>
      </c>
      <c r="AA385" s="99" t="str">
        <f>IF(J385="","",VLOOKUP(J385,種目名!$O$5:$T$104,3,0))</f>
        <v/>
      </c>
      <c r="AB385" s="119" t="str">
        <f>IF(M385="","",VLOOKUP(M385,種目名!$O$5:$T$104,3,0))</f>
        <v/>
      </c>
      <c r="AC385" s="119" t="str">
        <f>IF(P385="","",VLOOKUP(AF385,種目名!$O$5:$T$104,3,0))</f>
        <v/>
      </c>
      <c r="AD385" s="120" t="str">
        <f>IF(S385="","",VLOOKUP(AI385,種目名!$O$5:$T$104,3,0))</f>
        <v/>
      </c>
      <c r="AE385" s="117">
        <f t="shared" si="551"/>
        <v>0</v>
      </c>
      <c r="AF385" s="157" t="str">
        <f t="shared" si="552"/>
        <v/>
      </c>
      <c r="AG385" s="157" t="str">
        <f t="shared" si="553"/>
        <v/>
      </c>
      <c r="AH385" s="117">
        <f t="shared" si="554"/>
        <v>0</v>
      </c>
      <c r="AI385" s="157" t="str">
        <f t="shared" si="555"/>
        <v/>
      </c>
      <c r="AJ385" s="157" t="str">
        <f t="shared" si="556"/>
        <v/>
      </c>
      <c r="AK385" s="390"/>
      <c r="AL385" s="171">
        <f t="shared" si="473"/>
        <v>0</v>
      </c>
      <c r="AM385" s="399">
        <f t="shared" si="474"/>
        <v>0</v>
      </c>
      <c r="AN385" s="399">
        <f>COUNTIF($B$12:B385,B385)</f>
        <v>0</v>
      </c>
      <c r="AO385" s="399"/>
      <c r="AP385" s="399" t="str">
        <f t="shared" si="475"/>
        <v/>
      </c>
      <c r="AQ385" s="399" t="str">
        <f t="shared" si="476"/>
        <v/>
      </c>
      <c r="AR385" s="399" t="str">
        <f t="shared" si="477"/>
        <v/>
      </c>
      <c r="AS385" s="399" t="str">
        <f t="shared" si="478"/>
        <v/>
      </c>
      <c r="AT385" s="399">
        <f t="shared" si="479"/>
        <v>0</v>
      </c>
      <c r="AU385" s="399" t="str">
        <f t="shared" si="480"/>
        <v/>
      </c>
      <c r="AV385" s="399" t="str">
        <f t="shared" si="481"/>
        <v/>
      </c>
      <c r="AW385" s="399" t="str">
        <f t="shared" si="482"/>
        <v/>
      </c>
      <c r="AX385" s="399" t="str">
        <f t="shared" si="483"/>
        <v/>
      </c>
      <c r="AY385" s="399" t="str">
        <f t="shared" si="484"/>
        <v/>
      </c>
      <c r="AZ385" s="399" t="str">
        <f t="shared" si="485"/>
        <v/>
      </c>
      <c r="BA385" s="399" t="str">
        <f t="shared" si="486"/>
        <v/>
      </c>
      <c r="BB385" s="399" t="str">
        <f t="shared" si="487"/>
        <v/>
      </c>
      <c r="BC385" s="399" t="str">
        <f t="shared" si="488"/>
        <v/>
      </c>
      <c r="BD385" s="403" t="str">
        <f t="shared" si="489"/>
        <v/>
      </c>
      <c r="BE385" s="393">
        <f t="shared" si="490"/>
        <v>0</v>
      </c>
      <c r="BF385" s="157"/>
      <c r="BG385" s="399">
        <f t="shared" si="491"/>
        <v>0</v>
      </c>
      <c r="BH385" s="399">
        <f t="shared" si="492"/>
        <v>0</v>
      </c>
      <c r="BI385" s="412">
        <f t="shared" si="493"/>
        <v>0</v>
      </c>
      <c r="BJ385" s="413">
        <f t="shared" si="469"/>
        <v>0</v>
      </c>
      <c r="BK385" s="398" t="str">
        <f t="shared" si="470"/>
        <v>0</v>
      </c>
      <c r="BL385" s="398" t="str">
        <f t="shared" si="471"/>
        <v>0</v>
      </c>
      <c r="BM385" s="412">
        <f t="shared" si="494"/>
        <v>0</v>
      </c>
      <c r="BN385" s="412" t="str">
        <f t="shared" si="495"/>
        <v>0m0</v>
      </c>
      <c r="BO385" s="399">
        <f t="shared" si="496"/>
        <v>0</v>
      </c>
      <c r="BP385" s="399">
        <f t="shared" si="497"/>
        <v>0</v>
      </c>
      <c r="BQ385" s="412">
        <f t="shared" si="498"/>
        <v>0</v>
      </c>
      <c r="BR385" s="413">
        <f t="shared" si="499"/>
        <v>0</v>
      </c>
      <c r="BS385" s="398" t="str">
        <f t="shared" si="500"/>
        <v>0</v>
      </c>
      <c r="BT385" s="398" t="str">
        <f t="shared" si="501"/>
        <v>0</v>
      </c>
      <c r="BU385" s="412">
        <f t="shared" si="502"/>
        <v>0</v>
      </c>
      <c r="BV385" s="412" t="str">
        <f t="shared" si="503"/>
        <v>0m0</v>
      </c>
      <c r="BW385" s="399">
        <f t="shared" si="504"/>
        <v>0</v>
      </c>
      <c r="BX385" s="399">
        <f t="shared" si="505"/>
        <v>0</v>
      </c>
      <c r="BY385" s="412">
        <f t="shared" si="506"/>
        <v>0</v>
      </c>
      <c r="BZ385" s="413">
        <f t="shared" si="507"/>
        <v>0</v>
      </c>
      <c r="CA385" s="398" t="str">
        <f t="shared" si="508"/>
        <v>0</v>
      </c>
      <c r="CB385" s="398" t="str">
        <f t="shared" si="509"/>
        <v>0</v>
      </c>
      <c r="CC385" s="412">
        <f t="shared" si="510"/>
        <v>0</v>
      </c>
      <c r="CD385" s="412" t="str">
        <f t="shared" si="511"/>
        <v>0m0</v>
      </c>
      <c r="CE385" s="399">
        <f t="shared" si="512"/>
        <v>0</v>
      </c>
      <c r="CF385" s="399">
        <f t="shared" si="513"/>
        <v>0</v>
      </c>
      <c r="CG385" s="412">
        <f t="shared" si="514"/>
        <v>0</v>
      </c>
      <c r="CH385" s="413">
        <f t="shared" si="515"/>
        <v>0</v>
      </c>
      <c r="CI385" s="398" t="str">
        <f t="shared" si="516"/>
        <v>0</v>
      </c>
      <c r="CJ385" s="398" t="str">
        <f t="shared" si="517"/>
        <v>0</v>
      </c>
      <c r="CK385" s="412">
        <f t="shared" si="518"/>
        <v>0</v>
      </c>
      <c r="CL385" s="412" t="str">
        <f t="shared" si="519"/>
        <v>0m0</v>
      </c>
      <c r="CM385" s="399">
        <f t="shared" si="520"/>
        <v>0</v>
      </c>
      <c r="CN385" s="399">
        <f t="shared" si="521"/>
        <v>0</v>
      </c>
      <c r="CO385" s="412">
        <f t="shared" si="522"/>
        <v>0</v>
      </c>
      <c r="CP385" s="413">
        <f t="shared" si="523"/>
        <v>0</v>
      </c>
      <c r="CQ385" s="398" t="str">
        <f t="shared" si="524"/>
        <v>0</v>
      </c>
      <c r="CR385" s="398" t="str">
        <f t="shared" si="525"/>
        <v>0</v>
      </c>
      <c r="CS385" s="412">
        <f t="shared" si="526"/>
        <v>0</v>
      </c>
      <c r="CT385" s="412" t="str">
        <f t="shared" si="527"/>
        <v>0m0</v>
      </c>
      <c r="CU385" s="412">
        <f t="shared" si="528"/>
        <v>0</v>
      </c>
      <c r="CV385" s="412">
        <f t="shared" si="529"/>
        <v>0</v>
      </c>
      <c r="CW385" s="412">
        <f t="shared" si="530"/>
        <v>0</v>
      </c>
      <c r="CX385" s="412">
        <f t="shared" si="531"/>
        <v>0</v>
      </c>
      <c r="CY385" s="412">
        <f t="shared" si="532"/>
        <v>0</v>
      </c>
      <c r="CZ385" s="412" t="str">
        <f t="shared" si="533"/>
        <v/>
      </c>
      <c r="DA385" s="412" t="str">
        <f t="shared" si="534"/>
        <v/>
      </c>
      <c r="DB385" s="412" t="str">
        <f t="shared" si="535"/>
        <v/>
      </c>
      <c r="DC385" s="412" t="str">
        <f t="shared" si="536"/>
        <v/>
      </c>
      <c r="DD385" s="412" t="str">
        <f t="shared" si="537"/>
        <v/>
      </c>
      <c r="DE385" s="412"/>
      <c r="DG385" s="412" t="str">
        <f t="shared" si="538"/>
        <v/>
      </c>
      <c r="DH385" s="412" t="str">
        <f t="shared" si="539"/>
        <v/>
      </c>
      <c r="DI385" s="412">
        <f t="shared" si="540"/>
        <v>0</v>
      </c>
      <c r="DJ385" s="412" t="str">
        <f t="shared" si="541"/>
        <v/>
      </c>
      <c r="DK385" s="412" t="str">
        <f t="shared" si="542"/>
        <v/>
      </c>
      <c r="DL385" s="412" t="str">
        <f t="shared" si="543"/>
        <v/>
      </c>
      <c r="DM385" s="412" t="str">
        <f t="shared" si="544"/>
        <v/>
      </c>
      <c r="DN385" s="412" t="str">
        <f t="shared" si="545"/>
        <v/>
      </c>
      <c r="DO385" s="412" t="str">
        <f t="shared" si="546"/>
        <v/>
      </c>
      <c r="DR385" s="494"/>
      <c r="DS385" s="393">
        <f t="shared" si="549"/>
        <v>0</v>
      </c>
      <c r="DT385" s="393">
        <f t="shared" si="547"/>
        <v>0</v>
      </c>
      <c r="DU385" s="411">
        <f t="shared" si="548"/>
        <v>0</v>
      </c>
      <c r="DX385" s="494" t="e">
        <f>IF(BG385&lt;270000,○,"")</f>
        <v>#NAME?</v>
      </c>
    </row>
    <row r="386" spans="1:128" s="411" customFormat="1" ht="18" hidden="1" customHeight="1" thickBot="1">
      <c r="A386" s="145" t="str">
        <f t="shared" si="472"/>
        <v/>
      </c>
      <c r="B386" s="158"/>
      <c r="C386" s="31" t="str">
        <f>IF(B386="","",VLOOKUP(B386,学連登録!$C$2:$G$3000,2,FALSE))</f>
        <v/>
      </c>
      <c r="D386" s="32" t="str">
        <f>IF(B386="","",VLOOKUP(B386,学連登録!$C$2:$G$3000,3,FALSE))</f>
        <v/>
      </c>
      <c r="E386" s="33" t="str">
        <f>IF(B386="","",VLOOKUP(B386,学連登録!$C$2:$G$3000,4,FALSE))</f>
        <v/>
      </c>
      <c r="F386" s="383" t="str">
        <f>IF(B386="","",VLOOKUP(B386,学連登録!$C$2:$I$3000,7,FALSE))</f>
        <v/>
      </c>
      <c r="G386" s="159"/>
      <c r="H386" s="853"/>
      <c r="I386" s="854"/>
      <c r="J386" s="160"/>
      <c r="K386" s="825"/>
      <c r="L386" s="826"/>
      <c r="M386" s="160"/>
      <c r="N386" s="819"/>
      <c r="O386" s="820"/>
      <c r="P386" s="159"/>
      <c r="Q386" s="825"/>
      <c r="R386" s="826"/>
      <c r="S386" s="159"/>
      <c r="T386" s="825"/>
      <c r="U386" s="826"/>
      <c r="V386" s="103" t="str">
        <f>IF(B386="","",VLOOKUP(B386,学連登録!$C$2:$H$3000,6,FALSE))</f>
        <v/>
      </c>
      <c r="W386" s="377"/>
      <c r="X386" s="157"/>
      <c r="Y386" s="118" t="str">
        <f t="shared" si="550"/>
        <v/>
      </c>
      <c r="Z386" s="97" t="str">
        <f>IF(G386="","",VLOOKUP(G386,種目名!$O$5:$T$104,3,0))</f>
        <v/>
      </c>
      <c r="AA386" s="99" t="str">
        <f>IF(J386="","",VLOOKUP(J386,種目名!$O$5:$T$104,3,0))</f>
        <v/>
      </c>
      <c r="AB386" s="119" t="str">
        <f>IF(M386="","",VLOOKUP(M386,種目名!$O$5:$T$104,3,0))</f>
        <v/>
      </c>
      <c r="AC386" s="119" t="str">
        <f>IF(P386="","",VLOOKUP(AF386,種目名!$O$5:$T$104,3,0))</f>
        <v/>
      </c>
      <c r="AD386" s="120" t="str">
        <f>IF(S386="","",VLOOKUP(AI386,種目名!$O$5:$T$104,3,0))</f>
        <v/>
      </c>
      <c r="AE386" s="117">
        <f t="shared" si="551"/>
        <v>0</v>
      </c>
      <c r="AF386" s="157" t="str">
        <f t="shared" si="552"/>
        <v/>
      </c>
      <c r="AG386" s="157" t="str">
        <f t="shared" si="553"/>
        <v/>
      </c>
      <c r="AH386" s="117">
        <f t="shared" si="554"/>
        <v>0</v>
      </c>
      <c r="AI386" s="157" t="str">
        <f t="shared" si="555"/>
        <v/>
      </c>
      <c r="AJ386" s="157" t="str">
        <f t="shared" si="556"/>
        <v/>
      </c>
      <c r="AK386" s="390"/>
      <c r="AL386" s="171">
        <f t="shared" si="473"/>
        <v>0</v>
      </c>
      <c r="AM386" s="399">
        <f t="shared" si="474"/>
        <v>0</v>
      </c>
      <c r="AN386" s="399">
        <f>COUNTIF($B$12:B386,B386)</f>
        <v>0</v>
      </c>
      <c r="AO386" s="399"/>
      <c r="AP386" s="399" t="str">
        <f t="shared" si="475"/>
        <v/>
      </c>
      <c r="AQ386" s="399" t="str">
        <f t="shared" si="476"/>
        <v/>
      </c>
      <c r="AR386" s="399" t="str">
        <f t="shared" si="477"/>
        <v/>
      </c>
      <c r="AS386" s="399" t="str">
        <f t="shared" si="478"/>
        <v/>
      </c>
      <c r="AT386" s="399">
        <f t="shared" si="479"/>
        <v>0</v>
      </c>
      <c r="AU386" s="399" t="str">
        <f t="shared" si="480"/>
        <v/>
      </c>
      <c r="AV386" s="399" t="str">
        <f t="shared" si="481"/>
        <v/>
      </c>
      <c r="AW386" s="399" t="str">
        <f t="shared" si="482"/>
        <v/>
      </c>
      <c r="AX386" s="399" t="str">
        <f t="shared" si="483"/>
        <v/>
      </c>
      <c r="AY386" s="399" t="str">
        <f t="shared" si="484"/>
        <v/>
      </c>
      <c r="AZ386" s="399" t="str">
        <f t="shared" si="485"/>
        <v/>
      </c>
      <c r="BA386" s="399" t="str">
        <f t="shared" si="486"/>
        <v/>
      </c>
      <c r="BB386" s="399" t="str">
        <f t="shared" si="487"/>
        <v/>
      </c>
      <c r="BC386" s="399" t="str">
        <f t="shared" si="488"/>
        <v/>
      </c>
      <c r="BD386" s="403" t="str">
        <f t="shared" si="489"/>
        <v/>
      </c>
      <c r="BE386" s="393">
        <f t="shared" si="490"/>
        <v>0</v>
      </c>
      <c r="BF386" s="157"/>
      <c r="BG386" s="399">
        <f t="shared" si="491"/>
        <v>0</v>
      </c>
      <c r="BH386" s="399">
        <f t="shared" si="492"/>
        <v>0</v>
      </c>
      <c r="BI386" s="412">
        <f t="shared" si="493"/>
        <v>0</v>
      </c>
      <c r="BJ386" s="413">
        <f t="shared" si="469"/>
        <v>0</v>
      </c>
      <c r="BK386" s="398" t="str">
        <f t="shared" si="470"/>
        <v>0</v>
      </c>
      <c r="BL386" s="398" t="str">
        <f t="shared" si="471"/>
        <v>0</v>
      </c>
      <c r="BM386" s="412">
        <f t="shared" si="494"/>
        <v>0</v>
      </c>
      <c r="BN386" s="412" t="str">
        <f t="shared" si="495"/>
        <v>0m0</v>
      </c>
      <c r="BO386" s="399">
        <f t="shared" si="496"/>
        <v>0</v>
      </c>
      <c r="BP386" s="399">
        <f t="shared" si="497"/>
        <v>0</v>
      </c>
      <c r="BQ386" s="412">
        <f t="shared" si="498"/>
        <v>0</v>
      </c>
      <c r="BR386" s="413">
        <f t="shared" si="499"/>
        <v>0</v>
      </c>
      <c r="BS386" s="398" t="str">
        <f t="shared" si="500"/>
        <v>0</v>
      </c>
      <c r="BT386" s="398" t="str">
        <f t="shared" si="501"/>
        <v>0</v>
      </c>
      <c r="BU386" s="412">
        <f t="shared" si="502"/>
        <v>0</v>
      </c>
      <c r="BV386" s="412" t="str">
        <f t="shared" si="503"/>
        <v>0m0</v>
      </c>
      <c r="BW386" s="399">
        <f t="shared" si="504"/>
        <v>0</v>
      </c>
      <c r="BX386" s="399">
        <f t="shared" si="505"/>
        <v>0</v>
      </c>
      <c r="BY386" s="412">
        <f t="shared" si="506"/>
        <v>0</v>
      </c>
      <c r="BZ386" s="413">
        <f t="shared" si="507"/>
        <v>0</v>
      </c>
      <c r="CA386" s="398" t="str">
        <f t="shared" si="508"/>
        <v>0</v>
      </c>
      <c r="CB386" s="398" t="str">
        <f t="shared" si="509"/>
        <v>0</v>
      </c>
      <c r="CC386" s="412">
        <f t="shared" si="510"/>
        <v>0</v>
      </c>
      <c r="CD386" s="412" t="str">
        <f t="shared" si="511"/>
        <v>0m0</v>
      </c>
      <c r="CE386" s="399">
        <f t="shared" si="512"/>
        <v>0</v>
      </c>
      <c r="CF386" s="399">
        <f t="shared" si="513"/>
        <v>0</v>
      </c>
      <c r="CG386" s="412">
        <f t="shared" si="514"/>
        <v>0</v>
      </c>
      <c r="CH386" s="413">
        <f t="shared" si="515"/>
        <v>0</v>
      </c>
      <c r="CI386" s="398" t="str">
        <f t="shared" si="516"/>
        <v>0</v>
      </c>
      <c r="CJ386" s="398" t="str">
        <f t="shared" si="517"/>
        <v>0</v>
      </c>
      <c r="CK386" s="412">
        <f t="shared" si="518"/>
        <v>0</v>
      </c>
      <c r="CL386" s="412" t="str">
        <f t="shared" si="519"/>
        <v>0m0</v>
      </c>
      <c r="CM386" s="399">
        <f t="shared" si="520"/>
        <v>0</v>
      </c>
      <c r="CN386" s="399">
        <f t="shared" si="521"/>
        <v>0</v>
      </c>
      <c r="CO386" s="412">
        <f t="shared" si="522"/>
        <v>0</v>
      </c>
      <c r="CP386" s="413">
        <f t="shared" si="523"/>
        <v>0</v>
      </c>
      <c r="CQ386" s="398" t="str">
        <f t="shared" si="524"/>
        <v>0</v>
      </c>
      <c r="CR386" s="398" t="str">
        <f t="shared" si="525"/>
        <v>0</v>
      </c>
      <c r="CS386" s="412">
        <f t="shared" si="526"/>
        <v>0</v>
      </c>
      <c r="CT386" s="412" t="str">
        <f t="shared" si="527"/>
        <v>0m0</v>
      </c>
      <c r="CU386" s="412">
        <f t="shared" si="528"/>
        <v>0</v>
      </c>
      <c r="CV386" s="412">
        <f t="shared" si="529"/>
        <v>0</v>
      </c>
      <c r="CW386" s="412">
        <f t="shared" si="530"/>
        <v>0</v>
      </c>
      <c r="CX386" s="412">
        <f t="shared" si="531"/>
        <v>0</v>
      </c>
      <c r="CY386" s="412">
        <f t="shared" si="532"/>
        <v>0</v>
      </c>
      <c r="CZ386" s="412" t="str">
        <f t="shared" si="533"/>
        <v/>
      </c>
      <c r="DA386" s="412" t="str">
        <f t="shared" si="534"/>
        <v/>
      </c>
      <c r="DB386" s="412" t="str">
        <f t="shared" si="535"/>
        <v/>
      </c>
      <c r="DC386" s="412" t="str">
        <f t="shared" si="536"/>
        <v/>
      </c>
      <c r="DD386" s="412" t="str">
        <f t="shared" si="537"/>
        <v/>
      </c>
      <c r="DE386" s="412"/>
      <c r="DG386" s="412" t="str">
        <f t="shared" si="538"/>
        <v/>
      </c>
      <c r="DH386" s="412" t="str">
        <f t="shared" si="539"/>
        <v/>
      </c>
      <c r="DI386" s="412">
        <f t="shared" si="540"/>
        <v>0</v>
      </c>
      <c r="DJ386" s="412" t="str">
        <f t="shared" si="541"/>
        <v/>
      </c>
      <c r="DK386" s="412" t="str">
        <f t="shared" si="542"/>
        <v/>
      </c>
      <c r="DL386" s="412" t="str">
        <f t="shared" si="543"/>
        <v/>
      </c>
      <c r="DM386" s="412" t="str">
        <f t="shared" si="544"/>
        <v/>
      </c>
      <c r="DN386" s="412" t="str">
        <f t="shared" si="545"/>
        <v/>
      </c>
      <c r="DO386" s="412" t="str">
        <f t="shared" si="546"/>
        <v/>
      </c>
      <c r="DR386" s="494"/>
      <c r="DS386" s="393">
        <f t="shared" si="549"/>
        <v>0</v>
      </c>
      <c r="DT386" s="393">
        <f t="shared" si="547"/>
        <v>0</v>
      </c>
      <c r="DU386" s="411">
        <f t="shared" si="548"/>
        <v>0</v>
      </c>
      <c r="DX386" s="494" t="e">
        <f>IF(BG386&lt;270000,○,"")</f>
        <v>#NAME?</v>
      </c>
    </row>
    <row r="387" spans="1:128" s="411" customFormat="1" ht="18" hidden="1" customHeight="1" thickBot="1">
      <c r="A387" s="145" t="str">
        <f t="shared" si="472"/>
        <v/>
      </c>
      <c r="B387" s="158"/>
      <c r="C387" s="31" t="str">
        <f>IF(B387="","",VLOOKUP(B387,学連登録!$C$2:$G$3000,2,FALSE))</f>
        <v/>
      </c>
      <c r="D387" s="32" t="str">
        <f>IF(B387="","",VLOOKUP(B387,学連登録!$C$2:$G$3000,3,FALSE))</f>
        <v/>
      </c>
      <c r="E387" s="33" t="str">
        <f>IF(B387="","",VLOOKUP(B387,学連登録!$C$2:$G$3000,4,FALSE))</f>
        <v/>
      </c>
      <c r="F387" s="383" t="str">
        <f>IF(B387="","",VLOOKUP(B387,学連登録!$C$2:$I$3000,7,FALSE))</f>
        <v/>
      </c>
      <c r="G387" s="159"/>
      <c r="H387" s="853"/>
      <c r="I387" s="854"/>
      <c r="J387" s="160"/>
      <c r="K387" s="825"/>
      <c r="L387" s="826"/>
      <c r="M387" s="160"/>
      <c r="N387" s="819"/>
      <c r="O387" s="820"/>
      <c r="P387" s="159"/>
      <c r="Q387" s="825"/>
      <c r="R387" s="826"/>
      <c r="S387" s="159"/>
      <c r="T387" s="825"/>
      <c r="U387" s="826"/>
      <c r="V387" s="103" t="str">
        <f>IF(B387="","",VLOOKUP(B387,学連登録!$C$2:$H$3000,6,FALSE))</f>
        <v/>
      </c>
      <c r="W387" s="377"/>
      <c r="X387" s="157"/>
      <c r="Y387" s="118" t="str">
        <f t="shared" si="550"/>
        <v/>
      </c>
      <c r="Z387" s="97" t="str">
        <f>IF(G387="","",VLOOKUP(G387,種目名!$O$5:$T$104,3,0))</f>
        <v/>
      </c>
      <c r="AA387" s="99" t="str">
        <f>IF(J387="","",VLOOKUP(J387,種目名!$O$5:$T$104,3,0))</f>
        <v/>
      </c>
      <c r="AB387" s="119" t="str">
        <f>IF(M387="","",VLOOKUP(M387,種目名!$O$5:$T$104,3,0))</f>
        <v/>
      </c>
      <c r="AC387" s="119" t="str">
        <f>IF(P387="","",VLOOKUP(AF387,種目名!$O$5:$T$104,3,0))</f>
        <v/>
      </c>
      <c r="AD387" s="120" t="str">
        <f>IF(S387="","",VLOOKUP(AI387,種目名!$O$5:$T$104,3,0))</f>
        <v/>
      </c>
      <c r="AE387" s="117">
        <f t="shared" si="551"/>
        <v>0</v>
      </c>
      <c r="AF387" s="157" t="str">
        <f t="shared" si="552"/>
        <v/>
      </c>
      <c r="AG387" s="157" t="str">
        <f t="shared" si="553"/>
        <v/>
      </c>
      <c r="AH387" s="117">
        <f t="shared" si="554"/>
        <v>0</v>
      </c>
      <c r="AI387" s="157" t="str">
        <f t="shared" si="555"/>
        <v/>
      </c>
      <c r="AJ387" s="157" t="str">
        <f t="shared" si="556"/>
        <v/>
      </c>
      <c r="AK387" s="390"/>
      <c r="AL387" s="171">
        <f t="shared" si="473"/>
        <v>0</v>
      </c>
      <c r="AM387" s="399">
        <f t="shared" si="474"/>
        <v>0</v>
      </c>
      <c r="AN387" s="399">
        <f>COUNTIF($B$12:B387,B387)</f>
        <v>0</v>
      </c>
      <c r="AO387" s="399"/>
      <c r="AP387" s="399" t="str">
        <f t="shared" si="475"/>
        <v/>
      </c>
      <c r="AQ387" s="399" t="str">
        <f t="shared" si="476"/>
        <v/>
      </c>
      <c r="AR387" s="399" t="str">
        <f t="shared" si="477"/>
        <v/>
      </c>
      <c r="AS387" s="399" t="str">
        <f t="shared" si="478"/>
        <v/>
      </c>
      <c r="AT387" s="399">
        <f t="shared" si="479"/>
        <v>0</v>
      </c>
      <c r="AU387" s="399" t="str">
        <f t="shared" si="480"/>
        <v/>
      </c>
      <c r="AV387" s="399" t="str">
        <f t="shared" si="481"/>
        <v/>
      </c>
      <c r="AW387" s="399" t="str">
        <f t="shared" si="482"/>
        <v/>
      </c>
      <c r="AX387" s="399" t="str">
        <f t="shared" si="483"/>
        <v/>
      </c>
      <c r="AY387" s="399" t="str">
        <f t="shared" si="484"/>
        <v/>
      </c>
      <c r="AZ387" s="399" t="str">
        <f t="shared" si="485"/>
        <v/>
      </c>
      <c r="BA387" s="399" t="str">
        <f t="shared" si="486"/>
        <v/>
      </c>
      <c r="BB387" s="399" t="str">
        <f t="shared" si="487"/>
        <v/>
      </c>
      <c r="BC387" s="399" t="str">
        <f t="shared" si="488"/>
        <v/>
      </c>
      <c r="BD387" s="403" t="str">
        <f t="shared" si="489"/>
        <v/>
      </c>
      <c r="BE387" s="393">
        <f t="shared" si="490"/>
        <v>0</v>
      </c>
      <c r="BF387" s="157"/>
      <c r="BG387" s="399">
        <f t="shared" si="491"/>
        <v>0</v>
      </c>
      <c r="BH387" s="399">
        <f t="shared" si="492"/>
        <v>0</v>
      </c>
      <c r="BI387" s="412">
        <f t="shared" si="493"/>
        <v>0</v>
      </c>
      <c r="BJ387" s="413">
        <f t="shared" si="469"/>
        <v>0</v>
      </c>
      <c r="BK387" s="398" t="str">
        <f t="shared" si="470"/>
        <v>0</v>
      </c>
      <c r="BL387" s="398" t="str">
        <f t="shared" si="471"/>
        <v>0</v>
      </c>
      <c r="BM387" s="412">
        <f t="shared" si="494"/>
        <v>0</v>
      </c>
      <c r="BN387" s="412" t="str">
        <f t="shared" si="495"/>
        <v>0m0</v>
      </c>
      <c r="BO387" s="399">
        <f t="shared" si="496"/>
        <v>0</v>
      </c>
      <c r="BP387" s="399">
        <f t="shared" si="497"/>
        <v>0</v>
      </c>
      <c r="BQ387" s="412">
        <f t="shared" si="498"/>
        <v>0</v>
      </c>
      <c r="BR387" s="413">
        <f t="shared" si="499"/>
        <v>0</v>
      </c>
      <c r="BS387" s="398" t="str">
        <f t="shared" si="500"/>
        <v>0</v>
      </c>
      <c r="BT387" s="398" t="str">
        <f t="shared" si="501"/>
        <v>0</v>
      </c>
      <c r="BU387" s="412">
        <f t="shared" si="502"/>
        <v>0</v>
      </c>
      <c r="BV387" s="412" t="str">
        <f t="shared" si="503"/>
        <v>0m0</v>
      </c>
      <c r="BW387" s="399">
        <f t="shared" si="504"/>
        <v>0</v>
      </c>
      <c r="BX387" s="399">
        <f t="shared" si="505"/>
        <v>0</v>
      </c>
      <c r="BY387" s="412">
        <f t="shared" si="506"/>
        <v>0</v>
      </c>
      <c r="BZ387" s="413">
        <f t="shared" si="507"/>
        <v>0</v>
      </c>
      <c r="CA387" s="398" t="str">
        <f t="shared" si="508"/>
        <v>0</v>
      </c>
      <c r="CB387" s="398" t="str">
        <f t="shared" si="509"/>
        <v>0</v>
      </c>
      <c r="CC387" s="412">
        <f t="shared" si="510"/>
        <v>0</v>
      </c>
      <c r="CD387" s="412" t="str">
        <f t="shared" si="511"/>
        <v>0m0</v>
      </c>
      <c r="CE387" s="399">
        <f t="shared" si="512"/>
        <v>0</v>
      </c>
      <c r="CF387" s="399">
        <f t="shared" si="513"/>
        <v>0</v>
      </c>
      <c r="CG387" s="412">
        <f t="shared" si="514"/>
        <v>0</v>
      </c>
      <c r="CH387" s="413">
        <f t="shared" si="515"/>
        <v>0</v>
      </c>
      <c r="CI387" s="398" t="str">
        <f t="shared" si="516"/>
        <v>0</v>
      </c>
      <c r="CJ387" s="398" t="str">
        <f t="shared" si="517"/>
        <v>0</v>
      </c>
      <c r="CK387" s="412">
        <f t="shared" si="518"/>
        <v>0</v>
      </c>
      <c r="CL387" s="412" t="str">
        <f t="shared" si="519"/>
        <v>0m0</v>
      </c>
      <c r="CM387" s="399">
        <f t="shared" si="520"/>
        <v>0</v>
      </c>
      <c r="CN387" s="399">
        <f t="shared" si="521"/>
        <v>0</v>
      </c>
      <c r="CO387" s="412">
        <f t="shared" si="522"/>
        <v>0</v>
      </c>
      <c r="CP387" s="413">
        <f t="shared" si="523"/>
        <v>0</v>
      </c>
      <c r="CQ387" s="398" t="str">
        <f t="shared" si="524"/>
        <v>0</v>
      </c>
      <c r="CR387" s="398" t="str">
        <f t="shared" si="525"/>
        <v>0</v>
      </c>
      <c r="CS387" s="412">
        <f t="shared" si="526"/>
        <v>0</v>
      </c>
      <c r="CT387" s="412" t="str">
        <f t="shared" si="527"/>
        <v>0m0</v>
      </c>
      <c r="CU387" s="412">
        <f t="shared" si="528"/>
        <v>0</v>
      </c>
      <c r="CV387" s="412">
        <f t="shared" si="529"/>
        <v>0</v>
      </c>
      <c r="CW387" s="412">
        <f t="shared" si="530"/>
        <v>0</v>
      </c>
      <c r="CX387" s="412">
        <f t="shared" si="531"/>
        <v>0</v>
      </c>
      <c r="CY387" s="412">
        <f t="shared" si="532"/>
        <v>0</v>
      </c>
      <c r="CZ387" s="412" t="str">
        <f t="shared" si="533"/>
        <v/>
      </c>
      <c r="DA387" s="412" t="str">
        <f t="shared" si="534"/>
        <v/>
      </c>
      <c r="DB387" s="412" t="str">
        <f t="shared" si="535"/>
        <v/>
      </c>
      <c r="DC387" s="412" t="str">
        <f t="shared" si="536"/>
        <v/>
      </c>
      <c r="DD387" s="412" t="str">
        <f t="shared" si="537"/>
        <v/>
      </c>
      <c r="DE387" s="412"/>
      <c r="DG387" s="412" t="str">
        <f t="shared" si="538"/>
        <v/>
      </c>
      <c r="DH387" s="412" t="str">
        <f t="shared" si="539"/>
        <v/>
      </c>
      <c r="DI387" s="412">
        <f t="shared" si="540"/>
        <v>0</v>
      </c>
      <c r="DJ387" s="412" t="str">
        <f t="shared" si="541"/>
        <v/>
      </c>
      <c r="DK387" s="412" t="str">
        <f t="shared" si="542"/>
        <v/>
      </c>
      <c r="DL387" s="412" t="str">
        <f t="shared" si="543"/>
        <v/>
      </c>
      <c r="DM387" s="412" t="str">
        <f t="shared" si="544"/>
        <v/>
      </c>
      <c r="DN387" s="412" t="str">
        <f t="shared" si="545"/>
        <v/>
      </c>
      <c r="DO387" s="412" t="str">
        <f t="shared" si="546"/>
        <v/>
      </c>
      <c r="DR387" s="494"/>
      <c r="DS387" s="393">
        <f t="shared" si="549"/>
        <v>0</v>
      </c>
      <c r="DT387" s="393">
        <f t="shared" si="547"/>
        <v>0</v>
      </c>
      <c r="DU387" s="411">
        <f t="shared" si="548"/>
        <v>0</v>
      </c>
      <c r="DX387" s="494" t="e">
        <f>IF(BG387&lt;270000,○,"")</f>
        <v>#NAME?</v>
      </c>
    </row>
    <row r="388" spans="1:128" s="411" customFormat="1" ht="18" hidden="1" customHeight="1" thickBot="1">
      <c r="A388" s="145" t="str">
        <f t="shared" si="472"/>
        <v/>
      </c>
      <c r="B388" s="158"/>
      <c r="C388" s="31" t="str">
        <f>IF(B388="","",VLOOKUP(B388,学連登録!$C$2:$G$3000,2,FALSE))</f>
        <v/>
      </c>
      <c r="D388" s="32" t="str">
        <f>IF(B388="","",VLOOKUP(B388,学連登録!$C$2:$G$3000,3,FALSE))</f>
        <v/>
      </c>
      <c r="E388" s="33" t="str">
        <f>IF(B388="","",VLOOKUP(B388,学連登録!$C$2:$G$3000,4,FALSE))</f>
        <v/>
      </c>
      <c r="F388" s="383" t="str">
        <f>IF(B388="","",VLOOKUP(B388,学連登録!$C$2:$I$3000,7,FALSE))</f>
        <v/>
      </c>
      <c r="G388" s="159"/>
      <c r="H388" s="853"/>
      <c r="I388" s="854"/>
      <c r="J388" s="160"/>
      <c r="K388" s="825"/>
      <c r="L388" s="826"/>
      <c r="M388" s="160"/>
      <c r="N388" s="819"/>
      <c r="O388" s="820"/>
      <c r="P388" s="159"/>
      <c r="Q388" s="825"/>
      <c r="R388" s="826"/>
      <c r="S388" s="159"/>
      <c r="T388" s="825"/>
      <c r="U388" s="826"/>
      <c r="V388" s="103" t="str">
        <f>IF(B388="","",VLOOKUP(B388,学連登録!$C$2:$H$3000,6,FALSE))</f>
        <v/>
      </c>
      <c r="W388" s="377"/>
      <c r="X388" s="157"/>
      <c r="Y388" s="118" t="str">
        <f t="shared" si="550"/>
        <v/>
      </c>
      <c r="Z388" s="97" t="str">
        <f>IF(G388="","",VLOOKUP(G388,種目名!$O$5:$T$104,3,0))</f>
        <v/>
      </c>
      <c r="AA388" s="99" t="str">
        <f>IF(J388="","",VLOOKUP(J388,種目名!$O$5:$T$104,3,0))</f>
        <v/>
      </c>
      <c r="AB388" s="119" t="str">
        <f>IF(M388="","",VLOOKUP(M388,種目名!$O$5:$T$104,3,0))</f>
        <v/>
      </c>
      <c r="AC388" s="119" t="str">
        <f>IF(P388="","",VLOOKUP(AF388,種目名!$O$5:$T$104,3,0))</f>
        <v/>
      </c>
      <c r="AD388" s="120" t="str">
        <f>IF(S388="","",VLOOKUP(AI388,種目名!$O$5:$T$104,3,0))</f>
        <v/>
      </c>
      <c r="AE388" s="117">
        <f t="shared" si="551"/>
        <v>0</v>
      </c>
      <c r="AF388" s="157" t="str">
        <f t="shared" si="552"/>
        <v/>
      </c>
      <c r="AG388" s="157" t="str">
        <f t="shared" si="553"/>
        <v/>
      </c>
      <c r="AH388" s="117">
        <f t="shared" si="554"/>
        <v>0</v>
      </c>
      <c r="AI388" s="157" t="str">
        <f t="shared" si="555"/>
        <v/>
      </c>
      <c r="AJ388" s="157" t="str">
        <f t="shared" si="556"/>
        <v/>
      </c>
      <c r="AK388" s="390"/>
      <c r="AL388" s="171">
        <f t="shared" si="473"/>
        <v>0</v>
      </c>
      <c r="AM388" s="399">
        <f t="shared" si="474"/>
        <v>0</v>
      </c>
      <c r="AN388" s="399">
        <f>COUNTIF($B$12:B388,B388)</f>
        <v>0</v>
      </c>
      <c r="AO388" s="399"/>
      <c r="AP388" s="399" t="str">
        <f t="shared" si="475"/>
        <v/>
      </c>
      <c r="AQ388" s="399" t="str">
        <f t="shared" si="476"/>
        <v/>
      </c>
      <c r="AR388" s="399" t="str">
        <f t="shared" si="477"/>
        <v/>
      </c>
      <c r="AS388" s="399" t="str">
        <f t="shared" si="478"/>
        <v/>
      </c>
      <c r="AT388" s="399">
        <f t="shared" si="479"/>
        <v>0</v>
      </c>
      <c r="AU388" s="399" t="str">
        <f t="shared" si="480"/>
        <v/>
      </c>
      <c r="AV388" s="399" t="str">
        <f t="shared" si="481"/>
        <v/>
      </c>
      <c r="AW388" s="399" t="str">
        <f t="shared" si="482"/>
        <v/>
      </c>
      <c r="AX388" s="399" t="str">
        <f t="shared" si="483"/>
        <v/>
      </c>
      <c r="AY388" s="399" t="str">
        <f t="shared" si="484"/>
        <v/>
      </c>
      <c r="AZ388" s="399" t="str">
        <f t="shared" si="485"/>
        <v/>
      </c>
      <c r="BA388" s="399" t="str">
        <f t="shared" si="486"/>
        <v/>
      </c>
      <c r="BB388" s="399" t="str">
        <f t="shared" si="487"/>
        <v/>
      </c>
      <c r="BC388" s="399" t="str">
        <f t="shared" si="488"/>
        <v/>
      </c>
      <c r="BD388" s="403" t="str">
        <f t="shared" si="489"/>
        <v/>
      </c>
      <c r="BE388" s="393">
        <f t="shared" si="490"/>
        <v>0</v>
      </c>
      <c r="BF388" s="157"/>
      <c r="BG388" s="399">
        <f t="shared" si="491"/>
        <v>0</v>
      </c>
      <c r="BH388" s="399">
        <f t="shared" si="492"/>
        <v>0</v>
      </c>
      <c r="BI388" s="412">
        <f t="shared" si="493"/>
        <v>0</v>
      </c>
      <c r="BJ388" s="413">
        <f t="shared" si="469"/>
        <v>0</v>
      </c>
      <c r="BK388" s="398" t="str">
        <f t="shared" si="470"/>
        <v>0</v>
      </c>
      <c r="BL388" s="398" t="str">
        <f t="shared" si="471"/>
        <v>0</v>
      </c>
      <c r="BM388" s="412">
        <f t="shared" si="494"/>
        <v>0</v>
      </c>
      <c r="BN388" s="412" t="str">
        <f t="shared" si="495"/>
        <v>0m0</v>
      </c>
      <c r="BO388" s="399">
        <f t="shared" si="496"/>
        <v>0</v>
      </c>
      <c r="BP388" s="399">
        <f t="shared" si="497"/>
        <v>0</v>
      </c>
      <c r="BQ388" s="412">
        <f t="shared" si="498"/>
        <v>0</v>
      </c>
      <c r="BR388" s="413">
        <f t="shared" si="499"/>
        <v>0</v>
      </c>
      <c r="BS388" s="398" t="str">
        <f t="shared" si="500"/>
        <v>0</v>
      </c>
      <c r="BT388" s="398" t="str">
        <f t="shared" si="501"/>
        <v>0</v>
      </c>
      <c r="BU388" s="412">
        <f t="shared" si="502"/>
        <v>0</v>
      </c>
      <c r="BV388" s="412" t="str">
        <f t="shared" si="503"/>
        <v>0m0</v>
      </c>
      <c r="BW388" s="399">
        <f t="shared" si="504"/>
        <v>0</v>
      </c>
      <c r="BX388" s="399">
        <f t="shared" si="505"/>
        <v>0</v>
      </c>
      <c r="BY388" s="412">
        <f t="shared" si="506"/>
        <v>0</v>
      </c>
      <c r="BZ388" s="413">
        <f t="shared" si="507"/>
        <v>0</v>
      </c>
      <c r="CA388" s="398" t="str">
        <f t="shared" si="508"/>
        <v>0</v>
      </c>
      <c r="CB388" s="398" t="str">
        <f t="shared" si="509"/>
        <v>0</v>
      </c>
      <c r="CC388" s="412">
        <f t="shared" si="510"/>
        <v>0</v>
      </c>
      <c r="CD388" s="412" t="str">
        <f t="shared" si="511"/>
        <v>0m0</v>
      </c>
      <c r="CE388" s="399">
        <f t="shared" si="512"/>
        <v>0</v>
      </c>
      <c r="CF388" s="399">
        <f t="shared" si="513"/>
        <v>0</v>
      </c>
      <c r="CG388" s="412">
        <f t="shared" si="514"/>
        <v>0</v>
      </c>
      <c r="CH388" s="413">
        <f t="shared" si="515"/>
        <v>0</v>
      </c>
      <c r="CI388" s="398" t="str">
        <f t="shared" si="516"/>
        <v>0</v>
      </c>
      <c r="CJ388" s="398" t="str">
        <f t="shared" si="517"/>
        <v>0</v>
      </c>
      <c r="CK388" s="412">
        <f t="shared" si="518"/>
        <v>0</v>
      </c>
      <c r="CL388" s="412" t="str">
        <f t="shared" si="519"/>
        <v>0m0</v>
      </c>
      <c r="CM388" s="399">
        <f t="shared" si="520"/>
        <v>0</v>
      </c>
      <c r="CN388" s="399">
        <f t="shared" si="521"/>
        <v>0</v>
      </c>
      <c r="CO388" s="412">
        <f t="shared" si="522"/>
        <v>0</v>
      </c>
      <c r="CP388" s="413">
        <f t="shared" si="523"/>
        <v>0</v>
      </c>
      <c r="CQ388" s="398" t="str">
        <f t="shared" si="524"/>
        <v>0</v>
      </c>
      <c r="CR388" s="398" t="str">
        <f t="shared" si="525"/>
        <v>0</v>
      </c>
      <c r="CS388" s="412">
        <f t="shared" si="526"/>
        <v>0</v>
      </c>
      <c r="CT388" s="412" t="str">
        <f t="shared" si="527"/>
        <v>0m0</v>
      </c>
      <c r="CU388" s="412">
        <f t="shared" si="528"/>
        <v>0</v>
      </c>
      <c r="CV388" s="412">
        <f t="shared" si="529"/>
        <v>0</v>
      </c>
      <c r="CW388" s="412">
        <f t="shared" si="530"/>
        <v>0</v>
      </c>
      <c r="CX388" s="412">
        <f t="shared" si="531"/>
        <v>0</v>
      </c>
      <c r="CY388" s="412">
        <f t="shared" si="532"/>
        <v>0</v>
      </c>
      <c r="CZ388" s="412" t="str">
        <f t="shared" si="533"/>
        <v/>
      </c>
      <c r="DA388" s="412" t="str">
        <f t="shared" si="534"/>
        <v/>
      </c>
      <c r="DB388" s="412" t="str">
        <f t="shared" si="535"/>
        <v/>
      </c>
      <c r="DC388" s="412" t="str">
        <f t="shared" si="536"/>
        <v/>
      </c>
      <c r="DD388" s="412" t="str">
        <f t="shared" si="537"/>
        <v/>
      </c>
      <c r="DE388" s="412"/>
      <c r="DG388" s="412" t="str">
        <f t="shared" si="538"/>
        <v/>
      </c>
      <c r="DH388" s="412" t="str">
        <f t="shared" si="539"/>
        <v/>
      </c>
      <c r="DI388" s="412">
        <f t="shared" si="540"/>
        <v>0</v>
      </c>
      <c r="DJ388" s="412" t="str">
        <f t="shared" si="541"/>
        <v/>
      </c>
      <c r="DK388" s="412" t="str">
        <f t="shared" si="542"/>
        <v/>
      </c>
      <c r="DL388" s="412" t="str">
        <f t="shared" si="543"/>
        <v/>
      </c>
      <c r="DM388" s="412" t="str">
        <f t="shared" si="544"/>
        <v/>
      </c>
      <c r="DN388" s="412" t="str">
        <f t="shared" si="545"/>
        <v/>
      </c>
      <c r="DO388" s="412" t="str">
        <f t="shared" si="546"/>
        <v/>
      </c>
      <c r="DR388" s="494"/>
      <c r="DS388" s="393">
        <f t="shared" si="549"/>
        <v>0</v>
      </c>
      <c r="DT388" s="393">
        <f t="shared" si="547"/>
        <v>0</v>
      </c>
      <c r="DU388" s="411">
        <f t="shared" si="548"/>
        <v>0</v>
      </c>
      <c r="DX388" s="494" t="e">
        <f>IF(BG388&lt;270000,○,"")</f>
        <v>#NAME?</v>
      </c>
    </row>
    <row r="389" spans="1:128" s="411" customFormat="1" ht="18" hidden="1" customHeight="1" thickBot="1">
      <c r="A389" s="145" t="str">
        <f t="shared" si="472"/>
        <v/>
      </c>
      <c r="B389" s="158"/>
      <c r="C389" s="31" t="str">
        <f>IF(B389="","",VLOOKUP(B389,学連登録!$C$2:$G$3000,2,FALSE))</f>
        <v/>
      </c>
      <c r="D389" s="32" t="str">
        <f>IF(B389="","",VLOOKUP(B389,学連登録!$C$2:$G$3000,3,FALSE))</f>
        <v/>
      </c>
      <c r="E389" s="33" t="str">
        <f>IF(B389="","",VLOOKUP(B389,学連登録!$C$2:$G$3000,4,FALSE))</f>
        <v/>
      </c>
      <c r="F389" s="383" t="str">
        <f>IF(B389="","",VLOOKUP(B389,学連登録!$C$2:$I$3000,7,FALSE))</f>
        <v/>
      </c>
      <c r="G389" s="159"/>
      <c r="H389" s="853"/>
      <c r="I389" s="854"/>
      <c r="J389" s="160"/>
      <c r="K389" s="825"/>
      <c r="L389" s="826"/>
      <c r="M389" s="160"/>
      <c r="N389" s="819"/>
      <c r="O389" s="820"/>
      <c r="P389" s="159"/>
      <c r="Q389" s="825"/>
      <c r="R389" s="826"/>
      <c r="S389" s="159"/>
      <c r="T389" s="825"/>
      <c r="U389" s="826"/>
      <c r="V389" s="103" t="str">
        <f>IF(B389="","",VLOOKUP(B389,学連登録!$C$2:$H$3000,6,FALSE))</f>
        <v/>
      </c>
      <c r="W389" s="377"/>
      <c r="X389" s="157"/>
      <c r="Y389" s="118" t="str">
        <f t="shared" si="550"/>
        <v/>
      </c>
      <c r="Z389" s="97" t="str">
        <f>IF(G389="","",VLOOKUP(G389,種目名!$O$5:$T$104,3,0))</f>
        <v/>
      </c>
      <c r="AA389" s="99" t="str">
        <f>IF(J389="","",VLOOKUP(J389,種目名!$O$5:$T$104,3,0))</f>
        <v/>
      </c>
      <c r="AB389" s="119" t="str">
        <f>IF(M389="","",VLOOKUP(M389,種目名!$O$5:$T$104,3,0))</f>
        <v/>
      </c>
      <c r="AC389" s="119" t="str">
        <f>IF(P389="","",VLOOKUP(AF389,種目名!$O$5:$T$104,3,0))</f>
        <v/>
      </c>
      <c r="AD389" s="120" t="str">
        <f>IF(S389="","",VLOOKUP(AI389,種目名!$O$5:$T$104,3,0))</f>
        <v/>
      </c>
      <c r="AE389" s="117">
        <f t="shared" si="551"/>
        <v>0</v>
      </c>
      <c r="AF389" s="157" t="str">
        <f t="shared" si="552"/>
        <v/>
      </c>
      <c r="AG389" s="157" t="str">
        <f t="shared" si="553"/>
        <v/>
      </c>
      <c r="AH389" s="117">
        <f t="shared" si="554"/>
        <v>0</v>
      </c>
      <c r="AI389" s="157" t="str">
        <f t="shared" si="555"/>
        <v/>
      </c>
      <c r="AJ389" s="157" t="str">
        <f t="shared" si="556"/>
        <v/>
      </c>
      <c r="AK389" s="390"/>
      <c r="AL389" s="171">
        <f t="shared" si="473"/>
        <v>0</v>
      </c>
      <c r="AM389" s="399">
        <f t="shared" si="474"/>
        <v>0</v>
      </c>
      <c r="AN389" s="399">
        <f>COUNTIF($B$12:B389,B389)</f>
        <v>0</v>
      </c>
      <c r="AO389" s="399"/>
      <c r="AP389" s="399" t="str">
        <f t="shared" si="475"/>
        <v/>
      </c>
      <c r="AQ389" s="399" t="str">
        <f t="shared" si="476"/>
        <v/>
      </c>
      <c r="AR389" s="399" t="str">
        <f t="shared" si="477"/>
        <v/>
      </c>
      <c r="AS389" s="399" t="str">
        <f t="shared" si="478"/>
        <v/>
      </c>
      <c r="AT389" s="399">
        <f t="shared" si="479"/>
        <v>0</v>
      </c>
      <c r="AU389" s="399" t="str">
        <f t="shared" si="480"/>
        <v/>
      </c>
      <c r="AV389" s="399" t="str">
        <f t="shared" si="481"/>
        <v/>
      </c>
      <c r="AW389" s="399" t="str">
        <f t="shared" si="482"/>
        <v/>
      </c>
      <c r="AX389" s="399" t="str">
        <f t="shared" si="483"/>
        <v/>
      </c>
      <c r="AY389" s="399" t="str">
        <f t="shared" si="484"/>
        <v/>
      </c>
      <c r="AZ389" s="399" t="str">
        <f t="shared" si="485"/>
        <v/>
      </c>
      <c r="BA389" s="399" t="str">
        <f t="shared" si="486"/>
        <v/>
      </c>
      <c r="BB389" s="399" t="str">
        <f t="shared" si="487"/>
        <v/>
      </c>
      <c r="BC389" s="399" t="str">
        <f t="shared" si="488"/>
        <v/>
      </c>
      <c r="BD389" s="403" t="str">
        <f t="shared" si="489"/>
        <v/>
      </c>
      <c r="BE389" s="393">
        <f t="shared" si="490"/>
        <v>0</v>
      </c>
      <c r="BF389" s="157"/>
      <c r="BG389" s="399">
        <f t="shared" si="491"/>
        <v>0</v>
      </c>
      <c r="BH389" s="399">
        <f t="shared" si="492"/>
        <v>0</v>
      </c>
      <c r="BI389" s="412">
        <f t="shared" si="493"/>
        <v>0</v>
      </c>
      <c r="BJ389" s="413">
        <f t="shared" si="469"/>
        <v>0</v>
      </c>
      <c r="BK389" s="398" t="str">
        <f t="shared" si="470"/>
        <v>0</v>
      </c>
      <c r="BL389" s="398" t="str">
        <f t="shared" si="471"/>
        <v>0</v>
      </c>
      <c r="BM389" s="412">
        <f t="shared" si="494"/>
        <v>0</v>
      </c>
      <c r="BN389" s="412" t="str">
        <f t="shared" si="495"/>
        <v>0m0</v>
      </c>
      <c r="BO389" s="399">
        <f t="shared" si="496"/>
        <v>0</v>
      </c>
      <c r="BP389" s="399">
        <f t="shared" si="497"/>
        <v>0</v>
      </c>
      <c r="BQ389" s="412">
        <f t="shared" si="498"/>
        <v>0</v>
      </c>
      <c r="BR389" s="413">
        <f t="shared" si="499"/>
        <v>0</v>
      </c>
      <c r="BS389" s="398" t="str">
        <f t="shared" si="500"/>
        <v>0</v>
      </c>
      <c r="BT389" s="398" t="str">
        <f t="shared" si="501"/>
        <v>0</v>
      </c>
      <c r="BU389" s="412">
        <f t="shared" si="502"/>
        <v>0</v>
      </c>
      <c r="BV389" s="412" t="str">
        <f t="shared" si="503"/>
        <v>0m0</v>
      </c>
      <c r="BW389" s="399">
        <f t="shared" si="504"/>
        <v>0</v>
      </c>
      <c r="BX389" s="399">
        <f t="shared" si="505"/>
        <v>0</v>
      </c>
      <c r="BY389" s="412">
        <f t="shared" si="506"/>
        <v>0</v>
      </c>
      <c r="BZ389" s="413">
        <f t="shared" si="507"/>
        <v>0</v>
      </c>
      <c r="CA389" s="398" t="str">
        <f t="shared" si="508"/>
        <v>0</v>
      </c>
      <c r="CB389" s="398" t="str">
        <f t="shared" si="509"/>
        <v>0</v>
      </c>
      <c r="CC389" s="412">
        <f t="shared" si="510"/>
        <v>0</v>
      </c>
      <c r="CD389" s="412" t="str">
        <f t="shared" si="511"/>
        <v>0m0</v>
      </c>
      <c r="CE389" s="399">
        <f t="shared" si="512"/>
        <v>0</v>
      </c>
      <c r="CF389" s="399">
        <f t="shared" si="513"/>
        <v>0</v>
      </c>
      <c r="CG389" s="412">
        <f t="shared" si="514"/>
        <v>0</v>
      </c>
      <c r="CH389" s="413">
        <f t="shared" si="515"/>
        <v>0</v>
      </c>
      <c r="CI389" s="398" t="str">
        <f t="shared" si="516"/>
        <v>0</v>
      </c>
      <c r="CJ389" s="398" t="str">
        <f t="shared" si="517"/>
        <v>0</v>
      </c>
      <c r="CK389" s="412">
        <f t="shared" si="518"/>
        <v>0</v>
      </c>
      <c r="CL389" s="412" t="str">
        <f t="shared" si="519"/>
        <v>0m0</v>
      </c>
      <c r="CM389" s="399">
        <f t="shared" si="520"/>
        <v>0</v>
      </c>
      <c r="CN389" s="399">
        <f t="shared" si="521"/>
        <v>0</v>
      </c>
      <c r="CO389" s="412">
        <f t="shared" si="522"/>
        <v>0</v>
      </c>
      <c r="CP389" s="413">
        <f t="shared" si="523"/>
        <v>0</v>
      </c>
      <c r="CQ389" s="398" t="str">
        <f t="shared" si="524"/>
        <v>0</v>
      </c>
      <c r="CR389" s="398" t="str">
        <f t="shared" si="525"/>
        <v>0</v>
      </c>
      <c r="CS389" s="412">
        <f t="shared" si="526"/>
        <v>0</v>
      </c>
      <c r="CT389" s="412" t="str">
        <f t="shared" si="527"/>
        <v>0m0</v>
      </c>
      <c r="CU389" s="412">
        <f t="shared" si="528"/>
        <v>0</v>
      </c>
      <c r="CV389" s="412">
        <f t="shared" si="529"/>
        <v>0</v>
      </c>
      <c r="CW389" s="412">
        <f t="shared" si="530"/>
        <v>0</v>
      </c>
      <c r="CX389" s="412">
        <f t="shared" si="531"/>
        <v>0</v>
      </c>
      <c r="CY389" s="412">
        <f t="shared" si="532"/>
        <v>0</v>
      </c>
      <c r="CZ389" s="412" t="str">
        <f t="shared" si="533"/>
        <v/>
      </c>
      <c r="DA389" s="412" t="str">
        <f t="shared" si="534"/>
        <v/>
      </c>
      <c r="DB389" s="412" t="str">
        <f t="shared" si="535"/>
        <v/>
      </c>
      <c r="DC389" s="412" t="str">
        <f t="shared" si="536"/>
        <v/>
      </c>
      <c r="DD389" s="412" t="str">
        <f t="shared" si="537"/>
        <v/>
      </c>
      <c r="DE389" s="412"/>
      <c r="DG389" s="412" t="str">
        <f t="shared" si="538"/>
        <v/>
      </c>
      <c r="DH389" s="412" t="str">
        <f t="shared" si="539"/>
        <v/>
      </c>
      <c r="DI389" s="412">
        <f t="shared" si="540"/>
        <v>0</v>
      </c>
      <c r="DJ389" s="412" t="str">
        <f t="shared" si="541"/>
        <v/>
      </c>
      <c r="DK389" s="412" t="str">
        <f t="shared" si="542"/>
        <v/>
      </c>
      <c r="DL389" s="412" t="str">
        <f t="shared" si="543"/>
        <v/>
      </c>
      <c r="DM389" s="412" t="str">
        <f t="shared" si="544"/>
        <v/>
      </c>
      <c r="DN389" s="412" t="str">
        <f t="shared" si="545"/>
        <v/>
      </c>
      <c r="DO389" s="412" t="str">
        <f t="shared" si="546"/>
        <v/>
      </c>
      <c r="DR389" s="494"/>
      <c r="DS389" s="393">
        <f t="shared" si="549"/>
        <v>0</v>
      </c>
      <c r="DT389" s="393">
        <f t="shared" si="547"/>
        <v>0</v>
      </c>
      <c r="DU389" s="411">
        <f t="shared" si="548"/>
        <v>0</v>
      </c>
      <c r="DX389" s="494" t="e">
        <f>IF(BG389&lt;270000,○,"")</f>
        <v>#NAME?</v>
      </c>
    </row>
    <row r="390" spans="1:128" s="411" customFormat="1" ht="18" hidden="1" customHeight="1" thickBot="1">
      <c r="A390" s="145" t="str">
        <f t="shared" si="472"/>
        <v/>
      </c>
      <c r="B390" s="158"/>
      <c r="C390" s="31" t="str">
        <f>IF(B390="","",VLOOKUP(B390,学連登録!$C$2:$G$3000,2,FALSE))</f>
        <v/>
      </c>
      <c r="D390" s="32" t="str">
        <f>IF(B390="","",VLOOKUP(B390,学連登録!$C$2:$G$3000,3,FALSE))</f>
        <v/>
      </c>
      <c r="E390" s="33" t="str">
        <f>IF(B390="","",VLOOKUP(B390,学連登録!$C$2:$G$3000,4,FALSE))</f>
        <v/>
      </c>
      <c r="F390" s="383" t="str">
        <f>IF(B390="","",VLOOKUP(B390,学連登録!$C$2:$I$3000,7,FALSE))</f>
        <v/>
      </c>
      <c r="G390" s="159"/>
      <c r="H390" s="853"/>
      <c r="I390" s="854"/>
      <c r="J390" s="160"/>
      <c r="K390" s="825"/>
      <c r="L390" s="826"/>
      <c r="M390" s="160"/>
      <c r="N390" s="819"/>
      <c r="O390" s="820"/>
      <c r="P390" s="159"/>
      <c r="Q390" s="825"/>
      <c r="R390" s="826"/>
      <c r="S390" s="159"/>
      <c r="T390" s="825"/>
      <c r="U390" s="826"/>
      <c r="V390" s="103" t="str">
        <f>IF(B390="","",VLOOKUP(B390,学連登録!$C$2:$H$3000,6,FALSE))</f>
        <v/>
      </c>
      <c r="W390" s="377"/>
      <c r="X390" s="157"/>
      <c r="Y390" s="118" t="str">
        <f t="shared" si="550"/>
        <v/>
      </c>
      <c r="Z390" s="97" t="str">
        <f>IF(G390="","",VLOOKUP(G390,種目名!$O$5:$T$104,3,0))</f>
        <v/>
      </c>
      <c r="AA390" s="99" t="str">
        <f>IF(J390="","",VLOOKUP(J390,種目名!$O$5:$T$104,3,0))</f>
        <v/>
      </c>
      <c r="AB390" s="119" t="str">
        <f>IF(M390="","",VLOOKUP(M390,種目名!$O$5:$T$104,3,0))</f>
        <v/>
      </c>
      <c r="AC390" s="119" t="str">
        <f>IF(P390="","",VLOOKUP(AF390,種目名!$O$5:$T$104,3,0))</f>
        <v/>
      </c>
      <c r="AD390" s="120" t="str">
        <f>IF(S390="","",VLOOKUP(AI390,種目名!$O$5:$T$104,3,0))</f>
        <v/>
      </c>
      <c r="AE390" s="117">
        <f t="shared" si="551"/>
        <v>0</v>
      </c>
      <c r="AF390" s="157" t="str">
        <f t="shared" si="552"/>
        <v/>
      </c>
      <c r="AG390" s="157" t="str">
        <f t="shared" si="553"/>
        <v/>
      </c>
      <c r="AH390" s="117">
        <f t="shared" si="554"/>
        <v>0</v>
      </c>
      <c r="AI390" s="157" t="str">
        <f t="shared" si="555"/>
        <v/>
      </c>
      <c r="AJ390" s="157" t="str">
        <f t="shared" si="556"/>
        <v/>
      </c>
      <c r="AK390" s="390"/>
      <c r="AL390" s="171">
        <f t="shared" si="473"/>
        <v>0</v>
      </c>
      <c r="AM390" s="399">
        <f t="shared" si="474"/>
        <v>0</v>
      </c>
      <c r="AN390" s="399">
        <f>COUNTIF($B$12:B390,B390)</f>
        <v>0</v>
      </c>
      <c r="AO390" s="399"/>
      <c r="AP390" s="399" t="str">
        <f t="shared" si="475"/>
        <v/>
      </c>
      <c r="AQ390" s="399" t="str">
        <f t="shared" si="476"/>
        <v/>
      </c>
      <c r="AR390" s="399" t="str">
        <f t="shared" si="477"/>
        <v/>
      </c>
      <c r="AS390" s="399" t="str">
        <f t="shared" si="478"/>
        <v/>
      </c>
      <c r="AT390" s="399">
        <f t="shared" si="479"/>
        <v>0</v>
      </c>
      <c r="AU390" s="399" t="str">
        <f t="shared" si="480"/>
        <v/>
      </c>
      <c r="AV390" s="399" t="str">
        <f t="shared" si="481"/>
        <v/>
      </c>
      <c r="AW390" s="399" t="str">
        <f t="shared" si="482"/>
        <v/>
      </c>
      <c r="AX390" s="399" t="str">
        <f t="shared" si="483"/>
        <v/>
      </c>
      <c r="AY390" s="399" t="str">
        <f t="shared" si="484"/>
        <v/>
      </c>
      <c r="AZ390" s="399" t="str">
        <f t="shared" si="485"/>
        <v/>
      </c>
      <c r="BA390" s="399" t="str">
        <f t="shared" si="486"/>
        <v/>
      </c>
      <c r="BB390" s="399" t="str">
        <f t="shared" si="487"/>
        <v/>
      </c>
      <c r="BC390" s="399" t="str">
        <f t="shared" si="488"/>
        <v/>
      </c>
      <c r="BD390" s="403" t="str">
        <f t="shared" si="489"/>
        <v/>
      </c>
      <c r="BE390" s="393">
        <f t="shared" si="490"/>
        <v>0</v>
      </c>
      <c r="BF390" s="157"/>
      <c r="BG390" s="399">
        <f t="shared" si="491"/>
        <v>0</v>
      </c>
      <c r="BH390" s="399">
        <f t="shared" si="492"/>
        <v>0</v>
      </c>
      <c r="BI390" s="412">
        <f t="shared" si="493"/>
        <v>0</v>
      </c>
      <c r="BJ390" s="413">
        <f t="shared" si="469"/>
        <v>0</v>
      </c>
      <c r="BK390" s="398" t="str">
        <f t="shared" si="470"/>
        <v>0</v>
      </c>
      <c r="BL390" s="398" t="str">
        <f t="shared" si="471"/>
        <v>0</v>
      </c>
      <c r="BM390" s="412">
        <f t="shared" si="494"/>
        <v>0</v>
      </c>
      <c r="BN390" s="412" t="str">
        <f t="shared" si="495"/>
        <v>0m0</v>
      </c>
      <c r="BO390" s="399">
        <f t="shared" si="496"/>
        <v>0</v>
      </c>
      <c r="BP390" s="399">
        <f t="shared" si="497"/>
        <v>0</v>
      </c>
      <c r="BQ390" s="412">
        <f t="shared" si="498"/>
        <v>0</v>
      </c>
      <c r="BR390" s="413">
        <f t="shared" si="499"/>
        <v>0</v>
      </c>
      <c r="BS390" s="398" t="str">
        <f t="shared" si="500"/>
        <v>0</v>
      </c>
      <c r="BT390" s="398" t="str">
        <f t="shared" si="501"/>
        <v>0</v>
      </c>
      <c r="BU390" s="412">
        <f t="shared" si="502"/>
        <v>0</v>
      </c>
      <c r="BV390" s="412" t="str">
        <f t="shared" si="503"/>
        <v>0m0</v>
      </c>
      <c r="BW390" s="399">
        <f t="shared" si="504"/>
        <v>0</v>
      </c>
      <c r="BX390" s="399">
        <f t="shared" si="505"/>
        <v>0</v>
      </c>
      <c r="BY390" s="412">
        <f t="shared" si="506"/>
        <v>0</v>
      </c>
      <c r="BZ390" s="413">
        <f t="shared" si="507"/>
        <v>0</v>
      </c>
      <c r="CA390" s="398" t="str">
        <f t="shared" si="508"/>
        <v>0</v>
      </c>
      <c r="CB390" s="398" t="str">
        <f t="shared" si="509"/>
        <v>0</v>
      </c>
      <c r="CC390" s="412">
        <f t="shared" si="510"/>
        <v>0</v>
      </c>
      <c r="CD390" s="412" t="str">
        <f t="shared" si="511"/>
        <v>0m0</v>
      </c>
      <c r="CE390" s="399">
        <f t="shared" si="512"/>
        <v>0</v>
      </c>
      <c r="CF390" s="399">
        <f t="shared" si="513"/>
        <v>0</v>
      </c>
      <c r="CG390" s="412">
        <f t="shared" si="514"/>
        <v>0</v>
      </c>
      <c r="CH390" s="413">
        <f t="shared" si="515"/>
        <v>0</v>
      </c>
      <c r="CI390" s="398" t="str">
        <f t="shared" si="516"/>
        <v>0</v>
      </c>
      <c r="CJ390" s="398" t="str">
        <f t="shared" si="517"/>
        <v>0</v>
      </c>
      <c r="CK390" s="412">
        <f t="shared" si="518"/>
        <v>0</v>
      </c>
      <c r="CL390" s="412" t="str">
        <f t="shared" si="519"/>
        <v>0m0</v>
      </c>
      <c r="CM390" s="399">
        <f t="shared" si="520"/>
        <v>0</v>
      </c>
      <c r="CN390" s="399">
        <f t="shared" si="521"/>
        <v>0</v>
      </c>
      <c r="CO390" s="412">
        <f t="shared" si="522"/>
        <v>0</v>
      </c>
      <c r="CP390" s="413">
        <f t="shared" si="523"/>
        <v>0</v>
      </c>
      <c r="CQ390" s="398" t="str">
        <f t="shared" si="524"/>
        <v>0</v>
      </c>
      <c r="CR390" s="398" t="str">
        <f t="shared" si="525"/>
        <v>0</v>
      </c>
      <c r="CS390" s="412">
        <f t="shared" si="526"/>
        <v>0</v>
      </c>
      <c r="CT390" s="412" t="str">
        <f t="shared" si="527"/>
        <v>0m0</v>
      </c>
      <c r="CU390" s="412">
        <f t="shared" si="528"/>
        <v>0</v>
      </c>
      <c r="CV390" s="412">
        <f t="shared" si="529"/>
        <v>0</v>
      </c>
      <c r="CW390" s="412">
        <f t="shared" si="530"/>
        <v>0</v>
      </c>
      <c r="CX390" s="412">
        <f t="shared" si="531"/>
        <v>0</v>
      </c>
      <c r="CY390" s="412">
        <f t="shared" si="532"/>
        <v>0</v>
      </c>
      <c r="CZ390" s="412" t="str">
        <f t="shared" si="533"/>
        <v/>
      </c>
      <c r="DA390" s="412" t="str">
        <f t="shared" si="534"/>
        <v/>
      </c>
      <c r="DB390" s="412" t="str">
        <f t="shared" si="535"/>
        <v/>
      </c>
      <c r="DC390" s="412" t="str">
        <f t="shared" si="536"/>
        <v/>
      </c>
      <c r="DD390" s="412" t="str">
        <f t="shared" si="537"/>
        <v/>
      </c>
      <c r="DE390" s="412"/>
      <c r="DG390" s="412" t="str">
        <f t="shared" si="538"/>
        <v/>
      </c>
      <c r="DH390" s="412" t="str">
        <f t="shared" si="539"/>
        <v/>
      </c>
      <c r="DI390" s="412">
        <f t="shared" si="540"/>
        <v>0</v>
      </c>
      <c r="DJ390" s="412" t="str">
        <f t="shared" si="541"/>
        <v/>
      </c>
      <c r="DK390" s="412" t="str">
        <f t="shared" si="542"/>
        <v/>
      </c>
      <c r="DL390" s="412" t="str">
        <f t="shared" si="543"/>
        <v/>
      </c>
      <c r="DM390" s="412" t="str">
        <f t="shared" si="544"/>
        <v/>
      </c>
      <c r="DN390" s="412" t="str">
        <f t="shared" si="545"/>
        <v/>
      </c>
      <c r="DO390" s="412" t="str">
        <f t="shared" si="546"/>
        <v/>
      </c>
      <c r="DR390" s="494"/>
      <c r="DS390" s="393">
        <f t="shared" si="549"/>
        <v>0</v>
      </c>
      <c r="DT390" s="393">
        <f t="shared" si="547"/>
        <v>0</v>
      </c>
      <c r="DU390" s="411">
        <f t="shared" si="548"/>
        <v>0</v>
      </c>
      <c r="DX390" s="494" t="e">
        <f>IF(BG390&lt;270000,○,"")</f>
        <v>#NAME?</v>
      </c>
    </row>
    <row r="391" spans="1:128" s="411" customFormat="1" ht="18" hidden="1" customHeight="1" thickBot="1">
      <c r="A391" s="145" t="str">
        <f t="shared" si="472"/>
        <v/>
      </c>
      <c r="B391" s="158"/>
      <c r="C391" s="31" t="str">
        <f>IF(B391="","",VLOOKUP(B391,学連登録!$C$2:$G$3000,2,FALSE))</f>
        <v/>
      </c>
      <c r="D391" s="32" t="str">
        <f>IF(B391="","",VLOOKUP(B391,学連登録!$C$2:$G$3000,3,FALSE))</f>
        <v/>
      </c>
      <c r="E391" s="33" t="str">
        <f>IF(B391="","",VLOOKUP(B391,学連登録!$C$2:$G$3000,4,FALSE))</f>
        <v/>
      </c>
      <c r="F391" s="383" t="str">
        <f>IF(B391="","",VLOOKUP(B391,学連登録!$C$2:$I$3000,7,FALSE))</f>
        <v/>
      </c>
      <c r="G391" s="159"/>
      <c r="H391" s="853"/>
      <c r="I391" s="854"/>
      <c r="J391" s="160"/>
      <c r="K391" s="825"/>
      <c r="L391" s="826"/>
      <c r="M391" s="160"/>
      <c r="N391" s="819"/>
      <c r="O391" s="820"/>
      <c r="P391" s="159"/>
      <c r="Q391" s="825"/>
      <c r="R391" s="826"/>
      <c r="S391" s="159"/>
      <c r="T391" s="825"/>
      <c r="U391" s="826"/>
      <c r="V391" s="103" t="str">
        <f>IF(B391="","",VLOOKUP(B391,学連登録!$C$2:$H$3000,6,FALSE))</f>
        <v/>
      </c>
      <c r="W391" s="377"/>
      <c r="X391" s="157"/>
      <c r="Y391" s="118" t="str">
        <f t="shared" si="550"/>
        <v/>
      </c>
      <c r="Z391" s="97" t="str">
        <f>IF(G391="","",VLOOKUP(G391,種目名!$O$5:$T$104,3,0))</f>
        <v/>
      </c>
      <c r="AA391" s="99" t="str">
        <f>IF(J391="","",VLOOKUP(J391,種目名!$O$5:$T$104,3,0))</f>
        <v/>
      </c>
      <c r="AB391" s="119" t="str">
        <f>IF(M391="","",VLOOKUP(M391,種目名!$O$5:$T$104,3,0))</f>
        <v/>
      </c>
      <c r="AC391" s="119" t="str">
        <f>IF(P391="","",VLOOKUP(AF391,種目名!$O$5:$T$104,3,0))</f>
        <v/>
      </c>
      <c r="AD391" s="120" t="str">
        <f>IF(S391="","",VLOOKUP(AI391,種目名!$O$5:$T$104,3,0))</f>
        <v/>
      </c>
      <c r="AE391" s="117">
        <f t="shared" si="551"/>
        <v>0</v>
      </c>
      <c r="AF391" s="157" t="str">
        <f t="shared" si="552"/>
        <v/>
      </c>
      <c r="AG391" s="157" t="str">
        <f t="shared" si="553"/>
        <v/>
      </c>
      <c r="AH391" s="117">
        <f t="shared" si="554"/>
        <v>0</v>
      </c>
      <c r="AI391" s="157" t="str">
        <f t="shared" si="555"/>
        <v/>
      </c>
      <c r="AJ391" s="157" t="str">
        <f t="shared" si="556"/>
        <v/>
      </c>
      <c r="AK391" s="390"/>
      <c r="AL391" s="171">
        <f t="shared" si="473"/>
        <v>0</v>
      </c>
      <c r="AM391" s="399">
        <f t="shared" si="474"/>
        <v>0</v>
      </c>
      <c r="AN391" s="399">
        <f>COUNTIF($B$12:B391,B391)</f>
        <v>0</v>
      </c>
      <c r="AO391" s="399"/>
      <c r="AP391" s="399" t="str">
        <f t="shared" si="475"/>
        <v/>
      </c>
      <c r="AQ391" s="399" t="str">
        <f t="shared" si="476"/>
        <v/>
      </c>
      <c r="AR391" s="399" t="str">
        <f t="shared" si="477"/>
        <v/>
      </c>
      <c r="AS391" s="399" t="str">
        <f t="shared" si="478"/>
        <v/>
      </c>
      <c r="AT391" s="399">
        <f t="shared" si="479"/>
        <v>0</v>
      </c>
      <c r="AU391" s="399" t="str">
        <f t="shared" si="480"/>
        <v/>
      </c>
      <c r="AV391" s="399" t="str">
        <f t="shared" si="481"/>
        <v/>
      </c>
      <c r="AW391" s="399" t="str">
        <f t="shared" si="482"/>
        <v/>
      </c>
      <c r="AX391" s="399" t="str">
        <f t="shared" si="483"/>
        <v/>
      </c>
      <c r="AY391" s="399" t="str">
        <f t="shared" si="484"/>
        <v/>
      </c>
      <c r="AZ391" s="399" t="str">
        <f t="shared" si="485"/>
        <v/>
      </c>
      <c r="BA391" s="399" t="str">
        <f t="shared" si="486"/>
        <v/>
      </c>
      <c r="BB391" s="399" t="str">
        <f t="shared" si="487"/>
        <v/>
      </c>
      <c r="BC391" s="399" t="str">
        <f t="shared" si="488"/>
        <v/>
      </c>
      <c r="BD391" s="403" t="str">
        <f t="shared" si="489"/>
        <v/>
      </c>
      <c r="BE391" s="393">
        <f t="shared" si="490"/>
        <v>0</v>
      </c>
      <c r="BF391" s="157"/>
      <c r="BG391" s="399">
        <f t="shared" si="491"/>
        <v>0</v>
      </c>
      <c r="BH391" s="399">
        <f t="shared" si="492"/>
        <v>0</v>
      </c>
      <c r="BI391" s="412">
        <f t="shared" si="493"/>
        <v>0</v>
      </c>
      <c r="BJ391" s="413">
        <f t="shared" si="469"/>
        <v>0</v>
      </c>
      <c r="BK391" s="398" t="str">
        <f t="shared" si="470"/>
        <v>0</v>
      </c>
      <c r="BL391" s="398" t="str">
        <f t="shared" si="471"/>
        <v>0</v>
      </c>
      <c r="BM391" s="412">
        <f t="shared" si="494"/>
        <v>0</v>
      </c>
      <c r="BN391" s="412" t="str">
        <f t="shared" si="495"/>
        <v>0m0</v>
      </c>
      <c r="BO391" s="399">
        <f t="shared" si="496"/>
        <v>0</v>
      </c>
      <c r="BP391" s="399">
        <f t="shared" si="497"/>
        <v>0</v>
      </c>
      <c r="BQ391" s="412">
        <f t="shared" si="498"/>
        <v>0</v>
      </c>
      <c r="BR391" s="413">
        <f t="shared" si="499"/>
        <v>0</v>
      </c>
      <c r="BS391" s="398" t="str">
        <f t="shared" si="500"/>
        <v>0</v>
      </c>
      <c r="BT391" s="398" t="str">
        <f t="shared" si="501"/>
        <v>0</v>
      </c>
      <c r="BU391" s="412">
        <f t="shared" si="502"/>
        <v>0</v>
      </c>
      <c r="BV391" s="412" t="str">
        <f t="shared" si="503"/>
        <v>0m0</v>
      </c>
      <c r="BW391" s="399">
        <f t="shared" si="504"/>
        <v>0</v>
      </c>
      <c r="BX391" s="399">
        <f t="shared" si="505"/>
        <v>0</v>
      </c>
      <c r="BY391" s="412">
        <f t="shared" si="506"/>
        <v>0</v>
      </c>
      <c r="BZ391" s="413">
        <f t="shared" si="507"/>
        <v>0</v>
      </c>
      <c r="CA391" s="398" t="str">
        <f t="shared" si="508"/>
        <v>0</v>
      </c>
      <c r="CB391" s="398" t="str">
        <f t="shared" si="509"/>
        <v>0</v>
      </c>
      <c r="CC391" s="412">
        <f t="shared" si="510"/>
        <v>0</v>
      </c>
      <c r="CD391" s="412" t="str">
        <f t="shared" si="511"/>
        <v>0m0</v>
      </c>
      <c r="CE391" s="399">
        <f t="shared" si="512"/>
        <v>0</v>
      </c>
      <c r="CF391" s="399">
        <f t="shared" si="513"/>
        <v>0</v>
      </c>
      <c r="CG391" s="412">
        <f t="shared" si="514"/>
        <v>0</v>
      </c>
      <c r="CH391" s="413">
        <f t="shared" si="515"/>
        <v>0</v>
      </c>
      <c r="CI391" s="398" t="str">
        <f t="shared" si="516"/>
        <v>0</v>
      </c>
      <c r="CJ391" s="398" t="str">
        <f t="shared" si="517"/>
        <v>0</v>
      </c>
      <c r="CK391" s="412">
        <f t="shared" si="518"/>
        <v>0</v>
      </c>
      <c r="CL391" s="412" t="str">
        <f t="shared" si="519"/>
        <v>0m0</v>
      </c>
      <c r="CM391" s="399">
        <f t="shared" si="520"/>
        <v>0</v>
      </c>
      <c r="CN391" s="399">
        <f t="shared" si="521"/>
        <v>0</v>
      </c>
      <c r="CO391" s="412">
        <f t="shared" si="522"/>
        <v>0</v>
      </c>
      <c r="CP391" s="413">
        <f t="shared" si="523"/>
        <v>0</v>
      </c>
      <c r="CQ391" s="398" t="str">
        <f t="shared" si="524"/>
        <v>0</v>
      </c>
      <c r="CR391" s="398" t="str">
        <f t="shared" si="525"/>
        <v>0</v>
      </c>
      <c r="CS391" s="412">
        <f t="shared" si="526"/>
        <v>0</v>
      </c>
      <c r="CT391" s="412" t="str">
        <f t="shared" si="527"/>
        <v>0m0</v>
      </c>
      <c r="CU391" s="412">
        <f t="shared" si="528"/>
        <v>0</v>
      </c>
      <c r="CV391" s="412">
        <f t="shared" si="529"/>
        <v>0</v>
      </c>
      <c r="CW391" s="412">
        <f t="shared" si="530"/>
        <v>0</v>
      </c>
      <c r="CX391" s="412">
        <f t="shared" si="531"/>
        <v>0</v>
      </c>
      <c r="CY391" s="412">
        <f t="shared" si="532"/>
        <v>0</v>
      </c>
      <c r="CZ391" s="412" t="str">
        <f t="shared" si="533"/>
        <v/>
      </c>
      <c r="DA391" s="412" t="str">
        <f t="shared" si="534"/>
        <v/>
      </c>
      <c r="DB391" s="412" t="str">
        <f t="shared" si="535"/>
        <v/>
      </c>
      <c r="DC391" s="412" t="str">
        <f t="shared" si="536"/>
        <v/>
      </c>
      <c r="DD391" s="412" t="str">
        <f t="shared" si="537"/>
        <v/>
      </c>
      <c r="DE391" s="412"/>
      <c r="DG391" s="412" t="str">
        <f t="shared" si="538"/>
        <v/>
      </c>
      <c r="DH391" s="412" t="str">
        <f t="shared" si="539"/>
        <v/>
      </c>
      <c r="DI391" s="412">
        <f t="shared" si="540"/>
        <v>0</v>
      </c>
      <c r="DJ391" s="412" t="str">
        <f t="shared" si="541"/>
        <v/>
      </c>
      <c r="DK391" s="412" t="str">
        <f t="shared" si="542"/>
        <v/>
      </c>
      <c r="DL391" s="412" t="str">
        <f t="shared" si="543"/>
        <v/>
      </c>
      <c r="DM391" s="412" t="str">
        <f t="shared" si="544"/>
        <v/>
      </c>
      <c r="DN391" s="412" t="str">
        <f t="shared" si="545"/>
        <v/>
      </c>
      <c r="DO391" s="412" t="str">
        <f t="shared" si="546"/>
        <v/>
      </c>
      <c r="DR391" s="494"/>
      <c r="DS391" s="393">
        <f t="shared" si="549"/>
        <v>0</v>
      </c>
      <c r="DT391" s="393">
        <f t="shared" si="547"/>
        <v>0</v>
      </c>
      <c r="DU391" s="411">
        <f t="shared" si="548"/>
        <v>0</v>
      </c>
      <c r="DX391" s="494" t="e">
        <f>IF(BG391&lt;270000,○,"")</f>
        <v>#NAME?</v>
      </c>
    </row>
    <row r="392" spans="1:128" s="411" customFormat="1" ht="18" hidden="1" customHeight="1" thickBot="1">
      <c r="A392" s="145" t="str">
        <f t="shared" si="472"/>
        <v/>
      </c>
      <c r="B392" s="158"/>
      <c r="C392" s="31" t="str">
        <f>IF(B392="","",VLOOKUP(B392,学連登録!$C$2:$G$3000,2,FALSE))</f>
        <v/>
      </c>
      <c r="D392" s="32" t="str">
        <f>IF(B392="","",VLOOKUP(B392,学連登録!$C$2:$G$3000,3,FALSE))</f>
        <v/>
      </c>
      <c r="E392" s="33" t="str">
        <f>IF(B392="","",VLOOKUP(B392,学連登録!$C$2:$G$3000,4,FALSE))</f>
        <v/>
      </c>
      <c r="F392" s="383" t="str">
        <f>IF(B392="","",VLOOKUP(B392,学連登録!$C$2:$I$3000,7,FALSE))</f>
        <v/>
      </c>
      <c r="G392" s="159"/>
      <c r="H392" s="853"/>
      <c r="I392" s="854"/>
      <c r="J392" s="160"/>
      <c r="K392" s="825"/>
      <c r="L392" s="826"/>
      <c r="M392" s="160"/>
      <c r="N392" s="819"/>
      <c r="O392" s="820"/>
      <c r="P392" s="159"/>
      <c r="Q392" s="825"/>
      <c r="R392" s="826"/>
      <c r="S392" s="159"/>
      <c r="T392" s="825"/>
      <c r="U392" s="826"/>
      <c r="V392" s="103" t="str">
        <f>IF(B392="","",VLOOKUP(B392,学連登録!$C$2:$H$3000,6,FALSE))</f>
        <v/>
      </c>
      <c r="W392" s="377"/>
      <c r="X392" s="157"/>
      <c r="Y392" s="118" t="str">
        <f t="shared" si="550"/>
        <v/>
      </c>
      <c r="Z392" s="97" t="str">
        <f>IF(G392="","",VLOOKUP(G392,種目名!$O$5:$T$104,3,0))</f>
        <v/>
      </c>
      <c r="AA392" s="99" t="str">
        <f>IF(J392="","",VLOOKUP(J392,種目名!$O$5:$T$104,3,0))</f>
        <v/>
      </c>
      <c r="AB392" s="119" t="str">
        <f>IF(M392="","",VLOOKUP(M392,種目名!$O$5:$T$104,3,0))</f>
        <v/>
      </c>
      <c r="AC392" s="119" t="str">
        <f>IF(P392="","",VLOOKUP(AF392,種目名!$O$5:$T$104,3,0))</f>
        <v/>
      </c>
      <c r="AD392" s="120" t="str">
        <f>IF(S392="","",VLOOKUP(AI392,種目名!$O$5:$T$104,3,0))</f>
        <v/>
      </c>
      <c r="AE392" s="117">
        <f t="shared" si="551"/>
        <v>0</v>
      </c>
      <c r="AF392" s="157" t="str">
        <f t="shared" si="552"/>
        <v/>
      </c>
      <c r="AG392" s="157" t="str">
        <f t="shared" si="553"/>
        <v/>
      </c>
      <c r="AH392" s="117">
        <f t="shared" si="554"/>
        <v>0</v>
      </c>
      <c r="AI392" s="157" t="str">
        <f t="shared" si="555"/>
        <v/>
      </c>
      <c r="AJ392" s="157" t="str">
        <f t="shared" si="556"/>
        <v/>
      </c>
      <c r="AK392" s="390"/>
      <c r="AL392" s="171">
        <f t="shared" si="473"/>
        <v>0</v>
      </c>
      <c r="AM392" s="399">
        <f t="shared" si="474"/>
        <v>0</v>
      </c>
      <c r="AN392" s="399">
        <f>COUNTIF($B$12:B392,B392)</f>
        <v>0</v>
      </c>
      <c r="AO392" s="399"/>
      <c r="AP392" s="399" t="str">
        <f t="shared" si="475"/>
        <v/>
      </c>
      <c r="AQ392" s="399" t="str">
        <f t="shared" si="476"/>
        <v/>
      </c>
      <c r="AR392" s="399" t="str">
        <f t="shared" si="477"/>
        <v/>
      </c>
      <c r="AS392" s="399" t="str">
        <f t="shared" si="478"/>
        <v/>
      </c>
      <c r="AT392" s="399">
        <f t="shared" si="479"/>
        <v>0</v>
      </c>
      <c r="AU392" s="399" t="str">
        <f t="shared" si="480"/>
        <v/>
      </c>
      <c r="AV392" s="399" t="str">
        <f t="shared" si="481"/>
        <v/>
      </c>
      <c r="AW392" s="399" t="str">
        <f t="shared" si="482"/>
        <v/>
      </c>
      <c r="AX392" s="399" t="str">
        <f t="shared" si="483"/>
        <v/>
      </c>
      <c r="AY392" s="399" t="str">
        <f t="shared" si="484"/>
        <v/>
      </c>
      <c r="AZ392" s="399" t="str">
        <f t="shared" si="485"/>
        <v/>
      </c>
      <c r="BA392" s="399" t="str">
        <f t="shared" si="486"/>
        <v/>
      </c>
      <c r="BB392" s="399" t="str">
        <f t="shared" si="487"/>
        <v/>
      </c>
      <c r="BC392" s="399" t="str">
        <f t="shared" si="488"/>
        <v/>
      </c>
      <c r="BD392" s="403" t="str">
        <f t="shared" si="489"/>
        <v/>
      </c>
      <c r="BE392" s="393">
        <f t="shared" si="490"/>
        <v>0</v>
      </c>
      <c r="BF392" s="157"/>
      <c r="BG392" s="399">
        <f t="shared" si="491"/>
        <v>0</v>
      </c>
      <c r="BH392" s="399">
        <f t="shared" si="492"/>
        <v>0</v>
      </c>
      <c r="BI392" s="412">
        <f t="shared" si="493"/>
        <v>0</v>
      </c>
      <c r="BJ392" s="413">
        <f t="shared" si="469"/>
        <v>0</v>
      </c>
      <c r="BK392" s="398" t="str">
        <f t="shared" si="470"/>
        <v>0</v>
      </c>
      <c r="BL392" s="398" t="str">
        <f t="shared" si="471"/>
        <v>0</v>
      </c>
      <c r="BM392" s="412">
        <f t="shared" si="494"/>
        <v>0</v>
      </c>
      <c r="BN392" s="412" t="str">
        <f t="shared" si="495"/>
        <v>0m0</v>
      </c>
      <c r="BO392" s="399">
        <f t="shared" si="496"/>
        <v>0</v>
      </c>
      <c r="BP392" s="399">
        <f t="shared" si="497"/>
        <v>0</v>
      </c>
      <c r="BQ392" s="412">
        <f t="shared" si="498"/>
        <v>0</v>
      </c>
      <c r="BR392" s="413">
        <f t="shared" si="499"/>
        <v>0</v>
      </c>
      <c r="BS392" s="398" t="str">
        <f t="shared" si="500"/>
        <v>0</v>
      </c>
      <c r="BT392" s="398" t="str">
        <f t="shared" si="501"/>
        <v>0</v>
      </c>
      <c r="BU392" s="412">
        <f t="shared" si="502"/>
        <v>0</v>
      </c>
      <c r="BV392" s="412" t="str">
        <f t="shared" si="503"/>
        <v>0m0</v>
      </c>
      <c r="BW392" s="399">
        <f t="shared" si="504"/>
        <v>0</v>
      </c>
      <c r="BX392" s="399">
        <f t="shared" si="505"/>
        <v>0</v>
      </c>
      <c r="BY392" s="412">
        <f t="shared" si="506"/>
        <v>0</v>
      </c>
      <c r="BZ392" s="413">
        <f t="shared" si="507"/>
        <v>0</v>
      </c>
      <c r="CA392" s="398" t="str">
        <f t="shared" si="508"/>
        <v>0</v>
      </c>
      <c r="CB392" s="398" t="str">
        <f t="shared" si="509"/>
        <v>0</v>
      </c>
      <c r="CC392" s="412">
        <f t="shared" si="510"/>
        <v>0</v>
      </c>
      <c r="CD392" s="412" t="str">
        <f t="shared" si="511"/>
        <v>0m0</v>
      </c>
      <c r="CE392" s="399">
        <f t="shared" si="512"/>
        <v>0</v>
      </c>
      <c r="CF392" s="399">
        <f t="shared" si="513"/>
        <v>0</v>
      </c>
      <c r="CG392" s="412">
        <f t="shared" si="514"/>
        <v>0</v>
      </c>
      <c r="CH392" s="413">
        <f t="shared" si="515"/>
        <v>0</v>
      </c>
      <c r="CI392" s="398" t="str">
        <f t="shared" si="516"/>
        <v>0</v>
      </c>
      <c r="CJ392" s="398" t="str">
        <f t="shared" si="517"/>
        <v>0</v>
      </c>
      <c r="CK392" s="412">
        <f t="shared" si="518"/>
        <v>0</v>
      </c>
      <c r="CL392" s="412" t="str">
        <f t="shared" si="519"/>
        <v>0m0</v>
      </c>
      <c r="CM392" s="399">
        <f t="shared" si="520"/>
        <v>0</v>
      </c>
      <c r="CN392" s="399">
        <f t="shared" si="521"/>
        <v>0</v>
      </c>
      <c r="CO392" s="412">
        <f t="shared" si="522"/>
        <v>0</v>
      </c>
      <c r="CP392" s="413">
        <f t="shared" si="523"/>
        <v>0</v>
      </c>
      <c r="CQ392" s="398" t="str">
        <f t="shared" si="524"/>
        <v>0</v>
      </c>
      <c r="CR392" s="398" t="str">
        <f t="shared" si="525"/>
        <v>0</v>
      </c>
      <c r="CS392" s="412">
        <f t="shared" si="526"/>
        <v>0</v>
      </c>
      <c r="CT392" s="412" t="str">
        <f t="shared" si="527"/>
        <v>0m0</v>
      </c>
      <c r="CU392" s="412">
        <f t="shared" si="528"/>
        <v>0</v>
      </c>
      <c r="CV392" s="412">
        <f t="shared" si="529"/>
        <v>0</v>
      </c>
      <c r="CW392" s="412">
        <f t="shared" si="530"/>
        <v>0</v>
      </c>
      <c r="CX392" s="412">
        <f t="shared" si="531"/>
        <v>0</v>
      </c>
      <c r="CY392" s="412">
        <f t="shared" si="532"/>
        <v>0</v>
      </c>
      <c r="CZ392" s="412" t="str">
        <f t="shared" si="533"/>
        <v/>
      </c>
      <c r="DA392" s="412" t="str">
        <f t="shared" si="534"/>
        <v/>
      </c>
      <c r="DB392" s="412" t="str">
        <f t="shared" si="535"/>
        <v/>
      </c>
      <c r="DC392" s="412" t="str">
        <f t="shared" si="536"/>
        <v/>
      </c>
      <c r="DD392" s="412" t="str">
        <f t="shared" si="537"/>
        <v/>
      </c>
      <c r="DE392" s="412"/>
      <c r="DG392" s="412" t="str">
        <f t="shared" si="538"/>
        <v/>
      </c>
      <c r="DH392" s="412" t="str">
        <f t="shared" si="539"/>
        <v/>
      </c>
      <c r="DI392" s="412">
        <f t="shared" si="540"/>
        <v>0</v>
      </c>
      <c r="DJ392" s="412" t="str">
        <f t="shared" si="541"/>
        <v/>
      </c>
      <c r="DK392" s="412" t="str">
        <f t="shared" si="542"/>
        <v/>
      </c>
      <c r="DL392" s="412" t="str">
        <f t="shared" si="543"/>
        <v/>
      </c>
      <c r="DM392" s="412" t="str">
        <f t="shared" si="544"/>
        <v/>
      </c>
      <c r="DN392" s="412" t="str">
        <f t="shared" si="545"/>
        <v/>
      </c>
      <c r="DO392" s="412" t="str">
        <f t="shared" si="546"/>
        <v/>
      </c>
      <c r="DR392" s="494"/>
      <c r="DS392" s="393">
        <f t="shared" si="549"/>
        <v>0</v>
      </c>
      <c r="DT392" s="393">
        <f t="shared" si="547"/>
        <v>0</v>
      </c>
      <c r="DU392" s="411">
        <f t="shared" si="548"/>
        <v>0</v>
      </c>
      <c r="DX392" s="494" t="e">
        <f>IF(BG392&lt;270000,○,"")</f>
        <v>#NAME?</v>
      </c>
    </row>
    <row r="393" spans="1:128" s="411" customFormat="1" ht="18" hidden="1" customHeight="1" thickBot="1">
      <c r="A393" s="145" t="str">
        <f t="shared" si="472"/>
        <v/>
      </c>
      <c r="B393" s="158"/>
      <c r="C393" s="31" t="str">
        <f>IF(B393="","",VLOOKUP(B393,学連登録!$C$2:$G$3000,2,FALSE))</f>
        <v/>
      </c>
      <c r="D393" s="32" t="str">
        <f>IF(B393="","",VLOOKUP(B393,学連登録!$C$2:$G$3000,3,FALSE))</f>
        <v/>
      </c>
      <c r="E393" s="33" t="str">
        <f>IF(B393="","",VLOOKUP(B393,学連登録!$C$2:$G$3000,4,FALSE))</f>
        <v/>
      </c>
      <c r="F393" s="383" t="str">
        <f>IF(B393="","",VLOOKUP(B393,学連登録!$C$2:$I$3000,7,FALSE))</f>
        <v/>
      </c>
      <c r="G393" s="159"/>
      <c r="H393" s="853"/>
      <c r="I393" s="854"/>
      <c r="J393" s="160"/>
      <c r="K393" s="825"/>
      <c r="L393" s="826"/>
      <c r="M393" s="160"/>
      <c r="N393" s="819"/>
      <c r="O393" s="820"/>
      <c r="P393" s="159"/>
      <c r="Q393" s="825"/>
      <c r="R393" s="826"/>
      <c r="S393" s="159"/>
      <c r="T393" s="825"/>
      <c r="U393" s="826"/>
      <c r="V393" s="103" t="str">
        <f>IF(B393="","",VLOOKUP(B393,学連登録!$C$2:$H$3000,6,FALSE))</f>
        <v/>
      </c>
      <c r="W393" s="377"/>
      <c r="X393" s="157"/>
      <c r="Y393" s="118" t="str">
        <f t="shared" si="550"/>
        <v/>
      </c>
      <c r="Z393" s="97" t="str">
        <f>IF(G393="","",VLOOKUP(G393,種目名!$O$5:$T$104,3,0))</f>
        <v/>
      </c>
      <c r="AA393" s="99" t="str">
        <f>IF(J393="","",VLOOKUP(J393,種目名!$O$5:$T$104,3,0))</f>
        <v/>
      </c>
      <c r="AB393" s="119" t="str">
        <f>IF(M393="","",VLOOKUP(M393,種目名!$O$5:$T$104,3,0))</f>
        <v/>
      </c>
      <c r="AC393" s="119" t="str">
        <f>IF(P393="","",VLOOKUP(AF393,種目名!$O$5:$T$104,3,0))</f>
        <v/>
      </c>
      <c r="AD393" s="120" t="str">
        <f>IF(S393="","",VLOOKUP(AI393,種目名!$O$5:$T$104,3,0))</f>
        <v/>
      </c>
      <c r="AE393" s="117">
        <f t="shared" si="551"/>
        <v>0</v>
      </c>
      <c r="AF393" s="157" t="str">
        <f t="shared" si="552"/>
        <v/>
      </c>
      <c r="AG393" s="157" t="str">
        <f t="shared" si="553"/>
        <v/>
      </c>
      <c r="AH393" s="117">
        <f t="shared" si="554"/>
        <v>0</v>
      </c>
      <c r="AI393" s="157" t="str">
        <f t="shared" si="555"/>
        <v/>
      </c>
      <c r="AJ393" s="157" t="str">
        <f t="shared" si="556"/>
        <v/>
      </c>
      <c r="AK393" s="390"/>
      <c r="AL393" s="171">
        <f t="shared" si="473"/>
        <v>0</v>
      </c>
      <c r="AM393" s="399">
        <f t="shared" si="474"/>
        <v>0</v>
      </c>
      <c r="AN393" s="399">
        <f>COUNTIF($B$12:B393,B393)</f>
        <v>0</v>
      </c>
      <c r="AO393" s="399"/>
      <c r="AP393" s="399" t="str">
        <f t="shared" si="475"/>
        <v/>
      </c>
      <c r="AQ393" s="399" t="str">
        <f t="shared" si="476"/>
        <v/>
      </c>
      <c r="AR393" s="399" t="str">
        <f t="shared" si="477"/>
        <v/>
      </c>
      <c r="AS393" s="399" t="str">
        <f t="shared" si="478"/>
        <v/>
      </c>
      <c r="AT393" s="399">
        <f t="shared" si="479"/>
        <v>0</v>
      </c>
      <c r="AU393" s="399" t="str">
        <f t="shared" si="480"/>
        <v/>
      </c>
      <c r="AV393" s="399" t="str">
        <f t="shared" si="481"/>
        <v/>
      </c>
      <c r="AW393" s="399" t="str">
        <f t="shared" si="482"/>
        <v/>
      </c>
      <c r="AX393" s="399" t="str">
        <f t="shared" si="483"/>
        <v/>
      </c>
      <c r="AY393" s="399" t="str">
        <f t="shared" si="484"/>
        <v/>
      </c>
      <c r="AZ393" s="399" t="str">
        <f t="shared" si="485"/>
        <v/>
      </c>
      <c r="BA393" s="399" t="str">
        <f t="shared" si="486"/>
        <v/>
      </c>
      <c r="BB393" s="399" t="str">
        <f t="shared" si="487"/>
        <v/>
      </c>
      <c r="BC393" s="399" t="str">
        <f t="shared" si="488"/>
        <v/>
      </c>
      <c r="BD393" s="403" t="str">
        <f t="shared" si="489"/>
        <v/>
      </c>
      <c r="BE393" s="393">
        <f t="shared" si="490"/>
        <v>0</v>
      </c>
      <c r="BF393" s="157"/>
      <c r="BG393" s="399">
        <f t="shared" si="491"/>
        <v>0</v>
      </c>
      <c r="BH393" s="399">
        <f t="shared" si="492"/>
        <v>0</v>
      </c>
      <c r="BI393" s="412">
        <f t="shared" si="493"/>
        <v>0</v>
      </c>
      <c r="BJ393" s="413">
        <f t="shared" si="469"/>
        <v>0</v>
      </c>
      <c r="BK393" s="398" t="str">
        <f t="shared" si="470"/>
        <v>0</v>
      </c>
      <c r="BL393" s="398" t="str">
        <f t="shared" si="471"/>
        <v>0</v>
      </c>
      <c r="BM393" s="412">
        <f t="shared" si="494"/>
        <v>0</v>
      </c>
      <c r="BN393" s="412" t="str">
        <f t="shared" si="495"/>
        <v>0m0</v>
      </c>
      <c r="BO393" s="399">
        <f t="shared" si="496"/>
        <v>0</v>
      </c>
      <c r="BP393" s="399">
        <f t="shared" si="497"/>
        <v>0</v>
      </c>
      <c r="BQ393" s="412">
        <f t="shared" si="498"/>
        <v>0</v>
      </c>
      <c r="BR393" s="413">
        <f t="shared" si="499"/>
        <v>0</v>
      </c>
      <c r="BS393" s="398" t="str">
        <f t="shared" si="500"/>
        <v>0</v>
      </c>
      <c r="BT393" s="398" t="str">
        <f t="shared" si="501"/>
        <v>0</v>
      </c>
      <c r="BU393" s="412">
        <f t="shared" si="502"/>
        <v>0</v>
      </c>
      <c r="BV393" s="412" t="str">
        <f t="shared" si="503"/>
        <v>0m0</v>
      </c>
      <c r="BW393" s="399">
        <f t="shared" si="504"/>
        <v>0</v>
      </c>
      <c r="BX393" s="399">
        <f t="shared" si="505"/>
        <v>0</v>
      </c>
      <c r="BY393" s="412">
        <f t="shared" si="506"/>
        <v>0</v>
      </c>
      <c r="BZ393" s="413">
        <f t="shared" si="507"/>
        <v>0</v>
      </c>
      <c r="CA393" s="398" t="str">
        <f t="shared" si="508"/>
        <v>0</v>
      </c>
      <c r="CB393" s="398" t="str">
        <f t="shared" si="509"/>
        <v>0</v>
      </c>
      <c r="CC393" s="412">
        <f t="shared" si="510"/>
        <v>0</v>
      </c>
      <c r="CD393" s="412" t="str">
        <f t="shared" si="511"/>
        <v>0m0</v>
      </c>
      <c r="CE393" s="399">
        <f t="shared" si="512"/>
        <v>0</v>
      </c>
      <c r="CF393" s="399">
        <f t="shared" si="513"/>
        <v>0</v>
      </c>
      <c r="CG393" s="412">
        <f t="shared" si="514"/>
        <v>0</v>
      </c>
      <c r="CH393" s="413">
        <f t="shared" si="515"/>
        <v>0</v>
      </c>
      <c r="CI393" s="398" t="str">
        <f t="shared" si="516"/>
        <v>0</v>
      </c>
      <c r="CJ393" s="398" t="str">
        <f t="shared" si="517"/>
        <v>0</v>
      </c>
      <c r="CK393" s="412">
        <f t="shared" si="518"/>
        <v>0</v>
      </c>
      <c r="CL393" s="412" t="str">
        <f t="shared" si="519"/>
        <v>0m0</v>
      </c>
      <c r="CM393" s="399">
        <f t="shared" si="520"/>
        <v>0</v>
      </c>
      <c r="CN393" s="399">
        <f t="shared" si="521"/>
        <v>0</v>
      </c>
      <c r="CO393" s="412">
        <f t="shared" si="522"/>
        <v>0</v>
      </c>
      <c r="CP393" s="413">
        <f t="shared" si="523"/>
        <v>0</v>
      </c>
      <c r="CQ393" s="398" t="str">
        <f t="shared" si="524"/>
        <v>0</v>
      </c>
      <c r="CR393" s="398" t="str">
        <f t="shared" si="525"/>
        <v>0</v>
      </c>
      <c r="CS393" s="412">
        <f t="shared" si="526"/>
        <v>0</v>
      </c>
      <c r="CT393" s="412" t="str">
        <f t="shared" si="527"/>
        <v>0m0</v>
      </c>
      <c r="CU393" s="412">
        <f t="shared" si="528"/>
        <v>0</v>
      </c>
      <c r="CV393" s="412">
        <f t="shared" si="529"/>
        <v>0</v>
      </c>
      <c r="CW393" s="412">
        <f t="shared" si="530"/>
        <v>0</v>
      </c>
      <c r="CX393" s="412">
        <f t="shared" si="531"/>
        <v>0</v>
      </c>
      <c r="CY393" s="412">
        <f t="shared" si="532"/>
        <v>0</v>
      </c>
      <c r="CZ393" s="412" t="str">
        <f t="shared" si="533"/>
        <v/>
      </c>
      <c r="DA393" s="412" t="str">
        <f t="shared" si="534"/>
        <v/>
      </c>
      <c r="DB393" s="412" t="str">
        <f t="shared" si="535"/>
        <v/>
      </c>
      <c r="DC393" s="412" t="str">
        <f t="shared" si="536"/>
        <v/>
      </c>
      <c r="DD393" s="412" t="str">
        <f t="shared" si="537"/>
        <v/>
      </c>
      <c r="DE393" s="412"/>
      <c r="DG393" s="412" t="str">
        <f t="shared" si="538"/>
        <v/>
      </c>
      <c r="DH393" s="412" t="str">
        <f t="shared" si="539"/>
        <v/>
      </c>
      <c r="DI393" s="412">
        <f t="shared" si="540"/>
        <v>0</v>
      </c>
      <c r="DJ393" s="412" t="str">
        <f t="shared" si="541"/>
        <v/>
      </c>
      <c r="DK393" s="412" t="str">
        <f t="shared" si="542"/>
        <v/>
      </c>
      <c r="DL393" s="412" t="str">
        <f t="shared" si="543"/>
        <v/>
      </c>
      <c r="DM393" s="412" t="str">
        <f t="shared" si="544"/>
        <v/>
      </c>
      <c r="DN393" s="412" t="str">
        <f t="shared" si="545"/>
        <v/>
      </c>
      <c r="DO393" s="412" t="str">
        <f t="shared" si="546"/>
        <v/>
      </c>
      <c r="DR393" s="494"/>
      <c r="DS393" s="393">
        <f t="shared" si="549"/>
        <v>0</v>
      </c>
      <c r="DT393" s="393">
        <f t="shared" si="547"/>
        <v>0</v>
      </c>
      <c r="DU393" s="411">
        <f t="shared" si="548"/>
        <v>0</v>
      </c>
      <c r="DX393" s="494" t="e">
        <f>IF(BG393&lt;270000,○,"")</f>
        <v>#NAME?</v>
      </c>
    </row>
    <row r="394" spans="1:128" s="411" customFormat="1" ht="18" hidden="1" customHeight="1" thickBot="1">
      <c r="A394" s="145" t="str">
        <f t="shared" si="472"/>
        <v/>
      </c>
      <c r="B394" s="158"/>
      <c r="C394" s="31" t="str">
        <f>IF(B394="","",VLOOKUP(B394,学連登録!$C$2:$G$3000,2,FALSE))</f>
        <v/>
      </c>
      <c r="D394" s="32" t="str">
        <f>IF(B394="","",VLOOKUP(B394,学連登録!$C$2:$G$3000,3,FALSE))</f>
        <v/>
      </c>
      <c r="E394" s="33" t="str">
        <f>IF(B394="","",VLOOKUP(B394,学連登録!$C$2:$G$3000,4,FALSE))</f>
        <v/>
      </c>
      <c r="F394" s="383" t="str">
        <f>IF(B394="","",VLOOKUP(B394,学連登録!$C$2:$I$3000,7,FALSE))</f>
        <v/>
      </c>
      <c r="G394" s="159"/>
      <c r="H394" s="853"/>
      <c r="I394" s="854"/>
      <c r="J394" s="160"/>
      <c r="K394" s="825"/>
      <c r="L394" s="826"/>
      <c r="M394" s="160"/>
      <c r="N394" s="819"/>
      <c r="O394" s="820"/>
      <c r="P394" s="159"/>
      <c r="Q394" s="825"/>
      <c r="R394" s="826"/>
      <c r="S394" s="159"/>
      <c r="T394" s="825"/>
      <c r="U394" s="826"/>
      <c r="V394" s="103" t="str">
        <f>IF(B394="","",VLOOKUP(B394,学連登録!$C$2:$H$3000,6,FALSE))</f>
        <v/>
      </c>
      <c r="W394" s="377"/>
      <c r="X394" s="157"/>
      <c r="Y394" s="118" t="str">
        <f t="shared" si="550"/>
        <v/>
      </c>
      <c r="Z394" s="97" t="str">
        <f>IF(G394="","",VLOOKUP(G394,種目名!$O$5:$T$104,3,0))</f>
        <v/>
      </c>
      <c r="AA394" s="99" t="str">
        <f>IF(J394="","",VLOOKUP(J394,種目名!$O$5:$T$104,3,0))</f>
        <v/>
      </c>
      <c r="AB394" s="119" t="str">
        <f>IF(M394="","",VLOOKUP(M394,種目名!$O$5:$T$104,3,0))</f>
        <v/>
      </c>
      <c r="AC394" s="119" t="str">
        <f>IF(P394="","",VLOOKUP(AF394,種目名!$O$5:$T$104,3,0))</f>
        <v/>
      </c>
      <c r="AD394" s="120" t="str">
        <f>IF(S394="","",VLOOKUP(AI394,種目名!$O$5:$T$104,3,0))</f>
        <v/>
      </c>
      <c r="AE394" s="117">
        <f t="shared" si="551"/>
        <v>0</v>
      </c>
      <c r="AF394" s="157" t="str">
        <f t="shared" si="552"/>
        <v/>
      </c>
      <c r="AG394" s="157" t="str">
        <f t="shared" si="553"/>
        <v/>
      </c>
      <c r="AH394" s="117">
        <f t="shared" si="554"/>
        <v>0</v>
      </c>
      <c r="AI394" s="157" t="str">
        <f t="shared" si="555"/>
        <v/>
      </c>
      <c r="AJ394" s="157" t="str">
        <f t="shared" si="556"/>
        <v/>
      </c>
      <c r="AK394" s="390"/>
      <c r="AL394" s="171">
        <f t="shared" si="473"/>
        <v>0</v>
      </c>
      <c r="AM394" s="399">
        <f t="shared" si="474"/>
        <v>0</v>
      </c>
      <c r="AN394" s="399">
        <f>COUNTIF($B$12:B394,B394)</f>
        <v>0</v>
      </c>
      <c r="AO394" s="399"/>
      <c r="AP394" s="399" t="str">
        <f t="shared" si="475"/>
        <v/>
      </c>
      <c r="AQ394" s="399" t="str">
        <f t="shared" si="476"/>
        <v/>
      </c>
      <c r="AR394" s="399" t="str">
        <f t="shared" si="477"/>
        <v/>
      </c>
      <c r="AS394" s="399" t="str">
        <f t="shared" si="478"/>
        <v/>
      </c>
      <c r="AT394" s="399">
        <f t="shared" si="479"/>
        <v>0</v>
      </c>
      <c r="AU394" s="399" t="str">
        <f t="shared" si="480"/>
        <v/>
      </c>
      <c r="AV394" s="399" t="str">
        <f t="shared" si="481"/>
        <v/>
      </c>
      <c r="AW394" s="399" t="str">
        <f t="shared" si="482"/>
        <v/>
      </c>
      <c r="AX394" s="399" t="str">
        <f t="shared" si="483"/>
        <v/>
      </c>
      <c r="AY394" s="399" t="str">
        <f t="shared" si="484"/>
        <v/>
      </c>
      <c r="AZ394" s="399" t="str">
        <f t="shared" si="485"/>
        <v/>
      </c>
      <c r="BA394" s="399" t="str">
        <f t="shared" si="486"/>
        <v/>
      </c>
      <c r="BB394" s="399" t="str">
        <f t="shared" si="487"/>
        <v/>
      </c>
      <c r="BC394" s="399" t="str">
        <f t="shared" si="488"/>
        <v/>
      </c>
      <c r="BD394" s="403" t="str">
        <f t="shared" si="489"/>
        <v/>
      </c>
      <c r="BE394" s="393">
        <f t="shared" si="490"/>
        <v>0</v>
      </c>
      <c r="BF394" s="157"/>
      <c r="BG394" s="399">
        <f t="shared" si="491"/>
        <v>0</v>
      </c>
      <c r="BH394" s="399">
        <f t="shared" si="492"/>
        <v>0</v>
      </c>
      <c r="BI394" s="412">
        <f t="shared" si="493"/>
        <v>0</v>
      </c>
      <c r="BJ394" s="413">
        <f t="shared" si="469"/>
        <v>0</v>
      </c>
      <c r="BK394" s="398" t="str">
        <f t="shared" si="470"/>
        <v>0</v>
      </c>
      <c r="BL394" s="398" t="str">
        <f t="shared" si="471"/>
        <v>0</v>
      </c>
      <c r="BM394" s="412">
        <f t="shared" si="494"/>
        <v>0</v>
      </c>
      <c r="BN394" s="412" t="str">
        <f t="shared" si="495"/>
        <v>0m0</v>
      </c>
      <c r="BO394" s="399">
        <f t="shared" si="496"/>
        <v>0</v>
      </c>
      <c r="BP394" s="399">
        <f t="shared" si="497"/>
        <v>0</v>
      </c>
      <c r="BQ394" s="412">
        <f t="shared" si="498"/>
        <v>0</v>
      </c>
      <c r="BR394" s="413">
        <f t="shared" si="499"/>
        <v>0</v>
      </c>
      <c r="BS394" s="398" t="str">
        <f t="shared" si="500"/>
        <v>0</v>
      </c>
      <c r="BT394" s="398" t="str">
        <f t="shared" si="501"/>
        <v>0</v>
      </c>
      <c r="BU394" s="412">
        <f t="shared" si="502"/>
        <v>0</v>
      </c>
      <c r="BV394" s="412" t="str">
        <f t="shared" si="503"/>
        <v>0m0</v>
      </c>
      <c r="BW394" s="399">
        <f t="shared" si="504"/>
        <v>0</v>
      </c>
      <c r="BX394" s="399">
        <f t="shared" si="505"/>
        <v>0</v>
      </c>
      <c r="BY394" s="412">
        <f t="shared" si="506"/>
        <v>0</v>
      </c>
      <c r="BZ394" s="413">
        <f t="shared" si="507"/>
        <v>0</v>
      </c>
      <c r="CA394" s="398" t="str">
        <f t="shared" si="508"/>
        <v>0</v>
      </c>
      <c r="CB394" s="398" t="str">
        <f t="shared" si="509"/>
        <v>0</v>
      </c>
      <c r="CC394" s="412">
        <f t="shared" si="510"/>
        <v>0</v>
      </c>
      <c r="CD394" s="412" t="str">
        <f t="shared" si="511"/>
        <v>0m0</v>
      </c>
      <c r="CE394" s="399">
        <f t="shared" si="512"/>
        <v>0</v>
      </c>
      <c r="CF394" s="399">
        <f t="shared" si="513"/>
        <v>0</v>
      </c>
      <c r="CG394" s="412">
        <f t="shared" si="514"/>
        <v>0</v>
      </c>
      <c r="CH394" s="413">
        <f t="shared" si="515"/>
        <v>0</v>
      </c>
      <c r="CI394" s="398" t="str">
        <f t="shared" si="516"/>
        <v>0</v>
      </c>
      <c r="CJ394" s="398" t="str">
        <f t="shared" si="517"/>
        <v>0</v>
      </c>
      <c r="CK394" s="412">
        <f t="shared" si="518"/>
        <v>0</v>
      </c>
      <c r="CL394" s="412" t="str">
        <f t="shared" si="519"/>
        <v>0m0</v>
      </c>
      <c r="CM394" s="399">
        <f t="shared" si="520"/>
        <v>0</v>
      </c>
      <c r="CN394" s="399">
        <f t="shared" si="521"/>
        <v>0</v>
      </c>
      <c r="CO394" s="412">
        <f t="shared" si="522"/>
        <v>0</v>
      </c>
      <c r="CP394" s="413">
        <f t="shared" si="523"/>
        <v>0</v>
      </c>
      <c r="CQ394" s="398" t="str">
        <f t="shared" si="524"/>
        <v>0</v>
      </c>
      <c r="CR394" s="398" t="str">
        <f t="shared" si="525"/>
        <v>0</v>
      </c>
      <c r="CS394" s="412">
        <f t="shared" si="526"/>
        <v>0</v>
      </c>
      <c r="CT394" s="412" t="str">
        <f t="shared" si="527"/>
        <v>0m0</v>
      </c>
      <c r="CU394" s="412">
        <f t="shared" si="528"/>
        <v>0</v>
      </c>
      <c r="CV394" s="412">
        <f t="shared" si="529"/>
        <v>0</v>
      </c>
      <c r="CW394" s="412">
        <f t="shared" si="530"/>
        <v>0</v>
      </c>
      <c r="CX394" s="412">
        <f t="shared" si="531"/>
        <v>0</v>
      </c>
      <c r="CY394" s="412">
        <f t="shared" si="532"/>
        <v>0</v>
      </c>
      <c r="CZ394" s="412" t="str">
        <f t="shared" si="533"/>
        <v/>
      </c>
      <c r="DA394" s="412" t="str">
        <f t="shared" si="534"/>
        <v/>
      </c>
      <c r="DB394" s="412" t="str">
        <f t="shared" si="535"/>
        <v/>
      </c>
      <c r="DC394" s="412" t="str">
        <f t="shared" si="536"/>
        <v/>
      </c>
      <c r="DD394" s="412" t="str">
        <f t="shared" si="537"/>
        <v/>
      </c>
      <c r="DE394" s="412"/>
      <c r="DG394" s="412" t="str">
        <f t="shared" si="538"/>
        <v/>
      </c>
      <c r="DH394" s="412" t="str">
        <f t="shared" si="539"/>
        <v/>
      </c>
      <c r="DI394" s="412">
        <f t="shared" si="540"/>
        <v>0</v>
      </c>
      <c r="DJ394" s="412" t="str">
        <f t="shared" si="541"/>
        <v/>
      </c>
      <c r="DK394" s="412" t="str">
        <f t="shared" si="542"/>
        <v/>
      </c>
      <c r="DL394" s="412" t="str">
        <f t="shared" si="543"/>
        <v/>
      </c>
      <c r="DM394" s="412" t="str">
        <f t="shared" si="544"/>
        <v/>
      </c>
      <c r="DN394" s="412" t="str">
        <f t="shared" si="545"/>
        <v/>
      </c>
      <c r="DO394" s="412" t="str">
        <f t="shared" si="546"/>
        <v/>
      </c>
      <c r="DR394" s="494"/>
      <c r="DS394" s="393">
        <f t="shared" si="549"/>
        <v>0</v>
      </c>
      <c r="DT394" s="393">
        <f t="shared" si="547"/>
        <v>0</v>
      </c>
      <c r="DU394" s="411">
        <f t="shared" si="548"/>
        <v>0</v>
      </c>
      <c r="DX394" s="494" t="e">
        <f>IF(BG394&lt;270000,○,"")</f>
        <v>#NAME?</v>
      </c>
    </row>
    <row r="395" spans="1:128" s="411" customFormat="1" ht="18" hidden="1" customHeight="1" thickBot="1">
      <c r="A395" s="145" t="str">
        <f t="shared" si="472"/>
        <v/>
      </c>
      <c r="B395" s="158"/>
      <c r="C395" s="31" t="str">
        <f>IF(B395="","",VLOOKUP(B395,学連登録!$C$2:$G$3000,2,FALSE))</f>
        <v/>
      </c>
      <c r="D395" s="32" t="str">
        <f>IF(B395="","",VLOOKUP(B395,学連登録!$C$2:$G$3000,3,FALSE))</f>
        <v/>
      </c>
      <c r="E395" s="33" t="str">
        <f>IF(B395="","",VLOOKUP(B395,学連登録!$C$2:$G$3000,4,FALSE))</f>
        <v/>
      </c>
      <c r="F395" s="383" t="str">
        <f>IF(B395="","",VLOOKUP(B395,学連登録!$C$2:$I$3000,7,FALSE))</f>
        <v/>
      </c>
      <c r="G395" s="159"/>
      <c r="H395" s="853"/>
      <c r="I395" s="854"/>
      <c r="J395" s="160"/>
      <c r="K395" s="825"/>
      <c r="L395" s="826"/>
      <c r="M395" s="160"/>
      <c r="N395" s="819"/>
      <c r="O395" s="820"/>
      <c r="P395" s="159"/>
      <c r="Q395" s="825"/>
      <c r="R395" s="826"/>
      <c r="S395" s="159"/>
      <c r="T395" s="825"/>
      <c r="U395" s="826"/>
      <c r="V395" s="103" t="str">
        <f>IF(B395="","",VLOOKUP(B395,学連登録!$C$2:$H$3000,6,FALSE))</f>
        <v/>
      </c>
      <c r="W395" s="377"/>
      <c r="X395" s="157"/>
      <c r="Y395" s="118" t="str">
        <f t="shared" si="550"/>
        <v/>
      </c>
      <c r="Z395" s="97" t="str">
        <f>IF(G395="","",VLOOKUP(G395,種目名!$O$5:$T$104,3,0))</f>
        <v/>
      </c>
      <c r="AA395" s="99" t="str">
        <f>IF(J395="","",VLOOKUP(J395,種目名!$O$5:$T$104,3,0))</f>
        <v/>
      </c>
      <c r="AB395" s="119" t="str">
        <f>IF(M395="","",VLOOKUP(M395,種目名!$O$5:$T$104,3,0))</f>
        <v/>
      </c>
      <c r="AC395" s="119" t="str">
        <f>IF(P395="","",VLOOKUP(AF395,種目名!$O$5:$T$104,3,0))</f>
        <v/>
      </c>
      <c r="AD395" s="120" t="str">
        <f>IF(S395="","",VLOOKUP(AI395,種目名!$O$5:$T$104,3,0))</f>
        <v/>
      </c>
      <c r="AE395" s="117">
        <f t="shared" si="551"/>
        <v>0</v>
      </c>
      <c r="AF395" s="157" t="str">
        <f t="shared" si="552"/>
        <v/>
      </c>
      <c r="AG395" s="157" t="str">
        <f t="shared" si="553"/>
        <v/>
      </c>
      <c r="AH395" s="117">
        <f t="shared" si="554"/>
        <v>0</v>
      </c>
      <c r="AI395" s="157" t="str">
        <f t="shared" si="555"/>
        <v/>
      </c>
      <c r="AJ395" s="157" t="str">
        <f t="shared" si="556"/>
        <v/>
      </c>
      <c r="AK395" s="390"/>
      <c r="AL395" s="171">
        <f t="shared" si="473"/>
        <v>0</v>
      </c>
      <c r="AM395" s="399">
        <f t="shared" si="474"/>
        <v>0</v>
      </c>
      <c r="AN395" s="399">
        <f>COUNTIF($B$12:B395,B395)</f>
        <v>0</v>
      </c>
      <c r="AO395" s="399"/>
      <c r="AP395" s="399" t="str">
        <f t="shared" si="475"/>
        <v/>
      </c>
      <c r="AQ395" s="399" t="str">
        <f t="shared" si="476"/>
        <v/>
      </c>
      <c r="AR395" s="399" t="str">
        <f t="shared" si="477"/>
        <v/>
      </c>
      <c r="AS395" s="399" t="str">
        <f t="shared" si="478"/>
        <v/>
      </c>
      <c r="AT395" s="399">
        <f t="shared" si="479"/>
        <v>0</v>
      </c>
      <c r="AU395" s="399" t="str">
        <f t="shared" si="480"/>
        <v/>
      </c>
      <c r="AV395" s="399" t="str">
        <f t="shared" si="481"/>
        <v/>
      </c>
      <c r="AW395" s="399" t="str">
        <f t="shared" si="482"/>
        <v/>
      </c>
      <c r="AX395" s="399" t="str">
        <f t="shared" si="483"/>
        <v/>
      </c>
      <c r="AY395" s="399" t="str">
        <f t="shared" si="484"/>
        <v/>
      </c>
      <c r="AZ395" s="399" t="str">
        <f t="shared" si="485"/>
        <v/>
      </c>
      <c r="BA395" s="399" t="str">
        <f t="shared" si="486"/>
        <v/>
      </c>
      <c r="BB395" s="399" t="str">
        <f t="shared" si="487"/>
        <v/>
      </c>
      <c r="BC395" s="399" t="str">
        <f t="shared" si="488"/>
        <v/>
      </c>
      <c r="BD395" s="403" t="str">
        <f t="shared" si="489"/>
        <v/>
      </c>
      <c r="BE395" s="393">
        <f t="shared" si="490"/>
        <v>0</v>
      </c>
      <c r="BF395" s="157"/>
      <c r="BG395" s="399">
        <f t="shared" si="491"/>
        <v>0</v>
      </c>
      <c r="BH395" s="399">
        <f t="shared" si="492"/>
        <v>0</v>
      </c>
      <c r="BI395" s="412">
        <f t="shared" si="493"/>
        <v>0</v>
      </c>
      <c r="BJ395" s="413">
        <f t="shared" si="469"/>
        <v>0</v>
      </c>
      <c r="BK395" s="398" t="str">
        <f t="shared" si="470"/>
        <v>0</v>
      </c>
      <c r="BL395" s="398" t="str">
        <f t="shared" si="471"/>
        <v>0</v>
      </c>
      <c r="BM395" s="412">
        <f t="shared" si="494"/>
        <v>0</v>
      </c>
      <c r="BN395" s="412" t="str">
        <f t="shared" si="495"/>
        <v>0m0</v>
      </c>
      <c r="BO395" s="399">
        <f t="shared" si="496"/>
        <v>0</v>
      </c>
      <c r="BP395" s="399">
        <f t="shared" si="497"/>
        <v>0</v>
      </c>
      <c r="BQ395" s="412">
        <f t="shared" si="498"/>
        <v>0</v>
      </c>
      <c r="BR395" s="413">
        <f t="shared" si="499"/>
        <v>0</v>
      </c>
      <c r="BS395" s="398" t="str">
        <f t="shared" si="500"/>
        <v>0</v>
      </c>
      <c r="BT395" s="398" t="str">
        <f t="shared" si="501"/>
        <v>0</v>
      </c>
      <c r="BU395" s="412">
        <f t="shared" si="502"/>
        <v>0</v>
      </c>
      <c r="BV395" s="412" t="str">
        <f t="shared" si="503"/>
        <v>0m0</v>
      </c>
      <c r="BW395" s="399">
        <f t="shared" si="504"/>
        <v>0</v>
      </c>
      <c r="BX395" s="399">
        <f t="shared" si="505"/>
        <v>0</v>
      </c>
      <c r="BY395" s="412">
        <f t="shared" si="506"/>
        <v>0</v>
      </c>
      <c r="BZ395" s="413">
        <f t="shared" si="507"/>
        <v>0</v>
      </c>
      <c r="CA395" s="398" t="str">
        <f t="shared" si="508"/>
        <v>0</v>
      </c>
      <c r="CB395" s="398" t="str">
        <f t="shared" si="509"/>
        <v>0</v>
      </c>
      <c r="CC395" s="412">
        <f t="shared" si="510"/>
        <v>0</v>
      </c>
      <c r="CD395" s="412" t="str">
        <f t="shared" si="511"/>
        <v>0m0</v>
      </c>
      <c r="CE395" s="399">
        <f t="shared" si="512"/>
        <v>0</v>
      </c>
      <c r="CF395" s="399">
        <f t="shared" si="513"/>
        <v>0</v>
      </c>
      <c r="CG395" s="412">
        <f t="shared" si="514"/>
        <v>0</v>
      </c>
      <c r="CH395" s="413">
        <f t="shared" si="515"/>
        <v>0</v>
      </c>
      <c r="CI395" s="398" t="str">
        <f t="shared" si="516"/>
        <v>0</v>
      </c>
      <c r="CJ395" s="398" t="str">
        <f t="shared" si="517"/>
        <v>0</v>
      </c>
      <c r="CK395" s="412">
        <f t="shared" si="518"/>
        <v>0</v>
      </c>
      <c r="CL395" s="412" t="str">
        <f t="shared" si="519"/>
        <v>0m0</v>
      </c>
      <c r="CM395" s="399">
        <f t="shared" si="520"/>
        <v>0</v>
      </c>
      <c r="CN395" s="399">
        <f t="shared" si="521"/>
        <v>0</v>
      </c>
      <c r="CO395" s="412">
        <f t="shared" si="522"/>
        <v>0</v>
      </c>
      <c r="CP395" s="413">
        <f t="shared" si="523"/>
        <v>0</v>
      </c>
      <c r="CQ395" s="398" t="str">
        <f t="shared" si="524"/>
        <v>0</v>
      </c>
      <c r="CR395" s="398" t="str">
        <f t="shared" si="525"/>
        <v>0</v>
      </c>
      <c r="CS395" s="412">
        <f t="shared" si="526"/>
        <v>0</v>
      </c>
      <c r="CT395" s="412" t="str">
        <f t="shared" si="527"/>
        <v>0m0</v>
      </c>
      <c r="CU395" s="412">
        <f t="shared" si="528"/>
        <v>0</v>
      </c>
      <c r="CV395" s="412">
        <f t="shared" si="529"/>
        <v>0</v>
      </c>
      <c r="CW395" s="412">
        <f t="shared" si="530"/>
        <v>0</v>
      </c>
      <c r="CX395" s="412">
        <f t="shared" si="531"/>
        <v>0</v>
      </c>
      <c r="CY395" s="412">
        <f t="shared" si="532"/>
        <v>0</v>
      </c>
      <c r="CZ395" s="412" t="str">
        <f t="shared" si="533"/>
        <v/>
      </c>
      <c r="DA395" s="412" t="str">
        <f t="shared" si="534"/>
        <v/>
      </c>
      <c r="DB395" s="412" t="str">
        <f t="shared" si="535"/>
        <v/>
      </c>
      <c r="DC395" s="412" t="str">
        <f t="shared" si="536"/>
        <v/>
      </c>
      <c r="DD395" s="412" t="str">
        <f t="shared" si="537"/>
        <v/>
      </c>
      <c r="DE395" s="412"/>
      <c r="DG395" s="412" t="str">
        <f t="shared" si="538"/>
        <v/>
      </c>
      <c r="DH395" s="412" t="str">
        <f t="shared" si="539"/>
        <v/>
      </c>
      <c r="DI395" s="412">
        <f t="shared" si="540"/>
        <v>0</v>
      </c>
      <c r="DJ395" s="412" t="str">
        <f t="shared" si="541"/>
        <v/>
      </c>
      <c r="DK395" s="412" t="str">
        <f t="shared" si="542"/>
        <v/>
      </c>
      <c r="DL395" s="412" t="str">
        <f t="shared" si="543"/>
        <v/>
      </c>
      <c r="DM395" s="412" t="str">
        <f t="shared" si="544"/>
        <v/>
      </c>
      <c r="DN395" s="412" t="str">
        <f t="shared" si="545"/>
        <v/>
      </c>
      <c r="DO395" s="412" t="str">
        <f t="shared" si="546"/>
        <v/>
      </c>
      <c r="DR395" s="494"/>
      <c r="DS395" s="393">
        <f t="shared" si="549"/>
        <v>0</v>
      </c>
      <c r="DT395" s="393">
        <f t="shared" si="547"/>
        <v>0</v>
      </c>
      <c r="DU395" s="411">
        <f t="shared" si="548"/>
        <v>0</v>
      </c>
      <c r="DX395" s="494" t="e">
        <f>IF(BG395&lt;270000,○,"")</f>
        <v>#NAME?</v>
      </c>
    </row>
    <row r="396" spans="1:128" s="411" customFormat="1" ht="18" hidden="1" customHeight="1" thickBot="1">
      <c r="A396" s="145" t="str">
        <f t="shared" si="472"/>
        <v/>
      </c>
      <c r="B396" s="158"/>
      <c r="C396" s="31" t="str">
        <f>IF(B396="","",VLOOKUP(B396,学連登録!$C$2:$G$3000,2,FALSE))</f>
        <v/>
      </c>
      <c r="D396" s="32" t="str">
        <f>IF(B396="","",VLOOKUP(B396,学連登録!$C$2:$G$3000,3,FALSE))</f>
        <v/>
      </c>
      <c r="E396" s="33" t="str">
        <f>IF(B396="","",VLOOKUP(B396,学連登録!$C$2:$G$3000,4,FALSE))</f>
        <v/>
      </c>
      <c r="F396" s="383" t="str">
        <f>IF(B396="","",VLOOKUP(B396,学連登録!$C$2:$I$3000,7,FALSE))</f>
        <v/>
      </c>
      <c r="G396" s="159"/>
      <c r="H396" s="853"/>
      <c r="I396" s="854"/>
      <c r="J396" s="160"/>
      <c r="K396" s="825"/>
      <c r="L396" s="826"/>
      <c r="M396" s="160"/>
      <c r="N396" s="819"/>
      <c r="O396" s="820"/>
      <c r="P396" s="159"/>
      <c r="Q396" s="825"/>
      <c r="R396" s="826"/>
      <c r="S396" s="159"/>
      <c r="T396" s="825"/>
      <c r="U396" s="826"/>
      <c r="V396" s="103" t="str">
        <f>IF(B396="","",VLOOKUP(B396,学連登録!$C$2:$H$3000,6,FALSE))</f>
        <v/>
      </c>
      <c r="W396" s="377"/>
      <c r="X396" s="157"/>
      <c r="Y396" s="118" t="str">
        <f t="shared" si="550"/>
        <v/>
      </c>
      <c r="Z396" s="97" t="str">
        <f>IF(G396="","",VLOOKUP(G396,種目名!$O$5:$T$104,3,0))</f>
        <v/>
      </c>
      <c r="AA396" s="99" t="str">
        <f>IF(J396="","",VLOOKUP(J396,種目名!$O$5:$T$104,3,0))</f>
        <v/>
      </c>
      <c r="AB396" s="119" t="str">
        <f>IF(M396="","",VLOOKUP(M396,種目名!$O$5:$T$104,3,0))</f>
        <v/>
      </c>
      <c r="AC396" s="119" t="str">
        <f>IF(P396="","",VLOOKUP(AF396,種目名!$O$5:$T$104,3,0))</f>
        <v/>
      </c>
      <c r="AD396" s="120" t="str">
        <f>IF(S396="","",VLOOKUP(AI396,種目名!$O$5:$T$104,3,0))</f>
        <v/>
      </c>
      <c r="AE396" s="117">
        <f t="shared" si="551"/>
        <v>0</v>
      </c>
      <c r="AF396" s="157" t="str">
        <f t="shared" si="552"/>
        <v/>
      </c>
      <c r="AG396" s="157" t="str">
        <f t="shared" si="553"/>
        <v/>
      </c>
      <c r="AH396" s="117">
        <f t="shared" si="554"/>
        <v>0</v>
      </c>
      <c r="AI396" s="157" t="str">
        <f t="shared" si="555"/>
        <v/>
      </c>
      <c r="AJ396" s="157" t="str">
        <f t="shared" si="556"/>
        <v/>
      </c>
      <c r="AK396" s="390"/>
      <c r="AL396" s="171">
        <f t="shared" si="473"/>
        <v>0</v>
      </c>
      <c r="AM396" s="399">
        <f t="shared" si="474"/>
        <v>0</v>
      </c>
      <c r="AN396" s="399">
        <f>COUNTIF($B$12:B396,B396)</f>
        <v>0</v>
      </c>
      <c r="AO396" s="399"/>
      <c r="AP396" s="399" t="str">
        <f t="shared" si="475"/>
        <v/>
      </c>
      <c r="AQ396" s="399" t="str">
        <f t="shared" si="476"/>
        <v/>
      </c>
      <c r="AR396" s="399" t="str">
        <f t="shared" si="477"/>
        <v/>
      </c>
      <c r="AS396" s="399" t="str">
        <f t="shared" si="478"/>
        <v/>
      </c>
      <c r="AT396" s="399">
        <f t="shared" si="479"/>
        <v>0</v>
      </c>
      <c r="AU396" s="399" t="str">
        <f t="shared" si="480"/>
        <v/>
      </c>
      <c r="AV396" s="399" t="str">
        <f t="shared" si="481"/>
        <v/>
      </c>
      <c r="AW396" s="399" t="str">
        <f t="shared" si="482"/>
        <v/>
      </c>
      <c r="AX396" s="399" t="str">
        <f t="shared" si="483"/>
        <v/>
      </c>
      <c r="AY396" s="399" t="str">
        <f t="shared" si="484"/>
        <v/>
      </c>
      <c r="AZ396" s="399" t="str">
        <f t="shared" si="485"/>
        <v/>
      </c>
      <c r="BA396" s="399" t="str">
        <f t="shared" si="486"/>
        <v/>
      </c>
      <c r="BB396" s="399" t="str">
        <f t="shared" si="487"/>
        <v/>
      </c>
      <c r="BC396" s="399" t="str">
        <f t="shared" si="488"/>
        <v/>
      </c>
      <c r="BD396" s="403" t="str">
        <f t="shared" si="489"/>
        <v/>
      </c>
      <c r="BE396" s="393">
        <f t="shared" si="490"/>
        <v>0</v>
      </c>
      <c r="BF396" s="157"/>
      <c r="BG396" s="399">
        <f t="shared" si="491"/>
        <v>0</v>
      </c>
      <c r="BH396" s="399">
        <f t="shared" si="492"/>
        <v>0</v>
      </c>
      <c r="BI396" s="412">
        <f t="shared" si="493"/>
        <v>0</v>
      </c>
      <c r="BJ396" s="413">
        <f t="shared" ref="BJ396:BJ459" si="557">INT(BI396/10000)</f>
        <v>0</v>
      </c>
      <c r="BK396" s="398" t="str">
        <f t="shared" ref="BK396:BK459" si="558">RIGHT(INT(BI396/100),2)</f>
        <v>0</v>
      </c>
      <c r="BL396" s="398" t="str">
        <f t="shared" ref="BL396:BL459" si="559">RIGHT(INT(BI396/1),2)</f>
        <v>0</v>
      </c>
      <c r="BM396" s="412">
        <f t="shared" si="494"/>
        <v>0</v>
      </c>
      <c r="BN396" s="412" t="str">
        <f t="shared" si="495"/>
        <v>0m0</v>
      </c>
      <c r="BO396" s="399">
        <f t="shared" si="496"/>
        <v>0</v>
      </c>
      <c r="BP396" s="399">
        <f t="shared" si="497"/>
        <v>0</v>
      </c>
      <c r="BQ396" s="412">
        <f t="shared" si="498"/>
        <v>0</v>
      </c>
      <c r="BR396" s="413">
        <f t="shared" si="499"/>
        <v>0</v>
      </c>
      <c r="BS396" s="398" t="str">
        <f t="shared" si="500"/>
        <v>0</v>
      </c>
      <c r="BT396" s="398" t="str">
        <f t="shared" si="501"/>
        <v>0</v>
      </c>
      <c r="BU396" s="412">
        <f t="shared" si="502"/>
        <v>0</v>
      </c>
      <c r="BV396" s="412" t="str">
        <f t="shared" si="503"/>
        <v>0m0</v>
      </c>
      <c r="BW396" s="399">
        <f t="shared" si="504"/>
        <v>0</v>
      </c>
      <c r="BX396" s="399">
        <f t="shared" si="505"/>
        <v>0</v>
      </c>
      <c r="BY396" s="412">
        <f t="shared" si="506"/>
        <v>0</v>
      </c>
      <c r="BZ396" s="413">
        <f t="shared" si="507"/>
        <v>0</v>
      </c>
      <c r="CA396" s="398" t="str">
        <f t="shared" si="508"/>
        <v>0</v>
      </c>
      <c r="CB396" s="398" t="str">
        <f t="shared" si="509"/>
        <v>0</v>
      </c>
      <c r="CC396" s="412">
        <f t="shared" si="510"/>
        <v>0</v>
      </c>
      <c r="CD396" s="412" t="str">
        <f t="shared" si="511"/>
        <v>0m0</v>
      </c>
      <c r="CE396" s="399">
        <f t="shared" si="512"/>
        <v>0</v>
      </c>
      <c r="CF396" s="399">
        <f t="shared" si="513"/>
        <v>0</v>
      </c>
      <c r="CG396" s="412">
        <f t="shared" si="514"/>
        <v>0</v>
      </c>
      <c r="CH396" s="413">
        <f t="shared" si="515"/>
        <v>0</v>
      </c>
      <c r="CI396" s="398" t="str">
        <f t="shared" si="516"/>
        <v>0</v>
      </c>
      <c r="CJ396" s="398" t="str">
        <f t="shared" si="517"/>
        <v>0</v>
      </c>
      <c r="CK396" s="412">
        <f t="shared" si="518"/>
        <v>0</v>
      </c>
      <c r="CL396" s="412" t="str">
        <f t="shared" si="519"/>
        <v>0m0</v>
      </c>
      <c r="CM396" s="399">
        <f t="shared" si="520"/>
        <v>0</v>
      </c>
      <c r="CN396" s="399">
        <f t="shared" si="521"/>
        <v>0</v>
      </c>
      <c r="CO396" s="412">
        <f t="shared" si="522"/>
        <v>0</v>
      </c>
      <c r="CP396" s="413">
        <f t="shared" si="523"/>
        <v>0</v>
      </c>
      <c r="CQ396" s="398" t="str">
        <f t="shared" si="524"/>
        <v>0</v>
      </c>
      <c r="CR396" s="398" t="str">
        <f t="shared" si="525"/>
        <v>0</v>
      </c>
      <c r="CS396" s="412">
        <f t="shared" si="526"/>
        <v>0</v>
      </c>
      <c r="CT396" s="412" t="str">
        <f t="shared" si="527"/>
        <v>0m0</v>
      </c>
      <c r="CU396" s="412">
        <f t="shared" si="528"/>
        <v>0</v>
      </c>
      <c r="CV396" s="412">
        <f t="shared" si="529"/>
        <v>0</v>
      </c>
      <c r="CW396" s="412">
        <f t="shared" si="530"/>
        <v>0</v>
      </c>
      <c r="CX396" s="412">
        <f t="shared" si="531"/>
        <v>0</v>
      </c>
      <c r="CY396" s="412">
        <f t="shared" si="532"/>
        <v>0</v>
      </c>
      <c r="CZ396" s="412" t="str">
        <f t="shared" si="533"/>
        <v/>
      </c>
      <c r="DA396" s="412" t="str">
        <f t="shared" si="534"/>
        <v/>
      </c>
      <c r="DB396" s="412" t="str">
        <f t="shared" si="535"/>
        <v/>
      </c>
      <c r="DC396" s="412" t="str">
        <f t="shared" si="536"/>
        <v/>
      </c>
      <c r="DD396" s="412" t="str">
        <f t="shared" si="537"/>
        <v/>
      </c>
      <c r="DE396" s="412"/>
      <c r="DG396" s="412" t="str">
        <f t="shared" si="538"/>
        <v/>
      </c>
      <c r="DH396" s="412" t="str">
        <f t="shared" si="539"/>
        <v/>
      </c>
      <c r="DI396" s="412">
        <f t="shared" si="540"/>
        <v>0</v>
      </c>
      <c r="DJ396" s="412" t="str">
        <f t="shared" si="541"/>
        <v/>
      </c>
      <c r="DK396" s="412" t="str">
        <f t="shared" si="542"/>
        <v/>
      </c>
      <c r="DL396" s="412" t="str">
        <f t="shared" si="543"/>
        <v/>
      </c>
      <c r="DM396" s="412" t="str">
        <f t="shared" si="544"/>
        <v/>
      </c>
      <c r="DN396" s="412" t="str">
        <f t="shared" si="545"/>
        <v/>
      </c>
      <c r="DO396" s="412" t="str">
        <f t="shared" si="546"/>
        <v/>
      </c>
      <c r="DR396" s="494"/>
      <c r="DS396" s="393">
        <f t="shared" si="549"/>
        <v>0</v>
      </c>
      <c r="DT396" s="393">
        <f t="shared" si="547"/>
        <v>0</v>
      </c>
      <c r="DU396" s="411">
        <f t="shared" si="548"/>
        <v>0</v>
      </c>
      <c r="DX396" s="494" t="e">
        <f>IF(BG396&lt;270000,○,"")</f>
        <v>#NAME?</v>
      </c>
    </row>
    <row r="397" spans="1:128" s="411" customFormat="1" ht="18" hidden="1" customHeight="1" thickBot="1">
      <c r="A397" s="145" t="str">
        <f t="shared" ref="A397:A460" si="560">IF(C397="","",A396+1)</f>
        <v/>
      </c>
      <c r="B397" s="158"/>
      <c r="C397" s="31" t="str">
        <f>IF(B397="","",VLOOKUP(B397,学連登録!$C$2:$G$3000,2,FALSE))</f>
        <v/>
      </c>
      <c r="D397" s="32" t="str">
        <f>IF(B397="","",VLOOKUP(B397,学連登録!$C$2:$G$3000,3,FALSE))</f>
        <v/>
      </c>
      <c r="E397" s="33" t="str">
        <f>IF(B397="","",VLOOKUP(B397,学連登録!$C$2:$G$3000,4,FALSE))</f>
        <v/>
      </c>
      <c r="F397" s="383" t="str">
        <f>IF(B397="","",VLOOKUP(B397,学連登録!$C$2:$I$3000,7,FALSE))</f>
        <v/>
      </c>
      <c r="G397" s="159"/>
      <c r="H397" s="853"/>
      <c r="I397" s="854"/>
      <c r="J397" s="160"/>
      <c r="K397" s="825"/>
      <c r="L397" s="826"/>
      <c r="M397" s="160"/>
      <c r="N397" s="819"/>
      <c r="O397" s="820"/>
      <c r="P397" s="159"/>
      <c r="Q397" s="825"/>
      <c r="R397" s="826"/>
      <c r="S397" s="159"/>
      <c r="T397" s="825"/>
      <c r="U397" s="826"/>
      <c r="V397" s="103" t="str">
        <f>IF(B397="","",VLOOKUP(B397,学連登録!$C$2:$H$3000,6,FALSE))</f>
        <v/>
      </c>
      <c r="W397" s="377"/>
      <c r="X397" s="157"/>
      <c r="Y397" s="118" t="str">
        <f t="shared" si="550"/>
        <v/>
      </c>
      <c r="Z397" s="97" t="str">
        <f>IF(G397="","",VLOOKUP(G397,種目名!$O$5:$T$104,3,0))</f>
        <v/>
      </c>
      <c r="AA397" s="99" t="str">
        <f>IF(J397="","",VLOOKUP(J397,種目名!$O$5:$T$104,3,0))</f>
        <v/>
      </c>
      <c r="AB397" s="119" t="str">
        <f>IF(M397="","",VLOOKUP(M397,種目名!$O$5:$T$104,3,0))</f>
        <v/>
      </c>
      <c r="AC397" s="119" t="str">
        <f>IF(P397="","",VLOOKUP(AF397,種目名!$O$5:$T$104,3,0))</f>
        <v/>
      </c>
      <c r="AD397" s="120" t="str">
        <f>IF(S397="","",VLOOKUP(AI397,種目名!$O$5:$T$104,3,0))</f>
        <v/>
      </c>
      <c r="AE397" s="117">
        <f t="shared" si="551"/>
        <v>0</v>
      </c>
      <c r="AF397" s="157" t="str">
        <f t="shared" si="552"/>
        <v/>
      </c>
      <c r="AG397" s="157" t="str">
        <f t="shared" si="553"/>
        <v/>
      </c>
      <c r="AH397" s="117">
        <f t="shared" si="554"/>
        <v>0</v>
      </c>
      <c r="AI397" s="157" t="str">
        <f t="shared" si="555"/>
        <v/>
      </c>
      <c r="AJ397" s="157" t="str">
        <f t="shared" si="556"/>
        <v/>
      </c>
      <c r="AK397" s="390"/>
      <c r="AL397" s="171">
        <f t="shared" ref="AL397:AL460" si="561">IF(B397&gt;2000,1,0)</f>
        <v>0</v>
      </c>
      <c r="AM397" s="399">
        <f t="shared" ref="AM397:AM460" si="562">IF(B397="",0,IF(F397=$P$3,0,1))</f>
        <v>0</v>
      </c>
      <c r="AN397" s="399">
        <f>COUNTIF($B$12:B397,B397)</f>
        <v>0</v>
      </c>
      <c r="AO397" s="399"/>
      <c r="AP397" s="399" t="str">
        <f t="shared" ref="AP397:AP460" si="563">IF($B397="","",IF(C397="",1,0))</f>
        <v/>
      </c>
      <c r="AQ397" s="399" t="str">
        <f t="shared" ref="AQ397:AQ460" si="564">IF($B397="","",IF(D397="",1,0))</f>
        <v/>
      </c>
      <c r="AR397" s="399" t="str">
        <f t="shared" ref="AR397:AR460" si="565">IF($B397="","",IF(E397="",1,0))</f>
        <v/>
      </c>
      <c r="AS397" s="399" t="str">
        <f t="shared" ref="AS397:AS460" si="566">IF($B397="","",IF(F397="",1,0))</f>
        <v/>
      </c>
      <c r="AT397" s="399">
        <f t="shared" ref="AT397:AT460" si="567">IF(ISNA(OR(AO397:AS397)),1,SUM(AO397:AS397))</f>
        <v>0</v>
      </c>
      <c r="AU397" s="399" t="str">
        <f t="shared" ref="AU397:AU460" si="568">IF($B397="","",IF(G397="","",$B397&amp;"-"&amp;Z397))</f>
        <v/>
      </c>
      <c r="AV397" s="399" t="str">
        <f t="shared" ref="AV397:AV460" si="569">IF($B397="","",IF(J397="","",$B397&amp;"-"&amp;AA397))</f>
        <v/>
      </c>
      <c r="AW397" s="399" t="str">
        <f t="shared" ref="AW397:AW460" si="570">IF($B397="","",IF(M397="","",$B397&amp;"-"&amp;AB397))</f>
        <v/>
      </c>
      <c r="AX397" s="399" t="str">
        <f t="shared" ref="AX397:AX460" si="571">IF($B397="","",IF(P397="","",$B397&amp;"-"&amp;AC397))</f>
        <v/>
      </c>
      <c r="AY397" s="399" t="str">
        <f t="shared" ref="AY397:AY460" si="572">IF($B397="","",IF(S397="","",$B397&amp;"-"&amp;AD397))</f>
        <v/>
      </c>
      <c r="AZ397" s="399" t="str">
        <f t="shared" ref="AZ397:AZ460" si="573">IF(AU397="","",COUNTIF($AU$12:$AY$520,AU397))</f>
        <v/>
      </c>
      <c r="BA397" s="399" t="str">
        <f t="shared" ref="BA397:BA460" si="574">IF(AV397="","",COUNTIF($AU$12:$AY$520,AV397))</f>
        <v/>
      </c>
      <c r="BB397" s="399" t="str">
        <f t="shared" ref="BB397:BB460" si="575">IF(AW397="","",COUNTIF($AU$12:$AY$520,AW397))</f>
        <v/>
      </c>
      <c r="BC397" s="399" t="str">
        <f t="shared" ref="BC397:BC460" si="576">IF(AX397="","",COUNTIF($AU$12:$AY$520,AX397))</f>
        <v/>
      </c>
      <c r="BD397" s="403" t="str">
        <f t="shared" ref="BD397:BD460" si="577">IF(AY397="","",COUNTIF($AU$12:$AY$520,AY397))</f>
        <v/>
      </c>
      <c r="BE397" s="393">
        <f t="shared" ref="BE397:BE460" si="578">IF(MAX(AZ397:BD397)&gt;1,1,0)</f>
        <v>0</v>
      </c>
      <c r="BF397" s="157"/>
      <c r="BG397" s="399">
        <f t="shared" ref="BG397:BG460" si="579">IF(H397="",0,VALUE(SUBSTITUTE(H397,".","")))</f>
        <v>0</v>
      </c>
      <c r="BH397" s="399">
        <f t="shared" ref="BH397:BH460" si="580">IF(H397="",0,SUBSTITUTE(H397,"m",""))</f>
        <v>0</v>
      </c>
      <c r="BI397" s="412">
        <f t="shared" ref="BI397:BI460" si="581">VALUE(IF(COUNTIF(H397,"*.*")&gt;0,BG397,BH397))</f>
        <v>0</v>
      </c>
      <c r="BJ397" s="413">
        <f t="shared" si="557"/>
        <v>0</v>
      </c>
      <c r="BK397" s="398" t="str">
        <f t="shared" si="558"/>
        <v>0</v>
      </c>
      <c r="BL397" s="398" t="str">
        <f t="shared" si="559"/>
        <v>0</v>
      </c>
      <c r="BM397" s="412">
        <f t="shared" ref="BM397:BM460" si="582">IF(COUNTIF(H397,"*m*")&gt;0,"",IF(VALUE(BK397)&lt;60,0,1))</f>
        <v>0</v>
      </c>
      <c r="BN397" s="412" t="str">
        <f t="shared" ref="BN397:BN460" si="583">BK397&amp;"m"&amp;BL397</f>
        <v>0m0</v>
      </c>
      <c r="BO397" s="399">
        <f t="shared" ref="BO397:BO460" si="584">IF(K397="",0,VALUE(SUBSTITUTE(K397,".","")))</f>
        <v>0</v>
      </c>
      <c r="BP397" s="399">
        <f t="shared" ref="BP397:BP460" si="585">IF(K397="",0,SUBSTITUTE(K397,"m",""))</f>
        <v>0</v>
      </c>
      <c r="BQ397" s="412">
        <f t="shared" ref="BQ397:BQ460" si="586">VALUE(IF(COUNTIF(K397,"*.*")&gt;0,BO397,BP397))</f>
        <v>0</v>
      </c>
      <c r="BR397" s="413">
        <f t="shared" ref="BR397:BR460" si="587">INT(BQ397/10000)</f>
        <v>0</v>
      </c>
      <c r="BS397" s="398" t="str">
        <f t="shared" ref="BS397:BS460" si="588">RIGHT(INT(BQ397/100),2)</f>
        <v>0</v>
      </c>
      <c r="BT397" s="398" t="str">
        <f t="shared" ref="BT397:BT460" si="589">RIGHT(INT(BQ397/1),2)</f>
        <v>0</v>
      </c>
      <c r="BU397" s="412">
        <f t="shared" ref="BU397:BU460" si="590">IF(COUNTIF(K397,"*m*")&gt;0,"",IF(VALUE(BS397)&lt;60,0,1))</f>
        <v>0</v>
      </c>
      <c r="BV397" s="412" t="str">
        <f t="shared" ref="BV397:BV460" si="591">BS397&amp;"m"&amp;BT397</f>
        <v>0m0</v>
      </c>
      <c r="BW397" s="399">
        <f t="shared" ref="BW397:BW460" si="592">IF(N397="",0,VALUE(SUBSTITUTE(N397,".","")))</f>
        <v>0</v>
      </c>
      <c r="BX397" s="399">
        <f t="shared" ref="BX397:BX460" si="593">IF(N397="",0,SUBSTITUTE(N397,"m",""))</f>
        <v>0</v>
      </c>
      <c r="BY397" s="412">
        <f t="shared" ref="BY397:BY460" si="594">VALUE(IF(COUNTIF(N397,"*.*")&gt;0,BW397,BX397))</f>
        <v>0</v>
      </c>
      <c r="BZ397" s="413">
        <f t="shared" ref="BZ397:BZ460" si="595">INT(BY397/10000)</f>
        <v>0</v>
      </c>
      <c r="CA397" s="398" t="str">
        <f t="shared" ref="CA397:CA460" si="596">RIGHT(INT(BY397/100),2)</f>
        <v>0</v>
      </c>
      <c r="CB397" s="398" t="str">
        <f t="shared" ref="CB397:CB460" si="597">RIGHT(INT(BY397/1),2)</f>
        <v>0</v>
      </c>
      <c r="CC397" s="412">
        <f t="shared" ref="CC397:CC460" si="598">IF(COUNTIF(N397,"*m*")&gt;0,"",IF(VALUE(CA397)&lt;60,0,1))</f>
        <v>0</v>
      </c>
      <c r="CD397" s="412" t="str">
        <f t="shared" ref="CD397:CD460" si="599">CA397&amp;"m"&amp;CB397</f>
        <v>0m0</v>
      </c>
      <c r="CE397" s="399">
        <f t="shared" ref="CE397:CE460" si="600">IF(Q397="",0,VALUE(SUBSTITUTE(Q397,".","")))</f>
        <v>0</v>
      </c>
      <c r="CF397" s="399">
        <f t="shared" ref="CF397:CF460" si="601">IF(Q397="",0,SUBSTITUTE(Q397,"m",""))</f>
        <v>0</v>
      </c>
      <c r="CG397" s="412">
        <f t="shared" ref="CG397:CG460" si="602">VALUE(IF(COUNTIF(Q397,"*.*")&gt;0,CE397,CF397))</f>
        <v>0</v>
      </c>
      <c r="CH397" s="413">
        <f t="shared" ref="CH397:CH460" si="603">INT(CG397/10000)</f>
        <v>0</v>
      </c>
      <c r="CI397" s="398" t="str">
        <f t="shared" ref="CI397:CI460" si="604">RIGHT(INT(CG397/100),2)</f>
        <v>0</v>
      </c>
      <c r="CJ397" s="398" t="str">
        <f t="shared" ref="CJ397:CJ460" si="605">RIGHT(INT(CG397/1),2)</f>
        <v>0</v>
      </c>
      <c r="CK397" s="412">
        <f t="shared" ref="CK397:CK460" si="606">IF(COUNTIF(Q397,"*m*")&gt;0,"",IF(VALUE(CI397)&lt;60,0,1))</f>
        <v>0</v>
      </c>
      <c r="CL397" s="412" t="str">
        <f t="shared" ref="CL397:CL460" si="607">CI397&amp;"m"&amp;CJ397</f>
        <v>0m0</v>
      </c>
      <c r="CM397" s="399">
        <f t="shared" ref="CM397:CM460" si="608">IF(T397="",0,VALUE(SUBSTITUTE(T397,".","")))</f>
        <v>0</v>
      </c>
      <c r="CN397" s="399">
        <f t="shared" ref="CN397:CN460" si="609">IF(T397="",0,SUBSTITUTE(T397,"m",""))</f>
        <v>0</v>
      </c>
      <c r="CO397" s="412">
        <f t="shared" ref="CO397:CO460" si="610">VALUE(IF(COUNTIF(T397,"*.*")&gt;0,CM397,CN397))</f>
        <v>0</v>
      </c>
      <c r="CP397" s="413">
        <f t="shared" ref="CP397:CP460" si="611">INT(CO397/10000)</f>
        <v>0</v>
      </c>
      <c r="CQ397" s="398" t="str">
        <f t="shared" ref="CQ397:CQ460" si="612">RIGHT(INT(CO397/100),2)</f>
        <v>0</v>
      </c>
      <c r="CR397" s="398" t="str">
        <f t="shared" ref="CR397:CR460" si="613">RIGHT(INT(CO397/1),2)</f>
        <v>0</v>
      </c>
      <c r="CS397" s="412">
        <f t="shared" ref="CS397:CS460" si="614">IF(COUNTIF(T397,"*m*")&gt;0,"",IF(VALUE(CQ397)&lt;60,0,1))</f>
        <v>0</v>
      </c>
      <c r="CT397" s="412" t="str">
        <f t="shared" ref="CT397:CT460" si="615">CQ397&amp;"m"&amp;CR397</f>
        <v>0m0</v>
      </c>
      <c r="CU397" s="412">
        <f t="shared" ref="CU397:CU460" si="616">IF(AND($D397="",H397&gt;0),1,0)</f>
        <v>0</v>
      </c>
      <c r="CV397" s="412">
        <f t="shared" ref="CV397:CV460" si="617">IF(AND($D397="",J397&gt;0),1,IF(AND($D397="",K397&gt;0),1,0))</f>
        <v>0</v>
      </c>
      <c r="CW397" s="412">
        <f t="shared" ref="CW397:CW460" si="618">IF(AND($D397="",M397&gt;0),1,IF(AND($D397="",N397&gt;0),1,0))</f>
        <v>0</v>
      </c>
      <c r="CX397" s="412">
        <f t="shared" ref="CX397:CX460" si="619">IF(AND($D397="",P397&gt;0),1,IF(AND($D397="",Q397&gt;0),1,0))</f>
        <v>0</v>
      </c>
      <c r="CY397" s="412">
        <f t="shared" ref="CY397:CY460" si="620">IF(AND($D397="",S397&gt;0),1,IF(AND($D397="",T397&gt;0),1,0))</f>
        <v>0</v>
      </c>
      <c r="CZ397" s="412" t="str">
        <f t="shared" ref="CZ397:CZ460" si="621">IF(AND(G397="",H397&gt;0),1,"")</f>
        <v/>
      </c>
      <c r="DA397" s="412" t="str">
        <f t="shared" ref="DA397:DA460" si="622">IF(AND(J397="",K397&gt;0),1,"")</f>
        <v/>
      </c>
      <c r="DB397" s="412" t="str">
        <f t="shared" ref="DB397:DB460" si="623">IF(AND(M397="",N397&gt;0),1,"")</f>
        <v/>
      </c>
      <c r="DC397" s="412" t="str">
        <f t="shared" ref="DC397:DC460" si="624">IF(AND(P397="",Q397&gt;0),1,"")</f>
        <v/>
      </c>
      <c r="DD397" s="412" t="str">
        <f t="shared" ref="DD397:DD460" si="625">IF(AND(S397="",T397&gt;0),1,"")</f>
        <v/>
      </c>
      <c r="DE397" s="412"/>
      <c r="DG397" s="412" t="str">
        <f t="shared" ref="DG397:DG460" si="626">IF(B397="","",VALUE(Q397))</f>
        <v/>
      </c>
      <c r="DH397" s="412" t="str">
        <f t="shared" ref="DH397:DH460" si="627">IF(B397="","",VALUE(T397))</f>
        <v/>
      </c>
      <c r="DI397" s="412">
        <f t="shared" ref="DI397:DI460" si="628">IF(AND(B397&gt;0,COUNTA(G397:U397)=0),1,0)</f>
        <v>0</v>
      </c>
      <c r="DJ397" s="412" t="str">
        <f t="shared" ref="DJ397:DJ460" si="629">IF(AND(COUNTIF(G397,"*m*")&gt;0,COUNTIF(H397,"*m*")&gt;0),1,"")</f>
        <v/>
      </c>
      <c r="DK397" s="412" t="str">
        <f t="shared" ref="DK397:DK460" si="630">IF(AND(COUNTIF(J397,"*m*")&gt;0,COUNTIF(K397,"*m*")&gt;0),1,"")</f>
        <v/>
      </c>
      <c r="DL397" s="412" t="str">
        <f t="shared" ref="DL397:DL460" si="631">IF(AND(COUNTIF(M397,"*m*")&gt;0,COUNTIF(N397,"*m*")&gt;0),1,"")</f>
        <v/>
      </c>
      <c r="DM397" s="412" t="str">
        <f t="shared" ref="DM397:DM460" si="632">IF(AND(COUNTIF(G397,"*跳*")&gt;0,COUNTIF(H397,"*.*")&gt;0),1,IF(AND(COUNTIF(G397,"*投*")&gt;0,COUNTIF(H397,"*.*")&gt;0),1,""))</f>
        <v/>
      </c>
      <c r="DN397" s="412" t="str">
        <f t="shared" ref="DN397:DN460" si="633">IF(AND(COUNTIF(J397,"*跳*")&gt;0,COUNTIF(K397,"*.*")&gt;0),1,IF(AND(COUNTIF(J397,"*投*")&gt;0,COUNTIF(K397,"*.*")&gt;0),1,""))</f>
        <v/>
      </c>
      <c r="DO397" s="412" t="str">
        <f t="shared" ref="DO397:DO460" si="634">IF(AND(COUNTIF(M397,"*跳*")&gt;0,COUNTIF(N397,"*.*")&gt;0),1,IF(AND(COUNTIF(M397,"*投*")&gt;0,COUNTIF(N397,"*.*")&gt;0),1,""))</f>
        <v/>
      </c>
      <c r="DR397" s="494"/>
      <c r="DS397" s="393">
        <f t="shared" si="549"/>
        <v>0</v>
      </c>
      <c r="DT397" s="393">
        <f t="shared" ref="DT397:DT460" si="635">IF($M397="",0,IF($O397="",1,0))</f>
        <v>0</v>
      </c>
      <c r="DU397" s="411">
        <f t="shared" ref="DU397:DU460" si="636">IF(AND(DQ397="",DR397=""),0,IF(H397="",1,0))</f>
        <v>0</v>
      </c>
      <c r="DX397" s="494" t="e">
        <f>IF(BG397&lt;270000,○,"")</f>
        <v>#NAME?</v>
      </c>
    </row>
    <row r="398" spans="1:128" s="411" customFormat="1" ht="18" hidden="1" customHeight="1" thickBot="1">
      <c r="A398" s="145" t="str">
        <f t="shared" si="560"/>
        <v/>
      </c>
      <c r="B398" s="158"/>
      <c r="C398" s="31" t="str">
        <f>IF(B398="","",VLOOKUP(B398,学連登録!$C$2:$G$3000,2,FALSE))</f>
        <v/>
      </c>
      <c r="D398" s="32" t="str">
        <f>IF(B398="","",VLOOKUP(B398,学連登録!$C$2:$G$3000,3,FALSE))</f>
        <v/>
      </c>
      <c r="E398" s="33" t="str">
        <f>IF(B398="","",VLOOKUP(B398,学連登録!$C$2:$G$3000,4,FALSE))</f>
        <v/>
      </c>
      <c r="F398" s="383" t="str">
        <f>IF(B398="","",VLOOKUP(B398,学連登録!$C$2:$I$3000,7,FALSE))</f>
        <v/>
      </c>
      <c r="G398" s="159"/>
      <c r="H398" s="853"/>
      <c r="I398" s="854"/>
      <c r="J398" s="160"/>
      <c r="K398" s="825"/>
      <c r="L398" s="826"/>
      <c r="M398" s="160"/>
      <c r="N398" s="819"/>
      <c r="O398" s="820"/>
      <c r="P398" s="159"/>
      <c r="Q398" s="825"/>
      <c r="R398" s="826"/>
      <c r="S398" s="159"/>
      <c r="T398" s="825"/>
      <c r="U398" s="826"/>
      <c r="V398" s="103" t="str">
        <f>IF(B398="","",VLOOKUP(B398,学連登録!$C$2:$H$3000,6,FALSE))</f>
        <v/>
      </c>
      <c r="W398" s="377"/>
      <c r="X398" s="157"/>
      <c r="Y398" s="118" t="str">
        <f t="shared" si="550"/>
        <v/>
      </c>
      <c r="Z398" s="97" t="str">
        <f>IF(G398="","",VLOOKUP(G398,種目名!$O$5:$T$104,3,0))</f>
        <v/>
      </c>
      <c r="AA398" s="99" t="str">
        <f>IF(J398="","",VLOOKUP(J398,種目名!$O$5:$T$104,3,0))</f>
        <v/>
      </c>
      <c r="AB398" s="119" t="str">
        <f>IF(M398="","",VLOOKUP(M398,種目名!$O$5:$T$104,3,0))</f>
        <v/>
      </c>
      <c r="AC398" s="119" t="str">
        <f>IF(P398="","",VLOOKUP(AF398,種目名!$O$5:$T$104,3,0))</f>
        <v/>
      </c>
      <c r="AD398" s="120" t="str">
        <f>IF(S398="","",VLOOKUP(AI398,種目名!$O$5:$T$104,3,0))</f>
        <v/>
      </c>
      <c r="AE398" s="117">
        <f t="shared" si="551"/>
        <v>0</v>
      </c>
      <c r="AF398" s="157" t="str">
        <f t="shared" si="552"/>
        <v/>
      </c>
      <c r="AG398" s="157" t="str">
        <f t="shared" si="553"/>
        <v/>
      </c>
      <c r="AH398" s="117">
        <f t="shared" si="554"/>
        <v>0</v>
      </c>
      <c r="AI398" s="157" t="str">
        <f t="shared" si="555"/>
        <v/>
      </c>
      <c r="AJ398" s="157" t="str">
        <f t="shared" si="556"/>
        <v/>
      </c>
      <c r="AK398" s="390"/>
      <c r="AL398" s="171">
        <f t="shared" si="561"/>
        <v>0</v>
      </c>
      <c r="AM398" s="399">
        <f t="shared" si="562"/>
        <v>0</v>
      </c>
      <c r="AN398" s="399">
        <f>COUNTIF($B$12:B398,B398)</f>
        <v>0</v>
      </c>
      <c r="AO398" s="399"/>
      <c r="AP398" s="399" t="str">
        <f t="shared" si="563"/>
        <v/>
      </c>
      <c r="AQ398" s="399" t="str">
        <f t="shared" si="564"/>
        <v/>
      </c>
      <c r="AR398" s="399" t="str">
        <f t="shared" si="565"/>
        <v/>
      </c>
      <c r="AS398" s="399" t="str">
        <f t="shared" si="566"/>
        <v/>
      </c>
      <c r="AT398" s="399">
        <f t="shared" si="567"/>
        <v>0</v>
      </c>
      <c r="AU398" s="399" t="str">
        <f t="shared" si="568"/>
        <v/>
      </c>
      <c r="AV398" s="399" t="str">
        <f t="shared" si="569"/>
        <v/>
      </c>
      <c r="AW398" s="399" t="str">
        <f t="shared" si="570"/>
        <v/>
      </c>
      <c r="AX398" s="399" t="str">
        <f t="shared" si="571"/>
        <v/>
      </c>
      <c r="AY398" s="399" t="str">
        <f t="shared" si="572"/>
        <v/>
      </c>
      <c r="AZ398" s="399" t="str">
        <f t="shared" si="573"/>
        <v/>
      </c>
      <c r="BA398" s="399" t="str">
        <f t="shared" si="574"/>
        <v/>
      </c>
      <c r="BB398" s="399" t="str">
        <f t="shared" si="575"/>
        <v/>
      </c>
      <c r="BC398" s="399" t="str">
        <f t="shared" si="576"/>
        <v/>
      </c>
      <c r="BD398" s="403" t="str">
        <f t="shared" si="577"/>
        <v/>
      </c>
      <c r="BE398" s="393">
        <f t="shared" si="578"/>
        <v>0</v>
      </c>
      <c r="BF398" s="157"/>
      <c r="BG398" s="399">
        <f t="shared" si="579"/>
        <v>0</v>
      </c>
      <c r="BH398" s="399">
        <f t="shared" si="580"/>
        <v>0</v>
      </c>
      <c r="BI398" s="412">
        <f t="shared" si="581"/>
        <v>0</v>
      </c>
      <c r="BJ398" s="413">
        <f t="shared" si="557"/>
        <v>0</v>
      </c>
      <c r="BK398" s="398" t="str">
        <f t="shared" si="558"/>
        <v>0</v>
      </c>
      <c r="BL398" s="398" t="str">
        <f t="shared" si="559"/>
        <v>0</v>
      </c>
      <c r="BM398" s="412">
        <f t="shared" si="582"/>
        <v>0</v>
      </c>
      <c r="BN398" s="412" t="str">
        <f t="shared" si="583"/>
        <v>0m0</v>
      </c>
      <c r="BO398" s="399">
        <f t="shared" si="584"/>
        <v>0</v>
      </c>
      <c r="BP398" s="399">
        <f t="shared" si="585"/>
        <v>0</v>
      </c>
      <c r="BQ398" s="412">
        <f t="shared" si="586"/>
        <v>0</v>
      </c>
      <c r="BR398" s="413">
        <f t="shared" si="587"/>
        <v>0</v>
      </c>
      <c r="BS398" s="398" t="str">
        <f t="shared" si="588"/>
        <v>0</v>
      </c>
      <c r="BT398" s="398" t="str">
        <f t="shared" si="589"/>
        <v>0</v>
      </c>
      <c r="BU398" s="412">
        <f t="shared" si="590"/>
        <v>0</v>
      </c>
      <c r="BV398" s="412" t="str">
        <f t="shared" si="591"/>
        <v>0m0</v>
      </c>
      <c r="BW398" s="399">
        <f t="shared" si="592"/>
        <v>0</v>
      </c>
      <c r="BX398" s="399">
        <f t="shared" si="593"/>
        <v>0</v>
      </c>
      <c r="BY398" s="412">
        <f t="shared" si="594"/>
        <v>0</v>
      </c>
      <c r="BZ398" s="413">
        <f t="shared" si="595"/>
        <v>0</v>
      </c>
      <c r="CA398" s="398" t="str">
        <f t="shared" si="596"/>
        <v>0</v>
      </c>
      <c r="CB398" s="398" t="str">
        <f t="shared" si="597"/>
        <v>0</v>
      </c>
      <c r="CC398" s="412">
        <f t="shared" si="598"/>
        <v>0</v>
      </c>
      <c r="CD398" s="412" t="str">
        <f t="shared" si="599"/>
        <v>0m0</v>
      </c>
      <c r="CE398" s="399">
        <f t="shared" si="600"/>
        <v>0</v>
      </c>
      <c r="CF398" s="399">
        <f t="shared" si="601"/>
        <v>0</v>
      </c>
      <c r="CG398" s="412">
        <f t="shared" si="602"/>
        <v>0</v>
      </c>
      <c r="CH398" s="413">
        <f t="shared" si="603"/>
        <v>0</v>
      </c>
      <c r="CI398" s="398" t="str">
        <f t="shared" si="604"/>
        <v>0</v>
      </c>
      <c r="CJ398" s="398" t="str">
        <f t="shared" si="605"/>
        <v>0</v>
      </c>
      <c r="CK398" s="412">
        <f t="shared" si="606"/>
        <v>0</v>
      </c>
      <c r="CL398" s="412" t="str">
        <f t="shared" si="607"/>
        <v>0m0</v>
      </c>
      <c r="CM398" s="399">
        <f t="shared" si="608"/>
        <v>0</v>
      </c>
      <c r="CN398" s="399">
        <f t="shared" si="609"/>
        <v>0</v>
      </c>
      <c r="CO398" s="412">
        <f t="shared" si="610"/>
        <v>0</v>
      </c>
      <c r="CP398" s="413">
        <f t="shared" si="611"/>
        <v>0</v>
      </c>
      <c r="CQ398" s="398" t="str">
        <f t="shared" si="612"/>
        <v>0</v>
      </c>
      <c r="CR398" s="398" t="str">
        <f t="shared" si="613"/>
        <v>0</v>
      </c>
      <c r="CS398" s="412">
        <f t="shared" si="614"/>
        <v>0</v>
      </c>
      <c r="CT398" s="412" t="str">
        <f t="shared" si="615"/>
        <v>0m0</v>
      </c>
      <c r="CU398" s="412">
        <f t="shared" si="616"/>
        <v>0</v>
      </c>
      <c r="CV398" s="412">
        <f t="shared" si="617"/>
        <v>0</v>
      </c>
      <c r="CW398" s="412">
        <f t="shared" si="618"/>
        <v>0</v>
      </c>
      <c r="CX398" s="412">
        <f t="shared" si="619"/>
        <v>0</v>
      </c>
      <c r="CY398" s="412">
        <f t="shared" si="620"/>
        <v>0</v>
      </c>
      <c r="CZ398" s="412" t="str">
        <f t="shared" si="621"/>
        <v/>
      </c>
      <c r="DA398" s="412" t="str">
        <f t="shared" si="622"/>
        <v/>
      </c>
      <c r="DB398" s="412" t="str">
        <f t="shared" si="623"/>
        <v/>
      </c>
      <c r="DC398" s="412" t="str">
        <f t="shared" si="624"/>
        <v/>
      </c>
      <c r="DD398" s="412" t="str">
        <f t="shared" si="625"/>
        <v/>
      </c>
      <c r="DE398" s="412"/>
      <c r="DG398" s="412" t="str">
        <f t="shared" si="626"/>
        <v/>
      </c>
      <c r="DH398" s="412" t="str">
        <f t="shared" si="627"/>
        <v/>
      </c>
      <c r="DI398" s="412">
        <f t="shared" si="628"/>
        <v>0</v>
      </c>
      <c r="DJ398" s="412" t="str">
        <f t="shared" si="629"/>
        <v/>
      </c>
      <c r="DK398" s="412" t="str">
        <f t="shared" si="630"/>
        <v/>
      </c>
      <c r="DL398" s="412" t="str">
        <f t="shared" si="631"/>
        <v/>
      </c>
      <c r="DM398" s="412" t="str">
        <f t="shared" si="632"/>
        <v/>
      </c>
      <c r="DN398" s="412" t="str">
        <f t="shared" si="633"/>
        <v/>
      </c>
      <c r="DO398" s="412" t="str">
        <f t="shared" si="634"/>
        <v/>
      </c>
      <c r="DR398" s="494"/>
      <c r="DS398" s="393">
        <f t="shared" ref="DS398:DS461" si="637">IF(CN398="",0,IF(OR(CN398&lt;$AT$12,CN398&gt;$AT$13),1,0))</f>
        <v>0</v>
      </c>
      <c r="DT398" s="393">
        <f t="shared" si="635"/>
        <v>0</v>
      </c>
      <c r="DU398" s="411">
        <f t="shared" si="636"/>
        <v>0</v>
      </c>
      <c r="DX398" s="494" t="e">
        <f>IF(BG398&lt;270000,○,"")</f>
        <v>#NAME?</v>
      </c>
    </row>
    <row r="399" spans="1:128" s="411" customFormat="1" ht="18" hidden="1" customHeight="1" thickBot="1">
      <c r="A399" s="145" t="str">
        <f t="shared" si="560"/>
        <v/>
      </c>
      <c r="B399" s="158"/>
      <c r="C399" s="31" t="str">
        <f>IF(B399="","",VLOOKUP(B399,学連登録!$C$2:$G$3000,2,FALSE))</f>
        <v/>
      </c>
      <c r="D399" s="32" t="str">
        <f>IF(B399="","",VLOOKUP(B399,学連登録!$C$2:$G$3000,3,FALSE))</f>
        <v/>
      </c>
      <c r="E399" s="33" t="str">
        <f>IF(B399="","",VLOOKUP(B399,学連登録!$C$2:$G$3000,4,FALSE))</f>
        <v/>
      </c>
      <c r="F399" s="383" t="str">
        <f>IF(B399="","",VLOOKUP(B399,学連登録!$C$2:$I$3000,7,FALSE))</f>
        <v/>
      </c>
      <c r="G399" s="159"/>
      <c r="H399" s="853"/>
      <c r="I399" s="854"/>
      <c r="J399" s="160"/>
      <c r="K399" s="825"/>
      <c r="L399" s="826"/>
      <c r="M399" s="160"/>
      <c r="N399" s="819"/>
      <c r="O399" s="820"/>
      <c r="P399" s="159"/>
      <c r="Q399" s="825"/>
      <c r="R399" s="826"/>
      <c r="S399" s="159"/>
      <c r="T399" s="825"/>
      <c r="U399" s="826"/>
      <c r="V399" s="103" t="str">
        <f>IF(B399="","",VLOOKUP(B399,学連登録!$C$2:$H$3000,6,FALSE))</f>
        <v/>
      </c>
      <c r="W399" s="377"/>
      <c r="X399" s="157"/>
      <c r="Y399" s="118" t="str">
        <f t="shared" si="550"/>
        <v/>
      </c>
      <c r="Z399" s="97" t="str">
        <f>IF(G399="","",VLOOKUP(G399,種目名!$O$5:$T$104,3,0))</f>
        <v/>
      </c>
      <c r="AA399" s="99" t="str">
        <f>IF(J399="","",VLOOKUP(J399,種目名!$O$5:$T$104,3,0))</f>
        <v/>
      </c>
      <c r="AB399" s="119" t="str">
        <f>IF(M399="","",VLOOKUP(M399,種目名!$O$5:$T$104,3,0))</f>
        <v/>
      </c>
      <c r="AC399" s="119" t="str">
        <f>IF(P399="","",VLOOKUP(AF399,種目名!$O$5:$T$104,3,0))</f>
        <v/>
      </c>
      <c r="AD399" s="120" t="str">
        <f>IF(S399="","",VLOOKUP(AI399,種目名!$O$5:$T$104,3,0))</f>
        <v/>
      </c>
      <c r="AE399" s="117">
        <f t="shared" si="551"/>
        <v>0</v>
      </c>
      <c r="AF399" s="157" t="str">
        <f t="shared" si="552"/>
        <v/>
      </c>
      <c r="AG399" s="157" t="str">
        <f t="shared" si="553"/>
        <v/>
      </c>
      <c r="AH399" s="117">
        <f t="shared" si="554"/>
        <v>0</v>
      </c>
      <c r="AI399" s="157" t="str">
        <f t="shared" si="555"/>
        <v/>
      </c>
      <c r="AJ399" s="157" t="str">
        <f t="shared" si="556"/>
        <v/>
      </c>
      <c r="AK399" s="390"/>
      <c r="AL399" s="171">
        <f t="shared" si="561"/>
        <v>0</v>
      </c>
      <c r="AM399" s="399">
        <f t="shared" si="562"/>
        <v>0</v>
      </c>
      <c r="AN399" s="399">
        <f>COUNTIF($B$12:B399,B399)</f>
        <v>0</v>
      </c>
      <c r="AO399" s="399"/>
      <c r="AP399" s="399" t="str">
        <f t="shared" si="563"/>
        <v/>
      </c>
      <c r="AQ399" s="399" t="str">
        <f t="shared" si="564"/>
        <v/>
      </c>
      <c r="AR399" s="399" t="str">
        <f t="shared" si="565"/>
        <v/>
      </c>
      <c r="AS399" s="399" t="str">
        <f t="shared" si="566"/>
        <v/>
      </c>
      <c r="AT399" s="399">
        <f t="shared" si="567"/>
        <v>0</v>
      </c>
      <c r="AU399" s="399" t="str">
        <f t="shared" si="568"/>
        <v/>
      </c>
      <c r="AV399" s="399" t="str">
        <f t="shared" si="569"/>
        <v/>
      </c>
      <c r="AW399" s="399" t="str">
        <f t="shared" si="570"/>
        <v/>
      </c>
      <c r="AX399" s="399" t="str">
        <f t="shared" si="571"/>
        <v/>
      </c>
      <c r="AY399" s="399" t="str">
        <f t="shared" si="572"/>
        <v/>
      </c>
      <c r="AZ399" s="399" t="str">
        <f t="shared" si="573"/>
        <v/>
      </c>
      <c r="BA399" s="399" t="str">
        <f t="shared" si="574"/>
        <v/>
      </c>
      <c r="BB399" s="399" t="str">
        <f t="shared" si="575"/>
        <v/>
      </c>
      <c r="BC399" s="399" t="str">
        <f t="shared" si="576"/>
        <v/>
      </c>
      <c r="BD399" s="403" t="str">
        <f t="shared" si="577"/>
        <v/>
      </c>
      <c r="BE399" s="393">
        <f t="shared" si="578"/>
        <v>0</v>
      </c>
      <c r="BF399" s="157"/>
      <c r="BG399" s="399">
        <f t="shared" si="579"/>
        <v>0</v>
      </c>
      <c r="BH399" s="399">
        <f t="shared" si="580"/>
        <v>0</v>
      </c>
      <c r="BI399" s="412">
        <f t="shared" si="581"/>
        <v>0</v>
      </c>
      <c r="BJ399" s="413">
        <f t="shared" si="557"/>
        <v>0</v>
      </c>
      <c r="BK399" s="398" t="str">
        <f t="shared" si="558"/>
        <v>0</v>
      </c>
      <c r="BL399" s="398" t="str">
        <f t="shared" si="559"/>
        <v>0</v>
      </c>
      <c r="BM399" s="412">
        <f t="shared" si="582"/>
        <v>0</v>
      </c>
      <c r="BN399" s="412" t="str">
        <f t="shared" si="583"/>
        <v>0m0</v>
      </c>
      <c r="BO399" s="399">
        <f t="shared" si="584"/>
        <v>0</v>
      </c>
      <c r="BP399" s="399">
        <f t="shared" si="585"/>
        <v>0</v>
      </c>
      <c r="BQ399" s="412">
        <f t="shared" si="586"/>
        <v>0</v>
      </c>
      <c r="BR399" s="413">
        <f t="shared" si="587"/>
        <v>0</v>
      </c>
      <c r="BS399" s="398" t="str">
        <f t="shared" si="588"/>
        <v>0</v>
      </c>
      <c r="BT399" s="398" t="str">
        <f t="shared" si="589"/>
        <v>0</v>
      </c>
      <c r="BU399" s="412">
        <f t="shared" si="590"/>
        <v>0</v>
      </c>
      <c r="BV399" s="412" t="str">
        <f t="shared" si="591"/>
        <v>0m0</v>
      </c>
      <c r="BW399" s="399">
        <f t="shared" si="592"/>
        <v>0</v>
      </c>
      <c r="BX399" s="399">
        <f t="shared" si="593"/>
        <v>0</v>
      </c>
      <c r="BY399" s="412">
        <f t="shared" si="594"/>
        <v>0</v>
      </c>
      <c r="BZ399" s="413">
        <f t="shared" si="595"/>
        <v>0</v>
      </c>
      <c r="CA399" s="398" t="str">
        <f t="shared" si="596"/>
        <v>0</v>
      </c>
      <c r="CB399" s="398" t="str">
        <f t="shared" si="597"/>
        <v>0</v>
      </c>
      <c r="CC399" s="412">
        <f t="shared" si="598"/>
        <v>0</v>
      </c>
      <c r="CD399" s="412" t="str">
        <f t="shared" si="599"/>
        <v>0m0</v>
      </c>
      <c r="CE399" s="399">
        <f t="shared" si="600"/>
        <v>0</v>
      </c>
      <c r="CF399" s="399">
        <f t="shared" si="601"/>
        <v>0</v>
      </c>
      <c r="CG399" s="412">
        <f t="shared" si="602"/>
        <v>0</v>
      </c>
      <c r="CH399" s="413">
        <f t="shared" si="603"/>
        <v>0</v>
      </c>
      <c r="CI399" s="398" t="str">
        <f t="shared" si="604"/>
        <v>0</v>
      </c>
      <c r="CJ399" s="398" t="str">
        <f t="shared" si="605"/>
        <v>0</v>
      </c>
      <c r="CK399" s="412">
        <f t="shared" si="606"/>
        <v>0</v>
      </c>
      <c r="CL399" s="412" t="str">
        <f t="shared" si="607"/>
        <v>0m0</v>
      </c>
      <c r="CM399" s="399">
        <f t="shared" si="608"/>
        <v>0</v>
      </c>
      <c r="CN399" s="399">
        <f t="shared" si="609"/>
        <v>0</v>
      </c>
      <c r="CO399" s="412">
        <f t="shared" si="610"/>
        <v>0</v>
      </c>
      <c r="CP399" s="413">
        <f t="shared" si="611"/>
        <v>0</v>
      </c>
      <c r="CQ399" s="398" t="str">
        <f t="shared" si="612"/>
        <v>0</v>
      </c>
      <c r="CR399" s="398" t="str">
        <f t="shared" si="613"/>
        <v>0</v>
      </c>
      <c r="CS399" s="412">
        <f t="shared" si="614"/>
        <v>0</v>
      </c>
      <c r="CT399" s="412" t="str">
        <f t="shared" si="615"/>
        <v>0m0</v>
      </c>
      <c r="CU399" s="412">
        <f t="shared" si="616"/>
        <v>0</v>
      </c>
      <c r="CV399" s="412">
        <f t="shared" si="617"/>
        <v>0</v>
      </c>
      <c r="CW399" s="412">
        <f t="shared" si="618"/>
        <v>0</v>
      </c>
      <c r="CX399" s="412">
        <f t="shared" si="619"/>
        <v>0</v>
      </c>
      <c r="CY399" s="412">
        <f t="shared" si="620"/>
        <v>0</v>
      </c>
      <c r="CZ399" s="412" t="str">
        <f t="shared" si="621"/>
        <v/>
      </c>
      <c r="DA399" s="412" t="str">
        <f t="shared" si="622"/>
        <v/>
      </c>
      <c r="DB399" s="412" t="str">
        <f t="shared" si="623"/>
        <v/>
      </c>
      <c r="DC399" s="412" t="str">
        <f t="shared" si="624"/>
        <v/>
      </c>
      <c r="DD399" s="412" t="str">
        <f t="shared" si="625"/>
        <v/>
      </c>
      <c r="DE399" s="412"/>
      <c r="DG399" s="412" t="str">
        <f t="shared" si="626"/>
        <v/>
      </c>
      <c r="DH399" s="412" t="str">
        <f t="shared" si="627"/>
        <v/>
      </c>
      <c r="DI399" s="412">
        <f t="shared" si="628"/>
        <v>0</v>
      </c>
      <c r="DJ399" s="412" t="str">
        <f t="shared" si="629"/>
        <v/>
      </c>
      <c r="DK399" s="412" t="str">
        <f t="shared" si="630"/>
        <v/>
      </c>
      <c r="DL399" s="412" t="str">
        <f t="shared" si="631"/>
        <v/>
      </c>
      <c r="DM399" s="412" t="str">
        <f t="shared" si="632"/>
        <v/>
      </c>
      <c r="DN399" s="412" t="str">
        <f t="shared" si="633"/>
        <v/>
      </c>
      <c r="DO399" s="412" t="str">
        <f t="shared" si="634"/>
        <v/>
      </c>
      <c r="DR399" s="494"/>
      <c r="DS399" s="393">
        <f t="shared" si="637"/>
        <v>0</v>
      </c>
      <c r="DT399" s="393">
        <f t="shared" si="635"/>
        <v>0</v>
      </c>
      <c r="DU399" s="411">
        <f t="shared" si="636"/>
        <v>0</v>
      </c>
      <c r="DX399" s="494" t="e">
        <f>IF(BG399&lt;270000,○,"")</f>
        <v>#NAME?</v>
      </c>
    </row>
    <row r="400" spans="1:128" s="411" customFormat="1" ht="18" hidden="1" customHeight="1" thickBot="1">
      <c r="A400" s="145" t="str">
        <f t="shared" si="560"/>
        <v/>
      </c>
      <c r="B400" s="158"/>
      <c r="C400" s="31" t="str">
        <f>IF(B400="","",VLOOKUP(B400,学連登録!$C$2:$G$3000,2,FALSE))</f>
        <v/>
      </c>
      <c r="D400" s="32" t="str">
        <f>IF(B400="","",VLOOKUP(B400,学連登録!$C$2:$G$3000,3,FALSE))</f>
        <v/>
      </c>
      <c r="E400" s="33" t="str">
        <f>IF(B400="","",VLOOKUP(B400,学連登録!$C$2:$G$3000,4,FALSE))</f>
        <v/>
      </c>
      <c r="F400" s="383" t="str">
        <f>IF(B400="","",VLOOKUP(B400,学連登録!$C$2:$I$3000,7,FALSE))</f>
        <v/>
      </c>
      <c r="G400" s="159"/>
      <c r="H400" s="853"/>
      <c r="I400" s="854"/>
      <c r="J400" s="160"/>
      <c r="K400" s="825"/>
      <c r="L400" s="826"/>
      <c r="M400" s="160"/>
      <c r="N400" s="819"/>
      <c r="O400" s="820"/>
      <c r="P400" s="159"/>
      <c r="Q400" s="825"/>
      <c r="R400" s="826"/>
      <c r="S400" s="159"/>
      <c r="T400" s="825"/>
      <c r="U400" s="826"/>
      <c r="V400" s="103" t="str">
        <f>IF(B400="","",VLOOKUP(B400,学連登録!$C$2:$H$3000,6,FALSE))</f>
        <v/>
      </c>
      <c r="W400" s="377"/>
      <c r="X400" s="157"/>
      <c r="Y400" s="118" t="str">
        <f t="shared" si="550"/>
        <v/>
      </c>
      <c r="Z400" s="97" t="str">
        <f>IF(G400="","",VLOOKUP(G400,種目名!$O$5:$T$104,3,0))</f>
        <v/>
      </c>
      <c r="AA400" s="99" t="str">
        <f>IF(J400="","",VLOOKUP(J400,種目名!$O$5:$T$104,3,0))</f>
        <v/>
      </c>
      <c r="AB400" s="119" t="str">
        <f>IF(M400="","",VLOOKUP(M400,種目名!$O$5:$T$104,3,0))</f>
        <v/>
      </c>
      <c r="AC400" s="119" t="str">
        <f>IF(P400="","",VLOOKUP(AF400,種目名!$O$5:$T$104,3,0))</f>
        <v/>
      </c>
      <c r="AD400" s="120" t="str">
        <f>IF(S400="","",VLOOKUP(AI400,種目名!$O$5:$T$104,3,0))</f>
        <v/>
      </c>
      <c r="AE400" s="117">
        <f t="shared" si="551"/>
        <v>0</v>
      </c>
      <c r="AF400" s="157" t="str">
        <f t="shared" si="552"/>
        <v/>
      </c>
      <c r="AG400" s="157" t="str">
        <f t="shared" si="553"/>
        <v/>
      </c>
      <c r="AH400" s="117">
        <f t="shared" si="554"/>
        <v>0</v>
      </c>
      <c r="AI400" s="157" t="str">
        <f t="shared" si="555"/>
        <v/>
      </c>
      <c r="AJ400" s="157" t="str">
        <f t="shared" si="556"/>
        <v/>
      </c>
      <c r="AK400" s="390"/>
      <c r="AL400" s="171">
        <f t="shared" si="561"/>
        <v>0</v>
      </c>
      <c r="AM400" s="399">
        <f t="shared" si="562"/>
        <v>0</v>
      </c>
      <c r="AN400" s="399">
        <f>COUNTIF($B$12:B400,B400)</f>
        <v>0</v>
      </c>
      <c r="AO400" s="399"/>
      <c r="AP400" s="399" t="str">
        <f t="shared" si="563"/>
        <v/>
      </c>
      <c r="AQ400" s="399" t="str">
        <f t="shared" si="564"/>
        <v/>
      </c>
      <c r="AR400" s="399" t="str">
        <f t="shared" si="565"/>
        <v/>
      </c>
      <c r="AS400" s="399" t="str">
        <f t="shared" si="566"/>
        <v/>
      </c>
      <c r="AT400" s="399">
        <f t="shared" si="567"/>
        <v>0</v>
      </c>
      <c r="AU400" s="399" t="str">
        <f t="shared" si="568"/>
        <v/>
      </c>
      <c r="AV400" s="399" t="str">
        <f t="shared" si="569"/>
        <v/>
      </c>
      <c r="AW400" s="399" t="str">
        <f t="shared" si="570"/>
        <v/>
      </c>
      <c r="AX400" s="399" t="str">
        <f t="shared" si="571"/>
        <v/>
      </c>
      <c r="AY400" s="399" t="str">
        <f t="shared" si="572"/>
        <v/>
      </c>
      <c r="AZ400" s="399" t="str">
        <f t="shared" si="573"/>
        <v/>
      </c>
      <c r="BA400" s="399" t="str">
        <f t="shared" si="574"/>
        <v/>
      </c>
      <c r="BB400" s="399" t="str">
        <f t="shared" si="575"/>
        <v/>
      </c>
      <c r="BC400" s="399" t="str">
        <f t="shared" si="576"/>
        <v/>
      </c>
      <c r="BD400" s="403" t="str">
        <f t="shared" si="577"/>
        <v/>
      </c>
      <c r="BE400" s="393">
        <f t="shared" si="578"/>
        <v>0</v>
      </c>
      <c r="BF400" s="157"/>
      <c r="BG400" s="399">
        <f t="shared" si="579"/>
        <v>0</v>
      </c>
      <c r="BH400" s="399">
        <f t="shared" si="580"/>
        <v>0</v>
      </c>
      <c r="BI400" s="412">
        <f t="shared" si="581"/>
        <v>0</v>
      </c>
      <c r="BJ400" s="413">
        <f t="shared" si="557"/>
        <v>0</v>
      </c>
      <c r="BK400" s="398" t="str">
        <f t="shared" si="558"/>
        <v>0</v>
      </c>
      <c r="BL400" s="398" t="str">
        <f t="shared" si="559"/>
        <v>0</v>
      </c>
      <c r="BM400" s="412">
        <f t="shared" si="582"/>
        <v>0</v>
      </c>
      <c r="BN400" s="412" t="str">
        <f t="shared" si="583"/>
        <v>0m0</v>
      </c>
      <c r="BO400" s="399">
        <f t="shared" si="584"/>
        <v>0</v>
      </c>
      <c r="BP400" s="399">
        <f t="shared" si="585"/>
        <v>0</v>
      </c>
      <c r="BQ400" s="412">
        <f t="shared" si="586"/>
        <v>0</v>
      </c>
      <c r="BR400" s="413">
        <f t="shared" si="587"/>
        <v>0</v>
      </c>
      <c r="BS400" s="398" t="str">
        <f t="shared" si="588"/>
        <v>0</v>
      </c>
      <c r="BT400" s="398" t="str">
        <f t="shared" si="589"/>
        <v>0</v>
      </c>
      <c r="BU400" s="412">
        <f t="shared" si="590"/>
        <v>0</v>
      </c>
      <c r="BV400" s="412" t="str">
        <f t="shared" si="591"/>
        <v>0m0</v>
      </c>
      <c r="BW400" s="399">
        <f t="shared" si="592"/>
        <v>0</v>
      </c>
      <c r="BX400" s="399">
        <f t="shared" si="593"/>
        <v>0</v>
      </c>
      <c r="BY400" s="412">
        <f t="shared" si="594"/>
        <v>0</v>
      </c>
      <c r="BZ400" s="413">
        <f t="shared" si="595"/>
        <v>0</v>
      </c>
      <c r="CA400" s="398" t="str">
        <f t="shared" si="596"/>
        <v>0</v>
      </c>
      <c r="CB400" s="398" t="str">
        <f t="shared" si="597"/>
        <v>0</v>
      </c>
      <c r="CC400" s="412">
        <f t="shared" si="598"/>
        <v>0</v>
      </c>
      <c r="CD400" s="412" t="str">
        <f t="shared" si="599"/>
        <v>0m0</v>
      </c>
      <c r="CE400" s="399">
        <f t="shared" si="600"/>
        <v>0</v>
      </c>
      <c r="CF400" s="399">
        <f t="shared" si="601"/>
        <v>0</v>
      </c>
      <c r="CG400" s="412">
        <f t="shared" si="602"/>
        <v>0</v>
      </c>
      <c r="CH400" s="413">
        <f t="shared" si="603"/>
        <v>0</v>
      </c>
      <c r="CI400" s="398" t="str">
        <f t="shared" si="604"/>
        <v>0</v>
      </c>
      <c r="CJ400" s="398" t="str">
        <f t="shared" si="605"/>
        <v>0</v>
      </c>
      <c r="CK400" s="412">
        <f t="shared" si="606"/>
        <v>0</v>
      </c>
      <c r="CL400" s="412" t="str">
        <f t="shared" si="607"/>
        <v>0m0</v>
      </c>
      <c r="CM400" s="399">
        <f t="shared" si="608"/>
        <v>0</v>
      </c>
      <c r="CN400" s="399">
        <f t="shared" si="609"/>
        <v>0</v>
      </c>
      <c r="CO400" s="412">
        <f t="shared" si="610"/>
        <v>0</v>
      </c>
      <c r="CP400" s="413">
        <f t="shared" si="611"/>
        <v>0</v>
      </c>
      <c r="CQ400" s="398" t="str">
        <f t="shared" si="612"/>
        <v>0</v>
      </c>
      <c r="CR400" s="398" t="str">
        <f t="shared" si="613"/>
        <v>0</v>
      </c>
      <c r="CS400" s="412">
        <f t="shared" si="614"/>
        <v>0</v>
      </c>
      <c r="CT400" s="412" t="str">
        <f t="shared" si="615"/>
        <v>0m0</v>
      </c>
      <c r="CU400" s="412">
        <f t="shared" si="616"/>
        <v>0</v>
      </c>
      <c r="CV400" s="412">
        <f t="shared" si="617"/>
        <v>0</v>
      </c>
      <c r="CW400" s="412">
        <f t="shared" si="618"/>
        <v>0</v>
      </c>
      <c r="CX400" s="412">
        <f t="shared" si="619"/>
        <v>0</v>
      </c>
      <c r="CY400" s="412">
        <f t="shared" si="620"/>
        <v>0</v>
      </c>
      <c r="CZ400" s="412" t="str">
        <f t="shared" si="621"/>
        <v/>
      </c>
      <c r="DA400" s="412" t="str">
        <f t="shared" si="622"/>
        <v/>
      </c>
      <c r="DB400" s="412" t="str">
        <f t="shared" si="623"/>
        <v/>
      </c>
      <c r="DC400" s="412" t="str">
        <f t="shared" si="624"/>
        <v/>
      </c>
      <c r="DD400" s="412" t="str">
        <f t="shared" si="625"/>
        <v/>
      </c>
      <c r="DE400" s="412"/>
      <c r="DG400" s="412" t="str">
        <f t="shared" si="626"/>
        <v/>
      </c>
      <c r="DH400" s="412" t="str">
        <f t="shared" si="627"/>
        <v/>
      </c>
      <c r="DI400" s="412">
        <f t="shared" si="628"/>
        <v>0</v>
      </c>
      <c r="DJ400" s="412" t="str">
        <f t="shared" si="629"/>
        <v/>
      </c>
      <c r="DK400" s="412" t="str">
        <f t="shared" si="630"/>
        <v/>
      </c>
      <c r="DL400" s="412" t="str">
        <f t="shared" si="631"/>
        <v/>
      </c>
      <c r="DM400" s="412" t="str">
        <f t="shared" si="632"/>
        <v/>
      </c>
      <c r="DN400" s="412" t="str">
        <f t="shared" si="633"/>
        <v/>
      </c>
      <c r="DO400" s="412" t="str">
        <f t="shared" si="634"/>
        <v/>
      </c>
      <c r="DR400" s="494"/>
      <c r="DS400" s="393">
        <f t="shared" si="637"/>
        <v>0</v>
      </c>
      <c r="DT400" s="393">
        <f t="shared" si="635"/>
        <v>0</v>
      </c>
      <c r="DU400" s="411">
        <f t="shared" si="636"/>
        <v>0</v>
      </c>
      <c r="DX400" s="494" t="e">
        <f>IF(BG400&lt;270000,○,"")</f>
        <v>#NAME?</v>
      </c>
    </row>
    <row r="401" spans="1:128" s="411" customFormat="1" ht="18" hidden="1" customHeight="1" thickBot="1">
      <c r="A401" s="145" t="str">
        <f t="shared" si="560"/>
        <v/>
      </c>
      <c r="B401" s="158"/>
      <c r="C401" s="31" t="str">
        <f>IF(B401="","",VLOOKUP(B401,学連登録!$C$2:$G$3000,2,FALSE))</f>
        <v/>
      </c>
      <c r="D401" s="32" t="str">
        <f>IF(B401="","",VLOOKUP(B401,学連登録!$C$2:$G$3000,3,FALSE))</f>
        <v/>
      </c>
      <c r="E401" s="33" t="str">
        <f>IF(B401="","",VLOOKUP(B401,学連登録!$C$2:$G$3000,4,FALSE))</f>
        <v/>
      </c>
      <c r="F401" s="383" t="str">
        <f>IF(B401="","",VLOOKUP(B401,学連登録!$C$2:$I$3000,7,FALSE))</f>
        <v/>
      </c>
      <c r="G401" s="159"/>
      <c r="H401" s="853"/>
      <c r="I401" s="854"/>
      <c r="J401" s="160"/>
      <c r="K401" s="825"/>
      <c r="L401" s="826"/>
      <c r="M401" s="160"/>
      <c r="N401" s="819"/>
      <c r="O401" s="820"/>
      <c r="P401" s="159"/>
      <c r="Q401" s="825"/>
      <c r="R401" s="826"/>
      <c r="S401" s="159"/>
      <c r="T401" s="825"/>
      <c r="U401" s="826"/>
      <c r="V401" s="103" t="str">
        <f>IF(B401="","",VLOOKUP(B401,学連登録!$C$2:$H$3000,6,FALSE))</f>
        <v/>
      </c>
      <c r="W401" s="377"/>
      <c r="X401" s="157"/>
      <c r="Y401" s="118" t="str">
        <f t="shared" si="550"/>
        <v/>
      </c>
      <c r="Z401" s="97" t="str">
        <f>IF(G401="","",VLOOKUP(G401,種目名!$O$5:$T$104,3,0))</f>
        <v/>
      </c>
      <c r="AA401" s="99" t="str">
        <f>IF(J401="","",VLOOKUP(J401,種目名!$O$5:$T$104,3,0))</f>
        <v/>
      </c>
      <c r="AB401" s="119" t="str">
        <f>IF(M401="","",VLOOKUP(M401,種目名!$O$5:$T$104,3,0))</f>
        <v/>
      </c>
      <c r="AC401" s="119" t="str">
        <f>IF(P401="","",VLOOKUP(AF401,種目名!$O$5:$T$104,3,0))</f>
        <v/>
      </c>
      <c r="AD401" s="120" t="str">
        <f>IF(S401="","",VLOOKUP(AI401,種目名!$O$5:$T$104,3,0))</f>
        <v/>
      </c>
      <c r="AE401" s="117">
        <f t="shared" si="551"/>
        <v>0</v>
      </c>
      <c r="AF401" s="157" t="str">
        <f t="shared" si="552"/>
        <v/>
      </c>
      <c r="AG401" s="157" t="str">
        <f t="shared" si="553"/>
        <v/>
      </c>
      <c r="AH401" s="117">
        <f t="shared" si="554"/>
        <v>0</v>
      </c>
      <c r="AI401" s="157" t="str">
        <f t="shared" si="555"/>
        <v/>
      </c>
      <c r="AJ401" s="157" t="str">
        <f t="shared" si="556"/>
        <v/>
      </c>
      <c r="AK401" s="390"/>
      <c r="AL401" s="171">
        <f t="shared" si="561"/>
        <v>0</v>
      </c>
      <c r="AM401" s="399">
        <f t="shared" si="562"/>
        <v>0</v>
      </c>
      <c r="AN401" s="399">
        <f>COUNTIF($B$12:B401,B401)</f>
        <v>0</v>
      </c>
      <c r="AO401" s="399"/>
      <c r="AP401" s="399" t="str">
        <f t="shared" si="563"/>
        <v/>
      </c>
      <c r="AQ401" s="399" t="str">
        <f t="shared" si="564"/>
        <v/>
      </c>
      <c r="AR401" s="399" t="str">
        <f t="shared" si="565"/>
        <v/>
      </c>
      <c r="AS401" s="399" t="str">
        <f t="shared" si="566"/>
        <v/>
      </c>
      <c r="AT401" s="399">
        <f t="shared" si="567"/>
        <v>0</v>
      </c>
      <c r="AU401" s="399" t="str">
        <f t="shared" si="568"/>
        <v/>
      </c>
      <c r="AV401" s="399" t="str">
        <f t="shared" si="569"/>
        <v/>
      </c>
      <c r="AW401" s="399" t="str">
        <f t="shared" si="570"/>
        <v/>
      </c>
      <c r="AX401" s="399" t="str">
        <f t="shared" si="571"/>
        <v/>
      </c>
      <c r="AY401" s="399" t="str">
        <f t="shared" si="572"/>
        <v/>
      </c>
      <c r="AZ401" s="399" t="str">
        <f t="shared" si="573"/>
        <v/>
      </c>
      <c r="BA401" s="399" t="str">
        <f t="shared" si="574"/>
        <v/>
      </c>
      <c r="BB401" s="399" t="str">
        <f t="shared" si="575"/>
        <v/>
      </c>
      <c r="BC401" s="399" t="str">
        <f t="shared" si="576"/>
        <v/>
      </c>
      <c r="BD401" s="403" t="str">
        <f t="shared" si="577"/>
        <v/>
      </c>
      <c r="BE401" s="393">
        <f t="shared" si="578"/>
        <v>0</v>
      </c>
      <c r="BF401" s="157"/>
      <c r="BG401" s="399">
        <f t="shared" si="579"/>
        <v>0</v>
      </c>
      <c r="BH401" s="399">
        <f t="shared" si="580"/>
        <v>0</v>
      </c>
      <c r="BI401" s="412">
        <f t="shared" si="581"/>
        <v>0</v>
      </c>
      <c r="BJ401" s="413">
        <f t="shared" si="557"/>
        <v>0</v>
      </c>
      <c r="BK401" s="398" t="str">
        <f t="shared" si="558"/>
        <v>0</v>
      </c>
      <c r="BL401" s="398" t="str">
        <f t="shared" si="559"/>
        <v>0</v>
      </c>
      <c r="BM401" s="412">
        <f t="shared" si="582"/>
        <v>0</v>
      </c>
      <c r="BN401" s="412" t="str">
        <f t="shared" si="583"/>
        <v>0m0</v>
      </c>
      <c r="BO401" s="399">
        <f t="shared" si="584"/>
        <v>0</v>
      </c>
      <c r="BP401" s="399">
        <f t="shared" si="585"/>
        <v>0</v>
      </c>
      <c r="BQ401" s="412">
        <f t="shared" si="586"/>
        <v>0</v>
      </c>
      <c r="BR401" s="413">
        <f t="shared" si="587"/>
        <v>0</v>
      </c>
      <c r="BS401" s="398" t="str">
        <f t="shared" si="588"/>
        <v>0</v>
      </c>
      <c r="BT401" s="398" t="str">
        <f t="shared" si="589"/>
        <v>0</v>
      </c>
      <c r="BU401" s="412">
        <f t="shared" si="590"/>
        <v>0</v>
      </c>
      <c r="BV401" s="412" t="str">
        <f t="shared" si="591"/>
        <v>0m0</v>
      </c>
      <c r="BW401" s="399">
        <f t="shared" si="592"/>
        <v>0</v>
      </c>
      <c r="BX401" s="399">
        <f t="shared" si="593"/>
        <v>0</v>
      </c>
      <c r="BY401" s="412">
        <f t="shared" si="594"/>
        <v>0</v>
      </c>
      <c r="BZ401" s="413">
        <f t="shared" si="595"/>
        <v>0</v>
      </c>
      <c r="CA401" s="398" t="str">
        <f t="shared" si="596"/>
        <v>0</v>
      </c>
      <c r="CB401" s="398" t="str">
        <f t="shared" si="597"/>
        <v>0</v>
      </c>
      <c r="CC401" s="412">
        <f t="shared" si="598"/>
        <v>0</v>
      </c>
      <c r="CD401" s="412" t="str">
        <f t="shared" si="599"/>
        <v>0m0</v>
      </c>
      <c r="CE401" s="399">
        <f t="shared" si="600"/>
        <v>0</v>
      </c>
      <c r="CF401" s="399">
        <f t="shared" si="601"/>
        <v>0</v>
      </c>
      <c r="CG401" s="412">
        <f t="shared" si="602"/>
        <v>0</v>
      </c>
      <c r="CH401" s="413">
        <f t="shared" si="603"/>
        <v>0</v>
      </c>
      <c r="CI401" s="398" t="str">
        <f t="shared" si="604"/>
        <v>0</v>
      </c>
      <c r="CJ401" s="398" t="str">
        <f t="shared" si="605"/>
        <v>0</v>
      </c>
      <c r="CK401" s="412">
        <f t="shared" si="606"/>
        <v>0</v>
      </c>
      <c r="CL401" s="412" t="str">
        <f t="shared" si="607"/>
        <v>0m0</v>
      </c>
      <c r="CM401" s="399">
        <f t="shared" si="608"/>
        <v>0</v>
      </c>
      <c r="CN401" s="399">
        <f t="shared" si="609"/>
        <v>0</v>
      </c>
      <c r="CO401" s="412">
        <f t="shared" si="610"/>
        <v>0</v>
      </c>
      <c r="CP401" s="413">
        <f t="shared" si="611"/>
        <v>0</v>
      </c>
      <c r="CQ401" s="398" t="str">
        <f t="shared" si="612"/>
        <v>0</v>
      </c>
      <c r="CR401" s="398" t="str">
        <f t="shared" si="613"/>
        <v>0</v>
      </c>
      <c r="CS401" s="412">
        <f t="shared" si="614"/>
        <v>0</v>
      </c>
      <c r="CT401" s="412" t="str">
        <f t="shared" si="615"/>
        <v>0m0</v>
      </c>
      <c r="CU401" s="412">
        <f t="shared" si="616"/>
        <v>0</v>
      </c>
      <c r="CV401" s="412">
        <f t="shared" si="617"/>
        <v>0</v>
      </c>
      <c r="CW401" s="412">
        <f t="shared" si="618"/>
        <v>0</v>
      </c>
      <c r="CX401" s="412">
        <f t="shared" si="619"/>
        <v>0</v>
      </c>
      <c r="CY401" s="412">
        <f t="shared" si="620"/>
        <v>0</v>
      </c>
      <c r="CZ401" s="412" t="str">
        <f t="shared" si="621"/>
        <v/>
      </c>
      <c r="DA401" s="412" t="str">
        <f t="shared" si="622"/>
        <v/>
      </c>
      <c r="DB401" s="412" t="str">
        <f t="shared" si="623"/>
        <v/>
      </c>
      <c r="DC401" s="412" t="str">
        <f t="shared" si="624"/>
        <v/>
      </c>
      <c r="DD401" s="412" t="str">
        <f t="shared" si="625"/>
        <v/>
      </c>
      <c r="DE401" s="412"/>
      <c r="DG401" s="412" t="str">
        <f t="shared" si="626"/>
        <v/>
      </c>
      <c r="DH401" s="412" t="str">
        <f t="shared" si="627"/>
        <v/>
      </c>
      <c r="DI401" s="412">
        <f t="shared" si="628"/>
        <v>0</v>
      </c>
      <c r="DJ401" s="412" t="str">
        <f t="shared" si="629"/>
        <v/>
      </c>
      <c r="DK401" s="412" t="str">
        <f t="shared" si="630"/>
        <v/>
      </c>
      <c r="DL401" s="412" t="str">
        <f t="shared" si="631"/>
        <v/>
      </c>
      <c r="DM401" s="412" t="str">
        <f t="shared" si="632"/>
        <v/>
      </c>
      <c r="DN401" s="412" t="str">
        <f t="shared" si="633"/>
        <v/>
      </c>
      <c r="DO401" s="412" t="str">
        <f t="shared" si="634"/>
        <v/>
      </c>
      <c r="DR401" s="494"/>
      <c r="DS401" s="393">
        <f t="shared" si="637"/>
        <v>0</v>
      </c>
      <c r="DT401" s="393">
        <f t="shared" si="635"/>
        <v>0</v>
      </c>
      <c r="DU401" s="411">
        <f t="shared" si="636"/>
        <v>0</v>
      </c>
      <c r="DX401" s="494" t="e">
        <f>IF(BG401&lt;270000,○,"")</f>
        <v>#NAME?</v>
      </c>
    </row>
    <row r="402" spans="1:128" s="411" customFormat="1" ht="18" hidden="1" customHeight="1" thickBot="1">
      <c r="A402" s="145" t="str">
        <f t="shared" si="560"/>
        <v/>
      </c>
      <c r="B402" s="158"/>
      <c r="C402" s="31" t="str">
        <f>IF(B402="","",VLOOKUP(B402,学連登録!$C$2:$G$3000,2,FALSE))</f>
        <v/>
      </c>
      <c r="D402" s="32" t="str">
        <f>IF(B402="","",VLOOKUP(B402,学連登録!$C$2:$G$3000,3,FALSE))</f>
        <v/>
      </c>
      <c r="E402" s="33" t="str">
        <f>IF(B402="","",VLOOKUP(B402,学連登録!$C$2:$G$3000,4,FALSE))</f>
        <v/>
      </c>
      <c r="F402" s="383" t="str">
        <f>IF(B402="","",VLOOKUP(B402,学連登録!$C$2:$I$3000,7,FALSE))</f>
        <v/>
      </c>
      <c r="G402" s="159"/>
      <c r="H402" s="853"/>
      <c r="I402" s="854"/>
      <c r="J402" s="160"/>
      <c r="K402" s="825"/>
      <c r="L402" s="826"/>
      <c r="M402" s="160"/>
      <c r="N402" s="819"/>
      <c r="O402" s="820"/>
      <c r="P402" s="159"/>
      <c r="Q402" s="825"/>
      <c r="R402" s="826"/>
      <c r="S402" s="159"/>
      <c r="T402" s="825"/>
      <c r="U402" s="826"/>
      <c r="V402" s="103" t="str">
        <f>IF(B402="","",VLOOKUP(B402,学連登録!$C$2:$H$3000,6,FALSE))</f>
        <v/>
      </c>
      <c r="W402" s="377"/>
      <c r="X402" s="157"/>
      <c r="Y402" s="118" t="str">
        <f t="shared" si="550"/>
        <v/>
      </c>
      <c r="Z402" s="97" t="str">
        <f>IF(G402="","",VLOOKUP(G402,種目名!$O$5:$T$104,3,0))</f>
        <v/>
      </c>
      <c r="AA402" s="99" t="str">
        <f>IF(J402="","",VLOOKUP(J402,種目名!$O$5:$T$104,3,0))</f>
        <v/>
      </c>
      <c r="AB402" s="119" t="str">
        <f>IF(M402="","",VLOOKUP(M402,種目名!$O$5:$T$104,3,0))</f>
        <v/>
      </c>
      <c r="AC402" s="119" t="str">
        <f>IF(P402="","",VLOOKUP(AF402,種目名!$O$5:$T$104,3,0))</f>
        <v/>
      </c>
      <c r="AD402" s="120" t="str">
        <f>IF(S402="","",VLOOKUP(AI402,種目名!$O$5:$T$104,3,0))</f>
        <v/>
      </c>
      <c r="AE402" s="117">
        <f t="shared" si="551"/>
        <v>0</v>
      </c>
      <c r="AF402" s="157" t="str">
        <f t="shared" si="552"/>
        <v/>
      </c>
      <c r="AG402" s="157" t="str">
        <f t="shared" si="553"/>
        <v/>
      </c>
      <c r="AH402" s="117">
        <f t="shared" si="554"/>
        <v>0</v>
      </c>
      <c r="AI402" s="157" t="str">
        <f t="shared" si="555"/>
        <v/>
      </c>
      <c r="AJ402" s="157" t="str">
        <f t="shared" si="556"/>
        <v/>
      </c>
      <c r="AK402" s="390"/>
      <c r="AL402" s="171">
        <f t="shared" si="561"/>
        <v>0</v>
      </c>
      <c r="AM402" s="399">
        <f t="shared" si="562"/>
        <v>0</v>
      </c>
      <c r="AN402" s="399">
        <f>COUNTIF($B$12:B402,B402)</f>
        <v>0</v>
      </c>
      <c r="AO402" s="399"/>
      <c r="AP402" s="399" t="str">
        <f t="shared" si="563"/>
        <v/>
      </c>
      <c r="AQ402" s="399" t="str">
        <f t="shared" si="564"/>
        <v/>
      </c>
      <c r="AR402" s="399" t="str">
        <f t="shared" si="565"/>
        <v/>
      </c>
      <c r="AS402" s="399" t="str">
        <f t="shared" si="566"/>
        <v/>
      </c>
      <c r="AT402" s="399">
        <f t="shared" si="567"/>
        <v>0</v>
      </c>
      <c r="AU402" s="399" t="str">
        <f t="shared" si="568"/>
        <v/>
      </c>
      <c r="AV402" s="399" t="str">
        <f t="shared" si="569"/>
        <v/>
      </c>
      <c r="AW402" s="399" t="str">
        <f t="shared" si="570"/>
        <v/>
      </c>
      <c r="AX402" s="399" t="str">
        <f t="shared" si="571"/>
        <v/>
      </c>
      <c r="AY402" s="399" t="str">
        <f t="shared" si="572"/>
        <v/>
      </c>
      <c r="AZ402" s="399" t="str">
        <f t="shared" si="573"/>
        <v/>
      </c>
      <c r="BA402" s="399" t="str">
        <f t="shared" si="574"/>
        <v/>
      </c>
      <c r="BB402" s="399" t="str">
        <f t="shared" si="575"/>
        <v/>
      </c>
      <c r="BC402" s="399" t="str">
        <f t="shared" si="576"/>
        <v/>
      </c>
      <c r="BD402" s="403" t="str">
        <f t="shared" si="577"/>
        <v/>
      </c>
      <c r="BE402" s="393">
        <f t="shared" si="578"/>
        <v>0</v>
      </c>
      <c r="BF402" s="157"/>
      <c r="BG402" s="399">
        <f t="shared" si="579"/>
        <v>0</v>
      </c>
      <c r="BH402" s="399">
        <f t="shared" si="580"/>
        <v>0</v>
      </c>
      <c r="BI402" s="412">
        <f t="shared" si="581"/>
        <v>0</v>
      </c>
      <c r="BJ402" s="413">
        <f t="shared" si="557"/>
        <v>0</v>
      </c>
      <c r="BK402" s="398" t="str">
        <f t="shared" si="558"/>
        <v>0</v>
      </c>
      <c r="BL402" s="398" t="str">
        <f t="shared" si="559"/>
        <v>0</v>
      </c>
      <c r="BM402" s="412">
        <f t="shared" si="582"/>
        <v>0</v>
      </c>
      <c r="BN402" s="412" t="str">
        <f t="shared" si="583"/>
        <v>0m0</v>
      </c>
      <c r="BO402" s="399">
        <f t="shared" si="584"/>
        <v>0</v>
      </c>
      <c r="BP402" s="399">
        <f t="shared" si="585"/>
        <v>0</v>
      </c>
      <c r="BQ402" s="412">
        <f t="shared" si="586"/>
        <v>0</v>
      </c>
      <c r="BR402" s="413">
        <f t="shared" si="587"/>
        <v>0</v>
      </c>
      <c r="BS402" s="398" t="str">
        <f t="shared" si="588"/>
        <v>0</v>
      </c>
      <c r="BT402" s="398" t="str">
        <f t="shared" si="589"/>
        <v>0</v>
      </c>
      <c r="BU402" s="412">
        <f t="shared" si="590"/>
        <v>0</v>
      </c>
      <c r="BV402" s="412" t="str">
        <f t="shared" si="591"/>
        <v>0m0</v>
      </c>
      <c r="BW402" s="399">
        <f t="shared" si="592"/>
        <v>0</v>
      </c>
      <c r="BX402" s="399">
        <f t="shared" si="593"/>
        <v>0</v>
      </c>
      <c r="BY402" s="412">
        <f t="shared" si="594"/>
        <v>0</v>
      </c>
      <c r="BZ402" s="413">
        <f t="shared" si="595"/>
        <v>0</v>
      </c>
      <c r="CA402" s="398" t="str">
        <f t="shared" si="596"/>
        <v>0</v>
      </c>
      <c r="CB402" s="398" t="str">
        <f t="shared" si="597"/>
        <v>0</v>
      </c>
      <c r="CC402" s="412">
        <f t="shared" si="598"/>
        <v>0</v>
      </c>
      <c r="CD402" s="412" t="str">
        <f t="shared" si="599"/>
        <v>0m0</v>
      </c>
      <c r="CE402" s="399">
        <f t="shared" si="600"/>
        <v>0</v>
      </c>
      <c r="CF402" s="399">
        <f t="shared" si="601"/>
        <v>0</v>
      </c>
      <c r="CG402" s="412">
        <f t="shared" si="602"/>
        <v>0</v>
      </c>
      <c r="CH402" s="413">
        <f t="shared" si="603"/>
        <v>0</v>
      </c>
      <c r="CI402" s="398" t="str">
        <f t="shared" si="604"/>
        <v>0</v>
      </c>
      <c r="CJ402" s="398" t="str">
        <f t="shared" si="605"/>
        <v>0</v>
      </c>
      <c r="CK402" s="412">
        <f t="shared" si="606"/>
        <v>0</v>
      </c>
      <c r="CL402" s="412" t="str">
        <f t="shared" si="607"/>
        <v>0m0</v>
      </c>
      <c r="CM402" s="399">
        <f t="shared" si="608"/>
        <v>0</v>
      </c>
      <c r="CN402" s="399">
        <f t="shared" si="609"/>
        <v>0</v>
      </c>
      <c r="CO402" s="412">
        <f t="shared" si="610"/>
        <v>0</v>
      </c>
      <c r="CP402" s="413">
        <f t="shared" si="611"/>
        <v>0</v>
      </c>
      <c r="CQ402" s="398" t="str">
        <f t="shared" si="612"/>
        <v>0</v>
      </c>
      <c r="CR402" s="398" t="str">
        <f t="shared" si="613"/>
        <v>0</v>
      </c>
      <c r="CS402" s="412">
        <f t="shared" si="614"/>
        <v>0</v>
      </c>
      <c r="CT402" s="412" t="str">
        <f t="shared" si="615"/>
        <v>0m0</v>
      </c>
      <c r="CU402" s="412">
        <f t="shared" si="616"/>
        <v>0</v>
      </c>
      <c r="CV402" s="412">
        <f t="shared" si="617"/>
        <v>0</v>
      </c>
      <c r="CW402" s="412">
        <f t="shared" si="618"/>
        <v>0</v>
      </c>
      <c r="CX402" s="412">
        <f t="shared" si="619"/>
        <v>0</v>
      </c>
      <c r="CY402" s="412">
        <f t="shared" si="620"/>
        <v>0</v>
      </c>
      <c r="CZ402" s="412" t="str">
        <f t="shared" si="621"/>
        <v/>
      </c>
      <c r="DA402" s="412" t="str">
        <f t="shared" si="622"/>
        <v/>
      </c>
      <c r="DB402" s="412" t="str">
        <f t="shared" si="623"/>
        <v/>
      </c>
      <c r="DC402" s="412" t="str">
        <f t="shared" si="624"/>
        <v/>
      </c>
      <c r="DD402" s="412" t="str">
        <f t="shared" si="625"/>
        <v/>
      </c>
      <c r="DE402" s="412"/>
      <c r="DG402" s="412" t="str">
        <f t="shared" si="626"/>
        <v/>
      </c>
      <c r="DH402" s="412" t="str">
        <f t="shared" si="627"/>
        <v/>
      </c>
      <c r="DI402" s="412">
        <f t="shared" si="628"/>
        <v>0</v>
      </c>
      <c r="DJ402" s="412" t="str">
        <f t="shared" si="629"/>
        <v/>
      </c>
      <c r="DK402" s="412" t="str">
        <f t="shared" si="630"/>
        <v/>
      </c>
      <c r="DL402" s="412" t="str">
        <f t="shared" si="631"/>
        <v/>
      </c>
      <c r="DM402" s="412" t="str">
        <f t="shared" si="632"/>
        <v/>
      </c>
      <c r="DN402" s="412" t="str">
        <f t="shared" si="633"/>
        <v/>
      </c>
      <c r="DO402" s="412" t="str">
        <f t="shared" si="634"/>
        <v/>
      </c>
      <c r="DR402" s="494"/>
      <c r="DS402" s="393">
        <f t="shared" si="637"/>
        <v>0</v>
      </c>
      <c r="DT402" s="393">
        <f t="shared" si="635"/>
        <v>0</v>
      </c>
      <c r="DU402" s="411">
        <f t="shared" si="636"/>
        <v>0</v>
      </c>
      <c r="DX402" s="494" t="e">
        <f>IF(BG402&lt;270000,○,"")</f>
        <v>#NAME?</v>
      </c>
    </row>
    <row r="403" spans="1:128" s="411" customFormat="1" ht="18" hidden="1" customHeight="1" thickBot="1">
      <c r="A403" s="145" t="str">
        <f t="shared" si="560"/>
        <v/>
      </c>
      <c r="B403" s="158"/>
      <c r="C403" s="31" t="str">
        <f>IF(B403="","",VLOOKUP(B403,学連登録!$C$2:$G$3000,2,FALSE))</f>
        <v/>
      </c>
      <c r="D403" s="32" t="str">
        <f>IF(B403="","",VLOOKUP(B403,学連登録!$C$2:$G$3000,3,FALSE))</f>
        <v/>
      </c>
      <c r="E403" s="33" t="str">
        <f>IF(B403="","",VLOOKUP(B403,学連登録!$C$2:$G$3000,4,FALSE))</f>
        <v/>
      </c>
      <c r="F403" s="383" t="str">
        <f>IF(B403="","",VLOOKUP(B403,学連登録!$C$2:$I$3000,7,FALSE))</f>
        <v/>
      </c>
      <c r="G403" s="159"/>
      <c r="H403" s="853"/>
      <c r="I403" s="854"/>
      <c r="J403" s="160"/>
      <c r="K403" s="825"/>
      <c r="L403" s="826"/>
      <c r="M403" s="160"/>
      <c r="N403" s="819"/>
      <c r="O403" s="820"/>
      <c r="P403" s="159"/>
      <c r="Q403" s="825"/>
      <c r="R403" s="826"/>
      <c r="S403" s="159"/>
      <c r="T403" s="825"/>
      <c r="U403" s="826"/>
      <c r="V403" s="103" t="str">
        <f>IF(B403="","",VLOOKUP(B403,学連登録!$C$2:$H$3000,6,FALSE))</f>
        <v/>
      </c>
      <c r="W403" s="377"/>
      <c r="X403" s="157"/>
      <c r="Y403" s="118" t="str">
        <f t="shared" si="550"/>
        <v/>
      </c>
      <c r="Z403" s="97" t="str">
        <f>IF(G403="","",VLOOKUP(G403,種目名!$O$5:$T$104,3,0))</f>
        <v/>
      </c>
      <c r="AA403" s="99" t="str">
        <f>IF(J403="","",VLOOKUP(J403,種目名!$O$5:$T$104,3,0))</f>
        <v/>
      </c>
      <c r="AB403" s="119" t="str">
        <f>IF(M403="","",VLOOKUP(M403,種目名!$O$5:$T$104,3,0))</f>
        <v/>
      </c>
      <c r="AC403" s="119" t="str">
        <f>IF(P403="","",VLOOKUP(AF403,種目名!$O$5:$T$104,3,0))</f>
        <v/>
      </c>
      <c r="AD403" s="120" t="str">
        <f>IF(S403="","",VLOOKUP(AI403,種目名!$O$5:$T$104,3,0))</f>
        <v/>
      </c>
      <c r="AE403" s="117">
        <f t="shared" si="551"/>
        <v>0</v>
      </c>
      <c r="AF403" s="157" t="str">
        <f t="shared" si="552"/>
        <v/>
      </c>
      <c r="AG403" s="157" t="str">
        <f t="shared" si="553"/>
        <v/>
      </c>
      <c r="AH403" s="117">
        <f t="shared" si="554"/>
        <v>0</v>
      </c>
      <c r="AI403" s="157" t="str">
        <f t="shared" si="555"/>
        <v/>
      </c>
      <c r="AJ403" s="157" t="str">
        <f t="shared" si="556"/>
        <v/>
      </c>
      <c r="AK403" s="390"/>
      <c r="AL403" s="171">
        <f t="shared" si="561"/>
        <v>0</v>
      </c>
      <c r="AM403" s="399">
        <f t="shared" si="562"/>
        <v>0</v>
      </c>
      <c r="AN403" s="399">
        <f>COUNTIF($B$12:B403,B403)</f>
        <v>0</v>
      </c>
      <c r="AO403" s="399"/>
      <c r="AP403" s="399" t="str">
        <f t="shared" si="563"/>
        <v/>
      </c>
      <c r="AQ403" s="399" t="str">
        <f t="shared" si="564"/>
        <v/>
      </c>
      <c r="AR403" s="399" t="str">
        <f t="shared" si="565"/>
        <v/>
      </c>
      <c r="AS403" s="399" t="str">
        <f t="shared" si="566"/>
        <v/>
      </c>
      <c r="AT403" s="399">
        <f t="shared" si="567"/>
        <v>0</v>
      </c>
      <c r="AU403" s="399" t="str">
        <f t="shared" si="568"/>
        <v/>
      </c>
      <c r="AV403" s="399" t="str">
        <f t="shared" si="569"/>
        <v/>
      </c>
      <c r="AW403" s="399" t="str">
        <f t="shared" si="570"/>
        <v/>
      </c>
      <c r="AX403" s="399" t="str">
        <f t="shared" si="571"/>
        <v/>
      </c>
      <c r="AY403" s="399" t="str">
        <f t="shared" si="572"/>
        <v/>
      </c>
      <c r="AZ403" s="399" t="str">
        <f t="shared" si="573"/>
        <v/>
      </c>
      <c r="BA403" s="399" t="str">
        <f t="shared" si="574"/>
        <v/>
      </c>
      <c r="BB403" s="399" t="str">
        <f t="shared" si="575"/>
        <v/>
      </c>
      <c r="BC403" s="399" t="str">
        <f t="shared" si="576"/>
        <v/>
      </c>
      <c r="BD403" s="403" t="str">
        <f t="shared" si="577"/>
        <v/>
      </c>
      <c r="BE403" s="393">
        <f t="shared" si="578"/>
        <v>0</v>
      </c>
      <c r="BF403" s="157"/>
      <c r="BG403" s="399">
        <f t="shared" si="579"/>
        <v>0</v>
      </c>
      <c r="BH403" s="399">
        <f t="shared" si="580"/>
        <v>0</v>
      </c>
      <c r="BI403" s="412">
        <f t="shared" si="581"/>
        <v>0</v>
      </c>
      <c r="BJ403" s="413">
        <f t="shared" si="557"/>
        <v>0</v>
      </c>
      <c r="BK403" s="398" t="str">
        <f t="shared" si="558"/>
        <v>0</v>
      </c>
      <c r="BL403" s="398" t="str">
        <f t="shared" si="559"/>
        <v>0</v>
      </c>
      <c r="BM403" s="412">
        <f t="shared" si="582"/>
        <v>0</v>
      </c>
      <c r="BN403" s="412" t="str">
        <f t="shared" si="583"/>
        <v>0m0</v>
      </c>
      <c r="BO403" s="399">
        <f t="shared" si="584"/>
        <v>0</v>
      </c>
      <c r="BP403" s="399">
        <f t="shared" si="585"/>
        <v>0</v>
      </c>
      <c r="BQ403" s="412">
        <f t="shared" si="586"/>
        <v>0</v>
      </c>
      <c r="BR403" s="413">
        <f t="shared" si="587"/>
        <v>0</v>
      </c>
      <c r="BS403" s="398" t="str">
        <f t="shared" si="588"/>
        <v>0</v>
      </c>
      <c r="BT403" s="398" t="str">
        <f t="shared" si="589"/>
        <v>0</v>
      </c>
      <c r="BU403" s="412">
        <f t="shared" si="590"/>
        <v>0</v>
      </c>
      <c r="BV403" s="412" t="str">
        <f t="shared" si="591"/>
        <v>0m0</v>
      </c>
      <c r="BW403" s="399">
        <f t="shared" si="592"/>
        <v>0</v>
      </c>
      <c r="BX403" s="399">
        <f t="shared" si="593"/>
        <v>0</v>
      </c>
      <c r="BY403" s="412">
        <f t="shared" si="594"/>
        <v>0</v>
      </c>
      <c r="BZ403" s="413">
        <f t="shared" si="595"/>
        <v>0</v>
      </c>
      <c r="CA403" s="398" t="str">
        <f t="shared" si="596"/>
        <v>0</v>
      </c>
      <c r="CB403" s="398" t="str">
        <f t="shared" si="597"/>
        <v>0</v>
      </c>
      <c r="CC403" s="412">
        <f t="shared" si="598"/>
        <v>0</v>
      </c>
      <c r="CD403" s="412" t="str">
        <f t="shared" si="599"/>
        <v>0m0</v>
      </c>
      <c r="CE403" s="399">
        <f t="shared" si="600"/>
        <v>0</v>
      </c>
      <c r="CF403" s="399">
        <f t="shared" si="601"/>
        <v>0</v>
      </c>
      <c r="CG403" s="412">
        <f t="shared" si="602"/>
        <v>0</v>
      </c>
      <c r="CH403" s="413">
        <f t="shared" si="603"/>
        <v>0</v>
      </c>
      <c r="CI403" s="398" t="str">
        <f t="shared" si="604"/>
        <v>0</v>
      </c>
      <c r="CJ403" s="398" t="str">
        <f t="shared" si="605"/>
        <v>0</v>
      </c>
      <c r="CK403" s="412">
        <f t="shared" si="606"/>
        <v>0</v>
      </c>
      <c r="CL403" s="412" t="str">
        <f t="shared" si="607"/>
        <v>0m0</v>
      </c>
      <c r="CM403" s="399">
        <f t="shared" si="608"/>
        <v>0</v>
      </c>
      <c r="CN403" s="399">
        <f t="shared" si="609"/>
        <v>0</v>
      </c>
      <c r="CO403" s="412">
        <f t="shared" si="610"/>
        <v>0</v>
      </c>
      <c r="CP403" s="413">
        <f t="shared" si="611"/>
        <v>0</v>
      </c>
      <c r="CQ403" s="398" t="str">
        <f t="shared" si="612"/>
        <v>0</v>
      </c>
      <c r="CR403" s="398" t="str">
        <f t="shared" si="613"/>
        <v>0</v>
      </c>
      <c r="CS403" s="412">
        <f t="shared" si="614"/>
        <v>0</v>
      </c>
      <c r="CT403" s="412" t="str">
        <f t="shared" si="615"/>
        <v>0m0</v>
      </c>
      <c r="CU403" s="412">
        <f t="shared" si="616"/>
        <v>0</v>
      </c>
      <c r="CV403" s="412">
        <f t="shared" si="617"/>
        <v>0</v>
      </c>
      <c r="CW403" s="412">
        <f t="shared" si="618"/>
        <v>0</v>
      </c>
      <c r="CX403" s="412">
        <f t="shared" si="619"/>
        <v>0</v>
      </c>
      <c r="CY403" s="412">
        <f t="shared" si="620"/>
        <v>0</v>
      </c>
      <c r="CZ403" s="412" t="str">
        <f t="shared" si="621"/>
        <v/>
      </c>
      <c r="DA403" s="412" t="str">
        <f t="shared" si="622"/>
        <v/>
      </c>
      <c r="DB403" s="412" t="str">
        <f t="shared" si="623"/>
        <v/>
      </c>
      <c r="DC403" s="412" t="str">
        <f t="shared" si="624"/>
        <v/>
      </c>
      <c r="DD403" s="412" t="str">
        <f t="shared" si="625"/>
        <v/>
      </c>
      <c r="DE403" s="412"/>
      <c r="DG403" s="412" t="str">
        <f t="shared" si="626"/>
        <v/>
      </c>
      <c r="DH403" s="412" t="str">
        <f t="shared" si="627"/>
        <v/>
      </c>
      <c r="DI403" s="412">
        <f t="shared" si="628"/>
        <v>0</v>
      </c>
      <c r="DJ403" s="412" t="str">
        <f t="shared" si="629"/>
        <v/>
      </c>
      <c r="DK403" s="412" t="str">
        <f t="shared" si="630"/>
        <v/>
      </c>
      <c r="DL403" s="412" t="str">
        <f t="shared" si="631"/>
        <v/>
      </c>
      <c r="DM403" s="412" t="str">
        <f t="shared" si="632"/>
        <v/>
      </c>
      <c r="DN403" s="412" t="str">
        <f t="shared" si="633"/>
        <v/>
      </c>
      <c r="DO403" s="412" t="str">
        <f t="shared" si="634"/>
        <v/>
      </c>
      <c r="DR403" s="494"/>
      <c r="DS403" s="393">
        <f t="shared" si="637"/>
        <v>0</v>
      </c>
      <c r="DT403" s="393">
        <f t="shared" si="635"/>
        <v>0</v>
      </c>
      <c r="DU403" s="411">
        <f t="shared" si="636"/>
        <v>0</v>
      </c>
      <c r="DX403" s="494" t="e">
        <f>IF(BG403&lt;270000,○,"")</f>
        <v>#NAME?</v>
      </c>
    </row>
    <row r="404" spans="1:128" s="411" customFormat="1" ht="18" hidden="1" customHeight="1" thickBot="1">
      <c r="A404" s="145" t="str">
        <f t="shared" si="560"/>
        <v/>
      </c>
      <c r="B404" s="158"/>
      <c r="C404" s="31" t="str">
        <f>IF(B404="","",VLOOKUP(B404,学連登録!$C$2:$G$3000,2,FALSE))</f>
        <v/>
      </c>
      <c r="D404" s="32" t="str">
        <f>IF(B404="","",VLOOKUP(B404,学連登録!$C$2:$G$3000,3,FALSE))</f>
        <v/>
      </c>
      <c r="E404" s="33" t="str">
        <f>IF(B404="","",VLOOKUP(B404,学連登録!$C$2:$G$3000,4,FALSE))</f>
        <v/>
      </c>
      <c r="F404" s="383" t="str">
        <f>IF(B404="","",VLOOKUP(B404,学連登録!$C$2:$I$3000,7,FALSE))</f>
        <v/>
      </c>
      <c r="G404" s="159"/>
      <c r="H404" s="853"/>
      <c r="I404" s="854"/>
      <c r="J404" s="160"/>
      <c r="K404" s="825"/>
      <c r="L404" s="826"/>
      <c r="M404" s="160"/>
      <c r="N404" s="819"/>
      <c r="O404" s="820"/>
      <c r="P404" s="159"/>
      <c r="Q404" s="825"/>
      <c r="R404" s="826"/>
      <c r="S404" s="159"/>
      <c r="T404" s="825"/>
      <c r="U404" s="826"/>
      <c r="V404" s="103" t="str">
        <f>IF(B404="","",VLOOKUP(B404,学連登録!$C$2:$H$3000,6,FALSE))</f>
        <v/>
      </c>
      <c r="W404" s="377"/>
      <c r="X404" s="157"/>
      <c r="Y404" s="118" t="str">
        <f t="shared" si="550"/>
        <v/>
      </c>
      <c r="Z404" s="97" t="str">
        <f>IF(G404="","",VLOOKUP(G404,種目名!$O$5:$T$104,3,0))</f>
        <v/>
      </c>
      <c r="AA404" s="99" t="str">
        <f>IF(J404="","",VLOOKUP(J404,種目名!$O$5:$T$104,3,0))</f>
        <v/>
      </c>
      <c r="AB404" s="119" t="str">
        <f>IF(M404="","",VLOOKUP(M404,種目名!$O$5:$T$104,3,0))</f>
        <v/>
      </c>
      <c r="AC404" s="119" t="str">
        <f>IF(P404="","",VLOOKUP(AF404,種目名!$O$5:$T$104,3,0))</f>
        <v/>
      </c>
      <c r="AD404" s="120" t="str">
        <f>IF(S404="","",VLOOKUP(AI404,種目名!$O$5:$T$104,3,0))</f>
        <v/>
      </c>
      <c r="AE404" s="117">
        <f t="shared" si="551"/>
        <v>0</v>
      </c>
      <c r="AF404" s="157" t="str">
        <f t="shared" si="552"/>
        <v/>
      </c>
      <c r="AG404" s="157" t="str">
        <f t="shared" si="553"/>
        <v/>
      </c>
      <c r="AH404" s="117">
        <f t="shared" si="554"/>
        <v>0</v>
      </c>
      <c r="AI404" s="157" t="str">
        <f t="shared" si="555"/>
        <v/>
      </c>
      <c r="AJ404" s="157" t="str">
        <f t="shared" si="556"/>
        <v/>
      </c>
      <c r="AK404" s="390"/>
      <c r="AL404" s="171">
        <f t="shared" si="561"/>
        <v>0</v>
      </c>
      <c r="AM404" s="399">
        <f t="shared" si="562"/>
        <v>0</v>
      </c>
      <c r="AN404" s="399">
        <f>COUNTIF($B$12:B404,B404)</f>
        <v>0</v>
      </c>
      <c r="AO404" s="399"/>
      <c r="AP404" s="399" t="str">
        <f t="shared" si="563"/>
        <v/>
      </c>
      <c r="AQ404" s="399" t="str">
        <f t="shared" si="564"/>
        <v/>
      </c>
      <c r="AR404" s="399" t="str">
        <f t="shared" si="565"/>
        <v/>
      </c>
      <c r="AS404" s="399" t="str">
        <f t="shared" si="566"/>
        <v/>
      </c>
      <c r="AT404" s="399">
        <f t="shared" si="567"/>
        <v>0</v>
      </c>
      <c r="AU404" s="399" t="str">
        <f t="shared" si="568"/>
        <v/>
      </c>
      <c r="AV404" s="399" t="str">
        <f t="shared" si="569"/>
        <v/>
      </c>
      <c r="AW404" s="399" t="str">
        <f t="shared" si="570"/>
        <v/>
      </c>
      <c r="AX404" s="399" t="str">
        <f t="shared" si="571"/>
        <v/>
      </c>
      <c r="AY404" s="399" t="str">
        <f t="shared" si="572"/>
        <v/>
      </c>
      <c r="AZ404" s="399" t="str">
        <f t="shared" si="573"/>
        <v/>
      </c>
      <c r="BA404" s="399" t="str">
        <f t="shared" si="574"/>
        <v/>
      </c>
      <c r="BB404" s="399" t="str">
        <f t="shared" si="575"/>
        <v/>
      </c>
      <c r="BC404" s="399" t="str">
        <f t="shared" si="576"/>
        <v/>
      </c>
      <c r="BD404" s="403" t="str">
        <f t="shared" si="577"/>
        <v/>
      </c>
      <c r="BE404" s="393">
        <f t="shared" si="578"/>
        <v>0</v>
      </c>
      <c r="BF404" s="157"/>
      <c r="BG404" s="399">
        <f t="shared" si="579"/>
        <v>0</v>
      </c>
      <c r="BH404" s="399">
        <f t="shared" si="580"/>
        <v>0</v>
      </c>
      <c r="BI404" s="412">
        <f t="shared" si="581"/>
        <v>0</v>
      </c>
      <c r="BJ404" s="413">
        <f t="shared" si="557"/>
        <v>0</v>
      </c>
      <c r="BK404" s="398" t="str">
        <f t="shared" si="558"/>
        <v>0</v>
      </c>
      <c r="BL404" s="398" t="str">
        <f t="shared" si="559"/>
        <v>0</v>
      </c>
      <c r="BM404" s="412">
        <f t="shared" si="582"/>
        <v>0</v>
      </c>
      <c r="BN404" s="412" t="str">
        <f t="shared" si="583"/>
        <v>0m0</v>
      </c>
      <c r="BO404" s="399">
        <f t="shared" si="584"/>
        <v>0</v>
      </c>
      <c r="BP404" s="399">
        <f t="shared" si="585"/>
        <v>0</v>
      </c>
      <c r="BQ404" s="412">
        <f t="shared" si="586"/>
        <v>0</v>
      </c>
      <c r="BR404" s="413">
        <f t="shared" si="587"/>
        <v>0</v>
      </c>
      <c r="BS404" s="398" t="str">
        <f t="shared" si="588"/>
        <v>0</v>
      </c>
      <c r="BT404" s="398" t="str">
        <f t="shared" si="589"/>
        <v>0</v>
      </c>
      <c r="BU404" s="412">
        <f t="shared" si="590"/>
        <v>0</v>
      </c>
      <c r="BV404" s="412" t="str">
        <f t="shared" si="591"/>
        <v>0m0</v>
      </c>
      <c r="BW404" s="399">
        <f t="shared" si="592"/>
        <v>0</v>
      </c>
      <c r="BX404" s="399">
        <f t="shared" si="593"/>
        <v>0</v>
      </c>
      <c r="BY404" s="412">
        <f t="shared" si="594"/>
        <v>0</v>
      </c>
      <c r="BZ404" s="413">
        <f t="shared" si="595"/>
        <v>0</v>
      </c>
      <c r="CA404" s="398" t="str">
        <f t="shared" si="596"/>
        <v>0</v>
      </c>
      <c r="CB404" s="398" t="str">
        <f t="shared" si="597"/>
        <v>0</v>
      </c>
      <c r="CC404" s="412">
        <f t="shared" si="598"/>
        <v>0</v>
      </c>
      <c r="CD404" s="412" t="str">
        <f t="shared" si="599"/>
        <v>0m0</v>
      </c>
      <c r="CE404" s="399">
        <f t="shared" si="600"/>
        <v>0</v>
      </c>
      <c r="CF404" s="399">
        <f t="shared" si="601"/>
        <v>0</v>
      </c>
      <c r="CG404" s="412">
        <f t="shared" si="602"/>
        <v>0</v>
      </c>
      <c r="CH404" s="413">
        <f t="shared" si="603"/>
        <v>0</v>
      </c>
      <c r="CI404" s="398" t="str">
        <f t="shared" si="604"/>
        <v>0</v>
      </c>
      <c r="CJ404" s="398" t="str">
        <f t="shared" si="605"/>
        <v>0</v>
      </c>
      <c r="CK404" s="412">
        <f t="shared" si="606"/>
        <v>0</v>
      </c>
      <c r="CL404" s="412" t="str">
        <f t="shared" si="607"/>
        <v>0m0</v>
      </c>
      <c r="CM404" s="399">
        <f t="shared" si="608"/>
        <v>0</v>
      </c>
      <c r="CN404" s="399">
        <f t="shared" si="609"/>
        <v>0</v>
      </c>
      <c r="CO404" s="412">
        <f t="shared" si="610"/>
        <v>0</v>
      </c>
      <c r="CP404" s="413">
        <f t="shared" si="611"/>
        <v>0</v>
      </c>
      <c r="CQ404" s="398" t="str">
        <f t="shared" si="612"/>
        <v>0</v>
      </c>
      <c r="CR404" s="398" t="str">
        <f t="shared" si="613"/>
        <v>0</v>
      </c>
      <c r="CS404" s="412">
        <f t="shared" si="614"/>
        <v>0</v>
      </c>
      <c r="CT404" s="412" t="str">
        <f t="shared" si="615"/>
        <v>0m0</v>
      </c>
      <c r="CU404" s="412">
        <f t="shared" si="616"/>
        <v>0</v>
      </c>
      <c r="CV404" s="412">
        <f t="shared" si="617"/>
        <v>0</v>
      </c>
      <c r="CW404" s="412">
        <f t="shared" si="618"/>
        <v>0</v>
      </c>
      <c r="CX404" s="412">
        <f t="shared" si="619"/>
        <v>0</v>
      </c>
      <c r="CY404" s="412">
        <f t="shared" si="620"/>
        <v>0</v>
      </c>
      <c r="CZ404" s="412" t="str">
        <f t="shared" si="621"/>
        <v/>
      </c>
      <c r="DA404" s="412" t="str">
        <f t="shared" si="622"/>
        <v/>
      </c>
      <c r="DB404" s="412" t="str">
        <f t="shared" si="623"/>
        <v/>
      </c>
      <c r="DC404" s="412" t="str">
        <f t="shared" si="624"/>
        <v/>
      </c>
      <c r="DD404" s="412" t="str">
        <f t="shared" si="625"/>
        <v/>
      </c>
      <c r="DE404" s="412"/>
      <c r="DG404" s="412" t="str">
        <f t="shared" si="626"/>
        <v/>
      </c>
      <c r="DH404" s="412" t="str">
        <f t="shared" si="627"/>
        <v/>
      </c>
      <c r="DI404" s="412">
        <f t="shared" si="628"/>
        <v>0</v>
      </c>
      <c r="DJ404" s="412" t="str">
        <f t="shared" si="629"/>
        <v/>
      </c>
      <c r="DK404" s="412" t="str">
        <f t="shared" si="630"/>
        <v/>
      </c>
      <c r="DL404" s="412" t="str">
        <f t="shared" si="631"/>
        <v/>
      </c>
      <c r="DM404" s="412" t="str">
        <f t="shared" si="632"/>
        <v/>
      </c>
      <c r="DN404" s="412" t="str">
        <f t="shared" si="633"/>
        <v/>
      </c>
      <c r="DO404" s="412" t="str">
        <f t="shared" si="634"/>
        <v/>
      </c>
      <c r="DR404" s="494"/>
      <c r="DS404" s="393">
        <f t="shared" si="637"/>
        <v>0</v>
      </c>
      <c r="DT404" s="393">
        <f t="shared" si="635"/>
        <v>0</v>
      </c>
      <c r="DU404" s="411">
        <f t="shared" si="636"/>
        <v>0</v>
      </c>
      <c r="DX404" s="494" t="e">
        <f>IF(BG404&lt;270000,○,"")</f>
        <v>#NAME?</v>
      </c>
    </row>
    <row r="405" spans="1:128" s="411" customFormat="1" ht="18" hidden="1" customHeight="1" thickBot="1">
      <c r="A405" s="145" t="str">
        <f t="shared" si="560"/>
        <v/>
      </c>
      <c r="B405" s="158"/>
      <c r="C405" s="31" t="str">
        <f>IF(B405="","",VLOOKUP(B405,学連登録!$C$2:$G$3000,2,FALSE))</f>
        <v/>
      </c>
      <c r="D405" s="32" t="str">
        <f>IF(B405="","",VLOOKUP(B405,学連登録!$C$2:$G$3000,3,FALSE))</f>
        <v/>
      </c>
      <c r="E405" s="33" t="str">
        <f>IF(B405="","",VLOOKUP(B405,学連登録!$C$2:$G$3000,4,FALSE))</f>
        <v/>
      </c>
      <c r="F405" s="383" t="str">
        <f>IF(B405="","",VLOOKUP(B405,学連登録!$C$2:$I$3000,7,FALSE))</f>
        <v/>
      </c>
      <c r="G405" s="159"/>
      <c r="H405" s="853"/>
      <c r="I405" s="854"/>
      <c r="J405" s="160"/>
      <c r="K405" s="825"/>
      <c r="L405" s="826"/>
      <c r="M405" s="160"/>
      <c r="N405" s="819"/>
      <c r="O405" s="820"/>
      <c r="P405" s="159"/>
      <c r="Q405" s="825"/>
      <c r="R405" s="826"/>
      <c r="S405" s="159"/>
      <c r="T405" s="825"/>
      <c r="U405" s="826"/>
      <c r="V405" s="103" t="str">
        <f>IF(B405="","",VLOOKUP(B405,学連登録!$C$2:$H$3000,6,FALSE))</f>
        <v/>
      </c>
      <c r="W405" s="377"/>
      <c r="X405" s="157"/>
      <c r="Y405" s="118" t="str">
        <f t="shared" si="550"/>
        <v/>
      </c>
      <c r="Z405" s="97" t="str">
        <f>IF(G405="","",VLOOKUP(G405,種目名!$O$5:$T$104,3,0))</f>
        <v/>
      </c>
      <c r="AA405" s="99" t="str">
        <f>IF(J405="","",VLOOKUP(J405,種目名!$O$5:$T$104,3,0))</f>
        <v/>
      </c>
      <c r="AB405" s="119" t="str">
        <f>IF(M405="","",VLOOKUP(M405,種目名!$O$5:$T$104,3,0))</f>
        <v/>
      </c>
      <c r="AC405" s="119" t="str">
        <f>IF(P405="","",VLOOKUP(AF405,種目名!$O$5:$T$104,3,0))</f>
        <v/>
      </c>
      <c r="AD405" s="120" t="str">
        <f>IF(S405="","",VLOOKUP(AI405,種目名!$O$5:$T$104,3,0))</f>
        <v/>
      </c>
      <c r="AE405" s="117">
        <f t="shared" si="551"/>
        <v>0</v>
      </c>
      <c r="AF405" s="157" t="str">
        <f t="shared" si="552"/>
        <v/>
      </c>
      <c r="AG405" s="157" t="str">
        <f t="shared" si="553"/>
        <v/>
      </c>
      <c r="AH405" s="117">
        <f t="shared" si="554"/>
        <v>0</v>
      </c>
      <c r="AI405" s="157" t="str">
        <f t="shared" si="555"/>
        <v/>
      </c>
      <c r="AJ405" s="157" t="str">
        <f t="shared" si="556"/>
        <v/>
      </c>
      <c r="AK405" s="390"/>
      <c r="AL405" s="171">
        <f t="shared" si="561"/>
        <v>0</v>
      </c>
      <c r="AM405" s="399">
        <f t="shared" si="562"/>
        <v>0</v>
      </c>
      <c r="AN405" s="399">
        <f>COUNTIF($B$12:B405,B405)</f>
        <v>0</v>
      </c>
      <c r="AO405" s="399"/>
      <c r="AP405" s="399" t="str">
        <f t="shared" si="563"/>
        <v/>
      </c>
      <c r="AQ405" s="399" t="str">
        <f t="shared" si="564"/>
        <v/>
      </c>
      <c r="AR405" s="399" t="str">
        <f t="shared" si="565"/>
        <v/>
      </c>
      <c r="AS405" s="399" t="str">
        <f t="shared" si="566"/>
        <v/>
      </c>
      <c r="AT405" s="399">
        <f t="shared" si="567"/>
        <v>0</v>
      </c>
      <c r="AU405" s="399" t="str">
        <f t="shared" si="568"/>
        <v/>
      </c>
      <c r="AV405" s="399" t="str">
        <f t="shared" si="569"/>
        <v/>
      </c>
      <c r="AW405" s="399" t="str">
        <f t="shared" si="570"/>
        <v/>
      </c>
      <c r="AX405" s="399" t="str">
        <f t="shared" si="571"/>
        <v/>
      </c>
      <c r="AY405" s="399" t="str">
        <f t="shared" si="572"/>
        <v/>
      </c>
      <c r="AZ405" s="399" t="str">
        <f t="shared" si="573"/>
        <v/>
      </c>
      <c r="BA405" s="399" t="str">
        <f t="shared" si="574"/>
        <v/>
      </c>
      <c r="BB405" s="399" t="str">
        <f t="shared" si="575"/>
        <v/>
      </c>
      <c r="BC405" s="399" t="str">
        <f t="shared" si="576"/>
        <v/>
      </c>
      <c r="BD405" s="403" t="str">
        <f t="shared" si="577"/>
        <v/>
      </c>
      <c r="BE405" s="393">
        <f t="shared" si="578"/>
        <v>0</v>
      </c>
      <c r="BF405" s="157"/>
      <c r="BG405" s="399">
        <f t="shared" si="579"/>
        <v>0</v>
      </c>
      <c r="BH405" s="399">
        <f t="shared" si="580"/>
        <v>0</v>
      </c>
      <c r="BI405" s="412">
        <f t="shared" si="581"/>
        <v>0</v>
      </c>
      <c r="BJ405" s="413">
        <f t="shared" si="557"/>
        <v>0</v>
      </c>
      <c r="BK405" s="398" t="str">
        <f t="shared" si="558"/>
        <v>0</v>
      </c>
      <c r="BL405" s="398" t="str">
        <f t="shared" si="559"/>
        <v>0</v>
      </c>
      <c r="BM405" s="412">
        <f t="shared" si="582"/>
        <v>0</v>
      </c>
      <c r="BN405" s="412" t="str">
        <f t="shared" si="583"/>
        <v>0m0</v>
      </c>
      <c r="BO405" s="399">
        <f t="shared" si="584"/>
        <v>0</v>
      </c>
      <c r="BP405" s="399">
        <f t="shared" si="585"/>
        <v>0</v>
      </c>
      <c r="BQ405" s="412">
        <f t="shared" si="586"/>
        <v>0</v>
      </c>
      <c r="BR405" s="413">
        <f t="shared" si="587"/>
        <v>0</v>
      </c>
      <c r="BS405" s="398" t="str">
        <f t="shared" si="588"/>
        <v>0</v>
      </c>
      <c r="BT405" s="398" t="str">
        <f t="shared" si="589"/>
        <v>0</v>
      </c>
      <c r="BU405" s="412">
        <f t="shared" si="590"/>
        <v>0</v>
      </c>
      <c r="BV405" s="412" t="str">
        <f t="shared" si="591"/>
        <v>0m0</v>
      </c>
      <c r="BW405" s="399">
        <f t="shared" si="592"/>
        <v>0</v>
      </c>
      <c r="BX405" s="399">
        <f t="shared" si="593"/>
        <v>0</v>
      </c>
      <c r="BY405" s="412">
        <f t="shared" si="594"/>
        <v>0</v>
      </c>
      <c r="BZ405" s="413">
        <f t="shared" si="595"/>
        <v>0</v>
      </c>
      <c r="CA405" s="398" t="str">
        <f t="shared" si="596"/>
        <v>0</v>
      </c>
      <c r="CB405" s="398" t="str">
        <f t="shared" si="597"/>
        <v>0</v>
      </c>
      <c r="CC405" s="412">
        <f t="shared" si="598"/>
        <v>0</v>
      </c>
      <c r="CD405" s="412" t="str">
        <f t="shared" si="599"/>
        <v>0m0</v>
      </c>
      <c r="CE405" s="399">
        <f t="shared" si="600"/>
        <v>0</v>
      </c>
      <c r="CF405" s="399">
        <f t="shared" si="601"/>
        <v>0</v>
      </c>
      <c r="CG405" s="412">
        <f t="shared" si="602"/>
        <v>0</v>
      </c>
      <c r="CH405" s="413">
        <f t="shared" si="603"/>
        <v>0</v>
      </c>
      <c r="CI405" s="398" t="str">
        <f t="shared" si="604"/>
        <v>0</v>
      </c>
      <c r="CJ405" s="398" t="str">
        <f t="shared" si="605"/>
        <v>0</v>
      </c>
      <c r="CK405" s="412">
        <f t="shared" si="606"/>
        <v>0</v>
      </c>
      <c r="CL405" s="412" t="str">
        <f t="shared" si="607"/>
        <v>0m0</v>
      </c>
      <c r="CM405" s="399">
        <f t="shared" si="608"/>
        <v>0</v>
      </c>
      <c r="CN405" s="399">
        <f t="shared" si="609"/>
        <v>0</v>
      </c>
      <c r="CO405" s="412">
        <f t="shared" si="610"/>
        <v>0</v>
      </c>
      <c r="CP405" s="413">
        <f t="shared" si="611"/>
        <v>0</v>
      </c>
      <c r="CQ405" s="398" t="str">
        <f t="shared" si="612"/>
        <v>0</v>
      </c>
      <c r="CR405" s="398" t="str">
        <f t="shared" si="613"/>
        <v>0</v>
      </c>
      <c r="CS405" s="412">
        <f t="shared" si="614"/>
        <v>0</v>
      </c>
      <c r="CT405" s="412" t="str">
        <f t="shared" si="615"/>
        <v>0m0</v>
      </c>
      <c r="CU405" s="412">
        <f t="shared" si="616"/>
        <v>0</v>
      </c>
      <c r="CV405" s="412">
        <f t="shared" si="617"/>
        <v>0</v>
      </c>
      <c r="CW405" s="412">
        <f t="shared" si="618"/>
        <v>0</v>
      </c>
      <c r="CX405" s="412">
        <f t="shared" si="619"/>
        <v>0</v>
      </c>
      <c r="CY405" s="412">
        <f t="shared" si="620"/>
        <v>0</v>
      </c>
      <c r="CZ405" s="412" t="str">
        <f t="shared" si="621"/>
        <v/>
      </c>
      <c r="DA405" s="412" t="str">
        <f t="shared" si="622"/>
        <v/>
      </c>
      <c r="DB405" s="412" t="str">
        <f t="shared" si="623"/>
        <v/>
      </c>
      <c r="DC405" s="412" t="str">
        <f t="shared" si="624"/>
        <v/>
      </c>
      <c r="DD405" s="412" t="str">
        <f t="shared" si="625"/>
        <v/>
      </c>
      <c r="DE405" s="412"/>
      <c r="DG405" s="412" t="str">
        <f t="shared" si="626"/>
        <v/>
      </c>
      <c r="DH405" s="412" t="str">
        <f t="shared" si="627"/>
        <v/>
      </c>
      <c r="DI405" s="412">
        <f t="shared" si="628"/>
        <v>0</v>
      </c>
      <c r="DJ405" s="412" t="str">
        <f t="shared" si="629"/>
        <v/>
      </c>
      <c r="DK405" s="412" t="str">
        <f t="shared" si="630"/>
        <v/>
      </c>
      <c r="DL405" s="412" t="str">
        <f t="shared" si="631"/>
        <v/>
      </c>
      <c r="DM405" s="412" t="str">
        <f t="shared" si="632"/>
        <v/>
      </c>
      <c r="DN405" s="412" t="str">
        <f t="shared" si="633"/>
        <v/>
      </c>
      <c r="DO405" s="412" t="str">
        <f t="shared" si="634"/>
        <v/>
      </c>
      <c r="DR405" s="494"/>
      <c r="DS405" s="393">
        <f t="shared" si="637"/>
        <v>0</v>
      </c>
      <c r="DT405" s="393">
        <f t="shared" si="635"/>
        <v>0</v>
      </c>
      <c r="DU405" s="411">
        <f t="shared" si="636"/>
        <v>0</v>
      </c>
      <c r="DX405" s="494" t="e">
        <f>IF(BG405&lt;270000,○,"")</f>
        <v>#NAME?</v>
      </c>
    </row>
    <row r="406" spans="1:128" s="411" customFormat="1" ht="18" hidden="1" customHeight="1" thickBot="1">
      <c r="A406" s="145" t="str">
        <f t="shared" si="560"/>
        <v/>
      </c>
      <c r="B406" s="158"/>
      <c r="C406" s="31" t="str">
        <f>IF(B406="","",VLOOKUP(B406,学連登録!$C$2:$G$3000,2,FALSE))</f>
        <v/>
      </c>
      <c r="D406" s="32" t="str">
        <f>IF(B406="","",VLOOKUP(B406,学連登録!$C$2:$G$3000,3,FALSE))</f>
        <v/>
      </c>
      <c r="E406" s="33" t="str">
        <f>IF(B406="","",VLOOKUP(B406,学連登録!$C$2:$G$3000,4,FALSE))</f>
        <v/>
      </c>
      <c r="F406" s="383" t="str">
        <f>IF(B406="","",VLOOKUP(B406,学連登録!$C$2:$I$3000,7,FALSE))</f>
        <v/>
      </c>
      <c r="G406" s="159"/>
      <c r="H406" s="853"/>
      <c r="I406" s="854"/>
      <c r="J406" s="160"/>
      <c r="K406" s="825"/>
      <c r="L406" s="826"/>
      <c r="M406" s="160"/>
      <c r="N406" s="819"/>
      <c r="O406" s="820"/>
      <c r="P406" s="159"/>
      <c r="Q406" s="825"/>
      <c r="R406" s="826"/>
      <c r="S406" s="159"/>
      <c r="T406" s="825"/>
      <c r="U406" s="826"/>
      <c r="V406" s="103" t="str">
        <f>IF(B406="","",VLOOKUP(B406,学連登録!$C$2:$H$3000,6,FALSE))</f>
        <v/>
      </c>
      <c r="W406" s="377"/>
      <c r="X406" s="157"/>
      <c r="Y406" s="118" t="str">
        <f t="shared" ref="Y406:Y469" si="638">IF(C406="","",$S$3)</f>
        <v/>
      </c>
      <c r="Z406" s="97" t="str">
        <f>IF(G406="","",VLOOKUP(G406,種目名!$O$5:$T$104,3,0))</f>
        <v/>
      </c>
      <c r="AA406" s="99" t="str">
        <f>IF(J406="","",VLOOKUP(J406,種目名!$O$5:$T$104,3,0))</f>
        <v/>
      </c>
      <c r="AB406" s="119" t="str">
        <f>IF(M406="","",VLOOKUP(M406,種目名!$O$5:$T$104,3,0))</f>
        <v/>
      </c>
      <c r="AC406" s="119" t="str">
        <f>IF(P406="","",VLOOKUP(AF406,種目名!$O$5:$T$104,3,0))</f>
        <v/>
      </c>
      <c r="AD406" s="120" t="str">
        <f>IF(S406="","",VLOOKUP(AI406,種目名!$O$5:$T$104,3,0))</f>
        <v/>
      </c>
      <c r="AE406" s="117">
        <f t="shared" ref="AE406:AE469" si="639">LENB(P406)</f>
        <v>0</v>
      </c>
      <c r="AF406" s="157" t="str">
        <f t="shared" ref="AF406:AF469" si="640">IF(AE406,LEFTB(P406,AE406-1),"")</f>
        <v/>
      </c>
      <c r="AG406" s="157" t="str">
        <f t="shared" ref="AG406:AG469" si="641">IF(AE406,MIDB(P406,AE406,1),"")</f>
        <v/>
      </c>
      <c r="AH406" s="117">
        <f t="shared" ref="AH406:AH469" si="642">LENB(S406)</f>
        <v>0</v>
      </c>
      <c r="AI406" s="157" t="str">
        <f t="shared" ref="AI406:AI469" si="643">IF(AH406,LEFTB(S406,AH406-1),"")</f>
        <v/>
      </c>
      <c r="AJ406" s="157" t="str">
        <f t="shared" ref="AJ406:AJ469" si="644">IF(AH406,MIDB(S406,AH406,1),"")</f>
        <v/>
      </c>
      <c r="AK406" s="390"/>
      <c r="AL406" s="171">
        <f t="shared" si="561"/>
        <v>0</v>
      </c>
      <c r="AM406" s="399">
        <f t="shared" si="562"/>
        <v>0</v>
      </c>
      <c r="AN406" s="399">
        <f>COUNTIF($B$12:B406,B406)</f>
        <v>0</v>
      </c>
      <c r="AO406" s="399"/>
      <c r="AP406" s="399" t="str">
        <f t="shared" si="563"/>
        <v/>
      </c>
      <c r="AQ406" s="399" t="str">
        <f t="shared" si="564"/>
        <v/>
      </c>
      <c r="AR406" s="399" t="str">
        <f t="shared" si="565"/>
        <v/>
      </c>
      <c r="AS406" s="399" t="str">
        <f t="shared" si="566"/>
        <v/>
      </c>
      <c r="AT406" s="399">
        <f t="shared" si="567"/>
        <v>0</v>
      </c>
      <c r="AU406" s="399" t="str">
        <f t="shared" si="568"/>
        <v/>
      </c>
      <c r="AV406" s="399" t="str">
        <f t="shared" si="569"/>
        <v/>
      </c>
      <c r="AW406" s="399" t="str">
        <f t="shared" si="570"/>
        <v/>
      </c>
      <c r="AX406" s="399" t="str">
        <f t="shared" si="571"/>
        <v/>
      </c>
      <c r="AY406" s="399" t="str">
        <f t="shared" si="572"/>
        <v/>
      </c>
      <c r="AZ406" s="399" t="str">
        <f t="shared" si="573"/>
        <v/>
      </c>
      <c r="BA406" s="399" t="str">
        <f t="shared" si="574"/>
        <v/>
      </c>
      <c r="BB406" s="399" t="str">
        <f t="shared" si="575"/>
        <v/>
      </c>
      <c r="BC406" s="399" t="str">
        <f t="shared" si="576"/>
        <v/>
      </c>
      <c r="BD406" s="403" t="str">
        <f t="shared" si="577"/>
        <v/>
      </c>
      <c r="BE406" s="393">
        <f t="shared" si="578"/>
        <v>0</v>
      </c>
      <c r="BF406" s="157"/>
      <c r="BG406" s="399">
        <f t="shared" si="579"/>
        <v>0</v>
      </c>
      <c r="BH406" s="399">
        <f t="shared" si="580"/>
        <v>0</v>
      </c>
      <c r="BI406" s="412">
        <f t="shared" si="581"/>
        <v>0</v>
      </c>
      <c r="BJ406" s="413">
        <f t="shared" si="557"/>
        <v>0</v>
      </c>
      <c r="BK406" s="398" t="str">
        <f t="shared" si="558"/>
        <v>0</v>
      </c>
      <c r="BL406" s="398" t="str">
        <f t="shared" si="559"/>
        <v>0</v>
      </c>
      <c r="BM406" s="412">
        <f t="shared" si="582"/>
        <v>0</v>
      </c>
      <c r="BN406" s="412" t="str">
        <f t="shared" si="583"/>
        <v>0m0</v>
      </c>
      <c r="BO406" s="399">
        <f t="shared" si="584"/>
        <v>0</v>
      </c>
      <c r="BP406" s="399">
        <f t="shared" si="585"/>
        <v>0</v>
      </c>
      <c r="BQ406" s="412">
        <f t="shared" si="586"/>
        <v>0</v>
      </c>
      <c r="BR406" s="413">
        <f t="shared" si="587"/>
        <v>0</v>
      </c>
      <c r="BS406" s="398" t="str">
        <f t="shared" si="588"/>
        <v>0</v>
      </c>
      <c r="BT406" s="398" t="str">
        <f t="shared" si="589"/>
        <v>0</v>
      </c>
      <c r="BU406" s="412">
        <f t="shared" si="590"/>
        <v>0</v>
      </c>
      <c r="BV406" s="412" t="str">
        <f t="shared" si="591"/>
        <v>0m0</v>
      </c>
      <c r="BW406" s="399">
        <f t="shared" si="592"/>
        <v>0</v>
      </c>
      <c r="BX406" s="399">
        <f t="shared" si="593"/>
        <v>0</v>
      </c>
      <c r="BY406" s="412">
        <f t="shared" si="594"/>
        <v>0</v>
      </c>
      <c r="BZ406" s="413">
        <f t="shared" si="595"/>
        <v>0</v>
      </c>
      <c r="CA406" s="398" t="str">
        <f t="shared" si="596"/>
        <v>0</v>
      </c>
      <c r="CB406" s="398" t="str">
        <f t="shared" si="597"/>
        <v>0</v>
      </c>
      <c r="CC406" s="412">
        <f t="shared" si="598"/>
        <v>0</v>
      </c>
      <c r="CD406" s="412" t="str">
        <f t="shared" si="599"/>
        <v>0m0</v>
      </c>
      <c r="CE406" s="399">
        <f t="shared" si="600"/>
        <v>0</v>
      </c>
      <c r="CF406" s="399">
        <f t="shared" si="601"/>
        <v>0</v>
      </c>
      <c r="CG406" s="412">
        <f t="shared" si="602"/>
        <v>0</v>
      </c>
      <c r="CH406" s="413">
        <f t="shared" si="603"/>
        <v>0</v>
      </c>
      <c r="CI406" s="398" t="str">
        <f t="shared" si="604"/>
        <v>0</v>
      </c>
      <c r="CJ406" s="398" t="str">
        <f t="shared" si="605"/>
        <v>0</v>
      </c>
      <c r="CK406" s="412">
        <f t="shared" si="606"/>
        <v>0</v>
      </c>
      <c r="CL406" s="412" t="str">
        <f t="shared" si="607"/>
        <v>0m0</v>
      </c>
      <c r="CM406" s="399">
        <f t="shared" si="608"/>
        <v>0</v>
      </c>
      <c r="CN406" s="399">
        <f t="shared" si="609"/>
        <v>0</v>
      </c>
      <c r="CO406" s="412">
        <f t="shared" si="610"/>
        <v>0</v>
      </c>
      <c r="CP406" s="413">
        <f t="shared" si="611"/>
        <v>0</v>
      </c>
      <c r="CQ406" s="398" t="str">
        <f t="shared" si="612"/>
        <v>0</v>
      </c>
      <c r="CR406" s="398" t="str">
        <f t="shared" si="613"/>
        <v>0</v>
      </c>
      <c r="CS406" s="412">
        <f t="shared" si="614"/>
        <v>0</v>
      </c>
      <c r="CT406" s="412" t="str">
        <f t="shared" si="615"/>
        <v>0m0</v>
      </c>
      <c r="CU406" s="412">
        <f t="shared" si="616"/>
        <v>0</v>
      </c>
      <c r="CV406" s="412">
        <f t="shared" si="617"/>
        <v>0</v>
      </c>
      <c r="CW406" s="412">
        <f t="shared" si="618"/>
        <v>0</v>
      </c>
      <c r="CX406" s="412">
        <f t="shared" si="619"/>
        <v>0</v>
      </c>
      <c r="CY406" s="412">
        <f t="shared" si="620"/>
        <v>0</v>
      </c>
      <c r="CZ406" s="412" t="str">
        <f t="shared" si="621"/>
        <v/>
      </c>
      <c r="DA406" s="412" t="str">
        <f t="shared" si="622"/>
        <v/>
      </c>
      <c r="DB406" s="412" t="str">
        <f t="shared" si="623"/>
        <v/>
      </c>
      <c r="DC406" s="412" t="str">
        <f t="shared" si="624"/>
        <v/>
      </c>
      <c r="DD406" s="412" t="str">
        <f t="shared" si="625"/>
        <v/>
      </c>
      <c r="DE406" s="412"/>
      <c r="DG406" s="412" t="str">
        <f t="shared" si="626"/>
        <v/>
      </c>
      <c r="DH406" s="412" t="str">
        <f t="shared" si="627"/>
        <v/>
      </c>
      <c r="DI406" s="412">
        <f t="shared" si="628"/>
        <v>0</v>
      </c>
      <c r="DJ406" s="412" t="str">
        <f t="shared" si="629"/>
        <v/>
      </c>
      <c r="DK406" s="412" t="str">
        <f t="shared" si="630"/>
        <v/>
      </c>
      <c r="DL406" s="412" t="str">
        <f t="shared" si="631"/>
        <v/>
      </c>
      <c r="DM406" s="412" t="str">
        <f t="shared" si="632"/>
        <v/>
      </c>
      <c r="DN406" s="412" t="str">
        <f t="shared" si="633"/>
        <v/>
      </c>
      <c r="DO406" s="412" t="str">
        <f t="shared" si="634"/>
        <v/>
      </c>
      <c r="DR406" s="494"/>
      <c r="DS406" s="393">
        <f t="shared" si="637"/>
        <v>0</v>
      </c>
      <c r="DT406" s="393">
        <f t="shared" si="635"/>
        <v>0</v>
      </c>
      <c r="DU406" s="411">
        <f t="shared" si="636"/>
        <v>0</v>
      </c>
      <c r="DX406" s="494" t="e">
        <f>IF(BG406&lt;270000,○,"")</f>
        <v>#NAME?</v>
      </c>
    </row>
    <row r="407" spans="1:128" s="411" customFormat="1" ht="18" hidden="1" customHeight="1" thickBot="1">
      <c r="A407" s="145" t="str">
        <f t="shared" si="560"/>
        <v/>
      </c>
      <c r="B407" s="158"/>
      <c r="C407" s="31" t="str">
        <f>IF(B407="","",VLOOKUP(B407,学連登録!$C$2:$G$3000,2,FALSE))</f>
        <v/>
      </c>
      <c r="D407" s="32" t="str">
        <f>IF(B407="","",VLOOKUP(B407,学連登録!$C$2:$G$3000,3,FALSE))</f>
        <v/>
      </c>
      <c r="E407" s="33" t="str">
        <f>IF(B407="","",VLOOKUP(B407,学連登録!$C$2:$G$3000,4,FALSE))</f>
        <v/>
      </c>
      <c r="F407" s="383" t="str">
        <f>IF(B407="","",VLOOKUP(B407,学連登録!$C$2:$I$3000,7,FALSE))</f>
        <v/>
      </c>
      <c r="G407" s="159"/>
      <c r="H407" s="853"/>
      <c r="I407" s="854"/>
      <c r="J407" s="160"/>
      <c r="K407" s="825"/>
      <c r="L407" s="826"/>
      <c r="M407" s="160"/>
      <c r="N407" s="819"/>
      <c r="O407" s="820"/>
      <c r="P407" s="159"/>
      <c r="Q407" s="825"/>
      <c r="R407" s="826"/>
      <c r="S407" s="159"/>
      <c r="T407" s="825"/>
      <c r="U407" s="826"/>
      <c r="V407" s="103" t="str">
        <f>IF(B407="","",VLOOKUP(B407,学連登録!$C$2:$H$3000,6,FALSE))</f>
        <v/>
      </c>
      <c r="W407" s="377"/>
      <c r="X407" s="157"/>
      <c r="Y407" s="118" t="str">
        <f t="shared" si="638"/>
        <v/>
      </c>
      <c r="Z407" s="97" t="str">
        <f>IF(G407="","",VLOOKUP(G407,種目名!$O$5:$T$104,3,0))</f>
        <v/>
      </c>
      <c r="AA407" s="99" t="str">
        <f>IF(J407="","",VLOOKUP(J407,種目名!$O$5:$T$104,3,0))</f>
        <v/>
      </c>
      <c r="AB407" s="119" t="str">
        <f>IF(M407="","",VLOOKUP(M407,種目名!$O$5:$T$104,3,0))</f>
        <v/>
      </c>
      <c r="AC407" s="119" t="str">
        <f>IF(P407="","",VLOOKUP(AF407,種目名!$O$5:$T$104,3,0))</f>
        <v/>
      </c>
      <c r="AD407" s="120" t="str">
        <f>IF(S407="","",VLOOKUP(AI407,種目名!$O$5:$T$104,3,0))</f>
        <v/>
      </c>
      <c r="AE407" s="117">
        <f t="shared" si="639"/>
        <v>0</v>
      </c>
      <c r="AF407" s="157" t="str">
        <f t="shared" si="640"/>
        <v/>
      </c>
      <c r="AG407" s="157" t="str">
        <f t="shared" si="641"/>
        <v/>
      </c>
      <c r="AH407" s="117">
        <f t="shared" si="642"/>
        <v>0</v>
      </c>
      <c r="AI407" s="157" t="str">
        <f t="shared" si="643"/>
        <v/>
      </c>
      <c r="AJ407" s="157" t="str">
        <f t="shared" si="644"/>
        <v/>
      </c>
      <c r="AK407" s="390"/>
      <c r="AL407" s="171">
        <f t="shared" si="561"/>
        <v>0</v>
      </c>
      <c r="AM407" s="399">
        <f t="shared" si="562"/>
        <v>0</v>
      </c>
      <c r="AN407" s="399">
        <f>COUNTIF($B$12:B407,B407)</f>
        <v>0</v>
      </c>
      <c r="AO407" s="399"/>
      <c r="AP407" s="399" t="str">
        <f t="shared" si="563"/>
        <v/>
      </c>
      <c r="AQ407" s="399" t="str">
        <f t="shared" si="564"/>
        <v/>
      </c>
      <c r="AR407" s="399" t="str">
        <f t="shared" si="565"/>
        <v/>
      </c>
      <c r="AS407" s="399" t="str">
        <f t="shared" si="566"/>
        <v/>
      </c>
      <c r="AT407" s="399">
        <f t="shared" si="567"/>
        <v>0</v>
      </c>
      <c r="AU407" s="399" t="str">
        <f t="shared" si="568"/>
        <v/>
      </c>
      <c r="AV407" s="399" t="str">
        <f t="shared" si="569"/>
        <v/>
      </c>
      <c r="AW407" s="399" t="str">
        <f t="shared" si="570"/>
        <v/>
      </c>
      <c r="AX407" s="399" t="str">
        <f t="shared" si="571"/>
        <v/>
      </c>
      <c r="AY407" s="399" t="str">
        <f t="shared" si="572"/>
        <v/>
      </c>
      <c r="AZ407" s="399" t="str">
        <f t="shared" si="573"/>
        <v/>
      </c>
      <c r="BA407" s="399" t="str">
        <f t="shared" si="574"/>
        <v/>
      </c>
      <c r="BB407" s="399" t="str">
        <f t="shared" si="575"/>
        <v/>
      </c>
      <c r="BC407" s="399" t="str">
        <f t="shared" si="576"/>
        <v/>
      </c>
      <c r="BD407" s="403" t="str">
        <f t="shared" si="577"/>
        <v/>
      </c>
      <c r="BE407" s="393">
        <f t="shared" si="578"/>
        <v>0</v>
      </c>
      <c r="BF407" s="157"/>
      <c r="BG407" s="399">
        <f t="shared" si="579"/>
        <v>0</v>
      </c>
      <c r="BH407" s="399">
        <f t="shared" si="580"/>
        <v>0</v>
      </c>
      <c r="BI407" s="412">
        <f t="shared" si="581"/>
        <v>0</v>
      </c>
      <c r="BJ407" s="413">
        <f t="shared" si="557"/>
        <v>0</v>
      </c>
      <c r="BK407" s="398" t="str">
        <f t="shared" si="558"/>
        <v>0</v>
      </c>
      <c r="BL407" s="398" t="str">
        <f t="shared" si="559"/>
        <v>0</v>
      </c>
      <c r="BM407" s="412">
        <f t="shared" si="582"/>
        <v>0</v>
      </c>
      <c r="BN407" s="412" t="str">
        <f t="shared" si="583"/>
        <v>0m0</v>
      </c>
      <c r="BO407" s="399">
        <f t="shared" si="584"/>
        <v>0</v>
      </c>
      <c r="BP407" s="399">
        <f t="shared" si="585"/>
        <v>0</v>
      </c>
      <c r="BQ407" s="412">
        <f t="shared" si="586"/>
        <v>0</v>
      </c>
      <c r="BR407" s="413">
        <f t="shared" si="587"/>
        <v>0</v>
      </c>
      <c r="BS407" s="398" t="str">
        <f t="shared" si="588"/>
        <v>0</v>
      </c>
      <c r="BT407" s="398" t="str">
        <f t="shared" si="589"/>
        <v>0</v>
      </c>
      <c r="BU407" s="412">
        <f t="shared" si="590"/>
        <v>0</v>
      </c>
      <c r="BV407" s="412" t="str">
        <f t="shared" si="591"/>
        <v>0m0</v>
      </c>
      <c r="BW407" s="399">
        <f t="shared" si="592"/>
        <v>0</v>
      </c>
      <c r="BX407" s="399">
        <f t="shared" si="593"/>
        <v>0</v>
      </c>
      <c r="BY407" s="412">
        <f t="shared" si="594"/>
        <v>0</v>
      </c>
      <c r="BZ407" s="413">
        <f t="shared" si="595"/>
        <v>0</v>
      </c>
      <c r="CA407" s="398" t="str">
        <f t="shared" si="596"/>
        <v>0</v>
      </c>
      <c r="CB407" s="398" t="str">
        <f t="shared" si="597"/>
        <v>0</v>
      </c>
      <c r="CC407" s="412">
        <f t="shared" si="598"/>
        <v>0</v>
      </c>
      <c r="CD407" s="412" t="str">
        <f t="shared" si="599"/>
        <v>0m0</v>
      </c>
      <c r="CE407" s="399">
        <f t="shared" si="600"/>
        <v>0</v>
      </c>
      <c r="CF407" s="399">
        <f t="shared" si="601"/>
        <v>0</v>
      </c>
      <c r="CG407" s="412">
        <f t="shared" si="602"/>
        <v>0</v>
      </c>
      <c r="CH407" s="413">
        <f t="shared" si="603"/>
        <v>0</v>
      </c>
      <c r="CI407" s="398" t="str">
        <f t="shared" si="604"/>
        <v>0</v>
      </c>
      <c r="CJ407" s="398" t="str">
        <f t="shared" si="605"/>
        <v>0</v>
      </c>
      <c r="CK407" s="412">
        <f t="shared" si="606"/>
        <v>0</v>
      </c>
      <c r="CL407" s="412" t="str">
        <f t="shared" si="607"/>
        <v>0m0</v>
      </c>
      <c r="CM407" s="399">
        <f t="shared" si="608"/>
        <v>0</v>
      </c>
      <c r="CN407" s="399">
        <f t="shared" si="609"/>
        <v>0</v>
      </c>
      <c r="CO407" s="412">
        <f t="shared" si="610"/>
        <v>0</v>
      </c>
      <c r="CP407" s="413">
        <f t="shared" si="611"/>
        <v>0</v>
      </c>
      <c r="CQ407" s="398" t="str">
        <f t="shared" si="612"/>
        <v>0</v>
      </c>
      <c r="CR407" s="398" t="str">
        <f t="shared" si="613"/>
        <v>0</v>
      </c>
      <c r="CS407" s="412">
        <f t="shared" si="614"/>
        <v>0</v>
      </c>
      <c r="CT407" s="412" t="str">
        <f t="shared" si="615"/>
        <v>0m0</v>
      </c>
      <c r="CU407" s="412">
        <f t="shared" si="616"/>
        <v>0</v>
      </c>
      <c r="CV407" s="412">
        <f t="shared" si="617"/>
        <v>0</v>
      </c>
      <c r="CW407" s="412">
        <f t="shared" si="618"/>
        <v>0</v>
      </c>
      <c r="CX407" s="412">
        <f t="shared" si="619"/>
        <v>0</v>
      </c>
      <c r="CY407" s="412">
        <f t="shared" si="620"/>
        <v>0</v>
      </c>
      <c r="CZ407" s="412" t="str">
        <f t="shared" si="621"/>
        <v/>
      </c>
      <c r="DA407" s="412" t="str">
        <f t="shared" si="622"/>
        <v/>
      </c>
      <c r="DB407" s="412" t="str">
        <f t="shared" si="623"/>
        <v/>
      </c>
      <c r="DC407" s="412" t="str">
        <f t="shared" si="624"/>
        <v/>
      </c>
      <c r="DD407" s="412" t="str">
        <f t="shared" si="625"/>
        <v/>
      </c>
      <c r="DE407" s="412"/>
      <c r="DG407" s="412" t="str">
        <f t="shared" si="626"/>
        <v/>
      </c>
      <c r="DH407" s="412" t="str">
        <f t="shared" si="627"/>
        <v/>
      </c>
      <c r="DI407" s="412">
        <f t="shared" si="628"/>
        <v>0</v>
      </c>
      <c r="DJ407" s="412" t="str">
        <f t="shared" si="629"/>
        <v/>
      </c>
      <c r="DK407" s="412" t="str">
        <f t="shared" si="630"/>
        <v/>
      </c>
      <c r="DL407" s="412" t="str">
        <f t="shared" si="631"/>
        <v/>
      </c>
      <c r="DM407" s="412" t="str">
        <f t="shared" si="632"/>
        <v/>
      </c>
      <c r="DN407" s="412" t="str">
        <f t="shared" si="633"/>
        <v/>
      </c>
      <c r="DO407" s="412" t="str">
        <f t="shared" si="634"/>
        <v/>
      </c>
      <c r="DR407" s="494"/>
      <c r="DS407" s="393">
        <f t="shared" si="637"/>
        <v>0</v>
      </c>
      <c r="DT407" s="393">
        <f t="shared" si="635"/>
        <v>0</v>
      </c>
      <c r="DU407" s="411">
        <f t="shared" si="636"/>
        <v>0</v>
      </c>
      <c r="DX407" s="494" t="e">
        <f>IF(BG407&lt;270000,○,"")</f>
        <v>#NAME?</v>
      </c>
    </row>
    <row r="408" spans="1:128" s="411" customFormat="1" ht="18" hidden="1" customHeight="1" thickBot="1">
      <c r="A408" s="145" t="str">
        <f t="shared" si="560"/>
        <v/>
      </c>
      <c r="B408" s="158"/>
      <c r="C408" s="31" t="str">
        <f>IF(B408="","",VLOOKUP(B408,学連登録!$C$2:$G$3000,2,FALSE))</f>
        <v/>
      </c>
      <c r="D408" s="32" t="str">
        <f>IF(B408="","",VLOOKUP(B408,学連登録!$C$2:$G$3000,3,FALSE))</f>
        <v/>
      </c>
      <c r="E408" s="33" t="str">
        <f>IF(B408="","",VLOOKUP(B408,学連登録!$C$2:$G$3000,4,FALSE))</f>
        <v/>
      </c>
      <c r="F408" s="383" t="str">
        <f>IF(B408="","",VLOOKUP(B408,学連登録!$C$2:$I$3000,7,FALSE))</f>
        <v/>
      </c>
      <c r="G408" s="159"/>
      <c r="H408" s="853"/>
      <c r="I408" s="854"/>
      <c r="J408" s="160"/>
      <c r="K408" s="825"/>
      <c r="L408" s="826"/>
      <c r="M408" s="160"/>
      <c r="N408" s="819"/>
      <c r="O408" s="820"/>
      <c r="P408" s="159"/>
      <c r="Q408" s="825"/>
      <c r="R408" s="826"/>
      <c r="S408" s="159"/>
      <c r="T408" s="825"/>
      <c r="U408" s="826"/>
      <c r="V408" s="103" t="str">
        <f>IF(B408="","",VLOOKUP(B408,学連登録!$C$2:$H$3000,6,FALSE))</f>
        <v/>
      </c>
      <c r="W408" s="377"/>
      <c r="X408" s="157"/>
      <c r="Y408" s="118" t="str">
        <f t="shared" si="638"/>
        <v/>
      </c>
      <c r="Z408" s="97" t="str">
        <f>IF(G408="","",VLOOKUP(G408,種目名!$O$5:$T$104,3,0))</f>
        <v/>
      </c>
      <c r="AA408" s="99" t="str">
        <f>IF(J408="","",VLOOKUP(J408,種目名!$O$5:$T$104,3,0))</f>
        <v/>
      </c>
      <c r="AB408" s="119" t="str">
        <f>IF(M408="","",VLOOKUP(M408,種目名!$O$5:$T$104,3,0))</f>
        <v/>
      </c>
      <c r="AC408" s="119" t="str">
        <f>IF(P408="","",VLOOKUP(AF408,種目名!$O$5:$T$104,3,0))</f>
        <v/>
      </c>
      <c r="AD408" s="120" t="str">
        <f>IF(S408="","",VLOOKUP(AI408,種目名!$O$5:$T$104,3,0))</f>
        <v/>
      </c>
      <c r="AE408" s="117">
        <f t="shared" si="639"/>
        <v>0</v>
      </c>
      <c r="AF408" s="157" t="str">
        <f t="shared" si="640"/>
        <v/>
      </c>
      <c r="AG408" s="157" t="str">
        <f t="shared" si="641"/>
        <v/>
      </c>
      <c r="AH408" s="117">
        <f t="shared" si="642"/>
        <v>0</v>
      </c>
      <c r="AI408" s="157" t="str">
        <f t="shared" si="643"/>
        <v/>
      </c>
      <c r="AJ408" s="157" t="str">
        <f t="shared" si="644"/>
        <v/>
      </c>
      <c r="AK408" s="390"/>
      <c r="AL408" s="171">
        <f t="shared" si="561"/>
        <v>0</v>
      </c>
      <c r="AM408" s="399">
        <f t="shared" si="562"/>
        <v>0</v>
      </c>
      <c r="AN408" s="399">
        <f>COUNTIF($B$12:B408,B408)</f>
        <v>0</v>
      </c>
      <c r="AO408" s="399"/>
      <c r="AP408" s="399" t="str">
        <f t="shared" si="563"/>
        <v/>
      </c>
      <c r="AQ408" s="399" t="str">
        <f t="shared" si="564"/>
        <v/>
      </c>
      <c r="AR408" s="399" t="str">
        <f t="shared" si="565"/>
        <v/>
      </c>
      <c r="AS408" s="399" t="str">
        <f t="shared" si="566"/>
        <v/>
      </c>
      <c r="AT408" s="399">
        <f t="shared" si="567"/>
        <v>0</v>
      </c>
      <c r="AU408" s="399" t="str">
        <f t="shared" si="568"/>
        <v/>
      </c>
      <c r="AV408" s="399" t="str">
        <f t="shared" si="569"/>
        <v/>
      </c>
      <c r="AW408" s="399" t="str">
        <f t="shared" si="570"/>
        <v/>
      </c>
      <c r="AX408" s="399" t="str">
        <f t="shared" si="571"/>
        <v/>
      </c>
      <c r="AY408" s="399" t="str">
        <f t="shared" si="572"/>
        <v/>
      </c>
      <c r="AZ408" s="399" t="str">
        <f t="shared" si="573"/>
        <v/>
      </c>
      <c r="BA408" s="399" t="str">
        <f t="shared" si="574"/>
        <v/>
      </c>
      <c r="BB408" s="399" t="str">
        <f t="shared" si="575"/>
        <v/>
      </c>
      <c r="BC408" s="399" t="str">
        <f t="shared" si="576"/>
        <v/>
      </c>
      <c r="BD408" s="403" t="str">
        <f t="shared" si="577"/>
        <v/>
      </c>
      <c r="BE408" s="393">
        <f t="shared" si="578"/>
        <v>0</v>
      </c>
      <c r="BF408" s="157"/>
      <c r="BG408" s="399">
        <f t="shared" si="579"/>
        <v>0</v>
      </c>
      <c r="BH408" s="399">
        <f t="shared" si="580"/>
        <v>0</v>
      </c>
      <c r="BI408" s="412">
        <f t="shared" si="581"/>
        <v>0</v>
      </c>
      <c r="BJ408" s="413">
        <f t="shared" si="557"/>
        <v>0</v>
      </c>
      <c r="BK408" s="398" t="str">
        <f t="shared" si="558"/>
        <v>0</v>
      </c>
      <c r="BL408" s="398" t="str">
        <f t="shared" si="559"/>
        <v>0</v>
      </c>
      <c r="BM408" s="412">
        <f t="shared" si="582"/>
        <v>0</v>
      </c>
      <c r="BN408" s="412" t="str">
        <f t="shared" si="583"/>
        <v>0m0</v>
      </c>
      <c r="BO408" s="399">
        <f t="shared" si="584"/>
        <v>0</v>
      </c>
      <c r="BP408" s="399">
        <f t="shared" si="585"/>
        <v>0</v>
      </c>
      <c r="BQ408" s="412">
        <f t="shared" si="586"/>
        <v>0</v>
      </c>
      <c r="BR408" s="413">
        <f t="shared" si="587"/>
        <v>0</v>
      </c>
      <c r="BS408" s="398" t="str">
        <f t="shared" si="588"/>
        <v>0</v>
      </c>
      <c r="BT408" s="398" t="str">
        <f t="shared" si="589"/>
        <v>0</v>
      </c>
      <c r="BU408" s="412">
        <f t="shared" si="590"/>
        <v>0</v>
      </c>
      <c r="BV408" s="412" t="str">
        <f t="shared" si="591"/>
        <v>0m0</v>
      </c>
      <c r="BW408" s="399">
        <f t="shared" si="592"/>
        <v>0</v>
      </c>
      <c r="BX408" s="399">
        <f t="shared" si="593"/>
        <v>0</v>
      </c>
      <c r="BY408" s="412">
        <f t="shared" si="594"/>
        <v>0</v>
      </c>
      <c r="BZ408" s="413">
        <f t="shared" si="595"/>
        <v>0</v>
      </c>
      <c r="CA408" s="398" t="str">
        <f t="shared" si="596"/>
        <v>0</v>
      </c>
      <c r="CB408" s="398" t="str">
        <f t="shared" si="597"/>
        <v>0</v>
      </c>
      <c r="CC408" s="412">
        <f t="shared" si="598"/>
        <v>0</v>
      </c>
      <c r="CD408" s="412" t="str">
        <f t="shared" si="599"/>
        <v>0m0</v>
      </c>
      <c r="CE408" s="399">
        <f t="shared" si="600"/>
        <v>0</v>
      </c>
      <c r="CF408" s="399">
        <f t="shared" si="601"/>
        <v>0</v>
      </c>
      <c r="CG408" s="412">
        <f t="shared" si="602"/>
        <v>0</v>
      </c>
      <c r="CH408" s="413">
        <f t="shared" si="603"/>
        <v>0</v>
      </c>
      <c r="CI408" s="398" t="str">
        <f t="shared" si="604"/>
        <v>0</v>
      </c>
      <c r="CJ408" s="398" t="str">
        <f t="shared" si="605"/>
        <v>0</v>
      </c>
      <c r="CK408" s="412">
        <f t="shared" si="606"/>
        <v>0</v>
      </c>
      <c r="CL408" s="412" t="str">
        <f t="shared" si="607"/>
        <v>0m0</v>
      </c>
      <c r="CM408" s="399">
        <f t="shared" si="608"/>
        <v>0</v>
      </c>
      <c r="CN408" s="399">
        <f t="shared" si="609"/>
        <v>0</v>
      </c>
      <c r="CO408" s="412">
        <f t="shared" si="610"/>
        <v>0</v>
      </c>
      <c r="CP408" s="413">
        <f t="shared" si="611"/>
        <v>0</v>
      </c>
      <c r="CQ408" s="398" t="str">
        <f t="shared" si="612"/>
        <v>0</v>
      </c>
      <c r="CR408" s="398" t="str">
        <f t="shared" si="613"/>
        <v>0</v>
      </c>
      <c r="CS408" s="412">
        <f t="shared" si="614"/>
        <v>0</v>
      </c>
      <c r="CT408" s="412" t="str">
        <f t="shared" si="615"/>
        <v>0m0</v>
      </c>
      <c r="CU408" s="412">
        <f t="shared" si="616"/>
        <v>0</v>
      </c>
      <c r="CV408" s="412">
        <f t="shared" si="617"/>
        <v>0</v>
      </c>
      <c r="CW408" s="412">
        <f t="shared" si="618"/>
        <v>0</v>
      </c>
      <c r="CX408" s="412">
        <f t="shared" si="619"/>
        <v>0</v>
      </c>
      <c r="CY408" s="412">
        <f t="shared" si="620"/>
        <v>0</v>
      </c>
      <c r="CZ408" s="412" t="str">
        <f t="shared" si="621"/>
        <v/>
      </c>
      <c r="DA408" s="412" t="str">
        <f t="shared" si="622"/>
        <v/>
      </c>
      <c r="DB408" s="412" t="str">
        <f t="shared" si="623"/>
        <v/>
      </c>
      <c r="DC408" s="412" t="str">
        <f t="shared" si="624"/>
        <v/>
      </c>
      <c r="DD408" s="412" t="str">
        <f t="shared" si="625"/>
        <v/>
      </c>
      <c r="DE408" s="412"/>
      <c r="DG408" s="412" t="str">
        <f t="shared" si="626"/>
        <v/>
      </c>
      <c r="DH408" s="412" t="str">
        <f t="shared" si="627"/>
        <v/>
      </c>
      <c r="DI408" s="412">
        <f t="shared" si="628"/>
        <v>0</v>
      </c>
      <c r="DJ408" s="412" t="str">
        <f t="shared" si="629"/>
        <v/>
      </c>
      <c r="DK408" s="412" t="str">
        <f t="shared" si="630"/>
        <v/>
      </c>
      <c r="DL408" s="412" t="str">
        <f t="shared" si="631"/>
        <v/>
      </c>
      <c r="DM408" s="412" t="str">
        <f t="shared" si="632"/>
        <v/>
      </c>
      <c r="DN408" s="412" t="str">
        <f t="shared" si="633"/>
        <v/>
      </c>
      <c r="DO408" s="412" t="str">
        <f t="shared" si="634"/>
        <v/>
      </c>
      <c r="DR408" s="494"/>
      <c r="DS408" s="393">
        <f t="shared" si="637"/>
        <v>0</v>
      </c>
      <c r="DT408" s="393">
        <f t="shared" si="635"/>
        <v>0</v>
      </c>
      <c r="DU408" s="411">
        <f t="shared" si="636"/>
        <v>0</v>
      </c>
      <c r="DX408" s="494" t="e">
        <f>IF(BG408&lt;270000,○,"")</f>
        <v>#NAME?</v>
      </c>
    </row>
    <row r="409" spans="1:128" s="411" customFormat="1" ht="18" hidden="1" customHeight="1" thickBot="1">
      <c r="A409" s="145" t="str">
        <f t="shared" si="560"/>
        <v/>
      </c>
      <c r="B409" s="158"/>
      <c r="C409" s="31" t="str">
        <f>IF(B409="","",VLOOKUP(B409,学連登録!$C$2:$G$3000,2,FALSE))</f>
        <v/>
      </c>
      <c r="D409" s="32" t="str">
        <f>IF(B409="","",VLOOKUP(B409,学連登録!$C$2:$G$3000,3,FALSE))</f>
        <v/>
      </c>
      <c r="E409" s="33" t="str">
        <f>IF(B409="","",VLOOKUP(B409,学連登録!$C$2:$G$3000,4,FALSE))</f>
        <v/>
      </c>
      <c r="F409" s="383" t="str">
        <f>IF(B409="","",VLOOKUP(B409,学連登録!$C$2:$I$3000,7,FALSE))</f>
        <v/>
      </c>
      <c r="G409" s="159"/>
      <c r="H409" s="853"/>
      <c r="I409" s="854"/>
      <c r="J409" s="160"/>
      <c r="K409" s="825"/>
      <c r="L409" s="826"/>
      <c r="M409" s="160"/>
      <c r="N409" s="819"/>
      <c r="O409" s="820"/>
      <c r="P409" s="159"/>
      <c r="Q409" s="825"/>
      <c r="R409" s="826"/>
      <c r="S409" s="159"/>
      <c r="T409" s="825"/>
      <c r="U409" s="826"/>
      <c r="V409" s="103" t="str">
        <f>IF(B409="","",VLOOKUP(B409,学連登録!$C$2:$H$3000,6,FALSE))</f>
        <v/>
      </c>
      <c r="W409" s="377"/>
      <c r="X409" s="157"/>
      <c r="Y409" s="118" t="str">
        <f t="shared" si="638"/>
        <v/>
      </c>
      <c r="Z409" s="97" t="str">
        <f>IF(G409="","",VLOOKUP(G409,種目名!$O$5:$T$104,3,0))</f>
        <v/>
      </c>
      <c r="AA409" s="99" t="str">
        <f>IF(J409="","",VLOOKUP(J409,種目名!$O$5:$T$104,3,0))</f>
        <v/>
      </c>
      <c r="AB409" s="119" t="str">
        <f>IF(M409="","",VLOOKUP(M409,種目名!$O$5:$T$104,3,0))</f>
        <v/>
      </c>
      <c r="AC409" s="119" t="str">
        <f>IF(P409="","",VLOOKUP(AF409,種目名!$O$5:$T$104,3,0))</f>
        <v/>
      </c>
      <c r="AD409" s="120" t="str">
        <f>IF(S409="","",VLOOKUP(AI409,種目名!$O$5:$T$104,3,0))</f>
        <v/>
      </c>
      <c r="AE409" s="117">
        <f t="shared" si="639"/>
        <v>0</v>
      </c>
      <c r="AF409" s="157" t="str">
        <f t="shared" si="640"/>
        <v/>
      </c>
      <c r="AG409" s="157" t="str">
        <f t="shared" si="641"/>
        <v/>
      </c>
      <c r="AH409" s="117">
        <f t="shared" si="642"/>
        <v>0</v>
      </c>
      <c r="AI409" s="157" t="str">
        <f t="shared" si="643"/>
        <v/>
      </c>
      <c r="AJ409" s="157" t="str">
        <f t="shared" si="644"/>
        <v/>
      </c>
      <c r="AK409" s="390"/>
      <c r="AL409" s="171">
        <f t="shared" si="561"/>
        <v>0</v>
      </c>
      <c r="AM409" s="399">
        <f t="shared" si="562"/>
        <v>0</v>
      </c>
      <c r="AN409" s="399">
        <f>COUNTIF($B$12:B409,B409)</f>
        <v>0</v>
      </c>
      <c r="AO409" s="399"/>
      <c r="AP409" s="399" t="str">
        <f t="shared" si="563"/>
        <v/>
      </c>
      <c r="AQ409" s="399" t="str">
        <f t="shared" si="564"/>
        <v/>
      </c>
      <c r="AR409" s="399" t="str">
        <f t="shared" si="565"/>
        <v/>
      </c>
      <c r="AS409" s="399" t="str">
        <f t="shared" si="566"/>
        <v/>
      </c>
      <c r="AT409" s="399">
        <f t="shared" si="567"/>
        <v>0</v>
      </c>
      <c r="AU409" s="399" t="str">
        <f t="shared" si="568"/>
        <v/>
      </c>
      <c r="AV409" s="399" t="str">
        <f t="shared" si="569"/>
        <v/>
      </c>
      <c r="AW409" s="399" t="str">
        <f t="shared" si="570"/>
        <v/>
      </c>
      <c r="AX409" s="399" t="str">
        <f t="shared" si="571"/>
        <v/>
      </c>
      <c r="AY409" s="399" t="str">
        <f t="shared" si="572"/>
        <v/>
      </c>
      <c r="AZ409" s="399" t="str">
        <f t="shared" si="573"/>
        <v/>
      </c>
      <c r="BA409" s="399" t="str">
        <f t="shared" si="574"/>
        <v/>
      </c>
      <c r="BB409" s="399" t="str">
        <f t="shared" si="575"/>
        <v/>
      </c>
      <c r="BC409" s="399" t="str">
        <f t="shared" si="576"/>
        <v/>
      </c>
      <c r="BD409" s="403" t="str">
        <f t="shared" si="577"/>
        <v/>
      </c>
      <c r="BE409" s="393">
        <f t="shared" si="578"/>
        <v>0</v>
      </c>
      <c r="BF409" s="157"/>
      <c r="BG409" s="399">
        <f t="shared" si="579"/>
        <v>0</v>
      </c>
      <c r="BH409" s="399">
        <f t="shared" si="580"/>
        <v>0</v>
      </c>
      <c r="BI409" s="412">
        <f t="shared" si="581"/>
        <v>0</v>
      </c>
      <c r="BJ409" s="413">
        <f t="shared" si="557"/>
        <v>0</v>
      </c>
      <c r="BK409" s="398" t="str">
        <f t="shared" si="558"/>
        <v>0</v>
      </c>
      <c r="BL409" s="398" t="str">
        <f t="shared" si="559"/>
        <v>0</v>
      </c>
      <c r="BM409" s="412">
        <f t="shared" si="582"/>
        <v>0</v>
      </c>
      <c r="BN409" s="412" t="str">
        <f t="shared" si="583"/>
        <v>0m0</v>
      </c>
      <c r="BO409" s="399">
        <f t="shared" si="584"/>
        <v>0</v>
      </c>
      <c r="BP409" s="399">
        <f t="shared" si="585"/>
        <v>0</v>
      </c>
      <c r="BQ409" s="412">
        <f t="shared" si="586"/>
        <v>0</v>
      </c>
      <c r="BR409" s="413">
        <f t="shared" si="587"/>
        <v>0</v>
      </c>
      <c r="BS409" s="398" t="str">
        <f t="shared" si="588"/>
        <v>0</v>
      </c>
      <c r="BT409" s="398" t="str">
        <f t="shared" si="589"/>
        <v>0</v>
      </c>
      <c r="BU409" s="412">
        <f t="shared" si="590"/>
        <v>0</v>
      </c>
      <c r="BV409" s="412" t="str">
        <f t="shared" si="591"/>
        <v>0m0</v>
      </c>
      <c r="BW409" s="399">
        <f t="shared" si="592"/>
        <v>0</v>
      </c>
      <c r="BX409" s="399">
        <f t="shared" si="593"/>
        <v>0</v>
      </c>
      <c r="BY409" s="412">
        <f t="shared" si="594"/>
        <v>0</v>
      </c>
      <c r="BZ409" s="413">
        <f t="shared" si="595"/>
        <v>0</v>
      </c>
      <c r="CA409" s="398" t="str">
        <f t="shared" si="596"/>
        <v>0</v>
      </c>
      <c r="CB409" s="398" t="str">
        <f t="shared" si="597"/>
        <v>0</v>
      </c>
      <c r="CC409" s="412">
        <f t="shared" si="598"/>
        <v>0</v>
      </c>
      <c r="CD409" s="412" t="str">
        <f t="shared" si="599"/>
        <v>0m0</v>
      </c>
      <c r="CE409" s="399">
        <f t="shared" si="600"/>
        <v>0</v>
      </c>
      <c r="CF409" s="399">
        <f t="shared" si="601"/>
        <v>0</v>
      </c>
      <c r="CG409" s="412">
        <f t="shared" si="602"/>
        <v>0</v>
      </c>
      <c r="CH409" s="413">
        <f t="shared" si="603"/>
        <v>0</v>
      </c>
      <c r="CI409" s="398" t="str">
        <f t="shared" si="604"/>
        <v>0</v>
      </c>
      <c r="CJ409" s="398" t="str">
        <f t="shared" si="605"/>
        <v>0</v>
      </c>
      <c r="CK409" s="412">
        <f t="shared" si="606"/>
        <v>0</v>
      </c>
      <c r="CL409" s="412" t="str">
        <f t="shared" si="607"/>
        <v>0m0</v>
      </c>
      <c r="CM409" s="399">
        <f t="shared" si="608"/>
        <v>0</v>
      </c>
      <c r="CN409" s="399">
        <f t="shared" si="609"/>
        <v>0</v>
      </c>
      <c r="CO409" s="412">
        <f t="shared" si="610"/>
        <v>0</v>
      </c>
      <c r="CP409" s="413">
        <f t="shared" si="611"/>
        <v>0</v>
      </c>
      <c r="CQ409" s="398" t="str">
        <f t="shared" si="612"/>
        <v>0</v>
      </c>
      <c r="CR409" s="398" t="str">
        <f t="shared" si="613"/>
        <v>0</v>
      </c>
      <c r="CS409" s="412">
        <f t="shared" si="614"/>
        <v>0</v>
      </c>
      <c r="CT409" s="412" t="str">
        <f t="shared" si="615"/>
        <v>0m0</v>
      </c>
      <c r="CU409" s="412">
        <f t="shared" si="616"/>
        <v>0</v>
      </c>
      <c r="CV409" s="412">
        <f t="shared" si="617"/>
        <v>0</v>
      </c>
      <c r="CW409" s="412">
        <f t="shared" si="618"/>
        <v>0</v>
      </c>
      <c r="CX409" s="412">
        <f t="shared" si="619"/>
        <v>0</v>
      </c>
      <c r="CY409" s="412">
        <f t="shared" si="620"/>
        <v>0</v>
      </c>
      <c r="CZ409" s="412" t="str">
        <f t="shared" si="621"/>
        <v/>
      </c>
      <c r="DA409" s="412" t="str">
        <f t="shared" si="622"/>
        <v/>
      </c>
      <c r="DB409" s="412" t="str">
        <f t="shared" si="623"/>
        <v/>
      </c>
      <c r="DC409" s="412" t="str">
        <f t="shared" si="624"/>
        <v/>
      </c>
      <c r="DD409" s="412" t="str">
        <f t="shared" si="625"/>
        <v/>
      </c>
      <c r="DE409" s="412"/>
      <c r="DG409" s="412" t="str">
        <f t="shared" si="626"/>
        <v/>
      </c>
      <c r="DH409" s="412" t="str">
        <f t="shared" si="627"/>
        <v/>
      </c>
      <c r="DI409" s="412">
        <f t="shared" si="628"/>
        <v>0</v>
      </c>
      <c r="DJ409" s="412" t="str">
        <f t="shared" si="629"/>
        <v/>
      </c>
      <c r="DK409" s="412" t="str">
        <f t="shared" si="630"/>
        <v/>
      </c>
      <c r="DL409" s="412" t="str">
        <f t="shared" si="631"/>
        <v/>
      </c>
      <c r="DM409" s="412" t="str">
        <f t="shared" si="632"/>
        <v/>
      </c>
      <c r="DN409" s="412" t="str">
        <f t="shared" si="633"/>
        <v/>
      </c>
      <c r="DO409" s="412" t="str">
        <f t="shared" si="634"/>
        <v/>
      </c>
      <c r="DR409" s="494"/>
      <c r="DS409" s="393">
        <f t="shared" si="637"/>
        <v>0</v>
      </c>
      <c r="DT409" s="393">
        <f t="shared" si="635"/>
        <v>0</v>
      </c>
      <c r="DU409" s="411">
        <f t="shared" si="636"/>
        <v>0</v>
      </c>
      <c r="DX409" s="494" t="e">
        <f>IF(BG409&lt;270000,○,"")</f>
        <v>#NAME?</v>
      </c>
    </row>
    <row r="410" spans="1:128" s="411" customFormat="1" ht="18" hidden="1" customHeight="1" thickBot="1">
      <c r="A410" s="145" t="str">
        <f t="shared" si="560"/>
        <v/>
      </c>
      <c r="B410" s="158"/>
      <c r="C410" s="31" t="str">
        <f>IF(B410="","",VLOOKUP(B410,学連登録!$C$2:$G$3000,2,FALSE))</f>
        <v/>
      </c>
      <c r="D410" s="32" t="str">
        <f>IF(B410="","",VLOOKUP(B410,学連登録!$C$2:$G$3000,3,FALSE))</f>
        <v/>
      </c>
      <c r="E410" s="33" t="str">
        <f>IF(B410="","",VLOOKUP(B410,学連登録!$C$2:$G$3000,4,FALSE))</f>
        <v/>
      </c>
      <c r="F410" s="383" t="str">
        <f>IF(B410="","",VLOOKUP(B410,学連登録!$C$2:$I$3000,7,FALSE))</f>
        <v/>
      </c>
      <c r="G410" s="159"/>
      <c r="H410" s="853"/>
      <c r="I410" s="854"/>
      <c r="J410" s="160"/>
      <c r="K410" s="825"/>
      <c r="L410" s="826"/>
      <c r="M410" s="160"/>
      <c r="N410" s="819"/>
      <c r="O410" s="820"/>
      <c r="P410" s="159"/>
      <c r="Q410" s="825"/>
      <c r="R410" s="826"/>
      <c r="S410" s="159"/>
      <c r="T410" s="825"/>
      <c r="U410" s="826"/>
      <c r="V410" s="103" t="str">
        <f>IF(B410="","",VLOOKUP(B410,学連登録!$C$2:$H$3000,6,FALSE))</f>
        <v/>
      </c>
      <c r="W410" s="377"/>
      <c r="X410" s="157"/>
      <c r="Y410" s="118" t="str">
        <f t="shared" si="638"/>
        <v/>
      </c>
      <c r="Z410" s="97" t="str">
        <f>IF(G410="","",VLOOKUP(G410,種目名!$O$5:$T$104,3,0))</f>
        <v/>
      </c>
      <c r="AA410" s="99" t="str">
        <f>IF(J410="","",VLOOKUP(J410,種目名!$O$5:$T$104,3,0))</f>
        <v/>
      </c>
      <c r="AB410" s="119" t="str">
        <f>IF(M410="","",VLOOKUP(M410,種目名!$O$5:$T$104,3,0))</f>
        <v/>
      </c>
      <c r="AC410" s="119" t="str">
        <f>IF(P410="","",VLOOKUP(AF410,種目名!$O$5:$T$104,3,0))</f>
        <v/>
      </c>
      <c r="AD410" s="120" t="str">
        <f>IF(S410="","",VLOOKUP(AI410,種目名!$O$5:$T$104,3,0))</f>
        <v/>
      </c>
      <c r="AE410" s="117">
        <f t="shared" si="639"/>
        <v>0</v>
      </c>
      <c r="AF410" s="157" t="str">
        <f t="shared" si="640"/>
        <v/>
      </c>
      <c r="AG410" s="157" t="str">
        <f t="shared" si="641"/>
        <v/>
      </c>
      <c r="AH410" s="117">
        <f t="shared" si="642"/>
        <v>0</v>
      </c>
      <c r="AI410" s="157" t="str">
        <f t="shared" si="643"/>
        <v/>
      </c>
      <c r="AJ410" s="157" t="str">
        <f t="shared" si="644"/>
        <v/>
      </c>
      <c r="AK410" s="390"/>
      <c r="AL410" s="171">
        <f t="shared" si="561"/>
        <v>0</v>
      </c>
      <c r="AM410" s="399">
        <f t="shared" si="562"/>
        <v>0</v>
      </c>
      <c r="AN410" s="399">
        <f>COUNTIF($B$12:B410,B410)</f>
        <v>0</v>
      </c>
      <c r="AO410" s="399"/>
      <c r="AP410" s="399" t="str">
        <f t="shared" si="563"/>
        <v/>
      </c>
      <c r="AQ410" s="399" t="str">
        <f t="shared" si="564"/>
        <v/>
      </c>
      <c r="AR410" s="399" t="str">
        <f t="shared" si="565"/>
        <v/>
      </c>
      <c r="AS410" s="399" t="str">
        <f t="shared" si="566"/>
        <v/>
      </c>
      <c r="AT410" s="399">
        <f t="shared" si="567"/>
        <v>0</v>
      </c>
      <c r="AU410" s="399" t="str">
        <f t="shared" si="568"/>
        <v/>
      </c>
      <c r="AV410" s="399" t="str">
        <f t="shared" si="569"/>
        <v/>
      </c>
      <c r="AW410" s="399" t="str">
        <f t="shared" si="570"/>
        <v/>
      </c>
      <c r="AX410" s="399" t="str">
        <f t="shared" si="571"/>
        <v/>
      </c>
      <c r="AY410" s="399" t="str">
        <f t="shared" si="572"/>
        <v/>
      </c>
      <c r="AZ410" s="399" t="str">
        <f t="shared" si="573"/>
        <v/>
      </c>
      <c r="BA410" s="399" t="str">
        <f t="shared" si="574"/>
        <v/>
      </c>
      <c r="BB410" s="399" t="str">
        <f t="shared" si="575"/>
        <v/>
      </c>
      <c r="BC410" s="399" t="str">
        <f t="shared" si="576"/>
        <v/>
      </c>
      <c r="BD410" s="403" t="str">
        <f t="shared" si="577"/>
        <v/>
      </c>
      <c r="BE410" s="393">
        <f t="shared" si="578"/>
        <v>0</v>
      </c>
      <c r="BF410" s="157"/>
      <c r="BG410" s="399">
        <f t="shared" si="579"/>
        <v>0</v>
      </c>
      <c r="BH410" s="399">
        <f t="shared" si="580"/>
        <v>0</v>
      </c>
      <c r="BI410" s="412">
        <f t="shared" si="581"/>
        <v>0</v>
      </c>
      <c r="BJ410" s="413">
        <f t="shared" si="557"/>
        <v>0</v>
      </c>
      <c r="BK410" s="398" t="str">
        <f t="shared" si="558"/>
        <v>0</v>
      </c>
      <c r="BL410" s="398" t="str">
        <f t="shared" si="559"/>
        <v>0</v>
      </c>
      <c r="BM410" s="412">
        <f t="shared" si="582"/>
        <v>0</v>
      </c>
      <c r="BN410" s="412" t="str">
        <f t="shared" si="583"/>
        <v>0m0</v>
      </c>
      <c r="BO410" s="399">
        <f t="shared" si="584"/>
        <v>0</v>
      </c>
      <c r="BP410" s="399">
        <f t="shared" si="585"/>
        <v>0</v>
      </c>
      <c r="BQ410" s="412">
        <f t="shared" si="586"/>
        <v>0</v>
      </c>
      <c r="BR410" s="413">
        <f t="shared" si="587"/>
        <v>0</v>
      </c>
      <c r="BS410" s="398" t="str">
        <f t="shared" si="588"/>
        <v>0</v>
      </c>
      <c r="BT410" s="398" t="str">
        <f t="shared" si="589"/>
        <v>0</v>
      </c>
      <c r="BU410" s="412">
        <f t="shared" si="590"/>
        <v>0</v>
      </c>
      <c r="BV410" s="412" t="str">
        <f t="shared" si="591"/>
        <v>0m0</v>
      </c>
      <c r="BW410" s="399">
        <f t="shared" si="592"/>
        <v>0</v>
      </c>
      <c r="BX410" s="399">
        <f t="shared" si="593"/>
        <v>0</v>
      </c>
      <c r="BY410" s="412">
        <f t="shared" si="594"/>
        <v>0</v>
      </c>
      <c r="BZ410" s="413">
        <f t="shared" si="595"/>
        <v>0</v>
      </c>
      <c r="CA410" s="398" t="str">
        <f t="shared" si="596"/>
        <v>0</v>
      </c>
      <c r="CB410" s="398" t="str">
        <f t="shared" si="597"/>
        <v>0</v>
      </c>
      <c r="CC410" s="412">
        <f t="shared" si="598"/>
        <v>0</v>
      </c>
      <c r="CD410" s="412" t="str">
        <f t="shared" si="599"/>
        <v>0m0</v>
      </c>
      <c r="CE410" s="399">
        <f t="shared" si="600"/>
        <v>0</v>
      </c>
      <c r="CF410" s="399">
        <f t="shared" si="601"/>
        <v>0</v>
      </c>
      <c r="CG410" s="412">
        <f t="shared" si="602"/>
        <v>0</v>
      </c>
      <c r="CH410" s="413">
        <f t="shared" si="603"/>
        <v>0</v>
      </c>
      <c r="CI410" s="398" t="str">
        <f t="shared" si="604"/>
        <v>0</v>
      </c>
      <c r="CJ410" s="398" t="str">
        <f t="shared" si="605"/>
        <v>0</v>
      </c>
      <c r="CK410" s="412">
        <f t="shared" si="606"/>
        <v>0</v>
      </c>
      <c r="CL410" s="412" t="str">
        <f t="shared" si="607"/>
        <v>0m0</v>
      </c>
      <c r="CM410" s="399">
        <f t="shared" si="608"/>
        <v>0</v>
      </c>
      <c r="CN410" s="399">
        <f t="shared" si="609"/>
        <v>0</v>
      </c>
      <c r="CO410" s="412">
        <f t="shared" si="610"/>
        <v>0</v>
      </c>
      <c r="CP410" s="413">
        <f t="shared" si="611"/>
        <v>0</v>
      </c>
      <c r="CQ410" s="398" t="str">
        <f t="shared" si="612"/>
        <v>0</v>
      </c>
      <c r="CR410" s="398" t="str">
        <f t="shared" si="613"/>
        <v>0</v>
      </c>
      <c r="CS410" s="412">
        <f t="shared" si="614"/>
        <v>0</v>
      </c>
      <c r="CT410" s="412" t="str">
        <f t="shared" si="615"/>
        <v>0m0</v>
      </c>
      <c r="CU410" s="412">
        <f t="shared" si="616"/>
        <v>0</v>
      </c>
      <c r="CV410" s="412">
        <f t="shared" si="617"/>
        <v>0</v>
      </c>
      <c r="CW410" s="412">
        <f t="shared" si="618"/>
        <v>0</v>
      </c>
      <c r="CX410" s="412">
        <f t="shared" si="619"/>
        <v>0</v>
      </c>
      <c r="CY410" s="412">
        <f t="shared" si="620"/>
        <v>0</v>
      </c>
      <c r="CZ410" s="412" t="str">
        <f t="shared" si="621"/>
        <v/>
      </c>
      <c r="DA410" s="412" t="str">
        <f t="shared" si="622"/>
        <v/>
      </c>
      <c r="DB410" s="412" t="str">
        <f t="shared" si="623"/>
        <v/>
      </c>
      <c r="DC410" s="412" t="str">
        <f t="shared" si="624"/>
        <v/>
      </c>
      <c r="DD410" s="412" t="str">
        <f t="shared" si="625"/>
        <v/>
      </c>
      <c r="DE410" s="412"/>
      <c r="DG410" s="412" t="str">
        <f t="shared" si="626"/>
        <v/>
      </c>
      <c r="DH410" s="412" t="str">
        <f t="shared" si="627"/>
        <v/>
      </c>
      <c r="DI410" s="412">
        <f t="shared" si="628"/>
        <v>0</v>
      </c>
      <c r="DJ410" s="412" t="str">
        <f t="shared" si="629"/>
        <v/>
      </c>
      <c r="DK410" s="412" t="str">
        <f t="shared" si="630"/>
        <v/>
      </c>
      <c r="DL410" s="412" t="str">
        <f t="shared" si="631"/>
        <v/>
      </c>
      <c r="DM410" s="412" t="str">
        <f t="shared" si="632"/>
        <v/>
      </c>
      <c r="DN410" s="412" t="str">
        <f t="shared" si="633"/>
        <v/>
      </c>
      <c r="DO410" s="412" t="str">
        <f t="shared" si="634"/>
        <v/>
      </c>
      <c r="DR410" s="494"/>
      <c r="DS410" s="393">
        <f t="shared" si="637"/>
        <v>0</v>
      </c>
      <c r="DT410" s="393">
        <f t="shared" si="635"/>
        <v>0</v>
      </c>
      <c r="DU410" s="411">
        <f t="shared" si="636"/>
        <v>0</v>
      </c>
      <c r="DX410" s="494" t="e">
        <f>IF(BG410&lt;270000,○,"")</f>
        <v>#NAME?</v>
      </c>
    </row>
    <row r="411" spans="1:128" s="411" customFormat="1" ht="18" hidden="1" customHeight="1" thickBot="1">
      <c r="A411" s="145" t="str">
        <f t="shared" si="560"/>
        <v/>
      </c>
      <c r="B411" s="158"/>
      <c r="C411" s="31" t="str">
        <f>IF(B411="","",VLOOKUP(B411,学連登録!$C$2:$G$3000,2,FALSE))</f>
        <v/>
      </c>
      <c r="D411" s="32" t="str">
        <f>IF(B411="","",VLOOKUP(B411,学連登録!$C$2:$G$3000,3,FALSE))</f>
        <v/>
      </c>
      <c r="E411" s="33" t="str">
        <f>IF(B411="","",VLOOKUP(B411,学連登録!$C$2:$G$3000,4,FALSE))</f>
        <v/>
      </c>
      <c r="F411" s="383" t="str">
        <f>IF(B411="","",VLOOKUP(B411,学連登録!$C$2:$I$3000,7,FALSE))</f>
        <v/>
      </c>
      <c r="G411" s="159"/>
      <c r="H411" s="853"/>
      <c r="I411" s="854"/>
      <c r="J411" s="160"/>
      <c r="K411" s="825"/>
      <c r="L411" s="826"/>
      <c r="M411" s="160"/>
      <c r="N411" s="819"/>
      <c r="O411" s="820"/>
      <c r="P411" s="159"/>
      <c r="Q411" s="825"/>
      <c r="R411" s="826"/>
      <c r="S411" s="159"/>
      <c r="T411" s="825"/>
      <c r="U411" s="826"/>
      <c r="V411" s="103" t="str">
        <f>IF(B411="","",VLOOKUP(B411,学連登録!$C$2:$H$3000,6,FALSE))</f>
        <v/>
      </c>
      <c r="W411" s="377"/>
      <c r="X411" s="157"/>
      <c r="Y411" s="118" t="str">
        <f t="shared" si="638"/>
        <v/>
      </c>
      <c r="Z411" s="97" t="str">
        <f>IF(G411="","",VLOOKUP(G411,種目名!$O$5:$T$104,3,0))</f>
        <v/>
      </c>
      <c r="AA411" s="99" t="str">
        <f>IF(J411="","",VLOOKUP(J411,種目名!$O$5:$T$104,3,0))</f>
        <v/>
      </c>
      <c r="AB411" s="119" t="str">
        <f>IF(M411="","",VLOOKUP(M411,種目名!$O$5:$T$104,3,0))</f>
        <v/>
      </c>
      <c r="AC411" s="119" t="str">
        <f>IF(P411="","",VLOOKUP(AF411,種目名!$O$5:$T$104,3,0))</f>
        <v/>
      </c>
      <c r="AD411" s="120" t="str">
        <f>IF(S411="","",VLOOKUP(AI411,種目名!$O$5:$T$104,3,0))</f>
        <v/>
      </c>
      <c r="AE411" s="117">
        <f t="shared" si="639"/>
        <v>0</v>
      </c>
      <c r="AF411" s="157" t="str">
        <f t="shared" si="640"/>
        <v/>
      </c>
      <c r="AG411" s="157" t="str">
        <f t="shared" si="641"/>
        <v/>
      </c>
      <c r="AH411" s="117">
        <f t="shared" si="642"/>
        <v>0</v>
      </c>
      <c r="AI411" s="157" t="str">
        <f t="shared" si="643"/>
        <v/>
      </c>
      <c r="AJ411" s="157" t="str">
        <f t="shared" si="644"/>
        <v/>
      </c>
      <c r="AK411" s="390"/>
      <c r="AL411" s="171">
        <f t="shared" si="561"/>
        <v>0</v>
      </c>
      <c r="AM411" s="399">
        <f t="shared" si="562"/>
        <v>0</v>
      </c>
      <c r="AN411" s="399">
        <f>COUNTIF($B$12:B411,B411)</f>
        <v>0</v>
      </c>
      <c r="AO411" s="399"/>
      <c r="AP411" s="399" t="str">
        <f t="shared" si="563"/>
        <v/>
      </c>
      <c r="AQ411" s="399" t="str">
        <f t="shared" si="564"/>
        <v/>
      </c>
      <c r="AR411" s="399" t="str">
        <f t="shared" si="565"/>
        <v/>
      </c>
      <c r="AS411" s="399" t="str">
        <f t="shared" si="566"/>
        <v/>
      </c>
      <c r="AT411" s="399">
        <f t="shared" si="567"/>
        <v>0</v>
      </c>
      <c r="AU411" s="399" t="str">
        <f t="shared" si="568"/>
        <v/>
      </c>
      <c r="AV411" s="399" t="str">
        <f t="shared" si="569"/>
        <v/>
      </c>
      <c r="AW411" s="399" t="str">
        <f t="shared" si="570"/>
        <v/>
      </c>
      <c r="AX411" s="399" t="str">
        <f t="shared" si="571"/>
        <v/>
      </c>
      <c r="AY411" s="399" t="str">
        <f t="shared" si="572"/>
        <v/>
      </c>
      <c r="AZ411" s="399" t="str">
        <f t="shared" si="573"/>
        <v/>
      </c>
      <c r="BA411" s="399" t="str">
        <f t="shared" si="574"/>
        <v/>
      </c>
      <c r="BB411" s="399" t="str">
        <f t="shared" si="575"/>
        <v/>
      </c>
      <c r="BC411" s="399" t="str">
        <f t="shared" si="576"/>
        <v/>
      </c>
      <c r="BD411" s="403" t="str">
        <f t="shared" si="577"/>
        <v/>
      </c>
      <c r="BE411" s="393">
        <f t="shared" si="578"/>
        <v>0</v>
      </c>
      <c r="BF411" s="157"/>
      <c r="BG411" s="399">
        <f t="shared" si="579"/>
        <v>0</v>
      </c>
      <c r="BH411" s="399">
        <f t="shared" si="580"/>
        <v>0</v>
      </c>
      <c r="BI411" s="412">
        <f t="shared" si="581"/>
        <v>0</v>
      </c>
      <c r="BJ411" s="413">
        <f t="shared" si="557"/>
        <v>0</v>
      </c>
      <c r="BK411" s="398" t="str">
        <f t="shared" si="558"/>
        <v>0</v>
      </c>
      <c r="BL411" s="398" t="str">
        <f t="shared" si="559"/>
        <v>0</v>
      </c>
      <c r="BM411" s="412">
        <f t="shared" si="582"/>
        <v>0</v>
      </c>
      <c r="BN411" s="412" t="str">
        <f t="shared" si="583"/>
        <v>0m0</v>
      </c>
      <c r="BO411" s="399">
        <f t="shared" si="584"/>
        <v>0</v>
      </c>
      <c r="BP411" s="399">
        <f t="shared" si="585"/>
        <v>0</v>
      </c>
      <c r="BQ411" s="412">
        <f t="shared" si="586"/>
        <v>0</v>
      </c>
      <c r="BR411" s="413">
        <f t="shared" si="587"/>
        <v>0</v>
      </c>
      <c r="BS411" s="398" t="str">
        <f t="shared" si="588"/>
        <v>0</v>
      </c>
      <c r="BT411" s="398" t="str">
        <f t="shared" si="589"/>
        <v>0</v>
      </c>
      <c r="BU411" s="412">
        <f t="shared" si="590"/>
        <v>0</v>
      </c>
      <c r="BV411" s="412" t="str">
        <f t="shared" si="591"/>
        <v>0m0</v>
      </c>
      <c r="BW411" s="399">
        <f t="shared" si="592"/>
        <v>0</v>
      </c>
      <c r="BX411" s="399">
        <f t="shared" si="593"/>
        <v>0</v>
      </c>
      <c r="BY411" s="412">
        <f t="shared" si="594"/>
        <v>0</v>
      </c>
      <c r="BZ411" s="413">
        <f t="shared" si="595"/>
        <v>0</v>
      </c>
      <c r="CA411" s="398" t="str">
        <f t="shared" si="596"/>
        <v>0</v>
      </c>
      <c r="CB411" s="398" t="str">
        <f t="shared" si="597"/>
        <v>0</v>
      </c>
      <c r="CC411" s="412">
        <f t="shared" si="598"/>
        <v>0</v>
      </c>
      <c r="CD411" s="412" t="str">
        <f t="shared" si="599"/>
        <v>0m0</v>
      </c>
      <c r="CE411" s="399">
        <f t="shared" si="600"/>
        <v>0</v>
      </c>
      <c r="CF411" s="399">
        <f t="shared" si="601"/>
        <v>0</v>
      </c>
      <c r="CG411" s="412">
        <f t="shared" si="602"/>
        <v>0</v>
      </c>
      <c r="CH411" s="413">
        <f t="shared" si="603"/>
        <v>0</v>
      </c>
      <c r="CI411" s="398" t="str">
        <f t="shared" si="604"/>
        <v>0</v>
      </c>
      <c r="CJ411" s="398" t="str">
        <f t="shared" si="605"/>
        <v>0</v>
      </c>
      <c r="CK411" s="412">
        <f t="shared" si="606"/>
        <v>0</v>
      </c>
      <c r="CL411" s="412" t="str">
        <f t="shared" si="607"/>
        <v>0m0</v>
      </c>
      <c r="CM411" s="399">
        <f t="shared" si="608"/>
        <v>0</v>
      </c>
      <c r="CN411" s="399">
        <f t="shared" si="609"/>
        <v>0</v>
      </c>
      <c r="CO411" s="412">
        <f t="shared" si="610"/>
        <v>0</v>
      </c>
      <c r="CP411" s="413">
        <f t="shared" si="611"/>
        <v>0</v>
      </c>
      <c r="CQ411" s="398" t="str">
        <f t="shared" si="612"/>
        <v>0</v>
      </c>
      <c r="CR411" s="398" t="str">
        <f t="shared" si="613"/>
        <v>0</v>
      </c>
      <c r="CS411" s="412">
        <f t="shared" si="614"/>
        <v>0</v>
      </c>
      <c r="CT411" s="412" t="str">
        <f t="shared" si="615"/>
        <v>0m0</v>
      </c>
      <c r="CU411" s="412">
        <f t="shared" si="616"/>
        <v>0</v>
      </c>
      <c r="CV411" s="412">
        <f t="shared" si="617"/>
        <v>0</v>
      </c>
      <c r="CW411" s="412">
        <f t="shared" si="618"/>
        <v>0</v>
      </c>
      <c r="CX411" s="412">
        <f t="shared" si="619"/>
        <v>0</v>
      </c>
      <c r="CY411" s="412">
        <f t="shared" si="620"/>
        <v>0</v>
      </c>
      <c r="CZ411" s="412" t="str">
        <f t="shared" si="621"/>
        <v/>
      </c>
      <c r="DA411" s="412" t="str">
        <f t="shared" si="622"/>
        <v/>
      </c>
      <c r="DB411" s="412" t="str">
        <f t="shared" si="623"/>
        <v/>
      </c>
      <c r="DC411" s="412" t="str">
        <f t="shared" si="624"/>
        <v/>
      </c>
      <c r="DD411" s="412" t="str">
        <f t="shared" si="625"/>
        <v/>
      </c>
      <c r="DE411" s="412"/>
      <c r="DG411" s="412" t="str">
        <f t="shared" si="626"/>
        <v/>
      </c>
      <c r="DH411" s="412" t="str">
        <f t="shared" si="627"/>
        <v/>
      </c>
      <c r="DI411" s="412">
        <f t="shared" si="628"/>
        <v>0</v>
      </c>
      <c r="DJ411" s="412" t="str">
        <f t="shared" si="629"/>
        <v/>
      </c>
      <c r="DK411" s="412" t="str">
        <f t="shared" si="630"/>
        <v/>
      </c>
      <c r="DL411" s="412" t="str">
        <f t="shared" si="631"/>
        <v/>
      </c>
      <c r="DM411" s="412" t="str">
        <f t="shared" si="632"/>
        <v/>
      </c>
      <c r="DN411" s="412" t="str">
        <f t="shared" si="633"/>
        <v/>
      </c>
      <c r="DO411" s="412" t="str">
        <f t="shared" si="634"/>
        <v/>
      </c>
      <c r="DR411" s="494"/>
      <c r="DS411" s="393">
        <f t="shared" si="637"/>
        <v>0</v>
      </c>
      <c r="DT411" s="393">
        <f t="shared" si="635"/>
        <v>0</v>
      </c>
      <c r="DU411" s="411">
        <f t="shared" si="636"/>
        <v>0</v>
      </c>
      <c r="DX411" s="494" t="e">
        <f>IF(BG411&lt;270000,○,"")</f>
        <v>#NAME?</v>
      </c>
    </row>
    <row r="412" spans="1:128" s="411" customFormat="1" ht="18" hidden="1" customHeight="1" thickBot="1">
      <c r="A412" s="145" t="str">
        <f t="shared" si="560"/>
        <v/>
      </c>
      <c r="B412" s="158"/>
      <c r="C412" s="31" t="str">
        <f>IF(B412="","",VLOOKUP(B412,学連登録!$C$2:$G$3000,2,FALSE))</f>
        <v/>
      </c>
      <c r="D412" s="32" t="str">
        <f>IF(B412="","",VLOOKUP(B412,学連登録!$C$2:$G$3000,3,FALSE))</f>
        <v/>
      </c>
      <c r="E412" s="33" t="str">
        <f>IF(B412="","",VLOOKUP(B412,学連登録!$C$2:$G$3000,4,FALSE))</f>
        <v/>
      </c>
      <c r="F412" s="383" t="str">
        <f>IF(B412="","",VLOOKUP(B412,学連登録!$C$2:$I$3000,7,FALSE))</f>
        <v/>
      </c>
      <c r="G412" s="159"/>
      <c r="H412" s="853"/>
      <c r="I412" s="854"/>
      <c r="J412" s="160"/>
      <c r="K412" s="825"/>
      <c r="L412" s="826"/>
      <c r="M412" s="160"/>
      <c r="N412" s="819"/>
      <c r="O412" s="820"/>
      <c r="P412" s="159"/>
      <c r="Q412" s="825"/>
      <c r="R412" s="826"/>
      <c r="S412" s="159"/>
      <c r="T412" s="825"/>
      <c r="U412" s="826"/>
      <c r="V412" s="103" t="str">
        <f>IF(B412="","",VLOOKUP(B412,学連登録!$C$2:$H$3000,6,FALSE))</f>
        <v/>
      </c>
      <c r="W412" s="377"/>
      <c r="X412" s="157"/>
      <c r="Y412" s="118" t="str">
        <f t="shared" si="638"/>
        <v/>
      </c>
      <c r="Z412" s="97" t="str">
        <f>IF(G412="","",VLOOKUP(G412,種目名!$O$5:$T$104,3,0))</f>
        <v/>
      </c>
      <c r="AA412" s="99" t="str">
        <f>IF(J412="","",VLOOKUP(J412,種目名!$O$5:$T$104,3,0))</f>
        <v/>
      </c>
      <c r="AB412" s="119" t="str">
        <f>IF(M412="","",VLOOKUP(M412,種目名!$O$5:$T$104,3,0))</f>
        <v/>
      </c>
      <c r="AC412" s="119" t="str">
        <f>IF(P412="","",VLOOKUP(AF412,種目名!$O$5:$T$104,3,0))</f>
        <v/>
      </c>
      <c r="AD412" s="120" t="str">
        <f>IF(S412="","",VLOOKUP(AI412,種目名!$O$5:$T$104,3,0))</f>
        <v/>
      </c>
      <c r="AE412" s="117">
        <f t="shared" si="639"/>
        <v>0</v>
      </c>
      <c r="AF412" s="157" t="str">
        <f t="shared" si="640"/>
        <v/>
      </c>
      <c r="AG412" s="157" t="str">
        <f t="shared" si="641"/>
        <v/>
      </c>
      <c r="AH412" s="117">
        <f t="shared" si="642"/>
        <v>0</v>
      </c>
      <c r="AI412" s="157" t="str">
        <f t="shared" si="643"/>
        <v/>
      </c>
      <c r="AJ412" s="157" t="str">
        <f t="shared" si="644"/>
        <v/>
      </c>
      <c r="AK412" s="390"/>
      <c r="AL412" s="171">
        <f t="shared" si="561"/>
        <v>0</v>
      </c>
      <c r="AM412" s="399">
        <f t="shared" si="562"/>
        <v>0</v>
      </c>
      <c r="AN412" s="399">
        <f>COUNTIF($B$12:B412,B412)</f>
        <v>0</v>
      </c>
      <c r="AO412" s="399"/>
      <c r="AP412" s="399" t="str">
        <f t="shared" si="563"/>
        <v/>
      </c>
      <c r="AQ412" s="399" t="str">
        <f t="shared" si="564"/>
        <v/>
      </c>
      <c r="AR412" s="399" t="str">
        <f t="shared" si="565"/>
        <v/>
      </c>
      <c r="AS412" s="399" t="str">
        <f t="shared" si="566"/>
        <v/>
      </c>
      <c r="AT412" s="399">
        <f t="shared" si="567"/>
        <v>0</v>
      </c>
      <c r="AU412" s="399" t="str">
        <f t="shared" si="568"/>
        <v/>
      </c>
      <c r="AV412" s="399" t="str">
        <f t="shared" si="569"/>
        <v/>
      </c>
      <c r="AW412" s="399" t="str">
        <f t="shared" si="570"/>
        <v/>
      </c>
      <c r="AX412" s="399" t="str">
        <f t="shared" si="571"/>
        <v/>
      </c>
      <c r="AY412" s="399" t="str">
        <f t="shared" si="572"/>
        <v/>
      </c>
      <c r="AZ412" s="399" t="str">
        <f t="shared" si="573"/>
        <v/>
      </c>
      <c r="BA412" s="399" t="str">
        <f t="shared" si="574"/>
        <v/>
      </c>
      <c r="BB412" s="399" t="str">
        <f t="shared" si="575"/>
        <v/>
      </c>
      <c r="BC412" s="399" t="str">
        <f t="shared" si="576"/>
        <v/>
      </c>
      <c r="BD412" s="403" t="str">
        <f t="shared" si="577"/>
        <v/>
      </c>
      <c r="BE412" s="393">
        <f t="shared" si="578"/>
        <v>0</v>
      </c>
      <c r="BF412" s="157"/>
      <c r="BG412" s="399">
        <f t="shared" si="579"/>
        <v>0</v>
      </c>
      <c r="BH412" s="399">
        <f t="shared" si="580"/>
        <v>0</v>
      </c>
      <c r="BI412" s="412">
        <f t="shared" si="581"/>
        <v>0</v>
      </c>
      <c r="BJ412" s="413">
        <f t="shared" si="557"/>
        <v>0</v>
      </c>
      <c r="BK412" s="398" t="str">
        <f t="shared" si="558"/>
        <v>0</v>
      </c>
      <c r="BL412" s="398" t="str">
        <f t="shared" si="559"/>
        <v>0</v>
      </c>
      <c r="BM412" s="412">
        <f t="shared" si="582"/>
        <v>0</v>
      </c>
      <c r="BN412" s="412" t="str">
        <f t="shared" si="583"/>
        <v>0m0</v>
      </c>
      <c r="BO412" s="399">
        <f t="shared" si="584"/>
        <v>0</v>
      </c>
      <c r="BP412" s="399">
        <f t="shared" si="585"/>
        <v>0</v>
      </c>
      <c r="BQ412" s="412">
        <f t="shared" si="586"/>
        <v>0</v>
      </c>
      <c r="BR412" s="413">
        <f t="shared" si="587"/>
        <v>0</v>
      </c>
      <c r="BS412" s="398" t="str">
        <f t="shared" si="588"/>
        <v>0</v>
      </c>
      <c r="BT412" s="398" t="str">
        <f t="shared" si="589"/>
        <v>0</v>
      </c>
      <c r="BU412" s="412">
        <f t="shared" si="590"/>
        <v>0</v>
      </c>
      <c r="BV412" s="412" t="str">
        <f t="shared" si="591"/>
        <v>0m0</v>
      </c>
      <c r="BW412" s="399">
        <f t="shared" si="592"/>
        <v>0</v>
      </c>
      <c r="BX412" s="399">
        <f t="shared" si="593"/>
        <v>0</v>
      </c>
      <c r="BY412" s="412">
        <f t="shared" si="594"/>
        <v>0</v>
      </c>
      <c r="BZ412" s="413">
        <f t="shared" si="595"/>
        <v>0</v>
      </c>
      <c r="CA412" s="398" t="str">
        <f t="shared" si="596"/>
        <v>0</v>
      </c>
      <c r="CB412" s="398" t="str">
        <f t="shared" si="597"/>
        <v>0</v>
      </c>
      <c r="CC412" s="412">
        <f t="shared" si="598"/>
        <v>0</v>
      </c>
      <c r="CD412" s="412" t="str">
        <f t="shared" si="599"/>
        <v>0m0</v>
      </c>
      <c r="CE412" s="399">
        <f t="shared" si="600"/>
        <v>0</v>
      </c>
      <c r="CF412" s="399">
        <f t="shared" si="601"/>
        <v>0</v>
      </c>
      <c r="CG412" s="412">
        <f t="shared" si="602"/>
        <v>0</v>
      </c>
      <c r="CH412" s="413">
        <f t="shared" si="603"/>
        <v>0</v>
      </c>
      <c r="CI412" s="398" t="str">
        <f t="shared" si="604"/>
        <v>0</v>
      </c>
      <c r="CJ412" s="398" t="str">
        <f t="shared" si="605"/>
        <v>0</v>
      </c>
      <c r="CK412" s="412">
        <f t="shared" si="606"/>
        <v>0</v>
      </c>
      <c r="CL412" s="412" t="str">
        <f t="shared" si="607"/>
        <v>0m0</v>
      </c>
      <c r="CM412" s="399">
        <f t="shared" si="608"/>
        <v>0</v>
      </c>
      <c r="CN412" s="399">
        <f t="shared" si="609"/>
        <v>0</v>
      </c>
      <c r="CO412" s="412">
        <f t="shared" si="610"/>
        <v>0</v>
      </c>
      <c r="CP412" s="413">
        <f t="shared" si="611"/>
        <v>0</v>
      </c>
      <c r="CQ412" s="398" t="str">
        <f t="shared" si="612"/>
        <v>0</v>
      </c>
      <c r="CR412" s="398" t="str">
        <f t="shared" si="613"/>
        <v>0</v>
      </c>
      <c r="CS412" s="412">
        <f t="shared" si="614"/>
        <v>0</v>
      </c>
      <c r="CT412" s="412" t="str">
        <f t="shared" si="615"/>
        <v>0m0</v>
      </c>
      <c r="CU412" s="412">
        <f t="shared" si="616"/>
        <v>0</v>
      </c>
      <c r="CV412" s="412">
        <f t="shared" si="617"/>
        <v>0</v>
      </c>
      <c r="CW412" s="412">
        <f t="shared" si="618"/>
        <v>0</v>
      </c>
      <c r="CX412" s="412">
        <f t="shared" si="619"/>
        <v>0</v>
      </c>
      <c r="CY412" s="412">
        <f t="shared" si="620"/>
        <v>0</v>
      </c>
      <c r="CZ412" s="412" t="str">
        <f t="shared" si="621"/>
        <v/>
      </c>
      <c r="DA412" s="412" t="str">
        <f t="shared" si="622"/>
        <v/>
      </c>
      <c r="DB412" s="412" t="str">
        <f t="shared" si="623"/>
        <v/>
      </c>
      <c r="DC412" s="412" t="str">
        <f t="shared" si="624"/>
        <v/>
      </c>
      <c r="DD412" s="412" t="str">
        <f t="shared" si="625"/>
        <v/>
      </c>
      <c r="DE412" s="412"/>
      <c r="DG412" s="412" t="str">
        <f t="shared" si="626"/>
        <v/>
      </c>
      <c r="DH412" s="412" t="str">
        <f t="shared" si="627"/>
        <v/>
      </c>
      <c r="DI412" s="412">
        <f t="shared" si="628"/>
        <v>0</v>
      </c>
      <c r="DJ412" s="412" t="str">
        <f t="shared" si="629"/>
        <v/>
      </c>
      <c r="DK412" s="412" t="str">
        <f t="shared" si="630"/>
        <v/>
      </c>
      <c r="DL412" s="412" t="str">
        <f t="shared" si="631"/>
        <v/>
      </c>
      <c r="DM412" s="412" t="str">
        <f t="shared" si="632"/>
        <v/>
      </c>
      <c r="DN412" s="412" t="str">
        <f t="shared" si="633"/>
        <v/>
      </c>
      <c r="DO412" s="412" t="str">
        <f t="shared" si="634"/>
        <v/>
      </c>
      <c r="DR412" s="494"/>
      <c r="DS412" s="393">
        <f t="shared" si="637"/>
        <v>0</v>
      </c>
      <c r="DT412" s="393">
        <f t="shared" si="635"/>
        <v>0</v>
      </c>
      <c r="DU412" s="411">
        <f t="shared" si="636"/>
        <v>0</v>
      </c>
      <c r="DX412" s="494" t="e">
        <f>IF(BG412&lt;270000,○,"")</f>
        <v>#NAME?</v>
      </c>
    </row>
    <row r="413" spans="1:128" s="411" customFormat="1" ht="18" hidden="1" customHeight="1" thickBot="1">
      <c r="A413" s="145" t="str">
        <f t="shared" si="560"/>
        <v/>
      </c>
      <c r="B413" s="158"/>
      <c r="C413" s="31" t="str">
        <f>IF(B413="","",VLOOKUP(B413,学連登録!$C$2:$G$3000,2,FALSE))</f>
        <v/>
      </c>
      <c r="D413" s="32" t="str">
        <f>IF(B413="","",VLOOKUP(B413,学連登録!$C$2:$G$3000,3,FALSE))</f>
        <v/>
      </c>
      <c r="E413" s="33" t="str">
        <f>IF(B413="","",VLOOKUP(B413,学連登録!$C$2:$G$3000,4,FALSE))</f>
        <v/>
      </c>
      <c r="F413" s="383" t="str">
        <f>IF(B413="","",VLOOKUP(B413,学連登録!$C$2:$I$3000,7,FALSE))</f>
        <v/>
      </c>
      <c r="G413" s="159"/>
      <c r="H413" s="853"/>
      <c r="I413" s="854"/>
      <c r="J413" s="160"/>
      <c r="K413" s="825"/>
      <c r="L413" s="826"/>
      <c r="M413" s="160"/>
      <c r="N413" s="819"/>
      <c r="O413" s="820"/>
      <c r="P413" s="159"/>
      <c r="Q413" s="825"/>
      <c r="R413" s="826"/>
      <c r="S413" s="159"/>
      <c r="T413" s="825"/>
      <c r="U413" s="826"/>
      <c r="V413" s="103" t="str">
        <f>IF(B413="","",VLOOKUP(B413,学連登録!$C$2:$H$3000,6,FALSE))</f>
        <v/>
      </c>
      <c r="W413" s="377"/>
      <c r="X413" s="157"/>
      <c r="Y413" s="118" t="str">
        <f t="shared" si="638"/>
        <v/>
      </c>
      <c r="Z413" s="97" t="str">
        <f>IF(G413="","",VLOOKUP(G413,種目名!$O$5:$T$104,3,0))</f>
        <v/>
      </c>
      <c r="AA413" s="99" t="str">
        <f>IF(J413="","",VLOOKUP(J413,種目名!$O$5:$T$104,3,0))</f>
        <v/>
      </c>
      <c r="AB413" s="119" t="str">
        <f>IF(M413="","",VLOOKUP(M413,種目名!$O$5:$T$104,3,0))</f>
        <v/>
      </c>
      <c r="AC413" s="119" t="str">
        <f>IF(P413="","",VLOOKUP(AF413,種目名!$O$5:$T$104,3,0))</f>
        <v/>
      </c>
      <c r="AD413" s="120" t="str">
        <f>IF(S413="","",VLOOKUP(AI413,種目名!$O$5:$T$104,3,0))</f>
        <v/>
      </c>
      <c r="AE413" s="117">
        <f t="shared" si="639"/>
        <v>0</v>
      </c>
      <c r="AF413" s="157" t="str">
        <f t="shared" si="640"/>
        <v/>
      </c>
      <c r="AG413" s="157" t="str">
        <f t="shared" si="641"/>
        <v/>
      </c>
      <c r="AH413" s="117">
        <f t="shared" si="642"/>
        <v>0</v>
      </c>
      <c r="AI413" s="157" t="str">
        <f t="shared" si="643"/>
        <v/>
      </c>
      <c r="AJ413" s="157" t="str">
        <f t="shared" si="644"/>
        <v/>
      </c>
      <c r="AK413" s="390"/>
      <c r="AL413" s="171">
        <f t="shared" si="561"/>
        <v>0</v>
      </c>
      <c r="AM413" s="399">
        <f t="shared" si="562"/>
        <v>0</v>
      </c>
      <c r="AN413" s="399">
        <f>COUNTIF($B$12:B413,B413)</f>
        <v>0</v>
      </c>
      <c r="AO413" s="399"/>
      <c r="AP413" s="399" t="str">
        <f t="shared" si="563"/>
        <v/>
      </c>
      <c r="AQ413" s="399" t="str">
        <f t="shared" si="564"/>
        <v/>
      </c>
      <c r="AR413" s="399" t="str">
        <f t="shared" si="565"/>
        <v/>
      </c>
      <c r="AS413" s="399" t="str">
        <f t="shared" si="566"/>
        <v/>
      </c>
      <c r="AT413" s="399">
        <f t="shared" si="567"/>
        <v>0</v>
      </c>
      <c r="AU413" s="399" t="str">
        <f t="shared" si="568"/>
        <v/>
      </c>
      <c r="AV413" s="399" t="str">
        <f t="shared" si="569"/>
        <v/>
      </c>
      <c r="AW413" s="399" t="str">
        <f t="shared" si="570"/>
        <v/>
      </c>
      <c r="AX413" s="399" t="str">
        <f t="shared" si="571"/>
        <v/>
      </c>
      <c r="AY413" s="399" t="str">
        <f t="shared" si="572"/>
        <v/>
      </c>
      <c r="AZ413" s="399" t="str">
        <f t="shared" si="573"/>
        <v/>
      </c>
      <c r="BA413" s="399" t="str">
        <f t="shared" si="574"/>
        <v/>
      </c>
      <c r="BB413" s="399" t="str">
        <f t="shared" si="575"/>
        <v/>
      </c>
      <c r="BC413" s="399" t="str">
        <f t="shared" si="576"/>
        <v/>
      </c>
      <c r="BD413" s="403" t="str">
        <f t="shared" si="577"/>
        <v/>
      </c>
      <c r="BE413" s="393">
        <f t="shared" si="578"/>
        <v>0</v>
      </c>
      <c r="BF413" s="157"/>
      <c r="BG413" s="399">
        <f t="shared" si="579"/>
        <v>0</v>
      </c>
      <c r="BH413" s="399">
        <f t="shared" si="580"/>
        <v>0</v>
      </c>
      <c r="BI413" s="412">
        <f t="shared" si="581"/>
        <v>0</v>
      </c>
      <c r="BJ413" s="413">
        <f t="shared" si="557"/>
        <v>0</v>
      </c>
      <c r="BK413" s="398" t="str">
        <f t="shared" si="558"/>
        <v>0</v>
      </c>
      <c r="BL413" s="398" t="str">
        <f t="shared" si="559"/>
        <v>0</v>
      </c>
      <c r="BM413" s="412">
        <f t="shared" si="582"/>
        <v>0</v>
      </c>
      <c r="BN413" s="412" t="str">
        <f t="shared" si="583"/>
        <v>0m0</v>
      </c>
      <c r="BO413" s="399">
        <f t="shared" si="584"/>
        <v>0</v>
      </c>
      <c r="BP413" s="399">
        <f t="shared" si="585"/>
        <v>0</v>
      </c>
      <c r="BQ413" s="412">
        <f t="shared" si="586"/>
        <v>0</v>
      </c>
      <c r="BR413" s="413">
        <f t="shared" si="587"/>
        <v>0</v>
      </c>
      <c r="BS413" s="398" t="str">
        <f t="shared" si="588"/>
        <v>0</v>
      </c>
      <c r="BT413" s="398" t="str">
        <f t="shared" si="589"/>
        <v>0</v>
      </c>
      <c r="BU413" s="412">
        <f t="shared" si="590"/>
        <v>0</v>
      </c>
      <c r="BV413" s="412" t="str">
        <f t="shared" si="591"/>
        <v>0m0</v>
      </c>
      <c r="BW413" s="399">
        <f t="shared" si="592"/>
        <v>0</v>
      </c>
      <c r="BX413" s="399">
        <f t="shared" si="593"/>
        <v>0</v>
      </c>
      <c r="BY413" s="412">
        <f t="shared" si="594"/>
        <v>0</v>
      </c>
      <c r="BZ413" s="413">
        <f t="shared" si="595"/>
        <v>0</v>
      </c>
      <c r="CA413" s="398" t="str">
        <f t="shared" si="596"/>
        <v>0</v>
      </c>
      <c r="CB413" s="398" t="str">
        <f t="shared" si="597"/>
        <v>0</v>
      </c>
      <c r="CC413" s="412">
        <f t="shared" si="598"/>
        <v>0</v>
      </c>
      <c r="CD413" s="412" t="str">
        <f t="shared" si="599"/>
        <v>0m0</v>
      </c>
      <c r="CE413" s="399">
        <f t="shared" si="600"/>
        <v>0</v>
      </c>
      <c r="CF413" s="399">
        <f t="shared" si="601"/>
        <v>0</v>
      </c>
      <c r="CG413" s="412">
        <f t="shared" si="602"/>
        <v>0</v>
      </c>
      <c r="CH413" s="413">
        <f t="shared" si="603"/>
        <v>0</v>
      </c>
      <c r="CI413" s="398" t="str">
        <f t="shared" si="604"/>
        <v>0</v>
      </c>
      <c r="CJ413" s="398" t="str">
        <f t="shared" si="605"/>
        <v>0</v>
      </c>
      <c r="CK413" s="412">
        <f t="shared" si="606"/>
        <v>0</v>
      </c>
      <c r="CL413" s="412" t="str">
        <f t="shared" si="607"/>
        <v>0m0</v>
      </c>
      <c r="CM413" s="399">
        <f t="shared" si="608"/>
        <v>0</v>
      </c>
      <c r="CN413" s="399">
        <f t="shared" si="609"/>
        <v>0</v>
      </c>
      <c r="CO413" s="412">
        <f t="shared" si="610"/>
        <v>0</v>
      </c>
      <c r="CP413" s="413">
        <f t="shared" si="611"/>
        <v>0</v>
      </c>
      <c r="CQ413" s="398" t="str">
        <f t="shared" si="612"/>
        <v>0</v>
      </c>
      <c r="CR413" s="398" t="str">
        <f t="shared" si="613"/>
        <v>0</v>
      </c>
      <c r="CS413" s="412">
        <f t="shared" si="614"/>
        <v>0</v>
      </c>
      <c r="CT413" s="412" t="str">
        <f t="shared" si="615"/>
        <v>0m0</v>
      </c>
      <c r="CU413" s="412">
        <f t="shared" si="616"/>
        <v>0</v>
      </c>
      <c r="CV413" s="412">
        <f t="shared" si="617"/>
        <v>0</v>
      </c>
      <c r="CW413" s="412">
        <f t="shared" si="618"/>
        <v>0</v>
      </c>
      <c r="CX413" s="412">
        <f t="shared" si="619"/>
        <v>0</v>
      </c>
      <c r="CY413" s="412">
        <f t="shared" si="620"/>
        <v>0</v>
      </c>
      <c r="CZ413" s="412" t="str">
        <f t="shared" si="621"/>
        <v/>
      </c>
      <c r="DA413" s="412" t="str">
        <f t="shared" si="622"/>
        <v/>
      </c>
      <c r="DB413" s="412" t="str">
        <f t="shared" si="623"/>
        <v/>
      </c>
      <c r="DC413" s="412" t="str">
        <f t="shared" si="624"/>
        <v/>
      </c>
      <c r="DD413" s="412" t="str">
        <f t="shared" si="625"/>
        <v/>
      </c>
      <c r="DE413" s="412"/>
      <c r="DG413" s="412" t="str">
        <f t="shared" si="626"/>
        <v/>
      </c>
      <c r="DH413" s="412" t="str">
        <f t="shared" si="627"/>
        <v/>
      </c>
      <c r="DI413" s="412">
        <f t="shared" si="628"/>
        <v>0</v>
      </c>
      <c r="DJ413" s="412" t="str">
        <f t="shared" si="629"/>
        <v/>
      </c>
      <c r="DK413" s="412" t="str">
        <f t="shared" si="630"/>
        <v/>
      </c>
      <c r="DL413" s="412" t="str">
        <f t="shared" si="631"/>
        <v/>
      </c>
      <c r="DM413" s="412" t="str">
        <f t="shared" si="632"/>
        <v/>
      </c>
      <c r="DN413" s="412" t="str">
        <f t="shared" si="633"/>
        <v/>
      </c>
      <c r="DO413" s="412" t="str">
        <f t="shared" si="634"/>
        <v/>
      </c>
      <c r="DR413" s="494"/>
      <c r="DS413" s="393">
        <f t="shared" si="637"/>
        <v>0</v>
      </c>
      <c r="DT413" s="393">
        <f t="shared" si="635"/>
        <v>0</v>
      </c>
      <c r="DU413" s="411">
        <f t="shared" si="636"/>
        <v>0</v>
      </c>
      <c r="DX413" s="494" t="e">
        <f>IF(BG413&lt;270000,○,"")</f>
        <v>#NAME?</v>
      </c>
    </row>
    <row r="414" spans="1:128" s="411" customFormat="1" ht="18" hidden="1" customHeight="1" thickBot="1">
      <c r="A414" s="145" t="str">
        <f t="shared" si="560"/>
        <v/>
      </c>
      <c r="B414" s="158"/>
      <c r="C414" s="31" t="str">
        <f>IF(B414="","",VLOOKUP(B414,学連登録!$C$2:$G$3000,2,FALSE))</f>
        <v/>
      </c>
      <c r="D414" s="32" t="str">
        <f>IF(B414="","",VLOOKUP(B414,学連登録!$C$2:$G$3000,3,FALSE))</f>
        <v/>
      </c>
      <c r="E414" s="33" t="str">
        <f>IF(B414="","",VLOOKUP(B414,学連登録!$C$2:$G$3000,4,FALSE))</f>
        <v/>
      </c>
      <c r="F414" s="383" t="str">
        <f>IF(B414="","",VLOOKUP(B414,学連登録!$C$2:$I$3000,7,FALSE))</f>
        <v/>
      </c>
      <c r="G414" s="159"/>
      <c r="H414" s="853"/>
      <c r="I414" s="854"/>
      <c r="J414" s="160"/>
      <c r="K414" s="825"/>
      <c r="L414" s="826"/>
      <c r="M414" s="160"/>
      <c r="N414" s="819"/>
      <c r="O414" s="820"/>
      <c r="P414" s="159"/>
      <c r="Q414" s="825"/>
      <c r="R414" s="826"/>
      <c r="S414" s="159"/>
      <c r="T414" s="825"/>
      <c r="U414" s="826"/>
      <c r="V414" s="103" t="str">
        <f>IF(B414="","",VLOOKUP(B414,学連登録!$C$2:$H$3000,6,FALSE))</f>
        <v/>
      </c>
      <c r="W414" s="377"/>
      <c r="X414" s="157"/>
      <c r="Y414" s="118" t="str">
        <f t="shared" si="638"/>
        <v/>
      </c>
      <c r="Z414" s="97" t="str">
        <f>IF(G414="","",VLOOKUP(G414,種目名!$O$5:$T$104,3,0))</f>
        <v/>
      </c>
      <c r="AA414" s="99" t="str">
        <f>IF(J414="","",VLOOKUP(J414,種目名!$O$5:$T$104,3,0))</f>
        <v/>
      </c>
      <c r="AB414" s="119" t="str">
        <f>IF(M414="","",VLOOKUP(M414,種目名!$O$5:$T$104,3,0))</f>
        <v/>
      </c>
      <c r="AC414" s="119" t="str">
        <f>IF(P414="","",VLOOKUP(AF414,種目名!$O$5:$T$104,3,0))</f>
        <v/>
      </c>
      <c r="AD414" s="120" t="str">
        <f>IF(S414="","",VLOOKUP(AI414,種目名!$O$5:$T$104,3,0))</f>
        <v/>
      </c>
      <c r="AE414" s="117">
        <f t="shared" si="639"/>
        <v>0</v>
      </c>
      <c r="AF414" s="157" t="str">
        <f t="shared" si="640"/>
        <v/>
      </c>
      <c r="AG414" s="157" t="str">
        <f t="shared" si="641"/>
        <v/>
      </c>
      <c r="AH414" s="117">
        <f t="shared" si="642"/>
        <v>0</v>
      </c>
      <c r="AI414" s="157" t="str">
        <f t="shared" si="643"/>
        <v/>
      </c>
      <c r="AJ414" s="157" t="str">
        <f t="shared" si="644"/>
        <v/>
      </c>
      <c r="AK414" s="390"/>
      <c r="AL414" s="171">
        <f t="shared" si="561"/>
        <v>0</v>
      </c>
      <c r="AM414" s="399">
        <f t="shared" si="562"/>
        <v>0</v>
      </c>
      <c r="AN414" s="399">
        <f>COUNTIF($B$12:B414,B414)</f>
        <v>0</v>
      </c>
      <c r="AO414" s="399"/>
      <c r="AP414" s="399" t="str">
        <f t="shared" si="563"/>
        <v/>
      </c>
      <c r="AQ414" s="399" t="str">
        <f t="shared" si="564"/>
        <v/>
      </c>
      <c r="AR414" s="399" t="str">
        <f t="shared" si="565"/>
        <v/>
      </c>
      <c r="AS414" s="399" t="str">
        <f t="shared" si="566"/>
        <v/>
      </c>
      <c r="AT414" s="399">
        <f t="shared" si="567"/>
        <v>0</v>
      </c>
      <c r="AU414" s="399" t="str">
        <f t="shared" si="568"/>
        <v/>
      </c>
      <c r="AV414" s="399" t="str">
        <f t="shared" si="569"/>
        <v/>
      </c>
      <c r="AW414" s="399" t="str">
        <f t="shared" si="570"/>
        <v/>
      </c>
      <c r="AX414" s="399" t="str">
        <f t="shared" si="571"/>
        <v/>
      </c>
      <c r="AY414" s="399" t="str">
        <f t="shared" si="572"/>
        <v/>
      </c>
      <c r="AZ414" s="399" t="str">
        <f t="shared" si="573"/>
        <v/>
      </c>
      <c r="BA414" s="399" t="str">
        <f t="shared" si="574"/>
        <v/>
      </c>
      <c r="BB414" s="399" t="str">
        <f t="shared" si="575"/>
        <v/>
      </c>
      <c r="BC414" s="399" t="str">
        <f t="shared" si="576"/>
        <v/>
      </c>
      <c r="BD414" s="403" t="str">
        <f t="shared" si="577"/>
        <v/>
      </c>
      <c r="BE414" s="393">
        <f t="shared" si="578"/>
        <v>0</v>
      </c>
      <c r="BF414" s="157"/>
      <c r="BG414" s="399">
        <f t="shared" si="579"/>
        <v>0</v>
      </c>
      <c r="BH414" s="399">
        <f t="shared" si="580"/>
        <v>0</v>
      </c>
      <c r="BI414" s="412">
        <f t="shared" si="581"/>
        <v>0</v>
      </c>
      <c r="BJ414" s="413">
        <f t="shared" si="557"/>
        <v>0</v>
      </c>
      <c r="BK414" s="398" t="str">
        <f t="shared" si="558"/>
        <v>0</v>
      </c>
      <c r="BL414" s="398" t="str">
        <f t="shared" si="559"/>
        <v>0</v>
      </c>
      <c r="BM414" s="412">
        <f t="shared" si="582"/>
        <v>0</v>
      </c>
      <c r="BN414" s="412" t="str">
        <f t="shared" si="583"/>
        <v>0m0</v>
      </c>
      <c r="BO414" s="399">
        <f t="shared" si="584"/>
        <v>0</v>
      </c>
      <c r="BP414" s="399">
        <f t="shared" si="585"/>
        <v>0</v>
      </c>
      <c r="BQ414" s="412">
        <f t="shared" si="586"/>
        <v>0</v>
      </c>
      <c r="BR414" s="413">
        <f t="shared" si="587"/>
        <v>0</v>
      </c>
      <c r="BS414" s="398" t="str">
        <f t="shared" si="588"/>
        <v>0</v>
      </c>
      <c r="BT414" s="398" t="str">
        <f t="shared" si="589"/>
        <v>0</v>
      </c>
      <c r="BU414" s="412">
        <f t="shared" si="590"/>
        <v>0</v>
      </c>
      <c r="BV414" s="412" t="str">
        <f t="shared" si="591"/>
        <v>0m0</v>
      </c>
      <c r="BW414" s="399">
        <f t="shared" si="592"/>
        <v>0</v>
      </c>
      <c r="BX414" s="399">
        <f t="shared" si="593"/>
        <v>0</v>
      </c>
      <c r="BY414" s="412">
        <f t="shared" si="594"/>
        <v>0</v>
      </c>
      <c r="BZ414" s="413">
        <f t="shared" si="595"/>
        <v>0</v>
      </c>
      <c r="CA414" s="398" t="str">
        <f t="shared" si="596"/>
        <v>0</v>
      </c>
      <c r="CB414" s="398" t="str">
        <f t="shared" si="597"/>
        <v>0</v>
      </c>
      <c r="CC414" s="412">
        <f t="shared" si="598"/>
        <v>0</v>
      </c>
      <c r="CD414" s="412" t="str">
        <f t="shared" si="599"/>
        <v>0m0</v>
      </c>
      <c r="CE414" s="399">
        <f t="shared" si="600"/>
        <v>0</v>
      </c>
      <c r="CF414" s="399">
        <f t="shared" si="601"/>
        <v>0</v>
      </c>
      <c r="CG414" s="412">
        <f t="shared" si="602"/>
        <v>0</v>
      </c>
      <c r="CH414" s="413">
        <f t="shared" si="603"/>
        <v>0</v>
      </c>
      <c r="CI414" s="398" t="str">
        <f t="shared" si="604"/>
        <v>0</v>
      </c>
      <c r="CJ414" s="398" t="str">
        <f t="shared" si="605"/>
        <v>0</v>
      </c>
      <c r="CK414" s="412">
        <f t="shared" si="606"/>
        <v>0</v>
      </c>
      <c r="CL414" s="412" t="str">
        <f t="shared" si="607"/>
        <v>0m0</v>
      </c>
      <c r="CM414" s="399">
        <f t="shared" si="608"/>
        <v>0</v>
      </c>
      <c r="CN414" s="399">
        <f t="shared" si="609"/>
        <v>0</v>
      </c>
      <c r="CO414" s="412">
        <f t="shared" si="610"/>
        <v>0</v>
      </c>
      <c r="CP414" s="413">
        <f t="shared" si="611"/>
        <v>0</v>
      </c>
      <c r="CQ414" s="398" t="str">
        <f t="shared" si="612"/>
        <v>0</v>
      </c>
      <c r="CR414" s="398" t="str">
        <f t="shared" si="613"/>
        <v>0</v>
      </c>
      <c r="CS414" s="412">
        <f t="shared" si="614"/>
        <v>0</v>
      </c>
      <c r="CT414" s="412" t="str">
        <f t="shared" si="615"/>
        <v>0m0</v>
      </c>
      <c r="CU414" s="412">
        <f t="shared" si="616"/>
        <v>0</v>
      </c>
      <c r="CV414" s="412">
        <f t="shared" si="617"/>
        <v>0</v>
      </c>
      <c r="CW414" s="412">
        <f t="shared" si="618"/>
        <v>0</v>
      </c>
      <c r="CX414" s="412">
        <f t="shared" si="619"/>
        <v>0</v>
      </c>
      <c r="CY414" s="412">
        <f t="shared" si="620"/>
        <v>0</v>
      </c>
      <c r="CZ414" s="412" t="str">
        <f t="shared" si="621"/>
        <v/>
      </c>
      <c r="DA414" s="412" t="str">
        <f t="shared" si="622"/>
        <v/>
      </c>
      <c r="DB414" s="412" t="str">
        <f t="shared" si="623"/>
        <v/>
      </c>
      <c r="DC414" s="412" t="str">
        <f t="shared" si="624"/>
        <v/>
      </c>
      <c r="DD414" s="412" t="str">
        <f t="shared" si="625"/>
        <v/>
      </c>
      <c r="DE414" s="412"/>
      <c r="DG414" s="412" t="str">
        <f t="shared" si="626"/>
        <v/>
      </c>
      <c r="DH414" s="412" t="str">
        <f t="shared" si="627"/>
        <v/>
      </c>
      <c r="DI414" s="412">
        <f t="shared" si="628"/>
        <v>0</v>
      </c>
      <c r="DJ414" s="412" t="str">
        <f t="shared" si="629"/>
        <v/>
      </c>
      <c r="DK414" s="412" t="str">
        <f t="shared" si="630"/>
        <v/>
      </c>
      <c r="DL414" s="412" t="str">
        <f t="shared" si="631"/>
        <v/>
      </c>
      <c r="DM414" s="412" t="str">
        <f t="shared" si="632"/>
        <v/>
      </c>
      <c r="DN414" s="412" t="str">
        <f t="shared" si="633"/>
        <v/>
      </c>
      <c r="DO414" s="412" t="str">
        <f t="shared" si="634"/>
        <v/>
      </c>
      <c r="DR414" s="494"/>
      <c r="DS414" s="393">
        <f t="shared" si="637"/>
        <v>0</v>
      </c>
      <c r="DT414" s="393">
        <f t="shared" si="635"/>
        <v>0</v>
      </c>
      <c r="DU414" s="411">
        <f t="shared" si="636"/>
        <v>0</v>
      </c>
      <c r="DX414" s="494" t="e">
        <f>IF(BG414&lt;270000,○,"")</f>
        <v>#NAME?</v>
      </c>
    </row>
    <row r="415" spans="1:128" s="411" customFormat="1" ht="18" hidden="1" customHeight="1" thickBot="1">
      <c r="A415" s="145" t="str">
        <f t="shared" si="560"/>
        <v/>
      </c>
      <c r="B415" s="158"/>
      <c r="C415" s="31" t="str">
        <f>IF(B415="","",VLOOKUP(B415,学連登録!$C$2:$G$3000,2,FALSE))</f>
        <v/>
      </c>
      <c r="D415" s="32" t="str">
        <f>IF(B415="","",VLOOKUP(B415,学連登録!$C$2:$G$3000,3,FALSE))</f>
        <v/>
      </c>
      <c r="E415" s="33" t="str">
        <f>IF(B415="","",VLOOKUP(B415,学連登録!$C$2:$G$3000,4,FALSE))</f>
        <v/>
      </c>
      <c r="F415" s="383" t="str">
        <f>IF(B415="","",VLOOKUP(B415,学連登録!$C$2:$I$3000,7,FALSE))</f>
        <v/>
      </c>
      <c r="G415" s="159"/>
      <c r="H415" s="853"/>
      <c r="I415" s="854"/>
      <c r="J415" s="160"/>
      <c r="K415" s="825"/>
      <c r="L415" s="826"/>
      <c r="M415" s="160"/>
      <c r="N415" s="819"/>
      <c r="O415" s="820"/>
      <c r="P415" s="159"/>
      <c r="Q415" s="825"/>
      <c r="R415" s="826"/>
      <c r="S415" s="159"/>
      <c r="T415" s="825"/>
      <c r="U415" s="826"/>
      <c r="V415" s="103" t="str">
        <f>IF(B415="","",VLOOKUP(B415,学連登録!$C$2:$H$3000,6,FALSE))</f>
        <v/>
      </c>
      <c r="W415" s="377"/>
      <c r="X415" s="157"/>
      <c r="Y415" s="118" t="str">
        <f t="shared" si="638"/>
        <v/>
      </c>
      <c r="Z415" s="97" t="str">
        <f>IF(G415="","",VLOOKUP(G415,種目名!$O$5:$T$104,3,0))</f>
        <v/>
      </c>
      <c r="AA415" s="99" t="str">
        <f>IF(J415="","",VLOOKUP(J415,種目名!$O$5:$T$104,3,0))</f>
        <v/>
      </c>
      <c r="AB415" s="119" t="str">
        <f>IF(M415="","",VLOOKUP(M415,種目名!$O$5:$T$104,3,0))</f>
        <v/>
      </c>
      <c r="AC415" s="119" t="str">
        <f>IF(P415="","",VLOOKUP(AF415,種目名!$O$5:$T$104,3,0))</f>
        <v/>
      </c>
      <c r="AD415" s="120" t="str">
        <f>IF(S415="","",VLOOKUP(AI415,種目名!$O$5:$T$104,3,0))</f>
        <v/>
      </c>
      <c r="AE415" s="117">
        <f t="shared" si="639"/>
        <v>0</v>
      </c>
      <c r="AF415" s="157" t="str">
        <f t="shared" si="640"/>
        <v/>
      </c>
      <c r="AG415" s="157" t="str">
        <f t="shared" si="641"/>
        <v/>
      </c>
      <c r="AH415" s="117">
        <f t="shared" si="642"/>
        <v>0</v>
      </c>
      <c r="AI415" s="157" t="str">
        <f t="shared" si="643"/>
        <v/>
      </c>
      <c r="AJ415" s="157" t="str">
        <f t="shared" si="644"/>
        <v/>
      </c>
      <c r="AK415" s="390"/>
      <c r="AL415" s="171">
        <f t="shared" si="561"/>
        <v>0</v>
      </c>
      <c r="AM415" s="399">
        <f t="shared" si="562"/>
        <v>0</v>
      </c>
      <c r="AN415" s="399">
        <f>COUNTIF($B$12:B415,B415)</f>
        <v>0</v>
      </c>
      <c r="AO415" s="399"/>
      <c r="AP415" s="399" t="str">
        <f t="shared" si="563"/>
        <v/>
      </c>
      <c r="AQ415" s="399" t="str">
        <f t="shared" si="564"/>
        <v/>
      </c>
      <c r="AR415" s="399" t="str">
        <f t="shared" si="565"/>
        <v/>
      </c>
      <c r="AS415" s="399" t="str">
        <f t="shared" si="566"/>
        <v/>
      </c>
      <c r="AT415" s="399">
        <f t="shared" si="567"/>
        <v>0</v>
      </c>
      <c r="AU415" s="399" t="str">
        <f t="shared" si="568"/>
        <v/>
      </c>
      <c r="AV415" s="399" t="str">
        <f t="shared" si="569"/>
        <v/>
      </c>
      <c r="AW415" s="399" t="str">
        <f t="shared" si="570"/>
        <v/>
      </c>
      <c r="AX415" s="399" t="str">
        <f t="shared" si="571"/>
        <v/>
      </c>
      <c r="AY415" s="399" t="str">
        <f t="shared" si="572"/>
        <v/>
      </c>
      <c r="AZ415" s="399" t="str">
        <f t="shared" si="573"/>
        <v/>
      </c>
      <c r="BA415" s="399" t="str">
        <f t="shared" si="574"/>
        <v/>
      </c>
      <c r="BB415" s="399" t="str">
        <f t="shared" si="575"/>
        <v/>
      </c>
      <c r="BC415" s="399" t="str">
        <f t="shared" si="576"/>
        <v/>
      </c>
      <c r="BD415" s="403" t="str">
        <f t="shared" si="577"/>
        <v/>
      </c>
      <c r="BE415" s="393">
        <f t="shared" si="578"/>
        <v>0</v>
      </c>
      <c r="BF415" s="157"/>
      <c r="BG415" s="399">
        <f t="shared" si="579"/>
        <v>0</v>
      </c>
      <c r="BH415" s="399">
        <f t="shared" si="580"/>
        <v>0</v>
      </c>
      <c r="BI415" s="412">
        <f t="shared" si="581"/>
        <v>0</v>
      </c>
      <c r="BJ415" s="413">
        <f t="shared" si="557"/>
        <v>0</v>
      </c>
      <c r="BK415" s="398" t="str">
        <f t="shared" si="558"/>
        <v>0</v>
      </c>
      <c r="BL415" s="398" t="str">
        <f t="shared" si="559"/>
        <v>0</v>
      </c>
      <c r="BM415" s="412">
        <f t="shared" si="582"/>
        <v>0</v>
      </c>
      <c r="BN415" s="412" t="str">
        <f t="shared" si="583"/>
        <v>0m0</v>
      </c>
      <c r="BO415" s="399">
        <f t="shared" si="584"/>
        <v>0</v>
      </c>
      <c r="BP415" s="399">
        <f t="shared" si="585"/>
        <v>0</v>
      </c>
      <c r="BQ415" s="412">
        <f t="shared" si="586"/>
        <v>0</v>
      </c>
      <c r="BR415" s="413">
        <f t="shared" si="587"/>
        <v>0</v>
      </c>
      <c r="BS415" s="398" t="str">
        <f t="shared" si="588"/>
        <v>0</v>
      </c>
      <c r="BT415" s="398" t="str">
        <f t="shared" si="589"/>
        <v>0</v>
      </c>
      <c r="BU415" s="412">
        <f t="shared" si="590"/>
        <v>0</v>
      </c>
      <c r="BV415" s="412" t="str">
        <f t="shared" si="591"/>
        <v>0m0</v>
      </c>
      <c r="BW415" s="399">
        <f t="shared" si="592"/>
        <v>0</v>
      </c>
      <c r="BX415" s="399">
        <f t="shared" si="593"/>
        <v>0</v>
      </c>
      <c r="BY415" s="412">
        <f t="shared" si="594"/>
        <v>0</v>
      </c>
      <c r="BZ415" s="413">
        <f t="shared" si="595"/>
        <v>0</v>
      </c>
      <c r="CA415" s="398" t="str">
        <f t="shared" si="596"/>
        <v>0</v>
      </c>
      <c r="CB415" s="398" t="str">
        <f t="shared" si="597"/>
        <v>0</v>
      </c>
      <c r="CC415" s="412">
        <f t="shared" si="598"/>
        <v>0</v>
      </c>
      <c r="CD415" s="412" t="str">
        <f t="shared" si="599"/>
        <v>0m0</v>
      </c>
      <c r="CE415" s="399">
        <f t="shared" si="600"/>
        <v>0</v>
      </c>
      <c r="CF415" s="399">
        <f t="shared" si="601"/>
        <v>0</v>
      </c>
      <c r="CG415" s="412">
        <f t="shared" si="602"/>
        <v>0</v>
      </c>
      <c r="CH415" s="413">
        <f t="shared" si="603"/>
        <v>0</v>
      </c>
      <c r="CI415" s="398" t="str">
        <f t="shared" si="604"/>
        <v>0</v>
      </c>
      <c r="CJ415" s="398" t="str">
        <f t="shared" si="605"/>
        <v>0</v>
      </c>
      <c r="CK415" s="412">
        <f t="shared" si="606"/>
        <v>0</v>
      </c>
      <c r="CL415" s="412" t="str">
        <f t="shared" si="607"/>
        <v>0m0</v>
      </c>
      <c r="CM415" s="399">
        <f t="shared" si="608"/>
        <v>0</v>
      </c>
      <c r="CN415" s="399">
        <f t="shared" si="609"/>
        <v>0</v>
      </c>
      <c r="CO415" s="412">
        <f t="shared" si="610"/>
        <v>0</v>
      </c>
      <c r="CP415" s="413">
        <f t="shared" si="611"/>
        <v>0</v>
      </c>
      <c r="CQ415" s="398" t="str">
        <f t="shared" si="612"/>
        <v>0</v>
      </c>
      <c r="CR415" s="398" t="str">
        <f t="shared" si="613"/>
        <v>0</v>
      </c>
      <c r="CS415" s="412">
        <f t="shared" si="614"/>
        <v>0</v>
      </c>
      <c r="CT415" s="412" t="str">
        <f t="shared" si="615"/>
        <v>0m0</v>
      </c>
      <c r="CU415" s="412">
        <f t="shared" si="616"/>
        <v>0</v>
      </c>
      <c r="CV415" s="412">
        <f t="shared" si="617"/>
        <v>0</v>
      </c>
      <c r="CW415" s="412">
        <f t="shared" si="618"/>
        <v>0</v>
      </c>
      <c r="CX415" s="412">
        <f t="shared" si="619"/>
        <v>0</v>
      </c>
      <c r="CY415" s="412">
        <f t="shared" si="620"/>
        <v>0</v>
      </c>
      <c r="CZ415" s="412" t="str">
        <f t="shared" si="621"/>
        <v/>
      </c>
      <c r="DA415" s="412" t="str">
        <f t="shared" si="622"/>
        <v/>
      </c>
      <c r="DB415" s="412" t="str">
        <f t="shared" si="623"/>
        <v/>
      </c>
      <c r="DC415" s="412" t="str">
        <f t="shared" si="624"/>
        <v/>
      </c>
      <c r="DD415" s="412" t="str">
        <f t="shared" si="625"/>
        <v/>
      </c>
      <c r="DE415" s="412"/>
      <c r="DG415" s="412" t="str">
        <f t="shared" si="626"/>
        <v/>
      </c>
      <c r="DH415" s="412" t="str">
        <f t="shared" si="627"/>
        <v/>
      </c>
      <c r="DI415" s="412">
        <f t="shared" si="628"/>
        <v>0</v>
      </c>
      <c r="DJ415" s="412" t="str">
        <f t="shared" si="629"/>
        <v/>
      </c>
      <c r="DK415" s="412" t="str">
        <f t="shared" si="630"/>
        <v/>
      </c>
      <c r="DL415" s="412" t="str">
        <f t="shared" si="631"/>
        <v/>
      </c>
      <c r="DM415" s="412" t="str">
        <f t="shared" si="632"/>
        <v/>
      </c>
      <c r="DN415" s="412" t="str">
        <f t="shared" si="633"/>
        <v/>
      </c>
      <c r="DO415" s="412" t="str">
        <f t="shared" si="634"/>
        <v/>
      </c>
      <c r="DR415" s="494"/>
      <c r="DS415" s="393">
        <f t="shared" si="637"/>
        <v>0</v>
      </c>
      <c r="DT415" s="393">
        <f t="shared" si="635"/>
        <v>0</v>
      </c>
      <c r="DU415" s="411">
        <f t="shared" si="636"/>
        <v>0</v>
      </c>
      <c r="DX415" s="494" t="e">
        <f>IF(BG415&lt;270000,○,"")</f>
        <v>#NAME?</v>
      </c>
    </row>
    <row r="416" spans="1:128" s="411" customFormat="1" ht="18" hidden="1" customHeight="1" thickBot="1">
      <c r="A416" s="145" t="str">
        <f t="shared" si="560"/>
        <v/>
      </c>
      <c r="B416" s="158"/>
      <c r="C416" s="31" t="str">
        <f>IF(B416="","",VLOOKUP(B416,学連登録!$C$2:$G$3000,2,FALSE))</f>
        <v/>
      </c>
      <c r="D416" s="32" t="str">
        <f>IF(B416="","",VLOOKUP(B416,学連登録!$C$2:$G$3000,3,FALSE))</f>
        <v/>
      </c>
      <c r="E416" s="33" t="str">
        <f>IF(B416="","",VLOOKUP(B416,学連登録!$C$2:$G$3000,4,FALSE))</f>
        <v/>
      </c>
      <c r="F416" s="383" t="str">
        <f>IF(B416="","",VLOOKUP(B416,学連登録!$C$2:$I$3000,7,FALSE))</f>
        <v/>
      </c>
      <c r="G416" s="159"/>
      <c r="H416" s="853"/>
      <c r="I416" s="854"/>
      <c r="J416" s="160"/>
      <c r="K416" s="825"/>
      <c r="L416" s="826"/>
      <c r="M416" s="160"/>
      <c r="N416" s="819"/>
      <c r="O416" s="820"/>
      <c r="P416" s="159"/>
      <c r="Q416" s="825"/>
      <c r="R416" s="826"/>
      <c r="S416" s="159"/>
      <c r="T416" s="825"/>
      <c r="U416" s="826"/>
      <c r="V416" s="103" t="str">
        <f>IF(B416="","",VLOOKUP(B416,学連登録!$C$2:$H$3000,6,FALSE))</f>
        <v/>
      </c>
      <c r="W416" s="377"/>
      <c r="X416" s="157"/>
      <c r="Y416" s="118" t="str">
        <f t="shared" si="638"/>
        <v/>
      </c>
      <c r="Z416" s="97" t="str">
        <f>IF(G416="","",VLOOKUP(G416,種目名!$O$5:$T$104,3,0))</f>
        <v/>
      </c>
      <c r="AA416" s="99" t="str">
        <f>IF(J416="","",VLOOKUP(J416,種目名!$O$5:$T$104,3,0))</f>
        <v/>
      </c>
      <c r="AB416" s="119" t="str">
        <f>IF(M416="","",VLOOKUP(M416,種目名!$O$5:$T$104,3,0))</f>
        <v/>
      </c>
      <c r="AC416" s="119" t="str">
        <f>IF(P416="","",VLOOKUP(AF416,種目名!$O$5:$T$104,3,0))</f>
        <v/>
      </c>
      <c r="AD416" s="120" t="str">
        <f>IF(S416="","",VLOOKUP(AI416,種目名!$O$5:$T$104,3,0))</f>
        <v/>
      </c>
      <c r="AE416" s="117">
        <f t="shared" si="639"/>
        <v>0</v>
      </c>
      <c r="AF416" s="157" t="str">
        <f t="shared" si="640"/>
        <v/>
      </c>
      <c r="AG416" s="157" t="str">
        <f t="shared" si="641"/>
        <v/>
      </c>
      <c r="AH416" s="117">
        <f t="shared" si="642"/>
        <v>0</v>
      </c>
      <c r="AI416" s="157" t="str">
        <f t="shared" si="643"/>
        <v/>
      </c>
      <c r="AJ416" s="157" t="str">
        <f t="shared" si="644"/>
        <v/>
      </c>
      <c r="AK416" s="390"/>
      <c r="AL416" s="171">
        <f t="shared" si="561"/>
        <v>0</v>
      </c>
      <c r="AM416" s="399">
        <f t="shared" si="562"/>
        <v>0</v>
      </c>
      <c r="AN416" s="399">
        <f>COUNTIF($B$12:B416,B416)</f>
        <v>0</v>
      </c>
      <c r="AO416" s="399"/>
      <c r="AP416" s="399" t="str">
        <f t="shared" si="563"/>
        <v/>
      </c>
      <c r="AQ416" s="399" t="str">
        <f t="shared" si="564"/>
        <v/>
      </c>
      <c r="AR416" s="399" t="str">
        <f t="shared" si="565"/>
        <v/>
      </c>
      <c r="AS416" s="399" t="str">
        <f t="shared" si="566"/>
        <v/>
      </c>
      <c r="AT416" s="399">
        <f t="shared" si="567"/>
        <v>0</v>
      </c>
      <c r="AU416" s="399" t="str">
        <f t="shared" si="568"/>
        <v/>
      </c>
      <c r="AV416" s="399" t="str">
        <f t="shared" si="569"/>
        <v/>
      </c>
      <c r="AW416" s="399" t="str">
        <f t="shared" si="570"/>
        <v/>
      </c>
      <c r="AX416" s="399" t="str">
        <f t="shared" si="571"/>
        <v/>
      </c>
      <c r="AY416" s="399" t="str">
        <f t="shared" si="572"/>
        <v/>
      </c>
      <c r="AZ416" s="399" t="str">
        <f t="shared" si="573"/>
        <v/>
      </c>
      <c r="BA416" s="399" t="str">
        <f t="shared" si="574"/>
        <v/>
      </c>
      <c r="BB416" s="399" t="str">
        <f t="shared" si="575"/>
        <v/>
      </c>
      <c r="BC416" s="399" t="str">
        <f t="shared" si="576"/>
        <v/>
      </c>
      <c r="BD416" s="403" t="str">
        <f t="shared" si="577"/>
        <v/>
      </c>
      <c r="BE416" s="393">
        <f t="shared" si="578"/>
        <v>0</v>
      </c>
      <c r="BF416" s="157"/>
      <c r="BG416" s="399">
        <f t="shared" si="579"/>
        <v>0</v>
      </c>
      <c r="BH416" s="399">
        <f t="shared" si="580"/>
        <v>0</v>
      </c>
      <c r="BI416" s="412">
        <f t="shared" si="581"/>
        <v>0</v>
      </c>
      <c r="BJ416" s="413">
        <f t="shared" si="557"/>
        <v>0</v>
      </c>
      <c r="BK416" s="398" t="str">
        <f t="shared" si="558"/>
        <v>0</v>
      </c>
      <c r="BL416" s="398" t="str">
        <f t="shared" si="559"/>
        <v>0</v>
      </c>
      <c r="BM416" s="412">
        <f t="shared" si="582"/>
        <v>0</v>
      </c>
      <c r="BN416" s="412" t="str">
        <f t="shared" si="583"/>
        <v>0m0</v>
      </c>
      <c r="BO416" s="399">
        <f t="shared" si="584"/>
        <v>0</v>
      </c>
      <c r="BP416" s="399">
        <f t="shared" si="585"/>
        <v>0</v>
      </c>
      <c r="BQ416" s="412">
        <f t="shared" si="586"/>
        <v>0</v>
      </c>
      <c r="BR416" s="413">
        <f t="shared" si="587"/>
        <v>0</v>
      </c>
      <c r="BS416" s="398" t="str">
        <f t="shared" si="588"/>
        <v>0</v>
      </c>
      <c r="BT416" s="398" t="str">
        <f t="shared" si="589"/>
        <v>0</v>
      </c>
      <c r="BU416" s="412">
        <f t="shared" si="590"/>
        <v>0</v>
      </c>
      <c r="BV416" s="412" t="str">
        <f t="shared" si="591"/>
        <v>0m0</v>
      </c>
      <c r="BW416" s="399">
        <f t="shared" si="592"/>
        <v>0</v>
      </c>
      <c r="BX416" s="399">
        <f t="shared" si="593"/>
        <v>0</v>
      </c>
      <c r="BY416" s="412">
        <f t="shared" si="594"/>
        <v>0</v>
      </c>
      <c r="BZ416" s="413">
        <f t="shared" si="595"/>
        <v>0</v>
      </c>
      <c r="CA416" s="398" t="str">
        <f t="shared" si="596"/>
        <v>0</v>
      </c>
      <c r="CB416" s="398" t="str">
        <f t="shared" si="597"/>
        <v>0</v>
      </c>
      <c r="CC416" s="412">
        <f t="shared" si="598"/>
        <v>0</v>
      </c>
      <c r="CD416" s="412" t="str">
        <f t="shared" si="599"/>
        <v>0m0</v>
      </c>
      <c r="CE416" s="399">
        <f t="shared" si="600"/>
        <v>0</v>
      </c>
      <c r="CF416" s="399">
        <f t="shared" si="601"/>
        <v>0</v>
      </c>
      <c r="CG416" s="412">
        <f t="shared" si="602"/>
        <v>0</v>
      </c>
      <c r="CH416" s="413">
        <f t="shared" si="603"/>
        <v>0</v>
      </c>
      <c r="CI416" s="398" t="str">
        <f t="shared" si="604"/>
        <v>0</v>
      </c>
      <c r="CJ416" s="398" t="str">
        <f t="shared" si="605"/>
        <v>0</v>
      </c>
      <c r="CK416" s="412">
        <f t="shared" si="606"/>
        <v>0</v>
      </c>
      <c r="CL416" s="412" t="str">
        <f t="shared" si="607"/>
        <v>0m0</v>
      </c>
      <c r="CM416" s="399">
        <f t="shared" si="608"/>
        <v>0</v>
      </c>
      <c r="CN416" s="399">
        <f t="shared" si="609"/>
        <v>0</v>
      </c>
      <c r="CO416" s="412">
        <f t="shared" si="610"/>
        <v>0</v>
      </c>
      <c r="CP416" s="413">
        <f t="shared" si="611"/>
        <v>0</v>
      </c>
      <c r="CQ416" s="398" t="str">
        <f t="shared" si="612"/>
        <v>0</v>
      </c>
      <c r="CR416" s="398" t="str">
        <f t="shared" si="613"/>
        <v>0</v>
      </c>
      <c r="CS416" s="412">
        <f t="shared" si="614"/>
        <v>0</v>
      </c>
      <c r="CT416" s="412" t="str">
        <f t="shared" si="615"/>
        <v>0m0</v>
      </c>
      <c r="CU416" s="412">
        <f t="shared" si="616"/>
        <v>0</v>
      </c>
      <c r="CV416" s="412">
        <f t="shared" si="617"/>
        <v>0</v>
      </c>
      <c r="CW416" s="412">
        <f t="shared" si="618"/>
        <v>0</v>
      </c>
      <c r="CX416" s="412">
        <f t="shared" si="619"/>
        <v>0</v>
      </c>
      <c r="CY416" s="412">
        <f t="shared" si="620"/>
        <v>0</v>
      </c>
      <c r="CZ416" s="412" t="str">
        <f t="shared" si="621"/>
        <v/>
      </c>
      <c r="DA416" s="412" t="str">
        <f t="shared" si="622"/>
        <v/>
      </c>
      <c r="DB416" s="412" t="str">
        <f t="shared" si="623"/>
        <v/>
      </c>
      <c r="DC416" s="412" t="str">
        <f t="shared" si="624"/>
        <v/>
      </c>
      <c r="DD416" s="412" t="str">
        <f t="shared" si="625"/>
        <v/>
      </c>
      <c r="DE416" s="412"/>
      <c r="DG416" s="412" t="str">
        <f t="shared" si="626"/>
        <v/>
      </c>
      <c r="DH416" s="412" t="str">
        <f t="shared" si="627"/>
        <v/>
      </c>
      <c r="DI416" s="412">
        <f t="shared" si="628"/>
        <v>0</v>
      </c>
      <c r="DJ416" s="412" t="str">
        <f t="shared" si="629"/>
        <v/>
      </c>
      <c r="DK416" s="412" t="str">
        <f t="shared" si="630"/>
        <v/>
      </c>
      <c r="DL416" s="412" t="str">
        <f t="shared" si="631"/>
        <v/>
      </c>
      <c r="DM416" s="412" t="str">
        <f t="shared" si="632"/>
        <v/>
      </c>
      <c r="DN416" s="412" t="str">
        <f t="shared" si="633"/>
        <v/>
      </c>
      <c r="DO416" s="412" t="str">
        <f t="shared" si="634"/>
        <v/>
      </c>
      <c r="DR416" s="494"/>
      <c r="DS416" s="393">
        <f t="shared" si="637"/>
        <v>0</v>
      </c>
      <c r="DT416" s="393">
        <f t="shared" si="635"/>
        <v>0</v>
      </c>
      <c r="DU416" s="411">
        <f t="shared" si="636"/>
        <v>0</v>
      </c>
      <c r="DX416" s="494" t="e">
        <f>IF(BG416&lt;270000,○,"")</f>
        <v>#NAME?</v>
      </c>
    </row>
    <row r="417" spans="1:128" s="411" customFormat="1" ht="18" hidden="1" customHeight="1" thickBot="1">
      <c r="A417" s="145" t="str">
        <f t="shared" si="560"/>
        <v/>
      </c>
      <c r="B417" s="158"/>
      <c r="C417" s="31" t="str">
        <f>IF(B417="","",VLOOKUP(B417,学連登録!$C$2:$G$3000,2,FALSE))</f>
        <v/>
      </c>
      <c r="D417" s="32" t="str">
        <f>IF(B417="","",VLOOKUP(B417,学連登録!$C$2:$G$3000,3,FALSE))</f>
        <v/>
      </c>
      <c r="E417" s="33" t="str">
        <f>IF(B417="","",VLOOKUP(B417,学連登録!$C$2:$G$3000,4,FALSE))</f>
        <v/>
      </c>
      <c r="F417" s="383" t="str">
        <f>IF(B417="","",VLOOKUP(B417,学連登録!$C$2:$I$3000,7,FALSE))</f>
        <v/>
      </c>
      <c r="G417" s="159"/>
      <c r="H417" s="853"/>
      <c r="I417" s="854"/>
      <c r="J417" s="160"/>
      <c r="K417" s="825"/>
      <c r="L417" s="826"/>
      <c r="M417" s="160"/>
      <c r="N417" s="819"/>
      <c r="O417" s="820"/>
      <c r="P417" s="159"/>
      <c r="Q417" s="825"/>
      <c r="R417" s="826"/>
      <c r="S417" s="159"/>
      <c r="T417" s="825"/>
      <c r="U417" s="826"/>
      <c r="V417" s="103" t="str">
        <f>IF(B417="","",VLOOKUP(B417,学連登録!$C$2:$H$3000,6,FALSE))</f>
        <v/>
      </c>
      <c r="W417" s="377"/>
      <c r="X417" s="157"/>
      <c r="Y417" s="118" t="str">
        <f t="shared" si="638"/>
        <v/>
      </c>
      <c r="Z417" s="97" t="str">
        <f>IF(G417="","",VLOOKUP(G417,種目名!$O$5:$T$104,3,0))</f>
        <v/>
      </c>
      <c r="AA417" s="99" t="str">
        <f>IF(J417="","",VLOOKUP(J417,種目名!$O$5:$T$104,3,0))</f>
        <v/>
      </c>
      <c r="AB417" s="119" t="str">
        <f>IF(M417="","",VLOOKUP(M417,種目名!$O$5:$T$104,3,0))</f>
        <v/>
      </c>
      <c r="AC417" s="119" t="str">
        <f>IF(P417="","",VLOOKUP(AF417,種目名!$O$5:$T$104,3,0))</f>
        <v/>
      </c>
      <c r="AD417" s="120" t="str">
        <f>IF(S417="","",VLOOKUP(AI417,種目名!$O$5:$T$104,3,0))</f>
        <v/>
      </c>
      <c r="AE417" s="117">
        <f t="shared" si="639"/>
        <v>0</v>
      </c>
      <c r="AF417" s="157" t="str">
        <f t="shared" si="640"/>
        <v/>
      </c>
      <c r="AG417" s="157" t="str">
        <f t="shared" si="641"/>
        <v/>
      </c>
      <c r="AH417" s="117">
        <f t="shared" si="642"/>
        <v>0</v>
      </c>
      <c r="AI417" s="157" t="str">
        <f t="shared" si="643"/>
        <v/>
      </c>
      <c r="AJ417" s="157" t="str">
        <f t="shared" si="644"/>
        <v/>
      </c>
      <c r="AK417" s="390"/>
      <c r="AL417" s="171">
        <f t="shared" si="561"/>
        <v>0</v>
      </c>
      <c r="AM417" s="399">
        <f t="shared" si="562"/>
        <v>0</v>
      </c>
      <c r="AN417" s="399">
        <f>COUNTIF($B$12:B417,B417)</f>
        <v>0</v>
      </c>
      <c r="AO417" s="399"/>
      <c r="AP417" s="399" t="str">
        <f t="shared" si="563"/>
        <v/>
      </c>
      <c r="AQ417" s="399" t="str">
        <f t="shared" si="564"/>
        <v/>
      </c>
      <c r="AR417" s="399" t="str">
        <f t="shared" si="565"/>
        <v/>
      </c>
      <c r="AS417" s="399" t="str">
        <f t="shared" si="566"/>
        <v/>
      </c>
      <c r="AT417" s="399">
        <f t="shared" si="567"/>
        <v>0</v>
      </c>
      <c r="AU417" s="399" t="str">
        <f t="shared" si="568"/>
        <v/>
      </c>
      <c r="AV417" s="399" t="str">
        <f t="shared" si="569"/>
        <v/>
      </c>
      <c r="AW417" s="399" t="str">
        <f t="shared" si="570"/>
        <v/>
      </c>
      <c r="AX417" s="399" t="str">
        <f t="shared" si="571"/>
        <v/>
      </c>
      <c r="AY417" s="399" t="str">
        <f t="shared" si="572"/>
        <v/>
      </c>
      <c r="AZ417" s="399" t="str">
        <f t="shared" si="573"/>
        <v/>
      </c>
      <c r="BA417" s="399" t="str">
        <f t="shared" si="574"/>
        <v/>
      </c>
      <c r="BB417" s="399" t="str">
        <f t="shared" si="575"/>
        <v/>
      </c>
      <c r="BC417" s="399" t="str">
        <f t="shared" si="576"/>
        <v/>
      </c>
      <c r="BD417" s="403" t="str">
        <f t="shared" si="577"/>
        <v/>
      </c>
      <c r="BE417" s="393">
        <f t="shared" si="578"/>
        <v>0</v>
      </c>
      <c r="BF417" s="157"/>
      <c r="BG417" s="399">
        <f t="shared" si="579"/>
        <v>0</v>
      </c>
      <c r="BH417" s="399">
        <f t="shared" si="580"/>
        <v>0</v>
      </c>
      <c r="BI417" s="412">
        <f t="shared" si="581"/>
        <v>0</v>
      </c>
      <c r="BJ417" s="413">
        <f t="shared" si="557"/>
        <v>0</v>
      </c>
      <c r="BK417" s="398" t="str">
        <f t="shared" si="558"/>
        <v>0</v>
      </c>
      <c r="BL417" s="398" t="str">
        <f t="shared" si="559"/>
        <v>0</v>
      </c>
      <c r="BM417" s="412">
        <f t="shared" si="582"/>
        <v>0</v>
      </c>
      <c r="BN417" s="412" t="str">
        <f t="shared" si="583"/>
        <v>0m0</v>
      </c>
      <c r="BO417" s="399">
        <f t="shared" si="584"/>
        <v>0</v>
      </c>
      <c r="BP417" s="399">
        <f t="shared" si="585"/>
        <v>0</v>
      </c>
      <c r="BQ417" s="412">
        <f t="shared" si="586"/>
        <v>0</v>
      </c>
      <c r="BR417" s="413">
        <f t="shared" si="587"/>
        <v>0</v>
      </c>
      <c r="BS417" s="398" t="str">
        <f t="shared" si="588"/>
        <v>0</v>
      </c>
      <c r="BT417" s="398" t="str">
        <f t="shared" si="589"/>
        <v>0</v>
      </c>
      <c r="BU417" s="412">
        <f t="shared" si="590"/>
        <v>0</v>
      </c>
      <c r="BV417" s="412" t="str">
        <f t="shared" si="591"/>
        <v>0m0</v>
      </c>
      <c r="BW417" s="399">
        <f t="shared" si="592"/>
        <v>0</v>
      </c>
      <c r="BX417" s="399">
        <f t="shared" si="593"/>
        <v>0</v>
      </c>
      <c r="BY417" s="412">
        <f t="shared" si="594"/>
        <v>0</v>
      </c>
      <c r="BZ417" s="413">
        <f t="shared" si="595"/>
        <v>0</v>
      </c>
      <c r="CA417" s="398" t="str">
        <f t="shared" si="596"/>
        <v>0</v>
      </c>
      <c r="CB417" s="398" t="str">
        <f t="shared" si="597"/>
        <v>0</v>
      </c>
      <c r="CC417" s="412">
        <f t="shared" si="598"/>
        <v>0</v>
      </c>
      <c r="CD417" s="412" t="str">
        <f t="shared" si="599"/>
        <v>0m0</v>
      </c>
      <c r="CE417" s="399">
        <f t="shared" si="600"/>
        <v>0</v>
      </c>
      <c r="CF417" s="399">
        <f t="shared" si="601"/>
        <v>0</v>
      </c>
      <c r="CG417" s="412">
        <f t="shared" si="602"/>
        <v>0</v>
      </c>
      <c r="CH417" s="413">
        <f t="shared" si="603"/>
        <v>0</v>
      </c>
      <c r="CI417" s="398" t="str">
        <f t="shared" si="604"/>
        <v>0</v>
      </c>
      <c r="CJ417" s="398" t="str">
        <f t="shared" si="605"/>
        <v>0</v>
      </c>
      <c r="CK417" s="412">
        <f t="shared" si="606"/>
        <v>0</v>
      </c>
      <c r="CL417" s="412" t="str">
        <f t="shared" si="607"/>
        <v>0m0</v>
      </c>
      <c r="CM417" s="399">
        <f t="shared" si="608"/>
        <v>0</v>
      </c>
      <c r="CN417" s="399">
        <f t="shared" si="609"/>
        <v>0</v>
      </c>
      <c r="CO417" s="412">
        <f t="shared" si="610"/>
        <v>0</v>
      </c>
      <c r="CP417" s="413">
        <f t="shared" si="611"/>
        <v>0</v>
      </c>
      <c r="CQ417" s="398" t="str">
        <f t="shared" si="612"/>
        <v>0</v>
      </c>
      <c r="CR417" s="398" t="str">
        <f t="shared" si="613"/>
        <v>0</v>
      </c>
      <c r="CS417" s="412">
        <f t="shared" si="614"/>
        <v>0</v>
      </c>
      <c r="CT417" s="412" t="str">
        <f t="shared" si="615"/>
        <v>0m0</v>
      </c>
      <c r="CU417" s="412">
        <f t="shared" si="616"/>
        <v>0</v>
      </c>
      <c r="CV417" s="412">
        <f t="shared" si="617"/>
        <v>0</v>
      </c>
      <c r="CW417" s="412">
        <f t="shared" si="618"/>
        <v>0</v>
      </c>
      <c r="CX417" s="412">
        <f t="shared" si="619"/>
        <v>0</v>
      </c>
      <c r="CY417" s="412">
        <f t="shared" si="620"/>
        <v>0</v>
      </c>
      <c r="CZ417" s="412" t="str">
        <f t="shared" si="621"/>
        <v/>
      </c>
      <c r="DA417" s="412" t="str">
        <f t="shared" si="622"/>
        <v/>
      </c>
      <c r="DB417" s="412" t="str">
        <f t="shared" si="623"/>
        <v/>
      </c>
      <c r="DC417" s="412" t="str">
        <f t="shared" si="624"/>
        <v/>
      </c>
      <c r="DD417" s="412" t="str">
        <f t="shared" si="625"/>
        <v/>
      </c>
      <c r="DE417" s="412"/>
      <c r="DG417" s="412" t="str">
        <f t="shared" si="626"/>
        <v/>
      </c>
      <c r="DH417" s="412" t="str">
        <f t="shared" si="627"/>
        <v/>
      </c>
      <c r="DI417" s="412">
        <f t="shared" si="628"/>
        <v>0</v>
      </c>
      <c r="DJ417" s="412" t="str">
        <f t="shared" si="629"/>
        <v/>
      </c>
      <c r="DK417" s="412" t="str">
        <f t="shared" si="630"/>
        <v/>
      </c>
      <c r="DL417" s="412" t="str">
        <f t="shared" si="631"/>
        <v/>
      </c>
      <c r="DM417" s="412" t="str">
        <f t="shared" si="632"/>
        <v/>
      </c>
      <c r="DN417" s="412" t="str">
        <f t="shared" si="633"/>
        <v/>
      </c>
      <c r="DO417" s="412" t="str">
        <f t="shared" si="634"/>
        <v/>
      </c>
      <c r="DR417" s="494"/>
      <c r="DS417" s="393">
        <f t="shared" si="637"/>
        <v>0</v>
      </c>
      <c r="DT417" s="393">
        <f t="shared" si="635"/>
        <v>0</v>
      </c>
      <c r="DU417" s="411">
        <f t="shared" si="636"/>
        <v>0</v>
      </c>
      <c r="DX417" s="494" t="e">
        <f>IF(BG417&lt;270000,○,"")</f>
        <v>#NAME?</v>
      </c>
    </row>
    <row r="418" spans="1:128" s="411" customFormat="1" ht="18" hidden="1" customHeight="1" thickBot="1">
      <c r="A418" s="145" t="str">
        <f t="shared" si="560"/>
        <v/>
      </c>
      <c r="B418" s="158"/>
      <c r="C418" s="31" t="str">
        <f>IF(B418="","",VLOOKUP(B418,学連登録!$C$2:$G$3000,2,FALSE))</f>
        <v/>
      </c>
      <c r="D418" s="32" t="str">
        <f>IF(B418="","",VLOOKUP(B418,学連登録!$C$2:$G$3000,3,FALSE))</f>
        <v/>
      </c>
      <c r="E418" s="33" t="str">
        <f>IF(B418="","",VLOOKUP(B418,学連登録!$C$2:$G$3000,4,FALSE))</f>
        <v/>
      </c>
      <c r="F418" s="383" t="str">
        <f>IF(B418="","",VLOOKUP(B418,学連登録!$C$2:$I$3000,7,FALSE))</f>
        <v/>
      </c>
      <c r="G418" s="159"/>
      <c r="H418" s="853"/>
      <c r="I418" s="854"/>
      <c r="J418" s="160"/>
      <c r="K418" s="825"/>
      <c r="L418" s="826"/>
      <c r="M418" s="160"/>
      <c r="N418" s="819"/>
      <c r="O418" s="820"/>
      <c r="P418" s="159"/>
      <c r="Q418" s="825"/>
      <c r="R418" s="826"/>
      <c r="S418" s="159"/>
      <c r="T418" s="825"/>
      <c r="U418" s="826"/>
      <c r="V418" s="103" t="str">
        <f>IF(B418="","",VLOOKUP(B418,学連登録!$C$2:$H$3000,6,FALSE))</f>
        <v/>
      </c>
      <c r="W418" s="377"/>
      <c r="X418" s="157"/>
      <c r="Y418" s="118" t="str">
        <f t="shared" si="638"/>
        <v/>
      </c>
      <c r="Z418" s="97" t="str">
        <f>IF(G418="","",VLOOKUP(G418,種目名!$O$5:$T$104,3,0))</f>
        <v/>
      </c>
      <c r="AA418" s="99" t="str">
        <f>IF(J418="","",VLOOKUP(J418,種目名!$O$5:$T$104,3,0))</f>
        <v/>
      </c>
      <c r="AB418" s="119" t="str">
        <f>IF(M418="","",VLOOKUP(M418,種目名!$O$5:$T$104,3,0))</f>
        <v/>
      </c>
      <c r="AC418" s="119" t="str">
        <f>IF(P418="","",VLOOKUP(AF418,種目名!$O$5:$T$104,3,0))</f>
        <v/>
      </c>
      <c r="AD418" s="120" t="str">
        <f>IF(S418="","",VLOOKUP(AI418,種目名!$O$5:$T$104,3,0))</f>
        <v/>
      </c>
      <c r="AE418" s="117">
        <f t="shared" si="639"/>
        <v>0</v>
      </c>
      <c r="AF418" s="157" t="str">
        <f t="shared" si="640"/>
        <v/>
      </c>
      <c r="AG418" s="157" t="str">
        <f t="shared" si="641"/>
        <v/>
      </c>
      <c r="AH418" s="117">
        <f t="shared" si="642"/>
        <v>0</v>
      </c>
      <c r="AI418" s="157" t="str">
        <f t="shared" si="643"/>
        <v/>
      </c>
      <c r="AJ418" s="157" t="str">
        <f t="shared" si="644"/>
        <v/>
      </c>
      <c r="AK418" s="390"/>
      <c r="AL418" s="171">
        <f t="shared" si="561"/>
        <v>0</v>
      </c>
      <c r="AM418" s="399">
        <f t="shared" si="562"/>
        <v>0</v>
      </c>
      <c r="AN418" s="399">
        <f>COUNTIF($B$12:B418,B418)</f>
        <v>0</v>
      </c>
      <c r="AO418" s="399"/>
      <c r="AP418" s="399" t="str">
        <f t="shared" si="563"/>
        <v/>
      </c>
      <c r="AQ418" s="399" t="str">
        <f t="shared" si="564"/>
        <v/>
      </c>
      <c r="AR418" s="399" t="str">
        <f t="shared" si="565"/>
        <v/>
      </c>
      <c r="AS418" s="399" t="str">
        <f t="shared" si="566"/>
        <v/>
      </c>
      <c r="AT418" s="399">
        <f t="shared" si="567"/>
        <v>0</v>
      </c>
      <c r="AU418" s="399" t="str">
        <f t="shared" si="568"/>
        <v/>
      </c>
      <c r="AV418" s="399" t="str">
        <f t="shared" si="569"/>
        <v/>
      </c>
      <c r="AW418" s="399" t="str">
        <f t="shared" si="570"/>
        <v/>
      </c>
      <c r="AX418" s="399" t="str">
        <f t="shared" si="571"/>
        <v/>
      </c>
      <c r="AY418" s="399" t="str">
        <f t="shared" si="572"/>
        <v/>
      </c>
      <c r="AZ418" s="399" t="str">
        <f t="shared" si="573"/>
        <v/>
      </c>
      <c r="BA418" s="399" t="str">
        <f t="shared" si="574"/>
        <v/>
      </c>
      <c r="BB418" s="399" t="str">
        <f t="shared" si="575"/>
        <v/>
      </c>
      <c r="BC418" s="399" t="str">
        <f t="shared" si="576"/>
        <v/>
      </c>
      <c r="BD418" s="403" t="str">
        <f t="shared" si="577"/>
        <v/>
      </c>
      <c r="BE418" s="393">
        <f t="shared" si="578"/>
        <v>0</v>
      </c>
      <c r="BF418" s="157"/>
      <c r="BG418" s="399">
        <f t="shared" si="579"/>
        <v>0</v>
      </c>
      <c r="BH418" s="399">
        <f t="shared" si="580"/>
        <v>0</v>
      </c>
      <c r="BI418" s="412">
        <f t="shared" si="581"/>
        <v>0</v>
      </c>
      <c r="BJ418" s="413">
        <f t="shared" si="557"/>
        <v>0</v>
      </c>
      <c r="BK418" s="398" t="str">
        <f t="shared" si="558"/>
        <v>0</v>
      </c>
      <c r="BL418" s="398" t="str">
        <f t="shared" si="559"/>
        <v>0</v>
      </c>
      <c r="BM418" s="412">
        <f t="shared" si="582"/>
        <v>0</v>
      </c>
      <c r="BN418" s="412" t="str">
        <f t="shared" si="583"/>
        <v>0m0</v>
      </c>
      <c r="BO418" s="399">
        <f t="shared" si="584"/>
        <v>0</v>
      </c>
      <c r="BP418" s="399">
        <f t="shared" si="585"/>
        <v>0</v>
      </c>
      <c r="BQ418" s="412">
        <f t="shared" si="586"/>
        <v>0</v>
      </c>
      <c r="BR418" s="413">
        <f t="shared" si="587"/>
        <v>0</v>
      </c>
      <c r="BS418" s="398" t="str">
        <f t="shared" si="588"/>
        <v>0</v>
      </c>
      <c r="BT418" s="398" t="str">
        <f t="shared" si="589"/>
        <v>0</v>
      </c>
      <c r="BU418" s="412">
        <f t="shared" si="590"/>
        <v>0</v>
      </c>
      <c r="BV418" s="412" t="str">
        <f t="shared" si="591"/>
        <v>0m0</v>
      </c>
      <c r="BW418" s="399">
        <f t="shared" si="592"/>
        <v>0</v>
      </c>
      <c r="BX418" s="399">
        <f t="shared" si="593"/>
        <v>0</v>
      </c>
      <c r="BY418" s="412">
        <f t="shared" si="594"/>
        <v>0</v>
      </c>
      <c r="BZ418" s="413">
        <f t="shared" si="595"/>
        <v>0</v>
      </c>
      <c r="CA418" s="398" t="str">
        <f t="shared" si="596"/>
        <v>0</v>
      </c>
      <c r="CB418" s="398" t="str">
        <f t="shared" si="597"/>
        <v>0</v>
      </c>
      <c r="CC418" s="412">
        <f t="shared" si="598"/>
        <v>0</v>
      </c>
      <c r="CD418" s="412" t="str">
        <f t="shared" si="599"/>
        <v>0m0</v>
      </c>
      <c r="CE418" s="399">
        <f t="shared" si="600"/>
        <v>0</v>
      </c>
      <c r="CF418" s="399">
        <f t="shared" si="601"/>
        <v>0</v>
      </c>
      <c r="CG418" s="412">
        <f t="shared" si="602"/>
        <v>0</v>
      </c>
      <c r="CH418" s="413">
        <f t="shared" si="603"/>
        <v>0</v>
      </c>
      <c r="CI418" s="398" t="str">
        <f t="shared" si="604"/>
        <v>0</v>
      </c>
      <c r="CJ418" s="398" t="str">
        <f t="shared" si="605"/>
        <v>0</v>
      </c>
      <c r="CK418" s="412">
        <f t="shared" si="606"/>
        <v>0</v>
      </c>
      <c r="CL418" s="412" t="str">
        <f t="shared" si="607"/>
        <v>0m0</v>
      </c>
      <c r="CM418" s="399">
        <f t="shared" si="608"/>
        <v>0</v>
      </c>
      <c r="CN418" s="399">
        <f t="shared" si="609"/>
        <v>0</v>
      </c>
      <c r="CO418" s="412">
        <f t="shared" si="610"/>
        <v>0</v>
      </c>
      <c r="CP418" s="413">
        <f t="shared" si="611"/>
        <v>0</v>
      </c>
      <c r="CQ418" s="398" t="str">
        <f t="shared" si="612"/>
        <v>0</v>
      </c>
      <c r="CR418" s="398" t="str">
        <f t="shared" si="613"/>
        <v>0</v>
      </c>
      <c r="CS418" s="412">
        <f t="shared" si="614"/>
        <v>0</v>
      </c>
      <c r="CT418" s="412" t="str">
        <f t="shared" si="615"/>
        <v>0m0</v>
      </c>
      <c r="CU418" s="412">
        <f t="shared" si="616"/>
        <v>0</v>
      </c>
      <c r="CV418" s="412">
        <f t="shared" si="617"/>
        <v>0</v>
      </c>
      <c r="CW418" s="412">
        <f t="shared" si="618"/>
        <v>0</v>
      </c>
      <c r="CX418" s="412">
        <f t="shared" si="619"/>
        <v>0</v>
      </c>
      <c r="CY418" s="412">
        <f t="shared" si="620"/>
        <v>0</v>
      </c>
      <c r="CZ418" s="412" t="str">
        <f t="shared" si="621"/>
        <v/>
      </c>
      <c r="DA418" s="412" t="str">
        <f t="shared" si="622"/>
        <v/>
      </c>
      <c r="DB418" s="412" t="str">
        <f t="shared" si="623"/>
        <v/>
      </c>
      <c r="DC418" s="412" t="str">
        <f t="shared" si="624"/>
        <v/>
      </c>
      <c r="DD418" s="412" t="str">
        <f t="shared" si="625"/>
        <v/>
      </c>
      <c r="DE418" s="412"/>
      <c r="DG418" s="412" t="str">
        <f t="shared" si="626"/>
        <v/>
      </c>
      <c r="DH418" s="412" t="str">
        <f t="shared" si="627"/>
        <v/>
      </c>
      <c r="DI418" s="412">
        <f t="shared" si="628"/>
        <v>0</v>
      </c>
      <c r="DJ418" s="412" t="str">
        <f t="shared" si="629"/>
        <v/>
      </c>
      <c r="DK418" s="412" t="str">
        <f t="shared" si="630"/>
        <v/>
      </c>
      <c r="DL418" s="412" t="str">
        <f t="shared" si="631"/>
        <v/>
      </c>
      <c r="DM418" s="412" t="str">
        <f t="shared" si="632"/>
        <v/>
      </c>
      <c r="DN418" s="412" t="str">
        <f t="shared" si="633"/>
        <v/>
      </c>
      <c r="DO418" s="412" t="str">
        <f t="shared" si="634"/>
        <v/>
      </c>
      <c r="DR418" s="494"/>
      <c r="DS418" s="393">
        <f t="shared" si="637"/>
        <v>0</v>
      </c>
      <c r="DT418" s="393">
        <f t="shared" si="635"/>
        <v>0</v>
      </c>
      <c r="DU418" s="411">
        <f t="shared" si="636"/>
        <v>0</v>
      </c>
      <c r="DX418" s="494" t="e">
        <f>IF(BG418&lt;270000,○,"")</f>
        <v>#NAME?</v>
      </c>
    </row>
    <row r="419" spans="1:128" s="411" customFormat="1" ht="18" hidden="1" customHeight="1" thickBot="1">
      <c r="A419" s="145" t="str">
        <f t="shared" si="560"/>
        <v/>
      </c>
      <c r="B419" s="158"/>
      <c r="C419" s="31" t="str">
        <f>IF(B419="","",VLOOKUP(B419,学連登録!$C$2:$G$3000,2,FALSE))</f>
        <v/>
      </c>
      <c r="D419" s="32" t="str">
        <f>IF(B419="","",VLOOKUP(B419,学連登録!$C$2:$G$3000,3,FALSE))</f>
        <v/>
      </c>
      <c r="E419" s="33" t="str">
        <f>IF(B419="","",VLOOKUP(B419,学連登録!$C$2:$G$3000,4,FALSE))</f>
        <v/>
      </c>
      <c r="F419" s="383" t="str">
        <f>IF(B419="","",VLOOKUP(B419,学連登録!$C$2:$I$3000,7,FALSE))</f>
        <v/>
      </c>
      <c r="G419" s="159"/>
      <c r="H419" s="853"/>
      <c r="I419" s="854"/>
      <c r="J419" s="160"/>
      <c r="K419" s="825"/>
      <c r="L419" s="826"/>
      <c r="M419" s="160"/>
      <c r="N419" s="819"/>
      <c r="O419" s="820"/>
      <c r="P419" s="159"/>
      <c r="Q419" s="825"/>
      <c r="R419" s="826"/>
      <c r="S419" s="159"/>
      <c r="T419" s="825"/>
      <c r="U419" s="826"/>
      <c r="V419" s="103" t="str">
        <f>IF(B419="","",VLOOKUP(B419,学連登録!$C$2:$H$3000,6,FALSE))</f>
        <v/>
      </c>
      <c r="W419" s="377"/>
      <c r="X419" s="157"/>
      <c r="Y419" s="118" t="str">
        <f t="shared" si="638"/>
        <v/>
      </c>
      <c r="Z419" s="97" t="str">
        <f>IF(G419="","",VLOOKUP(G419,種目名!$O$5:$T$104,3,0))</f>
        <v/>
      </c>
      <c r="AA419" s="99" t="str">
        <f>IF(J419="","",VLOOKUP(J419,種目名!$O$5:$T$104,3,0))</f>
        <v/>
      </c>
      <c r="AB419" s="119" t="str">
        <f>IF(M419="","",VLOOKUP(M419,種目名!$O$5:$T$104,3,0))</f>
        <v/>
      </c>
      <c r="AC419" s="119" t="str">
        <f>IF(P419="","",VLOOKUP(AF419,種目名!$O$5:$T$104,3,0))</f>
        <v/>
      </c>
      <c r="AD419" s="120" t="str">
        <f>IF(S419="","",VLOOKUP(AI419,種目名!$O$5:$T$104,3,0))</f>
        <v/>
      </c>
      <c r="AE419" s="117">
        <f t="shared" si="639"/>
        <v>0</v>
      </c>
      <c r="AF419" s="157" t="str">
        <f t="shared" si="640"/>
        <v/>
      </c>
      <c r="AG419" s="157" t="str">
        <f t="shared" si="641"/>
        <v/>
      </c>
      <c r="AH419" s="117">
        <f t="shared" si="642"/>
        <v>0</v>
      </c>
      <c r="AI419" s="157" t="str">
        <f t="shared" si="643"/>
        <v/>
      </c>
      <c r="AJ419" s="157" t="str">
        <f t="shared" si="644"/>
        <v/>
      </c>
      <c r="AK419" s="390"/>
      <c r="AL419" s="171">
        <f t="shared" si="561"/>
        <v>0</v>
      </c>
      <c r="AM419" s="399">
        <f t="shared" si="562"/>
        <v>0</v>
      </c>
      <c r="AN419" s="399">
        <f>COUNTIF($B$12:B419,B419)</f>
        <v>0</v>
      </c>
      <c r="AO419" s="399"/>
      <c r="AP419" s="399" t="str">
        <f t="shared" si="563"/>
        <v/>
      </c>
      <c r="AQ419" s="399" t="str">
        <f t="shared" si="564"/>
        <v/>
      </c>
      <c r="AR419" s="399" t="str">
        <f t="shared" si="565"/>
        <v/>
      </c>
      <c r="AS419" s="399" t="str">
        <f t="shared" si="566"/>
        <v/>
      </c>
      <c r="AT419" s="399">
        <f t="shared" si="567"/>
        <v>0</v>
      </c>
      <c r="AU419" s="399" t="str">
        <f t="shared" si="568"/>
        <v/>
      </c>
      <c r="AV419" s="399" t="str">
        <f t="shared" si="569"/>
        <v/>
      </c>
      <c r="AW419" s="399" t="str">
        <f t="shared" si="570"/>
        <v/>
      </c>
      <c r="AX419" s="399" t="str">
        <f t="shared" si="571"/>
        <v/>
      </c>
      <c r="AY419" s="399" t="str">
        <f t="shared" si="572"/>
        <v/>
      </c>
      <c r="AZ419" s="399" t="str">
        <f t="shared" si="573"/>
        <v/>
      </c>
      <c r="BA419" s="399" t="str">
        <f t="shared" si="574"/>
        <v/>
      </c>
      <c r="BB419" s="399" t="str">
        <f t="shared" si="575"/>
        <v/>
      </c>
      <c r="BC419" s="399" t="str">
        <f t="shared" si="576"/>
        <v/>
      </c>
      <c r="BD419" s="403" t="str">
        <f t="shared" si="577"/>
        <v/>
      </c>
      <c r="BE419" s="393">
        <f t="shared" si="578"/>
        <v>0</v>
      </c>
      <c r="BF419" s="157"/>
      <c r="BG419" s="399">
        <f t="shared" si="579"/>
        <v>0</v>
      </c>
      <c r="BH419" s="399">
        <f t="shared" si="580"/>
        <v>0</v>
      </c>
      <c r="BI419" s="412">
        <f t="shared" si="581"/>
        <v>0</v>
      </c>
      <c r="BJ419" s="413">
        <f t="shared" si="557"/>
        <v>0</v>
      </c>
      <c r="BK419" s="398" t="str">
        <f t="shared" si="558"/>
        <v>0</v>
      </c>
      <c r="BL419" s="398" t="str">
        <f t="shared" si="559"/>
        <v>0</v>
      </c>
      <c r="BM419" s="412">
        <f t="shared" si="582"/>
        <v>0</v>
      </c>
      <c r="BN419" s="412" t="str">
        <f t="shared" si="583"/>
        <v>0m0</v>
      </c>
      <c r="BO419" s="399">
        <f t="shared" si="584"/>
        <v>0</v>
      </c>
      <c r="BP419" s="399">
        <f t="shared" si="585"/>
        <v>0</v>
      </c>
      <c r="BQ419" s="412">
        <f t="shared" si="586"/>
        <v>0</v>
      </c>
      <c r="BR419" s="413">
        <f t="shared" si="587"/>
        <v>0</v>
      </c>
      <c r="BS419" s="398" t="str">
        <f t="shared" si="588"/>
        <v>0</v>
      </c>
      <c r="BT419" s="398" t="str">
        <f t="shared" si="589"/>
        <v>0</v>
      </c>
      <c r="BU419" s="412">
        <f t="shared" si="590"/>
        <v>0</v>
      </c>
      <c r="BV419" s="412" t="str">
        <f t="shared" si="591"/>
        <v>0m0</v>
      </c>
      <c r="BW419" s="399">
        <f t="shared" si="592"/>
        <v>0</v>
      </c>
      <c r="BX419" s="399">
        <f t="shared" si="593"/>
        <v>0</v>
      </c>
      <c r="BY419" s="412">
        <f t="shared" si="594"/>
        <v>0</v>
      </c>
      <c r="BZ419" s="413">
        <f t="shared" si="595"/>
        <v>0</v>
      </c>
      <c r="CA419" s="398" t="str">
        <f t="shared" si="596"/>
        <v>0</v>
      </c>
      <c r="CB419" s="398" t="str">
        <f t="shared" si="597"/>
        <v>0</v>
      </c>
      <c r="CC419" s="412">
        <f t="shared" si="598"/>
        <v>0</v>
      </c>
      <c r="CD419" s="412" t="str">
        <f t="shared" si="599"/>
        <v>0m0</v>
      </c>
      <c r="CE419" s="399">
        <f t="shared" si="600"/>
        <v>0</v>
      </c>
      <c r="CF419" s="399">
        <f t="shared" si="601"/>
        <v>0</v>
      </c>
      <c r="CG419" s="412">
        <f t="shared" si="602"/>
        <v>0</v>
      </c>
      <c r="CH419" s="413">
        <f t="shared" si="603"/>
        <v>0</v>
      </c>
      <c r="CI419" s="398" t="str">
        <f t="shared" si="604"/>
        <v>0</v>
      </c>
      <c r="CJ419" s="398" t="str">
        <f t="shared" si="605"/>
        <v>0</v>
      </c>
      <c r="CK419" s="412">
        <f t="shared" si="606"/>
        <v>0</v>
      </c>
      <c r="CL419" s="412" t="str">
        <f t="shared" si="607"/>
        <v>0m0</v>
      </c>
      <c r="CM419" s="399">
        <f t="shared" si="608"/>
        <v>0</v>
      </c>
      <c r="CN419" s="399">
        <f t="shared" si="609"/>
        <v>0</v>
      </c>
      <c r="CO419" s="412">
        <f t="shared" si="610"/>
        <v>0</v>
      </c>
      <c r="CP419" s="413">
        <f t="shared" si="611"/>
        <v>0</v>
      </c>
      <c r="CQ419" s="398" t="str">
        <f t="shared" si="612"/>
        <v>0</v>
      </c>
      <c r="CR419" s="398" t="str">
        <f t="shared" si="613"/>
        <v>0</v>
      </c>
      <c r="CS419" s="412">
        <f t="shared" si="614"/>
        <v>0</v>
      </c>
      <c r="CT419" s="412" t="str">
        <f t="shared" si="615"/>
        <v>0m0</v>
      </c>
      <c r="CU419" s="412">
        <f t="shared" si="616"/>
        <v>0</v>
      </c>
      <c r="CV419" s="412">
        <f t="shared" si="617"/>
        <v>0</v>
      </c>
      <c r="CW419" s="412">
        <f t="shared" si="618"/>
        <v>0</v>
      </c>
      <c r="CX419" s="412">
        <f t="shared" si="619"/>
        <v>0</v>
      </c>
      <c r="CY419" s="412">
        <f t="shared" si="620"/>
        <v>0</v>
      </c>
      <c r="CZ419" s="412" t="str">
        <f t="shared" si="621"/>
        <v/>
      </c>
      <c r="DA419" s="412" t="str">
        <f t="shared" si="622"/>
        <v/>
      </c>
      <c r="DB419" s="412" t="str">
        <f t="shared" si="623"/>
        <v/>
      </c>
      <c r="DC419" s="412" t="str">
        <f t="shared" si="624"/>
        <v/>
      </c>
      <c r="DD419" s="412" t="str">
        <f t="shared" si="625"/>
        <v/>
      </c>
      <c r="DE419" s="412"/>
      <c r="DG419" s="412" t="str">
        <f t="shared" si="626"/>
        <v/>
      </c>
      <c r="DH419" s="412" t="str">
        <f t="shared" si="627"/>
        <v/>
      </c>
      <c r="DI419" s="412">
        <f t="shared" si="628"/>
        <v>0</v>
      </c>
      <c r="DJ419" s="412" t="str">
        <f t="shared" si="629"/>
        <v/>
      </c>
      <c r="DK419" s="412" t="str">
        <f t="shared" si="630"/>
        <v/>
      </c>
      <c r="DL419" s="412" t="str">
        <f t="shared" si="631"/>
        <v/>
      </c>
      <c r="DM419" s="412" t="str">
        <f t="shared" si="632"/>
        <v/>
      </c>
      <c r="DN419" s="412" t="str">
        <f t="shared" si="633"/>
        <v/>
      </c>
      <c r="DO419" s="412" t="str">
        <f t="shared" si="634"/>
        <v/>
      </c>
      <c r="DR419" s="494"/>
      <c r="DS419" s="393">
        <f t="shared" si="637"/>
        <v>0</v>
      </c>
      <c r="DT419" s="393">
        <f t="shared" si="635"/>
        <v>0</v>
      </c>
      <c r="DU419" s="411">
        <f t="shared" si="636"/>
        <v>0</v>
      </c>
      <c r="DX419" s="494" t="e">
        <f>IF(BG419&lt;270000,○,"")</f>
        <v>#NAME?</v>
      </c>
    </row>
    <row r="420" spans="1:128" s="411" customFormat="1" ht="18" hidden="1" customHeight="1" thickBot="1">
      <c r="A420" s="145" t="str">
        <f t="shared" si="560"/>
        <v/>
      </c>
      <c r="B420" s="158"/>
      <c r="C420" s="31" t="str">
        <f>IF(B420="","",VLOOKUP(B420,学連登録!$C$2:$G$3000,2,FALSE))</f>
        <v/>
      </c>
      <c r="D420" s="32" t="str">
        <f>IF(B420="","",VLOOKUP(B420,学連登録!$C$2:$G$3000,3,FALSE))</f>
        <v/>
      </c>
      <c r="E420" s="33" t="str">
        <f>IF(B420="","",VLOOKUP(B420,学連登録!$C$2:$G$3000,4,FALSE))</f>
        <v/>
      </c>
      <c r="F420" s="383" t="str">
        <f>IF(B420="","",VLOOKUP(B420,学連登録!$C$2:$I$3000,7,FALSE))</f>
        <v/>
      </c>
      <c r="G420" s="159"/>
      <c r="H420" s="853"/>
      <c r="I420" s="854"/>
      <c r="J420" s="160"/>
      <c r="K420" s="825"/>
      <c r="L420" s="826"/>
      <c r="M420" s="160"/>
      <c r="N420" s="819"/>
      <c r="O420" s="820"/>
      <c r="P420" s="159"/>
      <c r="Q420" s="825"/>
      <c r="R420" s="826"/>
      <c r="S420" s="159"/>
      <c r="T420" s="825"/>
      <c r="U420" s="826"/>
      <c r="V420" s="103" t="str">
        <f>IF(B420="","",VLOOKUP(B420,学連登録!$C$2:$H$3000,6,FALSE))</f>
        <v/>
      </c>
      <c r="W420" s="377"/>
      <c r="X420" s="157"/>
      <c r="Y420" s="118" t="str">
        <f t="shared" si="638"/>
        <v/>
      </c>
      <c r="Z420" s="97" t="str">
        <f>IF(G420="","",VLOOKUP(G420,種目名!$O$5:$T$104,3,0))</f>
        <v/>
      </c>
      <c r="AA420" s="99" t="str">
        <f>IF(J420="","",VLOOKUP(J420,種目名!$O$5:$T$104,3,0))</f>
        <v/>
      </c>
      <c r="AB420" s="119" t="str">
        <f>IF(M420="","",VLOOKUP(M420,種目名!$O$5:$T$104,3,0))</f>
        <v/>
      </c>
      <c r="AC420" s="119" t="str">
        <f>IF(P420="","",VLOOKUP(AF420,種目名!$O$5:$T$104,3,0))</f>
        <v/>
      </c>
      <c r="AD420" s="120" t="str">
        <f>IF(S420="","",VLOOKUP(AI420,種目名!$O$5:$T$104,3,0))</f>
        <v/>
      </c>
      <c r="AE420" s="117">
        <f t="shared" si="639"/>
        <v>0</v>
      </c>
      <c r="AF420" s="157" t="str">
        <f t="shared" si="640"/>
        <v/>
      </c>
      <c r="AG420" s="157" t="str">
        <f t="shared" si="641"/>
        <v/>
      </c>
      <c r="AH420" s="117">
        <f t="shared" si="642"/>
        <v>0</v>
      </c>
      <c r="AI420" s="157" t="str">
        <f t="shared" si="643"/>
        <v/>
      </c>
      <c r="AJ420" s="157" t="str">
        <f t="shared" si="644"/>
        <v/>
      </c>
      <c r="AK420" s="390"/>
      <c r="AL420" s="171">
        <f t="shared" si="561"/>
        <v>0</v>
      </c>
      <c r="AM420" s="399">
        <f t="shared" si="562"/>
        <v>0</v>
      </c>
      <c r="AN420" s="399">
        <f>COUNTIF($B$12:B420,B420)</f>
        <v>0</v>
      </c>
      <c r="AO420" s="399"/>
      <c r="AP420" s="399" t="str">
        <f t="shared" si="563"/>
        <v/>
      </c>
      <c r="AQ420" s="399" t="str">
        <f t="shared" si="564"/>
        <v/>
      </c>
      <c r="AR420" s="399" t="str">
        <f t="shared" si="565"/>
        <v/>
      </c>
      <c r="AS420" s="399" t="str">
        <f t="shared" si="566"/>
        <v/>
      </c>
      <c r="AT420" s="399">
        <f t="shared" si="567"/>
        <v>0</v>
      </c>
      <c r="AU420" s="399" t="str">
        <f t="shared" si="568"/>
        <v/>
      </c>
      <c r="AV420" s="399" t="str">
        <f t="shared" si="569"/>
        <v/>
      </c>
      <c r="AW420" s="399" t="str">
        <f t="shared" si="570"/>
        <v/>
      </c>
      <c r="AX420" s="399" t="str">
        <f t="shared" si="571"/>
        <v/>
      </c>
      <c r="AY420" s="399" t="str">
        <f t="shared" si="572"/>
        <v/>
      </c>
      <c r="AZ420" s="399" t="str">
        <f t="shared" si="573"/>
        <v/>
      </c>
      <c r="BA420" s="399" t="str">
        <f t="shared" si="574"/>
        <v/>
      </c>
      <c r="BB420" s="399" t="str">
        <f t="shared" si="575"/>
        <v/>
      </c>
      <c r="BC420" s="399" t="str">
        <f t="shared" si="576"/>
        <v/>
      </c>
      <c r="BD420" s="403" t="str">
        <f t="shared" si="577"/>
        <v/>
      </c>
      <c r="BE420" s="393">
        <f t="shared" si="578"/>
        <v>0</v>
      </c>
      <c r="BF420" s="157"/>
      <c r="BG420" s="399">
        <f t="shared" si="579"/>
        <v>0</v>
      </c>
      <c r="BH420" s="399">
        <f t="shared" si="580"/>
        <v>0</v>
      </c>
      <c r="BI420" s="412">
        <f t="shared" si="581"/>
        <v>0</v>
      </c>
      <c r="BJ420" s="413">
        <f t="shared" si="557"/>
        <v>0</v>
      </c>
      <c r="BK420" s="398" t="str">
        <f t="shared" si="558"/>
        <v>0</v>
      </c>
      <c r="BL420" s="398" t="str">
        <f t="shared" si="559"/>
        <v>0</v>
      </c>
      <c r="BM420" s="412">
        <f t="shared" si="582"/>
        <v>0</v>
      </c>
      <c r="BN420" s="412" t="str">
        <f t="shared" si="583"/>
        <v>0m0</v>
      </c>
      <c r="BO420" s="399">
        <f t="shared" si="584"/>
        <v>0</v>
      </c>
      <c r="BP420" s="399">
        <f t="shared" si="585"/>
        <v>0</v>
      </c>
      <c r="BQ420" s="412">
        <f t="shared" si="586"/>
        <v>0</v>
      </c>
      <c r="BR420" s="413">
        <f t="shared" si="587"/>
        <v>0</v>
      </c>
      <c r="BS420" s="398" t="str">
        <f t="shared" si="588"/>
        <v>0</v>
      </c>
      <c r="BT420" s="398" t="str">
        <f t="shared" si="589"/>
        <v>0</v>
      </c>
      <c r="BU420" s="412">
        <f t="shared" si="590"/>
        <v>0</v>
      </c>
      <c r="BV420" s="412" t="str">
        <f t="shared" si="591"/>
        <v>0m0</v>
      </c>
      <c r="BW420" s="399">
        <f t="shared" si="592"/>
        <v>0</v>
      </c>
      <c r="BX420" s="399">
        <f t="shared" si="593"/>
        <v>0</v>
      </c>
      <c r="BY420" s="412">
        <f t="shared" si="594"/>
        <v>0</v>
      </c>
      <c r="BZ420" s="413">
        <f t="shared" si="595"/>
        <v>0</v>
      </c>
      <c r="CA420" s="398" t="str">
        <f t="shared" si="596"/>
        <v>0</v>
      </c>
      <c r="CB420" s="398" t="str">
        <f t="shared" si="597"/>
        <v>0</v>
      </c>
      <c r="CC420" s="412">
        <f t="shared" si="598"/>
        <v>0</v>
      </c>
      <c r="CD420" s="412" t="str">
        <f t="shared" si="599"/>
        <v>0m0</v>
      </c>
      <c r="CE420" s="399">
        <f t="shared" si="600"/>
        <v>0</v>
      </c>
      <c r="CF420" s="399">
        <f t="shared" si="601"/>
        <v>0</v>
      </c>
      <c r="CG420" s="412">
        <f t="shared" si="602"/>
        <v>0</v>
      </c>
      <c r="CH420" s="413">
        <f t="shared" si="603"/>
        <v>0</v>
      </c>
      <c r="CI420" s="398" t="str">
        <f t="shared" si="604"/>
        <v>0</v>
      </c>
      <c r="CJ420" s="398" t="str">
        <f t="shared" si="605"/>
        <v>0</v>
      </c>
      <c r="CK420" s="412">
        <f t="shared" si="606"/>
        <v>0</v>
      </c>
      <c r="CL420" s="412" t="str">
        <f t="shared" si="607"/>
        <v>0m0</v>
      </c>
      <c r="CM420" s="399">
        <f t="shared" si="608"/>
        <v>0</v>
      </c>
      <c r="CN420" s="399">
        <f t="shared" si="609"/>
        <v>0</v>
      </c>
      <c r="CO420" s="412">
        <f t="shared" si="610"/>
        <v>0</v>
      </c>
      <c r="CP420" s="413">
        <f t="shared" si="611"/>
        <v>0</v>
      </c>
      <c r="CQ420" s="398" t="str">
        <f t="shared" si="612"/>
        <v>0</v>
      </c>
      <c r="CR420" s="398" t="str">
        <f t="shared" si="613"/>
        <v>0</v>
      </c>
      <c r="CS420" s="412">
        <f t="shared" si="614"/>
        <v>0</v>
      </c>
      <c r="CT420" s="412" t="str">
        <f t="shared" si="615"/>
        <v>0m0</v>
      </c>
      <c r="CU420" s="412">
        <f t="shared" si="616"/>
        <v>0</v>
      </c>
      <c r="CV420" s="412">
        <f t="shared" si="617"/>
        <v>0</v>
      </c>
      <c r="CW420" s="412">
        <f t="shared" si="618"/>
        <v>0</v>
      </c>
      <c r="CX420" s="412">
        <f t="shared" si="619"/>
        <v>0</v>
      </c>
      <c r="CY420" s="412">
        <f t="shared" si="620"/>
        <v>0</v>
      </c>
      <c r="CZ420" s="412" t="str">
        <f t="shared" si="621"/>
        <v/>
      </c>
      <c r="DA420" s="412" t="str">
        <f t="shared" si="622"/>
        <v/>
      </c>
      <c r="DB420" s="412" t="str">
        <f t="shared" si="623"/>
        <v/>
      </c>
      <c r="DC420" s="412" t="str">
        <f t="shared" si="624"/>
        <v/>
      </c>
      <c r="DD420" s="412" t="str">
        <f t="shared" si="625"/>
        <v/>
      </c>
      <c r="DE420" s="412"/>
      <c r="DG420" s="412" t="str">
        <f t="shared" si="626"/>
        <v/>
      </c>
      <c r="DH420" s="412" t="str">
        <f t="shared" si="627"/>
        <v/>
      </c>
      <c r="DI420" s="412">
        <f t="shared" si="628"/>
        <v>0</v>
      </c>
      <c r="DJ420" s="412" t="str">
        <f t="shared" si="629"/>
        <v/>
      </c>
      <c r="DK420" s="412" t="str">
        <f t="shared" si="630"/>
        <v/>
      </c>
      <c r="DL420" s="412" t="str">
        <f t="shared" si="631"/>
        <v/>
      </c>
      <c r="DM420" s="412" t="str">
        <f t="shared" si="632"/>
        <v/>
      </c>
      <c r="DN420" s="412" t="str">
        <f t="shared" si="633"/>
        <v/>
      </c>
      <c r="DO420" s="412" t="str">
        <f t="shared" si="634"/>
        <v/>
      </c>
      <c r="DR420" s="494"/>
      <c r="DS420" s="393">
        <f t="shared" si="637"/>
        <v>0</v>
      </c>
      <c r="DT420" s="393">
        <f t="shared" si="635"/>
        <v>0</v>
      </c>
      <c r="DU420" s="411">
        <f t="shared" si="636"/>
        <v>0</v>
      </c>
      <c r="DX420" s="494" t="e">
        <f>IF(BG420&lt;270000,○,"")</f>
        <v>#NAME?</v>
      </c>
    </row>
    <row r="421" spans="1:128" s="411" customFormat="1" ht="18" hidden="1" customHeight="1" thickBot="1">
      <c r="A421" s="145" t="str">
        <f t="shared" si="560"/>
        <v/>
      </c>
      <c r="B421" s="158"/>
      <c r="C421" s="31" t="str">
        <f>IF(B421="","",VLOOKUP(B421,学連登録!$C$2:$G$3000,2,FALSE))</f>
        <v/>
      </c>
      <c r="D421" s="32" t="str">
        <f>IF(B421="","",VLOOKUP(B421,学連登録!$C$2:$G$3000,3,FALSE))</f>
        <v/>
      </c>
      <c r="E421" s="33" t="str">
        <f>IF(B421="","",VLOOKUP(B421,学連登録!$C$2:$G$3000,4,FALSE))</f>
        <v/>
      </c>
      <c r="F421" s="383" t="str">
        <f>IF(B421="","",VLOOKUP(B421,学連登録!$C$2:$I$3000,7,FALSE))</f>
        <v/>
      </c>
      <c r="G421" s="159"/>
      <c r="H421" s="853"/>
      <c r="I421" s="854"/>
      <c r="J421" s="160"/>
      <c r="K421" s="825"/>
      <c r="L421" s="826"/>
      <c r="M421" s="160"/>
      <c r="N421" s="819"/>
      <c r="O421" s="820"/>
      <c r="P421" s="159"/>
      <c r="Q421" s="825"/>
      <c r="R421" s="826"/>
      <c r="S421" s="159"/>
      <c r="T421" s="825"/>
      <c r="U421" s="826"/>
      <c r="V421" s="103" t="str">
        <f>IF(B421="","",VLOOKUP(B421,学連登録!$C$2:$H$3000,6,FALSE))</f>
        <v/>
      </c>
      <c r="W421" s="377"/>
      <c r="X421" s="157"/>
      <c r="Y421" s="118" t="str">
        <f t="shared" si="638"/>
        <v/>
      </c>
      <c r="Z421" s="97" t="str">
        <f>IF(G421="","",VLOOKUP(G421,種目名!$O$5:$T$104,3,0))</f>
        <v/>
      </c>
      <c r="AA421" s="99" t="str">
        <f>IF(J421="","",VLOOKUP(J421,種目名!$O$5:$T$104,3,0))</f>
        <v/>
      </c>
      <c r="AB421" s="119" t="str">
        <f>IF(M421="","",VLOOKUP(M421,種目名!$O$5:$T$104,3,0))</f>
        <v/>
      </c>
      <c r="AC421" s="119" t="str">
        <f>IF(P421="","",VLOOKUP(AF421,種目名!$O$5:$T$104,3,0))</f>
        <v/>
      </c>
      <c r="AD421" s="120" t="str">
        <f>IF(S421="","",VLOOKUP(AI421,種目名!$O$5:$T$104,3,0))</f>
        <v/>
      </c>
      <c r="AE421" s="117">
        <f t="shared" si="639"/>
        <v>0</v>
      </c>
      <c r="AF421" s="157" t="str">
        <f t="shared" si="640"/>
        <v/>
      </c>
      <c r="AG421" s="157" t="str">
        <f t="shared" si="641"/>
        <v/>
      </c>
      <c r="AH421" s="117">
        <f t="shared" si="642"/>
        <v>0</v>
      </c>
      <c r="AI421" s="157" t="str">
        <f t="shared" si="643"/>
        <v/>
      </c>
      <c r="AJ421" s="157" t="str">
        <f t="shared" si="644"/>
        <v/>
      </c>
      <c r="AK421" s="390"/>
      <c r="AL421" s="171">
        <f t="shared" si="561"/>
        <v>0</v>
      </c>
      <c r="AM421" s="399">
        <f t="shared" si="562"/>
        <v>0</v>
      </c>
      <c r="AN421" s="399">
        <f>COUNTIF($B$12:B421,B421)</f>
        <v>0</v>
      </c>
      <c r="AO421" s="399"/>
      <c r="AP421" s="399" t="str">
        <f t="shared" si="563"/>
        <v/>
      </c>
      <c r="AQ421" s="399" t="str">
        <f t="shared" si="564"/>
        <v/>
      </c>
      <c r="AR421" s="399" t="str">
        <f t="shared" si="565"/>
        <v/>
      </c>
      <c r="AS421" s="399" t="str">
        <f t="shared" si="566"/>
        <v/>
      </c>
      <c r="AT421" s="399">
        <f t="shared" si="567"/>
        <v>0</v>
      </c>
      <c r="AU421" s="399" t="str">
        <f t="shared" si="568"/>
        <v/>
      </c>
      <c r="AV421" s="399" t="str">
        <f t="shared" si="569"/>
        <v/>
      </c>
      <c r="AW421" s="399" t="str">
        <f t="shared" si="570"/>
        <v/>
      </c>
      <c r="AX421" s="399" t="str">
        <f t="shared" si="571"/>
        <v/>
      </c>
      <c r="AY421" s="399" t="str">
        <f t="shared" si="572"/>
        <v/>
      </c>
      <c r="AZ421" s="399" t="str">
        <f t="shared" si="573"/>
        <v/>
      </c>
      <c r="BA421" s="399" t="str">
        <f t="shared" si="574"/>
        <v/>
      </c>
      <c r="BB421" s="399" t="str">
        <f t="shared" si="575"/>
        <v/>
      </c>
      <c r="BC421" s="399" t="str">
        <f t="shared" si="576"/>
        <v/>
      </c>
      <c r="BD421" s="403" t="str">
        <f t="shared" si="577"/>
        <v/>
      </c>
      <c r="BE421" s="393">
        <f t="shared" si="578"/>
        <v>0</v>
      </c>
      <c r="BF421" s="157"/>
      <c r="BG421" s="399">
        <f t="shared" si="579"/>
        <v>0</v>
      </c>
      <c r="BH421" s="399">
        <f t="shared" si="580"/>
        <v>0</v>
      </c>
      <c r="BI421" s="412">
        <f t="shared" si="581"/>
        <v>0</v>
      </c>
      <c r="BJ421" s="413">
        <f t="shared" si="557"/>
        <v>0</v>
      </c>
      <c r="BK421" s="398" t="str">
        <f t="shared" si="558"/>
        <v>0</v>
      </c>
      <c r="BL421" s="398" t="str">
        <f t="shared" si="559"/>
        <v>0</v>
      </c>
      <c r="BM421" s="412">
        <f t="shared" si="582"/>
        <v>0</v>
      </c>
      <c r="BN421" s="412" t="str">
        <f t="shared" si="583"/>
        <v>0m0</v>
      </c>
      <c r="BO421" s="399">
        <f t="shared" si="584"/>
        <v>0</v>
      </c>
      <c r="BP421" s="399">
        <f t="shared" si="585"/>
        <v>0</v>
      </c>
      <c r="BQ421" s="412">
        <f t="shared" si="586"/>
        <v>0</v>
      </c>
      <c r="BR421" s="413">
        <f t="shared" si="587"/>
        <v>0</v>
      </c>
      <c r="BS421" s="398" t="str">
        <f t="shared" si="588"/>
        <v>0</v>
      </c>
      <c r="BT421" s="398" t="str">
        <f t="shared" si="589"/>
        <v>0</v>
      </c>
      <c r="BU421" s="412">
        <f t="shared" si="590"/>
        <v>0</v>
      </c>
      <c r="BV421" s="412" t="str">
        <f t="shared" si="591"/>
        <v>0m0</v>
      </c>
      <c r="BW421" s="399">
        <f t="shared" si="592"/>
        <v>0</v>
      </c>
      <c r="BX421" s="399">
        <f t="shared" si="593"/>
        <v>0</v>
      </c>
      <c r="BY421" s="412">
        <f t="shared" si="594"/>
        <v>0</v>
      </c>
      <c r="BZ421" s="413">
        <f t="shared" si="595"/>
        <v>0</v>
      </c>
      <c r="CA421" s="398" t="str">
        <f t="shared" si="596"/>
        <v>0</v>
      </c>
      <c r="CB421" s="398" t="str">
        <f t="shared" si="597"/>
        <v>0</v>
      </c>
      <c r="CC421" s="412">
        <f t="shared" si="598"/>
        <v>0</v>
      </c>
      <c r="CD421" s="412" t="str">
        <f t="shared" si="599"/>
        <v>0m0</v>
      </c>
      <c r="CE421" s="399">
        <f t="shared" si="600"/>
        <v>0</v>
      </c>
      <c r="CF421" s="399">
        <f t="shared" si="601"/>
        <v>0</v>
      </c>
      <c r="CG421" s="412">
        <f t="shared" si="602"/>
        <v>0</v>
      </c>
      <c r="CH421" s="413">
        <f t="shared" si="603"/>
        <v>0</v>
      </c>
      <c r="CI421" s="398" t="str">
        <f t="shared" si="604"/>
        <v>0</v>
      </c>
      <c r="CJ421" s="398" t="str">
        <f t="shared" si="605"/>
        <v>0</v>
      </c>
      <c r="CK421" s="412">
        <f t="shared" si="606"/>
        <v>0</v>
      </c>
      <c r="CL421" s="412" t="str">
        <f t="shared" si="607"/>
        <v>0m0</v>
      </c>
      <c r="CM421" s="399">
        <f t="shared" si="608"/>
        <v>0</v>
      </c>
      <c r="CN421" s="399">
        <f t="shared" si="609"/>
        <v>0</v>
      </c>
      <c r="CO421" s="412">
        <f t="shared" si="610"/>
        <v>0</v>
      </c>
      <c r="CP421" s="413">
        <f t="shared" si="611"/>
        <v>0</v>
      </c>
      <c r="CQ421" s="398" t="str">
        <f t="shared" si="612"/>
        <v>0</v>
      </c>
      <c r="CR421" s="398" t="str">
        <f t="shared" si="613"/>
        <v>0</v>
      </c>
      <c r="CS421" s="412">
        <f t="shared" si="614"/>
        <v>0</v>
      </c>
      <c r="CT421" s="412" t="str">
        <f t="shared" si="615"/>
        <v>0m0</v>
      </c>
      <c r="CU421" s="412">
        <f t="shared" si="616"/>
        <v>0</v>
      </c>
      <c r="CV421" s="412">
        <f t="shared" si="617"/>
        <v>0</v>
      </c>
      <c r="CW421" s="412">
        <f t="shared" si="618"/>
        <v>0</v>
      </c>
      <c r="CX421" s="412">
        <f t="shared" si="619"/>
        <v>0</v>
      </c>
      <c r="CY421" s="412">
        <f t="shared" si="620"/>
        <v>0</v>
      </c>
      <c r="CZ421" s="412" t="str">
        <f t="shared" si="621"/>
        <v/>
      </c>
      <c r="DA421" s="412" t="str">
        <f t="shared" si="622"/>
        <v/>
      </c>
      <c r="DB421" s="412" t="str">
        <f t="shared" si="623"/>
        <v/>
      </c>
      <c r="DC421" s="412" t="str">
        <f t="shared" si="624"/>
        <v/>
      </c>
      <c r="DD421" s="412" t="str">
        <f t="shared" si="625"/>
        <v/>
      </c>
      <c r="DE421" s="412"/>
      <c r="DG421" s="412" t="str">
        <f t="shared" si="626"/>
        <v/>
      </c>
      <c r="DH421" s="412" t="str">
        <f t="shared" si="627"/>
        <v/>
      </c>
      <c r="DI421" s="412">
        <f t="shared" si="628"/>
        <v>0</v>
      </c>
      <c r="DJ421" s="412" t="str">
        <f t="shared" si="629"/>
        <v/>
      </c>
      <c r="DK421" s="412" t="str">
        <f t="shared" si="630"/>
        <v/>
      </c>
      <c r="DL421" s="412" t="str">
        <f t="shared" si="631"/>
        <v/>
      </c>
      <c r="DM421" s="412" t="str">
        <f t="shared" si="632"/>
        <v/>
      </c>
      <c r="DN421" s="412" t="str">
        <f t="shared" si="633"/>
        <v/>
      </c>
      <c r="DO421" s="412" t="str">
        <f t="shared" si="634"/>
        <v/>
      </c>
      <c r="DR421" s="494"/>
      <c r="DS421" s="393">
        <f t="shared" si="637"/>
        <v>0</v>
      </c>
      <c r="DT421" s="393">
        <f t="shared" si="635"/>
        <v>0</v>
      </c>
      <c r="DU421" s="411">
        <f t="shared" si="636"/>
        <v>0</v>
      </c>
      <c r="DX421" s="494" t="e">
        <f>IF(BG421&lt;270000,○,"")</f>
        <v>#NAME?</v>
      </c>
    </row>
    <row r="422" spans="1:128" s="411" customFormat="1" ht="18" hidden="1" customHeight="1" thickBot="1">
      <c r="A422" s="145" t="str">
        <f t="shared" si="560"/>
        <v/>
      </c>
      <c r="B422" s="158"/>
      <c r="C422" s="31" t="str">
        <f>IF(B422="","",VLOOKUP(B422,学連登録!$C$2:$G$3000,2,FALSE))</f>
        <v/>
      </c>
      <c r="D422" s="32" t="str">
        <f>IF(B422="","",VLOOKUP(B422,学連登録!$C$2:$G$3000,3,FALSE))</f>
        <v/>
      </c>
      <c r="E422" s="33" t="str">
        <f>IF(B422="","",VLOOKUP(B422,学連登録!$C$2:$G$3000,4,FALSE))</f>
        <v/>
      </c>
      <c r="F422" s="383" t="str">
        <f>IF(B422="","",VLOOKUP(B422,学連登録!$C$2:$I$3000,7,FALSE))</f>
        <v/>
      </c>
      <c r="G422" s="159"/>
      <c r="H422" s="853"/>
      <c r="I422" s="854"/>
      <c r="J422" s="160"/>
      <c r="K422" s="825"/>
      <c r="L422" s="826"/>
      <c r="M422" s="160"/>
      <c r="N422" s="819"/>
      <c r="O422" s="820"/>
      <c r="P422" s="159"/>
      <c r="Q422" s="825"/>
      <c r="R422" s="826"/>
      <c r="S422" s="159"/>
      <c r="T422" s="825"/>
      <c r="U422" s="826"/>
      <c r="V422" s="103" t="str">
        <f>IF(B422="","",VLOOKUP(B422,学連登録!$C$2:$H$3000,6,FALSE))</f>
        <v/>
      </c>
      <c r="W422" s="377"/>
      <c r="X422" s="157"/>
      <c r="Y422" s="118" t="str">
        <f t="shared" si="638"/>
        <v/>
      </c>
      <c r="Z422" s="97" t="str">
        <f>IF(G422="","",VLOOKUP(G422,種目名!$O$5:$T$104,3,0))</f>
        <v/>
      </c>
      <c r="AA422" s="99" t="str">
        <f>IF(J422="","",VLOOKUP(J422,種目名!$O$5:$T$104,3,0))</f>
        <v/>
      </c>
      <c r="AB422" s="119" t="str">
        <f>IF(M422="","",VLOOKUP(M422,種目名!$O$5:$T$104,3,0))</f>
        <v/>
      </c>
      <c r="AC422" s="119" t="str">
        <f>IF(P422="","",VLOOKUP(AF422,種目名!$O$5:$T$104,3,0))</f>
        <v/>
      </c>
      <c r="AD422" s="120" t="str">
        <f>IF(S422="","",VLOOKUP(AI422,種目名!$O$5:$T$104,3,0))</f>
        <v/>
      </c>
      <c r="AE422" s="117">
        <f t="shared" si="639"/>
        <v>0</v>
      </c>
      <c r="AF422" s="157" t="str">
        <f t="shared" si="640"/>
        <v/>
      </c>
      <c r="AG422" s="157" t="str">
        <f t="shared" si="641"/>
        <v/>
      </c>
      <c r="AH422" s="117">
        <f t="shared" si="642"/>
        <v>0</v>
      </c>
      <c r="AI422" s="157" t="str">
        <f t="shared" si="643"/>
        <v/>
      </c>
      <c r="AJ422" s="157" t="str">
        <f t="shared" si="644"/>
        <v/>
      </c>
      <c r="AK422" s="390"/>
      <c r="AL422" s="171">
        <f t="shared" si="561"/>
        <v>0</v>
      </c>
      <c r="AM422" s="399">
        <f t="shared" si="562"/>
        <v>0</v>
      </c>
      <c r="AN422" s="399">
        <f>COUNTIF($B$12:B422,B422)</f>
        <v>0</v>
      </c>
      <c r="AO422" s="399"/>
      <c r="AP422" s="399" t="str">
        <f t="shared" si="563"/>
        <v/>
      </c>
      <c r="AQ422" s="399" t="str">
        <f t="shared" si="564"/>
        <v/>
      </c>
      <c r="AR422" s="399" t="str">
        <f t="shared" si="565"/>
        <v/>
      </c>
      <c r="AS422" s="399" t="str">
        <f t="shared" si="566"/>
        <v/>
      </c>
      <c r="AT422" s="399">
        <f t="shared" si="567"/>
        <v>0</v>
      </c>
      <c r="AU422" s="399" t="str">
        <f t="shared" si="568"/>
        <v/>
      </c>
      <c r="AV422" s="399" t="str">
        <f t="shared" si="569"/>
        <v/>
      </c>
      <c r="AW422" s="399" t="str">
        <f t="shared" si="570"/>
        <v/>
      </c>
      <c r="AX422" s="399" t="str">
        <f t="shared" si="571"/>
        <v/>
      </c>
      <c r="AY422" s="399" t="str">
        <f t="shared" si="572"/>
        <v/>
      </c>
      <c r="AZ422" s="399" t="str">
        <f t="shared" si="573"/>
        <v/>
      </c>
      <c r="BA422" s="399" t="str">
        <f t="shared" si="574"/>
        <v/>
      </c>
      <c r="BB422" s="399" t="str">
        <f t="shared" si="575"/>
        <v/>
      </c>
      <c r="BC422" s="399" t="str">
        <f t="shared" si="576"/>
        <v/>
      </c>
      <c r="BD422" s="403" t="str">
        <f t="shared" si="577"/>
        <v/>
      </c>
      <c r="BE422" s="393">
        <f t="shared" si="578"/>
        <v>0</v>
      </c>
      <c r="BF422" s="157"/>
      <c r="BG422" s="399">
        <f t="shared" si="579"/>
        <v>0</v>
      </c>
      <c r="BH422" s="399">
        <f t="shared" si="580"/>
        <v>0</v>
      </c>
      <c r="BI422" s="412">
        <f t="shared" si="581"/>
        <v>0</v>
      </c>
      <c r="BJ422" s="413">
        <f t="shared" si="557"/>
        <v>0</v>
      </c>
      <c r="BK422" s="398" t="str">
        <f t="shared" si="558"/>
        <v>0</v>
      </c>
      <c r="BL422" s="398" t="str">
        <f t="shared" si="559"/>
        <v>0</v>
      </c>
      <c r="BM422" s="412">
        <f t="shared" si="582"/>
        <v>0</v>
      </c>
      <c r="BN422" s="412" t="str">
        <f t="shared" si="583"/>
        <v>0m0</v>
      </c>
      <c r="BO422" s="399">
        <f t="shared" si="584"/>
        <v>0</v>
      </c>
      <c r="BP422" s="399">
        <f t="shared" si="585"/>
        <v>0</v>
      </c>
      <c r="BQ422" s="412">
        <f t="shared" si="586"/>
        <v>0</v>
      </c>
      <c r="BR422" s="413">
        <f t="shared" si="587"/>
        <v>0</v>
      </c>
      <c r="BS422" s="398" t="str">
        <f t="shared" si="588"/>
        <v>0</v>
      </c>
      <c r="BT422" s="398" t="str">
        <f t="shared" si="589"/>
        <v>0</v>
      </c>
      <c r="BU422" s="412">
        <f t="shared" si="590"/>
        <v>0</v>
      </c>
      <c r="BV422" s="412" t="str">
        <f t="shared" si="591"/>
        <v>0m0</v>
      </c>
      <c r="BW422" s="399">
        <f t="shared" si="592"/>
        <v>0</v>
      </c>
      <c r="BX422" s="399">
        <f t="shared" si="593"/>
        <v>0</v>
      </c>
      <c r="BY422" s="412">
        <f t="shared" si="594"/>
        <v>0</v>
      </c>
      <c r="BZ422" s="413">
        <f t="shared" si="595"/>
        <v>0</v>
      </c>
      <c r="CA422" s="398" t="str">
        <f t="shared" si="596"/>
        <v>0</v>
      </c>
      <c r="CB422" s="398" t="str">
        <f t="shared" si="597"/>
        <v>0</v>
      </c>
      <c r="CC422" s="412">
        <f t="shared" si="598"/>
        <v>0</v>
      </c>
      <c r="CD422" s="412" t="str">
        <f t="shared" si="599"/>
        <v>0m0</v>
      </c>
      <c r="CE422" s="399">
        <f t="shared" si="600"/>
        <v>0</v>
      </c>
      <c r="CF422" s="399">
        <f t="shared" si="601"/>
        <v>0</v>
      </c>
      <c r="CG422" s="412">
        <f t="shared" si="602"/>
        <v>0</v>
      </c>
      <c r="CH422" s="413">
        <f t="shared" si="603"/>
        <v>0</v>
      </c>
      <c r="CI422" s="398" t="str">
        <f t="shared" si="604"/>
        <v>0</v>
      </c>
      <c r="CJ422" s="398" t="str">
        <f t="shared" si="605"/>
        <v>0</v>
      </c>
      <c r="CK422" s="412">
        <f t="shared" si="606"/>
        <v>0</v>
      </c>
      <c r="CL422" s="412" t="str">
        <f t="shared" si="607"/>
        <v>0m0</v>
      </c>
      <c r="CM422" s="399">
        <f t="shared" si="608"/>
        <v>0</v>
      </c>
      <c r="CN422" s="399">
        <f t="shared" si="609"/>
        <v>0</v>
      </c>
      <c r="CO422" s="412">
        <f t="shared" si="610"/>
        <v>0</v>
      </c>
      <c r="CP422" s="413">
        <f t="shared" si="611"/>
        <v>0</v>
      </c>
      <c r="CQ422" s="398" t="str">
        <f t="shared" si="612"/>
        <v>0</v>
      </c>
      <c r="CR422" s="398" t="str">
        <f t="shared" si="613"/>
        <v>0</v>
      </c>
      <c r="CS422" s="412">
        <f t="shared" si="614"/>
        <v>0</v>
      </c>
      <c r="CT422" s="412" t="str">
        <f t="shared" si="615"/>
        <v>0m0</v>
      </c>
      <c r="CU422" s="412">
        <f t="shared" si="616"/>
        <v>0</v>
      </c>
      <c r="CV422" s="412">
        <f t="shared" si="617"/>
        <v>0</v>
      </c>
      <c r="CW422" s="412">
        <f t="shared" si="618"/>
        <v>0</v>
      </c>
      <c r="CX422" s="412">
        <f t="shared" si="619"/>
        <v>0</v>
      </c>
      <c r="CY422" s="412">
        <f t="shared" si="620"/>
        <v>0</v>
      </c>
      <c r="CZ422" s="412" t="str">
        <f t="shared" si="621"/>
        <v/>
      </c>
      <c r="DA422" s="412" t="str">
        <f t="shared" si="622"/>
        <v/>
      </c>
      <c r="DB422" s="412" t="str">
        <f t="shared" si="623"/>
        <v/>
      </c>
      <c r="DC422" s="412" t="str">
        <f t="shared" si="624"/>
        <v/>
      </c>
      <c r="DD422" s="412" t="str">
        <f t="shared" si="625"/>
        <v/>
      </c>
      <c r="DE422" s="412"/>
      <c r="DG422" s="412" t="str">
        <f t="shared" si="626"/>
        <v/>
      </c>
      <c r="DH422" s="412" t="str">
        <f t="shared" si="627"/>
        <v/>
      </c>
      <c r="DI422" s="412">
        <f t="shared" si="628"/>
        <v>0</v>
      </c>
      <c r="DJ422" s="412" t="str">
        <f t="shared" si="629"/>
        <v/>
      </c>
      <c r="DK422" s="412" t="str">
        <f t="shared" si="630"/>
        <v/>
      </c>
      <c r="DL422" s="412" t="str">
        <f t="shared" si="631"/>
        <v/>
      </c>
      <c r="DM422" s="412" t="str">
        <f t="shared" si="632"/>
        <v/>
      </c>
      <c r="DN422" s="412" t="str">
        <f t="shared" si="633"/>
        <v/>
      </c>
      <c r="DO422" s="412" t="str">
        <f t="shared" si="634"/>
        <v/>
      </c>
      <c r="DR422" s="494"/>
      <c r="DS422" s="393">
        <f t="shared" si="637"/>
        <v>0</v>
      </c>
      <c r="DT422" s="393">
        <f t="shared" si="635"/>
        <v>0</v>
      </c>
      <c r="DU422" s="411">
        <f t="shared" si="636"/>
        <v>0</v>
      </c>
      <c r="DX422" s="494" t="e">
        <f>IF(BG422&lt;270000,○,"")</f>
        <v>#NAME?</v>
      </c>
    </row>
    <row r="423" spans="1:128" s="411" customFormat="1" ht="18" hidden="1" customHeight="1" thickBot="1">
      <c r="A423" s="145" t="str">
        <f t="shared" si="560"/>
        <v/>
      </c>
      <c r="B423" s="158"/>
      <c r="C423" s="31" t="str">
        <f>IF(B423="","",VLOOKUP(B423,学連登録!$C$2:$G$3000,2,FALSE))</f>
        <v/>
      </c>
      <c r="D423" s="32" t="str">
        <f>IF(B423="","",VLOOKUP(B423,学連登録!$C$2:$G$3000,3,FALSE))</f>
        <v/>
      </c>
      <c r="E423" s="33" t="str">
        <f>IF(B423="","",VLOOKUP(B423,学連登録!$C$2:$G$3000,4,FALSE))</f>
        <v/>
      </c>
      <c r="F423" s="383" t="str">
        <f>IF(B423="","",VLOOKUP(B423,学連登録!$C$2:$I$3000,7,FALSE))</f>
        <v/>
      </c>
      <c r="G423" s="159"/>
      <c r="H423" s="853"/>
      <c r="I423" s="854"/>
      <c r="J423" s="160"/>
      <c r="K423" s="825"/>
      <c r="L423" s="826"/>
      <c r="M423" s="160"/>
      <c r="N423" s="819"/>
      <c r="O423" s="820"/>
      <c r="P423" s="159"/>
      <c r="Q423" s="825"/>
      <c r="R423" s="826"/>
      <c r="S423" s="159"/>
      <c r="T423" s="825"/>
      <c r="U423" s="826"/>
      <c r="V423" s="103" t="str">
        <f>IF(B423="","",VLOOKUP(B423,学連登録!$C$2:$H$3000,6,FALSE))</f>
        <v/>
      </c>
      <c r="W423" s="377"/>
      <c r="X423" s="157"/>
      <c r="Y423" s="118" t="str">
        <f t="shared" si="638"/>
        <v/>
      </c>
      <c r="Z423" s="97" t="str">
        <f>IF(G423="","",VLOOKUP(G423,種目名!$O$5:$T$104,3,0))</f>
        <v/>
      </c>
      <c r="AA423" s="99" t="str">
        <f>IF(J423="","",VLOOKUP(J423,種目名!$O$5:$T$104,3,0))</f>
        <v/>
      </c>
      <c r="AB423" s="119" t="str">
        <f>IF(M423="","",VLOOKUP(M423,種目名!$O$5:$T$104,3,0))</f>
        <v/>
      </c>
      <c r="AC423" s="119" t="str">
        <f>IF(P423="","",VLOOKUP(AF423,種目名!$O$5:$T$104,3,0))</f>
        <v/>
      </c>
      <c r="AD423" s="120" t="str">
        <f>IF(S423="","",VLOOKUP(AI423,種目名!$O$5:$T$104,3,0))</f>
        <v/>
      </c>
      <c r="AE423" s="117">
        <f t="shared" si="639"/>
        <v>0</v>
      </c>
      <c r="AF423" s="157" t="str">
        <f t="shared" si="640"/>
        <v/>
      </c>
      <c r="AG423" s="157" t="str">
        <f t="shared" si="641"/>
        <v/>
      </c>
      <c r="AH423" s="117">
        <f t="shared" si="642"/>
        <v>0</v>
      </c>
      <c r="AI423" s="157" t="str">
        <f t="shared" si="643"/>
        <v/>
      </c>
      <c r="AJ423" s="157" t="str">
        <f t="shared" si="644"/>
        <v/>
      </c>
      <c r="AK423" s="390"/>
      <c r="AL423" s="171">
        <f t="shared" si="561"/>
        <v>0</v>
      </c>
      <c r="AM423" s="399">
        <f t="shared" si="562"/>
        <v>0</v>
      </c>
      <c r="AN423" s="399">
        <f>COUNTIF($B$12:B423,B423)</f>
        <v>0</v>
      </c>
      <c r="AO423" s="399"/>
      <c r="AP423" s="399" t="str">
        <f t="shared" si="563"/>
        <v/>
      </c>
      <c r="AQ423" s="399" t="str">
        <f t="shared" si="564"/>
        <v/>
      </c>
      <c r="AR423" s="399" t="str">
        <f t="shared" si="565"/>
        <v/>
      </c>
      <c r="AS423" s="399" t="str">
        <f t="shared" si="566"/>
        <v/>
      </c>
      <c r="AT423" s="399">
        <f t="shared" si="567"/>
        <v>0</v>
      </c>
      <c r="AU423" s="399" t="str">
        <f t="shared" si="568"/>
        <v/>
      </c>
      <c r="AV423" s="399" t="str">
        <f t="shared" si="569"/>
        <v/>
      </c>
      <c r="AW423" s="399" t="str">
        <f t="shared" si="570"/>
        <v/>
      </c>
      <c r="AX423" s="399" t="str">
        <f t="shared" si="571"/>
        <v/>
      </c>
      <c r="AY423" s="399" t="str">
        <f t="shared" si="572"/>
        <v/>
      </c>
      <c r="AZ423" s="399" t="str">
        <f t="shared" si="573"/>
        <v/>
      </c>
      <c r="BA423" s="399" t="str">
        <f t="shared" si="574"/>
        <v/>
      </c>
      <c r="BB423" s="399" t="str">
        <f t="shared" si="575"/>
        <v/>
      </c>
      <c r="BC423" s="399" t="str">
        <f t="shared" si="576"/>
        <v/>
      </c>
      <c r="BD423" s="403" t="str">
        <f t="shared" si="577"/>
        <v/>
      </c>
      <c r="BE423" s="393">
        <f t="shared" si="578"/>
        <v>0</v>
      </c>
      <c r="BF423" s="157"/>
      <c r="BG423" s="399">
        <f t="shared" si="579"/>
        <v>0</v>
      </c>
      <c r="BH423" s="399">
        <f t="shared" si="580"/>
        <v>0</v>
      </c>
      <c r="BI423" s="412">
        <f t="shared" si="581"/>
        <v>0</v>
      </c>
      <c r="BJ423" s="413">
        <f t="shared" si="557"/>
        <v>0</v>
      </c>
      <c r="BK423" s="398" t="str">
        <f t="shared" si="558"/>
        <v>0</v>
      </c>
      <c r="BL423" s="398" t="str">
        <f t="shared" si="559"/>
        <v>0</v>
      </c>
      <c r="BM423" s="412">
        <f t="shared" si="582"/>
        <v>0</v>
      </c>
      <c r="BN423" s="412" t="str">
        <f t="shared" si="583"/>
        <v>0m0</v>
      </c>
      <c r="BO423" s="399">
        <f t="shared" si="584"/>
        <v>0</v>
      </c>
      <c r="BP423" s="399">
        <f t="shared" si="585"/>
        <v>0</v>
      </c>
      <c r="BQ423" s="412">
        <f t="shared" si="586"/>
        <v>0</v>
      </c>
      <c r="BR423" s="413">
        <f t="shared" si="587"/>
        <v>0</v>
      </c>
      <c r="BS423" s="398" t="str">
        <f t="shared" si="588"/>
        <v>0</v>
      </c>
      <c r="BT423" s="398" t="str">
        <f t="shared" si="589"/>
        <v>0</v>
      </c>
      <c r="BU423" s="412">
        <f t="shared" si="590"/>
        <v>0</v>
      </c>
      <c r="BV423" s="412" t="str">
        <f t="shared" si="591"/>
        <v>0m0</v>
      </c>
      <c r="BW423" s="399">
        <f t="shared" si="592"/>
        <v>0</v>
      </c>
      <c r="BX423" s="399">
        <f t="shared" si="593"/>
        <v>0</v>
      </c>
      <c r="BY423" s="412">
        <f t="shared" si="594"/>
        <v>0</v>
      </c>
      <c r="BZ423" s="413">
        <f t="shared" si="595"/>
        <v>0</v>
      </c>
      <c r="CA423" s="398" t="str">
        <f t="shared" si="596"/>
        <v>0</v>
      </c>
      <c r="CB423" s="398" t="str">
        <f t="shared" si="597"/>
        <v>0</v>
      </c>
      <c r="CC423" s="412">
        <f t="shared" si="598"/>
        <v>0</v>
      </c>
      <c r="CD423" s="412" t="str">
        <f t="shared" si="599"/>
        <v>0m0</v>
      </c>
      <c r="CE423" s="399">
        <f t="shared" si="600"/>
        <v>0</v>
      </c>
      <c r="CF423" s="399">
        <f t="shared" si="601"/>
        <v>0</v>
      </c>
      <c r="CG423" s="412">
        <f t="shared" si="602"/>
        <v>0</v>
      </c>
      <c r="CH423" s="413">
        <f t="shared" si="603"/>
        <v>0</v>
      </c>
      <c r="CI423" s="398" t="str">
        <f t="shared" si="604"/>
        <v>0</v>
      </c>
      <c r="CJ423" s="398" t="str">
        <f t="shared" si="605"/>
        <v>0</v>
      </c>
      <c r="CK423" s="412">
        <f t="shared" si="606"/>
        <v>0</v>
      </c>
      <c r="CL423" s="412" t="str">
        <f t="shared" si="607"/>
        <v>0m0</v>
      </c>
      <c r="CM423" s="399">
        <f t="shared" si="608"/>
        <v>0</v>
      </c>
      <c r="CN423" s="399">
        <f t="shared" si="609"/>
        <v>0</v>
      </c>
      <c r="CO423" s="412">
        <f t="shared" si="610"/>
        <v>0</v>
      </c>
      <c r="CP423" s="413">
        <f t="shared" si="611"/>
        <v>0</v>
      </c>
      <c r="CQ423" s="398" t="str">
        <f t="shared" si="612"/>
        <v>0</v>
      </c>
      <c r="CR423" s="398" t="str">
        <f t="shared" si="613"/>
        <v>0</v>
      </c>
      <c r="CS423" s="412">
        <f t="shared" si="614"/>
        <v>0</v>
      </c>
      <c r="CT423" s="412" t="str">
        <f t="shared" si="615"/>
        <v>0m0</v>
      </c>
      <c r="CU423" s="412">
        <f t="shared" si="616"/>
        <v>0</v>
      </c>
      <c r="CV423" s="412">
        <f t="shared" si="617"/>
        <v>0</v>
      </c>
      <c r="CW423" s="412">
        <f t="shared" si="618"/>
        <v>0</v>
      </c>
      <c r="CX423" s="412">
        <f t="shared" si="619"/>
        <v>0</v>
      </c>
      <c r="CY423" s="412">
        <f t="shared" si="620"/>
        <v>0</v>
      </c>
      <c r="CZ423" s="412" t="str">
        <f t="shared" si="621"/>
        <v/>
      </c>
      <c r="DA423" s="412" t="str">
        <f t="shared" si="622"/>
        <v/>
      </c>
      <c r="DB423" s="412" t="str">
        <f t="shared" si="623"/>
        <v/>
      </c>
      <c r="DC423" s="412" t="str">
        <f t="shared" si="624"/>
        <v/>
      </c>
      <c r="DD423" s="412" t="str">
        <f t="shared" si="625"/>
        <v/>
      </c>
      <c r="DE423" s="412"/>
      <c r="DG423" s="412" t="str">
        <f t="shared" si="626"/>
        <v/>
      </c>
      <c r="DH423" s="412" t="str">
        <f t="shared" si="627"/>
        <v/>
      </c>
      <c r="DI423" s="412">
        <f t="shared" si="628"/>
        <v>0</v>
      </c>
      <c r="DJ423" s="412" t="str">
        <f t="shared" si="629"/>
        <v/>
      </c>
      <c r="DK423" s="412" t="str">
        <f t="shared" si="630"/>
        <v/>
      </c>
      <c r="DL423" s="412" t="str">
        <f t="shared" si="631"/>
        <v/>
      </c>
      <c r="DM423" s="412" t="str">
        <f t="shared" si="632"/>
        <v/>
      </c>
      <c r="DN423" s="412" t="str">
        <f t="shared" si="633"/>
        <v/>
      </c>
      <c r="DO423" s="412" t="str">
        <f t="shared" si="634"/>
        <v/>
      </c>
      <c r="DR423" s="494"/>
      <c r="DS423" s="393">
        <f t="shared" si="637"/>
        <v>0</v>
      </c>
      <c r="DT423" s="393">
        <f t="shared" si="635"/>
        <v>0</v>
      </c>
      <c r="DU423" s="411">
        <f t="shared" si="636"/>
        <v>0</v>
      </c>
      <c r="DX423" s="494" t="e">
        <f>IF(BG423&lt;270000,○,"")</f>
        <v>#NAME?</v>
      </c>
    </row>
    <row r="424" spans="1:128" s="411" customFormat="1" ht="18" hidden="1" customHeight="1" thickBot="1">
      <c r="A424" s="145" t="str">
        <f t="shared" si="560"/>
        <v/>
      </c>
      <c r="B424" s="158"/>
      <c r="C424" s="31" t="str">
        <f>IF(B424="","",VLOOKUP(B424,学連登録!$C$2:$G$3000,2,FALSE))</f>
        <v/>
      </c>
      <c r="D424" s="32" t="str">
        <f>IF(B424="","",VLOOKUP(B424,学連登録!$C$2:$G$3000,3,FALSE))</f>
        <v/>
      </c>
      <c r="E424" s="33" t="str">
        <f>IF(B424="","",VLOOKUP(B424,学連登録!$C$2:$G$3000,4,FALSE))</f>
        <v/>
      </c>
      <c r="F424" s="383" t="str">
        <f>IF(B424="","",VLOOKUP(B424,学連登録!$C$2:$I$3000,7,FALSE))</f>
        <v/>
      </c>
      <c r="G424" s="159"/>
      <c r="H424" s="853"/>
      <c r="I424" s="854"/>
      <c r="J424" s="160"/>
      <c r="K424" s="825"/>
      <c r="L424" s="826"/>
      <c r="M424" s="160"/>
      <c r="N424" s="819"/>
      <c r="O424" s="820"/>
      <c r="P424" s="159"/>
      <c r="Q424" s="825"/>
      <c r="R424" s="826"/>
      <c r="S424" s="159"/>
      <c r="T424" s="825"/>
      <c r="U424" s="826"/>
      <c r="V424" s="103" t="str">
        <f>IF(B424="","",VLOOKUP(B424,学連登録!$C$2:$H$3000,6,FALSE))</f>
        <v/>
      </c>
      <c r="W424" s="377"/>
      <c r="X424" s="157"/>
      <c r="Y424" s="118" t="str">
        <f t="shared" si="638"/>
        <v/>
      </c>
      <c r="Z424" s="97" t="str">
        <f>IF(G424="","",VLOOKUP(G424,種目名!$O$5:$T$104,3,0))</f>
        <v/>
      </c>
      <c r="AA424" s="99" t="str">
        <f>IF(J424="","",VLOOKUP(J424,種目名!$O$5:$T$104,3,0))</f>
        <v/>
      </c>
      <c r="AB424" s="119" t="str">
        <f>IF(M424="","",VLOOKUP(M424,種目名!$O$5:$T$104,3,0))</f>
        <v/>
      </c>
      <c r="AC424" s="119" t="str">
        <f>IF(P424="","",VLOOKUP(AF424,種目名!$O$5:$T$104,3,0))</f>
        <v/>
      </c>
      <c r="AD424" s="120" t="str">
        <f>IF(S424="","",VLOOKUP(AI424,種目名!$O$5:$T$104,3,0))</f>
        <v/>
      </c>
      <c r="AE424" s="117">
        <f t="shared" si="639"/>
        <v>0</v>
      </c>
      <c r="AF424" s="157" t="str">
        <f t="shared" si="640"/>
        <v/>
      </c>
      <c r="AG424" s="157" t="str">
        <f t="shared" si="641"/>
        <v/>
      </c>
      <c r="AH424" s="117">
        <f t="shared" si="642"/>
        <v>0</v>
      </c>
      <c r="AI424" s="157" t="str">
        <f t="shared" si="643"/>
        <v/>
      </c>
      <c r="AJ424" s="157" t="str">
        <f t="shared" si="644"/>
        <v/>
      </c>
      <c r="AK424" s="390"/>
      <c r="AL424" s="171">
        <f t="shared" si="561"/>
        <v>0</v>
      </c>
      <c r="AM424" s="399">
        <f t="shared" si="562"/>
        <v>0</v>
      </c>
      <c r="AN424" s="399">
        <f>COUNTIF($B$12:B424,B424)</f>
        <v>0</v>
      </c>
      <c r="AO424" s="399"/>
      <c r="AP424" s="399" t="str">
        <f t="shared" si="563"/>
        <v/>
      </c>
      <c r="AQ424" s="399" t="str">
        <f t="shared" si="564"/>
        <v/>
      </c>
      <c r="AR424" s="399" t="str">
        <f t="shared" si="565"/>
        <v/>
      </c>
      <c r="AS424" s="399" t="str">
        <f t="shared" si="566"/>
        <v/>
      </c>
      <c r="AT424" s="399">
        <f t="shared" si="567"/>
        <v>0</v>
      </c>
      <c r="AU424" s="399" t="str">
        <f t="shared" si="568"/>
        <v/>
      </c>
      <c r="AV424" s="399" t="str">
        <f t="shared" si="569"/>
        <v/>
      </c>
      <c r="AW424" s="399" t="str">
        <f t="shared" si="570"/>
        <v/>
      </c>
      <c r="AX424" s="399" t="str">
        <f t="shared" si="571"/>
        <v/>
      </c>
      <c r="AY424" s="399" t="str">
        <f t="shared" si="572"/>
        <v/>
      </c>
      <c r="AZ424" s="399" t="str">
        <f t="shared" si="573"/>
        <v/>
      </c>
      <c r="BA424" s="399" t="str">
        <f t="shared" si="574"/>
        <v/>
      </c>
      <c r="BB424" s="399" t="str">
        <f t="shared" si="575"/>
        <v/>
      </c>
      <c r="BC424" s="399" t="str">
        <f t="shared" si="576"/>
        <v/>
      </c>
      <c r="BD424" s="403" t="str">
        <f t="shared" si="577"/>
        <v/>
      </c>
      <c r="BE424" s="393">
        <f t="shared" si="578"/>
        <v>0</v>
      </c>
      <c r="BF424" s="157"/>
      <c r="BG424" s="399">
        <f t="shared" si="579"/>
        <v>0</v>
      </c>
      <c r="BH424" s="399">
        <f t="shared" si="580"/>
        <v>0</v>
      </c>
      <c r="BI424" s="412">
        <f t="shared" si="581"/>
        <v>0</v>
      </c>
      <c r="BJ424" s="413">
        <f t="shared" si="557"/>
        <v>0</v>
      </c>
      <c r="BK424" s="398" t="str">
        <f t="shared" si="558"/>
        <v>0</v>
      </c>
      <c r="BL424" s="398" t="str">
        <f t="shared" si="559"/>
        <v>0</v>
      </c>
      <c r="BM424" s="412">
        <f t="shared" si="582"/>
        <v>0</v>
      </c>
      <c r="BN424" s="412" t="str">
        <f t="shared" si="583"/>
        <v>0m0</v>
      </c>
      <c r="BO424" s="399">
        <f t="shared" si="584"/>
        <v>0</v>
      </c>
      <c r="BP424" s="399">
        <f t="shared" si="585"/>
        <v>0</v>
      </c>
      <c r="BQ424" s="412">
        <f t="shared" si="586"/>
        <v>0</v>
      </c>
      <c r="BR424" s="413">
        <f t="shared" si="587"/>
        <v>0</v>
      </c>
      <c r="BS424" s="398" t="str">
        <f t="shared" si="588"/>
        <v>0</v>
      </c>
      <c r="BT424" s="398" t="str">
        <f t="shared" si="589"/>
        <v>0</v>
      </c>
      <c r="BU424" s="412">
        <f t="shared" si="590"/>
        <v>0</v>
      </c>
      <c r="BV424" s="412" t="str">
        <f t="shared" si="591"/>
        <v>0m0</v>
      </c>
      <c r="BW424" s="399">
        <f t="shared" si="592"/>
        <v>0</v>
      </c>
      <c r="BX424" s="399">
        <f t="shared" si="593"/>
        <v>0</v>
      </c>
      <c r="BY424" s="412">
        <f t="shared" si="594"/>
        <v>0</v>
      </c>
      <c r="BZ424" s="413">
        <f t="shared" si="595"/>
        <v>0</v>
      </c>
      <c r="CA424" s="398" t="str">
        <f t="shared" si="596"/>
        <v>0</v>
      </c>
      <c r="CB424" s="398" t="str">
        <f t="shared" si="597"/>
        <v>0</v>
      </c>
      <c r="CC424" s="412">
        <f t="shared" si="598"/>
        <v>0</v>
      </c>
      <c r="CD424" s="412" t="str">
        <f t="shared" si="599"/>
        <v>0m0</v>
      </c>
      <c r="CE424" s="399">
        <f t="shared" si="600"/>
        <v>0</v>
      </c>
      <c r="CF424" s="399">
        <f t="shared" si="601"/>
        <v>0</v>
      </c>
      <c r="CG424" s="412">
        <f t="shared" si="602"/>
        <v>0</v>
      </c>
      <c r="CH424" s="413">
        <f t="shared" si="603"/>
        <v>0</v>
      </c>
      <c r="CI424" s="398" t="str">
        <f t="shared" si="604"/>
        <v>0</v>
      </c>
      <c r="CJ424" s="398" t="str">
        <f t="shared" si="605"/>
        <v>0</v>
      </c>
      <c r="CK424" s="412">
        <f t="shared" si="606"/>
        <v>0</v>
      </c>
      <c r="CL424" s="412" t="str">
        <f t="shared" si="607"/>
        <v>0m0</v>
      </c>
      <c r="CM424" s="399">
        <f t="shared" si="608"/>
        <v>0</v>
      </c>
      <c r="CN424" s="399">
        <f t="shared" si="609"/>
        <v>0</v>
      </c>
      <c r="CO424" s="412">
        <f t="shared" si="610"/>
        <v>0</v>
      </c>
      <c r="CP424" s="413">
        <f t="shared" si="611"/>
        <v>0</v>
      </c>
      <c r="CQ424" s="398" t="str">
        <f t="shared" si="612"/>
        <v>0</v>
      </c>
      <c r="CR424" s="398" t="str">
        <f t="shared" si="613"/>
        <v>0</v>
      </c>
      <c r="CS424" s="412">
        <f t="shared" si="614"/>
        <v>0</v>
      </c>
      <c r="CT424" s="412" t="str">
        <f t="shared" si="615"/>
        <v>0m0</v>
      </c>
      <c r="CU424" s="412">
        <f t="shared" si="616"/>
        <v>0</v>
      </c>
      <c r="CV424" s="412">
        <f t="shared" si="617"/>
        <v>0</v>
      </c>
      <c r="CW424" s="412">
        <f t="shared" si="618"/>
        <v>0</v>
      </c>
      <c r="CX424" s="412">
        <f t="shared" si="619"/>
        <v>0</v>
      </c>
      <c r="CY424" s="412">
        <f t="shared" si="620"/>
        <v>0</v>
      </c>
      <c r="CZ424" s="412" t="str">
        <f t="shared" si="621"/>
        <v/>
      </c>
      <c r="DA424" s="412" t="str">
        <f t="shared" si="622"/>
        <v/>
      </c>
      <c r="DB424" s="412" t="str">
        <f t="shared" si="623"/>
        <v/>
      </c>
      <c r="DC424" s="412" t="str">
        <f t="shared" si="624"/>
        <v/>
      </c>
      <c r="DD424" s="412" t="str">
        <f t="shared" si="625"/>
        <v/>
      </c>
      <c r="DE424" s="412"/>
      <c r="DG424" s="412" t="str">
        <f t="shared" si="626"/>
        <v/>
      </c>
      <c r="DH424" s="412" t="str">
        <f t="shared" si="627"/>
        <v/>
      </c>
      <c r="DI424" s="412">
        <f t="shared" si="628"/>
        <v>0</v>
      </c>
      <c r="DJ424" s="412" t="str">
        <f t="shared" si="629"/>
        <v/>
      </c>
      <c r="DK424" s="412" t="str">
        <f t="shared" si="630"/>
        <v/>
      </c>
      <c r="DL424" s="412" t="str">
        <f t="shared" si="631"/>
        <v/>
      </c>
      <c r="DM424" s="412" t="str">
        <f t="shared" si="632"/>
        <v/>
      </c>
      <c r="DN424" s="412" t="str">
        <f t="shared" si="633"/>
        <v/>
      </c>
      <c r="DO424" s="412" t="str">
        <f t="shared" si="634"/>
        <v/>
      </c>
      <c r="DR424" s="494"/>
      <c r="DS424" s="393">
        <f t="shared" si="637"/>
        <v>0</v>
      </c>
      <c r="DT424" s="393">
        <f t="shared" si="635"/>
        <v>0</v>
      </c>
      <c r="DU424" s="411">
        <f t="shared" si="636"/>
        <v>0</v>
      </c>
      <c r="DX424" s="494" t="e">
        <f>IF(BG424&lt;270000,○,"")</f>
        <v>#NAME?</v>
      </c>
    </row>
    <row r="425" spans="1:128" s="411" customFormat="1" ht="18" hidden="1" customHeight="1" thickBot="1">
      <c r="A425" s="145" t="str">
        <f t="shared" si="560"/>
        <v/>
      </c>
      <c r="B425" s="158"/>
      <c r="C425" s="31" t="str">
        <f>IF(B425="","",VLOOKUP(B425,学連登録!$C$2:$G$3000,2,FALSE))</f>
        <v/>
      </c>
      <c r="D425" s="32" t="str">
        <f>IF(B425="","",VLOOKUP(B425,学連登録!$C$2:$G$3000,3,FALSE))</f>
        <v/>
      </c>
      <c r="E425" s="33" t="str">
        <f>IF(B425="","",VLOOKUP(B425,学連登録!$C$2:$G$3000,4,FALSE))</f>
        <v/>
      </c>
      <c r="F425" s="383" t="str">
        <f>IF(B425="","",VLOOKUP(B425,学連登録!$C$2:$I$3000,7,FALSE))</f>
        <v/>
      </c>
      <c r="G425" s="159"/>
      <c r="H425" s="853"/>
      <c r="I425" s="854"/>
      <c r="J425" s="160"/>
      <c r="K425" s="825"/>
      <c r="L425" s="826"/>
      <c r="M425" s="160"/>
      <c r="N425" s="819"/>
      <c r="O425" s="820"/>
      <c r="P425" s="159"/>
      <c r="Q425" s="825"/>
      <c r="R425" s="826"/>
      <c r="S425" s="159"/>
      <c r="T425" s="825"/>
      <c r="U425" s="826"/>
      <c r="V425" s="103" t="str">
        <f>IF(B425="","",VLOOKUP(B425,学連登録!$C$2:$H$3000,6,FALSE))</f>
        <v/>
      </c>
      <c r="W425" s="377"/>
      <c r="X425" s="157"/>
      <c r="Y425" s="118" t="str">
        <f t="shared" si="638"/>
        <v/>
      </c>
      <c r="Z425" s="97" t="str">
        <f>IF(G425="","",VLOOKUP(G425,種目名!$O$5:$T$104,3,0))</f>
        <v/>
      </c>
      <c r="AA425" s="99" t="str">
        <f>IF(J425="","",VLOOKUP(J425,種目名!$O$5:$T$104,3,0))</f>
        <v/>
      </c>
      <c r="AB425" s="119" t="str">
        <f>IF(M425="","",VLOOKUP(M425,種目名!$O$5:$T$104,3,0))</f>
        <v/>
      </c>
      <c r="AC425" s="119" t="str">
        <f>IF(P425="","",VLOOKUP(AF425,種目名!$O$5:$T$104,3,0))</f>
        <v/>
      </c>
      <c r="AD425" s="120" t="str">
        <f>IF(S425="","",VLOOKUP(AI425,種目名!$O$5:$T$104,3,0))</f>
        <v/>
      </c>
      <c r="AE425" s="117">
        <f t="shared" si="639"/>
        <v>0</v>
      </c>
      <c r="AF425" s="157" t="str">
        <f t="shared" si="640"/>
        <v/>
      </c>
      <c r="AG425" s="157" t="str">
        <f t="shared" si="641"/>
        <v/>
      </c>
      <c r="AH425" s="117">
        <f t="shared" si="642"/>
        <v>0</v>
      </c>
      <c r="AI425" s="157" t="str">
        <f t="shared" si="643"/>
        <v/>
      </c>
      <c r="AJ425" s="157" t="str">
        <f t="shared" si="644"/>
        <v/>
      </c>
      <c r="AK425" s="390"/>
      <c r="AL425" s="171">
        <f t="shared" si="561"/>
        <v>0</v>
      </c>
      <c r="AM425" s="399">
        <f t="shared" si="562"/>
        <v>0</v>
      </c>
      <c r="AN425" s="399">
        <f>COUNTIF($B$12:B425,B425)</f>
        <v>0</v>
      </c>
      <c r="AO425" s="399"/>
      <c r="AP425" s="399" t="str">
        <f t="shared" si="563"/>
        <v/>
      </c>
      <c r="AQ425" s="399" t="str">
        <f t="shared" si="564"/>
        <v/>
      </c>
      <c r="AR425" s="399" t="str">
        <f t="shared" si="565"/>
        <v/>
      </c>
      <c r="AS425" s="399" t="str">
        <f t="shared" si="566"/>
        <v/>
      </c>
      <c r="AT425" s="399">
        <f t="shared" si="567"/>
        <v>0</v>
      </c>
      <c r="AU425" s="399" t="str">
        <f t="shared" si="568"/>
        <v/>
      </c>
      <c r="AV425" s="399" t="str">
        <f t="shared" si="569"/>
        <v/>
      </c>
      <c r="AW425" s="399" t="str">
        <f t="shared" si="570"/>
        <v/>
      </c>
      <c r="AX425" s="399" t="str">
        <f t="shared" si="571"/>
        <v/>
      </c>
      <c r="AY425" s="399" t="str">
        <f t="shared" si="572"/>
        <v/>
      </c>
      <c r="AZ425" s="399" t="str">
        <f t="shared" si="573"/>
        <v/>
      </c>
      <c r="BA425" s="399" t="str">
        <f t="shared" si="574"/>
        <v/>
      </c>
      <c r="BB425" s="399" t="str">
        <f t="shared" si="575"/>
        <v/>
      </c>
      <c r="BC425" s="399" t="str">
        <f t="shared" si="576"/>
        <v/>
      </c>
      <c r="BD425" s="403" t="str">
        <f t="shared" si="577"/>
        <v/>
      </c>
      <c r="BE425" s="393">
        <f t="shared" si="578"/>
        <v>0</v>
      </c>
      <c r="BF425" s="157"/>
      <c r="BG425" s="399">
        <f t="shared" si="579"/>
        <v>0</v>
      </c>
      <c r="BH425" s="399">
        <f t="shared" si="580"/>
        <v>0</v>
      </c>
      <c r="BI425" s="412">
        <f t="shared" si="581"/>
        <v>0</v>
      </c>
      <c r="BJ425" s="413">
        <f t="shared" si="557"/>
        <v>0</v>
      </c>
      <c r="BK425" s="398" t="str">
        <f t="shared" si="558"/>
        <v>0</v>
      </c>
      <c r="BL425" s="398" t="str">
        <f t="shared" si="559"/>
        <v>0</v>
      </c>
      <c r="BM425" s="412">
        <f t="shared" si="582"/>
        <v>0</v>
      </c>
      <c r="BN425" s="412" t="str">
        <f t="shared" si="583"/>
        <v>0m0</v>
      </c>
      <c r="BO425" s="399">
        <f t="shared" si="584"/>
        <v>0</v>
      </c>
      <c r="BP425" s="399">
        <f t="shared" si="585"/>
        <v>0</v>
      </c>
      <c r="BQ425" s="412">
        <f t="shared" si="586"/>
        <v>0</v>
      </c>
      <c r="BR425" s="413">
        <f t="shared" si="587"/>
        <v>0</v>
      </c>
      <c r="BS425" s="398" t="str">
        <f t="shared" si="588"/>
        <v>0</v>
      </c>
      <c r="BT425" s="398" t="str">
        <f t="shared" si="589"/>
        <v>0</v>
      </c>
      <c r="BU425" s="412">
        <f t="shared" si="590"/>
        <v>0</v>
      </c>
      <c r="BV425" s="412" t="str">
        <f t="shared" si="591"/>
        <v>0m0</v>
      </c>
      <c r="BW425" s="399">
        <f t="shared" si="592"/>
        <v>0</v>
      </c>
      <c r="BX425" s="399">
        <f t="shared" si="593"/>
        <v>0</v>
      </c>
      <c r="BY425" s="412">
        <f t="shared" si="594"/>
        <v>0</v>
      </c>
      <c r="BZ425" s="413">
        <f t="shared" si="595"/>
        <v>0</v>
      </c>
      <c r="CA425" s="398" t="str">
        <f t="shared" si="596"/>
        <v>0</v>
      </c>
      <c r="CB425" s="398" t="str">
        <f t="shared" si="597"/>
        <v>0</v>
      </c>
      <c r="CC425" s="412">
        <f t="shared" si="598"/>
        <v>0</v>
      </c>
      <c r="CD425" s="412" t="str">
        <f t="shared" si="599"/>
        <v>0m0</v>
      </c>
      <c r="CE425" s="399">
        <f t="shared" si="600"/>
        <v>0</v>
      </c>
      <c r="CF425" s="399">
        <f t="shared" si="601"/>
        <v>0</v>
      </c>
      <c r="CG425" s="412">
        <f t="shared" si="602"/>
        <v>0</v>
      </c>
      <c r="CH425" s="413">
        <f t="shared" si="603"/>
        <v>0</v>
      </c>
      <c r="CI425" s="398" t="str">
        <f t="shared" si="604"/>
        <v>0</v>
      </c>
      <c r="CJ425" s="398" t="str">
        <f t="shared" si="605"/>
        <v>0</v>
      </c>
      <c r="CK425" s="412">
        <f t="shared" si="606"/>
        <v>0</v>
      </c>
      <c r="CL425" s="412" t="str">
        <f t="shared" si="607"/>
        <v>0m0</v>
      </c>
      <c r="CM425" s="399">
        <f t="shared" si="608"/>
        <v>0</v>
      </c>
      <c r="CN425" s="399">
        <f t="shared" si="609"/>
        <v>0</v>
      </c>
      <c r="CO425" s="412">
        <f t="shared" si="610"/>
        <v>0</v>
      </c>
      <c r="CP425" s="413">
        <f t="shared" si="611"/>
        <v>0</v>
      </c>
      <c r="CQ425" s="398" t="str">
        <f t="shared" si="612"/>
        <v>0</v>
      </c>
      <c r="CR425" s="398" t="str">
        <f t="shared" si="613"/>
        <v>0</v>
      </c>
      <c r="CS425" s="412">
        <f t="shared" si="614"/>
        <v>0</v>
      </c>
      <c r="CT425" s="412" t="str">
        <f t="shared" si="615"/>
        <v>0m0</v>
      </c>
      <c r="CU425" s="412">
        <f t="shared" si="616"/>
        <v>0</v>
      </c>
      <c r="CV425" s="412">
        <f t="shared" si="617"/>
        <v>0</v>
      </c>
      <c r="CW425" s="412">
        <f t="shared" si="618"/>
        <v>0</v>
      </c>
      <c r="CX425" s="412">
        <f t="shared" si="619"/>
        <v>0</v>
      </c>
      <c r="CY425" s="412">
        <f t="shared" si="620"/>
        <v>0</v>
      </c>
      <c r="CZ425" s="412" t="str">
        <f t="shared" si="621"/>
        <v/>
      </c>
      <c r="DA425" s="412" t="str">
        <f t="shared" si="622"/>
        <v/>
      </c>
      <c r="DB425" s="412" t="str">
        <f t="shared" si="623"/>
        <v/>
      </c>
      <c r="DC425" s="412" t="str">
        <f t="shared" si="624"/>
        <v/>
      </c>
      <c r="DD425" s="412" t="str">
        <f t="shared" si="625"/>
        <v/>
      </c>
      <c r="DE425" s="412"/>
      <c r="DG425" s="412" t="str">
        <f t="shared" si="626"/>
        <v/>
      </c>
      <c r="DH425" s="412" t="str">
        <f t="shared" si="627"/>
        <v/>
      </c>
      <c r="DI425" s="412">
        <f t="shared" si="628"/>
        <v>0</v>
      </c>
      <c r="DJ425" s="412" t="str">
        <f t="shared" si="629"/>
        <v/>
      </c>
      <c r="DK425" s="412" t="str">
        <f t="shared" si="630"/>
        <v/>
      </c>
      <c r="DL425" s="412" t="str">
        <f t="shared" si="631"/>
        <v/>
      </c>
      <c r="DM425" s="412" t="str">
        <f t="shared" si="632"/>
        <v/>
      </c>
      <c r="DN425" s="412" t="str">
        <f t="shared" si="633"/>
        <v/>
      </c>
      <c r="DO425" s="412" t="str">
        <f t="shared" si="634"/>
        <v/>
      </c>
      <c r="DR425" s="494"/>
      <c r="DS425" s="393">
        <f t="shared" si="637"/>
        <v>0</v>
      </c>
      <c r="DT425" s="393">
        <f t="shared" si="635"/>
        <v>0</v>
      </c>
      <c r="DU425" s="411">
        <f t="shared" si="636"/>
        <v>0</v>
      </c>
      <c r="DX425" s="494" t="e">
        <f>IF(BG425&lt;270000,○,"")</f>
        <v>#NAME?</v>
      </c>
    </row>
    <row r="426" spans="1:128" s="411" customFormat="1" ht="18" hidden="1" customHeight="1" thickBot="1">
      <c r="A426" s="145" t="str">
        <f t="shared" si="560"/>
        <v/>
      </c>
      <c r="B426" s="158"/>
      <c r="C426" s="31" t="str">
        <f>IF(B426="","",VLOOKUP(B426,学連登録!$C$2:$G$3000,2,FALSE))</f>
        <v/>
      </c>
      <c r="D426" s="32" t="str">
        <f>IF(B426="","",VLOOKUP(B426,学連登録!$C$2:$G$3000,3,FALSE))</f>
        <v/>
      </c>
      <c r="E426" s="33" t="str">
        <f>IF(B426="","",VLOOKUP(B426,学連登録!$C$2:$G$3000,4,FALSE))</f>
        <v/>
      </c>
      <c r="F426" s="383" t="str">
        <f>IF(B426="","",VLOOKUP(B426,学連登録!$C$2:$I$3000,7,FALSE))</f>
        <v/>
      </c>
      <c r="G426" s="159"/>
      <c r="H426" s="853"/>
      <c r="I426" s="854"/>
      <c r="J426" s="160"/>
      <c r="K426" s="825"/>
      <c r="L426" s="826"/>
      <c r="M426" s="160"/>
      <c r="N426" s="819"/>
      <c r="O426" s="820"/>
      <c r="P426" s="159"/>
      <c r="Q426" s="825"/>
      <c r="R426" s="826"/>
      <c r="S426" s="159"/>
      <c r="T426" s="825"/>
      <c r="U426" s="826"/>
      <c r="V426" s="103" t="str">
        <f>IF(B426="","",VLOOKUP(B426,学連登録!$C$2:$H$3000,6,FALSE))</f>
        <v/>
      </c>
      <c r="W426" s="377"/>
      <c r="X426" s="157"/>
      <c r="Y426" s="118" t="str">
        <f t="shared" si="638"/>
        <v/>
      </c>
      <c r="Z426" s="97" t="str">
        <f>IF(G426="","",VLOOKUP(G426,種目名!$O$5:$T$104,3,0))</f>
        <v/>
      </c>
      <c r="AA426" s="99" t="str">
        <f>IF(J426="","",VLOOKUP(J426,種目名!$O$5:$T$104,3,0))</f>
        <v/>
      </c>
      <c r="AB426" s="119" t="str">
        <f>IF(M426="","",VLOOKUP(M426,種目名!$O$5:$T$104,3,0))</f>
        <v/>
      </c>
      <c r="AC426" s="119" t="str">
        <f>IF(P426="","",VLOOKUP(AF426,種目名!$O$5:$T$104,3,0))</f>
        <v/>
      </c>
      <c r="AD426" s="120" t="str">
        <f>IF(S426="","",VLOOKUP(AI426,種目名!$O$5:$T$104,3,0))</f>
        <v/>
      </c>
      <c r="AE426" s="117">
        <f t="shared" si="639"/>
        <v>0</v>
      </c>
      <c r="AF426" s="157" t="str">
        <f t="shared" si="640"/>
        <v/>
      </c>
      <c r="AG426" s="157" t="str">
        <f t="shared" si="641"/>
        <v/>
      </c>
      <c r="AH426" s="117">
        <f t="shared" si="642"/>
        <v>0</v>
      </c>
      <c r="AI426" s="157" t="str">
        <f t="shared" si="643"/>
        <v/>
      </c>
      <c r="AJ426" s="157" t="str">
        <f t="shared" si="644"/>
        <v/>
      </c>
      <c r="AK426" s="390"/>
      <c r="AL426" s="171">
        <f t="shared" si="561"/>
        <v>0</v>
      </c>
      <c r="AM426" s="399">
        <f t="shared" si="562"/>
        <v>0</v>
      </c>
      <c r="AN426" s="399">
        <f>COUNTIF($B$12:B426,B426)</f>
        <v>0</v>
      </c>
      <c r="AO426" s="399"/>
      <c r="AP426" s="399" t="str">
        <f t="shared" si="563"/>
        <v/>
      </c>
      <c r="AQ426" s="399" t="str">
        <f t="shared" si="564"/>
        <v/>
      </c>
      <c r="AR426" s="399" t="str">
        <f t="shared" si="565"/>
        <v/>
      </c>
      <c r="AS426" s="399" t="str">
        <f t="shared" si="566"/>
        <v/>
      </c>
      <c r="AT426" s="399">
        <f t="shared" si="567"/>
        <v>0</v>
      </c>
      <c r="AU426" s="399" t="str">
        <f t="shared" si="568"/>
        <v/>
      </c>
      <c r="AV426" s="399" t="str">
        <f t="shared" si="569"/>
        <v/>
      </c>
      <c r="AW426" s="399" t="str">
        <f t="shared" si="570"/>
        <v/>
      </c>
      <c r="AX426" s="399" t="str">
        <f t="shared" si="571"/>
        <v/>
      </c>
      <c r="AY426" s="399" t="str">
        <f t="shared" si="572"/>
        <v/>
      </c>
      <c r="AZ426" s="399" t="str">
        <f t="shared" si="573"/>
        <v/>
      </c>
      <c r="BA426" s="399" t="str">
        <f t="shared" si="574"/>
        <v/>
      </c>
      <c r="BB426" s="399" t="str">
        <f t="shared" si="575"/>
        <v/>
      </c>
      <c r="BC426" s="399" t="str">
        <f t="shared" si="576"/>
        <v/>
      </c>
      <c r="BD426" s="403" t="str">
        <f t="shared" si="577"/>
        <v/>
      </c>
      <c r="BE426" s="393">
        <f t="shared" si="578"/>
        <v>0</v>
      </c>
      <c r="BF426" s="157"/>
      <c r="BG426" s="399">
        <f t="shared" si="579"/>
        <v>0</v>
      </c>
      <c r="BH426" s="399">
        <f t="shared" si="580"/>
        <v>0</v>
      </c>
      <c r="BI426" s="412">
        <f t="shared" si="581"/>
        <v>0</v>
      </c>
      <c r="BJ426" s="413">
        <f t="shared" si="557"/>
        <v>0</v>
      </c>
      <c r="BK426" s="398" t="str">
        <f t="shared" si="558"/>
        <v>0</v>
      </c>
      <c r="BL426" s="398" t="str">
        <f t="shared" si="559"/>
        <v>0</v>
      </c>
      <c r="BM426" s="412">
        <f t="shared" si="582"/>
        <v>0</v>
      </c>
      <c r="BN426" s="412" t="str">
        <f t="shared" si="583"/>
        <v>0m0</v>
      </c>
      <c r="BO426" s="399">
        <f t="shared" si="584"/>
        <v>0</v>
      </c>
      <c r="BP426" s="399">
        <f t="shared" si="585"/>
        <v>0</v>
      </c>
      <c r="BQ426" s="412">
        <f t="shared" si="586"/>
        <v>0</v>
      </c>
      <c r="BR426" s="413">
        <f t="shared" si="587"/>
        <v>0</v>
      </c>
      <c r="BS426" s="398" t="str">
        <f t="shared" si="588"/>
        <v>0</v>
      </c>
      <c r="BT426" s="398" t="str">
        <f t="shared" si="589"/>
        <v>0</v>
      </c>
      <c r="BU426" s="412">
        <f t="shared" si="590"/>
        <v>0</v>
      </c>
      <c r="BV426" s="412" t="str">
        <f t="shared" si="591"/>
        <v>0m0</v>
      </c>
      <c r="BW426" s="399">
        <f t="shared" si="592"/>
        <v>0</v>
      </c>
      <c r="BX426" s="399">
        <f t="shared" si="593"/>
        <v>0</v>
      </c>
      <c r="BY426" s="412">
        <f t="shared" si="594"/>
        <v>0</v>
      </c>
      <c r="BZ426" s="413">
        <f t="shared" si="595"/>
        <v>0</v>
      </c>
      <c r="CA426" s="398" t="str">
        <f t="shared" si="596"/>
        <v>0</v>
      </c>
      <c r="CB426" s="398" t="str">
        <f t="shared" si="597"/>
        <v>0</v>
      </c>
      <c r="CC426" s="412">
        <f t="shared" si="598"/>
        <v>0</v>
      </c>
      <c r="CD426" s="412" t="str">
        <f t="shared" si="599"/>
        <v>0m0</v>
      </c>
      <c r="CE426" s="399">
        <f t="shared" si="600"/>
        <v>0</v>
      </c>
      <c r="CF426" s="399">
        <f t="shared" si="601"/>
        <v>0</v>
      </c>
      <c r="CG426" s="412">
        <f t="shared" si="602"/>
        <v>0</v>
      </c>
      <c r="CH426" s="413">
        <f t="shared" si="603"/>
        <v>0</v>
      </c>
      <c r="CI426" s="398" t="str">
        <f t="shared" si="604"/>
        <v>0</v>
      </c>
      <c r="CJ426" s="398" t="str">
        <f t="shared" si="605"/>
        <v>0</v>
      </c>
      <c r="CK426" s="412">
        <f t="shared" si="606"/>
        <v>0</v>
      </c>
      <c r="CL426" s="412" t="str">
        <f t="shared" si="607"/>
        <v>0m0</v>
      </c>
      <c r="CM426" s="399">
        <f t="shared" si="608"/>
        <v>0</v>
      </c>
      <c r="CN426" s="399">
        <f t="shared" si="609"/>
        <v>0</v>
      </c>
      <c r="CO426" s="412">
        <f t="shared" si="610"/>
        <v>0</v>
      </c>
      <c r="CP426" s="413">
        <f t="shared" si="611"/>
        <v>0</v>
      </c>
      <c r="CQ426" s="398" t="str">
        <f t="shared" si="612"/>
        <v>0</v>
      </c>
      <c r="CR426" s="398" t="str">
        <f t="shared" si="613"/>
        <v>0</v>
      </c>
      <c r="CS426" s="412">
        <f t="shared" si="614"/>
        <v>0</v>
      </c>
      <c r="CT426" s="412" t="str">
        <f t="shared" si="615"/>
        <v>0m0</v>
      </c>
      <c r="CU426" s="412">
        <f t="shared" si="616"/>
        <v>0</v>
      </c>
      <c r="CV426" s="412">
        <f t="shared" si="617"/>
        <v>0</v>
      </c>
      <c r="CW426" s="412">
        <f t="shared" si="618"/>
        <v>0</v>
      </c>
      <c r="CX426" s="412">
        <f t="shared" si="619"/>
        <v>0</v>
      </c>
      <c r="CY426" s="412">
        <f t="shared" si="620"/>
        <v>0</v>
      </c>
      <c r="CZ426" s="412" t="str">
        <f t="shared" si="621"/>
        <v/>
      </c>
      <c r="DA426" s="412" t="str">
        <f t="shared" si="622"/>
        <v/>
      </c>
      <c r="DB426" s="412" t="str">
        <f t="shared" si="623"/>
        <v/>
      </c>
      <c r="DC426" s="412" t="str">
        <f t="shared" si="624"/>
        <v/>
      </c>
      <c r="DD426" s="412" t="str">
        <f t="shared" si="625"/>
        <v/>
      </c>
      <c r="DE426" s="412"/>
      <c r="DG426" s="412" t="str">
        <f t="shared" si="626"/>
        <v/>
      </c>
      <c r="DH426" s="412" t="str">
        <f t="shared" si="627"/>
        <v/>
      </c>
      <c r="DI426" s="412">
        <f t="shared" si="628"/>
        <v>0</v>
      </c>
      <c r="DJ426" s="412" t="str">
        <f t="shared" si="629"/>
        <v/>
      </c>
      <c r="DK426" s="412" t="str">
        <f t="shared" si="630"/>
        <v/>
      </c>
      <c r="DL426" s="412" t="str">
        <f t="shared" si="631"/>
        <v/>
      </c>
      <c r="DM426" s="412" t="str">
        <f t="shared" si="632"/>
        <v/>
      </c>
      <c r="DN426" s="412" t="str">
        <f t="shared" si="633"/>
        <v/>
      </c>
      <c r="DO426" s="412" t="str">
        <f t="shared" si="634"/>
        <v/>
      </c>
      <c r="DR426" s="494"/>
      <c r="DS426" s="393">
        <f t="shared" si="637"/>
        <v>0</v>
      </c>
      <c r="DT426" s="393">
        <f t="shared" si="635"/>
        <v>0</v>
      </c>
      <c r="DU426" s="411">
        <f t="shared" si="636"/>
        <v>0</v>
      </c>
      <c r="DX426" s="494" t="e">
        <f>IF(BG426&lt;270000,○,"")</f>
        <v>#NAME?</v>
      </c>
    </row>
    <row r="427" spans="1:128" s="411" customFormat="1" ht="18" hidden="1" customHeight="1" thickBot="1">
      <c r="A427" s="145" t="str">
        <f t="shared" si="560"/>
        <v/>
      </c>
      <c r="B427" s="158"/>
      <c r="C427" s="31" t="str">
        <f>IF(B427="","",VLOOKUP(B427,学連登録!$C$2:$G$3000,2,FALSE))</f>
        <v/>
      </c>
      <c r="D427" s="32" t="str">
        <f>IF(B427="","",VLOOKUP(B427,学連登録!$C$2:$G$3000,3,FALSE))</f>
        <v/>
      </c>
      <c r="E427" s="33" t="str">
        <f>IF(B427="","",VLOOKUP(B427,学連登録!$C$2:$G$3000,4,FALSE))</f>
        <v/>
      </c>
      <c r="F427" s="383" t="str">
        <f>IF(B427="","",VLOOKUP(B427,学連登録!$C$2:$I$3000,7,FALSE))</f>
        <v/>
      </c>
      <c r="G427" s="159"/>
      <c r="H427" s="853"/>
      <c r="I427" s="854"/>
      <c r="J427" s="160"/>
      <c r="K427" s="825"/>
      <c r="L427" s="826"/>
      <c r="M427" s="160"/>
      <c r="N427" s="819"/>
      <c r="O427" s="820"/>
      <c r="P427" s="159"/>
      <c r="Q427" s="825"/>
      <c r="R427" s="826"/>
      <c r="S427" s="159"/>
      <c r="T427" s="825"/>
      <c r="U427" s="826"/>
      <c r="V427" s="103" t="str">
        <f>IF(B427="","",VLOOKUP(B427,学連登録!$C$2:$H$3000,6,FALSE))</f>
        <v/>
      </c>
      <c r="W427" s="377"/>
      <c r="X427" s="157"/>
      <c r="Y427" s="118" t="str">
        <f t="shared" si="638"/>
        <v/>
      </c>
      <c r="Z427" s="97" t="str">
        <f>IF(G427="","",VLOOKUP(G427,種目名!$O$5:$T$104,3,0))</f>
        <v/>
      </c>
      <c r="AA427" s="99" t="str">
        <f>IF(J427="","",VLOOKUP(J427,種目名!$O$5:$T$104,3,0))</f>
        <v/>
      </c>
      <c r="AB427" s="119" t="str">
        <f>IF(M427="","",VLOOKUP(M427,種目名!$O$5:$T$104,3,0))</f>
        <v/>
      </c>
      <c r="AC427" s="119" t="str">
        <f>IF(P427="","",VLOOKUP(AF427,種目名!$O$5:$T$104,3,0))</f>
        <v/>
      </c>
      <c r="AD427" s="120" t="str">
        <f>IF(S427="","",VLOOKUP(AI427,種目名!$O$5:$T$104,3,0))</f>
        <v/>
      </c>
      <c r="AE427" s="117">
        <f t="shared" si="639"/>
        <v>0</v>
      </c>
      <c r="AF427" s="157" t="str">
        <f t="shared" si="640"/>
        <v/>
      </c>
      <c r="AG427" s="157" t="str">
        <f t="shared" si="641"/>
        <v/>
      </c>
      <c r="AH427" s="117">
        <f t="shared" si="642"/>
        <v>0</v>
      </c>
      <c r="AI427" s="157" t="str">
        <f t="shared" si="643"/>
        <v/>
      </c>
      <c r="AJ427" s="157" t="str">
        <f t="shared" si="644"/>
        <v/>
      </c>
      <c r="AK427" s="390"/>
      <c r="AL427" s="171">
        <f t="shared" si="561"/>
        <v>0</v>
      </c>
      <c r="AM427" s="399">
        <f t="shared" si="562"/>
        <v>0</v>
      </c>
      <c r="AN427" s="399">
        <f>COUNTIF($B$12:B427,B427)</f>
        <v>0</v>
      </c>
      <c r="AO427" s="399"/>
      <c r="AP427" s="399" t="str">
        <f t="shared" si="563"/>
        <v/>
      </c>
      <c r="AQ427" s="399" t="str">
        <f t="shared" si="564"/>
        <v/>
      </c>
      <c r="AR427" s="399" t="str">
        <f t="shared" si="565"/>
        <v/>
      </c>
      <c r="AS427" s="399" t="str">
        <f t="shared" si="566"/>
        <v/>
      </c>
      <c r="AT427" s="399">
        <f t="shared" si="567"/>
        <v>0</v>
      </c>
      <c r="AU427" s="399" t="str">
        <f t="shared" si="568"/>
        <v/>
      </c>
      <c r="AV427" s="399" t="str">
        <f t="shared" si="569"/>
        <v/>
      </c>
      <c r="AW427" s="399" t="str">
        <f t="shared" si="570"/>
        <v/>
      </c>
      <c r="AX427" s="399" t="str">
        <f t="shared" si="571"/>
        <v/>
      </c>
      <c r="AY427" s="399" t="str">
        <f t="shared" si="572"/>
        <v/>
      </c>
      <c r="AZ427" s="399" t="str">
        <f t="shared" si="573"/>
        <v/>
      </c>
      <c r="BA427" s="399" t="str">
        <f t="shared" si="574"/>
        <v/>
      </c>
      <c r="BB427" s="399" t="str">
        <f t="shared" si="575"/>
        <v/>
      </c>
      <c r="BC427" s="399" t="str">
        <f t="shared" si="576"/>
        <v/>
      </c>
      <c r="BD427" s="403" t="str">
        <f t="shared" si="577"/>
        <v/>
      </c>
      <c r="BE427" s="393">
        <f t="shared" si="578"/>
        <v>0</v>
      </c>
      <c r="BF427" s="157"/>
      <c r="BG427" s="399">
        <f t="shared" si="579"/>
        <v>0</v>
      </c>
      <c r="BH427" s="399">
        <f t="shared" si="580"/>
        <v>0</v>
      </c>
      <c r="BI427" s="412">
        <f t="shared" si="581"/>
        <v>0</v>
      </c>
      <c r="BJ427" s="413">
        <f t="shared" si="557"/>
        <v>0</v>
      </c>
      <c r="BK427" s="398" t="str">
        <f t="shared" si="558"/>
        <v>0</v>
      </c>
      <c r="BL427" s="398" t="str">
        <f t="shared" si="559"/>
        <v>0</v>
      </c>
      <c r="BM427" s="412">
        <f t="shared" si="582"/>
        <v>0</v>
      </c>
      <c r="BN427" s="412" t="str">
        <f t="shared" si="583"/>
        <v>0m0</v>
      </c>
      <c r="BO427" s="399">
        <f t="shared" si="584"/>
        <v>0</v>
      </c>
      <c r="BP427" s="399">
        <f t="shared" si="585"/>
        <v>0</v>
      </c>
      <c r="BQ427" s="412">
        <f t="shared" si="586"/>
        <v>0</v>
      </c>
      <c r="BR427" s="413">
        <f t="shared" si="587"/>
        <v>0</v>
      </c>
      <c r="BS427" s="398" t="str">
        <f t="shared" si="588"/>
        <v>0</v>
      </c>
      <c r="BT427" s="398" t="str">
        <f t="shared" si="589"/>
        <v>0</v>
      </c>
      <c r="BU427" s="412">
        <f t="shared" si="590"/>
        <v>0</v>
      </c>
      <c r="BV427" s="412" t="str">
        <f t="shared" si="591"/>
        <v>0m0</v>
      </c>
      <c r="BW427" s="399">
        <f t="shared" si="592"/>
        <v>0</v>
      </c>
      <c r="BX427" s="399">
        <f t="shared" si="593"/>
        <v>0</v>
      </c>
      <c r="BY427" s="412">
        <f t="shared" si="594"/>
        <v>0</v>
      </c>
      <c r="BZ427" s="413">
        <f t="shared" si="595"/>
        <v>0</v>
      </c>
      <c r="CA427" s="398" t="str">
        <f t="shared" si="596"/>
        <v>0</v>
      </c>
      <c r="CB427" s="398" t="str">
        <f t="shared" si="597"/>
        <v>0</v>
      </c>
      <c r="CC427" s="412">
        <f t="shared" si="598"/>
        <v>0</v>
      </c>
      <c r="CD427" s="412" t="str">
        <f t="shared" si="599"/>
        <v>0m0</v>
      </c>
      <c r="CE427" s="399">
        <f t="shared" si="600"/>
        <v>0</v>
      </c>
      <c r="CF427" s="399">
        <f t="shared" si="601"/>
        <v>0</v>
      </c>
      <c r="CG427" s="412">
        <f t="shared" si="602"/>
        <v>0</v>
      </c>
      <c r="CH427" s="413">
        <f t="shared" si="603"/>
        <v>0</v>
      </c>
      <c r="CI427" s="398" t="str">
        <f t="shared" si="604"/>
        <v>0</v>
      </c>
      <c r="CJ427" s="398" t="str">
        <f t="shared" si="605"/>
        <v>0</v>
      </c>
      <c r="CK427" s="412">
        <f t="shared" si="606"/>
        <v>0</v>
      </c>
      <c r="CL427" s="412" t="str">
        <f t="shared" si="607"/>
        <v>0m0</v>
      </c>
      <c r="CM427" s="399">
        <f t="shared" si="608"/>
        <v>0</v>
      </c>
      <c r="CN427" s="399">
        <f t="shared" si="609"/>
        <v>0</v>
      </c>
      <c r="CO427" s="412">
        <f t="shared" si="610"/>
        <v>0</v>
      </c>
      <c r="CP427" s="413">
        <f t="shared" si="611"/>
        <v>0</v>
      </c>
      <c r="CQ427" s="398" t="str">
        <f t="shared" si="612"/>
        <v>0</v>
      </c>
      <c r="CR427" s="398" t="str">
        <f t="shared" si="613"/>
        <v>0</v>
      </c>
      <c r="CS427" s="412">
        <f t="shared" si="614"/>
        <v>0</v>
      </c>
      <c r="CT427" s="412" t="str">
        <f t="shared" si="615"/>
        <v>0m0</v>
      </c>
      <c r="CU427" s="412">
        <f t="shared" si="616"/>
        <v>0</v>
      </c>
      <c r="CV427" s="412">
        <f t="shared" si="617"/>
        <v>0</v>
      </c>
      <c r="CW427" s="412">
        <f t="shared" si="618"/>
        <v>0</v>
      </c>
      <c r="CX427" s="412">
        <f t="shared" si="619"/>
        <v>0</v>
      </c>
      <c r="CY427" s="412">
        <f t="shared" si="620"/>
        <v>0</v>
      </c>
      <c r="CZ427" s="412" t="str">
        <f t="shared" si="621"/>
        <v/>
      </c>
      <c r="DA427" s="412" t="str">
        <f t="shared" si="622"/>
        <v/>
      </c>
      <c r="DB427" s="412" t="str">
        <f t="shared" si="623"/>
        <v/>
      </c>
      <c r="DC427" s="412" t="str">
        <f t="shared" si="624"/>
        <v/>
      </c>
      <c r="DD427" s="412" t="str">
        <f t="shared" si="625"/>
        <v/>
      </c>
      <c r="DE427" s="412"/>
      <c r="DG427" s="412" t="str">
        <f t="shared" si="626"/>
        <v/>
      </c>
      <c r="DH427" s="412" t="str">
        <f t="shared" si="627"/>
        <v/>
      </c>
      <c r="DI427" s="412">
        <f t="shared" si="628"/>
        <v>0</v>
      </c>
      <c r="DJ427" s="412" t="str">
        <f t="shared" si="629"/>
        <v/>
      </c>
      <c r="DK427" s="412" t="str">
        <f t="shared" si="630"/>
        <v/>
      </c>
      <c r="DL427" s="412" t="str">
        <f t="shared" si="631"/>
        <v/>
      </c>
      <c r="DM427" s="412" t="str">
        <f t="shared" si="632"/>
        <v/>
      </c>
      <c r="DN427" s="412" t="str">
        <f t="shared" si="633"/>
        <v/>
      </c>
      <c r="DO427" s="412" t="str">
        <f t="shared" si="634"/>
        <v/>
      </c>
      <c r="DR427" s="494"/>
      <c r="DS427" s="393">
        <f t="shared" si="637"/>
        <v>0</v>
      </c>
      <c r="DT427" s="393">
        <f t="shared" si="635"/>
        <v>0</v>
      </c>
      <c r="DU427" s="411">
        <f t="shared" si="636"/>
        <v>0</v>
      </c>
      <c r="DX427" s="494" t="e">
        <f>IF(BG427&lt;270000,○,"")</f>
        <v>#NAME?</v>
      </c>
    </row>
    <row r="428" spans="1:128" s="411" customFormat="1" ht="18" hidden="1" customHeight="1" thickBot="1">
      <c r="A428" s="145" t="str">
        <f t="shared" si="560"/>
        <v/>
      </c>
      <c r="B428" s="158"/>
      <c r="C428" s="31" t="str">
        <f>IF(B428="","",VLOOKUP(B428,学連登録!$C$2:$G$3000,2,FALSE))</f>
        <v/>
      </c>
      <c r="D428" s="32" t="str">
        <f>IF(B428="","",VLOOKUP(B428,学連登録!$C$2:$G$3000,3,FALSE))</f>
        <v/>
      </c>
      <c r="E428" s="33" t="str">
        <f>IF(B428="","",VLOOKUP(B428,学連登録!$C$2:$G$3000,4,FALSE))</f>
        <v/>
      </c>
      <c r="F428" s="383" t="str">
        <f>IF(B428="","",VLOOKUP(B428,学連登録!$C$2:$I$3000,7,FALSE))</f>
        <v/>
      </c>
      <c r="G428" s="159"/>
      <c r="H428" s="853"/>
      <c r="I428" s="854"/>
      <c r="J428" s="160"/>
      <c r="K428" s="825"/>
      <c r="L428" s="826"/>
      <c r="M428" s="160"/>
      <c r="N428" s="819"/>
      <c r="O428" s="820"/>
      <c r="P428" s="159"/>
      <c r="Q428" s="825"/>
      <c r="R428" s="826"/>
      <c r="S428" s="159"/>
      <c r="T428" s="825"/>
      <c r="U428" s="826"/>
      <c r="V428" s="103" t="str">
        <f>IF(B428="","",VLOOKUP(B428,学連登録!$C$2:$H$3000,6,FALSE))</f>
        <v/>
      </c>
      <c r="W428" s="377"/>
      <c r="X428" s="157"/>
      <c r="Y428" s="118" t="str">
        <f t="shared" si="638"/>
        <v/>
      </c>
      <c r="Z428" s="97" t="str">
        <f>IF(G428="","",VLOOKUP(G428,種目名!$O$5:$T$104,3,0))</f>
        <v/>
      </c>
      <c r="AA428" s="99" t="str">
        <f>IF(J428="","",VLOOKUP(J428,種目名!$O$5:$T$104,3,0))</f>
        <v/>
      </c>
      <c r="AB428" s="119" t="str">
        <f>IF(M428="","",VLOOKUP(M428,種目名!$O$5:$T$104,3,0))</f>
        <v/>
      </c>
      <c r="AC428" s="119" t="str">
        <f>IF(P428="","",VLOOKUP(AF428,種目名!$O$5:$T$104,3,0))</f>
        <v/>
      </c>
      <c r="AD428" s="120" t="str">
        <f>IF(S428="","",VLOOKUP(AI428,種目名!$O$5:$T$104,3,0))</f>
        <v/>
      </c>
      <c r="AE428" s="117">
        <f t="shared" si="639"/>
        <v>0</v>
      </c>
      <c r="AF428" s="157" t="str">
        <f t="shared" si="640"/>
        <v/>
      </c>
      <c r="AG428" s="157" t="str">
        <f t="shared" si="641"/>
        <v/>
      </c>
      <c r="AH428" s="117">
        <f t="shared" si="642"/>
        <v>0</v>
      </c>
      <c r="AI428" s="157" t="str">
        <f t="shared" si="643"/>
        <v/>
      </c>
      <c r="AJ428" s="157" t="str">
        <f t="shared" si="644"/>
        <v/>
      </c>
      <c r="AK428" s="390"/>
      <c r="AL428" s="171">
        <f t="shared" si="561"/>
        <v>0</v>
      </c>
      <c r="AM428" s="399">
        <f t="shared" si="562"/>
        <v>0</v>
      </c>
      <c r="AN428" s="399">
        <f>COUNTIF($B$12:B428,B428)</f>
        <v>0</v>
      </c>
      <c r="AO428" s="399"/>
      <c r="AP428" s="399" t="str">
        <f t="shared" si="563"/>
        <v/>
      </c>
      <c r="AQ428" s="399" t="str">
        <f t="shared" si="564"/>
        <v/>
      </c>
      <c r="AR428" s="399" t="str">
        <f t="shared" si="565"/>
        <v/>
      </c>
      <c r="AS428" s="399" t="str">
        <f t="shared" si="566"/>
        <v/>
      </c>
      <c r="AT428" s="399">
        <f t="shared" si="567"/>
        <v>0</v>
      </c>
      <c r="AU428" s="399" t="str">
        <f t="shared" si="568"/>
        <v/>
      </c>
      <c r="AV428" s="399" t="str">
        <f t="shared" si="569"/>
        <v/>
      </c>
      <c r="AW428" s="399" t="str">
        <f t="shared" si="570"/>
        <v/>
      </c>
      <c r="AX428" s="399" t="str">
        <f t="shared" si="571"/>
        <v/>
      </c>
      <c r="AY428" s="399" t="str">
        <f t="shared" si="572"/>
        <v/>
      </c>
      <c r="AZ428" s="399" t="str">
        <f t="shared" si="573"/>
        <v/>
      </c>
      <c r="BA428" s="399" t="str">
        <f t="shared" si="574"/>
        <v/>
      </c>
      <c r="BB428" s="399" t="str">
        <f t="shared" si="575"/>
        <v/>
      </c>
      <c r="BC428" s="399" t="str">
        <f t="shared" si="576"/>
        <v/>
      </c>
      <c r="BD428" s="403" t="str">
        <f t="shared" si="577"/>
        <v/>
      </c>
      <c r="BE428" s="393">
        <f t="shared" si="578"/>
        <v>0</v>
      </c>
      <c r="BF428" s="157"/>
      <c r="BG428" s="399">
        <f t="shared" si="579"/>
        <v>0</v>
      </c>
      <c r="BH428" s="399">
        <f t="shared" si="580"/>
        <v>0</v>
      </c>
      <c r="BI428" s="412">
        <f t="shared" si="581"/>
        <v>0</v>
      </c>
      <c r="BJ428" s="413">
        <f t="shared" si="557"/>
        <v>0</v>
      </c>
      <c r="BK428" s="398" t="str">
        <f t="shared" si="558"/>
        <v>0</v>
      </c>
      <c r="BL428" s="398" t="str">
        <f t="shared" si="559"/>
        <v>0</v>
      </c>
      <c r="BM428" s="412">
        <f t="shared" si="582"/>
        <v>0</v>
      </c>
      <c r="BN428" s="412" t="str">
        <f t="shared" si="583"/>
        <v>0m0</v>
      </c>
      <c r="BO428" s="399">
        <f t="shared" si="584"/>
        <v>0</v>
      </c>
      <c r="BP428" s="399">
        <f t="shared" si="585"/>
        <v>0</v>
      </c>
      <c r="BQ428" s="412">
        <f t="shared" si="586"/>
        <v>0</v>
      </c>
      <c r="BR428" s="413">
        <f t="shared" si="587"/>
        <v>0</v>
      </c>
      <c r="BS428" s="398" t="str">
        <f t="shared" si="588"/>
        <v>0</v>
      </c>
      <c r="BT428" s="398" t="str">
        <f t="shared" si="589"/>
        <v>0</v>
      </c>
      <c r="BU428" s="412">
        <f t="shared" si="590"/>
        <v>0</v>
      </c>
      <c r="BV428" s="412" t="str">
        <f t="shared" si="591"/>
        <v>0m0</v>
      </c>
      <c r="BW428" s="399">
        <f t="shared" si="592"/>
        <v>0</v>
      </c>
      <c r="BX428" s="399">
        <f t="shared" si="593"/>
        <v>0</v>
      </c>
      <c r="BY428" s="412">
        <f t="shared" si="594"/>
        <v>0</v>
      </c>
      <c r="BZ428" s="413">
        <f t="shared" si="595"/>
        <v>0</v>
      </c>
      <c r="CA428" s="398" t="str">
        <f t="shared" si="596"/>
        <v>0</v>
      </c>
      <c r="CB428" s="398" t="str">
        <f t="shared" si="597"/>
        <v>0</v>
      </c>
      <c r="CC428" s="412">
        <f t="shared" si="598"/>
        <v>0</v>
      </c>
      <c r="CD428" s="412" t="str">
        <f t="shared" si="599"/>
        <v>0m0</v>
      </c>
      <c r="CE428" s="399">
        <f t="shared" si="600"/>
        <v>0</v>
      </c>
      <c r="CF428" s="399">
        <f t="shared" si="601"/>
        <v>0</v>
      </c>
      <c r="CG428" s="412">
        <f t="shared" si="602"/>
        <v>0</v>
      </c>
      <c r="CH428" s="413">
        <f t="shared" si="603"/>
        <v>0</v>
      </c>
      <c r="CI428" s="398" t="str">
        <f t="shared" si="604"/>
        <v>0</v>
      </c>
      <c r="CJ428" s="398" t="str">
        <f t="shared" si="605"/>
        <v>0</v>
      </c>
      <c r="CK428" s="412">
        <f t="shared" si="606"/>
        <v>0</v>
      </c>
      <c r="CL428" s="412" t="str">
        <f t="shared" si="607"/>
        <v>0m0</v>
      </c>
      <c r="CM428" s="399">
        <f t="shared" si="608"/>
        <v>0</v>
      </c>
      <c r="CN428" s="399">
        <f t="shared" si="609"/>
        <v>0</v>
      </c>
      <c r="CO428" s="412">
        <f t="shared" si="610"/>
        <v>0</v>
      </c>
      <c r="CP428" s="413">
        <f t="shared" si="611"/>
        <v>0</v>
      </c>
      <c r="CQ428" s="398" t="str">
        <f t="shared" si="612"/>
        <v>0</v>
      </c>
      <c r="CR428" s="398" t="str">
        <f t="shared" si="613"/>
        <v>0</v>
      </c>
      <c r="CS428" s="412">
        <f t="shared" si="614"/>
        <v>0</v>
      </c>
      <c r="CT428" s="412" t="str">
        <f t="shared" si="615"/>
        <v>0m0</v>
      </c>
      <c r="CU428" s="412">
        <f t="shared" si="616"/>
        <v>0</v>
      </c>
      <c r="CV428" s="412">
        <f t="shared" si="617"/>
        <v>0</v>
      </c>
      <c r="CW428" s="412">
        <f t="shared" si="618"/>
        <v>0</v>
      </c>
      <c r="CX428" s="412">
        <f t="shared" si="619"/>
        <v>0</v>
      </c>
      <c r="CY428" s="412">
        <f t="shared" si="620"/>
        <v>0</v>
      </c>
      <c r="CZ428" s="412" t="str">
        <f t="shared" si="621"/>
        <v/>
      </c>
      <c r="DA428" s="412" t="str">
        <f t="shared" si="622"/>
        <v/>
      </c>
      <c r="DB428" s="412" t="str">
        <f t="shared" si="623"/>
        <v/>
      </c>
      <c r="DC428" s="412" t="str">
        <f t="shared" si="624"/>
        <v/>
      </c>
      <c r="DD428" s="412" t="str">
        <f t="shared" si="625"/>
        <v/>
      </c>
      <c r="DE428" s="412"/>
      <c r="DG428" s="412" t="str">
        <f t="shared" si="626"/>
        <v/>
      </c>
      <c r="DH428" s="412" t="str">
        <f t="shared" si="627"/>
        <v/>
      </c>
      <c r="DI428" s="412">
        <f t="shared" si="628"/>
        <v>0</v>
      </c>
      <c r="DJ428" s="412" t="str">
        <f t="shared" si="629"/>
        <v/>
      </c>
      <c r="DK428" s="412" t="str">
        <f t="shared" si="630"/>
        <v/>
      </c>
      <c r="DL428" s="412" t="str">
        <f t="shared" si="631"/>
        <v/>
      </c>
      <c r="DM428" s="412" t="str">
        <f t="shared" si="632"/>
        <v/>
      </c>
      <c r="DN428" s="412" t="str">
        <f t="shared" si="633"/>
        <v/>
      </c>
      <c r="DO428" s="412" t="str">
        <f t="shared" si="634"/>
        <v/>
      </c>
      <c r="DR428" s="494"/>
      <c r="DS428" s="393">
        <f t="shared" si="637"/>
        <v>0</v>
      </c>
      <c r="DT428" s="393">
        <f t="shared" si="635"/>
        <v>0</v>
      </c>
      <c r="DU428" s="411">
        <f t="shared" si="636"/>
        <v>0</v>
      </c>
      <c r="DX428" s="494" t="e">
        <f>IF(BG428&lt;270000,○,"")</f>
        <v>#NAME?</v>
      </c>
    </row>
    <row r="429" spans="1:128" s="411" customFormat="1" ht="18" hidden="1" customHeight="1" thickBot="1">
      <c r="A429" s="145" t="str">
        <f t="shared" si="560"/>
        <v/>
      </c>
      <c r="B429" s="158"/>
      <c r="C429" s="31" t="str">
        <f>IF(B429="","",VLOOKUP(B429,学連登録!$C$2:$G$3000,2,FALSE))</f>
        <v/>
      </c>
      <c r="D429" s="32" t="str">
        <f>IF(B429="","",VLOOKUP(B429,学連登録!$C$2:$G$3000,3,FALSE))</f>
        <v/>
      </c>
      <c r="E429" s="33" t="str">
        <f>IF(B429="","",VLOOKUP(B429,学連登録!$C$2:$G$3000,4,FALSE))</f>
        <v/>
      </c>
      <c r="F429" s="383" t="str">
        <f>IF(B429="","",VLOOKUP(B429,学連登録!$C$2:$I$3000,7,FALSE))</f>
        <v/>
      </c>
      <c r="G429" s="159"/>
      <c r="H429" s="853"/>
      <c r="I429" s="854"/>
      <c r="J429" s="160"/>
      <c r="K429" s="825"/>
      <c r="L429" s="826"/>
      <c r="M429" s="160"/>
      <c r="N429" s="819"/>
      <c r="O429" s="820"/>
      <c r="P429" s="159"/>
      <c r="Q429" s="825"/>
      <c r="R429" s="826"/>
      <c r="S429" s="159"/>
      <c r="T429" s="825"/>
      <c r="U429" s="826"/>
      <c r="V429" s="103" t="str">
        <f>IF(B429="","",VLOOKUP(B429,学連登録!$C$2:$H$3000,6,FALSE))</f>
        <v/>
      </c>
      <c r="W429" s="377"/>
      <c r="X429" s="157"/>
      <c r="Y429" s="118" t="str">
        <f t="shared" si="638"/>
        <v/>
      </c>
      <c r="Z429" s="97" t="str">
        <f>IF(G429="","",VLOOKUP(G429,種目名!$O$5:$T$104,3,0))</f>
        <v/>
      </c>
      <c r="AA429" s="99" t="str">
        <f>IF(J429="","",VLOOKUP(J429,種目名!$O$5:$T$104,3,0))</f>
        <v/>
      </c>
      <c r="AB429" s="119" t="str">
        <f>IF(M429="","",VLOOKUP(M429,種目名!$O$5:$T$104,3,0))</f>
        <v/>
      </c>
      <c r="AC429" s="119" t="str">
        <f>IF(P429="","",VLOOKUP(AF429,種目名!$O$5:$T$104,3,0))</f>
        <v/>
      </c>
      <c r="AD429" s="120" t="str">
        <f>IF(S429="","",VLOOKUP(AI429,種目名!$O$5:$T$104,3,0))</f>
        <v/>
      </c>
      <c r="AE429" s="117">
        <f t="shared" si="639"/>
        <v>0</v>
      </c>
      <c r="AF429" s="157" t="str">
        <f t="shared" si="640"/>
        <v/>
      </c>
      <c r="AG429" s="157" t="str">
        <f t="shared" si="641"/>
        <v/>
      </c>
      <c r="AH429" s="117">
        <f t="shared" si="642"/>
        <v>0</v>
      </c>
      <c r="AI429" s="157" t="str">
        <f t="shared" si="643"/>
        <v/>
      </c>
      <c r="AJ429" s="157" t="str">
        <f t="shared" si="644"/>
        <v/>
      </c>
      <c r="AK429" s="390"/>
      <c r="AL429" s="171">
        <f t="shared" si="561"/>
        <v>0</v>
      </c>
      <c r="AM429" s="399">
        <f t="shared" si="562"/>
        <v>0</v>
      </c>
      <c r="AN429" s="399">
        <f>COUNTIF($B$12:B429,B429)</f>
        <v>0</v>
      </c>
      <c r="AO429" s="399"/>
      <c r="AP429" s="399" t="str">
        <f t="shared" si="563"/>
        <v/>
      </c>
      <c r="AQ429" s="399" t="str">
        <f t="shared" si="564"/>
        <v/>
      </c>
      <c r="AR429" s="399" t="str">
        <f t="shared" si="565"/>
        <v/>
      </c>
      <c r="AS429" s="399" t="str">
        <f t="shared" si="566"/>
        <v/>
      </c>
      <c r="AT429" s="399">
        <f t="shared" si="567"/>
        <v>0</v>
      </c>
      <c r="AU429" s="399" t="str">
        <f t="shared" si="568"/>
        <v/>
      </c>
      <c r="AV429" s="399" t="str">
        <f t="shared" si="569"/>
        <v/>
      </c>
      <c r="AW429" s="399" t="str">
        <f t="shared" si="570"/>
        <v/>
      </c>
      <c r="AX429" s="399" t="str">
        <f t="shared" si="571"/>
        <v/>
      </c>
      <c r="AY429" s="399" t="str">
        <f t="shared" si="572"/>
        <v/>
      </c>
      <c r="AZ429" s="399" t="str">
        <f t="shared" si="573"/>
        <v/>
      </c>
      <c r="BA429" s="399" t="str">
        <f t="shared" si="574"/>
        <v/>
      </c>
      <c r="BB429" s="399" t="str">
        <f t="shared" si="575"/>
        <v/>
      </c>
      <c r="BC429" s="399" t="str">
        <f t="shared" si="576"/>
        <v/>
      </c>
      <c r="BD429" s="403" t="str">
        <f t="shared" si="577"/>
        <v/>
      </c>
      <c r="BE429" s="393">
        <f t="shared" si="578"/>
        <v>0</v>
      </c>
      <c r="BF429" s="157"/>
      <c r="BG429" s="399">
        <f t="shared" si="579"/>
        <v>0</v>
      </c>
      <c r="BH429" s="399">
        <f t="shared" si="580"/>
        <v>0</v>
      </c>
      <c r="BI429" s="412">
        <f t="shared" si="581"/>
        <v>0</v>
      </c>
      <c r="BJ429" s="413">
        <f t="shared" si="557"/>
        <v>0</v>
      </c>
      <c r="BK429" s="398" t="str">
        <f t="shared" si="558"/>
        <v>0</v>
      </c>
      <c r="BL429" s="398" t="str">
        <f t="shared" si="559"/>
        <v>0</v>
      </c>
      <c r="BM429" s="412">
        <f t="shared" si="582"/>
        <v>0</v>
      </c>
      <c r="BN429" s="412" t="str">
        <f t="shared" si="583"/>
        <v>0m0</v>
      </c>
      <c r="BO429" s="399">
        <f t="shared" si="584"/>
        <v>0</v>
      </c>
      <c r="BP429" s="399">
        <f t="shared" si="585"/>
        <v>0</v>
      </c>
      <c r="BQ429" s="412">
        <f t="shared" si="586"/>
        <v>0</v>
      </c>
      <c r="BR429" s="413">
        <f t="shared" si="587"/>
        <v>0</v>
      </c>
      <c r="BS429" s="398" t="str">
        <f t="shared" si="588"/>
        <v>0</v>
      </c>
      <c r="BT429" s="398" t="str">
        <f t="shared" si="589"/>
        <v>0</v>
      </c>
      <c r="BU429" s="412">
        <f t="shared" si="590"/>
        <v>0</v>
      </c>
      <c r="BV429" s="412" t="str">
        <f t="shared" si="591"/>
        <v>0m0</v>
      </c>
      <c r="BW429" s="399">
        <f t="shared" si="592"/>
        <v>0</v>
      </c>
      <c r="BX429" s="399">
        <f t="shared" si="593"/>
        <v>0</v>
      </c>
      <c r="BY429" s="412">
        <f t="shared" si="594"/>
        <v>0</v>
      </c>
      <c r="BZ429" s="413">
        <f t="shared" si="595"/>
        <v>0</v>
      </c>
      <c r="CA429" s="398" t="str">
        <f t="shared" si="596"/>
        <v>0</v>
      </c>
      <c r="CB429" s="398" t="str">
        <f t="shared" si="597"/>
        <v>0</v>
      </c>
      <c r="CC429" s="412">
        <f t="shared" si="598"/>
        <v>0</v>
      </c>
      <c r="CD429" s="412" t="str">
        <f t="shared" si="599"/>
        <v>0m0</v>
      </c>
      <c r="CE429" s="399">
        <f t="shared" si="600"/>
        <v>0</v>
      </c>
      <c r="CF429" s="399">
        <f t="shared" si="601"/>
        <v>0</v>
      </c>
      <c r="CG429" s="412">
        <f t="shared" si="602"/>
        <v>0</v>
      </c>
      <c r="CH429" s="413">
        <f t="shared" si="603"/>
        <v>0</v>
      </c>
      <c r="CI429" s="398" t="str">
        <f t="shared" si="604"/>
        <v>0</v>
      </c>
      <c r="CJ429" s="398" t="str">
        <f t="shared" si="605"/>
        <v>0</v>
      </c>
      <c r="CK429" s="412">
        <f t="shared" si="606"/>
        <v>0</v>
      </c>
      <c r="CL429" s="412" t="str">
        <f t="shared" si="607"/>
        <v>0m0</v>
      </c>
      <c r="CM429" s="399">
        <f t="shared" si="608"/>
        <v>0</v>
      </c>
      <c r="CN429" s="399">
        <f t="shared" si="609"/>
        <v>0</v>
      </c>
      <c r="CO429" s="412">
        <f t="shared" si="610"/>
        <v>0</v>
      </c>
      <c r="CP429" s="413">
        <f t="shared" si="611"/>
        <v>0</v>
      </c>
      <c r="CQ429" s="398" t="str">
        <f t="shared" si="612"/>
        <v>0</v>
      </c>
      <c r="CR429" s="398" t="str">
        <f t="shared" si="613"/>
        <v>0</v>
      </c>
      <c r="CS429" s="412">
        <f t="shared" si="614"/>
        <v>0</v>
      </c>
      <c r="CT429" s="412" t="str">
        <f t="shared" si="615"/>
        <v>0m0</v>
      </c>
      <c r="CU429" s="412">
        <f t="shared" si="616"/>
        <v>0</v>
      </c>
      <c r="CV429" s="412">
        <f t="shared" si="617"/>
        <v>0</v>
      </c>
      <c r="CW429" s="412">
        <f t="shared" si="618"/>
        <v>0</v>
      </c>
      <c r="CX429" s="412">
        <f t="shared" si="619"/>
        <v>0</v>
      </c>
      <c r="CY429" s="412">
        <f t="shared" si="620"/>
        <v>0</v>
      </c>
      <c r="CZ429" s="412" t="str">
        <f t="shared" si="621"/>
        <v/>
      </c>
      <c r="DA429" s="412" t="str">
        <f t="shared" si="622"/>
        <v/>
      </c>
      <c r="DB429" s="412" t="str">
        <f t="shared" si="623"/>
        <v/>
      </c>
      <c r="DC429" s="412" t="str">
        <f t="shared" si="624"/>
        <v/>
      </c>
      <c r="DD429" s="412" t="str">
        <f t="shared" si="625"/>
        <v/>
      </c>
      <c r="DE429" s="412"/>
      <c r="DG429" s="412" t="str">
        <f t="shared" si="626"/>
        <v/>
      </c>
      <c r="DH429" s="412" t="str">
        <f t="shared" si="627"/>
        <v/>
      </c>
      <c r="DI429" s="412">
        <f t="shared" si="628"/>
        <v>0</v>
      </c>
      <c r="DJ429" s="412" t="str">
        <f t="shared" si="629"/>
        <v/>
      </c>
      <c r="DK429" s="412" t="str">
        <f t="shared" si="630"/>
        <v/>
      </c>
      <c r="DL429" s="412" t="str">
        <f t="shared" si="631"/>
        <v/>
      </c>
      <c r="DM429" s="412" t="str">
        <f t="shared" si="632"/>
        <v/>
      </c>
      <c r="DN429" s="412" t="str">
        <f t="shared" si="633"/>
        <v/>
      </c>
      <c r="DO429" s="412" t="str">
        <f t="shared" si="634"/>
        <v/>
      </c>
      <c r="DR429" s="494"/>
      <c r="DS429" s="393">
        <f t="shared" si="637"/>
        <v>0</v>
      </c>
      <c r="DT429" s="393">
        <f t="shared" si="635"/>
        <v>0</v>
      </c>
      <c r="DU429" s="411">
        <f t="shared" si="636"/>
        <v>0</v>
      </c>
      <c r="DX429" s="494" t="e">
        <f>IF(BG429&lt;270000,○,"")</f>
        <v>#NAME?</v>
      </c>
    </row>
    <row r="430" spans="1:128" s="411" customFormat="1" ht="18" hidden="1" customHeight="1" thickBot="1">
      <c r="A430" s="145" t="str">
        <f t="shared" si="560"/>
        <v/>
      </c>
      <c r="B430" s="158"/>
      <c r="C430" s="31" t="str">
        <f>IF(B430="","",VLOOKUP(B430,学連登録!$C$2:$G$3000,2,FALSE))</f>
        <v/>
      </c>
      <c r="D430" s="32" t="str">
        <f>IF(B430="","",VLOOKUP(B430,学連登録!$C$2:$G$3000,3,FALSE))</f>
        <v/>
      </c>
      <c r="E430" s="33" t="str">
        <f>IF(B430="","",VLOOKUP(B430,学連登録!$C$2:$G$3000,4,FALSE))</f>
        <v/>
      </c>
      <c r="F430" s="383" t="str">
        <f>IF(B430="","",VLOOKUP(B430,学連登録!$C$2:$I$3000,7,FALSE))</f>
        <v/>
      </c>
      <c r="G430" s="159"/>
      <c r="H430" s="853"/>
      <c r="I430" s="854"/>
      <c r="J430" s="160"/>
      <c r="K430" s="825"/>
      <c r="L430" s="826"/>
      <c r="M430" s="160"/>
      <c r="N430" s="819"/>
      <c r="O430" s="820"/>
      <c r="P430" s="159"/>
      <c r="Q430" s="825"/>
      <c r="R430" s="826"/>
      <c r="S430" s="159"/>
      <c r="T430" s="825"/>
      <c r="U430" s="826"/>
      <c r="V430" s="103" t="str">
        <f>IF(B430="","",VLOOKUP(B430,学連登録!$C$2:$H$3000,6,FALSE))</f>
        <v/>
      </c>
      <c r="W430" s="377"/>
      <c r="X430" s="157"/>
      <c r="Y430" s="118" t="str">
        <f t="shared" si="638"/>
        <v/>
      </c>
      <c r="Z430" s="97" t="str">
        <f>IF(G430="","",VLOOKUP(G430,種目名!$O$5:$T$104,3,0))</f>
        <v/>
      </c>
      <c r="AA430" s="99" t="str">
        <f>IF(J430="","",VLOOKUP(J430,種目名!$O$5:$T$104,3,0))</f>
        <v/>
      </c>
      <c r="AB430" s="119" t="str">
        <f>IF(M430="","",VLOOKUP(M430,種目名!$O$5:$T$104,3,0))</f>
        <v/>
      </c>
      <c r="AC430" s="119" t="str">
        <f>IF(P430="","",VLOOKUP(AF430,種目名!$O$5:$T$104,3,0))</f>
        <v/>
      </c>
      <c r="AD430" s="120" t="str">
        <f>IF(S430="","",VLOOKUP(AI430,種目名!$O$5:$T$104,3,0))</f>
        <v/>
      </c>
      <c r="AE430" s="117">
        <f t="shared" si="639"/>
        <v>0</v>
      </c>
      <c r="AF430" s="157" t="str">
        <f t="shared" si="640"/>
        <v/>
      </c>
      <c r="AG430" s="157" t="str">
        <f t="shared" si="641"/>
        <v/>
      </c>
      <c r="AH430" s="117">
        <f t="shared" si="642"/>
        <v>0</v>
      </c>
      <c r="AI430" s="157" t="str">
        <f t="shared" si="643"/>
        <v/>
      </c>
      <c r="AJ430" s="157" t="str">
        <f t="shared" si="644"/>
        <v/>
      </c>
      <c r="AK430" s="390"/>
      <c r="AL430" s="171">
        <f t="shared" si="561"/>
        <v>0</v>
      </c>
      <c r="AM430" s="399">
        <f t="shared" si="562"/>
        <v>0</v>
      </c>
      <c r="AN430" s="399">
        <f>COUNTIF($B$12:B430,B430)</f>
        <v>0</v>
      </c>
      <c r="AO430" s="399"/>
      <c r="AP430" s="399" t="str">
        <f t="shared" si="563"/>
        <v/>
      </c>
      <c r="AQ430" s="399" t="str">
        <f t="shared" si="564"/>
        <v/>
      </c>
      <c r="AR430" s="399" t="str">
        <f t="shared" si="565"/>
        <v/>
      </c>
      <c r="AS430" s="399" t="str">
        <f t="shared" si="566"/>
        <v/>
      </c>
      <c r="AT430" s="399">
        <f t="shared" si="567"/>
        <v>0</v>
      </c>
      <c r="AU430" s="399" t="str">
        <f t="shared" si="568"/>
        <v/>
      </c>
      <c r="AV430" s="399" t="str">
        <f t="shared" si="569"/>
        <v/>
      </c>
      <c r="AW430" s="399" t="str">
        <f t="shared" si="570"/>
        <v/>
      </c>
      <c r="AX430" s="399" t="str">
        <f t="shared" si="571"/>
        <v/>
      </c>
      <c r="AY430" s="399" t="str">
        <f t="shared" si="572"/>
        <v/>
      </c>
      <c r="AZ430" s="399" t="str">
        <f t="shared" si="573"/>
        <v/>
      </c>
      <c r="BA430" s="399" t="str">
        <f t="shared" si="574"/>
        <v/>
      </c>
      <c r="BB430" s="399" t="str">
        <f t="shared" si="575"/>
        <v/>
      </c>
      <c r="BC430" s="399" t="str">
        <f t="shared" si="576"/>
        <v/>
      </c>
      <c r="BD430" s="403" t="str">
        <f t="shared" si="577"/>
        <v/>
      </c>
      <c r="BE430" s="393">
        <f t="shared" si="578"/>
        <v>0</v>
      </c>
      <c r="BF430" s="157"/>
      <c r="BG430" s="399">
        <f t="shared" si="579"/>
        <v>0</v>
      </c>
      <c r="BH430" s="399">
        <f t="shared" si="580"/>
        <v>0</v>
      </c>
      <c r="BI430" s="412">
        <f t="shared" si="581"/>
        <v>0</v>
      </c>
      <c r="BJ430" s="413">
        <f t="shared" si="557"/>
        <v>0</v>
      </c>
      <c r="BK430" s="398" t="str">
        <f t="shared" si="558"/>
        <v>0</v>
      </c>
      <c r="BL430" s="398" t="str">
        <f t="shared" si="559"/>
        <v>0</v>
      </c>
      <c r="BM430" s="412">
        <f t="shared" si="582"/>
        <v>0</v>
      </c>
      <c r="BN430" s="412" t="str">
        <f t="shared" si="583"/>
        <v>0m0</v>
      </c>
      <c r="BO430" s="399">
        <f t="shared" si="584"/>
        <v>0</v>
      </c>
      <c r="BP430" s="399">
        <f t="shared" si="585"/>
        <v>0</v>
      </c>
      <c r="BQ430" s="412">
        <f t="shared" si="586"/>
        <v>0</v>
      </c>
      <c r="BR430" s="413">
        <f t="shared" si="587"/>
        <v>0</v>
      </c>
      <c r="BS430" s="398" t="str">
        <f t="shared" si="588"/>
        <v>0</v>
      </c>
      <c r="BT430" s="398" t="str">
        <f t="shared" si="589"/>
        <v>0</v>
      </c>
      <c r="BU430" s="412">
        <f t="shared" si="590"/>
        <v>0</v>
      </c>
      <c r="BV430" s="412" t="str">
        <f t="shared" si="591"/>
        <v>0m0</v>
      </c>
      <c r="BW430" s="399">
        <f t="shared" si="592"/>
        <v>0</v>
      </c>
      <c r="BX430" s="399">
        <f t="shared" si="593"/>
        <v>0</v>
      </c>
      <c r="BY430" s="412">
        <f t="shared" si="594"/>
        <v>0</v>
      </c>
      <c r="BZ430" s="413">
        <f t="shared" si="595"/>
        <v>0</v>
      </c>
      <c r="CA430" s="398" t="str">
        <f t="shared" si="596"/>
        <v>0</v>
      </c>
      <c r="CB430" s="398" t="str">
        <f t="shared" si="597"/>
        <v>0</v>
      </c>
      <c r="CC430" s="412">
        <f t="shared" si="598"/>
        <v>0</v>
      </c>
      <c r="CD430" s="412" t="str">
        <f t="shared" si="599"/>
        <v>0m0</v>
      </c>
      <c r="CE430" s="399">
        <f t="shared" si="600"/>
        <v>0</v>
      </c>
      <c r="CF430" s="399">
        <f t="shared" si="601"/>
        <v>0</v>
      </c>
      <c r="CG430" s="412">
        <f t="shared" si="602"/>
        <v>0</v>
      </c>
      <c r="CH430" s="413">
        <f t="shared" si="603"/>
        <v>0</v>
      </c>
      <c r="CI430" s="398" t="str">
        <f t="shared" si="604"/>
        <v>0</v>
      </c>
      <c r="CJ430" s="398" t="str">
        <f t="shared" si="605"/>
        <v>0</v>
      </c>
      <c r="CK430" s="412">
        <f t="shared" si="606"/>
        <v>0</v>
      </c>
      <c r="CL430" s="412" t="str">
        <f t="shared" si="607"/>
        <v>0m0</v>
      </c>
      <c r="CM430" s="399">
        <f t="shared" si="608"/>
        <v>0</v>
      </c>
      <c r="CN430" s="399">
        <f t="shared" si="609"/>
        <v>0</v>
      </c>
      <c r="CO430" s="412">
        <f t="shared" si="610"/>
        <v>0</v>
      </c>
      <c r="CP430" s="413">
        <f t="shared" si="611"/>
        <v>0</v>
      </c>
      <c r="CQ430" s="398" t="str">
        <f t="shared" si="612"/>
        <v>0</v>
      </c>
      <c r="CR430" s="398" t="str">
        <f t="shared" si="613"/>
        <v>0</v>
      </c>
      <c r="CS430" s="412">
        <f t="shared" si="614"/>
        <v>0</v>
      </c>
      <c r="CT430" s="412" t="str">
        <f t="shared" si="615"/>
        <v>0m0</v>
      </c>
      <c r="CU430" s="412">
        <f t="shared" si="616"/>
        <v>0</v>
      </c>
      <c r="CV430" s="412">
        <f t="shared" si="617"/>
        <v>0</v>
      </c>
      <c r="CW430" s="412">
        <f t="shared" si="618"/>
        <v>0</v>
      </c>
      <c r="CX430" s="412">
        <f t="shared" si="619"/>
        <v>0</v>
      </c>
      <c r="CY430" s="412">
        <f t="shared" si="620"/>
        <v>0</v>
      </c>
      <c r="CZ430" s="412" t="str">
        <f t="shared" si="621"/>
        <v/>
      </c>
      <c r="DA430" s="412" t="str">
        <f t="shared" si="622"/>
        <v/>
      </c>
      <c r="DB430" s="412" t="str">
        <f t="shared" si="623"/>
        <v/>
      </c>
      <c r="DC430" s="412" t="str">
        <f t="shared" si="624"/>
        <v/>
      </c>
      <c r="DD430" s="412" t="str">
        <f t="shared" si="625"/>
        <v/>
      </c>
      <c r="DE430" s="412"/>
      <c r="DG430" s="412" t="str">
        <f t="shared" si="626"/>
        <v/>
      </c>
      <c r="DH430" s="412" t="str">
        <f t="shared" si="627"/>
        <v/>
      </c>
      <c r="DI430" s="412">
        <f t="shared" si="628"/>
        <v>0</v>
      </c>
      <c r="DJ430" s="412" t="str">
        <f t="shared" si="629"/>
        <v/>
      </c>
      <c r="DK430" s="412" t="str">
        <f t="shared" si="630"/>
        <v/>
      </c>
      <c r="DL430" s="412" t="str">
        <f t="shared" si="631"/>
        <v/>
      </c>
      <c r="DM430" s="412" t="str">
        <f t="shared" si="632"/>
        <v/>
      </c>
      <c r="DN430" s="412" t="str">
        <f t="shared" si="633"/>
        <v/>
      </c>
      <c r="DO430" s="412" t="str">
        <f t="shared" si="634"/>
        <v/>
      </c>
      <c r="DR430" s="494"/>
      <c r="DS430" s="393">
        <f t="shared" si="637"/>
        <v>0</v>
      </c>
      <c r="DT430" s="393">
        <f t="shared" si="635"/>
        <v>0</v>
      </c>
      <c r="DU430" s="411">
        <f t="shared" si="636"/>
        <v>0</v>
      </c>
      <c r="DX430" s="494" t="e">
        <f>IF(BG430&lt;270000,○,"")</f>
        <v>#NAME?</v>
      </c>
    </row>
    <row r="431" spans="1:128" s="411" customFormat="1" ht="18" hidden="1" customHeight="1" thickBot="1">
      <c r="A431" s="145" t="str">
        <f t="shared" si="560"/>
        <v/>
      </c>
      <c r="B431" s="158"/>
      <c r="C431" s="31" t="str">
        <f>IF(B431="","",VLOOKUP(B431,学連登録!$C$2:$G$3000,2,FALSE))</f>
        <v/>
      </c>
      <c r="D431" s="32" t="str">
        <f>IF(B431="","",VLOOKUP(B431,学連登録!$C$2:$G$3000,3,FALSE))</f>
        <v/>
      </c>
      <c r="E431" s="33" t="str">
        <f>IF(B431="","",VLOOKUP(B431,学連登録!$C$2:$G$3000,4,FALSE))</f>
        <v/>
      </c>
      <c r="F431" s="383" t="str">
        <f>IF(B431="","",VLOOKUP(B431,学連登録!$C$2:$I$3000,7,FALSE))</f>
        <v/>
      </c>
      <c r="G431" s="159"/>
      <c r="H431" s="853"/>
      <c r="I431" s="854"/>
      <c r="J431" s="160"/>
      <c r="K431" s="825"/>
      <c r="L431" s="826"/>
      <c r="M431" s="160"/>
      <c r="N431" s="819"/>
      <c r="O431" s="820"/>
      <c r="P431" s="159"/>
      <c r="Q431" s="825"/>
      <c r="R431" s="826"/>
      <c r="S431" s="159"/>
      <c r="T431" s="825"/>
      <c r="U431" s="826"/>
      <c r="V431" s="103" t="str">
        <f>IF(B431="","",VLOOKUP(B431,学連登録!$C$2:$H$3000,6,FALSE))</f>
        <v/>
      </c>
      <c r="W431" s="377"/>
      <c r="X431" s="157"/>
      <c r="Y431" s="118" t="str">
        <f t="shared" si="638"/>
        <v/>
      </c>
      <c r="Z431" s="97" t="str">
        <f>IF(G431="","",VLOOKUP(G431,種目名!$O$5:$T$104,3,0))</f>
        <v/>
      </c>
      <c r="AA431" s="99" t="str">
        <f>IF(J431="","",VLOOKUP(J431,種目名!$O$5:$T$104,3,0))</f>
        <v/>
      </c>
      <c r="AB431" s="119" t="str">
        <f>IF(M431="","",VLOOKUP(M431,種目名!$O$5:$T$104,3,0))</f>
        <v/>
      </c>
      <c r="AC431" s="119" t="str">
        <f>IF(P431="","",VLOOKUP(AF431,種目名!$O$5:$T$104,3,0))</f>
        <v/>
      </c>
      <c r="AD431" s="120" t="str">
        <f>IF(S431="","",VLOOKUP(AI431,種目名!$O$5:$T$104,3,0))</f>
        <v/>
      </c>
      <c r="AE431" s="117">
        <f t="shared" si="639"/>
        <v>0</v>
      </c>
      <c r="AF431" s="157" t="str">
        <f t="shared" si="640"/>
        <v/>
      </c>
      <c r="AG431" s="157" t="str">
        <f t="shared" si="641"/>
        <v/>
      </c>
      <c r="AH431" s="117">
        <f t="shared" si="642"/>
        <v>0</v>
      </c>
      <c r="AI431" s="157" t="str">
        <f t="shared" si="643"/>
        <v/>
      </c>
      <c r="AJ431" s="157" t="str">
        <f t="shared" si="644"/>
        <v/>
      </c>
      <c r="AK431" s="390"/>
      <c r="AL431" s="171">
        <f t="shared" si="561"/>
        <v>0</v>
      </c>
      <c r="AM431" s="399">
        <f t="shared" si="562"/>
        <v>0</v>
      </c>
      <c r="AN431" s="399">
        <f>COUNTIF($B$12:B431,B431)</f>
        <v>0</v>
      </c>
      <c r="AO431" s="399"/>
      <c r="AP431" s="399" t="str">
        <f t="shared" si="563"/>
        <v/>
      </c>
      <c r="AQ431" s="399" t="str">
        <f t="shared" si="564"/>
        <v/>
      </c>
      <c r="AR431" s="399" t="str">
        <f t="shared" si="565"/>
        <v/>
      </c>
      <c r="AS431" s="399" t="str">
        <f t="shared" si="566"/>
        <v/>
      </c>
      <c r="AT431" s="399">
        <f t="shared" si="567"/>
        <v>0</v>
      </c>
      <c r="AU431" s="399" t="str">
        <f t="shared" si="568"/>
        <v/>
      </c>
      <c r="AV431" s="399" t="str">
        <f t="shared" si="569"/>
        <v/>
      </c>
      <c r="AW431" s="399" t="str">
        <f t="shared" si="570"/>
        <v/>
      </c>
      <c r="AX431" s="399" t="str">
        <f t="shared" si="571"/>
        <v/>
      </c>
      <c r="AY431" s="399" t="str">
        <f t="shared" si="572"/>
        <v/>
      </c>
      <c r="AZ431" s="399" t="str">
        <f t="shared" si="573"/>
        <v/>
      </c>
      <c r="BA431" s="399" t="str">
        <f t="shared" si="574"/>
        <v/>
      </c>
      <c r="BB431" s="399" t="str">
        <f t="shared" si="575"/>
        <v/>
      </c>
      <c r="BC431" s="399" t="str">
        <f t="shared" si="576"/>
        <v/>
      </c>
      <c r="BD431" s="403" t="str">
        <f t="shared" si="577"/>
        <v/>
      </c>
      <c r="BE431" s="393">
        <f t="shared" si="578"/>
        <v>0</v>
      </c>
      <c r="BF431" s="157"/>
      <c r="BG431" s="399">
        <f t="shared" si="579"/>
        <v>0</v>
      </c>
      <c r="BH431" s="399">
        <f t="shared" si="580"/>
        <v>0</v>
      </c>
      <c r="BI431" s="412">
        <f t="shared" si="581"/>
        <v>0</v>
      </c>
      <c r="BJ431" s="413">
        <f t="shared" si="557"/>
        <v>0</v>
      </c>
      <c r="BK431" s="398" t="str">
        <f t="shared" si="558"/>
        <v>0</v>
      </c>
      <c r="BL431" s="398" t="str">
        <f t="shared" si="559"/>
        <v>0</v>
      </c>
      <c r="BM431" s="412">
        <f t="shared" si="582"/>
        <v>0</v>
      </c>
      <c r="BN431" s="412" t="str">
        <f t="shared" si="583"/>
        <v>0m0</v>
      </c>
      <c r="BO431" s="399">
        <f t="shared" si="584"/>
        <v>0</v>
      </c>
      <c r="BP431" s="399">
        <f t="shared" si="585"/>
        <v>0</v>
      </c>
      <c r="BQ431" s="412">
        <f t="shared" si="586"/>
        <v>0</v>
      </c>
      <c r="BR431" s="413">
        <f t="shared" si="587"/>
        <v>0</v>
      </c>
      <c r="BS431" s="398" t="str">
        <f t="shared" si="588"/>
        <v>0</v>
      </c>
      <c r="BT431" s="398" t="str">
        <f t="shared" si="589"/>
        <v>0</v>
      </c>
      <c r="BU431" s="412">
        <f t="shared" si="590"/>
        <v>0</v>
      </c>
      <c r="BV431" s="412" t="str">
        <f t="shared" si="591"/>
        <v>0m0</v>
      </c>
      <c r="BW431" s="399">
        <f t="shared" si="592"/>
        <v>0</v>
      </c>
      <c r="BX431" s="399">
        <f t="shared" si="593"/>
        <v>0</v>
      </c>
      <c r="BY431" s="412">
        <f t="shared" si="594"/>
        <v>0</v>
      </c>
      <c r="BZ431" s="413">
        <f t="shared" si="595"/>
        <v>0</v>
      </c>
      <c r="CA431" s="398" t="str">
        <f t="shared" si="596"/>
        <v>0</v>
      </c>
      <c r="CB431" s="398" t="str">
        <f t="shared" si="597"/>
        <v>0</v>
      </c>
      <c r="CC431" s="412">
        <f t="shared" si="598"/>
        <v>0</v>
      </c>
      <c r="CD431" s="412" t="str">
        <f t="shared" si="599"/>
        <v>0m0</v>
      </c>
      <c r="CE431" s="399">
        <f t="shared" si="600"/>
        <v>0</v>
      </c>
      <c r="CF431" s="399">
        <f t="shared" si="601"/>
        <v>0</v>
      </c>
      <c r="CG431" s="412">
        <f t="shared" si="602"/>
        <v>0</v>
      </c>
      <c r="CH431" s="413">
        <f t="shared" si="603"/>
        <v>0</v>
      </c>
      <c r="CI431" s="398" t="str">
        <f t="shared" si="604"/>
        <v>0</v>
      </c>
      <c r="CJ431" s="398" t="str">
        <f t="shared" si="605"/>
        <v>0</v>
      </c>
      <c r="CK431" s="412">
        <f t="shared" si="606"/>
        <v>0</v>
      </c>
      <c r="CL431" s="412" t="str">
        <f t="shared" si="607"/>
        <v>0m0</v>
      </c>
      <c r="CM431" s="399">
        <f t="shared" si="608"/>
        <v>0</v>
      </c>
      <c r="CN431" s="399">
        <f t="shared" si="609"/>
        <v>0</v>
      </c>
      <c r="CO431" s="412">
        <f t="shared" si="610"/>
        <v>0</v>
      </c>
      <c r="CP431" s="413">
        <f t="shared" si="611"/>
        <v>0</v>
      </c>
      <c r="CQ431" s="398" t="str">
        <f t="shared" si="612"/>
        <v>0</v>
      </c>
      <c r="CR431" s="398" t="str">
        <f t="shared" si="613"/>
        <v>0</v>
      </c>
      <c r="CS431" s="412">
        <f t="shared" si="614"/>
        <v>0</v>
      </c>
      <c r="CT431" s="412" t="str">
        <f t="shared" si="615"/>
        <v>0m0</v>
      </c>
      <c r="CU431" s="412">
        <f t="shared" si="616"/>
        <v>0</v>
      </c>
      <c r="CV431" s="412">
        <f t="shared" si="617"/>
        <v>0</v>
      </c>
      <c r="CW431" s="412">
        <f t="shared" si="618"/>
        <v>0</v>
      </c>
      <c r="CX431" s="412">
        <f t="shared" si="619"/>
        <v>0</v>
      </c>
      <c r="CY431" s="412">
        <f t="shared" si="620"/>
        <v>0</v>
      </c>
      <c r="CZ431" s="412" t="str">
        <f t="shared" si="621"/>
        <v/>
      </c>
      <c r="DA431" s="412" t="str">
        <f t="shared" si="622"/>
        <v/>
      </c>
      <c r="DB431" s="412" t="str">
        <f t="shared" si="623"/>
        <v/>
      </c>
      <c r="DC431" s="412" t="str">
        <f t="shared" si="624"/>
        <v/>
      </c>
      <c r="DD431" s="412" t="str">
        <f t="shared" si="625"/>
        <v/>
      </c>
      <c r="DE431" s="412"/>
      <c r="DG431" s="412" t="str">
        <f t="shared" si="626"/>
        <v/>
      </c>
      <c r="DH431" s="412" t="str">
        <f t="shared" si="627"/>
        <v/>
      </c>
      <c r="DI431" s="412">
        <f t="shared" si="628"/>
        <v>0</v>
      </c>
      <c r="DJ431" s="412" t="str">
        <f t="shared" si="629"/>
        <v/>
      </c>
      <c r="DK431" s="412" t="str">
        <f t="shared" si="630"/>
        <v/>
      </c>
      <c r="DL431" s="412" t="str">
        <f t="shared" si="631"/>
        <v/>
      </c>
      <c r="DM431" s="412" t="str">
        <f t="shared" si="632"/>
        <v/>
      </c>
      <c r="DN431" s="412" t="str">
        <f t="shared" si="633"/>
        <v/>
      </c>
      <c r="DO431" s="412" t="str">
        <f t="shared" si="634"/>
        <v/>
      </c>
      <c r="DR431" s="494"/>
      <c r="DS431" s="393">
        <f t="shared" si="637"/>
        <v>0</v>
      </c>
      <c r="DT431" s="393">
        <f t="shared" si="635"/>
        <v>0</v>
      </c>
      <c r="DU431" s="411">
        <f t="shared" si="636"/>
        <v>0</v>
      </c>
      <c r="DX431" s="494" t="e">
        <f>IF(BG431&lt;270000,○,"")</f>
        <v>#NAME?</v>
      </c>
    </row>
    <row r="432" spans="1:128" s="411" customFormat="1" ht="18" hidden="1" customHeight="1" thickBot="1">
      <c r="A432" s="145" t="str">
        <f t="shared" si="560"/>
        <v/>
      </c>
      <c r="B432" s="158"/>
      <c r="C432" s="31" t="str">
        <f>IF(B432="","",VLOOKUP(B432,学連登録!$C$2:$G$3000,2,FALSE))</f>
        <v/>
      </c>
      <c r="D432" s="32" t="str">
        <f>IF(B432="","",VLOOKUP(B432,学連登録!$C$2:$G$3000,3,FALSE))</f>
        <v/>
      </c>
      <c r="E432" s="33" t="str">
        <f>IF(B432="","",VLOOKUP(B432,学連登録!$C$2:$G$3000,4,FALSE))</f>
        <v/>
      </c>
      <c r="F432" s="383" t="str">
        <f>IF(B432="","",VLOOKUP(B432,学連登録!$C$2:$I$3000,7,FALSE))</f>
        <v/>
      </c>
      <c r="G432" s="159"/>
      <c r="H432" s="853"/>
      <c r="I432" s="854"/>
      <c r="J432" s="160"/>
      <c r="K432" s="825"/>
      <c r="L432" s="826"/>
      <c r="M432" s="160"/>
      <c r="N432" s="819"/>
      <c r="O432" s="820"/>
      <c r="P432" s="159"/>
      <c r="Q432" s="825"/>
      <c r="R432" s="826"/>
      <c r="S432" s="159"/>
      <c r="T432" s="825"/>
      <c r="U432" s="826"/>
      <c r="V432" s="103" t="str">
        <f>IF(B432="","",VLOOKUP(B432,学連登録!$C$2:$H$3000,6,FALSE))</f>
        <v/>
      </c>
      <c r="W432" s="377"/>
      <c r="X432" s="157"/>
      <c r="Y432" s="118" t="str">
        <f t="shared" si="638"/>
        <v/>
      </c>
      <c r="Z432" s="97" t="str">
        <f>IF(G432="","",VLOOKUP(G432,種目名!$O$5:$T$104,3,0))</f>
        <v/>
      </c>
      <c r="AA432" s="99" t="str">
        <f>IF(J432="","",VLOOKUP(J432,種目名!$O$5:$T$104,3,0))</f>
        <v/>
      </c>
      <c r="AB432" s="119" t="str">
        <f>IF(M432="","",VLOOKUP(M432,種目名!$O$5:$T$104,3,0))</f>
        <v/>
      </c>
      <c r="AC432" s="119" t="str">
        <f>IF(P432="","",VLOOKUP(AF432,種目名!$O$5:$T$104,3,0))</f>
        <v/>
      </c>
      <c r="AD432" s="120" t="str">
        <f>IF(S432="","",VLOOKUP(AI432,種目名!$O$5:$T$104,3,0))</f>
        <v/>
      </c>
      <c r="AE432" s="117">
        <f t="shared" si="639"/>
        <v>0</v>
      </c>
      <c r="AF432" s="157" t="str">
        <f t="shared" si="640"/>
        <v/>
      </c>
      <c r="AG432" s="157" t="str">
        <f t="shared" si="641"/>
        <v/>
      </c>
      <c r="AH432" s="117">
        <f t="shared" si="642"/>
        <v>0</v>
      </c>
      <c r="AI432" s="157" t="str">
        <f t="shared" si="643"/>
        <v/>
      </c>
      <c r="AJ432" s="157" t="str">
        <f t="shared" si="644"/>
        <v/>
      </c>
      <c r="AK432" s="390"/>
      <c r="AL432" s="171">
        <f t="shared" si="561"/>
        <v>0</v>
      </c>
      <c r="AM432" s="399">
        <f t="shared" si="562"/>
        <v>0</v>
      </c>
      <c r="AN432" s="399">
        <f>COUNTIF($B$12:B432,B432)</f>
        <v>0</v>
      </c>
      <c r="AO432" s="399"/>
      <c r="AP432" s="399" t="str">
        <f t="shared" si="563"/>
        <v/>
      </c>
      <c r="AQ432" s="399" t="str">
        <f t="shared" si="564"/>
        <v/>
      </c>
      <c r="AR432" s="399" t="str">
        <f t="shared" si="565"/>
        <v/>
      </c>
      <c r="AS432" s="399" t="str">
        <f t="shared" si="566"/>
        <v/>
      </c>
      <c r="AT432" s="399">
        <f t="shared" si="567"/>
        <v>0</v>
      </c>
      <c r="AU432" s="399" t="str">
        <f t="shared" si="568"/>
        <v/>
      </c>
      <c r="AV432" s="399" t="str">
        <f t="shared" si="569"/>
        <v/>
      </c>
      <c r="AW432" s="399" t="str">
        <f t="shared" si="570"/>
        <v/>
      </c>
      <c r="AX432" s="399" t="str">
        <f t="shared" si="571"/>
        <v/>
      </c>
      <c r="AY432" s="399" t="str">
        <f t="shared" si="572"/>
        <v/>
      </c>
      <c r="AZ432" s="399" t="str">
        <f t="shared" si="573"/>
        <v/>
      </c>
      <c r="BA432" s="399" t="str">
        <f t="shared" si="574"/>
        <v/>
      </c>
      <c r="BB432" s="399" t="str">
        <f t="shared" si="575"/>
        <v/>
      </c>
      <c r="BC432" s="399" t="str">
        <f t="shared" si="576"/>
        <v/>
      </c>
      <c r="BD432" s="403" t="str">
        <f t="shared" si="577"/>
        <v/>
      </c>
      <c r="BE432" s="393">
        <f t="shared" si="578"/>
        <v>0</v>
      </c>
      <c r="BF432" s="157"/>
      <c r="BG432" s="399">
        <f t="shared" si="579"/>
        <v>0</v>
      </c>
      <c r="BH432" s="399">
        <f t="shared" si="580"/>
        <v>0</v>
      </c>
      <c r="BI432" s="412">
        <f t="shared" si="581"/>
        <v>0</v>
      </c>
      <c r="BJ432" s="413">
        <f t="shared" si="557"/>
        <v>0</v>
      </c>
      <c r="BK432" s="398" t="str">
        <f t="shared" si="558"/>
        <v>0</v>
      </c>
      <c r="BL432" s="398" t="str">
        <f t="shared" si="559"/>
        <v>0</v>
      </c>
      <c r="BM432" s="412">
        <f t="shared" si="582"/>
        <v>0</v>
      </c>
      <c r="BN432" s="412" t="str">
        <f t="shared" si="583"/>
        <v>0m0</v>
      </c>
      <c r="BO432" s="399">
        <f t="shared" si="584"/>
        <v>0</v>
      </c>
      <c r="BP432" s="399">
        <f t="shared" si="585"/>
        <v>0</v>
      </c>
      <c r="BQ432" s="412">
        <f t="shared" si="586"/>
        <v>0</v>
      </c>
      <c r="BR432" s="413">
        <f t="shared" si="587"/>
        <v>0</v>
      </c>
      <c r="BS432" s="398" t="str">
        <f t="shared" si="588"/>
        <v>0</v>
      </c>
      <c r="BT432" s="398" t="str">
        <f t="shared" si="589"/>
        <v>0</v>
      </c>
      <c r="BU432" s="412">
        <f t="shared" si="590"/>
        <v>0</v>
      </c>
      <c r="BV432" s="412" t="str">
        <f t="shared" si="591"/>
        <v>0m0</v>
      </c>
      <c r="BW432" s="399">
        <f t="shared" si="592"/>
        <v>0</v>
      </c>
      <c r="BX432" s="399">
        <f t="shared" si="593"/>
        <v>0</v>
      </c>
      <c r="BY432" s="412">
        <f t="shared" si="594"/>
        <v>0</v>
      </c>
      <c r="BZ432" s="413">
        <f t="shared" si="595"/>
        <v>0</v>
      </c>
      <c r="CA432" s="398" t="str">
        <f t="shared" si="596"/>
        <v>0</v>
      </c>
      <c r="CB432" s="398" t="str">
        <f t="shared" si="597"/>
        <v>0</v>
      </c>
      <c r="CC432" s="412">
        <f t="shared" si="598"/>
        <v>0</v>
      </c>
      <c r="CD432" s="412" t="str">
        <f t="shared" si="599"/>
        <v>0m0</v>
      </c>
      <c r="CE432" s="399">
        <f t="shared" si="600"/>
        <v>0</v>
      </c>
      <c r="CF432" s="399">
        <f t="shared" si="601"/>
        <v>0</v>
      </c>
      <c r="CG432" s="412">
        <f t="shared" si="602"/>
        <v>0</v>
      </c>
      <c r="CH432" s="413">
        <f t="shared" si="603"/>
        <v>0</v>
      </c>
      <c r="CI432" s="398" t="str">
        <f t="shared" si="604"/>
        <v>0</v>
      </c>
      <c r="CJ432" s="398" t="str">
        <f t="shared" si="605"/>
        <v>0</v>
      </c>
      <c r="CK432" s="412">
        <f t="shared" si="606"/>
        <v>0</v>
      </c>
      <c r="CL432" s="412" t="str">
        <f t="shared" si="607"/>
        <v>0m0</v>
      </c>
      <c r="CM432" s="399">
        <f t="shared" si="608"/>
        <v>0</v>
      </c>
      <c r="CN432" s="399">
        <f t="shared" si="609"/>
        <v>0</v>
      </c>
      <c r="CO432" s="412">
        <f t="shared" si="610"/>
        <v>0</v>
      </c>
      <c r="CP432" s="413">
        <f t="shared" si="611"/>
        <v>0</v>
      </c>
      <c r="CQ432" s="398" t="str">
        <f t="shared" si="612"/>
        <v>0</v>
      </c>
      <c r="CR432" s="398" t="str">
        <f t="shared" si="613"/>
        <v>0</v>
      </c>
      <c r="CS432" s="412">
        <f t="shared" si="614"/>
        <v>0</v>
      </c>
      <c r="CT432" s="412" t="str">
        <f t="shared" si="615"/>
        <v>0m0</v>
      </c>
      <c r="CU432" s="412">
        <f t="shared" si="616"/>
        <v>0</v>
      </c>
      <c r="CV432" s="412">
        <f t="shared" si="617"/>
        <v>0</v>
      </c>
      <c r="CW432" s="412">
        <f t="shared" si="618"/>
        <v>0</v>
      </c>
      <c r="CX432" s="412">
        <f t="shared" si="619"/>
        <v>0</v>
      </c>
      <c r="CY432" s="412">
        <f t="shared" si="620"/>
        <v>0</v>
      </c>
      <c r="CZ432" s="412" t="str">
        <f t="shared" si="621"/>
        <v/>
      </c>
      <c r="DA432" s="412" t="str">
        <f t="shared" si="622"/>
        <v/>
      </c>
      <c r="DB432" s="412" t="str">
        <f t="shared" si="623"/>
        <v/>
      </c>
      <c r="DC432" s="412" t="str">
        <f t="shared" si="624"/>
        <v/>
      </c>
      <c r="DD432" s="412" t="str">
        <f t="shared" si="625"/>
        <v/>
      </c>
      <c r="DE432" s="412"/>
      <c r="DG432" s="412" t="str">
        <f t="shared" si="626"/>
        <v/>
      </c>
      <c r="DH432" s="412" t="str">
        <f t="shared" si="627"/>
        <v/>
      </c>
      <c r="DI432" s="412">
        <f t="shared" si="628"/>
        <v>0</v>
      </c>
      <c r="DJ432" s="412" t="str">
        <f t="shared" si="629"/>
        <v/>
      </c>
      <c r="DK432" s="412" t="str">
        <f t="shared" si="630"/>
        <v/>
      </c>
      <c r="DL432" s="412" t="str">
        <f t="shared" si="631"/>
        <v/>
      </c>
      <c r="DM432" s="412" t="str">
        <f t="shared" si="632"/>
        <v/>
      </c>
      <c r="DN432" s="412" t="str">
        <f t="shared" si="633"/>
        <v/>
      </c>
      <c r="DO432" s="412" t="str">
        <f t="shared" si="634"/>
        <v/>
      </c>
      <c r="DR432" s="494"/>
      <c r="DS432" s="393">
        <f t="shared" si="637"/>
        <v>0</v>
      </c>
      <c r="DT432" s="393">
        <f t="shared" si="635"/>
        <v>0</v>
      </c>
      <c r="DU432" s="411">
        <f t="shared" si="636"/>
        <v>0</v>
      </c>
      <c r="DX432" s="494" t="e">
        <f>IF(BG432&lt;270000,○,"")</f>
        <v>#NAME?</v>
      </c>
    </row>
    <row r="433" spans="1:128" s="411" customFormat="1" ht="18" hidden="1" customHeight="1" thickBot="1">
      <c r="A433" s="145" t="str">
        <f t="shared" si="560"/>
        <v/>
      </c>
      <c r="B433" s="158"/>
      <c r="C433" s="31" t="str">
        <f>IF(B433="","",VLOOKUP(B433,学連登録!$C$2:$G$3000,2,FALSE))</f>
        <v/>
      </c>
      <c r="D433" s="32" t="str">
        <f>IF(B433="","",VLOOKUP(B433,学連登録!$C$2:$G$3000,3,FALSE))</f>
        <v/>
      </c>
      <c r="E433" s="33" t="str">
        <f>IF(B433="","",VLOOKUP(B433,学連登録!$C$2:$G$3000,4,FALSE))</f>
        <v/>
      </c>
      <c r="F433" s="383" t="str">
        <f>IF(B433="","",VLOOKUP(B433,学連登録!$C$2:$I$3000,7,FALSE))</f>
        <v/>
      </c>
      <c r="G433" s="159"/>
      <c r="H433" s="853"/>
      <c r="I433" s="854"/>
      <c r="J433" s="160"/>
      <c r="K433" s="825"/>
      <c r="L433" s="826"/>
      <c r="M433" s="160"/>
      <c r="N433" s="819"/>
      <c r="O433" s="820"/>
      <c r="P433" s="159"/>
      <c r="Q433" s="825"/>
      <c r="R433" s="826"/>
      <c r="S433" s="159"/>
      <c r="T433" s="825"/>
      <c r="U433" s="826"/>
      <c r="V433" s="103" t="str">
        <f>IF(B433="","",VLOOKUP(B433,学連登録!$C$2:$H$3000,6,FALSE))</f>
        <v/>
      </c>
      <c r="W433" s="377"/>
      <c r="X433" s="157"/>
      <c r="Y433" s="118" t="str">
        <f t="shared" si="638"/>
        <v/>
      </c>
      <c r="Z433" s="97" t="str">
        <f>IF(G433="","",VLOOKUP(G433,種目名!$O$5:$T$104,3,0))</f>
        <v/>
      </c>
      <c r="AA433" s="99" t="str">
        <f>IF(J433="","",VLOOKUP(J433,種目名!$O$5:$T$104,3,0))</f>
        <v/>
      </c>
      <c r="AB433" s="119" t="str">
        <f>IF(M433="","",VLOOKUP(M433,種目名!$O$5:$T$104,3,0))</f>
        <v/>
      </c>
      <c r="AC433" s="119" t="str">
        <f>IF(P433="","",VLOOKUP(AF433,種目名!$O$5:$T$104,3,0))</f>
        <v/>
      </c>
      <c r="AD433" s="120" t="str">
        <f>IF(S433="","",VLOOKUP(AI433,種目名!$O$5:$T$104,3,0))</f>
        <v/>
      </c>
      <c r="AE433" s="117">
        <f t="shared" si="639"/>
        <v>0</v>
      </c>
      <c r="AF433" s="157" t="str">
        <f t="shared" si="640"/>
        <v/>
      </c>
      <c r="AG433" s="157" t="str">
        <f t="shared" si="641"/>
        <v/>
      </c>
      <c r="AH433" s="117">
        <f t="shared" si="642"/>
        <v>0</v>
      </c>
      <c r="AI433" s="157" t="str">
        <f t="shared" si="643"/>
        <v/>
      </c>
      <c r="AJ433" s="157" t="str">
        <f t="shared" si="644"/>
        <v/>
      </c>
      <c r="AK433" s="390"/>
      <c r="AL433" s="171">
        <f t="shared" si="561"/>
        <v>0</v>
      </c>
      <c r="AM433" s="399">
        <f t="shared" si="562"/>
        <v>0</v>
      </c>
      <c r="AN433" s="399">
        <f>COUNTIF($B$12:B433,B433)</f>
        <v>0</v>
      </c>
      <c r="AO433" s="399"/>
      <c r="AP433" s="399" t="str">
        <f t="shared" si="563"/>
        <v/>
      </c>
      <c r="AQ433" s="399" t="str">
        <f t="shared" si="564"/>
        <v/>
      </c>
      <c r="AR433" s="399" t="str">
        <f t="shared" si="565"/>
        <v/>
      </c>
      <c r="AS433" s="399" t="str">
        <f t="shared" si="566"/>
        <v/>
      </c>
      <c r="AT433" s="399">
        <f t="shared" si="567"/>
        <v>0</v>
      </c>
      <c r="AU433" s="399" t="str">
        <f t="shared" si="568"/>
        <v/>
      </c>
      <c r="AV433" s="399" t="str">
        <f t="shared" si="569"/>
        <v/>
      </c>
      <c r="AW433" s="399" t="str">
        <f t="shared" si="570"/>
        <v/>
      </c>
      <c r="AX433" s="399" t="str">
        <f t="shared" si="571"/>
        <v/>
      </c>
      <c r="AY433" s="399" t="str">
        <f t="shared" si="572"/>
        <v/>
      </c>
      <c r="AZ433" s="399" t="str">
        <f t="shared" si="573"/>
        <v/>
      </c>
      <c r="BA433" s="399" t="str">
        <f t="shared" si="574"/>
        <v/>
      </c>
      <c r="BB433" s="399" t="str">
        <f t="shared" si="575"/>
        <v/>
      </c>
      <c r="BC433" s="399" t="str">
        <f t="shared" si="576"/>
        <v/>
      </c>
      <c r="BD433" s="403" t="str">
        <f t="shared" si="577"/>
        <v/>
      </c>
      <c r="BE433" s="393">
        <f t="shared" si="578"/>
        <v>0</v>
      </c>
      <c r="BF433" s="157"/>
      <c r="BG433" s="399">
        <f t="shared" si="579"/>
        <v>0</v>
      </c>
      <c r="BH433" s="399">
        <f t="shared" si="580"/>
        <v>0</v>
      </c>
      <c r="BI433" s="412">
        <f t="shared" si="581"/>
        <v>0</v>
      </c>
      <c r="BJ433" s="413">
        <f t="shared" si="557"/>
        <v>0</v>
      </c>
      <c r="BK433" s="398" t="str">
        <f t="shared" si="558"/>
        <v>0</v>
      </c>
      <c r="BL433" s="398" t="str">
        <f t="shared" si="559"/>
        <v>0</v>
      </c>
      <c r="BM433" s="412">
        <f t="shared" si="582"/>
        <v>0</v>
      </c>
      <c r="BN433" s="412" t="str">
        <f t="shared" si="583"/>
        <v>0m0</v>
      </c>
      <c r="BO433" s="399">
        <f t="shared" si="584"/>
        <v>0</v>
      </c>
      <c r="BP433" s="399">
        <f t="shared" si="585"/>
        <v>0</v>
      </c>
      <c r="BQ433" s="412">
        <f t="shared" si="586"/>
        <v>0</v>
      </c>
      <c r="BR433" s="413">
        <f t="shared" si="587"/>
        <v>0</v>
      </c>
      <c r="BS433" s="398" t="str">
        <f t="shared" si="588"/>
        <v>0</v>
      </c>
      <c r="BT433" s="398" t="str">
        <f t="shared" si="589"/>
        <v>0</v>
      </c>
      <c r="BU433" s="412">
        <f t="shared" si="590"/>
        <v>0</v>
      </c>
      <c r="BV433" s="412" t="str">
        <f t="shared" si="591"/>
        <v>0m0</v>
      </c>
      <c r="BW433" s="399">
        <f t="shared" si="592"/>
        <v>0</v>
      </c>
      <c r="BX433" s="399">
        <f t="shared" si="593"/>
        <v>0</v>
      </c>
      <c r="BY433" s="412">
        <f t="shared" si="594"/>
        <v>0</v>
      </c>
      <c r="BZ433" s="413">
        <f t="shared" si="595"/>
        <v>0</v>
      </c>
      <c r="CA433" s="398" t="str">
        <f t="shared" si="596"/>
        <v>0</v>
      </c>
      <c r="CB433" s="398" t="str">
        <f t="shared" si="597"/>
        <v>0</v>
      </c>
      <c r="CC433" s="412">
        <f t="shared" si="598"/>
        <v>0</v>
      </c>
      <c r="CD433" s="412" t="str">
        <f t="shared" si="599"/>
        <v>0m0</v>
      </c>
      <c r="CE433" s="399">
        <f t="shared" si="600"/>
        <v>0</v>
      </c>
      <c r="CF433" s="399">
        <f t="shared" si="601"/>
        <v>0</v>
      </c>
      <c r="CG433" s="412">
        <f t="shared" si="602"/>
        <v>0</v>
      </c>
      <c r="CH433" s="413">
        <f t="shared" si="603"/>
        <v>0</v>
      </c>
      <c r="CI433" s="398" t="str">
        <f t="shared" si="604"/>
        <v>0</v>
      </c>
      <c r="CJ433" s="398" t="str">
        <f t="shared" si="605"/>
        <v>0</v>
      </c>
      <c r="CK433" s="412">
        <f t="shared" si="606"/>
        <v>0</v>
      </c>
      <c r="CL433" s="412" t="str">
        <f t="shared" si="607"/>
        <v>0m0</v>
      </c>
      <c r="CM433" s="399">
        <f t="shared" si="608"/>
        <v>0</v>
      </c>
      <c r="CN433" s="399">
        <f t="shared" si="609"/>
        <v>0</v>
      </c>
      <c r="CO433" s="412">
        <f t="shared" si="610"/>
        <v>0</v>
      </c>
      <c r="CP433" s="413">
        <f t="shared" si="611"/>
        <v>0</v>
      </c>
      <c r="CQ433" s="398" t="str">
        <f t="shared" si="612"/>
        <v>0</v>
      </c>
      <c r="CR433" s="398" t="str">
        <f t="shared" si="613"/>
        <v>0</v>
      </c>
      <c r="CS433" s="412">
        <f t="shared" si="614"/>
        <v>0</v>
      </c>
      <c r="CT433" s="412" t="str">
        <f t="shared" si="615"/>
        <v>0m0</v>
      </c>
      <c r="CU433" s="412">
        <f t="shared" si="616"/>
        <v>0</v>
      </c>
      <c r="CV433" s="412">
        <f t="shared" si="617"/>
        <v>0</v>
      </c>
      <c r="CW433" s="412">
        <f t="shared" si="618"/>
        <v>0</v>
      </c>
      <c r="CX433" s="412">
        <f t="shared" si="619"/>
        <v>0</v>
      </c>
      <c r="CY433" s="412">
        <f t="shared" si="620"/>
        <v>0</v>
      </c>
      <c r="CZ433" s="412" t="str">
        <f t="shared" si="621"/>
        <v/>
      </c>
      <c r="DA433" s="412" t="str">
        <f t="shared" si="622"/>
        <v/>
      </c>
      <c r="DB433" s="412" t="str">
        <f t="shared" si="623"/>
        <v/>
      </c>
      <c r="DC433" s="412" t="str">
        <f t="shared" si="624"/>
        <v/>
      </c>
      <c r="DD433" s="412" t="str">
        <f t="shared" si="625"/>
        <v/>
      </c>
      <c r="DE433" s="412"/>
      <c r="DG433" s="412" t="str">
        <f t="shared" si="626"/>
        <v/>
      </c>
      <c r="DH433" s="412" t="str">
        <f t="shared" si="627"/>
        <v/>
      </c>
      <c r="DI433" s="412">
        <f t="shared" si="628"/>
        <v>0</v>
      </c>
      <c r="DJ433" s="412" t="str">
        <f t="shared" si="629"/>
        <v/>
      </c>
      <c r="DK433" s="412" t="str">
        <f t="shared" si="630"/>
        <v/>
      </c>
      <c r="DL433" s="412" t="str">
        <f t="shared" si="631"/>
        <v/>
      </c>
      <c r="DM433" s="412" t="str">
        <f t="shared" si="632"/>
        <v/>
      </c>
      <c r="DN433" s="412" t="str">
        <f t="shared" si="633"/>
        <v/>
      </c>
      <c r="DO433" s="412" t="str">
        <f t="shared" si="634"/>
        <v/>
      </c>
      <c r="DR433" s="494"/>
      <c r="DS433" s="393">
        <f t="shared" si="637"/>
        <v>0</v>
      </c>
      <c r="DT433" s="393">
        <f t="shared" si="635"/>
        <v>0</v>
      </c>
      <c r="DU433" s="411">
        <f t="shared" si="636"/>
        <v>0</v>
      </c>
      <c r="DX433" s="494" t="e">
        <f>IF(BG433&lt;270000,○,"")</f>
        <v>#NAME?</v>
      </c>
    </row>
    <row r="434" spans="1:128" s="411" customFormat="1" ht="18" hidden="1" customHeight="1" thickBot="1">
      <c r="A434" s="145" t="str">
        <f t="shared" si="560"/>
        <v/>
      </c>
      <c r="B434" s="158"/>
      <c r="C434" s="31" t="str">
        <f>IF(B434="","",VLOOKUP(B434,学連登録!$C$2:$G$3000,2,FALSE))</f>
        <v/>
      </c>
      <c r="D434" s="32" t="str">
        <f>IF(B434="","",VLOOKUP(B434,学連登録!$C$2:$G$3000,3,FALSE))</f>
        <v/>
      </c>
      <c r="E434" s="33" t="str">
        <f>IF(B434="","",VLOOKUP(B434,学連登録!$C$2:$G$3000,4,FALSE))</f>
        <v/>
      </c>
      <c r="F434" s="383" t="str">
        <f>IF(B434="","",VLOOKUP(B434,学連登録!$C$2:$I$3000,7,FALSE))</f>
        <v/>
      </c>
      <c r="G434" s="159"/>
      <c r="H434" s="853"/>
      <c r="I434" s="854"/>
      <c r="J434" s="160"/>
      <c r="K434" s="825"/>
      <c r="L434" s="826"/>
      <c r="M434" s="160"/>
      <c r="N434" s="819"/>
      <c r="O434" s="820"/>
      <c r="P434" s="159"/>
      <c r="Q434" s="825"/>
      <c r="R434" s="826"/>
      <c r="S434" s="159"/>
      <c r="T434" s="825"/>
      <c r="U434" s="826"/>
      <c r="V434" s="103" t="str">
        <f>IF(B434="","",VLOOKUP(B434,学連登録!$C$2:$H$3000,6,FALSE))</f>
        <v/>
      </c>
      <c r="W434" s="377"/>
      <c r="X434" s="157"/>
      <c r="Y434" s="118" t="str">
        <f t="shared" si="638"/>
        <v/>
      </c>
      <c r="Z434" s="97" t="str">
        <f>IF(G434="","",VLOOKUP(G434,種目名!$O$5:$T$104,3,0))</f>
        <v/>
      </c>
      <c r="AA434" s="99" t="str">
        <f>IF(J434="","",VLOOKUP(J434,種目名!$O$5:$T$104,3,0))</f>
        <v/>
      </c>
      <c r="AB434" s="119" t="str">
        <f>IF(M434="","",VLOOKUP(M434,種目名!$O$5:$T$104,3,0))</f>
        <v/>
      </c>
      <c r="AC434" s="119" t="str">
        <f>IF(P434="","",VLOOKUP(AF434,種目名!$O$5:$T$104,3,0))</f>
        <v/>
      </c>
      <c r="AD434" s="120" t="str">
        <f>IF(S434="","",VLOOKUP(AI434,種目名!$O$5:$T$104,3,0))</f>
        <v/>
      </c>
      <c r="AE434" s="117">
        <f t="shared" si="639"/>
        <v>0</v>
      </c>
      <c r="AF434" s="157" t="str">
        <f t="shared" si="640"/>
        <v/>
      </c>
      <c r="AG434" s="157" t="str">
        <f t="shared" si="641"/>
        <v/>
      </c>
      <c r="AH434" s="117">
        <f t="shared" si="642"/>
        <v>0</v>
      </c>
      <c r="AI434" s="157" t="str">
        <f t="shared" si="643"/>
        <v/>
      </c>
      <c r="AJ434" s="157" t="str">
        <f t="shared" si="644"/>
        <v/>
      </c>
      <c r="AK434" s="390"/>
      <c r="AL434" s="171">
        <f t="shared" si="561"/>
        <v>0</v>
      </c>
      <c r="AM434" s="399">
        <f t="shared" si="562"/>
        <v>0</v>
      </c>
      <c r="AN434" s="399">
        <f>COUNTIF($B$12:B434,B434)</f>
        <v>0</v>
      </c>
      <c r="AO434" s="399"/>
      <c r="AP434" s="399" t="str">
        <f t="shared" si="563"/>
        <v/>
      </c>
      <c r="AQ434" s="399" t="str">
        <f t="shared" si="564"/>
        <v/>
      </c>
      <c r="AR434" s="399" t="str">
        <f t="shared" si="565"/>
        <v/>
      </c>
      <c r="AS434" s="399" t="str">
        <f t="shared" si="566"/>
        <v/>
      </c>
      <c r="AT434" s="399">
        <f t="shared" si="567"/>
        <v>0</v>
      </c>
      <c r="AU434" s="399" t="str">
        <f t="shared" si="568"/>
        <v/>
      </c>
      <c r="AV434" s="399" t="str">
        <f t="shared" si="569"/>
        <v/>
      </c>
      <c r="AW434" s="399" t="str">
        <f t="shared" si="570"/>
        <v/>
      </c>
      <c r="AX434" s="399" t="str">
        <f t="shared" si="571"/>
        <v/>
      </c>
      <c r="AY434" s="399" t="str">
        <f t="shared" si="572"/>
        <v/>
      </c>
      <c r="AZ434" s="399" t="str">
        <f t="shared" si="573"/>
        <v/>
      </c>
      <c r="BA434" s="399" t="str">
        <f t="shared" si="574"/>
        <v/>
      </c>
      <c r="BB434" s="399" t="str">
        <f t="shared" si="575"/>
        <v/>
      </c>
      <c r="BC434" s="399" t="str">
        <f t="shared" si="576"/>
        <v/>
      </c>
      <c r="BD434" s="403" t="str">
        <f t="shared" si="577"/>
        <v/>
      </c>
      <c r="BE434" s="393">
        <f t="shared" si="578"/>
        <v>0</v>
      </c>
      <c r="BF434" s="157"/>
      <c r="BG434" s="399">
        <f t="shared" si="579"/>
        <v>0</v>
      </c>
      <c r="BH434" s="399">
        <f t="shared" si="580"/>
        <v>0</v>
      </c>
      <c r="BI434" s="412">
        <f t="shared" si="581"/>
        <v>0</v>
      </c>
      <c r="BJ434" s="413">
        <f t="shared" si="557"/>
        <v>0</v>
      </c>
      <c r="BK434" s="398" t="str">
        <f t="shared" si="558"/>
        <v>0</v>
      </c>
      <c r="BL434" s="398" t="str">
        <f t="shared" si="559"/>
        <v>0</v>
      </c>
      <c r="BM434" s="412">
        <f t="shared" si="582"/>
        <v>0</v>
      </c>
      <c r="BN434" s="412" t="str">
        <f t="shared" si="583"/>
        <v>0m0</v>
      </c>
      <c r="BO434" s="399">
        <f t="shared" si="584"/>
        <v>0</v>
      </c>
      <c r="BP434" s="399">
        <f t="shared" si="585"/>
        <v>0</v>
      </c>
      <c r="BQ434" s="412">
        <f t="shared" si="586"/>
        <v>0</v>
      </c>
      <c r="BR434" s="413">
        <f t="shared" si="587"/>
        <v>0</v>
      </c>
      <c r="BS434" s="398" t="str">
        <f t="shared" si="588"/>
        <v>0</v>
      </c>
      <c r="BT434" s="398" t="str">
        <f t="shared" si="589"/>
        <v>0</v>
      </c>
      <c r="BU434" s="412">
        <f t="shared" si="590"/>
        <v>0</v>
      </c>
      <c r="BV434" s="412" t="str">
        <f t="shared" si="591"/>
        <v>0m0</v>
      </c>
      <c r="BW434" s="399">
        <f t="shared" si="592"/>
        <v>0</v>
      </c>
      <c r="BX434" s="399">
        <f t="shared" si="593"/>
        <v>0</v>
      </c>
      <c r="BY434" s="412">
        <f t="shared" si="594"/>
        <v>0</v>
      </c>
      <c r="BZ434" s="413">
        <f t="shared" si="595"/>
        <v>0</v>
      </c>
      <c r="CA434" s="398" t="str">
        <f t="shared" si="596"/>
        <v>0</v>
      </c>
      <c r="CB434" s="398" t="str">
        <f t="shared" si="597"/>
        <v>0</v>
      </c>
      <c r="CC434" s="412">
        <f t="shared" si="598"/>
        <v>0</v>
      </c>
      <c r="CD434" s="412" t="str">
        <f t="shared" si="599"/>
        <v>0m0</v>
      </c>
      <c r="CE434" s="399">
        <f t="shared" si="600"/>
        <v>0</v>
      </c>
      <c r="CF434" s="399">
        <f t="shared" si="601"/>
        <v>0</v>
      </c>
      <c r="CG434" s="412">
        <f t="shared" si="602"/>
        <v>0</v>
      </c>
      <c r="CH434" s="413">
        <f t="shared" si="603"/>
        <v>0</v>
      </c>
      <c r="CI434" s="398" t="str">
        <f t="shared" si="604"/>
        <v>0</v>
      </c>
      <c r="CJ434" s="398" t="str">
        <f t="shared" si="605"/>
        <v>0</v>
      </c>
      <c r="CK434" s="412">
        <f t="shared" si="606"/>
        <v>0</v>
      </c>
      <c r="CL434" s="412" t="str">
        <f t="shared" si="607"/>
        <v>0m0</v>
      </c>
      <c r="CM434" s="399">
        <f t="shared" si="608"/>
        <v>0</v>
      </c>
      <c r="CN434" s="399">
        <f t="shared" si="609"/>
        <v>0</v>
      </c>
      <c r="CO434" s="412">
        <f t="shared" si="610"/>
        <v>0</v>
      </c>
      <c r="CP434" s="413">
        <f t="shared" si="611"/>
        <v>0</v>
      </c>
      <c r="CQ434" s="398" t="str">
        <f t="shared" si="612"/>
        <v>0</v>
      </c>
      <c r="CR434" s="398" t="str">
        <f t="shared" si="613"/>
        <v>0</v>
      </c>
      <c r="CS434" s="412">
        <f t="shared" si="614"/>
        <v>0</v>
      </c>
      <c r="CT434" s="412" t="str">
        <f t="shared" si="615"/>
        <v>0m0</v>
      </c>
      <c r="CU434" s="412">
        <f t="shared" si="616"/>
        <v>0</v>
      </c>
      <c r="CV434" s="412">
        <f t="shared" si="617"/>
        <v>0</v>
      </c>
      <c r="CW434" s="412">
        <f t="shared" si="618"/>
        <v>0</v>
      </c>
      <c r="CX434" s="412">
        <f t="shared" si="619"/>
        <v>0</v>
      </c>
      <c r="CY434" s="412">
        <f t="shared" si="620"/>
        <v>0</v>
      </c>
      <c r="CZ434" s="412" t="str">
        <f t="shared" si="621"/>
        <v/>
      </c>
      <c r="DA434" s="412" t="str">
        <f t="shared" si="622"/>
        <v/>
      </c>
      <c r="DB434" s="412" t="str">
        <f t="shared" si="623"/>
        <v/>
      </c>
      <c r="DC434" s="412" t="str">
        <f t="shared" si="624"/>
        <v/>
      </c>
      <c r="DD434" s="412" t="str">
        <f t="shared" si="625"/>
        <v/>
      </c>
      <c r="DE434" s="412"/>
      <c r="DG434" s="412" t="str">
        <f t="shared" si="626"/>
        <v/>
      </c>
      <c r="DH434" s="412" t="str">
        <f t="shared" si="627"/>
        <v/>
      </c>
      <c r="DI434" s="412">
        <f t="shared" si="628"/>
        <v>0</v>
      </c>
      <c r="DJ434" s="412" t="str">
        <f t="shared" si="629"/>
        <v/>
      </c>
      <c r="DK434" s="412" t="str">
        <f t="shared" si="630"/>
        <v/>
      </c>
      <c r="DL434" s="412" t="str">
        <f t="shared" si="631"/>
        <v/>
      </c>
      <c r="DM434" s="412" t="str">
        <f t="shared" si="632"/>
        <v/>
      </c>
      <c r="DN434" s="412" t="str">
        <f t="shared" si="633"/>
        <v/>
      </c>
      <c r="DO434" s="412" t="str">
        <f t="shared" si="634"/>
        <v/>
      </c>
      <c r="DR434" s="494"/>
      <c r="DS434" s="393">
        <f t="shared" si="637"/>
        <v>0</v>
      </c>
      <c r="DT434" s="393">
        <f t="shared" si="635"/>
        <v>0</v>
      </c>
      <c r="DU434" s="411">
        <f t="shared" si="636"/>
        <v>0</v>
      </c>
      <c r="DX434" s="494" t="e">
        <f>IF(BG434&lt;270000,○,"")</f>
        <v>#NAME?</v>
      </c>
    </row>
    <row r="435" spans="1:128" s="411" customFormat="1" ht="18" hidden="1" customHeight="1" thickBot="1">
      <c r="A435" s="145" t="str">
        <f t="shared" si="560"/>
        <v/>
      </c>
      <c r="B435" s="158"/>
      <c r="C435" s="31" t="str">
        <f>IF(B435="","",VLOOKUP(B435,学連登録!$C$2:$G$3000,2,FALSE))</f>
        <v/>
      </c>
      <c r="D435" s="32" t="str">
        <f>IF(B435="","",VLOOKUP(B435,学連登録!$C$2:$G$3000,3,FALSE))</f>
        <v/>
      </c>
      <c r="E435" s="33" t="str">
        <f>IF(B435="","",VLOOKUP(B435,学連登録!$C$2:$G$3000,4,FALSE))</f>
        <v/>
      </c>
      <c r="F435" s="383" t="str">
        <f>IF(B435="","",VLOOKUP(B435,学連登録!$C$2:$I$3000,7,FALSE))</f>
        <v/>
      </c>
      <c r="G435" s="159"/>
      <c r="H435" s="853"/>
      <c r="I435" s="854"/>
      <c r="J435" s="160"/>
      <c r="K435" s="825"/>
      <c r="L435" s="826"/>
      <c r="M435" s="160"/>
      <c r="N435" s="819"/>
      <c r="O435" s="820"/>
      <c r="P435" s="159"/>
      <c r="Q435" s="825"/>
      <c r="R435" s="826"/>
      <c r="S435" s="159"/>
      <c r="T435" s="825"/>
      <c r="U435" s="826"/>
      <c r="V435" s="103" t="str">
        <f>IF(B435="","",VLOOKUP(B435,学連登録!$C$2:$H$3000,6,FALSE))</f>
        <v/>
      </c>
      <c r="W435" s="377"/>
      <c r="X435" s="157"/>
      <c r="Y435" s="118" t="str">
        <f t="shared" si="638"/>
        <v/>
      </c>
      <c r="Z435" s="97" t="str">
        <f>IF(G435="","",VLOOKUP(G435,種目名!$O$5:$T$104,3,0))</f>
        <v/>
      </c>
      <c r="AA435" s="99" t="str">
        <f>IF(J435="","",VLOOKUP(J435,種目名!$O$5:$T$104,3,0))</f>
        <v/>
      </c>
      <c r="AB435" s="119" t="str">
        <f>IF(M435="","",VLOOKUP(M435,種目名!$O$5:$T$104,3,0))</f>
        <v/>
      </c>
      <c r="AC435" s="119" t="str">
        <f>IF(P435="","",VLOOKUP(AF435,種目名!$O$5:$T$104,3,0))</f>
        <v/>
      </c>
      <c r="AD435" s="120" t="str">
        <f>IF(S435="","",VLOOKUP(AI435,種目名!$O$5:$T$104,3,0))</f>
        <v/>
      </c>
      <c r="AE435" s="117">
        <f t="shared" si="639"/>
        <v>0</v>
      </c>
      <c r="AF435" s="157" t="str">
        <f t="shared" si="640"/>
        <v/>
      </c>
      <c r="AG435" s="157" t="str">
        <f t="shared" si="641"/>
        <v/>
      </c>
      <c r="AH435" s="117">
        <f t="shared" si="642"/>
        <v>0</v>
      </c>
      <c r="AI435" s="157" t="str">
        <f t="shared" si="643"/>
        <v/>
      </c>
      <c r="AJ435" s="157" t="str">
        <f t="shared" si="644"/>
        <v/>
      </c>
      <c r="AK435" s="390"/>
      <c r="AL435" s="171">
        <f t="shared" si="561"/>
        <v>0</v>
      </c>
      <c r="AM435" s="399">
        <f t="shared" si="562"/>
        <v>0</v>
      </c>
      <c r="AN435" s="399">
        <f>COUNTIF($B$12:B435,B435)</f>
        <v>0</v>
      </c>
      <c r="AO435" s="399"/>
      <c r="AP435" s="399" t="str">
        <f t="shared" si="563"/>
        <v/>
      </c>
      <c r="AQ435" s="399" t="str">
        <f t="shared" si="564"/>
        <v/>
      </c>
      <c r="AR435" s="399" t="str">
        <f t="shared" si="565"/>
        <v/>
      </c>
      <c r="AS435" s="399" t="str">
        <f t="shared" si="566"/>
        <v/>
      </c>
      <c r="AT435" s="399">
        <f t="shared" si="567"/>
        <v>0</v>
      </c>
      <c r="AU435" s="399" t="str">
        <f t="shared" si="568"/>
        <v/>
      </c>
      <c r="AV435" s="399" t="str">
        <f t="shared" si="569"/>
        <v/>
      </c>
      <c r="AW435" s="399" t="str">
        <f t="shared" si="570"/>
        <v/>
      </c>
      <c r="AX435" s="399" t="str">
        <f t="shared" si="571"/>
        <v/>
      </c>
      <c r="AY435" s="399" t="str">
        <f t="shared" si="572"/>
        <v/>
      </c>
      <c r="AZ435" s="399" t="str">
        <f t="shared" si="573"/>
        <v/>
      </c>
      <c r="BA435" s="399" t="str">
        <f t="shared" si="574"/>
        <v/>
      </c>
      <c r="BB435" s="399" t="str">
        <f t="shared" si="575"/>
        <v/>
      </c>
      <c r="BC435" s="399" t="str">
        <f t="shared" si="576"/>
        <v/>
      </c>
      <c r="BD435" s="403" t="str">
        <f t="shared" si="577"/>
        <v/>
      </c>
      <c r="BE435" s="393">
        <f t="shared" si="578"/>
        <v>0</v>
      </c>
      <c r="BF435" s="157"/>
      <c r="BG435" s="399">
        <f t="shared" si="579"/>
        <v>0</v>
      </c>
      <c r="BH435" s="399">
        <f t="shared" si="580"/>
        <v>0</v>
      </c>
      <c r="BI435" s="412">
        <f t="shared" si="581"/>
        <v>0</v>
      </c>
      <c r="BJ435" s="413">
        <f t="shared" si="557"/>
        <v>0</v>
      </c>
      <c r="BK435" s="398" t="str">
        <f t="shared" si="558"/>
        <v>0</v>
      </c>
      <c r="BL435" s="398" t="str">
        <f t="shared" si="559"/>
        <v>0</v>
      </c>
      <c r="BM435" s="412">
        <f t="shared" si="582"/>
        <v>0</v>
      </c>
      <c r="BN435" s="412" t="str">
        <f t="shared" si="583"/>
        <v>0m0</v>
      </c>
      <c r="BO435" s="399">
        <f t="shared" si="584"/>
        <v>0</v>
      </c>
      <c r="BP435" s="399">
        <f t="shared" si="585"/>
        <v>0</v>
      </c>
      <c r="BQ435" s="412">
        <f t="shared" si="586"/>
        <v>0</v>
      </c>
      <c r="BR435" s="413">
        <f t="shared" si="587"/>
        <v>0</v>
      </c>
      <c r="BS435" s="398" t="str">
        <f t="shared" si="588"/>
        <v>0</v>
      </c>
      <c r="BT435" s="398" t="str">
        <f t="shared" si="589"/>
        <v>0</v>
      </c>
      <c r="BU435" s="412">
        <f t="shared" si="590"/>
        <v>0</v>
      </c>
      <c r="BV435" s="412" t="str">
        <f t="shared" si="591"/>
        <v>0m0</v>
      </c>
      <c r="BW435" s="399">
        <f t="shared" si="592"/>
        <v>0</v>
      </c>
      <c r="BX435" s="399">
        <f t="shared" si="593"/>
        <v>0</v>
      </c>
      <c r="BY435" s="412">
        <f t="shared" si="594"/>
        <v>0</v>
      </c>
      <c r="BZ435" s="413">
        <f t="shared" si="595"/>
        <v>0</v>
      </c>
      <c r="CA435" s="398" t="str">
        <f t="shared" si="596"/>
        <v>0</v>
      </c>
      <c r="CB435" s="398" t="str">
        <f t="shared" si="597"/>
        <v>0</v>
      </c>
      <c r="CC435" s="412">
        <f t="shared" si="598"/>
        <v>0</v>
      </c>
      <c r="CD435" s="412" t="str">
        <f t="shared" si="599"/>
        <v>0m0</v>
      </c>
      <c r="CE435" s="399">
        <f t="shared" si="600"/>
        <v>0</v>
      </c>
      <c r="CF435" s="399">
        <f t="shared" si="601"/>
        <v>0</v>
      </c>
      <c r="CG435" s="412">
        <f t="shared" si="602"/>
        <v>0</v>
      </c>
      <c r="CH435" s="413">
        <f t="shared" si="603"/>
        <v>0</v>
      </c>
      <c r="CI435" s="398" t="str">
        <f t="shared" si="604"/>
        <v>0</v>
      </c>
      <c r="CJ435" s="398" t="str">
        <f t="shared" si="605"/>
        <v>0</v>
      </c>
      <c r="CK435" s="412">
        <f t="shared" si="606"/>
        <v>0</v>
      </c>
      <c r="CL435" s="412" t="str">
        <f t="shared" si="607"/>
        <v>0m0</v>
      </c>
      <c r="CM435" s="399">
        <f t="shared" si="608"/>
        <v>0</v>
      </c>
      <c r="CN435" s="399">
        <f t="shared" si="609"/>
        <v>0</v>
      </c>
      <c r="CO435" s="412">
        <f t="shared" si="610"/>
        <v>0</v>
      </c>
      <c r="CP435" s="413">
        <f t="shared" si="611"/>
        <v>0</v>
      </c>
      <c r="CQ435" s="398" t="str">
        <f t="shared" si="612"/>
        <v>0</v>
      </c>
      <c r="CR435" s="398" t="str">
        <f t="shared" si="613"/>
        <v>0</v>
      </c>
      <c r="CS435" s="412">
        <f t="shared" si="614"/>
        <v>0</v>
      </c>
      <c r="CT435" s="412" t="str">
        <f t="shared" si="615"/>
        <v>0m0</v>
      </c>
      <c r="CU435" s="412">
        <f t="shared" si="616"/>
        <v>0</v>
      </c>
      <c r="CV435" s="412">
        <f t="shared" si="617"/>
        <v>0</v>
      </c>
      <c r="CW435" s="412">
        <f t="shared" si="618"/>
        <v>0</v>
      </c>
      <c r="CX435" s="412">
        <f t="shared" si="619"/>
        <v>0</v>
      </c>
      <c r="CY435" s="412">
        <f t="shared" si="620"/>
        <v>0</v>
      </c>
      <c r="CZ435" s="412" t="str">
        <f t="shared" si="621"/>
        <v/>
      </c>
      <c r="DA435" s="412" t="str">
        <f t="shared" si="622"/>
        <v/>
      </c>
      <c r="DB435" s="412" t="str">
        <f t="shared" si="623"/>
        <v/>
      </c>
      <c r="DC435" s="412" t="str">
        <f t="shared" si="624"/>
        <v/>
      </c>
      <c r="DD435" s="412" t="str">
        <f t="shared" si="625"/>
        <v/>
      </c>
      <c r="DE435" s="412"/>
      <c r="DG435" s="412" t="str">
        <f t="shared" si="626"/>
        <v/>
      </c>
      <c r="DH435" s="412" t="str">
        <f t="shared" si="627"/>
        <v/>
      </c>
      <c r="DI435" s="412">
        <f t="shared" si="628"/>
        <v>0</v>
      </c>
      <c r="DJ435" s="412" t="str">
        <f t="shared" si="629"/>
        <v/>
      </c>
      <c r="DK435" s="412" t="str">
        <f t="shared" si="630"/>
        <v/>
      </c>
      <c r="DL435" s="412" t="str">
        <f t="shared" si="631"/>
        <v/>
      </c>
      <c r="DM435" s="412" t="str">
        <f t="shared" si="632"/>
        <v/>
      </c>
      <c r="DN435" s="412" t="str">
        <f t="shared" si="633"/>
        <v/>
      </c>
      <c r="DO435" s="412" t="str">
        <f t="shared" si="634"/>
        <v/>
      </c>
      <c r="DR435" s="494"/>
      <c r="DS435" s="393">
        <f t="shared" si="637"/>
        <v>0</v>
      </c>
      <c r="DT435" s="393">
        <f t="shared" si="635"/>
        <v>0</v>
      </c>
      <c r="DU435" s="411">
        <f t="shared" si="636"/>
        <v>0</v>
      </c>
      <c r="DX435" s="494" t="e">
        <f>IF(BG435&lt;270000,○,"")</f>
        <v>#NAME?</v>
      </c>
    </row>
    <row r="436" spans="1:128" s="411" customFormat="1" ht="18" hidden="1" customHeight="1" thickBot="1">
      <c r="A436" s="145" t="str">
        <f t="shared" si="560"/>
        <v/>
      </c>
      <c r="B436" s="158"/>
      <c r="C436" s="31" t="str">
        <f>IF(B436="","",VLOOKUP(B436,学連登録!$C$2:$G$3000,2,FALSE))</f>
        <v/>
      </c>
      <c r="D436" s="32" t="str">
        <f>IF(B436="","",VLOOKUP(B436,学連登録!$C$2:$G$3000,3,FALSE))</f>
        <v/>
      </c>
      <c r="E436" s="33" t="str">
        <f>IF(B436="","",VLOOKUP(B436,学連登録!$C$2:$G$3000,4,FALSE))</f>
        <v/>
      </c>
      <c r="F436" s="383" t="str">
        <f>IF(B436="","",VLOOKUP(B436,学連登録!$C$2:$I$3000,7,FALSE))</f>
        <v/>
      </c>
      <c r="G436" s="159"/>
      <c r="H436" s="853"/>
      <c r="I436" s="854"/>
      <c r="J436" s="160"/>
      <c r="K436" s="825"/>
      <c r="L436" s="826"/>
      <c r="M436" s="160"/>
      <c r="N436" s="819"/>
      <c r="O436" s="820"/>
      <c r="P436" s="159"/>
      <c r="Q436" s="825"/>
      <c r="R436" s="826"/>
      <c r="S436" s="159"/>
      <c r="T436" s="825"/>
      <c r="U436" s="826"/>
      <c r="V436" s="103" t="str">
        <f>IF(B436="","",VLOOKUP(B436,学連登録!$C$2:$H$3000,6,FALSE))</f>
        <v/>
      </c>
      <c r="W436" s="377"/>
      <c r="X436" s="157"/>
      <c r="Y436" s="118" t="str">
        <f t="shared" si="638"/>
        <v/>
      </c>
      <c r="Z436" s="97" t="str">
        <f>IF(G436="","",VLOOKUP(G436,種目名!$O$5:$T$104,3,0))</f>
        <v/>
      </c>
      <c r="AA436" s="99" t="str">
        <f>IF(J436="","",VLOOKUP(J436,種目名!$O$5:$T$104,3,0))</f>
        <v/>
      </c>
      <c r="AB436" s="119" t="str">
        <f>IF(M436="","",VLOOKUP(M436,種目名!$O$5:$T$104,3,0))</f>
        <v/>
      </c>
      <c r="AC436" s="119" t="str">
        <f>IF(P436="","",VLOOKUP(AF436,種目名!$O$5:$T$104,3,0))</f>
        <v/>
      </c>
      <c r="AD436" s="120" t="str">
        <f>IF(S436="","",VLOOKUP(AI436,種目名!$O$5:$T$104,3,0))</f>
        <v/>
      </c>
      <c r="AE436" s="117">
        <f t="shared" si="639"/>
        <v>0</v>
      </c>
      <c r="AF436" s="157" t="str">
        <f t="shared" si="640"/>
        <v/>
      </c>
      <c r="AG436" s="157" t="str">
        <f t="shared" si="641"/>
        <v/>
      </c>
      <c r="AH436" s="117">
        <f t="shared" si="642"/>
        <v>0</v>
      </c>
      <c r="AI436" s="157" t="str">
        <f t="shared" si="643"/>
        <v/>
      </c>
      <c r="AJ436" s="157" t="str">
        <f t="shared" si="644"/>
        <v/>
      </c>
      <c r="AK436" s="390"/>
      <c r="AL436" s="171">
        <f t="shared" si="561"/>
        <v>0</v>
      </c>
      <c r="AM436" s="399">
        <f t="shared" si="562"/>
        <v>0</v>
      </c>
      <c r="AN436" s="399">
        <f>COUNTIF($B$12:B436,B436)</f>
        <v>0</v>
      </c>
      <c r="AO436" s="399"/>
      <c r="AP436" s="399" t="str">
        <f t="shared" si="563"/>
        <v/>
      </c>
      <c r="AQ436" s="399" t="str">
        <f t="shared" si="564"/>
        <v/>
      </c>
      <c r="AR436" s="399" t="str">
        <f t="shared" si="565"/>
        <v/>
      </c>
      <c r="AS436" s="399" t="str">
        <f t="shared" si="566"/>
        <v/>
      </c>
      <c r="AT436" s="399">
        <f t="shared" si="567"/>
        <v>0</v>
      </c>
      <c r="AU436" s="399" t="str">
        <f t="shared" si="568"/>
        <v/>
      </c>
      <c r="AV436" s="399" t="str">
        <f t="shared" si="569"/>
        <v/>
      </c>
      <c r="AW436" s="399" t="str">
        <f t="shared" si="570"/>
        <v/>
      </c>
      <c r="AX436" s="399" t="str">
        <f t="shared" si="571"/>
        <v/>
      </c>
      <c r="AY436" s="399" t="str">
        <f t="shared" si="572"/>
        <v/>
      </c>
      <c r="AZ436" s="399" t="str">
        <f t="shared" si="573"/>
        <v/>
      </c>
      <c r="BA436" s="399" t="str">
        <f t="shared" si="574"/>
        <v/>
      </c>
      <c r="BB436" s="399" t="str">
        <f t="shared" si="575"/>
        <v/>
      </c>
      <c r="BC436" s="399" t="str">
        <f t="shared" si="576"/>
        <v/>
      </c>
      <c r="BD436" s="403" t="str">
        <f t="shared" si="577"/>
        <v/>
      </c>
      <c r="BE436" s="393">
        <f t="shared" si="578"/>
        <v>0</v>
      </c>
      <c r="BF436" s="157"/>
      <c r="BG436" s="399">
        <f t="shared" si="579"/>
        <v>0</v>
      </c>
      <c r="BH436" s="399">
        <f t="shared" si="580"/>
        <v>0</v>
      </c>
      <c r="BI436" s="412">
        <f t="shared" si="581"/>
        <v>0</v>
      </c>
      <c r="BJ436" s="413">
        <f t="shared" si="557"/>
        <v>0</v>
      </c>
      <c r="BK436" s="398" t="str">
        <f t="shared" si="558"/>
        <v>0</v>
      </c>
      <c r="BL436" s="398" t="str">
        <f t="shared" si="559"/>
        <v>0</v>
      </c>
      <c r="BM436" s="412">
        <f t="shared" si="582"/>
        <v>0</v>
      </c>
      <c r="BN436" s="412" t="str">
        <f t="shared" si="583"/>
        <v>0m0</v>
      </c>
      <c r="BO436" s="399">
        <f t="shared" si="584"/>
        <v>0</v>
      </c>
      <c r="BP436" s="399">
        <f t="shared" si="585"/>
        <v>0</v>
      </c>
      <c r="BQ436" s="412">
        <f t="shared" si="586"/>
        <v>0</v>
      </c>
      <c r="BR436" s="413">
        <f t="shared" si="587"/>
        <v>0</v>
      </c>
      <c r="BS436" s="398" t="str">
        <f t="shared" si="588"/>
        <v>0</v>
      </c>
      <c r="BT436" s="398" t="str">
        <f t="shared" si="589"/>
        <v>0</v>
      </c>
      <c r="BU436" s="412">
        <f t="shared" si="590"/>
        <v>0</v>
      </c>
      <c r="BV436" s="412" t="str">
        <f t="shared" si="591"/>
        <v>0m0</v>
      </c>
      <c r="BW436" s="399">
        <f t="shared" si="592"/>
        <v>0</v>
      </c>
      <c r="BX436" s="399">
        <f t="shared" si="593"/>
        <v>0</v>
      </c>
      <c r="BY436" s="412">
        <f t="shared" si="594"/>
        <v>0</v>
      </c>
      <c r="BZ436" s="413">
        <f t="shared" si="595"/>
        <v>0</v>
      </c>
      <c r="CA436" s="398" t="str">
        <f t="shared" si="596"/>
        <v>0</v>
      </c>
      <c r="CB436" s="398" t="str">
        <f t="shared" si="597"/>
        <v>0</v>
      </c>
      <c r="CC436" s="412">
        <f t="shared" si="598"/>
        <v>0</v>
      </c>
      <c r="CD436" s="412" t="str">
        <f t="shared" si="599"/>
        <v>0m0</v>
      </c>
      <c r="CE436" s="399">
        <f t="shared" si="600"/>
        <v>0</v>
      </c>
      <c r="CF436" s="399">
        <f t="shared" si="601"/>
        <v>0</v>
      </c>
      <c r="CG436" s="412">
        <f t="shared" si="602"/>
        <v>0</v>
      </c>
      <c r="CH436" s="413">
        <f t="shared" si="603"/>
        <v>0</v>
      </c>
      <c r="CI436" s="398" t="str">
        <f t="shared" si="604"/>
        <v>0</v>
      </c>
      <c r="CJ436" s="398" t="str">
        <f t="shared" si="605"/>
        <v>0</v>
      </c>
      <c r="CK436" s="412">
        <f t="shared" si="606"/>
        <v>0</v>
      </c>
      <c r="CL436" s="412" t="str">
        <f t="shared" si="607"/>
        <v>0m0</v>
      </c>
      <c r="CM436" s="399">
        <f t="shared" si="608"/>
        <v>0</v>
      </c>
      <c r="CN436" s="399">
        <f t="shared" si="609"/>
        <v>0</v>
      </c>
      <c r="CO436" s="412">
        <f t="shared" si="610"/>
        <v>0</v>
      </c>
      <c r="CP436" s="413">
        <f t="shared" si="611"/>
        <v>0</v>
      </c>
      <c r="CQ436" s="398" t="str">
        <f t="shared" si="612"/>
        <v>0</v>
      </c>
      <c r="CR436" s="398" t="str">
        <f t="shared" si="613"/>
        <v>0</v>
      </c>
      <c r="CS436" s="412">
        <f t="shared" si="614"/>
        <v>0</v>
      </c>
      <c r="CT436" s="412" t="str">
        <f t="shared" si="615"/>
        <v>0m0</v>
      </c>
      <c r="CU436" s="412">
        <f t="shared" si="616"/>
        <v>0</v>
      </c>
      <c r="CV436" s="412">
        <f t="shared" si="617"/>
        <v>0</v>
      </c>
      <c r="CW436" s="412">
        <f t="shared" si="618"/>
        <v>0</v>
      </c>
      <c r="CX436" s="412">
        <f t="shared" si="619"/>
        <v>0</v>
      </c>
      <c r="CY436" s="412">
        <f t="shared" si="620"/>
        <v>0</v>
      </c>
      <c r="CZ436" s="412" t="str">
        <f t="shared" si="621"/>
        <v/>
      </c>
      <c r="DA436" s="412" t="str">
        <f t="shared" si="622"/>
        <v/>
      </c>
      <c r="DB436" s="412" t="str">
        <f t="shared" si="623"/>
        <v/>
      </c>
      <c r="DC436" s="412" t="str">
        <f t="shared" si="624"/>
        <v/>
      </c>
      <c r="DD436" s="412" t="str">
        <f t="shared" si="625"/>
        <v/>
      </c>
      <c r="DE436" s="412"/>
      <c r="DG436" s="412" t="str">
        <f t="shared" si="626"/>
        <v/>
      </c>
      <c r="DH436" s="412" t="str">
        <f t="shared" si="627"/>
        <v/>
      </c>
      <c r="DI436" s="412">
        <f t="shared" si="628"/>
        <v>0</v>
      </c>
      <c r="DJ436" s="412" t="str">
        <f t="shared" si="629"/>
        <v/>
      </c>
      <c r="DK436" s="412" t="str">
        <f t="shared" si="630"/>
        <v/>
      </c>
      <c r="DL436" s="412" t="str">
        <f t="shared" si="631"/>
        <v/>
      </c>
      <c r="DM436" s="412" t="str">
        <f t="shared" si="632"/>
        <v/>
      </c>
      <c r="DN436" s="412" t="str">
        <f t="shared" si="633"/>
        <v/>
      </c>
      <c r="DO436" s="412" t="str">
        <f t="shared" si="634"/>
        <v/>
      </c>
      <c r="DR436" s="494"/>
      <c r="DS436" s="393">
        <f t="shared" si="637"/>
        <v>0</v>
      </c>
      <c r="DT436" s="393">
        <f t="shared" si="635"/>
        <v>0</v>
      </c>
      <c r="DU436" s="411">
        <f t="shared" si="636"/>
        <v>0</v>
      </c>
      <c r="DX436" s="494" t="e">
        <f>IF(BG436&lt;270000,○,"")</f>
        <v>#NAME?</v>
      </c>
    </row>
    <row r="437" spans="1:128" s="411" customFormat="1" ht="18" hidden="1" customHeight="1" thickBot="1">
      <c r="A437" s="145" t="str">
        <f t="shared" si="560"/>
        <v/>
      </c>
      <c r="B437" s="158"/>
      <c r="C437" s="31" t="str">
        <f>IF(B437="","",VLOOKUP(B437,学連登録!$C$2:$G$3000,2,FALSE))</f>
        <v/>
      </c>
      <c r="D437" s="32" t="str">
        <f>IF(B437="","",VLOOKUP(B437,学連登録!$C$2:$G$3000,3,FALSE))</f>
        <v/>
      </c>
      <c r="E437" s="33" t="str">
        <f>IF(B437="","",VLOOKUP(B437,学連登録!$C$2:$G$3000,4,FALSE))</f>
        <v/>
      </c>
      <c r="F437" s="383" t="str">
        <f>IF(B437="","",VLOOKUP(B437,学連登録!$C$2:$I$3000,7,FALSE))</f>
        <v/>
      </c>
      <c r="G437" s="159"/>
      <c r="H437" s="853"/>
      <c r="I437" s="854"/>
      <c r="J437" s="160"/>
      <c r="K437" s="825"/>
      <c r="L437" s="826"/>
      <c r="M437" s="160"/>
      <c r="N437" s="819"/>
      <c r="O437" s="820"/>
      <c r="P437" s="159"/>
      <c r="Q437" s="825"/>
      <c r="R437" s="826"/>
      <c r="S437" s="159"/>
      <c r="T437" s="825"/>
      <c r="U437" s="826"/>
      <c r="V437" s="103" t="str">
        <f>IF(B437="","",VLOOKUP(B437,学連登録!$C$2:$H$3000,6,FALSE))</f>
        <v/>
      </c>
      <c r="W437" s="377"/>
      <c r="X437" s="157"/>
      <c r="Y437" s="118" t="str">
        <f t="shared" si="638"/>
        <v/>
      </c>
      <c r="Z437" s="97" t="str">
        <f>IF(G437="","",VLOOKUP(G437,種目名!$O$5:$T$104,3,0))</f>
        <v/>
      </c>
      <c r="AA437" s="99" t="str">
        <f>IF(J437="","",VLOOKUP(J437,種目名!$O$5:$T$104,3,0))</f>
        <v/>
      </c>
      <c r="AB437" s="119" t="str">
        <f>IF(M437="","",VLOOKUP(M437,種目名!$O$5:$T$104,3,0))</f>
        <v/>
      </c>
      <c r="AC437" s="119" t="str">
        <f>IF(P437="","",VLOOKUP(AF437,種目名!$O$5:$T$104,3,0))</f>
        <v/>
      </c>
      <c r="AD437" s="120" t="str">
        <f>IF(S437="","",VLOOKUP(AI437,種目名!$O$5:$T$104,3,0))</f>
        <v/>
      </c>
      <c r="AE437" s="117">
        <f t="shared" si="639"/>
        <v>0</v>
      </c>
      <c r="AF437" s="157" t="str">
        <f t="shared" si="640"/>
        <v/>
      </c>
      <c r="AG437" s="157" t="str">
        <f t="shared" si="641"/>
        <v/>
      </c>
      <c r="AH437" s="117">
        <f t="shared" si="642"/>
        <v>0</v>
      </c>
      <c r="AI437" s="157" t="str">
        <f t="shared" si="643"/>
        <v/>
      </c>
      <c r="AJ437" s="157" t="str">
        <f t="shared" si="644"/>
        <v/>
      </c>
      <c r="AK437" s="390"/>
      <c r="AL437" s="171">
        <f t="shared" si="561"/>
        <v>0</v>
      </c>
      <c r="AM437" s="399">
        <f t="shared" si="562"/>
        <v>0</v>
      </c>
      <c r="AN437" s="399">
        <f>COUNTIF($B$12:B437,B437)</f>
        <v>0</v>
      </c>
      <c r="AO437" s="399"/>
      <c r="AP437" s="399" t="str">
        <f t="shared" si="563"/>
        <v/>
      </c>
      <c r="AQ437" s="399" t="str">
        <f t="shared" si="564"/>
        <v/>
      </c>
      <c r="AR437" s="399" t="str">
        <f t="shared" si="565"/>
        <v/>
      </c>
      <c r="AS437" s="399" t="str">
        <f t="shared" si="566"/>
        <v/>
      </c>
      <c r="AT437" s="399">
        <f t="shared" si="567"/>
        <v>0</v>
      </c>
      <c r="AU437" s="399" t="str">
        <f t="shared" si="568"/>
        <v/>
      </c>
      <c r="AV437" s="399" t="str">
        <f t="shared" si="569"/>
        <v/>
      </c>
      <c r="AW437" s="399" t="str">
        <f t="shared" si="570"/>
        <v/>
      </c>
      <c r="AX437" s="399" t="str">
        <f t="shared" si="571"/>
        <v/>
      </c>
      <c r="AY437" s="399" t="str">
        <f t="shared" si="572"/>
        <v/>
      </c>
      <c r="AZ437" s="399" t="str">
        <f t="shared" si="573"/>
        <v/>
      </c>
      <c r="BA437" s="399" t="str">
        <f t="shared" si="574"/>
        <v/>
      </c>
      <c r="BB437" s="399" t="str">
        <f t="shared" si="575"/>
        <v/>
      </c>
      <c r="BC437" s="399" t="str">
        <f t="shared" si="576"/>
        <v/>
      </c>
      <c r="BD437" s="403" t="str">
        <f t="shared" si="577"/>
        <v/>
      </c>
      <c r="BE437" s="393">
        <f t="shared" si="578"/>
        <v>0</v>
      </c>
      <c r="BF437" s="157"/>
      <c r="BG437" s="399">
        <f t="shared" si="579"/>
        <v>0</v>
      </c>
      <c r="BH437" s="399">
        <f t="shared" si="580"/>
        <v>0</v>
      </c>
      <c r="BI437" s="412">
        <f t="shared" si="581"/>
        <v>0</v>
      </c>
      <c r="BJ437" s="413">
        <f t="shared" si="557"/>
        <v>0</v>
      </c>
      <c r="BK437" s="398" t="str">
        <f t="shared" si="558"/>
        <v>0</v>
      </c>
      <c r="BL437" s="398" t="str">
        <f t="shared" si="559"/>
        <v>0</v>
      </c>
      <c r="BM437" s="412">
        <f t="shared" si="582"/>
        <v>0</v>
      </c>
      <c r="BN437" s="412" t="str">
        <f t="shared" si="583"/>
        <v>0m0</v>
      </c>
      <c r="BO437" s="399">
        <f t="shared" si="584"/>
        <v>0</v>
      </c>
      <c r="BP437" s="399">
        <f t="shared" si="585"/>
        <v>0</v>
      </c>
      <c r="BQ437" s="412">
        <f t="shared" si="586"/>
        <v>0</v>
      </c>
      <c r="BR437" s="413">
        <f t="shared" si="587"/>
        <v>0</v>
      </c>
      <c r="BS437" s="398" t="str">
        <f t="shared" si="588"/>
        <v>0</v>
      </c>
      <c r="BT437" s="398" t="str">
        <f t="shared" si="589"/>
        <v>0</v>
      </c>
      <c r="BU437" s="412">
        <f t="shared" si="590"/>
        <v>0</v>
      </c>
      <c r="BV437" s="412" t="str">
        <f t="shared" si="591"/>
        <v>0m0</v>
      </c>
      <c r="BW437" s="399">
        <f t="shared" si="592"/>
        <v>0</v>
      </c>
      <c r="BX437" s="399">
        <f t="shared" si="593"/>
        <v>0</v>
      </c>
      <c r="BY437" s="412">
        <f t="shared" si="594"/>
        <v>0</v>
      </c>
      <c r="BZ437" s="413">
        <f t="shared" si="595"/>
        <v>0</v>
      </c>
      <c r="CA437" s="398" t="str">
        <f t="shared" si="596"/>
        <v>0</v>
      </c>
      <c r="CB437" s="398" t="str">
        <f t="shared" si="597"/>
        <v>0</v>
      </c>
      <c r="CC437" s="412">
        <f t="shared" si="598"/>
        <v>0</v>
      </c>
      <c r="CD437" s="412" t="str">
        <f t="shared" si="599"/>
        <v>0m0</v>
      </c>
      <c r="CE437" s="399">
        <f t="shared" si="600"/>
        <v>0</v>
      </c>
      <c r="CF437" s="399">
        <f t="shared" si="601"/>
        <v>0</v>
      </c>
      <c r="CG437" s="412">
        <f t="shared" si="602"/>
        <v>0</v>
      </c>
      <c r="CH437" s="413">
        <f t="shared" si="603"/>
        <v>0</v>
      </c>
      <c r="CI437" s="398" t="str">
        <f t="shared" si="604"/>
        <v>0</v>
      </c>
      <c r="CJ437" s="398" t="str">
        <f t="shared" si="605"/>
        <v>0</v>
      </c>
      <c r="CK437" s="412">
        <f t="shared" si="606"/>
        <v>0</v>
      </c>
      <c r="CL437" s="412" t="str">
        <f t="shared" si="607"/>
        <v>0m0</v>
      </c>
      <c r="CM437" s="399">
        <f t="shared" si="608"/>
        <v>0</v>
      </c>
      <c r="CN437" s="399">
        <f t="shared" si="609"/>
        <v>0</v>
      </c>
      <c r="CO437" s="412">
        <f t="shared" si="610"/>
        <v>0</v>
      </c>
      <c r="CP437" s="413">
        <f t="shared" si="611"/>
        <v>0</v>
      </c>
      <c r="CQ437" s="398" t="str">
        <f t="shared" si="612"/>
        <v>0</v>
      </c>
      <c r="CR437" s="398" t="str">
        <f t="shared" si="613"/>
        <v>0</v>
      </c>
      <c r="CS437" s="412">
        <f t="shared" si="614"/>
        <v>0</v>
      </c>
      <c r="CT437" s="412" t="str">
        <f t="shared" si="615"/>
        <v>0m0</v>
      </c>
      <c r="CU437" s="412">
        <f t="shared" si="616"/>
        <v>0</v>
      </c>
      <c r="CV437" s="412">
        <f t="shared" si="617"/>
        <v>0</v>
      </c>
      <c r="CW437" s="412">
        <f t="shared" si="618"/>
        <v>0</v>
      </c>
      <c r="CX437" s="412">
        <f t="shared" si="619"/>
        <v>0</v>
      </c>
      <c r="CY437" s="412">
        <f t="shared" si="620"/>
        <v>0</v>
      </c>
      <c r="CZ437" s="412" t="str">
        <f t="shared" si="621"/>
        <v/>
      </c>
      <c r="DA437" s="412" t="str">
        <f t="shared" si="622"/>
        <v/>
      </c>
      <c r="DB437" s="412" t="str">
        <f t="shared" si="623"/>
        <v/>
      </c>
      <c r="DC437" s="412" t="str">
        <f t="shared" si="624"/>
        <v/>
      </c>
      <c r="DD437" s="412" t="str">
        <f t="shared" si="625"/>
        <v/>
      </c>
      <c r="DE437" s="412"/>
      <c r="DG437" s="412" t="str">
        <f t="shared" si="626"/>
        <v/>
      </c>
      <c r="DH437" s="412" t="str">
        <f t="shared" si="627"/>
        <v/>
      </c>
      <c r="DI437" s="412">
        <f t="shared" si="628"/>
        <v>0</v>
      </c>
      <c r="DJ437" s="412" t="str">
        <f t="shared" si="629"/>
        <v/>
      </c>
      <c r="DK437" s="412" t="str">
        <f t="shared" si="630"/>
        <v/>
      </c>
      <c r="DL437" s="412" t="str">
        <f t="shared" si="631"/>
        <v/>
      </c>
      <c r="DM437" s="412" t="str">
        <f t="shared" si="632"/>
        <v/>
      </c>
      <c r="DN437" s="412" t="str">
        <f t="shared" si="633"/>
        <v/>
      </c>
      <c r="DO437" s="412" t="str">
        <f t="shared" si="634"/>
        <v/>
      </c>
      <c r="DR437" s="494"/>
      <c r="DS437" s="393">
        <f t="shared" si="637"/>
        <v>0</v>
      </c>
      <c r="DT437" s="393">
        <f t="shared" si="635"/>
        <v>0</v>
      </c>
      <c r="DU437" s="411">
        <f t="shared" si="636"/>
        <v>0</v>
      </c>
      <c r="DX437" s="494" t="e">
        <f>IF(BG437&lt;270000,○,"")</f>
        <v>#NAME?</v>
      </c>
    </row>
    <row r="438" spans="1:128" s="411" customFormat="1" ht="18" hidden="1" customHeight="1" thickBot="1">
      <c r="A438" s="145" t="str">
        <f t="shared" si="560"/>
        <v/>
      </c>
      <c r="B438" s="158"/>
      <c r="C438" s="31" t="str">
        <f>IF(B438="","",VLOOKUP(B438,学連登録!$C$2:$G$3000,2,FALSE))</f>
        <v/>
      </c>
      <c r="D438" s="32" t="str">
        <f>IF(B438="","",VLOOKUP(B438,学連登録!$C$2:$G$3000,3,FALSE))</f>
        <v/>
      </c>
      <c r="E438" s="33" t="str">
        <f>IF(B438="","",VLOOKUP(B438,学連登録!$C$2:$G$3000,4,FALSE))</f>
        <v/>
      </c>
      <c r="F438" s="383" t="str">
        <f>IF(B438="","",VLOOKUP(B438,学連登録!$C$2:$I$3000,7,FALSE))</f>
        <v/>
      </c>
      <c r="G438" s="159"/>
      <c r="H438" s="853"/>
      <c r="I438" s="854"/>
      <c r="J438" s="160"/>
      <c r="K438" s="825"/>
      <c r="L438" s="826"/>
      <c r="M438" s="160"/>
      <c r="N438" s="819"/>
      <c r="O438" s="820"/>
      <c r="P438" s="159"/>
      <c r="Q438" s="825"/>
      <c r="R438" s="826"/>
      <c r="S438" s="159"/>
      <c r="T438" s="825"/>
      <c r="U438" s="826"/>
      <c r="V438" s="103" t="str">
        <f>IF(B438="","",VLOOKUP(B438,学連登録!$C$2:$H$3000,6,FALSE))</f>
        <v/>
      </c>
      <c r="W438" s="377"/>
      <c r="X438" s="157"/>
      <c r="Y438" s="118" t="str">
        <f t="shared" si="638"/>
        <v/>
      </c>
      <c r="Z438" s="97" t="str">
        <f>IF(G438="","",VLOOKUP(G438,種目名!$O$5:$T$104,3,0))</f>
        <v/>
      </c>
      <c r="AA438" s="99" t="str">
        <f>IF(J438="","",VLOOKUP(J438,種目名!$O$5:$T$104,3,0))</f>
        <v/>
      </c>
      <c r="AB438" s="119" t="str">
        <f>IF(M438="","",VLOOKUP(M438,種目名!$O$5:$T$104,3,0))</f>
        <v/>
      </c>
      <c r="AC438" s="119" t="str">
        <f>IF(P438="","",VLOOKUP(AF438,種目名!$O$5:$T$104,3,0))</f>
        <v/>
      </c>
      <c r="AD438" s="120" t="str">
        <f>IF(S438="","",VLOOKUP(AI438,種目名!$O$5:$T$104,3,0))</f>
        <v/>
      </c>
      <c r="AE438" s="117">
        <f t="shared" si="639"/>
        <v>0</v>
      </c>
      <c r="AF438" s="157" t="str">
        <f t="shared" si="640"/>
        <v/>
      </c>
      <c r="AG438" s="157" t="str">
        <f t="shared" si="641"/>
        <v/>
      </c>
      <c r="AH438" s="117">
        <f t="shared" si="642"/>
        <v>0</v>
      </c>
      <c r="AI438" s="157" t="str">
        <f t="shared" si="643"/>
        <v/>
      </c>
      <c r="AJ438" s="157" t="str">
        <f t="shared" si="644"/>
        <v/>
      </c>
      <c r="AK438" s="390"/>
      <c r="AL438" s="171">
        <f t="shared" si="561"/>
        <v>0</v>
      </c>
      <c r="AM438" s="399">
        <f t="shared" si="562"/>
        <v>0</v>
      </c>
      <c r="AN438" s="399">
        <f>COUNTIF($B$12:B438,B438)</f>
        <v>0</v>
      </c>
      <c r="AO438" s="399"/>
      <c r="AP438" s="399" t="str">
        <f t="shared" si="563"/>
        <v/>
      </c>
      <c r="AQ438" s="399" t="str">
        <f t="shared" si="564"/>
        <v/>
      </c>
      <c r="AR438" s="399" t="str">
        <f t="shared" si="565"/>
        <v/>
      </c>
      <c r="AS438" s="399" t="str">
        <f t="shared" si="566"/>
        <v/>
      </c>
      <c r="AT438" s="399">
        <f t="shared" si="567"/>
        <v>0</v>
      </c>
      <c r="AU438" s="399" t="str">
        <f t="shared" si="568"/>
        <v/>
      </c>
      <c r="AV438" s="399" t="str">
        <f t="shared" si="569"/>
        <v/>
      </c>
      <c r="AW438" s="399" t="str">
        <f t="shared" si="570"/>
        <v/>
      </c>
      <c r="AX438" s="399" t="str">
        <f t="shared" si="571"/>
        <v/>
      </c>
      <c r="AY438" s="399" t="str">
        <f t="shared" si="572"/>
        <v/>
      </c>
      <c r="AZ438" s="399" t="str">
        <f t="shared" si="573"/>
        <v/>
      </c>
      <c r="BA438" s="399" t="str">
        <f t="shared" si="574"/>
        <v/>
      </c>
      <c r="BB438" s="399" t="str">
        <f t="shared" si="575"/>
        <v/>
      </c>
      <c r="BC438" s="399" t="str">
        <f t="shared" si="576"/>
        <v/>
      </c>
      <c r="BD438" s="403" t="str">
        <f t="shared" si="577"/>
        <v/>
      </c>
      <c r="BE438" s="393">
        <f t="shared" si="578"/>
        <v>0</v>
      </c>
      <c r="BF438" s="157"/>
      <c r="BG438" s="399">
        <f t="shared" si="579"/>
        <v>0</v>
      </c>
      <c r="BH438" s="399">
        <f t="shared" si="580"/>
        <v>0</v>
      </c>
      <c r="BI438" s="412">
        <f t="shared" si="581"/>
        <v>0</v>
      </c>
      <c r="BJ438" s="413">
        <f t="shared" si="557"/>
        <v>0</v>
      </c>
      <c r="BK438" s="398" t="str">
        <f t="shared" si="558"/>
        <v>0</v>
      </c>
      <c r="BL438" s="398" t="str">
        <f t="shared" si="559"/>
        <v>0</v>
      </c>
      <c r="BM438" s="412">
        <f t="shared" si="582"/>
        <v>0</v>
      </c>
      <c r="BN438" s="412" t="str">
        <f t="shared" si="583"/>
        <v>0m0</v>
      </c>
      <c r="BO438" s="399">
        <f t="shared" si="584"/>
        <v>0</v>
      </c>
      <c r="BP438" s="399">
        <f t="shared" si="585"/>
        <v>0</v>
      </c>
      <c r="BQ438" s="412">
        <f t="shared" si="586"/>
        <v>0</v>
      </c>
      <c r="BR438" s="413">
        <f t="shared" si="587"/>
        <v>0</v>
      </c>
      <c r="BS438" s="398" t="str">
        <f t="shared" si="588"/>
        <v>0</v>
      </c>
      <c r="BT438" s="398" t="str">
        <f t="shared" si="589"/>
        <v>0</v>
      </c>
      <c r="BU438" s="412">
        <f t="shared" si="590"/>
        <v>0</v>
      </c>
      <c r="BV438" s="412" t="str">
        <f t="shared" si="591"/>
        <v>0m0</v>
      </c>
      <c r="BW438" s="399">
        <f t="shared" si="592"/>
        <v>0</v>
      </c>
      <c r="BX438" s="399">
        <f t="shared" si="593"/>
        <v>0</v>
      </c>
      <c r="BY438" s="412">
        <f t="shared" si="594"/>
        <v>0</v>
      </c>
      <c r="BZ438" s="413">
        <f t="shared" si="595"/>
        <v>0</v>
      </c>
      <c r="CA438" s="398" t="str">
        <f t="shared" si="596"/>
        <v>0</v>
      </c>
      <c r="CB438" s="398" t="str">
        <f t="shared" si="597"/>
        <v>0</v>
      </c>
      <c r="CC438" s="412">
        <f t="shared" si="598"/>
        <v>0</v>
      </c>
      <c r="CD438" s="412" t="str">
        <f t="shared" si="599"/>
        <v>0m0</v>
      </c>
      <c r="CE438" s="399">
        <f t="shared" si="600"/>
        <v>0</v>
      </c>
      <c r="CF438" s="399">
        <f t="shared" si="601"/>
        <v>0</v>
      </c>
      <c r="CG438" s="412">
        <f t="shared" si="602"/>
        <v>0</v>
      </c>
      <c r="CH438" s="413">
        <f t="shared" si="603"/>
        <v>0</v>
      </c>
      <c r="CI438" s="398" t="str">
        <f t="shared" si="604"/>
        <v>0</v>
      </c>
      <c r="CJ438" s="398" t="str">
        <f t="shared" si="605"/>
        <v>0</v>
      </c>
      <c r="CK438" s="412">
        <f t="shared" si="606"/>
        <v>0</v>
      </c>
      <c r="CL438" s="412" t="str">
        <f t="shared" si="607"/>
        <v>0m0</v>
      </c>
      <c r="CM438" s="399">
        <f t="shared" si="608"/>
        <v>0</v>
      </c>
      <c r="CN438" s="399">
        <f t="shared" si="609"/>
        <v>0</v>
      </c>
      <c r="CO438" s="412">
        <f t="shared" si="610"/>
        <v>0</v>
      </c>
      <c r="CP438" s="413">
        <f t="shared" si="611"/>
        <v>0</v>
      </c>
      <c r="CQ438" s="398" t="str">
        <f t="shared" si="612"/>
        <v>0</v>
      </c>
      <c r="CR438" s="398" t="str">
        <f t="shared" si="613"/>
        <v>0</v>
      </c>
      <c r="CS438" s="412">
        <f t="shared" si="614"/>
        <v>0</v>
      </c>
      <c r="CT438" s="412" t="str">
        <f t="shared" si="615"/>
        <v>0m0</v>
      </c>
      <c r="CU438" s="412">
        <f t="shared" si="616"/>
        <v>0</v>
      </c>
      <c r="CV438" s="412">
        <f t="shared" si="617"/>
        <v>0</v>
      </c>
      <c r="CW438" s="412">
        <f t="shared" si="618"/>
        <v>0</v>
      </c>
      <c r="CX438" s="412">
        <f t="shared" si="619"/>
        <v>0</v>
      </c>
      <c r="CY438" s="412">
        <f t="shared" si="620"/>
        <v>0</v>
      </c>
      <c r="CZ438" s="412" t="str">
        <f t="shared" si="621"/>
        <v/>
      </c>
      <c r="DA438" s="412" t="str">
        <f t="shared" si="622"/>
        <v/>
      </c>
      <c r="DB438" s="412" t="str">
        <f t="shared" si="623"/>
        <v/>
      </c>
      <c r="DC438" s="412" t="str">
        <f t="shared" si="624"/>
        <v/>
      </c>
      <c r="DD438" s="412" t="str">
        <f t="shared" si="625"/>
        <v/>
      </c>
      <c r="DE438" s="412"/>
      <c r="DG438" s="412" t="str">
        <f t="shared" si="626"/>
        <v/>
      </c>
      <c r="DH438" s="412" t="str">
        <f t="shared" si="627"/>
        <v/>
      </c>
      <c r="DI438" s="412">
        <f t="shared" si="628"/>
        <v>0</v>
      </c>
      <c r="DJ438" s="412" t="str">
        <f t="shared" si="629"/>
        <v/>
      </c>
      <c r="DK438" s="412" t="str">
        <f t="shared" si="630"/>
        <v/>
      </c>
      <c r="DL438" s="412" t="str">
        <f t="shared" si="631"/>
        <v/>
      </c>
      <c r="DM438" s="412" t="str">
        <f t="shared" si="632"/>
        <v/>
      </c>
      <c r="DN438" s="412" t="str">
        <f t="shared" si="633"/>
        <v/>
      </c>
      <c r="DO438" s="412" t="str">
        <f t="shared" si="634"/>
        <v/>
      </c>
      <c r="DR438" s="494"/>
      <c r="DS438" s="393">
        <f t="shared" si="637"/>
        <v>0</v>
      </c>
      <c r="DT438" s="393">
        <f t="shared" si="635"/>
        <v>0</v>
      </c>
      <c r="DU438" s="411">
        <f t="shared" si="636"/>
        <v>0</v>
      </c>
      <c r="DX438" s="494" t="e">
        <f>IF(BG438&lt;270000,○,"")</f>
        <v>#NAME?</v>
      </c>
    </row>
    <row r="439" spans="1:128" s="411" customFormat="1" ht="18" hidden="1" customHeight="1" thickBot="1">
      <c r="A439" s="145" t="str">
        <f t="shared" si="560"/>
        <v/>
      </c>
      <c r="B439" s="158"/>
      <c r="C439" s="31" t="str">
        <f>IF(B439="","",VLOOKUP(B439,学連登録!$C$2:$G$3000,2,FALSE))</f>
        <v/>
      </c>
      <c r="D439" s="32" t="str">
        <f>IF(B439="","",VLOOKUP(B439,学連登録!$C$2:$G$3000,3,FALSE))</f>
        <v/>
      </c>
      <c r="E439" s="33" t="str">
        <f>IF(B439="","",VLOOKUP(B439,学連登録!$C$2:$G$3000,4,FALSE))</f>
        <v/>
      </c>
      <c r="F439" s="383" t="str">
        <f>IF(B439="","",VLOOKUP(B439,学連登録!$C$2:$I$3000,7,FALSE))</f>
        <v/>
      </c>
      <c r="G439" s="159"/>
      <c r="H439" s="853"/>
      <c r="I439" s="854"/>
      <c r="J439" s="160"/>
      <c r="K439" s="825"/>
      <c r="L439" s="826"/>
      <c r="M439" s="160"/>
      <c r="N439" s="819"/>
      <c r="O439" s="820"/>
      <c r="P439" s="159"/>
      <c r="Q439" s="825"/>
      <c r="R439" s="826"/>
      <c r="S439" s="159"/>
      <c r="T439" s="825"/>
      <c r="U439" s="826"/>
      <c r="V439" s="103" t="str">
        <f>IF(B439="","",VLOOKUP(B439,学連登録!$C$2:$H$3000,6,FALSE))</f>
        <v/>
      </c>
      <c r="W439" s="377"/>
      <c r="X439" s="157"/>
      <c r="Y439" s="118" t="str">
        <f t="shared" si="638"/>
        <v/>
      </c>
      <c r="Z439" s="97" t="str">
        <f>IF(G439="","",VLOOKUP(G439,種目名!$O$5:$T$104,3,0))</f>
        <v/>
      </c>
      <c r="AA439" s="99" t="str">
        <f>IF(J439="","",VLOOKUP(J439,種目名!$O$5:$T$104,3,0))</f>
        <v/>
      </c>
      <c r="AB439" s="119" t="str">
        <f>IF(M439="","",VLOOKUP(M439,種目名!$O$5:$T$104,3,0))</f>
        <v/>
      </c>
      <c r="AC439" s="119" t="str">
        <f>IF(P439="","",VLOOKUP(AF439,種目名!$O$5:$T$104,3,0))</f>
        <v/>
      </c>
      <c r="AD439" s="120" t="str">
        <f>IF(S439="","",VLOOKUP(AI439,種目名!$O$5:$T$104,3,0))</f>
        <v/>
      </c>
      <c r="AE439" s="117">
        <f t="shared" si="639"/>
        <v>0</v>
      </c>
      <c r="AF439" s="157" t="str">
        <f t="shared" si="640"/>
        <v/>
      </c>
      <c r="AG439" s="157" t="str">
        <f t="shared" si="641"/>
        <v/>
      </c>
      <c r="AH439" s="117">
        <f t="shared" si="642"/>
        <v>0</v>
      </c>
      <c r="AI439" s="157" t="str">
        <f t="shared" si="643"/>
        <v/>
      </c>
      <c r="AJ439" s="157" t="str">
        <f t="shared" si="644"/>
        <v/>
      </c>
      <c r="AK439" s="390"/>
      <c r="AL439" s="171">
        <f t="shared" si="561"/>
        <v>0</v>
      </c>
      <c r="AM439" s="399">
        <f t="shared" si="562"/>
        <v>0</v>
      </c>
      <c r="AN439" s="399">
        <f>COUNTIF($B$12:B439,B439)</f>
        <v>0</v>
      </c>
      <c r="AO439" s="399"/>
      <c r="AP439" s="399" t="str">
        <f t="shared" si="563"/>
        <v/>
      </c>
      <c r="AQ439" s="399" t="str">
        <f t="shared" si="564"/>
        <v/>
      </c>
      <c r="AR439" s="399" t="str">
        <f t="shared" si="565"/>
        <v/>
      </c>
      <c r="AS439" s="399" t="str">
        <f t="shared" si="566"/>
        <v/>
      </c>
      <c r="AT439" s="399">
        <f t="shared" si="567"/>
        <v>0</v>
      </c>
      <c r="AU439" s="399" t="str">
        <f t="shared" si="568"/>
        <v/>
      </c>
      <c r="AV439" s="399" t="str">
        <f t="shared" si="569"/>
        <v/>
      </c>
      <c r="AW439" s="399" t="str">
        <f t="shared" si="570"/>
        <v/>
      </c>
      <c r="AX439" s="399" t="str">
        <f t="shared" si="571"/>
        <v/>
      </c>
      <c r="AY439" s="399" t="str">
        <f t="shared" si="572"/>
        <v/>
      </c>
      <c r="AZ439" s="399" t="str">
        <f t="shared" si="573"/>
        <v/>
      </c>
      <c r="BA439" s="399" t="str">
        <f t="shared" si="574"/>
        <v/>
      </c>
      <c r="BB439" s="399" t="str">
        <f t="shared" si="575"/>
        <v/>
      </c>
      <c r="BC439" s="399" t="str">
        <f t="shared" si="576"/>
        <v/>
      </c>
      <c r="BD439" s="403" t="str">
        <f t="shared" si="577"/>
        <v/>
      </c>
      <c r="BE439" s="393">
        <f t="shared" si="578"/>
        <v>0</v>
      </c>
      <c r="BF439" s="157"/>
      <c r="BG439" s="399">
        <f t="shared" si="579"/>
        <v>0</v>
      </c>
      <c r="BH439" s="399">
        <f t="shared" si="580"/>
        <v>0</v>
      </c>
      <c r="BI439" s="412">
        <f t="shared" si="581"/>
        <v>0</v>
      </c>
      <c r="BJ439" s="413">
        <f t="shared" si="557"/>
        <v>0</v>
      </c>
      <c r="BK439" s="398" t="str">
        <f t="shared" si="558"/>
        <v>0</v>
      </c>
      <c r="BL439" s="398" t="str">
        <f t="shared" si="559"/>
        <v>0</v>
      </c>
      <c r="BM439" s="412">
        <f t="shared" si="582"/>
        <v>0</v>
      </c>
      <c r="BN439" s="412" t="str">
        <f t="shared" si="583"/>
        <v>0m0</v>
      </c>
      <c r="BO439" s="399">
        <f t="shared" si="584"/>
        <v>0</v>
      </c>
      <c r="BP439" s="399">
        <f t="shared" si="585"/>
        <v>0</v>
      </c>
      <c r="BQ439" s="412">
        <f t="shared" si="586"/>
        <v>0</v>
      </c>
      <c r="BR439" s="413">
        <f t="shared" si="587"/>
        <v>0</v>
      </c>
      <c r="BS439" s="398" t="str">
        <f t="shared" si="588"/>
        <v>0</v>
      </c>
      <c r="BT439" s="398" t="str">
        <f t="shared" si="589"/>
        <v>0</v>
      </c>
      <c r="BU439" s="412">
        <f t="shared" si="590"/>
        <v>0</v>
      </c>
      <c r="BV439" s="412" t="str">
        <f t="shared" si="591"/>
        <v>0m0</v>
      </c>
      <c r="BW439" s="399">
        <f t="shared" si="592"/>
        <v>0</v>
      </c>
      <c r="BX439" s="399">
        <f t="shared" si="593"/>
        <v>0</v>
      </c>
      <c r="BY439" s="412">
        <f t="shared" si="594"/>
        <v>0</v>
      </c>
      <c r="BZ439" s="413">
        <f t="shared" si="595"/>
        <v>0</v>
      </c>
      <c r="CA439" s="398" t="str">
        <f t="shared" si="596"/>
        <v>0</v>
      </c>
      <c r="CB439" s="398" t="str">
        <f t="shared" si="597"/>
        <v>0</v>
      </c>
      <c r="CC439" s="412">
        <f t="shared" si="598"/>
        <v>0</v>
      </c>
      <c r="CD439" s="412" t="str">
        <f t="shared" si="599"/>
        <v>0m0</v>
      </c>
      <c r="CE439" s="399">
        <f t="shared" si="600"/>
        <v>0</v>
      </c>
      <c r="CF439" s="399">
        <f t="shared" si="601"/>
        <v>0</v>
      </c>
      <c r="CG439" s="412">
        <f t="shared" si="602"/>
        <v>0</v>
      </c>
      <c r="CH439" s="413">
        <f t="shared" si="603"/>
        <v>0</v>
      </c>
      <c r="CI439" s="398" t="str">
        <f t="shared" si="604"/>
        <v>0</v>
      </c>
      <c r="CJ439" s="398" t="str">
        <f t="shared" si="605"/>
        <v>0</v>
      </c>
      <c r="CK439" s="412">
        <f t="shared" si="606"/>
        <v>0</v>
      </c>
      <c r="CL439" s="412" t="str">
        <f t="shared" si="607"/>
        <v>0m0</v>
      </c>
      <c r="CM439" s="399">
        <f t="shared" si="608"/>
        <v>0</v>
      </c>
      <c r="CN439" s="399">
        <f t="shared" si="609"/>
        <v>0</v>
      </c>
      <c r="CO439" s="412">
        <f t="shared" si="610"/>
        <v>0</v>
      </c>
      <c r="CP439" s="413">
        <f t="shared" si="611"/>
        <v>0</v>
      </c>
      <c r="CQ439" s="398" t="str">
        <f t="shared" si="612"/>
        <v>0</v>
      </c>
      <c r="CR439" s="398" t="str">
        <f t="shared" si="613"/>
        <v>0</v>
      </c>
      <c r="CS439" s="412">
        <f t="shared" si="614"/>
        <v>0</v>
      </c>
      <c r="CT439" s="412" t="str">
        <f t="shared" si="615"/>
        <v>0m0</v>
      </c>
      <c r="CU439" s="412">
        <f t="shared" si="616"/>
        <v>0</v>
      </c>
      <c r="CV439" s="412">
        <f t="shared" si="617"/>
        <v>0</v>
      </c>
      <c r="CW439" s="412">
        <f t="shared" si="618"/>
        <v>0</v>
      </c>
      <c r="CX439" s="412">
        <f t="shared" si="619"/>
        <v>0</v>
      </c>
      <c r="CY439" s="412">
        <f t="shared" si="620"/>
        <v>0</v>
      </c>
      <c r="CZ439" s="412" t="str">
        <f t="shared" si="621"/>
        <v/>
      </c>
      <c r="DA439" s="412" t="str">
        <f t="shared" si="622"/>
        <v/>
      </c>
      <c r="DB439" s="412" t="str">
        <f t="shared" si="623"/>
        <v/>
      </c>
      <c r="DC439" s="412" t="str">
        <f t="shared" si="624"/>
        <v/>
      </c>
      <c r="DD439" s="412" t="str">
        <f t="shared" si="625"/>
        <v/>
      </c>
      <c r="DE439" s="412"/>
      <c r="DG439" s="412" t="str">
        <f t="shared" si="626"/>
        <v/>
      </c>
      <c r="DH439" s="412" t="str">
        <f t="shared" si="627"/>
        <v/>
      </c>
      <c r="DI439" s="412">
        <f t="shared" si="628"/>
        <v>0</v>
      </c>
      <c r="DJ439" s="412" t="str">
        <f t="shared" si="629"/>
        <v/>
      </c>
      <c r="DK439" s="412" t="str">
        <f t="shared" si="630"/>
        <v/>
      </c>
      <c r="DL439" s="412" t="str">
        <f t="shared" si="631"/>
        <v/>
      </c>
      <c r="DM439" s="412" t="str">
        <f t="shared" si="632"/>
        <v/>
      </c>
      <c r="DN439" s="412" t="str">
        <f t="shared" si="633"/>
        <v/>
      </c>
      <c r="DO439" s="412" t="str">
        <f t="shared" si="634"/>
        <v/>
      </c>
      <c r="DR439" s="494"/>
      <c r="DS439" s="393">
        <f t="shared" si="637"/>
        <v>0</v>
      </c>
      <c r="DT439" s="393">
        <f t="shared" si="635"/>
        <v>0</v>
      </c>
      <c r="DU439" s="411">
        <f t="shared" si="636"/>
        <v>0</v>
      </c>
      <c r="DX439" s="494" t="e">
        <f>IF(BG439&lt;270000,○,"")</f>
        <v>#NAME?</v>
      </c>
    </row>
    <row r="440" spans="1:128" s="411" customFormat="1" ht="18" hidden="1" customHeight="1" thickBot="1">
      <c r="A440" s="145" t="str">
        <f t="shared" si="560"/>
        <v/>
      </c>
      <c r="B440" s="158"/>
      <c r="C440" s="31" t="str">
        <f>IF(B440="","",VLOOKUP(B440,学連登録!$C$2:$G$3000,2,FALSE))</f>
        <v/>
      </c>
      <c r="D440" s="32" t="str">
        <f>IF(B440="","",VLOOKUP(B440,学連登録!$C$2:$G$3000,3,FALSE))</f>
        <v/>
      </c>
      <c r="E440" s="33" t="str">
        <f>IF(B440="","",VLOOKUP(B440,学連登録!$C$2:$G$3000,4,FALSE))</f>
        <v/>
      </c>
      <c r="F440" s="383" t="str">
        <f>IF(B440="","",VLOOKUP(B440,学連登録!$C$2:$I$3000,7,FALSE))</f>
        <v/>
      </c>
      <c r="G440" s="159"/>
      <c r="H440" s="853"/>
      <c r="I440" s="854"/>
      <c r="J440" s="160"/>
      <c r="K440" s="825"/>
      <c r="L440" s="826"/>
      <c r="M440" s="160"/>
      <c r="N440" s="819"/>
      <c r="O440" s="820"/>
      <c r="P440" s="159"/>
      <c r="Q440" s="825"/>
      <c r="R440" s="826"/>
      <c r="S440" s="159"/>
      <c r="T440" s="825"/>
      <c r="U440" s="826"/>
      <c r="V440" s="103" t="str">
        <f>IF(B440="","",VLOOKUP(B440,学連登録!$C$2:$H$3000,6,FALSE))</f>
        <v/>
      </c>
      <c r="W440" s="377"/>
      <c r="X440" s="157"/>
      <c r="Y440" s="118" t="str">
        <f t="shared" si="638"/>
        <v/>
      </c>
      <c r="Z440" s="97" t="str">
        <f>IF(G440="","",VLOOKUP(G440,種目名!$O$5:$T$104,3,0))</f>
        <v/>
      </c>
      <c r="AA440" s="99" t="str">
        <f>IF(J440="","",VLOOKUP(J440,種目名!$O$5:$T$104,3,0))</f>
        <v/>
      </c>
      <c r="AB440" s="119" t="str">
        <f>IF(M440="","",VLOOKUP(M440,種目名!$O$5:$T$104,3,0))</f>
        <v/>
      </c>
      <c r="AC440" s="119" t="str">
        <f>IF(P440="","",VLOOKUP(AF440,種目名!$O$5:$T$104,3,0))</f>
        <v/>
      </c>
      <c r="AD440" s="120" t="str">
        <f>IF(S440="","",VLOOKUP(AI440,種目名!$O$5:$T$104,3,0))</f>
        <v/>
      </c>
      <c r="AE440" s="117">
        <f t="shared" si="639"/>
        <v>0</v>
      </c>
      <c r="AF440" s="157" t="str">
        <f t="shared" si="640"/>
        <v/>
      </c>
      <c r="AG440" s="157" t="str">
        <f t="shared" si="641"/>
        <v/>
      </c>
      <c r="AH440" s="117">
        <f t="shared" si="642"/>
        <v>0</v>
      </c>
      <c r="AI440" s="157" t="str">
        <f t="shared" si="643"/>
        <v/>
      </c>
      <c r="AJ440" s="157" t="str">
        <f t="shared" si="644"/>
        <v/>
      </c>
      <c r="AK440" s="390"/>
      <c r="AL440" s="171">
        <f t="shared" si="561"/>
        <v>0</v>
      </c>
      <c r="AM440" s="399">
        <f t="shared" si="562"/>
        <v>0</v>
      </c>
      <c r="AN440" s="399">
        <f>COUNTIF($B$12:B440,B440)</f>
        <v>0</v>
      </c>
      <c r="AO440" s="399"/>
      <c r="AP440" s="399" t="str">
        <f t="shared" si="563"/>
        <v/>
      </c>
      <c r="AQ440" s="399" t="str">
        <f t="shared" si="564"/>
        <v/>
      </c>
      <c r="AR440" s="399" t="str">
        <f t="shared" si="565"/>
        <v/>
      </c>
      <c r="AS440" s="399" t="str">
        <f t="shared" si="566"/>
        <v/>
      </c>
      <c r="AT440" s="399">
        <f t="shared" si="567"/>
        <v>0</v>
      </c>
      <c r="AU440" s="399" t="str">
        <f t="shared" si="568"/>
        <v/>
      </c>
      <c r="AV440" s="399" t="str">
        <f t="shared" si="569"/>
        <v/>
      </c>
      <c r="AW440" s="399" t="str">
        <f t="shared" si="570"/>
        <v/>
      </c>
      <c r="AX440" s="399" t="str">
        <f t="shared" si="571"/>
        <v/>
      </c>
      <c r="AY440" s="399" t="str">
        <f t="shared" si="572"/>
        <v/>
      </c>
      <c r="AZ440" s="399" t="str">
        <f t="shared" si="573"/>
        <v/>
      </c>
      <c r="BA440" s="399" t="str">
        <f t="shared" si="574"/>
        <v/>
      </c>
      <c r="BB440" s="399" t="str">
        <f t="shared" si="575"/>
        <v/>
      </c>
      <c r="BC440" s="399" t="str">
        <f t="shared" si="576"/>
        <v/>
      </c>
      <c r="BD440" s="403" t="str">
        <f t="shared" si="577"/>
        <v/>
      </c>
      <c r="BE440" s="393">
        <f t="shared" si="578"/>
        <v>0</v>
      </c>
      <c r="BF440" s="157"/>
      <c r="BG440" s="399">
        <f t="shared" si="579"/>
        <v>0</v>
      </c>
      <c r="BH440" s="399">
        <f t="shared" si="580"/>
        <v>0</v>
      </c>
      <c r="BI440" s="412">
        <f t="shared" si="581"/>
        <v>0</v>
      </c>
      <c r="BJ440" s="413">
        <f t="shared" si="557"/>
        <v>0</v>
      </c>
      <c r="BK440" s="398" t="str">
        <f t="shared" si="558"/>
        <v>0</v>
      </c>
      <c r="BL440" s="398" t="str">
        <f t="shared" si="559"/>
        <v>0</v>
      </c>
      <c r="BM440" s="412">
        <f t="shared" si="582"/>
        <v>0</v>
      </c>
      <c r="BN440" s="412" t="str">
        <f t="shared" si="583"/>
        <v>0m0</v>
      </c>
      <c r="BO440" s="399">
        <f t="shared" si="584"/>
        <v>0</v>
      </c>
      <c r="BP440" s="399">
        <f t="shared" si="585"/>
        <v>0</v>
      </c>
      <c r="BQ440" s="412">
        <f t="shared" si="586"/>
        <v>0</v>
      </c>
      <c r="BR440" s="413">
        <f t="shared" si="587"/>
        <v>0</v>
      </c>
      <c r="BS440" s="398" t="str">
        <f t="shared" si="588"/>
        <v>0</v>
      </c>
      <c r="BT440" s="398" t="str">
        <f t="shared" si="589"/>
        <v>0</v>
      </c>
      <c r="BU440" s="412">
        <f t="shared" si="590"/>
        <v>0</v>
      </c>
      <c r="BV440" s="412" t="str">
        <f t="shared" si="591"/>
        <v>0m0</v>
      </c>
      <c r="BW440" s="399">
        <f t="shared" si="592"/>
        <v>0</v>
      </c>
      <c r="BX440" s="399">
        <f t="shared" si="593"/>
        <v>0</v>
      </c>
      <c r="BY440" s="412">
        <f t="shared" si="594"/>
        <v>0</v>
      </c>
      <c r="BZ440" s="413">
        <f t="shared" si="595"/>
        <v>0</v>
      </c>
      <c r="CA440" s="398" t="str">
        <f t="shared" si="596"/>
        <v>0</v>
      </c>
      <c r="CB440" s="398" t="str">
        <f t="shared" si="597"/>
        <v>0</v>
      </c>
      <c r="CC440" s="412">
        <f t="shared" si="598"/>
        <v>0</v>
      </c>
      <c r="CD440" s="412" t="str">
        <f t="shared" si="599"/>
        <v>0m0</v>
      </c>
      <c r="CE440" s="399">
        <f t="shared" si="600"/>
        <v>0</v>
      </c>
      <c r="CF440" s="399">
        <f t="shared" si="601"/>
        <v>0</v>
      </c>
      <c r="CG440" s="412">
        <f t="shared" si="602"/>
        <v>0</v>
      </c>
      <c r="CH440" s="413">
        <f t="shared" si="603"/>
        <v>0</v>
      </c>
      <c r="CI440" s="398" t="str">
        <f t="shared" si="604"/>
        <v>0</v>
      </c>
      <c r="CJ440" s="398" t="str">
        <f t="shared" si="605"/>
        <v>0</v>
      </c>
      <c r="CK440" s="412">
        <f t="shared" si="606"/>
        <v>0</v>
      </c>
      <c r="CL440" s="412" t="str">
        <f t="shared" si="607"/>
        <v>0m0</v>
      </c>
      <c r="CM440" s="399">
        <f t="shared" si="608"/>
        <v>0</v>
      </c>
      <c r="CN440" s="399">
        <f t="shared" si="609"/>
        <v>0</v>
      </c>
      <c r="CO440" s="412">
        <f t="shared" si="610"/>
        <v>0</v>
      </c>
      <c r="CP440" s="413">
        <f t="shared" si="611"/>
        <v>0</v>
      </c>
      <c r="CQ440" s="398" t="str">
        <f t="shared" si="612"/>
        <v>0</v>
      </c>
      <c r="CR440" s="398" t="str">
        <f t="shared" si="613"/>
        <v>0</v>
      </c>
      <c r="CS440" s="412">
        <f t="shared" si="614"/>
        <v>0</v>
      </c>
      <c r="CT440" s="412" t="str">
        <f t="shared" si="615"/>
        <v>0m0</v>
      </c>
      <c r="CU440" s="412">
        <f t="shared" si="616"/>
        <v>0</v>
      </c>
      <c r="CV440" s="412">
        <f t="shared" si="617"/>
        <v>0</v>
      </c>
      <c r="CW440" s="412">
        <f t="shared" si="618"/>
        <v>0</v>
      </c>
      <c r="CX440" s="412">
        <f t="shared" si="619"/>
        <v>0</v>
      </c>
      <c r="CY440" s="412">
        <f t="shared" si="620"/>
        <v>0</v>
      </c>
      <c r="CZ440" s="412" t="str">
        <f t="shared" si="621"/>
        <v/>
      </c>
      <c r="DA440" s="412" t="str">
        <f t="shared" si="622"/>
        <v/>
      </c>
      <c r="DB440" s="412" t="str">
        <f t="shared" si="623"/>
        <v/>
      </c>
      <c r="DC440" s="412" t="str">
        <f t="shared" si="624"/>
        <v/>
      </c>
      <c r="DD440" s="412" t="str">
        <f t="shared" si="625"/>
        <v/>
      </c>
      <c r="DE440" s="412"/>
      <c r="DG440" s="412" t="str">
        <f t="shared" si="626"/>
        <v/>
      </c>
      <c r="DH440" s="412" t="str">
        <f t="shared" si="627"/>
        <v/>
      </c>
      <c r="DI440" s="412">
        <f t="shared" si="628"/>
        <v>0</v>
      </c>
      <c r="DJ440" s="412" t="str">
        <f t="shared" si="629"/>
        <v/>
      </c>
      <c r="DK440" s="412" t="str">
        <f t="shared" si="630"/>
        <v/>
      </c>
      <c r="DL440" s="412" t="str">
        <f t="shared" si="631"/>
        <v/>
      </c>
      <c r="DM440" s="412" t="str">
        <f t="shared" si="632"/>
        <v/>
      </c>
      <c r="DN440" s="412" t="str">
        <f t="shared" si="633"/>
        <v/>
      </c>
      <c r="DO440" s="412" t="str">
        <f t="shared" si="634"/>
        <v/>
      </c>
      <c r="DR440" s="494"/>
      <c r="DS440" s="393">
        <f t="shared" si="637"/>
        <v>0</v>
      </c>
      <c r="DT440" s="393">
        <f t="shared" si="635"/>
        <v>0</v>
      </c>
      <c r="DU440" s="411">
        <f t="shared" si="636"/>
        <v>0</v>
      </c>
      <c r="DX440" s="494" t="e">
        <f>IF(BG440&lt;270000,○,"")</f>
        <v>#NAME?</v>
      </c>
    </row>
    <row r="441" spans="1:128" s="411" customFormat="1" ht="18" hidden="1" customHeight="1" thickBot="1">
      <c r="A441" s="145" t="str">
        <f t="shared" si="560"/>
        <v/>
      </c>
      <c r="B441" s="158"/>
      <c r="C441" s="31" t="str">
        <f>IF(B441="","",VLOOKUP(B441,学連登録!$C$2:$G$3000,2,FALSE))</f>
        <v/>
      </c>
      <c r="D441" s="32" t="str">
        <f>IF(B441="","",VLOOKUP(B441,学連登録!$C$2:$G$3000,3,FALSE))</f>
        <v/>
      </c>
      <c r="E441" s="33" t="str">
        <f>IF(B441="","",VLOOKUP(B441,学連登録!$C$2:$G$3000,4,FALSE))</f>
        <v/>
      </c>
      <c r="F441" s="383" t="str">
        <f>IF(B441="","",VLOOKUP(B441,学連登録!$C$2:$I$3000,7,FALSE))</f>
        <v/>
      </c>
      <c r="G441" s="159"/>
      <c r="H441" s="853"/>
      <c r="I441" s="854"/>
      <c r="J441" s="160"/>
      <c r="K441" s="825"/>
      <c r="L441" s="826"/>
      <c r="M441" s="160"/>
      <c r="N441" s="819"/>
      <c r="O441" s="820"/>
      <c r="P441" s="159"/>
      <c r="Q441" s="825"/>
      <c r="R441" s="826"/>
      <c r="S441" s="159"/>
      <c r="T441" s="825"/>
      <c r="U441" s="826"/>
      <c r="V441" s="103" t="str">
        <f>IF(B441="","",VLOOKUP(B441,学連登録!$C$2:$H$3000,6,FALSE))</f>
        <v/>
      </c>
      <c r="W441" s="377"/>
      <c r="X441" s="157"/>
      <c r="Y441" s="118" t="str">
        <f t="shared" si="638"/>
        <v/>
      </c>
      <c r="Z441" s="97" t="str">
        <f>IF(G441="","",VLOOKUP(G441,種目名!$O$5:$T$104,3,0))</f>
        <v/>
      </c>
      <c r="AA441" s="99" t="str">
        <f>IF(J441="","",VLOOKUP(J441,種目名!$O$5:$T$104,3,0))</f>
        <v/>
      </c>
      <c r="AB441" s="119" t="str">
        <f>IF(M441="","",VLOOKUP(M441,種目名!$O$5:$T$104,3,0))</f>
        <v/>
      </c>
      <c r="AC441" s="119" t="str">
        <f>IF(P441="","",VLOOKUP(AF441,種目名!$O$5:$T$104,3,0))</f>
        <v/>
      </c>
      <c r="AD441" s="120" t="str">
        <f>IF(S441="","",VLOOKUP(AI441,種目名!$O$5:$T$104,3,0))</f>
        <v/>
      </c>
      <c r="AE441" s="117">
        <f t="shared" si="639"/>
        <v>0</v>
      </c>
      <c r="AF441" s="157" t="str">
        <f t="shared" si="640"/>
        <v/>
      </c>
      <c r="AG441" s="157" t="str">
        <f t="shared" si="641"/>
        <v/>
      </c>
      <c r="AH441" s="117">
        <f t="shared" si="642"/>
        <v>0</v>
      </c>
      <c r="AI441" s="157" t="str">
        <f t="shared" si="643"/>
        <v/>
      </c>
      <c r="AJ441" s="157" t="str">
        <f t="shared" si="644"/>
        <v/>
      </c>
      <c r="AK441" s="390"/>
      <c r="AL441" s="171">
        <f t="shared" si="561"/>
        <v>0</v>
      </c>
      <c r="AM441" s="399">
        <f t="shared" si="562"/>
        <v>0</v>
      </c>
      <c r="AN441" s="399">
        <f>COUNTIF($B$12:B441,B441)</f>
        <v>0</v>
      </c>
      <c r="AO441" s="399"/>
      <c r="AP441" s="399" t="str">
        <f t="shared" si="563"/>
        <v/>
      </c>
      <c r="AQ441" s="399" t="str">
        <f t="shared" si="564"/>
        <v/>
      </c>
      <c r="AR441" s="399" t="str">
        <f t="shared" si="565"/>
        <v/>
      </c>
      <c r="AS441" s="399" t="str">
        <f t="shared" si="566"/>
        <v/>
      </c>
      <c r="AT441" s="399">
        <f t="shared" si="567"/>
        <v>0</v>
      </c>
      <c r="AU441" s="399" t="str">
        <f t="shared" si="568"/>
        <v/>
      </c>
      <c r="AV441" s="399" t="str">
        <f t="shared" si="569"/>
        <v/>
      </c>
      <c r="AW441" s="399" t="str">
        <f t="shared" si="570"/>
        <v/>
      </c>
      <c r="AX441" s="399" t="str">
        <f t="shared" si="571"/>
        <v/>
      </c>
      <c r="AY441" s="399" t="str">
        <f t="shared" si="572"/>
        <v/>
      </c>
      <c r="AZ441" s="399" t="str">
        <f t="shared" si="573"/>
        <v/>
      </c>
      <c r="BA441" s="399" t="str">
        <f t="shared" si="574"/>
        <v/>
      </c>
      <c r="BB441" s="399" t="str">
        <f t="shared" si="575"/>
        <v/>
      </c>
      <c r="BC441" s="399" t="str">
        <f t="shared" si="576"/>
        <v/>
      </c>
      <c r="BD441" s="403" t="str">
        <f t="shared" si="577"/>
        <v/>
      </c>
      <c r="BE441" s="393">
        <f t="shared" si="578"/>
        <v>0</v>
      </c>
      <c r="BF441" s="157"/>
      <c r="BG441" s="399">
        <f t="shared" si="579"/>
        <v>0</v>
      </c>
      <c r="BH441" s="399">
        <f t="shared" si="580"/>
        <v>0</v>
      </c>
      <c r="BI441" s="412">
        <f t="shared" si="581"/>
        <v>0</v>
      </c>
      <c r="BJ441" s="413">
        <f t="shared" si="557"/>
        <v>0</v>
      </c>
      <c r="BK441" s="398" t="str">
        <f t="shared" si="558"/>
        <v>0</v>
      </c>
      <c r="BL441" s="398" t="str">
        <f t="shared" si="559"/>
        <v>0</v>
      </c>
      <c r="BM441" s="412">
        <f t="shared" si="582"/>
        <v>0</v>
      </c>
      <c r="BN441" s="412" t="str">
        <f t="shared" si="583"/>
        <v>0m0</v>
      </c>
      <c r="BO441" s="399">
        <f t="shared" si="584"/>
        <v>0</v>
      </c>
      <c r="BP441" s="399">
        <f t="shared" si="585"/>
        <v>0</v>
      </c>
      <c r="BQ441" s="412">
        <f t="shared" si="586"/>
        <v>0</v>
      </c>
      <c r="BR441" s="413">
        <f t="shared" si="587"/>
        <v>0</v>
      </c>
      <c r="BS441" s="398" t="str">
        <f t="shared" si="588"/>
        <v>0</v>
      </c>
      <c r="BT441" s="398" t="str">
        <f t="shared" si="589"/>
        <v>0</v>
      </c>
      <c r="BU441" s="412">
        <f t="shared" si="590"/>
        <v>0</v>
      </c>
      <c r="BV441" s="412" t="str">
        <f t="shared" si="591"/>
        <v>0m0</v>
      </c>
      <c r="BW441" s="399">
        <f t="shared" si="592"/>
        <v>0</v>
      </c>
      <c r="BX441" s="399">
        <f t="shared" si="593"/>
        <v>0</v>
      </c>
      <c r="BY441" s="412">
        <f t="shared" si="594"/>
        <v>0</v>
      </c>
      <c r="BZ441" s="413">
        <f t="shared" si="595"/>
        <v>0</v>
      </c>
      <c r="CA441" s="398" t="str">
        <f t="shared" si="596"/>
        <v>0</v>
      </c>
      <c r="CB441" s="398" t="str">
        <f t="shared" si="597"/>
        <v>0</v>
      </c>
      <c r="CC441" s="412">
        <f t="shared" si="598"/>
        <v>0</v>
      </c>
      <c r="CD441" s="412" t="str">
        <f t="shared" si="599"/>
        <v>0m0</v>
      </c>
      <c r="CE441" s="399">
        <f t="shared" si="600"/>
        <v>0</v>
      </c>
      <c r="CF441" s="399">
        <f t="shared" si="601"/>
        <v>0</v>
      </c>
      <c r="CG441" s="412">
        <f t="shared" si="602"/>
        <v>0</v>
      </c>
      <c r="CH441" s="413">
        <f t="shared" si="603"/>
        <v>0</v>
      </c>
      <c r="CI441" s="398" t="str">
        <f t="shared" si="604"/>
        <v>0</v>
      </c>
      <c r="CJ441" s="398" t="str">
        <f t="shared" si="605"/>
        <v>0</v>
      </c>
      <c r="CK441" s="412">
        <f t="shared" si="606"/>
        <v>0</v>
      </c>
      <c r="CL441" s="412" t="str">
        <f t="shared" si="607"/>
        <v>0m0</v>
      </c>
      <c r="CM441" s="399">
        <f t="shared" si="608"/>
        <v>0</v>
      </c>
      <c r="CN441" s="399">
        <f t="shared" si="609"/>
        <v>0</v>
      </c>
      <c r="CO441" s="412">
        <f t="shared" si="610"/>
        <v>0</v>
      </c>
      <c r="CP441" s="413">
        <f t="shared" si="611"/>
        <v>0</v>
      </c>
      <c r="CQ441" s="398" t="str">
        <f t="shared" si="612"/>
        <v>0</v>
      </c>
      <c r="CR441" s="398" t="str">
        <f t="shared" si="613"/>
        <v>0</v>
      </c>
      <c r="CS441" s="412">
        <f t="shared" si="614"/>
        <v>0</v>
      </c>
      <c r="CT441" s="412" t="str">
        <f t="shared" si="615"/>
        <v>0m0</v>
      </c>
      <c r="CU441" s="412">
        <f t="shared" si="616"/>
        <v>0</v>
      </c>
      <c r="CV441" s="412">
        <f t="shared" si="617"/>
        <v>0</v>
      </c>
      <c r="CW441" s="412">
        <f t="shared" si="618"/>
        <v>0</v>
      </c>
      <c r="CX441" s="412">
        <f t="shared" si="619"/>
        <v>0</v>
      </c>
      <c r="CY441" s="412">
        <f t="shared" si="620"/>
        <v>0</v>
      </c>
      <c r="CZ441" s="412" t="str">
        <f t="shared" si="621"/>
        <v/>
      </c>
      <c r="DA441" s="412" t="str">
        <f t="shared" si="622"/>
        <v/>
      </c>
      <c r="DB441" s="412" t="str">
        <f t="shared" si="623"/>
        <v/>
      </c>
      <c r="DC441" s="412" t="str">
        <f t="shared" si="624"/>
        <v/>
      </c>
      <c r="DD441" s="412" t="str">
        <f t="shared" si="625"/>
        <v/>
      </c>
      <c r="DE441" s="412"/>
      <c r="DG441" s="412" t="str">
        <f t="shared" si="626"/>
        <v/>
      </c>
      <c r="DH441" s="412" t="str">
        <f t="shared" si="627"/>
        <v/>
      </c>
      <c r="DI441" s="412">
        <f t="shared" si="628"/>
        <v>0</v>
      </c>
      <c r="DJ441" s="412" t="str">
        <f t="shared" si="629"/>
        <v/>
      </c>
      <c r="DK441" s="412" t="str">
        <f t="shared" si="630"/>
        <v/>
      </c>
      <c r="DL441" s="412" t="str">
        <f t="shared" si="631"/>
        <v/>
      </c>
      <c r="DM441" s="412" t="str">
        <f t="shared" si="632"/>
        <v/>
      </c>
      <c r="DN441" s="412" t="str">
        <f t="shared" si="633"/>
        <v/>
      </c>
      <c r="DO441" s="412" t="str">
        <f t="shared" si="634"/>
        <v/>
      </c>
      <c r="DR441" s="494"/>
      <c r="DS441" s="393">
        <f t="shared" si="637"/>
        <v>0</v>
      </c>
      <c r="DT441" s="393">
        <f t="shared" si="635"/>
        <v>0</v>
      </c>
      <c r="DU441" s="411">
        <f t="shared" si="636"/>
        <v>0</v>
      </c>
      <c r="DX441" s="494" t="e">
        <f>IF(BG441&lt;270000,○,"")</f>
        <v>#NAME?</v>
      </c>
    </row>
    <row r="442" spans="1:128" s="411" customFormat="1" ht="18" hidden="1" customHeight="1" thickBot="1">
      <c r="A442" s="145" t="str">
        <f t="shared" si="560"/>
        <v/>
      </c>
      <c r="B442" s="158"/>
      <c r="C442" s="31" t="str">
        <f>IF(B442="","",VLOOKUP(B442,学連登録!$C$2:$G$3000,2,FALSE))</f>
        <v/>
      </c>
      <c r="D442" s="32" t="str">
        <f>IF(B442="","",VLOOKUP(B442,学連登録!$C$2:$G$3000,3,FALSE))</f>
        <v/>
      </c>
      <c r="E442" s="33" t="str">
        <f>IF(B442="","",VLOOKUP(B442,学連登録!$C$2:$G$3000,4,FALSE))</f>
        <v/>
      </c>
      <c r="F442" s="383" t="str">
        <f>IF(B442="","",VLOOKUP(B442,学連登録!$C$2:$I$3000,7,FALSE))</f>
        <v/>
      </c>
      <c r="G442" s="159"/>
      <c r="H442" s="853"/>
      <c r="I442" s="854"/>
      <c r="J442" s="160"/>
      <c r="K442" s="825"/>
      <c r="L442" s="826"/>
      <c r="M442" s="160"/>
      <c r="N442" s="819"/>
      <c r="O442" s="820"/>
      <c r="P442" s="159"/>
      <c r="Q442" s="825"/>
      <c r="R442" s="826"/>
      <c r="S442" s="159"/>
      <c r="T442" s="825"/>
      <c r="U442" s="826"/>
      <c r="V442" s="103" t="str">
        <f>IF(B442="","",VLOOKUP(B442,学連登録!$C$2:$H$3000,6,FALSE))</f>
        <v/>
      </c>
      <c r="W442" s="377"/>
      <c r="X442" s="157"/>
      <c r="Y442" s="118" t="str">
        <f t="shared" si="638"/>
        <v/>
      </c>
      <c r="Z442" s="97" t="str">
        <f>IF(G442="","",VLOOKUP(G442,種目名!$O$5:$T$104,3,0))</f>
        <v/>
      </c>
      <c r="AA442" s="99" t="str">
        <f>IF(J442="","",VLOOKUP(J442,種目名!$O$5:$T$104,3,0))</f>
        <v/>
      </c>
      <c r="AB442" s="119" t="str">
        <f>IF(M442="","",VLOOKUP(M442,種目名!$O$5:$T$104,3,0))</f>
        <v/>
      </c>
      <c r="AC442" s="119" t="str">
        <f>IF(P442="","",VLOOKUP(AF442,種目名!$O$5:$T$104,3,0))</f>
        <v/>
      </c>
      <c r="AD442" s="120" t="str">
        <f>IF(S442="","",VLOOKUP(AI442,種目名!$O$5:$T$104,3,0))</f>
        <v/>
      </c>
      <c r="AE442" s="117">
        <f t="shared" si="639"/>
        <v>0</v>
      </c>
      <c r="AF442" s="157" t="str">
        <f t="shared" si="640"/>
        <v/>
      </c>
      <c r="AG442" s="157" t="str">
        <f t="shared" si="641"/>
        <v/>
      </c>
      <c r="AH442" s="117">
        <f t="shared" si="642"/>
        <v>0</v>
      </c>
      <c r="AI442" s="157" t="str">
        <f t="shared" si="643"/>
        <v/>
      </c>
      <c r="AJ442" s="157" t="str">
        <f t="shared" si="644"/>
        <v/>
      </c>
      <c r="AK442" s="390"/>
      <c r="AL442" s="171">
        <f t="shared" si="561"/>
        <v>0</v>
      </c>
      <c r="AM442" s="399">
        <f t="shared" si="562"/>
        <v>0</v>
      </c>
      <c r="AN442" s="399">
        <f>COUNTIF($B$12:B442,B442)</f>
        <v>0</v>
      </c>
      <c r="AO442" s="399"/>
      <c r="AP442" s="399" t="str">
        <f t="shared" si="563"/>
        <v/>
      </c>
      <c r="AQ442" s="399" t="str">
        <f t="shared" si="564"/>
        <v/>
      </c>
      <c r="AR442" s="399" t="str">
        <f t="shared" si="565"/>
        <v/>
      </c>
      <c r="AS442" s="399" t="str">
        <f t="shared" si="566"/>
        <v/>
      </c>
      <c r="AT442" s="399">
        <f t="shared" si="567"/>
        <v>0</v>
      </c>
      <c r="AU442" s="399" t="str">
        <f t="shared" si="568"/>
        <v/>
      </c>
      <c r="AV442" s="399" t="str">
        <f t="shared" si="569"/>
        <v/>
      </c>
      <c r="AW442" s="399" t="str">
        <f t="shared" si="570"/>
        <v/>
      </c>
      <c r="AX442" s="399" t="str">
        <f t="shared" si="571"/>
        <v/>
      </c>
      <c r="AY442" s="399" t="str">
        <f t="shared" si="572"/>
        <v/>
      </c>
      <c r="AZ442" s="399" t="str">
        <f t="shared" si="573"/>
        <v/>
      </c>
      <c r="BA442" s="399" t="str">
        <f t="shared" si="574"/>
        <v/>
      </c>
      <c r="BB442" s="399" t="str">
        <f t="shared" si="575"/>
        <v/>
      </c>
      <c r="BC442" s="399" t="str">
        <f t="shared" si="576"/>
        <v/>
      </c>
      <c r="BD442" s="403" t="str">
        <f t="shared" si="577"/>
        <v/>
      </c>
      <c r="BE442" s="393">
        <f t="shared" si="578"/>
        <v>0</v>
      </c>
      <c r="BF442" s="157"/>
      <c r="BG442" s="399">
        <f t="shared" si="579"/>
        <v>0</v>
      </c>
      <c r="BH442" s="399">
        <f t="shared" si="580"/>
        <v>0</v>
      </c>
      <c r="BI442" s="412">
        <f t="shared" si="581"/>
        <v>0</v>
      </c>
      <c r="BJ442" s="413">
        <f t="shared" si="557"/>
        <v>0</v>
      </c>
      <c r="BK442" s="398" t="str">
        <f t="shared" si="558"/>
        <v>0</v>
      </c>
      <c r="BL442" s="398" t="str">
        <f t="shared" si="559"/>
        <v>0</v>
      </c>
      <c r="BM442" s="412">
        <f t="shared" si="582"/>
        <v>0</v>
      </c>
      <c r="BN442" s="412" t="str">
        <f t="shared" si="583"/>
        <v>0m0</v>
      </c>
      <c r="BO442" s="399">
        <f t="shared" si="584"/>
        <v>0</v>
      </c>
      <c r="BP442" s="399">
        <f t="shared" si="585"/>
        <v>0</v>
      </c>
      <c r="BQ442" s="412">
        <f t="shared" si="586"/>
        <v>0</v>
      </c>
      <c r="BR442" s="413">
        <f t="shared" si="587"/>
        <v>0</v>
      </c>
      <c r="BS442" s="398" t="str">
        <f t="shared" si="588"/>
        <v>0</v>
      </c>
      <c r="BT442" s="398" t="str">
        <f t="shared" si="589"/>
        <v>0</v>
      </c>
      <c r="BU442" s="412">
        <f t="shared" si="590"/>
        <v>0</v>
      </c>
      <c r="BV442" s="412" t="str">
        <f t="shared" si="591"/>
        <v>0m0</v>
      </c>
      <c r="BW442" s="399">
        <f t="shared" si="592"/>
        <v>0</v>
      </c>
      <c r="BX442" s="399">
        <f t="shared" si="593"/>
        <v>0</v>
      </c>
      <c r="BY442" s="412">
        <f t="shared" si="594"/>
        <v>0</v>
      </c>
      <c r="BZ442" s="413">
        <f t="shared" si="595"/>
        <v>0</v>
      </c>
      <c r="CA442" s="398" t="str">
        <f t="shared" si="596"/>
        <v>0</v>
      </c>
      <c r="CB442" s="398" t="str">
        <f t="shared" si="597"/>
        <v>0</v>
      </c>
      <c r="CC442" s="412">
        <f t="shared" si="598"/>
        <v>0</v>
      </c>
      <c r="CD442" s="412" t="str">
        <f t="shared" si="599"/>
        <v>0m0</v>
      </c>
      <c r="CE442" s="399">
        <f t="shared" si="600"/>
        <v>0</v>
      </c>
      <c r="CF442" s="399">
        <f t="shared" si="601"/>
        <v>0</v>
      </c>
      <c r="CG442" s="412">
        <f t="shared" si="602"/>
        <v>0</v>
      </c>
      <c r="CH442" s="413">
        <f t="shared" si="603"/>
        <v>0</v>
      </c>
      <c r="CI442" s="398" t="str">
        <f t="shared" si="604"/>
        <v>0</v>
      </c>
      <c r="CJ442" s="398" t="str">
        <f t="shared" si="605"/>
        <v>0</v>
      </c>
      <c r="CK442" s="412">
        <f t="shared" si="606"/>
        <v>0</v>
      </c>
      <c r="CL442" s="412" t="str">
        <f t="shared" si="607"/>
        <v>0m0</v>
      </c>
      <c r="CM442" s="399">
        <f t="shared" si="608"/>
        <v>0</v>
      </c>
      <c r="CN442" s="399">
        <f t="shared" si="609"/>
        <v>0</v>
      </c>
      <c r="CO442" s="412">
        <f t="shared" si="610"/>
        <v>0</v>
      </c>
      <c r="CP442" s="413">
        <f t="shared" si="611"/>
        <v>0</v>
      </c>
      <c r="CQ442" s="398" t="str">
        <f t="shared" si="612"/>
        <v>0</v>
      </c>
      <c r="CR442" s="398" t="str">
        <f t="shared" si="613"/>
        <v>0</v>
      </c>
      <c r="CS442" s="412">
        <f t="shared" si="614"/>
        <v>0</v>
      </c>
      <c r="CT442" s="412" t="str">
        <f t="shared" si="615"/>
        <v>0m0</v>
      </c>
      <c r="CU442" s="412">
        <f t="shared" si="616"/>
        <v>0</v>
      </c>
      <c r="CV442" s="412">
        <f t="shared" si="617"/>
        <v>0</v>
      </c>
      <c r="CW442" s="412">
        <f t="shared" si="618"/>
        <v>0</v>
      </c>
      <c r="CX442" s="412">
        <f t="shared" si="619"/>
        <v>0</v>
      </c>
      <c r="CY442" s="412">
        <f t="shared" si="620"/>
        <v>0</v>
      </c>
      <c r="CZ442" s="412" t="str">
        <f t="shared" si="621"/>
        <v/>
      </c>
      <c r="DA442" s="412" t="str">
        <f t="shared" si="622"/>
        <v/>
      </c>
      <c r="DB442" s="412" t="str">
        <f t="shared" si="623"/>
        <v/>
      </c>
      <c r="DC442" s="412" t="str">
        <f t="shared" si="624"/>
        <v/>
      </c>
      <c r="DD442" s="412" t="str">
        <f t="shared" si="625"/>
        <v/>
      </c>
      <c r="DE442" s="412"/>
      <c r="DG442" s="412" t="str">
        <f t="shared" si="626"/>
        <v/>
      </c>
      <c r="DH442" s="412" t="str">
        <f t="shared" si="627"/>
        <v/>
      </c>
      <c r="DI442" s="412">
        <f t="shared" si="628"/>
        <v>0</v>
      </c>
      <c r="DJ442" s="412" t="str">
        <f t="shared" si="629"/>
        <v/>
      </c>
      <c r="DK442" s="412" t="str">
        <f t="shared" si="630"/>
        <v/>
      </c>
      <c r="DL442" s="412" t="str">
        <f t="shared" si="631"/>
        <v/>
      </c>
      <c r="DM442" s="412" t="str">
        <f t="shared" si="632"/>
        <v/>
      </c>
      <c r="DN442" s="412" t="str">
        <f t="shared" si="633"/>
        <v/>
      </c>
      <c r="DO442" s="412" t="str">
        <f t="shared" si="634"/>
        <v/>
      </c>
      <c r="DR442" s="494"/>
      <c r="DS442" s="393">
        <f t="shared" si="637"/>
        <v>0</v>
      </c>
      <c r="DT442" s="393">
        <f t="shared" si="635"/>
        <v>0</v>
      </c>
      <c r="DU442" s="411">
        <f t="shared" si="636"/>
        <v>0</v>
      </c>
      <c r="DX442" s="494" t="e">
        <f>IF(BG442&lt;270000,○,"")</f>
        <v>#NAME?</v>
      </c>
    </row>
    <row r="443" spans="1:128" s="411" customFormat="1" ht="18" hidden="1" customHeight="1" thickBot="1">
      <c r="A443" s="145" t="str">
        <f t="shared" si="560"/>
        <v/>
      </c>
      <c r="B443" s="158"/>
      <c r="C443" s="31" t="str">
        <f>IF(B443="","",VLOOKUP(B443,学連登録!$C$2:$G$3000,2,FALSE))</f>
        <v/>
      </c>
      <c r="D443" s="32" t="str">
        <f>IF(B443="","",VLOOKUP(B443,学連登録!$C$2:$G$3000,3,FALSE))</f>
        <v/>
      </c>
      <c r="E443" s="33" t="str">
        <f>IF(B443="","",VLOOKUP(B443,学連登録!$C$2:$G$3000,4,FALSE))</f>
        <v/>
      </c>
      <c r="F443" s="383" t="str">
        <f>IF(B443="","",VLOOKUP(B443,学連登録!$C$2:$I$3000,7,FALSE))</f>
        <v/>
      </c>
      <c r="G443" s="159"/>
      <c r="H443" s="853"/>
      <c r="I443" s="854"/>
      <c r="J443" s="160"/>
      <c r="K443" s="825"/>
      <c r="L443" s="826"/>
      <c r="M443" s="160"/>
      <c r="N443" s="819"/>
      <c r="O443" s="820"/>
      <c r="P443" s="159"/>
      <c r="Q443" s="825"/>
      <c r="R443" s="826"/>
      <c r="S443" s="159"/>
      <c r="T443" s="825"/>
      <c r="U443" s="826"/>
      <c r="V443" s="103" t="str">
        <f>IF(B443="","",VLOOKUP(B443,学連登録!$C$2:$H$3000,6,FALSE))</f>
        <v/>
      </c>
      <c r="W443" s="377"/>
      <c r="X443" s="157"/>
      <c r="Y443" s="118" t="str">
        <f t="shared" si="638"/>
        <v/>
      </c>
      <c r="Z443" s="97" t="str">
        <f>IF(G443="","",VLOOKUP(G443,種目名!$O$5:$T$104,3,0))</f>
        <v/>
      </c>
      <c r="AA443" s="99" t="str">
        <f>IF(J443="","",VLOOKUP(J443,種目名!$O$5:$T$104,3,0))</f>
        <v/>
      </c>
      <c r="AB443" s="119" t="str">
        <f>IF(M443="","",VLOOKUP(M443,種目名!$O$5:$T$104,3,0))</f>
        <v/>
      </c>
      <c r="AC443" s="119" t="str">
        <f>IF(P443="","",VLOOKUP(AF443,種目名!$O$5:$T$104,3,0))</f>
        <v/>
      </c>
      <c r="AD443" s="120" t="str">
        <f>IF(S443="","",VLOOKUP(AI443,種目名!$O$5:$T$104,3,0))</f>
        <v/>
      </c>
      <c r="AE443" s="117">
        <f t="shared" si="639"/>
        <v>0</v>
      </c>
      <c r="AF443" s="157" t="str">
        <f t="shared" si="640"/>
        <v/>
      </c>
      <c r="AG443" s="157" t="str">
        <f t="shared" si="641"/>
        <v/>
      </c>
      <c r="AH443" s="117">
        <f t="shared" si="642"/>
        <v>0</v>
      </c>
      <c r="AI443" s="157" t="str">
        <f t="shared" si="643"/>
        <v/>
      </c>
      <c r="AJ443" s="157" t="str">
        <f t="shared" si="644"/>
        <v/>
      </c>
      <c r="AK443" s="390"/>
      <c r="AL443" s="171">
        <f t="shared" si="561"/>
        <v>0</v>
      </c>
      <c r="AM443" s="399">
        <f t="shared" si="562"/>
        <v>0</v>
      </c>
      <c r="AN443" s="399">
        <f>COUNTIF($B$12:B443,B443)</f>
        <v>0</v>
      </c>
      <c r="AO443" s="399"/>
      <c r="AP443" s="399" t="str">
        <f t="shared" si="563"/>
        <v/>
      </c>
      <c r="AQ443" s="399" t="str">
        <f t="shared" si="564"/>
        <v/>
      </c>
      <c r="AR443" s="399" t="str">
        <f t="shared" si="565"/>
        <v/>
      </c>
      <c r="AS443" s="399" t="str">
        <f t="shared" si="566"/>
        <v/>
      </c>
      <c r="AT443" s="399">
        <f t="shared" si="567"/>
        <v>0</v>
      </c>
      <c r="AU443" s="399" t="str">
        <f t="shared" si="568"/>
        <v/>
      </c>
      <c r="AV443" s="399" t="str">
        <f t="shared" si="569"/>
        <v/>
      </c>
      <c r="AW443" s="399" t="str">
        <f t="shared" si="570"/>
        <v/>
      </c>
      <c r="AX443" s="399" t="str">
        <f t="shared" si="571"/>
        <v/>
      </c>
      <c r="AY443" s="399" t="str">
        <f t="shared" si="572"/>
        <v/>
      </c>
      <c r="AZ443" s="399" t="str">
        <f t="shared" si="573"/>
        <v/>
      </c>
      <c r="BA443" s="399" t="str">
        <f t="shared" si="574"/>
        <v/>
      </c>
      <c r="BB443" s="399" t="str">
        <f t="shared" si="575"/>
        <v/>
      </c>
      <c r="BC443" s="399" t="str">
        <f t="shared" si="576"/>
        <v/>
      </c>
      <c r="BD443" s="403" t="str">
        <f t="shared" si="577"/>
        <v/>
      </c>
      <c r="BE443" s="393">
        <f t="shared" si="578"/>
        <v>0</v>
      </c>
      <c r="BF443" s="157"/>
      <c r="BG443" s="399">
        <f t="shared" si="579"/>
        <v>0</v>
      </c>
      <c r="BH443" s="399">
        <f t="shared" si="580"/>
        <v>0</v>
      </c>
      <c r="BI443" s="412">
        <f t="shared" si="581"/>
        <v>0</v>
      </c>
      <c r="BJ443" s="413">
        <f t="shared" si="557"/>
        <v>0</v>
      </c>
      <c r="BK443" s="398" t="str">
        <f t="shared" si="558"/>
        <v>0</v>
      </c>
      <c r="BL443" s="398" t="str">
        <f t="shared" si="559"/>
        <v>0</v>
      </c>
      <c r="BM443" s="412">
        <f t="shared" si="582"/>
        <v>0</v>
      </c>
      <c r="BN443" s="412" t="str">
        <f t="shared" si="583"/>
        <v>0m0</v>
      </c>
      <c r="BO443" s="399">
        <f t="shared" si="584"/>
        <v>0</v>
      </c>
      <c r="BP443" s="399">
        <f t="shared" si="585"/>
        <v>0</v>
      </c>
      <c r="BQ443" s="412">
        <f t="shared" si="586"/>
        <v>0</v>
      </c>
      <c r="BR443" s="413">
        <f t="shared" si="587"/>
        <v>0</v>
      </c>
      <c r="BS443" s="398" t="str">
        <f t="shared" si="588"/>
        <v>0</v>
      </c>
      <c r="BT443" s="398" t="str">
        <f t="shared" si="589"/>
        <v>0</v>
      </c>
      <c r="BU443" s="412">
        <f t="shared" si="590"/>
        <v>0</v>
      </c>
      <c r="BV443" s="412" t="str">
        <f t="shared" si="591"/>
        <v>0m0</v>
      </c>
      <c r="BW443" s="399">
        <f t="shared" si="592"/>
        <v>0</v>
      </c>
      <c r="BX443" s="399">
        <f t="shared" si="593"/>
        <v>0</v>
      </c>
      <c r="BY443" s="412">
        <f t="shared" si="594"/>
        <v>0</v>
      </c>
      <c r="BZ443" s="413">
        <f t="shared" si="595"/>
        <v>0</v>
      </c>
      <c r="CA443" s="398" t="str">
        <f t="shared" si="596"/>
        <v>0</v>
      </c>
      <c r="CB443" s="398" t="str">
        <f t="shared" si="597"/>
        <v>0</v>
      </c>
      <c r="CC443" s="412">
        <f t="shared" si="598"/>
        <v>0</v>
      </c>
      <c r="CD443" s="412" t="str">
        <f t="shared" si="599"/>
        <v>0m0</v>
      </c>
      <c r="CE443" s="399">
        <f t="shared" si="600"/>
        <v>0</v>
      </c>
      <c r="CF443" s="399">
        <f t="shared" si="601"/>
        <v>0</v>
      </c>
      <c r="CG443" s="412">
        <f t="shared" si="602"/>
        <v>0</v>
      </c>
      <c r="CH443" s="413">
        <f t="shared" si="603"/>
        <v>0</v>
      </c>
      <c r="CI443" s="398" t="str">
        <f t="shared" si="604"/>
        <v>0</v>
      </c>
      <c r="CJ443" s="398" t="str">
        <f t="shared" si="605"/>
        <v>0</v>
      </c>
      <c r="CK443" s="412">
        <f t="shared" si="606"/>
        <v>0</v>
      </c>
      <c r="CL443" s="412" t="str">
        <f t="shared" si="607"/>
        <v>0m0</v>
      </c>
      <c r="CM443" s="399">
        <f t="shared" si="608"/>
        <v>0</v>
      </c>
      <c r="CN443" s="399">
        <f t="shared" si="609"/>
        <v>0</v>
      </c>
      <c r="CO443" s="412">
        <f t="shared" si="610"/>
        <v>0</v>
      </c>
      <c r="CP443" s="413">
        <f t="shared" si="611"/>
        <v>0</v>
      </c>
      <c r="CQ443" s="398" t="str">
        <f t="shared" si="612"/>
        <v>0</v>
      </c>
      <c r="CR443" s="398" t="str">
        <f t="shared" si="613"/>
        <v>0</v>
      </c>
      <c r="CS443" s="412">
        <f t="shared" si="614"/>
        <v>0</v>
      </c>
      <c r="CT443" s="412" t="str">
        <f t="shared" si="615"/>
        <v>0m0</v>
      </c>
      <c r="CU443" s="412">
        <f t="shared" si="616"/>
        <v>0</v>
      </c>
      <c r="CV443" s="412">
        <f t="shared" si="617"/>
        <v>0</v>
      </c>
      <c r="CW443" s="412">
        <f t="shared" si="618"/>
        <v>0</v>
      </c>
      <c r="CX443" s="412">
        <f t="shared" si="619"/>
        <v>0</v>
      </c>
      <c r="CY443" s="412">
        <f t="shared" si="620"/>
        <v>0</v>
      </c>
      <c r="CZ443" s="412" t="str">
        <f t="shared" si="621"/>
        <v/>
      </c>
      <c r="DA443" s="412" t="str">
        <f t="shared" si="622"/>
        <v/>
      </c>
      <c r="DB443" s="412" t="str">
        <f t="shared" si="623"/>
        <v/>
      </c>
      <c r="DC443" s="412" t="str">
        <f t="shared" si="624"/>
        <v/>
      </c>
      <c r="DD443" s="412" t="str">
        <f t="shared" si="625"/>
        <v/>
      </c>
      <c r="DE443" s="412"/>
      <c r="DG443" s="412" t="str">
        <f t="shared" si="626"/>
        <v/>
      </c>
      <c r="DH443" s="412" t="str">
        <f t="shared" si="627"/>
        <v/>
      </c>
      <c r="DI443" s="412">
        <f t="shared" si="628"/>
        <v>0</v>
      </c>
      <c r="DJ443" s="412" t="str">
        <f t="shared" si="629"/>
        <v/>
      </c>
      <c r="DK443" s="412" t="str">
        <f t="shared" si="630"/>
        <v/>
      </c>
      <c r="DL443" s="412" t="str">
        <f t="shared" si="631"/>
        <v/>
      </c>
      <c r="DM443" s="412" t="str">
        <f t="shared" si="632"/>
        <v/>
      </c>
      <c r="DN443" s="412" t="str">
        <f t="shared" si="633"/>
        <v/>
      </c>
      <c r="DO443" s="412" t="str">
        <f t="shared" si="634"/>
        <v/>
      </c>
      <c r="DR443" s="494"/>
      <c r="DS443" s="393">
        <f t="shared" si="637"/>
        <v>0</v>
      </c>
      <c r="DT443" s="393">
        <f t="shared" si="635"/>
        <v>0</v>
      </c>
      <c r="DU443" s="411">
        <f t="shared" si="636"/>
        <v>0</v>
      </c>
      <c r="DX443" s="494" t="e">
        <f>IF(BG443&lt;270000,○,"")</f>
        <v>#NAME?</v>
      </c>
    </row>
    <row r="444" spans="1:128" s="411" customFormat="1" ht="18" hidden="1" customHeight="1" thickBot="1">
      <c r="A444" s="145" t="str">
        <f t="shared" si="560"/>
        <v/>
      </c>
      <c r="B444" s="158"/>
      <c r="C444" s="31" t="str">
        <f>IF(B444="","",VLOOKUP(B444,学連登録!$C$2:$G$3000,2,FALSE))</f>
        <v/>
      </c>
      <c r="D444" s="32" t="str">
        <f>IF(B444="","",VLOOKUP(B444,学連登録!$C$2:$G$3000,3,FALSE))</f>
        <v/>
      </c>
      <c r="E444" s="33" t="str">
        <f>IF(B444="","",VLOOKUP(B444,学連登録!$C$2:$G$3000,4,FALSE))</f>
        <v/>
      </c>
      <c r="F444" s="383" t="str">
        <f>IF(B444="","",VLOOKUP(B444,学連登録!$C$2:$I$3000,7,FALSE))</f>
        <v/>
      </c>
      <c r="G444" s="159"/>
      <c r="H444" s="853"/>
      <c r="I444" s="854"/>
      <c r="J444" s="160"/>
      <c r="K444" s="825"/>
      <c r="L444" s="826"/>
      <c r="M444" s="160"/>
      <c r="N444" s="819"/>
      <c r="O444" s="820"/>
      <c r="P444" s="159"/>
      <c r="Q444" s="825"/>
      <c r="R444" s="826"/>
      <c r="S444" s="159"/>
      <c r="T444" s="825"/>
      <c r="U444" s="826"/>
      <c r="V444" s="103" t="str">
        <f>IF(B444="","",VLOOKUP(B444,学連登録!$C$2:$H$3000,6,FALSE))</f>
        <v/>
      </c>
      <c r="W444" s="377"/>
      <c r="X444" s="157"/>
      <c r="Y444" s="118" t="str">
        <f t="shared" si="638"/>
        <v/>
      </c>
      <c r="Z444" s="97" t="str">
        <f>IF(G444="","",VLOOKUP(G444,種目名!$O$5:$T$104,3,0))</f>
        <v/>
      </c>
      <c r="AA444" s="99" t="str">
        <f>IF(J444="","",VLOOKUP(J444,種目名!$O$5:$T$104,3,0))</f>
        <v/>
      </c>
      <c r="AB444" s="119" t="str">
        <f>IF(M444="","",VLOOKUP(M444,種目名!$O$5:$T$104,3,0))</f>
        <v/>
      </c>
      <c r="AC444" s="119" t="str">
        <f>IF(P444="","",VLOOKUP(AF444,種目名!$O$5:$T$104,3,0))</f>
        <v/>
      </c>
      <c r="AD444" s="120" t="str">
        <f>IF(S444="","",VLOOKUP(AI444,種目名!$O$5:$T$104,3,0))</f>
        <v/>
      </c>
      <c r="AE444" s="117">
        <f t="shared" si="639"/>
        <v>0</v>
      </c>
      <c r="AF444" s="157" t="str">
        <f t="shared" si="640"/>
        <v/>
      </c>
      <c r="AG444" s="157" t="str">
        <f t="shared" si="641"/>
        <v/>
      </c>
      <c r="AH444" s="117">
        <f t="shared" si="642"/>
        <v>0</v>
      </c>
      <c r="AI444" s="157" t="str">
        <f t="shared" si="643"/>
        <v/>
      </c>
      <c r="AJ444" s="157" t="str">
        <f t="shared" si="644"/>
        <v/>
      </c>
      <c r="AK444" s="390"/>
      <c r="AL444" s="171">
        <f t="shared" si="561"/>
        <v>0</v>
      </c>
      <c r="AM444" s="399">
        <f t="shared" si="562"/>
        <v>0</v>
      </c>
      <c r="AN444" s="399">
        <f>COUNTIF($B$12:B444,B444)</f>
        <v>0</v>
      </c>
      <c r="AO444" s="399"/>
      <c r="AP444" s="399" t="str">
        <f t="shared" si="563"/>
        <v/>
      </c>
      <c r="AQ444" s="399" t="str">
        <f t="shared" si="564"/>
        <v/>
      </c>
      <c r="AR444" s="399" t="str">
        <f t="shared" si="565"/>
        <v/>
      </c>
      <c r="AS444" s="399" t="str">
        <f t="shared" si="566"/>
        <v/>
      </c>
      <c r="AT444" s="399">
        <f t="shared" si="567"/>
        <v>0</v>
      </c>
      <c r="AU444" s="399" t="str">
        <f t="shared" si="568"/>
        <v/>
      </c>
      <c r="AV444" s="399" t="str">
        <f t="shared" si="569"/>
        <v/>
      </c>
      <c r="AW444" s="399" t="str">
        <f t="shared" si="570"/>
        <v/>
      </c>
      <c r="AX444" s="399" t="str">
        <f t="shared" si="571"/>
        <v/>
      </c>
      <c r="AY444" s="399" t="str">
        <f t="shared" si="572"/>
        <v/>
      </c>
      <c r="AZ444" s="399" t="str">
        <f t="shared" si="573"/>
        <v/>
      </c>
      <c r="BA444" s="399" t="str">
        <f t="shared" si="574"/>
        <v/>
      </c>
      <c r="BB444" s="399" t="str">
        <f t="shared" si="575"/>
        <v/>
      </c>
      <c r="BC444" s="399" t="str">
        <f t="shared" si="576"/>
        <v/>
      </c>
      <c r="BD444" s="403" t="str">
        <f t="shared" si="577"/>
        <v/>
      </c>
      <c r="BE444" s="393">
        <f t="shared" si="578"/>
        <v>0</v>
      </c>
      <c r="BF444" s="157"/>
      <c r="BG444" s="399">
        <f t="shared" si="579"/>
        <v>0</v>
      </c>
      <c r="BH444" s="399">
        <f t="shared" si="580"/>
        <v>0</v>
      </c>
      <c r="BI444" s="412">
        <f t="shared" si="581"/>
        <v>0</v>
      </c>
      <c r="BJ444" s="413">
        <f t="shared" si="557"/>
        <v>0</v>
      </c>
      <c r="BK444" s="398" t="str">
        <f t="shared" si="558"/>
        <v>0</v>
      </c>
      <c r="BL444" s="398" t="str">
        <f t="shared" si="559"/>
        <v>0</v>
      </c>
      <c r="BM444" s="412">
        <f t="shared" si="582"/>
        <v>0</v>
      </c>
      <c r="BN444" s="412" t="str">
        <f t="shared" si="583"/>
        <v>0m0</v>
      </c>
      <c r="BO444" s="399">
        <f t="shared" si="584"/>
        <v>0</v>
      </c>
      <c r="BP444" s="399">
        <f t="shared" si="585"/>
        <v>0</v>
      </c>
      <c r="BQ444" s="412">
        <f t="shared" si="586"/>
        <v>0</v>
      </c>
      <c r="BR444" s="413">
        <f t="shared" si="587"/>
        <v>0</v>
      </c>
      <c r="BS444" s="398" t="str">
        <f t="shared" si="588"/>
        <v>0</v>
      </c>
      <c r="BT444" s="398" t="str">
        <f t="shared" si="589"/>
        <v>0</v>
      </c>
      <c r="BU444" s="412">
        <f t="shared" si="590"/>
        <v>0</v>
      </c>
      <c r="BV444" s="412" t="str">
        <f t="shared" si="591"/>
        <v>0m0</v>
      </c>
      <c r="BW444" s="399">
        <f t="shared" si="592"/>
        <v>0</v>
      </c>
      <c r="BX444" s="399">
        <f t="shared" si="593"/>
        <v>0</v>
      </c>
      <c r="BY444" s="412">
        <f t="shared" si="594"/>
        <v>0</v>
      </c>
      <c r="BZ444" s="413">
        <f t="shared" si="595"/>
        <v>0</v>
      </c>
      <c r="CA444" s="398" t="str">
        <f t="shared" si="596"/>
        <v>0</v>
      </c>
      <c r="CB444" s="398" t="str">
        <f t="shared" si="597"/>
        <v>0</v>
      </c>
      <c r="CC444" s="412">
        <f t="shared" si="598"/>
        <v>0</v>
      </c>
      <c r="CD444" s="412" t="str">
        <f t="shared" si="599"/>
        <v>0m0</v>
      </c>
      <c r="CE444" s="399">
        <f t="shared" si="600"/>
        <v>0</v>
      </c>
      <c r="CF444" s="399">
        <f t="shared" si="601"/>
        <v>0</v>
      </c>
      <c r="CG444" s="412">
        <f t="shared" si="602"/>
        <v>0</v>
      </c>
      <c r="CH444" s="413">
        <f t="shared" si="603"/>
        <v>0</v>
      </c>
      <c r="CI444" s="398" t="str">
        <f t="shared" si="604"/>
        <v>0</v>
      </c>
      <c r="CJ444" s="398" t="str">
        <f t="shared" si="605"/>
        <v>0</v>
      </c>
      <c r="CK444" s="412">
        <f t="shared" si="606"/>
        <v>0</v>
      </c>
      <c r="CL444" s="412" t="str">
        <f t="shared" si="607"/>
        <v>0m0</v>
      </c>
      <c r="CM444" s="399">
        <f t="shared" si="608"/>
        <v>0</v>
      </c>
      <c r="CN444" s="399">
        <f t="shared" si="609"/>
        <v>0</v>
      </c>
      <c r="CO444" s="412">
        <f t="shared" si="610"/>
        <v>0</v>
      </c>
      <c r="CP444" s="413">
        <f t="shared" si="611"/>
        <v>0</v>
      </c>
      <c r="CQ444" s="398" t="str">
        <f t="shared" si="612"/>
        <v>0</v>
      </c>
      <c r="CR444" s="398" t="str">
        <f t="shared" si="613"/>
        <v>0</v>
      </c>
      <c r="CS444" s="412">
        <f t="shared" si="614"/>
        <v>0</v>
      </c>
      <c r="CT444" s="412" t="str">
        <f t="shared" si="615"/>
        <v>0m0</v>
      </c>
      <c r="CU444" s="412">
        <f t="shared" si="616"/>
        <v>0</v>
      </c>
      <c r="CV444" s="412">
        <f t="shared" si="617"/>
        <v>0</v>
      </c>
      <c r="CW444" s="412">
        <f t="shared" si="618"/>
        <v>0</v>
      </c>
      <c r="CX444" s="412">
        <f t="shared" si="619"/>
        <v>0</v>
      </c>
      <c r="CY444" s="412">
        <f t="shared" si="620"/>
        <v>0</v>
      </c>
      <c r="CZ444" s="412" t="str">
        <f t="shared" si="621"/>
        <v/>
      </c>
      <c r="DA444" s="412" t="str">
        <f t="shared" si="622"/>
        <v/>
      </c>
      <c r="DB444" s="412" t="str">
        <f t="shared" si="623"/>
        <v/>
      </c>
      <c r="DC444" s="412" t="str">
        <f t="shared" si="624"/>
        <v/>
      </c>
      <c r="DD444" s="412" t="str">
        <f t="shared" si="625"/>
        <v/>
      </c>
      <c r="DE444" s="412"/>
      <c r="DG444" s="412" t="str">
        <f t="shared" si="626"/>
        <v/>
      </c>
      <c r="DH444" s="412" t="str">
        <f t="shared" si="627"/>
        <v/>
      </c>
      <c r="DI444" s="412">
        <f t="shared" si="628"/>
        <v>0</v>
      </c>
      <c r="DJ444" s="412" t="str">
        <f t="shared" si="629"/>
        <v/>
      </c>
      <c r="DK444" s="412" t="str">
        <f t="shared" si="630"/>
        <v/>
      </c>
      <c r="DL444" s="412" t="str">
        <f t="shared" si="631"/>
        <v/>
      </c>
      <c r="DM444" s="412" t="str">
        <f t="shared" si="632"/>
        <v/>
      </c>
      <c r="DN444" s="412" t="str">
        <f t="shared" si="633"/>
        <v/>
      </c>
      <c r="DO444" s="412" t="str">
        <f t="shared" si="634"/>
        <v/>
      </c>
      <c r="DR444" s="494"/>
      <c r="DS444" s="393">
        <f t="shared" si="637"/>
        <v>0</v>
      </c>
      <c r="DT444" s="393">
        <f t="shared" si="635"/>
        <v>0</v>
      </c>
      <c r="DU444" s="411">
        <f t="shared" si="636"/>
        <v>0</v>
      </c>
      <c r="DX444" s="494" t="e">
        <f>IF(BG444&lt;270000,○,"")</f>
        <v>#NAME?</v>
      </c>
    </row>
    <row r="445" spans="1:128" s="411" customFormat="1" ht="18" hidden="1" customHeight="1" thickBot="1">
      <c r="A445" s="145" t="str">
        <f t="shared" si="560"/>
        <v/>
      </c>
      <c r="B445" s="158"/>
      <c r="C445" s="31" t="str">
        <f>IF(B445="","",VLOOKUP(B445,学連登録!$C$2:$G$3000,2,FALSE))</f>
        <v/>
      </c>
      <c r="D445" s="32" t="str">
        <f>IF(B445="","",VLOOKUP(B445,学連登録!$C$2:$G$3000,3,FALSE))</f>
        <v/>
      </c>
      <c r="E445" s="33" t="str">
        <f>IF(B445="","",VLOOKUP(B445,学連登録!$C$2:$G$3000,4,FALSE))</f>
        <v/>
      </c>
      <c r="F445" s="383" t="str">
        <f>IF(B445="","",VLOOKUP(B445,学連登録!$C$2:$I$3000,7,FALSE))</f>
        <v/>
      </c>
      <c r="G445" s="159"/>
      <c r="H445" s="853"/>
      <c r="I445" s="854"/>
      <c r="J445" s="160"/>
      <c r="K445" s="825"/>
      <c r="L445" s="826"/>
      <c r="M445" s="160"/>
      <c r="N445" s="819"/>
      <c r="O445" s="820"/>
      <c r="P445" s="159"/>
      <c r="Q445" s="825"/>
      <c r="R445" s="826"/>
      <c r="S445" s="159"/>
      <c r="T445" s="825"/>
      <c r="U445" s="826"/>
      <c r="V445" s="103" t="str">
        <f>IF(B445="","",VLOOKUP(B445,学連登録!$C$2:$H$3000,6,FALSE))</f>
        <v/>
      </c>
      <c r="W445" s="377"/>
      <c r="X445" s="157"/>
      <c r="Y445" s="118" t="str">
        <f t="shared" si="638"/>
        <v/>
      </c>
      <c r="Z445" s="97" t="str">
        <f>IF(G445="","",VLOOKUP(G445,種目名!$O$5:$T$104,3,0))</f>
        <v/>
      </c>
      <c r="AA445" s="99" t="str">
        <f>IF(J445="","",VLOOKUP(J445,種目名!$O$5:$T$104,3,0))</f>
        <v/>
      </c>
      <c r="AB445" s="119" t="str">
        <f>IF(M445="","",VLOOKUP(M445,種目名!$O$5:$T$104,3,0))</f>
        <v/>
      </c>
      <c r="AC445" s="119" t="str">
        <f>IF(P445="","",VLOOKUP(AF445,種目名!$O$5:$T$104,3,0))</f>
        <v/>
      </c>
      <c r="AD445" s="120" t="str">
        <f>IF(S445="","",VLOOKUP(AI445,種目名!$O$5:$T$104,3,0))</f>
        <v/>
      </c>
      <c r="AE445" s="117">
        <f t="shared" si="639"/>
        <v>0</v>
      </c>
      <c r="AF445" s="157" t="str">
        <f t="shared" si="640"/>
        <v/>
      </c>
      <c r="AG445" s="157" t="str">
        <f t="shared" si="641"/>
        <v/>
      </c>
      <c r="AH445" s="117">
        <f t="shared" si="642"/>
        <v>0</v>
      </c>
      <c r="AI445" s="157" t="str">
        <f t="shared" si="643"/>
        <v/>
      </c>
      <c r="AJ445" s="157" t="str">
        <f t="shared" si="644"/>
        <v/>
      </c>
      <c r="AK445" s="390"/>
      <c r="AL445" s="171">
        <f t="shared" si="561"/>
        <v>0</v>
      </c>
      <c r="AM445" s="399">
        <f t="shared" si="562"/>
        <v>0</v>
      </c>
      <c r="AN445" s="399">
        <f>COUNTIF($B$12:B445,B445)</f>
        <v>0</v>
      </c>
      <c r="AO445" s="399"/>
      <c r="AP445" s="399" t="str">
        <f t="shared" si="563"/>
        <v/>
      </c>
      <c r="AQ445" s="399" t="str">
        <f t="shared" si="564"/>
        <v/>
      </c>
      <c r="AR445" s="399" t="str">
        <f t="shared" si="565"/>
        <v/>
      </c>
      <c r="AS445" s="399" t="str">
        <f t="shared" si="566"/>
        <v/>
      </c>
      <c r="AT445" s="399">
        <f t="shared" si="567"/>
        <v>0</v>
      </c>
      <c r="AU445" s="399" t="str">
        <f t="shared" si="568"/>
        <v/>
      </c>
      <c r="AV445" s="399" t="str">
        <f t="shared" si="569"/>
        <v/>
      </c>
      <c r="AW445" s="399" t="str">
        <f t="shared" si="570"/>
        <v/>
      </c>
      <c r="AX445" s="399" t="str">
        <f t="shared" si="571"/>
        <v/>
      </c>
      <c r="AY445" s="399" t="str">
        <f t="shared" si="572"/>
        <v/>
      </c>
      <c r="AZ445" s="399" t="str">
        <f t="shared" si="573"/>
        <v/>
      </c>
      <c r="BA445" s="399" t="str">
        <f t="shared" si="574"/>
        <v/>
      </c>
      <c r="BB445" s="399" t="str">
        <f t="shared" si="575"/>
        <v/>
      </c>
      <c r="BC445" s="399" t="str">
        <f t="shared" si="576"/>
        <v/>
      </c>
      <c r="BD445" s="403" t="str">
        <f t="shared" si="577"/>
        <v/>
      </c>
      <c r="BE445" s="393">
        <f t="shared" si="578"/>
        <v>0</v>
      </c>
      <c r="BF445" s="157"/>
      <c r="BG445" s="399">
        <f t="shared" si="579"/>
        <v>0</v>
      </c>
      <c r="BH445" s="399">
        <f t="shared" si="580"/>
        <v>0</v>
      </c>
      <c r="BI445" s="412">
        <f t="shared" si="581"/>
        <v>0</v>
      </c>
      <c r="BJ445" s="413">
        <f t="shared" si="557"/>
        <v>0</v>
      </c>
      <c r="BK445" s="398" t="str">
        <f t="shared" si="558"/>
        <v>0</v>
      </c>
      <c r="BL445" s="398" t="str">
        <f t="shared" si="559"/>
        <v>0</v>
      </c>
      <c r="BM445" s="412">
        <f t="shared" si="582"/>
        <v>0</v>
      </c>
      <c r="BN445" s="412" t="str">
        <f t="shared" si="583"/>
        <v>0m0</v>
      </c>
      <c r="BO445" s="399">
        <f t="shared" si="584"/>
        <v>0</v>
      </c>
      <c r="BP445" s="399">
        <f t="shared" si="585"/>
        <v>0</v>
      </c>
      <c r="BQ445" s="412">
        <f t="shared" si="586"/>
        <v>0</v>
      </c>
      <c r="BR445" s="413">
        <f t="shared" si="587"/>
        <v>0</v>
      </c>
      <c r="BS445" s="398" t="str">
        <f t="shared" si="588"/>
        <v>0</v>
      </c>
      <c r="BT445" s="398" t="str">
        <f t="shared" si="589"/>
        <v>0</v>
      </c>
      <c r="BU445" s="412">
        <f t="shared" si="590"/>
        <v>0</v>
      </c>
      <c r="BV445" s="412" t="str">
        <f t="shared" si="591"/>
        <v>0m0</v>
      </c>
      <c r="BW445" s="399">
        <f t="shared" si="592"/>
        <v>0</v>
      </c>
      <c r="BX445" s="399">
        <f t="shared" si="593"/>
        <v>0</v>
      </c>
      <c r="BY445" s="412">
        <f t="shared" si="594"/>
        <v>0</v>
      </c>
      <c r="BZ445" s="413">
        <f t="shared" si="595"/>
        <v>0</v>
      </c>
      <c r="CA445" s="398" t="str">
        <f t="shared" si="596"/>
        <v>0</v>
      </c>
      <c r="CB445" s="398" t="str">
        <f t="shared" si="597"/>
        <v>0</v>
      </c>
      <c r="CC445" s="412">
        <f t="shared" si="598"/>
        <v>0</v>
      </c>
      <c r="CD445" s="412" t="str">
        <f t="shared" si="599"/>
        <v>0m0</v>
      </c>
      <c r="CE445" s="399">
        <f t="shared" si="600"/>
        <v>0</v>
      </c>
      <c r="CF445" s="399">
        <f t="shared" si="601"/>
        <v>0</v>
      </c>
      <c r="CG445" s="412">
        <f t="shared" si="602"/>
        <v>0</v>
      </c>
      <c r="CH445" s="413">
        <f t="shared" si="603"/>
        <v>0</v>
      </c>
      <c r="CI445" s="398" t="str">
        <f t="shared" si="604"/>
        <v>0</v>
      </c>
      <c r="CJ445" s="398" t="str">
        <f t="shared" si="605"/>
        <v>0</v>
      </c>
      <c r="CK445" s="412">
        <f t="shared" si="606"/>
        <v>0</v>
      </c>
      <c r="CL445" s="412" t="str">
        <f t="shared" si="607"/>
        <v>0m0</v>
      </c>
      <c r="CM445" s="399">
        <f t="shared" si="608"/>
        <v>0</v>
      </c>
      <c r="CN445" s="399">
        <f t="shared" si="609"/>
        <v>0</v>
      </c>
      <c r="CO445" s="412">
        <f t="shared" si="610"/>
        <v>0</v>
      </c>
      <c r="CP445" s="413">
        <f t="shared" si="611"/>
        <v>0</v>
      </c>
      <c r="CQ445" s="398" t="str">
        <f t="shared" si="612"/>
        <v>0</v>
      </c>
      <c r="CR445" s="398" t="str">
        <f t="shared" si="613"/>
        <v>0</v>
      </c>
      <c r="CS445" s="412">
        <f t="shared" si="614"/>
        <v>0</v>
      </c>
      <c r="CT445" s="412" t="str">
        <f t="shared" si="615"/>
        <v>0m0</v>
      </c>
      <c r="CU445" s="412">
        <f t="shared" si="616"/>
        <v>0</v>
      </c>
      <c r="CV445" s="412">
        <f t="shared" si="617"/>
        <v>0</v>
      </c>
      <c r="CW445" s="412">
        <f t="shared" si="618"/>
        <v>0</v>
      </c>
      <c r="CX445" s="412">
        <f t="shared" si="619"/>
        <v>0</v>
      </c>
      <c r="CY445" s="412">
        <f t="shared" si="620"/>
        <v>0</v>
      </c>
      <c r="CZ445" s="412" t="str">
        <f t="shared" si="621"/>
        <v/>
      </c>
      <c r="DA445" s="412" t="str">
        <f t="shared" si="622"/>
        <v/>
      </c>
      <c r="DB445" s="412" t="str">
        <f t="shared" si="623"/>
        <v/>
      </c>
      <c r="DC445" s="412" t="str">
        <f t="shared" si="624"/>
        <v/>
      </c>
      <c r="DD445" s="412" t="str">
        <f t="shared" si="625"/>
        <v/>
      </c>
      <c r="DE445" s="412"/>
      <c r="DG445" s="412" t="str">
        <f t="shared" si="626"/>
        <v/>
      </c>
      <c r="DH445" s="412" t="str">
        <f t="shared" si="627"/>
        <v/>
      </c>
      <c r="DI445" s="412">
        <f t="shared" si="628"/>
        <v>0</v>
      </c>
      <c r="DJ445" s="412" t="str">
        <f t="shared" si="629"/>
        <v/>
      </c>
      <c r="DK445" s="412" t="str">
        <f t="shared" si="630"/>
        <v/>
      </c>
      <c r="DL445" s="412" t="str">
        <f t="shared" si="631"/>
        <v/>
      </c>
      <c r="DM445" s="412" t="str">
        <f t="shared" si="632"/>
        <v/>
      </c>
      <c r="DN445" s="412" t="str">
        <f t="shared" si="633"/>
        <v/>
      </c>
      <c r="DO445" s="412" t="str">
        <f t="shared" si="634"/>
        <v/>
      </c>
      <c r="DR445" s="494"/>
      <c r="DS445" s="393">
        <f t="shared" si="637"/>
        <v>0</v>
      </c>
      <c r="DT445" s="393">
        <f t="shared" si="635"/>
        <v>0</v>
      </c>
      <c r="DU445" s="411">
        <f t="shared" si="636"/>
        <v>0</v>
      </c>
      <c r="DX445" s="494" t="e">
        <f>IF(BG445&lt;270000,○,"")</f>
        <v>#NAME?</v>
      </c>
    </row>
    <row r="446" spans="1:128" s="411" customFormat="1" ht="18" hidden="1" customHeight="1" thickBot="1">
      <c r="A446" s="145" t="str">
        <f t="shared" si="560"/>
        <v/>
      </c>
      <c r="B446" s="158"/>
      <c r="C446" s="31" t="str">
        <f>IF(B446="","",VLOOKUP(B446,学連登録!$C$2:$G$3000,2,FALSE))</f>
        <v/>
      </c>
      <c r="D446" s="32" t="str">
        <f>IF(B446="","",VLOOKUP(B446,学連登録!$C$2:$G$3000,3,FALSE))</f>
        <v/>
      </c>
      <c r="E446" s="33" t="str">
        <f>IF(B446="","",VLOOKUP(B446,学連登録!$C$2:$G$3000,4,FALSE))</f>
        <v/>
      </c>
      <c r="F446" s="383" t="str">
        <f>IF(B446="","",VLOOKUP(B446,学連登録!$C$2:$I$3000,7,FALSE))</f>
        <v/>
      </c>
      <c r="G446" s="159"/>
      <c r="H446" s="853"/>
      <c r="I446" s="854"/>
      <c r="J446" s="160"/>
      <c r="K446" s="825"/>
      <c r="L446" s="826"/>
      <c r="M446" s="160"/>
      <c r="N446" s="819"/>
      <c r="O446" s="820"/>
      <c r="P446" s="159"/>
      <c r="Q446" s="825"/>
      <c r="R446" s="826"/>
      <c r="S446" s="159"/>
      <c r="T446" s="825"/>
      <c r="U446" s="826"/>
      <c r="V446" s="103" t="str">
        <f>IF(B446="","",VLOOKUP(B446,学連登録!$C$2:$H$3000,6,FALSE))</f>
        <v/>
      </c>
      <c r="W446" s="377"/>
      <c r="X446" s="157"/>
      <c r="Y446" s="118" t="str">
        <f t="shared" si="638"/>
        <v/>
      </c>
      <c r="Z446" s="97" t="str">
        <f>IF(G446="","",VLOOKUP(G446,種目名!$O$5:$T$104,3,0))</f>
        <v/>
      </c>
      <c r="AA446" s="99" t="str">
        <f>IF(J446="","",VLOOKUP(J446,種目名!$O$5:$T$104,3,0))</f>
        <v/>
      </c>
      <c r="AB446" s="119" t="str">
        <f>IF(M446="","",VLOOKUP(M446,種目名!$O$5:$T$104,3,0))</f>
        <v/>
      </c>
      <c r="AC446" s="119" t="str">
        <f>IF(P446="","",VLOOKUP(AF446,種目名!$O$5:$T$104,3,0))</f>
        <v/>
      </c>
      <c r="AD446" s="120" t="str">
        <f>IF(S446="","",VLOOKUP(AI446,種目名!$O$5:$T$104,3,0))</f>
        <v/>
      </c>
      <c r="AE446" s="117">
        <f t="shared" si="639"/>
        <v>0</v>
      </c>
      <c r="AF446" s="157" t="str">
        <f t="shared" si="640"/>
        <v/>
      </c>
      <c r="AG446" s="157" t="str">
        <f t="shared" si="641"/>
        <v/>
      </c>
      <c r="AH446" s="117">
        <f t="shared" si="642"/>
        <v>0</v>
      </c>
      <c r="AI446" s="157" t="str">
        <f t="shared" si="643"/>
        <v/>
      </c>
      <c r="AJ446" s="157" t="str">
        <f t="shared" si="644"/>
        <v/>
      </c>
      <c r="AK446" s="390"/>
      <c r="AL446" s="171">
        <f t="shared" si="561"/>
        <v>0</v>
      </c>
      <c r="AM446" s="399">
        <f t="shared" si="562"/>
        <v>0</v>
      </c>
      <c r="AN446" s="399">
        <f>COUNTIF($B$12:B446,B446)</f>
        <v>0</v>
      </c>
      <c r="AO446" s="399"/>
      <c r="AP446" s="399" t="str">
        <f t="shared" si="563"/>
        <v/>
      </c>
      <c r="AQ446" s="399" t="str">
        <f t="shared" si="564"/>
        <v/>
      </c>
      <c r="AR446" s="399" t="str">
        <f t="shared" si="565"/>
        <v/>
      </c>
      <c r="AS446" s="399" t="str">
        <f t="shared" si="566"/>
        <v/>
      </c>
      <c r="AT446" s="399">
        <f t="shared" si="567"/>
        <v>0</v>
      </c>
      <c r="AU446" s="399" t="str">
        <f t="shared" si="568"/>
        <v/>
      </c>
      <c r="AV446" s="399" t="str">
        <f t="shared" si="569"/>
        <v/>
      </c>
      <c r="AW446" s="399" t="str">
        <f t="shared" si="570"/>
        <v/>
      </c>
      <c r="AX446" s="399" t="str">
        <f t="shared" si="571"/>
        <v/>
      </c>
      <c r="AY446" s="399" t="str">
        <f t="shared" si="572"/>
        <v/>
      </c>
      <c r="AZ446" s="399" t="str">
        <f t="shared" si="573"/>
        <v/>
      </c>
      <c r="BA446" s="399" t="str">
        <f t="shared" si="574"/>
        <v/>
      </c>
      <c r="BB446" s="399" t="str">
        <f t="shared" si="575"/>
        <v/>
      </c>
      <c r="BC446" s="399" t="str">
        <f t="shared" si="576"/>
        <v/>
      </c>
      <c r="BD446" s="403" t="str">
        <f t="shared" si="577"/>
        <v/>
      </c>
      <c r="BE446" s="393">
        <f t="shared" si="578"/>
        <v>0</v>
      </c>
      <c r="BF446" s="157"/>
      <c r="BG446" s="399">
        <f t="shared" si="579"/>
        <v>0</v>
      </c>
      <c r="BH446" s="399">
        <f t="shared" si="580"/>
        <v>0</v>
      </c>
      <c r="BI446" s="412">
        <f t="shared" si="581"/>
        <v>0</v>
      </c>
      <c r="BJ446" s="413">
        <f t="shared" si="557"/>
        <v>0</v>
      </c>
      <c r="BK446" s="398" t="str">
        <f t="shared" si="558"/>
        <v>0</v>
      </c>
      <c r="BL446" s="398" t="str">
        <f t="shared" si="559"/>
        <v>0</v>
      </c>
      <c r="BM446" s="412">
        <f t="shared" si="582"/>
        <v>0</v>
      </c>
      <c r="BN446" s="412" t="str">
        <f t="shared" si="583"/>
        <v>0m0</v>
      </c>
      <c r="BO446" s="399">
        <f t="shared" si="584"/>
        <v>0</v>
      </c>
      <c r="BP446" s="399">
        <f t="shared" si="585"/>
        <v>0</v>
      </c>
      <c r="BQ446" s="412">
        <f t="shared" si="586"/>
        <v>0</v>
      </c>
      <c r="BR446" s="413">
        <f t="shared" si="587"/>
        <v>0</v>
      </c>
      <c r="BS446" s="398" t="str">
        <f t="shared" si="588"/>
        <v>0</v>
      </c>
      <c r="BT446" s="398" t="str">
        <f t="shared" si="589"/>
        <v>0</v>
      </c>
      <c r="BU446" s="412">
        <f t="shared" si="590"/>
        <v>0</v>
      </c>
      <c r="BV446" s="412" t="str">
        <f t="shared" si="591"/>
        <v>0m0</v>
      </c>
      <c r="BW446" s="399">
        <f t="shared" si="592"/>
        <v>0</v>
      </c>
      <c r="BX446" s="399">
        <f t="shared" si="593"/>
        <v>0</v>
      </c>
      <c r="BY446" s="412">
        <f t="shared" si="594"/>
        <v>0</v>
      </c>
      <c r="BZ446" s="413">
        <f t="shared" si="595"/>
        <v>0</v>
      </c>
      <c r="CA446" s="398" t="str">
        <f t="shared" si="596"/>
        <v>0</v>
      </c>
      <c r="CB446" s="398" t="str">
        <f t="shared" si="597"/>
        <v>0</v>
      </c>
      <c r="CC446" s="412">
        <f t="shared" si="598"/>
        <v>0</v>
      </c>
      <c r="CD446" s="412" t="str">
        <f t="shared" si="599"/>
        <v>0m0</v>
      </c>
      <c r="CE446" s="399">
        <f t="shared" si="600"/>
        <v>0</v>
      </c>
      <c r="CF446" s="399">
        <f t="shared" si="601"/>
        <v>0</v>
      </c>
      <c r="CG446" s="412">
        <f t="shared" si="602"/>
        <v>0</v>
      </c>
      <c r="CH446" s="413">
        <f t="shared" si="603"/>
        <v>0</v>
      </c>
      <c r="CI446" s="398" t="str">
        <f t="shared" si="604"/>
        <v>0</v>
      </c>
      <c r="CJ446" s="398" t="str">
        <f t="shared" si="605"/>
        <v>0</v>
      </c>
      <c r="CK446" s="412">
        <f t="shared" si="606"/>
        <v>0</v>
      </c>
      <c r="CL446" s="412" t="str">
        <f t="shared" si="607"/>
        <v>0m0</v>
      </c>
      <c r="CM446" s="399">
        <f t="shared" si="608"/>
        <v>0</v>
      </c>
      <c r="CN446" s="399">
        <f t="shared" si="609"/>
        <v>0</v>
      </c>
      <c r="CO446" s="412">
        <f t="shared" si="610"/>
        <v>0</v>
      </c>
      <c r="CP446" s="413">
        <f t="shared" si="611"/>
        <v>0</v>
      </c>
      <c r="CQ446" s="398" t="str">
        <f t="shared" si="612"/>
        <v>0</v>
      </c>
      <c r="CR446" s="398" t="str">
        <f t="shared" si="613"/>
        <v>0</v>
      </c>
      <c r="CS446" s="412">
        <f t="shared" si="614"/>
        <v>0</v>
      </c>
      <c r="CT446" s="412" t="str">
        <f t="shared" si="615"/>
        <v>0m0</v>
      </c>
      <c r="CU446" s="412">
        <f t="shared" si="616"/>
        <v>0</v>
      </c>
      <c r="CV446" s="412">
        <f t="shared" si="617"/>
        <v>0</v>
      </c>
      <c r="CW446" s="412">
        <f t="shared" si="618"/>
        <v>0</v>
      </c>
      <c r="CX446" s="412">
        <f t="shared" si="619"/>
        <v>0</v>
      </c>
      <c r="CY446" s="412">
        <f t="shared" si="620"/>
        <v>0</v>
      </c>
      <c r="CZ446" s="412" t="str">
        <f t="shared" si="621"/>
        <v/>
      </c>
      <c r="DA446" s="412" t="str">
        <f t="shared" si="622"/>
        <v/>
      </c>
      <c r="DB446" s="412" t="str">
        <f t="shared" si="623"/>
        <v/>
      </c>
      <c r="DC446" s="412" t="str">
        <f t="shared" si="624"/>
        <v/>
      </c>
      <c r="DD446" s="412" t="str">
        <f t="shared" si="625"/>
        <v/>
      </c>
      <c r="DE446" s="412"/>
      <c r="DG446" s="412" t="str">
        <f t="shared" si="626"/>
        <v/>
      </c>
      <c r="DH446" s="412" t="str">
        <f t="shared" si="627"/>
        <v/>
      </c>
      <c r="DI446" s="412">
        <f t="shared" si="628"/>
        <v>0</v>
      </c>
      <c r="DJ446" s="412" t="str">
        <f t="shared" si="629"/>
        <v/>
      </c>
      <c r="DK446" s="412" t="str">
        <f t="shared" si="630"/>
        <v/>
      </c>
      <c r="DL446" s="412" t="str">
        <f t="shared" si="631"/>
        <v/>
      </c>
      <c r="DM446" s="412" t="str">
        <f t="shared" si="632"/>
        <v/>
      </c>
      <c r="DN446" s="412" t="str">
        <f t="shared" si="633"/>
        <v/>
      </c>
      <c r="DO446" s="412" t="str">
        <f t="shared" si="634"/>
        <v/>
      </c>
      <c r="DR446" s="494"/>
      <c r="DS446" s="393">
        <f t="shared" si="637"/>
        <v>0</v>
      </c>
      <c r="DT446" s="393">
        <f t="shared" si="635"/>
        <v>0</v>
      </c>
      <c r="DU446" s="411">
        <f t="shared" si="636"/>
        <v>0</v>
      </c>
      <c r="DX446" s="494" t="e">
        <f>IF(BG446&lt;270000,○,"")</f>
        <v>#NAME?</v>
      </c>
    </row>
    <row r="447" spans="1:128" s="411" customFormat="1" ht="18" hidden="1" customHeight="1" thickBot="1">
      <c r="A447" s="145" t="str">
        <f t="shared" si="560"/>
        <v/>
      </c>
      <c r="B447" s="158"/>
      <c r="C447" s="31" t="str">
        <f>IF(B447="","",VLOOKUP(B447,学連登録!$C$2:$G$3000,2,FALSE))</f>
        <v/>
      </c>
      <c r="D447" s="32" t="str">
        <f>IF(B447="","",VLOOKUP(B447,学連登録!$C$2:$G$3000,3,FALSE))</f>
        <v/>
      </c>
      <c r="E447" s="33" t="str">
        <f>IF(B447="","",VLOOKUP(B447,学連登録!$C$2:$G$3000,4,FALSE))</f>
        <v/>
      </c>
      <c r="F447" s="383" t="str">
        <f>IF(B447="","",VLOOKUP(B447,学連登録!$C$2:$I$3000,7,FALSE))</f>
        <v/>
      </c>
      <c r="G447" s="159"/>
      <c r="H447" s="853"/>
      <c r="I447" s="854"/>
      <c r="J447" s="160"/>
      <c r="K447" s="825"/>
      <c r="L447" s="826"/>
      <c r="M447" s="160"/>
      <c r="N447" s="819"/>
      <c r="O447" s="820"/>
      <c r="P447" s="159"/>
      <c r="Q447" s="825"/>
      <c r="R447" s="826"/>
      <c r="S447" s="159"/>
      <c r="T447" s="825"/>
      <c r="U447" s="826"/>
      <c r="V447" s="103" t="str">
        <f>IF(B447="","",VLOOKUP(B447,学連登録!$C$2:$H$3000,6,FALSE))</f>
        <v/>
      </c>
      <c r="W447" s="377"/>
      <c r="X447" s="157"/>
      <c r="Y447" s="118" t="str">
        <f t="shared" si="638"/>
        <v/>
      </c>
      <c r="Z447" s="97" t="str">
        <f>IF(G447="","",VLOOKUP(G447,種目名!$O$5:$T$104,3,0))</f>
        <v/>
      </c>
      <c r="AA447" s="99" t="str">
        <f>IF(J447="","",VLOOKUP(J447,種目名!$O$5:$T$104,3,0))</f>
        <v/>
      </c>
      <c r="AB447" s="119" t="str">
        <f>IF(M447="","",VLOOKUP(M447,種目名!$O$5:$T$104,3,0))</f>
        <v/>
      </c>
      <c r="AC447" s="119" t="str">
        <f>IF(P447="","",VLOOKUP(AF447,種目名!$O$5:$T$104,3,0))</f>
        <v/>
      </c>
      <c r="AD447" s="120" t="str">
        <f>IF(S447="","",VLOOKUP(AI447,種目名!$O$5:$T$104,3,0))</f>
        <v/>
      </c>
      <c r="AE447" s="117">
        <f t="shared" si="639"/>
        <v>0</v>
      </c>
      <c r="AF447" s="157" t="str">
        <f t="shared" si="640"/>
        <v/>
      </c>
      <c r="AG447" s="157" t="str">
        <f t="shared" si="641"/>
        <v/>
      </c>
      <c r="AH447" s="117">
        <f t="shared" si="642"/>
        <v>0</v>
      </c>
      <c r="AI447" s="157" t="str">
        <f t="shared" si="643"/>
        <v/>
      </c>
      <c r="AJ447" s="157" t="str">
        <f t="shared" si="644"/>
        <v/>
      </c>
      <c r="AK447" s="390"/>
      <c r="AL447" s="171">
        <f t="shared" si="561"/>
        <v>0</v>
      </c>
      <c r="AM447" s="399">
        <f t="shared" si="562"/>
        <v>0</v>
      </c>
      <c r="AN447" s="399">
        <f>COUNTIF($B$12:B447,B447)</f>
        <v>0</v>
      </c>
      <c r="AO447" s="399"/>
      <c r="AP447" s="399" t="str">
        <f t="shared" si="563"/>
        <v/>
      </c>
      <c r="AQ447" s="399" t="str">
        <f t="shared" si="564"/>
        <v/>
      </c>
      <c r="AR447" s="399" t="str">
        <f t="shared" si="565"/>
        <v/>
      </c>
      <c r="AS447" s="399" t="str">
        <f t="shared" si="566"/>
        <v/>
      </c>
      <c r="AT447" s="399">
        <f t="shared" si="567"/>
        <v>0</v>
      </c>
      <c r="AU447" s="399" t="str">
        <f t="shared" si="568"/>
        <v/>
      </c>
      <c r="AV447" s="399" t="str">
        <f t="shared" si="569"/>
        <v/>
      </c>
      <c r="AW447" s="399" t="str">
        <f t="shared" si="570"/>
        <v/>
      </c>
      <c r="AX447" s="399" t="str">
        <f t="shared" si="571"/>
        <v/>
      </c>
      <c r="AY447" s="399" t="str">
        <f t="shared" si="572"/>
        <v/>
      </c>
      <c r="AZ447" s="399" t="str">
        <f t="shared" si="573"/>
        <v/>
      </c>
      <c r="BA447" s="399" t="str">
        <f t="shared" si="574"/>
        <v/>
      </c>
      <c r="BB447" s="399" t="str">
        <f t="shared" si="575"/>
        <v/>
      </c>
      <c r="BC447" s="399" t="str">
        <f t="shared" si="576"/>
        <v/>
      </c>
      <c r="BD447" s="403" t="str">
        <f t="shared" si="577"/>
        <v/>
      </c>
      <c r="BE447" s="393">
        <f t="shared" si="578"/>
        <v>0</v>
      </c>
      <c r="BF447" s="157"/>
      <c r="BG447" s="399">
        <f t="shared" si="579"/>
        <v>0</v>
      </c>
      <c r="BH447" s="399">
        <f t="shared" si="580"/>
        <v>0</v>
      </c>
      <c r="BI447" s="412">
        <f t="shared" si="581"/>
        <v>0</v>
      </c>
      <c r="BJ447" s="413">
        <f t="shared" si="557"/>
        <v>0</v>
      </c>
      <c r="BK447" s="398" t="str">
        <f t="shared" si="558"/>
        <v>0</v>
      </c>
      <c r="BL447" s="398" t="str">
        <f t="shared" si="559"/>
        <v>0</v>
      </c>
      <c r="BM447" s="412">
        <f t="shared" si="582"/>
        <v>0</v>
      </c>
      <c r="BN447" s="412" t="str">
        <f t="shared" si="583"/>
        <v>0m0</v>
      </c>
      <c r="BO447" s="399">
        <f t="shared" si="584"/>
        <v>0</v>
      </c>
      <c r="BP447" s="399">
        <f t="shared" si="585"/>
        <v>0</v>
      </c>
      <c r="BQ447" s="412">
        <f t="shared" si="586"/>
        <v>0</v>
      </c>
      <c r="BR447" s="413">
        <f t="shared" si="587"/>
        <v>0</v>
      </c>
      <c r="BS447" s="398" t="str">
        <f t="shared" si="588"/>
        <v>0</v>
      </c>
      <c r="BT447" s="398" t="str">
        <f t="shared" si="589"/>
        <v>0</v>
      </c>
      <c r="BU447" s="412">
        <f t="shared" si="590"/>
        <v>0</v>
      </c>
      <c r="BV447" s="412" t="str">
        <f t="shared" si="591"/>
        <v>0m0</v>
      </c>
      <c r="BW447" s="399">
        <f t="shared" si="592"/>
        <v>0</v>
      </c>
      <c r="BX447" s="399">
        <f t="shared" si="593"/>
        <v>0</v>
      </c>
      <c r="BY447" s="412">
        <f t="shared" si="594"/>
        <v>0</v>
      </c>
      <c r="BZ447" s="413">
        <f t="shared" si="595"/>
        <v>0</v>
      </c>
      <c r="CA447" s="398" t="str">
        <f t="shared" si="596"/>
        <v>0</v>
      </c>
      <c r="CB447" s="398" t="str">
        <f t="shared" si="597"/>
        <v>0</v>
      </c>
      <c r="CC447" s="412">
        <f t="shared" si="598"/>
        <v>0</v>
      </c>
      <c r="CD447" s="412" t="str">
        <f t="shared" si="599"/>
        <v>0m0</v>
      </c>
      <c r="CE447" s="399">
        <f t="shared" si="600"/>
        <v>0</v>
      </c>
      <c r="CF447" s="399">
        <f t="shared" si="601"/>
        <v>0</v>
      </c>
      <c r="CG447" s="412">
        <f t="shared" si="602"/>
        <v>0</v>
      </c>
      <c r="CH447" s="413">
        <f t="shared" si="603"/>
        <v>0</v>
      </c>
      <c r="CI447" s="398" t="str">
        <f t="shared" si="604"/>
        <v>0</v>
      </c>
      <c r="CJ447" s="398" t="str">
        <f t="shared" si="605"/>
        <v>0</v>
      </c>
      <c r="CK447" s="412">
        <f t="shared" si="606"/>
        <v>0</v>
      </c>
      <c r="CL447" s="412" t="str">
        <f t="shared" si="607"/>
        <v>0m0</v>
      </c>
      <c r="CM447" s="399">
        <f t="shared" si="608"/>
        <v>0</v>
      </c>
      <c r="CN447" s="399">
        <f t="shared" si="609"/>
        <v>0</v>
      </c>
      <c r="CO447" s="412">
        <f t="shared" si="610"/>
        <v>0</v>
      </c>
      <c r="CP447" s="413">
        <f t="shared" si="611"/>
        <v>0</v>
      </c>
      <c r="CQ447" s="398" t="str">
        <f t="shared" si="612"/>
        <v>0</v>
      </c>
      <c r="CR447" s="398" t="str">
        <f t="shared" si="613"/>
        <v>0</v>
      </c>
      <c r="CS447" s="412">
        <f t="shared" si="614"/>
        <v>0</v>
      </c>
      <c r="CT447" s="412" t="str">
        <f t="shared" si="615"/>
        <v>0m0</v>
      </c>
      <c r="CU447" s="412">
        <f t="shared" si="616"/>
        <v>0</v>
      </c>
      <c r="CV447" s="412">
        <f t="shared" si="617"/>
        <v>0</v>
      </c>
      <c r="CW447" s="412">
        <f t="shared" si="618"/>
        <v>0</v>
      </c>
      <c r="CX447" s="412">
        <f t="shared" si="619"/>
        <v>0</v>
      </c>
      <c r="CY447" s="412">
        <f t="shared" si="620"/>
        <v>0</v>
      </c>
      <c r="CZ447" s="412" t="str">
        <f t="shared" si="621"/>
        <v/>
      </c>
      <c r="DA447" s="412" t="str">
        <f t="shared" si="622"/>
        <v/>
      </c>
      <c r="DB447" s="412" t="str">
        <f t="shared" si="623"/>
        <v/>
      </c>
      <c r="DC447" s="412" t="str">
        <f t="shared" si="624"/>
        <v/>
      </c>
      <c r="DD447" s="412" t="str">
        <f t="shared" si="625"/>
        <v/>
      </c>
      <c r="DE447" s="412"/>
      <c r="DG447" s="412" t="str">
        <f t="shared" si="626"/>
        <v/>
      </c>
      <c r="DH447" s="412" t="str">
        <f t="shared" si="627"/>
        <v/>
      </c>
      <c r="DI447" s="412">
        <f t="shared" si="628"/>
        <v>0</v>
      </c>
      <c r="DJ447" s="412" t="str">
        <f t="shared" si="629"/>
        <v/>
      </c>
      <c r="DK447" s="412" t="str">
        <f t="shared" si="630"/>
        <v/>
      </c>
      <c r="DL447" s="412" t="str">
        <f t="shared" si="631"/>
        <v/>
      </c>
      <c r="DM447" s="412" t="str">
        <f t="shared" si="632"/>
        <v/>
      </c>
      <c r="DN447" s="412" t="str">
        <f t="shared" si="633"/>
        <v/>
      </c>
      <c r="DO447" s="412" t="str">
        <f t="shared" si="634"/>
        <v/>
      </c>
      <c r="DR447" s="494"/>
      <c r="DS447" s="393">
        <f t="shared" si="637"/>
        <v>0</v>
      </c>
      <c r="DT447" s="393">
        <f t="shared" si="635"/>
        <v>0</v>
      </c>
      <c r="DU447" s="411">
        <f t="shared" si="636"/>
        <v>0</v>
      </c>
      <c r="DX447" s="494" t="e">
        <f>IF(BG447&lt;270000,○,"")</f>
        <v>#NAME?</v>
      </c>
    </row>
    <row r="448" spans="1:128" s="411" customFormat="1" ht="18" hidden="1" customHeight="1" thickBot="1">
      <c r="A448" s="145" t="str">
        <f t="shared" si="560"/>
        <v/>
      </c>
      <c r="B448" s="158"/>
      <c r="C448" s="31" t="str">
        <f>IF(B448="","",VLOOKUP(B448,学連登録!$C$2:$G$3000,2,FALSE))</f>
        <v/>
      </c>
      <c r="D448" s="32" t="str">
        <f>IF(B448="","",VLOOKUP(B448,学連登録!$C$2:$G$3000,3,FALSE))</f>
        <v/>
      </c>
      <c r="E448" s="33" t="str">
        <f>IF(B448="","",VLOOKUP(B448,学連登録!$C$2:$G$3000,4,FALSE))</f>
        <v/>
      </c>
      <c r="F448" s="383" t="str">
        <f>IF(B448="","",VLOOKUP(B448,学連登録!$C$2:$I$3000,7,FALSE))</f>
        <v/>
      </c>
      <c r="G448" s="159"/>
      <c r="H448" s="853"/>
      <c r="I448" s="854"/>
      <c r="J448" s="160"/>
      <c r="K448" s="825"/>
      <c r="L448" s="826"/>
      <c r="M448" s="160"/>
      <c r="N448" s="819"/>
      <c r="O448" s="820"/>
      <c r="P448" s="159"/>
      <c r="Q448" s="825"/>
      <c r="R448" s="826"/>
      <c r="S448" s="159"/>
      <c r="T448" s="825"/>
      <c r="U448" s="826"/>
      <c r="V448" s="103" t="str">
        <f>IF(B448="","",VLOOKUP(B448,学連登録!$C$2:$H$3000,6,FALSE))</f>
        <v/>
      </c>
      <c r="W448" s="377"/>
      <c r="X448" s="157"/>
      <c r="Y448" s="118" t="str">
        <f t="shared" si="638"/>
        <v/>
      </c>
      <c r="Z448" s="97" t="str">
        <f>IF(G448="","",VLOOKUP(G448,種目名!$O$5:$T$104,3,0))</f>
        <v/>
      </c>
      <c r="AA448" s="99" t="str">
        <f>IF(J448="","",VLOOKUP(J448,種目名!$O$5:$T$104,3,0))</f>
        <v/>
      </c>
      <c r="AB448" s="119" t="str">
        <f>IF(M448="","",VLOOKUP(M448,種目名!$O$5:$T$104,3,0))</f>
        <v/>
      </c>
      <c r="AC448" s="119" t="str">
        <f>IF(P448="","",VLOOKUP(AF448,種目名!$O$5:$T$104,3,0))</f>
        <v/>
      </c>
      <c r="AD448" s="120" t="str">
        <f>IF(S448="","",VLOOKUP(AI448,種目名!$O$5:$T$104,3,0))</f>
        <v/>
      </c>
      <c r="AE448" s="117">
        <f t="shared" si="639"/>
        <v>0</v>
      </c>
      <c r="AF448" s="157" t="str">
        <f t="shared" si="640"/>
        <v/>
      </c>
      <c r="AG448" s="157" t="str">
        <f t="shared" si="641"/>
        <v/>
      </c>
      <c r="AH448" s="117">
        <f t="shared" si="642"/>
        <v>0</v>
      </c>
      <c r="AI448" s="157" t="str">
        <f t="shared" si="643"/>
        <v/>
      </c>
      <c r="AJ448" s="157" t="str">
        <f t="shared" si="644"/>
        <v/>
      </c>
      <c r="AK448" s="390"/>
      <c r="AL448" s="171">
        <f t="shared" si="561"/>
        <v>0</v>
      </c>
      <c r="AM448" s="399">
        <f t="shared" si="562"/>
        <v>0</v>
      </c>
      <c r="AN448" s="399">
        <f>COUNTIF($B$12:B448,B448)</f>
        <v>0</v>
      </c>
      <c r="AO448" s="399"/>
      <c r="AP448" s="399" t="str">
        <f t="shared" si="563"/>
        <v/>
      </c>
      <c r="AQ448" s="399" t="str">
        <f t="shared" si="564"/>
        <v/>
      </c>
      <c r="AR448" s="399" t="str">
        <f t="shared" si="565"/>
        <v/>
      </c>
      <c r="AS448" s="399" t="str">
        <f t="shared" si="566"/>
        <v/>
      </c>
      <c r="AT448" s="399">
        <f t="shared" si="567"/>
        <v>0</v>
      </c>
      <c r="AU448" s="399" t="str">
        <f t="shared" si="568"/>
        <v/>
      </c>
      <c r="AV448" s="399" t="str">
        <f t="shared" si="569"/>
        <v/>
      </c>
      <c r="AW448" s="399" t="str">
        <f t="shared" si="570"/>
        <v/>
      </c>
      <c r="AX448" s="399" t="str">
        <f t="shared" si="571"/>
        <v/>
      </c>
      <c r="AY448" s="399" t="str">
        <f t="shared" si="572"/>
        <v/>
      </c>
      <c r="AZ448" s="399" t="str">
        <f t="shared" si="573"/>
        <v/>
      </c>
      <c r="BA448" s="399" t="str">
        <f t="shared" si="574"/>
        <v/>
      </c>
      <c r="BB448" s="399" t="str">
        <f t="shared" si="575"/>
        <v/>
      </c>
      <c r="BC448" s="399" t="str">
        <f t="shared" si="576"/>
        <v/>
      </c>
      <c r="BD448" s="403" t="str">
        <f t="shared" si="577"/>
        <v/>
      </c>
      <c r="BE448" s="393">
        <f t="shared" si="578"/>
        <v>0</v>
      </c>
      <c r="BF448" s="157"/>
      <c r="BG448" s="399">
        <f t="shared" si="579"/>
        <v>0</v>
      </c>
      <c r="BH448" s="399">
        <f t="shared" si="580"/>
        <v>0</v>
      </c>
      <c r="BI448" s="412">
        <f t="shared" si="581"/>
        <v>0</v>
      </c>
      <c r="BJ448" s="413">
        <f t="shared" si="557"/>
        <v>0</v>
      </c>
      <c r="BK448" s="398" t="str">
        <f t="shared" si="558"/>
        <v>0</v>
      </c>
      <c r="BL448" s="398" t="str">
        <f t="shared" si="559"/>
        <v>0</v>
      </c>
      <c r="BM448" s="412">
        <f t="shared" si="582"/>
        <v>0</v>
      </c>
      <c r="BN448" s="412" t="str">
        <f t="shared" si="583"/>
        <v>0m0</v>
      </c>
      <c r="BO448" s="399">
        <f t="shared" si="584"/>
        <v>0</v>
      </c>
      <c r="BP448" s="399">
        <f t="shared" si="585"/>
        <v>0</v>
      </c>
      <c r="BQ448" s="412">
        <f t="shared" si="586"/>
        <v>0</v>
      </c>
      <c r="BR448" s="413">
        <f t="shared" si="587"/>
        <v>0</v>
      </c>
      <c r="BS448" s="398" t="str">
        <f t="shared" si="588"/>
        <v>0</v>
      </c>
      <c r="BT448" s="398" t="str">
        <f t="shared" si="589"/>
        <v>0</v>
      </c>
      <c r="BU448" s="412">
        <f t="shared" si="590"/>
        <v>0</v>
      </c>
      <c r="BV448" s="412" t="str">
        <f t="shared" si="591"/>
        <v>0m0</v>
      </c>
      <c r="BW448" s="399">
        <f t="shared" si="592"/>
        <v>0</v>
      </c>
      <c r="BX448" s="399">
        <f t="shared" si="593"/>
        <v>0</v>
      </c>
      <c r="BY448" s="412">
        <f t="shared" si="594"/>
        <v>0</v>
      </c>
      <c r="BZ448" s="413">
        <f t="shared" si="595"/>
        <v>0</v>
      </c>
      <c r="CA448" s="398" t="str">
        <f t="shared" si="596"/>
        <v>0</v>
      </c>
      <c r="CB448" s="398" t="str">
        <f t="shared" si="597"/>
        <v>0</v>
      </c>
      <c r="CC448" s="412">
        <f t="shared" si="598"/>
        <v>0</v>
      </c>
      <c r="CD448" s="412" t="str">
        <f t="shared" si="599"/>
        <v>0m0</v>
      </c>
      <c r="CE448" s="399">
        <f t="shared" si="600"/>
        <v>0</v>
      </c>
      <c r="CF448" s="399">
        <f t="shared" si="601"/>
        <v>0</v>
      </c>
      <c r="CG448" s="412">
        <f t="shared" si="602"/>
        <v>0</v>
      </c>
      <c r="CH448" s="413">
        <f t="shared" si="603"/>
        <v>0</v>
      </c>
      <c r="CI448" s="398" t="str">
        <f t="shared" si="604"/>
        <v>0</v>
      </c>
      <c r="CJ448" s="398" t="str">
        <f t="shared" si="605"/>
        <v>0</v>
      </c>
      <c r="CK448" s="412">
        <f t="shared" si="606"/>
        <v>0</v>
      </c>
      <c r="CL448" s="412" t="str">
        <f t="shared" si="607"/>
        <v>0m0</v>
      </c>
      <c r="CM448" s="399">
        <f t="shared" si="608"/>
        <v>0</v>
      </c>
      <c r="CN448" s="399">
        <f t="shared" si="609"/>
        <v>0</v>
      </c>
      <c r="CO448" s="412">
        <f t="shared" si="610"/>
        <v>0</v>
      </c>
      <c r="CP448" s="413">
        <f t="shared" si="611"/>
        <v>0</v>
      </c>
      <c r="CQ448" s="398" t="str">
        <f t="shared" si="612"/>
        <v>0</v>
      </c>
      <c r="CR448" s="398" t="str">
        <f t="shared" si="613"/>
        <v>0</v>
      </c>
      <c r="CS448" s="412">
        <f t="shared" si="614"/>
        <v>0</v>
      </c>
      <c r="CT448" s="412" t="str">
        <f t="shared" si="615"/>
        <v>0m0</v>
      </c>
      <c r="CU448" s="412">
        <f t="shared" si="616"/>
        <v>0</v>
      </c>
      <c r="CV448" s="412">
        <f t="shared" si="617"/>
        <v>0</v>
      </c>
      <c r="CW448" s="412">
        <f t="shared" si="618"/>
        <v>0</v>
      </c>
      <c r="CX448" s="412">
        <f t="shared" si="619"/>
        <v>0</v>
      </c>
      <c r="CY448" s="412">
        <f t="shared" si="620"/>
        <v>0</v>
      </c>
      <c r="CZ448" s="412" t="str">
        <f t="shared" si="621"/>
        <v/>
      </c>
      <c r="DA448" s="412" t="str">
        <f t="shared" si="622"/>
        <v/>
      </c>
      <c r="DB448" s="412" t="str">
        <f t="shared" si="623"/>
        <v/>
      </c>
      <c r="DC448" s="412" t="str">
        <f t="shared" si="624"/>
        <v/>
      </c>
      <c r="DD448" s="412" t="str">
        <f t="shared" si="625"/>
        <v/>
      </c>
      <c r="DE448" s="412"/>
      <c r="DG448" s="412" t="str">
        <f t="shared" si="626"/>
        <v/>
      </c>
      <c r="DH448" s="412" t="str">
        <f t="shared" si="627"/>
        <v/>
      </c>
      <c r="DI448" s="412">
        <f t="shared" si="628"/>
        <v>0</v>
      </c>
      <c r="DJ448" s="412" t="str">
        <f t="shared" si="629"/>
        <v/>
      </c>
      <c r="DK448" s="412" t="str">
        <f t="shared" si="630"/>
        <v/>
      </c>
      <c r="DL448" s="412" t="str">
        <f t="shared" si="631"/>
        <v/>
      </c>
      <c r="DM448" s="412" t="str">
        <f t="shared" si="632"/>
        <v/>
      </c>
      <c r="DN448" s="412" t="str">
        <f t="shared" si="633"/>
        <v/>
      </c>
      <c r="DO448" s="412" t="str">
        <f t="shared" si="634"/>
        <v/>
      </c>
      <c r="DR448" s="494"/>
      <c r="DS448" s="393">
        <f t="shared" si="637"/>
        <v>0</v>
      </c>
      <c r="DT448" s="393">
        <f t="shared" si="635"/>
        <v>0</v>
      </c>
      <c r="DU448" s="411">
        <f t="shared" si="636"/>
        <v>0</v>
      </c>
      <c r="DX448" s="494" t="e">
        <f>IF(BG448&lt;270000,○,"")</f>
        <v>#NAME?</v>
      </c>
    </row>
    <row r="449" spans="1:128" s="411" customFormat="1" ht="18" hidden="1" customHeight="1" thickBot="1">
      <c r="A449" s="145" t="str">
        <f t="shared" si="560"/>
        <v/>
      </c>
      <c r="B449" s="158"/>
      <c r="C449" s="31" t="str">
        <f>IF(B449="","",VLOOKUP(B449,学連登録!$C$2:$G$3000,2,FALSE))</f>
        <v/>
      </c>
      <c r="D449" s="32" t="str">
        <f>IF(B449="","",VLOOKUP(B449,学連登録!$C$2:$G$3000,3,FALSE))</f>
        <v/>
      </c>
      <c r="E449" s="33" t="str">
        <f>IF(B449="","",VLOOKUP(B449,学連登録!$C$2:$G$3000,4,FALSE))</f>
        <v/>
      </c>
      <c r="F449" s="383" t="str">
        <f>IF(B449="","",VLOOKUP(B449,学連登録!$C$2:$I$3000,7,FALSE))</f>
        <v/>
      </c>
      <c r="G449" s="159"/>
      <c r="H449" s="853"/>
      <c r="I449" s="854"/>
      <c r="J449" s="160"/>
      <c r="K449" s="825"/>
      <c r="L449" s="826"/>
      <c r="M449" s="160"/>
      <c r="N449" s="819"/>
      <c r="O449" s="820"/>
      <c r="P449" s="159"/>
      <c r="Q449" s="825"/>
      <c r="R449" s="826"/>
      <c r="S449" s="159"/>
      <c r="T449" s="825"/>
      <c r="U449" s="826"/>
      <c r="V449" s="103" t="str">
        <f>IF(B449="","",VLOOKUP(B449,学連登録!$C$2:$H$3000,6,FALSE))</f>
        <v/>
      </c>
      <c r="W449" s="377"/>
      <c r="X449" s="157"/>
      <c r="Y449" s="118" t="str">
        <f t="shared" si="638"/>
        <v/>
      </c>
      <c r="Z449" s="97" t="str">
        <f>IF(G449="","",VLOOKUP(G449,種目名!$O$5:$T$104,3,0))</f>
        <v/>
      </c>
      <c r="AA449" s="99" t="str">
        <f>IF(J449="","",VLOOKUP(J449,種目名!$O$5:$T$104,3,0))</f>
        <v/>
      </c>
      <c r="AB449" s="119" t="str">
        <f>IF(M449="","",VLOOKUP(M449,種目名!$O$5:$T$104,3,0))</f>
        <v/>
      </c>
      <c r="AC449" s="119" t="str">
        <f>IF(P449="","",VLOOKUP(AF449,種目名!$O$5:$T$104,3,0))</f>
        <v/>
      </c>
      <c r="AD449" s="120" t="str">
        <f>IF(S449="","",VLOOKUP(AI449,種目名!$O$5:$T$104,3,0))</f>
        <v/>
      </c>
      <c r="AE449" s="117">
        <f t="shared" si="639"/>
        <v>0</v>
      </c>
      <c r="AF449" s="157" t="str">
        <f t="shared" si="640"/>
        <v/>
      </c>
      <c r="AG449" s="157" t="str">
        <f t="shared" si="641"/>
        <v/>
      </c>
      <c r="AH449" s="117">
        <f t="shared" si="642"/>
        <v>0</v>
      </c>
      <c r="AI449" s="157" t="str">
        <f t="shared" si="643"/>
        <v/>
      </c>
      <c r="AJ449" s="157" t="str">
        <f t="shared" si="644"/>
        <v/>
      </c>
      <c r="AK449" s="390"/>
      <c r="AL449" s="171">
        <f t="shared" si="561"/>
        <v>0</v>
      </c>
      <c r="AM449" s="399">
        <f t="shared" si="562"/>
        <v>0</v>
      </c>
      <c r="AN449" s="399">
        <f>COUNTIF($B$12:B449,B449)</f>
        <v>0</v>
      </c>
      <c r="AO449" s="399"/>
      <c r="AP449" s="399" t="str">
        <f t="shared" si="563"/>
        <v/>
      </c>
      <c r="AQ449" s="399" t="str">
        <f t="shared" si="564"/>
        <v/>
      </c>
      <c r="AR449" s="399" t="str">
        <f t="shared" si="565"/>
        <v/>
      </c>
      <c r="AS449" s="399" t="str">
        <f t="shared" si="566"/>
        <v/>
      </c>
      <c r="AT449" s="399">
        <f t="shared" si="567"/>
        <v>0</v>
      </c>
      <c r="AU449" s="399" t="str">
        <f t="shared" si="568"/>
        <v/>
      </c>
      <c r="AV449" s="399" t="str">
        <f t="shared" si="569"/>
        <v/>
      </c>
      <c r="AW449" s="399" t="str">
        <f t="shared" si="570"/>
        <v/>
      </c>
      <c r="AX449" s="399" t="str">
        <f t="shared" si="571"/>
        <v/>
      </c>
      <c r="AY449" s="399" t="str">
        <f t="shared" si="572"/>
        <v/>
      </c>
      <c r="AZ449" s="399" t="str">
        <f t="shared" si="573"/>
        <v/>
      </c>
      <c r="BA449" s="399" t="str">
        <f t="shared" si="574"/>
        <v/>
      </c>
      <c r="BB449" s="399" t="str">
        <f t="shared" si="575"/>
        <v/>
      </c>
      <c r="BC449" s="399" t="str">
        <f t="shared" si="576"/>
        <v/>
      </c>
      <c r="BD449" s="403" t="str">
        <f t="shared" si="577"/>
        <v/>
      </c>
      <c r="BE449" s="393">
        <f t="shared" si="578"/>
        <v>0</v>
      </c>
      <c r="BF449" s="157"/>
      <c r="BG449" s="399">
        <f t="shared" si="579"/>
        <v>0</v>
      </c>
      <c r="BH449" s="399">
        <f t="shared" si="580"/>
        <v>0</v>
      </c>
      <c r="BI449" s="412">
        <f t="shared" si="581"/>
        <v>0</v>
      </c>
      <c r="BJ449" s="413">
        <f t="shared" si="557"/>
        <v>0</v>
      </c>
      <c r="BK449" s="398" t="str">
        <f t="shared" si="558"/>
        <v>0</v>
      </c>
      <c r="BL449" s="398" t="str">
        <f t="shared" si="559"/>
        <v>0</v>
      </c>
      <c r="BM449" s="412">
        <f t="shared" si="582"/>
        <v>0</v>
      </c>
      <c r="BN449" s="412" t="str">
        <f t="shared" si="583"/>
        <v>0m0</v>
      </c>
      <c r="BO449" s="399">
        <f t="shared" si="584"/>
        <v>0</v>
      </c>
      <c r="BP449" s="399">
        <f t="shared" si="585"/>
        <v>0</v>
      </c>
      <c r="BQ449" s="412">
        <f t="shared" si="586"/>
        <v>0</v>
      </c>
      <c r="BR449" s="413">
        <f t="shared" si="587"/>
        <v>0</v>
      </c>
      <c r="BS449" s="398" t="str">
        <f t="shared" si="588"/>
        <v>0</v>
      </c>
      <c r="BT449" s="398" t="str">
        <f t="shared" si="589"/>
        <v>0</v>
      </c>
      <c r="BU449" s="412">
        <f t="shared" si="590"/>
        <v>0</v>
      </c>
      <c r="BV449" s="412" t="str">
        <f t="shared" si="591"/>
        <v>0m0</v>
      </c>
      <c r="BW449" s="399">
        <f t="shared" si="592"/>
        <v>0</v>
      </c>
      <c r="BX449" s="399">
        <f t="shared" si="593"/>
        <v>0</v>
      </c>
      <c r="BY449" s="412">
        <f t="shared" si="594"/>
        <v>0</v>
      </c>
      <c r="BZ449" s="413">
        <f t="shared" si="595"/>
        <v>0</v>
      </c>
      <c r="CA449" s="398" t="str">
        <f t="shared" si="596"/>
        <v>0</v>
      </c>
      <c r="CB449" s="398" t="str">
        <f t="shared" si="597"/>
        <v>0</v>
      </c>
      <c r="CC449" s="412">
        <f t="shared" si="598"/>
        <v>0</v>
      </c>
      <c r="CD449" s="412" t="str">
        <f t="shared" si="599"/>
        <v>0m0</v>
      </c>
      <c r="CE449" s="399">
        <f t="shared" si="600"/>
        <v>0</v>
      </c>
      <c r="CF449" s="399">
        <f t="shared" si="601"/>
        <v>0</v>
      </c>
      <c r="CG449" s="412">
        <f t="shared" si="602"/>
        <v>0</v>
      </c>
      <c r="CH449" s="413">
        <f t="shared" si="603"/>
        <v>0</v>
      </c>
      <c r="CI449" s="398" t="str">
        <f t="shared" si="604"/>
        <v>0</v>
      </c>
      <c r="CJ449" s="398" t="str">
        <f t="shared" si="605"/>
        <v>0</v>
      </c>
      <c r="CK449" s="412">
        <f t="shared" si="606"/>
        <v>0</v>
      </c>
      <c r="CL449" s="412" t="str">
        <f t="shared" si="607"/>
        <v>0m0</v>
      </c>
      <c r="CM449" s="399">
        <f t="shared" si="608"/>
        <v>0</v>
      </c>
      <c r="CN449" s="399">
        <f t="shared" si="609"/>
        <v>0</v>
      </c>
      <c r="CO449" s="412">
        <f t="shared" si="610"/>
        <v>0</v>
      </c>
      <c r="CP449" s="413">
        <f t="shared" si="611"/>
        <v>0</v>
      </c>
      <c r="CQ449" s="398" t="str">
        <f t="shared" si="612"/>
        <v>0</v>
      </c>
      <c r="CR449" s="398" t="str">
        <f t="shared" si="613"/>
        <v>0</v>
      </c>
      <c r="CS449" s="412">
        <f t="shared" si="614"/>
        <v>0</v>
      </c>
      <c r="CT449" s="412" t="str">
        <f t="shared" si="615"/>
        <v>0m0</v>
      </c>
      <c r="CU449" s="412">
        <f t="shared" si="616"/>
        <v>0</v>
      </c>
      <c r="CV449" s="412">
        <f t="shared" si="617"/>
        <v>0</v>
      </c>
      <c r="CW449" s="412">
        <f t="shared" si="618"/>
        <v>0</v>
      </c>
      <c r="CX449" s="412">
        <f t="shared" si="619"/>
        <v>0</v>
      </c>
      <c r="CY449" s="412">
        <f t="shared" si="620"/>
        <v>0</v>
      </c>
      <c r="CZ449" s="412" t="str">
        <f t="shared" si="621"/>
        <v/>
      </c>
      <c r="DA449" s="412" t="str">
        <f t="shared" si="622"/>
        <v/>
      </c>
      <c r="DB449" s="412" t="str">
        <f t="shared" si="623"/>
        <v/>
      </c>
      <c r="DC449" s="412" t="str">
        <f t="shared" si="624"/>
        <v/>
      </c>
      <c r="DD449" s="412" t="str">
        <f t="shared" si="625"/>
        <v/>
      </c>
      <c r="DE449" s="412"/>
      <c r="DG449" s="412" t="str">
        <f t="shared" si="626"/>
        <v/>
      </c>
      <c r="DH449" s="412" t="str">
        <f t="shared" si="627"/>
        <v/>
      </c>
      <c r="DI449" s="412">
        <f t="shared" si="628"/>
        <v>0</v>
      </c>
      <c r="DJ449" s="412" t="str">
        <f t="shared" si="629"/>
        <v/>
      </c>
      <c r="DK449" s="412" t="str">
        <f t="shared" si="630"/>
        <v/>
      </c>
      <c r="DL449" s="412" t="str">
        <f t="shared" si="631"/>
        <v/>
      </c>
      <c r="DM449" s="412" t="str">
        <f t="shared" si="632"/>
        <v/>
      </c>
      <c r="DN449" s="412" t="str">
        <f t="shared" si="633"/>
        <v/>
      </c>
      <c r="DO449" s="412" t="str">
        <f t="shared" si="634"/>
        <v/>
      </c>
      <c r="DR449" s="494"/>
      <c r="DS449" s="393">
        <f t="shared" si="637"/>
        <v>0</v>
      </c>
      <c r="DT449" s="393">
        <f t="shared" si="635"/>
        <v>0</v>
      </c>
      <c r="DU449" s="411">
        <f t="shared" si="636"/>
        <v>0</v>
      </c>
      <c r="DX449" s="494" t="e">
        <f>IF(BG449&lt;270000,○,"")</f>
        <v>#NAME?</v>
      </c>
    </row>
    <row r="450" spans="1:128" s="411" customFormat="1" ht="18" hidden="1" customHeight="1" thickBot="1">
      <c r="A450" s="145" t="str">
        <f t="shared" si="560"/>
        <v/>
      </c>
      <c r="B450" s="158"/>
      <c r="C450" s="31" t="str">
        <f>IF(B450="","",VLOOKUP(B450,学連登録!$C$2:$G$3000,2,FALSE))</f>
        <v/>
      </c>
      <c r="D450" s="32" t="str">
        <f>IF(B450="","",VLOOKUP(B450,学連登録!$C$2:$G$3000,3,FALSE))</f>
        <v/>
      </c>
      <c r="E450" s="33" t="str">
        <f>IF(B450="","",VLOOKUP(B450,学連登録!$C$2:$G$3000,4,FALSE))</f>
        <v/>
      </c>
      <c r="F450" s="383" t="str">
        <f>IF(B450="","",VLOOKUP(B450,学連登録!$C$2:$I$3000,7,FALSE))</f>
        <v/>
      </c>
      <c r="G450" s="159"/>
      <c r="H450" s="853"/>
      <c r="I450" s="854"/>
      <c r="J450" s="160"/>
      <c r="K450" s="825"/>
      <c r="L450" s="826"/>
      <c r="M450" s="160"/>
      <c r="N450" s="819"/>
      <c r="O450" s="820"/>
      <c r="P450" s="159"/>
      <c r="Q450" s="825"/>
      <c r="R450" s="826"/>
      <c r="S450" s="159"/>
      <c r="T450" s="825"/>
      <c r="U450" s="826"/>
      <c r="V450" s="103" t="str">
        <f>IF(B450="","",VLOOKUP(B450,学連登録!$C$2:$H$3000,6,FALSE))</f>
        <v/>
      </c>
      <c r="W450" s="377"/>
      <c r="X450" s="157"/>
      <c r="Y450" s="118" t="str">
        <f t="shared" si="638"/>
        <v/>
      </c>
      <c r="Z450" s="97" t="str">
        <f>IF(G450="","",VLOOKUP(G450,種目名!$O$5:$T$104,3,0))</f>
        <v/>
      </c>
      <c r="AA450" s="99" t="str">
        <f>IF(J450="","",VLOOKUP(J450,種目名!$O$5:$T$104,3,0))</f>
        <v/>
      </c>
      <c r="AB450" s="119" t="str">
        <f>IF(M450="","",VLOOKUP(M450,種目名!$O$5:$T$104,3,0))</f>
        <v/>
      </c>
      <c r="AC450" s="119" t="str">
        <f>IF(P450="","",VLOOKUP(AF450,種目名!$O$5:$T$104,3,0))</f>
        <v/>
      </c>
      <c r="AD450" s="120" t="str">
        <f>IF(S450="","",VLOOKUP(AI450,種目名!$O$5:$T$104,3,0))</f>
        <v/>
      </c>
      <c r="AE450" s="117">
        <f t="shared" si="639"/>
        <v>0</v>
      </c>
      <c r="AF450" s="157" t="str">
        <f t="shared" si="640"/>
        <v/>
      </c>
      <c r="AG450" s="157" t="str">
        <f t="shared" si="641"/>
        <v/>
      </c>
      <c r="AH450" s="117">
        <f t="shared" si="642"/>
        <v>0</v>
      </c>
      <c r="AI450" s="157" t="str">
        <f t="shared" si="643"/>
        <v/>
      </c>
      <c r="AJ450" s="157" t="str">
        <f t="shared" si="644"/>
        <v/>
      </c>
      <c r="AK450" s="390"/>
      <c r="AL450" s="171">
        <f t="shared" si="561"/>
        <v>0</v>
      </c>
      <c r="AM450" s="399">
        <f t="shared" si="562"/>
        <v>0</v>
      </c>
      <c r="AN450" s="399">
        <f>COUNTIF($B$12:B450,B450)</f>
        <v>0</v>
      </c>
      <c r="AO450" s="399"/>
      <c r="AP450" s="399" t="str">
        <f t="shared" si="563"/>
        <v/>
      </c>
      <c r="AQ450" s="399" t="str">
        <f t="shared" si="564"/>
        <v/>
      </c>
      <c r="AR450" s="399" t="str">
        <f t="shared" si="565"/>
        <v/>
      </c>
      <c r="AS450" s="399" t="str">
        <f t="shared" si="566"/>
        <v/>
      </c>
      <c r="AT450" s="399">
        <f t="shared" si="567"/>
        <v>0</v>
      </c>
      <c r="AU450" s="399" t="str">
        <f t="shared" si="568"/>
        <v/>
      </c>
      <c r="AV450" s="399" t="str">
        <f t="shared" si="569"/>
        <v/>
      </c>
      <c r="AW450" s="399" t="str">
        <f t="shared" si="570"/>
        <v/>
      </c>
      <c r="AX450" s="399" t="str">
        <f t="shared" si="571"/>
        <v/>
      </c>
      <c r="AY450" s="399" t="str">
        <f t="shared" si="572"/>
        <v/>
      </c>
      <c r="AZ450" s="399" t="str">
        <f t="shared" si="573"/>
        <v/>
      </c>
      <c r="BA450" s="399" t="str">
        <f t="shared" si="574"/>
        <v/>
      </c>
      <c r="BB450" s="399" t="str">
        <f t="shared" si="575"/>
        <v/>
      </c>
      <c r="BC450" s="399" t="str">
        <f t="shared" si="576"/>
        <v/>
      </c>
      <c r="BD450" s="403" t="str">
        <f t="shared" si="577"/>
        <v/>
      </c>
      <c r="BE450" s="393">
        <f t="shared" si="578"/>
        <v>0</v>
      </c>
      <c r="BF450" s="157"/>
      <c r="BG450" s="399">
        <f t="shared" si="579"/>
        <v>0</v>
      </c>
      <c r="BH450" s="399">
        <f t="shared" si="580"/>
        <v>0</v>
      </c>
      <c r="BI450" s="412">
        <f t="shared" si="581"/>
        <v>0</v>
      </c>
      <c r="BJ450" s="413">
        <f t="shared" si="557"/>
        <v>0</v>
      </c>
      <c r="BK450" s="398" t="str">
        <f t="shared" si="558"/>
        <v>0</v>
      </c>
      <c r="BL450" s="398" t="str">
        <f t="shared" si="559"/>
        <v>0</v>
      </c>
      <c r="BM450" s="412">
        <f t="shared" si="582"/>
        <v>0</v>
      </c>
      <c r="BN450" s="412" t="str">
        <f t="shared" si="583"/>
        <v>0m0</v>
      </c>
      <c r="BO450" s="399">
        <f t="shared" si="584"/>
        <v>0</v>
      </c>
      <c r="BP450" s="399">
        <f t="shared" si="585"/>
        <v>0</v>
      </c>
      <c r="BQ450" s="412">
        <f t="shared" si="586"/>
        <v>0</v>
      </c>
      <c r="BR450" s="413">
        <f t="shared" si="587"/>
        <v>0</v>
      </c>
      <c r="BS450" s="398" t="str">
        <f t="shared" si="588"/>
        <v>0</v>
      </c>
      <c r="BT450" s="398" t="str">
        <f t="shared" si="589"/>
        <v>0</v>
      </c>
      <c r="BU450" s="412">
        <f t="shared" si="590"/>
        <v>0</v>
      </c>
      <c r="BV450" s="412" t="str">
        <f t="shared" si="591"/>
        <v>0m0</v>
      </c>
      <c r="BW450" s="399">
        <f t="shared" si="592"/>
        <v>0</v>
      </c>
      <c r="BX450" s="399">
        <f t="shared" si="593"/>
        <v>0</v>
      </c>
      <c r="BY450" s="412">
        <f t="shared" si="594"/>
        <v>0</v>
      </c>
      <c r="BZ450" s="413">
        <f t="shared" si="595"/>
        <v>0</v>
      </c>
      <c r="CA450" s="398" t="str">
        <f t="shared" si="596"/>
        <v>0</v>
      </c>
      <c r="CB450" s="398" t="str">
        <f t="shared" si="597"/>
        <v>0</v>
      </c>
      <c r="CC450" s="412">
        <f t="shared" si="598"/>
        <v>0</v>
      </c>
      <c r="CD450" s="412" t="str">
        <f t="shared" si="599"/>
        <v>0m0</v>
      </c>
      <c r="CE450" s="399">
        <f t="shared" si="600"/>
        <v>0</v>
      </c>
      <c r="CF450" s="399">
        <f t="shared" si="601"/>
        <v>0</v>
      </c>
      <c r="CG450" s="412">
        <f t="shared" si="602"/>
        <v>0</v>
      </c>
      <c r="CH450" s="413">
        <f t="shared" si="603"/>
        <v>0</v>
      </c>
      <c r="CI450" s="398" t="str">
        <f t="shared" si="604"/>
        <v>0</v>
      </c>
      <c r="CJ450" s="398" t="str">
        <f t="shared" si="605"/>
        <v>0</v>
      </c>
      <c r="CK450" s="412">
        <f t="shared" si="606"/>
        <v>0</v>
      </c>
      <c r="CL450" s="412" t="str">
        <f t="shared" si="607"/>
        <v>0m0</v>
      </c>
      <c r="CM450" s="399">
        <f t="shared" si="608"/>
        <v>0</v>
      </c>
      <c r="CN450" s="399">
        <f t="shared" si="609"/>
        <v>0</v>
      </c>
      <c r="CO450" s="412">
        <f t="shared" si="610"/>
        <v>0</v>
      </c>
      <c r="CP450" s="413">
        <f t="shared" si="611"/>
        <v>0</v>
      </c>
      <c r="CQ450" s="398" t="str">
        <f t="shared" si="612"/>
        <v>0</v>
      </c>
      <c r="CR450" s="398" t="str">
        <f t="shared" si="613"/>
        <v>0</v>
      </c>
      <c r="CS450" s="412">
        <f t="shared" si="614"/>
        <v>0</v>
      </c>
      <c r="CT450" s="412" t="str">
        <f t="shared" si="615"/>
        <v>0m0</v>
      </c>
      <c r="CU450" s="412">
        <f t="shared" si="616"/>
        <v>0</v>
      </c>
      <c r="CV450" s="412">
        <f t="shared" si="617"/>
        <v>0</v>
      </c>
      <c r="CW450" s="412">
        <f t="shared" si="618"/>
        <v>0</v>
      </c>
      <c r="CX450" s="412">
        <f t="shared" si="619"/>
        <v>0</v>
      </c>
      <c r="CY450" s="412">
        <f t="shared" si="620"/>
        <v>0</v>
      </c>
      <c r="CZ450" s="412" t="str">
        <f t="shared" si="621"/>
        <v/>
      </c>
      <c r="DA450" s="412" t="str">
        <f t="shared" si="622"/>
        <v/>
      </c>
      <c r="DB450" s="412" t="str">
        <f t="shared" si="623"/>
        <v/>
      </c>
      <c r="DC450" s="412" t="str">
        <f t="shared" si="624"/>
        <v/>
      </c>
      <c r="DD450" s="412" t="str">
        <f t="shared" si="625"/>
        <v/>
      </c>
      <c r="DE450" s="412"/>
      <c r="DG450" s="412" t="str">
        <f t="shared" si="626"/>
        <v/>
      </c>
      <c r="DH450" s="412" t="str">
        <f t="shared" si="627"/>
        <v/>
      </c>
      <c r="DI450" s="412">
        <f t="shared" si="628"/>
        <v>0</v>
      </c>
      <c r="DJ450" s="412" t="str">
        <f t="shared" si="629"/>
        <v/>
      </c>
      <c r="DK450" s="412" t="str">
        <f t="shared" si="630"/>
        <v/>
      </c>
      <c r="DL450" s="412" t="str">
        <f t="shared" si="631"/>
        <v/>
      </c>
      <c r="DM450" s="412" t="str">
        <f t="shared" si="632"/>
        <v/>
      </c>
      <c r="DN450" s="412" t="str">
        <f t="shared" si="633"/>
        <v/>
      </c>
      <c r="DO450" s="412" t="str">
        <f t="shared" si="634"/>
        <v/>
      </c>
      <c r="DR450" s="494"/>
      <c r="DS450" s="393">
        <f t="shared" si="637"/>
        <v>0</v>
      </c>
      <c r="DT450" s="393">
        <f t="shared" si="635"/>
        <v>0</v>
      </c>
      <c r="DU450" s="411">
        <f t="shared" si="636"/>
        <v>0</v>
      </c>
      <c r="DX450" s="494" t="e">
        <f>IF(BG450&lt;270000,○,"")</f>
        <v>#NAME?</v>
      </c>
    </row>
    <row r="451" spans="1:128" s="411" customFormat="1" ht="18" hidden="1" customHeight="1" thickBot="1">
      <c r="A451" s="145" t="str">
        <f t="shared" si="560"/>
        <v/>
      </c>
      <c r="B451" s="158"/>
      <c r="C451" s="31" t="str">
        <f>IF(B451="","",VLOOKUP(B451,学連登録!$C$2:$G$3000,2,FALSE))</f>
        <v/>
      </c>
      <c r="D451" s="32" t="str">
        <f>IF(B451="","",VLOOKUP(B451,学連登録!$C$2:$G$3000,3,FALSE))</f>
        <v/>
      </c>
      <c r="E451" s="33" t="str">
        <f>IF(B451="","",VLOOKUP(B451,学連登録!$C$2:$G$3000,4,FALSE))</f>
        <v/>
      </c>
      <c r="F451" s="383" t="str">
        <f>IF(B451="","",VLOOKUP(B451,学連登録!$C$2:$I$3000,7,FALSE))</f>
        <v/>
      </c>
      <c r="G451" s="159"/>
      <c r="H451" s="853"/>
      <c r="I451" s="854"/>
      <c r="J451" s="160"/>
      <c r="K451" s="825"/>
      <c r="L451" s="826"/>
      <c r="M451" s="160"/>
      <c r="N451" s="819"/>
      <c r="O451" s="820"/>
      <c r="P451" s="159"/>
      <c r="Q451" s="825"/>
      <c r="R451" s="826"/>
      <c r="S451" s="159"/>
      <c r="T451" s="825"/>
      <c r="U451" s="826"/>
      <c r="V451" s="103" t="str">
        <f>IF(B451="","",VLOOKUP(B451,学連登録!$C$2:$H$3000,6,FALSE))</f>
        <v/>
      </c>
      <c r="W451" s="377"/>
      <c r="X451" s="157"/>
      <c r="Y451" s="118" t="str">
        <f t="shared" si="638"/>
        <v/>
      </c>
      <c r="Z451" s="97" t="str">
        <f>IF(G451="","",VLOOKUP(G451,種目名!$O$5:$T$104,3,0))</f>
        <v/>
      </c>
      <c r="AA451" s="99" t="str">
        <f>IF(J451="","",VLOOKUP(J451,種目名!$O$5:$T$104,3,0))</f>
        <v/>
      </c>
      <c r="AB451" s="119" t="str">
        <f>IF(M451="","",VLOOKUP(M451,種目名!$O$5:$T$104,3,0))</f>
        <v/>
      </c>
      <c r="AC451" s="119" t="str">
        <f>IF(P451="","",VLOOKUP(AF451,種目名!$O$5:$T$104,3,0))</f>
        <v/>
      </c>
      <c r="AD451" s="120" t="str">
        <f>IF(S451="","",VLOOKUP(AI451,種目名!$O$5:$T$104,3,0))</f>
        <v/>
      </c>
      <c r="AE451" s="117">
        <f t="shared" si="639"/>
        <v>0</v>
      </c>
      <c r="AF451" s="157" t="str">
        <f t="shared" si="640"/>
        <v/>
      </c>
      <c r="AG451" s="157" t="str">
        <f t="shared" si="641"/>
        <v/>
      </c>
      <c r="AH451" s="117">
        <f t="shared" si="642"/>
        <v>0</v>
      </c>
      <c r="AI451" s="157" t="str">
        <f t="shared" si="643"/>
        <v/>
      </c>
      <c r="AJ451" s="157" t="str">
        <f t="shared" si="644"/>
        <v/>
      </c>
      <c r="AK451" s="390"/>
      <c r="AL451" s="171">
        <f t="shared" si="561"/>
        <v>0</v>
      </c>
      <c r="AM451" s="399">
        <f t="shared" si="562"/>
        <v>0</v>
      </c>
      <c r="AN451" s="399">
        <f>COUNTIF($B$12:B451,B451)</f>
        <v>0</v>
      </c>
      <c r="AO451" s="399"/>
      <c r="AP451" s="399" t="str">
        <f t="shared" si="563"/>
        <v/>
      </c>
      <c r="AQ451" s="399" t="str">
        <f t="shared" si="564"/>
        <v/>
      </c>
      <c r="AR451" s="399" t="str">
        <f t="shared" si="565"/>
        <v/>
      </c>
      <c r="AS451" s="399" t="str">
        <f t="shared" si="566"/>
        <v/>
      </c>
      <c r="AT451" s="399">
        <f t="shared" si="567"/>
        <v>0</v>
      </c>
      <c r="AU451" s="399" t="str">
        <f t="shared" si="568"/>
        <v/>
      </c>
      <c r="AV451" s="399" t="str">
        <f t="shared" si="569"/>
        <v/>
      </c>
      <c r="AW451" s="399" t="str">
        <f t="shared" si="570"/>
        <v/>
      </c>
      <c r="AX451" s="399" t="str">
        <f t="shared" si="571"/>
        <v/>
      </c>
      <c r="AY451" s="399" t="str">
        <f t="shared" si="572"/>
        <v/>
      </c>
      <c r="AZ451" s="399" t="str">
        <f t="shared" si="573"/>
        <v/>
      </c>
      <c r="BA451" s="399" t="str">
        <f t="shared" si="574"/>
        <v/>
      </c>
      <c r="BB451" s="399" t="str">
        <f t="shared" si="575"/>
        <v/>
      </c>
      <c r="BC451" s="399" t="str">
        <f t="shared" si="576"/>
        <v/>
      </c>
      <c r="BD451" s="403" t="str">
        <f t="shared" si="577"/>
        <v/>
      </c>
      <c r="BE451" s="393">
        <f t="shared" si="578"/>
        <v>0</v>
      </c>
      <c r="BF451" s="157"/>
      <c r="BG451" s="399">
        <f t="shared" si="579"/>
        <v>0</v>
      </c>
      <c r="BH451" s="399">
        <f t="shared" si="580"/>
        <v>0</v>
      </c>
      <c r="BI451" s="412">
        <f t="shared" si="581"/>
        <v>0</v>
      </c>
      <c r="BJ451" s="413">
        <f t="shared" si="557"/>
        <v>0</v>
      </c>
      <c r="BK451" s="398" t="str">
        <f t="shared" si="558"/>
        <v>0</v>
      </c>
      <c r="BL451" s="398" t="str">
        <f t="shared" si="559"/>
        <v>0</v>
      </c>
      <c r="BM451" s="412">
        <f t="shared" si="582"/>
        <v>0</v>
      </c>
      <c r="BN451" s="412" t="str">
        <f t="shared" si="583"/>
        <v>0m0</v>
      </c>
      <c r="BO451" s="399">
        <f t="shared" si="584"/>
        <v>0</v>
      </c>
      <c r="BP451" s="399">
        <f t="shared" si="585"/>
        <v>0</v>
      </c>
      <c r="BQ451" s="412">
        <f t="shared" si="586"/>
        <v>0</v>
      </c>
      <c r="BR451" s="413">
        <f t="shared" si="587"/>
        <v>0</v>
      </c>
      <c r="BS451" s="398" t="str">
        <f t="shared" si="588"/>
        <v>0</v>
      </c>
      <c r="BT451" s="398" t="str">
        <f t="shared" si="589"/>
        <v>0</v>
      </c>
      <c r="BU451" s="412">
        <f t="shared" si="590"/>
        <v>0</v>
      </c>
      <c r="BV451" s="412" t="str">
        <f t="shared" si="591"/>
        <v>0m0</v>
      </c>
      <c r="BW451" s="399">
        <f t="shared" si="592"/>
        <v>0</v>
      </c>
      <c r="BX451" s="399">
        <f t="shared" si="593"/>
        <v>0</v>
      </c>
      <c r="BY451" s="412">
        <f t="shared" si="594"/>
        <v>0</v>
      </c>
      <c r="BZ451" s="413">
        <f t="shared" si="595"/>
        <v>0</v>
      </c>
      <c r="CA451" s="398" t="str">
        <f t="shared" si="596"/>
        <v>0</v>
      </c>
      <c r="CB451" s="398" t="str">
        <f t="shared" si="597"/>
        <v>0</v>
      </c>
      <c r="CC451" s="412">
        <f t="shared" si="598"/>
        <v>0</v>
      </c>
      <c r="CD451" s="412" t="str">
        <f t="shared" si="599"/>
        <v>0m0</v>
      </c>
      <c r="CE451" s="399">
        <f t="shared" si="600"/>
        <v>0</v>
      </c>
      <c r="CF451" s="399">
        <f t="shared" si="601"/>
        <v>0</v>
      </c>
      <c r="CG451" s="412">
        <f t="shared" si="602"/>
        <v>0</v>
      </c>
      <c r="CH451" s="413">
        <f t="shared" si="603"/>
        <v>0</v>
      </c>
      <c r="CI451" s="398" t="str">
        <f t="shared" si="604"/>
        <v>0</v>
      </c>
      <c r="CJ451" s="398" t="str">
        <f t="shared" si="605"/>
        <v>0</v>
      </c>
      <c r="CK451" s="412">
        <f t="shared" si="606"/>
        <v>0</v>
      </c>
      <c r="CL451" s="412" t="str">
        <f t="shared" si="607"/>
        <v>0m0</v>
      </c>
      <c r="CM451" s="399">
        <f t="shared" si="608"/>
        <v>0</v>
      </c>
      <c r="CN451" s="399">
        <f t="shared" si="609"/>
        <v>0</v>
      </c>
      <c r="CO451" s="412">
        <f t="shared" si="610"/>
        <v>0</v>
      </c>
      <c r="CP451" s="413">
        <f t="shared" si="611"/>
        <v>0</v>
      </c>
      <c r="CQ451" s="398" t="str">
        <f t="shared" si="612"/>
        <v>0</v>
      </c>
      <c r="CR451" s="398" t="str">
        <f t="shared" si="613"/>
        <v>0</v>
      </c>
      <c r="CS451" s="412">
        <f t="shared" si="614"/>
        <v>0</v>
      </c>
      <c r="CT451" s="412" t="str">
        <f t="shared" si="615"/>
        <v>0m0</v>
      </c>
      <c r="CU451" s="412">
        <f t="shared" si="616"/>
        <v>0</v>
      </c>
      <c r="CV451" s="412">
        <f t="shared" si="617"/>
        <v>0</v>
      </c>
      <c r="CW451" s="412">
        <f t="shared" si="618"/>
        <v>0</v>
      </c>
      <c r="CX451" s="412">
        <f t="shared" si="619"/>
        <v>0</v>
      </c>
      <c r="CY451" s="412">
        <f t="shared" si="620"/>
        <v>0</v>
      </c>
      <c r="CZ451" s="412" t="str">
        <f t="shared" si="621"/>
        <v/>
      </c>
      <c r="DA451" s="412" t="str">
        <f t="shared" si="622"/>
        <v/>
      </c>
      <c r="DB451" s="412" t="str">
        <f t="shared" si="623"/>
        <v/>
      </c>
      <c r="DC451" s="412" t="str">
        <f t="shared" si="624"/>
        <v/>
      </c>
      <c r="DD451" s="412" t="str">
        <f t="shared" si="625"/>
        <v/>
      </c>
      <c r="DE451" s="412"/>
      <c r="DG451" s="412" t="str">
        <f t="shared" si="626"/>
        <v/>
      </c>
      <c r="DH451" s="412" t="str">
        <f t="shared" si="627"/>
        <v/>
      </c>
      <c r="DI451" s="412">
        <f t="shared" si="628"/>
        <v>0</v>
      </c>
      <c r="DJ451" s="412" t="str">
        <f t="shared" si="629"/>
        <v/>
      </c>
      <c r="DK451" s="412" t="str">
        <f t="shared" si="630"/>
        <v/>
      </c>
      <c r="DL451" s="412" t="str">
        <f t="shared" si="631"/>
        <v/>
      </c>
      <c r="DM451" s="412" t="str">
        <f t="shared" si="632"/>
        <v/>
      </c>
      <c r="DN451" s="412" t="str">
        <f t="shared" si="633"/>
        <v/>
      </c>
      <c r="DO451" s="412" t="str">
        <f t="shared" si="634"/>
        <v/>
      </c>
      <c r="DR451" s="494"/>
      <c r="DS451" s="393">
        <f t="shared" si="637"/>
        <v>0</v>
      </c>
      <c r="DT451" s="393">
        <f t="shared" si="635"/>
        <v>0</v>
      </c>
      <c r="DU451" s="411">
        <f t="shared" si="636"/>
        <v>0</v>
      </c>
      <c r="DX451" s="494" t="e">
        <f>IF(BG451&lt;270000,○,"")</f>
        <v>#NAME?</v>
      </c>
    </row>
    <row r="452" spans="1:128" s="411" customFormat="1" ht="18" hidden="1" customHeight="1" thickBot="1">
      <c r="A452" s="145" t="str">
        <f t="shared" si="560"/>
        <v/>
      </c>
      <c r="B452" s="158"/>
      <c r="C452" s="31" t="str">
        <f>IF(B452="","",VLOOKUP(B452,学連登録!$C$2:$G$3000,2,FALSE))</f>
        <v/>
      </c>
      <c r="D452" s="32" t="str">
        <f>IF(B452="","",VLOOKUP(B452,学連登録!$C$2:$G$3000,3,FALSE))</f>
        <v/>
      </c>
      <c r="E452" s="33" t="str">
        <f>IF(B452="","",VLOOKUP(B452,学連登録!$C$2:$G$3000,4,FALSE))</f>
        <v/>
      </c>
      <c r="F452" s="383" t="str">
        <f>IF(B452="","",VLOOKUP(B452,学連登録!$C$2:$I$3000,7,FALSE))</f>
        <v/>
      </c>
      <c r="G452" s="159"/>
      <c r="H452" s="853"/>
      <c r="I452" s="854"/>
      <c r="J452" s="160"/>
      <c r="K452" s="825"/>
      <c r="L452" s="826"/>
      <c r="M452" s="160"/>
      <c r="N452" s="819"/>
      <c r="O452" s="820"/>
      <c r="P452" s="159"/>
      <c r="Q452" s="825"/>
      <c r="R452" s="826"/>
      <c r="S452" s="159"/>
      <c r="T452" s="825"/>
      <c r="U452" s="826"/>
      <c r="V452" s="103" t="str">
        <f>IF(B452="","",VLOOKUP(B452,学連登録!$C$2:$H$3000,6,FALSE))</f>
        <v/>
      </c>
      <c r="W452" s="377"/>
      <c r="X452" s="157"/>
      <c r="Y452" s="118" t="str">
        <f t="shared" si="638"/>
        <v/>
      </c>
      <c r="Z452" s="97" t="str">
        <f>IF(G452="","",VLOOKUP(G452,種目名!$O$5:$T$104,3,0))</f>
        <v/>
      </c>
      <c r="AA452" s="99" t="str">
        <f>IF(J452="","",VLOOKUP(J452,種目名!$O$5:$T$104,3,0))</f>
        <v/>
      </c>
      <c r="AB452" s="119" t="str">
        <f>IF(M452="","",VLOOKUP(M452,種目名!$O$5:$T$104,3,0))</f>
        <v/>
      </c>
      <c r="AC452" s="119" t="str">
        <f>IF(P452="","",VLOOKUP(AF452,種目名!$O$5:$T$104,3,0))</f>
        <v/>
      </c>
      <c r="AD452" s="120" t="str">
        <f>IF(S452="","",VLOOKUP(AI452,種目名!$O$5:$T$104,3,0))</f>
        <v/>
      </c>
      <c r="AE452" s="117">
        <f t="shared" si="639"/>
        <v>0</v>
      </c>
      <c r="AF452" s="157" t="str">
        <f t="shared" si="640"/>
        <v/>
      </c>
      <c r="AG452" s="157" t="str">
        <f t="shared" si="641"/>
        <v/>
      </c>
      <c r="AH452" s="117">
        <f t="shared" si="642"/>
        <v>0</v>
      </c>
      <c r="AI452" s="157" t="str">
        <f t="shared" si="643"/>
        <v/>
      </c>
      <c r="AJ452" s="157" t="str">
        <f t="shared" si="644"/>
        <v/>
      </c>
      <c r="AK452" s="390"/>
      <c r="AL452" s="171">
        <f t="shared" si="561"/>
        <v>0</v>
      </c>
      <c r="AM452" s="399">
        <f t="shared" si="562"/>
        <v>0</v>
      </c>
      <c r="AN452" s="399">
        <f>COUNTIF($B$12:B452,B452)</f>
        <v>0</v>
      </c>
      <c r="AO452" s="399"/>
      <c r="AP452" s="399" t="str">
        <f t="shared" si="563"/>
        <v/>
      </c>
      <c r="AQ452" s="399" t="str">
        <f t="shared" si="564"/>
        <v/>
      </c>
      <c r="AR452" s="399" t="str">
        <f t="shared" si="565"/>
        <v/>
      </c>
      <c r="AS452" s="399" t="str">
        <f t="shared" si="566"/>
        <v/>
      </c>
      <c r="AT452" s="399">
        <f t="shared" si="567"/>
        <v>0</v>
      </c>
      <c r="AU452" s="399" t="str">
        <f t="shared" si="568"/>
        <v/>
      </c>
      <c r="AV452" s="399" t="str">
        <f t="shared" si="569"/>
        <v/>
      </c>
      <c r="AW452" s="399" t="str">
        <f t="shared" si="570"/>
        <v/>
      </c>
      <c r="AX452" s="399" t="str">
        <f t="shared" si="571"/>
        <v/>
      </c>
      <c r="AY452" s="399" t="str">
        <f t="shared" si="572"/>
        <v/>
      </c>
      <c r="AZ452" s="399" t="str">
        <f t="shared" si="573"/>
        <v/>
      </c>
      <c r="BA452" s="399" t="str">
        <f t="shared" si="574"/>
        <v/>
      </c>
      <c r="BB452" s="399" t="str">
        <f t="shared" si="575"/>
        <v/>
      </c>
      <c r="BC452" s="399" t="str">
        <f t="shared" si="576"/>
        <v/>
      </c>
      <c r="BD452" s="403" t="str">
        <f t="shared" si="577"/>
        <v/>
      </c>
      <c r="BE452" s="393">
        <f t="shared" si="578"/>
        <v>0</v>
      </c>
      <c r="BF452" s="157"/>
      <c r="BG452" s="399">
        <f t="shared" si="579"/>
        <v>0</v>
      </c>
      <c r="BH452" s="399">
        <f t="shared" si="580"/>
        <v>0</v>
      </c>
      <c r="BI452" s="412">
        <f t="shared" si="581"/>
        <v>0</v>
      </c>
      <c r="BJ452" s="413">
        <f t="shared" si="557"/>
        <v>0</v>
      </c>
      <c r="BK452" s="398" t="str">
        <f t="shared" si="558"/>
        <v>0</v>
      </c>
      <c r="BL452" s="398" t="str">
        <f t="shared" si="559"/>
        <v>0</v>
      </c>
      <c r="BM452" s="412">
        <f t="shared" si="582"/>
        <v>0</v>
      </c>
      <c r="BN452" s="412" t="str">
        <f t="shared" si="583"/>
        <v>0m0</v>
      </c>
      <c r="BO452" s="399">
        <f t="shared" si="584"/>
        <v>0</v>
      </c>
      <c r="BP452" s="399">
        <f t="shared" si="585"/>
        <v>0</v>
      </c>
      <c r="BQ452" s="412">
        <f t="shared" si="586"/>
        <v>0</v>
      </c>
      <c r="BR452" s="413">
        <f t="shared" si="587"/>
        <v>0</v>
      </c>
      <c r="BS452" s="398" t="str">
        <f t="shared" si="588"/>
        <v>0</v>
      </c>
      <c r="BT452" s="398" t="str">
        <f t="shared" si="589"/>
        <v>0</v>
      </c>
      <c r="BU452" s="412">
        <f t="shared" si="590"/>
        <v>0</v>
      </c>
      <c r="BV452" s="412" t="str">
        <f t="shared" si="591"/>
        <v>0m0</v>
      </c>
      <c r="BW452" s="399">
        <f t="shared" si="592"/>
        <v>0</v>
      </c>
      <c r="BX452" s="399">
        <f t="shared" si="593"/>
        <v>0</v>
      </c>
      <c r="BY452" s="412">
        <f t="shared" si="594"/>
        <v>0</v>
      </c>
      <c r="BZ452" s="413">
        <f t="shared" si="595"/>
        <v>0</v>
      </c>
      <c r="CA452" s="398" t="str">
        <f t="shared" si="596"/>
        <v>0</v>
      </c>
      <c r="CB452" s="398" t="str">
        <f t="shared" si="597"/>
        <v>0</v>
      </c>
      <c r="CC452" s="412">
        <f t="shared" si="598"/>
        <v>0</v>
      </c>
      <c r="CD452" s="412" t="str">
        <f t="shared" si="599"/>
        <v>0m0</v>
      </c>
      <c r="CE452" s="399">
        <f t="shared" si="600"/>
        <v>0</v>
      </c>
      <c r="CF452" s="399">
        <f t="shared" si="601"/>
        <v>0</v>
      </c>
      <c r="CG452" s="412">
        <f t="shared" si="602"/>
        <v>0</v>
      </c>
      <c r="CH452" s="413">
        <f t="shared" si="603"/>
        <v>0</v>
      </c>
      <c r="CI452" s="398" t="str">
        <f t="shared" si="604"/>
        <v>0</v>
      </c>
      <c r="CJ452" s="398" t="str">
        <f t="shared" si="605"/>
        <v>0</v>
      </c>
      <c r="CK452" s="412">
        <f t="shared" si="606"/>
        <v>0</v>
      </c>
      <c r="CL452" s="412" t="str">
        <f t="shared" si="607"/>
        <v>0m0</v>
      </c>
      <c r="CM452" s="399">
        <f t="shared" si="608"/>
        <v>0</v>
      </c>
      <c r="CN452" s="399">
        <f t="shared" si="609"/>
        <v>0</v>
      </c>
      <c r="CO452" s="412">
        <f t="shared" si="610"/>
        <v>0</v>
      </c>
      <c r="CP452" s="413">
        <f t="shared" si="611"/>
        <v>0</v>
      </c>
      <c r="CQ452" s="398" t="str">
        <f t="shared" si="612"/>
        <v>0</v>
      </c>
      <c r="CR452" s="398" t="str">
        <f t="shared" si="613"/>
        <v>0</v>
      </c>
      <c r="CS452" s="412">
        <f t="shared" si="614"/>
        <v>0</v>
      </c>
      <c r="CT452" s="412" t="str">
        <f t="shared" si="615"/>
        <v>0m0</v>
      </c>
      <c r="CU452" s="412">
        <f t="shared" si="616"/>
        <v>0</v>
      </c>
      <c r="CV452" s="412">
        <f t="shared" si="617"/>
        <v>0</v>
      </c>
      <c r="CW452" s="412">
        <f t="shared" si="618"/>
        <v>0</v>
      </c>
      <c r="CX452" s="412">
        <f t="shared" si="619"/>
        <v>0</v>
      </c>
      <c r="CY452" s="412">
        <f t="shared" si="620"/>
        <v>0</v>
      </c>
      <c r="CZ452" s="412" t="str">
        <f t="shared" si="621"/>
        <v/>
      </c>
      <c r="DA452" s="412" t="str">
        <f t="shared" si="622"/>
        <v/>
      </c>
      <c r="DB452" s="412" t="str">
        <f t="shared" si="623"/>
        <v/>
      </c>
      <c r="DC452" s="412" t="str">
        <f t="shared" si="624"/>
        <v/>
      </c>
      <c r="DD452" s="412" t="str">
        <f t="shared" si="625"/>
        <v/>
      </c>
      <c r="DE452" s="412"/>
      <c r="DG452" s="412" t="str">
        <f t="shared" si="626"/>
        <v/>
      </c>
      <c r="DH452" s="412" t="str">
        <f t="shared" si="627"/>
        <v/>
      </c>
      <c r="DI452" s="412">
        <f t="shared" si="628"/>
        <v>0</v>
      </c>
      <c r="DJ452" s="412" t="str">
        <f t="shared" si="629"/>
        <v/>
      </c>
      <c r="DK452" s="412" t="str">
        <f t="shared" si="630"/>
        <v/>
      </c>
      <c r="DL452" s="412" t="str">
        <f t="shared" si="631"/>
        <v/>
      </c>
      <c r="DM452" s="412" t="str">
        <f t="shared" si="632"/>
        <v/>
      </c>
      <c r="DN452" s="412" t="str">
        <f t="shared" si="633"/>
        <v/>
      </c>
      <c r="DO452" s="412" t="str">
        <f t="shared" si="634"/>
        <v/>
      </c>
      <c r="DR452" s="494"/>
      <c r="DS452" s="393">
        <f t="shared" si="637"/>
        <v>0</v>
      </c>
      <c r="DT452" s="393">
        <f t="shared" si="635"/>
        <v>0</v>
      </c>
      <c r="DU452" s="411">
        <f t="shared" si="636"/>
        <v>0</v>
      </c>
      <c r="DX452" s="494" t="e">
        <f>IF(BG452&lt;270000,○,"")</f>
        <v>#NAME?</v>
      </c>
    </row>
    <row r="453" spans="1:128" s="411" customFormat="1" ht="18" hidden="1" customHeight="1" thickBot="1">
      <c r="A453" s="145" t="str">
        <f t="shared" si="560"/>
        <v/>
      </c>
      <c r="B453" s="158"/>
      <c r="C453" s="31" t="str">
        <f>IF(B453="","",VLOOKUP(B453,学連登録!$C$2:$G$3000,2,FALSE))</f>
        <v/>
      </c>
      <c r="D453" s="32" t="str">
        <f>IF(B453="","",VLOOKUP(B453,学連登録!$C$2:$G$3000,3,FALSE))</f>
        <v/>
      </c>
      <c r="E453" s="33" t="str">
        <f>IF(B453="","",VLOOKUP(B453,学連登録!$C$2:$G$3000,4,FALSE))</f>
        <v/>
      </c>
      <c r="F453" s="383" t="str">
        <f>IF(B453="","",VLOOKUP(B453,学連登録!$C$2:$I$3000,7,FALSE))</f>
        <v/>
      </c>
      <c r="G453" s="159"/>
      <c r="H453" s="853"/>
      <c r="I453" s="854"/>
      <c r="J453" s="160"/>
      <c r="K453" s="825"/>
      <c r="L453" s="826"/>
      <c r="M453" s="160"/>
      <c r="N453" s="819"/>
      <c r="O453" s="820"/>
      <c r="P453" s="159"/>
      <c r="Q453" s="825"/>
      <c r="R453" s="826"/>
      <c r="S453" s="159"/>
      <c r="T453" s="825"/>
      <c r="U453" s="826"/>
      <c r="V453" s="103" t="str">
        <f>IF(B453="","",VLOOKUP(B453,学連登録!$C$2:$H$3000,6,FALSE))</f>
        <v/>
      </c>
      <c r="W453" s="377"/>
      <c r="X453" s="157"/>
      <c r="Y453" s="118" t="str">
        <f t="shared" si="638"/>
        <v/>
      </c>
      <c r="Z453" s="97" t="str">
        <f>IF(G453="","",VLOOKUP(G453,種目名!$O$5:$T$104,3,0))</f>
        <v/>
      </c>
      <c r="AA453" s="99" t="str">
        <f>IF(J453="","",VLOOKUP(J453,種目名!$O$5:$T$104,3,0))</f>
        <v/>
      </c>
      <c r="AB453" s="119" t="str">
        <f>IF(M453="","",VLOOKUP(M453,種目名!$O$5:$T$104,3,0))</f>
        <v/>
      </c>
      <c r="AC453" s="119" t="str">
        <f>IF(P453="","",VLOOKUP(AF453,種目名!$O$5:$T$104,3,0))</f>
        <v/>
      </c>
      <c r="AD453" s="120" t="str">
        <f>IF(S453="","",VLOOKUP(AI453,種目名!$O$5:$T$104,3,0))</f>
        <v/>
      </c>
      <c r="AE453" s="117">
        <f t="shared" si="639"/>
        <v>0</v>
      </c>
      <c r="AF453" s="157" t="str">
        <f t="shared" si="640"/>
        <v/>
      </c>
      <c r="AG453" s="157" t="str">
        <f t="shared" si="641"/>
        <v/>
      </c>
      <c r="AH453" s="117">
        <f t="shared" si="642"/>
        <v>0</v>
      </c>
      <c r="AI453" s="157" t="str">
        <f t="shared" si="643"/>
        <v/>
      </c>
      <c r="AJ453" s="157" t="str">
        <f t="shared" si="644"/>
        <v/>
      </c>
      <c r="AK453" s="390"/>
      <c r="AL453" s="171">
        <f t="shared" si="561"/>
        <v>0</v>
      </c>
      <c r="AM453" s="399">
        <f t="shared" si="562"/>
        <v>0</v>
      </c>
      <c r="AN453" s="399">
        <f>COUNTIF($B$12:B453,B453)</f>
        <v>0</v>
      </c>
      <c r="AO453" s="399"/>
      <c r="AP453" s="399" t="str">
        <f t="shared" si="563"/>
        <v/>
      </c>
      <c r="AQ453" s="399" t="str">
        <f t="shared" si="564"/>
        <v/>
      </c>
      <c r="AR453" s="399" t="str">
        <f t="shared" si="565"/>
        <v/>
      </c>
      <c r="AS453" s="399" t="str">
        <f t="shared" si="566"/>
        <v/>
      </c>
      <c r="AT453" s="399">
        <f t="shared" si="567"/>
        <v>0</v>
      </c>
      <c r="AU453" s="399" t="str">
        <f t="shared" si="568"/>
        <v/>
      </c>
      <c r="AV453" s="399" t="str">
        <f t="shared" si="569"/>
        <v/>
      </c>
      <c r="AW453" s="399" t="str">
        <f t="shared" si="570"/>
        <v/>
      </c>
      <c r="AX453" s="399" t="str">
        <f t="shared" si="571"/>
        <v/>
      </c>
      <c r="AY453" s="399" t="str">
        <f t="shared" si="572"/>
        <v/>
      </c>
      <c r="AZ453" s="399" t="str">
        <f t="shared" si="573"/>
        <v/>
      </c>
      <c r="BA453" s="399" t="str">
        <f t="shared" si="574"/>
        <v/>
      </c>
      <c r="BB453" s="399" t="str">
        <f t="shared" si="575"/>
        <v/>
      </c>
      <c r="BC453" s="399" t="str">
        <f t="shared" si="576"/>
        <v/>
      </c>
      <c r="BD453" s="403" t="str">
        <f t="shared" si="577"/>
        <v/>
      </c>
      <c r="BE453" s="393">
        <f t="shared" si="578"/>
        <v>0</v>
      </c>
      <c r="BF453" s="157"/>
      <c r="BG453" s="399">
        <f t="shared" si="579"/>
        <v>0</v>
      </c>
      <c r="BH453" s="399">
        <f t="shared" si="580"/>
        <v>0</v>
      </c>
      <c r="BI453" s="412">
        <f t="shared" si="581"/>
        <v>0</v>
      </c>
      <c r="BJ453" s="413">
        <f t="shared" si="557"/>
        <v>0</v>
      </c>
      <c r="BK453" s="398" t="str">
        <f t="shared" si="558"/>
        <v>0</v>
      </c>
      <c r="BL453" s="398" t="str">
        <f t="shared" si="559"/>
        <v>0</v>
      </c>
      <c r="BM453" s="412">
        <f t="shared" si="582"/>
        <v>0</v>
      </c>
      <c r="BN453" s="412" t="str">
        <f t="shared" si="583"/>
        <v>0m0</v>
      </c>
      <c r="BO453" s="399">
        <f t="shared" si="584"/>
        <v>0</v>
      </c>
      <c r="BP453" s="399">
        <f t="shared" si="585"/>
        <v>0</v>
      </c>
      <c r="BQ453" s="412">
        <f t="shared" si="586"/>
        <v>0</v>
      </c>
      <c r="BR453" s="413">
        <f t="shared" si="587"/>
        <v>0</v>
      </c>
      <c r="BS453" s="398" t="str">
        <f t="shared" si="588"/>
        <v>0</v>
      </c>
      <c r="BT453" s="398" t="str">
        <f t="shared" si="589"/>
        <v>0</v>
      </c>
      <c r="BU453" s="412">
        <f t="shared" si="590"/>
        <v>0</v>
      </c>
      <c r="BV453" s="412" t="str">
        <f t="shared" si="591"/>
        <v>0m0</v>
      </c>
      <c r="BW453" s="399">
        <f t="shared" si="592"/>
        <v>0</v>
      </c>
      <c r="BX453" s="399">
        <f t="shared" si="593"/>
        <v>0</v>
      </c>
      <c r="BY453" s="412">
        <f t="shared" si="594"/>
        <v>0</v>
      </c>
      <c r="BZ453" s="413">
        <f t="shared" si="595"/>
        <v>0</v>
      </c>
      <c r="CA453" s="398" t="str">
        <f t="shared" si="596"/>
        <v>0</v>
      </c>
      <c r="CB453" s="398" t="str">
        <f t="shared" si="597"/>
        <v>0</v>
      </c>
      <c r="CC453" s="412">
        <f t="shared" si="598"/>
        <v>0</v>
      </c>
      <c r="CD453" s="412" t="str">
        <f t="shared" si="599"/>
        <v>0m0</v>
      </c>
      <c r="CE453" s="399">
        <f t="shared" si="600"/>
        <v>0</v>
      </c>
      <c r="CF453" s="399">
        <f t="shared" si="601"/>
        <v>0</v>
      </c>
      <c r="CG453" s="412">
        <f t="shared" si="602"/>
        <v>0</v>
      </c>
      <c r="CH453" s="413">
        <f t="shared" si="603"/>
        <v>0</v>
      </c>
      <c r="CI453" s="398" t="str">
        <f t="shared" si="604"/>
        <v>0</v>
      </c>
      <c r="CJ453" s="398" t="str">
        <f t="shared" si="605"/>
        <v>0</v>
      </c>
      <c r="CK453" s="412">
        <f t="shared" si="606"/>
        <v>0</v>
      </c>
      <c r="CL453" s="412" t="str">
        <f t="shared" si="607"/>
        <v>0m0</v>
      </c>
      <c r="CM453" s="399">
        <f t="shared" si="608"/>
        <v>0</v>
      </c>
      <c r="CN453" s="399">
        <f t="shared" si="609"/>
        <v>0</v>
      </c>
      <c r="CO453" s="412">
        <f t="shared" si="610"/>
        <v>0</v>
      </c>
      <c r="CP453" s="413">
        <f t="shared" si="611"/>
        <v>0</v>
      </c>
      <c r="CQ453" s="398" t="str">
        <f t="shared" si="612"/>
        <v>0</v>
      </c>
      <c r="CR453" s="398" t="str">
        <f t="shared" si="613"/>
        <v>0</v>
      </c>
      <c r="CS453" s="412">
        <f t="shared" si="614"/>
        <v>0</v>
      </c>
      <c r="CT453" s="412" t="str">
        <f t="shared" si="615"/>
        <v>0m0</v>
      </c>
      <c r="CU453" s="412">
        <f t="shared" si="616"/>
        <v>0</v>
      </c>
      <c r="CV453" s="412">
        <f t="shared" si="617"/>
        <v>0</v>
      </c>
      <c r="CW453" s="412">
        <f t="shared" si="618"/>
        <v>0</v>
      </c>
      <c r="CX453" s="412">
        <f t="shared" si="619"/>
        <v>0</v>
      </c>
      <c r="CY453" s="412">
        <f t="shared" si="620"/>
        <v>0</v>
      </c>
      <c r="CZ453" s="412" t="str">
        <f t="shared" si="621"/>
        <v/>
      </c>
      <c r="DA453" s="412" t="str">
        <f t="shared" si="622"/>
        <v/>
      </c>
      <c r="DB453" s="412" t="str">
        <f t="shared" si="623"/>
        <v/>
      </c>
      <c r="DC453" s="412" t="str">
        <f t="shared" si="624"/>
        <v/>
      </c>
      <c r="DD453" s="412" t="str">
        <f t="shared" si="625"/>
        <v/>
      </c>
      <c r="DE453" s="412"/>
      <c r="DG453" s="412" t="str">
        <f t="shared" si="626"/>
        <v/>
      </c>
      <c r="DH453" s="412" t="str">
        <f t="shared" si="627"/>
        <v/>
      </c>
      <c r="DI453" s="412">
        <f t="shared" si="628"/>
        <v>0</v>
      </c>
      <c r="DJ453" s="412" t="str">
        <f t="shared" si="629"/>
        <v/>
      </c>
      <c r="DK453" s="412" t="str">
        <f t="shared" si="630"/>
        <v/>
      </c>
      <c r="DL453" s="412" t="str">
        <f t="shared" si="631"/>
        <v/>
      </c>
      <c r="DM453" s="412" t="str">
        <f t="shared" si="632"/>
        <v/>
      </c>
      <c r="DN453" s="412" t="str">
        <f t="shared" si="633"/>
        <v/>
      </c>
      <c r="DO453" s="412" t="str">
        <f t="shared" si="634"/>
        <v/>
      </c>
      <c r="DR453" s="494"/>
      <c r="DS453" s="393">
        <f t="shared" si="637"/>
        <v>0</v>
      </c>
      <c r="DT453" s="393">
        <f t="shared" si="635"/>
        <v>0</v>
      </c>
      <c r="DU453" s="411">
        <f t="shared" si="636"/>
        <v>0</v>
      </c>
      <c r="DX453" s="494" t="e">
        <f>IF(BG453&lt;270000,○,"")</f>
        <v>#NAME?</v>
      </c>
    </row>
    <row r="454" spans="1:128" s="411" customFormat="1" ht="18" hidden="1" customHeight="1" thickBot="1">
      <c r="A454" s="145" t="str">
        <f t="shared" si="560"/>
        <v/>
      </c>
      <c r="B454" s="158"/>
      <c r="C454" s="31" t="str">
        <f>IF(B454="","",VLOOKUP(B454,学連登録!$C$2:$G$3000,2,FALSE))</f>
        <v/>
      </c>
      <c r="D454" s="32" t="str">
        <f>IF(B454="","",VLOOKUP(B454,学連登録!$C$2:$G$3000,3,FALSE))</f>
        <v/>
      </c>
      <c r="E454" s="33" t="str">
        <f>IF(B454="","",VLOOKUP(B454,学連登録!$C$2:$G$3000,4,FALSE))</f>
        <v/>
      </c>
      <c r="F454" s="383" t="str">
        <f>IF(B454="","",VLOOKUP(B454,学連登録!$C$2:$I$3000,7,FALSE))</f>
        <v/>
      </c>
      <c r="G454" s="159"/>
      <c r="H454" s="853"/>
      <c r="I454" s="854"/>
      <c r="J454" s="160"/>
      <c r="K454" s="825"/>
      <c r="L454" s="826"/>
      <c r="M454" s="160"/>
      <c r="N454" s="819"/>
      <c r="O454" s="820"/>
      <c r="P454" s="159"/>
      <c r="Q454" s="825"/>
      <c r="R454" s="826"/>
      <c r="S454" s="159"/>
      <c r="T454" s="825"/>
      <c r="U454" s="826"/>
      <c r="V454" s="103" t="str">
        <f>IF(B454="","",VLOOKUP(B454,学連登録!$C$2:$H$3000,6,FALSE))</f>
        <v/>
      </c>
      <c r="W454" s="377"/>
      <c r="X454" s="157"/>
      <c r="Y454" s="118" t="str">
        <f t="shared" si="638"/>
        <v/>
      </c>
      <c r="Z454" s="97" t="str">
        <f>IF(G454="","",VLOOKUP(G454,種目名!$O$5:$T$104,3,0))</f>
        <v/>
      </c>
      <c r="AA454" s="99" t="str">
        <f>IF(J454="","",VLOOKUP(J454,種目名!$O$5:$T$104,3,0))</f>
        <v/>
      </c>
      <c r="AB454" s="119" t="str">
        <f>IF(M454="","",VLOOKUP(M454,種目名!$O$5:$T$104,3,0))</f>
        <v/>
      </c>
      <c r="AC454" s="119" t="str">
        <f>IF(P454="","",VLOOKUP(AF454,種目名!$O$5:$T$104,3,0))</f>
        <v/>
      </c>
      <c r="AD454" s="120" t="str">
        <f>IF(S454="","",VLOOKUP(AI454,種目名!$O$5:$T$104,3,0))</f>
        <v/>
      </c>
      <c r="AE454" s="117">
        <f t="shared" si="639"/>
        <v>0</v>
      </c>
      <c r="AF454" s="157" t="str">
        <f t="shared" si="640"/>
        <v/>
      </c>
      <c r="AG454" s="157" t="str">
        <f t="shared" si="641"/>
        <v/>
      </c>
      <c r="AH454" s="117">
        <f t="shared" si="642"/>
        <v>0</v>
      </c>
      <c r="AI454" s="157" t="str">
        <f t="shared" si="643"/>
        <v/>
      </c>
      <c r="AJ454" s="157" t="str">
        <f t="shared" si="644"/>
        <v/>
      </c>
      <c r="AK454" s="390"/>
      <c r="AL454" s="171">
        <f t="shared" si="561"/>
        <v>0</v>
      </c>
      <c r="AM454" s="399">
        <f t="shared" si="562"/>
        <v>0</v>
      </c>
      <c r="AN454" s="399">
        <f>COUNTIF($B$12:B454,B454)</f>
        <v>0</v>
      </c>
      <c r="AO454" s="399"/>
      <c r="AP454" s="399" t="str">
        <f t="shared" si="563"/>
        <v/>
      </c>
      <c r="AQ454" s="399" t="str">
        <f t="shared" si="564"/>
        <v/>
      </c>
      <c r="AR454" s="399" t="str">
        <f t="shared" si="565"/>
        <v/>
      </c>
      <c r="AS454" s="399" t="str">
        <f t="shared" si="566"/>
        <v/>
      </c>
      <c r="AT454" s="399">
        <f t="shared" si="567"/>
        <v>0</v>
      </c>
      <c r="AU454" s="399" t="str">
        <f t="shared" si="568"/>
        <v/>
      </c>
      <c r="AV454" s="399" t="str">
        <f t="shared" si="569"/>
        <v/>
      </c>
      <c r="AW454" s="399" t="str">
        <f t="shared" si="570"/>
        <v/>
      </c>
      <c r="AX454" s="399" t="str">
        <f t="shared" si="571"/>
        <v/>
      </c>
      <c r="AY454" s="399" t="str">
        <f t="shared" si="572"/>
        <v/>
      </c>
      <c r="AZ454" s="399" t="str">
        <f t="shared" si="573"/>
        <v/>
      </c>
      <c r="BA454" s="399" t="str">
        <f t="shared" si="574"/>
        <v/>
      </c>
      <c r="BB454" s="399" t="str">
        <f t="shared" si="575"/>
        <v/>
      </c>
      <c r="BC454" s="399" t="str">
        <f t="shared" si="576"/>
        <v/>
      </c>
      <c r="BD454" s="403" t="str">
        <f t="shared" si="577"/>
        <v/>
      </c>
      <c r="BE454" s="393">
        <f t="shared" si="578"/>
        <v>0</v>
      </c>
      <c r="BF454" s="157"/>
      <c r="BG454" s="399">
        <f t="shared" si="579"/>
        <v>0</v>
      </c>
      <c r="BH454" s="399">
        <f t="shared" si="580"/>
        <v>0</v>
      </c>
      <c r="BI454" s="412">
        <f t="shared" si="581"/>
        <v>0</v>
      </c>
      <c r="BJ454" s="413">
        <f t="shared" si="557"/>
        <v>0</v>
      </c>
      <c r="BK454" s="398" t="str">
        <f t="shared" si="558"/>
        <v>0</v>
      </c>
      <c r="BL454" s="398" t="str">
        <f t="shared" si="559"/>
        <v>0</v>
      </c>
      <c r="BM454" s="412">
        <f t="shared" si="582"/>
        <v>0</v>
      </c>
      <c r="BN454" s="412" t="str">
        <f t="shared" si="583"/>
        <v>0m0</v>
      </c>
      <c r="BO454" s="399">
        <f t="shared" si="584"/>
        <v>0</v>
      </c>
      <c r="BP454" s="399">
        <f t="shared" si="585"/>
        <v>0</v>
      </c>
      <c r="BQ454" s="412">
        <f t="shared" si="586"/>
        <v>0</v>
      </c>
      <c r="BR454" s="413">
        <f t="shared" si="587"/>
        <v>0</v>
      </c>
      <c r="BS454" s="398" t="str">
        <f t="shared" si="588"/>
        <v>0</v>
      </c>
      <c r="BT454" s="398" t="str">
        <f t="shared" si="589"/>
        <v>0</v>
      </c>
      <c r="BU454" s="412">
        <f t="shared" si="590"/>
        <v>0</v>
      </c>
      <c r="BV454" s="412" t="str">
        <f t="shared" si="591"/>
        <v>0m0</v>
      </c>
      <c r="BW454" s="399">
        <f t="shared" si="592"/>
        <v>0</v>
      </c>
      <c r="BX454" s="399">
        <f t="shared" si="593"/>
        <v>0</v>
      </c>
      <c r="BY454" s="412">
        <f t="shared" si="594"/>
        <v>0</v>
      </c>
      <c r="BZ454" s="413">
        <f t="shared" si="595"/>
        <v>0</v>
      </c>
      <c r="CA454" s="398" t="str">
        <f t="shared" si="596"/>
        <v>0</v>
      </c>
      <c r="CB454" s="398" t="str">
        <f t="shared" si="597"/>
        <v>0</v>
      </c>
      <c r="CC454" s="412">
        <f t="shared" si="598"/>
        <v>0</v>
      </c>
      <c r="CD454" s="412" t="str">
        <f t="shared" si="599"/>
        <v>0m0</v>
      </c>
      <c r="CE454" s="399">
        <f t="shared" si="600"/>
        <v>0</v>
      </c>
      <c r="CF454" s="399">
        <f t="shared" si="601"/>
        <v>0</v>
      </c>
      <c r="CG454" s="412">
        <f t="shared" si="602"/>
        <v>0</v>
      </c>
      <c r="CH454" s="413">
        <f t="shared" si="603"/>
        <v>0</v>
      </c>
      <c r="CI454" s="398" t="str">
        <f t="shared" si="604"/>
        <v>0</v>
      </c>
      <c r="CJ454" s="398" t="str">
        <f t="shared" si="605"/>
        <v>0</v>
      </c>
      <c r="CK454" s="412">
        <f t="shared" si="606"/>
        <v>0</v>
      </c>
      <c r="CL454" s="412" t="str">
        <f t="shared" si="607"/>
        <v>0m0</v>
      </c>
      <c r="CM454" s="399">
        <f t="shared" si="608"/>
        <v>0</v>
      </c>
      <c r="CN454" s="399">
        <f t="shared" si="609"/>
        <v>0</v>
      </c>
      <c r="CO454" s="412">
        <f t="shared" si="610"/>
        <v>0</v>
      </c>
      <c r="CP454" s="413">
        <f t="shared" si="611"/>
        <v>0</v>
      </c>
      <c r="CQ454" s="398" t="str">
        <f t="shared" si="612"/>
        <v>0</v>
      </c>
      <c r="CR454" s="398" t="str">
        <f t="shared" si="613"/>
        <v>0</v>
      </c>
      <c r="CS454" s="412">
        <f t="shared" si="614"/>
        <v>0</v>
      </c>
      <c r="CT454" s="412" t="str">
        <f t="shared" si="615"/>
        <v>0m0</v>
      </c>
      <c r="CU454" s="412">
        <f t="shared" si="616"/>
        <v>0</v>
      </c>
      <c r="CV454" s="412">
        <f t="shared" si="617"/>
        <v>0</v>
      </c>
      <c r="CW454" s="412">
        <f t="shared" si="618"/>
        <v>0</v>
      </c>
      <c r="CX454" s="412">
        <f t="shared" si="619"/>
        <v>0</v>
      </c>
      <c r="CY454" s="412">
        <f t="shared" si="620"/>
        <v>0</v>
      </c>
      <c r="CZ454" s="412" t="str">
        <f t="shared" si="621"/>
        <v/>
      </c>
      <c r="DA454" s="412" t="str">
        <f t="shared" si="622"/>
        <v/>
      </c>
      <c r="DB454" s="412" t="str">
        <f t="shared" si="623"/>
        <v/>
      </c>
      <c r="DC454" s="412" t="str">
        <f t="shared" si="624"/>
        <v/>
      </c>
      <c r="DD454" s="412" t="str">
        <f t="shared" si="625"/>
        <v/>
      </c>
      <c r="DE454" s="412"/>
      <c r="DG454" s="412" t="str">
        <f t="shared" si="626"/>
        <v/>
      </c>
      <c r="DH454" s="412" t="str">
        <f t="shared" si="627"/>
        <v/>
      </c>
      <c r="DI454" s="412">
        <f t="shared" si="628"/>
        <v>0</v>
      </c>
      <c r="DJ454" s="412" t="str">
        <f t="shared" si="629"/>
        <v/>
      </c>
      <c r="DK454" s="412" t="str">
        <f t="shared" si="630"/>
        <v/>
      </c>
      <c r="DL454" s="412" t="str">
        <f t="shared" si="631"/>
        <v/>
      </c>
      <c r="DM454" s="412" t="str">
        <f t="shared" si="632"/>
        <v/>
      </c>
      <c r="DN454" s="412" t="str">
        <f t="shared" si="633"/>
        <v/>
      </c>
      <c r="DO454" s="412" t="str">
        <f t="shared" si="634"/>
        <v/>
      </c>
      <c r="DR454" s="494"/>
      <c r="DS454" s="393">
        <f t="shared" si="637"/>
        <v>0</v>
      </c>
      <c r="DT454" s="393">
        <f t="shared" si="635"/>
        <v>0</v>
      </c>
      <c r="DU454" s="411">
        <f t="shared" si="636"/>
        <v>0</v>
      </c>
      <c r="DX454" s="494" t="e">
        <f>IF(BG454&lt;270000,○,"")</f>
        <v>#NAME?</v>
      </c>
    </row>
    <row r="455" spans="1:128" s="411" customFormat="1" ht="18" hidden="1" customHeight="1" thickBot="1">
      <c r="A455" s="145" t="str">
        <f t="shared" si="560"/>
        <v/>
      </c>
      <c r="B455" s="158"/>
      <c r="C455" s="31" t="str">
        <f>IF(B455="","",VLOOKUP(B455,学連登録!$C$2:$G$3000,2,FALSE))</f>
        <v/>
      </c>
      <c r="D455" s="32" t="str">
        <f>IF(B455="","",VLOOKUP(B455,学連登録!$C$2:$G$3000,3,FALSE))</f>
        <v/>
      </c>
      <c r="E455" s="33" t="str">
        <f>IF(B455="","",VLOOKUP(B455,学連登録!$C$2:$G$3000,4,FALSE))</f>
        <v/>
      </c>
      <c r="F455" s="383" t="str">
        <f>IF(B455="","",VLOOKUP(B455,学連登録!$C$2:$I$3000,7,FALSE))</f>
        <v/>
      </c>
      <c r="G455" s="159"/>
      <c r="H455" s="853"/>
      <c r="I455" s="854"/>
      <c r="J455" s="160"/>
      <c r="K455" s="825"/>
      <c r="L455" s="826"/>
      <c r="M455" s="160"/>
      <c r="N455" s="819"/>
      <c r="O455" s="820"/>
      <c r="P455" s="159"/>
      <c r="Q455" s="825"/>
      <c r="R455" s="826"/>
      <c r="S455" s="159"/>
      <c r="T455" s="825"/>
      <c r="U455" s="826"/>
      <c r="V455" s="103" t="str">
        <f>IF(B455="","",VLOOKUP(B455,学連登録!$C$2:$H$3000,6,FALSE))</f>
        <v/>
      </c>
      <c r="W455" s="377"/>
      <c r="X455" s="157"/>
      <c r="Y455" s="118" t="str">
        <f t="shared" si="638"/>
        <v/>
      </c>
      <c r="Z455" s="97" t="str">
        <f>IF(G455="","",VLOOKUP(G455,種目名!$O$5:$T$104,3,0))</f>
        <v/>
      </c>
      <c r="AA455" s="99" t="str">
        <f>IF(J455="","",VLOOKUP(J455,種目名!$O$5:$T$104,3,0))</f>
        <v/>
      </c>
      <c r="AB455" s="119" t="str">
        <f>IF(M455="","",VLOOKUP(M455,種目名!$O$5:$T$104,3,0))</f>
        <v/>
      </c>
      <c r="AC455" s="119" t="str">
        <f>IF(P455="","",VLOOKUP(AF455,種目名!$O$5:$T$104,3,0))</f>
        <v/>
      </c>
      <c r="AD455" s="120" t="str">
        <f>IF(S455="","",VLOOKUP(AI455,種目名!$O$5:$T$104,3,0))</f>
        <v/>
      </c>
      <c r="AE455" s="117">
        <f t="shared" si="639"/>
        <v>0</v>
      </c>
      <c r="AF455" s="157" t="str">
        <f t="shared" si="640"/>
        <v/>
      </c>
      <c r="AG455" s="157" t="str">
        <f t="shared" si="641"/>
        <v/>
      </c>
      <c r="AH455" s="117">
        <f t="shared" si="642"/>
        <v>0</v>
      </c>
      <c r="AI455" s="157" t="str">
        <f t="shared" si="643"/>
        <v/>
      </c>
      <c r="AJ455" s="157" t="str">
        <f t="shared" si="644"/>
        <v/>
      </c>
      <c r="AK455" s="390"/>
      <c r="AL455" s="171">
        <f t="shared" si="561"/>
        <v>0</v>
      </c>
      <c r="AM455" s="399">
        <f t="shared" si="562"/>
        <v>0</v>
      </c>
      <c r="AN455" s="399">
        <f>COUNTIF($B$12:B455,B455)</f>
        <v>0</v>
      </c>
      <c r="AO455" s="399"/>
      <c r="AP455" s="399" t="str">
        <f t="shared" si="563"/>
        <v/>
      </c>
      <c r="AQ455" s="399" t="str">
        <f t="shared" si="564"/>
        <v/>
      </c>
      <c r="AR455" s="399" t="str">
        <f t="shared" si="565"/>
        <v/>
      </c>
      <c r="AS455" s="399" t="str">
        <f t="shared" si="566"/>
        <v/>
      </c>
      <c r="AT455" s="399">
        <f t="shared" si="567"/>
        <v>0</v>
      </c>
      <c r="AU455" s="399" t="str">
        <f t="shared" si="568"/>
        <v/>
      </c>
      <c r="AV455" s="399" t="str">
        <f t="shared" si="569"/>
        <v/>
      </c>
      <c r="AW455" s="399" t="str">
        <f t="shared" si="570"/>
        <v/>
      </c>
      <c r="AX455" s="399" t="str">
        <f t="shared" si="571"/>
        <v/>
      </c>
      <c r="AY455" s="399" t="str">
        <f t="shared" si="572"/>
        <v/>
      </c>
      <c r="AZ455" s="399" t="str">
        <f t="shared" si="573"/>
        <v/>
      </c>
      <c r="BA455" s="399" t="str">
        <f t="shared" si="574"/>
        <v/>
      </c>
      <c r="BB455" s="399" t="str">
        <f t="shared" si="575"/>
        <v/>
      </c>
      <c r="BC455" s="399" t="str">
        <f t="shared" si="576"/>
        <v/>
      </c>
      <c r="BD455" s="403" t="str">
        <f t="shared" si="577"/>
        <v/>
      </c>
      <c r="BE455" s="393">
        <f t="shared" si="578"/>
        <v>0</v>
      </c>
      <c r="BF455" s="157"/>
      <c r="BG455" s="399">
        <f t="shared" si="579"/>
        <v>0</v>
      </c>
      <c r="BH455" s="399">
        <f t="shared" si="580"/>
        <v>0</v>
      </c>
      <c r="BI455" s="412">
        <f t="shared" si="581"/>
        <v>0</v>
      </c>
      <c r="BJ455" s="413">
        <f t="shared" si="557"/>
        <v>0</v>
      </c>
      <c r="BK455" s="398" t="str">
        <f t="shared" si="558"/>
        <v>0</v>
      </c>
      <c r="BL455" s="398" t="str">
        <f t="shared" si="559"/>
        <v>0</v>
      </c>
      <c r="BM455" s="412">
        <f t="shared" si="582"/>
        <v>0</v>
      </c>
      <c r="BN455" s="412" t="str">
        <f t="shared" si="583"/>
        <v>0m0</v>
      </c>
      <c r="BO455" s="399">
        <f t="shared" si="584"/>
        <v>0</v>
      </c>
      <c r="BP455" s="399">
        <f t="shared" si="585"/>
        <v>0</v>
      </c>
      <c r="BQ455" s="412">
        <f t="shared" si="586"/>
        <v>0</v>
      </c>
      <c r="BR455" s="413">
        <f t="shared" si="587"/>
        <v>0</v>
      </c>
      <c r="BS455" s="398" t="str">
        <f t="shared" si="588"/>
        <v>0</v>
      </c>
      <c r="BT455" s="398" t="str">
        <f t="shared" si="589"/>
        <v>0</v>
      </c>
      <c r="BU455" s="412">
        <f t="shared" si="590"/>
        <v>0</v>
      </c>
      <c r="BV455" s="412" t="str">
        <f t="shared" si="591"/>
        <v>0m0</v>
      </c>
      <c r="BW455" s="399">
        <f t="shared" si="592"/>
        <v>0</v>
      </c>
      <c r="BX455" s="399">
        <f t="shared" si="593"/>
        <v>0</v>
      </c>
      <c r="BY455" s="412">
        <f t="shared" si="594"/>
        <v>0</v>
      </c>
      <c r="BZ455" s="413">
        <f t="shared" si="595"/>
        <v>0</v>
      </c>
      <c r="CA455" s="398" t="str">
        <f t="shared" si="596"/>
        <v>0</v>
      </c>
      <c r="CB455" s="398" t="str">
        <f t="shared" si="597"/>
        <v>0</v>
      </c>
      <c r="CC455" s="412">
        <f t="shared" si="598"/>
        <v>0</v>
      </c>
      <c r="CD455" s="412" t="str">
        <f t="shared" si="599"/>
        <v>0m0</v>
      </c>
      <c r="CE455" s="399">
        <f t="shared" si="600"/>
        <v>0</v>
      </c>
      <c r="CF455" s="399">
        <f t="shared" si="601"/>
        <v>0</v>
      </c>
      <c r="CG455" s="412">
        <f t="shared" si="602"/>
        <v>0</v>
      </c>
      <c r="CH455" s="413">
        <f t="shared" si="603"/>
        <v>0</v>
      </c>
      <c r="CI455" s="398" t="str">
        <f t="shared" si="604"/>
        <v>0</v>
      </c>
      <c r="CJ455" s="398" t="str">
        <f t="shared" si="605"/>
        <v>0</v>
      </c>
      <c r="CK455" s="412">
        <f t="shared" si="606"/>
        <v>0</v>
      </c>
      <c r="CL455" s="412" t="str">
        <f t="shared" si="607"/>
        <v>0m0</v>
      </c>
      <c r="CM455" s="399">
        <f t="shared" si="608"/>
        <v>0</v>
      </c>
      <c r="CN455" s="399">
        <f t="shared" si="609"/>
        <v>0</v>
      </c>
      <c r="CO455" s="412">
        <f t="shared" si="610"/>
        <v>0</v>
      </c>
      <c r="CP455" s="413">
        <f t="shared" si="611"/>
        <v>0</v>
      </c>
      <c r="CQ455" s="398" t="str">
        <f t="shared" si="612"/>
        <v>0</v>
      </c>
      <c r="CR455" s="398" t="str">
        <f t="shared" si="613"/>
        <v>0</v>
      </c>
      <c r="CS455" s="412">
        <f t="shared" si="614"/>
        <v>0</v>
      </c>
      <c r="CT455" s="412" t="str">
        <f t="shared" si="615"/>
        <v>0m0</v>
      </c>
      <c r="CU455" s="412">
        <f t="shared" si="616"/>
        <v>0</v>
      </c>
      <c r="CV455" s="412">
        <f t="shared" si="617"/>
        <v>0</v>
      </c>
      <c r="CW455" s="412">
        <f t="shared" si="618"/>
        <v>0</v>
      </c>
      <c r="CX455" s="412">
        <f t="shared" si="619"/>
        <v>0</v>
      </c>
      <c r="CY455" s="412">
        <f t="shared" si="620"/>
        <v>0</v>
      </c>
      <c r="CZ455" s="412" t="str">
        <f t="shared" si="621"/>
        <v/>
      </c>
      <c r="DA455" s="412" t="str">
        <f t="shared" si="622"/>
        <v/>
      </c>
      <c r="DB455" s="412" t="str">
        <f t="shared" si="623"/>
        <v/>
      </c>
      <c r="DC455" s="412" t="str">
        <f t="shared" si="624"/>
        <v/>
      </c>
      <c r="DD455" s="412" t="str">
        <f t="shared" si="625"/>
        <v/>
      </c>
      <c r="DE455" s="412"/>
      <c r="DG455" s="412" t="str">
        <f t="shared" si="626"/>
        <v/>
      </c>
      <c r="DH455" s="412" t="str">
        <f t="shared" si="627"/>
        <v/>
      </c>
      <c r="DI455" s="412">
        <f t="shared" si="628"/>
        <v>0</v>
      </c>
      <c r="DJ455" s="412" t="str">
        <f t="shared" si="629"/>
        <v/>
      </c>
      <c r="DK455" s="412" t="str">
        <f t="shared" si="630"/>
        <v/>
      </c>
      <c r="DL455" s="412" t="str">
        <f t="shared" si="631"/>
        <v/>
      </c>
      <c r="DM455" s="412" t="str">
        <f t="shared" si="632"/>
        <v/>
      </c>
      <c r="DN455" s="412" t="str">
        <f t="shared" si="633"/>
        <v/>
      </c>
      <c r="DO455" s="412" t="str">
        <f t="shared" si="634"/>
        <v/>
      </c>
      <c r="DR455" s="494"/>
      <c r="DS455" s="393">
        <f t="shared" si="637"/>
        <v>0</v>
      </c>
      <c r="DT455" s="393">
        <f t="shared" si="635"/>
        <v>0</v>
      </c>
      <c r="DU455" s="411">
        <f t="shared" si="636"/>
        <v>0</v>
      </c>
      <c r="DX455" s="494" t="e">
        <f>IF(BG455&lt;270000,○,"")</f>
        <v>#NAME?</v>
      </c>
    </row>
    <row r="456" spans="1:128" s="411" customFormat="1" ht="18" hidden="1" customHeight="1" thickBot="1">
      <c r="A456" s="145" t="str">
        <f t="shared" si="560"/>
        <v/>
      </c>
      <c r="B456" s="158"/>
      <c r="C456" s="31" t="str">
        <f>IF(B456="","",VLOOKUP(B456,学連登録!$C$2:$G$3000,2,FALSE))</f>
        <v/>
      </c>
      <c r="D456" s="32" t="str">
        <f>IF(B456="","",VLOOKUP(B456,学連登録!$C$2:$G$3000,3,FALSE))</f>
        <v/>
      </c>
      <c r="E456" s="33" t="str">
        <f>IF(B456="","",VLOOKUP(B456,学連登録!$C$2:$G$3000,4,FALSE))</f>
        <v/>
      </c>
      <c r="F456" s="383" t="str">
        <f>IF(B456="","",VLOOKUP(B456,学連登録!$C$2:$I$3000,7,FALSE))</f>
        <v/>
      </c>
      <c r="G456" s="159"/>
      <c r="H456" s="853"/>
      <c r="I456" s="854"/>
      <c r="J456" s="160"/>
      <c r="K456" s="825"/>
      <c r="L456" s="826"/>
      <c r="M456" s="160"/>
      <c r="N456" s="819"/>
      <c r="O456" s="820"/>
      <c r="P456" s="159"/>
      <c r="Q456" s="825"/>
      <c r="R456" s="826"/>
      <c r="S456" s="159"/>
      <c r="T456" s="825"/>
      <c r="U456" s="826"/>
      <c r="V456" s="103" t="str">
        <f>IF(B456="","",VLOOKUP(B456,学連登録!$C$2:$H$3000,6,FALSE))</f>
        <v/>
      </c>
      <c r="W456" s="377"/>
      <c r="X456" s="157"/>
      <c r="Y456" s="118" t="str">
        <f t="shared" si="638"/>
        <v/>
      </c>
      <c r="Z456" s="97" t="str">
        <f>IF(G456="","",VLOOKUP(G456,種目名!$O$5:$T$104,3,0))</f>
        <v/>
      </c>
      <c r="AA456" s="99" t="str">
        <f>IF(J456="","",VLOOKUP(J456,種目名!$O$5:$T$104,3,0))</f>
        <v/>
      </c>
      <c r="AB456" s="119" t="str">
        <f>IF(M456="","",VLOOKUP(M456,種目名!$O$5:$T$104,3,0))</f>
        <v/>
      </c>
      <c r="AC456" s="119" t="str">
        <f>IF(P456="","",VLOOKUP(AF456,種目名!$O$5:$T$104,3,0))</f>
        <v/>
      </c>
      <c r="AD456" s="120" t="str">
        <f>IF(S456="","",VLOOKUP(AI456,種目名!$O$5:$T$104,3,0))</f>
        <v/>
      </c>
      <c r="AE456" s="117">
        <f t="shared" si="639"/>
        <v>0</v>
      </c>
      <c r="AF456" s="157" t="str">
        <f t="shared" si="640"/>
        <v/>
      </c>
      <c r="AG456" s="157" t="str">
        <f t="shared" si="641"/>
        <v/>
      </c>
      <c r="AH456" s="117">
        <f t="shared" si="642"/>
        <v>0</v>
      </c>
      <c r="AI456" s="157" t="str">
        <f t="shared" si="643"/>
        <v/>
      </c>
      <c r="AJ456" s="157" t="str">
        <f t="shared" si="644"/>
        <v/>
      </c>
      <c r="AK456" s="390"/>
      <c r="AL456" s="171">
        <f t="shared" si="561"/>
        <v>0</v>
      </c>
      <c r="AM456" s="399">
        <f t="shared" si="562"/>
        <v>0</v>
      </c>
      <c r="AN456" s="399">
        <f>COUNTIF($B$12:B456,B456)</f>
        <v>0</v>
      </c>
      <c r="AO456" s="399"/>
      <c r="AP456" s="399" t="str">
        <f t="shared" si="563"/>
        <v/>
      </c>
      <c r="AQ456" s="399" t="str">
        <f t="shared" si="564"/>
        <v/>
      </c>
      <c r="AR456" s="399" t="str">
        <f t="shared" si="565"/>
        <v/>
      </c>
      <c r="AS456" s="399" t="str">
        <f t="shared" si="566"/>
        <v/>
      </c>
      <c r="AT456" s="399">
        <f t="shared" si="567"/>
        <v>0</v>
      </c>
      <c r="AU456" s="399" t="str">
        <f t="shared" si="568"/>
        <v/>
      </c>
      <c r="AV456" s="399" t="str">
        <f t="shared" si="569"/>
        <v/>
      </c>
      <c r="AW456" s="399" t="str">
        <f t="shared" si="570"/>
        <v/>
      </c>
      <c r="AX456" s="399" t="str">
        <f t="shared" si="571"/>
        <v/>
      </c>
      <c r="AY456" s="399" t="str">
        <f t="shared" si="572"/>
        <v/>
      </c>
      <c r="AZ456" s="399" t="str">
        <f t="shared" si="573"/>
        <v/>
      </c>
      <c r="BA456" s="399" t="str">
        <f t="shared" si="574"/>
        <v/>
      </c>
      <c r="BB456" s="399" t="str">
        <f t="shared" si="575"/>
        <v/>
      </c>
      <c r="BC456" s="399" t="str">
        <f t="shared" si="576"/>
        <v/>
      </c>
      <c r="BD456" s="403" t="str">
        <f t="shared" si="577"/>
        <v/>
      </c>
      <c r="BE456" s="393">
        <f t="shared" si="578"/>
        <v>0</v>
      </c>
      <c r="BF456" s="157"/>
      <c r="BG456" s="399">
        <f t="shared" si="579"/>
        <v>0</v>
      </c>
      <c r="BH456" s="399">
        <f t="shared" si="580"/>
        <v>0</v>
      </c>
      <c r="BI456" s="412">
        <f t="shared" si="581"/>
        <v>0</v>
      </c>
      <c r="BJ456" s="413">
        <f t="shared" si="557"/>
        <v>0</v>
      </c>
      <c r="BK456" s="398" t="str">
        <f t="shared" si="558"/>
        <v>0</v>
      </c>
      <c r="BL456" s="398" t="str">
        <f t="shared" si="559"/>
        <v>0</v>
      </c>
      <c r="BM456" s="412">
        <f t="shared" si="582"/>
        <v>0</v>
      </c>
      <c r="BN456" s="412" t="str">
        <f t="shared" si="583"/>
        <v>0m0</v>
      </c>
      <c r="BO456" s="399">
        <f t="shared" si="584"/>
        <v>0</v>
      </c>
      <c r="BP456" s="399">
        <f t="shared" si="585"/>
        <v>0</v>
      </c>
      <c r="BQ456" s="412">
        <f t="shared" si="586"/>
        <v>0</v>
      </c>
      <c r="BR456" s="413">
        <f t="shared" si="587"/>
        <v>0</v>
      </c>
      <c r="BS456" s="398" t="str">
        <f t="shared" si="588"/>
        <v>0</v>
      </c>
      <c r="BT456" s="398" t="str">
        <f t="shared" si="589"/>
        <v>0</v>
      </c>
      <c r="BU456" s="412">
        <f t="shared" si="590"/>
        <v>0</v>
      </c>
      <c r="BV456" s="412" t="str">
        <f t="shared" si="591"/>
        <v>0m0</v>
      </c>
      <c r="BW456" s="399">
        <f t="shared" si="592"/>
        <v>0</v>
      </c>
      <c r="BX456" s="399">
        <f t="shared" si="593"/>
        <v>0</v>
      </c>
      <c r="BY456" s="412">
        <f t="shared" si="594"/>
        <v>0</v>
      </c>
      <c r="BZ456" s="413">
        <f t="shared" si="595"/>
        <v>0</v>
      </c>
      <c r="CA456" s="398" t="str">
        <f t="shared" si="596"/>
        <v>0</v>
      </c>
      <c r="CB456" s="398" t="str">
        <f t="shared" si="597"/>
        <v>0</v>
      </c>
      <c r="CC456" s="412">
        <f t="shared" si="598"/>
        <v>0</v>
      </c>
      <c r="CD456" s="412" t="str">
        <f t="shared" si="599"/>
        <v>0m0</v>
      </c>
      <c r="CE456" s="399">
        <f t="shared" si="600"/>
        <v>0</v>
      </c>
      <c r="CF456" s="399">
        <f t="shared" si="601"/>
        <v>0</v>
      </c>
      <c r="CG456" s="412">
        <f t="shared" si="602"/>
        <v>0</v>
      </c>
      <c r="CH456" s="413">
        <f t="shared" si="603"/>
        <v>0</v>
      </c>
      <c r="CI456" s="398" t="str">
        <f t="shared" si="604"/>
        <v>0</v>
      </c>
      <c r="CJ456" s="398" t="str">
        <f t="shared" si="605"/>
        <v>0</v>
      </c>
      <c r="CK456" s="412">
        <f t="shared" si="606"/>
        <v>0</v>
      </c>
      <c r="CL456" s="412" t="str">
        <f t="shared" si="607"/>
        <v>0m0</v>
      </c>
      <c r="CM456" s="399">
        <f t="shared" si="608"/>
        <v>0</v>
      </c>
      <c r="CN456" s="399">
        <f t="shared" si="609"/>
        <v>0</v>
      </c>
      <c r="CO456" s="412">
        <f t="shared" si="610"/>
        <v>0</v>
      </c>
      <c r="CP456" s="413">
        <f t="shared" si="611"/>
        <v>0</v>
      </c>
      <c r="CQ456" s="398" t="str">
        <f t="shared" si="612"/>
        <v>0</v>
      </c>
      <c r="CR456" s="398" t="str">
        <f t="shared" si="613"/>
        <v>0</v>
      </c>
      <c r="CS456" s="412">
        <f t="shared" si="614"/>
        <v>0</v>
      </c>
      <c r="CT456" s="412" t="str">
        <f t="shared" si="615"/>
        <v>0m0</v>
      </c>
      <c r="CU456" s="412">
        <f t="shared" si="616"/>
        <v>0</v>
      </c>
      <c r="CV456" s="412">
        <f t="shared" si="617"/>
        <v>0</v>
      </c>
      <c r="CW456" s="412">
        <f t="shared" si="618"/>
        <v>0</v>
      </c>
      <c r="CX456" s="412">
        <f t="shared" si="619"/>
        <v>0</v>
      </c>
      <c r="CY456" s="412">
        <f t="shared" si="620"/>
        <v>0</v>
      </c>
      <c r="CZ456" s="412" t="str">
        <f t="shared" si="621"/>
        <v/>
      </c>
      <c r="DA456" s="412" t="str">
        <f t="shared" si="622"/>
        <v/>
      </c>
      <c r="DB456" s="412" t="str">
        <f t="shared" si="623"/>
        <v/>
      </c>
      <c r="DC456" s="412" t="str">
        <f t="shared" si="624"/>
        <v/>
      </c>
      <c r="DD456" s="412" t="str">
        <f t="shared" si="625"/>
        <v/>
      </c>
      <c r="DE456" s="412"/>
      <c r="DG456" s="412" t="str">
        <f t="shared" si="626"/>
        <v/>
      </c>
      <c r="DH456" s="412" t="str">
        <f t="shared" si="627"/>
        <v/>
      </c>
      <c r="DI456" s="412">
        <f t="shared" si="628"/>
        <v>0</v>
      </c>
      <c r="DJ456" s="412" t="str">
        <f t="shared" si="629"/>
        <v/>
      </c>
      <c r="DK456" s="412" t="str">
        <f t="shared" si="630"/>
        <v/>
      </c>
      <c r="DL456" s="412" t="str">
        <f t="shared" si="631"/>
        <v/>
      </c>
      <c r="DM456" s="412" t="str">
        <f t="shared" si="632"/>
        <v/>
      </c>
      <c r="DN456" s="412" t="str">
        <f t="shared" si="633"/>
        <v/>
      </c>
      <c r="DO456" s="412" t="str">
        <f t="shared" si="634"/>
        <v/>
      </c>
      <c r="DR456" s="494"/>
      <c r="DS456" s="393">
        <f t="shared" si="637"/>
        <v>0</v>
      </c>
      <c r="DT456" s="393">
        <f t="shared" si="635"/>
        <v>0</v>
      </c>
      <c r="DU456" s="411">
        <f t="shared" si="636"/>
        <v>0</v>
      </c>
      <c r="DX456" s="494" t="e">
        <f>IF(BG456&lt;270000,○,"")</f>
        <v>#NAME?</v>
      </c>
    </row>
    <row r="457" spans="1:128" s="411" customFormat="1" ht="18" hidden="1" customHeight="1" thickBot="1">
      <c r="A457" s="145" t="str">
        <f t="shared" si="560"/>
        <v/>
      </c>
      <c r="B457" s="158"/>
      <c r="C457" s="31" t="str">
        <f>IF(B457="","",VLOOKUP(B457,学連登録!$C$2:$G$3000,2,FALSE))</f>
        <v/>
      </c>
      <c r="D457" s="32" t="str">
        <f>IF(B457="","",VLOOKUP(B457,学連登録!$C$2:$G$3000,3,FALSE))</f>
        <v/>
      </c>
      <c r="E457" s="33" t="str">
        <f>IF(B457="","",VLOOKUP(B457,学連登録!$C$2:$G$3000,4,FALSE))</f>
        <v/>
      </c>
      <c r="F457" s="383" t="str">
        <f>IF(B457="","",VLOOKUP(B457,学連登録!$C$2:$I$3000,7,FALSE))</f>
        <v/>
      </c>
      <c r="G457" s="159"/>
      <c r="H457" s="853"/>
      <c r="I457" s="854"/>
      <c r="J457" s="160"/>
      <c r="K457" s="825"/>
      <c r="L457" s="826"/>
      <c r="M457" s="160"/>
      <c r="N457" s="819"/>
      <c r="O457" s="820"/>
      <c r="P457" s="159"/>
      <c r="Q457" s="825"/>
      <c r="R457" s="826"/>
      <c r="S457" s="159"/>
      <c r="T457" s="825"/>
      <c r="U457" s="826"/>
      <c r="V457" s="103" t="str">
        <f>IF(B457="","",VLOOKUP(B457,学連登録!$C$2:$H$3000,6,FALSE))</f>
        <v/>
      </c>
      <c r="W457" s="377"/>
      <c r="X457" s="157"/>
      <c r="Y457" s="118" t="str">
        <f t="shared" si="638"/>
        <v/>
      </c>
      <c r="Z457" s="97" t="str">
        <f>IF(G457="","",VLOOKUP(G457,種目名!$O$5:$T$104,3,0))</f>
        <v/>
      </c>
      <c r="AA457" s="99" t="str">
        <f>IF(J457="","",VLOOKUP(J457,種目名!$O$5:$T$104,3,0))</f>
        <v/>
      </c>
      <c r="AB457" s="119" t="str">
        <f>IF(M457="","",VLOOKUP(M457,種目名!$O$5:$T$104,3,0))</f>
        <v/>
      </c>
      <c r="AC457" s="119" t="str">
        <f>IF(P457="","",VLOOKUP(AF457,種目名!$O$5:$T$104,3,0))</f>
        <v/>
      </c>
      <c r="AD457" s="120" t="str">
        <f>IF(S457="","",VLOOKUP(AI457,種目名!$O$5:$T$104,3,0))</f>
        <v/>
      </c>
      <c r="AE457" s="117">
        <f t="shared" si="639"/>
        <v>0</v>
      </c>
      <c r="AF457" s="157" t="str">
        <f t="shared" si="640"/>
        <v/>
      </c>
      <c r="AG457" s="157" t="str">
        <f t="shared" si="641"/>
        <v/>
      </c>
      <c r="AH457" s="117">
        <f t="shared" si="642"/>
        <v>0</v>
      </c>
      <c r="AI457" s="157" t="str">
        <f t="shared" si="643"/>
        <v/>
      </c>
      <c r="AJ457" s="157" t="str">
        <f t="shared" si="644"/>
        <v/>
      </c>
      <c r="AK457" s="390"/>
      <c r="AL457" s="171">
        <f t="shared" si="561"/>
        <v>0</v>
      </c>
      <c r="AM457" s="399">
        <f t="shared" si="562"/>
        <v>0</v>
      </c>
      <c r="AN457" s="399">
        <f>COUNTIF($B$12:B457,B457)</f>
        <v>0</v>
      </c>
      <c r="AO457" s="399"/>
      <c r="AP457" s="399" t="str">
        <f t="shared" si="563"/>
        <v/>
      </c>
      <c r="AQ457" s="399" t="str">
        <f t="shared" si="564"/>
        <v/>
      </c>
      <c r="AR457" s="399" t="str">
        <f t="shared" si="565"/>
        <v/>
      </c>
      <c r="AS457" s="399" t="str">
        <f t="shared" si="566"/>
        <v/>
      </c>
      <c r="AT457" s="399">
        <f t="shared" si="567"/>
        <v>0</v>
      </c>
      <c r="AU457" s="399" t="str">
        <f t="shared" si="568"/>
        <v/>
      </c>
      <c r="AV457" s="399" t="str">
        <f t="shared" si="569"/>
        <v/>
      </c>
      <c r="AW457" s="399" t="str">
        <f t="shared" si="570"/>
        <v/>
      </c>
      <c r="AX457" s="399" t="str">
        <f t="shared" si="571"/>
        <v/>
      </c>
      <c r="AY457" s="399" t="str">
        <f t="shared" si="572"/>
        <v/>
      </c>
      <c r="AZ457" s="399" t="str">
        <f t="shared" si="573"/>
        <v/>
      </c>
      <c r="BA457" s="399" t="str">
        <f t="shared" si="574"/>
        <v/>
      </c>
      <c r="BB457" s="399" t="str">
        <f t="shared" si="575"/>
        <v/>
      </c>
      <c r="BC457" s="399" t="str">
        <f t="shared" si="576"/>
        <v/>
      </c>
      <c r="BD457" s="403" t="str">
        <f t="shared" si="577"/>
        <v/>
      </c>
      <c r="BE457" s="393">
        <f t="shared" si="578"/>
        <v>0</v>
      </c>
      <c r="BF457" s="157"/>
      <c r="BG457" s="399">
        <f t="shared" si="579"/>
        <v>0</v>
      </c>
      <c r="BH457" s="399">
        <f t="shared" si="580"/>
        <v>0</v>
      </c>
      <c r="BI457" s="412">
        <f t="shared" si="581"/>
        <v>0</v>
      </c>
      <c r="BJ457" s="413">
        <f t="shared" si="557"/>
        <v>0</v>
      </c>
      <c r="BK457" s="398" t="str">
        <f t="shared" si="558"/>
        <v>0</v>
      </c>
      <c r="BL457" s="398" t="str">
        <f t="shared" si="559"/>
        <v>0</v>
      </c>
      <c r="BM457" s="412">
        <f t="shared" si="582"/>
        <v>0</v>
      </c>
      <c r="BN457" s="412" t="str">
        <f t="shared" si="583"/>
        <v>0m0</v>
      </c>
      <c r="BO457" s="399">
        <f t="shared" si="584"/>
        <v>0</v>
      </c>
      <c r="BP457" s="399">
        <f t="shared" si="585"/>
        <v>0</v>
      </c>
      <c r="BQ457" s="412">
        <f t="shared" si="586"/>
        <v>0</v>
      </c>
      <c r="BR457" s="413">
        <f t="shared" si="587"/>
        <v>0</v>
      </c>
      <c r="BS457" s="398" t="str">
        <f t="shared" si="588"/>
        <v>0</v>
      </c>
      <c r="BT457" s="398" t="str">
        <f t="shared" si="589"/>
        <v>0</v>
      </c>
      <c r="BU457" s="412">
        <f t="shared" si="590"/>
        <v>0</v>
      </c>
      <c r="BV457" s="412" t="str">
        <f t="shared" si="591"/>
        <v>0m0</v>
      </c>
      <c r="BW457" s="399">
        <f t="shared" si="592"/>
        <v>0</v>
      </c>
      <c r="BX457" s="399">
        <f t="shared" si="593"/>
        <v>0</v>
      </c>
      <c r="BY457" s="412">
        <f t="shared" si="594"/>
        <v>0</v>
      </c>
      <c r="BZ457" s="413">
        <f t="shared" si="595"/>
        <v>0</v>
      </c>
      <c r="CA457" s="398" t="str">
        <f t="shared" si="596"/>
        <v>0</v>
      </c>
      <c r="CB457" s="398" t="str">
        <f t="shared" si="597"/>
        <v>0</v>
      </c>
      <c r="CC457" s="412">
        <f t="shared" si="598"/>
        <v>0</v>
      </c>
      <c r="CD457" s="412" t="str">
        <f t="shared" si="599"/>
        <v>0m0</v>
      </c>
      <c r="CE457" s="399">
        <f t="shared" si="600"/>
        <v>0</v>
      </c>
      <c r="CF457" s="399">
        <f t="shared" si="601"/>
        <v>0</v>
      </c>
      <c r="CG457" s="412">
        <f t="shared" si="602"/>
        <v>0</v>
      </c>
      <c r="CH457" s="413">
        <f t="shared" si="603"/>
        <v>0</v>
      </c>
      <c r="CI457" s="398" t="str">
        <f t="shared" si="604"/>
        <v>0</v>
      </c>
      <c r="CJ457" s="398" t="str">
        <f t="shared" si="605"/>
        <v>0</v>
      </c>
      <c r="CK457" s="412">
        <f t="shared" si="606"/>
        <v>0</v>
      </c>
      <c r="CL457" s="412" t="str">
        <f t="shared" si="607"/>
        <v>0m0</v>
      </c>
      <c r="CM457" s="399">
        <f t="shared" si="608"/>
        <v>0</v>
      </c>
      <c r="CN457" s="399">
        <f t="shared" si="609"/>
        <v>0</v>
      </c>
      <c r="CO457" s="412">
        <f t="shared" si="610"/>
        <v>0</v>
      </c>
      <c r="CP457" s="413">
        <f t="shared" si="611"/>
        <v>0</v>
      </c>
      <c r="CQ457" s="398" t="str">
        <f t="shared" si="612"/>
        <v>0</v>
      </c>
      <c r="CR457" s="398" t="str">
        <f t="shared" si="613"/>
        <v>0</v>
      </c>
      <c r="CS457" s="412">
        <f t="shared" si="614"/>
        <v>0</v>
      </c>
      <c r="CT457" s="412" t="str">
        <f t="shared" si="615"/>
        <v>0m0</v>
      </c>
      <c r="CU457" s="412">
        <f t="shared" si="616"/>
        <v>0</v>
      </c>
      <c r="CV457" s="412">
        <f t="shared" si="617"/>
        <v>0</v>
      </c>
      <c r="CW457" s="412">
        <f t="shared" si="618"/>
        <v>0</v>
      </c>
      <c r="CX457" s="412">
        <f t="shared" si="619"/>
        <v>0</v>
      </c>
      <c r="CY457" s="412">
        <f t="shared" si="620"/>
        <v>0</v>
      </c>
      <c r="CZ457" s="412" t="str">
        <f t="shared" si="621"/>
        <v/>
      </c>
      <c r="DA457" s="412" t="str">
        <f t="shared" si="622"/>
        <v/>
      </c>
      <c r="DB457" s="412" t="str">
        <f t="shared" si="623"/>
        <v/>
      </c>
      <c r="DC457" s="412" t="str">
        <f t="shared" si="624"/>
        <v/>
      </c>
      <c r="DD457" s="412" t="str">
        <f t="shared" si="625"/>
        <v/>
      </c>
      <c r="DE457" s="412"/>
      <c r="DG457" s="412" t="str">
        <f t="shared" si="626"/>
        <v/>
      </c>
      <c r="DH457" s="412" t="str">
        <f t="shared" si="627"/>
        <v/>
      </c>
      <c r="DI457" s="412">
        <f t="shared" si="628"/>
        <v>0</v>
      </c>
      <c r="DJ457" s="412" t="str">
        <f t="shared" si="629"/>
        <v/>
      </c>
      <c r="DK457" s="412" t="str">
        <f t="shared" si="630"/>
        <v/>
      </c>
      <c r="DL457" s="412" t="str">
        <f t="shared" si="631"/>
        <v/>
      </c>
      <c r="DM457" s="412" t="str">
        <f t="shared" si="632"/>
        <v/>
      </c>
      <c r="DN457" s="412" t="str">
        <f t="shared" si="633"/>
        <v/>
      </c>
      <c r="DO457" s="412" t="str">
        <f t="shared" si="634"/>
        <v/>
      </c>
      <c r="DR457" s="494"/>
      <c r="DS457" s="393">
        <f t="shared" si="637"/>
        <v>0</v>
      </c>
      <c r="DT457" s="393">
        <f t="shared" si="635"/>
        <v>0</v>
      </c>
      <c r="DU457" s="411">
        <f t="shared" si="636"/>
        <v>0</v>
      </c>
      <c r="DX457" s="494" t="e">
        <f>IF(BG457&lt;270000,○,"")</f>
        <v>#NAME?</v>
      </c>
    </row>
    <row r="458" spans="1:128" s="411" customFormat="1" ht="18" hidden="1" customHeight="1" thickBot="1">
      <c r="A458" s="145" t="str">
        <f t="shared" si="560"/>
        <v/>
      </c>
      <c r="B458" s="158"/>
      <c r="C458" s="31" t="str">
        <f>IF(B458="","",VLOOKUP(B458,学連登録!$C$2:$G$3000,2,FALSE))</f>
        <v/>
      </c>
      <c r="D458" s="32" t="str">
        <f>IF(B458="","",VLOOKUP(B458,学連登録!$C$2:$G$3000,3,FALSE))</f>
        <v/>
      </c>
      <c r="E458" s="33" t="str">
        <f>IF(B458="","",VLOOKUP(B458,学連登録!$C$2:$G$3000,4,FALSE))</f>
        <v/>
      </c>
      <c r="F458" s="383" t="str">
        <f>IF(B458="","",VLOOKUP(B458,学連登録!$C$2:$I$3000,7,FALSE))</f>
        <v/>
      </c>
      <c r="G458" s="159"/>
      <c r="H458" s="853"/>
      <c r="I458" s="854"/>
      <c r="J458" s="160"/>
      <c r="K458" s="825"/>
      <c r="L458" s="826"/>
      <c r="M458" s="160"/>
      <c r="N458" s="819"/>
      <c r="O458" s="820"/>
      <c r="P458" s="159"/>
      <c r="Q458" s="825"/>
      <c r="R458" s="826"/>
      <c r="S458" s="159"/>
      <c r="T458" s="825"/>
      <c r="U458" s="826"/>
      <c r="V458" s="103" t="str">
        <f>IF(B458="","",VLOOKUP(B458,学連登録!$C$2:$H$3000,6,FALSE))</f>
        <v/>
      </c>
      <c r="W458" s="377"/>
      <c r="X458" s="157"/>
      <c r="Y458" s="118" t="str">
        <f t="shared" si="638"/>
        <v/>
      </c>
      <c r="Z458" s="97" t="str">
        <f>IF(G458="","",VLOOKUP(G458,種目名!$O$5:$T$104,3,0))</f>
        <v/>
      </c>
      <c r="AA458" s="99" t="str">
        <f>IF(J458="","",VLOOKUP(J458,種目名!$O$5:$T$104,3,0))</f>
        <v/>
      </c>
      <c r="AB458" s="119" t="str">
        <f>IF(M458="","",VLOOKUP(M458,種目名!$O$5:$T$104,3,0))</f>
        <v/>
      </c>
      <c r="AC458" s="119" t="str">
        <f>IF(P458="","",VLOOKUP(AF458,種目名!$O$5:$T$104,3,0))</f>
        <v/>
      </c>
      <c r="AD458" s="120" t="str">
        <f>IF(S458="","",VLOOKUP(AI458,種目名!$O$5:$T$104,3,0))</f>
        <v/>
      </c>
      <c r="AE458" s="117">
        <f t="shared" si="639"/>
        <v>0</v>
      </c>
      <c r="AF458" s="157" t="str">
        <f t="shared" si="640"/>
        <v/>
      </c>
      <c r="AG458" s="157" t="str">
        <f t="shared" si="641"/>
        <v/>
      </c>
      <c r="AH458" s="117">
        <f t="shared" si="642"/>
        <v>0</v>
      </c>
      <c r="AI458" s="157" t="str">
        <f t="shared" si="643"/>
        <v/>
      </c>
      <c r="AJ458" s="157" t="str">
        <f t="shared" si="644"/>
        <v/>
      </c>
      <c r="AK458" s="390"/>
      <c r="AL458" s="171">
        <f t="shared" si="561"/>
        <v>0</v>
      </c>
      <c r="AM458" s="399">
        <f t="shared" si="562"/>
        <v>0</v>
      </c>
      <c r="AN458" s="399">
        <f>COUNTIF($B$12:B458,B458)</f>
        <v>0</v>
      </c>
      <c r="AO458" s="399"/>
      <c r="AP458" s="399" t="str">
        <f t="shared" si="563"/>
        <v/>
      </c>
      <c r="AQ458" s="399" t="str">
        <f t="shared" si="564"/>
        <v/>
      </c>
      <c r="AR458" s="399" t="str">
        <f t="shared" si="565"/>
        <v/>
      </c>
      <c r="AS458" s="399" t="str">
        <f t="shared" si="566"/>
        <v/>
      </c>
      <c r="AT458" s="399">
        <f t="shared" si="567"/>
        <v>0</v>
      </c>
      <c r="AU458" s="399" t="str">
        <f t="shared" si="568"/>
        <v/>
      </c>
      <c r="AV458" s="399" t="str">
        <f t="shared" si="569"/>
        <v/>
      </c>
      <c r="AW458" s="399" t="str">
        <f t="shared" si="570"/>
        <v/>
      </c>
      <c r="AX458" s="399" t="str">
        <f t="shared" si="571"/>
        <v/>
      </c>
      <c r="AY458" s="399" t="str">
        <f t="shared" si="572"/>
        <v/>
      </c>
      <c r="AZ458" s="399" t="str">
        <f t="shared" si="573"/>
        <v/>
      </c>
      <c r="BA458" s="399" t="str">
        <f t="shared" si="574"/>
        <v/>
      </c>
      <c r="BB458" s="399" t="str">
        <f t="shared" si="575"/>
        <v/>
      </c>
      <c r="BC458" s="399" t="str">
        <f t="shared" si="576"/>
        <v/>
      </c>
      <c r="BD458" s="403" t="str">
        <f t="shared" si="577"/>
        <v/>
      </c>
      <c r="BE458" s="393">
        <f t="shared" si="578"/>
        <v>0</v>
      </c>
      <c r="BF458" s="157"/>
      <c r="BG458" s="399">
        <f t="shared" si="579"/>
        <v>0</v>
      </c>
      <c r="BH458" s="399">
        <f t="shared" si="580"/>
        <v>0</v>
      </c>
      <c r="BI458" s="412">
        <f t="shared" si="581"/>
        <v>0</v>
      </c>
      <c r="BJ458" s="413">
        <f t="shared" si="557"/>
        <v>0</v>
      </c>
      <c r="BK458" s="398" t="str">
        <f t="shared" si="558"/>
        <v>0</v>
      </c>
      <c r="BL458" s="398" t="str">
        <f t="shared" si="559"/>
        <v>0</v>
      </c>
      <c r="BM458" s="412">
        <f t="shared" si="582"/>
        <v>0</v>
      </c>
      <c r="BN458" s="412" t="str">
        <f t="shared" si="583"/>
        <v>0m0</v>
      </c>
      <c r="BO458" s="399">
        <f t="shared" si="584"/>
        <v>0</v>
      </c>
      <c r="BP458" s="399">
        <f t="shared" si="585"/>
        <v>0</v>
      </c>
      <c r="BQ458" s="412">
        <f t="shared" si="586"/>
        <v>0</v>
      </c>
      <c r="BR458" s="413">
        <f t="shared" si="587"/>
        <v>0</v>
      </c>
      <c r="BS458" s="398" t="str">
        <f t="shared" si="588"/>
        <v>0</v>
      </c>
      <c r="BT458" s="398" t="str">
        <f t="shared" si="589"/>
        <v>0</v>
      </c>
      <c r="BU458" s="412">
        <f t="shared" si="590"/>
        <v>0</v>
      </c>
      <c r="BV458" s="412" t="str">
        <f t="shared" si="591"/>
        <v>0m0</v>
      </c>
      <c r="BW458" s="399">
        <f t="shared" si="592"/>
        <v>0</v>
      </c>
      <c r="BX458" s="399">
        <f t="shared" si="593"/>
        <v>0</v>
      </c>
      <c r="BY458" s="412">
        <f t="shared" si="594"/>
        <v>0</v>
      </c>
      <c r="BZ458" s="413">
        <f t="shared" si="595"/>
        <v>0</v>
      </c>
      <c r="CA458" s="398" t="str">
        <f t="shared" si="596"/>
        <v>0</v>
      </c>
      <c r="CB458" s="398" t="str">
        <f t="shared" si="597"/>
        <v>0</v>
      </c>
      <c r="CC458" s="412">
        <f t="shared" si="598"/>
        <v>0</v>
      </c>
      <c r="CD458" s="412" t="str">
        <f t="shared" si="599"/>
        <v>0m0</v>
      </c>
      <c r="CE458" s="399">
        <f t="shared" si="600"/>
        <v>0</v>
      </c>
      <c r="CF458" s="399">
        <f t="shared" si="601"/>
        <v>0</v>
      </c>
      <c r="CG458" s="412">
        <f t="shared" si="602"/>
        <v>0</v>
      </c>
      <c r="CH458" s="413">
        <f t="shared" si="603"/>
        <v>0</v>
      </c>
      <c r="CI458" s="398" t="str">
        <f t="shared" si="604"/>
        <v>0</v>
      </c>
      <c r="CJ458" s="398" t="str">
        <f t="shared" si="605"/>
        <v>0</v>
      </c>
      <c r="CK458" s="412">
        <f t="shared" si="606"/>
        <v>0</v>
      </c>
      <c r="CL458" s="412" t="str">
        <f t="shared" si="607"/>
        <v>0m0</v>
      </c>
      <c r="CM458" s="399">
        <f t="shared" si="608"/>
        <v>0</v>
      </c>
      <c r="CN458" s="399">
        <f t="shared" si="609"/>
        <v>0</v>
      </c>
      <c r="CO458" s="412">
        <f t="shared" si="610"/>
        <v>0</v>
      </c>
      <c r="CP458" s="413">
        <f t="shared" si="611"/>
        <v>0</v>
      </c>
      <c r="CQ458" s="398" t="str">
        <f t="shared" si="612"/>
        <v>0</v>
      </c>
      <c r="CR458" s="398" t="str">
        <f t="shared" si="613"/>
        <v>0</v>
      </c>
      <c r="CS458" s="412">
        <f t="shared" si="614"/>
        <v>0</v>
      </c>
      <c r="CT458" s="412" t="str">
        <f t="shared" si="615"/>
        <v>0m0</v>
      </c>
      <c r="CU458" s="412">
        <f t="shared" si="616"/>
        <v>0</v>
      </c>
      <c r="CV458" s="412">
        <f t="shared" si="617"/>
        <v>0</v>
      </c>
      <c r="CW458" s="412">
        <f t="shared" si="618"/>
        <v>0</v>
      </c>
      <c r="CX458" s="412">
        <f t="shared" si="619"/>
        <v>0</v>
      </c>
      <c r="CY458" s="412">
        <f t="shared" si="620"/>
        <v>0</v>
      </c>
      <c r="CZ458" s="412" t="str">
        <f t="shared" si="621"/>
        <v/>
      </c>
      <c r="DA458" s="412" t="str">
        <f t="shared" si="622"/>
        <v/>
      </c>
      <c r="DB458" s="412" t="str">
        <f t="shared" si="623"/>
        <v/>
      </c>
      <c r="DC458" s="412" t="str">
        <f t="shared" si="624"/>
        <v/>
      </c>
      <c r="DD458" s="412" t="str">
        <f t="shared" si="625"/>
        <v/>
      </c>
      <c r="DE458" s="412"/>
      <c r="DG458" s="412" t="str">
        <f t="shared" si="626"/>
        <v/>
      </c>
      <c r="DH458" s="412" t="str">
        <f t="shared" si="627"/>
        <v/>
      </c>
      <c r="DI458" s="412">
        <f t="shared" si="628"/>
        <v>0</v>
      </c>
      <c r="DJ458" s="412" t="str">
        <f t="shared" si="629"/>
        <v/>
      </c>
      <c r="DK458" s="412" t="str">
        <f t="shared" si="630"/>
        <v/>
      </c>
      <c r="DL458" s="412" t="str">
        <f t="shared" si="631"/>
        <v/>
      </c>
      <c r="DM458" s="412" t="str">
        <f t="shared" si="632"/>
        <v/>
      </c>
      <c r="DN458" s="412" t="str">
        <f t="shared" si="633"/>
        <v/>
      </c>
      <c r="DO458" s="412" t="str">
        <f t="shared" si="634"/>
        <v/>
      </c>
      <c r="DR458" s="494"/>
      <c r="DS458" s="393">
        <f t="shared" si="637"/>
        <v>0</v>
      </c>
      <c r="DT458" s="393">
        <f t="shared" si="635"/>
        <v>0</v>
      </c>
      <c r="DU458" s="411">
        <f t="shared" si="636"/>
        <v>0</v>
      </c>
      <c r="DX458" s="494" t="e">
        <f>IF(BG458&lt;270000,○,"")</f>
        <v>#NAME?</v>
      </c>
    </row>
    <row r="459" spans="1:128" s="411" customFormat="1" ht="18" hidden="1" customHeight="1" thickBot="1">
      <c r="A459" s="145" t="str">
        <f t="shared" si="560"/>
        <v/>
      </c>
      <c r="B459" s="158"/>
      <c r="C459" s="31" t="str">
        <f>IF(B459="","",VLOOKUP(B459,学連登録!$C$2:$G$3000,2,FALSE))</f>
        <v/>
      </c>
      <c r="D459" s="32" t="str">
        <f>IF(B459="","",VLOOKUP(B459,学連登録!$C$2:$G$3000,3,FALSE))</f>
        <v/>
      </c>
      <c r="E459" s="33" t="str">
        <f>IF(B459="","",VLOOKUP(B459,学連登録!$C$2:$G$3000,4,FALSE))</f>
        <v/>
      </c>
      <c r="F459" s="383" t="str">
        <f>IF(B459="","",VLOOKUP(B459,学連登録!$C$2:$I$3000,7,FALSE))</f>
        <v/>
      </c>
      <c r="G459" s="159"/>
      <c r="H459" s="853"/>
      <c r="I459" s="854"/>
      <c r="J459" s="160"/>
      <c r="K459" s="825"/>
      <c r="L459" s="826"/>
      <c r="M459" s="160"/>
      <c r="N459" s="819"/>
      <c r="O459" s="820"/>
      <c r="P459" s="159"/>
      <c r="Q459" s="825"/>
      <c r="R459" s="826"/>
      <c r="S459" s="159"/>
      <c r="T459" s="825"/>
      <c r="U459" s="826"/>
      <c r="V459" s="103" t="str">
        <f>IF(B459="","",VLOOKUP(B459,学連登録!$C$2:$H$3000,6,FALSE))</f>
        <v/>
      </c>
      <c r="W459" s="377"/>
      <c r="X459" s="157"/>
      <c r="Y459" s="118" t="str">
        <f t="shared" si="638"/>
        <v/>
      </c>
      <c r="Z459" s="97" t="str">
        <f>IF(G459="","",VLOOKUP(G459,種目名!$O$5:$T$104,3,0))</f>
        <v/>
      </c>
      <c r="AA459" s="99" t="str">
        <f>IF(J459="","",VLOOKUP(J459,種目名!$O$5:$T$104,3,0))</f>
        <v/>
      </c>
      <c r="AB459" s="119" t="str">
        <f>IF(M459="","",VLOOKUP(M459,種目名!$O$5:$T$104,3,0))</f>
        <v/>
      </c>
      <c r="AC459" s="119" t="str">
        <f>IF(P459="","",VLOOKUP(AF459,種目名!$O$5:$T$104,3,0))</f>
        <v/>
      </c>
      <c r="AD459" s="120" t="str">
        <f>IF(S459="","",VLOOKUP(AI459,種目名!$O$5:$T$104,3,0))</f>
        <v/>
      </c>
      <c r="AE459" s="117">
        <f t="shared" si="639"/>
        <v>0</v>
      </c>
      <c r="AF459" s="157" t="str">
        <f t="shared" si="640"/>
        <v/>
      </c>
      <c r="AG459" s="157" t="str">
        <f t="shared" si="641"/>
        <v/>
      </c>
      <c r="AH459" s="117">
        <f t="shared" si="642"/>
        <v>0</v>
      </c>
      <c r="AI459" s="157" t="str">
        <f t="shared" si="643"/>
        <v/>
      </c>
      <c r="AJ459" s="157" t="str">
        <f t="shared" si="644"/>
        <v/>
      </c>
      <c r="AK459" s="390"/>
      <c r="AL459" s="171">
        <f t="shared" si="561"/>
        <v>0</v>
      </c>
      <c r="AM459" s="399">
        <f t="shared" si="562"/>
        <v>0</v>
      </c>
      <c r="AN459" s="399">
        <f>COUNTIF($B$12:B459,B459)</f>
        <v>0</v>
      </c>
      <c r="AO459" s="399"/>
      <c r="AP459" s="399" t="str">
        <f t="shared" si="563"/>
        <v/>
      </c>
      <c r="AQ459" s="399" t="str">
        <f t="shared" si="564"/>
        <v/>
      </c>
      <c r="AR459" s="399" t="str">
        <f t="shared" si="565"/>
        <v/>
      </c>
      <c r="AS459" s="399" t="str">
        <f t="shared" si="566"/>
        <v/>
      </c>
      <c r="AT459" s="399">
        <f t="shared" si="567"/>
        <v>0</v>
      </c>
      <c r="AU459" s="399" t="str">
        <f t="shared" si="568"/>
        <v/>
      </c>
      <c r="AV459" s="399" t="str">
        <f t="shared" si="569"/>
        <v/>
      </c>
      <c r="AW459" s="399" t="str">
        <f t="shared" si="570"/>
        <v/>
      </c>
      <c r="AX459" s="399" t="str">
        <f t="shared" si="571"/>
        <v/>
      </c>
      <c r="AY459" s="399" t="str">
        <f t="shared" si="572"/>
        <v/>
      </c>
      <c r="AZ459" s="399" t="str">
        <f t="shared" si="573"/>
        <v/>
      </c>
      <c r="BA459" s="399" t="str">
        <f t="shared" si="574"/>
        <v/>
      </c>
      <c r="BB459" s="399" t="str">
        <f t="shared" si="575"/>
        <v/>
      </c>
      <c r="BC459" s="399" t="str">
        <f t="shared" si="576"/>
        <v/>
      </c>
      <c r="BD459" s="403" t="str">
        <f t="shared" si="577"/>
        <v/>
      </c>
      <c r="BE459" s="393">
        <f t="shared" si="578"/>
        <v>0</v>
      </c>
      <c r="BF459" s="157"/>
      <c r="BG459" s="399">
        <f t="shared" si="579"/>
        <v>0</v>
      </c>
      <c r="BH459" s="399">
        <f t="shared" si="580"/>
        <v>0</v>
      </c>
      <c r="BI459" s="412">
        <f t="shared" si="581"/>
        <v>0</v>
      </c>
      <c r="BJ459" s="413">
        <f t="shared" si="557"/>
        <v>0</v>
      </c>
      <c r="BK459" s="398" t="str">
        <f t="shared" si="558"/>
        <v>0</v>
      </c>
      <c r="BL459" s="398" t="str">
        <f t="shared" si="559"/>
        <v>0</v>
      </c>
      <c r="BM459" s="412">
        <f t="shared" si="582"/>
        <v>0</v>
      </c>
      <c r="BN459" s="412" t="str">
        <f t="shared" si="583"/>
        <v>0m0</v>
      </c>
      <c r="BO459" s="399">
        <f t="shared" si="584"/>
        <v>0</v>
      </c>
      <c r="BP459" s="399">
        <f t="shared" si="585"/>
        <v>0</v>
      </c>
      <c r="BQ459" s="412">
        <f t="shared" si="586"/>
        <v>0</v>
      </c>
      <c r="BR459" s="413">
        <f t="shared" si="587"/>
        <v>0</v>
      </c>
      <c r="BS459" s="398" t="str">
        <f t="shared" si="588"/>
        <v>0</v>
      </c>
      <c r="BT459" s="398" t="str">
        <f t="shared" si="589"/>
        <v>0</v>
      </c>
      <c r="BU459" s="412">
        <f t="shared" si="590"/>
        <v>0</v>
      </c>
      <c r="BV459" s="412" t="str">
        <f t="shared" si="591"/>
        <v>0m0</v>
      </c>
      <c r="BW459" s="399">
        <f t="shared" si="592"/>
        <v>0</v>
      </c>
      <c r="BX459" s="399">
        <f t="shared" si="593"/>
        <v>0</v>
      </c>
      <c r="BY459" s="412">
        <f t="shared" si="594"/>
        <v>0</v>
      </c>
      <c r="BZ459" s="413">
        <f t="shared" si="595"/>
        <v>0</v>
      </c>
      <c r="CA459" s="398" t="str">
        <f t="shared" si="596"/>
        <v>0</v>
      </c>
      <c r="CB459" s="398" t="str">
        <f t="shared" si="597"/>
        <v>0</v>
      </c>
      <c r="CC459" s="412">
        <f t="shared" si="598"/>
        <v>0</v>
      </c>
      <c r="CD459" s="412" t="str">
        <f t="shared" si="599"/>
        <v>0m0</v>
      </c>
      <c r="CE459" s="399">
        <f t="shared" si="600"/>
        <v>0</v>
      </c>
      <c r="CF459" s="399">
        <f t="shared" si="601"/>
        <v>0</v>
      </c>
      <c r="CG459" s="412">
        <f t="shared" si="602"/>
        <v>0</v>
      </c>
      <c r="CH459" s="413">
        <f t="shared" si="603"/>
        <v>0</v>
      </c>
      <c r="CI459" s="398" t="str">
        <f t="shared" si="604"/>
        <v>0</v>
      </c>
      <c r="CJ459" s="398" t="str">
        <f t="shared" si="605"/>
        <v>0</v>
      </c>
      <c r="CK459" s="412">
        <f t="shared" si="606"/>
        <v>0</v>
      </c>
      <c r="CL459" s="412" t="str">
        <f t="shared" si="607"/>
        <v>0m0</v>
      </c>
      <c r="CM459" s="399">
        <f t="shared" si="608"/>
        <v>0</v>
      </c>
      <c r="CN459" s="399">
        <f t="shared" si="609"/>
        <v>0</v>
      </c>
      <c r="CO459" s="412">
        <f t="shared" si="610"/>
        <v>0</v>
      </c>
      <c r="CP459" s="413">
        <f t="shared" si="611"/>
        <v>0</v>
      </c>
      <c r="CQ459" s="398" t="str">
        <f t="shared" si="612"/>
        <v>0</v>
      </c>
      <c r="CR459" s="398" t="str">
        <f t="shared" si="613"/>
        <v>0</v>
      </c>
      <c r="CS459" s="412">
        <f t="shared" si="614"/>
        <v>0</v>
      </c>
      <c r="CT459" s="412" t="str">
        <f t="shared" si="615"/>
        <v>0m0</v>
      </c>
      <c r="CU459" s="412">
        <f t="shared" si="616"/>
        <v>0</v>
      </c>
      <c r="CV459" s="412">
        <f t="shared" si="617"/>
        <v>0</v>
      </c>
      <c r="CW459" s="412">
        <f t="shared" si="618"/>
        <v>0</v>
      </c>
      <c r="CX459" s="412">
        <f t="shared" si="619"/>
        <v>0</v>
      </c>
      <c r="CY459" s="412">
        <f t="shared" si="620"/>
        <v>0</v>
      </c>
      <c r="CZ459" s="412" t="str">
        <f t="shared" si="621"/>
        <v/>
      </c>
      <c r="DA459" s="412" t="str">
        <f t="shared" si="622"/>
        <v/>
      </c>
      <c r="DB459" s="412" t="str">
        <f t="shared" si="623"/>
        <v/>
      </c>
      <c r="DC459" s="412" t="str">
        <f t="shared" si="624"/>
        <v/>
      </c>
      <c r="DD459" s="412" t="str">
        <f t="shared" si="625"/>
        <v/>
      </c>
      <c r="DE459" s="412"/>
      <c r="DG459" s="412" t="str">
        <f t="shared" si="626"/>
        <v/>
      </c>
      <c r="DH459" s="412" t="str">
        <f t="shared" si="627"/>
        <v/>
      </c>
      <c r="DI459" s="412">
        <f t="shared" si="628"/>
        <v>0</v>
      </c>
      <c r="DJ459" s="412" t="str">
        <f t="shared" si="629"/>
        <v/>
      </c>
      <c r="DK459" s="412" t="str">
        <f t="shared" si="630"/>
        <v/>
      </c>
      <c r="DL459" s="412" t="str">
        <f t="shared" si="631"/>
        <v/>
      </c>
      <c r="DM459" s="412" t="str">
        <f t="shared" si="632"/>
        <v/>
      </c>
      <c r="DN459" s="412" t="str">
        <f t="shared" si="633"/>
        <v/>
      </c>
      <c r="DO459" s="412" t="str">
        <f t="shared" si="634"/>
        <v/>
      </c>
      <c r="DR459" s="494"/>
      <c r="DS459" s="393">
        <f t="shared" si="637"/>
        <v>0</v>
      </c>
      <c r="DT459" s="393">
        <f t="shared" si="635"/>
        <v>0</v>
      </c>
      <c r="DU459" s="411">
        <f t="shared" si="636"/>
        <v>0</v>
      </c>
      <c r="DX459" s="494" t="e">
        <f>IF(BG459&lt;270000,○,"")</f>
        <v>#NAME?</v>
      </c>
    </row>
    <row r="460" spans="1:128" s="411" customFormat="1" ht="18" hidden="1" customHeight="1" thickBot="1">
      <c r="A460" s="145" t="str">
        <f t="shared" si="560"/>
        <v/>
      </c>
      <c r="B460" s="158"/>
      <c r="C460" s="31" t="str">
        <f>IF(B460="","",VLOOKUP(B460,学連登録!$C$2:$G$3000,2,FALSE))</f>
        <v/>
      </c>
      <c r="D460" s="32" t="str">
        <f>IF(B460="","",VLOOKUP(B460,学連登録!$C$2:$G$3000,3,FALSE))</f>
        <v/>
      </c>
      <c r="E460" s="33" t="str">
        <f>IF(B460="","",VLOOKUP(B460,学連登録!$C$2:$G$3000,4,FALSE))</f>
        <v/>
      </c>
      <c r="F460" s="383" t="str">
        <f>IF(B460="","",VLOOKUP(B460,学連登録!$C$2:$I$3000,7,FALSE))</f>
        <v/>
      </c>
      <c r="G460" s="159"/>
      <c r="H460" s="853"/>
      <c r="I460" s="854"/>
      <c r="J460" s="160"/>
      <c r="K460" s="825"/>
      <c r="L460" s="826"/>
      <c r="M460" s="160"/>
      <c r="N460" s="819"/>
      <c r="O460" s="820"/>
      <c r="P460" s="159"/>
      <c r="Q460" s="825"/>
      <c r="R460" s="826"/>
      <c r="S460" s="159"/>
      <c r="T460" s="825"/>
      <c r="U460" s="826"/>
      <c r="V460" s="103" t="str">
        <f>IF(B460="","",VLOOKUP(B460,学連登録!$C$2:$H$3000,6,FALSE))</f>
        <v/>
      </c>
      <c r="W460" s="377"/>
      <c r="X460" s="157"/>
      <c r="Y460" s="118" t="str">
        <f t="shared" si="638"/>
        <v/>
      </c>
      <c r="Z460" s="97" t="str">
        <f>IF(G460="","",VLOOKUP(G460,種目名!$O$5:$T$104,3,0))</f>
        <v/>
      </c>
      <c r="AA460" s="99" t="str">
        <f>IF(J460="","",VLOOKUP(J460,種目名!$O$5:$T$104,3,0))</f>
        <v/>
      </c>
      <c r="AB460" s="119" t="str">
        <f>IF(M460="","",VLOOKUP(M460,種目名!$O$5:$T$104,3,0))</f>
        <v/>
      </c>
      <c r="AC460" s="119" t="str">
        <f>IF(P460="","",VLOOKUP(AF460,種目名!$O$5:$T$104,3,0))</f>
        <v/>
      </c>
      <c r="AD460" s="120" t="str">
        <f>IF(S460="","",VLOOKUP(AI460,種目名!$O$5:$T$104,3,0))</f>
        <v/>
      </c>
      <c r="AE460" s="117">
        <f t="shared" si="639"/>
        <v>0</v>
      </c>
      <c r="AF460" s="157" t="str">
        <f t="shared" si="640"/>
        <v/>
      </c>
      <c r="AG460" s="157" t="str">
        <f t="shared" si="641"/>
        <v/>
      </c>
      <c r="AH460" s="117">
        <f t="shared" si="642"/>
        <v>0</v>
      </c>
      <c r="AI460" s="157" t="str">
        <f t="shared" si="643"/>
        <v/>
      </c>
      <c r="AJ460" s="157" t="str">
        <f t="shared" si="644"/>
        <v/>
      </c>
      <c r="AK460" s="390"/>
      <c r="AL460" s="171">
        <f t="shared" si="561"/>
        <v>0</v>
      </c>
      <c r="AM460" s="399">
        <f t="shared" si="562"/>
        <v>0</v>
      </c>
      <c r="AN460" s="399">
        <f>COUNTIF($B$12:B460,B460)</f>
        <v>0</v>
      </c>
      <c r="AO460" s="399"/>
      <c r="AP460" s="399" t="str">
        <f t="shared" si="563"/>
        <v/>
      </c>
      <c r="AQ460" s="399" t="str">
        <f t="shared" si="564"/>
        <v/>
      </c>
      <c r="AR460" s="399" t="str">
        <f t="shared" si="565"/>
        <v/>
      </c>
      <c r="AS460" s="399" t="str">
        <f t="shared" si="566"/>
        <v/>
      </c>
      <c r="AT460" s="399">
        <f t="shared" si="567"/>
        <v>0</v>
      </c>
      <c r="AU460" s="399" t="str">
        <f t="shared" si="568"/>
        <v/>
      </c>
      <c r="AV460" s="399" t="str">
        <f t="shared" si="569"/>
        <v/>
      </c>
      <c r="AW460" s="399" t="str">
        <f t="shared" si="570"/>
        <v/>
      </c>
      <c r="AX460" s="399" t="str">
        <f t="shared" si="571"/>
        <v/>
      </c>
      <c r="AY460" s="399" t="str">
        <f t="shared" si="572"/>
        <v/>
      </c>
      <c r="AZ460" s="399" t="str">
        <f t="shared" si="573"/>
        <v/>
      </c>
      <c r="BA460" s="399" t="str">
        <f t="shared" si="574"/>
        <v/>
      </c>
      <c r="BB460" s="399" t="str">
        <f t="shared" si="575"/>
        <v/>
      </c>
      <c r="BC460" s="399" t="str">
        <f t="shared" si="576"/>
        <v/>
      </c>
      <c r="BD460" s="403" t="str">
        <f t="shared" si="577"/>
        <v/>
      </c>
      <c r="BE460" s="393">
        <f t="shared" si="578"/>
        <v>0</v>
      </c>
      <c r="BF460" s="157"/>
      <c r="BG460" s="399">
        <f t="shared" si="579"/>
        <v>0</v>
      </c>
      <c r="BH460" s="399">
        <f t="shared" si="580"/>
        <v>0</v>
      </c>
      <c r="BI460" s="412">
        <f t="shared" si="581"/>
        <v>0</v>
      </c>
      <c r="BJ460" s="413">
        <f t="shared" ref="BJ460:BJ520" si="645">INT(BI460/10000)</f>
        <v>0</v>
      </c>
      <c r="BK460" s="398" t="str">
        <f t="shared" ref="BK460:BK520" si="646">RIGHT(INT(BI460/100),2)</f>
        <v>0</v>
      </c>
      <c r="BL460" s="398" t="str">
        <f t="shared" ref="BL460:BL520" si="647">RIGHT(INT(BI460/1),2)</f>
        <v>0</v>
      </c>
      <c r="BM460" s="412">
        <f t="shared" si="582"/>
        <v>0</v>
      </c>
      <c r="BN460" s="412" t="str">
        <f t="shared" si="583"/>
        <v>0m0</v>
      </c>
      <c r="BO460" s="399">
        <f t="shared" si="584"/>
        <v>0</v>
      </c>
      <c r="BP460" s="399">
        <f t="shared" si="585"/>
        <v>0</v>
      </c>
      <c r="BQ460" s="412">
        <f t="shared" si="586"/>
        <v>0</v>
      </c>
      <c r="BR460" s="413">
        <f t="shared" si="587"/>
        <v>0</v>
      </c>
      <c r="BS460" s="398" t="str">
        <f t="shared" si="588"/>
        <v>0</v>
      </c>
      <c r="BT460" s="398" t="str">
        <f t="shared" si="589"/>
        <v>0</v>
      </c>
      <c r="BU460" s="412">
        <f t="shared" si="590"/>
        <v>0</v>
      </c>
      <c r="BV460" s="412" t="str">
        <f t="shared" si="591"/>
        <v>0m0</v>
      </c>
      <c r="BW460" s="399">
        <f t="shared" si="592"/>
        <v>0</v>
      </c>
      <c r="BX460" s="399">
        <f t="shared" si="593"/>
        <v>0</v>
      </c>
      <c r="BY460" s="412">
        <f t="shared" si="594"/>
        <v>0</v>
      </c>
      <c r="BZ460" s="413">
        <f t="shared" si="595"/>
        <v>0</v>
      </c>
      <c r="CA460" s="398" t="str">
        <f t="shared" si="596"/>
        <v>0</v>
      </c>
      <c r="CB460" s="398" t="str">
        <f t="shared" si="597"/>
        <v>0</v>
      </c>
      <c r="CC460" s="412">
        <f t="shared" si="598"/>
        <v>0</v>
      </c>
      <c r="CD460" s="412" t="str">
        <f t="shared" si="599"/>
        <v>0m0</v>
      </c>
      <c r="CE460" s="399">
        <f t="shared" si="600"/>
        <v>0</v>
      </c>
      <c r="CF460" s="399">
        <f t="shared" si="601"/>
        <v>0</v>
      </c>
      <c r="CG460" s="412">
        <f t="shared" si="602"/>
        <v>0</v>
      </c>
      <c r="CH460" s="413">
        <f t="shared" si="603"/>
        <v>0</v>
      </c>
      <c r="CI460" s="398" t="str">
        <f t="shared" si="604"/>
        <v>0</v>
      </c>
      <c r="CJ460" s="398" t="str">
        <f t="shared" si="605"/>
        <v>0</v>
      </c>
      <c r="CK460" s="412">
        <f t="shared" si="606"/>
        <v>0</v>
      </c>
      <c r="CL460" s="412" t="str">
        <f t="shared" si="607"/>
        <v>0m0</v>
      </c>
      <c r="CM460" s="399">
        <f t="shared" si="608"/>
        <v>0</v>
      </c>
      <c r="CN460" s="399">
        <f t="shared" si="609"/>
        <v>0</v>
      </c>
      <c r="CO460" s="412">
        <f t="shared" si="610"/>
        <v>0</v>
      </c>
      <c r="CP460" s="413">
        <f t="shared" si="611"/>
        <v>0</v>
      </c>
      <c r="CQ460" s="398" t="str">
        <f t="shared" si="612"/>
        <v>0</v>
      </c>
      <c r="CR460" s="398" t="str">
        <f t="shared" si="613"/>
        <v>0</v>
      </c>
      <c r="CS460" s="412">
        <f t="shared" si="614"/>
        <v>0</v>
      </c>
      <c r="CT460" s="412" t="str">
        <f t="shared" si="615"/>
        <v>0m0</v>
      </c>
      <c r="CU460" s="412">
        <f t="shared" si="616"/>
        <v>0</v>
      </c>
      <c r="CV460" s="412">
        <f t="shared" si="617"/>
        <v>0</v>
      </c>
      <c r="CW460" s="412">
        <f t="shared" si="618"/>
        <v>0</v>
      </c>
      <c r="CX460" s="412">
        <f t="shared" si="619"/>
        <v>0</v>
      </c>
      <c r="CY460" s="412">
        <f t="shared" si="620"/>
        <v>0</v>
      </c>
      <c r="CZ460" s="412" t="str">
        <f t="shared" si="621"/>
        <v/>
      </c>
      <c r="DA460" s="412" t="str">
        <f t="shared" si="622"/>
        <v/>
      </c>
      <c r="DB460" s="412" t="str">
        <f t="shared" si="623"/>
        <v/>
      </c>
      <c r="DC460" s="412" t="str">
        <f t="shared" si="624"/>
        <v/>
      </c>
      <c r="DD460" s="412" t="str">
        <f t="shared" si="625"/>
        <v/>
      </c>
      <c r="DE460" s="412"/>
      <c r="DG460" s="412" t="str">
        <f t="shared" si="626"/>
        <v/>
      </c>
      <c r="DH460" s="412" t="str">
        <f t="shared" si="627"/>
        <v/>
      </c>
      <c r="DI460" s="412">
        <f t="shared" si="628"/>
        <v>0</v>
      </c>
      <c r="DJ460" s="412" t="str">
        <f t="shared" si="629"/>
        <v/>
      </c>
      <c r="DK460" s="412" t="str">
        <f t="shared" si="630"/>
        <v/>
      </c>
      <c r="DL460" s="412" t="str">
        <f t="shared" si="631"/>
        <v/>
      </c>
      <c r="DM460" s="412" t="str">
        <f t="shared" si="632"/>
        <v/>
      </c>
      <c r="DN460" s="412" t="str">
        <f t="shared" si="633"/>
        <v/>
      </c>
      <c r="DO460" s="412" t="str">
        <f t="shared" si="634"/>
        <v/>
      </c>
      <c r="DR460" s="494"/>
      <c r="DS460" s="393">
        <f t="shared" si="637"/>
        <v>0</v>
      </c>
      <c r="DT460" s="393">
        <f t="shared" si="635"/>
        <v>0</v>
      </c>
      <c r="DU460" s="411">
        <f t="shared" si="636"/>
        <v>0</v>
      </c>
      <c r="DX460" s="494" t="e">
        <f>IF(BG460&lt;270000,○,"")</f>
        <v>#NAME?</v>
      </c>
    </row>
    <row r="461" spans="1:128" s="411" customFormat="1" ht="18" hidden="1" customHeight="1" thickBot="1">
      <c r="A461" s="145" t="str">
        <f t="shared" ref="A461:A520" si="648">IF(C461="","",A460+1)</f>
        <v/>
      </c>
      <c r="B461" s="158"/>
      <c r="C461" s="31" t="str">
        <f>IF(B461="","",VLOOKUP(B461,学連登録!$C$2:$G$3000,2,FALSE))</f>
        <v/>
      </c>
      <c r="D461" s="32" t="str">
        <f>IF(B461="","",VLOOKUP(B461,学連登録!$C$2:$G$3000,3,FALSE))</f>
        <v/>
      </c>
      <c r="E461" s="33" t="str">
        <f>IF(B461="","",VLOOKUP(B461,学連登録!$C$2:$G$3000,4,FALSE))</f>
        <v/>
      </c>
      <c r="F461" s="383" t="str">
        <f>IF(B461="","",VLOOKUP(B461,学連登録!$C$2:$I$3000,7,FALSE))</f>
        <v/>
      </c>
      <c r="G461" s="159"/>
      <c r="H461" s="853"/>
      <c r="I461" s="854"/>
      <c r="J461" s="160"/>
      <c r="K461" s="825"/>
      <c r="L461" s="826"/>
      <c r="M461" s="160"/>
      <c r="N461" s="819"/>
      <c r="O461" s="820"/>
      <c r="P461" s="159"/>
      <c r="Q461" s="825"/>
      <c r="R461" s="826"/>
      <c r="S461" s="159"/>
      <c r="T461" s="825"/>
      <c r="U461" s="826"/>
      <c r="V461" s="103" t="str">
        <f>IF(B461="","",VLOOKUP(B461,学連登録!$C$2:$H$3000,6,FALSE))</f>
        <v/>
      </c>
      <c r="W461" s="377"/>
      <c r="X461" s="157"/>
      <c r="Y461" s="118" t="str">
        <f t="shared" si="638"/>
        <v/>
      </c>
      <c r="Z461" s="97" t="str">
        <f>IF(G461="","",VLOOKUP(G461,種目名!$O$5:$T$104,3,0))</f>
        <v/>
      </c>
      <c r="AA461" s="99" t="str">
        <f>IF(J461="","",VLOOKUP(J461,種目名!$O$5:$T$104,3,0))</f>
        <v/>
      </c>
      <c r="AB461" s="119" t="str">
        <f>IF(M461="","",VLOOKUP(M461,種目名!$O$5:$T$104,3,0))</f>
        <v/>
      </c>
      <c r="AC461" s="119" t="str">
        <f>IF(P461="","",VLOOKUP(AF461,種目名!$O$5:$T$104,3,0))</f>
        <v/>
      </c>
      <c r="AD461" s="120" t="str">
        <f>IF(S461="","",VLOOKUP(AI461,種目名!$O$5:$T$104,3,0))</f>
        <v/>
      </c>
      <c r="AE461" s="117">
        <f t="shared" si="639"/>
        <v>0</v>
      </c>
      <c r="AF461" s="157" t="str">
        <f t="shared" si="640"/>
        <v/>
      </c>
      <c r="AG461" s="157" t="str">
        <f t="shared" si="641"/>
        <v/>
      </c>
      <c r="AH461" s="117">
        <f t="shared" si="642"/>
        <v>0</v>
      </c>
      <c r="AI461" s="157" t="str">
        <f t="shared" si="643"/>
        <v/>
      </c>
      <c r="AJ461" s="157" t="str">
        <f t="shared" si="644"/>
        <v/>
      </c>
      <c r="AK461" s="390"/>
      <c r="AL461" s="171">
        <f t="shared" ref="AL461:AL520" si="649">IF(B461&gt;2000,1,0)</f>
        <v>0</v>
      </c>
      <c r="AM461" s="399">
        <f t="shared" ref="AM461:AM520" si="650">IF(B461="",0,IF(F461=$P$3,0,1))</f>
        <v>0</v>
      </c>
      <c r="AN461" s="399">
        <f>COUNTIF($B$12:B461,B461)</f>
        <v>0</v>
      </c>
      <c r="AO461" s="399"/>
      <c r="AP461" s="399" t="str">
        <f t="shared" ref="AP461:AP520" si="651">IF($B461="","",IF(C461="",1,0))</f>
        <v/>
      </c>
      <c r="AQ461" s="399" t="str">
        <f t="shared" ref="AQ461:AQ520" si="652">IF($B461="","",IF(D461="",1,0))</f>
        <v/>
      </c>
      <c r="AR461" s="399" t="str">
        <f t="shared" ref="AR461:AR520" si="653">IF($B461="","",IF(E461="",1,0))</f>
        <v/>
      </c>
      <c r="AS461" s="399" t="str">
        <f t="shared" ref="AS461:AS520" si="654">IF($B461="","",IF(F461="",1,0))</f>
        <v/>
      </c>
      <c r="AT461" s="399">
        <f t="shared" ref="AT461:AT520" si="655">IF(ISNA(OR(AO461:AS461)),1,SUM(AO461:AS461))</f>
        <v>0</v>
      </c>
      <c r="AU461" s="399" t="str">
        <f t="shared" ref="AU461:AU520" si="656">IF($B461="","",IF(G461="","",$B461&amp;"-"&amp;Z461))</f>
        <v/>
      </c>
      <c r="AV461" s="399" t="str">
        <f t="shared" ref="AV461:AV520" si="657">IF($B461="","",IF(J461="","",$B461&amp;"-"&amp;AA461))</f>
        <v/>
      </c>
      <c r="AW461" s="399" t="str">
        <f t="shared" ref="AW461:AW520" si="658">IF($B461="","",IF(M461="","",$B461&amp;"-"&amp;AB461))</f>
        <v/>
      </c>
      <c r="AX461" s="399" t="str">
        <f t="shared" ref="AX461:AX520" si="659">IF($B461="","",IF(P461="","",$B461&amp;"-"&amp;AC461))</f>
        <v/>
      </c>
      <c r="AY461" s="399" t="str">
        <f t="shared" ref="AY461:AY520" si="660">IF($B461="","",IF(S461="","",$B461&amp;"-"&amp;AD461))</f>
        <v/>
      </c>
      <c r="AZ461" s="399" t="str">
        <f t="shared" ref="AZ461:AZ520" si="661">IF(AU461="","",COUNTIF($AU$12:$AY$520,AU461))</f>
        <v/>
      </c>
      <c r="BA461" s="399" t="str">
        <f t="shared" ref="BA461:BA520" si="662">IF(AV461="","",COUNTIF($AU$12:$AY$520,AV461))</f>
        <v/>
      </c>
      <c r="BB461" s="399" t="str">
        <f t="shared" ref="BB461:BB520" si="663">IF(AW461="","",COUNTIF($AU$12:$AY$520,AW461))</f>
        <v/>
      </c>
      <c r="BC461" s="399" t="str">
        <f t="shared" ref="BC461:BC520" si="664">IF(AX461="","",COUNTIF($AU$12:$AY$520,AX461))</f>
        <v/>
      </c>
      <c r="BD461" s="403" t="str">
        <f t="shared" ref="BD461:BD520" si="665">IF(AY461="","",COUNTIF($AU$12:$AY$520,AY461))</f>
        <v/>
      </c>
      <c r="BE461" s="393">
        <f t="shared" ref="BE461:BE520" si="666">IF(MAX(AZ461:BD461)&gt;1,1,0)</f>
        <v>0</v>
      </c>
      <c r="BF461" s="157"/>
      <c r="BG461" s="399">
        <f t="shared" ref="BG461:BG520" si="667">IF(H461="",0,VALUE(SUBSTITUTE(H461,".","")))</f>
        <v>0</v>
      </c>
      <c r="BH461" s="399">
        <f t="shared" ref="BH461:BH520" si="668">IF(H461="",0,SUBSTITUTE(H461,"m",""))</f>
        <v>0</v>
      </c>
      <c r="BI461" s="412">
        <f t="shared" ref="BI461:BI520" si="669">VALUE(IF(COUNTIF(H461,"*.*")&gt;0,BG461,BH461))</f>
        <v>0</v>
      </c>
      <c r="BJ461" s="413">
        <f t="shared" si="645"/>
        <v>0</v>
      </c>
      <c r="BK461" s="398" t="str">
        <f t="shared" si="646"/>
        <v>0</v>
      </c>
      <c r="BL461" s="398" t="str">
        <f t="shared" si="647"/>
        <v>0</v>
      </c>
      <c r="BM461" s="412">
        <f t="shared" ref="BM461:BM520" si="670">IF(COUNTIF(H461,"*m*")&gt;0,"",IF(VALUE(BK461)&lt;60,0,1))</f>
        <v>0</v>
      </c>
      <c r="BN461" s="412" t="str">
        <f t="shared" ref="BN461:BN524" si="671">BK461&amp;"m"&amp;BL461</f>
        <v>0m0</v>
      </c>
      <c r="BO461" s="399">
        <f t="shared" ref="BO461:BO520" si="672">IF(K461="",0,VALUE(SUBSTITUTE(K461,".","")))</f>
        <v>0</v>
      </c>
      <c r="BP461" s="399">
        <f t="shared" ref="BP461:BP520" si="673">IF(K461="",0,SUBSTITUTE(K461,"m",""))</f>
        <v>0</v>
      </c>
      <c r="BQ461" s="412">
        <f t="shared" ref="BQ461:BQ520" si="674">VALUE(IF(COUNTIF(K461,"*.*")&gt;0,BO461,BP461))</f>
        <v>0</v>
      </c>
      <c r="BR461" s="413">
        <f t="shared" ref="BR461:BR520" si="675">INT(BQ461/10000)</f>
        <v>0</v>
      </c>
      <c r="BS461" s="398" t="str">
        <f t="shared" ref="BS461:BS520" si="676">RIGHT(INT(BQ461/100),2)</f>
        <v>0</v>
      </c>
      <c r="BT461" s="398" t="str">
        <f t="shared" ref="BT461:BT520" si="677">RIGHT(INT(BQ461/1),2)</f>
        <v>0</v>
      </c>
      <c r="BU461" s="412">
        <f t="shared" ref="BU461:BU520" si="678">IF(COUNTIF(K461,"*m*")&gt;0,"",IF(VALUE(BS461)&lt;60,0,1))</f>
        <v>0</v>
      </c>
      <c r="BV461" s="412" t="str">
        <f t="shared" ref="BV461:BV520" si="679">BS461&amp;"m"&amp;BT461</f>
        <v>0m0</v>
      </c>
      <c r="BW461" s="399">
        <f t="shared" ref="BW461:BW520" si="680">IF(N461="",0,VALUE(SUBSTITUTE(N461,".","")))</f>
        <v>0</v>
      </c>
      <c r="BX461" s="399">
        <f t="shared" ref="BX461:BX520" si="681">IF(N461="",0,SUBSTITUTE(N461,"m",""))</f>
        <v>0</v>
      </c>
      <c r="BY461" s="412">
        <f t="shared" ref="BY461:BY520" si="682">VALUE(IF(COUNTIF(N461,"*.*")&gt;0,BW461,BX461))</f>
        <v>0</v>
      </c>
      <c r="BZ461" s="413">
        <f t="shared" ref="BZ461:BZ520" si="683">INT(BY461/10000)</f>
        <v>0</v>
      </c>
      <c r="CA461" s="398" t="str">
        <f t="shared" ref="CA461:CA520" si="684">RIGHT(INT(BY461/100),2)</f>
        <v>0</v>
      </c>
      <c r="CB461" s="398" t="str">
        <f t="shared" ref="CB461:CB520" si="685">RIGHT(INT(BY461/1),2)</f>
        <v>0</v>
      </c>
      <c r="CC461" s="412">
        <f t="shared" ref="CC461:CC520" si="686">IF(COUNTIF(N461,"*m*")&gt;0,"",IF(VALUE(CA461)&lt;60,0,1))</f>
        <v>0</v>
      </c>
      <c r="CD461" s="412" t="str">
        <f t="shared" ref="CD461:CD520" si="687">CA461&amp;"m"&amp;CB461</f>
        <v>0m0</v>
      </c>
      <c r="CE461" s="399">
        <f t="shared" ref="CE461:CE520" si="688">IF(Q461="",0,VALUE(SUBSTITUTE(Q461,".","")))</f>
        <v>0</v>
      </c>
      <c r="CF461" s="399">
        <f t="shared" ref="CF461:CF520" si="689">IF(Q461="",0,SUBSTITUTE(Q461,"m",""))</f>
        <v>0</v>
      </c>
      <c r="CG461" s="412">
        <f t="shared" ref="CG461:CG520" si="690">VALUE(IF(COUNTIF(Q461,"*.*")&gt;0,CE461,CF461))</f>
        <v>0</v>
      </c>
      <c r="CH461" s="413">
        <f t="shared" ref="CH461:CH520" si="691">INT(CG461/10000)</f>
        <v>0</v>
      </c>
      <c r="CI461" s="398" t="str">
        <f t="shared" ref="CI461:CI520" si="692">RIGHT(INT(CG461/100),2)</f>
        <v>0</v>
      </c>
      <c r="CJ461" s="398" t="str">
        <f t="shared" ref="CJ461:CJ520" si="693">RIGHT(INT(CG461/1),2)</f>
        <v>0</v>
      </c>
      <c r="CK461" s="412">
        <f t="shared" ref="CK461:CK520" si="694">IF(COUNTIF(Q461,"*m*")&gt;0,"",IF(VALUE(CI461)&lt;60,0,1))</f>
        <v>0</v>
      </c>
      <c r="CL461" s="412" t="str">
        <f t="shared" ref="CL461:CL520" si="695">CI461&amp;"m"&amp;CJ461</f>
        <v>0m0</v>
      </c>
      <c r="CM461" s="399">
        <f t="shared" ref="CM461:CM520" si="696">IF(T461="",0,VALUE(SUBSTITUTE(T461,".","")))</f>
        <v>0</v>
      </c>
      <c r="CN461" s="399">
        <f t="shared" ref="CN461:CN520" si="697">IF(T461="",0,SUBSTITUTE(T461,"m",""))</f>
        <v>0</v>
      </c>
      <c r="CO461" s="412">
        <f t="shared" ref="CO461:CO520" si="698">VALUE(IF(COUNTIF(T461,"*.*")&gt;0,CM461,CN461))</f>
        <v>0</v>
      </c>
      <c r="CP461" s="413">
        <f t="shared" ref="CP461:CP520" si="699">INT(CO461/10000)</f>
        <v>0</v>
      </c>
      <c r="CQ461" s="398" t="str">
        <f t="shared" ref="CQ461:CQ520" si="700">RIGHT(INT(CO461/100),2)</f>
        <v>0</v>
      </c>
      <c r="CR461" s="398" t="str">
        <f t="shared" ref="CR461:CR520" si="701">RIGHT(INT(CO461/1),2)</f>
        <v>0</v>
      </c>
      <c r="CS461" s="412">
        <f t="shared" ref="CS461:CS520" si="702">IF(COUNTIF(T461,"*m*")&gt;0,"",IF(VALUE(CQ461)&lt;60,0,1))</f>
        <v>0</v>
      </c>
      <c r="CT461" s="412" t="str">
        <f t="shared" ref="CT461:CT520" si="703">CQ461&amp;"m"&amp;CR461</f>
        <v>0m0</v>
      </c>
      <c r="CU461" s="412">
        <f t="shared" ref="CU461:CU524" si="704">IF(AND($D461="",H461&gt;0),1,0)</f>
        <v>0</v>
      </c>
      <c r="CV461" s="412">
        <f t="shared" ref="CV461:CV524" si="705">IF(AND($D461="",J461&gt;0),1,IF(AND($D461="",K461&gt;0),1,0))</f>
        <v>0</v>
      </c>
      <c r="CW461" s="412">
        <f t="shared" ref="CW461:CW524" si="706">IF(AND($D461="",M461&gt;0),1,IF(AND($D461="",N461&gt;0),1,0))</f>
        <v>0</v>
      </c>
      <c r="CX461" s="412">
        <f t="shared" ref="CX461:CX524" si="707">IF(AND($D461="",P461&gt;0),1,IF(AND($D461="",Q461&gt;0),1,0))</f>
        <v>0</v>
      </c>
      <c r="CY461" s="412">
        <f t="shared" ref="CY461:CY524" si="708">IF(AND($D461="",S461&gt;0),1,IF(AND($D461="",T461&gt;0),1,0))</f>
        <v>0</v>
      </c>
      <c r="CZ461" s="412" t="str">
        <f t="shared" ref="CZ461:CZ520" si="709">IF(AND(G461="",H461&gt;0),1,"")</f>
        <v/>
      </c>
      <c r="DA461" s="412" t="str">
        <f t="shared" ref="DA461:DA520" si="710">IF(AND(J461="",K461&gt;0),1,"")</f>
        <v/>
      </c>
      <c r="DB461" s="412" t="str">
        <f t="shared" ref="DB461:DB520" si="711">IF(AND(M461="",N461&gt;0),1,"")</f>
        <v/>
      </c>
      <c r="DC461" s="412" t="str">
        <f t="shared" ref="DC461:DC520" si="712">IF(AND(P461="",Q461&gt;0),1,"")</f>
        <v/>
      </c>
      <c r="DD461" s="412" t="str">
        <f t="shared" ref="DD461:DD520" si="713">IF(AND(S461="",T461&gt;0),1,"")</f>
        <v/>
      </c>
      <c r="DE461" s="412"/>
      <c r="DG461" s="412" t="str">
        <f t="shared" ref="DG461:DG520" si="714">IF(B461="","",VALUE(Q461))</f>
        <v/>
      </c>
      <c r="DH461" s="412" t="str">
        <f t="shared" ref="DH461:DH520" si="715">IF(B461="","",VALUE(T461))</f>
        <v/>
      </c>
      <c r="DI461" s="412">
        <f t="shared" ref="DI461:DI520" si="716">IF(AND(B461&gt;0,COUNTA(G461:U461)=0),1,0)</f>
        <v>0</v>
      </c>
      <c r="DJ461" s="412" t="str">
        <f t="shared" ref="DJ461:DJ520" si="717">IF(AND(COUNTIF(G461,"*m*")&gt;0,COUNTIF(H461,"*m*")&gt;0),1,"")</f>
        <v/>
      </c>
      <c r="DK461" s="412" t="str">
        <f t="shared" ref="DK461:DK520" si="718">IF(AND(COUNTIF(J461,"*m*")&gt;0,COUNTIF(K461,"*m*")&gt;0),1,"")</f>
        <v/>
      </c>
      <c r="DL461" s="412" t="str">
        <f t="shared" ref="DL461:DL520" si="719">IF(AND(COUNTIF(M461,"*m*")&gt;0,COUNTIF(N461,"*m*")&gt;0),1,"")</f>
        <v/>
      </c>
      <c r="DM461" s="412" t="str">
        <f t="shared" ref="DM461:DM520" si="720">IF(AND(COUNTIF(G461,"*跳*")&gt;0,COUNTIF(H461,"*.*")&gt;0),1,IF(AND(COUNTIF(G461,"*投*")&gt;0,COUNTIF(H461,"*.*")&gt;0),1,""))</f>
        <v/>
      </c>
      <c r="DN461" s="412" t="str">
        <f t="shared" ref="DN461:DN520" si="721">IF(AND(COUNTIF(J461,"*跳*")&gt;0,COUNTIF(K461,"*.*")&gt;0),1,IF(AND(COUNTIF(J461,"*投*")&gt;0,COUNTIF(K461,"*.*")&gt;0),1,""))</f>
        <v/>
      </c>
      <c r="DO461" s="412" t="str">
        <f t="shared" ref="DO461:DO520" si="722">IF(AND(COUNTIF(M461,"*跳*")&gt;0,COUNTIF(N461,"*.*")&gt;0),1,IF(AND(COUNTIF(M461,"*投*")&gt;0,COUNTIF(N461,"*.*")&gt;0),1,""))</f>
        <v/>
      </c>
      <c r="DR461" s="494"/>
      <c r="DS461" s="393">
        <f t="shared" si="637"/>
        <v>0</v>
      </c>
      <c r="DT461" s="393">
        <f>IF($M461="",0,IF($O461="",1,0))</f>
        <v>0</v>
      </c>
      <c r="DU461" s="411">
        <f t="shared" ref="DU461:DU524" si="723">IF(AND(DQ461="",DR461=""),0,IF(H461="",1,0))</f>
        <v>0</v>
      </c>
      <c r="DX461" s="494" t="e">
        <f>IF(BG461&lt;270000,○,"")</f>
        <v>#NAME?</v>
      </c>
    </row>
    <row r="462" spans="1:128" s="411" customFormat="1" ht="18" hidden="1" customHeight="1" thickBot="1">
      <c r="A462" s="145" t="str">
        <f t="shared" si="648"/>
        <v/>
      </c>
      <c r="B462" s="158"/>
      <c r="C462" s="31" t="str">
        <f>IF(B462="","",VLOOKUP(B462,学連登録!$C$2:$G$3000,2,FALSE))</f>
        <v/>
      </c>
      <c r="D462" s="32" t="str">
        <f>IF(B462="","",VLOOKUP(B462,学連登録!$C$2:$G$3000,3,FALSE))</f>
        <v/>
      </c>
      <c r="E462" s="33" t="str">
        <f>IF(B462="","",VLOOKUP(B462,学連登録!$C$2:$G$3000,4,FALSE))</f>
        <v/>
      </c>
      <c r="F462" s="383" t="str">
        <f>IF(B462="","",VLOOKUP(B462,学連登録!$C$2:$I$3000,7,FALSE))</f>
        <v/>
      </c>
      <c r="G462" s="159"/>
      <c r="H462" s="853"/>
      <c r="I462" s="854"/>
      <c r="J462" s="160"/>
      <c r="K462" s="825"/>
      <c r="L462" s="826"/>
      <c r="M462" s="160"/>
      <c r="N462" s="819"/>
      <c r="O462" s="820"/>
      <c r="P462" s="159"/>
      <c r="Q462" s="825"/>
      <c r="R462" s="826"/>
      <c r="S462" s="159"/>
      <c r="T462" s="825"/>
      <c r="U462" s="826"/>
      <c r="V462" s="103" t="str">
        <f>IF(B462="","",VLOOKUP(B462,学連登録!$C$2:$H$3000,6,FALSE))</f>
        <v/>
      </c>
      <c r="W462" s="377"/>
      <c r="X462" s="157"/>
      <c r="Y462" s="118" t="str">
        <f t="shared" si="638"/>
        <v/>
      </c>
      <c r="Z462" s="97" t="str">
        <f>IF(G462="","",VLOOKUP(G462,種目名!$O$5:$T$104,3,0))</f>
        <v/>
      </c>
      <c r="AA462" s="99" t="str">
        <f>IF(J462="","",VLOOKUP(J462,種目名!$O$5:$T$104,3,0))</f>
        <v/>
      </c>
      <c r="AB462" s="119" t="str">
        <f>IF(M462="","",VLOOKUP(M462,種目名!$O$5:$T$104,3,0))</f>
        <v/>
      </c>
      <c r="AC462" s="119" t="str">
        <f>IF(P462="","",VLOOKUP(AF462,種目名!$O$5:$T$104,3,0))</f>
        <v/>
      </c>
      <c r="AD462" s="120" t="str">
        <f>IF(S462="","",VLOOKUP(AI462,種目名!$O$5:$T$104,3,0))</f>
        <v/>
      </c>
      <c r="AE462" s="117">
        <f t="shared" si="639"/>
        <v>0</v>
      </c>
      <c r="AF462" s="157" t="str">
        <f t="shared" si="640"/>
        <v/>
      </c>
      <c r="AG462" s="157" t="str">
        <f t="shared" si="641"/>
        <v/>
      </c>
      <c r="AH462" s="117">
        <f t="shared" si="642"/>
        <v>0</v>
      </c>
      <c r="AI462" s="157" t="str">
        <f t="shared" si="643"/>
        <v/>
      </c>
      <c r="AJ462" s="157" t="str">
        <f t="shared" si="644"/>
        <v/>
      </c>
      <c r="AK462" s="390"/>
      <c r="AL462" s="171">
        <f t="shared" si="649"/>
        <v>0</v>
      </c>
      <c r="AM462" s="399">
        <f t="shared" si="650"/>
        <v>0</v>
      </c>
      <c r="AN462" s="399">
        <f>COUNTIF($B$12:B462,B462)</f>
        <v>0</v>
      </c>
      <c r="AO462" s="399"/>
      <c r="AP462" s="399" t="str">
        <f t="shared" si="651"/>
        <v/>
      </c>
      <c r="AQ462" s="399" t="str">
        <f t="shared" si="652"/>
        <v/>
      </c>
      <c r="AR462" s="399" t="str">
        <f t="shared" si="653"/>
        <v/>
      </c>
      <c r="AS462" s="399" t="str">
        <f t="shared" si="654"/>
        <v/>
      </c>
      <c r="AT462" s="399">
        <f t="shared" si="655"/>
        <v>0</v>
      </c>
      <c r="AU462" s="399" t="str">
        <f t="shared" si="656"/>
        <v/>
      </c>
      <c r="AV462" s="399" t="str">
        <f t="shared" si="657"/>
        <v/>
      </c>
      <c r="AW462" s="399" t="str">
        <f t="shared" si="658"/>
        <v/>
      </c>
      <c r="AX462" s="399" t="str">
        <f t="shared" si="659"/>
        <v/>
      </c>
      <c r="AY462" s="399" t="str">
        <f t="shared" si="660"/>
        <v/>
      </c>
      <c r="AZ462" s="399" t="str">
        <f t="shared" si="661"/>
        <v/>
      </c>
      <c r="BA462" s="399" t="str">
        <f t="shared" si="662"/>
        <v/>
      </c>
      <c r="BB462" s="399" t="str">
        <f t="shared" si="663"/>
        <v/>
      </c>
      <c r="BC462" s="399" t="str">
        <f t="shared" si="664"/>
        <v/>
      </c>
      <c r="BD462" s="403" t="str">
        <f t="shared" si="665"/>
        <v/>
      </c>
      <c r="BE462" s="393">
        <f t="shared" si="666"/>
        <v>0</v>
      </c>
      <c r="BF462" s="157"/>
      <c r="BG462" s="399">
        <f t="shared" si="667"/>
        <v>0</v>
      </c>
      <c r="BH462" s="399">
        <f t="shared" si="668"/>
        <v>0</v>
      </c>
      <c r="BI462" s="412">
        <f t="shared" si="669"/>
        <v>0</v>
      </c>
      <c r="BJ462" s="413">
        <f t="shared" si="645"/>
        <v>0</v>
      </c>
      <c r="BK462" s="398" t="str">
        <f t="shared" si="646"/>
        <v>0</v>
      </c>
      <c r="BL462" s="398" t="str">
        <f t="shared" si="647"/>
        <v>0</v>
      </c>
      <c r="BM462" s="412">
        <f t="shared" si="670"/>
        <v>0</v>
      </c>
      <c r="BN462" s="412" t="str">
        <f t="shared" si="671"/>
        <v>0m0</v>
      </c>
      <c r="BO462" s="399">
        <f t="shared" si="672"/>
        <v>0</v>
      </c>
      <c r="BP462" s="399">
        <f t="shared" si="673"/>
        <v>0</v>
      </c>
      <c r="BQ462" s="412">
        <f t="shared" si="674"/>
        <v>0</v>
      </c>
      <c r="BR462" s="413">
        <f t="shared" si="675"/>
        <v>0</v>
      </c>
      <c r="BS462" s="398" t="str">
        <f t="shared" si="676"/>
        <v>0</v>
      </c>
      <c r="BT462" s="398" t="str">
        <f t="shared" si="677"/>
        <v>0</v>
      </c>
      <c r="BU462" s="412">
        <f t="shared" si="678"/>
        <v>0</v>
      </c>
      <c r="BV462" s="412" t="str">
        <f t="shared" si="679"/>
        <v>0m0</v>
      </c>
      <c r="BW462" s="399">
        <f t="shared" si="680"/>
        <v>0</v>
      </c>
      <c r="BX462" s="399">
        <f t="shared" si="681"/>
        <v>0</v>
      </c>
      <c r="BY462" s="412">
        <f t="shared" si="682"/>
        <v>0</v>
      </c>
      <c r="BZ462" s="413">
        <f t="shared" si="683"/>
        <v>0</v>
      </c>
      <c r="CA462" s="398" t="str">
        <f t="shared" si="684"/>
        <v>0</v>
      </c>
      <c r="CB462" s="398" t="str">
        <f t="shared" si="685"/>
        <v>0</v>
      </c>
      <c r="CC462" s="412">
        <f t="shared" si="686"/>
        <v>0</v>
      </c>
      <c r="CD462" s="412" t="str">
        <f t="shared" si="687"/>
        <v>0m0</v>
      </c>
      <c r="CE462" s="399">
        <f t="shared" si="688"/>
        <v>0</v>
      </c>
      <c r="CF462" s="399">
        <f t="shared" si="689"/>
        <v>0</v>
      </c>
      <c r="CG462" s="412">
        <f t="shared" si="690"/>
        <v>0</v>
      </c>
      <c r="CH462" s="413">
        <f t="shared" si="691"/>
        <v>0</v>
      </c>
      <c r="CI462" s="398" t="str">
        <f t="shared" si="692"/>
        <v>0</v>
      </c>
      <c r="CJ462" s="398" t="str">
        <f t="shared" si="693"/>
        <v>0</v>
      </c>
      <c r="CK462" s="412">
        <f t="shared" si="694"/>
        <v>0</v>
      </c>
      <c r="CL462" s="412" t="str">
        <f t="shared" si="695"/>
        <v>0m0</v>
      </c>
      <c r="CM462" s="399">
        <f t="shared" si="696"/>
        <v>0</v>
      </c>
      <c r="CN462" s="399">
        <f t="shared" si="697"/>
        <v>0</v>
      </c>
      <c r="CO462" s="412">
        <f t="shared" si="698"/>
        <v>0</v>
      </c>
      <c r="CP462" s="413">
        <f t="shared" si="699"/>
        <v>0</v>
      </c>
      <c r="CQ462" s="398" t="str">
        <f t="shared" si="700"/>
        <v>0</v>
      </c>
      <c r="CR462" s="398" t="str">
        <f t="shared" si="701"/>
        <v>0</v>
      </c>
      <c r="CS462" s="412">
        <f t="shared" si="702"/>
        <v>0</v>
      </c>
      <c r="CT462" s="412" t="str">
        <f t="shared" si="703"/>
        <v>0m0</v>
      </c>
      <c r="CU462" s="412">
        <f t="shared" si="704"/>
        <v>0</v>
      </c>
      <c r="CV462" s="412">
        <f t="shared" si="705"/>
        <v>0</v>
      </c>
      <c r="CW462" s="412">
        <f t="shared" si="706"/>
        <v>0</v>
      </c>
      <c r="CX462" s="412">
        <f t="shared" si="707"/>
        <v>0</v>
      </c>
      <c r="CY462" s="412">
        <f t="shared" si="708"/>
        <v>0</v>
      </c>
      <c r="CZ462" s="412" t="str">
        <f t="shared" si="709"/>
        <v/>
      </c>
      <c r="DA462" s="412" t="str">
        <f t="shared" si="710"/>
        <v/>
      </c>
      <c r="DB462" s="412" t="str">
        <f t="shared" si="711"/>
        <v/>
      </c>
      <c r="DC462" s="412" t="str">
        <f t="shared" si="712"/>
        <v/>
      </c>
      <c r="DD462" s="412" t="str">
        <f t="shared" si="713"/>
        <v/>
      </c>
      <c r="DE462" s="412"/>
      <c r="DG462" s="412" t="str">
        <f t="shared" si="714"/>
        <v/>
      </c>
      <c r="DH462" s="412" t="str">
        <f t="shared" si="715"/>
        <v/>
      </c>
      <c r="DI462" s="412">
        <f t="shared" si="716"/>
        <v>0</v>
      </c>
      <c r="DJ462" s="412" t="str">
        <f t="shared" si="717"/>
        <v/>
      </c>
      <c r="DK462" s="412" t="str">
        <f t="shared" si="718"/>
        <v/>
      </c>
      <c r="DL462" s="412" t="str">
        <f t="shared" si="719"/>
        <v/>
      </c>
      <c r="DM462" s="412" t="str">
        <f t="shared" si="720"/>
        <v/>
      </c>
      <c r="DN462" s="412" t="str">
        <f t="shared" si="721"/>
        <v/>
      </c>
      <c r="DO462" s="412" t="str">
        <f t="shared" si="722"/>
        <v/>
      </c>
      <c r="DR462" s="494"/>
      <c r="DU462" s="411">
        <f t="shared" si="723"/>
        <v>0</v>
      </c>
      <c r="DX462" s="494" t="e">
        <f>IF(BG462&lt;270000,○,"")</f>
        <v>#NAME?</v>
      </c>
    </row>
    <row r="463" spans="1:128" s="411" customFormat="1" ht="18" hidden="1" customHeight="1" thickBot="1">
      <c r="A463" s="145" t="str">
        <f t="shared" si="648"/>
        <v/>
      </c>
      <c r="B463" s="158"/>
      <c r="C463" s="31" t="str">
        <f>IF(B463="","",VLOOKUP(B463,学連登録!$C$2:$G$3000,2,FALSE))</f>
        <v/>
      </c>
      <c r="D463" s="32" t="str">
        <f>IF(B463="","",VLOOKUP(B463,学連登録!$C$2:$G$3000,3,FALSE))</f>
        <v/>
      </c>
      <c r="E463" s="33" t="str">
        <f>IF(B463="","",VLOOKUP(B463,学連登録!$C$2:$G$3000,4,FALSE))</f>
        <v/>
      </c>
      <c r="F463" s="383" t="str">
        <f>IF(B463="","",VLOOKUP(B463,学連登録!$C$2:$I$3000,7,FALSE))</f>
        <v/>
      </c>
      <c r="G463" s="159"/>
      <c r="H463" s="853"/>
      <c r="I463" s="854"/>
      <c r="J463" s="160"/>
      <c r="K463" s="825"/>
      <c r="L463" s="826"/>
      <c r="M463" s="160"/>
      <c r="N463" s="819"/>
      <c r="O463" s="820"/>
      <c r="P463" s="159"/>
      <c r="Q463" s="825"/>
      <c r="R463" s="826"/>
      <c r="S463" s="159"/>
      <c r="T463" s="825"/>
      <c r="U463" s="826"/>
      <c r="V463" s="103" t="str">
        <f>IF(B463="","",VLOOKUP(B463,学連登録!$C$2:$H$3000,6,FALSE))</f>
        <v/>
      </c>
      <c r="W463" s="377"/>
      <c r="X463" s="157"/>
      <c r="Y463" s="118" t="str">
        <f t="shared" si="638"/>
        <v/>
      </c>
      <c r="Z463" s="97" t="str">
        <f>IF(G463="","",VLOOKUP(G463,種目名!$O$5:$T$104,3,0))</f>
        <v/>
      </c>
      <c r="AA463" s="99" t="str">
        <f>IF(J463="","",VLOOKUP(J463,種目名!$O$5:$T$104,3,0))</f>
        <v/>
      </c>
      <c r="AB463" s="119" t="str">
        <f>IF(M463="","",VLOOKUP(M463,種目名!$O$5:$T$104,3,0))</f>
        <v/>
      </c>
      <c r="AC463" s="119" t="str">
        <f>IF(P463="","",VLOOKUP(AF463,種目名!$O$5:$T$104,3,0))</f>
        <v/>
      </c>
      <c r="AD463" s="120" t="str">
        <f>IF(S463="","",VLOOKUP(AI463,種目名!$O$5:$T$104,3,0))</f>
        <v/>
      </c>
      <c r="AE463" s="117">
        <f t="shared" si="639"/>
        <v>0</v>
      </c>
      <c r="AF463" s="157" t="str">
        <f t="shared" si="640"/>
        <v/>
      </c>
      <c r="AG463" s="157" t="str">
        <f t="shared" si="641"/>
        <v/>
      </c>
      <c r="AH463" s="117">
        <f t="shared" si="642"/>
        <v>0</v>
      </c>
      <c r="AI463" s="157" t="str">
        <f t="shared" si="643"/>
        <v/>
      </c>
      <c r="AJ463" s="157" t="str">
        <f t="shared" si="644"/>
        <v/>
      </c>
      <c r="AK463" s="390"/>
      <c r="AL463" s="171">
        <f t="shared" si="649"/>
        <v>0</v>
      </c>
      <c r="AM463" s="399">
        <f t="shared" si="650"/>
        <v>0</v>
      </c>
      <c r="AN463" s="399">
        <f>COUNTIF($B$12:B463,B463)</f>
        <v>0</v>
      </c>
      <c r="AO463" s="399"/>
      <c r="AP463" s="399" t="str">
        <f t="shared" si="651"/>
        <v/>
      </c>
      <c r="AQ463" s="399" t="str">
        <f t="shared" si="652"/>
        <v/>
      </c>
      <c r="AR463" s="399" t="str">
        <f t="shared" si="653"/>
        <v/>
      </c>
      <c r="AS463" s="399" t="str">
        <f t="shared" si="654"/>
        <v/>
      </c>
      <c r="AT463" s="399">
        <f t="shared" si="655"/>
        <v>0</v>
      </c>
      <c r="AU463" s="399" t="str">
        <f t="shared" si="656"/>
        <v/>
      </c>
      <c r="AV463" s="399" t="str">
        <f t="shared" si="657"/>
        <v/>
      </c>
      <c r="AW463" s="399" t="str">
        <f t="shared" si="658"/>
        <v/>
      </c>
      <c r="AX463" s="399" t="str">
        <f t="shared" si="659"/>
        <v/>
      </c>
      <c r="AY463" s="399" t="str">
        <f t="shared" si="660"/>
        <v/>
      </c>
      <c r="AZ463" s="399" t="str">
        <f t="shared" si="661"/>
        <v/>
      </c>
      <c r="BA463" s="399" t="str">
        <f t="shared" si="662"/>
        <v/>
      </c>
      <c r="BB463" s="399" t="str">
        <f t="shared" si="663"/>
        <v/>
      </c>
      <c r="BC463" s="399" t="str">
        <f t="shared" si="664"/>
        <v/>
      </c>
      <c r="BD463" s="403" t="str">
        <f t="shared" si="665"/>
        <v/>
      </c>
      <c r="BE463" s="393">
        <f t="shared" si="666"/>
        <v>0</v>
      </c>
      <c r="BF463" s="157"/>
      <c r="BG463" s="399">
        <f t="shared" si="667"/>
        <v>0</v>
      </c>
      <c r="BH463" s="399">
        <f t="shared" si="668"/>
        <v>0</v>
      </c>
      <c r="BI463" s="412">
        <f t="shared" si="669"/>
        <v>0</v>
      </c>
      <c r="BJ463" s="413">
        <f t="shared" si="645"/>
        <v>0</v>
      </c>
      <c r="BK463" s="398" t="str">
        <f t="shared" si="646"/>
        <v>0</v>
      </c>
      <c r="BL463" s="398" t="str">
        <f t="shared" si="647"/>
        <v>0</v>
      </c>
      <c r="BM463" s="412">
        <f t="shared" si="670"/>
        <v>0</v>
      </c>
      <c r="BN463" s="412" t="str">
        <f t="shared" si="671"/>
        <v>0m0</v>
      </c>
      <c r="BO463" s="399">
        <f t="shared" si="672"/>
        <v>0</v>
      </c>
      <c r="BP463" s="399">
        <f t="shared" si="673"/>
        <v>0</v>
      </c>
      <c r="BQ463" s="412">
        <f t="shared" si="674"/>
        <v>0</v>
      </c>
      <c r="BR463" s="413">
        <f t="shared" si="675"/>
        <v>0</v>
      </c>
      <c r="BS463" s="398" t="str">
        <f t="shared" si="676"/>
        <v>0</v>
      </c>
      <c r="BT463" s="398" t="str">
        <f t="shared" si="677"/>
        <v>0</v>
      </c>
      <c r="BU463" s="412">
        <f t="shared" si="678"/>
        <v>0</v>
      </c>
      <c r="BV463" s="412" t="str">
        <f t="shared" si="679"/>
        <v>0m0</v>
      </c>
      <c r="BW463" s="399">
        <f t="shared" si="680"/>
        <v>0</v>
      </c>
      <c r="BX463" s="399">
        <f t="shared" si="681"/>
        <v>0</v>
      </c>
      <c r="BY463" s="412">
        <f t="shared" si="682"/>
        <v>0</v>
      </c>
      <c r="BZ463" s="413">
        <f t="shared" si="683"/>
        <v>0</v>
      </c>
      <c r="CA463" s="398" t="str">
        <f t="shared" si="684"/>
        <v>0</v>
      </c>
      <c r="CB463" s="398" t="str">
        <f t="shared" si="685"/>
        <v>0</v>
      </c>
      <c r="CC463" s="412">
        <f t="shared" si="686"/>
        <v>0</v>
      </c>
      <c r="CD463" s="412" t="str">
        <f t="shared" si="687"/>
        <v>0m0</v>
      </c>
      <c r="CE463" s="399">
        <f t="shared" si="688"/>
        <v>0</v>
      </c>
      <c r="CF463" s="399">
        <f t="shared" si="689"/>
        <v>0</v>
      </c>
      <c r="CG463" s="412">
        <f t="shared" si="690"/>
        <v>0</v>
      </c>
      <c r="CH463" s="413">
        <f t="shared" si="691"/>
        <v>0</v>
      </c>
      <c r="CI463" s="398" t="str">
        <f t="shared" si="692"/>
        <v>0</v>
      </c>
      <c r="CJ463" s="398" t="str">
        <f t="shared" si="693"/>
        <v>0</v>
      </c>
      <c r="CK463" s="412">
        <f t="shared" si="694"/>
        <v>0</v>
      </c>
      <c r="CL463" s="412" t="str">
        <f t="shared" si="695"/>
        <v>0m0</v>
      </c>
      <c r="CM463" s="399">
        <f t="shared" si="696"/>
        <v>0</v>
      </c>
      <c r="CN463" s="399">
        <f t="shared" si="697"/>
        <v>0</v>
      </c>
      <c r="CO463" s="412">
        <f t="shared" si="698"/>
        <v>0</v>
      </c>
      <c r="CP463" s="413">
        <f t="shared" si="699"/>
        <v>0</v>
      </c>
      <c r="CQ463" s="398" t="str">
        <f t="shared" si="700"/>
        <v>0</v>
      </c>
      <c r="CR463" s="398" t="str">
        <f t="shared" si="701"/>
        <v>0</v>
      </c>
      <c r="CS463" s="412">
        <f t="shared" si="702"/>
        <v>0</v>
      </c>
      <c r="CT463" s="412" t="str">
        <f t="shared" si="703"/>
        <v>0m0</v>
      </c>
      <c r="CU463" s="412">
        <f t="shared" si="704"/>
        <v>0</v>
      </c>
      <c r="CV463" s="412">
        <f t="shared" si="705"/>
        <v>0</v>
      </c>
      <c r="CW463" s="412">
        <f t="shared" si="706"/>
        <v>0</v>
      </c>
      <c r="CX463" s="412">
        <f t="shared" si="707"/>
        <v>0</v>
      </c>
      <c r="CY463" s="412">
        <f t="shared" si="708"/>
        <v>0</v>
      </c>
      <c r="CZ463" s="412" t="str">
        <f t="shared" si="709"/>
        <v/>
      </c>
      <c r="DA463" s="412" t="str">
        <f t="shared" si="710"/>
        <v/>
      </c>
      <c r="DB463" s="412" t="str">
        <f t="shared" si="711"/>
        <v/>
      </c>
      <c r="DC463" s="412" t="str">
        <f t="shared" si="712"/>
        <v/>
      </c>
      <c r="DD463" s="412" t="str">
        <f t="shared" si="713"/>
        <v/>
      </c>
      <c r="DE463" s="412"/>
      <c r="DG463" s="412" t="str">
        <f t="shared" si="714"/>
        <v/>
      </c>
      <c r="DH463" s="412" t="str">
        <f t="shared" si="715"/>
        <v/>
      </c>
      <c r="DI463" s="412">
        <f t="shared" si="716"/>
        <v>0</v>
      </c>
      <c r="DJ463" s="412" t="str">
        <f t="shared" si="717"/>
        <v/>
      </c>
      <c r="DK463" s="412" t="str">
        <f t="shared" si="718"/>
        <v/>
      </c>
      <c r="DL463" s="412" t="str">
        <f t="shared" si="719"/>
        <v/>
      </c>
      <c r="DM463" s="412" t="str">
        <f t="shared" si="720"/>
        <v/>
      </c>
      <c r="DN463" s="412" t="str">
        <f t="shared" si="721"/>
        <v/>
      </c>
      <c r="DO463" s="412" t="str">
        <f t="shared" si="722"/>
        <v/>
      </c>
      <c r="DR463" s="494"/>
      <c r="DU463" s="411">
        <f t="shared" si="723"/>
        <v>0</v>
      </c>
      <c r="DX463" s="494" t="e">
        <f>IF(BG463&lt;270000,○,"")</f>
        <v>#NAME?</v>
      </c>
    </row>
    <row r="464" spans="1:128" s="411" customFormat="1" ht="18" hidden="1" customHeight="1" thickBot="1">
      <c r="A464" s="145" t="str">
        <f t="shared" si="648"/>
        <v/>
      </c>
      <c r="B464" s="158"/>
      <c r="C464" s="31" t="str">
        <f>IF(B464="","",VLOOKUP(B464,学連登録!$C$2:$G$3000,2,FALSE))</f>
        <v/>
      </c>
      <c r="D464" s="32" t="str">
        <f>IF(B464="","",VLOOKUP(B464,学連登録!$C$2:$G$3000,3,FALSE))</f>
        <v/>
      </c>
      <c r="E464" s="33" t="str">
        <f>IF(B464="","",VLOOKUP(B464,学連登録!$C$2:$G$3000,4,FALSE))</f>
        <v/>
      </c>
      <c r="F464" s="383" t="str">
        <f>IF(B464="","",VLOOKUP(B464,学連登録!$C$2:$I$3000,7,FALSE))</f>
        <v/>
      </c>
      <c r="G464" s="159"/>
      <c r="H464" s="853"/>
      <c r="I464" s="854"/>
      <c r="J464" s="160"/>
      <c r="K464" s="825"/>
      <c r="L464" s="826"/>
      <c r="M464" s="160"/>
      <c r="N464" s="819"/>
      <c r="O464" s="820"/>
      <c r="P464" s="159"/>
      <c r="Q464" s="825"/>
      <c r="R464" s="826"/>
      <c r="S464" s="159"/>
      <c r="T464" s="825"/>
      <c r="U464" s="826"/>
      <c r="V464" s="103" t="str">
        <f>IF(B464="","",VLOOKUP(B464,学連登録!$C$2:$H$3000,6,FALSE))</f>
        <v/>
      </c>
      <c r="W464" s="377"/>
      <c r="X464" s="157"/>
      <c r="Y464" s="118" t="str">
        <f t="shared" si="638"/>
        <v/>
      </c>
      <c r="Z464" s="97" t="str">
        <f>IF(G464="","",VLOOKUP(G464,種目名!$O$5:$T$104,3,0))</f>
        <v/>
      </c>
      <c r="AA464" s="99" t="str">
        <f>IF(J464="","",VLOOKUP(J464,種目名!$O$5:$T$104,3,0))</f>
        <v/>
      </c>
      <c r="AB464" s="119" t="str">
        <f>IF(M464="","",VLOOKUP(M464,種目名!$O$5:$T$104,3,0))</f>
        <v/>
      </c>
      <c r="AC464" s="119" t="str">
        <f>IF(P464="","",VLOOKUP(AF464,種目名!$O$5:$T$104,3,0))</f>
        <v/>
      </c>
      <c r="AD464" s="120" t="str">
        <f>IF(S464="","",VLOOKUP(AI464,種目名!$O$5:$T$104,3,0))</f>
        <v/>
      </c>
      <c r="AE464" s="117">
        <f t="shared" si="639"/>
        <v>0</v>
      </c>
      <c r="AF464" s="157" t="str">
        <f t="shared" si="640"/>
        <v/>
      </c>
      <c r="AG464" s="157" t="str">
        <f t="shared" si="641"/>
        <v/>
      </c>
      <c r="AH464" s="117">
        <f t="shared" si="642"/>
        <v>0</v>
      </c>
      <c r="AI464" s="157" t="str">
        <f t="shared" si="643"/>
        <v/>
      </c>
      <c r="AJ464" s="157" t="str">
        <f t="shared" si="644"/>
        <v/>
      </c>
      <c r="AK464" s="390"/>
      <c r="AL464" s="171">
        <f t="shared" si="649"/>
        <v>0</v>
      </c>
      <c r="AM464" s="399">
        <f t="shared" si="650"/>
        <v>0</v>
      </c>
      <c r="AN464" s="399">
        <f>COUNTIF($B$12:B464,B464)</f>
        <v>0</v>
      </c>
      <c r="AO464" s="399"/>
      <c r="AP464" s="399" t="str">
        <f t="shared" si="651"/>
        <v/>
      </c>
      <c r="AQ464" s="399" t="str">
        <f t="shared" si="652"/>
        <v/>
      </c>
      <c r="AR464" s="399" t="str">
        <f t="shared" si="653"/>
        <v/>
      </c>
      <c r="AS464" s="399" t="str">
        <f t="shared" si="654"/>
        <v/>
      </c>
      <c r="AT464" s="399">
        <f t="shared" si="655"/>
        <v>0</v>
      </c>
      <c r="AU464" s="399" t="str">
        <f t="shared" si="656"/>
        <v/>
      </c>
      <c r="AV464" s="399" t="str">
        <f t="shared" si="657"/>
        <v/>
      </c>
      <c r="AW464" s="399" t="str">
        <f t="shared" si="658"/>
        <v/>
      </c>
      <c r="AX464" s="399" t="str">
        <f t="shared" si="659"/>
        <v/>
      </c>
      <c r="AY464" s="399" t="str">
        <f t="shared" si="660"/>
        <v/>
      </c>
      <c r="AZ464" s="399" t="str">
        <f t="shared" si="661"/>
        <v/>
      </c>
      <c r="BA464" s="399" t="str">
        <f t="shared" si="662"/>
        <v/>
      </c>
      <c r="BB464" s="399" t="str">
        <f t="shared" si="663"/>
        <v/>
      </c>
      <c r="BC464" s="399" t="str">
        <f t="shared" si="664"/>
        <v/>
      </c>
      <c r="BD464" s="403" t="str">
        <f t="shared" si="665"/>
        <v/>
      </c>
      <c r="BE464" s="393">
        <f t="shared" si="666"/>
        <v>0</v>
      </c>
      <c r="BF464" s="157"/>
      <c r="BG464" s="399">
        <f t="shared" si="667"/>
        <v>0</v>
      </c>
      <c r="BH464" s="399">
        <f t="shared" si="668"/>
        <v>0</v>
      </c>
      <c r="BI464" s="412">
        <f t="shared" si="669"/>
        <v>0</v>
      </c>
      <c r="BJ464" s="413">
        <f t="shared" si="645"/>
        <v>0</v>
      </c>
      <c r="BK464" s="398" t="str">
        <f t="shared" si="646"/>
        <v>0</v>
      </c>
      <c r="BL464" s="398" t="str">
        <f t="shared" si="647"/>
        <v>0</v>
      </c>
      <c r="BM464" s="412">
        <f t="shared" si="670"/>
        <v>0</v>
      </c>
      <c r="BN464" s="412" t="str">
        <f t="shared" si="671"/>
        <v>0m0</v>
      </c>
      <c r="BO464" s="399">
        <f t="shared" si="672"/>
        <v>0</v>
      </c>
      <c r="BP464" s="399">
        <f t="shared" si="673"/>
        <v>0</v>
      </c>
      <c r="BQ464" s="412">
        <f t="shared" si="674"/>
        <v>0</v>
      </c>
      <c r="BR464" s="413">
        <f t="shared" si="675"/>
        <v>0</v>
      </c>
      <c r="BS464" s="398" t="str">
        <f t="shared" si="676"/>
        <v>0</v>
      </c>
      <c r="BT464" s="398" t="str">
        <f t="shared" si="677"/>
        <v>0</v>
      </c>
      <c r="BU464" s="412">
        <f t="shared" si="678"/>
        <v>0</v>
      </c>
      <c r="BV464" s="412" t="str">
        <f t="shared" si="679"/>
        <v>0m0</v>
      </c>
      <c r="BW464" s="399">
        <f t="shared" si="680"/>
        <v>0</v>
      </c>
      <c r="BX464" s="399">
        <f t="shared" si="681"/>
        <v>0</v>
      </c>
      <c r="BY464" s="412">
        <f t="shared" si="682"/>
        <v>0</v>
      </c>
      <c r="BZ464" s="413">
        <f t="shared" si="683"/>
        <v>0</v>
      </c>
      <c r="CA464" s="398" t="str">
        <f t="shared" si="684"/>
        <v>0</v>
      </c>
      <c r="CB464" s="398" t="str">
        <f t="shared" si="685"/>
        <v>0</v>
      </c>
      <c r="CC464" s="412">
        <f t="shared" si="686"/>
        <v>0</v>
      </c>
      <c r="CD464" s="412" t="str">
        <f t="shared" si="687"/>
        <v>0m0</v>
      </c>
      <c r="CE464" s="399">
        <f t="shared" si="688"/>
        <v>0</v>
      </c>
      <c r="CF464" s="399">
        <f t="shared" si="689"/>
        <v>0</v>
      </c>
      <c r="CG464" s="412">
        <f t="shared" si="690"/>
        <v>0</v>
      </c>
      <c r="CH464" s="413">
        <f t="shared" si="691"/>
        <v>0</v>
      </c>
      <c r="CI464" s="398" t="str">
        <f t="shared" si="692"/>
        <v>0</v>
      </c>
      <c r="CJ464" s="398" t="str">
        <f t="shared" si="693"/>
        <v>0</v>
      </c>
      <c r="CK464" s="412">
        <f t="shared" si="694"/>
        <v>0</v>
      </c>
      <c r="CL464" s="412" t="str">
        <f t="shared" si="695"/>
        <v>0m0</v>
      </c>
      <c r="CM464" s="399">
        <f t="shared" si="696"/>
        <v>0</v>
      </c>
      <c r="CN464" s="399">
        <f t="shared" si="697"/>
        <v>0</v>
      </c>
      <c r="CO464" s="412">
        <f t="shared" si="698"/>
        <v>0</v>
      </c>
      <c r="CP464" s="413">
        <f t="shared" si="699"/>
        <v>0</v>
      </c>
      <c r="CQ464" s="398" t="str">
        <f t="shared" si="700"/>
        <v>0</v>
      </c>
      <c r="CR464" s="398" t="str">
        <f t="shared" si="701"/>
        <v>0</v>
      </c>
      <c r="CS464" s="412">
        <f t="shared" si="702"/>
        <v>0</v>
      </c>
      <c r="CT464" s="412" t="str">
        <f t="shared" si="703"/>
        <v>0m0</v>
      </c>
      <c r="CU464" s="412">
        <f t="shared" si="704"/>
        <v>0</v>
      </c>
      <c r="CV464" s="412">
        <f t="shared" si="705"/>
        <v>0</v>
      </c>
      <c r="CW464" s="412">
        <f t="shared" si="706"/>
        <v>0</v>
      </c>
      <c r="CX464" s="412">
        <f t="shared" si="707"/>
        <v>0</v>
      </c>
      <c r="CY464" s="412">
        <f t="shared" si="708"/>
        <v>0</v>
      </c>
      <c r="CZ464" s="412" t="str">
        <f t="shared" si="709"/>
        <v/>
      </c>
      <c r="DA464" s="412" t="str">
        <f t="shared" si="710"/>
        <v/>
      </c>
      <c r="DB464" s="412" t="str">
        <f t="shared" si="711"/>
        <v/>
      </c>
      <c r="DC464" s="412" t="str">
        <f t="shared" si="712"/>
        <v/>
      </c>
      <c r="DD464" s="412" t="str">
        <f t="shared" si="713"/>
        <v/>
      </c>
      <c r="DE464" s="412"/>
      <c r="DG464" s="412" t="str">
        <f t="shared" si="714"/>
        <v/>
      </c>
      <c r="DH464" s="412" t="str">
        <f t="shared" si="715"/>
        <v/>
      </c>
      <c r="DI464" s="412">
        <f t="shared" si="716"/>
        <v>0</v>
      </c>
      <c r="DJ464" s="412" t="str">
        <f t="shared" si="717"/>
        <v/>
      </c>
      <c r="DK464" s="412" t="str">
        <f t="shared" si="718"/>
        <v/>
      </c>
      <c r="DL464" s="412" t="str">
        <f t="shared" si="719"/>
        <v/>
      </c>
      <c r="DM464" s="412" t="str">
        <f t="shared" si="720"/>
        <v/>
      </c>
      <c r="DN464" s="412" t="str">
        <f t="shared" si="721"/>
        <v/>
      </c>
      <c r="DO464" s="412" t="str">
        <f t="shared" si="722"/>
        <v/>
      </c>
      <c r="DR464" s="494"/>
      <c r="DU464" s="411">
        <f t="shared" si="723"/>
        <v>0</v>
      </c>
      <c r="DX464" s="494" t="e">
        <f>IF(BG464&lt;270000,○,"")</f>
        <v>#NAME?</v>
      </c>
    </row>
    <row r="465" spans="1:128" s="411" customFormat="1" ht="18" hidden="1" customHeight="1" thickBot="1">
      <c r="A465" s="145" t="str">
        <f t="shared" si="648"/>
        <v/>
      </c>
      <c r="B465" s="158"/>
      <c r="C465" s="31" t="str">
        <f>IF(B465="","",VLOOKUP(B465,学連登録!$C$2:$G$3000,2,FALSE))</f>
        <v/>
      </c>
      <c r="D465" s="32" t="str">
        <f>IF(B465="","",VLOOKUP(B465,学連登録!$C$2:$G$3000,3,FALSE))</f>
        <v/>
      </c>
      <c r="E465" s="33" t="str">
        <f>IF(B465="","",VLOOKUP(B465,学連登録!$C$2:$G$3000,4,FALSE))</f>
        <v/>
      </c>
      <c r="F465" s="383" t="str">
        <f>IF(B465="","",VLOOKUP(B465,学連登録!$C$2:$I$3000,7,FALSE))</f>
        <v/>
      </c>
      <c r="G465" s="159"/>
      <c r="H465" s="853"/>
      <c r="I465" s="854"/>
      <c r="J465" s="160"/>
      <c r="K465" s="825"/>
      <c r="L465" s="826"/>
      <c r="M465" s="160"/>
      <c r="N465" s="819"/>
      <c r="O465" s="820"/>
      <c r="P465" s="159"/>
      <c r="Q465" s="825"/>
      <c r="R465" s="826"/>
      <c r="S465" s="159"/>
      <c r="T465" s="825"/>
      <c r="U465" s="826"/>
      <c r="V465" s="103" t="str">
        <f>IF(B465="","",VLOOKUP(B465,学連登録!$C$2:$H$3000,6,FALSE))</f>
        <v/>
      </c>
      <c r="W465" s="377"/>
      <c r="X465" s="157"/>
      <c r="Y465" s="118" t="str">
        <f t="shared" si="638"/>
        <v/>
      </c>
      <c r="Z465" s="97" t="str">
        <f>IF(G465="","",VLOOKUP(G465,種目名!$O$5:$T$104,3,0))</f>
        <v/>
      </c>
      <c r="AA465" s="99" t="str">
        <f>IF(J465="","",VLOOKUP(J465,種目名!$O$5:$T$104,3,0))</f>
        <v/>
      </c>
      <c r="AB465" s="119" t="str">
        <f>IF(M465="","",VLOOKUP(M465,種目名!$O$5:$T$104,3,0))</f>
        <v/>
      </c>
      <c r="AC465" s="119" t="str">
        <f>IF(P465="","",VLOOKUP(AF465,種目名!$O$5:$T$104,3,0))</f>
        <v/>
      </c>
      <c r="AD465" s="120" t="str">
        <f>IF(S465="","",VLOOKUP(AI465,種目名!$O$5:$T$104,3,0))</f>
        <v/>
      </c>
      <c r="AE465" s="117">
        <f t="shared" si="639"/>
        <v>0</v>
      </c>
      <c r="AF465" s="157" t="str">
        <f t="shared" si="640"/>
        <v/>
      </c>
      <c r="AG465" s="157" t="str">
        <f t="shared" si="641"/>
        <v/>
      </c>
      <c r="AH465" s="117">
        <f t="shared" si="642"/>
        <v>0</v>
      </c>
      <c r="AI465" s="157" t="str">
        <f t="shared" si="643"/>
        <v/>
      </c>
      <c r="AJ465" s="157" t="str">
        <f t="shared" si="644"/>
        <v/>
      </c>
      <c r="AK465" s="390"/>
      <c r="AL465" s="171">
        <f t="shared" si="649"/>
        <v>0</v>
      </c>
      <c r="AM465" s="399">
        <f t="shared" si="650"/>
        <v>0</v>
      </c>
      <c r="AN465" s="399">
        <f>COUNTIF($B$12:B465,B465)</f>
        <v>0</v>
      </c>
      <c r="AO465" s="399"/>
      <c r="AP465" s="399" t="str">
        <f t="shared" si="651"/>
        <v/>
      </c>
      <c r="AQ465" s="399" t="str">
        <f t="shared" si="652"/>
        <v/>
      </c>
      <c r="AR465" s="399" t="str">
        <f t="shared" si="653"/>
        <v/>
      </c>
      <c r="AS465" s="399" t="str">
        <f t="shared" si="654"/>
        <v/>
      </c>
      <c r="AT465" s="399">
        <f t="shared" si="655"/>
        <v>0</v>
      </c>
      <c r="AU465" s="399" t="str">
        <f t="shared" si="656"/>
        <v/>
      </c>
      <c r="AV465" s="399" t="str">
        <f t="shared" si="657"/>
        <v/>
      </c>
      <c r="AW465" s="399" t="str">
        <f t="shared" si="658"/>
        <v/>
      </c>
      <c r="AX465" s="399" t="str">
        <f t="shared" si="659"/>
        <v/>
      </c>
      <c r="AY465" s="399" t="str">
        <f t="shared" si="660"/>
        <v/>
      </c>
      <c r="AZ465" s="399" t="str">
        <f t="shared" si="661"/>
        <v/>
      </c>
      <c r="BA465" s="399" t="str">
        <f t="shared" si="662"/>
        <v/>
      </c>
      <c r="BB465" s="399" t="str">
        <f t="shared" si="663"/>
        <v/>
      </c>
      <c r="BC465" s="399" t="str">
        <f t="shared" si="664"/>
        <v/>
      </c>
      <c r="BD465" s="403" t="str">
        <f t="shared" si="665"/>
        <v/>
      </c>
      <c r="BE465" s="393">
        <f t="shared" si="666"/>
        <v>0</v>
      </c>
      <c r="BF465" s="157"/>
      <c r="BG465" s="399">
        <f t="shared" si="667"/>
        <v>0</v>
      </c>
      <c r="BH465" s="399">
        <f t="shared" si="668"/>
        <v>0</v>
      </c>
      <c r="BI465" s="412">
        <f t="shared" si="669"/>
        <v>0</v>
      </c>
      <c r="BJ465" s="413">
        <f t="shared" si="645"/>
        <v>0</v>
      </c>
      <c r="BK465" s="398" t="str">
        <f t="shared" si="646"/>
        <v>0</v>
      </c>
      <c r="BL465" s="398" t="str">
        <f t="shared" si="647"/>
        <v>0</v>
      </c>
      <c r="BM465" s="412">
        <f t="shared" si="670"/>
        <v>0</v>
      </c>
      <c r="BN465" s="412" t="str">
        <f t="shared" si="671"/>
        <v>0m0</v>
      </c>
      <c r="BO465" s="399">
        <f t="shared" si="672"/>
        <v>0</v>
      </c>
      <c r="BP465" s="399">
        <f t="shared" si="673"/>
        <v>0</v>
      </c>
      <c r="BQ465" s="412">
        <f t="shared" si="674"/>
        <v>0</v>
      </c>
      <c r="BR465" s="413">
        <f t="shared" si="675"/>
        <v>0</v>
      </c>
      <c r="BS465" s="398" t="str">
        <f t="shared" si="676"/>
        <v>0</v>
      </c>
      <c r="BT465" s="398" t="str">
        <f t="shared" si="677"/>
        <v>0</v>
      </c>
      <c r="BU465" s="412">
        <f t="shared" si="678"/>
        <v>0</v>
      </c>
      <c r="BV465" s="412" t="str">
        <f t="shared" si="679"/>
        <v>0m0</v>
      </c>
      <c r="BW465" s="399">
        <f t="shared" si="680"/>
        <v>0</v>
      </c>
      <c r="BX465" s="399">
        <f t="shared" si="681"/>
        <v>0</v>
      </c>
      <c r="BY465" s="412">
        <f t="shared" si="682"/>
        <v>0</v>
      </c>
      <c r="BZ465" s="413">
        <f t="shared" si="683"/>
        <v>0</v>
      </c>
      <c r="CA465" s="398" t="str">
        <f t="shared" si="684"/>
        <v>0</v>
      </c>
      <c r="CB465" s="398" t="str">
        <f t="shared" si="685"/>
        <v>0</v>
      </c>
      <c r="CC465" s="412">
        <f t="shared" si="686"/>
        <v>0</v>
      </c>
      <c r="CD465" s="412" t="str">
        <f t="shared" si="687"/>
        <v>0m0</v>
      </c>
      <c r="CE465" s="399">
        <f t="shared" si="688"/>
        <v>0</v>
      </c>
      <c r="CF465" s="399">
        <f t="shared" si="689"/>
        <v>0</v>
      </c>
      <c r="CG465" s="412">
        <f t="shared" si="690"/>
        <v>0</v>
      </c>
      <c r="CH465" s="413">
        <f t="shared" si="691"/>
        <v>0</v>
      </c>
      <c r="CI465" s="398" t="str">
        <f t="shared" si="692"/>
        <v>0</v>
      </c>
      <c r="CJ465" s="398" t="str">
        <f t="shared" si="693"/>
        <v>0</v>
      </c>
      <c r="CK465" s="412">
        <f t="shared" si="694"/>
        <v>0</v>
      </c>
      <c r="CL465" s="412" t="str">
        <f t="shared" si="695"/>
        <v>0m0</v>
      </c>
      <c r="CM465" s="399">
        <f t="shared" si="696"/>
        <v>0</v>
      </c>
      <c r="CN465" s="399">
        <f t="shared" si="697"/>
        <v>0</v>
      </c>
      <c r="CO465" s="412">
        <f t="shared" si="698"/>
        <v>0</v>
      </c>
      <c r="CP465" s="413">
        <f t="shared" si="699"/>
        <v>0</v>
      </c>
      <c r="CQ465" s="398" t="str">
        <f t="shared" si="700"/>
        <v>0</v>
      </c>
      <c r="CR465" s="398" t="str">
        <f t="shared" si="701"/>
        <v>0</v>
      </c>
      <c r="CS465" s="412">
        <f t="shared" si="702"/>
        <v>0</v>
      </c>
      <c r="CT465" s="412" t="str">
        <f t="shared" si="703"/>
        <v>0m0</v>
      </c>
      <c r="CU465" s="412">
        <f t="shared" si="704"/>
        <v>0</v>
      </c>
      <c r="CV465" s="412">
        <f t="shared" si="705"/>
        <v>0</v>
      </c>
      <c r="CW465" s="412">
        <f t="shared" si="706"/>
        <v>0</v>
      </c>
      <c r="CX465" s="412">
        <f t="shared" si="707"/>
        <v>0</v>
      </c>
      <c r="CY465" s="412">
        <f t="shared" si="708"/>
        <v>0</v>
      </c>
      <c r="CZ465" s="412" t="str">
        <f t="shared" si="709"/>
        <v/>
      </c>
      <c r="DA465" s="412" t="str">
        <f t="shared" si="710"/>
        <v/>
      </c>
      <c r="DB465" s="412" t="str">
        <f t="shared" si="711"/>
        <v/>
      </c>
      <c r="DC465" s="412" t="str">
        <f t="shared" si="712"/>
        <v/>
      </c>
      <c r="DD465" s="412" t="str">
        <f t="shared" si="713"/>
        <v/>
      </c>
      <c r="DE465" s="412"/>
      <c r="DG465" s="412" t="str">
        <f t="shared" si="714"/>
        <v/>
      </c>
      <c r="DH465" s="412" t="str">
        <f t="shared" si="715"/>
        <v/>
      </c>
      <c r="DI465" s="412">
        <f t="shared" si="716"/>
        <v>0</v>
      </c>
      <c r="DJ465" s="412" t="str">
        <f t="shared" si="717"/>
        <v/>
      </c>
      <c r="DK465" s="412" t="str">
        <f t="shared" si="718"/>
        <v/>
      </c>
      <c r="DL465" s="412" t="str">
        <f t="shared" si="719"/>
        <v/>
      </c>
      <c r="DM465" s="412" t="str">
        <f t="shared" si="720"/>
        <v/>
      </c>
      <c r="DN465" s="412" t="str">
        <f t="shared" si="721"/>
        <v/>
      </c>
      <c r="DO465" s="412" t="str">
        <f t="shared" si="722"/>
        <v/>
      </c>
      <c r="DR465" s="494"/>
      <c r="DU465" s="411">
        <f t="shared" si="723"/>
        <v>0</v>
      </c>
      <c r="DX465" s="494" t="e">
        <f>IF(BG465&lt;270000,○,"")</f>
        <v>#NAME?</v>
      </c>
    </row>
    <row r="466" spans="1:128" s="411" customFormat="1" ht="18" hidden="1" customHeight="1" thickBot="1">
      <c r="A466" s="145" t="str">
        <f t="shared" si="648"/>
        <v/>
      </c>
      <c r="B466" s="158"/>
      <c r="C466" s="31" t="str">
        <f>IF(B466="","",VLOOKUP(B466,学連登録!$C$2:$G$3000,2,FALSE))</f>
        <v/>
      </c>
      <c r="D466" s="32" t="str">
        <f>IF(B466="","",VLOOKUP(B466,学連登録!$C$2:$G$3000,3,FALSE))</f>
        <v/>
      </c>
      <c r="E466" s="33" t="str">
        <f>IF(B466="","",VLOOKUP(B466,学連登録!$C$2:$G$3000,4,FALSE))</f>
        <v/>
      </c>
      <c r="F466" s="383" t="str">
        <f>IF(B466="","",VLOOKUP(B466,学連登録!$C$2:$I$3000,7,FALSE))</f>
        <v/>
      </c>
      <c r="G466" s="159"/>
      <c r="H466" s="853"/>
      <c r="I466" s="854"/>
      <c r="J466" s="160"/>
      <c r="K466" s="825"/>
      <c r="L466" s="826"/>
      <c r="M466" s="160"/>
      <c r="N466" s="819"/>
      <c r="O466" s="820"/>
      <c r="P466" s="159"/>
      <c r="Q466" s="825"/>
      <c r="R466" s="826"/>
      <c r="S466" s="159"/>
      <c r="T466" s="825"/>
      <c r="U466" s="826"/>
      <c r="V466" s="103" t="str">
        <f>IF(B466="","",VLOOKUP(B466,学連登録!$C$2:$H$3000,6,FALSE))</f>
        <v/>
      </c>
      <c r="W466" s="377"/>
      <c r="X466" s="157"/>
      <c r="Y466" s="118" t="str">
        <f t="shared" si="638"/>
        <v/>
      </c>
      <c r="Z466" s="97" t="str">
        <f>IF(G466="","",VLOOKUP(G466,種目名!$O$5:$T$104,3,0))</f>
        <v/>
      </c>
      <c r="AA466" s="99" t="str">
        <f>IF(J466="","",VLOOKUP(J466,種目名!$O$5:$T$104,3,0))</f>
        <v/>
      </c>
      <c r="AB466" s="119" t="str">
        <f>IF(M466="","",VLOOKUP(M466,種目名!$O$5:$T$104,3,0))</f>
        <v/>
      </c>
      <c r="AC466" s="119" t="str">
        <f>IF(P466="","",VLOOKUP(AF466,種目名!$O$5:$T$104,3,0))</f>
        <v/>
      </c>
      <c r="AD466" s="120" t="str">
        <f>IF(S466="","",VLOOKUP(AI466,種目名!$O$5:$T$104,3,0))</f>
        <v/>
      </c>
      <c r="AE466" s="117">
        <f t="shared" si="639"/>
        <v>0</v>
      </c>
      <c r="AF466" s="157" t="str">
        <f t="shared" si="640"/>
        <v/>
      </c>
      <c r="AG466" s="157" t="str">
        <f t="shared" si="641"/>
        <v/>
      </c>
      <c r="AH466" s="117">
        <f t="shared" si="642"/>
        <v>0</v>
      </c>
      <c r="AI466" s="157" t="str">
        <f t="shared" si="643"/>
        <v/>
      </c>
      <c r="AJ466" s="157" t="str">
        <f t="shared" si="644"/>
        <v/>
      </c>
      <c r="AK466" s="390"/>
      <c r="AL466" s="171">
        <f t="shared" si="649"/>
        <v>0</v>
      </c>
      <c r="AM466" s="399">
        <f t="shared" si="650"/>
        <v>0</v>
      </c>
      <c r="AN466" s="399">
        <f>COUNTIF($B$12:B466,B466)</f>
        <v>0</v>
      </c>
      <c r="AO466" s="399"/>
      <c r="AP466" s="399" t="str">
        <f t="shared" si="651"/>
        <v/>
      </c>
      <c r="AQ466" s="399" t="str">
        <f t="shared" si="652"/>
        <v/>
      </c>
      <c r="AR466" s="399" t="str">
        <f t="shared" si="653"/>
        <v/>
      </c>
      <c r="AS466" s="399" t="str">
        <f t="shared" si="654"/>
        <v/>
      </c>
      <c r="AT466" s="399">
        <f t="shared" si="655"/>
        <v>0</v>
      </c>
      <c r="AU466" s="399" t="str">
        <f t="shared" si="656"/>
        <v/>
      </c>
      <c r="AV466" s="399" t="str">
        <f t="shared" si="657"/>
        <v/>
      </c>
      <c r="AW466" s="399" t="str">
        <f t="shared" si="658"/>
        <v/>
      </c>
      <c r="AX466" s="399" t="str">
        <f t="shared" si="659"/>
        <v/>
      </c>
      <c r="AY466" s="399" t="str">
        <f t="shared" si="660"/>
        <v/>
      </c>
      <c r="AZ466" s="399" t="str">
        <f t="shared" si="661"/>
        <v/>
      </c>
      <c r="BA466" s="399" t="str">
        <f t="shared" si="662"/>
        <v/>
      </c>
      <c r="BB466" s="399" t="str">
        <f t="shared" si="663"/>
        <v/>
      </c>
      <c r="BC466" s="399" t="str">
        <f t="shared" si="664"/>
        <v/>
      </c>
      <c r="BD466" s="403" t="str">
        <f t="shared" si="665"/>
        <v/>
      </c>
      <c r="BE466" s="393">
        <f t="shared" si="666"/>
        <v>0</v>
      </c>
      <c r="BF466" s="157"/>
      <c r="BG466" s="399">
        <f t="shared" si="667"/>
        <v>0</v>
      </c>
      <c r="BH466" s="399">
        <f t="shared" si="668"/>
        <v>0</v>
      </c>
      <c r="BI466" s="412">
        <f t="shared" si="669"/>
        <v>0</v>
      </c>
      <c r="BJ466" s="413">
        <f t="shared" si="645"/>
        <v>0</v>
      </c>
      <c r="BK466" s="398" t="str">
        <f t="shared" si="646"/>
        <v>0</v>
      </c>
      <c r="BL466" s="398" t="str">
        <f t="shared" si="647"/>
        <v>0</v>
      </c>
      <c r="BM466" s="412">
        <f t="shared" si="670"/>
        <v>0</v>
      </c>
      <c r="BN466" s="412" t="str">
        <f t="shared" si="671"/>
        <v>0m0</v>
      </c>
      <c r="BO466" s="399">
        <f t="shared" si="672"/>
        <v>0</v>
      </c>
      <c r="BP466" s="399">
        <f t="shared" si="673"/>
        <v>0</v>
      </c>
      <c r="BQ466" s="412">
        <f t="shared" si="674"/>
        <v>0</v>
      </c>
      <c r="BR466" s="413">
        <f t="shared" si="675"/>
        <v>0</v>
      </c>
      <c r="BS466" s="398" t="str">
        <f t="shared" si="676"/>
        <v>0</v>
      </c>
      <c r="BT466" s="398" t="str">
        <f t="shared" si="677"/>
        <v>0</v>
      </c>
      <c r="BU466" s="412">
        <f t="shared" si="678"/>
        <v>0</v>
      </c>
      <c r="BV466" s="412" t="str">
        <f t="shared" si="679"/>
        <v>0m0</v>
      </c>
      <c r="BW466" s="399">
        <f t="shared" si="680"/>
        <v>0</v>
      </c>
      <c r="BX466" s="399">
        <f t="shared" si="681"/>
        <v>0</v>
      </c>
      <c r="BY466" s="412">
        <f t="shared" si="682"/>
        <v>0</v>
      </c>
      <c r="BZ466" s="413">
        <f t="shared" si="683"/>
        <v>0</v>
      </c>
      <c r="CA466" s="398" t="str">
        <f t="shared" si="684"/>
        <v>0</v>
      </c>
      <c r="CB466" s="398" t="str">
        <f t="shared" si="685"/>
        <v>0</v>
      </c>
      <c r="CC466" s="412">
        <f t="shared" si="686"/>
        <v>0</v>
      </c>
      <c r="CD466" s="412" t="str">
        <f t="shared" si="687"/>
        <v>0m0</v>
      </c>
      <c r="CE466" s="399">
        <f t="shared" si="688"/>
        <v>0</v>
      </c>
      <c r="CF466" s="399">
        <f t="shared" si="689"/>
        <v>0</v>
      </c>
      <c r="CG466" s="412">
        <f t="shared" si="690"/>
        <v>0</v>
      </c>
      <c r="CH466" s="413">
        <f t="shared" si="691"/>
        <v>0</v>
      </c>
      <c r="CI466" s="398" t="str">
        <f t="shared" si="692"/>
        <v>0</v>
      </c>
      <c r="CJ466" s="398" t="str">
        <f t="shared" si="693"/>
        <v>0</v>
      </c>
      <c r="CK466" s="412">
        <f t="shared" si="694"/>
        <v>0</v>
      </c>
      <c r="CL466" s="412" t="str">
        <f t="shared" si="695"/>
        <v>0m0</v>
      </c>
      <c r="CM466" s="399">
        <f t="shared" si="696"/>
        <v>0</v>
      </c>
      <c r="CN466" s="399">
        <f t="shared" si="697"/>
        <v>0</v>
      </c>
      <c r="CO466" s="412">
        <f t="shared" si="698"/>
        <v>0</v>
      </c>
      <c r="CP466" s="413">
        <f t="shared" si="699"/>
        <v>0</v>
      </c>
      <c r="CQ466" s="398" t="str">
        <f t="shared" si="700"/>
        <v>0</v>
      </c>
      <c r="CR466" s="398" t="str">
        <f t="shared" si="701"/>
        <v>0</v>
      </c>
      <c r="CS466" s="412">
        <f t="shared" si="702"/>
        <v>0</v>
      </c>
      <c r="CT466" s="412" t="str">
        <f t="shared" si="703"/>
        <v>0m0</v>
      </c>
      <c r="CU466" s="412">
        <f t="shared" si="704"/>
        <v>0</v>
      </c>
      <c r="CV466" s="412">
        <f t="shared" si="705"/>
        <v>0</v>
      </c>
      <c r="CW466" s="412">
        <f t="shared" si="706"/>
        <v>0</v>
      </c>
      <c r="CX466" s="412">
        <f t="shared" si="707"/>
        <v>0</v>
      </c>
      <c r="CY466" s="412">
        <f t="shared" si="708"/>
        <v>0</v>
      </c>
      <c r="CZ466" s="412" t="str">
        <f t="shared" si="709"/>
        <v/>
      </c>
      <c r="DA466" s="412" t="str">
        <f t="shared" si="710"/>
        <v/>
      </c>
      <c r="DB466" s="412" t="str">
        <f t="shared" si="711"/>
        <v/>
      </c>
      <c r="DC466" s="412" t="str">
        <f t="shared" si="712"/>
        <v/>
      </c>
      <c r="DD466" s="412" t="str">
        <f t="shared" si="713"/>
        <v/>
      </c>
      <c r="DE466" s="412"/>
      <c r="DG466" s="412" t="str">
        <f t="shared" si="714"/>
        <v/>
      </c>
      <c r="DH466" s="412" t="str">
        <f t="shared" si="715"/>
        <v/>
      </c>
      <c r="DI466" s="412">
        <f t="shared" si="716"/>
        <v>0</v>
      </c>
      <c r="DJ466" s="412" t="str">
        <f t="shared" si="717"/>
        <v/>
      </c>
      <c r="DK466" s="412" t="str">
        <f t="shared" si="718"/>
        <v/>
      </c>
      <c r="DL466" s="412" t="str">
        <f t="shared" si="719"/>
        <v/>
      </c>
      <c r="DM466" s="412" t="str">
        <f t="shared" si="720"/>
        <v/>
      </c>
      <c r="DN466" s="412" t="str">
        <f t="shared" si="721"/>
        <v/>
      </c>
      <c r="DO466" s="412" t="str">
        <f t="shared" si="722"/>
        <v/>
      </c>
      <c r="DR466" s="494"/>
      <c r="DU466" s="411">
        <f t="shared" si="723"/>
        <v>0</v>
      </c>
      <c r="DX466" s="494" t="e">
        <f>IF(BG466&lt;270000,○,"")</f>
        <v>#NAME?</v>
      </c>
    </row>
    <row r="467" spans="1:128" s="411" customFormat="1" ht="18" hidden="1" customHeight="1" thickBot="1">
      <c r="A467" s="145" t="str">
        <f t="shared" si="648"/>
        <v/>
      </c>
      <c r="B467" s="158"/>
      <c r="C467" s="31" t="str">
        <f>IF(B467="","",VLOOKUP(B467,学連登録!$C$2:$G$3000,2,FALSE))</f>
        <v/>
      </c>
      <c r="D467" s="32" t="str">
        <f>IF(B467="","",VLOOKUP(B467,学連登録!$C$2:$G$3000,3,FALSE))</f>
        <v/>
      </c>
      <c r="E467" s="33" t="str">
        <f>IF(B467="","",VLOOKUP(B467,学連登録!$C$2:$G$3000,4,FALSE))</f>
        <v/>
      </c>
      <c r="F467" s="383" t="str">
        <f>IF(B467="","",VLOOKUP(B467,学連登録!$C$2:$I$3000,7,FALSE))</f>
        <v/>
      </c>
      <c r="G467" s="159"/>
      <c r="H467" s="853"/>
      <c r="I467" s="854"/>
      <c r="J467" s="160"/>
      <c r="K467" s="825"/>
      <c r="L467" s="826"/>
      <c r="M467" s="160"/>
      <c r="N467" s="819"/>
      <c r="O467" s="820"/>
      <c r="P467" s="159"/>
      <c r="Q467" s="825"/>
      <c r="R467" s="826"/>
      <c r="S467" s="159"/>
      <c r="T467" s="825"/>
      <c r="U467" s="826"/>
      <c r="V467" s="103" t="str">
        <f>IF(B467="","",VLOOKUP(B467,学連登録!$C$2:$H$3000,6,FALSE))</f>
        <v/>
      </c>
      <c r="W467" s="377"/>
      <c r="X467" s="157"/>
      <c r="Y467" s="118" t="str">
        <f t="shared" si="638"/>
        <v/>
      </c>
      <c r="Z467" s="97" t="str">
        <f>IF(G467="","",VLOOKUP(G467,種目名!$O$5:$T$104,3,0))</f>
        <v/>
      </c>
      <c r="AA467" s="99" t="str">
        <f>IF(J467="","",VLOOKUP(J467,種目名!$O$5:$T$104,3,0))</f>
        <v/>
      </c>
      <c r="AB467" s="119" t="str">
        <f>IF(M467="","",VLOOKUP(M467,種目名!$O$5:$T$104,3,0))</f>
        <v/>
      </c>
      <c r="AC467" s="119" t="str">
        <f>IF(P467="","",VLOOKUP(AF467,種目名!$O$5:$T$104,3,0))</f>
        <v/>
      </c>
      <c r="AD467" s="120" t="str">
        <f>IF(S467="","",VLOOKUP(AI467,種目名!$O$5:$T$104,3,0))</f>
        <v/>
      </c>
      <c r="AE467" s="117">
        <f t="shared" si="639"/>
        <v>0</v>
      </c>
      <c r="AF467" s="157" t="str">
        <f t="shared" si="640"/>
        <v/>
      </c>
      <c r="AG467" s="157" t="str">
        <f t="shared" si="641"/>
        <v/>
      </c>
      <c r="AH467" s="117">
        <f t="shared" si="642"/>
        <v>0</v>
      </c>
      <c r="AI467" s="157" t="str">
        <f t="shared" si="643"/>
        <v/>
      </c>
      <c r="AJ467" s="157" t="str">
        <f t="shared" si="644"/>
        <v/>
      </c>
      <c r="AK467" s="390"/>
      <c r="AL467" s="171">
        <f t="shared" si="649"/>
        <v>0</v>
      </c>
      <c r="AM467" s="399">
        <f t="shared" si="650"/>
        <v>0</v>
      </c>
      <c r="AN467" s="399">
        <f>COUNTIF($B$12:B467,B467)</f>
        <v>0</v>
      </c>
      <c r="AO467" s="399"/>
      <c r="AP467" s="399" t="str">
        <f t="shared" si="651"/>
        <v/>
      </c>
      <c r="AQ467" s="399" t="str">
        <f t="shared" si="652"/>
        <v/>
      </c>
      <c r="AR467" s="399" t="str">
        <f t="shared" si="653"/>
        <v/>
      </c>
      <c r="AS467" s="399" t="str">
        <f t="shared" si="654"/>
        <v/>
      </c>
      <c r="AT467" s="399">
        <f t="shared" si="655"/>
        <v>0</v>
      </c>
      <c r="AU467" s="399" t="str">
        <f t="shared" si="656"/>
        <v/>
      </c>
      <c r="AV467" s="399" t="str">
        <f t="shared" si="657"/>
        <v/>
      </c>
      <c r="AW467" s="399" t="str">
        <f t="shared" si="658"/>
        <v/>
      </c>
      <c r="AX467" s="399" t="str">
        <f t="shared" si="659"/>
        <v/>
      </c>
      <c r="AY467" s="399" t="str">
        <f t="shared" si="660"/>
        <v/>
      </c>
      <c r="AZ467" s="399" t="str">
        <f t="shared" si="661"/>
        <v/>
      </c>
      <c r="BA467" s="399" t="str">
        <f t="shared" si="662"/>
        <v/>
      </c>
      <c r="BB467" s="399" t="str">
        <f t="shared" si="663"/>
        <v/>
      </c>
      <c r="BC467" s="399" t="str">
        <f t="shared" si="664"/>
        <v/>
      </c>
      <c r="BD467" s="403" t="str">
        <f t="shared" si="665"/>
        <v/>
      </c>
      <c r="BE467" s="393">
        <f t="shared" si="666"/>
        <v>0</v>
      </c>
      <c r="BF467" s="157"/>
      <c r="BG467" s="399">
        <f t="shared" si="667"/>
        <v>0</v>
      </c>
      <c r="BH467" s="399">
        <f t="shared" si="668"/>
        <v>0</v>
      </c>
      <c r="BI467" s="412">
        <f t="shared" si="669"/>
        <v>0</v>
      </c>
      <c r="BJ467" s="413">
        <f t="shared" si="645"/>
        <v>0</v>
      </c>
      <c r="BK467" s="398" t="str">
        <f t="shared" si="646"/>
        <v>0</v>
      </c>
      <c r="BL467" s="398" t="str">
        <f t="shared" si="647"/>
        <v>0</v>
      </c>
      <c r="BM467" s="412">
        <f t="shared" si="670"/>
        <v>0</v>
      </c>
      <c r="BN467" s="412" t="str">
        <f t="shared" si="671"/>
        <v>0m0</v>
      </c>
      <c r="BO467" s="399">
        <f t="shared" si="672"/>
        <v>0</v>
      </c>
      <c r="BP467" s="399">
        <f t="shared" si="673"/>
        <v>0</v>
      </c>
      <c r="BQ467" s="412">
        <f t="shared" si="674"/>
        <v>0</v>
      </c>
      <c r="BR467" s="413">
        <f t="shared" si="675"/>
        <v>0</v>
      </c>
      <c r="BS467" s="398" t="str">
        <f t="shared" si="676"/>
        <v>0</v>
      </c>
      <c r="BT467" s="398" t="str">
        <f t="shared" si="677"/>
        <v>0</v>
      </c>
      <c r="BU467" s="412">
        <f t="shared" si="678"/>
        <v>0</v>
      </c>
      <c r="BV467" s="412" t="str">
        <f t="shared" si="679"/>
        <v>0m0</v>
      </c>
      <c r="BW467" s="399">
        <f t="shared" si="680"/>
        <v>0</v>
      </c>
      <c r="BX467" s="399">
        <f t="shared" si="681"/>
        <v>0</v>
      </c>
      <c r="BY467" s="412">
        <f t="shared" si="682"/>
        <v>0</v>
      </c>
      <c r="BZ467" s="413">
        <f t="shared" si="683"/>
        <v>0</v>
      </c>
      <c r="CA467" s="398" t="str">
        <f t="shared" si="684"/>
        <v>0</v>
      </c>
      <c r="CB467" s="398" t="str">
        <f t="shared" si="685"/>
        <v>0</v>
      </c>
      <c r="CC467" s="412">
        <f t="shared" si="686"/>
        <v>0</v>
      </c>
      <c r="CD467" s="412" t="str">
        <f t="shared" si="687"/>
        <v>0m0</v>
      </c>
      <c r="CE467" s="399">
        <f t="shared" si="688"/>
        <v>0</v>
      </c>
      <c r="CF467" s="399">
        <f t="shared" si="689"/>
        <v>0</v>
      </c>
      <c r="CG467" s="412">
        <f t="shared" si="690"/>
        <v>0</v>
      </c>
      <c r="CH467" s="413">
        <f t="shared" si="691"/>
        <v>0</v>
      </c>
      <c r="CI467" s="398" t="str">
        <f t="shared" si="692"/>
        <v>0</v>
      </c>
      <c r="CJ467" s="398" t="str">
        <f t="shared" si="693"/>
        <v>0</v>
      </c>
      <c r="CK467" s="412">
        <f t="shared" si="694"/>
        <v>0</v>
      </c>
      <c r="CL467" s="412" t="str">
        <f t="shared" si="695"/>
        <v>0m0</v>
      </c>
      <c r="CM467" s="399">
        <f t="shared" si="696"/>
        <v>0</v>
      </c>
      <c r="CN467" s="399">
        <f t="shared" si="697"/>
        <v>0</v>
      </c>
      <c r="CO467" s="412">
        <f t="shared" si="698"/>
        <v>0</v>
      </c>
      <c r="CP467" s="413">
        <f t="shared" si="699"/>
        <v>0</v>
      </c>
      <c r="CQ467" s="398" t="str">
        <f t="shared" si="700"/>
        <v>0</v>
      </c>
      <c r="CR467" s="398" t="str">
        <f t="shared" si="701"/>
        <v>0</v>
      </c>
      <c r="CS467" s="412">
        <f t="shared" si="702"/>
        <v>0</v>
      </c>
      <c r="CT467" s="412" t="str">
        <f t="shared" si="703"/>
        <v>0m0</v>
      </c>
      <c r="CU467" s="412">
        <f t="shared" si="704"/>
        <v>0</v>
      </c>
      <c r="CV467" s="412">
        <f t="shared" si="705"/>
        <v>0</v>
      </c>
      <c r="CW467" s="412">
        <f t="shared" si="706"/>
        <v>0</v>
      </c>
      <c r="CX467" s="412">
        <f t="shared" si="707"/>
        <v>0</v>
      </c>
      <c r="CY467" s="412">
        <f t="shared" si="708"/>
        <v>0</v>
      </c>
      <c r="CZ467" s="412" t="str">
        <f t="shared" si="709"/>
        <v/>
      </c>
      <c r="DA467" s="412" t="str">
        <f t="shared" si="710"/>
        <v/>
      </c>
      <c r="DB467" s="412" t="str">
        <f t="shared" si="711"/>
        <v/>
      </c>
      <c r="DC467" s="412" t="str">
        <f t="shared" si="712"/>
        <v/>
      </c>
      <c r="DD467" s="412" t="str">
        <f t="shared" si="713"/>
        <v/>
      </c>
      <c r="DE467" s="412"/>
      <c r="DG467" s="412" t="str">
        <f t="shared" si="714"/>
        <v/>
      </c>
      <c r="DH467" s="412" t="str">
        <f t="shared" si="715"/>
        <v/>
      </c>
      <c r="DI467" s="412">
        <f t="shared" si="716"/>
        <v>0</v>
      </c>
      <c r="DJ467" s="412" t="str">
        <f t="shared" si="717"/>
        <v/>
      </c>
      <c r="DK467" s="412" t="str">
        <f t="shared" si="718"/>
        <v/>
      </c>
      <c r="DL467" s="412" t="str">
        <f t="shared" si="719"/>
        <v/>
      </c>
      <c r="DM467" s="412" t="str">
        <f t="shared" si="720"/>
        <v/>
      </c>
      <c r="DN467" s="412" t="str">
        <f t="shared" si="721"/>
        <v/>
      </c>
      <c r="DO467" s="412" t="str">
        <f t="shared" si="722"/>
        <v/>
      </c>
      <c r="DR467" s="494"/>
      <c r="DU467" s="411">
        <f t="shared" si="723"/>
        <v>0</v>
      </c>
      <c r="DX467" s="494" t="e">
        <f>IF(BG467&lt;270000,○,"")</f>
        <v>#NAME?</v>
      </c>
    </row>
    <row r="468" spans="1:128" s="411" customFormat="1" ht="18" hidden="1" customHeight="1" thickBot="1">
      <c r="A468" s="145" t="str">
        <f t="shared" si="648"/>
        <v/>
      </c>
      <c r="B468" s="158"/>
      <c r="C468" s="31" t="str">
        <f>IF(B468="","",VLOOKUP(B468,学連登録!$C$2:$G$3000,2,FALSE))</f>
        <v/>
      </c>
      <c r="D468" s="32" t="str">
        <f>IF(B468="","",VLOOKUP(B468,学連登録!$C$2:$G$3000,3,FALSE))</f>
        <v/>
      </c>
      <c r="E468" s="33" t="str">
        <f>IF(B468="","",VLOOKUP(B468,学連登録!$C$2:$G$3000,4,FALSE))</f>
        <v/>
      </c>
      <c r="F468" s="383" t="str">
        <f>IF(B468="","",VLOOKUP(B468,学連登録!$C$2:$I$3000,7,FALSE))</f>
        <v/>
      </c>
      <c r="G468" s="159"/>
      <c r="H468" s="853"/>
      <c r="I468" s="854"/>
      <c r="J468" s="160"/>
      <c r="K468" s="825"/>
      <c r="L468" s="826"/>
      <c r="M468" s="160"/>
      <c r="N468" s="819"/>
      <c r="O468" s="820"/>
      <c r="P468" s="159"/>
      <c r="Q468" s="825"/>
      <c r="R468" s="826"/>
      <c r="S468" s="159"/>
      <c r="T468" s="825"/>
      <c r="U468" s="826"/>
      <c r="V468" s="103" t="str">
        <f>IF(B468="","",VLOOKUP(B468,学連登録!$C$2:$H$3000,6,FALSE))</f>
        <v/>
      </c>
      <c r="W468" s="377"/>
      <c r="X468" s="157"/>
      <c r="Y468" s="118" t="str">
        <f t="shared" si="638"/>
        <v/>
      </c>
      <c r="Z468" s="97" t="str">
        <f>IF(G468="","",VLOOKUP(G468,種目名!$O$5:$T$104,3,0))</f>
        <v/>
      </c>
      <c r="AA468" s="99" t="str">
        <f>IF(J468="","",VLOOKUP(J468,種目名!$O$5:$T$104,3,0))</f>
        <v/>
      </c>
      <c r="AB468" s="119" t="str">
        <f>IF(M468="","",VLOOKUP(M468,種目名!$O$5:$T$104,3,0))</f>
        <v/>
      </c>
      <c r="AC468" s="119" t="str">
        <f>IF(P468="","",VLOOKUP(AF468,種目名!$O$5:$T$104,3,0))</f>
        <v/>
      </c>
      <c r="AD468" s="120" t="str">
        <f>IF(S468="","",VLOOKUP(AI468,種目名!$O$5:$T$104,3,0))</f>
        <v/>
      </c>
      <c r="AE468" s="117">
        <f t="shared" si="639"/>
        <v>0</v>
      </c>
      <c r="AF468" s="157" t="str">
        <f t="shared" si="640"/>
        <v/>
      </c>
      <c r="AG468" s="157" t="str">
        <f t="shared" si="641"/>
        <v/>
      </c>
      <c r="AH468" s="117">
        <f t="shared" si="642"/>
        <v>0</v>
      </c>
      <c r="AI468" s="157" t="str">
        <f t="shared" si="643"/>
        <v/>
      </c>
      <c r="AJ468" s="157" t="str">
        <f t="shared" si="644"/>
        <v/>
      </c>
      <c r="AK468" s="390"/>
      <c r="AL468" s="171">
        <f t="shared" si="649"/>
        <v>0</v>
      </c>
      <c r="AM468" s="399">
        <f t="shared" si="650"/>
        <v>0</v>
      </c>
      <c r="AN468" s="399">
        <f>COUNTIF($B$12:B468,B468)</f>
        <v>0</v>
      </c>
      <c r="AO468" s="399"/>
      <c r="AP468" s="399" t="str">
        <f t="shared" si="651"/>
        <v/>
      </c>
      <c r="AQ468" s="399" t="str">
        <f t="shared" si="652"/>
        <v/>
      </c>
      <c r="AR468" s="399" t="str">
        <f t="shared" si="653"/>
        <v/>
      </c>
      <c r="AS468" s="399" t="str">
        <f t="shared" si="654"/>
        <v/>
      </c>
      <c r="AT468" s="399">
        <f t="shared" si="655"/>
        <v>0</v>
      </c>
      <c r="AU468" s="399" t="str">
        <f t="shared" si="656"/>
        <v/>
      </c>
      <c r="AV468" s="399" t="str">
        <f t="shared" si="657"/>
        <v/>
      </c>
      <c r="AW468" s="399" t="str">
        <f t="shared" si="658"/>
        <v/>
      </c>
      <c r="AX468" s="399" t="str">
        <f t="shared" si="659"/>
        <v/>
      </c>
      <c r="AY468" s="399" t="str">
        <f t="shared" si="660"/>
        <v/>
      </c>
      <c r="AZ468" s="399" t="str">
        <f t="shared" si="661"/>
        <v/>
      </c>
      <c r="BA468" s="399" t="str">
        <f t="shared" si="662"/>
        <v/>
      </c>
      <c r="BB468" s="399" t="str">
        <f t="shared" si="663"/>
        <v/>
      </c>
      <c r="BC468" s="399" t="str">
        <f t="shared" si="664"/>
        <v/>
      </c>
      <c r="BD468" s="403" t="str">
        <f t="shared" si="665"/>
        <v/>
      </c>
      <c r="BE468" s="393">
        <f t="shared" si="666"/>
        <v>0</v>
      </c>
      <c r="BF468" s="157"/>
      <c r="BG468" s="399">
        <f t="shared" si="667"/>
        <v>0</v>
      </c>
      <c r="BH468" s="399">
        <f t="shared" si="668"/>
        <v>0</v>
      </c>
      <c r="BI468" s="412">
        <f t="shared" si="669"/>
        <v>0</v>
      </c>
      <c r="BJ468" s="413">
        <f t="shared" si="645"/>
        <v>0</v>
      </c>
      <c r="BK468" s="398" t="str">
        <f t="shared" si="646"/>
        <v>0</v>
      </c>
      <c r="BL468" s="398" t="str">
        <f t="shared" si="647"/>
        <v>0</v>
      </c>
      <c r="BM468" s="412">
        <f t="shared" si="670"/>
        <v>0</v>
      </c>
      <c r="BN468" s="412" t="str">
        <f t="shared" si="671"/>
        <v>0m0</v>
      </c>
      <c r="BO468" s="399">
        <f t="shared" si="672"/>
        <v>0</v>
      </c>
      <c r="BP468" s="399">
        <f t="shared" si="673"/>
        <v>0</v>
      </c>
      <c r="BQ468" s="412">
        <f t="shared" si="674"/>
        <v>0</v>
      </c>
      <c r="BR468" s="413">
        <f t="shared" si="675"/>
        <v>0</v>
      </c>
      <c r="BS468" s="398" t="str">
        <f t="shared" si="676"/>
        <v>0</v>
      </c>
      <c r="BT468" s="398" t="str">
        <f t="shared" si="677"/>
        <v>0</v>
      </c>
      <c r="BU468" s="412">
        <f t="shared" si="678"/>
        <v>0</v>
      </c>
      <c r="BV468" s="412" t="str">
        <f t="shared" si="679"/>
        <v>0m0</v>
      </c>
      <c r="BW468" s="399">
        <f t="shared" si="680"/>
        <v>0</v>
      </c>
      <c r="BX468" s="399">
        <f t="shared" si="681"/>
        <v>0</v>
      </c>
      <c r="BY468" s="412">
        <f t="shared" si="682"/>
        <v>0</v>
      </c>
      <c r="BZ468" s="413">
        <f t="shared" si="683"/>
        <v>0</v>
      </c>
      <c r="CA468" s="398" t="str">
        <f t="shared" si="684"/>
        <v>0</v>
      </c>
      <c r="CB468" s="398" t="str">
        <f t="shared" si="685"/>
        <v>0</v>
      </c>
      <c r="CC468" s="412">
        <f t="shared" si="686"/>
        <v>0</v>
      </c>
      <c r="CD468" s="412" t="str">
        <f t="shared" si="687"/>
        <v>0m0</v>
      </c>
      <c r="CE468" s="399">
        <f t="shared" si="688"/>
        <v>0</v>
      </c>
      <c r="CF468" s="399">
        <f t="shared" si="689"/>
        <v>0</v>
      </c>
      <c r="CG468" s="412">
        <f t="shared" si="690"/>
        <v>0</v>
      </c>
      <c r="CH468" s="413">
        <f t="shared" si="691"/>
        <v>0</v>
      </c>
      <c r="CI468" s="398" t="str">
        <f t="shared" si="692"/>
        <v>0</v>
      </c>
      <c r="CJ468" s="398" t="str">
        <f t="shared" si="693"/>
        <v>0</v>
      </c>
      <c r="CK468" s="412">
        <f t="shared" si="694"/>
        <v>0</v>
      </c>
      <c r="CL468" s="412" t="str">
        <f t="shared" si="695"/>
        <v>0m0</v>
      </c>
      <c r="CM468" s="399">
        <f t="shared" si="696"/>
        <v>0</v>
      </c>
      <c r="CN468" s="399">
        <f t="shared" si="697"/>
        <v>0</v>
      </c>
      <c r="CO468" s="412">
        <f t="shared" si="698"/>
        <v>0</v>
      </c>
      <c r="CP468" s="413">
        <f t="shared" si="699"/>
        <v>0</v>
      </c>
      <c r="CQ468" s="398" t="str">
        <f t="shared" si="700"/>
        <v>0</v>
      </c>
      <c r="CR468" s="398" t="str">
        <f t="shared" si="701"/>
        <v>0</v>
      </c>
      <c r="CS468" s="412">
        <f t="shared" si="702"/>
        <v>0</v>
      </c>
      <c r="CT468" s="412" t="str">
        <f t="shared" si="703"/>
        <v>0m0</v>
      </c>
      <c r="CU468" s="412">
        <f t="shared" si="704"/>
        <v>0</v>
      </c>
      <c r="CV468" s="412">
        <f t="shared" si="705"/>
        <v>0</v>
      </c>
      <c r="CW468" s="412">
        <f t="shared" si="706"/>
        <v>0</v>
      </c>
      <c r="CX468" s="412">
        <f t="shared" si="707"/>
        <v>0</v>
      </c>
      <c r="CY468" s="412">
        <f t="shared" si="708"/>
        <v>0</v>
      </c>
      <c r="CZ468" s="412" t="str">
        <f t="shared" si="709"/>
        <v/>
      </c>
      <c r="DA468" s="412" t="str">
        <f t="shared" si="710"/>
        <v/>
      </c>
      <c r="DB468" s="412" t="str">
        <f t="shared" si="711"/>
        <v/>
      </c>
      <c r="DC468" s="412" t="str">
        <f t="shared" si="712"/>
        <v/>
      </c>
      <c r="DD468" s="412" t="str">
        <f t="shared" si="713"/>
        <v/>
      </c>
      <c r="DE468" s="412"/>
      <c r="DG468" s="412" t="str">
        <f t="shared" si="714"/>
        <v/>
      </c>
      <c r="DH468" s="412" t="str">
        <f t="shared" si="715"/>
        <v/>
      </c>
      <c r="DI468" s="412">
        <f t="shared" si="716"/>
        <v>0</v>
      </c>
      <c r="DJ468" s="412" t="str">
        <f t="shared" si="717"/>
        <v/>
      </c>
      <c r="DK468" s="412" t="str">
        <f t="shared" si="718"/>
        <v/>
      </c>
      <c r="DL468" s="412" t="str">
        <f t="shared" si="719"/>
        <v/>
      </c>
      <c r="DM468" s="412" t="str">
        <f t="shared" si="720"/>
        <v/>
      </c>
      <c r="DN468" s="412" t="str">
        <f t="shared" si="721"/>
        <v/>
      </c>
      <c r="DO468" s="412" t="str">
        <f t="shared" si="722"/>
        <v/>
      </c>
      <c r="DR468" s="494"/>
      <c r="DU468" s="411">
        <f t="shared" si="723"/>
        <v>0</v>
      </c>
      <c r="DX468" s="494" t="e">
        <f>IF(BG468&lt;270000,○,"")</f>
        <v>#NAME?</v>
      </c>
    </row>
    <row r="469" spans="1:128" s="411" customFormat="1" ht="18" hidden="1" customHeight="1" thickBot="1">
      <c r="A469" s="145" t="str">
        <f t="shared" si="648"/>
        <v/>
      </c>
      <c r="B469" s="158"/>
      <c r="C469" s="31" t="str">
        <f>IF(B469="","",VLOOKUP(B469,学連登録!$C$2:$G$3000,2,FALSE))</f>
        <v/>
      </c>
      <c r="D469" s="32" t="str">
        <f>IF(B469="","",VLOOKUP(B469,学連登録!$C$2:$G$3000,3,FALSE))</f>
        <v/>
      </c>
      <c r="E469" s="33" t="str">
        <f>IF(B469="","",VLOOKUP(B469,学連登録!$C$2:$G$3000,4,FALSE))</f>
        <v/>
      </c>
      <c r="F469" s="383" t="str">
        <f>IF(B469="","",VLOOKUP(B469,学連登録!$C$2:$I$3000,7,FALSE))</f>
        <v/>
      </c>
      <c r="G469" s="159"/>
      <c r="H469" s="853"/>
      <c r="I469" s="854"/>
      <c r="J469" s="160"/>
      <c r="K469" s="825"/>
      <c r="L469" s="826"/>
      <c r="M469" s="160"/>
      <c r="N469" s="819"/>
      <c r="O469" s="820"/>
      <c r="P469" s="159"/>
      <c r="Q469" s="825"/>
      <c r="R469" s="826"/>
      <c r="S469" s="159"/>
      <c r="T469" s="825"/>
      <c r="U469" s="826"/>
      <c r="V469" s="103" t="str">
        <f>IF(B469="","",VLOOKUP(B469,学連登録!$C$2:$H$3000,6,FALSE))</f>
        <v/>
      </c>
      <c r="W469" s="377"/>
      <c r="X469" s="157"/>
      <c r="Y469" s="118" t="str">
        <f t="shared" si="638"/>
        <v/>
      </c>
      <c r="Z469" s="97" t="str">
        <f>IF(G469="","",VLOOKUP(G469,種目名!$O$5:$T$104,3,0))</f>
        <v/>
      </c>
      <c r="AA469" s="99" t="str">
        <f>IF(J469="","",VLOOKUP(J469,種目名!$O$5:$T$104,3,0))</f>
        <v/>
      </c>
      <c r="AB469" s="119" t="str">
        <f>IF(M469="","",VLOOKUP(M469,種目名!$O$5:$T$104,3,0))</f>
        <v/>
      </c>
      <c r="AC469" s="119" t="str">
        <f>IF(P469="","",VLOOKUP(AF469,種目名!$O$5:$T$104,3,0))</f>
        <v/>
      </c>
      <c r="AD469" s="120" t="str">
        <f>IF(S469="","",VLOOKUP(AI469,種目名!$O$5:$T$104,3,0))</f>
        <v/>
      </c>
      <c r="AE469" s="117">
        <f t="shared" si="639"/>
        <v>0</v>
      </c>
      <c r="AF469" s="157" t="str">
        <f t="shared" si="640"/>
        <v/>
      </c>
      <c r="AG469" s="157" t="str">
        <f t="shared" si="641"/>
        <v/>
      </c>
      <c r="AH469" s="117">
        <f t="shared" si="642"/>
        <v>0</v>
      </c>
      <c r="AI469" s="157" t="str">
        <f t="shared" si="643"/>
        <v/>
      </c>
      <c r="AJ469" s="157" t="str">
        <f t="shared" si="644"/>
        <v/>
      </c>
      <c r="AK469" s="390"/>
      <c r="AL469" s="171">
        <f t="shared" si="649"/>
        <v>0</v>
      </c>
      <c r="AM469" s="399">
        <f t="shared" si="650"/>
        <v>0</v>
      </c>
      <c r="AN469" s="399">
        <f>COUNTIF($B$12:B469,B469)</f>
        <v>0</v>
      </c>
      <c r="AO469" s="399"/>
      <c r="AP469" s="399" t="str">
        <f t="shared" si="651"/>
        <v/>
      </c>
      <c r="AQ469" s="399" t="str">
        <f t="shared" si="652"/>
        <v/>
      </c>
      <c r="AR469" s="399" t="str">
        <f t="shared" si="653"/>
        <v/>
      </c>
      <c r="AS469" s="399" t="str">
        <f t="shared" si="654"/>
        <v/>
      </c>
      <c r="AT469" s="399">
        <f t="shared" si="655"/>
        <v>0</v>
      </c>
      <c r="AU469" s="399" t="str">
        <f t="shared" si="656"/>
        <v/>
      </c>
      <c r="AV469" s="399" t="str">
        <f t="shared" si="657"/>
        <v/>
      </c>
      <c r="AW469" s="399" t="str">
        <f t="shared" si="658"/>
        <v/>
      </c>
      <c r="AX469" s="399" t="str">
        <f t="shared" si="659"/>
        <v/>
      </c>
      <c r="AY469" s="399" t="str">
        <f t="shared" si="660"/>
        <v/>
      </c>
      <c r="AZ469" s="399" t="str">
        <f t="shared" si="661"/>
        <v/>
      </c>
      <c r="BA469" s="399" t="str">
        <f t="shared" si="662"/>
        <v/>
      </c>
      <c r="BB469" s="399" t="str">
        <f t="shared" si="663"/>
        <v/>
      </c>
      <c r="BC469" s="399" t="str">
        <f t="shared" si="664"/>
        <v/>
      </c>
      <c r="BD469" s="403" t="str">
        <f t="shared" si="665"/>
        <v/>
      </c>
      <c r="BE469" s="393">
        <f t="shared" si="666"/>
        <v>0</v>
      </c>
      <c r="BF469" s="157"/>
      <c r="BG469" s="399">
        <f t="shared" si="667"/>
        <v>0</v>
      </c>
      <c r="BH469" s="399">
        <f t="shared" si="668"/>
        <v>0</v>
      </c>
      <c r="BI469" s="412">
        <f t="shared" si="669"/>
        <v>0</v>
      </c>
      <c r="BJ469" s="413">
        <f t="shared" si="645"/>
        <v>0</v>
      </c>
      <c r="BK469" s="398" t="str">
        <f t="shared" si="646"/>
        <v>0</v>
      </c>
      <c r="BL469" s="398" t="str">
        <f t="shared" si="647"/>
        <v>0</v>
      </c>
      <c r="BM469" s="412">
        <f t="shared" si="670"/>
        <v>0</v>
      </c>
      <c r="BN469" s="412" t="str">
        <f t="shared" si="671"/>
        <v>0m0</v>
      </c>
      <c r="BO469" s="399">
        <f t="shared" si="672"/>
        <v>0</v>
      </c>
      <c r="BP469" s="399">
        <f t="shared" si="673"/>
        <v>0</v>
      </c>
      <c r="BQ469" s="412">
        <f t="shared" si="674"/>
        <v>0</v>
      </c>
      <c r="BR469" s="413">
        <f t="shared" si="675"/>
        <v>0</v>
      </c>
      <c r="BS469" s="398" t="str">
        <f t="shared" si="676"/>
        <v>0</v>
      </c>
      <c r="BT469" s="398" t="str">
        <f t="shared" si="677"/>
        <v>0</v>
      </c>
      <c r="BU469" s="412">
        <f t="shared" si="678"/>
        <v>0</v>
      </c>
      <c r="BV469" s="412" t="str">
        <f t="shared" si="679"/>
        <v>0m0</v>
      </c>
      <c r="BW469" s="399">
        <f t="shared" si="680"/>
        <v>0</v>
      </c>
      <c r="BX469" s="399">
        <f t="shared" si="681"/>
        <v>0</v>
      </c>
      <c r="BY469" s="412">
        <f t="shared" si="682"/>
        <v>0</v>
      </c>
      <c r="BZ469" s="413">
        <f t="shared" si="683"/>
        <v>0</v>
      </c>
      <c r="CA469" s="398" t="str">
        <f t="shared" si="684"/>
        <v>0</v>
      </c>
      <c r="CB469" s="398" t="str">
        <f t="shared" si="685"/>
        <v>0</v>
      </c>
      <c r="CC469" s="412">
        <f t="shared" si="686"/>
        <v>0</v>
      </c>
      <c r="CD469" s="412" t="str">
        <f t="shared" si="687"/>
        <v>0m0</v>
      </c>
      <c r="CE469" s="399">
        <f t="shared" si="688"/>
        <v>0</v>
      </c>
      <c r="CF469" s="399">
        <f t="shared" si="689"/>
        <v>0</v>
      </c>
      <c r="CG469" s="412">
        <f t="shared" si="690"/>
        <v>0</v>
      </c>
      <c r="CH469" s="413">
        <f t="shared" si="691"/>
        <v>0</v>
      </c>
      <c r="CI469" s="398" t="str">
        <f t="shared" si="692"/>
        <v>0</v>
      </c>
      <c r="CJ469" s="398" t="str">
        <f t="shared" si="693"/>
        <v>0</v>
      </c>
      <c r="CK469" s="412">
        <f t="shared" si="694"/>
        <v>0</v>
      </c>
      <c r="CL469" s="412" t="str">
        <f t="shared" si="695"/>
        <v>0m0</v>
      </c>
      <c r="CM469" s="399">
        <f t="shared" si="696"/>
        <v>0</v>
      </c>
      <c r="CN469" s="399">
        <f t="shared" si="697"/>
        <v>0</v>
      </c>
      <c r="CO469" s="412">
        <f t="shared" si="698"/>
        <v>0</v>
      </c>
      <c r="CP469" s="413">
        <f t="shared" si="699"/>
        <v>0</v>
      </c>
      <c r="CQ469" s="398" t="str">
        <f t="shared" si="700"/>
        <v>0</v>
      </c>
      <c r="CR469" s="398" t="str">
        <f t="shared" si="701"/>
        <v>0</v>
      </c>
      <c r="CS469" s="412">
        <f t="shared" si="702"/>
        <v>0</v>
      </c>
      <c r="CT469" s="412" t="str">
        <f t="shared" si="703"/>
        <v>0m0</v>
      </c>
      <c r="CU469" s="412">
        <f t="shared" si="704"/>
        <v>0</v>
      </c>
      <c r="CV469" s="412">
        <f t="shared" si="705"/>
        <v>0</v>
      </c>
      <c r="CW469" s="412">
        <f t="shared" si="706"/>
        <v>0</v>
      </c>
      <c r="CX469" s="412">
        <f t="shared" si="707"/>
        <v>0</v>
      </c>
      <c r="CY469" s="412">
        <f t="shared" si="708"/>
        <v>0</v>
      </c>
      <c r="CZ469" s="412" t="str">
        <f t="shared" si="709"/>
        <v/>
      </c>
      <c r="DA469" s="412" t="str">
        <f t="shared" si="710"/>
        <v/>
      </c>
      <c r="DB469" s="412" t="str">
        <f t="shared" si="711"/>
        <v/>
      </c>
      <c r="DC469" s="412" t="str">
        <f t="shared" si="712"/>
        <v/>
      </c>
      <c r="DD469" s="412" t="str">
        <f t="shared" si="713"/>
        <v/>
      </c>
      <c r="DE469" s="412"/>
      <c r="DG469" s="412" t="str">
        <f t="shared" si="714"/>
        <v/>
      </c>
      <c r="DH469" s="412" t="str">
        <f t="shared" si="715"/>
        <v/>
      </c>
      <c r="DI469" s="412">
        <f t="shared" si="716"/>
        <v>0</v>
      </c>
      <c r="DJ469" s="412" t="str">
        <f t="shared" si="717"/>
        <v/>
      </c>
      <c r="DK469" s="412" t="str">
        <f t="shared" si="718"/>
        <v/>
      </c>
      <c r="DL469" s="412" t="str">
        <f t="shared" si="719"/>
        <v/>
      </c>
      <c r="DM469" s="412" t="str">
        <f t="shared" si="720"/>
        <v/>
      </c>
      <c r="DN469" s="412" t="str">
        <f t="shared" si="721"/>
        <v/>
      </c>
      <c r="DO469" s="412" t="str">
        <f t="shared" si="722"/>
        <v/>
      </c>
      <c r="DR469" s="494"/>
      <c r="DU469" s="411">
        <f t="shared" si="723"/>
        <v>0</v>
      </c>
      <c r="DX469" s="494" t="e">
        <f>IF(BG469&lt;270000,○,"")</f>
        <v>#NAME?</v>
      </c>
    </row>
    <row r="470" spans="1:128" s="411" customFormat="1" ht="18" hidden="1" customHeight="1" thickBot="1">
      <c r="A470" s="145" t="str">
        <f t="shared" si="648"/>
        <v/>
      </c>
      <c r="B470" s="158"/>
      <c r="C470" s="31" t="str">
        <f>IF(B470="","",VLOOKUP(B470,学連登録!$C$2:$G$3000,2,FALSE))</f>
        <v/>
      </c>
      <c r="D470" s="32" t="str">
        <f>IF(B470="","",VLOOKUP(B470,学連登録!$C$2:$G$3000,3,FALSE))</f>
        <v/>
      </c>
      <c r="E470" s="33" t="str">
        <f>IF(B470="","",VLOOKUP(B470,学連登録!$C$2:$G$3000,4,FALSE))</f>
        <v/>
      </c>
      <c r="F470" s="383" t="str">
        <f>IF(B470="","",VLOOKUP(B470,学連登録!$C$2:$I$3000,7,FALSE))</f>
        <v/>
      </c>
      <c r="G470" s="159"/>
      <c r="H470" s="853"/>
      <c r="I470" s="854"/>
      <c r="J470" s="160"/>
      <c r="K470" s="825"/>
      <c r="L470" s="826"/>
      <c r="M470" s="160"/>
      <c r="N470" s="819"/>
      <c r="O470" s="820"/>
      <c r="P470" s="159"/>
      <c r="Q470" s="825"/>
      <c r="R470" s="826"/>
      <c r="S470" s="159"/>
      <c r="T470" s="825"/>
      <c r="U470" s="826"/>
      <c r="V470" s="103" t="str">
        <f>IF(B470="","",VLOOKUP(B470,学連登録!$C$2:$H$3000,6,FALSE))</f>
        <v/>
      </c>
      <c r="W470" s="377"/>
      <c r="X470" s="157"/>
      <c r="Y470" s="118" t="str">
        <f t="shared" ref="Y470:Y520" si="724">IF(C470="","",$S$3)</f>
        <v/>
      </c>
      <c r="Z470" s="97" t="str">
        <f>IF(G470="","",VLOOKUP(G470,種目名!$O$5:$T$104,3,0))</f>
        <v/>
      </c>
      <c r="AA470" s="99" t="str">
        <f>IF(J470="","",VLOOKUP(J470,種目名!$O$5:$T$104,3,0))</f>
        <v/>
      </c>
      <c r="AB470" s="119" t="str">
        <f>IF(M470="","",VLOOKUP(M470,種目名!$O$5:$T$104,3,0))</f>
        <v/>
      </c>
      <c r="AC470" s="119" t="str">
        <f>IF(P470="","",VLOOKUP(AF470,種目名!$O$5:$T$104,3,0))</f>
        <v/>
      </c>
      <c r="AD470" s="120" t="str">
        <f>IF(S470="","",VLOOKUP(AI470,種目名!$O$5:$T$104,3,0))</f>
        <v/>
      </c>
      <c r="AE470" s="117">
        <f t="shared" ref="AE470:AE520" si="725">LENB(P470)</f>
        <v>0</v>
      </c>
      <c r="AF470" s="157" t="str">
        <f t="shared" ref="AF470:AF520" si="726">IF(AE470,LEFTB(P470,AE470-1),"")</f>
        <v/>
      </c>
      <c r="AG470" s="157" t="str">
        <f t="shared" ref="AG470:AG520" si="727">IF(AE470,MIDB(P470,AE470,1),"")</f>
        <v/>
      </c>
      <c r="AH470" s="117">
        <f t="shared" ref="AH470:AH520" si="728">LENB(S470)</f>
        <v>0</v>
      </c>
      <c r="AI470" s="157" t="str">
        <f t="shared" ref="AI470:AI521" si="729">IF(AH470,LEFTB(S470,AH470-1),"")</f>
        <v/>
      </c>
      <c r="AJ470" s="157" t="str">
        <f t="shared" ref="AJ470:AJ520" si="730">IF(AH470,MIDB(S470,AH470,1),"")</f>
        <v/>
      </c>
      <c r="AK470" s="390"/>
      <c r="AL470" s="171">
        <f t="shared" si="649"/>
        <v>0</v>
      </c>
      <c r="AM470" s="399">
        <f t="shared" si="650"/>
        <v>0</v>
      </c>
      <c r="AN470" s="399">
        <f>COUNTIF($B$12:B470,B470)</f>
        <v>0</v>
      </c>
      <c r="AO470" s="399"/>
      <c r="AP470" s="399" t="str">
        <f t="shared" si="651"/>
        <v/>
      </c>
      <c r="AQ470" s="399" t="str">
        <f t="shared" si="652"/>
        <v/>
      </c>
      <c r="AR470" s="399" t="str">
        <f t="shared" si="653"/>
        <v/>
      </c>
      <c r="AS470" s="399" t="str">
        <f t="shared" si="654"/>
        <v/>
      </c>
      <c r="AT470" s="399">
        <f t="shared" si="655"/>
        <v>0</v>
      </c>
      <c r="AU470" s="399" t="str">
        <f t="shared" si="656"/>
        <v/>
      </c>
      <c r="AV470" s="399" t="str">
        <f t="shared" si="657"/>
        <v/>
      </c>
      <c r="AW470" s="399" t="str">
        <f t="shared" si="658"/>
        <v/>
      </c>
      <c r="AX470" s="399" t="str">
        <f t="shared" si="659"/>
        <v/>
      </c>
      <c r="AY470" s="399" t="str">
        <f t="shared" si="660"/>
        <v/>
      </c>
      <c r="AZ470" s="399" t="str">
        <f t="shared" si="661"/>
        <v/>
      </c>
      <c r="BA470" s="399" t="str">
        <f t="shared" si="662"/>
        <v/>
      </c>
      <c r="BB470" s="399" t="str">
        <f t="shared" si="663"/>
        <v/>
      </c>
      <c r="BC470" s="399" t="str">
        <f t="shared" si="664"/>
        <v/>
      </c>
      <c r="BD470" s="403" t="str">
        <f t="shared" si="665"/>
        <v/>
      </c>
      <c r="BE470" s="393">
        <f t="shared" si="666"/>
        <v>0</v>
      </c>
      <c r="BF470" s="157"/>
      <c r="BG470" s="399">
        <f t="shared" si="667"/>
        <v>0</v>
      </c>
      <c r="BH470" s="399">
        <f t="shared" si="668"/>
        <v>0</v>
      </c>
      <c r="BI470" s="412">
        <f t="shared" si="669"/>
        <v>0</v>
      </c>
      <c r="BJ470" s="413">
        <f t="shared" si="645"/>
        <v>0</v>
      </c>
      <c r="BK470" s="398" t="str">
        <f t="shared" si="646"/>
        <v>0</v>
      </c>
      <c r="BL470" s="398" t="str">
        <f t="shared" si="647"/>
        <v>0</v>
      </c>
      <c r="BM470" s="412">
        <f t="shared" si="670"/>
        <v>0</v>
      </c>
      <c r="BN470" s="412" t="str">
        <f t="shared" si="671"/>
        <v>0m0</v>
      </c>
      <c r="BO470" s="399">
        <f t="shared" si="672"/>
        <v>0</v>
      </c>
      <c r="BP470" s="399">
        <f t="shared" si="673"/>
        <v>0</v>
      </c>
      <c r="BQ470" s="412">
        <f t="shared" si="674"/>
        <v>0</v>
      </c>
      <c r="BR470" s="413">
        <f t="shared" si="675"/>
        <v>0</v>
      </c>
      <c r="BS470" s="398" t="str">
        <f t="shared" si="676"/>
        <v>0</v>
      </c>
      <c r="BT470" s="398" t="str">
        <f t="shared" si="677"/>
        <v>0</v>
      </c>
      <c r="BU470" s="412">
        <f t="shared" si="678"/>
        <v>0</v>
      </c>
      <c r="BV470" s="412" t="str">
        <f t="shared" si="679"/>
        <v>0m0</v>
      </c>
      <c r="BW470" s="399">
        <f t="shared" si="680"/>
        <v>0</v>
      </c>
      <c r="BX470" s="399">
        <f t="shared" si="681"/>
        <v>0</v>
      </c>
      <c r="BY470" s="412">
        <f t="shared" si="682"/>
        <v>0</v>
      </c>
      <c r="BZ470" s="413">
        <f t="shared" si="683"/>
        <v>0</v>
      </c>
      <c r="CA470" s="398" t="str">
        <f t="shared" si="684"/>
        <v>0</v>
      </c>
      <c r="CB470" s="398" t="str">
        <f t="shared" si="685"/>
        <v>0</v>
      </c>
      <c r="CC470" s="412">
        <f t="shared" si="686"/>
        <v>0</v>
      </c>
      <c r="CD470" s="412" t="str">
        <f t="shared" si="687"/>
        <v>0m0</v>
      </c>
      <c r="CE470" s="399">
        <f t="shared" si="688"/>
        <v>0</v>
      </c>
      <c r="CF470" s="399">
        <f t="shared" si="689"/>
        <v>0</v>
      </c>
      <c r="CG470" s="412">
        <f t="shared" si="690"/>
        <v>0</v>
      </c>
      <c r="CH470" s="413">
        <f t="shared" si="691"/>
        <v>0</v>
      </c>
      <c r="CI470" s="398" t="str">
        <f t="shared" si="692"/>
        <v>0</v>
      </c>
      <c r="CJ470" s="398" t="str">
        <f t="shared" si="693"/>
        <v>0</v>
      </c>
      <c r="CK470" s="412">
        <f t="shared" si="694"/>
        <v>0</v>
      </c>
      <c r="CL470" s="412" t="str">
        <f t="shared" si="695"/>
        <v>0m0</v>
      </c>
      <c r="CM470" s="399">
        <f t="shared" si="696"/>
        <v>0</v>
      </c>
      <c r="CN470" s="399">
        <f t="shared" si="697"/>
        <v>0</v>
      </c>
      <c r="CO470" s="412">
        <f t="shared" si="698"/>
        <v>0</v>
      </c>
      <c r="CP470" s="413">
        <f t="shared" si="699"/>
        <v>0</v>
      </c>
      <c r="CQ470" s="398" t="str">
        <f t="shared" si="700"/>
        <v>0</v>
      </c>
      <c r="CR470" s="398" t="str">
        <f t="shared" si="701"/>
        <v>0</v>
      </c>
      <c r="CS470" s="412">
        <f t="shared" si="702"/>
        <v>0</v>
      </c>
      <c r="CT470" s="412" t="str">
        <f t="shared" si="703"/>
        <v>0m0</v>
      </c>
      <c r="CU470" s="412">
        <f t="shared" si="704"/>
        <v>0</v>
      </c>
      <c r="CV470" s="412">
        <f t="shared" si="705"/>
        <v>0</v>
      </c>
      <c r="CW470" s="412">
        <f t="shared" si="706"/>
        <v>0</v>
      </c>
      <c r="CX470" s="412">
        <f t="shared" si="707"/>
        <v>0</v>
      </c>
      <c r="CY470" s="412">
        <f t="shared" si="708"/>
        <v>0</v>
      </c>
      <c r="CZ470" s="412" t="str">
        <f t="shared" si="709"/>
        <v/>
      </c>
      <c r="DA470" s="412" t="str">
        <f t="shared" si="710"/>
        <v/>
      </c>
      <c r="DB470" s="412" t="str">
        <f t="shared" si="711"/>
        <v/>
      </c>
      <c r="DC470" s="412" t="str">
        <f t="shared" si="712"/>
        <v/>
      </c>
      <c r="DD470" s="412" t="str">
        <f t="shared" si="713"/>
        <v/>
      </c>
      <c r="DE470" s="412"/>
      <c r="DG470" s="412" t="str">
        <f t="shared" si="714"/>
        <v/>
      </c>
      <c r="DH470" s="412" t="str">
        <f t="shared" si="715"/>
        <v/>
      </c>
      <c r="DI470" s="412">
        <f t="shared" si="716"/>
        <v>0</v>
      </c>
      <c r="DJ470" s="412" t="str">
        <f t="shared" si="717"/>
        <v/>
      </c>
      <c r="DK470" s="412" t="str">
        <f t="shared" si="718"/>
        <v/>
      </c>
      <c r="DL470" s="412" t="str">
        <f t="shared" si="719"/>
        <v/>
      </c>
      <c r="DM470" s="412" t="str">
        <f t="shared" si="720"/>
        <v/>
      </c>
      <c r="DN470" s="412" t="str">
        <f t="shared" si="721"/>
        <v/>
      </c>
      <c r="DO470" s="412" t="str">
        <f t="shared" si="722"/>
        <v/>
      </c>
      <c r="DR470" s="494"/>
      <c r="DU470" s="411">
        <f t="shared" si="723"/>
        <v>0</v>
      </c>
      <c r="DX470" s="494" t="e">
        <f>IF(BG470&lt;270000,○,"")</f>
        <v>#NAME?</v>
      </c>
    </row>
    <row r="471" spans="1:128" s="411" customFormat="1" ht="18" hidden="1" customHeight="1" thickBot="1">
      <c r="A471" s="145" t="str">
        <f t="shared" si="648"/>
        <v/>
      </c>
      <c r="B471" s="158"/>
      <c r="C471" s="31" t="str">
        <f>IF(B471="","",VLOOKUP(B471,学連登録!$C$2:$G$3000,2,FALSE))</f>
        <v/>
      </c>
      <c r="D471" s="32" t="str">
        <f>IF(B471="","",VLOOKUP(B471,学連登録!$C$2:$G$3000,3,FALSE))</f>
        <v/>
      </c>
      <c r="E471" s="33" t="str">
        <f>IF(B471="","",VLOOKUP(B471,学連登録!$C$2:$G$3000,4,FALSE))</f>
        <v/>
      </c>
      <c r="F471" s="383" t="str">
        <f>IF(B471="","",VLOOKUP(B471,学連登録!$C$2:$I$3000,7,FALSE))</f>
        <v/>
      </c>
      <c r="G471" s="159"/>
      <c r="H471" s="853"/>
      <c r="I471" s="854"/>
      <c r="J471" s="160"/>
      <c r="K471" s="825"/>
      <c r="L471" s="826"/>
      <c r="M471" s="160"/>
      <c r="N471" s="819"/>
      <c r="O471" s="820"/>
      <c r="P471" s="159"/>
      <c r="Q471" s="825"/>
      <c r="R471" s="826"/>
      <c r="S471" s="159"/>
      <c r="T471" s="825"/>
      <c r="U471" s="826"/>
      <c r="V471" s="103" t="str">
        <f>IF(B471="","",VLOOKUP(B471,学連登録!$C$2:$H$3000,6,FALSE))</f>
        <v/>
      </c>
      <c r="W471" s="377"/>
      <c r="X471" s="157"/>
      <c r="Y471" s="118" t="str">
        <f t="shared" si="724"/>
        <v/>
      </c>
      <c r="Z471" s="97" t="str">
        <f>IF(G471="","",VLOOKUP(G471,種目名!$O$5:$T$104,3,0))</f>
        <v/>
      </c>
      <c r="AA471" s="99" t="str">
        <f>IF(J471="","",VLOOKUP(J471,種目名!$O$5:$T$104,3,0))</f>
        <v/>
      </c>
      <c r="AB471" s="119" t="str">
        <f>IF(M471="","",VLOOKUP(M471,種目名!$O$5:$T$104,3,0))</f>
        <v/>
      </c>
      <c r="AC471" s="119" t="str">
        <f>IF(P471="","",VLOOKUP(AF471,種目名!$O$5:$T$104,3,0))</f>
        <v/>
      </c>
      <c r="AD471" s="120" t="str">
        <f>IF(S471="","",VLOOKUP(AI471,種目名!$O$5:$T$104,3,0))</f>
        <v/>
      </c>
      <c r="AE471" s="117">
        <f t="shared" si="725"/>
        <v>0</v>
      </c>
      <c r="AF471" s="157" t="str">
        <f t="shared" si="726"/>
        <v/>
      </c>
      <c r="AG471" s="157" t="str">
        <f t="shared" si="727"/>
        <v/>
      </c>
      <c r="AH471" s="117">
        <f t="shared" si="728"/>
        <v>0</v>
      </c>
      <c r="AI471" s="157" t="str">
        <f t="shared" si="729"/>
        <v/>
      </c>
      <c r="AJ471" s="157" t="str">
        <f t="shared" si="730"/>
        <v/>
      </c>
      <c r="AK471" s="390"/>
      <c r="AL471" s="171">
        <f t="shared" si="649"/>
        <v>0</v>
      </c>
      <c r="AM471" s="399">
        <f t="shared" si="650"/>
        <v>0</v>
      </c>
      <c r="AN471" s="399">
        <f>COUNTIF($B$12:B471,B471)</f>
        <v>0</v>
      </c>
      <c r="AO471" s="399"/>
      <c r="AP471" s="399" t="str">
        <f t="shared" si="651"/>
        <v/>
      </c>
      <c r="AQ471" s="399" t="str">
        <f t="shared" si="652"/>
        <v/>
      </c>
      <c r="AR471" s="399" t="str">
        <f t="shared" si="653"/>
        <v/>
      </c>
      <c r="AS471" s="399" t="str">
        <f t="shared" si="654"/>
        <v/>
      </c>
      <c r="AT471" s="399">
        <f t="shared" si="655"/>
        <v>0</v>
      </c>
      <c r="AU471" s="399" t="str">
        <f t="shared" si="656"/>
        <v/>
      </c>
      <c r="AV471" s="399" t="str">
        <f t="shared" si="657"/>
        <v/>
      </c>
      <c r="AW471" s="399" t="str">
        <f t="shared" si="658"/>
        <v/>
      </c>
      <c r="AX471" s="399" t="str">
        <f t="shared" si="659"/>
        <v/>
      </c>
      <c r="AY471" s="399" t="str">
        <f t="shared" si="660"/>
        <v/>
      </c>
      <c r="AZ471" s="399" t="str">
        <f t="shared" si="661"/>
        <v/>
      </c>
      <c r="BA471" s="399" t="str">
        <f t="shared" si="662"/>
        <v/>
      </c>
      <c r="BB471" s="399" t="str">
        <f t="shared" si="663"/>
        <v/>
      </c>
      <c r="BC471" s="399" t="str">
        <f t="shared" si="664"/>
        <v/>
      </c>
      <c r="BD471" s="403" t="str">
        <f t="shared" si="665"/>
        <v/>
      </c>
      <c r="BE471" s="393">
        <f t="shared" si="666"/>
        <v>0</v>
      </c>
      <c r="BF471" s="157"/>
      <c r="BG471" s="399">
        <f t="shared" si="667"/>
        <v>0</v>
      </c>
      <c r="BH471" s="399">
        <f t="shared" si="668"/>
        <v>0</v>
      </c>
      <c r="BI471" s="412">
        <f t="shared" si="669"/>
        <v>0</v>
      </c>
      <c r="BJ471" s="413">
        <f t="shared" si="645"/>
        <v>0</v>
      </c>
      <c r="BK471" s="398" t="str">
        <f t="shared" si="646"/>
        <v>0</v>
      </c>
      <c r="BL471" s="398" t="str">
        <f t="shared" si="647"/>
        <v>0</v>
      </c>
      <c r="BM471" s="412">
        <f t="shared" si="670"/>
        <v>0</v>
      </c>
      <c r="BN471" s="412" t="str">
        <f t="shared" si="671"/>
        <v>0m0</v>
      </c>
      <c r="BO471" s="399">
        <f t="shared" si="672"/>
        <v>0</v>
      </c>
      <c r="BP471" s="399">
        <f t="shared" si="673"/>
        <v>0</v>
      </c>
      <c r="BQ471" s="412">
        <f t="shared" si="674"/>
        <v>0</v>
      </c>
      <c r="BR471" s="413">
        <f t="shared" si="675"/>
        <v>0</v>
      </c>
      <c r="BS471" s="398" t="str">
        <f t="shared" si="676"/>
        <v>0</v>
      </c>
      <c r="BT471" s="398" t="str">
        <f t="shared" si="677"/>
        <v>0</v>
      </c>
      <c r="BU471" s="412">
        <f t="shared" si="678"/>
        <v>0</v>
      </c>
      <c r="BV471" s="412" t="str">
        <f t="shared" si="679"/>
        <v>0m0</v>
      </c>
      <c r="BW471" s="399">
        <f t="shared" si="680"/>
        <v>0</v>
      </c>
      <c r="BX471" s="399">
        <f t="shared" si="681"/>
        <v>0</v>
      </c>
      <c r="BY471" s="412">
        <f t="shared" si="682"/>
        <v>0</v>
      </c>
      <c r="BZ471" s="413">
        <f t="shared" si="683"/>
        <v>0</v>
      </c>
      <c r="CA471" s="398" t="str">
        <f t="shared" si="684"/>
        <v>0</v>
      </c>
      <c r="CB471" s="398" t="str">
        <f t="shared" si="685"/>
        <v>0</v>
      </c>
      <c r="CC471" s="412">
        <f t="shared" si="686"/>
        <v>0</v>
      </c>
      <c r="CD471" s="412" t="str">
        <f t="shared" si="687"/>
        <v>0m0</v>
      </c>
      <c r="CE471" s="399">
        <f t="shared" si="688"/>
        <v>0</v>
      </c>
      <c r="CF471" s="399">
        <f t="shared" si="689"/>
        <v>0</v>
      </c>
      <c r="CG471" s="412">
        <f t="shared" si="690"/>
        <v>0</v>
      </c>
      <c r="CH471" s="413">
        <f t="shared" si="691"/>
        <v>0</v>
      </c>
      <c r="CI471" s="398" t="str">
        <f t="shared" si="692"/>
        <v>0</v>
      </c>
      <c r="CJ471" s="398" t="str">
        <f t="shared" si="693"/>
        <v>0</v>
      </c>
      <c r="CK471" s="412">
        <f t="shared" si="694"/>
        <v>0</v>
      </c>
      <c r="CL471" s="412" t="str">
        <f t="shared" si="695"/>
        <v>0m0</v>
      </c>
      <c r="CM471" s="399">
        <f t="shared" si="696"/>
        <v>0</v>
      </c>
      <c r="CN471" s="399">
        <f t="shared" si="697"/>
        <v>0</v>
      </c>
      <c r="CO471" s="412">
        <f t="shared" si="698"/>
        <v>0</v>
      </c>
      <c r="CP471" s="413">
        <f t="shared" si="699"/>
        <v>0</v>
      </c>
      <c r="CQ471" s="398" t="str">
        <f t="shared" si="700"/>
        <v>0</v>
      </c>
      <c r="CR471" s="398" t="str">
        <f t="shared" si="701"/>
        <v>0</v>
      </c>
      <c r="CS471" s="412">
        <f t="shared" si="702"/>
        <v>0</v>
      </c>
      <c r="CT471" s="412" t="str">
        <f t="shared" si="703"/>
        <v>0m0</v>
      </c>
      <c r="CU471" s="412">
        <f t="shared" si="704"/>
        <v>0</v>
      </c>
      <c r="CV471" s="412">
        <f t="shared" si="705"/>
        <v>0</v>
      </c>
      <c r="CW471" s="412">
        <f t="shared" si="706"/>
        <v>0</v>
      </c>
      <c r="CX471" s="412">
        <f t="shared" si="707"/>
        <v>0</v>
      </c>
      <c r="CY471" s="412">
        <f t="shared" si="708"/>
        <v>0</v>
      </c>
      <c r="CZ471" s="412" t="str">
        <f t="shared" si="709"/>
        <v/>
      </c>
      <c r="DA471" s="412" t="str">
        <f t="shared" si="710"/>
        <v/>
      </c>
      <c r="DB471" s="412" t="str">
        <f t="shared" si="711"/>
        <v/>
      </c>
      <c r="DC471" s="412" t="str">
        <f t="shared" si="712"/>
        <v/>
      </c>
      <c r="DD471" s="412" t="str">
        <f t="shared" si="713"/>
        <v/>
      </c>
      <c r="DE471" s="412"/>
      <c r="DG471" s="412" t="str">
        <f t="shared" si="714"/>
        <v/>
      </c>
      <c r="DH471" s="412" t="str">
        <f t="shared" si="715"/>
        <v/>
      </c>
      <c r="DI471" s="412">
        <f t="shared" si="716"/>
        <v>0</v>
      </c>
      <c r="DJ471" s="412" t="str">
        <f t="shared" si="717"/>
        <v/>
      </c>
      <c r="DK471" s="412" t="str">
        <f t="shared" si="718"/>
        <v/>
      </c>
      <c r="DL471" s="412" t="str">
        <f t="shared" si="719"/>
        <v/>
      </c>
      <c r="DM471" s="412" t="str">
        <f t="shared" si="720"/>
        <v/>
      </c>
      <c r="DN471" s="412" t="str">
        <f t="shared" si="721"/>
        <v/>
      </c>
      <c r="DO471" s="412" t="str">
        <f t="shared" si="722"/>
        <v/>
      </c>
      <c r="DR471" s="494"/>
      <c r="DU471" s="411">
        <f t="shared" si="723"/>
        <v>0</v>
      </c>
      <c r="DX471" s="494" t="e">
        <f>IF(BG471&lt;270000,○,"")</f>
        <v>#NAME?</v>
      </c>
    </row>
    <row r="472" spans="1:128" s="411" customFormat="1" ht="18" hidden="1" customHeight="1" thickBot="1">
      <c r="A472" s="145" t="str">
        <f t="shared" si="648"/>
        <v/>
      </c>
      <c r="B472" s="158"/>
      <c r="C472" s="31" t="str">
        <f>IF(B472="","",VLOOKUP(B472,学連登録!$C$2:$G$3000,2,FALSE))</f>
        <v/>
      </c>
      <c r="D472" s="32" t="str">
        <f>IF(B472="","",VLOOKUP(B472,学連登録!$C$2:$G$3000,3,FALSE))</f>
        <v/>
      </c>
      <c r="E472" s="33" t="str">
        <f>IF(B472="","",VLOOKUP(B472,学連登録!$C$2:$G$3000,4,FALSE))</f>
        <v/>
      </c>
      <c r="F472" s="383" t="str">
        <f>IF(B472="","",VLOOKUP(B472,学連登録!$C$2:$I$3000,7,FALSE))</f>
        <v/>
      </c>
      <c r="G472" s="159"/>
      <c r="H472" s="853"/>
      <c r="I472" s="854"/>
      <c r="J472" s="160"/>
      <c r="K472" s="825"/>
      <c r="L472" s="826"/>
      <c r="M472" s="160"/>
      <c r="N472" s="819"/>
      <c r="O472" s="820"/>
      <c r="P472" s="159"/>
      <c r="Q472" s="825"/>
      <c r="R472" s="826"/>
      <c r="S472" s="159"/>
      <c r="T472" s="825"/>
      <c r="U472" s="826"/>
      <c r="V472" s="103" t="str">
        <f>IF(B472="","",VLOOKUP(B472,学連登録!$C$2:$H$3000,6,FALSE))</f>
        <v/>
      </c>
      <c r="W472" s="377"/>
      <c r="X472" s="157"/>
      <c r="Y472" s="118" t="str">
        <f t="shared" si="724"/>
        <v/>
      </c>
      <c r="Z472" s="97" t="str">
        <f>IF(G472="","",VLOOKUP(G472,種目名!$O$5:$T$104,3,0))</f>
        <v/>
      </c>
      <c r="AA472" s="99" t="str">
        <f>IF(J472="","",VLOOKUP(J472,種目名!$O$5:$T$104,3,0))</f>
        <v/>
      </c>
      <c r="AB472" s="119" t="str">
        <f>IF(M472="","",VLOOKUP(M472,種目名!$O$5:$T$104,3,0))</f>
        <v/>
      </c>
      <c r="AC472" s="119" t="str">
        <f>IF(P472="","",VLOOKUP(AF472,種目名!$O$5:$T$104,3,0))</f>
        <v/>
      </c>
      <c r="AD472" s="120" t="str">
        <f>IF(S472="","",VLOOKUP(AI472,種目名!$O$5:$T$104,3,0))</f>
        <v/>
      </c>
      <c r="AE472" s="117">
        <f t="shared" si="725"/>
        <v>0</v>
      </c>
      <c r="AF472" s="157" t="str">
        <f t="shared" si="726"/>
        <v/>
      </c>
      <c r="AG472" s="157" t="str">
        <f t="shared" si="727"/>
        <v/>
      </c>
      <c r="AH472" s="117">
        <f t="shared" si="728"/>
        <v>0</v>
      </c>
      <c r="AI472" s="157" t="str">
        <f t="shared" si="729"/>
        <v/>
      </c>
      <c r="AJ472" s="157" t="str">
        <f t="shared" si="730"/>
        <v/>
      </c>
      <c r="AK472" s="390"/>
      <c r="AL472" s="171">
        <f t="shared" si="649"/>
        <v>0</v>
      </c>
      <c r="AM472" s="399">
        <f t="shared" si="650"/>
        <v>0</v>
      </c>
      <c r="AN472" s="399">
        <f>COUNTIF($B$12:B472,B472)</f>
        <v>0</v>
      </c>
      <c r="AO472" s="399"/>
      <c r="AP472" s="399" t="str">
        <f t="shared" si="651"/>
        <v/>
      </c>
      <c r="AQ472" s="399" t="str">
        <f t="shared" si="652"/>
        <v/>
      </c>
      <c r="AR472" s="399" t="str">
        <f t="shared" si="653"/>
        <v/>
      </c>
      <c r="AS472" s="399" t="str">
        <f t="shared" si="654"/>
        <v/>
      </c>
      <c r="AT472" s="399">
        <f t="shared" si="655"/>
        <v>0</v>
      </c>
      <c r="AU472" s="399" t="str">
        <f t="shared" si="656"/>
        <v/>
      </c>
      <c r="AV472" s="399" t="str">
        <f t="shared" si="657"/>
        <v/>
      </c>
      <c r="AW472" s="399" t="str">
        <f t="shared" si="658"/>
        <v/>
      </c>
      <c r="AX472" s="399" t="str">
        <f t="shared" si="659"/>
        <v/>
      </c>
      <c r="AY472" s="399" t="str">
        <f t="shared" si="660"/>
        <v/>
      </c>
      <c r="AZ472" s="399" t="str">
        <f t="shared" si="661"/>
        <v/>
      </c>
      <c r="BA472" s="399" t="str">
        <f t="shared" si="662"/>
        <v/>
      </c>
      <c r="BB472" s="399" t="str">
        <f t="shared" si="663"/>
        <v/>
      </c>
      <c r="BC472" s="399" t="str">
        <f t="shared" si="664"/>
        <v/>
      </c>
      <c r="BD472" s="403" t="str">
        <f t="shared" si="665"/>
        <v/>
      </c>
      <c r="BE472" s="393">
        <f t="shared" si="666"/>
        <v>0</v>
      </c>
      <c r="BF472" s="157"/>
      <c r="BG472" s="399">
        <f t="shared" si="667"/>
        <v>0</v>
      </c>
      <c r="BH472" s="399">
        <f t="shared" si="668"/>
        <v>0</v>
      </c>
      <c r="BI472" s="412">
        <f t="shared" si="669"/>
        <v>0</v>
      </c>
      <c r="BJ472" s="413">
        <f t="shared" si="645"/>
        <v>0</v>
      </c>
      <c r="BK472" s="398" t="str">
        <f t="shared" si="646"/>
        <v>0</v>
      </c>
      <c r="BL472" s="398" t="str">
        <f t="shared" si="647"/>
        <v>0</v>
      </c>
      <c r="BM472" s="412">
        <f t="shared" si="670"/>
        <v>0</v>
      </c>
      <c r="BN472" s="412" t="str">
        <f t="shared" si="671"/>
        <v>0m0</v>
      </c>
      <c r="BO472" s="399">
        <f t="shared" si="672"/>
        <v>0</v>
      </c>
      <c r="BP472" s="399">
        <f t="shared" si="673"/>
        <v>0</v>
      </c>
      <c r="BQ472" s="412">
        <f t="shared" si="674"/>
        <v>0</v>
      </c>
      <c r="BR472" s="413">
        <f t="shared" si="675"/>
        <v>0</v>
      </c>
      <c r="BS472" s="398" t="str">
        <f t="shared" si="676"/>
        <v>0</v>
      </c>
      <c r="BT472" s="398" t="str">
        <f t="shared" si="677"/>
        <v>0</v>
      </c>
      <c r="BU472" s="412">
        <f t="shared" si="678"/>
        <v>0</v>
      </c>
      <c r="BV472" s="412" t="str">
        <f t="shared" si="679"/>
        <v>0m0</v>
      </c>
      <c r="BW472" s="399">
        <f t="shared" si="680"/>
        <v>0</v>
      </c>
      <c r="BX472" s="399">
        <f t="shared" si="681"/>
        <v>0</v>
      </c>
      <c r="BY472" s="412">
        <f t="shared" si="682"/>
        <v>0</v>
      </c>
      <c r="BZ472" s="413">
        <f t="shared" si="683"/>
        <v>0</v>
      </c>
      <c r="CA472" s="398" t="str">
        <f t="shared" si="684"/>
        <v>0</v>
      </c>
      <c r="CB472" s="398" t="str">
        <f t="shared" si="685"/>
        <v>0</v>
      </c>
      <c r="CC472" s="412">
        <f t="shared" si="686"/>
        <v>0</v>
      </c>
      <c r="CD472" s="412" t="str">
        <f t="shared" si="687"/>
        <v>0m0</v>
      </c>
      <c r="CE472" s="399">
        <f t="shared" si="688"/>
        <v>0</v>
      </c>
      <c r="CF472" s="399">
        <f t="shared" si="689"/>
        <v>0</v>
      </c>
      <c r="CG472" s="412">
        <f t="shared" si="690"/>
        <v>0</v>
      </c>
      <c r="CH472" s="413">
        <f t="shared" si="691"/>
        <v>0</v>
      </c>
      <c r="CI472" s="398" t="str">
        <f t="shared" si="692"/>
        <v>0</v>
      </c>
      <c r="CJ472" s="398" t="str">
        <f t="shared" si="693"/>
        <v>0</v>
      </c>
      <c r="CK472" s="412">
        <f t="shared" si="694"/>
        <v>0</v>
      </c>
      <c r="CL472" s="412" t="str">
        <f t="shared" si="695"/>
        <v>0m0</v>
      </c>
      <c r="CM472" s="399">
        <f t="shared" si="696"/>
        <v>0</v>
      </c>
      <c r="CN472" s="399">
        <f t="shared" si="697"/>
        <v>0</v>
      </c>
      <c r="CO472" s="412">
        <f t="shared" si="698"/>
        <v>0</v>
      </c>
      <c r="CP472" s="413">
        <f t="shared" si="699"/>
        <v>0</v>
      </c>
      <c r="CQ472" s="398" t="str">
        <f t="shared" si="700"/>
        <v>0</v>
      </c>
      <c r="CR472" s="398" t="str">
        <f t="shared" si="701"/>
        <v>0</v>
      </c>
      <c r="CS472" s="412">
        <f t="shared" si="702"/>
        <v>0</v>
      </c>
      <c r="CT472" s="412" t="str">
        <f t="shared" si="703"/>
        <v>0m0</v>
      </c>
      <c r="CU472" s="412">
        <f t="shared" si="704"/>
        <v>0</v>
      </c>
      <c r="CV472" s="412">
        <f t="shared" si="705"/>
        <v>0</v>
      </c>
      <c r="CW472" s="412">
        <f t="shared" si="706"/>
        <v>0</v>
      </c>
      <c r="CX472" s="412">
        <f t="shared" si="707"/>
        <v>0</v>
      </c>
      <c r="CY472" s="412">
        <f t="shared" si="708"/>
        <v>0</v>
      </c>
      <c r="CZ472" s="412" t="str">
        <f t="shared" si="709"/>
        <v/>
      </c>
      <c r="DA472" s="412" t="str">
        <f t="shared" si="710"/>
        <v/>
      </c>
      <c r="DB472" s="412" t="str">
        <f t="shared" si="711"/>
        <v/>
      </c>
      <c r="DC472" s="412" t="str">
        <f t="shared" si="712"/>
        <v/>
      </c>
      <c r="DD472" s="412" t="str">
        <f t="shared" si="713"/>
        <v/>
      </c>
      <c r="DE472" s="412"/>
      <c r="DG472" s="412" t="str">
        <f t="shared" si="714"/>
        <v/>
      </c>
      <c r="DH472" s="412" t="str">
        <f t="shared" si="715"/>
        <v/>
      </c>
      <c r="DI472" s="412">
        <f t="shared" si="716"/>
        <v>0</v>
      </c>
      <c r="DJ472" s="412" t="str">
        <f t="shared" si="717"/>
        <v/>
      </c>
      <c r="DK472" s="412" t="str">
        <f t="shared" si="718"/>
        <v/>
      </c>
      <c r="DL472" s="412" t="str">
        <f t="shared" si="719"/>
        <v/>
      </c>
      <c r="DM472" s="412" t="str">
        <f t="shared" si="720"/>
        <v/>
      </c>
      <c r="DN472" s="412" t="str">
        <f t="shared" si="721"/>
        <v/>
      </c>
      <c r="DO472" s="412" t="str">
        <f t="shared" si="722"/>
        <v/>
      </c>
      <c r="DR472" s="494"/>
      <c r="DU472" s="411">
        <f t="shared" si="723"/>
        <v>0</v>
      </c>
      <c r="DX472" s="494" t="e">
        <f>IF(BG472&lt;270000,○,"")</f>
        <v>#NAME?</v>
      </c>
    </row>
    <row r="473" spans="1:128" s="411" customFormat="1" ht="18" hidden="1" customHeight="1" thickBot="1">
      <c r="A473" s="145" t="str">
        <f t="shared" si="648"/>
        <v/>
      </c>
      <c r="B473" s="158"/>
      <c r="C473" s="31" t="str">
        <f>IF(B473="","",VLOOKUP(B473,学連登録!$C$2:$G$3000,2,FALSE))</f>
        <v/>
      </c>
      <c r="D473" s="32" t="str">
        <f>IF(B473="","",VLOOKUP(B473,学連登録!$C$2:$G$3000,3,FALSE))</f>
        <v/>
      </c>
      <c r="E473" s="33" t="str">
        <f>IF(B473="","",VLOOKUP(B473,学連登録!$C$2:$G$3000,4,FALSE))</f>
        <v/>
      </c>
      <c r="F473" s="383" t="str">
        <f>IF(B473="","",VLOOKUP(B473,学連登録!$C$2:$I$3000,7,FALSE))</f>
        <v/>
      </c>
      <c r="G473" s="159"/>
      <c r="H473" s="853"/>
      <c r="I473" s="854"/>
      <c r="J473" s="160"/>
      <c r="K473" s="825"/>
      <c r="L473" s="826"/>
      <c r="M473" s="160"/>
      <c r="N473" s="819"/>
      <c r="O473" s="820"/>
      <c r="P473" s="159"/>
      <c r="Q473" s="825"/>
      <c r="R473" s="826"/>
      <c r="S473" s="159"/>
      <c r="T473" s="825"/>
      <c r="U473" s="826"/>
      <c r="V473" s="103" t="str">
        <f>IF(B473="","",VLOOKUP(B473,学連登録!$C$2:$H$3000,6,FALSE))</f>
        <v/>
      </c>
      <c r="W473" s="377"/>
      <c r="X473" s="157"/>
      <c r="Y473" s="118" t="str">
        <f t="shared" si="724"/>
        <v/>
      </c>
      <c r="Z473" s="97" t="str">
        <f>IF(G473="","",VLOOKUP(G473,種目名!$O$5:$T$104,3,0))</f>
        <v/>
      </c>
      <c r="AA473" s="99" t="str">
        <f>IF(J473="","",VLOOKUP(J473,種目名!$O$5:$T$104,3,0))</f>
        <v/>
      </c>
      <c r="AB473" s="119" t="str">
        <f>IF(M473="","",VLOOKUP(M473,種目名!$O$5:$T$104,3,0))</f>
        <v/>
      </c>
      <c r="AC473" s="119" t="str">
        <f>IF(P473="","",VLOOKUP(AF473,種目名!$O$5:$T$104,3,0))</f>
        <v/>
      </c>
      <c r="AD473" s="120" t="str">
        <f>IF(S473="","",VLOOKUP(AI473,種目名!$O$5:$T$104,3,0))</f>
        <v/>
      </c>
      <c r="AE473" s="117">
        <f t="shared" si="725"/>
        <v>0</v>
      </c>
      <c r="AF473" s="157" t="str">
        <f t="shared" si="726"/>
        <v/>
      </c>
      <c r="AG473" s="157" t="str">
        <f t="shared" si="727"/>
        <v/>
      </c>
      <c r="AH473" s="117">
        <f t="shared" si="728"/>
        <v>0</v>
      </c>
      <c r="AI473" s="157" t="str">
        <f t="shared" si="729"/>
        <v/>
      </c>
      <c r="AJ473" s="157" t="str">
        <f t="shared" si="730"/>
        <v/>
      </c>
      <c r="AK473" s="390"/>
      <c r="AL473" s="171">
        <f t="shared" si="649"/>
        <v>0</v>
      </c>
      <c r="AM473" s="399">
        <f t="shared" si="650"/>
        <v>0</v>
      </c>
      <c r="AN473" s="399">
        <f>COUNTIF($B$12:B473,B473)</f>
        <v>0</v>
      </c>
      <c r="AO473" s="399"/>
      <c r="AP473" s="399" t="str">
        <f t="shared" si="651"/>
        <v/>
      </c>
      <c r="AQ473" s="399" t="str">
        <f t="shared" si="652"/>
        <v/>
      </c>
      <c r="AR473" s="399" t="str">
        <f t="shared" si="653"/>
        <v/>
      </c>
      <c r="AS473" s="399" t="str">
        <f t="shared" si="654"/>
        <v/>
      </c>
      <c r="AT473" s="399">
        <f t="shared" si="655"/>
        <v>0</v>
      </c>
      <c r="AU473" s="399" t="str">
        <f t="shared" si="656"/>
        <v/>
      </c>
      <c r="AV473" s="399" t="str">
        <f t="shared" si="657"/>
        <v/>
      </c>
      <c r="AW473" s="399" t="str">
        <f t="shared" si="658"/>
        <v/>
      </c>
      <c r="AX473" s="399" t="str">
        <f t="shared" si="659"/>
        <v/>
      </c>
      <c r="AY473" s="399" t="str">
        <f t="shared" si="660"/>
        <v/>
      </c>
      <c r="AZ473" s="399" t="str">
        <f t="shared" si="661"/>
        <v/>
      </c>
      <c r="BA473" s="399" t="str">
        <f t="shared" si="662"/>
        <v/>
      </c>
      <c r="BB473" s="399" t="str">
        <f t="shared" si="663"/>
        <v/>
      </c>
      <c r="BC473" s="399" t="str">
        <f t="shared" si="664"/>
        <v/>
      </c>
      <c r="BD473" s="403" t="str">
        <f t="shared" si="665"/>
        <v/>
      </c>
      <c r="BE473" s="393">
        <f t="shared" si="666"/>
        <v>0</v>
      </c>
      <c r="BF473" s="157"/>
      <c r="BG473" s="399">
        <f t="shared" si="667"/>
        <v>0</v>
      </c>
      <c r="BH473" s="399">
        <f t="shared" si="668"/>
        <v>0</v>
      </c>
      <c r="BI473" s="412">
        <f t="shared" si="669"/>
        <v>0</v>
      </c>
      <c r="BJ473" s="413">
        <f t="shared" si="645"/>
        <v>0</v>
      </c>
      <c r="BK473" s="398" t="str">
        <f t="shared" si="646"/>
        <v>0</v>
      </c>
      <c r="BL473" s="398" t="str">
        <f t="shared" si="647"/>
        <v>0</v>
      </c>
      <c r="BM473" s="412">
        <f t="shared" si="670"/>
        <v>0</v>
      </c>
      <c r="BN473" s="412" t="str">
        <f t="shared" si="671"/>
        <v>0m0</v>
      </c>
      <c r="BO473" s="399">
        <f t="shared" si="672"/>
        <v>0</v>
      </c>
      <c r="BP473" s="399">
        <f t="shared" si="673"/>
        <v>0</v>
      </c>
      <c r="BQ473" s="412">
        <f t="shared" si="674"/>
        <v>0</v>
      </c>
      <c r="BR473" s="413">
        <f t="shared" si="675"/>
        <v>0</v>
      </c>
      <c r="BS473" s="398" t="str">
        <f t="shared" si="676"/>
        <v>0</v>
      </c>
      <c r="BT473" s="398" t="str">
        <f t="shared" si="677"/>
        <v>0</v>
      </c>
      <c r="BU473" s="412">
        <f t="shared" si="678"/>
        <v>0</v>
      </c>
      <c r="BV473" s="412" t="str">
        <f t="shared" si="679"/>
        <v>0m0</v>
      </c>
      <c r="BW473" s="399">
        <f t="shared" si="680"/>
        <v>0</v>
      </c>
      <c r="BX473" s="399">
        <f t="shared" si="681"/>
        <v>0</v>
      </c>
      <c r="BY473" s="412">
        <f t="shared" si="682"/>
        <v>0</v>
      </c>
      <c r="BZ473" s="413">
        <f t="shared" si="683"/>
        <v>0</v>
      </c>
      <c r="CA473" s="398" t="str">
        <f t="shared" si="684"/>
        <v>0</v>
      </c>
      <c r="CB473" s="398" t="str">
        <f t="shared" si="685"/>
        <v>0</v>
      </c>
      <c r="CC473" s="412">
        <f t="shared" si="686"/>
        <v>0</v>
      </c>
      <c r="CD473" s="412" t="str">
        <f t="shared" si="687"/>
        <v>0m0</v>
      </c>
      <c r="CE473" s="399">
        <f t="shared" si="688"/>
        <v>0</v>
      </c>
      <c r="CF473" s="399">
        <f t="shared" si="689"/>
        <v>0</v>
      </c>
      <c r="CG473" s="412">
        <f t="shared" si="690"/>
        <v>0</v>
      </c>
      <c r="CH473" s="413">
        <f t="shared" si="691"/>
        <v>0</v>
      </c>
      <c r="CI473" s="398" t="str">
        <f t="shared" si="692"/>
        <v>0</v>
      </c>
      <c r="CJ473" s="398" t="str">
        <f t="shared" si="693"/>
        <v>0</v>
      </c>
      <c r="CK473" s="412">
        <f t="shared" si="694"/>
        <v>0</v>
      </c>
      <c r="CL473" s="412" t="str">
        <f t="shared" si="695"/>
        <v>0m0</v>
      </c>
      <c r="CM473" s="399">
        <f t="shared" si="696"/>
        <v>0</v>
      </c>
      <c r="CN473" s="399">
        <f t="shared" si="697"/>
        <v>0</v>
      </c>
      <c r="CO473" s="412">
        <f t="shared" si="698"/>
        <v>0</v>
      </c>
      <c r="CP473" s="413">
        <f t="shared" si="699"/>
        <v>0</v>
      </c>
      <c r="CQ473" s="398" t="str">
        <f t="shared" si="700"/>
        <v>0</v>
      </c>
      <c r="CR473" s="398" t="str">
        <f t="shared" si="701"/>
        <v>0</v>
      </c>
      <c r="CS473" s="412">
        <f t="shared" si="702"/>
        <v>0</v>
      </c>
      <c r="CT473" s="412" t="str">
        <f t="shared" si="703"/>
        <v>0m0</v>
      </c>
      <c r="CU473" s="412">
        <f t="shared" si="704"/>
        <v>0</v>
      </c>
      <c r="CV473" s="412">
        <f t="shared" si="705"/>
        <v>0</v>
      </c>
      <c r="CW473" s="412">
        <f t="shared" si="706"/>
        <v>0</v>
      </c>
      <c r="CX473" s="412">
        <f t="shared" si="707"/>
        <v>0</v>
      </c>
      <c r="CY473" s="412">
        <f t="shared" si="708"/>
        <v>0</v>
      </c>
      <c r="CZ473" s="412" t="str">
        <f t="shared" si="709"/>
        <v/>
      </c>
      <c r="DA473" s="412" t="str">
        <f t="shared" si="710"/>
        <v/>
      </c>
      <c r="DB473" s="412" t="str">
        <f t="shared" si="711"/>
        <v/>
      </c>
      <c r="DC473" s="412" t="str">
        <f t="shared" si="712"/>
        <v/>
      </c>
      <c r="DD473" s="412" t="str">
        <f t="shared" si="713"/>
        <v/>
      </c>
      <c r="DE473" s="412"/>
      <c r="DG473" s="412" t="str">
        <f t="shared" si="714"/>
        <v/>
      </c>
      <c r="DH473" s="412" t="str">
        <f t="shared" si="715"/>
        <v/>
      </c>
      <c r="DI473" s="412">
        <f t="shared" si="716"/>
        <v>0</v>
      </c>
      <c r="DJ473" s="412" t="str">
        <f t="shared" si="717"/>
        <v/>
      </c>
      <c r="DK473" s="412" t="str">
        <f t="shared" si="718"/>
        <v/>
      </c>
      <c r="DL473" s="412" t="str">
        <f t="shared" si="719"/>
        <v/>
      </c>
      <c r="DM473" s="412" t="str">
        <f t="shared" si="720"/>
        <v/>
      </c>
      <c r="DN473" s="412" t="str">
        <f t="shared" si="721"/>
        <v/>
      </c>
      <c r="DO473" s="412" t="str">
        <f t="shared" si="722"/>
        <v/>
      </c>
      <c r="DR473" s="494"/>
      <c r="DU473" s="411">
        <f t="shared" si="723"/>
        <v>0</v>
      </c>
      <c r="DX473" s="494" t="e">
        <f>IF(BG473&lt;270000,○,"")</f>
        <v>#NAME?</v>
      </c>
    </row>
    <row r="474" spans="1:128" s="411" customFormat="1" ht="18" hidden="1" customHeight="1" thickBot="1">
      <c r="A474" s="145" t="str">
        <f t="shared" si="648"/>
        <v/>
      </c>
      <c r="B474" s="158"/>
      <c r="C474" s="31" t="str">
        <f>IF(B474="","",VLOOKUP(B474,学連登録!$C$2:$G$3000,2,FALSE))</f>
        <v/>
      </c>
      <c r="D474" s="32" t="str">
        <f>IF(B474="","",VLOOKUP(B474,学連登録!$C$2:$G$3000,3,FALSE))</f>
        <v/>
      </c>
      <c r="E474" s="33" t="str">
        <f>IF(B474="","",VLOOKUP(B474,学連登録!$C$2:$G$3000,4,FALSE))</f>
        <v/>
      </c>
      <c r="F474" s="383" t="str">
        <f>IF(B474="","",VLOOKUP(B474,学連登録!$C$2:$I$3000,7,FALSE))</f>
        <v/>
      </c>
      <c r="G474" s="159"/>
      <c r="H474" s="853"/>
      <c r="I474" s="854"/>
      <c r="J474" s="160"/>
      <c r="K474" s="825"/>
      <c r="L474" s="826"/>
      <c r="M474" s="160"/>
      <c r="N474" s="819"/>
      <c r="O474" s="820"/>
      <c r="P474" s="159"/>
      <c r="Q474" s="825"/>
      <c r="R474" s="826"/>
      <c r="S474" s="159"/>
      <c r="T474" s="825"/>
      <c r="U474" s="826"/>
      <c r="V474" s="103" t="str">
        <f>IF(B474="","",VLOOKUP(B474,学連登録!$C$2:$H$3000,6,FALSE))</f>
        <v/>
      </c>
      <c r="W474" s="377"/>
      <c r="X474" s="157"/>
      <c r="Y474" s="118" t="str">
        <f t="shared" si="724"/>
        <v/>
      </c>
      <c r="Z474" s="97" t="str">
        <f>IF(G474="","",VLOOKUP(G474,種目名!$O$5:$T$104,3,0))</f>
        <v/>
      </c>
      <c r="AA474" s="99" t="str">
        <f>IF(J474="","",VLOOKUP(J474,種目名!$O$5:$T$104,3,0))</f>
        <v/>
      </c>
      <c r="AB474" s="119" t="str">
        <f>IF(M474="","",VLOOKUP(M474,種目名!$O$5:$T$104,3,0))</f>
        <v/>
      </c>
      <c r="AC474" s="119" t="str">
        <f>IF(P474="","",VLOOKUP(AF474,種目名!$O$5:$T$104,3,0))</f>
        <v/>
      </c>
      <c r="AD474" s="120" t="str">
        <f>IF(S474="","",VLOOKUP(AI474,種目名!$O$5:$T$104,3,0))</f>
        <v/>
      </c>
      <c r="AE474" s="117">
        <f t="shared" si="725"/>
        <v>0</v>
      </c>
      <c r="AF474" s="157" t="str">
        <f t="shared" si="726"/>
        <v/>
      </c>
      <c r="AG474" s="157" t="str">
        <f t="shared" si="727"/>
        <v/>
      </c>
      <c r="AH474" s="117">
        <f t="shared" si="728"/>
        <v>0</v>
      </c>
      <c r="AI474" s="157" t="str">
        <f t="shared" si="729"/>
        <v/>
      </c>
      <c r="AJ474" s="157" t="str">
        <f t="shared" si="730"/>
        <v/>
      </c>
      <c r="AK474" s="390"/>
      <c r="AL474" s="171">
        <f t="shared" si="649"/>
        <v>0</v>
      </c>
      <c r="AM474" s="399">
        <f t="shared" si="650"/>
        <v>0</v>
      </c>
      <c r="AN474" s="399">
        <f>COUNTIF($B$12:B474,B474)</f>
        <v>0</v>
      </c>
      <c r="AO474" s="399"/>
      <c r="AP474" s="399" t="str">
        <f t="shared" si="651"/>
        <v/>
      </c>
      <c r="AQ474" s="399" t="str">
        <f t="shared" si="652"/>
        <v/>
      </c>
      <c r="AR474" s="399" t="str">
        <f t="shared" si="653"/>
        <v/>
      </c>
      <c r="AS474" s="399" t="str">
        <f t="shared" si="654"/>
        <v/>
      </c>
      <c r="AT474" s="399">
        <f t="shared" si="655"/>
        <v>0</v>
      </c>
      <c r="AU474" s="399" t="str">
        <f t="shared" si="656"/>
        <v/>
      </c>
      <c r="AV474" s="399" t="str">
        <f t="shared" si="657"/>
        <v/>
      </c>
      <c r="AW474" s="399" t="str">
        <f t="shared" si="658"/>
        <v/>
      </c>
      <c r="AX474" s="399" t="str">
        <f t="shared" si="659"/>
        <v/>
      </c>
      <c r="AY474" s="399" t="str">
        <f t="shared" si="660"/>
        <v/>
      </c>
      <c r="AZ474" s="399" t="str">
        <f t="shared" si="661"/>
        <v/>
      </c>
      <c r="BA474" s="399" t="str">
        <f t="shared" si="662"/>
        <v/>
      </c>
      <c r="BB474" s="399" t="str">
        <f t="shared" si="663"/>
        <v/>
      </c>
      <c r="BC474" s="399" t="str">
        <f t="shared" si="664"/>
        <v/>
      </c>
      <c r="BD474" s="403" t="str">
        <f t="shared" si="665"/>
        <v/>
      </c>
      <c r="BE474" s="393">
        <f t="shared" si="666"/>
        <v>0</v>
      </c>
      <c r="BF474" s="157"/>
      <c r="BG474" s="399">
        <f t="shared" si="667"/>
        <v>0</v>
      </c>
      <c r="BH474" s="399">
        <f t="shared" si="668"/>
        <v>0</v>
      </c>
      <c r="BI474" s="412">
        <f t="shared" si="669"/>
        <v>0</v>
      </c>
      <c r="BJ474" s="413">
        <f t="shared" si="645"/>
        <v>0</v>
      </c>
      <c r="BK474" s="398" t="str">
        <f t="shared" si="646"/>
        <v>0</v>
      </c>
      <c r="BL474" s="398" t="str">
        <f t="shared" si="647"/>
        <v>0</v>
      </c>
      <c r="BM474" s="412">
        <f t="shared" si="670"/>
        <v>0</v>
      </c>
      <c r="BN474" s="412" t="str">
        <f t="shared" si="671"/>
        <v>0m0</v>
      </c>
      <c r="BO474" s="399">
        <f t="shared" si="672"/>
        <v>0</v>
      </c>
      <c r="BP474" s="399">
        <f t="shared" si="673"/>
        <v>0</v>
      </c>
      <c r="BQ474" s="412">
        <f t="shared" si="674"/>
        <v>0</v>
      </c>
      <c r="BR474" s="413">
        <f t="shared" si="675"/>
        <v>0</v>
      </c>
      <c r="BS474" s="398" t="str">
        <f t="shared" si="676"/>
        <v>0</v>
      </c>
      <c r="BT474" s="398" t="str">
        <f t="shared" si="677"/>
        <v>0</v>
      </c>
      <c r="BU474" s="412">
        <f t="shared" si="678"/>
        <v>0</v>
      </c>
      <c r="BV474" s="412" t="str">
        <f t="shared" si="679"/>
        <v>0m0</v>
      </c>
      <c r="BW474" s="399">
        <f t="shared" si="680"/>
        <v>0</v>
      </c>
      <c r="BX474" s="399">
        <f t="shared" si="681"/>
        <v>0</v>
      </c>
      <c r="BY474" s="412">
        <f t="shared" si="682"/>
        <v>0</v>
      </c>
      <c r="BZ474" s="413">
        <f t="shared" si="683"/>
        <v>0</v>
      </c>
      <c r="CA474" s="398" t="str">
        <f t="shared" si="684"/>
        <v>0</v>
      </c>
      <c r="CB474" s="398" t="str">
        <f t="shared" si="685"/>
        <v>0</v>
      </c>
      <c r="CC474" s="412">
        <f t="shared" si="686"/>
        <v>0</v>
      </c>
      <c r="CD474" s="412" t="str">
        <f t="shared" si="687"/>
        <v>0m0</v>
      </c>
      <c r="CE474" s="399">
        <f t="shared" si="688"/>
        <v>0</v>
      </c>
      <c r="CF474" s="399">
        <f t="shared" si="689"/>
        <v>0</v>
      </c>
      <c r="CG474" s="412">
        <f t="shared" si="690"/>
        <v>0</v>
      </c>
      <c r="CH474" s="413">
        <f t="shared" si="691"/>
        <v>0</v>
      </c>
      <c r="CI474" s="398" t="str">
        <f t="shared" si="692"/>
        <v>0</v>
      </c>
      <c r="CJ474" s="398" t="str">
        <f t="shared" si="693"/>
        <v>0</v>
      </c>
      <c r="CK474" s="412">
        <f t="shared" si="694"/>
        <v>0</v>
      </c>
      <c r="CL474" s="412" t="str">
        <f t="shared" si="695"/>
        <v>0m0</v>
      </c>
      <c r="CM474" s="399">
        <f t="shared" si="696"/>
        <v>0</v>
      </c>
      <c r="CN474" s="399">
        <f t="shared" si="697"/>
        <v>0</v>
      </c>
      <c r="CO474" s="412">
        <f t="shared" si="698"/>
        <v>0</v>
      </c>
      <c r="CP474" s="413">
        <f t="shared" si="699"/>
        <v>0</v>
      </c>
      <c r="CQ474" s="398" t="str">
        <f t="shared" si="700"/>
        <v>0</v>
      </c>
      <c r="CR474" s="398" t="str">
        <f t="shared" si="701"/>
        <v>0</v>
      </c>
      <c r="CS474" s="412">
        <f t="shared" si="702"/>
        <v>0</v>
      </c>
      <c r="CT474" s="412" t="str">
        <f t="shared" si="703"/>
        <v>0m0</v>
      </c>
      <c r="CU474" s="412">
        <f t="shared" si="704"/>
        <v>0</v>
      </c>
      <c r="CV474" s="412">
        <f t="shared" si="705"/>
        <v>0</v>
      </c>
      <c r="CW474" s="412">
        <f t="shared" si="706"/>
        <v>0</v>
      </c>
      <c r="CX474" s="412">
        <f t="shared" si="707"/>
        <v>0</v>
      </c>
      <c r="CY474" s="412">
        <f t="shared" si="708"/>
        <v>0</v>
      </c>
      <c r="CZ474" s="412" t="str">
        <f t="shared" si="709"/>
        <v/>
      </c>
      <c r="DA474" s="412" t="str">
        <f t="shared" si="710"/>
        <v/>
      </c>
      <c r="DB474" s="412" t="str">
        <f t="shared" si="711"/>
        <v/>
      </c>
      <c r="DC474" s="412" t="str">
        <f t="shared" si="712"/>
        <v/>
      </c>
      <c r="DD474" s="412" t="str">
        <f t="shared" si="713"/>
        <v/>
      </c>
      <c r="DE474" s="412"/>
      <c r="DG474" s="412" t="str">
        <f t="shared" si="714"/>
        <v/>
      </c>
      <c r="DH474" s="412" t="str">
        <f t="shared" si="715"/>
        <v/>
      </c>
      <c r="DI474" s="412">
        <f t="shared" si="716"/>
        <v>0</v>
      </c>
      <c r="DJ474" s="412" t="str">
        <f t="shared" si="717"/>
        <v/>
      </c>
      <c r="DK474" s="412" t="str">
        <f t="shared" si="718"/>
        <v/>
      </c>
      <c r="DL474" s="412" t="str">
        <f t="shared" si="719"/>
        <v/>
      </c>
      <c r="DM474" s="412" t="str">
        <f t="shared" si="720"/>
        <v/>
      </c>
      <c r="DN474" s="412" t="str">
        <f t="shared" si="721"/>
        <v/>
      </c>
      <c r="DO474" s="412" t="str">
        <f t="shared" si="722"/>
        <v/>
      </c>
      <c r="DR474" s="494"/>
      <c r="DU474" s="411">
        <f t="shared" si="723"/>
        <v>0</v>
      </c>
      <c r="DX474" s="494" t="e">
        <f>IF(BG474&lt;270000,○,"")</f>
        <v>#NAME?</v>
      </c>
    </row>
    <row r="475" spans="1:128" s="411" customFormat="1" ht="18" hidden="1" customHeight="1" thickBot="1">
      <c r="A475" s="145" t="str">
        <f t="shared" si="648"/>
        <v/>
      </c>
      <c r="B475" s="158"/>
      <c r="C475" s="31" t="str">
        <f>IF(B475="","",VLOOKUP(B475,学連登録!$C$2:$G$3000,2,FALSE))</f>
        <v/>
      </c>
      <c r="D475" s="32" t="str">
        <f>IF(B475="","",VLOOKUP(B475,学連登録!$C$2:$G$3000,3,FALSE))</f>
        <v/>
      </c>
      <c r="E475" s="33" t="str">
        <f>IF(B475="","",VLOOKUP(B475,学連登録!$C$2:$G$3000,4,FALSE))</f>
        <v/>
      </c>
      <c r="F475" s="383" t="str">
        <f>IF(B475="","",VLOOKUP(B475,学連登録!$C$2:$I$3000,7,FALSE))</f>
        <v/>
      </c>
      <c r="G475" s="159"/>
      <c r="H475" s="853"/>
      <c r="I475" s="854"/>
      <c r="J475" s="160"/>
      <c r="K475" s="825"/>
      <c r="L475" s="826"/>
      <c r="M475" s="160"/>
      <c r="N475" s="819"/>
      <c r="O475" s="820"/>
      <c r="P475" s="159"/>
      <c r="Q475" s="825"/>
      <c r="R475" s="826"/>
      <c r="S475" s="159"/>
      <c r="T475" s="825"/>
      <c r="U475" s="826"/>
      <c r="V475" s="103" t="str">
        <f>IF(B475="","",VLOOKUP(B475,学連登録!$C$2:$H$3000,6,FALSE))</f>
        <v/>
      </c>
      <c r="W475" s="377"/>
      <c r="X475" s="157"/>
      <c r="Y475" s="118" t="str">
        <f t="shared" si="724"/>
        <v/>
      </c>
      <c r="Z475" s="97" t="str">
        <f>IF(G475="","",VLOOKUP(G475,種目名!$O$5:$T$104,3,0))</f>
        <v/>
      </c>
      <c r="AA475" s="99" t="str">
        <f>IF(J475="","",VLOOKUP(J475,種目名!$O$5:$T$104,3,0))</f>
        <v/>
      </c>
      <c r="AB475" s="119" t="str">
        <f>IF(M475="","",VLOOKUP(M475,種目名!$O$5:$T$104,3,0))</f>
        <v/>
      </c>
      <c r="AC475" s="119" t="str">
        <f>IF(P475="","",VLOOKUP(AF475,種目名!$O$5:$T$104,3,0))</f>
        <v/>
      </c>
      <c r="AD475" s="120" t="str">
        <f>IF(S475="","",VLOOKUP(AI475,種目名!$O$5:$T$104,3,0))</f>
        <v/>
      </c>
      <c r="AE475" s="117">
        <f t="shared" si="725"/>
        <v>0</v>
      </c>
      <c r="AF475" s="157" t="str">
        <f t="shared" si="726"/>
        <v/>
      </c>
      <c r="AG475" s="157" t="str">
        <f t="shared" si="727"/>
        <v/>
      </c>
      <c r="AH475" s="117">
        <f t="shared" si="728"/>
        <v>0</v>
      </c>
      <c r="AI475" s="157" t="str">
        <f t="shared" si="729"/>
        <v/>
      </c>
      <c r="AJ475" s="157" t="str">
        <f t="shared" si="730"/>
        <v/>
      </c>
      <c r="AK475" s="390"/>
      <c r="AL475" s="171">
        <f t="shared" si="649"/>
        <v>0</v>
      </c>
      <c r="AM475" s="399">
        <f t="shared" si="650"/>
        <v>0</v>
      </c>
      <c r="AN475" s="399">
        <f>COUNTIF($B$12:B475,B475)</f>
        <v>0</v>
      </c>
      <c r="AO475" s="399"/>
      <c r="AP475" s="399" t="str">
        <f t="shared" si="651"/>
        <v/>
      </c>
      <c r="AQ475" s="399" t="str">
        <f t="shared" si="652"/>
        <v/>
      </c>
      <c r="AR475" s="399" t="str">
        <f t="shared" si="653"/>
        <v/>
      </c>
      <c r="AS475" s="399" t="str">
        <f t="shared" si="654"/>
        <v/>
      </c>
      <c r="AT475" s="399">
        <f t="shared" si="655"/>
        <v>0</v>
      </c>
      <c r="AU475" s="399" t="str">
        <f t="shared" si="656"/>
        <v/>
      </c>
      <c r="AV475" s="399" t="str">
        <f t="shared" si="657"/>
        <v/>
      </c>
      <c r="AW475" s="399" t="str">
        <f t="shared" si="658"/>
        <v/>
      </c>
      <c r="AX475" s="399" t="str">
        <f t="shared" si="659"/>
        <v/>
      </c>
      <c r="AY475" s="399" t="str">
        <f t="shared" si="660"/>
        <v/>
      </c>
      <c r="AZ475" s="399" t="str">
        <f t="shared" si="661"/>
        <v/>
      </c>
      <c r="BA475" s="399" t="str">
        <f t="shared" si="662"/>
        <v/>
      </c>
      <c r="BB475" s="399" t="str">
        <f t="shared" si="663"/>
        <v/>
      </c>
      <c r="BC475" s="399" t="str">
        <f t="shared" si="664"/>
        <v/>
      </c>
      <c r="BD475" s="403" t="str">
        <f t="shared" si="665"/>
        <v/>
      </c>
      <c r="BE475" s="393">
        <f t="shared" si="666"/>
        <v>0</v>
      </c>
      <c r="BF475" s="157"/>
      <c r="BG475" s="399">
        <f t="shared" si="667"/>
        <v>0</v>
      </c>
      <c r="BH475" s="399">
        <f t="shared" si="668"/>
        <v>0</v>
      </c>
      <c r="BI475" s="412">
        <f t="shared" si="669"/>
        <v>0</v>
      </c>
      <c r="BJ475" s="413">
        <f t="shared" si="645"/>
        <v>0</v>
      </c>
      <c r="BK475" s="398" t="str">
        <f t="shared" si="646"/>
        <v>0</v>
      </c>
      <c r="BL475" s="398" t="str">
        <f t="shared" si="647"/>
        <v>0</v>
      </c>
      <c r="BM475" s="412">
        <f t="shared" si="670"/>
        <v>0</v>
      </c>
      <c r="BN475" s="412" t="str">
        <f t="shared" si="671"/>
        <v>0m0</v>
      </c>
      <c r="BO475" s="399">
        <f t="shared" si="672"/>
        <v>0</v>
      </c>
      <c r="BP475" s="399">
        <f t="shared" si="673"/>
        <v>0</v>
      </c>
      <c r="BQ475" s="412">
        <f t="shared" si="674"/>
        <v>0</v>
      </c>
      <c r="BR475" s="413">
        <f t="shared" si="675"/>
        <v>0</v>
      </c>
      <c r="BS475" s="398" t="str">
        <f t="shared" si="676"/>
        <v>0</v>
      </c>
      <c r="BT475" s="398" t="str">
        <f t="shared" si="677"/>
        <v>0</v>
      </c>
      <c r="BU475" s="412">
        <f t="shared" si="678"/>
        <v>0</v>
      </c>
      <c r="BV475" s="412" t="str">
        <f t="shared" si="679"/>
        <v>0m0</v>
      </c>
      <c r="BW475" s="399">
        <f t="shared" si="680"/>
        <v>0</v>
      </c>
      <c r="BX475" s="399">
        <f t="shared" si="681"/>
        <v>0</v>
      </c>
      <c r="BY475" s="412">
        <f t="shared" si="682"/>
        <v>0</v>
      </c>
      <c r="BZ475" s="413">
        <f t="shared" si="683"/>
        <v>0</v>
      </c>
      <c r="CA475" s="398" t="str">
        <f t="shared" si="684"/>
        <v>0</v>
      </c>
      <c r="CB475" s="398" t="str">
        <f t="shared" si="685"/>
        <v>0</v>
      </c>
      <c r="CC475" s="412">
        <f t="shared" si="686"/>
        <v>0</v>
      </c>
      <c r="CD475" s="412" t="str">
        <f t="shared" si="687"/>
        <v>0m0</v>
      </c>
      <c r="CE475" s="399">
        <f t="shared" si="688"/>
        <v>0</v>
      </c>
      <c r="CF475" s="399">
        <f t="shared" si="689"/>
        <v>0</v>
      </c>
      <c r="CG475" s="412">
        <f t="shared" si="690"/>
        <v>0</v>
      </c>
      <c r="CH475" s="413">
        <f t="shared" si="691"/>
        <v>0</v>
      </c>
      <c r="CI475" s="398" t="str">
        <f t="shared" si="692"/>
        <v>0</v>
      </c>
      <c r="CJ475" s="398" t="str">
        <f t="shared" si="693"/>
        <v>0</v>
      </c>
      <c r="CK475" s="412">
        <f t="shared" si="694"/>
        <v>0</v>
      </c>
      <c r="CL475" s="412" t="str">
        <f t="shared" si="695"/>
        <v>0m0</v>
      </c>
      <c r="CM475" s="399">
        <f t="shared" si="696"/>
        <v>0</v>
      </c>
      <c r="CN475" s="399">
        <f t="shared" si="697"/>
        <v>0</v>
      </c>
      <c r="CO475" s="412">
        <f t="shared" si="698"/>
        <v>0</v>
      </c>
      <c r="CP475" s="413">
        <f t="shared" si="699"/>
        <v>0</v>
      </c>
      <c r="CQ475" s="398" t="str">
        <f t="shared" si="700"/>
        <v>0</v>
      </c>
      <c r="CR475" s="398" t="str">
        <f t="shared" si="701"/>
        <v>0</v>
      </c>
      <c r="CS475" s="412">
        <f t="shared" si="702"/>
        <v>0</v>
      </c>
      <c r="CT475" s="412" t="str">
        <f t="shared" si="703"/>
        <v>0m0</v>
      </c>
      <c r="CU475" s="412">
        <f t="shared" si="704"/>
        <v>0</v>
      </c>
      <c r="CV475" s="412">
        <f t="shared" si="705"/>
        <v>0</v>
      </c>
      <c r="CW475" s="412">
        <f t="shared" si="706"/>
        <v>0</v>
      </c>
      <c r="CX475" s="412">
        <f t="shared" si="707"/>
        <v>0</v>
      </c>
      <c r="CY475" s="412">
        <f t="shared" si="708"/>
        <v>0</v>
      </c>
      <c r="CZ475" s="412" t="str">
        <f t="shared" si="709"/>
        <v/>
      </c>
      <c r="DA475" s="412" t="str">
        <f t="shared" si="710"/>
        <v/>
      </c>
      <c r="DB475" s="412" t="str">
        <f t="shared" si="711"/>
        <v/>
      </c>
      <c r="DC475" s="412" t="str">
        <f t="shared" si="712"/>
        <v/>
      </c>
      <c r="DD475" s="412" t="str">
        <f t="shared" si="713"/>
        <v/>
      </c>
      <c r="DE475" s="412"/>
      <c r="DG475" s="412" t="str">
        <f t="shared" si="714"/>
        <v/>
      </c>
      <c r="DH475" s="412" t="str">
        <f t="shared" si="715"/>
        <v/>
      </c>
      <c r="DI475" s="412">
        <f t="shared" si="716"/>
        <v>0</v>
      </c>
      <c r="DJ475" s="412" t="str">
        <f t="shared" si="717"/>
        <v/>
      </c>
      <c r="DK475" s="412" t="str">
        <f t="shared" si="718"/>
        <v/>
      </c>
      <c r="DL475" s="412" t="str">
        <f t="shared" si="719"/>
        <v/>
      </c>
      <c r="DM475" s="412" t="str">
        <f t="shared" si="720"/>
        <v/>
      </c>
      <c r="DN475" s="412" t="str">
        <f t="shared" si="721"/>
        <v/>
      </c>
      <c r="DO475" s="412" t="str">
        <f t="shared" si="722"/>
        <v/>
      </c>
      <c r="DR475" s="494"/>
      <c r="DU475" s="411">
        <f t="shared" si="723"/>
        <v>0</v>
      </c>
      <c r="DX475" s="494" t="e">
        <f>IF(BG475&lt;270000,○,"")</f>
        <v>#NAME?</v>
      </c>
    </row>
    <row r="476" spans="1:128" s="411" customFormat="1" ht="18" hidden="1" customHeight="1" thickBot="1">
      <c r="A476" s="145" t="str">
        <f t="shared" si="648"/>
        <v/>
      </c>
      <c r="B476" s="158"/>
      <c r="C476" s="31" t="str">
        <f>IF(B476="","",VLOOKUP(B476,学連登録!$C$2:$G$3000,2,FALSE))</f>
        <v/>
      </c>
      <c r="D476" s="32" t="str">
        <f>IF(B476="","",VLOOKUP(B476,学連登録!$C$2:$G$3000,3,FALSE))</f>
        <v/>
      </c>
      <c r="E476" s="33" t="str">
        <f>IF(B476="","",VLOOKUP(B476,学連登録!$C$2:$G$3000,4,FALSE))</f>
        <v/>
      </c>
      <c r="F476" s="383" t="str">
        <f>IF(B476="","",VLOOKUP(B476,学連登録!$C$2:$I$3000,7,FALSE))</f>
        <v/>
      </c>
      <c r="G476" s="159"/>
      <c r="H476" s="853"/>
      <c r="I476" s="854"/>
      <c r="J476" s="160"/>
      <c r="K476" s="825"/>
      <c r="L476" s="826"/>
      <c r="M476" s="160"/>
      <c r="N476" s="819"/>
      <c r="O476" s="820"/>
      <c r="P476" s="159"/>
      <c r="Q476" s="825"/>
      <c r="R476" s="826"/>
      <c r="S476" s="159"/>
      <c r="T476" s="825"/>
      <c r="U476" s="826"/>
      <c r="V476" s="103" t="str">
        <f>IF(B476="","",VLOOKUP(B476,学連登録!$C$2:$H$3000,6,FALSE))</f>
        <v/>
      </c>
      <c r="W476" s="377"/>
      <c r="X476" s="157"/>
      <c r="Y476" s="118" t="str">
        <f t="shared" si="724"/>
        <v/>
      </c>
      <c r="Z476" s="97" t="str">
        <f>IF(G476="","",VLOOKUP(G476,種目名!$O$5:$T$104,3,0))</f>
        <v/>
      </c>
      <c r="AA476" s="99" t="str">
        <f>IF(J476="","",VLOOKUP(J476,種目名!$O$5:$T$104,3,0))</f>
        <v/>
      </c>
      <c r="AB476" s="119" t="str">
        <f>IF(M476="","",VLOOKUP(M476,種目名!$O$5:$T$104,3,0))</f>
        <v/>
      </c>
      <c r="AC476" s="119" t="str">
        <f>IF(P476="","",VLOOKUP(AF476,種目名!$O$5:$T$104,3,0))</f>
        <v/>
      </c>
      <c r="AD476" s="120" t="str">
        <f>IF(S476="","",VLOOKUP(AI476,種目名!$O$5:$T$104,3,0))</f>
        <v/>
      </c>
      <c r="AE476" s="117">
        <f t="shared" si="725"/>
        <v>0</v>
      </c>
      <c r="AF476" s="157" t="str">
        <f t="shared" si="726"/>
        <v/>
      </c>
      <c r="AG476" s="157" t="str">
        <f t="shared" si="727"/>
        <v/>
      </c>
      <c r="AH476" s="117">
        <f t="shared" si="728"/>
        <v>0</v>
      </c>
      <c r="AI476" s="157" t="str">
        <f t="shared" si="729"/>
        <v/>
      </c>
      <c r="AJ476" s="157" t="str">
        <f t="shared" si="730"/>
        <v/>
      </c>
      <c r="AK476" s="390"/>
      <c r="AL476" s="171">
        <f t="shared" si="649"/>
        <v>0</v>
      </c>
      <c r="AM476" s="399">
        <f t="shared" si="650"/>
        <v>0</v>
      </c>
      <c r="AN476" s="399">
        <f>COUNTIF($B$12:B476,B476)</f>
        <v>0</v>
      </c>
      <c r="AO476" s="399"/>
      <c r="AP476" s="399" t="str">
        <f t="shared" si="651"/>
        <v/>
      </c>
      <c r="AQ476" s="399" t="str">
        <f t="shared" si="652"/>
        <v/>
      </c>
      <c r="AR476" s="399" t="str">
        <f t="shared" si="653"/>
        <v/>
      </c>
      <c r="AS476" s="399" t="str">
        <f t="shared" si="654"/>
        <v/>
      </c>
      <c r="AT476" s="399">
        <f t="shared" si="655"/>
        <v>0</v>
      </c>
      <c r="AU476" s="399" t="str">
        <f t="shared" si="656"/>
        <v/>
      </c>
      <c r="AV476" s="399" t="str">
        <f t="shared" si="657"/>
        <v/>
      </c>
      <c r="AW476" s="399" t="str">
        <f t="shared" si="658"/>
        <v/>
      </c>
      <c r="AX476" s="399" t="str">
        <f t="shared" si="659"/>
        <v/>
      </c>
      <c r="AY476" s="399" t="str">
        <f t="shared" si="660"/>
        <v/>
      </c>
      <c r="AZ476" s="399" t="str">
        <f t="shared" si="661"/>
        <v/>
      </c>
      <c r="BA476" s="399" t="str">
        <f t="shared" si="662"/>
        <v/>
      </c>
      <c r="BB476" s="399" t="str">
        <f t="shared" si="663"/>
        <v/>
      </c>
      <c r="BC476" s="399" t="str">
        <f t="shared" si="664"/>
        <v/>
      </c>
      <c r="BD476" s="403" t="str">
        <f t="shared" si="665"/>
        <v/>
      </c>
      <c r="BE476" s="393">
        <f t="shared" si="666"/>
        <v>0</v>
      </c>
      <c r="BF476" s="157"/>
      <c r="BG476" s="399">
        <f t="shared" si="667"/>
        <v>0</v>
      </c>
      <c r="BH476" s="399">
        <f t="shared" si="668"/>
        <v>0</v>
      </c>
      <c r="BI476" s="412">
        <f t="shared" si="669"/>
        <v>0</v>
      </c>
      <c r="BJ476" s="413">
        <f t="shared" si="645"/>
        <v>0</v>
      </c>
      <c r="BK476" s="398" t="str">
        <f t="shared" si="646"/>
        <v>0</v>
      </c>
      <c r="BL476" s="398" t="str">
        <f t="shared" si="647"/>
        <v>0</v>
      </c>
      <c r="BM476" s="412">
        <f t="shared" si="670"/>
        <v>0</v>
      </c>
      <c r="BN476" s="412" t="str">
        <f t="shared" si="671"/>
        <v>0m0</v>
      </c>
      <c r="BO476" s="399">
        <f t="shared" si="672"/>
        <v>0</v>
      </c>
      <c r="BP476" s="399">
        <f t="shared" si="673"/>
        <v>0</v>
      </c>
      <c r="BQ476" s="412">
        <f t="shared" si="674"/>
        <v>0</v>
      </c>
      <c r="BR476" s="413">
        <f t="shared" si="675"/>
        <v>0</v>
      </c>
      <c r="BS476" s="398" t="str">
        <f t="shared" si="676"/>
        <v>0</v>
      </c>
      <c r="BT476" s="398" t="str">
        <f t="shared" si="677"/>
        <v>0</v>
      </c>
      <c r="BU476" s="412">
        <f t="shared" si="678"/>
        <v>0</v>
      </c>
      <c r="BV476" s="412" t="str">
        <f t="shared" si="679"/>
        <v>0m0</v>
      </c>
      <c r="BW476" s="399">
        <f t="shared" si="680"/>
        <v>0</v>
      </c>
      <c r="BX476" s="399">
        <f t="shared" si="681"/>
        <v>0</v>
      </c>
      <c r="BY476" s="412">
        <f t="shared" si="682"/>
        <v>0</v>
      </c>
      <c r="BZ476" s="413">
        <f t="shared" si="683"/>
        <v>0</v>
      </c>
      <c r="CA476" s="398" t="str">
        <f t="shared" si="684"/>
        <v>0</v>
      </c>
      <c r="CB476" s="398" t="str">
        <f t="shared" si="685"/>
        <v>0</v>
      </c>
      <c r="CC476" s="412">
        <f t="shared" si="686"/>
        <v>0</v>
      </c>
      <c r="CD476" s="412" t="str">
        <f t="shared" si="687"/>
        <v>0m0</v>
      </c>
      <c r="CE476" s="399">
        <f t="shared" si="688"/>
        <v>0</v>
      </c>
      <c r="CF476" s="399">
        <f t="shared" si="689"/>
        <v>0</v>
      </c>
      <c r="CG476" s="412">
        <f t="shared" si="690"/>
        <v>0</v>
      </c>
      <c r="CH476" s="413">
        <f t="shared" si="691"/>
        <v>0</v>
      </c>
      <c r="CI476" s="398" t="str">
        <f t="shared" si="692"/>
        <v>0</v>
      </c>
      <c r="CJ476" s="398" t="str">
        <f t="shared" si="693"/>
        <v>0</v>
      </c>
      <c r="CK476" s="412">
        <f t="shared" si="694"/>
        <v>0</v>
      </c>
      <c r="CL476" s="412" t="str">
        <f t="shared" si="695"/>
        <v>0m0</v>
      </c>
      <c r="CM476" s="399">
        <f t="shared" si="696"/>
        <v>0</v>
      </c>
      <c r="CN476" s="399">
        <f t="shared" si="697"/>
        <v>0</v>
      </c>
      <c r="CO476" s="412">
        <f t="shared" si="698"/>
        <v>0</v>
      </c>
      <c r="CP476" s="413">
        <f t="shared" si="699"/>
        <v>0</v>
      </c>
      <c r="CQ476" s="398" t="str">
        <f t="shared" si="700"/>
        <v>0</v>
      </c>
      <c r="CR476" s="398" t="str">
        <f t="shared" si="701"/>
        <v>0</v>
      </c>
      <c r="CS476" s="412">
        <f t="shared" si="702"/>
        <v>0</v>
      </c>
      <c r="CT476" s="412" t="str">
        <f t="shared" si="703"/>
        <v>0m0</v>
      </c>
      <c r="CU476" s="412">
        <f t="shared" si="704"/>
        <v>0</v>
      </c>
      <c r="CV476" s="412">
        <f t="shared" si="705"/>
        <v>0</v>
      </c>
      <c r="CW476" s="412">
        <f t="shared" si="706"/>
        <v>0</v>
      </c>
      <c r="CX476" s="412">
        <f t="shared" si="707"/>
        <v>0</v>
      </c>
      <c r="CY476" s="412">
        <f t="shared" si="708"/>
        <v>0</v>
      </c>
      <c r="CZ476" s="412" t="str">
        <f t="shared" si="709"/>
        <v/>
      </c>
      <c r="DA476" s="412" t="str">
        <f t="shared" si="710"/>
        <v/>
      </c>
      <c r="DB476" s="412" t="str">
        <f t="shared" si="711"/>
        <v/>
      </c>
      <c r="DC476" s="412" t="str">
        <f t="shared" si="712"/>
        <v/>
      </c>
      <c r="DD476" s="412" t="str">
        <f t="shared" si="713"/>
        <v/>
      </c>
      <c r="DE476" s="412"/>
      <c r="DG476" s="412" t="str">
        <f t="shared" si="714"/>
        <v/>
      </c>
      <c r="DH476" s="412" t="str">
        <f t="shared" si="715"/>
        <v/>
      </c>
      <c r="DI476" s="412">
        <f t="shared" si="716"/>
        <v>0</v>
      </c>
      <c r="DJ476" s="412" t="str">
        <f t="shared" si="717"/>
        <v/>
      </c>
      <c r="DK476" s="412" t="str">
        <f t="shared" si="718"/>
        <v/>
      </c>
      <c r="DL476" s="412" t="str">
        <f t="shared" si="719"/>
        <v/>
      </c>
      <c r="DM476" s="412" t="str">
        <f t="shared" si="720"/>
        <v/>
      </c>
      <c r="DN476" s="412" t="str">
        <f t="shared" si="721"/>
        <v/>
      </c>
      <c r="DO476" s="412" t="str">
        <f t="shared" si="722"/>
        <v/>
      </c>
      <c r="DR476" s="494"/>
      <c r="DU476" s="411">
        <f t="shared" si="723"/>
        <v>0</v>
      </c>
      <c r="DX476" s="494" t="e">
        <f>IF(BG476&lt;270000,○,"")</f>
        <v>#NAME?</v>
      </c>
    </row>
    <row r="477" spans="1:128" s="411" customFormat="1" ht="18" hidden="1" customHeight="1" thickBot="1">
      <c r="A477" s="145" t="str">
        <f t="shared" si="648"/>
        <v/>
      </c>
      <c r="B477" s="158"/>
      <c r="C477" s="31" t="str">
        <f>IF(B477="","",VLOOKUP(B477,学連登録!$C$2:$G$3000,2,FALSE))</f>
        <v/>
      </c>
      <c r="D477" s="32" t="str">
        <f>IF(B477="","",VLOOKUP(B477,学連登録!$C$2:$G$3000,3,FALSE))</f>
        <v/>
      </c>
      <c r="E477" s="33" t="str">
        <f>IF(B477="","",VLOOKUP(B477,学連登録!$C$2:$G$3000,4,FALSE))</f>
        <v/>
      </c>
      <c r="F477" s="383" t="str">
        <f>IF(B477="","",VLOOKUP(B477,学連登録!$C$2:$I$3000,7,FALSE))</f>
        <v/>
      </c>
      <c r="G477" s="159"/>
      <c r="H477" s="853"/>
      <c r="I477" s="854"/>
      <c r="J477" s="160"/>
      <c r="K477" s="825"/>
      <c r="L477" s="826"/>
      <c r="M477" s="160"/>
      <c r="N477" s="819"/>
      <c r="O477" s="820"/>
      <c r="P477" s="159"/>
      <c r="Q477" s="825"/>
      <c r="R477" s="826"/>
      <c r="S477" s="159"/>
      <c r="T477" s="825"/>
      <c r="U477" s="826"/>
      <c r="V477" s="103" t="str">
        <f>IF(B477="","",VLOOKUP(B477,学連登録!$C$2:$H$3000,6,FALSE))</f>
        <v/>
      </c>
      <c r="W477" s="377"/>
      <c r="X477" s="157"/>
      <c r="Y477" s="118" t="str">
        <f t="shared" si="724"/>
        <v/>
      </c>
      <c r="Z477" s="97" t="str">
        <f>IF(G477="","",VLOOKUP(G477,種目名!$O$5:$T$104,3,0))</f>
        <v/>
      </c>
      <c r="AA477" s="99" t="str">
        <f>IF(J477="","",VLOOKUP(J477,種目名!$O$5:$T$104,3,0))</f>
        <v/>
      </c>
      <c r="AB477" s="119" t="str">
        <f>IF(M477="","",VLOOKUP(M477,種目名!$O$5:$T$104,3,0))</f>
        <v/>
      </c>
      <c r="AC477" s="119" t="str">
        <f>IF(P477="","",VLOOKUP(AF477,種目名!$O$5:$T$104,3,0))</f>
        <v/>
      </c>
      <c r="AD477" s="120" t="str">
        <f>IF(S477="","",VLOOKUP(AI477,種目名!$O$5:$T$104,3,0))</f>
        <v/>
      </c>
      <c r="AE477" s="117">
        <f t="shared" si="725"/>
        <v>0</v>
      </c>
      <c r="AF477" s="157" t="str">
        <f t="shared" si="726"/>
        <v/>
      </c>
      <c r="AG477" s="157" t="str">
        <f t="shared" si="727"/>
        <v/>
      </c>
      <c r="AH477" s="117">
        <f t="shared" si="728"/>
        <v>0</v>
      </c>
      <c r="AI477" s="157" t="str">
        <f t="shared" si="729"/>
        <v/>
      </c>
      <c r="AJ477" s="157" t="str">
        <f t="shared" si="730"/>
        <v/>
      </c>
      <c r="AK477" s="390"/>
      <c r="AL477" s="171">
        <f t="shared" si="649"/>
        <v>0</v>
      </c>
      <c r="AM477" s="399">
        <f t="shared" si="650"/>
        <v>0</v>
      </c>
      <c r="AN477" s="399">
        <f>COUNTIF($B$12:B477,B477)</f>
        <v>0</v>
      </c>
      <c r="AO477" s="399"/>
      <c r="AP477" s="399" t="str">
        <f t="shared" si="651"/>
        <v/>
      </c>
      <c r="AQ477" s="399" t="str">
        <f t="shared" si="652"/>
        <v/>
      </c>
      <c r="AR477" s="399" t="str">
        <f t="shared" si="653"/>
        <v/>
      </c>
      <c r="AS477" s="399" t="str">
        <f t="shared" si="654"/>
        <v/>
      </c>
      <c r="AT477" s="399">
        <f t="shared" si="655"/>
        <v>0</v>
      </c>
      <c r="AU477" s="399" t="str">
        <f t="shared" si="656"/>
        <v/>
      </c>
      <c r="AV477" s="399" t="str">
        <f t="shared" si="657"/>
        <v/>
      </c>
      <c r="AW477" s="399" t="str">
        <f t="shared" si="658"/>
        <v/>
      </c>
      <c r="AX477" s="399" t="str">
        <f t="shared" si="659"/>
        <v/>
      </c>
      <c r="AY477" s="399" t="str">
        <f t="shared" si="660"/>
        <v/>
      </c>
      <c r="AZ477" s="399" t="str">
        <f t="shared" si="661"/>
        <v/>
      </c>
      <c r="BA477" s="399" t="str">
        <f t="shared" si="662"/>
        <v/>
      </c>
      <c r="BB477" s="399" t="str">
        <f t="shared" si="663"/>
        <v/>
      </c>
      <c r="BC477" s="399" t="str">
        <f t="shared" si="664"/>
        <v/>
      </c>
      <c r="BD477" s="403" t="str">
        <f t="shared" si="665"/>
        <v/>
      </c>
      <c r="BE477" s="393">
        <f t="shared" si="666"/>
        <v>0</v>
      </c>
      <c r="BF477" s="157"/>
      <c r="BG477" s="399">
        <f t="shared" si="667"/>
        <v>0</v>
      </c>
      <c r="BH477" s="399">
        <f t="shared" si="668"/>
        <v>0</v>
      </c>
      <c r="BI477" s="412">
        <f t="shared" si="669"/>
        <v>0</v>
      </c>
      <c r="BJ477" s="413">
        <f t="shared" si="645"/>
        <v>0</v>
      </c>
      <c r="BK477" s="398" t="str">
        <f t="shared" si="646"/>
        <v>0</v>
      </c>
      <c r="BL477" s="398" t="str">
        <f t="shared" si="647"/>
        <v>0</v>
      </c>
      <c r="BM477" s="412">
        <f t="shared" si="670"/>
        <v>0</v>
      </c>
      <c r="BN477" s="412" t="str">
        <f t="shared" si="671"/>
        <v>0m0</v>
      </c>
      <c r="BO477" s="399">
        <f t="shared" si="672"/>
        <v>0</v>
      </c>
      <c r="BP477" s="399">
        <f t="shared" si="673"/>
        <v>0</v>
      </c>
      <c r="BQ477" s="412">
        <f t="shared" si="674"/>
        <v>0</v>
      </c>
      <c r="BR477" s="413">
        <f t="shared" si="675"/>
        <v>0</v>
      </c>
      <c r="BS477" s="398" t="str">
        <f t="shared" si="676"/>
        <v>0</v>
      </c>
      <c r="BT477" s="398" t="str">
        <f t="shared" si="677"/>
        <v>0</v>
      </c>
      <c r="BU477" s="412">
        <f t="shared" si="678"/>
        <v>0</v>
      </c>
      <c r="BV477" s="412" t="str">
        <f t="shared" si="679"/>
        <v>0m0</v>
      </c>
      <c r="BW477" s="399">
        <f t="shared" si="680"/>
        <v>0</v>
      </c>
      <c r="BX477" s="399">
        <f t="shared" si="681"/>
        <v>0</v>
      </c>
      <c r="BY477" s="412">
        <f t="shared" si="682"/>
        <v>0</v>
      </c>
      <c r="BZ477" s="413">
        <f t="shared" si="683"/>
        <v>0</v>
      </c>
      <c r="CA477" s="398" t="str">
        <f t="shared" si="684"/>
        <v>0</v>
      </c>
      <c r="CB477" s="398" t="str">
        <f t="shared" si="685"/>
        <v>0</v>
      </c>
      <c r="CC477" s="412">
        <f t="shared" si="686"/>
        <v>0</v>
      </c>
      <c r="CD477" s="412" t="str">
        <f t="shared" si="687"/>
        <v>0m0</v>
      </c>
      <c r="CE477" s="399">
        <f t="shared" si="688"/>
        <v>0</v>
      </c>
      <c r="CF477" s="399">
        <f t="shared" si="689"/>
        <v>0</v>
      </c>
      <c r="CG477" s="412">
        <f t="shared" si="690"/>
        <v>0</v>
      </c>
      <c r="CH477" s="413">
        <f t="shared" si="691"/>
        <v>0</v>
      </c>
      <c r="CI477" s="398" t="str">
        <f t="shared" si="692"/>
        <v>0</v>
      </c>
      <c r="CJ477" s="398" t="str">
        <f t="shared" si="693"/>
        <v>0</v>
      </c>
      <c r="CK477" s="412">
        <f t="shared" si="694"/>
        <v>0</v>
      </c>
      <c r="CL477" s="412" t="str">
        <f t="shared" si="695"/>
        <v>0m0</v>
      </c>
      <c r="CM477" s="399">
        <f t="shared" si="696"/>
        <v>0</v>
      </c>
      <c r="CN477" s="399">
        <f t="shared" si="697"/>
        <v>0</v>
      </c>
      <c r="CO477" s="412">
        <f t="shared" si="698"/>
        <v>0</v>
      </c>
      <c r="CP477" s="413">
        <f t="shared" si="699"/>
        <v>0</v>
      </c>
      <c r="CQ477" s="398" t="str">
        <f t="shared" si="700"/>
        <v>0</v>
      </c>
      <c r="CR477" s="398" t="str">
        <f t="shared" si="701"/>
        <v>0</v>
      </c>
      <c r="CS477" s="412">
        <f t="shared" si="702"/>
        <v>0</v>
      </c>
      <c r="CT477" s="412" t="str">
        <f t="shared" si="703"/>
        <v>0m0</v>
      </c>
      <c r="CU477" s="412">
        <f t="shared" si="704"/>
        <v>0</v>
      </c>
      <c r="CV477" s="412">
        <f t="shared" si="705"/>
        <v>0</v>
      </c>
      <c r="CW477" s="412">
        <f t="shared" si="706"/>
        <v>0</v>
      </c>
      <c r="CX477" s="412">
        <f t="shared" si="707"/>
        <v>0</v>
      </c>
      <c r="CY477" s="412">
        <f t="shared" si="708"/>
        <v>0</v>
      </c>
      <c r="CZ477" s="412" t="str">
        <f t="shared" si="709"/>
        <v/>
      </c>
      <c r="DA477" s="412" t="str">
        <f t="shared" si="710"/>
        <v/>
      </c>
      <c r="DB477" s="412" t="str">
        <f t="shared" si="711"/>
        <v/>
      </c>
      <c r="DC477" s="412" t="str">
        <f t="shared" si="712"/>
        <v/>
      </c>
      <c r="DD477" s="412" t="str">
        <f t="shared" si="713"/>
        <v/>
      </c>
      <c r="DE477" s="412"/>
      <c r="DG477" s="412" t="str">
        <f t="shared" si="714"/>
        <v/>
      </c>
      <c r="DH477" s="412" t="str">
        <f t="shared" si="715"/>
        <v/>
      </c>
      <c r="DI477" s="412">
        <f t="shared" si="716"/>
        <v>0</v>
      </c>
      <c r="DJ477" s="412" t="str">
        <f t="shared" si="717"/>
        <v/>
      </c>
      <c r="DK477" s="412" t="str">
        <f t="shared" si="718"/>
        <v/>
      </c>
      <c r="DL477" s="412" t="str">
        <f t="shared" si="719"/>
        <v/>
      </c>
      <c r="DM477" s="412" t="str">
        <f t="shared" si="720"/>
        <v/>
      </c>
      <c r="DN477" s="412" t="str">
        <f t="shared" si="721"/>
        <v/>
      </c>
      <c r="DO477" s="412" t="str">
        <f t="shared" si="722"/>
        <v/>
      </c>
      <c r="DR477" s="494"/>
      <c r="DU477" s="411">
        <f t="shared" si="723"/>
        <v>0</v>
      </c>
      <c r="DX477" s="494" t="e">
        <f>IF(BG477&lt;270000,○,"")</f>
        <v>#NAME?</v>
      </c>
    </row>
    <row r="478" spans="1:128" s="411" customFormat="1" ht="18" hidden="1" customHeight="1" thickBot="1">
      <c r="A478" s="145" t="str">
        <f t="shared" si="648"/>
        <v/>
      </c>
      <c r="B478" s="158"/>
      <c r="C478" s="31" t="str">
        <f>IF(B478="","",VLOOKUP(B478,学連登録!$C$2:$G$3000,2,FALSE))</f>
        <v/>
      </c>
      <c r="D478" s="32" t="str">
        <f>IF(B478="","",VLOOKUP(B478,学連登録!$C$2:$G$3000,3,FALSE))</f>
        <v/>
      </c>
      <c r="E478" s="33" t="str">
        <f>IF(B478="","",VLOOKUP(B478,学連登録!$C$2:$G$3000,4,FALSE))</f>
        <v/>
      </c>
      <c r="F478" s="383" t="str">
        <f>IF(B478="","",VLOOKUP(B478,学連登録!$C$2:$I$3000,7,FALSE))</f>
        <v/>
      </c>
      <c r="G478" s="159"/>
      <c r="H478" s="853"/>
      <c r="I478" s="854"/>
      <c r="J478" s="160"/>
      <c r="K478" s="825"/>
      <c r="L478" s="826"/>
      <c r="M478" s="160"/>
      <c r="N478" s="819"/>
      <c r="O478" s="820"/>
      <c r="P478" s="159"/>
      <c r="Q478" s="825"/>
      <c r="R478" s="826"/>
      <c r="S478" s="159"/>
      <c r="T478" s="825"/>
      <c r="U478" s="826"/>
      <c r="V478" s="103" t="str">
        <f>IF(B478="","",VLOOKUP(B478,学連登録!$C$2:$H$3000,6,FALSE))</f>
        <v/>
      </c>
      <c r="W478" s="377"/>
      <c r="X478" s="157"/>
      <c r="Y478" s="118" t="str">
        <f t="shared" si="724"/>
        <v/>
      </c>
      <c r="Z478" s="97" t="str">
        <f>IF(G478="","",VLOOKUP(G478,種目名!$O$5:$T$104,3,0))</f>
        <v/>
      </c>
      <c r="AA478" s="99" t="str">
        <f>IF(J478="","",VLOOKUP(J478,種目名!$O$5:$T$104,3,0))</f>
        <v/>
      </c>
      <c r="AB478" s="119" t="str">
        <f>IF(M478="","",VLOOKUP(M478,種目名!$O$5:$T$104,3,0))</f>
        <v/>
      </c>
      <c r="AC478" s="119" t="str">
        <f>IF(P478="","",VLOOKUP(AF478,種目名!$O$5:$T$104,3,0))</f>
        <v/>
      </c>
      <c r="AD478" s="120" t="str">
        <f>IF(S478="","",VLOOKUP(AI478,種目名!$O$5:$T$104,3,0))</f>
        <v/>
      </c>
      <c r="AE478" s="117">
        <f t="shared" si="725"/>
        <v>0</v>
      </c>
      <c r="AF478" s="157" t="str">
        <f t="shared" si="726"/>
        <v/>
      </c>
      <c r="AG478" s="157" t="str">
        <f t="shared" si="727"/>
        <v/>
      </c>
      <c r="AH478" s="117">
        <f t="shared" si="728"/>
        <v>0</v>
      </c>
      <c r="AI478" s="157" t="str">
        <f t="shared" si="729"/>
        <v/>
      </c>
      <c r="AJ478" s="157" t="str">
        <f t="shared" si="730"/>
        <v/>
      </c>
      <c r="AK478" s="390"/>
      <c r="AL478" s="171">
        <f t="shared" si="649"/>
        <v>0</v>
      </c>
      <c r="AM478" s="399">
        <f t="shared" si="650"/>
        <v>0</v>
      </c>
      <c r="AN478" s="399">
        <f>COUNTIF($B$12:B478,B478)</f>
        <v>0</v>
      </c>
      <c r="AO478" s="399"/>
      <c r="AP478" s="399" t="str">
        <f t="shared" si="651"/>
        <v/>
      </c>
      <c r="AQ478" s="399" t="str">
        <f t="shared" si="652"/>
        <v/>
      </c>
      <c r="AR478" s="399" t="str">
        <f t="shared" si="653"/>
        <v/>
      </c>
      <c r="AS478" s="399" t="str">
        <f t="shared" si="654"/>
        <v/>
      </c>
      <c r="AT478" s="399">
        <f t="shared" si="655"/>
        <v>0</v>
      </c>
      <c r="AU478" s="399" t="str">
        <f t="shared" si="656"/>
        <v/>
      </c>
      <c r="AV478" s="399" t="str">
        <f t="shared" si="657"/>
        <v/>
      </c>
      <c r="AW478" s="399" t="str">
        <f t="shared" si="658"/>
        <v/>
      </c>
      <c r="AX478" s="399" t="str">
        <f t="shared" si="659"/>
        <v/>
      </c>
      <c r="AY478" s="399" t="str">
        <f t="shared" si="660"/>
        <v/>
      </c>
      <c r="AZ478" s="399" t="str">
        <f t="shared" si="661"/>
        <v/>
      </c>
      <c r="BA478" s="399" t="str">
        <f t="shared" si="662"/>
        <v/>
      </c>
      <c r="BB478" s="399" t="str">
        <f t="shared" si="663"/>
        <v/>
      </c>
      <c r="BC478" s="399" t="str">
        <f t="shared" si="664"/>
        <v/>
      </c>
      <c r="BD478" s="403" t="str">
        <f t="shared" si="665"/>
        <v/>
      </c>
      <c r="BE478" s="393">
        <f t="shared" si="666"/>
        <v>0</v>
      </c>
      <c r="BF478" s="157"/>
      <c r="BG478" s="399">
        <f t="shared" si="667"/>
        <v>0</v>
      </c>
      <c r="BH478" s="399">
        <f t="shared" si="668"/>
        <v>0</v>
      </c>
      <c r="BI478" s="412">
        <f t="shared" si="669"/>
        <v>0</v>
      </c>
      <c r="BJ478" s="413">
        <f t="shared" si="645"/>
        <v>0</v>
      </c>
      <c r="BK478" s="398" t="str">
        <f t="shared" si="646"/>
        <v>0</v>
      </c>
      <c r="BL478" s="398" t="str">
        <f t="shared" si="647"/>
        <v>0</v>
      </c>
      <c r="BM478" s="412">
        <f t="shared" si="670"/>
        <v>0</v>
      </c>
      <c r="BN478" s="412" t="str">
        <f t="shared" si="671"/>
        <v>0m0</v>
      </c>
      <c r="BO478" s="399">
        <f t="shared" si="672"/>
        <v>0</v>
      </c>
      <c r="BP478" s="399">
        <f t="shared" si="673"/>
        <v>0</v>
      </c>
      <c r="BQ478" s="412">
        <f t="shared" si="674"/>
        <v>0</v>
      </c>
      <c r="BR478" s="413">
        <f t="shared" si="675"/>
        <v>0</v>
      </c>
      <c r="BS478" s="398" t="str">
        <f t="shared" si="676"/>
        <v>0</v>
      </c>
      <c r="BT478" s="398" t="str">
        <f t="shared" si="677"/>
        <v>0</v>
      </c>
      <c r="BU478" s="412">
        <f t="shared" si="678"/>
        <v>0</v>
      </c>
      <c r="BV478" s="412" t="str">
        <f t="shared" si="679"/>
        <v>0m0</v>
      </c>
      <c r="BW478" s="399">
        <f t="shared" si="680"/>
        <v>0</v>
      </c>
      <c r="BX478" s="399">
        <f t="shared" si="681"/>
        <v>0</v>
      </c>
      <c r="BY478" s="412">
        <f t="shared" si="682"/>
        <v>0</v>
      </c>
      <c r="BZ478" s="413">
        <f t="shared" si="683"/>
        <v>0</v>
      </c>
      <c r="CA478" s="398" t="str">
        <f t="shared" si="684"/>
        <v>0</v>
      </c>
      <c r="CB478" s="398" t="str">
        <f t="shared" si="685"/>
        <v>0</v>
      </c>
      <c r="CC478" s="412">
        <f t="shared" si="686"/>
        <v>0</v>
      </c>
      <c r="CD478" s="412" t="str">
        <f t="shared" si="687"/>
        <v>0m0</v>
      </c>
      <c r="CE478" s="399">
        <f t="shared" si="688"/>
        <v>0</v>
      </c>
      <c r="CF478" s="399">
        <f t="shared" si="689"/>
        <v>0</v>
      </c>
      <c r="CG478" s="412">
        <f t="shared" si="690"/>
        <v>0</v>
      </c>
      <c r="CH478" s="413">
        <f t="shared" si="691"/>
        <v>0</v>
      </c>
      <c r="CI478" s="398" t="str">
        <f t="shared" si="692"/>
        <v>0</v>
      </c>
      <c r="CJ478" s="398" t="str">
        <f t="shared" si="693"/>
        <v>0</v>
      </c>
      <c r="CK478" s="412">
        <f t="shared" si="694"/>
        <v>0</v>
      </c>
      <c r="CL478" s="412" t="str">
        <f t="shared" si="695"/>
        <v>0m0</v>
      </c>
      <c r="CM478" s="399">
        <f t="shared" si="696"/>
        <v>0</v>
      </c>
      <c r="CN478" s="399">
        <f t="shared" si="697"/>
        <v>0</v>
      </c>
      <c r="CO478" s="412">
        <f t="shared" si="698"/>
        <v>0</v>
      </c>
      <c r="CP478" s="413">
        <f t="shared" si="699"/>
        <v>0</v>
      </c>
      <c r="CQ478" s="398" t="str">
        <f t="shared" si="700"/>
        <v>0</v>
      </c>
      <c r="CR478" s="398" t="str">
        <f t="shared" si="701"/>
        <v>0</v>
      </c>
      <c r="CS478" s="412">
        <f t="shared" si="702"/>
        <v>0</v>
      </c>
      <c r="CT478" s="412" t="str">
        <f t="shared" si="703"/>
        <v>0m0</v>
      </c>
      <c r="CU478" s="412">
        <f t="shared" si="704"/>
        <v>0</v>
      </c>
      <c r="CV478" s="412">
        <f t="shared" si="705"/>
        <v>0</v>
      </c>
      <c r="CW478" s="412">
        <f t="shared" si="706"/>
        <v>0</v>
      </c>
      <c r="CX478" s="412">
        <f t="shared" si="707"/>
        <v>0</v>
      </c>
      <c r="CY478" s="412">
        <f t="shared" si="708"/>
        <v>0</v>
      </c>
      <c r="CZ478" s="412" t="str">
        <f t="shared" si="709"/>
        <v/>
      </c>
      <c r="DA478" s="412" t="str">
        <f t="shared" si="710"/>
        <v/>
      </c>
      <c r="DB478" s="412" t="str">
        <f t="shared" si="711"/>
        <v/>
      </c>
      <c r="DC478" s="412" t="str">
        <f t="shared" si="712"/>
        <v/>
      </c>
      <c r="DD478" s="412" t="str">
        <f t="shared" si="713"/>
        <v/>
      </c>
      <c r="DE478" s="412"/>
      <c r="DG478" s="412" t="str">
        <f t="shared" si="714"/>
        <v/>
      </c>
      <c r="DH478" s="412" t="str">
        <f t="shared" si="715"/>
        <v/>
      </c>
      <c r="DI478" s="412">
        <f t="shared" si="716"/>
        <v>0</v>
      </c>
      <c r="DJ478" s="412" t="str">
        <f t="shared" si="717"/>
        <v/>
      </c>
      <c r="DK478" s="412" t="str">
        <f t="shared" si="718"/>
        <v/>
      </c>
      <c r="DL478" s="412" t="str">
        <f t="shared" si="719"/>
        <v/>
      </c>
      <c r="DM478" s="412" t="str">
        <f t="shared" si="720"/>
        <v/>
      </c>
      <c r="DN478" s="412" t="str">
        <f t="shared" si="721"/>
        <v/>
      </c>
      <c r="DO478" s="412" t="str">
        <f t="shared" si="722"/>
        <v/>
      </c>
      <c r="DR478" s="494"/>
      <c r="DU478" s="411">
        <f t="shared" si="723"/>
        <v>0</v>
      </c>
      <c r="DX478" s="494" t="e">
        <f>IF(BG478&lt;270000,○,"")</f>
        <v>#NAME?</v>
      </c>
    </row>
    <row r="479" spans="1:128" s="411" customFormat="1" ht="18" hidden="1" customHeight="1" thickBot="1">
      <c r="A479" s="145" t="str">
        <f t="shared" si="648"/>
        <v/>
      </c>
      <c r="B479" s="158"/>
      <c r="C479" s="31" t="str">
        <f>IF(B479="","",VLOOKUP(B479,学連登録!$C$2:$G$3000,2,FALSE))</f>
        <v/>
      </c>
      <c r="D479" s="32" t="str">
        <f>IF(B479="","",VLOOKUP(B479,学連登録!$C$2:$G$3000,3,FALSE))</f>
        <v/>
      </c>
      <c r="E479" s="33" t="str">
        <f>IF(B479="","",VLOOKUP(B479,学連登録!$C$2:$G$3000,4,FALSE))</f>
        <v/>
      </c>
      <c r="F479" s="383" t="str">
        <f>IF(B479="","",VLOOKUP(B479,学連登録!$C$2:$I$3000,7,FALSE))</f>
        <v/>
      </c>
      <c r="G479" s="159"/>
      <c r="H479" s="853"/>
      <c r="I479" s="854"/>
      <c r="J479" s="160"/>
      <c r="K479" s="825"/>
      <c r="L479" s="826"/>
      <c r="M479" s="160"/>
      <c r="N479" s="819"/>
      <c r="O479" s="820"/>
      <c r="P479" s="159"/>
      <c r="Q479" s="825"/>
      <c r="R479" s="826"/>
      <c r="S479" s="159"/>
      <c r="T479" s="825"/>
      <c r="U479" s="826"/>
      <c r="V479" s="103" t="str">
        <f>IF(B479="","",VLOOKUP(B479,学連登録!$C$2:$H$3000,6,FALSE))</f>
        <v/>
      </c>
      <c r="W479" s="377"/>
      <c r="X479" s="157"/>
      <c r="Y479" s="118" t="str">
        <f t="shared" si="724"/>
        <v/>
      </c>
      <c r="Z479" s="97" t="str">
        <f>IF(G479="","",VLOOKUP(G479,種目名!$O$5:$T$104,3,0))</f>
        <v/>
      </c>
      <c r="AA479" s="99" t="str">
        <f>IF(J479="","",VLOOKUP(J479,種目名!$O$5:$T$104,3,0))</f>
        <v/>
      </c>
      <c r="AB479" s="119" t="str">
        <f>IF(M479="","",VLOOKUP(M479,種目名!$O$5:$T$104,3,0))</f>
        <v/>
      </c>
      <c r="AC479" s="119" t="str">
        <f>IF(P479="","",VLOOKUP(AF479,種目名!$O$5:$T$104,3,0))</f>
        <v/>
      </c>
      <c r="AD479" s="120" t="str">
        <f>IF(S479="","",VLOOKUP(AI479,種目名!$O$5:$T$104,3,0))</f>
        <v/>
      </c>
      <c r="AE479" s="117">
        <f t="shared" si="725"/>
        <v>0</v>
      </c>
      <c r="AF479" s="157" t="str">
        <f t="shared" si="726"/>
        <v/>
      </c>
      <c r="AG479" s="157" t="str">
        <f t="shared" si="727"/>
        <v/>
      </c>
      <c r="AH479" s="117">
        <f t="shared" si="728"/>
        <v>0</v>
      </c>
      <c r="AI479" s="157" t="str">
        <f t="shared" si="729"/>
        <v/>
      </c>
      <c r="AJ479" s="157" t="str">
        <f t="shared" si="730"/>
        <v/>
      </c>
      <c r="AK479" s="390"/>
      <c r="AL479" s="171">
        <f t="shared" si="649"/>
        <v>0</v>
      </c>
      <c r="AM479" s="399">
        <f t="shared" si="650"/>
        <v>0</v>
      </c>
      <c r="AN479" s="399">
        <f>COUNTIF($B$12:B479,B479)</f>
        <v>0</v>
      </c>
      <c r="AO479" s="399"/>
      <c r="AP479" s="399" t="str">
        <f t="shared" si="651"/>
        <v/>
      </c>
      <c r="AQ479" s="399" t="str">
        <f t="shared" si="652"/>
        <v/>
      </c>
      <c r="AR479" s="399" t="str">
        <f t="shared" si="653"/>
        <v/>
      </c>
      <c r="AS479" s="399" t="str">
        <f t="shared" si="654"/>
        <v/>
      </c>
      <c r="AT479" s="399">
        <f t="shared" si="655"/>
        <v>0</v>
      </c>
      <c r="AU479" s="399" t="str">
        <f t="shared" si="656"/>
        <v/>
      </c>
      <c r="AV479" s="399" t="str">
        <f t="shared" si="657"/>
        <v/>
      </c>
      <c r="AW479" s="399" t="str">
        <f t="shared" si="658"/>
        <v/>
      </c>
      <c r="AX479" s="399" t="str">
        <f t="shared" si="659"/>
        <v/>
      </c>
      <c r="AY479" s="399" t="str">
        <f t="shared" si="660"/>
        <v/>
      </c>
      <c r="AZ479" s="399" t="str">
        <f t="shared" si="661"/>
        <v/>
      </c>
      <c r="BA479" s="399" t="str">
        <f t="shared" si="662"/>
        <v/>
      </c>
      <c r="BB479" s="399" t="str">
        <f t="shared" si="663"/>
        <v/>
      </c>
      <c r="BC479" s="399" t="str">
        <f t="shared" si="664"/>
        <v/>
      </c>
      <c r="BD479" s="403" t="str">
        <f t="shared" si="665"/>
        <v/>
      </c>
      <c r="BE479" s="393">
        <f t="shared" si="666"/>
        <v>0</v>
      </c>
      <c r="BF479" s="157"/>
      <c r="BG479" s="399">
        <f t="shared" si="667"/>
        <v>0</v>
      </c>
      <c r="BH479" s="399">
        <f t="shared" si="668"/>
        <v>0</v>
      </c>
      <c r="BI479" s="412">
        <f t="shared" si="669"/>
        <v>0</v>
      </c>
      <c r="BJ479" s="413">
        <f t="shared" si="645"/>
        <v>0</v>
      </c>
      <c r="BK479" s="398" t="str">
        <f t="shared" si="646"/>
        <v>0</v>
      </c>
      <c r="BL479" s="398" t="str">
        <f t="shared" si="647"/>
        <v>0</v>
      </c>
      <c r="BM479" s="412">
        <f t="shared" si="670"/>
        <v>0</v>
      </c>
      <c r="BN479" s="412" t="str">
        <f t="shared" si="671"/>
        <v>0m0</v>
      </c>
      <c r="BO479" s="399">
        <f t="shared" si="672"/>
        <v>0</v>
      </c>
      <c r="BP479" s="399">
        <f t="shared" si="673"/>
        <v>0</v>
      </c>
      <c r="BQ479" s="412">
        <f t="shared" si="674"/>
        <v>0</v>
      </c>
      <c r="BR479" s="413">
        <f t="shared" si="675"/>
        <v>0</v>
      </c>
      <c r="BS479" s="398" t="str">
        <f t="shared" si="676"/>
        <v>0</v>
      </c>
      <c r="BT479" s="398" t="str">
        <f t="shared" si="677"/>
        <v>0</v>
      </c>
      <c r="BU479" s="412">
        <f t="shared" si="678"/>
        <v>0</v>
      </c>
      <c r="BV479" s="412" t="str">
        <f t="shared" si="679"/>
        <v>0m0</v>
      </c>
      <c r="BW479" s="399">
        <f t="shared" si="680"/>
        <v>0</v>
      </c>
      <c r="BX479" s="399">
        <f t="shared" si="681"/>
        <v>0</v>
      </c>
      <c r="BY479" s="412">
        <f t="shared" si="682"/>
        <v>0</v>
      </c>
      <c r="BZ479" s="413">
        <f t="shared" si="683"/>
        <v>0</v>
      </c>
      <c r="CA479" s="398" t="str">
        <f t="shared" si="684"/>
        <v>0</v>
      </c>
      <c r="CB479" s="398" t="str">
        <f t="shared" si="685"/>
        <v>0</v>
      </c>
      <c r="CC479" s="412">
        <f t="shared" si="686"/>
        <v>0</v>
      </c>
      <c r="CD479" s="412" t="str">
        <f t="shared" si="687"/>
        <v>0m0</v>
      </c>
      <c r="CE479" s="399">
        <f t="shared" si="688"/>
        <v>0</v>
      </c>
      <c r="CF479" s="399">
        <f t="shared" si="689"/>
        <v>0</v>
      </c>
      <c r="CG479" s="412">
        <f t="shared" si="690"/>
        <v>0</v>
      </c>
      <c r="CH479" s="413">
        <f t="shared" si="691"/>
        <v>0</v>
      </c>
      <c r="CI479" s="398" t="str">
        <f t="shared" si="692"/>
        <v>0</v>
      </c>
      <c r="CJ479" s="398" t="str">
        <f t="shared" si="693"/>
        <v>0</v>
      </c>
      <c r="CK479" s="412">
        <f t="shared" si="694"/>
        <v>0</v>
      </c>
      <c r="CL479" s="412" t="str">
        <f t="shared" si="695"/>
        <v>0m0</v>
      </c>
      <c r="CM479" s="399">
        <f t="shared" si="696"/>
        <v>0</v>
      </c>
      <c r="CN479" s="399">
        <f t="shared" si="697"/>
        <v>0</v>
      </c>
      <c r="CO479" s="412">
        <f t="shared" si="698"/>
        <v>0</v>
      </c>
      <c r="CP479" s="413">
        <f t="shared" si="699"/>
        <v>0</v>
      </c>
      <c r="CQ479" s="398" t="str">
        <f t="shared" si="700"/>
        <v>0</v>
      </c>
      <c r="CR479" s="398" t="str">
        <f t="shared" si="701"/>
        <v>0</v>
      </c>
      <c r="CS479" s="412">
        <f t="shared" si="702"/>
        <v>0</v>
      </c>
      <c r="CT479" s="412" t="str">
        <f t="shared" si="703"/>
        <v>0m0</v>
      </c>
      <c r="CU479" s="412">
        <f t="shared" si="704"/>
        <v>0</v>
      </c>
      <c r="CV479" s="412">
        <f t="shared" si="705"/>
        <v>0</v>
      </c>
      <c r="CW479" s="412">
        <f t="shared" si="706"/>
        <v>0</v>
      </c>
      <c r="CX479" s="412">
        <f t="shared" si="707"/>
        <v>0</v>
      </c>
      <c r="CY479" s="412">
        <f t="shared" si="708"/>
        <v>0</v>
      </c>
      <c r="CZ479" s="412" t="str">
        <f t="shared" si="709"/>
        <v/>
      </c>
      <c r="DA479" s="412" t="str">
        <f t="shared" si="710"/>
        <v/>
      </c>
      <c r="DB479" s="412" t="str">
        <f t="shared" si="711"/>
        <v/>
      </c>
      <c r="DC479" s="412" t="str">
        <f t="shared" si="712"/>
        <v/>
      </c>
      <c r="DD479" s="412" t="str">
        <f t="shared" si="713"/>
        <v/>
      </c>
      <c r="DE479" s="412"/>
      <c r="DG479" s="412" t="str">
        <f t="shared" si="714"/>
        <v/>
      </c>
      <c r="DH479" s="412" t="str">
        <f t="shared" si="715"/>
        <v/>
      </c>
      <c r="DI479" s="412">
        <f t="shared" si="716"/>
        <v>0</v>
      </c>
      <c r="DJ479" s="412" t="str">
        <f t="shared" si="717"/>
        <v/>
      </c>
      <c r="DK479" s="412" t="str">
        <f t="shared" si="718"/>
        <v/>
      </c>
      <c r="DL479" s="412" t="str">
        <f t="shared" si="719"/>
        <v/>
      </c>
      <c r="DM479" s="412" t="str">
        <f t="shared" si="720"/>
        <v/>
      </c>
      <c r="DN479" s="412" t="str">
        <f t="shared" si="721"/>
        <v/>
      </c>
      <c r="DO479" s="412" t="str">
        <f t="shared" si="722"/>
        <v/>
      </c>
      <c r="DR479" s="494"/>
      <c r="DU479" s="411">
        <f t="shared" si="723"/>
        <v>0</v>
      </c>
      <c r="DX479" s="494" t="e">
        <f>IF(BG479&lt;270000,○,"")</f>
        <v>#NAME?</v>
      </c>
    </row>
    <row r="480" spans="1:128" s="411" customFormat="1" ht="18" hidden="1" customHeight="1" thickBot="1">
      <c r="A480" s="145" t="str">
        <f t="shared" si="648"/>
        <v/>
      </c>
      <c r="B480" s="158"/>
      <c r="C480" s="31" t="str">
        <f>IF(B480="","",VLOOKUP(B480,学連登録!$C$2:$G$3000,2,FALSE))</f>
        <v/>
      </c>
      <c r="D480" s="32" t="str">
        <f>IF(B480="","",VLOOKUP(B480,学連登録!$C$2:$G$3000,3,FALSE))</f>
        <v/>
      </c>
      <c r="E480" s="33" t="str">
        <f>IF(B480="","",VLOOKUP(B480,学連登録!$C$2:$G$3000,4,FALSE))</f>
        <v/>
      </c>
      <c r="F480" s="383" t="str">
        <f>IF(B480="","",VLOOKUP(B480,学連登録!$C$2:$I$3000,7,FALSE))</f>
        <v/>
      </c>
      <c r="G480" s="159"/>
      <c r="H480" s="853"/>
      <c r="I480" s="854"/>
      <c r="J480" s="160"/>
      <c r="K480" s="825"/>
      <c r="L480" s="826"/>
      <c r="M480" s="160"/>
      <c r="N480" s="819"/>
      <c r="O480" s="820"/>
      <c r="P480" s="159"/>
      <c r="Q480" s="825"/>
      <c r="R480" s="826"/>
      <c r="S480" s="159"/>
      <c r="T480" s="825"/>
      <c r="U480" s="826"/>
      <c r="V480" s="103" t="str">
        <f>IF(B480="","",VLOOKUP(B480,学連登録!$C$2:$H$3000,6,FALSE))</f>
        <v/>
      </c>
      <c r="W480" s="377"/>
      <c r="X480" s="157"/>
      <c r="Y480" s="118" t="str">
        <f t="shared" si="724"/>
        <v/>
      </c>
      <c r="Z480" s="97" t="str">
        <f>IF(G480="","",VLOOKUP(G480,種目名!$O$5:$T$104,3,0))</f>
        <v/>
      </c>
      <c r="AA480" s="99" t="str">
        <f>IF(J480="","",VLOOKUP(J480,種目名!$O$5:$T$104,3,0))</f>
        <v/>
      </c>
      <c r="AB480" s="119" t="str">
        <f>IF(M480="","",VLOOKUP(M480,種目名!$O$5:$T$104,3,0))</f>
        <v/>
      </c>
      <c r="AC480" s="119" t="str">
        <f>IF(P480="","",VLOOKUP(AF480,種目名!$O$5:$T$104,3,0))</f>
        <v/>
      </c>
      <c r="AD480" s="120" t="str">
        <f>IF(S480="","",VLOOKUP(AI480,種目名!$O$5:$T$104,3,0))</f>
        <v/>
      </c>
      <c r="AE480" s="117">
        <f t="shared" si="725"/>
        <v>0</v>
      </c>
      <c r="AF480" s="157" t="str">
        <f t="shared" si="726"/>
        <v/>
      </c>
      <c r="AG480" s="157" t="str">
        <f t="shared" si="727"/>
        <v/>
      </c>
      <c r="AH480" s="117">
        <f t="shared" si="728"/>
        <v>0</v>
      </c>
      <c r="AI480" s="157" t="str">
        <f t="shared" si="729"/>
        <v/>
      </c>
      <c r="AJ480" s="157" t="str">
        <f t="shared" si="730"/>
        <v/>
      </c>
      <c r="AK480" s="390"/>
      <c r="AL480" s="171">
        <f t="shared" si="649"/>
        <v>0</v>
      </c>
      <c r="AM480" s="399">
        <f t="shared" si="650"/>
        <v>0</v>
      </c>
      <c r="AN480" s="399">
        <f>COUNTIF($B$12:B480,B480)</f>
        <v>0</v>
      </c>
      <c r="AO480" s="399"/>
      <c r="AP480" s="399" t="str">
        <f t="shared" si="651"/>
        <v/>
      </c>
      <c r="AQ480" s="399" t="str">
        <f t="shared" si="652"/>
        <v/>
      </c>
      <c r="AR480" s="399" t="str">
        <f t="shared" si="653"/>
        <v/>
      </c>
      <c r="AS480" s="399" t="str">
        <f t="shared" si="654"/>
        <v/>
      </c>
      <c r="AT480" s="399">
        <f t="shared" si="655"/>
        <v>0</v>
      </c>
      <c r="AU480" s="399" t="str">
        <f t="shared" si="656"/>
        <v/>
      </c>
      <c r="AV480" s="399" t="str">
        <f t="shared" si="657"/>
        <v/>
      </c>
      <c r="AW480" s="399" t="str">
        <f t="shared" si="658"/>
        <v/>
      </c>
      <c r="AX480" s="399" t="str">
        <f t="shared" si="659"/>
        <v/>
      </c>
      <c r="AY480" s="399" t="str">
        <f t="shared" si="660"/>
        <v/>
      </c>
      <c r="AZ480" s="399" t="str">
        <f t="shared" si="661"/>
        <v/>
      </c>
      <c r="BA480" s="399" t="str">
        <f t="shared" si="662"/>
        <v/>
      </c>
      <c r="BB480" s="399" t="str">
        <f t="shared" si="663"/>
        <v/>
      </c>
      <c r="BC480" s="399" t="str">
        <f t="shared" si="664"/>
        <v/>
      </c>
      <c r="BD480" s="403" t="str">
        <f t="shared" si="665"/>
        <v/>
      </c>
      <c r="BE480" s="393">
        <f t="shared" si="666"/>
        <v>0</v>
      </c>
      <c r="BF480" s="157"/>
      <c r="BG480" s="399">
        <f t="shared" si="667"/>
        <v>0</v>
      </c>
      <c r="BH480" s="399">
        <f t="shared" si="668"/>
        <v>0</v>
      </c>
      <c r="BI480" s="412">
        <f t="shared" si="669"/>
        <v>0</v>
      </c>
      <c r="BJ480" s="413">
        <f t="shared" si="645"/>
        <v>0</v>
      </c>
      <c r="BK480" s="398" t="str">
        <f t="shared" si="646"/>
        <v>0</v>
      </c>
      <c r="BL480" s="398" t="str">
        <f t="shared" si="647"/>
        <v>0</v>
      </c>
      <c r="BM480" s="412">
        <f t="shared" si="670"/>
        <v>0</v>
      </c>
      <c r="BN480" s="412" t="str">
        <f t="shared" si="671"/>
        <v>0m0</v>
      </c>
      <c r="BO480" s="399">
        <f t="shared" si="672"/>
        <v>0</v>
      </c>
      <c r="BP480" s="399">
        <f t="shared" si="673"/>
        <v>0</v>
      </c>
      <c r="BQ480" s="412">
        <f t="shared" si="674"/>
        <v>0</v>
      </c>
      <c r="BR480" s="413">
        <f t="shared" si="675"/>
        <v>0</v>
      </c>
      <c r="BS480" s="398" t="str">
        <f t="shared" si="676"/>
        <v>0</v>
      </c>
      <c r="BT480" s="398" t="str">
        <f t="shared" si="677"/>
        <v>0</v>
      </c>
      <c r="BU480" s="412">
        <f t="shared" si="678"/>
        <v>0</v>
      </c>
      <c r="BV480" s="412" t="str">
        <f t="shared" si="679"/>
        <v>0m0</v>
      </c>
      <c r="BW480" s="399">
        <f t="shared" si="680"/>
        <v>0</v>
      </c>
      <c r="BX480" s="399">
        <f t="shared" si="681"/>
        <v>0</v>
      </c>
      <c r="BY480" s="412">
        <f t="shared" si="682"/>
        <v>0</v>
      </c>
      <c r="BZ480" s="413">
        <f t="shared" si="683"/>
        <v>0</v>
      </c>
      <c r="CA480" s="398" t="str">
        <f t="shared" si="684"/>
        <v>0</v>
      </c>
      <c r="CB480" s="398" t="str">
        <f t="shared" si="685"/>
        <v>0</v>
      </c>
      <c r="CC480" s="412">
        <f t="shared" si="686"/>
        <v>0</v>
      </c>
      <c r="CD480" s="412" t="str">
        <f t="shared" si="687"/>
        <v>0m0</v>
      </c>
      <c r="CE480" s="399">
        <f t="shared" si="688"/>
        <v>0</v>
      </c>
      <c r="CF480" s="399">
        <f t="shared" si="689"/>
        <v>0</v>
      </c>
      <c r="CG480" s="412">
        <f t="shared" si="690"/>
        <v>0</v>
      </c>
      <c r="CH480" s="413">
        <f t="shared" si="691"/>
        <v>0</v>
      </c>
      <c r="CI480" s="398" t="str">
        <f t="shared" si="692"/>
        <v>0</v>
      </c>
      <c r="CJ480" s="398" t="str">
        <f t="shared" si="693"/>
        <v>0</v>
      </c>
      <c r="CK480" s="412">
        <f t="shared" si="694"/>
        <v>0</v>
      </c>
      <c r="CL480" s="412" t="str">
        <f t="shared" si="695"/>
        <v>0m0</v>
      </c>
      <c r="CM480" s="399">
        <f t="shared" si="696"/>
        <v>0</v>
      </c>
      <c r="CN480" s="399">
        <f t="shared" si="697"/>
        <v>0</v>
      </c>
      <c r="CO480" s="412">
        <f t="shared" si="698"/>
        <v>0</v>
      </c>
      <c r="CP480" s="413">
        <f t="shared" si="699"/>
        <v>0</v>
      </c>
      <c r="CQ480" s="398" t="str">
        <f t="shared" si="700"/>
        <v>0</v>
      </c>
      <c r="CR480" s="398" t="str">
        <f t="shared" si="701"/>
        <v>0</v>
      </c>
      <c r="CS480" s="412">
        <f t="shared" si="702"/>
        <v>0</v>
      </c>
      <c r="CT480" s="412" t="str">
        <f t="shared" si="703"/>
        <v>0m0</v>
      </c>
      <c r="CU480" s="412">
        <f t="shared" si="704"/>
        <v>0</v>
      </c>
      <c r="CV480" s="412">
        <f t="shared" si="705"/>
        <v>0</v>
      </c>
      <c r="CW480" s="412">
        <f t="shared" si="706"/>
        <v>0</v>
      </c>
      <c r="CX480" s="412">
        <f t="shared" si="707"/>
        <v>0</v>
      </c>
      <c r="CY480" s="412">
        <f t="shared" si="708"/>
        <v>0</v>
      </c>
      <c r="CZ480" s="412" t="str">
        <f t="shared" si="709"/>
        <v/>
      </c>
      <c r="DA480" s="412" t="str">
        <f t="shared" si="710"/>
        <v/>
      </c>
      <c r="DB480" s="412" t="str">
        <f t="shared" si="711"/>
        <v/>
      </c>
      <c r="DC480" s="412" t="str">
        <f t="shared" si="712"/>
        <v/>
      </c>
      <c r="DD480" s="412" t="str">
        <f t="shared" si="713"/>
        <v/>
      </c>
      <c r="DE480" s="412"/>
      <c r="DG480" s="412" t="str">
        <f t="shared" si="714"/>
        <v/>
      </c>
      <c r="DH480" s="412" t="str">
        <f t="shared" si="715"/>
        <v/>
      </c>
      <c r="DI480" s="412">
        <f t="shared" si="716"/>
        <v>0</v>
      </c>
      <c r="DJ480" s="412" t="str">
        <f t="shared" si="717"/>
        <v/>
      </c>
      <c r="DK480" s="412" t="str">
        <f t="shared" si="718"/>
        <v/>
      </c>
      <c r="DL480" s="412" t="str">
        <f t="shared" si="719"/>
        <v/>
      </c>
      <c r="DM480" s="412" t="str">
        <f t="shared" si="720"/>
        <v/>
      </c>
      <c r="DN480" s="412" t="str">
        <f t="shared" si="721"/>
        <v/>
      </c>
      <c r="DO480" s="412" t="str">
        <f t="shared" si="722"/>
        <v/>
      </c>
      <c r="DR480" s="494"/>
      <c r="DU480" s="411">
        <f t="shared" si="723"/>
        <v>0</v>
      </c>
      <c r="DX480" s="494" t="e">
        <f>IF(BG480&lt;270000,○,"")</f>
        <v>#NAME?</v>
      </c>
    </row>
    <row r="481" spans="1:128" s="411" customFormat="1" ht="18" hidden="1" customHeight="1" thickBot="1">
      <c r="A481" s="145" t="str">
        <f t="shared" si="648"/>
        <v/>
      </c>
      <c r="B481" s="158"/>
      <c r="C481" s="31" t="str">
        <f>IF(B481="","",VLOOKUP(B481,学連登録!$C$2:$G$3000,2,FALSE))</f>
        <v/>
      </c>
      <c r="D481" s="32" t="str">
        <f>IF(B481="","",VLOOKUP(B481,学連登録!$C$2:$G$3000,3,FALSE))</f>
        <v/>
      </c>
      <c r="E481" s="33" t="str">
        <f>IF(B481="","",VLOOKUP(B481,学連登録!$C$2:$G$3000,4,FALSE))</f>
        <v/>
      </c>
      <c r="F481" s="383" t="str">
        <f>IF(B481="","",VLOOKUP(B481,学連登録!$C$2:$I$3000,7,FALSE))</f>
        <v/>
      </c>
      <c r="G481" s="159"/>
      <c r="H481" s="853"/>
      <c r="I481" s="854"/>
      <c r="J481" s="160"/>
      <c r="K481" s="825"/>
      <c r="L481" s="826"/>
      <c r="M481" s="160"/>
      <c r="N481" s="819"/>
      <c r="O481" s="820"/>
      <c r="P481" s="159"/>
      <c r="Q481" s="825"/>
      <c r="R481" s="826"/>
      <c r="S481" s="159"/>
      <c r="T481" s="825"/>
      <c r="U481" s="826"/>
      <c r="V481" s="103" t="str">
        <f>IF(B481="","",VLOOKUP(B481,学連登録!$C$2:$H$3000,6,FALSE))</f>
        <v/>
      </c>
      <c r="W481" s="377"/>
      <c r="X481" s="157"/>
      <c r="Y481" s="118" t="str">
        <f t="shared" si="724"/>
        <v/>
      </c>
      <c r="Z481" s="97" t="str">
        <f>IF(G481="","",VLOOKUP(G481,種目名!$O$5:$T$104,3,0))</f>
        <v/>
      </c>
      <c r="AA481" s="99" t="str">
        <f>IF(J481="","",VLOOKUP(J481,種目名!$O$5:$T$104,3,0))</f>
        <v/>
      </c>
      <c r="AB481" s="119" t="str">
        <f>IF(M481="","",VLOOKUP(M481,種目名!$O$5:$T$104,3,0))</f>
        <v/>
      </c>
      <c r="AC481" s="119" t="str">
        <f>IF(P481="","",VLOOKUP(AF481,種目名!$O$5:$T$104,3,0))</f>
        <v/>
      </c>
      <c r="AD481" s="120" t="str">
        <f>IF(S481="","",VLOOKUP(AI481,種目名!$O$5:$T$104,3,0))</f>
        <v/>
      </c>
      <c r="AE481" s="117">
        <f t="shared" si="725"/>
        <v>0</v>
      </c>
      <c r="AF481" s="157" t="str">
        <f t="shared" si="726"/>
        <v/>
      </c>
      <c r="AG481" s="157" t="str">
        <f t="shared" si="727"/>
        <v/>
      </c>
      <c r="AH481" s="117">
        <f t="shared" si="728"/>
        <v>0</v>
      </c>
      <c r="AI481" s="157" t="str">
        <f t="shared" si="729"/>
        <v/>
      </c>
      <c r="AJ481" s="157" t="str">
        <f t="shared" si="730"/>
        <v/>
      </c>
      <c r="AK481" s="390"/>
      <c r="AL481" s="171">
        <f t="shared" si="649"/>
        <v>0</v>
      </c>
      <c r="AM481" s="399">
        <f t="shared" si="650"/>
        <v>0</v>
      </c>
      <c r="AN481" s="399">
        <f>COUNTIF($B$12:B481,B481)</f>
        <v>0</v>
      </c>
      <c r="AO481" s="399"/>
      <c r="AP481" s="399" t="str">
        <f t="shared" si="651"/>
        <v/>
      </c>
      <c r="AQ481" s="399" t="str">
        <f t="shared" si="652"/>
        <v/>
      </c>
      <c r="AR481" s="399" t="str">
        <f t="shared" si="653"/>
        <v/>
      </c>
      <c r="AS481" s="399" t="str">
        <f t="shared" si="654"/>
        <v/>
      </c>
      <c r="AT481" s="399">
        <f t="shared" si="655"/>
        <v>0</v>
      </c>
      <c r="AU481" s="399" t="str">
        <f t="shared" si="656"/>
        <v/>
      </c>
      <c r="AV481" s="399" t="str">
        <f t="shared" si="657"/>
        <v/>
      </c>
      <c r="AW481" s="399" t="str">
        <f t="shared" si="658"/>
        <v/>
      </c>
      <c r="AX481" s="399" t="str">
        <f t="shared" si="659"/>
        <v/>
      </c>
      <c r="AY481" s="399" t="str">
        <f t="shared" si="660"/>
        <v/>
      </c>
      <c r="AZ481" s="399" t="str">
        <f t="shared" si="661"/>
        <v/>
      </c>
      <c r="BA481" s="399" t="str">
        <f t="shared" si="662"/>
        <v/>
      </c>
      <c r="BB481" s="399" t="str">
        <f t="shared" si="663"/>
        <v/>
      </c>
      <c r="BC481" s="399" t="str">
        <f t="shared" si="664"/>
        <v/>
      </c>
      <c r="BD481" s="403" t="str">
        <f t="shared" si="665"/>
        <v/>
      </c>
      <c r="BE481" s="393">
        <f t="shared" si="666"/>
        <v>0</v>
      </c>
      <c r="BF481" s="157"/>
      <c r="BG481" s="399">
        <f t="shared" si="667"/>
        <v>0</v>
      </c>
      <c r="BH481" s="399">
        <f t="shared" si="668"/>
        <v>0</v>
      </c>
      <c r="BI481" s="412">
        <f t="shared" si="669"/>
        <v>0</v>
      </c>
      <c r="BJ481" s="413">
        <f t="shared" si="645"/>
        <v>0</v>
      </c>
      <c r="BK481" s="398" t="str">
        <f t="shared" si="646"/>
        <v>0</v>
      </c>
      <c r="BL481" s="398" t="str">
        <f t="shared" si="647"/>
        <v>0</v>
      </c>
      <c r="BM481" s="412">
        <f t="shared" si="670"/>
        <v>0</v>
      </c>
      <c r="BN481" s="412" t="str">
        <f t="shared" si="671"/>
        <v>0m0</v>
      </c>
      <c r="BO481" s="399">
        <f t="shared" si="672"/>
        <v>0</v>
      </c>
      <c r="BP481" s="399">
        <f t="shared" si="673"/>
        <v>0</v>
      </c>
      <c r="BQ481" s="412">
        <f t="shared" si="674"/>
        <v>0</v>
      </c>
      <c r="BR481" s="413">
        <f t="shared" si="675"/>
        <v>0</v>
      </c>
      <c r="BS481" s="398" t="str">
        <f t="shared" si="676"/>
        <v>0</v>
      </c>
      <c r="BT481" s="398" t="str">
        <f t="shared" si="677"/>
        <v>0</v>
      </c>
      <c r="BU481" s="412">
        <f t="shared" si="678"/>
        <v>0</v>
      </c>
      <c r="BV481" s="412" t="str">
        <f t="shared" si="679"/>
        <v>0m0</v>
      </c>
      <c r="BW481" s="399">
        <f t="shared" si="680"/>
        <v>0</v>
      </c>
      <c r="BX481" s="399">
        <f t="shared" si="681"/>
        <v>0</v>
      </c>
      <c r="BY481" s="412">
        <f t="shared" si="682"/>
        <v>0</v>
      </c>
      <c r="BZ481" s="413">
        <f t="shared" si="683"/>
        <v>0</v>
      </c>
      <c r="CA481" s="398" t="str">
        <f t="shared" si="684"/>
        <v>0</v>
      </c>
      <c r="CB481" s="398" t="str">
        <f t="shared" si="685"/>
        <v>0</v>
      </c>
      <c r="CC481" s="412">
        <f t="shared" si="686"/>
        <v>0</v>
      </c>
      <c r="CD481" s="412" t="str">
        <f t="shared" si="687"/>
        <v>0m0</v>
      </c>
      <c r="CE481" s="399">
        <f t="shared" si="688"/>
        <v>0</v>
      </c>
      <c r="CF481" s="399">
        <f t="shared" si="689"/>
        <v>0</v>
      </c>
      <c r="CG481" s="412">
        <f t="shared" si="690"/>
        <v>0</v>
      </c>
      <c r="CH481" s="413">
        <f t="shared" si="691"/>
        <v>0</v>
      </c>
      <c r="CI481" s="398" t="str">
        <f t="shared" si="692"/>
        <v>0</v>
      </c>
      <c r="CJ481" s="398" t="str">
        <f t="shared" si="693"/>
        <v>0</v>
      </c>
      <c r="CK481" s="412">
        <f t="shared" si="694"/>
        <v>0</v>
      </c>
      <c r="CL481" s="412" t="str">
        <f t="shared" si="695"/>
        <v>0m0</v>
      </c>
      <c r="CM481" s="399">
        <f t="shared" si="696"/>
        <v>0</v>
      </c>
      <c r="CN481" s="399">
        <f t="shared" si="697"/>
        <v>0</v>
      </c>
      <c r="CO481" s="412">
        <f t="shared" si="698"/>
        <v>0</v>
      </c>
      <c r="CP481" s="413">
        <f t="shared" si="699"/>
        <v>0</v>
      </c>
      <c r="CQ481" s="398" t="str">
        <f t="shared" si="700"/>
        <v>0</v>
      </c>
      <c r="CR481" s="398" t="str">
        <f t="shared" si="701"/>
        <v>0</v>
      </c>
      <c r="CS481" s="412">
        <f t="shared" si="702"/>
        <v>0</v>
      </c>
      <c r="CT481" s="412" t="str">
        <f t="shared" si="703"/>
        <v>0m0</v>
      </c>
      <c r="CU481" s="412">
        <f t="shared" si="704"/>
        <v>0</v>
      </c>
      <c r="CV481" s="412">
        <f t="shared" si="705"/>
        <v>0</v>
      </c>
      <c r="CW481" s="412">
        <f t="shared" si="706"/>
        <v>0</v>
      </c>
      <c r="CX481" s="412">
        <f t="shared" si="707"/>
        <v>0</v>
      </c>
      <c r="CY481" s="412">
        <f t="shared" si="708"/>
        <v>0</v>
      </c>
      <c r="CZ481" s="412" t="str">
        <f t="shared" si="709"/>
        <v/>
      </c>
      <c r="DA481" s="412" t="str">
        <f t="shared" si="710"/>
        <v/>
      </c>
      <c r="DB481" s="412" t="str">
        <f t="shared" si="711"/>
        <v/>
      </c>
      <c r="DC481" s="412" t="str">
        <f t="shared" si="712"/>
        <v/>
      </c>
      <c r="DD481" s="412" t="str">
        <f t="shared" si="713"/>
        <v/>
      </c>
      <c r="DE481" s="412"/>
      <c r="DG481" s="412" t="str">
        <f t="shared" si="714"/>
        <v/>
      </c>
      <c r="DH481" s="412" t="str">
        <f t="shared" si="715"/>
        <v/>
      </c>
      <c r="DI481" s="412">
        <f t="shared" si="716"/>
        <v>0</v>
      </c>
      <c r="DJ481" s="412" t="str">
        <f t="shared" si="717"/>
        <v/>
      </c>
      <c r="DK481" s="412" t="str">
        <f t="shared" si="718"/>
        <v/>
      </c>
      <c r="DL481" s="412" t="str">
        <f t="shared" si="719"/>
        <v/>
      </c>
      <c r="DM481" s="412" t="str">
        <f t="shared" si="720"/>
        <v/>
      </c>
      <c r="DN481" s="412" t="str">
        <f t="shared" si="721"/>
        <v/>
      </c>
      <c r="DO481" s="412" t="str">
        <f t="shared" si="722"/>
        <v/>
      </c>
      <c r="DR481" s="494"/>
      <c r="DU481" s="411">
        <f t="shared" si="723"/>
        <v>0</v>
      </c>
      <c r="DX481" s="494" t="e">
        <f>IF(BG481&lt;270000,○,"")</f>
        <v>#NAME?</v>
      </c>
    </row>
    <row r="482" spans="1:128" s="411" customFormat="1" ht="18" hidden="1" customHeight="1" thickBot="1">
      <c r="A482" s="145" t="str">
        <f t="shared" si="648"/>
        <v/>
      </c>
      <c r="B482" s="158"/>
      <c r="C482" s="31" t="str">
        <f>IF(B482="","",VLOOKUP(B482,学連登録!$C$2:$G$3000,2,FALSE))</f>
        <v/>
      </c>
      <c r="D482" s="32" t="str">
        <f>IF(B482="","",VLOOKUP(B482,学連登録!$C$2:$G$3000,3,FALSE))</f>
        <v/>
      </c>
      <c r="E482" s="33" t="str">
        <f>IF(B482="","",VLOOKUP(B482,学連登録!$C$2:$G$3000,4,FALSE))</f>
        <v/>
      </c>
      <c r="F482" s="383" t="str">
        <f>IF(B482="","",VLOOKUP(B482,学連登録!$C$2:$I$3000,7,FALSE))</f>
        <v/>
      </c>
      <c r="G482" s="159"/>
      <c r="H482" s="853"/>
      <c r="I482" s="854"/>
      <c r="J482" s="160"/>
      <c r="K482" s="825"/>
      <c r="L482" s="826"/>
      <c r="M482" s="160"/>
      <c r="N482" s="819"/>
      <c r="O482" s="820"/>
      <c r="P482" s="159"/>
      <c r="Q482" s="825"/>
      <c r="R482" s="826"/>
      <c r="S482" s="159"/>
      <c r="T482" s="825"/>
      <c r="U482" s="826"/>
      <c r="V482" s="103" t="str">
        <f>IF(B482="","",VLOOKUP(B482,学連登録!$C$2:$H$3000,6,FALSE))</f>
        <v/>
      </c>
      <c r="W482" s="377"/>
      <c r="X482" s="157"/>
      <c r="Y482" s="118" t="str">
        <f t="shared" si="724"/>
        <v/>
      </c>
      <c r="Z482" s="97" t="str">
        <f>IF(G482="","",VLOOKUP(G482,種目名!$O$5:$T$104,3,0))</f>
        <v/>
      </c>
      <c r="AA482" s="99" t="str">
        <f>IF(J482="","",VLOOKUP(J482,種目名!$O$5:$T$104,3,0))</f>
        <v/>
      </c>
      <c r="AB482" s="119" t="str">
        <f>IF(M482="","",VLOOKUP(M482,種目名!$O$5:$T$104,3,0))</f>
        <v/>
      </c>
      <c r="AC482" s="119" t="str">
        <f>IF(P482="","",VLOOKUP(AF482,種目名!$O$5:$T$104,3,0))</f>
        <v/>
      </c>
      <c r="AD482" s="120" t="str">
        <f>IF(S482="","",VLOOKUP(AI482,種目名!$O$5:$T$104,3,0))</f>
        <v/>
      </c>
      <c r="AE482" s="117">
        <f t="shared" si="725"/>
        <v>0</v>
      </c>
      <c r="AF482" s="157" t="str">
        <f t="shared" si="726"/>
        <v/>
      </c>
      <c r="AG482" s="157" t="str">
        <f t="shared" si="727"/>
        <v/>
      </c>
      <c r="AH482" s="117">
        <f t="shared" si="728"/>
        <v>0</v>
      </c>
      <c r="AI482" s="157" t="str">
        <f t="shared" si="729"/>
        <v/>
      </c>
      <c r="AJ482" s="157" t="str">
        <f t="shared" si="730"/>
        <v/>
      </c>
      <c r="AK482" s="390"/>
      <c r="AL482" s="171">
        <f t="shared" si="649"/>
        <v>0</v>
      </c>
      <c r="AM482" s="399">
        <f t="shared" si="650"/>
        <v>0</v>
      </c>
      <c r="AN482" s="399">
        <f>COUNTIF($B$12:B482,B482)</f>
        <v>0</v>
      </c>
      <c r="AO482" s="399"/>
      <c r="AP482" s="399" t="str">
        <f t="shared" si="651"/>
        <v/>
      </c>
      <c r="AQ482" s="399" t="str">
        <f t="shared" si="652"/>
        <v/>
      </c>
      <c r="AR482" s="399" t="str">
        <f t="shared" si="653"/>
        <v/>
      </c>
      <c r="AS482" s="399" t="str">
        <f t="shared" si="654"/>
        <v/>
      </c>
      <c r="AT482" s="399">
        <f t="shared" si="655"/>
        <v>0</v>
      </c>
      <c r="AU482" s="399" t="str">
        <f t="shared" si="656"/>
        <v/>
      </c>
      <c r="AV482" s="399" t="str">
        <f t="shared" si="657"/>
        <v/>
      </c>
      <c r="AW482" s="399" t="str">
        <f t="shared" si="658"/>
        <v/>
      </c>
      <c r="AX482" s="399" t="str">
        <f t="shared" si="659"/>
        <v/>
      </c>
      <c r="AY482" s="399" t="str">
        <f t="shared" si="660"/>
        <v/>
      </c>
      <c r="AZ482" s="399" t="str">
        <f t="shared" si="661"/>
        <v/>
      </c>
      <c r="BA482" s="399" t="str">
        <f t="shared" si="662"/>
        <v/>
      </c>
      <c r="BB482" s="399" t="str">
        <f t="shared" si="663"/>
        <v/>
      </c>
      <c r="BC482" s="399" t="str">
        <f t="shared" si="664"/>
        <v/>
      </c>
      <c r="BD482" s="403" t="str">
        <f t="shared" si="665"/>
        <v/>
      </c>
      <c r="BE482" s="393">
        <f t="shared" si="666"/>
        <v>0</v>
      </c>
      <c r="BF482" s="157"/>
      <c r="BG482" s="399">
        <f t="shared" si="667"/>
        <v>0</v>
      </c>
      <c r="BH482" s="399">
        <f t="shared" si="668"/>
        <v>0</v>
      </c>
      <c r="BI482" s="412">
        <f t="shared" si="669"/>
        <v>0</v>
      </c>
      <c r="BJ482" s="413">
        <f t="shared" si="645"/>
        <v>0</v>
      </c>
      <c r="BK482" s="398" t="str">
        <f t="shared" si="646"/>
        <v>0</v>
      </c>
      <c r="BL482" s="398" t="str">
        <f t="shared" si="647"/>
        <v>0</v>
      </c>
      <c r="BM482" s="412">
        <f t="shared" si="670"/>
        <v>0</v>
      </c>
      <c r="BN482" s="412" t="str">
        <f t="shared" si="671"/>
        <v>0m0</v>
      </c>
      <c r="BO482" s="399">
        <f t="shared" si="672"/>
        <v>0</v>
      </c>
      <c r="BP482" s="399">
        <f t="shared" si="673"/>
        <v>0</v>
      </c>
      <c r="BQ482" s="412">
        <f t="shared" si="674"/>
        <v>0</v>
      </c>
      <c r="BR482" s="413">
        <f t="shared" si="675"/>
        <v>0</v>
      </c>
      <c r="BS482" s="398" t="str">
        <f t="shared" si="676"/>
        <v>0</v>
      </c>
      <c r="BT482" s="398" t="str">
        <f t="shared" si="677"/>
        <v>0</v>
      </c>
      <c r="BU482" s="412">
        <f t="shared" si="678"/>
        <v>0</v>
      </c>
      <c r="BV482" s="412" t="str">
        <f t="shared" si="679"/>
        <v>0m0</v>
      </c>
      <c r="BW482" s="399">
        <f t="shared" si="680"/>
        <v>0</v>
      </c>
      <c r="BX482" s="399">
        <f t="shared" si="681"/>
        <v>0</v>
      </c>
      <c r="BY482" s="412">
        <f t="shared" si="682"/>
        <v>0</v>
      </c>
      <c r="BZ482" s="413">
        <f t="shared" si="683"/>
        <v>0</v>
      </c>
      <c r="CA482" s="398" t="str">
        <f t="shared" si="684"/>
        <v>0</v>
      </c>
      <c r="CB482" s="398" t="str">
        <f t="shared" si="685"/>
        <v>0</v>
      </c>
      <c r="CC482" s="412">
        <f t="shared" si="686"/>
        <v>0</v>
      </c>
      <c r="CD482" s="412" t="str">
        <f t="shared" si="687"/>
        <v>0m0</v>
      </c>
      <c r="CE482" s="399">
        <f t="shared" si="688"/>
        <v>0</v>
      </c>
      <c r="CF482" s="399">
        <f t="shared" si="689"/>
        <v>0</v>
      </c>
      <c r="CG482" s="412">
        <f t="shared" si="690"/>
        <v>0</v>
      </c>
      <c r="CH482" s="413">
        <f t="shared" si="691"/>
        <v>0</v>
      </c>
      <c r="CI482" s="398" t="str">
        <f t="shared" si="692"/>
        <v>0</v>
      </c>
      <c r="CJ482" s="398" t="str">
        <f t="shared" si="693"/>
        <v>0</v>
      </c>
      <c r="CK482" s="412">
        <f t="shared" si="694"/>
        <v>0</v>
      </c>
      <c r="CL482" s="412" t="str">
        <f t="shared" si="695"/>
        <v>0m0</v>
      </c>
      <c r="CM482" s="399">
        <f t="shared" si="696"/>
        <v>0</v>
      </c>
      <c r="CN482" s="399">
        <f t="shared" si="697"/>
        <v>0</v>
      </c>
      <c r="CO482" s="412">
        <f t="shared" si="698"/>
        <v>0</v>
      </c>
      <c r="CP482" s="413">
        <f t="shared" si="699"/>
        <v>0</v>
      </c>
      <c r="CQ482" s="398" t="str">
        <f t="shared" si="700"/>
        <v>0</v>
      </c>
      <c r="CR482" s="398" t="str">
        <f t="shared" si="701"/>
        <v>0</v>
      </c>
      <c r="CS482" s="412">
        <f t="shared" si="702"/>
        <v>0</v>
      </c>
      <c r="CT482" s="412" t="str">
        <f t="shared" si="703"/>
        <v>0m0</v>
      </c>
      <c r="CU482" s="412">
        <f t="shared" si="704"/>
        <v>0</v>
      </c>
      <c r="CV482" s="412">
        <f t="shared" si="705"/>
        <v>0</v>
      </c>
      <c r="CW482" s="412">
        <f t="shared" si="706"/>
        <v>0</v>
      </c>
      <c r="CX482" s="412">
        <f t="shared" si="707"/>
        <v>0</v>
      </c>
      <c r="CY482" s="412">
        <f t="shared" si="708"/>
        <v>0</v>
      </c>
      <c r="CZ482" s="412" t="str">
        <f t="shared" si="709"/>
        <v/>
      </c>
      <c r="DA482" s="412" t="str">
        <f t="shared" si="710"/>
        <v/>
      </c>
      <c r="DB482" s="412" t="str">
        <f t="shared" si="711"/>
        <v/>
      </c>
      <c r="DC482" s="412" t="str">
        <f t="shared" si="712"/>
        <v/>
      </c>
      <c r="DD482" s="412" t="str">
        <f t="shared" si="713"/>
        <v/>
      </c>
      <c r="DE482" s="412"/>
      <c r="DG482" s="412" t="str">
        <f t="shared" si="714"/>
        <v/>
      </c>
      <c r="DH482" s="412" t="str">
        <f t="shared" si="715"/>
        <v/>
      </c>
      <c r="DI482" s="412">
        <f t="shared" si="716"/>
        <v>0</v>
      </c>
      <c r="DJ482" s="412" t="str">
        <f t="shared" si="717"/>
        <v/>
      </c>
      <c r="DK482" s="412" t="str">
        <f t="shared" si="718"/>
        <v/>
      </c>
      <c r="DL482" s="412" t="str">
        <f t="shared" si="719"/>
        <v/>
      </c>
      <c r="DM482" s="412" t="str">
        <f t="shared" si="720"/>
        <v/>
      </c>
      <c r="DN482" s="412" t="str">
        <f t="shared" si="721"/>
        <v/>
      </c>
      <c r="DO482" s="412" t="str">
        <f t="shared" si="722"/>
        <v/>
      </c>
      <c r="DR482" s="494"/>
      <c r="DU482" s="411">
        <f t="shared" si="723"/>
        <v>0</v>
      </c>
      <c r="DX482" s="494" t="e">
        <f>IF(BG482&lt;270000,○,"")</f>
        <v>#NAME?</v>
      </c>
    </row>
    <row r="483" spans="1:128" s="411" customFormat="1" ht="18" hidden="1" customHeight="1" thickBot="1">
      <c r="A483" s="145" t="str">
        <f t="shared" si="648"/>
        <v/>
      </c>
      <c r="B483" s="158"/>
      <c r="C483" s="31" t="str">
        <f>IF(B483="","",VLOOKUP(B483,学連登録!$C$2:$G$3000,2,FALSE))</f>
        <v/>
      </c>
      <c r="D483" s="32" t="str">
        <f>IF(B483="","",VLOOKUP(B483,学連登録!$C$2:$G$3000,3,FALSE))</f>
        <v/>
      </c>
      <c r="E483" s="33" t="str">
        <f>IF(B483="","",VLOOKUP(B483,学連登録!$C$2:$G$3000,4,FALSE))</f>
        <v/>
      </c>
      <c r="F483" s="383" t="str">
        <f>IF(B483="","",VLOOKUP(B483,学連登録!$C$2:$I$3000,7,FALSE))</f>
        <v/>
      </c>
      <c r="G483" s="159"/>
      <c r="H483" s="853"/>
      <c r="I483" s="854"/>
      <c r="J483" s="160"/>
      <c r="K483" s="825"/>
      <c r="L483" s="826"/>
      <c r="M483" s="160"/>
      <c r="N483" s="819"/>
      <c r="O483" s="820"/>
      <c r="P483" s="159"/>
      <c r="Q483" s="825"/>
      <c r="R483" s="826"/>
      <c r="S483" s="159"/>
      <c r="T483" s="825"/>
      <c r="U483" s="826"/>
      <c r="V483" s="103" t="str">
        <f>IF(B483="","",VLOOKUP(B483,学連登録!$C$2:$H$3000,6,FALSE))</f>
        <v/>
      </c>
      <c r="W483" s="377"/>
      <c r="X483" s="157"/>
      <c r="Y483" s="118" t="str">
        <f t="shared" si="724"/>
        <v/>
      </c>
      <c r="Z483" s="97" t="str">
        <f>IF(G483="","",VLOOKUP(G483,種目名!$O$5:$T$104,3,0))</f>
        <v/>
      </c>
      <c r="AA483" s="99" t="str">
        <f>IF(J483="","",VLOOKUP(J483,種目名!$O$5:$T$104,3,0))</f>
        <v/>
      </c>
      <c r="AB483" s="119" t="str">
        <f>IF(M483="","",VLOOKUP(M483,種目名!$O$5:$T$104,3,0))</f>
        <v/>
      </c>
      <c r="AC483" s="119" t="str">
        <f>IF(P483="","",VLOOKUP(AF483,種目名!$O$5:$T$104,3,0))</f>
        <v/>
      </c>
      <c r="AD483" s="120" t="str">
        <f>IF(S483="","",VLOOKUP(AI483,種目名!$O$5:$T$104,3,0))</f>
        <v/>
      </c>
      <c r="AE483" s="117">
        <f t="shared" si="725"/>
        <v>0</v>
      </c>
      <c r="AF483" s="157" t="str">
        <f t="shared" si="726"/>
        <v/>
      </c>
      <c r="AG483" s="157" t="str">
        <f t="shared" si="727"/>
        <v/>
      </c>
      <c r="AH483" s="117">
        <f t="shared" si="728"/>
        <v>0</v>
      </c>
      <c r="AI483" s="157" t="str">
        <f t="shared" si="729"/>
        <v/>
      </c>
      <c r="AJ483" s="157" t="str">
        <f t="shared" si="730"/>
        <v/>
      </c>
      <c r="AK483" s="390"/>
      <c r="AL483" s="171">
        <f t="shared" si="649"/>
        <v>0</v>
      </c>
      <c r="AM483" s="399">
        <f t="shared" si="650"/>
        <v>0</v>
      </c>
      <c r="AN483" s="399">
        <f>COUNTIF($B$12:B483,B483)</f>
        <v>0</v>
      </c>
      <c r="AO483" s="399"/>
      <c r="AP483" s="399" t="str">
        <f t="shared" si="651"/>
        <v/>
      </c>
      <c r="AQ483" s="399" t="str">
        <f t="shared" si="652"/>
        <v/>
      </c>
      <c r="AR483" s="399" t="str">
        <f t="shared" si="653"/>
        <v/>
      </c>
      <c r="AS483" s="399" t="str">
        <f t="shared" si="654"/>
        <v/>
      </c>
      <c r="AT483" s="399">
        <f t="shared" si="655"/>
        <v>0</v>
      </c>
      <c r="AU483" s="399" t="str">
        <f t="shared" si="656"/>
        <v/>
      </c>
      <c r="AV483" s="399" t="str">
        <f t="shared" si="657"/>
        <v/>
      </c>
      <c r="AW483" s="399" t="str">
        <f t="shared" si="658"/>
        <v/>
      </c>
      <c r="AX483" s="399" t="str">
        <f t="shared" si="659"/>
        <v/>
      </c>
      <c r="AY483" s="399" t="str">
        <f t="shared" si="660"/>
        <v/>
      </c>
      <c r="AZ483" s="399" t="str">
        <f t="shared" si="661"/>
        <v/>
      </c>
      <c r="BA483" s="399" t="str">
        <f t="shared" si="662"/>
        <v/>
      </c>
      <c r="BB483" s="399" t="str">
        <f t="shared" si="663"/>
        <v/>
      </c>
      <c r="BC483" s="399" t="str">
        <f t="shared" si="664"/>
        <v/>
      </c>
      <c r="BD483" s="403" t="str">
        <f t="shared" si="665"/>
        <v/>
      </c>
      <c r="BE483" s="393">
        <f t="shared" si="666"/>
        <v>0</v>
      </c>
      <c r="BF483" s="157"/>
      <c r="BG483" s="399">
        <f t="shared" si="667"/>
        <v>0</v>
      </c>
      <c r="BH483" s="399">
        <f t="shared" si="668"/>
        <v>0</v>
      </c>
      <c r="BI483" s="412">
        <f t="shared" si="669"/>
        <v>0</v>
      </c>
      <c r="BJ483" s="413">
        <f t="shared" si="645"/>
        <v>0</v>
      </c>
      <c r="BK483" s="398" t="str">
        <f t="shared" si="646"/>
        <v>0</v>
      </c>
      <c r="BL483" s="398" t="str">
        <f t="shared" si="647"/>
        <v>0</v>
      </c>
      <c r="BM483" s="412">
        <f t="shared" si="670"/>
        <v>0</v>
      </c>
      <c r="BN483" s="412" t="str">
        <f t="shared" si="671"/>
        <v>0m0</v>
      </c>
      <c r="BO483" s="399">
        <f t="shared" si="672"/>
        <v>0</v>
      </c>
      <c r="BP483" s="399">
        <f t="shared" si="673"/>
        <v>0</v>
      </c>
      <c r="BQ483" s="412">
        <f t="shared" si="674"/>
        <v>0</v>
      </c>
      <c r="BR483" s="413">
        <f t="shared" si="675"/>
        <v>0</v>
      </c>
      <c r="BS483" s="398" t="str">
        <f t="shared" si="676"/>
        <v>0</v>
      </c>
      <c r="BT483" s="398" t="str">
        <f t="shared" si="677"/>
        <v>0</v>
      </c>
      <c r="BU483" s="412">
        <f t="shared" si="678"/>
        <v>0</v>
      </c>
      <c r="BV483" s="412" t="str">
        <f t="shared" si="679"/>
        <v>0m0</v>
      </c>
      <c r="BW483" s="399">
        <f t="shared" si="680"/>
        <v>0</v>
      </c>
      <c r="BX483" s="399">
        <f t="shared" si="681"/>
        <v>0</v>
      </c>
      <c r="BY483" s="412">
        <f t="shared" si="682"/>
        <v>0</v>
      </c>
      <c r="BZ483" s="413">
        <f t="shared" si="683"/>
        <v>0</v>
      </c>
      <c r="CA483" s="398" t="str">
        <f t="shared" si="684"/>
        <v>0</v>
      </c>
      <c r="CB483" s="398" t="str">
        <f t="shared" si="685"/>
        <v>0</v>
      </c>
      <c r="CC483" s="412">
        <f t="shared" si="686"/>
        <v>0</v>
      </c>
      <c r="CD483" s="412" t="str">
        <f t="shared" si="687"/>
        <v>0m0</v>
      </c>
      <c r="CE483" s="399">
        <f t="shared" si="688"/>
        <v>0</v>
      </c>
      <c r="CF483" s="399">
        <f t="shared" si="689"/>
        <v>0</v>
      </c>
      <c r="CG483" s="412">
        <f t="shared" si="690"/>
        <v>0</v>
      </c>
      <c r="CH483" s="413">
        <f t="shared" si="691"/>
        <v>0</v>
      </c>
      <c r="CI483" s="398" t="str">
        <f t="shared" si="692"/>
        <v>0</v>
      </c>
      <c r="CJ483" s="398" t="str">
        <f t="shared" si="693"/>
        <v>0</v>
      </c>
      <c r="CK483" s="412">
        <f t="shared" si="694"/>
        <v>0</v>
      </c>
      <c r="CL483" s="412" t="str">
        <f t="shared" si="695"/>
        <v>0m0</v>
      </c>
      <c r="CM483" s="399">
        <f t="shared" si="696"/>
        <v>0</v>
      </c>
      <c r="CN483" s="399">
        <f t="shared" si="697"/>
        <v>0</v>
      </c>
      <c r="CO483" s="412">
        <f t="shared" si="698"/>
        <v>0</v>
      </c>
      <c r="CP483" s="413">
        <f t="shared" si="699"/>
        <v>0</v>
      </c>
      <c r="CQ483" s="398" t="str">
        <f t="shared" si="700"/>
        <v>0</v>
      </c>
      <c r="CR483" s="398" t="str">
        <f t="shared" si="701"/>
        <v>0</v>
      </c>
      <c r="CS483" s="412">
        <f t="shared" si="702"/>
        <v>0</v>
      </c>
      <c r="CT483" s="412" t="str">
        <f t="shared" si="703"/>
        <v>0m0</v>
      </c>
      <c r="CU483" s="412">
        <f t="shared" si="704"/>
        <v>0</v>
      </c>
      <c r="CV483" s="412">
        <f t="shared" si="705"/>
        <v>0</v>
      </c>
      <c r="CW483" s="412">
        <f t="shared" si="706"/>
        <v>0</v>
      </c>
      <c r="CX483" s="412">
        <f t="shared" si="707"/>
        <v>0</v>
      </c>
      <c r="CY483" s="412">
        <f t="shared" si="708"/>
        <v>0</v>
      </c>
      <c r="CZ483" s="412" t="str">
        <f t="shared" si="709"/>
        <v/>
      </c>
      <c r="DA483" s="412" t="str">
        <f t="shared" si="710"/>
        <v/>
      </c>
      <c r="DB483" s="412" t="str">
        <f t="shared" si="711"/>
        <v/>
      </c>
      <c r="DC483" s="412" t="str">
        <f t="shared" si="712"/>
        <v/>
      </c>
      <c r="DD483" s="412" t="str">
        <f t="shared" si="713"/>
        <v/>
      </c>
      <c r="DE483" s="412"/>
      <c r="DG483" s="412" t="str">
        <f t="shared" si="714"/>
        <v/>
      </c>
      <c r="DH483" s="412" t="str">
        <f t="shared" si="715"/>
        <v/>
      </c>
      <c r="DI483" s="412">
        <f t="shared" si="716"/>
        <v>0</v>
      </c>
      <c r="DJ483" s="412" t="str">
        <f t="shared" si="717"/>
        <v/>
      </c>
      <c r="DK483" s="412" t="str">
        <f t="shared" si="718"/>
        <v/>
      </c>
      <c r="DL483" s="412" t="str">
        <f t="shared" si="719"/>
        <v/>
      </c>
      <c r="DM483" s="412" t="str">
        <f t="shared" si="720"/>
        <v/>
      </c>
      <c r="DN483" s="412" t="str">
        <f t="shared" si="721"/>
        <v/>
      </c>
      <c r="DO483" s="412" t="str">
        <f t="shared" si="722"/>
        <v/>
      </c>
      <c r="DR483" s="494"/>
      <c r="DU483" s="411">
        <f t="shared" si="723"/>
        <v>0</v>
      </c>
      <c r="DX483" s="494" t="e">
        <f>IF(BG483&lt;270000,○,"")</f>
        <v>#NAME?</v>
      </c>
    </row>
    <row r="484" spans="1:128" s="411" customFormat="1" ht="18" hidden="1" customHeight="1" thickBot="1">
      <c r="A484" s="145" t="str">
        <f t="shared" si="648"/>
        <v/>
      </c>
      <c r="B484" s="158"/>
      <c r="C484" s="31" t="str">
        <f>IF(B484="","",VLOOKUP(B484,学連登録!$C$2:$G$3000,2,FALSE))</f>
        <v/>
      </c>
      <c r="D484" s="32" t="str">
        <f>IF(B484="","",VLOOKUP(B484,学連登録!$C$2:$G$3000,3,FALSE))</f>
        <v/>
      </c>
      <c r="E484" s="33" t="str">
        <f>IF(B484="","",VLOOKUP(B484,学連登録!$C$2:$G$3000,4,FALSE))</f>
        <v/>
      </c>
      <c r="F484" s="383" t="str">
        <f>IF(B484="","",VLOOKUP(B484,学連登録!$C$2:$I$3000,7,FALSE))</f>
        <v/>
      </c>
      <c r="G484" s="159"/>
      <c r="H484" s="853"/>
      <c r="I484" s="854"/>
      <c r="J484" s="160"/>
      <c r="K484" s="825"/>
      <c r="L484" s="826"/>
      <c r="M484" s="160"/>
      <c r="N484" s="819"/>
      <c r="O484" s="820"/>
      <c r="P484" s="159"/>
      <c r="Q484" s="825"/>
      <c r="R484" s="826"/>
      <c r="S484" s="159"/>
      <c r="T484" s="825"/>
      <c r="U484" s="826"/>
      <c r="V484" s="103" t="str">
        <f>IF(B484="","",VLOOKUP(B484,学連登録!$C$2:$H$3000,6,FALSE))</f>
        <v/>
      </c>
      <c r="W484" s="377"/>
      <c r="X484" s="157"/>
      <c r="Y484" s="118" t="str">
        <f t="shared" si="724"/>
        <v/>
      </c>
      <c r="Z484" s="97" t="str">
        <f>IF(G484="","",VLOOKUP(G484,種目名!$O$5:$T$104,3,0))</f>
        <v/>
      </c>
      <c r="AA484" s="99" t="str">
        <f>IF(J484="","",VLOOKUP(J484,種目名!$O$5:$T$104,3,0))</f>
        <v/>
      </c>
      <c r="AB484" s="119" t="str">
        <f>IF(M484="","",VLOOKUP(M484,種目名!$O$5:$T$104,3,0))</f>
        <v/>
      </c>
      <c r="AC484" s="119" t="str">
        <f>IF(P484="","",VLOOKUP(AF484,種目名!$O$5:$T$104,3,0))</f>
        <v/>
      </c>
      <c r="AD484" s="120" t="str">
        <f>IF(S484="","",VLOOKUP(AI484,種目名!$O$5:$T$104,3,0))</f>
        <v/>
      </c>
      <c r="AE484" s="117">
        <f t="shared" si="725"/>
        <v>0</v>
      </c>
      <c r="AF484" s="157" t="str">
        <f t="shared" si="726"/>
        <v/>
      </c>
      <c r="AG484" s="157" t="str">
        <f t="shared" si="727"/>
        <v/>
      </c>
      <c r="AH484" s="117">
        <f t="shared" si="728"/>
        <v>0</v>
      </c>
      <c r="AI484" s="157" t="str">
        <f t="shared" si="729"/>
        <v/>
      </c>
      <c r="AJ484" s="157" t="str">
        <f t="shared" si="730"/>
        <v/>
      </c>
      <c r="AK484" s="390"/>
      <c r="AL484" s="171">
        <f t="shared" si="649"/>
        <v>0</v>
      </c>
      <c r="AM484" s="399">
        <f t="shared" si="650"/>
        <v>0</v>
      </c>
      <c r="AN484" s="399">
        <f>COUNTIF($B$12:B484,B484)</f>
        <v>0</v>
      </c>
      <c r="AO484" s="399"/>
      <c r="AP484" s="399" t="str">
        <f t="shared" si="651"/>
        <v/>
      </c>
      <c r="AQ484" s="399" t="str">
        <f t="shared" si="652"/>
        <v/>
      </c>
      <c r="AR484" s="399" t="str">
        <f t="shared" si="653"/>
        <v/>
      </c>
      <c r="AS484" s="399" t="str">
        <f t="shared" si="654"/>
        <v/>
      </c>
      <c r="AT484" s="399">
        <f t="shared" si="655"/>
        <v>0</v>
      </c>
      <c r="AU484" s="399" t="str">
        <f t="shared" si="656"/>
        <v/>
      </c>
      <c r="AV484" s="399" t="str">
        <f t="shared" si="657"/>
        <v/>
      </c>
      <c r="AW484" s="399" t="str">
        <f t="shared" si="658"/>
        <v/>
      </c>
      <c r="AX484" s="399" t="str">
        <f t="shared" si="659"/>
        <v/>
      </c>
      <c r="AY484" s="399" t="str">
        <f t="shared" si="660"/>
        <v/>
      </c>
      <c r="AZ484" s="399" t="str">
        <f t="shared" si="661"/>
        <v/>
      </c>
      <c r="BA484" s="399" t="str">
        <f t="shared" si="662"/>
        <v/>
      </c>
      <c r="BB484" s="399" t="str">
        <f t="shared" si="663"/>
        <v/>
      </c>
      <c r="BC484" s="399" t="str">
        <f t="shared" si="664"/>
        <v/>
      </c>
      <c r="BD484" s="403" t="str">
        <f t="shared" si="665"/>
        <v/>
      </c>
      <c r="BE484" s="393">
        <f t="shared" si="666"/>
        <v>0</v>
      </c>
      <c r="BF484" s="157"/>
      <c r="BG484" s="399">
        <f t="shared" si="667"/>
        <v>0</v>
      </c>
      <c r="BH484" s="399">
        <f t="shared" si="668"/>
        <v>0</v>
      </c>
      <c r="BI484" s="412">
        <f t="shared" si="669"/>
        <v>0</v>
      </c>
      <c r="BJ484" s="413">
        <f t="shared" si="645"/>
        <v>0</v>
      </c>
      <c r="BK484" s="398" t="str">
        <f t="shared" si="646"/>
        <v>0</v>
      </c>
      <c r="BL484" s="398" t="str">
        <f t="shared" si="647"/>
        <v>0</v>
      </c>
      <c r="BM484" s="412">
        <f t="shared" si="670"/>
        <v>0</v>
      </c>
      <c r="BN484" s="412" t="str">
        <f t="shared" si="671"/>
        <v>0m0</v>
      </c>
      <c r="BO484" s="399">
        <f t="shared" si="672"/>
        <v>0</v>
      </c>
      <c r="BP484" s="399">
        <f t="shared" si="673"/>
        <v>0</v>
      </c>
      <c r="BQ484" s="412">
        <f t="shared" si="674"/>
        <v>0</v>
      </c>
      <c r="BR484" s="413">
        <f t="shared" si="675"/>
        <v>0</v>
      </c>
      <c r="BS484" s="398" t="str">
        <f t="shared" si="676"/>
        <v>0</v>
      </c>
      <c r="BT484" s="398" t="str">
        <f t="shared" si="677"/>
        <v>0</v>
      </c>
      <c r="BU484" s="412">
        <f t="shared" si="678"/>
        <v>0</v>
      </c>
      <c r="BV484" s="412" t="str">
        <f t="shared" si="679"/>
        <v>0m0</v>
      </c>
      <c r="BW484" s="399">
        <f t="shared" si="680"/>
        <v>0</v>
      </c>
      <c r="BX484" s="399">
        <f t="shared" si="681"/>
        <v>0</v>
      </c>
      <c r="BY484" s="412">
        <f t="shared" si="682"/>
        <v>0</v>
      </c>
      <c r="BZ484" s="413">
        <f t="shared" si="683"/>
        <v>0</v>
      </c>
      <c r="CA484" s="398" t="str">
        <f t="shared" si="684"/>
        <v>0</v>
      </c>
      <c r="CB484" s="398" t="str">
        <f t="shared" si="685"/>
        <v>0</v>
      </c>
      <c r="CC484" s="412">
        <f t="shared" si="686"/>
        <v>0</v>
      </c>
      <c r="CD484" s="412" t="str">
        <f t="shared" si="687"/>
        <v>0m0</v>
      </c>
      <c r="CE484" s="399">
        <f t="shared" si="688"/>
        <v>0</v>
      </c>
      <c r="CF484" s="399">
        <f t="shared" si="689"/>
        <v>0</v>
      </c>
      <c r="CG484" s="412">
        <f t="shared" si="690"/>
        <v>0</v>
      </c>
      <c r="CH484" s="413">
        <f t="shared" si="691"/>
        <v>0</v>
      </c>
      <c r="CI484" s="398" t="str">
        <f t="shared" si="692"/>
        <v>0</v>
      </c>
      <c r="CJ484" s="398" t="str">
        <f t="shared" si="693"/>
        <v>0</v>
      </c>
      <c r="CK484" s="412">
        <f t="shared" si="694"/>
        <v>0</v>
      </c>
      <c r="CL484" s="412" t="str">
        <f t="shared" si="695"/>
        <v>0m0</v>
      </c>
      <c r="CM484" s="399">
        <f t="shared" si="696"/>
        <v>0</v>
      </c>
      <c r="CN484" s="399">
        <f t="shared" si="697"/>
        <v>0</v>
      </c>
      <c r="CO484" s="412">
        <f t="shared" si="698"/>
        <v>0</v>
      </c>
      <c r="CP484" s="413">
        <f t="shared" si="699"/>
        <v>0</v>
      </c>
      <c r="CQ484" s="398" t="str">
        <f t="shared" si="700"/>
        <v>0</v>
      </c>
      <c r="CR484" s="398" t="str">
        <f t="shared" si="701"/>
        <v>0</v>
      </c>
      <c r="CS484" s="412">
        <f t="shared" si="702"/>
        <v>0</v>
      </c>
      <c r="CT484" s="412" t="str">
        <f t="shared" si="703"/>
        <v>0m0</v>
      </c>
      <c r="CU484" s="412">
        <f t="shared" si="704"/>
        <v>0</v>
      </c>
      <c r="CV484" s="412">
        <f t="shared" si="705"/>
        <v>0</v>
      </c>
      <c r="CW484" s="412">
        <f t="shared" si="706"/>
        <v>0</v>
      </c>
      <c r="CX484" s="412">
        <f t="shared" si="707"/>
        <v>0</v>
      </c>
      <c r="CY484" s="412">
        <f t="shared" si="708"/>
        <v>0</v>
      </c>
      <c r="CZ484" s="412" t="str">
        <f t="shared" si="709"/>
        <v/>
      </c>
      <c r="DA484" s="412" t="str">
        <f t="shared" si="710"/>
        <v/>
      </c>
      <c r="DB484" s="412" t="str">
        <f t="shared" si="711"/>
        <v/>
      </c>
      <c r="DC484" s="412" t="str">
        <f t="shared" si="712"/>
        <v/>
      </c>
      <c r="DD484" s="412" t="str">
        <f t="shared" si="713"/>
        <v/>
      </c>
      <c r="DE484" s="412"/>
      <c r="DG484" s="412" t="str">
        <f t="shared" si="714"/>
        <v/>
      </c>
      <c r="DH484" s="412" t="str">
        <f t="shared" si="715"/>
        <v/>
      </c>
      <c r="DI484" s="412">
        <f t="shared" si="716"/>
        <v>0</v>
      </c>
      <c r="DJ484" s="412" t="str">
        <f t="shared" si="717"/>
        <v/>
      </c>
      <c r="DK484" s="412" t="str">
        <f t="shared" si="718"/>
        <v/>
      </c>
      <c r="DL484" s="412" t="str">
        <f t="shared" si="719"/>
        <v/>
      </c>
      <c r="DM484" s="412" t="str">
        <f t="shared" si="720"/>
        <v/>
      </c>
      <c r="DN484" s="412" t="str">
        <f t="shared" si="721"/>
        <v/>
      </c>
      <c r="DO484" s="412" t="str">
        <f t="shared" si="722"/>
        <v/>
      </c>
      <c r="DR484" s="494"/>
      <c r="DU484" s="411">
        <f t="shared" si="723"/>
        <v>0</v>
      </c>
      <c r="DX484" s="494" t="e">
        <f>IF(BG484&lt;270000,○,"")</f>
        <v>#NAME?</v>
      </c>
    </row>
    <row r="485" spans="1:128" s="411" customFormat="1" ht="18" hidden="1" customHeight="1" thickBot="1">
      <c r="A485" s="145" t="str">
        <f t="shared" si="648"/>
        <v/>
      </c>
      <c r="B485" s="158"/>
      <c r="C485" s="31" t="str">
        <f>IF(B485="","",VLOOKUP(B485,学連登録!$C$2:$G$3000,2,FALSE))</f>
        <v/>
      </c>
      <c r="D485" s="32" t="str">
        <f>IF(B485="","",VLOOKUP(B485,学連登録!$C$2:$G$3000,3,FALSE))</f>
        <v/>
      </c>
      <c r="E485" s="33" t="str">
        <f>IF(B485="","",VLOOKUP(B485,学連登録!$C$2:$G$3000,4,FALSE))</f>
        <v/>
      </c>
      <c r="F485" s="383" t="str">
        <f>IF(B485="","",VLOOKUP(B485,学連登録!$C$2:$I$3000,7,FALSE))</f>
        <v/>
      </c>
      <c r="G485" s="159"/>
      <c r="H485" s="853"/>
      <c r="I485" s="854"/>
      <c r="J485" s="160"/>
      <c r="K485" s="825"/>
      <c r="L485" s="826"/>
      <c r="M485" s="160"/>
      <c r="N485" s="819"/>
      <c r="O485" s="820"/>
      <c r="P485" s="159"/>
      <c r="Q485" s="825"/>
      <c r="R485" s="826"/>
      <c r="S485" s="159"/>
      <c r="T485" s="825"/>
      <c r="U485" s="826"/>
      <c r="V485" s="103" t="str">
        <f>IF(B485="","",VLOOKUP(B485,学連登録!$C$2:$H$3000,6,FALSE))</f>
        <v/>
      </c>
      <c r="W485" s="377"/>
      <c r="X485" s="157"/>
      <c r="Y485" s="118" t="str">
        <f t="shared" si="724"/>
        <v/>
      </c>
      <c r="Z485" s="97" t="str">
        <f>IF(G485="","",VLOOKUP(G485,種目名!$O$5:$T$104,3,0))</f>
        <v/>
      </c>
      <c r="AA485" s="99" t="str">
        <f>IF(J485="","",VLOOKUP(J485,種目名!$O$5:$T$104,3,0))</f>
        <v/>
      </c>
      <c r="AB485" s="119" t="str">
        <f>IF(M485="","",VLOOKUP(M485,種目名!$O$5:$T$104,3,0))</f>
        <v/>
      </c>
      <c r="AC485" s="119" t="str">
        <f>IF(P485="","",VLOOKUP(AF485,種目名!$O$5:$T$104,3,0))</f>
        <v/>
      </c>
      <c r="AD485" s="120" t="str">
        <f>IF(S485="","",VLOOKUP(AI485,種目名!$O$5:$T$104,3,0))</f>
        <v/>
      </c>
      <c r="AE485" s="117">
        <f t="shared" si="725"/>
        <v>0</v>
      </c>
      <c r="AF485" s="157" t="str">
        <f t="shared" si="726"/>
        <v/>
      </c>
      <c r="AG485" s="157" t="str">
        <f t="shared" si="727"/>
        <v/>
      </c>
      <c r="AH485" s="117">
        <f t="shared" si="728"/>
        <v>0</v>
      </c>
      <c r="AI485" s="157" t="str">
        <f t="shared" si="729"/>
        <v/>
      </c>
      <c r="AJ485" s="157" t="str">
        <f t="shared" si="730"/>
        <v/>
      </c>
      <c r="AK485" s="390"/>
      <c r="AL485" s="171">
        <f t="shared" si="649"/>
        <v>0</v>
      </c>
      <c r="AM485" s="399">
        <f t="shared" si="650"/>
        <v>0</v>
      </c>
      <c r="AN485" s="399">
        <f>COUNTIF($B$12:B485,B485)</f>
        <v>0</v>
      </c>
      <c r="AO485" s="399"/>
      <c r="AP485" s="399" t="str">
        <f t="shared" si="651"/>
        <v/>
      </c>
      <c r="AQ485" s="399" t="str">
        <f t="shared" si="652"/>
        <v/>
      </c>
      <c r="AR485" s="399" t="str">
        <f t="shared" si="653"/>
        <v/>
      </c>
      <c r="AS485" s="399" t="str">
        <f t="shared" si="654"/>
        <v/>
      </c>
      <c r="AT485" s="399">
        <f t="shared" si="655"/>
        <v>0</v>
      </c>
      <c r="AU485" s="399" t="str">
        <f t="shared" si="656"/>
        <v/>
      </c>
      <c r="AV485" s="399" t="str">
        <f t="shared" si="657"/>
        <v/>
      </c>
      <c r="AW485" s="399" t="str">
        <f t="shared" si="658"/>
        <v/>
      </c>
      <c r="AX485" s="399" t="str">
        <f t="shared" si="659"/>
        <v/>
      </c>
      <c r="AY485" s="399" t="str">
        <f t="shared" si="660"/>
        <v/>
      </c>
      <c r="AZ485" s="399" t="str">
        <f t="shared" si="661"/>
        <v/>
      </c>
      <c r="BA485" s="399" t="str">
        <f t="shared" si="662"/>
        <v/>
      </c>
      <c r="BB485" s="399" t="str">
        <f t="shared" si="663"/>
        <v/>
      </c>
      <c r="BC485" s="399" t="str">
        <f t="shared" si="664"/>
        <v/>
      </c>
      <c r="BD485" s="403" t="str">
        <f t="shared" si="665"/>
        <v/>
      </c>
      <c r="BE485" s="393">
        <f t="shared" si="666"/>
        <v>0</v>
      </c>
      <c r="BF485" s="157"/>
      <c r="BG485" s="399">
        <f t="shared" si="667"/>
        <v>0</v>
      </c>
      <c r="BH485" s="399">
        <f t="shared" si="668"/>
        <v>0</v>
      </c>
      <c r="BI485" s="412">
        <f t="shared" si="669"/>
        <v>0</v>
      </c>
      <c r="BJ485" s="413">
        <f t="shared" si="645"/>
        <v>0</v>
      </c>
      <c r="BK485" s="398" t="str">
        <f t="shared" si="646"/>
        <v>0</v>
      </c>
      <c r="BL485" s="398" t="str">
        <f t="shared" si="647"/>
        <v>0</v>
      </c>
      <c r="BM485" s="412">
        <f t="shared" si="670"/>
        <v>0</v>
      </c>
      <c r="BN485" s="412" t="str">
        <f t="shared" si="671"/>
        <v>0m0</v>
      </c>
      <c r="BO485" s="399">
        <f t="shared" si="672"/>
        <v>0</v>
      </c>
      <c r="BP485" s="399">
        <f t="shared" si="673"/>
        <v>0</v>
      </c>
      <c r="BQ485" s="412">
        <f t="shared" si="674"/>
        <v>0</v>
      </c>
      <c r="BR485" s="413">
        <f t="shared" si="675"/>
        <v>0</v>
      </c>
      <c r="BS485" s="398" t="str">
        <f t="shared" si="676"/>
        <v>0</v>
      </c>
      <c r="BT485" s="398" t="str">
        <f t="shared" si="677"/>
        <v>0</v>
      </c>
      <c r="BU485" s="412">
        <f t="shared" si="678"/>
        <v>0</v>
      </c>
      <c r="BV485" s="412" t="str">
        <f t="shared" si="679"/>
        <v>0m0</v>
      </c>
      <c r="BW485" s="399">
        <f t="shared" si="680"/>
        <v>0</v>
      </c>
      <c r="BX485" s="399">
        <f t="shared" si="681"/>
        <v>0</v>
      </c>
      <c r="BY485" s="412">
        <f t="shared" si="682"/>
        <v>0</v>
      </c>
      <c r="BZ485" s="413">
        <f t="shared" si="683"/>
        <v>0</v>
      </c>
      <c r="CA485" s="398" t="str">
        <f t="shared" si="684"/>
        <v>0</v>
      </c>
      <c r="CB485" s="398" t="str">
        <f t="shared" si="685"/>
        <v>0</v>
      </c>
      <c r="CC485" s="412">
        <f t="shared" si="686"/>
        <v>0</v>
      </c>
      <c r="CD485" s="412" t="str">
        <f t="shared" si="687"/>
        <v>0m0</v>
      </c>
      <c r="CE485" s="399">
        <f t="shared" si="688"/>
        <v>0</v>
      </c>
      <c r="CF485" s="399">
        <f t="shared" si="689"/>
        <v>0</v>
      </c>
      <c r="CG485" s="412">
        <f t="shared" si="690"/>
        <v>0</v>
      </c>
      <c r="CH485" s="413">
        <f t="shared" si="691"/>
        <v>0</v>
      </c>
      <c r="CI485" s="398" t="str">
        <f t="shared" si="692"/>
        <v>0</v>
      </c>
      <c r="CJ485" s="398" t="str">
        <f t="shared" si="693"/>
        <v>0</v>
      </c>
      <c r="CK485" s="412">
        <f t="shared" si="694"/>
        <v>0</v>
      </c>
      <c r="CL485" s="412" t="str">
        <f t="shared" si="695"/>
        <v>0m0</v>
      </c>
      <c r="CM485" s="399">
        <f t="shared" si="696"/>
        <v>0</v>
      </c>
      <c r="CN485" s="399">
        <f t="shared" si="697"/>
        <v>0</v>
      </c>
      <c r="CO485" s="412">
        <f t="shared" si="698"/>
        <v>0</v>
      </c>
      <c r="CP485" s="413">
        <f t="shared" si="699"/>
        <v>0</v>
      </c>
      <c r="CQ485" s="398" t="str">
        <f t="shared" si="700"/>
        <v>0</v>
      </c>
      <c r="CR485" s="398" t="str">
        <f t="shared" si="701"/>
        <v>0</v>
      </c>
      <c r="CS485" s="412">
        <f t="shared" si="702"/>
        <v>0</v>
      </c>
      <c r="CT485" s="412" t="str">
        <f t="shared" si="703"/>
        <v>0m0</v>
      </c>
      <c r="CU485" s="412">
        <f t="shared" si="704"/>
        <v>0</v>
      </c>
      <c r="CV485" s="412">
        <f t="shared" si="705"/>
        <v>0</v>
      </c>
      <c r="CW485" s="412">
        <f t="shared" si="706"/>
        <v>0</v>
      </c>
      <c r="CX485" s="412">
        <f t="shared" si="707"/>
        <v>0</v>
      </c>
      <c r="CY485" s="412">
        <f t="shared" si="708"/>
        <v>0</v>
      </c>
      <c r="CZ485" s="412" t="str">
        <f t="shared" si="709"/>
        <v/>
      </c>
      <c r="DA485" s="412" t="str">
        <f t="shared" si="710"/>
        <v/>
      </c>
      <c r="DB485" s="412" t="str">
        <f t="shared" si="711"/>
        <v/>
      </c>
      <c r="DC485" s="412" t="str">
        <f t="shared" si="712"/>
        <v/>
      </c>
      <c r="DD485" s="412" t="str">
        <f t="shared" si="713"/>
        <v/>
      </c>
      <c r="DE485" s="412"/>
      <c r="DG485" s="412" t="str">
        <f t="shared" si="714"/>
        <v/>
      </c>
      <c r="DH485" s="412" t="str">
        <f t="shared" si="715"/>
        <v/>
      </c>
      <c r="DI485" s="412">
        <f t="shared" si="716"/>
        <v>0</v>
      </c>
      <c r="DJ485" s="412" t="str">
        <f t="shared" si="717"/>
        <v/>
      </c>
      <c r="DK485" s="412" t="str">
        <f t="shared" si="718"/>
        <v/>
      </c>
      <c r="DL485" s="412" t="str">
        <f t="shared" si="719"/>
        <v/>
      </c>
      <c r="DM485" s="412" t="str">
        <f t="shared" si="720"/>
        <v/>
      </c>
      <c r="DN485" s="412" t="str">
        <f t="shared" si="721"/>
        <v/>
      </c>
      <c r="DO485" s="412" t="str">
        <f t="shared" si="722"/>
        <v/>
      </c>
      <c r="DR485" s="494"/>
      <c r="DU485" s="411">
        <f t="shared" si="723"/>
        <v>0</v>
      </c>
      <c r="DX485" s="494" t="e">
        <f>IF(BG485&lt;270000,○,"")</f>
        <v>#NAME?</v>
      </c>
    </row>
    <row r="486" spans="1:128" s="411" customFormat="1" ht="18" hidden="1" customHeight="1" thickBot="1">
      <c r="A486" s="145" t="str">
        <f t="shared" si="648"/>
        <v/>
      </c>
      <c r="B486" s="158"/>
      <c r="C486" s="31" t="str">
        <f>IF(B486="","",VLOOKUP(B486,学連登録!$C$2:$G$3000,2,FALSE))</f>
        <v/>
      </c>
      <c r="D486" s="32" t="str">
        <f>IF(B486="","",VLOOKUP(B486,学連登録!$C$2:$G$3000,3,FALSE))</f>
        <v/>
      </c>
      <c r="E486" s="33" t="str">
        <f>IF(B486="","",VLOOKUP(B486,学連登録!$C$2:$G$3000,4,FALSE))</f>
        <v/>
      </c>
      <c r="F486" s="383" t="str">
        <f>IF(B486="","",VLOOKUP(B486,学連登録!$C$2:$I$3000,7,FALSE))</f>
        <v/>
      </c>
      <c r="G486" s="159"/>
      <c r="H486" s="853"/>
      <c r="I486" s="854"/>
      <c r="J486" s="160"/>
      <c r="K486" s="825"/>
      <c r="L486" s="826"/>
      <c r="M486" s="160"/>
      <c r="N486" s="819"/>
      <c r="O486" s="820"/>
      <c r="P486" s="159"/>
      <c r="Q486" s="825"/>
      <c r="R486" s="826"/>
      <c r="S486" s="159"/>
      <c r="T486" s="825"/>
      <c r="U486" s="826"/>
      <c r="V486" s="103" t="str">
        <f>IF(B486="","",VLOOKUP(B486,学連登録!$C$2:$H$3000,6,FALSE))</f>
        <v/>
      </c>
      <c r="W486" s="377"/>
      <c r="X486" s="157"/>
      <c r="Y486" s="118" t="str">
        <f t="shared" si="724"/>
        <v/>
      </c>
      <c r="Z486" s="97" t="str">
        <f>IF(G486="","",VLOOKUP(G486,種目名!$O$5:$T$104,3,0))</f>
        <v/>
      </c>
      <c r="AA486" s="99" t="str">
        <f>IF(J486="","",VLOOKUP(J486,種目名!$O$5:$T$104,3,0))</f>
        <v/>
      </c>
      <c r="AB486" s="119" t="str">
        <f>IF(M486="","",VLOOKUP(M486,種目名!$O$5:$T$104,3,0))</f>
        <v/>
      </c>
      <c r="AC486" s="119" t="str">
        <f>IF(P486="","",VLOOKUP(AF486,種目名!$O$5:$T$104,3,0))</f>
        <v/>
      </c>
      <c r="AD486" s="120" t="str">
        <f>IF(S486="","",VLOOKUP(AI486,種目名!$O$5:$T$104,3,0))</f>
        <v/>
      </c>
      <c r="AE486" s="117">
        <f t="shared" si="725"/>
        <v>0</v>
      </c>
      <c r="AF486" s="157" t="str">
        <f t="shared" si="726"/>
        <v/>
      </c>
      <c r="AG486" s="157" t="str">
        <f t="shared" si="727"/>
        <v/>
      </c>
      <c r="AH486" s="117">
        <f t="shared" si="728"/>
        <v>0</v>
      </c>
      <c r="AI486" s="157" t="str">
        <f t="shared" si="729"/>
        <v/>
      </c>
      <c r="AJ486" s="157" t="str">
        <f t="shared" si="730"/>
        <v/>
      </c>
      <c r="AK486" s="390"/>
      <c r="AL486" s="171">
        <f t="shared" si="649"/>
        <v>0</v>
      </c>
      <c r="AM486" s="399">
        <f t="shared" si="650"/>
        <v>0</v>
      </c>
      <c r="AN486" s="399">
        <f>COUNTIF($B$12:B486,B486)</f>
        <v>0</v>
      </c>
      <c r="AO486" s="399"/>
      <c r="AP486" s="399" t="str">
        <f t="shared" si="651"/>
        <v/>
      </c>
      <c r="AQ486" s="399" t="str">
        <f t="shared" si="652"/>
        <v/>
      </c>
      <c r="AR486" s="399" t="str">
        <f t="shared" si="653"/>
        <v/>
      </c>
      <c r="AS486" s="399" t="str">
        <f t="shared" si="654"/>
        <v/>
      </c>
      <c r="AT486" s="399">
        <f t="shared" si="655"/>
        <v>0</v>
      </c>
      <c r="AU486" s="399" t="str">
        <f t="shared" si="656"/>
        <v/>
      </c>
      <c r="AV486" s="399" t="str">
        <f t="shared" si="657"/>
        <v/>
      </c>
      <c r="AW486" s="399" t="str">
        <f t="shared" si="658"/>
        <v/>
      </c>
      <c r="AX486" s="399" t="str">
        <f t="shared" si="659"/>
        <v/>
      </c>
      <c r="AY486" s="399" t="str">
        <f t="shared" si="660"/>
        <v/>
      </c>
      <c r="AZ486" s="399" t="str">
        <f t="shared" si="661"/>
        <v/>
      </c>
      <c r="BA486" s="399" t="str">
        <f t="shared" si="662"/>
        <v/>
      </c>
      <c r="BB486" s="399" t="str">
        <f t="shared" si="663"/>
        <v/>
      </c>
      <c r="BC486" s="399" t="str">
        <f t="shared" si="664"/>
        <v/>
      </c>
      <c r="BD486" s="403" t="str">
        <f t="shared" si="665"/>
        <v/>
      </c>
      <c r="BE486" s="393">
        <f t="shared" si="666"/>
        <v>0</v>
      </c>
      <c r="BF486" s="157"/>
      <c r="BG486" s="399">
        <f t="shared" si="667"/>
        <v>0</v>
      </c>
      <c r="BH486" s="399">
        <f t="shared" si="668"/>
        <v>0</v>
      </c>
      <c r="BI486" s="412">
        <f t="shared" si="669"/>
        <v>0</v>
      </c>
      <c r="BJ486" s="413">
        <f t="shared" si="645"/>
        <v>0</v>
      </c>
      <c r="BK486" s="398" t="str">
        <f t="shared" si="646"/>
        <v>0</v>
      </c>
      <c r="BL486" s="398" t="str">
        <f t="shared" si="647"/>
        <v>0</v>
      </c>
      <c r="BM486" s="412">
        <f t="shared" si="670"/>
        <v>0</v>
      </c>
      <c r="BN486" s="412" t="str">
        <f t="shared" si="671"/>
        <v>0m0</v>
      </c>
      <c r="BO486" s="399">
        <f t="shared" si="672"/>
        <v>0</v>
      </c>
      <c r="BP486" s="399">
        <f t="shared" si="673"/>
        <v>0</v>
      </c>
      <c r="BQ486" s="412">
        <f t="shared" si="674"/>
        <v>0</v>
      </c>
      <c r="BR486" s="413">
        <f t="shared" si="675"/>
        <v>0</v>
      </c>
      <c r="BS486" s="398" t="str">
        <f t="shared" si="676"/>
        <v>0</v>
      </c>
      <c r="BT486" s="398" t="str">
        <f t="shared" si="677"/>
        <v>0</v>
      </c>
      <c r="BU486" s="412">
        <f t="shared" si="678"/>
        <v>0</v>
      </c>
      <c r="BV486" s="412" t="str">
        <f t="shared" si="679"/>
        <v>0m0</v>
      </c>
      <c r="BW486" s="399">
        <f t="shared" si="680"/>
        <v>0</v>
      </c>
      <c r="BX486" s="399">
        <f t="shared" si="681"/>
        <v>0</v>
      </c>
      <c r="BY486" s="412">
        <f t="shared" si="682"/>
        <v>0</v>
      </c>
      <c r="BZ486" s="413">
        <f t="shared" si="683"/>
        <v>0</v>
      </c>
      <c r="CA486" s="398" t="str">
        <f t="shared" si="684"/>
        <v>0</v>
      </c>
      <c r="CB486" s="398" t="str">
        <f t="shared" si="685"/>
        <v>0</v>
      </c>
      <c r="CC486" s="412">
        <f t="shared" si="686"/>
        <v>0</v>
      </c>
      <c r="CD486" s="412" t="str">
        <f t="shared" si="687"/>
        <v>0m0</v>
      </c>
      <c r="CE486" s="399">
        <f t="shared" si="688"/>
        <v>0</v>
      </c>
      <c r="CF486" s="399">
        <f t="shared" si="689"/>
        <v>0</v>
      </c>
      <c r="CG486" s="412">
        <f t="shared" si="690"/>
        <v>0</v>
      </c>
      <c r="CH486" s="413">
        <f t="shared" si="691"/>
        <v>0</v>
      </c>
      <c r="CI486" s="398" t="str">
        <f t="shared" si="692"/>
        <v>0</v>
      </c>
      <c r="CJ486" s="398" t="str">
        <f t="shared" si="693"/>
        <v>0</v>
      </c>
      <c r="CK486" s="412">
        <f t="shared" si="694"/>
        <v>0</v>
      </c>
      <c r="CL486" s="412" t="str">
        <f t="shared" si="695"/>
        <v>0m0</v>
      </c>
      <c r="CM486" s="399">
        <f t="shared" si="696"/>
        <v>0</v>
      </c>
      <c r="CN486" s="399">
        <f t="shared" si="697"/>
        <v>0</v>
      </c>
      <c r="CO486" s="412">
        <f t="shared" si="698"/>
        <v>0</v>
      </c>
      <c r="CP486" s="413">
        <f t="shared" si="699"/>
        <v>0</v>
      </c>
      <c r="CQ486" s="398" t="str">
        <f t="shared" si="700"/>
        <v>0</v>
      </c>
      <c r="CR486" s="398" t="str">
        <f t="shared" si="701"/>
        <v>0</v>
      </c>
      <c r="CS486" s="412">
        <f t="shared" si="702"/>
        <v>0</v>
      </c>
      <c r="CT486" s="412" t="str">
        <f t="shared" si="703"/>
        <v>0m0</v>
      </c>
      <c r="CU486" s="412">
        <f t="shared" si="704"/>
        <v>0</v>
      </c>
      <c r="CV486" s="412">
        <f t="shared" si="705"/>
        <v>0</v>
      </c>
      <c r="CW486" s="412">
        <f t="shared" si="706"/>
        <v>0</v>
      </c>
      <c r="CX486" s="412">
        <f t="shared" si="707"/>
        <v>0</v>
      </c>
      <c r="CY486" s="412">
        <f t="shared" si="708"/>
        <v>0</v>
      </c>
      <c r="CZ486" s="412" t="str">
        <f t="shared" si="709"/>
        <v/>
      </c>
      <c r="DA486" s="412" t="str">
        <f t="shared" si="710"/>
        <v/>
      </c>
      <c r="DB486" s="412" t="str">
        <f t="shared" si="711"/>
        <v/>
      </c>
      <c r="DC486" s="412" t="str">
        <f t="shared" si="712"/>
        <v/>
      </c>
      <c r="DD486" s="412" t="str">
        <f t="shared" si="713"/>
        <v/>
      </c>
      <c r="DE486" s="412"/>
      <c r="DG486" s="412" t="str">
        <f t="shared" si="714"/>
        <v/>
      </c>
      <c r="DH486" s="412" t="str">
        <f t="shared" si="715"/>
        <v/>
      </c>
      <c r="DI486" s="412">
        <f t="shared" si="716"/>
        <v>0</v>
      </c>
      <c r="DJ486" s="412" t="str">
        <f t="shared" si="717"/>
        <v/>
      </c>
      <c r="DK486" s="412" t="str">
        <f t="shared" si="718"/>
        <v/>
      </c>
      <c r="DL486" s="412" t="str">
        <f t="shared" si="719"/>
        <v/>
      </c>
      <c r="DM486" s="412" t="str">
        <f t="shared" si="720"/>
        <v/>
      </c>
      <c r="DN486" s="412" t="str">
        <f t="shared" si="721"/>
        <v/>
      </c>
      <c r="DO486" s="412" t="str">
        <f t="shared" si="722"/>
        <v/>
      </c>
      <c r="DR486" s="494"/>
      <c r="DU486" s="411">
        <f t="shared" si="723"/>
        <v>0</v>
      </c>
      <c r="DX486" s="494" t="e">
        <f>IF(BG486&lt;270000,○,"")</f>
        <v>#NAME?</v>
      </c>
    </row>
    <row r="487" spans="1:128" s="411" customFormat="1" ht="18" hidden="1" customHeight="1" thickBot="1">
      <c r="A487" s="145" t="str">
        <f t="shared" si="648"/>
        <v/>
      </c>
      <c r="B487" s="158"/>
      <c r="C487" s="31" t="str">
        <f>IF(B487="","",VLOOKUP(B487,学連登録!$C$2:$G$3000,2,FALSE))</f>
        <v/>
      </c>
      <c r="D487" s="32" t="str">
        <f>IF(B487="","",VLOOKUP(B487,学連登録!$C$2:$G$3000,3,FALSE))</f>
        <v/>
      </c>
      <c r="E487" s="33" t="str">
        <f>IF(B487="","",VLOOKUP(B487,学連登録!$C$2:$G$3000,4,FALSE))</f>
        <v/>
      </c>
      <c r="F487" s="383" t="str">
        <f>IF(B487="","",VLOOKUP(B487,学連登録!$C$2:$I$3000,7,FALSE))</f>
        <v/>
      </c>
      <c r="G487" s="159"/>
      <c r="H487" s="853"/>
      <c r="I487" s="854"/>
      <c r="J487" s="160"/>
      <c r="K487" s="825"/>
      <c r="L487" s="826"/>
      <c r="M487" s="160"/>
      <c r="N487" s="819"/>
      <c r="O487" s="820"/>
      <c r="P487" s="159"/>
      <c r="Q487" s="825"/>
      <c r="R487" s="826"/>
      <c r="S487" s="159"/>
      <c r="T487" s="825"/>
      <c r="U487" s="826"/>
      <c r="V487" s="103" t="str">
        <f>IF(B487="","",VLOOKUP(B487,学連登録!$C$2:$H$3000,6,FALSE))</f>
        <v/>
      </c>
      <c r="W487" s="377"/>
      <c r="X487" s="157"/>
      <c r="Y487" s="118" t="str">
        <f t="shared" si="724"/>
        <v/>
      </c>
      <c r="Z487" s="97" t="str">
        <f>IF(G487="","",VLOOKUP(G487,種目名!$O$5:$T$104,3,0))</f>
        <v/>
      </c>
      <c r="AA487" s="99" t="str">
        <f>IF(J487="","",VLOOKUP(J487,種目名!$O$5:$T$104,3,0))</f>
        <v/>
      </c>
      <c r="AB487" s="119" t="str">
        <f>IF(M487="","",VLOOKUP(M487,種目名!$O$5:$T$104,3,0))</f>
        <v/>
      </c>
      <c r="AC487" s="119" t="str">
        <f>IF(P487="","",VLOOKUP(AF487,種目名!$O$5:$T$104,3,0))</f>
        <v/>
      </c>
      <c r="AD487" s="120" t="str">
        <f>IF(S487="","",VLOOKUP(AI487,種目名!$O$5:$T$104,3,0))</f>
        <v/>
      </c>
      <c r="AE487" s="117">
        <f t="shared" si="725"/>
        <v>0</v>
      </c>
      <c r="AF487" s="157" t="str">
        <f t="shared" si="726"/>
        <v/>
      </c>
      <c r="AG487" s="157" t="str">
        <f t="shared" si="727"/>
        <v/>
      </c>
      <c r="AH487" s="117">
        <f t="shared" si="728"/>
        <v>0</v>
      </c>
      <c r="AI487" s="157" t="str">
        <f t="shared" si="729"/>
        <v/>
      </c>
      <c r="AJ487" s="157" t="str">
        <f t="shared" si="730"/>
        <v/>
      </c>
      <c r="AK487" s="390"/>
      <c r="AL487" s="171">
        <f t="shared" si="649"/>
        <v>0</v>
      </c>
      <c r="AM487" s="399">
        <f t="shared" si="650"/>
        <v>0</v>
      </c>
      <c r="AN487" s="399">
        <f>COUNTIF($B$12:B487,B487)</f>
        <v>0</v>
      </c>
      <c r="AO487" s="399"/>
      <c r="AP487" s="399" t="str">
        <f t="shared" si="651"/>
        <v/>
      </c>
      <c r="AQ487" s="399" t="str">
        <f t="shared" si="652"/>
        <v/>
      </c>
      <c r="AR487" s="399" t="str">
        <f t="shared" si="653"/>
        <v/>
      </c>
      <c r="AS487" s="399" t="str">
        <f t="shared" si="654"/>
        <v/>
      </c>
      <c r="AT487" s="399">
        <f t="shared" si="655"/>
        <v>0</v>
      </c>
      <c r="AU487" s="399" t="str">
        <f t="shared" si="656"/>
        <v/>
      </c>
      <c r="AV487" s="399" t="str">
        <f t="shared" si="657"/>
        <v/>
      </c>
      <c r="AW487" s="399" t="str">
        <f t="shared" si="658"/>
        <v/>
      </c>
      <c r="AX487" s="399" t="str">
        <f t="shared" si="659"/>
        <v/>
      </c>
      <c r="AY487" s="399" t="str">
        <f t="shared" si="660"/>
        <v/>
      </c>
      <c r="AZ487" s="399" t="str">
        <f t="shared" si="661"/>
        <v/>
      </c>
      <c r="BA487" s="399" t="str">
        <f t="shared" si="662"/>
        <v/>
      </c>
      <c r="BB487" s="399" t="str">
        <f t="shared" si="663"/>
        <v/>
      </c>
      <c r="BC487" s="399" t="str">
        <f t="shared" si="664"/>
        <v/>
      </c>
      <c r="BD487" s="403" t="str">
        <f t="shared" si="665"/>
        <v/>
      </c>
      <c r="BE487" s="393">
        <f t="shared" si="666"/>
        <v>0</v>
      </c>
      <c r="BF487" s="157"/>
      <c r="BG487" s="399">
        <f t="shared" si="667"/>
        <v>0</v>
      </c>
      <c r="BH487" s="399">
        <f t="shared" si="668"/>
        <v>0</v>
      </c>
      <c r="BI487" s="412">
        <f t="shared" si="669"/>
        <v>0</v>
      </c>
      <c r="BJ487" s="413">
        <f t="shared" si="645"/>
        <v>0</v>
      </c>
      <c r="BK487" s="398" t="str">
        <f t="shared" si="646"/>
        <v>0</v>
      </c>
      <c r="BL487" s="398" t="str">
        <f t="shared" si="647"/>
        <v>0</v>
      </c>
      <c r="BM487" s="412">
        <f t="shared" si="670"/>
        <v>0</v>
      </c>
      <c r="BN487" s="412" t="str">
        <f t="shared" si="671"/>
        <v>0m0</v>
      </c>
      <c r="BO487" s="399">
        <f t="shared" si="672"/>
        <v>0</v>
      </c>
      <c r="BP487" s="399">
        <f t="shared" si="673"/>
        <v>0</v>
      </c>
      <c r="BQ487" s="412">
        <f t="shared" si="674"/>
        <v>0</v>
      </c>
      <c r="BR487" s="413">
        <f t="shared" si="675"/>
        <v>0</v>
      </c>
      <c r="BS487" s="398" t="str">
        <f t="shared" si="676"/>
        <v>0</v>
      </c>
      <c r="BT487" s="398" t="str">
        <f t="shared" si="677"/>
        <v>0</v>
      </c>
      <c r="BU487" s="412">
        <f t="shared" si="678"/>
        <v>0</v>
      </c>
      <c r="BV487" s="412" t="str">
        <f t="shared" si="679"/>
        <v>0m0</v>
      </c>
      <c r="BW487" s="399">
        <f t="shared" si="680"/>
        <v>0</v>
      </c>
      <c r="BX487" s="399">
        <f t="shared" si="681"/>
        <v>0</v>
      </c>
      <c r="BY487" s="412">
        <f t="shared" si="682"/>
        <v>0</v>
      </c>
      <c r="BZ487" s="413">
        <f t="shared" si="683"/>
        <v>0</v>
      </c>
      <c r="CA487" s="398" t="str">
        <f t="shared" si="684"/>
        <v>0</v>
      </c>
      <c r="CB487" s="398" t="str">
        <f t="shared" si="685"/>
        <v>0</v>
      </c>
      <c r="CC487" s="412">
        <f t="shared" si="686"/>
        <v>0</v>
      </c>
      <c r="CD487" s="412" t="str">
        <f t="shared" si="687"/>
        <v>0m0</v>
      </c>
      <c r="CE487" s="399">
        <f t="shared" si="688"/>
        <v>0</v>
      </c>
      <c r="CF487" s="399">
        <f t="shared" si="689"/>
        <v>0</v>
      </c>
      <c r="CG487" s="412">
        <f t="shared" si="690"/>
        <v>0</v>
      </c>
      <c r="CH487" s="413">
        <f t="shared" si="691"/>
        <v>0</v>
      </c>
      <c r="CI487" s="398" t="str">
        <f t="shared" si="692"/>
        <v>0</v>
      </c>
      <c r="CJ487" s="398" t="str">
        <f t="shared" si="693"/>
        <v>0</v>
      </c>
      <c r="CK487" s="412">
        <f t="shared" si="694"/>
        <v>0</v>
      </c>
      <c r="CL487" s="412" t="str">
        <f t="shared" si="695"/>
        <v>0m0</v>
      </c>
      <c r="CM487" s="399">
        <f t="shared" si="696"/>
        <v>0</v>
      </c>
      <c r="CN487" s="399">
        <f t="shared" si="697"/>
        <v>0</v>
      </c>
      <c r="CO487" s="412">
        <f t="shared" si="698"/>
        <v>0</v>
      </c>
      <c r="CP487" s="413">
        <f t="shared" si="699"/>
        <v>0</v>
      </c>
      <c r="CQ487" s="398" t="str">
        <f t="shared" si="700"/>
        <v>0</v>
      </c>
      <c r="CR487" s="398" t="str">
        <f t="shared" si="701"/>
        <v>0</v>
      </c>
      <c r="CS487" s="412">
        <f t="shared" si="702"/>
        <v>0</v>
      </c>
      <c r="CT487" s="412" t="str">
        <f t="shared" si="703"/>
        <v>0m0</v>
      </c>
      <c r="CU487" s="412">
        <f t="shared" si="704"/>
        <v>0</v>
      </c>
      <c r="CV487" s="412">
        <f t="shared" si="705"/>
        <v>0</v>
      </c>
      <c r="CW487" s="412">
        <f t="shared" si="706"/>
        <v>0</v>
      </c>
      <c r="CX487" s="412">
        <f t="shared" si="707"/>
        <v>0</v>
      </c>
      <c r="CY487" s="412">
        <f t="shared" si="708"/>
        <v>0</v>
      </c>
      <c r="CZ487" s="412" t="str">
        <f t="shared" si="709"/>
        <v/>
      </c>
      <c r="DA487" s="412" t="str">
        <f t="shared" si="710"/>
        <v/>
      </c>
      <c r="DB487" s="412" t="str">
        <f t="shared" si="711"/>
        <v/>
      </c>
      <c r="DC487" s="412" t="str">
        <f t="shared" si="712"/>
        <v/>
      </c>
      <c r="DD487" s="412" t="str">
        <f t="shared" si="713"/>
        <v/>
      </c>
      <c r="DE487" s="412"/>
      <c r="DG487" s="412" t="str">
        <f t="shared" si="714"/>
        <v/>
      </c>
      <c r="DH487" s="412" t="str">
        <f t="shared" si="715"/>
        <v/>
      </c>
      <c r="DI487" s="412">
        <f t="shared" si="716"/>
        <v>0</v>
      </c>
      <c r="DJ487" s="412" t="str">
        <f t="shared" si="717"/>
        <v/>
      </c>
      <c r="DK487" s="412" t="str">
        <f t="shared" si="718"/>
        <v/>
      </c>
      <c r="DL487" s="412" t="str">
        <f t="shared" si="719"/>
        <v/>
      </c>
      <c r="DM487" s="412" t="str">
        <f t="shared" si="720"/>
        <v/>
      </c>
      <c r="DN487" s="412" t="str">
        <f t="shared" si="721"/>
        <v/>
      </c>
      <c r="DO487" s="412" t="str">
        <f t="shared" si="722"/>
        <v/>
      </c>
      <c r="DR487" s="494"/>
      <c r="DU487" s="411">
        <f t="shared" si="723"/>
        <v>0</v>
      </c>
      <c r="DX487" s="494" t="e">
        <f>IF(BG487&lt;270000,○,"")</f>
        <v>#NAME?</v>
      </c>
    </row>
    <row r="488" spans="1:128" s="411" customFormat="1" ht="18" hidden="1" customHeight="1" thickBot="1">
      <c r="A488" s="145" t="str">
        <f t="shared" si="648"/>
        <v/>
      </c>
      <c r="B488" s="158"/>
      <c r="C488" s="31" t="str">
        <f>IF(B488="","",VLOOKUP(B488,学連登録!$C$2:$G$3000,2,FALSE))</f>
        <v/>
      </c>
      <c r="D488" s="32" t="str">
        <f>IF(B488="","",VLOOKUP(B488,学連登録!$C$2:$G$3000,3,FALSE))</f>
        <v/>
      </c>
      <c r="E488" s="33" t="str">
        <f>IF(B488="","",VLOOKUP(B488,学連登録!$C$2:$G$3000,4,FALSE))</f>
        <v/>
      </c>
      <c r="F488" s="383" t="str">
        <f>IF(B488="","",VLOOKUP(B488,学連登録!$C$2:$I$3000,7,FALSE))</f>
        <v/>
      </c>
      <c r="G488" s="159"/>
      <c r="H488" s="853"/>
      <c r="I488" s="854"/>
      <c r="J488" s="160"/>
      <c r="K488" s="825"/>
      <c r="L488" s="826"/>
      <c r="M488" s="160"/>
      <c r="N488" s="819"/>
      <c r="O488" s="820"/>
      <c r="P488" s="159"/>
      <c r="Q488" s="825"/>
      <c r="R488" s="826"/>
      <c r="S488" s="159"/>
      <c r="T488" s="825"/>
      <c r="U488" s="826"/>
      <c r="V488" s="103" t="str">
        <f>IF(B488="","",VLOOKUP(B488,学連登録!$C$2:$H$3000,6,FALSE))</f>
        <v/>
      </c>
      <c r="W488" s="377"/>
      <c r="X488" s="157"/>
      <c r="Y488" s="118" t="str">
        <f t="shared" si="724"/>
        <v/>
      </c>
      <c r="Z488" s="97" t="str">
        <f>IF(G488="","",VLOOKUP(G488,種目名!$O$5:$T$104,3,0))</f>
        <v/>
      </c>
      <c r="AA488" s="99" t="str">
        <f>IF(J488="","",VLOOKUP(J488,種目名!$O$5:$T$104,3,0))</f>
        <v/>
      </c>
      <c r="AB488" s="119" t="str">
        <f>IF(M488="","",VLOOKUP(M488,種目名!$O$5:$T$104,3,0))</f>
        <v/>
      </c>
      <c r="AC488" s="119" t="str">
        <f>IF(P488="","",VLOOKUP(AF488,種目名!$O$5:$T$104,3,0))</f>
        <v/>
      </c>
      <c r="AD488" s="120" t="str">
        <f>IF(S488="","",VLOOKUP(AI488,種目名!$O$5:$T$104,3,0))</f>
        <v/>
      </c>
      <c r="AE488" s="117">
        <f t="shared" si="725"/>
        <v>0</v>
      </c>
      <c r="AF488" s="157" t="str">
        <f t="shared" si="726"/>
        <v/>
      </c>
      <c r="AG488" s="157" t="str">
        <f t="shared" si="727"/>
        <v/>
      </c>
      <c r="AH488" s="117">
        <f t="shared" si="728"/>
        <v>0</v>
      </c>
      <c r="AI488" s="157" t="str">
        <f t="shared" si="729"/>
        <v/>
      </c>
      <c r="AJ488" s="157" t="str">
        <f t="shared" si="730"/>
        <v/>
      </c>
      <c r="AK488" s="390"/>
      <c r="AL488" s="171">
        <f t="shared" si="649"/>
        <v>0</v>
      </c>
      <c r="AM488" s="399">
        <f t="shared" si="650"/>
        <v>0</v>
      </c>
      <c r="AN488" s="399">
        <f>COUNTIF($B$12:B488,B488)</f>
        <v>0</v>
      </c>
      <c r="AO488" s="399"/>
      <c r="AP488" s="399" t="str">
        <f t="shared" si="651"/>
        <v/>
      </c>
      <c r="AQ488" s="399" t="str">
        <f t="shared" si="652"/>
        <v/>
      </c>
      <c r="AR488" s="399" t="str">
        <f t="shared" si="653"/>
        <v/>
      </c>
      <c r="AS488" s="399" t="str">
        <f t="shared" si="654"/>
        <v/>
      </c>
      <c r="AT488" s="399">
        <f t="shared" si="655"/>
        <v>0</v>
      </c>
      <c r="AU488" s="399" t="str">
        <f t="shared" si="656"/>
        <v/>
      </c>
      <c r="AV488" s="399" t="str">
        <f t="shared" si="657"/>
        <v/>
      </c>
      <c r="AW488" s="399" t="str">
        <f t="shared" si="658"/>
        <v/>
      </c>
      <c r="AX488" s="399" t="str">
        <f t="shared" si="659"/>
        <v/>
      </c>
      <c r="AY488" s="399" t="str">
        <f t="shared" si="660"/>
        <v/>
      </c>
      <c r="AZ488" s="399" t="str">
        <f t="shared" si="661"/>
        <v/>
      </c>
      <c r="BA488" s="399" t="str">
        <f t="shared" si="662"/>
        <v/>
      </c>
      <c r="BB488" s="399" t="str">
        <f t="shared" si="663"/>
        <v/>
      </c>
      <c r="BC488" s="399" t="str">
        <f t="shared" si="664"/>
        <v/>
      </c>
      <c r="BD488" s="403" t="str">
        <f t="shared" si="665"/>
        <v/>
      </c>
      <c r="BE488" s="393">
        <f t="shared" si="666"/>
        <v>0</v>
      </c>
      <c r="BF488" s="157"/>
      <c r="BG488" s="399">
        <f t="shared" si="667"/>
        <v>0</v>
      </c>
      <c r="BH488" s="399">
        <f t="shared" si="668"/>
        <v>0</v>
      </c>
      <c r="BI488" s="412">
        <f t="shared" si="669"/>
        <v>0</v>
      </c>
      <c r="BJ488" s="413">
        <f t="shared" si="645"/>
        <v>0</v>
      </c>
      <c r="BK488" s="398" t="str">
        <f t="shared" si="646"/>
        <v>0</v>
      </c>
      <c r="BL488" s="398" t="str">
        <f t="shared" si="647"/>
        <v>0</v>
      </c>
      <c r="BM488" s="412">
        <f t="shared" si="670"/>
        <v>0</v>
      </c>
      <c r="BN488" s="412" t="str">
        <f t="shared" si="671"/>
        <v>0m0</v>
      </c>
      <c r="BO488" s="399">
        <f t="shared" si="672"/>
        <v>0</v>
      </c>
      <c r="BP488" s="399">
        <f t="shared" si="673"/>
        <v>0</v>
      </c>
      <c r="BQ488" s="412">
        <f t="shared" si="674"/>
        <v>0</v>
      </c>
      <c r="BR488" s="413">
        <f t="shared" si="675"/>
        <v>0</v>
      </c>
      <c r="BS488" s="398" t="str">
        <f t="shared" si="676"/>
        <v>0</v>
      </c>
      <c r="BT488" s="398" t="str">
        <f t="shared" si="677"/>
        <v>0</v>
      </c>
      <c r="BU488" s="412">
        <f t="shared" si="678"/>
        <v>0</v>
      </c>
      <c r="BV488" s="412" t="str">
        <f t="shared" si="679"/>
        <v>0m0</v>
      </c>
      <c r="BW488" s="399">
        <f t="shared" si="680"/>
        <v>0</v>
      </c>
      <c r="BX488" s="399">
        <f t="shared" si="681"/>
        <v>0</v>
      </c>
      <c r="BY488" s="412">
        <f t="shared" si="682"/>
        <v>0</v>
      </c>
      <c r="BZ488" s="413">
        <f t="shared" si="683"/>
        <v>0</v>
      </c>
      <c r="CA488" s="398" t="str">
        <f t="shared" si="684"/>
        <v>0</v>
      </c>
      <c r="CB488" s="398" t="str">
        <f t="shared" si="685"/>
        <v>0</v>
      </c>
      <c r="CC488" s="412">
        <f t="shared" si="686"/>
        <v>0</v>
      </c>
      <c r="CD488" s="412" t="str">
        <f t="shared" si="687"/>
        <v>0m0</v>
      </c>
      <c r="CE488" s="399">
        <f t="shared" si="688"/>
        <v>0</v>
      </c>
      <c r="CF488" s="399">
        <f t="shared" si="689"/>
        <v>0</v>
      </c>
      <c r="CG488" s="412">
        <f t="shared" si="690"/>
        <v>0</v>
      </c>
      <c r="CH488" s="413">
        <f t="shared" si="691"/>
        <v>0</v>
      </c>
      <c r="CI488" s="398" t="str">
        <f t="shared" si="692"/>
        <v>0</v>
      </c>
      <c r="CJ488" s="398" t="str">
        <f t="shared" si="693"/>
        <v>0</v>
      </c>
      <c r="CK488" s="412">
        <f t="shared" si="694"/>
        <v>0</v>
      </c>
      <c r="CL488" s="412" t="str">
        <f t="shared" si="695"/>
        <v>0m0</v>
      </c>
      <c r="CM488" s="399">
        <f t="shared" si="696"/>
        <v>0</v>
      </c>
      <c r="CN488" s="399">
        <f t="shared" si="697"/>
        <v>0</v>
      </c>
      <c r="CO488" s="412">
        <f t="shared" si="698"/>
        <v>0</v>
      </c>
      <c r="CP488" s="413">
        <f t="shared" si="699"/>
        <v>0</v>
      </c>
      <c r="CQ488" s="398" t="str">
        <f t="shared" si="700"/>
        <v>0</v>
      </c>
      <c r="CR488" s="398" t="str">
        <f t="shared" si="701"/>
        <v>0</v>
      </c>
      <c r="CS488" s="412">
        <f t="shared" si="702"/>
        <v>0</v>
      </c>
      <c r="CT488" s="412" t="str">
        <f t="shared" si="703"/>
        <v>0m0</v>
      </c>
      <c r="CU488" s="412">
        <f t="shared" si="704"/>
        <v>0</v>
      </c>
      <c r="CV488" s="412">
        <f t="shared" si="705"/>
        <v>0</v>
      </c>
      <c r="CW488" s="412">
        <f t="shared" si="706"/>
        <v>0</v>
      </c>
      <c r="CX488" s="412">
        <f t="shared" si="707"/>
        <v>0</v>
      </c>
      <c r="CY488" s="412">
        <f t="shared" si="708"/>
        <v>0</v>
      </c>
      <c r="CZ488" s="412" t="str">
        <f t="shared" si="709"/>
        <v/>
      </c>
      <c r="DA488" s="412" t="str">
        <f t="shared" si="710"/>
        <v/>
      </c>
      <c r="DB488" s="412" t="str">
        <f t="shared" si="711"/>
        <v/>
      </c>
      <c r="DC488" s="412" t="str">
        <f t="shared" si="712"/>
        <v/>
      </c>
      <c r="DD488" s="412" t="str">
        <f t="shared" si="713"/>
        <v/>
      </c>
      <c r="DE488" s="412"/>
      <c r="DG488" s="412" t="str">
        <f t="shared" si="714"/>
        <v/>
      </c>
      <c r="DH488" s="412" t="str">
        <f t="shared" si="715"/>
        <v/>
      </c>
      <c r="DI488" s="412">
        <f t="shared" si="716"/>
        <v>0</v>
      </c>
      <c r="DJ488" s="412" t="str">
        <f t="shared" si="717"/>
        <v/>
      </c>
      <c r="DK488" s="412" t="str">
        <f t="shared" si="718"/>
        <v/>
      </c>
      <c r="DL488" s="412" t="str">
        <f t="shared" si="719"/>
        <v/>
      </c>
      <c r="DM488" s="412" t="str">
        <f t="shared" si="720"/>
        <v/>
      </c>
      <c r="DN488" s="412" t="str">
        <f t="shared" si="721"/>
        <v/>
      </c>
      <c r="DO488" s="412" t="str">
        <f t="shared" si="722"/>
        <v/>
      </c>
      <c r="DR488" s="494"/>
      <c r="DU488" s="411">
        <f t="shared" si="723"/>
        <v>0</v>
      </c>
      <c r="DX488" s="494" t="e">
        <f>IF(BG488&lt;270000,○,"")</f>
        <v>#NAME?</v>
      </c>
    </row>
    <row r="489" spans="1:128" s="411" customFormat="1" ht="18" hidden="1" customHeight="1" thickBot="1">
      <c r="A489" s="145" t="str">
        <f t="shared" si="648"/>
        <v/>
      </c>
      <c r="B489" s="158"/>
      <c r="C489" s="31" t="str">
        <f>IF(B489="","",VLOOKUP(B489,学連登録!$C$2:$G$3000,2,FALSE))</f>
        <v/>
      </c>
      <c r="D489" s="32" t="str">
        <f>IF(B489="","",VLOOKUP(B489,学連登録!$C$2:$G$3000,3,FALSE))</f>
        <v/>
      </c>
      <c r="E489" s="33" t="str">
        <f>IF(B489="","",VLOOKUP(B489,学連登録!$C$2:$G$3000,4,FALSE))</f>
        <v/>
      </c>
      <c r="F489" s="383" t="str">
        <f>IF(B489="","",VLOOKUP(B489,学連登録!$C$2:$I$3000,7,FALSE))</f>
        <v/>
      </c>
      <c r="G489" s="159"/>
      <c r="H489" s="853"/>
      <c r="I489" s="854"/>
      <c r="J489" s="160"/>
      <c r="K489" s="825"/>
      <c r="L489" s="826"/>
      <c r="M489" s="160"/>
      <c r="N489" s="819"/>
      <c r="O489" s="820"/>
      <c r="P489" s="159"/>
      <c r="Q489" s="825"/>
      <c r="R489" s="826"/>
      <c r="S489" s="159"/>
      <c r="T489" s="825"/>
      <c r="U489" s="826"/>
      <c r="V489" s="103" t="str">
        <f>IF(B489="","",VLOOKUP(B489,学連登録!$C$2:$H$3000,6,FALSE))</f>
        <v/>
      </c>
      <c r="W489" s="377"/>
      <c r="X489" s="157"/>
      <c r="Y489" s="118" t="str">
        <f t="shared" si="724"/>
        <v/>
      </c>
      <c r="Z489" s="97" t="str">
        <f>IF(G489="","",VLOOKUP(G489,種目名!$O$5:$T$104,3,0))</f>
        <v/>
      </c>
      <c r="AA489" s="99" t="str">
        <f>IF(J489="","",VLOOKUP(J489,種目名!$O$5:$T$104,3,0))</f>
        <v/>
      </c>
      <c r="AB489" s="119" t="str">
        <f>IF(M489="","",VLOOKUP(M489,種目名!$O$5:$T$104,3,0))</f>
        <v/>
      </c>
      <c r="AC489" s="119" t="str">
        <f>IF(P489="","",VLOOKUP(AF489,種目名!$O$5:$T$104,3,0))</f>
        <v/>
      </c>
      <c r="AD489" s="120" t="str">
        <f>IF(S489="","",VLOOKUP(AI489,種目名!$O$5:$T$104,3,0))</f>
        <v/>
      </c>
      <c r="AE489" s="117">
        <f t="shared" si="725"/>
        <v>0</v>
      </c>
      <c r="AF489" s="157" t="str">
        <f t="shared" si="726"/>
        <v/>
      </c>
      <c r="AG489" s="157" t="str">
        <f t="shared" si="727"/>
        <v/>
      </c>
      <c r="AH489" s="117">
        <f t="shared" si="728"/>
        <v>0</v>
      </c>
      <c r="AI489" s="157" t="str">
        <f t="shared" si="729"/>
        <v/>
      </c>
      <c r="AJ489" s="157" t="str">
        <f t="shared" si="730"/>
        <v/>
      </c>
      <c r="AK489" s="390"/>
      <c r="AL489" s="171">
        <f t="shared" si="649"/>
        <v>0</v>
      </c>
      <c r="AM489" s="399">
        <f t="shared" si="650"/>
        <v>0</v>
      </c>
      <c r="AN489" s="399">
        <f>COUNTIF($B$12:B489,B489)</f>
        <v>0</v>
      </c>
      <c r="AO489" s="399"/>
      <c r="AP489" s="399" t="str">
        <f t="shared" si="651"/>
        <v/>
      </c>
      <c r="AQ489" s="399" t="str">
        <f t="shared" si="652"/>
        <v/>
      </c>
      <c r="AR489" s="399" t="str">
        <f t="shared" si="653"/>
        <v/>
      </c>
      <c r="AS489" s="399" t="str">
        <f t="shared" si="654"/>
        <v/>
      </c>
      <c r="AT489" s="399">
        <f t="shared" si="655"/>
        <v>0</v>
      </c>
      <c r="AU489" s="399" t="str">
        <f t="shared" si="656"/>
        <v/>
      </c>
      <c r="AV489" s="399" t="str">
        <f t="shared" si="657"/>
        <v/>
      </c>
      <c r="AW489" s="399" t="str">
        <f t="shared" si="658"/>
        <v/>
      </c>
      <c r="AX489" s="399" t="str">
        <f t="shared" si="659"/>
        <v/>
      </c>
      <c r="AY489" s="399" t="str">
        <f t="shared" si="660"/>
        <v/>
      </c>
      <c r="AZ489" s="399" t="str">
        <f t="shared" si="661"/>
        <v/>
      </c>
      <c r="BA489" s="399" t="str">
        <f t="shared" si="662"/>
        <v/>
      </c>
      <c r="BB489" s="399" t="str">
        <f t="shared" si="663"/>
        <v/>
      </c>
      <c r="BC489" s="399" t="str">
        <f t="shared" si="664"/>
        <v/>
      </c>
      <c r="BD489" s="403" t="str">
        <f t="shared" si="665"/>
        <v/>
      </c>
      <c r="BE489" s="393">
        <f t="shared" si="666"/>
        <v>0</v>
      </c>
      <c r="BF489" s="157"/>
      <c r="BG489" s="399">
        <f t="shared" si="667"/>
        <v>0</v>
      </c>
      <c r="BH489" s="399">
        <f t="shared" si="668"/>
        <v>0</v>
      </c>
      <c r="BI489" s="412">
        <f t="shared" si="669"/>
        <v>0</v>
      </c>
      <c r="BJ489" s="413">
        <f t="shared" si="645"/>
        <v>0</v>
      </c>
      <c r="BK489" s="398" t="str">
        <f t="shared" si="646"/>
        <v>0</v>
      </c>
      <c r="BL489" s="398" t="str">
        <f t="shared" si="647"/>
        <v>0</v>
      </c>
      <c r="BM489" s="412">
        <f t="shared" si="670"/>
        <v>0</v>
      </c>
      <c r="BN489" s="412" t="str">
        <f t="shared" si="671"/>
        <v>0m0</v>
      </c>
      <c r="BO489" s="399">
        <f t="shared" si="672"/>
        <v>0</v>
      </c>
      <c r="BP489" s="399">
        <f t="shared" si="673"/>
        <v>0</v>
      </c>
      <c r="BQ489" s="412">
        <f t="shared" si="674"/>
        <v>0</v>
      </c>
      <c r="BR489" s="413">
        <f t="shared" si="675"/>
        <v>0</v>
      </c>
      <c r="BS489" s="398" t="str">
        <f t="shared" si="676"/>
        <v>0</v>
      </c>
      <c r="BT489" s="398" t="str">
        <f t="shared" si="677"/>
        <v>0</v>
      </c>
      <c r="BU489" s="412">
        <f t="shared" si="678"/>
        <v>0</v>
      </c>
      <c r="BV489" s="412" t="str">
        <f t="shared" si="679"/>
        <v>0m0</v>
      </c>
      <c r="BW489" s="399">
        <f t="shared" si="680"/>
        <v>0</v>
      </c>
      <c r="BX489" s="399">
        <f t="shared" si="681"/>
        <v>0</v>
      </c>
      <c r="BY489" s="412">
        <f t="shared" si="682"/>
        <v>0</v>
      </c>
      <c r="BZ489" s="413">
        <f t="shared" si="683"/>
        <v>0</v>
      </c>
      <c r="CA489" s="398" t="str">
        <f t="shared" si="684"/>
        <v>0</v>
      </c>
      <c r="CB489" s="398" t="str">
        <f t="shared" si="685"/>
        <v>0</v>
      </c>
      <c r="CC489" s="412">
        <f t="shared" si="686"/>
        <v>0</v>
      </c>
      <c r="CD489" s="412" t="str">
        <f t="shared" si="687"/>
        <v>0m0</v>
      </c>
      <c r="CE489" s="399">
        <f t="shared" si="688"/>
        <v>0</v>
      </c>
      <c r="CF489" s="399">
        <f t="shared" si="689"/>
        <v>0</v>
      </c>
      <c r="CG489" s="412">
        <f t="shared" si="690"/>
        <v>0</v>
      </c>
      <c r="CH489" s="413">
        <f t="shared" si="691"/>
        <v>0</v>
      </c>
      <c r="CI489" s="398" t="str">
        <f t="shared" si="692"/>
        <v>0</v>
      </c>
      <c r="CJ489" s="398" t="str">
        <f t="shared" si="693"/>
        <v>0</v>
      </c>
      <c r="CK489" s="412">
        <f t="shared" si="694"/>
        <v>0</v>
      </c>
      <c r="CL489" s="412" t="str">
        <f t="shared" si="695"/>
        <v>0m0</v>
      </c>
      <c r="CM489" s="399">
        <f t="shared" si="696"/>
        <v>0</v>
      </c>
      <c r="CN489" s="399">
        <f t="shared" si="697"/>
        <v>0</v>
      </c>
      <c r="CO489" s="412">
        <f t="shared" si="698"/>
        <v>0</v>
      </c>
      <c r="CP489" s="413">
        <f t="shared" si="699"/>
        <v>0</v>
      </c>
      <c r="CQ489" s="398" t="str">
        <f t="shared" si="700"/>
        <v>0</v>
      </c>
      <c r="CR489" s="398" t="str">
        <f t="shared" si="701"/>
        <v>0</v>
      </c>
      <c r="CS489" s="412">
        <f t="shared" si="702"/>
        <v>0</v>
      </c>
      <c r="CT489" s="412" t="str">
        <f t="shared" si="703"/>
        <v>0m0</v>
      </c>
      <c r="CU489" s="412">
        <f t="shared" si="704"/>
        <v>0</v>
      </c>
      <c r="CV489" s="412">
        <f t="shared" si="705"/>
        <v>0</v>
      </c>
      <c r="CW489" s="412">
        <f t="shared" si="706"/>
        <v>0</v>
      </c>
      <c r="CX489" s="412">
        <f t="shared" si="707"/>
        <v>0</v>
      </c>
      <c r="CY489" s="412">
        <f t="shared" si="708"/>
        <v>0</v>
      </c>
      <c r="CZ489" s="412" t="str">
        <f t="shared" si="709"/>
        <v/>
      </c>
      <c r="DA489" s="412" t="str">
        <f t="shared" si="710"/>
        <v/>
      </c>
      <c r="DB489" s="412" t="str">
        <f t="shared" si="711"/>
        <v/>
      </c>
      <c r="DC489" s="412" t="str">
        <f t="shared" si="712"/>
        <v/>
      </c>
      <c r="DD489" s="412" t="str">
        <f t="shared" si="713"/>
        <v/>
      </c>
      <c r="DE489" s="412"/>
      <c r="DG489" s="412" t="str">
        <f t="shared" si="714"/>
        <v/>
      </c>
      <c r="DH489" s="412" t="str">
        <f t="shared" si="715"/>
        <v/>
      </c>
      <c r="DI489" s="412">
        <f t="shared" si="716"/>
        <v>0</v>
      </c>
      <c r="DJ489" s="412" t="str">
        <f t="shared" si="717"/>
        <v/>
      </c>
      <c r="DK489" s="412" t="str">
        <f t="shared" si="718"/>
        <v/>
      </c>
      <c r="DL489" s="412" t="str">
        <f t="shared" si="719"/>
        <v/>
      </c>
      <c r="DM489" s="412" t="str">
        <f t="shared" si="720"/>
        <v/>
      </c>
      <c r="DN489" s="412" t="str">
        <f t="shared" si="721"/>
        <v/>
      </c>
      <c r="DO489" s="412" t="str">
        <f t="shared" si="722"/>
        <v/>
      </c>
      <c r="DR489" s="494"/>
      <c r="DU489" s="411">
        <f t="shared" si="723"/>
        <v>0</v>
      </c>
      <c r="DX489" s="494" t="e">
        <f>IF(BG489&lt;270000,○,"")</f>
        <v>#NAME?</v>
      </c>
    </row>
    <row r="490" spans="1:128" s="411" customFormat="1" ht="18" hidden="1" customHeight="1" thickBot="1">
      <c r="A490" s="145" t="str">
        <f t="shared" si="648"/>
        <v/>
      </c>
      <c r="B490" s="158"/>
      <c r="C490" s="31" t="str">
        <f>IF(B490="","",VLOOKUP(B490,学連登録!$C$2:$G$3000,2,FALSE))</f>
        <v/>
      </c>
      <c r="D490" s="32" t="str">
        <f>IF(B490="","",VLOOKUP(B490,学連登録!$C$2:$G$3000,3,FALSE))</f>
        <v/>
      </c>
      <c r="E490" s="33" t="str">
        <f>IF(B490="","",VLOOKUP(B490,学連登録!$C$2:$G$3000,4,FALSE))</f>
        <v/>
      </c>
      <c r="F490" s="383" t="str">
        <f>IF(B490="","",VLOOKUP(B490,学連登録!$C$2:$I$3000,7,FALSE))</f>
        <v/>
      </c>
      <c r="G490" s="159"/>
      <c r="H490" s="853"/>
      <c r="I490" s="854"/>
      <c r="J490" s="160"/>
      <c r="K490" s="825"/>
      <c r="L490" s="826"/>
      <c r="M490" s="160"/>
      <c r="N490" s="819"/>
      <c r="O490" s="820"/>
      <c r="P490" s="159"/>
      <c r="Q490" s="825"/>
      <c r="R490" s="826"/>
      <c r="S490" s="159"/>
      <c r="T490" s="825"/>
      <c r="U490" s="826"/>
      <c r="V490" s="103" t="str">
        <f>IF(B490="","",VLOOKUP(B490,学連登録!$C$2:$H$3000,6,FALSE))</f>
        <v/>
      </c>
      <c r="W490" s="377"/>
      <c r="X490" s="157"/>
      <c r="Y490" s="118" t="str">
        <f t="shared" si="724"/>
        <v/>
      </c>
      <c r="Z490" s="97" t="str">
        <f>IF(G490="","",VLOOKUP(G490,種目名!$O$5:$T$104,3,0))</f>
        <v/>
      </c>
      <c r="AA490" s="99" t="str">
        <f>IF(J490="","",VLOOKUP(J490,種目名!$O$5:$T$104,3,0))</f>
        <v/>
      </c>
      <c r="AB490" s="119" t="str">
        <f>IF(M490="","",VLOOKUP(M490,種目名!$O$5:$T$104,3,0))</f>
        <v/>
      </c>
      <c r="AC490" s="119" t="str">
        <f>IF(P490="","",VLOOKUP(AF490,種目名!$O$5:$T$104,3,0))</f>
        <v/>
      </c>
      <c r="AD490" s="120" t="str">
        <f>IF(S490="","",VLOOKUP(AI490,種目名!$O$5:$T$104,3,0))</f>
        <v/>
      </c>
      <c r="AE490" s="117">
        <f t="shared" si="725"/>
        <v>0</v>
      </c>
      <c r="AF490" s="157" t="str">
        <f t="shared" si="726"/>
        <v/>
      </c>
      <c r="AG490" s="157" t="str">
        <f t="shared" si="727"/>
        <v/>
      </c>
      <c r="AH490" s="117">
        <f t="shared" si="728"/>
        <v>0</v>
      </c>
      <c r="AI490" s="157" t="str">
        <f t="shared" si="729"/>
        <v/>
      </c>
      <c r="AJ490" s="157" t="str">
        <f t="shared" si="730"/>
        <v/>
      </c>
      <c r="AK490" s="390"/>
      <c r="AL490" s="171">
        <f t="shared" si="649"/>
        <v>0</v>
      </c>
      <c r="AM490" s="399">
        <f t="shared" si="650"/>
        <v>0</v>
      </c>
      <c r="AN490" s="399">
        <f>COUNTIF($B$12:B490,B490)</f>
        <v>0</v>
      </c>
      <c r="AO490" s="399"/>
      <c r="AP490" s="399" t="str">
        <f t="shared" si="651"/>
        <v/>
      </c>
      <c r="AQ490" s="399" t="str">
        <f t="shared" si="652"/>
        <v/>
      </c>
      <c r="AR490" s="399" t="str">
        <f t="shared" si="653"/>
        <v/>
      </c>
      <c r="AS490" s="399" t="str">
        <f t="shared" si="654"/>
        <v/>
      </c>
      <c r="AT490" s="399">
        <f t="shared" si="655"/>
        <v>0</v>
      </c>
      <c r="AU490" s="399" t="str">
        <f t="shared" si="656"/>
        <v/>
      </c>
      <c r="AV490" s="399" t="str">
        <f t="shared" si="657"/>
        <v/>
      </c>
      <c r="AW490" s="399" t="str">
        <f t="shared" si="658"/>
        <v/>
      </c>
      <c r="AX490" s="399" t="str">
        <f t="shared" si="659"/>
        <v/>
      </c>
      <c r="AY490" s="399" t="str">
        <f t="shared" si="660"/>
        <v/>
      </c>
      <c r="AZ490" s="399" t="str">
        <f t="shared" si="661"/>
        <v/>
      </c>
      <c r="BA490" s="399" t="str">
        <f t="shared" si="662"/>
        <v/>
      </c>
      <c r="BB490" s="399" t="str">
        <f t="shared" si="663"/>
        <v/>
      </c>
      <c r="BC490" s="399" t="str">
        <f t="shared" si="664"/>
        <v/>
      </c>
      <c r="BD490" s="403" t="str">
        <f t="shared" si="665"/>
        <v/>
      </c>
      <c r="BE490" s="393">
        <f t="shared" si="666"/>
        <v>0</v>
      </c>
      <c r="BF490" s="157"/>
      <c r="BG490" s="399">
        <f t="shared" si="667"/>
        <v>0</v>
      </c>
      <c r="BH490" s="399">
        <f t="shared" si="668"/>
        <v>0</v>
      </c>
      <c r="BI490" s="412">
        <f t="shared" si="669"/>
        <v>0</v>
      </c>
      <c r="BJ490" s="413">
        <f t="shared" si="645"/>
        <v>0</v>
      </c>
      <c r="BK490" s="398" t="str">
        <f t="shared" si="646"/>
        <v>0</v>
      </c>
      <c r="BL490" s="398" t="str">
        <f t="shared" si="647"/>
        <v>0</v>
      </c>
      <c r="BM490" s="412">
        <f t="shared" si="670"/>
        <v>0</v>
      </c>
      <c r="BN490" s="412" t="str">
        <f t="shared" si="671"/>
        <v>0m0</v>
      </c>
      <c r="BO490" s="399">
        <f t="shared" si="672"/>
        <v>0</v>
      </c>
      <c r="BP490" s="399">
        <f t="shared" si="673"/>
        <v>0</v>
      </c>
      <c r="BQ490" s="412">
        <f t="shared" si="674"/>
        <v>0</v>
      </c>
      <c r="BR490" s="413">
        <f t="shared" si="675"/>
        <v>0</v>
      </c>
      <c r="BS490" s="398" t="str">
        <f t="shared" si="676"/>
        <v>0</v>
      </c>
      <c r="BT490" s="398" t="str">
        <f t="shared" si="677"/>
        <v>0</v>
      </c>
      <c r="BU490" s="412">
        <f t="shared" si="678"/>
        <v>0</v>
      </c>
      <c r="BV490" s="412" t="str">
        <f t="shared" si="679"/>
        <v>0m0</v>
      </c>
      <c r="BW490" s="399">
        <f t="shared" si="680"/>
        <v>0</v>
      </c>
      <c r="BX490" s="399">
        <f t="shared" si="681"/>
        <v>0</v>
      </c>
      <c r="BY490" s="412">
        <f t="shared" si="682"/>
        <v>0</v>
      </c>
      <c r="BZ490" s="413">
        <f t="shared" si="683"/>
        <v>0</v>
      </c>
      <c r="CA490" s="398" t="str">
        <f t="shared" si="684"/>
        <v>0</v>
      </c>
      <c r="CB490" s="398" t="str">
        <f t="shared" si="685"/>
        <v>0</v>
      </c>
      <c r="CC490" s="412">
        <f t="shared" si="686"/>
        <v>0</v>
      </c>
      <c r="CD490" s="412" t="str">
        <f t="shared" si="687"/>
        <v>0m0</v>
      </c>
      <c r="CE490" s="399">
        <f t="shared" si="688"/>
        <v>0</v>
      </c>
      <c r="CF490" s="399">
        <f t="shared" si="689"/>
        <v>0</v>
      </c>
      <c r="CG490" s="412">
        <f t="shared" si="690"/>
        <v>0</v>
      </c>
      <c r="CH490" s="413">
        <f t="shared" si="691"/>
        <v>0</v>
      </c>
      <c r="CI490" s="398" t="str">
        <f t="shared" si="692"/>
        <v>0</v>
      </c>
      <c r="CJ490" s="398" t="str">
        <f t="shared" si="693"/>
        <v>0</v>
      </c>
      <c r="CK490" s="412">
        <f t="shared" si="694"/>
        <v>0</v>
      </c>
      <c r="CL490" s="412" t="str">
        <f t="shared" si="695"/>
        <v>0m0</v>
      </c>
      <c r="CM490" s="399">
        <f t="shared" si="696"/>
        <v>0</v>
      </c>
      <c r="CN490" s="399">
        <f t="shared" si="697"/>
        <v>0</v>
      </c>
      <c r="CO490" s="412">
        <f t="shared" si="698"/>
        <v>0</v>
      </c>
      <c r="CP490" s="413">
        <f t="shared" si="699"/>
        <v>0</v>
      </c>
      <c r="CQ490" s="398" t="str">
        <f t="shared" si="700"/>
        <v>0</v>
      </c>
      <c r="CR490" s="398" t="str">
        <f t="shared" si="701"/>
        <v>0</v>
      </c>
      <c r="CS490" s="412">
        <f t="shared" si="702"/>
        <v>0</v>
      </c>
      <c r="CT490" s="412" t="str">
        <f t="shared" si="703"/>
        <v>0m0</v>
      </c>
      <c r="CU490" s="412">
        <f t="shared" si="704"/>
        <v>0</v>
      </c>
      <c r="CV490" s="412">
        <f t="shared" si="705"/>
        <v>0</v>
      </c>
      <c r="CW490" s="412">
        <f t="shared" si="706"/>
        <v>0</v>
      </c>
      <c r="CX490" s="412">
        <f t="shared" si="707"/>
        <v>0</v>
      </c>
      <c r="CY490" s="412">
        <f t="shared" si="708"/>
        <v>0</v>
      </c>
      <c r="CZ490" s="412" t="str">
        <f t="shared" si="709"/>
        <v/>
      </c>
      <c r="DA490" s="412" t="str">
        <f t="shared" si="710"/>
        <v/>
      </c>
      <c r="DB490" s="412" t="str">
        <f t="shared" si="711"/>
        <v/>
      </c>
      <c r="DC490" s="412" t="str">
        <f t="shared" si="712"/>
        <v/>
      </c>
      <c r="DD490" s="412" t="str">
        <f t="shared" si="713"/>
        <v/>
      </c>
      <c r="DE490" s="412"/>
      <c r="DG490" s="412" t="str">
        <f t="shared" si="714"/>
        <v/>
      </c>
      <c r="DH490" s="412" t="str">
        <f t="shared" si="715"/>
        <v/>
      </c>
      <c r="DI490" s="412">
        <f t="shared" si="716"/>
        <v>0</v>
      </c>
      <c r="DJ490" s="412" t="str">
        <f t="shared" si="717"/>
        <v/>
      </c>
      <c r="DK490" s="412" t="str">
        <f t="shared" si="718"/>
        <v/>
      </c>
      <c r="DL490" s="412" t="str">
        <f t="shared" si="719"/>
        <v/>
      </c>
      <c r="DM490" s="412" t="str">
        <f t="shared" si="720"/>
        <v/>
      </c>
      <c r="DN490" s="412" t="str">
        <f t="shared" si="721"/>
        <v/>
      </c>
      <c r="DO490" s="412" t="str">
        <f t="shared" si="722"/>
        <v/>
      </c>
      <c r="DR490" s="494"/>
      <c r="DU490" s="411">
        <f t="shared" si="723"/>
        <v>0</v>
      </c>
      <c r="DX490" s="494" t="e">
        <f>IF(BG490&lt;270000,○,"")</f>
        <v>#NAME?</v>
      </c>
    </row>
    <row r="491" spans="1:128" s="411" customFormat="1" ht="18" hidden="1" customHeight="1" thickBot="1">
      <c r="A491" s="145" t="str">
        <f t="shared" si="648"/>
        <v/>
      </c>
      <c r="B491" s="158"/>
      <c r="C491" s="31" t="str">
        <f>IF(B491="","",VLOOKUP(B491,学連登録!$C$2:$G$3000,2,FALSE))</f>
        <v/>
      </c>
      <c r="D491" s="32" t="str">
        <f>IF(B491="","",VLOOKUP(B491,学連登録!$C$2:$G$3000,3,FALSE))</f>
        <v/>
      </c>
      <c r="E491" s="33" t="str">
        <f>IF(B491="","",VLOOKUP(B491,学連登録!$C$2:$G$3000,4,FALSE))</f>
        <v/>
      </c>
      <c r="F491" s="383" t="str">
        <f>IF(B491="","",VLOOKUP(B491,学連登録!$C$2:$I$3000,7,FALSE))</f>
        <v/>
      </c>
      <c r="G491" s="159"/>
      <c r="H491" s="853"/>
      <c r="I491" s="854"/>
      <c r="J491" s="160"/>
      <c r="K491" s="825"/>
      <c r="L491" s="826"/>
      <c r="M491" s="160"/>
      <c r="N491" s="819"/>
      <c r="O491" s="820"/>
      <c r="P491" s="159"/>
      <c r="Q491" s="825"/>
      <c r="R491" s="826"/>
      <c r="S491" s="159"/>
      <c r="T491" s="825"/>
      <c r="U491" s="826"/>
      <c r="V491" s="103" t="str">
        <f>IF(B491="","",VLOOKUP(B491,学連登録!$C$2:$H$3000,6,FALSE))</f>
        <v/>
      </c>
      <c r="W491" s="377"/>
      <c r="X491" s="157"/>
      <c r="Y491" s="118" t="str">
        <f t="shared" si="724"/>
        <v/>
      </c>
      <c r="Z491" s="97" t="str">
        <f>IF(G491="","",VLOOKUP(G491,種目名!$O$5:$T$104,3,0))</f>
        <v/>
      </c>
      <c r="AA491" s="99" t="str">
        <f>IF(J491="","",VLOOKUP(J491,種目名!$O$5:$T$104,3,0))</f>
        <v/>
      </c>
      <c r="AB491" s="119" t="str">
        <f>IF(M491="","",VLOOKUP(M491,種目名!$O$5:$T$104,3,0))</f>
        <v/>
      </c>
      <c r="AC491" s="119" t="str">
        <f>IF(P491="","",VLOOKUP(AF491,種目名!$O$5:$T$104,3,0))</f>
        <v/>
      </c>
      <c r="AD491" s="120" t="str">
        <f>IF(S491="","",VLOOKUP(AI491,種目名!$O$5:$T$104,3,0))</f>
        <v/>
      </c>
      <c r="AE491" s="117">
        <f t="shared" si="725"/>
        <v>0</v>
      </c>
      <c r="AF491" s="157" t="str">
        <f t="shared" si="726"/>
        <v/>
      </c>
      <c r="AG491" s="157" t="str">
        <f t="shared" si="727"/>
        <v/>
      </c>
      <c r="AH491" s="117">
        <f t="shared" si="728"/>
        <v>0</v>
      </c>
      <c r="AI491" s="157" t="str">
        <f t="shared" si="729"/>
        <v/>
      </c>
      <c r="AJ491" s="157" t="str">
        <f t="shared" si="730"/>
        <v/>
      </c>
      <c r="AK491" s="390"/>
      <c r="AL491" s="171">
        <f t="shared" si="649"/>
        <v>0</v>
      </c>
      <c r="AM491" s="399">
        <f t="shared" si="650"/>
        <v>0</v>
      </c>
      <c r="AN491" s="399">
        <f>COUNTIF($B$12:B491,B491)</f>
        <v>0</v>
      </c>
      <c r="AO491" s="399"/>
      <c r="AP491" s="399" t="str">
        <f t="shared" si="651"/>
        <v/>
      </c>
      <c r="AQ491" s="399" t="str">
        <f t="shared" si="652"/>
        <v/>
      </c>
      <c r="AR491" s="399" t="str">
        <f t="shared" si="653"/>
        <v/>
      </c>
      <c r="AS491" s="399" t="str">
        <f t="shared" si="654"/>
        <v/>
      </c>
      <c r="AT491" s="399">
        <f t="shared" si="655"/>
        <v>0</v>
      </c>
      <c r="AU491" s="399" t="str">
        <f t="shared" si="656"/>
        <v/>
      </c>
      <c r="AV491" s="399" t="str">
        <f t="shared" si="657"/>
        <v/>
      </c>
      <c r="AW491" s="399" t="str">
        <f t="shared" si="658"/>
        <v/>
      </c>
      <c r="AX491" s="399" t="str">
        <f t="shared" si="659"/>
        <v/>
      </c>
      <c r="AY491" s="399" t="str">
        <f t="shared" si="660"/>
        <v/>
      </c>
      <c r="AZ491" s="399" t="str">
        <f t="shared" si="661"/>
        <v/>
      </c>
      <c r="BA491" s="399" t="str">
        <f t="shared" si="662"/>
        <v/>
      </c>
      <c r="BB491" s="399" t="str">
        <f t="shared" si="663"/>
        <v/>
      </c>
      <c r="BC491" s="399" t="str">
        <f t="shared" si="664"/>
        <v/>
      </c>
      <c r="BD491" s="403" t="str">
        <f t="shared" si="665"/>
        <v/>
      </c>
      <c r="BE491" s="393">
        <f t="shared" si="666"/>
        <v>0</v>
      </c>
      <c r="BF491" s="157"/>
      <c r="BG491" s="399">
        <f t="shared" si="667"/>
        <v>0</v>
      </c>
      <c r="BH491" s="399">
        <f t="shared" si="668"/>
        <v>0</v>
      </c>
      <c r="BI491" s="412">
        <f t="shared" si="669"/>
        <v>0</v>
      </c>
      <c r="BJ491" s="413">
        <f t="shared" si="645"/>
        <v>0</v>
      </c>
      <c r="BK491" s="398" t="str">
        <f t="shared" si="646"/>
        <v>0</v>
      </c>
      <c r="BL491" s="398" t="str">
        <f t="shared" si="647"/>
        <v>0</v>
      </c>
      <c r="BM491" s="412">
        <f t="shared" si="670"/>
        <v>0</v>
      </c>
      <c r="BN491" s="412" t="str">
        <f t="shared" si="671"/>
        <v>0m0</v>
      </c>
      <c r="BO491" s="399">
        <f t="shared" si="672"/>
        <v>0</v>
      </c>
      <c r="BP491" s="399">
        <f t="shared" si="673"/>
        <v>0</v>
      </c>
      <c r="BQ491" s="412">
        <f t="shared" si="674"/>
        <v>0</v>
      </c>
      <c r="BR491" s="413">
        <f t="shared" si="675"/>
        <v>0</v>
      </c>
      <c r="BS491" s="398" t="str">
        <f t="shared" si="676"/>
        <v>0</v>
      </c>
      <c r="BT491" s="398" t="str">
        <f t="shared" si="677"/>
        <v>0</v>
      </c>
      <c r="BU491" s="412">
        <f t="shared" si="678"/>
        <v>0</v>
      </c>
      <c r="BV491" s="412" t="str">
        <f t="shared" si="679"/>
        <v>0m0</v>
      </c>
      <c r="BW491" s="399">
        <f t="shared" si="680"/>
        <v>0</v>
      </c>
      <c r="BX491" s="399">
        <f t="shared" si="681"/>
        <v>0</v>
      </c>
      <c r="BY491" s="412">
        <f t="shared" si="682"/>
        <v>0</v>
      </c>
      <c r="BZ491" s="413">
        <f t="shared" si="683"/>
        <v>0</v>
      </c>
      <c r="CA491" s="398" t="str">
        <f t="shared" si="684"/>
        <v>0</v>
      </c>
      <c r="CB491" s="398" t="str">
        <f t="shared" si="685"/>
        <v>0</v>
      </c>
      <c r="CC491" s="412">
        <f t="shared" si="686"/>
        <v>0</v>
      </c>
      <c r="CD491" s="412" t="str">
        <f t="shared" si="687"/>
        <v>0m0</v>
      </c>
      <c r="CE491" s="399">
        <f t="shared" si="688"/>
        <v>0</v>
      </c>
      <c r="CF491" s="399">
        <f t="shared" si="689"/>
        <v>0</v>
      </c>
      <c r="CG491" s="412">
        <f t="shared" si="690"/>
        <v>0</v>
      </c>
      <c r="CH491" s="413">
        <f t="shared" si="691"/>
        <v>0</v>
      </c>
      <c r="CI491" s="398" t="str">
        <f t="shared" si="692"/>
        <v>0</v>
      </c>
      <c r="CJ491" s="398" t="str">
        <f t="shared" si="693"/>
        <v>0</v>
      </c>
      <c r="CK491" s="412">
        <f t="shared" si="694"/>
        <v>0</v>
      </c>
      <c r="CL491" s="412" t="str">
        <f t="shared" si="695"/>
        <v>0m0</v>
      </c>
      <c r="CM491" s="399">
        <f t="shared" si="696"/>
        <v>0</v>
      </c>
      <c r="CN491" s="399">
        <f t="shared" si="697"/>
        <v>0</v>
      </c>
      <c r="CO491" s="412">
        <f t="shared" si="698"/>
        <v>0</v>
      </c>
      <c r="CP491" s="413">
        <f t="shared" si="699"/>
        <v>0</v>
      </c>
      <c r="CQ491" s="398" t="str">
        <f t="shared" si="700"/>
        <v>0</v>
      </c>
      <c r="CR491" s="398" t="str">
        <f t="shared" si="701"/>
        <v>0</v>
      </c>
      <c r="CS491" s="412">
        <f t="shared" si="702"/>
        <v>0</v>
      </c>
      <c r="CT491" s="412" t="str">
        <f t="shared" si="703"/>
        <v>0m0</v>
      </c>
      <c r="CU491" s="412">
        <f t="shared" si="704"/>
        <v>0</v>
      </c>
      <c r="CV491" s="412">
        <f t="shared" si="705"/>
        <v>0</v>
      </c>
      <c r="CW491" s="412">
        <f t="shared" si="706"/>
        <v>0</v>
      </c>
      <c r="CX491" s="412">
        <f t="shared" si="707"/>
        <v>0</v>
      </c>
      <c r="CY491" s="412">
        <f t="shared" si="708"/>
        <v>0</v>
      </c>
      <c r="CZ491" s="412" t="str">
        <f t="shared" si="709"/>
        <v/>
      </c>
      <c r="DA491" s="412" t="str">
        <f t="shared" si="710"/>
        <v/>
      </c>
      <c r="DB491" s="412" t="str">
        <f t="shared" si="711"/>
        <v/>
      </c>
      <c r="DC491" s="412" t="str">
        <f t="shared" si="712"/>
        <v/>
      </c>
      <c r="DD491" s="412" t="str">
        <f t="shared" si="713"/>
        <v/>
      </c>
      <c r="DE491" s="412"/>
      <c r="DG491" s="412" t="str">
        <f t="shared" si="714"/>
        <v/>
      </c>
      <c r="DH491" s="412" t="str">
        <f t="shared" si="715"/>
        <v/>
      </c>
      <c r="DI491" s="412">
        <f t="shared" si="716"/>
        <v>0</v>
      </c>
      <c r="DJ491" s="412" t="str">
        <f t="shared" si="717"/>
        <v/>
      </c>
      <c r="DK491" s="412" t="str">
        <f t="shared" si="718"/>
        <v/>
      </c>
      <c r="DL491" s="412" t="str">
        <f t="shared" si="719"/>
        <v/>
      </c>
      <c r="DM491" s="412" t="str">
        <f t="shared" si="720"/>
        <v/>
      </c>
      <c r="DN491" s="412" t="str">
        <f t="shared" si="721"/>
        <v/>
      </c>
      <c r="DO491" s="412" t="str">
        <f t="shared" si="722"/>
        <v/>
      </c>
      <c r="DR491" s="494"/>
      <c r="DU491" s="411">
        <f t="shared" si="723"/>
        <v>0</v>
      </c>
      <c r="DX491" s="494" t="e">
        <f>IF(BG491&lt;270000,○,"")</f>
        <v>#NAME?</v>
      </c>
    </row>
    <row r="492" spans="1:128" s="411" customFormat="1" ht="18" hidden="1" customHeight="1" thickBot="1">
      <c r="A492" s="145" t="str">
        <f t="shared" si="648"/>
        <v/>
      </c>
      <c r="B492" s="158"/>
      <c r="C492" s="31" t="str">
        <f>IF(B492="","",VLOOKUP(B492,学連登録!$C$2:$G$3000,2,FALSE))</f>
        <v/>
      </c>
      <c r="D492" s="32" t="str">
        <f>IF(B492="","",VLOOKUP(B492,学連登録!$C$2:$G$3000,3,FALSE))</f>
        <v/>
      </c>
      <c r="E492" s="33" t="str">
        <f>IF(B492="","",VLOOKUP(B492,学連登録!$C$2:$G$3000,4,FALSE))</f>
        <v/>
      </c>
      <c r="F492" s="383" t="str">
        <f>IF(B492="","",VLOOKUP(B492,学連登録!$C$2:$I$3000,7,FALSE))</f>
        <v/>
      </c>
      <c r="G492" s="159"/>
      <c r="H492" s="853"/>
      <c r="I492" s="854"/>
      <c r="J492" s="160"/>
      <c r="K492" s="825"/>
      <c r="L492" s="826"/>
      <c r="M492" s="160"/>
      <c r="N492" s="819"/>
      <c r="O492" s="820"/>
      <c r="P492" s="159"/>
      <c r="Q492" s="825"/>
      <c r="R492" s="826"/>
      <c r="S492" s="159"/>
      <c r="T492" s="825"/>
      <c r="U492" s="826"/>
      <c r="V492" s="103" t="str">
        <f>IF(B492="","",VLOOKUP(B492,学連登録!$C$2:$H$3000,6,FALSE))</f>
        <v/>
      </c>
      <c r="W492" s="377"/>
      <c r="X492" s="157"/>
      <c r="Y492" s="118" t="str">
        <f t="shared" si="724"/>
        <v/>
      </c>
      <c r="Z492" s="97" t="str">
        <f>IF(G492="","",VLOOKUP(G492,種目名!$O$5:$T$104,3,0))</f>
        <v/>
      </c>
      <c r="AA492" s="99" t="str">
        <f>IF(J492="","",VLOOKUP(J492,種目名!$O$5:$T$104,3,0))</f>
        <v/>
      </c>
      <c r="AB492" s="119" t="str">
        <f>IF(M492="","",VLOOKUP(M492,種目名!$O$5:$T$104,3,0))</f>
        <v/>
      </c>
      <c r="AC492" s="119" t="str">
        <f>IF(P492="","",VLOOKUP(AF492,種目名!$O$5:$T$104,3,0))</f>
        <v/>
      </c>
      <c r="AD492" s="120" t="str">
        <f>IF(S492="","",VLOOKUP(AI492,種目名!$O$5:$T$104,3,0))</f>
        <v/>
      </c>
      <c r="AE492" s="117">
        <f t="shared" si="725"/>
        <v>0</v>
      </c>
      <c r="AF492" s="157" t="str">
        <f t="shared" si="726"/>
        <v/>
      </c>
      <c r="AG492" s="157" t="str">
        <f t="shared" si="727"/>
        <v/>
      </c>
      <c r="AH492" s="117">
        <f t="shared" si="728"/>
        <v>0</v>
      </c>
      <c r="AI492" s="157" t="str">
        <f t="shared" si="729"/>
        <v/>
      </c>
      <c r="AJ492" s="157" t="str">
        <f t="shared" si="730"/>
        <v/>
      </c>
      <c r="AK492" s="390"/>
      <c r="AL492" s="171">
        <f t="shared" si="649"/>
        <v>0</v>
      </c>
      <c r="AM492" s="399">
        <f t="shared" si="650"/>
        <v>0</v>
      </c>
      <c r="AN492" s="399">
        <f>COUNTIF($B$12:B492,B492)</f>
        <v>0</v>
      </c>
      <c r="AO492" s="399"/>
      <c r="AP492" s="399" t="str">
        <f t="shared" si="651"/>
        <v/>
      </c>
      <c r="AQ492" s="399" t="str">
        <f t="shared" si="652"/>
        <v/>
      </c>
      <c r="AR492" s="399" t="str">
        <f t="shared" si="653"/>
        <v/>
      </c>
      <c r="AS492" s="399" t="str">
        <f t="shared" si="654"/>
        <v/>
      </c>
      <c r="AT492" s="399">
        <f t="shared" si="655"/>
        <v>0</v>
      </c>
      <c r="AU492" s="399" t="str">
        <f t="shared" si="656"/>
        <v/>
      </c>
      <c r="AV492" s="399" t="str">
        <f t="shared" si="657"/>
        <v/>
      </c>
      <c r="AW492" s="399" t="str">
        <f t="shared" si="658"/>
        <v/>
      </c>
      <c r="AX492" s="399" t="str">
        <f t="shared" si="659"/>
        <v/>
      </c>
      <c r="AY492" s="399" t="str">
        <f t="shared" si="660"/>
        <v/>
      </c>
      <c r="AZ492" s="399" t="str">
        <f t="shared" si="661"/>
        <v/>
      </c>
      <c r="BA492" s="399" t="str">
        <f t="shared" si="662"/>
        <v/>
      </c>
      <c r="BB492" s="399" t="str">
        <f t="shared" si="663"/>
        <v/>
      </c>
      <c r="BC492" s="399" t="str">
        <f t="shared" si="664"/>
        <v/>
      </c>
      <c r="BD492" s="403" t="str">
        <f t="shared" si="665"/>
        <v/>
      </c>
      <c r="BE492" s="393">
        <f t="shared" si="666"/>
        <v>0</v>
      </c>
      <c r="BF492" s="157"/>
      <c r="BG492" s="399">
        <f t="shared" si="667"/>
        <v>0</v>
      </c>
      <c r="BH492" s="399">
        <f t="shared" si="668"/>
        <v>0</v>
      </c>
      <c r="BI492" s="412">
        <f t="shared" si="669"/>
        <v>0</v>
      </c>
      <c r="BJ492" s="413">
        <f t="shared" si="645"/>
        <v>0</v>
      </c>
      <c r="BK492" s="398" t="str">
        <f t="shared" si="646"/>
        <v>0</v>
      </c>
      <c r="BL492" s="398" t="str">
        <f t="shared" si="647"/>
        <v>0</v>
      </c>
      <c r="BM492" s="412">
        <f t="shared" si="670"/>
        <v>0</v>
      </c>
      <c r="BN492" s="412" t="str">
        <f t="shared" si="671"/>
        <v>0m0</v>
      </c>
      <c r="BO492" s="399">
        <f t="shared" si="672"/>
        <v>0</v>
      </c>
      <c r="BP492" s="399">
        <f t="shared" si="673"/>
        <v>0</v>
      </c>
      <c r="BQ492" s="412">
        <f t="shared" si="674"/>
        <v>0</v>
      </c>
      <c r="BR492" s="413">
        <f t="shared" si="675"/>
        <v>0</v>
      </c>
      <c r="BS492" s="398" t="str">
        <f t="shared" si="676"/>
        <v>0</v>
      </c>
      <c r="BT492" s="398" t="str">
        <f t="shared" si="677"/>
        <v>0</v>
      </c>
      <c r="BU492" s="412">
        <f t="shared" si="678"/>
        <v>0</v>
      </c>
      <c r="BV492" s="412" t="str">
        <f t="shared" si="679"/>
        <v>0m0</v>
      </c>
      <c r="BW492" s="399">
        <f t="shared" si="680"/>
        <v>0</v>
      </c>
      <c r="BX492" s="399">
        <f t="shared" si="681"/>
        <v>0</v>
      </c>
      <c r="BY492" s="412">
        <f t="shared" si="682"/>
        <v>0</v>
      </c>
      <c r="BZ492" s="413">
        <f t="shared" si="683"/>
        <v>0</v>
      </c>
      <c r="CA492" s="398" t="str">
        <f t="shared" si="684"/>
        <v>0</v>
      </c>
      <c r="CB492" s="398" t="str">
        <f t="shared" si="685"/>
        <v>0</v>
      </c>
      <c r="CC492" s="412">
        <f t="shared" si="686"/>
        <v>0</v>
      </c>
      <c r="CD492" s="412" t="str">
        <f t="shared" si="687"/>
        <v>0m0</v>
      </c>
      <c r="CE492" s="399">
        <f t="shared" si="688"/>
        <v>0</v>
      </c>
      <c r="CF492" s="399">
        <f t="shared" si="689"/>
        <v>0</v>
      </c>
      <c r="CG492" s="412">
        <f t="shared" si="690"/>
        <v>0</v>
      </c>
      <c r="CH492" s="413">
        <f t="shared" si="691"/>
        <v>0</v>
      </c>
      <c r="CI492" s="398" t="str">
        <f t="shared" si="692"/>
        <v>0</v>
      </c>
      <c r="CJ492" s="398" t="str">
        <f t="shared" si="693"/>
        <v>0</v>
      </c>
      <c r="CK492" s="412">
        <f t="shared" si="694"/>
        <v>0</v>
      </c>
      <c r="CL492" s="412" t="str">
        <f t="shared" si="695"/>
        <v>0m0</v>
      </c>
      <c r="CM492" s="399">
        <f t="shared" si="696"/>
        <v>0</v>
      </c>
      <c r="CN492" s="399">
        <f t="shared" si="697"/>
        <v>0</v>
      </c>
      <c r="CO492" s="412">
        <f t="shared" si="698"/>
        <v>0</v>
      </c>
      <c r="CP492" s="413">
        <f t="shared" si="699"/>
        <v>0</v>
      </c>
      <c r="CQ492" s="398" t="str">
        <f t="shared" si="700"/>
        <v>0</v>
      </c>
      <c r="CR492" s="398" t="str">
        <f t="shared" si="701"/>
        <v>0</v>
      </c>
      <c r="CS492" s="412">
        <f t="shared" si="702"/>
        <v>0</v>
      </c>
      <c r="CT492" s="412" t="str">
        <f t="shared" si="703"/>
        <v>0m0</v>
      </c>
      <c r="CU492" s="412">
        <f t="shared" si="704"/>
        <v>0</v>
      </c>
      <c r="CV492" s="412">
        <f t="shared" si="705"/>
        <v>0</v>
      </c>
      <c r="CW492" s="412">
        <f t="shared" si="706"/>
        <v>0</v>
      </c>
      <c r="CX492" s="412">
        <f t="shared" si="707"/>
        <v>0</v>
      </c>
      <c r="CY492" s="412">
        <f t="shared" si="708"/>
        <v>0</v>
      </c>
      <c r="CZ492" s="412" t="str">
        <f t="shared" si="709"/>
        <v/>
      </c>
      <c r="DA492" s="412" t="str">
        <f t="shared" si="710"/>
        <v/>
      </c>
      <c r="DB492" s="412" t="str">
        <f t="shared" si="711"/>
        <v/>
      </c>
      <c r="DC492" s="412" t="str">
        <f t="shared" si="712"/>
        <v/>
      </c>
      <c r="DD492" s="412" t="str">
        <f t="shared" si="713"/>
        <v/>
      </c>
      <c r="DE492" s="412"/>
      <c r="DG492" s="412" t="str">
        <f t="shared" si="714"/>
        <v/>
      </c>
      <c r="DH492" s="412" t="str">
        <f t="shared" si="715"/>
        <v/>
      </c>
      <c r="DI492" s="412">
        <f t="shared" si="716"/>
        <v>0</v>
      </c>
      <c r="DJ492" s="412" t="str">
        <f t="shared" si="717"/>
        <v/>
      </c>
      <c r="DK492" s="412" t="str">
        <f t="shared" si="718"/>
        <v/>
      </c>
      <c r="DL492" s="412" t="str">
        <f t="shared" si="719"/>
        <v/>
      </c>
      <c r="DM492" s="412" t="str">
        <f t="shared" si="720"/>
        <v/>
      </c>
      <c r="DN492" s="412" t="str">
        <f t="shared" si="721"/>
        <v/>
      </c>
      <c r="DO492" s="412" t="str">
        <f t="shared" si="722"/>
        <v/>
      </c>
      <c r="DR492" s="494"/>
      <c r="DU492" s="411">
        <f t="shared" si="723"/>
        <v>0</v>
      </c>
      <c r="DX492" s="494" t="e">
        <f>IF(BG492&lt;270000,○,"")</f>
        <v>#NAME?</v>
      </c>
    </row>
    <row r="493" spans="1:128" s="411" customFormat="1" ht="18" hidden="1" customHeight="1" thickBot="1">
      <c r="A493" s="145" t="str">
        <f t="shared" si="648"/>
        <v/>
      </c>
      <c r="B493" s="158"/>
      <c r="C493" s="31" t="str">
        <f>IF(B493="","",VLOOKUP(B493,学連登録!$C$2:$G$3000,2,FALSE))</f>
        <v/>
      </c>
      <c r="D493" s="32" t="str">
        <f>IF(B493="","",VLOOKUP(B493,学連登録!$C$2:$G$3000,3,FALSE))</f>
        <v/>
      </c>
      <c r="E493" s="33" t="str">
        <f>IF(B493="","",VLOOKUP(B493,学連登録!$C$2:$G$3000,4,FALSE))</f>
        <v/>
      </c>
      <c r="F493" s="383" t="str">
        <f>IF(B493="","",VLOOKUP(B493,学連登録!$C$2:$I$3000,7,FALSE))</f>
        <v/>
      </c>
      <c r="G493" s="159"/>
      <c r="H493" s="853"/>
      <c r="I493" s="854"/>
      <c r="J493" s="160"/>
      <c r="K493" s="825"/>
      <c r="L493" s="826"/>
      <c r="M493" s="160"/>
      <c r="N493" s="819"/>
      <c r="O493" s="820"/>
      <c r="P493" s="159"/>
      <c r="Q493" s="825"/>
      <c r="R493" s="826"/>
      <c r="S493" s="159"/>
      <c r="T493" s="825"/>
      <c r="U493" s="826"/>
      <c r="V493" s="103" t="str">
        <f>IF(B493="","",VLOOKUP(B493,学連登録!$C$2:$H$3000,6,FALSE))</f>
        <v/>
      </c>
      <c r="W493" s="377"/>
      <c r="X493" s="157"/>
      <c r="Y493" s="118" t="str">
        <f t="shared" si="724"/>
        <v/>
      </c>
      <c r="Z493" s="97" t="str">
        <f>IF(G493="","",VLOOKUP(G493,種目名!$O$5:$T$104,3,0))</f>
        <v/>
      </c>
      <c r="AA493" s="99" t="str">
        <f>IF(J493="","",VLOOKUP(J493,種目名!$O$5:$T$104,3,0))</f>
        <v/>
      </c>
      <c r="AB493" s="119" t="str">
        <f>IF(M493="","",VLOOKUP(M493,種目名!$O$5:$T$104,3,0))</f>
        <v/>
      </c>
      <c r="AC493" s="119" t="str">
        <f>IF(P493="","",VLOOKUP(AF493,種目名!$O$5:$T$104,3,0))</f>
        <v/>
      </c>
      <c r="AD493" s="120" t="str">
        <f>IF(S493="","",VLOOKUP(AI493,種目名!$O$5:$T$104,3,0))</f>
        <v/>
      </c>
      <c r="AE493" s="117">
        <f t="shared" si="725"/>
        <v>0</v>
      </c>
      <c r="AF493" s="157" t="str">
        <f t="shared" si="726"/>
        <v/>
      </c>
      <c r="AG493" s="157" t="str">
        <f t="shared" si="727"/>
        <v/>
      </c>
      <c r="AH493" s="117">
        <f t="shared" si="728"/>
        <v>0</v>
      </c>
      <c r="AI493" s="157" t="str">
        <f t="shared" si="729"/>
        <v/>
      </c>
      <c r="AJ493" s="157" t="str">
        <f t="shared" si="730"/>
        <v/>
      </c>
      <c r="AK493" s="390"/>
      <c r="AL493" s="171">
        <f t="shared" si="649"/>
        <v>0</v>
      </c>
      <c r="AM493" s="399">
        <f t="shared" si="650"/>
        <v>0</v>
      </c>
      <c r="AN493" s="399">
        <f>COUNTIF($B$12:B493,B493)</f>
        <v>0</v>
      </c>
      <c r="AO493" s="399"/>
      <c r="AP493" s="399" t="str">
        <f t="shared" si="651"/>
        <v/>
      </c>
      <c r="AQ493" s="399" t="str">
        <f t="shared" si="652"/>
        <v/>
      </c>
      <c r="AR493" s="399" t="str">
        <f t="shared" si="653"/>
        <v/>
      </c>
      <c r="AS493" s="399" t="str">
        <f t="shared" si="654"/>
        <v/>
      </c>
      <c r="AT493" s="399">
        <f t="shared" si="655"/>
        <v>0</v>
      </c>
      <c r="AU493" s="399" t="str">
        <f t="shared" si="656"/>
        <v/>
      </c>
      <c r="AV493" s="399" t="str">
        <f t="shared" si="657"/>
        <v/>
      </c>
      <c r="AW493" s="399" t="str">
        <f t="shared" si="658"/>
        <v/>
      </c>
      <c r="AX493" s="399" t="str">
        <f t="shared" si="659"/>
        <v/>
      </c>
      <c r="AY493" s="399" t="str">
        <f t="shared" si="660"/>
        <v/>
      </c>
      <c r="AZ493" s="399" t="str">
        <f t="shared" si="661"/>
        <v/>
      </c>
      <c r="BA493" s="399" t="str">
        <f t="shared" si="662"/>
        <v/>
      </c>
      <c r="BB493" s="399" t="str">
        <f t="shared" si="663"/>
        <v/>
      </c>
      <c r="BC493" s="399" t="str">
        <f t="shared" si="664"/>
        <v/>
      </c>
      <c r="BD493" s="403" t="str">
        <f t="shared" si="665"/>
        <v/>
      </c>
      <c r="BE493" s="393">
        <f t="shared" si="666"/>
        <v>0</v>
      </c>
      <c r="BF493" s="157"/>
      <c r="BG493" s="399">
        <f t="shared" si="667"/>
        <v>0</v>
      </c>
      <c r="BH493" s="399">
        <f t="shared" si="668"/>
        <v>0</v>
      </c>
      <c r="BI493" s="412">
        <f t="shared" si="669"/>
        <v>0</v>
      </c>
      <c r="BJ493" s="413">
        <f t="shared" si="645"/>
        <v>0</v>
      </c>
      <c r="BK493" s="398" t="str">
        <f t="shared" si="646"/>
        <v>0</v>
      </c>
      <c r="BL493" s="398" t="str">
        <f t="shared" si="647"/>
        <v>0</v>
      </c>
      <c r="BM493" s="412">
        <f t="shared" si="670"/>
        <v>0</v>
      </c>
      <c r="BN493" s="412" t="str">
        <f t="shared" si="671"/>
        <v>0m0</v>
      </c>
      <c r="BO493" s="399">
        <f t="shared" si="672"/>
        <v>0</v>
      </c>
      <c r="BP493" s="399">
        <f t="shared" si="673"/>
        <v>0</v>
      </c>
      <c r="BQ493" s="412">
        <f t="shared" si="674"/>
        <v>0</v>
      </c>
      <c r="BR493" s="413">
        <f t="shared" si="675"/>
        <v>0</v>
      </c>
      <c r="BS493" s="398" t="str">
        <f t="shared" si="676"/>
        <v>0</v>
      </c>
      <c r="BT493" s="398" t="str">
        <f t="shared" si="677"/>
        <v>0</v>
      </c>
      <c r="BU493" s="412">
        <f t="shared" si="678"/>
        <v>0</v>
      </c>
      <c r="BV493" s="412" t="str">
        <f t="shared" si="679"/>
        <v>0m0</v>
      </c>
      <c r="BW493" s="399">
        <f t="shared" si="680"/>
        <v>0</v>
      </c>
      <c r="BX493" s="399">
        <f t="shared" si="681"/>
        <v>0</v>
      </c>
      <c r="BY493" s="412">
        <f t="shared" si="682"/>
        <v>0</v>
      </c>
      <c r="BZ493" s="413">
        <f t="shared" si="683"/>
        <v>0</v>
      </c>
      <c r="CA493" s="398" t="str">
        <f t="shared" si="684"/>
        <v>0</v>
      </c>
      <c r="CB493" s="398" t="str">
        <f t="shared" si="685"/>
        <v>0</v>
      </c>
      <c r="CC493" s="412">
        <f t="shared" si="686"/>
        <v>0</v>
      </c>
      <c r="CD493" s="412" t="str">
        <f t="shared" si="687"/>
        <v>0m0</v>
      </c>
      <c r="CE493" s="399">
        <f t="shared" si="688"/>
        <v>0</v>
      </c>
      <c r="CF493" s="399">
        <f t="shared" si="689"/>
        <v>0</v>
      </c>
      <c r="CG493" s="412">
        <f t="shared" si="690"/>
        <v>0</v>
      </c>
      <c r="CH493" s="413">
        <f t="shared" si="691"/>
        <v>0</v>
      </c>
      <c r="CI493" s="398" t="str">
        <f t="shared" si="692"/>
        <v>0</v>
      </c>
      <c r="CJ493" s="398" t="str">
        <f t="shared" si="693"/>
        <v>0</v>
      </c>
      <c r="CK493" s="412">
        <f t="shared" si="694"/>
        <v>0</v>
      </c>
      <c r="CL493" s="412" t="str">
        <f t="shared" si="695"/>
        <v>0m0</v>
      </c>
      <c r="CM493" s="399">
        <f t="shared" si="696"/>
        <v>0</v>
      </c>
      <c r="CN493" s="399">
        <f t="shared" si="697"/>
        <v>0</v>
      </c>
      <c r="CO493" s="412">
        <f t="shared" si="698"/>
        <v>0</v>
      </c>
      <c r="CP493" s="413">
        <f t="shared" si="699"/>
        <v>0</v>
      </c>
      <c r="CQ493" s="398" t="str">
        <f t="shared" si="700"/>
        <v>0</v>
      </c>
      <c r="CR493" s="398" t="str">
        <f t="shared" si="701"/>
        <v>0</v>
      </c>
      <c r="CS493" s="412">
        <f t="shared" si="702"/>
        <v>0</v>
      </c>
      <c r="CT493" s="412" t="str">
        <f t="shared" si="703"/>
        <v>0m0</v>
      </c>
      <c r="CU493" s="412">
        <f t="shared" si="704"/>
        <v>0</v>
      </c>
      <c r="CV493" s="412">
        <f t="shared" si="705"/>
        <v>0</v>
      </c>
      <c r="CW493" s="412">
        <f t="shared" si="706"/>
        <v>0</v>
      </c>
      <c r="CX493" s="412">
        <f t="shared" si="707"/>
        <v>0</v>
      </c>
      <c r="CY493" s="412">
        <f t="shared" si="708"/>
        <v>0</v>
      </c>
      <c r="CZ493" s="412" t="str">
        <f t="shared" si="709"/>
        <v/>
      </c>
      <c r="DA493" s="412" t="str">
        <f t="shared" si="710"/>
        <v/>
      </c>
      <c r="DB493" s="412" t="str">
        <f t="shared" si="711"/>
        <v/>
      </c>
      <c r="DC493" s="412" t="str">
        <f t="shared" si="712"/>
        <v/>
      </c>
      <c r="DD493" s="412" t="str">
        <f t="shared" si="713"/>
        <v/>
      </c>
      <c r="DE493" s="412"/>
      <c r="DG493" s="412" t="str">
        <f t="shared" si="714"/>
        <v/>
      </c>
      <c r="DH493" s="412" t="str">
        <f t="shared" si="715"/>
        <v/>
      </c>
      <c r="DI493" s="412">
        <f t="shared" si="716"/>
        <v>0</v>
      </c>
      <c r="DJ493" s="412" t="str">
        <f t="shared" si="717"/>
        <v/>
      </c>
      <c r="DK493" s="412" t="str">
        <f t="shared" si="718"/>
        <v/>
      </c>
      <c r="DL493" s="412" t="str">
        <f t="shared" si="719"/>
        <v/>
      </c>
      <c r="DM493" s="412" t="str">
        <f t="shared" si="720"/>
        <v/>
      </c>
      <c r="DN493" s="412" t="str">
        <f t="shared" si="721"/>
        <v/>
      </c>
      <c r="DO493" s="412" t="str">
        <f t="shared" si="722"/>
        <v/>
      </c>
      <c r="DR493" s="494"/>
      <c r="DU493" s="411">
        <f t="shared" si="723"/>
        <v>0</v>
      </c>
      <c r="DX493" s="494" t="e">
        <f>IF(BG493&lt;270000,○,"")</f>
        <v>#NAME?</v>
      </c>
    </row>
    <row r="494" spans="1:128" s="411" customFormat="1" ht="18" hidden="1" customHeight="1" thickBot="1">
      <c r="A494" s="145" t="str">
        <f t="shared" si="648"/>
        <v/>
      </c>
      <c r="B494" s="158"/>
      <c r="C494" s="31" t="str">
        <f>IF(B494="","",VLOOKUP(B494,学連登録!$C$2:$G$3000,2,FALSE))</f>
        <v/>
      </c>
      <c r="D494" s="32" t="str">
        <f>IF(B494="","",VLOOKUP(B494,学連登録!$C$2:$G$3000,3,FALSE))</f>
        <v/>
      </c>
      <c r="E494" s="33" t="str">
        <f>IF(B494="","",VLOOKUP(B494,学連登録!$C$2:$G$3000,4,FALSE))</f>
        <v/>
      </c>
      <c r="F494" s="383" t="str">
        <f>IF(B494="","",VLOOKUP(B494,学連登録!$C$2:$I$3000,7,FALSE))</f>
        <v/>
      </c>
      <c r="G494" s="159"/>
      <c r="H494" s="853"/>
      <c r="I494" s="854"/>
      <c r="J494" s="160"/>
      <c r="K494" s="825"/>
      <c r="L494" s="826"/>
      <c r="M494" s="160"/>
      <c r="N494" s="819"/>
      <c r="O494" s="820"/>
      <c r="P494" s="159"/>
      <c r="Q494" s="825"/>
      <c r="R494" s="826"/>
      <c r="S494" s="159"/>
      <c r="T494" s="825"/>
      <c r="U494" s="826"/>
      <c r="V494" s="103" t="str">
        <f>IF(B494="","",VLOOKUP(B494,学連登録!$C$2:$H$3000,6,FALSE))</f>
        <v/>
      </c>
      <c r="W494" s="377"/>
      <c r="X494" s="157"/>
      <c r="Y494" s="118" t="str">
        <f t="shared" si="724"/>
        <v/>
      </c>
      <c r="Z494" s="97" t="str">
        <f>IF(G494="","",VLOOKUP(G494,種目名!$O$5:$T$104,3,0))</f>
        <v/>
      </c>
      <c r="AA494" s="99" t="str">
        <f>IF(J494="","",VLOOKUP(J494,種目名!$O$5:$T$104,3,0))</f>
        <v/>
      </c>
      <c r="AB494" s="119" t="str">
        <f>IF(M494="","",VLOOKUP(M494,種目名!$O$5:$T$104,3,0))</f>
        <v/>
      </c>
      <c r="AC494" s="119" t="str">
        <f>IF(P494="","",VLOOKUP(AF494,種目名!$O$5:$T$104,3,0))</f>
        <v/>
      </c>
      <c r="AD494" s="120" t="str">
        <f>IF(S494="","",VLOOKUP(AI494,種目名!$O$5:$T$104,3,0))</f>
        <v/>
      </c>
      <c r="AE494" s="117">
        <f t="shared" si="725"/>
        <v>0</v>
      </c>
      <c r="AF494" s="157" t="str">
        <f t="shared" si="726"/>
        <v/>
      </c>
      <c r="AG494" s="157" t="str">
        <f t="shared" si="727"/>
        <v/>
      </c>
      <c r="AH494" s="117">
        <f t="shared" si="728"/>
        <v>0</v>
      </c>
      <c r="AI494" s="157" t="str">
        <f t="shared" si="729"/>
        <v/>
      </c>
      <c r="AJ494" s="157" t="str">
        <f t="shared" si="730"/>
        <v/>
      </c>
      <c r="AK494" s="390"/>
      <c r="AL494" s="171">
        <f t="shared" si="649"/>
        <v>0</v>
      </c>
      <c r="AM494" s="399">
        <f t="shared" si="650"/>
        <v>0</v>
      </c>
      <c r="AN494" s="399">
        <f>COUNTIF($B$12:B494,B494)</f>
        <v>0</v>
      </c>
      <c r="AO494" s="399"/>
      <c r="AP494" s="399" t="str">
        <f t="shared" si="651"/>
        <v/>
      </c>
      <c r="AQ494" s="399" t="str">
        <f t="shared" si="652"/>
        <v/>
      </c>
      <c r="AR494" s="399" t="str">
        <f t="shared" si="653"/>
        <v/>
      </c>
      <c r="AS494" s="399" t="str">
        <f t="shared" si="654"/>
        <v/>
      </c>
      <c r="AT494" s="399">
        <f t="shared" si="655"/>
        <v>0</v>
      </c>
      <c r="AU494" s="399" t="str">
        <f t="shared" si="656"/>
        <v/>
      </c>
      <c r="AV494" s="399" t="str">
        <f t="shared" si="657"/>
        <v/>
      </c>
      <c r="AW494" s="399" t="str">
        <f t="shared" si="658"/>
        <v/>
      </c>
      <c r="AX494" s="399" t="str">
        <f t="shared" si="659"/>
        <v/>
      </c>
      <c r="AY494" s="399" t="str">
        <f t="shared" si="660"/>
        <v/>
      </c>
      <c r="AZ494" s="399" t="str">
        <f t="shared" si="661"/>
        <v/>
      </c>
      <c r="BA494" s="399" t="str">
        <f t="shared" si="662"/>
        <v/>
      </c>
      <c r="BB494" s="399" t="str">
        <f t="shared" si="663"/>
        <v/>
      </c>
      <c r="BC494" s="399" t="str">
        <f t="shared" si="664"/>
        <v/>
      </c>
      <c r="BD494" s="403" t="str">
        <f t="shared" si="665"/>
        <v/>
      </c>
      <c r="BE494" s="393">
        <f t="shared" si="666"/>
        <v>0</v>
      </c>
      <c r="BF494" s="157"/>
      <c r="BG494" s="399">
        <f t="shared" si="667"/>
        <v>0</v>
      </c>
      <c r="BH494" s="399">
        <f t="shared" si="668"/>
        <v>0</v>
      </c>
      <c r="BI494" s="412">
        <f t="shared" si="669"/>
        <v>0</v>
      </c>
      <c r="BJ494" s="413">
        <f t="shared" si="645"/>
        <v>0</v>
      </c>
      <c r="BK494" s="398" t="str">
        <f t="shared" si="646"/>
        <v>0</v>
      </c>
      <c r="BL494" s="398" t="str">
        <f t="shared" si="647"/>
        <v>0</v>
      </c>
      <c r="BM494" s="412">
        <f t="shared" si="670"/>
        <v>0</v>
      </c>
      <c r="BN494" s="412" t="str">
        <f t="shared" si="671"/>
        <v>0m0</v>
      </c>
      <c r="BO494" s="399">
        <f t="shared" si="672"/>
        <v>0</v>
      </c>
      <c r="BP494" s="399">
        <f t="shared" si="673"/>
        <v>0</v>
      </c>
      <c r="BQ494" s="412">
        <f t="shared" si="674"/>
        <v>0</v>
      </c>
      <c r="BR494" s="413">
        <f t="shared" si="675"/>
        <v>0</v>
      </c>
      <c r="BS494" s="398" t="str">
        <f t="shared" si="676"/>
        <v>0</v>
      </c>
      <c r="BT494" s="398" t="str">
        <f t="shared" si="677"/>
        <v>0</v>
      </c>
      <c r="BU494" s="412">
        <f t="shared" si="678"/>
        <v>0</v>
      </c>
      <c r="BV494" s="412" t="str">
        <f t="shared" si="679"/>
        <v>0m0</v>
      </c>
      <c r="BW494" s="399">
        <f t="shared" si="680"/>
        <v>0</v>
      </c>
      <c r="BX494" s="399">
        <f t="shared" si="681"/>
        <v>0</v>
      </c>
      <c r="BY494" s="412">
        <f t="shared" si="682"/>
        <v>0</v>
      </c>
      <c r="BZ494" s="413">
        <f t="shared" si="683"/>
        <v>0</v>
      </c>
      <c r="CA494" s="398" t="str">
        <f t="shared" si="684"/>
        <v>0</v>
      </c>
      <c r="CB494" s="398" t="str">
        <f t="shared" si="685"/>
        <v>0</v>
      </c>
      <c r="CC494" s="412">
        <f t="shared" si="686"/>
        <v>0</v>
      </c>
      <c r="CD494" s="412" t="str">
        <f t="shared" si="687"/>
        <v>0m0</v>
      </c>
      <c r="CE494" s="399">
        <f t="shared" si="688"/>
        <v>0</v>
      </c>
      <c r="CF494" s="399">
        <f t="shared" si="689"/>
        <v>0</v>
      </c>
      <c r="CG494" s="412">
        <f t="shared" si="690"/>
        <v>0</v>
      </c>
      <c r="CH494" s="413">
        <f t="shared" si="691"/>
        <v>0</v>
      </c>
      <c r="CI494" s="398" t="str">
        <f t="shared" si="692"/>
        <v>0</v>
      </c>
      <c r="CJ494" s="398" t="str">
        <f t="shared" si="693"/>
        <v>0</v>
      </c>
      <c r="CK494" s="412">
        <f t="shared" si="694"/>
        <v>0</v>
      </c>
      <c r="CL494" s="412" t="str">
        <f t="shared" si="695"/>
        <v>0m0</v>
      </c>
      <c r="CM494" s="399">
        <f t="shared" si="696"/>
        <v>0</v>
      </c>
      <c r="CN494" s="399">
        <f t="shared" si="697"/>
        <v>0</v>
      </c>
      <c r="CO494" s="412">
        <f t="shared" si="698"/>
        <v>0</v>
      </c>
      <c r="CP494" s="413">
        <f t="shared" si="699"/>
        <v>0</v>
      </c>
      <c r="CQ494" s="398" t="str">
        <f t="shared" si="700"/>
        <v>0</v>
      </c>
      <c r="CR494" s="398" t="str">
        <f t="shared" si="701"/>
        <v>0</v>
      </c>
      <c r="CS494" s="412">
        <f t="shared" si="702"/>
        <v>0</v>
      </c>
      <c r="CT494" s="412" t="str">
        <f t="shared" si="703"/>
        <v>0m0</v>
      </c>
      <c r="CU494" s="412">
        <f t="shared" si="704"/>
        <v>0</v>
      </c>
      <c r="CV494" s="412">
        <f t="shared" si="705"/>
        <v>0</v>
      </c>
      <c r="CW494" s="412">
        <f t="shared" si="706"/>
        <v>0</v>
      </c>
      <c r="CX494" s="412">
        <f t="shared" si="707"/>
        <v>0</v>
      </c>
      <c r="CY494" s="412">
        <f t="shared" si="708"/>
        <v>0</v>
      </c>
      <c r="CZ494" s="412" t="str">
        <f t="shared" si="709"/>
        <v/>
      </c>
      <c r="DA494" s="412" t="str">
        <f t="shared" si="710"/>
        <v/>
      </c>
      <c r="DB494" s="412" t="str">
        <f t="shared" si="711"/>
        <v/>
      </c>
      <c r="DC494" s="412" t="str">
        <f t="shared" si="712"/>
        <v/>
      </c>
      <c r="DD494" s="412" t="str">
        <f t="shared" si="713"/>
        <v/>
      </c>
      <c r="DE494" s="412"/>
      <c r="DG494" s="412" t="str">
        <f t="shared" si="714"/>
        <v/>
      </c>
      <c r="DH494" s="412" t="str">
        <f t="shared" si="715"/>
        <v/>
      </c>
      <c r="DI494" s="412">
        <f t="shared" si="716"/>
        <v>0</v>
      </c>
      <c r="DJ494" s="412" t="str">
        <f t="shared" si="717"/>
        <v/>
      </c>
      <c r="DK494" s="412" t="str">
        <f t="shared" si="718"/>
        <v/>
      </c>
      <c r="DL494" s="412" t="str">
        <f t="shared" si="719"/>
        <v/>
      </c>
      <c r="DM494" s="412" t="str">
        <f t="shared" si="720"/>
        <v/>
      </c>
      <c r="DN494" s="412" t="str">
        <f t="shared" si="721"/>
        <v/>
      </c>
      <c r="DO494" s="412" t="str">
        <f t="shared" si="722"/>
        <v/>
      </c>
      <c r="DR494" s="494"/>
      <c r="DU494" s="411">
        <f t="shared" si="723"/>
        <v>0</v>
      </c>
      <c r="DX494" s="494" t="e">
        <f>IF(BG494&lt;270000,○,"")</f>
        <v>#NAME?</v>
      </c>
    </row>
    <row r="495" spans="1:128" s="411" customFormat="1" ht="18" hidden="1" customHeight="1" thickBot="1">
      <c r="A495" s="145" t="str">
        <f t="shared" si="648"/>
        <v/>
      </c>
      <c r="B495" s="158"/>
      <c r="C495" s="31" t="str">
        <f>IF(B495="","",VLOOKUP(B495,学連登録!$C$2:$G$3000,2,FALSE))</f>
        <v/>
      </c>
      <c r="D495" s="32" t="str">
        <f>IF(B495="","",VLOOKUP(B495,学連登録!$C$2:$G$3000,3,FALSE))</f>
        <v/>
      </c>
      <c r="E495" s="33" t="str">
        <f>IF(B495="","",VLOOKUP(B495,学連登録!$C$2:$G$3000,4,FALSE))</f>
        <v/>
      </c>
      <c r="F495" s="383" t="str">
        <f>IF(B495="","",VLOOKUP(B495,学連登録!$C$2:$I$3000,7,FALSE))</f>
        <v/>
      </c>
      <c r="G495" s="159"/>
      <c r="H495" s="853"/>
      <c r="I495" s="854"/>
      <c r="J495" s="160"/>
      <c r="K495" s="825"/>
      <c r="L495" s="826"/>
      <c r="M495" s="160"/>
      <c r="N495" s="819"/>
      <c r="O495" s="820"/>
      <c r="P495" s="159"/>
      <c r="Q495" s="825"/>
      <c r="R495" s="826"/>
      <c r="S495" s="159"/>
      <c r="T495" s="825"/>
      <c r="U495" s="826"/>
      <c r="V495" s="103" t="str">
        <f>IF(B495="","",VLOOKUP(B495,学連登録!$C$2:$H$3000,6,FALSE))</f>
        <v/>
      </c>
      <c r="W495" s="377"/>
      <c r="X495" s="157"/>
      <c r="Y495" s="118" t="str">
        <f t="shared" si="724"/>
        <v/>
      </c>
      <c r="Z495" s="97" t="str">
        <f>IF(G495="","",VLOOKUP(G495,種目名!$O$5:$T$104,3,0))</f>
        <v/>
      </c>
      <c r="AA495" s="99" t="str">
        <f>IF(J495="","",VLOOKUP(J495,種目名!$O$5:$T$104,3,0))</f>
        <v/>
      </c>
      <c r="AB495" s="119" t="str">
        <f>IF(M495="","",VLOOKUP(M495,種目名!$O$5:$T$104,3,0))</f>
        <v/>
      </c>
      <c r="AC495" s="119" t="str">
        <f>IF(P495="","",VLOOKUP(AF495,種目名!$O$5:$T$104,3,0))</f>
        <v/>
      </c>
      <c r="AD495" s="120" t="str">
        <f>IF(S495="","",VLOOKUP(AI495,種目名!$O$5:$T$104,3,0))</f>
        <v/>
      </c>
      <c r="AE495" s="117">
        <f t="shared" si="725"/>
        <v>0</v>
      </c>
      <c r="AF495" s="157" t="str">
        <f t="shared" si="726"/>
        <v/>
      </c>
      <c r="AG495" s="157" t="str">
        <f t="shared" si="727"/>
        <v/>
      </c>
      <c r="AH495" s="117">
        <f t="shared" si="728"/>
        <v>0</v>
      </c>
      <c r="AI495" s="157" t="str">
        <f t="shared" si="729"/>
        <v/>
      </c>
      <c r="AJ495" s="157" t="str">
        <f t="shared" si="730"/>
        <v/>
      </c>
      <c r="AK495" s="390"/>
      <c r="AL495" s="171">
        <f t="shared" si="649"/>
        <v>0</v>
      </c>
      <c r="AM495" s="399">
        <f t="shared" si="650"/>
        <v>0</v>
      </c>
      <c r="AN495" s="399">
        <f>COUNTIF($B$12:B495,B495)</f>
        <v>0</v>
      </c>
      <c r="AO495" s="399"/>
      <c r="AP495" s="399" t="str">
        <f t="shared" si="651"/>
        <v/>
      </c>
      <c r="AQ495" s="399" t="str">
        <f t="shared" si="652"/>
        <v/>
      </c>
      <c r="AR495" s="399" t="str">
        <f t="shared" si="653"/>
        <v/>
      </c>
      <c r="AS495" s="399" t="str">
        <f t="shared" si="654"/>
        <v/>
      </c>
      <c r="AT495" s="399">
        <f t="shared" si="655"/>
        <v>0</v>
      </c>
      <c r="AU495" s="399" t="str">
        <f t="shared" si="656"/>
        <v/>
      </c>
      <c r="AV495" s="399" t="str">
        <f t="shared" si="657"/>
        <v/>
      </c>
      <c r="AW495" s="399" t="str">
        <f t="shared" si="658"/>
        <v/>
      </c>
      <c r="AX495" s="399" t="str">
        <f t="shared" si="659"/>
        <v/>
      </c>
      <c r="AY495" s="399" t="str">
        <f t="shared" si="660"/>
        <v/>
      </c>
      <c r="AZ495" s="399" t="str">
        <f t="shared" si="661"/>
        <v/>
      </c>
      <c r="BA495" s="399" t="str">
        <f t="shared" si="662"/>
        <v/>
      </c>
      <c r="BB495" s="399" t="str">
        <f t="shared" si="663"/>
        <v/>
      </c>
      <c r="BC495" s="399" t="str">
        <f t="shared" si="664"/>
        <v/>
      </c>
      <c r="BD495" s="403" t="str">
        <f t="shared" si="665"/>
        <v/>
      </c>
      <c r="BE495" s="393">
        <f t="shared" si="666"/>
        <v>0</v>
      </c>
      <c r="BF495" s="157"/>
      <c r="BG495" s="399">
        <f t="shared" si="667"/>
        <v>0</v>
      </c>
      <c r="BH495" s="399">
        <f t="shared" si="668"/>
        <v>0</v>
      </c>
      <c r="BI495" s="412">
        <f t="shared" si="669"/>
        <v>0</v>
      </c>
      <c r="BJ495" s="413">
        <f t="shared" si="645"/>
        <v>0</v>
      </c>
      <c r="BK495" s="398" t="str">
        <f t="shared" si="646"/>
        <v>0</v>
      </c>
      <c r="BL495" s="398" t="str">
        <f t="shared" si="647"/>
        <v>0</v>
      </c>
      <c r="BM495" s="412">
        <f t="shared" si="670"/>
        <v>0</v>
      </c>
      <c r="BN495" s="412" t="str">
        <f t="shared" si="671"/>
        <v>0m0</v>
      </c>
      <c r="BO495" s="399">
        <f t="shared" si="672"/>
        <v>0</v>
      </c>
      <c r="BP495" s="399">
        <f t="shared" si="673"/>
        <v>0</v>
      </c>
      <c r="BQ495" s="412">
        <f t="shared" si="674"/>
        <v>0</v>
      </c>
      <c r="BR495" s="413">
        <f t="shared" si="675"/>
        <v>0</v>
      </c>
      <c r="BS495" s="398" t="str">
        <f t="shared" si="676"/>
        <v>0</v>
      </c>
      <c r="BT495" s="398" t="str">
        <f t="shared" si="677"/>
        <v>0</v>
      </c>
      <c r="BU495" s="412">
        <f t="shared" si="678"/>
        <v>0</v>
      </c>
      <c r="BV495" s="412" t="str">
        <f t="shared" si="679"/>
        <v>0m0</v>
      </c>
      <c r="BW495" s="399">
        <f t="shared" si="680"/>
        <v>0</v>
      </c>
      <c r="BX495" s="399">
        <f t="shared" si="681"/>
        <v>0</v>
      </c>
      <c r="BY495" s="412">
        <f t="shared" si="682"/>
        <v>0</v>
      </c>
      <c r="BZ495" s="413">
        <f t="shared" si="683"/>
        <v>0</v>
      </c>
      <c r="CA495" s="398" t="str">
        <f t="shared" si="684"/>
        <v>0</v>
      </c>
      <c r="CB495" s="398" t="str">
        <f t="shared" si="685"/>
        <v>0</v>
      </c>
      <c r="CC495" s="412">
        <f t="shared" si="686"/>
        <v>0</v>
      </c>
      <c r="CD495" s="412" t="str">
        <f t="shared" si="687"/>
        <v>0m0</v>
      </c>
      <c r="CE495" s="399">
        <f t="shared" si="688"/>
        <v>0</v>
      </c>
      <c r="CF495" s="399">
        <f t="shared" si="689"/>
        <v>0</v>
      </c>
      <c r="CG495" s="412">
        <f t="shared" si="690"/>
        <v>0</v>
      </c>
      <c r="CH495" s="413">
        <f t="shared" si="691"/>
        <v>0</v>
      </c>
      <c r="CI495" s="398" t="str">
        <f t="shared" si="692"/>
        <v>0</v>
      </c>
      <c r="CJ495" s="398" t="str">
        <f t="shared" si="693"/>
        <v>0</v>
      </c>
      <c r="CK495" s="412">
        <f t="shared" si="694"/>
        <v>0</v>
      </c>
      <c r="CL495" s="412" t="str">
        <f t="shared" si="695"/>
        <v>0m0</v>
      </c>
      <c r="CM495" s="399">
        <f t="shared" si="696"/>
        <v>0</v>
      </c>
      <c r="CN495" s="399">
        <f t="shared" si="697"/>
        <v>0</v>
      </c>
      <c r="CO495" s="412">
        <f t="shared" si="698"/>
        <v>0</v>
      </c>
      <c r="CP495" s="413">
        <f t="shared" si="699"/>
        <v>0</v>
      </c>
      <c r="CQ495" s="398" t="str">
        <f t="shared" si="700"/>
        <v>0</v>
      </c>
      <c r="CR495" s="398" t="str">
        <f t="shared" si="701"/>
        <v>0</v>
      </c>
      <c r="CS495" s="412">
        <f t="shared" si="702"/>
        <v>0</v>
      </c>
      <c r="CT495" s="412" t="str">
        <f t="shared" si="703"/>
        <v>0m0</v>
      </c>
      <c r="CU495" s="412">
        <f t="shared" si="704"/>
        <v>0</v>
      </c>
      <c r="CV495" s="412">
        <f t="shared" si="705"/>
        <v>0</v>
      </c>
      <c r="CW495" s="412">
        <f t="shared" si="706"/>
        <v>0</v>
      </c>
      <c r="CX495" s="412">
        <f t="shared" si="707"/>
        <v>0</v>
      </c>
      <c r="CY495" s="412">
        <f t="shared" si="708"/>
        <v>0</v>
      </c>
      <c r="CZ495" s="412" t="str">
        <f t="shared" si="709"/>
        <v/>
      </c>
      <c r="DA495" s="412" t="str">
        <f t="shared" si="710"/>
        <v/>
      </c>
      <c r="DB495" s="412" t="str">
        <f t="shared" si="711"/>
        <v/>
      </c>
      <c r="DC495" s="412" t="str">
        <f t="shared" si="712"/>
        <v/>
      </c>
      <c r="DD495" s="412" t="str">
        <f t="shared" si="713"/>
        <v/>
      </c>
      <c r="DE495" s="412"/>
      <c r="DG495" s="412" t="str">
        <f t="shared" si="714"/>
        <v/>
      </c>
      <c r="DH495" s="412" t="str">
        <f t="shared" si="715"/>
        <v/>
      </c>
      <c r="DI495" s="412">
        <f t="shared" si="716"/>
        <v>0</v>
      </c>
      <c r="DJ495" s="412" t="str">
        <f t="shared" si="717"/>
        <v/>
      </c>
      <c r="DK495" s="412" t="str">
        <f t="shared" si="718"/>
        <v/>
      </c>
      <c r="DL495" s="412" t="str">
        <f t="shared" si="719"/>
        <v/>
      </c>
      <c r="DM495" s="412" t="str">
        <f t="shared" si="720"/>
        <v/>
      </c>
      <c r="DN495" s="412" t="str">
        <f t="shared" si="721"/>
        <v/>
      </c>
      <c r="DO495" s="412" t="str">
        <f t="shared" si="722"/>
        <v/>
      </c>
      <c r="DR495" s="494"/>
      <c r="DU495" s="411">
        <f t="shared" si="723"/>
        <v>0</v>
      </c>
      <c r="DX495" s="494" t="e">
        <f>IF(BG495&lt;270000,○,"")</f>
        <v>#NAME?</v>
      </c>
    </row>
    <row r="496" spans="1:128" s="411" customFormat="1" ht="18" hidden="1" customHeight="1" thickBot="1">
      <c r="A496" s="145" t="str">
        <f t="shared" si="648"/>
        <v/>
      </c>
      <c r="B496" s="158"/>
      <c r="C496" s="31" t="str">
        <f>IF(B496="","",VLOOKUP(B496,学連登録!$C$2:$G$3000,2,FALSE))</f>
        <v/>
      </c>
      <c r="D496" s="32" t="str">
        <f>IF(B496="","",VLOOKUP(B496,学連登録!$C$2:$G$3000,3,FALSE))</f>
        <v/>
      </c>
      <c r="E496" s="33" t="str">
        <f>IF(B496="","",VLOOKUP(B496,学連登録!$C$2:$G$3000,4,FALSE))</f>
        <v/>
      </c>
      <c r="F496" s="383" t="str">
        <f>IF(B496="","",VLOOKUP(B496,学連登録!$C$2:$I$3000,7,FALSE))</f>
        <v/>
      </c>
      <c r="G496" s="159"/>
      <c r="H496" s="853"/>
      <c r="I496" s="854"/>
      <c r="J496" s="160"/>
      <c r="K496" s="825"/>
      <c r="L496" s="826"/>
      <c r="M496" s="160"/>
      <c r="N496" s="819"/>
      <c r="O496" s="820"/>
      <c r="P496" s="159"/>
      <c r="Q496" s="825"/>
      <c r="R496" s="826"/>
      <c r="S496" s="159"/>
      <c r="T496" s="825"/>
      <c r="U496" s="826"/>
      <c r="V496" s="103" t="str">
        <f>IF(B496="","",VLOOKUP(B496,学連登録!$C$2:$H$3000,6,FALSE))</f>
        <v/>
      </c>
      <c r="W496" s="377"/>
      <c r="X496" s="157"/>
      <c r="Y496" s="118" t="str">
        <f t="shared" si="724"/>
        <v/>
      </c>
      <c r="Z496" s="97" t="str">
        <f>IF(G496="","",VLOOKUP(G496,種目名!$O$5:$T$104,3,0))</f>
        <v/>
      </c>
      <c r="AA496" s="99" t="str">
        <f>IF(J496="","",VLOOKUP(J496,種目名!$O$5:$T$104,3,0))</f>
        <v/>
      </c>
      <c r="AB496" s="119" t="str">
        <f>IF(M496="","",VLOOKUP(M496,種目名!$O$5:$T$104,3,0))</f>
        <v/>
      </c>
      <c r="AC496" s="119" t="str">
        <f>IF(P496="","",VLOOKUP(AF496,種目名!$O$5:$T$104,3,0))</f>
        <v/>
      </c>
      <c r="AD496" s="120" t="str">
        <f>IF(S496="","",VLOOKUP(AI496,種目名!$O$5:$T$104,3,0))</f>
        <v/>
      </c>
      <c r="AE496" s="117">
        <f t="shared" si="725"/>
        <v>0</v>
      </c>
      <c r="AF496" s="157" t="str">
        <f t="shared" si="726"/>
        <v/>
      </c>
      <c r="AG496" s="157" t="str">
        <f t="shared" si="727"/>
        <v/>
      </c>
      <c r="AH496" s="117">
        <f t="shared" si="728"/>
        <v>0</v>
      </c>
      <c r="AI496" s="157" t="str">
        <f t="shared" si="729"/>
        <v/>
      </c>
      <c r="AJ496" s="157" t="str">
        <f t="shared" si="730"/>
        <v/>
      </c>
      <c r="AK496" s="390"/>
      <c r="AL496" s="171">
        <f t="shared" si="649"/>
        <v>0</v>
      </c>
      <c r="AM496" s="399">
        <f t="shared" si="650"/>
        <v>0</v>
      </c>
      <c r="AN496" s="399">
        <f>COUNTIF($B$12:B496,B496)</f>
        <v>0</v>
      </c>
      <c r="AO496" s="399"/>
      <c r="AP496" s="399" t="str">
        <f t="shared" si="651"/>
        <v/>
      </c>
      <c r="AQ496" s="399" t="str">
        <f t="shared" si="652"/>
        <v/>
      </c>
      <c r="AR496" s="399" t="str">
        <f t="shared" si="653"/>
        <v/>
      </c>
      <c r="AS496" s="399" t="str">
        <f t="shared" si="654"/>
        <v/>
      </c>
      <c r="AT496" s="399">
        <f t="shared" si="655"/>
        <v>0</v>
      </c>
      <c r="AU496" s="399" t="str">
        <f t="shared" si="656"/>
        <v/>
      </c>
      <c r="AV496" s="399" t="str">
        <f t="shared" si="657"/>
        <v/>
      </c>
      <c r="AW496" s="399" t="str">
        <f t="shared" si="658"/>
        <v/>
      </c>
      <c r="AX496" s="399" t="str">
        <f t="shared" si="659"/>
        <v/>
      </c>
      <c r="AY496" s="399" t="str">
        <f t="shared" si="660"/>
        <v/>
      </c>
      <c r="AZ496" s="399" t="str">
        <f t="shared" si="661"/>
        <v/>
      </c>
      <c r="BA496" s="399" t="str">
        <f t="shared" si="662"/>
        <v/>
      </c>
      <c r="BB496" s="399" t="str">
        <f t="shared" si="663"/>
        <v/>
      </c>
      <c r="BC496" s="399" t="str">
        <f t="shared" si="664"/>
        <v/>
      </c>
      <c r="BD496" s="403" t="str">
        <f t="shared" si="665"/>
        <v/>
      </c>
      <c r="BE496" s="393">
        <f t="shared" si="666"/>
        <v>0</v>
      </c>
      <c r="BF496" s="157"/>
      <c r="BG496" s="399">
        <f t="shared" si="667"/>
        <v>0</v>
      </c>
      <c r="BH496" s="399">
        <f t="shared" si="668"/>
        <v>0</v>
      </c>
      <c r="BI496" s="412">
        <f t="shared" si="669"/>
        <v>0</v>
      </c>
      <c r="BJ496" s="413">
        <f t="shared" si="645"/>
        <v>0</v>
      </c>
      <c r="BK496" s="398" t="str">
        <f t="shared" si="646"/>
        <v>0</v>
      </c>
      <c r="BL496" s="398" t="str">
        <f t="shared" si="647"/>
        <v>0</v>
      </c>
      <c r="BM496" s="412">
        <f t="shared" si="670"/>
        <v>0</v>
      </c>
      <c r="BN496" s="412" t="str">
        <f t="shared" si="671"/>
        <v>0m0</v>
      </c>
      <c r="BO496" s="399">
        <f t="shared" si="672"/>
        <v>0</v>
      </c>
      <c r="BP496" s="399">
        <f t="shared" si="673"/>
        <v>0</v>
      </c>
      <c r="BQ496" s="412">
        <f t="shared" si="674"/>
        <v>0</v>
      </c>
      <c r="BR496" s="413">
        <f t="shared" si="675"/>
        <v>0</v>
      </c>
      <c r="BS496" s="398" t="str">
        <f t="shared" si="676"/>
        <v>0</v>
      </c>
      <c r="BT496" s="398" t="str">
        <f t="shared" si="677"/>
        <v>0</v>
      </c>
      <c r="BU496" s="412">
        <f t="shared" si="678"/>
        <v>0</v>
      </c>
      <c r="BV496" s="412" t="str">
        <f t="shared" si="679"/>
        <v>0m0</v>
      </c>
      <c r="BW496" s="399">
        <f t="shared" si="680"/>
        <v>0</v>
      </c>
      <c r="BX496" s="399">
        <f t="shared" si="681"/>
        <v>0</v>
      </c>
      <c r="BY496" s="412">
        <f t="shared" si="682"/>
        <v>0</v>
      </c>
      <c r="BZ496" s="413">
        <f t="shared" si="683"/>
        <v>0</v>
      </c>
      <c r="CA496" s="398" t="str">
        <f t="shared" si="684"/>
        <v>0</v>
      </c>
      <c r="CB496" s="398" t="str">
        <f t="shared" si="685"/>
        <v>0</v>
      </c>
      <c r="CC496" s="412">
        <f t="shared" si="686"/>
        <v>0</v>
      </c>
      <c r="CD496" s="412" t="str">
        <f t="shared" si="687"/>
        <v>0m0</v>
      </c>
      <c r="CE496" s="399">
        <f t="shared" si="688"/>
        <v>0</v>
      </c>
      <c r="CF496" s="399">
        <f t="shared" si="689"/>
        <v>0</v>
      </c>
      <c r="CG496" s="412">
        <f t="shared" si="690"/>
        <v>0</v>
      </c>
      <c r="CH496" s="413">
        <f t="shared" si="691"/>
        <v>0</v>
      </c>
      <c r="CI496" s="398" t="str">
        <f t="shared" si="692"/>
        <v>0</v>
      </c>
      <c r="CJ496" s="398" t="str">
        <f t="shared" si="693"/>
        <v>0</v>
      </c>
      <c r="CK496" s="412">
        <f t="shared" si="694"/>
        <v>0</v>
      </c>
      <c r="CL496" s="412" t="str">
        <f t="shared" si="695"/>
        <v>0m0</v>
      </c>
      <c r="CM496" s="399">
        <f t="shared" si="696"/>
        <v>0</v>
      </c>
      <c r="CN496" s="399">
        <f t="shared" si="697"/>
        <v>0</v>
      </c>
      <c r="CO496" s="412">
        <f t="shared" si="698"/>
        <v>0</v>
      </c>
      <c r="CP496" s="413">
        <f t="shared" si="699"/>
        <v>0</v>
      </c>
      <c r="CQ496" s="398" t="str">
        <f t="shared" si="700"/>
        <v>0</v>
      </c>
      <c r="CR496" s="398" t="str">
        <f t="shared" si="701"/>
        <v>0</v>
      </c>
      <c r="CS496" s="412">
        <f t="shared" si="702"/>
        <v>0</v>
      </c>
      <c r="CT496" s="412" t="str">
        <f t="shared" si="703"/>
        <v>0m0</v>
      </c>
      <c r="CU496" s="412">
        <f t="shared" si="704"/>
        <v>0</v>
      </c>
      <c r="CV496" s="412">
        <f t="shared" si="705"/>
        <v>0</v>
      </c>
      <c r="CW496" s="412">
        <f t="shared" si="706"/>
        <v>0</v>
      </c>
      <c r="CX496" s="412">
        <f t="shared" si="707"/>
        <v>0</v>
      </c>
      <c r="CY496" s="412">
        <f t="shared" si="708"/>
        <v>0</v>
      </c>
      <c r="CZ496" s="412" t="str">
        <f t="shared" si="709"/>
        <v/>
      </c>
      <c r="DA496" s="412" t="str">
        <f t="shared" si="710"/>
        <v/>
      </c>
      <c r="DB496" s="412" t="str">
        <f t="shared" si="711"/>
        <v/>
      </c>
      <c r="DC496" s="412" t="str">
        <f t="shared" si="712"/>
        <v/>
      </c>
      <c r="DD496" s="412" t="str">
        <f t="shared" si="713"/>
        <v/>
      </c>
      <c r="DE496" s="412"/>
      <c r="DG496" s="412" t="str">
        <f t="shared" si="714"/>
        <v/>
      </c>
      <c r="DH496" s="412" t="str">
        <f t="shared" si="715"/>
        <v/>
      </c>
      <c r="DI496" s="412">
        <f t="shared" si="716"/>
        <v>0</v>
      </c>
      <c r="DJ496" s="412" t="str">
        <f t="shared" si="717"/>
        <v/>
      </c>
      <c r="DK496" s="412" t="str">
        <f t="shared" si="718"/>
        <v/>
      </c>
      <c r="DL496" s="412" t="str">
        <f t="shared" si="719"/>
        <v/>
      </c>
      <c r="DM496" s="412" t="str">
        <f t="shared" si="720"/>
        <v/>
      </c>
      <c r="DN496" s="412" t="str">
        <f t="shared" si="721"/>
        <v/>
      </c>
      <c r="DO496" s="412" t="str">
        <f t="shared" si="722"/>
        <v/>
      </c>
      <c r="DR496" s="494"/>
      <c r="DU496" s="411">
        <f t="shared" si="723"/>
        <v>0</v>
      </c>
      <c r="DX496" s="494" t="e">
        <f>IF(BG496&lt;270000,○,"")</f>
        <v>#NAME?</v>
      </c>
    </row>
    <row r="497" spans="1:128" s="411" customFormat="1" ht="18" hidden="1" customHeight="1" thickBot="1">
      <c r="A497" s="145" t="str">
        <f t="shared" si="648"/>
        <v/>
      </c>
      <c r="B497" s="158"/>
      <c r="C497" s="31" t="str">
        <f>IF(B497="","",VLOOKUP(B497,学連登録!$C$2:$G$3000,2,FALSE))</f>
        <v/>
      </c>
      <c r="D497" s="32" t="str">
        <f>IF(B497="","",VLOOKUP(B497,学連登録!$C$2:$G$3000,3,FALSE))</f>
        <v/>
      </c>
      <c r="E497" s="33" t="str">
        <f>IF(B497="","",VLOOKUP(B497,学連登録!$C$2:$G$3000,4,FALSE))</f>
        <v/>
      </c>
      <c r="F497" s="383" t="str">
        <f>IF(B497="","",VLOOKUP(B497,学連登録!$C$2:$I$3000,7,FALSE))</f>
        <v/>
      </c>
      <c r="G497" s="159"/>
      <c r="H497" s="853"/>
      <c r="I497" s="854"/>
      <c r="J497" s="160"/>
      <c r="K497" s="825"/>
      <c r="L497" s="826"/>
      <c r="M497" s="160"/>
      <c r="N497" s="819"/>
      <c r="O497" s="820"/>
      <c r="P497" s="159"/>
      <c r="Q497" s="825"/>
      <c r="R497" s="826"/>
      <c r="S497" s="159"/>
      <c r="T497" s="825"/>
      <c r="U497" s="826"/>
      <c r="V497" s="103" t="str">
        <f>IF(B497="","",VLOOKUP(B497,学連登録!$C$2:$H$3000,6,FALSE))</f>
        <v/>
      </c>
      <c r="W497" s="377"/>
      <c r="X497" s="157"/>
      <c r="Y497" s="118" t="str">
        <f t="shared" si="724"/>
        <v/>
      </c>
      <c r="Z497" s="97" t="str">
        <f>IF(G497="","",VLOOKUP(G497,種目名!$O$5:$T$104,3,0))</f>
        <v/>
      </c>
      <c r="AA497" s="99" t="str">
        <f>IF(J497="","",VLOOKUP(J497,種目名!$O$5:$T$104,3,0))</f>
        <v/>
      </c>
      <c r="AB497" s="119" t="str">
        <f>IF(M497="","",VLOOKUP(M497,種目名!$O$5:$T$104,3,0))</f>
        <v/>
      </c>
      <c r="AC497" s="119" t="str">
        <f>IF(P497="","",VLOOKUP(AF497,種目名!$O$5:$T$104,3,0))</f>
        <v/>
      </c>
      <c r="AD497" s="120" t="str">
        <f>IF(S497="","",VLOOKUP(AI497,種目名!$O$5:$T$104,3,0))</f>
        <v/>
      </c>
      <c r="AE497" s="117">
        <f t="shared" si="725"/>
        <v>0</v>
      </c>
      <c r="AF497" s="157" t="str">
        <f t="shared" si="726"/>
        <v/>
      </c>
      <c r="AG497" s="157" t="str">
        <f t="shared" si="727"/>
        <v/>
      </c>
      <c r="AH497" s="117">
        <f t="shared" si="728"/>
        <v>0</v>
      </c>
      <c r="AI497" s="157" t="str">
        <f t="shared" si="729"/>
        <v/>
      </c>
      <c r="AJ497" s="157" t="str">
        <f t="shared" si="730"/>
        <v/>
      </c>
      <c r="AK497" s="390"/>
      <c r="AL497" s="171">
        <f t="shared" si="649"/>
        <v>0</v>
      </c>
      <c r="AM497" s="399">
        <f t="shared" si="650"/>
        <v>0</v>
      </c>
      <c r="AN497" s="399">
        <f>COUNTIF($B$12:B497,B497)</f>
        <v>0</v>
      </c>
      <c r="AO497" s="399"/>
      <c r="AP497" s="399" t="str">
        <f t="shared" si="651"/>
        <v/>
      </c>
      <c r="AQ497" s="399" t="str">
        <f t="shared" si="652"/>
        <v/>
      </c>
      <c r="AR497" s="399" t="str">
        <f t="shared" si="653"/>
        <v/>
      </c>
      <c r="AS497" s="399" t="str">
        <f t="shared" si="654"/>
        <v/>
      </c>
      <c r="AT497" s="399">
        <f t="shared" si="655"/>
        <v>0</v>
      </c>
      <c r="AU497" s="399" t="str">
        <f t="shared" si="656"/>
        <v/>
      </c>
      <c r="AV497" s="399" t="str">
        <f t="shared" si="657"/>
        <v/>
      </c>
      <c r="AW497" s="399" t="str">
        <f t="shared" si="658"/>
        <v/>
      </c>
      <c r="AX497" s="399" t="str">
        <f t="shared" si="659"/>
        <v/>
      </c>
      <c r="AY497" s="399" t="str">
        <f t="shared" si="660"/>
        <v/>
      </c>
      <c r="AZ497" s="399" t="str">
        <f t="shared" si="661"/>
        <v/>
      </c>
      <c r="BA497" s="399" t="str">
        <f t="shared" si="662"/>
        <v/>
      </c>
      <c r="BB497" s="399" t="str">
        <f t="shared" si="663"/>
        <v/>
      </c>
      <c r="BC497" s="399" t="str">
        <f t="shared" si="664"/>
        <v/>
      </c>
      <c r="BD497" s="403" t="str">
        <f t="shared" si="665"/>
        <v/>
      </c>
      <c r="BE497" s="393">
        <f t="shared" si="666"/>
        <v>0</v>
      </c>
      <c r="BF497" s="157"/>
      <c r="BG497" s="399">
        <f t="shared" si="667"/>
        <v>0</v>
      </c>
      <c r="BH497" s="399">
        <f t="shared" si="668"/>
        <v>0</v>
      </c>
      <c r="BI497" s="412">
        <f t="shared" si="669"/>
        <v>0</v>
      </c>
      <c r="BJ497" s="413">
        <f t="shared" si="645"/>
        <v>0</v>
      </c>
      <c r="BK497" s="398" t="str">
        <f t="shared" si="646"/>
        <v>0</v>
      </c>
      <c r="BL497" s="398" t="str">
        <f t="shared" si="647"/>
        <v>0</v>
      </c>
      <c r="BM497" s="412">
        <f t="shared" si="670"/>
        <v>0</v>
      </c>
      <c r="BN497" s="412" t="str">
        <f t="shared" si="671"/>
        <v>0m0</v>
      </c>
      <c r="BO497" s="399">
        <f t="shared" si="672"/>
        <v>0</v>
      </c>
      <c r="BP497" s="399">
        <f t="shared" si="673"/>
        <v>0</v>
      </c>
      <c r="BQ497" s="412">
        <f t="shared" si="674"/>
        <v>0</v>
      </c>
      <c r="BR497" s="413">
        <f t="shared" si="675"/>
        <v>0</v>
      </c>
      <c r="BS497" s="398" t="str">
        <f t="shared" si="676"/>
        <v>0</v>
      </c>
      <c r="BT497" s="398" t="str">
        <f t="shared" si="677"/>
        <v>0</v>
      </c>
      <c r="BU497" s="412">
        <f t="shared" si="678"/>
        <v>0</v>
      </c>
      <c r="BV497" s="412" t="str">
        <f t="shared" si="679"/>
        <v>0m0</v>
      </c>
      <c r="BW497" s="399">
        <f t="shared" si="680"/>
        <v>0</v>
      </c>
      <c r="BX497" s="399">
        <f t="shared" si="681"/>
        <v>0</v>
      </c>
      <c r="BY497" s="412">
        <f t="shared" si="682"/>
        <v>0</v>
      </c>
      <c r="BZ497" s="413">
        <f t="shared" si="683"/>
        <v>0</v>
      </c>
      <c r="CA497" s="398" t="str">
        <f t="shared" si="684"/>
        <v>0</v>
      </c>
      <c r="CB497" s="398" t="str">
        <f t="shared" si="685"/>
        <v>0</v>
      </c>
      <c r="CC497" s="412">
        <f t="shared" si="686"/>
        <v>0</v>
      </c>
      <c r="CD497" s="412" t="str">
        <f t="shared" si="687"/>
        <v>0m0</v>
      </c>
      <c r="CE497" s="399">
        <f t="shared" si="688"/>
        <v>0</v>
      </c>
      <c r="CF497" s="399">
        <f t="shared" si="689"/>
        <v>0</v>
      </c>
      <c r="CG497" s="412">
        <f t="shared" si="690"/>
        <v>0</v>
      </c>
      <c r="CH497" s="413">
        <f t="shared" si="691"/>
        <v>0</v>
      </c>
      <c r="CI497" s="398" t="str">
        <f t="shared" si="692"/>
        <v>0</v>
      </c>
      <c r="CJ497" s="398" t="str">
        <f t="shared" si="693"/>
        <v>0</v>
      </c>
      <c r="CK497" s="412">
        <f t="shared" si="694"/>
        <v>0</v>
      </c>
      <c r="CL497" s="412" t="str">
        <f t="shared" si="695"/>
        <v>0m0</v>
      </c>
      <c r="CM497" s="399">
        <f t="shared" si="696"/>
        <v>0</v>
      </c>
      <c r="CN497" s="399">
        <f t="shared" si="697"/>
        <v>0</v>
      </c>
      <c r="CO497" s="412">
        <f t="shared" si="698"/>
        <v>0</v>
      </c>
      <c r="CP497" s="413">
        <f t="shared" si="699"/>
        <v>0</v>
      </c>
      <c r="CQ497" s="398" t="str">
        <f t="shared" si="700"/>
        <v>0</v>
      </c>
      <c r="CR497" s="398" t="str">
        <f t="shared" si="701"/>
        <v>0</v>
      </c>
      <c r="CS497" s="412">
        <f t="shared" si="702"/>
        <v>0</v>
      </c>
      <c r="CT497" s="412" t="str">
        <f t="shared" si="703"/>
        <v>0m0</v>
      </c>
      <c r="CU497" s="412">
        <f t="shared" si="704"/>
        <v>0</v>
      </c>
      <c r="CV497" s="412">
        <f t="shared" si="705"/>
        <v>0</v>
      </c>
      <c r="CW497" s="412">
        <f t="shared" si="706"/>
        <v>0</v>
      </c>
      <c r="CX497" s="412">
        <f t="shared" si="707"/>
        <v>0</v>
      </c>
      <c r="CY497" s="412">
        <f t="shared" si="708"/>
        <v>0</v>
      </c>
      <c r="CZ497" s="412" t="str">
        <f t="shared" si="709"/>
        <v/>
      </c>
      <c r="DA497" s="412" t="str">
        <f t="shared" si="710"/>
        <v/>
      </c>
      <c r="DB497" s="412" t="str">
        <f t="shared" si="711"/>
        <v/>
      </c>
      <c r="DC497" s="412" t="str">
        <f t="shared" si="712"/>
        <v/>
      </c>
      <c r="DD497" s="412" t="str">
        <f t="shared" si="713"/>
        <v/>
      </c>
      <c r="DE497" s="412"/>
      <c r="DG497" s="412" t="str">
        <f t="shared" si="714"/>
        <v/>
      </c>
      <c r="DH497" s="412" t="str">
        <f t="shared" si="715"/>
        <v/>
      </c>
      <c r="DI497" s="412">
        <f t="shared" si="716"/>
        <v>0</v>
      </c>
      <c r="DJ497" s="412" t="str">
        <f t="shared" si="717"/>
        <v/>
      </c>
      <c r="DK497" s="412" t="str">
        <f t="shared" si="718"/>
        <v/>
      </c>
      <c r="DL497" s="412" t="str">
        <f t="shared" si="719"/>
        <v/>
      </c>
      <c r="DM497" s="412" t="str">
        <f t="shared" si="720"/>
        <v/>
      </c>
      <c r="DN497" s="412" t="str">
        <f t="shared" si="721"/>
        <v/>
      </c>
      <c r="DO497" s="412" t="str">
        <f t="shared" si="722"/>
        <v/>
      </c>
      <c r="DR497" s="494"/>
      <c r="DU497" s="411">
        <f t="shared" si="723"/>
        <v>0</v>
      </c>
      <c r="DX497" s="494" t="e">
        <f>IF(BG497&lt;270000,○,"")</f>
        <v>#NAME?</v>
      </c>
    </row>
    <row r="498" spans="1:128" s="411" customFormat="1" ht="18" hidden="1" customHeight="1" thickBot="1">
      <c r="A498" s="145" t="str">
        <f t="shared" si="648"/>
        <v/>
      </c>
      <c r="B498" s="158"/>
      <c r="C498" s="31" t="str">
        <f>IF(B498="","",VLOOKUP(B498,学連登録!$C$2:$G$3000,2,FALSE))</f>
        <v/>
      </c>
      <c r="D498" s="32" t="str">
        <f>IF(B498="","",VLOOKUP(B498,学連登録!$C$2:$G$3000,3,FALSE))</f>
        <v/>
      </c>
      <c r="E498" s="33" t="str">
        <f>IF(B498="","",VLOOKUP(B498,学連登録!$C$2:$G$3000,4,FALSE))</f>
        <v/>
      </c>
      <c r="F498" s="383" t="str">
        <f>IF(B498="","",VLOOKUP(B498,学連登録!$C$2:$I$3000,7,FALSE))</f>
        <v/>
      </c>
      <c r="G498" s="159"/>
      <c r="H498" s="853"/>
      <c r="I498" s="854"/>
      <c r="J498" s="160"/>
      <c r="K498" s="825"/>
      <c r="L498" s="826"/>
      <c r="M498" s="160"/>
      <c r="N498" s="819"/>
      <c r="O498" s="820"/>
      <c r="P498" s="159"/>
      <c r="Q498" s="825"/>
      <c r="R498" s="826"/>
      <c r="S498" s="159"/>
      <c r="T498" s="825"/>
      <c r="U498" s="826"/>
      <c r="V498" s="103" t="str">
        <f>IF(B498="","",VLOOKUP(B498,学連登録!$C$2:$H$3000,6,FALSE))</f>
        <v/>
      </c>
      <c r="W498" s="377"/>
      <c r="X498" s="157"/>
      <c r="Y498" s="118" t="str">
        <f t="shared" si="724"/>
        <v/>
      </c>
      <c r="Z498" s="97" t="str">
        <f>IF(G498="","",VLOOKUP(G498,種目名!$O$5:$T$104,3,0))</f>
        <v/>
      </c>
      <c r="AA498" s="99" t="str">
        <f>IF(J498="","",VLOOKUP(J498,種目名!$O$5:$T$104,3,0))</f>
        <v/>
      </c>
      <c r="AB498" s="119" t="str">
        <f>IF(M498="","",VLOOKUP(M498,種目名!$O$5:$T$104,3,0))</f>
        <v/>
      </c>
      <c r="AC498" s="119" t="str">
        <f>IF(P498="","",VLOOKUP(AF498,種目名!$O$5:$T$104,3,0))</f>
        <v/>
      </c>
      <c r="AD498" s="120" t="str">
        <f>IF(S498="","",VLOOKUP(AI498,種目名!$O$5:$T$104,3,0))</f>
        <v/>
      </c>
      <c r="AE498" s="117">
        <f t="shared" si="725"/>
        <v>0</v>
      </c>
      <c r="AF498" s="157" t="str">
        <f t="shared" si="726"/>
        <v/>
      </c>
      <c r="AG498" s="157" t="str">
        <f t="shared" si="727"/>
        <v/>
      </c>
      <c r="AH498" s="117">
        <f t="shared" si="728"/>
        <v>0</v>
      </c>
      <c r="AI498" s="157" t="str">
        <f t="shared" si="729"/>
        <v/>
      </c>
      <c r="AJ498" s="157" t="str">
        <f t="shared" si="730"/>
        <v/>
      </c>
      <c r="AK498" s="390"/>
      <c r="AL498" s="171">
        <f t="shared" si="649"/>
        <v>0</v>
      </c>
      <c r="AM498" s="399">
        <f t="shared" si="650"/>
        <v>0</v>
      </c>
      <c r="AN498" s="399">
        <f>COUNTIF($B$12:B498,B498)</f>
        <v>0</v>
      </c>
      <c r="AO498" s="399"/>
      <c r="AP498" s="399" t="str">
        <f t="shared" si="651"/>
        <v/>
      </c>
      <c r="AQ498" s="399" t="str">
        <f t="shared" si="652"/>
        <v/>
      </c>
      <c r="AR498" s="399" t="str">
        <f t="shared" si="653"/>
        <v/>
      </c>
      <c r="AS498" s="399" t="str">
        <f t="shared" si="654"/>
        <v/>
      </c>
      <c r="AT498" s="399">
        <f t="shared" si="655"/>
        <v>0</v>
      </c>
      <c r="AU498" s="399" t="str">
        <f t="shared" si="656"/>
        <v/>
      </c>
      <c r="AV498" s="399" t="str">
        <f t="shared" si="657"/>
        <v/>
      </c>
      <c r="AW498" s="399" t="str">
        <f t="shared" si="658"/>
        <v/>
      </c>
      <c r="AX498" s="399" t="str">
        <f t="shared" si="659"/>
        <v/>
      </c>
      <c r="AY498" s="399" t="str">
        <f t="shared" si="660"/>
        <v/>
      </c>
      <c r="AZ498" s="399" t="str">
        <f t="shared" si="661"/>
        <v/>
      </c>
      <c r="BA498" s="399" t="str">
        <f t="shared" si="662"/>
        <v/>
      </c>
      <c r="BB498" s="399" t="str">
        <f t="shared" si="663"/>
        <v/>
      </c>
      <c r="BC498" s="399" t="str">
        <f t="shared" si="664"/>
        <v/>
      </c>
      <c r="BD498" s="403" t="str">
        <f t="shared" si="665"/>
        <v/>
      </c>
      <c r="BE498" s="393">
        <f t="shared" si="666"/>
        <v>0</v>
      </c>
      <c r="BF498" s="157"/>
      <c r="BG498" s="399">
        <f t="shared" si="667"/>
        <v>0</v>
      </c>
      <c r="BH498" s="399">
        <f t="shared" si="668"/>
        <v>0</v>
      </c>
      <c r="BI498" s="412">
        <f t="shared" si="669"/>
        <v>0</v>
      </c>
      <c r="BJ498" s="413">
        <f t="shared" si="645"/>
        <v>0</v>
      </c>
      <c r="BK498" s="398" t="str">
        <f t="shared" si="646"/>
        <v>0</v>
      </c>
      <c r="BL498" s="398" t="str">
        <f t="shared" si="647"/>
        <v>0</v>
      </c>
      <c r="BM498" s="412">
        <f t="shared" si="670"/>
        <v>0</v>
      </c>
      <c r="BN498" s="412" t="str">
        <f t="shared" si="671"/>
        <v>0m0</v>
      </c>
      <c r="BO498" s="399">
        <f t="shared" si="672"/>
        <v>0</v>
      </c>
      <c r="BP498" s="399">
        <f t="shared" si="673"/>
        <v>0</v>
      </c>
      <c r="BQ498" s="412">
        <f t="shared" si="674"/>
        <v>0</v>
      </c>
      <c r="BR498" s="413">
        <f t="shared" si="675"/>
        <v>0</v>
      </c>
      <c r="BS498" s="398" t="str">
        <f t="shared" si="676"/>
        <v>0</v>
      </c>
      <c r="BT498" s="398" t="str">
        <f t="shared" si="677"/>
        <v>0</v>
      </c>
      <c r="BU498" s="412">
        <f t="shared" si="678"/>
        <v>0</v>
      </c>
      <c r="BV498" s="412" t="str">
        <f t="shared" si="679"/>
        <v>0m0</v>
      </c>
      <c r="BW498" s="399">
        <f t="shared" si="680"/>
        <v>0</v>
      </c>
      <c r="BX498" s="399">
        <f t="shared" si="681"/>
        <v>0</v>
      </c>
      <c r="BY498" s="412">
        <f t="shared" si="682"/>
        <v>0</v>
      </c>
      <c r="BZ498" s="413">
        <f t="shared" si="683"/>
        <v>0</v>
      </c>
      <c r="CA498" s="398" t="str">
        <f t="shared" si="684"/>
        <v>0</v>
      </c>
      <c r="CB498" s="398" t="str">
        <f t="shared" si="685"/>
        <v>0</v>
      </c>
      <c r="CC498" s="412">
        <f t="shared" si="686"/>
        <v>0</v>
      </c>
      <c r="CD498" s="412" t="str">
        <f t="shared" si="687"/>
        <v>0m0</v>
      </c>
      <c r="CE498" s="399">
        <f t="shared" si="688"/>
        <v>0</v>
      </c>
      <c r="CF498" s="399">
        <f t="shared" si="689"/>
        <v>0</v>
      </c>
      <c r="CG498" s="412">
        <f t="shared" si="690"/>
        <v>0</v>
      </c>
      <c r="CH498" s="413">
        <f t="shared" si="691"/>
        <v>0</v>
      </c>
      <c r="CI498" s="398" t="str">
        <f t="shared" si="692"/>
        <v>0</v>
      </c>
      <c r="CJ498" s="398" t="str">
        <f t="shared" si="693"/>
        <v>0</v>
      </c>
      <c r="CK498" s="412">
        <f t="shared" si="694"/>
        <v>0</v>
      </c>
      <c r="CL498" s="412" t="str">
        <f t="shared" si="695"/>
        <v>0m0</v>
      </c>
      <c r="CM498" s="399">
        <f t="shared" si="696"/>
        <v>0</v>
      </c>
      <c r="CN498" s="399">
        <f t="shared" si="697"/>
        <v>0</v>
      </c>
      <c r="CO498" s="412">
        <f t="shared" si="698"/>
        <v>0</v>
      </c>
      <c r="CP498" s="413">
        <f t="shared" si="699"/>
        <v>0</v>
      </c>
      <c r="CQ498" s="398" t="str">
        <f t="shared" si="700"/>
        <v>0</v>
      </c>
      <c r="CR498" s="398" t="str">
        <f t="shared" si="701"/>
        <v>0</v>
      </c>
      <c r="CS498" s="412">
        <f t="shared" si="702"/>
        <v>0</v>
      </c>
      <c r="CT498" s="412" t="str">
        <f t="shared" si="703"/>
        <v>0m0</v>
      </c>
      <c r="CU498" s="412">
        <f t="shared" si="704"/>
        <v>0</v>
      </c>
      <c r="CV498" s="412">
        <f t="shared" si="705"/>
        <v>0</v>
      </c>
      <c r="CW498" s="412">
        <f t="shared" si="706"/>
        <v>0</v>
      </c>
      <c r="CX498" s="412">
        <f t="shared" si="707"/>
        <v>0</v>
      </c>
      <c r="CY498" s="412">
        <f t="shared" si="708"/>
        <v>0</v>
      </c>
      <c r="CZ498" s="412" t="str">
        <f t="shared" si="709"/>
        <v/>
      </c>
      <c r="DA498" s="412" t="str">
        <f t="shared" si="710"/>
        <v/>
      </c>
      <c r="DB498" s="412" t="str">
        <f t="shared" si="711"/>
        <v/>
      </c>
      <c r="DC498" s="412" t="str">
        <f t="shared" si="712"/>
        <v/>
      </c>
      <c r="DD498" s="412" t="str">
        <f t="shared" si="713"/>
        <v/>
      </c>
      <c r="DE498" s="412"/>
      <c r="DG498" s="412" t="str">
        <f t="shared" si="714"/>
        <v/>
      </c>
      <c r="DH498" s="412" t="str">
        <f t="shared" si="715"/>
        <v/>
      </c>
      <c r="DI498" s="412">
        <f t="shared" si="716"/>
        <v>0</v>
      </c>
      <c r="DJ498" s="412" t="str">
        <f t="shared" si="717"/>
        <v/>
      </c>
      <c r="DK498" s="412" t="str">
        <f t="shared" si="718"/>
        <v/>
      </c>
      <c r="DL498" s="412" t="str">
        <f t="shared" si="719"/>
        <v/>
      </c>
      <c r="DM498" s="412" t="str">
        <f t="shared" si="720"/>
        <v/>
      </c>
      <c r="DN498" s="412" t="str">
        <f t="shared" si="721"/>
        <v/>
      </c>
      <c r="DO498" s="412" t="str">
        <f t="shared" si="722"/>
        <v/>
      </c>
      <c r="DR498" s="494"/>
      <c r="DU498" s="411">
        <f t="shared" si="723"/>
        <v>0</v>
      </c>
      <c r="DX498" s="494" t="e">
        <f>IF(BG498&lt;270000,○,"")</f>
        <v>#NAME?</v>
      </c>
    </row>
    <row r="499" spans="1:128" s="411" customFormat="1" ht="18" hidden="1" customHeight="1" thickBot="1">
      <c r="A499" s="145" t="str">
        <f t="shared" si="648"/>
        <v/>
      </c>
      <c r="B499" s="158"/>
      <c r="C499" s="31" t="str">
        <f>IF(B499="","",VLOOKUP(B499,学連登録!$C$2:$G$3000,2,FALSE))</f>
        <v/>
      </c>
      <c r="D499" s="32" t="str">
        <f>IF(B499="","",VLOOKUP(B499,学連登録!$C$2:$G$3000,3,FALSE))</f>
        <v/>
      </c>
      <c r="E499" s="33" t="str">
        <f>IF(B499="","",VLOOKUP(B499,学連登録!$C$2:$G$3000,4,FALSE))</f>
        <v/>
      </c>
      <c r="F499" s="383" t="str">
        <f>IF(B499="","",VLOOKUP(B499,学連登録!$C$2:$I$3000,7,FALSE))</f>
        <v/>
      </c>
      <c r="G499" s="159"/>
      <c r="H499" s="853"/>
      <c r="I499" s="854"/>
      <c r="J499" s="160"/>
      <c r="K499" s="825"/>
      <c r="L499" s="826"/>
      <c r="M499" s="160"/>
      <c r="N499" s="819"/>
      <c r="O499" s="820"/>
      <c r="P499" s="159"/>
      <c r="Q499" s="825"/>
      <c r="R499" s="826"/>
      <c r="S499" s="159"/>
      <c r="T499" s="825"/>
      <c r="U499" s="826"/>
      <c r="V499" s="103" t="str">
        <f>IF(B499="","",VLOOKUP(B499,学連登録!$C$2:$H$3000,6,FALSE))</f>
        <v/>
      </c>
      <c r="W499" s="377"/>
      <c r="X499" s="157"/>
      <c r="Y499" s="118" t="str">
        <f t="shared" si="724"/>
        <v/>
      </c>
      <c r="Z499" s="97" t="str">
        <f>IF(G499="","",VLOOKUP(G499,種目名!$O$5:$T$104,3,0))</f>
        <v/>
      </c>
      <c r="AA499" s="99" t="str">
        <f>IF(J499="","",VLOOKUP(J499,種目名!$O$5:$T$104,3,0))</f>
        <v/>
      </c>
      <c r="AB499" s="119" t="str">
        <f>IF(M499="","",VLOOKUP(M499,種目名!$O$5:$T$104,3,0))</f>
        <v/>
      </c>
      <c r="AC499" s="119" t="str">
        <f>IF(P499="","",VLOOKUP(AF499,種目名!$O$5:$T$104,3,0))</f>
        <v/>
      </c>
      <c r="AD499" s="120" t="str">
        <f>IF(S499="","",VLOOKUP(AI499,種目名!$O$5:$T$104,3,0))</f>
        <v/>
      </c>
      <c r="AE499" s="117">
        <f t="shared" si="725"/>
        <v>0</v>
      </c>
      <c r="AF499" s="157" t="str">
        <f t="shared" si="726"/>
        <v/>
      </c>
      <c r="AG499" s="157" t="str">
        <f t="shared" si="727"/>
        <v/>
      </c>
      <c r="AH499" s="117">
        <f t="shared" si="728"/>
        <v>0</v>
      </c>
      <c r="AI499" s="157" t="str">
        <f t="shared" si="729"/>
        <v/>
      </c>
      <c r="AJ499" s="157" t="str">
        <f t="shared" si="730"/>
        <v/>
      </c>
      <c r="AK499" s="390"/>
      <c r="AL499" s="171">
        <f t="shared" si="649"/>
        <v>0</v>
      </c>
      <c r="AM499" s="399">
        <f t="shared" si="650"/>
        <v>0</v>
      </c>
      <c r="AN499" s="399">
        <f>COUNTIF($B$12:B499,B499)</f>
        <v>0</v>
      </c>
      <c r="AO499" s="399"/>
      <c r="AP499" s="399" t="str">
        <f t="shared" si="651"/>
        <v/>
      </c>
      <c r="AQ499" s="399" t="str">
        <f t="shared" si="652"/>
        <v/>
      </c>
      <c r="AR499" s="399" t="str">
        <f t="shared" si="653"/>
        <v/>
      </c>
      <c r="AS499" s="399" t="str">
        <f t="shared" si="654"/>
        <v/>
      </c>
      <c r="AT499" s="399">
        <f t="shared" si="655"/>
        <v>0</v>
      </c>
      <c r="AU499" s="399" t="str">
        <f t="shared" si="656"/>
        <v/>
      </c>
      <c r="AV499" s="399" t="str">
        <f t="shared" si="657"/>
        <v/>
      </c>
      <c r="AW499" s="399" t="str">
        <f t="shared" si="658"/>
        <v/>
      </c>
      <c r="AX499" s="399" t="str">
        <f t="shared" si="659"/>
        <v/>
      </c>
      <c r="AY499" s="399" t="str">
        <f t="shared" si="660"/>
        <v/>
      </c>
      <c r="AZ499" s="399" t="str">
        <f t="shared" si="661"/>
        <v/>
      </c>
      <c r="BA499" s="399" t="str">
        <f t="shared" si="662"/>
        <v/>
      </c>
      <c r="BB499" s="399" t="str">
        <f t="shared" si="663"/>
        <v/>
      </c>
      <c r="BC499" s="399" t="str">
        <f t="shared" si="664"/>
        <v/>
      </c>
      <c r="BD499" s="403" t="str">
        <f t="shared" si="665"/>
        <v/>
      </c>
      <c r="BE499" s="393">
        <f t="shared" si="666"/>
        <v>0</v>
      </c>
      <c r="BF499" s="157"/>
      <c r="BG499" s="399">
        <f t="shared" si="667"/>
        <v>0</v>
      </c>
      <c r="BH499" s="399">
        <f t="shared" si="668"/>
        <v>0</v>
      </c>
      <c r="BI499" s="412">
        <f t="shared" si="669"/>
        <v>0</v>
      </c>
      <c r="BJ499" s="413">
        <f t="shared" si="645"/>
        <v>0</v>
      </c>
      <c r="BK499" s="398" t="str">
        <f t="shared" si="646"/>
        <v>0</v>
      </c>
      <c r="BL499" s="398" t="str">
        <f t="shared" si="647"/>
        <v>0</v>
      </c>
      <c r="BM499" s="412">
        <f t="shared" si="670"/>
        <v>0</v>
      </c>
      <c r="BN499" s="412" t="str">
        <f t="shared" si="671"/>
        <v>0m0</v>
      </c>
      <c r="BO499" s="399">
        <f t="shared" si="672"/>
        <v>0</v>
      </c>
      <c r="BP499" s="399">
        <f t="shared" si="673"/>
        <v>0</v>
      </c>
      <c r="BQ499" s="412">
        <f t="shared" si="674"/>
        <v>0</v>
      </c>
      <c r="BR499" s="413">
        <f t="shared" si="675"/>
        <v>0</v>
      </c>
      <c r="BS499" s="398" t="str">
        <f t="shared" si="676"/>
        <v>0</v>
      </c>
      <c r="BT499" s="398" t="str">
        <f t="shared" si="677"/>
        <v>0</v>
      </c>
      <c r="BU499" s="412">
        <f t="shared" si="678"/>
        <v>0</v>
      </c>
      <c r="BV499" s="412" t="str">
        <f t="shared" si="679"/>
        <v>0m0</v>
      </c>
      <c r="BW499" s="399">
        <f t="shared" si="680"/>
        <v>0</v>
      </c>
      <c r="BX499" s="399">
        <f t="shared" si="681"/>
        <v>0</v>
      </c>
      <c r="BY499" s="412">
        <f t="shared" si="682"/>
        <v>0</v>
      </c>
      <c r="BZ499" s="413">
        <f t="shared" si="683"/>
        <v>0</v>
      </c>
      <c r="CA499" s="398" t="str">
        <f t="shared" si="684"/>
        <v>0</v>
      </c>
      <c r="CB499" s="398" t="str">
        <f t="shared" si="685"/>
        <v>0</v>
      </c>
      <c r="CC499" s="412">
        <f t="shared" si="686"/>
        <v>0</v>
      </c>
      <c r="CD499" s="412" t="str">
        <f t="shared" si="687"/>
        <v>0m0</v>
      </c>
      <c r="CE499" s="399">
        <f t="shared" si="688"/>
        <v>0</v>
      </c>
      <c r="CF499" s="399">
        <f t="shared" si="689"/>
        <v>0</v>
      </c>
      <c r="CG499" s="412">
        <f t="shared" si="690"/>
        <v>0</v>
      </c>
      <c r="CH499" s="413">
        <f t="shared" si="691"/>
        <v>0</v>
      </c>
      <c r="CI499" s="398" t="str">
        <f t="shared" si="692"/>
        <v>0</v>
      </c>
      <c r="CJ499" s="398" t="str">
        <f t="shared" si="693"/>
        <v>0</v>
      </c>
      <c r="CK499" s="412">
        <f t="shared" si="694"/>
        <v>0</v>
      </c>
      <c r="CL499" s="412" t="str">
        <f t="shared" si="695"/>
        <v>0m0</v>
      </c>
      <c r="CM499" s="399">
        <f t="shared" si="696"/>
        <v>0</v>
      </c>
      <c r="CN499" s="399">
        <f t="shared" si="697"/>
        <v>0</v>
      </c>
      <c r="CO499" s="412">
        <f t="shared" si="698"/>
        <v>0</v>
      </c>
      <c r="CP499" s="413">
        <f t="shared" si="699"/>
        <v>0</v>
      </c>
      <c r="CQ499" s="398" t="str">
        <f t="shared" si="700"/>
        <v>0</v>
      </c>
      <c r="CR499" s="398" t="str">
        <f t="shared" si="701"/>
        <v>0</v>
      </c>
      <c r="CS499" s="412">
        <f t="shared" si="702"/>
        <v>0</v>
      </c>
      <c r="CT499" s="412" t="str">
        <f t="shared" si="703"/>
        <v>0m0</v>
      </c>
      <c r="CU499" s="412">
        <f t="shared" si="704"/>
        <v>0</v>
      </c>
      <c r="CV499" s="412">
        <f t="shared" si="705"/>
        <v>0</v>
      </c>
      <c r="CW499" s="412">
        <f t="shared" si="706"/>
        <v>0</v>
      </c>
      <c r="CX499" s="412">
        <f t="shared" si="707"/>
        <v>0</v>
      </c>
      <c r="CY499" s="412">
        <f t="shared" si="708"/>
        <v>0</v>
      </c>
      <c r="CZ499" s="412" t="str">
        <f t="shared" si="709"/>
        <v/>
      </c>
      <c r="DA499" s="412" t="str">
        <f t="shared" si="710"/>
        <v/>
      </c>
      <c r="DB499" s="412" t="str">
        <f t="shared" si="711"/>
        <v/>
      </c>
      <c r="DC499" s="412" t="str">
        <f t="shared" si="712"/>
        <v/>
      </c>
      <c r="DD499" s="412" t="str">
        <f t="shared" si="713"/>
        <v/>
      </c>
      <c r="DE499" s="412"/>
      <c r="DG499" s="412" t="str">
        <f t="shared" si="714"/>
        <v/>
      </c>
      <c r="DH499" s="412" t="str">
        <f t="shared" si="715"/>
        <v/>
      </c>
      <c r="DI499" s="412">
        <f t="shared" si="716"/>
        <v>0</v>
      </c>
      <c r="DJ499" s="412" t="str">
        <f t="shared" si="717"/>
        <v/>
      </c>
      <c r="DK499" s="412" t="str">
        <f t="shared" si="718"/>
        <v/>
      </c>
      <c r="DL499" s="412" t="str">
        <f t="shared" si="719"/>
        <v/>
      </c>
      <c r="DM499" s="412" t="str">
        <f t="shared" si="720"/>
        <v/>
      </c>
      <c r="DN499" s="412" t="str">
        <f t="shared" si="721"/>
        <v/>
      </c>
      <c r="DO499" s="412" t="str">
        <f t="shared" si="722"/>
        <v/>
      </c>
      <c r="DR499" s="494"/>
      <c r="DU499" s="411">
        <f t="shared" si="723"/>
        <v>0</v>
      </c>
      <c r="DX499" s="494" t="e">
        <f>IF(BG499&lt;270000,○,"")</f>
        <v>#NAME?</v>
      </c>
    </row>
    <row r="500" spans="1:128" s="411" customFormat="1" ht="18" hidden="1" customHeight="1" thickBot="1">
      <c r="A500" s="145" t="str">
        <f t="shared" si="648"/>
        <v/>
      </c>
      <c r="B500" s="158"/>
      <c r="C500" s="31" t="str">
        <f>IF(B500="","",VLOOKUP(B500,学連登録!$C$2:$G$3000,2,FALSE))</f>
        <v/>
      </c>
      <c r="D500" s="32" t="str">
        <f>IF(B500="","",VLOOKUP(B500,学連登録!$C$2:$G$3000,3,FALSE))</f>
        <v/>
      </c>
      <c r="E500" s="33" t="str">
        <f>IF(B500="","",VLOOKUP(B500,学連登録!$C$2:$G$3000,4,FALSE))</f>
        <v/>
      </c>
      <c r="F500" s="383" t="str">
        <f>IF(B500="","",VLOOKUP(B500,学連登録!$C$2:$I$3000,7,FALSE))</f>
        <v/>
      </c>
      <c r="G500" s="159"/>
      <c r="H500" s="853"/>
      <c r="I500" s="854"/>
      <c r="J500" s="160"/>
      <c r="K500" s="825"/>
      <c r="L500" s="826"/>
      <c r="M500" s="160"/>
      <c r="N500" s="819"/>
      <c r="O500" s="820"/>
      <c r="P500" s="159"/>
      <c r="Q500" s="825"/>
      <c r="R500" s="826"/>
      <c r="S500" s="159"/>
      <c r="T500" s="825"/>
      <c r="U500" s="826"/>
      <c r="V500" s="103" t="str">
        <f>IF(B500="","",VLOOKUP(B500,学連登録!$C$2:$H$3000,6,FALSE))</f>
        <v/>
      </c>
      <c r="W500" s="377"/>
      <c r="X500" s="157"/>
      <c r="Y500" s="118" t="str">
        <f t="shared" si="724"/>
        <v/>
      </c>
      <c r="Z500" s="97" t="str">
        <f>IF(G500="","",VLOOKUP(G500,種目名!$O$5:$T$104,3,0))</f>
        <v/>
      </c>
      <c r="AA500" s="99" t="str">
        <f>IF(J500="","",VLOOKUP(J500,種目名!$O$5:$T$104,3,0))</f>
        <v/>
      </c>
      <c r="AB500" s="119" t="str">
        <f>IF(M500="","",VLOOKUP(M500,種目名!$O$5:$T$104,3,0))</f>
        <v/>
      </c>
      <c r="AC500" s="119" t="str">
        <f>IF(P500="","",VLOOKUP(AF500,種目名!$O$5:$T$104,3,0))</f>
        <v/>
      </c>
      <c r="AD500" s="120" t="str">
        <f>IF(S500="","",VLOOKUP(AI500,種目名!$O$5:$T$104,3,0))</f>
        <v/>
      </c>
      <c r="AE500" s="117">
        <f t="shared" si="725"/>
        <v>0</v>
      </c>
      <c r="AF500" s="157" t="str">
        <f t="shared" si="726"/>
        <v/>
      </c>
      <c r="AG500" s="157" t="str">
        <f t="shared" si="727"/>
        <v/>
      </c>
      <c r="AH500" s="117">
        <f t="shared" si="728"/>
        <v>0</v>
      </c>
      <c r="AI500" s="157" t="str">
        <f t="shared" si="729"/>
        <v/>
      </c>
      <c r="AJ500" s="157" t="str">
        <f t="shared" si="730"/>
        <v/>
      </c>
      <c r="AK500" s="390"/>
      <c r="AL500" s="171">
        <f t="shared" si="649"/>
        <v>0</v>
      </c>
      <c r="AM500" s="399">
        <f t="shared" si="650"/>
        <v>0</v>
      </c>
      <c r="AN500" s="399">
        <f>COUNTIF($B$12:B500,B500)</f>
        <v>0</v>
      </c>
      <c r="AO500" s="399"/>
      <c r="AP500" s="399" t="str">
        <f t="shared" si="651"/>
        <v/>
      </c>
      <c r="AQ500" s="399" t="str">
        <f t="shared" si="652"/>
        <v/>
      </c>
      <c r="AR500" s="399" t="str">
        <f t="shared" si="653"/>
        <v/>
      </c>
      <c r="AS500" s="399" t="str">
        <f t="shared" si="654"/>
        <v/>
      </c>
      <c r="AT500" s="399">
        <f t="shared" si="655"/>
        <v>0</v>
      </c>
      <c r="AU500" s="399" t="str">
        <f t="shared" si="656"/>
        <v/>
      </c>
      <c r="AV500" s="399" t="str">
        <f t="shared" si="657"/>
        <v/>
      </c>
      <c r="AW500" s="399" t="str">
        <f t="shared" si="658"/>
        <v/>
      </c>
      <c r="AX500" s="399" t="str">
        <f t="shared" si="659"/>
        <v/>
      </c>
      <c r="AY500" s="399" t="str">
        <f t="shared" si="660"/>
        <v/>
      </c>
      <c r="AZ500" s="399" t="str">
        <f t="shared" si="661"/>
        <v/>
      </c>
      <c r="BA500" s="399" t="str">
        <f t="shared" si="662"/>
        <v/>
      </c>
      <c r="BB500" s="399" t="str">
        <f t="shared" si="663"/>
        <v/>
      </c>
      <c r="BC500" s="399" t="str">
        <f t="shared" si="664"/>
        <v/>
      </c>
      <c r="BD500" s="403" t="str">
        <f t="shared" si="665"/>
        <v/>
      </c>
      <c r="BE500" s="393">
        <f t="shared" si="666"/>
        <v>0</v>
      </c>
      <c r="BF500" s="157"/>
      <c r="BG500" s="399">
        <f t="shared" si="667"/>
        <v>0</v>
      </c>
      <c r="BH500" s="399">
        <f t="shared" si="668"/>
        <v>0</v>
      </c>
      <c r="BI500" s="412">
        <f t="shared" si="669"/>
        <v>0</v>
      </c>
      <c r="BJ500" s="413">
        <f t="shared" si="645"/>
        <v>0</v>
      </c>
      <c r="BK500" s="398" t="str">
        <f t="shared" si="646"/>
        <v>0</v>
      </c>
      <c r="BL500" s="398" t="str">
        <f t="shared" si="647"/>
        <v>0</v>
      </c>
      <c r="BM500" s="412">
        <f t="shared" si="670"/>
        <v>0</v>
      </c>
      <c r="BN500" s="412" t="str">
        <f t="shared" si="671"/>
        <v>0m0</v>
      </c>
      <c r="BO500" s="399">
        <f t="shared" si="672"/>
        <v>0</v>
      </c>
      <c r="BP500" s="399">
        <f t="shared" si="673"/>
        <v>0</v>
      </c>
      <c r="BQ500" s="412">
        <f t="shared" si="674"/>
        <v>0</v>
      </c>
      <c r="BR500" s="413">
        <f t="shared" si="675"/>
        <v>0</v>
      </c>
      <c r="BS500" s="398" t="str">
        <f t="shared" si="676"/>
        <v>0</v>
      </c>
      <c r="BT500" s="398" t="str">
        <f t="shared" si="677"/>
        <v>0</v>
      </c>
      <c r="BU500" s="412">
        <f t="shared" si="678"/>
        <v>0</v>
      </c>
      <c r="BV500" s="412" t="str">
        <f t="shared" si="679"/>
        <v>0m0</v>
      </c>
      <c r="BW500" s="399">
        <f t="shared" si="680"/>
        <v>0</v>
      </c>
      <c r="BX500" s="399">
        <f t="shared" si="681"/>
        <v>0</v>
      </c>
      <c r="BY500" s="412">
        <f t="shared" si="682"/>
        <v>0</v>
      </c>
      <c r="BZ500" s="413">
        <f t="shared" si="683"/>
        <v>0</v>
      </c>
      <c r="CA500" s="398" t="str">
        <f t="shared" si="684"/>
        <v>0</v>
      </c>
      <c r="CB500" s="398" t="str">
        <f t="shared" si="685"/>
        <v>0</v>
      </c>
      <c r="CC500" s="412">
        <f t="shared" si="686"/>
        <v>0</v>
      </c>
      <c r="CD500" s="412" t="str">
        <f t="shared" si="687"/>
        <v>0m0</v>
      </c>
      <c r="CE500" s="399">
        <f t="shared" si="688"/>
        <v>0</v>
      </c>
      <c r="CF500" s="399">
        <f t="shared" si="689"/>
        <v>0</v>
      </c>
      <c r="CG500" s="412">
        <f t="shared" si="690"/>
        <v>0</v>
      </c>
      <c r="CH500" s="413">
        <f t="shared" si="691"/>
        <v>0</v>
      </c>
      <c r="CI500" s="398" t="str">
        <f t="shared" si="692"/>
        <v>0</v>
      </c>
      <c r="CJ500" s="398" t="str">
        <f t="shared" si="693"/>
        <v>0</v>
      </c>
      <c r="CK500" s="412">
        <f t="shared" si="694"/>
        <v>0</v>
      </c>
      <c r="CL500" s="412" t="str">
        <f t="shared" si="695"/>
        <v>0m0</v>
      </c>
      <c r="CM500" s="399">
        <f t="shared" si="696"/>
        <v>0</v>
      </c>
      <c r="CN500" s="399">
        <f t="shared" si="697"/>
        <v>0</v>
      </c>
      <c r="CO500" s="412">
        <f t="shared" si="698"/>
        <v>0</v>
      </c>
      <c r="CP500" s="413">
        <f t="shared" si="699"/>
        <v>0</v>
      </c>
      <c r="CQ500" s="398" t="str">
        <f t="shared" si="700"/>
        <v>0</v>
      </c>
      <c r="CR500" s="398" t="str">
        <f t="shared" si="701"/>
        <v>0</v>
      </c>
      <c r="CS500" s="412">
        <f t="shared" si="702"/>
        <v>0</v>
      </c>
      <c r="CT500" s="412" t="str">
        <f t="shared" si="703"/>
        <v>0m0</v>
      </c>
      <c r="CU500" s="412">
        <f t="shared" si="704"/>
        <v>0</v>
      </c>
      <c r="CV500" s="412">
        <f t="shared" si="705"/>
        <v>0</v>
      </c>
      <c r="CW500" s="412">
        <f t="shared" si="706"/>
        <v>0</v>
      </c>
      <c r="CX500" s="412">
        <f t="shared" si="707"/>
        <v>0</v>
      </c>
      <c r="CY500" s="412">
        <f t="shared" si="708"/>
        <v>0</v>
      </c>
      <c r="CZ500" s="412" t="str">
        <f t="shared" si="709"/>
        <v/>
      </c>
      <c r="DA500" s="412" t="str">
        <f t="shared" si="710"/>
        <v/>
      </c>
      <c r="DB500" s="412" t="str">
        <f t="shared" si="711"/>
        <v/>
      </c>
      <c r="DC500" s="412" t="str">
        <f t="shared" si="712"/>
        <v/>
      </c>
      <c r="DD500" s="412" t="str">
        <f t="shared" si="713"/>
        <v/>
      </c>
      <c r="DE500" s="412"/>
      <c r="DG500" s="412" t="str">
        <f t="shared" si="714"/>
        <v/>
      </c>
      <c r="DH500" s="412" t="str">
        <f t="shared" si="715"/>
        <v/>
      </c>
      <c r="DI500" s="412">
        <f t="shared" si="716"/>
        <v>0</v>
      </c>
      <c r="DJ500" s="412" t="str">
        <f t="shared" si="717"/>
        <v/>
      </c>
      <c r="DK500" s="412" t="str">
        <f t="shared" si="718"/>
        <v/>
      </c>
      <c r="DL500" s="412" t="str">
        <f t="shared" si="719"/>
        <v/>
      </c>
      <c r="DM500" s="412" t="str">
        <f t="shared" si="720"/>
        <v/>
      </c>
      <c r="DN500" s="412" t="str">
        <f t="shared" si="721"/>
        <v/>
      </c>
      <c r="DO500" s="412" t="str">
        <f t="shared" si="722"/>
        <v/>
      </c>
      <c r="DR500" s="494"/>
      <c r="DU500" s="411">
        <f t="shared" si="723"/>
        <v>0</v>
      </c>
      <c r="DX500" s="494" t="e">
        <f>IF(BG500&lt;270000,○,"")</f>
        <v>#NAME?</v>
      </c>
    </row>
    <row r="501" spans="1:128" s="411" customFormat="1" ht="18" hidden="1" customHeight="1" thickBot="1">
      <c r="A501" s="145" t="str">
        <f t="shared" si="648"/>
        <v/>
      </c>
      <c r="B501" s="158"/>
      <c r="C501" s="31" t="str">
        <f>IF(B501="","",VLOOKUP(B501,学連登録!$C$2:$G$3000,2,FALSE))</f>
        <v/>
      </c>
      <c r="D501" s="32" t="str">
        <f>IF(B501="","",VLOOKUP(B501,学連登録!$C$2:$G$3000,3,FALSE))</f>
        <v/>
      </c>
      <c r="E501" s="33" t="str">
        <f>IF(B501="","",VLOOKUP(B501,学連登録!$C$2:$G$3000,4,FALSE))</f>
        <v/>
      </c>
      <c r="F501" s="383" t="str">
        <f>IF(B501="","",VLOOKUP(B501,学連登録!$C$2:$I$3000,7,FALSE))</f>
        <v/>
      </c>
      <c r="G501" s="159"/>
      <c r="H501" s="853"/>
      <c r="I501" s="854"/>
      <c r="J501" s="160"/>
      <c r="K501" s="825"/>
      <c r="L501" s="826"/>
      <c r="M501" s="160"/>
      <c r="N501" s="819"/>
      <c r="O501" s="820"/>
      <c r="P501" s="159"/>
      <c r="Q501" s="825"/>
      <c r="R501" s="826"/>
      <c r="S501" s="159"/>
      <c r="T501" s="825"/>
      <c r="U501" s="826"/>
      <c r="V501" s="103" t="str">
        <f>IF(B501="","",VLOOKUP(B501,学連登録!$C$2:$H$3000,6,FALSE))</f>
        <v/>
      </c>
      <c r="W501" s="377"/>
      <c r="X501" s="157"/>
      <c r="Y501" s="118" t="str">
        <f t="shared" si="724"/>
        <v/>
      </c>
      <c r="Z501" s="97" t="str">
        <f>IF(G501="","",VLOOKUP(G501,種目名!$O$5:$T$104,3,0))</f>
        <v/>
      </c>
      <c r="AA501" s="99" t="str">
        <f>IF(J501="","",VLOOKUP(J501,種目名!$O$5:$T$104,3,0))</f>
        <v/>
      </c>
      <c r="AB501" s="119" t="str">
        <f>IF(M501="","",VLOOKUP(M501,種目名!$O$5:$T$104,3,0))</f>
        <v/>
      </c>
      <c r="AC501" s="119" t="str">
        <f>IF(P501="","",VLOOKUP(AF501,種目名!$O$5:$T$104,3,0))</f>
        <v/>
      </c>
      <c r="AD501" s="120" t="str">
        <f>IF(S501="","",VLOOKUP(AI501,種目名!$O$5:$T$104,3,0))</f>
        <v/>
      </c>
      <c r="AE501" s="117">
        <f t="shared" si="725"/>
        <v>0</v>
      </c>
      <c r="AF501" s="157" t="str">
        <f t="shared" si="726"/>
        <v/>
      </c>
      <c r="AG501" s="157" t="str">
        <f t="shared" si="727"/>
        <v/>
      </c>
      <c r="AH501" s="117">
        <f t="shared" si="728"/>
        <v>0</v>
      </c>
      <c r="AI501" s="157" t="str">
        <f t="shared" si="729"/>
        <v/>
      </c>
      <c r="AJ501" s="157" t="str">
        <f t="shared" si="730"/>
        <v/>
      </c>
      <c r="AK501" s="390"/>
      <c r="AL501" s="171">
        <f t="shared" si="649"/>
        <v>0</v>
      </c>
      <c r="AM501" s="399">
        <f t="shared" si="650"/>
        <v>0</v>
      </c>
      <c r="AN501" s="399">
        <f>COUNTIF($B$12:B501,B501)</f>
        <v>0</v>
      </c>
      <c r="AO501" s="399"/>
      <c r="AP501" s="399" t="str">
        <f t="shared" si="651"/>
        <v/>
      </c>
      <c r="AQ501" s="399" t="str">
        <f t="shared" si="652"/>
        <v/>
      </c>
      <c r="AR501" s="399" t="str">
        <f t="shared" si="653"/>
        <v/>
      </c>
      <c r="AS501" s="399" t="str">
        <f t="shared" si="654"/>
        <v/>
      </c>
      <c r="AT501" s="399">
        <f t="shared" si="655"/>
        <v>0</v>
      </c>
      <c r="AU501" s="399" t="str">
        <f t="shared" si="656"/>
        <v/>
      </c>
      <c r="AV501" s="399" t="str">
        <f t="shared" si="657"/>
        <v/>
      </c>
      <c r="AW501" s="399" t="str">
        <f t="shared" si="658"/>
        <v/>
      </c>
      <c r="AX501" s="399" t="str">
        <f t="shared" si="659"/>
        <v/>
      </c>
      <c r="AY501" s="399" t="str">
        <f t="shared" si="660"/>
        <v/>
      </c>
      <c r="AZ501" s="399" t="str">
        <f t="shared" si="661"/>
        <v/>
      </c>
      <c r="BA501" s="399" t="str">
        <f t="shared" si="662"/>
        <v/>
      </c>
      <c r="BB501" s="399" t="str">
        <f t="shared" si="663"/>
        <v/>
      </c>
      <c r="BC501" s="399" t="str">
        <f t="shared" si="664"/>
        <v/>
      </c>
      <c r="BD501" s="403" t="str">
        <f t="shared" si="665"/>
        <v/>
      </c>
      <c r="BE501" s="393">
        <f t="shared" si="666"/>
        <v>0</v>
      </c>
      <c r="BF501" s="157"/>
      <c r="BG501" s="399">
        <f t="shared" si="667"/>
        <v>0</v>
      </c>
      <c r="BH501" s="399">
        <f t="shared" si="668"/>
        <v>0</v>
      </c>
      <c r="BI501" s="412">
        <f t="shared" si="669"/>
        <v>0</v>
      </c>
      <c r="BJ501" s="413">
        <f t="shared" si="645"/>
        <v>0</v>
      </c>
      <c r="BK501" s="398" t="str">
        <f t="shared" si="646"/>
        <v>0</v>
      </c>
      <c r="BL501" s="398" t="str">
        <f t="shared" si="647"/>
        <v>0</v>
      </c>
      <c r="BM501" s="412">
        <f t="shared" si="670"/>
        <v>0</v>
      </c>
      <c r="BN501" s="412" t="str">
        <f t="shared" si="671"/>
        <v>0m0</v>
      </c>
      <c r="BO501" s="399">
        <f t="shared" si="672"/>
        <v>0</v>
      </c>
      <c r="BP501" s="399">
        <f t="shared" si="673"/>
        <v>0</v>
      </c>
      <c r="BQ501" s="412">
        <f t="shared" si="674"/>
        <v>0</v>
      </c>
      <c r="BR501" s="413">
        <f t="shared" si="675"/>
        <v>0</v>
      </c>
      <c r="BS501" s="398" t="str">
        <f t="shared" si="676"/>
        <v>0</v>
      </c>
      <c r="BT501" s="398" t="str">
        <f t="shared" si="677"/>
        <v>0</v>
      </c>
      <c r="BU501" s="412">
        <f t="shared" si="678"/>
        <v>0</v>
      </c>
      <c r="BV501" s="412" t="str">
        <f t="shared" si="679"/>
        <v>0m0</v>
      </c>
      <c r="BW501" s="399">
        <f t="shared" si="680"/>
        <v>0</v>
      </c>
      <c r="BX501" s="399">
        <f t="shared" si="681"/>
        <v>0</v>
      </c>
      <c r="BY501" s="412">
        <f t="shared" si="682"/>
        <v>0</v>
      </c>
      <c r="BZ501" s="413">
        <f t="shared" si="683"/>
        <v>0</v>
      </c>
      <c r="CA501" s="398" t="str">
        <f t="shared" si="684"/>
        <v>0</v>
      </c>
      <c r="CB501" s="398" t="str">
        <f t="shared" si="685"/>
        <v>0</v>
      </c>
      <c r="CC501" s="412">
        <f t="shared" si="686"/>
        <v>0</v>
      </c>
      <c r="CD501" s="412" t="str">
        <f t="shared" si="687"/>
        <v>0m0</v>
      </c>
      <c r="CE501" s="399">
        <f t="shared" si="688"/>
        <v>0</v>
      </c>
      <c r="CF501" s="399">
        <f t="shared" si="689"/>
        <v>0</v>
      </c>
      <c r="CG501" s="412">
        <f t="shared" si="690"/>
        <v>0</v>
      </c>
      <c r="CH501" s="413">
        <f t="shared" si="691"/>
        <v>0</v>
      </c>
      <c r="CI501" s="398" t="str">
        <f t="shared" si="692"/>
        <v>0</v>
      </c>
      <c r="CJ501" s="398" t="str">
        <f t="shared" si="693"/>
        <v>0</v>
      </c>
      <c r="CK501" s="412">
        <f t="shared" si="694"/>
        <v>0</v>
      </c>
      <c r="CL501" s="412" t="str">
        <f t="shared" si="695"/>
        <v>0m0</v>
      </c>
      <c r="CM501" s="399">
        <f t="shared" si="696"/>
        <v>0</v>
      </c>
      <c r="CN501" s="399">
        <f t="shared" si="697"/>
        <v>0</v>
      </c>
      <c r="CO501" s="412">
        <f t="shared" si="698"/>
        <v>0</v>
      </c>
      <c r="CP501" s="413">
        <f t="shared" si="699"/>
        <v>0</v>
      </c>
      <c r="CQ501" s="398" t="str">
        <f t="shared" si="700"/>
        <v>0</v>
      </c>
      <c r="CR501" s="398" t="str">
        <f t="shared" si="701"/>
        <v>0</v>
      </c>
      <c r="CS501" s="412">
        <f t="shared" si="702"/>
        <v>0</v>
      </c>
      <c r="CT501" s="412" t="str">
        <f t="shared" si="703"/>
        <v>0m0</v>
      </c>
      <c r="CU501" s="412">
        <f t="shared" si="704"/>
        <v>0</v>
      </c>
      <c r="CV501" s="412">
        <f t="shared" si="705"/>
        <v>0</v>
      </c>
      <c r="CW501" s="412">
        <f t="shared" si="706"/>
        <v>0</v>
      </c>
      <c r="CX501" s="412">
        <f t="shared" si="707"/>
        <v>0</v>
      </c>
      <c r="CY501" s="412">
        <f t="shared" si="708"/>
        <v>0</v>
      </c>
      <c r="CZ501" s="412" t="str">
        <f t="shared" si="709"/>
        <v/>
      </c>
      <c r="DA501" s="412" t="str">
        <f t="shared" si="710"/>
        <v/>
      </c>
      <c r="DB501" s="412" t="str">
        <f t="shared" si="711"/>
        <v/>
      </c>
      <c r="DC501" s="412" t="str">
        <f t="shared" si="712"/>
        <v/>
      </c>
      <c r="DD501" s="412" t="str">
        <f t="shared" si="713"/>
        <v/>
      </c>
      <c r="DE501" s="412"/>
      <c r="DG501" s="412" t="str">
        <f t="shared" si="714"/>
        <v/>
      </c>
      <c r="DH501" s="412" t="str">
        <f t="shared" si="715"/>
        <v/>
      </c>
      <c r="DI501" s="412">
        <f t="shared" si="716"/>
        <v>0</v>
      </c>
      <c r="DJ501" s="412" t="str">
        <f t="shared" si="717"/>
        <v/>
      </c>
      <c r="DK501" s="412" t="str">
        <f t="shared" si="718"/>
        <v/>
      </c>
      <c r="DL501" s="412" t="str">
        <f t="shared" si="719"/>
        <v/>
      </c>
      <c r="DM501" s="412" t="str">
        <f t="shared" si="720"/>
        <v/>
      </c>
      <c r="DN501" s="412" t="str">
        <f t="shared" si="721"/>
        <v/>
      </c>
      <c r="DO501" s="412" t="str">
        <f t="shared" si="722"/>
        <v/>
      </c>
      <c r="DR501" s="494"/>
      <c r="DU501" s="411">
        <f t="shared" si="723"/>
        <v>0</v>
      </c>
      <c r="DX501" s="494" t="e">
        <f>IF(BG501&lt;270000,○,"")</f>
        <v>#NAME?</v>
      </c>
    </row>
    <row r="502" spans="1:128" s="411" customFormat="1" ht="18" hidden="1" customHeight="1" thickBot="1">
      <c r="A502" s="145" t="str">
        <f t="shared" si="648"/>
        <v/>
      </c>
      <c r="B502" s="158"/>
      <c r="C502" s="31" t="str">
        <f>IF(B502="","",VLOOKUP(B502,学連登録!$C$2:$G$3000,2,FALSE))</f>
        <v/>
      </c>
      <c r="D502" s="32" t="str">
        <f>IF(B502="","",VLOOKUP(B502,学連登録!$C$2:$G$3000,3,FALSE))</f>
        <v/>
      </c>
      <c r="E502" s="33" t="str">
        <f>IF(B502="","",VLOOKUP(B502,学連登録!$C$2:$G$3000,4,FALSE))</f>
        <v/>
      </c>
      <c r="F502" s="383" t="str">
        <f>IF(B502="","",VLOOKUP(B502,学連登録!$C$2:$I$3000,7,FALSE))</f>
        <v/>
      </c>
      <c r="G502" s="159"/>
      <c r="H502" s="853"/>
      <c r="I502" s="854"/>
      <c r="J502" s="160"/>
      <c r="K502" s="825"/>
      <c r="L502" s="826"/>
      <c r="M502" s="160"/>
      <c r="N502" s="819"/>
      <c r="O502" s="820"/>
      <c r="P502" s="159"/>
      <c r="Q502" s="825"/>
      <c r="R502" s="826"/>
      <c r="S502" s="159"/>
      <c r="T502" s="825"/>
      <c r="U502" s="826"/>
      <c r="V502" s="103" t="str">
        <f>IF(B502="","",VLOOKUP(B502,学連登録!$C$2:$H$3000,6,FALSE))</f>
        <v/>
      </c>
      <c r="W502" s="377"/>
      <c r="X502" s="157"/>
      <c r="Y502" s="118" t="str">
        <f t="shared" si="724"/>
        <v/>
      </c>
      <c r="Z502" s="97" t="str">
        <f>IF(G502="","",VLOOKUP(G502,種目名!$O$5:$T$104,3,0))</f>
        <v/>
      </c>
      <c r="AA502" s="99" t="str">
        <f>IF(J502="","",VLOOKUP(J502,種目名!$O$5:$T$104,3,0))</f>
        <v/>
      </c>
      <c r="AB502" s="119" t="str">
        <f>IF(M502="","",VLOOKUP(M502,種目名!$O$5:$T$104,3,0))</f>
        <v/>
      </c>
      <c r="AC502" s="119" t="str">
        <f>IF(P502="","",VLOOKUP(AF502,種目名!$O$5:$T$104,3,0))</f>
        <v/>
      </c>
      <c r="AD502" s="120" t="str">
        <f>IF(S502="","",VLOOKUP(AI502,種目名!$O$5:$T$104,3,0))</f>
        <v/>
      </c>
      <c r="AE502" s="117">
        <f t="shared" si="725"/>
        <v>0</v>
      </c>
      <c r="AF502" s="157" t="str">
        <f t="shared" si="726"/>
        <v/>
      </c>
      <c r="AG502" s="157" t="str">
        <f t="shared" si="727"/>
        <v/>
      </c>
      <c r="AH502" s="117">
        <f t="shared" si="728"/>
        <v>0</v>
      </c>
      <c r="AI502" s="157" t="str">
        <f t="shared" si="729"/>
        <v/>
      </c>
      <c r="AJ502" s="157" t="str">
        <f t="shared" si="730"/>
        <v/>
      </c>
      <c r="AK502" s="390"/>
      <c r="AL502" s="171">
        <f t="shared" si="649"/>
        <v>0</v>
      </c>
      <c r="AM502" s="399">
        <f t="shared" si="650"/>
        <v>0</v>
      </c>
      <c r="AN502" s="399">
        <f>COUNTIF($B$12:B502,B502)</f>
        <v>0</v>
      </c>
      <c r="AO502" s="399"/>
      <c r="AP502" s="399" t="str">
        <f t="shared" si="651"/>
        <v/>
      </c>
      <c r="AQ502" s="399" t="str">
        <f t="shared" si="652"/>
        <v/>
      </c>
      <c r="AR502" s="399" t="str">
        <f t="shared" si="653"/>
        <v/>
      </c>
      <c r="AS502" s="399" t="str">
        <f t="shared" si="654"/>
        <v/>
      </c>
      <c r="AT502" s="399">
        <f t="shared" si="655"/>
        <v>0</v>
      </c>
      <c r="AU502" s="399" t="str">
        <f t="shared" si="656"/>
        <v/>
      </c>
      <c r="AV502" s="399" t="str">
        <f t="shared" si="657"/>
        <v/>
      </c>
      <c r="AW502" s="399" t="str">
        <f t="shared" si="658"/>
        <v/>
      </c>
      <c r="AX502" s="399" t="str">
        <f t="shared" si="659"/>
        <v/>
      </c>
      <c r="AY502" s="399" t="str">
        <f t="shared" si="660"/>
        <v/>
      </c>
      <c r="AZ502" s="399" t="str">
        <f t="shared" si="661"/>
        <v/>
      </c>
      <c r="BA502" s="399" t="str">
        <f t="shared" si="662"/>
        <v/>
      </c>
      <c r="BB502" s="399" t="str">
        <f t="shared" si="663"/>
        <v/>
      </c>
      <c r="BC502" s="399" t="str">
        <f t="shared" si="664"/>
        <v/>
      </c>
      <c r="BD502" s="403" t="str">
        <f t="shared" si="665"/>
        <v/>
      </c>
      <c r="BE502" s="393">
        <f t="shared" si="666"/>
        <v>0</v>
      </c>
      <c r="BF502" s="157"/>
      <c r="BG502" s="399">
        <f t="shared" si="667"/>
        <v>0</v>
      </c>
      <c r="BH502" s="399">
        <f t="shared" si="668"/>
        <v>0</v>
      </c>
      <c r="BI502" s="412">
        <f t="shared" si="669"/>
        <v>0</v>
      </c>
      <c r="BJ502" s="413">
        <f t="shared" si="645"/>
        <v>0</v>
      </c>
      <c r="BK502" s="398" t="str">
        <f t="shared" si="646"/>
        <v>0</v>
      </c>
      <c r="BL502" s="398" t="str">
        <f t="shared" si="647"/>
        <v>0</v>
      </c>
      <c r="BM502" s="412">
        <f t="shared" si="670"/>
        <v>0</v>
      </c>
      <c r="BN502" s="412" t="str">
        <f t="shared" si="671"/>
        <v>0m0</v>
      </c>
      <c r="BO502" s="399">
        <f t="shared" si="672"/>
        <v>0</v>
      </c>
      <c r="BP502" s="399">
        <f t="shared" si="673"/>
        <v>0</v>
      </c>
      <c r="BQ502" s="412">
        <f t="shared" si="674"/>
        <v>0</v>
      </c>
      <c r="BR502" s="413">
        <f t="shared" si="675"/>
        <v>0</v>
      </c>
      <c r="BS502" s="398" t="str">
        <f t="shared" si="676"/>
        <v>0</v>
      </c>
      <c r="BT502" s="398" t="str">
        <f t="shared" si="677"/>
        <v>0</v>
      </c>
      <c r="BU502" s="412">
        <f t="shared" si="678"/>
        <v>0</v>
      </c>
      <c r="BV502" s="412" t="str">
        <f t="shared" si="679"/>
        <v>0m0</v>
      </c>
      <c r="BW502" s="399">
        <f t="shared" si="680"/>
        <v>0</v>
      </c>
      <c r="BX502" s="399">
        <f t="shared" si="681"/>
        <v>0</v>
      </c>
      <c r="BY502" s="412">
        <f t="shared" si="682"/>
        <v>0</v>
      </c>
      <c r="BZ502" s="413">
        <f t="shared" si="683"/>
        <v>0</v>
      </c>
      <c r="CA502" s="398" t="str">
        <f t="shared" si="684"/>
        <v>0</v>
      </c>
      <c r="CB502" s="398" t="str">
        <f t="shared" si="685"/>
        <v>0</v>
      </c>
      <c r="CC502" s="412">
        <f t="shared" si="686"/>
        <v>0</v>
      </c>
      <c r="CD502" s="412" t="str">
        <f t="shared" si="687"/>
        <v>0m0</v>
      </c>
      <c r="CE502" s="399">
        <f t="shared" si="688"/>
        <v>0</v>
      </c>
      <c r="CF502" s="399">
        <f t="shared" si="689"/>
        <v>0</v>
      </c>
      <c r="CG502" s="412">
        <f t="shared" si="690"/>
        <v>0</v>
      </c>
      <c r="CH502" s="413">
        <f t="shared" si="691"/>
        <v>0</v>
      </c>
      <c r="CI502" s="398" t="str">
        <f t="shared" si="692"/>
        <v>0</v>
      </c>
      <c r="CJ502" s="398" t="str">
        <f t="shared" si="693"/>
        <v>0</v>
      </c>
      <c r="CK502" s="412">
        <f t="shared" si="694"/>
        <v>0</v>
      </c>
      <c r="CL502" s="412" t="str">
        <f t="shared" si="695"/>
        <v>0m0</v>
      </c>
      <c r="CM502" s="399">
        <f t="shared" si="696"/>
        <v>0</v>
      </c>
      <c r="CN502" s="399">
        <f t="shared" si="697"/>
        <v>0</v>
      </c>
      <c r="CO502" s="412">
        <f t="shared" si="698"/>
        <v>0</v>
      </c>
      <c r="CP502" s="413">
        <f t="shared" si="699"/>
        <v>0</v>
      </c>
      <c r="CQ502" s="398" t="str">
        <f t="shared" si="700"/>
        <v>0</v>
      </c>
      <c r="CR502" s="398" t="str">
        <f t="shared" si="701"/>
        <v>0</v>
      </c>
      <c r="CS502" s="412">
        <f t="shared" si="702"/>
        <v>0</v>
      </c>
      <c r="CT502" s="412" t="str">
        <f t="shared" si="703"/>
        <v>0m0</v>
      </c>
      <c r="CU502" s="412">
        <f t="shared" si="704"/>
        <v>0</v>
      </c>
      <c r="CV502" s="412">
        <f t="shared" si="705"/>
        <v>0</v>
      </c>
      <c r="CW502" s="412">
        <f t="shared" si="706"/>
        <v>0</v>
      </c>
      <c r="CX502" s="412">
        <f t="shared" si="707"/>
        <v>0</v>
      </c>
      <c r="CY502" s="412">
        <f t="shared" si="708"/>
        <v>0</v>
      </c>
      <c r="CZ502" s="412" t="str">
        <f t="shared" si="709"/>
        <v/>
      </c>
      <c r="DA502" s="412" t="str">
        <f t="shared" si="710"/>
        <v/>
      </c>
      <c r="DB502" s="412" t="str">
        <f t="shared" si="711"/>
        <v/>
      </c>
      <c r="DC502" s="412" t="str">
        <f t="shared" si="712"/>
        <v/>
      </c>
      <c r="DD502" s="412" t="str">
        <f t="shared" si="713"/>
        <v/>
      </c>
      <c r="DE502" s="412"/>
      <c r="DG502" s="412" t="str">
        <f t="shared" si="714"/>
        <v/>
      </c>
      <c r="DH502" s="412" t="str">
        <f t="shared" si="715"/>
        <v/>
      </c>
      <c r="DI502" s="412">
        <f t="shared" si="716"/>
        <v>0</v>
      </c>
      <c r="DJ502" s="412" t="str">
        <f t="shared" si="717"/>
        <v/>
      </c>
      <c r="DK502" s="412" t="str">
        <f t="shared" si="718"/>
        <v/>
      </c>
      <c r="DL502" s="412" t="str">
        <f t="shared" si="719"/>
        <v/>
      </c>
      <c r="DM502" s="412" t="str">
        <f t="shared" si="720"/>
        <v/>
      </c>
      <c r="DN502" s="412" t="str">
        <f t="shared" si="721"/>
        <v/>
      </c>
      <c r="DO502" s="412" t="str">
        <f t="shared" si="722"/>
        <v/>
      </c>
      <c r="DR502" s="494"/>
      <c r="DU502" s="411">
        <f t="shared" si="723"/>
        <v>0</v>
      </c>
      <c r="DX502" s="494" t="e">
        <f>IF(BG502&lt;270000,○,"")</f>
        <v>#NAME?</v>
      </c>
    </row>
    <row r="503" spans="1:128" s="411" customFormat="1" ht="18" hidden="1" customHeight="1" thickBot="1">
      <c r="A503" s="145" t="str">
        <f t="shared" si="648"/>
        <v/>
      </c>
      <c r="B503" s="158"/>
      <c r="C503" s="31" t="str">
        <f>IF(B503="","",VLOOKUP(B503,学連登録!$C$2:$G$3000,2,FALSE))</f>
        <v/>
      </c>
      <c r="D503" s="32" t="str">
        <f>IF(B503="","",VLOOKUP(B503,学連登録!$C$2:$G$3000,3,FALSE))</f>
        <v/>
      </c>
      <c r="E503" s="33" t="str">
        <f>IF(B503="","",VLOOKUP(B503,学連登録!$C$2:$G$3000,4,FALSE))</f>
        <v/>
      </c>
      <c r="F503" s="383" t="str">
        <f>IF(B503="","",VLOOKUP(B503,学連登録!$C$2:$I$3000,7,FALSE))</f>
        <v/>
      </c>
      <c r="G503" s="159"/>
      <c r="H503" s="853"/>
      <c r="I503" s="854"/>
      <c r="J503" s="160"/>
      <c r="K503" s="825"/>
      <c r="L503" s="826"/>
      <c r="M503" s="160"/>
      <c r="N503" s="819"/>
      <c r="O503" s="820"/>
      <c r="P503" s="159"/>
      <c r="Q503" s="825"/>
      <c r="R503" s="826"/>
      <c r="S503" s="159"/>
      <c r="T503" s="825"/>
      <c r="U503" s="826"/>
      <c r="V503" s="103" t="str">
        <f>IF(B503="","",VLOOKUP(B503,学連登録!$C$2:$H$3000,6,FALSE))</f>
        <v/>
      </c>
      <c r="W503" s="377"/>
      <c r="X503" s="157"/>
      <c r="Y503" s="118" t="str">
        <f t="shared" si="724"/>
        <v/>
      </c>
      <c r="Z503" s="97" t="str">
        <f>IF(G503="","",VLOOKUP(G503,種目名!$O$5:$T$104,3,0))</f>
        <v/>
      </c>
      <c r="AA503" s="99" t="str">
        <f>IF(J503="","",VLOOKUP(J503,種目名!$O$5:$T$104,3,0))</f>
        <v/>
      </c>
      <c r="AB503" s="119" t="str">
        <f>IF(M503="","",VLOOKUP(M503,種目名!$O$5:$T$104,3,0))</f>
        <v/>
      </c>
      <c r="AC503" s="119" t="str">
        <f>IF(P503="","",VLOOKUP(AF503,種目名!$O$5:$T$104,3,0))</f>
        <v/>
      </c>
      <c r="AD503" s="120" t="str">
        <f>IF(S503="","",VLOOKUP(AI503,種目名!$O$5:$T$104,3,0))</f>
        <v/>
      </c>
      <c r="AE503" s="117">
        <f t="shared" si="725"/>
        <v>0</v>
      </c>
      <c r="AF503" s="157" t="str">
        <f t="shared" si="726"/>
        <v/>
      </c>
      <c r="AG503" s="157" t="str">
        <f t="shared" si="727"/>
        <v/>
      </c>
      <c r="AH503" s="117">
        <f t="shared" si="728"/>
        <v>0</v>
      </c>
      <c r="AI503" s="157" t="str">
        <f t="shared" si="729"/>
        <v/>
      </c>
      <c r="AJ503" s="157" t="str">
        <f t="shared" si="730"/>
        <v/>
      </c>
      <c r="AK503" s="390"/>
      <c r="AL503" s="171">
        <f t="shared" si="649"/>
        <v>0</v>
      </c>
      <c r="AM503" s="399">
        <f t="shared" si="650"/>
        <v>0</v>
      </c>
      <c r="AN503" s="399">
        <f>COUNTIF($B$12:B503,B503)</f>
        <v>0</v>
      </c>
      <c r="AO503" s="399"/>
      <c r="AP503" s="399" t="str">
        <f t="shared" si="651"/>
        <v/>
      </c>
      <c r="AQ503" s="399" t="str">
        <f t="shared" si="652"/>
        <v/>
      </c>
      <c r="AR503" s="399" t="str">
        <f t="shared" si="653"/>
        <v/>
      </c>
      <c r="AS503" s="399" t="str">
        <f t="shared" si="654"/>
        <v/>
      </c>
      <c r="AT503" s="399">
        <f t="shared" si="655"/>
        <v>0</v>
      </c>
      <c r="AU503" s="399" t="str">
        <f t="shared" si="656"/>
        <v/>
      </c>
      <c r="AV503" s="399" t="str">
        <f t="shared" si="657"/>
        <v/>
      </c>
      <c r="AW503" s="399" t="str">
        <f t="shared" si="658"/>
        <v/>
      </c>
      <c r="AX503" s="399" t="str">
        <f t="shared" si="659"/>
        <v/>
      </c>
      <c r="AY503" s="399" t="str">
        <f t="shared" si="660"/>
        <v/>
      </c>
      <c r="AZ503" s="399" t="str">
        <f t="shared" si="661"/>
        <v/>
      </c>
      <c r="BA503" s="399" t="str">
        <f t="shared" si="662"/>
        <v/>
      </c>
      <c r="BB503" s="399" t="str">
        <f t="shared" si="663"/>
        <v/>
      </c>
      <c r="BC503" s="399" t="str">
        <f t="shared" si="664"/>
        <v/>
      </c>
      <c r="BD503" s="403" t="str">
        <f t="shared" si="665"/>
        <v/>
      </c>
      <c r="BE503" s="393">
        <f t="shared" si="666"/>
        <v>0</v>
      </c>
      <c r="BF503" s="157"/>
      <c r="BG503" s="399">
        <f t="shared" si="667"/>
        <v>0</v>
      </c>
      <c r="BH503" s="399">
        <f t="shared" si="668"/>
        <v>0</v>
      </c>
      <c r="BI503" s="412">
        <f t="shared" si="669"/>
        <v>0</v>
      </c>
      <c r="BJ503" s="413">
        <f t="shared" si="645"/>
        <v>0</v>
      </c>
      <c r="BK503" s="398" t="str">
        <f t="shared" si="646"/>
        <v>0</v>
      </c>
      <c r="BL503" s="398" t="str">
        <f t="shared" si="647"/>
        <v>0</v>
      </c>
      <c r="BM503" s="412">
        <f t="shared" si="670"/>
        <v>0</v>
      </c>
      <c r="BN503" s="412" t="str">
        <f t="shared" si="671"/>
        <v>0m0</v>
      </c>
      <c r="BO503" s="399">
        <f t="shared" si="672"/>
        <v>0</v>
      </c>
      <c r="BP503" s="399">
        <f t="shared" si="673"/>
        <v>0</v>
      </c>
      <c r="BQ503" s="412">
        <f t="shared" si="674"/>
        <v>0</v>
      </c>
      <c r="BR503" s="413">
        <f t="shared" si="675"/>
        <v>0</v>
      </c>
      <c r="BS503" s="398" t="str">
        <f t="shared" si="676"/>
        <v>0</v>
      </c>
      <c r="BT503" s="398" t="str">
        <f t="shared" si="677"/>
        <v>0</v>
      </c>
      <c r="BU503" s="412">
        <f t="shared" si="678"/>
        <v>0</v>
      </c>
      <c r="BV503" s="412" t="str">
        <f t="shared" si="679"/>
        <v>0m0</v>
      </c>
      <c r="BW503" s="399">
        <f t="shared" si="680"/>
        <v>0</v>
      </c>
      <c r="BX503" s="399">
        <f t="shared" si="681"/>
        <v>0</v>
      </c>
      <c r="BY503" s="412">
        <f t="shared" si="682"/>
        <v>0</v>
      </c>
      <c r="BZ503" s="413">
        <f t="shared" si="683"/>
        <v>0</v>
      </c>
      <c r="CA503" s="398" t="str">
        <f t="shared" si="684"/>
        <v>0</v>
      </c>
      <c r="CB503" s="398" t="str">
        <f t="shared" si="685"/>
        <v>0</v>
      </c>
      <c r="CC503" s="412">
        <f t="shared" si="686"/>
        <v>0</v>
      </c>
      <c r="CD503" s="412" t="str">
        <f t="shared" si="687"/>
        <v>0m0</v>
      </c>
      <c r="CE503" s="399">
        <f t="shared" si="688"/>
        <v>0</v>
      </c>
      <c r="CF503" s="399">
        <f t="shared" si="689"/>
        <v>0</v>
      </c>
      <c r="CG503" s="412">
        <f t="shared" si="690"/>
        <v>0</v>
      </c>
      <c r="CH503" s="413">
        <f t="shared" si="691"/>
        <v>0</v>
      </c>
      <c r="CI503" s="398" t="str">
        <f t="shared" si="692"/>
        <v>0</v>
      </c>
      <c r="CJ503" s="398" t="str">
        <f t="shared" si="693"/>
        <v>0</v>
      </c>
      <c r="CK503" s="412">
        <f t="shared" si="694"/>
        <v>0</v>
      </c>
      <c r="CL503" s="412" t="str">
        <f t="shared" si="695"/>
        <v>0m0</v>
      </c>
      <c r="CM503" s="399">
        <f t="shared" si="696"/>
        <v>0</v>
      </c>
      <c r="CN503" s="399">
        <f t="shared" si="697"/>
        <v>0</v>
      </c>
      <c r="CO503" s="412">
        <f t="shared" si="698"/>
        <v>0</v>
      </c>
      <c r="CP503" s="413">
        <f t="shared" si="699"/>
        <v>0</v>
      </c>
      <c r="CQ503" s="398" t="str">
        <f t="shared" si="700"/>
        <v>0</v>
      </c>
      <c r="CR503" s="398" t="str">
        <f t="shared" si="701"/>
        <v>0</v>
      </c>
      <c r="CS503" s="412">
        <f t="shared" si="702"/>
        <v>0</v>
      </c>
      <c r="CT503" s="412" t="str">
        <f t="shared" si="703"/>
        <v>0m0</v>
      </c>
      <c r="CU503" s="412">
        <f t="shared" si="704"/>
        <v>0</v>
      </c>
      <c r="CV503" s="412">
        <f t="shared" si="705"/>
        <v>0</v>
      </c>
      <c r="CW503" s="412">
        <f t="shared" si="706"/>
        <v>0</v>
      </c>
      <c r="CX503" s="412">
        <f t="shared" si="707"/>
        <v>0</v>
      </c>
      <c r="CY503" s="412">
        <f t="shared" si="708"/>
        <v>0</v>
      </c>
      <c r="CZ503" s="412" t="str">
        <f t="shared" si="709"/>
        <v/>
      </c>
      <c r="DA503" s="412" t="str">
        <f t="shared" si="710"/>
        <v/>
      </c>
      <c r="DB503" s="412" t="str">
        <f t="shared" si="711"/>
        <v/>
      </c>
      <c r="DC503" s="412" t="str">
        <f t="shared" si="712"/>
        <v/>
      </c>
      <c r="DD503" s="412" t="str">
        <f t="shared" si="713"/>
        <v/>
      </c>
      <c r="DE503" s="412"/>
      <c r="DG503" s="412" t="str">
        <f t="shared" si="714"/>
        <v/>
      </c>
      <c r="DH503" s="412" t="str">
        <f t="shared" si="715"/>
        <v/>
      </c>
      <c r="DI503" s="412">
        <f t="shared" si="716"/>
        <v>0</v>
      </c>
      <c r="DJ503" s="412" t="str">
        <f t="shared" si="717"/>
        <v/>
      </c>
      <c r="DK503" s="412" t="str">
        <f t="shared" si="718"/>
        <v/>
      </c>
      <c r="DL503" s="412" t="str">
        <f t="shared" si="719"/>
        <v/>
      </c>
      <c r="DM503" s="412" t="str">
        <f t="shared" si="720"/>
        <v/>
      </c>
      <c r="DN503" s="412" t="str">
        <f t="shared" si="721"/>
        <v/>
      </c>
      <c r="DO503" s="412" t="str">
        <f t="shared" si="722"/>
        <v/>
      </c>
      <c r="DR503" s="494"/>
      <c r="DU503" s="411">
        <f t="shared" si="723"/>
        <v>0</v>
      </c>
      <c r="DX503" s="494" t="e">
        <f>IF(BG503&lt;270000,○,"")</f>
        <v>#NAME?</v>
      </c>
    </row>
    <row r="504" spans="1:128" s="411" customFormat="1" ht="18" hidden="1" customHeight="1" thickBot="1">
      <c r="A504" s="145" t="str">
        <f t="shared" si="648"/>
        <v/>
      </c>
      <c r="B504" s="158"/>
      <c r="C504" s="31" t="str">
        <f>IF(B504="","",VLOOKUP(B504,学連登録!$C$2:$G$3000,2,FALSE))</f>
        <v/>
      </c>
      <c r="D504" s="32" t="str">
        <f>IF(B504="","",VLOOKUP(B504,学連登録!$C$2:$G$3000,3,FALSE))</f>
        <v/>
      </c>
      <c r="E504" s="33" t="str">
        <f>IF(B504="","",VLOOKUP(B504,学連登録!$C$2:$G$3000,4,FALSE))</f>
        <v/>
      </c>
      <c r="F504" s="383" t="str">
        <f>IF(B504="","",VLOOKUP(B504,学連登録!$C$2:$I$3000,7,FALSE))</f>
        <v/>
      </c>
      <c r="G504" s="159"/>
      <c r="H504" s="853"/>
      <c r="I504" s="854"/>
      <c r="J504" s="160"/>
      <c r="K504" s="825"/>
      <c r="L504" s="826"/>
      <c r="M504" s="160"/>
      <c r="N504" s="819"/>
      <c r="O504" s="820"/>
      <c r="P504" s="159"/>
      <c r="Q504" s="825"/>
      <c r="R504" s="826"/>
      <c r="S504" s="159"/>
      <c r="T504" s="825"/>
      <c r="U504" s="826"/>
      <c r="V504" s="103" t="str">
        <f>IF(B504="","",VLOOKUP(B504,学連登録!$C$2:$H$3000,6,FALSE))</f>
        <v/>
      </c>
      <c r="W504" s="377"/>
      <c r="X504" s="157"/>
      <c r="Y504" s="118" t="str">
        <f t="shared" si="724"/>
        <v/>
      </c>
      <c r="Z504" s="97" t="str">
        <f>IF(G504="","",VLOOKUP(G504,種目名!$O$5:$T$104,3,0))</f>
        <v/>
      </c>
      <c r="AA504" s="99" t="str">
        <f>IF(J504="","",VLOOKUP(J504,種目名!$O$5:$T$104,3,0))</f>
        <v/>
      </c>
      <c r="AB504" s="119" t="str">
        <f>IF(M504="","",VLOOKUP(M504,種目名!$O$5:$T$104,3,0))</f>
        <v/>
      </c>
      <c r="AC504" s="119" t="str">
        <f>IF(P504="","",VLOOKUP(AF504,種目名!$O$5:$T$104,3,0))</f>
        <v/>
      </c>
      <c r="AD504" s="120" t="str">
        <f>IF(S504="","",VLOOKUP(AI504,種目名!$O$5:$T$104,3,0))</f>
        <v/>
      </c>
      <c r="AE504" s="117">
        <f t="shared" si="725"/>
        <v>0</v>
      </c>
      <c r="AF504" s="157" t="str">
        <f t="shared" si="726"/>
        <v/>
      </c>
      <c r="AG504" s="157" t="str">
        <f t="shared" si="727"/>
        <v/>
      </c>
      <c r="AH504" s="117">
        <f t="shared" si="728"/>
        <v>0</v>
      </c>
      <c r="AI504" s="157" t="str">
        <f t="shared" si="729"/>
        <v/>
      </c>
      <c r="AJ504" s="157" t="str">
        <f t="shared" si="730"/>
        <v/>
      </c>
      <c r="AK504" s="390"/>
      <c r="AL504" s="171">
        <f t="shared" si="649"/>
        <v>0</v>
      </c>
      <c r="AM504" s="399">
        <f t="shared" si="650"/>
        <v>0</v>
      </c>
      <c r="AN504" s="399">
        <f>COUNTIF($B$12:B504,B504)</f>
        <v>0</v>
      </c>
      <c r="AO504" s="399"/>
      <c r="AP504" s="399" t="str">
        <f t="shared" si="651"/>
        <v/>
      </c>
      <c r="AQ504" s="399" t="str">
        <f t="shared" si="652"/>
        <v/>
      </c>
      <c r="AR504" s="399" t="str">
        <f t="shared" si="653"/>
        <v/>
      </c>
      <c r="AS504" s="399" t="str">
        <f t="shared" si="654"/>
        <v/>
      </c>
      <c r="AT504" s="399">
        <f t="shared" si="655"/>
        <v>0</v>
      </c>
      <c r="AU504" s="399" t="str">
        <f t="shared" si="656"/>
        <v/>
      </c>
      <c r="AV504" s="399" t="str">
        <f t="shared" si="657"/>
        <v/>
      </c>
      <c r="AW504" s="399" t="str">
        <f t="shared" si="658"/>
        <v/>
      </c>
      <c r="AX504" s="399" t="str">
        <f t="shared" si="659"/>
        <v/>
      </c>
      <c r="AY504" s="399" t="str">
        <f t="shared" si="660"/>
        <v/>
      </c>
      <c r="AZ504" s="399" t="str">
        <f t="shared" si="661"/>
        <v/>
      </c>
      <c r="BA504" s="399" t="str">
        <f t="shared" si="662"/>
        <v/>
      </c>
      <c r="BB504" s="399" t="str">
        <f t="shared" si="663"/>
        <v/>
      </c>
      <c r="BC504" s="399" t="str">
        <f t="shared" si="664"/>
        <v/>
      </c>
      <c r="BD504" s="403" t="str">
        <f t="shared" si="665"/>
        <v/>
      </c>
      <c r="BE504" s="393">
        <f t="shared" si="666"/>
        <v>0</v>
      </c>
      <c r="BF504" s="157"/>
      <c r="BG504" s="399">
        <f t="shared" si="667"/>
        <v>0</v>
      </c>
      <c r="BH504" s="399">
        <f t="shared" si="668"/>
        <v>0</v>
      </c>
      <c r="BI504" s="412">
        <f t="shared" si="669"/>
        <v>0</v>
      </c>
      <c r="BJ504" s="413">
        <f t="shared" si="645"/>
        <v>0</v>
      </c>
      <c r="BK504" s="398" t="str">
        <f t="shared" si="646"/>
        <v>0</v>
      </c>
      <c r="BL504" s="398" t="str">
        <f t="shared" si="647"/>
        <v>0</v>
      </c>
      <c r="BM504" s="412">
        <f t="shared" si="670"/>
        <v>0</v>
      </c>
      <c r="BN504" s="412" t="str">
        <f t="shared" si="671"/>
        <v>0m0</v>
      </c>
      <c r="BO504" s="399">
        <f t="shared" si="672"/>
        <v>0</v>
      </c>
      <c r="BP504" s="399">
        <f t="shared" si="673"/>
        <v>0</v>
      </c>
      <c r="BQ504" s="412">
        <f t="shared" si="674"/>
        <v>0</v>
      </c>
      <c r="BR504" s="413">
        <f t="shared" si="675"/>
        <v>0</v>
      </c>
      <c r="BS504" s="398" t="str">
        <f t="shared" si="676"/>
        <v>0</v>
      </c>
      <c r="BT504" s="398" t="str">
        <f t="shared" si="677"/>
        <v>0</v>
      </c>
      <c r="BU504" s="412">
        <f t="shared" si="678"/>
        <v>0</v>
      </c>
      <c r="BV504" s="412" t="str">
        <f t="shared" si="679"/>
        <v>0m0</v>
      </c>
      <c r="BW504" s="399">
        <f t="shared" si="680"/>
        <v>0</v>
      </c>
      <c r="BX504" s="399">
        <f t="shared" si="681"/>
        <v>0</v>
      </c>
      <c r="BY504" s="412">
        <f t="shared" si="682"/>
        <v>0</v>
      </c>
      <c r="BZ504" s="413">
        <f t="shared" si="683"/>
        <v>0</v>
      </c>
      <c r="CA504" s="398" t="str">
        <f t="shared" si="684"/>
        <v>0</v>
      </c>
      <c r="CB504" s="398" t="str">
        <f t="shared" si="685"/>
        <v>0</v>
      </c>
      <c r="CC504" s="412">
        <f t="shared" si="686"/>
        <v>0</v>
      </c>
      <c r="CD504" s="412" t="str">
        <f t="shared" si="687"/>
        <v>0m0</v>
      </c>
      <c r="CE504" s="399">
        <f t="shared" si="688"/>
        <v>0</v>
      </c>
      <c r="CF504" s="399">
        <f t="shared" si="689"/>
        <v>0</v>
      </c>
      <c r="CG504" s="412">
        <f t="shared" si="690"/>
        <v>0</v>
      </c>
      <c r="CH504" s="413">
        <f t="shared" si="691"/>
        <v>0</v>
      </c>
      <c r="CI504" s="398" t="str">
        <f t="shared" si="692"/>
        <v>0</v>
      </c>
      <c r="CJ504" s="398" t="str">
        <f t="shared" si="693"/>
        <v>0</v>
      </c>
      <c r="CK504" s="412">
        <f t="shared" si="694"/>
        <v>0</v>
      </c>
      <c r="CL504" s="412" t="str">
        <f t="shared" si="695"/>
        <v>0m0</v>
      </c>
      <c r="CM504" s="399">
        <f t="shared" si="696"/>
        <v>0</v>
      </c>
      <c r="CN504" s="399">
        <f t="shared" si="697"/>
        <v>0</v>
      </c>
      <c r="CO504" s="412">
        <f t="shared" si="698"/>
        <v>0</v>
      </c>
      <c r="CP504" s="413">
        <f t="shared" si="699"/>
        <v>0</v>
      </c>
      <c r="CQ504" s="398" t="str">
        <f t="shared" si="700"/>
        <v>0</v>
      </c>
      <c r="CR504" s="398" t="str">
        <f t="shared" si="701"/>
        <v>0</v>
      </c>
      <c r="CS504" s="412">
        <f t="shared" si="702"/>
        <v>0</v>
      </c>
      <c r="CT504" s="412" t="str">
        <f t="shared" si="703"/>
        <v>0m0</v>
      </c>
      <c r="CU504" s="412">
        <f t="shared" si="704"/>
        <v>0</v>
      </c>
      <c r="CV504" s="412">
        <f t="shared" si="705"/>
        <v>0</v>
      </c>
      <c r="CW504" s="412">
        <f t="shared" si="706"/>
        <v>0</v>
      </c>
      <c r="CX504" s="412">
        <f t="shared" si="707"/>
        <v>0</v>
      </c>
      <c r="CY504" s="412">
        <f t="shared" si="708"/>
        <v>0</v>
      </c>
      <c r="CZ504" s="412" t="str">
        <f t="shared" si="709"/>
        <v/>
      </c>
      <c r="DA504" s="412" t="str">
        <f t="shared" si="710"/>
        <v/>
      </c>
      <c r="DB504" s="412" t="str">
        <f t="shared" si="711"/>
        <v/>
      </c>
      <c r="DC504" s="412" t="str">
        <f t="shared" si="712"/>
        <v/>
      </c>
      <c r="DD504" s="412" t="str">
        <f t="shared" si="713"/>
        <v/>
      </c>
      <c r="DE504" s="412"/>
      <c r="DG504" s="412" t="str">
        <f t="shared" si="714"/>
        <v/>
      </c>
      <c r="DH504" s="412" t="str">
        <f t="shared" si="715"/>
        <v/>
      </c>
      <c r="DI504" s="412">
        <f t="shared" si="716"/>
        <v>0</v>
      </c>
      <c r="DJ504" s="412" t="str">
        <f t="shared" si="717"/>
        <v/>
      </c>
      <c r="DK504" s="412" t="str">
        <f t="shared" si="718"/>
        <v/>
      </c>
      <c r="DL504" s="412" t="str">
        <f t="shared" si="719"/>
        <v/>
      </c>
      <c r="DM504" s="412" t="str">
        <f t="shared" si="720"/>
        <v/>
      </c>
      <c r="DN504" s="412" t="str">
        <f t="shared" si="721"/>
        <v/>
      </c>
      <c r="DO504" s="412" t="str">
        <f t="shared" si="722"/>
        <v/>
      </c>
      <c r="DR504" s="494"/>
      <c r="DU504" s="411">
        <f t="shared" si="723"/>
        <v>0</v>
      </c>
      <c r="DX504" s="494" t="e">
        <f>IF(BG504&lt;270000,○,"")</f>
        <v>#NAME?</v>
      </c>
    </row>
    <row r="505" spans="1:128" s="411" customFormat="1" ht="18" hidden="1" customHeight="1" thickBot="1">
      <c r="A505" s="145" t="str">
        <f t="shared" si="648"/>
        <v/>
      </c>
      <c r="B505" s="158"/>
      <c r="C505" s="31" t="str">
        <f>IF(B505="","",VLOOKUP(B505,学連登録!$C$2:$G$3000,2,FALSE))</f>
        <v/>
      </c>
      <c r="D505" s="32" t="str">
        <f>IF(B505="","",VLOOKUP(B505,学連登録!$C$2:$G$3000,3,FALSE))</f>
        <v/>
      </c>
      <c r="E505" s="33" t="str">
        <f>IF(B505="","",VLOOKUP(B505,学連登録!$C$2:$G$3000,4,FALSE))</f>
        <v/>
      </c>
      <c r="F505" s="383" t="str">
        <f>IF(B505="","",VLOOKUP(B505,学連登録!$C$2:$I$3000,7,FALSE))</f>
        <v/>
      </c>
      <c r="G505" s="159"/>
      <c r="H505" s="853"/>
      <c r="I505" s="854"/>
      <c r="J505" s="160"/>
      <c r="K505" s="825"/>
      <c r="L505" s="826"/>
      <c r="M505" s="160"/>
      <c r="N505" s="819"/>
      <c r="O505" s="820"/>
      <c r="P505" s="159"/>
      <c r="Q505" s="825"/>
      <c r="R505" s="826"/>
      <c r="S505" s="159"/>
      <c r="T505" s="825"/>
      <c r="U505" s="826"/>
      <c r="V505" s="103" t="str">
        <f>IF(B505="","",VLOOKUP(B505,学連登録!$C$2:$H$3000,6,FALSE))</f>
        <v/>
      </c>
      <c r="W505" s="377"/>
      <c r="X505" s="157"/>
      <c r="Y505" s="118" t="str">
        <f t="shared" si="724"/>
        <v/>
      </c>
      <c r="Z505" s="97" t="str">
        <f>IF(G505="","",VLOOKUP(G505,種目名!$O$5:$T$104,3,0))</f>
        <v/>
      </c>
      <c r="AA505" s="99" t="str">
        <f>IF(J505="","",VLOOKUP(J505,種目名!$O$5:$T$104,3,0))</f>
        <v/>
      </c>
      <c r="AB505" s="119" t="str">
        <f>IF(M505="","",VLOOKUP(M505,種目名!$O$5:$T$104,3,0))</f>
        <v/>
      </c>
      <c r="AC505" s="119" t="str">
        <f>IF(P505="","",VLOOKUP(AF505,種目名!$O$5:$T$104,3,0))</f>
        <v/>
      </c>
      <c r="AD505" s="120" t="str">
        <f>IF(S505="","",VLOOKUP(AI505,種目名!$O$5:$T$104,3,0))</f>
        <v/>
      </c>
      <c r="AE505" s="117">
        <f t="shared" si="725"/>
        <v>0</v>
      </c>
      <c r="AF505" s="157" t="str">
        <f t="shared" si="726"/>
        <v/>
      </c>
      <c r="AG505" s="157" t="str">
        <f t="shared" si="727"/>
        <v/>
      </c>
      <c r="AH505" s="117">
        <f t="shared" si="728"/>
        <v>0</v>
      </c>
      <c r="AI505" s="157" t="str">
        <f t="shared" si="729"/>
        <v/>
      </c>
      <c r="AJ505" s="157" t="str">
        <f t="shared" si="730"/>
        <v/>
      </c>
      <c r="AK505" s="390"/>
      <c r="AL505" s="171">
        <f t="shared" si="649"/>
        <v>0</v>
      </c>
      <c r="AM505" s="399">
        <f t="shared" si="650"/>
        <v>0</v>
      </c>
      <c r="AN505" s="399">
        <f>COUNTIF($B$12:B505,B505)</f>
        <v>0</v>
      </c>
      <c r="AO505" s="399"/>
      <c r="AP505" s="399" t="str">
        <f t="shared" si="651"/>
        <v/>
      </c>
      <c r="AQ505" s="399" t="str">
        <f t="shared" si="652"/>
        <v/>
      </c>
      <c r="AR505" s="399" t="str">
        <f t="shared" si="653"/>
        <v/>
      </c>
      <c r="AS505" s="399" t="str">
        <f t="shared" si="654"/>
        <v/>
      </c>
      <c r="AT505" s="399">
        <f t="shared" si="655"/>
        <v>0</v>
      </c>
      <c r="AU505" s="399" t="str">
        <f t="shared" si="656"/>
        <v/>
      </c>
      <c r="AV505" s="399" t="str">
        <f t="shared" si="657"/>
        <v/>
      </c>
      <c r="AW505" s="399" t="str">
        <f t="shared" si="658"/>
        <v/>
      </c>
      <c r="AX505" s="399" t="str">
        <f t="shared" si="659"/>
        <v/>
      </c>
      <c r="AY505" s="399" t="str">
        <f t="shared" si="660"/>
        <v/>
      </c>
      <c r="AZ505" s="399" t="str">
        <f t="shared" si="661"/>
        <v/>
      </c>
      <c r="BA505" s="399" t="str">
        <f t="shared" si="662"/>
        <v/>
      </c>
      <c r="BB505" s="399" t="str">
        <f t="shared" si="663"/>
        <v/>
      </c>
      <c r="BC505" s="399" t="str">
        <f t="shared" si="664"/>
        <v/>
      </c>
      <c r="BD505" s="403" t="str">
        <f t="shared" si="665"/>
        <v/>
      </c>
      <c r="BE505" s="393">
        <f t="shared" si="666"/>
        <v>0</v>
      </c>
      <c r="BF505" s="157"/>
      <c r="BG505" s="399">
        <f t="shared" si="667"/>
        <v>0</v>
      </c>
      <c r="BH505" s="399">
        <f t="shared" si="668"/>
        <v>0</v>
      </c>
      <c r="BI505" s="412">
        <f t="shared" si="669"/>
        <v>0</v>
      </c>
      <c r="BJ505" s="413">
        <f t="shared" si="645"/>
        <v>0</v>
      </c>
      <c r="BK505" s="398" t="str">
        <f t="shared" si="646"/>
        <v>0</v>
      </c>
      <c r="BL505" s="398" t="str">
        <f t="shared" si="647"/>
        <v>0</v>
      </c>
      <c r="BM505" s="412">
        <f t="shared" si="670"/>
        <v>0</v>
      </c>
      <c r="BN505" s="412" t="str">
        <f t="shared" si="671"/>
        <v>0m0</v>
      </c>
      <c r="BO505" s="399">
        <f t="shared" si="672"/>
        <v>0</v>
      </c>
      <c r="BP505" s="399">
        <f t="shared" si="673"/>
        <v>0</v>
      </c>
      <c r="BQ505" s="412">
        <f t="shared" si="674"/>
        <v>0</v>
      </c>
      <c r="BR505" s="413">
        <f t="shared" si="675"/>
        <v>0</v>
      </c>
      <c r="BS505" s="398" t="str">
        <f t="shared" si="676"/>
        <v>0</v>
      </c>
      <c r="BT505" s="398" t="str">
        <f t="shared" si="677"/>
        <v>0</v>
      </c>
      <c r="BU505" s="412">
        <f t="shared" si="678"/>
        <v>0</v>
      </c>
      <c r="BV505" s="412" t="str">
        <f t="shared" si="679"/>
        <v>0m0</v>
      </c>
      <c r="BW505" s="399">
        <f t="shared" si="680"/>
        <v>0</v>
      </c>
      <c r="BX505" s="399">
        <f t="shared" si="681"/>
        <v>0</v>
      </c>
      <c r="BY505" s="412">
        <f t="shared" si="682"/>
        <v>0</v>
      </c>
      <c r="BZ505" s="413">
        <f t="shared" si="683"/>
        <v>0</v>
      </c>
      <c r="CA505" s="398" t="str">
        <f t="shared" si="684"/>
        <v>0</v>
      </c>
      <c r="CB505" s="398" t="str">
        <f t="shared" si="685"/>
        <v>0</v>
      </c>
      <c r="CC505" s="412">
        <f t="shared" si="686"/>
        <v>0</v>
      </c>
      <c r="CD505" s="412" t="str">
        <f t="shared" si="687"/>
        <v>0m0</v>
      </c>
      <c r="CE505" s="399">
        <f t="shared" si="688"/>
        <v>0</v>
      </c>
      <c r="CF505" s="399">
        <f t="shared" si="689"/>
        <v>0</v>
      </c>
      <c r="CG505" s="412">
        <f t="shared" si="690"/>
        <v>0</v>
      </c>
      <c r="CH505" s="413">
        <f t="shared" si="691"/>
        <v>0</v>
      </c>
      <c r="CI505" s="398" t="str">
        <f t="shared" si="692"/>
        <v>0</v>
      </c>
      <c r="CJ505" s="398" t="str">
        <f t="shared" si="693"/>
        <v>0</v>
      </c>
      <c r="CK505" s="412">
        <f t="shared" si="694"/>
        <v>0</v>
      </c>
      <c r="CL505" s="412" t="str">
        <f t="shared" si="695"/>
        <v>0m0</v>
      </c>
      <c r="CM505" s="399">
        <f t="shared" si="696"/>
        <v>0</v>
      </c>
      <c r="CN505" s="399">
        <f t="shared" si="697"/>
        <v>0</v>
      </c>
      <c r="CO505" s="412">
        <f t="shared" si="698"/>
        <v>0</v>
      </c>
      <c r="CP505" s="413">
        <f t="shared" si="699"/>
        <v>0</v>
      </c>
      <c r="CQ505" s="398" t="str">
        <f t="shared" si="700"/>
        <v>0</v>
      </c>
      <c r="CR505" s="398" t="str">
        <f t="shared" si="701"/>
        <v>0</v>
      </c>
      <c r="CS505" s="412">
        <f t="shared" si="702"/>
        <v>0</v>
      </c>
      <c r="CT505" s="412" t="str">
        <f t="shared" si="703"/>
        <v>0m0</v>
      </c>
      <c r="CU505" s="412">
        <f t="shared" si="704"/>
        <v>0</v>
      </c>
      <c r="CV505" s="412">
        <f t="shared" si="705"/>
        <v>0</v>
      </c>
      <c r="CW505" s="412">
        <f t="shared" si="706"/>
        <v>0</v>
      </c>
      <c r="CX505" s="412">
        <f t="shared" si="707"/>
        <v>0</v>
      </c>
      <c r="CY505" s="412">
        <f t="shared" si="708"/>
        <v>0</v>
      </c>
      <c r="CZ505" s="412" t="str">
        <f t="shared" si="709"/>
        <v/>
      </c>
      <c r="DA505" s="412" t="str">
        <f t="shared" si="710"/>
        <v/>
      </c>
      <c r="DB505" s="412" t="str">
        <f t="shared" si="711"/>
        <v/>
      </c>
      <c r="DC505" s="412" t="str">
        <f t="shared" si="712"/>
        <v/>
      </c>
      <c r="DD505" s="412" t="str">
        <f t="shared" si="713"/>
        <v/>
      </c>
      <c r="DE505" s="412"/>
      <c r="DG505" s="412" t="str">
        <f t="shared" si="714"/>
        <v/>
      </c>
      <c r="DH505" s="412" t="str">
        <f t="shared" si="715"/>
        <v/>
      </c>
      <c r="DI505" s="412">
        <f t="shared" si="716"/>
        <v>0</v>
      </c>
      <c r="DJ505" s="412" t="str">
        <f t="shared" si="717"/>
        <v/>
      </c>
      <c r="DK505" s="412" t="str">
        <f t="shared" si="718"/>
        <v/>
      </c>
      <c r="DL505" s="412" t="str">
        <f t="shared" si="719"/>
        <v/>
      </c>
      <c r="DM505" s="412" t="str">
        <f t="shared" si="720"/>
        <v/>
      </c>
      <c r="DN505" s="412" t="str">
        <f t="shared" si="721"/>
        <v/>
      </c>
      <c r="DO505" s="412" t="str">
        <f t="shared" si="722"/>
        <v/>
      </c>
      <c r="DR505" s="494"/>
      <c r="DU505" s="411">
        <f t="shared" si="723"/>
        <v>0</v>
      </c>
      <c r="DX505" s="494" t="e">
        <f>IF(BG505&lt;270000,○,"")</f>
        <v>#NAME?</v>
      </c>
    </row>
    <row r="506" spans="1:128" s="411" customFormat="1" ht="18" hidden="1" customHeight="1" thickBot="1">
      <c r="A506" s="145" t="str">
        <f t="shared" si="648"/>
        <v/>
      </c>
      <c r="B506" s="158"/>
      <c r="C506" s="31" t="str">
        <f>IF(B506="","",VLOOKUP(B506,学連登録!$C$2:$G$3000,2,FALSE))</f>
        <v/>
      </c>
      <c r="D506" s="32" t="str">
        <f>IF(B506="","",VLOOKUP(B506,学連登録!$C$2:$G$3000,3,FALSE))</f>
        <v/>
      </c>
      <c r="E506" s="33" t="str">
        <f>IF(B506="","",VLOOKUP(B506,学連登録!$C$2:$G$3000,4,FALSE))</f>
        <v/>
      </c>
      <c r="F506" s="383" t="str">
        <f>IF(B506="","",VLOOKUP(B506,学連登録!$C$2:$I$3000,7,FALSE))</f>
        <v/>
      </c>
      <c r="G506" s="159"/>
      <c r="H506" s="853"/>
      <c r="I506" s="854"/>
      <c r="J506" s="160"/>
      <c r="K506" s="825"/>
      <c r="L506" s="826"/>
      <c r="M506" s="160"/>
      <c r="N506" s="819"/>
      <c r="O506" s="820"/>
      <c r="P506" s="159"/>
      <c r="Q506" s="825"/>
      <c r="R506" s="826"/>
      <c r="S506" s="159"/>
      <c r="T506" s="825"/>
      <c r="U506" s="826"/>
      <c r="V506" s="103" t="str">
        <f>IF(B506="","",VLOOKUP(B506,学連登録!$C$2:$H$3000,6,FALSE))</f>
        <v/>
      </c>
      <c r="W506" s="377"/>
      <c r="X506" s="157"/>
      <c r="Y506" s="118" t="str">
        <f t="shared" si="724"/>
        <v/>
      </c>
      <c r="Z506" s="97" t="str">
        <f>IF(G506="","",VLOOKUP(G506,種目名!$O$5:$T$104,3,0))</f>
        <v/>
      </c>
      <c r="AA506" s="99" t="str">
        <f>IF(J506="","",VLOOKUP(J506,種目名!$O$5:$T$104,3,0))</f>
        <v/>
      </c>
      <c r="AB506" s="119" t="str">
        <f>IF(M506="","",VLOOKUP(M506,種目名!$O$5:$T$104,3,0))</f>
        <v/>
      </c>
      <c r="AC506" s="119" t="str">
        <f>IF(P506="","",VLOOKUP(AF506,種目名!$O$5:$T$104,3,0))</f>
        <v/>
      </c>
      <c r="AD506" s="120" t="str">
        <f>IF(S506="","",VLOOKUP(AI506,種目名!$O$5:$T$104,3,0))</f>
        <v/>
      </c>
      <c r="AE506" s="117">
        <f t="shared" si="725"/>
        <v>0</v>
      </c>
      <c r="AF506" s="157" t="str">
        <f t="shared" si="726"/>
        <v/>
      </c>
      <c r="AG506" s="157" t="str">
        <f t="shared" si="727"/>
        <v/>
      </c>
      <c r="AH506" s="117">
        <f t="shared" si="728"/>
        <v>0</v>
      </c>
      <c r="AI506" s="157" t="str">
        <f t="shared" si="729"/>
        <v/>
      </c>
      <c r="AJ506" s="157" t="str">
        <f t="shared" si="730"/>
        <v/>
      </c>
      <c r="AK506" s="390"/>
      <c r="AL506" s="171">
        <f t="shared" si="649"/>
        <v>0</v>
      </c>
      <c r="AM506" s="399">
        <f t="shared" si="650"/>
        <v>0</v>
      </c>
      <c r="AN506" s="399">
        <f>COUNTIF($B$12:B506,B506)</f>
        <v>0</v>
      </c>
      <c r="AO506" s="399"/>
      <c r="AP506" s="399" t="str">
        <f t="shared" si="651"/>
        <v/>
      </c>
      <c r="AQ506" s="399" t="str">
        <f t="shared" si="652"/>
        <v/>
      </c>
      <c r="AR506" s="399" t="str">
        <f t="shared" si="653"/>
        <v/>
      </c>
      <c r="AS506" s="399" t="str">
        <f t="shared" si="654"/>
        <v/>
      </c>
      <c r="AT506" s="399">
        <f t="shared" si="655"/>
        <v>0</v>
      </c>
      <c r="AU506" s="399" t="str">
        <f t="shared" si="656"/>
        <v/>
      </c>
      <c r="AV506" s="399" t="str">
        <f t="shared" si="657"/>
        <v/>
      </c>
      <c r="AW506" s="399" t="str">
        <f t="shared" si="658"/>
        <v/>
      </c>
      <c r="AX506" s="399" t="str">
        <f t="shared" si="659"/>
        <v/>
      </c>
      <c r="AY506" s="399" t="str">
        <f t="shared" si="660"/>
        <v/>
      </c>
      <c r="AZ506" s="399" t="str">
        <f t="shared" si="661"/>
        <v/>
      </c>
      <c r="BA506" s="399" t="str">
        <f t="shared" si="662"/>
        <v/>
      </c>
      <c r="BB506" s="399" t="str">
        <f t="shared" si="663"/>
        <v/>
      </c>
      <c r="BC506" s="399" t="str">
        <f t="shared" si="664"/>
        <v/>
      </c>
      <c r="BD506" s="403" t="str">
        <f t="shared" si="665"/>
        <v/>
      </c>
      <c r="BE506" s="393">
        <f t="shared" si="666"/>
        <v>0</v>
      </c>
      <c r="BF506" s="157"/>
      <c r="BG506" s="399">
        <f t="shared" si="667"/>
        <v>0</v>
      </c>
      <c r="BH506" s="399">
        <f t="shared" si="668"/>
        <v>0</v>
      </c>
      <c r="BI506" s="412">
        <f t="shared" si="669"/>
        <v>0</v>
      </c>
      <c r="BJ506" s="413">
        <f t="shared" si="645"/>
        <v>0</v>
      </c>
      <c r="BK506" s="398" t="str">
        <f t="shared" si="646"/>
        <v>0</v>
      </c>
      <c r="BL506" s="398" t="str">
        <f t="shared" si="647"/>
        <v>0</v>
      </c>
      <c r="BM506" s="412">
        <f t="shared" si="670"/>
        <v>0</v>
      </c>
      <c r="BN506" s="412" t="str">
        <f t="shared" si="671"/>
        <v>0m0</v>
      </c>
      <c r="BO506" s="399">
        <f t="shared" si="672"/>
        <v>0</v>
      </c>
      <c r="BP506" s="399">
        <f t="shared" si="673"/>
        <v>0</v>
      </c>
      <c r="BQ506" s="412">
        <f t="shared" si="674"/>
        <v>0</v>
      </c>
      <c r="BR506" s="413">
        <f t="shared" si="675"/>
        <v>0</v>
      </c>
      <c r="BS506" s="398" t="str">
        <f t="shared" si="676"/>
        <v>0</v>
      </c>
      <c r="BT506" s="398" t="str">
        <f t="shared" si="677"/>
        <v>0</v>
      </c>
      <c r="BU506" s="412">
        <f t="shared" si="678"/>
        <v>0</v>
      </c>
      <c r="BV506" s="412" t="str">
        <f t="shared" si="679"/>
        <v>0m0</v>
      </c>
      <c r="BW506" s="399">
        <f t="shared" si="680"/>
        <v>0</v>
      </c>
      <c r="BX506" s="399">
        <f t="shared" si="681"/>
        <v>0</v>
      </c>
      <c r="BY506" s="412">
        <f t="shared" si="682"/>
        <v>0</v>
      </c>
      <c r="BZ506" s="413">
        <f t="shared" si="683"/>
        <v>0</v>
      </c>
      <c r="CA506" s="398" t="str">
        <f t="shared" si="684"/>
        <v>0</v>
      </c>
      <c r="CB506" s="398" t="str">
        <f t="shared" si="685"/>
        <v>0</v>
      </c>
      <c r="CC506" s="412">
        <f t="shared" si="686"/>
        <v>0</v>
      </c>
      <c r="CD506" s="412" t="str">
        <f t="shared" si="687"/>
        <v>0m0</v>
      </c>
      <c r="CE506" s="399">
        <f t="shared" si="688"/>
        <v>0</v>
      </c>
      <c r="CF506" s="399">
        <f t="shared" si="689"/>
        <v>0</v>
      </c>
      <c r="CG506" s="412">
        <f t="shared" si="690"/>
        <v>0</v>
      </c>
      <c r="CH506" s="413">
        <f t="shared" si="691"/>
        <v>0</v>
      </c>
      <c r="CI506" s="398" t="str">
        <f t="shared" si="692"/>
        <v>0</v>
      </c>
      <c r="CJ506" s="398" t="str">
        <f t="shared" si="693"/>
        <v>0</v>
      </c>
      <c r="CK506" s="412">
        <f t="shared" si="694"/>
        <v>0</v>
      </c>
      <c r="CL506" s="412" t="str">
        <f t="shared" si="695"/>
        <v>0m0</v>
      </c>
      <c r="CM506" s="399">
        <f t="shared" si="696"/>
        <v>0</v>
      </c>
      <c r="CN506" s="399">
        <f t="shared" si="697"/>
        <v>0</v>
      </c>
      <c r="CO506" s="412">
        <f t="shared" si="698"/>
        <v>0</v>
      </c>
      <c r="CP506" s="413">
        <f t="shared" si="699"/>
        <v>0</v>
      </c>
      <c r="CQ506" s="398" t="str">
        <f t="shared" si="700"/>
        <v>0</v>
      </c>
      <c r="CR506" s="398" t="str">
        <f t="shared" si="701"/>
        <v>0</v>
      </c>
      <c r="CS506" s="412">
        <f t="shared" si="702"/>
        <v>0</v>
      </c>
      <c r="CT506" s="412" t="str">
        <f t="shared" si="703"/>
        <v>0m0</v>
      </c>
      <c r="CU506" s="412">
        <f t="shared" si="704"/>
        <v>0</v>
      </c>
      <c r="CV506" s="412">
        <f t="shared" si="705"/>
        <v>0</v>
      </c>
      <c r="CW506" s="412">
        <f t="shared" si="706"/>
        <v>0</v>
      </c>
      <c r="CX506" s="412">
        <f t="shared" si="707"/>
        <v>0</v>
      </c>
      <c r="CY506" s="412">
        <f t="shared" si="708"/>
        <v>0</v>
      </c>
      <c r="CZ506" s="412" t="str">
        <f t="shared" si="709"/>
        <v/>
      </c>
      <c r="DA506" s="412" t="str">
        <f t="shared" si="710"/>
        <v/>
      </c>
      <c r="DB506" s="412" t="str">
        <f t="shared" si="711"/>
        <v/>
      </c>
      <c r="DC506" s="412" t="str">
        <f t="shared" si="712"/>
        <v/>
      </c>
      <c r="DD506" s="412" t="str">
        <f t="shared" si="713"/>
        <v/>
      </c>
      <c r="DE506" s="412"/>
      <c r="DG506" s="412" t="str">
        <f t="shared" si="714"/>
        <v/>
      </c>
      <c r="DH506" s="412" t="str">
        <f t="shared" si="715"/>
        <v/>
      </c>
      <c r="DI506" s="412">
        <f t="shared" si="716"/>
        <v>0</v>
      </c>
      <c r="DJ506" s="412" t="str">
        <f t="shared" si="717"/>
        <v/>
      </c>
      <c r="DK506" s="412" t="str">
        <f t="shared" si="718"/>
        <v/>
      </c>
      <c r="DL506" s="412" t="str">
        <f t="shared" si="719"/>
        <v/>
      </c>
      <c r="DM506" s="412" t="str">
        <f t="shared" si="720"/>
        <v/>
      </c>
      <c r="DN506" s="412" t="str">
        <f t="shared" si="721"/>
        <v/>
      </c>
      <c r="DO506" s="412" t="str">
        <f t="shared" si="722"/>
        <v/>
      </c>
      <c r="DR506" s="494"/>
      <c r="DU506" s="411">
        <f t="shared" si="723"/>
        <v>0</v>
      </c>
      <c r="DX506" s="494" t="e">
        <f>IF(BG506&lt;270000,○,"")</f>
        <v>#NAME?</v>
      </c>
    </row>
    <row r="507" spans="1:128" s="411" customFormat="1" ht="18" hidden="1" customHeight="1" thickBot="1">
      <c r="A507" s="145" t="str">
        <f t="shared" si="648"/>
        <v/>
      </c>
      <c r="B507" s="158"/>
      <c r="C507" s="31" t="str">
        <f>IF(B507="","",VLOOKUP(B507,学連登録!$C$2:$G$3000,2,FALSE))</f>
        <v/>
      </c>
      <c r="D507" s="32" t="str">
        <f>IF(B507="","",VLOOKUP(B507,学連登録!$C$2:$G$3000,3,FALSE))</f>
        <v/>
      </c>
      <c r="E507" s="33" t="str">
        <f>IF(B507="","",VLOOKUP(B507,学連登録!$C$2:$G$3000,4,FALSE))</f>
        <v/>
      </c>
      <c r="F507" s="383" t="str">
        <f>IF(B507="","",VLOOKUP(B507,学連登録!$C$2:$I$3000,7,FALSE))</f>
        <v/>
      </c>
      <c r="G507" s="159"/>
      <c r="H507" s="853"/>
      <c r="I507" s="854"/>
      <c r="J507" s="160"/>
      <c r="K507" s="825"/>
      <c r="L507" s="826"/>
      <c r="M507" s="160"/>
      <c r="N507" s="819"/>
      <c r="O507" s="820"/>
      <c r="P507" s="159"/>
      <c r="Q507" s="825"/>
      <c r="R507" s="826"/>
      <c r="S507" s="159"/>
      <c r="T507" s="825"/>
      <c r="U507" s="826"/>
      <c r="V507" s="103" t="str">
        <f>IF(B507="","",VLOOKUP(B507,学連登録!$C$2:$H$3000,6,FALSE))</f>
        <v/>
      </c>
      <c r="W507" s="377"/>
      <c r="X507" s="157"/>
      <c r="Y507" s="118" t="str">
        <f t="shared" si="724"/>
        <v/>
      </c>
      <c r="Z507" s="97" t="str">
        <f>IF(G507="","",VLOOKUP(G507,種目名!$O$5:$T$104,3,0))</f>
        <v/>
      </c>
      <c r="AA507" s="99" t="str">
        <f>IF(J507="","",VLOOKUP(J507,種目名!$O$5:$T$104,3,0))</f>
        <v/>
      </c>
      <c r="AB507" s="119" t="str">
        <f>IF(M507="","",VLOOKUP(M507,種目名!$O$5:$T$104,3,0))</f>
        <v/>
      </c>
      <c r="AC507" s="119" t="str">
        <f>IF(P507="","",VLOOKUP(AF507,種目名!$O$5:$T$104,3,0))</f>
        <v/>
      </c>
      <c r="AD507" s="120" t="str">
        <f>IF(S507="","",VLOOKUP(AI507,種目名!$O$5:$T$104,3,0))</f>
        <v/>
      </c>
      <c r="AE507" s="117">
        <f t="shared" si="725"/>
        <v>0</v>
      </c>
      <c r="AF507" s="157" t="str">
        <f t="shared" si="726"/>
        <v/>
      </c>
      <c r="AG507" s="157" t="str">
        <f t="shared" si="727"/>
        <v/>
      </c>
      <c r="AH507" s="117">
        <f t="shared" si="728"/>
        <v>0</v>
      </c>
      <c r="AI507" s="157" t="str">
        <f t="shared" si="729"/>
        <v/>
      </c>
      <c r="AJ507" s="157" t="str">
        <f t="shared" si="730"/>
        <v/>
      </c>
      <c r="AK507" s="390"/>
      <c r="AL507" s="171">
        <f t="shared" si="649"/>
        <v>0</v>
      </c>
      <c r="AM507" s="399">
        <f t="shared" si="650"/>
        <v>0</v>
      </c>
      <c r="AN507" s="399">
        <f>COUNTIF($B$12:B507,B507)</f>
        <v>0</v>
      </c>
      <c r="AO507" s="399"/>
      <c r="AP507" s="399" t="str">
        <f t="shared" si="651"/>
        <v/>
      </c>
      <c r="AQ507" s="399" t="str">
        <f t="shared" si="652"/>
        <v/>
      </c>
      <c r="AR507" s="399" t="str">
        <f t="shared" si="653"/>
        <v/>
      </c>
      <c r="AS507" s="399" t="str">
        <f t="shared" si="654"/>
        <v/>
      </c>
      <c r="AT507" s="399">
        <f t="shared" si="655"/>
        <v>0</v>
      </c>
      <c r="AU507" s="399" t="str">
        <f t="shared" si="656"/>
        <v/>
      </c>
      <c r="AV507" s="399" t="str">
        <f t="shared" si="657"/>
        <v/>
      </c>
      <c r="AW507" s="399" t="str">
        <f t="shared" si="658"/>
        <v/>
      </c>
      <c r="AX507" s="399" t="str">
        <f t="shared" si="659"/>
        <v/>
      </c>
      <c r="AY507" s="399" t="str">
        <f t="shared" si="660"/>
        <v/>
      </c>
      <c r="AZ507" s="399" t="str">
        <f t="shared" si="661"/>
        <v/>
      </c>
      <c r="BA507" s="399" t="str">
        <f t="shared" si="662"/>
        <v/>
      </c>
      <c r="BB507" s="399" t="str">
        <f t="shared" si="663"/>
        <v/>
      </c>
      <c r="BC507" s="399" t="str">
        <f t="shared" si="664"/>
        <v/>
      </c>
      <c r="BD507" s="403" t="str">
        <f t="shared" si="665"/>
        <v/>
      </c>
      <c r="BE507" s="393">
        <f t="shared" si="666"/>
        <v>0</v>
      </c>
      <c r="BF507" s="157"/>
      <c r="BG507" s="399">
        <f t="shared" si="667"/>
        <v>0</v>
      </c>
      <c r="BH507" s="399">
        <f t="shared" si="668"/>
        <v>0</v>
      </c>
      <c r="BI507" s="412">
        <f t="shared" si="669"/>
        <v>0</v>
      </c>
      <c r="BJ507" s="413">
        <f t="shared" si="645"/>
        <v>0</v>
      </c>
      <c r="BK507" s="398" t="str">
        <f t="shared" si="646"/>
        <v>0</v>
      </c>
      <c r="BL507" s="398" t="str">
        <f t="shared" si="647"/>
        <v>0</v>
      </c>
      <c r="BM507" s="412">
        <f t="shared" si="670"/>
        <v>0</v>
      </c>
      <c r="BN507" s="412" t="str">
        <f t="shared" si="671"/>
        <v>0m0</v>
      </c>
      <c r="BO507" s="399">
        <f t="shared" si="672"/>
        <v>0</v>
      </c>
      <c r="BP507" s="399">
        <f t="shared" si="673"/>
        <v>0</v>
      </c>
      <c r="BQ507" s="412">
        <f t="shared" si="674"/>
        <v>0</v>
      </c>
      <c r="BR507" s="413">
        <f t="shared" si="675"/>
        <v>0</v>
      </c>
      <c r="BS507" s="398" t="str">
        <f t="shared" si="676"/>
        <v>0</v>
      </c>
      <c r="BT507" s="398" t="str">
        <f t="shared" si="677"/>
        <v>0</v>
      </c>
      <c r="BU507" s="412">
        <f t="shared" si="678"/>
        <v>0</v>
      </c>
      <c r="BV507" s="412" t="str">
        <f t="shared" si="679"/>
        <v>0m0</v>
      </c>
      <c r="BW507" s="399">
        <f t="shared" si="680"/>
        <v>0</v>
      </c>
      <c r="BX507" s="399">
        <f t="shared" si="681"/>
        <v>0</v>
      </c>
      <c r="BY507" s="412">
        <f t="shared" si="682"/>
        <v>0</v>
      </c>
      <c r="BZ507" s="413">
        <f t="shared" si="683"/>
        <v>0</v>
      </c>
      <c r="CA507" s="398" t="str">
        <f t="shared" si="684"/>
        <v>0</v>
      </c>
      <c r="CB507" s="398" t="str">
        <f t="shared" si="685"/>
        <v>0</v>
      </c>
      <c r="CC507" s="412">
        <f t="shared" si="686"/>
        <v>0</v>
      </c>
      <c r="CD507" s="412" t="str">
        <f t="shared" si="687"/>
        <v>0m0</v>
      </c>
      <c r="CE507" s="399">
        <f t="shared" si="688"/>
        <v>0</v>
      </c>
      <c r="CF507" s="399">
        <f t="shared" si="689"/>
        <v>0</v>
      </c>
      <c r="CG507" s="412">
        <f t="shared" si="690"/>
        <v>0</v>
      </c>
      <c r="CH507" s="413">
        <f t="shared" si="691"/>
        <v>0</v>
      </c>
      <c r="CI507" s="398" t="str">
        <f t="shared" si="692"/>
        <v>0</v>
      </c>
      <c r="CJ507" s="398" t="str">
        <f t="shared" si="693"/>
        <v>0</v>
      </c>
      <c r="CK507" s="412">
        <f t="shared" si="694"/>
        <v>0</v>
      </c>
      <c r="CL507" s="412" t="str">
        <f t="shared" si="695"/>
        <v>0m0</v>
      </c>
      <c r="CM507" s="399">
        <f t="shared" si="696"/>
        <v>0</v>
      </c>
      <c r="CN507" s="399">
        <f t="shared" si="697"/>
        <v>0</v>
      </c>
      <c r="CO507" s="412">
        <f t="shared" si="698"/>
        <v>0</v>
      </c>
      <c r="CP507" s="413">
        <f t="shared" si="699"/>
        <v>0</v>
      </c>
      <c r="CQ507" s="398" t="str">
        <f t="shared" si="700"/>
        <v>0</v>
      </c>
      <c r="CR507" s="398" t="str">
        <f t="shared" si="701"/>
        <v>0</v>
      </c>
      <c r="CS507" s="412">
        <f t="shared" si="702"/>
        <v>0</v>
      </c>
      <c r="CT507" s="412" t="str">
        <f t="shared" si="703"/>
        <v>0m0</v>
      </c>
      <c r="CU507" s="412">
        <f t="shared" si="704"/>
        <v>0</v>
      </c>
      <c r="CV507" s="412">
        <f t="shared" si="705"/>
        <v>0</v>
      </c>
      <c r="CW507" s="412">
        <f t="shared" si="706"/>
        <v>0</v>
      </c>
      <c r="CX507" s="412">
        <f t="shared" si="707"/>
        <v>0</v>
      </c>
      <c r="CY507" s="412">
        <f t="shared" si="708"/>
        <v>0</v>
      </c>
      <c r="CZ507" s="412" t="str">
        <f t="shared" si="709"/>
        <v/>
      </c>
      <c r="DA507" s="412" t="str">
        <f t="shared" si="710"/>
        <v/>
      </c>
      <c r="DB507" s="412" t="str">
        <f t="shared" si="711"/>
        <v/>
      </c>
      <c r="DC507" s="412" t="str">
        <f t="shared" si="712"/>
        <v/>
      </c>
      <c r="DD507" s="412" t="str">
        <f t="shared" si="713"/>
        <v/>
      </c>
      <c r="DE507" s="412"/>
      <c r="DG507" s="412" t="str">
        <f t="shared" si="714"/>
        <v/>
      </c>
      <c r="DH507" s="412" t="str">
        <f t="shared" si="715"/>
        <v/>
      </c>
      <c r="DI507" s="412">
        <f t="shared" si="716"/>
        <v>0</v>
      </c>
      <c r="DJ507" s="412" t="str">
        <f t="shared" si="717"/>
        <v/>
      </c>
      <c r="DK507" s="412" t="str">
        <f t="shared" si="718"/>
        <v/>
      </c>
      <c r="DL507" s="412" t="str">
        <f t="shared" si="719"/>
        <v/>
      </c>
      <c r="DM507" s="412" t="str">
        <f t="shared" si="720"/>
        <v/>
      </c>
      <c r="DN507" s="412" t="str">
        <f t="shared" si="721"/>
        <v/>
      </c>
      <c r="DO507" s="412" t="str">
        <f t="shared" si="722"/>
        <v/>
      </c>
      <c r="DR507" s="494"/>
      <c r="DU507" s="411">
        <f t="shared" si="723"/>
        <v>0</v>
      </c>
      <c r="DX507" s="494" t="e">
        <f>IF(BG507&lt;270000,○,"")</f>
        <v>#NAME?</v>
      </c>
    </row>
    <row r="508" spans="1:128" s="411" customFormat="1" ht="18" hidden="1" customHeight="1" thickBot="1">
      <c r="A508" s="145" t="str">
        <f t="shared" si="648"/>
        <v/>
      </c>
      <c r="B508" s="158"/>
      <c r="C508" s="31" t="str">
        <f>IF(B508="","",VLOOKUP(B508,学連登録!$C$2:$G$3000,2,FALSE))</f>
        <v/>
      </c>
      <c r="D508" s="32" t="str">
        <f>IF(B508="","",VLOOKUP(B508,学連登録!$C$2:$G$3000,3,FALSE))</f>
        <v/>
      </c>
      <c r="E508" s="33" t="str">
        <f>IF(B508="","",VLOOKUP(B508,学連登録!$C$2:$G$3000,4,FALSE))</f>
        <v/>
      </c>
      <c r="F508" s="383" t="str">
        <f>IF(B508="","",VLOOKUP(B508,学連登録!$C$2:$I$3000,7,FALSE))</f>
        <v/>
      </c>
      <c r="G508" s="159"/>
      <c r="H508" s="853"/>
      <c r="I508" s="854"/>
      <c r="J508" s="160"/>
      <c r="K508" s="825"/>
      <c r="L508" s="826"/>
      <c r="M508" s="160"/>
      <c r="N508" s="819"/>
      <c r="O508" s="820"/>
      <c r="P508" s="159"/>
      <c r="Q508" s="825"/>
      <c r="R508" s="826"/>
      <c r="S508" s="159"/>
      <c r="T508" s="825"/>
      <c r="U508" s="826"/>
      <c r="V508" s="103" t="str">
        <f>IF(B508="","",VLOOKUP(B508,学連登録!$C$2:$H$3000,6,FALSE))</f>
        <v/>
      </c>
      <c r="W508" s="377"/>
      <c r="X508" s="157"/>
      <c r="Y508" s="118" t="str">
        <f t="shared" si="724"/>
        <v/>
      </c>
      <c r="Z508" s="97" t="str">
        <f>IF(G508="","",VLOOKUP(G508,種目名!$O$5:$T$104,3,0))</f>
        <v/>
      </c>
      <c r="AA508" s="99" t="str">
        <f>IF(J508="","",VLOOKUP(J508,種目名!$O$5:$T$104,3,0))</f>
        <v/>
      </c>
      <c r="AB508" s="119" t="str">
        <f>IF(M508="","",VLOOKUP(M508,種目名!$O$5:$T$104,3,0))</f>
        <v/>
      </c>
      <c r="AC508" s="119" t="str">
        <f>IF(P508="","",VLOOKUP(AF508,種目名!$O$5:$T$104,3,0))</f>
        <v/>
      </c>
      <c r="AD508" s="120" t="str">
        <f>IF(S508="","",VLOOKUP(AI508,種目名!$O$5:$T$104,3,0))</f>
        <v/>
      </c>
      <c r="AE508" s="117">
        <f t="shared" si="725"/>
        <v>0</v>
      </c>
      <c r="AF508" s="157" t="str">
        <f t="shared" si="726"/>
        <v/>
      </c>
      <c r="AG508" s="157" t="str">
        <f t="shared" si="727"/>
        <v/>
      </c>
      <c r="AH508" s="117">
        <f t="shared" si="728"/>
        <v>0</v>
      </c>
      <c r="AI508" s="157" t="str">
        <f t="shared" si="729"/>
        <v/>
      </c>
      <c r="AJ508" s="157" t="str">
        <f t="shared" si="730"/>
        <v/>
      </c>
      <c r="AK508" s="390"/>
      <c r="AL508" s="171">
        <f t="shared" si="649"/>
        <v>0</v>
      </c>
      <c r="AM508" s="399">
        <f t="shared" si="650"/>
        <v>0</v>
      </c>
      <c r="AN508" s="399">
        <f>COUNTIF($B$12:B508,B508)</f>
        <v>0</v>
      </c>
      <c r="AO508" s="399"/>
      <c r="AP508" s="399" t="str">
        <f t="shared" si="651"/>
        <v/>
      </c>
      <c r="AQ508" s="399" t="str">
        <f t="shared" si="652"/>
        <v/>
      </c>
      <c r="AR508" s="399" t="str">
        <f t="shared" si="653"/>
        <v/>
      </c>
      <c r="AS508" s="399" t="str">
        <f t="shared" si="654"/>
        <v/>
      </c>
      <c r="AT508" s="399">
        <f t="shared" si="655"/>
        <v>0</v>
      </c>
      <c r="AU508" s="399" t="str">
        <f t="shared" si="656"/>
        <v/>
      </c>
      <c r="AV508" s="399" t="str">
        <f t="shared" si="657"/>
        <v/>
      </c>
      <c r="AW508" s="399" t="str">
        <f t="shared" si="658"/>
        <v/>
      </c>
      <c r="AX508" s="399" t="str">
        <f t="shared" si="659"/>
        <v/>
      </c>
      <c r="AY508" s="399" t="str">
        <f t="shared" si="660"/>
        <v/>
      </c>
      <c r="AZ508" s="399" t="str">
        <f t="shared" si="661"/>
        <v/>
      </c>
      <c r="BA508" s="399" t="str">
        <f t="shared" si="662"/>
        <v/>
      </c>
      <c r="BB508" s="399" t="str">
        <f t="shared" si="663"/>
        <v/>
      </c>
      <c r="BC508" s="399" t="str">
        <f t="shared" si="664"/>
        <v/>
      </c>
      <c r="BD508" s="403" t="str">
        <f t="shared" si="665"/>
        <v/>
      </c>
      <c r="BE508" s="393">
        <f t="shared" si="666"/>
        <v>0</v>
      </c>
      <c r="BF508" s="157"/>
      <c r="BG508" s="399">
        <f t="shared" si="667"/>
        <v>0</v>
      </c>
      <c r="BH508" s="399">
        <f t="shared" si="668"/>
        <v>0</v>
      </c>
      <c r="BI508" s="412">
        <f t="shared" si="669"/>
        <v>0</v>
      </c>
      <c r="BJ508" s="413">
        <f t="shared" si="645"/>
        <v>0</v>
      </c>
      <c r="BK508" s="398" t="str">
        <f t="shared" si="646"/>
        <v>0</v>
      </c>
      <c r="BL508" s="398" t="str">
        <f t="shared" si="647"/>
        <v>0</v>
      </c>
      <c r="BM508" s="412">
        <f t="shared" si="670"/>
        <v>0</v>
      </c>
      <c r="BN508" s="412" t="str">
        <f t="shared" si="671"/>
        <v>0m0</v>
      </c>
      <c r="BO508" s="399">
        <f t="shared" si="672"/>
        <v>0</v>
      </c>
      <c r="BP508" s="399">
        <f t="shared" si="673"/>
        <v>0</v>
      </c>
      <c r="BQ508" s="412">
        <f t="shared" si="674"/>
        <v>0</v>
      </c>
      <c r="BR508" s="413">
        <f t="shared" si="675"/>
        <v>0</v>
      </c>
      <c r="BS508" s="398" t="str">
        <f t="shared" si="676"/>
        <v>0</v>
      </c>
      <c r="BT508" s="398" t="str">
        <f t="shared" si="677"/>
        <v>0</v>
      </c>
      <c r="BU508" s="412">
        <f t="shared" si="678"/>
        <v>0</v>
      </c>
      <c r="BV508" s="412" t="str">
        <f t="shared" si="679"/>
        <v>0m0</v>
      </c>
      <c r="BW508" s="399">
        <f t="shared" si="680"/>
        <v>0</v>
      </c>
      <c r="BX508" s="399">
        <f t="shared" si="681"/>
        <v>0</v>
      </c>
      <c r="BY508" s="412">
        <f t="shared" si="682"/>
        <v>0</v>
      </c>
      <c r="BZ508" s="413">
        <f t="shared" si="683"/>
        <v>0</v>
      </c>
      <c r="CA508" s="398" t="str">
        <f t="shared" si="684"/>
        <v>0</v>
      </c>
      <c r="CB508" s="398" t="str">
        <f t="shared" si="685"/>
        <v>0</v>
      </c>
      <c r="CC508" s="412">
        <f t="shared" si="686"/>
        <v>0</v>
      </c>
      <c r="CD508" s="412" t="str">
        <f t="shared" si="687"/>
        <v>0m0</v>
      </c>
      <c r="CE508" s="399">
        <f t="shared" si="688"/>
        <v>0</v>
      </c>
      <c r="CF508" s="399">
        <f t="shared" si="689"/>
        <v>0</v>
      </c>
      <c r="CG508" s="412">
        <f t="shared" si="690"/>
        <v>0</v>
      </c>
      <c r="CH508" s="413">
        <f t="shared" si="691"/>
        <v>0</v>
      </c>
      <c r="CI508" s="398" t="str">
        <f t="shared" si="692"/>
        <v>0</v>
      </c>
      <c r="CJ508" s="398" t="str">
        <f t="shared" si="693"/>
        <v>0</v>
      </c>
      <c r="CK508" s="412">
        <f t="shared" si="694"/>
        <v>0</v>
      </c>
      <c r="CL508" s="412" t="str">
        <f t="shared" si="695"/>
        <v>0m0</v>
      </c>
      <c r="CM508" s="399">
        <f t="shared" si="696"/>
        <v>0</v>
      </c>
      <c r="CN508" s="399">
        <f t="shared" si="697"/>
        <v>0</v>
      </c>
      <c r="CO508" s="412">
        <f t="shared" si="698"/>
        <v>0</v>
      </c>
      <c r="CP508" s="413">
        <f t="shared" si="699"/>
        <v>0</v>
      </c>
      <c r="CQ508" s="398" t="str">
        <f t="shared" si="700"/>
        <v>0</v>
      </c>
      <c r="CR508" s="398" t="str">
        <f t="shared" si="701"/>
        <v>0</v>
      </c>
      <c r="CS508" s="412">
        <f t="shared" si="702"/>
        <v>0</v>
      </c>
      <c r="CT508" s="412" t="str">
        <f t="shared" si="703"/>
        <v>0m0</v>
      </c>
      <c r="CU508" s="412">
        <f t="shared" si="704"/>
        <v>0</v>
      </c>
      <c r="CV508" s="412">
        <f t="shared" si="705"/>
        <v>0</v>
      </c>
      <c r="CW508" s="412">
        <f t="shared" si="706"/>
        <v>0</v>
      </c>
      <c r="CX508" s="412">
        <f t="shared" si="707"/>
        <v>0</v>
      </c>
      <c r="CY508" s="412">
        <f t="shared" si="708"/>
        <v>0</v>
      </c>
      <c r="CZ508" s="412" t="str">
        <f t="shared" si="709"/>
        <v/>
      </c>
      <c r="DA508" s="412" t="str">
        <f t="shared" si="710"/>
        <v/>
      </c>
      <c r="DB508" s="412" t="str">
        <f t="shared" si="711"/>
        <v/>
      </c>
      <c r="DC508" s="412" t="str">
        <f t="shared" si="712"/>
        <v/>
      </c>
      <c r="DD508" s="412" t="str">
        <f t="shared" si="713"/>
        <v/>
      </c>
      <c r="DE508" s="412"/>
      <c r="DG508" s="412" t="str">
        <f t="shared" si="714"/>
        <v/>
      </c>
      <c r="DH508" s="412" t="str">
        <f t="shared" si="715"/>
        <v/>
      </c>
      <c r="DI508" s="412">
        <f t="shared" si="716"/>
        <v>0</v>
      </c>
      <c r="DJ508" s="412" t="str">
        <f t="shared" si="717"/>
        <v/>
      </c>
      <c r="DK508" s="412" t="str">
        <f t="shared" si="718"/>
        <v/>
      </c>
      <c r="DL508" s="412" t="str">
        <f t="shared" si="719"/>
        <v/>
      </c>
      <c r="DM508" s="412" t="str">
        <f t="shared" si="720"/>
        <v/>
      </c>
      <c r="DN508" s="412" t="str">
        <f t="shared" si="721"/>
        <v/>
      </c>
      <c r="DO508" s="412" t="str">
        <f t="shared" si="722"/>
        <v/>
      </c>
      <c r="DR508" s="494"/>
      <c r="DU508" s="411">
        <f t="shared" si="723"/>
        <v>0</v>
      </c>
      <c r="DX508" s="494" t="e">
        <f>IF(BG508&lt;270000,○,"")</f>
        <v>#NAME?</v>
      </c>
    </row>
    <row r="509" spans="1:128" s="411" customFormat="1" ht="18" hidden="1" customHeight="1" thickBot="1">
      <c r="A509" s="145" t="str">
        <f t="shared" si="648"/>
        <v/>
      </c>
      <c r="B509" s="158"/>
      <c r="C509" s="31" t="str">
        <f>IF(B509="","",VLOOKUP(B509,学連登録!$C$2:$G$3000,2,FALSE))</f>
        <v/>
      </c>
      <c r="D509" s="32" t="str">
        <f>IF(B509="","",VLOOKUP(B509,学連登録!$C$2:$G$3000,3,FALSE))</f>
        <v/>
      </c>
      <c r="E509" s="33" t="str">
        <f>IF(B509="","",VLOOKUP(B509,学連登録!$C$2:$G$3000,4,FALSE))</f>
        <v/>
      </c>
      <c r="F509" s="383" t="str">
        <f>IF(B509="","",VLOOKUP(B509,学連登録!$C$2:$I$3000,7,FALSE))</f>
        <v/>
      </c>
      <c r="G509" s="159"/>
      <c r="H509" s="853"/>
      <c r="I509" s="854"/>
      <c r="J509" s="160"/>
      <c r="K509" s="825"/>
      <c r="L509" s="826"/>
      <c r="M509" s="160"/>
      <c r="N509" s="819"/>
      <c r="O509" s="820"/>
      <c r="P509" s="159"/>
      <c r="Q509" s="825"/>
      <c r="R509" s="826"/>
      <c r="S509" s="159"/>
      <c r="T509" s="825"/>
      <c r="U509" s="826"/>
      <c r="V509" s="103" t="str">
        <f>IF(B509="","",VLOOKUP(B509,学連登録!$C$2:$H$3000,6,FALSE))</f>
        <v/>
      </c>
      <c r="W509" s="377"/>
      <c r="X509" s="157"/>
      <c r="Y509" s="118" t="str">
        <f t="shared" si="724"/>
        <v/>
      </c>
      <c r="Z509" s="97" t="str">
        <f>IF(G509="","",VLOOKUP(G509,種目名!$O$5:$T$104,3,0))</f>
        <v/>
      </c>
      <c r="AA509" s="99" t="str">
        <f>IF(J509="","",VLOOKUP(J509,種目名!$O$5:$T$104,3,0))</f>
        <v/>
      </c>
      <c r="AB509" s="119" t="str">
        <f>IF(M509="","",VLOOKUP(M509,種目名!$O$5:$T$104,3,0))</f>
        <v/>
      </c>
      <c r="AC509" s="119" t="str">
        <f>IF(P509="","",VLOOKUP(AF509,種目名!$O$5:$T$104,3,0))</f>
        <v/>
      </c>
      <c r="AD509" s="120" t="str">
        <f>IF(S509="","",VLOOKUP(AI509,種目名!$O$5:$T$104,3,0))</f>
        <v/>
      </c>
      <c r="AE509" s="117">
        <f t="shared" si="725"/>
        <v>0</v>
      </c>
      <c r="AF509" s="157" t="str">
        <f t="shared" si="726"/>
        <v/>
      </c>
      <c r="AG509" s="157" t="str">
        <f t="shared" si="727"/>
        <v/>
      </c>
      <c r="AH509" s="117">
        <f t="shared" si="728"/>
        <v>0</v>
      </c>
      <c r="AI509" s="157" t="str">
        <f t="shared" si="729"/>
        <v/>
      </c>
      <c r="AJ509" s="157" t="str">
        <f t="shared" si="730"/>
        <v/>
      </c>
      <c r="AK509" s="390"/>
      <c r="AL509" s="171">
        <f t="shared" si="649"/>
        <v>0</v>
      </c>
      <c r="AM509" s="399">
        <f t="shared" si="650"/>
        <v>0</v>
      </c>
      <c r="AN509" s="399">
        <f>COUNTIF($B$12:B509,B509)</f>
        <v>0</v>
      </c>
      <c r="AO509" s="399"/>
      <c r="AP509" s="399" t="str">
        <f t="shared" si="651"/>
        <v/>
      </c>
      <c r="AQ509" s="399" t="str">
        <f t="shared" si="652"/>
        <v/>
      </c>
      <c r="AR509" s="399" t="str">
        <f t="shared" si="653"/>
        <v/>
      </c>
      <c r="AS509" s="399" t="str">
        <f t="shared" si="654"/>
        <v/>
      </c>
      <c r="AT509" s="399">
        <f t="shared" si="655"/>
        <v>0</v>
      </c>
      <c r="AU509" s="399" t="str">
        <f t="shared" si="656"/>
        <v/>
      </c>
      <c r="AV509" s="399" t="str">
        <f t="shared" si="657"/>
        <v/>
      </c>
      <c r="AW509" s="399" t="str">
        <f t="shared" si="658"/>
        <v/>
      </c>
      <c r="AX509" s="399" t="str">
        <f t="shared" si="659"/>
        <v/>
      </c>
      <c r="AY509" s="399" t="str">
        <f t="shared" si="660"/>
        <v/>
      </c>
      <c r="AZ509" s="399" t="str">
        <f t="shared" si="661"/>
        <v/>
      </c>
      <c r="BA509" s="399" t="str">
        <f t="shared" si="662"/>
        <v/>
      </c>
      <c r="BB509" s="399" t="str">
        <f t="shared" si="663"/>
        <v/>
      </c>
      <c r="BC509" s="399" t="str">
        <f t="shared" si="664"/>
        <v/>
      </c>
      <c r="BD509" s="403" t="str">
        <f t="shared" si="665"/>
        <v/>
      </c>
      <c r="BE509" s="393">
        <f t="shared" si="666"/>
        <v>0</v>
      </c>
      <c r="BF509" s="157"/>
      <c r="BG509" s="399">
        <f t="shared" si="667"/>
        <v>0</v>
      </c>
      <c r="BH509" s="399">
        <f t="shared" si="668"/>
        <v>0</v>
      </c>
      <c r="BI509" s="412">
        <f t="shared" si="669"/>
        <v>0</v>
      </c>
      <c r="BJ509" s="413">
        <f t="shared" si="645"/>
        <v>0</v>
      </c>
      <c r="BK509" s="398" t="str">
        <f t="shared" si="646"/>
        <v>0</v>
      </c>
      <c r="BL509" s="398" t="str">
        <f t="shared" si="647"/>
        <v>0</v>
      </c>
      <c r="BM509" s="412">
        <f t="shared" si="670"/>
        <v>0</v>
      </c>
      <c r="BN509" s="412" t="str">
        <f t="shared" si="671"/>
        <v>0m0</v>
      </c>
      <c r="BO509" s="399">
        <f t="shared" si="672"/>
        <v>0</v>
      </c>
      <c r="BP509" s="399">
        <f t="shared" si="673"/>
        <v>0</v>
      </c>
      <c r="BQ509" s="412">
        <f t="shared" si="674"/>
        <v>0</v>
      </c>
      <c r="BR509" s="413">
        <f t="shared" si="675"/>
        <v>0</v>
      </c>
      <c r="BS509" s="398" t="str">
        <f t="shared" si="676"/>
        <v>0</v>
      </c>
      <c r="BT509" s="398" t="str">
        <f t="shared" si="677"/>
        <v>0</v>
      </c>
      <c r="BU509" s="412">
        <f t="shared" si="678"/>
        <v>0</v>
      </c>
      <c r="BV509" s="412" t="str">
        <f t="shared" si="679"/>
        <v>0m0</v>
      </c>
      <c r="BW509" s="399">
        <f t="shared" si="680"/>
        <v>0</v>
      </c>
      <c r="BX509" s="399">
        <f t="shared" si="681"/>
        <v>0</v>
      </c>
      <c r="BY509" s="412">
        <f t="shared" si="682"/>
        <v>0</v>
      </c>
      <c r="BZ509" s="413">
        <f t="shared" si="683"/>
        <v>0</v>
      </c>
      <c r="CA509" s="398" t="str">
        <f t="shared" si="684"/>
        <v>0</v>
      </c>
      <c r="CB509" s="398" t="str">
        <f t="shared" si="685"/>
        <v>0</v>
      </c>
      <c r="CC509" s="412">
        <f t="shared" si="686"/>
        <v>0</v>
      </c>
      <c r="CD509" s="412" t="str">
        <f t="shared" si="687"/>
        <v>0m0</v>
      </c>
      <c r="CE509" s="399">
        <f t="shared" si="688"/>
        <v>0</v>
      </c>
      <c r="CF509" s="399">
        <f t="shared" si="689"/>
        <v>0</v>
      </c>
      <c r="CG509" s="412">
        <f t="shared" si="690"/>
        <v>0</v>
      </c>
      <c r="CH509" s="413">
        <f t="shared" si="691"/>
        <v>0</v>
      </c>
      <c r="CI509" s="398" t="str">
        <f t="shared" si="692"/>
        <v>0</v>
      </c>
      <c r="CJ509" s="398" t="str">
        <f t="shared" si="693"/>
        <v>0</v>
      </c>
      <c r="CK509" s="412">
        <f t="shared" si="694"/>
        <v>0</v>
      </c>
      <c r="CL509" s="412" t="str">
        <f t="shared" si="695"/>
        <v>0m0</v>
      </c>
      <c r="CM509" s="399">
        <f t="shared" si="696"/>
        <v>0</v>
      </c>
      <c r="CN509" s="399">
        <f t="shared" si="697"/>
        <v>0</v>
      </c>
      <c r="CO509" s="412">
        <f t="shared" si="698"/>
        <v>0</v>
      </c>
      <c r="CP509" s="413">
        <f t="shared" si="699"/>
        <v>0</v>
      </c>
      <c r="CQ509" s="398" t="str">
        <f t="shared" si="700"/>
        <v>0</v>
      </c>
      <c r="CR509" s="398" t="str">
        <f t="shared" si="701"/>
        <v>0</v>
      </c>
      <c r="CS509" s="412">
        <f t="shared" si="702"/>
        <v>0</v>
      </c>
      <c r="CT509" s="412" t="str">
        <f t="shared" si="703"/>
        <v>0m0</v>
      </c>
      <c r="CU509" s="412">
        <f t="shared" si="704"/>
        <v>0</v>
      </c>
      <c r="CV509" s="412">
        <f t="shared" si="705"/>
        <v>0</v>
      </c>
      <c r="CW509" s="412">
        <f t="shared" si="706"/>
        <v>0</v>
      </c>
      <c r="CX509" s="412">
        <f t="shared" si="707"/>
        <v>0</v>
      </c>
      <c r="CY509" s="412">
        <f t="shared" si="708"/>
        <v>0</v>
      </c>
      <c r="CZ509" s="412" t="str">
        <f t="shared" si="709"/>
        <v/>
      </c>
      <c r="DA509" s="412" t="str">
        <f t="shared" si="710"/>
        <v/>
      </c>
      <c r="DB509" s="412" t="str">
        <f t="shared" si="711"/>
        <v/>
      </c>
      <c r="DC509" s="412" t="str">
        <f t="shared" si="712"/>
        <v/>
      </c>
      <c r="DD509" s="412" t="str">
        <f t="shared" si="713"/>
        <v/>
      </c>
      <c r="DE509" s="412"/>
      <c r="DG509" s="412" t="str">
        <f t="shared" si="714"/>
        <v/>
      </c>
      <c r="DH509" s="412" t="str">
        <f t="shared" si="715"/>
        <v/>
      </c>
      <c r="DI509" s="412">
        <f t="shared" si="716"/>
        <v>0</v>
      </c>
      <c r="DJ509" s="412" t="str">
        <f t="shared" si="717"/>
        <v/>
      </c>
      <c r="DK509" s="412" t="str">
        <f t="shared" si="718"/>
        <v/>
      </c>
      <c r="DL509" s="412" t="str">
        <f t="shared" si="719"/>
        <v/>
      </c>
      <c r="DM509" s="412" t="str">
        <f t="shared" si="720"/>
        <v/>
      </c>
      <c r="DN509" s="412" t="str">
        <f t="shared" si="721"/>
        <v/>
      </c>
      <c r="DO509" s="412" t="str">
        <f t="shared" si="722"/>
        <v/>
      </c>
      <c r="DR509" s="494"/>
      <c r="DU509" s="411">
        <f t="shared" si="723"/>
        <v>0</v>
      </c>
      <c r="DX509" s="494" t="e">
        <f>IF(BG509&lt;270000,○,"")</f>
        <v>#NAME?</v>
      </c>
    </row>
    <row r="510" spans="1:128" s="411" customFormat="1" ht="18" hidden="1" customHeight="1" thickBot="1">
      <c r="A510" s="145" t="str">
        <f t="shared" si="648"/>
        <v/>
      </c>
      <c r="B510" s="158"/>
      <c r="C510" s="31" t="str">
        <f>IF(B510="","",VLOOKUP(B510,学連登録!$C$2:$G$3000,2,FALSE))</f>
        <v/>
      </c>
      <c r="D510" s="32" t="str">
        <f>IF(B510="","",VLOOKUP(B510,学連登録!$C$2:$G$3000,3,FALSE))</f>
        <v/>
      </c>
      <c r="E510" s="33" t="str">
        <f>IF(B510="","",VLOOKUP(B510,学連登録!$C$2:$G$3000,4,FALSE))</f>
        <v/>
      </c>
      <c r="F510" s="383" t="str">
        <f>IF(B510="","",VLOOKUP(B510,学連登録!$C$2:$I$3000,7,FALSE))</f>
        <v/>
      </c>
      <c r="G510" s="159"/>
      <c r="H510" s="853"/>
      <c r="I510" s="854"/>
      <c r="J510" s="160"/>
      <c r="K510" s="825"/>
      <c r="L510" s="826"/>
      <c r="M510" s="160"/>
      <c r="N510" s="819"/>
      <c r="O510" s="820"/>
      <c r="P510" s="159"/>
      <c r="Q510" s="825"/>
      <c r="R510" s="826"/>
      <c r="S510" s="159"/>
      <c r="T510" s="825"/>
      <c r="U510" s="826"/>
      <c r="V510" s="103" t="str">
        <f>IF(B510="","",VLOOKUP(B510,学連登録!$C$2:$H$3000,6,FALSE))</f>
        <v/>
      </c>
      <c r="W510" s="377"/>
      <c r="X510" s="157"/>
      <c r="Y510" s="118" t="str">
        <f t="shared" si="724"/>
        <v/>
      </c>
      <c r="Z510" s="97" t="str">
        <f>IF(G510="","",VLOOKUP(G510,種目名!$O$5:$T$104,3,0))</f>
        <v/>
      </c>
      <c r="AA510" s="99" t="str">
        <f>IF(J510="","",VLOOKUP(J510,種目名!$O$5:$T$104,3,0))</f>
        <v/>
      </c>
      <c r="AB510" s="119" t="str">
        <f>IF(M510="","",VLOOKUP(M510,種目名!$O$5:$T$104,3,0))</f>
        <v/>
      </c>
      <c r="AC510" s="119" t="str">
        <f>IF(P510="","",VLOOKUP(AF510,種目名!$O$5:$T$104,3,0))</f>
        <v/>
      </c>
      <c r="AD510" s="120" t="str">
        <f>IF(S510="","",VLOOKUP(AI510,種目名!$O$5:$T$104,3,0))</f>
        <v/>
      </c>
      <c r="AE510" s="117">
        <f t="shared" si="725"/>
        <v>0</v>
      </c>
      <c r="AF510" s="157" t="str">
        <f t="shared" si="726"/>
        <v/>
      </c>
      <c r="AG510" s="157" t="str">
        <f t="shared" si="727"/>
        <v/>
      </c>
      <c r="AH510" s="117">
        <f t="shared" si="728"/>
        <v>0</v>
      </c>
      <c r="AI510" s="157" t="str">
        <f t="shared" si="729"/>
        <v/>
      </c>
      <c r="AJ510" s="157" t="str">
        <f t="shared" si="730"/>
        <v/>
      </c>
      <c r="AK510" s="390"/>
      <c r="AL510" s="171">
        <f t="shared" si="649"/>
        <v>0</v>
      </c>
      <c r="AM510" s="399">
        <f t="shared" si="650"/>
        <v>0</v>
      </c>
      <c r="AN510" s="399">
        <f>COUNTIF($B$12:B510,B510)</f>
        <v>0</v>
      </c>
      <c r="AO510" s="399"/>
      <c r="AP510" s="399" t="str">
        <f t="shared" si="651"/>
        <v/>
      </c>
      <c r="AQ510" s="399" t="str">
        <f t="shared" si="652"/>
        <v/>
      </c>
      <c r="AR510" s="399" t="str">
        <f t="shared" si="653"/>
        <v/>
      </c>
      <c r="AS510" s="399" t="str">
        <f t="shared" si="654"/>
        <v/>
      </c>
      <c r="AT510" s="399">
        <f t="shared" si="655"/>
        <v>0</v>
      </c>
      <c r="AU510" s="399" t="str">
        <f t="shared" si="656"/>
        <v/>
      </c>
      <c r="AV510" s="399" t="str">
        <f t="shared" si="657"/>
        <v/>
      </c>
      <c r="AW510" s="399" t="str">
        <f t="shared" si="658"/>
        <v/>
      </c>
      <c r="AX510" s="399" t="str">
        <f t="shared" si="659"/>
        <v/>
      </c>
      <c r="AY510" s="399" t="str">
        <f t="shared" si="660"/>
        <v/>
      </c>
      <c r="AZ510" s="399" t="str">
        <f t="shared" si="661"/>
        <v/>
      </c>
      <c r="BA510" s="399" t="str">
        <f t="shared" si="662"/>
        <v/>
      </c>
      <c r="BB510" s="399" t="str">
        <f t="shared" si="663"/>
        <v/>
      </c>
      <c r="BC510" s="399" t="str">
        <f t="shared" si="664"/>
        <v/>
      </c>
      <c r="BD510" s="403" t="str">
        <f t="shared" si="665"/>
        <v/>
      </c>
      <c r="BE510" s="393">
        <f t="shared" si="666"/>
        <v>0</v>
      </c>
      <c r="BF510" s="157"/>
      <c r="BG510" s="399">
        <f t="shared" si="667"/>
        <v>0</v>
      </c>
      <c r="BH510" s="399">
        <f t="shared" si="668"/>
        <v>0</v>
      </c>
      <c r="BI510" s="412">
        <f t="shared" si="669"/>
        <v>0</v>
      </c>
      <c r="BJ510" s="413">
        <f t="shared" si="645"/>
        <v>0</v>
      </c>
      <c r="BK510" s="398" t="str">
        <f t="shared" si="646"/>
        <v>0</v>
      </c>
      <c r="BL510" s="398" t="str">
        <f t="shared" si="647"/>
        <v>0</v>
      </c>
      <c r="BM510" s="412">
        <f t="shared" si="670"/>
        <v>0</v>
      </c>
      <c r="BN510" s="412" t="str">
        <f t="shared" si="671"/>
        <v>0m0</v>
      </c>
      <c r="BO510" s="399">
        <f t="shared" si="672"/>
        <v>0</v>
      </c>
      <c r="BP510" s="399">
        <f t="shared" si="673"/>
        <v>0</v>
      </c>
      <c r="BQ510" s="412">
        <f t="shared" si="674"/>
        <v>0</v>
      </c>
      <c r="BR510" s="413">
        <f t="shared" si="675"/>
        <v>0</v>
      </c>
      <c r="BS510" s="398" t="str">
        <f t="shared" si="676"/>
        <v>0</v>
      </c>
      <c r="BT510" s="398" t="str">
        <f t="shared" si="677"/>
        <v>0</v>
      </c>
      <c r="BU510" s="412">
        <f t="shared" si="678"/>
        <v>0</v>
      </c>
      <c r="BV510" s="412" t="str">
        <f t="shared" si="679"/>
        <v>0m0</v>
      </c>
      <c r="BW510" s="399">
        <f t="shared" si="680"/>
        <v>0</v>
      </c>
      <c r="BX510" s="399">
        <f t="shared" si="681"/>
        <v>0</v>
      </c>
      <c r="BY510" s="412">
        <f t="shared" si="682"/>
        <v>0</v>
      </c>
      <c r="BZ510" s="413">
        <f t="shared" si="683"/>
        <v>0</v>
      </c>
      <c r="CA510" s="398" t="str">
        <f t="shared" si="684"/>
        <v>0</v>
      </c>
      <c r="CB510" s="398" t="str">
        <f t="shared" si="685"/>
        <v>0</v>
      </c>
      <c r="CC510" s="412">
        <f t="shared" si="686"/>
        <v>0</v>
      </c>
      <c r="CD510" s="412" t="str">
        <f t="shared" si="687"/>
        <v>0m0</v>
      </c>
      <c r="CE510" s="399">
        <f t="shared" si="688"/>
        <v>0</v>
      </c>
      <c r="CF510" s="399">
        <f t="shared" si="689"/>
        <v>0</v>
      </c>
      <c r="CG510" s="412">
        <f t="shared" si="690"/>
        <v>0</v>
      </c>
      <c r="CH510" s="413">
        <f t="shared" si="691"/>
        <v>0</v>
      </c>
      <c r="CI510" s="398" t="str">
        <f t="shared" si="692"/>
        <v>0</v>
      </c>
      <c r="CJ510" s="398" t="str">
        <f t="shared" si="693"/>
        <v>0</v>
      </c>
      <c r="CK510" s="412">
        <f t="shared" si="694"/>
        <v>0</v>
      </c>
      <c r="CL510" s="412" t="str">
        <f t="shared" si="695"/>
        <v>0m0</v>
      </c>
      <c r="CM510" s="399">
        <f t="shared" si="696"/>
        <v>0</v>
      </c>
      <c r="CN510" s="399">
        <f t="shared" si="697"/>
        <v>0</v>
      </c>
      <c r="CO510" s="412">
        <f t="shared" si="698"/>
        <v>0</v>
      </c>
      <c r="CP510" s="413">
        <f t="shared" si="699"/>
        <v>0</v>
      </c>
      <c r="CQ510" s="398" t="str">
        <f t="shared" si="700"/>
        <v>0</v>
      </c>
      <c r="CR510" s="398" t="str">
        <f t="shared" si="701"/>
        <v>0</v>
      </c>
      <c r="CS510" s="412">
        <f t="shared" si="702"/>
        <v>0</v>
      </c>
      <c r="CT510" s="412" t="str">
        <f t="shared" si="703"/>
        <v>0m0</v>
      </c>
      <c r="CU510" s="412">
        <f t="shared" si="704"/>
        <v>0</v>
      </c>
      <c r="CV510" s="412">
        <f t="shared" si="705"/>
        <v>0</v>
      </c>
      <c r="CW510" s="412">
        <f t="shared" si="706"/>
        <v>0</v>
      </c>
      <c r="CX510" s="412">
        <f t="shared" si="707"/>
        <v>0</v>
      </c>
      <c r="CY510" s="412">
        <f t="shared" si="708"/>
        <v>0</v>
      </c>
      <c r="CZ510" s="412" t="str">
        <f t="shared" si="709"/>
        <v/>
      </c>
      <c r="DA510" s="412" t="str">
        <f t="shared" si="710"/>
        <v/>
      </c>
      <c r="DB510" s="412" t="str">
        <f t="shared" si="711"/>
        <v/>
      </c>
      <c r="DC510" s="412" t="str">
        <f t="shared" si="712"/>
        <v/>
      </c>
      <c r="DD510" s="412" t="str">
        <f t="shared" si="713"/>
        <v/>
      </c>
      <c r="DE510" s="412"/>
      <c r="DG510" s="412" t="str">
        <f t="shared" si="714"/>
        <v/>
      </c>
      <c r="DH510" s="412" t="str">
        <f t="shared" si="715"/>
        <v/>
      </c>
      <c r="DI510" s="412">
        <f t="shared" si="716"/>
        <v>0</v>
      </c>
      <c r="DJ510" s="412" t="str">
        <f t="shared" si="717"/>
        <v/>
      </c>
      <c r="DK510" s="412" t="str">
        <f t="shared" si="718"/>
        <v/>
      </c>
      <c r="DL510" s="412" t="str">
        <f t="shared" si="719"/>
        <v/>
      </c>
      <c r="DM510" s="412" t="str">
        <f t="shared" si="720"/>
        <v/>
      </c>
      <c r="DN510" s="412" t="str">
        <f t="shared" si="721"/>
        <v/>
      </c>
      <c r="DO510" s="412" t="str">
        <f t="shared" si="722"/>
        <v/>
      </c>
      <c r="DR510" s="494"/>
      <c r="DU510" s="411">
        <f t="shared" si="723"/>
        <v>0</v>
      </c>
      <c r="DX510" s="494" t="e">
        <f>IF(BG510&lt;270000,○,"")</f>
        <v>#NAME?</v>
      </c>
    </row>
    <row r="511" spans="1:128" s="411" customFormat="1" ht="18" hidden="1" customHeight="1" thickBot="1">
      <c r="A511" s="145" t="str">
        <f t="shared" si="648"/>
        <v/>
      </c>
      <c r="B511" s="158"/>
      <c r="C511" s="31" t="str">
        <f>IF(B511="","",VLOOKUP(B511,学連登録!$C$2:$G$3000,2,FALSE))</f>
        <v/>
      </c>
      <c r="D511" s="32" t="str">
        <f>IF(B511="","",VLOOKUP(B511,学連登録!$C$2:$G$3000,3,FALSE))</f>
        <v/>
      </c>
      <c r="E511" s="33" t="str">
        <f>IF(B511="","",VLOOKUP(B511,学連登録!$C$2:$G$3000,4,FALSE))</f>
        <v/>
      </c>
      <c r="F511" s="383" t="str">
        <f>IF(B511="","",VLOOKUP(B511,学連登録!$C$2:$I$3000,7,FALSE))</f>
        <v/>
      </c>
      <c r="G511" s="159"/>
      <c r="H511" s="853"/>
      <c r="I511" s="854"/>
      <c r="J511" s="160"/>
      <c r="K511" s="825"/>
      <c r="L511" s="826"/>
      <c r="M511" s="160"/>
      <c r="N511" s="819"/>
      <c r="O511" s="820"/>
      <c r="P511" s="159"/>
      <c r="Q511" s="825"/>
      <c r="R511" s="826"/>
      <c r="S511" s="159"/>
      <c r="T511" s="825"/>
      <c r="U511" s="826"/>
      <c r="V511" s="103" t="str">
        <f>IF(B511="","",VLOOKUP(B511,学連登録!$C$2:$H$3000,6,FALSE))</f>
        <v/>
      </c>
      <c r="W511" s="377"/>
      <c r="X511" s="157"/>
      <c r="Y511" s="118" t="str">
        <f t="shared" si="724"/>
        <v/>
      </c>
      <c r="Z511" s="97" t="str">
        <f>IF(G511="","",VLOOKUP(G511,種目名!$O$5:$T$104,3,0))</f>
        <v/>
      </c>
      <c r="AA511" s="99" t="str">
        <f>IF(J511="","",VLOOKUP(J511,種目名!$O$5:$T$104,3,0))</f>
        <v/>
      </c>
      <c r="AB511" s="119" t="str">
        <f>IF(M511="","",VLOOKUP(M511,種目名!$O$5:$T$104,3,0))</f>
        <v/>
      </c>
      <c r="AC511" s="119" t="str">
        <f>IF(P511="","",VLOOKUP(AF511,種目名!$O$5:$T$104,3,0))</f>
        <v/>
      </c>
      <c r="AD511" s="120" t="str">
        <f>IF(S511="","",VLOOKUP(AI511,種目名!$O$5:$T$104,3,0))</f>
        <v/>
      </c>
      <c r="AE511" s="117">
        <f t="shared" si="725"/>
        <v>0</v>
      </c>
      <c r="AF511" s="157" t="str">
        <f t="shared" si="726"/>
        <v/>
      </c>
      <c r="AG511" s="157" t="str">
        <f t="shared" si="727"/>
        <v/>
      </c>
      <c r="AH511" s="117">
        <f t="shared" si="728"/>
        <v>0</v>
      </c>
      <c r="AI511" s="157" t="str">
        <f t="shared" si="729"/>
        <v/>
      </c>
      <c r="AJ511" s="157" t="str">
        <f t="shared" si="730"/>
        <v/>
      </c>
      <c r="AK511" s="390"/>
      <c r="AL511" s="171">
        <f t="shared" si="649"/>
        <v>0</v>
      </c>
      <c r="AM511" s="399">
        <f t="shared" si="650"/>
        <v>0</v>
      </c>
      <c r="AN511" s="399">
        <f>COUNTIF($B$12:B511,B511)</f>
        <v>0</v>
      </c>
      <c r="AO511" s="399"/>
      <c r="AP511" s="399" t="str">
        <f t="shared" si="651"/>
        <v/>
      </c>
      <c r="AQ511" s="399" t="str">
        <f t="shared" si="652"/>
        <v/>
      </c>
      <c r="AR511" s="399" t="str">
        <f t="shared" si="653"/>
        <v/>
      </c>
      <c r="AS511" s="399" t="str">
        <f t="shared" si="654"/>
        <v/>
      </c>
      <c r="AT511" s="399">
        <f t="shared" si="655"/>
        <v>0</v>
      </c>
      <c r="AU511" s="399" t="str">
        <f t="shared" si="656"/>
        <v/>
      </c>
      <c r="AV511" s="399" t="str">
        <f t="shared" si="657"/>
        <v/>
      </c>
      <c r="AW511" s="399" t="str">
        <f t="shared" si="658"/>
        <v/>
      </c>
      <c r="AX511" s="399" t="str">
        <f t="shared" si="659"/>
        <v/>
      </c>
      <c r="AY511" s="399" t="str">
        <f t="shared" si="660"/>
        <v/>
      </c>
      <c r="AZ511" s="399" t="str">
        <f t="shared" si="661"/>
        <v/>
      </c>
      <c r="BA511" s="399" t="str">
        <f t="shared" si="662"/>
        <v/>
      </c>
      <c r="BB511" s="399" t="str">
        <f t="shared" si="663"/>
        <v/>
      </c>
      <c r="BC511" s="399" t="str">
        <f t="shared" si="664"/>
        <v/>
      </c>
      <c r="BD511" s="403" t="str">
        <f t="shared" si="665"/>
        <v/>
      </c>
      <c r="BE511" s="393">
        <f t="shared" si="666"/>
        <v>0</v>
      </c>
      <c r="BF511" s="157"/>
      <c r="BG511" s="399">
        <f t="shared" si="667"/>
        <v>0</v>
      </c>
      <c r="BH511" s="399">
        <f t="shared" si="668"/>
        <v>0</v>
      </c>
      <c r="BI511" s="412">
        <f t="shared" si="669"/>
        <v>0</v>
      </c>
      <c r="BJ511" s="413">
        <f t="shared" si="645"/>
        <v>0</v>
      </c>
      <c r="BK511" s="398" t="str">
        <f t="shared" si="646"/>
        <v>0</v>
      </c>
      <c r="BL511" s="398" t="str">
        <f t="shared" si="647"/>
        <v>0</v>
      </c>
      <c r="BM511" s="412">
        <f t="shared" si="670"/>
        <v>0</v>
      </c>
      <c r="BN511" s="412" t="str">
        <f t="shared" si="671"/>
        <v>0m0</v>
      </c>
      <c r="BO511" s="399">
        <f t="shared" si="672"/>
        <v>0</v>
      </c>
      <c r="BP511" s="399">
        <f t="shared" si="673"/>
        <v>0</v>
      </c>
      <c r="BQ511" s="412">
        <f t="shared" si="674"/>
        <v>0</v>
      </c>
      <c r="BR511" s="413">
        <f t="shared" si="675"/>
        <v>0</v>
      </c>
      <c r="BS511" s="398" t="str">
        <f t="shared" si="676"/>
        <v>0</v>
      </c>
      <c r="BT511" s="398" t="str">
        <f t="shared" si="677"/>
        <v>0</v>
      </c>
      <c r="BU511" s="412">
        <f t="shared" si="678"/>
        <v>0</v>
      </c>
      <c r="BV511" s="412" t="str">
        <f t="shared" si="679"/>
        <v>0m0</v>
      </c>
      <c r="BW511" s="399">
        <f t="shared" si="680"/>
        <v>0</v>
      </c>
      <c r="BX511" s="399">
        <f t="shared" si="681"/>
        <v>0</v>
      </c>
      <c r="BY511" s="412">
        <f t="shared" si="682"/>
        <v>0</v>
      </c>
      <c r="BZ511" s="413">
        <f t="shared" si="683"/>
        <v>0</v>
      </c>
      <c r="CA511" s="398" t="str">
        <f t="shared" si="684"/>
        <v>0</v>
      </c>
      <c r="CB511" s="398" t="str">
        <f t="shared" si="685"/>
        <v>0</v>
      </c>
      <c r="CC511" s="412">
        <f t="shared" si="686"/>
        <v>0</v>
      </c>
      <c r="CD511" s="412" t="str">
        <f t="shared" si="687"/>
        <v>0m0</v>
      </c>
      <c r="CE511" s="399">
        <f t="shared" si="688"/>
        <v>0</v>
      </c>
      <c r="CF511" s="399">
        <f t="shared" si="689"/>
        <v>0</v>
      </c>
      <c r="CG511" s="412">
        <f t="shared" si="690"/>
        <v>0</v>
      </c>
      <c r="CH511" s="413">
        <f t="shared" si="691"/>
        <v>0</v>
      </c>
      <c r="CI511" s="398" t="str">
        <f t="shared" si="692"/>
        <v>0</v>
      </c>
      <c r="CJ511" s="398" t="str">
        <f t="shared" si="693"/>
        <v>0</v>
      </c>
      <c r="CK511" s="412">
        <f t="shared" si="694"/>
        <v>0</v>
      </c>
      <c r="CL511" s="412" t="str">
        <f t="shared" si="695"/>
        <v>0m0</v>
      </c>
      <c r="CM511" s="399">
        <f t="shared" si="696"/>
        <v>0</v>
      </c>
      <c r="CN511" s="399">
        <f t="shared" si="697"/>
        <v>0</v>
      </c>
      <c r="CO511" s="412">
        <f t="shared" si="698"/>
        <v>0</v>
      </c>
      <c r="CP511" s="413">
        <f t="shared" si="699"/>
        <v>0</v>
      </c>
      <c r="CQ511" s="398" t="str">
        <f t="shared" si="700"/>
        <v>0</v>
      </c>
      <c r="CR511" s="398" t="str">
        <f t="shared" si="701"/>
        <v>0</v>
      </c>
      <c r="CS511" s="412">
        <f t="shared" si="702"/>
        <v>0</v>
      </c>
      <c r="CT511" s="412" t="str">
        <f t="shared" si="703"/>
        <v>0m0</v>
      </c>
      <c r="CU511" s="412">
        <f t="shared" si="704"/>
        <v>0</v>
      </c>
      <c r="CV511" s="412">
        <f t="shared" si="705"/>
        <v>0</v>
      </c>
      <c r="CW511" s="412">
        <f t="shared" si="706"/>
        <v>0</v>
      </c>
      <c r="CX511" s="412">
        <f t="shared" si="707"/>
        <v>0</v>
      </c>
      <c r="CY511" s="412">
        <f t="shared" si="708"/>
        <v>0</v>
      </c>
      <c r="CZ511" s="412" t="str">
        <f t="shared" si="709"/>
        <v/>
      </c>
      <c r="DA511" s="412" t="str">
        <f t="shared" si="710"/>
        <v/>
      </c>
      <c r="DB511" s="412" t="str">
        <f t="shared" si="711"/>
        <v/>
      </c>
      <c r="DC511" s="412" t="str">
        <f t="shared" si="712"/>
        <v/>
      </c>
      <c r="DD511" s="412" t="str">
        <f t="shared" si="713"/>
        <v/>
      </c>
      <c r="DE511" s="412"/>
      <c r="DG511" s="412" t="str">
        <f t="shared" si="714"/>
        <v/>
      </c>
      <c r="DH511" s="412" t="str">
        <f t="shared" si="715"/>
        <v/>
      </c>
      <c r="DI511" s="412">
        <f t="shared" si="716"/>
        <v>0</v>
      </c>
      <c r="DJ511" s="412" t="str">
        <f t="shared" si="717"/>
        <v/>
      </c>
      <c r="DK511" s="412" t="str">
        <f t="shared" si="718"/>
        <v/>
      </c>
      <c r="DL511" s="412" t="str">
        <f t="shared" si="719"/>
        <v/>
      </c>
      <c r="DM511" s="412" t="str">
        <f t="shared" si="720"/>
        <v/>
      </c>
      <c r="DN511" s="412" t="str">
        <f t="shared" si="721"/>
        <v/>
      </c>
      <c r="DO511" s="412" t="str">
        <f t="shared" si="722"/>
        <v/>
      </c>
      <c r="DR511" s="494"/>
      <c r="DU511" s="411">
        <f t="shared" si="723"/>
        <v>0</v>
      </c>
      <c r="DX511" s="494" t="e">
        <f>IF(BG511&lt;270000,○,"")</f>
        <v>#NAME?</v>
      </c>
    </row>
    <row r="512" spans="1:128" s="411" customFormat="1" ht="18" hidden="1" customHeight="1" thickBot="1">
      <c r="A512" s="145" t="str">
        <f t="shared" si="648"/>
        <v/>
      </c>
      <c r="B512" s="158"/>
      <c r="C512" s="31" t="str">
        <f>IF(B512="","",VLOOKUP(B512,学連登録!$C$2:$G$3000,2,FALSE))</f>
        <v/>
      </c>
      <c r="D512" s="32" t="str">
        <f>IF(B512="","",VLOOKUP(B512,学連登録!$C$2:$G$3000,3,FALSE))</f>
        <v/>
      </c>
      <c r="E512" s="33" t="str">
        <f>IF(B512="","",VLOOKUP(B512,学連登録!$C$2:$G$3000,4,FALSE))</f>
        <v/>
      </c>
      <c r="F512" s="383" t="str">
        <f>IF(B512="","",VLOOKUP(B512,学連登録!$C$2:$I$3000,7,FALSE))</f>
        <v/>
      </c>
      <c r="G512" s="159"/>
      <c r="H512" s="853"/>
      <c r="I512" s="854"/>
      <c r="J512" s="160"/>
      <c r="K512" s="825"/>
      <c r="L512" s="826"/>
      <c r="M512" s="160"/>
      <c r="N512" s="819"/>
      <c r="O512" s="820"/>
      <c r="P512" s="159"/>
      <c r="Q512" s="825"/>
      <c r="R512" s="826"/>
      <c r="S512" s="159"/>
      <c r="T512" s="825"/>
      <c r="U512" s="826"/>
      <c r="V512" s="103" t="str">
        <f>IF(B512="","",VLOOKUP(B512,学連登録!$C$2:$H$3000,6,FALSE))</f>
        <v/>
      </c>
      <c r="W512" s="377"/>
      <c r="X512" s="157"/>
      <c r="Y512" s="118" t="str">
        <f t="shared" si="724"/>
        <v/>
      </c>
      <c r="Z512" s="97" t="str">
        <f>IF(G512="","",VLOOKUP(G512,種目名!$O$5:$T$104,3,0))</f>
        <v/>
      </c>
      <c r="AA512" s="99" t="str">
        <f>IF(J512="","",VLOOKUP(J512,種目名!$O$5:$T$104,3,0))</f>
        <v/>
      </c>
      <c r="AB512" s="119" t="str">
        <f>IF(M512="","",VLOOKUP(M512,種目名!$O$5:$T$104,3,0))</f>
        <v/>
      </c>
      <c r="AC512" s="119" t="str">
        <f>IF(P512="","",VLOOKUP(AF512,種目名!$O$5:$T$104,3,0))</f>
        <v/>
      </c>
      <c r="AD512" s="120" t="str">
        <f>IF(S512="","",VLOOKUP(AI512,種目名!$O$5:$T$104,3,0))</f>
        <v/>
      </c>
      <c r="AE512" s="117">
        <f t="shared" si="725"/>
        <v>0</v>
      </c>
      <c r="AF512" s="157" t="str">
        <f t="shared" si="726"/>
        <v/>
      </c>
      <c r="AG512" s="157" t="str">
        <f t="shared" si="727"/>
        <v/>
      </c>
      <c r="AH512" s="117">
        <f t="shared" si="728"/>
        <v>0</v>
      </c>
      <c r="AI512" s="157" t="str">
        <f t="shared" si="729"/>
        <v/>
      </c>
      <c r="AJ512" s="157" t="str">
        <f t="shared" si="730"/>
        <v/>
      </c>
      <c r="AK512" s="390"/>
      <c r="AL512" s="171">
        <f t="shared" si="649"/>
        <v>0</v>
      </c>
      <c r="AM512" s="399">
        <f t="shared" si="650"/>
        <v>0</v>
      </c>
      <c r="AN512" s="399">
        <f>COUNTIF($B$12:B512,B512)</f>
        <v>0</v>
      </c>
      <c r="AO512" s="399"/>
      <c r="AP512" s="399" t="str">
        <f t="shared" si="651"/>
        <v/>
      </c>
      <c r="AQ512" s="399" t="str">
        <f t="shared" si="652"/>
        <v/>
      </c>
      <c r="AR512" s="399" t="str">
        <f t="shared" si="653"/>
        <v/>
      </c>
      <c r="AS512" s="399" t="str">
        <f t="shared" si="654"/>
        <v/>
      </c>
      <c r="AT512" s="399">
        <f t="shared" si="655"/>
        <v>0</v>
      </c>
      <c r="AU512" s="399" t="str">
        <f t="shared" si="656"/>
        <v/>
      </c>
      <c r="AV512" s="399" t="str">
        <f t="shared" si="657"/>
        <v/>
      </c>
      <c r="AW512" s="399" t="str">
        <f t="shared" si="658"/>
        <v/>
      </c>
      <c r="AX512" s="399" t="str">
        <f t="shared" si="659"/>
        <v/>
      </c>
      <c r="AY512" s="399" t="str">
        <f t="shared" si="660"/>
        <v/>
      </c>
      <c r="AZ512" s="399" t="str">
        <f t="shared" si="661"/>
        <v/>
      </c>
      <c r="BA512" s="399" t="str">
        <f t="shared" si="662"/>
        <v/>
      </c>
      <c r="BB512" s="399" t="str">
        <f t="shared" si="663"/>
        <v/>
      </c>
      <c r="BC512" s="399" t="str">
        <f t="shared" si="664"/>
        <v/>
      </c>
      <c r="BD512" s="403" t="str">
        <f t="shared" si="665"/>
        <v/>
      </c>
      <c r="BE512" s="393">
        <f t="shared" si="666"/>
        <v>0</v>
      </c>
      <c r="BF512" s="157"/>
      <c r="BG512" s="399">
        <f t="shared" si="667"/>
        <v>0</v>
      </c>
      <c r="BH512" s="399">
        <f t="shared" si="668"/>
        <v>0</v>
      </c>
      <c r="BI512" s="412">
        <f t="shared" si="669"/>
        <v>0</v>
      </c>
      <c r="BJ512" s="413">
        <f t="shared" si="645"/>
        <v>0</v>
      </c>
      <c r="BK512" s="398" t="str">
        <f t="shared" si="646"/>
        <v>0</v>
      </c>
      <c r="BL512" s="398" t="str">
        <f t="shared" si="647"/>
        <v>0</v>
      </c>
      <c r="BM512" s="412">
        <f t="shared" si="670"/>
        <v>0</v>
      </c>
      <c r="BN512" s="412" t="str">
        <f t="shared" si="671"/>
        <v>0m0</v>
      </c>
      <c r="BO512" s="399">
        <f t="shared" si="672"/>
        <v>0</v>
      </c>
      <c r="BP512" s="399">
        <f t="shared" si="673"/>
        <v>0</v>
      </c>
      <c r="BQ512" s="412">
        <f t="shared" si="674"/>
        <v>0</v>
      </c>
      <c r="BR512" s="413">
        <f t="shared" si="675"/>
        <v>0</v>
      </c>
      <c r="BS512" s="398" t="str">
        <f t="shared" si="676"/>
        <v>0</v>
      </c>
      <c r="BT512" s="398" t="str">
        <f t="shared" si="677"/>
        <v>0</v>
      </c>
      <c r="BU512" s="412">
        <f t="shared" si="678"/>
        <v>0</v>
      </c>
      <c r="BV512" s="412" t="str">
        <f t="shared" si="679"/>
        <v>0m0</v>
      </c>
      <c r="BW512" s="399">
        <f t="shared" si="680"/>
        <v>0</v>
      </c>
      <c r="BX512" s="399">
        <f t="shared" si="681"/>
        <v>0</v>
      </c>
      <c r="BY512" s="412">
        <f t="shared" si="682"/>
        <v>0</v>
      </c>
      <c r="BZ512" s="413">
        <f t="shared" si="683"/>
        <v>0</v>
      </c>
      <c r="CA512" s="398" t="str">
        <f t="shared" si="684"/>
        <v>0</v>
      </c>
      <c r="CB512" s="398" t="str">
        <f t="shared" si="685"/>
        <v>0</v>
      </c>
      <c r="CC512" s="412">
        <f t="shared" si="686"/>
        <v>0</v>
      </c>
      <c r="CD512" s="412" t="str">
        <f t="shared" si="687"/>
        <v>0m0</v>
      </c>
      <c r="CE512" s="399">
        <f t="shared" si="688"/>
        <v>0</v>
      </c>
      <c r="CF512" s="399">
        <f t="shared" si="689"/>
        <v>0</v>
      </c>
      <c r="CG512" s="412">
        <f t="shared" si="690"/>
        <v>0</v>
      </c>
      <c r="CH512" s="413">
        <f t="shared" si="691"/>
        <v>0</v>
      </c>
      <c r="CI512" s="398" t="str">
        <f t="shared" si="692"/>
        <v>0</v>
      </c>
      <c r="CJ512" s="398" t="str">
        <f t="shared" si="693"/>
        <v>0</v>
      </c>
      <c r="CK512" s="412">
        <f t="shared" si="694"/>
        <v>0</v>
      </c>
      <c r="CL512" s="412" t="str">
        <f t="shared" si="695"/>
        <v>0m0</v>
      </c>
      <c r="CM512" s="399">
        <f t="shared" si="696"/>
        <v>0</v>
      </c>
      <c r="CN512" s="399">
        <f t="shared" si="697"/>
        <v>0</v>
      </c>
      <c r="CO512" s="412">
        <f t="shared" si="698"/>
        <v>0</v>
      </c>
      <c r="CP512" s="413">
        <f t="shared" si="699"/>
        <v>0</v>
      </c>
      <c r="CQ512" s="398" t="str">
        <f t="shared" si="700"/>
        <v>0</v>
      </c>
      <c r="CR512" s="398" t="str">
        <f t="shared" si="701"/>
        <v>0</v>
      </c>
      <c r="CS512" s="412">
        <f t="shared" si="702"/>
        <v>0</v>
      </c>
      <c r="CT512" s="412" t="str">
        <f t="shared" si="703"/>
        <v>0m0</v>
      </c>
      <c r="CU512" s="412">
        <f t="shared" si="704"/>
        <v>0</v>
      </c>
      <c r="CV512" s="412">
        <f t="shared" si="705"/>
        <v>0</v>
      </c>
      <c r="CW512" s="412">
        <f t="shared" si="706"/>
        <v>0</v>
      </c>
      <c r="CX512" s="412">
        <f t="shared" si="707"/>
        <v>0</v>
      </c>
      <c r="CY512" s="412">
        <f t="shared" si="708"/>
        <v>0</v>
      </c>
      <c r="CZ512" s="412" t="str">
        <f t="shared" si="709"/>
        <v/>
      </c>
      <c r="DA512" s="412" t="str">
        <f t="shared" si="710"/>
        <v/>
      </c>
      <c r="DB512" s="412" t="str">
        <f t="shared" si="711"/>
        <v/>
      </c>
      <c r="DC512" s="412" t="str">
        <f t="shared" si="712"/>
        <v/>
      </c>
      <c r="DD512" s="412" t="str">
        <f t="shared" si="713"/>
        <v/>
      </c>
      <c r="DE512" s="412"/>
      <c r="DG512" s="412" t="str">
        <f t="shared" si="714"/>
        <v/>
      </c>
      <c r="DH512" s="412" t="str">
        <f t="shared" si="715"/>
        <v/>
      </c>
      <c r="DI512" s="412">
        <f t="shared" si="716"/>
        <v>0</v>
      </c>
      <c r="DJ512" s="412" t="str">
        <f t="shared" si="717"/>
        <v/>
      </c>
      <c r="DK512" s="412" t="str">
        <f t="shared" si="718"/>
        <v/>
      </c>
      <c r="DL512" s="412" t="str">
        <f t="shared" si="719"/>
        <v/>
      </c>
      <c r="DM512" s="412" t="str">
        <f t="shared" si="720"/>
        <v/>
      </c>
      <c r="DN512" s="412" t="str">
        <f t="shared" si="721"/>
        <v/>
      </c>
      <c r="DO512" s="412" t="str">
        <f t="shared" si="722"/>
        <v/>
      </c>
      <c r="DR512" s="494"/>
      <c r="DU512" s="411">
        <f t="shared" si="723"/>
        <v>0</v>
      </c>
      <c r="DX512" s="494" t="e">
        <f>IF(BG512&lt;270000,○,"")</f>
        <v>#NAME?</v>
      </c>
    </row>
    <row r="513" spans="1:128" s="411" customFormat="1" ht="18" hidden="1" customHeight="1" thickBot="1">
      <c r="A513" s="145" t="str">
        <f t="shared" si="648"/>
        <v/>
      </c>
      <c r="B513" s="158"/>
      <c r="C513" s="31" t="str">
        <f>IF(B513="","",VLOOKUP(B513,学連登録!$C$2:$G$3000,2,FALSE))</f>
        <v/>
      </c>
      <c r="D513" s="32" t="str">
        <f>IF(B513="","",VLOOKUP(B513,学連登録!$C$2:$G$3000,3,FALSE))</f>
        <v/>
      </c>
      <c r="E513" s="33" t="str">
        <f>IF(B513="","",VLOOKUP(B513,学連登録!$C$2:$G$3000,4,FALSE))</f>
        <v/>
      </c>
      <c r="F513" s="383" t="str">
        <f>IF(B513="","",VLOOKUP(B513,学連登録!$C$2:$I$3000,7,FALSE))</f>
        <v/>
      </c>
      <c r="G513" s="159"/>
      <c r="H513" s="853"/>
      <c r="I513" s="854"/>
      <c r="J513" s="160"/>
      <c r="K513" s="825"/>
      <c r="L513" s="826"/>
      <c r="M513" s="160"/>
      <c r="N513" s="819"/>
      <c r="O513" s="820"/>
      <c r="P513" s="159"/>
      <c r="Q513" s="825"/>
      <c r="R513" s="826"/>
      <c r="S513" s="159"/>
      <c r="T513" s="825"/>
      <c r="U513" s="826"/>
      <c r="V513" s="103" t="str">
        <f>IF(B513="","",VLOOKUP(B513,学連登録!$C$2:$H$3000,6,FALSE))</f>
        <v/>
      </c>
      <c r="W513" s="377"/>
      <c r="X513" s="157"/>
      <c r="Y513" s="118" t="str">
        <f t="shared" si="724"/>
        <v/>
      </c>
      <c r="Z513" s="97" t="str">
        <f>IF(G513="","",VLOOKUP(G513,種目名!$O$5:$T$104,3,0))</f>
        <v/>
      </c>
      <c r="AA513" s="99" t="str">
        <f>IF(J513="","",VLOOKUP(J513,種目名!$O$5:$T$104,3,0))</f>
        <v/>
      </c>
      <c r="AB513" s="119" t="str">
        <f>IF(M513="","",VLOOKUP(M513,種目名!$O$5:$T$104,3,0))</f>
        <v/>
      </c>
      <c r="AC513" s="119" t="str">
        <f>IF(P513="","",VLOOKUP(AF513,種目名!$O$5:$T$104,3,0))</f>
        <v/>
      </c>
      <c r="AD513" s="120" t="str">
        <f>IF(S513="","",VLOOKUP(AI513,種目名!$O$5:$T$104,3,0))</f>
        <v/>
      </c>
      <c r="AE513" s="117">
        <f t="shared" si="725"/>
        <v>0</v>
      </c>
      <c r="AF513" s="157" t="str">
        <f t="shared" si="726"/>
        <v/>
      </c>
      <c r="AG513" s="157" t="str">
        <f t="shared" si="727"/>
        <v/>
      </c>
      <c r="AH513" s="117">
        <f t="shared" si="728"/>
        <v>0</v>
      </c>
      <c r="AI513" s="157" t="str">
        <f t="shared" si="729"/>
        <v/>
      </c>
      <c r="AJ513" s="157" t="str">
        <f t="shared" si="730"/>
        <v/>
      </c>
      <c r="AK513" s="390"/>
      <c r="AL513" s="171">
        <f t="shared" si="649"/>
        <v>0</v>
      </c>
      <c r="AM513" s="399">
        <f t="shared" si="650"/>
        <v>0</v>
      </c>
      <c r="AN513" s="399">
        <f>COUNTIF($B$12:B513,B513)</f>
        <v>0</v>
      </c>
      <c r="AO513" s="399"/>
      <c r="AP513" s="399" t="str">
        <f t="shared" si="651"/>
        <v/>
      </c>
      <c r="AQ513" s="399" t="str">
        <f t="shared" si="652"/>
        <v/>
      </c>
      <c r="AR513" s="399" t="str">
        <f t="shared" si="653"/>
        <v/>
      </c>
      <c r="AS513" s="399" t="str">
        <f t="shared" si="654"/>
        <v/>
      </c>
      <c r="AT513" s="399">
        <f t="shared" si="655"/>
        <v>0</v>
      </c>
      <c r="AU513" s="399" t="str">
        <f t="shared" si="656"/>
        <v/>
      </c>
      <c r="AV513" s="399" t="str">
        <f t="shared" si="657"/>
        <v/>
      </c>
      <c r="AW513" s="399" t="str">
        <f t="shared" si="658"/>
        <v/>
      </c>
      <c r="AX513" s="399" t="str">
        <f t="shared" si="659"/>
        <v/>
      </c>
      <c r="AY513" s="399" t="str">
        <f t="shared" si="660"/>
        <v/>
      </c>
      <c r="AZ513" s="399" t="str">
        <f t="shared" si="661"/>
        <v/>
      </c>
      <c r="BA513" s="399" t="str">
        <f t="shared" si="662"/>
        <v/>
      </c>
      <c r="BB513" s="399" t="str">
        <f t="shared" si="663"/>
        <v/>
      </c>
      <c r="BC513" s="399" t="str">
        <f t="shared" si="664"/>
        <v/>
      </c>
      <c r="BD513" s="403" t="str">
        <f t="shared" si="665"/>
        <v/>
      </c>
      <c r="BE513" s="393">
        <f t="shared" si="666"/>
        <v>0</v>
      </c>
      <c r="BF513" s="157"/>
      <c r="BG513" s="399">
        <f t="shared" si="667"/>
        <v>0</v>
      </c>
      <c r="BH513" s="399">
        <f t="shared" si="668"/>
        <v>0</v>
      </c>
      <c r="BI513" s="412">
        <f t="shared" si="669"/>
        <v>0</v>
      </c>
      <c r="BJ513" s="413">
        <f t="shared" si="645"/>
        <v>0</v>
      </c>
      <c r="BK513" s="398" t="str">
        <f t="shared" si="646"/>
        <v>0</v>
      </c>
      <c r="BL513" s="398" t="str">
        <f t="shared" si="647"/>
        <v>0</v>
      </c>
      <c r="BM513" s="412">
        <f t="shared" si="670"/>
        <v>0</v>
      </c>
      <c r="BN513" s="412" t="str">
        <f t="shared" si="671"/>
        <v>0m0</v>
      </c>
      <c r="BO513" s="399">
        <f t="shared" si="672"/>
        <v>0</v>
      </c>
      <c r="BP513" s="399">
        <f t="shared" si="673"/>
        <v>0</v>
      </c>
      <c r="BQ513" s="412">
        <f t="shared" si="674"/>
        <v>0</v>
      </c>
      <c r="BR513" s="413">
        <f t="shared" si="675"/>
        <v>0</v>
      </c>
      <c r="BS513" s="398" t="str">
        <f t="shared" si="676"/>
        <v>0</v>
      </c>
      <c r="BT513" s="398" t="str">
        <f t="shared" si="677"/>
        <v>0</v>
      </c>
      <c r="BU513" s="412">
        <f t="shared" si="678"/>
        <v>0</v>
      </c>
      <c r="BV513" s="412" t="str">
        <f t="shared" si="679"/>
        <v>0m0</v>
      </c>
      <c r="BW513" s="399">
        <f t="shared" si="680"/>
        <v>0</v>
      </c>
      <c r="BX513" s="399">
        <f t="shared" si="681"/>
        <v>0</v>
      </c>
      <c r="BY513" s="412">
        <f t="shared" si="682"/>
        <v>0</v>
      </c>
      <c r="BZ513" s="413">
        <f t="shared" si="683"/>
        <v>0</v>
      </c>
      <c r="CA513" s="398" t="str">
        <f t="shared" si="684"/>
        <v>0</v>
      </c>
      <c r="CB513" s="398" t="str">
        <f t="shared" si="685"/>
        <v>0</v>
      </c>
      <c r="CC513" s="412">
        <f t="shared" si="686"/>
        <v>0</v>
      </c>
      <c r="CD513" s="412" t="str">
        <f t="shared" si="687"/>
        <v>0m0</v>
      </c>
      <c r="CE513" s="399">
        <f t="shared" si="688"/>
        <v>0</v>
      </c>
      <c r="CF513" s="399">
        <f t="shared" si="689"/>
        <v>0</v>
      </c>
      <c r="CG513" s="412">
        <f t="shared" si="690"/>
        <v>0</v>
      </c>
      <c r="CH513" s="413">
        <f t="shared" si="691"/>
        <v>0</v>
      </c>
      <c r="CI513" s="398" t="str">
        <f t="shared" si="692"/>
        <v>0</v>
      </c>
      <c r="CJ513" s="398" t="str">
        <f t="shared" si="693"/>
        <v>0</v>
      </c>
      <c r="CK513" s="412">
        <f t="shared" si="694"/>
        <v>0</v>
      </c>
      <c r="CL513" s="412" t="str">
        <f t="shared" si="695"/>
        <v>0m0</v>
      </c>
      <c r="CM513" s="399">
        <f t="shared" si="696"/>
        <v>0</v>
      </c>
      <c r="CN513" s="399">
        <f t="shared" si="697"/>
        <v>0</v>
      </c>
      <c r="CO513" s="412">
        <f t="shared" si="698"/>
        <v>0</v>
      </c>
      <c r="CP513" s="413">
        <f t="shared" si="699"/>
        <v>0</v>
      </c>
      <c r="CQ513" s="398" t="str">
        <f t="shared" si="700"/>
        <v>0</v>
      </c>
      <c r="CR513" s="398" t="str">
        <f t="shared" si="701"/>
        <v>0</v>
      </c>
      <c r="CS513" s="412">
        <f t="shared" si="702"/>
        <v>0</v>
      </c>
      <c r="CT513" s="412" t="str">
        <f t="shared" si="703"/>
        <v>0m0</v>
      </c>
      <c r="CU513" s="412">
        <f t="shared" si="704"/>
        <v>0</v>
      </c>
      <c r="CV513" s="412">
        <f t="shared" si="705"/>
        <v>0</v>
      </c>
      <c r="CW513" s="412">
        <f t="shared" si="706"/>
        <v>0</v>
      </c>
      <c r="CX513" s="412">
        <f t="shared" si="707"/>
        <v>0</v>
      </c>
      <c r="CY513" s="412">
        <f t="shared" si="708"/>
        <v>0</v>
      </c>
      <c r="CZ513" s="412" t="str">
        <f t="shared" si="709"/>
        <v/>
      </c>
      <c r="DA513" s="412" t="str">
        <f t="shared" si="710"/>
        <v/>
      </c>
      <c r="DB513" s="412" t="str">
        <f t="shared" si="711"/>
        <v/>
      </c>
      <c r="DC513" s="412" t="str">
        <f t="shared" si="712"/>
        <v/>
      </c>
      <c r="DD513" s="412" t="str">
        <f t="shared" si="713"/>
        <v/>
      </c>
      <c r="DE513" s="412"/>
      <c r="DG513" s="412" t="str">
        <f t="shared" si="714"/>
        <v/>
      </c>
      <c r="DH513" s="412" t="str">
        <f t="shared" si="715"/>
        <v/>
      </c>
      <c r="DI513" s="412">
        <f t="shared" si="716"/>
        <v>0</v>
      </c>
      <c r="DJ513" s="412" t="str">
        <f t="shared" si="717"/>
        <v/>
      </c>
      <c r="DK513" s="412" t="str">
        <f t="shared" si="718"/>
        <v/>
      </c>
      <c r="DL513" s="412" t="str">
        <f t="shared" si="719"/>
        <v/>
      </c>
      <c r="DM513" s="412" t="str">
        <f t="shared" si="720"/>
        <v/>
      </c>
      <c r="DN513" s="412" t="str">
        <f t="shared" si="721"/>
        <v/>
      </c>
      <c r="DO513" s="412" t="str">
        <f t="shared" si="722"/>
        <v/>
      </c>
      <c r="DR513" s="494"/>
      <c r="DU513" s="411">
        <f t="shared" si="723"/>
        <v>0</v>
      </c>
      <c r="DX513" s="494" t="e">
        <f>IF(BG513&lt;270000,○,"")</f>
        <v>#NAME?</v>
      </c>
    </row>
    <row r="514" spans="1:128" s="411" customFormat="1" ht="18" hidden="1" customHeight="1" thickBot="1">
      <c r="A514" s="145" t="str">
        <f t="shared" si="648"/>
        <v/>
      </c>
      <c r="B514" s="158"/>
      <c r="C514" s="31" t="str">
        <f>IF(B514="","",VLOOKUP(B514,学連登録!$C$2:$G$3000,2,FALSE))</f>
        <v/>
      </c>
      <c r="D514" s="32" t="str">
        <f>IF(B514="","",VLOOKUP(B514,学連登録!$C$2:$G$3000,3,FALSE))</f>
        <v/>
      </c>
      <c r="E514" s="33" t="str">
        <f>IF(B514="","",VLOOKUP(B514,学連登録!$C$2:$G$3000,4,FALSE))</f>
        <v/>
      </c>
      <c r="F514" s="383" t="str">
        <f>IF(B514="","",VLOOKUP(B514,学連登録!$C$2:$I$3000,7,FALSE))</f>
        <v/>
      </c>
      <c r="G514" s="159"/>
      <c r="H514" s="853"/>
      <c r="I514" s="854"/>
      <c r="J514" s="160"/>
      <c r="K514" s="825"/>
      <c r="L514" s="826"/>
      <c r="M514" s="160"/>
      <c r="N514" s="819"/>
      <c r="O514" s="820"/>
      <c r="P514" s="159"/>
      <c r="Q514" s="825"/>
      <c r="R514" s="826"/>
      <c r="S514" s="159"/>
      <c r="T514" s="825"/>
      <c r="U514" s="826"/>
      <c r="V514" s="103" t="str">
        <f>IF(B514="","",VLOOKUP(B514,学連登録!$C$2:$H$3000,6,FALSE))</f>
        <v/>
      </c>
      <c r="W514" s="377"/>
      <c r="X514" s="157"/>
      <c r="Y514" s="118" t="str">
        <f t="shared" si="724"/>
        <v/>
      </c>
      <c r="Z514" s="97" t="str">
        <f>IF(G514="","",VLOOKUP(G514,種目名!$O$5:$T$104,3,0))</f>
        <v/>
      </c>
      <c r="AA514" s="99" t="str">
        <f>IF(J514="","",VLOOKUP(J514,種目名!$O$5:$T$104,3,0))</f>
        <v/>
      </c>
      <c r="AB514" s="119" t="str">
        <f>IF(M514="","",VLOOKUP(M514,種目名!$O$5:$T$104,3,0))</f>
        <v/>
      </c>
      <c r="AC514" s="119" t="str">
        <f>IF(P514="","",VLOOKUP(AF514,種目名!$O$5:$T$104,3,0))</f>
        <v/>
      </c>
      <c r="AD514" s="120" t="str">
        <f>IF(S514="","",VLOOKUP(AI514,種目名!$O$5:$T$104,3,0))</f>
        <v/>
      </c>
      <c r="AE514" s="117">
        <f t="shared" si="725"/>
        <v>0</v>
      </c>
      <c r="AF514" s="157" t="str">
        <f t="shared" si="726"/>
        <v/>
      </c>
      <c r="AG514" s="157" t="str">
        <f t="shared" si="727"/>
        <v/>
      </c>
      <c r="AH514" s="117">
        <f t="shared" si="728"/>
        <v>0</v>
      </c>
      <c r="AI514" s="157" t="str">
        <f t="shared" si="729"/>
        <v/>
      </c>
      <c r="AJ514" s="157" t="str">
        <f t="shared" si="730"/>
        <v/>
      </c>
      <c r="AK514" s="390"/>
      <c r="AL514" s="171">
        <f t="shared" si="649"/>
        <v>0</v>
      </c>
      <c r="AM514" s="399">
        <f t="shared" si="650"/>
        <v>0</v>
      </c>
      <c r="AN514" s="399">
        <f>COUNTIF($B$12:B514,B514)</f>
        <v>0</v>
      </c>
      <c r="AO514" s="399"/>
      <c r="AP514" s="399" t="str">
        <f t="shared" si="651"/>
        <v/>
      </c>
      <c r="AQ514" s="399" t="str">
        <f t="shared" si="652"/>
        <v/>
      </c>
      <c r="AR514" s="399" t="str">
        <f t="shared" si="653"/>
        <v/>
      </c>
      <c r="AS514" s="399" t="str">
        <f t="shared" si="654"/>
        <v/>
      </c>
      <c r="AT514" s="399">
        <f t="shared" si="655"/>
        <v>0</v>
      </c>
      <c r="AU514" s="399" t="str">
        <f t="shared" si="656"/>
        <v/>
      </c>
      <c r="AV514" s="399" t="str">
        <f t="shared" si="657"/>
        <v/>
      </c>
      <c r="AW514" s="399" t="str">
        <f t="shared" si="658"/>
        <v/>
      </c>
      <c r="AX514" s="399" t="str">
        <f t="shared" si="659"/>
        <v/>
      </c>
      <c r="AY514" s="399" t="str">
        <f t="shared" si="660"/>
        <v/>
      </c>
      <c r="AZ514" s="399" t="str">
        <f t="shared" si="661"/>
        <v/>
      </c>
      <c r="BA514" s="399" t="str">
        <f t="shared" si="662"/>
        <v/>
      </c>
      <c r="BB514" s="399" t="str">
        <f t="shared" si="663"/>
        <v/>
      </c>
      <c r="BC514" s="399" t="str">
        <f t="shared" si="664"/>
        <v/>
      </c>
      <c r="BD514" s="403" t="str">
        <f t="shared" si="665"/>
        <v/>
      </c>
      <c r="BE514" s="393">
        <f t="shared" si="666"/>
        <v>0</v>
      </c>
      <c r="BF514" s="157"/>
      <c r="BG514" s="399">
        <f t="shared" si="667"/>
        <v>0</v>
      </c>
      <c r="BH514" s="399">
        <f t="shared" si="668"/>
        <v>0</v>
      </c>
      <c r="BI514" s="412">
        <f t="shared" si="669"/>
        <v>0</v>
      </c>
      <c r="BJ514" s="413">
        <f t="shared" si="645"/>
        <v>0</v>
      </c>
      <c r="BK514" s="398" t="str">
        <f t="shared" si="646"/>
        <v>0</v>
      </c>
      <c r="BL514" s="398" t="str">
        <f t="shared" si="647"/>
        <v>0</v>
      </c>
      <c r="BM514" s="412">
        <f t="shared" si="670"/>
        <v>0</v>
      </c>
      <c r="BN514" s="412" t="str">
        <f t="shared" si="671"/>
        <v>0m0</v>
      </c>
      <c r="BO514" s="399">
        <f t="shared" si="672"/>
        <v>0</v>
      </c>
      <c r="BP514" s="399">
        <f t="shared" si="673"/>
        <v>0</v>
      </c>
      <c r="BQ514" s="412">
        <f t="shared" si="674"/>
        <v>0</v>
      </c>
      <c r="BR514" s="413">
        <f t="shared" si="675"/>
        <v>0</v>
      </c>
      <c r="BS514" s="398" t="str">
        <f t="shared" si="676"/>
        <v>0</v>
      </c>
      <c r="BT514" s="398" t="str">
        <f t="shared" si="677"/>
        <v>0</v>
      </c>
      <c r="BU514" s="412">
        <f t="shared" si="678"/>
        <v>0</v>
      </c>
      <c r="BV514" s="412" t="str">
        <f t="shared" si="679"/>
        <v>0m0</v>
      </c>
      <c r="BW514" s="399">
        <f t="shared" si="680"/>
        <v>0</v>
      </c>
      <c r="BX514" s="399">
        <f t="shared" si="681"/>
        <v>0</v>
      </c>
      <c r="BY514" s="412">
        <f t="shared" si="682"/>
        <v>0</v>
      </c>
      <c r="BZ514" s="413">
        <f t="shared" si="683"/>
        <v>0</v>
      </c>
      <c r="CA514" s="398" t="str">
        <f t="shared" si="684"/>
        <v>0</v>
      </c>
      <c r="CB514" s="398" t="str">
        <f t="shared" si="685"/>
        <v>0</v>
      </c>
      <c r="CC514" s="412">
        <f t="shared" si="686"/>
        <v>0</v>
      </c>
      <c r="CD514" s="412" t="str">
        <f t="shared" si="687"/>
        <v>0m0</v>
      </c>
      <c r="CE514" s="399">
        <f t="shared" si="688"/>
        <v>0</v>
      </c>
      <c r="CF514" s="399">
        <f t="shared" si="689"/>
        <v>0</v>
      </c>
      <c r="CG514" s="412">
        <f t="shared" si="690"/>
        <v>0</v>
      </c>
      <c r="CH514" s="413">
        <f t="shared" si="691"/>
        <v>0</v>
      </c>
      <c r="CI514" s="398" t="str">
        <f t="shared" si="692"/>
        <v>0</v>
      </c>
      <c r="CJ514" s="398" t="str">
        <f t="shared" si="693"/>
        <v>0</v>
      </c>
      <c r="CK514" s="412">
        <f t="shared" si="694"/>
        <v>0</v>
      </c>
      <c r="CL514" s="412" t="str">
        <f t="shared" si="695"/>
        <v>0m0</v>
      </c>
      <c r="CM514" s="399">
        <f t="shared" si="696"/>
        <v>0</v>
      </c>
      <c r="CN514" s="399">
        <f t="shared" si="697"/>
        <v>0</v>
      </c>
      <c r="CO514" s="412">
        <f t="shared" si="698"/>
        <v>0</v>
      </c>
      <c r="CP514" s="413">
        <f t="shared" si="699"/>
        <v>0</v>
      </c>
      <c r="CQ514" s="398" t="str">
        <f t="shared" si="700"/>
        <v>0</v>
      </c>
      <c r="CR514" s="398" t="str">
        <f t="shared" si="701"/>
        <v>0</v>
      </c>
      <c r="CS514" s="412">
        <f t="shared" si="702"/>
        <v>0</v>
      </c>
      <c r="CT514" s="412" t="str">
        <f t="shared" si="703"/>
        <v>0m0</v>
      </c>
      <c r="CU514" s="412">
        <f t="shared" si="704"/>
        <v>0</v>
      </c>
      <c r="CV514" s="412">
        <f t="shared" si="705"/>
        <v>0</v>
      </c>
      <c r="CW514" s="412">
        <f t="shared" si="706"/>
        <v>0</v>
      </c>
      <c r="CX514" s="412">
        <f t="shared" si="707"/>
        <v>0</v>
      </c>
      <c r="CY514" s="412">
        <f t="shared" si="708"/>
        <v>0</v>
      </c>
      <c r="CZ514" s="412" t="str">
        <f t="shared" si="709"/>
        <v/>
      </c>
      <c r="DA514" s="412" t="str">
        <f t="shared" si="710"/>
        <v/>
      </c>
      <c r="DB514" s="412" t="str">
        <f t="shared" si="711"/>
        <v/>
      </c>
      <c r="DC514" s="412" t="str">
        <f t="shared" si="712"/>
        <v/>
      </c>
      <c r="DD514" s="412" t="str">
        <f t="shared" si="713"/>
        <v/>
      </c>
      <c r="DE514" s="412"/>
      <c r="DG514" s="412" t="str">
        <f t="shared" si="714"/>
        <v/>
      </c>
      <c r="DH514" s="412" t="str">
        <f t="shared" si="715"/>
        <v/>
      </c>
      <c r="DI514" s="412">
        <f t="shared" si="716"/>
        <v>0</v>
      </c>
      <c r="DJ514" s="412" t="str">
        <f t="shared" si="717"/>
        <v/>
      </c>
      <c r="DK514" s="412" t="str">
        <f t="shared" si="718"/>
        <v/>
      </c>
      <c r="DL514" s="412" t="str">
        <f t="shared" si="719"/>
        <v/>
      </c>
      <c r="DM514" s="412" t="str">
        <f t="shared" si="720"/>
        <v/>
      </c>
      <c r="DN514" s="412" t="str">
        <f t="shared" si="721"/>
        <v/>
      </c>
      <c r="DO514" s="412" t="str">
        <f t="shared" si="722"/>
        <v/>
      </c>
      <c r="DR514" s="494"/>
      <c r="DU514" s="411">
        <f t="shared" si="723"/>
        <v>0</v>
      </c>
      <c r="DX514" s="494" t="e">
        <f>IF(BG514&lt;270000,○,"")</f>
        <v>#NAME?</v>
      </c>
    </row>
    <row r="515" spans="1:128" s="411" customFormat="1" ht="18" hidden="1" customHeight="1" thickBot="1">
      <c r="A515" s="145" t="str">
        <f t="shared" si="648"/>
        <v/>
      </c>
      <c r="B515" s="158"/>
      <c r="C515" s="31" t="str">
        <f>IF(B515="","",VLOOKUP(B515,学連登録!$C$2:$G$3000,2,FALSE))</f>
        <v/>
      </c>
      <c r="D515" s="32" t="str">
        <f>IF(B515="","",VLOOKUP(B515,学連登録!$C$2:$G$3000,3,FALSE))</f>
        <v/>
      </c>
      <c r="E515" s="33" t="str">
        <f>IF(B515="","",VLOOKUP(B515,学連登録!$C$2:$G$3000,4,FALSE))</f>
        <v/>
      </c>
      <c r="F515" s="383" t="str">
        <f>IF(B515="","",VLOOKUP(B515,学連登録!$C$2:$I$3000,7,FALSE))</f>
        <v/>
      </c>
      <c r="G515" s="159"/>
      <c r="H515" s="853"/>
      <c r="I515" s="854"/>
      <c r="J515" s="160"/>
      <c r="K515" s="825"/>
      <c r="L515" s="826"/>
      <c r="M515" s="160"/>
      <c r="N515" s="819"/>
      <c r="O515" s="820"/>
      <c r="P515" s="159"/>
      <c r="Q515" s="825"/>
      <c r="R515" s="826"/>
      <c r="S515" s="159"/>
      <c r="T515" s="825"/>
      <c r="U515" s="826"/>
      <c r="V515" s="103" t="str">
        <f>IF(B515="","",VLOOKUP(B515,学連登録!$C$2:$H$3000,6,FALSE))</f>
        <v/>
      </c>
      <c r="W515" s="377"/>
      <c r="X515" s="157"/>
      <c r="Y515" s="118" t="str">
        <f t="shared" si="724"/>
        <v/>
      </c>
      <c r="Z515" s="97" t="str">
        <f>IF(G515="","",VLOOKUP(G515,種目名!$O$5:$T$104,3,0))</f>
        <v/>
      </c>
      <c r="AA515" s="99" t="str">
        <f>IF(J515="","",VLOOKUP(J515,種目名!$O$5:$T$104,3,0))</f>
        <v/>
      </c>
      <c r="AB515" s="119" t="str">
        <f>IF(M515="","",VLOOKUP(M515,種目名!$O$5:$T$104,3,0))</f>
        <v/>
      </c>
      <c r="AC515" s="119" t="str">
        <f>IF(P515="","",VLOOKUP(AF515,種目名!$O$5:$T$104,3,0))</f>
        <v/>
      </c>
      <c r="AD515" s="120" t="str">
        <f>IF(S515="","",VLOOKUP(AI515,種目名!$O$5:$T$104,3,0))</f>
        <v/>
      </c>
      <c r="AE515" s="117">
        <f t="shared" si="725"/>
        <v>0</v>
      </c>
      <c r="AF515" s="157" t="str">
        <f t="shared" si="726"/>
        <v/>
      </c>
      <c r="AG515" s="157" t="str">
        <f t="shared" si="727"/>
        <v/>
      </c>
      <c r="AH515" s="117">
        <f t="shared" si="728"/>
        <v>0</v>
      </c>
      <c r="AI515" s="157" t="str">
        <f t="shared" si="729"/>
        <v/>
      </c>
      <c r="AJ515" s="157" t="str">
        <f t="shared" si="730"/>
        <v/>
      </c>
      <c r="AK515" s="390"/>
      <c r="AL515" s="171">
        <f t="shared" si="649"/>
        <v>0</v>
      </c>
      <c r="AM515" s="399">
        <f t="shared" si="650"/>
        <v>0</v>
      </c>
      <c r="AN515" s="399">
        <f>COUNTIF($B$12:B515,B515)</f>
        <v>0</v>
      </c>
      <c r="AO515" s="399"/>
      <c r="AP515" s="399" t="str">
        <f t="shared" si="651"/>
        <v/>
      </c>
      <c r="AQ515" s="399" t="str">
        <f t="shared" si="652"/>
        <v/>
      </c>
      <c r="AR515" s="399" t="str">
        <f t="shared" si="653"/>
        <v/>
      </c>
      <c r="AS515" s="399" t="str">
        <f t="shared" si="654"/>
        <v/>
      </c>
      <c r="AT515" s="399">
        <f t="shared" si="655"/>
        <v>0</v>
      </c>
      <c r="AU515" s="399" t="str">
        <f t="shared" si="656"/>
        <v/>
      </c>
      <c r="AV515" s="399" t="str">
        <f t="shared" si="657"/>
        <v/>
      </c>
      <c r="AW515" s="399" t="str">
        <f t="shared" si="658"/>
        <v/>
      </c>
      <c r="AX515" s="399" t="str">
        <f t="shared" si="659"/>
        <v/>
      </c>
      <c r="AY515" s="399" t="str">
        <f t="shared" si="660"/>
        <v/>
      </c>
      <c r="AZ515" s="399" t="str">
        <f t="shared" si="661"/>
        <v/>
      </c>
      <c r="BA515" s="399" t="str">
        <f t="shared" si="662"/>
        <v/>
      </c>
      <c r="BB515" s="399" t="str">
        <f t="shared" si="663"/>
        <v/>
      </c>
      <c r="BC515" s="399" t="str">
        <f t="shared" si="664"/>
        <v/>
      </c>
      <c r="BD515" s="403" t="str">
        <f t="shared" si="665"/>
        <v/>
      </c>
      <c r="BE515" s="393">
        <f t="shared" si="666"/>
        <v>0</v>
      </c>
      <c r="BF515" s="157"/>
      <c r="BG515" s="399">
        <f t="shared" si="667"/>
        <v>0</v>
      </c>
      <c r="BH515" s="399">
        <f t="shared" si="668"/>
        <v>0</v>
      </c>
      <c r="BI515" s="412">
        <f t="shared" si="669"/>
        <v>0</v>
      </c>
      <c r="BJ515" s="413">
        <f t="shared" si="645"/>
        <v>0</v>
      </c>
      <c r="BK515" s="398" t="str">
        <f t="shared" si="646"/>
        <v>0</v>
      </c>
      <c r="BL515" s="398" t="str">
        <f t="shared" si="647"/>
        <v>0</v>
      </c>
      <c r="BM515" s="412">
        <f t="shared" si="670"/>
        <v>0</v>
      </c>
      <c r="BN515" s="412" t="str">
        <f t="shared" si="671"/>
        <v>0m0</v>
      </c>
      <c r="BO515" s="399">
        <f t="shared" si="672"/>
        <v>0</v>
      </c>
      <c r="BP515" s="399">
        <f t="shared" si="673"/>
        <v>0</v>
      </c>
      <c r="BQ515" s="412">
        <f t="shared" si="674"/>
        <v>0</v>
      </c>
      <c r="BR515" s="413">
        <f t="shared" si="675"/>
        <v>0</v>
      </c>
      <c r="BS515" s="398" t="str">
        <f t="shared" si="676"/>
        <v>0</v>
      </c>
      <c r="BT515" s="398" t="str">
        <f t="shared" si="677"/>
        <v>0</v>
      </c>
      <c r="BU515" s="412">
        <f t="shared" si="678"/>
        <v>0</v>
      </c>
      <c r="BV515" s="412" t="str">
        <f t="shared" si="679"/>
        <v>0m0</v>
      </c>
      <c r="BW515" s="399">
        <f t="shared" si="680"/>
        <v>0</v>
      </c>
      <c r="BX515" s="399">
        <f t="shared" si="681"/>
        <v>0</v>
      </c>
      <c r="BY515" s="412">
        <f t="shared" si="682"/>
        <v>0</v>
      </c>
      <c r="BZ515" s="413">
        <f t="shared" si="683"/>
        <v>0</v>
      </c>
      <c r="CA515" s="398" t="str">
        <f t="shared" si="684"/>
        <v>0</v>
      </c>
      <c r="CB515" s="398" t="str">
        <f t="shared" si="685"/>
        <v>0</v>
      </c>
      <c r="CC515" s="412">
        <f t="shared" si="686"/>
        <v>0</v>
      </c>
      <c r="CD515" s="412" t="str">
        <f t="shared" si="687"/>
        <v>0m0</v>
      </c>
      <c r="CE515" s="399">
        <f t="shared" si="688"/>
        <v>0</v>
      </c>
      <c r="CF515" s="399">
        <f t="shared" si="689"/>
        <v>0</v>
      </c>
      <c r="CG515" s="412">
        <f t="shared" si="690"/>
        <v>0</v>
      </c>
      <c r="CH515" s="413">
        <f t="shared" si="691"/>
        <v>0</v>
      </c>
      <c r="CI515" s="398" t="str">
        <f t="shared" si="692"/>
        <v>0</v>
      </c>
      <c r="CJ515" s="398" t="str">
        <f t="shared" si="693"/>
        <v>0</v>
      </c>
      <c r="CK515" s="412">
        <f t="shared" si="694"/>
        <v>0</v>
      </c>
      <c r="CL515" s="412" t="str">
        <f t="shared" si="695"/>
        <v>0m0</v>
      </c>
      <c r="CM515" s="399">
        <f t="shared" si="696"/>
        <v>0</v>
      </c>
      <c r="CN515" s="399">
        <f t="shared" si="697"/>
        <v>0</v>
      </c>
      <c r="CO515" s="412">
        <f t="shared" si="698"/>
        <v>0</v>
      </c>
      <c r="CP515" s="413">
        <f t="shared" si="699"/>
        <v>0</v>
      </c>
      <c r="CQ515" s="398" t="str">
        <f t="shared" si="700"/>
        <v>0</v>
      </c>
      <c r="CR515" s="398" t="str">
        <f t="shared" si="701"/>
        <v>0</v>
      </c>
      <c r="CS515" s="412">
        <f t="shared" si="702"/>
        <v>0</v>
      </c>
      <c r="CT515" s="412" t="str">
        <f t="shared" si="703"/>
        <v>0m0</v>
      </c>
      <c r="CU515" s="412">
        <f t="shared" si="704"/>
        <v>0</v>
      </c>
      <c r="CV515" s="412">
        <f t="shared" si="705"/>
        <v>0</v>
      </c>
      <c r="CW515" s="412">
        <f t="shared" si="706"/>
        <v>0</v>
      </c>
      <c r="CX515" s="412">
        <f t="shared" si="707"/>
        <v>0</v>
      </c>
      <c r="CY515" s="412">
        <f t="shared" si="708"/>
        <v>0</v>
      </c>
      <c r="CZ515" s="412" t="str">
        <f t="shared" si="709"/>
        <v/>
      </c>
      <c r="DA515" s="412" t="str">
        <f t="shared" si="710"/>
        <v/>
      </c>
      <c r="DB515" s="412" t="str">
        <f t="shared" si="711"/>
        <v/>
      </c>
      <c r="DC515" s="412" t="str">
        <f t="shared" si="712"/>
        <v/>
      </c>
      <c r="DD515" s="412" t="str">
        <f t="shared" si="713"/>
        <v/>
      </c>
      <c r="DE515" s="412"/>
      <c r="DG515" s="412" t="str">
        <f t="shared" si="714"/>
        <v/>
      </c>
      <c r="DH515" s="412" t="str">
        <f t="shared" si="715"/>
        <v/>
      </c>
      <c r="DI515" s="412">
        <f t="shared" si="716"/>
        <v>0</v>
      </c>
      <c r="DJ515" s="412" t="str">
        <f t="shared" si="717"/>
        <v/>
      </c>
      <c r="DK515" s="412" t="str">
        <f t="shared" si="718"/>
        <v/>
      </c>
      <c r="DL515" s="412" t="str">
        <f t="shared" si="719"/>
        <v/>
      </c>
      <c r="DM515" s="412" t="str">
        <f t="shared" si="720"/>
        <v/>
      </c>
      <c r="DN515" s="412" t="str">
        <f t="shared" si="721"/>
        <v/>
      </c>
      <c r="DO515" s="412" t="str">
        <f t="shared" si="722"/>
        <v/>
      </c>
      <c r="DR515" s="494"/>
      <c r="DU515" s="411">
        <f t="shared" si="723"/>
        <v>0</v>
      </c>
      <c r="DX515" s="494" t="e">
        <f>IF(BG515&lt;270000,○,"")</f>
        <v>#NAME?</v>
      </c>
    </row>
    <row r="516" spans="1:128" s="411" customFormat="1" ht="18" hidden="1" customHeight="1" thickBot="1">
      <c r="A516" s="145" t="str">
        <f t="shared" si="648"/>
        <v/>
      </c>
      <c r="B516" s="158"/>
      <c r="C516" s="31" t="str">
        <f>IF(B516="","",VLOOKUP(B516,学連登録!$C$2:$G$3000,2,FALSE))</f>
        <v/>
      </c>
      <c r="D516" s="32" t="str">
        <f>IF(B516="","",VLOOKUP(B516,学連登録!$C$2:$G$3000,3,FALSE))</f>
        <v/>
      </c>
      <c r="E516" s="33" t="str">
        <f>IF(B516="","",VLOOKUP(B516,学連登録!$C$2:$G$3000,4,FALSE))</f>
        <v/>
      </c>
      <c r="F516" s="383" t="str">
        <f>IF(B516="","",VLOOKUP(B516,学連登録!$C$2:$I$3000,7,FALSE))</f>
        <v/>
      </c>
      <c r="G516" s="159"/>
      <c r="H516" s="853"/>
      <c r="I516" s="854"/>
      <c r="J516" s="160"/>
      <c r="K516" s="825"/>
      <c r="L516" s="826"/>
      <c r="M516" s="160"/>
      <c r="N516" s="819"/>
      <c r="O516" s="820"/>
      <c r="P516" s="159"/>
      <c r="Q516" s="825"/>
      <c r="R516" s="826"/>
      <c r="S516" s="159"/>
      <c r="T516" s="825"/>
      <c r="U516" s="826"/>
      <c r="V516" s="103" t="str">
        <f>IF(B516="","",VLOOKUP(B516,学連登録!$C$2:$H$3000,6,FALSE))</f>
        <v/>
      </c>
      <c r="W516" s="377"/>
      <c r="X516" s="157"/>
      <c r="Y516" s="118" t="str">
        <f t="shared" si="724"/>
        <v/>
      </c>
      <c r="Z516" s="97" t="str">
        <f>IF(G516="","",VLOOKUP(G516,種目名!$O$5:$T$104,3,0))</f>
        <v/>
      </c>
      <c r="AA516" s="99" t="str">
        <f>IF(J516="","",VLOOKUP(J516,種目名!$O$5:$T$104,3,0))</f>
        <v/>
      </c>
      <c r="AB516" s="119" t="str">
        <f>IF(M516="","",VLOOKUP(M516,種目名!$O$5:$T$104,3,0))</f>
        <v/>
      </c>
      <c r="AC516" s="119" t="str">
        <f>IF(P516="","",VLOOKUP(AF516,種目名!$O$5:$T$104,3,0))</f>
        <v/>
      </c>
      <c r="AD516" s="120" t="str">
        <f>IF(S516="","",VLOOKUP(AI516,種目名!$O$5:$T$104,3,0))</f>
        <v/>
      </c>
      <c r="AE516" s="117">
        <f t="shared" si="725"/>
        <v>0</v>
      </c>
      <c r="AF516" s="157" t="str">
        <f t="shared" si="726"/>
        <v/>
      </c>
      <c r="AG516" s="157" t="str">
        <f t="shared" si="727"/>
        <v/>
      </c>
      <c r="AH516" s="117">
        <f t="shared" si="728"/>
        <v>0</v>
      </c>
      <c r="AI516" s="157" t="str">
        <f t="shared" si="729"/>
        <v/>
      </c>
      <c r="AJ516" s="157" t="str">
        <f t="shared" si="730"/>
        <v/>
      </c>
      <c r="AK516" s="390"/>
      <c r="AL516" s="171">
        <f t="shared" si="649"/>
        <v>0</v>
      </c>
      <c r="AM516" s="399">
        <f t="shared" si="650"/>
        <v>0</v>
      </c>
      <c r="AN516" s="399">
        <f>COUNTIF($B$12:B516,B516)</f>
        <v>0</v>
      </c>
      <c r="AO516" s="399"/>
      <c r="AP516" s="399" t="str">
        <f t="shared" si="651"/>
        <v/>
      </c>
      <c r="AQ516" s="399" t="str">
        <f t="shared" si="652"/>
        <v/>
      </c>
      <c r="AR516" s="399" t="str">
        <f t="shared" si="653"/>
        <v/>
      </c>
      <c r="AS516" s="399" t="str">
        <f t="shared" si="654"/>
        <v/>
      </c>
      <c r="AT516" s="399">
        <f t="shared" si="655"/>
        <v>0</v>
      </c>
      <c r="AU516" s="399" t="str">
        <f t="shared" si="656"/>
        <v/>
      </c>
      <c r="AV516" s="399" t="str">
        <f t="shared" si="657"/>
        <v/>
      </c>
      <c r="AW516" s="399" t="str">
        <f t="shared" si="658"/>
        <v/>
      </c>
      <c r="AX516" s="399" t="str">
        <f t="shared" si="659"/>
        <v/>
      </c>
      <c r="AY516" s="399" t="str">
        <f t="shared" si="660"/>
        <v/>
      </c>
      <c r="AZ516" s="399" t="str">
        <f t="shared" si="661"/>
        <v/>
      </c>
      <c r="BA516" s="399" t="str">
        <f t="shared" si="662"/>
        <v/>
      </c>
      <c r="BB516" s="399" t="str">
        <f t="shared" si="663"/>
        <v/>
      </c>
      <c r="BC516" s="399" t="str">
        <f t="shared" si="664"/>
        <v/>
      </c>
      <c r="BD516" s="403" t="str">
        <f t="shared" si="665"/>
        <v/>
      </c>
      <c r="BE516" s="393">
        <f t="shared" si="666"/>
        <v>0</v>
      </c>
      <c r="BF516" s="157"/>
      <c r="BG516" s="399">
        <f t="shared" si="667"/>
        <v>0</v>
      </c>
      <c r="BH516" s="399">
        <f t="shared" si="668"/>
        <v>0</v>
      </c>
      <c r="BI516" s="412">
        <f t="shared" si="669"/>
        <v>0</v>
      </c>
      <c r="BJ516" s="413">
        <f t="shared" si="645"/>
        <v>0</v>
      </c>
      <c r="BK516" s="398" t="str">
        <f t="shared" si="646"/>
        <v>0</v>
      </c>
      <c r="BL516" s="398" t="str">
        <f t="shared" si="647"/>
        <v>0</v>
      </c>
      <c r="BM516" s="412">
        <f t="shared" si="670"/>
        <v>0</v>
      </c>
      <c r="BN516" s="412" t="str">
        <f t="shared" si="671"/>
        <v>0m0</v>
      </c>
      <c r="BO516" s="399">
        <f t="shared" si="672"/>
        <v>0</v>
      </c>
      <c r="BP516" s="399">
        <f t="shared" si="673"/>
        <v>0</v>
      </c>
      <c r="BQ516" s="412">
        <f t="shared" si="674"/>
        <v>0</v>
      </c>
      <c r="BR516" s="413">
        <f t="shared" si="675"/>
        <v>0</v>
      </c>
      <c r="BS516" s="398" t="str">
        <f t="shared" si="676"/>
        <v>0</v>
      </c>
      <c r="BT516" s="398" t="str">
        <f t="shared" si="677"/>
        <v>0</v>
      </c>
      <c r="BU516" s="412">
        <f t="shared" si="678"/>
        <v>0</v>
      </c>
      <c r="BV516" s="412" t="str">
        <f t="shared" si="679"/>
        <v>0m0</v>
      </c>
      <c r="BW516" s="399">
        <f t="shared" si="680"/>
        <v>0</v>
      </c>
      <c r="BX516" s="399">
        <f t="shared" si="681"/>
        <v>0</v>
      </c>
      <c r="BY516" s="412">
        <f t="shared" si="682"/>
        <v>0</v>
      </c>
      <c r="BZ516" s="413">
        <f t="shared" si="683"/>
        <v>0</v>
      </c>
      <c r="CA516" s="398" t="str">
        <f t="shared" si="684"/>
        <v>0</v>
      </c>
      <c r="CB516" s="398" t="str">
        <f t="shared" si="685"/>
        <v>0</v>
      </c>
      <c r="CC516" s="412">
        <f t="shared" si="686"/>
        <v>0</v>
      </c>
      <c r="CD516" s="412" t="str">
        <f t="shared" si="687"/>
        <v>0m0</v>
      </c>
      <c r="CE516" s="399">
        <f t="shared" si="688"/>
        <v>0</v>
      </c>
      <c r="CF516" s="399">
        <f t="shared" si="689"/>
        <v>0</v>
      </c>
      <c r="CG516" s="412">
        <f t="shared" si="690"/>
        <v>0</v>
      </c>
      <c r="CH516" s="413">
        <f t="shared" si="691"/>
        <v>0</v>
      </c>
      <c r="CI516" s="398" t="str">
        <f t="shared" si="692"/>
        <v>0</v>
      </c>
      <c r="CJ516" s="398" t="str">
        <f t="shared" si="693"/>
        <v>0</v>
      </c>
      <c r="CK516" s="412">
        <f t="shared" si="694"/>
        <v>0</v>
      </c>
      <c r="CL516" s="412" t="str">
        <f t="shared" si="695"/>
        <v>0m0</v>
      </c>
      <c r="CM516" s="399">
        <f t="shared" si="696"/>
        <v>0</v>
      </c>
      <c r="CN516" s="399">
        <f t="shared" si="697"/>
        <v>0</v>
      </c>
      <c r="CO516" s="412">
        <f t="shared" si="698"/>
        <v>0</v>
      </c>
      <c r="CP516" s="413">
        <f t="shared" si="699"/>
        <v>0</v>
      </c>
      <c r="CQ516" s="398" t="str">
        <f t="shared" si="700"/>
        <v>0</v>
      </c>
      <c r="CR516" s="398" t="str">
        <f t="shared" si="701"/>
        <v>0</v>
      </c>
      <c r="CS516" s="412">
        <f t="shared" si="702"/>
        <v>0</v>
      </c>
      <c r="CT516" s="412" t="str">
        <f t="shared" si="703"/>
        <v>0m0</v>
      </c>
      <c r="CU516" s="412">
        <f t="shared" si="704"/>
        <v>0</v>
      </c>
      <c r="CV516" s="412">
        <f t="shared" si="705"/>
        <v>0</v>
      </c>
      <c r="CW516" s="412">
        <f t="shared" si="706"/>
        <v>0</v>
      </c>
      <c r="CX516" s="412">
        <f t="shared" si="707"/>
        <v>0</v>
      </c>
      <c r="CY516" s="412">
        <f t="shared" si="708"/>
        <v>0</v>
      </c>
      <c r="CZ516" s="412" t="str">
        <f t="shared" si="709"/>
        <v/>
      </c>
      <c r="DA516" s="412" t="str">
        <f t="shared" si="710"/>
        <v/>
      </c>
      <c r="DB516" s="412" t="str">
        <f t="shared" si="711"/>
        <v/>
      </c>
      <c r="DC516" s="412" t="str">
        <f t="shared" si="712"/>
        <v/>
      </c>
      <c r="DD516" s="412" t="str">
        <f t="shared" si="713"/>
        <v/>
      </c>
      <c r="DE516" s="412"/>
      <c r="DG516" s="412" t="str">
        <f t="shared" si="714"/>
        <v/>
      </c>
      <c r="DH516" s="412" t="str">
        <f t="shared" si="715"/>
        <v/>
      </c>
      <c r="DI516" s="412">
        <f t="shared" si="716"/>
        <v>0</v>
      </c>
      <c r="DJ516" s="412" t="str">
        <f t="shared" si="717"/>
        <v/>
      </c>
      <c r="DK516" s="412" t="str">
        <f t="shared" si="718"/>
        <v/>
      </c>
      <c r="DL516" s="412" t="str">
        <f t="shared" si="719"/>
        <v/>
      </c>
      <c r="DM516" s="412" t="str">
        <f t="shared" si="720"/>
        <v/>
      </c>
      <c r="DN516" s="412" t="str">
        <f t="shared" si="721"/>
        <v/>
      </c>
      <c r="DO516" s="412" t="str">
        <f t="shared" si="722"/>
        <v/>
      </c>
      <c r="DR516" s="494"/>
      <c r="DU516" s="411">
        <f t="shared" si="723"/>
        <v>0</v>
      </c>
      <c r="DX516" s="494" t="e">
        <f>IF(BG516&lt;270000,○,"")</f>
        <v>#NAME?</v>
      </c>
    </row>
    <row r="517" spans="1:128" s="411" customFormat="1" ht="18" hidden="1" customHeight="1" thickBot="1">
      <c r="A517" s="145" t="str">
        <f t="shared" si="648"/>
        <v/>
      </c>
      <c r="B517" s="158"/>
      <c r="C517" s="31" t="str">
        <f>IF(B517="","",VLOOKUP(B517,学連登録!$C$2:$G$3000,2,FALSE))</f>
        <v/>
      </c>
      <c r="D517" s="32" t="str">
        <f>IF(B517="","",VLOOKUP(B517,学連登録!$C$2:$G$3000,3,FALSE))</f>
        <v/>
      </c>
      <c r="E517" s="33" t="str">
        <f>IF(B517="","",VLOOKUP(B517,学連登録!$C$2:$G$3000,4,FALSE))</f>
        <v/>
      </c>
      <c r="F517" s="383" t="str">
        <f>IF(B517="","",VLOOKUP(B517,学連登録!$C$2:$I$3000,7,FALSE))</f>
        <v/>
      </c>
      <c r="G517" s="159"/>
      <c r="H517" s="853"/>
      <c r="I517" s="854"/>
      <c r="J517" s="160"/>
      <c r="K517" s="825"/>
      <c r="L517" s="826"/>
      <c r="M517" s="160"/>
      <c r="N517" s="819"/>
      <c r="O517" s="820"/>
      <c r="P517" s="159"/>
      <c r="Q517" s="825"/>
      <c r="R517" s="826"/>
      <c r="S517" s="159"/>
      <c r="T517" s="825"/>
      <c r="U517" s="826"/>
      <c r="V517" s="103" t="str">
        <f>IF(B517="","",VLOOKUP(B517,学連登録!$C$2:$H$3000,6,FALSE))</f>
        <v/>
      </c>
      <c r="W517" s="377"/>
      <c r="X517" s="157"/>
      <c r="Y517" s="118" t="str">
        <f t="shared" si="724"/>
        <v/>
      </c>
      <c r="Z517" s="97" t="str">
        <f>IF(G517="","",VLOOKUP(G517,種目名!$O$5:$T$104,3,0))</f>
        <v/>
      </c>
      <c r="AA517" s="99" t="str">
        <f>IF(J517="","",VLOOKUP(J517,種目名!$O$5:$T$104,3,0))</f>
        <v/>
      </c>
      <c r="AB517" s="119" t="str">
        <f>IF(M517="","",VLOOKUP(M517,種目名!$O$5:$T$104,3,0))</f>
        <v/>
      </c>
      <c r="AC517" s="119" t="str">
        <f>IF(P517="","",VLOOKUP(AF517,種目名!$O$5:$T$104,3,0))</f>
        <v/>
      </c>
      <c r="AD517" s="120" t="str">
        <f>IF(S517="","",VLOOKUP(AI517,種目名!$O$5:$T$104,3,0))</f>
        <v/>
      </c>
      <c r="AE517" s="117">
        <f t="shared" si="725"/>
        <v>0</v>
      </c>
      <c r="AF517" s="157" t="str">
        <f t="shared" si="726"/>
        <v/>
      </c>
      <c r="AG517" s="157" t="str">
        <f t="shared" si="727"/>
        <v/>
      </c>
      <c r="AH517" s="117">
        <f t="shared" si="728"/>
        <v>0</v>
      </c>
      <c r="AI517" s="157" t="str">
        <f t="shared" si="729"/>
        <v/>
      </c>
      <c r="AJ517" s="157" t="str">
        <f t="shared" si="730"/>
        <v/>
      </c>
      <c r="AK517" s="390"/>
      <c r="AL517" s="171">
        <f t="shared" si="649"/>
        <v>0</v>
      </c>
      <c r="AM517" s="399">
        <f t="shared" si="650"/>
        <v>0</v>
      </c>
      <c r="AN517" s="399">
        <f>COUNTIF($B$12:B517,B517)</f>
        <v>0</v>
      </c>
      <c r="AO517" s="399"/>
      <c r="AP517" s="399" t="str">
        <f t="shared" si="651"/>
        <v/>
      </c>
      <c r="AQ517" s="399" t="str">
        <f t="shared" si="652"/>
        <v/>
      </c>
      <c r="AR517" s="399" t="str">
        <f t="shared" si="653"/>
        <v/>
      </c>
      <c r="AS517" s="399" t="str">
        <f t="shared" si="654"/>
        <v/>
      </c>
      <c r="AT517" s="399">
        <f t="shared" si="655"/>
        <v>0</v>
      </c>
      <c r="AU517" s="399" t="str">
        <f t="shared" si="656"/>
        <v/>
      </c>
      <c r="AV517" s="399" t="str">
        <f t="shared" si="657"/>
        <v/>
      </c>
      <c r="AW517" s="399" t="str">
        <f t="shared" si="658"/>
        <v/>
      </c>
      <c r="AX517" s="399" t="str">
        <f t="shared" si="659"/>
        <v/>
      </c>
      <c r="AY517" s="399" t="str">
        <f t="shared" si="660"/>
        <v/>
      </c>
      <c r="AZ517" s="399" t="str">
        <f t="shared" si="661"/>
        <v/>
      </c>
      <c r="BA517" s="399" t="str">
        <f t="shared" si="662"/>
        <v/>
      </c>
      <c r="BB517" s="399" t="str">
        <f t="shared" si="663"/>
        <v/>
      </c>
      <c r="BC517" s="399" t="str">
        <f t="shared" si="664"/>
        <v/>
      </c>
      <c r="BD517" s="403" t="str">
        <f t="shared" si="665"/>
        <v/>
      </c>
      <c r="BE517" s="393">
        <f t="shared" si="666"/>
        <v>0</v>
      </c>
      <c r="BF517" s="157"/>
      <c r="BG517" s="399">
        <f t="shared" si="667"/>
        <v>0</v>
      </c>
      <c r="BH517" s="399">
        <f t="shared" si="668"/>
        <v>0</v>
      </c>
      <c r="BI517" s="412">
        <f t="shared" si="669"/>
        <v>0</v>
      </c>
      <c r="BJ517" s="413">
        <f t="shared" si="645"/>
        <v>0</v>
      </c>
      <c r="BK517" s="398" t="str">
        <f t="shared" si="646"/>
        <v>0</v>
      </c>
      <c r="BL517" s="398" t="str">
        <f t="shared" si="647"/>
        <v>0</v>
      </c>
      <c r="BM517" s="412">
        <f t="shared" si="670"/>
        <v>0</v>
      </c>
      <c r="BN517" s="412" t="str">
        <f t="shared" si="671"/>
        <v>0m0</v>
      </c>
      <c r="BO517" s="399">
        <f t="shared" si="672"/>
        <v>0</v>
      </c>
      <c r="BP517" s="399">
        <f t="shared" si="673"/>
        <v>0</v>
      </c>
      <c r="BQ517" s="412">
        <f t="shared" si="674"/>
        <v>0</v>
      </c>
      <c r="BR517" s="413">
        <f t="shared" si="675"/>
        <v>0</v>
      </c>
      <c r="BS517" s="398" t="str">
        <f t="shared" si="676"/>
        <v>0</v>
      </c>
      <c r="BT517" s="398" t="str">
        <f t="shared" si="677"/>
        <v>0</v>
      </c>
      <c r="BU517" s="412">
        <f t="shared" si="678"/>
        <v>0</v>
      </c>
      <c r="BV517" s="412" t="str">
        <f t="shared" si="679"/>
        <v>0m0</v>
      </c>
      <c r="BW517" s="399">
        <f t="shared" si="680"/>
        <v>0</v>
      </c>
      <c r="BX517" s="399">
        <f t="shared" si="681"/>
        <v>0</v>
      </c>
      <c r="BY517" s="412">
        <f t="shared" si="682"/>
        <v>0</v>
      </c>
      <c r="BZ517" s="413">
        <f t="shared" si="683"/>
        <v>0</v>
      </c>
      <c r="CA517" s="398" t="str">
        <f t="shared" si="684"/>
        <v>0</v>
      </c>
      <c r="CB517" s="398" t="str">
        <f t="shared" si="685"/>
        <v>0</v>
      </c>
      <c r="CC517" s="412">
        <f t="shared" si="686"/>
        <v>0</v>
      </c>
      <c r="CD517" s="412" t="str">
        <f t="shared" si="687"/>
        <v>0m0</v>
      </c>
      <c r="CE517" s="399">
        <f t="shared" si="688"/>
        <v>0</v>
      </c>
      <c r="CF517" s="399">
        <f t="shared" si="689"/>
        <v>0</v>
      </c>
      <c r="CG517" s="412">
        <f t="shared" si="690"/>
        <v>0</v>
      </c>
      <c r="CH517" s="413">
        <f t="shared" si="691"/>
        <v>0</v>
      </c>
      <c r="CI517" s="398" t="str">
        <f t="shared" si="692"/>
        <v>0</v>
      </c>
      <c r="CJ517" s="398" t="str">
        <f t="shared" si="693"/>
        <v>0</v>
      </c>
      <c r="CK517" s="412">
        <f t="shared" si="694"/>
        <v>0</v>
      </c>
      <c r="CL517" s="412" t="str">
        <f t="shared" si="695"/>
        <v>0m0</v>
      </c>
      <c r="CM517" s="399">
        <f t="shared" si="696"/>
        <v>0</v>
      </c>
      <c r="CN517" s="399">
        <f t="shared" si="697"/>
        <v>0</v>
      </c>
      <c r="CO517" s="412">
        <f t="shared" si="698"/>
        <v>0</v>
      </c>
      <c r="CP517" s="413">
        <f t="shared" si="699"/>
        <v>0</v>
      </c>
      <c r="CQ517" s="398" t="str">
        <f t="shared" si="700"/>
        <v>0</v>
      </c>
      <c r="CR517" s="398" t="str">
        <f t="shared" si="701"/>
        <v>0</v>
      </c>
      <c r="CS517" s="412">
        <f t="shared" si="702"/>
        <v>0</v>
      </c>
      <c r="CT517" s="412" t="str">
        <f t="shared" si="703"/>
        <v>0m0</v>
      </c>
      <c r="CU517" s="412">
        <f t="shared" si="704"/>
        <v>0</v>
      </c>
      <c r="CV517" s="412">
        <f t="shared" si="705"/>
        <v>0</v>
      </c>
      <c r="CW517" s="412">
        <f t="shared" si="706"/>
        <v>0</v>
      </c>
      <c r="CX517" s="412">
        <f t="shared" si="707"/>
        <v>0</v>
      </c>
      <c r="CY517" s="412">
        <f t="shared" si="708"/>
        <v>0</v>
      </c>
      <c r="CZ517" s="412" t="str">
        <f t="shared" si="709"/>
        <v/>
      </c>
      <c r="DA517" s="412" t="str">
        <f t="shared" si="710"/>
        <v/>
      </c>
      <c r="DB517" s="412" t="str">
        <f t="shared" si="711"/>
        <v/>
      </c>
      <c r="DC517" s="412" t="str">
        <f t="shared" si="712"/>
        <v/>
      </c>
      <c r="DD517" s="412" t="str">
        <f t="shared" si="713"/>
        <v/>
      </c>
      <c r="DE517" s="412"/>
      <c r="DG517" s="412" t="str">
        <f t="shared" si="714"/>
        <v/>
      </c>
      <c r="DH517" s="412" t="str">
        <f t="shared" si="715"/>
        <v/>
      </c>
      <c r="DI517" s="412">
        <f t="shared" si="716"/>
        <v>0</v>
      </c>
      <c r="DJ517" s="412" t="str">
        <f t="shared" si="717"/>
        <v/>
      </c>
      <c r="DK517" s="412" t="str">
        <f t="shared" si="718"/>
        <v/>
      </c>
      <c r="DL517" s="412" t="str">
        <f t="shared" si="719"/>
        <v/>
      </c>
      <c r="DM517" s="412" t="str">
        <f t="shared" si="720"/>
        <v/>
      </c>
      <c r="DN517" s="412" t="str">
        <f t="shared" si="721"/>
        <v/>
      </c>
      <c r="DO517" s="412" t="str">
        <f t="shared" si="722"/>
        <v/>
      </c>
      <c r="DR517" s="494"/>
      <c r="DU517" s="411">
        <f t="shared" si="723"/>
        <v>0</v>
      </c>
      <c r="DX517" s="494" t="e">
        <f>IF(BG517&lt;270000,○,"")</f>
        <v>#NAME?</v>
      </c>
    </row>
    <row r="518" spans="1:128" s="411" customFormat="1" ht="18" hidden="1" customHeight="1" thickBot="1">
      <c r="A518" s="145" t="str">
        <f t="shared" si="648"/>
        <v/>
      </c>
      <c r="B518" s="158"/>
      <c r="C518" s="31" t="str">
        <f>IF(B518="","",VLOOKUP(B518,学連登録!$C$2:$G$3000,2,FALSE))</f>
        <v/>
      </c>
      <c r="D518" s="32" t="str">
        <f>IF(B518="","",VLOOKUP(B518,学連登録!$C$2:$G$3000,3,FALSE))</f>
        <v/>
      </c>
      <c r="E518" s="33" t="str">
        <f>IF(B518="","",VLOOKUP(B518,学連登録!$C$2:$G$3000,4,FALSE))</f>
        <v/>
      </c>
      <c r="F518" s="383" t="str">
        <f>IF(B518="","",VLOOKUP(B518,学連登録!$C$2:$I$3000,7,FALSE))</f>
        <v/>
      </c>
      <c r="G518" s="159"/>
      <c r="H518" s="853"/>
      <c r="I518" s="854"/>
      <c r="J518" s="160"/>
      <c r="K518" s="825"/>
      <c r="L518" s="826"/>
      <c r="M518" s="160"/>
      <c r="N518" s="819"/>
      <c r="O518" s="820"/>
      <c r="P518" s="159"/>
      <c r="Q518" s="825"/>
      <c r="R518" s="826"/>
      <c r="S518" s="159"/>
      <c r="T518" s="825"/>
      <c r="U518" s="826"/>
      <c r="V518" s="103" t="str">
        <f>IF(B518="","",VLOOKUP(B518,学連登録!$C$2:$H$3000,6,FALSE))</f>
        <v/>
      </c>
      <c r="W518" s="377"/>
      <c r="X518" s="157"/>
      <c r="Y518" s="118" t="str">
        <f t="shared" si="724"/>
        <v/>
      </c>
      <c r="Z518" s="97" t="str">
        <f>IF(G518="","",VLOOKUP(G518,種目名!$O$5:$T$104,3,0))</f>
        <v/>
      </c>
      <c r="AA518" s="99" t="str">
        <f>IF(J518="","",VLOOKUP(J518,種目名!$O$5:$T$104,3,0))</f>
        <v/>
      </c>
      <c r="AB518" s="119" t="str">
        <f>IF(M518="","",VLOOKUP(M518,種目名!$O$5:$T$104,3,0))</f>
        <v/>
      </c>
      <c r="AC518" s="119" t="str">
        <f>IF(P518="","",VLOOKUP(AF518,種目名!$O$5:$T$104,3,0))</f>
        <v/>
      </c>
      <c r="AD518" s="120" t="str">
        <f>IF(S518="","",VLOOKUP(AI518,種目名!$O$5:$T$104,3,0))</f>
        <v/>
      </c>
      <c r="AE518" s="117">
        <f t="shared" si="725"/>
        <v>0</v>
      </c>
      <c r="AF518" s="157" t="str">
        <f t="shared" si="726"/>
        <v/>
      </c>
      <c r="AG518" s="157" t="str">
        <f t="shared" si="727"/>
        <v/>
      </c>
      <c r="AH518" s="117">
        <f t="shared" si="728"/>
        <v>0</v>
      </c>
      <c r="AI518" s="157" t="str">
        <f t="shared" si="729"/>
        <v/>
      </c>
      <c r="AJ518" s="157" t="str">
        <f t="shared" si="730"/>
        <v/>
      </c>
      <c r="AK518" s="390"/>
      <c r="AL518" s="171">
        <f t="shared" si="649"/>
        <v>0</v>
      </c>
      <c r="AM518" s="399">
        <f t="shared" si="650"/>
        <v>0</v>
      </c>
      <c r="AN518" s="399">
        <f>COUNTIF($B$12:B518,B518)</f>
        <v>0</v>
      </c>
      <c r="AO518" s="399"/>
      <c r="AP518" s="399" t="str">
        <f t="shared" si="651"/>
        <v/>
      </c>
      <c r="AQ518" s="399" t="str">
        <f t="shared" si="652"/>
        <v/>
      </c>
      <c r="AR518" s="399" t="str">
        <f t="shared" si="653"/>
        <v/>
      </c>
      <c r="AS518" s="399" t="str">
        <f t="shared" si="654"/>
        <v/>
      </c>
      <c r="AT518" s="399">
        <f t="shared" si="655"/>
        <v>0</v>
      </c>
      <c r="AU518" s="399" t="str">
        <f t="shared" si="656"/>
        <v/>
      </c>
      <c r="AV518" s="399" t="str">
        <f t="shared" si="657"/>
        <v/>
      </c>
      <c r="AW518" s="399" t="str">
        <f t="shared" si="658"/>
        <v/>
      </c>
      <c r="AX518" s="399" t="str">
        <f t="shared" si="659"/>
        <v/>
      </c>
      <c r="AY518" s="399" t="str">
        <f t="shared" si="660"/>
        <v/>
      </c>
      <c r="AZ518" s="399" t="str">
        <f t="shared" si="661"/>
        <v/>
      </c>
      <c r="BA518" s="399" t="str">
        <f t="shared" si="662"/>
        <v/>
      </c>
      <c r="BB518" s="399" t="str">
        <f t="shared" si="663"/>
        <v/>
      </c>
      <c r="BC518" s="399" t="str">
        <f t="shared" si="664"/>
        <v/>
      </c>
      <c r="BD518" s="403" t="str">
        <f t="shared" si="665"/>
        <v/>
      </c>
      <c r="BE518" s="393">
        <f t="shared" si="666"/>
        <v>0</v>
      </c>
      <c r="BF518" s="157"/>
      <c r="BG518" s="399">
        <f t="shared" si="667"/>
        <v>0</v>
      </c>
      <c r="BH518" s="399">
        <f t="shared" si="668"/>
        <v>0</v>
      </c>
      <c r="BI518" s="412">
        <f t="shared" si="669"/>
        <v>0</v>
      </c>
      <c r="BJ518" s="413">
        <f t="shared" si="645"/>
        <v>0</v>
      </c>
      <c r="BK518" s="398" t="str">
        <f t="shared" si="646"/>
        <v>0</v>
      </c>
      <c r="BL518" s="398" t="str">
        <f t="shared" si="647"/>
        <v>0</v>
      </c>
      <c r="BM518" s="412">
        <f t="shared" si="670"/>
        <v>0</v>
      </c>
      <c r="BN518" s="412" t="str">
        <f t="shared" si="671"/>
        <v>0m0</v>
      </c>
      <c r="BO518" s="399">
        <f t="shared" si="672"/>
        <v>0</v>
      </c>
      <c r="BP518" s="399">
        <f t="shared" si="673"/>
        <v>0</v>
      </c>
      <c r="BQ518" s="412">
        <f t="shared" si="674"/>
        <v>0</v>
      </c>
      <c r="BR518" s="413">
        <f t="shared" si="675"/>
        <v>0</v>
      </c>
      <c r="BS518" s="398" t="str">
        <f t="shared" si="676"/>
        <v>0</v>
      </c>
      <c r="BT518" s="398" t="str">
        <f t="shared" si="677"/>
        <v>0</v>
      </c>
      <c r="BU518" s="412">
        <f t="shared" si="678"/>
        <v>0</v>
      </c>
      <c r="BV518" s="412" t="str">
        <f t="shared" si="679"/>
        <v>0m0</v>
      </c>
      <c r="BW518" s="399">
        <f t="shared" si="680"/>
        <v>0</v>
      </c>
      <c r="BX518" s="399">
        <f t="shared" si="681"/>
        <v>0</v>
      </c>
      <c r="BY518" s="412">
        <f t="shared" si="682"/>
        <v>0</v>
      </c>
      <c r="BZ518" s="413">
        <f t="shared" si="683"/>
        <v>0</v>
      </c>
      <c r="CA518" s="398" t="str">
        <f t="shared" si="684"/>
        <v>0</v>
      </c>
      <c r="CB518" s="398" t="str">
        <f t="shared" si="685"/>
        <v>0</v>
      </c>
      <c r="CC518" s="412">
        <f t="shared" si="686"/>
        <v>0</v>
      </c>
      <c r="CD518" s="412" t="str">
        <f t="shared" si="687"/>
        <v>0m0</v>
      </c>
      <c r="CE518" s="399">
        <f t="shared" si="688"/>
        <v>0</v>
      </c>
      <c r="CF518" s="399">
        <f t="shared" si="689"/>
        <v>0</v>
      </c>
      <c r="CG518" s="412">
        <f t="shared" si="690"/>
        <v>0</v>
      </c>
      <c r="CH518" s="413">
        <f t="shared" si="691"/>
        <v>0</v>
      </c>
      <c r="CI518" s="398" t="str">
        <f t="shared" si="692"/>
        <v>0</v>
      </c>
      <c r="CJ518" s="398" t="str">
        <f t="shared" si="693"/>
        <v>0</v>
      </c>
      <c r="CK518" s="412">
        <f t="shared" si="694"/>
        <v>0</v>
      </c>
      <c r="CL518" s="412" t="str">
        <f t="shared" si="695"/>
        <v>0m0</v>
      </c>
      <c r="CM518" s="399">
        <f t="shared" si="696"/>
        <v>0</v>
      </c>
      <c r="CN518" s="399">
        <f t="shared" si="697"/>
        <v>0</v>
      </c>
      <c r="CO518" s="412">
        <f t="shared" si="698"/>
        <v>0</v>
      </c>
      <c r="CP518" s="413">
        <f t="shared" si="699"/>
        <v>0</v>
      </c>
      <c r="CQ518" s="398" t="str">
        <f t="shared" si="700"/>
        <v>0</v>
      </c>
      <c r="CR518" s="398" t="str">
        <f t="shared" si="701"/>
        <v>0</v>
      </c>
      <c r="CS518" s="412">
        <f t="shared" si="702"/>
        <v>0</v>
      </c>
      <c r="CT518" s="412" t="str">
        <f t="shared" si="703"/>
        <v>0m0</v>
      </c>
      <c r="CU518" s="412">
        <f t="shared" si="704"/>
        <v>0</v>
      </c>
      <c r="CV518" s="412">
        <f t="shared" si="705"/>
        <v>0</v>
      </c>
      <c r="CW518" s="412">
        <f t="shared" si="706"/>
        <v>0</v>
      </c>
      <c r="CX518" s="412">
        <f t="shared" si="707"/>
        <v>0</v>
      </c>
      <c r="CY518" s="412">
        <f t="shared" si="708"/>
        <v>0</v>
      </c>
      <c r="CZ518" s="412" t="str">
        <f t="shared" si="709"/>
        <v/>
      </c>
      <c r="DA518" s="412" t="str">
        <f t="shared" si="710"/>
        <v/>
      </c>
      <c r="DB518" s="412" t="str">
        <f t="shared" si="711"/>
        <v/>
      </c>
      <c r="DC518" s="412" t="str">
        <f t="shared" si="712"/>
        <v/>
      </c>
      <c r="DD518" s="412" t="str">
        <f t="shared" si="713"/>
        <v/>
      </c>
      <c r="DE518" s="412"/>
      <c r="DG518" s="412" t="str">
        <f t="shared" si="714"/>
        <v/>
      </c>
      <c r="DH518" s="412" t="str">
        <f t="shared" si="715"/>
        <v/>
      </c>
      <c r="DI518" s="412">
        <f t="shared" si="716"/>
        <v>0</v>
      </c>
      <c r="DJ518" s="412" t="str">
        <f t="shared" si="717"/>
        <v/>
      </c>
      <c r="DK518" s="412" t="str">
        <f t="shared" si="718"/>
        <v/>
      </c>
      <c r="DL518" s="412" t="str">
        <f t="shared" si="719"/>
        <v/>
      </c>
      <c r="DM518" s="412" t="str">
        <f t="shared" si="720"/>
        <v/>
      </c>
      <c r="DN518" s="412" t="str">
        <f t="shared" si="721"/>
        <v/>
      </c>
      <c r="DO518" s="412" t="str">
        <f t="shared" si="722"/>
        <v/>
      </c>
      <c r="DR518" s="494"/>
      <c r="DU518" s="411">
        <f t="shared" si="723"/>
        <v>0</v>
      </c>
      <c r="DX518" s="494" t="e">
        <f>IF(BG518&lt;270000,○,"")</f>
        <v>#NAME?</v>
      </c>
    </row>
    <row r="519" spans="1:128" s="411" customFormat="1" ht="18" hidden="1" customHeight="1" thickBot="1">
      <c r="A519" s="145" t="str">
        <f t="shared" si="648"/>
        <v/>
      </c>
      <c r="B519" s="158"/>
      <c r="C519" s="31" t="str">
        <f>IF(B519="","",VLOOKUP(B519,学連登録!$C$2:$G$3000,2,FALSE))</f>
        <v/>
      </c>
      <c r="D519" s="32" t="str">
        <f>IF(B519="","",VLOOKUP(B519,学連登録!$C$2:$G$3000,3,FALSE))</f>
        <v/>
      </c>
      <c r="E519" s="33" t="str">
        <f>IF(B519="","",VLOOKUP(B519,学連登録!$C$2:$G$3000,4,FALSE))</f>
        <v/>
      </c>
      <c r="F519" s="383" t="str">
        <f>IF(B519="","",VLOOKUP(B519,学連登録!$C$2:$I$3000,7,FALSE))</f>
        <v/>
      </c>
      <c r="G519" s="159"/>
      <c r="H519" s="853"/>
      <c r="I519" s="854"/>
      <c r="J519" s="160"/>
      <c r="K519" s="825"/>
      <c r="L519" s="826"/>
      <c r="M519" s="160"/>
      <c r="N519" s="819"/>
      <c r="O519" s="820"/>
      <c r="P519" s="159"/>
      <c r="Q519" s="825"/>
      <c r="R519" s="826"/>
      <c r="S519" s="159"/>
      <c r="T519" s="825"/>
      <c r="U519" s="826"/>
      <c r="V519" s="103" t="str">
        <f>IF(B519="","",VLOOKUP(B519,学連登録!$C$2:$H$3000,6,FALSE))</f>
        <v/>
      </c>
      <c r="W519" s="377"/>
      <c r="X519" s="157"/>
      <c r="Y519" s="118" t="str">
        <f t="shared" si="724"/>
        <v/>
      </c>
      <c r="Z519" s="97" t="str">
        <f>IF(G519="","",VLOOKUP(G519,種目名!$O$5:$T$104,3,0))</f>
        <v/>
      </c>
      <c r="AA519" s="99" t="str">
        <f>IF(J519="","",VLOOKUP(J519,種目名!$O$5:$T$104,3,0))</f>
        <v/>
      </c>
      <c r="AB519" s="119" t="str">
        <f>IF(M519="","",VLOOKUP(M519,種目名!$O$5:$T$104,3,0))</f>
        <v/>
      </c>
      <c r="AC519" s="119" t="str">
        <f>IF(P519="","",VLOOKUP(AF519,種目名!$O$5:$T$104,3,0))</f>
        <v/>
      </c>
      <c r="AD519" s="120" t="str">
        <f>IF(S519="","",VLOOKUP(AI519,種目名!$O$5:$T$104,3,0))</f>
        <v/>
      </c>
      <c r="AE519" s="117">
        <f t="shared" si="725"/>
        <v>0</v>
      </c>
      <c r="AF519" s="157" t="str">
        <f t="shared" si="726"/>
        <v/>
      </c>
      <c r="AG519" s="157" t="str">
        <f t="shared" si="727"/>
        <v/>
      </c>
      <c r="AH519" s="117">
        <f t="shared" si="728"/>
        <v>0</v>
      </c>
      <c r="AI519" s="157" t="str">
        <f t="shared" si="729"/>
        <v/>
      </c>
      <c r="AJ519" s="157" t="str">
        <f t="shared" si="730"/>
        <v/>
      </c>
      <c r="AK519" s="390"/>
      <c r="AL519" s="171">
        <f t="shared" si="649"/>
        <v>0</v>
      </c>
      <c r="AM519" s="399">
        <f t="shared" si="650"/>
        <v>0</v>
      </c>
      <c r="AN519" s="399">
        <f>COUNTIF($B$12:B519,B519)</f>
        <v>0</v>
      </c>
      <c r="AO519" s="399"/>
      <c r="AP519" s="399" t="str">
        <f t="shared" si="651"/>
        <v/>
      </c>
      <c r="AQ519" s="399" t="str">
        <f t="shared" si="652"/>
        <v/>
      </c>
      <c r="AR519" s="399" t="str">
        <f t="shared" si="653"/>
        <v/>
      </c>
      <c r="AS519" s="399" t="str">
        <f t="shared" si="654"/>
        <v/>
      </c>
      <c r="AT519" s="399">
        <f t="shared" si="655"/>
        <v>0</v>
      </c>
      <c r="AU519" s="399" t="str">
        <f t="shared" si="656"/>
        <v/>
      </c>
      <c r="AV519" s="399" t="str">
        <f t="shared" si="657"/>
        <v/>
      </c>
      <c r="AW519" s="399" t="str">
        <f t="shared" si="658"/>
        <v/>
      </c>
      <c r="AX519" s="399" t="str">
        <f t="shared" si="659"/>
        <v/>
      </c>
      <c r="AY519" s="399" t="str">
        <f t="shared" si="660"/>
        <v/>
      </c>
      <c r="AZ519" s="399" t="str">
        <f t="shared" si="661"/>
        <v/>
      </c>
      <c r="BA519" s="399" t="str">
        <f t="shared" si="662"/>
        <v/>
      </c>
      <c r="BB519" s="399" t="str">
        <f t="shared" si="663"/>
        <v/>
      </c>
      <c r="BC519" s="399" t="str">
        <f t="shared" si="664"/>
        <v/>
      </c>
      <c r="BD519" s="403" t="str">
        <f t="shared" si="665"/>
        <v/>
      </c>
      <c r="BE519" s="393">
        <f t="shared" si="666"/>
        <v>0</v>
      </c>
      <c r="BF519" s="157"/>
      <c r="BG519" s="399">
        <f t="shared" si="667"/>
        <v>0</v>
      </c>
      <c r="BH519" s="399">
        <f t="shared" si="668"/>
        <v>0</v>
      </c>
      <c r="BI519" s="412">
        <f t="shared" si="669"/>
        <v>0</v>
      </c>
      <c r="BJ519" s="413">
        <f t="shared" si="645"/>
        <v>0</v>
      </c>
      <c r="BK519" s="398" t="str">
        <f t="shared" si="646"/>
        <v>0</v>
      </c>
      <c r="BL519" s="398" t="str">
        <f t="shared" si="647"/>
        <v>0</v>
      </c>
      <c r="BM519" s="412">
        <f t="shared" si="670"/>
        <v>0</v>
      </c>
      <c r="BN519" s="412" t="str">
        <f t="shared" si="671"/>
        <v>0m0</v>
      </c>
      <c r="BO519" s="399">
        <f t="shared" si="672"/>
        <v>0</v>
      </c>
      <c r="BP519" s="399">
        <f t="shared" si="673"/>
        <v>0</v>
      </c>
      <c r="BQ519" s="412">
        <f t="shared" si="674"/>
        <v>0</v>
      </c>
      <c r="BR519" s="413">
        <f t="shared" si="675"/>
        <v>0</v>
      </c>
      <c r="BS519" s="398" t="str">
        <f t="shared" si="676"/>
        <v>0</v>
      </c>
      <c r="BT519" s="398" t="str">
        <f t="shared" si="677"/>
        <v>0</v>
      </c>
      <c r="BU519" s="412">
        <f t="shared" si="678"/>
        <v>0</v>
      </c>
      <c r="BV519" s="412" t="str">
        <f t="shared" si="679"/>
        <v>0m0</v>
      </c>
      <c r="BW519" s="399">
        <f t="shared" si="680"/>
        <v>0</v>
      </c>
      <c r="BX519" s="399">
        <f t="shared" si="681"/>
        <v>0</v>
      </c>
      <c r="BY519" s="412">
        <f t="shared" si="682"/>
        <v>0</v>
      </c>
      <c r="BZ519" s="413">
        <f t="shared" si="683"/>
        <v>0</v>
      </c>
      <c r="CA519" s="398" t="str">
        <f t="shared" si="684"/>
        <v>0</v>
      </c>
      <c r="CB519" s="398" t="str">
        <f t="shared" si="685"/>
        <v>0</v>
      </c>
      <c r="CC519" s="412">
        <f t="shared" si="686"/>
        <v>0</v>
      </c>
      <c r="CD519" s="412" t="str">
        <f t="shared" si="687"/>
        <v>0m0</v>
      </c>
      <c r="CE519" s="399">
        <f t="shared" si="688"/>
        <v>0</v>
      </c>
      <c r="CF519" s="399">
        <f t="shared" si="689"/>
        <v>0</v>
      </c>
      <c r="CG519" s="412">
        <f t="shared" si="690"/>
        <v>0</v>
      </c>
      <c r="CH519" s="413">
        <f t="shared" si="691"/>
        <v>0</v>
      </c>
      <c r="CI519" s="398" t="str">
        <f t="shared" si="692"/>
        <v>0</v>
      </c>
      <c r="CJ519" s="398" t="str">
        <f t="shared" si="693"/>
        <v>0</v>
      </c>
      <c r="CK519" s="412">
        <f t="shared" si="694"/>
        <v>0</v>
      </c>
      <c r="CL519" s="412" t="str">
        <f t="shared" si="695"/>
        <v>0m0</v>
      </c>
      <c r="CM519" s="399">
        <f t="shared" si="696"/>
        <v>0</v>
      </c>
      <c r="CN519" s="399">
        <f t="shared" si="697"/>
        <v>0</v>
      </c>
      <c r="CO519" s="412">
        <f t="shared" si="698"/>
        <v>0</v>
      </c>
      <c r="CP519" s="413">
        <f t="shared" si="699"/>
        <v>0</v>
      </c>
      <c r="CQ519" s="398" t="str">
        <f t="shared" si="700"/>
        <v>0</v>
      </c>
      <c r="CR519" s="398" t="str">
        <f t="shared" si="701"/>
        <v>0</v>
      </c>
      <c r="CS519" s="412">
        <f t="shared" si="702"/>
        <v>0</v>
      </c>
      <c r="CT519" s="412" t="str">
        <f t="shared" si="703"/>
        <v>0m0</v>
      </c>
      <c r="CU519" s="412">
        <f t="shared" si="704"/>
        <v>0</v>
      </c>
      <c r="CV519" s="412">
        <f t="shared" si="705"/>
        <v>0</v>
      </c>
      <c r="CW519" s="412">
        <f t="shared" si="706"/>
        <v>0</v>
      </c>
      <c r="CX519" s="412">
        <f t="shared" si="707"/>
        <v>0</v>
      </c>
      <c r="CY519" s="412">
        <f t="shared" si="708"/>
        <v>0</v>
      </c>
      <c r="CZ519" s="412" t="str">
        <f t="shared" si="709"/>
        <v/>
      </c>
      <c r="DA519" s="412" t="str">
        <f t="shared" si="710"/>
        <v/>
      </c>
      <c r="DB519" s="412" t="str">
        <f t="shared" si="711"/>
        <v/>
      </c>
      <c r="DC519" s="412" t="str">
        <f t="shared" si="712"/>
        <v/>
      </c>
      <c r="DD519" s="412" t="str">
        <f t="shared" si="713"/>
        <v/>
      </c>
      <c r="DE519" s="412"/>
      <c r="DG519" s="412" t="str">
        <f t="shared" si="714"/>
        <v/>
      </c>
      <c r="DH519" s="412" t="str">
        <f t="shared" si="715"/>
        <v/>
      </c>
      <c r="DI519" s="412">
        <f t="shared" si="716"/>
        <v>0</v>
      </c>
      <c r="DJ519" s="412" t="str">
        <f t="shared" si="717"/>
        <v/>
      </c>
      <c r="DK519" s="412" t="str">
        <f t="shared" si="718"/>
        <v/>
      </c>
      <c r="DL519" s="412" t="str">
        <f t="shared" si="719"/>
        <v/>
      </c>
      <c r="DM519" s="412" t="str">
        <f t="shared" si="720"/>
        <v/>
      </c>
      <c r="DN519" s="412" t="str">
        <f t="shared" si="721"/>
        <v/>
      </c>
      <c r="DO519" s="412" t="str">
        <f t="shared" si="722"/>
        <v/>
      </c>
      <c r="DR519" s="494"/>
      <c r="DU519" s="411">
        <f t="shared" si="723"/>
        <v>0</v>
      </c>
      <c r="DX519" s="494" t="e">
        <f>IF(BG519&lt;270000,○,"")</f>
        <v>#NAME?</v>
      </c>
    </row>
    <row r="520" spans="1:128" s="411" customFormat="1" ht="18" hidden="1" customHeight="1" thickBot="1">
      <c r="A520" s="145" t="str">
        <f t="shared" si="648"/>
        <v/>
      </c>
      <c r="B520" s="158"/>
      <c r="C520" s="31" t="str">
        <f>IF(B520="","",VLOOKUP(B520,学連登録!$C$2:$G$3000,2,FALSE))</f>
        <v/>
      </c>
      <c r="D520" s="32" t="str">
        <f>IF(B520="","",VLOOKUP(B520,学連登録!$C$2:$G$3000,3,FALSE))</f>
        <v/>
      </c>
      <c r="E520" s="33" t="str">
        <f>IF(B520="","",VLOOKUP(B520,学連登録!$C$2:$G$3000,4,FALSE))</f>
        <v/>
      </c>
      <c r="F520" s="383" t="str">
        <f>IF(B520="","",VLOOKUP(B520,学連登録!$C$2:$I$3000,7,FALSE))</f>
        <v/>
      </c>
      <c r="G520" s="159"/>
      <c r="H520" s="853"/>
      <c r="I520" s="854"/>
      <c r="J520" s="160"/>
      <c r="K520" s="825"/>
      <c r="L520" s="826"/>
      <c r="M520" s="160"/>
      <c r="N520" s="819"/>
      <c r="O520" s="820"/>
      <c r="P520" s="159"/>
      <c r="Q520" s="825"/>
      <c r="R520" s="826"/>
      <c r="S520" s="159"/>
      <c r="T520" s="825"/>
      <c r="U520" s="826"/>
      <c r="V520" s="103" t="str">
        <f>IF(B520="","",VLOOKUP(B520,学連登録!$C$2:$H$3000,6,FALSE))</f>
        <v/>
      </c>
      <c r="W520" s="377"/>
      <c r="X520" s="157"/>
      <c r="Y520" s="118" t="str">
        <f t="shared" si="724"/>
        <v/>
      </c>
      <c r="Z520" s="97" t="str">
        <f>IF(G520="","",VLOOKUP(G520,種目名!$O$5:$T$104,3,0))</f>
        <v/>
      </c>
      <c r="AA520" s="99" t="str">
        <f>IF(J520="","",VLOOKUP(J520,種目名!$O$5:$T$104,3,0))</f>
        <v/>
      </c>
      <c r="AB520" s="119" t="str">
        <f>IF(M520="","",VLOOKUP(M520,種目名!$O$5:$T$104,3,0))</f>
        <v/>
      </c>
      <c r="AC520" s="119" t="str">
        <f>IF(P520="","",VLOOKUP(AF520,種目名!$O$5:$T$104,3,0))</f>
        <v/>
      </c>
      <c r="AD520" s="120" t="str">
        <f>IF(S520="","",VLOOKUP(AI520,種目名!$O$5:$T$104,3,0))</f>
        <v/>
      </c>
      <c r="AE520" s="117">
        <f t="shared" si="725"/>
        <v>0</v>
      </c>
      <c r="AF520" s="157" t="str">
        <f t="shared" si="726"/>
        <v/>
      </c>
      <c r="AG520" s="157" t="str">
        <f t="shared" si="727"/>
        <v/>
      </c>
      <c r="AH520" s="117">
        <f t="shared" si="728"/>
        <v>0</v>
      </c>
      <c r="AI520" s="157" t="str">
        <f t="shared" si="729"/>
        <v/>
      </c>
      <c r="AJ520" s="157" t="str">
        <f t="shared" si="730"/>
        <v/>
      </c>
      <c r="AK520" s="390"/>
      <c r="AL520" s="171">
        <f t="shared" si="649"/>
        <v>0</v>
      </c>
      <c r="AM520" s="399">
        <f t="shared" si="650"/>
        <v>0</v>
      </c>
      <c r="AN520" s="399">
        <f>COUNTIF($B$12:B520,B520)</f>
        <v>0</v>
      </c>
      <c r="AO520" s="399"/>
      <c r="AP520" s="399" t="str">
        <f t="shared" si="651"/>
        <v/>
      </c>
      <c r="AQ520" s="399" t="str">
        <f t="shared" si="652"/>
        <v/>
      </c>
      <c r="AR520" s="399" t="str">
        <f t="shared" si="653"/>
        <v/>
      </c>
      <c r="AS520" s="399" t="str">
        <f t="shared" si="654"/>
        <v/>
      </c>
      <c r="AT520" s="399">
        <f t="shared" si="655"/>
        <v>0</v>
      </c>
      <c r="AU520" s="399" t="str">
        <f t="shared" si="656"/>
        <v/>
      </c>
      <c r="AV520" s="399" t="str">
        <f t="shared" si="657"/>
        <v/>
      </c>
      <c r="AW520" s="399" t="str">
        <f t="shared" si="658"/>
        <v/>
      </c>
      <c r="AX520" s="399" t="str">
        <f t="shared" si="659"/>
        <v/>
      </c>
      <c r="AY520" s="399" t="str">
        <f t="shared" si="660"/>
        <v/>
      </c>
      <c r="AZ520" s="399" t="str">
        <f t="shared" si="661"/>
        <v/>
      </c>
      <c r="BA520" s="399" t="str">
        <f t="shared" si="662"/>
        <v/>
      </c>
      <c r="BB520" s="399" t="str">
        <f t="shared" si="663"/>
        <v/>
      </c>
      <c r="BC520" s="399" t="str">
        <f t="shared" si="664"/>
        <v/>
      </c>
      <c r="BD520" s="403" t="str">
        <f t="shared" si="665"/>
        <v/>
      </c>
      <c r="BE520" s="393">
        <f t="shared" si="666"/>
        <v>0</v>
      </c>
      <c r="BF520" s="157"/>
      <c r="BG520" s="399">
        <f t="shared" si="667"/>
        <v>0</v>
      </c>
      <c r="BH520" s="399">
        <f t="shared" si="668"/>
        <v>0</v>
      </c>
      <c r="BI520" s="412">
        <f t="shared" si="669"/>
        <v>0</v>
      </c>
      <c r="BJ520" s="413">
        <f t="shared" si="645"/>
        <v>0</v>
      </c>
      <c r="BK520" s="398" t="str">
        <f t="shared" si="646"/>
        <v>0</v>
      </c>
      <c r="BL520" s="398" t="str">
        <f t="shared" si="647"/>
        <v>0</v>
      </c>
      <c r="BM520" s="412">
        <f t="shared" si="670"/>
        <v>0</v>
      </c>
      <c r="BN520" s="412" t="str">
        <f t="shared" si="671"/>
        <v>0m0</v>
      </c>
      <c r="BO520" s="399">
        <f t="shared" si="672"/>
        <v>0</v>
      </c>
      <c r="BP520" s="399">
        <f t="shared" si="673"/>
        <v>0</v>
      </c>
      <c r="BQ520" s="412">
        <f t="shared" si="674"/>
        <v>0</v>
      </c>
      <c r="BR520" s="413">
        <f t="shared" si="675"/>
        <v>0</v>
      </c>
      <c r="BS520" s="398" t="str">
        <f t="shared" si="676"/>
        <v>0</v>
      </c>
      <c r="BT520" s="398" t="str">
        <f t="shared" si="677"/>
        <v>0</v>
      </c>
      <c r="BU520" s="412">
        <f t="shared" si="678"/>
        <v>0</v>
      </c>
      <c r="BV520" s="412" t="str">
        <f t="shared" si="679"/>
        <v>0m0</v>
      </c>
      <c r="BW520" s="399">
        <f t="shared" si="680"/>
        <v>0</v>
      </c>
      <c r="BX520" s="399">
        <f t="shared" si="681"/>
        <v>0</v>
      </c>
      <c r="BY520" s="412">
        <f t="shared" si="682"/>
        <v>0</v>
      </c>
      <c r="BZ520" s="413">
        <f t="shared" si="683"/>
        <v>0</v>
      </c>
      <c r="CA520" s="398" t="str">
        <f t="shared" si="684"/>
        <v>0</v>
      </c>
      <c r="CB520" s="398" t="str">
        <f t="shared" si="685"/>
        <v>0</v>
      </c>
      <c r="CC520" s="412">
        <f t="shared" si="686"/>
        <v>0</v>
      </c>
      <c r="CD520" s="412" t="str">
        <f t="shared" si="687"/>
        <v>0m0</v>
      </c>
      <c r="CE520" s="399">
        <f t="shared" si="688"/>
        <v>0</v>
      </c>
      <c r="CF520" s="399">
        <f t="shared" si="689"/>
        <v>0</v>
      </c>
      <c r="CG520" s="412">
        <f t="shared" si="690"/>
        <v>0</v>
      </c>
      <c r="CH520" s="413">
        <f t="shared" si="691"/>
        <v>0</v>
      </c>
      <c r="CI520" s="398" t="str">
        <f t="shared" si="692"/>
        <v>0</v>
      </c>
      <c r="CJ520" s="398" t="str">
        <f t="shared" si="693"/>
        <v>0</v>
      </c>
      <c r="CK520" s="412">
        <f t="shared" si="694"/>
        <v>0</v>
      </c>
      <c r="CL520" s="412" t="str">
        <f t="shared" si="695"/>
        <v>0m0</v>
      </c>
      <c r="CM520" s="399">
        <f t="shared" si="696"/>
        <v>0</v>
      </c>
      <c r="CN520" s="399">
        <f t="shared" si="697"/>
        <v>0</v>
      </c>
      <c r="CO520" s="412">
        <f t="shared" si="698"/>
        <v>0</v>
      </c>
      <c r="CP520" s="413">
        <f t="shared" si="699"/>
        <v>0</v>
      </c>
      <c r="CQ520" s="398" t="str">
        <f t="shared" si="700"/>
        <v>0</v>
      </c>
      <c r="CR520" s="398" t="str">
        <f t="shared" si="701"/>
        <v>0</v>
      </c>
      <c r="CS520" s="412">
        <f t="shared" si="702"/>
        <v>0</v>
      </c>
      <c r="CT520" s="412" t="str">
        <f t="shared" si="703"/>
        <v>0m0</v>
      </c>
      <c r="CU520" s="412">
        <f t="shared" si="704"/>
        <v>0</v>
      </c>
      <c r="CV520" s="412">
        <f t="shared" si="705"/>
        <v>0</v>
      </c>
      <c r="CW520" s="412">
        <f t="shared" si="706"/>
        <v>0</v>
      </c>
      <c r="CX520" s="412">
        <f t="shared" si="707"/>
        <v>0</v>
      </c>
      <c r="CY520" s="412">
        <f t="shared" si="708"/>
        <v>0</v>
      </c>
      <c r="CZ520" s="412" t="str">
        <f t="shared" si="709"/>
        <v/>
      </c>
      <c r="DA520" s="412" t="str">
        <f t="shared" si="710"/>
        <v/>
      </c>
      <c r="DB520" s="412" t="str">
        <f t="shared" si="711"/>
        <v/>
      </c>
      <c r="DC520" s="412" t="str">
        <f t="shared" si="712"/>
        <v/>
      </c>
      <c r="DD520" s="412" t="str">
        <f t="shared" si="713"/>
        <v/>
      </c>
      <c r="DE520" s="412"/>
      <c r="DG520" s="412" t="str">
        <f t="shared" si="714"/>
        <v/>
      </c>
      <c r="DH520" s="412" t="str">
        <f t="shared" si="715"/>
        <v/>
      </c>
      <c r="DI520" s="412">
        <f t="shared" si="716"/>
        <v>0</v>
      </c>
      <c r="DJ520" s="412" t="str">
        <f t="shared" si="717"/>
        <v/>
      </c>
      <c r="DK520" s="412" t="str">
        <f t="shared" si="718"/>
        <v/>
      </c>
      <c r="DL520" s="412" t="str">
        <f t="shared" si="719"/>
        <v/>
      </c>
      <c r="DM520" s="412" t="str">
        <f t="shared" si="720"/>
        <v/>
      </c>
      <c r="DN520" s="412" t="str">
        <f t="shared" si="721"/>
        <v/>
      </c>
      <c r="DO520" s="412" t="str">
        <f t="shared" si="722"/>
        <v/>
      </c>
      <c r="DR520" s="494"/>
      <c r="DU520" s="411">
        <f t="shared" si="723"/>
        <v>0</v>
      </c>
      <c r="DX520" s="494" t="e">
        <f>IF(BG520&lt;270000,○,"")</f>
        <v>#NAME?</v>
      </c>
    </row>
    <row r="521" spans="1:128" ht="14.25" hidden="1" customHeight="1" thickBot="1">
      <c r="C521" s="29">
        <f>COUNTA($C$12:$C$520)</f>
        <v>509</v>
      </c>
      <c r="G521" s="152">
        <f>COUNTA($G$12:$G$520)</f>
        <v>11</v>
      </c>
      <c r="M521" s="152">
        <f>COUNTA($M$12:$M$520)</f>
        <v>0</v>
      </c>
      <c r="P521" s="152">
        <f>COUNTA($P$12:$P$520)</f>
        <v>0</v>
      </c>
      <c r="S521" s="152">
        <f>COUNTA($S$12:$S$520)</f>
        <v>0</v>
      </c>
      <c r="AI521" s="157" t="str">
        <f t="shared" si="729"/>
        <v/>
      </c>
      <c r="AN521" s="399">
        <f>COUNTIF($B$12:B521,B521)</f>
        <v>0</v>
      </c>
      <c r="BN521" s="412" t="str">
        <f t="shared" si="671"/>
        <v>m</v>
      </c>
      <c r="CU521" s="412">
        <f t="shared" si="704"/>
        <v>0</v>
      </c>
      <c r="CV521" s="412">
        <f t="shared" si="705"/>
        <v>0</v>
      </c>
      <c r="CW521" s="412">
        <f t="shared" si="706"/>
        <v>0</v>
      </c>
      <c r="CX521" s="412">
        <f t="shared" si="707"/>
        <v>0</v>
      </c>
      <c r="CY521" s="412">
        <f t="shared" si="708"/>
        <v>0</v>
      </c>
      <c r="DR521" s="494"/>
      <c r="DU521" s="411">
        <f t="shared" si="723"/>
        <v>0</v>
      </c>
      <c r="DX521" s="494" t="e">
        <f>IF(BG521&lt;270000,○,"")</f>
        <v>#NAME?</v>
      </c>
    </row>
    <row r="522" spans="1:128" ht="12.75" hidden="1" customHeight="1" thickBot="1">
      <c r="B522" s="29" t="s">
        <v>243</v>
      </c>
      <c r="C522" s="29" t="s">
        <v>244</v>
      </c>
      <c r="D522" s="29" t="s">
        <v>245</v>
      </c>
      <c r="G522" s="152">
        <f>$G$521</f>
        <v>11</v>
      </c>
      <c r="J522" s="152">
        <f>$J$521</f>
        <v>0</v>
      </c>
      <c r="K522" s="173"/>
      <c r="M522" s="152">
        <f>$J$521</f>
        <v>0</v>
      </c>
      <c r="P522" s="152">
        <f>SUM(Q523:Q544)</f>
        <v>0</v>
      </c>
      <c r="Q522" s="173"/>
      <c r="S522" s="152">
        <f>SUM(T523:T544)</f>
        <v>0</v>
      </c>
      <c r="T522" s="173"/>
      <c r="U522" s="173" t="s">
        <v>240</v>
      </c>
      <c r="AN522" s="399">
        <f>COUNTIF($B$12:B522,B522)</f>
        <v>1</v>
      </c>
      <c r="BN522" s="412" t="str">
        <f t="shared" si="671"/>
        <v>m</v>
      </c>
      <c r="CU522" s="412">
        <f t="shared" si="704"/>
        <v>0</v>
      </c>
      <c r="CV522" s="412">
        <f t="shared" si="705"/>
        <v>0</v>
      </c>
      <c r="CW522" s="412">
        <f t="shared" si="706"/>
        <v>0</v>
      </c>
      <c r="CX522" s="412">
        <f t="shared" si="707"/>
        <v>0</v>
      </c>
      <c r="CY522" s="412">
        <f t="shared" si="708"/>
        <v>0</v>
      </c>
      <c r="DR522" s="494"/>
      <c r="DU522" s="411">
        <f t="shared" si="723"/>
        <v>0</v>
      </c>
      <c r="DX522" s="494" t="e">
        <f>IF(BG522&lt;270000,○,"")</f>
        <v>#NAME?</v>
      </c>
    </row>
    <row r="523" spans="1:128" ht="12.75" hidden="1" customHeight="1" thickBot="1">
      <c r="B523" s="29">
        <f>管理者入力!E5</f>
        <v>6</v>
      </c>
      <c r="C523" s="171" t="str">
        <f>総括申込書!A25</f>
        <v>男子10000m</v>
      </c>
      <c r="D523" s="29" t="str">
        <f>IF(COUNTIF($G$12:$S$520,C523)&gt;B523,"",C523)</f>
        <v>男子10000m</v>
      </c>
      <c r="G523" s="172">
        <f>COUNTIF(男子名簿!$G$12:$G$520,総括申込書!$A25)</f>
        <v>0</v>
      </c>
      <c r="J523" s="172">
        <f>COUNTIF(男子名簿!$J$12:$J$520,総括申込書!$A25)</f>
        <v>0</v>
      </c>
      <c r="K523" s="177"/>
      <c r="M523" s="172">
        <f>COUNTIF(男子名簿!$M$12:$M$520,総括申込書!$A25)</f>
        <v>0</v>
      </c>
      <c r="P523" s="172">
        <f>COUNTIF(男子名簿!$P$12:$P$520,管理者入力!$B39)</f>
        <v>0</v>
      </c>
      <c r="Q523" s="171">
        <f>IF(P523&gt;=4,1,0)</f>
        <v>0</v>
      </c>
      <c r="R523" s="171">
        <f>SUM($G523,$J523,$M523)</f>
        <v>0</v>
      </c>
      <c r="S523" s="172">
        <f>COUNTIF(男子名簿!$S$12:$S$520,管理者入力!$C39)</f>
        <v>0</v>
      </c>
      <c r="T523" s="171">
        <f>IF(S523&gt;=4,1,0)</f>
        <v>0</v>
      </c>
      <c r="U523" s="171">
        <f>SUM($G523,$J523,$M523)</f>
        <v>0</v>
      </c>
      <c r="AN523" s="399">
        <f>COUNTIF($B$12:B523,B523)</f>
        <v>1</v>
      </c>
      <c r="BN523" s="412" t="str">
        <f t="shared" si="671"/>
        <v>m</v>
      </c>
      <c r="CU523" s="412">
        <f t="shared" si="704"/>
        <v>0</v>
      </c>
      <c r="CV523" s="412">
        <f t="shared" si="705"/>
        <v>0</v>
      </c>
      <c r="CW523" s="412">
        <f t="shared" si="706"/>
        <v>0</v>
      </c>
      <c r="CX523" s="412">
        <f t="shared" si="707"/>
        <v>0</v>
      </c>
      <c r="CY523" s="412">
        <f t="shared" si="708"/>
        <v>0</v>
      </c>
      <c r="DR523" s="494"/>
      <c r="DU523" s="411">
        <f t="shared" si="723"/>
        <v>0</v>
      </c>
      <c r="DX523" s="494" t="e">
        <f>IF(BG523&lt;270000,○,"")</f>
        <v>#NAME?</v>
      </c>
    </row>
    <row r="524" spans="1:128" ht="12.75" hidden="1" customHeight="1" thickBot="1">
      <c r="B524" s="29">
        <f>管理者入力!E6</f>
        <v>0</v>
      </c>
      <c r="C524" s="171" t="str">
        <f>総括申込書!A26</f>
        <v>　</v>
      </c>
      <c r="D524" s="29" t="str">
        <f t="shared" ref="D524:D543" si="731">IF(COUNTIF($G$12:$S$520,C524)&gt;B524,"",C524)</f>
        <v>　</v>
      </c>
      <c r="G524" s="172">
        <f>COUNTIF(男子名簿!$G$12:$G$520,総括申込書!$A26)</f>
        <v>0</v>
      </c>
      <c r="J524" s="172">
        <f>COUNTIF(男子名簿!$J$12:$J$520,総括申込書!$A26)</f>
        <v>0</v>
      </c>
      <c r="K524" s="177"/>
      <c r="M524" s="172">
        <f>COUNTIF(男子名簿!$M$12:$M$520,総括申込書!$A26)</f>
        <v>0</v>
      </c>
      <c r="P524" s="172">
        <f>COUNTIF(男子名簿!$P$12:$P$520,管理者入力!$B40)</f>
        <v>0</v>
      </c>
      <c r="Q524" s="171">
        <f t="shared" ref="Q524:Q554" si="732">IF(P524&gt;=4,1,0)</f>
        <v>0</v>
      </c>
      <c r="R524" s="171">
        <f t="shared" ref="R524:R554" si="733">SUM($G524,$J524,$M524)</f>
        <v>0</v>
      </c>
      <c r="S524" s="172">
        <f>COUNTIF(男子名簿!$S$12:$S$520,管理者入力!$C40)</f>
        <v>0</v>
      </c>
      <c r="T524" s="171">
        <f t="shared" ref="T524:T537" si="734">IF(S524&gt;=4,1,0)</f>
        <v>0</v>
      </c>
      <c r="U524" s="171">
        <f t="shared" ref="U524:U554" si="735">SUM($G524,$J524,$M524)</f>
        <v>0</v>
      </c>
      <c r="AN524" s="399">
        <f>COUNTIF($B$12:B524,B524)</f>
        <v>1</v>
      </c>
      <c r="BN524" s="412" t="str">
        <f t="shared" si="671"/>
        <v>m</v>
      </c>
      <c r="CU524" s="412">
        <f t="shared" si="704"/>
        <v>0</v>
      </c>
      <c r="CV524" s="412">
        <f t="shared" si="705"/>
        <v>0</v>
      </c>
      <c r="CW524" s="412">
        <f t="shared" si="706"/>
        <v>0</v>
      </c>
      <c r="CX524" s="412">
        <f t="shared" si="707"/>
        <v>0</v>
      </c>
      <c r="CY524" s="412">
        <f t="shared" si="708"/>
        <v>0</v>
      </c>
      <c r="DR524" s="494"/>
      <c r="DU524" s="411">
        <f t="shared" si="723"/>
        <v>0</v>
      </c>
      <c r="DX524" s="494" t="e">
        <f>IF(BG524&lt;270000,○,"")</f>
        <v>#NAME?</v>
      </c>
    </row>
    <row r="525" spans="1:128" ht="12.75" hidden="1" customHeight="1" thickBot="1">
      <c r="B525" s="29">
        <f>管理者入力!E7</f>
        <v>0</v>
      </c>
      <c r="C525" s="171" t="str">
        <f>総括申込書!A27</f>
        <v>　</v>
      </c>
      <c r="D525" s="29" t="str">
        <f t="shared" si="731"/>
        <v>　</v>
      </c>
      <c r="G525" s="172">
        <f>COUNTIF(男子名簿!$G$12:$G$520,総括申込書!$A27)</f>
        <v>0</v>
      </c>
      <c r="J525" s="172">
        <f>COUNTIF(男子名簿!$J$12:$J$520,総括申込書!$A27)</f>
        <v>0</v>
      </c>
      <c r="K525" s="177"/>
      <c r="M525" s="172">
        <f>COUNTIF(男子名簿!$M$12:$M$520,総括申込書!$A27)</f>
        <v>0</v>
      </c>
      <c r="P525" s="172">
        <f>COUNTIF(男子名簿!$P$12:$P$520,管理者入力!$B41)</f>
        <v>0</v>
      </c>
      <c r="Q525" s="171">
        <f t="shared" si="732"/>
        <v>0</v>
      </c>
      <c r="R525" s="171">
        <f t="shared" si="733"/>
        <v>0</v>
      </c>
      <c r="S525" s="172">
        <f>COUNTIF(男子名簿!$S$12:$S$520,管理者入力!$C41)</f>
        <v>0</v>
      </c>
      <c r="T525" s="171">
        <f t="shared" si="734"/>
        <v>0</v>
      </c>
      <c r="U525" s="171">
        <f t="shared" si="735"/>
        <v>0</v>
      </c>
      <c r="V525" s="174" t="s">
        <v>333</v>
      </c>
      <c r="W525" s="173"/>
      <c r="AN525" s="399">
        <f>COUNTIF($B$12:B525,B525)</f>
        <v>2</v>
      </c>
      <c r="BN525" s="412" t="str">
        <f t="shared" ref="BN525:BN580" si="736">BK525&amp;"m"&amp;BL525</f>
        <v>m</v>
      </c>
      <c r="CU525" s="412">
        <f t="shared" ref="CU525:CU580" si="737">IF(AND($D525="",H525&gt;0),1,0)</f>
        <v>0</v>
      </c>
      <c r="CV525" s="412">
        <f t="shared" ref="CV525:CV580" si="738">IF(AND($D525="",J525&gt;0),1,IF(AND($D525="",K525&gt;0),1,0))</f>
        <v>0</v>
      </c>
      <c r="CW525" s="412">
        <f t="shared" ref="CW525:CW580" si="739">IF(AND($D525="",M525&gt;0),1,IF(AND($D525="",N525&gt;0),1,0))</f>
        <v>0</v>
      </c>
      <c r="CX525" s="412">
        <f t="shared" ref="CX525:CX580" si="740">IF(AND($D525="",P525&gt;0),1,IF(AND($D525="",Q525&gt;0),1,0))</f>
        <v>0</v>
      </c>
      <c r="CY525" s="412">
        <f t="shared" ref="CY525:CY580" si="741">IF(AND($D525="",S525&gt;0),1,IF(AND($D525="",T525&gt;0),1,0))</f>
        <v>0</v>
      </c>
      <c r="DR525" s="494"/>
      <c r="DU525" s="411">
        <f t="shared" ref="DU525:DU580" si="742">IF(AND(DQ525="",DR525=""),0,IF(H525="",1,0))</f>
        <v>0</v>
      </c>
      <c r="DX525" s="494" t="e">
        <f>IF(BG525&lt;270000,○,"")</f>
        <v>#NAME?</v>
      </c>
    </row>
    <row r="526" spans="1:128" ht="12.75" hidden="1" customHeight="1" thickBot="1">
      <c r="B526" s="29">
        <f>管理者入力!E8</f>
        <v>0</v>
      </c>
      <c r="C526" s="171" t="str">
        <f>総括申込書!A28</f>
        <v>　</v>
      </c>
      <c r="D526" s="29" t="str">
        <f t="shared" si="731"/>
        <v>　</v>
      </c>
      <c r="G526" s="172">
        <f>COUNTIF(男子名簿!$G$12:$G$520,総括申込書!$A28)</f>
        <v>0</v>
      </c>
      <c r="J526" s="172">
        <f>COUNTIF(男子名簿!$J$12:$J$520,総括申込書!$A28)</f>
        <v>0</v>
      </c>
      <c r="K526" s="177"/>
      <c r="M526" s="172">
        <f>COUNTIF(男子名簿!$M$12:$M$520,総括申込書!$A28)</f>
        <v>0</v>
      </c>
      <c r="P526" s="172">
        <f>COUNTIF(男子名簿!$P$12:$P$520,管理者入力!$B42)</f>
        <v>0</v>
      </c>
      <c r="Q526" s="171">
        <f t="shared" si="732"/>
        <v>0</v>
      </c>
      <c r="R526" s="171">
        <f t="shared" si="733"/>
        <v>0</v>
      </c>
      <c r="S526" s="172">
        <f>COUNTIF(男子名簿!$S$12:$S$520,管理者入力!$C42)</f>
        <v>0</v>
      </c>
      <c r="T526" s="171">
        <f t="shared" si="734"/>
        <v>0</v>
      </c>
      <c r="U526" s="171">
        <f t="shared" si="735"/>
        <v>0</v>
      </c>
      <c r="V526" s="171">
        <f>P522+S522</f>
        <v>0</v>
      </c>
      <c r="AN526" s="399">
        <f>COUNTIF($B$12:B526,B526)</f>
        <v>3</v>
      </c>
      <c r="BN526" s="412" t="str">
        <f t="shared" si="736"/>
        <v>m</v>
      </c>
      <c r="CU526" s="412">
        <f t="shared" si="737"/>
        <v>0</v>
      </c>
      <c r="CV526" s="412">
        <f t="shared" si="738"/>
        <v>0</v>
      </c>
      <c r="CW526" s="412">
        <f t="shared" si="739"/>
        <v>0</v>
      </c>
      <c r="CX526" s="412">
        <f t="shared" si="740"/>
        <v>0</v>
      </c>
      <c r="CY526" s="412">
        <f t="shared" si="741"/>
        <v>0</v>
      </c>
      <c r="DR526" s="494"/>
      <c r="DU526" s="411">
        <f t="shared" si="742"/>
        <v>0</v>
      </c>
      <c r="DX526" s="494" t="e">
        <f>IF(BG526&lt;270000,○,"")</f>
        <v>#NAME?</v>
      </c>
    </row>
    <row r="527" spans="1:128" ht="12.75" hidden="1" customHeight="1" thickBot="1">
      <c r="B527" s="29">
        <f>管理者入力!E9</f>
        <v>0</v>
      </c>
      <c r="C527" s="171" t="str">
        <f>総括申込書!A29</f>
        <v>　</v>
      </c>
      <c r="D527" s="29" t="str">
        <f t="shared" si="731"/>
        <v>　</v>
      </c>
      <c r="G527" s="172">
        <f>COUNTIF(男子名簿!$G$12:$G$520,総括申込書!$A29)</f>
        <v>0</v>
      </c>
      <c r="J527" s="172">
        <f>COUNTIF(男子名簿!$J$12:$J$520,総括申込書!$A29)</f>
        <v>0</v>
      </c>
      <c r="K527" s="177"/>
      <c r="M527" s="172">
        <f>COUNTIF(男子名簿!$M$12:$M$520,総括申込書!$A29)</f>
        <v>0</v>
      </c>
      <c r="P527" s="172">
        <f>COUNTIF(男子名簿!$P$12:$P$520,管理者入力!$B43)</f>
        <v>0</v>
      </c>
      <c r="Q527" s="171">
        <f t="shared" si="732"/>
        <v>0</v>
      </c>
      <c r="R527" s="171">
        <f t="shared" si="733"/>
        <v>0</v>
      </c>
      <c r="S527" s="172">
        <f>COUNTIF(男子名簿!$S$12:$S$520,管理者入力!$C43)</f>
        <v>0</v>
      </c>
      <c r="T527" s="171">
        <f t="shared" si="734"/>
        <v>0</v>
      </c>
      <c r="U527" s="171">
        <f t="shared" si="735"/>
        <v>0</v>
      </c>
      <c r="AN527" s="399">
        <f>COUNTIF($B$12:B527,B527)</f>
        <v>4</v>
      </c>
      <c r="BN527" s="412" t="str">
        <f t="shared" si="736"/>
        <v>m</v>
      </c>
      <c r="CU527" s="412">
        <f t="shared" si="737"/>
        <v>0</v>
      </c>
      <c r="CV527" s="412">
        <f t="shared" si="738"/>
        <v>0</v>
      </c>
      <c r="CW527" s="412">
        <f t="shared" si="739"/>
        <v>0</v>
      </c>
      <c r="CX527" s="412">
        <f t="shared" si="740"/>
        <v>0</v>
      </c>
      <c r="CY527" s="412">
        <f t="shared" si="741"/>
        <v>0</v>
      </c>
      <c r="DR527" s="494"/>
      <c r="DU527" s="411">
        <f t="shared" si="742"/>
        <v>0</v>
      </c>
      <c r="DX527" s="494" t="e">
        <f>IF(BG527&lt;270000,○,"")</f>
        <v>#NAME?</v>
      </c>
    </row>
    <row r="528" spans="1:128" ht="12.75" hidden="1" customHeight="1" thickBot="1">
      <c r="B528" s="29">
        <f>管理者入力!E10</f>
        <v>0</v>
      </c>
      <c r="C528" s="171" t="str">
        <f>総括申込書!A30</f>
        <v>　</v>
      </c>
      <c r="D528" s="29" t="str">
        <f t="shared" si="731"/>
        <v>　</v>
      </c>
      <c r="G528" s="172">
        <f>COUNTIF(男子名簿!$G$12:$G$520,総括申込書!$A30)</f>
        <v>0</v>
      </c>
      <c r="J528" s="172">
        <f>COUNTIF(男子名簿!$J$12:$J$520,総括申込書!$A30)</f>
        <v>0</v>
      </c>
      <c r="K528" s="177"/>
      <c r="M528" s="172">
        <f>COUNTIF(男子名簿!$M$12:$M$520,総括申込書!$A30)</f>
        <v>0</v>
      </c>
      <c r="P528" s="172">
        <f>COUNTIF(男子名簿!$P$12:$P$520,管理者入力!$B44)</f>
        <v>0</v>
      </c>
      <c r="Q528" s="171">
        <f t="shared" si="732"/>
        <v>0</v>
      </c>
      <c r="R528" s="171">
        <f t="shared" si="733"/>
        <v>0</v>
      </c>
      <c r="S528" s="172">
        <f>COUNTIF(男子名簿!$S$12:$S$520,管理者入力!$C44)</f>
        <v>0</v>
      </c>
      <c r="T528" s="171">
        <f t="shared" si="734"/>
        <v>0</v>
      </c>
      <c r="U528" s="171">
        <f t="shared" si="735"/>
        <v>0</v>
      </c>
      <c r="AN528" s="399">
        <f>COUNTIF($B$12:B528,B528)</f>
        <v>5</v>
      </c>
      <c r="BN528" s="412" t="str">
        <f t="shared" si="736"/>
        <v>m</v>
      </c>
      <c r="CU528" s="412">
        <f t="shared" si="737"/>
        <v>0</v>
      </c>
      <c r="CV528" s="412">
        <f t="shared" si="738"/>
        <v>0</v>
      </c>
      <c r="CW528" s="412">
        <f t="shared" si="739"/>
        <v>0</v>
      </c>
      <c r="CX528" s="412">
        <f t="shared" si="740"/>
        <v>0</v>
      </c>
      <c r="CY528" s="412">
        <f t="shared" si="741"/>
        <v>0</v>
      </c>
      <c r="DR528" s="494"/>
      <c r="DU528" s="411">
        <f t="shared" si="742"/>
        <v>0</v>
      </c>
      <c r="DX528" s="494" t="e">
        <f>IF(BG528&lt;270000,○,"")</f>
        <v>#NAME?</v>
      </c>
    </row>
    <row r="529" spans="2:128" ht="12.75" hidden="1" customHeight="1" thickBot="1">
      <c r="B529" s="29">
        <f>管理者入力!E11</f>
        <v>0</v>
      </c>
      <c r="C529" s="171" t="str">
        <f>総括申込書!A31</f>
        <v xml:space="preserve"> </v>
      </c>
      <c r="D529" s="29" t="str">
        <f t="shared" si="731"/>
        <v xml:space="preserve"> </v>
      </c>
      <c r="G529" s="172">
        <f>COUNTIF(男子名簿!$G$12:$G$520,総括申込書!$A31)</f>
        <v>0</v>
      </c>
      <c r="J529" s="172">
        <f>COUNTIF(男子名簿!$J$12:$J$520,総括申込書!$A31)</f>
        <v>0</v>
      </c>
      <c r="K529" s="177"/>
      <c r="M529" s="172">
        <f>COUNTIF(男子名簿!$M$12:$M$520,総括申込書!$A31)</f>
        <v>0</v>
      </c>
      <c r="P529" s="172">
        <f>COUNTIF(男子名簿!$P$12:$P$520,管理者入力!$B45)</f>
        <v>0</v>
      </c>
      <c r="Q529" s="171">
        <f t="shared" si="732"/>
        <v>0</v>
      </c>
      <c r="R529" s="171">
        <f t="shared" si="733"/>
        <v>0</v>
      </c>
      <c r="S529" s="172">
        <f>COUNTIF(男子名簿!$S$12:$S$520,管理者入力!$C45)</f>
        <v>0</v>
      </c>
      <c r="T529" s="171">
        <f t="shared" si="734"/>
        <v>0</v>
      </c>
      <c r="U529" s="171">
        <f t="shared" si="735"/>
        <v>0</v>
      </c>
      <c r="AN529" s="399">
        <f>COUNTIF($B$12:B529,B529)</f>
        <v>6</v>
      </c>
      <c r="BN529" s="412" t="str">
        <f t="shared" si="736"/>
        <v>m</v>
      </c>
      <c r="CU529" s="412">
        <f t="shared" si="737"/>
        <v>0</v>
      </c>
      <c r="CV529" s="412">
        <f t="shared" si="738"/>
        <v>0</v>
      </c>
      <c r="CW529" s="412">
        <f t="shared" si="739"/>
        <v>0</v>
      </c>
      <c r="CX529" s="412">
        <f t="shared" si="740"/>
        <v>0</v>
      </c>
      <c r="CY529" s="412">
        <f t="shared" si="741"/>
        <v>0</v>
      </c>
      <c r="DR529" s="494"/>
      <c r="DU529" s="411">
        <f t="shared" si="742"/>
        <v>0</v>
      </c>
      <c r="DX529" s="494" t="e">
        <f>IF(BG529&lt;270000,○,"")</f>
        <v>#NAME?</v>
      </c>
    </row>
    <row r="530" spans="2:128" ht="12.75" hidden="1" customHeight="1" thickBot="1">
      <c r="B530" s="29">
        <f>管理者入力!E12</f>
        <v>0</v>
      </c>
      <c r="C530" s="171" t="str">
        <f>総括申込書!A32</f>
        <v>　</v>
      </c>
      <c r="D530" s="29" t="str">
        <f t="shared" si="731"/>
        <v>　</v>
      </c>
      <c r="G530" s="172">
        <f>COUNTIF(男子名簿!$G$12:$G$520,総括申込書!$A32)</f>
        <v>0</v>
      </c>
      <c r="J530" s="172">
        <f>COUNTIF(男子名簿!$J$12:$J$520,総括申込書!$A32)</f>
        <v>0</v>
      </c>
      <c r="K530" s="177"/>
      <c r="M530" s="172">
        <f>COUNTIF(男子名簿!$M$12:$M$520,総括申込書!$A32)</f>
        <v>0</v>
      </c>
      <c r="P530" s="172">
        <f>COUNTIF(男子名簿!$P$12:$P$520,管理者入力!$B46)</f>
        <v>0</v>
      </c>
      <c r="Q530" s="171">
        <f t="shared" si="732"/>
        <v>0</v>
      </c>
      <c r="R530" s="171">
        <f t="shared" si="733"/>
        <v>0</v>
      </c>
      <c r="S530" s="172">
        <f>COUNTIF(男子名簿!$S$12:$S$520,管理者入力!$C46)</f>
        <v>0</v>
      </c>
      <c r="T530" s="171">
        <f t="shared" si="734"/>
        <v>0</v>
      </c>
      <c r="U530" s="171">
        <f t="shared" si="735"/>
        <v>0</v>
      </c>
      <c r="AN530" s="399">
        <f>COUNTIF($B$12:B530,B530)</f>
        <v>7</v>
      </c>
      <c r="BN530" s="412" t="str">
        <f t="shared" si="736"/>
        <v>m</v>
      </c>
      <c r="CU530" s="412">
        <f t="shared" si="737"/>
        <v>0</v>
      </c>
      <c r="CV530" s="412">
        <f t="shared" si="738"/>
        <v>0</v>
      </c>
      <c r="CW530" s="412">
        <f t="shared" si="739"/>
        <v>0</v>
      </c>
      <c r="CX530" s="412">
        <f t="shared" si="740"/>
        <v>0</v>
      </c>
      <c r="CY530" s="412">
        <f t="shared" si="741"/>
        <v>0</v>
      </c>
      <c r="DR530" s="494"/>
      <c r="DU530" s="411">
        <f t="shared" si="742"/>
        <v>0</v>
      </c>
      <c r="DX530" s="494" t="e">
        <f>IF(BG530&lt;270000,○,"")</f>
        <v>#NAME?</v>
      </c>
    </row>
    <row r="531" spans="2:128" ht="12.75" hidden="1" customHeight="1" thickBot="1">
      <c r="B531" s="29">
        <f>管理者入力!E13</f>
        <v>0</v>
      </c>
      <c r="C531" s="171" t="str">
        <f>総括申込書!A33</f>
        <v>　</v>
      </c>
      <c r="D531" s="29" t="str">
        <f t="shared" si="731"/>
        <v>　</v>
      </c>
      <c r="G531" s="172">
        <f>COUNTIF(男子名簿!$G$12:$G$520,総括申込書!$A33)</f>
        <v>0</v>
      </c>
      <c r="J531" s="172">
        <f>COUNTIF(男子名簿!$J$12:$J$520,総括申込書!$A33)</f>
        <v>0</v>
      </c>
      <c r="K531" s="177"/>
      <c r="M531" s="172">
        <f>COUNTIF(男子名簿!$M$12:$M$520,総括申込書!$A33)</f>
        <v>0</v>
      </c>
      <c r="P531" s="172">
        <f>COUNTIF(男子名簿!$P$12:$P$520,管理者入力!$B47)</f>
        <v>0</v>
      </c>
      <c r="Q531" s="171">
        <f t="shared" si="732"/>
        <v>0</v>
      </c>
      <c r="R531" s="171">
        <f t="shared" si="733"/>
        <v>0</v>
      </c>
      <c r="S531" s="172">
        <f>COUNTIF(男子名簿!$S$12:$S$520,管理者入力!$C47)</f>
        <v>0</v>
      </c>
      <c r="T531" s="171">
        <f t="shared" si="734"/>
        <v>0</v>
      </c>
      <c r="U531" s="171">
        <f t="shared" si="735"/>
        <v>0</v>
      </c>
      <c r="AN531" s="399">
        <f>COUNTIF($B$12:B531,B531)</f>
        <v>8</v>
      </c>
      <c r="BN531" s="412" t="str">
        <f t="shared" si="736"/>
        <v>m</v>
      </c>
      <c r="CU531" s="412">
        <f t="shared" si="737"/>
        <v>0</v>
      </c>
      <c r="CV531" s="412">
        <f t="shared" si="738"/>
        <v>0</v>
      </c>
      <c r="CW531" s="412">
        <f t="shared" si="739"/>
        <v>0</v>
      </c>
      <c r="CX531" s="412">
        <f t="shared" si="740"/>
        <v>0</v>
      </c>
      <c r="CY531" s="412">
        <f t="shared" si="741"/>
        <v>0</v>
      </c>
      <c r="DR531" s="494"/>
      <c r="DU531" s="411">
        <f t="shared" si="742"/>
        <v>0</v>
      </c>
      <c r="DX531" s="494" t="e">
        <f>IF(BG531&lt;270000,○,"")</f>
        <v>#NAME?</v>
      </c>
    </row>
    <row r="532" spans="2:128" ht="12.75" hidden="1" customHeight="1" thickBot="1">
      <c r="B532" s="29">
        <f>管理者入力!E14</f>
        <v>0</v>
      </c>
      <c r="C532" s="171" t="str">
        <f>総括申込書!A34</f>
        <v>　</v>
      </c>
      <c r="D532" s="29" t="str">
        <f t="shared" si="731"/>
        <v>　</v>
      </c>
      <c r="G532" s="172">
        <f>COUNTIF(男子名簿!$G$12:$G$520,総括申込書!$A34)</f>
        <v>0</v>
      </c>
      <c r="J532" s="172">
        <f>COUNTIF(男子名簿!$J$12:$J$520,総括申込書!$A34)</f>
        <v>0</v>
      </c>
      <c r="K532" s="177"/>
      <c r="M532" s="172">
        <f>COUNTIF(男子名簿!$M$12:$M$520,総括申込書!$A34)</f>
        <v>0</v>
      </c>
      <c r="P532" s="172">
        <f>COUNTIF(男子名簿!$P$12:$P$520,管理者入力!$B48)</f>
        <v>0</v>
      </c>
      <c r="Q532" s="171">
        <f t="shared" si="732"/>
        <v>0</v>
      </c>
      <c r="R532" s="171">
        <f t="shared" si="733"/>
        <v>0</v>
      </c>
      <c r="S532" s="172">
        <f>COUNTIF(男子名簿!$S$12:$S$520,管理者入力!$C48)</f>
        <v>0</v>
      </c>
      <c r="T532" s="171">
        <f t="shared" si="734"/>
        <v>0</v>
      </c>
      <c r="U532" s="171">
        <f t="shared" si="735"/>
        <v>0</v>
      </c>
      <c r="AN532" s="399">
        <f>COUNTIF($B$12:B532,B532)</f>
        <v>9</v>
      </c>
      <c r="BN532" s="412" t="str">
        <f t="shared" si="736"/>
        <v>m</v>
      </c>
      <c r="CU532" s="412">
        <f t="shared" si="737"/>
        <v>0</v>
      </c>
      <c r="CV532" s="412">
        <f t="shared" si="738"/>
        <v>0</v>
      </c>
      <c r="CW532" s="412">
        <f t="shared" si="739"/>
        <v>0</v>
      </c>
      <c r="CX532" s="412">
        <f t="shared" si="740"/>
        <v>0</v>
      </c>
      <c r="CY532" s="412">
        <f t="shared" si="741"/>
        <v>0</v>
      </c>
      <c r="DR532" s="494"/>
      <c r="DU532" s="411">
        <f t="shared" si="742"/>
        <v>0</v>
      </c>
      <c r="DX532" s="494" t="e">
        <f>IF(BG532&lt;270000,○,"")</f>
        <v>#NAME?</v>
      </c>
    </row>
    <row r="533" spans="2:128" ht="12.75" hidden="1" customHeight="1" thickBot="1">
      <c r="B533" s="29">
        <f>管理者入力!E15</f>
        <v>0</v>
      </c>
      <c r="C533" s="171" t="str">
        <f>総括申込書!A35</f>
        <v>　　</v>
      </c>
      <c r="D533" s="29" t="str">
        <f t="shared" si="731"/>
        <v>　　</v>
      </c>
      <c r="G533" s="172">
        <f>COUNTIF(男子名簿!$G$12:$G$520,総括申込書!$A35)</f>
        <v>0</v>
      </c>
      <c r="J533" s="172">
        <f>COUNTIF(男子名簿!$J$12:$J$520,総括申込書!$A35)</f>
        <v>0</v>
      </c>
      <c r="K533" s="177"/>
      <c r="M533" s="172">
        <f>COUNTIF(男子名簿!$M$12:$M$520,総括申込書!$A35)</f>
        <v>0</v>
      </c>
      <c r="P533" s="172">
        <f>COUNTIF(男子名簿!$P$12:$P$520,管理者入力!$B49)</f>
        <v>0</v>
      </c>
      <c r="Q533" s="171">
        <f t="shared" si="732"/>
        <v>0</v>
      </c>
      <c r="R533" s="171">
        <f t="shared" si="733"/>
        <v>0</v>
      </c>
      <c r="S533" s="172">
        <f>COUNTIF(男子名簿!$S$12:$S$520,管理者入力!$C49)</f>
        <v>0</v>
      </c>
      <c r="T533" s="171">
        <f t="shared" si="734"/>
        <v>0</v>
      </c>
      <c r="U533" s="171">
        <f t="shared" si="735"/>
        <v>0</v>
      </c>
      <c r="AN533" s="399">
        <f>COUNTIF($B$12:B533,B533)</f>
        <v>10</v>
      </c>
      <c r="BN533" s="412" t="str">
        <f t="shared" si="736"/>
        <v>m</v>
      </c>
      <c r="CU533" s="412">
        <f t="shared" si="737"/>
        <v>0</v>
      </c>
      <c r="CV533" s="412">
        <f t="shared" si="738"/>
        <v>0</v>
      </c>
      <c r="CW533" s="412">
        <f t="shared" si="739"/>
        <v>0</v>
      </c>
      <c r="CX533" s="412">
        <f t="shared" si="740"/>
        <v>0</v>
      </c>
      <c r="CY533" s="412">
        <f t="shared" si="741"/>
        <v>0</v>
      </c>
      <c r="DR533" s="494"/>
      <c r="DU533" s="411">
        <f t="shared" si="742"/>
        <v>0</v>
      </c>
      <c r="DX533" s="494" t="e">
        <f>IF(BG533&lt;270000,○,"")</f>
        <v>#NAME?</v>
      </c>
    </row>
    <row r="534" spans="2:128" ht="12.75" hidden="1" customHeight="1" thickBot="1">
      <c r="B534" s="29">
        <f>管理者入力!E16</f>
        <v>0</v>
      </c>
      <c r="C534" s="171" t="str">
        <f>総括申込書!A36</f>
        <v xml:space="preserve"> </v>
      </c>
      <c r="D534" s="29" t="str">
        <f t="shared" si="731"/>
        <v xml:space="preserve"> </v>
      </c>
      <c r="G534" s="172">
        <f>COUNTIF(男子名簿!$G$12:$G$520,総括申込書!$A36)</f>
        <v>0</v>
      </c>
      <c r="J534" s="172">
        <f>COUNTIF(男子名簿!$J$12:$J$520,総括申込書!$A36)</f>
        <v>0</v>
      </c>
      <c r="K534" s="177"/>
      <c r="M534" s="172">
        <f>COUNTIF(男子名簿!$M$12:$M$520,総括申込書!$A36)</f>
        <v>0</v>
      </c>
      <c r="P534" s="172">
        <f>COUNTIF(男子名簿!$P$12:$P$520,管理者入力!$B50)</f>
        <v>0</v>
      </c>
      <c r="Q534" s="171">
        <f t="shared" si="732"/>
        <v>0</v>
      </c>
      <c r="R534" s="171">
        <f t="shared" si="733"/>
        <v>0</v>
      </c>
      <c r="S534" s="172">
        <f>COUNTIF(男子名簿!$S$12:$S$520,管理者入力!$C50)</f>
        <v>0</v>
      </c>
      <c r="T534" s="171">
        <f t="shared" si="734"/>
        <v>0</v>
      </c>
      <c r="U534" s="171">
        <f t="shared" si="735"/>
        <v>0</v>
      </c>
      <c r="AN534" s="399">
        <f>COUNTIF($B$12:B534,B534)</f>
        <v>11</v>
      </c>
      <c r="BN534" s="412" t="str">
        <f t="shared" si="736"/>
        <v>m</v>
      </c>
      <c r="CU534" s="412">
        <f t="shared" si="737"/>
        <v>0</v>
      </c>
      <c r="CV534" s="412">
        <f t="shared" si="738"/>
        <v>0</v>
      </c>
      <c r="CW534" s="412">
        <f t="shared" si="739"/>
        <v>0</v>
      </c>
      <c r="CX534" s="412">
        <f t="shared" si="740"/>
        <v>0</v>
      </c>
      <c r="CY534" s="412">
        <f t="shared" si="741"/>
        <v>0</v>
      </c>
      <c r="DR534" s="494"/>
      <c r="DU534" s="411">
        <f t="shared" si="742"/>
        <v>0</v>
      </c>
      <c r="DX534" s="494" t="e">
        <f>IF(BG534&lt;270000,○,"")</f>
        <v>#NAME?</v>
      </c>
    </row>
    <row r="535" spans="2:128" ht="12.75" hidden="1" customHeight="1" thickBot="1">
      <c r="B535" s="29">
        <f>管理者入力!E17</f>
        <v>0</v>
      </c>
      <c r="C535" s="171" t="str">
        <f>総括申込書!A37</f>
        <v>　</v>
      </c>
      <c r="D535" s="29" t="str">
        <f t="shared" si="731"/>
        <v>　</v>
      </c>
      <c r="G535" s="172">
        <f>COUNTIF(男子名簿!$G$12:$G$520,総括申込書!$A37)</f>
        <v>0</v>
      </c>
      <c r="J535" s="172">
        <f>COUNTIF(男子名簿!$J$12:$J$520,総括申込書!$A37)</f>
        <v>0</v>
      </c>
      <c r="K535" s="177"/>
      <c r="M535" s="172">
        <f>COUNTIF(男子名簿!$M$12:$M$520,総括申込書!$A37)</f>
        <v>0</v>
      </c>
      <c r="P535" s="172">
        <f>COUNTIF(男子名簿!$P$12:$P$520,管理者入力!$B51)</f>
        <v>0</v>
      </c>
      <c r="Q535" s="171">
        <f t="shared" si="732"/>
        <v>0</v>
      </c>
      <c r="R535" s="171">
        <f t="shared" si="733"/>
        <v>0</v>
      </c>
      <c r="S535" s="172">
        <f>COUNTIF(男子名簿!$S$12:$S$520,管理者入力!$C51)</f>
        <v>0</v>
      </c>
      <c r="T535" s="171">
        <f t="shared" si="734"/>
        <v>0</v>
      </c>
      <c r="U535" s="171">
        <f t="shared" si="735"/>
        <v>0</v>
      </c>
      <c r="AN535" s="399">
        <f>COUNTIF($B$12:B535,B535)</f>
        <v>12</v>
      </c>
      <c r="BN535" s="412" t="str">
        <f t="shared" si="736"/>
        <v>m</v>
      </c>
      <c r="CU535" s="412">
        <f t="shared" si="737"/>
        <v>0</v>
      </c>
      <c r="CV535" s="412">
        <f t="shared" si="738"/>
        <v>0</v>
      </c>
      <c r="CW535" s="412">
        <f t="shared" si="739"/>
        <v>0</v>
      </c>
      <c r="CX535" s="412">
        <f t="shared" si="740"/>
        <v>0</v>
      </c>
      <c r="CY535" s="412">
        <f t="shared" si="741"/>
        <v>0</v>
      </c>
      <c r="DR535" s="494"/>
      <c r="DU535" s="411">
        <f t="shared" si="742"/>
        <v>0</v>
      </c>
      <c r="DX535" s="494" t="e">
        <f>IF(BG535&lt;270000,○,"")</f>
        <v>#NAME?</v>
      </c>
    </row>
    <row r="536" spans="2:128" ht="12.75" hidden="1" customHeight="1" thickBot="1">
      <c r="B536" s="29">
        <f>管理者入力!E18</f>
        <v>0</v>
      </c>
      <c r="C536" s="171" t="str">
        <f>総括申込書!A38</f>
        <v>　</v>
      </c>
      <c r="D536" s="29" t="str">
        <f t="shared" si="731"/>
        <v>　</v>
      </c>
      <c r="G536" s="172">
        <f>COUNTIF(男子名簿!$G$12:$G$520,総括申込書!$A38)</f>
        <v>0</v>
      </c>
      <c r="J536" s="172">
        <f>COUNTIF(男子名簿!$J$12:$J$520,総括申込書!$A38)</f>
        <v>0</v>
      </c>
      <c r="K536" s="177"/>
      <c r="M536" s="172">
        <f>COUNTIF(男子名簿!$M$12:$M$520,総括申込書!$A38)</f>
        <v>0</v>
      </c>
      <c r="P536" s="172">
        <f>COUNTIF(男子名簿!$P$12:$P$520,管理者入力!$B52)</f>
        <v>0</v>
      </c>
      <c r="Q536" s="171">
        <f t="shared" si="732"/>
        <v>0</v>
      </c>
      <c r="R536" s="171">
        <f t="shared" si="733"/>
        <v>0</v>
      </c>
      <c r="S536" s="172">
        <f>COUNTIF(男子名簿!$S$12:$S$520,管理者入力!$C52)</f>
        <v>0</v>
      </c>
      <c r="T536" s="171">
        <f t="shared" si="734"/>
        <v>0</v>
      </c>
      <c r="U536" s="171">
        <f t="shared" si="735"/>
        <v>0</v>
      </c>
      <c r="AN536" s="399">
        <f>COUNTIF($B$12:B536,B536)</f>
        <v>13</v>
      </c>
      <c r="BN536" s="412" t="str">
        <f t="shared" si="736"/>
        <v>m</v>
      </c>
      <c r="CU536" s="412">
        <f t="shared" si="737"/>
        <v>0</v>
      </c>
      <c r="CV536" s="412">
        <f t="shared" si="738"/>
        <v>0</v>
      </c>
      <c r="CW536" s="412">
        <f t="shared" si="739"/>
        <v>0</v>
      </c>
      <c r="CX536" s="412">
        <f t="shared" si="740"/>
        <v>0</v>
      </c>
      <c r="CY536" s="412">
        <f t="shared" si="741"/>
        <v>0</v>
      </c>
      <c r="DR536" s="494"/>
      <c r="DU536" s="411">
        <f t="shared" si="742"/>
        <v>0</v>
      </c>
      <c r="DX536" s="494" t="e">
        <f>IF(BG536&lt;270000,○,"")</f>
        <v>#NAME?</v>
      </c>
    </row>
    <row r="537" spans="2:128" ht="12.75" hidden="1" customHeight="1" thickBot="1">
      <c r="B537" s="29">
        <f>管理者入力!E19</f>
        <v>0</v>
      </c>
      <c r="C537" s="171" t="str">
        <f>総括申込書!A39</f>
        <v>　</v>
      </c>
      <c r="D537" s="29" t="str">
        <f t="shared" si="731"/>
        <v>　</v>
      </c>
      <c r="G537" s="172">
        <f>COUNTIF(男子名簿!$G$12:$G$520,総括申込書!$A39)</f>
        <v>0</v>
      </c>
      <c r="J537" s="172">
        <f>COUNTIF(男子名簿!$J$12:$J$520,総括申込書!$A39)</f>
        <v>0</v>
      </c>
      <c r="K537" s="177"/>
      <c r="M537" s="172">
        <f>COUNTIF(男子名簿!$M$12:$M$520,総括申込書!$A39)</f>
        <v>0</v>
      </c>
      <c r="P537" s="172">
        <f>COUNTIF(男子名簿!$P$12:$P$520,管理者入力!$B53)</f>
        <v>0</v>
      </c>
      <c r="Q537" s="171">
        <f t="shared" si="732"/>
        <v>0</v>
      </c>
      <c r="R537" s="171">
        <f t="shared" si="733"/>
        <v>0</v>
      </c>
      <c r="S537" s="172">
        <f>COUNTIF(男子名簿!$S$12:$S$520,管理者入力!$C53)</f>
        <v>0</v>
      </c>
      <c r="T537" s="171">
        <f t="shared" si="734"/>
        <v>0</v>
      </c>
      <c r="U537" s="171">
        <f t="shared" si="735"/>
        <v>0</v>
      </c>
      <c r="AN537" s="399">
        <f>COUNTIF($B$12:B537,B537)</f>
        <v>14</v>
      </c>
      <c r="BN537" s="412" t="str">
        <f t="shared" si="736"/>
        <v>m</v>
      </c>
      <c r="CU537" s="412">
        <f t="shared" si="737"/>
        <v>0</v>
      </c>
      <c r="CV537" s="412">
        <f t="shared" si="738"/>
        <v>0</v>
      </c>
      <c r="CW537" s="412">
        <f t="shared" si="739"/>
        <v>0</v>
      </c>
      <c r="CX537" s="412">
        <f t="shared" si="740"/>
        <v>0</v>
      </c>
      <c r="CY537" s="412">
        <f t="shared" si="741"/>
        <v>0</v>
      </c>
      <c r="DR537" s="494"/>
      <c r="DU537" s="411">
        <f t="shared" si="742"/>
        <v>0</v>
      </c>
      <c r="DX537" s="494" t="e">
        <f>IF(BG537&lt;270000,○,"")</f>
        <v>#NAME?</v>
      </c>
    </row>
    <row r="538" spans="2:128" ht="12.75" hidden="1" customHeight="1" thickBot="1">
      <c r="B538" s="29">
        <f>管理者入力!E20</f>
        <v>0</v>
      </c>
      <c r="C538" s="171" t="str">
        <f>総括申込書!A40</f>
        <v>　</v>
      </c>
      <c r="D538" s="29" t="str">
        <f t="shared" si="731"/>
        <v>　</v>
      </c>
      <c r="G538" s="172">
        <f>COUNTIF(男子名簿!$G$12:$G$520,総括申込書!$A40)</f>
        <v>0</v>
      </c>
      <c r="J538" s="172">
        <f>COUNTIF(男子名簿!$J$12:$J$520,総括申込書!$A40)</f>
        <v>0</v>
      </c>
      <c r="K538" s="177"/>
      <c r="M538" s="172">
        <f>COUNTIF(男子名簿!$M$12:$M$520,総括申込書!$A40)</f>
        <v>0</v>
      </c>
      <c r="P538" s="172">
        <f>COUNTIF(男子名簿!$P$12:$P$520,管理者入力!$B54)</f>
        <v>0</v>
      </c>
      <c r="Q538" s="171">
        <f t="shared" si="732"/>
        <v>0</v>
      </c>
      <c r="R538" s="171">
        <f t="shared" si="733"/>
        <v>0</v>
      </c>
      <c r="S538" s="172">
        <f>COUNTIF(男子名簿!$S$12:$S$520,管理者入力!$C54)</f>
        <v>0</v>
      </c>
      <c r="T538" s="171">
        <f t="shared" ref="T538:T554" si="743">IF(S538&gt;=4,1,0)</f>
        <v>0</v>
      </c>
      <c r="U538" s="171">
        <f t="shared" si="735"/>
        <v>0</v>
      </c>
      <c r="AN538" s="399">
        <f>COUNTIF($B$12:B538,B538)</f>
        <v>15</v>
      </c>
      <c r="BN538" s="412" t="str">
        <f t="shared" si="736"/>
        <v>m</v>
      </c>
      <c r="CU538" s="412">
        <f t="shared" si="737"/>
        <v>0</v>
      </c>
      <c r="CV538" s="412">
        <f t="shared" si="738"/>
        <v>0</v>
      </c>
      <c r="CW538" s="412">
        <f t="shared" si="739"/>
        <v>0</v>
      </c>
      <c r="CX538" s="412">
        <f t="shared" si="740"/>
        <v>0</v>
      </c>
      <c r="CY538" s="412">
        <f t="shared" si="741"/>
        <v>0</v>
      </c>
      <c r="DR538" s="494"/>
      <c r="DU538" s="411">
        <f t="shared" si="742"/>
        <v>0</v>
      </c>
      <c r="DX538" s="494" t="e">
        <f>IF(BG538&lt;270000,○,"")</f>
        <v>#NAME?</v>
      </c>
    </row>
    <row r="539" spans="2:128" ht="12.75" hidden="1" customHeight="1" thickBot="1">
      <c r="B539" s="29">
        <f>管理者入力!E21</f>
        <v>0</v>
      </c>
      <c r="C539" s="171" t="str">
        <f>総括申込書!A41</f>
        <v>　</v>
      </c>
      <c r="D539" s="29" t="str">
        <f t="shared" si="731"/>
        <v>　</v>
      </c>
      <c r="G539" s="172">
        <f>COUNTIF(男子名簿!$G$12:$G$520,総括申込書!$A41)</f>
        <v>0</v>
      </c>
      <c r="J539" s="172">
        <f>COUNTIF(男子名簿!$J$12:$J$520,総括申込書!$A41)</f>
        <v>0</v>
      </c>
      <c r="K539" s="177"/>
      <c r="M539" s="172">
        <f>COUNTIF(男子名簿!$M$12:$M$520,総括申込書!$A41)</f>
        <v>0</v>
      </c>
      <c r="P539" s="172">
        <f>COUNTIF(男子名簿!$P$12:$P$520,管理者入力!$B55)</f>
        <v>0</v>
      </c>
      <c r="Q539" s="171">
        <f t="shared" si="732"/>
        <v>0</v>
      </c>
      <c r="R539" s="171">
        <f t="shared" si="733"/>
        <v>0</v>
      </c>
      <c r="S539" s="172">
        <f>COUNTIF(男子名簿!$S$12:$S$520,管理者入力!$C55)</f>
        <v>0</v>
      </c>
      <c r="T539" s="171">
        <f t="shared" si="743"/>
        <v>0</v>
      </c>
      <c r="U539" s="171">
        <f>SUM($G539,$J539,$M539)</f>
        <v>0</v>
      </c>
      <c r="AN539" s="399">
        <f>COUNTIF($B$12:B539,B539)</f>
        <v>16</v>
      </c>
      <c r="BN539" s="412" t="str">
        <f t="shared" si="736"/>
        <v>m</v>
      </c>
      <c r="CU539" s="412">
        <f t="shared" si="737"/>
        <v>0</v>
      </c>
      <c r="CV539" s="412">
        <f t="shared" si="738"/>
        <v>0</v>
      </c>
      <c r="CW539" s="412">
        <f t="shared" si="739"/>
        <v>0</v>
      </c>
      <c r="CX539" s="412">
        <f t="shared" si="740"/>
        <v>0</v>
      </c>
      <c r="CY539" s="412">
        <f t="shared" si="741"/>
        <v>0</v>
      </c>
      <c r="DR539" s="494"/>
      <c r="DU539" s="411">
        <f t="shared" si="742"/>
        <v>0</v>
      </c>
      <c r="DX539" s="494" t="e">
        <f>IF(BG539&lt;270000,○,"")</f>
        <v>#NAME?</v>
      </c>
    </row>
    <row r="540" spans="2:128" ht="12.75" hidden="1" customHeight="1" thickBot="1">
      <c r="B540" s="29">
        <f>管理者入力!E22</f>
        <v>0</v>
      </c>
      <c r="C540" s="171" t="str">
        <f>総括申込書!A42</f>
        <v>　</v>
      </c>
      <c r="D540" s="29" t="str">
        <f t="shared" si="731"/>
        <v>　</v>
      </c>
      <c r="G540" s="172">
        <f>COUNTIF(男子名簿!$G$12:$G$520,総括申込書!$A42)</f>
        <v>0</v>
      </c>
      <c r="J540" s="172">
        <f>COUNTIF(男子名簿!$J$12:$J$520,総括申込書!$A42)</f>
        <v>0</v>
      </c>
      <c r="K540" s="177"/>
      <c r="M540" s="172">
        <f>COUNTIF(男子名簿!$M$12:$M$520,総括申込書!$A42)</f>
        <v>0</v>
      </c>
      <c r="P540" s="172">
        <f>COUNTIF(男子名簿!$P$12:$P$520,管理者入力!$B56)</f>
        <v>0</v>
      </c>
      <c r="Q540" s="171">
        <f t="shared" si="732"/>
        <v>0</v>
      </c>
      <c r="R540" s="171">
        <f t="shared" si="733"/>
        <v>0</v>
      </c>
      <c r="S540" s="172">
        <f>COUNTIF(男子名簿!$S$12:$S$520,管理者入力!$C56)</f>
        <v>0</v>
      </c>
      <c r="T540" s="171">
        <f t="shared" si="743"/>
        <v>0</v>
      </c>
      <c r="U540" s="171">
        <f t="shared" si="735"/>
        <v>0</v>
      </c>
      <c r="AN540" s="399">
        <f>COUNTIF($B$12:B540,B540)</f>
        <v>17</v>
      </c>
      <c r="BN540" s="412" t="str">
        <f t="shared" si="736"/>
        <v>m</v>
      </c>
      <c r="CU540" s="412">
        <f t="shared" si="737"/>
        <v>0</v>
      </c>
      <c r="CV540" s="412">
        <f t="shared" si="738"/>
        <v>0</v>
      </c>
      <c r="CW540" s="412">
        <f t="shared" si="739"/>
        <v>0</v>
      </c>
      <c r="CX540" s="412">
        <f t="shared" si="740"/>
        <v>0</v>
      </c>
      <c r="CY540" s="412">
        <f t="shared" si="741"/>
        <v>0</v>
      </c>
      <c r="DR540" s="494"/>
      <c r="DU540" s="411">
        <f t="shared" si="742"/>
        <v>0</v>
      </c>
      <c r="DX540" s="494" t="e">
        <f>IF(BG540&lt;270000,○,"")</f>
        <v>#NAME?</v>
      </c>
    </row>
    <row r="541" spans="2:128" ht="12.75" hidden="1" customHeight="1" thickBot="1">
      <c r="B541" s="29">
        <f>管理者入力!E23</f>
        <v>0</v>
      </c>
      <c r="C541" s="171" t="str">
        <f>総括申込書!A43</f>
        <v>　</v>
      </c>
      <c r="D541" s="29" t="str">
        <f t="shared" si="731"/>
        <v>　</v>
      </c>
      <c r="G541" s="172">
        <f>COUNTIF(男子名簿!$G$12:$G$520,総括申込書!$A43)</f>
        <v>0</v>
      </c>
      <c r="J541" s="172">
        <f>COUNTIF(男子名簿!$J$12:$J$520,総括申込書!$A43)</f>
        <v>0</v>
      </c>
      <c r="K541" s="177"/>
      <c r="M541" s="172">
        <f>COUNTIF(男子名簿!$M$12:$M$520,総括申込書!$A43)</f>
        <v>0</v>
      </c>
      <c r="P541" s="172">
        <f>COUNTIF(男子名簿!$P$12:$P$520,管理者入力!$B57)</f>
        <v>0</v>
      </c>
      <c r="Q541" s="171">
        <f t="shared" si="732"/>
        <v>0</v>
      </c>
      <c r="R541" s="171">
        <f t="shared" si="733"/>
        <v>0</v>
      </c>
      <c r="S541" s="172">
        <f>COUNTIF(男子名簿!$S$12:$S$520,管理者入力!$C57)</f>
        <v>0</v>
      </c>
      <c r="T541" s="171">
        <f t="shared" si="743"/>
        <v>0</v>
      </c>
      <c r="U541" s="171">
        <f t="shared" si="735"/>
        <v>0</v>
      </c>
      <c r="AN541" s="399">
        <f>COUNTIF($B$12:B541,B541)</f>
        <v>18</v>
      </c>
      <c r="BN541" s="412" t="str">
        <f t="shared" si="736"/>
        <v>m</v>
      </c>
      <c r="CU541" s="412">
        <f t="shared" si="737"/>
        <v>0</v>
      </c>
      <c r="CV541" s="412">
        <f t="shared" si="738"/>
        <v>0</v>
      </c>
      <c r="CW541" s="412">
        <f t="shared" si="739"/>
        <v>0</v>
      </c>
      <c r="CX541" s="412">
        <f t="shared" si="740"/>
        <v>0</v>
      </c>
      <c r="CY541" s="412">
        <f t="shared" si="741"/>
        <v>0</v>
      </c>
      <c r="DR541" s="494"/>
      <c r="DU541" s="411">
        <f t="shared" si="742"/>
        <v>0</v>
      </c>
      <c r="DX541" s="494" t="e">
        <f>IF(BG541&lt;270000,○,"")</f>
        <v>#NAME?</v>
      </c>
    </row>
    <row r="542" spans="2:128" ht="12.75" hidden="1" customHeight="1" thickBot="1">
      <c r="B542" s="29">
        <f>管理者入力!E24</f>
        <v>0</v>
      </c>
      <c r="C542" s="171" t="str">
        <f>総括申込書!A44</f>
        <v>　</v>
      </c>
      <c r="D542" s="29" t="str">
        <f t="shared" si="731"/>
        <v>　</v>
      </c>
      <c r="G542" s="172">
        <f>COUNTIF(男子名簿!$G$12:$G$520,総括申込書!$A44)</f>
        <v>0</v>
      </c>
      <c r="J542" s="172">
        <f>COUNTIF(男子名簿!$J$12:$J$520,総括申込書!$A44)</f>
        <v>0</v>
      </c>
      <c r="K542" s="177"/>
      <c r="M542" s="172">
        <f>COUNTIF(男子名簿!$M$12:$M$520,総括申込書!$A44)</f>
        <v>0</v>
      </c>
      <c r="P542" s="172">
        <f>COUNTIF(男子名簿!$P$12:$P$520,管理者入力!$B58)</f>
        <v>0</v>
      </c>
      <c r="Q542" s="171">
        <f t="shared" si="732"/>
        <v>0</v>
      </c>
      <c r="R542" s="171">
        <f t="shared" si="733"/>
        <v>0</v>
      </c>
      <c r="S542" s="172">
        <f>COUNTIF(男子名簿!$S$12:$S$520,管理者入力!$C58)</f>
        <v>0</v>
      </c>
      <c r="T542" s="171">
        <f t="shared" si="743"/>
        <v>0</v>
      </c>
      <c r="U542" s="171">
        <f t="shared" si="735"/>
        <v>0</v>
      </c>
      <c r="AN542" s="399">
        <f>COUNTIF($B$12:B542,B542)</f>
        <v>19</v>
      </c>
      <c r="BN542" s="412" t="str">
        <f t="shared" si="736"/>
        <v>m</v>
      </c>
      <c r="CU542" s="412">
        <f t="shared" si="737"/>
        <v>0</v>
      </c>
      <c r="CV542" s="412">
        <f t="shared" si="738"/>
        <v>0</v>
      </c>
      <c r="CW542" s="412">
        <f t="shared" si="739"/>
        <v>0</v>
      </c>
      <c r="CX542" s="412">
        <f t="shared" si="740"/>
        <v>0</v>
      </c>
      <c r="CY542" s="412">
        <f t="shared" si="741"/>
        <v>0</v>
      </c>
      <c r="DR542" s="494"/>
      <c r="DU542" s="411">
        <f t="shared" si="742"/>
        <v>0</v>
      </c>
      <c r="DX542" s="494" t="e">
        <f>IF(BG542&lt;270000,○,"")</f>
        <v>#NAME?</v>
      </c>
    </row>
    <row r="543" spans="2:128" ht="12.75" hidden="1" customHeight="1" thickBot="1">
      <c r="B543" s="29">
        <f>管理者入力!E25</f>
        <v>0</v>
      </c>
      <c r="C543" s="171" t="str">
        <f>総括申込書!A45</f>
        <v>　</v>
      </c>
      <c r="D543" s="29" t="str">
        <f t="shared" si="731"/>
        <v>　</v>
      </c>
      <c r="G543" s="172">
        <f>COUNTIF(男子名簿!$G$12:$G$520,総括申込書!$A45)</f>
        <v>0</v>
      </c>
      <c r="J543" s="172">
        <f>COUNTIF(男子名簿!$J$12:$J$520,総括申込書!$A45)</f>
        <v>0</v>
      </c>
      <c r="K543" s="177"/>
      <c r="M543" s="172">
        <f>COUNTIF(男子名簿!$M$12:$M$520,総括申込書!$A45)</f>
        <v>0</v>
      </c>
      <c r="P543" s="172">
        <f>COUNTIF(男子名簿!$P$12:$P$520,管理者入力!$B59)</f>
        <v>0</v>
      </c>
      <c r="Q543" s="171">
        <f t="shared" si="732"/>
        <v>0</v>
      </c>
      <c r="R543" s="171">
        <f t="shared" si="733"/>
        <v>0</v>
      </c>
      <c r="S543" s="172">
        <f>COUNTIF(男子名簿!$S$12:$S$520,管理者入力!$C59)</f>
        <v>0</v>
      </c>
      <c r="T543" s="171">
        <f t="shared" si="743"/>
        <v>0</v>
      </c>
      <c r="U543" s="171">
        <f t="shared" si="735"/>
        <v>0</v>
      </c>
      <c r="AN543" s="399">
        <f>COUNTIF($B$12:B543,B543)</f>
        <v>20</v>
      </c>
      <c r="BN543" s="412" t="str">
        <f t="shared" si="736"/>
        <v>m</v>
      </c>
      <c r="CU543" s="412">
        <f t="shared" si="737"/>
        <v>0</v>
      </c>
      <c r="CV543" s="412">
        <f t="shared" si="738"/>
        <v>0</v>
      </c>
      <c r="CW543" s="412">
        <f t="shared" si="739"/>
        <v>0</v>
      </c>
      <c r="CX543" s="412">
        <f t="shared" si="740"/>
        <v>0</v>
      </c>
      <c r="CY543" s="412">
        <f t="shared" si="741"/>
        <v>0</v>
      </c>
      <c r="DR543" s="494"/>
      <c r="DU543" s="411">
        <f t="shared" si="742"/>
        <v>0</v>
      </c>
      <c r="DX543" s="494" t="e">
        <f>IF(BG543&lt;270000,○,"")</f>
        <v>#NAME?</v>
      </c>
    </row>
    <row r="544" spans="2:128" ht="12.75" hidden="1" customHeight="1" thickBot="1">
      <c r="B544" s="29">
        <f>管理者入力!E26</f>
        <v>0</v>
      </c>
      <c r="C544" s="171" t="str">
        <f>総括申込書!A46</f>
        <v>　</v>
      </c>
      <c r="D544" s="29" t="str">
        <f t="shared" ref="D544:D554" si="744">IF(COUNTIF($G$12:$S$520,C544)&gt;B544,"",C544)</f>
        <v>　</v>
      </c>
      <c r="G544" s="172">
        <f>COUNTIF(男子名簿!$G$12:$G$520,総括申込書!$A46)</f>
        <v>0</v>
      </c>
      <c r="J544" s="172">
        <f>COUNTIF(男子名簿!$J$12:$J$520,総括申込書!$A46)</f>
        <v>0</v>
      </c>
      <c r="K544" s="177"/>
      <c r="M544" s="172">
        <f>COUNTIF(男子名簿!$M$12:$M$520,総括申込書!$A46)</f>
        <v>0</v>
      </c>
      <c r="P544" s="172">
        <f>COUNTIF(男子名簿!$P$12:$P$520,管理者入力!$B60)</f>
        <v>0</v>
      </c>
      <c r="Q544" s="171">
        <f t="shared" si="732"/>
        <v>0</v>
      </c>
      <c r="R544" s="171">
        <f t="shared" si="733"/>
        <v>0</v>
      </c>
      <c r="S544" s="172">
        <f>COUNTIF(男子名簿!$S$12:$S$520,管理者入力!$C60)</f>
        <v>0</v>
      </c>
      <c r="T544" s="171">
        <f t="shared" si="743"/>
        <v>0</v>
      </c>
      <c r="U544" s="171">
        <f t="shared" si="735"/>
        <v>0</v>
      </c>
      <c r="AN544" s="399">
        <f>COUNTIF($B$12:B544,B544)</f>
        <v>21</v>
      </c>
      <c r="BN544" s="412" t="str">
        <f t="shared" si="736"/>
        <v>m</v>
      </c>
      <c r="CU544" s="412">
        <f t="shared" si="737"/>
        <v>0</v>
      </c>
      <c r="CV544" s="412">
        <f t="shared" si="738"/>
        <v>0</v>
      </c>
      <c r="CW544" s="412">
        <f t="shared" si="739"/>
        <v>0</v>
      </c>
      <c r="CX544" s="412">
        <f t="shared" si="740"/>
        <v>0</v>
      </c>
      <c r="CY544" s="412">
        <f t="shared" si="741"/>
        <v>0</v>
      </c>
      <c r="DR544" s="494"/>
      <c r="DU544" s="411">
        <f t="shared" si="742"/>
        <v>0</v>
      </c>
      <c r="DX544" s="494" t="e">
        <f>IF(BG544&lt;270000,○,"")</f>
        <v>#NAME?</v>
      </c>
    </row>
    <row r="545" spans="2:128" ht="12.75" hidden="1" customHeight="1" thickBot="1">
      <c r="B545" s="29">
        <f>管理者入力!E27</f>
        <v>0</v>
      </c>
      <c r="C545" s="171" t="str">
        <f>総括申込書!A47</f>
        <v>　</v>
      </c>
      <c r="D545" s="29" t="str">
        <f t="shared" si="744"/>
        <v>　</v>
      </c>
      <c r="G545" s="172">
        <f>COUNTIF(男子名簿!$G$12:$G$520,総括申込書!$A47)</f>
        <v>0</v>
      </c>
      <c r="J545" s="172">
        <f>COUNTIF(男子名簿!$J$12:$J$520,総括申込書!$A47)</f>
        <v>0</v>
      </c>
      <c r="K545" s="177"/>
      <c r="M545" s="172">
        <f>COUNTIF(男子名簿!$M$12:$M$520,総括申込書!$A47)</f>
        <v>0</v>
      </c>
      <c r="P545" s="172">
        <f>COUNTIF(男子名簿!$P$12:$P$520,管理者入力!$B61)</f>
        <v>0</v>
      </c>
      <c r="Q545" s="171">
        <f t="shared" si="732"/>
        <v>0</v>
      </c>
      <c r="R545" s="171">
        <f t="shared" si="733"/>
        <v>0</v>
      </c>
      <c r="S545" s="172">
        <f>COUNTIF(男子名簿!$S$12:$S$520,管理者入力!$C61)</f>
        <v>0</v>
      </c>
      <c r="T545" s="171">
        <f t="shared" si="743"/>
        <v>0</v>
      </c>
      <c r="U545" s="171">
        <f t="shared" si="735"/>
        <v>0</v>
      </c>
      <c r="AN545" s="399">
        <f>COUNTIF($B$12:B545,B545)</f>
        <v>22</v>
      </c>
      <c r="BN545" s="412" t="str">
        <f t="shared" si="736"/>
        <v>m</v>
      </c>
      <c r="CU545" s="412">
        <f t="shared" si="737"/>
        <v>0</v>
      </c>
      <c r="CV545" s="412">
        <f t="shared" si="738"/>
        <v>0</v>
      </c>
      <c r="CW545" s="412">
        <f t="shared" si="739"/>
        <v>0</v>
      </c>
      <c r="CX545" s="412">
        <f t="shared" si="740"/>
        <v>0</v>
      </c>
      <c r="CY545" s="412">
        <f t="shared" si="741"/>
        <v>0</v>
      </c>
      <c r="DR545" s="494"/>
      <c r="DU545" s="411">
        <f t="shared" si="742"/>
        <v>0</v>
      </c>
      <c r="DX545" s="494" t="e">
        <f>IF(BG545&lt;270000,○,"")</f>
        <v>#NAME?</v>
      </c>
    </row>
    <row r="546" spans="2:128" ht="12.75" hidden="1" customHeight="1" thickBot="1">
      <c r="B546" s="29">
        <f>管理者入力!E28</f>
        <v>0</v>
      </c>
      <c r="C546" s="171" t="str">
        <f>総括申込書!A48</f>
        <v>　</v>
      </c>
      <c r="D546" s="29" t="str">
        <f t="shared" si="744"/>
        <v>　</v>
      </c>
      <c r="G546" s="172">
        <f>COUNTIF(男子名簿!$G$12:$G$520,総括申込書!$A48)</f>
        <v>0</v>
      </c>
      <c r="J546" s="172">
        <f>COUNTIF(男子名簿!$J$12:$J$520,総括申込書!$A48)</f>
        <v>0</v>
      </c>
      <c r="K546" s="177"/>
      <c r="M546" s="172">
        <f>COUNTIF(男子名簿!$M$12:$M$520,総括申込書!$A48)</f>
        <v>0</v>
      </c>
      <c r="P546" s="172">
        <f>COUNTIF(男子名簿!$P$12:$P$520,管理者入力!$B62)</f>
        <v>0</v>
      </c>
      <c r="Q546" s="171">
        <f t="shared" si="732"/>
        <v>0</v>
      </c>
      <c r="R546" s="171">
        <f t="shared" si="733"/>
        <v>0</v>
      </c>
      <c r="S546" s="172">
        <f>COUNTIF(男子名簿!$S$12:$S$520,管理者入力!$C62)</f>
        <v>0</v>
      </c>
      <c r="T546" s="171">
        <f t="shared" si="743"/>
        <v>0</v>
      </c>
      <c r="U546" s="171">
        <f t="shared" si="735"/>
        <v>0</v>
      </c>
      <c r="AN546" s="399">
        <f>COUNTIF($B$12:B546,B546)</f>
        <v>23</v>
      </c>
      <c r="BN546" s="412" t="str">
        <f t="shared" si="736"/>
        <v>m</v>
      </c>
      <c r="CU546" s="412">
        <f t="shared" si="737"/>
        <v>0</v>
      </c>
      <c r="CV546" s="412">
        <f t="shared" si="738"/>
        <v>0</v>
      </c>
      <c r="CW546" s="412">
        <f t="shared" si="739"/>
        <v>0</v>
      </c>
      <c r="CX546" s="412">
        <f t="shared" si="740"/>
        <v>0</v>
      </c>
      <c r="CY546" s="412">
        <f t="shared" si="741"/>
        <v>0</v>
      </c>
      <c r="DR546" s="494"/>
      <c r="DU546" s="411">
        <f t="shared" si="742"/>
        <v>0</v>
      </c>
      <c r="DX546" s="494" t="e">
        <f>IF(BG546&lt;270000,○,"")</f>
        <v>#NAME?</v>
      </c>
    </row>
    <row r="547" spans="2:128" ht="12.75" hidden="1" customHeight="1" thickBot="1">
      <c r="B547" s="29">
        <f>管理者入力!E29</f>
        <v>0</v>
      </c>
      <c r="C547" s="171" t="str">
        <f>総括申込書!A49</f>
        <v>　</v>
      </c>
      <c r="D547" s="29" t="str">
        <f t="shared" si="744"/>
        <v>　</v>
      </c>
      <c r="G547" s="172">
        <f>COUNTIF(男子名簿!$G$12:$G$520,総括申込書!$A49)</f>
        <v>0</v>
      </c>
      <c r="J547" s="172">
        <f>COUNTIF(男子名簿!$J$12:$J$520,総括申込書!$A49)</f>
        <v>0</v>
      </c>
      <c r="K547" s="177"/>
      <c r="M547" s="172">
        <f>COUNTIF(男子名簿!$M$12:$M$520,総括申込書!$A49)</f>
        <v>0</v>
      </c>
      <c r="P547" s="172">
        <f>COUNTIF(男子名簿!$P$12:$P$520,管理者入力!$B63)</f>
        <v>0</v>
      </c>
      <c r="Q547" s="171">
        <f t="shared" si="732"/>
        <v>0</v>
      </c>
      <c r="R547" s="171">
        <f t="shared" si="733"/>
        <v>0</v>
      </c>
      <c r="S547" s="172">
        <f>COUNTIF(男子名簿!$S$12:$S$520,管理者入力!$C63)</f>
        <v>0</v>
      </c>
      <c r="T547" s="171">
        <f t="shared" si="743"/>
        <v>0</v>
      </c>
      <c r="U547" s="171">
        <f t="shared" si="735"/>
        <v>0</v>
      </c>
      <c r="AN547" s="399">
        <f>COUNTIF($B$12:B547,B547)</f>
        <v>24</v>
      </c>
      <c r="BN547" s="412" t="str">
        <f t="shared" si="736"/>
        <v>m</v>
      </c>
      <c r="CU547" s="412">
        <f t="shared" si="737"/>
        <v>0</v>
      </c>
      <c r="CV547" s="412">
        <f t="shared" si="738"/>
        <v>0</v>
      </c>
      <c r="CW547" s="412">
        <f t="shared" si="739"/>
        <v>0</v>
      </c>
      <c r="CX547" s="412">
        <f t="shared" si="740"/>
        <v>0</v>
      </c>
      <c r="CY547" s="412">
        <f t="shared" si="741"/>
        <v>0</v>
      </c>
      <c r="DR547" s="494"/>
      <c r="DU547" s="411">
        <f t="shared" si="742"/>
        <v>0</v>
      </c>
      <c r="DX547" s="494" t="e">
        <f>IF(BG547&lt;270000,○,"")</f>
        <v>#NAME?</v>
      </c>
    </row>
    <row r="548" spans="2:128" ht="12.75" hidden="1" customHeight="1" thickBot="1">
      <c r="B548" s="29">
        <f>管理者入力!E30</f>
        <v>0</v>
      </c>
      <c r="C548" s="171" t="str">
        <f>総括申込書!A50</f>
        <v>　</v>
      </c>
      <c r="D548" s="29" t="str">
        <f t="shared" si="744"/>
        <v>　</v>
      </c>
      <c r="G548" s="172">
        <f>COUNTIF(男子名簿!$G$12:$G$520,総括申込書!$A50)</f>
        <v>0</v>
      </c>
      <c r="J548" s="172">
        <f>COUNTIF(男子名簿!$J$12:$J$520,総括申込書!$A50)</f>
        <v>0</v>
      </c>
      <c r="K548" s="177"/>
      <c r="M548" s="172">
        <f>COUNTIF(男子名簿!$M$12:$M$520,総括申込書!$A50)</f>
        <v>0</v>
      </c>
      <c r="P548" s="172">
        <f>COUNTIF(男子名簿!$P$12:$P$520,管理者入力!$B64)</f>
        <v>0</v>
      </c>
      <c r="Q548" s="171">
        <f t="shared" si="732"/>
        <v>0</v>
      </c>
      <c r="R548" s="171">
        <f t="shared" si="733"/>
        <v>0</v>
      </c>
      <c r="S548" s="172">
        <f>COUNTIF(男子名簿!$S$12:$S$520,管理者入力!$C64)</f>
        <v>0</v>
      </c>
      <c r="T548" s="171">
        <f t="shared" si="743"/>
        <v>0</v>
      </c>
      <c r="U548" s="171">
        <f t="shared" si="735"/>
        <v>0</v>
      </c>
      <c r="AN548" s="399">
        <f>COUNTIF($B$12:B548,B548)</f>
        <v>25</v>
      </c>
      <c r="BN548" s="412" t="str">
        <f t="shared" si="736"/>
        <v>m</v>
      </c>
      <c r="CU548" s="412">
        <f t="shared" si="737"/>
        <v>0</v>
      </c>
      <c r="CV548" s="412">
        <f t="shared" si="738"/>
        <v>0</v>
      </c>
      <c r="CW548" s="412">
        <f t="shared" si="739"/>
        <v>0</v>
      </c>
      <c r="CX548" s="412">
        <f t="shared" si="740"/>
        <v>0</v>
      </c>
      <c r="CY548" s="412">
        <f t="shared" si="741"/>
        <v>0</v>
      </c>
      <c r="DR548" s="494"/>
      <c r="DU548" s="411">
        <f t="shared" si="742"/>
        <v>0</v>
      </c>
      <c r="DX548" s="494" t="e">
        <f>IF(BG548&lt;270000,○,"")</f>
        <v>#NAME?</v>
      </c>
    </row>
    <row r="549" spans="2:128" ht="12.75" hidden="1" customHeight="1" thickBot="1">
      <c r="B549" s="29">
        <f>管理者入力!E31</f>
        <v>0</v>
      </c>
      <c r="C549" s="171" t="str">
        <f>総括申込書!A51</f>
        <v>　</v>
      </c>
      <c r="D549" s="29" t="str">
        <f t="shared" si="744"/>
        <v>　</v>
      </c>
      <c r="G549" s="172">
        <f>COUNTIF(男子名簿!$G$12:$G$520,総括申込書!$A51)</f>
        <v>0</v>
      </c>
      <c r="J549" s="172">
        <f>COUNTIF(男子名簿!$J$12:$J$520,総括申込書!$A51)</f>
        <v>0</v>
      </c>
      <c r="K549" s="177"/>
      <c r="M549" s="172">
        <f>COUNTIF(男子名簿!$M$12:$M$520,総括申込書!$A51)</f>
        <v>0</v>
      </c>
      <c r="P549" s="172">
        <f>COUNTIF(男子名簿!$P$12:$P$520,管理者入力!$B65)</f>
        <v>0</v>
      </c>
      <c r="Q549" s="171">
        <f t="shared" si="732"/>
        <v>0</v>
      </c>
      <c r="R549" s="171">
        <f t="shared" si="733"/>
        <v>0</v>
      </c>
      <c r="S549" s="172">
        <f>COUNTIF(男子名簿!$S$12:$S$520,管理者入力!$C65)</f>
        <v>0</v>
      </c>
      <c r="T549" s="171">
        <f t="shared" si="743"/>
        <v>0</v>
      </c>
      <c r="U549" s="171">
        <f t="shared" si="735"/>
        <v>0</v>
      </c>
      <c r="AN549" s="399">
        <f>COUNTIF($B$12:B549,B549)</f>
        <v>26</v>
      </c>
      <c r="BN549" s="412" t="str">
        <f t="shared" si="736"/>
        <v>m</v>
      </c>
      <c r="CU549" s="412">
        <f t="shared" si="737"/>
        <v>0</v>
      </c>
      <c r="CV549" s="412">
        <f t="shared" si="738"/>
        <v>0</v>
      </c>
      <c r="CW549" s="412">
        <f t="shared" si="739"/>
        <v>0</v>
      </c>
      <c r="CX549" s="412">
        <f t="shared" si="740"/>
        <v>0</v>
      </c>
      <c r="CY549" s="412">
        <f t="shared" si="741"/>
        <v>0</v>
      </c>
      <c r="DR549" s="494"/>
      <c r="DU549" s="411">
        <f t="shared" si="742"/>
        <v>0</v>
      </c>
      <c r="DX549" s="494" t="e">
        <f>IF(BG549&lt;270000,○,"")</f>
        <v>#NAME?</v>
      </c>
    </row>
    <row r="550" spans="2:128" ht="12.75" hidden="1" customHeight="1" thickBot="1">
      <c r="B550" s="29">
        <f>管理者入力!E32</f>
        <v>0</v>
      </c>
      <c r="C550" s="171" t="str">
        <f>総括申込書!A52</f>
        <v>　</v>
      </c>
      <c r="D550" s="29" t="str">
        <f t="shared" si="744"/>
        <v>　</v>
      </c>
      <c r="G550" s="172">
        <f>COUNTIF(男子名簿!$G$12:$G$520,総括申込書!$A52)</f>
        <v>0</v>
      </c>
      <c r="J550" s="172">
        <f>COUNTIF(男子名簿!$J$12:$J$520,総括申込書!$A52)</f>
        <v>0</v>
      </c>
      <c r="K550" s="177"/>
      <c r="M550" s="172">
        <f>COUNTIF(男子名簿!$M$12:$M$520,総括申込書!$A52)</f>
        <v>0</v>
      </c>
      <c r="P550" s="172">
        <f>COUNTIF(男子名簿!$P$12:$P$520,管理者入力!$B66)</f>
        <v>0</v>
      </c>
      <c r="Q550" s="171">
        <f t="shared" si="732"/>
        <v>0</v>
      </c>
      <c r="R550" s="171">
        <f t="shared" si="733"/>
        <v>0</v>
      </c>
      <c r="S550" s="172">
        <f>COUNTIF(男子名簿!$S$12:$S$520,管理者入力!$C66)</f>
        <v>0</v>
      </c>
      <c r="T550" s="171">
        <f t="shared" si="743"/>
        <v>0</v>
      </c>
      <c r="U550" s="171">
        <f t="shared" si="735"/>
        <v>0</v>
      </c>
      <c r="AN550" s="399">
        <f>COUNTIF($B$12:B550,B550)</f>
        <v>27</v>
      </c>
      <c r="BN550" s="412" t="str">
        <f t="shared" si="736"/>
        <v>m</v>
      </c>
      <c r="CU550" s="412">
        <f t="shared" si="737"/>
        <v>0</v>
      </c>
      <c r="CV550" s="412">
        <f t="shared" si="738"/>
        <v>0</v>
      </c>
      <c r="CW550" s="412">
        <f t="shared" si="739"/>
        <v>0</v>
      </c>
      <c r="CX550" s="412">
        <f t="shared" si="740"/>
        <v>0</v>
      </c>
      <c r="CY550" s="412">
        <f t="shared" si="741"/>
        <v>0</v>
      </c>
      <c r="DR550" s="494"/>
      <c r="DU550" s="411">
        <f t="shared" si="742"/>
        <v>0</v>
      </c>
      <c r="DX550" s="494" t="e">
        <f>IF(BG550&lt;270000,○,"")</f>
        <v>#NAME?</v>
      </c>
    </row>
    <row r="551" spans="2:128" ht="12.75" hidden="1" customHeight="1" thickBot="1">
      <c r="B551" s="29">
        <f>管理者入力!E33</f>
        <v>0</v>
      </c>
      <c r="C551" s="171" t="str">
        <f>総括申込書!A53</f>
        <v>種　目　合　計</v>
      </c>
      <c r="D551" s="29" t="str">
        <f t="shared" si="744"/>
        <v>種　目　合　計</v>
      </c>
      <c r="G551" s="172">
        <f>COUNTIF(男子名簿!$G$12:$G$520,総括申込書!$A53)</f>
        <v>0</v>
      </c>
      <c r="J551" s="172">
        <f>COUNTIF(男子名簿!$J$12:$J$520,総括申込書!$A53)</f>
        <v>0</v>
      </c>
      <c r="K551" s="177"/>
      <c r="M551" s="172">
        <f>COUNTIF(男子名簿!$M$12:$M$520,総括申込書!$A53)</f>
        <v>0</v>
      </c>
      <c r="P551" s="172">
        <f>COUNTIF(男子名簿!$P$12:$P$520,管理者入力!$B67)</f>
        <v>0</v>
      </c>
      <c r="Q551" s="171">
        <f t="shared" si="732"/>
        <v>0</v>
      </c>
      <c r="R551" s="171">
        <f t="shared" si="733"/>
        <v>0</v>
      </c>
      <c r="S551" s="172">
        <f>COUNTIF(男子名簿!$S$12:$S$520,管理者入力!$C67)</f>
        <v>0</v>
      </c>
      <c r="T551" s="171">
        <f t="shared" si="743"/>
        <v>0</v>
      </c>
      <c r="U551" s="171">
        <f t="shared" si="735"/>
        <v>0</v>
      </c>
      <c r="AN551" s="399">
        <f>COUNTIF($B$12:B551,B551)</f>
        <v>28</v>
      </c>
      <c r="BN551" s="412" t="str">
        <f t="shared" si="736"/>
        <v>m</v>
      </c>
      <c r="CU551" s="412">
        <f t="shared" si="737"/>
        <v>0</v>
      </c>
      <c r="CV551" s="412">
        <f t="shared" si="738"/>
        <v>0</v>
      </c>
      <c r="CW551" s="412">
        <f t="shared" si="739"/>
        <v>0</v>
      </c>
      <c r="CX551" s="412">
        <f t="shared" si="740"/>
        <v>0</v>
      </c>
      <c r="CY551" s="412">
        <f t="shared" si="741"/>
        <v>0</v>
      </c>
      <c r="DR551" s="494"/>
      <c r="DU551" s="411">
        <f t="shared" si="742"/>
        <v>0</v>
      </c>
      <c r="DX551" s="494" t="e">
        <f>IF(BG551&lt;270000,○,"")</f>
        <v>#NAME?</v>
      </c>
    </row>
    <row r="552" spans="2:128" ht="12.75" hidden="1" customHeight="1" thickBot="1">
      <c r="B552" s="29">
        <v>7</v>
      </c>
      <c r="C552" s="171" t="str">
        <f>総括申込書!A54</f>
        <v xml:space="preserve"> </v>
      </c>
      <c r="D552" s="29" t="str">
        <f t="shared" si="744"/>
        <v xml:space="preserve"> </v>
      </c>
      <c r="G552" s="172">
        <f>COUNTIF(男子名簿!$G$12:$G$520,総括申込書!$A54)</f>
        <v>0</v>
      </c>
      <c r="J552" s="172">
        <f>COUNTIF(男子名簿!$J$12:$J$520,総括申込書!$A54)</f>
        <v>0</v>
      </c>
      <c r="K552" s="177"/>
      <c r="M552" s="172">
        <f>COUNTIF(男子名簿!$M$12:$M$520,総括申込書!$A54)</f>
        <v>0</v>
      </c>
      <c r="P552" s="172">
        <f>COUNTIF(男子名簿!$P$12:$P$520,管理者入力!$B68)</f>
        <v>0</v>
      </c>
      <c r="Q552" s="171">
        <f t="shared" si="732"/>
        <v>0</v>
      </c>
      <c r="R552" s="171">
        <f t="shared" si="733"/>
        <v>0</v>
      </c>
      <c r="S552" s="172">
        <f>COUNTIF(男子名簿!$S$12:$S$520,管理者入力!$C68)</f>
        <v>0</v>
      </c>
      <c r="T552" s="171">
        <f t="shared" si="743"/>
        <v>0</v>
      </c>
      <c r="U552" s="171">
        <f t="shared" si="735"/>
        <v>0</v>
      </c>
      <c r="AN552" s="399">
        <f>COUNTIF($B$12:B552,B552)</f>
        <v>1</v>
      </c>
      <c r="BN552" s="412" t="str">
        <f t="shared" si="736"/>
        <v>m</v>
      </c>
      <c r="CU552" s="412">
        <f t="shared" si="737"/>
        <v>0</v>
      </c>
      <c r="CV552" s="412">
        <f t="shared" si="738"/>
        <v>0</v>
      </c>
      <c r="CW552" s="412">
        <f t="shared" si="739"/>
        <v>0</v>
      </c>
      <c r="CX552" s="412">
        <f t="shared" si="740"/>
        <v>0</v>
      </c>
      <c r="CY552" s="412">
        <f t="shared" si="741"/>
        <v>0</v>
      </c>
      <c r="DR552" s="494"/>
      <c r="DU552" s="411">
        <f t="shared" si="742"/>
        <v>0</v>
      </c>
      <c r="DX552" s="494" t="e">
        <f>IF(BG552&lt;270000,○,"")</f>
        <v>#NAME?</v>
      </c>
    </row>
    <row r="553" spans="2:128" ht="12.75" hidden="1" customHeight="1" thickBot="1">
      <c r="B553" s="29">
        <v>7</v>
      </c>
      <c r="C553" s="171" t="str">
        <f>総括申込書!A55</f>
        <v xml:space="preserve"> </v>
      </c>
      <c r="D553" s="29" t="str">
        <f t="shared" si="744"/>
        <v xml:space="preserve"> </v>
      </c>
      <c r="G553" s="172">
        <f>COUNTIF(男子名簿!$G$12:$G$520,総括申込書!$A55)</f>
        <v>0</v>
      </c>
      <c r="J553" s="172">
        <f>COUNTIF(男子名簿!$J$12:$J$520,総括申込書!$A55)</f>
        <v>0</v>
      </c>
      <c r="K553" s="177"/>
      <c r="M553" s="172">
        <f>COUNTIF(男子名簿!$M$12:$M$520,総括申込書!$A55)</f>
        <v>0</v>
      </c>
      <c r="P553" s="172">
        <f>COUNTIF(男子名簿!$P$12:$P$520,管理者入力!$B69)</f>
        <v>0</v>
      </c>
      <c r="Q553" s="171">
        <f t="shared" si="732"/>
        <v>0</v>
      </c>
      <c r="R553" s="171">
        <f t="shared" si="733"/>
        <v>0</v>
      </c>
      <c r="S553" s="172">
        <f>COUNTIF(男子名簿!$S$12:$S$520,管理者入力!$C69)</f>
        <v>0</v>
      </c>
      <c r="T553" s="171">
        <f t="shared" si="743"/>
        <v>0</v>
      </c>
      <c r="U553" s="171">
        <f t="shared" si="735"/>
        <v>0</v>
      </c>
      <c r="AN553" s="399">
        <f>COUNTIF($B$12:B553,B553)</f>
        <v>2</v>
      </c>
      <c r="BN553" s="412" t="str">
        <f t="shared" si="736"/>
        <v>m</v>
      </c>
      <c r="CU553" s="412">
        <f t="shared" si="737"/>
        <v>0</v>
      </c>
      <c r="CV553" s="412">
        <f t="shared" si="738"/>
        <v>0</v>
      </c>
      <c r="CW553" s="412">
        <f t="shared" si="739"/>
        <v>0</v>
      </c>
      <c r="CX553" s="412">
        <f t="shared" si="740"/>
        <v>0</v>
      </c>
      <c r="CY553" s="412">
        <f t="shared" si="741"/>
        <v>0</v>
      </c>
      <c r="DR553" s="494"/>
      <c r="DU553" s="411">
        <f t="shared" si="742"/>
        <v>0</v>
      </c>
      <c r="DX553" s="494" t="e">
        <f>IF(BG553&lt;270000,○,"")</f>
        <v>#NAME?</v>
      </c>
    </row>
    <row r="554" spans="2:128" ht="12.75" hidden="1" customHeight="1" thickBot="1">
      <c r="B554" s="29">
        <f>管理者入力!E36</f>
        <v>0</v>
      </c>
      <c r="C554" s="171"/>
      <c r="D554" s="29">
        <f t="shared" si="744"/>
        <v>0</v>
      </c>
      <c r="G554" s="172">
        <f>COUNTIF(男子名簿!$G$12:$G$520,総括申込書!$A56)</f>
        <v>0</v>
      </c>
      <c r="J554" s="172">
        <f>COUNTIF(男子名簿!$J$12:$J$520,総括申込書!$A56)</f>
        <v>0</v>
      </c>
      <c r="K554" s="177"/>
      <c r="M554" s="172">
        <f>COUNTIF(男子名簿!$M$12:$M$520,総括申込書!$A56)</f>
        <v>0</v>
      </c>
      <c r="P554" s="172">
        <f>COUNTIF(男子名簿!$P$12:$P$520,管理者入力!$B70)</f>
        <v>0</v>
      </c>
      <c r="Q554" s="171">
        <f t="shared" si="732"/>
        <v>0</v>
      </c>
      <c r="R554" s="171">
        <f t="shared" si="733"/>
        <v>0</v>
      </c>
      <c r="S554" s="172">
        <f>COUNTIF(男子名簿!$S$12:$S$520,管理者入力!$C70)</f>
        <v>0</v>
      </c>
      <c r="T554" s="171">
        <f t="shared" si="743"/>
        <v>0</v>
      </c>
      <c r="U554" s="171">
        <f t="shared" si="735"/>
        <v>0</v>
      </c>
      <c r="AN554" s="399">
        <f>COUNTIF($B$12:B554,B554)</f>
        <v>29</v>
      </c>
      <c r="BN554" s="412" t="str">
        <f t="shared" si="736"/>
        <v>m</v>
      </c>
      <c r="CU554" s="412">
        <f t="shared" si="737"/>
        <v>0</v>
      </c>
      <c r="CV554" s="412">
        <f t="shared" si="738"/>
        <v>0</v>
      </c>
      <c r="CW554" s="412">
        <f t="shared" si="739"/>
        <v>0</v>
      </c>
      <c r="CX554" s="412">
        <f t="shared" si="740"/>
        <v>0</v>
      </c>
      <c r="CY554" s="412">
        <f t="shared" si="741"/>
        <v>0</v>
      </c>
      <c r="DR554" s="494"/>
      <c r="DU554" s="411">
        <f t="shared" si="742"/>
        <v>0</v>
      </c>
      <c r="DX554" s="494" t="e">
        <f>IF(BG554&lt;270000,○,"")</f>
        <v>#NAME?</v>
      </c>
    </row>
    <row r="555" spans="2:128" ht="12.75" hidden="1" customHeight="1" thickBot="1">
      <c r="C555" s="29" t="str">
        <f>管理者入力!B39</f>
        <v xml:space="preserve"> A</v>
      </c>
      <c r="D555" s="29" t="str">
        <f>管理者入力!C39</f>
        <v xml:space="preserve"> A</v>
      </c>
      <c r="AN555" s="399">
        <f>COUNTIF($B$12:B555,B555)</f>
        <v>29</v>
      </c>
      <c r="BN555" s="412" t="str">
        <f t="shared" si="736"/>
        <v>m</v>
      </c>
      <c r="CU555" s="412">
        <f t="shared" si="737"/>
        <v>0</v>
      </c>
      <c r="CV555" s="412">
        <f t="shared" si="738"/>
        <v>0</v>
      </c>
      <c r="CW555" s="412">
        <f t="shared" si="739"/>
        <v>0</v>
      </c>
      <c r="CX555" s="412">
        <f t="shared" si="740"/>
        <v>0</v>
      </c>
      <c r="CY555" s="412">
        <f t="shared" si="741"/>
        <v>0</v>
      </c>
      <c r="DR555" s="494"/>
      <c r="DU555" s="411">
        <f t="shared" si="742"/>
        <v>0</v>
      </c>
      <c r="DX555" s="494" t="e">
        <f>IF(BG555&lt;270000,○,"")</f>
        <v>#NAME?</v>
      </c>
    </row>
    <row r="556" spans="2:128" ht="12.75" hidden="1" customHeight="1" thickBot="1">
      <c r="C556" s="29" t="str">
        <f>管理者入力!B40</f>
        <v xml:space="preserve"> B</v>
      </c>
      <c r="D556" s="29" t="str">
        <f>管理者入力!C40</f>
        <v xml:space="preserve"> B</v>
      </c>
      <c r="AN556" s="399">
        <f>COUNTIF($B$12:B556,B556)</f>
        <v>29</v>
      </c>
      <c r="BN556" s="412" t="str">
        <f t="shared" si="736"/>
        <v>m</v>
      </c>
      <c r="CU556" s="412">
        <f t="shared" si="737"/>
        <v>0</v>
      </c>
      <c r="CV556" s="412">
        <f t="shared" si="738"/>
        <v>0</v>
      </c>
      <c r="CW556" s="412">
        <f t="shared" si="739"/>
        <v>0</v>
      </c>
      <c r="CX556" s="412">
        <f t="shared" si="740"/>
        <v>0</v>
      </c>
      <c r="CY556" s="412">
        <f t="shared" si="741"/>
        <v>0</v>
      </c>
      <c r="DR556" s="494"/>
      <c r="DU556" s="411">
        <f t="shared" si="742"/>
        <v>0</v>
      </c>
      <c r="DX556" s="494" t="e">
        <f>IF(BG556&lt;270000,○,"")</f>
        <v>#NAME?</v>
      </c>
    </row>
    <row r="557" spans="2:128" ht="12.75" hidden="1" customHeight="1" thickBot="1">
      <c r="C557" s="29" t="str">
        <f>管理者入力!B41</f>
        <v xml:space="preserve"> C</v>
      </c>
      <c r="D557" s="29" t="str">
        <f>管理者入力!C41</f>
        <v xml:space="preserve"> C</v>
      </c>
      <c r="AN557" s="399">
        <f>COUNTIF($B$12:B557,B557)</f>
        <v>29</v>
      </c>
      <c r="BN557" s="412" t="str">
        <f t="shared" si="736"/>
        <v>m</v>
      </c>
      <c r="CU557" s="412">
        <f t="shared" si="737"/>
        <v>0</v>
      </c>
      <c r="CV557" s="412">
        <f t="shared" si="738"/>
        <v>0</v>
      </c>
      <c r="CW557" s="412">
        <f t="shared" si="739"/>
        <v>0</v>
      </c>
      <c r="CX557" s="412">
        <f t="shared" si="740"/>
        <v>0</v>
      </c>
      <c r="CY557" s="412">
        <f t="shared" si="741"/>
        <v>0</v>
      </c>
      <c r="DR557" s="494"/>
      <c r="DU557" s="411">
        <f t="shared" si="742"/>
        <v>0</v>
      </c>
      <c r="DX557" s="494" t="e">
        <f>IF(BG557&lt;270000,○,"")</f>
        <v>#NAME?</v>
      </c>
    </row>
    <row r="558" spans="2:128" ht="12.75" hidden="1" customHeight="1" thickBot="1">
      <c r="C558" s="29" t="str">
        <f>管理者入力!B42</f>
        <v xml:space="preserve"> D</v>
      </c>
      <c r="D558" s="29" t="str">
        <f>管理者入力!C42</f>
        <v xml:space="preserve"> D</v>
      </c>
      <c r="AN558" s="399">
        <f>COUNTIF($B$12:B558,B558)</f>
        <v>29</v>
      </c>
      <c r="BN558" s="412" t="str">
        <f t="shared" si="736"/>
        <v>m</v>
      </c>
      <c r="CU558" s="412">
        <f t="shared" si="737"/>
        <v>0</v>
      </c>
      <c r="CV558" s="412">
        <f t="shared" si="738"/>
        <v>0</v>
      </c>
      <c r="CW558" s="412">
        <f t="shared" si="739"/>
        <v>0</v>
      </c>
      <c r="CX558" s="412">
        <f t="shared" si="740"/>
        <v>0</v>
      </c>
      <c r="CY558" s="412">
        <f t="shared" si="741"/>
        <v>0</v>
      </c>
      <c r="DR558" s="494"/>
      <c r="DU558" s="411">
        <f t="shared" si="742"/>
        <v>0</v>
      </c>
      <c r="DX558" s="494" t="e">
        <f>IF(BG558&lt;270000,○,"")</f>
        <v>#NAME?</v>
      </c>
    </row>
    <row r="559" spans="2:128" ht="12.75" hidden="1" customHeight="1" thickBot="1">
      <c r="C559" s="29" t="str">
        <f>管理者入力!B43</f>
        <v xml:space="preserve"> E</v>
      </c>
      <c r="D559" s="29" t="str">
        <f>管理者入力!C43</f>
        <v xml:space="preserve"> E</v>
      </c>
      <c r="AN559" s="399">
        <f>COUNTIF($B$12:B559,B559)</f>
        <v>29</v>
      </c>
      <c r="BN559" s="412" t="str">
        <f t="shared" si="736"/>
        <v>m</v>
      </c>
      <c r="CU559" s="412">
        <f t="shared" si="737"/>
        <v>0</v>
      </c>
      <c r="CV559" s="412">
        <f t="shared" si="738"/>
        <v>0</v>
      </c>
      <c r="CW559" s="412">
        <f t="shared" si="739"/>
        <v>0</v>
      </c>
      <c r="CX559" s="412">
        <f t="shared" si="740"/>
        <v>0</v>
      </c>
      <c r="CY559" s="412">
        <f t="shared" si="741"/>
        <v>0</v>
      </c>
      <c r="DR559" s="494"/>
      <c r="DU559" s="411">
        <f t="shared" si="742"/>
        <v>0</v>
      </c>
      <c r="DX559" s="494" t="e">
        <f>IF(BG559&lt;270000,○,"")</f>
        <v>#NAME?</v>
      </c>
    </row>
    <row r="560" spans="2:128" ht="12.75" hidden="1" customHeight="1" thickBot="1">
      <c r="C560" s="29" t="str">
        <f>管理者入力!B44</f>
        <v xml:space="preserve"> F</v>
      </c>
      <c r="D560" s="29" t="str">
        <f>管理者入力!C44</f>
        <v xml:space="preserve"> F</v>
      </c>
      <c r="AN560" s="399">
        <f>COUNTIF($B$12:B560,B560)</f>
        <v>29</v>
      </c>
      <c r="BN560" s="412" t="str">
        <f t="shared" si="736"/>
        <v>m</v>
      </c>
      <c r="CU560" s="412">
        <f t="shared" si="737"/>
        <v>0</v>
      </c>
      <c r="CV560" s="412">
        <f t="shared" si="738"/>
        <v>0</v>
      </c>
      <c r="CW560" s="412">
        <f t="shared" si="739"/>
        <v>0</v>
      </c>
      <c r="CX560" s="412">
        <f t="shared" si="740"/>
        <v>0</v>
      </c>
      <c r="CY560" s="412">
        <f t="shared" si="741"/>
        <v>0</v>
      </c>
      <c r="DR560" s="494"/>
      <c r="DU560" s="411">
        <f t="shared" si="742"/>
        <v>0</v>
      </c>
      <c r="DX560" s="494" t="e">
        <f>IF(BG560&lt;270000,○,"")</f>
        <v>#NAME?</v>
      </c>
    </row>
    <row r="561" spans="3:128" ht="12.75" hidden="1" customHeight="1" thickBot="1">
      <c r="C561" s="29" t="str">
        <f>管理者入力!B45</f>
        <v xml:space="preserve"> G</v>
      </c>
      <c r="D561" s="29" t="str">
        <f>管理者入力!C45</f>
        <v xml:space="preserve"> G</v>
      </c>
      <c r="AN561" s="399">
        <f>COUNTIF($B$12:B561,B561)</f>
        <v>29</v>
      </c>
      <c r="BN561" s="412" t="str">
        <f t="shared" si="736"/>
        <v>m</v>
      </c>
      <c r="CU561" s="412">
        <f t="shared" si="737"/>
        <v>0</v>
      </c>
      <c r="CV561" s="412">
        <f t="shared" si="738"/>
        <v>0</v>
      </c>
      <c r="CW561" s="412">
        <f t="shared" si="739"/>
        <v>0</v>
      </c>
      <c r="CX561" s="412">
        <f t="shared" si="740"/>
        <v>0</v>
      </c>
      <c r="CY561" s="412">
        <f t="shared" si="741"/>
        <v>0</v>
      </c>
      <c r="DR561" s="494"/>
      <c r="DU561" s="411">
        <f t="shared" si="742"/>
        <v>0</v>
      </c>
      <c r="DX561" s="494" t="e">
        <f>IF(BG561&lt;270000,○,"")</f>
        <v>#NAME?</v>
      </c>
    </row>
    <row r="562" spans="3:128" ht="12.75" hidden="1" customHeight="1" thickBot="1">
      <c r="C562" s="29" t="str">
        <f>管理者入力!B46</f>
        <v xml:space="preserve"> H</v>
      </c>
      <c r="D562" s="29" t="str">
        <f>管理者入力!C46</f>
        <v xml:space="preserve"> H</v>
      </c>
      <c r="AN562" s="399">
        <f>COUNTIF($B$12:B562,B562)</f>
        <v>29</v>
      </c>
      <c r="BN562" s="412" t="str">
        <f t="shared" si="736"/>
        <v>m</v>
      </c>
      <c r="CU562" s="412">
        <f t="shared" si="737"/>
        <v>0</v>
      </c>
      <c r="CV562" s="412">
        <f t="shared" si="738"/>
        <v>0</v>
      </c>
      <c r="CW562" s="412">
        <f t="shared" si="739"/>
        <v>0</v>
      </c>
      <c r="CX562" s="412">
        <f t="shared" si="740"/>
        <v>0</v>
      </c>
      <c r="CY562" s="412">
        <f t="shared" si="741"/>
        <v>0</v>
      </c>
      <c r="DR562" s="494"/>
      <c r="DU562" s="411">
        <f t="shared" si="742"/>
        <v>0</v>
      </c>
      <c r="DX562" s="494" t="e">
        <f>IF(BG562&lt;270000,○,"")</f>
        <v>#NAME?</v>
      </c>
    </row>
    <row r="563" spans="3:128" ht="12.75" hidden="1" customHeight="1" thickBot="1">
      <c r="C563" s="29" t="str">
        <f>管理者入力!B47</f>
        <v xml:space="preserve"> I</v>
      </c>
      <c r="D563" s="29" t="str">
        <f>管理者入力!C47</f>
        <v xml:space="preserve"> I</v>
      </c>
      <c r="AN563" s="399">
        <f>COUNTIF($B$12:B563,B563)</f>
        <v>29</v>
      </c>
      <c r="BN563" s="412" t="str">
        <f t="shared" si="736"/>
        <v>m</v>
      </c>
      <c r="CU563" s="412">
        <f t="shared" si="737"/>
        <v>0</v>
      </c>
      <c r="CV563" s="412">
        <f t="shared" si="738"/>
        <v>0</v>
      </c>
      <c r="CW563" s="412">
        <f t="shared" si="739"/>
        <v>0</v>
      </c>
      <c r="CX563" s="412">
        <f t="shared" si="740"/>
        <v>0</v>
      </c>
      <c r="CY563" s="412">
        <f t="shared" si="741"/>
        <v>0</v>
      </c>
      <c r="DR563" s="494"/>
      <c r="DU563" s="411">
        <f t="shared" si="742"/>
        <v>0</v>
      </c>
      <c r="DX563" s="494" t="e">
        <f>IF(BG563&lt;270000,○,"")</f>
        <v>#NAME?</v>
      </c>
    </row>
    <row r="564" spans="3:128" ht="12.75" hidden="1" customHeight="1" thickBot="1">
      <c r="C564" s="29" t="str">
        <f>管理者入力!B48</f>
        <v xml:space="preserve"> J</v>
      </c>
      <c r="D564" s="29" t="str">
        <f>管理者入力!C48</f>
        <v xml:space="preserve"> J</v>
      </c>
      <c r="AN564" s="399">
        <f>COUNTIF($B$12:B564,B564)</f>
        <v>29</v>
      </c>
      <c r="BN564" s="412" t="str">
        <f t="shared" si="736"/>
        <v>m</v>
      </c>
      <c r="CU564" s="412">
        <f t="shared" si="737"/>
        <v>0</v>
      </c>
      <c r="CV564" s="412">
        <f t="shared" si="738"/>
        <v>0</v>
      </c>
      <c r="CW564" s="412">
        <f t="shared" si="739"/>
        <v>0</v>
      </c>
      <c r="CX564" s="412">
        <f t="shared" si="740"/>
        <v>0</v>
      </c>
      <c r="CY564" s="412">
        <f t="shared" si="741"/>
        <v>0</v>
      </c>
      <c r="DR564" s="494"/>
      <c r="DU564" s="411">
        <f t="shared" si="742"/>
        <v>0</v>
      </c>
      <c r="DX564" s="494" t="e">
        <f>IF(BG564&lt;270000,○,"")</f>
        <v>#NAME?</v>
      </c>
    </row>
    <row r="565" spans="3:128" ht="12.75" hidden="1" customHeight="1" thickBot="1">
      <c r="C565" s="29" t="str">
        <f>管理者入力!B49</f>
        <v xml:space="preserve"> K</v>
      </c>
      <c r="D565" s="29" t="str">
        <f>管理者入力!C49</f>
        <v xml:space="preserve"> K</v>
      </c>
      <c r="AN565" s="399">
        <f>COUNTIF($B$12:B565,B565)</f>
        <v>29</v>
      </c>
      <c r="BN565" s="412" t="str">
        <f t="shared" si="736"/>
        <v>m</v>
      </c>
      <c r="CU565" s="412">
        <f t="shared" si="737"/>
        <v>0</v>
      </c>
      <c r="CV565" s="412">
        <f t="shared" si="738"/>
        <v>0</v>
      </c>
      <c r="CW565" s="412">
        <f t="shared" si="739"/>
        <v>0</v>
      </c>
      <c r="CX565" s="412">
        <f t="shared" si="740"/>
        <v>0</v>
      </c>
      <c r="CY565" s="412">
        <f t="shared" si="741"/>
        <v>0</v>
      </c>
      <c r="DR565" s="494"/>
      <c r="DU565" s="411">
        <f t="shared" si="742"/>
        <v>0</v>
      </c>
      <c r="DX565" s="494" t="e">
        <f>IF(BG565&lt;270000,○,"")</f>
        <v>#NAME?</v>
      </c>
    </row>
    <row r="566" spans="3:128" ht="12.75" hidden="1" customHeight="1" thickBot="1">
      <c r="C566" s="29" t="str">
        <f>管理者入力!B50</f>
        <v xml:space="preserve"> L</v>
      </c>
      <c r="D566" s="29" t="str">
        <f>管理者入力!C50</f>
        <v xml:space="preserve"> L</v>
      </c>
      <c r="AN566" s="399">
        <f>COUNTIF($B$12:B566,B566)</f>
        <v>29</v>
      </c>
      <c r="BN566" s="412" t="str">
        <f t="shared" si="736"/>
        <v>m</v>
      </c>
      <c r="CU566" s="412">
        <f t="shared" si="737"/>
        <v>0</v>
      </c>
      <c r="CV566" s="412">
        <f t="shared" si="738"/>
        <v>0</v>
      </c>
      <c r="CW566" s="412">
        <f t="shared" si="739"/>
        <v>0</v>
      </c>
      <c r="CX566" s="412">
        <f t="shared" si="740"/>
        <v>0</v>
      </c>
      <c r="CY566" s="412">
        <f t="shared" si="741"/>
        <v>0</v>
      </c>
      <c r="DR566" s="494"/>
      <c r="DU566" s="411">
        <f t="shared" si="742"/>
        <v>0</v>
      </c>
      <c r="DX566" s="494" t="e">
        <f>IF(BG566&lt;270000,○,"")</f>
        <v>#NAME?</v>
      </c>
    </row>
    <row r="567" spans="3:128" ht="12.75" hidden="1" customHeight="1" thickBot="1">
      <c r="C567" s="29" t="str">
        <f>管理者入力!B51</f>
        <v xml:space="preserve"> M</v>
      </c>
      <c r="D567" s="29" t="str">
        <f>管理者入力!C51</f>
        <v xml:space="preserve"> M</v>
      </c>
      <c r="AN567" s="399">
        <f>COUNTIF($B$12:B567,B567)</f>
        <v>29</v>
      </c>
      <c r="BN567" s="412" t="str">
        <f t="shared" si="736"/>
        <v>m</v>
      </c>
      <c r="CU567" s="412">
        <f t="shared" si="737"/>
        <v>0</v>
      </c>
      <c r="CV567" s="412">
        <f t="shared" si="738"/>
        <v>0</v>
      </c>
      <c r="CW567" s="412">
        <f t="shared" si="739"/>
        <v>0</v>
      </c>
      <c r="CX567" s="412">
        <f t="shared" si="740"/>
        <v>0</v>
      </c>
      <c r="CY567" s="412">
        <f t="shared" si="741"/>
        <v>0</v>
      </c>
      <c r="DR567" s="494"/>
      <c r="DU567" s="411">
        <f t="shared" si="742"/>
        <v>0</v>
      </c>
      <c r="DX567" s="494" t="e">
        <f>IF(BG567&lt;270000,○,"")</f>
        <v>#NAME?</v>
      </c>
    </row>
    <row r="568" spans="3:128" ht="12.75" hidden="1" customHeight="1" thickBot="1">
      <c r="C568" s="29" t="str">
        <f>管理者入力!B52</f>
        <v xml:space="preserve"> N</v>
      </c>
      <c r="D568" s="29" t="str">
        <f>管理者入力!C52</f>
        <v xml:space="preserve"> N</v>
      </c>
      <c r="AN568" s="399">
        <f>COUNTIF($B$12:B568,B568)</f>
        <v>29</v>
      </c>
      <c r="BN568" s="412" t="str">
        <f t="shared" si="736"/>
        <v>m</v>
      </c>
      <c r="CU568" s="412">
        <f t="shared" si="737"/>
        <v>0</v>
      </c>
      <c r="CV568" s="412">
        <f t="shared" si="738"/>
        <v>0</v>
      </c>
      <c r="CW568" s="412">
        <f t="shared" si="739"/>
        <v>0</v>
      </c>
      <c r="CX568" s="412">
        <f t="shared" si="740"/>
        <v>0</v>
      </c>
      <c r="CY568" s="412">
        <f t="shared" si="741"/>
        <v>0</v>
      </c>
      <c r="DR568" s="494"/>
      <c r="DU568" s="411">
        <f t="shared" si="742"/>
        <v>0</v>
      </c>
      <c r="DX568" s="494" t="e">
        <f>IF(BG568&lt;270000,○,"")</f>
        <v>#NAME?</v>
      </c>
    </row>
    <row r="569" spans="3:128" ht="12.75" hidden="1" customHeight="1" thickBot="1">
      <c r="C569" s="29" t="str">
        <f>管理者入力!B53</f>
        <v xml:space="preserve"> O</v>
      </c>
      <c r="D569" s="29" t="str">
        <f>管理者入力!C53</f>
        <v xml:space="preserve"> O</v>
      </c>
      <c r="AN569" s="399">
        <f>COUNTIF($B$12:B569,B569)</f>
        <v>29</v>
      </c>
      <c r="BN569" s="412" t="str">
        <f t="shared" si="736"/>
        <v>m</v>
      </c>
      <c r="CU569" s="412">
        <f t="shared" si="737"/>
        <v>0</v>
      </c>
      <c r="CV569" s="412">
        <f t="shared" si="738"/>
        <v>0</v>
      </c>
      <c r="CW569" s="412">
        <f t="shared" si="739"/>
        <v>0</v>
      </c>
      <c r="CX569" s="412">
        <f t="shared" si="740"/>
        <v>0</v>
      </c>
      <c r="CY569" s="412">
        <f t="shared" si="741"/>
        <v>0</v>
      </c>
      <c r="DR569" s="494"/>
      <c r="DU569" s="411">
        <f t="shared" si="742"/>
        <v>0</v>
      </c>
      <c r="DX569" s="494" t="e">
        <f>IF(BG569&lt;270000,○,"")</f>
        <v>#NAME?</v>
      </c>
    </row>
    <row r="570" spans="3:128" ht="12.75" hidden="1" customHeight="1" thickBot="1">
      <c r="C570" s="29" t="str">
        <f>管理者入力!B54</f>
        <v xml:space="preserve"> P</v>
      </c>
      <c r="D570" s="29" t="str">
        <f>管理者入力!C54</f>
        <v xml:space="preserve"> P</v>
      </c>
      <c r="AN570" s="399">
        <f>COUNTIF($B$12:B570,B570)</f>
        <v>29</v>
      </c>
      <c r="BN570" s="412" t="str">
        <f t="shared" si="736"/>
        <v>m</v>
      </c>
      <c r="CU570" s="412">
        <f t="shared" si="737"/>
        <v>0</v>
      </c>
      <c r="CV570" s="412">
        <f t="shared" si="738"/>
        <v>0</v>
      </c>
      <c r="CW570" s="412">
        <f t="shared" si="739"/>
        <v>0</v>
      </c>
      <c r="CX570" s="412">
        <f t="shared" si="740"/>
        <v>0</v>
      </c>
      <c r="CY570" s="412">
        <f t="shared" si="741"/>
        <v>0</v>
      </c>
      <c r="DR570" s="494"/>
      <c r="DU570" s="411">
        <f t="shared" si="742"/>
        <v>0</v>
      </c>
      <c r="DX570" s="494" t="e">
        <f>IF(BG570&lt;270000,○,"")</f>
        <v>#NAME?</v>
      </c>
    </row>
    <row r="571" spans="3:128" ht="12.75" hidden="1" customHeight="1" thickBot="1">
      <c r="C571" s="29" t="str">
        <f>管理者入力!B55</f>
        <v xml:space="preserve"> Q</v>
      </c>
      <c r="D571" s="29" t="str">
        <f>管理者入力!C55</f>
        <v xml:space="preserve"> Q</v>
      </c>
      <c r="AN571" s="399">
        <f>COUNTIF($B$12:B571,B571)</f>
        <v>29</v>
      </c>
      <c r="BN571" s="412" t="str">
        <f t="shared" si="736"/>
        <v>m</v>
      </c>
      <c r="CU571" s="412">
        <f t="shared" si="737"/>
        <v>0</v>
      </c>
      <c r="CV571" s="412">
        <f t="shared" si="738"/>
        <v>0</v>
      </c>
      <c r="CW571" s="412">
        <f t="shared" si="739"/>
        <v>0</v>
      </c>
      <c r="CX571" s="412">
        <f t="shared" si="740"/>
        <v>0</v>
      </c>
      <c r="CY571" s="412">
        <f t="shared" si="741"/>
        <v>0</v>
      </c>
      <c r="DR571" s="494"/>
      <c r="DU571" s="411">
        <f t="shared" si="742"/>
        <v>0</v>
      </c>
      <c r="DX571" s="494" t="e">
        <f>IF(BG571&lt;270000,○,"")</f>
        <v>#NAME?</v>
      </c>
    </row>
    <row r="572" spans="3:128" ht="12.75" hidden="1" customHeight="1" thickBot="1">
      <c r="C572" s="29" t="str">
        <f>管理者入力!B56</f>
        <v xml:space="preserve"> R</v>
      </c>
      <c r="D572" s="29" t="str">
        <f>管理者入力!C56</f>
        <v xml:space="preserve"> R</v>
      </c>
      <c r="AN572" s="399">
        <f>COUNTIF($B$12:B572,B572)</f>
        <v>29</v>
      </c>
      <c r="BN572" s="412" t="str">
        <f t="shared" si="736"/>
        <v>m</v>
      </c>
      <c r="CU572" s="412">
        <f t="shared" si="737"/>
        <v>0</v>
      </c>
      <c r="CV572" s="412">
        <f t="shared" si="738"/>
        <v>0</v>
      </c>
      <c r="CW572" s="412">
        <f t="shared" si="739"/>
        <v>0</v>
      </c>
      <c r="CX572" s="412">
        <f t="shared" si="740"/>
        <v>0</v>
      </c>
      <c r="CY572" s="412">
        <f t="shared" si="741"/>
        <v>0</v>
      </c>
      <c r="DR572" s="494"/>
      <c r="DU572" s="411">
        <f t="shared" si="742"/>
        <v>0</v>
      </c>
      <c r="DX572" s="494" t="e">
        <f>IF(BG572&lt;270000,○,"")</f>
        <v>#NAME?</v>
      </c>
    </row>
    <row r="573" spans="3:128" ht="12.75" hidden="1" customHeight="1" thickBot="1">
      <c r="C573" s="29" t="str">
        <f>管理者入力!B57</f>
        <v xml:space="preserve"> S</v>
      </c>
      <c r="D573" s="29" t="str">
        <f>管理者入力!C57</f>
        <v xml:space="preserve"> S</v>
      </c>
      <c r="AN573" s="399">
        <f>COUNTIF($B$12:B573,B573)</f>
        <v>29</v>
      </c>
      <c r="BN573" s="412" t="str">
        <f t="shared" si="736"/>
        <v>m</v>
      </c>
      <c r="CU573" s="412">
        <f t="shared" si="737"/>
        <v>0</v>
      </c>
      <c r="CV573" s="412">
        <f t="shared" si="738"/>
        <v>0</v>
      </c>
      <c r="CW573" s="412">
        <f t="shared" si="739"/>
        <v>0</v>
      </c>
      <c r="CX573" s="412">
        <f t="shared" si="740"/>
        <v>0</v>
      </c>
      <c r="CY573" s="412">
        <f t="shared" si="741"/>
        <v>0</v>
      </c>
      <c r="DR573" s="494"/>
      <c r="DU573" s="411">
        <f t="shared" si="742"/>
        <v>0</v>
      </c>
      <c r="DX573" s="494" t="e">
        <f>IF(BG573&lt;270000,○,"")</f>
        <v>#NAME?</v>
      </c>
    </row>
    <row r="574" spans="3:128" ht="12.75" hidden="1" customHeight="1" thickBot="1">
      <c r="C574" s="29" t="str">
        <f>管理者入力!B58</f>
        <v xml:space="preserve"> T</v>
      </c>
      <c r="D574" s="29" t="str">
        <f>管理者入力!C58</f>
        <v xml:space="preserve"> T</v>
      </c>
      <c r="AN574" s="399">
        <f>COUNTIF($B$12:B574,B574)</f>
        <v>29</v>
      </c>
      <c r="BN574" s="412" t="str">
        <f t="shared" si="736"/>
        <v>m</v>
      </c>
      <c r="CU574" s="412">
        <f t="shared" si="737"/>
        <v>0</v>
      </c>
      <c r="CV574" s="412">
        <f t="shared" si="738"/>
        <v>0</v>
      </c>
      <c r="CW574" s="412">
        <f t="shared" si="739"/>
        <v>0</v>
      </c>
      <c r="CX574" s="412">
        <f t="shared" si="740"/>
        <v>0</v>
      </c>
      <c r="CY574" s="412">
        <f t="shared" si="741"/>
        <v>0</v>
      </c>
      <c r="DR574" s="494"/>
      <c r="DU574" s="411">
        <f t="shared" si="742"/>
        <v>0</v>
      </c>
      <c r="DX574" s="494" t="e">
        <f>IF(BG574&lt;270000,○,"")</f>
        <v>#NAME?</v>
      </c>
    </row>
    <row r="575" spans="3:128" ht="12.75" hidden="1" customHeight="1" thickBot="1">
      <c r="C575" s="29" t="str">
        <f>管理者入力!B59</f>
        <v xml:space="preserve"> U</v>
      </c>
      <c r="D575" s="29" t="str">
        <f>管理者入力!C59</f>
        <v xml:space="preserve"> U</v>
      </c>
      <c r="AN575" s="399">
        <f>COUNTIF($B$12:B575,B575)</f>
        <v>29</v>
      </c>
      <c r="BN575" s="412" t="str">
        <f t="shared" si="736"/>
        <v>m</v>
      </c>
      <c r="CU575" s="412">
        <f t="shared" si="737"/>
        <v>0</v>
      </c>
      <c r="CV575" s="412">
        <f t="shared" si="738"/>
        <v>0</v>
      </c>
      <c r="CW575" s="412">
        <f t="shared" si="739"/>
        <v>0</v>
      </c>
      <c r="CX575" s="412">
        <f t="shared" si="740"/>
        <v>0</v>
      </c>
      <c r="CY575" s="412">
        <f t="shared" si="741"/>
        <v>0</v>
      </c>
      <c r="DR575" s="494"/>
      <c r="DU575" s="411">
        <f t="shared" si="742"/>
        <v>0</v>
      </c>
      <c r="DX575" s="494" t="e">
        <f>IF(BG575&lt;270000,○,"")</f>
        <v>#NAME?</v>
      </c>
    </row>
    <row r="576" spans="3:128" ht="12.75" hidden="1" customHeight="1" thickBot="1">
      <c r="C576" s="29" t="str">
        <f>管理者入力!B60</f>
        <v xml:space="preserve"> V</v>
      </c>
      <c r="D576" s="29" t="str">
        <f>管理者入力!C60</f>
        <v xml:space="preserve"> V</v>
      </c>
      <c r="AN576" s="399">
        <f>COUNTIF($B$12:B576,B576)</f>
        <v>29</v>
      </c>
      <c r="BN576" s="412" t="str">
        <f t="shared" si="736"/>
        <v>m</v>
      </c>
      <c r="CU576" s="412">
        <f t="shared" si="737"/>
        <v>0</v>
      </c>
      <c r="CV576" s="412">
        <f t="shared" si="738"/>
        <v>0</v>
      </c>
      <c r="CW576" s="412">
        <f t="shared" si="739"/>
        <v>0</v>
      </c>
      <c r="CX576" s="412">
        <f t="shared" si="740"/>
        <v>0</v>
      </c>
      <c r="CY576" s="412">
        <f t="shared" si="741"/>
        <v>0</v>
      </c>
      <c r="DR576" s="494"/>
      <c r="DU576" s="411">
        <f t="shared" si="742"/>
        <v>0</v>
      </c>
      <c r="DX576" s="494" t="e">
        <f>IF(BG576&lt;270000,○,"")</f>
        <v>#NAME?</v>
      </c>
    </row>
    <row r="577" spans="3:128" ht="12.75" hidden="1" customHeight="1" thickBot="1">
      <c r="C577" s="29" t="str">
        <f>管理者入力!B61</f>
        <v xml:space="preserve"> W</v>
      </c>
      <c r="D577" s="29" t="str">
        <f>管理者入力!C61</f>
        <v xml:space="preserve"> W</v>
      </c>
      <c r="AN577" s="399">
        <f>COUNTIF($B$12:B577,B577)</f>
        <v>29</v>
      </c>
      <c r="BN577" s="412" t="str">
        <f t="shared" si="736"/>
        <v>m</v>
      </c>
      <c r="CU577" s="412">
        <f t="shared" si="737"/>
        <v>0</v>
      </c>
      <c r="CV577" s="412">
        <f t="shared" si="738"/>
        <v>0</v>
      </c>
      <c r="CW577" s="412">
        <f t="shared" si="739"/>
        <v>0</v>
      </c>
      <c r="CX577" s="412">
        <f t="shared" si="740"/>
        <v>0</v>
      </c>
      <c r="CY577" s="412">
        <f t="shared" si="741"/>
        <v>0</v>
      </c>
      <c r="DR577" s="494"/>
      <c r="DU577" s="411">
        <f t="shared" si="742"/>
        <v>0</v>
      </c>
      <c r="DX577" s="494" t="e">
        <f>IF(BG577&lt;270000,○,"")</f>
        <v>#NAME?</v>
      </c>
    </row>
    <row r="578" spans="3:128" ht="12.75" hidden="1" customHeight="1" thickBot="1">
      <c r="C578" s="29" t="str">
        <f>管理者入力!B62</f>
        <v xml:space="preserve"> X</v>
      </c>
      <c r="D578" s="29" t="str">
        <f>管理者入力!C62</f>
        <v xml:space="preserve"> X</v>
      </c>
      <c r="AN578" s="399">
        <f>COUNTIF($B$12:B578,B578)</f>
        <v>29</v>
      </c>
      <c r="BN578" s="412" t="str">
        <f t="shared" si="736"/>
        <v>m</v>
      </c>
      <c r="CU578" s="412">
        <f t="shared" si="737"/>
        <v>0</v>
      </c>
      <c r="CV578" s="412">
        <f t="shared" si="738"/>
        <v>0</v>
      </c>
      <c r="CW578" s="412">
        <f t="shared" si="739"/>
        <v>0</v>
      </c>
      <c r="CX578" s="412">
        <f t="shared" si="740"/>
        <v>0</v>
      </c>
      <c r="CY578" s="412">
        <f t="shared" si="741"/>
        <v>0</v>
      </c>
      <c r="DR578" s="494"/>
      <c r="DU578" s="411">
        <f t="shared" si="742"/>
        <v>0</v>
      </c>
      <c r="DX578" s="494" t="e">
        <f>IF(BG578&lt;270000,○,"")</f>
        <v>#NAME?</v>
      </c>
    </row>
    <row r="579" spans="3:128" ht="12.75" hidden="1" customHeight="1" thickBot="1">
      <c r="C579" s="29" t="str">
        <f>管理者入力!B63</f>
        <v xml:space="preserve"> Y</v>
      </c>
      <c r="D579" s="29" t="str">
        <f>管理者入力!C63</f>
        <v xml:space="preserve"> Y</v>
      </c>
      <c r="AN579" s="399">
        <f>COUNTIF($B$12:B579,B579)</f>
        <v>29</v>
      </c>
      <c r="BN579" s="412" t="str">
        <f t="shared" si="736"/>
        <v>m</v>
      </c>
      <c r="CU579" s="412">
        <f t="shared" si="737"/>
        <v>0</v>
      </c>
      <c r="CV579" s="412">
        <f t="shared" si="738"/>
        <v>0</v>
      </c>
      <c r="CW579" s="412">
        <f t="shared" si="739"/>
        <v>0</v>
      </c>
      <c r="CX579" s="412">
        <f t="shared" si="740"/>
        <v>0</v>
      </c>
      <c r="CY579" s="412">
        <f t="shared" si="741"/>
        <v>0</v>
      </c>
      <c r="DR579" s="494"/>
      <c r="DU579" s="411">
        <f t="shared" si="742"/>
        <v>0</v>
      </c>
      <c r="DX579" s="494" t="e">
        <f>IF(BG579&lt;270000,○,"")</f>
        <v>#NAME?</v>
      </c>
    </row>
    <row r="580" spans="3:128" ht="19.5" hidden="1" customHeight="1">
      <c r="C580" s="29" t="str">
        <f>管理者入力!B64</f>
        <v xml:space="preserve"> Z</v>
      </c>
      <c r="D580" s="29" t="str">
        <f>管理者入力!C64</f>
        <v xml:space="preserve"> Z</v>
      </c>
      <c r="AN580" s="399">
        <f>COUNTIF($B$12:B580,B580)</f>
        <v>29</v>
      </c>
      <c r="BN580" s="412" t="str">
        <f t="shared" si="736"/>
        <v>m</v>
      </c>
      <c r="CU580" s="412">
        <f t="shared" si="737"/>
        <v>0</v>
      </c>
      <c r="CV580" s="412">
        <f t="shared" si="738"/>
        <v>0</v>
      </c>
      <c r="CW580" s="412">
        <f t="shared" si="739"/>
        <v>0</v>
      </c>
      <c r="CX580" s="412">
        <f t="shared" si="740"/>
        <v>0</v>
      </c>
      <c r="CY580" s="412">
        <f t="shared" si="741"/>
        <v>0</v>
      </c>
      <c r="DR580" s="494"/>
      <c r="DU580" s="411">
        <f t="shared" si="742"/>
        <v>0</v>
      </c>
      <c r="DX580" s="494" t="e">
        <f>IF(BG580&lt;270000,○,"")</f>
        <v>#NAME?</v>
      </c>
    </row>
    <row r="587" spans="3:128">
      <c r="C587" s="29">
        <f>管理者入力!B71</f>
        <v>0</v>
      </c>
    </row>
    <row r="588" spans="3:128">
      <c r="C588" s="29">
        <f>管理者入力!B72</f>
        <v>0</v>
      </c>
    </row>
    <row r="589" spans="3:128">
      <c r="C589" s="29">
        <f>管理者入力!B73</f>
        <v>0</v>
      </c>
    </row>
    <row r="590" spans="3:128">
      <c r="C590" s="29">
        <f>管理者入力!B74</f>
        <v>0</v>
      </c>
    </row>
    <row r="591" spans="3:128">
      <c r="C591" s="29">
        <f>管理者入力!B75</f>
        <v>0</v>
      </c>
    </row>
    <row r="592" spans="3:128">
      <c r="C592" s="29">
        <f>管理者入力!B76</f>
        <v>0</v>
      </c>
    </row>
    <row r="593" spans="3:3">
      <c r="C593" s="29">
        <f>管理者入力!B77</f>
        <v>0</v>
      </c>
    </row>
    <row r="594" spans="3:3">
      <c r="C594" s="29">
        <f>管理者入力!B78</f>
        <v>0</v>
      </c>
    </row>
    <row r="595" spans="3:3">
      <c r="C595" s="29">
        <f>管理者入力!B79</f>
        <v>0</v>
      </c>
    </row>
    <row r="596" spans="3:3">
      <c r="C596" s="29">
        <f>管理者入力!B80</f>
        <v>0</v>
      </c>
    </row>
  </sheetData>
  <sheetProtection password="E027" sheet="1" objects="1" scenarios="1"/>
  <mergeCells count="2564">
    <mergeCell ref="A2:M7"/>
    <mergeCell ref="N85:O85"/>
    <mergeCell ref="H411:I411"/>
    <mergeCell ref="H403:I403"/>
    <mergeCell ref="H413:I413"/>
    <mergeCell ref="H412:I412"/>
    <mergeCell ref="H414:I414"/>
    <mergeCell ref="H408:I408"/>
    <mergeCell ref="H404:I404"/>
    <mergeCell ref="H405:I405"/>
    <mergeCell ref="H409:I409"/>
    <mergeCell ref="H415:I415"/>
    <mergeCell ref="H425:I425"/>
    <mergeCell ref="H424:I424"/>
    <mergeCell ref="H426:I426"/>
    <mergeCell ref="H420:I420"/>
    <mergeCell ref="H416:I416"/>
    <mergeCell ref="H417:I417"/>
    <mergeCell ref="H421:I421"/>
    <mergeCell ref="H419:I419"/>
    <mergeCell ref="H418:I418"/>
    <mergeCell ref="H375:I375"/>
    <mergeCell ref="H367:I367"/>
    <mergeCell ref="H377:I377"/>
    <mergeCell ref="H376:I376"/>
    <mergeCell ref="H378:I378"/>
    <mergeCell ref="H372:I372"/>
    <mergeCell ref="H368:I368"/>
    <mergeCell ref="H369:I369"/>
    <mergeCell ref="H373:I373"/>
    <mergeCell ref="H379:I379"/>
    <mergeCell ref="H384:I384"/>
    <mergeCell ref="Q80:R80"/>
    <mergeCell ref="N80:O80"/>
    <mergeCell ref="N82:O82"/>
    <mergeCell ref="H503:I503"/>
    <mergeCell ref="H504:I504"/>
    <mergeCell ref="H502:I502"/>
    <mergeCell ref="H498:I498"/>
    <mergeCell ref="H493:I493"/>
    <mergeCell ref="H491:I491"/>
    <mergeCell ref="H494:I494"/>
    <mergeCell ref="H490:I490"/>
    <mergeCell ref="H497:I497"/>
    <mergeCell ref="H447:I447"/>
    <mergeCell ref="H439:I439"/>
    <mergeCell ref="H449:I449"/>
    <mergeCell ref="H448:I448"/>
    <mergeCell ref="H450:I450"/>
    <mergeCell ref="H444:I444"/>
    <mergeCell ref="H440:I440"/>
    <mergeCell ref="H441:I441"/>
    <mergeCell ref="H477:I477"/>
    <mergeCell ref="H427:I427"/>
    <mergeCell ref="H437:I437"/>
    <mergeCell ref="H436:I436"/>
    <mergeCell ref="H438:I438"/>
    <mergeCell ref="H432:I432"/>
    <mergeCell ref="H428:I428"/>
    <mergeCell ref="H446:I446"/>
    <mergeCell ref="H456:I456"/>
    <mergeCell ref="H453:I453"/>
    <mergeCell ref="H430:I430"/>
    <mergeCell ref="H422:I422"/>
    <mergeCell ref="K12:L12"/>
    <mergeCell ref="K13:L13"/>
    <mergeCell ref="H506:I506"/>
    <mergeCell ref="H513:I513"/>
    <mergeCell ref="H509:I509"/>
    <mergeCell ref="H510:I510"/>
    <mergeCell ref="H508:I508"/>
    <mergeCell ref="H505:I505"/>
    <mergeCell ref="H492:I492"/>
    <mergeCell ref="H488:I488"/>
    <mergeCell ref="H489:I489"/>
    <mergeCell ref="H495:I495"/>
    <mergeCell ref="H13:I13"/>
    <mergeCell ref="H435:I435"/>
    <mergeCell ref="H475:I475"/>
    <mergeCell ref="H487:I487"/>
    <mergeCell ref="H485:I485"/>
    <mergeCell ref="H484:I484"/>
    <mergeCell ref="H486:I486"/>
    <mergeCell ref="H480:I480"/>
    <mergeCell ref="H452:I452"/>
    <mergeCell ref="H445:I445"/>
    <mergeCell ref="H451:I451"/>
    <mergeCell ref="H461:I461"/>
    <mergeCell ref="H460:I460"/>
    <mergeCell ref="H462:I462"/>
    <mergeCell ref="H457:I457"/>
    <mergeCell ref="K85:L85"/>
    <mergeCell ref="H455:I455"/>
    <mergeCell ref="H454:I454"/>
    <mergeCell ref="H429:I429"/>
    <mergeCell ref="H431:I431"/>
    <mergeCell ref="H520:I520"/>
    <mergeCell ref="H519:I519"/>
    <mergeCell ref="H518:I518"/>
    <mergeCell ref="H514:I514"/>
    <mergeCell ref="H512:I512"/>
    <mergeCell ref="H517:I517"/>
    <mergeCell ref="H464:I464"/>
    <mergeCell ref="H465:I465"/>
    <mergeCell ref="H469:I469"/>
    <mergeCell ref="H467:I467"/>
    <mergeCell ref="H466:I466"/>
    <mergeCell ref="H458:I458"/>
    <mergeCell ref="H459:I459"/>
    <mergeCell ref="H481:I481"/>
    <mergeCell ref="H479:I479"/>
    <mergeCell ref="H478:I478"/>
    <mergeCell ref="H470:I470"/>
    <mergeCell ref="H471:I471"/>
    <mergeCell ref="H463:I463"/>
    <mergeCell ref="H473:I473"/>
    <mergeCell ref="H472:I472"/>
    <mergeCell ref="H474:I474"/>
    <mergeCell ref="H468:I468"/>
    <mergeCell ref="H476:I476"/>
    <mergeCell ref="H516:I516"/>
    <mergeCell ref="H501:I501"/>
    <mergeCell ref="H496:I496"/>
    <mergeCell ref="H500:I500"/>
    <mergeCell ref="H499:I499"/>
    <mergeCell ref="H482:I482"/>
    <mergeCell ref="H483:I483"/>
    <mergeCell ref="H423:I423"/>
    <mergeCell ref="H443:I443"/>
    <mergeCell ref="H442:I442"/>
    <mergeCell ref="H434:I434"/>
    <mergeCell ref="H393:I393"/>
    <mergeCell ref="H397:I397"/>
    <mergeCell ref="H395:I395"/>
    <mergeCell ref="H394:I394"/>
    <mergeCell ref="H386:I386"/>
    <mergeCell ref="H387:I387"/>
    <mergeCell ref="H407:I407"/>
    <mergeCell ref="H406:I406"/>
    <mergeCell ref="H398:I398"/>
    <mergeCell ref="H399:I399"/>
    <mergeCell ref="H391:I391"/>
    <mergeCell ref="H401:I401"/>
    <mergeCell ref="H400:I400"/>
    <mergeCell ref="H402:I402"/>
    <mergeCell ref="H396:I396"/>
    <mergeCell ref="H392:I392"/>
    <mergeCell ref="H410:I410"/>
    <mergeCell ref="H389:I389"/>
    <mergeCell ref="H388:I388"/>
    <mergeCell ref="H390:I390"/>
    <mergeCell ref="H433:I433"/>
    <mergeCell ref="H381:I381"/>
    <mergeCell ref="H385:I385"/>
    <mergeCell ref="H383:I383"/>
    <mergeCell ref="H382:I382"/>
    <mergeCell ref="H357:I357"/>
    <mergeCell ref="H361:I361"/>
    <mergeCell ref="H359:I359"/>
    <mergeCell ref="H358:I358"/>
    <mergeCell ref="H350:I350"/>
    <mergeCell ref="H351:I351"/>
    <mergeCell ref="H371:I371"/>
    <mergeCell ref="H370:I370"/>
    <mergeCell ref="H362:I362"/>
    <mergeCell ref="H363:I363"/>
    <mergeCell ref="H355:I355"/>
    <mergeCell ref="H365:I365"/>
    <mergeCell ref="H364:I364"/>
    <mergeCell ref="H366:I366"/>
    <mergeCell ref="H360:I360"/>
    <mergeCell ref="H356:I356"/>
    <mergeCell ref="H374:I374"/>
    <mergeCell ref="H380:I380"/>
    <mergeCell ref="H339:I339"/>
    <mergeCell ref="H331:I331"/>
    <mergeCell ref="H341:I341"/>
    <mergeCell ref="H340:I340"/>
    <mergeCell ref="H342:I342"/>
    <mergeCell ref="H336:I336"/>
    <mergeCell ref="H332:I332"/>
    <mergeCell ref="H333:I333"/>
    <mergeCell ref="H337:I337"/>
    <mergeCell ref="H343:I343"/>
    <mergeCell ref="H353:I353"/>
    <mergeCell ref="H352:I352"/>
    <mergeCell ref="H354:I354"/>
    <mergeCell ref="H348:I348"/>
    <mergeCell ref="H344:I344"/>
    <mergeCell ref="H345:I345"/>
    <mergeCell ref="H349:I349"/>
    <mergeCell ref="H347:I347"/>
    <mergeCell ref="H346:I346"/>
    <mergeCell ref="H321:I321"/>
    <mergeCell ref="H325:I325"/>
    <mergeCell ref="H323:I323"/>
    <mergeCell ref="H322:I322"/>
    <mergeCell ref="H314:I314"/>
    <mergeCell ref="H315:I315"/>
    <mergeCell ref="H335:I335"/>
    <mergeCell ref="H334:I334"/>
    <mergeCell ref="H326:I326"/>
    <mergeCell ref="H327:I327"/>
    <mergeCell ref="H319:I319"/>
    <mergeCell ref="H329:I329"/>
    <mergeCell ref="H328:I328"/>
    <mergeCell ref="H330:I330"/>
    <mergeCell ref="H324:I324"/>
    <mergeCell ref="H320:I320"/>
    <mergeCell ref="H338:I338"/>
    <mergeCell ref="H303:I303"/>
    <mergeCell ref="H295:I295"/>
    <mergeCell ref="H305:I305"/>
    <mergeCell ref="H304:I304"/>
    <mergeCell ref="H306:I306"/>
    <mergeCell ref="H300:I300"/>
    <mergeCell ref="H296:I296"/>
    <mergeCell ref="H297:I297"/>
    <mergeCell ref="H301:I301"/>
    <mergeCell ref="H307:I307"/>
    <mergeCell ref="H317:I317"/>
    <mergeCell ref="H316:I316"/>
    <mergeCell ref="H318:I318"/>
    <mergeCell ref="H312:I312"/>
    <mergeCell ref="H308:I308"/>
    <mergeCell ref="H309:I309"/>
    <mergeCell ref="H313:I313"/>
    <mergeCell ref="H311:I311"/>
    <mergeCell ref="H310:I310"/>
    <mergeCell ref="H285:I285"/>
    <mergeCell ref="H289:I289"/>
    <mergeCell ref="H287:I287"/>
    <mergeCell ref="H286:I286"/>
    <mergeCell ref="H278:I278"/>
    <mergeCell ref="H279:I279"/>
    <mergeCell ref="H299:I299"/>
    <mergeCell ref="H298:I298"/>
    <mergeCell ref="H290:I290"/>
    <mergeCell ref="H291:I291"/>
    <mergeCell ref="H283:I283"/>
    <mergeCell ref="H293:I293"/>
    <mergeCell ref="H292:I292"/>
    <mergeCell ref="H294:I294"/>
    <mergeCell ref="H288:I288"/>
    <mergeCell ref="H284:I284"/>
    <mergeCell ref="H302:I302"/>
    <mergeCell ref="H267:I267"/>
    <mergeCell ref="H259:I259"/>
    <mergeCell ref="H269:I269"/>
    <mergeCell ref="H268:I268"/>
    <mergeCell ref="H270:I270"/>
    <mergeCell ref="H264:I264"/>
    <mergeCell ref="H260:I260"/>
    <mergeCell ref="H261:I261"/>
    <mergeCell ref="H265:I265"/>
    <mergeCell ref="H271:I271"/>
    <mergeCell ref="H281:I281"/>
    <mergeCell ref="H280:I280"/>
    <mergeCell ref="H282:I282"/>
    <mergeCell ref="H276:I276"/>
    <mergeCell ref="H272:I272"/>
    <mergeCell ref="H273:I273"/>
    <mergeCell ref="H277:I277"/>
    <mergeCell ref="H275:I275"/>
    <mergeCell ref="H274:I274"/>
    <mergeCell ref="H249:I249"/>
    <mergeCell ref="H253:I253"/>
    <mergeCell ref="H251:I251"/>
    <mergeCell ref="H250:I250"/>
    <mergeCell ref="H242:I242"/>
    <mergeCell ref="H243:I243"/>
    <mergeCell ref="H263:I263"/>
    <mergeCell ref="H262:I262"/>
    <mergeCell ref="H254:I254"/>
    <mergeCell ref="H255:I255"/>
    <mergeCell ref="H247:I247"/>
    <mergeCell ref="H257:I257"/>
    <mergeCell ref="H256:I256"/>
    <mergeCell ref="H258:I258"/>
    <mergeCell ref="H252:I252"/>
    <mergeCell ref="H248:I248"/>
    <mergeCell ref="H266:I266"/>
    <mergeCell ref="H231:I231"/>
    <mergeCell ref="H223:I223"/>
    <mergeCell ref="H233:I233"/>
    <mergeCell ref="H232:I232"/>
    <mergeCell ref="H234:I234"/>
    <mergeCell ref="H228:I228"/>
    <mergeCell ref="H224:I224"/>
    <mergeCell ref="H225:I225"/>
    <mergeCell ref="H229:I229"/>
    <mergeCell ref="H235:I235"/>
    <mergeCell ref="H245:I245"/>
    <mergeCell ref="H244:I244"/>
    <mergeCell ref="H246:I246"/>
    <mergeCell ref="H240:I240"/>
    <mergeCell ref="H236:I236"/>
    <mergeCell ref="H237:I237"/>
    <mergeCell ref="H241:I241"/>
    <mergeCell ref="H239:I239"/>
    <mergeCell ref="H238:I238"/>
    <mergeCell ref="H213:I213"/>
    <mergeCell ref="H217:I217"/>
    <mergeCell ref="H215:I215"/>
    <mergeCell ref="H214:I214"/>
    <mergeCell ref="H206:I206"/>
    <mergeCell ref="H207:I207"/>
    <mergeCell ref="H227:I227"/>
    <mergeCell ref="H226:I226"/>
    <mergeCell ref="H218:I218"/>
    <mergeCell ref="H219:I219"/>
    <mergeCell ref="H211:I211"/>
    <mergeCell ref="H221:I221"/>
    <mergeCell ref="H220:I220"/>
    <mergeCell ref="H222:I222"/>
    <mergeCell ref="H216:I216"/>
    <mergeCell ref="H212:I212"/>
    <mergeCell ref="H230:I230"/>
    <mergeCell ref="H195:I195"/>
    <mergeCell ref="H187:I187"/>
    <mergeCell ref="H197:I197"/>
    <mergeCell ref="H196:I196"/>
    <mergeCell ref="H198:I198"/>
    <mergeCell ref="H192:I192"/>
    <mergeCell ref="H188:I188"/>
    <mergeCell ref="H189:I189"/>
    <mergeCell ref="H193:I193"/>
    <mergeCell ref="H199:I199"/>
    <mergeCell ref="H209:I209"/>
    <mergeCell ref="H208:I208"/>
    <mergeCell ref="H210:I210"/>
    <mergeCell ref="H204:I204"/>
    <mergeCell ref="H200:I200"/>
    <mergeCell ref="H201:I201"/>
    <mergeCell ref="H205:I205"/>
    <mergeCell ref="H203:I203"/>
    <mergeCell ref="H202:I202"/>
    <mergeCell ref="H177:I177"/>
    <mergeCell ref="H181:I181"/>
    <mergeCell ref="H179:I179"/>
    <mergeCell ref="H178:I178"/>
    <mergeCell ref="H170:I170"/>
    <mergeCell ref="H171:I171"/>
    <mergeCell ref="H191:I191"/>
    <mergeCell ref="H190:I190"/>
    <mergeCell ref="H182:I182"/>
    <mergeCell ref="H183:I183"/>
    <mergeCell ref="H175:I175"/>
    <mergeCell ref="H185:I185"/>
    <mergeCell ref="H184:I184"/>
    <mergeCell ref="H186:I186"/>
    <mergeCell ref="H180:I180"/>
    <mergeCell ref="H176:I176"/>
    <mergeCell ref="H194:I194"/>
    <mergeCell ref="H158:I158"/>
    <mergeCell ref="H159:I159"/>
    <mergeCell ref="H151:I151"/>
    <mergeCell ref="H161:I161"/>
    <mergeCell ref="H160:I160"/>
    <mergeCell ref="H162:I162"/>
    <mergeCell ref="H156:I156"/>
    <mergeCell ref="H152:I152"/>
    <mergeCell ref="H153:I153"/>
    <mergeCell ref="H157:I157"/>
    <mergeCell ref="H163:I163"/>
    <mergeCell ref="H173:I173"/>
    <mergeCell ref="H172:I172"/>
    <mergeCell ref="H174:I174"/>
    <mergeCell ref="H168:I168"/>
    <mergeCell ref="H164:I164"/>
    <mergeCell ref="H165:I165"/>
    <mergeCell ref="H169:I169"/>
    <mergeCell ref="H167:I167"/>
    <mergeCell ref="H166:I166"/>
    <mergeCell ref="H127:I127"/>
    <mergeCell ref="H137:I137"/>
    <mergeCell ref="H136:I136"/>
    <mergeCell ref="H138:I138"/>
    <mergeCell ref="H132:I132"/>
    <mergeCell ref="H128:I128"/>
    <mergeCell ref="H129:I129"/>
    <mergeCell ref="H133:I133"/>
    <mergeCell ref="H131:I131"/>
    <mergeCell ref="H130:I130"/>
    <mergeCell ref="H141:I141"/>
    <mergeCell ref="H145:I145"/>
    <mergeCell ref="H143:I143"/>
    <mergeCell ref="H142:I142"/>
    <mergeCell ref="H134:I134"/>
    <mergeCell ref="H135:I135"/>
    <mergeCell ref="H155:I155"/>
    <mergeCell ref="H154:I154"/>
    <mergeCell ref="H146:I146"/>
    <mergeCell ref="H147:I147"/>
    <mergeCell ref="H139:I139"/>
    <mergeCell ref="H149:I149"/>
    <mergeCell ref="H148:I148"/>
    <mergeCell ref="H150:I150"/>
    <mergeCell ref="H144:I144"/>
    <mergeCell ref="H140:I140"/>
    <mergeCell ref="H102:I102"/>
    <mergeCell ref="H105:I105"/>
    <mergeCell ref="H113:I113"/>
    <mergeCell ref="H112:I112"/>
    <mergeCell ref="H114:I114"/>
    <mergeCell ref="H109:I109"/>
    <mergeCell ref="H104:I104"/>
    <mergeCell ref="H122:I122"/>
    <mergeCell ref="H123:I123"/>
    <mergeCell ref="H115:I115"/>
    <mergeCell ref="H125:I125"/>
    <mergeCell ref="H124:I124"/>
    <mergeCell ref="H126:I126"/>
    <mergeCell ref="H116:I116"/>
    <mergeCell ref="H117:I117"/>
    <mergeCell ref="H120:I120"/>
    <mergeCell ref="H121:I121"/>
    <mergeCell ref="T82:U82"/>
    <mergeCell ref="T64:U64"/>
    <mergeCell ref="T63:U63"/>
    <mergeCell ref="T65:U65"/>
    <mergeCell ref="H99:I99"/>
    <mergeCell ref="H95:I95"/>
    <mergeCell ref="Q75:R75"/>
    <mergeCell ref="Q77:R77"/>
    <mergeCell ref="H89:I89"/>
    <mergeCell ref="H78:I78"/>
    <mergeCell ref="K81:L81"/>
    <mergeCell ref="H83:I83"/>
    <mergeCell ref="K83:L83"/>
    <mergeCell ref="N83:O83"/>
    <mergeCell ref="H515:I515"/>
    <mergeCell ref="H511:I511"/>
    <mergeCell ref="H507:I507"/>
    <mergeCell ref="H77:I77"/>
    <mergeCell ref="K77:L77"/>
    <mergeCell ref="K79:L79"/>
    <mergeCell ref="N81:O81"/>
    <mergeCell ref="Q81:R81"/>
    <mergeCell ref="H111:I111"/>
    <mergeCell ref="H103:I103"/>
    <mergeCell ref="H108:I108"/>
    <mergeCell ref="H107:I107"/>
    <mergeCell ref="H100:I100"/>
    <mergeCell ref="H110:I110"/>
    <mergeCell ref="H101:I101"/>
    <mergeCell ref="H119:I119"/>
    <mergeCell ref="H118:I118"/>
    <mergeCell ref="H106:I106"/>
    <mergeCell ref="T62:U62"/>
    <mergeCell ref="T59:U59"/>
    <mergeCell ref="T60:U60"/>
    <mergeCell ref="T31:U31"/>
    <mergeCell ref="T32:U32"/>
    <mergeCell ref="T33:U33"/>
    <mergeCell ref="T34:U34"/>
    <mergeCell ref="T35:U35"/>
    <mergeCell ref="T36:U36"/>
    <mergeCell ref="T37:U37"/>
    <mergeCell ref="T38:U38"/>
    <mergeCell ref="T39:U39"/>
    <mergeCell ref="T40:U40"/>
    <mergeCell ref="T41:U41"/>
    <mergeCell ref="K82:L82"/>
    <mergeCell ref="T48:U48"/>
    <mergeCell ref="Q70:R70"/>
    <mergeCell ref="Q69:R69"/>
    <mergeCell ref="Q62:R62"/>
    <mergeCell ref="T54:U54"/>
    <mergeCell ref="T55:U55"/>
    <mergeCell ref="Q74:R74"/>
    <mergeCell ref="K73:L73"/>
    <mergeCell ref="T49:U49"/>
    <mergeCell ref="Q51:R51"/>
    <mergeCell ref="Q57:R57"/>
    <mergeCell ref="Q59:R59"/>
    <mergeCell ref="Q52:R52"/>
    <mergeCell ref="Q71:R71"/>
    <mergeCell ref="N74:O74"/>
    <mergeCell ref="N68:O68"/>
    <mergeCell ref="K69:L69"/>
    <mergeCell ref="Q73:R73"/>
    <mergeCell ref="Q72:R72"/>
    <mergeCell ref="Q82:R82"/>
    <mergeCell ref="Q67:R67"/>
    <mergeCell ref="Q79:R79"/>
    <mergeCell ref="Q83:R83"/>
    <mergeCell ref="Q53:R53"/>
    <mergeCell ref="Q54:R54"/>
    <mergeCell ref="Q60:R60"/>
    <mergeCell ref="Q49:R49"/>
    <mergeCell ref="Q50:R50"/>
    <mergeCell ref="Q55:R55"/>
    <mergeCell ref="Q46:R46"/>
    <mergeCell ref="Q56:R56"/>
    <mergeCell ref="T13:U13"/>
    <mergeCell ref="T71:U71"/>
    <mergeCell ref="T80:U80"/>
    <mergeCell ref="T74:U74"/>
    <mergeCell ref="T73:U73"/>
    <mergeCell ref="T76:U76"/>
    <mergeCell ref="T69:U69"/>
    <mergeCell ref="T72:U72"/>
    <mergeCell ref="T78:U78"/>
    <mergeCell ref="T77:U77"/>
    <mergeCell ref="T70:U70"/>
    <mergeCell ref="T58:U58"/>
    <mergeCell ref="T68:U68"/>
    <mergeCell ref="T66:U66"/>
    <mergeCell ref="T52:U52"/>
    <mergeCell ref="T53:U53"/>
    <mergeCell ref="T75:U75"/>
    <mergeCell ref="T79:U79"/>
    <mergeCell ref="N60:O60"/>
    <mergeCell ref="N71:O71"/>
    <mergeCell ref="N62:O62"/>
    <mergeCell ref="N66:O66"/>
    <mergeCell ref="N64:O64"/>
    <mergeCell ref="N65:O65"/>
    <mergeCell ref="K75:L75"/>
    <mergeCell ref="N75:O75"/>
    <mergeCell ref="N77:O77"/>
    <mergeCell ref="N79:O79"/>
    <mergeCell ref="N76:O76"/>
    <mergeCell ref="K63:L63"/>
    <mergeCell ref="K65:L65"/>
    <mergeCell ref="K62:L62"/>
    <mergeCell ref="T83:U83"/>
    <mergeCell ref="T81:U81"/>
    <mergeCell ref="T46:U46"/>
    <mergeCell ref="T47:U47"/>
    <mergeCell ref="T50:U50"/>
    <mergeCell ref="T51:U51"/>
    <mergeCell ref="Q66:R66"/>
    <mergeCell ref="Q64:R64"/>
    <mergeCell ref="Q63:R63"/>
    <mergeCell ref="T67:U67"/>
    <mergeCell ref="Q61:R61"/>
    <mergeCell ref="Q58:R58"/>
    <mergeCell ref="Q68:R68"/>
    <mergeCell ref="T61:U61"/>
    <mergeCell ref="Q65:R65"/>
    <mergeCell ref="N70:O70"/>
    <mergeCell ref="N69:O69"/>
    <mergeCell ref="T56:U56"/>
    <mergeCell ref="H82:I82"/>
    <mergeCell ref="H88:I88"/>
    <mergeCell ref="H90:I90"/>
    <mergeCell ref="H81:I81"/>
    <mergeCell ref="H80:I80"/>
    <mergeCell ref="H79:I79"/>
    <mergeCell ref="H52:I52"/>
    <mergeCell ref="H51:I51"/>
    <mergeCell ref="H50:I50"/>
    <mergeCell ref="K50:L50"/>
    <mergeCell ref="H49:I49"/>
    <mergeCell ref="K59:L59"/>
    <mergeCell ref="H54:I54"/>
    <mergeCell ref="K60:L60"/>
    <mergeCell ref="K58:L58"/>
    <mergeCell ref="H62:I62"/>
    <mergeCell ref="H57:I57"/>
    <mergeCell ref="K54:L54"/>
    <mergeCell ref="H55:I55"/>
    <mergeCell ref="H56:I56"/>
    <mergeCell ref="K66:L66"/>
    <mergeCell ref="K68:L68"/>
    <mergeCell ref="K70:L70"/>
    <mergeCell ref="H58:I58"/>
    <mergeCell ref="H59:I59"/>
    <mergeCell ref="K80:L80"/>
    <mergeCell ref="K57:L57"/>
    <mergeCell ref="K72:L72"/>
    <mergeCell ref="K87:L87"/>
    <mergeCell ref="K88:L88"/>
    <mergeCell ref="H48:I48"/>
    <mergeCell ref="H53:I53"/>
    <mergeCell ref="K53:L53"/>
    <mergeCell ref="K52:L52"/>
    <mergeCell ref="H12:I12"/>
    <mergeCell ref="H17:I17"/>
    <mergeCell ref="H98:I98"/>
    <mergeCell ref="H69:I69"/>
    <mergeCell ref="H60:I60"/>
    <mergeCell ref="H87:I87"/>
    <mergeCell ref="H91:I91"/>
    <mergeCell ref="H93:I93"/>
    <mergeCell ref="H70:I70"/>
    <mergeCell ref="H76:I76"/>
    <mergeCell ref="H71:I71"/>
    <mergeCell ref="H73:I73"/>
    <mergeCell ref="H75:I75"/>
    <mergeCell ref="H74:I74"/>
    <mergeCell ref="H68:I68"/>
    <mergeCell ref="H64:I64"/>
    <mergeCell ref="H66:I66"/>
    <mergeCell ref="H61:I61"/>
    <mergeCell ref="H63:I63"/>
    <mergeCell ref="H65:I65"/>
    <mergeCell ref="H94:I94"/>
    <mergeCell ref="H97:I97"/>
    <mergeCell ref="H96:I96"/>
    <mergeCell ref="H85:I85"/>
    <mergeCell ref="H67:I67"/>
    <mergeCell ref="H72:I72"/>
    <mergeCell ref="H86:I86"/>
    <mergeCell ref="H92:I92"/>
    <mergeCell ref="N13:O13"/>
    <mergeCell ref="K35:L35"/>
    <mergeCell ref="K36:L36"/>
    <mergeCell ref="K37:L37"/>
    <mergeCell ref="A1:J1"/>
    <mergeCell ref="P3:R3"/>
    <mergeCell ref="P2:R2"/>
    <mergeCell ref="H11:I11"/>
    <mergeCell ref="P4:R4"/>
    <mergeCell ref="P5:R5"/>
    <mergeCell ref="Q12:R12"/>
    <mergeCell ref="Q13:R13"/>
    <mergeCell ref="K46:L46"/>
    <mergeCell ref="H46:I46"/>
    <mergeCell ref="K47:L47"/>
    <mergeCell ref="K55:L55"/>
    <mergeCell ref="K56:L56"/>
    <mergeCell ref="N55:O55"/>
    <mergeCell ref="N54:O54"/>
    <mergeCell ref="K51:L51"/>
    <mergeCell ref="K49:L49"/>
    <mergeCell ref="N53:O53"/>
    <mergeCell ref="N48:O48"/>
    <mergeCell ref="N49:O49"/>
    <mergeCell ref="N46:O46"/>
    <mergeCell ref="N47:O47"/>
    <mergeCell ref="N50:O50"/>
    <mergeCell ref="N51:O51"/>
    <mergeCell ref="N52:O52"/>
    <mergeCell ref="H47:I47"/>
    <mergeCell ref="H18:I18"/>
    <mergeCell ref="H19:I19"/>
    <mergeCell ref="T7:U7"/>
    <mergeCell ref="Q7:S7"/>
    <mergeCell ref="Q11:R11"/>
    <mergeCell ref="K11:L11"/>
    <mergeCell ref="T11:U11"/>
    <mergeCell ref="T12:U12"/>
    <mergeCell ref="N11:O11"/>
    <mergeCell ref="N12:O12"/>
    <mergeCell ref="K67:L67"/>
    <mergeCell ref="K74:L74"/>
    <mergeCell ref="K78:L78"/>
    <mergeCell ref="K76:L76"/>
    <mergeCell ref="K71:L71"/>
    <mergeCell ref="K84:L84"/>
    <mergeCell ref="K86:L86"/>
    <mergeCell ref="K64:L64"/>
    <mergeCell ref="K61:L61"/>
    <mergeCell ref="Q47:R47"/>
    <mergeCell ref="Q48:R48"/>
    <mergeCell ref="N59:O59"/>
    <mergeCell ref="N58:O58"/>
    <mergeCell ref="N56:O56"/>
    <mergeCell ref="N57:O57"/>
    <mergeCell ref="Q76:R76"/>
    <mergeCell ref="Q78:R78"/>
    <mergeCell ref="T57:U57"/>
    <mergeCell ref="N78:O78"/>
    <mergeCell ref="N67:O67"/>
    <mergeCell ref="N72:O72"/>
    <mergeCell ref="N73:O73"/>
    <mergeCell ref="N63:O63"/>
    <mergeCell ref="N61:O61"/>
    <mergeCell ref="Q107:R107"/>
    <mergeCell ref="Q108:R108"/>
    <mergeCell ref="Q109:R109"/>
    <mergeCell ref="Q110:R110"/>
    <mergeCell ref="Q93:R93"/>
    <mergeCell ref="Q94:R94"/>
    <mergeCell ref="Q95:R95"/>
    <mergeCell ref="Q96:R96"/>
    <mergeCell ref="Q97:R97"/>
    <mergeCell ref="Q98:R98"/>
    <mergeCell ref="Q99:R99"/>
    <mergeCell ref="Q100:R100"/>
    <mergeCell ref="Q101:R101"/>
    <mergeCell ref="T84:U84"/>
    <mergeCell ref="Q84:R84"/>
    <mergeCell ref="Q86:R86"/>
    <mergeCell ref="Q87:R87"/>
    <mergeCell ref="Q88:R88"/>
    <mergeCell ref="Q89:R89"/>
    <mergeCell ref="Q90:R90"/>
    <mergeCell ref="Q91:R91"/>
    <mergeCell ref="Q92:R92"/>
    <mergeCell ref="Q85:R85"/>
    <mergeCell ref="T85:U85"/>
    <mergeCell ref="N106:O106"/>
    <mergeCell ref="K89:L89"/>
    <mergeCell ref="K90:L90"/>
    <mergeCell ref="K91:L91"/>
    <mergeCell ref="K92:L92"/>
    <mergeCell ref="K93:L93"/>
    <mergeCell ref="K94:L94"/>
    <mergeCell ref="K95:L95"/>
    <mergeCell ref="K96:L96"/>
    <mergeCell ref="K97:L97"/>
    <mergeCell ref="K48:L48"/>
    <mergeCell ref="Q120:R120"/>
    <mergeCell ref="Q121:R121"/>
    <mergeCell ref="Q122:R122"/>
    <mergeCell ref="Q123:R123"/>
    <mergeCell ref="Q124:R124"/>
    <mergeCell ref="Q125:R125"/>
    <mergeCell ref="K98:L98"/>
    <mergeCell ref="K99:L99"/>
    <mergeCell ref="K100:L100"/>
    <mergeCell ref="K101:L101"/>
    <mergeCell ref="K102:L102"/>
    <mergeCell ref="K121:L121"/>
    <mergeCell ref="K122:L122"/>
    <mergeCell ref="K123:L123"/>
    <mergeCell ref="K124:L124"/>
    <mergeCell ref="K125:L125"/>
    <mergeCell ref="Q102:R102"/>
    <mergeCell ref="Q103:R103"/>
    <mergeCell ref="Q104:R104"/>
    <mergeCell ref="Q105:R105"/>
    <mergeCell ref="Q106:R106"/>
    <mergeCell ref="Q126:R126"/>
    <mergeCell ref="Q127:R127"/>
    <mergeCell ref="Q128:R128"/>
    <mergeCell ref="Q111:R111"/>
    <mergeCell ref="Q112:R112"/>
    <mergeCell ref="Q113:R113"/>
    <mergeCell ref="Q114:R114"/>
    <mergeCell ref="Q115:R115"/>
    <mergeCell ref="Q116:R116"/>
    <mergeCell ref="Q117:R117"/>
    <mergeCell ref="Q118:R118"/>
    <mergeCell ref="Q119:R119"/>
    <mergeCell ref="Q138:R138"/>
    <mergeCell ref="Q139:R139"/>
    <mergeCell ref="Q140:R140"/>
    <mergeCell ref="Q141:R141"/>
    <mergeCell ref="Q142:R142"/>
    <mergeCell ref="Q143:R143"/>
    <mergeCell ref="Q144:R144"/>
    <mergeCell ref="Q145:R145"/>
    <mergeCell ref="Q146:R146"/>
    <mergeCell ref="Q129:R129"/>
    <mergeCell ref="Q130:R130"/>
    <mergeCell ref="Q131:R131"/>
    <mergeCell ref="Q132:R132"/>
    <mergeCell ref="Q133:R133"/>
    <mergeCell ref="Q134:R134"/>
    <mergeCell ref="Q135:R135"/>
    <mergeCell ref="Q136:R136"/>
    <mergeCell ref="Q137:R137"/>
    <mergeCell ref="Q156:R156"/>
    <mergeCell ref="Q157:R157"/>
    <mergeCell ref="Q158:R158"/>
    <mergeCell ref="Q159:R159"/>
    <mergeCell ref="Q160:R160"/>
    <mergeCell ref="Q161:R161"/>
    <mergeCell ref="Q162:R162"/>
    <mergeCell ref="Q163:R163"/>
    <mergeCell ref="Q164:R164"/>
    <mergeCell ref="Q147:R147"/>
    <mergeCell ref="Q148:R148"/>
    <mergeCell ref="Q149:R149"/>
    <mergeCell ref="Q150:R150"/>
    <mergeCell ref="Q151:R151"/>
    <mergeCell ref="Q152:R152"/>
    <mergeCell ref="Q153:R153"/>
    <mergeCell ref="Q154:R154"/>
    <mergeCell ref="Q155:R155"/>
    <mergeCell ref="Q174:R174"/>
    <mergeCell ref="Q175:R175"/>
    <mergeCell ref="Q176:R176"/>
    <mergeCell ref="Q177:R177"/>
    <mergeCell ref="Q178:R178"/>
    <mergeCell ref="Q179:R179"/>
    <mergeCell ref="Q180:R180"/>
    <mergeCell ref="Q181:R181"/>
    <mergeCell ref="Q182:R182"/>
    <mergeCell ref="Q165:R165"/>
    <mergeCell ref="Q166:R166"/>
    <mergeCell ref="Q167:R167"/>
    <mergeCell ref="Q168:R168"/>
    <mergeCell ref="Q169:R169"/>
    <mergeCell ref="Q170:R170"/>
    <mergeCell ref="Q171:R171"/>
    <mergeCell ref="Q172:R172"/>
    <mergeCell ref="Q173:R173"/>
    <mergeCell ref="Q192:R192"/>
    <mergeCell ref="Q193:R193"/>
    <mergeCell ref="Q194:R194"/>
    <mergeCell ref="Q195:R195"/>
    <mergeCell ref="Q196:R196"/>
    <mergeCell ref="Q197:R197"/>
    <mergeCell ref="Q198:R198"/>
    <mergeCell ref="Q199:R199"/>
    <mergeCell ref="Q200:R200"/>
    <mergeCell ref="Q183:R183"/>
    <mergeCell ref="Q184:R184"/>
    <mergeCell ref="Q185:R185"/>
    <mergeCell ref="Q186:R186"/>
    <mergeCell ref="Q187:R187"/>
    <mergeCell ref="Q188:R188"/>
    <mergeCell ref="Q189:R189"/>
    <mergeCell ref="Q190:R190"/>
    <mergeCell ref="Q191:R191"/>
    <mergeCell ref="Q210:R210"/>
    <mergeCell ref="Q211:R211"/>
    <mergeCell ref="Q212:R212"/>
    <mergeCell ref="Q213:R213"/>
    <mergeCell ref="Q214:R214"/>
    <mergeCell ref="Q215:R215"/>
    <mergeCell ref="Q216:R216"/>
    <mergeCell ref="Q217:R217"/>
    <mergeCell ref="Q218:R218"/>
    <mergeCell ref="Q201:R201"/>
    <mergeCell ref="Q202:R202"/>
    <mergeCell ref="Q203:R203"/>
    <mergeCell ref="Q204:R204"/>
    <mergeCell ref="Q205:R205"/>
    <mergeCell ref="Q206:R206"/>
    <mergeCell ref="Q207:R207"/>
    <mergeCell ref="Q208:R208"/>
    <mergeCell ref="Q209:R209"/>
    <mergeCell ref="Q228:R228"/>
    <mergeCell ref="Q229:R229"/>
    <mergeCell ref="Q230:R230"/>
    <mergeCell ref="Q231:R231"/>
    <mergeCell ref="Q232:R232"/>
    <mergeCell ref="Q233:R233"/>
    <mergeCell ref="Q234:R234"/>
    <mergeCell ref="Q235:R235"/>
    <mergeCell ref="Q236:R236"/>
    <mergeCell ref="Q219:R219"/>
    <mergeCell ref="Q220:R220"/>
    <mergeCell ref="Q221:R221"/>
    <mergeCell ref="Q222:R222"/>
    <mergeCell ref="Q223:R223"/>
    <mergeCell ref="Q224:R224"/>
    <mergeCell ref="Q225:R225"/>
    <mergeCell ref="Q226:R226"/>
    <mergeCell ref="Q227:R227"/>
    <mergeCell ref="Q246:R246"/>
    <mergeCell ref="Q247:R247"/>
    <mergeCell ref="Q248:R248"/>
    <mergeCell ref="Q249:R249"/>
    <mergeCell ref="Q250:R250"/>
    <mergeCell ref="Q251:R251"/>
    <mergeCell ref="Q252:R252"/>
    <mergeCell ref="Q253:R253"/>
    <mergeCell ref="Q254:R254"/>
    <mergeCell ref="Q237:R237"/>
    <mergeCell ref="Q238:R238"/>
    <mergeCell ref="Q239:R239"/>
    <mergeCell ref="Q240:R240"/>
    <mergeCell ref="Q241:R241"/>
    <mergeCell ref="Q242:R242"/>
    <mergeCell ref="Q243:R243"/>
    <mergeCell ref="Q244:R244"/>
    <mergeCell ref="Q245:R245"/>
    <mergeCell ref="Q264:R264"/>
    <mergeCell ref="Q265:R265"/>
    <mergeCell ref="Q266:R266"/>
    <mergeCell ref="Q267:R267"/>
    <mergeCell ref="Q268:R268"/>
    <mergeCell ref="Q269:R269"/>
    <mergeCell ref="Q270:R270"/>
    <mergeCell ref="Q271:R271"/>
    <mergeCell ref="Q272:R272"/>
    <mergeCell ref="Q255:R255"/>
    <mergeCell ref="Q256:R256"/>
    <mergeCell ref="Q257:R257"/>
    <mergeCell ref="Q258:R258"/>
    <mergeCell ref="Q259:R259"/>
    <mergeCell ref="Q260:R260"/>
    <mergeCell ref="Q261:R261"/>
    <mergeCell ref="Q262:R262"/>
    <mergeCell ref="Q263:R263"/>
    <mergeCell ref="Q282:R282"/>
    <mergeCell ref="Q283:R283"/>
    <mergeCell ref="Q284:R284"/>
    <mergeCell ref="Q285:R285"/>
    <mergeCell ref="Q286:R286"/>
    <mergeCell ref="Q287:R287"/>
    <mergeCell ref="Q288:R288"/>
    <mergeCell ref="Q289:R289"/>
    <mergeCell ref="Q290:R290"/>
    <mergeCell ref="Q273:R273"/>
    <mergeCell ref="Q274:R274"/>
    <mergeCell ref="Q275:R275"/>
    <mergeCell ref="Q276:R276"/>
    <mergeCell ref="Q277:R277"/>
    <mergeCell ref="Q278:R278"/>
    <mergeCell ref="Q279:R279"/>
    <mergeCell ref="Q280:R280"/>
    <mergeCell ref="Q281:R281"/>
    <mergeCell ref="Q300:R300"/>
    <mergeCell ref="Q301:R301"/>
    <mergeCell ref="Q302:R302"/>
    <mergeCell ref="Q303:R303"/>
    <mergeCell ref="Q304:R304"/>
    <mergeCell ref="Q305:R305"/>
    <mergeCell ref="Q306:R306"/>
    <mergeCell ref="Q307:R307"/>
    <mergeCell ref="Q308:R308"/>
    <mergeCell ref="Q291:R291"/>
    <mergeCell ref="Q292:R292"/>
    <mergeCell ref="Q293:R293"/>
    <mergeCell ref="Q294:R294"/>
    <mergeCell ref="Q295:R295"/>
    <mergeCell ref="Q296:R296"/>
    <mergeCell ref="Q297:R297"/>
    <mergeCell ref="Q298:R298"/>
    <mergeCell ref="Q299:R299"/>
    <mergeCell ref="Q318:R318"/>
    <mergeCell ref="Q319:R319"/>
    <mergeCell ref="Q320:R320"/>
    <mergeCell ref="Q321:R321"/>
    <mergeCell ref="Q322:R322"/>
    <mergeCell ref="Q323:R323"/>
    <mergeCell ref="Q324:R324"/>
    <mergeCell ref="Q325:R325"/>
    <mergeCell ref="Q326:R326"/>
    <mergeCell ref="Q309:R309"/>
    <mergeCell ref="Q310:R310"/>
    <mergeCell ref="Q311:R311"/>
    <mergeCell ref="Q312:R312"/>
    <mergeCell ref="Q313:R313"/>
    <mergeCell ref="Q314:R314"/>
    <mergeCell ref="Q315:R315"/>
    <mergeCell ref="Q316:R316"/>
    <mergeCell ref="Q317:R317"/>
    <mergeCell ref="Q336:R336"/>
    <mergeCell ref="Q337:R337"/>
    <mergeCell ref="Q338:R338"/>
    <mergeCell ref="Q339:R339"/>
    <mergeCell ref="Q340:R340"/>
    <mergeCell ref="Q341:R341"/>
    <mergeCell ref="Q342:R342"/>
    <mergeCell ref="Q343:R343"/>
    <mergeCell ref="Q344:R344"/>
    <mergeCell ref="Q327:R327"/>
    <mergeCell ref="Q328:R328"/>
    <mergeCell ref="Q329:R329"/>
    <mergeCell ref="Q330:R330"/>
    <mergeCell ref="Q331:R331"/>
    <mergeCell ref="Q332:R332"/>
    <mergeCell ref="Q333:R333"/>
    <mergeCell ref="Q334:R334"/>
    <mergeCell ref="Q335:R335"/>
    <mergeCell ref="Q354:R354"/>
    <mergeCell ref="Q355:R355"/>
    <mergeCell ref="Q356:R356"/>
    <mergeCell ref="Q357:R357"/>
    <mergeCell ref="Q358:R358"/>
    <mergeCell ref="Q359:R359"/>
    <mergeCell ref="Q360:R360"/>
    <mergeCell ref="Q361:R361"/>
    <mergeCell ref="Q362:R362"/>
    <mergeCell ref="Q345:R345"/>
    <mergeCell ref="Q346:R346"/>
    <mergeCell ref="Q347:R347"/>
    <mergeCell ref="Q348:R348"/>
    <mergeCell ref="Q349:R349"/>
    <mergeCell ref="Q350:R350"/>
    <mergeCell ref="Q351:R351"/>
    <mergeCell ref="Q352:R352"/>
    <mergeCell ref="Q353:R353"/>
    <mergeCell ref="Q372:R372"/>
    <mergeCell ref="Q373:R373"/>
    <mergeCell ref="Q374:R374"/>
    <mergeCell ref="Q375:R375"/>
    <mergeCell ref="Q376:R376"/>
    <mergeCell ref="Q377:R377"/>
    <mergeCell ref="Q378:R378"/>
    <mergeCell ref="Q379:R379"/>
    <mergeCell ref="Q380:R380"/>
    <mergeCell ref="Q363:R363"/>
    <mergeCell ref="Q364:R364"/>
    <mergeCell ref="Q365:R365"/>
    <mergeCell ref="Q366:R366"/>
    <mergeCell ref="Q367:R367"/>
    <mergeCell ref="Q368:R368"/>
    <mergeCell ref="Q369:R369"/>
    <mergeCell ref="Q370:R370"/>
    <mergeCell ref="Q371:R371"/>
    <mergeCell ref="Q390:R390"/>
    <mergeCell ref="Q391:R391"/>
    <mergeCell ref="Q392:R392"/>
    <mergeCell ref="Q393:R393"/>
    <mergeCell ref="Q394:R394"/>
    <mergeCell ref="Q395:R395"/>
    <mergeCell ref="Q396:R396"/>
    <mergeCell ref="Q397:R397"/>
    <mergeCell ref="Q398:R398"/>
    <mergeCell ref="Q381:R381"/>
    <mergeCell ref="Q382:R382"/>
    <mergeCell ref="Q383:R383"/>
    <mergeCell ref="Q384:R384"/>
    <mergeCell ref="Q385:R385"/>
    <mergeCell ref="Q386:R386"/>
    <mergeCell ref="Q387:R387"/>
    <mergeCell ref="Q388:R388"/>
    <mergeCell ref="Q389:R389"/>
    <mergeCell ref="Q408:R408"/>
    <mergeCell ref="Q409:R409"/>
    <mergeCell ref="Q410:R410"/>
    <mergeCell ref="Q411:R411"/>
    <mergeCell ref="Q412:R412"/>
    <mergeCell ref="Q413:R413"/>
    <mergeCell ref="Q414:R414"/>
    <mergeCell ref="Q415:R415"/>
    <mergeCell ref="Q416:R416"/>
    <mergeCell ref="Q399:R399"/>
    <mergeCell ref="Q400:R400"/>
    <mergeCell ref="Q401:R401"/>
    <mergeCell ref="Q402:R402"/>
    <mergeCell ref="Q403:R403"/>
    <mergeCell ref="Q404:R404"/>
    <mergeCell ref="Q405:R405"/>
    <mergeCell ref="Q406:R406"/>
    <mergeCell ref="Q407:R407"/>
    <mergeCell ref="Q426:R426"/>
    <mergeCell ref="Q427:R427"/>
    <mergeCell ref="Q428:R428"/>
    <mergeCell ref="Q429:R429"/>
    <mergeCell ref="Q430:R430"/>
    <mergeCell ref="Q431:R431"/>
    <mergeCell ref="Q432:R432"/>
    <mergeCell ref="Q433:R433"/>
    <mergeCell ref="Q434:R434"/>
    <mergeCell ref="Q417:R417"/>
    <mergeCell ref="Q418:R418"/>
    <mergeCell ref="Q419:R419"/>
    <mergeCell ref="Q420:R420"/>
    <mergeCell ref="Q421:R421"/>
    <mergeCell ref="Q422:R422"/>
    <mergeCell ref="Q423:R423"/>
    <mergeCell ref="Q424:R424"/>
    <mergeCell ref="Q425:R425"/>
    <mergeCell ref="Q444:R444"/>
    <mergeCell ref="Q445:R445"/>
    <mergeCell ref="Q446:R446"/>
    <mergeCell ref="Q447:R447"/>
    <mergeCell ref="Q448:R448"/>
    <mergeCell ref="Q449:R449"/>
    <mergeCell ref="Q450:R450"/>
    <mergeCell ref="Q451:R451"/>
    <mergeCell ref="Q452:R452"/>
    <mergeCell ref="Q435:R435"/>
    <mergeCell ref="Q436:R436"/>
    <mergeCell ref="Q437:R437"/>
    <mergeCell ref="Q438:R438"/>
    <mergeCell ref="Q439:R439"/>
    <mergeCell ref="Q440:R440"/>
    <mergeCell ref="Q441:R441"/>
    <mergeCell ref="Q442:R442"/>
    <mergeCell ref="Q443:R443"/>
    <mergeCell ref="Q462:R462"/>
    <mergeCell ref="Q463:R463"/>
    <mergeCell ref="Q464:R464"/>
    <mergeCell ref="Q465:R465"/>
    <mergeCell ref="Q466:R466"/>
    <mergeCell ref="Q467:R467"/>
    <mergeCell ref="Q468:R468"/>
    <mergeCell ref="Q469:R469"/>
    <mergeCell ref="Q470:R470"/>
    <mergeCell ref="Q453:R453"/>
    <mergeCell ref="Q454:R454"/>
    <mergeCell ref="Q455:R455"/>
    <mergeCell ref="Q456:R456"/>
    <mergeCell ref="Q457:R457"/>
    <mergeCell ref="Q458:R458"/>
    <mergeCell ref="Q459:R459"/>
    <mergeCell ref="Q460:R460"/>
    <mergeCell ref="Q461:R461"/>
    <mergeCell ref="Q480:R480"/>
    <mergeCell ref="Q481:R481"/>
    <mergeCell ref="Q482:R482"/>
    <mergeCell ref="Q483:R483"/>
    <mergeCell ref="Q484:R484"/>
    <mergeCell ref="Q485:R485"/>
    <mergeCell ref="Q486:R486"/>
    <mergeCell ref="Q487:R487"/>
    <mergeCell ref="Q488:R488"/>
    <mergeCell ref="Q471:R471"/>
    <mergeCell ref="Q472:R472"/>
    <mergeCell ref="Q473:R473"/>
    <mergeCell ref="Q474:R474"/>
    <mergeCell ref="Q475:R475"/>
    <mergeCell ref="Q476:R476"/>
    <mergeCell ref="Q477:R477"/>
    <mergeCell ref="Q478:R478"/>
    <mergeCell ref="Q479:R479"/>
    <mergeCell ref="Q515:R515"/>
    <mergeCell ref="Q498:R498"/>
    <mergeCell ref="Q499:R499"/>
    <mergeCell ref="Q500:R500"/>
    <mergeCell ref="Q501:R501"/>
    <mergeCell ref="Q502:R502"/>
    <mergeCell ref="Q503:R503"/>
    <mergeCell ref="Q504:R504"/>
    <mergeCell ref="Q505:R505"/>
    <mergeCell ref="Q506:R506"/>
    <mergeCell ref="Q489:R489"/>
    <mergeCell ref="Q490:R490"/>
    <mergeCell ref="Q491:R491"/>
    <mergeCell ref="Q492:R492"/>
    <mergeCell ref="Q493:R493"/>
    <mergeCell ref="Q494:R494"/>
    <mergeCell ref="Q495:R495"/>
    <mergeCell ref="Q496:R496"/>
    <mergeCell ref="Q497:R497"/>
    <mergeCell ref="Q516:R516"/>
    <mergeCell ref="Q517:R517"/>
    <mergeCell ref="Q518:R518"/>
    <mergeCell ref="Q519:R519"/>
    <mergeCell ref="Q520:R520"/>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Q507:R507"/>
    <mergeCell ref="Q508:R508"/>
    <mergeCell ref="Q509:R509"/>
    <mergeCell ref="Q510:R510"/>
    <mergeCell ref="Q511:R511"/>
    <mergeCell ref="Q512:R512"/>
    <mergeCell ref="Q513:R513"/>
    <mergeCell ref="Q514:R514"/>
    <mergeCell ref="T114:U114"/>
    <mergeCell ref="T115:U115"/>
    <mergeCell ref="T116:U116"/>
    <mergeCell ref="T117:U117"/>
    <mergeCell ref="T118:U118"/>
    <mergeCell ref="T119:U119"/>
    <mergeCell ref="T120:U120"/>
    <mergeCell ref="T121:U121"/>
    <mergeCell ref="T122:U122"/>
    <mergeCell ref="T105:U105"/>
    <mergeCell ref="T106:U106"/>
    <mergeCell ref="T107:U107"/>
    <mergeCell ref="T108:U108"/>
    <mergeCell ref="T109:U109"/>
    <mergeCell ref="T110:U110"/>
    <mergeCell ref="T111:U111"/>
    <mergeCell ref="T112:U112"/>
    <mergeCell ref="T113:U113"/>
    <mergeCell ref="T132:U132"/>
    <mergeCell ref="T133:U133"/>
    <mergeCell ref="T134:U134"/>
    <mergeCell ref="T135:U135"/>
    <mergeCell ref="T136:U136"/>
    <mergeCell ref="T137:U137"/>
    <mergeCell ref="T138:U138"/>
    <mergeCell ref="T139:U139"/>
    <mergeCell ref="T140:U140"/>
    <mergeCell ref="T123:U123"/>
    <mergeCell ref="T124:U124"/>
    <mergeCell ref="T125:U125"/>
    <mergeCell ref="T126:U126"/>
    <mergeCell ref="T127:U127"/>
    <mergeCell ref="T128:U128"/>
    <mergeCell ref="T129:U129"/>
    <mergeCell ref="T130:U130"/>
    <mergeCell ref="T131:U131"/>
    <mergeCell ref="T150:U150"/>
    <mergeCell ref="T151:U151"/>
    <mergeCell ref="T152:U152"/>
    <mergeCell ref="T153:U153"/>
    <mergeCell ref="T154:U154"/>
    <mergeCell ref="T155:U155"/>
    <mergeCell ref="T156:U156"/>
    <mergeCell ref="T157:U157"/>
    <mergeCell ref="T158:U158"/>
    <mergeCell ref="T141:U141"/>
    <mergeCell ref="T142:U142"/>
    <mergeCell ref="T143:U143"/>
    <mergeCell ref="T144:U144"/>
    <mergeCell ref="T145:U145"/>
    <mergeCell ref="T146:U146"/>
    <mergeCell ref="T147:U147"/>
    <mergeCell ref="T148:U148"/>
    <mergeCell ref="T149:U149"/>
    <mergeCell ref="T168:U168"/>
    <mergeCell ref="T169:U169"/>
    <mergeCell ref="T170:U170"/>
    <mergeCell ref="T171:U171"/>
    <mergeCell ref="T172:U172"/>
    <mergeCell ref="T173:U173"/>
    <mergeCell ref="T174:U174"/>
    <mergeCell ref="T175:U175"/>
    <mergeCell ref="T176:U176"/>
    <mergeCell ref="T159:U159"/>
    <mergeCell ref="T160:U160"/>
    <mergeCell ref="T161:U161"/>
    <mergeCell ref="T162:U162"/>
    <mergeCell ref="T163:U163"/>
    <mergeCell ref="T164:U164"/>
    <mergeCell ref="T165:U165"/>
    <mergeCell ref="T166:U166"/>
    <mergeCell ref="T167:U167"/>
    <mergeCell ref="T186:U186"/>
    <mergeCell ref="T187:U187"/>
    <mergeCell ref="T188:U188"/>
    <mergeCell ref="T189:U189"/>
    <mergeCell ref="T190:U190"/>
    <mergeCell ref="T191:U191"/>
    <mergeCell ref="T192:U192"/>
    <mergeCell ref="T193:U193"/>
    <mergeCell ref="T194:U194"/>
    <mergeCell ref="T177:U177"/>
    <mergeCell ref="T178:U178"/>
    <mergeCell ref="T179:U179"/>
    <mergeCell ref="T180:U180"/>
    <mergeCell ref="T181:U181"/>
    <mergeCell ref="T182:U182"/>
    <mergeCell ref="T183:U183"/>
    <mergeCell ref="T184:U184"/>
    <mergeCell ref="T185:U185"/>
    <mergeCell ref="T204:U204"/>
    <mergeCell ref="T205:U205"/>
    <mergeCell ref="T206:U206"/>
    <mergeCell ref="T207:U207"/>
    <mergeCell ref="T208:U208"/>
    <mergeCell ref="T209:U209"/>
    <mergeCell ref="T210:U210"/>
    <mergeCell ref="T211:U211"/>
    <mergeCell ref="T212:U212"/>
    <mergeCell ref="T195:U195"/>
    <mergeCell ref="T196:U196"/>
    <mergeCell ref="T197:U197"/>
    <mergeCell ref="T198:U198"/>
    <mergeCell ref="T199:U199"/>
    <mergeCell ref="T200:U200"/>
    <mergeCell ref="T201:U201"/>
    <mergeCell ref="T202:U202"/>
    <mergeCell ref="T203:U203"/>
    <mergeCell ref="T222:U222"/>
    <mergeCell ref="T223:U223"/>
    <mergeCell ref="T224:U224"/>
    <mergeCell ref="T225:U225"/>
    <mergeCell ref="T226:U226"/>
    <mergeCell ref="T227:U227"/>
    <mergeCell ref="T228:U228"/>
    <mergeCell ref="T229:U229"/>
    <mergeCell ref="T230:U230"/>
    <mergeCell ref="T213:U213"/>
    <mergeCell ref="T214:U214"/>
    <mergeCell ref="T215:U215"/>
    <mergeCell ref="T216:U216"/>
    <mergeCell ref="T217:U217"/>
    <mergeCell ref="T218:U218"/>
    <mergeCell ref="T219:U219"/>
    <mergeCell ref="T220:U220"/>
    <mergeCell ref="T221:U221"/>
    <mergeCell ref="T240:U240"/>
    <mergeCell ref="T241:U241"/>
    <mergeCell ref="T242:U242"/>
    <mergeCell ref="T243:U243"/>
    <mergeCell ref="T244:U244"/>
    <mergeCell ref="T245:U245"/>
    <mergeCell ref="T246:U246"/>
    <mergeCell ref="T247:U247"/>
    <mergeCell ref="T248:U248"/>
    <mergeCell ref="T231:U231"/>
    <mergeCell ref="T232:U232"/>
    <mergeCell ref="T233:U233"/>
    <mergeCell ref="T234:U234"/>
    <mergeCell ref="T235:U235"/>
    <mergeCell ref="T236:U236"/>
    <mergeCell ref="T237:U237"/>
    <mergeCell ref="T238:U238"/>
    <mergeCell ref="T239:U239"/>
    <mergeCell ref="T258:U258"/>
    <mergeCell ref="T259:U259"/>
    <mergeCell ref="T260:U260"/>
    <mergeCell ref="T261:U261"/>
    <mergeCell ref="T262:U262"/>
    <mergeCell ref="T263:U263"/>
    <mergeCell ref="T264:U264"/>
    <mergeCell ref="T265:U265"/>
    <mergeCell ref="T266:U266"/>
    <mergeCell ref="T249:U249"/>
    <mergeCell ref="T250:U250"/>
    <mergeCell ref="T251:U251"/>
    <mergeCell ref="T252:U252"/>
    <mergeCell ref="T253:U253"/>
    <mergeCell ref="T254:U254"/>
    <mergeCell ref="T255:U255"/>
    <mergeCell ref="T256:U256"/>
    <mergeCell ref="T257:U257"/>
    <mergeCell ref="T276:U276"/>
    <mergeCell ref="T277:U277"/>
    <mergeCell ref="T278:U278"/>
    <mergeCell ref="T279:U279"/>
    <mergeCell ref="T280:U280"/>
    <mergeCell ref="T281:U281"/>
    <mergeCell ref="T282:U282"/>
    <mergeCell ref="T283:U283"/>
    <mergeCell ref="T284:U284"/>
    <mergeCell ref="T267:U267"/>
    <mergeCell ref="T268:U268"/>
    <mergeCell ref="T269:U269"/>
    <mergeCell ref="T270:U270"/>
    <mergeCell ref="T271:U271"/>
    <mergeCell ref="T272:U272"/>
    <mergeCell ref="T273:U273"/>
    <mergeCell ref="T274:U274"/>
    <mergeCell ref="T275:U275"/>
    <mergeCell ref="T294:U294"/>
    <mergeCell ref="T295:U295"/>
    <mergeCell ref="T296:U296"/>
    <mergeCell ref="T297:U297"/>
    <mergeCell ref="T298:U298"/>
    <mergeCell ref="T299:U299"/>
    <mergeCell ref="T300:U300"/>
    <mergeCell ref="T301:U301"/>
    <mergeCell ref="T302:U302"/>
    <mergeCell ref="T285:U285"/>
    <mergeCell ref="T286:U286"/>
    <mergeCell ref="T287:U287"/>
    <mergeCell ref="T288:U288"/>
    <mergeCell ref="T289:U289"/>
    <mergeCell ref="T290:U290"/>
    <mergeCell ref="T291:U291"/>
    <mergeCell ref="T292:U292"/>
    <mergeCell ref="T293:U293"/>
    <mergeCell ref="T312:U312"/>
    <mergeCell ref="T313:U313"/>
    <mergeCell ref="T314:U314"/>
    <mergeCell ref="T315:U315"/>
    <mergeCell ref="T316:U316"/>
    <mergeCell ref="T317:U317"/>
    <mergeCell ref="T318:U318"/>
    <mergeCell ref="T319:U319"/>
    <mergeCell ref="T320:U320"/>
    <mergeCell ref="T303:U303"/>
    <mergeCell ref="T304:U304"/>
    <mergeCell ref="T305:U305"/>
    <mergeCell ref="T306:U306"/>
    <mergeCell ref="T307:U307"/>
    <mergeCell ref="T308:U308"/>
    <mergeCell ref="T309:U309"/>
    <mergeCell ref="T310:U310"/>
    <mergeCell ref="T311:U311"/>
    <mergeCell ref="T330:U330"/>
    <mergeCell ref="T331:U331"/>
    <mergeCell ref="T332:U332"/>
    <mergeCell ref="T333:U333"/>
    <mergeCell ref="T334:U334"/>
    <mergeCell ref="T335:U335"/>
    <mergeCell ref="T336:U336"/>
    <mergeCell ref="T337:U337"/>
    <mergeCell ref="T338:U338"/>
    <mergeCell ref="T321:U321"/>
    <mergeCell ref="T322:U322"/>
    <mergeCell ref="T323:U323"/>
    <mergeCell ref="T324:U324"/>
    <mergeCell ref="T325:U325"/>
    <mergeCell ref="T326:U326"/>
    <mergeCell ref="T327:U327"/>
    <mergeCell ref="T328:U328"/>
    <mergeCell ref="T329:U329"/>
    <mergeCell ref="T348:U348"/>
    <mergeCell ref="T349:U349"/>
    <mergeCell ref="T350:U350"/>
    <mergeCell ref="T351:U351"/>
    <mergeCell ref="T352:U352"/>
    <mergeCell ref="T353:U353"/>
    <mergeCell ref="T354:U354"/>
    <mergeCell ref="T355:U355"/>
    <mergeCell ref="T356:U356"/>
    <mergeCell ref="T339:U339"/>
    <mergeCell ref="T340:U340"/>
    <mergeCell ref="T341:U341"/>
    <mergeCell ref="T342:U342"/>
    <mergeCell ref="T343:U343"/>
    <mergeCell ref="T344:U344"/>
    <mergeCell ref="T345:U345"/>
    <mergeCell ref="T346:U346"/>
    <mergeCell ref="T347:U347"/>
    <mergeCell ref="T366:U366"/>
    <mergeCell ref="T367:U367"/>
    <mergeCell ref="T368:U368"/>
    <mergeCell ref="T369:U369"/>
    <mergeCell ref="T370:U370"/>
    <mergeCell ref="T371:U371"/>
    <mergeCell ref="T372:U372"/>
    <mergeCell ref="T373:U373"/>
    <mergeCell ref="T374:U374"/>
    <mergeCell ref="T357:U357"/>
    <mergeCell ref="T358:U358"/>
    <mergeCell ref="T359:U359"/>
    <mergeCell ref="T360:U360"/>
    <mergeCell ref="T361:U361"/>
    <mergeCell ref="T362:U362"/>
    <mergeCell ref="T363:U363"/>
    <mergeCell ref="T364:U364"/>
    <mergeCell ref="T365:U365"/>
    <mergeCell ref="T384:U384"/>
    <mergeCell ref="T385:U385"/>
    <mergeCell ref="T386:U386"/>
    <mergeCell ref="T387:U387"/>
    <mergeCell ref="T388:U388"/>
    <mergeCell ref="T389:U389"/>
    <mergeCell ref="T390:U390"/>
    <mergeCell ref="T391:U391"/>
    <mergeCell ref="T392:U392"/>
    <mergeCell ref="T375:U375"/>
    <mergeCell ref="T376:U376"/>
    <mergeCell ref="T377:U377"/>
    <mergeCell ref="T378:U378"/>
    <mergeCell ref="T379:U379"/>
    <mergeCell ref="T380:U380"/>
    <mergeCell ref="T381:U381"/>
    <mergeCell ref="T382:U382"/>
    <mergeCell ref="T383:U383"/>
    <mergeCell ref="T402:U402"/>
    <mergeCell ref="T403:U403"/>
    <mergeCell ref="T404:U404"/>
    <mergeCell ref="T405:U405"/>
    <mergeCell ref="T406:U406"/>
    <mergeCell ref="T407:U407"/>
    <mergeCell ref="T408:U408"/>
    <mergeCell ref="T409:U409"/>
    <mergeCell ref="T410:U410"/>
    <mergeCell ref="T393:U393"/>
    <mergeCell ref="T394:U394"/>
    <mergeCell ref="T395:U395"/>
    <mergeCell ref="T396:U396"/>
    <mergeCell ref="T397:U397"/>
    <mergeCell ref="T398:U398"/>
    <mergeCell ref="T399:U399"/>
    <mergeCell ref="T400:U400"/>
    <mergeCell ref="T401:U401"/>
    <mergeCell ref="T420:U420"/>
    <mergeCell ref="T421:U421"/>
    <mergeCell ref="T422:U422"/>
    <mergeCell ref="T423:U423"/>
    <mergeCell ref="T424:U424"/>
    <mergeCell ref="T425:U425"/>
    <mergeCell ref="T426:U426"/>
    <mergeCell ref="T427:U427"/>
    <mergeCell ref="T428:U428"/>
    <mergeCell ref="T411:U411"/>
    <mergeCell ref="T412:U412"/>
    <mergeCell ref="T413:U413"/>
    <mergeCell ref="T414:U414"/>
    <mergeCell ref="T415:U415"/>
    <mergeCell ref="T416:U416"/>
    <mergeCell ref="T417:U417"/>
    <mergeCell ref="T418:U418"/>
    <mergeCell ref="T419:U419"/>
    <mergeCell ref="T438:U438"/>
    <mergeCell ref="T439:U439"/>
    <mergeCell ref="T440:U440"/>
    <mergeCell ref="T441:U441"/>
    <mergeCell ref="T442:U442"/>
    <mergeCell ref="T443:U443"/>
    <mergeCell ref="T444:U444"/>
    <mergeCell ref="T445:U445"/>
    <mergeCell ref="T446:U446"/>
    <mergeCell ref="T429:U429"/>
    <mergeCell ref="T430:U430"/>
    <mergeCell ref="T431:U431"/>
    <mergeCell ref="T432:U432"/>
    <mergeCell ref="T433:U433"/>
    <mergeCell ref="T434:U434"/>
    <mergeCell ref="T435:U435"/>
    <mergeCell ref="T436:U436"/>
    <mergeCell ref="T437:U437"/>
    <mergeCell ref="T456:U456"/>
    <mergeCell ref="T457:U457"/>
    <mergeCell ref="T458:U458"/>
    <mergeCell ref="T459:U459"/>
    <mergeCell ref="T460:U460"/>
    <mergeCell ref="T461:U461"/>
    <mergeCell ref="T462:U462"/>
    <mergeCell ref="T463:U463"/>
    <mergeCell ref="T464:U464"/>
    <mergeCell ref="T447:U447"/>
    <mergeCell ref="T448:U448"/>
    <mergeCell ref="T449:U449"/>
    <mergeCell ref="T450:U450"/>
    <mergeCell ref="T451:U451"/>
    <mergeCell ref="T452:U452"/>
    <mergeCell ref="T453:U453"/>
    <mergeCell ref="T454:U454"/>
    <mergeCell ref="T455:U455"/>
    <mergeCell ref="T487:U487"/>
    <mergeCell ref="T488:U488"/>
    <mergeCell ref="T489:U489"/>
    <mergeCell ref="T490:U490"/>
    <mergeCell ref="T491:U491"/>
    <mergeCell ref="T474:U474"/>
    <mergeCell ref="T475:U475"/>
    <mergeCell ref="T476:U476"/>
    <mergeCell ref="T477:U477"/>
    <mergeCell ref="T478:U478"/>
    <mergeCell ref="T479:U479"/>
    <mergeCell ref="T480:U480"/>
    <mergeCell ref="T481:U481"/>
    <mergeCell ref="T482:U482"/>
    <mergeCell ref="T465:U465"/>
    <mergeCell ref="T466:U466"/>
    <mergeCell ref="T467:U467"/>
    <mergeCell ref="T468:U468"/>
    <mergeCell ref="T469:U469"/>
    <mergeCell ref="T470:U470"/>
    <mergeCell ref="T471:U471"/>
    <mergeCell ref="T472:U472"/>
    <mergeCell ref="T473:U473"/>
    <mergeCell ref="T510:U510"/>
    <mergeCell ref="T511:U511"/>
    <mergeCell ref="T512:U512"/>
    <mergeCell ref="T513:U513"/>
    <mergeCell ref="T514:U514"/>
    <mergeCell ref="T515:U515"/>
    <mergeCell ref="T516:U516"/>
    <mergeCell ref="T517:U517"/>
    <mergeCell ref="T518:U518"/>
    <mergeCell ref="T501:U501"/>
    <mergeCell ref="T502:U502"/>
    <mergeCell ref="T503:U503"/>
    <mergeCell ref="T504:U504"/>
    <mergeCell ref="T505:U505"/>
    <mergeCell ref="T506:U506"/>
    <mergeCell ref="T507:U507"/>
    <mergeCell ref="T508:U508"/>
    <mergeCell ref="T509:U509"/>
    <mergeCell ref="T492:U492"/>
    <mergeCell ref="T493:U493"/>
    <mergeCell ref="T494:U494"/>
    <mergeCell ref="T495:U495"/>
    <mergeCell ref="T496:U496"/>
    <mergeCell ref="T497:U497"/>
    <mergeCell ref="T498:U498"/>
    <mergeCell ref="T499:U499"/>
    <mergeCell ref="T500:U500"/>
    <mergeCell ref="T483:U483"/>
    <mergeCell ref="T484:U484"/>
    <mergeCell ref="T485:U485"/>
    <mergeCell ref="T486:U48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43:O143"/>
    <mergeCell ref="T519:U519"/>
    <mergeCell ref="T520:U520"/>
    <mergeCell ref="N84:O84"/>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25:O125"/>
    <mergeCell ref="N126:O126"/>
    <mergeCell ref="N127:O127"/>
    <mergeCell ref="N128:O128"/>
    <mergeCell ref="N129:O129"/>
    <mergeCell ref="N130:O130"/>
    <mergeCell ref="N131:O131"/>
    <mergeCell ref="N132:O132"/>
    <mergeCell ref="N133:O133"/>
    <mergeCell ref="N144:O144"/>
    <mergeCell ref="N145:O145"/>
    <mergeCell ref="N146:O146"/>
    <mergeCell ref="N147:O147"/>
    <mergeCell ref="N148:O148"/>
    <mergeCell ref="N149:O149"/>
    <mergeCell ref="N150:O150"/>
    <mergeCell ref="N151:O151"/>
    <mergeCell ref="N134:O134"/>
    <mergeCell ref="N135:O135"/>
    <mergeCell ref="N136:O136"/>
    <mergeCell ref="N137:O137"/>
    <mergeCell ref="N138:O138"/>
    <mergeCell ref="N139:O139"/>
    <mergeCell ref="N140:O140"/>
    <mergeCell ref="N141:O141"/>
    <mergeCell ref="N142:O142"/>
    <mergeCell ref="N161:O161"/>
    <mergeCell ref="N162:O162"/>
    <mergeCell ref="N163:O163"/>
    <mergeCell ref="N164:O164"/>
    <mergeCell ref="N165:O165"/>
    <mergeCell ref="N166:O166"/>
    <mergeCell ref="N167:O167"/>
    <mergeCell ref="N168:O168"/>
    <mergeCell ref="N169:O169"/>
    <mergeCell ref="N152:O152"/>
    <mergeCell ref="N153:O153"/>
    <mergeCell ref="N154:O154"/>
    <mergeCell ref="N155:O155"/>
    <mergeCell ref="N156:O156"/>
    <mergeCell ref="N157:O157"/>
    <mergeCell ref="N158:O158"/>
    <mergeCell ref="N159:O159"/>
    <mergeCell ref="N160:O160"/>
    <mergeCell ref="N179:O179"/>
    <mergeCell ref="N180:O180"/>
    <mergeCell ref="N181:O181"/>
    <mergeCell ref="N182:O182"/>
    <mergeCell ref="N183:O183"/>
    <mergeCell ref="N184:O184"/>
    <mergeCell ref="N185:O185"/>
    <mergeCell ref="N186:O186"/>
    <mergeCell ref="N187:O187"/>
    <mergeCell ref="N170:O170"/>
    <mergeCell ref="N171:O171"/>
    <mergeCell ref="N172:O172"/>
    <mergeCell ref="N173:O173"/>
    <mergeCell ref="N174:O174"/>
    <mergeCell ref="N175:O175"/>
    <mergeCell ref="N176:O176"/>
    <mergeCell ref="N177:O177"/>
    <mergeCell ref="N178:O178"/>
    <mergeCell ref="N197:O197"/>
    <mergeCell ref="N198:O198"/>
    <mergeCell ref="N199:O199"/>
    <mergeCell ref="N200:O200"/>
    <mergeCell ref="N201:O201"/>
    <mergeCell ref="N202:O202"/>
    <mergeCell ref="N203:O203"/>
    <mergeCell ref="N204:O204"/>
    <mergeCell ref="N205:O205"/>
    <mergeCell ref="N188:O188"/>
    <mergeCell ref="N189:O189"/>
    <mergeCell ref="N190:O190"/>
    <mergeCell ref="N191:O191"/>
    <mergeCell ref="N192:O192"/>
    <mergeCell ref="N193:O193"/>
    <mergeCell ref="N194:O194"/>
    <mergeCell ref="N195:O195"/>
    <mergeCell ref="N196:O196"/>
    <mergeCell ref="N215:O215"/>
    <mergeCell ref="N216:O216"/>
    <mergeCell ref="N217:O217"/>
    <mergeCell ref="N218:O218"/>
    <mergeCell ref="N219:O219"/>
    <mergeCell ref="N220:O220"/>
    <mergeCell ref="N221:O221"/>
    <mergeCell ref="N222:O222"/>
    <mergeCell ref="N223:O223"/>
    <mergeCell ref="N206:O206"/>
    <mergeCell ref="N207:O207"/>
    <mergeCell ref="N208:O208"/>
    <mergeCell ref="N209:O209"/>
    <mergeCell ref="N210:O210"/>
    <mergeCell ref="N211:O211"/>
    <mergeCell ref="N212:O212"/>
    <mergeCell ref="N213:O213"/>
    <mergeCell ref="N214:O214"/>
    <mergeCell ref="N233:O233"/>
    <mergeCell ref="N234:O234"/>
    <mergeCell ref="N235:O235"/>
    <mergeCell ref="N236:O236"/>
    <mergeCell ref="N237:O237"/>
    <mergeCell ref="N238:O238"/>
    <mergeCell ref="N239:O239"/>
    <mergeCell ref="N240:O240"/>
    <mergeCell ref="N241:O241"/>
    <mergeCell ref="N224:O224"/>
    <mergeCell ref="N225:O225"/>
    <mergeCell ref="N226:O226"/>
    <mergeCell ref="N227:O227"/>
    <mergeCell ref="N228:O228"/>
    <mergeCell ref="N229:O229"/>
    <mergeCell ref="N230:O230"/>
    <mergeCell ref="N231:O231"/>
    <mergeCell ref="N232:O232"/>
    <mergeCell ref="N251:O251"/>
    <mergeCell ref="N252:O252"/>
    <mergeCell ref="N253:O253"/>
    <mergeCell ref="N254:O254"/>
    <mergeCell ref="N255:O255"/>
    <mergeCell ref="N256:O256"/>
    <mergeCell ref="N257:O257"/>
    <mergeCell ref="N258:O258"/>
    <mergeCell ref="N259:O259"/>
    <mergeCell ref="N242:O242"/>
    <mergeCell ref="N243:O243"/>
    <mergeCell ref="N244:O244"/>
    <mergeCell ref="N245:O245"/>
    <mergeCell ref="N246:O246"/>
    <mergeCell ref="N247:O247"/>
    <mergeCell ref="N248:O248"/>
    <mergeCell ref="N249:O249"/>
    <mergeCell ref="N250:O250"/>
    <mergeCell ref="N269:O269"/>
    <mergeCell ref="N270:O270"/>
    <mergeCell ref="N271:O271"/>
    <mergeCell ref="N272:O272"/>
    <mergeCell ref="N273:O273"/>
    <mergeCell ref="N274:O274"/>
    <mergeCell ref="N275:O275"/>
    <mergeCell ref="N276:O276"/>
    <mergeCell ref="N277:O277"/>
    <mergeCell ref="N260:O260"/>
    <mergeCell ref="N261:O261"/>
    <mergeCell ref="N262:O262"/>
    <mergeCell ref="N263:O263"/>
    <mergeCell ref="N264:O264"/>
    <mergeCell ref="N265:O265"/>
    <mergeCell ref="N266:O266"/>
    <mergeCell ref="N267:O267"/>
    <mergeCell ref="N268:O268"/>
    <mergeCell ref="N287:O287"/>
    <mergeCell ref="N288:O288"/>
    <mergeCell ref="N289:O289"/>
    <mergeCell ref="N290:O290"/>
    <mergeCell ref="N291:O291"/>
    <mergeCell ref="N292:O292"/>
    <mergeCell ref="N293:O293"/>
    <mergeCell ref="N294:O294"/>
    <mergeCell ref="N295:O295"/>
    <mergeCell ref="N278:O278"/>
    <mergeCell ref="N279:O279"/>
    <mergeCell ref="N280:O280"/>
    <mergeCell ref="N281:O281"/>
    <mergeCell ref="N282:O282"/>
    <mergeCell ref="N283:O283"/>
    <mergeCell ref="N284:O284"/>
    <mergeCell ref="N285:O285"/>
    <mergeCell ref="N286:O286"/>
    <mergeCell ref="N305:O305"/>
    <mergeCell ref="N306:O306"/>
    <mergeCell ref="N307:O307"/>
    <mergeCell ref="N308:O308"/>
    <mergeCell ref="N309:O309"/>
    <mergeCell ref="N310:O310"/>
    <mergeCell ref="N311:O311"/>
    <mergeCell ref="N312:O312"/>
    <mergeCell ref="N313:O313"/>
    <mergeCell ref="N296:O296"/>
    <mergeCell ref="N297:O297"/>
    <mergeCell ref="N298:O298"/>
    <mergeCell ref="N299:O299"/>
    <mergeCell ref="N300:O300"/>
    <mergeCell ref="N301:O301"/>
    <mergeCell ref="N302:O302"/>
    <mergeCell ref="N303:O303"/>
    <mergeCell ref="N304:O304"/>
    <mergeCell ref="N323:O323"/>
    <mergeCell ref="N324:O324"/>
    <mergeCell ref="N325:O325"/>
    <mergeCell ref="N326:O326"/>
    <mergeCell ref="N327:O327"/>
    <mergeCell ref="N328:O328"/>
    <mergeCell ref="N329:O329"/>
    <mergeCell ref="N330:O330"/>
    <mergeCell ref="N331:O331"/>
    <mergeCell ref="N314:O314"/>
    <mergeCell ref="N315:O315"/>
    <mergeCell ref="N316:O316"/>
    <mergeCell ref="N317:O317"/>
    <mergeCell ref="N318:O318"/>
    <mergeCell ref="N319:O319"/>
    <mergeCell ref="N320:O320"/>
    <mergeCell ref="N321:O321"/>
    <mergeCell ref="N322:O322"/>
    <mergeCell ref="N341:O341"/>
    <mergeCell ref="N342:O342"/>
    <mergeCell ref="N343:O343"/>
    <mergeCell ref="N344:O344"/>
    <mergeCell ref="N345:O345"/>
    <mergeCell ref="N346:O346"/>
    <mergeCell ref="N347:O347"/>
    <mergeCell ref="N348:O348"/>
    <mergeCell ref="N349:O349"/>
    <mergeCell ref="N332:O332"/>
    <mergeCell ref="N333:O333"/>
    <mergeCell ref="N334:O334"/>
    <mergeCell ref="N335:O335"/>
    <mergeCell ref="N336:O336"/>
    <mergeCell ref="N337:O337"/>
    <mergeCell ref="N338:O338"/>
    <mergeCell ref="N339:O339"/>
    <mergeCell ref="N340:O340"/>
    <mergeCell ref="N359:O359"/>
    <mergeCell ref="N360:O360"/>
    <mergeCell ref="N361:O361"/>
    <mergeCell ref="N362:O362"/>
    <mergeCell ref="N363:O363"/>
    <mergeCell ref="N364:O364"/>
    <mergeCell ref="N365:O365"/>
    <mergeCell ref="N366:O366"/>
    <mergeCell ref="N367:O367"/>
    <mergeCell ref="N350:O350"/>
    <mergeCell ref="N351:O351"/>
    <mergeCell ref="N352:O352"/>
    <mergeCell ref="N353:O353"/>
    <mergeCell ref="N354:O354"/>
    <mergeCell ref="N355:O355"/>
    <mergeCell ref="N356:O356"/>
    <mergeCell ref="N357:O357"/>
    <mergeCell ref="N358:O358"/>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413:O413"/>
    <mergeCell ref="N414:O414"/>
    <mergeCell ref="N415:O415"/>
    <mergeCell ref="N416:O416"/>
    <mergeCell ref="N417:O417"/>
    <mergeCell ref="N418:O418"/>
    <mergeCell ref="N419:O419"/>
    <mergeCell ref="N420:O420"/>
    <mergeCell ref="N421:O421"/>
    <mergeCell ref="N404:O404"/>
    <mergeCell ref="N405:O405"/>
    <mergeCell ref="N406:O406"/>
    <mergeCell ref="N407:O407"/>
    <mergeCell ref="N408:O408"/>
    <mergeCell ref="N409:O409"/>
    <mergeCell ref="N410:O410"/>
    <mergeCell ref="N411:O411"/>
    <mergeCell ref="N412:O412"/>
    <mergeCell ref="N431:O431"/>
    <mergeCell ref="N432:O432"/>
    <mergeCell ref="N433:O433"/>
    <mergeCell ref="N434:O434"/>
    <mergeCell ref="N435:O435"/>
    <mergeCell ref="N436:O436"/>
    <mergeCell ref="N437:O437"/>
    <mergeCell ref="N438:O438"/>
    <mergeCell ref="N439:O439"/>
    <mergeCell ref="N422:O422"/>
    <mergeCell ref="N423:O423"/>
    <mergeCell ref="N424:O424"/>
    <mergeCell ref="N425:O425"/>
    <mergeCell ref="N426:O426"/>
    <mergeCell ref="N427:O427"/>
    <mergeCell ref="N428:O428"/>
    <mergeCell ref="N429:O429"/>
    <mergeCell ref="N430:O430"/>
    <mergeCell ref="N449:O449"/>
    <mergeCell ref="N450:O450"/>
    <mergeCell ref="N451:O451"/>
    <mergeCell ref="N452:O452"/>
    <mergeCell ref="N453:O453"/>
    <mergeCell ref="N454:O454"/>
    <mergeCell ref="N455:O455"/>
    <mergeCell ref="N456:O456"/>
    <mergeCell ref="N457:O457"/>
    <mergeCell ref="N440:O440"/>
    <mergeCell ref="N441:O441"/>
    <mergeCell ref="N442:O442"/>
    <mergeCell ref="N443:O443"/>
    <mergeCell ref="N444:O444"/>
    <mergeCell ref="N445:O445"/>
    <mergeCell ref="N446:O446"/>
    <mergeCell ref="N447:O447"/>
    <mergeCell ref="N448:O448"/>
    <mergeCell ref="N482:O482"/>
    <mergeCell ref="N483:O483"/>
    <mergeCell ref="N484:O484"/>
    <mergeCell ref="N467:O467"/>
    <mergeCell ref="N468:O468"/>
    <mergeCell ref="N469:O469"/>
    <mergeCell ref="N470:O470"/>
    <mergeCell ref="N471:O471"/>
    <mergeCell ref="N472:O472"/>
    <mergeCell ref="N473:O473"/>
    <mergeCell ref="N474:O474"/>
    <mergeCell ref="N475:O475"/>
    <mergeCell ref="N458:O458"/>
    <mergeCell ref="N459:O459"/>
    <mergeCell ref="N460:O460"/>
    <mergeCell ref="N461:O461"/>
    <mergeCell ref="N462:O462"/>
    <mergeCell ref="N463:O463"/>
    <mergeCell ref="N464:O464"/>
    <mergeCell ref="N465:O465"/>
    <mergeCell ref="N466:O466"/>
    <mergeCell ref="N520:O520"/>
    <mergeCell ref="N503:O503"/>
    <mergeCell ref="N504:O504"/>
    <mergeCell ref="N505:O505"/>
    <mergeCell ref="N506:O506"/>
    <mergeCell ref="N507:O507"/>
    <mergeCell ref="N508:O508"/>
    <mergeCell ref="N509:O509"/>
    <mergeCell ref="N510:O510"/>
    <mergeCell ref="N511:O511"/>
    <mergeCell ref="N494:O494"/>
    <mergeCell ref="N495:O495"/>
    <mergeCell ref="N496:O496"/>
    <mergeCell ref="N497:O497"/>
    <mergeCell ref="N498:O498"/>
    <mergeCell ref="N499:O499"/>
    <mergeCell ref="N500:O500"/>
    <mergeCell ref="N501:O501"/>
    <mergeCell ref="N502:O502"/>
    <mergeCell ref="N512:O512"/>
    <mergeCell ref="N513:O513"/>
    <mergeCell ref="N514:O514"/>
    <mergeCell ref="N515:O515"/>
    <mergeCell ref="N516:O516"/>
    <mergeCell ref="N517:O517"/>
    <mergeCell ref="N518:O518"/>
    <mergeCell ref="N519:O519"/>
    <mergeCell ref="N485:O485"/>
    <mergeCell ref="N486:O486"/>
    <mergeCell ref="N487:O487"/>
    <mergeCell ref="N488:O488"/>
    <mergeCell ref="N489:O489"/>
    <mergeCell ref="N490:O490"/>
    <mergeCell ref="N491:O491"/>
    <mergeCell ref="N492:O492"/>
    <mergeCell ref="N493:O493"/>
    <mergeCell ref="N476:O476"/>
    <mergeCell ref="N477:O477"/>
    <mergeCell ref="N478:O478"/>
    <mergeCell ref="N479:O479"/>
    <mergeCell ref="N480:O480"/>
    <mergeCell ref="N481:O481"/>
    <mergeCell ref="K103:L103"/>
    <mergeCell ref="K104:L104"/>
    <mergeCell ref="K105:L105"/>
    <mergeCell ref="K106:L106"/>
    <mergeCell ref="K107:L107"/>
    <mergeCell ref="K108:L108"/>
    <mergeCell ref="K109:L109"/>
    <mergeCell ref="K110:L110"/>
    <mergeCell ref="K111:L111"/>
    <mergeCell ref="K139:L139"/>
    <mergeCell ref="K140:L140"/>
    <mergeCell ref="K141:L141"/>
    <mergeCell ref="K142:L142"/>
    <mergeCell ref="K143:L143"/>
    <mergeCell ref="K144:L144"/>
    <mergeCell ref="K145:L145"/>
    <mergeCell ref="K146:L146"/>
    <mergeCell ref="K148:L148"/>
    <mergeCell ref="K149:L149"/>
    <mergeCell ref="K150:L150"/>
    <mergeCell ref="K151:L151"/>
    <mergeCell ref="K152:L152"/>
    <mergeCell ref="K153:L153"/>
    <mergeCell ref="K154:L154"/>
    <mergeCell ref="K155:L155"/>
    <mergeCell ref="K156:L156"/>
    <mergeCell ref="K126:L126"/>
    <mergeCell ref="K127:L127"/>
    <mergeCell ref="K128:L128"/>
    <mergeCell ref="K129:L129"/>
    <mergeCell ref="K112:L112"/>
    <mergeCell ref="K113:L113"/>
    <mergeCell ref="K114:L114"/>
    <mergeCell ref="K115:L115"/>
    <mergeCell ref="K116:L116"/>
    <mergeCell ref="K117:L117"/>
    <mergeCell ref="K118:L118"/>
    <mergeCell ref="K119:L119"/>
    <mergeCell ref="K120:L120"/>
    <mergeCell ref="K147:L147"/>
    <mergeCell ref="K130:L130"/>
    <mergeCell ref="K131:L131"/>
    <mergeCell ref="K132:L132"/>
    <mergeCell ref="K133:L133"/>
    <mergeCell ref="K134:L134"/>
    <mergeCell ref="K135:L135"/>
    <mergeCell ref="K136:L136"/>
    <mergeCell ref="K137:L137"/>
    <mergeCell ref="K138:L138"/>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202:L202"/>
    <mergeCell ref="K203:L203"/>
    <mergeCell ref="K204:L204"/>
    <mergeCell ref="K205:L205"/>
    <mergeCell ref="K206:L206"/>
    <mergeCell ref="K207:L207"/>
    <mergeCell ref="K208:L208"/>
    <mergeCell ref="K209:L209"/>
    <mergeCell ref="K210:L210"/>
    <mergeCell ref="K193:L193"/>
    <mergeCell ref="K194:L194"/>
    <mergeCell ref="K195:L195"/>
    <mergeCell ref="K196:L196"/>
    <mergeCell ref="K197:L197"/>
    <mergeCell ref="K198:L198"/>
    <mergeCell ref="K199:L199"/>
    <mergeCell ref="K200:L200"/>
    <mergeCell ref="K201:L201"/>
    <mergeCell ref="K220:L220"/>
    <mergeCell ref="K221:L221"/>
    <mergeCell ref="K222:L222"/>
    <mergeCell ref="K223:L223"/>
    <mergeCell ref="K224:L224"/>
    <mergeCell ref="K225:L225"/>
    <mergeCell ref="K226:L226"/>
    <mergeCell ref="K227:L227"/>
    <mergeCell ref="K228:L228"/>
    <mergeCell ref="K211:L211"/>
    <mergeCell ref="K212:L212"/>
    <mergeCell ref="K213:L213"/>
    <mergeCell ref="K214:L214"/>
    <mergeCell ref="K215:L215"/>
    <mergeCell ref="K216:L216"/>
    <mergeCell ref="K217:L217"/>
    <mergeCell ref="K218:L218"/>
    <mergeCell ref="K219:L219"/>
    <mergeCell ref="K238:L238"/>
    <mergeCell ref="K239:L239"/>
    <mergeCell ref="K240:L240"/>
    <mergeCell ref="K241:L241"/>
    <mergeCell ref="K242:L242"/>
    <mergeCell ref="K243:L243"/>
    <mergeCell ref="K244:L244"/>
    <mergeCell ref="K245:L245"/>
    <mergeCell ref="K246:L246"/>
    <mergeCell ref="K274:L274"/>
    <mergeCell ref="K275:L275"/>
    <mergeCell ref="K276:L276"/>
    <mergeCell ref="K277:L277"/>
    <mergeCell ref="K229:L229"/>
    <mergeCell ref="K230:L230"/>
    <mergeCell ref="K231:L231"/>
    <mergeCell ref="K232:L232"/>
    <mergeCell ref="K233:L233"/>
    <mergeCell ref="K234:L234"/>
    <mergeCell ref="K235:L235"/>
    <mergeCell ref="K236:L236"/>
    <mergeCell ref="K237:L237"/>
    <mergeCell ref="K265:L265"/>
    <mergeCell ref="K256:L256"/>
    <mergeCell ref="K257:L257"/>
    <mergeCell ref="K258:L258"/>
    <mergeCell ref="K259:L259"/>
    <mergeCell ref="K260:L260"/>
    <mergeCell ref="K261:L261"/>
    <mergeCell ref="K262:L262"/>
    <mergeCell ref="K263:L263"/>
    <mergeCell ref="K264:L264"/>
    <mergeCell ref="K249:L249"/>
    <mergeCell ref="K250:L250"/>
    <mergeCell ref="K251:L251"/>
    <mergeCell ref="K252:L252"/>
    <mergeCell ref="K253:L253"/>
    <mergeCell ref="K247:L247"/>
    <mergeCell ref="K248:L248"/>
    <mergeCell ref="K254:L254"/>
    <mergeCell ref="K255:L255"/>
    <mergeCell ref="K280:L280"/>
    <mergeCell ref="K281:L281"/>
    <mergeCell ref="K282:L282"/>
    <mergeCell ref="K266:L266"/>
    <mergeCell ref="K267:L267"/>
    <mergeCell ref="K268:L268"/>
    <mergeCell ref="K269:L269"/>
    <mergeCell ref="K270:L270"/>
    <mergeCell ref="K271:L271"/>
    <mergeCell ref="K272:L272"/>
    <mergeCell ref="K273:L273"/>
    <mergeCell ref="K301:L301"/>
    <mergeCell ref="K302:L302"/>
    <mergeCell ref="K303:L303"/>
    <mergeCell ref="K304:L304"/>
    <mergeCell ref="K305:L305"/>
    <mergeCell ref="K306:L306"/>
    <mergeCell ref="K307:L307"/>
    <mergeCell ref="K308:L308"/>
    <mergeCell ref="K309:L309"/>
    <mergeCell ref="K292:L292"/>
    <mergeCell ref="K293:L293"/>
    <mergeCell ref="K294:L294"/>
    <mergeCell ref="K295:L295"/>
    <mergeCell ref="K296:L296"/>
    <mergeCell ref="K297:L297"/>
    <mergeCell ref="K278:L278"/>
    <mergeCell ref="K279:L279"/>
    <mergeCell ref="K298:L298"/>
    <mergeCell ref="K299:L299"/>
    <mergeCell ref="K300:L300"/>
    <mergeCell ref="K283:L283"/>
    <mergeCell ref="K284:L284"/>
    <mergeCell ref="K285:L285"/>
    <mergeCell ref="K286:L286"/>
    <mergeCell ref="K287:L287"/>
    <mergeCell ref="K288:L288"/>
    <mergeCell ref="K289:L289"/>
    <mergeCell ref="K290:L290"/>
    <mergeCell ref="K291:L291"/>
    <mergeCell ref="K319:L319"/>
    <mergeCell ref="K320:L320"/>
    <mergeCell ref="K321:L321"/>
    <mergeCell ref="K322:L322"/>
    <mergeCell ref="K323:L323"/>
    <mergeCell ref="K324:L324"/>
    <mergeCell ref="K325:L325"/>
    <mergeCell ref="K326:L326"/>
    <mergeCell ref="K327:L327"/>
    <mergeCell ref="K310:L310"/>
    <mergeCell ref="K311:L311"/>
    <mergeCell ref="K312:L312"/>
    <mergeCell ref="K313:L313"/>
    <mergeCell ref="K314:L314"/>
    <mergeCell ref="K315:L315"/>
    <mergeCell ref="K316:L316"/>
    <mergeCell ref="K317:L317"/>
    <mergeCell ref="K318:L318"/>
    <mergeCell ref="K337:L337"/>
    <mergeCell ref="K338:L338"/>
    <mergeCell ref="K339:L339"/>
    <mergeCell ref="K340:L340"/>
    <mergeCell ref="K341:L341"/>
    <mergeCell ref="K342:L342"/>
    <mergeCell ref="K343:L343"/>
    <mergeCell ref="K344:L344"/>
    <mergeCell ref="K345:L345"/>
    <mergeCell ref="K328:L328"/>
    <mergeCell ref="K329:L329"/>
    <mergeCell ref="K330:L330"/>
    <mergeCell ref="K331:L331"/>
    <mergeCell ref="K332:L332"/>
    <mergeCell ref="K333:L333"/>
    <mergeCell ref="K334:L334"/>
    <mergeCell ref="K335:L335"/>
    <mergeCell ref="K336:L336"/>
    <mergeCell ref="K355:L355"/>
    <mergeCell ref="K356:L356"/>
    <mergeCell ref="K357:L357"/>
    <mergeCell ref="K358:L358"/>
    <mergeCell ref="K359:L359"/>
    <mergeCell ref="K360:L360"/>
    <mergeCell ref="K361:L361"/>
    <mergeCell ref="K362:L362"/>
    <mergeCell ref="K363:L363"/>
    <mergeCell ref="K391:L391"/>
    <mergeCell ref="K392:L392"/>
    <mergeCell ref="K393:L393"/>
    <mergeCell ref="K394:L394"/>
    <mergeCell ref="K346:L346"/>
    <mergeCell ref="K347:L347"/>
    <mergeCell ref="K348:L348"/>
    <mergeCell ref="K349:L349"/>
    <mergeCell ref="K350:L350"/>
    <mergeCell ref="K351:L351"/>
    <mergeCell ref="K352:L352"/>
    <mergeCell ref="K353:L353"/>
    <mergeCell ref="K354:L354"/>
    <mergeCell ref="K382:L382"/>
    <mergeCell ref="K373:L373"/>
    <mergeCell ref="K374:L374"/>
    <mergeCell ref="K375:L375"/>
    <mergeCell ref="K376:L376"/>
    <mergeCell ref="K377:L377"/>
    <mergeCell ref="K378:L378"/>
    <mergeCell ref="K379:L379"/>
    <mergeCell ref="K380:L380"/>
    <mergeCell ref="K381:L381"/>
    <mergeCell ref="K366:L366"/>
    <mergeCell ref="K367:L367"/>
    <mergeCell ref="K368:L368"/>
    <mergeCell ref="K369:L369"/>
    <mergeCell ref="K370:L370"/>
    <mergeCell ref="K364:L364"/>
    <mergeCell ref="K365:L365"/>
    <mergeCell ref="K371:L371"/>
    <mergeCell ref="K372:L372"/>
    <mergeCell ref="K397:L397"/>
    <mergeCell ref="K398:L398"/>
    <mergeCell ref="K399:L399"/>
    <mergeCell ref="K383:L383"/>
    <mergeCell ref="K384:L384"/>
    <mergeCell ref="K385:L385"/>
    <mergeCell ref="K386:L386"/>
    <mergeCell ref="K387:L387"/>
    <mergeCell ref="K388:L388"/>
    <mergeCell ref="K389:L389"/>
    <mergeCell ref="K390:L390"/>
    <mergeCell ref="K418:L418"/>
    <mergeCell ref="K419:L419"/>
    <mergeCell ref="K420:L420"/>
    <mergeCell ref="K421:L421"/>
    <mergeCell ref="K422:L422"/>
    <mergeCell ref="K423:L423"/>
    <mergeCell ref="K424:L424"/>
    <mergeCell ref="K425:L425"/>
    <mergeCell ref="K426:L426"/>
    <mergeCell ref="K409:L409"/>
    <mergeCell ref="K410:L410"/>
    <mergeCell ref="K411:L411"/>
    <mergeCell ref="K412:L412"/>
    <mergeCell ref="K413:L413"/>
    <mergeCell ref="K414:L414"/>
    <mergeCell ref="K395:L395"/>
    <mergeCell ref="K396:L396"/>
    <mergeCell ref="K415:L415"/>
    <mergeCell ref="K416:L416"/>
    <mergeCell ref="K417:L417"/>
    <mergeCell ref="K400:L400"/>
    <mergeCell ref="K401:L401"/>
    <mergeCell ref="K402:L402"/>
    <mergeCell ref="K403:L403"/>
    <mergeCell ref="K404:L404"/>
    <mergeCell ref="K405:L405"/>
    <mergeCell ref="K406:L406"/>
    <mergeCell ref="K407:L407"/>
    <mergeCell ref="K408:L408"/>
    <mergeCell ref="K436:L436"/>
    <mergeCell ref="K437:L437"/>
    <mergeCell ref="K438:L438"/>
    <mergeCell ref="K439:L439"/>
    <mergeCell ref="K440:L440"/>
    <mergeCell ref="K441:L441"/>
    <mergeCell ref="K442:L442"/>
    <mergeCell ref="K443:L443"/>
    <mergeCell ref="K444:L444"/>
    <mergeCell ref="K427:L427"/>
    <mergeCell ref="K428:L428"/>
    <mergeCell ref="K429:L429"/>
    <mergeCell ref="K430:L430"/>
    <mergeCell ref="K431:L431"/>
    <mergeCell ref="K432:L432"/>
    <mergeCell ref="K433:L433"/>
    <mergeCell ref="K434:L434"/>
    <mergeCell ref="K435:L435"/>
    <mergeCell ref="K474:L474"/>
    <mergeCell ref="K475:L475"/>
    <mergeCell ref="K476:L476"/>
    <mergeCell ref="K477:L477"/>
    <mergeCell ref="K478:L478"/>
    <mergeCell ref="K479:L479"/>
    <mergeCell ref="K480:L480"/>
    <mergeCell ref="K466:L466"/>
    <mergeCell ref="K467:L467"/>
    <mergeCell ref="K468:L468"/>
    <mergeCell ref="K469:L469"/>
    <mergeCell ref="K470:L470"/>
    <mergeCell ref="K471:L471"/>
    <mergeCell ref="K445:L445"/>
    <mergeCell ref="K446:L446"/>
    <mergeCell ref="K447:L447"/>
    <mergeCell ref="K448:L448"/>
    <mergeCell ref="K449:L449"/>
    <mergeCell ref="K450:L450"/>
    <mergeCell ref="K451:L451"/>
    <mergeCell ref="K452:L452"/>
    <mergeCell ref="K453:L453"/>
    <mergeCell ref="K454:L454"/>
    <mergeCell ref="K455:L455"/>
    <mergeCell ref="K456:L456"/>
    <mergeCell ref="K457:L457"/>
    <mergeCell ref="K458:L458"/>
    <mergeCell ref="K459:L459"/>
    <mergeCell ref="K460:L460"/>
    <mergeCell ref="K461:L461"/>
    <mergeCell ref="K462:L462"/>
    <mergeCell ref="K463:L463"/>
    <mergeCell ref="K490:L490"/>
    <mergeCell ref="K491:L491"/>
    <mergeCell ref="K494:L494"/>
    <mergeCell ref="K495:L495"/>
    <mergeCell ref="K496:L496"/>
    <mergeCell ref="K497:L497"/>
    <mergeCell ref="K498:L498"/>
    <mergeCell ref="K481:L481"/>
    <mergeCell ref="K482:L482"/>
    <mergeCell ref="K483:L483"/>
    <mergeCell ref="K484:L484"/>
    <mergeCell ref="K485:L485"/>
    <mergeCell ref="K486:L486"/>
    <mergeCell ref="K487:L487"/>
    <mergeCell ref="K488:L488"/>
    <mergeCell ref="K489:L489"/>
    <mergeCell ref="K492:L492"/>
    <mergeCell ref="K493:L493"/>
    <mergeCell ref="K464:L464"/>
    <mergeCell ref="K465:L465"/>
    <mergeCell ref="K472:L472"/>
    <mergeCell ref="K473:L473"/>
    <mergeCell ref="AO10:AT10"/>
    <mergeCell ref="A8:C8"/>
    <mergeCell ref="D8:V8"/>
    <mergeCell ref="A9:C10"/>
    <mergeCell ref="D9:V10"/>
    <mergeCell ref="AF11:AJ11"/>
    <mergeCell ref="K517:L517"/>
    <mergeCell ref="K518:L518"/>
    <mergeCell ref="K519:L519"/>
    <mergeCell ref="K520:L520"/>
    <mergeCell ref="H84:I84"/>
    <mergeCell ref="K508:L508"/>
    <mergeCell ref="K509:L509"/>
    <mergeCell ref="K510:L510"/>
    <mergeCell ref="K511:L511"/>
    <mergeCell ref="K512:L512"/>
    <mergeCell ref="K513:L513"/>
    <mergeCell ref="K514:L514"/>
    <mergeCell ref="K515:L515"/>
    <mergeCell ref="K516:L516"/>
    <mergeCell ref="K499:L499"/>
    <mergeCell ref="K500:L500"/>
    <mergeCell ref="K501:L501"/>
    <mergeCell ref="K502:L502"/>
    <mergeCell ref="K503:L503"/>
    <mergeCell ref="K504:L504"/>
    <mergeCell ref="K505:L505"/>
    <mergeCell ref="K506:L506"/>
    <mergeCell ref="K507:L507"/>
    <mergeCell ref="H14:I14"/>
    <mergeCell ref="H15:I15"/>
    <mergeCell ref="H16:I16"/>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8:L38"/>
    <mergeCell ref="K39:L39"/>
    <mergeCell ref="K40:L40"/>
    <mergeCell ref="K41:L41"/>
    <mergeCell ref="K42:L42"/>
    <mergeCell ref="K43:L43"/>
    <mergeCell ref="K44:L44"/>
    <mergeCell ref="K45:L45"/>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42:U42"/>
    <mergeCell ref="T43:U43"/>
    <mergeCell ref="T44:U44"/>
    <mergeCell ref="T45:U45"/>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s>
  <phoneticPr fontId="29"/>
  <dataValidations count="4">
    <dataValidation imeMode="disabled" allowBlank="1" showInputMessage="1" showErrorMessage="1" sqref="B12:B520 Q12:R520 H12:H520 K12:L520 O51:O520 I12:I13 I327:I520 O12 N12:N520 T12:U520"/>
    <dataValidation imeMode="halfKatakana" allowBlank="1" showInputMessage="1" showErrorMessage="1" sqref="D12:D520"/>
    <dataValidation type="list" allowBlank="1" showInputMessage="1" showErrorMessage="1" sqref="P12:P520">
      <formula1>$C$555</formula1>
    </dataValidation>
    <dataValidation type="list" allowBlank="1" showInputMessage="1" showErrorMessage="1" sqref="S12:S520">
      <formula1>$D$555</formula1>
    </dataValidation>
  </dataValidations>
  <printOptions horizontalCentered="1" verticalCentered="1"/>
  <pageMargins left="0.2" right="0.2" top="0.59055118110236227" bottom="0.22" header="0.31496062992125984" footer="0.31496062992125984"/>
  <pageSetup paperSize="9" scale="35" orientation="portrait" r:id="rId1"/>
  <rowBreaks count="5" manualBreakCount="5">
    <brk id="96" max="128" man="1"/>
    <brk id="191" max="128" man="1"/>
    <brk id="286" max="128" man="1"/>
    <brk id="381" max="128" man="1"/>
    <brk id="476" max="12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52"/>
  <sheetViews>
    <sheetView view="pageBreakPreview" zoomScale="60" zoomScaleNormal="100" workbookViewId="0">
      <selection sqref="A1:I2"/>
    </sheetView>
  </sheetViews>
  <sheetFormatPr defaultRowHeight="13.5"/>
  <cols>
    <col min="6" max="6" width="12.5" customWidth="1"/>
  </cols>
  <sheetData>
    <row r="1" spans="1:9">
      <c r="A1" s="864" t="s">
        <v>4754</v>
      </c>
      <c r="B1" s="864"/>
      <c r="C1" s="864"/>
      <c r="D1" s="864"/>
      <c r="E1" s="864"/>
      <c r="F1" s="864"/>
      <c r="G1" s="864"/>
      <c r="H1" s="864"/>
      <c r="I1" s="864"/>
    </row>
    <row r="2" spans="1:9">
      <c r="A2" s="864"/>
      <c r="B2" s="864"/>
      <c r="C2" s="864"/>
      <c r="D2" s="864"/>
      <c r="E2" s="864"/>
      <c r="F2" s="864"/>
      <c r="G2" s="864"/>
      <c r="H2" s="864"/>
      <c r="I2" s="864"/>
    </row>
    <row r="3" spans="1:9">
      <c r="A3" s="864" t="s">
        <v>4755</v>
      </c>
      <c r="B3" s="864"/>
      <c r="C3" s="864"/>
      <c r="D3" s="864"/>
      <c r="E3" s="864"/>
      <c r="F3" s="864"/>
      <c r="G3" s="864"/>
      <c r="H3" s="864"/>
      <c r="I3" s="864"/>
    </row>
    <row r="4" spans="1:9">
      <c r="A4" s="864"/>
      <c r="B4" s="864"/>
      <c r="C4" s="864"/>
      <c r="D4" s="864"/>
      <c r="E4" s="864"/>
      <c r="F4" s="864"/>
      <c r="G4" s="864"/>
      <c r="H4" s="864"/>
      <c r="I4" s="864"/>
    </row>
    <row r="6" spans="1:9">
      <c r="A6" s="865" t="s">
        <v>4756</v>
      </c>
      <c r="B6" s="865"/>
      <c r="C6" s="867" t="str">
        <f>基本情報!E8</f>
        <v/>
      </c>
      <c r="D6" s="867"/>
      <c r="E6" s="867"/>
      <c r="F6" s="867"/>
      <c r="G6" s="867"/>
      <c r="H6" s="867"/>
      <c r="I6" s="867"/>
    </row>
    <row r="7" spans="1:9">
      <c r="A7" s="866"/>
      <c r="B7" s="866"/>
      <c r="C7" s="868"/>
      <c r="D7" s="868"/>
      <c r="E7" s="868"/>
      <c r="F7" s="868"/>
      <c r="G7" s="868"/>
      <c r="H7" s="868"/>
      <c r="I7" s="868"/>
    </row>
    <row r="9" spans="1:9" ht="18.75">
      <c r="A9" s="865" t="s">
        <v>4757</v>
      </c>
      <c r="B9" s="865"/>
      <c r="C9" s="869" t="str">
        <f>IF(基本情報!I24="","",基本情報!I24)</f>
        <v/>
      </c>
      <c r="D9" s="869"/>
      <c r="E9" s="869"/>
      <c r="F9" s="869"/>
      <c r="G9" s="869"/>
      <c r="H9" s="869"/>
      <c r="I9" s="471"/>
    </row>
    <row r="10" spans="1:9" ht="16.5">
      <c r="A10" s="866"/>
      <c r="B10" s="866"/>
      <c r="C10" s="870"/>
      <c r="D10" s="870"/>
      <c r="E10" s="870"/>
      <c r="F10" s="870"/>
      <c r="G10" s="870"/>
      <c r="H10" s="870"/>
      <c r="I10" s="472" t="s">
        <v>4758</v>
      </c>
    </row>
    <row r="12" spans="1:9" ht="18.75">
      <c r="A12" s="865" t="s">
        <v>4759</v>
      </c>
      <c r="B12" s="865"/>
      <c r="C12" s="869" t="str">
        <f>IF(基本情報!A24="","",基本情報!A24)</f>
        <v/>
      </c>
      <c r="D12" s="869"/>
      <c r="E12" s="869"/>
      <c r="F12" s="869"/>
      <c r="G12" s="869"/>
      <c r="H12" s="869"/>
      <c r="I12" s="471"/>
    </row>
    <row r="13" spans="1:9" ht="16.5">
      <c r="A13" s="866"/>
      <c r="B13" s="866"/>
      <c r="C13" s="870"/>
      <c r="D13" s="870"/>
      <c r="E13" s="870"/>
      <c r="F13" s="870"/>
      <c r="G13" s="870"/>
      <c r="H13" s="870"/>
      <c r="I13" s="472" t="s">
        <v>4758</v>
      </c>
    </row>
    <row r="15" spans="1:9">
      <c r="A15" s="865" t="s">
        <v>4760</v>
      </c>
      <c r="B15" s="865"/>
      <c r="C15" s="871" t="str">
        <f>IF(基本情報!A34="","",基本情報!A34)</f>
        <v/>
      </c>
      <c r="D15" s="871"/>
      <c r="E15" s="871"/>
      <c r="F15" s="871"/>
      <c r="G15" s="871"/>
      <c r="H15" s="871"/>
      <c r="I15" s="871"/>
    </row>
    <row r="16" spans="1:9">
      <c r="A16" s="866"/>
      <c r="B16" s="866"/>
      <c r="C16" s="872"/>
      <c r="D16" s="872"/>
      <c r="E16" s="872"/>
      <c r="F16" s="872"/>
      <c r="G16" s="872"/>
      <c r="H16" s="872"/>
      <c r="I16" s="872"/>
    </row>
    <row r="18" spans="1:9" hidden="1">
      <c r="B18" s="323" t="s">
        <v>4761</v>
      </c>
      <c r="C18" s="873" t="s">
        <v>4762</v>
      </c>
      <c r="D18" s="873"/>
      <c r="E18" s="473"/>
      <c r="F18" s="474" t="s">
        <v>4763</v>
      </c>
      <c r="G18" s="873" t="s">
        <v>4764</v>
      </c>
      <c r="H18" s="873"/>
      <c r="I18" s="873"/>
    </row>
    <row r="19" spans="1:9" hidden="1">
      <c r="A19" s="874" t="s">
        <v>4779</v>
      </c>
      <c r="B19" s="865"/>
      <c r="C19" s="875"/>
      <c r="D19" s="875"/>
      <c r="E19" s="475" t="s">
        <v>4765</v>
      </c>
      <c r="F19" s="875"/>
      <c r="G19" s="875"/>
      <c r="H19" s="875"/>
      <c r="I19" s="475" t="s">
        <v>4766</v>
      </c>
    </row>
    <row r="20" spans="1:9" hidden="1">
      <c r="A20" s="866"/>
      <c r="B20" s="866"/>
      <c r="C20" s="875"/>
      <c r="D20" s="875"/>
      <c r="E20" s="875"/>
      <c r="F20" s="875"/>
      <c r="G20" s="875"/>
      <c r="H20" s="875"/>
      <c r="I20" s="875"/>
    </row>
    <row r="23" spans="1:9">
      <c r="A23" s="876" t="s">
        <v>4767</v>
      </c>
      <c r="B23" s="877" t="s">
        <v>4768</v>
      </c>
      <c r="C23" s="878"/>
      <c r="D23" s="879"/>
      <c r="E23" s="883" t="s">
        <v>4769</v>
      </c>
      <c r="F23" s="885" t="str">
        <f>IF(男子名簿!D9="","","男子名簿にミス有り")</f>
        <v/>
      </c>
      <c r="G23" s="886"/>
      <c r="H23" s="886"/>
      <c r="I23" s="887"/>
    </row>
    <row r="24" spans="1:9">
      <c r="A24" s="876"/>
      <c r="B24" s="880"/>
      <c r="C24" s="881"/>
      <c r="D24" s="882"/>
      <c r="E24" s="884"/>
      <c r="F24" s="888"/>
      <c r="G24" s="889"/>
      <c r="H24" s="889"/>
      <c r="I24" s="890"/>
    </row>
    <row r="25" spans="1:9">
      <c r="A25" s="891"/>
      <c r="B25" s="893" t="s">
        <v>4770</v>
      </c>
      <c r="C25" s="886"/>
      <c r="D25" s="887"/>
      <c r="E25" s="476" t="s">
        <v>556</v>
      </c>
      <c r="F25" s="893" t="s">
        <v>4785</v>
      </c>
      <c r="G25" s="574" t="s">
        <v>4771</v>
      </c>
      <c r="H25" s="574"/>
      <c r="I25" s="574"/>
    </row>
    <row r="26" spans="1:9">
      <c r="A26" s="892"/>
      <c r="B26" s="888"/>
      <c r="C26" s="889"/>
      <c r="D26" s="890"/>
      <c r="E26" s="477" t="s">
        <v>4772</v>
      </c>
      <c r="F26" s="888"/>
      <c r="G26" s="894" t="s">
        <v>4773</v>
      </c>
      <c r="H26" s="894"/>
      <c r="I26" s="894"/>
    </row>
    <row r="27" spans="1:9">
      <c r="A27" s="896">
        <v>1</v>
      </c>
      <c r="B27" s="885" t="str">
        <f>男子名簿!D12</f>
        <v/>
      </c>
      <c r="C27" s="886"/>
      <c r="D27" s="887"/>
      <c r="E27" s="478" t="str">
        <f>男子名簿!E12</f>
        <v/>
      </c>
      <c r="F27" s="901" t="str">
        <f>IF(男子名簿!H12="","",IF(男子名簿!DX12="",男子名簿!H12,"("&amp;男子名簿!H12&amp;")"))</f>
        <v/>
      </c>
      <c r="G27" s="900" t="str">
        <f>IF(男子名簿!DQ12="","",男子名簿!DQ12)</f>
        <v/>
      </c>
      <c r="H27" s="900"/>
      <c r="I27" s="900"/>
    </row>
    <row r="28" spans="1:9">
      <c r="A28" s="897"/>
      <c r="B28" s="888" t="str">
        <f>男子名簿!C12</f>
        <v/>
      </c>
      <c r="C28" s="889"/>
      <c r="D28" s="890"/>
      <c r="E28" s="479" t="str">
        <f>男子名簿!V12</f>
        <v/>
      </c>
      <c r="F28" s="902"/>
      <c r="G28" s="895" t="str">
        <f>IF(男子名簿!DR12="","",男子名簿!DR12)</f>
        <v/>
      </c>
      <c r="H28" s="895"/>
      <c r="I28" s="895"/>
    </row>
    <row r="29" spans="1:9">
      <c r="A29" s="896">
        <v>2</v>
      </c>
      <c r="B29" s="885" t="str">
        <f>男子名簿!D13</f>
        <v/>
      </c>
      <c r="C29" s="886"/>
      <c r="D29" s="887"/>
      <c r="E29" s="478" t="str">
        <f>男子名簿!E13</f>
        <v/>
      </c>
      <c r="F29" s="898" t="str">
        <f>IF(男子名簿!H13="","",IF(男子名簿!DX13="",男子名簿!H13,"("&amp;男子名簿!H13&amp;")"))</f>
        <v/>
      </c>
      <c r="G29" s="900" t="str">
        <f>IF(男子名簿!DQ13="","",男子名簿!DQ13)</f>
        <v/>
      </c>
      <c r="H29" s="900"/>
      <c r="I29" s="900"/>
    </row>
    <row r="30" spans="1:9">
      <c r="A30" s="897"/>
      <c r="B30" s="888" t="str">
        <f>男子名簿!C13</f>
        <v/>
      </c>
      <c r="C30" s="889"/>
      <c r="D30" s="890"/>
      <c r="E30" s="479" t="str">
        <f>男子名簿!V13</f>
        <v/>
      </c>
      <c r="F30" s="899"/>
      <c r="G30" s="895" t="str">
        <f>IF(男子名簿!DR13="","",男子名簿!DR13)</f>
        <v/>
      </c>
      <c r="H30" s="895"/>
      <c r="I30" s="895"/>
    </row>
    <row r="31" spans="1:9">
      <c r="A31" s="896">
        <v>3</v>
      </c>
      <c r="B31" s="885" t="str">
        <f>男子名簿!D14</f>
        <v/>
      </c>
      <c r="C31" s="886"/>
      <c r="D31" s="887"/>
      <c r="E31" s="478" t="str">
        <f>男子名簿!E14</f>
        <v/>
      </c>
      <c r="F31" s="898" t="str">
        <f>IF(男子名簿!H14="","",IF(男子名簿!DX14="",男子名簿!H14,"("&amp;男子名簿!H14&amp;")"))</f>
        <v/>
      </c>
      <c r="G31" s="900" t="str">
        <f>IF(男子名簿!DQ14="","",男子名簿!DQ14)</f>
        <v/>
      </c>
      <c r="H31" s="900"/>
      <c r="I31" s="900"/>
    </row>
    <row r="32" spans="1:9">
      <c r="A32" s="897"/>
      <c r="B32" s="888" t="str">
        <f>男子名簿!C14</f>
        <v/>
      </c>
      <c r="C32" s="889"/>
      <c r="D32" s="890"/>
      <c r="E32" s="479" t="str">
        <f>男子名簿!V14</f>
        <v/>
      </c>
      <c r="F32" s="899"/>
      <c r="G32" s="895" t="str">
        <f>IF(男子名簿!DR14="","",男子名簿!DR14)</f>
        <v/>
      </c>
      <c r="H32" s="895"/>
      <c r="I32" s="895"/>
    </row>
    <row r="33" spans="1:9">
      <c r="A33" s="896">
        <v>4</v>
      </c>
      <c r="B33" s="885" t="str">
        <f>男子名簿!D15</f>
        <v/>
      </c>
      <c r="C33" s="886"/>
      <c r="D33" s="887"/>
      <c r="E33" s="478" t="str">
        <f>男子名簿!E15</f>
        <v/>
      </c>
      <c r="F33" s="898" t="str">
        <f>IF(男子名簿!H15="","",IF(男子名簿!DX15="",男子名簿!H15,"("&amp;男子名簿!H15&amp;")"))</f>
        <v/>
      </c>
      <c r="G33" s="900" t="str">
        <f>IF(男子名簿!DQ15="","",男子名簿!DQ15)</f>
        <v/>
      </c>
      <c r="H33" s="900"/>
      <c r="I33" s="900"/>
    </row>
    <row r="34" spans="1:9">
      <c r="A34" s="897"/>
      <c r="B34" s="888" t="str">
        <f>男子名簿!C15</f>
        <v/>
      </c>
      <c r="C34" s="889"/>
      <c r="D34" s="890"/>
      <c r="E34" s="479" t="str">
        <f>男子名簿!V15</f>
        <v/>
      </c>
      <c r="F34" s="899"/>
      <c r="G34" s="895" t="str">
        <f>IF(男子名簿!DR15="","",男子名簿!DR15)</f>
        <v/>
      </c>
      <c r="H34" s="895"/>
      <c r="I34" s="895"/>
    </row>
    <row r="35" spans="1:9">
      <c r="A35" s="896">
        <v>5</v>
      </c>
      <c r="B35" s="885" t="str">
        <f>男子名簿!D16</f>
        <v/>
      </c>
      <c r="C35" s="886"/>
      <c r="D35" s="887"/>
      <c r="E35" s="478" t="str">
        <f>男子名簿!E16</f>
        <v/>
      </c>
      <c r="F35" s="898" t="str">
        <f>IF(男子名簿!H16="","",IF(男子名簿!DX16="",男子名簿!H16,"("&amp;男子名簿!H16&amp;")"))</f>
        <v/>
      </c>
      <c r="G35" s="900" t="str">
        <f>IF(男子名簿!DQ16="","",男子名簿!DQ16)</f>
        <v/>
      </c>
      <c r="H35" s="900"/>
      <c r="I35" s="900"/>
    </row>
    <row r="36" spans="1:9">
      <c r="A36" s="897"/>
      <c r="B36" s="888" t="str">
        <f>男子名簿!C16</f>
        <v/>
      </c>
      <c r="C36" s="889"/>
      <c r="D36" s="890"/>
      <c r="E36" s="479" t="str">
        <f>男子名簿!V16</f>
        <v/>
      </c>
      <c r="F36" s="899"/>
      <c r="G36" s="574" t="str">
        <f>IF(男子名簿!DR16="","",男子名簿!DR16)</f>
        <v/>
      </c>
      <c r="H36" s="574"/>
      <c r="I36" s="574"/>
    </row>
    <row r="37" spans="1:9" hidden="1">
      <c r="A37" s="896">
        <v>6</v>
      </c>
      <c r="B37" s="885" t="str">
        <f>男子名簿!D17</f>
        <v/>
      </c>
      <c r="C37" s="886"/>
      <c r="D37" s="887"/>
      <c r="E37" s="478" t="str">
        <f>男子名簿!E17</f>
        <v/>
      </c>
      <c r="F37" s="898" t="str">
        <f>IF(男子名簿!H17="","",IF(男子名簿!DX17="",男子名簿!H17,"("&amp;男子名簿!H17&amp;")"))</f>
        <v/>
      </c>
      <c r="G37" s="900" t="str">
        <f>IF(男子名簿!DQ17="","",男子名簿!DQ17)</f>
        <v/>
      </c>
      <c r="H37" s="900"/>
      <c r="I37" s="900"/>
    </row>
    <row r="38" spans="1:9" hidden="1">
      <c r="A38" s="897"/>
      <c r="B38" s="888" t="str">
        <f>男子名簿!C17</f>
        <v/>
      </c>
      <c r="C38" s="889"/>
      <c r="D38" s="890"/>
      <c r="E38" s="479" t="str">
        <f>男子名簿!V17</f>
        <v/>
      </c>
      <c r="F38" s="899"/>
      <c r="G38" s="895" t="str">
        <f>IF(男子名簿!DR17="","",男子名簿!DR17)</f>
        <v/>
      </c>
      <c r="H38" s="895"/>
      <c r="I38" s="895"/>
    </row>
    <row r="39" spans="1:9" hidden="1">
      <c r="A39" s="896">
        <v>7</v>
      </c>
      <c r="B39" s="885" t="str">
        <f>男子名簿!D18</f>
        <v/>
      </c>
      <c r="C39" s="886"/>
      <c r="D39" s="887"/>
      <c r="E39" s="478" t="str">
        <f>男子名簿!E18</f>
        <v/>
      </c>
      <c r="F39" s="898" t="str">
        <f>IF(男子名簿!H18="","",IF(男子名簿!DX18="",男子名簿!H18,"("&amp;男子名簿!H18&amp;")"))</f>
        <v/>
      </c>
      <c r="G39" s="900" t="str">
        <f>IF(男子名簿!DQ18="","",男子名簿!DQ18)</f>
        <v/>
      </c>
      <c r="H39" s="900"/>
      <c r="I39" s="900"/>
    </row>
    <row r="40" spans="1:9" hidden="1">
      <c r="A40" s="897"/>
      <c r="B40" s="888" t="str">
        <f>男子名簿!C18</f>
        <v/>
      </c>
      <c r="C40" s="889"/>
      <c r="D40" s="890"/>
      <c r="E40" s="479" t="str">
        <f>男子名簿!V18</f>
        <v/>
      </c>
      <c r="F40" s="899"/>
      <c r="G40" s="895" t="str">
        <f>IF(男子名簿!DR18="","",男子名簿!DR18)</f>
        <v/>
      </c>
      <c r="H40" s="895"/>
      <c r="I40" s="895"/>
    </row>
    <row r="41" spans="1:9" hidden="1">
      <c r="A41" s="896">
        <v>8</v>
      </c>
      <c r="B41" s="885" t="str">
        <f>男子名簿!D19</f>
        <v/>
      </c>
      <c r="C41" s="886"/>
      <c r="D41" s="887"/>
      <c r="E41" s="478" t="str">
        <f>男子名簿!E19</f>
        <v/>
      </c>
      <c r="F41" s="898" t="str">
        <f>IF(男子名簿!H19="","",IF(男子名簿!DX19="",男子名簿!H19,"("&amp;男子名簿!H19&amp;")"))</f>
        <v/>
      </c>
      <c r="G41" s="900" t="str">
        <f>IF(男子名簿!DQ19="","",男子名簿!DQ19)</f>
        <v/>
      </c>
      <c r="H41" s="900"/>
      <c r="I41" s="900"/>
    </row>
    <row r="42" spans="1:9" hidden="1">
      <c r="A42" s="897"/>
      <c r="B42" s="888" t="str">
        <f>男子名簿!C19</f>
        <v/>
      </c>
      <c r="C42" s="889"/>
      <c r="D42" s="890"/>
      <c r="E42" s="479" t="str">
        <f>男子名簿!V19</f>
        <v/>
      </c>
      <c r="F42" s="899"/>
      <c r="G42" s="895" t="str">
        <f>IF(男子名簿!DR19="","",男子名簿!DR19)</f>
        <v/>
      </c>
      <c r="H42" s="895"/>
      <c r="I42" s="895"/>
    </row>
    <row r="43" spans="1:9" hidden="1">
      <c r="A43" s="896">
        <v>9</v>
      </c>
      <c r="B43" s="885" t="str">
        <f>男子名簿!D20</f>
        <v/>
      </c>
      <c r="C43" s="886"/>
      <c r="D43" s="887"/>
      <c r="E43" s="478" t="str">
        <f>男子名簿!E20</f>
        <v/>
      </c>
      <c r="F43" s="898" t="str">
        <f>IF(男子名簿!H20="","",IF(男子名簿!DX20="",男子名簿!H20,"("&amp;男子名簿!H20&amp;")"))</f>
        <v/>
      </c>
      <c r="G43" s="900" t="str">
        <f>IF(男子名簿!DQ20="","",男子名簿!DQ20)</f>
        <v/>
      </c>
      <c r="H43" s="900"/>
      <c r="I43" s="900"/>
    </row>
    <row r="44" spans="1:9" hidden="1">
      <c r="A44" s="897"/>
      <c r="B44" s="888" t="str">
        <f>男子名簿!C20</f>
        <v/>
      </c>
      <c r="C44" s="889"/>
      <c r="D44" s="890"/>
      <c r="E44" s="479" t="str">
        <f>男子名簿!V20</f>
        <v/>
      </c>
      <c r="F44" s="899"/>
      <c r="G44" s="895" t="str">
        <f>IF(男子名簿!DR20="","",男子名簿!DR20)</f>
        <v/>
      </c>
      <c r="H44" s="895"/>
      <c r="I44" s="895"/>
    </row>
    <row r="45" spans="1:9" hidden="1">
      <c r="A45" s="896">
        <v>10</v>
      </c>
      <c r="B45" s="885" t="str">
        <f>男子名簿!D21</f>
        <v/>
      </c>
      <c r="C45" s="886"/>
      <c r="D45" s="887"/>
      <c r="E45" s="478" t="str">
        <f>男子名簿!E21</f>
        <v/>
      </c>
      <c r="F45" s="898" t="str">
        <f>IF(男子名簿!H21="","",IF(男子名簿!DX21="",男子名簿!H21,"("&amp;男子名簿!H21&amp;")"))</f>
        <v/>
      </c>
      <c r="G45" s="900" t="str">
        <f>IF(男子名簿!DQ21="","",男子名簿!DQ21)</f>
        <v/>
      </c>
      <c r="H45" s="900"/>
      <c r="I45" s="900"/>
    </row>
    <row r="46" spans="1:9" hidden="1">
      <c r="A46" s="897"/>
      <c r="B46" s="888" t="str">
        <f>男子名簿!C21</f>
        <v/>
      </c>
      <c r="C46" s="889"/>
      <c r="D46" s="890"/>
      <c r="E46" s="479" t="str">
        <f>男子名簿!V21</f>
        <v/>
      </c>
      <c r="F46" s="899"/>
      <c r="G46" s="895" t="str">
        <f>IF(男子名簿!DR21="","",男子名簿!DR21)</f>
        <v/>
      </c>
      <c r="H46" s="895"/>
      <c r="I46" s="895"/>
    </row>
    <row r="47" spans="1:9" hidden="1">
      <c r="A47" s="896">
        <v>11</v>
      </c>
      <c r="B47" s="885" t="str">
        <f>男子名簿!D22</f>
        <v/>
      </c>
      <c r="C47" s="886"/>
      <c r="D47" s="887"/>
      <c r="E47" s="478" t="str">
        <f>男子名簿!E22</f>
        <v/>
      </c>
      <c r="F47" s="898" t="str">
        <f>IF(男子名簿!H22="","",IF(男子名簿!DX22="",男子名簿!H22,"("&amp;男子名簿!H22&amp;")"))</f>
        <v/>
      </c>
      <c r="G47" s="900" t="str">
        <f>IF(男子名簿!DQ22="","",男子名簿!DQ22)</f>
        <v/>
      </c>
      <c r="H47" s="900"/>
      <c r="I47" s="900"/>
    </row>
    <row r="48" spans="1:9" hidden="1">
      <c r="A48" s="897"/>
      <c r="B48" s="888" t="str">
        <f>男子名簿!C22</f>
        <v/>
      </c>
      <c r="C48" s="889"/>
      <c r="D48" s="890"/>
      <c r="E48" s="479" t="str">
        <f>男子名簿!V22</f>
        <v/>
      </c>
      <c r="F48" s="899"/>
      <c r="G48" s="574" t="str">
        <f>IF(男子名簿!DR22="","",男子名簿!DR22)</f>
        <v/>
      </c>
      <c r="H48" s="574"/>
      <c r="I48" s="574"/>
    </row>
    <row r="49" spans="1:9">
      <c r="A49" s="480" t="s">
        <v>4774</v>
      </c>
      <c r="B49" s="903" t="s">
        <v>4775</v>
      </c>
      <c r="C49" s="903"/>
      <c r="D49" s="903"/>
      <c r="E49" s="481"/>
      <c r="F49" s="481"/>
      <c r="G49" s="481"/>
      <c r="H49" s="481"/>
      <c r="I49" s="481"/>
    </row>
    <row r="50" spans="1:9">
      <c r="A50" s="482"/>
      <c r="B50" s="903"/>
      <c r="C50" s="903"/>
      <c r="D50" s="903"/>
      <c r="E50" s="903"/>
      <c r="F50" s="903"/>
      <c r="G50" s="903"/>
      <c r="H50" s="903"/>
      <c r="I50" s="903"/>
    </row>
    <row r="51" spans="1:9">
      <c r="A51" s="483"/>
      <c r="G51" s="904" t="s">
        <v>4776</v>
      </c>
      <c r="H51" s="904"/>
      <c r="I51" s="904"/>
    </row>
    <row r="52" spans="1:9">
      <c r="A52" s="483"/>
      <c r="F52" s="484"/>
      <c r="G52" s="904"/>
      <c r="H52" s="904"/>
      <c r="I52" s="904"/>
    </row>
  </sheetData>
  <mergeCells count="94">
    <mergeCell ref="B49:D49"/>
    <mergeCell ref="B50:I50"/>
    <mergeCell ref="G51:I52"/>
    <mergeCell ref="A47:A48"/>
    <mergeCell ref="B47:D47"/>
    <mergeCell ref="F47:F48"/>
    <mergeCell ref="G47:I47"/>
    <mergeCell ref="B48:D48"/>
    <mergeCell ref="G48:I48"/>
    <mergeCell ref="A45:A46"/>
    <mergeCell ref="B45:D45"/>
    <mergeCell ref="F45:F46"/>
    <mergeCell ref="G45:I45"/>
    <mergeCell ref="B46:D46"/>
    <mergeCell ref="G46:I46"/>
    <mergeCell ref="A43:A44"/>
    <mergeCell ref="B43:D43"/>
    <mergeCell ref="F43:F44"/>
    <mergeCell ref="G43:I43"/>
    <mergeCell ref="B44:D44"/>
    <mergeCell ref="G44:I44"/>
    <mergeCell ref="A41:A42"/>
    <mergeCell ref="B41:D41"/>
    <mergeCell ref="F41:F42"/>
    <mergeCell ref="G41:I41"/>
    <mergeCell ref="B42:D42"/>
    <mergeCell ref="G42:I42"/>
    <mergeCell ref="A39:A40"/>
    <mergeCell ref="B39:D39"/>
    <mergeCell ref="F39:F40"/>
    <mergeCell ref="G39:I39"/>
    <mergeCell ref="B40:D40"/>
    <mergeCell ref="G40:I40"/>
    <mergeCell ref="A37:A38"/>
    <mergeCell ref="B37:D37"/>
    <mergeCell ref="F37:F38"/>
    <mergeCell ref="G37:I37"/>
    <mergeCell ref="B38:D38"/>
    <mergeCell ref="G38:I38"/>
    <mergeCell ref="A35:A36"/>
    <mergeCell ref="B35:D35"/>
    <mergeCell ref="F35:F36"/>
    <mergeCell ref="G35:I35"/>
    <mergeCell ref="B36:D36"/>
    <mergeCell ref="G36:I36"/>
    <mergeCell ref="A33:A34"/>
    <mergeCell ref="B33:D33"/>
    <mergeCell ref="F33:F34"/>
    <mergeCell ref="G33:I33"/>
    <mergeCell ref="B34:D34"/>
    <mergeCell ref="G34:I34"/>
    <mergeCell ref="A31:A32"/>
    <mergeCell ref="B31:D31"/>
    <mergeCell ref="F31:F32"/>
    <mergeCell ref="G31:I31"/>
    <mergeCell ref="B32:D32"/>
    <mergeCell ref="G32:I32"/>
    <mergeCell ref="G28:I28"/>
    <mergeCell ref="A29:A30"/>
    <mergeCell ref="B29:D29"/>
    <mergeCell ref="F29:F30"/>
    <mergeCell ref="G29:I29"/>
    <mergeCell ref="B30:D30"/>
    <mergeCell ref="G30:I30"/>
    <mergeCell ref="A27:A28"/>
    <mergeCell ref="B27:D27"/>
    <mergeCell ref="F27:F28"/>
    <mergeCell ref="G27:I27"/>
    <mergeCell ref="B28:D28"/>
    <mergeCell ref="A25:A26"/>
    <mergeCell ref="B25:D26"/>
    <mergeCell ref="F25:F26"/>
    <mergeCell ref="G25:I25"/>
    <mergeCell ref="G26:I26"/>
    <mergeCell ref="A19:B20"/>
    <mergeCell ref="C19:D19"/>
    <mergeCell ref="F19:H19"/>
    <mergeCell ref="C20:I20"/>
    <mergeCell ref="A23:A24"/>
    <mergeCell ref="B23:D24"/>
    <mergeCell ref="E23:E24"/>
    <mergeCell ref="F23:I24"/>
    <mergeCell ref="A12:B13"/>
    <mergeCell ref="C12:H13"/>
    <mergeCell ref="A15:B16"/>
    <mergeCell ref="C15:I16"/>
    <mergeCell ref="C18:D18"/>
    <mergeCell ref="G18:I18"/>
    <mergeCell ref="A1:I2"/>
    <mergeCell ref="A3:I4"/>
    <mergeCell ref="A6:B7"/>
    <mergeCell ref="C6:I7"/>
    <mergeCell ref="A9:B10"/>
    <mergeCell ref="C9:H10"/>
  </mergeCells>
  <phoneticPr fontId="153"/>
  <pageMargins left="0.7" right="0.7" top="0.75" bottom="0.75" header="0.3" footer="0.3"/>
  <pageSetup paperSize="9" orientation="portrait" horizontalDpi="4294967293" r:id="rId1"/>
  <ignoredErrors>
    <ignoredError sqref="F27 F29:F48"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A1:DX610"/>
  <sheetViews>
    <sheetView showGridLines="0" showZeros="0" view="pageBreakPreview" zoomScale="98" zoomScaleNormal="25" zoomScaleSheetLayoutView="98" workbookViewId="0">
      <selection activeCell="B12" sqref="B12"/>
    </sheetView>
  </sheetViews>
  <sheetFormatPr defaultColWidth="9" defaultRowHeight="13.5"/>
  <cols>
    <col min="1" max="1" width="9" style="29"/>
    <col min="2" max="2" width="8.75" style="29" customWidth="1"/>
    <col min="3" max="4" width="28.75" style="29" customWidth="1"/>
    <col min="5" max="5" width="15.375" style="29" customWidth="1"/>
    <col min="6" max="6" width="26.375" style="173" customWidth="1"/>
    <col min="7" max="7" width="19.5" style="152" hidden="1" customWidth="1"/>
    <col min="8" max="8" width="10.75" style="29" customWidth="1"/>
    <col min="9" max="9" width="14.75" style="29" customWidth="1"/>
    <col min="10" max="10" width="19.5" style="152" hidden="1" customWidth="1"/>
    <col min="11" max="11" width="6.5" style="29" hidden="1" customWidth="1"/>
    <col min="12" max="12" width="3.5" style="29" hidden="1" customWidth="1"/>
    <col min="13" max="13" width="19.5" style="152" hidden="1" customWidth="1"/>
    <col min="14" max="14" width="6.5" style="29" hidden="1" customWidth="1"/>
    <col min="15" max="15" width="3.5" style="29" hidden="1" customWidth="1"/>
    <col min="16" max="16" width="29" style="152" hidden="1" customWidth="1"/>
    <col min="17" max="17" width="6.5" style="29" hidden="1" customWidth="1"/>
    <col min="18" max="18" width="3.5" style="29" hidden="1" customWidth="1"/>
    <col min="19" max="19" width="19.5" style="152" hidden="1" customWidth="1"/>
    <col min="20" max="20" width="6.5" style="29" hidden="1" customWidth="1"/>
    <col min="21" max="21" width="3.5" style="29" hidden="1" customWidth="1"/>
    <col min="22" max="22" width="18.25" style="29" customWidth="1"/>
    <col min="23" max="23" width="3.5" style="29" hidden="1" customWidth="1"/>
    <col min="24" max="24" width="6.875" style="29" hidden="1" customWidth="1"/>
    <col min="25" max="25" width="6.5" style="104" hidden="1" customWidth="1"/>
    <col min="26" max="26" width="12.125" style="112" hidden="1" customWidth="1"/>
    <col min="27" max="27" width="11.75" style="104" hidden="1" customWidth="1"/>
    <col min="28" max="28" width="10.5" style="104" hidden="1" customWidth="1"/>
    <col min="29" max="29" width="14.125" style="104" hidden="1" customWidth="1"/>
    <col min="30" max="30" width="17.75" style="104" hidden="1" customWidth="1"/>
    <col min="31" max="31" width="15.5" style="104" hidden="1" customWidth="1"/>
    <col min="32" max="32" width="15.5" style="29" hidden="1" customWidth="1"/>
    <col min="33" max="33" width="11.75" style="29" hidden="1" customWidth="1"/>
    <col min="34" max="34" width="6.5" style="29" hidden="1" customWidth="1"/>
    <col min="35" max="35" width="14.25" style="29" hidden="1" customWidth="1"/>
    <col min="36" max="36" width="6.5" style="29" hidden="1" customWidth="1"/>
    <col min="37" max="37" width="9" style="389" hidden="1" customWidth="1"/>
    <col min="38" max="60" width="9" style="29" hidden="1" customWidth="1"/>
    <col min="61" max="98" width="9" style="407" hidden="1" customWidth="1"/>
    <col min="99" max="99" width="9.5" style="407" hidden="1" customWidth="1"/>
    <col min="100" max="119" width="9" style="407" hidden="1" customWidth="1"/>
    <col min="120" max="120" width="17.5" style="29" hidden="1" customWidth="1"/>
    <col min="121" max="121" width="18.5" style="29" customWidth="1"/>
    <col min="122" max="122" width="41.5" style="29" customWidth="1"/>
    <col min="123" max="123" width="8.875" style="29" hidden="1" customWidth="1"/>
    <col min="124" max="127" width="9" style="29" hidden="1" customWidth="1"/>
    <col min="128" max="129" width="9" style="29"/>
    <col min="130" max="130" width="9" style="29" customWidth="1"/>
    <col min="131" max="16384" width="9" style="29"/>
  </cols>
  <sheetData>
    <row r="1" spans="1:128" ht="30.75">
      <c r="A1" s="920" t="str">
        <f>基本情報!A1&amp;"  "&amp;"女子名簿"</f>
        <v>第37回全日本女子大学駅伝対校選手権大会東海地区選考会 兼 第51回全日本大学駅伝東海学連選抜選考レース  女子名簿</v>
      </c>
      <c r="B1" s="920"/>
      <c r="C1" s="920"/>
      <c r="D1" s="920"/>
      <c r="E1" s="920"/>
      <c r="F1" s="920"/>
      <c r="G1" s="920"/>
      <c r="H1" s="920"/>
      <c r="I1" s="920"/>
      <c r="J1" s="506"/>
      <c r="K1" s="147"/>
      <c r="L1" s="146"/>
      <c r="M1" s="147"/>
      <c r="N1" s="148"/>
      <c r="O1" s="148"/>
      <c r="P1" s="167" t="str">
        <f>IF($T$3="","",VLOOKUP(T3,学校名!B8:C1417,2))</f>
        <v/>
      </c>
      <c r="Q1" s="148"/>
      <c r="R1" s="148"/>
      <c r="S1" s="147"/>
      <c r="T1" s="148"/>
      <c r="U1" s="148"/>
      <c r="V1" s="520" t="str">
        <f>基本情報!E8</f>
        <v/>
      </c>
      <c r="Y1" s="105"/>
      <c r="Z1" s="106"/>
      <c r="DR1" s="489" t="str">
        <f>IF(基本情報!E8="","",基本情報!E8)&amp;" "</f>
        <v xml:space="preserve"> </v>
      </c>
    </row>
    <row r="2" spans="1:128" ht="27.75" customHeight="1">
      <c r="A2" s="862" t="s">
        <v>7269</v>
      </c>
      <c r="B2" s="862"/>
      <c r="C2" s="862"/>
      <c r="D2" s="862"/>
      <c r="E2" s="862"/>
      <c r="F2" s="862"/>
      <c r="G2" s="862"/>
      <c r="H2" s="862"/>
      <c r="I2" s="862"/>
      <c r="J2" s="862"/>
      <c r="K2" s="862"/>
      <c r="L2" s="862"/>
      <c r="M2" s="862"/>
      <c r="N2" s="149"/>
      <c r="O2" s="149"/>
      <c r="P2" s="857" t="s">
        <v>2832</v>
      </c>
      <c r="Q2" s="857"/>
      <c r="R2" s="857"/>
      <c r="S2" s="281" t="s">
        <v>2833</v>
      </c>
      <c r="T2" s="149"/>
      <c r="U2" s="149"/>
      <c r="V2" s="149"/>
      <c r="Y2" s="107"/>
      <c r="Z2" s="102"/>
    </row>
    <row r="3" spans="1:128" ht="27.75" customHeight="1">
      <c r="A3" s="862"/>
      <c r="B3" s="862"/>
      <c r="C3" s="862"/>
      <c r="D3" s="862"/>
      <c r="E3" s="862"/>
      <c r="F3" s="862"/>
      <c r="G3" s="862"/>
      <c r="H3" s="862"/>
      <c r="I3" s="862"/>
      <c r="J3" s="862"/>
      <c r="K3" s="862"/>
      <c r="L3" s="862"/>
      <c r="M3" s="862"/>
      <c r="N3" s="150"/>
      <c r="O3" s="150"/>
      <c r="P3" s="856" t="str">
        <f>IF(T3="","",VLOOKUP(S3,学校名!B8:F1417,2))</f>
        <v/>
      </c>
      <c r="Q3" s="856"/>
      <c r="R3" s="856"/>
      <c r="S3" s="183" t="str">
        <f>IF(T3="","",ABS(T3))</f>
        <v/>
      </c>
      <c r="T3" s="184" t="str">
        <f>IF(総括申込書!$A$5="","",総括申込書!$A$5)</f>
        <v/>
      </c>
      <c r="U3" s="150"/>
      <c r="V3" s="149"/>
      <c r="Y3" s="108"/>
      <c r="Z3" s="109"/>
    </row>
    <row r="4" spans="1:128" ht="30" customHeight="1">
      <c r="A4" s="862"/>
      <c r="B4" s="862"/>
      <c r="C4" s="862"/>
      <c r="D4" s="862"/>
      <c r="E4" s="862"/>
      <c r="F4" s="862"/>
      <c r="G4" s="862"/>
      <c r="H4" s="862"/>
      <c r="I4" s="862"/>
      <c r="J4" s="862"/>
      <c r="K4" s="862"/>
      <c r="L4" s="862"/>
      <c r="M4" s="862"/>
      <c r="N4" s="163"/>
      <c r="O4" s="163"/>
      <c r="P4" s="163"/>
      <c r="Q4" s="163"/>
      <c r="R4" s="151"/>
      <c r="T4" s="151"/>
      <c r="U4" s="151"/>
      <c r="V4" s="149"/>
      <c r="Y4" s="110"/>
      <c r="Z4" s="111"/>
    </row>
    <row r="5" spans="1:128" ht="21" customHeight="1">
      <c r="A5" s="862"/>
      <c r="B5" s="862"/>
      <c r="C5" s="862"/>
      <c r="D5" s="862"/>
      <c r="E5" s="862"/>
      <c r="F5" s="862"/>
      <c r="G5" s="862"/>
      <c r="H5" s="862"/>
      <c r="I5" s="862"/>
      <c r="J5" s="862"/>
      <c r="K5" s="862"/>
      <c r="L5" s="862"/>
      <c r="M5" s="862"/>
      <c r="N5" s="30"/>
      <c r="O5" s="30"/>
      <c r="P5" s="859">
        <f>IF(総括申込書!$A$10="","",総括申込書!$A$10)</f>
        <v>0</v>
      </c>
      <c r="Q5" s="859"/>
      <c r="R5" s="859"/>
      <c r="S5" s="153" t="s">
        <v>23</v>
      </c>
      <c r="T5" s="30"/>
      <c r="U5" s="30"/>
      <c r="V5" s="149"/>
      <c r="Y5" s="101"/>
      <c r="Z5" s="102"/>
    </row>
    <row r="6" spans="1:128" ht="16.350000000000001" customHeight="1">
      <c r="A6" s="862"/>
      <c r="B6" s="862"/>
      <c r="C6" s="862"/>
      <c r="D6" s="862"/>
      <c r="E6" s="862"/>
      <c r="F6" s="862"/>
      <c r="G6" s="862"/>
      <c r="H6" s="862"/>
      <c r="I6" s="862"/>
      <c r="J6" s="862"/>
      <c r="K6" s="862"/>
      <c r="L6" s="862"/>
      <c r="M6" s="862"/>
      <c r="N6" s="149"/>
      <c r="O6" s="149"/>
      <c r="T6" s="154"/>
      <c r="U6" s="154"/>
      <c r="V6" s="149"/>
      <c r="Y6" s="102"/>
      <c r="AE6" s="104" t="s">
        <v>668</v>
      </c>
    </row>
    <row r="7" spans="1:128" ht="99.75" customHeight="1" thickBot="1">
      <c r="A7" s="863"/>
      <c r="B7" s="863"/>
      <c r="C7" s="863"/>
      <c r="D7" s="863"/>
      <c r="E7" s="863"/>
      <c r="F7" s="863"/>
      <c r="G7" s="863"/>
      <c r="H7" s="863"/>
      <c r="I7" s="863"/>
      <c r="J7" s="863"/>
      <c r="K7" s="863"/>
      <c r="L7" s="863"/>
      <c r="M7" s="863"/>
      <c r="N7" s="155"/>
      <c r="O7" s="155"/>
      <c r="P7" s="388" t="str">
        <f>基本情報!E33</f>
        <v>申込責任者　メールアドレス</v>
      </c>
      <c r="Q7" s="916" t="str">
        <f>IF(総括申込書!E20="","",総括申込書!$E$20)</f>
        <v/>
      </c>
      <c r="R7" s="916"/>
      <c r="S7" s="916"/>
      <c r="T7" s="921" t="s">
        <v>655</v>
      </c>
      <c r="U7" s="921"/>
      <c r="V7" s="149"/>
      <c r="Y7" s="113"/>
      <c r="Z7" s="102"/>
    </row>
    <row r="8" spans="1:128" ht="25.5" customHeight="1" thickBot="1">
      <c r="A8" s="831" t="s">
        <v>2850</v>
      </c>
      <c r="B8" s="832"/>
      <c r="C8" s="833"/>
      <c r="D8" s="834" t="s">
        <v>4738</v>
      </c>
      <c r="E8" s="834"/>
      <c r="F8" s="834"/>
      <c r="G8" s="834"/>
      <c r="H8" s="834"/>
      <c r="I8" s="834"/>
      <c r="J8" s="834"/>
      <c r="K8" s="834"/>
      <c r="L8" s="834"/>
      <c r="M8" s="834"/>
      <c r="N8" s="834"/>
      <c r="O8" s="834"/>
      <c r="P8" s="834"/>
      <c r="Q8" s="834"/>
      <c r="R8" s="834"/>
      <c r="S8" s="834"/>
      <c r="T8" s="834"/>
      <c r="U8" s="834"/>
      <c r="V8" s="835"/>
      <c r="Y8" s="113"/>
      <c r="Z8" s="102"/>
      <c r="AL8" s="393">
        <f>IF(MAX(AL12:AL520)&gt;0,1,0)</f>
        <v>0</v>
      </c>
      <c r="AM8" s="393">
        <f>IF(OR(SUM(AM12:AM520)=0,B12=""),0,1)</f>
        <v>0</v>
      </c>
      <c r="AN8" s="393"/>
      <c r="AO8" s="393">
        <f>IF(OR(MOD(SUM(AT12:AT520),10)=5,MOD(SUM(AT12:AT250),10)=0),0,1)</f>
        <v>0</v>
      </c>
      <c r="AP8" s="393">
        <f>IF(OR(MOD(SUM(AT12:AT520),10)=5,MOD(SUM(AT12:AT250),10)=0),0,1)</f>
        <v>0</v>
      </c>
      <c r="AQ8" s="393"/>
      <c r="AR8" s="393"/>
      <c r="AS8" s="393"/>
      <c r="AT8" s="394"/>
      <c r="AV8" s="393"/>
      <c r="AW8" s="393"/>
      <c r="AX8" s="395"/>
      <c r="AY8" s="395"/>
      <c r="AZ8" s="393"/>
      <c r="BA8" s="393"/>
      <c r="BB8" s="393"/>
      <c r="BC8" s="393"/>
      <c r="BD8" s="393"/>
      <c r="BE8" s="393">
        <f>IF(MAX(BE12:BE520)&gt;0,1,0)</f>
        <v>0</v>
      </c>
      <c r="BF8" s="393">
        <f>IF(SUM(BF12:BF520)&lt;&gt;0,1,0)</f>
        <v>0</v>
      </c>
      <c r="BG8" s="405"/>
      <c r="BH8" s="401"/>
      <c r="BI8" s="408"/>
      <c r="BJ8" s="408"/>
      <c r="BK8" s="408"/>
      <c r="BL8" s="408"/>
      <c r="BM8" s="393">
        <f>IF(SUM(BM12:BM520)&lt;&gt;0,1,0)</f>
        <v>0</v>
      </c>
      <c r="BN8" s="408"/>
      <c r="BO8" s="408"/>
      <c r="BP8" s="408"/>
      <c r="BQ8" s="408"/>
      <c r="BR8" s="408"/>
      <c r="BS8" s="408"/>
      <c r="BT8" s="408"/>
      <c r="BU8" s="393">
        <f>IF(SUM(BU12:BU520)&lt;&gt;0,1,0)</f>
        <v>0</v>
      </c>
      <c r="BV8" s="408"/>
      <c r="BW8" s="408"/>
      <c r="BX8" s="408"/>
      <c r="BY8" s="408"/>
      <c r="BZ8" s="409"/>
      <c r="CA8" s="409"/>
      <c r="CB8" s="409"/>
      <c r="CC8" s="393">
        <f>IF(SUM(CC12:CC520)&lt;&gt;0,1,0)</f>
        <v>0</v>
      </c>
      <c r="CK8" s="393">
        <f>IF(SUM(CK12:CK520)&lt;&gt;0,1,0)</f>
        <v>0</v>
      </c>
      <c r="CS8" s="393">
        <f>IF(SUM(CS12:CS520)&lt;&gt;0,1,0)</f>
        <v>0</v>
      </c>
      <c r="CU8" s="393">
        <f>IF(SUM(CU12:CU520)&lt;&gt;0,1,0)</f>
        <v>0</v>
      </c>
      <c r="CV8" s="393">
        <f t="shared" ref="CV8:DD8" si="0">IF(SUM(CV12:CV520)&lt;&gt;0,1,0)</f>
        <v>0</v>
      </c>
      <c r="CW8" s="393">
        <f t="shared" si="0"/>
        <v>0</v>
      </c>
      <c r="CX8" s="393">
        <f t="shared" si="0"/>
        <v>0</v>
      </c>
      <c r="CY8" s="393">
        <f t="shared" si="0"/>
        <v>0</v>
      </c>
      <c r="CZ8" s="393">
        <f t="shared" si="0"/>
        <v>0</v>
      </c>
      <c r="DA8" s="393">
        <f t="shared" si="0"/>
        <v>0</v>
      </c>
      <c r="DB8" s="393">
        <f t="shared" si="0"/>
        <v>0</v>
      </c>
      <c r="DC8" s="393">
        <f t="shared" si="0"/>
        <v>0</v>
      </c>
      <c r="DD8" s="393">
        <f t="shared" si="0"/>
        <v>0</v>
      </c>
      <c r="DE8" s="412" t="str">
        <f>IF(COUNTA($P$12:$P$520)=0,"",IF(COUNTA($P$12:$P$520)&lt;4,1,IF(COUNTA($P$12:$P$520)&gt;6,1,"")))</f>
        <v/>
      </c>
      <c r="DF8" s="412" t="str">
        <f>IF(COUNTA($S$12:$S$520)=0,"",IF(COUNTA($S$12:$S$520)&lt;4,1,IF(COUNTA($S$12:$S$520)&gt;6,1,"")))</f>
        <v/>
      </c>
      <c r="DG8" s="407">
        <f>IF(COUNTA(Q12:Q520)=0,0,IF(DG10=DG11,0,1))</f>
        <v>0</v>
      </c>
      <c r="DH8" s="407">
        <f>IF(COUNTA(T12:T520)=0,0,IF(DH10=DH11,0,1))</f>
        <v>0</v>
      </c>
      <c r="DI8" s="393">
        <f t="shared" ref="DI8:DO8" si="1">IF(SUM(DI12:DI520)&lt;&gt;0,1,0)</f>
        <v>0</v>
      </c>
      <c r="DJ8" s="393">
        <f t="shared" si="1"/>
        <v>0</v>
      </c>
      <c r="DK8" s="393">
        <f t="shared" si="1"/>
        <v>0</v>
      </c>
      <c r="DL8" s="393">
        <f t="shared" si="1"/>
        <v>0</v>
      </c>
      <c r="DM8" s="393">
        <f t="shared" si="1"/>
        <v>0</v>
      </c>
      <c r="DN8" s="393">
        <f t="shared" si="1"/>
        <v>0</v>
      </c>
      <c r="DO8" s="393">
        <f t="shared" si="1"/>
        <v>0</v>
      </c>
      <c r="DQ8" s="407"/>
      <c r="DR8" s="407"/>
      <c r="DS8" s="393">
        <f>IF(SUM(DS12:DS580)=0,0,1)</f>
        <v>0</v>
      </c>
      <c r="DT8" s="393">
        <f>IF(SUM(DT12:DT580)=0,0,1)</f>
        <v>0</v>
      </c>
      <c r="DU8" s="393">
        <f>IF(SUM(DU12:DU580)=0,0,1)</f>
        <v>0</v>
      </c>
      <c r="DV8" s="393">
        <f>IF(SUM(DV12:DV580)=0,0,1)</f>
        <v>0</v>
      </c>
      <c r="DW8" s="407" t="str">
        <f>IF(G12="","",IF(OR(COUNTBLANK(C12:C19)&gt;3,COUNTIF(G12:G22,G12)&lt;6),1,""))</f>
        <v/>
      </c>
    </row>
    <row r="9" spans="1:128" ht="18" customHeight="1">
      <c r="A9" s="836" t="s">
        <v>2851</v>
      </c>
      <c r="B9" s="837"/>
      <c r="C9" s="837"/>
      <c r="D9" s="908" t="str">
        <f>IFERROR(HLOOKUP(1,$AL8:$ZZ9,2,FALSE),"")</f>
        <v/>
      </c>
      <c r="E9" s="909"/>
      <c r="F9" s="909"/>
      <c r="G9" s="909"/>
      <c r="H9" s="909"/>
      <c r="I9" s="909"/>
      <c r="J9" s="909"/>
      <c r="K9" s="909"/>
      <c r="L9" s="909"/>
      <c r="M9" s="909"/>
      <c r="N9" s="909"/>
      <c r="O9" s="909"/>
      <c r="P9" s="909"/>
      <c r="Q9" s="909"/>
      <c r="R9" s="909"/>
      <c r="S9" s="909"/>
      <c r="T9" s="909"/>
      <c r="U9" s="909"/>
      <c r="V9" s="910"/>
      <c r="Y9" s="113"/>
      <c r="Z9" s="102"/>
      <c r="AL9" s="397" t="s">
        <v>2945</v>
      </c>
      <c r="AM9" s="393" t="s">
        <v>2948</v>
      </c>
      <c r="AN9" s="393" t="s">
        <v>2863</v>
      </c>
      <c r="AO9" s="381" t="s">
        <v>7272</v>
      </c>
      <c r="AP9" s="418" t="s">
        <v>2864</v>
      </c>
      <c r="AQ9" s="418" t="s">
        <v>2864</v>
      </c>
      <c r="AR9" s="418" t="s">
        <v>2864</v>
      </c>
      <c r="AS9" s="418" t="s">
        <v>2864</v>
      </c>
      <c r="AT9" s="418" t="s">
        <v>2864</v>
      </c>
      <c r="AU9" s="393"/>
      <c r="AV9" s="393"/>
      <c r="AW9" s="393"/>
      <c r="AX9" s="393"/>
      <c r="AY9" s="393"/>
      <c r="AZ9" s="393"/>
      <c r="BA9" s="393"/>
      <c r="BB9" s="393"/>
      <c r="BC9" s="393"/>
      <c r="BD9" s="394"/>
      <c r="BE9" s="393" t="s">
        <v>2956</v>
      </c>
      <c r="BF9" s="400" t="s">
        <v>2965</v>
      </c>
      <c r="BG9" s="406"/>
      <c r="BH9" s="401"/>
      <c r="BI9" s="408"/>
      <c r="BJ9" s="408"/>
      <c r="BK9" s="408"/>
      <c r="BL9" s="408"/>
      <c r="BM9" s="393" t="s">
        <v>2925</v>
      </c>
      <c r="BN9" s="408"/>
      <c r="BO9" s="406"/>
      <c r="BP9" s="401"/>
      <c r="BQ9" s="408"/>
      <c r="BR9" s="408"/>
      <c r="BS9" s="408"/>
      <c r="BT9" s="408"/>
      <c r="BU9" s="393" t="s">
        <v>2925</v>
      </c>
      <c r="BV9" s="408"/>
      <c r="BW9" s="406"/>
      <c r="BX9" s="401"/>
      <c r="BY9" s="408"/>
      <c r="BZ9" s="408"/>
      <c r="CA9" s="408"/>
      <c r="CB9" s="408"/>
      <c r="CC9" s="393" t="s">
        <v>2925</v>
      </c>
      <c r="CD9" s="408"/>
      <c r="CE9" s="406"/>
      <c r="CF9" s="401"/>
      <c r="CG9" s="408"/>
      <c r="CH9" s="408"/>
      <c r="CI9" s="408"/>
      <c r="CJ9" s="408"/>
      <c r="CK9" s="393" t="s">
        <v>2925</v>
      </c>
      <c r="CL9" s="408"/>
      <c r="CM9" s="406"/>
      <c r="CN9" s="401"/>
      <c r="CO9" s="408"/>
      <c r="CP9" s="408"/>
      <c r="CQ9" s="408"/>
      <c r="CR9" s="408"/>
      <c r="CS9" s="393" t="s">
        <v>2925</v>
      </c>
      <c r="CT9" s="408"/>
      <c r="CU9" s="414" t="s">
        <v>2932</v>
      </c>
      <c r="CV9" s="414" t="s">
        <v>2932</v>
      </c>
      <c r="CW9" s="414" t="s">
        <v>2932</v>
      </c>
      <c r="CX9" s="414" t="s">
        <v>2932</v>
      </c>
      <c r="CY9" s="414" t="s">
        <v>2932</v>
      </c>
      <c r="CZ9" s="407" t="s">
        <v>2935</v>
      </c>
      <c r="DA9" s="407" t="s">
        <v>2936</v>
      </c>
      <c r="DB9" s="407" t="s">
        <v>2934</v>
      </c>
      <c r="DC9" s="407" t="s">
        <v>2937</v>
      </c>
      <c r="DD9" s="407" t="s">
        <v>2938</v>
      </c>
      <c r="DE9" s="407" t="s">
        <v>2946</v>
      </c>
      <c r="DF9" s="407" t="s">
        <v>2957</v>
      </c>
      <c r="DG9" s="407" t="s">
        <v>2958</v>
      </c>
      <c r="DH9" s="407" t="s">
        <v>2959</v>
      </c>
      <c r="DI9" s="407" t="s">
        <v>2949</v>
      </c>
      <c r="DJ9" s="171" t="s">
        <v>2849</v>
      </c>
      <c r="DK9" s="171" t="s">
        <v>2943</v>
      </c>
      <c r="DL9" s="171" t="s">
        <v>2944</v>
      </c>
      <c r="DM9" s="171" t="s">
        <v>2849</v>
      </c>
      <c r="DN9" s="171" t="s">
        <v>2943</v>
      </c>
      <c r="DO9" s="171" t="s">
        <v>2944</v>
      </c>
      <c r="DQ9" s="407"/>
      <c r="DR9" s="407"/>
      <c r="DS9" s="393" t="s">
        <v>4749</v>
      </c>
      <c r="DT9" s="393" t="s">
        <v>4750</v>
      </c>
      <c r="DU9" s="407" t="s">
        <v>4751</v>
      </c>
      <c r="DV9" s="407" t="s">
        <v>4752</v>
      </c>
      <c r="DW9" s="29" t="s">
        <v>7266</v>
      </c>
    </row>
    <row r="10" spans="1:128" ht="17.850000000000001" customHeight="1" thickBot="1">
      <c r="A10" s="838"/>
      <c r="B10" s="839"/>
      <c r="C10" s="839"/>
      <c r="D10" s="911"/>
      <c r="E10" s="912"/>
      <c r="F10" s="912"/>
      <c r="G10" s="912"/>
      <c r="H10" s="912"/>
      <c r="I10" s="912"/>
      <c r="J10" s="912"/>
      <c r="K10" s="912"/>
      <c r="L10" s="912"/>
      <c r="M10" s="912"/>
      <c r="N10" s="912"/>
      <c r="O10" s="912"/>
      <c r="P10" s="912"/>
      <c r="Q10" s="912"/>
      <c r="R10" s="912"/>
      <c r="S10" s="912"/>
      <c r="T10" s="912"/>
      <c r="U10" s="912"/>
      <c r="V10" s="913"/>
      <c r="Y10" s="107"/>
      <c r="Z10" s="102"/>
      <c r="AL10" s="392" t="s">
        <v>2941</v>
      </c>
      <c r="AM10" s="391"/>
      <c r="AN10" s="391" t="s">
        <v>2853</v>
      </c>
      <c r="AO10" s="829" t="s">
        <v>2854</v>
      </c>
      <c r="AP10" s="830"/>
      <c r="AQ10" s="830"/>
      <c r="AR10" s="830"/>
      <c r="AS10" s="830"/>
      <c r="AT10" s="830"/>
      <c r="AU10" s="393" t="s">
        <v>2855</v>
      </c>
      <c r="AV10" s="393"/>
      <c r="AW10" s="393"/>
      <c r="AX10" s="396"/>
      <c r="AY10" s="396"/>
      <c r="AZ10" s="396"/>
      <c r="BA10" s="396"/>
      <c r="BB10" s="396"/>
      <c r="BC10" s="396"/>
      <c r="BD10" s="396"/>
      <c r="BE10" s="393"/>
      <c r="BF10" s="400"/>
      <c r="BG10" s="405"/>
      <c r="BH10" s="402"/>
      <c r="BI10" s="410"/>
      <c r="BJ10" s="410"/>
      <c r="BK10" s="410"/>
      <c r="BL10" s="410"/>
      <c r="BM10" s="410"/>
      <c r="BN10" s="410"/>
      <c r="BO10" s="405"/>
      <c r="BP10" s="402"/>
      <c r="BQ10" s="410"/>
      <c r="BR10" s="410"/>
      <c r="BS10" s="410"/>
      <c r="BT10" s="410"/>
      <c r="BU10" s="410"/>
      <c r="BV10" s="410"/>
      <c r="BW10" s="405"/>
      <c r="BX10" s="402"/>
      <c r="BY10" s="410"/>
      <c r="BZ10" s="410"/>
      <c r="CA10" s="410"/>
      <c r="CB10" s="410"/>
      <c r="CC10" s="410"/>
      <c r="CD10" s="410"/>
      <c r="CE10" s="405"/>
      <c r="CF10" s="402"/>
      <c r="CG10" s="410"/>
      <c r="CH10" s="410"/>
      <c r="CI10" s="410"/>
      <c r="CJ10" s="410"/>
      <c r="CK10" s="410"/>
      <c r="CL10" s="410"/>
      <c r="CM10" s="405"/>
      <c r="CN10" s="402"/>
      <c r="CO10" s="410"/>
      <c r="CP10" s="410"/>
      <c r="CQ10" s="410"/>
      <c r="CR10" s="410"/>
      <c r="CS10" s="410"/>
      <c r="CT10" s="410"/>
      <c r="CU10" s="407" t="s">
        <v>2926</v>
      </c>
      <c r="CZ10" s="407" t="s">
        <v>2933</v>
      </c>
      <c r="DG10" s="423">
        <f>COUNTA(P12:P520)</f>
        <v>0</v>
      </c>
      <c r="DH10" s="423">
        <f>COUNTA(S12:S520)</f>
        <v>0</v>
      </c>
      <c r="DQ10" s="407"/>
      <c r="DR10" s="407"/>
      <c r="DS10" s="407"/>
      <c r="DT10" s="407"/>
      <c r="DU10" s="407"/>
      <c r="DV10" s="407"/>
    </row>
    <row r="11" spans="1:128" ht="18" customHeight="1" thickBot="1">
      <c r="A11" s="252" t="s">
        <v>104</v>
      </c>
      <c r="B11" s="253" t="s">
        <v>2826</v>
      </c>
      <c r="C11" s="254" t="s">
        <v>105</v>
      </c>
      <c r="D11" s="384" t="s">
        <v>24</v>
      </c>
      <c r="E11" s="385" t="s">
        <v>106</v>
      </c>
      <c r="F11" s="386" t="s">
        <v>0</v>
      </c>
      <c r="G11" s="374" t="s">
        <v>4746</v>
      </c>
      <c r="H11" s="849" t="s">
        <v>25</v>
      </c>
      <c r="I11" s="851"/>
      <c r="J11" s="374" t="s">
        <v>2829</v>
      </c>
      <c r="K11" s="849" t="s">
        <v>25</v>
      </c>
      <c r="L11" s="851"/>
      <c r="M11" s="374" t="s">
        <v>2830</v>
      </c>
      <c r="N11" s="914" t="s">
        <v>25</v>
      </c>
      <c r="O11" s="915"/>
      <c r="P11" s="387" t="s">
        <v>535</v>
      </c>
      <c r="Q11" s="914" t="s">
        <v>25</v>
      </c>
      <c r="R11" s="915"/>
      <c r="S11" s="387" t="s">
        <v>536</v>
      </c>
      <c r="T11" s="914" t="s">
        <v>25</v>
      </c>
      <c r="U11" s="919"/>
      <c r="V11" s="523" t="s">
        <v>562</v>
      </c>
      <c r="Y11" s="114"/>
      <c r="Z11" s="115" t="s">
        <v>27</v>
      </c>
      <c r="AA11" s="115" t="s">
        <v>28</v>
      </c>
      <c r="AB11" s="115" t="s">
        <v>29</v>
      </c>
      <c r="AC11" s="115" t="s">
        <v>102</v>
      </c>
      <c r="AD11" s="116" t="s">
        <v>2326</v>
      </c>
      <c r="AM11" s="393"/>
      <c r="AN11" s="393"/>
      <c r="AO11" s="393" t="s">
        <v>2856</v>
      </c>
      <c r="AP11" s="393" t="s">
        <v>2857</v>
      </c>
      <c r="AQ11" s="393" t="s">
        <v>2858</v>
      </c>
      <c r="AR11" s="393" t="s">
        <v>2859</v>
      </c>
      <c r="AS11" s="393" t="s">
        <v>7271</v>
      </c>
      <c r="AT11" s="393" t="s">
        <v>2861</v>
      </c>
      <c r="AU11" s="393" t="s">
        <v>2862</v>
      </c>
      <c r="AV11" s="393"/>
      <c r="AW11" s="393"/>
      <c r="AX11" s="395"/>
      <c r="AY11" s="395"/>
      <c r="AZ11" s="395"/>
      <c r="BA11" s="395"/>
      <c r="BB11" s="395"/>
      <c r="BC11" s="395"/>
      <c r="BD11" s="396"/>
      <c r="BE11" s="393"/>
      <c r="BF11" s="393"/>
      <c r="BG11" s="415" t="s">
        <v>2865</v>
      </c>
      <c r="BH11" s="416"/>
      <c r="BI11" s="417" t="s">
        <v>2866</v>
      </c>
      <c r="BJ11" s="417" t="s">
        <v>2867</v>
      </c>
      <c r="BK11" s="417" t="s">
        <v>2868</v>
      </c>
      <c r="BL11" s="417" t="s">
        <v>2869</v>
      </c>
      <c r="BM11" s="417" t="s">
        <v>2870</v>
      </c>
      <c r="BN11" s="417"/>
      <c r="BO11" s="415" t="s">
        <v>2865</v>
      </c>
      <c r="BP11" s="416"/>
      <c r="BQ11" s="417" t="s">
        <v>2866</v>
      </c>
      <c r="BR11" s="417" t="s">
        <v>2867</v>
      </c>
      <c r="BS11" s="417" t="s">
        <v>2868</v>
      </c>
      <c r="BT11" s="417" t="s">
        <v>2869</v>
      </c>
      <c r="BU11" s="417" t="s">
        <v>2870</v>
      </c>
      <c r="BV11" s="417"/>
      <c r="BW11" s="415" t="s">
        <v>2865</v>
      </c>
      <c r="BX11" s="416"/>
      <c r="BY11" s="417" t="s">
        <v>2866</v>
      </c>
      <c r="BZ11" s="417" t="s">
        <v>2867</v>
      </c>
      <c r="CA11" s="417" t="s">
        <v>2868</v>
      </c>
      <c r="CB11" s="417" t="s">
        <v>2869</v>
      </c>
      <c r="CC11" s="417" t="s">
        <v>2870</v>
      </c>
      <c r="CD11" s="417"/>
      <c r="CE11" s="415" t="s">
        <v>2865</v>
      </c>
      <c r="CF11" s="416"/>
      <c r="CG11" s="417" t="s">
        <v>2866</v>
      </c>
      <c r="CH11" s="417" t="s">
        <v>2867</v>
      </c>
      <c r="CI11" s="417" t="s">
        <v>2868</v>
      </c>
      <c r="CJ11" s="417" t="s">
        <v>2869</v>
      </c>
      <c r="CK11" s="417" t="s">
        <v>2870</v>
      </c>
      <c r="CL11" s="417"/>
      <c r="CM11" s="415" t="s">
        <v>2865</v>
      </c>
      <c r="CN11" s="416"/>
      <c r="CO11" s="417" t="s">
        <v>2866</v>
      </c>
      <c r="CP11" s="417" t="s">
        <v>2867</v>
      </c>
      <c r="CQ11" s="417" t="s">
        <v>2868</v>
      </c>
      <c r="CR11" s="417" t="s">
        <v>2869</v>
      </c>
      <c r="CS11" s="417" t="s">
        <v>2870</v>
      </c>
      <c r="CT11" s="408"/>
      <c r="CU11" s="407" t="s">
        <v>2927</v>
      </c>
      <c r="CV11" s="407" t="s">
        <v>2928</v>
      </c>
      <c r="CW11" s="407" t="s">
        <v>2929</v>
      </c>
      <c r="CX11" s="407" t="s">
        <v>2930</v>
      </c>
      <c r="CY11" s="407" t="s">
        <v>2931</v>
      </c>
      <c r="CZ11" s="407" t="s">
        <v>2927</v>
      </c>
      <c r="DA11" s="407" t="s">
        <v>2928</v>
      </c>
      <c r="DB11" s="407" t="s">
        <v>2929</v>
      </c>
      <c r="DC11" s="407" t="s">
        <v>2930</v>
      </c>
      <c r="DD11" s="407" t="s">
        <v>2931</v>
      </c>
      <c r="DE11" s="407" t="s">
        <v>2939</v>
      </c>
      <c r="DF11" s="407" t="s">
        <v>2940</v>
      </c>
      <c r="DG11" s="423">
        <f>COUNTIF(DG12:DG520,MODE(DG12:DG520))</f>
        <v>0</v>
      </c>
      <c r="DH11" s="423">
        <f>COUNTIF(DH12:DH520,MODE(DH12:DH520))</f>
        <v>0</v>
      </c>
      <c r="DJ11" s="407" t="s">
        <v>2865</v>
      </c>
      <c r="DM11" s="407" t="s">
        <v>2942</v>
      </c>
      <c r="DQ11" s="510" t="s">
        <v>4747</v>
      </c>
      <c r="DR11" s="511" t="s">
        <v>4748</v>
      </c>
      <c r="DS11" s="470">
        <f>DATE(2018,1,1)</f>
        <v>43101</v>
      </c>
      <c r="DT11" s="470">
        <f>DATE(2019,9,8)</f>
        <v>43716</v>
      </c>
      <c r="DU11" s="407"/>
      <c r="DV11" s="407"/>
      <c r="DX11" s="466" t="s">
        <v>7080</v>
      </c>
    </row>
    <row r="12" spans="1:128" s="157" customFormat="1" ht="18" customHeight="1">
      <c r="A12" s="161" t="str">
        <f>IF(C12="","",1)</f>
        <v/>
      </c>
      <c r="B12" s="379"/>
      <c r="C12" s="31" t="str">
        <f>IF(B12="","",VLOOKUP(B12,学連登録!$C$2:$G$3000,2,FALSE))</f>
        <v/>
      </c>
      <c r="D12" s="32" t="str">
        <f>IF(B12="","",VLOOKUP(B12,学連登録!$C$2:$G$3000,3,FALSE))</f>
        <v/>
      </c>
      <c r="E12" s="33" t="str">
        <f>IF(B12="","",VLOOKUP(B12,学連登録!$C$2:$G$3000,4,FALSE))</f>
        <v/>
      </c>
      <c r="F12" s="490" t="str">
        <f>IF(B12="","",VLOOKUP(B12,学連登録!$C$2:$I$3000,7,FALSE))</f>
        <v/>
      </c>
      <c r="G12" s="491" t="str">
        <f>IF(C12="","","女子5000m")</f>
        <v/>
      </c>
      <c r="H12" s="905"/>
      <c r="I12" s="906"/>
      <c r="J12" s="159"/>
      <c r="K12" s="905"/>
      <c r="L12" s="906"/>
      <c r="M12" s="159"/>
      <c r="N12" s="819"/>
      <c r="O12" s="820"/>
      <c r="P12" s="159"/>
      <c r="Q12" s="905"/>
      <c r="R12" s="906"/>
      <c r="S12" s="159"/>
      <c r="T12" s="905"/>
      <c r="U12" s="906"/>
      <c r="V12" s="103" t="str">
        <f>IF(B12="","",VLOOKUP(B12,学連登録!$C$2:$H$3000,6,FALSE))</f>
        <v/>
      </c>
      <c r="Y12" s="118" t="str">
        <f t="shared" ref="Y12:Y43" si="2">IF(C12="","",$S$3)</f>
        <v/>
      </c>
      <c r="Z12" s="97" t="str">
        <f>IF(G12="","",VLOOKUP(G12,種目名!$R$5:$T$104,3,0))</f>
        <v/>
      </c>
      <c r="AA12" s="99" t="str">
        <f>IF(J12="","",VLOOKUP(J12,種目名!$R$5:$T$104,3,0))</f>
        <v/>
      </c>
      <c r="AB12" s="119" t="str">
        <f>IF(M12="","",VLOOKUP(M12,種目名!$R$5:$T$104,3,0))</f>
        <v/>
      </c>
      <c r="AC12" s="119" t="str">
        <f>IF(P12="","",VLOOKUP(AF12,種目名!$R$5:$T$104,3,0))</f>
        <v/>
      </c>
      <c r="AD12" s="120" t="str">
        <f>IF(S12="","",VLOOKUP(AI12,種目名!$R$5:$T$104,3,0))</f>
        <v/>
      </c>
      <c r="AE12" s="117">
        <f t="shared" ref="AE12:AE43" si="3">LENB(P12)</f>
        <v>0</v>
      </c>
      <c r="AF12" s="157" t="str">
        <f t="shared" ref="AF12:AF43" si="4">IF(AE12,LEFTB(P12,AE12-1),"")</f>
        <v/>
      </c>
      <c r="AG12" s="157" t="str">
        <f t="shared" ref="AG12:AG43" si="5">IF(AE12,MIDB(P12,AE12,1),"")</f>
        <v/>
      </c>
      <c r="AH12" s="157">
        <f t="shared" ref="AH12:AH43" si="6">LENB(S12)</f>
        <v>0</v>
      </c>
      <c r="AI12" s="157" t="str">
        <f t="shared" ref="AI12:AI43" si="7">IF(AH12,LEFTB(S12,AH12-1),"")</f>
        <v/>
      </c>
      <c r="AJ12" s="157" t="str">
        <f t="shared" ref="AJ12:AJ43" si="8">IF(AH12,MIDB(S12,AH12,1),"")</f>
        <v/>
      </c>
      <c r="AK12" s="390"/>
      <c r="AL12" s="171">
        <f>IF(AND(B12&gt;0,B12&lt;2001),1,0)</f>
        <v>0</v>
      </c>
      <c r="AM12" s="399">
        <f>IF(B12="",0,IF(F12=$P$3,0,1))</f>
        <v>0</v>
      </c>
      <c r="AN12" s="380">
        <f>COUNTIF($B12:B$12,B12)</f>
        <v>0</v>
      </c>
      <c r="AO12" s="399"/>
      <c r="AP12" s="399" t="str">
        <f>IF($B12="","",IF(C12="",1,0))</f>
        <v/>
      </c>
      <c r="AQ12" s="399" t="str">
        <f>IF($B12="","",IF(D12="",1,0))</f>
        <v/>
      </c>
      <c r="AR12" s="399" t="str">
        <f>IF($B12="","",IF(E12="",1,0))</f>
        <v/>
      </c>
      <c r="AS12" s="399" t="str">
        <f>IF($B12="","",IF(F12="",1,0))</f>
        <v/>
      </c>
      <c r="AT12" s="399">
        <f>IF(ISNA(OR(AO12:AS12,DP12)),1,SUM(AO12:AS12,DP12))</f>
        <v>0</v>
      </c>
      <c r="AU12" s="399" t="str">
        <f>IF($C12="","",IF(G12="","",$C12&amp;"-"&amp;Z12))</f>
        <v/>
      </c>
      <c r="AV12" s="399" t="str">
        <f>IF($C12="","",IF(H12="","",$C12&amp;"-"&amp;AA12))</f>
        <v/>
      </c>
      <c r="AW12" s="399" t="str">
        <f>IF($C12="","",IF(I12="","",$C12&amp;"-"&amp;AB12))</f>
        <v/>
      </c>
      <c r="AX12" s="399" t="str">
        <f>IF($C12="","",IF(J12="","",$C12&amp;"-"&amp;AC12))</f>
        <v/>
      </c>
      <c r="AY12" s="399" t="str">
        <f>IF($C12="","",IF(K12="","",$C12&amp;"-"&amp;AD12))</f>
        <v/>
      </c>
      <c r="AZ12" s="399" t="str">
        <f>IF(AU12="","",COUNTIF($AU$12:$AY$520,AU12))</f>
        <v/>
      </c>
      <c r="BA12" s="399" t="str">
        <f>IF(AV12="","",COUNTIF($AU$12:$AY$520,AV12))</f>
        <v/>
      </c>
      <c r="BB12" s="399" t="str">
        <f>IF(AW12="","",COUNTIF($AU$12:$AY$520,AW12))</f>
        <v/>
      </c>
      <c r="BC12" s="399" t="str">
        <f>IF(AX12="","",COUNTIF($AU$12:$AY$520,AX12))</f>
        <v/>
      </c>
      <c r="BD12" s="403" t="str">
        <f>IF(AY12="","",COUNTIF($AU$12:$AY$520,AY12))</f>
        <v/>
      </c>
      <c r="BE12" s="393">
        <f>IF(MAX(AZ12:BD12)&gt;1,1,0)</f>
        <v>0</v>
      </c>
      <c r="BF12" s="404" t="str">
        <f>IF(COUNTIF($G$12:$U$520,"*,*")&gt;0,1,IF(COUNTIF($G$12:$U$520,"分")&gt;0,1,IF(COUNTIF($G$12:$U$520,"秒")&gt;0,1,IF(COUNTIF($G$12:$U$520,"*cm*")&gt;0,1,""))))</f>
        <v/>
      </c>
      <c r="BG12" s="399">
        <f>IF(H12="",0,VALUE(SUBSTITUTE(H12,".","")))</f>
        <v>0</v>
      </c>
      <c r="BH12" s="399">
        <f>IF(H12="",0,SUBSTITUTE(H12,"m",""))</f>
        <v>0</v>
      </c>
      <c r="BI12" s="412">
        <f>VALUE(IF(COUNTIF(H12,"*.*")&gt;0,BG12,BH12))</f>
        <v>0</v>
      </c>
      <c r="BJ12" s="413">
        <f t="shared" ref="BJ12:BJ75" si="9">INT(BI12/10000)</f>
        <v>0</v>
      </c>
      <c r="BK12" s="398" t="str">
        <f t="shared" ref="BK12:BK75" si="10">RIGHT(INT(BI12/100),2)</f>
        <v>0</v>
      </c>
      <c r="BL12" s="398" t="str">
        <f t="shared" ref="BL12:BL75" si="11">RIGHT(INT(BI12/1),2)</f>
        <v>0</v>
      </c>
      <c r="BM12" s="412">
        <f>IF(COUNTIF(H12,"*m*")&gt;0,"",IF(VALUE(BK12)&lt;60,0,1))</f>
        <v>0</v>
      </c>
      <c r="BN12" s="412" t="str">
        <f>BK12&amp;"m"&amp;BL12</f>
        <v>0m0</v>
      </c>
      <c r="BO12" s="399">
        <f>IF(K12="",0,VALUE(SUBSTITUTE(K12,".","")))</f>
        <v>0</v>
      </c>
      <c r="BP12" s="399">
        <f>IF(K12="",0,SUBSTITUTE(K12,"m",""))</f>
        <v>0</v>
      </c>
      <c r="BQ12" s="412">
        <f>VALUE(IF(COUNTIF(K12,"*.*")&gt;0,BO12,BP12))</f>
        <v>0</v>
      </c>
      <c r="BR12" s="413">
        <f>INT(BQ12/10000)</f>
        <v>0</v>
      </c>
      <c r="BS12" s="398" t="str">
        <f>RIGHT(INT(BQ12/100),2)</f>
        <v>0</v>
      </c>
      <c r="BT12" s="398" t="str">
        <f>RIGHT(INT(BQ12/1),2)</f>
        <v>0</v>
      </c>
      <c r="BU12" s="412">
        <f>IF(COUNTIF(K12,"*m*")&gt;0,"",IF(VALUE(BS12)&lt;60,0,1))</f>
        <v>0</v>
      </c>
      <c r="BV12" s="412" t="str">
        <f>BS12&amp;"m"&amp;BT12</f>
        <v>0m0</v>
      </c>
      <c r="BW12" s="399">
        <f>IF(N12="",0,VALUE(SUBSTITUTE(N12,".","")))</f>
        <v>0</v>
      </c>
      <c r="BX12" s="399">
        <f>IF(N12="",0,SUBSTITUTE(N12,"m",""))</f>
        <v>0</v>
      </c>
      <c r="BY12" s="412">
        <f>VALUE(IF(COUNTIF(N12,"*.*")&gt;0,BW12,BX12))</f>
        <v>0</v>
      </c>
      <c r="BZ12" s="413">
        <f>INT(BY12/10000)</f>
        <v>0</v>
      </c>
      <c r="CA12" s="398" t="str">
        <f>RIGHT(INT(BY12/100),2)</f>
        <v>0</v>
      </c>
      <c r="CB12" s="398" t="str">
        <f>RIGHT(INT(BY12/1),2)</f>
        <v>0</v>
      </c>
      <c r="CC12" s="412">
        <f>IF(COUNTIF(N12,"*m*")&gt;0,"",IF(VALUE(CA12)&lt;60,0,1))</f>
        <v>0</v>
      </c>
      <c r="CD12" s="412" t="str">
        <f>CA12&amp;"m"&amp;CB12</f>
        <v>0m0</v>
      </c>
      <c r="CE12" s="399">
        <f>IF(Q12="",0,VALUE(SUBSTITUTE(Q12,".","")))</f>
        <v>0</v>
      </c>
      <c r="CF12" s="399">
        <f>IF(Q12="",0,SUBSTITUTE(Q12,"m",""))</f>
        <v>0</v>
      </c>
      <c r="CG12" s="412">
        <f>VALUE(IF(COUNTIF(Q12,"*.*")&gt;0,CE12,CF12))</f>
        <v>0</v>
      </c>
      <c r="CH12" s="413">
        <f>INT(CG12/10000)</f>
        <v>0</v>
      </c>
      <c r="CI12" s="398" t="str">
        <f>RIGHT(INT(CG12/100),2)</f>
        <v>0</v>
      </c>
      <c r="CJ12" s="398" t="str">
        <f>RIGHT(INT(CG12/1),2)</f>
        <v>0</v>
      </c>
      <c r="CK12" s="412">
        <f>IF(COUNTIF(Q12,"*m*")&gt;0,"",IF(VALUE(CI12)&lt;60,0,1))</f>
        <v>0</v>
      </c>
      <c r="CL12" s="412" t="str">
        <f>CI12&amp;"m"&amp;CJ12</f>
        <v>0m0</v>
      </c>
      <c r="CM12" s="399">
        <f>IF(T12="",0,VALUE(SUBSTITUTE(T12,".","")))</f>
        <v>0</v>
      </c>
      <c r="CN12" s="399">
        <f>IF(T12="",0,SUBSTITUTE(T12,"m",""))</f>
        <v>0</v>
      </c>
      <c r="CO12" s="412">
        <f>VALUE(IF(COUNTIF(T12,"*.*")&gt;0,CM12,CN12))</f>
        <v>0</v>
      </c>
      <c r="CP12" s="413">
        <f>INT(CO12/10000)</f>
        <v>0</v>
      </c>
      <c r="CQ12" s="398" t="str">
        <f>RIGHT(INT(CO12/100),2)</f>
        <v>0</v>
      </c>
      <c r="CR12" s="398" t="str">
        <f>RIGHT(INT(CO12/1),2)</f>
        <v>0</v>
      </c>
      <c r="CS12" s="412">
        <f>IF(COUNTIF(T12,"*m*")&gt;0,"",IF(VALUE(CQ12)&lt;60,0,1))</f>
        <v>0</v>
      </c>
      <c r="CT12" s="412" t="str">
        <f>CQ12&amp;"m"&amp;CR12</f>
        <v>0m0</v>
      </c>
      <c r="CU12" s="412">
        <f>IF(AND($D12="",H12&gt;0),1,0)</f>
        <v>0</v>
      </c>
      <c r="CV12" s="412">
        <f>IF(AND($C12="",J12&gt;0),1,IF(AND($C12="",K12&gt;0),1,0))</f>
        <v>0</v>
      </c>
      <c r="CW12" s="412">
        <f>IF(AND($C12="",M12&gt;0),1,IF(AND($C12="",N12&gt;0),1,0))</f>
        <v>0</v>
      </c>
      <c r="CX12" s="412">
        <f>IF(AND($C12="",P12&gt;0),1,IF(AND($C12="",Q12&gt;0),1,0))</f>
        <v>0</v>
      </c>
      <c r="CY12" s="412">
        <f>IF(AND($C12="",S12&gt;0),1,IF(AND($C12="",T12&gt;0),1,0))</f>
        <v>0</v>
      </c>
      <c r="CZ12" s="412" t="str">
        <f>IF(AND(G12="",H12&gt;0),1,"")</f>
        <v/>
      </c>
      <c r="DA12" s="412" t="str">
        <f>IF(AND(J12="",K12&gt;0),1,"")</f>
        <v/>
      </c>
      <c r="DB12" s="412" t="str">
        <f>IF(AND(M12="",N12&gt;0),1,"")</f>
        <v/>
      </c>
      <c r="DC12" s="412" t="str">
        <f>IF(AND(P12="",Q12&gt;0),1,"")</f>
        <v/>
      </c>
      <c r="DD12" s="412" t="str">
        <f>IF(AND(S12="",T12&gt;0),1,"")</f>
        <v/>
      </c>
      <c r="DE12" s="411"/>
      <c r="DF12" s="411"/>
      <c r="DG12" s="412" t="str">
        <f>IF(B12="","",VALUE(Q12))</f>
        <v/>
      </c>
      <c r="DH12" s="412" t="str">
        <f>IF(B12="","",VALUE(T12))</f>
        <v/>
      </c>
      <c r="DI12" s="412">
        <f>IF(AND(B12&gt;0,COUNTA(G12:U12)=0),1,0)</f>
        <v>0</v>
      </c>
      <c r="DJ12" s="412" t="str">
        <f>IF(AND(COUNTIF(G12,"*m*")&gt;0,COUNTIF(H12,"*m*")&gt;0),1,"")</f>
        <v/>
      </c>
      <c r="DK12" s="412" t="str">
        <f>IF(AND(COUNTIF(J12,"*m*")&gt;0,COUNTIF(K12,"*m*")&gt;0),1,"")</f>
        <v/>
      </c>
      <c r="DL12" s="412" t="str">
        <f>IF(AND(COUNTIF(M12,"*m*")&gt;0,COUNTIF(N12,"*m*")&gt;0),1,"")</f>
        <v/>
      </c>
      <c r="DM12" s="412" t="str">
        <f>IF(AND(COUNTIF(G12,"*跳*")&gt;0,COUNTIF(H12,"*.*")&gt;0),1,IF(AND(COUNTIF(G12,"*投*")&gt;0,COUNTIF(H12,"*.*")&gt;0),1,""))</f>
        <v/>
      </c>
      <c r="DN12" s="412" t="str">
        <f>IF(AND(COUNTIF(J12,"*跳*")&gt;0,COUNTIF(K12,"*.*")&gt;0),1,IF(AND(COUNTIF(J12,"*投*")&gt;0,COUNTIF(K12,"*.*")&gt;0),1,""))</f>
        <v/>
      </c>
      <c r="DO12" s="412" t="str">
        <f>IF(AND(COUNTIF(M12,"*跳*")&gt;0,COUNTIF(N12,"*.*")&gt;0),1,IF(AND(COUNTIF(M12,"*投*")&gt;0,COUNTIF(N12,"*.*")&gt;0),1,""))</f>
        <v/>
      </c>
      <c r="DP12" s="399" t="str">
        <f>IF($B12="","",IF(V12="",1,0))</f>
        <v/>
      </c>
      <c r="DQ12" s="527"/>
      <c r="DR12" s="494"/>
      <c r="DS12" s="393">
        <f>IF(DQ12="",0,IF(OR(DQ12&lt;$DS$11,DQ12&gt;$DT$11),1,0))</f>
        <v>0</v>
      </c>
      <c r="DT12" s="393">
        <f>IF($H12="",0,IF(OR(DQ12="",DR12=""),1,0))</f>
        <v>0</v>
      </c>
      <c r="DU12" s="412">
        <f>IF(AND(DQ12="",DR12=""),0,IF(H12="",1,0))</f>
        <v>0</v>
      </c>
      <c r="DV12" s="412" t="str">
        <f>IF(G12="","",IF(OR(C12="",D12="",E12="",F12="",V12=""),1,""))</f>
        <v/>
      </c>
      <c r="DX12" s="494" t="str">
        <f>IF(C12="","",IF(AND(BG12&gt;0,BG12&lt;150000),"○",""))</f>
        <v/>
      </c>
    </row>
    <row r="13" spans="1:128" s="157" customFormat="1" ht="18" customHeight="1">
      <c r="A13" s="161" t="str">
        <f t="shared" ref="A13:A21" si="12">IF(C13="","",A12+1)</f>
        <v/>
      </c>
      <c r="B13" s="379"/>
      <c r="C13" s="31" t="str">
        <f>IF(B13="","",VLOOKUP(B13,学連登録!$C$2:$G$3000,2,FALSE))</f>
        <v/>
      </c>
      <c r="D13" s="32" t="str">
        <f>IF(B13="","",VLOOKUP(B13,学連登録!$C$2:$G$3000,3,FALSE))</f>
        <v/>
      </c>
      <c r="E13" s="33" t="str">
        <f>IF(B13="","",VLOOKUP(B13,学連登録!$C$2:$G$3000,4,FALSE))</f>
        <v/>
      </c>
      <c r="F13" s="490" t="str">
        <f>IF(B13="","",VLOOKUP(B13,学連登録!$C$2:$I$3000,7,FALSE))</f>
        <v/>
      </c>
      <c r="G13" s="491" t="str">
        <f t="shared" ref="G13:G19" si="13">IF(C13="","","女子5000m")</f>
        <v/>
      </c>
      <c r="H13" s="905"/>
      <c r="I13" s="906"/>
      <c r="J13" s="160"/>
      <c r="K13" s="905"/>
      <c r="L13" s="906"/>
      <c r="M13" s="160"/>
      <c r="N13" s="819"/>
      <c r="O13" s="820"/>
      <c r="P13" s="159"/>
      <c r="Q13" s="917"/>
      <c r="R13" s="918"/>
      <c r="S13" s="159"/>
      <c r="T13" s="905"/>
      <c r="U13" s="906"/>
      <c r="V13" s="103" t="str">
        <f>IF(B13="","",VLOOKUP(B13,学連登録!$C$2:$H$3000,6,FALSE))</f>
        <v/>
      </c>
      <c r="Y13" s="118" t="str">
        <f t="shared" si="2"/>
        <v/>
      </c>
      <c r="Z13" s="97" t="str">
        <f>IF(G13="","",VLOOKUP(G13,種目名!$R$5:$T$104,3,0))</f>
        <v/>
      </c>
      <c r="AA13" s="99" t="str">
        <f>IF(J13="","",VLOOKUP(J13,種目名!$R$5:$T$104,3,0))</f>
        <v/>
      </c>
      <c r="AB13" s="119" t="str">
        <f>IF(M13="","",VLOOKUP(M13,種目名!$R$5:$T$104,3,0))</f>
        <v/>
      </c>
      <c r="AC13" s="119" t="str">
        <f>IF(P13="","",VLOOKUP(AF13,種目名!$R$5:$T$104,3,0))</f>
        <v/>
      </c>
      <c r="AD13" s="120" t="str">
        <f>IF(S13="","",VLOOKUP(AI13,種目名!$R$5:$T$104,3,0))</f>
        <v/>
      </c>
      <c r="AE13" s="117">
        <f t="shared" si="3"/>
        <v>0</v>
      </c>
      <c r="AF13" s="157" t="str">
        <f t="shared" si="4"/>
        <v/>
      </c>
      <c r="AG13" s="157" t="str">
        <f t="shared" si="5"/>
        <v/>
      </c>
      <c r="AH13" s="157">
        <f t="shared" si="6"/>
        <v>0</v>
      </c>
      <c r="AI13" s="157" t="str">
        <f t="shared" si="7"/>
        <v/>
      </c>
      <c r="AJ13" s="157" t="str">
        <f t="shared" si="8"/>
        <v/>
      </c>
      <c r="AK13" s="390"/>
      <c r="AL13" s="171">
        <f t="shared" ref="AL13:AL76" si="14">IF(AND(B13&gt;0,B13&lt;2001),1,0)</f>
        <v>0</v>
      </c>
      <c r="AM13" s="399">
        <f t="shared" ref="AM13:AM76" si="15">IF(B13="",0,IF(F13=$P$3,0,1))</f>
        <v>0</v>
      </c>
      <c r="AN13" s="399">
        <f>COUNTIF($B$12:B13,B13)</f>
        <v>0</v>
      </c>
      <c r="AO13" s="399"/>
      <c r="AP13" s="399" t="str">
        <f t="shared" ref="AP13:AS76" si="16">IF($B13="","",IF(C13="",1,0))</f>
        <v/>
      </c>
      <c r="AQ13" s="399" t="str">
        <f t="shared" si="16"/>
        <v/>
      </c>
      <c r="AR13" s="399" t="str">
        <f t="shared" si="16"/>
        <v/>
      </c>
      <c r="AS13" s="399" t="str">
        <f t="shared" si="16"/>
        <v/>
      </c>
      <c r="AT13" s="399">
        <f t="shared" ref="AT13:AT19" si="17">IF(ISNA(OR(AO13:AS13,DP13)),1,SUM(AO13:AS13,DP13))</f>
        <v>0</v>
      </c>
      <c r="AU13" s="399" t="str">
        <f t="shared" ref="AU13:AU19" si="18">IF($C13="","",IF(G13="","",$C13&amp;"-"&amp;Z13))</f>
        <v/>
      </c>
      <c r="AV13" s="399" t="str">
        <f t="shared" ref="AV13:AV76" si="19">IF($B13="","",IF(J13="","",$B13&amp;"-"&amp;AA13))</f>
        <v/>
      </c>
      <c r="AW13" s="399" t="str">
        <f t="shared" ref="AW13:AW76" si="20">IF($B13="","",IF(M13="","",$B13&amp;"-"&amp;AB13))</f>
        <v/>
      </c>
      <c r="AX13" s="399" t="str">
        <f t="shared" ref="AX13:AX76" si="21">IF($B13="","",IF(P13="","",$B13&amp;"-"&amp;AC13))</f>
        <v/>
      </c>
      <c r="AY13" s="399" t="str">
        <f t="shared" ref="AY13:AY76" si="22">IF($B13="","",IF(S13="","",$B13&amp;"-"&amp;AD13))</f>
        <v/>
      </c>
      <c r="AZ13" s="399" t="str">
        <f t="shared" ref="AZ13:BD63" si="23">IF(AU13="","",COUNTIF($AU$12:$AY$520,AU13))</f>
        <v/>
      </c>
      <c r="BA13" s="399" t="str">
        <f t="shared" si="23"/>
        <v/>
      </c>
      <c r="BB13" s="399" t="str">
        <f t="shared" si="23"/>
        <v/>
      </c>
      <c r="BC13" s="399" t="str">
        <f t="shared" si="23"/>
        <v/>
      </c>
      <c r="BD13" s="403" t="str">
        <f t="shared" si="23"/>
        <v/>
      </c>
      <c r="BE13" s="393">
        <f t="shared" ref="BE13:BE76" si="24">IF(MAX(AZ13:BD13)&gt;1,1,0)</f>
        <v>0</v>
      </c>
      <c r="BG13" s="399">
        <f t="shared" ref="BG13:BG76" si="25">IF(H13="",0,VALUE(SUBSTITUTE(H13,".","")))</f>
        <v>0</v>
      </c>
      <c r="BH13" s="399">
        <f t="shared" ref="BH13:BH76" si="26">IF(H13="",0,SUBSTITUTE(H13,"m",""))</f>
        <v>0</v>
      </c>
      <c r="BI13" s="412">
        <f t="shared" ref="BI13:BI76" si="27">VALUE(IF(COUNTIF(H13,"*.*")&gt;0,BG13,BH13))</f>
        <v>0</v>
      </c>
      <c r="BJ13" s="413">
        <f t="shared" si="9"/>
        <v>0</v>
      </c>
      <c r="BK13" s="398" t="str">
        <f t="shared" si="10"/>
        <v>0</v>
      </c>
      <c r="BL13" s="398" t="str">
        <f t="shared" si="11"/>
        <v>0</v>
      </c>
      <c r="BM13" s="412">
        <f t="shared" ref="BM13:BM76" si="28">IF(COUNTIF(H13,"*m*")&gt;0,"",IF(VALUE(BK13)&lt;60,0,1))</f>
        <v>0</v>
      </c>
      <c r="BN13" s="412" t="str">
        <f t="shared" ref="BN13:BN76" si="29">BK13&amp;"m"&amp;BL13</f>
        <v>0m0</v>
      </c>
      <c r="BO13" s="399">
        <f t="shared" ref="BO13:BO76" si="30">IF(K13="",0,VALUE(SUBSTITUTE(K13,".","")))</f>
        <v>0</v>
      </c>
      <c r="BP13" s="399">
        <f t="shared" ref="BP13:BP76" si="31">IF(K13="",0,SUBSTITUTE(K13,"m",""))</f>
        <v>0</v>
      </c>
      <c r="BQ13" s="412">
        <f t="shared" ref="BQ13:BQ76" si="32">VALUE(IF(COUNTIF(K13,"*.*")&gt;0,BO13,BP13))</f>
        <v>0</v>
      </c>
      <c r="BR13" s="413">
        <f t="shared" ref="BR13:BR76" si="33">INT(BQ13/10000)</f>
        <v>0</v>
      </c>
      <c r="BS13" s="398" t="str">
        <f t="shared" ref="BS13:BS76" si="34">RIGHT(INT(BQ13/100),2)</f>
        <v>0</v>
      </c>
      <c r="BT13" s="398" t="str">
        <f t="shared" ref="BT13:BT76" si="35">RIGHT(INT(BQ13/1),2)</f>
        <v>0</v>
      </c>
      <c r="BU13" s="412">
        <f t="shared" ref="BU13:BU76" si="36">IF(COUNTIF(K13,"*m*")&gt;0,"",IF(VALUE(BS13)&lt;60,0,1))</f>
        <v>0</v>
      </c>
      <c r="BV13" s="412" t="str">
        <f t="shared" ref="BV13:BV76" si="37">BS13&amp;"m"&amp;BT13</f>
        <v>0m0</v>
      </c>
      <c r="BW13" s="399">
        <f t="shared" ref="BW13:BW76" si="38">IF(N13="",0,VALUE(SUBSTITUTE(N13,".","")))</f>
        <v>0</v>
      </c>
      <c r="BX13" s="399">
        <f t="shared" ref="BX13:BX76" si="39">IF(N13="",0,SUBSTITUTE(N13,"m",""))</f>
        <v>0</v>
      </c>
      <c r="BY13" s="412">
        <f t="shared" ref="BY13:BY76" si="40">VALUE(IF(COUNTIF(N13,"*.*")&gt;0,BW13,BX13))</f>
        <v>0</v>
      </c>
      <c r="BZ13" s="413">
        <f t="shared" ref="BZ13:BZ76" si="41">INT(BY13/10000)</f>
        <v>0</v>
      </c>
      <c r="CA13" s="398" t="str">
        <f t="shared" ref="CA13:CA76" si="42">RIGHT(INT(BY13/100),2)</f>
        <v>0</v>
      </c>
      <c r="CB13" s="398" t="str">
        <f t="shared" ref="CB13:CB76" si="43">RIGHT(INT(BY13/1),2)</f>
        <v>0</v>
      </c>
      <c r="CC13" s="412">
        <f t="shared" ref="CC13:CC76" si="44">IF(COUNTIF(N13,"*m*")&gt;0,"",IF(VALUE(CA13)&lt;60,0,1))</f>
        <v>0</v>
      </c>
      <c r="CD13" s="412" t="str">
        <f t="shared" ref="CD13:CD76" si="45">CA13&amp;"m"&amp;CB13</f>
        <v>0m0</v>
      </c>
      <c r="CE13" s="399">
        <f t="shared" ref="CE13:CE76" si="46">IF(Q13="",0,VALUE(SUBSTITUTE(Q13,".","")))</f>
        <v>0</v>
      </c>
      <c r="CF13" s="399">
        <f t="shared" ref="CF13:CF76" si="47">IF(Q13="",0,SUBSTITUTE(Q13,"m",""))</f>
        <v>0</v>
      </c>
      <c r="CG13" s="412">
        <f t="shared" ref="CG13:CG76" si="48">VALUE(IF(COUNTIF(Q13,"*.*")&gt;0,CE13,CF13))</f>
        <v>0</v>
      </c>
      <c r="CH13" s="413">
        <f t="shared" ref="CH13:CH76" si="49">INT(CG13/10000)</f>
        <v>0</v>
      </c>
      <c r="CI13" s="398" t="str">
        <f t="shared" ref="CI13:CI76" si="50">RIGHT(INT(CG13/100),2)</f>
        <v>0</v>
      </c>
      <c r="CJ13" s="398" t="str">
        <f t="shared" ref="CJ13:CJ76" si="51">RIGHT(INT(CG13/1),2)</f>
        <v>0</v>
      </c>
      <c r="CK13" s="412">
        <f t="shared" ref="CK13:CK76" si="52">IF(COUNTIF(Q13,"*m*")&gt;0,"",IF(VALUE(CI13)&lt;60,0,1))</f>
        <v>0</v>
      </c>
      <c r="CL13" s="412" t="str">
        <f t="shared" ref="CL13:CL76" si="53">CI13&amp;"m"&amp;CJ13</f>
        <v>0m0</v>
      </c>
      <c r="CM13" s="399">
        <f t="shared" ref="CM13:CM76" si="54">IF(T13="",0,VALUE(SUBSTITUTE(T13,".","")))</f>
        <v>0</v>
      </c>
      <c r="CN13" s="399">
        <f t="shared" ref="CN13:CN76" si="55">IF(T13="",0,SUBSTITUTE(T13,"m",""))</f>
        <v>0</v>
      </c>
      <c r="CO13" s="412">
        <f t="shared" ref="CO13:CO76" si="56">VALUE(IF(COUNTIF(T13,"*.*")&gt;0,CM13,CN13))</f>
        <v>0</v>
      </c>
      <c r="CP13" s="413">
        <f t="shared" ref="CP13:CP76" si="57">INT(CO13/10000)</f>
        <v>0</v>
      </c>
      <c r="CQ13" s="398" t="str">
        <f t="shared" ref="CQ13:CQ76" si="58">RIGHT(INT(CO13/100),2)</f>
        <v>0</v>
      </c>
      <c r="CR13" s="398" t="str">
        <f t="shared" ref="CR13:CR76" si="59">RIGHT(INT(CO13/1),2)</f>
        <v>0</v>
      </c>
      <c r="CS13" s="412">
        <f t="shared" ref="CS13:CS76" si="60">IF(COUNTIF(T13,"*m*")&gt;0,"",IF(VALUE(CQ13)&lt;60,0,1))</f>
        <v>0</v>
      </c>
      <c r="CT13" s="412" t="str">
        <f t="shared" ref="CT13:CT76" si="61">CQ13&amp;"m"&amp;CR13</f>
        <v>0m0</v>
      </c>
      <c r="CU13" s="412">
        <f t="shared" ref="CU13:CU19" si="62">IF(AND($D13="",H13&gt;0),1,0)</f>
        <v>0</v>
      </c>
      <c r="CV13" s="412">
        <f t="shared" ref="CV13:CV76" si="63">IF(AND($C13="",J13&gt;0),1,IF(AND($C13="",K13&gt;0),1,0))</f>
        <v>0</v>
      </c>
      <c r="CW13" s="412">
        <f t="shared" ref="CW13:CW76" si="64">IF(AND($C13="",M13&gt;0),1,IF(AND($C13="",N13&gt;0),1,0))</f>
        <v>0</v>
      </c>
      <c r="CX13" s="412">
        <f t="shared" ref="CX13:CX76" si="65">IF(AND($C13="",P13&gt;0),1,IF(AND($C13="",Q13&gt;0),1,0))</f>
        <v>0</v>
      </c>
      <c r="CY13" s="412">
        <f t="shared" ref="CY13:CY76" si="66">IF(AND($C13="",S13&gt;0),1,IF(AND($C13="",T13&gt;0),1,0))</f>
        <v>0</v>
      </c>
      <c r="CZ13" s="412" t="str">
        <f t="shared" ref="CZ13:CZ76" si="67">IF(AND(G13="",H13&gt;0),1,"")</f>
        <v/>
      </c>
      <c r="DA13" s="412" t="str">
        <f t="shared" ref="DA13:DA76" si="68">IF(AND(J13="",K13&gt;0),1,"")</f>
        <v/>
      </c>
      <c r="DB13" s="412" t="str">
        <f t="shared" ref="DB13:DB76" si="69">IF(AND(M13="",N13&gt;0),1,"")</f>
        <v/>
      </c>
      <c r="DC13" s="412" t="str">
        <f t="shared" ref="DC13:DC76" si="70">IF(AND(P13="",Q13&gt;0),1,"")</f>
        <v/>
      </c>
      <c r="DD13" s="412" t="str">
        <f t="shared" ref="DD13:DD76" si="71">IF(AND(S13="",T13&gt;0),1,"")</f>
        <v/>
      </c>
      <c r="DE13" s="412"/>
      <c r="DF13" s="411"/>
      <c r="DG13" s="412" t="str">
        <f t="shared" ref="DG13:DG76" si="72">IF(B13="","",VALUE(Q13))</f>
        <v/>
      </c>
      <c r="DH13" s="412" t="str">
        <f t="shared" ref="DH13:DH76" si="73">IF(B13="","",VALUE(T13))</f>
        <v/>
      </c>
      <c r="DI13" s="412">
        <f t="shared" ref="DI13:DI76" si="74">IF(AND(B13&gt;0,COUNTA(G13:U13)=0),1,0)</f>
        <v>0</v>
      </c>
      <c r="DJ13" s="412" t="str">
        <f t="shared" ref="DJ13:DJ76" si="75">IF(AND(COUNTIF(G13,"*m*")&gt;0,COUNTIF(H13,"*m*")&gt;0),1,"")</f>
        <v/>
      </c>
      <c r="DK13" s="412" t="str">
        <f t="shared" ref="DK13:DK76" si="76">IF(AND(COUNTIF(J13,"*m*")&gt;0,COUNTIF(K13,"*m*")&gt;0),1,"")</f>
        <v/>
      </c>
      <c r="DL13" s="412" t="str">
        <f t="shared" ref="DL13:DL76" si="77">IF(AND(COUNTIF(M13,"*m*")&gt;0,COUNTIF(N13,"*m*")&gt;0),1,"")</f>
        <v/>
      </c>
      <c r="DM13" s="412" t="str">
        <f t="shared" ref="DM13:DM76" si="78">IF(AND(COUNTIF(G13,"*跳*")&gt;0,COUNTIF(H13,"*.*")&gt;0),1,IF(AND(COUNTIF(G13,"*投*")&gt;0,COUNTIF(H13,"*.*")&gt;0),1,""))</f>
        <v/>
      </c>
      <c r="DN13" s="412" t="str">
        <f t="shared" ref="DN13:DN76" si="79">IF(AND(COUNTIF(J13,"*跳*")&gt;0,COUNTIF(K13,"*.*")&gt;0),1,IF(AND(COUNTIF(J13,"*投*")&gt;0,COUNTIF(K13,"*.*")&gt;0),1,""))</f>
        <v/>
      </c>
      <c r="DO13" s="412" t="str">
        <f t="shared" ref="DO13:DO76" si="80">IF(AND(COUNTIF(M13,"*跳*")&gt;0,COUNTIF(N13,"*.*")&gt;0),1,IF(AND(COUNTIF(M13,"*投*")&gt;0,COUNTIF(N13,"*.*")&gt;0),1,""))</f>
        <v/>
      </c>
      <c r="DP13" s="399" t="str">
        <f t="shared" ref="DP13:DP19" si="81">IF($B13="","",IF(V13="",1,0))</f>
        <v/>
      </c>
      <c r="DQ13" s="976"/>
      <c r="DR13" s="977"/>
      <c r="DS13" s="393">
        <f t="shared" ref="DS13:DS19" si="82">IF(DQ13="",0,IF(OR(DQ13&lt;$DS$11,DQ13&gt;$DT$11),1,0))</f>
        <v>0</v>
      </c>
      <c r="DT13" s="393">
        <f t="shared" ref="DT13:DT22" si="83">IF($H13="",0,IF(OR(DQ13="",DR13=""),1,0))</f>
        <v>0</v>
      </c>
      <c r="DU13" s="412">
        <f t="shared" ref="DU13:DU22" si="84">IF(AND(DQ13="",DR13=""),0,IF(H13="",1,0))</f>
        <v>0</v>
      </c>
      <c r="DV13" s="412" t="str">
        <f t="shared" ref="DV13:DV22" si="85">IF(G13="","",IF(OR(C13="",D13="",E13="",F13="",V13=""),1,""))</f>
        <v/>
      </c>
      <c r="DX13" s="495" t="str">
        <f t="shared" ref="DX13:DX19" si="86">IF(C13="","",IF(AND(BG13&gt;0,BG13&lt;150000),"○",""))</f>
        <v/>
      </c>
    </row>
    <row r="14" spans="1:128" s="157" customFormat="1" ht="18" customHeight="1">
      <c r="A14" s="161" t="str">
        <f t="shared" si="12"/>
        <v/>
      </c>
      <c r="B14" s="379"/>
      <c r="C14" s="31" t="str">
        <f>IF(B14="","",VLOOKUP(B14,学連登録!$C$2:$G$3000,2,FALSE))</f>
        <v/>
      </c>
      <c r="D14" s="32" t="str">
        <f>IF(B14="","",VLOOKUP(B14,学連登録!$C$2:$G$3000,3,FALSE))</f>
        <v/>
      </c>
      <c r="E14" s="33" t="str">
        <f>IF(B14="","",VLOOKUP(B14,学連登録!$C$2:$G$3000,4,FALSE))</f>
        <v/>
      </c>
      <c r="F14" s="490" t="str">
        <f>IF(B14="","",VLOOKUP(B14,学連登録!$C$2:$I$3000,7,FALSE))</f>
        <v/>
      </c>
      <c r="G14" s="491" t="str">
        <f t="shared" si="13"/>
        <v/>
      </c>
      <c r="H14" s="905"/>
      <c r="I14" s="906"/>
      <c r="J14" s="160"/>
      <c r="K14" s="905"/>
      <c r="L14" s="906"/>
      <c r="M14" s="160"/>
      <c r="N14" s="819"/>
      <c r="O14" s="820"/>
      <c r="P14" s="159"/>
      <c r="Q14" s="917"/>
      <c r="R14" s="918"/>
      <c r="S14" s="159"/>
      <c r="T14" s="905"/>
      <c r="U14" s="906"/>
      <c r="V14" s="103" t="str">
        <f>IF(B14="","",VLOOKUP(B14,学連登録!$C$2:$H$3000,6,FALSE))</f>
        <v/>
      </c>
      <c r="Y14" s="118" t="str">
        <f t="shared" si="2"/>
        <v/>
      </c>
      <c r="Z14" s="97" t="str">
        <f>IF(G14="","",VLOOKUP(G14,種目名!$R$5:$T$104,3,0))</f>
        <v/>
      </c>
      <c r="AA14" s="99" t="str">
        <f>IF(J14="","",VLOOKUP(J14,種目名!$R$5:$T$104,3,0))</f>
        <v/>
      </c>
      <c r="AB14" s="119" t="str">
        <f>IF(M14="","",VLOOKUP(M14,種目名!$R$5:$T$104,3,0))</f>
        <v/>
      </c>
      <c r="AC14" s="119" t="str">
        <f>IF(P14="","",VLOOKUP(AF14,種目名!$R$5:$T$104,3,0))</f>
        <v/>
      </c>
      <c r="AD14" s="120" t="str">
        <f>IF(S14="","",VLOOKUP(AI14,種目名!$R$5:$T$104,3,0))</f>
        <v/>
      </c>
      <c r="AE14" s="117">
        <f t="shared" si="3"/>
        <v>0</v>
      </c>
      <c r="AF14" s="157" t="str">
        <f t="shared" si="4"/>
        <v/>
      </c>
      <c r="AG14" s="157" t="str">
        <f t="shared" si="5"/>
        <v/>
      </c>
      <c r="AH14" s="157">
        <f t="shared" si="6"/>
        <v>0</v>
      </c>
      <c r="AI14" s="157" t="str">
        <f t="shared" si="7"/>
        <v/>
      </c>
      <c r="AJ14" s="157" t="str">
        <f t="shared" si="8"/>
        <v/>
      </c>
      <c r="AK14" s="390"/>
      <c r="AL14" s="171">
        <f t="shared" si="14"/>
        <v>0</v>
      </c>
      <c r="AM14" s="399">
        <f t="shared" si="15"/>
        <v>0</v>
      </c>
      <c r="AN14" s="399">
        <f>COUNTIF($B$12:B14,B14)</f>
        <v>0</v>
      </c>
      <c r="AO14" s="399"/>
      <c r="AP14" s="399" t="str">
        <f t="shared" si="16"/>
        <v/>
      </c>
      <c r="AQ14" s="399" t="str">
        <f t="shared" si="16"/>
        <v/>
      </c>
      <c r="AR14" s="399" t="str">
        <f t="shared" si="16"/>
        <v/>
      </c>
      <c r="AS14" s="399" t="str">
        <f t="shared" si="16"/>
        <v/>
      </c>
      <c r="AT14" s="399">
        <f t="shared" si="17"/>
        <v>0</v>
      </c>
      <c r="AU14" s="399" t="str">
        <f t="shared" si="18"/>
        <v/>
      </c>
      <c r="AV14" s="399" t="str">
        <f t="shared" si="19"/>
        <v/>
      </c>
      <c r="AW14" s="399" t="str">
        <f t="shared" si="20"/>
        <v/>
      </c>
      <c r="AX14" s="399" t="str">
        <f t="shared" si="21"/>
        <v/>
      </c>
      <c r="AY14" s="399" t="str">
        <f t="shared" si="22"/>
        <v/>
      </c>
      <c r="AZ14" s="399" t="str">
        <f t="shared" si="23"/>
        <v/>
      </c>
      <c r="BA14" s="399" t="str">
        <f t="shared" si="23"/>
        <v/>
      </c>
      <c r="BB14" s="399" t="str">
        <f t="shared" si="23"/>
        <v/>
      </c>
      <c r="BC14" s="399" t="str">
        <f t="shared" si="23"/>
        <v/>
      </c>
      <c r="BD14" s="403" t="str">
        <f t="shared" si="23"/>
        <v/>
      </c>
      <c r="BE14" s="393">
        <f t="shared" si="24"/>
        <v>0</v>
      </c>
      <c r="BG14" s="399">
        <f t="shared" si="25"/>
        <v>0</v>
      </c>
      <c r="BH14" s="399">
        <f t="shared" si="26"/>
        <v>0</v>
      </c>
      <c r="BI14" s="412">
        <f t="shared" si="27"/>
        <v>0</v>
      </c>
      <c r="BJ14" s="413">
        <f t="shared" si="9"/>
        <v>0</v>
      </c>
      <c r="BK14" s="398" t="str">
        <f t="shared" si="10"/>
        <v>0</v>
      </c>
      <c r="BL14" s="398" t="str">
        <f t="shared" si="11"/>
        <v>0</v>
      </c>
      <c r="BM14" s="412">
        <f t="shared" si="28"/>
        <v>0</v>
      </c>
      <c r="BN14" s="412" t="str">
        <f t="shared" si="29"/>
        <v>0m0</v>
      </c>
      <c r="BO14" s="399">
        <f t="shared" si="30"/>
        <v>0</v>
      </c>
      <c r="BP14" s="399">
        <f t="shared" si="31"/>
        <v>0</v>
      </c>
      <c r="BQ14" s="412">
        <f t="shared" si="32"/>
        <v>0</v>
      </c>
      <c r="BR14" s="413">
        <f t="shared" si="33"/>
        <v>0</v>
      </c>
      <c r="BS14" s="398" t="str">
        <f t="shared" si="34"/>
        <v>0</v>
      </c>
      <c r="BT14" s="398" t="str">
        <f t="shared" si="35"/>
        <v>0</v>
      </c>
      <c r="BU14" s="412">
        <f t="shared" si="36"/>
        <v>0</v>
      </c>
      <c r="BV14" s="412" t="str">
        <f t="shared" si="37"/>
        <v>0m0</v>
      </c>
      <c r="BW14" s="399">
        <f t="shared" si="38"/>
        <v>0</v>
      </c>
      <c r="BX14" s="399">
        <f t="shared" si="39"/>
        <v>0</v>
      </c>
      <c r="BY14" s="412">
        <f t="shared" si="40"/>
        <v>0</v>
      </c>
      <c r="BZ14" s="413">
        <f t="shared" si="41"/>
        <v>0</v>
      </c>
      <c r="CA14" s="398" t="str">
        <f t="shared" si="42"/>
        <v>0</v>
      </c>
      <c r="CB14" s="398" t="str">
        <f t="shared" si="43"/>
        <v>0</v>
      </c>
      <c r="CC14" s="412">
        <f t="shared" si="44"/>
        <v>0</v>
      </c>
      <c r="CD14" s="412" t="str">
        <f t="shared" si="45"/>
        <v>0m0</v>
      </c>
      <c r="CE14" s="399">
        <f t="shared" si="46"/>
        <v>0</v>
      </c>
      <c r="CF14" s="399">
        <f t="shared" si="47"/>
        <v>0</v>
      </c>
      <c r="CG14" s="412">
        <f t="shared" si="48"/>
        <v>0</v>
      </c>
      <c r="CH14" s="413">
        <f t="shared" si="49"/>
        <v>0</v>
      </c>
      <c r="CI14" s="398" t="str">
        <f t="shared" si="50"/>
        <v>0</v>
      </c>
      <c r="CJ14" s="398" t="str">
        <f t="shared" si="51"/>
        <v>0</v>
      </c>
      <c r="CK14" s="412">
        <f t="shared" si="52"/>
        <v>0</v>
      </c>
      <c r="CL14" s="412" t="str">
        <f t="shared" si="53"/>
        <v>0m0</v>
      </c>
      <c r="CM14" s="399">
        <f t="shared" si="54"/>
        <v>0</v>
      </c>
      <c r="CN14" s="399">
        <f t="shared" si="55"/>
        <v>0</v>
      </c>
      <c r="CO14" s="412">
        <f t="shared" si="56"/>
        <v>0</v>
      </c>
      <c r="CP14" s="413">
        <f t="shared" si="57"/>
        <v>0</v>
      </c>
      <c r="CQ14" s="398" t="str">
        <f t="shared" si="58"/>
        <v>0</v>
      </c>
      <c r="CR14" s="398" t="str">
        <f t="shared" si="59"/>
        <v>0</v>
      </c>
      <c r="CS14" s="412">
        <f t="shared" si="60"/>
        <v>0</v>
      </c>
      <c r="CT14" s="412" t="str">
        <f t="shared" si="61"/>
        <v>0m0</v>
      </c>
      <c r="CU14" s="412">
        <f t="shared" si="62"/>
        <v>0</v>
      </c>
      <c r="CV14" s="412">
        <f t="shared" si="63"/>
        <v>0</v>
      </c>
      <c r="CW14" s="412">
        <f t="shared" si="64"/>
        <v>0</v>
      </c>
      <c r="CX14" s="412">
        <f t="shared" si="65"/>
        <v>0</v>
      </c>
      <c r="CY14" s="412">
        <f t="shared" si="66"/>
        <v>0</v>
      </c>
      <c r="CZ14" s="412" t="str">
        <f t="shared" si="67"/>
        <v/>
      </c>
      <c r="DA14" s="412" t="str">
        <f t="shared" si="68"/>
        <v/>
      </c>
      <c r="DB14" s="412" t="str">
        <f t="shared" si="69"/>
        <v/>
      </c>
      <c r="DC14" s="412" t="str">
        <f t="shared" si="70"/>
        <v/>
      </c>
      <c r="DD14" s="412" t="str">
        <f t="shared" si="71"/>
        <v/>
      </c>
      <c r="DE14" s="412"/>
      <c r="DF14" s="411"/>
      <c r="DG14" s="412" t="str">
        <f t="shared" si="72"/>
        <v/>
      </c>
      <c r="DH14" s="412" t="str">
        <f t="shared" si="73"/>
        <v/>
      </c>
      <c r="DI14" s="412">
        <f t="shared" si="74"/>
        <v>0</v>
      </c>
      <c r="DJ14" s="412" t="str">
        <f t="shared" si="75"/>
        <v/>
      </c>
      <c r="DK14" s="412" t="str">
        <f t="shared" si="76"/>
        <v/>
      </c>
      <c r="DL14" s="412" t="str">
        <f t="shared" si="77"/>
        <v/>
      </c>
      <c r="DM14" s="412" t="str">
        <f t="shared" si="78"/>
        <v/>
      </c>
      <c r="DN14" s="412" t="str">
        <f t="shared" si="79"/>
        <v/>
      </c>
      <c r="DO14" s="412" t="str">
        <f t="shared" si="80"/>
        <v/>
      </c>
      <c r="DP14" s="399" t="str">
        <f t="shared" si="81"/>
        <v/>
      </c>
      <c r="DQ14" s="978"/>
      <c r="DR14" s="977"/>
      <c r="DS14" s="393">
        <f t="shared" si="82"/>
        <v>0</v>
      </c>
      <c r="DT14" s="393">
        <f t="shared" si="83"/>
        <v>0</v>
      </c>
      <c r="DU14" s="412">
        <f t="shared" si="84"/>
        <v>0</v>
      </c>
      <c r="DV14" s="412" t="str">
        <f t="shared" si="85"/>
        <v/>
      </c>
      <c r="DX14" s="495" t="str">
        <f t="shared" si="86"/>
        <v/>
      </c>
    </row>
    <row r="15" spans="1:128" s="157" customFormat="1" ht="18" customHeight="1">
      <c r="A15" s="161" t="str">
        <f t="shared" si="12"/>
        <v/>
      </c>
      <c r="B15" s="379"/>
      <c r="C15" s="31" t="str">
        <f>IF(B15="","",VLOOKUP(B15,学連登録!$C$2:$G$3000,2,FALSE))</f>
        <v/>
      </c>
      <c r="D15" s="32" t="str">
        <f>IF(B15="","",VLOOKUP(B15,学連登録!$C$2:$G$3000,3,FALSE))</f>
        <v/>
      </c>
      <c r="E15" s="33" t="str">
        <f>IF(B15="","",VLOOKUP(B15,学連登録!$C$2:$G$3000,4,FALSE))</f>
        <v/>
      </c>
      <c r="F15" s="490" t="str">
        <f>IF(B15="","",VLOOKUP(B15,学連登録!$C$2:$I$3000,7,FALSE))</f>
        <v/>
      </c>
      <c r="G15" s="491" t="str">
        <f t="shared" si="13"/>
        <v/>
      </c>
      <c r="H15" s="905"/>
      <c r="I15" s="906"/>
      <c r="J15" s="160"/>
      <c r="K15" s="905"/>
      <c r="L15" s="906"/>
      <c r="M15" s="160"/>
      <c r="N15" s="819"/>
      <c r="O15" s="820"/>
      <c r="P15" s="159"/>
      <c r="Q15" s="917"/>
      <c r="R15" s="918"/>
      <c r="S15" s="159"/>
      <c r="T15" s="905"/>
      <c r="U15" s="906"/>
      <c r="V15" s="103" t="str">
        <f>IF(B15="","",VLOOKUP(B15,学連登録!$C$2:$H$3000,6,FALSE))</f>
        <v/>
      </c>
      <c r="Y15" s="118" t="str">
        <f t="shared" si="2"/>
        <v/>
      </c>
      <c r="Z15" s="97" t="str">
        <f>IF(G15="","",VLOOKUP(G15,種目名!$R$5:$T$104,3,0))</f>
        <v/>
      </c>
      <c r="AA15" s="99" t="str">
        <f>IF(J15="","",VLOOKUP(J15,種目名!$R$5:$T$104,3,0))</f>
        <v/>
      </c>
      <c r="AB15" s="119" t="str">
        <f>IF(M15="","",VLOOKUP(M15,種目名!$R$5:$T$104,3,0))</f>
        <v/>
      </c>
      <c r="AC15" s="119" t="str">
        <f>IF(P15="","",VLOOKUP(AF15,種目名!$R$5:$T$104,3,0))</f>
        <v/>
      </c>
      <c r="AD15" s="120" t="str">
        <f>IF(S15="","",VLOOKUP(AI15,種目名!$R$5:$T$104,3,0))</f>
        <v/>
      </c>
      <c r="AE15" s="117">
        <f t="shared" si="3"/>
        <v>0</v>
      </c>
      <c r="AF15" s="157" t="str">
        <f t="shared" si="4"/>
        <v/>
      </c>
      <c r="AG15" s="157" t="str">
        <f t="shared" si="5"/>
        <v/>
      </c>
      <c r="AH15" s="157">
        <f t="shared" si="6"/>
        <v>0</v>
      </c>
      <c r="AI15" s="157" t="str">
        <f t="shared" si="7"/>
        <v/>
      </c>
      <c r="AJ15" s="157" t="str">
        <f t="shared" si="8"/>
        <v/>
      </c>
      <c r="AK15" s="390"/>
      <c r="AL15" s="171">
        <f t="shared" si="14"/>
        <v>0</v>
      </c>
      <c r="AM15" s="399">
        <f t="shared" si="15"/>
        <v>0</v>
      </c>
      <c r="AN15" s="399">
        <f>COUNTIF($B$12:B15,B15)</f>
        <v>0</v>
      </c>
      <c r="AO15" s="399"/>
      <c r="AP15" s="399" t="str">
        <f t="shared" si="16"/>
        <v/>
      </c>
      <c r="AQ15" s="399" t="str">
        <f t="shared" si="16"/>
        <v/>
      </c>
      <c r="AR15" s="399" t="str">
        <f t="shared" si="16"/>
        <v/>
      </c>
      <c r="AS15" s="399" t="str">
        <f t="shared" si="16"/>
        <v/>
      </c>
      <c r="AT15" s="399">
        <f t="shared" si="17"/>
        <v>0</v>
      </c>
      <c r="AU15" s="399" t="str">
        <f t="shared" si="18"/>
        <v/>
      </c>
      <c r="AV15" s="399" t="str">
        <f t="shared" si="19"/>
        <v/>
      </c>
      <c r="AW15" s="399" t="str">
        <f t="shared" si="20"/>
        <v/>
      </c>
      <c r="AX15" s="399" t="str">
        <f t="shared" si="21"/>
        <v/>
      </c>
      <c r="AY15" s="399" t="str">
        <f t="shared" si="22"/>
        <v/>
      </c>
      <c r="AZ15" s="399" t="str">
        <f t="shared" si="23"/>
        <v/>
      </c>
      <c r="BA15" s="399" t="str">
        <f t="shared" si="23"/>
        <v/>
      </c>
      <c r="BB15" s="399" t="str">
        <f t="shared" si="23"/>
        <v/>
      </c>
      <c r="BC15" s="399" t="str">
        <f t="shared" si="23"/>
        <v/>
      </c>
      <c r="BD15" s="403" t="str">
        <f t="shared" si="23"/>
        <v/>
      </c>
      <c r="BE15" s="393">
        <f t="shared" si="24"/>
        <v>0</v>
      </c>
      <c r="BG15" s="399">
        <f t="shared" si="25"/>
        <v>0</v>
      </c>
      <c r="BH15" s="399">
        <f t="shared" si="26"/>
        <v>0</v>
      </c>
      <c r="BI15" s="412">
        <f t="shared" si="27"/>
        <v>0</v>
      </c>
      <c r="BJ15" s="413">
        <f t="shared" si="9"/>
        <v>0</v>
      </c>
      <c r="BK15" s="398" t="str">
        <f t="shared" si="10"/>
        <v>0</v>
      </c>
      <c r="BL15" s="398" t="str">
        <f t="shared" si="11"/>
        <v>0</v>
      </c>
      <c r="BM15" s="412">
        <f t="shared" si="28"/>
        <v>0</v>
      </c>
      <c r="BN15" s="412" t="str">
        <f t="shared" si="29"/>
        <v>0m0</v>
      </c>
      <c r="BO15" s="399">
        <f t="shared" si="30"/>
        <v>0</v>
      </c>
      <c r="BP15" s="399">
        <f t="shared" si="31"/>
        <v>0</v>
      </c>
      <c r="BQ15" s="412">
        <f t="shared" si="32"/>
        <v>0</v>
      </c>
      <c r="BR15" s="413">
        <f t="shared" si="33"/>
        <v>0</v>
      </c>
      <c r="BS15" s="398" t="str">
        <f t="shared" si="34"/>
        <v>0</v>
      </c>
      <c r="BT15" s="398" t="str">
        <f t="shared" si="35"/>
        <v>0</v>
      </c>
      <c r="BU15" s="412">
        <f t="shared" si="36"/>
        <v>0</v>
      </c>
      <c r="BV15" s="412" t="str">
        <f t="shared" si="37"/>
        <v>0m0</v>
      </c>
      <c r="BW15" s="399">
        <f t="shared" si="38"/>
        <v>0</v>
      </c>
      <c r="BX15" s="399">
        <f t="shared" si="39"/>
        <v>0</v>
      </c>
      <c r="BY15" s="412">
        <f t="shared" si="40"/>
        <v>0</v>
      </c>
      <c r="BZ15" s="413">
        <f t="shared" si="41"/>
        <v>0</v>
      </c>
      <c r="CA15" s="398" t="str">
        <f t="shared" si="42"/>
        <v>0</v>
      </c>
      <c r="CB15" s="398" t="str">
        <f t="shared" si="43"/>
        <v>0</v>
      </c>
      <c r="CC15" s="412">
        <f t="shared" si="44"/>
        <v>0</v>
      </c>
      <c r="CD15" s="412" t="str">
        <f t="shared" si="45"/>
        <v>0m0</v>
      </c>
      <c r="CE15" s="399">
        <f t="shared" si="46"/>
        <v>0</v>
      </c>
      <c r="CF15" s="399">
        <f t="shared" si="47"/>
        <v>0</v>
      </c>
      <c r="CG15" s="412">
        <f t="shared" si="48"/>
        <v>0</v>
      </c>
      <c r="CH15" s="413">
        <f t="shared" si="49"/>
        <v>0</v>
      </c>
      <c r="CI15" s="398" t="str">
        <f t="shared" si="50"/>
        <v>0</v>
      </c>
      <c r="CJ15" s="398" t="str">
        <f t="shared" si="51"/>
        <v>0</v>
      </c>
      <c r="CK15" s="412">
        <f t="shared" si="52"/>
        <v>0</v>
      </c>
      <c r="CL15" s="412" t="str">
        <f t="shared" si="53"/>
        <v>0m0</v>
      </c>
      <c r="CM15" s="399">
        <f t="shared" si="54"/>
        <v>0</v>
      </c>
      <c r="CN15" s="399">
        <f t="shared" si="55"/>
        <v>0</v>
      </c>
      <c r="CO15" s="412">
        <f t="shared" si="56"/>
        <v>0</v>
      </c>
      <c r="CP15" s="413">
        <f t="shared" si="57"/>
        <v>0</v>
      </c>
      <c r="CQ15" s="398" t="str">
        <f t="shared" si="58"/>
        <v>0</v>
      </c>
      <c r="CR15" s="398" t="str">
        <f t="shared" si="59"/>
        <v>0</v>
      </c>
      <c r="CS15" s="412">
        <f t="shared" si="60"/>
        <v>0</v>
      </c>
      <c r="CT15" s="412" t="str">
        <f t="shared" si="61"/>
        <v>0m0</v>
      </c>
      <c r="CU15" s="412">
        <f t="shared" si="62"/>
        <v>0</v>
      </c>
      <c r="CV15" s="412">
        <f t="shared" si="63"/>
        <v>0</v>
      </c>
      <c r="CW15" s="412">
        <f t="shared" si="64"/>
        <v>0</v>
      </c>
      <c r="CX15" s="412">
        <f t="shared" si="65"/>
        <v>0</v>
      </c>
      <c r="CY15" s="412">
        <f t="shared" si="66"/>
        <v>0</v>
      </c>
      <c r="CZ15" s="412" t="str">
        <f t="shared" si="67"/>
        <v/>
      </c>
      <c r="DA15" s="412" t="str">
        <f t="shared" si="68"/>
        <v/>
      </c>
      <c r="DB15" s="412" t="str">
        <f t="shared" si="69"/>
        <v/>
      </c>
      <c r="DC15" s="412" t="str">
        <f t="shared" si="70"/>
        <v/>
      </c>
      <c r="DD15" s="412" t="str">
        <f t="shared" si="71"/>
        <v/>
      </c>
      <c r="DE15" s="412"/>
      <c r="DF15" s="411"/>
      <c r="DG15" s="412" t="str">
        <f t="shared" si="72"/>
        <v/>
      </c>
      <c r="DH15" s="412" t="str">
        <f t="shared" si="73"/>
        <v/>
      </c>
      <c r="DI15" s="412">
        <f t="shared" si="74"/>
        <v>0</v>
      </c>
      <c r="DJ15" s="412" t="str">
        <f t="shared" si="75"/>
        <v/>
      </c>
      <c r="DK15" s="412" t="str">
        <f t="shared" si="76"/>
        <v/>
      </c>
      <c r="DL15" s="412" t="str">
        <f t="shared" si="77"/>
        <v/>
      </c>
      <c r="DM15" s="412" t="str">
        <f t="shared" si="78"/>
        <v/>
      </c>
      <c r="DN15" s="412" t="str">
        <f t="shared" si="79"/>
        <v/>
      </c>
      <c r="DO15" s="412" t="str">
        <f t="shared" si="80"/>
        <v/>
      </c>
      <c r="DP15" s="399" t="str">
        <f t="shared" si="81"/>
        <v/>
      </c>
      <c r="DQ15" s="978"/>
      <c r="DR15" s="977"/>
      <c r="DS15" s="393">
        <f t="shared" si="82"/>
        <v>0</v>
      </c>
      <c r="DT15" s="393">
        <f t="shared" si="83"/>
        <v>0</v>
      </c>
      <c r="DU15" s="412">
        <f t="shared" si="84"/>
        <v>0</v>
      </c>
      <c r="DV15" s="412" t="str">
        <f t="shared" si="85"/>
        <v/>
      </c>
      <c r="DX15" s="495" t="str">
        <f t="shared" si="86"/>
        <v/>
      </c>
    </row>
    <row r="16" spans="1:128" s="157" customFormat="1" ht="18" customHeight="1">
      <c r="A16" s="161" t="str">
        <f t="shared" si="12"/>
        <v/>
      </c>
      <c r="B16" s="379"/>
      <c r="C16" s="31" t="str">
        <f>IF(B16="","",VLOOKUP(B16,学連登録!$C$2:$G$3000,2,FALSE))</f>
        <v/>
      </c>
      <c r="D16" s="32" t="str">
        <f>IF(B16="","",VLOOKUP(B16,学連登録!$C$2:$G$3000,3,FALSE))</f>
        <v/>
      </c>
      <c r="E16" s="33" t="str">
        <f>IF(B16="","",VLOOKUP(B16,学連登録!$C$2:$G$3000,4,FALSE))</f>
        <v/>
      </c>
      <c r="F16" s="490" t="str">
        <f>IF(B16="","",VLOOKUP(B16,学連登録!$C$2:$I$3000,7,FALSE))</f>
        <v/>
      </c>
      <c r="G16" s="491" t="str">
        <f t="shared" si="13"/>
        <v/>
      </c>
      <c r="H16" s="905"/>
      <c r="I16" s="906"/>
      <c r="J16" s="160"/>
      <c r="K16" s="905"/>
      <c r="L16" s="906"/>
      <c r="M16" s="160"/>
      <c r="N16" s="819"/>
      <c r="O16" s="820"/>
      <c r="P16" s="159"/>
      <c r="Q16" s="905"/>
      <c r="R16" s="906"/>
      <c r="S16" s="159"/>
      <c r="T16" s="905"/>
      <c r="U16" s="906"/>
      <c r="V16" s="103" t="str">
        <f>IF(B16="","",VLOOKUP(B16,学連登録!$C$2:$H$3000,6,FALSE))</f>
        <v/>
      </c>
      <c r="Y16" s="118" t="str">
        <f t="shared" si="2"/>
        <v/>
      </c>
      <c r="Z16" s="97" t="str">
        <f>IF(G16="","",VLOOKUP(G16,種目名!$R$5:$T$104,3,0))</f>
        <v/>
      </c>
      <c r="AA16" s="99" t="str">
        <f>IF(J16="","",VLOOKUP(J16,種目名!$R$5:$T$104,3,0))</f>
        <v/>
      </c>
      <c r="AB16" s="119" t="str">
        <f>IF(M16="","",VLOOKUP(M16,種目名!$R$5:$T$104,3,0))</f>
        <v/>
      </c>
      <c r="AC16" s="119" t="str">
        <f>IF(P16="","",VLOOKUP(AF16,種目名!$R$5:$T$104,3,0))</f>
        <v/>
      </c>
      <c r="AD16" s="120" t="str">
        <f>IF(S16="","",VLOOKUP(AI16,種目名!$R$5:$T$104,3,0))</f>
        <v/>
      </c>
      <c r="AE16" s="117">
        <f t="shared" si="3"/>
        <v>0</v>
      </c>
      <c r="AF16" s="157" t="str">
        <f t="shared" si="4"/>
        <v/>
      </c>
      <c r="AG16" s="157" t="str">
        <f t="shared" si="5"/>
        <v/>
      </c>
      <c r="AH16" s="157">
        <f t="shared" si="6"/>
        <v>0</v>
      </c>
      <c r="AI16" s="157" t="str">
        <f t="shared" si="7"/>
        <v/>
      </c>
      <c r="AJ16" s="157" t="str">
        <f t="shared" si="8"/>
        <v/>
      </c>
      <c r="AK16" s="390"/>
      <c r="AL16" s="171">
        <f t="shared" si="14"/>
        <v>0</v>
      </c>
      <c r="AM16" s="399">
        <f t="shared" si="15"/>
        <v>0</v>
      </c>
      <c r="AN16" s="399">
        <f>COUNTIF($B$12:B16,B16)</f>
        <v>0</v>
      </c>
      <c r="AO16" s="399"/>
      <c r="AP16" s="399" t="str">
        <f t="shared" si="16"/>
        <v/>
      </c>
      <c r="AQ16" s="399" t="str">
        <f t="shared" si="16"/>
        <v/>
      </c>
      <c r="AR16" s="399" t="str">
        <f t="shared" si="16"/>
        <v/>
      </c>
      <c r="AS16" s="399" t="str">
        <f t="shared" si="16"/>
        <v/>
      </c>
      <c r="AT16" s="399">
        <f t="shared" si="17"/>
        <v>0</v>
      </c>
      <c r="AU16" s="399" t="str">
        <f t="shared" si="18"/>
        <v/>
      </c>
      <c r="AV16" s="399" t="str">
        <f t="shared" si="19"/>
        <v/>
      </c>
      <c r="AW16" s="399" t="str">
        <f t="shared" si="20"/>
        <v/>
      </c>
      <c r="AX16" s="399" t="str">
        <f t="shared" si="21"/>
        <v/>
      </c>
      <c r="AY16" s="399" t="str">
        <f t="shared" si="22"/>
        <v/>
      </c>
      <c r="AZ16" s="399" t="str">
        <f t="shared" si="23"/>
        <v/>
      </c>
      <c r="BA16" s="399" t="str">
        <f t="shared" si="23"/>
        <v/>
      </c>
      <c r="BB16" s="399" t="str">
        <f t="shared" si="23"/>
        <v/>
      </c>
      <c r="BC16" s="399" t="str">
        <f t="shared" si="23"/>
        <v/>
      </c>
      <c r="BD16" s="403" t="str">
        <f t="shared" si="23"/>
        <v/>
      </c>
      <c r="BE16" s="393">
        <f t="shared" si="24"/>
        <v>0</v>
      </c>
      <c r="BG16" s="399">
        <f t="shared" si="25"/>
        <v>0</v>
      </c>
      <c r="BH16" s="399">
        <f t="shared" si="26"/>
        <v>0</v>
      </c>
      <c r="BI16" s="412">
        <f t="shared" si="27"/>
        <v>0</v>
      </c>
      <c r="BJ16" s="413">
        <f t="shared" si="9"/>
        <v>0</v>
      </c>
      <c r="BK16" s="398" t="str">
        <f t="shared" si="10"/>
        <v>0</v>
      </c>
      <c r="BL16" s="398" t="str">
        <f t="shared" si="11"/>
        <v>0</v>
      </c>
      <c r="BM16" s="412">
        <f t="shared" si="28"/>
        <v>0</v>
      </c>
      <c r="BN16" s="412" t="str">
        <f t="shared" si="29"/>
        <v>0m0</v>
      </c>
      <c r="BO16" s="399">
        <f t="shared" si="30"/>
        <v>0</v>
      </c>
      <c r="BP16" s="399">
        <f t="shared" si="31"/>
        <v>0</v>
      </c>
      <c r="BQ16" s="412">
        <f t="shared" si="32"/>
        <v>0</v>
      </c>
      <c r="BR16" s="413">
        <f t="shared" si="33"/>
        <v>0</v>
      </c>
      <c r="BS16" s="398" t="str">
        <f t="shared" si="34"/>
        <v>0</v>
      </c>
      <c r="BT16" s="398" t="str">
        <f t="shared" si="35"/>
        <v>0</v>
      </c>
      <c r="BU16" s="412">
        <f t="shared" si="36"/>
        <v>0</v>
      </c>
      <c r="BV16" s="412" t="str">
        <f t="shared" si="37"/>
        <v>0m0</v>
      </c>
      <c r="BW16" s="399">
        <f t="shared" si="38"/>
        <v>0</v>
      </c>
      <c r="BX16" s="399">
        <f t="shared" si="39"/>
        <v>0</v>
      </c>
      <c r="BY16" s="412">
        <f t="shared" si="40"/>
        <v>0</v>
      </c>
      <c r="BZ16" s="413">
        <f t="shared" si="41"/>
        <v>0</v>
      </c>
      <c r="CA16" s="398" t="str">
        <f t="shared" si="42"/>
        <v>0</v>
      </c>
      <c r="CB16" s="398" t="str">
        <f t="shared" si="43"/>
        <v>0</v>
      </c>
      <c r="CC16" s="412">
        <f t="shared" si="44"/>
        <v>0</v>
      </c>
      <c r="CD16" s="412" t="str">
        <f t="shared" si="45"/>
        <v>0m0</v>
      </c>
      <c r="CE16" s="399">
        <f t="shared" si="46"/>
        <v>0</v>
      </c>
      <c r="CF16" s="399">
        <f t="shared" si="47"/>
        <v>0</v>
      </c>
      <c r="CG16" s="412">
        <f t="shared" si="48"/>
        <v>0</v>
      </c>
      <c r="CH16" s="413">
        <f t="shared" si="49"/>
        <v>0</v>
      </c>
      <c r="CI16" s="398" t="str">
        <f t="shared" si="50"/>
        <v>0</v>
      </c>
      <c r="CJ16" s="398" t="str">
        <f t="shared" si="51"/>
        <v>0</v>
      </c>
      <c r="CK16" s="412">
        <f t="shared" si="52"/>
        <v>0</v>
      </c>
      <c r="CL16" s="412" t="str">
        <f t="shared" si="53"/>
        <v>0m0</v>
      </c>
      <c r="CM16" s="399">
        <f t="shared" si="54"/>
        <v>0</v>
      </c>
      <c r="CN16" s="399">
        <f t="shared" si="55"/>
        <v>0</v>
      </c>
      <c r="CO16" s="412">
        <f t="shared" si="56"/>
        <v>0</v>
      </c>
      <c r="CP16" s="413">
        <f t="shared" si="57"/>
        <v>0</v>
      </c>
      <c r="CQ16" s="398" t="str">
        <f t="shared" si="58"/>
        <v>0</v>
      </c>
      <c r="CR16" s="398" t="str">
        <f t="shared" si="59"/>
        <v>0</v>
      </c>
      <c r="CS16" s="412">
        <f t="shared" si="60"/>
        <v>0</v>
      </c>
      <c r="CT16" s="412" t="str">
        <f t="shared" si="61"/>
        <v>0m0</v>
      </c>
      <c r="CU16" s="412">
        <f t="shared" si="62"/>
        <v>0</v>
      </c>
      <c r="CV16" s="412">
        <f t="shared" si="63"/>
        <v>0</v>
      </c>
      <c r="CW16" s="412">
        <f t="shared" si="64"/>
        <v>0</v>
      </c>
      <c r="CX16" s="412">
        <f t="shared" si="65"/>
        <v>0</v>
      </c>
      <c r="CY16" s="412">
        <f t="shared" si="66"/>
        <v>0</v>
      </c>
      <c r="CZ16" s="412" t="str">
        <f t="shared" si="67"/>
        <v/>
      </c>
      <c r="DA16" s="412" t="str">
        <f t="shared" si="68"/>
        <v/>
      </c>
      <c r="DB16" s="412" t="str">
        <f t="shared" si="69"/>
        <v/>
      </c>
      <c r="DC16" s="412" t="str">
        <f t="shared" si="70"/>
        <v/>
      </c>
      <c r="DD16" s="412" t="str">
        <f t="shared" si="71"/>
        <v/>
      </c>
      <c r="DE16" s="412"/>
      <c r="DF16" s="411"/>
      <c r="DG16" s="412" t="str">
        <f t="shared" si="72"/>
        <v/>
      </c>
      <c r="DH16" s="412" t="str">
        <f t="shared" si="73"/>
        <v/>
      </c>
      <c r="DI16" s="412">
        <f t="shared" si="74"/>
        <v>0</v>
      </c>
      <c r="DJ16" s="412" t="str">
        <f t="shared" si="75"/>
        <v/>
      </c>
      <c r="DK16" s="412" t="str">
        <f t="shared" si="76"/>
        <v/>
      </c>
      <c r="DL16" s="412" t="str">
        <f t="shared" si="77"/>
        <v/>
      </c>
      <c r="DM16" s="412" t="str">
        <f t="shared" si="78"/>
        <v/>
      </c>
      <c r="DN16" s="412" t="str">
        <f t="shared" si="79"/>
        <v/>
      </c>
      <c r="DO16" s="412" t="str">
        <f t="shared" si="80"/>
        <v/>
      </c>
      <c r="DP16" s="399" t="str">
        <f t="shared" si="81"/>
        <v/>
      </c>
      <c r="DQ16" s="978"/>
      <c r="DR16" s="977"/>
      <c r="DS16" s="393">
        <f t="shared" si="82"/>
        <v>0</v>
      </c>
      <c r="DT16" s="393">
        <f t="shared" si="83"/>
        <v>0</v>
      </c>
      <c r="DU16" s="412">
        <f t="shared" si="84"/>
        <v>0</v>
      </c>
      <c r="DV16" s="412" t="str">
        <f t="shared" si="85"/>
        <v/>
      </c>
      <c r="DX16" s="495" t="str">
        <f t="shared" si="86"/>
        <v/>
      </c>
    </row>
    <row r="17" spans="1:128" s="157" customFormat="1" ht="18" customHeight="1">
      <c r="A17" s="161" t="str">
        <f t="shared" si="12"/>
        <v/>
      </c>
      <c r="B17" s="379"/>
      <c r="C17" s="31" t="str">
        <f>IF(B17="","",VLOOKUP(B17,学連登録!$C$2:$G$3000,2,FALSE))</f>
        <v/>
      </c>
      <c r="D17" s="32" t="str">
        <f>IF(B17="","",VLOOKUP(B17,学連登録!$C$2:$G$3000,3,FALSE))</f>
        <v/>
      </c>
      <c r="E17" s="33" t="str">
        <f>IF(B17="","",VLOOKUP(B17,学連登録!$C$2:$G$3000,4,FALSE))</f>
        <v/>
      </c>
      <c r="F17" s="490" t="str">
        <f>IF(B17="","",VLOOKUP(B17,学連登録!$C$2:$I$3000,7,FALSE))</f>
        <v/>
      </c>
      <c r="G17" s="491" t="str">
        <f t="shared" si="13"/>
        <v/>
      </c>
      <c r="H17" s="905"/>
      <c r="I17" s="906"/>
      <c r="J17" s="160"/>
      <c r="K17" s="905"/>
      <c r="L17" s="906"/>
      <c r="M17" s="160"/>
      <c r="N17" s="819"/>
      <c r="O17" s="820"/>
      <c r="P17" s="159"/>
      <c r="Q17" s="905"/>
      <c r="R17" s="906"/>
      <c r="S17" s="159"/>
      <c r="T17" s="905"/>
      <c r="U17" s="906"/>
      <c r="V17" s="103" t="str">
        <f>IF(B17="","",VLOOKUP(B17,学連登録!$C$2:$H$3000,6,FALSE))</f>
        <v/>
      </c>
      <c r="Y17" s="118" t="str">
        <f t="shared" si="2"/>
        <v/>
      </c>
      <c r="Z17" s="97" t="str">
        <f>IF(G17="","",VLOOKUP(G17,種目名!$R$5:$T$104,3,0))</f>
        <v/>
      </c>
      <c r="AA17" s="99" t="str">
        <f>IF(J17="","",VLOOKUP(J17,種目名!$R$5:$T$104,3,0))</f>
        <v/>
      </c>
      <c r="AB17" s="119" t="str">
        <f>IF(M17="","",VLOOKUP(M17,種目名!$R$5:$T$104,3,0))</f>
        <v/>
      </c>
      <c r="AC17" s="119" t="str">
        <f>IF(P17="","",VLOOKUP(AF17,種目名!$R$5:$T$104,3,0))</f>
        <v/>
      </c>
      <c r="AD17" s="120" t="str">
        <f>IF(S17="","",VLOOKUP(AI17,種目名!$R$5:$T$104,3,0))</f>
        <v/>
      </c>
      <c r="AE17" s="117">
        <f t="shared" si="3"/>
        <v>0</v>
      </c>
      <c r="AF17" s="157" t="str">
        <f t="shared" si="4"/>
        <v/>
      </c>
      <c r="AG17" s="157" t="str">
        <f t="shared" si="5"/>
        <v/>
      </c>
      <c r="AH17" s="157">
        <f t="shared" si="6"/>
        <v>0</v>
      </c>
      <c r="AI17" s="157" t="str">
        <f t="shared" si="7"/>
        <v/>
      </c>
      <c r="AJ17" s="157" t="str">
        <f t="shared" si="8"/>
        <v/>
      </c>
      <c r="AK17" s="390"/>
      <c r="AL17" s="171">
        <f t="shared" si="14"/>
        <v>0</v>
      </c>
      <c r="AM17" s="399">
        <f t="shared" si="15"/>
        <v>0</v>
      </c>
      <c r="AN17" s="399">
        <f>COUNTIF($B$12:B17,B17)</f>
        <v>0</v>
      </c>
      <c r="AO17" s="399"/>
      <c r="AP17" s="399" t="str">
        <f t="shared" si="16"/>
        <v/>
      </c>
      <c r="AQ17" s="399" t="str">
        <f t="shared" si="16"/>
        <v/>
      </c>
      <c r="AR17" s="399" t="str">
        <f t="shared" si="16"/>
        <v/>
      </c>
      <c r="AS17" s="399" t="str">
        <f t="shared" si="16"/>
        <v/>
      </c>
      <c r="AT17" s="399">
        <f t="shared" si="17"/>
        <v>0</v>
      </c>
      <c r="AU17" s="399" t="str">
        <f t="shared" si="18"/>
        <v/>
      </c>
      <c r="AV17" s="399" t="str">
        <f t="shared" si="19"/>
        <v/>
      </c>
      <c r="AW17" s="399" t="str">
        <f t="shared" si="20"/>
        <v/>
      </c>
      <c r="AX17" s="399" t="str">
        <f t="shared" si="21"/>
        <v/>
      </c>
      <c r="AY17" s="399" t="str">
        <f t="shared" si="22"/>
        <v/>
      </c>
      <c r="AZ17" s="399" t="str">
        <f t="shared" si="23"/>
        <v/>
      </c>
      <c r="BA17" s="399" t="str">
        <f t="shared" si="23"/>
        <v/>
      </c>
      <c r="BB17" s="399" t="str">
        <f t="shared" si="23"/>
        <v/>
      </c>
      <c r="BC17" s="399" t="str">
        <f t="shared" si="23"/>
        <v/>
      </c>
      <c r="BD17" s="403" t="str">
        <f t="shared" si="23"/>
        <v/>
      </c>
      <c r="BE17" s="393">
        <f t="shared" si="24"/>
        <v>0</v>
      </c>
      <c r="BG17" s="399">
        <f t="shared" si="25"/>
        <v>0</v>
      </c>
      <c r="BH17" s="399">
        <f t="shared" si="26"/>
        <v>0</v>
      </c>
      <c r="BI17" s="412">
        <f t="shared" si="27"/>
        <v>0</v>
      </c>
      <c r="BJ17" s="413">
        <f t="shared" si="9"/>
        <v>0</v>
      </c>
      <c r="BK17" s="398" t="str">
        <f t="shared" si="10"/>
        <v>0</v>
      </c>
      <c r="BL17" s="398" t="str">
        <f t="shared" si="11"/>
        <v>0</v>
      </c>
      <c r="BM17" s="412">
        <f t="shared" si="28"/>
        <v>0</v>
      </c>
      <c r="BN17" s="412" t="str">
        <f t="shared" si="29"/>
        <v>0m0</v>
      </c>
      <c r="BO17" s="399">
        <f t="shared" si="30"/>
        <v>0</v>
      </c>
      <c r="BP17" s="399">
        <f t="shared" si="31"/>
        <v>0</v>
      </c>
      <c r="BQ17" s="412">
        <f t="shared" si="32"/>
        <v>0</v>
      </c>
      <c r="BR17" s="413">
        <f t="shared" si="33"/>
        <v>0</v>
      </c>
      <c r="BS17" s="398" t="str">
        <f t="shared" si="34"/>
        <v>0</v>
      </c>
      <c r="BT17" s="398" t="str">
        <f t="shared" si="35"/>
        <v>0</v>
      </c>
      <c r="BU17" s="412">
        <f t="shared" si="36"/>
        <v>0</v>
      </c>
      <c r="BV17" s="412" t="str">
        <f t="shared" si="37"/>
        <v>0m0</v>
      </c>
      <c r="BW17" s="399">
        <f t="shared" si="38"/>
        <v>0</v>
      </c>
      <c r="BX17" s="399">
        <f t="shared" si="39"/>
        <v>0</v>
      </c>
      <c r="BY17" s="412">
        <f t="shared" si="40"/>
        <v>0</v>
      </c>
      <c r="BZ17" s="413">
        <f t="shared" si="41"/>
        <v>0</v>
      </c>
      <c r="CA17" s="398" t="str">
        <f t="shared" si="42"/>
        <v>0</v>
      </c>
      <c r="CB17" s="398" t="str">
        <f t="shared" si="43"/>
        <v>0</v>
      </c>
      <c r="CC17" s="412">
        <f t="shared" si="44"/>
        <v>0</v>
      </c>
      <c r="CD17" s="412" t="str">
        <f t="shared" si="45"/>
        <v>0m0</v>
      </c>
      <c r="CE17" s="399">
        <f t="shared" si="46"/>
        <v>0</v>
      </c>
      <c r="CF17" s="399">
        <f t="shared" si="47"/>
        <v>0</v>
      </c>
      <c r="CG17" s="412">
        <f t="shared" si="48"/>
        <v>0</v>
      </c>
      <c r="CH17" s="413">
        <f t="shared" si="49"/>
        <v>0</v>
      </c>
      <c r="CI17" s="398" t="str">
        <f t="shared" si="50"/>
        <v>0</v>
      </c>
      <c r="CJ17" s="398" t="str">
        <f t="shared" si="51"/>
        <v>0</v>
      </c>
      <c r="CK17" s="412">
        <f t="shared" si="52"/>
        <v>0</v>
      </c>
      <c r="CL17" s="412" t="str">
        <f t="shared" si="53"/>
        <v>0m0</v>
      </c>
      <c r="CM17" s="399">
        <f t="shared" si="54"/>
        <v>0</v>
      </c>
      <c r="CN17" s="399">
        <f t="shared" si="55"/>
        <v>0</v>
      </c>
      <c r="CO17" s="412">
        <f t="shared" si="56"/>
        <v>0</v>
      </c>
      <c r="CP17" s="413">
        <f t="shared" si="57"/>
        <v>0</v>
      </c>
      <c r="CQ17" s="398" t="str">
        <f t="shared" si="58"/>
        <v>0</v>
      </c>
      <c r="CR17" s="398" t="str">
        <f t="shared" si="59"/>
        <v>0</v>
      </c>
      <c r="CS17" s="412">
        <f t="shared" si="60"/>
        <v>0</v>
      </c>
      <c r="CT17" s="412" t="str">
        <f t="shared" si="61"/>
        <v>0m0</v>
      </c>
      <c r="CU17" s="412">
        <f t="shared" si="62"/>
        <v>0</v>
      </c>
      <c r="CV17" s="412">
        <f t="shared" si="63"/>
        <v>0</v>
      </c>
      <c r="CW17" s="412">
        <f t="shared" si="64"/>
        <v>0</v>
      </c>
      <c r="CX17" s="412">
        <f t="shared" si="65"/>
        <v>0</v>
      </c>
      <c r="CY17" s="412">
        <f t="shared" si="66"/>
        <v>0</v>
      </c>
      <c r="CZ17" s="412" t="str">
        <f t="shared" si="67"/>
        <v/>
      </c>
      <c r="DA17" s="412" t="str">
        <f t="shared" si="68"/>
        <v/>
      </c>
      <c r="DB17" s="412" t="str">
        <f t="shared" si="69"/>
        <v/>
      </c>
      <c r="DC17" s="412" t="str">
        <f t="shared" si="70"/>
        <v/>
      </c>
      <c r="DD17" s="412" t="str">
        <f t="shared" si="71"/>
        <v/>
      </c>
      <c r="DE17" s="412"/>
      <c r="DF17" s="411"/>
      <c r="DG17" s="412" t="str">
        <f t="shared" si="72"/>
        <v/>
      </c>
      <c r="DH17" s="412" t="str">
        <f t="shared" si="73"/>
        <v/>
      </c>
      <c r="DI17" s="412">
        <f t="shared" si="74"/>
        <v>0</v>
      </c>
      <c r="DJ17" s="412" t="str">
        <f t="shared" si="75"/>
        <v/>
      </c>
      <c r="DK17" s="412" t="str">
        <f t="shared" si="76"/>
        <v/>
      </c>
      <c r="DL17" s="412" t="str">
        <f t="shared" si="77"/>
        <v/>
      </c>
      <c r="DM17" s="412" t="str">
        <f t="shared" si="78"/>
        <v/>
      </c>
      <c r="DN17" s="412" t="str">
        <f t="shared" si="79"/>
        <v/>
      </c>
      <c r="DO17" s="412" t="str">
        <f t="shared" si="80"/>
        <v/>
      </c>
      <c r="DP17" s="399" t="str">
        <f t="shared" si="81"/>
        <v/>
      </c>
      <c r="DQ17" s="978"/>
      <c r="DR17" s="977"/>
      <c r="DS17" s="393">
        <f t="shared" si="82"/>
        <v>0</v>
      </c>
      <c r="DT17" s="393">
        <f t="shared" si="83"/>
        <v>0</v>
      </c>
      <c r="DU17" s="412">
        <f t="shared" si="84"/>
        <v>0</v>
      </c>
      <c r="DV17" s="412" t="str">
        <f t="shared" si="85"/>
        <v/>
      </c>
      <c r="DX17" s="495" t="str">
        <f t="shared" si="86"/>
        <v/>
      </c>
    </row>
    <row r="18" spans="1:128" s="157" customFormat="1" ht="18" customHeight="1">
      <c r="A18" s="161" t="str">
        <f t="shared" si="12"/>
        <v/>
      </c>
      <c r="B18" s="379"/>
      <c r="C18" s="31" t="str">
        <f>IF(B18="","",VLOOKUP(B18,学連登録!$C$2:$G$3000,2,FALSE))</f>
        <v/>
      </c>
      <c r="D18" s="32" t="str">
        <f>IF(B18="","",VLOOKUP(B18,学連登録!$C$2:$G$3000,3,FALSE))</f>
        <v/>
      </c>
      <c r="E18" s="33" t="str">
        <f>IF(B18="","",VLOOKUP(B18,学連登録!$C$2:$G$3000,4,FALSE))</f>
        <v/>
      </c>
      <c r="F18" s="490" t="str">
        <f>IF(B18="","",VLOOKUP(B18,学連登録!$C$2:$I$3000,7,FALSE))</f>
        <v/>
      </c>
      <c r="G18" s="491" t="str">
        <f t="shared" si="13"/>
        <v/>
      </c>
      <c r="H18" s="905"/>
      <c r="I18" s="906"/>
      <c r="J18" s="159"/>
      <c r="K18" s="905"/>
      <c r="L18" s="906"/>
      <c r="M18" s="159"/>
      <c r="N18" s="819"/>
      <c r="O18" s="820"/>
      <c r="P18" s="159"/>
      <c r="Q18" s="905"/>
      <c r="R18" s="906"/>
      <c r="S18" s="159"/>
      <c r="T18" s="905"/>
      <c r="U18" s="906"/>
      <c r="V18" s="103" t="str">
        <f>IF(B18="","",VLOOKUP(B18,学連登録!$C$2:$H$3000,6,FALSE))</f>
        <v/>
      </c>
      <c r="Y18" s="118" t="str">
        <f t="shared" si="2"/>
        <v/>
      </c>
      <c r="Z18" s="97" t="str">
        <f>IF(G18="","",VLOOKUP(G18,種目名!$R$5:$T$104,3,0))</f>
        <v/>
      </c>
      <c r="AA18" s="99" t="str">
        <f>IF(J18="","",VLOOKUP(J18,種目名!$R$5:$T$104,3,0))</f>
        <v/>
      </c>
      <c r="AB18" s="119" t="str">
        <f>IF(M18="","",VLOOKUP(M18,種目名!$R$5:$T$104,3,0))</f>
        <v/>
      </c>
      <c r="AC18" s="119" t="str">
        <f>IF(P18="","",VLOOKUP(AF18,種目名!$R$5:$T$104,3,0))</f>
        <v/>
      </c>
      <c r="AD18" s="120" t="str">
        <f>IF(S18="","",VLOOKUP(AI18,種目名!$R$5:$T$104,3,0))</f>
        <v/>
      </c>
      <c r="AE18" s="117">
        <f t="shared" si="3"/>
        <v>0</v>
      </c>
      <c r="AF18" s="157" t="str">
        <f t="shared" si="4"/>
        <v/>
      </c>
      <c r="AG18" s="157" t="str">
        <f t="shared" si="5"/>
        <v/>
      </c>
      <c r="AH18" s="157">
        <f t="shared" si="6"/>
        <v>0</v>
      </c>
      <c r="AI18" s="157" t="str">
        <f t="shared" si="7"/>
        <v/>
      </c>
      <c r="AJ18" s="157" t="str">
        <f t="shared" si="8"/>
        <v/>
      </c>
      <c r="AK18" s="390"/>
      <c r="AL18" s="171">
        <f t="shared" si="14"/>
        <v>0</v>
      </c>
      <c r="AM18" s="399">
        <f t="shared" si="15"/>
        <v>0</v>
      </c>
      <c r="AN18" s="399">
        <f>COUNTIF($B$12:B18,B18)</f>
        <v>0</v>
      </c>
      <c r="AO18" s="399"/>
      <c r="AP18" s="399" t="str">
        <f t="shared" si="16"/>
        <v/>
      </c>
      <c r="AQ18" s="399" t="str">
        <f t="shared" si="16"/>
        <v/>
      </c>
      <c r="AR18" s="399" t="str">
        <f t="shared" si="16"/>
        <v/>
      </c>
      <c r="AS18" s="399" t="str">
        <f t="shared" si="16"/>
        <v/>
      </c>
      <c r="AT18" s="399">
        <f t="shared" si="17"/>
        <v>0</v>
      </c>
      <c r="AU18" s="399" t="str">
        <f t="shared" si="18"/>
        <v/>
      </c>
      <c r="AV18" s="399" t="str">
        <f t="shared" si="19"/>
        <v/>
      </c>
      <c r="AW18" s="399" t="str">
        <f t="shared" si="20"/>
        <v/>
      </c>
      <c r="AX18" s="399" t="str">
        <f t="shared" si="21"/>
        <v/>
      </c>
      <c r="AY18" s="399" t="str">
        <f t="shared" si="22"/>
        <v/>
      </c>
      <c r="AZ18" s="399" t="str">
        <f t="shared" si="23"/>
        <v/>
      </c>
      <c r="BA18" s="399" t="str">
        <f t="shared" si="23"/>
        <v/>
      </c>
      <c r="BB18" s="399" t="str">
        <f t="shared" si="23"/>
        <v/>
      </c>
      <c r="BC18" s="399" t="str">
        <f t="shared" si="23"/>
        <v/>
      </c>
      <c r="BD18" s="403" t="str">
        <f t="shared" si="23"/>
        <v/>
      </c>
      <c r="BE18" s="393">
        <f t="shared" si="24"/>
        <v>0</v>
      </c>
      <c r="BG18" s="399">
        <f t="shared" si="25"/>
        <v>0</v>
      </c>
      <c r="BH18" s="399">
        <f t="shared" si="26"/>
        <v>0</v>
      </c>
      <c r="BI18" s="412">
        <f t="shared" si="27"/>
        <v>0</v>
      </c>
      <c r="BJ18" s="413">
        <f t="shared" si="9"/>
        <v>0</v>
      </c>
      <c r="BK18" s="398" t="str">
        <f t="shared" si="10"/>
        <v>0</v>
      </c>
      <c r="BL18" s="398" t="str">
        <f t="shared" si="11"/>
        <v>0</v>
      </c>
      <c r="BM18" s="412">
        <f t="shared" si="28"/>
        <v>0</v>
      </c>
      <c r="BN18" s="412" t="str">
        <f t="shared" si="29"/>
        <v>0m0</v>
      </c>
      <c r="BO18" s="399">
        <f t="shared" si="30"/>
        <v>0</v>
      </c>
      <c r="BP18" s="399">
        <f t="shared" si="31"/>
        <v>0</v>
      </c>
      <c r="BQ18" s="412">
        <f t="shared" si="32"/>
        <v>0</v>
      </c>
      <c r="BR18" s="413">
        <f t="shared" si="33"/>
        <v>0</v>
      </c>
      <c r="BS18" s="398" t="str">
        <f t="shared" si="34"/>
        <v>0</v>
      </c>
      <c r="BT18" s="398" t="str">
        <f t="shared" si="35"/>
        <v>0</v>
      </c>
      <c r="BU18" s="412">
        <f t="shared" si="36"/>
        <v>0</v>
      </c>
      <c r="BV18" s="412" t="str">
        <f t="shared" si="37"/>
        <v>0m0</v>
      </c>
      <c r="BW18" s="399">
        <f t="shared" si="38"/>
        <v>0</v>
      </c>
      <c r="BX18" s="399">
        <f t="shared" si="39"/>
        <v>0</v>
      </c>
      <c r="BY18" s="412">
        <f t="shared" si="40"/>
        <v>0</v>
      </c>
      <c r="BZ18" s="413">
        <f t="shared" si="41"/>
        <v>0</v>
      </c>
      <c r="CA18" s="398" t="str">
        <f t="shared" si="42"/>
        <v>0</v>
      </c>
      <c r="CB18" s="398" t="str">
        <f t="shared" si="43"/>
        <v>0</v>
      </c>
      <c r="CC18" s="412">
        <f t="shared" si="44"/>
        <v>0</v>
      </c>
      <c r="CD18" s="412" t="str">
        <f t="shared" si="45"/>
        <v>0m0</v>
      </c>
      <c r="CE18" s="399">
        <f t="shared" si="46"/>
        <v>0</v>
      </c>
      <c r="CF18" s="399">
        <f t="shared" si="47"/>
        <v>0</v>
      </c>
      <c r="CG18" s="412">
        <f t="shared" si="48"/>
        <v>0</v>
      </c>
      <c r="CH18" s="413">
        <f t="shared" si="49"/>
        <v>0</v>
      </c>
      <c r="CI18" s="398" t="str">
        <f t="shared" si="50"/>
        <v>0</v>
      </c>
      <c r="CJ18" s="398" t="str">
        <f t="shared" si="51"/>
        <v>0</v>
      </c>
      <c r="CK18" s="412">
        <f t="shared" si="52"/>
        <v>0</v>
      </c>
      <c r="CL18" s="412" t="str">
        <f t="shared" si="53"/>
        <v>0m0</v>
      </c>
      <c r="CM18" s="399">
        <f t="shared" si="54"/>
        <v>0</v>
      </c>
      <c r="CN18" s="399">
        <f t="shared" si="55"/>
        <v>0</v>
      </c>
      <c r="CO18" s="412">
        <f t="shared" si="56"/>
        <v>0</v>
      </c>
      <c r="CP18" s="413">
        <f t="shared" si="57"/>
        <v>0</v>
      </c>
      <c r="CQ18" s="398" t="str">
        <f t="shared" si="58"/>
        <v>0</v>
      </c>
      <c r="CR18" s="398" t="str">
        <f t="shared" si="59"/>
        <v>0</v>
      </c>
      <c r="CS18" s="412">
        <f t="shared" si="60"/>
        <v>0</v>
      </c>
      <c r="CT18" s="412" t="str">
        <f t="shared" si="61"/>
        <v>0m0</v>
      </c>
      <c r="CU18" s="412">
        <f t="shared" si="62"/>
        <v>0</v>
      </c>
      <c r="CV18" s="412">
        <f t="shared" si="63"/>
        <v>0</v>
      </c>
      <c r="CW18" s="412">
        <f t="shared" si="64"/>
        <v>0</v>
      </c>
      <c r="CX18" s="412">
        <f t="shared" si="65"/>
        <v>0</v>
      </c>
      <c r="CY18" s="412">
        <f t="shared" si="66"/>
        <v>0</v>
      </c>
      <c r="CZ18" s="412" t="str">
        <f t="shared" si="67"/>
        <v/>
      </c>
      <c r="DA18" s="412" t="str">
        <f t="shared" si="68"/>
        <v/>
      </c>
      <c r="DB18" s="412" t="str">
        <f t="shared" si="69"/>
        <v/>
      </c>
      <c r="DC18" s="412" t="str">
        <f t="shared" si="70"/>
        <v/>
      </c>
      <c r="DD18" s="412" t="str">
        <f t="shared" si="71"/>
        <v/>
      </c>
      <c r="DE18" s="412"/>
      <c r="DF18" s="411"/>
      <c r="DG18" s="412" t="str">
        <f t="shared" si="72"/>
        <v/>
      </c>
      <c r="DH18" s="412" t="str">
        <f t="shared" si="73"/>
        <v/>
      </c>
      <c r="DI18" s="412">
        <f t="shared" si="74"/>
        <v>0</v>
      </c>
      <c r="DJ18" s="412" t="str">
        <f t="shared" si="75"/>
        <v/>
      </c>
      <c r="DK18" s="412" t="str">
        <f t="shared" si="76"/>
        <v/>
      </c>
      <c r="DL18" s="412" t="str">
        <f t="shared" si="77"/>
        <v/>
      </c>
      <c r="DM18" s="412" t="str">
        <f t="shared" si="78"/>
        <v/>
      </c>
      <c r="DN18" s="412" t="str">
        <f t="shared" si="79"/>
        <v/>
      </c>
      <c r="DO18" s="412" t="str">
        <f t="shared" si="80"/>
        <v/>
      </c>
      <c r="DP18" s="399" t="str">
        <f t="shared" si="81"/>
        <v/>
      </c>
      <c r="DQ18" s="978"/>
      <c r="DR18" s="977"/>
      <c r="DS18" s="393">
        <f t="shared" si="82"/>
        <v>0</v>
      </c>
      <c r="DT18" s="393">
        <f t="shared" si="83"/>
        <v>0</v>
      </c>
      <c r="DU18" s="412">
        <f t="shared" si="84"/>
        <v>0</v>
      </c>
      <c r="DV18" s="412" t="str">
        <f t="shared" si="85"/>
        <v/>
      </c>
      <c r="DX18" s="495" t="str">
        <f t="shared" si="86"/>
        <v/>
      </c>
    </row>
    <row r="19" spans="1:128" s="157" customFormat="1" ht="18" customHeight="1">
      <c r="A19" s="161" t="str">
        <f t="shared" si="12"/>
        <v/>
      </c>
      <c r="B19" s="379"/>
      <c r="C19" s="31" t="str">
        <f>IF(B19="","",VLOOKUP(B19,学連登録!$C$2:$G$3000,2,FALSE))</f>
        <v/>
      </c>
      <c r="D19" s="32" t="str">
        <f>IF(B19="","",VLOOKUP(B19,学連登録!$C$2:$G$3000,3,FALSE))</f>
        <v/>
      </c>
      <c r="E19" s="33" t="str">
        <f>IF(B19="","",VLOOKUP(B19,学連登録!$C$2:$G$3000,4,FALSE))</f>
        <v/>
      </c>
      <c r="F19" s="490" t="str">
        <f>IF(B19="","",VLOOKUP(B19,学連登録!$C$2:$I$3000,7,FALSE))</f>
        <v/>
      </c>
      <c r="G19" s="491" t="str">
        <f t="shared" si="13"/>
        <v/>
      </c>
      <c r="H19" s="905"/>
      <c r="I19" s="906"/>
      <c r="J19" s="160"/>
      <c r="K19" s="905"/>
      <c r="L19" s="906"/>
      <c r="M19" s="160"/>
      <c r="N19" s="819"/>
      <c r="O19" s="820"/>
      <c r="P19" s="159"/>
      <c r="Q19" s="905"/>
      <c r="R19" s="906"/>
      <c r="S19" s="159"/>
      <c r="T19" s="905"/>
      <c r="U19" s="906"/>
      <c r="V19" s="103" t="str">
        <f>IF(B19="","",VLOOKUP(B19,学連登録!$C$2:$H$3000,6,FALSE))</f>
        <v/>
      </c>
      <c r="Y19" s="118" t="str">
        <f t="shared" si="2"/>
        <v/>
      </c>
      <c r="Z19" s="97" t="str">
        <f>IF(G19="","",VLOOKUP(G19,種目名!$R$5:$T$104,3,0))</f>
        <v/>
      </c>
      <c r="AA19" s="99" t="str">
        <f>IF(J19="","",VLOOKUP(J19,種目名!$R$5:$T$104,3,0))</f>
        <v/>
      </c>
      <c r="AB19" s="119" t="str">
        <f>IF(M19="","",VLOOKUP(M19,種目名!$R$5:$T$104,3,0))</f>
        <v/>
      </c>
      <c r="AC19" s="119" t="str">
        <f>IF(P19="","",VLOOKUP(AF19,種目名!$R$5:$T$104,3,0))</f>
        <v/>
      </c>
      <c r="AD19" s="120" t="str">
        <f>IF(S19="","",VLOOKUP(AI19,種目名!$R$5:$T$104,3,0))</f>
        <v/>
      </c>
      <c r="AE19" s="117">
        <f t="shared" si="3"/>
        <v>0</v>
      </c>
      <c r="AF19" s="157" t="str">
        <f t="shared" si="4"/>
        <v/>
      </c>
      <c r="AG19" s="157" t="str">
        <f t="shared" si="5"/>
        <v/>
      </c>
      <c r="AH19" s="157">
        <f t="shared" si="6"/>
        <v>0</v>
      </c>
      <c r="AI19" s="157" t="str">
        <f t="shared" si="7"/>
        <v/>
      </c>
      <c r="AJ19" s="157" t="str">
        <f t="shared" si="8"/>
        <v/>
      </c>
      <c r="AK19" s="390"/>
      <c r="AL19" s="171">
        <f t="shared" si="14"/>
        <v>0</v>
      </c>
      <c r="AM19" s="399">
        <f t="shared" si="15"/>
        <v>0</v>
      </c>
      <c r="AN19" s="399">
        <f>COUNTIF($B$12:B19,B19)</f>
        <v>0</v>
      </c>
      <c r="AO19" s="399"/>
      <c r="AP19" s="399" t="str">
        <f t="shared" si="16"/>
        <v/>
      </c>
      <c r="AQ19" s="399" t="str">
        <f t="shared" si="16"/>
        <v/>
      </c>
      <c r="AR19" s="399" t="str">
        <f t="shared" si="16"/>
        <v/>
      </c>
      <c r="AS19" s="399" t="str">
        <f t="shared" si="16"/>
        <v/>
      </c>
      <c r="AT19" s="399">
        <f t="shared" si="17"/>
        <v>0</v>
      </c>
      <c r="AU19" s="399" t="str">
        <f t="shared" si="18"/>
        <v/>
      </c>
      <c r="AV19" s="399" t="str">
        <f t="shared" si="19"/>
        <v/>
      </c>
      <c r="AW19" s="399" t="str">
        <f t="shared" si="20"/>
        <v/>
      </c>
      <c r="AX19" s="399" t="str">
        <f t="shared" si="21"/>
        <v/>
      </c>
      <c r="AY19" s="399" t="str">
        <f t="shared" si="22"/>
        <v/>
      </c>
      <c r="AZ19" s="399" t="str">
        <f t="shared" si="23"/>
        <v/>
      </c>
      <c r="BA19" s="399" t="str">
        <f t="shared" si="23"/>
        <v/>
      </c>
      <c r="BB19" s="399" t="str">
        <f t="shared" si="23"/>
        <v/>
      </c>
      <c r="BC19" s="399" t="str">
        <f t="shared" si="23"/>
        <v/>
      </c>
      <c r="BD19" s="403" t="str">
        <f t="shared" si="23"/>
        <v/>
      </c>
      <c r="BE19" s="393">
        <f t="shared" si="24"/>
        <v>0</v>
      </c>
      <c r="BG19" s="399">
        <f t="shared" si="25"/>
        <v>0</v>
      </c>
      <c r="BH19" s="399">
        <f t="shared" si="26"/>
        <v>0</v>
      </c>
      <c r="BI19" s="412">
        <f t="shared" si="27"/>
        <v>0</v>
      </c>
      <c r="BJ19" s="413">
        <f t="shared" si="9"/>
        <v>0</v>
      </c>
      <c r="BK19" s="398" t="str">
        <f t="shared" si="10"/>
        <v>0</v>
      </c>
      <c r="BL19" s="398" t="str">
        <f t="shared" si="11"/>
        <v>0</v>
      </c>
      <c r="BM19" s="412">
        <f t="shared" si="28"/>
        <v>0</v>
      </c>
      <c r="BN19" s="412" t="str">
        <f t="shared" si="29"/>
        <v>0m0</v>
      </c>
      <c r="BO19" s="399">
        <f t="shared" si="30"/>
        <v>0</v>
      </c>
      <c r="BP19" s="399">
        <f t="shared" si="31"/>
        <v>0</v>
      </c>
      <c r="BQ19" s="412">
        <f t="shared" si="32"/>
        <v>0</v>
      </c>
      <c r="BR19" s="413">
        <f t="shared" si="33"/>
        <v>0</v>
      </c>
      <c r="BS19" s="398" t="str">
        <f t="shared" si="34"/>
        <v>0</v>
      </c>
      <c r="BT19" s="398" t="str">
        <f t="shared" si="35"/>
        <v>0</v>
      </c>
      <c r="BU19" s="412">
        <f t="shared" si="36"/>
        <v>0</v>
      </c>
      <c r="BV19" s="412" t="str">
        <f t="shared" si="37"/>
        <v>0m0</v>
      </c>
      <c r="BW19" s="399">
        <f t="shared" si="38"/>
        <v>0</v>
      </c>
      <c r="BX19" s="399">
        <f t="shared" si="39"/>
        <v>0</v>
      </c>
      <c r="BY19" s="412">
        <f t="shared" si="40"/>
        <v>0</v>
      </c>
      <c r="BZ19" s="413">
        <f t="shared" si="41"/>
        <v>0</v>
      </c>
      <c r="CA19" s="398" t="str">
        <f t="shared" si="42"/>
        <v>0</v>
      </c>
      <c r="CB19" s="398" t="str">
        <f t="shared" si="43"/>
        <v>0</v>
      </c>
      <c r="CC19" s="412">
        <f t="shared" si="44"/>
        <v>0</v>
      </c>
      <c r="CD19" s="412" t="str">
        <f t="shared" si="45"/>
        <v>0m0</v>
      </c>
      <c r="CE19" s="399">
        <f t="shared" si="46"/>
        <v>0</v>
      </c>
      <c r="CF19" s="399">
        <f t="shared" si="47"/>
        <v>0</v>
      </c>
      <c r="CG19" s="412">
        <f t="shared" si="48"/>
        <v>0</v>
      </c>
      <c r="CH19" s="413">
        <f t="shared" si="49"/>
        <v>0</v>
      </c>
      <c r="CI19" s="398" t="str">
        <f t="shared" si="50"/>
        <v>0</v>
      </c>
      <c r="CJ19" s="398" t="str">
        <f t="shared" si="51"/>
        <v>0</v>
      </c>
      <c r="CK19" s="412">
        <f t="shared" si="52"/>
        <v>0</v>
      </c>
      <c r="CL19" s="412" t="str">
        <f t="shared" si="53"/>
        <v>0m0</v>
      </c>
      <c r="CM19" s="399">
        <f t="shared" si="54"/>
        <v>0</v>
      </c>
      <c r="CN19" s="399">
        <f t="shared" si="55"/>
        <v>0</v>
      </c>
      <c r="CO19" s="412">
        <f t="shared" si="56"/>
        <v>0</v>
      </c>
      <c r="CP19" s="413">
        <f t="shared" si="57"/>
        <v>0</v>
      </c>
      <c r="CQ19" s="398" t="str">
        <f t="shared" si="58"/>
        <v>0</v>
      </c>
      <c r="CR19" s="398" t="str">
        <f t="shared" si="59"/>
        <v>0</v>
      </c>
      <c r="CS19" s="412">
        <f t="shared" si="60"/>
        <v>0</v>
      </c>
      <c r="CT19" s="412" t="str">
        <f t="shared" si="61"/>
        <v>0m0</v>
      </c>
      <c r="CU19" s="412">
        <f t="shared" si="62"/>
        <v>0</v>
      </c>
      <c r="CV19" s="412">
        <f t="shared" si="63"/>
        <v>0</v>
      </c>
      <c r="CW19" s="412">
        <f t="shared" si="64"/>
        <v>0</v>
      </c>
      <c r="CX19" s="412">
        <f t="shared" si="65"/>
        <v>0</v>
      </c>
      <c r="CY19" s="412">
        <f t="shared" si="66"/>
        <v>0</v>
      </c>
      <c r="CZ19" s="412" t="str">
        <f t="shared" si="67"/>
        <v/>
      </c>
      <c r="DA19" s="412" t="str">
        <f t="shared" si="68"/>
        <v/>
      </c>
      <c r="DB19" s="412" t="str">
        <f t="shared" si="69"/>
        <v/>
      </c>
      <c r="DC19" s="412" t="str">
        <f t="shared" si="70"/>
        <v/>
      </c>
      <c r="DD19" s="412" t="str">
        <f t="shared" si="71"/>
        <v/>
      </c>
      <c r="DE19" s="412"/>
      <c r="DF19" s="411"/>
      <c r="DG19" s="412" t="str">
        <f t="shared" si="72"/>
        <v/>
      </c>
      <c r="DH19" s="412" t="str">
        <f t="shared" si="73"/>
        <v/>
      </c>
      <c r="DI19" s="412">
        <f t="shared" si="74"/>
        <v>0</v>
      </c>
      <c r="DJ19" s="412" t="str">
        <f t="shared" si="75"/>
        <v/>
      </c>
      <c r="DK19" s="412" t="str">
        <f t="shared" si="76"/>
        <v/>
      </c>
      <c r="DL19" s="412" t="str">
        <f t="shared" si="77"/>
        <v/>
      </c>
      <c r="DM19" s="412" t="str">
        <f t="shared" si="78"/>
        <v/>
      </c>
      <c r="DN19" s="412" t="str">
        <f t="shared" si="79"/>
        <v/>
      </c>
      <c r="DO19" s="412" t="str">
        <f t="shared" si="80"/>
        <v/>
      </c>
      <c r="DP19" s="399" t="str">
        <f t="shared" si="81"/>
        <v/>
      </c>
      <c r="DQ19" s="977"/>
      <c r="DR19" s="977"/>
      <c r="DS19" s="393">
        <f t="shared" si="82"/>
        <v>0</v>
      </c>
      <c r="DT19" s="393">
        <f t="shared" si="83"/>
        <v>0</v>
      </c>
      <c r="DU19" s="412">
        <f t="shared" si="84"/>
        <v>0</v>
      </c>
      <c r="DV19" s="412" t="str">
        <f t="shared" si="85"/>
        <v/>
      </c>
      <c r="DX19" s="495" t="str">
        <f t="shared" si="86"/>
        <v/>
      </c>
    </row>
    <row r="20" spans="1:128" s="157" customFormat="1" ht="18" hidden="1" customHeight="1">
      <c r="A20" s="161" t="str">
        <f t="shared" si="12"/>
        <v/>
      </c>
      <c r="B20" s="379"/>
      <c r="C20" s="31" t="str">
        <f>IF(B20="","",VLOOKUP(B20,学連登録!$C$2:$G$3000,2,FALSE))</f>
        <v/>
      </c>
      <c r="D20" s="32" t="str">
        <f>IF(B20="","",VLOOKUP(B20,学連登録!$C$2:$G$3000,3,FALSE))</f>
        <v/>
      </c>
      <c r="E20" s="33" t="str">
        <f>IF(B20="","",VLOOKUP(B20,学連登録!$C$2:$G$3000,4,FALSE))</f>
        <v/>
      </c>
      <c r="F20" s="383" t="str">
        <f>IF(B20="","",VLOOKUP(B20,学連登録!$C$2:$I$3000,7,FALSE))</f>
        <v/>
      </c>
      <c r="G20" s="160"/>
      <c r="H20" s="905"/>
      <c r="I20" s="906"/>
      <c r="J20" s="160"/>
      <c r="K20" s="905"/>
      <c r="L20" s="906"/>
      <c r="M20" s="160"/>
      <c r="N20" s="819"/>
      <c r="O20" s="820"/>
      <c r="P20" s="159"/>
      <c r="Q20" s="905"/>
      <c r="R20" s="906"/>
      <c r="S20" s="159"/>
      <c r="T20" s="905"/>
      <c r="U20" s="906"/>
      <c r="V20" s="103" t="str">
        <f>IF(B20="","",VLOOKUP(B20,学連登録!$C$2:$H$3000,6,FALSE))</f>
        <v/>
      </c>
      <c r="Y20" s="118" t="str">
        <f t="shared" si="2"/>
        <v/>
      </c>
      <c r="Z20" s="97" t="str">
        <f>IF(G20="","",VLOOKUP(G20,種目名!$R$5:$T$104,3,0))</f>
        <v/>
      </c>
      <c r="AA20" s="99" t="str">
        <f>IF(J20="","",VLOOKUP(J20,種目名!$R$5:$T$104,3,0))</f>
        <v/>
      </c>
      <c r="AB20" s="119" t="str">
        <f>IF(M20="","",VLOOKUP(M20,種目名!$R$5:$T$104,3,0))</f>
        <v/>
      </c>
      <c r="AC20" s="119" t="str">
        <f>IF(P20="","",VLOOKUP(AF20,種目名!$R$5:$T$104,3,0))</f>
        <v/>
      </c>
      <c r="AD20" s="120" t="str">
        <f>IF(S20="","",VLOOKUP(AI20,種目名!$R$5:$T$104,3,0))</f>
        <v/>
      </c>
      <c r="AE20" s="117">
        <f t="shared" si="3"/>
        <v>0</v>
      </c>
      <c r="AF20" s="157" t="str">
        <f t="shared" si="4"/>
        <v/>
      </c>
      <c r="AG20" s="157" t="str">
        <f t="shared" si="5"/>
        <v/>
      </c>
      <c r="AH20" s="157">
        <f t="shared" si="6"/>
        <v>0</v>
      </c>
      <c r="AI20" s="157" t="str">
        <f t="shared" si="7"/>
        <v/>
      </c>
      <c r="AJ20" s="157" t="str">
        <f t="shared" si="8"/>
        <v/>
      </c>
      <c r="AK20" s="390"/>
      <c r="AL20" s="171">
        <f t="shared" si="14"/>
        <v>0</v>
      </c>
      <c r="AM20" s="399">
        <f t="shared" si="15"/>
        <v>0</v>
      </c>
      <c r="AN20" s="399">
        <f>COUNTIF($B$12:B20,B20)</f>
        <v>0</v>
      </c>
      <c r="AO20" s="399"/>
      <c r="AP20" s="399" t="str">
        <f t="shared" si="16"/>
        <v/>
      </c>
      <c r="AQ20" s="399" t="str">
        <f t="shared" si="16"/>
        <v/>
      </c>
      <c r="AR20" s="399" t="str">
        <f t="shared" si="16"/>
        <v/>
      </c>
      <c r="AS20" s="399" t="str">
        <f t="shared" si="16"/>
        <v/>
      </c>
      <c r="AT20" s="399">
        <f t="shared" ref="AT20:AT76" si="87">IF(ISNA(OR(AO20:AS20)),1,SUM(AO20:AS20))</f>
        <v>0</v>
      </c>
      <c r="AU20" s="399" t="str">
        <f t="shared" ref="AU20:AU76" si="88">IF($B20="","",IF(G20="","",$B20&amp;"-"&amp;Z20))</f>
        <v/>
      </c>
      <c r="AV20" s="399" t="str">
        <f t="shared" si="19"/>
        <v/>
      </c>
      <c r="AW20" s="399" t="str">
        <f t="shared" si="20"/>
        <v/>
      </c>
      <c r="AX20" s="399" t="str">
        <f t="shared" si="21"/>
        <v/>
      </c>
      <c r="AY20" s="399" t="str">
        <f t="shared" si="22"/>
        <v/>
      </c>
      <c r="AZ20" s="399" t="str">
        <f t="shared" si="23"/>
        <v/>
      </c>
      <c r="BA20" s="399" t="str">
        <f t="shared" si="23"/>
        <v/>
      </c>
      <c r="BB20" s="399" t="str">
        <f t="shared" si="23"/>
        <v/>
      </c>
      <c r="BC20" s="399" t="str">
        <f t="shared" si="23"/>
        <v/>
      </c>
      <c r="BD20" s="403" t="str">
        <f t="shared" si="23"/>
        <v/>
      </c>
      <c r="BE20" s="393">
        <f t="shared" si="24"/>
        <v>0</v>
      </c>
      <c r="BG20" s="399">
        <f t="shared" si="25"/>
        <v>0</v>
      </c>
      <c r="BH20" s="399">
        <f t="shared" si="26"/>
        <v>0</v>
      </c>
      <c r="BI20" s="412">
        <f t="shared" si="27"/>
        <v>0</v>
      </c>
      <c r="BJ20" s="413">
        <f t="shared" si="9"/>
        <v>0</v>
      </c>
      <c r="BK20" s="398" t="str">
        <f t="shared" si="10"/>
        <v>0</v>
      </c>
      <c r="BL20" s="398" t="str">
        <f t="shared" si="11"/>
        <v>0</v>
      </c>
      <c r="BM20" s="412">
        <f t="shared" si="28"/>
        <v>0</v>
      </c>
      <c r="BN20" s="412" t="str">
        <f t="shared" si="29"/>
        <v>0m0</v>
      </c>
      <c r="BO20" s="399">
        <f t="shared" si="30"/>
        <v>0</v>
      </c>
      <c r="BP20" s="399">
        <f t="shared" si="31"/>
        <v>0</v>
      </c>
      <c r="BQ20" s="412">
        <f t="shared" si="32"/>
        <v>0</v>
      </c>
      <c r="BR20" s="413">
        <f t="shared" si="33"/>
        <v>0</v>
      </c>
      <c r="BS20" s="398" t="str">
        <f t="shared" si="34"/>
        <v>0</v>
      </c>
      <c r="BT20" s="398" t="str">
        <f t="shared" si="35"/>
        <v>0</v>
      </c>
      <c r="BU20" s="412">
        <f t="shared" si="36"/>
        <v>0</v>
      </c>
      <c r="BV20" s="412" t="str">
        <f t="shared" si="37"/>
        <v>0m0</v>
      </c>
      <c r="BW20" s="399">
        <f t="shared" si="38"/>
        <v>0</v>
      </c>
      <c r="BX20" s="399">
        <f t="shared" si="39"/>
        <v>0</v>
      </c>
      <c r="BY20" s="412">
        <f t="shared" si="40"/>
        <v>0</v>
      </c>
      <c r="BZ20" s="413">
        <f t="shared" si="41"/>
        <v>0</v>
      </c>
      <c r="CA20" s="398" t="str">
        <f t="shared" si="42"/>
        <v>0</v>
      </c>
      <c r="CB20" s="398" t="str">
        <f t="shared" si="43"/>
        <v>0</v>
      </c>
      <c r="CC20" s="412">
        <f t="shared" si="44"/>
        <v>0</v>
      </c>
      <c r="CD20" s="412" t="str">
        <f t="shared" si="45"/>
        <v>0m0</v>
      </c>
      <c r="CE20" s="399">
        <f t="shared" si="46"/>
        <v>0</v>
      </c>
      <c r="CF20" s="399">
        <f t="shared" si="47"/>
        <v>0</v>
      </c>
      <c r="CG20" s="412">
        <f t="shared" si="48"/>
        <v>0</v>
      </c>
      <c r="CH20" s="413">
        <f t="shared" si="49"/>
        <v>0</v>
      </c>
      <c r="CI20" s="398" t="str">
        <f t="shared" si="50"/>
        <v>0</v>
      </c>
      <c r="CJ20" s="398" t="str">
        <f t="shared" si="51"/>
        <v>0</v>
      </c>
      <c r="CK20" s="412">
        <f t="shared" si="52"/>
        <v>0</v>
      </c>
      <c r="CL20" s="412" t="str">
        <f t="shared" si="53"/>
        <v>0m0</v>
      </c>
      <c r="CM20" s="399">
        <f t="shared" si="54"/>
        <v>0</v>
      </c>
      <c r="CN20" s="399">
        <f t="shared" si="55"/>
        <v>0</v>
      </c>
      <c r="CO20" s="412">
        <f t="shared" si="56"/>
        <v>0</v>
      </c>
      <c r="CP20" s="413">
        <f t="shared" si="57"/>
        <v>0</v>
      </c>
      <c r="CQ20" s="398" t="str">
        <f t="shared" si="58"/>
        <v>0</v>
      </c>
      <c r="CR20" s="398" t="str">
        <f t="shared" si="59"/>
        <v>0</v>
      </c>
      <c r="CS20" s="412">
        <f t="shared" si="60"/>
        <v>0</v>
      </c>
      <c r="CT20" s="412" t="str">
        <f t="shared" si="61"/>
        <v>0m0</v>
      </c>
      <c r="CU20" s="412">
        <f t="shared" ref="CU20:CU76" si="89">IF(AND($C20="",G20&gt;0),1,IF(AND($C20="",H20&gt;0),1,0))</f>
        <v>0</v>
      </c>
      <c r="CV20" s="412">
        <f t="shared" si="63"/>
        <v>0</v>
      </c>
      <c r="CW20" s="412">
        <f t="shared" si="64"/>
        <v>0</v>
      </c>
      <c r="CX20" s="412">
        <f t="shared" si="65"/>
        <v>0</v>
      </c>
      <c r="CY20" s="412">
        <f t="shared" si="66"/>
        <v>0</v>
      </c>
      <c r="CZ20" s="412" t="str">
        <f t="shared" si="67"/>
        <v/>
      </c>
      <c r="DA20" s="412" t="str">
        <f t="shared" si="68"/>
        <v/>
      </c>
      <c r="DB20" s="412" t="str">
        <f t="shared" si="69"/>
        <v/>
      </c>
      <c r="DC20" s="412" t="str">
        <f t="shared" si="70"/>
        <v/>
      </c>
      <c r="DD20" s="412" t="str">
        <f t="shared" si="71"/>
        <v/>
      </c>
      <c r="DE20" s="412"/>
      <c r="DF20" s="411"/>
      <c r="DG20" s="412" t="str">
        <f t="shared" si="72"/>
        <v/>
      </c>
      <c r="DH20" s="412" t="str">
        <f t="shared" si="73"/>
        <v/>
      </c>
      <c r="DI20" s="412">
        <f t="shared" si="74"/>
        <v>0</v>
      </c>
      <c r="DJ20" s="412" t="str">
        <f t="shared" si="75"/>
        <v/>
      </c>
      <c r="DK20" s="412" t="str">
        <f t="shared" si="76"/>
        <v/>
      </c>
      <c r="DL20" s="412" t="str">
        <f t="shared" si="77"/>
        <v/>
      </c>
      <c r="DM20" s="412" t="str">
        <f t="shared" si="78"/>
        <v/>
      </c>
      <c r="DN20" s="412" t="str">
        <f t="shared" si="79"/>
        <v/>
      </c>
      <c r="DO20" s="412" t="str">
        <f t="shared" si="80"/>
        <v/>
      </c>
      <c r="DQ20" s="468"/>
      <c r="DR20" s="468"/>
      <c r="DS20" s="393">
        <f t="shared" ref="DS20:DS22" si="90">IF(DQ20="",0,IF(OR(DQ20&lt;$DS$11,CN20&gt;$DT$11),1,0))</f>
        <v>0</v>
      </c>
      <c r="DT20" s="393">
        <f t="shared" si="83"/>
        <v>0</v>
      </c>
      <c r="DU20" s="412">
        <f t="shared" si="84"/>
        <v>0</v>
      </c>
      <c r="DV20" s="412" t="str">
        <f t="shared" si="85"/>
        <v/>
      </c>
    </row>
    <row r="21" spans="1:128" s="157" customFormat="1" ht="18" hidden="1" customHeight="1">
      <c r="A21" s="161" t="str">
        <f t="shared" si="12"/>
        <v/>
      </c>
      <c r="B21" s="379"/>
      <c r="C21" s="31" t="str">
        <f>IF(B21="","",VLOOKUP(B21,学連登録!$C$2:$G$3000,2,FALSE))</f>
        <v/>
      </c>
      <c r="D21" s="32" t="str">
        <f>IF(B21="","",VLOOKUP(B21,学連登録!$C$2:$G$3000,3,FALSE))</f>
        <v/>
      </c>
      <c r="E21" s="33" t="str">
        <f>IF(B21="","",VLOOKUP(B21,学連登録!$C$2:$G$3000,4,FALSE))</f>
        <v/>
      </c>
      <c r="F21" s="383" t="str">
        <f>IF(B21="","",VLOOKUP(B21,学連登録!$C$2:$I$3000,7,FALSE))</f>
        <v/>
      </c>
      <c r="G21" s="160"/>
      <c r="H21" s="905"/>
      <c r="I21" s="906"/>
      <c r="J21" s="160"/>
      <c r="K21" s="905"/>
      <c r="L21" s="906"/>
      <c r="M21" s="160"/>
      <c r="N21" s="819"/>
      <c r="O21" s="820"/>
      <c r="P21" s="159"/>
      <c r="Q21" s="905"/>
      <c r="R21" s="906"/>
      <c r="S21" s="159"/>
      <c r="T21" s="905"/>
      <c r="U21" s="906"/>
      <c r="V21" s="103" t="str">
        <f>IF(B21="","",VLOOKUP(B21,学連登録!$C$2:$H$3000,6,FALSE))</f>
        <v/>
      </c>
      <c r="Y21" s="118" t="str">
        <f t="shared" si="2"/>
        <v/>
      </c>
      <c r="Z21" s="97" t="str">
        <f>IF(G21="","",VLOOKUP(G21,種目名!$R$5:$T$104,3,0))</f>
        <v/>
      </c>
      <c r="AA21" s="99" t="str">
        <f>IF(J21="","",VLOOKUP(J21,種目名!$R$5:$T$104,3,0))</f>
        <v/>
      </c>
      <c r="AB21" s="119" t="str">
        <f>IF(M21="","",VLOOKUP(M21,種目名!$R$5:$T$104,3,0))</f>
        <v/>
      </c>
      <c r="AC21" s="119" t="str">
        <f>IF(P21="","",VLOOKUP(AF21,種目名!$R$5:$T$104,3,0))</f>
        <v/>
      </c>
      <c r="AD21" s="120" t="str">
        <f>IF(S21="","",VLOOKUP(AI21,種目名!$R$5:$T$104,3,0))</f>
        <v/>
      </c>
      <c r="AE21" s="117">
        <f t="shared" si="3"/>
        <v>0</v>
      </c>
      <c r="AF21" s="157" t="str">
        <f t="shared" si="4"/>
        <v/>
      </c>
      <c r="AG21" s="157" t="str">
        <f t="shared" si="5"/>
        <v/>
      </c>
      <c r="AH21" s="157">
        <f t="shared" si="6"/>
        <v>0</v>
      </c>
      <c r="AI21" s="157" t="str">
        <f t="shared" si="7"/>
        <v/>
      </c>
      <c r="AJ21" s="157" t="str">
        <f t="shared" si="8"/>
        <v/>
      </c>
      <c r="AK21" s="390"/>
      <c r="AL21" s="171">
        <f t="shared" si="14"/>
        <v>0</v>
      </c>
      <c r="AM21" s="399">
        <f t="shared" si="15"/>
        <v>0</v>
      </c>
      <c r="AN21" s="399">
        <f>COUNTIF($B$12:B21,B21)</f>
        <v>0</v>
      </c>
      <c r="AO21" s="399"/>
      <c r="AP21" s="399" t="str">
        <f t="shared" si="16"/>
        <v/>
      </c>
      <c r="AQ21" s="399" t="str">
        <f t="shared" si="16"/>
        <v/>
      </c>
      <c r="AR21" s="399" t="str">
        <f t="shared" si="16"/>
        <v/>
      </c>
      <c r="AS21" s="399" t="str">
        <f t="shared" si="16"/>
        <v/>
      </c>
      <c r="AT21" s="399">
        <f t="shared" si="87"/>
        <v>0</v>
      </c>
      <c r="AU21" s="399" t="str">
        <f t="shared" si="88"/>
        <v/>
      </c>
      <c r="AV21" s="399" t="str">
        <f t="shared" si="19"/>
        <v/>
      </c>
      <c r="AW21" s="399" t="str">
        <f t="shared" si="20"/>
        <v/>
      </c>
      <c r="AX21" s="399" t="str">
        <f t="shared" si="21"/>
        <v/>
      </c>
      <c r="AY21" s="399" t="str">
        <f t="shared" si="22"/>
        <v/>
      </c>
      <c r="AZ21" s="399" t="str">
        <f t="shared" si="23"/>
        <v/>
      </c>
      <c r="BA21" s="399" t="str">
        <f t="shared" si="23"/>
        <v/>
      </c>
      <c r="BB21" s="399" t="str">
        <f t="shared" si="23"/>
        <v/>
      </c>
      <c r="BC21" s="399" t="str">
        <f t="shared" si="23"/>
        <v/>
      </c>
      <c r="BD21" s="403" t="str">
        <f t="shared" si="23"/>
        <v/>
      </c>
      <c r="BE21" s="393">
        <f t="shared" si="24"/>
        <v>0</v>
      </c>
      <c r="BG21" s="399">
        <f t="shared" si="25"/>
        <v>0</v>
      </c>
      <c r="BH21" s="399">
        <f t="shared" si="26"/>
        <v>0</v>
      </c>
      <c r="BI21" s="412">
        <f t="shared" si="27"/>
        <v>0</v>
      </c>
      <c r="BJ21" s="413">
        <f t="shared" si="9"/>
        <v>0</v>
      </c>
      <c r="BK21" s="398" t="str">
        <f t="shared" si="10"/>
        <v>0</v>
      </c>
      <c r="BL21" s="398" t="str">
        <f t="shared" si="11"/>
        <v>0</v>
      </c>
      <c r="BM21" s="412">
        <f t="shared" si="28"/>
        <v>0</v>
      </c>
      <c r="BN21" s="412" t="str">
        <f t="shared" si="29"/>
        <v>0m0</v>
      </c>
      <c r="BO21" s="399">
        <f t="shared" si="30"/>
        <v>0</v>
      </c>
      <c r="BP21" s="399">
        <f t="shared" si="31"/>
        <v>0</v>
      </c>
      <c r="BQ21" s="412">
        <f t="shared" si="32"/>
        <v>0</v>
      </c>
      <c r="BR21" s="413">
        <f t="shared" si="33"/>
        <v>0</v>
      </c>
      <c r="BS21" s="398" t="str">
        <f t="shared" si="34"/>
        <v>0</v>
      </c>
      <c r="BT21" s="398" t="str">
        <f t="shared" si="35"/>
        <v>0</v>
      </c>
      <c r="BU21" s="412">
        <f t="shared" si="36"/>
        <v>0</v>
      </c>
      <c r="BV21" s="412" t="str">
        <f t="shared" si="37"/>
        <v>0m0</v>
      </c>
      <c r="BW21" s="399">
        <f t="shared" si="38"/>
        <v>0</v>
      </c>
      <c r="BX21" s="399">
        <f t="shared" si="39"/>
        <v>0</v>
      </c>
      <c r="BY21" s="412">
        <f t="shared" si="40"/>
        <v>0</v>
      </c>
      <c r="BZ21" s="413">
        <f t="shared" si="41"/>
        <v>0</v>
      </c>
      <c r="CA21" s="398" t="str">
        <f t="shared" si="42"/>
        <v>0</v>
      </c>
      <c r="CB21" s="398" t="str">
        <f t="shared" si="43"/>
        <v>0</v>
      </c>
      <c r="CC21" s="412">
        <f t="shared" si="44"/>
        <v>0</v>
      </c>
      <c r="CD21" s="412" t="str">
        <f t="shared" si="45"/>
        <v>0m0</v>
      </c>
      <c r="CE21" s="399">
        <f t="shared" si="46"/>
        <v>0</v>
      </c>
      <c r="CF21" s="399">
        <f t="shared" si="47"/>
        <v>0</v>
      </c>
      <c r="CG21" s="412">
        <f t="shared" si="48"/>
        <v>0</v>
      </c>
      <c r="CH21" s="413">
        <f t="shared" si="49"/>
        <v>0</v>
      </c>
      <c r="CI21" s="398" t="str">
        <f t="shared" si="50"/>
        <v>0</v>
      </c>
      <c r="CJ21" s="398" t="str">
        <f t="shared" si="51"/>
        <v>0</v>
      </c>
      <c r="CK21" s="412">
        <f t="shared" si="52"/>
        <v>0</v>
      </c>
      <c r="CL21" s="412" t="str">
        <f t="shared" si="53"/>
        <v>0m0</v>
      </c>
      <c r="CM21" s="399">
        <f t="shared" si="54"/>
        <v>0</v>
      </c>
      <c r="CN21" s="399">
        <f t="shared" si="55"/>
        <v>0</v>
      </c>
      <c r="CO21" s="412">
        <f t="shared" si="56"/>
        <v>0</v>
      </c>
      <c r="CP21" s="413">
        <f t="shared" si="57"/>
        <v>0</v>
      </c>
      <c r="CQ21" s="398" t="str">
        <f t="shared" si="58"/>
        <v>0</v>
      </c>
      <c r="CR21" s="398" t="str">
        <f t="shared" si="59"/>
        <v>0</v>
      </c>
      <c r="CS21" s="412">
        <f t="shared" si="60"/>
        <v>0</v>
      </c>
      <c r="CT21" s="412" t="str">
        <f t="shared" si="61"/>
        <v>0m0</v>
      </c>
      <c r="CU21" s="412">
        <f t="shared" si="89"/>
        <v>0</v>
      </c>
      <c r="CV21" s="412">
        <f t="shared" si="63"/>
        <v>0</v>
      </c>
      <c r="CW21" s="412">
        <f t="shared" si="64"/>
        <v>0</v>
      </c>
      <c r="CX21" s="412">
        <f t="shared" si="65"/>
        <v>0</v>
      </c>
      <c r="CY21" s="412">
        <f t="shared" si="66"/>
        <v>0</v>
      </c>
      <c r="CZ21" s="412" t="str">
        <f t="shared" si="67"/>
        <v/>
      </c>
      <c r="DA21" s="412" t="str">
        <f t="shared" si="68"/>
        <v/>
      </c>
      <c r="DB21" s="412" t="str">
        <f t="shared" si="69"/>
        <v/>
      </c>
      <c r="DC21" s="412" t="str">
        <f t="shared" si="70"/>
        <v/>
      </c>
      <c r="DD21" s="412" t="str">
        <f t="shared" si="71"/>
        <v/>
      </c>
      <c r="DE21" s="412"/>
      <c r="DF21" s="411"/>
      <c r="DG21" s="412" t="str">
        <f t="shared" si="72"/>
        <v/>
      </c>
      <c r="DH21" s="412" t="str">
        <f t="shared" si="73"/>
        <v/>
      </c>
      <c r="DI21" s="412">
        <f t="shared" si="74"/>
        <v>0</v>
      </c>
      <c r="DJ21" s="412" t="str">
        <f t="shared" si="75"/>
        <v/>
      </c>
      <c r="DK21" s="412" t="str">
        <f t="shared" si="76"/>
        <v/>
      </c>
      <c r="DL21" s="412" t="str">
        <f t="shared" si="77"/>
        <v/>
      </c>
      <c r="DM21" s="412" t="str">
        <f t="shared" si="78"/>
        <v/>
      </c>
      <c r="DN21" s="412" t="str">
        <f t="shared" si="79"/>
        <v/>
      </c>
      <c r="DO21" s="412" t="str">
        <f t="shared" si="80"/>
        <v/>
      </c>
      <c r="DQ21" s="468"/>
      <c r="DR21" s="468"/>
      <c r="DS21" s="393">
        <f t="shared" si="90"/>
        <v>0</v>
      </c>
      <c r="DT21" s="393">
        <f t="shared" si="83"/>
        <v>0</v>
      </c>
      <c r="DU21" s="412">
        <f t="shared" si="84"/>
        <v>0</v>
      </c>
      <c r="DV21" s="412" t="str">
        <f t="shared" si="85"/>
        <v/>
      </c>
    </row>
    <row r="22" spans="1:128" s="157" customFormat="1" ht="18" hidden="1" customHeight="1" thickBot="1">
      <c r="A22" s="161" t="str">
        <f t="shared" ref="A22:A50" si="91">IF(C22="","",A21+1)</f>
        <v/>
      </c>
      <c r="B22" s="379"/>
      <c r="C22" s="31" t="str">
        <f>IF(B22="","",VLOOKUP(B22,学連登録!$C$2:$G$3000,2,FALSE))</f>
        <v/>
      </c>
      <c r="D22" s="32" t="str">
        <f>IF(B22="","",VLOOKUP(B22,学連登録!$C$2:$G$3000,3,FALSE))</f>
        <v/>
      </c>
      <c r="E22" s="33" t="str">
        <f>IF(B22="","",VLOOKUP(B22,学連登録!$C$2:$G$3000,4,FALSE))</f>
        <v/>
      </c>
      <c r="F22" s="383" t="str">
        <f>IF(B22="","",VLOOKUP(B22,学連登録!$C$2:$I$3000,7,FALSE))</f>
        <v/>
      </c>
      <c r="G22" s="160"/>
      <c r="H22" s="905"/>
      <c r="I22" s="906"/>
      <c r="J22" s="160"/>
      <c r="K22" s="905"/>
      <c r="L22" s="906"/>
      <c r="M22" s="160"/>
      <c r="N22" s="819"/>
      <c r="O22" s="820"/>
      <c r="P22" s="159"/>
      <c r="Q22" s="905"/>
      <c r="R22" s="906"/>
      <c r="S22" s="159"/>
      <c r="T22" s="905"/>
      <c r="U22" s="906"/>
      <c r="V22" s="103" t="str">
        <f>IF(B22="","",VLOOKUP(B22,学連登録!$C$2:$H$3000,6,FALSE))</f>
        <v/>
      </c>
      <c r="Y22" s="118" t="str">
        <f t="shared" si="2"/>
        <v/>
      </c>
      <c r="Z22" s="97" t="str">
        <f>IF(G22="","",VLOOKUP(G22,種目名!$R$5:$T$104,3,0))</f>
        <v/>
      </c>
      <c r="AA22" s="99" t="str">
        <f>IF(J22="","",VLOOKUP(J22,種目名!$R$5:$T$104,3,0))</f>
        <v/>
      </c>
      <c r="AB22" s="119" t="str">
        <f>IF(M22="","",VLOOKUP(M22,種目名!$R$5:$T$104,3,0))</f>
        <v/>
      </c>
      <c r="AC22" s="119" t="str">
        <f>IF(P22="","",VLOOKUP(AF22,種目名!$R$5:$T$104,3,0))</f>
        <v/>
      </c>
      <c r="AD22" s="120" t="str">
        <f>IF(S22="","",VLOOKUP(AI22,種目名!$R$5:$T$104,3,0))</f>
        <v/>
      </c>
      <c r="AE22" s="117">
        <f t="shared" si="3"/>
        <v>0</v>
      </c>
      <c r="AF22" s="157" t="str">
        <f t="shared" si="4"/>
        <v/>
      </c>
      <c r="AG22" s="157" t="str">
        <f t="shared" si="5"/>
        <v/>
      </c>
      <c r="AH22" s="157">
        <f t="shared" si="6"/>
        <v>0</v>
      </c>
      <c r="AI22" s="157" t="str">
        <f t="shared" si="7"/>
        <v/>
      </c>
      <c r="AJ22" s="157" t="str">
        <f t="shared" si="8"/>
        <v/>
      </c>
      <c r="AK22" s="390"/>
      <c r="AL22" s="171">
        <f t="shared" si="14"/>
        <v>0</v>
      </c>
      <c r="AM22" s="399">
        <f t="shared" si="15"/>
        <v>0</v>
      </c>
      <c r="AN22" s="399">
        <f>COUNTIF($B$12:B22,B22)</f>
        <v>0</v>
      </c>
      <c r="AO22" s="399"/>
      <c r="AP22" s="399" t="str">
        <f t="shared" si="16"/>
        <v/>
      </c>
      <c r="AQ22" s="399" t="str">
        <f t="shared" si="16"/>
        <v/>
      </c>
      <c r="AR22" s="399" t="str">
        <f t="shared" si="16"/>
        <v/>
      </c>
      <c r="AS22" s="399" t="str">
        <f t="shared" si="16"/>
        <v/>
      </c>
      <c r="AT22" s="399">
        <f t="shared" si="87"/>
        <v>0</v>
      </c>
      <c r="AU22" s="399" t="str">
        <f t="shared" si="88"/>
        <v/>
      </c>
      <c r="AV22" s="399" t="str">
        <f t="shared" si="19"/>
        <v/>
      </c>
      <c r="AW22" s="399" t="str">
        <f t="shared" si="20"/>
        <v/>
      </c>
      <c r="AX22" s="399" t="str">
        <f t="shared" si="21"/>
        <v/>
      </c>
      <c r="AY22" s="399" t="str">
        <f t="shared" si="22"/>
        <v/>
      </c>
      <c r="AZ22" s="399" t="str">
        <f t="shared" si="23"/>
        <v/>
      </c>
      <c r="BA22" s="399" t="str">
        <f t="shared" si="23"/>
        <v/>
      </c>
      <c r="BB22" s="399" t="str">
        <f t="shared" si="23"/>
        <v/>
      </c>
      <c r="BC22" s="399" t="str">
        <f t="shared" si="23"/>
        <v/>
      </c>
      <c r="BD22" s="403" t="str">
        <f t="shared" si="23"/>
        <v/>
      </c>
      <c r="BE22" s="393">
        <f t="shared" si="24"/>
        <v>0</v>
      </c>
      <c r="BG22" s="399">
        <f t="shared" si="25"/>
        <v>0</v>
      </c>
      <c r="BH22" s="399">
        <f t="shared" si="26"/>
        <v>0</v>
      </c>
      <c r="BI22" s="412">
        <f t="shared" si="27"/>
        <v>0</v>
      </c>
      <c r="BJ22" s="413">
        <f t="shared" si="9"/>
        <v>0</v>
      </c>
      <c r="BK22" s="398" t="str">
        <f t="shared" si="10"/>
        <v>0</v>
      </c>
      <c r="BL22" s="398" t="str">
        <f t="shared" si="11"/>
        <v>0</v>
      </c>
      <c r="BM22" s="412">
        <f t="shared" si="28"/>
        <v>0</v>
      </c>
      <c r="BN22" s="412" t="str">
        <f t="shared" si="29"/>
        <v>0m0</v>
      </c>
      <c r="BO22" s="399">
        <f t="shared" si="30"/>
        <v>0</v>
      </c>
      <c r="BP22" s="399">
        <f t="shared" si="31"/>
        <v>0</v>
      </c>
      <c r="BQ22" s="412">
        <f t="shared" si="32"/>
        <v>0</v>
      </c>
      <c r="BR22" s="413">
        <f t="shared" si="33"/>
        <v>0</v>
      </c>
      <c r="BS22" s="398" t="str">
        <f t="shared" si="34"/>
        <v>0</v>
      </c>
      <c r="BT22" s="398" t="str">
        <f t="shared" si="35"/>
        <v>0</v>
      </c>
      <c r="BU22" s="412">
        <f t="shared" si="36"/>
        <v>0</v>
      </c>
      <c r="BV22" s="412" t="str">
        <f t="shared" si="37"/>
        <v>0m0</v>
      </c>
      <c r="BW22" s="399">
        <f t="shared" si="38"/>
        <v>0</v>
      </c>
      <c r="BX22" s="399">
        <f t="shared" si="39"/>
        <v>0</v>
      </c>
      <c r="BY22" s="412">
        <f t="shared" si="40"/>
        <v>0</v>
      </c>
      <c r="BZ22" s="413">
        <f t="shared" si="41"/>
        <v>0</v>
      </c>
      <c r="CA22" s="398" t="str">
        <f t="shared" si="42"/>
        <v>0</v>
      </c>
      <c r="CB22" s="398" t="str">
        <f t="shared" si="43"/>
        <v>0</v>
      </c>
      <c r="CC22" s="412">
        <f t="shared" si="44"/>
        <v>0</v>
      </c>
      <c r="CD22" s="412" t="str">
        <f t="shared" si="45"/>
        <v>0m0</v>
      </c>
      <c r="CE22" s="399">
        <f t="shared" si="46"/>
        <v>0</v>
      </c>
      <c r="CF22" s="399">
        <f t="shared" si="47"/>
        <v>0</v>
      </c>
      <c r="CG22" s="412">
        <f t="shared" si="48"/>
        <v>0</v>
      </c>
      <c r="CH22" s="413">
        <f t="shared" si="49"/>
        <v>0</v>
      </c>
      <c r="CI22" s="398" t="str">
        <f t="shared" si="50"/>
        <v>0</v>
      </c>
      <c r="CJ22" s="398" t="str">
        <f t="shared" si="51"/>
        <v>0</v>
      </c>
      <c r="CK22" s="412">
        <f t="shared" si="52"/>
        <v>0</v>
      </c>
      <c r="CL22" s="412" t="str">
        <f t="shared" si="53"/>
        <v>0m0</v>
      </c>
      <c r="CM22" s="399">
        <f t="shared" si="54"/>
        <v>0</v>
      </c>
      <c r="CN22" s="399">
        <f t="shared" si="55"/>
        <v>0</v>
      </c>
      <c r="CO22" s="412">
        <f t="shared" si="56"/>
        <v>0</v>
      </c>
      <c r="CP22" s="413">
        <f t="shared" si="57"/>
        <v>0</v>
      </c>
      <c r="CQ22" s="398" t="str">
        <f t="shared" si="58"/>
        <v>0</v>
      </c>
      <c r="CR22" s="398" t="str">
        <f t="shared" si="59"/>
        <v>0</v>
      </c>
      <c r="CS22" s="412">
        <f t="shared" si="60"/>
        <v>0</v>
      </c>
      <c r="CT22" s="412" t="str">
        <f t="shared" si="61"/>
        <v>0m0</v>
      </c>
      <c r="CU22" s="412">
        <f t="shared" si="89"/>
        <v>0</v>
      </c>
      <c r="CV22" s="412">
        <f t="shared" si="63"/>
        <v>0</v>
      </c>
      <c r="CW22" s="412">
        <f t="shared" si="64"/>
        <v>0</v>
      </c>
      <c r="CX22" s="412">
        <f t="shared" si="65"/>
        <v>0</v>
      </c>
      <c r="CY22" s="412">
        <f t="shared" si="66"/>
        <v>0</v>
      </c>
      <c r="CZ22" s="412" t="str">
        <f t="shared" si="67"/>
        <v/>
      </c>
      <c r="DA22" s="412" t="str">
        <f t="shared" si="68"/>
        <v/>
      </c>
      <c r="DB22" s="412" t="str">
        <f t="shared" si="69"/>
        <v/>
      </c>
      <c r="DC22" s="412" t="str">
        <f t="shared" si="70"/>
        <v/>
      </c>
      <c r="DD22" s="412" t="str">
        <f t="shared" si="71"/>
        <v/>
      </c>
      <c r="DE22" s="412"/>
      <c r="DF22" s="411"/>
      <c r="DG22" s="412" t="str">
        <f t="shared" si="72"/>
        <v/>
      </c>
      <c r="DH22" s="412" t="str">
        <f t="shared" si="73"/>
        <v/>
      </c>
      <c r="DI22" s="412">
        <f t="shared" si="74"/>
        <v>0</v>
      </c>
      <c r="DJ22" s="412" t="str">
        <f t="shared" si="75"/>
        <v/>
      </c>
      <c r="DK22" s="412" t="str">
        <f t="shared" si="76"/>
        <v/>
      </c>
      <c r="DL22" s="412" t="str">
        <f t="shared" si="77"/>
        <v/>
      </c>
      <c r="DM22" s="412" t="str">
        <f t="shared" si="78"/>
        <v/>
      </c>
      <c r="DN22" s="412" t="str">
        <f t="shared" si="79"/>
        <v/>
      </c>
      <c r="DO22" s="412" t="str">
        <f t="shared" si="80"/>
        <v/>
      </c>
      <c r="DQ22" s="469"/>
      <c r="DR22" s="469"/>
      <c r="DS22" s="393">
        <f t="shared" si="90"/>
        <v>0</v>
      </c>
      <c r="DT22" s="393">
        <f t="shared" si="83"/>
        <v>0</v>
      </c>
      <c r="DU22" s="412">
        <f t="shared" si="84"/>
        <v>0</v>
      </c>
      <c r="DV22" s="412" t="str">
        <f t="shared" si="85"/>
        <v/>
      </c>
    </row>
    <row r="23" spans="1:128" s="157" customFormat="1" ht="18" hidden="1" customHeight="1">
      <c r="A23" s="161" t="str">
        <f t="shared" si="91"/>
        <v/>
      </c>
      <c r="B23" s="379"/>
      <c r="C23" s="31" t="str">
        <f>IF(B23="","",VLOOKUP(B23,学連登録!$C$2:$G$3000,2,FALSE))</f>
        <v/>
      </c>
      <c r="D23" s="32" t="str">
        <f>IF(B23="","",VLOOKUP(B23,学連登録!$C$2:$G$3000,3,FALSE))</f>
        <v/>
      </c>
      <c r="E23" s="33" t="str">
        <f>IF(B23="","",VLOOKUP(B23,学連登録!$C$2:$G$3000,4,FALSE))</f>
        <v/>
      </c>
      <c r="F23" s="383" t="str">
        <f>IF(B23="","",VLOOKUP(B23,学連登録!$C$2:$I$3000,7,FALSE))</f>
        <v/>
      </c>
      <c r="G23" s="160"/>
      <c r="H23" s="905"/>
      <c r="I23" s="906"/>
      <c r="J23" s="160"/>
      <c r="K23" s="905"/>
      <c r="L23" s="906"/>
      <c r="M23" s="160"/>
      <c r="N23" s="819"/>
      <c r="O23" s="820"/>
      <c r="P23" s="159"/>
      <c r="Q23" s="905"/>
      <c r="R23" s="906"/>
      <c r="S23" s="159"/>
      <c r="T23" s="905"/>
      <c r="U23" s="906"/>
      <c r="V23" s="103" t="str">
        <f>IF(B23="","",VLOOKUP(B23,学連登録!$C$2:$H$3000,6,FALSE))</f>
        <v/>
      </c>
      <c r="Y23" s="118" t="str">
        <f t="shared" si="2"/>
        <v/>
      </c>
      <c r="Z23" s="97" t="str">
        <f>IF(G23="","",VLOOKUP(G23,種目名!$R$5:$T$104,3,0))</f>
        <v/>
      </c>
      <c r="AA23" s="99" t="str">
        <f>IF(J23="","",VLOOKUP(J23,種目名!$R$5:$T$104,3,0))</f>
        <v/>
      </c>
      <c r="AB23" s="119" t="str">
        <f>IF(M23="","",VLOOKUP(M23,種目名!$R$5:$T$104,3,0))</f>
        <v/>
      </c>
      <c r="AC23" s="119" t="str">
        <f>IF(P23="","",VLOOKUP(AF23,種目名!$R$5:$T$104,3,0))</f>
        <v/>
      </c>
      <c r="AD23" s="120" t="str">
        <f>IF(S23="","",VLOOKUP(AI23,種目名!$R$5:$T$104,3,0))</f>
        <v/>
      </c>
      <c r="AE23" s="117">
        <f t="shared" si="3"/>
        <v>0</v>
      </c>
      <c r="AF23" s="157" t="str">
        <f t="shared" si="4"/>
        <v/>
      </c>
      <c r="AG23" s="157" t="str">
        <f t="shared" si="5"/>
        <v/>
      </c>
      <c r="AH23" s="157">
        <f t="shared" si="6"/>
        <v>0</v>
      </c>
      <c r="AI23" s="157" t="str">
        <f t="shared" si="7"/>
        <v/>
      </c>
      <c r="AJ23" s="157" t="str">
        <f t="shared" si="8"/>
        <v/>
      </c>
      <c r="AK23" s="390"/>
      <c r="AL23" s="171">
        <f t="shared" si="14"/>
        <v>0</v>
      </c>
      <c r="AM23" s="399">
        <f t="shared" si="15"/>
        <v>0</v>
      </c>
      <c r="AN23" s="399">
        <f>COUNTIF($B$12:B23,B23)</f>
        <v>0</v>
      </c>
      <c r="AO23" s="399"/>
      <c r="AP23" s="399" t="str">
        <f t="shared" si="16"/>
        <v/>
      </c>
      <c r="AQ23" s="399" t="str">
        <f t="shared" si="16"/>
        <v/>
      </c>
      <c r="AR23" s="399" t="str">
        <f t="shared" si="16"/>
        <v/>
      </c>
      <c r="AS23" s="399" t="str">
        <f t="shared" si="16"/>
        <v/>
      </c>
      <c r="AT23" s="399">
        <f t="shared" si="87"/>
        <v>0</v>
      </c>
      <c r="AU23" s="399" t="str">
        <f t="shared" si="88"/>
        <v/>
      </c>
      <c r="AV23" s="399" t="str">
        <f t="shared" si="19"/>
        <v/>
      </c>
      <c r="AW23" s="399" t="str">
        <f t="shared" si="20"/>
        <v/>
      </c>
      <c r="AX23" s="399" t="str">
        <f t="shared" si="21"/>
        <v/>
      </c>
      <c r="AY23" s="399" t="str">
        <f t="shared" si="22"/>
        <v/>
      </c>
      <c r="AZ23" s="399" t="str">
        <f t="shared" si="23"/>
        <v/>
      </c>
      <c r="BA23" s="399" t="str">
        <f t="shared" si="23"/>
        <v/>
      </c>
      <c r="BB23" s="399" t="str">
        <f t="shared" si="23"/>
        <v/>
      </c>
      <c r="BC23" s="399" t="str">
        <f t="shared" si="23"/>
        <v/>
      </c>
      <c r="BD23" s="403" t="str">
        <f t="shared" si="23"/>
        <v/>
      </c>
      <c r="BE23" s="393">
        <f t="shared" si="24"/>
        <v>0</v>
      </c>
      <c r="BG23" s="399">
        <f t="shared" si="25"/>
        <v>0</v>
      </c>
      <c r="BH23" s="399">
        <f t="shared" si="26"/>
        <v>0</v>
      </c>
      <c r="BI23" s="412">
        <f t="shared" si="27"/>
        <v>0</v>
      </c>
      <c r="BJ23" s="413">
        <f t="shared" si="9"/>
        <v>0</v>
      </c>
      <c r="BK23" s="398" t="str">
        <f t="shared" si="10"/>
        <v>0</v>
      </c>
      <c r="BL23" s="398" t="str">
        <f t="shared" si="11"/>
        <v>0</v>
      </c>
      <c r="BM23" s="412">
        <f t="shared" si="28"/>
        <v>0</v>
      </c>
      <c r="BN23" s="412" t="str">
        <f t="shared" si="29"/>
        <v>0m0</v>
      </c>
      <c r="BO23" s="399">
        <f t="shared" si="30"/>
        <v>0</v>
      </c>
      <c r="BP23" s="399">
        <f t="shared" si="31"/>
        <v>0</v>
      </c>
      <c r="BQ23" s="412">
        <f t="shared" si="32"/>
        <v>0</v>
      </c>
      <c r="BR23" s="413">
        <f t="shared" si="33"/>
        <v>0</v>
      </c>
      <c r="BS23" s="398" t="str">
        <f t="shared" si="34"/>
        <v>0</v>
      </c>
      <c r="BT23" s="398" t="str">
        <f t="shared" si="35"/>
        <v>0</v>
      </c>
      <c r="BU23" s="412">
        <f t="shared" si="36"/>
        <v>0</v>
      </c>
      <c r="BV23" s="412" t="str">
        <f t="shared" si="37"/>
        <v>0m0</v>
      </c>
      <c r="BW23" s="399">
        <f t="shared" si="38"/>
        <v>0</v>
      </c>
      <c r="BX23" s="399">
        <f t="shared" si="39"/>
        <v>0</v>
      </c>
      <c r="BY23" s="412">
        <f t="shared" si="40"/>
        <v>0</v>
      </c>
      <c r="BZ23" s="413">
        <f t="shared" si="41"/>
        <v>0</v>
      </c>
      <c r="CA23" s="398" t="str">
        <f t="shared" si="42"/>
        <v>0</v>
      </c>
      <c r="CB23" s="398" t="str">
        <f t="shared" si="43"/>
        <v>0</v>
      </c>
      <c r="CC23" s="412">
        <f t="shared" si="44"/>
        <v>0</v>
      </c>
      <c r="CD23" s="412" t="str">
        <f t="shared" si="45"/>
        <v>0m0</v>
      </c>
      <c r="CE23" s="399">
        <f t="shared" si="46"/>
        <v>0</v>
      </c>
      <c r="CF23" s="399">
        <f t="shared" si="47"/>
        <v>0</v>
      </c>
      <c r="CG23" s="412">
        <f t="shared" si="48"/>
        <v>0</v>
      </c>
      <c r="CH23" s="413">
        <f t="shared" si="49"/>
        <v>0</v>
      </c>
      <c r="CI23" s="398" t="str">
        <f t="shared" si="50"/>
        <v>0</v>
      </c>
      <c r="CJ23" s="398" t="str">
        <f t="shared" si="51"/>
        <v>0</v>
      </c>
      <c r="CK23" s="412">
        <f t="shared" si="52"/>
        <v>0</v>
      </c>
      <c r="CL23" s="412" t="str">
        <f t="shared" si="53"/>
        <v>0m0</v>
      </c>
      <c r="CM23" s="399">
        <f t="shared" si="54"/>
        <v>0</v>
      </c>
      <c r="CN23" s="399">
        <f t="shared" si="55"/>
        <v>0</v>
      </c>
      <c r="CO23" s="412">
        <f t="shared" si="56"/>
        <v>0</v>
      </c>
      <c r="CP23" s="413">
        <f t="shared" si="57"/>
        <v>0</v>
      </c>
      <c r="CQ23" s="398" t="str">
        <f t="shared" si="58"/>
        <v>0</v>
      </c>
      <c r="CR23" s="398" t="str">
        <f t="shared" si="59"/>
        <v>0</v>
      </c>
      <c r="CS23" s="412">
        <f t="shared" si="60"/>
        <v>0</v>
      </c>
      <c r="CT23" s="412" t="str">
        <f t="shared" si="61"/>
        <v>0m0</v>
      </c>
      <c r="CU23" s="412">
        <f t="shared" si="89"/>
        <v>0</v>
      </c>
      <c r="CV23" s="412">
        <f t="shared" si="63"/>
        <v>0</v>
      </c>
      <c r="CW23" s="412">
        <f t="shared" si="64"/>
        <v>0</v>
      </c>
      <c r="CX23" s="412">
        <f t="shared" si="65"/>
        <v>0</v>
      </c>
      <c r="CY23" s="412">
        <f t="shared" si="66"/>
        <v>0</v>
      </c>
      <c r="CZ23" s="412" t="str">
        <f t="shared" si="67"/>
        <v/>
      </c>
      <c r="DA23" s="412" t="str">
        <f t="shared" si="68"/>
        <v/>
      </c>
      <c r="DB23" s="412" t="str">
        <f t="shared" si="69"/>
        <v/>
      </c>
      <c r="DC23" s="412" t="str">
        <f t="shared" si="70"/>
        <v/>
      </c>
      <c r="DD23" s="412" t="str">
        <f t="shared" si="71"/>
        <v/>
      </c>
      <c r="DE23" s="412"/>
      <c r="DF23" s="411"/>
      <c r="DG23" s="412" t="str">
        <f t="shared" si="72"/>
        <v/>
      </c>
      <c r="DH23" s="412" t="str">
        <f t="shared" si="73"/>
        <v/>
      </c>
      <c r="DI23" s="412">
        <f t="shared" si="74"/>
        <v>0</v>
      </c>
      <c r="DJ23" s="412" t="str">
        <f t="shared" si="75"/>
        <v/>
      </c>
      <c r="DK23" s="412" t="str">
        <f t="shared" si="76"/>
        <v/>
      </c>
      <c r="DL23" s="412" t="str">
        <f t="shared" si="77"/>
        <v/>
      </c>
      <c r="DM23" s="412" t="str">
        <f t="shared" si="78"/>
        <v/>
      </c>
      <c r="DN23" s="412" t="str">
        <f t="shared" si="79"/>
        <v/>
      </c>
      <c r="DO23" s="412" t="str">
        <f t="shared" si="80"/>
        <v/>
      </c>
    </row>
    <row r="24" spans="1:128" s="157" customFormat="1" ht="18" hidden="1" customHeight="1">
      <c r="A24" s="161" t="str">
        <f t="shared" si="91"/>
        <v/>
      </c>
      <c r="B24" s="158"/>
      <c r="C24" s="31" t="str">
        <f>IF(B24="","",VLOOKUP(B24,学連登録!$C$2:$G$3000,2,FALSE))</f>
        <v/>
      </c>
      <c r="D24" s="32" t="str">
        <f>IF(B24="","",VLOOKUP(B24,学連登録!$C$2:$G$3000,3,FALSE))</f>
        <v/>
      </c>
      <c r="E24" s="33" t="str">
        <f>IF(B24="","",VLOOKUP(B24,学連登録!$C$2:$G$3000,4,FALSE))</f>
        <v/>
      </c>
      <c r="F24" s="383" t="str">
        <f>IF(B24="","",VLOOKUP(B24,学連登録!$C$2:$I$3000,7,FALSE))</f>
        <v/>
      </c>
      <c r="G24" s="160"/>
      <c r="H24" s="905"/>
      <c r="I24" s="906"/>
      <c r="J24" s="160"/>
      <c r="K24" s="905"/>
      <c r="L24" s="906"/>
      <c r="M24" s="160"/>
      <c r="N24" s="819"/>
      <c r="O24" s="820"/>
      <c r="P24" s="159"/>
      <c r="Q24" s="905"/>
      <c r="R24" s="906"/>
      <c r="S24" s="159"/>
      <c r="T24" s="905"/>
      <c r="U24" s="906"/>
      <c r="V24" s="103" t="str">
        <f>IF(B24="","",VLOOKUP(B24,学連登録!$C$2:$H$3000,6,FALSE))</f>
        <v/>
      </c>
      <c r="Y24" s="118" t="str">
        <f t="shared" si="2"/>
        <v/>
      </c>
      <c r="Z24" s="97" t="str">
        <f>IF(G24="","",VLOOKUP(G24,種目名!$R$5:$T$104,3,0))</f>
        <v/>
      </c>
      <c r="AA24" s="99" t="str">
        <f>IF(J24="","",VLOOKUP(J24,種目名!$R$5:$T$104,3,0))</f>
        <v/>
      </c>
      <c r="AB24" s="119" t="str">
        <f>IF(M24="","",VLOOKUP(M24,種目名!$R$5:$T$104,3,0))</f>
        <v/>
      </c>
      <c r="AC24" s="119" t="str">
        <f>IF(P24="","",VLOOKUP(AF24,種目名!$R$5:$T$104,3,0))</f>
        <v/>
      </c>
      <c r="AD24" s="120" t="str">
        <f>IF(S24="","",VLOOKUP(AI24,種目名!$R$5:$T$104,3,0))</f>
        <v/>
      </c>
      <c r="AE24" s="117">
        <f t="shared" si="3"/>
        <v>0</v>
      </c>
      <c r="AF24" s="157" t="str">
        <f t="shared" si="4"/>
        <v/>
      </c>
      <c r="AG24" s="157" t="str">
        <f t="shared" si="5"/>
        <v/>
      </c>
      <c r="AH24" s="157">
        <f t="shared" si="6"/>
        <v>0</v>
      </c>
      <c r="AI24" s="157" t="str">
        <f t="shared" si="7"/>
        <v/>
      </c>
      <c r="AJ24" s="157" t="str">
        <f t="shared" si="8"/>
        <v/>
      </c>
      <c r="AK24" s="390"/>
      <c r="AL24" s="171">
        <f t="shared" si="14"/>
        <v>0</v>
      </c>
      <c r="AM24" s="399">
        <f t="shared" si="15"/>
        <v>0</v>
      </c>
      <c r="AN24" s="399">
        <f>COUNTIF($B$12:B24,B24)</f>
        <v>0</v>
      </c>
      <c r="AO24" s="399"/>
      <c r="AP24" s="399" t="str">
        <f t="shared" si="16"/>
        <v/>
      </c>
      <c r="AQ24" s="399" t="str">
        <f t="shared" si="16"/>
        <v/>
      </c>
      <c r="AR24" s="399" t="str">
        <f t="shared" si="16"/>
        <v/>
      </c>
      <c r="AS24" s="399" t="str">
        <f t="shared" si="16"/>
        <v/>
      </c>
      <c r="AT24" s="399">
        <f t="shared" si="87"/>
        <v>0</v>
      </c>
      <c r="AU24" s="399" t="str">
        <f t="shared" si="88"/>
        <v/>
      </c>
      <c r="AV24" s="399" t="str">
        <f t="shared" si="19"/>
        <v/>
      </c>
      <c r="AW24" s="399" t="str">
        <f t="shared" si="20"/>
        <v/>
      </c>
      <c r="AX24" s="399" t="str">
        <f t="shared" si="21"/>
        <v/>
      </c>
      <c r="AY24" s="399" t="str">
        <f t="shared" si="22"/>
        <v/>
      </c>
      <c r="AZ24" s="399" t="str">
        <f t="shared" si="23"/>
        <v/>
      </c>
      <c r="BA24" s="399" t="str">
        <f t="shared" si="23"/>
        <v/>
      </c>
      <c r="BB24" s="399" t="str">
        <f t="shared" si="23"/>
        <v/>
      </c>
      <c r="BC24" s="399" t="str">
        <f t="shared" si="23"/>
        <v/>
      </c>
      <c r="BD24" s="403" t="str">
        <f t="shared" si="23"/>
        <v/>
      </c>
      <c r="BE24" s="393">
        <f t="shared" si="24"/>
        <v>0</v>
      </c>
      <c r="BG24" s="399">
        <f t="shared" si="25"/>
        <v>0</v>
      </c>
      <c r="BH24" s="399">
        <f t="shared" si="26"/>
        <v>0</v>
      </c>
      <c r="BI24" s="412">
        <f t="shared" si="27"/>
        <v>0</v>
      </c>
      <c r="BJ24" s="413">
        <f t="shared" si="9"/>
        <v>0</v>
      </c>
      <c r="BK24" s="398" t="str">
        <f t="shared" si="10"/>
        <v>0</v>
      </c>
      <c r="BL24" s="398" t="str">
        <f t="shared" si="11"/>
        <v>0</v>
      </c>
      <c r="BM24" s="412">
        <f t="shared" si="28"/>
        <v>0</v>
      </c>
      <c r="BN24" s="412" t="str">
        <f t="shared" si="29"/>
        <v>0m0</v>
      </c>
      <c r="BO24" s="399">
        <f t="shared" si="30"/>
        <v>0</v>
      </c>
      <c r="BP24" s="399">
        <f t="shared" si="31"/>
        <v>0</v>
      </c>
      <c r="BQ24" s="412">
        <f t="shared" si="32"/>
        <v>0</v>
      </c>
      <c r="BR24" s="413">
        <f t="shared" si="33"/>
        <v>0</v>
      </c>
      <c r="BS24" s="398" t="str">
        <f t="shared" si="34"/>
        <v>0</v>
      </c>
      <c r="BT24" s="398" t="str">
        <f t="shared" si="35"/>
        <v>0</v>
      </c>
      <c r="BU24" s="412">
        <f t="shared" si="36"/>
        <v>0</v>
      </c>
      <c r="BV24" s="412" t="str">
        <f t="shared" si="37"/>
        <v>0m0</v>
      </c>
      <c r="BW24" s="399">
        <f t="shared" si="38"/>
        <v>0</v>
      </c>
      <c r="BX24" s="399">
        <f t="shared" si="39"/>
        <v>0</v>
      </c>
      <c r="BY24" s="412">
        <f t="shared" si="40"/>
        <v>0</v>
      </c>
      <c r="BZ24" s="413">
        <f t="shared" si="41"/>
        <v>0</v>
      </c>
      <c r="CA24" s="398" t="str">
        <f t="shared" si="42"/>
        <v>0</v>
      </c>
      <c r="CB24" s="398" t="str">
        <f t="shared" si="43"/>
        <v>0</v>
      </c>
      <c r="CC24" s="412">
        <f t="shared" si="44"/>
        <v>0</v>
      </c>
      <c r="CD24" s="412" t="str">
        <f t="shared" si="45"/>
        <v>0m0</v>
      </c>
      <c r="CE24" s="399">
        <f t="shared" si="46"/>
        <v>0</v>
      </c>
      <c r="CF24" s="399">
        <f t="shared" si="47"/>
        <v>0</v>
      </c>
      <c r="CG24" s="412">
        <f t="shared" si="48"/>
        <v>0</v>
      </c>
      <c r="CH24" s="413">
        <f t="shared" si="49"/>
        <v>0</v>
      </c>
      <c r="CI24" s="398" t="str">
        <f t="shared" si="50"/>
        <v>0</v>
      </c>
      <c r="CJ24" s="398" t="str">
        <f t="shared" si="51"/>
        <v>0</v>
      </c>
      <c r="CK24" s="412">
        <f t="shared" si="52"/>
        <v>0</v>
      </c>
      <c r="CL24" s="412" t="str">
        <f t="shared" si="53"/>
        <v>0m0</v>
      </c>
      <c r="CM24" s="399">
        <f t="shared" si="54"/>
        <v>0</v>
      </c>
      <c r="CN24" s="399">
        <f t="shared" si="55"/>
        <v>0</v>
      </c>
      <c r="CO24" s="412">
        <f t="shared" si="56"/>
        <v>0</v>
      </c>
      <c r="CP24" s="413">
        <f t="shared" si="57"/>
        <v>0</v>
      </c>
      <c r="CQ24" s="398" t="str">
        <f t="shared" si="58"/>
        <v>0</v>
      </c>
      <c r="CR24" s="398" t="str">
        <f t="shared" si="59"/>
        <v>0</v>
      </c>
      <c r="CS24" s="412">
        <f t="shared" si="60"/>
        <v>0</v>
      </c>
      <c r="CT24" s="412" t="str">
        <f t="shared" si="61"/>
        <v>0m0</v>
      </c>
      <c r="CU24" s="412">
        <f t="shared" si="89"/>
        <v>0</v>
      </c>
      <c r="CV24" s="412">
        <f t="shared" si="63"/>
        <v>0</v>
      </c>
      <c r="CW24" s="412">
        <f t="shared" si="64"/>
        <v>0</v>
      </c>
      <c r="CX24" s="412">
        <f t="shared" si="65"/>
        <v>0</v>
      </c>
      <c r="CY24" s="412">
        <f t="shared" si="66"/>
        <v>0</v>
      </c>
      <c r="CZ24" s="412" t="str">
        <f t="shared" si="67"/>
        <v/>
      </c>
      <c r="DA24" s="412" t="str">
        <f t="shared" si="68"/>
        <v/>
      </c>
      <c r="DB24" s="412" t="str">
        <f t="shared" si="69"/>
        <v/>
      </c>
      <c r="DC24" s="412" t="str">
        <f t="shared" si="70"/>
        <v/>
      </c>
      <c r="DD24" s="412" t="str">
        <f t="shared" si="71"/>
        <v/>
      </c>
      <c r="DE24" s="412"/>
      <c r="DF24" s="411"/>
      <c r="DG24" s="412" t="str">
        <f t="shared" si="72"/>
        <v/>
      </c>
      <c r="DH24" s="412" t="str">
        <f t="shared" si="73"/>
        <v/>
      </c>
      <c r="DI24" s="412">
        <f t="shared" si="74"/>
        <v>0</v>
      </c>
      <c r="DJ24" s="412" t="str">
        <f t="shared" si="75"/>
        <v/>
      </c>
      <c r="DK24" s="412" t="str">
        <f t="shared" si="76"/>
        <v/>
      </c>
      <c r="DL24" s="412" t="str">
        <f t="shared" si="77"/>
        <v/>
      </c>
      <c r="DM24" s="412" t="str">
        <f t="shared" si="78"/>
        <v/>
      </c>
      <c r="DN24" s="412" t="str">
        <f t="shared" si="79"/>
        <v/>
      </c>
      <c r="DO24" s="412" t="str">
        <f t="shared" si="80"/>
        <v/>
      </c>
    </row>
    <row r="25" spans="1:128" s="157" customFormat="1" ht="18" hidden="1" customHeight="1">
      <c r="A25" s="161" t="str">
        <f t="shared" si="91"/>
        <v/>
      </c>
      <c r="B25" s="158"/>
      <c r="C25" s="31" t="str">
        <f>IF(B25="","",VLOOKUP(B25,学連登録!$C$2:$G$3000,2,FALSE))</f>
        <v/>
      </c>
      <c r="D25" s="32" t="str">
        <f>IF(B25="","",VLOOKUP(B25,学連登録!$C$2:$G$3000,3,FALSE))</f>
        <v/>
      </c>
      <c r="E25" s="33" t="str">
        <f>IF(B25="","",VLOOKUP(B25,学連登録!$C$2:$G$3000,4,FALSE))</f>
        <v/>
      </c>
      <c r="F25" s="383" t="str">
        <f>IF(B25="","",VLOOKUP(B25,学連登録!$C$2:$I$3000,7,FALSE))</f>
        <v/>
      </c>
      <c r="G25" s="160"/>
      <c r="H25" s="905"/>
      <c r="I25" s="906"/>
      <c r="J25" s="160"/>
      <c r="K25" s="905"/>
      <c r="L25" s="906"/>
      <c r="M25" s="160"/>
      <c r="N25" s="819"/>
      <c r="O25" s="820"/>
      <c r="P25" s="159"/>
      <c r="Q25" s="905"/>
      <c r="R25" s="906"/>
      <c r="S25" s="159"/>
      <c r="T25" s="905"/>
      <c r="U25" s="906"/>
      <c r="V25" s="103" t="str">
        <f>IF(B25="","",VLOOKUP(B25,学連登録!$C$2:$H$3000,6,FALSE))</f>
        <v/>
      </c>
      <c r="Y25" s="118" t="str">
        <f t="shared" si="2"/>
        <v/>
      </c>
      <c r="Z25" s="97" t="str">
        <f>IF(G25="","",VLOOKUP(G25,種目名!$R$5:$T$104,3,0))</f>
        <v/>
      </c>
      <c r="AA25" s="99" t="str">
        <f>IF(J25="","",VLOOKUP(J25,種目名!$R$5:$T$104,3,0))</f>
        <v/>
      </c>
      <c r="AB25" s="119" t="str">
        <f>IF(M25="","",VLOOKUP(M25,種目名!$R$5:$T$104,3,0))</f>
        <v/>
      </c>
      <c r="AC25" s="119" t="str">
        <f>IF(P25="","",VLOOKUP(AF25,種目名!$R$5:$T$104,3,0))</f>
        <v/>
      </c>
      <c r="AD25" s="120" t="str">
        <f>IF(S25="","",VLOOKUP(AI25,種目名!$R$5:$T$104,3,0))</f>
        <v/>
      </c>
      <c r="AE25" s="117">
        <f t="shared" si="3"/>
        <v>0</v>
      </c>
      <c r="AF25" s="157" t="str">
        <f t="shared" si="4"/>
        <v/>
      </c>
      <c r="AG25" s="157" t="str">
        <f t="shared" si="5"/>
        <v/>
      </c>
      <c r="AH25" s="157">
        <f t="shared" si="6"/>
        <v>0</v>
      </c>
      <c r="AI25" s="157" t="str">
        <f t="shared" si="7"/>
        <v/>
      </c>
      <c r="AJ25" s="157" t="str">
        <f t="shared" si="8"/>
        <v/>
      </c>
      <c r="AK25" s="390"/>
      <c r="AL25" s="171">
        <f t="shared" si="14"/>
        <v>0</v>
      </c>
      <c r="AM25" s="399">
        <f t="shared" si="15"/>
        <v>0</v>
      </c>
      <c r="AN25" s="399">
        <f>COUNTIF($B$12:B25,B25)</f>
        <v>0</v>
      </c>
      <c r="AO25" s="399"/>
      <c r="AP25" s="399" t="str">
        <f t="shared" si="16"/>
        <v/>
      </c>
      <c r="AQ25" s="399" t="str">
        <f t="shared" si="16"/>
        <v/>
      </c>
      <c r="AR25" s="399" t="str">
        <f t="shared" si="16"/>
        <v/>
      </c>
      <c r="AS25" s="399" t="str">
        <f t="shared" si="16"/>
        <v/>
      </c>
      <c r="AT25" s="399">
        <f t="shared" si="87"/>
        <v>0</v>
      </c>
      <c r="AU25" s="399" t="str">
        <f t="shared" si="88"/>
        <v/>
      </c>
      <c r="AV25" s="399" t="str">
        <f t="shared" si="19"/>
        <v/>
      </c>
      <c r="AW25" s="399" t="str">
        <f t="shared" si="20"/>
        <v/>
      </c>
      <c r="AX25" s="399" t="str">
        <f t="shared" si="21"/>
        <v/>
      </c>
      <c r="AY25" s="399" t="str">
        <f t="shared" si="22"/>
        <v/>
      </c>
      <c r="AZ25" s="399" t="str">
        <f t="shared" si="23"/>
        <v/>
      </c>
      <c r="BA25" s="399" t="str">
        <f t="shared" si="23"/>
        <v/>
      </c>
      <c r="BB25" s="399" t="str">
        <f t="shared" si="23"/>
        <v/>
      </c>
      <c r="BC25" s="399" t="str">
        <f t="shared" si="23"/>
        <v/>
      </c>
      <c r="BD25" s="403" t="str">
        <f t="shared" si="23"/>
        <v/>
      </c>
      <c r="BE25" s="393">
        <f t="shared" si="24"/>
        <v>0</v>
      </c>
      <c r="BG25" s="399">
        <f t="shared" si="25"/>
        <v>0</v>
      </c>
      <c r="BH25" s="399">
        <f t="shared" si="26"/>
        <v>0</v>
      </c>
      <c r="BI25" s="412">
        <f t="shared" si="27"/>
        <v>0</v>
      </c>
      <c r="BJ25" s="413">
        <f t="shared" si="9"/>
        <v>0</v>
      </c>
      <c r="BK25" s="398" t="str">
        <f t="shared" si="10"/>
        <v>0</v>
      </c>
      <c r="BL25" s="398" t="str">
        <f t="shared" si="11"/>
        <v>0</v>
      </c>
      <c r="BM25" s="412">
        <f t="shared" si="28"/>
        <v>0</v>
      </c>
      <c r="BN25" s="412" t="str">
        <f t="shared" si="29"/>
        <v>0m0</v>
      </c>
      <c r="BO25" s="399">
        <f t="shared" si="30"/>
        <v>0</v>
      </c>
      <c r="BP25" s="399">
        <f t="shared" si="31"/>
        <v>0</v>
      </c>
      <c r="BQ25" s="412">
        <f t="shared" si="32"/>
        <v>0</v>
      </c>
      <c r="BR25" s="413">
        <f t="shared" si="33"/>
        <v>0</v>
      </c>
      <c r="BS25" s="398" t="str">
        <f t="shared" si="34"/>
        <v>0</v>
      </c>
      <c r="BT25" s="398" t="str">
        <f t="shared" si="35"/>
        <v>0</v>
      </c>
      <c r="BU25" s="412">
        <f t="shared" si="36"/>
        <v>0</v>
      </c>
      <c r="BV25" s="412" t="str">
        <f t="shared" si="37"/>
        <v>0m0</v>
      </c>
      <c r="BW25" s="399">
        <f t="shared" si="38"/>
        <v>0</v>
      </c>
      <c r="BX25" s="399">
        <f t="shared" si="39"/>
        <v>0</v>
      </c>
      <c r="BY25" s="412">
        <f t="shared" si="40"/>
        <v>0</v>
      </c>
      <c r="BZ25" s="413">
        <f t="shared" si="41"/>
        <v>0</v>
      </c>
      <c r="CA25" s="398" t="str">
        <f t="shared" si="42"/>
        <v>0</v>
      </c>
      <c r="CB25" s="398" t="str">
        <f t="shared" si="43"/>
        <v>0</v>
      </c>
      <c r="CC25" s="412">
        <f t="shared" si="44"/>
        <v>0</v>
      </c>
      <c r="CD25" s="412" t="str">
        <f t="shared" si="45"/>
        <v>0m0</v>
      </c>
      <c r="CE25" s="399">
        <f t="shared" si="46"/>
        <v>0</v>
      </c>
      <c r="CF25" s="399">
        <f t="shared" si="47"/>
        <v>0</v>
      </c>
      <c r="CG25" s="412">
        <f t="shared" si="48"/>
        <v>0</v>
      </c>
      <c r="CH25" s="413">
        <f t="shared" si="49"/>
        <v>0</v>
      </c>
      <c r="CI25" s="398" t="str">
        <f t="shared" si="50"/>
        <v>0</v>
      </c>
      <c r="CJ25" s="398" t="str">
        <f t="shared" si="51"/>
        <v>0</v>
      </c>
      <c r="CK25" s="412">
        <f t="shared" si="52"/>
        <v>0</v>
      </c>
      <c r="CL25" s="412" t="str">
        <f t="shared" si="53"/>
        <v>0m0</v>
      </c>
      <c r="CM25" s="399">
        <f t="shared" si="54"/>
        <v>0</v>
      </c>
      <c r="CN25" s="399">
        <f t="shared" si="55"/>
        <v>0</v>
      </c>
      <c r="CO25" s="412">
        <f t="shared" si="56"/>
        <v>0</v>
      </c>
      <c r="CP25" s="413">
        <f t="shared" si="57"/>
        <v>0</v>
      </c>
      <c r="CQ25" s="398" t="str">
        <f t="shared" si="58"/>
        <v>0</v>
      </c>
      <c r="CR25" s="398" t="str">
        <f t="shared" si="59"/>
        <v>0</v>
      </c>
      <c r="CS25" s="412">
        <f t="shared" si="60"/>
        <v>0</v>
      </c>
      <c r="CT25" s="412" t="str">
        <f t="shared" si="61"/>
        <v>0m0</v>
      </c>
      <c r="CU25" s="412">
        <f t="shared" si="89"/>
        <v>0</v>
      </c>
      <c r="CV25" s="412">
        <f t="shared" si="63"/>
        <v>0</v>
      </c>
      <c r="CW25" s="412">
        <f t="shared" si="64"/>
        <v>0</v>
      </c>
      <c r="CX25" s="412">
        <f t="shared" si="65"/>
        <v>0</v>
      </c>
      <c r="CY25" s="412">
        <f t="shared" si="66"/>
        <v>0</v>
      </c>
      <c r="CZ25" s="412" t="str">
        <f t="shared" si="67"/>
        <v/>
      </c>
      <c r="DA25" s="412" t="str">
        <f t="shared" si="68"/>
        <v/>
      </c>
      <c r="DB25" s="412" t="str">
        <f t="shared" si="69"/>
        <v/>
      </c>
      <c r="DC25" s="412" t="str">
        <f t="shared" si="70"/>
        <v/>
      </c>
      <c r="DD25" s="412" t="str">
        <f t="shared" si="71"/>
        <v/>
      </c>
      <c r="DE25" s="412"/>
      <c r="DF25" s="411"/>
      <c r="DG25" s="412" t="str">
        <f t="shared" si="72"/>
        <v/>
      </c>
      <c r="DH25" s="412" t="str">
        <f t="shared" si="73"/>
        <v/>
      </c>
      <c r="DI25" s="412">
        <f t="shared" si="74"/>
        <v>0</v>
      </c>
      <c r="DJ25" s="412" t="str">
        <f t="shared" si="75"/>
        <v/>
      </c>
      <c r="DK25" s="412" t="str">
        <f t="shared" si="76"/>
        <v/>
      </c>
      <c r="DL25" s="412" t="str">
        <f t="shared" si="77"/>
        <v/>
      </c>
      <c r="DM25" s="412" t="str">
        <f t="shared" si="78"/>
        <v/>
      </c>
      <c r="DN25" s="412" t="str">
        <f t="shared" si="79"/>
        <v/>
      </c>
      <c r="DO25" s="412" t="str">
        <f t="shared" si="80"/>
        <v/>
      </c>
    </row>
    <row r="26" spans="1:128" s="157" customFormat="1" ht="18" hidden="1" customHeight="1">
      <c r="A26" s="161" t="str">
        <f t="shared" si="91"/>
        <v/>
      </c>
      <c r="B26" s="158"/>
      <c r="C26" s="31" t="str">
        <f>IF(B26="","",VLOOKUP(B26,学連登録!$C$2:$G$3000,2,FALSE))</f>
        <v/>
      </c>
      <c r="D26" s="32" t="str">
        <f>IF(B26="","",VLOOKUP(B26,学連登録!$C$2:$G$3000,3,FALSE))</f>
        <v/>
      </c>
      <c r="E26" s="33" t="str">
        <f>IF(B26="","",VLOOKUP(B26,学連登録!$C$2:$G$3000,4,FALSE))</f>
        <v/>
      </c>
      <c r="F26" s="383" t="str">
        <f>IF(B26="","",VLOOKUP(B26,学連登録!$C$2:$I$3000,7,FALSE))</f>
        <v/>
      </c>
      <c r="G26" s="160"/>
      <c r="H26" s="905"/>
      <c r="I26" s="906"/>
      <c r="J26" s="160"/>
      <c r="K26" s="905"/>
      <c r="L26" s="906"/>
      <c r="M26" s="160"/>
      <c r="N26" s="819"/>
      <c r="O26" s="820"/>
      <c r="P26" s="159"/>
      <c r="Q26" s="905"/>
      <c r="R26" s="906"/>
      <c r="S26" s="159"/>
      <c r="T26" s="905"/>
      <c r="U26" s="906"/>
      <c r="V26" s="103" t="str">
        <f>IF(B26="","",VLOOKUP(B26,学連登録!$C$2:$H$3000,6,FALSE))</f>
        <v/>
      </c>
      <c r="Y26" s="118" t="str">
        <f t="shared" si="2"/>
        <v/>
      </c>
      <c r="Z26" s="97" t="str">
        <f>IF(G26="","",VLOOKUP(G26,種目名!$R$5:$T$104,3,0))</f>
        <v/>
      </c>
      <c r="AA26" s="99" t="str">
        <f>IF(J26="","",VLOOKUP(J26,種目名!$R$5:$T$104,3,0))</f>
        <v/>
      </c>
      <c r="AB26" s="119" t="str">
        <f>IF(M26="","",VLOOKUP(M26,種目名!$R$5:$T$104,3,0))</f>
        <v/>
      </c>
      <c r="AC26" s="119" t="str">
        <f>IF(P26="","",VLOOKUP(AF26,種目名!$R$5:$T$104,3,0))</f>
        <v/>
      </c>
      <c r="AD26" s="120" t="str">
        <f>IF(S26="","",VLOOKUP(AI26,種目名!$R$5:$T$104,3,0))</f>
        <v/>
      </c>
      <c r="AE26" s="117">
        <f t="shared" si="3"/>
        <v>0</v>
      </c>
      <c r="AF26" s="157" t="str">
        <f t="shared" si="4"/>
        <v/>
      </c>
      <c r="AG26" s="157" t="str">
        <f t="shared" si="5"/>
        <v/>
      </c>
      <c r="AH26" s="157">
        <f t="shared" si="6"/>
        <v>0</v>
      </c>
      <c r="AI26" s="157" t="str">
        <f t="shared" si="7"/>
        <v/>
      </c>
      <c r="AJ26" s="157" t="str">
        <f t="shared" si="8"/>
        <v/>
      </c>
      <c r="AK26" s="390"/>
      <c r="AL26" s="171">
        <f t="shared" si="14"/>
        <v>0</v>
      </c>
      <c r="AM26" s="399">
        <f t="shared" si="15"/>
        <v>0</v>
      </c>
      <c r="AN26" s="399">
        <f>COUNTIF($B$12:B26,B26)</f>
        <v>0</v>
      </c>
      <c r="AO26" s="399"/>
      <c r="AP26" s="399" t="str">
        <f t="shared" si="16"/>
        <v/>
      </c>
      <c r="AQ26" s="399" t="str">
        <f t="shared" si="16"/>
        <v/>
      </c>
      <c r="AR26" s="399" t="str">
        <f t="shared" si="16"/>
        <v/>
      </c>
      <c r="AS26" s="399" t="str">
        <f t="shared" si="16"/>
        <v/>
      </c>
      <c r="AT26" s="399">
        <f t="shared" si="87"/>
        <v>0</v>
      </c>
      <c r="AU26" s="399" t="str">
        <f t="shared" si="88"/>
        <v/>
      </c>
      <c r="AV26" s="399" t="str">
        <f t="shared" si="19"/>
        <v/>
      </c>
      <c r="AW26" s="399" t="str">
        <f t="shared" si="20"/>
        <v/>
      </c>
      <c r="AX26" s="399" t="str">
        <f t="shared" si="21"/>
        <v/>
      </c>
      <c r="AY26" s="399" t="str">
        <f t="shared" si="22"/>
        <v/>
      </c>
      <c r="AZ26" s="399" t="str">
        <f t="shared" si="23"/>
        <v/>
      </c>
      <c r="BA26" s="399" t="str">
        <f t="shared" si="23"/>
        <v/>
      </c>
      <c r="BB26" s="399" t="str">
        <f t="shared" si="23"/>
        <v/>
      </c>
      <c r="BC26" s="399" t="str">
        <f t="shared" si="23"/>
        <v/>
      </c>
      <c r="BD26" s="403" t="str">
        <f t="shared" si="23"/>
        <v/>
      </c>
      <c r="BE26" s="393">
        <f t="shared" si="24"/>
        <v>0</v>
      </c>
      <c r="BG26" s="399">
        <f t="shared" si="25"/>
        <v>0</v>
      </c>
      <c r="BH26" s="399">
        <f t="shared" si="26"/>
        <v>0</v>
      </c>
      <c r="BI26" s="412">
        <f t="shared" si="27"/>
        <v>0</v>
      </c>
      <c r="BJ26" s="413">
        <f t="shared" si="9"/>
        <v>0</v>
      </c>
      <c r="BK26" s="398" t="str">
        <f t="shared" si="10"/>
        <v>0</v>
      </c>
      <c r="BL26" s="398" t="str">
        <f t="shared" si="11"/>
        <v>0</v>
      </c>
      <c r="BM26" s="412">
        <f t="shared" si="28"/>
        <v>0</v>
      </c>
      <c r="BN26" s="412" t="str">
        <f t="shared" si="29"/>
        <v>0m0</v>
      </c>
      <c r="BO26" s="399">
        <f t="shared" si="30"/>
        <v>0</v>
      </c>
      <c r="BP26" s="399">
        <f t="shared" si="31"/>
        <v>0</v>
      </c>
      <c r="BQ26" s="412">
        <f t="shared" si="32"/>
        <v>0</v>
      </c>
      <c r="BR26" s="413">
        <f t="shared" si="33"/>
        <v>0</v>
      </c>
      <c r="BS26" s="398" t="str">
        <f t="shared" si="34"/>
        <v>0</v>
      </c>
      <c r="BT26" s="398" t="str">
        <f t="shared" si="35"/>
        <v>0</v>
      </c>
      <c r="BU26" s="412">
        <f t="shared" si="36"/>
        <v>0</v>
      </c>
      <c r="BV26" s="412" t="str">
        <f t="shared" si="37"/>
        <v>0m0</v>
      </c>
      <c r="BW26" s="399">
        <f t="shared" si="38"/>
        <v>0</v>
      </c>
      <c r="BX26" s="399">
        <f t="shared" si="39"/>
        <v>0</v>
      </c>
      <c r="BY26" s="412">
        <f t="shared" si="40"/>
        <v>0</v>
      </c>
      <c r="BZ26" s="413">
        <f t="shared" si="41"/>
        <v>0</v>
      </c>
      <c r="CA26" s="398" t="str">
        <f t="shared" si="42"/>
        <v>0</v>
      </c>
      <c r="CB26" s="398" t="str">
        <f t="shared" si="43"/>
        <v>0</v>
      </c>
      <c r="CC26" s="412">
        <f t="shared" si="44"/>
        <v>0</v>
      </c>
      <c r="CD26" s="412" t="str">
        <f t="shared" si="45"/>
        <v>0m0</v>
      </c>
      <c r="CE26" s="399">
        <f t="shared" si="46"/>
        <v>0</v>
      </c>
      <c r="CF26" s="399">
        <f t="shared" si="47"/>
        <v>0</v>
      </c>
      <c r="CG26" s="412">
        <f t="shared" si="48"/>
        <v>0</v>
      </c>
      <c r="CH26" s="413">
        <f t="shared" si="49"/>
        <v>0</v>
      </c>
      <c r="CI26" s="398" t="str">
        <f t="shared" si="50"/>
        <v>0</v>
      </c>
      <c r="CJ26" s="398" t="str">
        <f t="shared" si="51"/>
        <v>0</v>
      </c>
      <c r="CK26" s="412">
        <f t="shared" si="52"/>
        <v>0</v>
      </c>
      <c r="CL26" s="412" t="str">
        <f t="shared" si="53"/>
        <v>0m0</v>
      </c>
      <c r="CM26" s="399">
        <f t="shared" si="54"/>
        <v>0</v>
      </c>
      <c r="CN26" s="399">
        <f t="shared" si="55"/>
        <v>0</v>
      </c>
      <c r="CO26" s="412">
        <f t="shared" si="56"/>
        <v>0</v>
      </c>
      <c r="CP26" s="413">
        <f t="shared" si="57"/>
        <v>0</v>
      </c>
      <c r="CQ26" s="398" t="str">
        <f t="shared" si="58"/>
        <v>0</v>
      </c>
      <c r="CR26" s="398" t="str">
        <f t="shared" si="59"/>
        <v>0</v>
      </c>
      <c r="CS26" s="412">
        <f t="shared" si="60"/>
        <v>0</v>
      </c>
      <c r="CT26" s="412" t="str">
        <f t="shared" si="61"/>
        <v>0m0</v>
      </c>
      <c r="CU26" s="412">
        <f t="shared" si="89"/>
        <v>0</v>
      </c>
      <c r="CV26" s="412">
        <f t="shared" si="63"/>
        <v>0</v>
      </c>
      <c r="CW26" s="412">
        <f t="shared" si="64"/>
        <v>0</v>
      </c>
      <c r="CX26" s="412">
        <f t="shared" si="65"/>
        <v>0</v>
      </c>
      <c r="CY26" s="412">
        <f t="shared" si="66"/>
        <v>0</v>
      </c>
      <c r="CZ26" s="412" t="str">
        <f t="shared" si="67"/>
        <v/>
      </c>
      <c r="DA26" s="412" t="str">
        <f t="shared" si="68"/>
        <v/>
      </c>
      <c r="DB26" s="412" t="str">
        <f t="shared" si="69"/>
        <v/>
      </c>
      <c r="DC26" s="412" t="str">
        <f t="shared" si="70"/>
        <v/>
      </c>
      <c r="DD26" s="412" t="str">
        <f t="shared" si="71"/>
        <v/>
      </c>
      <c r="DE26" s="412"/>
      <c r="DF26" s="411"/>
      <c r="DG26" s="412" t="str">
        <f t="shared" si="72"/>
        <v/>
      </c>
      <c r="DH26" s="412" t="str">
        <f t="shared" si="73"/>
        <v/>
      </c>
      <c r="DI26" s="412">
        <f t="shared" si="74"/>
        <v>0</v>
      </c>
      <c r="DJ26" s="412" t="str">
        <f t="shared" si="75"/>
        <v/>
      </c>
      <c r="DK26" s="412" t="str">
        <f t="shared" si="76"/>
        <v/>
      </c>
      <c r="DL26" s="412" t="str">
        <f t="shared" si="77"/>
        <v/>
      </c>
      <c r="DM26" s="412" t="str">
        <f t="shared" si="78"/>
        <v/>
      </c>
      <c r="DN26" s="412" t="str">
        <f t="shared" si="79"/>
        <v/>
      </c>
      <c r="DO26" s="412" t="str">
        <f t="shared" si="80"/>
        <v/>
      </c>
    </row>
    <row r="27" spans="1:128" s="157" customFormat="1" ht="18" hidden="1" customHeight="1">
      <c r="A27" s="161" t="str">
        <f t="shared" si="91"/>
        <v/>
      </c>
      <c r="B27" s="158"/>
      <c r="C27" s="31" t="str">
        <f>IF(B27="","",VLOOKUP(B27,学連登録!$C$2:$G$3000,2,FALSE))</f>
        <v/>
      </c>
      <c r="D27" s="32" t="str">
        <f>IF(B27="","",VLOOKUP(B27,学連登録!$C$2:$G$3000,3,FALSE))</f>
        <v/>
      </c>
      <c r="E27" s="33" t="str">
        <f>IF(B27="","",VLOOKUP(B27,学連登録!$C$2:$G$3000,4,FALSE))</f>
        <v/>
      </c>
      <c r="F27" s="383" t="str">
        <f>IF(B27="","",VLOOKUP(B27,学連登録!$C$2:$I$3000,7,FALSE))</f>
        <v/>
      </c>
      <c r="G27" s="160"/>
      <c r="H27" s="905"/>
      <c r="I27" s="906"/>
      <c r="J27" s="160"/>
      <c r="K27" s="905"/>
      <c r="L27" s="906"/>
      <c r="M27" s="160"/>
      <c r="N27" s="819"/>
      <c r="O27" s="820"/>
      <c r="P27" s="159"/>
      <c r="Q27" s="905"/>
      <c r="R27" s="906"/>
      <c r="S27" s="159"/>
      <c r="T27" s="905"/>
      <c r="U27" s="906"/>
      <c r="V27" s="103" t="str">
        <f>IF(B27="","",VLOOKUP(B27,学連登録!$C$2:$H$3000,6,FALSE))</f>
        <v/>
      </c>
      <c r="Y27" s="118" t="str">
        <f t="shared" si="2"/>
        <v/>
      </c>
      <c r="Z27" s="97" t="str">
        <f>IF(G27="","",VLOOKUP(G27,種目名!$R$5:$T$104,3,0))</f>
        <v/>
      </c>
      <c r="AA27" s="99" t="str">
        <f>IF(J27="","",VLOOKUP(J27,種目名!$R$5:$T$104,3,0))</f>
        <v/>
      </c>
      <c r="AB27" s="119" t="str">
        <f>IF(M27="","",VLOOKUP(M27,種目名!$R$5:$T$104,3,0))</f>
        <v/>
      </c>
      <c r="AC27" s="119" t="str">
        <f>IF(P27="","",VLOOKUP(AF27,種目名!$R$5:$T$104,3,0))</f>
        <v/>
      </c>
      <c r="AD27" s="120" t="str">
        <f>IF(S27="","",VLOOKUP(AI27,種目名!$R$5:$T$104,3,0))</f>
        <v/>
      </c>
      <c r="AE27" s="117">
        <f t="shared" si="3"/>
        <v>0</v>
      </c>
      <c r="AF27" s="157" t="str">
        <f t="shared" si="4"/>
        <v/>
      </c>
      <c r="AG27" s="157" t="str">
        <f t="shared" si="5"/>
        <v/>
      </c>
      <c r="AH27" s="157">
        <f t="shared" si="6"/>
        <v>0</v>
      </c>
      <c r="AI27" s="157" t="str">
        <f t="shared" si="7"/>
        <v/>
      </c>
      <c r="AJ27" s="157" t="str">
        <f t="shared" si="8"/>
        <v/>
      </c>
      <c r="AK27" s="390"/>
      <c r="AL27" s="171">
        <f t="shared" si="14"/>
        <v>0</v>
      </c>
      <c r="AM27" s="399">
        <f t="shared" si="15"/>
        <v>0</v>
      </c>
      <c r="AN27" s="399">
        <f>COUNTIF($B$12:B27,B27)</f>
        <v>0</v>
      </c>
      <c r="AO27" s="399"/>
      <c r="AP27" s="399" t="str">
        <f t="shared" si="16"/>
        <v/>
      </c>
      <c r="AQ27" s="399" t="str">
        <f t="shared" si="16"/>
        <v/>
      </c>
      <c r="AR27" s="399" t="str">
        <f t="shared" si="16"/>
        <v/>
      </c>
      <c r="AS27" s="399" t="str">
        <f t="shared" si="16"/>
        <v/>
      </c>
      <c r="AT27" s="399">
        <f t="shared" si="87"/>
        <v>0</v>
      </c>
      <c r="AU27" s="399" t="str">
        <f t="shared" si="88"/>
        <v/>
      </c>
      <c r="AV27" s="399" t="str">
        <f t="shared" si="19"/>
        <v/>
      </c>
      <c r="AW27" s="399" t="str">
        <f t="shared" si="20"/>
        <v/>
      </c>
      <c r="AX27" s="399" t="str">
        <f t="shared" si="21"/>
        <v/>
      </c>
      <c r="AY27" s="399" t="str">
        <f t="shared" si="22"/>
        <v/>
      </c>
      <c r="AZ27" s="399" t="str">
        <f t="shared" si="23"/>
        <v/>
      </c>
      <c r="BA27" s="399" t="str">
        <f t="shared" si="23"/>
        <v/>
      </c>
      <c r="BB27" s="399" t="str">
        <f t="shared" si="23"/>
        <v/>
      </c>
      <c r="BC27" s="399" t="str">
        <f t="shared" si="23"/>
        <v/>
      </c>
      <c r="BD27" s="403" t="str">
        <f t="shared" si="23"/>
        <v/>
      </c>
      <c r="BE27" s="393">
        <f t="shared" si="24"/>
        <v>0</v>
      </c>
      <c r="BG27" s="399">
        <f t="shared" si="25"/>
        <v>0</v>
      </c>
      <c r="BH27" s="399">
        <f t="shared" si="26"/>
        <v>0</v>
      </c>
      <c r="BI27" s="412">
        <f t="shared" si="27"/>
        <v>0</v>
      </c>
      <c r="BJ27" s="413">
        <f t="shared" si="9"/>
        <v>0</v>
      </c>
      <c r="BK27" s="398" t="str">
        <f t="shared" si="10"/>
        <v>0</v>
      </c>
      <c r="BL27" s="398" t="str">
        <f t="shared" si="11"/>
        <v>0</v>
      </c>
      <c r="BM27" s="412">
        <f t="shared" si="28"/>
        <v>0</v>
      </c>
      <c r="BN27" s="412" t="str">
        <f t="shared" si="29"/>
        <v>0m0</v>
      </c>
      <c r="BO27" s="399">
        <f t="shared" si="30"/>
        <v>0</v>
      </c>
      <c r="BP27" s="399">
        <f t="shared" si="31"/>
        <v>0</v>
      </c>
      <c r="BQ27" s="412">
        <f t="shared" si="32"/>
        <v>0</v>
      </c>
      <c r="BR27" s="413">
        <f t="shared" si="33"/>
        <v>0</v>
      </c>
      <c r="BS27" s="398" t="str">
        <f t="shared" si="34"/>
        <v>0</v>
      </c>
      <c r="BT27" s="398" t="str">
        <f t="shared" si="35"/>
        <v>0</v>
      </c>
      <c r="BU27" s="412">
        <f t="shared" si="36"/>
        <v>0</v>
      </c>
      <c r="BV27" s="412" t="str">
        <f t="shared" si="37"/>
        <v>0m0</v>
      </c>
      <c r="BW27" s="399">
        <f t="shared" si="38"/>
        <v>0</v>
      </c>
      <c r="BX27" s="399">
        <f t="shared" si="39"/>
        <v>0</v>
      </c>
      <c r="BY27" s="412">
        <f t="shared" si="40"/>
        <v>0</v>
      </c>
      <c r="BZ27" s="413">
        <f t="shared" si="41"/>
        <v>0</v>
      </c>
      <c r="CA27" s="398" t="str">
        <f t="shared" si="42"/>
        <v>0</v>
      </c>
      <c r="CB27" s="398" t="str">
        <f t="shared" si="43"/>
        <v>0</v>
      </c>
      <c r="CC27" s="412">
        <f t="shared" si="44"/>
        <v>0</v>
      </c>
      <c r="CD27" s="412" t="str">
        <f t="shared" si="45"/>
        <v>0m0</v>
      </c>
      <c r="CE27" s="399">
        <f t="shared" si="46"/>
        <v>0</v>
      </c>
      <c r="CF27" s="399">
        <f t="shared" si="47"/>
        <v>0</v>
      </c>
      <c r="CG27" s="412">
        <f t="shared" si="48"/>
        <v>0</v>
      </c>
      <c r="CH27" s="413">
        <f t="shared" si="49"/>
        <v>0</v>
      </c>
      <c r="CI27" s="398" t="str">
        <f t="shared" si="50"/>
        <v>0</v>
      </c>
      <c r="CJ27" s="398" t="str">
        <f t="shared" si="51"/>
        <v>0</v>
      </c>
      <c r="CK27" s="412">
        <f t="shared" si="52"/>
        <v>0</v>
      </c>
      <c r="CL27" s="412" t="str">
        <f t="shared" si="53"/>
        <v>0m0</v>
      </c>
      <c r="CM27" s="399">
        <f t="shared" si="54"/>
        <v>0</v>
      </c>
      <c r="CN27" s="399">
        <f t="shared" si="55"/>
        <v>0</v>
      </c>
      <c r="CO27" s="412">
        <f t="shared" si="56"/>
        <v>0</v>
      </c>
      <c r="CP27" s="413">
        <f t="shared" si="57"/>
        <v>0</v>
      </c>
      <c r="CQ27" s="398" t="str">
        <f t="shared" si="58"/>
        <v>0</v>
      </c>
      <c r="CR27" s="398" t="str">
        <f t="shared" si="59"/>
        <v>0</v>
      </c>
      <c r="CS27" s="412">
        <f t="shared" si="60"/>
        <v>0</v>
      </c>
      <c r="CT27" s="412" t="str">
        <f t="shared" si="61"/>
        <v>0m0</v>
      </c>
      <c r="CU27" s="412">
        <f t="shared" si="89"/>
        <v>0</v>
      </c>
      <c r="CV27" s="412">
        <f t="shared" si="63"/>
        <v>0</v>
      </c>
      <c r="CW27" s="412">
        <f t="shared" si="64"/>
        <v>0</v>
      </c>
      <c r="CX27" s="412">
        <f t="shared" si="65"/>
        <v>0</v>
      </c>
      <c r="CY27" s="412">
        <f t="shared" si="66"/>
        <v>0</v>
      </c>
      <c r="CZ27" s="412" t="str">
        <f t="shared" si="67"/>
        <v/>
      </c>
      <c r="DA27" s="412" t="str">
        <f t="shared" si="68"/>
        <v/>
      </c>
      <c r="DB27" s="412" t="str">
        <f t="shared" si="69"/>
        <v/>
      </c>
      <c r="DC27" s="412" t="str">
        <f t="shared" si="70"/>
        <v/>
      </c>
      <c r="DD27" s="412" t="str">
        <f t="shared" si="71"/>
        <v/>
      </c>
      <c r="DE27" s="412"/>
      <c r="DF27" s="411"/>
      <c r="DG27" s="412" t="str">
        <f t="shared" si="72"/>
        <v/>
      </c>
      <c r="DH27" s="412" t="str">
        <f t="shared" si="73"/>
        <v/>
      </c>
      <c r="DI27" s="412">
        <f t="shared" si="74"/>
        <v>0</v>
      </c>
      <c r="DJ27" s="412" t="str">
        <f t="shared" si="75"/>
        <v/>
      </c>
      <c r="DK27" s="412" t="str">
        <f t="shared" si="76"/>
        <v/>
      </c>
      <c r="DL27" s="412" t="str">
        <f t="shared" si="77"/>
        <v/>
      </c>
      <c r="DM27" s="412" t="str">
        <f t="shared" si="78"/>
        <v/>
      </c>
      <c r="DN27" s="412" t="str">
        <f t="shared" si="79"/>
        <v/>
      </c>
      <c r="DO27" s="412" t="str">
        <f t="shared" si="80"/>
        <v/>
      </c>
    </row>
    <row r="28" spans="1:128" s="157" customFormat="1" ht="18" hidden="1" customHeight="1">
      <c r="A28" s="161" t="str">
        <f t="shared" si="91"/>
        <v/>
      </c>
      <c r="B28" s="158"/>
      <c r="C28" s="31" t="str">
        <f>IF(B28="","",VLOOKUP(B28,学連登録!$C$2:$G$3000,2,FALSE))</f>
        <v/>
      </c>
      <c r="D28" s="32" t="str">
        <f>IF(B28="","",VLOOKUP(B28,学連登録!$C$2:$G$3000,3,FALSE))</f>
        <v/>
      </c>
      <c r="E28" s="33" t="str">
        <f>IF(B28="","",VLOOKUP(B28,学連登録!$C$2:$G$3000,4,FALSE))</f>
        <v/>
      </c>
      <c r="F28" s="383" t="str">
        <f>IF(B28="","",VLOOKUP(B28,学連登録!$C$2:$I$3000,7,FALSE))</f>
        <v/>
      </c>
      <c r="G28" s="160"/>
      <c r="H28" s="905"/>
      <c r="I28" s="906"/>
      <c r="J28" s="160"/>
      <c r="K28" s="905"/>
      <c r="L28" s="906"/>
      <c r="M28" s="160"/>
      <c r="N28" s="819"/>
      <c r="O28" s="820"/>
      <c r="P28" s="159"/>
      <c r="Q28" s="905"/>
      <c r="R28" s="906"/>
      <c r="S28" s="159"/>
      <c r="T28" s="905"/>
      <c r="U28" s="906"/>
      <c r="V28" s="103" t="str">
        <f>IF(B28="","",VLOOKUP(B28,学連登録!$C$2:$H$3000,6,FALSE))</f>
        <v/>
      </c>
      <c r="Y28" s="118" t="str">
        <f t="shared" si="2"/>
        <v/>
      </c>
      <c r="Z28" s="97" t="str">
        <f>IF(G28="","",VLOOKUP(G28,種目名!$R$5:$T$104,3,0))</f>
        <v/>
      </c>
      <c r="AA28" s="99" t="str">
        <f>IF(J28="","",VLOOKUP(J28,種目名!$R$5:$T$104,3,0))</f>
        <v/>
      </c>
      <c r="AB28" s="119" t="str">
        <f>IF(M28="","",VLOOKUP(M28,種目名!$R$5:$T$104,3,0))</f>
        <v/>
      </c>
      <c r="AC28" s="119" t="str">
        <f>IF(P28="","",VLOOKUP(AF28,種目名!$R$5:$T$104,3,0))</f>
        <v/>
      </c>
      <c r="AD28" s="120" t="str">
        <f>IF(S28="","",VLOOKUP(AI28,種目名!$R$5:$T$104,3,0))</f>
        <v/>
      </c>
      <c r="AE28" s="117">
        <f t="shared" si="3"/>
        <v>0</v>
      </c>
      <c r="AF28" s="157" t="str">
        <f t="shared" si="4"/>
        <v/>
      </c>
      <c r="AG28" s="157" t="str">
        <f t="shared" si="5"/>
        <v/>
      </c>
      <c r="AH28" s="157">
        <f t="shared" si="6"/>
        <v>0</v>
      </c>
      <c r="AI28" s="157" t="str">
        <f t="shared" si="7"/>
        <v/>
      </c>
      <c r="AJ28" s="157" t="str">
        <f t="shared" si="8"/>
        <v/>
      </c>
      <c r="AK28" s="390"/>
      <c r="AL28" s="171">
        <f t="shared" si="14"/>
        <v>0</v>
      </c>
      <c r="AM28" s="399">
        <f t="shared" si="15"/>
        <v>0</v>
      </c>
      <c r="AN28" s="399">
        <f>COUNTIF($B$12:B28,B28)</f>
        <v>0</v>
      </c>
      <c r="AO28" s="399"/>
      <c r="AP28" s="399" t="str">
        <f t="shared" si="16"/>
        <v/>
      </c>
      <c r="AQ28" s="399" t="str">
        <f t="shared" si="16"/>
        <v/>
      </c>
      <c r="AR28" s="399" t="str">
        <f t="shared" si="16"/>
        <v/>
      </c>
      <c r="AS28" s="399" t="str">
        <f t="shared" si="16"/>
        <v/>
      </c>
      <c r="AT28" s="399">
        <f t="shared" si="87"/>
        <v>0</v>
      </c>
      <c r="AU28" s="399" t="str">
        <f t="shared" si="88"/>
        <v/>
      </c>
      <c r="AV28" s="399" t="str">
        <f t="shared" si="19"/>
        <v/>
      </c>
      <c r="AW28" s="399" t="str">
        <f t="shared" si="20"/>
        <v/>
      </c>
      <c r="AX28" s="399" t="str">
        <f t="shared" si="21"/>
        <v/>
      </c>
      <c r="AY28" s="399" t="str">
        <f t="shared" si="22"/>
        <v/>
      </c>
      <c r="AZ28" s="399" t="str">
        <f t="shared" si="23"/>
        <v/>
      </c>
      <c r="BA28" s="399" t="str">
        <f t="shared" si="23"/>
        <v/>
      </c>
      <c r="BB28" s="399" t="str">
        <f t="shared" si="23"/>
        <v/>
      </c>
      <c r="BC28" s="399" t="str">
        <f t="shared" si="23"/>
        <v/>
      </c>
      <c r="BD28" s="403" t="str">
        <f t="shared" si="23"/>
        <v/>
      </c>
      <c r="BE28" s="393">
        <f t="shared" si="24"/>
        <v>0</v>
      </c>
      <c r="BG28" s="399">
        <f t="shared" si="25"/>
        <v>0</v>
      </c>
      <c r="BH28" s="399">
        <f t="shared" si="26"/>
        <v>0</v>
      </c>
      <c r="BI28" s="412">
        <f t="shared" si="27"/>
        <v>0</v>
      </c>
      <c r="BJ28" s="413">
        <f t="shared" si="9"/>
        <v>0</v>
      </c>
      <c r="BK28" s="398" t="str">
        <f t="shared" si="10"/>
        <v>0</v>
      </c>
      <c r="BL28" s="398" t="str">
        <f t="shared" si="11"/>
        <v>0</v>
      </c>
      <c r="BM28" s="412">
        <f t="shared" si="28"/>
        <v>0</v>
      </c>
      <c r="BN28" s="412" t="str">
        <f t="shared" si="29"/>
        <v>0m0</v>
      </c>
      <c r="BO28" s="399">
        <f t="shared" si="30"/>
        <v>0</v>
      </c>
      <c r="BP28" s="399">
        <f t="shared" si="31"/>
        <v>0</v>
      </c>
      <c r="BQ28" s="412">
        <f t="shared" si="32"/>
        <v>0</v>
      </c>
      <c r="BR28" s="413">
        <f t="shared" si="33"/>
        <v>0</v>
      </c>
      <c r="BS28" s="398" t="str">
        <f t="shared" si="34"/>
        <v>0</v>
      </c>
      <c r="BT28" s="398" t="str">
        <f t="shared" si="35"/>
        <v>0</v>
      </c>
      <c r="BU28" s="412">
        <f t="shared" si="36"/>
        <v>0</v>
      </c>
      <c r="BV28" s="412" t="str">
        <f t="shared" si="37"/>
        <v>0m0</v>
      </c>
      <c r="BW28" s="399">
        <f t="shared" si="38"/>
        <v>0</v>
      </c>
      <c r="BX28" s="399">
        <f t="shared" si="39"/>
        <v>0</v>
      </c>
      <c r="BY28" s="412">
        <f t="shared" si="40"/>
        <v>0</v>
      </c>
      <c r="BZ28" s="413">
        <f t="shared" si="41"/>
        <v>0</v>
      </c>
      <c r="CA28" s="398" t="str">
        <f t="shared" si="42"/>
        <v>0</v>
      </c>
      <c r="CB28" s="398" t="str">
        <f t="shared" si="43"/>
        <v>0</v>
      </c>
      <c r="CC28" s="412">
        <f t="shared" si="44"/>
        <v>0</v>
      </c>
      <c r="CD28" s="412" t="str">
        <f t="shared" si="45"/>
        <v>0m0</v>
      </c>
      <c r="CE28" s="399">
        <f t="shared" si="46"/>
        <v>0</v>
      </c>
      <c r="CF28" s="399">
        <f t="shared" si="47"/>
        <v>0</v>
      </c>
      <c r="CG28" s="412">
        <f t="shared" si="48"/>
        <v>0</v>
      </c>
      <c r="CH28" s="413">
        <f t="shared" si="49"/>
        <v>0</v>
      </c>
      <c r="CI28" s="398" t="str">
        <f t="shared" si="50"/>
        <v>0</v>
      </c>
      <c r="CJ28" s="398" t="str">
        <f t="shared" si="51"/>
        <v>0</v>
      </c>
      <c r="CK28" s="412">
        <f t="shared" si="52"/>
        <v>0</v>
      </c>
      <c r="CL28" s="412" t="str">
        <f t="shared" si="53"/>
        <v>0m0</v>
      </c>
      <c r="CM28" s="399">
        <f t="shared" si="54"/>
        <v>0</v>
      </c>
      <c r="CN28" s="399">
        <f t="shared" si="55"/>
        <v>0</v>
      </c>
      <c r="CO28" s="412">
        <f t="shared" si="56"/>
        <v>0</v>
      </c>
      <c r="CP28" s="413">
        <f t="shared" si="57"/>
        <v>0</v>
      </c>
      <c r="CQ28" s="398" t="str">
        <f t="shared" si="58"/>
        <v>0</v>
      </c>
      <c r="CR28" s="398" t="str">
        <f t="shared" si="59"/>
        <v>0</v>
      </c>
      <c r="CS28" s="412">
        <f t="shared" si="60"/>
        <v>0</v>
      </c>
      <c r="CT28" s="412" t="str">
        <f t="shared" si="61"/>
        <v>0m0</v>
      </c>
      <c r="CU28" s="412">
        <f t="shared" si="89"/>
        <v>0</v>
      </c>
      <c r="CV28" s="412">
        <f t="shared" si="63"/>
        <v>0</v>
      </c>
      <c r="CW28" s="412">
        <f t="shared" si="64"/>
        <v>0</v>
      </c>
      <c r="CX28" s="412">
        <f t="shared" si="65"/>
        <v>0</v>
      </c>
      <c r="CY28" s="412">
        <f t="shared" si="66"/>
        <v>0</v>
      </c>
      <c r="CZ28" s="412" t="str">
        <f t="shared" si="67"/>
        <v/>
      </c>
      <c r="DA28" s="412" t="str">
        <f t="shared" si="68"/>
        <v/>
      </c>
      <c r="DB28" s="412" t="str">
        <f t="shared" si="69"/>
        <v/>
      </c>
      <c r="DC28" s="412" t="str">
        <f t="shared" si="70"/>
        <v/>
      </c>
      <c r="DD28" s="412" t="str">
        <f t="shared" si="71"/>
        <v/>
      </c>
      <c r="DE28" s="412"/>
      <c r="DF28" s="411"/>
      <c r="DG28" s="412" t="str">
        <f t="shared" si="72"/>
        <v/>
      </c>
      <c r="DH28" s="412" t="str">
        <f t="shared" si="73"/>
        <v/>
      </c>
      <c r="DI28" s="412">
        <f t="shared" si="74"/>
        <v>0</v>
      </c>
      <c r="DJ28" s="412" t="str">
        <f t="shared" si="75"/>
        <v/>
      </c>
      <c r="DK28" s="412" t="str">
        <f t="shared" si="76"/>
        <v/>
      </c>
      <c r="DL28" s="412" t="str">
        <f t="shared" si="77"/>
        <v/>
      </c>
      <c r="DM28" s="412" t="str">
        <f t="shared" si="78"/>
        <v/>
      </c>
      <c r="DN28" s="412" t="str">
        <f t="shared" si="79"/>
        <v/>
      </c>
      <c r="DO28" s="412" t="str">
        <f t="shared" si="80"/>
        <v/>
      </c>
    </row>
    <row r="29" spans="1:128" s="157" customFormat="1" ht="18" hidden="1" customHeight="1">
      <c r="A29" s="161" t="str">
        <f t="shared" si="91"/>
        <v/>
      </c>
      <c r="B29" s="158"/>
      <c r="C29" s="31" t="str">
        <f>IF(B29="","",VLOOKUP(B29,学連登録!$C$2:$G$3000,2,FALSE))</f>
        <v/>
      </c>
      <c r="D29" s="32" t="str">
        <f>IF(B29="","",VLOOKUP(B29,学連登録!$C$2:$G$3000,3,FALSE))</f>
        <v/>
      </c>
      <c r="E29" s="33" t="str">
        <f>IF(B29="","",VLOOKUP(B29,学連登録!$C$2:$G$3000,4,FALSE))</f>
        <v/>
      </c>
      <c r="F29" s="383" t="str">
        <f>IF(B29="","",VLOOKUP(B29,学連登録!$C$2:$I$3000,7,FALSE))</f>
        <v/>
      </c>
      <c r="G29" s="160"/>
      <c r="H29" s="905"/>
      <c r="I29" s="906"/>
      <c r="J29" s="160"/>
      <c r="K29" s="905"/>
      <c r="L29" s="906"/>
      <c r="M29" s="160"/>
      <c r="N29" s="819"/>
      <c r="O29" s="820"/>
      <c r="P29" s="159"/>
      <c r="Q29" s="905"/>
      <c r="R29" s="906"/>
      <c r="S29" s="159"/>
      <c r="T29" s="905"/>
      <c r="U29" s="906"/>
      <c r="V29" s="103" t="str">
        <f>IF(B29="","",VLOOKUP(B29,学連登録!$C$2:$H$3000,6,FALSE))</f>
        <v/>
      </c>
      <c r="Y29" s="118" t="str">
        <f t="shared" si="2"/>
        <v/>
      </c>
      <c r="Z29" s="97" t="str">
        <f>IF(G29="","",VLOOKUP(G29,種目名!$R$5:$T$104,3,0))</f>
        <v/>
      </c>
      <c r="AA29" s="99" t="str">
        <f>IF(J29="","",VLOOKUP(J29,種目名!$R$5:$T$104,3,0))</f>
        <v/>
      </c>
      <c r="AB29" s="119" t="str">
        <f>IF(M29="","",VLOOKUP(M29,種目名!$R$5:$T$104,3,0))</f>
        <v/>
      </c>
      <c r="AC29" s="119" t="str">
        <f>IF(P29="","",VLOOKUP(AF29,種目名!$R$5:$T$104,3,0))</f>
        <v/>
      </c>
      <c r="AD29" s="120" t="str">
        <f>IF(S29="","",VLOOKUP(AI29,種目名!$R$5:$T$104,3,0))</f>
        <v/>
      </c>
      <c r="AE29" s="117">
        <f t="shared" si="3"/>
        <v>0</v>
      </c>
      <c r="AF29" s="157" t="str">
        <f t="shared" si="4"/>
        <v/>
      </c>
      <c r="AG29" s="157" t="str">
        <f t="shared" si="5"/>
        <v/>
      </c>
      <c r="AH29" s="157">
        <f t="shared" si="6"/>
        <v>0</v>
      </c>
      <c r="AI29" s="157" t="str">
        <f t="shared" si="7"/>
        <v/>
      </c>
      <c r="AJ29" s="157" t="str">
        <f t="shared" si="8"/>
        <v/>
      </c>
      <c r="AK29" s="390"/>
      <c r="AL29" s="171">
        <f t="shared" si="14"/>
        <v>0</v>
      </c>
      <c r="AM29" s="399">
        <f t="shared" si="15"/>
        <v>0</v>
      </c>
      <c r="AN29" s="399">
        <f>COUNTIF($B$12:B29,B29)</f>
        <v>0</v>
      </c>
      <c r="AO29" s="399"/>
      <c r="AP29" s="399" t="str">
        <f t="shared" si="16"/>
        <v/>
      </c>
      <c r="AQ29" s="399" t="str">
        <f t="shared" si="16"/>
        <v/>
      </c>
      <c r="AR29" s="399" t="str">
        <f t="shared" si="16"/>
        <v/>
      </c>
      <c r="AS29" s="399" t="str">
        <f t="shared" si="16"/>
        <v/>
      </c>
      <c r="AT29" s="399">
        <f t="shared" si="87"/>
        <v>0</v>
      </c>
      <c r="AU29" s="399" t="str">
        <f t="shared" si="88"/>
        <v/>
      </c>
      <c r="AV29" s="399" t="str">
        <f t="shared" si="19"/>
        <v/>
      </c>
      <c r="AW29" s="399" t="str">
        <f t="shared" si="20"/>
        <v/>
      </c>
      <c r="AX29" s="399" t="str">
        <f t="shared" si="21"/>
        <v/>
      </c>
      <c r="AY29" s="399" t="str">
        <f t="shared" si="22"/>
        <v/>
      </c>
      <c r="AZ29" s="399" t="str">
        <f t="shared" si="23"/>
        <v/>
      </c>
      <c r="BA29" s="399" t="str">
        <f t="shared" si="23"/>
        <v/>
      </c>
      <c r="BB29" s="399" t="str">
        <f t="shared" si="23"/>
        <v/>
      </c>
      <c r="BC29" s="399" t="str">
        <f t="shared" si="23"/>
        <v/>
      </c>
      <c r="BD29" s="403" t="str">
        <f t="shared" si="23"/>
        <v/>
      </c>
      <c r="BE29" s="393">
        <f t="shared" si="24"/>
        <v>0</v>
      </c>
      <c r="BG29" s="399">
        <f t="shared" si="25"/>
        <v>0</v>
      </c>
      <c r="BH29" s="399">
        <f t="shared" si="26"/>
        <v>0</v>
      </c>
      <c r="BI29" s="412">
        <f t="shared" si="27"/>
        <v>0</v>
      </c>
      <c r="BJ29" s="413">
        <f t="shared" si="9"/>
        <v>0</v>
      </c>
      <c r="BK29" s="398" t="str">
        <f t="shared" si="10"/>
        <v>0</v>
      </c>
      <c r="BL29" s="398" t="str">
        <f t="shared" si="11"/>
        <v>0</v>
      </c>
      <c r="BM29" s="412">
        <f t="shared" si="28"/>
        <v>0</v>
      </c>
      <c r="BN29" s="412" t="str">
        <f t="shared" si="29"/>
        <v>0m0</v>
      </c>
      <c r="BO29" s="399">
        <f t="shared" si="30"/>
        <v>0</v>
      </c>
      <c r="BP29" s="399">
        <f t="shared" si="31"/>
        <v>0</v>
      </c>
      <c r="BQ29" s="412">
        <f t="shared" si="32"/>
        <v>0</v>
      </c>
      <c r="BR29" s="413">
        <f t="shared" si="33"/>
        <v>0</v>
      </c>
      <c r="BS29" s="398" t="str">
        <f t="shared" si="34"/>
        <v>0</v>
      </c>
      <c r="BT29" s="398" t="str">
        <f t="shared" si="35"/>
        <v>0</v>
      </c>
      <c r="BU29" s="412">
        <f t="shared" si="36"/>
        <v>0</v>
      </c>
      <c r="BV29" s="412" t="str">
        <f t="shared" si="37"/>
        <v>0m0</v>
      </c>
      <c r="BW29" s="399">
        <f t="shared" si="38"/>
        <v>0</v>
      </c>
      <c r="BX29" s="399">
        <f t="shared" si="39"/>
        <v>0</v>
      </c>
      <c r="BY29" s="412">
        <f t="shared" si="40"/>
        <v>0</v>
      </c>
      <c r="BZ29" s="413">
        <f t="shared" si="41"/>
        <v>0</v>
      </c>
      <c r="CA29" s="398" t="str">
        <f t="shared" si="42"/>
        <v>0</v>
      </c>
      <c r="CB29" s="398" t="str">
        <f t="shared" si="43"/>
        <v>0</v>
      </c>
      <c r="CC29" s="412">
        <f t="shared" si="44"/>
        <v>0</v>
      </c>
      <c r="CD29" s="412" t="str">
        <f t="shared" si="45"/>
        <v>0m0</v>
      </c>
      <c r="CE29" s="399">
        <f t="shared" si="46"/>
        <v>0</v>
      </c>
      <c r="CF29" s="399">
        <f t="shared" si="47"/>
        <v>0</v>
      </c>
      <c r="CG29" s="412">
        <f t="shared" si="48"/>
        <v>0</v>
      </c>
      <c r="CH29" s="413">
        <f t="shared" si="49"/>
        <v>0</v>
      </c>
      <c r="CI29" s="398" t="str">
        <f t="shared" si="50"/>
        <v>0</v>
      </c>
      <c r="CJ29" s="398" t="str">
        <f t="shared" si="51"/>
        <v>0</v>
      </c>
      <c r="CK29" s="412">
        <f t="shared" si="52"/>
        <v>0</v>
      </c>
      <c r="CL29" s="412" t="str">
        <f t="shared" si="53"/>
        <v>0m0</v>
      </c>
      <c r="CM29" s="399">
        <f t="shared" si="54"/>
        <v>0</v>
      </c>
      <c r="CN29" s="399">
        <f t="shared" si="55"/>
        <v>0</v>
      </c>
      <c r="CO29" s="412">
        <f t="shared" si="56"/>
        <v>0</v>
      </c>
      <c r="CP29" s="413">
        <f t="shared" si="57"/>
        <v>0</v>
      </c>
      <c r="CQ29" s="398" t="str">
        <f t="shared" si="58"/>
        <v>0</v>
      </c>
      <c r="CR29" s="398" t="str">
        <f t="shared" si="59"/>
        <v>0</v>
      </c>
      <c r="CS29" s="412">
        <f t="shared" si="60"/>
        <v>0</v>
      </c>
      <c r="CT29" s="412" t="str">
        <f t="shared" si="61"/>
        <v>0m0</v>
      </c>
      <c r="CU29" s="412">
        <f t="shared" si="89"/>
        <v>0</v>
      </c>
      <c r="CV29" s="412">
        <f t="shared" si="63"/>
        <v>0</v>
      </c>
      <c r="CW29" s="412">
        <f t="shared" si="64"/>
        <v>0</v>
      </c>
      <c r="CX29" s="412">
        <f t="shared" si="65"/>
        <v>0</v>
      </c>
      <c r="CY29" s="412">
        <f t="shared" si="66"/>
        <v>0</v>
      </c>
      <c r="CZ29" s="412" t="str">
        <f t="shared" si="67"/>
        <v/>
      </c>
      <c r="DA29" s="412" t="str">
        <f t="shared" si="68"/>
        <v/>
      </c>
      <c r="DB29" s="412" t="str">
        <f t="shared" si="69"/>
        <v/>
      </c>
      <c r="DC29" s="412" t="str">
        <f t="shared" si="70"/>
        <v/>
      </c>
      <c r="DD29" s="412" t="str">
        <f t="shared" si="71"/>
        <v/>
      </c>
      <c r="DE29" s="412"/>
      <c r="DF29" s="411"/>
      <c r="DG29" s="412" t="str">
        <f t="shared" si="72"/>
        <v/>
      </c>
      <c r="DH29" s="412" t="str">
        <f t="shared" si="73"/>
        <v/>
      </c>
      <c r="DI29" s="412">
        <f t="shared" si="74"/>
        <v>0</v>
      </c>
      <c r="DJ29" s="412" t="str">
        <f t="shared" si="75"/>
        <v/>
      </c>
      <c r="DK29" s="412" t="str">
        <f t="shared" si="76"/>
        <v/>
      </c>
      <c r="DL29" s="412" t="str">
        <f t="shared" si="77"/>
        <v/>
      </c>
      <c r="DM29" s="412" t="str">
        <f t="shared" si="78"/>
        <v/>
      </c>
      <c r="DN29" s="412" t="str">
        <f t="shared" si="79"/>
        <v/>
      </c>
      <c r="DO29" s="412" t="str">
        <f t="shared" si="80"/>
        <v/>
      </c>
    </row>
    <row r="30" spans="1:128" s="157" customFormat="1" ht="18" hidden="1" customHeight="1">
      <c r="A30" s="161" t="str">
        <f t="shared" si="91"/>
        <v/>
      </c>
      <c r="B30" s="158"/>
      <c r="C30" s="31" t="str">
        <f>IF(B30="","",VLOOKUP(B30,学連登録!$C$2:$G$3000,2,FALSE))</f>
        <v/>
      </c>
      <c r="D30" s="32" t="str">
        <f>IF(B30="","",VLOOKUP(B30,学連登録!$C$2:$G$3000,3,FALSE))</f>
        <v/>
      </c>
      <c r="E30" s="33" t="str">
        <f>IF(B30="","",VLOOKUP(B30,学連登録!$C$2:$G$3000,4,FALSE))</f>
        <v/>
      </c>
      <c r="F30" s="383" t="str">
        <f>IF(B30="","",VLOOKUP(B30,学連登録!$C$2:$I$3000,7,FALSE))</f>
        <v/>
      </c>
      <c r="G30" s="160"/>
      <c r="H30" s="905"/>
      <c r="I30" s="906"/>
      <c r="J30" s="160"/>
      <c r="K30" s="905"/>
      <c r="L30" s="906"/>
      <c r="M30" s="160"/>
      <c r="N30" s="819"/>
      <c r="O30" s="820"/>
      <c r="P30" s="159"/>
      <c r="Q30" s="905"/>
      <c r="R30" s="906"/>
      <c r="S30" s="159"/>
      <c r="T30" s="905"/>
      <c r="U30" s="906"/>
      <c r="V30" s="103" t="str">
        <f>IF(B30="","",VLOOKUP(B30,学連登録!$C$2:$H$3000,6,FALSE))</f>
        <v/>
      </c>
      <c r="Y30" s="118" t="str">
        <f t="shared" si="2"/>
        <v/>
      </c>
      <c r="Z30" s="97" t="str">
        <f>IF(G30="","",VLOOKUP(G30,種目名!$R$5:$T$104,3,0))</f>
        <v/>
      </c>
      <c r="AA30" s="99" t="str">
        <f>IF(J30="","",VLOOKUP(J30,種目名!$R$5:$T$104,3,0))</f>
        <v/>
      </c>
      <c r="AB30" s="119" t="str">
        <f>IF(M30="","",VLOOKUP(M30,種目名!$R$5:$T$104,3,0))</f>
        <v/>
      </c>
      <c r="AC30" s="119" t="str">
        <f>IF(P30="","",VLOOKUP(AF30,種目名!$R$5:$T$104,3,0))</f>
        <v/>
      </c>
      <c r="AD30" s="120" t="str">
        <f>IF(S30="","",VLOOKUP(AI30,種目名!$R$5:$T$104,3,0))</f>
        <v/>
      </c>
      <c r="AE30" s="117">
        <f t="shared" si="3"/>
        <v>0</v>
      </c>
      <c r="AF30" s="157" t="str">
        <f t="shared" si="4"/>
        <v/>
      </c>
      <c r="AG30" s="157" t="str">
        <f t="shared" si="5"/>
        <v/>
      </c>
      <c r="AH30" s="157">
        <f t="shared" si="6"/>
        <v>0</v>
      </c>
      <c r="AI30" s="157" t="str">
        <f t="shared" si="7"/>
        <v/>
      </c>
      <c r="AJ30" s="157" t="str">
        <f t="shared" si="8"/>
        <v/>
      </c>
      <c r="AK30" s="390"/>
      <c r="AL30" s="171">
        <f t="shared" si="14"/>
        <v>0</v>
      </c>
      <c r="AM30" s="399">
        <f t="shared" si="15"/>
        <v>0</v>
      </c>
      <c r="AN30" s="399">
        <f>COUNTIF($B$12:B30,B30)</f>
        <v>0</v>
      </c>
      <c r="AO30" s="399"/>
      <c r="AP30" s="399" t="str">
        <f t="shared" si="16"/>
        <v/>
      </c>
      <c r="AQ30" s="399" t="str">
        <f t="shared" si="16"/>
        <v/>
      </c>
      <c r="AR30" s="399" t="str">
        <f t="shared" si="16"/>
        <v/>
      </c>
      <c r="AS30" s="399" t="str">
        <f t="shared" si="16"/>
        <v/>
      </c>
      <c r="AT30" s="399">
        <f t="shared" si="87"/>
        <v>0</v>
      </c>
      <c r="AU30" s="399" t="str">
        <f t="shared" si="88"/>
        <v/>
      </c>
      <c r="AV30" s="399" t="str">
        <f t="shared" si="19"/>
        <v/>
      </c>
      <c r="AW30" s="399" t="str">
        <f t="shared" si="20"/>
        <v/>
      </c>
      <c r="AX30" s="399" t="str">
        <f t="shared" si="21"/>
        <v/>
      </c>
      <c r="AY30" s="399" t="str">
        <f t="shared" si="22"/>
        <v/>
      </c>
      <c r="AZ30" s="399" t="str">
        <f t="shared" si="23"/>
        <v/>
      </c>
      <c r="BA30" s="399" t="str">
        <f t="shared" si="23"/>
        <v/>
      </c>
      <c r="BB30" s="399" t="str">
        <f t="shared" si="23"/>
        <v/>
      </c>
      <c r="BC30" s="399" t="str">
        <f t="shared" si="23"/>
        <v/>
      </c>
      <c r="BD30" s="403" t="str">
        <f t="shared" si="23"/>
        <v/>
      </c>
      <c r="BE30" s="393">
        <f t="shared" si="24"/>
        <v>0</v>
      </c>
      <c r="BG30" s="399">
        <f t="shared" si="25"/>
        <v>0</v>
      </c>
      <c r="BH30" s="399">
        <f t="shared" si="26"/>
        <v>0</v>
      </c>
      <c r="BI30" s="412">
        <f t="shared" si="27"/>
        <v>0</v>
      </c>
      <c r="BJ30" s="413">
        <f t="shared" si="9"/>
        <v>0</v>
      </c>
      <c r="BK30" s="398" t="str">
        <f t="shared" si="10"/>
        <v>0</v>
      </c>
      <c r="BL30" s="398" t="str">
        <f t="shared" si="11"/>
        <v>0</v>
      </c>
      <c r="BM30" s="412">
        <f t="shared" si="28"/>
        <v>0</v>
      </c>
      <c r="BN30" s="412" t="str">
        <f t="shared" si="29"/>
        <v>0m0</v>
      </c>
      <c r="BO30" s="399">
        <f t="shared" si="30"/>
        <v>0</v>
      </c>
      <c r="BP30" s="399">
        <f t="shared" si="31"/>
        <v>0</v>
      </c>
      <c r="BQ30" s="412">
        <f t="shared" si="32"/>
        <v>0</v>
      </c>
      <c r="BR30" s="413">
        <f t="shared" si="33"/>
        <v>0</v>
      </c>
      <c r="BS30" s="398" t="str">
        <f t="shared" si="34"/>
        <v>0</v>
      </c>
      <c r="BT30" s="398" t="str">
        <f t="shared" si="35"/>
        <v>0</v>
      </c>
      <c r="BU30" s="412">
        <f t="shared" si="36"/>
        <v>0</v>
      </c>
      <c r="BV30" s="412" t="str">
        <f t="shared" si="37"/>
        <v>0m0</v>
      </c>
      <c r="BW30" s="399">
        <f t="shared" si="38"/>
        <v>0</v>
      </c>
      <c r="BX30" s="399">
        <f t="shared" si="39"/>
        <v>0</v>
      </c>
      <c r="BY30" s="412">
        <f t="shared" si="40"/>
        <v>0</v>
      </c>
      <c r="BZ30" s="413">
        <f t="shared" si="41"/>
        <v>0</v>
      </c>
      <c r="CA30" s="398" t="str">
        <f t="shared" si="42"/>
        <v>0</v>
      </c>
      <c r="CB30" s="398" t="str">
        <f t="shared" si="43"/>
        <v>0</v>
      </c>
      <c r="CC30" s="412">
        <f t="shared" si="44"/>
        <v>0</v>
      </c>
      <c r="CD30" s="412" t="str">
        <f t="shared" si="45"/>
        <v>0m0</v>
      </c>
      <c r="CE30" s="399">
        <f t="shared" si="46"/>
        <v>0</v>
      </c>
      <c r="CF30" s="399">
        <f t="shared" si="47"/>
        <v>0</v>
      </c>
      <c r="CG30" s="412">
        <f t="shared" si="48"/>
        <v>0</v>
      </c>
      <c r="CH30" s="413">
        <f t="shared" si="49"/>
        <v>0</v>
      </c>
      <c r="CI30" s="398" t="str">
        <f t="shared" si="50"/>
        <v>0</v>
      </c>
      <c r="CJ30" s="398" t="str">
        <f t="shared" si="51"/>
        <v>0</v>
      </c>
      <c r="CK30" s="412">
        <f t="shared" si="52"/>
        <v>0</v>
      </c>
      <c r="CL30" s="412" t="str">
        <f t="shared" si="53"/>
        <v>0m0</v>
      </c>
      <c r="CM30" s="399">
        <f t="shared" si="54"/>
        <v>0</v>
      </c>
      <c r="CN30" s="399">
        <f t="shared" si="55"/>
        <v>0</v>
      </c>
      <c r="CO30" s="412">
        <f t="shared" si="56"/>
        <v>0</v>
      </c>
      <c r="CP30" s="413">
        <f t="shared" si="57"/>
        <v>0</v>
      </c>
      <c r="CQ30" s="398" t="str">
        <f t="shared" si="58"/>
        <v>0</v>
      </c>
      <c r="CR30" s="398" t="str">
        <f t="shared" si="59"/>
        <v>0</v>
      </c>
      <c r="CS30" s="412">
        <f t="shared" si="60"/>
        <v>0</v>
      </c>
      <c r="CT30" s="412" t="str">
        <f t="shared" si="61"/>
        <v>0m0</v>
      </c>
      <c r="CU30" s="412">
        <f t="shared" si="89"/>
        <v>0</v>
      </c>
      <c r="CV30" s="412">
        <f t="shared" si="63"/>
        <v>0</v>
      </c>
      <c r="CW30" s="412">
        <f t="shared" si="64"/>
        <v>0</v>
      </c>
      <c r="CX30" s="412">
        <f t="shared" si="65"/>
        <v>0</v>
      </c>
      <c r="CY30" s="412">
        <f t="shared" si="66"/>
        <v>0</v>
      </c>
      <c r="CZ30" s="412" t="str">
        <f t="shared" si="67"/>
        <v/>
      </c>
      <c r="DA30" s="412" t="str">
        <f t="shared" si="68"/>
        <v/>
      </c>
      <c r="DB30" s="412" t="str">
        <f t="shared" si="69"/>
        <v/>
      </c>
      <c r="DC30" s="412" t="str">
        <f t="shared" si="70"/>
        <v/>
      </c>
      <c r="DD30" s="412" t="str">
        <f t="shared" si="71"/>
        <v/>
      </c>
      <c r="DE30" s="412"/>
      <c r="DF30" s="411"/>
      <c r="DG30" s="412" t="str">
        <f t="shared" si="72"/>
        <v/>
      </c>
      <c r="DH30" s="412" t="str">
        <f t="shared" si="73"/>
        <v/>
      </c>
      <c r="DI30" s="412">
        <f t="shared" si="74"/>
        <v>0</v>
      </c>
      <c r="DJ30" s="412" t="str">
        <f t="shared" si="75"/>
        <v/>
      </c>
      <c r="DK30" s="412" t="str">
        <f t="shared" si="76"/>
        <v/>
      </c>
      <c r="DL30" s="412" t="str">
        <f t="shared" si="77"/>
        <v/>
      </c>
      <c r="DM30" s="412" t="str">
        <f t="shared" si="78"/>
        <v/>
      </c>
      <c r="DN30" s="412" t="str">
        <f t="shared" si="79"/>
        <v/>
      </c>
      <c r="DO30" s="412" t="str">
        <f t="shared" si="80"/>
        <v/>
      </c>
    </row>
    <row r="31" spans="1:128" s="157" customFormat="1" ht="18" hidden="1" customHeight="1">
      <c r="A31" s="161" t="str">
        <f t="shared" si="91"/>
        <v/>
      </c>
      <c r="B31" s="158"/>
      <c r="C31" s="31" t="str">
        <f>IF(B31="","",VLOOKUP(B31,学連登録!$C$2:$G$3000,2,FALSE))</f>
        <v/>
      </c>
      <c r="D31" s="32" t="str">
        <f>IF(B31="","",VLOOKUP(B31,学連登録!$C$2:$G$3000,3,FALSE))</f>
        <v/>
      </c>
      <c r="E31" s="33" t="str">
        <f>IF(B31="","",VLOOKUP(B31,学連登録!$C$2:$G$3000,4,FALSE))</f>
        <v/>
      </c>
      <c r="F31" s="383" t="str">
        <f>IF(B31="","",VLOOKUP(B31,学連登録!$C$2:$I$3000,7,FALSE))</f>
        <v/>
      </c>
      <c r="G31" s="160"/>
      <c r="H31" s="905"/>
      <c r="I31" s="906"/>
      <c r="J31" s="160"/>
      <c r="K31" s="905"/>
      <c r="L31" s="906"/>
      <c r="M31" s="160"/>
      <c r="N31" s="819"/>
      <c r="O31" s="820"/>
      <c r="P31" s="159"/>
      <c r="Q31" s="905"/>
      <c r="R31" s="906"/>
      <c r="S31" s="159"/>
      <c r="T31" s="905"/>
      <c r="U31" s="906"/>
      <c r="V31" s="103" t="str">
        <f>IF(B31="","",VLOOKUP(B31,学連登録!$C$2:$H$3000,6,FALSE))</f>
        <v/>
      </c>
      <c r="Y31" s="118" t="str">
        <f t="shared" si="2"/>
        <v/>
      </c>
      <c r="Z31" s="97" t="str">
        <f>IF(G31="","",VLOOKUP(G31,種目名!$R$5:$T$104,3,0))</f>
        <v/>
      </c>
      <c r="AA31" s="99" t="str">
        <f>IF(J31="","",VLOOKUP(J31,種目名!$R$5:$T$104,3,0))</f>
        <v/>
      </c>
      <c r="AB31" s="119" t="str">
        <f>IF(M31="","",VLOOKUP(M31,種目名!$R$5:$T$104,3,0))</f>
        <v/>
      </c>
      <c r="AC31" s="119" t="str">
        <f>IF(P31="","",VLOOKUP(AF31,種目名!$R$5:$T$104,3,0))</f>
        <v/>
      </c>
      <c r="AD31" s="120" t="str">
        <f>IF(S31="","",VLOOKUP(AI31,種目名!$R$5:$T$104,3,0))</f>
        <v/>
      </c>
      <c r="AE31" s="117">
        <f t="shared" si="3"/>
        <v>0</v>
      </c>
      <c r="AF31" s="157" t="str">
        <f t="shared" si="4"/>
        <v/>
      </c>
      <c r="AG31" s="157" t="str">
        <f t="shared" si="5"/>
        <v/>
      </c>
      <c r="AH31" s="157">
        <f t="shared" si="6"/>
        <v>0</v>
      </c>
      <c r="AI31" s="157" t="str">
        <f t="shared" si="7"/>
        <v/>
      </c>
      <c r="AJ31" s="157" t="str">
        <f t="shared" si="8"/>
        <v/>
      </c>
      <c r="AK31" s="390"/>
      <c r="AL31" s="171">
        <f t="shared" si="14"/>
        <v>0</v>
      </c>
      <c r="AM31" s="399">
        <f t="shared" si="15"/>
        <v>0</v>
      </c>
      <c r="AN31" s="399">
        <f>COUNTIF($B$12:B31,B31)</f>
        <v>0</v>
      </c>
      <c r="AO31" s="399"/>
      <c r="AP31" s="399" t="str">
        <f t="shared" si="16"/>
        <v/>
      </c>
      <c r="AQ31" s="399" t="str">
        <f t="shared" si="16"/>
        <v/>
      </c>
      <c r="AR31" s="399" t="str">
        <f t="shared" si="16"/>
        <v/>
      </c>
      <c r="AS31" s="399" t="str">
        <f t="shared" si="16"/>
        <v/>
      </c>
      <c r="AT31" s="399">
        <f t="shared" si="87"/>
        <v>0</v>
      </c>
      <c r="AU31" s="399" t="str">
        <f t="shared" si="88"/>
        <v/>
      </c>
      <c r="AV31" s="399" t="str">
        <f t="shared" si="19"/>
        <v/>
      </c>
      <c r="AW31" s="399" t="str">
        <f t="shared" si="20"/>
        <v/>
      </c>
      <c r="AX31" s="399" t="str">
        <f t="shared" si="21"/>
        <v/>
      </c>
      <c r="AY31" s="399" t="str">
        <f t="shared" si="22"/>
        <v/>
      </c>
      <c r="AZ31" s="399" t="str">
        <f t="shared" si="23"/>
        <v/>
      </c>
      <c r="BA31" s="399" t="str">
        <f t="shared" si="23"/>
        <v/>
      </c>
      <c r="BB31" s="399" t="str">
        <f t="shared" si="23"/>
        <v/>
      </c>
      <c r="BC31" s="399" t="str">
        <f t="shared" si="23"/>
        <v/>
      </c>
      <c r="BD31" s="403" t="str">
        <f t="shared" si="23"/>
        <v/>
      </c>
      <c r="BE31" s="393">
        <f t="shared" si="24"/>
        <v>0</v>
      </c>
      <c r="BG31" s="399">
        <f t="shared" si="25"/>
        <v>0</v>
      </c>
      <c r="BH31" s="399">
        <f t="shared" si="26"/>
        <v>0</v>
      </c>
      <c r="BI31" s="412">
        <f t="shared" si="27"/>
        <v>0</v>
      </c>
      <c r="BJ31" s="413">
        <f t="shared" si="9"/>
        <v>0</v>
      </c>
      <c r="BK31" s="398" t="str">
        <f t="shared" si="10"/>
        <v>0</v>
      </c>
      <c r="BL31" s="398" t="str">
        <f t="shared" si="11"/>
        <v>0</v>
      </c>
      <c r="BM31" s="412">
        <f t="shared" si="28"/>
        <v>0</v>
      </c>
      <c r="BN31" s="412" t="str">
        <f t="shared" si="29"/>
        <v>0m0</v>
      </c>
      <c r="BO31" s="399">
        <f t="shared" si="30"/>
        <v>0</v>
      </c>
      <c r="BP31" s="399">
        <f t="shared" si="31"/>
        <v>0</v>
      </c>
      <c r="BQ31" s="412">
        <f t="shared" si="32"/>
        <v>0</v>
      </c>
      <c r="BR31" s="413">
        <f t="shared" si="33"/>
        <v>0</v>
      </c>
      <c r="BS31" s="398" t="str">
        <f t="shared" si="34"/>
        <v>0</v>
      </c>
      <c r="BT31" s="398" t="str">
        <f t="shared" si="35"/>
        <v>0</v>
      </c>
      <c r="BU31" s="412">
        <f t="shared" si="36"/>
        <v>0</v>
      </c>
      <c r="BV31" s="412" t="str">
        <f t="shared" si="37"/>
        <v>0m0</v>
      </c>
      <c r="BW31" s="399">
        <f t="shared" si="38"/>
        <v>0</v>
      </c>
      <c r="BX31" s="399">
        <f t="shared" si="39"/>
        <v>0</v>
      </c>
      <c r="BY31" s="412">
        <f t="shared" si="40"/>
        <v>0</v>
      </c>
      <c r="BZ31" s="413">
        <f t="shared" si="41"/>
        <v>0</v>
      </c>
      <c r="CA31" s="398" t="str">
        <f t="shared" si="42"/>
        <v>0</v>
      </c>
      <c r="CB31" s="398" t="str">
        <f t="shared" si="43"/>
        <v>0</v>
      </c>
      <c r="CC31" s="412">
        <f t="shared" si="44"/>
        <v>0</v>
      </c>
      <c r="CD31" s="412" t="str">
        <f t="shared" si="45"/>
        <v>0m0</v>
      </c>
      <c r="CE31" s="399">
        <f t="shared" si="46"/>
        <v>0</v>
      </c>
      <c r="CF31" s="399">
        <f t="shared" si="47"/>
        <v>0</v>
      </c>
      <c r="CG31" s="412">
        <f t="shared" si="48"/>
        <v>0</v>
      </c>
      <c r="CH31" s="413">
        <f t="shared" si="49"/>
        <v>0</v>
      </c>
      <c r="CI31" s="398" t="str">
        <f t="shared" si="50"/>
        <v>0</v>
      </c>
      <c r="CJ31" s="398" t="str">
        <f t="shared" si="51"/>
        <v>0</v>
      </c>
      <c r="CK31" s="412">
        <f t="shared" si="52"/>
        <v>0</v>
      </c>
      <c r="CL31" s="412" t="str">
        <f t="shared" si="53"/>
        <v>0m0</v>
      </c>
      <c r="CM31" s="399">
        <f t="shared" si="54"/>
        <v>0</v>
      </c>
      <c r="CN31" s="399">
        <f t="shared" si="55"/>
        <v>0</v>
      </c>
      <c r="CO31" s="412">
        <f t="shared" si="56"/>
        <v>0</v>
      </c>
      <c r="CP31" s="413">
        <f t="shared" si="57"/>
        <v>0</v>
      </c>
      <c r="CQ31" s="398" t="str">
        <f t="shared" si="58"/>
        <v>0</v>
      </c>
      <c r="CR31" s="398" t="str">
        <f t="shared" si="59"/>
        <v>0</v>
      </c>
      <c r="CS31" s="412">
        <f t="shared" si="60"/>
        <v>0</v>
      </c>
      <c r="CT31" s="412" t="str">
        <f t="shared" si="61"/>
        <v>0m0</v>
      </c>
      <c r="CU31" s="412">
        <f t="shared" si="89"/>
        <v>0</v>
      </c>
      <c r="CV31" s="412">
        <f t="shared" si="63"/>
        <v>0</v>
      </c>
      <c r="CW31" s="412">
        <f t="shared" si="64"/>
        <v>0</v>
      </c>
      <c r="CX31" s="412">
        <f t="shared" si="65"/>
        <v>0</v>
      </c>
      <c r="CY31" s="412">
        <f t="shared" si="66"/>
        <v>0</v>
      </c>
      <c r="CZ31" s="412" t="str">
        <f t="shared" si="67"/>
        <v/>
      </c>
      <c r="DA31" s="412" t="str">
        <f t="shared" si="68"/>
        <v/>
      </c>
      <c r="DB31" s="412" t="str">
        <f t="shared" si="69"/>
        <v/>
      </c>
      <c r="DC31" s="412" t="str">
        <f t="shared" si="70"/>
        <v/>
      </c>
      <c r="DD31" s="412" t="str">
        <f t="shared" si="71"/>
        <v/>
      </c>
      <c r="DE31" s="412"/>
      <c r="DF31" s="411"/>
      <c r="DG31" s="412" t="str">
        <f t="shared" si="72"/>
        <v/>
      </c>
      <c r="DH31" s="412" t="str">
        <f t="shared" si="73"/>
        <v/>
      </c>
      <c r="DI31" s="412">
        <f t="shared" si="74"/>
        <v>0</v>
      </c>
      <c r="DJ31" s="412" t="str">
        <f t="shared" si="75"/>
        <v/>
      </c>
      <c r="DK31" s="412" t="str">
        <f t="shared" si="76"/>
        <v/>
      </c>
      <c r="DL31" s="412" t="str">
        <f t="shared" si="77"/>
        <v/>
      </c>
      <c r="DM31" s="412" t="str">
        <f t="shared" si="78"/>
        <v/>
      </c>
      <c r="DN31" s="412" t="str">
        <f t="shared" si="79"/>
        <v/>
      </c>
      <c r="DO31" s="412" t="str">
        <f t="shared" si="80"/>
        <v/>
      </c>
    </row>
    <row r="32" spans="1:128" s="157" customFormat="1" ht="18" hidden="1" customHeight="1">
      <c r="A32" s="161" t="str">
        <f t="shared" si="91"/>
        <v/>
      </c>
      <c r="B32" s="158"/>
      <c r="C32" s="31" t="str">
        <f>IF(B32="","",VLOOKUP(B32,学連登録!$C$2:$G$3000,2,FALSE))</f>
        <v/>
      </c>
      <c r="D32" s="32" t="str">
        <f>IF(B32="","",VLOOKUP(B32,学連登録!$C$2:$G$3000,3,FALSE))</f>
        <v/>
      </c>
      <c r="E32" s="33" t="str">
        <f>IF(B32="","",VLOOKUP(B32,学連登録!$C$2:$G$3000,4,FALSE))</f>
        <v/>
      </c>
      <c r="F32" s="383" t="str">
        <f>IF(B32="","",VLOOKUP(B32,学連登録!$C$2:$I$3000,7,FALSE))</f>
        <v/>
      </c>
      <c r="G32" s="160"/>
      <c r="H32" s="905"/>
      <c r="I32" s="906"/>
      <c r="J32" s="160"/>
      <c r="K32" s="905"/>
      <c r="L32" s="906"/>
      <c r="M32" s="160"/>
      <c r="N32" s="819"/>
      <c r="O32" s="820"/>
      <c r="P32" s="159"/>
      <c r="Q32" s="905"/>
      <c r="R32" s="906"/>
      <c r="S32" s="159"/>
      <c r="T32" s="905"/>
      <c r="U32" s="906"/>
      <c r="V32" s="103" t="str">
        <f>IF(B32="","",VLOOKUP(B32,学連登録!$C$2:$H$3000,6,FALSE))</f>
        <v/>
      </c>
      <c r="Y32" s="118" t="str">
        <f t="shared" si="2"/>
        <v/>
      </c>
      <c r="Z32" s="97" t="str">
        <f>IF(G32="","",VLOOKUP(G32,種目名!$R$5:$T$104,3,0))</f>
        <v/>
      </c>
      <c r="AA32" s="99" t="str">
        <f>IF(J32="","",VLOOKUP(J32,種目名!$R$5:$T$104,3,0))</f>
        <v/>
      </c>
      <c r="AB32" s="119" t="str">
        <f>IF(M32="","",VLOOKUP(M32,種目名!$R$5:$T$104,3,0))</f>
        <v/>
      </c>
      <c r="AC32" s="119" t="str">
        <f>IF(P32="","",VLOOKUP(AF32,種目名!$R$5:$T$104,3,0))</f>
        <v/>
      </c>
      <c r="AD32" s="120" t="str">
        <f>IF(S32="","",VLOOKUP(AI32,種目名!$R$5:$T$104,3,0))</f>
        <v/>
      </c>
      <c r="AE32" s="117">
        <f t="shared" si="3"/>
        <v>0</v>
      </c>
      <c r="AF32" s="157" t="str">
        <f t="shared" si="4"/>
        <v/>
      </c>
      <c r="AG32" s="157" t="str">
        <f t="shared" si="5"/>
        <v/>
      </c>
      <c r="AH32" s="157">
        <f t="shared" si="6"/>
        <v>0</v>
      </c>
      <c r="AI32" s="157" t="str">
        <f t="shared" si="7"/>
        <v/>
      </c>
      <c r="AJ32" s="157" t="str">
        <f t="shared" si="8"/>
        <v/>
      </c>
      <c r="AK32" s="390"/>
      <c r="AL32" s="171">
        <f t="shared" si="14"/>
        <v>0</v>
      </c>
      <c r="AM32" s="399">
        <f t="shared" si="15"/>
        <v>0</v>
      </c>
      <c r="AN32" s="399">
        <f>COUNTIF($B$12:B32,B32)</f>
        <v>0</v>
      </c>
      <c r="AO32" s="399"/>
      <c r="AP32" s="399" t="str">
        <f t="shared" si="16"/>
        <v/>
      </c>
      <c r="AQ32" s="399" t="str">
        <f t="shared" si="16"/>
        <v/>
      </c>
      <c r="AR32" s="399" t="str">
        <f t="shared" si="16"/>
        <v/>
      </c>
      <c r="AS32" s="399" t="str">
        <f t="shared" si="16"/>
        <v/>
      </c>
      <c r="AT32" s="399">
        <f t="shared" si="87"/>
        <v>0</v>
      </c>
      <c r="AU32" s="399" t="str">
        <f t="shared" si="88"/>
        <v/>
      </c>
      <c r="AV32" s="399" t="str">
        <f t="shared" si="19"/>
        <v/>
      </c>
      <c r="AW32" s="399" t="str">
        <f t="shared" si="20"/>
        <v/>
      </c>
      <c r="AX32" s="399" t="str">
        <f t="shared" si="21"/>
        <v/>
      </c>
      <c r="AY32" s="399" t="str">
        <f t="shared" si="22"/>
        <v/>
      </c>
      <c r="AZ32" s="399" t="str">
        <f t="shared" si="23"/>
        <v/>
      </c>
      <c r="BA32" s="399" t="str">
        <f t="shared" si="23"/>
        <v/>
      </c>
      <c r="BB32" s="399" t="str">
        <f t="shared" si="23"/>
        <v/>
      </c>
      <c r="BC32" s="399" t="str">
        <f t="shared" si="23"/>
        <v/>
      </c>
      <c r="BD32" s="403" t="str">
        <f t="shared" si="23"/>
        <v/>
      </c>
      <c r="BE32" s="393">
        <f t="shared" si="24"/>
        <v>0</v>
      </c>
      <c r="BG32" s="399">
        <f t="shared" si="25"/>
        <v>0</v>
      </c>
      <c r="BH32" s="399">
        <f t="shared" si="26"/>
        <v>0</v>
      </c>
      <c r="BI32" s="412">
        <f t="shared" si="27"/>
        <v>0</v>
      </c>
      <c r="BJ32" s="413">
        <f t="shared" si="9"/>
        <v>0</v>
      </c>
      <c r="BK32" s="398" t="str">
        <f t="shared" si="10"/>
        <v>0</v>
      </c>
      <c r="BL32" s="398" t="str">
        <f t="shared" si="11"/>
        <v>0</v>
      </c>
      <c r="BM32" s="412">
        <f t="shared" si="28"/>
        <v>0</v>
      </c>
      <c r="BN32" s="412" t="str">
        <f t="shared" si="29"/>
        <v>0m0</v>
      </c>
      <c r="BO32" s="399">
        <f t="shared" si="30"/>
        <v>0</v>
      </c>
      <c r="BP32" s="399">
        <f t="shared" si="31"/>
        <v>0</v>
      </c>
      <c r="BQ32" s="412">
        <f t="shared" si="32"/>
        <v>0</v>
      </c>
      <c r="BR32" s="413">
        <f t="shared" si="33"/>
        <v>0</v>
      </c>
      <c r="BS32" s="398" t="str">
        <f t="shared" si="34"/>
        <v>0</v>
      </c>
      <c r="BT32" s="398" t="str">
        <f t="shared" si="35"/>
        <v>0</v>
      </c>
      <c r="BU32" s="412">
        <f t="shared" si="36"/>
        <v>0</v>
      </c>
      <c r="BV32" s="412" t="str">
        <f t="shared" si="37"/>
        <v>0m0</v>
      </c>
      <c r="BW32" s="399">
        <f t="shared" si="38"/>
        <v>0</v>
      </c>
      <c r="BX32" s="399">
        <f t="shared" si="39"/>
        <v>0</v>
      </c>
      <c r="BY32" s="412">
        <f t="shared" si="40"/>
        <v>0</v>
      </c>
      <c r="BZ32" s="413">
        <f t="shared" si="41"/>
        <v>0</v>
      </c>
      <c r="CA32" s="398" t="str">
        <f t="shared" si="42"/>
        <v>0</v>
      </c>
      <c r="CB32" s="398" t="str">
        <f t="shared" si="43"/>
        <v>0</v>
      </c>
      <c r="CC32" s="412">
        <f t="shared" si="44"/>
        <v>0</v>
      </c>
      <c r="CD32" s="412" t="str">
        <f t="shared" si="45"/>
        <v>0m0</v>
      </c>
      <c r="CE32" s="399">
        <f t="shared" si="46"/>
        <v>0</v>
      </c>
      <c r="CF32" s="399">
        <f t="shared" si="47"/>
        <v>0</v>
      </c>
      <c r="CG32" s="412">
        <f t="shared" si="48"/>
        <v>0</v>
      </c>
      <c r="CH32" s="413">
        <f t="shared" si="49"/>
        <v>0</v>
      </c>
      <c r="CI32" s="398" t="str">
        <f t="shared" si="50"/>
        <v>0</v>
      </c>
      <c r="CJ32" s="398" t="str">
        <f t="shared" si="51"/>
        <v>0</v>
      </c>
      <c r="CK32" s="412">
        <f t="shared" si="52"/>
        <v>0</v>
      </c>
      <c r="CL32" s="412" t="str">
        <f t="shared" si="53"/>
        <v>0m0</v>
      </c>
      <c r="CM32" s="399">
        <f t="shared" si="54"/>
        <v>0</v>
      </c>
      <c r="CN32" s="399">
        <f t="shared" si="55"/>
        <v>0</v>
      </c>
      <c r="CO32" s="412">
        <f t="shared" si="56"/>
        <v>0</v>
      </c>
      <c r="CP32" s="413">
        <f t="shared" si="57"/>
        <v>0</v>
      </c>
      <c r="CQ32" s="398" t="str">
        <f t="shared" si="58"/>
        <v>0</v>
      </c>
      <c r="CR32" s="398" t="str">
        <f t="shared" si="59"/>
        <v>0</v>
      </c>
      <c r="CS32" s="412">
        <f t="shared" si="60"/>
        <v>0</v>
      </c>
      <c r="CT32" s="412" t="str">
        <f t="shared" si="61"/>
        <v>0m0</v>
      </c>
      <c r="CU32" s="412">
        <f t="shared" si="89"/>
        <v>0</v>
      </c>
      <c r="CV32" s="412">
        <f t="shared" si="63"/>
        <v>0</v>
      </c>
      <c r="CW32" s="412">
        <f t="shared" si="64"/>
        <v>0</v>
      </c>
      <c r="CX32" s="412">
        <f t="shared" si="65"/>
        <v>0</v>
      </c>
      <c r="CY32" s="412">
        <f t="shared" si="66"/>
        <v>0</v>
      </c>
      <c r="CZ32" s="412" t="str">
        <f t="shared" si="67"/>
        <v/>
      </c>
      <c r="DA32" s="412" t="str">
        <f t="shared" si="68"/>
        <v/>
      </c>
      <c r="DB32" s="412" t="str">
        <f t="shared" si="69"/>
        <v/>
      </c>
      <c r="DC32" s="412" t="str">
        <f t="shared" si="70"/>
        <v/>
      </c>
      <c r="DD32" s="412" t="str">
        <f t="shared" si="71"/>
        <v/>
      </c>
      <c r="DE32" s="412"/>
      <c r="DF32" s="411"/>
      <c r="DG32" s="412" t="str">
        <f t="shared" si="72"/>
        <v/>
      </c>
      <c r="DH32" s="412" t="str">
        <f t="shared" si="73"/>
        <v/>
      </c>
      <c r="DI32" s="412">
        <f t="shared" si="74"/>
        <v>0</v>
      </c>
      <c r="DJ32" s="412" t="str">
        <f t="shared" si="75"/>
        <v/>
      </c>
      <c r="DK32" s="412" t="str">
        <f t="shared" si="76"/>
        <v/>
      </c>
      <c r="DL32" s="412" t="str">
        <f t="shared" si="77"/>
        <v/>
      </c>
      <c r="DM32" s="412" t="str">
        <f t="shared" si="78"/>
        <v/>
      </c>
      <c r="DN32" s="412" t="str">
        <f t="shared" si="79"/>
        <v/>
      </c>
      <c r="DO32" s="412" t="str">
        <f t="shared" si="80"/>
        <v/>
      </c>
    </row>
    <row r="33" spans="1:119" s="157" customFormat="1" ht="18" hidden="1" customHeight="1">
      <c r="A33" s="161" t="str">
        <f t="shared" si="91"/>
        <v/>
      </c>
      <c r="B33" s="158"/>
      <c r="C33" s="31" t="str">
        <f>IF(B33="","",VLOOKUP(B33,学連登録!$C$2:$G$3000,2,FALSE))</f>
        <v/>
      </c>
      <c r="D33" s="32" t="str">
        <f>IF(B33="","",VLOOKUP(B33,学連登録!$C$2:$G$3000,3,FALSE))</f>
        <v/>
      </c>
      <c r="E33" s="33" t="str">
        <f>IF(B33="","",VLOOKUP(B33,学連登録!$C$2:$G$3000,4,FALSE))</f>
        <v/>
      </c>
      <c r="F33" s="383" t="str">
        <f>IF(B33="","",VLOOKUP(B33,学連登録!$C$2:$I$3000,7,FALSE))</f>
        <v/>
      </c>
      <c r="G33" s="160"/>
      <c r="H33" s="905"/>
      <c r="I33" s="907"/>
      <c r="J33" s="160"/>
      <c r="K33" s="905"/>
      <c r="L33" s="906"/>
      <c r="M33" s="160"/>
      <c r="N33" s="819"/>
      <c r="O33" s="820"/>
      <c r="P33" s="159"/>
      <c r="Q33" s="905"/>
      <c r="R33" s="906"/>
      <c r="S33" s="159"/>
      <c r="T33" s="905"/>
      <c r="U33" s="906"/>
      <c r="V33" s="103" t="str">
        <f>IF(B33="","",VLOOKUP(B33,学連登録!$C$2:$H$3000,6,FALSE))</f>
        <v/>
      </c>
      <c r="Y33" s="118" t="str">
        <f t="shared" si="2"/>
        <v/>
      </c>
      <c r="Z33" s="97" t="str">
        <f>IF(G33="","",VLOOKUP(G33,種目名!$R$5:$T$104,3,0))</f>
        <v/>
      </c>
      <c r="AA33" s="99" t="str">
        <f>IF(J33="","",VLOOKUP(J33,種目名!$R$5:$T$104,3,0))</f>
        <v/>
      </c>
      <c r="AB33" s="119" t="str">
        <f>IF(M33="","",VLOOKUP(M33,種目名!$R$5:$T$104,3,0))</f>
        <v/>
      </c>
      <c r="AC33" s="119" t="str">
        <f>IF(P33="","",VLOOKUP(AF33,種目名!$R$5:$T$104,3,0))</f>
        <v/>
      </c>
      <c r="AD33" s="120" t="str">
        <f>IF(S33="","",VLOOKUP(AI33,種目名!$R$5:$T$104,3,0))</f>
        <v/>
      </c>
      <c r="AE33" s="117">
        <f t="shared" si="3"/>
        <v>0</v>
      </c>
      <c r="AF33" s="157" t="str">
        <f t="shared" si="4"/>
        <v/>
      </c>
      <c r="AG33" s="157" t="str">
        <f t="shared" si="5"/>
        <v/>
      </c>
      <c r="AH33" s="157">
        <f t="shared" si="6"/>
        <v>0</v>
      </c>
      <c r="AI33" s="157" t="str">
        <f t="shared" si="7"/>
        <v/>
      </c>
      <c r="AJ33" s="157" t="str">
        <f t="shared" si="8"/>
        <v/>
      </c>
      <c r="AK33" s="390"/>
      <c r="AL33" s="171">
        <f t="shared" si="14"/>
        <v>0</v>
      </c>
      <c r="AM33" s="399">
        <f t="shared" si="15"/>
        <v>0</v>
      </c>
      <c r="AN33" s="399">
        <f>COUNTIF($B$12:B33,B33)</f>
        <v>0</v>
      </c>
      <c r="AO33" s="399"/>
      <c r="AP33" s="399" t="str">
        <f t="shared" si="16"/>
        <v/>
      </c>
      <c r="AQ33" s="399" t="str">
        <f t="shared" si="16"/>
        <v/>
      </c>
      <c r="AR33" s="399" t="str">
        <f t="shared" si="16"/>
        <v/>
      </c>
      <c r="AS33" s="399" t="str">
        <f t="shared" si="16"/>
        <v/>
      </c>
      <c r="AT33" s="399">
        <f t="shared" si="87"/>
        <v>0</v>
      </c>
      <c r="AU33" s="399" t="str">
        <f t="shared" si="88"/>
        <v/>
      </c>
      <c r="AV33" s="399" t="str">
        <f t="shared" si="19"/>
        <v/>
      </c>
      <c r="AW33" s="399" t="str">
        <f t="shared" si="20"/>
        <v/>
      </c>
      <c r="AX33" s="399" t="str">
        <f t="shared" si="21"/>
        <v/>
      </c>
      <c r="AY33" s="399" t="str">
        <f t="shared" si="22"/>
        <v/>
      </c>
      <c r="AZ33" s="399" t="str">
        <f t="shared" si="23"/>
        <v/>
      </c>
      <c r="BA33" s="399" t="str">
        <f t="shared" si="23"/>
        <v/>
      </c>
      <c r="BB33" s="399" t="str">
        <f t="shared" si="23"/>
        <v/>
      </c>
      <c r="BC33" s="399" t="str">
        <f t="shared" si="23"/>
        <v/>
      </c>
      <c r="BD33" s="403" t="str">
        <f t="shared" si="23"/>
        <v/>
      </c>
      <c r="BE33" s="393">
        <f t="shared" si="24"/>
        <v>0</v>
      </c>
      <c r="BG33" s="399">
        <f t="shared" si="25"/>
        <v>0</v>
      </c>
      <c r="BH33" s="399">
        <f t="shared" si="26"/>
        <v>0</v>
      </c>
      <c r="BI33" s="412">
        <f t="shared" si="27"/>
        <v>0</v>
      </c>
      <c r="BJ33" s="413">
        <f t="shared" si="9"/>
        <v>0</v>
      </c>
      <c r="BK33" s="398" t="str">
        <f t="shared" si="10"/>
        <v>0</v>
      </c>
      <c r="BL33" s="398" t="str">
        <f t="shared" si="11"/>
        <v>0</v>
      </c>
      <c r="BM33" s="412">
        <f t="shared" si="28"/>
        <v>0</v>
      </c>
      <c r="BN33" s="412" t="str">
        <f t="shared" si="29"/>
        <v>0m0</v>
      </c>
      <c r="BO33" s="399">
        <f t="shared" si="30"/>
        <v>0</v>
      </c>
      <c r="BP33" s="399">
        <f t="shared" si="31"/>
        <v>0</v>
      </c>
      <c r="BQ33" s="412">
        <f t="shared" si="32"/>
        <v>0</v>
      </c>
      <c r="BR33" s="413">
        <f t="shared" si="33"/>
        <v>0</v>
      </c>
      <c r="BS33" s="398" t="str">
        <f t="shared" si="34"/>
        <v>0</v>
      </c>
      <c r="BT33" s="398" t="str">
        <f t="shared" si="35"/>
        <v>0</v>
      </c>
      <c r="BU33" s="412">
        <f t="shared" si="36"/>
        <v>0</v>
      </c>
      <c r="BV33" s="412" t="str">
        <f t="shared" si="37"/>
        <v>0m0</v>
      </c>
      <c r="BW33" s="399">
        <f t="shared" si="38"/>
        <v>0</v>
      </c>
      <c r="BX33" s="399">
        <f t="shared" si="39"/>
        <v>0</v>
      </c>
      <c r="BY33" s="412">
        <f t="shared" si="40"/>
        <v>0</v>
      </c>
      <c r="BZ33" s="413">
        <f t="shared" si="41"/>
        <v>0</v>
      </c>
      <c r="CA33" s="398" t="str">
        <f t="shared" si="42"/>
        <v>0</v>
      </c>
      <c r="CB33" s="398" t="str">
        <f t="shared" si="43"/>
        <v>0</v>
      </c>
      <c r="CC33" s="412">
        <f t="shared" si="44"/>
        <v>0</v>
      </c>
      <c r="CD33" s="412" t="str">
        <f t="shared" si="45"/>
        <v>0m0</v>
      </c>
      <c r="CE33" s="399">
        <f t="shared" si="46"/>
        <v>0</v>
      </c>
      <c r="CF33" s="399">
        <f t="shared" si="47"/>
        <v>0</v>
      </c>
      <c r="CG33" s="412">
        <f t="shared" si="48"/>
        <v>0</v>
      </c>
      <c r="CH33" s="413">
        <f t="shared" si="49"/>
        <v>0</v>
      </c>
      <c r="CI33" s="398" t="str">
        <f t="shared" si="50"/>
        <v>0</v>
      </c>
      <c r="CJ33" s="398" t="str">
        <f t="shared" si="51"/>
        <v>0</v>
      </c>
      <c r="CK33" s="412">
        <f t="shared" si="52"/>
        <v>0</v>
      </c>
      <c r="CL33" s="412" t="str">
        <f t="shared" si="53"/>
        <v>0m0</v>
      </c>
      <c r="CM33" s="399">
        <f t="shared" si="54"/>
        <v>0</v>
      </c>
      <c r="CN33" s="399">
        <f t="shared" si="55"/>
        <v>0</v>
      </c>
      <c r="CO33" s="412">
        <f t="shared" si="56"/>
        <v>0</v>
      </c>
      <c r="CP33" s="413">
        <f t="shared" si="57"/>
        <v>0</v>
      </c>
      <c r="CQ33" s="398" t="str">
        <f t="shared" si="58"/>
        <v>0</v>
      </c>
      <c r="CR33" s="398" t="str">
        <f t="shared" si="59"/>
        <v>0</v>
      </c>
      <c r="CS33" s="412">
        <f t="shared" si="60"/>
        <v>0</v>
      </c>
      <c r="CT33" s="412" t="str">
        <f t="shared" si="61"/>
        <v>0m0</v>
      </c>
      <c r="CU33" s="412">
        <f t="shared" si="89"/>
        <v>0</v>
      </c>
      <c r="CV33" s="412">
        <f t="shared" si="63"/>
        <v>0</v>
      </c>
      <c r="CW33" s="412">
        <f t="shared" si="64"/>
        <v>0</v>
      </c>
      <c r="CX33" s="412">
        <f t="shared" si="65"/>
        <v>0</v>
      </c>
      <c r="CY33" s="412">
        <f t="shared" si="66"/>
        <v>0</v>
      </c>
      <c r="CZ33" s="412" t="str">
        <f t="shared" si="67"/>
        <v/>
      </c>
      <c r="DA33" s="412" t="str">
        <f t="shared" si="68"/>
        <v/>
      </c>
      <c r="DB33" s="412" t="str">
        <f t="shared" si="69"/>
        <v/>
      </c>
      <c r="DC33" s="412" t="str">
        <f t="shared" si="70"/>
        <v/>
      </c>
      <c r="DD33" s="412" t="str">
        <f t="shared" si="71"/>
        <v/>
      </c>
      <c r="DE33" s="412"/>
      <c r="DF33" s="411"/>
      <c r="DG33" s="412" t="str">
        <f t="shared" si="72"/>
        <v/>
      </c>
      <c r="DH33" s="412" t="str">
        <f t="shared" si="73"/>
        <v/>
      </c>
      <c r="DI33" s="412">
        <f t="shared" si="74"/>
        <v>0</v>
      </c>
      <c r="DJ33" s="412" t="str">
        <f t="shared" si="75"/>
        <v/>
      </c>
      <c r="DK33" s="412" t="str">
        <f t="shared" si="76"/>
        <v/>
      </c>
      <c r="DL33" s="412" t="str">
        <f t="shared" si="77"/>
        <v/>
      </c>
      <c r="DM33" s="412" t="str">
        <f t="shared" si="78"/>
        <v/>
      </c>
      <c r="DN33" s="412" t="str">
        <f t="shared" si="79"/>
        <v/>
      </c>
      <c r="DO33" s="412" t="str">
        <f t="shared" si="80"/>
        <v/>
      </c>
    </row>
    <row r="34" spans="1:119" s="157" customFormat="1" ht="18" hidden="1" customHeight="1">
      <c r="A34" s="161" t="str">
        <f t="shared" si="91"/>
        <v/>
      </c>
      <c r="B34" s="158"/>
      <c r="C34" s="31" t="str">
        <f>IF(B34="","",VLOOKUP(B34,学連登録!$C$2:$G$3000,2,FALSE))</f>
        <v/>
      </c>
      <c r="D34" s="32" t="str">
        <f>IF(B34="","",VLOOKUP(B34,学連登録!$C$2:$G$3000,3,FALSE))</f>
        <v/>
      </c>
      <c r="E34" s="33" t="str">
        <f>IF(B34="","",VLOOKUP(B34,学連登録!$C$2:$G$3000,4,FALSE))</f>
        <v/>
      </c>
      <c r="F34" s="383" t="str">
        <f>IF(B34="","",VLOOKUP(B34,学連登録!$C$2:$I$3000,7,FALSE))</f>
        <v/>
      </c>
      <c r="G34" s="160"/>
      <c r="H34" s="905"/>
      <c r="I34" s="907"/>
      <c r="J34" s="160"/>
      <c r="K34" s="905"/>
      <c r="L34" s="906"/>
      <c r="M34" s="160"/>
      <c r="N34" s="819"/>
      <c r="O34" s="820"/>
      <c r="P34" s="159"/>
      <c r="Q34" s="905"/>
      <c r="R34" s="906"/>
      <c r="S34" s="159"/>
      <c r="T34" s="905"/>
      <c r="U34" s="906"/>
      <c r="V34" s="103" t="str">
        <f>IF(B34="","",VLOOKUP(B34,学連登録!$C$2:$H$3000,6,FALSE))</f>
        <v/>
      </c>
      <c r="Y34" s="118" t="str">
        <f t="shared" si="2"/>
        <v/>
      </c>
      <c r="Z34" s="97" t="str">
        <f>IF(G34="","",VLOOKUP(G34,種目名!$R$5:$T$104,3,0))</f>
        <v/>
      </c>
      <c r="AA34" s="99" t="str">
        <f>IF(J34="","",VLOOKUP(J34,種目名!$R$5:$T$104,3,0))</f>
        <v/>
      </c>
      <c r="AB34" s="119" t="str">
        <f>IF(M34="","",VLOOKUP(M34,種目名!$R$5:$T$104,3,0))</f>
        <v/>
      </c>
      <c r="AC34" s="119" t="str">
        <f>IF(P34="","",VLOOKUP(AF34,種目名!$R$5:$T$104,3,0))</f>
        <v/>
      </c>
      <c r="AD34" s="120" t="str">
        <f>IF(S34="","",VLOOKUP(AI34,種目名!$R$5:$T$104,3,0))</f>
        <v/>
      </c>
      <c r="AE34" s="117">
        <f t="shared" si="3"/>
        <v>0</v>
      </c>
      <c r="AF34" s="157" t="str">
        <f t="shared" si="4"/>
        <v/>
      </c>
      <c r="AG34" s="157" t="str">
        <f t="shared" si="5"/>
        <v/>
      </c>
      <c r="AH34" s="157">
        <f t="shared" si="6"/>
        <v>0</v>
      </c>
      <c r="AI34" s="157" t="str">
        <f t="shared" si="7"/>
        <v/>
      </c>
      <c r="AJ34" s="157" t="str">
        <f t="shared" si="8"/>
        <v/>
      </c>
      <c r="AK34" s="390"/>
      <c r="AL34" s="171">
        <f t="shared" si="14"/>
        <v>0</v>
      </c>
      <c r="AM34" s="399">
        <f t="shared" si="15"/>
        <v>0</v>
      </c>
      <c r="AN34" s="399">
        <f>COUNTIF($B$12:B34,B34)</f>
        <v>0</v>
      </c>
      <c r="AO34" s="399"/>
      <c r="AP34" s="399" t="str">
        <f t="shared" si="16"/>
        <v/>
      </c>
      <c r="AQ34" s="399" t="str">
        <f t="shared" si="16"/>
        <v/>
      </c>
      <c r="AR34" s="399" t="str">
        <f t="shared" si="16"/>
        <v/>
      </c>
      <c r="AS34" s="399" t="str">
        <f t="shared" si="16"/>
        <v/>
      </c>
      <c r="AT34" s="399">
        <f t="shared" si="87"/>
        <v>0</v>
      </c>
      <c r="AU34" s="399" t="str">
        <f t="shared" si="88"/>
        <v/>
      </c>
      <c r="AV34" s="399" t="str">
        <f t="shared" si="19"/>
        <v/>
      </c>
      <c r="AW34" s="399" t="str">
        <f t="shared" si="20"/>
        <v/>
      </c>
      <c r="AX34" s="399" t="str">
        <f t="shared" si="21"/>
        <v/>
      </c>
      <c r="AY34" s="399" t="str">
        <f t="shared" si="22"/>
        <v/>
      </c>
      <c r="AZ34" s="399" t="str">
        <f t="shared" si="23"/>
        <v/>
      </c>
      <c r="BA34" s="399" t="str">
        <f t="shared" si="23"/>
        <v/>
      </c>
      <c r="BB34" s="399" t="str">
        <f t="shared" si="23"/>
        <v/>
      </c>
      <c r="BC34" s="399" t="str">
        <f t="shared" si="23"/>
        <v/>
      </c>
      <c r="BD34" s="403" t="str">
        <f t="shared" si="23"/>
        <v/>
      </c>
      <c r="BE34" s="393">
        <f t="shared" si="24"/>
        <v>0</v>
      </c>
      <c r="BG34" s="399">
        <f t="shared" si="25"/>
        <v>0</v>
      </c>
      <c r="BH34" s="399">
        <f t="shared" si="26"/>
        <v>0</v>
      </c>
      <c r="BI34" s="412">
        <f t="shared" si="27"/>
        <v>0</v>
      </c>
      <c r="BJ34" s="413">
        <f t="shared" si="9"/>
        <v>0</v>
      </c>
      <c r="BK34" s="398" t="str">
        <f t="shared" si="10"/>
        <v>0</v>
      </c>
      <c r="BL34" s="398" t="str">
        <f t="shared" si="11"/>
        <v>0</v>
      </c>
      <c r="BM34" s="412">
        <f t="shared" si="28"/>
        <v>0</v>
      </c>
      <c r="BN34" s="412" t="str">
        <f t="shared" si="29"/>
        <v>0m0</v>
      </c>
      <c r="BO34" s="399">
        <f t="shared" si="30"/>
        <v>0</v>
      </c>
      <c r="BP34" s="399">
        <f t="shared" si="31"/>
        <v>0</v>
      </c>
      <c r="BQ34" s="412">
        <f t="shared" si="32"/>
        <v>0</v>
      </c>
      <c r="BR34" s="413">
        <f t="shared" si="33"/>
        <v>0</v>
      </c>
      <c r="BS34" s="398" t="str">
        <f t="shared" si="34"/>
        <v>0</v>
      </c>
      <c r="BT34" s="398" t="str">
        <f t="shared" si="35"/>
        <v>0</v>
      </c>
      <c r="BU34" s="412">
        <f t="shared" si="36"/>
        <v>0</v>
      </c>
      <c r="BV34" s="412" t="str">
        <f t="shared" si="37"/>
        <v>0m0</v>
      </c>
      <c r="BW34" s="399">
        <f t="shared" si="38"/>
        <v>0</v>
      </c>
      <c r="BX34" s="399">
        <f t="shared" si="39"/>
        <v>0</v>
      </c>
      <c r="BY34" s="412">
        <f t="shared" si="40"/>
        <v>0</v>
      </c>
      <c r="BZ34" s="413">
        <f t="shared" si="41"/>
        <v>0</v>
      </c>
      <c r="CA34" s="398" t="str">
        <f t="shared" si="42"/>
        <v>0</v>
      </c>
      <c r="CB34" s="398" t="str">
        <f t="shared" si="43"/>
        <v>0</v>
      </c>
      <c r="CC34" s="412">
        <f t="shared" si="44"/>
        <v>0</v>
      </c>
      <c r="CD34" s="412" t="str">
        <f t="shared" si="45"/>
        <v>0m0</v>
      </c>
      <c r="CE34" s="399">
        <f t="shared" si="46"/>
        <v>0</v>
      </c>
      <c r="CF34" s="399">
        <f t="shared" si="47"/>
        <v>0</v>
      </c>
      <c r="CG34" s="412">
        <f t="shared" si="48"/>
        <v>0</v>
      </c>
      <c r="CH34" s="413">
        <f t="shared" si="49"/>
        <v>0</v>
      </c>
      <c r="CI34" s="398" t="str">
        <f t="shared" si="50"/>
        <v>0</v>
      </c>
      <c r="CJ34" s="398" t="str">
        <f t="shared" si="51"/>
        <v>0</v>
      </c>
      <c r="CK34" s="412">
        <f t="shared" si="52"/>
        <v>0</v>
      </c>
      <c r="CL34" s="412" t="str">
        <f t="shared" si="53"/>
        <v>0m0</v>
      </c>
      <c r="CM34" s="399">
        <f t="shared" si="54"/>
        <v>0</v>
      </c>
      <c r="CN34" s="399">
        <f t="shared" si="55"/>
        <v>0</v>
      </c>
      <c r="CO34" s="412">
        <f t="shared" si="56"/>
        <v>0</v>
      </c>
      <c r="CP34" s="413">
        <f t="shared" si="57"/>
        <v>0</v>
      </c>
      <c r="CQ34" s="398" t="str">
        <f t="shared" si="58"/>
        <v>0</v>
      </c>
      <c r="CR34" s="398" t="str">
        <f t="shared" si="59"/>
        <v>0</v>
      </c>
      <c r="CS34" s="412">
        <f t="shared" si="60"/>
        <v>0</v>
      </c>
      <c r="CT34" s="412" t="str">
        <f t="shared" si="61"/>
        <v>0m0</v>
      </c>
      <c r="CU34" s="412">
        <f t="shared" si="89"/>
        <v>0</v>
      </c>
      <c r="CV34" s="412">
        <f t="shared" si="63"/>
        <v>0</v>
      </c>
      <c r="CW34" s="412">
        <f t="shared" si="64"/>
        <v>0</v>
      </c>
      <c r="CX34" s="412">
        <f t="shared" si="65"/>
        <v>0</v>
      </c>
      <c r="CY34" s="412">
        <f t="shared" si="66"/>
        <v>0</v>
      </c>
      <c r="CZ34" s="412" t="str">
        <f t="shared" si="67"/>
        <v/>
      </c>
      <c r="DA34" s="412" t="str">
        <f t="shared" si="68"/>
        <v/>
      </c>
      <c r="DB34" s="412" t="str">
        <f t="shared" si="69"/>
        <v/>
      </c>
      <c r="DC34" s="412" t="str">
        <f t="shared" si="70"/>
        <v/>
      </c>
      <c r="DD34" s="412" t="str">
        <f t="shared" si="71"/>
        <v/>
      </c>
      <c r="DE34" s="412"/>
      <c r="DF34" s="411"/>
      <c r="DG34" s="412" t="str">
        <f t="shared" si="72"/>
        <v/>
      </c>
      <c r="DH34" s="412" t="str">
        <f t="shared" si="73"/>
        <v/>
      </c>
      <c r="DI34" s="412">
        <f t="shared" si="74"/>
        <v>0</v>
      </c>
      <c r="DJ34" s="412" t="str">
        <f t="shared" si="75"/>
        <v/>
      </c>
      <c r="DK34" s="412" t="str">
        <f t="shared" si="76"/>
        <v/>
      </c>
      <c r="DL34" s="412" t="str">
        <f t="shared" si="77"/>
        <v/>
      </c>
      <c r="DM34" s="412" t="str">
        <f t="shared" si="78"/>
        <v/>
      </c>
      <c r="DN34" s="412" t="str">
        <f t="shared" si="79"/>
        <v/>
      </c>
      <c r="DO34" s="412" t="str">
        <f t="shared" si="80"/>
        <v/>
      </c>
    </row>
    <row r="35" spans="1:119" s="157" customFormat="1" ht="18" hidden="1" customHeight="1">
      <c r="A35" s="161" t="str">
        <f t="shared" si="91"/>
        <v/>
      </c>
      <c r="B35" s="158"/>
      <c r="C35" s="31" t="str">
        <f>IF(B35="","",VLOOKUP(B35,学連登録!$C$2:$G$3000,2,FALSE))</f>
        <v/>
      </c>
      <c r="D35" s="32" t="str">
        <f>IF(B35="","",VLOOKUP(B35,学連登録!$C$2:$G$3000,3,FALSE))</f>
        <v/>
      </c>
      <c r="E35" s="33" t="str">
        <f>IF(B35="","",VLOOKUP(B35,学連登録!$C$2:$G$3000,4,FALSE))</f>
        <v/>
      </c>
      <c r="F35" s="383" t="str">
        <f>IF(B35="","",VLOOKUP(B35,学連登録!$C$2:$I$3000,7,FALSE))</f>
        <v/>
      </c>
      <c r="G35" s="160"/>
      <c r="H35" s="905"/>
      <c r="I35" s="907"/>
      <c r="J35" s="160"/>
      <c r="K35" s="905"/>
      <c r="L35" s="906"/>
      <c r="M35" s="160"/>
      <c r="N35" s="819"/>
      <c r="O35" s="820"/>
      <c r="P35" s="159"/>
      <c r="Q35" s="905"/>
      <c r="R35" s="906"/>
      <c r="S35" s="159"/>
      <c r="T35" s="905"/>
      <c r="U35" s="906"/>
      <c r="V35" s="103" t="str">
        <f>IF(B35="","",VLOOKUP(B35,学連登録!$C$2:$H$3000,6,FALSE))</f>
        <v/>
      </c>
      <c r="Y35" s="118" t="str">
        <f t="shared" si="2"/>
        <v/>
      </c>
      <c r="Z35" s="97" t="str">
        <f>IF(G35="","",VLOOKUP(G35,種目名!$R$5:$T$104,3,0))</f>
        <v/>
      </c>
      <c r="AA35" s="99" t="str">
        <f>IF(J35="","",VLOOKUP(J35,種目名!$R$5:$T$104,3,0))</f>
        <v/>
      </c>
      <c r="AB35" s="119" t="str">
        <f>IF(M35="","",VLOOKUP(M35,種目名!$R$5:$T$104,3,0))</f>
        <v/>
      </c>
      <c r="AC35" s="119" t="str">
        <f>IF(P35="","",VLOOKUP(AF35,種目名!$R$5:$T$104,3,0))</f>
        <v/>
      </c>
      <c r="AD35" s="120" t="str">
        <f>IF(S35="","",VLOOKUP(AI35,種目名!$R$5:$T$104,3,0))</f>
        <v/>
      </c>
      <c r="AE35" s="117">
        <f t="shared" si="3"/>
        <v>0</v>
      </c>
      <c r="AF35" s="157" t="str">
        <f t="shared" si="4"/>
        <v/>
      </c>
      <c r="AG35" s="157" t="str">
        <f t="shared" si="5"/>
        <v/>
      </c>
      <c r="AH35" s="157">
        <f t="shared" si="6"/>
        <v>0</v>
      </c>
      <c r="AI35" s="157" t="str">
        <f t="shared" si="7"/>
        <v/>
      </c>
      <c r="AJ35" s="157" t="str">
        <f t="shared" si="8"/>
        <v/>
      </c>
      <c r="AK35" s="390"/>
      <c r="AL35" s="171">
        <f t="shared" si="14"/>
        <v>0</v>
      </c>
      <c r="AM35" s="399">
        <f t="shared" si="15"/>
        <v>0</v>
      </c>
      <c r="AN35" s="399">
        <f>COUNTIF($B$12:B35,B35)</f>
        <v>0</v>
      </c>
      <c r="AO35" s="399"/>
      <c r="AP35" s="399" t="str">
        <f t="shared" si="16"/>
        <v/>
      </c>
      <c r="AQ35" s="399" t="str">
        <f t="shared" si="16"/>
        <v/>
      </c>
      <c r="AR35" s="399" t="str">
        <f t="shared" si="16"/>
        <v/>
      </c>
      <c r="AS35" s="399" t="str">
        <f t="shared" si="16"/>
        <v/>
      </c>
      <c r="AT35" s="399">
        <f t="shared" si="87"/>
        <v>0</v>
      </c>
      <c r="AU35" s="399" t="str">
        <f t="shared" si="88"/>
        <v/>
      </c>
      <c r="AV35" s="399" t="str">
        <f t="shared" si="19"/>
        <v/>
      </c>
      <c r="AW35" s="399" t="str">
        <f t="shared" si="20"/>
        <v/>
      </c>
      <c r="AX35" s="399" t="str">
        <f t="shared" si="21"/>
        <v/>
      </c>
      <c r="AY35" s="399" t="str">
        <f t="shared" si="22"/>
        <v/>
      </c>
      <c r="AZ35" s="399" t="str">
        <f t="shared" si="23"/>
        <v/>
      </c>
      <c r="BA35" s="399" t="str">
        <f t="shared" si="23"/>
        <v/>
      </c>
      <c r="BB35" s="399" t="str">
        <f t="shared" si="23"/>
        <v/>
      </c>
      <c r="BC35" s="399" t="str">
        <f t="shared" si="23"/>
        <v/>
      </c>
      <c r="BD35" s="403" t="str">
        <f t="shared" si="23"/>
        <v/>
      </c>
      <c r="BE35" s="393">
        <f t="shared" si="24"/>
        <v>0</v>
      </c>
      <c r="BG35" s="399">
        <f t="shared" si="25"/>
        <v>0</v>
      </c>
      <c r="BH35" s="399">
        <f t="shared" si="26"/>
        <v>0</v>
      </c>
      <c r="BI35" s="412">
        <f t="shared" si="27"/>
        <v>0</v>
      </c>
      <c r="BJ35" s="413">
        <f t="shared" si="9"/>
        <v>0</v>
      </c>
      <c r="BK35" s="398" t="str">
        <f t="shared" si="10"/>
        <v>0</v>
      </c>
      <c r="BL35" s="398" t="str">
        <f t="shared" si="11"/>
        <v>0</v>
      </c>
      <c r="BM35" s="412">
        <f t="shared" si="28"/>
        <v>0</v>
      </c>
      <c r="BN35" s="412" t="str">
        <f t="shared" si="29"/>
        <v>0m0</v>
      </c>
      <c r="BO35" s="399">
        <f t="shared" si="30"/>
        <v>0</v>
      </c>
      <c r="BP35" s="399">
        <f t="shared" si="31"/>
        <v>0</v>
      </c>
      <c r="BQ35" s="412">
        <f t="shared" si="32"/>
        <v>0</v>
      </c>
      <c r="BR35" s="413">
        <f t="shared" si="33"/>
        <v>0</v>
      </c>
      <c r="BS35" s="398" t="str">
        <f t="shared" si="34"/>
        <v>0</v>
      </c>
      <c r="BT35" s="398" t="str">
        <f t="shared" si="35"/>
        <v>0</v>
      </c>
      <c r="BU35" s="412">
        <f t="shared" si="36"/>
        <v>0</v>
      </c>
      <c r="BV35" s="412" t="str">
        <f t="shared" si="37"/>
        <v>0m0</v>
      </c>
      <c r="BW35" s="399">
        <f t="shared" si="38"/>
        <v>0</v>
      </c>
      <c r="BX35" s="399">
        <f t="shared" si="39"/>
        <v>0</v>
      </c>
      <c r="BY35" s="412">
        <f t="shared" si="40"/>
        <v>0</v>
      </c>
      <c r="BZ35" s="413">
        <f t="shared" si="41"/>
        <v>0</v>
      </c>
      <c r="CA35" s="398" t="str">
        <f t="shared" si="42"/>
        <v>0</v>
      </c>
      <c r="CB35" s="398" t="str">
        <f t="shared" si="43"/>
        <v>0</v>
      </c>
      <c r="CC35" s="412">
        <f t="shared" si="44"/>
        <v>0</v>
      </c>
      <c r="CD35" s="412" t="str">
        <f t="shared" si="45"/>
        <v>0m0</v>
      </c>
      <c r="CE35" s="399">
        <f t="shared" si="46"/>
        <v>0</v>
      </c>
      <c r="CF35" s="399">
        <f t="shared" si="47"/>
        <v>0</v>
      </c>
      <c r="CG35" s="412">
        <f t="shared" si="48"/>
        <v>0</v>
      </c>
      <c r="CH35" s="413">
        <f t="shared" si="49"/>
        <v>0</v>
      </c>
      <c r="CI35" s="398" t="str">
        <f t="shared" si="50"/>
        <v>0</v>
      </c>
      <c r="CJ35" s="398" t="str">
        <f t="shared" si="51"/>
        <v>0</v>
      </c>
      <c r="CK35" s="412">
        <f t="shared" si="52"/>
        <v>0</v>
      </c>
      <c r="CL35" s="412" t="str">
        <f t="shared" si="53"/>
        <v>0m0</v>
      </c>
      <c r="CM35" s="399">
        <f t="shared" si="54"/>
        <v>0</v>
      </c>
      <c r="CN35" s="399">
        <f t="shared" si="55"/>
        <v>0</v>
      </c>
      <c r="CO35" s="412">
        <f t="shared" si="56"/>
        <v>0</v>
      </c>
      <c r="CP35" s="413">
        <f t="shared" si="57"/>
        <v>0</v>
      </c>
      <c r="CQ35" s="398" t="str">
        <f t="shared" si="58"/>
        <v>0</v>
      </c>
      <c r="CR35" s="398" t="str">
        <f t="shared" si="59"/>
        <v>0</v>
      </c>
      <c r="CS35" s="412">
        <f t="shared" si="60"/>
        <v>0</v>
      </c>
      <c r="CT35" s="412" t="str">
        <f t="shared" si="61"/>
        <v>0m0</v>
      </c>
      <c r="CU35" s="412">
        <f t="shared" si="89"/>
        <v>0</v>
      </c>
      <c r="CV35" s="412">
        <f t="shared" si="63"/>
        <v>0</v>
      </c>
      <c r="CW35" s="412">
        <f t="shared" si="64"/>
        <v>0</v>
      </c>
      <c r="CX35" s="412">
        <f t="shared" si="65"/>
        <v>0</v>
      </c>
      <c r="CY35" s="412">
        <f t="shared" si="66"/>
        <v>0</v>
      </c>
      <c r="CZ35" s="412" t="str">
        <f t="shared" si="67"/>
        <v/>
      </c>
      <c r="DA35" s="412" t="str">
        <f t="shared" si="68"/>
        <v/>
      </c>
      <c r="DB35" s="412" t="str">
        <f t="shared" si="69"/>
        <v/>
      </c>
      <c r="DC35" s="412" t="str">
        <f t="shared" si="70"/>
        <v/>
      </c>
      <c r="DD35" s="412" t="str">
        <f t="shared" si="71"/>
        <v/>
      </c>
      <c r="DE35" s="412"/>
      <c r="DF35" s="411"/>
      <c r="DG35" s="412" t="str">
        <f t="shared" si="72"/>
        <v/>
      </c>
      <c r="DH35" s="412" t="str">
        <f t="shared" si="73"/>
        <v/>
      </c>
      <c r="DI35" s="412">
        <f t="shared" si="74"/>
        <v>0</v>
      </c>
      <c r="DJ35" s="412" t="str">
        <f t="shared" si="75"/>
        <v/>
      </c>
      <c r="DK35" s="412" t="str">
        <f t="shared" si="76"/>
        <v/>
      </c>
      <c r="DL35" s="412" t="str">
        <f t="shared" si="77"/>
        <v/>
      </c>
      <c r="DM35" s="412" t="str">
        <f t="shared" si="78"/>
        <v/>
      </c>
      <c r="DN35" s="412" t="str">
        <f t="shared" si="79"/>
        <v/>
      </c>
      <c r="DO35" s="412" t="str">
        <f t="shared" si="80"/>
        <v/>
      </c>
    </row>
    <row r="36" spans="1:119" s="157" customFormat="1" ht="18" hidden="1" customHeight="1">
      <c r="A36" s="161" t="str">
        <f t="shared" si="91"/>
        <v/>
      </c>
      <c r="B36" s="158"/>
      <c r="C36" s="31" t="str">
        <f>IF(B36="","",VLOOKUP(B36,学連登録!$C$2:$G$3000,2,FALSE))</f>
        <v/>
      </c>
      <c r="D36" s="32" t="str">
        <f>IF(B36="","",VLOOKUP(B36,学連登録!$C$2:$G$3000,3,FALSE))</f>
        <v/>
      </c>
      <c r="E36" s="33" t="str">
        <f>IF(B36="","",VLOOKUP(B36,学連登録!$C$2:$G$3000,4,FALSE))</f>
        <v/>
      </c>
      <c r="F36" s="383" t="str">
        <f>IF(B36="","",VLOOKUP(B36,学連登録!$C$2:$I$3000,7,FALSE))</f>
        <v/>
      </c>
      <c r="G36" s="160"/>
      <c r="H36" s="905"/>
      <c r="I36" s="907"/>
      <c r="J36" s="160"/>
      <c r="K36" s="905"/>
      <c r="L36" s="906"/>
      <c r="M36" s="160"/>
      <c r="N36" s="819"/>
      <c r="O36" s="820"/>
      <c r="P36" s="159"/>
      <c r="Q36" s="905"/>
      <c r="R36" s="906"/>
      <c r="S36" s="159"/>
      <c r="T36" s="905"/>
      <c r="U36" s="906"/>
      <c r="V36" s="103" t="str">
        <f>IF(B36="","",VLOOKUP(B36,学連登録!$C$2:$H$3000,6,FALSE))</f>
        <v/>
      </c>
      <c r="Y36" s="118" t="str">
        <f t="shared" si="2"/>
        <v/>
      </c>
      <c r="Z36" s="97" t="str">
        <f>IF(G36="","",VLOOKUP(G36,種目名!$R$5:$T$104,3,0))</f>
        <v/>
      </c>
      <c r="AA36" s="99" t="str">
        <f>IF(J36="","",VLOOKUP(J36,種目名!$R$5:$T$104,3,0))</f>
        <v/>
      </c>
      <c r="AB36" s="119" t="str">
        <f>IF(M36="","",VLOOKUP(M36,種目名!$R$5:$T$104,3,0))</f>
        <v/>
      </c>
      <c r="AC36" s="119" t="str">
        <f>IF(P36="","",VLOOKUP(AF36,種目名!$R$5:$T$104,3,0))</f>
        <v/>
      </c>
      <c r="AD36" s="120" t="str">
        <f>IF(S36="","",VLOOKUP(AI36,種目名!$R$5:$T$104,3,0))</f>
        <v/>
      </c>
      <c r="AE36" s="117">
        <f t="shared" si="3"/>
        <v>0</v>
      </c>
      <c r="AF36" s="157" t="str">
        <f t="shared" si="4"/>
        <v/>
      </c>
      <c r="AG36" s="157" t="str">
        <f t="shared" si="5"/>
        <v/>
      </c>
      <c r="AH36" s="157">
        <f t="shared" si="6"/>
        <v>0</v>
      </c>
      <c r="AI36" s="157" t="str">
        <f t="shared" si="7"/>
        <v/>
      </c>
      <c r="AJ36" s="157" t="str">
        <f t="shared" si="8"/>
        <v/>
      </c>
      <c r="AK36" s="390"/>
      <c r="AL36" s="171">
        <f t="shared" si="14"/>
        <v>0</v>
      </c>
      <c r="AM36" s="399">
        <f t="shared" si="15"/>
        <v>0</v>
      </c>
      <c r="AN36" s="399">
        <f>COUNTIF($B$12:B36,B36)</f>
        <v>0</v>
      </c>
      <c r="AO36" s="399"/>
      <c r="AP36" s="399" t="str">
        <f t="shared" si="16"/>
        <v/>
      </c>
      <c r="AQ36" s="399" t="str">
        <f t="shared" si="16"/>
        <v/>
      </c>
      <c r="AR36" s="399" t="str">
        <f t="shared" si="16"/>
        <v/>
      </c>
      <c r="AS36" s="399" t="str">
        <f t="shared" si="16"/>
        <v/>
      </c>
      <c r="AT36" s="399">
        <f t="shared" si="87"/>
        <v>0</v>
      </c>
      <c r="AU36" s="399" t="str">
        <f t="shared" si="88"/>
        <v/>
      </c>
      <c r="AV36" s="399" t="str">
        <f t="shared" si="19"/>
        <v/>
      </c>
      <c r="AW36" s="399" t="str">
        <f t="shared" si="20"/>
        <v/>
      </c>
      <c r="AX36" s="399" t="str">
        <f t="shared" si="21"/>
        <v/>
      </c>
      <c r="AY36" s="399" t="str">
        <f t="shared" si="22"/>
        <v/>
      </c>
      <c r="AZ36" s="399" t="str">
        <f t="shared" si="23"/>
        <v/>
      </c>
      <c r="BA36" s="399" t="str">
        <f t="shared" si="23"/>
        <v/>
      </c>
      <c r="BB36" s="399" t="str">
        <f t="shared" si="23"/>
        <v/>
      </c>
      <c r="BC36" s="399" t="str">
        <f t="shared" si="23"/>
        <v/>
      </c>
      <c r="BD36" s="403" t="str">
        <f t="shared" si="23"/>
        <v/>
      </c>
      <c r="BE36" s="393">
        <f t="shared" si="24"/>
        <v>0</v>
      </c>
      <c r="BG36" s="399">
        <f t="shared" si="25"/>
        <v>0</v>
      </c>
      <c r="BH36" s="399">
        <f t="shared" si="26"/>
        <v>0</v>
      </c>
      <c r="BI36" s="412">
        <f t="shared" si="27"/>
        <v>0</v>
      </c>
      <c r="BJ36" s="413">
        <f t="shared" si="9"/>
        <v>0</v>
      </c>
      <c r="BK36" s="398" t="str">
        <f t="shared" si="10"/>
        <v>0</v>
      </c>
      <c r="BL36" s="398" t="str">
        <f t="shared" si="11"/>
        <v>0</v>
      </c>
      <c r="BM36" s="412">
        <f t="shared" si="28"/>
        <v>0</v>
      </c>
      <c r="BN36" s="412" t="str">
        <f t="shared" si="29"/>
        <v>0m0</v>
      </c>
      <c r="BO36" s="399">
        <f t="shared" si="30"/>
        <v>0</v>
      </c>
      <c r="BP36" s="399">
        <f t="shared" si="31"/>
        <v>0</v>
      </c>
      <c r="BQ36" s="412">
        <f t="shared" si="32"/>
        <v>0</v>
      </c>
      <c r="BR36" s="413">
        <f t="shared" si="33"/>
        <v>0</v>
      </c>
      <c r="BS36" s="398" t="str">
        <f t="shared" si="34"/>
        <v>0</v>
      </c>
      <c r="BT36" s="398" t="str">
        <f t="shared" si="35"/>
        <v>0</v>
      </c>
      <c r="BU36" s="412">
        <f t="shared" si="36"/>
        <v>0</v>
      </c>
      <c r="BV36" s="412" t="str">
        <f t="shared" si="37"/>
        <v>0m0</v>
      </c>
      <c r="BW36" s="399">
        <f t="shared" si="38"/>
        <v>0</v>
      </c>
      <c r="BX36" s="399">
        <f t="shared" si="39"/>
        <v>0</v>
      </c>
      <c r="BY36" s="412">
        <f t="shared" si="40"/>
        <v>0</v>
      </c>
      <c r="BZ36" s="413">
        <f t="shared" si="41"/>
        <v>0</v>
      </c>
      <c r="CA36" s="398" t="str">
        <f t="shared" si="42"/>
        <v>0</v>
      </c>
      <c r="CB36" s="398" t="str">
        <f t="shared" si="43"/>
        <v>0</v>
      </c>
      <c r="CC36" s="412">
        <f t="shared" si="44"/>
        <v>0</v>
      </c>
      <c r="CD36" s="412" t="str">
        <f t="shared" si="45"/>
        <v>0m0</v>
      </c>
      <c r="CE36" s="399">
        <f t="shared" si="46"/>
        <v>0</v>
      </c>
      <c r="CF36" s="399">
        <f t="shared" si="47"/>
        <v>0</v>
      </c>
      <c r="CG36" s="412">
        <f t="shared" si="48"/>
        <v>0</v>
      </c>
      <c r="CH36" s="413">
        <f t="shared" si="49"/>
        <v>0</v>
      </c>
      <c r="CI36" s="398" t="str">
        <f t="shared" si="50"/>
        <v>0</v>
      </c>
      <c r="CJ36" s="398" t="str">
        <f t="shared" si="51"/>
        <v>0</v>
      </c>
      <c r="CK36" s="412">
        <f t="shared" si="52"/>
        <v>0</v>
      </c>
      <c r="CL36" s="412" t="str">
        <f t="shared" si="53"/>
        <v>0m0</v>
      </c>
      <c r="CM36" s="399">
        <f t="shared" si="54"/>
        <v>0</v>
      </c>
      <c r="CN36" s="399">
        <f t="shared" si="55"/>
        <v>0</v>
      </c>
      <c r="CO36" s="412">
        <f t="shared" si="56"/>
        <v>0</v>
      </c>
      <c r="CP36" s="413">
        <f t="shared" si="57"/>
        <v>0</v>
      </c>
      <c r="CQ36" s="398" t="str">
        <f t="shared" si="58"/>
        <v>0</v>
      </c>
      <c r="CR36" s="398" t="str">
        <f t="shared" si="59"/>
        <v>0</v>
      </c>
      <c r="CS36" s="412">
        <f t="shared" si="60"/>
        <v>0</v>
      </c>
      <c r="CT36" s="412" t="str">
        <f t="shared" si="61"/>
        <v>0m0</v>
      </c>
      <c r="CU36" s="412">
        <f t="shared" si="89"/>
        <v>0</v>
      </c>
      <c r="CV36" s="412">
        <f t="shared" si="63"/>
        <v>0</v>
      </c>
      <c r="CW36" s="412">
        <f t="shared" si="64"/>
        <v>0</v>
      </c>
      <c r="CX36" s="412">
        <f t="shared" si="65"/>
        <v>0</v>
      </c>
      <c r="CY36" s="412">
        <f t="shared" si="66"/>
        <v>0</v>
      </c>
      <c r="CZ36" s="412" t="str">
        <f t="shared" si="67"/>
        <v/>
      </c>
      <c r="DA36" s="412" t="str">
        <f t="shared" si="68"/>
        <v/>
      </c>
      <c r="DB36" s="412" t="str">
        <f t="shared" si="69"/>
        <v/>
      </c>
      <c r="DC36" s="412" t="str">
        <f t="shared" si="70"/>
        <v/>
      </c>
      <c r="DD36" s="412" t="str">
        <f t="shared" si="71"/>
        <v/>
      </c>
      <c r="DE36" s="412"/>
      <c r="DF36" s="411"/>
      <c r="DG36" s="412" t="str">
        <f t="shared" si="72"/>
        <v/>
      </c>
      <c r="DH36" s="412" t="str">
        <f t="shared" si="73"/>
        <v/>
      </c>
      <c r="DI36" s="412">
        <f t="shared" si="74"/>
        <v>0</v>
      </c>
      <c r="DJ36" s="412" t="str">
        <f t="shared" si="75"/>
        <v/>
      </c>
      <c r="DK36" s="412" t="str">
        <f t="shared" si="76"/>
        <v/>
      </c>
      <c r="DL36" s="412" t="str">
        <f t="shared" si="77"/>
        <v/>
      </c>
      <c r="DM36" s="412" t="str">
        <f t="shared" si="78"/>
        <v/>
      </c>
      <c r="DN36" s="412" t="str">
        <f t="shared" si="79"/>
        <v/>
      </c>
      <c r="DO36" s="412" t="str">
        <f t="shared" si="80"/>
        <v/>
      </c>
    </row>
    <row r="37" spans="1:119" s="157" customFormat="1" ht="18" hidden="1" customHeight="1">
      <c r="A37" s="161" t="str">
        <f t="shared" si="91"/>
        <v/>
      </c>
      <c r="B37" s="158"/>
      <c r="C37" s="31" t="str">
        <f>IF(B37="","",VLOOKUP(B37,学連登録!$C$2:$G$3000,2,FALSE))</f>
        <v/>
      </c>
      <c r="D37" s="32" t="str">
        <f>IF(B37="","",VLOOKUP(B37,学連登録!$C$2:$G$3000,3,FALSE))</f>
        <v/>
      </c>
      <c r="E37" s="33" t="str">
        <f>IF(B37="","",VLOOKUP(B37,学連登録!$C$2:$G$3000,4,FALSE))</f>
        <v/>
      </c>
      <c r="F37" s="383" t="str">
        <f>IF(B37="","",VLOOKUP(B37,学連登録!$C$2:$I$3000,7,FALSE))</f>
        <v/>
      </c>
      <c r="G37" s="160"/>
      <c r="H37" s="905"/>
      <c r="I37" s="907"/>
      <c r="J37" s="160"/>
      <c r="K37" s="905"/>
      <c r="L37" s="906"/>
      <c r="M37" s="160"/>
      <c r="N37" s="819"/>
      <c r="O37" s="820"/>
      <c r="P37" s="159"/>
      <c r="Q37" s="905"/>
      <c r="R37" s="906"/>
      <c r="S37" s="159"/>
      <c r="T37" s="905"/>
      <c r="U37" s="906"/>
      <c r="V37" s="103" t="str">
        <f>IF(B37="","",VLOOKUP(B37,学連登録!$C$2:$H$3000,6,FALSE))</f>
        <v/>
      </c>
      <c r="Y37" s="118" t="str">
        <f t="shared" si="2"/>
        <v/>
      </c>
      <c r="Z37" s="97" t="str">
        <f>IF(G37="","",VLOOKUP(G37,種目名!$R$5:$T$104,3,0))</f>
        <v/>
      </c>
      <c r="AA37" s="99" t="str">
        <f>IF(J37="","",VLOOKUP(J37,種目名!$R$5:$T$104,3,0))</f>
        <v/>
      </c>
      <c r="AB37" s="119" t="str">
        <f>IF(M37="","",VLOOKUP(M37,種目名!$R$5:$T$104,3,0))</f>
        <v/>
      </c>
      <c r="AC37" s="119" t="str">
        <f>IF(P37="","",VLOOKUP(AF37,種目名!$R$5:$T$104,3,0))</f>
        <v/>
      </c>
      <c r="AD37" s="120" t="str">
        <f>IF(S37="","",VLOOKUP(AI37,種目名!$R$5:$T$104,3,0))</f>
        <v/>
      </c>
      <c r="AE37" s="117">
        <f t="shared" si="3"/>
        <v>0</v>
      </c>
      <c r="AF37" s="157" t="str">
        <f t="shared" si="4"/>
        <v/>
      </c>
      <c r="AG37" s="157" t="str">
        <f t="shared" si="5"/>
        <v/>
      </c>
      <c r="AH37" s="157">
        <f t="shared" si="6"/>
        <v>0</v>
      </c>
      <c r="AI37" s="157" t="str">
        <f t="shared" si="7"/>
        <v/>
      </c>
      <c r="AJ37" s="157" t="str">
        <f t="shared" si="8"/>
        <v/>
      </c>
      <c r="AK37" s="390"/>
      <c r="AL37" s="171">
        <f t="shared" si="14"/>
        <v>0</v>
      </c>
      <c r="AM37" s="399">
        <f t="shared" si="15"/>
        <v>0</v>
      </c>
      <c r="AN37" s="399">
        <f>COUNTIF($B$12:B37,B37)</f>
        <v>0</v>
      </c>
      <c r="AO37" s="399"/>
      <c r="AP37" s="399" t="str">
        <f t="shared" si="16"/>
        <v/>
      </c>
      <c r="AQ37" s="399" t="str">
        <f t="shared" si="16"/>
        <v/>
      </c>
      <c r="AR37" s="399" t="str">
        <f t="shared" si="16"/>
        <v/>
      </c>
      <c r="AS37" s="399" t="str">
        <f t="shared" si="16"/>
        <v/>
      </c>
      <c r="AT37" s="399">
        <f t="shared" si="87"/>
        <v>0</v>
      </c>
      <c r="AU37" s="399" t="str">
        <f t="shared" si="88"/>
        <v/>
      </c>
      <c r="AV37" s="399" t="str">
        <f t="shared" si="19"/>
        <v/>
      </c>
      <c r="AW37" s="399" t="str">
        <f t="shared" si="20"/>
        <v/>
      </c>
      <c r="AX37" s="399" t="str">
        <f t="shared" si="21"/>
        <v/>
      </c>
      <c r="AY37" s="399" t="str">
        <f t="shared" si="22"/>
        <v/>
      </c>
      <c r="AZ37" s="399" t="str">
        <f t="shared" si="23"/>
        <v/>
      </c>
      <c r="BA37" s="399" t="str">
        <f t="shared" si="23"/>
        <v/>
      </c>
      <c r="BB37" s="399" t="str">
        <f t="shared" si="23"/>
        <v/>
      </c>
      <c r="BC37" s="399" t="str">
        <f t="shared" si="23"/>
        <v/>
      </c>
      <c r="BD37" s="403" t="str">
        <f t="shared" si="23"/>
        <v/>
      </c>
      <c r="BE37" s="393">
        <f t="shared" si="24"/>
        <v>0</v>
      </c>
      <c r="BG37" s="399">
        <f t="shared" si="25"/>
        <v>0</v>
      </c>
      <c r="BH37" s="399">
        <f t="shared" si="26"/>
        <v>0</v>
      </c>
      <c r="BI37" s="412">
        <f t="shared" si="27"/>
        <v>0</v>
      </c>
      <c r="BJ37" s="413">
        <f t="shared" si="9"/>
        <v>0</v>
      </c>
      <c r="BK37" s="398" t="str">
        <f t="shared" si="10"/>
        <v>0</v>
      </c>
      <c r="BL37" s="398" t="str">
        <f t="shared" si="11"/>
        <v>0</v>
      </c>
      <c r="BM37" s="412">
        <f t="shared" si="28"/>
        <v>0</v>
      </c>
      <c r="BN37" s="412" t="str">
        <f t="shared" si="29"/>
        <v>0m0</v>
      </c>
      <c r="BO37" s="399">
        <f t="shared" si="30"/>
        <v>0</v>
      </c>
      <c r="BP37" s="399">
        <f t="shared" si="31"/>
        <v>0</v>
      </c>
      <c r="BQ37" s="412">
        <f t="shared" si="32"/>
        <v>0</v>
      </c>
      <c r="BR37" s="413">
        <f t="shared" si="33"/>
        <v>0</v>
      </c>
      <c r="BS37" s="398" t="str">
        <f t="shared" si="34"/>
        <v>0</v>
      </c>
      <c r="BT37" s="398" t="str">
        <f t="shared" si="35"/>
        <v>0</v>
      </c>
      <c r="BU37" s="412">
        <f t="shared" si="36"/>
        <v>0</v>
      </c>
      <c r="BV37" s="412" t="str">
        <f t="shared" si="37"/>
        <v>0m0</v>
      </c>
      <c r="BW37" s="399">
        <f t="shared" si="38"/>
        <v>0</v>
      </c>
      <c r="BX37" s="399">
        <f t="shared" si="39"/>
        <v>0</v>
      </c>
      <c r="BY37" s="412">
        <f t="shared" si="40"/>
        <v>0</v>
      </c>
      <c r="BZ37" s="413">
        <f t="shared" si="41"/>
        <v>0</v>
      </c>
      <c r="CA37" s="398" t="str">
        <f t="shared" si="42"/>
        <v>0</v>
      </c>
      <c r="CB37" s="398" t="str">
        <f t="shared" si="43"/>
        <v>0</v>
      </c>
      <c r="CC37" s="412">
        <f t="shared" si="44"/>
        <v>0</v>
      </c>
      <c r="CD37" s="412" t="str">
        <f t="shared" si="45"/>
        <v>0m0</v>
      </c>
      <c r="CE37" s="399">
        <f t="shared" si="46"/>
        <v>0</v>
      </c>
      <c r="CF37" s="399">
        <f t="shared" si="47"/>
        <v>0</v>
      </c>
      <c r="CG37" s="412">
        <f t="shared" si="48"/>
        <v>0</v>
      </c>
      <c r="CH37" s="413">
        <f t="shared" si="49"/>
        <v>0</v>
      </c>
      <c r="CI37" s="398" t="str">
        <f t="shared" si="50"/>
        <v>0</v>
      </c>
      <c r="CJ37" s="398" t="str">
        <f t="shared" si="51"/>
        <v>0</v>
      </c>
      <c r="CK37" s="412">
        <f t="shared" si="52"/>
        <v>0</v>
      </c>
      <c r="CL37" s="412" t="str">
        <f t="shared" si="53"/>
        <v>0m0</v>
      </c>
      <c r="CM37" s="399">
        <f t="shared" si="54"/>
        <v>0</v>
      </c>
      <c r="CN37" s="399">
        <f t="shared" si="55"/>
        <v>0</v>
      </c>
      <c r="CO37" s="412">
        <f t="shared" si="56"/>
        <v>0</v>
      </c>
      <c r="CP37" s="413">
        <f t="shared" si="57"/>
        <v>0</v>
      </c>
      <c r="CQ37" s="398" t="str">
        <f t="shared" si="58"/>
        <v>0</v>
      </c>
      <c r="CR37" s="398" t="str">
        <f t="shared" si="59"/>
        <v>0</v>
      </c>
      <c r="CS37" s="412">
        <f t="shared" si="60"/>
        <v>0</v>
      </c>
      <c r="CT37" s="412" t="str">
        <f t="shared" si="61"/>
        <v>0m0</v>
      </c>
      <c r="CU37" s="412">
        <f t="shared" si="89"/>
        <v>0</v>
      </c>
      <c r="CV37" s="412">
        <f t="shared" si="63"/>
        <v>0</v>
      </c>
      <c r="CW37" s="412">
        <f t="shared" si="64"/>
        <v>0</v>
      </c>
      <c r="CX37" s="412">
        <f t="shared" si="65"/>
        <v>0</v>
      </c>
      <c r="CY37" s="412">
        <f t="shared" si="66"/>
        <v>0</v>
      </c>
      <c r="CZ37" s="412" t="str">
        <f t="shared" si="67"/>
        <v/>
      </c>
      <c r="DA37" s="412" t="str">
        <f t="shared" si="68"/>
        <v/>
      </c>
      <c r="DB37" s="412" t="str">
        <f t="shared" si="69"/>
        <v/>
      </c>
      <c r="DC37" s="412" t="str">
        <f t="shared" si="70"/>
        <v/>
      </c>
      <c r="DD37" s="412" t="str">
        <f t="shared" si="71"/>
        <v/>
      </c>
      <c r="DE37" s="412"/>
      <c r="DF37" s="411"/>
      <c r="DG37" s="412" t="str">
        <f t="shared" si="72"/>
        <v/>
      </c>
      <c r="DH37" s="412" t="str">
        <f t="shared" si="73"/>
        <v/>
      </c>
      <c r="DI37" s="412">
        <f t="shared" si="74"/>
        <v>0</v>
      </c>
      <c r="DJ37" s="412" t="str">
        <f t="shared" si="75"/>
        <v/>
      </c>
      <c r="DK37" s="412" t="str">
        <f t="shared" si="76"/>
        <v/>
      </c>
      <c r="DL37" s="412" t="str">
        <f t="shared" si="77"/>
        <v/>
      </c>
      <c r="DM37" s="412" t="str">
        <f t="shared" si="78"/>
        <v/>
      </c>
      <c r="DN37" s="412" t="str">
        <f t="shared" si="79"/>
        <v/>
      </c>
      <c r="DO37" s="412" t="str">
        <f t="shared" si="80"/>
        <v/>
      </c>
    </row>
    <row r="38" spans="1:119" s="157" customFormat="1" ht="18" hidden="1" customHeight="1">
      <c r="A38" s="161" t="str">
        <f t="shared" si="91"/>
        <v/>
      </c>
      <c r="B38" s="158"/>
      <c r="C38" s="31" t="str">
        <f>IF(B38="","",VLOOKUP(B38,学連登録!$C$2:$G$3000,2,FALSE))</f>
        <v/>
      </c>
      <c r="D38" s="32" t="str">
        <f>IF(B38="","",VLOOKUP(B38,学連登録!$C$2:$G$3000,3,FALSE))</f>
        <v/>
      </c>
      <c r="E38" s="33" t="str">
        <f>IF(B38="","",VLOOKUP(B38,学連登録!$C$2:$G$3000,4,FALSE))</f>
        <v/>
      </c>
      <c r="F38" s="383" t="str">
        <f>IF(B38="","",VLOOKUP(B38,学連登録!$C$2:$I$3000,7,FALSE))</f>
        <v/>
      </c>
      <c r="G38" s="160"/>
      <c r="H38" s="905"/>
      <c r="I38" s="907"/>
      <c r="J38" s="160"/>
      <c r="K38" s="905"/>
      <c r="L38" s="906"/>
      <c r="M38" s="160"/>
      <c r="N38" s="819"/>
      <c r="O38" s="820"/>
      <c r="P38" s="159"/>
      <c r="Q38" s="905"/>
      <c r="R38" s="906"/>
      <c r="S38" s="159"/>
      <c r="T38" s="905"/>
      <c r="U38" s="906"/>
      <c r="V38" s="103" t="str">
        <f>IF(B38="","",VLOOKUP(B38,学連登録!$C$2:$H$3000,6,FALSE))</f>
        <v/>
      </c>
      <c r="Y38" s="118" t="str">
        <f t="shared" si="2"/>
        <v/>
      </c>
      <c r="Z38" s="97" t="str">
        <f>IF(G38="","",VLOOKUP(G38,種目名!$R$5:$T$104,3,0))</f>
        <v/>
      </c>
      <c r="AA38" s="99" t="str">
        <f>IF(J38="","",VLOOKUP(J38,種目名!$R$5:$T$104,3,0))</f>
        <v/>
      </c>
      <c r="AB38" s="119" t="str">
        <f>IF(M38="","",VLOOKUP(M38,種目名!$R$5:$T$104,3,0))</f>
        <v/>
      </c>
      <c r="AC38" s="119" t="str">
        <f>IF(P38="","",VLOOKUP(AF38,種目名!$R$5:$T$104,3,0))</f>
        <v/>
      </c>
      <c r="AD38" s="120" t="str">
        <f>IF(S38="","",VLOOKUP(AI38,種目名!$R$5:$T$104,3,0))</f>
        <v/>
      </c>
      <c r="AE38" s="117">
        <f t="shared" si="3"/>
        <v>0</v>
      </c>
      <c r="AF38" s="157" t="str">
        <f t="shared" si="4"/>
        <v/>
      </c>
      <c r="AG38" s="157" t="str">
        <f t="shared" si="5"/>
        <v/>
      </c>
      <c r="AH38" s="157">
        <f t="shared" si="6"/>
        <v>0</v>
      </c>
      <c r="AI38" s="157" t="str">
        <f t="shared" si="7"/>
        <v/>
      </c>
      <c r="AJ38" s="157" t="str">
        <f t="shared" si="8"/>
        <v/>
      </c>
      <c r="AK38" s="390"/>
      <c r="AL38" s="171">
        <f t="shared" si="14"/>
        <v>0</v>
      </c>
      <c r="AM38" s="399">
        <f t="shared" si="15"/>
        <v>0</v>
      </c>
      <c r="AN38" s="399">
        <f>COUNTIF($B$12:B38,B38)</f>
        <v>0</v>
      </c>
      <c r="AO38" s="399"/>
      <c r="AP38" s="399" t="str">
        <f t="shared" si="16"/>
        <v/>
      </c>
      <c r="AQ38" s="399" t="str">
        <f t="shared" si="16"/>
        <v/>
      </c>
      <c r="AR38" s="399" t="str">
        <f t="shared" si="16"/>
        <v/>
      </c>
      <c r="AS38" s="399" t="str">
        <f t="shared" si="16"/>
        <v/>
      </c>
      <c r="AT38" s="399">
        <f t="shared" si="87"/>
        <v>0</v>
      </c>
      <c r="AU38" s="399" t="str">
        <f t="shared" si="88"/>
        <v/>
      </c>
      <c r="AV38" s="399" t="str">
        <f t="shared" si="19"/>
        <v/>
      </c>
      <c r="AW38" s="399" t="str">
        <f t="shared" si="20"/>
        <v/>
      </c>
      <c r="AX38" s="399" t="str">
        <f t="shared" si="21"/>
        <v/>
      </c>
      <c r="AY38" s="399" t="str">
        <f t="shared" si="22"/>
        <v/>
      </c>
      <c r="AZ38" s="399" t="str">
        <f t="shared" si="23"/>
        <v/>
      </c>
      <c r="BA38" s="399" t="str">
        <f t="shared" si="23"/>
        <v/>
      </c>
      <c r="BB38" s="399" t="str">
        <f t="shared" si="23"/>
        <v/>
      </c>
      <c r="BC38" s="399" t="str">
        <f t="shared" si="23"/>
        <v/>
      </c>
      <c r="BD38" s="403" t="str">
        <f t="shared" si="23"/>
        <v/>
      </c>
      <c r="BE38" s="393">
        <f t="shared" si="24"/>
        <v>0</v>
      </c>
      <c r="BG38" s="399">
        <f t="shared" si="25"/>
        <v>0</v>
      </c>
      <c r="BH38" s="399">
        <f t="shared" si="26"/>
        <v>0</v>
      </c>
      <c r="BI38" s="412">
        <f t="shared" si="27"/>
        <v>0</v>
      </c>
      <c r="BJ38" s="413">
        <f t="shared" si="9"/>
        <v>0</v>
      </c>
      <c r="BK38" s="398" t="str">
        <f t="shared" si="10"/>
        <v>0</v>
      </c>
      <c r="BL38" s="398" t="str">
        <f t="shared" si="11"/>
        <v>0</v>
      </c>
      <c r="BM38" s="412">
        <f t="shared" si="28"/>
        <v>0</v>
      </c>
      <c r="BN38" s="412" t="str">
        <f t="shared" si="29"/>
        <v>0m0</v>
      </c>
      <c r="BO38" s="399">
        <f t="shared" si="30"/>
        <v>0</v>
      </c>
      <c r="BP38" s="399">
        <f t="shared" si="31"/>
        <v>0</v>
      </c>
      <c r="BQ38" s="412">
        <f t="shared" si="32"/>
        <v>0</v>
      </c>
      <c r="BR38" s="413">
        <f t="shared" si="33"/>
        <v>0</v>
      </c>
      <c r="BS38" s="398" t="str">
        <f t="shared" si="34"/>
        <v>0</v>
      </c>
      <c r="BT38" s="398" t="str">
        <f t="shared" si="35"/>
        <v>0</v>
      </c>
      <c r="BU38" s="412">
        <f t="shared" si="36"/>
        <v>0</v>
      </c>
      <c r="BV38" s="412" t="str">
        <f t="shared" si="37"/>
        <v>0m0</v>
      </c>
      <c r="BW38" s="399">
        <f t="shared" si="38"/>
        <v>0</v>
      </c>
      <c r="BX38" s="399">
        <f t="shared" si="39"/>
        <v>0</v>
      </c>
      <c r="BY38" s="412">
        <f t="shared" si="40"/>
        <v>0</v>
      </c>
      <c r="BZ38" s="413">
        <f t="shared" si="41"/>
        <v>0</v>
      </c>
      <c r="CA38" s="398" t="str">
        <f t="shared" si="42"/>
        <v>0</v>
      </c>
      <c r="CB38" s="398" t="str">
        <f t="shared" si="43"/>
        <v>0</v>
      </c>
      <c r="CC38" s="412">
        <f t="shared" si="44"/>
        <v>0</v>
      </c>
      <c r="CD38" s="412" t="str">
        <f t="shared" si="45"/>
        <v>0m0</v>
      </c>
      <c r="CE38" s="399">
        <f t="shared" si="46"/>
        <v>0</v>
      </c>
      <c r="CF38" s="399">
        <f t="shared" si="47"/>
        <v>0</v>
      </c>
      <c r="CG38" s="412">
        <f t="shared" si="48"/>
        <v>0</v>
      </c>
      <c r="CH38" s="413">
        <f t="shared" si="49"/>
        <v>0</v>
      </c>
      <c r="CI38" s="398" t="str">
        <f t="shared" si="50"/>
        <v>0</v>
      </c>
      <c r="CJ38" s="398" t="str">
        <f t="shared" si="51"/>
        <v>0</v>
      </c>
      <c r="CK38" s="412">
        <f t="shared" si="52"/>
        <v>0</v>
      </c>
      <c r="CL38" s="412" t="str">
        <f t="shared" si="53"/>
        <v>0m0</v>
      </c>
      <c r="CM38" s="399">
        <f t="shared" si="54"/>
        <v>0</v>
      </c>
      <c r="CN38" s="399">
        <f t="shared" si="55"/>
        <v>0</v>
      </c>
      <c r="CO38" s="412">
        <f t="shared" si="56"/>
        <v>0</v>
      </c>
      <c r="CP38" s="413">
        <f t="shared" si="57"/>
        <v>0</v>
      </c>
      <c r="CQ38" s="398" t="str">
        <f t="shared" si="58"/>
        <v>0</v>
      </c>
      <c r="CR38" s="398" t="str">
        <f t="shared" si="59"/>
        <v>0</v>
      </c>
      <c r="CS38" s="412">
        <f t="shared" si="60"/>
        <v>0</v>
      </c>
      <c r="CT38" s="412" t="str">
        <f t="shared" si="61"/>
        <v>0m0</v>
      </c>
      <c r="CU38" s="412">
        <f t="shared" si="89"/>
        <v>0</v>
      </c>
      <c r="CV38" s="412">
        <f t="shared" si="63"/>
        <v>0</v>
      </c>
      <c r="CW38" s="412">
        <f t="shared" si="64"/>
        <v>0</v>
      </c>
      <c r="CX38" s="412">
        <f t="shared" si="65"/>
        <v>0</v>
      </c>
      <c r="CY38" s="412">
        <f t="shared" si="66"/>
        <v>0</v>
      </c>
      <c r="CZ38" s="412" t="str">
        <f t="shared" si="67"/>
        <v/>
      </c>
      <c r="DA38" s="412" t="str">
        <f t="shared" si="68"/>
        <v/>
      </c>
      <c r="DB38" s="412" t="str">
        <f t="shared" si="69"/>
        <v/>
      </c>
      <c r="DC38" s="412" t="str">
        <f t="shared" si="70"/>
        <v/>
      </c>
      <c r="DD38" s="412" t="str">
        <f t="shared" si="71"/>
        <v/>
      </c>
      <c r="DE38" s="412"/>
      <c r="DF38" s="411"/>
      <c r="DG38" s="412" t="str">
        <f t="shared" si="72"/>
        <v/>
      </c>
      <c r="DH38" s="412" t="str">
        <f t="shared" si="73"/>
        <v/>
      </c>
      <c r="DI38" s="412">
        <f t="shared" si="74"/>
        <v>0</v>
      </c>
      <c r="DJ38" s="412" t="str">
        <f t="shared" si="75"/>
        <v/>
      </c>
      <c r="DK38" s="412" t="str">
        <f t="shared" si="76"/>
        <v/>
      </c>
      <c r="DL38" s="412" t="str">
        <f t="shared" si="77"/>
        <v/>
      </c>
      <c r="DM38" s="412" t="str">
        <f t="shared" si="78"/>
        <v/>
      </c>
      <c r="DN38" s="412" t="str">
        <f t="shared" si="79"/>
        <v/>
      </c>
      <c r="DO38" s="412" t="str">
        <f t="shared" si="80"/>
        <v/>
      </c>
    </row>
    <row r="39" spans="1:119" s="157" customFormat="1" ht="18" hidden="1" customHeight="1">
      <c r="A39" s="161" t="str">
        <f t="shared" si="91"/>
        <v/>
      </c>
      <c r="B39" s="158"/>
      <c r="C39" s="31" t="str">
        <f>IF(B39="","",VLOOKUP(B39,学連登録!$C$2:$G$3000,2,FALSE))</f>
        <v/>
      </c>
      <c r="D39" s="32" t="str">
        <f>IF(B39="","",VLOOKUP(B39,学連登録!$C$2:$G$3000,3,FALSE))</f>
        <v/>
      </c>
      <c r="E39" s="33" t="str">
        <f>IF(B39="","",VLOOKUP(B39,学連登録!$C$2:$G$3000,4,FALSE))</f>
        <v/>
      </c>
      <c r="F39" s="383" t="str">
        <f>IF(B39="","",VLOOKUP(B39,学連登録!$C$2:$I$3000,7,FALSE))</f>
        <v/>
      </c>
      <c r="G39" s="160"/>
      <c r="H39" s="905"/>
      <c r="I39" s="907"/>
      <c r="J39" s="160"/>
      <c r="K39" s="905"/>
      <c r="L39" s="906"/>
      <c r="M39" s="160"/>
      <c r="N39" s="819"/>
      <c r="O39" s="820"/>
      <c r="P39" s="159"/>
      <c r="Q39" s="905"/>
      <c r="R39" s="906"/>
      <c r="S39" s="159"/>
      <c r="T39" s="905"/>
      <c r="U39" s="906"/>
      <c r="V39" s="103" t="str">
        <f>IF(B39="","",VLOOKUP(B39,学連登録!$C$2:$H$3000,6,FALSE))</f>
        <v/>
      </c>
      <c r="Y39" s="118" t="str">
        <f t="shared" si="2"/>
        <v/>
      </c>
      <c r="Z39" s="97" t="str">
        <f>IF(G39="","",VLOOKUP(G39,種目名!$R$5:$T$104,3,0))</f>
        <v/>
      </c>
      <c r="AA39" s="99" t="str">
        <f>IF(J39="","",VLOOKUP(J39,種目名!$R$5:$T$104,3,0))</f>
        <v/>
      </c>
      <c r="AB39" s="119" t="str">
        <f>IF(M39="","",VLOOKUP(M39,種目名!$R$5:$T$104,3,0))</f>
        <v/>
      </c>
      <c r="AC39" s="119" t="str">
        <f>IF(P39="","",VLOOKUP(AF39,種目名!$R$5:$T$104,3,0))</f>
        <v/>
      </c>
      <c r="AD39" s="120" t="str">
        <f>IF(S39="","",VLOOKUP(AI39,種目名!$R$5:$T$104,3,0))</f>
        <v/>
      </c>
      <c r="AE39" s="117">
        <f t="shared" si="3"/>
        <v>0</v>
      </c>
      <c r="AF39" s="157" t="str">
        <f t="shared" si="4"/>
        <v/>
      </c>
      <c r="AG39" s="157" t="str">
        <f t="shared" si="5"/>
        <v/>
      </c>
      <c r="AH39" s="157">
        <f t="shared" si="6"/>
        <v>0</v>
      </c>
      <c r="AI39" s="157" t="str">
        <f t="shared" si="7"/>
        <v/>
      </c>
      <c r="AJ39" s="157" t="str">
        <f t="shared" si="8"/>
        <v/>
      </c>
      <c r="AK39" s="390"/>
      <c r="AL39" s="171">
        <f t="shared" si="14"/>
        <v>0</v>
      </c>
      <c r="AM39" s="399">
        <f t="shared" si="15"/>
        <v>0</v>
      </c>
      <c r="AN39" s="399">
        <f>COUNTIF($B$12:B39,B39)</f>
        <v>0</v>
      </c>
      <c r="AO39" s="399"/>
      <c r="AP39" s="399" t="str">
        <f t="shared" si="16"/>
        <v/>
      </c>
      <c r="AQ39" s="399" t="str">
        <f t="shared" si="16"/>
        <v/>
      </c>
      <c r="AR39" s="399" t="str">
        <f t="shared" si="16"/>
        <v/>
      </c>
      <c r="AS39" s="399" t="str">
        <f t="shared" si="16"/>
        <v/>
      </c>
      <c r="AT39" s="399">
        <f t="shared" si="87"/>
        <v>0</v>
      </c>
      <c r="AU39" s="399" t="str">
        <f t="shared" si="88"/>
        <v/>
      </c>
      <c r="AV39" s="399" t="str">
        <f t="shared" si="19"/>
        <v/>
      </c>
      <c r="AW39" s="399" t="str">
        <f t="shared" si="20"/>
        <v/>
      </c>
      <c r="AX39" s="399" t="str">
        <f t="shared" si="21"/>
        <v/>
      </c>
      <c r="AY39" s="399" t="str">
        <f t="shared" si="22"/>
        <v/>
      </c>
      <c r="AZ39" s="399" t="str">
        <f t="shared" si="23"/>
        <v/>
      </c>
      <c r="BA39" s="399" t="str">
        <f t="shared" si="23"/>
        <v/>
      </c>
      <c r="BB39" s="399" t="str">
        <f t="shared" si="23"/>
        <v/>
      </c>
      <c r="BC39" s="399" t="str">
        <f t="shared" si="23"/>
        <v/>
      </c>
      <c r="BD39" s="403" t="str">
        <f t="shared" si="23"/>
        <v/>
      </c>
      <c r="BE39" s="393">
        <f t="shared" si="24"/>
        <v>0</v>
      </c>
      <c r="BG39" s="399">
        <f t="shared" si="25"/>
        <v>0</v>
      </c>
      <c r="BH39" s="399">
        <f t="shared" si="26"/>
        <v>0</v>
      </c>
      <c r="BI39" s="412">
        <f t="shared" si="27"/>
        <v>0</v>
      </c>
      <c r="BJ39" s="413">
        <f t="shared" si="9"/>
        <v>0</v>
      </c>
      <c r="BK39" s="398" t="str">
        <f t="shared" si="10"/>
        <v>0</v>
      </c>
      <c r="BL39" s="398" t="str">
        <f t="shared" si="11"/>
        <v>0</v>
      </c>
      <c r="BM39" s="412">
        <f t="shared" si="28"/>
        <v>0</v>
      </c>
      <c r="BN39" s="412" t="str">
        <f t="shared" si="29"/>
        <v>0m0</v>
      </c>
      <c r="BO39" s="399">
        <f t="shared" si="30"/>
        <v>0</v>
      </c>
      <c r="BP39" s="399">
        <f t="shared" si="31"/>
        <v>0</v>
      </c>
      <c r="BQ39" s="412">
        <f t="shared" si="32"/>
        <v>0</v>
      </c>
      <c r="BR39" s="413">
        <f t="shared" si="33"/>
        <v>0</v>
      </c>
      <c r="BS39" s="398" t="str">
        <f t="shared" si="34"/>
        <v>0</v>
      </c>
      <c r="BT39" s="398" t="str">
        <f t="shared" si="35"/>
        <v>0</v>
      </c>
      <c r="BU39" s="412">
        <f t="shared" si="36"/>
        <v>0</v>
      </c>
      <c r="BV39" s="412" t="str">
        <f t="shared" si="37"/>
        <v>0m0</v>
      </c>
      <c r="BW39" s="399">
        <f t="shared" si="38"/>
        <v>0</v>
      </c>
      <c r="BX39" s="399">
        <f t="shared" si="39"/>
        <v>0</v>
      </c>
      <c r="BY39" s="412">
        <f t="shared" si="40"/>
        <v>0</v>
      </c>
      <c r="BZ39" s="413">
        <f t="shared" si="41"/>
        <v>0</v>
      </c>
      <c r="CA39" s="398" t="str">
        <f t="shared" si="42"/>
        <v>0</v>
      </c>
      <c r="CB39" s="398" t="str">
        <f t="shared" si="43"/>
        <v>0</v>
      </c>
      <c r="CC39" s="412">
        <f t="shared" si="44"/>
        <v>0</v>
      </c>
      <c r="CD39" s="412" t="str">
        <f t="shared" si="45"/>
        <v>0m0</v>
      </c>
      <c r="CE39" s="399">
        <f t="shared" si="46"/>
        <v>0</v>
      </c>
      <c r="CF39" s="399">
        <f t="shared" si="47"/>
        <v>0</v>
      </c>
      <c r="CG39" s="412">
        <f t="shared" si="48"/>
        <v>0</v>
      </c>
      <c r="CH39" s="413">
        <f t="shared" si="49"/>
        <v>0</v>
      </c>
      <c r="CI39" s="398" t="str">
        <f t="shared" si="50"/>
        <v>0</v>
      </c>
      <c r="CJ39" s="398" t="str">
        <f t="shared" si="51"/>
        <v>0</v>
      </c>
      <c r="CK39" s="412">
        <f t="shared" si="52"/>
        <v>0</v>
      </c>
      <c r="CL39" s="412" t="str">
        <f t="shared" si="53"/>
        <v>0m0</v>
      </c>
      <c r="CM39" s="399">
        <f t="shared" si="54"/>
        <v>0</v>
      </c>
      <c r="CN39" s="399">
        <f t="shared" si="55"/>
        <v>0</v>
      </c>
      <c r="CO39" s="412">
        <f t="shared" si="56"/>
        <v>0</v>
      </c>
      <c r="CP39" s="413">
        <f t="shared" si="57"/>
        <v>0</v>
      </c>
      <c r="CQ39" s="398" t="str">
        <f t="shared" si="58"/>
        <v>0</v>
      </c>
      <c r="CR39" s="398" t="str">
        <f t="shared" si="59"/>
        <v>0</v>
      </c>
      <c r="CS39" s="412">
        <f t="shared" si="60"/>
        <v>0</v>
      </c>
      <c r="CT39" s="412" t="str">
        <f t="shared" si="61"/>
        <v>0m0</v>
      </c>
      <c r="CU39" s="412">
        <f t="shared" si="89"/>
        <v>0</v>
      </c>
      <c r="CV39" s="412">
        <f t="shared" si="63"/>
        <v>0</v>
      </c>
      <c r="CW39" s="412">
        <f t="shared" si="64"/>
        <v>0</v>
      </c>
      <c r="CX39" s="412">
        <f t="shared" si="65"/>
        <v>0</v>
      </c>
      <c r="CY39" s="412">
        <f t="shared" si="66"/>
        <v>0</v>
      </c>
      <c r="CZ39" s="412" t="str">
        <f t="shared" si="67"/>
        <v/>
      </c>
      <c r="DA39" s="412" t="str">
        <f t="shared" si="68"/>
        <v/>
      </c>
      <c r="DB39" s="412" t="str">
        <f t="shared" si="69"/>
        <v/>
      </c>
      <c r="DC39" s="412" t="str">
        <f t="shared" si="70"/>
        <v/>
      </c>
      <c r="DD39" s="412" t="str">
        <f t="shared" si="71"/>
        <v/>
      </c>
      <c r="DE39" s="412"/>
      <c r="DF39" s="411"/>
      <c r="DG39" s="412" t="str">
        <f t="shared" si="72"/>
        <v/>
      </c>
      <c r="DH39" s="412" t="str">
        <f t="shared" si="73"/>
        <v/>
      </c>
      <c r="DI39" s="412">
        <f t="shared" si="74"/>
        <v>0</v>
      </c>
      <c r="DJ39" s="412" t="str">
        <f t="shared" si="75"/>
        <v/>
      </c>
      <c r="DK39" s="412" t="str">
        <f t="shared" si="76"/>
        <v/>
      </c>
      <c r="DL39" s="412" t="str">
        <f t="shared" si="77"/>
        <v/>
      </c>
      <c r="DM39" s="412" t="str">
        <f t="shared" si="78"/>
        <v/>
      </c>
      <c r="DN39" s="412" t="str">
        <f t="shared" si="79"/>
        <v/>
      </c>
      <c r="DO39" s="412" t="str">
        <f t="shared" si="80"/>
        <v/>
      </c>
    </row>
    <row r="40" spans="1:119" s="157" customFormat="1" ht="18" hidden="1" customHeight="1">
      <c r="A40" s="161" t="str">
        <f t="shared" si="91"/>
        <v/>
      </c>
      <c r="B40" s="158"/>
      <c r="C40" s="31" t="str">
        <f>IF(B40="","",VLOOKUP(B40,学連登録!$C$2:$G$3000,2,FALSE))</f>
        <v/>
      </c>
      <c r="D40" s="32" t="str">
        <f>IF(B40="","",VLOOKUP(B40,学連登録!$C$2:$G$3000,3,FALSE))</f>
        <v/>
      </c>
      <c r="E40" s="33" t="str">
        <f>IF(B40="","",VLOOKUP(B40,学連登録!$C$2:$G$3000,4,FALSE))</f>
        <v/>
      </c>
      <c r="F40" s="383" t="str">
        <f>IF(B40="","",VLOOKUP(B40,学連登録!$C$2:$I$3000,7,FALSE))</f>
        <v/>
      </c>
      <c r="G40" s="160"/>
      <c r="H40" s="905"/>
      <c r="I40" s="907"/>
      <c r="J40" s="160"/>
      <c r="K40" s="905"/>
      <c r="L40" s="906"/>
      <c r="M40" s="160"/>
      <c r="N40" s="819"/>
      <c r="O40" s="820"/>
      <c r="P40" s="159"/>
      <c r="Q40" s="905"/>
      <c r="R40" s="906"/>
      <c r="S40" s="159"/>
      <c r="T40" s="905"/>
      <c r="U40" s="906"/>
      <c r="V40" s="103" t="str">
        <f>IF(B40="","",VLOOKUP(B40,学連登録!$C$2:$H$3000,6,FALSE))</f>
        <v/>
      </c>
      <c r="Y40" s="118" t="str">
        <f t="shared" si="2"/>
        <v/>
      </c>
      <c r="Z40" s="97" t="str">
        <f>IF(G40="","",VLOOKUP(G40,種目名!$R$5:$T$104,3,0))</f>
        <v/>
      </c>
      <c r="AA40" s="99" t="str">
        <f>IF(J40="","",VLOOKUP(J40,種目名!$R$5:$T$104,3,0))</f>
        <v/>
      </c>
      <c r="AB40" s="119" t="str">
        <f>IF(M40="","",VLOOKUP(M40,種目名!$R$5:$T$104,3,0))</f>
        <v/>
      </c>
      <c r="AC40" s="119" t="str">
        <f>IF(P40="","",VLOOKUP(AF40,種目名!$R$5:$T$104,3,0))</f>
        <v/>
      </c>
      <c r="AD40" s="120" t="str">
        <f>IF(S40="","",VLOOKUP(AI40,種目名!$R$5:$T$104,3,0))</f>
        <v/>
      </c>
      <c r="AE40" s="117">
        <f t="shared" si="3"/>
        <v>0</v>
      </c>
      <c r="AF40" s="157" t="str">
        <f t="shared" si="4"/>
        <v/>
      </c>
      <c r="AG40" s="157" t="str">
        <f t="shared" si="5"/>
        <v/>
      </c>
      <c r="AH40" s="157">
        <f t="shared" si="6"/>
        <v>0</v>
      </c>
      <c r="AI40" s="157" t="str">
        <f t="shared" si="7"/>
        <v/>
      </c>
      <c r="AJ40" s="157" t="str">
        <f t="shared" si="8"/>
        <v/>
      </c>
      <c r="AK40" s="390"/>
      <c r="AL40" s="171">
        <f t="shared" si="14"/>
        <v>0</v>
      </c>
      <c r="AM40" s="399">
        <f t="shared" si="15"/>
        <v>0</v>
      </c>
      <c r="AN40" s="399">
        <f>COUNTIF($B$12:B40,B40)</f>
        <v>0</v>
      </c>
      <c r="AO40" s="399"/>
      <c r="AP40" s="399" t="str">
        <f t="shared" si="16"/>
        <v/>
      </c>
      <c r="AQ40" s="399" t="str">
        <f t="shared" si="16"/>
        <v/>
      </c>
      <c r="AR40" s="399" t="str">
        <f t="shared" si="16"/>
        <v/>
      </c>
      <c r="AS40" s="399" t="str">
        <f t="shared" si="16"/>
        <v/>
      </c>
      <c r="AT40" s="399">
        <f t="shared" si="87"/>
        <v>0</v>
      </c>
      <c r="AU40" s="399" t="str">
        <f t="shared" si="88"/>
        <v/>
      </c>
      <c r="AV40" s="399" t="str">
        <f t="shared" si="19"/>
        <v/>
      </c>
      <c r="AW40" s="399" t="str">
        <f t="shared" si="20"/>
        <v/>
      </c>
      <c r="AX40" s="399" t="str">
        <f t="shared" si="21"/>
        <v/>
      </c>
      <c r="AY40" s="399" t="str">
        <f t="shared" si="22"/>
        <v/>
      </c>
      <c r="AZ40" s="399" t="str">
        <f t="shared" si="23"/>
        <v/>
      </c>
      <c r="BA40" s="399" t="str">
        <f t="shared" si="23"/>
        <v/>
      </c>
      <c r="BB40" s="399" t="str">
        <f t="shared" si="23"/>
        <v/>
      </c>
      <c r="BC40" s="399" t="str">
        <f t="shared" si="23"/>
        <v/>
      </c>
      <c r="BD40" s="403" t="str">
        <f t="shared" si="23"/>
        <v/>
      </c>
      <c r="BE40" s="393">
        <f t="shared" si="24"/>
        <v>0</v>
      </c>
      <c r="BG40" s="399">
        <f t="shared" si="25"/>
        <v>0</v>
      </c>
      <c r="BH40" s="399">
        <f t="shared" si="26"/>
        <v>0</v>
      </c>
      <c r="BI40" s="412">
        <f t="shared" si="27"/>
        <v>0</v>
      </c>
      <c r="BJ40" s="413">
        <f t="shared" si="9"/>
        <v>0</v>
      </c>
      <c r="BK40" s="398" t="str">
        <f t="shared" si="10"/>
        <v>0</v>
      </c>
      <c r="BL40" s="398" t="str">
        <f t="shared" si="11"/>
        <v>0</v>
      </c>
      <c r="BM40" s="412">
        <f t="shared" si="28"/>
        <v>0</v>
      </c>
      <c r="BN40" s="412" t="str">
        <f t="shared" si="29"/>
        <v>0m0</v>
      </c>
      <c r="BO40" s="399">
        <f t="shared" si="30"/>
        <v>0</v>
      </c>
      <c r="BP40" s="399">
        <f t="shared" si="31"/>
        <v>0</v>
      </c>
      <c r="BQ40" s="412">
        <f t="shared" si="32"/>
        <v>0</v>
      </c>
      <c r="BR40" s="413">
        <f t="shared" si="33"/>
        <v>0</v>
      </c>
      <c r="BS40" s="398" t="str">
        <f t="shared" si="34"/>
        <v>0</v>
      </c>
      <c r="BT40" s="398" t="str">
        <f t="shared" si="35"/>
        <v>0</v>
      </c>
      <c r="BU40" s="412">
        <f t="shared" si="36"/>
        <v>0</v>
      </c>
      <c r="BV40" s="412" t="str">
        <f t="shared" si="37"/>
        <v>0m0</v>
      </c>
      <c r="BW40" s="399">
        <f t="shared" si="38"/>
        <v>0</v>
      </c>
      <c r="BX40" s="399">
        <f t="shared" si="39"/>
        <v>0</v>
      </c>
      <c r="BY40" s="412">
        <f t="shared" si="40"/>
        <v>0</v>
      </c>
      <c r="BZ40" s="413">
        <f t="shared" si="41"/>
        <v>0</v>
      </c>
      <c r="CA40" s="398" t="str">
        <f t="shared" si="42"/>
        <v>0</v>
      </c>
      <c r="CB40" s="398" t="str">
        <f t="shared" si="43"/>
        <v>0</v>
      </c>
      <c r="CC40" s="412">
        <f t="shared" si="44"/>
        <v>0</v>
      </c>
      <c r="CD40" s="412" t="str">
        <f t="shared" si="45"/>
        <v>0m0</v>
      </c>
      <c r="CE40" s="399">
        <f t="shared" si="46"/>
        <v>0</v>
      </c>
      <c r="CF40" s="399">
        <f t="shared" si="47"/>
        <v>0</v>
      </c>
      <c r="CG40" s="412">
        <f t="shared" si="48"/>
        <v>0</v>
      </c>
      <c r="CH40" s="413">
        <f t="shared" si="49"/>
        <v>0</v>
      </c>
      <c r="CI40" s="398" t="str">
        <f t="shared" si="50"/>
        <v>0</v>
      </c>
      <c r="CJ40" s="398" t="str">
        <f t="shared" si="51"/>
        <v>0</v>
      </c>
      <c r="CK40" s="412">
        <f t="shared" si="52"/>
        <v>0</v>
      </c>
      <c r="CL40" s="412" t="str">
        <f t="shared" si="53"/>
        <v>0m0</v>
      </c>
      <c r="CM40" s="399">
        <f t="shared" si="54"/>
        <v>0</v>
      </c>
      <c r="CN40" s="399">
        <f t="shared" si="55"/>
        <v>0</v>
      </c>
      <c r="CO40" s="412">
        <f t="shared" si="56"/>
        <v>0</v>
      </c>
      <c r="CP40" s="413">
        <f t="shared" si="57"/>
        <v>0</v>
      </c>
      <c r="CQ40" s="398" t="str">
        <f t="shared" si="58"/>
        <v>0</v>
      </c>
      <c r="CR40" s="398" t="str">
        <f t="shared" si="59"/>
        <v>0</v>
      </c>
      <c r="CS40" s="412">
        <f t="shared" si="60"/>
        <v>0</v>
      </c>
      <c r="CT40" s="412" t="str">
        <f t="shared" si="61"/>
        <v>0m0</v>
      </c>
      <c r="CU40" s="412">
        <f t="shared" si="89"/>
        <v>0</v>
      </c>
      <c r="CV40" s="412">
        <f t="shared" si="63"/>
        <v>0</v>
      </c>
      <c r="CW40" s="412">
        <f t="shared" si="64"/>
        <v>0</v>
      </c>
      <c r="CX40" s="412">
        <f t="shared" si="65"/>
        <v>0</v>
      </c>
      <c r="CY40" s="412">
        <f t="shared" si="66"/>
        <v>0</v>
      </c>
      <c r="CZ40" s="412" t="str">
        <f t="shared" si="67"/>
        <v/>
      </c>
      <c r="DA40" s="412" t="str">
        <f t="shared" si="68"/>
        <v/>
      </c>
      <c r="DB40" s="412" t="str">
        <f t="shared" si="69"/>
        <v/>
      </c>
      <c r="DC40" s="412" t="str">
        <f t="shared" si="70"/>
        <v/>
      </c>
      <c r="DD40" s="412" t="str">
        <f t="shared" si="71"/>
        <v/>
      </c>
      <c r="DE40" s="412"/>
      <c r="DF40" s="411"/>
      <c r="DG40" s="412" t="str">
        <f t="shared" si="72"/>
        <v/>
      </c>
      <c r="DH40" s="412" t="str">
        <f t="shared" si="73"/>
        <v/>
      </c>
      <c r="DI40" s="412">
        <f t="shared" si="74"/>
        <v>0</v>
      </c>
      <c r="DJ40" s="412" t="str">
        <f t="shared" si="75"/>
        <v/>
      </c>
      <c r="DK40" s="412" t="str">
        <f t="shared" si="76"/>
        <v/>
      </c>
      <c r="DL40" s="412" t="str">
        <f t="shared" si="77"/>
        <v/>
      </c>
      <c r="DM40" s="412" t="str">
        <f t="shared" si="78"/>
        <v/>
      </c>
      <c r="DN40" s="412" t="str">
        <f t="shared" si="79"/>
        <v/>
      </c>
      <c r="DO40" s="412" t="str">
        <f t="shared" si="80"/>
        <v/>
      </c>
    </row>
    <row r="41" spans="1:119" s="157" customFormat="1" ht="18" hidden="1" customHeight="1">
      <c r="A41" s="161" t="str">
        <f t="shared" si="91"/>
        <v/>
      </c>
      <c r="B41" s="158"/>
      <c r="C41" s="31" t="str">
        <f>IF(B41="","",VLOOKUP(B41,学連登録!$C$2:$G$3000,2,FALSE))</f>
        <v/>
      </c>
      <c r="D41" s="32" t="str">
        <f>IF(B41="","",VLOOKUP(B41,学連登録!$C$2:$G$3000,3,FALSE))</f>
        <v/>
      </c>
      <c r="E41" s="33" t="str">
        <f>IF(B41="","",VLOOKUP(B41,学連登録!$C$2:$G$3000,4,FALSE))</f>
        <v/>
      </c>
      <c r="F41" s="383" t="str">
        <f>IF(B41="","",VLOOKUP(B41,学連登録!$C$2:$I$3000,7,FALSE))</f>
        <v/>
      </c>
      <c r="G41" s="160"/>
      <c r="H41" s="905"/>
      <c r="I41" s="907"/>
      <c r="J41" s="160"/>
      <c r="K41" s="905"/>
      <c r="L41" s="906"/>
      <c r="M41" s="160"/>
      <c r="N41" s="819"/>
      <c r="O41" s="820"/>
      <c r="P41" s="159"/>
      <c r="Q41" s="905"/>
      <c r="R41" s="906"/>
      <c r="S41" s="159"/>
      <c r="T41" s="905"/>
      <c r="U41" s="906"/>
      <c r="V41" s="103" t="str">
        <f>IF(B41="","",VLOOKUP(B41,学連登録!$C$2:$H$3000,6,FALSE))</f>
        <v/>
      </c>
      <c r="Y41" s="118" t="str">
        <f t="shared" si="2"/>
        <v/>
      </c>
      <c r="Z41" s="97" t="str">
        <f>IF(G41="","",VLOOKUP(G41,種目名!$R$5:$T$104,3,0))</f>
        <v/>
      </c>
      <c r="AA41" s="99" t="str">
        <f>IF(J41="","",VLOOKUP(J41,種目名!$R$5:$T$104,3,0))</f>
        <v/>
      </c>
      <c r="AB41" s="119" t="str">
        <f>IF(M41="","",VLOOKUP(M41,種目名!$R$5:$T$104,3,0))</f>
        <v/>
      </c>
      <c r="AC41" s="119" t="str">
        <f>IF(P41="","",VLOOKUP(AF41,種目名!$R$5:$T$104,3,0))</f>
        <v/>
      </c>
      <c r="AD41" s="120" t="str">
        <f>IF(S41="","",VLOOKUP(AI41,種目名!$R$5:$T$104,3,0))</f>
        <v/>
      </c>
      <c r="AE41" s="117">
        <f t="shared" si="3"/>
        <v>0</v>
      </c>
      <c r="AF41" s="157" t="str">
        <f t="shared" si="4"/>
        <v/>
      </c>
      <c r="AG41" s="157" t="str">
        <f t="shared" si="5"/>
        <v/>
      </c>
      <c r="AH41" s="157">
        <f t="shared" si="6"/>
        <v>0</v>
      </c>
      <c r="AI41" s="157" t="str">
        <f t="shared" si="7"/>
        <v/>
      </c>
      <c r="AJ41" s="157" t="str">
        <f t="shared" si="8"/>
        <v/>
      </c>
      <c r="AK41" s="390"/>
      <c r="AL41" s="171">
        <f t="shared" si="14"/>
        <v>0</v>
      </c>
      <c r="AM41" s="399">
        <f t="shared" si="15"/>
        <v>0</v>
      </c>
      <c r="AN41" s="399">
        <f>COUNTIF($B$12:B41,B41)</f>
        <v>0</v>
      </c>
      <c r="AO41" s="399"/>
      <c r="AP41" s="399" t="str">
        <f t="shared" si="16"/>
        <v/>
      </c>
      <c r="AQ41" s="399" t="str">
        <f t="shared" si="16"/>
        <v/>
      </c>
      <c r="AR41" s="399" t="str">
        <f t="shared" si="16"/>
        <v/>
      </c>
      <c r="AS41" s="399" t="str">
        <f t="shared" si="16"/>
        <v/>
      </c>
      <c r="AT41" s="399">
        <f t="shared" si="87"/>
        <v>0</v>
      </c>
      <c r="AU41" s="399" t="str">
        <f t="shared" si="88"/>
        <v/>
      </c>
      <c r="AV41" s="399" t="str">
        <f t="shared" si="19"/>
        <v/>
      </c>
      <c r="AW41" s="399" t="str">
        <f t="shared" si="20"/>
        <v/>
      </c>
      <c r="AX41" s="399" t="str">
        <f t="shared" si="21"/>
        <v/>
      </c>
      <c r="AY41" s="399" t="str">
        <f t="shared" si="22"/>
        <v/>
      </c>
      <c r="AZ41" s="399" t="str">
        <f t="shared" si="23"/>
        <v/>
      </c>
      <c r="BA41" s="399" t="str">
        <f t="shared" si="23"/>
        <v/>
      </c>
      <c r="BB41" s="399" t="str">
        <f t="shared" si="23"/>
        <v/>
      </c>
      <c r="BC41" s="399" t="str">
        <f t="shared" si="23"/>
        <v/>
      </c>
      <c r="BD41" s="403" t="str">
        <f t="shared" si="23"/>
        <v/>
      </c>
      <c r="BE41" s="393">
        <f t="shared" si="24"/>
        <v>0</v>
      </c>
      <c r="BG41" s="399">
        <f t="shared" si="25"/>
        <v>0</v>
      </c>
      <c r="BH41" s="399">
        <f t="shared" si="26"/>
        <v>0</v>
      </c>
      <c r="BI41" s="412">
        <f t="shared" si="27"/>
        <v>0</v>
      </c>
      <c r="BJ41" s="413">
        <f t="shared" si="9"/>
        <v>0</v>
      </c>
      <c r="BK41" s="398" t="str">
        <f t="shared" si="10"/>
        <v>0</v>
      </c>
      <c r="BL41" s="398" t="str">
        <f t="shared" si="11"/>
        <v>0</v>
      </c>
      <c r="BM41" s="412">
        <f t="shared" si="28"/>
        <v>0</v>
      </c>
      <c r="BN41" s="412" t="str">
        <f t="shared" si="29"/>
        <v>0m0</v>
      </c>
      <c r="BO41" s="399">
        <f t="shared" si="30"/>
        <v>0</v>
      </c>
      <c r="BP41" s="399">
        <f t="shared" si="31"/>
        <v>0</v>
      </c>
      <c r="BQ41" s="412">
        <f t="shared" si="32"/>
        <v>0</v>
      </c>
      <c r="BR41" s="413">
        <f t="shared" si="33"/>
        <v>0</v>
      </c>
      <c r="BS41" s="398" t="str">
        <f t="shared" si="34"/>
        <v>0</v>
      </c>
      <c r="BT41" s="398" t="str">
        <f t="shared" si="35"/>
        <v>0</v>
      </c>
      <c r="BU41" s="412">
        <f t="shared" si="36"/>
        <v>0</v>
      </c>
      <c r="BV41" s="412" t="str">
        <f t="shared" si="37"/>
        <v>0m0</v>
      </c>
      <c r="BW41" s="399">
        <f t="shared" si="38"/>
        <v>0</v>
      </c>
      <c r="BX41" s="399">
        <f t="shared" si="39"/>
        <v>0</v>
      </c>
      <c r="BY41" s="412">
        <f t="shared" si="40"/>
        <v>0</v>
      </c>
      <c r="BZ41" s="413">
        <f t="shared" si="41"/>
        <v>0</v>
      </c>
      <c r="CA41" s="398" t="str">
        <f t="shared" si="42"/>
        <v>0</v>
      </c>
      <c r="CB41" s="398" t="str">
        <f t="shared" si="43"/>
        <v>0</v>
      </c>
      <c r="CC41" s="412">
        <f t="shared" si="44"/>
        <v>0</v>
      </c>
      <c r="CD41" s="412" t="str">
        <f t="shared" si="45"/>
        <v>0m0</v>
      </c>
      <c r="CE41" s="399">
        <f t="shared" si="46"/>
        <v>0</v>
      </c>
      <c r="CF41" s="399">
        <f t="shared" si="47"/>
        <v>0</v>
      </c>
      <c r="CG41" s="412">
        <f t="shared" si="48"/>
        <v>0</v>
      </c>
      <c r="CH41" s="413">
        <f t="shared" si="49"/>
        <v>0</v>
      </c>
      <c r="CI41" s="398" t="str">
        <f t="shared" si="50"/>
        <v>0</v>
      </c>
      <c r="CJ41" s="398" t="str">
        <f t="shared" si="51"/>
        <v>0</v>
      </c>
      <c r="CK41" s="412">
        <f t="shared" si="52"/>
        <v>0</v>
      </c>
      <c r="CL41" s="412" t="str">
        <f t="shared" si="53"/>
        <v>0m0</v>
      </c>
      <c r="CM41" s="399">
        <f t="shared" si="54"/>
        <v>0</v>
      </c>
      <c r="CN41" s="399">
        <f t="shared" si="55"/>
        <v>0</v>
      </c>
      <c r="CO41" s="412">
        <f t="shared" si="56"/>
        <v>0</v>
      </c>
      <c r="CP41" s="413">
        <f t="shared" si="57"/>
        <v>0</v>
      </c>
      <c r="CQ41" s="398" t="str">
        <f t="shared" si="58"/>
        <v>0</v>
      </c>
      <c r="CR41" s="398" t="str">
        <f t="shared" si="59"/>
        <v>0</v>
      </c>
      <c r="CS41" s="412">
        <f t="shared" si="60"/>
        <v>0</v>
      </c>
      <c r="CT41" s="412" t="str">
        <f t="shared" si="61"/>
        <v>0m0</v>
      </c>
      <c r="CU41" s="412">
        <f t="shared" si="89"/>
        <v>0</v>
      </c>
      <c r="CV41" s="412">
        <f t="shared" si="63"/>
        <v>0</v>
      </c>
      <c r="CW41" s="412">
        <f t="shared" si="64"/>
        <v>0</v>
      </c>
      <c r="CX41" s="412">
        <f t="shared" si="65"/>
        <v>0</v>
      </c>
      <c r="CY41" s="412">
        <f t="shared" si="66"/>
        <v>0</v>
      </c>
      <c r="CZ41" s="412" t="str">
        <f t="shared" si="67"/>
        <v/>
      </c>
      <c r="DA41" s="412" t="str">
        <f t="shared" si="68"/>
        <v/>
      </c>
      <c r="DB41" s="412" t="str">
        <f t="shared" si="69"/>
        <v/>
      </c>
      <c r="DC41" s="412" t="str">
        <f t="shared" si="70"/>
        <v/>
      </c>
      <c r="DD41" s="412" t="str">
        <f t="shared" si="71"/>
        <v/>
      </c>
      <c r="DE41" s="412"/>
      <c r="DF41" s="411"/>
      <c r="DG41" s="412" t="str">
        <f t="shared" si="72"/>
        <v/>
      </c>
      <c r="DH41" s="412" t="str">
        <f t="shared" si="73"/>
        <v/>
      </c>
      <c r="DI41" s="412">
        <f t="shared" si="74"/>
        <v>0</v>
      </c>
      <c r="DJ41" s="412" t="str">
        <f t="shared" si="75"/>
        <v/>
      </c>
      <c r="DK41" s="412" t="str">
        <f t="shared" si="76"/>
        <v/>
      </c>
      <c r="DL41" s="412" t="str">
        <f t="shared" si="77"/>
        <v/>
      </c>
      <c r="DM41" s="412" t="str">
        <f t="shared" si="78"/>
        <v/>
      </c>
      <c r="DN41" s="412" t="str">
        <f t="shared" si="79"/>
        <v/>
      </c>
      <c r="DO41" s="412" t="str">
        <f t="shared" si="80"/>
        <v/>
      </c>
    </row>
    <row r="42" spans="1:119" s="157" customFormat="1" ht="18" hidden="1" customHeight="1">
      <c r="A42" s="161" t="str">
        <f t="shared" si="91"/>
        <v/>
      </c>
      <c r="B42" s="158"/>
      <c r="C42" s="31" t="str">
        <f>IF(B42="","",VLOOKUP(B42,学連登録!$C$2:$G$3000,2,FALSE))</f>
        <v/>
      </c>
      <c r="D42" s="32" t="str">
        <f>IF(B42="","",VLOOKUP(B42,学連登録!$C$2:$G$3000,3,FALSE))</f>
        <v/>
      </c>
      <c r="E42" s="33" t="str">
        <f>IF(B42="","",VLOOKUP(B42,学連登録!$C$2:$G$3000,4,FALSE))</f>
        <v/>
      </c>
      <c r="F42" s="383" t="str">
        <f>IF(B42="","",VLOOKUP(B42,学連登録!$C$2:$I$3000,7,FALSE))</f>
        <v/>
      </c>
      <c r="G42" s="160"/>
      <c r="H42" s="905"/>
      <c r="I42" s="907"/>
      <c r="J42" s="160"/>
      <c r="K42" s="905"/>
      <c r="L42" s="906"/>
      <c r="M42" s="160"/>
      <c r="N42" s="819"/>
      <c r="O42" s="820"/>
      <c r="P42" s="159"/>
      <c r="Q42" s="905"/>
      <c r="R42" s="906"/>
      <c r="S42" s="159"/>
      <c r="T42" s="905"/>
      <c r="U42" s="906"/>
      <c r="V42" s="103" t="str">
        <f>IF(B42="","",VLOOKUP(B42,学連登録!$C$2:$H$3000,6,FALSE))</f>
        <v/>
      </c>
      <c r="Y42" s="118" t="str">
        <f t="shared" si="2"/>
        <v/>
      </c>
      <c r="Z42" s="97" t="str">
        <f>IF(G42="","",VLOOKUP(G42,種目名!$R$5:$T$104,3,0))</f>
        <v/>
      </c>
      <c r="AA42" s="99" t="str">
        <f>IF(J42="","",VLOOKUP(J42,種目名!$R$5:$T$104,3,0))</f>
        <v/>
      </c>
      <c r="AB42" s="119" t="str">
        <f>IF(M42="","",VLOOKUP(M42,種目名!$R$5:$T$104,3,0))</f>
        <v/>
      </c>
      <c r="AC42" s="119" t="str">
        <f>IF(P42="","",VLOOKUP(AF42,種目名!$R$5:$T$104,3,0))</f>
        <v/>
      </c>
      <c r="AD42" s="120" t="str">
        <f>IF(S42="","",VLOOKUP(AI42,種目名!$R$5:$T$104,3,0))</f>
        <v/>
      </c>
      <c r="AE42" s="117">
        <f t="shared" si="3"/>
        <v>0</v>
      </c>
      <c r="AF42" s="157" t="str">
        <f t="shared" si="4"/>
        <v/>
      </c>
      <c r="AG42" s="157" t="str">
        <f t="shared" si="5"/>
        <v/>
      </c>
      <c r="AH42" s="157">
        <f t="shared" si="6"/>
        <v>0</v>
      </c>
      <c r="AI42" s="157" t="str">
        <f t="shared" si="7"/>
        <v/>
      </c>
      <c r="AJ42" s="157" t="str">
        <f t="shared" si="8"/>
        <v/>
      </c>
      <c r="AK42" s="390"/>
      <c r="AL42" s="171">
        <f t="shared" si="14"/>
        <v>0</v>
      </c>
      <c r="AM42" s="399">
        <f t="shared" si="15"/>
        <v>0</v>
      </c>
      <c r="AN42" s="399">
        <f>COUNTIF($B$12:B42,B42)</f>
        <v>0</v>
      </c>
      <c r="AO42" s="399"/>
      <c r="AP42" s="399" t="str">
        <f t="shared" si="16"/>
        <v/>
      </c>
      <c r="AQ42" s="399" t="str">
        <f t="shared" si="16"/>
        <v/>
      </c>
      <c r="AR42" s="399" t="str">
        <f t="shared" si="16"/>
        <v/>
      </c>
      <c r="AS42" s="399" t="str">
        <f t="shared" si="16"/>
        <v/>
      </c>
      <c r="AT42" s="399">
        <f t="shared" si="87"/>
        <v>0</v>
      </c>
      <c r="AU42" s="399" t="str">
        <f t="shared" si="88"/>
        <v/>
      </c>
      <c r="AV42" s="399" t="str">
        <f t="shared" si="19"/>
        <v/>
      </c>
      <c r="AW42" s="399" t="str">
        <f t="shared" si="20"/>
        <v/>
      </c>
      <c r="AX42" s="399" t="str">
        <f t="shared" si="21"/>
        <v/>
      </c>
      <c r="AY42" s="399" t="str">
        <f t="shared" si="22"/>
        <v/>
      </c>
      <c r="AZ42" s="399" t="str">
        <f t="shared" si="23"/>
        <v/>
      </c>
      <c r="BA42" s="399" t="str">
        <f t="shared" si="23"/>
        <v/>
      </c>
      <c r="BB42" s="399" t="str">
        <f t="shared" si="23"/>
        <v/>
      </c>
      <c r="BC42" s="399" t="str">
        <f t="shared" si="23"/>
        <v/>
      </c>
      <c r="BD42" s="403" t="str">
        <f t="shared" si="23"/>
        <v/>
      </c>
      <c r="BE42" s="393">
        <f t="shared" si="24"/>
        <v>0</v>
      </c>
      <c r="BG42" s="399">
        <f t="shared" si="25"/>
        <v>0</v>
      </c>
      <c r="BH42" s="399">
        <f t="shared" si="26"/>
        <v>0</v>
      </c>
      <c r="BI42" s="412">
        <f t="shared" si="27"/>
        <v>0</v>
      </c>
      <c r="BJ42" s="413">
        <f t="shared" si="9"/>
        <v>0</v>
      </c>
      <c r="BK42" s="398" t="str">
        <f t="shared" si="10"/>
        <v>0</v>
      </c>
      <c r="BL42" s="398" t="str">
        <f t="shared" si="11"/>
        <v>0</v>
      </c>
      <c r="BM42" s="412">
        <f t="shared" si="28"/>
        <v>0</v>
      </c>
      <c r="BN42" s="412" t="str">
        <f t="shared" si="29"/>
        <v>0m0</v>
      </c>
      <c r="BO42" s="399">
        <f t="shared" si="30"/>
        <v>0</v>
      </c>
      <c r="BP42" s="399">
        <f t="shared" si="31"/>
        <v>0</v>
      </c>
      <c r="BQ42" s="412">
        <f t="shared" si="32"/>
        <v>0</v>
      </c>
      <c r="BR42" s="413">
        <f t="shared" si="33"/>
        <v>0</v>
      </c>
      <c r="BS42" s="398" t="str">
        <f t="shared" si="34"/>
        <v>0</v>
      </c>
      <c r="BT42" s="398" t="str">
        <f t="shared" si="35"/>
        <v>0</v>
      </c>
      <c r="BU42" s="412">
        <f t="shared" si="36"/>
        <v>0</v>
      </c>
      <c r="BV42" s="412" t="str">
        <f t="shared" si="37"/>
        <v>0m0</v>
      </c>
      <c r="BW42" s="399">
        <f t="shared" si="38"/>
        <v>0</v>
      </c>
      <c r="BX42" s="399">
        <f t="shared" si="39"/>
        <v>0</v>
      </c>
      <c r="BY42" s="412">
        <f t="shared" si="40"/>
        <v>0</v>
      </c>
      <c r="BZ42" s="413">
        <f t="shared" si="41"/>
        <v>0</v>
      </c>
      <c r="CA42" s="398" t="str">
        <f t="shared" si="42"/>
        <v>0</v>
      </c>
      <c r="CB42" s="398" t="str">
        <f t="shared" si="43"/>
        <v>0</v>
      </c>
      <c r="CC42" s="412">
        <f t="shared" si="44"/>
        <v>0</v>
      </c>
      <c r="CD42" s="412" t="str">
        <f t="shared" si="45"/>
        <v>0m0</v>
      </c>
      <c r="CE42" s="399">
        <f t="shared" si="46"/>
        <v>0</v>
      </c>
      <c r="CF42" s="399">
        <f t="shared" si="47"/>
        <v>0</v>
      </c>
      <c r="CG42" s="412">
        <f t="shared" si="48"/>
        <v>0</v>
      </c>
      <c r="CH42" s="413">
        <f t="shared" si="49"/>
        <v>0</v>
      </c>
      <c r="CI42" s="398" t="str">
        <f t="shared" si="50"/>
        <v>0</v>
      </c>
      <c r="CJ42" s="398" t="str">
        <f t="shared" si="51"/>
        <v>0</v>
      </c>
      <c r="CK42" s="412">
        <f t="shared" si="52"/>
        <v>0</v>
      </c>
      <c r="CL42" s="412" t="str">
        <f t="shared" si="53"/>
        <v>0m0</v>
      </c>
      <c r="CM42" s="399">
        <f t="shared" si="54"/>
        <v>0</v>
      </c>
      <c r="CN42" s="399">
        <f t="shared" si="55"/>
        <v>0</v>
      </c>
      <c r="CO42" s="412">
        <f t="shared" si="56"/>
        <v>0</v>
      </c>
      <c r="CP42" s="413">
        <f t="shared" si="57"/>
        <v>0</v>
      </c>
      <c r="CQ42" s="398" t="str">
        <f t="shared" si="58"/>
        <v>0</v>
      </c>
      <c r="CR42" s="398" t="str">
        <f t="shared" si="59"/>
        <v>0</v>
      </c>
      <c r="CS42" s="412">
        <f t="shared" si="60"/>
        <v>0</v>
      </c>
      <c r="CT42" s="412" t="str">
        <f t="shared" si="61"/>
        <v>0m0</v>
      </c>
      <c r="CU42" s="412">
        <f t="shared" si="89"/>
        <v>0</v>
      </c>
      <c r="CV42" s="412">
        <f t="shared" si="63"/>
        <v>0</v>
      </c>
      <c r="CW42" s="412">
        <f t="shared" si="64"/>
        <v>0</v>
      </c>
      <c r="CX42" s="412">
        <f t="shared" si="65"/>
        <v>0</v>
      </c>
      <c r="CY42" s="412">
        <f t="shared" si="66"/>
        <v>0</v>
      </c>
      <c r="CZ42" s="412" t="str">
        <f t="shared" si="67"/>
        <v/>
      </c>
      <c r="DA42" s="412" t="str">
        <f t="shared" si="68"/>
        <v/>
      </c>
      <c r="DB42" s="412" t="str">
        <f t="shared" si="69"/>
        <v/>
      </c>
      <c r="DC42" s="412" t="str">
        <f t="shared" si="70"/>
        <v/>
      </c>
      <c r="DD42" s="412" t="str">
        <f t="shared" si="71"/>
        <v/>
      </c>
      <c r="DE42" s="412"/>
      <c r="DF42" s="411"/>
      <c r="DG42" s="412" t="str">
        <f t="shared" si="72"/>
        <v/>
      </c>
      <c r="DH42" s="412" t="str">
        <f t="shared" si="73"/>
        <v/>
      </c>
      <c r="DI42" s="412">
        <f t="shared" si="74"/>
        <v>0</v>
      </c>
      <c r="DJ42" s="412" t="str">
        <f t="shared" si="75"/>
        <v/>
      </c>
      <c r="DK42" s="412" t="str">
        <f t="shared" si="76"/>
        <v/>
      </c>
      <c r="DL42" s="412" t="str">
        <f t="shared" si="77"/>
        <v/>
      </c>
      <c r="DM42" s="412" t="str">
        <f t="shared" si="78"/>
        <v/>
      </c>
      <c r="DN42" s="412" t="str">
        <f t="shared" si="79"/>
        <v/>
      </c>
      <c r="DO42" s="412" t="str">
        <f t="shared" si="80"/>
        <v/>
      </c>
    </row>
    <row r="43" spans="1:119" s="157" customFormat="1" ht="18" hidden="1" customHeight="1">
      <c r="A43" s="161" t="str">
        <f t="shared" si="91"/>
        <v/>
      </c>
      <c r="B43" s="158"/>
      <c r="C43" s="31" t="str">
        <f>IF(B43="","",VLOOKUP(B43,学連登録!$C$2:$G$3000,2,FALSE))</f>
        <v/>
      </c>
      <c r="D43" s="32" t="str">
        <f>IF(B43="","",VLOOKUP(B43,学連登録!$C$2:$G$3000,3,FALSE))</f>
        <v/>
      </c>
      <c r="E43" s="33" t="str">
        <f>IF(B43="","",VLOOKUP(B43,学連登録!$C$2:$G$3000,4,FALSE))</f>
        <v/>
      </c>
      <c r="F43" s="383" t="str">
        <f>IF(B43="","",VLOOKUP(B43,学連登録!$C$2:$I$3000,7,FALSE))</f>
        <v/>
      </c>
      <c r="G43" s="160"/>
      <c r="H43" s="905"/>
      <c r="I43" s="907"/>
      <c r="J43" s="160"/>
      <c r="K43" s="905"/>
      <c r="L43" s="906"/>
      <c r="M43" s="160"/>
      <c r="N43" s="819"/>
      <c r="O43" s="820"/>
      <c r="P43" s="159"/>
      <c r="Q43" s="905"/>
      <c r="R43" s="906"/>
      <c r="S43" s="159"/>
      <c r="T43" s="905"/>
      <c r="U43" s="906"/>
      <c r="V43" s="103" t="str">
        <f>IF(B43="","",VLOOKUP(B43,学連登録!$C$2:$H$3000,6,FALSE))</f>
        <v/>
      </c>
      <c r="Y43" s="118" t="str">
        <f t="shared" si="2"/>
        <v/>
      </c>
      <c r="Z43" s="97" t="str">
        <f>IF(G43="","",VLOOKUP(G43,種目名!$R$5:$T$104,3,0))</f>
        <v/>
      </c>
      <c r="AA43" s="99" t="str">
        <f>IF(J43="","",VLOOKUP(J43,種目名!$R$5:$T$104,3,0))</f>
        <v/>
      </c>
      <c r="AB43" s="119" t="str">
        <f>IF(M43="","",VLOOKUP(M43,種目名!$R$5:$T$104,3,0))</f>
        <v/>
      </c>
      <c r="AC43" s="119" t="str">
        <f>IF(P43="","",VLOOKUP(AF43,種目名!$R$5:$T$104,3,0))</f>
        <v/>
      </c>
      <c r="AD43" s="120" t="str">
        <f>IF(S43="","",VLOOKUP(AI43,種目名!$R$5:$T$104,3,0))</f>
        <v/>
      </c>
      <c r="AE43" s="117">
        <f t="shared" si="3"/>
        <v>0</v>
      </c>
      <c r="AF43" s="157" t="str">
        <f t="shared" si="4"/>
        <v/>
      </c>
      <c r="AG43" s="157" t="str">
        <f t="shared" si="5"/>
        <v/>
      </c>
      <c r="AH43" s="157">
        <f t="shared" si="6"/>
        <v>0</v>
      </c>
      <c r="AI43" s="157" t="str">
        <f t="shared" si="7"/>
        <v/>
      </c>
      <c r="AJ43" s="157" t="str">
        <f t="shared" si="8"/>
        <v/>
      </c>
      <c r="AK43" s="390"/>
      <c r="AL43" s="171">
        <f t="shared" si="14"/>
        <v>0</v>
      </c>
      <c r="AM43" s="399">
        <f t="shared" si="15"/>
        <v>0</v>
      </c>
      <c r="AN43" s="399">
        <f>COUNTIF($B$12:B43,B43)</f>
        <v>0</v>
      </c>
      <c r="AO43" s="399"/>
      <c r="AP43" s="399" t="str">
        <f t="shared" si="16"/>
        <v/>
      </c>
      <c r="AQ43" s="399" t="str">
        <f t="shared" si="16"/>
        <v/>
      </c>
      <c r="AR43" s="399" t="str">
        <f t="shared" si="16"/>
        <v/>
      </c>
      <c r="AS43" s="399" t="str">
        <f t="shared" si="16"/>
        <v/>
      </c>
      <c r="AT43" s="399">
        <f t="shared" si="87"/>
        <v>0</v>
      </c>
      <c r="AU43" s="399" t="str">
        <f t="shared" si="88"/>
        <v/>
      </c>
      <c r="AV43" s="399" t="str">
        <f t="shared" si="19"/>
        <v/>
      </c>
      <c r="AW43" s="399" t="str">
        <f t="shared" si="20"/>
        <v/>
      </c>
      <c r="AX43" s="399" t="str">
        <f t="shared" si="21"/>
        <v/>
      </c>
      <c r="AY43" s="399" t="str">
        <f t="shared" si="22"/>
        <v/>
      </c>
      <c r="AZ43" s="399" t="str">
        <f t="shared" si="23"/>
        <v/>
      </c>
      <c r="BA43" s="399" t="str">
        <f t="shared" si="23"/>
        <v/>
      </c>
      <c r="BB43" s="399" t="str">
        <f t="shared" si="23"/>
        <v/>
      </c>
      <c r="BC43" s="399" t="str">
        <f t="shared" si="23"/>
        <v/>
      </c>
      <c r="BD43" s="403" t="str">
        <f t="shared" si="23"/>
        <v/>
      </c>
      <c r="BE43" s="393">
        <f t="shared" si="24"/>
        <v>0</v>
      </c>
      <c r="BG43" s="399">
        <f t="shared" si="25"/>
        <v>0</v>
      </c>
      <c r="BH43" s="399">
        <f t="shared" si="26"/>
        <v>0</v>
      </c>
      <c r="BI43" s="412">
        <f t="shared" si="27"/>
        <v>0</v>
      </c>
      <c r="BJ43" s="413">
        <f t="shared" si="9"/>
        <v>0</v>
      </c>
      <c r="BK43" s="398" t="str">
        <f t="shared" si="10"/>
        <v>0</v>
      </c>
      <c r="BL43" s="398" t="str">
        <f t="shared" si="11"/>
        <v>0</v>
      </c>
      <c r="BM43" s="412">
        <f t="shared" si="28"/>
        <v>0</v>
      </c>
      <c r="BN43" s="412" t="str">
        <f t="shared" si="29"/>
        <v>0m0</v>
      </c>
      <c r="BO43" s="399">
        <f t="shared" si="30"/>
        <v>0</v>
      </c>
      <c r="BP43" s="399">
        <f t="shared" si="31"/>
        <v>0</v>
      </c>
      <c r="BQ43" s="412">
        <f t="shared" si="32"/>
        <v>0</v>
      </c>
      <c r="BR43" s="413">
        <f t="shared" si="33"/>
        <v>0</v>
      </c>
      <c r="BS43" s="398" t="str">
        <f t="shared" si="34"/>
        <v>0</v>
      </c>
      <c r="BT43" s="398" t="str">
        <f t="shared" si="35"/>
        <v>0</v>
      </c>
      <c r="BU43" s="412">
        <f t="shared" si="36"/>
        <v>0</v>
      </c>
      <c r="BV43" s="412" t="str">
        <f t="shared" si="37"/>
        <v>0m0</v>
      </c>
      <c r="BW43" s="399">
        <f t="shared" si="38"/>
        <v>0</v>
      </c>
      <c r="BX43" s="399">
        <f t="shared" si="39"/>
        <v>0</v>
      </c>
      <c r="BY43" s="412">
        <f t="shared" si="40"/>
        <v>0</v>
      </c>
      <c r="BZ43" s="413">
        <f t="shared" si="41"/>
        <v>0</v>
      </c>
      <c r="CA43" s="398" t="str">
        <f t="shared" si="42"/>
        <v>0</v>
      </c>
      <c r="CB43" s="398" t="str">
        <f t="shared" si="43"/>
        <v>0</v>
      </c>
      <c r="CC43" s="412">
        <f t="shared" si="44"/>
        <v>0</v>
      </c>
      <c r="CD43" s="412" t="str">
        <f t="shared" si="45"/>
        <v>0m0</v>
      </c>
      <c r="CE43" s="399">
        <f t="shared" si="46"/>
        <v>0</v>
      </c>
      <c r="CF43" s="399">
        <f t="shared" si="47"/>
        <v>0</v>
      </c>
      <c r="CG43" s="412">
        <f t="shared" si="48"/>
        <v>0</v>
      </c>
      <c r="CH43" s="413">
        <f t="shared" si="49"/>
        <v>0</v>
      </c>
      <c r="CI43" s="398" t="str">
        <f t="shared" si="50"/>
        <v>0</v>
      </c>
      <c r="CJ43" s="398" t="str">
        <f t="shared" si="51"/>
        <v>0</v>
      </c>
      <c r="CK43" s="412">
        <f t="shared" si="52"/>
        <v>0</v>
      </c>
      <c r="CL43" s="412" t="str">
        <f t="shared" si="53"/>
        <v>0m0</v>
      </c>
      <c r="CM43" s="399">
        <f t="shared" si="54"/>
        <v>0</v>
      </c>
      <c r="CN43" s="399">
        <f t="shared" si="55"/>
        <v>0</v>
      </c>
      <c r="CO43" s="412">
        <f t="shared" si="56"/>
        <v>0</v>
      </c>
      <c r="CP43" s="413">
        <f t="shared" si="57"/>
        <v>0</v>
      </c>
      <c r="CQ43" s="398" t="str">
        <f t="shared" si="58"/>
        <v>0</v>
      </c>
      <c r="CR43" s="398" t="str">
        <f t="shared" si="59"/>
        <v>0</v>
      </c>
      <c r="CS43" s="412">
        <f t="shared" si="60"/>
        <v>0</v>
      </c>
      <c r="CT43" s="412" t="str">
        <f t="shared" si="61"/>
        <v>0m0</v>
      </c>
      <c r="CU43" s="412">
        <f t="shared" si="89"/>
        <v>0</v>
      </c>
      <c r="CV43" s="412">
        <f t="shared" si="63"/>
        <v>0</v>
      </c>
      <c r="CW43" s="412">
        <f t="shared" si="64"/>
        <v>0</v>
      </c>
      <c r="CX43" s="412">
        <f t="shared" si="65"/>
        <v>0</v>
      </c>
      <c r="CY43" s="412">
        <f t="shared" si="66"/>
        <v>0</v>
      </c>
      <c r="CZ43" s="412" t="str">
        <f t="shared" si="67"/>
        <v/>
      </c>
      <c r="DA43" s="412" t="str">
        <f t="shared" si="68"/>
        <v/>
      </c>
      <c r="DB43" s="412" t="str">
        <f t="shared" si="69"/>
        <v/>
      </c>
      <c r="DC43" s="412" t="str">
        <f t="shared" si="70"/>
        <v/>
      </c>
      <c r="DD43" s="412" t="str">
        <f t="shared" si="71"/>
        <v/>
      </c>
      <c r="DE43" s="412"/>
      <c r="DF43" s="411"/>
      <c r="DG43" s="412" t="str">
        <f t="shared" si="72"/>
        <v/>
      </c>
      <c r="DH43" s="412" t="str">
        <f t="shared" si="73"/>
        <v/>
      </c>
      <c r="DI43" s="412">
        <f t="shared" si="74"/>
        <v>0</v>
      </c>
      <c r="DJ43" s="412" t="str">
        <f t="shared" si="75"/>
        <v/>
      </c>
      <c r="DK43" s="412" t="str">
        <f t="shared" si="76"/>
        <v/>
      </c>
      <c r="DL43" s="412" t="str">
        <f t="shared" si="77"/>
        <v/>
      </c>
      <c r="DM43" s="412" t="str">
        <f t="shared" si="78"/>
        <v/>
      </c>
      <c r="DN43" s="412" t="str">
        <f t="shared" si="79"/>
        <v/>
      </c>
      <c r="DO43" s="412" t="str">
        <f t="shared" si="80"/>
        <v/>
      </c>
    </row>
    <row r="44" spans="1:119" s="157" customFormat="1" ht="18" hidden="1" customHeight="1">
      <c r="A44" s="161" t="str">
        <f t="shared" si="91"/>
        <v/>
      </c>
      <c r="B44" s="158"/>
      <c r="C44" s="31" t="str">
        <f>IF(B44="","",VLOOKUP(B44,学連登録!$C$2:$G$3000,2,FALSE))</f>
        <v/>
      </c>
      <c r="D44" s="32" t="str">
        <f>IF(B44="","",VLOOKUP(B44,学連登録!$C$2:$G$3000,3,FALSE))</f>
        <v/>
      </c>
      <c r="E44" s="33" t="str">
        <f>IF(B44="","",VLOOKUP(B44,学連登録!$C$2:$G$3000,4,FALSE))</f>
        <v/>
      </c>
      <c r="F44" s="383" t="str">
        <f>IF(B44="","",VLOOKUP(B44,学連登録!$C$2:$I$3000,7,FALSE))</f>
        <v/>
      </c>
      <c r="G44" s="160"/>
      <c r="H44" s="905"/>
      <c r="I44" s="907"/>
      <c r="J44" s="160"/>
      <c r="K44" s="905"/>
      <c r="L44" s="906"/>
      <c r="M44" s="160"/>
      <c r="N44" s="819"/>
      <c r="O44" s="820"/>
      <c r="P44" s="159"/>
      <c r="Q44" s="905"/>
      <c r="R44" s="906"/>
      <c r="S44" s="159"/>
      <c r="T44" s="905"/>
      <c r="U44" s="906"/>
      <c r="V44" s="103" t="str">
        <f>IF(B44="","",VLOOKUP(B44,学連登録!$C$2:$H$3000,6,FALSE))</f>
        <v/>
      </c>
      <c r="Y44" s="118" t="str">
        <f t="shared" ref="Y44:Y75" si="92">IF(C44="","",$S$3)</f>
        <v/>
      </c>
      <c r="Z44" s="97" t="str">
        <f>IF(G44="","",VLOOKUP(G44,種目名!$R$5:$T$104,3,0))</f>
        <v/>
      </c>
      <c r="AA44" s="99" t="str">
        <f>IF(J44="","",VLOOKUP(J44,種目名!$R$5:$T$104,3,0))</f>
        <v/>
      </c>
      <c r="AB44" s="119" t="str">
        <f>IF(M44="","",VLOOKUP(M44,種目名!$R$5:$T$104,3,0))</f>
        <v/>
      </c>
      <c r="AC44" s="119" t="str">
        <f>IF(P44="","",VLOOKUP(AF44,種目名!$R$5:$T$104,3,0))</f>
        <v/>
      </c>
      <c r="AD44" s="120" t="str">
        <f>IF(S44="","",VLOOKUP(AI44,種目名!$R$5:$T$104,3,0))</f>
        <v/>
      </c>
      <c r="AE44" s="117">
        <f t="shared" ref="AE44:AE75" si="93">LENB(P44)</f>
        <v>0</v>
      </c>
      <c r="AF44" s="157" t="str">
        <f t="shared" ref="AF44:AF75" si="94">IF(AE44,LEFTB(P44,AE44-1),"")</f>
        <v/>
      </c>
      <c r="AG44" s="157" t="str">
        <f t="shared" ref="AG44:AG75" si="95">IF(AE44,MIDB(P44,AE44,1),"")</f>
        <v/>
      </c>
      <c r="AH44" s="157">
        <f t="shared" ref="AH44:AH75" si="96">LENB(S44)</f>
        <v>0</v>
      </c>
      <c r="AI44" s="157" t="str">
        <f t="shared" ref="AI44:AI75" si="97">IF(AH44,LEFTB(S44,AH44-1),"")</f>
        <v/>
      </c>
      <c r="AJ44" s="157" t="str">
        <f t="shared" ref="AJ44:AJ75" si="98">IF(AH44,MIDB(S44,AH44,1),"")</f>
        <v/>
      </c>
      <c r="AK44" s="390"/>
      <c r="AL44" s="171">
        <f t="shared" si="14"/>
        <v>0</v>
      </c>
      <c r="AM44" s="399">
        <f t="shared" si="15"/>
        <v>0</v>
      </c>
      <c r="AN44" s="399">
        <f>COUNTIF($B$12:B44,B44)</f>
        <v>0</v>
      </c>
      <c r="AO44" s="399"/>
      <c r="AP44" s="399" t="str">
        <f t="shared" si="16"/>
        <v/>
      </c>
      <c r="AQ44" s="399" t="str">
        <f t="shared" si="16"/>
        <v/>
      </c>
      <c r="AR44" s="399" t="str">
        <f t="shared" si="16"/>
        <v/>
      </c>
      <c r="AS44" s="399" t="str">
        <f t="shared" si="16"/>
        <v/>
      </c>
      <c r="AT44" s="399">
        <f t="shared" si="87"/>
        <v>0</v>
      </c>
      <c r="AU44" s="399" t="str">
        <f t="shared" si="88"/>
        <v/>
      </c>
      <c r="AV44" s="399" t="str">
        <f t="shared" si="19"/>
        <v/>
      </c>
      <c r="AW44" s="399" t="str">
        <f t="shared" si="20"/>
        <v/>
      </c>
      <c r="AX44" s="399" t="str">
        <f t="shared" si="21"/>
        <v/>
      </c>
      <c r="AY44" s="399" t="str">
        <f t="shared" si="22"/>
        <v/>
      </c>
      <c r="AZ44" s="399" t="str">
        <f t="shared" si="23"/>
        <v/>
      </c>
      <c r="BA44" s="399" t="str">
        <f t="shared" si="23"/>
        <v/>
      </c>
      <c r="BB44" s="399" t="str">
        <f t="shared" si="23"/>
        <v/>
      </c>
      <c r="BC44" s="399" t="str">
        <f t="shared" si="23"/>
        <v/>
      </c>
      <c r="BD44" s="403" t="str">
        <f t="shared" si="23"/>
        <v/>
      </c>
      <c r="BE44" s="393">
        <f t="shared" si="24"/>
        <v>0</v>
      </c>
      <c r="BG44" s="399">
        <f t="shared" si="25"/>
        <v>0</v>
      </c>
      <c r="BH44" s="399">
        <f t="shared" si="26"/>
        <v>0</v>
      </c>
      <c r="BI44" s="412">
        <f t="shared" si="27"/>
        <v>0</v>
      </c>
      <c r="BJ44" s="413">
        <f t="shared" si="9"/>
        <v>0</v>
      </c>
      <c r="BK44" s="398" t="str">
        <f t="shared" si="10"/>
        <v>0</v>
      </c>
      <c r="BL44" s="398" t="str">
        <f t="shared" si="11"/>
        <v>0</v>
      </c>
      <c r="BM44" s="412">
        <f t="shared" si="28"/>
        <v>0</v>
      </c>
      <c r="BN44" s="412" t="str">
        <f t="shared" si="29"/>
        <v>0m0</v>
      </c>
      <c r="BO44" s="399">
        <f t="shared" si="30"/>
        <v>0</v>
      </c>
      <c r="BP44" s="399">
        <f t="shared" si="31"/>
        <v>0</v>
      </c>
      <c r="BQ44" s="412">
        <f t="shared" si="32"/>
        <v>0</v>
      </c>
      <c r="BR44" s="413">
        <f t="shared" si="33"/>
        <v>0</v>
      </c>
      <c r="BS44" s="398" t="str">
        <f t="shared" si="34"/>
        <v>0</v>
      </c>
      <c r="BT44" s="398" t="str">
        <f t="shared" si="35"/>
        <v>0</v>
      </c>
      <c r="BU44" s="412">
        <f t="shared" si="36"/>
        <v>0</v>
      </c>
      <c r="BV44" s="412" t="str">
        <f t="shared" si="37"/>
        <v>0m0</v>
      </c>
      <c r="BW44" s="399">
        <f t="shared" si="38"/>
        <v>0</v>
      </c>
      <c r="BX44" s="399">
        <f t="shared" si="39"/>
        <v>0</v>
      </c>
      <c r="BY44" s="412">
        <f t="shared" si="40"/>
        <v>0</v>
      </c>
      <c r="BZ44" s="413">
        <f t="shared" si="41"/>
        <v>0</v>
      </c>
      <c r="CA44" s="398" t="str">
        <f t="shared" si="42"/>
        <v>0</v>
      </c>
      <c r="CB44" s="398" t="str">
        <f t="shared" si="43"/>
        <v>0</v>
      </c>
      <c r="CC44" s="412">
        <f t="shared" si="44"/>
        <v>0</v>
      </c>
      <c r="CD44" s="412" t="str">
        <f t="shared" si="45"/>
        <v>0m0</v>
      </c>
      <c r="CE44" s="399">
        <f t="shared" si="46"/>
        <v>0</v>
      </c>
      <c r="CF44" s="399">
        <f t="shared" si="47"/>
        <v>0</v>
      </c>
      <c r="CG44" s="412">
        <f t="shared" si="48"/>
        <v>0</v>
      </c>
      <c r="CH44" s="413">
        <f t="shared" si="49"/>
        <v>0</v>
      </c>
      <c r="CI44" s="398" t="str">
        <f t="shared" si="50"/>
        <v>0</v>
      </c>
      <c r="CJ44" s="398" t="str">
        <f t="shared" si="51"/>
        <v>0</v>
      </c>
      <c r="CK44" s="412">
        <f t="shared" si="52"/>
        <v>0</v>
      </c>
      <c r="CL44" s="412" t="str">
        <f t="shared" si="53"/>
        <v>0m0</v>
      </c>
      <c r="CM44" s="399">
        <f t="shared" si="54"/>
        <v>0</v>
      </c>
      <c r="CN44" s="399">
        <f t="shared" si="55"/>
        <v>0</v>
      </c>
      <c r="CO44" s="412">
        <f t="shared" si="56"/>
        <v>0</v>
      </c>
      <c r="CP44" s="413">
        <f t="shared" si="57"/>
        <v>0</v>
      </c>
      <c r="CQ44" s="398" t="str">
        <f t="shared" si="58"/>
        <v>0</v>
      </c>
      <c r="CR44" s="398" t="str">
        <f t="shared" si="59"/>
        <v>0</v>
      </c>
      <c r="CS44" s="412">
        <f t="shared" si="60"/>
        <v>0</v>
      </c>
      <c r="CT44" s="412" t="str">
        <f t="shared" si="61"/>
        <v>0m0</v>
      </c>
      <c r="CU44" s="412">
        <f t="shared" si="89"/>
        <v>0</v>
      </c>
      <c r="CV44" s="412">
        <f t="shared" si="63"/>
        <v>0</v>
      </c>
      <c r="CW44" s="412">
        <f t="shared" si="64"/>
        <v>0</v>
      </c>
      <c r="CX44" s="412">
        <f t="shared" si="65"/>
        <v>0</v>
      </c>
      <c r="CY44" s="412">
        <f t="shared" si="66"/>
        <v>0</v>
      </c>
      <c r="CZ44" s="412" t="str">
        <f t="shared" si="67"/>
        <v/>
      </c>
      <c r="DA44" s="412" t="str">
        <f t="shared" si="68"/>
        <v/>
      </c>
      <c r="DB44" s="412" t="str">
        <f t="shared" si="69"/>
        <v/>
      </c>
      <c r="DC44" s="412" t="str">
        <f t="shared" si="70"/>
        <v/>
      </c>
      <c r="DD44" s="412" t="str">
        <f t="shared" si="71"/>
        <v/>
      </c>
      <c r="DE44" s="412"/>
      <c r="DF44" s="411"/>
      <c r="DG44" s="412" t="str">
        <f t="shared" si="72"/>
        <v/>
      </c>
      <c r="DH44" s="412" t="str">
        <f t="shared" si="73"/>
        <v/>
      </c>
      <c r="DI44" s="412">
        <f t="shared" si="74"/>
        <v>0</v>
      </c>
      <c r="DJ44" s="412" t="str">
        <f t="shared" si="75"/>
        <v/>
      </c>
      <c r="DK44" s="412" t="str">
        <f t="shared" si="76"/>
        <v/>
      </c>
      <c r="DL44" s="412" t="str">
        <f t="shared" si="77"/>
        <v/>
      </c>
      <c r="DM44" s="412" t="str">
        <f t="shared" si="78"/>
        <v/>
      </c>
      <c r="DN44" s="412" t="str">
        <f t="shared" si="79"/>
        <v/>
      </c>
      <c r="DO44" s="412" t="str">
        <f t="shared" si="80"/>
        <v/>
      </c>
    </row>
    <row r="45" spans="1:119" s="157" customFormat="1" ht="18" hidden="1" customHeight="1">
      <c r="A45" s="161" t="str">
        <f t="shared" si="91"/>
        <v/>
      </c>
      <c r="B45" s="158"/>
      <c r="C45" s="31" t="str">
        <f>IF(B45="","",VLOOKUP(B45,学連登録!$C$2:$G$3000,2,FALSE))</f>
        <v/>
      </c>
      <c r="D45" s="32" t="str">
        <f>IF(B45="","",VLOOKUP(B45,学連登録!$C$2:$G$3000,3,FALSE))</f>
        <v/>
      </c>
      <c r="E45" s="33" t="str">
        <f>IF(B45="","",VLOOKUP(B45,学連登録!$C$2:$G$3000,4,FALSE))</f>
        <v/>
      </c>
      <c r="F45" s="383" t="str">
        <f>IF(B45="","",VLOOKUP(B45,学連登録!$C$2:$I$3000,7,FALSE))</f>
        <v/>
      </c>
      <c r="G45" s="160"/>
      <c r="H45" s="905"/>
      <c r="I45" s="907"/>
      <c r="J45" s="160"/>
      <c r="K45" s="905"/>
      <c r="L45" s="906"/>
      <c r="M45" s="160"/>
      <c r="N45" s="819"/>
      <c r="O45" s="820"/>
      <c r="P45" s="159"/>
      <c r="Q45" s="905"/>
      <c r="R45" s="906"/>
      <c r="S45" s="159"/>
      <c r="T45" s="905"/>
      <c r="U45" s="906"/>
      <c r="V45" s="103" t="str">
        <f>IF(B45="","",VLOOKUP(B45,学連登録!$C$2:$H$3000,6,FALSE))</f>
        <v/>
      </c>
      <c r="Y45" s="118" t="str">
        <f t="shared" si="92"/>
        <v/>
      </c>
      <c r="Z45" s="97" t="str">
        <f>IF(G45="","",VLOOKUP(G45,種目名!$R$5:$T$104,3,0))</f>
        <v/>
      </c>
      <c r="AA45" s="99" t="str">
        <f>IF(J45="","",VLOOKUP(J45,種目名!$R$5:$T$104,3,0))</f>
        <v/>
      </c>
      <c r="AB45" s="119" t="str">
        <f>IF(M45="","",VLOOKUP(M45,種目名!$R$5:$T$104,3,0))</f>
        <v/>
      </c>
      <c r="AC45" s="119" t="str">
        <f>IF(P45="","",VLOOKUP(AF45,種目名!$R$5:$T$104,3,0))</f>
        <v/>
      </c>
      <c r="AD45" s="120" t="str">
        <f>IF(S45="","",VLOOKUP(AI45,種目名!$R$5:$T$104,3,0))</f>
        <v/>
      </c>
      <c r="AE45" s="117">
        <f t="shared" si="93"/>
        <v>0</v>
      </c>
      <c r="AF45" s="157" t="str">
        <f t="shared" si="94"/>
        <v/>
      </c>
      <c r="AG45" s="157" t="str">
        <f t="shared" si="95"/>
        <v/>
      </c>
      <c r="AH45" s="157">
        <f t="shared" si="96"/>
        <v>0</v>
      </c>
      <c r="AI45" s="157" t="str">
        <f t="shared" si="97"/>
        <v/>
      </c>
      <c r="AJ45" s="157" t="str">
        <f t="shared" si="98"/>
        <v/>
      </c>
      <c r="AK45" s="390"/>
      <c r="AL45" s="171">
        <f t="shared" si="14"/>
        <v>0</v>
      </c>
      <c r="AM45" s="399">
        <f t="shared" si="15"/>
        <v>0</v>
      </c>
      <c r="AN45" s="399">
        <f>COUNTIF($B$12:B45,B45)</f>
        <v>0</v>
      </c>
      <c r="AO45" s="399"/>
      <c r="AP45" s="399" t="str">
        <f t="shared" si="16"/>
        <v/>
      </c>
      <c r="AQ45" s="399" t="str">
        <f t="shared" si="16"/>
        <v/>
      </c>
      <c r="AR45" s="399" t="str">
        <f t="shared" si="16"/>
        <v/>
      </c>
      <c r="AS45" s="399" t="str">
        <f t="shared" si="16"/>
        <v/>
      </c>
      <c r="AT45" s="399">
        <f t="shared" si="87"/>
        <v>0</v>
      </c>
      <c r="AU45" s="399" t="str">
        <f t="shared" si="88"/>
        <v/>
      </c>
      <c r="AV45" s="399" t="str">
        <f t="shared" si="19"/>
        <v/>
      </c>
      <c r="AW45" s="399" t="str">
        <f t="shared" si="20"/>
        <v/>
      </c>
      <c r="AX45" s="399" t="str">
        <f t="shared" si="21"/>
        <v/>
      </c>
      <c r="AY45" s="399" t="str">
        <f t="shared" si="22"/>
        <v/>
      </c>
      <c r="AZ45" s="399" t="str">
        <f t="shared" si="23"/>
        <v/>
      </c>
      <c r="BA45" s="399" t="str">
        <f t="shared" si="23"/>
        <v/>
      </c>
      <c r="BB45" s="399" t="str">
        <f t="shared" si="23"/>
        <v/>
      </c>
      <c r="BC45" s="399" t="str">
        <f t="shared" si="23"/>
        <v/>
      </c>
      <c r="BD45" s="403" t="str">
        <f t="shared" si="23"/>
        <v/>
      </c>
      <c r="BE45" s="393">
        <f t="shared" si="24"/>
        <v>0</v>
      </c>
      <c r="BG45" s="399">
        <f t="shared" si="25"/>
        <v>0</v>
      </c>
      <c r="BH45" s="399">
        <f t="shared" si="26"/>
        <v>0</v>
      </c>
      <c r="BI45" s="412">
        <f t="shared" si="27"/>
        <v>0</v>
      </c>
      <c r="BJ45" s="413">
        <f t="shared" si="9"/>
        <v>0</v>
      </c>
      <c r="BK45" s="398" t="str">
        <f t="shared" si="10"/>
        <v>0</v>
      </c>
      <c r="BL45" s="398" t="str">
        <f t="shared" si="11"/>
        <v>0</v>
      </c>
      <c r="BM45" s="412">
        <f t="shared" si="28"/>
        <v>0</v>
      </c>
      <c r="BN45" s="412" t="str">
        <f t="shared" si="29"/>
        <v>0m0</v>
      </c>
      <c r="BO45" s="399">
        <f t="shared" si="30"/>
        <v>0</v>
      </c>
      <c r="BP45" s="399">
        <f t="shared" si="31"/>
        <v>0</v>
      </c>
      <c r="BQ45" s="412">
        <f t="shared" si="32"/>
        <v>0</v>
      </c>
      <c r="BR45" s="413">
        <f t="shared" si="33"/>
        <v>0</v>
      </c>
      <c r="BS45" s="398" t="str">
        <f t="shared" si="34"/>
        <v>0</v>
      </c>
      <c r="BT45" s="398" t="str">
        <f t="shared" si="35"/>
        <v>0</v>
      </c>
      <c r="BU45" s="412">
        <f t="shared" si="36"/>
        <v>0</v>
      </c>
      <c r="BV45" s="412" t="str">
        <f t="shared" si="37"/>
        <v>0m0</v>
      </c>
      <c r="BW45" s="399">
        <f t="shared" si="38"/>
        <v>0</v>
      </c>
      <c r="BX45" s="399">
        <f t="shared" si="39"/>
        <v>0</v>
      </c>
      <c r="BY45" s="412">
        <f t="shared" si="40"/>
        <v>0</v>
      </c>
      <c r="BZ45" s="413">
        <f t="shared" si="41"/>
        <v>0</v>
      </c>
      <c r="CA45" s="398" t="str">
        <f t="shared" si="42"/>
        <v>0</v>
      </c>
      <c r="CB45" s="398" t="str">
        <f t="shared" si="43"/>
        <v>0</v>
      </c>
      <c r="CC45" s="412">
        <f t="shared" si="44"/>
        <v>0</v>
      </c>
      <c r="CD45" s="412" t="str">
        <f t="shared" si="45"/>
        <v>0m0</v>
      </c>
      <c r="CE45" s="399">
        <f t="shared" si="46"/>
        <v>0</v>
      </c>
      <c r="CF45" s="399">
        <f t="shared" si="47"/>
        <v>0</v>
      </c>
      <c r="CG45" s="412">
        <f t="shared" si="48"/>
        <v>0</v>
      </c>
      <c r="CH45" s="413">
        <f t="shared" si="49"/>
        <v>0</v>
      </c>
      <c r="CI45" s="398" t="str">
        <f t="shared" si="50"/>
        <v>0</v>
      </c>
      <c r="CJ45" s="398" t="str">
        <f t="shared" si="51"/>
        <v>0</v>
      </c>
      <c r="CK45" s="412">
        <f t="shared" si="52"/>
        <v>0</v>
      </c>
      <c r="CL45" s="412" t="str">
        <f t="shared" si="53"/>
        <v>0m0</v>
      </c>
      <c r="CM45" s="399">
        <f t="shared" si="54"/>
        <v>0</v>
      </c>
      <c r="CN45" s="399">
        <f t="shared" si="55"/>
        <v>0</v>
      </c>
      <c r="CO45" s="412">
        <f t="shared" si="56"/>
        <v>0</v>
      </c>
      <c r="CP45" s="413">
        <f t="shared" si="57"/>
        <v>0</v>
      </c>
      <c r="CQ45" s="398" t="str">
        <f t="shared" si="58"/>
        <v>0</v>
      </c>
      <c r="CR45" s="398" t="str">
        <f t="shared" si="59"/>
        <v>0</v>
      </c>
      <c r="CS45" s="412">
        <f t="shared" si="60"/>
        <v>0</v>
      </c>
      <c r="CT45" s="412" t="str">
        <f t="shared" si="61"/>
        <v>0m0</v>
      </c>
      <c r="CU45" s="412">
        <f t="shared" si="89"/>
        <v>0</v>
      </c>
      <c r="CV45" s="412">
        <f t="shared" si="63"/>
        <v>0</v>
      </c>
      <c r="CW45" s="412">
        <f t="shared" si="64"/>
        <v>0</v>
      </c>
      <c r="CX45" s="412">
        <f t="shared" si="65"/>
        <v>0</v>
      </c>
      <c r="CY45" s="412">
        <f t="shared" si="66"/>
        <v>0</v>
      </c>
      <c r="CZ45" s="412" t="str">
        <f t="shared" si="67"/>
        <v/>
      </c>
      <c r="DA45" s="412" t="str">
        <f t="shared" si="68"/>
        <v/>
      </c>
      <c r="DB45" s="412" t="str">
        <f t="shared" si="69"/>
        <v/>
      </c>
      <c r="DC45" s="412" t="str">
        <f t="shared" si="70"/>
        <v/>
      </c>
      <c r="DD45" s="412" t="str">
        <f t="shared" si="71"/>
        <v/>
      </c>
      <c r="DE45" s="412"/>
      <c r="DF45" s="411"/>
      <c r="DG45" s="412" t="str">
        <f t="shared" si="72"/>
        <v/>
      </c>
      <c r="DH45" s="412" t="str">
        <f t="shared" si="73"/>
        <v/>
      </c>
      <c r="DI45" s="412">
        <f t="shared" si="74"/>
        <v>0</v>
      </c>
      <c r="DJ45" s="412" t="str">
        <f t="shared" si="75"/>
        <v/>
      </c>
      <c r="DK45" s="412" t="str">
        <f t="shared" si="76"/>
        <v/>
      </c>
      <c r="DL45" s="412" t="str">
        <f t="shared" si="77"/>
        <v/>
      </c>
      <c r="DM45" s="412" t="str">
        <f t="shared" si="78"/>
        <v/>
      </c>
      <c r="DN45" s="412" t="str">
        <f t="shared" si="79"/>
        <v/>
      </c>
      <c r="DO45" s="412" t="str">
        <f t="shared" si="80"/>
        <v/>
      </c>
    </row>
    <row r="46" spans="1:119" s="157" customFormat="1" ht="18" hidden="1" customHeight="1">
      <c r="A46" s="161" t="str">
        <f t="shared" si="91"/>
        <v/>
      </c>
      <c r="B46" s="158"/>
      <c r="C46" s="31" t="str">
        <f>IF(B46="","",VLOOKUP(B46,学連登録!$C$2:$G$3000,2,FALSE))</f>
        <v/>
      </c>
      <c r="D46" s="32" t="str">
        <f>IF(B46="","",VLOOKUP(B46,学連登録!$C$2:$G$3000,3,FALSE))</f>
        <v/>
      </c>
      <c r="E46" s="33" t="str">
        <f>IF(B46="","",VLOOKUP(B46,学連登録!$C$2:$G$3000,4,FALSE))</f>
        <v/>
      </c>
      <c r="F46" s="383" t="str">
        <f>IF(B46="","",VLOOKUP(B46,学連登録!$C$2:$I$3000,7,FALSE))</f>
        <v/>
      </c>
      <c r="G46" s="160"/>
      <c r="H46" s="905"/>
      <c r="I46" s="907"/>
      <c r="J46" s="160"/>
      <c r="K46" s="905"/>
      <c r="L46" s="906"/>
      <c r="M46" s="160"/>
      <c r="N46" s="819"/>
      <c r="O46" s="820"/>
      <c r="P46" s="159"/>
      <c r="Q46" s="905"/>
      <c r="R46" s="906"/>
      <c r="S46" s="159"/>
      <c r="T46" s="905"/>
      <c r="U46" s="906"/>
      <c r="V46" s="103" t="str">
        <f>IF(B46="","",VLOOKUP(B46,学連登録!$C$2:$H$3000,6,FALSE))</f>
        <v/>
      </c>
      <c r="Y46" s="118" t="str">
        <f t="shared" si="92"/>
        <v/>
      </c>
      <c r="Z46" s="97" t="str">
        <f>IF(G46="","",VLOOKUP(G46,種目名!$R$5:$T$104,3,0))</f>
        <v/>
      </c>
      <c r="AA46" s="99" t="str">
        <f>IF(J46="","",VLOOKUP(J46,種目名!$R$5:$T$104,3,0))</f>
        <v/>
      </c>
      <c r="AB46" s="119" t="str">
        <f>IF(M46="","",VLOOKUP(M46,種目名!$R$5:$T$104,3,0))</f>
        <v/>
      </c>
      <c r="AC46" s="119" t="str">
        <f>IF(P46="","",VLOOKUP(AF46,種目名!$R$5:$T$104,3,0))</f>
        <v/>
      </c>
      <c r="AD46" s="120" t="str">
        <f>IF(S46="","",VLOOKUP(AI46,種目名!$R$5:$T$104,3,0))</f>
        <v/>
      </c>
      <c r="AE46" s="117">
        <f t="shared" si="93"/>
        <v>0</v>
      </c>
      <c r="AF46" s="157" t="str">
        <f t="shared" si="94"/>
        <v/>
      </c>
      <c r="AG46" s="157" t="str">
        <f t="shared" si="95"/>
        <v/>
      </c>
      <c r="AH46" s="157">
        <f t="shared" si="96"/>
        <v>0</v>
      </c>
      <c r="AI46" s="157" t="str">
        <f t="shared" si="97"/>
        <v/>
      </c>
      <c r="AJ46" s="157" t="str">
        <f t="shared" si="98"/>
        <v/>
      </c>
      <c r="AK46" s="390"/>
      <c r="AL46" s="171">
        <f t="shared" si="14"/>
        <v>0</v>
      </c>
      <c r="AM46" s="399">
        <f t="shared" si="15"/>
        <v>0</v>
      </c>
      <c r="AN46" s="399">
        <f>COUNTIF($B$12:B46,B46)</f>
        <v>0</v>
      </c>
      <c r="AO46" s="399"/>
      <c r="AP46" s="399" t="str">
        <f t="shared" si="16"/>
        <v/>
      </c>
      <c r="AQ46" s="399" t="str">
        <f t="shared" si="16"/>
        <v/>
      </c>
      <c r="AR46" s="399" t="str">
        <f t="shared" si="16"/>
        <v/>
      </c>
      <c r="AS46" s="399" t="str">
        <f t="shared" si="16"/>
        <v/>
      </c>
      <c r="AT46" s="399">
        <f t="shared" si="87"/>
        <v>0</v>
      </c>
      <c r="AU46" s="399" t="str">
        <f t="shared" si="88"/>
        <v/>
      </c>
      <c r="AV46" s="399" t="str">
        <f t="shared" si="19"/>
        <v/>
      </c>
      <c r="AW46" s="399" t="str">
        <f t="shared" si="20"/>
        <v/>
      </c>
      <c r="AX46" s="399" t="str">
        <f t="shared" si="21"/>
        <v/>
      </c>
      <c r="AY46" s="399" t="str">
        <f t="shared" si="22"/>
        <v/>
      </c>
      <c r="AZ46" s="399" t="str">
        <f t="shared" si="23"/>
        <v/>
      </c>
      <c r="BA46" s="399" t="str">
        <f t="shared" si="23"/>
        <v/>
      </c>
      <c r="BB46" s="399" t="str">
        <f t="shared" si="23"/>
        <v/>
      </c>
      <c r="BC46" s="399" t="str">
        <f t="shared" si="23"/>
        <v/>
      </c>
      <c r="BD46" s="403" t="str">
        <f t="shared" si="23"/>
        <v/>
      </c>
      <c r="BE46" s="393">
        <f t="shared" si="24"/>
        <v>0</v>
      </c>
      <c r="BG46" s="399">
        <f t="shared" si="25"/>
        <v>0</v>
      </c>
      <c r="BH46" s="399">
        <f t="shared" si="26"/>
        <v>0</v>
      </c>
      <c r="BI46" s="412">
        <f t="shared" si="27"/>
        <v>0</v>
      </c>
      <c r="BJ46" s="413">
        <f t="shared" si="9"/>
        <v>0</v>
      </c>
      <c r="BK46" s="398" t="str">
        <f t="shared" si="10"/>
        <v>0</v>
      </c>
      <c r="BL46" s="398" t="str">
        <f t="shared" si="11"/>
        <v>0</v>
      </c>
      <c r="BM46" s="412">
        <f t="shared" si="28"/>
        <v>0</v>
      </c>
      <c r="BN46" s="412" t="str">
        <f t="shared" si="29"/>
        <v>0m0</v>
      </c>
      <c r="BO46" s="399">
        <f t="shared" si="30"/>
        <v>0</v>
      </c>
      <c r="BP46" s="399">
        <f t="shared" si="31"/>
        <v>0</v>
      </c>
      <c r="BQ46" s="412">
        <f t="shared" si="32"/>
        <v>0</v>
      </c>
      <c r="BR46" s="413">
        <f t="shared" si="33"/>
        <v>0</v>
      </c>
      <c r="BS46" s="398" t="str">
        <f t="shared" si="34"/>
        <v>0</v>
      </c>
      <c r="BT46" s="398" t="str">
        <f t="shared" si="35"/>
        <v>0</v>
      </c>
      <c r="BU46" s="412">
        <f t="shared" si="36"/>
        <v>0</v>
      </c>
      <c r="BV46" s="412" t="str">
        <f t="shared" si="37"/>
        <v>0m0</v>
      </c>
      <c r="BW46" s="399">
        <f t="shared" si="38"/>
        <v>0</v>
      </c>
      <c r="BX46" s="399">
        <f t="shared" si="39"/>
        <v>0</v>
      </c>
      <c r="BY46" s="412">
        <f t="shared" si="40"/>
        <v>0</v>
      </c>
      <c r="BZ46" s="413">
        <f t="shared" si="41"/>
        <v>0</v>
      </c>
      <c r="CA46" s="398" t="str">
        <f t="shared" si="42"/>
        <v>0</v>
      </c>
      <c r="CB46" s="398" t="str">
        <f t="shared" si="43"/>
        <v>0</v>
      </c>
      <c r="CC46" s="412">
        <f t="shared" si="44"/>
        <v>0</v>
      </c>
      <c r="CD46" s="412" t="str">
        <f t="shared" si="45"/>
        <v>0m0</v>
      </c>
      <c r="CE46" s="399">
        <f t="shared" si="46"/>
        <v>0</v>
      </c>
      <c r="CF46" s="399">
        <f t="shared" si="47"/>
        <v>0</v>
      </c>
      <c r="CG46" s="412">
        <f t="shared" si="48"/>
        <v>0</v>
      </c>
      <c r="CH46" s="413">
        <f t="shared" si="49"/>
        <v>0</v>
      </c>
      <c r="CI46" s="398" t="str">
        <f t="shared" si="50"/>
        <v>0</v>
      </c>
      <c r="CJ46" s="398" t="str">
        <f t="shared" si="51"/>
        <v>0</v>
      </c>
      <c r="CK46" s="412">
        <f t="shared" si="52"/>
        <v>0</v>
      </c>
      <c r="CL46" s="412" t="str">
        <f t="shared" si="53"/>
        <v>0m0</v>
      </c>
      <c r="CM46" s="399">
        <f t="shared" si="54"/>
        <v>0</v>
      </c>
      <c r="CN46" s="399">
        <f t="shared" si="55"/>
        <v>0</v>
      </c>
      <c r="CO46" s="412">
        <f t="shared" si="56"/>
        <v>0</v>
      </c>
      <c r="CP46" s="413">
        <f t="shared" si="57"/>
        <v>0</v>
      </c>
      <c r="CQ46" s="398" t="str">
        <f t="shared" si="58"/>
        <v>0</v>
      </c>
      <c r="CR46" s="398" t="str">
        <f t="shared" si="59"/>
        <v>0</v>
      </c>
      <c r="CS46" s="412">
        <f t="shared" si="60"/>
        <v>0</v>
      </c>
      <c r="CT46" s="412" t="str">
        <f t="shared" si="61"/>
        <v>0m0</v>
      </c>
      <c r="CU46" s="412">
        <f t="shared" si="89"/>
        <v>0</v>
      </c>
      <c r="CV46" s="412">
        <f t="shared" si="63"/>
        <v>0</v>
      </c>
      <c r="CW46" s="412">
        <f t="shared" si="64"/>
        <v>0</v>
      </c>
      <c r="CX46" s="412">
        <f t="shared" si="65"/>
        <v>0</v>
      </c>
      <c r="CY46" s="412">
        <f t="shared" si="66"/>
        <v>0</v>
      </c>
      <c r="CZ46" s="412" t="str">
        <f t="shared" si="67"/>
        <v/>
      </c>
      <c r="DA46" s="412" t="str">
        <f t="shared" si="68"/>
        <v/>
      </c>
      <c r="DB46" s="412" t="str">
        <f t="shared" si="69"/>
        <v/>
      </c>
      <c r="DC46" s="412" t="str">
        <f t="shared" si="70"/>
        <v/>
      </c>
      <c r="DD46" s="412" t="str">
        <f t="shared" si="71"/>
        <v/>
      </c>
      <c r="DE46" s="412"/>
      <c r="DF46" s="411"/>
      <c r="DG46" s="412" t="str">
        <f t="shared" si="72"/>
        <v/>
      </c>
      <c r="DH46" s="412" t="str">
        <f t="shared" si="73"/>
        <v/>
      </c>
      <c r="DI46" s="412">
        <f t="shared" si="74"/>
        <v>0</v>
      </c>
      <c r="DJ46" s="412" t="str">
        <f t="shared" si="75"/>
        <v/>
      </c>
      <c r="DK46" s="412" t="str">
        <f t="shared" si="76"/>
        <v/>
      </c>
      <c r="DL46" s="412" t="str">
        <f t="shared" si="77"/>
        <v/>
      </c>
      <c r="DM46" s="412" t="str">
        <f t="shared" si="78"/>
        <v/>
      </c>
      <c r="DN46" s="412" t="str">
        <f t="shared" si="79"/>
        <v/>
      </c>
      <c r="DO46" s="412" t="str">
        <f t="shared" si="80"/>
        <v/>
      </c>
    </row>
    <row r="47" spans="1:119" s="157" customFormat="1" ht="18" hidden="1" customHeight="1">
      <c r="A47" s="161" t="str">
        <f t="shared" si="91"/>
        <v/>
      </c>
      <c r="B47" s="158"/>
      <c r="C47" s="31" t="str">
        <f>IF(B47="","",VLOOKUP(B47,学連登録!$C$2:$G$3000,2,FALSE))</f>
        <v/>
      </c>
      <c r="D47" s="32" t="str">
        <f>IF(B47="","",VLOOKUP(B47,学連登録!$C$2:$G$3000,3,FALSE))</f>
        <v/>
      </c>
      <c r="E47" s="33" t="str">
        <f>IF(B47="","",VLOOKUP(B47,学連登録!$C$2:$G$3000,4,FALSE))</f>
        <v/>
      </c>
      <c r="F47" s="383" t="str">
        <f>IF(B47="","",VLOOKUP(B47,学連登録!$C$2:$I$3000,7,FALSE))</f>
        <v/>
      </c>
      <c r="G47" s="160"/>
      <c r="H47" s="905"/>
      <c r="I47" s="907"/>
      <c r="J47" s="160"/>
      <c r="K47" s="905"/>
      <c r="L47" s="906"/>
      <c r="M47" s="160"/>
      <c r="N47" s="819"/>
      <c r="O47" s="820"/>
      <c r="P47" s="159"/>
      <c r="Q47" s="905"/>
      <c r="R47" s="906"/>
      <c r="S47" s="159"/>
      <c r="T47" s="905"/>
      <c r="U47" s="906"/>
      <c r="V47" s="103" t="str">
        <f>IF(B47="","",VLOOKUP(B47,学連登録!$C$2:$H$3000,6,FALSE))</f>
        <v/>
      </c>
      <c r="Y47" s="118" t="str">
        <f t="shared" si="92"/>
        <v/>
      </c>
      <c r="Z47" s="97" t="str">
        <f>IF(G47="","",VLOOKUP(G47,種目名!$R$5:$T$104,3,0))</f>
        <v/>
      </c>
      <c r="AA47" s="99" t="str">
        <f>IF(J47="","",VLOOKUP(J47,種目名!$R$5:$T$104,3,0))</f>
        <v/>
      </c>
      <c r="AB47" s="119" t="str">
        <f>IF(M47="","",VLOOKUP(M47,種目名!$R$5:$T$104,3,0))</f>
        <v/>
      </c>
      <c r="AC47" s="119" t="str">
        <f>IF(P47="","",VLOOKUP(AF47,種目名!$R$5:$T$104,3,0))</f>
        <v/>
      </c>
      <c r="AD47" s="120" t="str">
        <f>IF(S47="","",VLOOKUP(AI47,種目名!$R$5:$T$104,3,0))</f>
        <v/>
      </c>
      <c r="AE47" s="117">
        <f t="shared" si="93"/>
        <v>0</v>
      </c>
      <c r="AF47" s="157" t="str">
        <f t="shared" si="94"/>
        <v/>
      </c>
      <c r="AG47" s="157" t="str">
        <f t="shared" si="95"/>
        <v/>
      </c>
      <c r="AH47" s="157">
        <f t="shared" si="96"/>
        <v>0</v>
      </c>
      <c r="AI47" s="157" t="str">
        <f t="shared" si="97"/>
        <v/>
      </c>
      <c r="AJ47" s="157" t="str">
        <f t="shared" si="98"/>
        <v/>
      </c>
      <c r="AK47" s="390"/>
      <c r="AL47" s="171">
        <f t="shared" si="14"/>
        <v>0</v>
      </c>
      <c r="AM47" s="399">
        <f t="shared" si="15"/>
        <v>0</v>
      </c>
      <c r="AN47" s="399">
        <f>COUNTIF($B$12:B47,B47)</f>
        <v>0</v>
      </c>
      <c r="AO47" s="399"/>
      <c r="AP47" s="399" t="str">
        <f t="shared" si="16"/>
        <v/>
      </c>
      <c r="AQ47" s="399" t="str">
        <f t="shared" si="16"/>
        <v/>
      </c>
      <c r="AR47" s="399" t="str">
        <f t="shared" si="16"/>
        <v/>
      </c>
      <c r="AS47" s="399" t="str">
        <f t="shared" si="16"/>
        <v/>
      </c>
      <c r="AT47" s="399">
        <f t="shared" si="87"/>
        <v>0</v>
      </c>
      <c r="AU47" s="399" t="str">
        <f t="shared" si="88"/>
        <v/>
      </c>
      <c r="AV47" s="399" t="str">
        <f t="shared" si="19"/>
        <v/>
      </c>
      <c r="AW47" s="399" t="str">
        <f t="shared" si="20"/>
        <v/>
      </c>
      <c r="AX47" s="399" t="str">
        <f t="shared" si="21"/>
        <v/>
      </c>
      <c r="AY47" s="399" t="str">
        <f t="shared" si="22"/>
        <v/>
      </c>
      <c r="AZ47" s="399" t="str">
        <f t="shared" si="23"/>
        <v/>
      </c>
      <c r="BA47" s="399" t="str">
        <f t="shared" si="23"/>
        <v/>
      </c>
      <c r="BB47" s="399" t="str">
        <f t="shared" si="23"/>
        <v/>
      </c>
      <c r="BC47" s="399" t="str">
        <f t="shared" si="23"/>
        <v/>
      </c>
      <c r="BD47" s="403" t="str">
        <f t="shared" si="23"/>
        <v/>
      </c>
      <c r="BE47" s="393">
        <f t="shared" si="24"/>
        <v>0</v>
      </c>
      <c r="BG47" s="399">
        <f t="shared" si="25"/>
        <v>0</v>
      </c>
      <c r="BH47" s="399">
        <f t="shared" si="26"/>
        <v>0</v>
      </c>
      <c r="BI47" s="412">
        <f t="shared" si="27"/>
        <v>0</v>
      </c>
      <c r="BJ47" s="413">
        <f t="shared" si="9"/>
        <v>0</v>
      </c>
      <c r="BK47" s="398" t="str">
        <f t="shared" si="10"/>
        <v>0</v>
      </c>
      <c r="BL47" s="398" t="str">
        <f t="shared" si="11"/>
        <v>0</v>
      </c>
      <c r="BM47" s="412">
        <f t="shared" si="28"/>
        <v>0</v>
      </c>
      <c r="BN47" s="412" t="str">
        <f t="shared" si="29"/>
        <v>0m0</v>
      </c>
      <c r="BO47" s="399">
        <f t="shared" si="30"/>
        <v>0</v>
      </c>
      <c r="BP47" s="399">
        <f t="shared" si="31"/>
        <v>0</v>
      </c>
      <c r="BQ47" s="412">
        <f t="shared" si="32"/>
        <v>0</v>
      </c>
      <c r="BR47" s="413">
        <f t="shared" si="33"/>
        <v>0</v>
      </c>
      <c r="BS47" s="398" t="str">
        <f t="shared" si="34"/>
        <v>0</v>
      </c>
      <c r="BT47" s="398" t="str">
        <f t="shared" si="35"/>
        <v>0</v>
      </c>
      <c r="BU47" s="412">
        <f t="shared" si="36"/>
        <v>0</v>
      </c>
      <c r="BV47" s="412" t="str">
        <f t="shared" si="37"/>
        <v>0m0</v>
      </c>
      <c r="BW47" s="399">
        <f t="shared" si="38"/>
        <v>0</v>
      </c>
      <c r="BX47" s="399">
        <f t="shared" si="39"/>
        <v>0</v>
      </c>
      <c r="BY47" s="412">
        <f t="shared" si="40"/>
        <v>0</v>
      </c>
      <c r="BZ47" s="413">
        <f t="shared" si="41"/>
        <v>0</v>
      </c>
      <c r="CA47" s="398" t="str">
        <f t="shared" si="42"/>
        <v>0</v>
      </c>
      <c r="CB47" s="398" t="str">
        <f t="shared" si="43"/>
        <v>0</v>
      </c>
      <c r="CC47" s="412">
        <f t="shared" si="44"/>
        <v>0</v>
      </c>
      <c r="CD47" s="412" t="str">
        <f t="shared" si="45"/>
        <v>0m0</v>
      </c>
      <c r="CE47" s="399">
        <f t="shared" si="46"/>
        <v>0</v>
      </c>
      <c r="CF47" s="399">
        <f t="shared" si="47"/>
        <v>0</v>
      </c>
      <c r="CG47" s="412">
        <f t="shared" si="48"/>
        <v>0</v>
      </c>
      <c r="CH47" s="413">
        <f t="shared" si="49"/>
        <v>0</v>
      </c>
      <c r="CI47" s="398" t="str">
        <f t="shared" si="50"/>
        <v>0</v>
      </c>
      <c r="CJ47" s="398" t="str">
        <f t="shared" si="51"/>
        <v>0</v>
      </c>
      <c r="CK47" s="412">
        <f t="shared" si="52"/>
        <v>0</v>
      </c>
      <c r="CL47" s="412" t="str">
        <f t="shared" si="53"/>
        <v>0m0</v>
      </c>
      <c r="CM47" s="399">
        <f t="shared" si="54"/>
        <v>0</v>
      </c>
      <c r="CN47" s="399">
        <f t="shared" si="55"/>
        <v>0</v>
      </c>
      <c r="CO47" s="412">
        <f t="shared" si="56"/>
        <v>0</v>
      </c>
      <c r="CP47" s="413">
        <f t="shared" si="57"/>
        <v>0</v>
      </c>
      <c r="CQ47" s="398" t="str">
        <f t="shared" si="58"/>
        <v>0</v>
      </c>
      <c r="CR47" s="398" t="str">
        <f t="shared" si="59"/>
        <v>0</v>
      </c>
      <c r="CS47" s="412">
        <f t="shared" si="60"/>
        <v>0</v>
      </c>
      <c r="CT47" s="412" t="str">
        <f t="shared" si="61"/>
        <v>0m0</v>
      </c>
      <c r="CU47" s="412">
        <f t="shared" si="89"/>
        <v>0</v>
      </c>
      <c r="CV47" s="412">
        <f t="shared" si="63"/>
        <v>0</v>
      </c>
      <c r="CW47" s="412">
        <f t="shared" si="64"/>
        <v>0</v>
      </c>
      <c r="CX47" s="412">
        <f t="shared" si="65"/>
        <v>0</v>
      </c>
      <c r="CY47" s="412">
        <f t="shared" si="66"/>
        <v>0</v>
      </c>
      <c r="CZ47" s="412" t="str">
        <f t="shared" si="67"/>
        <v/>
      </c>
      <c r="DA47" s="412" t="str">
        <f t="shared" si="68"/>
        <v/>
      </c>
      <c r="DB47" s="412" t="str">
        <f t="shared" si="69"/>
        <v/>
      </c>
      <c r="DC47" s="412" t="str">
        <f t="shared" si="70"/>
        <v/>
      </c>
      <c r="DD47" s="412" t="str">
        <f t="shared" si="71"/>
        <v/>
      </c>
      <c r="DE47" s="412"/>
      <c r="DF47" s="411"/>
      <c r="DG47" s="412" t="str">
        <f t="shared" si="72"/>
        <v/>
      </c>
      <c r="DH47" s="412" t="str">
        <f t="shared" si="73"/>
        <v/>
      </c>
      <c r="DI47" s="412">
        <f t="shared" si="74"/>
        <v>0</v>
      </c>
      <c r="DJ47" s="412" t="str">
        <f t="shared" si="75"/>
        <v/>
      </c>
      <c r="DK47" s="412" t="str">
        <f t="shared" si="76"/>
        <v/>
      </c>
      <c r="DL47" s="412" t="str">
        <f t="shared" si="77"/>
        <v/>
      </c>
      <c r="DM47" s="412" t="str">
        <f t="shared" si="78"/>
        <v/>
      </c>
      <c r="DN47" s="412" t="str">
        <f t="shared" si="79"/>
        <v/>
      </c>
      <c r="DO47" s="412" t="str">
        <f t="shared" si="80"/>
        <v/>
      </c>
    </row>
    <row r="48" spans="1:119" s="157" customFormat="1" ht="18" hidden="1" customHeight="1">
      <c r="A48" s="161" t="str">
        <f t="shared" si="91"/>
        <v/>
      </c>
      <c r="B48" s="158"/>
      <c r="C48" s="31" t="str">
        <f>IF(B48="","",VLOOKUP(B48,学連登録!$C$2:$G$3000,2,FALSE))</f>
        <v/>
      </c>
      <c r="D48" s="32" t="str">
        <f>IF(B48="","",VLOOKUP(B48,学連登録!$C$2:$G$3000,3,FALSE))</f>
        <v/>
      </c>
      <c r="E48" s="33" t="str">
        <f>IF(B48="","",VLOOKUP(B48,学連登録!$C$2:$G$3000,4,FALSE))</f>
        <v/>
      </c>
      <c r="F48" s="383" t="str">
        <f>IF(B48="","",VLOOKUP(B48,学連登録!$C$2:$I$3000,7,FALSE))</f>
        <v/>
      </c>
      <c r="G48" s="160"/>
      <c r="H48" s="905"/>
      <c r="I48" s="907"/>
      <c r="J48" s="160"/>
      <c r="K48" s="905"/>
      <c r="L48" s="906"/>
      <c r="M48" s="160"/>
      <c r="N48" s="819"/>
      <c r="O48" s="820"/>
      <c r="P48" s="159"/>
      <c r="Q48" s="905"/>
      <c r="R48" s="906"/>
      <c r="S48" s="159"/>
      <c r="T48" s="905"/>
      <c r="U48" s="906"/>
      <c r="V48" s="103" t="str">
        <f>IF(B48="","",VLOOKUP(B48,学連登録!$C$2:$H$3000,6,FALSE))</f>
        <v/>
      </c>
      <c r="Y48" s="118" t="str">
        <f t="shared" si="92"/>
        <v/>
      </c>
      <c r="Z48" s="97" t="str">
        <f>IF(G48="","",VLOOKUP(G48,種目名!$R$5:$T$104,3,0))</f>
        <v/>
      </c>
      <c r="AA48" s="99" t="str">
        <f>IF(J48="","",VLOOKUP(J48,種目名!$R$5:$T$104,3,0))</f>
        <v/>
      </c>
      <c r="AB48" s="119" t="str">
        <f>IF(M48="","",VLOOKUP(M48,種目名!$R$5:$T$104,3,0))</f>
        <v/>
      </c>
      <c r="AC48" s="119" t="str">
        <f>IF(P48="","",VLOOKUP(AF48,種目名!$R$5:$T$104,3,0))</f>
        <v/>
      </c>
      <c r="AD48" s="120" t="str">
        <f>IF(S48="","",VLOOKUP(AI48,種目名!$R$5:$T$104,3,0))</f>
        <v/>
      </c>
      <c r="AE48" s="117">
        <f t="shared" si="93"/>
        <v>0</v>
      </c>
      <c r="AF48" s="157" t="str">
        <f t="shared" si="94"/>
        <v/>
      </c>
      <c r="AG48" s="157" t="str">
        <f t="shared" si="95"/>
        <v/>
      </c>
      <c r="AH48" s="157">
        <f t="shared" si="96"/>
        <v>0</v>
      </c>
      <c r="AI48" s="157" t="str">
        <f t="shared" si="97"/>
        <v/>
      </c>
      <c r="AJ48" s="157" t="str">
        <f t="shared" si="98"/>
        <v/>
      </c>
      <c r="AK48" s="390"/>
      <c r="AL48" s="171">
        <f t="shared" si="14"/>
        <v>0</v>
      </c>
      <c r="AM48" s="399">
        <f t="shared" si="15"/>
        <v>0</v>
      </c>
      <c r="AN48" s="399">
        <f>COUNTIF($B$12:B48,B48)</f>
        <v>0</v>
      </c>
      <c r="AO48" s="399"/>
      <c r="AP48" s="399" t="str">
        <f t="shared" si="16"/>
        <v/>
      </c>
      <c r="AQ48" s="399" t="str">
        <f t="shared" si="16"/>
        <v/>
      </c>
      <c r="AR48" s="399" t="str">
        <f t="shared" si="16"/>
        <v/>
      </c>
      <c r="AS48" s="399" t="str">
        <f t="shared" si="16"/>
        <v/>
      </c>
      <c r="AT48" s="399">
        <f t="shared" si="87"/>
        <v>0</v>
      </c>
      <c r="AU48" s="399" t="str">
        <f t="shared" si="88"/>
        <v/>
      </c>
      <c r="AV48" s="399" t="str">
        <f t="shared" si="19"/>
        <v/>
      </c>
      <c r="AW48" s="399" t="str">
        <f t="shared" si="20"/>
        <v/>
      </c>
      <c r="AX48" s="399" t="str">
        <f t="shared" si="21"/>
        <v/>
      </c>
      <c r="AY48" s="399" t="str">
        <f t="shared" si="22"/>
        <v/>
      </c>
      <c r="AZ48" s="399" t="str">
        <f t="shared" si="23"/>
        <v/>
      </c>
      <c r="BA48" s="399" t="str">
        <f t="shared" si="23"/>
        <v/>
      </c>
      <c r="BB48" s="399" t="str">
        <f t="shared" si="23"/>
        <v/>
      </c>
      <c r="BC48" s="399" t="str">
        <f t="shared" si="23"/>
        <v/>
      </c>
      <c r="BD48" s="403" t="str">
        <f t="shared" si="23"/>
        <v/>
      </c>
      <c r="BE48" s="393">
        <f t="shared" si="24"/>
        <v>0</v>
      </c>
      <c r="BG48" s="399">
        <f t="shared" si="25"/>
        <v>0</v>
      </c>
      <c r="BH48" s="399">
        <f t="shared" si="26"/>
        <v>0</v>
      </c>
      <c r="BI48" s="412">
        <f t="shared" si="27"/>
        <v>0</v>
      </c>
      <c r="BJ48" s="413">
        <f t="shared" si="9"/>
        <v>0</v>
      </c>
      <c r="BK48" s="398" t="str">
        <f t="shared" si="10"/>
        <v>0</v>
      </c>
      <c r="BL48" s="398" t="str">
        <f t="shared" si="11"/>
        <v>0</v>
      </c>
      <c r="BM48" s="412">
        <f t="shared" si="28"/>
        <v>0</v>
      </c>
      <c r="BN48" s="412" t="str">
        <f t="shared" si="29"/>
        <v>0m0</v>
      </c>
      <c r="BO48" s="399">
        <f t="shared" si="30"/>
        <v>0</v>
      </c>
      <c r="BP48" s="399">
        <f t="shared" si="31"/>
        <v>0</v>
      </c>
      <c r="BQ48" s="412">
        <f t="shared" si="32"/>
        <v>0</v>
      </c>
      <c r="BR48" s="413">
        <f t="shared" si="33"/>
        <v>0</v>
      </c>
      <c r="BS48" s="398" t="str">
        <f t="shared" si="34"/>
        <v>0</v>
      </c>
      <c r="BT48" s="398" t="str">
        <f t="shared" si="35"/>
        <v>0</v>
      </c>
      <c r="BU48" s="412">
        <f t="shared" si="36"/>
        <v>0</v>
      </c>
      <c r="BV48" s="412" t="str">
        <f t="shared" si="37"/>
        <v>0m0</v>
      </c>
      <c r="BW48" s="399">
        <f t="shared" si="38"/>
        <v>0</v>
      </c>
      <c r="BX48" s="399">
        <f t="shared" si="39"/>
        <v>0</v>
      </c>
      <c r="BY48" s="412">
        <f t="shared" si="40"/>
        <v>0</v>
      </c>
      <c r="BZ48" s="413">
        <f t="shared" si="41"/>
        <v>0</v>
      </c>
      <c r="CA48" s="398" t="str">
        <f t="shared" si="42"/>
        <v>0</v>
      </c>
      <c r="CB48" s="398" t="str">
        <f t="shared" si="43"/>
        <v>0</v>
      </c>
      <c r="CC48" s="412">
        <f t="shared" si="44"/>
        <v>0</v>
      </c>
      <c r="CD48" s="412" t="str">
        <f t="shared" si="45"/>
        <v>0m0</v>
      </c>
      <c r="CE48" s="399">
        <f t="shared" si="46"/>
        <v>0</v>
      </c>
      <c r="CF48" s="399">
        <f t="shared" si="47"/>
        <v>0</v>
      </c>
      <c r="CG48" s="412">
        <f t="shared" si="48"/>
        <v>0</v>
      </c>
      <c r="CH48" s="413">
        <f t="shared" si="49"/>
        <v>0</v>
      </c>
      <c r="CI48" s="398" t="str">
        <f t="shared" si="50"/>
        <v>0</v>
      </c>
      <c r="CJ48" s="398" t="str">
        <f t="shared" si="51"/>
        <v>0</v>
      </c>
      <c r="CK48" s="412">
        <f t="shared" si="52"/>
        <v>0</v>
      </c>
      <c r="CL48" s="412" t="str">
        <f t="shared" si="53"/>
        <v>0m0</v>
      </c>
      <c r="CM48" s="399">
        <f t="shared" si="54"/>
        <v>0</v>
      </c>
      <c r="CN48" s="399">
        <f t="shared" si="55"/>
        <v>0</v>
      </c>
      <c r="CO48" s="412">
        <f t="shared" si="56"/>
        <v>0</v>
      </c>
      <c r="CP48" s="413">
        <f t="shared" si="57"/>
        <v>0</v>
      </c>
      <c r="CQ48" s="398" t="str">
        <f t="shared" si="58"/>
        <v>0</v>
      </c>
      <c r="CR48" s="398" t="str">
        <f t="shared" si="59"/>
        <v>0</v>
      </c>
      <c r="CS48" s="412">
        <f t="shared" si="60"/>
        <v>0</v>
      </c>
      <c r="CT48" s="412" t="str">
        <f t="shared" si="61"/>
        <v>0m0</v>
      </c>
      <c r="CU48" s="412">
        <f t="shared" si="89"/>
        <v>0</v>
      </c>
      <c r="CV48" s="412">
        <f t="shared" si="63"/>
        <v>0</v>
      </c>
      <c r="CW48" s="412">
        <f t="shared" si="64"/>
        <v>0</v>
      </c>
      <c r="CX48" s="412">
        <f t="shared" si="65"/>
        <v>0</v>
      </c>
      <c r="CY48" s="412">
        <f t="shared" si="66"/>
        <v>0</v>
      </c>
      <c r="CZ48" s="412" t="str">
        <f t="shared" si="67"/>
        <v/>
      </c>
      <c r="DA48" s="412" t="str">
        <f t="shared" si="68"/>
        <v/>
      </c>
      <c r="DB48" s="412" t="str">
        <f t="shared" si="69"/>
        <v/>
      </c>
      <c r="DC48" s="412" t="str">
        <f t="shared" si="70"/>
        <v/>
      </c>
      <c r="DD48" s="412" t="str">
        <f t="shared" si="71"/>
        <v/>
      </c>
      <c r="DE48" s="412"/>
      <c r="DF48" s="411"/>
      <c r="DG48" s="412" t="str">
        <f t="shared" si="72"/>
        <v/>
      </c>
      <c r="DH48" s="412" t="str">
        <f t="shared" si="73"/>
        <v/>
      </c>
      <c r="DI48" s="412">
        <f t="shared" si="74"/>
        <v>0</v>
      </c>
      <c r="DJ48" s="412" t="str">
        <f t="shared" si="75"/>
        <v/>
      </c>
      <c r="DK48" s="412" t="str">
        <f t="shared" si="76"/>
        <v/>
      </c>
      <c r="DL48" s="412" t="str">
        <f t="shared" si="77"/>
        <v/>
      </c>
      <c r="DM48" s="412" t="str">
        <f t="shared" si="78"/>
        <v/>
      </c>
      <c r="DN48" s="412" t="str">
        <f t="shared" si="79"/>
        <v/>
      </c>
      <c r="DO48" s="412" t="str">
        <f t="shared" si="80"/>
        <v/>
      </c>
    </row>
    <row r="49" spans="1:119" s="157" customFormat="1" ht="18" hidden="1" customHeight="1">
      <c r="A49" s="161" t="str">
        <f t="shared" si="91"/>
        <v/>
      </c>
      <c r="B49" s="158"/>
      <c r="C49" s="31" t="str">
        <f>IF(B49="","",VLOOKUP(B49,学連登録!$C$2:$G$3000,2,FALSE))</f>
        <v/>
      </c>
      <c r="D49" s="32" t="str">
        <f>IF(B49="","",VLOOKUP(B49,学連登録!$C$2:$G$3000,3,FALSE))</f>
        <v/>
      </c>
      <c r="E49" s="33" t="str">
        <f>IF(B49="","",VLOOKUP(B49,学連登録!$C$2:$G$3000,4,FALSE))</f>
        <v/>
      </c>
      <c r="F49" s="383" t="str">
        <f>IF(B49="","",VLOOKUP(B49,学連登録!$C$2:$I$3000,7,FALSE))</f>
        <v/>
      </c>
      <c r="G49" s="160"/>
      <c r="H49" s="905"/>
      <c r="I49" s="907"/>
      <c r="J49" s="160"/>
      <c r="K49" s="905"/>
      <c r="L49" s="906"/>
      <c r="M49" s="160"/>
      <c r="N49" s="819"/>
      <c r="O49" s="820"/>
      <c r="P49" s="159"/>
      <c r="Q49" s="905"/>
      <c r="R49" s="906"/>
      <c r="S49" s="159"/>
      <c r="T49" s="905"/>
      <c r="U49" s="906"/>
      <c r="V49" s="103" t="str">
        <f>IF(B49="","",VLOOKUP(B49,学連登録!$C$2:$H$3000,6,FALSE))</f>
        <v/>
      </c>
      <c r="Y49" s="118" t="str">
        <f t="shared" si="92"/>
        <v/>
      </c>
      <c r="Z49" s="97" t="str">
        <f>IF(G49="","",VLOOKUP(G49,種目名!$R$5:$T$104,3,0))</f>
        <v/>
      </c>
      <c r="AA49" s="99" t="str">
        <f>IF(J49="","",VLOOKUP(J49,種目名!$R$5:$T$104,3,0))</f>
        <v/>
      </c>
      <c r="AB49" s="119" t="str">
        <f>IF(M49="","",VLOOKUP(M49,種目名!$R$5:$T$104,3,0))</f>
        <v/>
      </c>
      <c r="AC49" s="119" t="str">
        <f>IF(P49="","",VLOOKUP(AF49,種目名!$R$5:$T$104,3,0))</f>
        <v/>
      </c>
      <c r="AD49" s="120" t="str">
        <f>IF(S49="","",VLOOKUP(AI49,種目名!$R$5:$T$104,3,0))</f>
        <v/>
      </c>
      <c r="AE49" s="117">
        <f t="shared" si="93"/>
        <v>0</v>
      </c>
      <c r="AF49" s="157" t="str">
        <f t="shared" si="94"/>
        <v/>
      </c>
      <c r="AG49" s="157" t="str">
        <f t="shared" si="95"/>
        <v/>
      </c>
      <c r="AH49" s="157">
        <f t="shared" si="96"/>
        <v>0</v>
      </c>
      <c r="AI49" s="157" t="str">
        <f t="shared" si="97"/>
        <v/>
      </c>
      <c r="AJ49" s="157" t="str">
        <f t="shared" si="98"/>
        <v/>
      </c>
      <c r="AK49" s="390"/>
      <c r="AL49" s="171">
        <f t="shared" si="14"/>
        <v>0</v>
      </c>
      <c r="AM49" s="399">
        <f t="shared" si="15"/>
        <v>0</v>
      </c>
      <c r="AN49" s="399">
        <f>COUNTIF($B$12:B49,B49)</f>
        <v>0</v>
      </c>
      <c r="AO49" s="399"/>
      <c r="AP49" s="399" t="str">
        <f t="shared" si="16"/>
        <v/>
      </c>
      <c r="AQ49" s="399" t="str">
        <f t="shared" si="16"/>
        <v/>
      </c>
      <c r="AR49" s="399" t="str">
        <f t="shared" si="16"/>
        <v/>
      </c>
      <c r="AS49" s="399" t="str">
        <f t="shared" si="16"/>
        <v/>
      </c>
      <c r="AT49" s="399">
        <f t="shared" si="87"/>
        <v>0</v>
      </c>
      <c r="AU49" s="399" t="str">
        <f t="shared" si="88"/>
        <v/>
      </c>
      <c r="AV49" s="399" t="str">
        <f t="shared" si="19"/>
        <v/>
      </c>
      <c r="AW49" s="399" t="str">
        <f t="shared" si="20"/>
        <v/>
      </c>
      <c r="AX49" s="399" t="str">
        <f t="shared" si="21"/>
        <v/>
      </c>
      <c r="AY49" s="399" t="str">
        <f t="shared" si="22"/>
        <v/>
      </c>
      <c r="AZ49" s="399" t="str">
        <f t="shared" si="23"/>
        <v/>
      </c>
      <c r="BA49" s="399" t="str">
        <f t="shared" si="23"/>
        <v/>
      </c>
      <c r="BB49" s="399" t="str">
        <f t="shared" si="23"/>
        <v/>
      </c>
      <c r="BC49" s="399" t="str">
        <f t="shared" si="23"/>
        <v/>
      </c>
      <c r="BD49" s="403" t="str">
        <f t="shared" si="23"/>
        <v/>
      </c>
      <c r="BE49" s="393">
        <f t="shared" si="24"/>
        <v>0</v>
      </c>
      <c r="BG49" s="399">
        <f t="shared" si="25"/>
        <v>0</v>
      </c>
      <c r="BH49" s="399">
        <f t="shared" si="26"/>
        <v>0</v>
      </c>
      <c r="BI49" s="412">
        <f t="shared" si="27"/>
        <v>0</v>
      </c>
      <c r="BJ49" s="413">
        <f t="shared" si="9"/>
        <v>0</v>
      </c>
      <c r="BK49" s="398" t="str">
        <f t="shared" si="10"/>
        <v>0</v>
      </c>
      <c r="BL49" s="398" t="str">
        <f t="shared" si="11"/>
        <v>0</v>
      </c>
      <c r="BM49" s="412">
        <f t="shared" si="28"/>
        <v>0</v>
      </c>
      <c r="BN49" s="412" t="str">
        <f t="shared" si="29"/>
        <v>0m0</v>
      </c>
      <c r="BO49" s="399">
        <f t="shared" si="30"/>
        <v>0</v>
      </c>
      <c r="BP49" s="399">
        <f t="shared" si="31"/>
        <v>0</v>
      </c>
      <c r="BQ49" s="412">
        <f t="shared" si="32"/>
        <v>0</v>
      </c>
      <c r="BR49" s="413">
        <f t="shared" si="33"/>
        <v>0</v>
      </c>
      <c r="BS49" s="398" t="str">
        <f t="shared" si="34"/>
        <v>0</v>
      </c>
      <c r="BT49" s="398" t="str">
        <f t="shared" si="35"/>
        <v>0</v>
      </c>
      <c r="BU49" s="412">
        <f t="shared" si="36"/>
        <v>0</v>
      </c>
      <c r="BV49" s="412" t="str">
        <f t="shared" si="37"/>
        <v>0m0</v>
      </c>
      <c r="BW49" s="399">
        <f t="shared" si="38"/>
        <v>0</v>
      </c>
      <c r="BX49" s="399">
        <f t="shared" si="39"/>
        <v>0</v>
      </c>
      <c r="BY49" s="412">
        <f t="shared" si="40"/>
        <v>0</v>
      </c>
      <c r="BZ49" s="413">
        <f t="shared" si="41"/>
        <v>0</v>
      </c>
      <c r="CA49" s="398" t="str">
        <f t="shared" si="42"/>
        <v>0</v>
      </c>
      <c r="CB49" s="398" t="str">
        <f t="shared" si="43"/>
        <v>0</v>
      </c>
      <c r="CC49" s="412">
        <f t="shared" si="44"/>
        <v>0</v>
      </c>
      <c r="CD49" s="412" t="str">
        <f t="shared" si="45"/>
        <v>0m0</v>
      </c>
      <c r="CE49" s="399">
        <f t="shared" si="46"/>
        <v>0</v>
      </c>
      <c r="CF49" s="399">
        <f t="shared" si="47"/>
        <v>0</v>
      </c>
      <c r="CG49" s="412">
        <f t="shared" si="48"/>
        <v>0</v>
      </c>
      <c r="CH49" s="413">
        <f t="shared" si="49"/>
        <v>0</v>
      </c>
      <c r="CI49" s="398" t="str">
        <f t="shared" si="50"/>
        <v>0</v>
      </c>
      <c r="CJ49" s="398" t="str">
        <f t="shared" si="51"/>
        <v>0</v>
      </c>
      <c r="CK49" s="412">
        <f t="shared" si="52"/>
        <v>0</v>
      </c>
      <c r="CL49" s="412" t="str">
        <f t="shared" si="53"/>
        <v>0m0</v>
      </c>
      <c r="CM49" s="399">
        <f t="shared" si="54"/>
        <v>0</v>
      </c>
      <c r="CN49" s="399">
        <f t="shared" si="55"/>
        <v>0</v>
      </c>
      <c r="CO49" s="412">
        <f t="shared" si="56"/>
        <v>0</v>
      </c>
      <c r="CP49" s="413">
        <f t="shared" si="57"/>
        <v>0</v>
      </c>
      <c r="CQ49" s="398" t="str">
        <f t="shared" si="58"/>
        <v>0</v>
      </c>
      <c r="CR49" s="398" t="str">
        <f t="shared" si="59"/>
        <v>0</v>
      </c>
      <c r="CS49" s="412">
        <f t="shared" si="60"/>
        <v>0</v>
      </c>
      <c r="CT49" s="412" t="str">
        <f t="shared" si="61"/>
        <v>0m0</v>
      </c>
      <c r="CU49" s="412">
        <f t="shared" si="89"/>
        <v>0</v>
      </c>
      <c r="CV49" s="412">
        <f t="shared" si="63"/>
        <v>0</v>
      </c>
      <c r="CW49" s="412">
        <f t="shared" si="64"/>
        <v>0</v>
      </c>
      <c r="CX49" s="412">
        <f t="shared" si="65"/>
        <v>0</v>
      </c>
      <c r="CY49" s="412">
        <f t="shared" si="66"/>
        <v>0</v>
      </c>
      <c r="CZ49" s="412" t="str">
        <f t="shared" si="67"/>
        <v/>
      </c>
      <c r="DA49" s="412" t="str">
        <f t="shared" si="68"/>
        <v/>
      </c>
      <c r="DB49" s="412" t="str">
        <f t="shared" si="69"/>
        <v/>
      </c>
      <c r="DC49" s="412" t="str">
        <f t="shared" si="70"/>
        <v/>
      </c>
      <c r="DD49" s="412" t="str">
        <f t="shared" si="71"/>
        <v/>
      </c>
      <c r="DE49" s="412"/>
      <c r="DF49" s="411"/>
      <c r="DG49" s="412" t="str">
        <f t="shared" si="72"/>
        <v/>
      </c>
      <c r="DH49" s="412" t="str">
        <f t="shared" si="73"/>
        <v/>
      </c>
      <c r="DI49" s="412">
        <f t="shared" si="74"/>
        <v>0</v>
      </c>
      <c r="DJ49" s="412" t="str">
        <f t="shared" si="75"/>
        <v/>
      </c>
      <c r="DK49" s="412" t="str">
        <f t="shared" si="76"/>
        <v/>
      </c>
      <c r="DL49" s="412" t="str">
        <f t="shared" si="77"/>
        <v/>
      </c>
      <c r="DM49" s="412" t="str">
        <f t="shared" si="78"/>
        <v/>
      </c>
      <c r="DN49" s="412" t="str">
        <f t="shared" si="79"/>
        <v/>
      </c>
      <c r="DO49" s="412" t="str">
        <f t="shared" si="80"/>
        <v/>
      </c>
    </row>
    <row r="50" spans="1:119" s="157" customFormat="1" ht="18" hidden="1" customHeight="1">
      <c r="A50" s="161" t="str">
        <f t="shared" si="91"/>
        <v/>
      </c>
      <c r="B50" s="158"/>
      <c r="C50" s="31" t="str">
        <f>IF(B50="","",VLOOKUP(B50,学連登録!$C$2:$G$3000,2,FALSE))</f>
        <v/>
      </c>
      <c r="D50" s="32" t="str">
        <f>IF(B50="","",VLOOKUP(B50,学連登録!$C$2:$G$3000,3,FALSE))</f>
        <v/>
      </c>
      <c r="E50" s="33" t="str">
        <f>IF(B50="","",VLOOKUP(B50,学連登録!$C$2:$G$3000,4,FALSE))</f>
        <v/>
      </c>
      <c r="F50" s="383" t="str">
        <f>IF(B50="","",VLOOKUP(B50,学連登録!$C$2:$I$3000,7,FALSE))</f>
        <v/>
      </c>
      <c r="G50" s="160"/>
      <c r="H50" s="905"/>
      <c r="I50" s="907"/>
      <c r="J50" s="160"/>
      <c r="K50" s="905"/>
      <c r="L50" s="906"/>
      <c r="M50" s="160"/>
      <c r="N50" s="819"/>
      <c r="O50" s="820"/>
      <c r="P50" s="159"/>
      <c r="Q50" s="905"/>
      <c r="R50" s="906"/>
      <c r="S50" s="159"/>
      <c r="T50" s="905"/>
      <c r="U50" s="906"/>
      <c r="V50" s="103" t="str">
        <f>IF(B50="","",VLOOKUP(B50,学連登録!$C$2:$H$3000,6,FALSE))</f>
        <v/>
      </c>
      <c r="Y50" s="118" t="str">
        <f t="shared" si="92"/>
        <v/>
      </c>
      <c r="Z50" s="97" t="str">
        <f>IF(G50="","",VLOOKUP(G50,種目名!$R$5:$T$104,3,0))</f>
        <v/>
      </c>
      <c r="AA50" s="99" t="str">
        <f>IF(J50="","",VLOOKUP(J50,種目名!$R$5:$T$104,3,0))</f>
        <v/>
      </c>
      <c r="AB50" s="119" t="str">
        <f>IF(M50="","",VLOOKUP(M50,種目名!$R$5:$T$104,3,0))</f>
        <v/>
      </c>
      <c r="AC50" s="119" t="str">
        <f>IF(P50="","",VLOOKUP(AF50,種目名!$R$5:$T$104,3,0))</f>
        <v/>
      </c>
      <c r="AD50" s="120" t="str">
        <f>IF(S50="","",VLOOKUP(AI50,種目名!$R$5:$T$104,3,0))</f>
        <v/>
      </c>
      <c r="AE50" s="117">
        <f t="shared" si="93"/>
        <v>0</v>
      </c>
      <c r="AF50" s="157" t="str">
        <f t="shared" si="94"/>
        <v/>
      </c>
      <c r="AG50" s="157" t="str">
        <f t="shared" si="95"/>
        <v/>
      </c>
      <c r="AH50" s="157">
        <f t="shared" si="96"/>
        <v>0</v>
      </c>
      <c r="AI50" s="157" t="str">
        <f t="shared" si="97"/>
        <v/>
      </c>
      <c r="AJ50" s="157" t="str">
        <f t="shared" si="98"/>
        <v/>
      </c>
      <c r="AK50" s="390"/>
      <c r="AL50" s="171">
        <f t="shared" si="14"/>
        <v>0</v>
      </c>
      <c r="AM50" s="399">
        <f t="shared" si="15"/>
        <v>0</v>
      </c>
      <c r="AN50" s="399">
        <f>COUNTIF($B$12:B50,B50)</f>
        <v>0</v>
      </c>
      <c r="AO50" s="399"/>
      <c r="AP50" s="399" t="str">
        <f t="shared" si="16"/>
        <v/>
      </c>
      <c r="AQ50" s="399" t="str">
        <f t="shared" si="16"/>
        <v/>
      </c>
      <c r="AR50" s="399" t="str">
        <f t="shared" si="16"/>
        <v/>
      </c>
      <c r="AS50" s="399" t="str">
        <f t="shared" si="16"/>
        <v/>
      </c>
      <c r="AT50" s="399">
        <f t="shared" si="87"/>
        <v>0</v>
      </c>
      <c r="AU50" s="399" t="str">
        <f t="shared" si="88"/>
        <v/>
      </c>
      <c r="AV50" s="399" t="str">
        <f t="shared" si="19"/>
        <v/>
      </c>
      <c r="AW50" s="399" t="str">
        <f t="shared" si="20"/>
        <v/>
      </c>
      <c r="AX50" s="399" t="str">
        <f t="shared" si="21"/>
        <v/>
      </c>
      <c r="AY50" s="399" t="str">
        <f t="shared" si="22"/>
        <v/>
      </c>
      <c r="AZ50" s="399" t="str">
        <f t="shared" si="23"/>
        <v/>
      </c>
      <c r="BA50" s="399" t="str">
        <f t="shared" si="23"/>
        <v/>
      </c>
      <c r="BB50" s="399" t="str">
        <f t="shared" si="23"/>
        <v/>
      </c>
      <c r="BC50" s="399" t="str">
        <f t="shared" si="23"/>
        <v/>
      </c>
      <c r="BD50" s="403" t="str">
        <f t="shared" si="23"/>
        <v/>
      </c>
      <c r="BE50" s="393">
        <f t="shared" si="24"/>
        <v>0</v>
      </c>
      <c r="BG50" s="399">
        <f t="shared" si="25"/>
        <v>0</v>
      </c>
      <c r="BH50" s="399">
        <f t="shared" si="26"/>
        <v>0</v>
      </c>
      <c r="BI50" s="412">
        <f t="shared" si="27"/>
        <v>0</v>
      </c>
      <c r="BJ50" s="413">
        <f t="shared" si="9"/>
        <v>0</v>
      </c>
      <c r="BK50" s="398" t="str">
        <f t="shared" si="10"/>
        <v>0</v>
      </c>
      <c r="BL50" s="398" t="str">
        <f t="shared" si="11"/>
        <v>0</v>
      </c>
      <c r="BM50" s="412">
        <f t="shared" si="28"/>
        <v>0</v>
      </c>
      <c r="BN50" s="412" t="str">
        <f t="shared" si="29"/>
        <v>0m0</v>
      </c>
      <c r="BO50" s="399">
        <f t="shared" si="30"/>
        <v>0</v>
      </c>
      <c r="BP50" s="399">
        <f t="shared" si="31"/>
        <v>0</v>
      </c>
      <c r="BQ50" s="412">
        <f t="shared" si="32"/>
        <v>0</v>
      </c>
      <c r="BR50" s="413">
        <f t="shared" si="33"/>
        <v>0</v>
      </c>
      <c r="BS50" s="398" t="str">
        <f t="shared" si="34"/>
        <v>0</v>
      </c>
      <c r="BT50" s="398" t="str">
        <f t="shared" si="35"/>
        <v>0</v>
      </c>
      <c r="BU50" s="412">
        <f t="shared" si="36"/>
        <v>0</v>
      </c>
      <c r="BV50" s="412" t="str">
        <f t="shared" si="37"/>
        <v>0m0</v>
      </c>
      <c r="BW50" s="399">
        <f t="shared" si="38"/>
        <v>0</v>
      </c>
      <c r="BX50" s="399">
        <f t="shared" si="39"/>
        <v>0</v>
      </c>
      <c r="BY50" s="412">
        <f t="shared" si="40"/>
        <v>0</v>
      </c>
      <c r="BZ50" s="413">
        <f t="shared" si="41"/>
        <v>0</v>
      </c>
      <c r="CA50" s="398" t="str">
        <f t="shared" si="42"/>
        <v>0</v>
      </c>
      <c r="CB50" s="398" t="str">
        <f t="shared" si="43"/>
        <v>0</v>
      </c>
      <c r="CC50" s="412">
        <f t="shared" si="44"/>
        <v>0</v>
      </c>
      <c r="CD50" s="412" t="str">
        <f t="shared" si="45"/>
        <v>0m0</v>
      </c>
      <c r="CE50" s="399">
        <f t="shared" si="46"/>
        <v>0</v>
      </c>
      <c r="CF50" s="399">
        <f t="shared" si="47"/>
        <v>0</v>
      </c>
      <c r="CG50" s="412">
        <f t="shared" si="48"/>
        <v>0</v>
      </c>
      <c r="CH50" s="413">
        <f t="shared" si="49"/>
        <v>0</v>
      </c>
      <c r="CI50" s="398" t="str">
        <f t="shared" si="50"/>
        <v>0</v>
      </c>
      <c r="CJ50" s="398" t="str">
        <f t="shared" si="51"/>
        <v>0</v>
      </c>
      <c r="CK50" s="412">
        <f t="shared" si="52"/>
        <v>0</v>
      </c>
      <c r="CL50" s="412" t="str">
        <f t="shared" si="53"/>
        <v>0m0</v>
      </c>
      <c r="CM50" s="399">
        <f t="shared" si="54"/>
        <v>0</v>
      </c>
      <c r="CN50" s="399">
        <f t="shared" si="55"/>
        <v>0</v>
      </c>
      <c r="CO50" s="412">
        <f t="shared" si="56"/>
        <v>0</v>
      </c>
      <c r="CP50" s="413">
        <f t="shared" si="57"/>
        <v>0</v>
      </c>
      <c r="CQ50" s="398" t="str">
        <f t="shared" si="58"/>
        <v>0</v>
      </c>
      <c r="CR50" s="398" t="str">
        <f t="shared" si="59"/>
        <v>0</v>
      </c>
      <c r="CS50" s="412">
        <f t="shared" si="60"/>
        <v>0</v>
      </c>
      <c r="CT50" s="412" t="str">
        <f t="shared" si="61"/>
        <v>0m0</v>
      </c>
      <c r="CU50" s="412">
        <f t="shared" si="89"/>
        <v>0</v>
      </c>
      <c r="CV50" s="412">
        <f t="shared" si="63"/>
        <v>0</v>
      </c>
      <c r="CW50" s="412">
        <f t="shared" si="64"/>
        <v>0</v>
      </c>
      <c r="CX50" s="412">
        <f t="shared" si="65"/>
        <v>0</v>
      </c>
      <c r="CY50" s="412">
        <f t="shared" si="66"/>
        <v>0</v>
      </c>
      <c r="CZ50" s="412" t="str">
        <f t="shared" si="67"/>
        <v/>
      </c>
      <c r="DA50" s="412" t="str">
        <f t="shared" si="68"/>
        <v/>
      </c>
      <c r="DB50" s="412" t="str">
        <f t="shared" si="69"/>
        <v/>
      </c>
      <c r="DC50" s="412" t="str">
        <f t="shared" si="70"/>
        <v/>
      </c>
      <c r="DD50" s="412" t="str">
        <f t="shared" si="71"/>
        <v/>
      </c>
      <c r="DE50" s="412"/>
      <c r="DF50" s="411"/>
      <c r="DG50" s="412" t="str">
        <f t="shared" si="72"/>
        <v/>
      </c>
      <c r="DH50" s="412" t="str">
        <f t="shared" si="73"/>
        <v/>
      </c>
      <c r="DI50" s="412">
        <f t="shared" si="74"/>
        <v>0</v>
      </c>
      <c r="DJ50" s="412" t="str">
        <f t="shared" si="75"/>
        <v/>
      </c>
      <c r="DK50" s="412" t="str">
        <f t="shared" si="76"/>
        <v/>
      </c>
      <c r="DL50" s="412" t="str">
        <f t="shared" si="77"/>
        <v/>
      </c>
      <c r="DM50" s="412" t="str">
        <f t="shared" si="78"/>
        <v/>
      </c>
      <c r="DN50" s="412" t="str">
        <f t="shared" si="79"/>
        <v/>
      </c>
      <c r="DO50" s="412" t="str">
        <f t="shared" si="80"/>
        <v/>
      </c>
    </row>
    <row r="51" spans="1:119" s="157" customFormat="1" ht="18" hidden="1" customHeight="1">
      <c r="A51" s="161" t="str">
        <f t="shared" ref="A51:A114" si="99">IF(C51="","",A50+1)</f>
        <v/>
      </c>
      <c r="B51" s="158"/>
      <c r="C51" s="31" t="str">
        <f>IF(B51="","",VLOOKUP(B51,学連登録!$C$2:$G$3000,2,FALSE))</f>
        <v/>
      </c>
      <c r="D51" s="32" t="str">
        <f>IF(B51="","",VLOOKUP(B51,学連登録!$C$2:$G$3000,3,FALSE))</f>
        <v/>
      </c>
      <c r="E51" s="33" t="str">
        <f>IF(B51="","",VLOOKUP(B51,学連登録!$C$2:$G$3000,4,FALSE))</f>
        <v/>
      </c>
      <c r="F51" s="383" t="str">
        <f>IF(B51="","",VLOOKUP(B51,学連登録!$C$2:$I$3000,7,FALSE))</f>
        <v/>
      </c>
      <c r="G51" s="160"/>
      <c r="H51" s="905"/>
      <c r="I51" s="907"/>
      <c r="J51" s="160"/>
      <c r="K51" s="905"/>
      <c r="L51" s="906"/>
      <c r="M51" s="160"/>
      <c r="N51" s="819"/>
      <c r="O51" s="820"/>
      <c r="P51" s="159"/>
      <c r="Q51" s="905"/>
      <c r="R51" s="906"/>
      <c r="S51" s="159"/>
      <c r="T51" s="905"/>
      <c r="U51" s="906"/>
      <c r="V51" s="103" t="str">
        <f>IF(B51="","",VLOOKUP(B51,学連登録!$C$2:$H$3000,6,FALSE))</f>
        <v/>
      </c>
      <c r="Y51" s="118" t="str">
        <f t="shared" si="92"/>
        <v/>
      </c>
      <c r="Z51" s="97" t="str">
        <f>IF(G51="","",VLOOKUP(G51,種目名!$R$5:$T$104,3,0))</f>
        <v/>
      </c>
      <c r="AA51" s="99" t="str">
        <f>IF(J51="","",VLOOKUP(J51,種目名!$R$5:$T$104,3,0))</f>
        <v/>
      </c>
      <c r="AB51" s="119" t="str">
        <f>IF(M51="","",VLOOKUP(M51,種目名!$R$5:$T$104,3,0))</f>
        <v/>
      </c>
      <c r="AC51" s="119" t="str">
        <f>IF(P51="","",VLOOKUP(AF51,種目名!$R$5:$T$104,3,0))</f>
        <v/>
      </c>
      <c r="AD51" s="120" t="str">
        <f>IF(S51="","",VLOOKUP(AI51,種目名!$R$5:$T$104,3,0))</f>
        <v/>
      </c>
      <c r="AE51" s="117">
        <f t="shared" si="93"/>
        <v>0</v>
      </c>
      <c r="AF51" s="157" t="str">
        <f t="shared" si="94"/>
        <v/>
      </c>
      <c r="AG51" s="157" t="str">
        <f t="shared" si="95"/>
        <v/>
      </c>
      <c r="AH51" s="157">
        <f t="shared" si="96"/>
        <v>0</v>
      </c>
      <c r="AI51" s="157" t="str">
        <f t="shared" si="97"/>
        <v/>
      </c>
      <c r="AJ51" s="157" t="str">
        <f t="shared" si="98"/>
        <v/>
      </c>
      <c r="AK51" s="390"/>
      <c r="AL51" s="171">
        <f t="shared" si="14"/>
        <v>0</v>
      </c>
      <c r="AM51" s="399">
        <f t="shared" si="15"/>
        <v>0</v>
      </c>
      <c r="AN51" s="399">
        <f>COUNTIF($B$12:B51,B51)</f>
        <v>0</v>
      </c>
      <c r="AO51" s="399"/>
      <c r="AP51" s="399" t="str">
        <f t="shared" si="16"/>
        <v/>
      </c>
      <c r="AQ51" s="399" t="str">
        <f t="shared" si="16"/>
        <v/>
      </c>
      <c r="AR51" s="399" t="str">
        <f t="shared" si="16"/>
        <v/>
      </c>
      <c r="AS51" s="399" t="str">
        <f t="shared" si="16"/>
        <v/>
      </c>
      <c r="AT51" s="399">
        <f t="shared" si="87"/>
        <v>0</v>
      </c>
      <c r="AU51" s="399" t="str">
        <f t="shared" si="88"/>
        <v/>
      </c>
      <c r="AV51" s="399" t="str">
        <f t="shared" si="19"/>
        <v/>
      </c>
      <c r="AW51" s="399" t="str">
        <f t="shared" si="20"/>
        <v/>
      </c>
      <c r="AX51" s="399" t="str">
        <f t="shared" si="21"/>
        <v/>
      </c>
      <c r="AY51" s="399" t="str">
        <f t="shared" si="22"/>
        <v/>
      </c>
      <c r="AZ51" s="399" t="str">
        <f t="shared" si="23"/>
        <v/>
      </c>
      <c r="BA51" s="399" t="str">
        <f t="shared" si="23"/>
        <v/>
      </c>
      <c r="BB51" s="399" t="str">
        <f t="shared" si="23"/>
        <v/>
      </c>
      <c r="BC51" s="399" t="str">
        <f t="shared" si="23"/>
        <v/>
      </c>
      <c r="BD51" s="403" t="str">
        <f t="shared" si="23"/>
        <v/>
      </c>
      <c r="BE51" s="393">
        <f t="shared" si="24"/>
        <v>0</v>
      </c>
      <c r="BG51" s="399">
        <f t="shared" si="25"/>
        <v>0</v>
      </c>
      <c r="BH51" s="399">
        <f t="shared" si="26"/>
        <v>0</v>
      </c>
      <c r="BI51" s="412">
        <f t="shared" si="27"/>
        <v>0</v>
      </c>
      <c r="BJ51" s="413">
        <f t="shared" si="9"/>
        <v>0</v>
      </c>
      <c r="BK51" s="398" t="str">
        <f t="shared" si="10"/>
        <v>0</v>
      </c>
      <c r="BL51" s="398" t="str">
        <f t="shared" si="11"/>
        <v>0</v>
      </c>
      <c r="BM51" s="412">
        <f t="shared" si="28"/>
        <v>0</v>
      </c>
      <c r="BN51" s="412" t="str">
        <f t="shared" si="29"/>
        <v>0m0</v>
      </c>
      <c r="BO51" s="399">
        <f t="shared" si="30"/>
        <v>0</v>
      </c>
      <c r="BP51" s="399">
        <f t="shared" si="31"/>
        <v>0</v>
      </c>
      <c r="BQ51" s="412">
        <f t="shared" si="32"/>
        <v>0</v>
      </c>
      <c r="BR51" s="413">
        <f t="shared" si="33"/>
        <v>0</v>
      </c>
      <c r="BS51" s="398" t="str">
        <f t="shared" si="34"/>
        <v>0</v>
      </c>
      <c r="BT51" s="398" t="str">
        <f t="shared" si="35"/>
        <v>0</v>
      </c>
      <c r="BU51" s="412">
        <f t="shared" si="36"/>
        <v>0</v>
      </c>
      <c r="BV51" s="412" t="str">
        <f t="shared" si="37"/>
        <v>0m0</v>
      </c>
      <c r="BW51" s="399">
        <f t="shared" si="38"/>
        <v>0</v>
      </c>
      <c r="BX51" s="399">
        <f t="shared" si="39"/>
        <v>0</v>
      </c>
      <c r="BY51" s="412">
        <f t="shared" si="40"/>
        <v>0</v>
      </c>
      <c r="BZ51" s="413">
        <f t="shared" si="41"/>
        <v>0</v>
      </c>
      <c r="CA51" s="398" t="str">
        <f t="shared" si="42"/>
        <v>0</v>
      </c>
      <c r="CB51" s="398" t="str">
        <f t="shared" si="43"/>
        <v>0</v>
      </c>
      <c r="CC51" s="412">
        <f t="shared" si="44"/>
        <v>0</v>
      </c>
      <c r="CD51" s="412" t="str">
        <f t="shared" si="45"/>
        <v>0m0</v>
      </c>
      <c r="CE51" s="399">
        <f t="shared" si="46"/>
        <v>0</v>
      </c>
      <c r="CF51" s="399">
        <f t="shared" si="47"/>
        <v>0</v>
      </c>
      <c r="CG51" s="412">
        <f t="shared" si="48"/>
        <v>0</v>
      </c>
      <c r="CH51" s="413">
        <f t="shared" si="49"/>
        <v>0</v>
      </c>
      <c r="CI51" s="398" t="str">
        <f t="shared" si="50"/>
        <v>0</v>
      </c>
      <c r="CJ51" s="398" t="str">
        <f t="shared" si="51"/>
        <v>0</v>
      </c>
      <c r="CK51" s="412">
        <f t="shared" si="52"/>
        <v>0</v>
      </c>
      <c r="CL51" s="412" t="str">
        <f t="shared" si="53"/>
        <v>0m0</v>
      </c>
      <c r="CM51" s="399">
        <f t="shared" si="54"/>
        <v>0</v>
      </c>
      <c r="CN51" s="399">
        <f t="shared" si="55"/>
        <v>0</v>
      </c>
      <c r="CO51" s="412">
        <f t="shared" si="56"/>
        <v>0</v>
      </c>
      <c r="CP51" s="413">
        <f t="shared" si="57"/>
        <v>0</v>
      </c>
      <c r="CQ51" s="398" t="str">
        <f t="shared" si="58"/>
        <v>0</v>
      </c>
      <c r="CR51" s="398" t="str">
        <f t="shared" si="59"/>
        <v>0</v>
      </c>
      <c r="CS51" s="412">
        <f t="shared" si="60"/>
        <v>0</v>
      </c>
      <c r="CT51" s="412" t="str">
        <f t="shared" si="61"/>
        <v>0m0</v>
      </c>
      <c r="CU51" s="412">
        <f t="shared" si="89"/>
        <v>0</v>
      </c>
      <c r="CV51" s="412">
        <f t="shared" si="63"/>
        <v>0</v>
      </c>
      <c r="CW51" s="412">
        <f t="shared" si="64"/>
        <v>0</v>
      </c>
      <c r="CX51" s="412">
        <f t="shared" si="65"/>
        <v>0</v>
      </c>
      <c r="CY51" s="412">
        <f t="shared" si="66"/>
        <v>0</v>
      </c>
      <c r="CZ51" s="412" t="str">
        <f t="shared" si="67"/>
        <v/>
      </c>
      <c r="DA51" s="412" t="str">
        <f t="shared" si="68"/>
        <v/>
      </c>
      <c r="DB51" s="412" t="str">
        <f t="shared" si="69"/>
        <v/>
      </c>
      <c r="DC51" s="412" t="str">
        <f t="shared" si="70"/>
        <v/>
      </c>
      <c r="DD51" s="412" t="str">
        <f t="shared" si="71"/>
        <v/>
      </c>
      <c r="DE51" s="412"/>
      <c r="DF51" s="411"/>
      <c r="DG51" s="412" t="str">
        <f t="shared" si="72"/>
        <v/>
      </c>
      <c r="DH51" s="412" t="str">
        <f t="shared" si="73"/>
        <v/>
      </c>
      <c r="DI51" s="412">
        <f t="shared" si="74"/>
        <v>0</v>
      </c>
      <c r="DJ51" s="412" t="str">
        <f t="shared" si="75"/>
        <v/>
      </c>
      <c r="DK51" s="412" t="str">
        <f t="shared" si="76"/>
        <v/>
      </c>
      <c r="DL51" s="412" t="str">
        <f t="shared" si="77"/>
        <v/>
      </c>
      <c r="DM51" s="412" t="str">
        <f t="shared" si="78"/>
        <v/>
      </c>
      <c r="DN51" s="412" t="str">
        <f t="shared" si="79"/>
        <v/>
      </c>
      <c r="DO51" s="412" t="str">
        <f t="shared" si="80"/>
        <v/>
      </c>
    </row>
    <row r="52" spans="1:119" s="157" customFormat="1" ht="18" hidden="1" customHeight="1">
      <c r="A52" s="161" t="str">
        <f t="shared" si="99"/>
        <v/>
      </c>
      <c r="B52" s="158"/>
      <c r="C52" s="31" t="str">
        <f>IF(B52="","",VLOOKUP(B52,学連登録!$C$2:$G$3000,2,FALSE))</f>
        <v/>
      </c>
      <c r="D52" s="32" t="str">
        <f>IF(B52="","",VLOOKUP(B52,学連登録!$C$2:$G$3000,3,FALSE))</f>
        <v/>
      </c>
      <c r="E52" s="33" t="str">
        <f>IF(B52="","",VLOOKUP(B52,学連登録!$C$2:$G$3000,4,FALSE))</f>
        <v/>
      </c>
      <c r="F52" s="383" t="str">
        <f>IF(B52="","",VLOOKUP(B52,学連登録!$C$2:$I$3000,7,FALSE))</f>
        <v/>
      </c>
      <c r="G52" s="160"/>
      <c r="H52" s="905"/>
      <c r="I52" s="907"/>
      <c r="J52" s="160"/>
      <c r="K52" s="905"/>
      <c r="L52" s="906"/>
      <c r="M52" s="160"/>
      <c r="N52" s="819"/>
      <c r="O52" s="820"/>
      <c r="P52" s="159"/>
      <c r="Q52" s="905"/>
      <c r="R52" s="906"/>
      <c r="S52" s="159"/>
      <c r="T52" s="905"/>
      <c r="U52" s="906"/>
      <c r="V52" s="103" t="str">
        <f>IF(B52="","",VLOOKUP(B52,学連登録!$C$2:$H$3000,6,FALSE))</f>
        <v/>
      </c>
      <c r="Y52" s="118" t="str">
        <f t="shared" si="92"/>
        <v/>
      </c>
      <c r="Z52" s="97" t="str">
        <f>IF(G52="","",VLOOKUP(G52,種目名!$R$5:$T$104,3,0))</f>
        <v/>
      </c>
      <c r="AA52" s="99" t="str">
        <f>IF(J52="","",VLOOKUP(J52,種目名!$R$5:$T$104,3,0))</f>
        <v/>
      </c>
      <c r="AB52" s="119" t="str">
        <f>IF(M52="","",VLOOKUP(M52,種目名!$R$5:$T$104,3,0))</f>
        <v/>
      </c>
      <c r="AC52" s="119" t="str">
        <f>IF(P52="","",VLOOKUP(AF52,種目名!$R$5:$T$104,3,0))</f>
        <v/>
      </c>
      <c r="AD52" s="120" t="str">
        <f>IF(S52="","",VLOOKUP(AI52,種目名!$R$5:$T$104,3,0))</f>
        <v/>
      </c>
      <c r="AE52" s="117">
        <f t="shared" si="93"/>
        <v>0</v>
      </c>
      <c r="AF52" s="157" t="str">
        <f t="shared" si="94"/>
        <v/>
      </c>
      <c r="AG52" s="157" t="str">
        <f t="shared" si="95"/>
        <v/>
      </c>
      <c r="AH52" s="157">
        <f t="shared" si="96"/>
        <v>0</v>
      </c>
      <c r="AI52" s="157" t="str">
        <f t="shared" si="97"/>
        <v/>
      </c>
      <c r="AJ52" s="157" t="str">
        <f t="shared" si="98"/>
        <v/>
      </c>
      <c r="AK52" s="390"/>
      <c r="AL52" s="171">
        <f t="shared" si="14"/>
        <v>0</v>
      </c>
      <c r="AM52" s="399">
        <f t="shared" si="15"/>
        <v>0</v>
      </c>
      <c r="AN52" s="399">
        <f>COUNTIF($B$12:B52,B52)</f>
        <v>0</v>
      </c>
      <c r="AO52" s="399"/>
      <c r="AP52" s="399" t="str">
        <f t="shared" si="16"/>
        <v/>
      </c>
      <c r="AQ52" s="399" t="str">
        <f t="shared" si="16"/>
        <v/>
      </c>
      <c r="AR52" s="399" t="str">
        <f t="shared" si="16"/>
        <v/>
      </c>
      <c r="AS52" s="399" t="str">
        <f t="shared" si="16"/>
        <v/>
      </c>
      <c r="AT52" s="399">
        <f t="shared" si="87"/>
        <v>0</v>
      </c>
      <c r="AU52" s="399" t="str">
        <f t="shared" si="88"/>
        <v/>
      </c>
      <c r="AV52" s="399" t="str">
        <f t="shared" si="19"/>
        <v/>
      </c>
      <c r="AW52" s="399" t="str">
        <f t="shared" si="20"/>
        <v/>
      </c>
      <c r="AX52" s="399" t="str">
        <f t="shared" si="21"/>
        <v/>
      </c>
      <c r="AY52" s="399" t="str">
        <f t="shared" si="22"/>
        <v/>
      </c>
      <c r="AZ52" s="399" t="str">
        <f t="shared" si="23"/>
        <v/>
      </c>
      <c r="BA52" s="399" t="str">
        <f t="shared" si="23"/>
        <v/>
      </c>
      <c r="BB52" s="399" t="str">
        <f t="shared" si="23"/>
        <v/>
      </c>
      <c r="BC52" s="399" t="str">
        <f t="shared" si="23"/>
        <v/>
      </c>
      <c r="BD52" s="403" t="str">
        <f t="shared" si="23"/>
        <v/>
      </c>
      <c r="BE52" s="393">
        <f t="shared" si="24"/>
        <v>0</v>
      </c>
      <c r="BG52" s="399">
        <f t="shared" si="25"/>
        <v>0</v>
      </c>
      <c r="BH52" s="399">
        <f t="shared" si="26"/>
        <v>0</v>
      </c>
      <c r="BI52" s="412">
        <f t="shared" si="27"/>
        <v>0</v>
      </c>
      <c r="BJ52" s="413">
        <f t="shared" si="9"/>
        <v>0</v>
      </c>
      <c r="BK52" s="398" t="str">
        <f t="shared" si="10"/>
        <v>0</v>
      </c>
      <c r="BL52" s="398" t="str">
        <f t="shared" si="11"/>
        <v>0</v>
      </c>
      <c r="BM52" s="412">
        <f t="shared" si="28"/>
        <v>0</v>
      </c>
      <c r="BN52" s="412" t="str">
        <f t="shared" si="29"/>
        <v>0m0</v>
      </c>
      <c r="BO52" s="399">
        <f t="shared" si="30"/>
        <v>0</v>
      </c>
      <c r="BP52" s="399">
        <f t="shared" si="31"/>
        <v>0</v>
      </c>
      <c r="BQ52" s="412">
        <f t="shared" si="32"/>
        <v>0</v>
      </c>
      <c r="BR52" s="413">
        <f t="shared" si="33"/>
        <v>0</v>
      </c>
      <c r="BS52" s="398" t="str">
        <f t="shared" si="34"/>
        <v>0</v>
      </c>
      <c r="BT52" s="398" t="str">
        <f t="shared" si="35"/>
        <v>0</v>
      </c>
      <c r="BU52" s="412">
        <f t="shared" si="36"/>
        <v>0</v>
      </c>
      <c r="BV52" s="412" t="str">
        <f t="shared" si="37"/>
        <v>0m0</v>
      </c>
      <c r="BW52" s="399">
        <f t="shared" si="38"/>
        <v>0</v>
      </c>
      <c r="BX52" s="399">
        <f t="shared" si="39"/>
        <v>0</v>
      </c>
      <c r="BY52" s="412">
        <f t="shared" si="40"/>
        <v>0</v>
      </c>
      <c r="BZ52" s="413">
        <f t="shared" si="41"/>
        <v>0</v>
      </c>
      <c r="CA52" s="398" t="str">
        <f t="shared" si="42"/>
        <v>0</v>
      </c>
      <c r="CB52" s="398" t="str">
        <f t="shared" si="43"/>
        <v>0</v>
      </c>
      <c r="CC52" s="412">
        <f t="shared" si="44"/>
        <v>0</v>
      </c>
      <c r="CD52" s="412" t="str">
        <f t="shared" si="45"/>
        <v>0m0</v>
      </c>
      <c r="CE52" s="399">
        <f t="shared" si="46"/>
        <v>0</v>
      </c>
      <c r="CF52" s="399">
        <f t="shared" si="47"/>
        <v>0</v>
      </c>
      <c r="CG52" s="412">
        <f t="shared" si="48"/>
        <v>0</v>
      </c>
      <c r="CH52" s="413">
        <f t="shared" si="49"/>
        <v>0</v>
      </c>
      <c r="CI52" s="398" t="str">
        <f t="shared" si="50"/>
        <v>0</v>
      </c>
      <c r="CJ52" s="398" t="str">
        <f t="shared" si="51"/>
        <v>0</v>
      </c>
      <c r="CK52" s="412">
        <f t="shared" si="52"/>
        <v>0</v>
      </c>
      <c r="CL52" s="412" t="str">
        <f t="shared" si="53"/>
        <v>0m0</v>
      </c>
      <c r="CM52" s="399">
        <f t="shared" si="54"/>
        <v>0</v>
      </c>
      <c r="CN52" s="399">
        <f t="shared" si="55"/>
        <v>0</v>
      </c>
      <c r="CO52" s="412">
        <f t="shared" si="56"/>
        <v>0</v>
      </c>
      <c r="CP52" s="413">
        <f t="shared" si="57"/>
        <v>0</v>
      </c>
      <c r="CQ52" s="398" t="str">
        <f t="shared" si="58"/>
        <v>0</v>
      </c>
      <c r="CR52" s="398" t="str">
        <f t="shared" si="59"/>
        <v>0</v>
      </c>
      <c r="CS52" s="412">
        <f t="shared" si="60"/>
        <v>0</v>
      </c>
      <c r="CT52" s="412" t="str">
        <f t="shared" si="61"/>
        <v>0m0</v>
      </c>
      <c r="CU52" s="412">
        <f t="shared" si="89"/>
        <v>0</v>
      </c>
      <c r="CV52" s="412">
        <f t="shared" si="63"/>
        <v>0</v>
      </c>
      <c r="CW52" s="412">
        <f t="shared" si="64"/>
        <v>0</v>
      </c>
      <c r="CX52" s="412">
        <f t="shared" si="65"/>
        <v>0</v>
      </c>
      <c r="CY52" s="412">
        <f t="shared" si="66"/>
        <v>0</v>
      </c>
      <c r="CZ52" s="412" t="str">
        <f t="shared" si="67"/>
        <v/>
      </c>
      <c r="DA52" s="412" t="str">
        <f t="shared" si="68"/>
        <v/>
      </c>
      <c r="DB52" s="412" t="str">
        <f t="shared" si="69"/>
        <v/>
      </c>
      <c r="DC52" s="412" t="str">
        <f t="shared" si="70"/>
        <v/>
      </c>
      <c r="DD52" s="412" t="str">
        <f t="shared" si="71"/>
        <v/>
      </c>
      <c r="DE52" s="412"/>
      <c r="DF52" s="411"/>
      <c r="DG52" s="412" t="str">
        <f t="shared" si="72"/>
        <v/>
      </c>
      <c r="DH52" s="412" t="str">
        <f t="shared" si="73"/>
        <v/>
      </c>
      <c r="DI52" s="412">
        <f t="shared" si="74"/>
        <v>0</v>
      </c>
      <c r="DJ52" s="412" t="str">
        <f t="shared" si="75"/>
        <v/>
      </c>
      <c r="DK52" s="412" t="str">
        <f t="shared" si="76"/>
        <v/>
      </c>
      <c r="DL52" s="412" t="str">
        <f t="shared" si="77"/>
        <v/>
      </c>
      <c r="DM52" s="412" t="str">
        <f t="shared" si="78"/>
        <v/>
      </c>
      <c r="DN52" s="412" t="str">
        <f t="shared" si="79"/>
        <v/>
      </c>
      <c r="DO52" s="412" t="str">
        <f t="shared" si="80"/>
        <v/>
      </c>
    </row>
    <row r="53" spans="1:119" s="157" customFormat="1" ht="18" hidden="1" customHeight="1">
      <c r="A53" s="161" t="str">
        <f t="shared" si="99"/>
        <v/>
      </c>
      <c r="B53" s="158"/>
      <c r="C53" s="31" t="str">
        <f>IF(B53="","",VLOOKUP(B53,学連登録!$C$2:$G$3000,2,FALSE))</f>
        <v/>
      </c>
      <c r="D53" s="32" t="str">
        <f>IF(B53="","",VLOOKUP(B53,学連登録!$C$2:$G$3000,3,FALSE))</f>
        <v/>
      </c>
      <c r="E53" s="33" t="str">
        <f>IF(B53="","",VLOOKUP(B53,学連登録!$C$2:$G$3000,4,FALSE))</f>
        <v/>
      </c>
      <c r="F53" s="383" t="str">
        <f>IF(B53="","",VLOOKUP(B53,学連登録!$C$2:$I$3000,7,FALSE))</f>
        <v/>
      </c>
      <c r="G53" s="160"/>
      <c r="H53" s="905"/>
      <c r="I53" s="907"/>
      <c r="J53" s="160"/>
      <c r="K53" s="905"/>
      <c r="L53" s="906"/>
      <c r="M53" s="160"/>
      <c r="N53" s="819"/>
      <c r="O53" s="820"/>
      <c r="P53" s="159"/>
      <c r="Q53" s="905"/>
      <c r="R53" s="906"/>
      <c r="S53" s="159"/>
      <c r="T53" s="905"/>
      <c r="U53" s="906"/>
      <c r="V53" s="103" t="str">
        <f>IF(B53="","",VLOOKUP(B53,学連登録!$C$2:$H$3000,6,FALSE))</f>
        <v/>
      </c>
      <c r="Y53" s="118" t="str">
        <f t="shared" si="92"/>
        <v/>
      </c>
      <c r="Z53" s="97" t="str">
        <f>IF(G53="","",VLOOKUP(G53,種目名!$R$5:$T$104,3,0))</f>
        <v/>
      </c>
      <c r="AA53" s="99" t="str">
        <f>IF(J53="","",VLOOKUP(J53,種目名!$R$5:$T$104,3,0))</f>
        <v/>
      </c>
      <c r="AB53" s="119" t="str">
        <f>IF(M53="","",VLOOKUP(M53,種目名!$R$5:$T$104,3,0))</f>
        <v/>
      </c>
      <c r="AC53" s="119" t="str">
        <f>IF(P53="","",VLOOKUP(AF53,種目名!$R$5:$T$104,3,0))</f>
        <v/>
      </c>
      <c r="AD53" s="120" t="str">
        <f>IF(S53="","",VLOOKUP(AI53,種目名!$R$5:$T$104,3,0))</f>
        <v/>
      </c>
      <c r="AE53" s="117">
        <f t="shared" si="93"/>
        <v>0</v>
      </c>
      <c r="AF53" s="157" t="str">
        <f t="shared" si="94"/>
        <v/>
      </c>
      <c r="AG53" s="157" t="str">
        <f t="shared" si="95"/>
        <v/>
      </c>
      <c r="AH53" s="157">
        <f t="shared" si="96"/>
        <v>0</v>
      </c>
      <c r="AI53" s="157" t="str">
        <f t="shared" si="97"/>
        <v/>
      </c>
      <c r="AJ53" s="157" t="str">
        <f t="shared" si="98"/>
        <v/>
      </c>
      <c r="AK53" s="390"/>
      <c r="AL53" s="171">
        <f t="shared" si="14"/>
        <v>0</v>
      </c>
      <c r="AM53" s="399">
        <f t="shared" si="15"/>
        <v>0</v>
      </c>
      <c r="AN53" s="399">
        <f>COUNTIF($B$12:B53,B53)</f>
        <v>0</v>
      </c>
      <c r="AO53" s="399"/>
      <c r="AP53" s="399" t="str">
        <f t="shared" si="16"/>
        <v/>
      </c>
      <c r="AQ53" s="399" t="str">
        <f t="shared" si="16"/>
        <v/>
      </c>
      <c r="AR53" s="399" t="str">
        <f t="shared" si="16"/>
        <v/>
      </c>
      <c r="AS53" s="399" t="str">
        <f t="shared" si="16"/>
        <v/>
      </c>
      <c r="AT53" s="399">
        <f t="shared" si="87"/>
        <v>0</v>
      </c>
      <c r="AU53" s="399" t="str">
        <f t="shared" si="88"/>
        <v/>
      </c>
      <c r="AV53" s="399" t="str">
        <f t="shared" si="19"/>
        <v/>
      </c>
      <c r="AW53" s="399" t="str">
        <f t="shared" si="20"/>
        <v/>
      </c>
      <c r="AX53" s="399" t="str">
        <f t="shared" si="21"/>
        <v/>
      </c>
      <c r="AY53" s="399" t="str">
        <f t="shared" si="22"/>
        <v/>
      </c>
      <c r="AZ53" s="399" t="str">
        <f t="shared" si="23"/>
        <v/>
      </c>
      <c r="BA53" s="399" t="str">
        <f t="shared" si="23"/>
        <v/>
      </c>
      <c r="BB53" s="399" t="str">
        <f t="shared" si="23"/>
        <v/>
      </c>
      <c r="BC53" s="399" t="str">
        <f t="shared" si="23"/>
        <v/>
      </c>
      <c r="BD53" s="403" t="str">
        <f t="shared" si="23"/>
        <v/>
      </c>
      <c r="BE53" s="393">
        <f t="shared" si="24"/>
        <v>0</v>
      </c>
      <c r="BG53" s="399">
        <f t="shared" si="25"/>
        <v>0</v>
      </c>
      <c r="BH53" s="399">
        <f t="shared" si="26"/>
        <v>0</v>
      </c>
      <c r="BI53" s="412">
        <f t="shared" si="27"/>
        <v>0</v>
      </c>
      <c r="BJ53" s="413">
        <f t="shared" si="9"/>
        <v>0</v>
      </c>
      <c r="BK53" s="398" t="str">
        <f t="shared" si="10"/>
        <v>0</v>
      </c>
      <c r="BL53" s="398" t="str">
        <f t="shared" si="11"/>
        <v>0</v>
      </c>
      <c r="BM53" s="412">
        <f t="shared" si="28"/>
        <v>0</v>
      </c>
      <c r="BN53" s="412" t="str">
        <f t="shared" si="29"/>
        <v>0m0</v>
      </c>
      <c r="BO53" s="399">
        <f t="shared" si="30"/>
        <v>0</v>
      </c>
      <c r="BP53" s="399">
        <f t="shared" si="31"/>
        <v>0</v>
      </c>
      <c r="BQ53" s="412">
        <f t="shared" si="32"/>
        <v>0</v>
      </c>
      <c r="BR53" s="413">
        <f t="shared" si="33"/>
        <v>0</v>
      </c>
      <c r="BS53" s="398" t="str">
        <f t="shared" si="34"/>
        <v>0</v>
      </c>
      <c r="BT53" s="398" t="str">
        <f t="shared" si="35"/>
        <v>0</v>
      </c>
      <c r="BU53" s="412">
        <f t="shared" si="36"/>
        <v>0</v>
      </c>
      <c r="BV53" s="412" t="str">
        <f t="shared" si="37"/>
        <v>0m0</v>
      </c>
      <c r="BW53" s="399">
        <f t="shared" si="38"/>
        <v>0</v>
      </c>
      <c r="BX53" s="399">
        <f t="shared" si="39"/>
        <v>0</v>
      </c>
      <c r="BY53" s="412">
        <f t="shared" si="40"/>
        <v>0</v>
      </c>
      <c r="BZ53" s="413">
        <f t="shared" si="41"/>
        <v>0</v>
      </c>
      <c r="CA53" s="398" t="str">
        <f t="shared" si="42"/>
        <v>0</v>
      </c>
      <c r="CB53" s="398" t="str">
        <f t="shared" si="43"/>
        <v>0</v>
      </c>
      <c r="CC53" s="412">
        <f t="shared" si="44"/>
        <v>0</v>
      </c>
      <c r="CD53" s="412" t="str">
        <f t="shared" si="45"/>
        <v>0m0</v>
      </c>
      <c r="CE53" s="399">
        <f t="shared" si="46"/>
        <v>0</v>
      </c>
      <c r="CF53" s="399">
        <f t="shared" si="47"/>
        <v>0</v>
      </c>
      <c r="CG53" s="412">
        <f t="shared" si="48"/>
        <v>0</v>
      </c>
      <c r="CH53" s="413">
        <f t="shared" si="49"/>
        <v>0</v>
      </c>
      <c r="CI53" s="398" t="str">
        <f t="shared" si="50"/>
        <v>0</v>
      </c>
      <c r="CJ53" s="398" t="str">
        <f t="shared" si="51"/>
        <v>0</v>
      </c>
      <c r="CK53" s="412">
        <f t="shared" si="52"/>
        <v>0</v>
      </c>
      <c r="CL53" s="412" t="str">
        <f t="shared" si="53"/>
        <v>0m0</v>
      </c>
      <c r="CM53" s="399">
        <f t="shared" si="54"/>
        <v>0</v>
      </c>
      <c r="CN53" s="399">
        <f t="shared" si="55"/>
        <v>0</v>
      </c>
      <c r="CO53" s="412">
        <f t="shared" si="56"/>
        <v>0</v>
      </c>
      <c r="CP53" s="413">
        <f t="shared" si="57"/>
        <v>0</v>
      </c>
      <c r="CQ53" s="398" t="str">
        <f t="shared" si="58"/>
        <v>0</v>
      </c>
      <c r="CR53" s="398" t="str">
        <f t="shared" si="59"/>
        <v>0</v>
      </c>
      <c r="CS53" s="412">
        <f t="shared" si="60"/>
        <v>0</v>
      </c>
      <c r="CT53" s="412" t="str">
        <f t="shared" si="61"/>
        <v>0m0</v>
      </c>
      <c r="CU53" s="412">
        <f t="shared" si="89"/>
        <v>0</v>
      </c>
      <c r="CV53" s="412">
        <f t="shared" si="63"/>
        <v>0</v>
      </c>
      <c r="CW53" s="412">
        <f t="shared" si="64"/>
        <v>0</v>
      </c>
      <c r="CX53" s="412">
        <f t="shared" si="65"/>
        <v>0</v>
      </c>
      <c r="CY53" s="412">
        <f t="shared" si="66"/>
        <v>0</v>
      </c>
      <c r="CZ53" s="412" t="str">
        <f t="shared" si="67"/>
        <v/>
      </c>
      <c r="DA53" s="412" t="str">
        <f t="shared" si="68"/>
        <v/>
      </c>
      <c r="DB53" s="412" t="str">
        <f t="shared" si="69"/>
        <v/>
      </c>
      <c r="DC53" s="412" t="str">
        <f t="shared" si="70"/>
        <v/>
      </c>
      <c r="DD53" s="412" t="str">
        <f t="shared" si="71"/>
        <v/>
      </c>
      <c r="DE53" s="412"/>
      <c r="DF53" s="411"/>
      <c r="DG53" s="412" t="str">
        <f t="shared" si="72"/>
        <v/>
      </c>
      <c r="DH53" s="412" t="str">
        <f t="shared" si="73"/>
        <v/>
      </c>
      <c r="DI53" s="412">
        <f t="shared" si="74"/>
        <v>0</v>
      </c>
      <c r="DJ53" s="412" t="str">
        <f t="shared" si="75"/>
        <v/>
      </c>
      <c r="DK53" s="412" t="str">
        <f t="shared" si="76"/>
        <v/>
      </c>
      <c r="DL53" s="412" t="str">
        <f t="shared" si="77"/>
        <v/>
      </c>
      <c r="DM53" s="412" t="str">
        <f t="shared" si="78"/>
        <v/>
      </c>
      <c r="DN53" s="412" t="str">
        <f t="shared" si="79"/>
        <v/>
      </c>
      <c r="DO53" s="412" t="str">
        <f t="shared" si="80"/>
        <v/>
      </c>
    </row>
    <row r="54" spans="1:119" s="157" customFormat="1" ht="18" hidden="1" customHeight="1">
      <c r="A54" s="161" t="str">
        <f t="shared" si="99"/>
        <v/>
      </c>
      <c r="B54" s="158"/>
      <c r="C54" s="31" t="str">
        <f>IF(B54="","",VLOOKUP(B54,学連登録!$C$2:$G$3000,2,FALSE))</f>
        <v/>
      </c>
      <c r="D54" s="32" t="str">
        <f>IF(B54="","",VLOOKUP(B54,学連登録!$C$2:$G$3000,3,FALSE))</f>
        <v/>
      </c>
      <c r="E54" s="33" t="str">
        <f>IF(B54="","",VLOOKUP(B54,学連登録!$C$2:$G$3000,4,FALSE))</f>
        <v/>
      </c>
      <c r="F54" s="383" t="str">
        <f>IF(B54="","",VLOOKUP(B54,学連登録!$C$2:$I$3000,7,FALSE))</f>
        <v/>
      </c>
      <c r="G54" s="160"/>
      <c r="H54" s="905"/>
      <c r="I54" s="907"/>
      <c r="J54" s="160"/>
      <c r="K54" s="905"/>
      <c r="L54" s="906"/>
      <c r="M54" s="160"/>
      <c r="N54" s="819"/>
      <c r="O54" s="820"/>
      <c r="P54" s="159"/>
      <c r="Q54" s="905"/>
      <c r="R54" s="906"/>
      <c r="S54" s="159"/>
      <c r="T54" s="905"/>
      <c r="U54" s="906"/>
      <c r="V54" s="103" t="str">
        <f>IF(B54="","",VLOOKUP(B54,学連登録!$C$2:$H$3000,6,FALSE))</f>
        <v/>
      </c>
      <c r="Y54" s="118" t="str">
        <f t="shared" si="92"/>
        <v/>
      </c>
      <c r="Z54" s="97" t="str">
        <f>IF(G54="","",VLOOKUP(G54,種目名!$R$5:$T$104,3,0))</f>
        <v/>
      </c>
      <c r="AA54" s="99" t="str">
        <f>IF(J54="","",VLOOKUP(J54,種目名!$R$5:$T$104,3,0))</f>
        <v/>
      </c>
      <c r="AB54" s="119" t="str">
        <f>IF(M54="","",VLOOKUP(M54,種目名!$R$5:$T$104,3,0))</f>
        <v/>
      </c>
      <c r="AC54" s="119" t="str">
        <f>IF(P54="","",VLOOKUP(AF54,種目名!$R$5:$T$104,3,0))</f>
        <v/>
      </c>
      <c r="AD54" s="120" t="str">
        <f>IF(S54="","",VLOOKUP(AI54,種目名!$R$5:$T$104,3,0))</f>
        <v/>
      </c>
      <c r="AE54" s="117">
        <f t="shared" si="93"/>
        <v>0</v>
      </c>
      <c r="AF54" s="157" t="str">
        <f t="shared" si="94"/>
        <v/>
      </c>
      <c r="AG54" s="157" t="str">
        <f t="shared" si="95"/>
        <v/>
      </c>
      <c r="AH54" s="157">
        <f t="shared" si="96"/>
        <v>0</v>
      </c>
      <c r="AI54" s="157" t="str">
        <f t="shared" si="97"/>
        <v/>
      </c>
      <c r="AJ54" s="157" t="str">
        <f t="shared" si="98"/>
        <v/>
      </c>
      <c r="AK54" s="390"/>
      <c r="AL54" s="171">
        <f t="shared" si="14"/>
        <v>0</v>
      </c>
      <c r="AM54" s="399">
        <f t="shared" si="15"/>
        <v>0</v>
      </c>
      <c r="AN54" s="399">
        <f>COUNTIF($B$12:B54,B54)</f>
        <v>0</v>
      </c>
      <c r="AO54" s="399"/>
      <c r="AP54" s="399" t="str">
        <f t="shared" si="16"/>
        <v/>
      </c>
      <c r="AQ54" s="399" t="str">
        <f t="shared" si="16"/>
        <v/>
      </c>
      <c r="AR54" s="399" t="str">
        <f t="shared" si="16"/>
        <v/>
      </c>
      <c r="AS54" s="399" t="str">
        <f t="shared" si="16"/>
        <v/>
      </c>
      <c r="AT54" s="399">
        <f t="shared" si="87"/>
        <v>0</v>
      </c>
      <c r="AU54" s="399" t="str">
        <f t="shared" si="88"/>
        <v/>
      </c>
      <c r="AV54" s="399" t="str">
        <f t="shared" si="19"/>
        <v/>
      </c>
      <c r="AW54" s="399" t="str">
        <f t="shared" si="20"/>
        <v/>
      </c>
      <c r="AX54" s="399" t="str">
        <f t="shared" si="21"/>
        <v/>
      </c>
      <c r="AY54" s="399" t="str">
        <f t="shared" si="22"/>
        <v/>
      </c>
      <c r="AZ54" s="399" t="str">
        <f t="shared" si="23"/>
        <v/>
      </c>
      <c r="BA54" s="399" t="str">
        <f t="shared" si="23"/>
        <v/>
      </c>
      <c r="BB54" s="399" t="str">
        <f t="shared" si="23"/>
        <v/>
      </c>
      <c r="BC54" s="399" t="str">
        <f t="shared" si="23"/>
        <v/>
      </c>
      <c r="BD54" s="403" t="str">
        <f t="shared" si="23"/>
        <v/>
      </c>
      <c r="BE54" s="393">
        <f t="shared" si="24"/>
        <v>0</v>
      </c>
      <c r="BG54" s="399">
        <f t="shared" si="25"/>
        <v>0</v>
      </c>
      <c r="BH54" s="399">
        <f t="shared" si="26"/>
        <v>0</v>
      </c>
      <c r="BI54" s="412">
        <f t="shared" si="27"/>
        <v>0</v>
      </c>
      <c r="BJ54" s="413">
        <f t="shared" si="9"/>
        <v>0</v>
      </c>
      <c r="BK54" s="398" t="str">
        <f t="shared" si="10"/>
        <v>0</v>
      </c>
      <c r="BL54" s="398" t="str">
        <f t="shared" si="11"/>
        <v>0</v>
      </c>
      <c r="BM54" s="412">
        <f t="shared" si="28"/>
        <v>0</v>
      </c>
      <c r="BN54" s="412" t="str">
        <f t="shared" si="29"/>
        <v>0m0</v>
      </c>
      <c r="BO54" s="399">
        <f t="shared" si="30"/>
        <v>0</v>
      </c>
      <c r="BP54" s="399">
        <f t="shared" si="31"/>
        <v>0</v>
      </c>
      <c r="BQ54" s="412">
        <f t="shared" si="32"/>
        <v>0</v>
      </c>
      <c r="BR54" s="413">
        <f t="shared" si="33"/>
        <v>0</v>
      </c>
      <c r="BS54" s="398" t="str">
        <f t="shared" si="34"/>
        <v>0</v>
      </c>
      <c r="BT54" s="398" t="str">
        <f t="shared" si="35"/>
        <v>0</v>
      </c>
      <c r="BU54" s="412">
        <f t="shared" si="36"/>
        <v>0</v>
      </c>
      <c r="BV54" s="412" t="str">
        <f t="shared" si="37"/>
        <v>0m0</v>
      </c>
      <c r="BW54" s="399">
        <f t="shared" si="38"/>
        <v>0</v>
      </c>
      <c r="BX54" s="399">
        <f t="shared" si="39"/>
        <v>0</v>
      </c>
      <c r="BY54" s="412">
        <f t="shared" si="40"/>
        <v>0</v>
      </c>
      <c r="BZ54" s="413">
        <f t="shared" si="41"/>
        <v>0</v>
      </c>
      <c r="CA54" s="398" t="str">
        <f t="shared" si="42"/>
        <v>0</v>
      </c>
      <c r="CB54" s="398" t="str">
        <f t="shared" si="43"/>
        <v>0</v>
      </c>
      <c r="CC54" s="412">
        <f t="shared" si="44"/>
        <v>0</v>
      </c>
      <c r="CD54" s="412" t="str">
        <f t="shared" si="45"/>
        <v>0m0</v>
      </c>
      <c r="CE54" s="399">
        <f t="shared" si="46"/>
        <v>0</v>
      </c>
      <c r="CF54" s="399">
        <f t="shared" si="47"/>
        <v>0</v>
      </c>
      <c r="CG54" s="412">
        <f t="shared" si="48"/>
        <v>0</v>
      </c>
      <c r="CH54" s="413">
        <f t="shared" si="49"/>
        <v>0</v>
      </c>
      <c r="CI54" s="398" t="str">
        <f t="shared" si="50"/>
        <v>0</v>
      </c>
      <c r="CJ54" s="398" t="str">
        <f t="shared" si="51"/>
        <v>0</v>
      </c>
      <c r="CK54" s="412">
        <f t="shared" si="52"/>
        <v>0</v>
      </c>
      <c r="CL54" s="412" t="str">
        <f t="shared" si="53"/>
        <v>0m0</v>
      </c>
      <c r="CM54" s="399">
        <f t="shared" si="54"/>
        <v>0</v>
      </c>
      <c r="CN54" s="399">
        <f t="shared" si="55"/>
        <v>0</v>
      </c>
      <c r="CO54" s="412">
        <f t="shared" si="56"/>
        <v>0</v>
      </c>
      <c r="CP54" s="413">
        <f t="shared" si="57"/>
        <v>0</v>
      </c>
      <c r="CQ54" s="398" t="str">
        <f t="shared" si="58"/>
        <v>0</v>
      </c>
      <c r="CR54" s="398" t="str">
        <f t="shared" si="59"/>
        <v>0</v>
      </c>
      <c r="CS54" s="412">
        <f t="shared" si="60"/>
        <v>0</v>
      </c>
      <c r="CT54" s="412" t="str">
        <f t="shared" si="61"/>
        <v>0m0</v>
      </c>
      <c r="CU54" s="412">
        <f t="shared" si="89"/>
        <v>0</v>
      </c>
      <c r="CV54" s="412">
        <f t="shared" si="63"/>
        <v>0</v>
      </c>
      <c r="CW54" s="412">
        <f t="shared" si="64"/>
        <v>0</v>
      </c>
      <c r="CX54" s="412">
        <f t="shared" si="65"/>
        <v>0</v>
      </c>
      <c r="CY54" s="412">
        <f t="shared" si="66"/>
        <v>0</v>
      </c>
      <c r="CZ54" s="412" t="str">
        <f t="shared" si="67"/>
        <v/>
      </c>
      <c r="DA54" s="412" t="str">
        <f t="shared" si="68"/>
        <v/>
      </c>
      <c r="DB54" s="412" t="str">
        <f t="shared" si="69"/>
        <v/>
      </c>
      <c r="DC54" s="412" t="str">
        <f t="shared" si="70"/>
        <v/>
      </c>
      <c r="DD54" s="412" t="str">
        <f t="shared" si="71"/>
        <v/>
      </c>
      <c r="DE54" s="412"/>
      <c r="DF54" s="411"/>
      <c r="DG54" s="412" t="str">
        <f t="shared" si="72"/>
        <v/>
      </c>
      <c r="DH54" s="412" t="str">
        <f t="shared" si="73"/>
        <v/>
      </c>
      <c r="DI54" s="412">
        <f t="shared" si="74"/>
        <v>0</v>
      </c>
      <c r="DJ54" s="412" t="str">
        <f t="shared" si="75"/>
        <v/>
      </c>
      <c r="DK54" s="412" t="str">
        <f t="shared" si="76"/>
        <v/>
      </c>
      <c r="DL54" s="412" t="str">
        <f t="shared" si="77"/>
        <v/>
      </c>
      <c r="DM54" s="412" t="str">
        <f t="shared" si="78"/>
        <v/>
      </c>
      <c r="DN54" s="412" t="str">
        <f t="shared" si="79"/>
        <v/>
      </c>
      <c r="DO54" s="412" t="str">
        <f t="shared" si="80"/>
        <v/>
      </c>
    </row>
    <row r="55" spans="1:119" s="157" customFormat="1" ht="18" hidden="1" customHeight="1">
      <c r="A55" s="161" t="str">
        <f t="shared" si="99"/>
        <v/>
      </c>
      <c r="B55" s="158"/>
      <c r="C55" s="31" t="str">
        <f>IF(B55="","",VLOOKUP(B55,学連登録!$C$2:$G$3000,2,FALSE))</f>
        <v/>
      </c>
      <c r="D55" s="32" t="str">
        <f>IF(B55="","",VLOOKUP(B55,学連登録!$C$2:$G$3000,3,FALSE))</f>
        <v/>
      </c>
      <c r="E55" s="33" t="str">
        <f>IF(B55="","",VLOOKUP(B55,学連登録!$C$2:$G$3000,4,FALSE))</f>
        <v/>
      </c>
      <c r="F55" s="383" t="str">
        <f>IF(B55="","",VLOOKUP(B55,学連登録!$C$2:$I$3000,7,FALSE))</f>
        <v/>
      </c>
      <c r="G55" s="160"/>
      <c r="H55" s="905"/>
      <c r="I55" s="907"/>
      <c r="J55" s="160"/>
      <c r="K55" s="905"/>
      <c r="L55" s="906"/>
      <c r="M55" s="160"/>
      <c r="N55" s="819"/>
      <c r="O55" s="820"/>
      <c r="P55" s="159"/>
      <c r="Q55" s="905"/>
      <c r="R55" s="906"/>
      <c r="S55" s="159"/>
      <c r="T55" s="905"/>
      <c r="U55" s="906"/>
      <c r="V55" s="103" t="str">
        <f>IF(B55="","",VLOOKUP(B55,学連登録!$C$2:$H$3000,6,FALSE))</f>
        <v/>
      </c>
      <c r="Y55" s="118" t="str">
        <f t="shared" si="92"/>
        <v/>
      </c>
      <c r="Z55" s="97" t="str">
        <f>IF(G55="","",VLOOKUP(G55,種目名!$R$5:$T$104,3,0))</f>
        <v/>
      </c>
      <c r="AA55" s="99" t="str">
        <f>IF(J55="","",VLOOKUP(J55,種目名!$R$5:$T$104,3,0))</f>
        <v/>
      </c>
      <c r="AB55" s="119" t="str">
        <f>IF(M55="","",VLOOKUP(M55,種目名!$R$5:$T$104,3,0))</f>
        <v/>
      </c>
      <c r="AC55" s="119" t="str">
        <f>IF(P55="","",VLOOKUP(AF55,種目名!$R$5:$T$104,3,0))</f>
        <v/>
      </c>
      <c r="AD55" s="120" t="str">
        <f>IF(S55="","",VLOOKUP(AI55,種目名!$R$5:$T$104,3,0))</f>
        <v/>
      </c>
      <c r="AE55" s="117">
        <f t="shared" si="93"/>
        <v>0</v>
      </c>
      <c r="AF55" s="157" t="str">
        <f t="shared" si="94"/>
        <v/>
      </c>
      <c r="AG55" s="157" t="str">
        <f t="shared" si="95"/>
        <v/>
      </c>
      <c r="AH55" s="157">
        <f t="shared" si="96"/>
        <v>0</v>
      </c>
      <c r="AI55" s="157" t="str">
        <f t="shared" si="97"/>
        <v/>
      </c>
      <c r="AJ55" s="157" t="str">
        <f t="shared" si="98"/>
        <v/>
      </c>
      <c r="AK55" s="390"/>
      <c r="AL55" s="171">
        <f t="shared" si="14"/>
        <v>0</v>
      </c>
      <c r="AM55" s="399">
        <f t="shared" si="15"/>
        <v>0</v>
      </c>
      <c r="AN55" s="399">
        <f>COUNTIF($B$12:B55,B55)</f>
        <v>0</v>
      </c>
      <c r="AO55" s="399"/>
      <c r="AP55" s="399" t="str">
        <f t="shared" si="16"/>
        <v/>
      </c>
      <c r="AQ55" s="399" t="str">
        <f t="shared" si="16"/>
        <v/>
      </c>
      <c r="AR55" s="399" t="str">
        <f t="shared" si="16"/>
        <v/>
      </c>
      <c r="AS55" s="399" t="str">
        <f t="shared" si="16"/>
        <v/>
      </c>
      <c r="AT55" s="399">
        <f t="shared" si="87"/>
        <v>0</v>
      </c>
      <c r="AU55" s="399" t="str">
        <f t="shared" si="88"/>
        <v/>
      </c>
      <c r="AV55" s="399" t="str">
        <f t="shared" si="19"/>
        <v/>
      </c>
      <c r="AW55" s="399" t="str">
        <f t="shared" si="20"/>
        <v/>
      </c>
      <c r="AX55" s="399" t="str">
        <f t="shared" si="21"/>
        <v/>
      </c>
      <c r="AY55" s="399" t="str">
        <f t="shared" si="22"/>
        <v/>
      </c>
      <c r="AZ55" s="399" t="str">
        <f t="shared" si="23"/>
        <v/>
      </c>
      <c r="BA55" s="399" t="str">
        <f t="shared" si="23"/>
        <v/>
      </c>
      <c r="BB55" s="399" t="str">
        <f t="shared" si="23"/>
        <v/>
      </c>
      <c r="BC55" s="399" t="str">
        <f t="shared" si="23"/>
        <v/>
      </c>
      <c r="BD55" s="403" t="str">
        <f t="shared" si="23"/>
        <v/>
      </c>
      <c r="BE55" s="393">
        <f t="shared" si="24"/>
        <v>0</v>
      </c>
      <c r="BG55" s="399">
        <f t="shared" si="25"/>
        <v>0</v>
      </c>
      <c r="BH55" s="399">
        <f t="shared" si="26"/>
        <v>0</v>
      </c>
      <c r="BI55" s="412">
        <f t="shared" si="27"/>
        <v>0</v>
      </c>
      <c r="BJ55" s="413">
        <f t="shared" si="9"/>
        <v>0</v>
      </c>
      <c r="BK55" s="398" t="str">
        <f t="shared" si="10"/>
        <v>0</v>
      </c>
      <c r="BL55" s="398" t="str">
        <f t="shared" si="11"/>
        <v>0</v>
      </c>
      <c r="BM55" s="412">
        <f t="shared" si="28"/>
        <v>0</v>
      </c>
      <c r="BN55" s="412" t="str">
        <f t="shared" si="29"/>
        <v>0m0</v>
      </c>
      <c r="BO55" s="399">
        <f t="shared" si="30"/>
        <v>0</v>
      </c>
      <c r="BP55" s="399">
        <f t="shared" si="31"/>
        <v>0</v>
      </c>
      <c r="BQ55" s="412">
        <f t="shared" si="32"/>
        <v>0</v>
      </c>
      <c r="BR55" s="413">
        <f t="shared" si="33"/>
        <v>0</v>
      </c>
      <c r="BS55" s="398" t="str">
        <f t="shared" si="34"/>
        <v>0</v>
      </c>
      <c r="BT55" s="398" t="str">
        <f t="shared" si="35"/>
        <v>0</v>
      </c>
      <c r="BU55" s="412">
        <f t="shared" si="36"/>
        <v>0</v>
      </c>
      <c r="BV55" s="412" t="str">
        <f t="shared" si="37"/>
        <v>0m0</v>
      </c>
      <c r="BW55" s="399">
        <f t="shared" si="38"/>
        <v>0</v>
      </c>
      <c r="BX55" s="399">
        <f t="shared" si="39"/>
        <v>0</v>
      </c>
      <c r="BY55" s="412">
        <f t="shared" si="40"/>
        <v>0</v>
      </c>
      <c r="BZ55" s="413">
        <f t="shared" si="41"/>
        <v>0</v>
      </c>
      <c r="CA55" s="398" t="str">
        <f t="shared" si="42"/>
        <v>0</v>
      </c>
      <c r="CB55" s="398" t="str">
        <f t="shared" si="43"/>
        <v>0</v>
      </c>
      <c r="CC55" s="412">
        <f t="shared" si="44"/>
        <v>0</v>
      </c>
      <c r="CD55" s="412" t="str">
        <f t="shared" si="45"/>
        <v>0m0</v>
      </c>
      <c r="CE55" s="399">
        <f t="shared" si="46"/>
        <v>0</v>
      </c>
      <c r="CF55" s="399">
        <f t="shared" si="47"/>
        <v>0</v>
      </c>
      <c r="CG55" s="412">
        <f t="shared" si="48"/>
        <v>0</v>
      </c>
      <c r="CH55" s="413">
        <f t="shared" si="49"/>
        <v>0</v>
      </c>
      <c r="CI55" s="398" t="str">
        <f t="shared" si="50"/>
        <v>0</v>
      </c>
      <c r="CJ55" s="398" t="str">
        <f t="shared" si="51"/>
        <v>0</v>
      </c>
      <c r="CK55" s="412">
        <f t="shared" si="52"/>
        <v>0</v>
      </c>
      <c r="CL55" s="412" t="str">
        <f t="shared" si="53"/>
        <v>0m0</v>
      </c>
      <c r="CM55" s="399">
        <f t="shared" si="54"/>
        <v>0</v>
      </c>
      <c r="CN55" s="399">
        <f t="shared" si="55"/>
        <v>0</v>
      </c>
      <c r="CO55" s="412">
        <f t="shared" si="56"/>
        <v>0</v>
      </c>
      <c r="CP55" s="413">
        <f t="shared" si="57"/>
        <v>0</v>
      </c>
      <c r="CQ55" s="398" t="str">
        <f t="shared" si="58"/>
        <v>0</v>
      </c>
      <c r="CR55" s="398" t="str">
        <f t="shared" si="59"/>
        <v>0</v>
      </c>
      <c r="CS55" s="412">
        <f t="shared" si="60"/>
        <v>0</v>
      </c>
      <c r="CT55" s="412" t="str">
        <f t="shared" si="61"/>
        <v>0m0</v>
      </c>
      <c r="CU55" s="412">
        <f t="shared" si="89"/>
        <v>0</v>
      </c>
      <c r="CV55" s="412">
        <f t="shared" si="63"/>
        <v>0</v>
      </c>
      <c r="CW55" s="412">
        <f t="shared" si="64"/>
        <v>0</v>
      </c>
      <c r="CX55" s="412">
        <f t="shared" si="65"/>
        <v>0</v>
      </c>
      <c r="CY55" s="412">
        <f t="shared" si="66"/>
        <v>0</v>
      </c>
      <c r="CZ55" s="412" t="str">
        <f t="shared" si="67"/>
        <v/>
      </c>
      <c r="DA55" s="412" t="str">
        <f t="shared" si="68"/>
        <v/>
      </c>
      <c r="DB55" s="412" t="str">
        <f t="shared" si="69"/>
        <v/>
      </c>
      <c r="DC55" s="412" t="str">
        <f t="shared" si="70"/>
        <v/>
      </c>
      <c r="DD55" s="412" t="str">
        <f t="shared" si="71"/>
        <v/>
      </c>
      <c r="DE55" s="412"/>
      <c r="DF55" s="411"/>
      <c r="DG55" s="412" t="str">
        <f t="shared" si="72"/>
        <v/>
      </c>
      <c r="DH55" s="412" t="str">
        <f t="shared" si="73"/>
        <v/>
      </c>
      <c r="DI55" s="412">
        <f t="shared" si="74"/>
        <v>0</v>
      </c>
      <c r="DJ55" s="412" t="str">
        <f t="shared" si="75"/>
        <v/>
      </c>
      <c r="DK55" s="412" t="str">
        <f t="shared" si="76"/>
        <v/>
      </c>
      <c r="DL55" s="412" t="str">
        <f t="shared" si="77"/>
        <v/>
      </c>
      <c r="DM55" s="412" t="str">
        <f t="shared" si="78"/>
        <v/>
      </c>
      <c r="DN55" s="412" t="str">
        <f t="shared" si="79"/>
        <v/>
      </c>
      <c r="DO55" s="412" t="str">
        <f t="shared" si="80"/>
        <v/>
      </c>
    </row>
    <row r="56" spans="1:119" s="157" customFormat="1" ht="18" hidden="1" customHeight="1">
      <c r="A56" s="161" t="str">
        <f t="shared" si="99"/>
        <v/>
      </c>
      <c r="B56" s="158"/>
      <c r="C56" s="31" t="str">
        <f>IF(B56="","",VLOOKUP(B56,学連登録!$C$2:$G$3000,2,FALSE))</f>
        <v/>
      </c>
      <c r="D56" s="32" t="str">
        <f>IF(B56="","",VLOOKUP(B56,学連登録!$C$2:$G$3000,3,FALSE))</f>
        <v/>
      </c>
      <c r="E56" s="33" t="str">
        <f>IF(B56="","",VLOOKUP(B56,学連登録!$C$2:$G$3000,4,FALSE))</f>
        <v/>
      </c>
      <c r="F56" s="383" t="str">
        <f>IF(B56="","",VLOOKUP(B56,学連登録!$C$2:$I$3000,7,FALSE))</f>
        <v/>
      </c>
      <c r="G56" s="160"/>
      <c r="H56" s="905"/>
      <c r="I56" s="907"/>
      <c r="J56" s="160"/>
      <c r="K56" s="905"/>
      <c r="L56" s="906"/>
      <c r="M56" s="160"/>
      <c r="N56" s="819"/>
      <c r="O56" s="820"/>
      <c r="P56" s="159"/>
      <c r="Q56" s="905"/>
      <c r="R56" s="906"/>
      <c r="S56" s="159"/>
      <c r="T56" s="905"/>
      <c r="U56" s="906"/>
      <c r="V56" s="103" t="str">
        <f>IF(B56="","",VLOOKUP(B56,学連登録!$C$2:$H$3000,6,FALSE))</f>
        <v/>
      </c>
      <c r="Y56" s="118" t="str">
        <f t="shared" si="92"/>
        <v/>
      </c>
      <c r="Z56" s="97" t="str">
        <f>IF(G56="","",VLOOKUP(G56,種目名!$R$5:$T$104,3,0))</f>
        <v/>
      </c>
      <c r="AA56" s="99" t="str">
        <f>IF(J56="","",VLOOKUP(J56,種目名!$R$5:$T$104,3,0))</f>
        <v/>
      </c>
      <c r="AB56" s="119" t="str">
        <f>IF(M56="","",VLOOKUP(M56,種目名!$R$5:$T$104,3,0))</f>
        <v/>
      </c>
      <c r="AC56" s="119" t="str">
        <f>IF(P56="","",VLOOKUP(AF56,種目名!$R$5:$T$104,3,0))</f>
        <v/>
      </c>
      <c r="AD56" s="120" t="str">
        <f>IF(S56="","",VLOOKUP(AI56,種目名!$R$5:$T$104,3,0))</f>
        <v/>
      </c>
      <c r="AE56" s="117">
        <f t="shared" si="93"/>
        <v>0</v>
      </c>
      <c r="AF56" s="157" t="str">
        <f t="shared" si="94"/>
        <v/>
      </c>
      <c r="AG56" s="157" t="str">
        <f t="shared" si="95"/>
        <v/>
      </c>
      <c r="AH56" s="157">
        <f t="shared" si="96"/>
        <v>0</v>
      </c>
      <c r="AI56" s="157" t="str">
        <f t="shared" si="97"/>
        <v/>
      </c>
      <c r="AJ56" s="157" t="str">
        <f t="shared" si="98"/>
        <v/>
      </c>
      <c r="AK56" s="390"/>
      <c r="AL56" s="171">
        <f t="shared" si="14"/>
        <v>0</v>
      </c>
      <c r="AM56" s="399">
        <f t="shared" si="15"/>
        <v>0</v>
      </c>
      <c r="AN56" s="399">
        <f>COUNTIF($B$12:B56,B56)</f>
        <v>0</v>
      </c>
      <c r="AO56" s="399"/>
      <c r="AP56" s="399" t="str">
        <f t="shared" si="16"/>
        <v/>
      </c>
      <c r="AQ56" s="399" t="str">
        <f t="shared" si="16"/>
        <v/>
      </c>
      <c r="AR56" s="399" t="str">
        <f t="shared" si="16"/>
        <v/>
      </c>
      <c r="AS56" s="399" t="str">
        <f t="shared" si="16"/>
        <v/>
      </c>
      <c r="AT56" s="399">
        <f t="shared" si="87"/>
        <v>0</v>
      </c>
      <c r="AU56" s="399" t="str">
        <f t="shared" si="88"/>
        <v/>
      </c>
      <c r="AV56" s="399" t="str">
        <f t="shared" si="19"/>
        <v/>
      </c>
      <c r="AW56" s="399" t="str">
        <f t="shared" si="20"/>
        <v/>
      </c>
      <c r="AX56" s="399" t="str">
        <f t="shared" si="21"/>
        <v/>
      </c>
      <c r="AY56" s="399" t="str">
        <f t="shared" si="22"/>
        <v/>
      </c>
      <c r="AZ56" s="399" t="str">
        <f t="shared" si="23"/>
        <v/>
      </c>
      <c r="BA56" s="399" t="str">
        <f t="shared" si="23"/>
        <v/>
      </c>
      <c r="BB56" s="399" t="str">
        <f t="shared" si="23"/>
        <v/>
      </c>
      <c r="BC56" s="399" t="str">
        <f t="shared" si="23"/>
        <v/>
      </c>
      <c r="BD56" s="403" t="str">
        <f t="shared" si="23"/>
        <v/>
      </c>
      <c r="BE56" s="393">
        <f t="shared" si="24"/>
        <v>0</v>
      </c>
      <c r="BG56" s="399">
        <f t="shared" si="25"/>
        <v>0</v>
      </c>
      <c r="BH56" s="399">
        <f t="shared" si="26"/>
        <v>0</v>
      </c>
      <c r="BI56" s="412">
        <f t="shared" si="27"/>
        <v>0</v>
      </c>
      <c r="BJ56" s="413">
        <f t="shared" si="9"/>
        <v>0</v>
      </c>
      <c r="BK56" s="398" t="str">
        <f t="shared" si="10"/>
        <v>0</v>
      </c>
      <c r="BL56" s="398" t="str">
        <f t="shared" si="11"/>
        <v>0</v>
      </c>
      <c r="BM56" s="412">
        <f t="shared" si="28"/>
        <v>0</v>
      </c>
      <c r="BN56" s="412" t="str">
        <f t="shared" si="29"/>
        <v>0m0</v>
      </c>
      <c r="BO56" s="399">
        <f t="shared" si="30"/>
        <v>0</v>
      </c>
      <c r="BP56" s="399">
        <f t="shared" si="31"/>
        <v>0</v>
      </c>
      <c r="BQ56" s="412">
        <f t="shared" si="32"/>
        <v>0</v>
      </c>
      <c r="BR56" s="413">
        <f t="shared" si="33"/>
        <v>0</v>
      </c>
      <c r="BS56" s="398" t="str">
        <f t="shared" si="34"/>
        <v>0</v>
      </c>
      <c r="BT56" s="398" t="str">
        <f t="shared" si="35"/>
        <v>0</v>
      </c>
      <c r="BU56" s="412">
        <f t="shared" si="36"/>
        <v>0</v>
      </c>
      <c r="BV56" s="412" t="str">
        <f t="shared" si="37"/>
        <v>0m0</v>
      </c>
      <c r="BW56" s="399">
        <f t="shared" si="38"/>
        <v>0</v>
      </c>
      <c r="BX56" s="399">
        <f t="shared" si="39"/>
        <v>0</v>
      </c>
      <c r="BY56" s="412">
        <f t="shared" si="40"/>
        <v>0</v>
      </c>
      <c r="BZ56" s="413">
        <f t="shared" si="41"/>
        <v>0</v>
      </c>
      <c r="CA56" s="398" t="str">
        <f t="shared" si="42"/>
        <v>0</v>
      </c>
      <c r="CB56" s="398" t="str">
        <f t="shared" si="43"/>
        <v>0</v>
      </c>
      <c r="CC56" s="412">
        <f t="shared" si="44"/>
        <v>0</v>
      </c>
      <c r="CD56" s="412" t="str">
        <f t="shared" si="45"/>
        <v>0m0</v>
      </c>
      <c r="CE56" s="399">
        <f t="shared" si="46"/>
        <v>0</v>
      </c>
      <c r="CF56" s="399">
        <f t="shared" si="47"/>
        <v>0</v>
      </c>
      <c r="CG56" s="412">
        <f t="shared" si="48"/>
        <v>0</v>
      </c>
      <c r="CH56" s="413">
        <f t="shared" si="49"/>
        <v>0</v>
      </c>
      <c r="CI56" s="398" t="str">
        <f t="shared" si="50"/>
        <v>0</v>
      </c>
      <c r="CJ56" s="398" t="str">
        <f t="shared" si="51"/>
        <v>0</v>
      </c>
      <c r="CK56" s="412">
        <f t="shared" si="52"/>
        <v>0</v>
      </c>
      <c r="CL56" s="412" t="str">
        <f t="shared" si="53"/>
        <v>0m0</v>
      </c>
      <c r="CM56" s="399">
        <f t="shared" si="54"/>
        <v>0</v>
      </c>
      <c r="CN56" s="399">
        <f t="shared" si="55"/>
        <v>0</v>
      </c>
      <c r="CO56" s="412">
        <f t="shared" si="56"/>
        <v>0</v>
      </c>
      <c r="CP56" s="413">
        <f t="shared" si="57"/>
        <v>0</v>
      </c>
      <c r="CQ56" s="398" t="str">
        <f t="shared" si="58"/>
        <v>0</v>
      </c>
      <c r="CR56" s="398" t="str">
        <f t="shared" si="59"/>
        <v>0</v>
      </c>
      <c r="CS56" s="412">
        <f t="shared" si="60"/>
        <v>0</v>
      </c>
      <c r="CT56" s="412" t="str">
        <f t="shared" si="61"/>
        <v>0m0</v>
      </c>
      <c r="CU56" s="412">
        <f t="shared" si="89"/>
        <v>0</v>
      </c>
      <c r="CV56" s="412">
        <f t="shared" si="63"/>
        <v>0</v>
      </c>
      <c r="CW56" s="412">
        <f t="shared" si="64"/>
        <v>0</v>
      </c>
      <c r="CX56" s="412">
        <f t="shared" si="65"/>
        <v>0</v>
      </c>
      <c r="CY56" s="412">
        <f t="shared" si="66"/>
        <v>0</v>
      </c>
      <c r="CZ56" s="412" t="str">
        <f t="shared" si="67"/>
        <v/>
      </c>
      <c r="DA56" s="412" t="str">
        <f t="shared" si="68"/>
        <v/>
      </c>
      <c r="DB56" s="412" t="str">
        <f t="shared" si="69"/>
        <v/>
      </c>
      <c r="DC56" s="412" t="str">
        <f t="shared" si="70"/>
        <v/>
      </c>
      <c r="DD56" s="412" t="str">
        <f t="shared" si="71"/>
        <v/>
      </c>
      <c r="DE56" s="412"/>
      <c r="DF56" s="411"/>
      <c r="DG56" s="412" t="str">
        <f t="shared" si="72"/>
        <v/>
      </c>
      <c r="DH56" s="412" t="str">
        <f t="shared" si="73"/>
        <v/>
      </c>
      <c r="DI56" s="412">
        <f t="shared" si="74"/>
        <v>0</v>
      </c>
      <c r="DJ56" s="412" t="str">
        <f t="shared" si="75"/>
        <v/>
      </c>
      <c r="DK56" s="412" t="str">
        <f t="shared" si="76"/>
        <v/>
      </c>
      <c r="DL56" s="412" t="str">
        <f t="shared" si="77"/>
        <v/>
      </c>
      <c r="DM56" s="412" t="str">
        <f t="shared" si="78"/>
        <v/>
      </c>
      <c r="DN56" s="412" t="str">
        <f t="shared" si="79"/>
        <v/>
      </c>
      <c r="DO56" s="412" t="str">
        <f t="shared" si="80"/>
        <v/>
      </c>
    </row>
    <row r="57" spans="1:119" s="157" customFormat="1" ht="18" hidden="1" customHeight="1">
      <c r="A57" s="161" t="str">
        <f t="shared" si="99"/>
        <v/>
      </c>
      <c r="B57" s="158"/>
      <c r="C57" s="31" t="str">
        <f>IF(B57="","",VLOOKUP(B57,学連登録!$C$2:$G$3000,2,FALSE))</f>
        <v/>
      </c>
      <c r="D57" s="32" t="str">
        <f>IF(B57="","",VLOOKUP(B57,学連登録!$C$2:$G$3000,3,FALSE))</f>
        <v/>
      </c>
      <c r="E57" s="33" t="str">
        <f>IF(B57="","",VLOOKUP(B57,学連登録!$C$2:$G$3000,4,FALSE))</f>
        <v/>
      </c>
      <c r="F57" s="383" t="str">
        <f>IF(B57="","",VLOOKUP(B57,学連登録!$C$2:$I$3000,7,FALSE))</f>
        <v/>
      </c>
      <c r="G57" s="160"/>
      <c r="H57" s="905"/>
      <c r="I57" s="907"/>
      <c r="J57" s="160"/>
      <c r="K57" s="905"/>
      <c r="L57" s="906"/>
      <c r="M57" s="160"/>
      <c r="N57" s="819"/>
      <c r="O57" s="820"/>
      <c r="P57" s="159"/>
      <c r="Q57" s="905"/>
      <c r="R57" s="906"/>
      <c r="S57" s="159"/>
      <c r="T57" s="905"/>
      <c r="U57" s="906"/>
      <c r="V57" s="103" t="str">
        <f>IF(B57="","",VLOOKUP(B57,学連登録!$C$2:$H$3000,6,FALSE))</f>
        <v/>
      </c>
      <c r="Y57" s="118" t="str">
        <f t="shared" si="92"/>
        <v/>
      </c>
      <c r="Z57" s="97" t="str">
        <f>IF(G57="","",VLOOKUP(G57,種目名!$R$5:$T$104,3,0))</f>
        <v/>
      </c>
      <c r="AA57" s="99" t="str">
        <f>IF(J57="","",VLOOKUP(J57,種目名!$R$5:$T$104,3,0))</f>
        <v/>
      </c>
      <c r="AB57" s="119" t="str">
        <f>IF(M57="","",VLOOKUP(M57,種目名!$R$5:$T$104,3,0))</f>
        <v/>
      </c>
      <c r="AC57" s="119" t="str">
        <f>IF(P57="","",VLOOKUP(AF57,種目名!$R$5:$T$104,3,0))</f>
        <v/>
      </c>
      <c r="AD57" s="120" t="str">
        <f>IF(S57="","",VLOOKUP(AI57,種目名!$R$5:$T$104,3,0))</f>
        <v/>
      </c>
      <c r="AE57" s="117">
        <f t="shared" si="93"/>
        <v>0</v>
      </c>
      <c r="AF57" s="157" t="str">
        <f t="shared" si="94"/>
        <v/>
      </c>
      <c r="AG57" s="157" t="str">
        <f t="shared" si="95"/>
        <v/>
      </c>
      <c r="AH57" s="157">
        <f t="shared" si="96"/>
        <v>0</v>
      </c>
      <c r="AI57" s="157" t="str">
        <f t="shared" si="97"/>
        <v/>
      </c>
      <c r="AJ57" s="157" t="str">
        <f t="shared" si="98"/>
        <v/>
      </c>
      <c r="AK57" s="390"/>
      <c r="AL57" s="171">
        <f t="shared" si="14"/>
        <v>0</v>
      </c>
      <c r="AM57" s="399">
        <f t="shared" si="15"/>
        <v>0</v>
      </c>
      <c r="AN57" s="399">
        <f>COUNTIF($B$12:B57,B57)</f>
        <v>0</v>
      </c>
      <c r="AO57" s="399"/>
      <c r="AP57" s="399" t="str">
        <f t="shared" si="16"/>
        <v/>
      </c>
      <c r="AQ57" s="399" t="str">
        <f t="shared" si="16"/>
        <v/>
      </c>
      <c r="AR57" s="399" t="str">
        <f t="shared" si="16"/>
        <v/>
      </c>
      <c r="AS57" s="399" t="str">
        <f t="shared" si="16"/>
        <v/>
      </c>
      <c r="AT57" s="399">
        <f t="shared" si="87"/>
        <v>0</v>
      </c>
      <c r="AU57" s="399" t="str">
        <f t="shared" si="88"/>
        <v/>
      </c>
      <c r="AV57" s="399" t="str">
        <f t="shared" si="19"/>
        <v/>
      </c>
      <c r="AW57" s="399" t="str">
        <f t="shared" si="20"/>
        <v/>
      </c>
      <c r="AX57" s="399" t="str">
        <f t="shared" si="21"/>
        <v/>
      </c>
      <c r="AY57" s="399" t="str">
        <f t="shared" si="22"/>
        <v/>
      </c>
      <c r="AZ57" s="399" t="str">
        <f t="shared" si="23"/>
        <v/>
      </c>
      <c r="BA57" s="399" t="str">
        <f t="shared" si="23"/>
        <v/>
      </c>
      <c r="BB57" s="399" t="str">
        <f t="shared" si="23"/>
        <v/>
      </c>
      <c r="BC57" s="399" t="str">
        <f t="shared" si="23"/>
        <v/>
      </c>
      <c r="BD57" s="403" t="str">
        <f t="shared" si="23"/>
        <v/>
      </c>
      <c r="BE57" s="393">
        <f t="shared" si="24"/>
        <v>0</v>
      </c>
      <c r="BG57" s="399">
        <f t="shared" si="25"/>
        <v>0</v>
      </c>
      <c r="BH57" s="399">
        <f t="shared" si="26"/>
        <v>0</v>
      </c>
      <c r="BI57" s="412">
        <f t="shared" si="27"/>
        <v>0</v>
      </c>
      <c r="BJ57" s="413">
        <f t="shared" si="9"/>
        <v>0</v>
      </c>
      <c r="BK57" s="398" t="str">
        <f t="shared" si="10"/>
        <v>0</v>
      </c>
      <c r="BL57" s="398" t="str">
        <f t="shared" si="11"/>
        <v>0</v>
      </c>
      <c r="BM57" s="412">
        <f t="shared" si="28"/>
        <v>0</v>
      </c>
      <c r="BN57" s="412" t="str">
        <f t="shared" si="29"/>
        <v>0m0</v>
      </c>
      <c r="BO57" s="399">
        <f t="shared" si="30"/>
        <v>0</v>
      </c>
      <c r="BP57" s="399">
        <f t="shared" si="31"/>
        <v>0</v>
      </c>
      <c r="BQ57" s="412">
        <f t="shared" si="32"/>
        <v>0</v>
      </c>
      <c r="BR57" s="413">
        <f t="shared" si="33"/>
        <v>0</v>
      </c>
      <c r="BS57" s="398" t="str">
        <f t="shared" si="34"/>
        <v>0</v>
      </c>
      <c r="BT57" s="398" t="str">
        <f t="shared" si="35"/>
        <v>0</v>
      </c>
      <c r="BU57" s="412">
        <f t="shared" si="36"/>
        <v>0</v>
      </c>
      <c r="BV57" s="412" t="str">
        <f t="shared" si="37"/>
        <v>0m0</v>
      </c>
      <c r="BW57" s="399">
        <f t="shared" si="38"/>
        <v>0</v>
      </c>
      <c r="BX57" s="399">
        <f t="shared" si="39"/>
        <v>0</v>
      </c>
      <c r="BY57" s="412">
        <f t="shared" si="40"/>
        <v>0</v>
      </c>
      <c r="BZ57" s="413">
        <f t="shared" si="41"/>
        <v>0</v>
      </c>
      <c r="CA57" s="398" t="str">
        <f t="shared" si="42"/>
        <v>0</v>
      </c>
      <c r="CB57" s="398" t="str">
        <f t="shared" si="43"/>
        <v>0</v>
      </c>
      <c r="CC57" s="412">
        <f t="shared" si="44"/>
        <v>0</v>
      </c>
      <c r="CD57" s="412" t="str">
        <f t="shared" si="45"/>
        <v>0m0</v>
      </c>
      <c r="CE57" s="399">
        <f t="shared" si="46"/>
        <v>0</v>
      </c>
      <c r="CF57" s="399">
        <f t="shared" si="47"/>
        <v>0</v>
      </c>
      <c r="CG57" s="412">
        <f t="shared" si="48"/>
        <v>0</v>
      </c>
      <c r="CH57" s="413">
        <f t="shared" si="49"/>
        <v>0</v>
      </c>
      <c r="CI57" s="398" t="str">
        <f t="shared" si="50"/>
        <v>0</v>
      </c>
      <c r="CJ57" s="398" t="str">
        <f t="shared" si="51"/>
        <v>0</v>
      </c>
      <c r="CK57" s="412">
        <f t="shared" si="52"/>
        <v>0</v>
      </c>
      <c r="CL57" s="412" t="str">
        <f t="shared" si="53"/>
        <v>0m0</v>
      </c>
      <c r="CM57" s="399">
        <f t="shared" si="54"/>
        <v>0</v>
      </c>
      <c r="CN57" s="399">
        <f t="shared" si="55"/>
        <v>0</v>
      </c>
      <c r="CO57" s="412">
        <f t="shared" si="56"/>
        <v>0</v>
      </c>
      <c r="CP57" s="413">
        <f t="shared" si="57"/>
        <v>0</v>
      </c>
      <c r="CQ57" s="398" t="str">
        <f t="shared" si="58"/>
        <v>0</v>
      </c>
      <c r="CR57" s="398" t="str">
        <f t="shared" si="59"/>
        <v>0</v>
      </c>
      <c r="CS57" s="412">
        <f t="shared" si="60"/>
        <v>0</v>
      </c>
      <c r="CT57" s="412" t="str">
        <f t="shared" si="61"/>
        <v>0m0</v>
      </c>
      <c r="CU57" s="412">
        <f t="shared" si="89"/>
        <v>0</v>
      </c>
      <c r="CV57" s="412">
        <f t="shared" si="63"/>
        <v>0</v>
      </c>
      <c r="CW57" s="412">
        <f t="shared" si="64"/>
        <v>0</v>
      </c>
      <c r="CX57" s="412">
        <f t="shared" si="65"/>
        <v>0</v>
      </c>
      <c r="CY57" s="412">
        <f t="shared" si="66"/>
        <v>0</v>
      </c>
      <c r="CZ57" s="412" t="str">
        <f t="shared" si="67"/>
        <v/>
      </c>
      <c r="DA57" s="412" t="str">
        <f t="shared" si="68"/>
        <v/>
      </c>
      <c r="DB57" s="412" t="str">
        <f t="shared" si="69"/>
        <v/>
      </c>
      <c r="DC57" s="412" t="str">
        <f t="shared" si="70"/>
        <v/>
      </c>
      <c r="DD57" s="412" t="str">
        <f t="shared" si="71"/>
        <v/>
      </c>
      <c r="DE57" s="412"/>
      <c r="DF57" s="411"/>
      <c r="DG57" s="412" t="str">
        <f t="shared" si="72"/>
        <v/>
      </c>
      <c r="DH57" s="412" t="str">
        <f t="shared" si="73"/>
        <v/>
      </c>
      <c r="DI57" s="412">
        <f t="shared" si="74"/>
        <v>0</v>
      </c>
      <c r="DJ57" s="412" t="str">
        <f t="shared" si="75"/>
        <v/>
      </c>
      <c r="DK57" s="412" t="str">
        <f t="shared" si="76"/>
        <v/>
      </c>
      <c r="DL57" s="412" t="str">
        <f t="shared" si="77"/>
        <v/>
      </c>
      <c r="DM57" s="412" t="str">
        <f t="shared" si="78"/>
        <v/>
      </c>
      <c r="DN57" s="412" t="str">
        <f t="shared" si="79"/>
        <v/>
      </c>
      <c r="DO57" s="412" t="str">
        <f t="shared" si="80"/>
        <v/>
      </c>
    </row>
    <row r="58" spans="1:119" s="157" customFormat="1" ht="18" hidden="1" customHeight="1">
      <c r="A58" s="161" t="str">
        <f t="shared" si="99"/>
        <v/>
      </c>
      <c r="B58" s="158"/>
      <c r="C58" s="31" t="str">
        <f>IF(B58="","",VLOOKUP(B58,学連登録!$C$2:$G$3000,2,FALSE))</f>
        <v/>
      </c>
      <c r="D58" s="32" t="str">
        <f>IF(B58="","",VLOOKUP(B58,学連登録!$C$2:$G$3000,3,FALSE))</f>
        <v/>
      </c>
      <c r="E58" s="33" t="str">
        <f>IF(B58="","",VLOOKUP(B58,学連登録!$C$2:$G$3000,4,FALSE))</f>
        <v/>
      </c>
      <c r="F58" s="383" t="str">
        <f>IF(B58="","",VLOOKUP(B58,学連登録!$C$2:$I$3000,7,FALSE))</f>
        <v/>
      </c>
      <c r="G58" s="160"/>
      <c r="H58" s="905"/>
      <c r="I58" s="907"/>
      <c r="J58" s="160"/>
      <c r="K58" s="905"/>
      <c r="L58" s="906"/>
      <c r="M58" s="160"/>
      <c r="N58" s="819"/>
      <c r="O58" s="820"/>
      <c r="P58" s="159"/>
      <c r="Q58" s="905"/>
      <c r="R58" s="906"/>
      <c r="S58" s="159"/>
      <c r="T58" s="905"/>
      <c r="U58" s="906"/>
      <c r="V58" s="103" t="str">
        <f>IF(B58="","",VLOOKUP(B58,学連登録!$C$2:$H$3000,6,FALSE))</f>
        <v/>
      </c>
      <c r="Y58" s="118" t="str">
        <f t="shared" si="92"/>
        <v/>
      </c>
      <c r="Z58" s="97" t="str">
        <f>IF(G58="","",VLOOKUP(G58,種目名!$R$5:$T$104,3,0))</f>
        <v/>
      </c>
      <c r="AA58" s="99" t="str">
        <f>IF(J58="","",VLOOKUP(J58,種目名!$R$5:$T$104,3,0))</f>
        <v/>
      </c>
      <c r="AB58" s="119" t="str">
        <f>IF(M58="","",VLOOKUP(M58,種目名!$R$5:$T$104,3,0))</f>
        <v/>
      </c>
      <c r="AC58" s="119" t="str">
        <f>IF(P58="","",VLOOKUP(AF58,種目名!$R$5:$T$104,3,0))</f>
        <v/>
      </c>
      <c r="AD58" s="120" t="str">
        <f>IF(S58="","",VLOOKUP(AI58,種目名!$R$5:$T$104,3,0))</f>
        <v/>
      </c>
      <c r="AE58" s="117">
        <f t="shared" si="93"/>
        <v>0</v>
      </c>
      <c r="AF58" s="157" t="str">
        <f t="shared" si="94"/>
        <v/>
      </c>
      <c r="AG58" s="157" t="str">
        <f t="shared" si="95"/>
        <v/>
      </c>
      <c r="AH58" s="157">
        <f t="shared" si="96"/>
        <v>0</v>
      </c>
      <c r="AI58" s="157" t="str">
        <f t="shared" si="97"/>
        <v/>
      </c>
      <c r="AJ58" s="157" t="str">
        <f t="shared" si="98"/>
        <v/>
      </c>
      <c r="AK58" s="390"/>
      <c r="AL58" s="171">
        <f t="shared" si="14"/>
        <v>0</v>
      </c>
      <c r="AM58" s="399">
        <f t="shared" si="15"/>
        <v>0</v>
      </c>
      <c r="AN58" s="399">
        <f>COUNTIF($B$12:B58,B58)</f>
        <v>0</v>
      </c>
      <c r="AO58" s="399"/>
      <c r="AP58" s="399" t="str">
        <f t="shared" si="16"/>
        <v/>
      </c>
      <c r="AQ58" s="399" t="str">
        <f t="shared" si="16"/>
        <v/>
      </c>
      <c r="AR58" s="399" t="str">
        <f t="shared" si="16"/>
        <v/>
      </c>
      <c r="AS58" s="399" t="str">
        <f t="shared" si="16"/>
        <v/>
      </c>
      <c r="AT58" s="399">
        <f t="shared" si="87"/>
        <v>0</v>
      </c>
      <c r="AU58" s="399" t="str">
        <f t="shared" si="88"/>
        <v/>
      </c>
      <c r="AV58" s="399" t="str">
        <f t="shared" si="19"/>
        <v/>
      </c>
      <c r="AW58" s="399" t="str">
        <f t="shared" si="20"/>
        <v/>
      </c>
      <c r="AX58" s="399" t="str">
        <f t="shared" si="21"/>
        <v/>
      </c>
      <c r="AY58" s="399" t="str">
        <f t="shared" si="22"/>
        <v/>
      </c>
      <c r="AZ58" s="399" t="str">
        <f t="shared" si="23"/>
        <v/>
      </c>
      <c r="BA58" s="399" t="str">
        <f t="shared" si="23"/>
        <v/>
      </c>
      <c r="BB58" s="399" t="str">
        <f t="shared" si="23"/>
        <v/>
      </c>
      <c r="BC58" s="399" t="str">
        <f t="shared" si="23"/>
        <v/>
      </c>
      <c r="BD58" s="403" t="str">
        <f t="shared" si="23"/>
        <v/>
      </c>
      <c r="BE58" s="393">
        <f t="shared" si="24"/>
        <v>0</v>
      </c>
      <c r="BG58" s="399">
        <f t="shared" si="25"/>
        <v>0</v>
      </c>
      <c r="BH58" s="399">
        <f t="shared" si="26"/>
        <v>0</v>
      </c>
      <c r="BI58" s="412">
        <f t="shared" si="27"/>
        <v>0</v>
      </c>
      <c r="BJ58" s="413">
        <f t="shared" si="9"/>
        <v>0</v>
      </c>
      <c r="BK58" s="398" t="str">
        <f t="shared" si="10"/>
        <v>0</v>
      </c>
      <c r="BL58" s="398" t="str">
        <f t="shared" si="11"/>
        <v>0</v>
      </c>
      <c r="BM58" s="412">
        <f t="shared" si="28"/>
        <v>0</v>
      </c>
      <c r="BN58" s="412" t="str">
        <f t="shared" si="29"/>
        <v>0m0</v>
      </c>
      <c r="BO58" s="399">
        <f t="shared" si="30"/>
        <v>0</v>
      </c>
      <c r="BP58" s="399">
        <f t="shared" si="31"/>
        <v>0</v>
      </c>
      <c r="BQ58" s="412">
        <f t="shared" si="32"/>
        <v>0</v>
      </c>
      <c r="BR58" s="413">
        <f t="shared" si="33"/>
        <v>0</v>
      </c>
      <c r="BS58" s="398" t="str">
        <f t="shared" si="34"/>
        <v>0</v>
      </c>
      <c r="BT58" s="398" t="str">
        <f t="shared" si="35"/>
        <v>0</v>
      </c>
      <c r="BU58" s="412">
        <f t="shared" si="36"/>
        <v>0</v>
      </c>
      <c r="BV58" s="412" t="str">
        <f t="shared" si="37"/>
        <v>0m0</v>
      </c>
      <c r="BW58" s="399">
        <f t="shared" si="38"/>
        <v>0</v>
      </c>
      <c r="BX58" s="399">
        <f t="shared" si="39"/>
        <v>0</v>
      </c>
      <c r="BY58" s="412">
        <f t="shared" si="40"/>
        <v>0</v>
      </c>
      <c r="BZ58" s="413">
        <f t="shared" si="41"/>
        <v>0</v>
      </c>
      <c r="CA58" s="398" t="str">
        <f t="shared" si="42"/>
        <v>0</v>
      </c>
      <c r="CB58" s="398" t="str">
        <f t="shared" si="43"/>
        <v>0</v>
      </c>
      <c r="CC58" s="412">
        <f t="shared" si="44"/>
        <v>0</v>
      </c>
      <c r="CD58" s="412" t="str">
        <f t="shared" si="45"/>
        <v>0m0</v>
      </c>
      <c r="CE58" s="399">
        <f t="shared" si="46"/>
        <v>0</v>
      </c>
      <c r="CF58" s="399">
        <f t="shared" si="47"/>
        <v>0</v>
      </c>
      <c r="CG58" s="412">
        <f t="shared" si="48"/>
        <v>0</v>
      </c>
      <c r="CH58" s="413">
        <f t="shared" si="49"/>
        <v>0</v>
      </c>
      <c r="CI58" s="398" t="str">
        <f t="shared" si="50"/>
        <v>0</v>
      </c>
      <c r="CJ58" s="398" t="str">
        <f t="shared" si="51"/>
        <v>0</v>
      </c>
      <c r="CK58" s="412">
        <f t="shared" si="52"/>
        <v>0</v>
      </c>
      <c r="CL58" s="412" t="str">
        <f t="shared" si="53"/>
        <v>0m0</v>
      </c>
      <c r="CM58" s="399">
        <f t="shared" si="54"/>
        <v>0</v>
      </c>
      <c r="CN58" s="399">
        <f t="shared" si="55"/>
        <v>0</v>
      </c>
      <c r="CO58" s="412">
        <f t="shared" si="56"/>
        <v>0</v>
      </c>
      <c r="CP58" s="413">
        <f t="shared" si="57"/>
        <v>0</v>
      </c>
      <c r="CQ58" s="398" t="str">
        <f t="shared" si="58"/>
        <v>0</v>
      </c>
      <c r="CR58" s="398" t="str">
        <f t="shared" si="59"/>
        <v>0</v>
      </c>
      <c r="CS58" s="412">
        <f t="shared" si="60"/>
        <v>0</v>
      </c>
      <c r="CT58" s="412" t="str">
        <f t="shared" si="61"/>
        <v>0m0</v>
      </c>
      <c r="CU58" s="412">
        <f t="shared" si="89"/>
        <v>0</v>
      </c>
      <c r="CV58" s="412">
        <f t="shared" si="63"/>
        <v>0</v>
      </c>
      <c r="CW58" s="412">
        <f t="shared" si="64"/>
        <v>0</v>
      </c>
      <c r="CX58" s="412">
        <f t="shared" si="65"/>
        <v>0</v>
      </c>
      <c r="CY58" s="412">
        <f t="shared" si="66"/>
        <v>0</v>
      </c>
      <c r="CZ58" s="412" t="str">
        <f t="shared" si="67"/>
        <v/>
      </c>
      <c r="DA58" s="412" t="str">
        <f t="shared" si="68"/>
        <v/>
      </c>
      <c r="DB58" s="412" t="str">
        <f t="shared" si="69"/>
        <v/>
      </c>
      <c r="DC58" s="412" t="str">
        <f t="shared" si="70"/>
        <v/>
      </c>
      <c r="DD58" s="412" t="str">
        <f t="shared" si="71"/>
        <v/>
      </c>
      <c r="DE58" s="412"/>
      <c r="DF58" s="411"/>
      <c r="DG58" s="412" t="str">
        <f t="shared" si="72"/>
        <v/>
      </c>
      <c r="DH58" s="412" t="str">
        <f t="shared" si="73"/>
        <v/>
      </c>
      <c r="DI58" s="412">
        <f t="shared" si="74"/>
        <v>0</v>
      </c>
      <c r="DJ58" s="412" t="str">
        <f t="shared" si="75"/>
        <v/>
      </c>
      <c r="DK58" s="412" t="str">
        <f t="shared" si="76"/>
        <v/>
      </c>
      <c r="DL58" s="412" t="str">
        <f t="shared" si="77"/>
        <v/>
      </c>
      <c r="DM58" s="412" t="str">
        <f t="shared" si="78"/>
        <v/>
      </c>
      <c r="DN58" s="412" t="str">
        <f t="shared" si="79"/>
        <v/>
      </c>
      <c r="DO58" s="412" t="str">
        <f t="shared" si="80"/>
        <v/>
      </c>
    </row>
    <row r="59" spans="1:119" s="157" customFormat="1" ht="18" hidden="1" customHeight="1">
      <c r="A59" s="161" t="str">
        <f t="shared" si="99"/>
        <v/>
      </c>
      <c r="B59" s="158"/>
      <c r="C59" s="31" t="str">
        <f>IF(B59="","",VLOOKUP(B59,学連登録!$C$2:$G$3000,2,FALSE))</f>
        <v/>
      </c>
      <c r="D59" s="32" t="str">
        <f>IF(B59="","",VLOOKUP(B59,学連登録!$C$2:$G$3000,3,FALSE))</f>
        <v/>
      </c>
      <c r="E59" s="33" t="str">
        <f>IF(B59="","",VLOOKUP(B59,学連登録!$C$2:$G$3000,4,FALSE))</f>
        <v/>
      </c>
      <c r="F59" s="383" t="str">
        <f>IF(B59="","",VLOOKUP(B59,学連登録!$C$2:$I$3000,7,FALSE))</f>
        <v/>
      </c>
      <c r="G59" s="160"/>
      <c r="H59" s="905"/>
      <c r="I59" s="907"/>
      <c r="J59" s="160"/>
      <c r="K59" s="905"/>
      <c r="L59" s="906"/>
      <c r="M59" s="160"/>
      <c r="N59" s="819"/>
      <c r="O59" s="820"/>
      <c r="P59" s="159"/>
      <c r="Q59" s="905"/>
      <c r="R59" s="906"/>
      <c r="S59" s="159"/>
      <c r="T59" s="905"/>
      <c r="U59" s="906"/>
      <c r="V59" s="103" t="str">
        <f>IF(B59="","",VLOOKUP(B59,学連登録!$C$2:$H$3000,6,FALSE))</f>
        <v/>
      </c>
      <c r="Y59" s="118" t="str">
        <f t="shared" si="92"/>
        <v/>
      </c>
      <c r="Z59" s="97" t="str">
        <f>IF(G59="","",VLOOKUP(G59,種目名!$R$5:$T$104,3,0))</f>
        <v/>
      </c>
      <c r="AA59" s="99" t="str">
        <f>IF(J59="","",VLOOKUP(J59,種目名!$R$5:$T$104,3,0))</f>
        <v/>
      </c>
      <c r="AB59" s="119" t="str">
        <f>IF(M59="","",VLOOKUP(M59,種目名!$R$5:$T$104,3,0))</f>
        <v/>
      </c>
      <c r="AC59" s="119" t="str">
        <f>IF(P59="","",VLOOKUP(AF59,種目名!$R$5:$T$104,3,0))</f>
        <v/>
      </c>
      <c r="AD59" s="120" t="str">
        <f>IF(S59="","",VLOOKUP(AI59,種目名!$R$5:$T$104,3,0))</f>
        <v/>
      </c>
      <c r="AE59" s="117">
        <f t="shared" si="93"/>
        <v>0</v>
      </c>
      <c r="AF59" s="157" t="str">
        <f t="shared" si="94"/>
        <v/>
      </c>
      <c r="AG59" s="157" t="str">
        <f t="shared" si="95"/>
        <v/>
      </c>
      <c r="AH59" s="157">
        <f t="shared" si="96"/>
        <v>0</v>
      </c>
      <c r="AI59" s="157" t="str">
        <f t="shared" si="97"/>
        <v/>
      </c>
      <c r="AJ59" s="157" t="str">
        <f t="shared" si="98"/>
        <v/>
      </c>
      <c r="AK59" s="390"/>
      <c r="AL59" s="171">
        <f t="shared" si="14"/>
        <v>0</v>
      </c>
      <c r="AM59" s="399">
        <f t="shared" si="15"/>
        <v>0</v>
      </c>
      <c r="AN59" s="399">
        <f>COUNTIF($B$12:B59,B59)</f>
        <v>0</v>
      </c>
      <c r="AO59" s="399"/>
      <c r="AP59" s="399" t="str">
        <f t="shared" si="16"/>
        <v/>
      </c>
      <c r="AQ59" s="399" t="str">
        <f t="shared" si="16"/>
        <v/>
      </c>
      <c r="AR59" s="399" t="str">
        <f t="shared" si="16"/>
        <v/>
      </c>
      <c r="AS59" s="399" t="str">
        <f t="shared" si="16"/>
        <v/>
      </c>
      <c r="AT59" s="399">
        <f t="shared" si="87"/>
        <v>0</v>
      </c>
      <c r="AU59" s="399" t="str">
        <f t="shared" si="88"/>
        <v/>
      </c>
      <c r="AV59" s="399" t="str">
        <f t="shared" si="19"/>
        <v/>
      </c>
      <c r="AW59" s="399" t="str">
        <f t="shared" si="20"/>
        <v/>
      </c>
      <c r="AX59" s="399" t="str">
        <f t="shared" si="21"/>
        <v/>
      </c>
      <c r="AY59" s="399" t="str">
        <f t="shared" si="22"/>
        <v/>
      </c>
      <c r="AZ59" s="399" t="str">
        <f t="shared" si="23"/>
        <v/>
      </c>
      <c r="BA59" s="399" t="str">
        <f t="shared" si="23"/>
        <v/>
      </c>
      <c r="BB59" s="399" t="str">
        <f t="shared" si="23"/>
        <v/>
      </c>
      <c r="BC59" s="399" t="str">
        <f t="shared" si="23"/>
        <v/>
      </c>
      <c r="BD59" s="403" t="str">
        <f t="shared" si="23"/>
        <v/>
      </c>
      <c r="BE59" s="393">
        <f t="shared" si="24"/>
        <v>0</v>
      </c>
      <c r="BG59" s="399">
        <f t="shared" si="25"/>
        <v>0</v>
      </c>
      <c r="BH59" s="399">
        <f t="shared" si="26"/>
        <v>0</v>
      </c>
      <c r="BI59" s="412">
        <f t="shared" si="27"/>
        <v>0</v>
      </c>
      <c r="BJ59" s="413">
        <f t="shared" si="9"/>
        <v>0</v>
      </c>
      <c r="BK59" s="398" t="str">
        <f t="shared" si="10"/>
        <v>0</v>
      </c>
      <c r="BL59" s="398" t="str">
        <f t="shared" si="11"/>
        <v>0</v>
      </c>
      <c r="BM59" s="412">
        <f t="shared" si="28"/>
        <v>0</v>
      </c>
      <c r="BN59" s="412" t="str">
        <f t="shared" si="29"/>
        <v>0m0</v>
      </c>
      <c r="BO59" s="399">
        <f t="shared" si="30"/>
        <v>0</v>
      </c>
      <c r="BP59" s="399">
        <f t="shared" si="31"/>
        <v>0</v>
      </c>
      <c r="BQ59" s="412">
        <f t="shared" si="32"/>
        <v>0</v>
      </c>
      <c r="BR59" s="413">
        <f t="shared" si="33"/>
        <v>0</v>
      </c>
      <c r="BS59" s="398" t="str">
        <f t="shared" si="34"/>
        <v>0</v>
      </c>
      <c r="BT59" s="398" t="str">
        <f t="shared" si="35"/>
        <v>0</v>
      </c>
      <c r="BU59" s="412">
        <f t="shared" si="36"/>
        <v>0</v>
      </c>
      <c r="BV59" s="412" t="str">
        <f t="shared" si="37"/>
        <v>0m0</v>
      </c>
      <c r="BW59" s="399">
        <f t="shared" si="38"/>
        <v>0</v>
      </c>
      <c r="BX59" s="399">
        <f t="shared" si="39"/>
        <v>0</v>
      </c>
      <c r="BY59" s="412">
        <f t="shared" si="40"/>
        <v>0</v>
      </c>
      <c r="BZ59" s="413">
        <f t="shared" si="41"/>
        <v>0</v>
      </c>
      <c r="CA59" s="398" t="str">
        <f t="shared" si="42"/>
        <v>0</v>
      </c>
      <c r="CB59" s="398" t="str">
        <f t="shared" si="43"/>
        <v>0</v>
      </c>
      <c r="CC59" s="412">
        <f t="shared" si="44"/>
        <v>0</v>
      </c>
      <c r="CD59" s="412" t="str">
        <f t="shared" si="45"/>
        <v>0m0</v>
      </c>
      <c r="CE59" s="399">
        <f t="shared" si="46"/>
        <v>0</v>
      </c>
      <c r="CF59" s="399">
        <f t="shared" si="47"/>
        <v>0</v>
      </c>
      <c r="CG59" s="412">
        <f t="shared" si="48"/>
        <v>0</v>
      </c>
      <c r="CH59" s="413">
        <f t="shared" si="49"/>
        <v>0</v>
      </c>
      <c r="CI59" s="398" t="str">
        <f t="shared" si="50"/>
        <v>0</v>
      </c>
      <c r="CJ59" s="398" t="str">
        <f t="shared" si="51"/>
        <v>0</v>
      </c>
      <c r="CK59" s="412">
        <f t="shared" si="52"/>
        <v>0</v>
      </c>
      <c r="CL59" s="412" t="str">
        <f t="shared" si="53"/>
        <v>0m0</v>
      </c>
      <c r="CM59" s="399">
        <f t="shared" si="54"/>
        <v>0</v>
      </c>
      <c r="CN59" s="399">
        <f t="shared" si="55"/>
        <v>0</v>
      </c>
      <c r="CO59" s="412">
        <f t="shared" si="56"/>
        <v>0</v>
      </c>
      <c r="CP59" s="413">
        <f t="shared" si="57"/>
        <v>0</v>
      </c>
      <c r="CQ59" s="398" t="str">
        <f t="shared" si="58"/>
        <v>0</v>
      </c>
      <c r="CR59" s="398" t="str">
        <f t="shared" si="59"/>
        <v>0</v>
      </c>
      <c r="CS59" s="412">
        <f t="shared" si="60"/>
        <v>0</v>
      </c>
      <c r="CT59" s="412" t="str">
        <f t="shared" si="61"/>
        <v>0m0</v>
      </c>
      <c r="CU59" s="412">
        <f t="shared" si="89"/>
        <v>0</v>
      </c>
      <c r="CV59" s="412">
        <f t="shared" si="63"/>
        <v>0</v>
      </c>
      <c r="CW59" s="412">
        <f t="shared" si="64"/>
        <v>0</v>
      </c>
      <c r="CX59" s="412">
        <f t="shared" si="65"/>
        <v>0</v>
      </c>
      <c r="CY59" s="412">
        <f t="shared" si="66"/>
        <v>0</v>
      </c>
      <c r="CZ59" s="412" t="str">
        <f t="shared" si="67"/>
        <v/>
      </c>
      <c r="DA59" s="412" t="str">
        <f t="shared" si="68"/>
        <v/>
      </c>
      <c r="DB59" s="412" t="str">
        <f t="shared" si="69"/>
        <v/>
      </c>
      <c r="DC59" s="412" t="str">
        <f t="shared" si="70"/>
        <v/>
      </c>
      <c r="DD59" s="412" t="str">
        <f t="shared" si="71"/>
        <v/>
      </c>
      <c r="DE59" s="412"/>
      <c r="DF59" s="411"/>
      <c r="DG59" s="412" t="str">
        <f t="shared" si="72"/>
        <v/>
      </c>
      <c r="DH59" s="412" t="str">
        <f t="shared" si="73"/>
        <v/>
      </c>
      <c r="DI59" s="412">
        <f t="shared" si="74"/>
        <v>0</v>
      </c>
      <c r="DJ59" s="412" t="str">
        <f t="shared" si="75"/>
        <v/>
      </c>
      <c r="DK59" s="412" t="str">
        <f t="shared" si="76"/>
        <v/>
      </c>
      <c r="DL59" s="412" t="str">
        <f t="shared" si="77"/>
        <v/>
      </c>
      <c r="DM59" s="412" t="str">
        <f t="shared" si="78"/>
        <v/>
      </c>
      <c r="DN59" s="412" t="str">
        <f t="shared" si="79"/>
        <v/>
      </c>
      <c r="DO59" s="412" t="str">
        <f t="shared" si="80"/>
        <v/>
      </c>
    </row>
    <row r="60" spans="1:119" s="157" customFormat="1" ht="18" hidden="1" customHeight="1">
      <c r="A60" s="161" t="str">
        <f t="shared" si="99"/>
        <v/>
      </c>
      <c r="B60" s="158"/>
      <c r="C60" s="31" t="str">
        <f>IF(B60="","",VLOOKUP(B60,学連登録!$C$2:$G$3000,2,FALSE))</f>
        <v/>
      </c>
      <c r="D60" s="32" t="str">
        <f>IF(B60="","",VLOOKUP(B60,学連登録!$C$2:$G$3000,3,FALSE))</f>
        <v/>
      </c>
      <c r="E60" s="33" t="str">
        <f>IF(B60="","",VLOOKUP(B60,学連登録!$C$2:$G$3000,4,FALSE))</f>
        <v/>
      </c>
      <c r="F60" s="383" t="str">
        <f>IF(B60="","",VLOOKUP(B60,学連登録!$C$2:$I$3000,7,FALSE))</f>
        <v/>
      </c>
      <c r="G60" s="160"/>
      <c r="H60" s="905"/>
      <c r="I60" s="907"/>
      <c r="J60" s="160"/>
      <c r="K60" s="905"/>
      <c r="L60" s="906"/>
      <c r="M60" s="160"/>
      <c r="N60" s="819"/>
      <c r="O60" s="820"/>
      <c r="P60" s="159"/>
      <c r="Q60" s="905"/>
      <c r="R60" s="906"/>
      <c r="S60" s="159"/>
      <c r="T60" s="905"/>
      <c r="U60" s="906"/>
      <c r="V60" s="103" t="str">
        <f>IF(B60="","",VLOOKUP(B60,学連登録!$C$2:$H$3000,6,FALSE))</f>
        <v/>
      </c>
      <c r="Y60" s="118" t="str">
        <f t="shared" si="92"/>
        <v/>
      </c>
      <c r="Z60" s="97" t="str">
        <f>IF(G60="","",VLOOKUP(G60,種目名!$R$5:$T$104,3,0))</f>
        <v/>
      </c>
      <c r="AA60" s="99" t="str">
        <f>IF(J60="","",VLOOKUP(J60,種目名!$R$5:$T$104,3,0))</f>
        <v/>
      </c>
      <c r="AB60" s="119" t="str">
        <f>IF(M60="","",VLOOKUP(M60,種目名!$R$5:$T$104,3,0))</f>
        <v/>
      </c>
      <c r="AC60" s="119" t="str">
        <f>IF(P60="","",VLOOKUP(AF60,種目名!$R$5:$T$104,3,0))</f>
        <v/>
      </c>
      <c r="AD60" s="120" t="str">
        <f>IF(S60="","",VLOOKUP(AI60,種目名!$R$5:$T$104,3,0))</f>
        <v/>
      </c>
      <c r="AE60" s="117">
        <f t="shared" si="93"/>
        <v>0</v>
      </c>
      <c r="AF60" s="157" t="str">
        <f t="shared" si="94"/>
        <v/>
      </c>
      <c r="AG60" s="157" t="str">
        <f t="shared" si="95"/>
        <v/>
      </c>
      <c r="AH60" s="157">
        <f t="shared" si="96"/>
        <v>0</v>
      </c>
      <c r="AI60" s="157" t="str">
        <f t="shared" si="97"/>
        <v/>
      </c>
      <c r="AJ60" s="157" t="str">
        <f t="shared" si="98"/>
        <v/>
      </c>
      <c r="AK60" s="390"/>
      <c r="AL60" s="171">
        <f t="shared" si="14"/>
        <v>0</v>
      </c>
      <c r="AM60" s="399">
        <f t="shared" si="15"/>
        <v>0</v>
      </c>
      <c r="AN60" s="399">
        <f>COUNTIF($B$12:B60,B60)</f>
        <v>0</v>
      </c>
      <c r="AO60" s="399"/>
      <c r="AP60" s="399" t="str">
        <f t="shared" si="16"/>
        <v/>
      </c>
      <c r="AQ60" s="399" t="str">
        <f t="shared" si="16"/>
        <v/>
      </c>
      <c r="AR60" s="399" t="str">
        <f t="shared" si="16"/>
        <v/>
      </c>
      <c r="AS60" s="399" t="str">
        <f t="shared" si="16"/>
        <v/>
      </c>
      <c r="AT60" s="399">
        <f t="shared" si="87"/>
        <v>0</v>
      </c>
      <c r="AU60" s="399" t="str">
        <f t="shared" si="88"/>
        <v/>
      </c>
      <c r="AV60" s="399" t="str">
        <f t="shared" si="19"/>
        <v/>
      </c>
      <c r="AW60" s="399" t="str">
        <f t="shared" si="20"/>
        <v/>
      </c>
      <c r="AX60" s="399" t="str">
        <f t="shared" si="21"/>
        <v/>
      </c>
      <c r="AY60" s="399" t="str">
        <f t="shared" si="22"/>
        <v/>
      </c>
      <c r="AZ60" s="399" t="str">
        <f t="shared" si="23"/>
        <v/>
      </c>
      <c r="BA60" s="399" t="str">
        <f t="shared" si="23"/>
        <v/>
      </c>
      <c r="BB60" s="399" t="str">
        <f t="shared" si="23"/>
        <v/>
      </c>
      <c r="BC60" s="399" t="str">
        <f t="shared" si="23"/>
        <v/>
      </c>
      <c r="BD60" s="403" t="str">
        <f t="shared" si="23"/>
        <v/>
      </c>
      <c r="BE60" s="393">
        <f t="shared" si="24"/>
        <v>0</v>
      </c>
      <c r="BG60" s="399">
        <f t="shared" si="25"/>
        <v>0</v>
      </c>
      <c r="BH60" s="399">
        <f t="shared" si="26"/>
        <v>0</v>
      </c>
      <c r="BI60" s="412">
        <f t="shared" si="27"/>
        <v>0</v>
      </c>
      <c r="BJ60" s="413">
        <f t="shared" si="9"/>
        <v>0</v>
      </c>
      <c r="BK60" s="398" t="str">
        <f t="shared" si="10"/>
        <v>0</v>
      </c>
      <c r="BL60" s="398" t="str">
        <f t="shared" si="11"/>
        <v>0</v>
      </c>
      <c r="BM60" s="412">
        <f t="shared" si="28"/>
        <v>0</v>
      </c>
      <c r="BN60" s="412" t="str">
        <f t="shared" si="29"/>
        <v>0m0</v>
      </c>
      <c r="BO60" s="399">
        <f t="shared" si="30"/>
        <v>0</v>
      </c>
      <c r="BP60" s="399">
        <f t="shared" si="31"/>
        <v>0</v>
      </c>
      <c r="BQ60" s="412">
        <f t="shared" si="32"/>
        <v>0</v>
      </c>
      <c r="BR60" s="413">
        <f t="shared" si="33"/>
        <v>0</v>
      </c>
      <c r="BS60" s="398" t="str">
        <f t="shared" si="34"/>
        <v>0</v>
      </c>
      <c r="BT60" s="398" t="str">
        <f t="shared" si="35"/>
        <v>0</v>
      </c>
      <c r="BU60" s="412">
        <f t="shared" si="36"/>
        <v>0</v>
      </c>
      <c r="BV60" s="412" t="str">
        <f t="shared" si="37"/>
        <v>0m0</v>
      </c>
      <c r="BW60" s="399">
        <f t="shared" si="38"/>
        <v>0</v>
      </c>
      <c r="BX60" s="399">
        <f t="shared" si="39"/>
        <v>0</v>
      </c>
      <c r="BY60" s="412">
        <f t="shared" si="40"/>
        <v>0</v>
      </c>
      <c r="BZ60" s="413">
        <f t="shared" si="41"/>
        <v>0</v>
      </c>
      <c r="CA60" s="398" t="str">
        <f t="shared" si="42"/>
        <v>0</v>
      </c>
      <c r="CB60" s="398" t="str">
        <f t="shared" si="43"/>
        <v>0</v>
      </c>
      <c r="CC60" s="412">
        <f t="shared" si="44"/>
        <v>0</v>
      </c>
      <c r="CD60" s="412" t="str">
        <f t="shared" si="45"/>
        <v>0m0</v>
      </c>
      <c r="CE60" s="399">
        <f t="shared" si="46"/>
        <v>0</v>
      </c>
      <c r="CF60" s="399">
        <f t="shared" si="47"/>
        <v>0</v>
      </c>
      <c r="CG60" s="412">
        <f t="shared" si="48"/>
        <v>0</v>
      </c>
      <c r="CH60" s="413">
        <f t="shared" si="49"/>
        <v>0</v>
      </c>
      <c r="CI60" s="398" t="str">
        <f t="shared" si="50"/>
        <v>0</v>
      </c>
      <c r="CJ60" s="398" t="str">
        <f t="shared" si="51"/>
        <v>0</v>
      </c>
      <c r="CK60" s="412">
        <f t="shared" si="52"/>
        <v>0</v>
      </c>
      <c r="CL60" s="412" t="str">
        <f t="shared" si="53"/>
        <v>0m0</v>
      </c>
      <c r="CM60" s="399">
        <f t="shared" si="54"/>
        <v>0</v>
      </c>
      <c r="CN60" s="399">
        <f t="shared" si="55"/>
        <v>0</v>
      </c>
      <c r="CO60" s="412">
        <f t="shared" si="56"/>
        <v>0</v>
      </c>
      <c r="CP60" s="413">
        <f t="shared" si="57"/>
        <v>0</v>
      </c>
      <c r="CQ60" s="398" t="str">
        <f t="shared" si="58"/>
        <v>0</v>
      </c>
      <c r="CR60" s="398" t="str">
        <f t="shared" si="59"/>
        <v>0</v>
      </c>
      <c r="CS60" s="412">
        <f t="shared" si="60"/>
        <v>0</v>
      </c>
      <c r="CT60" s="412" t="str">
        <f t="shared" si="61"/>
        <v>0m0</v>
      </c>
      <c r="CU60" s="412">
        <f t="shared" si="89"/>
        <v>0</v>
      </c>
      <c r="CV60" s="412">
        <f t="shared" si="63"/>
        <v>0</v>
      </c>
      <c r="CW60" s="412">
        <f t="shared" si="64"/>
        <v>0</v>
      </c>
      <c r="CX60" s="412">
        <f t="shared" si="65"/>
        <v>0</v>
      </c>
      <c r="CY60" s="412">
        <f t="shared" si="66"/>
        <v>0</v>
      </c>
      <c r="CZ60" s="412" t="str">
        <f t="shared" si="67"/>
        <v/>
      </c>
      <c r="DA60" s="412" t="str">
        <f t="shared" si="68"/>
        <v/>
      </c>
      <c r="DB60" s="412" t="str">
        <f t="shared" si="69"/>
        <v/>
      </c>
      <c r="DC60" s="412" t="str">
        <f t="shared" si="70"/>
        <v/>
      </c>
      <c r="DD60" s="412" t="str">
        <f t="shared" si="71"/>
        <v/>
      </c>
      <c r="DE60" s="412"/>
      <c r="DF60" s="411"/>
      <c r="DG60" s="412" t="str">
        <f t="shared" si="72"/>
        <v/>
      </c>
      <c r="DH60" s="412" t="str">
        <f t="shared" si="73"/>
        <v/>
      </c>
      <c r="DI60" s="412">
        <f t="shared" si="74"/>
        <v>0</v>
      </c>
      <c r="DJ60" s="412" t="str">
        <f t="shared" si="75"/>
        <v/>
      </c>
      <c r="DK60" s="412" t="str">
        <f t="shared" si="76"/>
        <v/>
      </c>
      <c r="DL60" s="412" t="str">
        <f t="shared" si="77"/>
        <v/>
      </c>
      <c r="DM60" s="412" t="str">
        <f t="shared" si="78"/>
        <v/>
      </c>
      <c r="DN60" s="412" t="str">
        <f t="shared" si="79"/>
        <v/>
      </c>
      <c r="DO60" s="412" t="str">
        <f t="shared" si="80"/>
        <v/>
      </c>
    </row>
    <row r="61" spans="1:119" s="157" customFormat="1" ht="18" hidden="1" customHeight="1">
      <c r="A61" s="161" t="str">
        <f t="shared" si="99"/>
        <v/>
      </c>
      <c r="B61" s="158"/>
      <c r="C61" s="31" t="str">
        <f>IF(B61="","",VLOOKUP(B61,学連登録!$C$2:$G$3000,2,FALSE))</f>
        <v/>
      </c>
      <c r="D61" s="32" t="str">
        <f>IF(B61="","",VLOOKUP(B61,学連登録!$C$2:$G$3000,3,FALSE))</f>
        <v/>
      </c>
      <c r="E61" s="33" t="str">
        <f>IF(B61="","",VLOOKUP(B61,学連登録!$C$2:$G$3000,4,FALSE))</f>
        <v/>
      </c>
      <c r="F61" s="383" t="str">
        <f>IF(B61="","",VLOOKUP(B61,学連登録!$C$2:$I$3000,7,FALSE))</f>
        <v/>
      </c>
      <c r="G61" s="160"/>
      <c r="H61" s="905"/>
      <c r="I61" s="907"/>
      <c r="J61" s="160"/>
      <c r="K61" s="905"/>
      <c r="L61" s="906"/>
      <c r="M61" s="160"/>
      <c r="N61" s="819"/>
      <c r="O61" s="820"/>
      <c r="P61" s="159"/>
      <c r="Q61" s="905"/>
      <c r="R61" s="906"/>
      <c r="S61" s="159"/>
      <c r="T61" s="905"/>
      <c r="U61" s="906"/>
      <c r="V61" s="103" t="str">
        <f>IF(B61="","",VLOOKUP(B61,学連登録!$C$2:$H$3000,6,FALSE))</f>
        <v/>
      </c>
      <c r="Y61" s="118" t="str">
        <f t="shared" si="92"/>
        <v/>
      </c>
      <c r="Z61" s="97" t="str">
        <f>IF(G61="","",VLOOKUP(G61,種目名!$R$5:$T$104,3,0))</f>
        <v/>
      </c>
      <c r="AA61" s="99" t="str">
        <f>IF(J61="","",VLOOKUP(J61,種目名!$R$5:$T$104,3,0))</f>
        <v/>
      </c>
      <c r="AB61" s="119" t="str">
        <f>IF(M61="","",VLOOKUP(M61,種目名!$R$5:$T$104,3,0))</f>
        <v/>
      </c>
      <c r="AC61" s="119" t="str">
        <f>IF(P61="","",VLOOKUP(AF61,種目名!$R$5:$T$104,3,0))</f>
        <v/>
      </c>
      <c r="AD61" s="120" t="str">
        <f>IF(S61="","",VLOOKUP(AI61,種目名!$R$5:$T$104,3,0))</f>
        <v/>
      </c>
      <c r="AE61" s="117">
        <f t="shared" si="93"/>
        <v>0</v>
      </c>
      <c r="AF61" s="157" t="str">
        <f t="shared" si="94"/>
        <v/>
      </c>
      <c r="AG61" s="157" t="str">
        <f t="shared" si="95"/>
        <v/>
      </c>
      <c r="AH61" s="157">
        <f t="shared" si="96"/>
        <v>0</v>
      </c>
      <c r="AI61" s="157" t="str">
        <f t="shared" si="97"/>
        <v/>
      </c>
      <c r="AJ61" s="157" t="str">
        <f t="shared" si="98"/>
        <v/>
      </c>
      <c r="AK61" s="390"/>
      <c r="AL61" s="171">
        <f t="shared" si="14"/>
        <v>0</v>
      </c>
      <c r="AM61" s="399">
        <f t="shared" si="15"/>
        <v>0</v>
      </c>
      <c r="AN61" s="399">
        <f>COUNTIF($B$12:B61,B61)</f>
        <v>0</v>
      </c>
      <c r="AO61" s="399"/>
      <c r="AP61" s="399" t="str">
        <f t="shared" si="16"/>
        <v/>
      </c>
      <c r="AQ61" s="399" t="str">
        <f t="shared" si="16"/>
        <v/>
      </c>
      <c r="AR61" s="399" t="str">
        <f t="shared" si="16"/>
        <v/>
      </c>
      <c r="AS61" s="399" t="str">
        <f t="shared" si="16"/>
        <v/>
      </c>
      <c r="AT61" s="399">
        <f t="shared" si="87"/>
        <v>0</v>
      </c>
      <c r="AU61" s="399" t="str">
        <f t="shared" si="88"/>
        <v/>
      </c>
      <c r="AV61" s="399" t="str">
        <f t="shared" si="19"/>
        <v/>
      </c>
      <c r="AW61" s="399" t="str">
        <f t="shared" si="20"/>
        <v/>
      </c>
      <c r="AX61" s="399" t="str">
        <f t="shared" si="21"/>
        <v/>
      </c>
      <c r="AY61" s="399" t="str">
        <f t="shared" si="22"/>
        <v/>
      </c>
      <c r="AZ61" s="399" t="str">
        <f t="shared" si="23"/>
        <v/>
      </c>
      <c r="BA61" s="399" t="str">
        <f t="shared" si="23"/>
        <v/>
      </c>
      <c r="BB61" s="399" t="str">
        <f t="shared" si="23"/>
        <v/>
      </c>
      <c r="BC61" s="399" t="str">
        <f t="shared" si="23"/>
        <v/>
      </c>
      <c r="BD61" s="403" t="str">
        <f t="shared" si="23"/>
        <v/>
      </c>
      <c r="BE61" s="393">
        <f t="shared" si="24"/>
        <v>0</v>
      </c>
      <c r="BG61" s="399">
        <f t="shared" si="25"/>
        <v>0</v>
      </c>
      <c r="BH61" s="399">
        <f t="shared" si="26"/>
        <v>0</v>
      </c>
      <c r="BI61" s="412">
        <f t="shared" si="27"/>
        <v>0</v>
      </c>
      <c r="BJ61" s="413">
        <f t="shared" si="9"/>
        <v>0</v>
      </c>
      <c r="BK61" s="398" t="str">
        <f t="shared" si="10"/>
        <v>0</v>
      </c>
      <c r="BL61" s="398" t="str">
        <f t="shared" si="11"/>
        <v>0</v>
      </c>
      <c r="BM61" s="412">
        <f t="shared" si="28"/>
        <v>0</v>
      </c>
      <c r="BN61" s="412" t="str">
        <f t="shared" si="29"/>
        <v>0m0</v>
      </c>
      <c r="BO61" s="399">
        <f t="shared" si="30"/>
        <v>0</v>
      </c>
      <c r="BP61" s="399">
        <f t="shared" si="31"/>
        <v>0</v>
      </c>
      <c r="BQ61" s="412">
        <f t="shared" si="32"/>
        <v>0</v>
      </c>
      <c r="BR61" s="413">
        <f t="shared" si="33"/>
        <v>0</v>
      </c>
      <c r="BS61" s="398" t="str">
        <f t="shared" si="34"/>
        <v>0</v>
      </c>
      <c r="BT61" s="398" t="str">
        <f t="shared" si="35"/>
        <v>0</v>
      </c>
      <c r="BU61" s="412">
        <f t="shared" si="36"/>
        <v>0</v>
      </c>
      <c r="BV61" s="412" t="str">
        <f t="shared" si="37"/>
        <v>0m0</v>
      </c>
      <c r="BW61" s="399">
        <f t="shared" si="38"/>
        <v>0</v>
      </c>
      <c r="BX61" s="399">
        <f t="shared" si="39"/>
        <v>0</v>
      </c>
      <c r="BY61" s="412">
        <f t="shared" si="40"/>
        <v>0</v>
      </c>
      <c r="BZ61" s="413">
        <f t="shared" si="41"/>
        <v>0</v>
      </c>
      <c r="CA61" s="398" t="str">
        <f t="shared" si="42"/>
        <v>0</v>
      </c>
      <c r="CB61" s="398" t="str">
        <f t="shared" si="43"/>
        <v>0</v>
      </c>
      <c r="CC61" s="412">
        <f t="shared" si="44"/>
        <v>0</v>
      </c>
      <c r="CD61" s="412" t="str">
        <f t="shared" si="45"/>
        <v>0m0</v>
      </c>
      <c r="CE61" s="399">
        <f t="shared" si="46"/>
        <v>0</v>
      </c>
      <c r="CF61" s="399">
        <f t="shared" si="47"/>
        <v>0</v>
      </c>
      <c r="CG61" s="412">
        <f t="shared" si="48"/>
        <v>0</v>
      </c>
      <c r="CH61" s="413">
        <f t="shared" si="49"/>
        <v>0</v>
      </c>
      <c r="CI61" s="398" t="str">
        <f t="shared" si="50"/>
        <v>0</v>
      </c>
      <c r="CJ61" s="398" t="str">
        <f t="shared" si="51"/>
        <v>0</v>
      </c>
      <c r="CK61" s="412">
        <f t="shared" si="52"/>
        <v>0</v>
      </c>
      <c r="CL61" s="412" t="str">
        <f t="shared" si="53"/>
        <v>0m0</v>
      </c>
      <c r="CM61" s="399">
        <f t="shared" si="54"/>
        <v>0</v>
      </c>
      <c r="CN61" s="399">
        <f t="shared" si="55"/>
        <v>0</v>
      </c>
      <c r="CO61" s="412">
        <f t="shared" si="56"/>
        <v>0</v>
      </c>
      <c r="CP61" s="413">
        <f t="shared" si="57"/>
        <v>0</v>
      </c>
      <c r="CQ61" s="398" t="str">
        <f t="shared" si="58"/>
        <v>0</v>
      </c>
      <c r="CR61" s="398" t="str">
        <f t="shared" si="59"/>
        <v>0</v>
      </c>
      <c r="CS61" s="412">
        <f t="shared" si="60"/>
        <v>0</v>
      </c>
      <c r="CT61" s="412" t="str">
        <f t="shared" si="61"/>
        <v>0m0</v>
      </c>
      <c r="CU61" s="412">
        <f t="shared" si="89"/>
        <v>0</v>
      </c>
      <c r="CV61" s="412">
        <f t="shared" si="63"/>
        <v>0</v>
      </c>
      <c r="CW61" s="412">
        <f t="shared" si="64"/>
        <v>0</v>
      </c>
      <c r="CX61" s="412">
        <f t="shared" si="65"/>
        <v>0</v>
      </c>
      <c r="CY61" s="412">
        <f t="shared" si="66"/>
        <v>0</v>
      </c>
      <c r="CZ61" s="412" t="str">
        <f t="shared" si="67"/>
        <v/>
      </c>
      <c r="DA61" s="412" t="str">
        <f t="shared" si="68"/>
        <v/>
      </c>
      <c r="DB61" s="412" t="str">
        <f t="shared" si="69"/>
        <v/>
      </c>
      <c r="DC61" s="412" t="str">
        <f t="shared" si="70"/>
        <v/>
      </c>
      <c r="DD61" s="412" t="str">
        <f t="shared" si="71"/>
        <v/>
      </c>
      <c r="DE61" s="412"/>
      <c r="DF61" s="411"/>
      <c r="DG61" s="412" t="str">
        <f t="shared" si="72"/>
        <v/>
      </c>
      <c r="DH61" s="412" t="str">
        <f t="shared" si="73"/>
        <v/>
      </c>
      <c r="DI61" s="412">
        <f t="shared" si="74"/>
        <v>0</v>
      </c>
      <c r="DJ61" s="412" t="str">
        <f t="shared" si="75"/>
        <v/>
      </c>
      <c r="DK61" s="412" t="str">
        <f t="shared" si="76"/>
        <v/>
      </c>
      <c r="DL61" s="412" t="str">
        <f t="shared" si="77"/>
        <v/>
      </c>
      <c r="DM61" s="412" t="str">
        <f t="shared" si="78"/>
        <v/>
      </c>
      <c r="DN61" s="412" t="str">
        <f t="shared" si="79"/>
        <v/>
      </c>
      <c r="DO61" s="412" t="str">
        <f t="shared" si="80"/>
        <v/>
      </c>
    </row>
    <row r="62" spans="1:119" s="157" customFormat="1" ht="18" hidden="1" customHeight="1">
      <c r="A62" s="161" t="str">
        <f t="shared" si="99"/>
        <v/>
      </c>
      <c r="B62" s="158"/>
      <c r="C62" s="31" t="str">
        <f>IF(B62="","",VLOOKUP(B62,学連登録!$C$2:$G$3000,2,FALSE))</f>
        <v/>
      </c>
      <c r="D62" s="32" t="str">
        <f>IF(B62="","",VLOOKUP(B62,学連登録!$C$2:$G$3000,3,FALSE))</f>
        <v/>
      </c>
      <c r="E62" s="33" t="str">
        <f>IF(B62="","",VLOOKUP(B62,学連登録!$C$2:$G$3000,4,FALSE))</f>
        <v/>
      </c>
      <c r="F62" s="383" t="str">
        <f>IF(B62="","",VLOOKUP(B62,学連登録!$C$2:$I$3000,7,FALSE))</f>
        <v/>
      </c>
      <c r="G62" s="160"/>
      <c r="H62" s="905"/>
      <c r="I62" s="907"/>
      <c r="J62" s="160"/>
      <c r="K62" s="905"/>
      <c r="L62" s="906"/>
      <c r="M62" s="160"/>
      <c r="N62" s="819"/>
      <c r="O62" s="820"/>
      <c r="P62" s="159"/>
      <c r="Q62" s="905"/>
      <c r="R62" s="906"/>
      <c r="S62" s="159"/>
      <c r="T62" s="905"/>
      <c r="U62" s="906"/>
      <c r="V62" s="103" t="str">
        <f>IF(B62="","",VLOOKUP(B62,学連登録!$C$2:$H$3000,6,FALSE))</f>
        <v/>
      </c>
      <c r="Y62" s="118" t="str">
        <f t="shared" si="92"/>
        <v/>
      </c>
      <c r="Z62" s="97" t="str">
        <f>IF(G62="","",VLOOKUP(G62,種目名!$R$5:$T$104,3,0))</f>
        <v/>
      </c>
      <c r="AA62" s="99" t="str">
        <f>IF(J62="","",VLOOKUP(J62,種目名!$R$5:$T$104,3,0))</f>
        <v/>
      </c>
      <c r="AB62" s="119" t="str">
        <f>IF(M62="","",VLOOKUP(M62,種目名!$R$5:$T$104,3,0))</f>
        <v/>
      </c>
      <c r="AC62" s="119" t="str">
        <f>IF(P62="","",VLOOKUP(AF62,種目名!$R$5:$T$104,3,0))</f>
        <v/>
      </c>
      <c r="AD62" s="120" t="str">
        <f>IF(S62="","",VLOOKUP(AI62,種目名!$R$5:$T$104,3,0))</f>
        <v/>
      </c>
      <c r="AE62" s="117">
        <f t="shared" si="93"/>
        <v>0</v>
      </c>
      <c r="AF62" s="157" t="str">
        <f t="shared" si="94"/>
        <v/>
      </c>
      <c r="AG62" s="157" t="str">
        <f t="shared" si="95"/>
        <v/>
      </c>
      <c r="AH62" s="157">
        <f t="shared" si="96"/>
        <v>0</v>
      </c>
      <c r="AI62" s="157" t="str">
        <f t="shared" si="97"/>
        <v/>
      </c>
      <c r="AJ62" s="157" t="str">
        <f t="shared" si="98"/>
        <v/>
      </c>
      <c r="AK62" s="390"/>
      <c r="AL62" s="171">
        <f t="shared" si="14"/>
        <v>0</v>
      </c>
      <c r="AM62" s="399">
        <f t="shared" si="15"/>
        <v>0</v>
      </c>
      <c r="AN62" s="399">
        <f>COUNTIF($B$12:B62,B62)</f>
        <v>0</v>
      </c>
      <c r="AO62" s="399"/>
      <c r="AP62" s="399" t="str">
        <f t="shared" si="16"/>
        <v/>
      </c>
      <c r="AQ62" s="399" t="str">
        <f t="shared" si="16"/>
        <v/>
      </c>
      <c r="AR62" s="399" t="str">
        <f t="shared" si="16"/>
        <v/>
      </c>
      <c r="AS62" s="399" t="str">
        <f t="shared" si="16"/>
        <v/>
      </c>
      <c r="AT62" s="399">
        <f t="shared" si="87"/>
        <v>0</v>
      </c>
      <c r="AU62" s="399" t="str">
        <f t="shared" si="88"/>
        <v/>
      </c>
      <c r="AV62" s="399" t="str">
        <f t="shared" si="19"/>
        <v/>
      </c>
      <c r="AW62" s="399" t="str">
        <f t="shared" si="20"/>
        <v/>
      </c>
      <c r="AX62" s="399" t="str">
        <f t="shared" si="21"/>
        <v/>
      </c>
      <c r="AY62" s="399" t="str">
        <f t="shared" si="22"/>
        <v/>
      </c>
      <c r="AZ62" s="399" t="str">
        <f t="shared" si="23"/>
        <v/>
      </c>
      <c r="BA62" s="399" t="str">
        <f t="shared" si="23"/>
        <v/>
      </c>
      <c r="BB62" s="399" t="str">
        <f t="shared" si="23"/>
        <v/>
      </c>
      <c r="BC62" s="399" t="str">
        <f t="shared" si="23"/>
        <v/>
      </c>
      <c r="BD62" s="403" t="str">
        <f t="shared" si="23"/>
        <v/>
      </c>
      <c r="BE62" s="393">
        <f t="shared" si="24"/>
        <v>0</v>
      </c>
      <c r="BG62" s="399">
        <f t="shared" si="25"/>
        <v>0</v>
      </c>
      <c r="BH62" s="399">
        <f t="shared" si="26"/>
        <v>0</v>
      </c>
      <c r="BI62" s="412">
        <f t="shared" si="27"/>
        <v>0</v>
      </c>
      <c r="BJ62" s="413">
        <f t="shared" si="9"/>
        <v>0</v>
      </c>
      <c r="BK62" s="398" t="str">
        <f t="shared" si="10"/>
        <v>0</v>
      </c>
      <c r="BL62" s="398" t="str">
        <f t="shared" si="11"/>
        <v>0</v>
      </c>
      <c r="BM62" s="412">
        <f t="shared" si="28"/>
        <v>0</v>
      </c>
      <c r="BN62" s="412" t="str">
        <f t="shared" si="29"/>
        <v>0m0</v>
      </c>
      <c r="BO62" s="399">
        <f t="shared" si="30"/>
        <v>0</v>
      </c>
      <c r="BP62" s="399">
        <f t="shared" si="31"/>
        <v>0</v>
      </c>
      <c r="BQ62" s="412">
        <f t="shared" si="32"/>
        <v>0</v>
      </c>
      <c r="BR62" s="413">
        <f t="shared" si="33"/>
        <v>0</v>
      </c>
      <c r="BS62" s="398" t="str">
        <f t="shared" si="34"/>
        <v>0</v>
      </c>
      <c r="BT62" s="398" t="str">
        <f t="shared" si="35"/>
        <v>0</v>
      </c>
      <c r="BU62" s="412">
        <f t="shared" si="36"/>
        <v>0</v>
      </c>
      <c r="BV62" s="412" t="str">
        <f t="shared" si="37"/>
        <v>0m0</v>
      </c>
      <c r="BW62" s="399">
        <f t="shared" si="38"/>
        <v>0</v>
      </c>
      <c r="BX62" s="399">
        <f t="shared" si="39"/>
        <v>0</v>
      </c>
      <c r="BY62" s="412">
        <f t="shared" si="40"/>
        <v>0</v>
      </c>
      <c r="BZ62" s="413">
        <f t="shared" si="41"/>
        <v>0</v>
      </c>
      <c r="CA62" s="398" t="str">
        <f t="shared" si="42"/>
        <v>0</v>
      </c>
      <c r="CB62" s="398" t="str">
        <f t="shared" si="43"/>
        <v>0</v>
      </c>
      <c r="CC62" s="412">
        <f t="shared" si="44"/>
        <v>0</v>
      </c>
      <c r="CD62" s="412" t="str">
        <f t="shared" si="45"/>
        <v>0m0</v>
      </c>
      <c r="CE62" s="399">
        <f t="shared" si="46"/>
        <v>0</v>
      </c>
      <c r="CF62" s="399">
        <f t="shared" si="47"/>
        <v>0</v>
      </c>
      <c r="CG62" s="412">
        <f t="shared" si="48"/>
        <v>0</v>
      </c>
      <c r="CH62" s="413">
        <f t="shared" si="49"/>
        <v>0</v>
      </c>
      <c r="CI62" s="398" t="str">
        <f t="shared" si="50"/>
        <v>0</v>
      </c>
      <c r="CJ62" s="398" t="str">
        <f t="shared" si="51"/>
        <v>0</v>
      </c>
      <c r="CK62" s="412">
        <f t="shared" si="52"/>
        <v>0</v>
      </c>
      <c r="CL62" s="412" t="str">
        <f t="shared" si="53"/>
        <v>0m0</v>
      </c>
      <c r="CM62" s="399">
        <f t="shared" si="54"/>
        <v>0</v>
      </c>
      <c r="CN62" s="399">
        <f t="shared" si="55"/>
        <v>0</v>
      </c>
      <c r="CO62" s="412">
        <f t="shared" si="56"/>
        <v>0</v>
      </c>
      <c r="CP62" s="413">
        <f t="shared" si="57"/>
        <v>0</v>
      </c>
      <c r="CQ62" s="398" t="str">
        <f t="shared" si="58"/>
        <v>0</v>
      </c>
      <c r="CR62" s="398" t="str">
        <f t="shared" si="59"/>
        <v>0</v>
      </c>
      <c r="CS62" s="412">
        <f t="shared" si="60"/>
        <v>0</v>
      </c>
      <c r="CT62" s="412" t="str">
        <f t="shared" si="61"/>
        <v>0m0</v>
      </c>
      <c r="CU62" s="412">
        <f t="shared" si="89"/>
        <v>0</v>
      </c>
      <c r="CV62" s="412">
        <f t="shared" si="63"/>
        <v>0</v>
      </c>
      <c r="CW62" s="412">
        <f t="shared" si="64"/>
        <v>0</v>
      </c>
      <c r="CX62" s="412">
        <f t="shared" si="65"/>
        <v>0</v>
      </c>
      <c r="CY62" s="412">
        <f t="shared" si="66"/>
        <v>0</v>
      </c>
      <c r="CZ62" s="412" t="str">
        <f t="shared" si="67"/>
        <v/>
      </c>
      <c r="DA62" s="412" t="str">
        <f t="shared" si="68"/>
        <v/>
      </c>
      <c r="DB62" s="412" t="str">
        <f t="shared" si="69"/>
        <v/>
      </c>
      <c r="DC62" s="412" t="str">
        <f t="shared" si="70"/>
        <v/>
      </c>
      <c r="DD62" s="412" t="str">
        <f t="shared" si="71"/>
        <v/>
      </c>
      <c r="DE62" s="412"/>
      <c r="DF62" s="411"/>
      <c r="DG62" s="412" t="str">
        <f t="shared" si="72"/>
        <v/>
      </c>
      <c r="DH62" s="412" t="str">
        <f t="shared" si="73"/>
        <v/>
      </c>
      <c r="DI62" s="412">
        <f t="shared" si="74"/>
        <v>0</v>
      </c>
      <c r="DJ62" s="412" t="str">
        <f t="shared" si="75"/>
        <v/>
      </c>
      <c r="DK62" s="412" t="str">
        <f t="shared" si="76"/>
        <v/>
      </c>
      <c r="DL62" s="412" t="str">
        <f t="shared" si="77"/>
        <v/>
      </c>
      <c r="DM62" s="412" t="str">
        <f t="shared" si="78"/>
        <v/>
      </c>
      <c r="DN62" s="412" t="str">
        <f t="shared" si="79"/>
        <v/>
      </c>
      <c r="DO62" s="412" t="str">
        <f t="shared" si="80"/>
        <v/>
      </c>
    </row>
    <row r="63" spans="1:119" s="157" customFormat="1" ht="18" hidden="1" customHeight="1">
      <c r="A63" s="161" t="str">
        <f t="shared" si="99"/>
        <v/>
      </c>
      <c r="B63" s="158"/>
      <c r="C63" s="31" t="str">
        <f>IF(B63="","",VLOOKUP(B63,学連登録!$C$2:$G$3000,2,FALSE))</f>
        <v/>
      </c>
      <c r="D63" s="32" t="str">
        <f>IF(B63="","",VLOOKUP(B63,学連登録!$C$2:$G$3000,3,FALSE))</f>
        <v/>
      </c>
      <c r="E63" s="33" t="str">
        <f>IF(B63="","",VLOOKUP(B63,学連登録!$C$2:$G$3000,4,FALSE))</f>
        <v/>
      </c>
      <c r="F63" s="383" t="str">
        <f>IF(B63="","",VLOOKUP(B63,学連登録!$C$2:$I$3000,7,FALSE))</f>
        <v/>
      </c>
      <c r="G63" s="160"/>
      <c r="H63" s="905"/>
      <c r="I63" s="907"/>
      <c r="J63" s="160"/>
      <c r="K63" s="905"/>
      <c r="L63" s="906"/>
      <c r="M63" s="160"/>
      <c r="N63" s="819"/>
      <c r="O63" s="820"/>
      <c r="P63" s="159"/>
      <c r="Q63" s="905"/>
      <c r="R63" s="906"/>
      <c r="S63" s="159"/>
      <c r="T63" s="905"/>
      <c r="U63" s="906"/>
      <c r="V63" s="103" t="str">
        <f>IF(B63="","",VLOOKUP(B63,学連登録!$C$2:$H$3000,6,FALSE))</f>
        <v/>
      </c>
      <c r="Y63" s="118" t="str">
        <f t="shared" si="92"/>
        <v/>
      </c>
      <c r="Z63" s="97" t="str">
        <f>IF(G63="","",VLOOKUP(G63,種目名!$R$5:$T$104,3,0))</f>
        <v/>
      </c>
      <c r="AA63" s="99" t="str">
        <f>IF(J63="","",VLOOKUP(J63,種目名!$R$5:$T$104,3,0))</f>
        <v/>
      </c>
      <c r="AB63" s="119" t="str">
        <f>IF(M63="","",VLOOKUP(M63,種目名!$R$5:$T$104,3,0))</f>
        <v/>
      </c>
      <c r="AC63" s="119" t="str">
        <f>IF(P63="","",VLOOKUP(AF63,種目名!$R$5:$T$104,3,0))</f>
        <v/>
      </c>
      <c r="AD63" s="120" t="str">
        <f>IF(S63="","",VLOOKUP(AI63,種目名!$R$5:$T$104,3,0))</f>
        <v/>
      </c>
      <c r="AE63" s="117">
        <f t="shared" si="93"/>
        <v>0</v>
      </c>
      <c r="AF63" s="157" t="str">
        <f t="shared" si="94"/>
        <v/>
      </c>
      <c r="AG63" s="157" t="str">
        <f t="shared" si="95"/>
        <v/>
      </c>
      <c r="AH63" s="157">
        <f t="shared" si="96"/>
        <v>0</v>
      </c>
      <c r="AI63" s="157" t="str">
        <f t="shared" si="97"/>
        <v/>
      </c>
      <c r="AJ63" s="157" t="str">
        <f t="shared" si="98"/>
        <v/>
      </c>
      <c r="AK63" s="390"/>
      <c r="AL63" s="171">
        <f t="shared" si="14"/>
        <v>0</v>
      </c>
      <c r="AM63" s="399">
        <f t="shared" si="15"/>
        <v>0</v>
      </c>
      <c r="AN63" s="399">
        <f>COUNTIF($B$12:B63,B63)</f>
        <v>0</v>
      </c>
      <c r="AO63" s="399"/>
      <c r="AP63" s="399" t="str">
        <f t="shared" si="16"/>
        <v/>
      </c>
      <c r="AQ63" s="399" t="str">
        <f t="shared" si="16"/>
        <v/>
      </c>
      <c r="AR63" s="399" t="str">
        <f t="shared" si="16"/>
        <v/>
      </c>
      <c r="AS63" s="399" t="str">
        <f t="shared" si="16"/>
        <v/>
      </c>
      <c r="AT63" s="399">
        <f t="shared" si="87"/>
        <v>0</v>
      </c>
      <c r="AU63" s="399" t="str">
        <f t="shared" si="88"/>
        <v/>
      </c>
      <c r="AV63" s="399" t="str">
        <f t="shared" si="19"/>
        <v/>
      </c>
      <c r="AW63" s="399" t="str">
        <f t="shared" si="20"/>
        <v/>
      </c>
      <c r="AX63" s="399" t="str">
        <f t="shared" si="21"/>
        <v/>
      </c>
      <c r="AY63" s="399" t="str">
        <f t="shared" si="22"/>
        <v/>
      </c>
      <c r="AZ63" s="399" t="str">
        <f t="shared" si="23"/>
        <v/>
      </c>
      <c r="BA63" s="399" t="str">
        <f t="shared" si="23"/>
        <v/>
      </c>
      <c r="BB63" s="399" t="str">
        <f t="shared" si="23"/>
        <v/>
      </c>
      <c r="BC63" s="399" t="str">
        <f t="shared" si="23"/>
        <v/>
      </c>
      <c r="BD63" s="403" t="str">
        <f t="shared" si="23"/>
        <v/>
      </c>
      <c r="BE63" s="393">
        <f t="shared" si="24"/>
        <v>0</v>
      </c>
      <c r="BG63" s="399">
        <f t="shared" si="25"/>
        <v>0</v>
      </c>
      <c r="BH63" s="399">
        <f t="shared" si="26"/>
        <v>0</v>
      </c>
      <c r="BI63" s="412">
        <f t="shared" si="27"/>
        <v>0</v>
      </c>
      <c r="BJ63" s="413">
        <f t="shared" si="9"/>
        <v>0</v>
      </c>
      <c r="BK63" s="398" t="str">
        <f t="shared" si="10"/>
        <v>0</v>
      </c>
      <c r="BL63" s="398" t="str">
        <f t="shared" si="11"/>
        <v>0</v>
      </c>
      <c r="BM63" s="412">
        <f t="shared" si="28"/>
        <v>0</v>
      </c>
      <c r="BN63" s="412" t="str">
        <f t="shared" si="29"/>
        <v>0m0</v>
      </c>
      <c r="BO63" s="399">
        <f t="shared" si="30"/>
        <v>0</v>
      </c>
      <c r="BP63" s="399">
        <f t="shared" si="31"/>
        <v>0</v>
      </c>
      <c r="BQ63" s="412">
        <f t="shared" si="32"/>
        <v>0</v>
      </c>
      <c r="BR63" s="413">
        <f t="shared" si="33"/>
        <v>0</v>
      </c>
      <c r="BS63" s="398" t="str">
        <f t="shared" si="34"/>
        <v>0</v>
      </c>
      <c r="BT63" s="398" t="str">
        <f t="shared" si="35"/>
        <v>0</v>
      </c>
      <c r="BU63" s="412">
        <f t="shared" si="36"/>
        <v>0</v>
      </c>
      <c r="BV63" s="412" t="str">
        <f t="shared" si="37"/>
        <v>0m0</v>
      </c>
      <c r="BW63" s="399">
        <f t="shared" si="38"/>
        <v>0</v>
      </c>
      <c r="BX63" s="399">
        <f t="shared" si="39"/>
        <v>0</v>
      </c>
      <c r="BY63" s="412">
        <f t="shared" si="40"/>
        <v>0</v>
      </c>
      <c r="BZ63" s="413">
        <f t="shared" si="41"/>
        <v>0</v>
      </c>
      <c r="CA63" s="398" t="str">
        <f t="shared" si="42"/>
        <v>0</v>
      </c>
      <c r="CB63" s="398" t="str">
        <f t="shared" si="43"/>
        <v>0</v>
      </c>
      <c r="CC63" s="412">
        <f t="shared" si="44"/>
        <v>0</v>
      </c>
      <c r="CD63" s="412" t="str">
        <f t="shared" si="45"/>
        <v>0m0</v>
      </c>
      <c r="CE63" s="399">
        <f t="shared" si="46"/>
        <v>0</v>
      </c>
      <c r="CF63" s="399">
        <f t="shared" si="47"/>
        <v>0</v>
      </c>
      <c r="CG63" s="412">
        <f t="shared" si="48"/>
        <v>0</v>
      </c>
      <c r="CH63" s="413">
        <f t="shared" si="49"/>
        <v>0</v>
      </c>
      <c r="CI63" s="398" t="str">
        <f t="shared" si="50"/>
        <v>0</v>
      </c>
      <c r="CJ63" s="398" t="str">
        <f t="shared" si="51"/>
        <v>0</v>
      </c>
      <c r="CK63" s="412">
        <f t="shared" si="52"/>
        <v>0</v>
      </c>
      <c r="CL63" s="412" t="str">
        <f t="shared" si="53"/>
        <v>0m0</v>
      </c>
      <c r="CM63" s="399">
        <f t="shared" si="54"/>
        <v>0</v>
      </c>
      <c r="CN63" s="399">
        <f t="shared" si="55"/>
        <v>0</v>
      </c>
      <c r="CO63" s="412">
        <f t="shared" si="56"/>
        <v>0</v>
      </c>
      <c r="CP63" s="413">
        <f t="shared" si="57"/>
        <v>0</v>
      </c>
      <c r="CQ63" s="398" t="str">
        <f t="shared" si="58"/>
        <v>0</v>
      </c>
      <c r="CR63" s="398" t="str">
        <f t="shared" si="59"/>
        <v>0</v>
      </c>
      <c r="CS63" s="412">
        <f t="shared" si="60"/>
        <v>0</v>
      </c>
      <c r="CT63" s="412" t="str">
        <f t="shared" si="61"/>
        <v>0m0</v>
      </c>
      <c r="CU63" s="412">
        <f t="shared" si="89"/>
        <v>0</v>
      </c>
      <c r="CV63" s="412">
        <f t="shared" si="63"/>
        <v>0</v>
      </c>
      <c r="CW63" s="412">
        <f t="shared" si="64"/>
        <v>0</v>
      </c>
      <c r="CX63" s="412">
        <f t="shared" si="65"/>
        <v>0</v>
      </c>
      <c r="CY63" s="412">
        <f t="shared" si="66"/>
        <v>0</v>
      </c>
      <c r="CZ63" s="412" t="str">
        <f t="shared" si="67"/>
        <v/>
      </c>
      <c r="DA63" s="412" t="str">
        <f t="shared" si="68"/>
        <v/>
      </c>
      <c r="DB63" s="412" t="str">
        <f t="shared" si="69"/>
        <v/>
      </c>
      <c r="DC63" s="412" t="str">
        <f t="shared" si="70"/>
        <v/>
      </c>
      <c r="DD63" s="412" t="str">
        <f t="shared" si="71"/>
        <v/>
      </c>
      <c r="DE63" s="412"/>
      <c r="DF63" s="411"/>
      <c r="DG63" s="412" t="str">
        <f t="shared" si="72"/>
        <v/>
      </c>
      <c r="DH63" s="412" t="str">
        <f t="shared" si="73"/>
        <v/>
      </c>
      <c r="DI63" s="412">
        <f t="shared" si="74"/>
        <v>0</v>
      </c>
      <c r="DJ63" s="412" t="str">
        <f t="shared" si="75"/>
        <v/>
      </c>
      <c r="DK63" s="412" t="str">
        <f t="shared" si="76"/>
        <v/>
      </c>
      <c r="DL63" s="412" t="str">
        <f t="shared" si="77"/>
        <v/>
      </c>
      <c r="DM63" s="412" t="str">
        <f t="shared" si="78"/>
        <v/>
      </c>
      <c r="DN63" s="412" t="str">
        <f t="shared" si="79"/>
        <v/>
      </c>
      <c r="DO63" s="412" t="str">
        <f t="shared" si="80"/>
        <v/>
      </c>
    </row>
    <row r="64" spans="1:119" s="157" customFormat="1" ht="18" hidden="1" customHeight="1">
      <c r="A64" s="161" t="str">
        <f t="shared" si="99"/>
        <v/>
      </c>
      <c r="B64" s="158"/>
      <c r="C64" s="31" t="str">
        <f>IF(B64="","",VLOOKUP(B64,学連登録!$C$2:$G$3000,2,FALSE))</f>
        <v/>
      </c>
      <c r="D64" s="32" t="str">
        <f>IF(B64="","",VLOOKUP(B64,学連登録!$C$2:$G$3000,3,FALSE))</f>
        <v/>
      </c>
      <c r="E64" s="33" t="str">
        <f>IF(B64="","",VLOOKUP(B64,学連登録!$C$2:$G$3000,4,FALSE))</f>
        <v/>
      </c>
      <c r="F64" s="383" t="str">
        <f>IF(B64="","",VLOOKUP(B64,学連登録!$C$2:$I$3000,7,FALSE))</f>
        <v/>
      </c>
      <c r="G64" s="160"/>
      <c r="H64" s="905"/>
      <c r="I64" s="907"/>
      <c r="J64" s="160"/>
      <c r="K64" s="905"/>
      <c r="L64" s="906"/>
      <c r="M64" s="160"/>
      <c r="N64" s="819"/>
      <c r="O64" s="820"/>
      <c r="P64" s="159"/>
      <c r="Q64" s="905"/>
      <c r="R64" s="906"/>
      <c r="S64" s="159"/>
      <c r="T64" s="905"/>
      <c r="U64" s="906"/>
      <c r="V64" s="103" t="str">
        <f>IF(B64="","",VLOOKUP(B64,学連登録!$C$2:$H$3000,6,FALSE))</f>
        <v/>
      </c>
      <c r="Y64" s="118" t="str">
        <f t="shared" si="92"/>
        <v/>
      </c>
      <c r="Z64" s="97" t="str">
        <f>IF(G64="","",VLOOKUP(G64,種目名!$R$5:$T$104,3,0))</f>
        <v/>
      </c>
      <c r="AA64" s="99" t="str">
        <f>IF(J64="","",VLOOKUP(J64,種目名!$R$5:$T$104,3,0))</f>
        <v/>
      </c>
      <c r="AB64" s="119" t="str">
        <f>IF(M64="","",VLOOKUP(M64,種目名!$R$5:$T$104,3,0))</f>
        <v/>
      </c>
      <c r="AC64" s="119" t="str">
        <f>IF(P64="","",VLOOKUP(AF64,種目名!$R$5:$T$104,3,0))</f>
        <v/>
      </c>
      <c r="AD64" s="120" t="str">
        <f>IF(S64="","",VLOOKUP(AI64,種目名!$R$5:$T$104,3,0))</f>
        <v/>
      </c>
      <c r="AE64" s="117">
        <f t="shared" si="93"/>
        <v>0</v>
      </c>
      <c r="AF64" s="157" t="str">
        <f t="shared" si="94"/>
        <v/>
      </c>
      <c r="AG64" s="157" t="str">
        <f t="shared" si="95"/>
        <v/>
      </c>
      <c r="AH64" s="157">
        <f t="shared" si="96"/>
        <v>0</v>
      </c>
      <c r="AI64" s="157" t="str">
        <f t="shared" si="97"/>
        <v/>
      </c>
      <c r="AJ64" s="157" t="str">
        <f t="shared" si="98"/>
        <v/>
      </c>
      <c r="AK64" s="390"/>
      <c r="AL64" s="171">
        <f t="shared" si="14"/>
        <v>0</v>
      </c>
      <c r="AM64" s="399">
        <f t="shared" si="15"/>
        <v>0</v>
      </c>
      <c r="AN64" s="399">
        <f>COUNTIF($B$12:B64,B64)</f>
        <v>0</v>
      </c>
      <c r="AO64" s="399"/>
      <c r="AP64" s="399" t="str">
        <f t="shared" si="16"/>
        <v/>
      </c>
      <c r="AQ64" s="399" t="str">
        <f t="shared" si="16"/>
        <v/>
      </c>
      <c r="AR64" s="399" t="str">
        <f t="shared" si="16"/>
        <v/>
      </c>
      <c r="AS64" s="399" t="str">
        <f t="shared" si="16"/>
        <v/>
      </c>
      <c r="AT64" s="399">
        <f t="shared" si="87"/>
        <v>0</v>
      </c>
      <c r="AU64" s="399" t="str">
        <f t="shared" si="88"/>
        <v/>
      </c>
      <c r="AV64" s="399" t="str">
        <f t="shared" si="19"/>
        <v/>
      </c>
      <c r="AW64" s="399" t="str">
        <f t="shared" si="20"/>
        <v/>
      </c>
      <c r="AX64" s="399" t="str">
        <f t="shared" si="21"/>
        <v/>
      </c>
      <c r="AY64" s="399" t="str">
        <f t="shared" si="22"/>
        <v/>
      </c>
      <c r="AZ64" s="399" t="str">
        <f t="shared" ref="AZ64:BD114" si="100">IF(AU64="","",COUNTIF($AU$12:$AY$520,AU64))</f>
        <v/>
      </c>
      <c r="BA64" s="399" t="str">
        <f t="shared" si="100"/>
        <v/>
      </c>
      <c r="BB64" s="399" t="str">
        <f t="shared" si="100"/>
        <v/>
      </c>
      <c r="BC64" s="399" t="str">
        <f t="shared" si="100"/>
        <v/>
      </c>
      <c r="BD64" s="403" t="str">
        <f t="shared" si="100"/>
        <v/>
      </c>
      <c r="BE64" s="393">
        <f t="shared" si="24"/>
        <v>0</v>
      </c>
      <c r="BG64" s="399">
        <f t="shared" si="25"/>
        <v>0</v>
      </c>
      <c r="BH64" s="399">
        <f t="shared" si="26"/>
        <v>0</v>
      </c>
      <c r="BI64" s="412">
        <f t="shared" si="27"/>
        <v>0</v>
      </c>
      <c r="BJ64" s="413">
        <f t="shared" si="9"/>
        <v>0</v>
      </c>
      <c r="BK64" s="398" t="str">
        <f t="shared" si="10"/>
        <v>0</v>
      </c>
      <c r="BL64" s="398" t="str">
        <f t="shared" si="11"/>
        <v>0</v>
      </c>
      <c r="BM64" s="412">
        <f t="shared" si="28"/>
        <v>0</v>
      </c>
      <c r="BN64" s="412" t="str">
        <f t="shared" si="29"/>
        <v>0m0</v>
      </c>
      <c r="BO64" s="399">
        <f t="shared" si="30"/>
        <v>0</v>
      </c>
      <c r="BP64" s="399">
        <f t="shared" si="31"/>
        <v>0</v>
      </c>
      <c r="BQ64" s="412">
        <f t="shared" si="32"/>
        <v>0</v>
      </c>
      <c r="BR64" s="413">
        <f t="shared" si="33"/>
        <v>0</v>
      </c>
      <c r="BS64" s="398" t="str">
        <f t="shared" si="34"/>
        <v>0</v>
      </c>
      <c r="BT64" s="398" t="str">
        <f t="shared" si="35"/>
        <v>0</v>
      </c>
      <c r="BU64" s="412">
        <f t="shared" si="36"/>
        <v>0</v>
      </c>
      <c r="BV64" s="412" t="str">
        <f t="shared" si="37"/>
        <v>0m0</v>
      </c>
      <c r="BW64" s="399">
        <f t="shared" si="38"/>
        <v>0</v>
      </c>
      <c r="BX64" s="399">
        <f t="shared" si="39"/>
        <v>0</v>
      </c>
      <c r="BY64" s="412">
        <f t="shared" si="40"/>
        <v>0</v>
      </c>
      <c r="BZ64" s="413">
        <f t="shared" si="41"/>
        <v>0</v>
      </c>
      <c r="CA64" s="398" t="str">
        <f t="shared" si="42"/>
        <v>0</v>
      </c>
      <c r="CB64" s="398" t="str">
        <f t="shared" si="43"/>
        <v>0</v>
      </c>
      <c r="CC64" s="412">
        <f t="shared" si="44"/>
        <v>0</v>
      </c>
      <c r="CD64" s="412" t="str">
        <f t="shared" si="45"/>
        <v>0m0</v>
      </c>
      <c r="CE64" s="399">
        <f t="shared" si="46"/>
        <v>0</v>
      </c>
      <c r="CF64" s="399">
        <f t="shared" si="47"/>
        <v>0</v>
      </c>
      <c r="CG64" s="412">
        <f t="shared" si="48"/>
        <v>0</v>
      </c>
      <c r="CH64" s="413">
        <f t="shared" si="49"/>
        <v>0</v>
      </c>
      <c r="CI64" s="398" t="str">
        <f t="shared" si="50"/>
        <v>0</v>
      </c>
      <c r="CJ64" s="398" t="str">
        <f t="shared" si="51"/>
        <v>0</v>
      </c>
      <c r="CK64" s="412">
        <f t="shared" si="52"/>
        <v>0</v>
      </c>
      <c r="CL64" s="412" t="str">
        <f t="shared" si="53"/>
        <v>0m0</v>
      </c>
      <c r="CM64" s="399">
        <f t="shared" si="54"/>
        <v>0</v>
      </c>
      <c r="CN64" s="399">
        <f t="shared" si="55"/>
        <v>0</v>
      </c>
      <c r="CO64" s="412">
        <f t="shared" si="56"/>
        <v>0</v>
      </c>
      <c r="CP64" s="413">
        <f t="shared" si="57"/>
        <v>0</v>
      </c>
      <c r="CQ64" s="398" t="str">
        <f t="shared" si="58"/>
        <v>0</v>
      </c>
      <c r="CR64" s="398" t="str">
        <f t="shared" si="59"/>
        <v>0</v>
      </c>
      <c r="CS64" s="412">
        <f t="shared" si="60"/>
        <v>0</v>
      </c>
      <c r="CT64" s="412" t="str">
        <f t="shared" si="61"/>
        <v>0m0</v>
      </c>
      <c r="CU64" s="412">
        <f t="shared" si="89"/>
        <v>0</v>
      </c>
      <c r="CV64" s="412">
        <f t="shared" si="63"/>
        <v>0</v>
      </c>
      <c r="CW64" s="412">
        <f t="shared" si="64"/>
        <v>0</v>
      </c>
      <c r="CX64" s="412">
        <f t="shared" si="65"/>
        <v>0</v>
      </c>
      <c r="CY64" s="412">
        <f t="shared" si="66"/>
        <v>0</v>
      </c>
      <c r="CZ64" s="412" t="str">
        <f t="shared" si="67"/>
        <v/>
      </c>
      <c r="DA64" s="412" t="str">
        <f t="shared" si="68"/>
        <v/>
      </c>
      <c r="DB64" s="412" t="str">
        <f t="shared" si="69"/>
        <v/>
      </c>
      <c r="DC64" s="412" t="str">
        <f t="shared" si="70"/>
        <v/>
      </c>
      <c r="DD64" s="412" t="str">
        <f t="shared" si="71"/>
        <v/>
      </c>
      <c r="DE64" s="412"/>
      <c r="DF64" s="411"/>
      <c r="DG64" s="412" t="str">
        <f t="shared" si="72"/>
        <v/>
      </c>
      <c r="DH64" s="412" t="str">
        <f t="shared" si="73"/>
        <v/>
      </c>
      <c r="DI64" s="412">
        <f t="shared" si="74"/>
        <v>0</v>
      </c>
      <c r="DJ64" s="412" t="str">
        <f t="shared" si="75"/>
        <v/>
      </c>
      <c r="DK64" s="412" t="str">
        <f t="shared" si="76"/>
        <v/>
      </c>
      <c r="DL64" s="412" t="str">
        <f t="shared" si="77"/>
        <v/>
      </c>
      <c r="DM64" s="412" t="str">
        <f t="shared" si="78"/>
        <v/>
      </c>
      <c r="DN64" s="412" t="str">
        <f t="shared" si="79"/>
        <v/>
      </c>
      <c r="DO64" s="412" t="str">
        <f t="shared" si="80"/>
        <v/>
      </c>
    </row>
    <row r="65" spans="1:119" s="157" customFormat="1" ht="18" hidden="1" customHeight="1">
      <c r="A65" s="161" t="str">
        <f t="shared" si="99"/>
        <v/>
      </c>
      <c r="B65" s="158"/>
      <c r="C65" s="31" t="str">
        <f>IF(B65="","",VLOOKUP(B65,学連登録!$C$2:$G$3000,2,FALSE))</f>
        <v/>
      </c>
      <c r="D65" s="32" t="str">
        <f>IF(B65="","",VLOOKUP(B65,学連登録!$C$2:$G$3000,3,FALSE))</f>
        <v/>
      </c>
      <c r="E65" s="33" t="str">
        <f>IF(B65="","",VLOOKUP(B65,学連登録!$C$2:$G$3000,4,FALSE))</f>
        <v/>
      </c>
      <c r="F65" s="383" t="str">
        <f>IF(B65="","",VLOOKUP(B65,学連登録!$C$2:$I$3000,7,FALSE))</f>
        <v/>
      </c>
      <c r="G65" s="160"/>
      <c r="H65" s="905"/>
      <c r="I65" s="907"/>
      <c r="J65" s="160"/>
      <c r="K65" s="905"/>
      <c r="L65" s="906"/>
      <c r="M65" s="160"/>
      <c r="N65" s="819"/>
      <c r="O65" s="820"/>
      <c r="P65" s="159"/>
      <c r="Q65" s="905"/>
      <c r="R65" s="906"/>
      <c r="S65" s="159"/>
      <c r="T65" s="905"/>
      <c r="U65" s="906"/>
      <c r="V65" s="103" t="str">
        <f>IF(B65="","",VLOOKUP(B65,学連登録!$C$2:$H$3000,6,FALSE))</f>
        <v/>
      </c>
      <c r="Y65" s="118" t="str">
        <f t="shared" si="92"/>
        <v/>
      </c>
      <c r="Z65" s="97" t="str">
        <f>IF(G65="","",VLOOKUP(G65,種目名!$R$5:$T$104,3,0))</f>
        <v/>
      </c>
      <c r="AA65" s="99" t="str">
        <f>IF(J65="","",VLOOKUP(J65,種目名!$R$5:$T$104,3,0))</f>
        <v/>
      </c>
      <c r="AB65" s="119" t="str">
        <f>IF(M65="","",VLOOKUP(M65,種目名!$R$5:$T$104,3,0))</f>
        <v/>
      </c>
      <c r="AC65" s="119" t="str">
        <f>IF(P65="","",VLOOKUP(AF65,種目名!$R$5:$T$104,3,0))</f>
        <v/>
      </c>
      <c r="AD65" s="120" t="str">
        <f>IF(S65="","",VLOOKUP(AI65,種目名!$R$5:$T$104,3,0))</f>
        <v/>
      </c>
      <c r="AE65" s="117">
        <f t="shared" si="93"/>
        <v>0</v>
      </c>
      <c r="AF65" s="157" t="str">
        <f t="shared" si="94"/>
        <v/>
      </c>
      <c r="AG65" s="157" t="str">
        <f t="shared" si="95"/>
        <v/>
      </c>
      <c r="AH65" s="157">
        <f t="shared" si="96"/>
        <v>0</v>
      </c>
      <c r="AI65" s="157" t="str">
        <f t="shared" si="97"/>
        <v/>
      </c>
      <c r="AJ65" s="157" t="str">
        <f t="shared" si="98"/>
        <v/>
      </c>
      <c r="AK65" s="390"/>
      <c r="AL65" s="171">
        <f t="shared" si="14"/>
        <v>0</v>
      </c>
      <c r="AM65" s="399">
        <f t="shared" si="15"/>
        <v>0</v>
      </c>
      <c r="AN65" s="399">
        <f>COUNTIF($B$12:B65,B65)</f>
        <v>0</v>
      </c>
      <c r="AO65" s="399"/>
      <c r="AP65" s="399" t="str">
        <f t="shared" si="16"/>
        <v/>
      </c>
      <c r="AQ65" s="399" t="str">
        <f t="shared" si="16"/>
        <v/>
      </c>
      <c r="AR65" s="399" t="str">
        <f t="shared" si="16"/>
        <v/>
      </c>
      <c r="AS65" s="399" t="str">
        <f t="shared" si="16"/>
        <v/>
      </c>
      <c r="AT65" s="399">
        <f t="shared" si="87"/>
        <v>0</v>
      </c>
      <c r="AU65" s="399" t="str">
        <f t="shared" si="88"/>
        <v/>
      </c>
      <c r="AV65" s="399" t="str">
        <f t="shared" si="19"/>
        <v/>
      </c>
      <c r="AW65" s="399" t="str">
        <f t="shared" si="20"/>
        <v/>
      </c>
      <c r="AX65" s="399" t="str">
        <f t="shared" si="21"/>
        <v/>
      </c>
      <c r="AY65" s="399" t="str">
        <f t="shared" si="22"/>
        <v/>
      </c>
      <c r="AZ65" s="399" t="str">
        <f t="shared" si="100"/>
        <v/>
      </c>
      <c r="BA65" s="399" t="str">
        <f t="shared" si="100"/>
        <v/>
      </c>
      <c r="BB65" s="399" t="str">
        <f t="shared" si="100"/>
        <v/>
      </c>
      <c r="BC65" s="399" t="str">
        <f t="shared" si="100"/>
        <v/>
      </c>
      <c r="BD65" s="403" t="str">
        <f t="shared" si="100"/>
        <v/>
      </c>
      <c r="BE65" s="393">
        <f t="shared" si="24"/>
        <v>0</v>
      </c>
      <c r="BG65" s="399">
        <f t="shared" si="25"/>
        <v>0</v>
      </c>
      <c r="BH65" s="399">
        <f t="shared" si="26"/>
        <v>0</v>
      </c>
      <c r="BI65" s="412">
        <f t="shared" si="27"/>
        <v>0</v>
      </c>
      <c r="BJ65" s="413">
        <f t="shared" si="9"/>
        <v>0</v>
      </c>
      <c r="BK65" s="398" t="str">
        <f t="shared" si="10"/>
        <v>0</v>
      </c>
      <c r="BL65" s="398" t="str">
        <f t="shared" si="11"/>
        <v>0</v>
      </c>
      <c r="BM65" s="412">
        <f t="shared" si="28"/>
        <v>0</v>
      </c>
      <c r="BN65" s="412" t="str">
        <f t="shared" si="29"/>
        <v>0m0</v>
      </c>
      <c r="BO65" s="399">
        <f t="shared" si="30"/>
        <v>0</v>
      </c>
      <c r="BP65" s="399">
        <f t="shared" si="31"/>
        <v>0</v>
      </c>
      <c r="BQ65" s="412">
        <f t="shared" si="32"/>
        <v>0</v>
      </c>
      <c r="BR65" s="413">
        <f t="shared" si="33"/>
        <v>0</v>
      </c>
      <c r="BS65" s="398" t="str">
        <f t="shared" si="34"/>
        <v>0</v>
      </c>
      <c r="BT65" s="398" t="str">
        <f t="shared" si="35"/>
        <v>0</v>
      </c>
      <c r="BU65" s="412">
        <f t="shared" si="36"/>
        <v>0</v>
      </c>
      <c r="BV65" s="412" t="str">
        <f t="shared" si="37"/>
        <v>0m0</v>
      </c>
      <c r="BW65" s="399">
        <f t="shared" si="38"/>
        <v>0</v>
      </c>
      <c r="BX65" s="399">
        <f t="shared" si="39"/>
        <v>0</v>
      </c>
      <c r="BY65" s="412">
        <f t="shared" si="40"/>
        <v>0</v>
      </c>
      <c r="BZ65" s="413">
        <f t="shared" si="41"/>
        <v>0</v>
      </c>
      <c r="CA65" s="398" t="str">
        <f t="shared" si="42"/>
        <v>0</v>
      </c>
      <c r="CB65" s="398" t="str">
        <f t="shared" si="43"/>
        <v>0</v>
      </c>
      <c r="CC65" s="412">
        <f t="shared" si="44"/>
        <v>0</v>
      </c>
      <c r="CD65" s="412" t="str">
        <f t="shared" si="45"/>
        <v>0m0</v>
      </c>
      <c r="CE65" s="399">
        <f t="shared" si="46"/>
        <v>0</v>
      </c>
      <c r="CF65" s="399">
        <f t="shared" si="47"/>
        <v>0</v>
      </c>
      <c r="CG65" s="412">
        <f t="shared" si="48"/>
        <v>0</v>
      </c>
      <c r="CH65" s="413">
        <f t="shared" si="49"/>
        <v>0</v>
      </c>
      <c r="CI65" s="398" t="str">
        <f t="shared" si="50"/>
        <v>0</v>
      </c>
      <c r="CJ65" s="398" t="str">
        <f t="shared" si="51"/>
        <v>0</v>
      </c>
      <c r="CK65" s="412">
        <f t="shared" si="52"/>
        <v>0</v>
      </c>
      <c r="CL65" s="412" t="str">
        <f t="shared" si="53"/>
        <v>0m0</v>
      </c>
      <c r="CM65" s="399">
        <f t="shared" si="54"/>
        <v>0</v>
      </c>
      <c r="CN65" s="399">
        <f t="shared" si="55"/>
        <v>0</v>
      </c>
      <c r="CO65" s="412">
        <f t="shared" si="56"/>
        <v>0</v>
      </c>
      <c r="CP65" s="413">
        <f t="shared" si="57"/>
        <v>0</v>
      </c>
      <c r="CQ65" s="398" t="str">
        <f t="shared" si="58"/>
        <v>0</v>
      </c>
      <c r="CR65" s="398" t="str">
        <f t="shared" si="59"/>
        <v>0</v>
      </c>
      <c r="CS65" s="412">
        <f t="shared" si="60"/>
        <v>0</v>
      </c>
      <c r="CT65" s="412" t="str">
        <f t="shared" si="61"/>
        <v>0m0</v>
      </c>
      <c r="CU65" s="412">
        <f t="shared" si="89"/>
        <v>0</v>
      </c>
      <c r="CV65" s="412">
        <f t="shared" si="63"/>
        <v>0</v>
      </c>
      <c r="CW65" s="412">
        <f t="shared" si="64"/>
        <v>0</v>
      </c>
      <c r="CX65" s="412">
        <f t="shared" si="65"/>
        <v>0</v>
      </c>
      <c r="CY65" s="412">
        <f t="shared" si="66"/>
        <v>0</v>
      </c>
      <c r="CZ65" s="412" t="str">
        <f t="shared" si="67"/>
        <v/>
      </c>
      <c r="DA65" s="412" t="str">
        <f t="shared" si="68"/>
        <v/>
      </c>
      <c r="DB65" s="412" t="str">
        <f t="shared" si="69"/>
        <v/>
      </c>
      <c r="DC65" s="412" t="str">
        <f t="shared" si="70"/>
        <v/>
      </c>
      <c r="DD65" s="412" t="str">
        <f t="shared" si="71"/>
        <v/>
      </c>
      <c r="DE65" s="412"/>
      <c r="DF65" s="411"/>
      <c r="DG65" s="412" t="str">
        <f t="shared" si="72"/>
        <v/>
      </c>
      <c r="DH65" s="412" t="str">
        <f t="shared" si="73"/>
        <v/>
      </c>
      <c r="DI65" s="412">
        <f t="shared" si="74"/>
        <v>0</v>
      </c>
      <c r="DJ65" s="412" t="str">
        <f t="shared" si="75"/>
        <v/>
      </c>
      <c r="DK65" s="412" t="str">
        <f t="shared" si="76"/>
        <v/>
      </c>
      <c r="DL65" s="412" t="str">
        <f t="shared" si="77"/>
        <v/>
      </c>
      <c r="DM65" s="412" t="str">
        <f t="shared" si="78"/>
        <v/>
      </c>
      <c r="DN65" s="412" t="str">
        <f t="shared" si="79"/>
        <v/>
      </c>
      <c r="DO65" s="412" t="str">
        <f t="shared" si="80"/>
        <v/>
      </c>
    </row>
    <row r="66" spans="1:119" s="157" customFormat="1" ht="18" hidden="1" customHeight="1">
      <c r="A66" s="161" t="str">
        <f t="shared" si="99"/>
        <v/>
      </c>
      <c r="B66" s="158"/>
      <c r="C66" s="31" t="str">
        <f>IF(B66="","",VLOOKUP(B66,学連登録!$C$2:$G$3000,2,FALSE))</f>
        <v/>
      </c>
      <c r="D66" s="32" t="str">
        <f>IF(B66="","",VLOOKUP(B66,学連登録!$C$2:$G$3000,3,FALSE))</f>
        <v/>
      </c>
      <c r="E66" s="33" t="str">
        <f>IF(B66="","",VLOOKUP(B66,学連登録!$C$2:$G$3000,4,FALSE))</f>
        <v/>
      </c>
      <c r="F66" s="383" t="str">
        <f>IF(B66="","",VLOOKUP(B66,学連登録!$C$2:$I$3000,7,FALSE))</f>
        <v/>
      </c>
      <c r="G66" s="160"/>
      <c r="H66" s="905"/>
      <c r="I66" s="907"/>
      <c r="J66" s="160"/>
      <c r="K66" s="905"/>
      <c r="L66" s="906"/>
      <c r="M66" s="160"/>
      <c r="N66" s="819"/>
      <c r="O66" s="820"/>
      <c r="P66" s="159"/>
      <c r="Q66" s="905"/>
      <c r="R66" s="906"/>
      <c r="S66" s="159"/>
      <c r="T66" s="905"/>
      <c r="U66" s="906"/>
      <c r="V66" s="103" t="str">
        <f>IF(B66="","",VLOOKUP(B66,学連登録!$C$2:$H$3000,6,FALSE))</f>
        <v/>
      </c>
      <c r="Y66" s="118" t="str">
        <f t="shared" si="92"/>
        <v/>
      </c>
      <c r="Z66" s="97" t="str">
        <f>IF(G66="","",VLOOKUP(G66,種目名!$R$5:$T$104,3,0))</f>
        <v/>
      </c>
      <c r="AA66" s="99" t="str">
        <f>IF(J66="","",VLOOKUP(J66,種目名!$R$5:$T$104,3,0))</f>
        <v/>
      </c>
      <c r="AB66" s="119" t="str">
        <f>IF(M66="","",VLOOKUP(M66,種目名!$R$5:$T$104,3,0))</f>
        <v/>
      </c>
      <c r="AC66" s="119" t="str">
        <f>IF(P66="","",VLOOKUP(AF66,種目名!$R$5:$T$104,3,0))</f>
        <v/>
      </c>
      <c r="AD66" s="120" t="str">
        <f>IF(S66="","",VLOOKUP(AI66,種目名!$R$5:$T$104,3,0))</f>
        <v/>
      </c>
      <c r="AE66" s="117">
        <f t="shared" si="93"/>
        <v>0</v>
      </c>
      <c r="AF66" s="157" t="str">
        <f t="shared" si="94"/>
        <v/>
      </c>
      <c r="AG66" s="157" t="str">
        <f t="shared" si="95"/>
        <v/>
      </c>
      <c r="AH66" s="157">
        <f t="shared" si="96"/>
        <v>0</v>
      </c>
      <c r="AI66" s="157" t="str">
        <f t="shared" si="97"/>
        <v/>
      </c>
      <c r="AJ66" s="157" t="str">
        <f t="shared" si="98"/>
        <v/>
      </c>
      <c r="AK66" s="390"/>
      <c r="AL66" s="171">
        <f t="shared" si="14"/>
        <v>0</v>
      </c>
      <c r="AM66" s="399">
        <f t="shared" si="15"/>
        <v>0</v>
      </c>
      <c r="AN66" s="399">
        <f>COUNTIF($B$12:B66,B66)</f>
        <v>0</v>
      </c>
      <c r="AO66" s="399"/>
      <c r="AP66" s="399" t="str">
        <f t="shared" si="16"/>
        <v/>
      </c>
      <c r="AQ66" s="399" t="str">
        <f t="shared" si="16"/>
        <v/>
      </c>
      <c r="AR66" s="399" t="str">
        <f t="shared" si="16"/>
        <v/>
      </c>
      <c r="AS66" s="399" t="str">
        <f t="shared" si="16"/>
        <v/>
      </c>
      <c r="AT66" s="399">
        <f t="shared" si="87"/>
        <v>0</v>
      </c>
      <c r="AU66" s="399" t="str">
        <f t="shared" si="88"/>
        <v/>
      </c>
      <c r="AV66" s="399" t="str">
        <f t="shared" si="19"/>
        <v/>
      </c>
      <c r="AW66" s="399" t="str">
        <f t="shared" si="20"/>
        <v/>
      </c>
      <c r="AX66" s="399" t="str">
        <f t="shared" si="21"/>
        <v/>
      </c>
      <c r="AY66" s="399" t="str">
        <f t="shared" si="22"/>
        <v/>
      </c>
      <c r="AZ66" s="399" t="str">
        <f t="shared" si="100"/>
        <v/>
      </c>
      <c r="BA66" s="399" t="str">
        <f t="shared" si="100"/>
        <v/>
      </c>
      <c r="BB66" s="399" t="str">
        <f t="shared" si="100"/>
        <v/>
      </c>
      <c r="BC66" s="399" t="str">
        <f t="shared" si="100"/>
        <v/>
      </c>
      <c r="BD66" s="403" t="str">
        <f t="shared" si="100"/>
        <v/>
      </c>
      <c r="BE66" s="393">
        <f t="shared" si="24"/>
        <v>0</v>
      </c>
      <c r="BG66" s="399">
        <f t="shared" si="25"/>
        <v>0</v>
      </c>
      <c r="BH66" s="399">
        <f t="shared" si="26"/>
        <v>0</v>
      </c>
      <c r="BI66" s="412">
        <f t="shared" si="27"/>
        <v>0</v>
      </c>
      <c r="BJ66" s="413">
        <f t="shared" si="9"/>
        <v>0</v>
      </c>
      <c r="BK66" s="398" t="str">
        <f t="shared" si="10"/>
        <v>0</v>
      </c>
      <c r="BL66" s="398" t="str">
        <f t="shared" si="11"/>
        <v>0</v>
      </c>
      <c r="BM66" s="412">
        <f t="shared" si="28"/>
        <v>0</v>
      </c>
      <c r="BN66" s="412" t="str">
        <f t="shared" si="29"/>
        <v>0m0</v>
      </c>
      <c r="BO66" s="399">
        <f t="shared" si="30"/>
        <v>0</v>
      </c>
      <c r="BP66" s="399">
        <f t="shared" si="31"/>
        <v>0</v>
      </c>
      <c r="BQ66" s="412">
        <f t="shared" si="32"/>
        <v>0</v>
      </c>
      <c r="BR66" s="413">
        <f t="shared" si="33"/>
        <v>0</v>
      </c>
      <c r="BS66" s="398" t="str">
        <f t="shared" si="34"/>
        <v>0</v>
      </c>
      <c r="BT66" s="398" t="str">
        <f t="shared" si="35"/>
        <v>0</v>
      </c>
      <c r="BU66" s="412">
        <f t="shared" si="36"/>
        <v>0</v>
      </c>
      <c r="BV66" s="412" t="str">
        <f t="shared" si="37"/>
        <v>0m0</v>
      </c>
      <c r="BW66" s="399">
        <f t="shared" si="38"/>
        <v>0</v>
      </c>
      <c r="BX66" s="399">
        <f t="shared" si="39"/>
        <v>0</v>
      </c>
      <c r="BY66" s="412">
        <f t="shared" si="40"/>
        <v>0</v>
      </c>
      <c r="BZ66" s="413">
        <f t="shared" si="41"/>
        <v>0</v>
      </c>
      <c r="CA66" s="398" t="str">
        <f t="shared" si="42"/>
        <v>0</v>
      </c>
      <c r="CB66" s="398" t="str">
        <f t="shared" si="43"/>
        <v>0</v>
      </c>
      <c r="CC66" s="412">
        <f t="shared" si="44"/>
        <v>0</v>
      </c>
      <c r="CD66" s="412" t="str">
        <f t="shared" si="45"/>
        <v>0m0</v>
      </c>
      <c r="CE66" s="399">
        <f t="shared" si="46"/>
        <v>0</v>
      </c>
      <c r="CF66" s="399">
        <f t="shared" si="47"/>
        <v>0</v>
      </c>
      <c r="CG66" s="412">
        <f t="shared" si="48"/>
        <v>0</v>
      </c>
      <c r="CH66" s="413">
        <f t="shared" si="49"/>
        <v>0</v>
      </c>
      <c r="CI66" s="398" t="str">
        <f t="shared" si="50"/>
        <v>0</v>
      </c>
      <c r="CJ66" s="398" t="str">
        <f t="shared" si="51"/>
        <v>0</v>
      </c>
      <c r="CK66" s="412">
        <f t="shared" si="52"/>
        <v>0</v>
      </c>
      <c r="CL66" s="412" t="str">
        <f t="shared" si="53"/>
        <v>0m0</v>
      </c>
      <c r="CM66" s="399">
        <f t="shared" si="54"/>
        <v>0</v>
      </c>
      <c r="CN66" s="399">
        <f t="shared" si="55"/>
        <v>0</v>
      </c>
      <c r="CO66" s="412">
        <f t="shared" si="56"/>
        <v>0</v>
      </c>
      <c r="CP66" s="413">
        <f t="shared" si="57"/>
        <v>0</v>
      </c>
      <c r="CQ66" s="398" t="str">
        <f t="shared" si="58"/>
        <v>0</v>
      </c>
      <c r="CR66" s="398" t="str">
        <f t="shared" si="59"/>
        <v>0</v>
      </c>
      <c r="CS66" s="412">
        <f t="shared" si="60"/>
        <v>0</v>
      </c>
      <c r="CT66" s="412" t="str">
        <f t="shared" si="61"/>
        <v>0m0</v>
      </c>
      <c r="CU66" s="412">
        <f t="shared" si="89"/>
        <v>0</v>
      </c>
      <c r="CV66" s="412">
        <f t="shared" si="63"/>
        <v>0</v>
      </c>
      <c r="CW66" s="412">
        <f t="shared" si="64"/>
        <v>0</v>
      </c>
      <c r="CX66" s="412">
        <f t="shared" si="65"/>
        <v>0</v>
      </c>
      <c r="CY66" s="412">
        <f t="shared" si="66"/>
        <v>0</v>
      </c>
      <c r="CZ66" s="412" t="str">
        <f t="shared" si="67"/>
        <v/>
      </c>
      <c r="DA66" s="412" t="str">
        <f t="shared" si="68"/>
        <v/>
      </c>
      <c r="DB66" s="412" t="str">
        <f t="shared" si="69"/>
        <v/>
      </c>
      <c r="DC66" s="412" t="str">
        <f t="shared" si="70"/>
        <v/>
      </c>
      <c r="DD66" s="412" t="str">
        <f t="shared" si="71"/>
        <v/>
      </c>
      <c r="DE66" s="412"/>
      <c r="DF66" s="411"/>
      <c r="DG66" s="412" t="str">
        <f t="shared" si="72"/>
        <v/>
      </c>
      <c r="DH66" s="412" t="str">
        <f t="shared" si="73"/>
        <v/>
      </c>
      <c r="DI66" s="412">
        <f t="shared" si="74"/>
        <v>0</v>
      </c>
      <c r="DJ66" s="412" t="str">
        <f t="shared" si="75"/>
        <v/>
      </c>
      <c r="DK66" s="412" t="str">
        <f t="shared" si="76"/>
        <v/>
      </c>
      <c r="DL66" s="412" t="str">
        <f t="shared" si="77"/>
        <v/>
      </c>
      <c r="DM66" s="412" t="str">
        <f t="shared" si="78"/>
        <v/>
      </c>
      <c r="DN66" s="412" t="str">
        <f t="shared" si="79"/>
        <v/>
      </c>
      <c r="DO66" s="412" t="str">
        <f t="shared" si="80"/>
        <v/>
      </c>
    </row>
    <row r="67" spans="1:119" s="157" customFormat="1" ht="18" hidden="1" customHeight="1">
      <c r="A67" s="161" t="str">
        <f t="shared" si="99"/>
        <v/>
      </c>
      <c r="B67" s="158"/>
      <c r="C67" s="31" t="str">
        <f>IF(B67="","",VLOOKUP(B67,学連登録!$C$2:$G$3000,2,FALSE))</f>
        <v/>
      </c>
      <c r="D67" s="32" t="str">
        <f>IF(B67="","",VLOOKUP(B67,学連登録!$C$2:$G$3000,3,FALSE))</f>
        <v/>
      </c>
      <c r="E67" s="33" t="str">
        <f>IF(B67="","",VLOOKUP(B67,学連登録!$C$2:$G$3000,4,FALSE))</f>
        <v/>
      </c>
      <c r="F67" s="383" t="str">
        <f>IF(B67="","",VLOOKUP(B67,学連登録!$C$2:$I$3000,7,FALSE))</f>
        <v/>
      </c>
      <c r="G67" s="160"/>
      <c r="H67" s="905"/>
      <c r="I67" s="907"/>
      <c r="J67" s="160"/>
      <c r="K67" s="905"/>
      <c r="L67" s="906"/>
      <c r="M67" s="160"/>
      <c r="N67" s="819"/>
      <c r="O67" s="820"/>
      <c r="P67" s="159"/>
      <c r="Q67" s="905"/>
      <c r="R67" s="906"/>
      <c r="S67" s="159"/>
      <c r="T67" s="905"/>
      <c r="U67" s="906"/>
      <c r="V67" s="103" t="str">
        <f>IF(B67="","",VLOOKUP(B67,学連登録!$C$2:$H$3000,6,FALSE))</f>
        <v/>
      </c>
      <c r="Y67" s="118" t="str">
        <f t="shared" si="92"/>
        <v/>
      </c>
      <c r="Z67" s="97" t="str">
        <f>IF(G67="","",VLOOKUP(G67,種目名!$R$5:$T$104,3,0))</f>
        <v/>
      </c>
      <c r="AA67" s="99" t="str">
        <f>IF(J67="","",VLOOKUP(J67,種目名!$R$5:$T$104,3,0))</f>
        <v/>
      </c>
      <c r="AB67" s="119" t="str">
        <f>IF(M67="","",VLOOKUP(M67,種目名!$R$5:$T$104,3,0))</f>
        <v/>
      </c>
      <c r="AC67" s="119" t="str">
        <f>IF(P67="","",VLOOKUP(AF67,種目名!$R$5:$T$104,3,0))</f>
        <v/>
      </c>
      <c r="AD67" s="120" t="str">
        <f>IF(S67="","",VLOOKUP(AI67,種目名!$R$5:$T$104,3,0))</f>
        <v/>
      </c>
      <c r="AE67" s="117">
        <f t="shared" si="93"/>
        <v>0</v>
      </c>
      <c r="AF67" s="157" t="str">
        <f t="shared" si="94"/>
        <v/>
      </c>
      <c r="AG67" s="157" t="str">
        <f t="shared" si="95"/>
        <v/>
      </c>
      <c r="AH67" s="157">
        <f t="shared" si="96"/>
        <v>0</v>
      </c>
      <c r="AI67" s="157" t="str">
        <f t="shared" si="97"/>
        <v/>
      </c>
      <c r="AJ67" s="157" t="str">
        <f t="shared" si="98"/>
        <v/>
      </c>
      <c r="AK67" s="390"/>
      <c r="AL67" s="171">
        <f t="shared" si="14"/>
        <v>0</v>
      </c>
      <c r="AM67" s="399">
        <f t="shared" si="15"/>
        <v>0</v>
      </c>
      <c r="AN67" s="399">
        <f>COUNTIF($B$12:B67,B67)</f>
        <v>0</v>
      </c>
      <c r="AO67" s="399"/>
      <c r="AP67" s="399" t="str">
        <f t="shared" si="16"/>
        <v/>
      </c>
      <c r="AQ67" s="399" t="str">
        <f t="shared" si="16"/>
        <v/>
      </c>
      <c r="AR67" s="399" t="str">
        <f t="shared" si="16"/>
        <v/>
      </c>
      <c r="AS67" s="399" t="str">
        <f t="shared" si="16"/>
        <v/>
      </c>
      <c r="AT67" s="399">
        <f t="shared" si="87"/>
        <v>0</v>
      </c>
      <c r="AU67" s="399" t="str">
        <f t="shared" si="88"/>
        <v/>
      </c>
      <c r="AV67" s="399" t="str">
        <f t="shared" si="19"/>
        <v/>
      </c>
      <c r="AW67" s="399" t="str">
        <f t="shared" si="20"/>
        <v/>
      </c>
      <c r="AX67" s="399" t="str">
        <f t="shared" si="21"/>
        <v/>
      </c>
      <c r="AY67" s="399" t="str">
        <f t="shared" si="22"/>
        <v/>
      </c>
      <c r="AZ67" s="399" t="str">
        <f t="shared" si="100"/>
        <v/>
      </c>
      <c r="BA67" s="399" t="str">
        <f t="shared" si="100"/>
        <v/>
      </c>
      <c r="BB67" s="399" t="str">
        <f t="shared" si="100"/>
        <v/>
      </c>
      <c r="BC67" s="399" t="str">
        <f t="shared" si="100"/>
        <v/>
      </c>
      <c r="BD67" s="403" t="str">
        <f t="shared" si="100"/>
        <v/>
      </c>
      <c r="BE67" s="393">
        <f t="shared" si="24"/>
        <v>0</v>
      </c>
      <c r="BG67" s="399">
        <f t="shared" si="25"/>
        <v>0</v>
      </c>
      <c r="BH67" s="399">
        <f t="shared" si="26"/>
        <v>0</v>
      </c>
      <c r="BI67" s="412">
        <f t="shared" si="27"/>
        <v>0</v>
      </c>
      <c r="BJ67" s="413">
        <f t="shared" si="9"/>
        <v>0</v>
      </c>
      <c r="BK67" s="398" t="str">
        <f t="shared" si="10"/>
        <v>0</v>
      </c>
      <c r="BL67" s="398" t="str">
        <f t="shared" si="11"/>
        <v>0</v>
      </c>
      <c r="BM67" s="412">
        <f t="shared" si="28"/>
        <v>0</v>
      </c>
      <c r="BN67" s="412" t="str">
        <f t="shared" si="29"/>
        <v>0m0</v>
      </c>
      <c r="BO67" s="399">
        <f t="shared" si="30"/>
        <v>0</v>
      </c>
      <c r="BP67" s="399">
        <f t="shared" si="31"/>
        <v>0</v>
      </c>
      <c r="BQ67" s="412">
        <f t="shared" si="32"/>
        <v>0</v>
      </c>
      <c r="BR67" s="413">
        <f t="shared" si="33"/>
        <v>0</v>
      </c>
      <c r="BS67" s="398" t="str">
        <f t="shared" si="34"/>
        <v>0</v>
      </c>
      <c r="BT67" s="398" t="str">
        <f t="shared" si="35"/>
        <v>0</v>
      </c>
      <c r="BU67" s="412">
        <f t="shared" si="36"/>
        <v>0</v>
      </c>
      <c r="BV67" s="412" t="str">
        <f t="shared" si="37"/>
        <v>0m0</v>
      </c>
      <c r="BW67" s="399">
        <f t="shared" si="38"/>
        <v>0</v>
      </c>
      <c r="BX67" s="399">
        <f t="shared" si="39"/>
        <v>0</v>
      </c>
      <c r="BY67" s="412">
        <f t="shared" si="40"/>
        <v>0</v>
      </c>
      <c r="BZ67" s="413">
        <f t="shared" si="41"/>
        <v>0</v>
      </c>
      <c r="CA67" s="398" t="str">
        <f t="shared" si="42"/>
        <v>0</v>
      </c>
      <c r="CB67" s="398" t="str">
        <f t="shared" si="43"/>
        <v>0</v>
      </c>
      <c r="CC67" s="412">
        <f t="shared" si="44"/>
        <v>0</v>
      </c>
      <c r="CD67" s="412" t="str">
        <f t="shared" si="45"/>
        <v>0m0</v>
      </c>
      <c r="CE67" s="399">
        <f t="shared" si="46"/>
        <v>0</v>
      </c>
      <c r="CF67" s="399">
        <f t="shared" si="47"/>
        <v>0</v>
      </c>
      <c r="CG67" s="412">
        <f t="shared" si="48"/>
        <v>0</v>
      </c>
      <c r="CH67" s="413">
        <f t="shared" si="49"/>
        <v>0</v>
      </c>
      <c r="CI67" s="398" t="str">
        <f t="shared" si="50"/>
        <v>0</v>
      </c>
      <c r="CJ67" s="398" t="str">
        <f t="shared" si="51"/>
        <v>0</v>
      </c>
      <c r="CK67" s="412">
        <f t="shared" si="52"/>
        <v>0</v>
      </c>
      <c r="CL67" s="412" t="str">
        <f t="shared" si="53"/>
        <v>0m0</v>
      </c>
      <c r="CM67" s="399">
        <f t="shared" si="54"/>
        <v>0</v>
      </c>
      <c r="CN67" s="399">
        <f t="shared" si="55"/>
        <v>0</v>
      </c>
      <c r="CO67" s="412">
        <f t="shared" si="56"/>
        <v>0</v>
      </c>
      <c r="CP67" s="413">
        <f t="shared" si="57"/>
        <v>0</v>
      </c>
      <c r="CQ67" s="398" t="str">
        <f t="shared" si="58"/>
        <v>0</v>
      </c>
      <c r="CR67" s="398" t="str">
        <f t="shared" si="59"/>
        <v>0</v>
      </c>
      <c r="CS67" s="412">
        <f t="shared" si="60"/>
        <v>0</v>
      </c>
      <c r="CT67" s="412" t="str">
        <f t="shared" si="61"/>
        <v>0m0</v>
      </c>
      <c r="CU67" s="412">
        <f t="shared" si="89"/>
        <v>0</v>
      </c>
      <c r="CV67" s="412">
        <f t="shared" si="63"/>
        <v>0</v>
      </c>
      <c r="CW67" s="412">
        <f t="shared" si="64"/>
        <v>0</v>
      </c>
      <c r="CX67" s="412">
        <f t="shared" si="65"/>
        <v>0</v>
      </c>
      <c r="CY67" s="412">
        <f t="shared" si="66"/>
        <v>0</v>
      </c>
      <c r="CZ67" s="412" t="str">
        <f t="shared" si="67"/>
        <v/>
      </c>
      <c r="DA67" s="412" t="str">
        <f t="shared" si="68"/>
        <v/>
      </c>
      <c r="DB67" s="412" t="str">
        <f t="shared" si="69"/>
        <v/>
      </c>
      <c r="DC67" s="412" t="str">
        <f t="shared" si="70"/>
        <v/>
      </c>
      <c r="DD67" s="412" t="str">
        <f t="shared" si="71"/>
        <v/>
      </c>
      <c r="DE67" s="412"/>
      <c r="DF67" s="411"/>
      <c r="DG67" s="412" t="str">
        <f t="shared" si="72"/>
        <v/>
      </c>
      <c r="DH67" s="412" t="str">
        <f t="shared" si="73"/>
        <v/>
      </c>
      <c r="DI67" s="412">
        <f t="shared" si="74"/>
        <v>0</v>
      </c>
      <c r="DJ67" s="412" t="str">
        <f t="shared" si="75"/>
        <v/>
      </c>
      <c r="DK67" s="412" t="str">
        <f t="shared" si="76"/>
        <v/>
      </c>
      <c r="DL67" s="412" t="str">
        <f t="shared" si="77"/>
        <v/>
      </c>
      <c r="DM67" s="412" t="str">
        <f t="shared" si="78"/>
        <v/>
      </c>
      <c r="DN67" s="412" t="str">
        <f t="shared" si="79"/>
        <v/>
      </c>
      <c r="DO67" s="412" t="str">
        <f t="shared" si="80"/>
        <v/>
      </c>
    </row>
    <row r="68" spans="1:119" s="157" customFormat="1" ht="18" hidden="1" customHeight="1">
      <c r="A68" s="161" t="str">
        <f t="shared" si="99"/>
        <v/>
      </c>
      <c r="B68" s="158"/>
      <c r="C68" s="31" t="str">
        <f>IF(B68="","",VLOOKUP(B68,学連登録!$C$2:$G$3000,2,FALSE))</f>
        <v/>
      </c>
      <c r="D68" s="32" t="str">
        <f>IF(B68="","",VLOOKUP(B68,学連登録!$C$2:$G$3000,3,FALSE))</f>
        <v/>
      </c>
      <c r="E68" s="33" t="str">
        <f>IF(B68="","",VLOOKUP(B68,学連登録!$C$2:$G$3000,4,FALSE))</f>
        <v/>
      </c>
      <c r="F68" s="383" t="str">
        <f>IF(B68="","",VLOOKUP(B68,学連登録!$C$2:$I$3000,7,FALSE))</f>
        <v/>
      </c>
      <c r="G68" s="160"/>
      <c r="H68" s="905"/>
      <c r="I68" s="907"/>
      <c r="J68" s="160"/>
      <c r="K68" s="905"/>
      <c r="L68" s="906"/>
      <c r="M68" s="160"/>
      <c r="N68" s="819"/>
      <c r="O68" s="820"/>
      <c r="P68" s="159"/>
      <c r="Q68" s="905"/>
      <c r="R68" s="906"/>
      <c r="S68" s="159"/>
      <c r="T68" s="905"/>
      <c r="U68" s="906"/>
      <c r="V68" s="103" t="str">
        <f>IF(B68="","",VLOOKUP(B68,学連登録!$C$2:$H$3000,6,FALSE))</f>
        <v/>
      </c>
      <c r="Y68" s="118" t="str">
        <f t="shared" si="92"/>
        <v/>
      </c>
      <c r="Z68" s="97" t="str">
        <f>IF(G68="","",VLOOKUP(G68,種目名!$R$5:$T$104,3,0))</f>
        <v/>
      </c>
      <c r="AA68" s="99" t="str">
        <f>IF(J68="","",VLOOKUP(J68,種目名!$R$5:$T$104,3,0))</f>
        <v/>
      </c>
      <c r="AB68" s="119" t="str">
        <f>IF(M68="","",VLOOKUP(M68,種目名!$R$5:$T$104,3,0))</f>
        <v/>
      </c>
      <c r="AC68" s="119" t="str">
        <f>IF(P68="","",VLOOKUP(AF68,種目名!$R$5:$T$104,3,0))</f>
        <v/>
      </c>
      <c r="AD68" s="120" t="str">
        <f>IF(S68="","",VLOOKUP(AI68,種目名!$R$5:$T$104,3,0))</f>
        <v/>
      </c>
      <c r="AE68" s="117">
        <f t="shared" si="93"/>
        <v>0</v>
      </c>
      <c r="AF68" s="157" t="str">
        <f t="shared" si="94"/>
        <v/>
      </c>
      <c r="AG68" s="157" t="str">
        <f t="shared" si="95"/>
        <v/>
      </c>
      <c r="AH68" s="157">
        <f t="shared" si="96"/>
        <v>0</v>
      </c>
      <c r="AI68" s="157" t="str">
        <f t="shared" si="97"/>
        <v/>
      </c>
      <c r="AJ68" s="157" t="str">
        <f t="shared" si="98"/>
        <v/>
      </c>
      <c r="AK68" s="390"/>
      <c r="AL68" s="171">
        <f t="shared" si="14"/>
        <v>0</v>
      </c>
      <c r="AM68" s="399">
        <f t="shared" si="15"/>
        <v>0</v>
      </c>
      <c r="AN68" s="399">
        <f>COUNTIF($B$12:B68,B68)</f>
        <v>0</v>
      </c>
      <c r="AO68" s="399"/>
      <c r="AP68" s="399" t="str">
        <f t="shared" si="16"/>
        <v/>
      </c>
      <c r="AQ68" s="399" t="str">
        <f t="shared" si="16"/>
        <v/>
      </c>
      <c r="AR68" s="399" t="str">
        <f t="shared" si="16"/>
        <v/>
      </c>
      <c r="AS68" s="399" t="str">
        <f t="shared" si="16"/>
        <v/>
      </c>
      <c r="AT68" s="399">
        <f t="shared" si="87"/>
        <v>0</v>
      </c>
      <c r="AU68" s="399" t="str">
        <f t="shared" si="88"/>
        <v/>
      </c>
      <c r="AV68" s="399" t="str">
        <f t="shared" si="19"/>
        <v/>
      </c>
      <c r="AW68" s="399" t="str">
        <f t="shared" si="20"/>
        <v/>
      </c>
      <c r="AX68" s="399" t="str">
        <f t="shared" si="21"/>
        <v/>
      </c>
      <c r="AY68" s="399" t="str">
        <f t="shared" si="22"/>
        <v/>
      </c>
      <c r="AZ68" s="399" t="str">
        <f t="shared" si="100"/>
        <v/>
      </c>
      <c r="BA68" s="399" t="str">
        <f t="shared" si="100"/>
        <v/>
      </c>
      <c r="BB68" s="399" t="str">
        <f t="shared" si="100"/>
        <v/>
      </c>
      <c r="BC68" s="399" t="str">
        <f t="shared" si="100"/>
        <v/>
      </c>
      <c r="BD68" s="403" t="str">
        <f t="shared" si="100"/>
        <v/>
      </c>
      <c r="BE68" s="393">
        <f t="shared" si="24"/>
        <v>0</v>
      </c>
      <c r="BG68" s="399">
        <f t="shared" si="25"/>
        <v>0</v>
      </c>
      <c r="BH68" s="399">
        <f t="shared" si="26"/>
        <v>0</v>
      </c>
      <c r="BI68" s="412">
        <f t="shared" si="27"/>
        <v>0</v>
      </c>
      <c r="BJ68" s="413">
        <f t="shared" si="9"/>
        <v>0</v>
      </c>
      <c r="BK68" s="398" t="str">
        <f t="shared" si="10"/>
        <v>0</v>
      </c>
      <c r="BL68" s="398" t="str">
        <f t="shared" si="11"/>
        <v>0</v>
      </c>
      <c r="BM68" s="412">
        <f t="shared" si="28"/>
        <v>0</v>
      </c>
      <c r="BN68" s="412" t="str">
        <f t="shared" si="29"/>
        <v>0m0</v>
      </c>
      <c r="BO68" s="399">
        <f t="shared" si="30"/>
        <v>0</v>
      </c>
      <c r="BP68" s="399">
        <f t="shared" si="31"/>
        <v>0</v>
      </c>
      <c r="BQ68" s="412">
        <f t="shared" si="32"/>
        <v>0</v>
      </c>
      <c r="BR68" s="413">
        <f t="shared" si="33"/>
        <v>0</v>
      </c>
      <c r="BS68" s="398" t="str">
        <f t="shared" si="34"/>
        <v>0</v>
      </c>
      <c r="BT68" s="398" t="str">
        <f t="shared" si="35"/>
        <v>0</v>
      </c>
      <c r="BU68" s="412">
        <f t="shared" si="36"/>
        <v>0</v>
      </c>
      <c r="BV68" s="412" t="str">
        <f t="shared" si="37"/>
        <v>0m0</v>
      </c>
      <c r="BW68" s="399">
        <f t="shared" si="38"/>
        <v>0</v>
      </c>
      <c r="BX68" s="399">
        <f t="shared" si="39"/>
        <v>0</v>
      </c>
      <c r="BY68" s="412">
        <f t="shared" si="40"/>
        <v>0</v>
      </c>
      <c r="BZ68" s="413">
        <f t="shared" si="41"/>
        <v>0</v>
      </c>
      <c r="CA68" s="398" t="str">
        <f t="shared" si="42"/>
        <v>0</v>
      </c>
      <c r="CB68" s="398" t="str">
        <f t="shared" si="43"/>
        <v>0</v>
      </c>
      <c r="CC68" s="412">
        <f t="shared" si="44"/>
        <v>0</v>
      </c>
      <c r="CD68" s="412" t="str">
        <f t="shared" si="45"/>
        <v>0m0</v>
      </c>
      <c r="CE68" s="399">
        <f t="shared" si="46"/>
        <v>0</v>
      </c>
      <c r="CF68" s="399">
        <f t="shared" si="47"/>
        <v>0</v>
      </c>
      <c r="CG68" s="412">
        <f t="shared" si="48"/>
        <v>0</v>
      </c>
      <c r="CH68" s="413">
        <f t="shared" si="49"/>
        <v>0</v>
      </c>
      <c r="CI68" s="398" t="str">
        <f t="shared" si="50"/>
        <v>0</v>
      </c>
      <c r="CJ68" s="398" t="str">
        <f t="shared" si="51"/>
        <v>0</v>
      </c>
      <c r="CK68" s="412">
        <f t="shared" si="52"/>
        <v>0</v>
      </c>
      <c r="CL68" s="412" t="str">
        <f t="shared" si="53"/>
        <v>0m0</v>
      </c>
      <c r="CM68" s="399">
        <f t="shared" si="54"/>
        <v>0</v>
      </c>
      <c r="CN68" s="399">
        <f t="shared" si="55"/>
        <v>0</v>
      </c>
      <c r="CO68" s="412">
        <f t="shared" si="56"/>
        <v>0</v>
      </c>
      <c r="CP68" s="413">
        <f t="shared" si="57"/>
        <v>0</v>
      </c>
      <c r="CQ68" s="398" t="str">
        <f t="shared" si="58"/>
        <v>0</v>
      </c>
      <c r="CR68" s="398" t="str">
        <f t="shared" si="59"/>
        <v>0</v>
      </c>
      <c r="CS68" s="412">
        <f t="shared" si="60"/>
        <v>0</v>
      </c>
      <c r="CT68" s="412" t="str">
        <f t="shared" si="61"/>
        <v>0m0</v>
      </c>
      <c r="CU68" s="412">
        <f t="shared" si="89"/>
        <v>0</v>
      </c>
      <c r="CV68" s="412">
        <f t="shared" si="63"/>
        <v>0</v>
      </c>
      <c r="CW68" s="412">
        <f t="shared" si="64"/>
        <v>0</v>
      </c>
      <c r="CX68" s="412">
        <f t="shared" si="65"/>
        <v>0</v>
      </c>
      <c r="CY68" s="412">
        <f t="shared" si="66"/>
        <v>0</v>
      </c>
      <c r="CZ68" s="412" t="str">
        <f t="shared" si="67"/>
        <v/>
      </c>
      <c r="DA68" s="412" t="str">
        <f t="shared" si="68"/>
        <v/>
      </c>
      <c r="DB68" s="412" t="str">
        <f t="shared" si="69"/>
        <v/>
      </c>
      <c r="DC68" s="412" t="str">
        <f t="shared" si="70"/>
        <v/>
      </c>
      <c r="DD68" s="412" t="str">
        <f t="shared" si="71"/>
        <v/>
      </c>
      <c r="DE68" s="412"/>
      <c r="DF68" s="411"/>
      <c r="DG68" s="412" t="str">
        <f t="shared" si="72"/>
        <v/>
      </c>
      <c r="DH68" s="412" t="str">
        <f t="shared" si="73"/>
        <v/>
      </c>
      <c r="DI68" s="412">
        <f t="shared" si="74"/>
        <v>0</v>
      </c>
      <c r="DJ68" s="412" t="str">
        <f t="shared" si="75"/>
        <v/>
      </c>
      <c r="DK68" s="412" t="str">
        <f t="shared" si="76"/>
        <v/>
      </c>
      <c r="DL68" s="412" t="str">
        <f t="shared" si="77"/>
        <v/>
      </c>
      <c r="DM68" s="412" t="str">
        <f t="shared" si="78"/>
        <v/>
      </c>
      <c r="DN68" s="412" t="str">
        <f t="shared" si="79"/>
        <v/>
      </c>
      <c r="DO68" s="412" t="str">
        <f t="shared" si="80"/>
        <v/>
      </c>
    </row>
    <row r="69" spans="1:119" s="157" customFormat="1" ht="18" hidden="1" customHeight="1">
      <c r="A69" s="161" t="str">
        <f t="shared" si="99"/>
        <v/>
      </c>
      <c r="B69" s="158"/>
      <c r="C69" s="31" t="str">
        <f>IF(B69="","",VLOOKUP(B69,学連登録!$C$2:$G$3000,2,FALSE))</f>
        <v/>
      </c>
      <c r="D69" s="32" t="str">
        <f>IF(B69="","",VLOOKUP(B69,学連登録!$C$2:$G$3000,3,FALSE))</f>
        <v/>
      </c>
      <c r="E69" s="33" t="str">
        <f>IF(B69="","",VLOOKUP(B69,学連登録!$C$2:$G$3000,4,FALSE))</f>
        <v/>
      </c>
      <c r="F69" s="383" t="str">
        <f>IF(B69="","",VLOOKUP(B69,学連登録!$C$2:$I$3000,7,FALSE))</f>
        <v/>
      </c>
      <c r="G69" s="160"/>
      <c r="H69" s="905"/>
      <c r="I69" s="907"/>
      <c r="J69" s="160"/>
      <c r="K69" s="905"/>
      <c r="L69" s="906"/>
      <c r="M69" s="160"/>
      <c r="N69" s="819"/>
      <c r="O69" s="820"/>
      <c r="P69" s="159"/>
      <c r="Q69" s="905"/>
      <c r="R69" s="906"/>
      <c r="S69" s="159"/>
      <c r="T69" s="905"/>
      <c r="U69" s="906"/>
      <c r="V69" s="103" t="str">
        <f>IF(B69="","",VLOOKUP(B69,学連登録!$C$2:$H$3000,6,FALSE))</f>
        <v/>
      </c>
      <c r="Y69" s="118" t="str">
        <f t="shared" si="92"/>
        <v/>
      </c>
      <c r="Z69" s="97" t="str">
        <f>IF(G69="","",VLOOKUP(G69,種目名!$R$5:$T$104,3,0))</f>
        <v/>
      </c>
      <c r="AA69" s="99" t="str">
        <f>IF(J69="","",VLOOKUP(J69,種目名!$R$5:$T$104,3,0))</f>
        <v/>
      </c>
      <c r="AB69" s="119" t="str">
        <f>IF(M69="","",VLOOKUP(M69,種目名!$R$5:$T$104,3,0))</f>
        <v/>
      </c>
      <c r="AC69" s="119" t="str">
        <f>IF(P69="","",VLOOKUP(AF69,種目名!$R$5:$T$104,3,0))</f>
        <v/>
      </c>
      <c r="AD69" s="120" t="str">
        <f>IF(S69="","",VLOOKUP(AI69,種目名!$R$5:$T$104,3,0))</f>
        <v/>
      </c>
      <c r="AE69" s="117">
        <f t="shared" si="93"/>
        <v>0</v>
      </c>
      <c r="AF69" s="157" t="str">
        <f t="shared" si="94"/>
        <v/>
      </c>
      <c r="AG69" s="157" t="str">
        <f t="shared" si="95"/>
        <v/>
      </c>
      <c r="AH69" s="157">
        <f t="shared" si="96"/>
        <v>0</v>
      </c>
      <c r="AI69" s="157" t="str">
        <f t="shared" si="97"/>
        <v/>
      </c>
      <c r="AJ69" s="157" t="str">
        <f t="shared" si="98"/>
        <v/>
      </c>
      <c r="AK69" s="390"/>
      <c r="AL69" s="171">
        <f t="shared" si="14"/>
        <v>0</v>
      </c>
      <c r="AM69" s="399">
        <f t="shared" si="15"/>
        <v>0</v>
      </c>
      <c r="AN69" s="399">
        <f>COUNTIF($B$12:B69,B69)</f>
        <v>0</v>
      </c>
      <c r="AO69" s="399"/>
      <c r="AP69" s="399" t="str">
        <f t="shared" si="16"/>
        <v/>
      </c>
      <c r="AQ69" s="399" t="str">
        <f t="shared" si="16"/>
        <v/>
      </c>
      <c r="AR69" s="399" t="str">
        <f t="shared" si="16"/>
        <v/>
      </c>
      <c r="AS69" s="399" t="str">
        <f t="shared" si="16"/>
        <v/>
      </c>
      <c r="AT69" s="399">
        <f t="shared" si="87"/>
        <v>0</v>
      </c>
      <c r="AU69" s="399" t="str">
        <f t="shared" si="88"/>
        <v/>
      </c>
      <c r="AV69" s="399" t="str">
        <f t="shared" si="19"/>
        <v/>
      </c>
      <c r="AW69" s="399" t="str">
        <f t="shared" si="20"/>
        <v/>
      </c>
      <c r="AX69" s="399" t="str">
        <f t="shared" si="21"/>
        <v/>
      </c>
      <c r="AY69" s="399" t="str">
        <f t="shared" si="22"/>
        <v/>
      </c>
      <c r="AZ69" s="399" t="str">
        <f t="shared" si="100"/>
        <v/>
      </c>
      <c r="BA69" s="399" t="str">
        <f t="shared" si="100"/>
        <v/>
      </c>
      <c r="BB69" s="399" t="str">
        <f t="shared" si="100"/>
        <v/>
      </c>
      <c r="BC69" s="399" t="str">
        <f t="shared" si="100"/>
        <v/>
      </c>
      <c r="BD69" s="403" t="str">
        <f t="shared" si="100"/>
        <v/>
      </c>
      <c r="BE69" s="393">
        <f t="shared" si="24"/>
        <v>0</v>
      </c>
      <c r="BG69" s="399">
        <f t="shared" si="25"/>
        <v>0</v>
      </c>
      <c r="BH69" s="399">
        <f t="shared" si="26"/>
        <v>0</v>
      </c>
      <c r="BI69" s="412">
        <f t="shared" si="27"/>
        <v>0</v>
      </c>
      <c r="BJ69" s="413">
        <f t="shared" si="9"/>
        <v>0</v>
      </c>
      <c r="BK69" s="398" t="str">
        <f t="shared" si="10"/>
        <v>0</v>
      </c>
      <c r="BL69" s="398" t="str">
        <f t="shared" si="11"/>
        <v>0</v>
      </c>
      <c r="BM69" s="412">
        <f t="shared" si="28"/>
        <v>0</v>
      </c>
      <c r="BN69" s="412" t="str">
        <f t="shared" si="29"/>
        <v>0m0</v>
      </c>
      <c r="BO69" s="399">
        <f t="shared" si="30"/>
        <v>0</v>
      </c>
      <c r="BP69" s="399">
        <f t="shared" si="31"/>
        <v>0</v>
      </c>
      <c r="BQ69" s="412">
        <f t="shared" si="32"/>
        <v>0</v>
      </c>
      <c r="BR69" s="413">
        <f t="shared" si="33"/>
        <v>0</v>
      </c>
      <c r="BS69" s="398" t="str">
        <f t="shared" si="34"/>
        <v>0</v>
      </c>
      <c r="BT69" s="398" t="str">
        <f t="shared" si="35"/>
        <v>0</v>
      </c>
      <c r="BU69" s="412">
        <f t="shared" si="36"/>
        <v>0</v>
      </c>
      <c r="BV69" s="412" t="str">
        <f t="shared" si="37"/>
        <v>0m0</v>
      </c>
      <c r="BW69" s="399">
        <f t="shared" si="38"/>
        <v>0</v>
      </c>
      <c r="BX69" s="399">
        <f t="shared" si="39"/>
        <v>0</v>
      </c>
      <c r="BY69" s="412">
        <f t="shared" si="40"/>
        <v>0</v>
      </c>
      <c r="BZ69" s="413">
        <f t="shared" si="41"/>
        <v>0</v>
      </c>
      <c r="CA69" s="398" t="str">
        <f t="shared" si="42"/>
        <v>0</v>
      </c>
      <c r="CB69" s="398" t="str">
        <f t="shared" si="43"/>
        <v>0</v>
      </c>
      <c r="CC69" s="412">
        <f t="shared" si="44"/>
        <v>0</v>
      </c>
      <c r="CD69" s="412" t="str">
        <f t="shared" si="45"/>
        <v>0m0</v>
      </c>
      <c r="CE69" s="399">
        <f t="shared" si="46"/>
        <v>0</v>
      </c>
      <c r="CF69" s="399">
        <f t="shared" si="47"/>
        <v>0</v>
      </c>
      <c r="CG69" s="412">
        <f t="shared" si="48"/>
        <v>0</v>
      </c>
      <c r="CH69" s="413">
        <f t="shared" si="49"/>
        <v>0</v>
      </c>
      <c r="CI69" s="398" t="str">
        <f t="shared" si="50"/>
        <v>0</v>
      </c>
      <c r="CJ69" s="398" t="str">
        <f t="shared" si="51"/>
        <v>0</v>
      </c>
      <c r="CK69" s="412">
        <f t="shared" si="52"/>
        <v>0</v>
      </c>
      <c r="CL69" s="412" t="str">
        <f t="shared" si="53"/>
        <v>0m0</v>
      </c>
      <c r="CM69" s="399">
        <f t="shared" si="54"/>
        <v>0</v>
      </c>
      <c r="CN69" s="399">
        <f t="shared" si="55"/>
        <v>0</v>
      </c>
      <c r="CO69" s="412">
        <f t="shared" si="56"/>
        <v>0</v>
      </c>
      <c r="CP69" s="413">
        <f t="shared" si="57"/>
        <v>0</v>
      </c>
      <c r="CQ69" s="398" t="str">
        <f t="shared" si="58"/>
        <v>0</v>
      </c>
      <c r="CR69" s="398" t="str">
        <f t="shared" si="59"/>
        <v>0</v>
      </c>
      <c r="CS69" s="412">
        <f t="shared" si="60"/>
        <v>0</v>
      </c>
      <c r="CT69" s="412" t="str">
        <f t="shared" si="61"/>
        <v>0m0</v>
      </c>
      <c r="CU69" s="412">
        <f t="shared" si="89"/>
        <v>0</v>
      </c>
      <c r="CV69" s="412">
        <f t="shared" si="63"/>
        <v>0</v>
      </c>
      <c r="CW69" s="412">
        <f t="shared" si="64"/>
        <v>0</v>
      </c>
      <c r="CX69" s="412">
        <f t="shared" si="65"/>
        <v>0</v>
      </c>
      <c r="CY69" s="412">
        <f t="shared" si="66"/>
        <v>0</v>
      </c>
      <c r="CZ69" s="412" t="str">
        <f t="shared" si="67"/>
        <v/>
      </c>
      <c r="DA69" s="412" t="str">
        <f t="shared" si="68"/>
        <v/>
      </c>
      <c r="DB69" s="412" t="str">
        <f t="shared" si="69"/>
        <v/>
      </c>
      <c r="DC69" s="412" t="str">
        <f t="shared" si="70"/>
        <v/>
      </c>
      <c r="DD69" s="412" t="str">
        <f t="shared" si="71"/>
        <v/>
      </c>
      <c r="DE69" s="412"/>
      <c r="DF69" s="411"/>
      <c r="DG69" s="412" t="str">
        <f t="shared" si="72"/>
        <v/>
      </c>
      <c r="DH69" s="412" t="str">
        <f t="shared" si="73"/>
        <v/>
      </c>
      <c r="DI69" s="412">
        <f t="shared" si="74"/>
        <v>0</v>
      </c>
      <c r="DJ69" s="412" t="str">
        <f t="shared" si="75"/>
        <v/>
      </c>
      <c r="DK69" s="412" t="str">
        <f t="shared" si="76"/>
        <v/>
      </c>
      <c r="DL69" s="412" t="str">
        <f t="shared" si="77"/>
        <v/>
      </c>
      <c r="DM69" s="412" t="str">
        <f t="shared" si="78"/>
        <v/>
      </c>
      <c r="DN69" s="412" t="str">
        <f t="shared" si="79"/>
        <v/>
      </c>
      <c r="DO69" s="412" t="str">
        <f t="shared" si="80"/>
        <v/>
      </c>
    </row>
    <row r="70" spans="1:119" s="157" customFormat="1" ht="18" hidden="1" customHeight="1">
      <c r="A70" s="161" t="str">
        <f t="shared" si="99"/>
        <v/>
      </c>
      <c r="B70" s="158"/>
      <c r="C70" s="31" t="str">
        <f>IF(B70="","",VLOOKUP(B70,学連登録!$C$2:$G$3000,2,FALSE))</f>
        <v/>
      </c>
      <c r="D70" s="32" t="str">
        <f>IF(B70="","",VLOOKUP(B70,学連登録!$C$2:$G$3000,3,FALSE))</f>
        <v/>
      </c>
      <c r="E70" s="33" t="str">
        <f>IF(B70="","",VLOOKUP(B70,学連登録!$C$2:$G$3000,4,FALSE))</f>
        <v/>
      </c>
      <c r="F70" s="383" t="str">
        <f>IF(B70="","",VLOOKUP(B70,学連登録!$C$2:$I$3000,7,FALSE))</f>
        <v/>
      </c>
      <c r="G70" s="160"/>
      <c r="H70" s="905"/>
      <c r="I70" s="907"/>
      <c r="J70" s="160"/>
      <c r="K70" s="905"/>
      <c r="L70" s="906"/>
      <c r="M70" s="160"/>
      <c r="N70" s="819"/>
      <c r="O70" s="820"/>
      <c r="P70" s="159"/>
      <c r="Q70" s="905"/>
      <c r="R70" s="906"/>
      <c r="S70" s="159"/>
      <c r="T70" s="905"/>
      <c r="U70" s="906"/>
      <c r="V70" s="103" t="str">
        <f>IF(B70="","",VLOOKUP(B70,学連登録!$C$2:$H$3000,6,FALSE))</f>
        <v/>
      </c>
      <c r="Y70" s="118" t="str">
        <f t="shared" si="92"/>
        <v/>
      </c>
      <c r="Z70" s="97" t="str">
        <f>IF(G70="","",VLOOKUP(G70,種目名!$R$5:$T$104,3,0))</f>
        <v/>
      </c>
      <c r="AA70" s="99" t="str">
        <f>IF(J70="","",VLOOKUP(J70,種目名!$R$5:$T$104,3,0))</f>
        <v/>
      </c>
      <c r="AB70" s="119" t="str">
        <f>IF(M70="","",VLOOKUP(M70,種目名!$R$5:$T$104,3,0))</f>
        <v/>
      </c>
      <c r="AC70" s="119" t="str">
        <f>IF(P70="","",VLOOKUP(AF70,種目名!$R$5:$T$104,3,0))</f>
        <v/>
      </c>
      <c r="AD70" s="120" t="str">
        <f>IF(S70="","",VLOOKUP(AI70,種目名!$R$5:$T$104,3,0))</f>
        <v/>
      </c>
      <c r="AE70" s="117">
        <f t="shared" si="93"/>
        <v>0</v>
      </c>
      <c r="AF70" s="157" t="str">
        <f t="shared" si="94"/>
        <v/>
      </c>
      <c r="AG70" s="157" t="str">
        <f t="shared" si="95"/>
        <v/>
      </c>
      <c r="AH70" s="157">
        <f t="shared" si="96"/>
        <v>0</v>
      </c>
      <c r="AI70" s="157" t="str">
        <f t="shared" si="97"/>
        <v/>
      </c>
      <c r="AJ70" s="157" t="str">
        <f t="shared" si="98"/>
        <v/>
      </c>
      <c r="AK70" s="390"/>
      <c r="AL70" s="171">
        <f t="shared" si="14"/>
        <v>0</v>
      </c>
      <c r="AM70" s="399">
        <f t="shared" si="15"/>
        <v>0</v>
      </c>
      <c r="AN70" s="399">
        <f>COUNTIF($B$12:B70,B70)</f>
        <v>0</v>
      </c>
      <c r="AO70" s="399"/>
      <c r="AP70" s="399" t="str">
        <f t="shared" si="16"/>
        <v/>
      </c>
      <c r="AQ70" s="399" t="str">
        <f t="shared" si="16"/>
        <v/>
      </c>
      <c r="AR70" s="399" t="str">
        <f t="shared" si="16"/>
        <v/>
      </c>
      <c r="AS70" s="399" t="str">
        <f t="shared" si="16"/>
        <v/>
      </c>
      <c r="AT70" s="399">
        <f t="shared" si="87"/>
        <v>0</v>
      </c>
      <c r="AU70" s="399" t="str">
        <f t="shared" si="88"/>
        <v/>
      </c>
      <c r="AV70" s="399" t="str">
        <f t="shared" si="19"/>
        <v/>
      </c>
      <c r="AW70" s="399" t="str">
        <f t="shared" si="20"/>
        <v/>
      </c>
      <c r="AX70" s="399" t="str">
        <f t="shared" si="21"/>
        <v/>
      </c>
      <c r="AY70" s="399" t="str">
        <f t="shared" si="22"/>
        <v/>
      </c>
      <c r="AZ70" s="399" t="str">
        <f t="shared" si="100"/>
        <v/>
      </c>
      <c r="BA70" s="399" t="str">
        <f t="shared" si="100"/>
        <v/>
      </c>
      <c r="BB70" s="399" t="str">
        <f t="shared" si="100"/>
        <v/>
      </c>
      <c r="BC70" s="399" t="str">
        <f t="shared" si="100"/>
        <v/>
      </c>
      <c r="BD70" s="403" t="str">
        <f t="shared" si="100"/>
        <v/>
      </c>
      <c r="BE70" s="393">
        <f t="shared" si="24"/>
        <v>0</v>
      </c>
      <c r="BG70" s="399">
        <f t="shared" si="25"/>
        <v>0</v>
      </c>
      <c r="BH70" s="399">
        <f t="shared" si="26"/>
        <v>0</v>
      </c>
      <c r="BI70" s="412">
        <f t="shared" si="27"/>
        <v>0</v>
      </c>
      <c r="BJ70" s="413">
        <f t="shared" si="9"/>
        <v>0</v>
      </c>
      <c r="BK70" s="398" t="str">
        <f t="shared" si="10"/>
        <v>0</v>
      </c>
      <c r="BL70" s="398" t="str">
        <f t="shared" si="11"/>
        <v>0</v>
      </c>
      <c r="BM70" s="412">
        <f t="shared" si="28"/>
        <v>0</v>
      </c>
      <c r="BN70" s="412" t="str">
        <f t="shared" si="29"/>
        <v>0m0</v>
      </c>
      <c r="BO70" s="399">
        <f t="shared" si="30"/>
        <v>0</v>
      </c>
      <c r="BP70" s="399">
        <f t="shared" si="31"/>
        <v>0</v>
      </c>
      <c r="BQ70" s="412">
        <f t="shared" si="32"/>
        <v>0</v>
      </c>
      <c r="BR70" s="413">
        <f t="shared" si="33"/>
        <v>0</v>
      </c>
      <c r="BS70" s="398" t="str">
        <f t="shared" si="34"/>
        <v>0</v>
      </c>
      <c r="BT70" s="398" t="str">
        <f t="shared" si="35"/>
        <v>0</v>
      </c>
      <c r="BU70" s="412">
        <f t="shared" si="36"/>
        <v>0</v>
      </c>
      <c r="BV70" s="412" t="str">
        <f t="shared" si="37"/>
        <v>0m0</v>
      </c>
      <c r="BW70" s="399">
        <f t="shared" si="38"/>
        <v>0</v>
      </c>
      <c r="BX70" s="399">
        <f t="shared" si="39"/>
        <v>0</v>
      </c>
      <c r="BY70" s="412">
        <f t="shared" si="40"/>
        <v>0</v>
      </c>
      <c r="BZ70" s="413">
        <f t="shared" si="41"/>
        <v>0</v>
      </c>
      <c r="CA70" s="398" t="str">
        <f t="shared" si="42"/>
        <v>0</v>
      </c>
      <c r="CB70" s="398" t="str">
        <f t="shared" si="43"/>
        <v>0</v>
      </c>
      <c r="CC70" s="412">
        <f t="shared" si="44"/>
        <v>0</v>
      </c>
      <c r="CD70" s="412" t="str">
        <f t="shared" si="45"/>
        <v>0m0</v>
      </c>
      <c r="CE70" s="399">
        <f t="shared" si="46"/>
        <v>0</v>
      </c>
      <c r="CF70" s="399">
        <f t="shared" si="47"/>
        <v>0</v>
      </c>
      <c r="CG70" s="412">
        <f t="shared" si="48"/>
        <v>0</v>
      </c>
      <c r="CH70" s="413">
        <f t="shared" si="49"/>
        <v>0</v>
      </c>
      <c r="CI70" s="398" t="str">
        <f t="shared" si="50"/>
        <v>0</v>
      </c>
      <c r="CJ70" s="398" t="str">
        <f t="shared" si="51"/>
        <v>0</v>
      </c>
      <c r="CK70" s="412">
        <f t="shared" si="52"/>
        <v>0</v>
      </c>
      <c r="CL70" s="412" t="str">
        <f t="shared" si="53"/>
        <v>0m0</v>
      </c>
      <c r="CM70" s="399">
        <f t="shared" si="54"/>
        <v>0</v>
      </c>
      <c r="CN70" s="399">
        <f t="shared" si="55"/>
        <v>0</v>
      </c>
      <c r="CO70" s="412">
        <f t="shared" si="56"/>
        <v>0</v>
      </c>
      <c r="CP70" s="413">
        <f t="shared" si="57"/>
        <v>0</v>
      </c>
      <c r="CQ70" s="398" t="str">
        <f t="shared" si="58"/>
        <v>0</v>
      </c>
      <c r="CR70" s="398" t="str">
        <f t="shared" si="59"/>
        <v>0</v>
      </c>
      <c r="CS70" s="412">
        <f t="shared" si="60"/>
        <v>0</v>
      </c>
      <c r="CT70" s="412" t="str">
        <f t="shared" si="61"/>
        <v>0m0</v>
      </c>
      <c r="CU70" s="412">
        <f t="shared" si="89"/>
        <v>0</v>
      </c>
      <c r="CV70" s="412">
        <f t="shared" si="63"/>
        <v>0</v>
      </c>
      <c r="CW70" s="412">
        <f t="shared" si="64"/>
        <v>0</v>
      </c>
      <c r="CX70" s="412">
        <f t="shared" si="65"/>
        <v>0</v>
      </c>
      <c r="CY70" s="412">
        <f t="shared" si="66"/>
        <v>0</v>
      </c>
      <c r="CZ70" s="412" t="str">
        <f t="shared" si="67"/>
        <v/>
      </c>
      <c r="DA70" s="412" t="str">
        <f t="shared" si="68"/>
        <v/>
      </c>
      <c r="DB70" s="412" t="str">
        <f t="shared" si="69"/>
        <v/>
      </c>
      <c r="DC70" s="412" t="str">
        <f t="shared" si="70"/>
        <v/>
      </c>
      <c r="DD70" s="412" t="str">
        <f t="shared" si="71"/>
        <v/>
      </c>
      <c r="DE70" s="412"/>
      <c r="DF70" s="411"/>
      <c r="DG70" s="412" t="str">
        <f t="shared" si="72"/>
        <v/>
      </c>
      <c r="DH70" s="412" t="str">
        <f t="shared" si="73"/>
        <v/>
      </c>
      <c r="DI70" s="412">
        <f t="shared" si="74"/>
        <v>0</v>
      </c>
      <c r="DJ70" s="412" t="str">
        <f t="shared" si="75"/>
        <v/>
      </c>
      <c r="DK70" s="412" t="str">
        <f t="shared" si="76"/>
        <v/>
      </c>
      <c r="DL70" s="412" t="str">
        <f t="shared" si="77"/>
        <v/>
      </c>
      <c r="DM70" s="412" t="str">
        <f t="shared" si="78"/>
        <v/>
      </c>
      <c r="DN70" s="412" t="str">
        <f t="shared" si="79"/>
        <v/>
      </c>
      <c r="DO70" s="412" t="str">
        <f t="shared" si="80"/>
        <v/>
      </c>
    </row>
    <row r="71" spans="1:119" s="157" customFormat="1" ht="18" hidden="1" customHeight="1">
      <c r="A71" s="161" t="str">
        <f t="shared" si="99"/>
        <v/>
      </c>
      <c r="B71" s="158"/>
      <c r="C71" s="31" t="str">
        <f>IF(B71="","",VLOOKUP(B71,学連登録!$C$2:$G$3000,2,FALSE))</f>
        <v/>
      </c>
      <c r="D71" s="32" t="str">
        <f>IF(B71="","",VLOOKUP(B71,学連登録!$C$2:$G$3000,3,FALSE))</f>
        <v/>
      </c>
      <c r="E71" s="33" t="str">
        <f>IF(B71="","",VLOOKUP(B71,学連登録!$C$2:$G$3000,4,FALSE))</f>
        <v/>
      </c>
      <c r="F71" s="383" t="str">
        <f>IF(B71="","",VLOOKUP(B71,学連登録!$C$2:$I$3000,7,FALSE))</f>
        <v/>
      </c>
      <c r="G71" s="160"/>
      <c r="H71" s="905"/>
      <c r="I71" s="907"/>
      <c r="J71" s="160"/>
      <c r="K71" s="905"/>
      <c r="L71" s="906"/>
      <c r="M71" s="160"/>
      <c r="N71" s="819"/>
      <c r="O71" s="820"/>
      <c r="P71" s="159"/>
      <c r="Q71" s="905"/>
      <c r="R71" s="906"/>
      <c r="S71" s="159"/>
      <c r="T71" s="905"/>
      <c r="U71" s="906"/>
      <c r="V71" s="103" t="str">
        <f>IF(B71="","",VLOOKUP(B71,学連登録!$C$2:$H$3000,6,FALSE))</f>
        <v/>
      </c>
      <c r="Y71" s="118" t="str">
        <f t="shared" si="92"/>
        <v/>
      </c>
      <c r="Z71" s="97" t="str">
        <f>IF(G71="","",VLOOKUP(G71,種目名!$R$5:$T$104,3,0))</f>
        <v/>
      </c>
      <c r="AA71" s="99" t="str">
        <f>IF(J71="","",VLOOKUP(J71,種目名!$R$5:$T$104,3,0))</f>
        <v/>
      </c>
      <c r="AB71" s="119" t="str">
        <f>IF(M71="","",VLOOKUP(M71,種目名!$R$5:$T$104,3,0))</f>
        <v/>
      </c>
      <c r="AC71" s="119" t="str">
        <f>IF(P71="","",VLOOKUP(AF71,種目名!$R$5:$T$104,3,0))</f>
        <v/>
      </c>
      <c r="AD71" s="120" t="str">
        <f>IF(S71="","",VLOOKUP(AI71,種目名!$R$5:$T$104,3,0))</f>
        <v/>
      </c>
      <c r="AE71" s="117">
        <f t="shared" si="93"/>
        <v>0</v>
      </c>
      <c r="AF71" s="157" t="str">
        <f t="shared" si="94"/>
        <v/>
      </c>
      <c r="AG71" s="157" t="str">
        <f t="shared" si="95"/>
        <v/>
      </c>
      <c r="AH71" s="157">
        <f t="shared" si="96"/>
        <v>0</v>
      </c>
      <c r="AI71" s="157" t="str">
        <f t="shared" si="97"/>
        <v/>
      </c>
      <c r="AJ71" s="157" t="str">
        <f t="shared" si="98"/>
        <v/>
      </c>
      <c r="AK71" s="390"/>
      <c r="AL71" s="171">
        <f t="shared" si="14"/>
        <v>0</v>
      </c>
      <c r="AM71" s="399">
        <f t="shared" si="15"/>
        <v>0</v>
      </c>
      <c r="AN71" s="399">
        <f>COUNTIF($B$12:B71,B71)</f>
        <v>0</v>
      </c>
      <c r="AO71" s="399"/>
      <c r="AP71" s="399" t="str">
        <f t="shared" si="16"/>
        <v/>
      </c>
      <c r="AQ71" s="399" t="str">
        <f t="shared" si="16"/>
        <v/>
      </c>
      <c r="AR71" s="399" t="str">
        <f t="shared" si="16"/>
        <v/>
      </c>
      <c r="AS71" s="399" t="str">
        <f t="shared" si="16"/>
        <v/>
      </c>
      <c r="AT71" s="399">
        <f t="shared" si="87"/>
        <v>0</v>
      </c>
      <c r="AU71" s="399" t="str">
        <f t="shared" si="88"/>
        <v/>
      </c>
      <c r="AV71" s="399" t="str">
        <f t="shared" si="19"/>
        <v/>
      </c>
      <c r="AW71" s="399" t="str">
        <f t="shared" si="20"/>
        <v/>
      </c>
      <c r="AX71" s="399" t="str">
        <f t="shared" si="21"/>
        <v/>
      </c>
      <c r="AY71" s="399" t="str">
        <f t="shared" si="22"/>
        <v/>
      </c>
      <c r="AZ71" s="399" t="str">
        <f t="shared" si="100"/>
        <v/>
      </c>
      <c r="BA71" s="399" t="str">
        <f t="shared" si="100"/>
        <v/>
      </c>
      <c r="BB71" s="399" t="str">
        <f t="shared" si="100"/>
        <v/>
      </c>
      <c r="BC71" s="399" t="str">
        <f t="shared" si="100"/>
        <v/>
      </c>
      <c r="BD71" s="403" t="str">
        <f t="shared" si="100"/>
        <v/>
      </c>
      <c r="BE71" s="393">
        <f t="shared" si="24"/>
        <v>0</v>
      </c>
      <c r="BG71" s="399">
        <f t="shared" si="25"/>
        <v>0</v>
      </c>
      <c r="BH71" s="399">
        <f t="shared" si="26"/>
        <v>0</v>
      </c>
      <c r="BI71" s="412">
        <f t="shared" si="27"/>
        <v>0</v>
      </c>
      <c r="BJ71" s="413">
        <f t="shared" si="9"/>
        <v>0</v>
      </c>
      <c r="BK71" s="398" t="str">
        <f t="shared" si="10"/>
        <v>0</v>
      </c>
      <c r="BL71" s="398" t="str">
        <f t="shared" si="11"/>
        <v>0</v>
      </c>
      <c r="BM71" s="412">
        <f t="shared" si="28"/>
        <v>0</v>
      </c>
      <c r="BN71" s="412" t="str">
        <f t="shared" si="29"/>
        <v>0m0</v>
      </c>
      <c r="BO71" s="399">
        <f t="shared" si="30"/>
        <v>0</v>
      </c>
      <c r="BP71" s="399">
        <f t="shared" si="31"/>
        <v>0</v>
      </c>
      <c r="BQ71" s="412">
        <f t="shared" si="32"/>
        <v>0</v>
      </c>
      <c r="BR71" s="413">
        <f t="shared" si="33"/>
        <v>0</v>
      </c>
      <c r="BS71" s="398" t="str">
        <f t="shared" si="34"/>
        <v>0</v>
      </c>
      <c r="BT71" s="398" t="str">
        <f t="shared" si="35"/>
        <v>0</v>
      </c>
      <c r="BU71" s="412">
        <f t="shared" si="36"/>
        <v>0</v>
      </c>
      <c r="BV71" s="412" t="str">
        <f t="shared" si="37"/>
        <v>0m0</v>
      </c>
      <c r="BW71" s="399">
        <f t="shared" si="38"/>
        <v>0</v>
      </c>
      <c r="BX71" s="399">
        <f t="shared" si="39"/>
        <v>0</v>
      </c>
      <c r="BY71" s="412">
        <f t="shared" si="40"/>
        <v>0</v>
      </c>
      <c r="BZ71" s="413">
        <f t="shared" si="41"/>
        <v>0</v>
      </c>
      <c r="CA71" s="398" t="str">
        <f t="shared" si="42"/>
        <v>0</v>
      </c>
      <c r="CB71" s="398" t="str">
        <f t="shared" si="43"/>
        <v>0</v>
      </c>
      <c r="CC71" s="412">
        <f t="shared" si="44"/>
        <v>0</v>
      </c>
      <c r="CD71" s="412" t="str">
        <f t="shared" si="45"/>
        <v>0m0</v>
      </c>
      <c r="CE71" s="399">
        <f t="shared" si="46"/>
        <v>0</v>
      </c>
      <c r="CF71" s="399">
        <f t="shared" si="47"/>
        <v>0</v>
      </c>
      <c r="CG71" s="412">
        <f t="shared" si="48"/>
        <v>0</v>
      </c>
      <c r="CH71" s="413">
        <f t="shared" si="49"/>
        <v>0</v>
      </c>
      <c r="CI71" s="398" t="str">
        <f t="shared" si="50"/>
        <v>0</v>
      </c>
      <c r="CJ71" s="398" t="str">
        <f t="shared" si="51"/>
        <v>0</v>
      </c>
      <c r="CK71" s="412">
        <f t="shared" si="52"/>
        <v>0</v>
      </c>
      <c r="CL71" s="412" t="str">
        <f t="shared" si="53"/>
        <v>0m0</v>
      </c>
      <c r="CM71" s="399">
        <f t="shared" si="54"/>
        <v>0</v>
      </c>
      <c r="CN71" s="399">
        <f t="shared" si="55"/>
        <v>0</v>
      </c>
      <c r="CO71" s="412">
        <f t="shared" si="56"/>
        <v>0</v>
      </c>
      <c r="CP71" s="413">
        <f t="shared" si="57"/>
        <v>0</v>
      </c>
      <c r="CQ71" s="398" t="str">
        <f t="shared" si="58"/>
        <v>0</v>
      </c>
      <c r="CR71" s="398" t="str">
        <f t="shared" si="59"/>
        <v>0</v>
      </c>
      <c r="CS71" s="412">
        <f t="shared" si="60"/>
        <v>0</v>
      </c>
      <c r="CT71" s="412" t="str">
        <f t="shared" si="61"/>
        <v>0m0</v>
      </c>
      <c r="CU71" s="412">
        <f t="shared" si="89"/>
        <v>0</v>
      </c>
      <c r="CV71" s="412">
        <f t="shared" si="63"/>
        <v>0</v>
      </c>
      <c r="CW71" s="412">
        <f t="shared" si="64"/>
        <v>0</v>
      </c>
      <c r="CX71" s="412">
        <f t="shared" si="65"/>
        <v>0</v>
      </c>
      <c r="CY71" s="412">
        <f t="shared" si="66"/>
        <v>0</v>
      </c>
      <c r="CZ71" s="412" t="str">
        <f t="shared" si="67"/>
        <v/>
      </c>
      <c r="DA71" s="412" t="str">
        <f t="shared" si="68"/>
        <v/>
      </c>
      <c r="DB71" s="412" t="str">
        <f t="shared" si="69"/>
        <v/>
      </c>
      <c r="DC71" s="412" t="str">
        <f t="shared" si="70"/>
        <v/>
      </c>
      <c r="DD71" s="412" t="str">
        <f t="shared" si="71"/>
        <v/>
      </c>
      <c r="DE71" s="412"/>
      <c r="DF71" s="411"/>
      <c r="DG71" s="412" t="str">
        <f t="shared" si="72"/>
        <v/>
      </c>
      <c r="DH71" s="412" t="str">
        <f t="shared" si="73"/>
        <v/>
      </c>
      <c r="DI71" s="412">
        <f t="shared" si="74"/>
        <v>0</v>
      </c>
      <c r="DJ71" s="412" t="str">
        <f t="shared" si="75"/>
        <v/>
      </c>
      <c r="DK71" s="412" t="str">
        <f t="shared" si="76"/>
        <v/>
      </c>
      <c r="DL71" s="412" t="str">
        <f t="shared" si="77"/>
        <v/>
      </c>
      <c r="DM71" s="412" t="str">
        <f t="shared" si="78"/>
        <v/>
      </c>
      <c r="DN71" s="412" t="str">
        <f t="shared" si="79"/>
        <v/>
      </c>
      <c r="DO71" s="412" t="str">
        <f t="shared" si="80"/>
        <v/>
      </c>
    </row>
    <row r="72" spans="1:119" s="157" customFormat="1" ht="18" hidden="1" customHeight="1">
      <c r="A72" s="161" t="str">
        <f t="shared" si="99"/>
        <v/>
      </c>
      <c r="B72" s="158"/>
      <c r="C72" s="31" t="str">
        <f>IF(B72="","",VLOOKUP(B72,学連登録!$C$2:$G$3000,2,FALSE))</f>
        <v/>
      </c>
      <c r="D72" s="32" t="str">
        <f>IF(B72="","",VLOOKUP(B72,学連登録!$C$2:$G$3000,3,FALSE))</f>
        <v/>
      </c>
      <c r="E72" s="33" t="str">
        <f>IF(B72="","",VLOOKUP(B72,学連登録!$C$2:$G$3000,4,FALSE))</f>
        <v/>
      </c>
      <c r="F72" s="383" t="str">
        <f>IF(B72="","",VLOOKUP(B72,学連登録!$C$2:$I$3000,7,FALSE))</f>
        <v/>
      </c>
      <c r="G72" s="160"/>
      <c r="H72" s="905"/>
      <c r="I72" s="907"/>
      <c r="J72" s="160"/>
      <c r="K72" s="905"/>
      <c r="L72" s="906"/>
      <c r="M72" s="160"/>
      <c r="N72" s="819"/>
      <c r="O72" s="820"/>
      <c r="P72" s="159"/>
      <c r="Q72" s="905"/>
      <c r="R72" s="906"/>
      <c r="S72" s="159"/>
      <c r="T72" s="905"/>
      <c r="U72" s="906"/>
      <c r="V72" s="103" t="str">
        <f>IF(B72="","",VLOOKUP(B72,学連登録!$C$2:$H$3000,6,FALSE))</f>
        <v/>
      </c>
      <c r="Y72" s="118" t="str">
        <f t="shared" si="92"/>
        <v/>
      </c>
      <c r="Z72" s="97" t="str">
        <f>IF(G72="","",VLOOKUP(G72,種目名!$R$5:$T$104,3,0))</f>
        <v/>
      </c>
      <c r="AA72" s="99" t="str">
        <f>IF(J72="","",VLOOKUP(J72,種目名!$R$5:$T$104,3,0))</f>
        <v/>
      </c>
      <c r="AB72" s="119" t="str">
        <f>IF(M72="","",VLOOKUP(M72,種目名!$R$5:$T$104,3,0))</f>
        <v/>
      </c>
      <c r="AC72" s="119" t="str">
        <f>IF(P72="","",VLOOKUP(AF72,種目名!$R$5:$T$104,3,0))</f>
        <v/>
      </c>
      <c r="AD72" s="120" t="str">
        <f>IF(S72="","",VLOOKUP(AI72,種目名!$R$5:$T$104,3,0))</f>
        <v/>
      </c>
      <c r="AE72" s="117">
        <f t="shared" si="93"/>
        <v>0</v>
      </c>
      <c r="AF72" s="157" t="str">
        <f t="shared" si="94"/>
        <v/>
      </c>
      <c r="AG72" s="157" t="str">
        <f t="shared" si="95"/>
        <v/>
      </c>
      <c r="AH72" s="157">
        <f t="shared" si="96"/>
        <v>0</v>
      </c>
      <c r="AI72" s="157" t="str">
        <f t="shared" si="97"/>
        <v/>
      </c>
      <c r="AJ72" s="157" t="str">
        <f t="shared" si="98"/>
        <v/>
      </c>
      <c r="AK72" s="390"/>
      <c r="AL72" s="171">
        <f t="shared" si="14"/>
        <v>0</v>
      </c>
      <c r="AM72" s="399">
        <f t="shared" si="15"/>
        <v>0</v>
      </c>
      <c r="AN72" s="399">
        <f>COUNTIF($B$12:B72,B72)</f>
        <v>0</v>
      </c>
      <c r="AO72" s="399"/>
      <c r="AP72" s="399" t="str">
        <f t="shared" si="16"/>
        <v/>
      </c>
      <c r="AQ72" s="399" t="str">
        <f t="shared" si="16"/>
        <v/>
      </c>
      <c r="AR72" s="399" t="str">
        <f t="shared" si="16"/>
        <v/>
      </c>
      <c r="AS72" s="399" t="str">
        <f t="shared" si="16"/>
        <v/>
      </c>
      <c r="AT72" s="399">
        <f t="shared" si="87"/>
        <v>0</v>
      </c>
      <c r="AU72" s="399" t="str">
        <f t="shared" si="88"/>
        <v/>
      </c>
      <c r="AV72" s="399" t="str">
        <f t="shared" si="19"/>
        <v/>
      </c>
      <c r="AW72" s="399" t="str">
        <f t="shared" si="20"/>
        <v/>
      </c>
      <c r="AX72" s="399" t="str">
        <f t="shared" si="21"/>
        <v/>
      </c>
      <c r="AY72" s="399" t="str">
        <f t="shared" si="22"/>
        <v/>
      </c>
      <c r="AZ72" s="399" t="str">
        <f t="shared" si="100"/>
        <v/>
      </c>
      <c r="BA72" s="399" t="str">
        <f t="shared" si="100"/>
        <v/>
      </c>
      <c r="BB72" s="399" t="str">
        <f t="shared" si="100"/>
        <v/>
      </c>
      <c r="BC72" s="399" t="str">
        <f t="shared" si="100"/>
        <v/>
      </c>
      <c r="BD72" s="403" t="str">
        <f t="shared" si="100"/>
        <v/>
      </c>
      <c r="BE72" s="393">
        <f t="shared" si="24"/>
        <v>0</v>
      </c>
      <c r="BG72" s="399">
        <f t="shared" si="25"/>
        <v>0</v>
      </c>
      <c r="BH72" s="399">
        <f t="shared" si="26"/>
        <v>0</v>
      </c>
      <c r="BI72" s="412">
        <f t="shared" si="27"/>
        <v>0</v>
      </c>
      <c r="BJ72" s="413">
        <f t="shared" si="9"/>
        <v>0</v>
      </c>
      <c r="BK72" s="398" t="str">
        <f t="shared" si="10"/>
        <v>0</v>
      </c>
      <c r="BL72" s="398" t="str">
        <f t="shared" si="11"/>
        <v>0</v>
      </c>
      <c r="BM72" s="412">
        <f t="shared" si="28"/>
        <v>0</v>
      </c>
      <c r="BN72" s="412" t="str">
        <f t="shared" si="29"/>
        <v>0m0</v>
      </c>
      <c r="BO72" s="399">
        <f t="shared" si="30"/>
        <v>0</v>
      </c>
      <c r="BP72" s="399">
        <f t="shared" si="31"/>
        <v>0</v>
      </c>
      <c r="BQ72" s="412">
        <f t="shared" si="32"/>
        <v>0</v>
      </c>
      <c r="BR72" s="413">
        <f t="shared" si="33"/>
        <v>0</v>
      </c>
      <c r="BS72" s="398" t="str">
        <f t="shared" si="34"/>
        <v>0</v>
      </c>
      <c r="BT72" s="398" t="str">
        <f t="shared" si="35"/>
        <v>0</v>
      </c>
      <c r="BU72" s="412">
        <f t="shared" si="36"/>
        <v>0</v>
      </c>
      <c r="BV72" s="412" t="str">
        <f t="shared" si="37"/>
        <v>0m0</v>
      </c>
      <c r="BW72" s="399">
        <f t="shared" si="38"/>
        <v>0</v>
      </c>
      <c r="BX72" s="399">
        <f t="shared" si="39"/>
        <v>0</v>
      </c>
      <c r="BY72" s="412">
        <f t="shared" si="40"/>
        <v>0</v>
      </c>
      <c r="BZ72" s="413">
        <f t="shared" si="41"/>
        <v>0</v>
      </c>
      <c r="CA72" s="398" t="str">
        <f t="shared" si="42"/>
        <v>0</v>
      </c>
      <c r="CB72" s="398" t="str">
        <f t="shared" si="43"/>
        <v>0</v>
      </c>
      <c r="CC72" s="412">
        <f t="shared" si="44"/>
        <v>0</v>
      </c>
      <c r="CD72" s="412" t="str">
        <f t="shared" si="45"/>
        <v>0m0</v>
      </c>
      <c r="CE72" s="399">
        <f t="shared" si="46"/>
        <v>0</v>
      </c>
      <c r="CF72" s="399">
        <f t="shared" si="47"/>
        <v>0</v>
      </c>
      <c r="CG72" s="412">
        <f t="shared" si="48"/>
        <v>0</v>
      </c>
      <c r="CH72" s="413">
        <f t="shared" si="49"/>
        <v>0</v>
      </c>
      <c r="CI72" s="398" t="str">
        <f t="shared" si="50"/>
        <v>0</v>
      </c>
      <c r="CJ72" s="398" t="str">
        <f t="shared" si="51"/>
        <v>0</v>
      </c>
      <c r="CK72" s="412">
        <f t="shared" si="52"/>
        <v>0</v>
      </c>
      <c r="CL72" s="412" t="str">
        <f t="shared" si="53"/>
        <v>0m0</v>
      </c>
      <c r="CM72" s="399">
        <f t="shared" si="54"/>
        <v>0</v>
      </c>
      <c r="CN72" s="399">
        <f t="shared" si="55"/>
        <v>0</v>
      </c>
      <c r="CO72" s="412">
        <f t="shared" si="56"/>
        <v>0</v>
      </c>
      <c r="CP72" s="413">
        <f t="shared" si="57"/>
        <v>0</v>
      </c>
      <c r="CQ72" s="398" t="str">
        <f t="shared" si="58"/>
        <v>0</v>
      </c>
      <c r="CR72" s="398" t="str">
        <f t="shared" si="59"/>
        <v>0</v>
      </c>
      <c r="CS72" s="412">
        <f t="shared" si="60"/>
        <v>0</v>
      </c>
      <c r="CT72" s="412" t="str">
        <f t="shared" si="61"/>
        <v>0m0</v>
      </c>
      <c r="CU72" s="412">
        <f t="shared" si="89"/>
        <v>0</v>
      </c>
      <c r="CV72" s="412">
        <f t="shared" si="63"/>
        <v>0</v>
      </c>
      <c r="CW72" s="412">
        <f t="shared" si="64"/>
        <v>0</v>
      </c>
      <c r="CX72" s="412">
        <f t="shared" si="65"/>
        <v>0</v>
      </c>
      <c r="CY72" s="412">
        <f t="shared" si="66"/>
        <v>0</v>
      </c>
      <c r="CZ72" s="412" t="str">
        <f t="shared" si="67"/>
        <v/>
      </c>
      <c r="DA72" s="412" t="str">
        <f t="shared" si="68"/>
        <v/>
      </c>
      <c r="DB72" s="412" t="str">
        <f t="shared" si="69"/>
        <v/>
      </c>
      <c r="DC72" s="412" t="str">
        <f t="shared" si="70"/>
        <v/>
      </c>
      <c r="DD72" s="412" t="str">
        <f t="shared" si="71"/>
        <v/>
      </c>
      <c r="DE72" s="412"/>
      <c r="DF72" s="411"/>
      <c r="DG72" s="412" t="str">
        <f t="shared" si="72"/>
        <v/>
      </c>
      <c r="DH72" s="412" t="str">
        <f t="shared" si="73"/>
        <v/>
      </c>
      <c r="DI72" s="412">
        <f t="shared" si="74"/>
        <v>0</v>
      </c>
      <c r="DJ72" s="412" t="str">
        <f t="shared" si="75"/>
        <v/>
      </c>
      <c r="DK72" s="412" t="str">
        <f t="shared" si="76"/>
        <v/>
      </c>
      <c r="DL72" s="412" t="str">
        <f t="shared" si="77"/>
        <v/>
      </c>
      <c r="DM72" s="412" t="str">
        <f t="shared" si="78"/>
        <v/>
      </c>
      <c r="DN72" s="412" t="str">
        <f t="shared" si="79"/>
        <v/>
      </c>
      <c r="DO72" s="412" t="str">
        <f t="shared" si="80"/>
        <v/>
      </c>
    </row>
    <row r="73" spans="1:119" s="157" customFormat="1" ht="18" hidden="1" customHeight="1">
      <c r="A73" s="161" t="str">
        <f t="shared" si="99"/>
        <v/>
      </c>
      <c r="B73" s="158"/>
      <c r="C73" s="31" t="str">
        <f>IF(B73="","",VLOOKUP(B73,学連登録!$C$2:$G$3000,2,FALSE))</f>
        <v/>
      </c>
      <c r="D73" s="32" t="str">
        <f>IF(B73="","",VLOOKUP(B73,学連登録!$C$2:$G$3000,3,FALSE))</f>
        <v/>
      </c>
      <c r="E73" s="33" t="str">
        <f>IF(B73="","",VLOOKUP(B73,学連登録!$C$2:$G$3000,4,FALSE))</f>
        <v/>
      </c>
      <c r="F73" s="383" t="str">
        <f>IF(B73="","",VLOOKUP(B73,学連登録!$C$2:$I$3000,7,FALSE))</f>
        <v/>
      </c>
      <c r="G73" s="160"/>
      <c r="H73" s="905"/>
      <c r="I73" s="907"/>
      <c r="J73" s="160"/>
      <c r="K73" s="905"/>
      <c r="L73" s="906"/>
      <c r="M73" s="160"/>
      <c r="N73" s="819"/>
      <c r="O73" s="820"/>
      <c r="P73" s="159"/>
      <c r="Q73" s="905"/>
      <c r="R73" s="906"/>
      <c r="S73" s="159"/>
      <c r="T73" s="905"/>
      <c r="U73" s="906"/>
      <c r="V73" s="103" t="str">
        <f>IF(B73="","",VLOOKUP(B73,学連登録!$C$2:$H$3000,6,FALSE))</f>
        <v/>
      </c>
      <c r="Y73" s="118" t="str">
        <f t="shared" si="92"/>
        <v/>
      </c>
      <c r="Z73" s="97" t="str">
        <f>IF(G73="","",VLOOKUP(G73,種目名!$R$5:$T$104,3,0))</f>
        <v/>
      </c>
      <c r="AA73" s="99" t="str">
        <f>IF(J73="","",VLOOKUP(J73,種目名!$R$5:$T$104,3,0))</f>
        <v/>
      </c>
      <c r="AB73" s="119" t="str">
        <f>IF(M73="","",VLOOKUP(M73,種目名!$R$5:$T$104,3,0))</f>
        <v/>
      </c>
      <c r="AC73" s="119" t="str">
        <f>IF(P73="","",VLOOKUP(AF73,種目名!$R$5:$T$104,3,0))</f>
        <v/>
      </c>
      <c r="AD73" s="120" t="str">
        <f>IF(S73="","",VLOOKUP(AI73,種目名!$R$5:$T$104,3,0))</f>
        <v/>
      </c>
      <c r="AE73" s="117">
        <f t="shared" si="93"/>
        <v>0</v>
      </c>
      <c r="AF73" s="157" t="str">
        <f t="shared" si="94"/>
        <v/>
      </c>
      <c r="AG73" s="157" t="str">
        <f t="shared" si="95"/>
        <v/>
      </c>
      <c r="AH73" s="157">
        <f t="shared" si="96"/>
        <v>0</v>
      </c>
      <c r="AI73" s="157" t="str">
        <f t="shared" si="97"/>
        <v/>
      </c>
      <c r="AJ73" s="157" t="str">
        <f t="shared" si="98"/>
        <v/>
      </c>
      <c r="AK73" s="390"/>
      <c r="AL73" s="171">
        <f t="shared" si="14"/>
        <v>0</v>
      </c>
      <c r="AM73" s="399">
        <f t="shared" si="15"/>
        <v>0</v>
      </c>
      <c r="AN73" s="399">
        <f>COUNTIF($B$12:B73,B73)</f>
        <v>0</v>
      </c>
      <c r="AO73" s="399"/>
      <c r="AP73" s="399" t="str">
        <f t="shared" si="16"/>
        <v/>
      </c>
      <c r="AQ73" s="399" t="str">
        <f t="shared" si="16"/>
        <v/>
      </c>
      <c r="AR73" s="399" t="str">
        <f t="shared" si="16"/>
        <v/>
      </c>
      <c r="AS73" s="399" t="str">
        <f t="shared" si="16"/>
        <v/>
      </c>
      <c r="AT73" s="399">
        <f t="shared" si="87"/>
        <v>0</v>
      </c>
      <c r="AU73" s="399" t="str">
        <f t="shared" si="88"/>
        <v/>
      </c>
      <c r="AV73" s="399" t="str">
        <f t="shared" si="19"/>
        <v/>
      </c>
      <c r="AW73" s="399" t="str">
        <f t="shared" si="20"/>
        <v/>
      </c>
      <c r="AX73" s="399" t="str">
        <f t="shared" si="21"/>
        <v/>
      </c>
      <c r="AY73" s="399" t="str">
        <f t="shared" si="22"/>
        <v/>
      </c>
      <c r="AZ73" s="399" t="str">
        <f t="shared" si="100"/>
        <v/>
      </c>
      <c r="BA73" s="399" t="str">
        <f t="shared" si="100"/>
        <v/>
      </c>
      <c r="BB73" s="399" t="str">
        <f t="shared" si="100"/>
        <v/>
      </c>
      <c r="BC73" s="399" t="str">
        <f t="shared" si="100"/>
        <v/>
      </c>
      <c r="BD73" s="403" t="str">
        <f t="shared" si="100"/>
        <v/>
      </c>
      <c r="BE73" s="393">
        <f t="shared" si="24"/>
        <v>0</v>
      </c>
      <c r="BG73" s="399">
        <f t="shared" si="25"/>
        <v>0</v>
      </c>
      <c r="BH73" s="399">
        <f t="shared" si="26"/>
        <v>0</v>
      </c>
      <c r="BI73" s="412">
        <f t="shared" si="27"/>
        <v>0</v>
      </c>
      <c r="BJ73" s="413">
        <f t="shared" si="9"/>
        <v>0</v>
      </c>
      <c r="BK73" s="398" t="str">
        <f t="shared" si="10"/>
        <v>0</v>
      </c>
      <c r="BL73" s="398" t="str">
        <f t="shared" si="11"/>
        <v>0</v>
      </c>
      <c r="BM73" s="412">
        <f t="shared" si="28"/>
        <v>0</v>
      </c>
      <c r="BN73" s="412" t="str">
        <f t="shared" si="29"/>
        <v>0m0</v>
      </c>
      <c r="BO73" s="399">
        <f t="shared" si="30"/>
        <v>0</v>
      </c>
      <c r="BP73" s="399">
        <f t="shared" si="31"/>
        <v>0</v>
      </c>
      <c r="BQ73" s="412">
        <f t="shared" si="32"/>
        <v>0</v>
      </c>
      <c r="BR73" s="413">
        <f t="shared" si="33"/>
        <v>0</v>
      </c>
      <c r="BS73" s="398" t="str">
        <f t="shared" si="34"/>
        <v>0</v>
      </c>
      <c r="BT73" s="398" t="str">
        <f t="shared" si="35"/>
        <v>0</v>
      </c>
      <c r="BU73" s="412">
        <f t="shared" si="36"/>
        <v>0</v>
      </c>
      <c r="BV73" s="412" t="str">
        <f t="shared" si="37"/>
        <v>0m0</v>
      </c>
      <c r="BW73" s="399">
        <f t="shared" si="38"/>
        <v>0</v>
      </c>
      <c r="BX73" s="399">
        <f t="shared" si="39"/>
        <v>0</v>
      </c>
      <c r="BY73" s="412">
        <f t="shared" si="40"/>
        <v>0</v>
      </c>
      <c r="BZ73" s="413">
        <f t="shared" si="41"/>
        <v>0</v>
      </c>
      <c r="CA73" s="398" t="str">
        <f t="shared" si="42"/>
        <v>0</v>
      </c>
      <c r="CB73" s="398" t="str">
        <f t="shared" si="43"/>
        <v>0</v>
      </c>
      <c r="CC73" s="412">
        <f t="shared" si="44"/>
        <v>0</v>
      </c>
      <c r="CD73" s="412" t="str">
        <f t="shared" si="45"/>
        <v>0m0</v>
      </c>
      <c r="CE73" s="399">
        <f t="shared" si="46"/>
        <v>0</v>
      </c>
      <c r="CF73" s="399">
        <f t="shared" si="47"/>
        <v>0</v>
      </c>
      <c r="CG73" s="412">
        <f t="shared" si="48"/>
        <v>0</v>
      </c>
      <c r="CH73" s="413">
        <f t="shared" si="49"/>
        <v>0</v>
      </c>
      <c r="CI73" s="398" t="str">
        <f t="shared" si="50"/>
        <v>0</v>
      </c>
      <c r="CJ73" s="398" t="str">
        <f t="shared" si="51"/>
        <v>0</v>
      </c>
      <c r="CK73" s="412">
        <f t="shared" si="52"/>
        <v>0</v>
      </c>
      <c r="CL73" s="412" t="str">
        <f t="shared" si="53"/>
        <v>0m0</v>
      </c>
      <c r="CM73" s="399">
        <f t="shared" si="54"/>
        <v>0</v>
      </c>
      <c r="CN73" s="399">
        <f t="shared" si="55"/>
        <v>0</v>
      </c>
      <c r="CO73" s="412">
        <f t="shared" si="56"/>
        <v>0</v>
      </c>
      <c r="CP73" s="413">
        <f t="shared" si="57"/>
        <v>0</v>
      </c>
      <c r="CQ73" s="398" t="str">
        <f t="shared" si="58"/>
        <v>0</v>
      </c>
      <c r="CR73" s="398" t="str">
        <f t="shared" si="59"/>
        <v>0</v>
      </c>
      <c r="CS73" s="412">
        <f t="shared" si="60"/>
        <v>0</v>
      </c>
      <c r="CT73" s="412" t="str">
        <f t="shared" si="61"/>
        <v>0m0</v>
      </c>
      <c r="CU73" s="412">
        <f t="shared" si="89"/>
        <v>0</v>
      </c>
      <c r="CV73" s="412">
        <f t="shared" si="63"/>
        <v>0</v>
      </c>
      <c r="CW73" s="412">
        <f t="shared" si="64"/>
        <v>0</v>
      </c>
      <c r="CX73" s="412">
        <f t="shared" si="65"/>
        <v>0</v>
      </c>
      <c r="CY73" s="412">
        <f t="shared" si="66"/>
        <v>0</v>
      </c>
      <c r="CZ73" s="412" t="str">
        <f t="shared" si="67"/>
        <v/>
      </c>
      <c r="DA73" s="412" t="str">
        <f t="shared" si="68"/>
        <v/>
      </c>
      <c r="DB73" s="412" t="str">
        <f t="shared" si="69"/>
        <v/>
      </c>
      <c r="DC73" s="412" t="str">
        <f t="shared" si="70"/>
        <v/>
      </c>
      <c r="DD73" s="412" t="str">
        <f t="shared" si="71"/>
        <v/>
      </c>
      <c r="DE73" s="412"/>
      <c r="DF73" s="411"/>
      <c r="DG73" s="412" t="str">
        <f t="shared" si="72"/>
        <v/>
      </c>
      <c r="DH73" s="412" t="str">
        <f t="shared" si="73"/>
        <v/>
      </c>
      <c r="DI73" s="412">
        <f t="shared" si="74"/>
        <v>0</v>
      </c>
      <c r="DJ73" s="412" t="str">
        <f t="shared" si="75"/>
        <v/>
      </c>
      <c r="DK73" s="412" t="str">
        <f t="shared" si="76"/>
        <v/>
      </c>
      <c r="DL73" s="412" t="str">
        <f t="shared" si="77"/>
        <v/>
      </c>
      <c r="DM73" s="412" t="str">
        <f t="shared" si="78"/>
        <v/>
      </c>
      <c r="DN73" s="412" t="str">
        <f t="shared" si="79"/>
        <v/>
      </c>
      <c r="DO73" s="412" t="str">
        <f t="shared" si="80"/>
        <v/>
      </c>
    </row>
    <row r="74" spans="1:119" s="157" customFormat="1" ht="18" hidden="1" customHeight="1">
      <c r="A74" s="161" t="str">
        <f t="shared" si="99"/>
        <v/>
      </c>
      <c r="B74" s="158"/>
      <c r="C74" s="31" t="str">
        <f>IF(B74="","",VLOOKUP(B74,学連登録!$C$2:$G$3000,2,FALSE))</f>
        <v/>
      </c>
      <c r="D74" s="32" t="str">
        <f>IF(B74="","",VLOOKUP(B74,学連登録!$C$2:$G$3000,3,FALSE))</f>
        <v/>
      </c>
      <c r="E74" s="33" t="str">
        <f>IF(B74="","",VLOOKUP(B74,学連登録!$C$2:$G$3000,4,FALSE))</f>
        <v/>
      </c>
      <c r="F74" s="383" t="str">
        <f>IF(B74="","",VLOOKUP(B74,学連登録!$C$2:$I$3000,7,FALSE))</f>
        <v/>
      </c>
      <c r="G74" s="160"/>
      <c r="H74" s="905"/>
      <c r="I74" s="907"/>
      <c r="J74" s="160"/>
      <c r="K74" s="905"/>
      <c r="L74" s="906"/>
      <c r="M74" s="160"/>
      <c r="N74" s="819"/>
      <c r="O74" s="820"/>
      <c r="P74" s="159"/>
      <c r="Q74" s="905"/>
      <c r="R74" s="906"/>
      <c r="S74" s="159"/>
      <c r="T74" s="905"/>
      <c r="U74" s="906"/>
      <c r="V74" s="103" t="str">
        <f>IF(B74="","",VLOOKUP(B74,学連登録!$C$2:$H$3000,6,FALSE))</f>
        <v/>
      </c>
      <c r="Y74" s="118" t="str">
        <f t="shared" si="92"/>
        <v/>
      </c>
      <c r="Z74" s="97" t="str">
        <f>IF(G74="","",VLOOKUP(G74,種目名!$R$5:$T$104,3,0))</f>
        <v/>
      </c>
      <c r="AA74" s="99" t="str">
        <f>IF(J74="","",VLOOKUP(J74,種目名!$R$5:$T$104,3,0))</f>
        <v/>
      </c>
      <c r="AB74" s="119" t="str">
        <f>IF(M74="","",VLOOKUP(M74,種目名!$R$5:$T$104,3,0))</f>
        <v/>
      </c>
      <c r="AC74" s="119" t="str">
        <f>IF(P74="","",VLOOKUP(AF74,種目名!$R$5:$T$104,3,0))</f>
        <v/>
      </c>
      <c r="AD74" s="120" t="str">
        <f>IF(S74="","",VLOOKUP(AI74,種目名!$R$5:$T$104,3,0))</f>
        <v/>
      </c>
      <c r="AE74" s="117">
        <f t="shared" si="93"/>
        <v>0</v>
      </c>
      <c r="AF74" s="157" t="str">
        <f t="shared" si="94"/>
        <v/>
      </c>
      <c r="AG74" s="157" t="str">
        <f t="shared" si="95"/>
        <v/>
      </c>
      <c r="AH74" s="157">
        <f t="shared" si="96"/>
        <v>0</v>
      </c>
      <c r="AI74" s="157" t="str">
        <f t="shared" si="97"/>
        <v/>
      </c>
      <c r="AJ74" s="157" t="str">
        <f t="shared" si="98"/>
        <v/>
      </c>
      <c r="AK74" s="390"/>
      <c r="AL74" s="171">
        <f t="shared" si="14"/>
        <v>0</v>
      </c>
      <c r="AM74" s="399">
        <f t="shared" si="15"/>
        <v>0</v>
      </c>
      <c r="AN74" s="399">
        <f>COUNTIF($B$12:B74,B74)</f>
        <v>0</v>
      </c>
      <c r="AO74" s="399"/>
      <c r="AP74" s="399" t="str">
        <f t="shared" si="16"/>
        <v/>
      </c>
      <c r="AQ74" s="399" t="str">
        <f t="shared" si="16"/>
        <v/>
      </c>
      <c r="AR74" s="399" t="str">
        <f t="shared" si="16"/>
        <v/>
      </c>
      <c r="AS74" s="399" t="str">
        <f t="shared" si="16"/>
        <v/>
      </c>
      <c r="AT74" s="399">
        <f t="shared" si="87"/>
        <v>0</v>
      </c>
      <c r="AU74" s="399" t="str">
        <f t="shared" si="88"/>
        <v/>
      </c>
      <c r="AV74" s="399" t="str">
        <f t="shared" si="19"/>
        <v/>
      </c>
      <c r="AW74" s="399" t="str">
        <f t="shared" si="20"/>
        <v/>
      </c>
      <c r="AX74" s="399" t="str">
        <f t="shared" si="21"/>
        <v/>
      </c>
      <c r="AY74" s="399" t="str">
        <f t="shared" si="22"/>
        <v/>
      </c>
      <c r="AZ74" s="399" t="str">
        <f t="shared" si="100"/>
        <v/>
      </c>
      <c r="BA74" s="399" t="str">
        <f t="shared" si="100"/>
        <v/>
      </c>
      <c r="BB74" s="399" t="str">
        <f t="shared" si="100"/>
        <v/>
      </c>
      <c r="BC74" s="399" t="str">
        <f t="shared" si="100"/>
        <v/>
      </c>
      <c r="BD74" s="403" t="str">
        <f t="shared" si="100"/>
        <v/>
      </c>
      <c r="BE74" s="393">
        <f t="shared" si="24"/>
        <v>0</v>
      </c>
      <c r="BG74" s="399">
        <f t="shared" si="25"/>
        <v>0</v>
      </c>
      <c r="BH74" s="399">
        <f t="shared" si="26"/>
        <v>0</v>
      </c>
      <c r="BI74" s="412">
        <f t="shared" si="27"/>
        <v>0</v>
      </c>
      <c r="BJ74" s="413">
        <f t="shared" si="9"/>
        <v>0</v>
      </c>
      <c r="BK74" s="398" t="str">
        <f t="shared" si="10"/>
        <v>0</v>
      </c>
      <c r="BL74" s="398" t="str">
        <f t="shared" si="11"/>
        <v>0</v>
      </c>
      <c r="BM74" s="412">
        <f t="shared" si="28"/>
        <v>0</v>
      </c>
      <c r="BN74" s="412" t="str">
        <f t="shared" si="29"/>
        <v>0m0</v>
      </c>
      <c r="BO74" s="399">
        <f t="shared" si="30"/>
        <v>0</v>
      </c>
      <c r="BP74" s="399">
        <f t="shared" si="31"/>
        <v>0</v>
      </c>
      <c r="BQ74" s="412">
        <f t="shared" si="32"/>
        <v>0</v>
      </c>
      <c r="BR74" s="413">
        <f t="shared" si="33"/>
        <v>0</v>
      </c>
      <c r="BS74" s="398" t="str">
        <f t="shared" si="34"/>
        <v>0</v>
      </c>
      <c r="BT74" s="398" t="str">
        <f t="shared" si="35"/>
        <v>0</v>
      </c>
      <c r="BU74" s="412">
        <f t="shared" si="36"/>
        <v>0</v>
      </c>
      <c r="BV74" s="412" t="str">
        <f t="shared" si="37"/>
        <v>0m0</v>
      </c>
      <c r="BW74" s="399">
        <f t="shared" si="38"/>
        <v>0</v>
      </c>
      <c r="BX74" s="399">
        <f t="shared" si="39"/>
        <v>0</v>
      </c>
      <c r="BY74" s="412">
        <f t="shared" si="40"/>
        <v>0</v>
      </c>
      <c r="BZ74" s="413">
        <f t="shared" si="41"/>
        <v>0</v>
      </c>
      <c r="CA74" s="398" t="str">
        <f t="shared" si="42"/>
        <v>0</v>
      </c>
      <c r="CB74" s="398" t="str">
        <f t="shared" si="43"/>
        <v>0</v>
      </c>
      <c r="CC74" s="412">
        <f t="shared" si="44"/>
        <v>0</v>
      </c>
      <c r="CD74" s="412" t="str">
        <f t="shared" si="45"/>
        <v>0m0</v>
      </c>
      <c r="CE74" s="399">
        <f t="shared" si="46"/>
        <v>0</v>
      </c>
      <c r="CF74" s="399">
        <f t="shared" si="47"/>
        <v>0</v>
      </c>
      <c r="CG74" s="412">
        <f t="shared" si="48"/>
        <v>0</v>
      </c>
      <c r="CH74" s="413">
        <f t="shared" si="49"/>
        <v>0</v>
      </c>
      <c r="CI74" s="398" t="str">
        <f t="shared" si="50"/>
        <v>0</v>
      </c>
      <c r="CJ74" s="398" t="str">
        <f t="shared" si="51"/>
        <v>0</v>
      </c>
      <c r="CK74" s="412">
        <f t="shared" si="52"/>
        <v>0</v>
      </c>
      <c r="CL74" s="412" t="str">
        <f t="shared" si="53"/>
        <v>0m0</v>
      </c>
      <c r="CM74" s="399">
        <f t="shared" si="54"/>
        <v>0</v>
      </c>
      <c r="CN74" s="399">
        <f t="shared" si="55"/>
        <v>0</v>
      </c>
      <c r="CO74" s="412">
        <f t="shared" si="56"/>
        <v>0</v>
      </c>
      <c r="CP74" s="413">
        <f t="shared" si="57"/>
        <v>0</v>
      </c>
      <c r="CQ74" s="398" t="str">
        <f t="shared" si="58"/>
        <v>0</v>
      </c>
      <c r="CR74" s="398" t="str">
        <f t="shared" si="59"/>
        <v>0</v>
      </c>
      <c r="CS74" s="412">
        <f t="shared" si="60"/>
        <v>0</v>
      </c>
      <c r="CT74" s="412" t="str">
        <f t="shared" si="61"/>
        <v>0m0</v>
      </c>
      <c r="CU74" s="412">
        <f t="shared" si="89"/>
        <v>0</v>
      </c>
      <c r="CV74" s="412">
        <f t="shared" si="63"/>
        <v>0</v>
      </c>
      <c r="CW74" s="412">
        <f t="shared" si="64"/>
        <v>0</v>
      </c>
      <c r="CX74" s="412">
        <f t="shared" si="65"/>
        <v>0</v>
      </c>
      <c r="CY74" s="412">
        <f t="shared" si="66"/>
        <v>0</v>
      </c>
      <c r="CZ74" s="412" t="str">
        <f t="shared" si="67"/>
        <v/>
      </c>
      <c r="DA74" s="412" t="str">
        <f t="shared" si="68"/>
        <v/>
      </c>
      <c r="DB74" s="412" t="str">
        <f t="shared" si="69"/>
        <v/>
      </c>
      <c r="DC74" s="412" t="str">
        <f t="shared" si="70"/>
        <v/>
      </c>
      <c r="DD74" s="412" t="str">
        <f t="shared" si="71"/>
        <v/>
      </c>
      <c r="DE74" s="412"/>
      <c r="DF74" s="411"/>
      <c r="DG74" s="412" t="str">
        <f t="shared" si="72"/>
        <v/>
      </c>
      <c r="DH74" s="412" t="str">
        <f t="shared" si="73"/>
        <v/>
      </c>
      <c r="DI74" s="412">
        <f t="shared" si="74"/>
        <v>0</v>
      </c>
      <c r="DJ74" s="412" t="str">
        <f t="shared" si="75"/>
        <v/>
      </c>
      <c r="DK74" s="412" t="str">
        <f t="shared" si="76"/>
        <v/>
      </c>
      <c r="DL74" s="412" t="str">
        <f t="shared" si="77"/>
        <v/>
      </c>
      <c r="DM74" s="412" t="str">
        <f t="shared" si="78"/>
        <v/>
      </c>
      <c r="DN74" s="412" t="str">
        <f t="shared" si="79"/>
        <v/>
      </c>
      <c r="DO74" s="412" t="str">
        <f t="shared" si="80"/>
        <v/>
      </c>
    </row>
    <row r="75" spans="1:119" s="157" customFormat="1" ht="18" hidden="1" customHeight="1">
      <c r="A75" s="161" t="str">
        <f t="shared" si="99"/>
        <v/>
      </c>
      <c r="B75" s="158"/>
      <c r="C75" s="31" t="str">
        <f>IF(B75="","",VLOOKUP(B75,学連登録!$C$2:$G$3000,2,FALSE))</f>
        <v/>
      </c>
      <c r="D75" s="32" t="str">
        <f>IF(B75="","",VLOOKUP(B75,学連登録!$C$2:$G$3000,3,FALSE))</f>
        <v/>
      </c>
      <c r="E75" s="33" t="str">
        <f>IF(B75="","",VLOOKUP(B75,学連登録!$C$2:$G$3000,4,FALSE))</f>
        <v/>
      </c>
      <c r="F75" s="383" t="str">
        <f>IF(B75="","",VLOOKUP(B75,学連登録!$C$2:$I$3000,7,FALSE))</f>
        <v/>
      </c>
      <c r="G75" s="160"/>
      <c r="H75" s="905"/>
      <c r="I75" s="907"/>
      <c r="J75" s="160"/>
      <c r="K75" s="905"/>
      <c r="L75" s="906"/>
      <c r="M75" s="160"/>
      <c r="N75" s="819"/>
      <c r="O75" s="820"/>
      <c r="P75" s="159"/>
      <c r="Q75" s="905"/>
      <c r="R75" s="906"/>
      <c r="S75" s="159"/>
      <c r="T75" s="905"/>
      <c r="U75" s="906"/>
      <c r="V75" s="103" t="str">
        <f>IF(B75="","",VLOOKUP(B75,学連登録!$C$2:$H$3000,6,FALSE))</f>
        <v/>
      </c>
      <c r="Y75" s="118" t="str">
        <f t="shared" si="92"/>
        <v/>
      </c>
      <c r="Z75" s="97" t="str">
        <f>IF(G75="","",VLOOKUP(G75,種目名!$R$5:$T$104,3,0))</f>
        <v/>
      </c>
      <c r="AA75" s="99" t="str">
        <f>IF(J75="","",VLOOKUP(J75,種目名!$R$5:$T$104,3,0))</f>
        <v/>
      </c>
      <c r="AB75" s="119" t="str">
        <f>IF(M75="","",VLOOKUP(M75,種目名!$R$5:$T$104,3,0))</f>
        <v/>
      </c>
      <c r="AC75" s="119" t="str">
        <f>IF(P75="","",VLOOKUP(AF75,種目名!$R$5:$T$104,3,0))</f>
        <v/>
      </c>
      <c r="AD75" s="120" t="str">
        <f>IF(S75="","",VLOOKUP(AI75,種目名!$R$5:$T$104,3,0))</f>
        <v/>
      </c>
      <c r="AE75" s="117">
        <f t="shared" si="93"/>
        <v>0</v>
      </c>
      <c r="AF75" s="157" t="str">
        <f t="shared" si="94"/>
        <v/>
      </c>
      <c r="AG75" s="157" t="str">
        <f t="shared" si="95"/>
        <v/>
      </c>
      <c r="AH75" s="157">
        <f t="shared" si="96"/>
        <v>0</v>
      </c>
      <c r="AI75" s="157" t="str">
        <f t="shared" si="97"/>
        <v/>
      </c>
      <c r="AJ75" s="157" t="str">
        <f t="shared" si="98"/>
        <v/>
      </c>
      <c r="AK75" s="390"/>
      <c r="AL75" s="171">
        <f t="shared" si="14"/>
        <v>0</v>
      </c>
      <c r="AM75" s="399">
        <f t="shared" si="15"/>
        <v>0</v>
      </c>
      <c r="AN75" s="399">
        <f>COUNTIF($B$12:B75,B75)</f>
        <v>0</v>
      </c>
      <c r="AO75" s="399"/>
      <c r="AP75" s="399" t="str">
        <f t="shared" si="16"/>
        <v/>
      </c>
      <c r="AQ75" s="399" t="str">
        <f t="shared" si="16"/>
        <v/>
      </c>
      <c r="AR75" s="399" t="str">
        <f t="shared" si="16"/>
        <v/>
      </c>
      <c r="AS75" s="399" t="str">
        <f t="shared" si="16"/>
        <v/>
      </c>
      <c r="AT75" s="399">
        <f t="shared" si="87"/>
        <v>0</v>
      </c>
      <c r="AU75" s="399" t="str">
        <f t="shared" si="88"/>
        <v/>
      </c>
      <c r="AV75" s="399" t="str">
        <f t="shared" si="19"/>
        <v/>
      </c>
      <c r="AW75" s="399" t="str">
        <f t="shared" si="20"/>
        <v/>
      </c>
      <c r="AX75" s="399" t="str">
        <f t="shared" si="21"/>
        <v/>
      </c>
      <c r="AY75" s="399" t="str">
        <f t="shared" si="22"/>
        <v/>
      </c>
      <c r="AZ75" s="399" t="str">
        <f t="shared" si="100"/>
        <v/>
      </c>
      <c r="BA75" s="399" t="str">
        <f t="shared" si="100"/>
        <v/>
      </c>
      <c r="BB75" s="399" t="str">
        <f t="shared" si="100"/>
        <v/>
      </c>
      <c r="BC75" s="399" t="str">
        <f t="shared" si="100"/>
        <v/>
      </c>
      <c r="BD75" s="403" t="str">
        <f t="shared" si="100"/>
        <v/>
      </c>
      <c r="BE75" s="393">
        <f t="shared" si="24"/>
        <v>0</v>
      </c>
      <c r="BG75" s="399">
        <f t="shared" si="25"/>
        <v>0</v>
      </c>
      <c r="BH75" s="399">
        <f t="shared" si="26"/>
        <v>0</v>
      </c>
      <c r="BI75" s="412">
        <f t="shared" si="27"/>
        <v>0</v>
      </c>
      <c r="BJ75" s="413">
        <f t="shared" si="9"/>
        <v>0</v>
      </c>
      <c r="BK75" s="398" t="str">
        <f t="shared" si="10"/>
        <v>0</v>
      </c>
      <c r="BL75" s="398" t="str">
        <f t="shared" si="11"/>
        <v>0</v>
      </c>
      <c r="BM75" s="412">
        <f t="shared" si="28"/>
        <v>0</v>
      </c>
      <c r="BN75" s="412" t="str">
        <f t="shared" si="29"/>
        <v>0m0</v>
      </c>
      <c r="BO75" s="399">
        <f t="shared" si="30"/>
        <v>0</v>
      </c>
      <c r="BP75" s="399">
        <f t="shared" si="31"/>
        <v>0</v>
      </c>
      <c r="BQ75" s="412">
        <f t="shared" si="32"/>
        <v>0</v>
      </c>
      <c r="BR75" s="413">
        <f t="shared" si="33"/>
        <v>0</v>
      </c>
      <c r="BS75" s="398" t="str">
        <f t="shared" si="34"/>
        <v>0</v>
      </c>
      <c r="BT75" s="398" t="str">
        <f t="shared" si="35"/>
        <v>0</v>
      </c>
      <c r="BU75" s="412">
        <f t="shared" si="36"/>
        <v>0</v>
      </c>
      <c r="BV75" s="412" t="str">
        <f t="shared" si="37"/>
        <v>0m0</v>
      </c>
      <c r="BW75" s="399">
        <f t="shared" si="38"/>
        <v>0</v>
      </c>
      <c r="BX75" s="399">
        <f t="shared" si="39"/>
        <v>0</v>
      </c>
      <c r="BY75" s="412">
        <f t="shared" si="40"/>
        <v>0</v>
      </c>
      <c r="BZ75" s="413">
        <f t="shared" si="41"/>
        <v>0</v>
      </c>
      <c r="CA75" s="398" t="str">
        <f t="shared" si="42"/>
        <v>0</v>
      </c>
      <c r="CB75" s="398" t="str">
        <f t="shared" si="43"/>
        <v>0</v>
      </c>
      <c r="CC75" s="412">
        <f t="shared" si="44"/>
        <v>0</v>
      </c>
      <c r="CD75" s="412" t="str">
        <f t="shared" si="45"/>
        <v>0m0</v>
      </c>
      <c r="CE75" s="399">
        <f t="shared" si="46"/>
        <v>0</v>
      </c>
      <c r="CF75" s="399">
        <f t="shared" si="47"/>
        <v>0</v>
      </c>
      <c r="CG75" s="412">
        <f t="shared" si="48"/>
        <v>0</v>
      </c>
      <c r="CH75" s="413">
        <f t="shared" si="49"/>
        <v>0</v>
      </c>
      <c r="CI75" s="398" t="str">
        <f t="shared" si="50"/>
        <v>0</v>
      </c>
      <c r="CJ75" s="398" t="str">
        <f t="shared" si="51"/>
        <v>0</v>
      </c>
      <c r="CK75" s="412">
        <f t="shared" si="52"/>
        <v>0</v>
      </c>
      <c r="CL75" s="412" t="str">
        <f t="shared" si="53"/>
        <v>0m0</v>
      </c>
      <c r="CM75" s="399">
        <f t="shared" si="54"/>
        <v>0</v>
      </c>
      <c r="CN75" s="399">
        <f t="shared" si="55"/>
        <v>0</v>
      </c>
      <c r="CO75" s="412">
        <f t="shared" si="56"/>
        <v>0</v>
      </c>
      <c r="CP75" s="413">
        <f t="shared" si="57"/>
        <v>0</v>
      </c>
      <c r="CQ75" s="398" t="str">
        <f t="shared" si="58"/>
        <v>0</v>
      </c>
      <c r="CR75" s="398" t="str">
        <f t="shared" si="59"/>
        <v>0</v>
      </c>
      <c r="CS75" s="412">
        <f t="shared" si="60"/>
        <v>0</v>
      </c>
      <c r="CT75" s="412" t="str">
        <f t="shared" si="61"/>
        <v>0m0</v>
      </c>
      <c r="CU75" s="412">
        <f t="shared" si="89"/>
        <v>0</v>
      </c>
      <c r="CV75" s="412">
        <f t="shared" si="63"/>
        <v>0</v>
      </c>
      <c r="CW75" s="412">
        <f t="shared" si="64"/>
        <v>0</v>
      </c>
      <c r="CX75" s="412">
        <f t="shared" si="65"/>
        <v>0</v>
      </c>
      <c r="CY75" s="412">
        <f t="shared" si="66"/>
        <v>0</v>
      </c>
      <c r="CZ75" s="412" t="str">
        <f t="shared" si="67"/>
        <v/>
      </c>
      <c r="DA75" s="412" t="str">
        <f t="shared" si="68"/>
        <v/>
      </c>
      <c r="DB75" s="412" t="str">
        <f t="shared" si="69"/>
        <v/>
      </c>
      <c r="DC75" s="412" t="str">
        <f t="shared" si="70"/>
        <v/>
      </c>
      <c r="DD75" s="412" t="str">
        <f t="shared" si="71"/>
        <v/>
      </c>
      <c r="DE75" s="412"/>
      <c r="DF75" s="411"/>
      <c r="DG75" s="412" t="str">
        <f t="shared" si="72"/>
        <v/>
      </c>
      <c r="DH75" s="412" t="str">
        <f t="shared" si="73"/>
        <v/>
      </c>
      <c r="DI75" s="412">
        <f t="shared" si="74"/>
        <v>0</v>
      </c>
      <c r="DJ75" s="412" t="str">
        <f t="shared" si="75"/>
        <v/>
      </c>
      <c r="DK75" s="412" t="str">
        <f t="shared" si="76"/>
        <v/>
      </c>
      <c r="DL75" s="412" t="str">
        <f t="shared" si="77"/>
        <v/>
      </c>
      <c r="DM75" s="412" t="str">
        <f t="shared" si="78"/>
        <v/>
      </c>
      <c r="DN75" s="412" t="str">
        <f t="shared" si="79"/>
        <v/>
      </c>
      <c r="DO75" s="412" t="str">
        <f t="shared" si="80"/>
        <v/>
      </c>
    </row>
    <row r="76" spans="1:119" s="157" customFormat="1" ht="18" hidden="1" customHeight="1">
      <c r="A76" s="161" t="str">
        <f t="shared" si="99"/>
        <v/>
      </c>
      <c r="B76" s="158"/>
      <c r="C76" s="31" t="str">
        <f>IF(B76="","",VLOOKUP(B76,学連登録!$C$2:$G$3000,2,FALSE))</f>
        <v/>
      </c>
      <c r="D76" s="32" t="str">
        <f>IF(B76="","",VLOOKUP(B76,学連登録!$C$2:$G$3000,3,FALSE))</f>
        <v/>
      </c>
      <c r="E76" s="33" t="str">
        <f>IF(B76="","",VLOOKUP(B76,学連登録!$C$2:$G$3000,4,FALSE))</f>
        <v/>
      </c>
      <c r="F76" s="383" t="str">
        <f>IF(B76="","",VLOOKUP(B76,学連登録!$C$2:$I$3000,7,FALSE))</f>
        <v/>
      </c>
      <c r="G76" s="160"/>
      <c r="H76" s="905"/>
      <c r="I76" s="907"/>
      <c r="J76" s="160"/>
      <c r="K76" s="905"/>
      <c r="L76" s="906"/>
      <c r="M76" s="160"/>
      <c r="N76" s="819"/>
      <c r="O76" s="820"/>
      <c r="P76" s="159"/>
      <c r="Q76" s="905"/>
      <c r="R76" s="906"/>
      <c r="S76" s="159"/>
      <c r="T76" s="905"/>
      <c r="U76" s="906"/>
      <c r="V76" s="103" t="str">
        <f>IF(B76="","",VLOOKUP(B76,学連登録!$C$2:$H$3000,6,FALSE))</f>
        <v/>
      </c>
      <c r="Y76" s="118" t="str">
        <f t="shared" ref="Y76:Y83" si="101">IF(C76="","",$S$3)</f>
        <v/>
      </c>
      <c r="Z76" s="97" t="str">
        <f>IF(G76="","",VLOOKUP(G76,種目名!$R$5:$T$104,3,0))</f>
        <v/>
      </c>
      <c r="AA76" s="99" t="str">
        <f>IF(J76="","",VLOOKUP(J76,種目名!$R$5:$T$104,3,0))</f>
        <v/>
      </c>
      <c r="AB76" s="119" t="str">
        <f>IF(M76="","",VLOOKUP(M76,種目名!$R$5:$T$104,3,0))</f>
        <v/>
      </c>
      <c r="AC76" s="119" t="str">
        <f>IF(P76="","",VLOOKUP(AF76,種目名!$R$5:$T$104,3,0))</f>
        <v/>
      </c>
      <c r="AD76" s="120" t="str">
        <f>IF(S76="","",VLOOKUP(AI76,種目名!$R$5:$T$104,3,0))</f>
        <v/>
      </c>
      <c r="AE76" s="117">
        <f t="shared" ref="AE76:AE83" si="102">LENB(P76)</f>
        <v>0</v>
      </c>
      <c r="AF76" s="157" t="str">
        <f t="shared" ref="AF76:AF83" si="103">IF(AE76,LEFTB(P76,AE76-1),"")</f>
        <v/>
      </c>
      <c r="AG76" s="157" t="str">
        <f t="shared" ref="AG76:AG83" si="104">IF(AE76,MIDB(P76,AE76,1),"")</f>
        <v/>
      </c>
      <c r="AH76" s="157">
        <f t="shared" ref="AH76:AH83" si="105">LENB(S76)</f>
        <v>0</v>
      </c>
      <c r="AI76" s="157" t="str">
        <f t="shared" ref="AI76:AI83" si="106">IF(AH76,LEFTB(S76,AH76-1),"")</f>
        <v/>
      </c>
      <c r="AJ76" s="157" t="str">
        <f t="shared" ref="AJ76:AJ83" si="107">IF(AH76,MIDB(S76,AH76,1),"")</f>
        <v/>
      </c>
      <c r="AK76" s="390"/>
      <c r="AL76" s="171">
        <f t="shared" si="14"/>
        <v>0</v>
      </c>
      <c r="AM76" s="399">
        <f t="shared" si="15"/>
        <v>0</v>
      </c>
      <c r="AN76" s="399">
        <f>COUNTIF($B$12:B76,B76)</f>
        <v>0</v>
      </c>
      <c r="AO76" s="399"/>
      <c r="AP76" s="399" t="str">
        <f t="shared" si="16"/>
        <v/>
      </c>
      <c r="AQ76" s="399" t="str">
        <f t="shared" si="16"/>
        <v/>
      </c>
      <c r="AR76" s="399" t="str">
        <f t="shared" si="16"/>
        <v/>
      </c>
      <c r="AS76" s="399" t="str">
        <f t="shared" ref="AS76:AS139" si="108">IF($B76="","",IF(F76="",1,0))</f>
        <v/>
      </c>
      <c r="AT76" s="399">
        <f t="shared" si="87"/>
        <v>0</v>
      </c>
      <c r="AU76" s="399" t="str">
        <f t="shared" si="88"/>
        <v/>
      </c>
      <c r="AV76" s="399" t="str">
        <f t="shared" si="19"/>
        <v/>
      </c>
      <c r="AW76" s="399" t="str">
        <f t="shared" si="20"/>
        <v/>
      </c>
      <c r="AX76" s="399" t="str">
        <f t="shared" si="21"/>
        <v/>
      </c>
      <c r="AY76" s="399" t="str">
        <f t="shared" si="22"/>
        <v/>
      </c>
      <c r="AZ76" s="399" t="str">
        <f t="shared" si="100"/>
        <v/>
      </c>
      <c r="BA76" s="399" t="str">
        <f t="shared" si="100"/>
        <v/>
      </c>
      <c r="BB76" s="399" t="str">
        <f t="shared" si="100"/>
        <v/>
      </c>
      <c r="BC76" s="399" t="str">
        <f t="shared" si="100"/>
        <v/>
      </c>
      <c r="BD76" s="403" t="str">
        <f t="shared" si="100"/>
        <v/>
      </c>
      <c r="BE76" s="393">
        <f t="shared" si="24"/>
        <v>0</v>
      </c>
      <c r="BG76" s="399">
        <f t="shared" si="25"/>
        <v>0</v>
      </c>
      <c r="BH76" s="399">
        <f t="shared" si="26"/>
        <v>0</v>
      </c>
      <c r="BI76" s="412">
        <f t="shared" si="27"/>
        <v>0</v>
      </c>
      <c r="BJ76" s="413">
        <f t="shared" ref="BJ76:BJ139" si="109">INT(BI76/10000)</f>
        <v>0</v>
      </c>
      <c r="BK76" s="398" t="str">
        <f t="shared" ref="BK76:BK139" si="110">RIGHT(INT(BI76/100),2)</f>
        <v>0</v>
      </c>
      <c r="BL76" s="398" t="str">
        <f t="shared" ref="BL76:BL139" si="111">RIGHT(INT(BI76/1),2)</f>
        <v>0</v>
      </c>
      <c r="BM76" s="412">
        <f t="shared" si="28"/>
        <v>0</v>
      </c>
      <c r="BN76" s="412" t="str">
        <f t="shared" si="29"/>
        <v>0m0</v>
      </c>
      <c r="BO76" s="399">
        <f t="shared" si="30"/>
        <v>0</v>
      </c>
      <c r="BP76" s="399">
        <f t="shared" si="31"/>
        <v>0</v>
      </c>
      <c r="BQ76" s="412">
        <f t="shared" si="32"/>
        <v>0</v>
      </c>
      <c r="BR76" s="413">
        <f t="shared" si="33"/>
        <v>0</v>
      </c>
      <c r="BS76" s="398" t="str">
        <f t="shared" si="34"/>
        <v>0</v>
      </c>
      <c r="BT76" s="398" t="str">
        <f t="shared" si="35"/>
        <v>0</v>
      </c>
      <c r="BU76" s="412">
        <f t="shared" si="36"/>
        <v>0</v>
      </c>
      <c r="BV76" s="412" t="str">
        <f t="shared" si="37"/>
        <v>0m0</v>
      </c>
      <c r="BW76" s="399">
        <f t="shared" si="38"/>
        <v>0</v>
      </c>
      <c r="BX76" s="399">
        <f t="shared" si="39"/>
        <v>0</v>
      </c>
      <c r="BY76" s="412">
        <f t="shared" si="40"/>
        <v>0</v>
      </c>
      <c r="BZ76" s="413">
        <f t="shared" si="41"/>
        <v>0</v>
      </c>
      <c r="CA76" s="398" t="str">
        <f t="shared" si="42"/>
        <v>0</v>
      </c>
      <c r="CB76" s="398" t="str">
        <f t="shared" si="43"/>
        <v>0</v>
      </c>
      <c r="CC76" s="412">
        <f t="shared" si="44"/>
        <v>0</v>
      </c>
      <c r="CD76" s="412" t="str">
        <f t="shared" si="45"/>
        <v>0m0</v>
      </c>
      <c r="CE76" s="399">
        <f t="shared" si="46"/>
        <v>0</v>
      </c>
      <c r="CF76" s="399">
        <f t="shared" si="47"/>
        <v>0</v>
      </c>
      <c r="CG76" s="412">
        <f t="shared" si="48"/>
        <v>0</v>
      </c>
      <c r="CH76" s="413">
        <f t="shared" si="49"/>
        <v>0</v>
      </c>
      <c r="CI76" s="398" t="str">
        <f t="shared" si="50"/>
        <v>0</v>
      </c>
      <c r="CJ76" s="398" t="str">
        <f t="shared" si="51"/>
        <v>0</v>
      </c>
      <c r="CK76" s="412">
        <f t="shared" si="52"/>
        <v>0</v>
      </c>
      <c r="CL76" s="412" t="str">
        <f t="shared" si="53"/>
        <v>0m0</v>
      </c>
      <c r="CM76" s="399">
        <f t="shared" si="54"/>
        <v>0</v>
      </c>
      <c r="CN76" s="399">
        <f t="shared" si="55"/>
        <v>0</v>
      </c>
      <c r="CO76" s="412">
        <f t="shared" si="56"/>
        <v>0</v>
      </c>
      <c r="CP76" s="413">
        <f t="shared" si="57"/>
        <v>0</v>
      </c>
      <c r="CQ76" s="398" t="str">
        <f t="shared" si="58"/>
        <v>0</v>
      </c>
      <c r="CR76" s="398" t="str">
        <f t="shared" si="59"/>
        <v>0</v>
      </c>
      <c r="CS76" s="412">
        <f t="shared" si="60"/>
        <v>0</v>
      </c>
      <c r="CT76" s="412" t="str">
        <f t="shared" si="61"/>
        <v>0m0</v>
      </c>
      <c r="CU76" s="412">
        <f t="shared" si="89"/>
        <v>0</v>
      </c>
      <c r="CV76" s="412">
        <f t="shared" si="63"/>
        <v>0</v>
      </c>
      <c r="CW76" s="412">
        <f t="shared" si="64"/>
        <v>0</v>
      </c>
      <c r="CX76" s="412">
        <f t="shared" si="65"/>
        <v>0</v>
      </c>
      <c r="CY76" s="412">
        <f t="shared" si="66"/>
        <v>0</v>
      </c>
      <c r="CZ76" s="412" t="str">
        <f t="shared" si="67"/>
        <v/>
      </c>
      <c r="DA76" s="412" t="str">
        <f t="shared" si="68"/>
        <v/>
      </c>
      <c r="DB76" s="412" t="str">
        <f t="shared" si="69"/>
        <v/>
      </c>
      <c r="DC76" s="412" t="str">
        <f t="shared" si="70"/>
        <v/>
      </c>
      <c r="DD76" s="412" t="str">
        <f t="shared" si="71"/>
        <v/>
      </c>
      <c r="DE76" s="412"/>
      <c r="DF76" s="411"/>
      <c r="DG76" s="412" t="str">
        <f t="shared" si="72"/>
        <v/>
      </c>
      <c r="DH76" s="412" t="str">
        <f t="shared" si="73"/>
        <v/>
      </c>
      <c r="DI76" s="412">
        <f t="shared" si="74"/>
        <v>0</v>
      </c>
      <c r="DJ76" s="412" t="str">
        <f t="shared" si="75"/>
        <v/>
      </c>
      <c r="DK76" s="412" t="str">
        <f t="shared" si="76"/>
        <v/>
      </c>
      <c r="DL76" s="412" t="str">
        <f t="shared" si="77"/>
        <v/>
      </c>
      <c r="DM76" s="412" t="str">
        <f t="shared" si="78"/>
        <v/>
      </c>
      <c r="DN76" s="412" t="str">
        <f t="shared" si="79"/>
        <v/>
      </c>
      <c r="DO76" s="412" t="str">
        <f t="shared" si="80"/>
        <v/>
      </c>
    </row>
    <row r="77" spans="1:119" s="157" customFormat="1" ht="18" hidden="1" customHeight="1">
      <c r="A77" s="161" t="str">
        <f t="shared" si="99"/>
        <v/>
      </c>
      <c r="B77" s="158"/>
      <c r="C77" s="31" t="str">
        <f>IF(B77="","",VLOOKUP(B77,学連登録!$C$2:$G$3000,2,FALSE))</f>
        <v/>
      </c>
      <c r="D77" s="32" t="str">
        <f>IF(B77="","",VLOOKUP(B77,学連登録!$C$2:$G$3000,3,FALSE))</f>
        <v/>
      </c>
      <c r="E77" s="33" t="str">
        <f>IF(B77="","",VLOOKUP(B77,学連登録!$C$2:$G$3000,4,FALSE))</f>
        <v/>
      </c>
      <c r="F77" s="383" t="str">
        <f>IF(B77="","",VLOOKUP(B77,学連登録!$C$2:$I$3000,7,FALSE))</f>
        <v/>
      </c>
      <c r="G77" s="160"/>
      <c r="H77" s="905"/>
      <c r="I77" s="907"/>
      <c r="J77" s="160"/>
      <c r="K77" s="905"/>
      <c r="L77" s="906"/>
      <c r="M77" s="160"/>
      <c r="N77" s="819"/>
      <c r="O77" s="820"/>
      <c r="P77" s="159"/>
      <c r="Q77" s="905"/>
      <c r="R77" s="906"/>
      <c r="S77" s="159"/>
      <c r="T77" s="905"/>
      <c r="U77" s="906"/>
      <c r="V77" s="103" t="str">
        <f>IF(B77="","",VLOOKUP(B77,学連登録!$C$2:$H$3000,6,FALSE))</f>
        <v/>
      </c>
      <c r="Y77" s="118" t="str">
        <f t="shared" si="101"/>
        <v/>
      </c>
      <c r="Z77" s="97" t="str">
        <f>IF(G77="","",VLOOKUP(G77,種目名!$R$5:$T$104,3,0))</f>
        <v/>
      </c>
      <c r="AA77" s="99" t="str">
        <f>IF(J77="","",VLOOKUP(J77,種目名!$R$5:$T$104,3,0))</f>
        <v/>
      </c>
      <c r="AB77" s="119" t="str">
        <f>IF(M77="","",VLOOKUP(M77,種目名!$R$5:$T$104,3,0))</f>
        <v/>
      </c>
      <c r="AC77" s="119" t="str">
        <f>IF(P77="","",VLOOKUP(AF77,種目名!$R$5:$T$104,3,0))</f>
        <v/>
      </c>
      <c r="AD77" s="120" t="str">
        <f>IF(S77="","",VLOOKUP(AI77,種目名!$R$5:$T$104,3,0))</f>
        <v/>
      </c>
      <c r="AE77" s="117">
        <f t="shared" si="102"/>
        <v>0</v>
      </c>
      <c r="AF77" s="157" t="str">
        <f t="shared" si="103"/>
        <v/>
      </c>
      <c r="AG77" s="157" t="str">
        <f t="shared" si="104"/>
        <v/>
      </c>
      <c r="AH77" s="157">
        <f t="shared" si="105"/>
        <v>0</v>
      </c>
      <c r="AI77" s="157" t="str">
        <f t="shared" si="106"/>
        <v/>
      </c>
      <c r="AJ77" s="157" t="str">
        <f t="shared" si="107"/>
        <v/>
      </c>
      <c r="AK77" s="390"/>
      <c r="AL77" s="171">
        <f t="shared" ref="AL77:AL140" si="112">IF(AND(B77&gt;0,B77&lt;2001),1,0)</f>
        <v>0</v>
      </c>
      <c r="AM77" s="399">
        <f t="shared" ref="AM77:AM140" si="113">IF(B77="",0,IF(F77=$P$3,0,1))</f>
        <v>0</v>
      </c>
      <c r="AN77" s="399">
        <f>COUNTIF($B$12:B77,B77)</f>
        <v>0</v>
      </c>
      <c r="AO77" s="399"/>
      <c r="AP77" s="399" t="str">
        <f t="shared" ref="AP77:AS140" si="114">IF($B77="","",IF(C77="",1,0))</f>
        <v/>
      </c>
      <c r="AQ77" s="399" t="str">
        <f t="shared" si="114"/>
        <v/>
      </c>
      <c r="AR77" s="399" t="str">
        <f t="shared" si="114"/>
        <v/>
      </c>
      <c r="AS77" s="399" t="str">
        <f t="shared" si="108"/>
        <v/>
      </c>
      <c r="AT77" s="399">
        <f t="shared" ref="AT77:AT140" si="115">IF(ISNA(OR(AO77:AS77)),1,SUM(AO77:AS77))</f>
        <v>0</v>
      </c>
      <c r="AU77" s="399" t="str">
        <f t="shared" ref="AU77:AU140" si="116">IF($B77="","",IF(G77="","",$B77&amp;"-"&amp;Z77))</f>
        <v/>
      </c>
      <c r="AV77" s="399" t="str">
        <f t="shared" ref="AV77:AV140" si="117">IF($B77="","",IF(J77="","",$B77&amp;"-"&amp;AA77))</f>
        <v/>
      </c>
      <c r="AW77" s="399" t="str">
        <f t="shared" ref="AW77:AW140" si="118">IF($B77="","",IF(M77="","",$B77&amp;"-"&amp;AB77))</f>
        <v/>
      </c>
      <c r="AX77" s="399" t="str">
        <f t="shared" ref="AX77:AX140" si="119">IF($B77="","",IF(P77="","",$B77&amp;"-"&amp;AC77))</f>
        <v/>
      </c>
      <c r="AY77" s="399" t="str">
        <f t="shared" ref="AY77:AY140" si="120">IF($B77="","",IF(S77="","",$B77&amp;"-"&amp;AD77))</f>
        <v/>
      </c>
      <c r="AZ77" s="399" t="str">
        <f t="shared" si="100"/>
        <v/>
      </c>
      <c r="BA77" s="399" t="str">
        <f t="shared" si="100"/>
        <v/>
      </c>
      <c r="BB77" s="399" t="str">
        <f t="shared" si="100"/>
        <v/>
      </c>
      <c r="BC77" s="399" t="str">
        <f t="shared" si="100"/>
        <v/>
      </c>
      <c r="BD77" s="403" t="str">
        <f t="shared" si="100"/>
        <v/>
      </c>
      <c r="BE77" s="393">
        <f t="shared" ref="BE77:BE140" si="121">IF(MAX(AZ77:BD77)&gt;1,1,0)</f>
        <v>0</v>
      </c>
      <c r="BG77" s="399">
        <f t="shared" ref="BG77:BG140" si="122">IF(H77="",0,VALUE(SUBSTITUTE(H77,".","")))</f>
        <v>0</v>
      </c>
      <c r="BH77" s="399">
        <f t="shared" ref="BH77:BH140" si="123">IF(H77="",0,SUBSTITUTE(H77,"m",""))</f>
        <v>0</v>
      </c>
      <c r="BI77" s="412">
        <f t="shared" ref="BI77:BI140" si="124">VALUE(IF(COUNTIF(H77,"*.*")&gt;0,BG77,BH77))</f>
        <v>0</v>
      </c>
      <c r="BJ77" s="413">
        <f t="shared" si="109"/>
        <v>0</v>
      </c>
      <c r="BK77" s="398" t="str">
        <f t="shared" si="110"/>
        <v>0</v>
      </c>
      <c r="BL77" s="398" t="str">
        <f t="shared" si="111"/>
        <v>0</v>
      </c>
      <c r="BM77" s="412">
        <f t="shared" ref="BM77:BM140" si="125">IF(COUNTIF(H77,"*m*")&gt;0,"",IF(VALUE(BK77)&lt;60,0,1))</f>
        <v>0</v>
      </c>
      <c r="BN77" s="412" t="str">
        <f t="shared" ref="BN77:BN140" si="126">BK77&amp;"m"&amp;BL77</f>
        <v>0m0</v>
      </c>
      <c r="BO77" s="399">
        <f t="shared" ref="BO77:BO140" si="127">IF(K77="",0,VALUE(SUBSTITUTE(K77,".","")))</f>
        <v>0</v>
      </c>
      <c r="BP77" s="399">
        <f t="shared" ref="BP77:BP140" si="128">IF(K77="",0,SUBSTITUTE(K77,"m",""))</f>
        <v>0</v>
      </c>
      <c r="BQ77" s="412">
        <f t="shared" ref="BQ77:BQ140" si="129">VALUE(IF(COUNTIF(K77,"*.*")&gt;0,BO77,BP77))</f>
        <v>0</v>
      </c>
      <c r="BR77" s="413">
        <f t="shared" ref="BR77:BR140" si="130">INT(BQ77/10000)</f>
        <v>0</v>
      </c>
      <c r="BS77" s="398" t="str">
        <f t="shared" ref="BS77:BS140" si="131">RIGHT(INT(BQ77/100),2)</f>
        <v>0</v>
      </c>
      <c r="BT77" s="398" t="str">
        <f t="shared" ref="BT77:BT140" si="132">RIGHT(INT(BQ77/1),2)</f>
        <v>0</v>
      </c>
      <c r="BU77" s="412">
        <f t="shared" ref="BU77:BU140" si="133">IF(COUNTIF(K77,"*m*")&gt;0,"",IF(VALUE(BS77)&lt;60,0,1))</f>
        <v>0</v>
      </c>
      <c r="BV77" s="412" t="str">
        <f t="shared" ref="BV77:BV140" si="134">BS77&amp;"m"&amp;BT77</f>
        <v>0m0</v>
      </c>
      <c r="BW77" s="399">
        <f t="shared" ref="BW77:BW140" si="135">IF(N77="",0,VALUE(SUBSTITUTE(N77,".","")))</f>
        <v>0</v>
      </c>
      <c r="BX77" s="399">
        <f t="shared" ref="BX77:BX140" si="136">IF(N77="",0,SUBSTITUTE(N77,"m",""))</f>
        <v>0</v>
      </c>
      <c r="BY77" s="412">
        <f t="shared" ref="BY77:BY140" si="137">VALUE(IF(COUNTIF(N77,"*.*")&gt;0,BW77,BX77))</f>
        <v>0</v>
      </c>
      <c r="BZ77" s="413">
        <f t="shared" ref="BZ77:BZ140" si="138">INT(BY77/10000)</f>
        <v>0</v>
      </c>
      <c r="CA77" s="398" t="str">
        <f t="shared" ref="CA77:CA140" si="139">RIGHT(INT(BY77/100),2)</f>
        <v>0</v>
      </c>
      <c r="CB77" s="398" t="str">
        <f t="shared" ref="CB77:CB140" si="140">RIGHT(INT(BY77/1),2)</f>
        <v>0</v>
      </c>
      <c r="CC77" s="412">
        <f t="shared" ref="CC77:CC140" si="141">IF(COUNTIF(N77,"*m*")&gt;0,"",IF(VALUE(CA77)&lt;60,0,1))</f>
        <v>0</v>
      </c>
      <c r="CD77" s="412" t="str">
        <f t="shared" ref="CD77:CD140" si="142">CA77&amp;"m"&amp;CB77</f>
        <v>0m0</v>
      </c>
      <c r="CE77" s="399">
        <f t="shared" ref="CE77:CE140" si="143">IF(Q77="",0,VALUE(SUBSTITUTE(Q77,".","")))</f>
        <v>0</v>
      </c>
      <c r="CF77" s="399">
        <f t="shared" ref="CF77:CF140" si="144">IF(Q77="",0,SUBSTITUTE(Q77,"m",""))</f>
        <v>0</v>
      </c>
      <c r="CG77" s="412">
        <f t="shared" ref="CG77:CG140" si="145">VALUE(IF(COUNTIF(Q77,"*.*")&gt;0,CE77,CF77))</f>
        <v>0</v>
      </c>
      <c r="CH77" s="413">
        <f t="shared" ref="CH77:CH140" si="146">INT(CG77/10000)</f>
        <v>0</v>
      </c>
      <c r="CI77" s="398" t="str">
        <f t="shared" ref="CI77:CI140" si="147">RIGHT(INT(CG77/100),2)</f>
        <v>0</v>
      </c>
      <c r="CJ77" s="398" t="str">
        <f t="shared" ref="CJ77:CJ140" si="148">RIGHT(INT(CG77/1),2)</f>
        <v>0</v>
      </c>
      <c r="CK77" s="412">
        <f t="shared" ref="CK77:CK140" si="149">IF(COUNTIF(Q77,"*m*")&gt;0,"",IF(VALUE(CI77)&lt;60,0,1))</f>
        <v>0</v>
      </c>
      <c r="CL77" s="412" t="str">
        <f t="shared" ref="CL77:CL140" si="150">CI77&amp;"m"&amp;CJ77</f>
        <v>0m0</v>
      </c>
      <c r="CM77" s="399">
        <f t="shared" ref="CM77:CM140" si="151">IF(T77="",0,VALUE(SUBSTITUTE(T77,".","")))</f>
        <v>0</v>
      </c>
      <c r="CN77" s="399">
        <f t="shared" ref="CN77:CN140" si="152">IF(T77="",0,SUBSTITUTE(T77,"m",""))</f>
        <v>0</v>
      </c>
      <c r="CO77" s="412">
        <f t="shared" ref="CO77:CO140" si="153">VALUE(IF(COUNTIF(T77,"*.*")&gt;0,CM77,CN77))</f>
        <v>0</v>
      </c>
      <c r="CP77" s="413">
        <f t="shared" ref="CP77:CP140" si="154">INT(CO77/10000)</f>
        <v>0</v>
      </c>
      <c r="CQ77" s="398" t="str">
        <f t="shared" ref="CQ77:CQ140" si="155">RIGHT(INT(CO77/100),2)</f>
        <v>0</v>
      </c>
      <c r="CR77" s="398" t="str">
        <f t="shared" ref="CR77:CR140" si="156">RIGHT(INT(CO77/1),2)</f>
        <v>0</v>
      </c>
      <c r="CS77" s="412">
        <f t="shared" ref="CS77:CS140" si="157">IF(COUNTIF(T77,"*m*")&gt;0,"",IF(VALUE(CQ77)&lt;60,0,1))</f>
        <v>0</v>
      </c>
      <c r="CT77" s="412" t="str">
        <f t="shared" ref="CT77:CT140" si="158">CQ77&amp;"m"&amp;CR77</f>
        <v>0m0</v>
      </c>
      <c r="CU77" s="412">
        <f t="shared" ref="CU77:CU140" si="159">IF(AND($C77="",G77&gt;0),1,IF(AND($C77="",H77&gt;0),1,0))</f>
        <v>0</v>
      </c>
      <c r="CV77" s="412">
        <f t="shared" ref="CV77:CV140" si="160">IF(AND($C77="",J77&gt;0),1,IF(AND($C77="",K77&gt;0),1,0))</f>
        <v>0</v>
      </c>
      <c r="CW77" s="412">
        <f t="shared" ref="CW77:CW140" si="161">IF(AND($C77="",M77&gt;0),1,IF(AND($C77="",N77&gt;0),1,0))</f>
        <v>0</v>
      </c>
      <c r="CX77" s="412">
        <f t="shared" ref="CX77:CX140" si="162">IF(AND($C77="",P77&gt;0),1,IF(AND($C77="",Q77&gt;0),1,0))</f>
        <v>0</v>
      </c>
      <c r="CY77" s="412">
        <f t="shared" ref="CY77:CY140" si="163">IF(AND($C77="",S77&gt;0),1,IF(AND($C77="",T77&gt;0),1,0))</f>
        <v>0</v>
      </c>
      <c r="CZ77" s="412" t="str">
        <f t="shared" ref="CZ77:CZ140" si="164">IF(AND(G77="",H77&gt;0),1,"")</f>
        <v/>
      </c>
      <c r="DA77" s="412" t="str">
        <f t="shared" ref="DA77:DA140" si="165">IF(AND(J77="",K77&gt;0),1,"")</f>
        <v/>
      </c>
      <c r="DB77" s="412" t="str">
        <f t="shared" ref="DB77:DB140" si="166">IF(AND(M77="",N77&gt;0),1,"")</f>
        <v/>
      </c>
      <c r="DC77" s="412" t="str">
        <f t="shared" ref="DC77:DC140" si="167">IF(AND(P77="",Q77&gt;0),1,"")</f>
        <v/>
      </c>
      <c r="DD77" s="412" t="str">
        <f t="shared" ref="DD77:DD140" si="168">IF(AND(S77="",T77&gt;0),1,"")</f>
        <v/>
      </c>
      <c r="DE77" s="412"/>
      <c r="DF77" s="411"/>
      <c r="DG77" s="412" t="str">
        <f t="shared" ref="DG77:DG140" si="169">IF(B77="","",VALUE(Q77))</f>
        <v/>
      </c>
      <c r="DH77" s="412" t="str">
        <f t="shared" ref="DH77:DH140" si="170">IF(B77="","",VALUE(T77))</f>
        <v/>
      </c>
      <c r="DI77" s="412">
        <f t="shared" ref="DI77:DI140" si="171">IF(AND(B77&gt;0,COUNTA(G77:U77)=0),1,0)</f>
        <v>0</v>
      </c>
      <c r="DJ77" s="412" t="str">
        <f t="shared" ref="DJ77:DJ140" si="172">IF(AND(COUNTIF(G77,"*m*")&gt;0,COUNTIF(H77,"*m*")&gt;0),1,"")</f>
        <v/>
      </c>
      <c r="DK77" s="412" t="str">
        <f t="shared" ref="DK77:DK140" si="173">IF(AND(COUNTIF(J77,"*m*")&gt;0,COUNTIF(K77,"*m*")&gt;0),1,"")</f>
        <v/>
      </c>
      <c r="DL77" s="412" t="str">
        <f t="shared" ref="DL77:DL140" si="174">IF(AND(COUNTIF(M77,"*m*")&gt;0,COUNTIF(N77,"*m*")&gt;0),1,"")</f>
        <v/>
      </c>
      <c r="DM77" s="412" t="str">
        <f t="shared" ref="DM77:DM140" si="175">IF(AND(COUNTIF(G77,"*跳*")&gt;0,COUNTIF(H77,"*.*")&gt;0),1,IF(AND(COUNTIF(G77,"*投*")&gt;0,COUNTIF(H77,"*.*")&gt;0),1,""))</f>
        <v/>
      </c>
      <c r="DN77" s="412" t="str">
        <f t="shared" ref="DN77:DN140" si="176">IF(AND(COUNTIF(J77,"*跳*")&gt;0,COUNTIF(K77,"*.*")&gt;0),1,IF(AND(COUNTIF(J77,"*投*")&gt;0,COUNTIF(K77,"*.*")&gt;0),1,""))</f>
        <v/>
      </c>
      <c r="DO77" s="412" t="str">
        <f t="shared" ref="DO77:DO140" si="177">IF(AND(COUNTIF(M77,"*跳*")&gt;0,COUNTIF(N77,"*.*")&gt;0),1,IF(AND(COUNTIF(M77,"*投*")&gt;0,COUNTIF(N77,"*.*")&gt;0),1,""))</f>
        <v/>
      </c>
    </row>
    <row r="78" spans="1:119" s="157" customFormat="1" ht="18" hidden="1" customHeight="1">
      <c r="A78" s="161" t="str">
        <f t="shared" si="99"/>
        <v/>
      </c>
      <c r="B78" s="158"/>
      <c r="C78" s="31" t="str">
        <f>IF(B78="","",VLOOKUP(B78,学連登録!$C$2:$G$3000,2,FALSE))</f>
        <v/>
      </c>
      <c r="D78" s="32" t="str">
        <f>IF(B78="","",VLOOKUP(B78,学連登録!$C$2:$G$3000,3,FALSE))</f>
        <v/>
      </c>
      <c r="E78" s="33" t="str">
        <f>IF(B78="","",VLOOKUP(B78,学連登録!$C$2:$G$3000,4,FALSE))</f>
        <v/>
      </c>
      <c r="F78" s="383" t="str">
        <f>IF(B78="","",VLOOKUP(B78,学連登録!$C$2:$I$3000,7,FALSE))</f>
        <v/>
      </c>
      <c r="G78" s="160"/>
      <c r="H78" s="905"/>
      <c r="I78" s="907"/>
      <c r="J78" s="160"/>
      <c r="K78" s="905"/>
      <c r="L78" s="906"/>
      <c r="M78" s="160"/>
      <c r="N78" s="819"/>
      <c r="O78" s="820"/>
      <c r="P78" s="159"/>
      <c r="Q78" s="905"/>
      <c r="R78" s="906"/>
      <c r="S78" s="159"/>
      <c r="T78" s="905"/>
      <c r="U78" s="906"/>
      <c r="V78" s="103" t="str">
        <f>IF(B78="","",VLOOKUP(B78,学連登録!$C$2:$H$3000,6,FALSE))</f>
        <v/>
      </c>
      <c r="Y78" s="118" t="str">
        <f t="shared" si="101"/>
        <v/>
      </c>
      <c r="Z78" s="97" t="str">
        <f>IF(G78="","",VLOOKUP(G78,種目名!$R$5:$T$104,3,0))</f>
        <v/>
      </c>
      <c r="AA78" s="99" t="str">
        <f>IF(J78="","",VLOOKUP(J78,種目名!$R$5:$T$104,3,0))</f>
        <v/>
      </c>
      <c r="AB78" s="119" t="str">
        <f>IF(M78="","",VLOOKUP(M78,種目名!$R$5:$T$104,3,0))</f>
        <v/>
      </c>
      <c r="AC78" s="119" t="str">
        <f>IF(P78="","",VLOOKUP(AF78,種目名!$R$5:$T$104,3,0))</f>
        <v/>
      </c>
      <c r="AD78" s="120" t="str">
        <f>IF(S78="","",VLOOKUP(AI78,種目名!$R$5:$T$104,3,0))</f>
        <v/>
      </c>
      <c r="AE78" s="117">
        <f t="shared" si="102"/>
        <v>0</v>
      </c>
      <c r="AF78" s="157" t="str">
        <f t="shared" si="103"/>
        <v/>
      </c>
      <c r="AG78" s="157" t="str">
        <f t="shared" si="104"/>
        <v/>
      </c>
      <c r="AH78" s="157">
        <f t="shared" si="105"/>
        <v>0</v>
      </c>
      <c r="AI78" s="157" t="str">
        <f t="shared" si="106"/>
        <v/>
      </c>
      <c r="AJ78" s="157" t="str">
        <f t="shared" si="107"/>
        <v/>
      </c>
      <c r="AK78" s="390"/>
      <c r="AL78" s="171">
        <f t="shared" si="112"/>
        <v>0</v>
      </c>
      <c r="AM78" s="399">
        <f t="shared" si="113"/>
        <v>0</v>
      </c>
      <c r="AN78" s="399">
        <f>COUNTIF($B$12:B78,B78)</f>
        <v>0</v>
      </c>
      <c r="AO78" s="399"/>
      <c r="AP78" s="399" t="str">
        <f t="shared" si="114"/>
        <v/>
      </c>
      <c r="AQ78" s="399" t="str">
        <f t="shared" si="114"/>
        <v/>
      </c>
      <c r="AR78" s="399" t="str">
        <f t="shared" si="114"/>
        <v/>
      </c>
      <c r="AS78" s="399" t="str">
        <f t="shared" si="108"/>
        <v/>
      </c>
      <c r="AT78" s="399">
        <f t="shared" si="115"/>
        <v>0</v>
      </c>
      <c r="AU78" s="399" t="str">
        <f t="shared" si="116"/>
        <v/>
      </c>
      <c r="AV78" s="399" t="str">
        <f t="shared" si="117"/>
        <v/>
      </c>
      <c r="AW78" s="399" t="str">
        <f t="shared" si="118"/>
        <v/>
      </c>
      <c r="AX78" s="399" t="str">
        <f t="shared" si="119"/>
        <v/>
      </c>
      <c r="AY78" s="399" t="str">
        <f t="shared" si="120"/>
        <v/>
      </c>
      <c r="AZ78" s="399" t="str">
        <f t="shared" si="100"/>
        <v/>
      </c>
      <c r="BA78" s="399" t="str">
        <f t="shared" si="100"/>
        <v/>
      </c>
      <c r="BB78" s="399" t="str">
        <f t="shared" si="100"/>
        <v/>
      </c>
      <c r="BC78" s="399" t="str">
        <f t="shared" si="100"/>
        <v/>
      </c>
      <c r="BD78" s="403" t="str">
        <f t="shared" si="100"/>
        <v/>
      </c>
      <c r="BE78" s="393">
        <f t="shared" si="121"/>
        <v>0</v>
      </c>
      <c r="BG78" s="399">
        <f t="shared" si="122"/>
        <v>0</v>
      </c>
      <c r="BH78" s="399">
        <f t="shared" si="123"/>
        <v>0</v>
      </c>
      <c r="BI78" s="412">
        <f t="shared" si="124"/>
        <v>0</v>
      </c>
      <c r="BJ78" s="413">
        <f t="shared" si="109"/>
        <v>0</v>
      </c>
      <c r="BK78" s="398" t="str">
        <f t="shared" si="110"/>
        <v>0</v>
      </c>
      <c r="BL78" s="398" t="str">
        <f t="shared" si="111"/>
        <v>0</v>
      </c>
      <c r="BM78" s="412">
        <f t="shared" si="125"/>
        <v>0</v>
      </c>
      <c r="BN78" s="412" t="str">
        <f t="shared" si="126"/>
        <v>0m0</v>
      </c>
      <c r="BO78" s="399">
        <f t="shared" si="127"/>
        <v>0</v>
      </c>
      <c r="BP78" s="399">
        <f t="shared" si="128"/>
        <v>0</v>
      </c>
      <c r="BQ78" s="412">
        <f t="shared" si="129"/>
        <v>0</v>
      </c>
      <c r="BR78" s="413">
        <f t="shared" si="130"/>
        <v>0</v>
      </c>
      <c r="BS78" s="398" t="str">
        <f t="shared" si="131"/>
        <v>0</v>
      </c>
      <c r="BT78" s="398" t="str">
        <f t="shared" si="132"/>
        <v>0</v>
      </c>
      <c r="BU78" s="412">
        <f t="shared" si="133"/>
        <v>0</v>
      </c>
      <c r="BV78" s="412" t="str">
        <f t="shared" si="134"/>
        <v>0m0</v>
      </c>
      <c r="BW78" s="399">
        <f t="shared" si="135"/>
        <v>0</v>
      </c>
      <c r="BX78" s="399">
        <f t="shared" si="136"/>
        <v>0</v>
      </c>
      <c r="BY78" s="412">
        <f t="shared" si="137"/>
        <v>0</v>
      </c>
      <c r="BZ78" s="413">
        <f t="shared" si="138"/>
        <v>0</v>
      </c>
      <c r="CA78" s="398" t="str">
        <f t="shared" si="139"/>
        <v>0</v>
      </c>
      <c r="CB78" s="398" t="str">
        <f t="shared" si="140"/>
        <v>0</v>
      </c>
      <c r="CC78" s="412">
        <f t="shared" si="141"/>
        <v>0</v>
      </c>
      <c r="CD78" s="412" t="str">
        <f t="shared" si="142"/>
        <v>0m0</v>
      </c>
      <c r="CE78" s="399">
        <f t="shared" si="143"/>
        <v>0</v>
      </c>
      <c r="CF78" s="399">
        <f t="shared" si="144"/>
        <v>0</v>
      </c>
      <c r="CG78" s="412">
        <f t="shared" si="145"/>
        <v>0</v>
      </c>
      <c r="CH78" s="413">
        <f t="shared" si="146"/>
        <v>0</v>
      </c>
      <c r="CI78" s="398" t="str">
        <f t="shared" si="147"/>
        <v>0</v>
      </c>
      <c r="CJ78" s="398" t="str">
        <f t="shared" si="148"/>
        <v>0</v>
      </c>
      <c r="CK78" s="412">
        <f t="shared" si="149"/>
        <v>0</v>
      </c>
      <c r="CL78" s="412" t="str">
        <f t="shared" si="150"/>
        <v>0m0</v>
      </c>
      <c r="CM78" s="399">
        <f t="shared" si="151"/>
        <v>0</v>
      </c>
      <c r="CN78" s="399">
        <f t="shared" si="152"/>
        <v>0</v>
      </c>
      <c r="CO78" s="412">
        <f t="shared" si="153"/>
        <v>0</v>
      </c>
      <c r="CP78" s="413">
        <f t="shared" si="154"/>
        <v>0</v>
      </c>
      <c r="CQ78" s="398" t="str">
        <f t="shared" si="155"/>
        <v>0</v>
      </c>
      <c r="CR78" s="398" t="str">
        <f t="shared" si="156"/>
        <v>0</v>
      </c>
      <c r="CS78" s="412">
        <f t="shared" si="157"/>
        <v>0</v>
      </c>
      <c r="CT78" s="412" t="str">
        <f t="shared" si="158"/>
        <v>0m0</v>
      </c>
      <c r="CU78" s="412">
        <f t="shared" si="159"/>
        <v>0</v>
      </c>
      <c r="CV78" s="412">
        <f t="shared" si="160"/>
        <v>0</v>
      </c>
      <c r="CW78" s="412">
        <f t="shared" si="161"/>
        <v>0</v>
      </c>
      <c r="CX78" s="412">
        <f t="shared" si="162"/>
        <v>0</v>
      </c>
      <c r="CY78" s="412">
        <f t="shared" si="163"/>
        <v>0</v>
      </c>
      <c r="CZ78" s="412" t="str">
        <f t="shared" si="164"/>
        <v/>
      </c>
      <c r="DA78" s="412" t="str">
        <f t="shared" si="165"/>
        <v/>
      </c>
      <c r="DB78" s="412" t="str">
        <f t="shared" si="166"/>
        <v/>
      </c>
      <c r="DC78" s="412" t="str">
        <f t="shared" si="167"/>
        <v/>
      </c>
      <c r="DD78" s="412" t="str">
        <f t="shared" si="168"/>
        <v/>
      </c>
      <c r="DE78" s="412"/>
      <c r="DF78" s="411"/>
      <c r="DG78" s="412" t="str">
        <f t="shared" si="169"/>
        <v/>
      </c>
      <c r="DH78" s="412" t="str">
        <f t="shared" si="170"/>
        <v/>
      </c>
      <c r="DI78" s="412">
        <f t="shared" si="171"/>
        <v>0</v>
      </c>
      <c r="DJ78" s="412" t="str">
        <f t="shared" si="172"/>
        <v/>
      </c>
      <c r="DK78" s="412" t="str">
        <f t="shared" si="173"/>
        <v/>
      </c>
      <c r="DL78" s="412" t="str">
        <f t="shared" si="174"/>
        <v/>
      </c>
      <c r="DM78" s="412" t="str">
        <f t="shared" si="175"/>
        <v/>
      </c>
      <c r="DN78" s="412" t="str">
        <f t="shared" si="176"/>
        <v/>
      </c>
      <c r="DO78" s="412" t="str">
        <f t="shared" si="177"/>
        <v/>
      </c>
    </row>
    <row r="79" spans="1:119" s="157" customFormat="1" ht="18" hidden="1" customHeight="1">
      <c r="A79" s="161" t="str">
        <f t="shared" si="99"/>
        <v/>
      </c>
      <c r="B79" s="158"/>
      <c r="C79" s="31" t="str">
        <f>IF(B79="","",VLOOKUP(B79,学連登録!$C$2:$G$3000,2,FALSE))</f>
        <v/>
      </c>
      <c r="D79" s="32" t="str">
        <f>IF(B79="","",VLOOKUP(B79,学連登録!$C$2:$G$3000,3,FALSE))</f>
        <v/>
      </c>
      <c r="E79" s="33" t="str">
        <f>IF(B79="","",VLOOKUP(B79,学連登録!$C$2:$G$3000,4,FALSE))</f>
        <v/>
      </c>
      <c r="F79" s="383" t="str">
        <f>IF(B79="","",VLOOKUP(B79,学連登録!$C$2:$I$3000,7,FALSE))</f>
        <v/>
      </c>
      <c r="G79" s="160"/>
      <c r="H79" s="905"/>
      <c r="I79" s="907"/>
      <c r="J79" s="160"/>
      <c r="K79" s="905"/>
      <c r="L79" s="906"/>
      <c r="M79" s="160"/>
      <c r="N79" s="819"/>
      <c r="O79" s="820"/>
      <c r="P79" s="159"/>
      <c r="Q79" s="905"/>
      <c r="R79" s="906"/>
      <c r="S79" s="159"/>
      <c r="T79" s="905"/>
      <c r="U79" s="906"/>
      <c r="V79" s="103" t="str">
        <f>IF(B79="","",VLOOKUP(B79,学連登録!$C$2:$H$3000,6,FALSE))</f>
        <v/>
      </c>
      <c r="Y79" s="118" t="str">
        <f t="shared" si="101"/>
        <v/>
      </c>
      <c r="Z79" s="97" t="str">
        <f>IF(G79="","",VLOOKUP(G79,種目名!$R$5:$T$104,3,0))</f>
        <v/>
      </c>
      <c r="AA79" s="99" t="str">
        <f>IF(J79="","",VLOOKUP(J79,種目名!$R$5:$T$104,3,0))</f>
        <v/>
      </c>
      <c r="AB79" s="119" t="str">
        <f>IF(M79="","",VLOOKUP(M79,種目名!$R$5:$T$104,3,0))</f>
        <v/>
      </c>
      <c r="AC79" s="119" t="str">
        <f>IF(P79="","",VLOOKUP(AF79,種目名!$R$5:$T$104,3,0))</f>
        <v/>
      </c>
      <c r="AD79" s="120" t="str">
        <f>IF(S79="","",VLOOKUP(AI79,種目名!$R$5:$T$104,3,0))</f>
        <v/>
      </c>
      <c r="AE79" s="117">
        <f t="shared" si="102"/>
        <v>0</v>
      </c>
      <c r="AF79" s="157" t="str">
        <f t="shared" si="103"/>
        <v/>
      </c>
      <c r="AG79" s="157" t="str">
        <f t="shared" si="104"/>
        <v/>
      </c>
      <c r="AH79" s="157">
        <f t="shared" si="105"/>
        <v>0</v>
      </c>
      <c r="AI79" s="157" t="str">
        <f t="shared" si="106"/>
        <v/>
      </c>
      <c r="AJ79" s="157" t="str">
        <f t="shared" si="107"/>
        <v/>
      </c>
      <c r="AK79" s="390"/>
      <c r="AL79" s="171">
        <f t="shared" si="112"/>
        <v>0</v>
      </c>
      <c r="AM79" s="399">
        <f t="shared" si="113"/>
        <v>0</v>
      </c>
      <c r="AN79" s="399">
        <f>COUNTIF($B$12:B79,B79)</f>
        <v>0</v>
      </c>
      <c r="AO79" s="399"/>
      <c r="AP79" s="399" t="str">
        <f t="shared" si="114"/>
        <v/>
      </c>
      <c r="AQ79" s="399" t="str">
        <f t="shared" si="114"/>
        <v/>
      </c>
      <c r="AR79" s="399" t="str">
        <f t="shared" si="114"/>
        <v/>
      </c>
      <c r="AS79" s="399" t="str">
        <f t="shared" si="108"/>
        <v/>
      </c>
      <c r="AT79" s="399">
        <f t="shared" si="115"/>
        <v>0</v>
      </c>
      <c r="AU79" s="399" t="str">
        <f t="shared" si="116"/>
        <v/>
      </c>
      <c r="AV79" s="399" t="str">
        <f t="shared" si="117"/>
        <v/>
      </c>
      <c r="AW79" s="399" t="str">
        <f t="shared" si="118"/>
        <v/>
      </c>
      <c r="AX79" s="399" t="str">
        <f t="shared" si="119"/>
        <v/>
      </c>
      <c r="AY79" s="399" t="str">
        <f t="shared" si="120"/>
        <v/>
      </c>
      <c r="AZ79" s="399" t="str">
        <f t="shared" si="100"/>
        <v/>
      </c>
      <c r="BA79" s="399" t="str">
        <f t="shared" si="100"/>
        <v/>
      </c>
      <c r="BB79" s="399" t="str">
        <f t="shared" si="100"/>
        <v/>
      </c>
      <c r="BC79" s="399" t="str">
        <f t="shared" si="100"/>
        <v/>
      </c>
      <c r="BD79" s="403" t="str">
        <f t="shared" si="100"/>
        <v/>
      </c>
      <c r="BE79" s="393">
        <f t="shared" si="121"/>
        <v>0</v>
      </c>
      <c r="BG79" s="399">
        <f t="shared" si="122"/>
        <v>0</v>
      </c>
      <c r="BH79" s="399">
        <f t="shared" si="123"/>
        <v>0</v>
      </c>
      <c r="BI79" s="412">
        <f t="shared" si="124"/>
        <v>0</v>
      </c>
      <c r="BJ79" s="413">
        <f t="shared" si="109"/>
        <v>0</v>
      </c>
      <c r="BK79" s="398" t="str">
        <f t="shared" si="110"/>
        <v>0</v>
      </c>
      <c r="BL79" s="398" t="str">
        <f t="shared" si="111"/>
        <v>0</v>
      </c>
      <c r="BM79" s="412">
        <f t="shared" si="125"/>
        <v>0</v>
      </c>
      <c r="BN79" s="412" t="str">
        <f t="shared" si="126"/>
        <v>0m0</v>
      </c>
      <c r="BO79" s="399">
        <f t="shared" si="127"/>
        <v>0</v>
      </c>
      <c r="BP79" s="399">
        <f t="shared" si="128"/>
        <v>0</v>
      </c>
      <c r="BQ79" s="412">
        <f t="shared" si="129"/>
        <v>0</v>
      </c>
      <c r="BR79" s="413">
        <f t="shared" si="130"/>
        <v>0</v>
      </c>
      <c r="BS79" s="398" t="str">
        <f t="shared" si="131"/>
        <v>0</v>
      </c>
      <c r="BT79" s="398" t="str">
        <f t="shared" si="132"/>
        <v>0</v>
      </c>
      <c r="BU79" s="412">
        <f t="shared" si="133"/>
        <v>0</v>
      </c>
      <c r="BV79" s="412" t="str">
        <f t="shared" si="134"/>
        <v>0m0</v>
      </c>
      <c r="BW79" s="399">
        <f t="shared" si="135"/>
        <v>0</v>
      </c>
      <c r="BX79" s="399">
        <f t="shared" si="136"/>
        <v>0</v>
      </c>
      <c r="BY79" s="412">
        <f t="shared" si="137"/>
        <v>0</v>
      </c>
      <c r="BZ79" s="413">
        <f t="shared" si="138"/>
        <v>0</v>
      </c>
      <c r="CA79" s="398" t="str">
        <f t="shared" si="139"/>
        <v>0</v>
      </c>
      <c r="CB79" s="398" t="str">
        <f t="shared" si="140"/>
        <v>0</v>
      </c>
      <c r="CC79" s="412">
        <f t="shared" si="141"/>
        <v>0</v>
      </c>
      <c r="CD79" s="412" t="str">
        <f t="shared" si="142"/>
        <v>0m0</v>
      </c>
      <c r="CE79" s="399">
        <f t="shared" si="143"/>
        <v>0</v>
      </c>
      <c r="CF79" s="399">
        <f t="shared" si="144"/>
        <v>0</v>
      </c>
      <c r="CG79" s="412">
        <f t="shared" si="145"/>
        <v>0</v>
      </c>
      <c r="CH79" s="413">
        <f t="shared" si="146"/>
        <v>0</v>
      </c>
      <c r="CI79" s="398" t="str">
        <f t="shared" si="147"/>
        <v>0</v>
      </c>
      <c r="CJ79" s="398" t="str">
        <f t="shared" si="148"/>
        <v>0</v>
      </c>
      <c r="CK79" s="412">
        <f t="shared" si="149"/>
        <v>0</v>
      </c>
      <c r="CL79" s="412" t="str">
        <f t="shared" si="150"/>
        <v>0m0</v>
      </c>
      <c r="CM79" s="399">
        <f t="shared" si="151"/>
        <v>0</v>
      </c>
      <c r="CN79" s="399">
        <f t="shared" si="152"/>
        <v>0</v>
      </c>
      <c r="CO79" s="412">
        <f t="shared" si="153"/>
        <v>0</v>
      </c>
      <c r="CP79" s="413">
        <f t="shared" si="154"/>
        <v>0</v>
      </c>
      <c r="CQ79" s="398" t="str">
        <f t="shared" si="155"/>
        <v>0</v>
      </c>
      <c r="CR79" s="398" t="str">
        <f t="shared" si="156"/>
        <v>0</v>
      </c>
      <c r="CS79" s="412">
        <f t="shared" si="157"/>
        <v>0</v>
      </c>
      <c r="CT79" s="412" t="str">
        <f t="shared" si="158"/>
        <v>0m0</v>
      </c>
      <c r="CU79" s="412">
        <f t="shared" si="159"/>
        <v>0</v>
      </c>
      <c r="CV79" s="412">
        <f t="shared" si="160"/>
        <v>0</v>
      </c>
      <c r="CW79" s="412">
        <f t="shared" si="161"/>
        <v>0</v>
      </c>
      <c r="CX79" s="412">
        <f t="shared" si="162"/>
        <v>0</v>
      </c>
      <c r="CY79" s="412">
        <f t="shared" si="163"/>
        <v>0</v>
      </c>
      <c r="CZ79" s="412" t="str">
        <f t="shared" si="164"/>
        <v/>
      </c>
      <c r="DA79" s="412" t="str">
        <f t="shared" si="165"/>
        <v/>
      </c>
      <c r="DB79" s="412" t="str">
        <f t="shared" si="166"/>
        <v/>
      </c>
      <c r="DC79" s="412" t="str">
        <f t="shared" si="167"/>
        <v/>
      </c>
      <c r="DD79" s="412" t="str">
        <f t="shared" si="168"/>
        <v/>
      </c>
      <c r="DE79" s="412"/>
      <c r="DF79" s="411"/>
      <c r="DG79" s="412" t="str">
        <f t="shared" si="169"/>
        <v/>
      </c>
      <c r="DH79" s="412" t="str">
        <f t="shared" si="170"/>
        <v/>
      </c>
      <c r="DI79" s="412">
        <f t="shared" si="171"/>
        <v>0</v>
      </c>
      <c r="DJ79" s="412" t="str">
        <f t="shared" si="172"/>
        <v/>
      </c>
      <c r="DK79" s="412" t="str">
        <f t="shared" si="173"/>
        <v/>
      </c>
      <c r="DL79" s="412" t="str">
        <f t="shared" si="174"/>
        <v/>
      </c>
      <c r="DM79" s="412" t="str">
        <f t="shared" si="175"/>
        <v/>
      </c>
      <c r="DN79" s="412" t="str">
        <f t="shared" si="176"/>
        <v/>
      </c>
      <c r="DO79" s="412" t="str">
        <f t="shared" si="177"/>
        <v/>
      </c>
    </row>
    <row r="80" spans="1:119" s="157" customFormat="1" ht="18" hidden="1" customHeight="1">
      <c r="A80" s="161" t="str">
        <f t="shared" si="99"/>
        <v/>
      </c>
      <c r="B80" s="158"/>
      <c r="C80" s="31" t="str">
        <f>IF(B80="","",VLOOKUP(B80,学連登録!$C$2:$G$3000,2,FALSE))</f>
        <v/>
      </c>
      <c r="D80" s="32" t="str">
        <f>IF(B80="","",VLOOKUP(B80,学連登録!$C$2:$G$3000,3,FALSE))</f>
        <v/>
      </c>
      <c r="E80" s="33" t="str">
        <f>IF(B80="","",VLOOKUP(B80,学連登録!$C$2:$G$3000,4,FALSE))</f>
        <v/>
      </c>
      <c r="F80" s="383" t="str">
        <f>IF(B80="","",VLOOKUP(B80,学連登録!$C$2:$I$3000,7,FALSE))</f>
        <v/>
      </c>
      <c r="G80" s="160"/>
      <c r="H80" s="905"/>
      <c r="I80" s="907"/>
      <c r="J80" s="160"/>
      <c r="K80" s="905"/>
      <c r="L80" s="906"/>
      <c r="M80" s="160"/>
      <c r="N80" s="819"/>
      <c r="O80" s="820"/>
      <c r="P80" s="159"/>
      <c r="Q80" s="905"/>
      <c r="R80" s="906"/>
      <c r="S80" s="159"/>
      <c r="T80" s="905"/>
      <c r="U80" s="906"/>
      <c r="V80" s="103" t="str">
        <f>IF(B80="","",VLOOKUP(B80,学連登録!$C$2:$H$3000,6,FALSE))</f>
        <v/>
      </c>
      <c r="Y80" s="118" t="str">
        <f t="shared" si="101"/>
        <v/>
      </c>
      <c r="Z80" s="97" t="str">
        <f>IF(G80="","",VLOOKUP(G80,種目名!$R$5:$T$104,3,0))</f>
        <v/>
      </c>
      <c r="AA80" s="99" t="str">
        <f>IF(J80="","",VLOOKUP(J80,種目名!$R$5:$T$104,3,0))</f>
        <v/>
      </c>
      <c r="AB80" s="119" t="str">
        <f>IF(M80="","",VLOOKUP(M80,種目名!$R$5:$T$104,3,0))</f>
        <v/>
      </c>
      <c r="AC80" s="119" t="str">
        <f>IF(P80="","",VLOOKUP(AF80,種目名!$R$5:$T$104,3,0))</f>
        <v/>
      </c>
      <c r="AD80" s="120" t="str">
        <f>IF(S80="","",VLOOKUP(AI80,種目名!$R$5:$T$104,3,0))</f>
        <v/>
      </c>
      <c r="AE80" s="117">
        <f t="shared" si="102"/>
        <v>0</v>
      </c>
      <c r="AF80" s="157" t="str">
        <f t="shared" si="103"/>
        <v/>
      </c>
      <c r="AG80" s="157" t="str">
        <f t="shared" si="104"/>
        <v/>
      </c>
      <c r="AH80" s="157">
        <f t="shared" si="105"/>
        <v>0</v>
      </c>
      <c r="AI80" s="157" t="str">
        <f t="shared" si="106"/>
        <v/>
      </c>
      <c r="AJ80" s="157" t="str">
        <f t="shared" si="107"/>
        <v/>
      </c>
      <c r="AK80" s="390"/>
      <c r="AL80" s="171">
        <f t="shared" si="112"/>
        <v>0</v>
      </c>
      <c r="AM80" s="399">
        <f t="shared" si="113"/>
        <v>0</v>
      </c>
      <c r="AN80" s="399">
        <f>COUNTIF($B$12:B80,B80)</f>
        <v>0</v>
      </c>
      <c r="AO80" s="399"/>
      <c r="AP80" s="399" t="str">
        <f t="shared" si="114"/>
        <v/>
      </c>
      <c r="AQ80" s="399" t="str">
        <f t="shared" si="114"/>
        <v/>
      </c>
      <c r="AR80" s="399" t="str">
        <f t="shared" si="114"/>
        <v/>
      </c>
      <c r="AS80" s="399" t="str">
        <f t="shared" si="108"/>
        <v/>
      </c>
      <c r="AT80" s="399">
        <f t="shared" si="115"/>
        <v>0</v>
      </c>
      <c r="AU80" s="399" t="str">
        <f t="shared" si="116"/>
        <v/>
      </c>
      <c r="AV80" s="399" t="str">
        <f t="shared" si="117"/>
        <v/>
      </c>
      <c r="AW80" s="399" t="str">
        <f t="shared" si="118"/>
        <v/>
      </c>
      <c r="AX80" s="399" t="str">
        <f t="shared" si="119"/>
        <v/>
      </c>
      <c r="AY80" s="399" t="str">
        <f t="shared" si="120"/>
        <v/>
      </c>
      <c r="AZ80" s="399" t="str">
        <f t="shared" si="100"/>
        <v/>
      </c>
      <c r="BA80" s="399" t="str">
        <f t="shared" si="100"/>
        <v/>
      </c>
      <c r="BB80" s="399" t="str">
        <f t="shared" si="100"/>
        <v/>
      </c>
      <c r="BC80" s="399" t="str">
        <f t="shared" si="100"/>
        <v/>
      </c>
      <c r="BD80" s="403" t="str">
        <f t="shared" si="100"/>
        <v/>
      </c>
      <c r="BE80" s="393">
        <f t="shared" si="121"/>
        <v>0</v>
      </c>
      <c r="BG80" s="399">
        <f t="shared" si="122"/>
        <v>0</v>
      </c>
      <c r="BH80" s="399">
        <f t="shared" si="123"/>
        <v>0</v>
      </c>
      <c r="BI80" s="412">
        <f t="shared" si="124"/>
        <v>0</v>
      </c>
      <c r="BJ80" s="413">
        <f t="shared" si="109"/>
        <v>0</v>
      </c>
      <c r="BK80" s="398" t="str">
        <f t="shared" si="110"/>
        <v>0</v>
      </c>
      <c r="BL80" s="398" t="str">
        <f t="shared" si="111"/>
        <v>0</v>
      </c>
      <c r="BM80" s="412">
        <f t="shared" si="125"/>
        <v>0</v>
      </c>
      <c r="BN80" s="412" t="str">
        <f t="shared" si="126"/>
        <v>0m0</v>
      </c>
      <c r="BO80" s="399">
        <f t="shared" si="127"/>
        <v>0</v>
      </c>
      <c r="BP80" s="399">
        <f t="shared" si="128"/>
        <v>0</v>
      </c>
      <c r="BQ80" s="412">
        <f t="shared" si="129"/>
        <v>0</v>
      </c>
      <c r="BR80" s="413">
        <f t="shared" si="130"/>
        <v>0</v>
      </c>
      <c r="BS80" s="398" t="str">
        <f t="shared" si="131"/>
        <v>0</v>
      </c>
      <c r="BT80" s="398" t="str">
        <f t="shared" si="132"/>
        <v>0</v>
      </c>
      <c r="BU80" s="412">
        <f t="shared" si="133"/>
        <v>0</v>
      </c>
      <c r="BV80" s="412" t="str">
        <f t="shared" si="134"/>
        <v>0m0</v>
      </c>
      <c r="BW80" s="399">
        <f t="shared" si="135"/>
        <v>0</v>
      </c>
      <c r="BX80" s="399">
        <f t="shared" si="136"/>
        <v>0</v>
      </c>
      <c r="BY80" s="412">
        <f t="shared" si="137"/>
        <v>0</v>
      </c>
      <c r="BZ80" s="413">
        <f t="shared" si="138"/>
        <v>0</v>
      </c>
      <c r="CA80" s="398" t="str">
        <f t="shared" si="139"/>
        <v>0</v>
      </c>
      <c r="CB80" s="398" t="str">
        <f t="shared" si="140"/>
        <v>0</v>
      </c>
      <c r="CC80" s="412">
        <f t="shared" si="141"/>
        <v>0</v>
      </c>
      <c r="CD80" s="412" t="str">
        <f t="shared" si="142"/>
        <v>0m0</v>
      </c>
      <c r="CE80" s="399">
        <f t="shared" si="143"/>
        <v>0</v>
      </c>
      <c r="CF80" s="399">
        <f t="shared" si="144"/>
        <v>0</v>
      </c>
      <c r="CG80" s="412">
        <f t="shared" si="145"/>
        <v>0</v>
      </c>
      <c r="CH80" s="413">
        <f t="shared" si="146"/>
        <v>0</v>
      </c>
      <c r="CI80" s="398" t="str">
        <f t="shared" si="147"/>
        <v>0</v>
      </c>
      <c r="CJ80" s="398" t="str">
        <f t="shared" si="148"/>
        <v>0</v>
      </c>
      <c r="CK80" s="412">
        <f t="shared" si="149"/>
        <v>0</v>
      </c>
      <c r="CL80" s="412" t="str">
        <f t="shared" si="150"/>
        <v>0m0</v>
      </c>
      <c r="CM80" s="399">
        <f t="shared" si="151"/>
        <v>0</v>
      </c>
      <c r="CN80" s="399">
        <f t="shared" si="152"/>
        <v>0</v>
      </c>
      <c r="CO80" s="412">
        <f t="shared" si="153"/>
        <v>0</v>
      </c>
      <c r="CP80" s="413">
        <f t="shared" si="154"/>
        <v>0</v>
      </c>
      <c r="CQ80" s="398" t="str">
        <f t="shared" si="155"/>
        <v>0</v>
      </c>
      <c r="CR80" s="398" t="str">
        <f t="shared" si="156"/>
        <v>0</v>
      </c>
      <c r="CS80" s="412">
        <f t="shared" si="157"/>
        <v>0</v>
      </c>
      <c r="CT80" s="412" t="str">
        <f t="shared" si="158"/>
        <v>0m0</v>
      </c>
      <c r="CU80" s="412">
        <f t="shared" si="159"/>
        <v>0</v>
      </c>
      <c r="CV80" s="412">
        <f t="shared" si="160"/>
        <v>0</v>
      </c>
      <c r="CW80" s="412">
        <f t="shared" si="161"/>
        <v>0</v>
      </c>
      <c r="CX80" s="412">
        <f t="shared" si="162"/>
        <v>0</v>
      </c>
      <c r="CY80" s="412">
        <f t="shared" si="163"/>
        <v>0</v>
      </c>
      <c r="CZ80" s="412" t="str">
        <f t="shared" si="164"/>
        <v/>
      </c>
      <c r="DA80" s="412" t="str">
        <f t="shared" si="165"/>
        <v/>
      </c>
      <c r="DB80" s="412" t="str">
        <f t="shared" si="166"/>
        <v/>
      </c>
      <c r="DC80" s="412" t="str">
        <f t="shared" si="167"/>
        <v/>
      </c>
      <c r="DD80" s="412" t="str">
        <f t="shared" si="168"/>
        <v/>
      </c>
      <c r="DE80" s="412"/>
      <c r="DF80" s="411"/>
      <c r="DG80" s="412" t="str">
        <f t="shared" si="169"/>
        <v/>
      </c>
      <c r="DH80" s="412" t="str">
        <f t="shared" si="170"/>
        <v/>
      </c>
      <c r="DI80" s="412">
        <f t="shared" si="171"/>
        <v>0</v>
      </c>
      <c r="DJ80" s="412" t="str">
        <f t="shared" si="172"/>
        <v/>
      </c>
      <c r="DK80" s="412" t="str">
        <f t="shared" si="173"/>
        <v/>
      </c>
      <c r="DL80" s="412" t="str">
        <f t="shared" si="174"/>
        <v/>
      </c>
      <c r="DM80" s="412" t="str">
        <f t="shared" si="175"/>
        <v/>
      </c>
      <c r="DN80" s="412" t="str">
        <f t="shared" si="176"/>
        <v/>
      </c>
      <c r="DO80" s="412" t="str">
        <f t="shared" si="177"/>
        <v/>
      </c>
    </row>
    <row r="81" spans="1:119" s="157" customFormat="1" ht="18" hidden="1" customHeight="1">
      <c r="A81" s="161" t="str">
        <f t="shared" si="99"/>
        <v/>
      </c>
      <c r="B81" s="158"/>
      <c r="C81" s="31" t="str">
        <f>IF(B81="","",VLOOKUP(B81,学連登録!$C$2:$G$3000,2,FALSE))</f>
        <v/>
      </c>
      <c r="D81" s="32" t="str">
        <f>IF(B81="","",VLOOKUP(B81,学連登録!$C$2:$G$3000,3,FALSE))</f>
        <v/>
      </c>
      <c r="E81" s="33" t="str">
        <f>IF(B81="","",VLOOKUP(B81,学連登録!$C$2:$G$3000,4,FALSE))</f>
        <v/>
      </c>
      <c r="F81" s="383" t="str">
        <f>IF(B81="","",VLOOKUP(B81,学連登録!$C$2:$I$3000,7,FALSE))</f>
        <v/>
      </c>
      <c r="G81" s="160"/>
      <c r="H81" s="905"/>
      <c r="I81" s="907"/>
      <c r="J81" s="160"/>
      <c r="K81" s="905"/>
      <c r="L81" s="906"/>
      <c r="M81" s="160"/>
      <c r="N81" s="819"/>
      <c r="O81" s="820"/>
      <c r="P81" s="159"/>
      <c r="Q81" s="905"/>
      <c r="R81" s="906"/>
      <c r="S81" s="159"/>
      <c r="T81" s="905"/>
      <c r="U81" s="906"/>
      <c r="V81" s="103" t="str">
        <f>IF(B81="","",VLOOKUP(B81,学連登録!$C$2:$H$3000,6,FALSE))</f>
        <v/>
      </c>
      <c r="Y81" s="118" t="str">
        <f t="shared" si="101"/>
        <v/>
      </c>
      <c r="Z81" s="97" t="str">
        <f>IF(G81="","",VLOOKUP(G81,種目名!$R$5:$T$104,3,0))</f>
        <v/>
      </c>
      <c r="AA81" s="99" t="str">
        <f>IF(J81="","",VLOOKUP(J81,種目名!$R$5:$T$104,3,0))</f>
        <v/>
      </c>
      <c r="AB81" s="119" t="str">
        <f>IF(M81="","",VLOOKUP(M81,種目名!$R$5:$T$104,3,0))</f>
        <v/>
      </c>
      <c r="AC81" s="119" t="str">
        <f>IF(P81="","",VLOOKUP(AF81,種目名!$R$5:$T$104,3,0))</f>
        <v/>
      </c>
      <c r="AD81" s="120" t="str">
        <f>IF(S81="","",VLOOKUP(AI81,種目名!$R$5:$T$104,3,0))</f>
        <v/>
      </c>
      <c r="AE81" s="117">
        <f t="shared" si="102"/>
        <v>0</v>
      </c>
      <c r="AF81" s="157" t="str">
        <f t="shared" si="103"/>
        <v/>
      </c>
      <c r="AG81" s="157" t="str">
        <f t="shared" si="104"/>
        <v/>
      </c>
      <c r="AH81" s="157">
        <f t="shared" si="105"/>
        <v>0</v>
      </c>
      <c r="AI81" s="157" t="str">
        <f t="shared" si="106"/>
        <v/>
      </c>
      <c r="AJ81" s="157" t="str">
        <f t="shared" si="107"/>
        <v/>
      </c>
      <c r="AK81" s="390"/>
      <c r="AL81" s="171">
        <f t="shared" si="112"/>
        <v>0</v>
      </c>
      <c r="AM81" s="399">
        <f t="shared" si="113"/>
        <v>0</v>
      </c>
      <c r="AN81" s="399">
        <f>COUNTIF($B$12:B81,B81)</f>
        <v>0</v>
      </c>
      <c r="AO81" s="399"/>
      <c r="AP81" s="399" t="str">
        <f t="shared" si="114"/>
        <v/>
      </c>
      <c r="AQ81" s="399" t="str">
        <f t="shared" si="114"/>
        <v/>
      </c>
      <c r="AR81" s="399" t="str">
        <f t="shared" si="114"/>
        <v/>
      </c>
      <c r="AS81" s="399" t="str">
        <f t="shared" si="108"/>
        <v/>
      </c>
      <c r="AT81" s="399">
        <f t="shared" si="115"/>
        <v>0</v>
      </c>
      <c r="AU81" s="399" t="str">
        <f t="shared" si="116"/>
        <v/>
      </c>
      <c r="AV81" s="399" t="str">
        <f t="shared" si="117"/>
        <v/>
      </c>
      <c r="AW81" s="399" t="str">
        <f t="shared" si="118"/>
        <v/>
      </c>
      <c r="AX81" s="399" t="str">
        <f t="shared" si="119"/>
        <v/>
      </c>
      <c r="AY81" s="399" t="str">
        <f t="shared" si="120"/>
        <v/>
      </c>
      <c r="AZ81" s="399" t="str">
        <f t="shared" si="100"/>
        <v/>
      </c>
      <c r="BA81" s="399" t="str">
        <f t="shared" si="100"/>
        <v/>
      </c>
      <c r="BB81" s="399" t="str">
        <f t="shared" si="100"/>
        <v/>
      </c>
      <c r="BC81" s="399" t="str">
        <f t="shared" si="100"/>
        <v/>
      </c>
      <c r="BD81" s="403" t="str">
        <f t="shared" si="100"/>
        <v/>
      </c>
      <c r="BE81" s="393">
        <f t="shared" si="121"/>
        <v>0</v>
      </c>
      <c r="BG81" s="399">
        <f t="shared" si="122"/>
        <v>0</v>
      </c>
      <c r="BH81" s="399">
        <f t="shared" si="123"/>
        <v>0</v>
      </c>
      <c r="BI81" s="412">
        <f t="shared" si="124"/>
        <v>0</v>
      </c>
      <c r="BJ81" s="413">
        <f t="shared" si="109"/>
        <v>0</v>
      </c>
      <c r="BK81" s="398" t="str">
        <f t="shared" si="110"/>
        <v>0</v>
      </c>
      <c r="BL81" s="398" t="str">
        <f t="shared" si="111"/>
        <v>0</v>
      </c>
      <c r="BM81" s="412">
        <f t="shared" si="125"/>
        <v>0</v>
      </c>
      <c r="BN81" s="412" t="str">
        <f t="shared" si="126"/>
        <v>0m0</v>
      </c>
      <c r="BO81" s="399">
        <f t="shared" si="127"/>
        <v>0</v>
      </c>
      <c r="BP81" s="399">
        <f t="shared" si="128"/>
        <v>0</v>
      </c>
      <c r="BQ81" s="412">
        <f t="shared" si="129"/>
        <v>0</v>
      </c>
      <c r="BR81" s="413">
        <f t="shared" si="130"/>
        <v>0</v>
      </c>
      <c r="BS81" s="398" t="str">
        <f t="shared" si="131"/>
        <v>0</v>
      </c>
      <c r="BT81" s="398" t="str">
        <f t="shared" si="132"/>
        <v>0</v>
      </c>
      <c r="BU81" s="412">
        <f t="shared" si="133"/>
        <v>0</v>
      </c>
      <c r="BV81" s="412" t="str">
        <f t="shared" si="134"/>
        <v>0m0</v>
      </c>
      <c r="BW81" s="399">
        <f t="shared" si="135"/>
        <v>0</v>
      </c>
      <c r="BX81" s="399">
        <f t="shared" si="136"/>
        <v>0</v>
      </c>
      <c r="BY81" s="412">
        <f t="shared" si="137"/>
        <v>0</v>
      </c>
      <c r="BZ81" s="413">
        <f t="shared" si="138"/>
        <v>0</v>
      </c>
      <c r="CA81" s="398" t="str">
        <f t="shared" si="139"/>
        <v>0</v>
      </c>
      <c r="CB81" s="398" t="str">
        <f t="shared" si="140"/>
        <v>0</v>
      </c>
      <c r="CC81" s="412">
        <f t="shared" si="141"/>
        <v>0</v>
      </c>
      <c r="CD81" s="412" t="str">
        <f t="shared" si="142"/>
        <v>0m0</v>
      </c>
      <c r="CE81" s="399">
        <f t="shared" si="143"/>
        <v>0</v>
      </c>
      <c r="CF81" s="399">
        <f t="shared" si="144"/>
        <v>0</v>
      </c>
      <c r="CG81" s="412">
        <f t="shared" si="145"/>
        <v>0</v>
      </c>
      <c r="CH81" s="413">
        <f t="shared" si="146"/>
        <v>0</v>
      </c>
      <c r="CI81" s="398" t="str">
        <f t="shared" si="147"/>
        <v>0</v>
      </c>
      <c r="CJ81" s="398" t="str">
        <f t="shared" si="148"/>
        <v>0</v>
      </c>
      <c r="CK81" s="412">
        <f t="shared" si="149"/>
        <v>0</v>
      </c>
      <c r="CL81" s="412" t="str">
        <f t="shared" si="150"/>
        <v>0m0</v>
      </c>
      <c r="CM81" s="399">
        <f t="shared" si="151"/>
        <v>0</v>
      </c>
      <c r="CN81" s="399">
        <f t="shared" si="152"/>
        <v>0</v>
      </c>
      <c r="CO81" s="412">
        <f t="shared" si="153"/>
        <v>0</v>
      </c>
      <c r="CP81" s="413">
        <f t="shared" si="154"/>
        <v>0</v>
      </c>
      <c r="CQ81" s="398" t="str">
        <f t="shared" si="155"/>
        <v>0</v>
      </c>
      <c r="CR81" s="398" t="str">
        <f t="shared" si="156"/>
        <v>0</v>
      </c>
      <c r="CS81" s="412">
        <f t="shared" si="157"/>
        <v>0</v>
      </c>
      <c r="CT81" s="412" t="str">
        <f t="shared" si="158"/>
        <v>0m0</v>
      </c>
      <c r="CU81" s="412">
        <f t="shared" si="159"/>
        <v>0</v>
      </c>
      <c r="CV81" s="412">
        <f t="shared" si="160"/>
        <v>0</v>
      </c>
      <c r="CW81" s="412">
        <f t="shared" si="161"/>
        <v>0</v>
      </c>
      <c r="CX81" s="412">
        <f t="shared" si="162"/>
        <v>0</v>
      </c>
      <c r="CY81" s="412">
        <f t="shared" si="163"/>
        <v>0</v>
      </c>
      <c r="CZ81" s="412" t="str">
        <f t="shared" si="164"/>
        <v/>
      </c>
      <c r="DA81" s="412" t="str">
        <f t="shared" si="165"/>
        <v/>
      </c>
      <c r="DB81" s="412" t="str">
        <f t="shared" si="166"/>
        <v/>
      </c>
      <c r="DC81" s="412" t="str">
        <f t="shared" si="167"/>
        <v/>
      </c>
      <c r="DD81" s="412" t="str">
        <f t="shared" si="168"/>
        <v/>
      </c>
      <c r="DE81" s="412"/>
      <c r="DF81" s="411"/>
      <c r="DG81" s="412" t="str">
        <f t="shared" si="169"/>
        <v/>
      </c>
      <c r="DH81" s="412" t="str">
        <f t="shared" si="170"/>
        <v/>
      </c>
      <c r="DI81" s="412">
        <f t="shared" si="171"/>
        <v>0</v>
      </c>
      <c r="DJ81" s="412" t="str">
        <f t="shared" si="172"/>
        <v/>
      </c>
      <c r="DK81" s="412" t="str">
        <f t="shared" si="173"/>
        <v/>
      </c>
      <c r="DL81" s="412" t="str">
        <f t="shared" si="174"/>
        <v/>
      </c>
      <c r="DM81" s="412" t="str">
        <f t="shared" si="175"/>
        <v/>
      </c>
      <c r="DN81" s="412" t="str">
        <f t="shared" si="176"/>
        <v/>
      </c>
      <c r="DO81" s="412" t="str">
        <f t="shared" si="177"/>
        <v/>
      </c>
    </row>
    <row r="82" spans="1:119" s="157" customFormat="1" ht="18" hidden="1" customHeight="1">
      <c r="A82" s="161" t="str">
        <f t="shared" si="99"/>
        <v/>
      </c>
      <c r="B82" s="158"/>
      <c r="C82" s="31" t="str">
        <f>IF(B82="","",VLOOKUP(B82,学連登録!$C$2:$G$3000,2,FALSE))</f>
        <v/>
      </c>
      <c r="D82" s="32" t="str">
        <f>IF(B82="","",VLOOKUP(B82,学連登録!$C$2:$G$3000,3,FALSE))</f>
        <v/>
      </c>
      <c r="E82" s="33" t="str">
        <f>IF(B82="","",VLOOKUP(B82,学連登録!$C$2:$G$3000,4,FALSE))</f>
        <v/>
      </c>
      <c r="F82" s="383" t="str">
        <f>IF(B82="","",VLOOKUP(B82,学連登録!$C$2:$I$3000,7,FALSE))</f>
        <v/>
      </c>
      <c r="G82" s="160"/>
      <c r="H82" s="905"/>
      <c r="I82" s="907"/>
      <c r="J82" s="160"/>
      <c r="K82" s="905"/>
      <c r="L82" s="906"/>
      <c r="M82" s="160"/>
      <c r="N82" s="819"/>
      <c r="O82" s="820"/>
      <c r="P82" s="159"/>
      <c r="Q82" s="905"/>
      <c r="R82" s="906"/>
      <c r="S82" s="159"/>
      <c r="T82" s="905"/>
      <c r="U82" s="906"/>
      <c r="V82" s="103" t="str">
        <f>IF(B82="","",VLOOKUP(B82,学連登録!$C$2:$H$3000,6,FALSE))</f>
        <v/>
      </c>
      <c r="Y82" s="118" t="str">
        <f t="shared" si="101"/>
        <v/>
      </c>
      <c r="Z82" s="97" t="str">
        <f>IF(G82="","",VLOOKUP(G82,種目名!$R$5:$T$104,3,0))</f>
        <v/>
      </c>
      <c r="AA82" s="99" t="str">
        <f>IF(J82="","",VLOOKUP(J82,種目名!$R$5:$T$104,3,0))</f>
        <v/>
      </c>
      <c r="AB82" s="119" t="str">
        <f>IF(M82="","",VLOOKUP(M82,種目名!$R$5:$T$104,3,0))</f>
        <v/>
      </c>
      <c r="AC82" s="119" t="str">
        <f>IF(P82="","",VLOOKUP(AF82,種目名!$R$5:$T$104,3,0))</f>
        <v/>
      </c>
      <c r="AD82" s="120" t="str">
        <f>IF(S82="","",VLOOKUP(AI82,種目名!$R$5:$T$104,3,0))</f>
        <v/>
      </c>
      <c r="AE82" s="117">
        <f t="shared" si="102"/>
        <v>0</v>
      </c>
      <c r="AF82" s="157" t="str">
        <f t="shared" si="103"/>
        <v/>
      </c>
      <c r="AG82" s="157" t="str">
        <f t="shared" si="104"/>
        <v/>
      </c>
      <c r="AH82" s="157">
        <f t="shared" si="105"/>
        <v>0</v>
      </c>
      <c r="AI82" s="157" t="str">
        <f t="shared" si="106"/>
        <v/>
      </c>
      <c r="AJ82" s="157" t="str">
        <f t="shared" si="107"/>
        <v/>
      </c>
      <c r="AK82" s="390"/>
      <c r="AL82" s="171">
        <f t="shared" si="112"/>
        <v>0</v>
      </c>
      <c r="AM82" s="399">
        <f t="shared" si="113"/>
        <v>0</v>
      </c>
      <c r="AN82" s="399">
        <f>COUNTIF($B$12:B82,B82)</f>
        <v>0</v>
      </c>
      <c r="AO82" s="399"/>
      <c r="AP82" s="399" t="str">
        <f t="shared" si="114"/>
        <v/>
      </c>
      <c r="AQ82" s="399" t="str">
        <f t="shared" si="114"/>
        <v/>
      </c>
      <c r="AR82" s="399" t="str">
        <f t="shared" si="114"/>
        <v/>
      </c>
      <c r="AS82" s="399" t="str">
        <f t="shared" si="108"/>
        <v/>
      </c>
      <c r="AT82" s="399">
        <f t="shared" si="115"/>
        <v>0</v>
      </c>
      <c r="AU82" s="399" t="str">
        <f t="shared" si="116"/>
        <v/>
      </c>
      <c r="AV82" s="399" t="str">
        <f t="shared" si="117"/>
        <v/>
      </c>
      <c r="AW82" s="399" t="str">
        <f t="shared" si="118"/>
        <v/>
      </c>
      <c r="AX82" s="399" t="str">
        <f t="shared" si="119"/>
        <v/>
      </c>
      <c r="AY82" s="399" t="str">
        <f t="shared" si="120"/>
        <v/>
      </c>
      <c r="AZ82" s="399" t="str">
        <f t="shared" si="100"/>
        <v/>
      </c>
      <c r="BA82" s="399" t="str">
        <f t="shared" si="100"/>
        <v/>
      </c>
      <c r="BB82" s="399" t="str">
        <f t="shared" si="100"/>
        <v/>
      </c>
      <c r="BC82" s="399" t="str">
        <f t="shared" si="100"/>
        <v/>
      </c>
      <c r="BD82" s="403" t="str">
        <f t="shared" si="100"/>
        <v/>
      </c>
      <c r="BE82" s="393">
        <f t="shared" si="121"/>
        <v>0</v>
      </c>
      <c r="BG82" s="399">
        <f t="shared" si="122"/>
        <v>0</v>
      </c>
      <c r="BH82" s="399">
        <f t="shared" si="123"/>
        <v>0</v>
      </c>
      <c r="BI82" s="412">
        <f t="shared" si="124"/>
        <v>0</v>
      </c>
      <c r="BJ82" s="413">
        <f t="shared" si="109"/>
        <v>0</v>
      </c>
      <c r="BK82" s="398" t="str">
        <f t="shared" si="110"/>
        <v>0</v>
      </c>
      <c r="BL82" s="398" t="str">
        <f t="shared" si="111"/>
        <v>0</v>
      </c>
      <c r="BM82" s="412">
        <f t="shared" si="125"/>
        <v>0</v>
      </c>
      <c r="BN82" s="412" t="str">
        <f t="shared" si="126"/>
        <v>0m0</v>
      </c>
      <c r="BO82" s="399">
        <f t="shared" si="127"/>
        <v>0</v>
      </c>
      <c r="BP82" s="399">
        <f t="shared" si="128"/>
        <v>0</v>
      </c>
      <c r="BQ82" s="412">
        <f t="shared" si="129"/>
        <v>0</v>
      </c>
      <c r="BR82" s="413">
        <f t="shared" si="130"/>
        <v>0</v>
      </c>
      <c r="BS82" s="398" t="str">
        <f t="shared" si="131"/>
        <v>0</v>
      </c>
      <c r="BT82" s="398" t="str">
        <f t="shared" si="132"/>
        <v>0</v>
      </c>
      <c r="BU82" s="412">
        <f t="shared" si="133"/>
        <v>0</v>
      </c>
      <c r="BV82" s="412" t="str">
        <f t="shared" si="134"/>
        <v>0m0</v>
      </c>
      <c r="BW82" s="399">
        <f t="shared" si="135"/>
        <v>0</v>
      </c>
      <c r="BX82" s="399">
        <f t="shared" si="136"/>
        <v>0</v>
      </c>
      <c r="BY82" s="412">
        <f t="shared" si="137"/>
        <v>0</v>
      </c>
      <c r="BZ82" s="413">
        <f t="shared" si="138"/>
        <v>0</v>
      </c>
      <c r="CA82" s="398" t="str">
        <f t="shared" si="139"/>
        <v>0</v>
      </c>
      <c r="CB82" s="398" t="str">
        <f t="shared" si="140"/>
        <v>0</v>
      </c>
      <c r="CC82" s="412">
        <f t="shared" si="141"/>
        <v>0</v>
      </c>
      <c r="CD82" s="412" t="str">
        <f t="shared" si="142"/>
        <v>0m0</v>
      </c>
      <c r="CE82" s="399">
        <f t="shared" si="143"/>
        <v>0</v>
      </c>
      <c r="CF82" s="399">
        <f t="shared" si="144"/>
        <v>0</v>
      </c>
      <c r="CG82" s="412">
        <f t="shared" si="145"/>
        <v>0</v>
      </c>
      <c r="CH82" s="413">
        <f t="shared" si="146"/>
        <v>0</v>
      </c>
      <c r="CI82" s="398" t="str">
        <f t="shared" si="147"/>
        <v>0</v>
      </c>
      <c r="CJ82" s="398" t="str">
        <f t="shared" si="148"/>
        <v>0</v>
      </c>
      <c r="CK82" s="412">
        <f t="shared" si="149"/>
        <v>0</v>
      </c>
      <c r="CL82" s="412" t="str">
        <f t="shared" si="150"/>
        <v>0m0</v>
      </c>
      <c r="CM82" s="399">
        <f t="shared" si="151"/>
        <v>0</v>
      </c>
      <c r="CN82" s="399">
        <f t="shared" si="152"/>
        <v>0</v>
      </c>
      <c r="CO82" s="412">
        <f t="shared" si="153"/>
        <v>0</v>
      </c>
      <c r="CP82" s="413">
        <f t="shared" si="154"/>
        <v>0</v>
      </c>
      <c r="CQ82" s="398" t="str">
        <f t="shared" si="155"/>
        <v>0</v>
      </c>
      <c r="CR82" s="398" t="str">
        <f t="shared" si="156"/>
        <v>0</v>
      </c>
      <c r="CS82" s="412">
        <f t="shared" si="157"/>
        <v>0</v>
      </c>
      <c r="CT82" s="412" t="str">
        <f t="shared" si="158"/>
        <v>0m0</v>
      </c>
      <c r="CU82" s="412">
        <f t="shared" si="159"/>
        <v>0</v>
      </c>
      <c r="CV82" s="412">
        <f t="shared" si="160"/>
        <v>0</v>
      </c>
      <c r="CW82" s="412">
        <f t="shared" si="161"/>
        <v>0</v>
      </c>
      <c r="CX82" s="412">
        <f t="shared" si="162"/>
        <v>0</v>
      </c>
      <c r="CY82" s="412">
        <f t="shared" si="163"/>
        <v>0</v>
      </c>
      <c r="CZ82" s="412" t="str">
        <f t="shared" si="164"/>
        <v/>
      </c>
      <c r="DA82" s="412" t="str">
        <f t="shared" si="165"/>
        <v/>
      </c>
      <c r="DB82" s="412" t="str">
        <f t="shared" si="166"/>
        <v/>
      </c>
      <c r="DC82" s="412" t="str">
        <f t="shared" si="167"/>
        <v/>
      </c>
      <c r="DD82" s="412" t="str">
        <f t="shared" si="168"/>
        <v/>
      </c>
      <c r="DE82" s="412"/>
      <c r="DF82" s="411"/>
      <c r="DG82" s="412" t="str">
        <f t="shared" si="169"/>
        <v/>
      </c>
      <c r="DH82" s="412" t="str">
        <f t="shared" si="170"/>
        <v/>
      </c>
      <c r="DI82" s="412">
        <f t="shared" si="171"/>
        <v>0</v>
      </c>
      <c r="DJ82" s="412" t="str">
        <f t="shared" si="172"/>
        <v/>
      </c>
      <c r="DK82" s="412" t="str">
        <f t="shared" si="173"/>
        <v/>
      </c>
      <c r="DL82" s="412" t="str">
        <f t="shared" si="174"/>
        <v/>
      </c>
      <c r="DM82" s="412" t="str">
        <f t="shared" si="175"/>
        <v/>
      </c>
      <c r="DN82" s="412" t="str">
        <f t="shared" si="176"/>
        <v/>
      </c>
      <c r="DO82" s="412" t="str">
        <f t="shared" si="177"/>
        <v/>
      </c>
    </row>
    <row r="83" spans="1:119" s="157" customFormat="1" ht="18" hidden="1" customHeight="1">
      <c r="A83" s="161" t="str">
        <f t="shared" si="99"/>
        <v/>
      </c>
      <c r="B83" s="158"/>
      <c r="C83" s="31" t="str">
        <f>IF(B83="","",VLOOKUP(B83,学連登録!$C$2:$G$3000,2,FALSE))</f>
        <v/>
      </c>
      <c r="D83" s="32" t="str">
        <f>IF(B83="","",VLOOKUP(B83,学連登録!$C$2:$G$3000,3,FALSE))</f>
        <v/>
      </c>
      <c r="E83" s="33" t="str">
        <f>IF(B83="","",VLOOKUP(B83,学連登録!$C$2:$G$3000,4,FALSE))</f>
        <v/>
      </c>
      <c r="F83" s="383" t="str">
        <f>IF(B83="","",VLOOKUP(B83,学連登録!$C$2:$I$3000,7,FALSE))</f>
        <v/>
      </c>
      <c r="G83" s="160"/>
      <c r="H83" s="905"/>
      <c r="I83" s="907"/>
      <c r="J83" s="160"/>
      <c r="K83" s="905"/>
      <c r="L83" s="906"/>
      <c r="M83" s="160"/>
      <c r="N83" s="819"/>
      <c r="O83" s="820"/>
      <c r="P83" s="159"/>
      <c r="Q83" s="905"/>
      <c r="R83" s="906"/>
      <c r="S83" s="159"/>
      <c r="T83" s="905"/>
      <c r="U83" s="906"/>
      <c r="V83" s="103" t="str">
        <f>IF(B83="","",VLOOKUP(B83,学連登録!$C$2:$H$3000,6,FALSE))</f>
        <v/>
      </c>
      <c r="Y83" s="118" t="str">
        <f t="shared" si="101"/>
        <v/>
      </c>
      <c r="Z83" s="97" t="str">
        <f>IF(G83="","",VLOOKUP(G83,種目名!$R$5:$T$104,3,0))</f>
        <v/>
      </c>
      <c r="AA83" s="99" t="str">
        <f>IF(J83="","",VLOOKUP(J83,種目名!$R$5:$T$104,3,0))</f>
        <v/>
      </c>
      <c r="AB83" s="119" t="str">
        <f>IF(M83="","",VLOOKUP(M83,種目名!$R$5:$T$104,3,0))</f>
        <v/>
      </c>
      <c r="AC83" s="119" t="str">
        <f>IF(P83="","",VLOOKUP(AF83,種目名!$R$5:$T$104,3,0))</f>
        <v/>
      </c>
      <c r="AD83" s="120" t="str">
        <f>IF(S83="","",VLOOKUP(AI83,種目名!$R$5:$T$104,3,0))</f>
        <v/>
      </c>
      <c r="AE83" s="117">
        <f t="shared" si="102"/>
        <v>0</v>
      </c>
      <c r="AF83" s="157" t="str">
        <f t="shared" si="103"/>
        <v/>
      </c>
      <c r="AG83" s="157" t="str">
        <f t="shared" si="104"/>
        <v/>
      </c>
      <c r="AH83" s="157">
        <f t="shared" si="105"/>
        <v>0</v>
      </c>
      <c r="AI83" s="157" t="str">
        <f t="shared" si="106"/>
        <v/>
      </c>
      <c r="AJ83" s="157" t="str">
        <f t="shared" si="107"/>
        <v/>
      </c>
      <c r="AK83" s="390"/>
      <c r="AL83" s="171">
        <f t="shared" si="112"/>
        <v>0</v>
      </c>
      <c r="AM83" s="399">
        <f t="shared" si="113"/>
        <v>0</v>
      </c>
      <c r="AN83" s="399">
        <f>COUNTIF($B$12:B83,B83)</f>
        <v>0</v>
      </c>
      <c r="AO83" s="399"/>
      <c r="AP83" s="399" t="str">
        <f t="shared" si="114"/>
        <v/>
      </c>
      <c r="AQ83" s="399" t="str">
        <f t="shared" si="114"/>
        <v/>
      </c>
      <c r="AR83" s="399" t="str">
        <f t="shared" si="114"/>
        <v/>
      </c>
      <c r="AS83" s="399" t="str">
        <f t="shared" si="108"/>
        <v/>
      </c>
      <c r="AT83" s="399">
        <f t="shared" si="115"/>
        <v>0</v>
      </c>
      <c r="AU83" s="399" t="str">
        <f t="shared" si="116"/>
        <v/>
      </c>
      <c r="AV83" s="399" t="str">
        <f t="shared" si="117"/>
        <v/>
      </c>
      <c r="AW83" s="399" t="str">
        <f t="shared" si="118"/>
        <v/>
      </c>
      <c r="AX83" s="399" t="str">
        <f t="shared" si="119"/>
        <v/>
      </c>
      <c r="AY83" s="399" t="str">
        <f t="shared" si="120"/>
        <v/>
      </c>
      <c r="AZ83" s="399" t="str">
        <f t="shared" si="100"/>
        <v/>
      </c>
      <c r="BA83" s="399" t="str">
        <f t="shared" si="100"/>
        <v/>
      </c>
      <c r="BB83" s="399" t="str">
        <f t="shared" si="100"/>
        <v/>
      </c>
      <c r="BC83" s="399" t="str">
        <f t="shared" si="100"/>
        <v/>
      </c>
      <c r="BD83" s="403" t="str">
        <f t="shared" si="100"/>
        <v/>
      </c>
      <c r="BE83" s="393">
        <f t="shared" si="121"/>
        <v>0</v>
      </c>
      <c r="BG83" s="399">
        <f t="shared" si="122"/>
        <v>0</v>
      </c>
      <c r="BH83" s="399">
        <f t="shared" si="123"/>
        <v>0</v>
      </c>
      <c r="BI83" s="412">
        <f t="shared" si="124"/>
        <v>0</v>
      </c>
      <c r="BJ83" s="413">
        <f t="shared" si="109"/>
        <v>0</v>
      </c>
      <c r="BK83" s="398" t="str">
        <f t="shared" si="110"/>
        <v>0</v>
      </c>
      <c r="BL83" s="398" t="str">
        <f t="shared" si="111"/>
        <v>0</v>
      </c>
      <c r="BM83" s="412">
        <f t="shared" si="125"/>
        <v>0</v>
      </c>
      <c r="BN83" s="412" t="str">
        <f t="shared" si="126"/>
        <v>0m0</v>
      </c>
      <c r="BO83" s="399">
        <f t="shared" si="127"/>
        <v>0</v>
      </c>
      <c r="BP83" s="399">
        <f t="shared" si="128"/>
        <v>0</v>
      </c>
      <c r="BQ83" s="412">
        <f t="shared" si="129"/>
        <v>0</v>
      </c>
      <c r="BR83" s="413">
        <f t="shared" si="130"/>
        <v>0</v>
      </c>
      <c r="BS83" s="398" t="str">
        <f t="shared" si="131"/>
        <v>0</v>
      </c>
      <c r="BT83" s="398" t="str">
        <f t="shared" si="132"/>
        <v>0</v>
      </c>
      <c r="BU83" s="412">
        <f t="shared" si="133"/>
        <v>0</v>
      </c>
      <c r="BV83" s="412" t="str">
        <f t="shared" si="134"/>
        <v>0m0</v>
      </c>
      <c r="BW83" s="399">
        <f t="shared" si="135"/>
        <v>0</v>
      </c>
      <c r="BX83" s="399">
        <f t="shared" si="136"/>
        <v>0</v>
      </c>
      <c r="BY83" s="412">
        <f t="shared" si="137"/>
        <v>0</v>
      </c>
      <c r="BZ83" s="413">
        <f t="shared" si="138"/>
        <v>0</v>
      </c>
      <c r="CA83" s="398" t="str">
        <f t="shared" si="139"/>
        <v>0</v>
      </c>
      <c r="CB83" s="398" t="str">
        <f t="shared" si="140"/>
        <v>0</v>
      </c>
      <c r="CC83" s="412">
        <f t="shared" si="141"/>
        <v>0</v>
      </c>
      <c r="CD83" s="412" t="str">
        <f t="shared" si="142"/>
        <v>0m0</v>
      </c>
      <c r="CE83" s="399">
        <f t="shared" si="143"/>
        <v>0</v>
      </c>
      <c r="CF83" s="399">
        <f t="shared" si="144"/>
        <v>0</v>
      </c>
      <c r="CG83" s="412">
        <f t="shared" si="145"/>
        <v>0</v>
      </c>
      <c r="CH83" s="413">
        <f t="shared" si="146"/>
        <v>0</v>
      </c>
      <c r="CI83" s="398" t="str">
        <f t="shared" si="147"/>
        <v>0</v>
      </c>
      <c r="CJ83" s="398" t="str">
        <f t="shared" si="148"/>
        <v>0</v>
      </c>
      <c r="CK83" s="412">
        <f t="shared" si="149"/>
        <v>0</v>
      </c>
      <c r="CL83" s="412" t="str">
        <f t="shared" si="150"/>
        <v>0m0</v>
      </c>
      <c r="CM83" s="399">
        <f t="shared" si="151"/>
        <v>0</v>
      </c>
      <c r="CN83" s="399">
        <f t="shared" si="152"/>
        <v>0</v>
      </c>
      <c r="CO83" s="412">
        <f t="shared" si="153"/>
        <v>0</v>
      </c>
      <c r="CP83" s="413">
        <f t="shared" si="154"/>
        <v>0</v>
      </c>
      <c r="CQ83" s="398" t="str">
        <f t="shared" si="155"/>
        <v>0</v>
      </c>
      <c r="CR83" s="398" t="str">
        <f t="shared" si="156"/>
        <v>0</v>
      </c>
      <c r="CS83" s="412">
        <f t="shared" si="157"/>
        <v>0</v>
      </c>
      <c r="CT83" s="412" t="str">
        <f t="shared" si="158"/>
        <v>0m0</v>
      </c>
      <c r="CU83" s="412">
        <f t="shared" si="159"/>
        <v>0</v>
      </c>
      <c r="CV83" s="412">
        <f t="shared" si="160"/>
        <v>0</v>
      </c>
      <c r="CW83" s="412">
        <f t="shared" si="161"/>
        <v>0</v>
      </c>
      <c r="CX83" s="412">
        <f t="shared" si="162"/>
        <v>0</v>
      </c>
      <c r="CY83" s="412">
        <f t="shared" si="163"/>
        <v>0</v>
      </c>
      <c r="CZ83" s="412" t="str">
        <f t="shared" si="164"/>
        <v/>
      </c>
      <c r="DA83" s="412" t="str">
        <f t="shared" si="165"/>
        <v/>
      </c>
      <c r="DB83" s="412" t="str">
        <f t="shared" si="166"/>
        <v/>
      </c>
      <c r="DC83" s="412" t="str">
        <f t="shared" si="167"/>
        <v/>
      </c>
      <c r="DD83" s="412" t="str">
        <f t="shared" si="168"/>
        <v/>
      </c>
      <c r="DE83" s="412"/>
      <c r="DF83" s="411"/>
      <c r="DG83" s="412" t="str">
        <f t="shared" si="169"/>
        <v/>
      </c>
      <c r="DH83" s="412" t="str">
        <f t="shared" si="170"/>
        <v/>
      </c>
      <c r="DI83" s="412">
        <f t="shared" si="171"/>
        <v>0</v>
      </c>
      <c r="DJ83" s="412" t="str">
        <f t="shared" si="172"/>
        <v/>
      </c>
      <c r="DK83" s="412" t="str">
        <f t="shared" si="173"/>
        <v/>
      </c>
      <c r="DL83" s="412" t="str">
        <f t="shared" si="174"/>
        <v/>
      </c>
      <c r="DM83" s="412" t="str">
        <f t="shared" si="175"/>
        <v/>
      </c>
      <c r="DN83" s="412" t="str">
        <f t="shared" si="176"/>
        <v/>
      </c>
      <c r="DO83" s="412" t="str">
        <f t="shared" si="177"/>
        <v/>
      </c>
    </row>
    <row r="84" spans="1:119" s="157" customFormat="1" ht="23.85" hidden="1" customHeight="1">
      <c r="A84" s="161" t="str">
        <f t="shared" si="99"/>
        <v/>
      </c>
      <c r="B84" s="158"/>
      <c r="C84" s="31" t="str">
        <f>IF(B84="","",VLOOKUP(B84,学連登録!$C$2:$G$3000,2,FALSE))</f>
        <v/>
      </c>
      <c r="D84" s="32" t="str">
        <f>IF(B84="","",VLOOKUP(B84,学連登録!$C$2:$G$3000,3,FALSE))</f>
        <v/>
      </c>
      <c r="E84" s="33" t="str">
        <f>IF(B84="","",VLOOKUP(B84,学連登録!$C$2:$G$3000,4,FALSE))</f>
        <v/>
      </c>
      <c r="F84" s="383" t="str">
        <f>IF(B84="","",VLOOKUP(B84,学連登録!$C$2:$I$3000,7,FALSE))</f>
        <v/>
      </c>
      <c r="G84" s="160"/>
      <c r="H84" s="905"/>
      <c r="I84" s="907"/>
      <c r="J84" s="160"/>
      <c r="K84" s="905"/>
      <c r="L84" s="906"/>
      <c r="M84" s="160"/>
      <c r="N84" s="819"/>
      <c r="O84" s="820"/>
      <c r="P84" s="159"/>
      <c r="Q84" s="905"/>
      <c r="R84" s="906"/>
      <c r="S84" s="159"/>
      <c r="T84" s="905"/>
      <c r="U84" s="906"/>
      <c r="V84" s="103" t="str">
        <f>IF(B84="","",VLOOKUP(B84,学連登録!$C$2:$H$3000,6,FALSE))</f>
        <v/>
      </c>
      <c r="Y84" s="118"/>
      <c r="Z84" s="97" t="str">
        <f>IF(G84="","",VLOOKUP(G84,種目名!$R$5:$T$104,3,0))</f>
        <v/>
      </c>
      <c r="AA84" s="99" t="str">
        <f>IF(J84="","",VLOOKUP(J84,種目名!$R$5:$T$104,3,0))</f>
        <v/>
      </c>
      <c r="AB84" s="119" t="str">
        <f>IF(M84="","",VLOOKUP(M84,種目名!$R$5:$T$104,3,0))</f>
        <v/>
      </c>
      <c r="AC84" s="119" t="str">
        <f>IF(P84="","",VLOOKUP(AF84,種目名!$R$5:$T$104,3,0))</f>
        <v/>
      </c>
      <c r="AD84" s="120" t="str">
        <f>IF(S84="","",VLOOKUP(AI84,種目名!$R$5:$T$104,3,0))</f>
        <v/>
      </c>
      <c r="AE84" s="117"/>
      <c r="AH84" s="117"/>
      <c r="AK84" s="390"/>
      <c r="AL84" s="171">
        <f t="shared" si="112"/>
        <v>0</v>
      </c>
      <c r="AM84" s="399">
        <f t="shared" si="113"/>
        <v>0</v>
      </c>
      <c r="AN84" s="399">
        <f>COUNTIF($B$12:B84,B84)</f>
        <v>0</v>
      </c>
      <c r="AO84" s="399"/>
      <c r="AP84" s="399" t="str">
        <f t="shared" si="114"/>
        <v/>
      </c>
      <c r="AQ84" s="399" t="str">
        <f t="shared" si="114"/>
        <v/>
      </c>
      <c r="AR84" s="399" t="str">
        <f t="shared" si="114"/>
        <v/>
      </c>
      <c r="AS84" s="399" t="str">
        <f t="shared" si="108"/>
        <v/>
      </c>
      <c r="AT84" s="399">
        <f t="shared" si="115"/>
        <v>0</v>
      </c>
      <c r="AU84" s="399" t="str">
        <f t="shared" si="116"/>
        <v/>
      </c>
      <c r="AV84" s="399" t="str">
        <f t="shared" si="117"/>
        <v/>
      </c>
      <c r="AW84" s="399" t="str">
        <f t="shared" si="118"/>
        <v/>
      </c>
      <c r="AX84" s="399" t="str">
        <f t="shared" si="119"/>
        <v/>
      </c>
      <c r="AY84" s="399" t="str">
        <f t="shared" si="120"/>
        <v/>
      </c>
      <c r="AZ84" s="399" t="str">
        <f t="shared" si="100"/>
        <v/>
      </c>
      <c r="BA84" s="399" t="str">
        <f t="shared" si="100"/>
        <v/>
      </c>
      <c r="BB84" s="399" t="str">
        <f t="shared" si="100"/>
        <v/>
      </c>
      <c r="BC84" s="399" t="str">
        <f t="shared" si="100"/>
        <v/>
      </c>
      <c r="BD84" s="403" t="str">
        <f t="shared" si="100"/>
        <v/>
      </c>
      <c r="BE84" s="393">
        <f t="shared" si="121"/>
        <v>0</v>
      </c>
      <c r="BG84" s="399">
        <f t="shared" si="122"/>
        <v>0</v>
      </c>
      <c r="BH84" s="399">
        <f t="shared" si="123"/>
        <v>0</v>
      </c>
      <c r="BI84" s="412">
        <f t="shared" si="124"/>
        <v>0</v>
      </c>
      <c r="BJ84" s="413">
        <f t="shared" si="109"/>
        <v>0</v>
      </c>
      <c r="BK84" s="398" t="str">
        <f t="shared" si="110"/>
        <v>0</v>
      </c>
      <c r="BL84" s="398" t="str">
        <f t="shared" si="111"/>
        <v>0</v>
      </c>
      <c r="BM84" s="412">
        <f t="shared" si="125"/>
        <v>0</v>
      </c>
      <c r="BN84" s="412" t="str">
        <f t="shared" si="126"/>
        <v>0m0</v>
      </c>
      <c r="BO84" s="399">
        <f t="shared" si="127"/>
        <v>0</v>
      </c>
      <c r="BP84" s="399">
        <f t="shared" si="128"/>
        <v>0</v>
      </c>
      <c r="BQ84" s="412">
        <f t="shared" si="129"/>
        <v>0</v>
      </c>
      <c r="BR84" s="413">
        <f t="shared" si="130"/>
        <v>0</v>
      </c>
      <c r="BS84" s="398" t="str">
        <f t="shared" si="131"/>
        <v>0</v>
      </c>
      <c r="BT84" s="398" t="str">
        <f t="shared" si="132"/>
        <v>0</v>
      </c>
      <c r="BU84" s="412">
        <f t="shared" si="133"/>
        <v>0</v>
      </c>
      <c r="BV84" s="412" t="str">
        <f t="shared" si="134"/>
        <v>0m0</v>
      </c>
      <c r="BW84" s="399">
        <f t="shared" si="135"/>
        <v>0</v>
      </c>
      <c r="BX84" s="399">
        <f t="shared" si="136"/>
        <v>0</v>
      </c>
      <c r="BY84" s="412">
        <f t="shared" si="137"/>
        <v>0</v>
      </c>
      <c r="BZ84" s="413">
        <f t="shared" si="138"/>
        <v>0</v>
      </c>
      <c r="CA84" s="398" t="str">
        <f t="shared" si="139"/>
        <v>0</v>
      </c>
      <c r="CB84" s="398" t="str">
        <f t="shared" si="140"/>
        <v>0</v>
      </c>
      <c r="CC84" s="412">
        <f t="shared" si="141"/>
        <v>0</v>
      </c>
      <c r="CD84" s="412" t="str">
        <f t="shared" si="142"/>
        <v>0m0</v>
      </c>
      <c r="CE84" s="399">
        <f t="shared" si="143"/>
        <v>0</v>
      </c>
      <c r="CF84" s="399">
        <f t="shared" si="144"/>
        <v>0</v>
      </c>
      <c r="CG84" s="412">
        <f t="shared" si="145"/>
        <v>0</v>
      </c>
      <c r="CH84" s="413">
        <f t="shared" si="146"/>
        <v>0</v>
      </c>
      <c r="CI84" s="398" t="str">
        <f t="shared" si="147"/>
        <v>0</v>
      </c>
      <c r="CJ84" s="398" t="str">
        <f t="shared" si="148"/>
        <v>0</v>
      </c>
      <c r="CK84" s="412">
        <f t="shared" si="149"/>
        <v>0</v>
      </c>
      <c r="CL84" s="412" t="str">
        <f t="shared" si="150"/>
        <v>0m0</v>
      </c>
      <c r="CM84" s="399">
        <f t="shared" si="151"/>
        <v>0</v>
      </c>
      <c r="CN84" s="399">
        <f t="shared" si="152"/>
        <v>0</v>
      </c>
      <c r="CO84" s="412">
        <f t="shared" si="153"/>
        <v>0</v>
      </c>
      <c r="CP84" s="413">
        <f t="shared" si="154"/>
        <v>0</v>
      </c>
      <c r="CQ84" s="398" t="str">
        <f t="shared" si="155"/>
        <v>0</v>
      </c>
      <c r="CR84" s="398" t="str">
        <f t="shared" si="156"/>
        <v>0</v>
      </c>
      <c r="CS84" s="412">
        <f t="shared" si="157"/>
        <v>0</v>
      </c>
      <c r="CT84" s="412" t="str">
        <f t="shared" si="158"/>
        <v>0m0</v>
      </c>
      <c r="CU84" s="412">
        <f t="shared" si="159"/>
        <v>0</v>
      </c>
      <c r="CV84" s="412">
        <f t="shared" si="160"/>
        <v>0</v>
      </c>
      <c r="CW84" s="412">
        <f t="shared" si="161"/>
        <v>0</v>
      </c>
      <c r="CX84" s="412">
        <f t="shared" si="162"/>
        <v>0</v>
      </c>
      <c r="CY84" s="412">
        <f t="shared" si="163"/>
        <v>0</v>
      </c>
      <c r="CZ84" s="412" t="str">
        <f t="shared" si="164"/>
        <v/>
      </c>
      <c r="DA84" s="412" t="str">
        <f t="shared" si="165"/>
        <v/>
      </c>
      <c r="DB84" s="412" t="str">
        <f t="shared" si="166"/>
        <v/>
      </c>
      <c r="DC84" s="412" t="str">
        <f t="shared" si="167"/>
        <v/>
      </c>
      <c r="DD84" s="412" t="str">
        <f t="shared" si="168"/>
        <v/>
      </c>
      <c r="DE84" s="412"/>
      <c r="DF84" s="411"/>
      <c r="DG84" s="412" t="str">
        <f t="shared" si="169"/>
        <v/>
      </c>
      <c r="DH84" s="412" t="str">
        <f t="shared" si="170"/>
        <v/>
      </c>
      <c r="DI84" s="412">
        <f t="shared" si="171"/>
        <v>0</v>
      </c>
      <c r="DJ84" s="412" t="str">
        <f t="shared" si="172"/>
        <v/>
      </c>
      <c r="DK84" s="412" t="str">
        <f t="shared" si="173"/>
        <v/>
      </c>
      <c r="DL84" s="412" t="str">
        <f t="shared" si="174"/>
        <v/>
      </c>
      <c r="DM84" s="412" t="str">
        <f t="shared" si="175"/>
        <v/>
      </c>
      <c r="DN84" s="412" t="str">
        <f t="shared" si="176"/>
        <v/>
      </c>
      <c r="DO84" s="412" t="str">
        <f t="shared" si="177"/>
        <v/>
      </c>
    </row>
    <row r="85" spans="1:119" s="157" customFormat="1" ht="18" hidden="1" customHeight="1">
      <c r="A85" s="161" t="str">
        <f t="shared" si="99"/>
        <v/>
      </c>
      <c r="B85" s="158"/>
      <c r="C85" s="31" t="str">
        <f>IF(B85="","",VLOOKUP(B85,学連登録!$C$2:$G$3000,2,FALSE))</f>
        <v/>
      </c>
      <c r="D85" s="32" t="str">
        <f>IF(B85="","",VLOOKUP(B85,学連登録!$C$2:$G$3000,3,FALSE))</f>
        <v/>
      </c>
      <c r="E85" s="33" t="str">
        <f>IF(B85="","",VLOOKUP(B85,学連登録!$C$2:$G$3000,4,FALSE))</f>
        <v/>
      </c>
      <c r="F85" s="383" t="str">
        <f>IF(B85="","",VLOOKUP(B85,学連登録!$C$2:$I$3000,7,FALSE))</f>
        <v/>
      </c>
      <c r="G85" s="160"/>
      <c r="H85" s="905"/>
      <c r="I85" s="907"/>
      <c r="J85" s="160"/>
      <c r="K85" s="905"/>
      <c r="L85" s="906"/>
      <c r="M85" s="160"/>
      <c r="N85" s="819"/>
      <c r="O85" s="820"/>
      <c r="P85" s="159"/>
      <c r="Q85" s="905"/>
      <c r="R85" s="906"/>
      <c r="S85" s="159"/>
      <c r="T85" s="905"/>
      <c r="U85" s="906"/>
      <c r="V85" s="103" t="str">
        <f>IF(B85="","",VLOOKUP(B85,学連登録!$C$2:$H$3000,6,FALSE))</f>
        <v/>
      </c>
      <c r="Y85" s="118"/>
      <c r="Z85" s="97" t="str">
        <f>IF(G85="","",VLOOKUP(G85,種目名!$R$5:$T$104,3,0))</f>
        <v/>
      </c>
      <c r="AA85" s="99" t="str">
        <f>IF(J85="","",VLOOKUP(J85,種目名!$R$5:$T$104,3,0))</f>
        <v/>
      </c>
      <c r="AB85" s="119" t="str">
        <f>IF(M85="","",VLOOKUP(M85,種目名!$R$5:$T$104,3,0))</f>
        <v/>
      </c>
      <c r="AC85" s="119" t="str">
        <f>IF(P85="","",VLOOKUP(AF85,種目名!$R$5:$T$104,3,0))</f>
        <v/>
      </c>
      <c r="AD85" s="120" t="str">
        <f>IF(S85="","",VLOOKUP(AI85,種目名!$R$5:$T$104,3,0))</f>
        <v/>
      </c>
      <c r="AE85" s="117"/>
      <c r="AH85" s="117"/>
      <c r="AK85" s="390"/>
      <c r="AL85" s="171">
        <f t="shared" si="112"/>
        <v>0</v>
      </c>
      <c r="AM85" s="399">
        <f t="shared" si="113"/>
        <v>0</v>
      </c>
      <c r="AN85" s="399">
        <f>COUNTIF($B$12:B85,B85)</f>
        <v>0</v>
      </c>
      <c r="AO85" s="399"/>
      <c r="AP85" s="399" t="str">
        <f t="shared" si="114"/>
        <v/>
      </c>
      <c r="AQ85" s="399" t="str">
        <f t="shared" si="114"/>
        <v/>
      </c>
      <c r="AR85" s="399" t="str">
        <f t="shared" si="114"/>
        <v/>
      </c>
      <c r="AS85" s="399" t="str">
        <f t="shared" si="108"/>
        <v/>
      </c>
      <c r="AT85" s="399">
        <f t="shared" si="115"/>
        <v>0</v>
      </c>
      <c r="AU85" s="399" t="str">
        <f t="shared" si="116"/>
        <v/>
      </c>
      <c r="AV85" s="399" t="str">
        <f t="shared" si="117"/>
        <v/>
      </c>
      <c r="AW85" s="399" t="str">
        <f t="shared" si="118"/>
        <v/>
      </c>
      <c r="AX85" s="399" t="str">
        <f t="shared" si="119"/>
        <v/>
      </c>
      <c r="AY85" s="399" t="str">
        <f t="shared" si="120"/>
        <v/>
      </c>
      <c r="AZ85" s="399" t="str">
        <f t="shared" si="100"/>
        <v/>
      </c>
      <c r="BA85" s="399" t="str">
        <f t="shared" si="100"/>
        <v/>
      </c>
      <c r="BB85" s="399" t="str">
        <f t="shared" si="100"/>
        <v/>
      </c>
      <c r="BC85" s="399" t="str">
        <f t="shared" si="100"/>
        <v/>
      </c>
      <c r="BD85" s="403" t="str">
        <f t="shared" si="100"/>
        <v/>
      </c>
      <c r="BE85" s="393">
        <f t="shared" si="121"/>
        <v>0</v>
      </c>
      <c r="BG85" s="399">
        <f t="shared" si="122"/>
        <v>0</v>
      </c>
      <c r="BH85" s="399">
        <f t="shared" si="123"/>
        <v>0</v>
      </c>
      <c r="BI85" s="412">
        <f t="shared" si="124"/>
        <v>0</v>
      </c>
      <c r="BJ85" s="413">
        <f t="shared" si="109"/>
        <v>0</v>
      </c>
      <c r="BK85" s="398" t="str">
        <f t="shared" si="110"/>
        <v>0</v>
      </c>
      <c r="BL85" s="398" t="str">
        <f t="shared" si="111"/>
        <v>0</v>
      </c>
      <c r="BM85" s="412">
        <f t="shared" si="125"/>
        <v>0</v>
      </c>
      <c r="BN85" s="412" t="str">
        <f t="shared" si="126"/>
        <v>0m0</v>
      </c>
      <c r="BO85" s="399">
        <f t="shared" si="127"/>
        <v>0</v>
      </c>
      <c r="BP85" s="399">
        <f t="shared" si="128"/>
        <v>0</v>
      </c>
      <c r="BQ85" s="412">
        <f t="shared" si="129"/>
        <v>0</v>
      </c>
      <c r="BR85" s="413">
        <f t="shared" si="130"/>
        <v>0</v>
      </c>
      <c r="BS85" s="398" t="str">
        <f t="shared" si="131"/>
        <v>0</v>
      </c>
      <c r="BT85" s="398" t="str">
        <f t="shared" si="132"/>
        <v>0</v>
      </c>
      <c r="BU85" s="412">
        <f t="shared" si="133"/>
        <v>0</v>
      </c>
      <c r="BV85" s="412" t="str">
        <f t="shared" si="134"/>
        <v>0m0</v>
      </c>
      <c r="BW85" s="399">
        <f t="shared" si="135"/>
        <v>0</v>
      </c>
      <c r="BX85" s="399">
        <f t="shared" si="136"/>
        <v>0</v>
      </c>
      <c r="BY85" s="412">
        <f t="shared" si="137"/>
        <v>0</v>
      </c>
      <c r="BZ85" s="413">
        <f t="shared" si="138"/>
        <v>0</v>
      </c>
      <c r="CA85" s="398" t="str">
        <f t="shared" si="139"/>
        <v>0</v>
      </c>
      <c r="CB85" s="398" t="str">
        <f t="shared" si="140"/>
        <v>0</v>
      </c>
      <c r="CC85" s="412">
        <f t="shared" si="141"/>
        <v>0</v>
      </c>
      <c r="CD85" s="412" t="str">
        <f t="shared" si="142"/>
        <v>0m0</v>
      </c>
      <c r="CE85" s="399">
        <f t="shared" si="143"/>
        <v>0</v>
      </c>
      <c r="CF85" s="399">
        <f t="shared" si="144"/>
        <v>0</v>
      </c>
      <c r="CG85" s="412">
        <f t="shared" si="145"/>
        <v>0</v>
      </c>
      <c r="CH85" s="413">
        <f t="shared" si="146"/>
        <v>0</v>
      </c>
      <c r="CI85" s="398" t="str">
        <f t="shared" si="147"/>
        <v>0</v>
      </c>
      <c r="CJ85" s="398" t="str">
        <f t="shared" si="148"/>
        <v>0</v>
      </c>
      <c r="CK85" s="412">
        <f t="shared" si="149"/>
        <v>0</v>
      </c>
      <c r="CL85" s="412" t="str">
        <f t="shared" si="150"/>
        <v>0m0</v>
      </c>
      <c r="CM85" s="399">
        <f t="shared" si="151"/>
        <v>0</v>
      </c>
      <c r="CN85" s="399">
        <f t="shared" si="152"/>
        <v>0</v>
      </c>
      <c r="CO85" s="412">
        <f t="shared" si="153"/>
        <v>0</v>
      </c>
      <c r="CP85" s="413">
        <f t="shared" si="154"/>
        <v>0</v>
      </c>
      <c r="CQ85" s="398" t="str">
        <f t="shared" si="155"/>
        <v>0</v>
      </c>
      <c r="CR85" s="398" t="str">
        <f t="shared" si="156"/>
        <v>0</v>
      </c>
      <c r="CS85" s="412">
        <f t="shared" si="157"/>
        <v>0</v>
      </c>
      <c r="CT85" s="412" t="str">
        <f t="shared" si="158"/>
        <v>0m0</v>
      </c>
      <c r="CU85" s="412">
        <f t="shared" si="159"/>
        <v>0</v>
      </c>
      <c r="CV85" s="412">
        <f t="shared" si="160"/>
        <v>0</v>
      </c>
      <c r="CW85" s="412">
        <f t="shared" si="161"/>
        <v>0</v>
      </c>
      <c r="CX85" s="412">
        <f t="shared" si="162"/>
        <v>0</v>
      </c>
      <c r="CY85" s="412">
        <f t="shared" si="163"/>
        <v>0</v>
      </c>
      <c r="CZ85" s="412" t="str">
        <f t="shared" si="164"/>
        <v/>
      </c>
      <c r="DA85" s="412" t="str">
        <f t="shared" si="165"/>
        <v/>
      </c>
      <c r="DB85" s="412" t="str">
        <f t="shared" si="166"/>
        <v/>
      </c>
      <c r="DC85" s="412" t="str">
        <f t="shared" si="167"/>
        <v/>
      </c>
      <c r="DD85" s="412" t="str">
        <f t="shared" si="168"/>
        <v/>
      </c>
      <c r="DE85" s="412"/>
      <c r="DF85" s="411"/>
      <c r="DG85" s="412" t="str">
        <f t="shared" si="169"/>
        <v/>
      </c>
      <c r="DH85" s="412" t="str">
        <f t="shared" si="170"/>
        <v/>
      </c>
      <c r="DI85" s="412">
        <f t="shared" si="171"/>
        <v>0</v>
      </c>
      <c r="DJ85" s="412" t="str">
        <f t="shared" si="172"/>
        <v/>
      </c>
      <c r="DK85" s="412" t="str">
        <f t="shared" si="173"/>
        <v/>
      </c>
      <c r="DL85" s="412" t="str">
        <f t="shared" si="174"/>
        <v/>
      </c>
      <c r="DM85" s="412" t="str">
        <f t="shared" si="175"/>
        <v/>
      </c>
      <c r="DN85" s="412" t="str">
        <f t="shared" si="176"/>
        <v/>
      </c>
      <c r="DO85" s="412" t="str">
        <f t="shared" si="177"/>
        <v/>
      </c>
    </row>
    <row r="86" spans="1:119" s="157" customFormat="1" ht="18" hidden="1" customHeight="1">
      <c r="A86" s="161" t="str">
        <f t="shared" si="99"/>
        <v/>
      </c>
      <c r="B86" s="158"/>
      <c r="C86" s="31" t="str">
        <f>IF(B86="","",VLOOKUP(B86,学連登録!$C$2:$G$3000,2,FALSE))</f>
        <v/>
      </c>
      <c r="D86" s="32" t="str">
        <f>IF(B86="","",VLOOKUP(B86,学連登録!$C$2:$G$3000,3,FALSE))</f>
        <v/>
      </c>
      <c r="E86" s="33" t="str">
        <f>IF(B86="","",VLOOKUP(B86,学連登録!$C$2:$G$3000,4,FALSE))</f>
        <v/>
      </c>
      <c r="F86" s="383" t="str">
        <f>IF(B86="","",VLOOKUP(B86,学連登録!$C$2:$I$3000,7,FALSE))</f>
        <v/>
      </c>
      <c r="G86" s="160"/>
      <c r="H86" s="905"/>
      <c r="I86" s="907"/>
      <c r="J86" s="160"/>
      <c r="K86" s="905"/>
      <c r="L86" s="906"/>
      <c r="M86" s="160"/>
      <c r="N86" s="819"/>
      <c r="O86" s="820"/>
      <c r="P86" s="159"/>
      <c r="Q86" s="905"/>
      <c r="R86" s="906"/>
      <c r="S86" s="159"/>
      <c r="T86" s="905"/>
      <c r="U86" s="906"/>
      <c r="V86" s="103" t="str">
        <f>IF(B86="","",VLOOKUP(B86,学連登録!$C$2:$H$3000,6,FALSE))</f>
        <v/>
      </c>
      <c r="Y86" s="118" t="str">
        <f t="shared" ref="Y86:Y149" si="178">IF(C86="","",$S$3)</f>
        <v/>
      </c>
      <c r="Z86" s="97" t="str">
        <f>IF(G86="","",VLOOKUP(G86,種目名!$R$5:$T$104,3,0))</f>
        <v/>
      </c>
      <c r="AA86" s="99" t="str">
        <f>IF(J86="","",VLOOKUP(J86,種目名!$R$5:$T$104,3,0))</f>
        <v/>
      </c>
      <c r="AB86" s="119" t="str">
        <f>IF(M86="","",VLOOKUP(M86,種目名!$R$5:$T$104,3,0))</f>
        <v/>
      </c>
      <c r="AC86" s="119" t="str">
        <f>IF(P86="","",VLOOKUP(AF86,種目名!$R$5:$T$104,3,0))</f>
        <v/>
      </c>
      <c r="AD86" s="120" t="str">
        <f>IF(S86="","",VLOOKUP(AI86,種目名!$R$5:$T$104,3,0))</f>
        <v/>
      </c>
      <c r="AE86" s="117">
        <f t="shared" ref="AE86:AE149" si="179">LENB(P86)</f>
        <v>0</v>
      </c>
      <c r="AF86" s="157" t="str">
        <f t="shared" ref="AF86:AF149" si="180">IF(AE86,LEFTB(P86,AE86-1),"")</f>
        <v/>
      </c>
      <c r="AG86" s="157" t="str">
        <f t="shared" ref="AG86:AG149" si="181">IF(AE86,MIDB(P86,AE86,1),"")</f>
        <v/>
      </c>
      <c r="AH86" s="157">
        <f t="shared" ref="AH86:AH149" si="182">LENB(S86)</f>
        <v>0</v>
      </c>
      <c r="AI86" s="157" t="str">
        <f t="shared" ref="AI86:AI149" si="183">IF(AH86,LEFTB(S86,AH86-1),"")</f>
        <v/>
      </c>
      <c r="AJ86" s="157" t="str">
        <f t="shared" ref="AJ86:AJ149" si="184">IF(AH86,MIDB(S86,AH86,1),"")</f>
        <v/>
      </c>
      <c r="AK86" s="390"/>
      <c r="AL86" s="171">
        <f t="shared" si="112"/>
        <v>0</v>
      </c>
      <c r="AM86" s="399">
        <f t="shared" si="113"/>
        <v>0</v>
      </c>
      <c r="AN86" s="399">
        <f>COUNTIF($B$12:B86,B86)</f>
        <v>0</v>
      </c>
      <c r="AO86" s="399"/>
      <c r="AP86" s="399" t="str">
        <f t="shared" si="114"/>
        <v/>
      </c>
      <c r="AQ86" s="399" t="str">
        <f t="shared" si="114"/>
        <v/>
      </c>
      <c r="AR86" s="399" t="str">
        <f t="shared" si="114"/>
        <v/>
      </c>
      <c r="AS86" s="399" t="str">
        <f t="shared" si="108"/>
        <v/>
      </c>
      <c r="AT86" s="399">
        <f t="shared" si="115"/>
        <v>0</v>
      </c>
      <c r="AU86" s="399" t="str">
        <f t="shared" si="116"/>
        <v/>
      </c>
      <c r="AV86" s="399" t="str">
        <f t="shared" si="117"/>
        <v/>
      </c>
      <c r="AW86" s="399" t="str">
        <f t="shared" si="118"/>
        <v/>
      </c>
      <c r="AX86" s="399" t="str">
        <f t="shared" si="119"/>
        <v/>
      </c>
      <c r="AY86" s="399" t="str">
        <f t="shared" si="120"/>
        <v/>
      </c>
      <c r="AZ86" s="399" t="str">
        <f t="shared" si="100"/>
        <v/>
      </c>
      <c r="BA86" s="399" t="str">
        <f t="shared" si="100"/>
        <v/>
      </c>
      <c r="BB86" s="399" t="str">
        <f t="shared" si="100"/>
        <v/>
      </c>
      <c r="BC86" s="399" t="str">
        <f t="shared" si="100"/>
        <v/>
      </c>
      <c r="BD86" s="403" t="str">
        <f t="shared" si="100"/>
        <v/>
      </c>
      <c r="BE86" s="393">
        <f t="shared" si="121"/>
        <v>0</v>
      </c>
      <c r="BG86" s="399">
        <f t="shared" si="122"/>
        <v>0</v>
      </c>
      <c r="BH86" s="399">
        <f t="shared" si="123"/>
        <v>0</v>
      </c>
      <c r="BI86" s="412">
        <f t="shared" si="124"/>
        <v>0</v>
      </c>
      <c r="BJ86" s="413">
        <f t="shared" si="109"/>
        <v>0</v>
      </c>
      <c r="BK86" s="398" t="str">
        <f t="shared" si="110"/>
        <v>0</v>
      </c>
      <c r="BL86" s="398" t="str">
        <f t="shared" si="111"/>
        <v>0</v>
      </c>
      <c r="BM86" s="412">
        <f t="shared" si="125"/>
        <v>0</v>
      </c>
      <c r="BN86" s="412" t="str">
        <f t="shared" si="126"/>
        <v>0m0</v>
      </c>
      <c r="BO86" s="399">
        <f t="shared" si="127"/>
        <v>0</v>
      </c>
      <c r="BP86" s="399">
        <f t="shared" si="128"/>
        <v>0</v>
      </c>
      <c r="BQ86" s="412">
        <f t="shared" si="129"/>
        <v>0</v>
      </c>
      <c r="BR86" s="413">
        <f t="shared" si="130"/>
        <v>0</v>
      </c>
      <c r="BS86" s="398" t="str">
        <f t="shared" si="131"/>
        <v>0</v>
      </c>
      <c r="BT86" s="398" t="str">
        <f t="shared" si="132"/>
        <v>0</v>
      </c>
      <c r="BU86" s="412">
        <f t="shared" si="133"/>
        <v>0</v>
      </c>
      <c r="BV86" s="412" t="str">
        <f t="shared" si="134"/>
        <v>0m0</v>
      </c>
      <c r="BW86" s="399">
        <f t="shared" si="135"/>
        <v>0</v>
      </c>
      <c r="BX86" s="399">
        <f t="shared" si="136"/>
        <v>0</v>
      </c>
      <c r="BY86" s="412">
        <f t="shared" si="137"/>
        <v>0</v>
      </c>
      <c r="BZ86" s="413">
        <f t="shared" si="138"/>
        <v>0</v>
      </c>
      <c r="CA86" s="398" t="str">
        <f t="shared" si="139"/>
        <v>0</v>
      </c>
      <c r="CB86" s="398" t="str">
        <f t="shared" si="140"/>
        <v>0</v>
      </c>
      <c r="CC86" s="412">
        <f t="shared" si="141"/>
        <v>0</v>
      </c>
      <c r="CD86" s="412" t="str">
        <f t="shared" si="142"/>
        <v>0m0</v>
      </c>
      <c r="CE86" s="399">
        <f t="shared" si="143"/>
        <v>0</v>
      </c>
      <c r="CF86" s="399">
        <f t="shared" si="144"/>
        <v>0</v>
      </c>
      <c r="CG86" s="412">
        <f t="shared" si="145"/>
        <v>0</v>
      </c>
      <c r="CH86" s="413">
        <f t="shared" si="146"/>
        <v>0</v>
      </c>
      <c r="CI86" s="398" t="str">
        <f t="shared" si="147"/>
        <v>0</v>
      </c>
      <c r="CJ86" s="398" t="str">
        <f t="shared" si="148"/>
        <v>0</v>
      </c>
      <c r="CK86" s="412">
        <f t="shared" si="149"/>
        <v>0</v>
      </c>
      <c r="CL86" s="412" t="str">
        <f t="shared" si="150"/>
        <v>0m0</v>
      </c>
      <c r="CM86" s="399">
        <f t="shared" si="151"/>
        <v>0</v>
      </c>
      <c r="CN86" s="399">
        <f t="shared" si="152"/>
        <v>0</v>
      </c>
      <c r="CO86" s="412">
        <f t="shared" si="153"/>
        <v>0</v>
      </c>
      <c r="CP86" s="413">
        <f t="shared" si="154"/>
        <v>0</v>
      </c>
      <c r="CQ86" s="398" t="str">
        <f t="shared" si="155"/>
        <v>0</v>
      </c>
      <c r="CR86" s="398" t="str">
        <f t="shared" si="156"/>
        <v>0</v>
      </c>
      <c r="CS86" s="412">
        <f t="shared" si="157"/>
        <v>0</v>
      </c>
      <c r="CT86" s="412" t="str">
        <f t="shared" si="158"/>
        <v>0m0</v>
      </c>
      <c r="CU86" s="412">
        <f t="shared" si="159"/>
        <v>0</v>
      </c>
      <c r="CV86" s="412">
        <f t="shared" si="160"/>
        <v>0</v>
      </c>
      <c r="CW86" s="412">
        <f t="shared" si="161"/>
        <v>0</v>
      </c>
      <c r="CX86" s="412">
        <f t="shared" si="162"/>
        <v>0</v>
      </c>
      <c r="CY86" s="412">
        <f t="shared" si="163"/>
        <v>0</v>
      </c>
      <c r="CZ86" s="412" t="str">
        <f t="shared" si="164"/>
        <v/>
      </c>
      <c r="DA86" s="412" t="str">
        <f t="shared" si="165"/>
        <v/>
      </c>
      <c r="DB86" s="412" t="str">
        <f t="shared" si="166"/>
        <v/>
      </c>
      <c r="DC86" s="412" t="str">
        <f t="shared" si="167"/>
        <v/>
      </c>
      <c r="DD86" s="412" t="str">
        <f t="shared" si="168"/>
        <v/>
      </c>
      <c r="DE86" s="412"/>
      <c r="DF86" s="411"/>
      <c r="DG86" s="412" t="str">
        <f t="shared" si="169"/>
        <v/>
      </c>
      <c r="DH86" s="412" t="str">
        <f t="shared" si="170"/>
        <v/>
      </c>
      <c r="DI86" s="412">
        <f t="shared" si="171"/>
        <v>0</v>
      </c>
      <c r="DJ86" s="412" t="str">
        <f t="shared" si="172"/>
        <v/>
      </c>
      <c r="DK86" s="412" t="str">
        <f t="shared" si="173"/>
        <v/>
      </c>
      <c r="DL86" s="412" t="str">
        <f t="shared" si="174"/>
        <v/>
      </c>
      <c r="DM86" s="412" t="str">
        <f t="shared" si="175"/>
        <v/>
      </c>
      <c r="DN86" s="412" t="str">
        <f t="shared" si="176"/>
        <v/>
      </c>
      <c r="DO86" s="412" t="str">
        <f t="shared" si="177"/>
        <v/>
      </c>
    </row>
    <row r="87" spans="1:119" s="157" customFormat="1" ht="18" hidden="1" customHeight="1">
      <c r="A87" s="161" t="str">
        <f t="shared" si="99"/>
        <v/>
      </c>
      <c r="B87" s="158"/>
      <c r="C87" s="31" t="str">
        <f>IF(B87="","",VLOOKUP(B87,学連登録!$C$2:$G$3000,2,FALSE))</f>
        <v/>
      </c>
      <c r="D87" s="32" t="str">
        <f>IF(B87="","",VLOOKUP(B87,学連登録!$C$2:$G$3000,3,FALSE))</f>
        <v/>
      </c>
      <c r="E87" s="33" t="str">
        <f>IF(B87="","",VLOOKUP(B87,学連登録!$C$2:$G$3000,4,FALSE))</f>
        <v/>
      </c>
      <c r="F87" s="383" t="str">
        <f>IF(B87="","",VLOOKUP(B87,学連登録!$C$2:$I$3000,7,FALSE))</f>
        <v/>
      </c>
      <c r="G87" s="160"/>
      <c r="H87" s="905"/>
      <c r="I87" s="907"/>
      <c r="J87" s="160"/>
      <c r="K87" s="905"/>
      <c r="L87" s="906"/>
      <c r="M87" s="160"/>
      <c r="N87" s="819"/>
      <c r="O87" s="820"/>
      <c r="P87" s="159"/>
      <c r="Q87" s="905"/>
      <c r="R87" s="906"/>
      <c r="S87" s="159"/>
      <c r="T87" s="905"/>
      <c r="U87" s="906"/>
      <c r="V87" s="103" t="str">
        <f>IF(B87="","",VLOOKUP(B87,学連登録!$C$2:$H$3000,6,FALSE))</f>
        <v/>
      </c>
      <c r="Y87" s="118" t="str">
        <f t="shared" si="178"/>
        <v/>
      </c>
      <c r="Z87" s="97" t="str">
        <f>IF(G87="","",VLOOKUP(G87,種目名!$R$5:$T$104,3,0))</f>
        <v/>
      </c>
      <c r="AA87" s="99" t="str">
        <f>IF(J87="","",VLOOKUP(J87,種目名!$R$5:$T$104,3,0))</f>
        <v/>
      </c>
      <c r="AB87" s="119" t="str">
        <f>IF(M87="","",VLOOKUP(M87,種目名!$R$5:$T$104,3,0))</f>
        <v/>
      </c>
      <c r="AC87" s="119" t="str">
        <f>IF(P87="","",VLOOKUP(AF87,種目名!$R$5:$T$104,3,0))</f>
        <v/>
      </c>
      <c r="AD87" s="120" t="str">
        <f>IF(S87="","",VLOOKUP(AI87,種目名!$R$5:$T$104,3,0))</f>
        <v/>
      </c>
      <c r="AE87" s="117">
        <f t="shared" si="179"/>
        <v>0</v>
      </c>
      <c r="AF87" s="157" t="str">
        <f t="shared" si="180"/>
        <v/>
      </c>
      <c r="AG87" s="157" t="str">
        <f t="shared" si="181"/>
        <v/>
      </c>
      <c r="AH87" s="157">
        <f t="shared" si="182"/>
        <v>0</v>
      </c>
      <c r="AI87" s="157" t="str">
        <f t="shared" si="183"/>
        <v/>
      </c>
      <c r="AJ87" s="157" t="str">
        <f t="shared" si="184"/>
        <v/>
      </c>
      <c r="AK87" s="390"/>
      <c r="AL87" s="171">
        <f t="shared" si="112"/>
        <v>0</v>
      </c>
      <c r="AM87" s="399">
        <f t="shared" si="113"/>
        <v>0</v>
      </c>
      <c r="AN87" s="399">
        <f>COUNTIF($B$12:B87,B87)</f>
        <v>0</v>
      </c>
      <c r="AO87" s="399"/>
      <c r="AP87" s="399" t="str">
        <f t="shared" si="114"/>
        <v/>
      </c>
      <c r="AQ87" s="399" t="str">
        <f t="shared" si="114"/>
        <v/>
      </c>
      <c r="AR87" s="399" t="str">
        <f t="shared" si="114"/>
        <v/>
      </c>
      <c r="AS87" s="399" t="str">
        <f t="shared" si="108"/>
        <v/>
      </c>
      <c r="AT87" s="399">
        <f t="shared" si="115"/>
        <v>0</v>
      </c>
      <c r="AU87" s="399" t="str">
        <f t="shared" si="116"/>
        <v/>
      </c>
      <c r="AV87" s="399" t="str">
        <f t="shared" si="117"/>
        <v/>
      </c>
      <c r="AW87" s="399" t="str">
        <f t="shared" si="118"/>
        <v/>
      </c>
      <c r="AX87" s="399" t="str">
        <f t="shared" si="119"/>
        <v/>
      </c>
      <c r="AY87" s="399" t="str">
        <f t="shared" si="120"/>
        <v/>
      </c>
      <c r="AZ87" s="399" t="str">
        <f t="shared" si="100"/>
        <v/>
      </c>
      <c r="BA87" s="399" t="str">
        <f t="shared" si="100"/>
        <v/>
      </c>
      <c r="BB87" s="399" t="str">
        <f t="shared" si="100"/>
        <v/>
      </c>
      <c r="BC87" s="399" t="str">
        <f t="shared" si="100"/>
        <v/>
      </c>
      <c r="BD87" s="403" t="str">
        <f t="shared" si="100"/>
        <v/>
      </c>
      <c r="BE87" s="393">
        <f t="shared" si="121"/>
        <v>0</v>
      </c>
      <c r="BG87" s="399">
        <f t="shared" si="122"/>
        <v>0</v>
      </c>
      <c r="BH87" s="399">
        <f t="shared" si="123"/>
        <v>0</v>
      </c>
      <c r="BI87" s="412">
        <f t="shared" si="124"/>
        <v>0</v>
      </c>
      <c r="BJ87" s="413">
        <f t="shared" si="109"/>
        <v>0</v>
      </c>
      <c r="BK87" s="398" t="str">
        <f t="shared" si="110"/>
        <v>0</v>
      </c>
      <c r="BL87" s="398" t="str">
        <f t="shared" si="111"/>
        <v>0</v>
      </c>
      <c r="BM87" s="412">
        <f t="shared" si="125"/>
        <v>0</v>
      </c>
      <c r="BN87" s="412" t="str">
        <f t="shared" si="126"/>
        <v>0m0</v>
      </c>
      <c r="BO87" s="399">
        <f t="shared" si="127"/>
        <v>0</v>
      </c>
      <c r="BP87" s="399">
        <f t="shared" si="128"/>
        <v>0</v>
      </c>
      <c r="BQ87" s="412">
        <f t="shared" si="129"/>
        <v>0</v>
      </c>
      <c r="BR87" s="413">
        <f t="shared" si="130"/>
        <v>0</v>
      </c>
      <c r="BS87" s="398" t="str">
        <f t="shared" si="131"/>
        <v>0</v>
      </c>
      <c r="BT87" s="398" t="str">
        <f t="shared" si="132"/>
        <v>0</v>
      </c>
      <c r="BU87" s="412">
        <f t="shared" si="133"/>
        <v>0</v>
      </c>
      <c r="BV87" s="412" t="str">
        <f t="shared" si="134"/>
        <v>0m0</v>
      </c>
      <c r="BW87" s="399">
        <f t="shared" si="135"/>
        <v>0</v>
      </c>
      <c r="BX87" s="399">
        <f t="shared" si="136"/>
        <v>0</v>
      </c>
      <c r="BY87" s="412">
        <f t="shared" si="137"/>
        <v>0</v>
      </c>
      <c r="BZ87" s="413">
        <f t="shared" si="138"/>
        <v>0</v>
      </c>
      <c r="CA87" s="398" t="str">
        <f t="shared" si="139"/>
        <v>0</v>
      </c>
      <c r="CB87" s="398" t="str">
        <f t="shared" si="140"/>
        <v>0</v>
      </c>
      <c r="CC87" s="412">
        <f t="shared" si="141"/>
        <v>0</v>
      </c>
      <c r="CD87" s="412" t="str">
        <f t="shared" si="142"/>
        <v>0m0</v>
      </c>
      <c r="CE87" s="399">
        <f t="shared" si="143"/>
        <v>0</v>
      </c>
      <c r="CF87" s="399">
        <f t="shared" si="144"/>
        <v>0</v>
      </c>
      <c r="CG87" s="412">
        <f t="shared" si="145"/>
        <v>0</v>
      </c>
      <c r="CH87" s="413">
        <f t="shared" si="146"/>
        <v>0</v>
      </c>
      <c r="CI87" s="398" t="str">
        <f t="shared" si="147"/>
        <v>0</v>
      </c>
      <c r="CJ87" s="398" t="str">
        <f t="shared" si="148"/>
        <v>0</v>
      </c>
      <c r="CK87" s="412">
        <f t="shared" si="149"/>
        <v>0</v>
      </c>
      <c r="CL87" s="412" t="str">
        <f t="shared" si="150"/>
        <v>0m0</v>
      </c>
      <c r="CM87" s="399">
        <f t="shared" si="151"/>
        <v>0</v>
      </c>
      <c r="CN87" s="399">
        <f t="shared" si="152"/>
        <v>0</v>
      </c>
      <c r="CO87" s="412">
        <f t="shared" si="153"/>
        <v>0</v>
      </c>
      <c r="CP87" s="413">
        <f t="shared" si="154"/>
        <v>0</v>
      </c>
      <c r="CQ87" s="398" t="str">
        <f t="shared" si="155"/>
        <v>0</v>
      </c>
      <c r="CR87" s="398" t="str">
        <f t="shared" si="156"/>
        <v>0</v>
      </c>
      <c r="CS87" s="412">
        <f t="shared" si="157"/>
        <v>0</v>
      </c>
      <c r="CT87" s="412" t="str">
        <f t="shared" si="158"/>
        <v>0m0</v>
      </c>
      <c r="CU87" s="412">
        <f t="shared" si="159"/>
        <v>0</v>
      </c>
      <c r="CV87" s="412">
        <f t="shared" si="160"/>
        <v>0</v>
      </c>
      <c r="CW87" s="412">
        <f t="shared" si="161"/>
        <v>0</v>
      </c>
      <c r="CX87" s="412">
        <f t="shared" si="162"/>
        <v>0</v>
      </c>
      <c r="CY87" s="412">
        <f t="shared" si="163"/>
        <v>0</v>
      </c>
      <c r="CZ87" s="412" t="str">
        <f t="shared" si="164"/>
        <v/>
      </c>
      <c r="DA87" s="412" t="str">
        <f t="shared" si="165"/>
        <v/>
      </c>
      <c r="DB87" s="412" t="str">
        <f t="shared" si="166"/>
        <v/>
      </c>
      <c r="DC87" s="412" t="str">
        <f t="shared" si="167"/>
        <v/>
      </c>
      <c r="DD87" s="412" t="str">
        <f t="shared" si="168"/>
        <v/>
      </c>
      <c r="DE87" s="412"/>
      <c r="DF87" s="411"/>
      <c r="DG87" s="412" t="str">
        <f t="shared" si="169"/>
        <v/>
      </c>
      <c r="DH87" s="412" t="str">
        <f t="shared" si="170"/>
        <v/>
      </c>
      <c r="DI87" s="412">
        <f t="shared" si="171"/>
        <v>0</v>
      </c>
      <c r="DJ87" s="412" t="str">
        <f t="shared" si="172"/>
        <v/>
      </c>
      <c r="DK87" s="412" t="str">
        <f t="shared" si="173"/>
        <v/>
      </c>
      <c r="DL87" s="412" t="str">
        <f t="shared" si="174"/>
        <v/>
      </c>
      <c r="DM87" s="412" t="str">
        <f t="shared" si="175"/>
        <v/>
      </c>
      <c r="DN87" s="412" t="str">
        <f t="shared" si="176"/>
        <v/>
      </c>
      <c r="DO87" s="412" t="str">
        <f t="shared" si="177"/>
        <v/>
      </c>
    </row>
    <row r="88" spans="1:119" s="157" customFormat="1" ht="18" hidden="1" customHeight="1">
      <c r="A88" s="161" t="str">
        <f t="shared" si="99"/>
        <v/>
      </c>
      <c r="B88" s="158"/>
      <c r="C88" s="31" t="str">
        <f>IF(B88="","",VLOOKUP(B88,学連登録!$C$2:$G$3000,2,FALSE))</f>
        <v/>
      </c>
      <c r="D88" s="32" t="str">
        <f>IF(B88="","",VLOOKUP(B88,学連登録!$C$2:$G$3000,3,FALSE))</f>
        <v/>
      </c>
      <c r="E88" s="33" t="str">
        <f>IF(B88="","",VLOOKUP(B88,学連登録!$C$2:$G$3000,4,FALSE))</f>
        <v/>
      </c>
      <c r="F88" s="383" t="str">
        <f>IF(B88="","",VLOOKUP(B88,学連登録!$C$2:$I$3000,7,FALSE))</f>
        <v/>
      </c>
      <c r="G88" s="160"/>
      <c r="H88" s="905"/>
      <c r="I88" s="907"/>
      <c r="J88" s="160"/>
      <c r="K88" s="905"/>
      <c r="L88" s="906"/>
      <c r="M88" s="160"/>
      <c r="N88" s="819"/>
      <c r="O88" s="820"/>
      <c r="P88" s="159"/>
      <c r="Q88" s="905"/>
      <c r="R88" s="906"/>
      <c r="S88" s="159"/>
      <c r="T88" s="905"/>
      <c r="U88" s="906"/>
      <c r="V88" s="103" t="str">
        <f>IF(B88="","",VLOOKUP(B88,学連登録!$C$2:$H$3000,6,FALSE))</f>
        <v/>
      </c>
      <c r="Y88" s="118" t="str">
        <f t="shared" si="178"/>
        <v/>
      </c>
      <c r="Z88" s="97" t="str">
        <f>IF(G88="","",VLOOKUP(G88,種目名!$R$5:$T$104,3,0))</f>
        <v/>
      </c>
      <c r="AA88" s="99" t="str">
        <f>IF(J88="","",VLOOKUP(J88,種目名!$R$5:$T$104,3,0))</f>
        <v/>
      </c>
      <c r="AB88" s="119" t="str">
        <f>IF(M88="","",VLOOKUP(M88,種目名!$R$5:$T$104,3,0))</f>
        <v/>
      </c>
      <c r="AC88" s="119" t="str">
        <f>IF(P88="","",VLOOKUP(AF88,種目名!$R$5:$T$104,3,0))</f>
        <v/>
      </c>
      <c r="AD88" s="120" t="str">
        <f>IF(S88="","",VLOOKUP(AI88,種目名!$R$5:$T$104,3,0))</f>
        <v/>
      </c>
      <c r="AE88" s="117">
        <f t="shared" si="179"/>
        <v>0</v>
      </c>
      <c r="AF88" s="157" t="str">
        <f t="shared" si="180"/>
        <v/>
      </c>
      <c r="AG88" s="157" t="str">
        <f t="shared" si="181"/>
        <v/>
      </c>
      <c r="AH88" s="157">
        <f t="shared" si="182"/>
        <v>0</v>
      </c>
      <c r="AI88" s="157" t="str">
        <f t="shared" si="183"/>
        <v/>
      </c>
      <c r="AJ88" s="157" t="str">
        <f t="shared" si="184"/>
        <v/>
      </c>
      <c r="AK88" s="390"/>
      <c r="AL88" s="171">
        <f t="shared" si="112"/>
        <v>0</v>
      </c>
      <c r="AM88" s="399">
        <f t="shared" si="113"/>
        <v>0</v>
      </c>
      <c r="AN88" s="399">
        <f>COUNTIF($B$12:B88,B88)</f>
        <v>0</v>
      </c>
      <c r="AO88" s="399"/>
      <c r="AP88" s="399" t="str">
        <f t="shared" si="114"/>
        <v/>
      </c>
      <c r="AQ88" s="399" t="str">
        <f t="shared" si="114"/>
        <v/>
      </c>
      <c r="AR88" s="399" t="str">
        <f t="shared" si="114"/>
        <v/>
      </c>
      <c r="AS88" s="399" t="str">
        <f t="shared" si="108"/>
        <v/>
      </c>
      <c r="AT88" s="399">
        <f t="shared" si="115"/>
        <v>0</v>
      </c>
      <c r="AU88" s="399" t="str">
        <f t="shared" si="116"/>
        <v/>
      </c>
      <c r="AV88" s="399" t="str">
        <f t="shared" si="117"/>
        <v/>
      </c>
      <c r="AW88" s="399" t="str">
        <f t="shared" si="118"/>
        <v/>
      </c>
      <c r="AX88" s="399" t="str">
        <f t="shared" si="119"/>
        <v/>
      </c>
      <c r="AY88" s="399" t="str">
        <f t="shared" si="120"/>
        <v/>
      </c>
      <c r="AZ88" s="399" t="str">
        <f t="shared" si="100"/>
        <v/>
      </c>
      <c r="BA88" s="399" t="str">
        <f t="shared" si="100"/>
        <v/>
      </c>
      <c r="BB88" s="399" t="str">
        <f t="shared" si="100"/>
        <v/>
      </c>
      <c r="BC88" s="399" t="str">
        <f t="shared" si="100"/>
        <v/>
      </c>
      <c r="BD88" s="403" t="str">
        <f t="shared" si="100"/>
        <v/>
      </c>
      <c r="BE88" s="393">
        <f t="shared" si="121"/>
        <v>0</v>
      </c>
      <c r="BG88" s="399">
        <f t="shared" si="122"/>
        <v>0</v>
      </c>
      <c r="BH88" s="399">
        <f t="shared" si="123"/>
        <v>0</v>
      </c>
      <c r="BI88" s="412">
        <f t="shared" si="124"/>
        <v>0</v>
      </c>
      <c r="BJ88" s="413">
        <f t="shared" si="109"/>
        <v>0</v>
      </c>
      <c r="BK88" s="398" t="str">
        <f t="shared" si="110"/>
        <v>0</v>
      </c>
      <c r="BL88" s="398" t="str">
        <f t="shared" si="111"/>
        <v>0</v>
      </c>
      <c r="BM88" s="412">
        <f t="shared" si="125"/>
        <v>0</v>
      </c>
      <c r="BN88" s="412" t="str">
        <f t="shared" si="126"/>
        <v>0m0</v>
      </c>
      <c r="BO88" s="399">
        <f t="shared" si="127"/>
        <v>0</v>
      </c>
      <c r="BP88" s="399">
        <f t="shared" si="128"/>
        <v>0</v>
      </c>
      <c r="BQ88" s="412">
        <f t="shared" si="129"/>
        <v>0</v>
      </c>
      <c r="BR88" s="413">
        <f t="shared" si="130"/>
        <v>0</v>
      </c>
      <c r="BS88" s="398" t="str">
        <f t="shared" si="131"/>
        <v>0</v>
      </c>
      <c r="BT88" s="398" t="str">
        <f t="shared" si="132"/>
        <v>0</v>
      </c>
      <c r="BU88" s="412">
        <f t="shared" si="133"/>
        <v>0</v>
      </c>
      <c r="BV88" s="412" t="str">
        <f t="shared" si="134"/>
        <v>0m0</v>
      </c>
      <c r="BW88" s="399">
        <f t="shared" si="135"/>
        <v>0</v>
      </c>
      <c r="BX88" s="399">
        <f t="shared" si="136"/>
        <v>0</v>
      </c>
      <c r="BY88" s="412">
        <f t="shared" si="137"/>
        <v>0</v>
      </c>
      <c r="BZ88" s="413">
        <f t="shared" si="138"/>
        <v>0</v>
      </c>
      <c r="CA88" s="398" t="str">
        <f t="shared" si="139"/>
        <v>0</v>
      </c>
      <c r="CB88" s="398" t="str">
        <f t="shared" si="140"/>
        <v>0</v>
      </c>
      <c r="CC88" s="412">
        <f t="shared" si="141"/>
        <v>0</v>
      </c>
      <c r="CD88" s="412" t="str">
        <f t="shared" si="142"/>
        <v>0m0</v>
      </c>
      <c r="CE88" s="399">
        <f t="shared" si="143"/>
        <v>0</v>
      </c>
      <c r="CF88" s="399">
        <f t="shared" si="144"/>
        <v>0</v>
      </c>
      <c r="CG88" s="412">
        <f t="shared" si="145"/>
        <v>0</v>
      </c>
      <c r="CH88" s="413">
        <f t="shared" si="146"/>
        <v>0</v>
      </c>
      <c r="CI88" s="398" t="str">
        <f t="shared" si="147"/>
        <v>0</v>
      </c>
      <c r="CJ88" s="398" t="str">
        <f t="shared" si="148"/>
        <v>0</v>
      </c>
      <c r="CK88" s="412">
        <f t="shared" si="149"/>
        <v>0</v>
      </c>
      <c r="CL88" s="412" t="str">
        <f t="shared" si="150"/>
        <v>0m0</v>
      </c>
      <c r="CM88" s="399">
        <f t="shared" si="151"/>
        <v>0</v>
      </c>
      <c r="CN88" s="399">
        <f t="shared" si="152"/>
        <v>0</v>
      </c>
      <c r="CO88" s="412">
        <f t="shared" si="153"/>
        <v>0</v>
      </c>
      <c r="CP88" s="413">
        <f t="shared" si="154"/>
        <v>0</v>
      </c>
      <c r="CQ88" s="398" t="str">
        <f t="shared" si="155"/>
        <v>0</v>
      </c>
      <c r="CR88" s="398" t="str">
        <f t="shared" si="156"/>
        <v>0</v>
      </c>
      <c r="CS88" s="412">
        <f t="shared" si="157"/>
        <v>0</v>
      </c>
      <c r="CT88" s="412" t="str">
        <f t="shared" si="158"/>
        <v>0m0</v>
      </c>
      <c r="CU88" s="412">
        <f t="shared" si="159"/>
        <v>0</v>
      </c>
      <c r="CV88" s="412">
        <f t="shared" si="160"/>
        <v>0</v>
      </c>
      <c r="CW88" s="412">
        <f t="shared" si="161"/>
        <v>0</v>
      </c>
      <c r="CX88" s="412">
        <f t="shared" si="162"/>
        <v>0</v>
      </c>
      <c r="CY88" s="412">
        <f t="shared" si="163"/>
        <v>0</v>
      </c>
      <c r="CZ88" s="412" t="str">
        <f t="shared" si="164"/>
        <v/>
      </c>
      <c r="DA88" s="412" t="str">
        <f t="shared" si="165"/>
        <v/>
      </c>
      <c r="DB88" s="412" t="str">
        <f t="shared" si="166"/>
        <v/>
      </c>
      <c r="DC88" s="412" t="str">
        <f t="shared" si="167"/>
        <v/>
      </c>
      <c r="DD88" s="412" t="str">
        <f t="shared" si="168"/>
        <v/>
      </c>
      <c r="DE88" s="412"/>
      <c r="DF88" s="411"/>
      <c r="DG88" s="412" t="str">
        <f t="shared" si="169"/>
        <v/>
      </c>
      <c r="DH88" s="412" t="str">
        <f t="shared" si="170"/>
        <v/>
      </c>
      <c r="DI88" s="412">
        <f t="shared" si="171"/>
        <v>0</v>
      </c>
      <c r="DJ88" s="412" t="str">
        <f t="shared" si="172"/>
        <v/>
      </c>
      <c r="DK88" s="412" t="str">
        <f t="shared" si="173"/>
        <v/>
      </c>
      <c r="DL88" s="412" t="str">
        <f t="shared" si="174"/>
        <v/>
      </c>
      <c r="DM88" s="412" t="str">
        <f t="shared" si="175"/>
        <v/>
      </c>
      <c r="DN88" s="412" t="str">
        <f t="shared" si="176"/>
        <v/>
      </c>
      <c r="DO88" s="412" t="str">
        <f t="shared" si="177"/>
        <v/>
      </c>
    </row>
    <row r="89" spans="1:119" s="157" customFormat="1" ht="18" hidden="1" customHeight="1">
      <c r="A89" s="161" t="str">
        <f t="shared" si="99"/>
        <v/>
      </c>
      <c r="B89" s="158"/>
      <c r="C89" s="31" t="str">
        <f>IF(B89="","",VLOOKUP(B89,学連登録!$C$2:$G$3000,2,FALSE))</f>
        <v/>
      </c>
      <c r="D89" s="32" t="str">
        <f>IF(B89="","",VLOOKUP(B89,学連登録!$C$2:$G$3000,3,FALSE))</f>
        <v/>
      </c>
      <c r="E89" s="33" t="str">
        <f>IF(B89="","",VLOOKUP(B89,学連登録!$C$2:$G$3000,4,FALSE))</f>
        <v/>
      </c>
      <c r="F89" s="383" t="str">
        <f>IF(B89="","",VLOOKUP(B89,学連登録!$C$2:$I$3000,7,FALSE))</f>
        <v/>
      </c>
      <c r="G89" s="160"/>
      <c r="H89" s="905"/>
      <c r="I89" s="907"/>
      <c r="J89" s="160"/>
      <c r="K89" s="905"/>
      <c r="L89" s="906"/>
      <c r="M89" s="160"/>
      <c r="N89" s="819"/>
      <c r="O89" s="820"/>
      <c r="P89" s="159"/>
      <c r="Q89" s="905"/>
      <c r="R89" s="906"/>
      <c r="S89" s="159"/>
      <c r="T89" s="905"/>
      <c r="U89" s="906"/>
      <c r="V89" s="103" t="str">
        <f>IF(B89="","",VLOOKUP(B89,学連登録!$C$2:$H$3000,6,FALSE))</f>
        <v/>
      </c>
      <c r="Y89" s="118" t="str">
        <f t="shared" si="178"/>
        <v/>
      </c>
      <c r="Z89" s="97" t="str">
        <f>IF(G89="","",VLOOKUP(G89,種目名!$R$5:$T$104,3,0))</f>
        <v/>
      </c>
      <c r="AA89" s="99" t="str">
        <f>IF(J89="","",VLOOKUP(J89,種目名!$R$5:$T$104,3,0))</f>
        <v/>
      </c>
      <c r="AB89" s="119" t="str">
        <f>IF(M89="","",VLOOKUP(M89,種目名!$R$5:$T$104,3,0))</f>
        <v/>
      </c>
      <c r="AC89" s="119" t="str">
        <f>IF(P89="","",VLOOKUP(AF89,種目名!$R$5:$T$104,3,0))</f>
        <v/>
      </c>
      <c r="AD89" s="120" t="str">
        <f>IF(S89="","",VLOOKUP(AI89,種目名!$R$5:$T$104,3,0))</f>
        <v/>
      </c>
      <c r="AE89" s="117">
        <f t="shared" si="179"/>
        <v>0</v>
      </c>
      <c r="AF89" s="157" t="str">
        <f t="shared" si="180"/>
        <v/>
      </c>
      <c r="AG89" s="157" t="str">
        <f t="shared" si="181"/>
        <v/>
      </c>
      <c r="AH89" s="157">
        <f t="shared" si="182"/>
        <v>0</v>
      </c>
      <c r="AI89" s="157" t="str">
        <f t="shared" si="183"/>
        <v/>
      </c>
      <c r="AJ89" s="157" t="str">
        <f t="shared" si="184"/>
        <v/>
      </c>
      <c r="AK89" s="390"/>
      <c r="AL89" s="171">
        <f t="shared" si="112"/>
        <v>0</v>
      </c>
      <c r="AM89" s="399">
        <f t="shared" si="113"/>
        <v>0</v>
      </c>
      <c r="AN89" s="399">
        <f>COUNTIF($B$12:B89,B89)</f>
        <v>0</v>
      </c>
      <c r="AO89" s="399"/>
      <c r="AP89" s="399" t="str">
        <f t="shared" si="114"/>
        <v/>
      </c>
      <c r="AQ89" s="399" t="str">
        <f t="shared" si="114"/>
        <v/>
      </c>
      <c r="AR89" s="399" t="str">
        <f t="shared" si="114"/>
        <v/>
      </c>
      <c r="AS89" s="399" t="str">
        <f t="shared" si="108"/>
        <v/>
      </c>
      <c r="AT89" s="399">
        <f t="shared" si="115"/>
        <v>0</v>
      </c>
      <c r="AU89" s="399" t="str">
        <f t="shared" si="116"/>
        <v/>
      </c>
      <c r="AV89" s="399" t="str">
        <f t="shared" si="117"/>
        <v/>
      </c>
      <c r="AW89" s="399" t="str">
        <f t="shared" si="118"/>
        <v/>
      </c>
      <c r="AX89" s="399" t="str">
        <f t="shared" si="119"/>
        <v/>
      </c>
      <c r="AY89" s="399" t="str">
        <f t="shared" si="120"/>
        <v/>
      </c>
      <c r="AZ89" s="399" t="str">
        <f t="shared" si="100"/>
        <v/>
      </c>
      <c r="BA89" s="399" t="str">
        <f t="shared" si="100"/>
        <v/>
      </c>
      <c r="BB89" s="399" t="str">
        <f t="shared" si="100"/>
        <v/>
      </c>
      <c r="BC89" s="399" t="str">
        <f t="shared" si="100"/>
        <v/>
      </c>
      <c r="BD89" s="403" t="str">
        <f t="shared" si="100"/>
        <v/>
      </c>
      <c r="BE89" s="393">
        <f t="shared" si="121"/>
        <v>0</v>
      </c>
      <c r="BG89" s="399">
        <f t="shared" si="122"/>
        <v>0</v>
      </c>
      <c r="BH89" s="399">
        <f t="shared" si="123"/>
        <v>0</v>
      </c>
      <c r="BI89" s="412">
        <f t="shared" si="124"/>
        <v>0</v>
      </c>
      <c r="BJ89" s="413">
        <f t="shared" si="109"/>
        <v>0</v>
      </c>
      <c r="BK89" s="398" t="str">
        <f t="shared" si="110"/>
        <v>0</v>
      </c>
      <c r="BL89" s="398" t="str">
        <f t="shared" si="111"/>
        <v>0</v>
      </c>
      <c r="BM89" s="412">
        <f t="shared" si="125"/>
        <v>0</v>
      </c>
      <c r="BN89" s="412" t="str">
        <f t="shared" si="126"/>
        <v>0m0</v>
      </c>
      <c r="BO89" s="399">
        <f t="shared" si="127"/>
        <v>0</v>
      </c>
      <c r="BP89" s="399">
        <f t="shared" si="128"/>
        <v>0</v>
      </c>
      <c r="BQ89" s="412">
        <f t="shared" si="129"/>
        <v>0</v>
      </c>
      <c r="BR89" s="413">
        <f t="shared" si="130"/>
        <v>0</v>
      </c>
      <c r="BS89" s="398" t="str">
        <f t="shared" si="131"/>
        <v>0</v>
      </c>
      <c r="BT89" s="398" t="str">
        <f t="shared" si="132"/>
        <v>0</v>
      </c>
      <c r="BU89" s="412">
        <f t="shared" si="133"/>
        <v>0</v>
      </c>
      <c r="BV89" s="412" t="str">
        <f t="shared" si="134"/>
        <v>0m0</v>
      </c>
      <c r="BW89" s="399">
        <f t="shared" si="135"/>
        <v>0</v>
      </c>
      <c r="BX89" s="399">
        <f t="shared" si="136"/>
        <v>0</v>
      </c>
      <c r="BY89" s="412">
        <f t="shared" si="137"/>
        <v>0</v>
      </c>
      <c r="BZ89" s="413">
        <f t="shared" si="138"/>
        <v>0</v>
      </c>
      <c r="CA89" s="398" t="str">
        <f t="shared" si="139"/>
        <v>0</v>
      </c>
      <c r="CB89" s="398" t="str">
        <f t="shared" si="140"/>
        <v>0</v>
      </c>
      <c r="CC89" s="412">
        <f t="shared" si="141"/>
        <v>0</v>
      </c>
      <c r="CD89" s="412" t="str">
        <f t="shared" si="142"/>
        <v>0m0</v>
      </c>
      <c r="CE89" s="399">
        <f t="shared" si="143"/>
        <v>0</v>
      </c>
      <c r="CF89" s="399">
        <f t="shared" si="144"/>
        <v>0</v>
      </c>
      <c r="CG89" s="412">
        <f t="shared" si="145"/>
        <v>0</v>
      </c>
      <c r="CH89" s="413">
        <f t="shared" si="146"/>
        <v>0</v>
      </c>
      <c r="CI89" s="398" t="str">
        <f t="shared" si="147"/>
        <v>0</v>
      </c>
      <c r="CJ89" s="398" t="str">
        <f t="shared" si="148"/>
        <v>0</v>
      </c>
      <c r="CK89" s="412">
        <f t="shared" si="149"/>
        <v>0</v>
      </c>
      <c r="CL89" s="412" t="str">
        <f t="shared" si="150"/>
        <v>0m0</v>
      </c>
      <c r="CM89" s="399">
        <f t="shared" si="151"/>
        <v>0</v>
      </c>
      <c r="CN89" s="399">
        <f t="shared" si="152"/>
        <v>0</v>
      </c>
      <c r="CO89" s="412">
        <f t="shared" si="153"/>
        <v>0</v>
      </c>
      <c r="CP89" s="413">
        <f t="shared" si="154"/>
        <v>0</v>
      </c>
      <c r="CQ89" s="398" t="str">
        <f t="shared" si="155"/>
        <v>0</v>
      </c>
      <c r="CR89" s="398" t="str">
        <f t="shared" si="156"/>
        <v>0</v>
      </c>
      <c r="CS89" s="412">
        <f t="shared" si="157"/>
        <v>0</v>
      </c>
      <c r="CT89" s="412" t="str">
        <f t="shared" si="158"/>
        <v>0m0</v>
      </c>
      <c r="CU89" s="412">
        <f t="shared" si="159"/>
        <v>0</v>
      </c>
      <c r="CV89" s="412">
        <f t="shared" si="160"/>
        <v>0</v>
      </c>
      <c r="CW89" s="412">
        <f t="shared" si="161"/>
        <v>0</v>
      </c>
      <c r="CX89" s="412">
        <f t="shared" si="162"/>
        <v>0</v>
      </c>
      <c r="CY89" s="412">
        <f t="shared" si="163"/>
        <v>0</v>
      </c>
      <c r="CZ89" s="412" t="str">
        <f t="shared" si="164"/>
        <v/>
      </c>
      <c r="DA89" s="412" t="str">
        <f t="shared" si="165"/>
        <v/>
      </c>
      <c r="DB89" s="412" t="str">
        <f t="shared" si="166"/>
        <v/>
      </c>
      <c r="DC89" s="412" t="str">
        <f t="shared" si="167"/>
        <v/>
      </c>
      <c r="DD89" s="412" t="str">
        <f t="shared" si="168"/>
        <v/>
      </c>
      <c r="DE89" s="412"/>
      <c r="DF89" s="411"/>
      <c r="DG89" s="412" t="str">
        <f t="shared" si="169"/>
        <v/>
      </c>
      <c r="DH89" s="412" t="str">
        <f t="shared" si="170"/>
        <v/>
      </c>
      <c r="DI89" s="412">
        <f t="shared" si="171"/>
        <v>0</v>
      </c>
      <c r="DJ89" s="412" t="str">
        <f t="shared" si="172"/>
        <v/>
      </c>
      <c r="DK89" s="412" t="str">
        <f t="shared" si="173"/>
        <v/>
      </c>
      <c r="DL89" s="412" t="str">
        <f t="shared" si="174"/>
        <v/>
      </c>
      <c r="DM89" s="412" t="str">
        <f t="shared" si="175"/>
        <v/>
      </c>
      <c r="DN89" s="412" t="str">
        <f t="shared" si="176"/>
        <v/>
      </c>
      <c r="DO89" s="412" t="str">
        <f t="shared" si="177"/>
        <v/>
      </c>
    </row>
    <row r="90" spans="1:119" s="157" customFormat="1" ht="18" hidden="1" customHeight="1">
      <c r="A90" s="161" t="str">
        <f t="shared" si="99"/>
        <v/>
      </c>
      <c r="B90" s="158"/>
      <c r="C90" s="31" t="str">
        <f>IF(B90="","",VLOOKUP(B90,学連登録!$C$2:$G$3000,2,FALSE))</f>
        <v/>
      </c>
      <c r="D90" s="32" t="str">
        <f>IF(B90="","",VLOOKUP(B90,学連登録!$C$2:$G$3000,3,FALSE))</f>
        <v/>
      </c>
      <c r="E90" s="33" t="str">
        <f>IF(B90="","",VLOOKUP(B90,学連登録!$C$2:$G$3000,4,FALSE))</f>
        <v/>
      </c>
      <c r="F90" s="383" t="str">
        <f>IF(B90="","",VLOOKUP(B90,学連登録!$C$2:$I$3000,7,FALSE))</f>
        <v/>
      </c>
      <c r="G90" s="160"/>
      <c r="H90" s="905"/>
      <c r="I90" s="907"/>
      <c r="J90" s="160"/>
      <c r="K90" s="905"/>
      <c r="L90" s="906"/>
      <c r="M90" s="160"/>
      <c r="N90" s="819"/>
      <c r="O90" s="820"/>
      <c r="P90" s="159"/>
      <c r="Q90" s="905"/>
      <c r="R90" s="906"/>
      <c r="S90" s="159"/>
      <c r="T90" s="905"/>
      <c r="U90" s="906"/>
      <c r="V90" s="103" t="str">
        <f>IF(B90="","",VLOOKUP(B90,学連登録!$C$2:$H$3000,6,FALSE))</f>
        <v/>
      </c>
      <c r="Y90" s="118" t="str">
        <f t="shared" si="178"/>
        <v/>
      </c>
      <c r="Z90" s="97" t="str">
        <f>IF(G90="","",VLOOKUP(G90,種目名!$R$5:$T$104,3,0))</f>
        <v/>
      </c>
      <c r="AA90" s="99" t="str">
        <f>IF(J90="","",VLOOKUP(J90,種目名!$R$5:$T$104,3,0))</f>
        <v/>
      </c>
      <c r="AB90" s="119" t="str">
        <f>IF(M90="","",VLOOKUP(M90,種目名!$R$5:$T$104,3,0))</f>
        <v/>
      </c>
      <c r="AC90" s="119" t="str">
        <f>IF(P90="","",VLOOKUP(AF90,種目名!$R$5:$T$104,3,0))</f>
        <v/>
      </c>
      <c r="AD90" s="120" t="str">
        <f>IF(S90="","",VLOOKUP(AI90,種目名!$R$5:$T$104,3,0))</f>
        <v/>
      </c>
      <c r="AE90" s="117">
        <f t="shared" si="179"/>
        <v>0</v>
      </c>
      <c r="AF90" s="157" t="str">
        <f t="shared" si="180"/>
        <v/>
      </c>
      <c r="AG90" s="157" t="str">
        <f t="shared" si="181"/>
        <v/>
      </c>
      <c r="AH90" s="157">
        <f t="shared" si="182"/>
        <v>0</v>
      </c>
      <c r="AI90" s="157" t="str">
        <f t="shared" si="183"/>
        <v/>
      </c>
      <c r="AJ90" s="157" t="str">
        <f t="shared" si="184"/>
        <v/>
      </c>
      <c r="AK90" s="390"/>
      <c r="AL90" s="171">
        <f t="shared" si="112"/>
        <v>0</v>
      </c>
      <c r="AM90" s="399">
        <f t="shared" si="113"/>
        <v>0</v>
      </c>
      <c r="AN90" s="399">
        <f>COUNTIF($B$12:B90,B90)</f>
        <v>0</v>
      </c>
      <c r="AO90" s="399"/>
      <c r="AP90" s="399" t="str">
        <f t="shared" si="114"/>
        <v/>
      </c>
      <c r="AQ90" s="399" t="str">
        <f t="shared" si="114"/>
        <v/>
      </c>
      <c r="AR90" s="399" t="str">
        <f t="shared" si="114"/>
        <v/>
      </c>
      <c r="AS90" s="399" t="str">
        <f t="shared" si="108"/>
        <v/>
      </c>
      <c r="AT90" s="399">
        <f t="shared" si="115"/>
        <v>0</v>
      </c>
      <c r="AU90" s="399" t="str">
        <f t="shared" si="116"/>
        <v/>
      </c>
      <c r="AV90" s="399" t="str">
        <f t="shared" si="117"/>
        <v/>
      </c>
      <c r="AW90" s="399" t="str">
        <f t="shared" si="118"/>
        <v/>
      </c>
      <c r="AX90" s="399" t="str">
        <f t="shared" si="119"/>
        <v/>
      </c>
      <c r="AY90" s="399" t="str">
        <f t="shared" si="120"/>
        <v/>
      </c>
      <c r="AZ90" s="399" t="str">
        <f t="shared" si="100"/>
        <v/>
      </c>
      <c r="BA90" s="399" t="str">
        <f t="shared" si="100"/>
        <v/>
      </c>
      <c r="BB90" s="399" t="str">
        <f t="shared" si="100"/>
        <v/>
      </c>
      <c r="BC90" s="399" t="str">
        <f t="shared" si="100"/>
        <v/>
      </c>
      <c r="BD90" s="403" t="str">
        <f t="shared" si="100"/>
        <v/>
      </c>
      <c r="BE90" s="393">
        <f t="shared" si="121"/>
        <v>0</v>
      </c>
      <c r="BG90" s="399">
        <f t="shared" si="122"/>
        <v>0</v>
      </c>
      <c r="BH90" s="399">
        <f t="shared" si="123"/>
        <v>0</v>
      </c>
      <c r="BI90" s="412">
        <f t="shared" si="124"/>
        <v>0</v>
      </c>
      <c r="BJ90" s="413">
        <f t="shared" si="109"/>
        <v>0</v>
      </c>
      <c r="BK90" s="398" t="str">
        <f t="shared" si="110"/>
        <v>0</v>
      </c>
      <c r="BL90" s="398" t="str">
        <f t="shared" si="111"/>
        <v>0</v>
      </c>
      <c r="BM90" s="412">
        <f t="shared" si="125"/>
        <v>0</v>
      </c>
      <c r="BN90" s="412" t="str">
        <f t="shared" si="126"/>
        <v>0m0</v>
      </c>
      <c r="BO90" s="399">
        <f t="shared" si="127"/>
        <v>0</v>
      </c>
      <c r="BP90" s="399">
        <f t="shared" si="128"/>
        <v>0</v>
      </c>
      <c r="BQ90" s="412">
        <f t="shared" si="129"/>
        <v>0</v>
      </c>
      <c r="BR90" s="413">
        <f t="shared" si="130"/>
        <v>0</v>
      </c>
      <c r="BS90" s="398" t="str">
        <f t="shared" si="131"/>
        <v>0</v>
      </c>
      <c r="BT90" s="398" t="str">
        <f t="shared" si="132"/>
        <v>0</v>
      </c>
      <c r="BU90" s="412">
        <f t="shared" si="133"/>
        <v>0</v>
      </c>
      <c r="BV90" s="412" t="str">
        <f t="shared" si="134"/>
        <v>0m0</v>
      </c>
      <c r="BW90" s="399">
        <f t="shared" si="135"/>
        <v>0</v>
      </c>
      <c r="BX90" s="399">
        <f t="shared" si="136"/>
        <v>0</v>
      </c>
      <c r="BY90" s="412">
        <f t="shared" si="137"/>
        <v>0</v>
      </c>
      <c r="BZ90" s="413">
        <f t="shared" si="138"/>
        <v>0</v>
      </c>
      <c r="CA90" s="398" t="str">
        <f t="shared" si="139"/>
        <v>0</v>
      </c>
      <c r="CB90" s="398" t="str">
        <f t="shared" si="140"/>
        <v>0</v>
      </c>
      <c r="CC90" s="412">
        <f t="shared" si="141"/>
        <v>0</v>
      </c>
      <c r="CD90" s="412" t="str">
        <f t="shared" si="142"/>
        <v>0m0</v>
      </c>
      <c r="CE90" s="399">
        <f t="shared" si="143"/>
        <v>0</v>
      </c>
      <c r="CF90" s="399">
        <f t="shared" si="144"/>
        <v>0</v>
      </c>
      <c r="CG90" s="412">
        <f t="shared" si="145"/>
        <v>0</v>
      </c>
      <c r="CH90" s="413">
        <f t="shared" si="146"/>
        <v>0</v>
      </c>
      <c r="CI90" s="398" t="str">
        <f t="shared" si="147"/>
        <v>0</v>
      </c>
      <c r="CJ90" s="398" t="str">
        <f t="shared" si="148"/>
        <v>0</v>
      </c>
      <c r="CK90" s="412">
        <f t="shared" si="149"/>
        <v>0</v>
      </c>
      <c r="CL90" s="412" t="str">
        <f t="shared" si="150"/>
        <v>0m0</v>
      </c>
      <c r="CM90" s="399">
        <f t="shared" si="151"/>
        <v>0</v>
      </c>
      <c r="CN90" s="399">
        <f t="shared" si="152"/>
        <v>0</v>
      </c>
      <c r="CO90" s="412">
        <f t="shared" si="153"/>
        <v>0</v>
      </c>
      <c r="CP90" s="413">
        <f t="shared" si="154"/>
        <v>0</v>
      </c>
      <c r="CQ90" s="398" t="str">
        <f t="shared" si="155"/>
        <v>0</v>
      </c>
      <c r="CR90" s="398" t="str">
        <f t="shared" si="156"/>
        <v>0</v>
      </c>
      <c r="CS90" s="412">
        <f t="shared" si="157"/>
        <v>0</v>
      </c>
      <c r="CT90" s="412" t="str">
        <f t="shared" si="158"/>
        <v>0m0</v>
      </c>
      <c r="CU90" s="412">
        <f t="shared" si="159"/>
        <v>0</v>
      </c>
      <c r="CV90" s="412">
        <f t="shared" si="160"/>
        <v>0</v>
      </c>
      <c r="CW90" s="412">
        <f t="shared" si="161"/>
        <v>0</v>
      </c>
      <c r="CX90" s="412">
        <f t="shared" si="162"/>
        <v>0</v>
      </c>
      <c r="CY90" s="412">
        <f t="shared" si="163"/>
        <v>0</v>
      </c>
      <c r="CZ90" s="412" t="str">
        <f t="shared" si="164"/>
        <v/>
      </c>
      <c r="DA90" s="412" t="str">
        <f t="shared" si="165"/>
        <v/>
      </c>
      <c r="DB90" s="412" t="str">
        <f t="shared" si="166"/>
        <v/>
      </c>
      <c r="DC90" s="412" t="str">
        <f t="shared" si="167"/>
        <v/>
      </c>
      <c r="DD90" s="412" t="str">
        <f t="shared" si="168"/>
        <v/>
      </c>
      <c r="DE90" s="412"/>
      <c r="DF90" s="411"/>
      <c r="DG90" s="412" t="str">
        <f t="shared" si="169"/>
        <v/>
      </c>
      <c r="DH90" s="412" t="str">
        <f t="shared" si="170"/>
        <v/>
      </c>
      <c r="DI90" s="412">
        <f t="shared" si="171"/>
        <v>0</v>
      </c>
      <c r="DJ90" s="412" t="str">
        <f t="shared" si="172"/>
        <v/>
      </c>
      <c r="DK90" s="412" t="str">
        <f t="shared" si="173"/>
        <v/>
      </c>
      <c r="DL90" s="412" t="str">
        <f t="shared" si="174"/>
        <v/>
      </c>
      <c r="DM90" s="412" t="str">
        <f t="shared" si="175"/>
        <v/>
      </c>
      <c r="DN90" s="412" t="str">
        <f t="shared" si="176"/>
        <v/>
      </c>
      <c r="DO90" s="412" t="str">
        <f t="shared" si="177"/>
        <v/>
      </c>
    </row>
    <row r="91" spans="1:119" s="157" customFormat="1" ht="18" hidden="1" customHeight="1">
      <c r="A91" s="161" t="str">
        <f t="shared" si="99"/>
        <v/>
      </c>
      <c r="B91" s="158"/>
      <c r="C91" s="31" t="str">
        <f>IF(B91="","",VLOOKUP(B91,学連登録!$C$2:$G$3000,2,FALSE))</f>
        <v/>
      </c>
      <c r="D91" s="32" t="str">
        <f>IF(B91="","",VLOOKUP(B91,学連登録!$C$2:$G$3000,3,FALSE))</f>
        <v/>
      </c>
      <c r="E91" s="33" t="str">
        <f>IF(B91="","",VLOOKUP(B91,学連登録!$C$2:$G$3000,4,FALSE))</f>
        <v/>
      </c>
      <c r="F91" s="383" t="str">
        <f>IF(B91="","",VLOOKUP(B91,学連登録!$C$2:$I$3000,7,FALSE))</f>
        <v/>
      </c>
      <c r="G91" s="160"/>
      <c r="H91" s="905"/>
      <c r="I91" s="907"/>
      <c r="J91" s="160"/>
      <c r="K91" s="905"/>
      <c r="L91" s="906"/>
      <c r="M91" s="160"/>
      <c r="N91" s="819"/>
      <c r="O91" s="820"/>
      <c r="P91" s="159"/>
      <c r="Q91" s="905"/>
      <c r="R91" s="906"/>
      <c r="S91" s="159"/>
      <c r="T91" s="905"/>
      <c r="U91" s="906"/>
      <c r="V91" s="103" t="str">
        <f>IF(B91="","",VLOOKUP(B91,学連登録!$C$2:$H$3000,6,FALSE))</f>
        <v/>
      </c>
      <c r="Y91" s="118" t="str">
        <f t="shared" si="178"/>
        <v/>
      </c>
      <c r="Z91" s="97" t="str">
        <f>IF(G91="","",VLOOKUP(G91,種目名!$R$5:$T$104,3,0))</f>
        <v/>
      </c>
      <c r="AA91" s="99" t="str">
        <f>IF(J91="","",VLOOKUP(J91,種目名!$R$5:$T$104,3,0))</f>
        <v/>
      </c>
      <c r="AB91" s="119" t="str">
        <f>IF(M91="","",VLOOKUP(M91,種目名!$R$5:$T$104,3,0))</f>
        <v/>
      </c>
      <c r="AC91" s="119" t="str">
        <f>IF(P91="","",VLOOKUP(AF91,種目名!$R$5:$T$104,3,0))</f>
        <v/>
      </c>
      <c r="AD91" s="120" t="str">
        <f>IF(S91="","",VLOOKUP(AI91,種目名!$R$5:$T$104,3,0))</f>
        <v/>
      </c>
      <c r="AE91" s="117">
        <f t="shared" si="179"/>
        <v>0</v>
      </c>
      <c r="AF91" s="157" t="str">
        <f t="shared" si="180"/>
        <v/>
      </c>
      <c r="AG91" s="157" t="str">
        <f t="shared" si="181"/>
        <v/>
      </c>
      <c r="AH91" s="157">
        <f t="shared" si="182"/>
        <v>0</v>
      </c>
      <c r="AI91" s="157" t="str">
        <f t="shared" si="183"/>
        <v/>
      </c>
      <c r="AJ91" s="157" t="str">
        <f t="shared" si="184"/>
        <v/>
      </c>
      <c r="AK91" s="390"/>
      <c r="AL91" s="171">
        <f t="shared" si="112"/>
        <v>0</v>
      </c>
      <c r="AM91" s="399">
        <f t="shared" si="113"/>
        <v>0</v>
      </c>
      <c r="AN91" s="399">
        <f>COUNTIF($B$12:B91,B91)</f>
        <v>0</v>
      </c>
      <c r="AO91" s="399"/>
      <c r="AP91" s="399" t="str">
        <f t="shared" si="114"/>
        <v/>
      </c>
      <c r="AQ91" s="399" t="str">
        <f t="shared" si="114"/>
        <v/>
      </c>
      <c r="AR91" s="399" t="str">
        <f t="shared" si="114"/>
        <v/>
      </c>
      <c r="AS91" s="399" t="str">
        <f t="shared" si="108"/>
        <v/>
      </c>
      <c r="AT91" s="399">
        <f t="shared" si="115"/>
        <v>0</v>
      </c>
      <c r="AU91" s="399" t="str">
        <f t="shared" si="116"/>
        <v/>
      </c>
      <c r="AV91" s="399" t="str">
        <f t="shared" si="117"/>
        <v/>
      </c>
      <c r="AW91" s="399" t="str">
        <f t="shared" si="118"/>
        <v/>
      </c>
      <c r="AX91" s="399" t="str">
        <f t="shared" si="119"/>
        <v/>
      </c>
      <c r="AY91" s="399" t="str">
        <f t="shared" si="120"/>
        <v/>
      </c>
      <c r="AZ91" s="399" t="str">
        <f t="shared" si="100"/>
        <v/>
      </c>
      <c r="BA91" s="399" t="str">
        <f t="shared" si="100"/>
        <v/>
      </c>
      <c r="BB91" s="399" t="str">
        <f t="shared" si="100"/>
        <v/>
      </c>
      <c r="BC91" s="399" t="str">
        <f t="shared" si="100"/>
        <v/>
      </c>
      <c r="BD91" s="403" t="str">
        <f t="shared" si="100"/>
        <v/>
      </c>
      <c r="BE91" s="393">
        <f t="shared" si="121"/>
        <v>0</v>
      </c>
      <c r="BG91" s="399">
        <f t="shared" si="122"/>
        <v>0</v>
      </c>
      <c r="BH91" s="399">
        <f t="shared" si="123"/>
        <v>0</v>
      </c>
      <c r="BI91" s="412">
        <f t="shared" si="124"/>
        <v>0</v>
      </c>
      <c r="BJ91" s="413">
        <f t="shared" si="109"/>
        <v>0</v>
      </c>
      <c r="BK91" s="398" t="str">
        <f t="shared" si="110"/>
        <v>0</v>
      </c>
      <c r="BL91" s="398" t="str">
        <f t="shared" si="111"/>
        <v>0</v>
      </c>
      <c r="BM91" s="412">
        <f t="shared" si="125"/>
        <v>0</v>
      </c>
      <c r="BN91" s="412" t="str">
        <f t="shared" si="126"/>
        <v>0m0</v>
      </c>
      <c r="BO91" s="399">
        <f t="shared" si="127"/>
        <v>0</v>
      </c>
      <c r="BP91" s="399">
        <f t="shared" si="128"/>
        <v>0</v>
      </c>
      <c r="BQ91" s="412">
        <f t="shared" si="129"/>
        <v>0</v>
      </c>
      <c r="BR91" s="413">
        <f t="shared" si="130"/>
        <v>0</v>
      </c>
      <c r="BS91" s="398" t="str">
        <f t="shared" si="131"/>
        <v>0</v>
      </c>
      <c r="BT91" s="398" t="str">
        <f t="shared" si="132"/>
        <v>0</v>
      </c>
      <c r="BU91" s="412">
        <f t="shared" si="133"/>
        <v>0</v>
      </c>
      <c r="BV91" s="412" t="str">
        <f t="shared" si="134"/>
        <v>0m0</v>
      </c>
      <c r="BW91" s="399">
        <f t="shared" si="135"/>
        <v>0</v>
      </c>
      <c r="BX91" s="399">
        <f t="shared" si="136"/>
        <v>0</v>
      </c>
      <c r="BY91" s="412">
        <f t="shared" si="137"/>
        <v>0</v>
      </c>
      <c r="BZ91" s="413">
        <f t="shared" si="138"/>
        <v>0</v>
      </c>
      <c r="CA91" s="398" t="str">
        <f t="shared" si="139"/>
        <v>0</v>
      </c>
      <c r="CB91" s="398" t="str">
        <f t="shared" si="140"/>
        <v>0</v>
      </c>
      <c r="CC91" s="412">
        <f t="shared" si="141"/>
        <v>0</v>
      </c>
      <c r="CD91" s="412" t="str">
        <f t="shared" si="142"/>
        <v>0m0</v>
      </c>
      <c r="CE91" s="399">
        <f t="shared" si="143"/>
        <v>0</v>
      </c>
      <c r="CF91" s="399">
        <f t="shared" si="144"/>
        <v>0</v>
      </c>
      <c r="CG91" s="412">
        <f t="shared" si="145"/>
        <v>0</v>
      </c>
      <c r="CH91" s="413">
        <f t="shared" si="146"/>
        <v>0</v>
      </c>
      <c r="CI91" s="398" t="str">
        <f t="shared" si="147"/>
        <v>0</v>
      </c>
      <c r="CJ91" s="398" t="str">
        <f t="shared" si="148"/>
        <v>0</v>
      </c>
      <c r="CK91" s="412">
        <f t="shared" si="149"/>
        <v>0</v>
      </c>
      <c r="CL91" s="412" t="str">
        <f t="shared" si="150"/>
        <v>0m0</v>
      </c>
      <c r="CM91" s="399">
        <f t="shared" si="151"/>
        <v>0</v>
      </c>
      <c r="CN91" s="399">
        <f t="shared" si="152"/>
        <v>0</v>
      </c>
      <c r="CO91" s="412">
        <f t="shared" si="153"/>
        <v>0</v>
      </c>
      <c r="CP91" s="413">
        <f t="shared" si="154"/>
        <v>0</v>
      </c>
      <c r="CQ91" s="398" t="str">
        <f t="shared" si="155"/>
        <v>0</v>
      </c>
      <c r="CR91" s="398" t="str">
        <f t="shared" si="156"/>
        <v>0</v>
      </c>
      <c r="CS91" s="412">
        <f t="shared" si="157"/>
        <v>0</v>
      </c>
      <c r="CT91" s="412" t="str">
        <f t="shared" si="158"/>
        <v>0m0</v>
      </c>
      <c r="CU91" s="412">
        <f t="shared" si="159"/>
        <v>0</v>
      </c>
      <c r="CV91" s="412">
        <f t="shared" si="160"/>
        <v>0</v>
      </c>
      <c r="CW91" s="412">
        <f t="shared" si="161"/>
        <v>0</v>
      </c>
      <c r="CX91" s="412">
        <f t="shared" si="162"/>
        <v>0</v>
      </c>
      <c r="CY91" s="412">
        <f t="shared" si="163"/>
        <v>0</v>
      </c>
      <c r="CZ91" s="412" t="str">
        <f t="shared" si="164"/>
        <v/>
      </c>
      <c r="DA91" s="412" t="str">
        <f t="shared" si="165"/>
        <v/>
      </c>
      <c r="DB91" s="412" t="str">
        <f t="shared" si="166"/>
        <v/>
      </c>
      <c r="DC91" s="412" t="str">
        <f t="shared" si="167"/>
        <v/>
      </c>
      <c r="DD91" s="412" t="str">
        <f t="shared" si="168"/>
        <v/>
      </c>
      <c r="DE91" s="412"/>
      <c r="DF91" s="411"/>
      <c r="DG91" s="412" t="str">
        <f t="shared" si="169"/>
        <v/>
      </c>
      <c r="DH91" s="412" t="str">
        <f t="shared" si="170"/>
        <v/>
      </c>
      <c r="DI91" s="412">
        <f t="shared" si="171"/>
        <v>0</v>
      </c>
      <c r="DJ91" s="412" t="str">
        <f t="shared" si="172"/>
        <v/>
      </c>
      <c r="DK91" s="412" t="str">
        <f t="shared" si="173"/>
        <v/>
      </c>
      <c r="DL91" s="412" t="str">
        <f t="shared" si="174"/>
        <v/>
      </c>
      <c r="DM91" s="412" t="str">
        <f t="shared" si="175"/>
        <v/>
      </c>
      <c r="DN91" s="412" t="str">
        <f t="shared" si="176"/>
        <v/>
      </c>
      <c r="DO91" s="412" t="str">
        <f t="shared" si="177"/>
        <v/>
      </c>
    </row>
    <row r="92" spans="1:119" s="157" customFormat="1" ht="18" hidden="1" customHeight="1">
      <c r="A92" s="161" t="str">
        <f t="shared" si="99"/>
        <v/>
      </c>
      <c r="B92" s="158"/>
      <c r="C92" s="31" t="str">
        <f>IF(B92="","",VLOOKUP(B92,学連登録!$C$2:$G$3000,2,FALSE))</f>
        <v/>
      </c>
      <c r="D92" s="32" t="str">
        <f>IF(B92="","",VLOOKUP(B92,学連登録!$C$2:$G$3000,3,FALSE))</f>
        <v/>
      </c>
      <c r="E92" s="33" t="str">
        <f>IF(B92="","",VLOOKUP(B92,学連登録!$C$2:$G$3000,4,FALSE))</f>
        <v/>
      </c>
      <c r="F92" s="383" t="str">
        <f>IF(B92="","",VLOOKUP(B92,学連登録!$C$2:$I$3000,7,FALSE))</f>
        <v/>
      </c>
      <c r="G92" s="160"/>
      <c r="H92" s="905"/>
      <c r="I92" s="907"/>
      <c r="J92" s="160"/>
      <c r="K92" s="905"/>
      <c r="L92" s="906"/>
      <c r="M92" s="160"/>
      <c r="N92" s="819"/>
      <c r="O92" s="820"/>
      <c r="P92" s="159"/>
      <c r="Q92" s="905"/>
      <c r="R92" s="906"/>
      <c r="S92" s="159"/>
      <c r="T92" s="905"/>
      <c r="U92" s="906"/>
      <c r="V92" s="103" t="str">
        <f>IF(B92="","",VLOOKUP(B92,学連登録!$C$2:$H$3000,6,FALSE))</f>
        <v/>
      </c>
      <c r="Y92" s="118" t="str">
        <f t="shared" si="178"/>
        <v/>
      </c>
      <c r="Z92" s="97" t="str">
        <f>IF(G92="","",VLOOKUP(G92,種目名!$R$5:$T$104,3,0))</f>
        <v/>
      </c>
      <c r="AA92" s="99" t="str">
        <f>IF(J92="","",VLOOKUP(J92,種目名!$R$5:$T$104,3,0))</f>
        <v/>
      </c>
      <c r="AB92" s="119" t="str">
        <f>IF(M92="","",VLOOKUP(M92,種目名!$R$5:$T$104,3,0))</f>
        <v/>
      </c>
      <c r="AC92" s="119" t="str">
        <f>IF(P92="","",VLOOKUP(AF92,種目名!$R$5:$T$104,3,0))</f>
        <v/>
      </c>
      <c r="AD92" s="120" t="str">
        <f>IF(S92="","",VLOOKUP(AI92,種目名!$R$5:$T$104,3,0))</f>
        <v/>
      </c>
      <c r="AE92" s="117">
        <f t="shared" si="179"/>
        <v>0</v>
      </c>
      <c r="AF92" s="157" t="str">
        <f t="shared" si="180"/>
        <v/>
      </c>
      <c r="AG92" s="157" t="str">
        <f t="shared" si="181"/>
        <v/>
      </c>
      <c r="AH92" s="157">
        <f t="shared" si="182"/>
        <v>0</v>
      </c>
      <c r="AI92" s="157" t="str">
        <f t="shared" si="183"/>
        <v/>
      </c>
      <c r="AJ92" s="157" t="str">
        <f t="shared" si="184"/>
        <v/>
      </c>
      <c r="AK92" s="390"/>
      <c r="AL92" s="171">
        <f t="shared" si="112"/>
        <v>0</v>
      </c>
      <c r="AM92" s="399">
        <f t="shared" si="113"/>
        <v>0</v>
      </c>
      <c r="AN92" s="399">
        <f>COUNTIF($B$12:B92,B92)</f>
        <v>0</v>
      </c>
      <c r="AO92" s="399"/>
      <c r="AP92" s="399" t="str">
        <f t="shared" si="114"/>
        <v/>
      </c>
      <c r="AQ92" s="399" t="str">
        <f t="shared" si="114"/>
        <v/>
      </c>
      <c r="AR92" s="399" t="str">
        <f t="shared" si="114"/>
        <v/>
      </c>
      <c r="AS92" s="399" t="str">
        <f t="shared" si="108"/>
        <v/>
      </c>
      <c r="AT92" s="399">
        <f t="shared" si="115"/>
        <v>0</v>
      </c>
      <c r="AU92" s="399" t="str">
        <f t="shared" si="116"/>
        <v/>
      </c>
      <c r="AV92" s="399" t="str">
        <f t="shared" si="117"/>
        <v/>
      </c>
      <c r="AW92" s="399" t="str">
        <f t="shared" si="118"/>
        <v/>
      </c>
      <c r="AX92" s="399" t="str">
        <f t="shared" si="119"/>
        <v/>
      </c>
      <c r="AY92" s="399" t="str">
        <f t="shared" si="120"/>
        <v/>
      </c>
      <c r="AZ92" s="399" t="str">
        <f t="shared" si="100"/>
        <v/>
      </c>
      <c r="BA92" s="399" t="str">
        <f t="shared" si="100"/>
        <v/>
      </c>
      <c r="BB92" s="399" t="str">
        <f t="shared" si="100"/>
        <v/>
      </c>
      <c r="BC92" s="399" t="str">
        <f t="shared" si="100"/>
        <v/>
      </c>
      <c r="BD92" s="403" t="str">
        <f t="shared" si="100"/>
        <v/>
      </c>
      <c r="BE92" s="393">
        <f t="shared" si="121"/>
        <v>0</v>
      </c>
      <c r="BG92" s="399">
        <f t="shared" si="122"/>
        <v>0</v>
      </c>
      <c r="BH92" s="399">
        <f t="shared" si="123"/>
        <v>0</v>
      </c>
      <c r="BI92" s="412">
        <f t="shared" si="124"/>
        <v>0</v>
      </c>
      <c r="BJ92" s="413">
        <f t="shared" si="109"/>
        <v>0</v>
      </c>
      <c r="BK92" s="398" t="str">
        <f t="shared" si="110"/>
        <v>0</v>
      </c>
      <c r="BL92" s="398" t="str">
        <f t="shared" si="111"/>
        <v>0</v>
      </c>
      <c r="BM92" s="412">
        <f t="shared" si="125"/>
        <v>0</v>
      </c>
      <c r="BN92" s="412" t="str">
        <f t="shared" si="126"/>
        <v>0m0</v>
      </c>
      <c r="BO92" s="399">
        <f t="shared" si="127"/>
        <v>0</v>
      </c>
      <c r="BP92" s="399">
        <f t="shared" si="128"/>
        <v>0</v>
      </c>
      <c r="BQ92" s="412">
        <f t="shared" si="129"/>
        <v>0</v>
      </c>
      <c r="BR92" s="413">
        <f t="shared" si="130"/>
        <v>0</v>
      </c>
      <c r="BS92" s="398" t="str">
        <f t="shared" si="131"/>
        <v>0</v>
      </c>
      <c r="BT92" s="398" t="str">
        <f t="shared" si="132"/>
        <v>0</v>
      </c>
      <c r="BU92" s="412">
        <f t="shared" si="133"/>
        <v>0</v>
      </c>
      <c r="BV92" s="412" t="str">
        <f t="shared" si="134"/>
        <v>0m0</v>
      </c>
      <c r="BW92" s="399">
        <f t="shared" si="135"/>
        <v>0</v>
      </c>
      <c r="BX92" s="399">
        <f t="shared" si="136"/>
        <v>0</v>
      </c>
      <c r="BY92" s="412">
        <f t="shared" si="137"/>
        <v>0</v>
      </c>
      <c r="BZ92" s="413">
        <f t="shared" si="138"/>
        <v>0</v>
      </c>
      <c r="CA92" s="398" t="str">
        <f t="shared" si="139"/>
        <v>0</v>
      </c>
      <c r="CB92" s="398" t="str">
        <f t="shared" si="140"/>
        <v>0</v>
      </c>
      <c r="CC92" s="412">
        <f t="shared" si="141"/>
        <v>0</v>
      </c>
      <c r="CD92" s="412" t="str">
        <f t="shared" si="142"/>
        <v>0m0</v>
      </c>
      <c r="CE92" s="399">
        <f t="shared" si="143"/>
        <v>0</v>
      </c>
      <c r="CF92" s="399">
        <f t="shared" si="144"/>
        <v>0</v>
      </c>
      <c r="CG92" s="412">
        <f t="shared" si="145"/>
        <v>0</v>
      </c>
      <c r="CH92" s="413">
        <f t="shared" si="146"/>
        <v>0</v>
      </c>
      <c r="CI92" s="398" t="str">
        <f t="shared" si="147"/>
        <v>0</v>
      </c>
      <c r="CJ92" s="398" t="str">
        <f t="shared" si="148"/>
        <v>0</v>
      </c>
      <c r="CK92" s="412">
        <f t="shared" si="149"/>
        <v>0</v>
      </c>
      <c r="CL92" s="412" t="str">
        <f t="shared" si="150"/>
        <v>0m0</v>
      </c>
      <c r="CM92" s="399">
        <f t="shared" si="151"/>
        <v>0</v>
      </c>
      <c r="CN92" s="399">
        <f t="shared" si="152"/>
        <v>0</v>
      </c>
      <c r="CO92" s="412">
        <f t="shared" si="153"/>
        <v>0</v>
      </c>
      <c r="CP92" s="413">
        <f t="shared" si="154"/>
        <v>0</v>
      </c>
      <c r="CQ92" s="398" t="str">
        <f t="shared" si="155"/>
        <v>0</v>
      </c>
      <c r="CR92" s="398" t="str">
        <f t="shared" si="156"/>
        <v>0</v>
      </c>
      <c r="CS92" s="412">
        <f t="shared" si="157"/>
        <v>0</v>
      </c>
      <c r="CT92" s="412" t="str">
        <f t="shared" si="158"/>
        <v>0m0</v>
      </c>
      <c r="CU92" s="412">
        <f t="shared" si="159"/>
        <v>0</v>
      </c>
      <c r="CV92" s="412">
        <f t="shared" si="160"/>
        <v>0</v>
      </c>
      <c r="CW92" s="412">
        <f t="shared" si="161"/>
        <v>0</v>
      </c>
      <c r="CX92" s="412">
        <f t="shared" si="162"/>
        <v>0</v>
      </c>
      <c r="CY92" s="412">
        <f t="shared" si="163"/>
        <v>0</v>
      </c>
      <c r="CZ92" s="412" t="str">
        <f t="shared" si="164"/>
        <v/>
      </c>
      <c r="DA92" s="412" t="str">
        <f t="shared" si="165"/>
        <v/>
      </c>
      <c r="DB92" s="412" t="str">
        <f t="shared" si="166"/>
        <v/>
      </c>
      <c r="DC92" s="412" t="str">
        <f t="shared" si="167"/>
        <v/>
      </c>
      <c r="DD92" s="412" t="str">
        <f t="shared" si="168"/>
        <v/>
      </c>
      <c r="DE92" s="412"/>
      <c r="DF92" s="411"/>
      <c r="DG92" s="412" t="str">
        <f t="shared" si="169"/>
        <v/>
      </c>
      <c r="DH92" s="412" t="str">
        <f t="shared" si="170"/>
        <v/>
      </c>
      <c r="DI92" s="412">
        <f t="shared" si="171"/>
        <v>0</v>
      </c>
      <c r="DJ92" s="412" t="str">
        <f t="shared" si="172"/>
        <v/>
      </c>
      <c r="DK92" s="412" t="str">
        <f t="shared" si="173"/>
        <v/>
      </c>
      <c r="DL92" s="412" t="str">
        <f t="shared" si="174"/>
        <v/>
      </c>
      <c r="DM92" s="412" t="str">
        <f t="shared" si="175"/>
        <v/>
      </c>
      <c r="DN92" s="412" t="str">
        <f t="shared" si="176"/>
        <v/>
      </c>
      <c r="DO92" s="412" t="str">
        <f t="shared" si="177"/>
        <v/>
      </c>
    </row>
    <row r="93" spans="1:119" s="157" customFormat="1" ht="18" hidden="1" customHeight="1">
      <c r="A93" s="161" t="str">
        <f t="shared" si="99"/>
        <v/>
      </c>
      <c r="B93" s="158"/>
      <c r="C93" s="31" t="str">
        <f>IF(B93="","",VLOOKUP(B93,学連登録!$C$2:$G$3000,2,FALSE))</f>
        <v/>
      </c>
      <c r="D93" s="32" t="str">
        <f>IF(B93="","",VLOOKUP(B93,学連登録!$C$2:$G$3000,3,FALSE))</f>
        <v/>
      </c>
      <c r="E93" s="33" t="str">
        <f>IF(B93="","",VLOOKUP(B93,学連登録!$C$2:$G$3000,4,FALSE))</f>
        <v/>
      </c>
      <c r="F93" s="383" t="str">
        <f>IF(B93="","",VLOOKUP(B93,学連登録!$C$2:$I$3000,7,FALSE))</f>
        <v/>
      </c>
      <c r="G93" s="160"/>
      <c r="H93" s="905"/>
      <c r="I93" s="907"/>
      <c r="J93" s="160"/>
      <c r="K93" s="905"/>
      <c r="L93" s="906"/>
      <c r="M93" s="160"/>
      <c r="N93" s="819"/>
      <c r="O93" s="820"/>
      <c r="P93" s="159"/>
      <c r="Q93" s="905"/>
      <c r="R93" s="906"/>
      <c r="S93" s="159"/>
      <c r="T93" s="905"/>
      <c r="U93" s="906"/>
      <c r="V93" s="103" t="str">
        <f>IF(B93="","",VLOOKUP(B93,学連登録!$C$2:$H$3000,6,FALSE))</f>
        <v/>
      </c>
      <c r="Y93" s="118" t="str">
        <f t="shared" si="178"/>
        <v/>
      </c>
      <c r="Z93" s="97" t="str">
        <f>IF(G93="","",VLOOKUP(G93,種目名!$R$5:$T$104,3,0))</f>
        <v/>
      </c>
      <c r="AA93" s="99" t="str">
        <f>IF(J93="","",VLOOKUP(J93,種目名!$R$5:$T$104,3,0))</f>
        <v/>
      </c>
      <c r="AB93" s="119" t="str">
        <f>IF(M93="","",VLOOKUP(M93,種目名!$R$5:$T$104,3,0))</f>
        <v/>
      </c>
      <c r="AC93" s="119" t="str">
        <f>IF(P93="","",VLOOKUP(AF93,種目名!$R$5:$T$104,3,0))</f>
        <v/>
      </c>
      <c r="AD93" s="120" t="str">
        <f>IF(S93="","",VLOOKUP(AI93,種目名!$R$5:$T$104,3,0))</f>
        <v/>
      </c>
      <c r="AE93" s="117">
        <f t="shared" si="179"/>
        <v>0</v>
      </c>
      <c r="AF93" s="157" t="str">
        <f t="shared" si="180"/>
        <v/>
      </c>
      <c r="AG93" s="157" t="str">
        <f t="shared" si="181"/>
        <v/>
      </c>
      <c r="AH93" s="157">
        <f t="shared" si="182"/>
        <v>0</v>
      </c>
      <c r="AI93" s="157" t="str">
        <f t="shared" si="183"/>
        <v/>
      </c>
      <c r="AJ93" s="157" t="str">
        <f t="shared" si="184"/>
        <v/>
      </c>
      <c r="AK93" s="390"/>
      <c r="AL93" s="171">
        <f t="shared" si="112"/>
        <v>0</v>
      </c>
      <c r="AM93" s="399">
        <f t="shared" si="113"/>
        <v>0</v>
      </c>
      <c r="AN93" s="399">
        <f>COUNTIF($B$12:B93,B93)</f>
        <v>0</v>
      </c>
      <c r="AO93" s="399"/>
      <c r="AP93" s="399" t="str">
        <f t="shared" si="114"/>
        <v/>
      </c>
      <c r="AQ93" s="399" t="str">
        <f t="shared" si="114"/>
        <v/>
      </c>
      <c r="AR93" s="399" t="str">
        <f t="shared" si="114"/>
        <v/>
      </c>
      <c r="AS93" s="399" t="str">
        <f t="shared" si="108"/>
        <v/>
      </c>
      <c r="AT93" s="399">
        <f t="shared" si="115"/>
        <v>0</v>
      </c>
      <c r="AU93" s="399" t="str">
        <f t="shared" si="116"/>
        <v/>
      </c>
      <c r="AV93" s="399" t="str">
        <f t="shared" si="117"/>
        <v/>
      </c>
      <c r="AW93" s="399" t="str">
        <f t="shared" si="118"/>
        <v/>
      </c>
      <c r="AX93" s="399" t="str">
        <f t="shared" si="119"/>
        <v/>
      </c>
      <c r="AY93" s="399" t="str">
        <f t="shared" si="120"/>
        <v/>
      </c>
      <c r="AZ93" s="399" t="str">
        <f t="shared" si="100"/>
        <v/>
      </c>
      <c r="BA93" s="399" t="str">
        <f t="shared" si="100"/>
        <v/>
      </c>
      <c r="BB93" s="399" t="str">
        <f t="shared" si="100"/>
        <v/>
      </c>
      <c r="BC93" s="399" t="str">
        <f t="shared" si="100"/>
        <v/>
      </c>
      <c r="BD93" s="403" t="str">
        <f t="shared" si="100"/>
        <v/>
      </c>
      <c r="BE93" s="393">
        <f t="shared" si="121"/>
        <v>0</v>
      </c>
      <c r="BG93" s="399">
        <f t="shared" si="122"/>
        <v>0</v>
      </c>
      <c r="BH93" s="399">
        <f t="shared" si="123"/>
        <v>0</v>
      </c>
      <c r="BI93" s="412">
        <f t="shared" si="124"/>
        <v>0</v>
      </c>
      <c r="BJ93" s="413">
        <f t="shared" si="109"/>
        <v>0</v>
      </c>
      <c r="BK93" s="398" t="str">
        <f t="shared" si="110"/>
        <v>0</v>
      </c>
      <c r="BL93" s="398" t="str">
        <f t="shared" si="111"/>
        <v>0</v>
      </c>
      <c r="BM93" s="412">
        <f t="shared" si="125"/>
        <v>0</v>
      </c>
      <c r="BN93" s="412" t="str">
        <f t="shared" si="126"/>
        <v>0m0</v>
      </c>
      <c r="BO93" s="399">
        <f t="shared" si="127"/>
        <v>0</v>
      </c>
      <c r="BP93" s="399">
        <f t="shared" si="128"/>
        <v>0</v>
      </c>
      <c r="BQ93" s="412">
        <f t="shared" si="129"/>
        <v>0</v>
      </c>
      <c r="BR93" s="413">
        <f t="shared" si="130"/>
        <v>0</v>
      </c>
      <c r="BS93" s="398" t="str">
        <f t="shared" si="131"/>
        <v>0</v>
      </c>
      <c r="BT93" s="398" t="str">
        <f t="shared" si="132"/>
        <v>0</v>
      </c>
      <c r="BU93" s="412">
        <f t="shared" si="133"/>
        <v>0</v>
      </c>
      <c r="BV93" s="412" t="str">
        <f t="shared" si="134"/>
        <v>0m0</v>
      </c>
      <c r="BW93" s="399">
        <f t="shared" si="135"/>
        <v>0</v>
      </c>
      <c r="BX93" s="399">
        <f t="shared" si="136"/>
        <v>0</v>
      </c>
      <c r="BY93" s="412">
        <f t="shared" si="137"/>
        <v>0</v>
      </c>
      <c r="BZ93" s="413">
        <f t="shared" si="138"/>
        <v>0</v>
      </c>
      <c r="CA93" s="398" t="str">
        <f t="shared" si="139"/>
        <v>0</v>
      </c>
      <c r="CB93" s="398" t="str">
        <f t="shared" si="140"/>
        <v>0</v>
      </c>
      <c r="CC93" s="412">
        <f t="shared" si="141"/>
        <v>0</v>
      </c>
      <c r="CD93" s="412" t="str">
        <f t="shared" si="142"/>
        <v>0m0</v>
      </c>
      <c r="CE93" s="399">
        <f t="shared" si="143"/>
        <v>0</v>
      </c>
      <c r="CF93" s="399">
        <f t="shared" si="144"/>
        <v>0</v>
      </c>
      <c r="CG93" s="412">
        <f t="shared" si="145"/>
        <v>0</v>
      </c>
      <c r="CH93" s="413">
        <f t="shared" si="146"/>
        <v>0</v>
      </c>
      <c r="CI93" s="398" t="str">
        <f t="shared" si="147"/>
        <v>0</v>
      </c>
      <c r="CJ93" s="398" t="str">
        <f t="shared" si="148"/>
        <v>0</v>
      </c>
      <c r="CK93" s="412">
        <f t="shared" si="149"/>
        <v>0</v>
      </c>
      <c r="CL93" s="412" t="str">
        <f t="shared" si="150"/>
        <v>0m0</v>
      </c>
      <c r="CM93" s="399">
        <f t="shared" si="151"/>
        <v>0</v>
      </c>
      <c r="CN93" s="399">
        <f t="shared" si="152"/>
        <v>0</v>
      </c>
      <c r="CO93" s="412">
        <f t="shared" si="153"/>
        <v>0</v>
      </c>
      <c r="CP93" s="413">
        <f t="shared" si="154"/>
        <v>0</v>
      </c>
      <c r="CQ93" s="398" t="str">
        <f t="shared" si="155"/>
        <v>0</v>
      </c>
      <c r="CR93" s="398" t="str">
        <f t="shared" si="156"/>
        <v>0</v>
      </c>
      <c r="CS93" s="412">
        <f t="shared" si="157"/>
        <v>0</v>
      </c>
      <c r="CT93" s="412" t="str">
        <f t="shared" si="158"/>
        <v>0m0</v>
      </c>
      <c r="CU93" s="412">
        <f t="shared" si="159"/>
        <v>0</v>
      </c>
      <c r="CV93" s="412">
        <f t="shared" si="160"/>
        <v>0</v>
      </c>
      <c r="CW93" s="412">
        <f t="shared" si="161"/>
        <v>0</v>
      </c>
      <c r="CX93" s="412">
        <f t="shared" si="162"/>
        <v>0</v>
      </c>
      <c r="CY93" s="412">
        <f t="shared" si="163"/>
        <v>0</v>
      </c>
      <c r="CZ93" s="412" t="str">
        <f t="shared" si="164"/>
        <v/>
      </c>
      <c r="DA93" s="412" t="str">
        <f t="shared" si="165"/>
        <v/>
      </c>
      <c r="DB93" s="412" t="str">
        <f t="shared" si="166"/>
        <v/>
      </c>
      <c r="DC93" s="412" t="str">
        <f t="shared" si="167"/>
        <v/>
      </c>
      <c r="DD93" s="412" t="str">
        <f t="shared" si="168"/>
        <v/>
      </c>
      <c r="DE93" s="412"/>
      <c r="DF93" s="411"/>
      <c r="DG93" s="412" t="str">
        <f t="shared" si="169"/>
        <v/>
      </c>
      <c r="DH93" s="412" t="str">
        <f t="shared" si="170"/>
        <v/>
      </c>
      <c r="DI93" s="412">
        <f t="shared" si="171"/>
        <v>0</v>
      </c>
      <c r="DJ93" s="412" t="str">
        <f t="shared" si="172"/>
        <v/>
      </c>
      <c r="DK93" s="412" t="str">
        <f t="shared" si="173"/>
        <v/>
      </c>
      <c r="DL93" s="412" t="str">
        <f t="shared" si="174"/>
        <v/>
      </c>
      <c r="DM93" s="412" t="str">
        <f t="shared" si="175"/>
        <v/>
      </c>
      <c r="DN93" s="412" t="str">
        <f t="shared" si="176"/>
        <v/>
      </c>
      <c r="DO93" s="412" t="str">
        <f t="shared" si="177"/>
        <v/>
      </c>
    </row>
    <row r="94" spans="1:119" s="157" customFormat="1" ht="18" hidden="1" customHeight="1">
      <c r="A94" s="161" t="str">
        <f t="shared" si="99"/>
        <v/>
      </c>
      <c r="B94" s="158"/>
      <c r="C94" s="31" t="str">
        <f>IF(B94="","",VLOOKUP(B94,学連登録!$C$2:$G$3000,2,FALSE))</f>
        <v/>
      </c>
      <c r="D94" s="32" t="str">
        <f>IF(B94="","",VLOOKUP(B94,学連登録!$C$2:$G$3000,3,FALSE))</f>
        <v/>
      </c>
      <c r="E94" s="33" t="str">
        <f>IF(B94="","",VLOOKUP(B94,学連登録!$C$2:$G$3000,4,FALSE))</f>
        <v/>
      </c>
      <c r="F94" s="383" t="str">
        <f>IF(B94="","",VLOOKUP(B94,学連登録!$C$2:$I$3000,7,FALSE))</f>
        <v/>
      </c>
      <c r="G94" s="160"/>
      <c r="H94" s="905"/>
      <c r="I94" s="907"/>
      <c r="J94" s="160"/>
      <c r="K94" s="905"/>
      <c r="L94" s="906"/>
      <c r="M94" s="160"/>
      <c r="N94" s="819"/>
      <c r="O94" s="820"/>
      <c r="P94" s="159"/>
      <c r="Q94" s="905"/>
      <c r="R94" s="906"/>
      <c r="S94" s="159"/>
      <c r="T94" s="905"/>
      <c r="U94" s="906"/>
      <c r="V94" s="103" t="str">
        <f>IF(B94="","",VLOOKUP(B94,学連登録!$C$2:$H$3000,6,FALSE))</f>
        <v/>
      </c>
      <c r="Y94" s="118" t="str">
        <f t="shared" si="178"/>
        <v/>
      </c>
      <c r="Z94" s="97" t="str">
        <f>IF(G94="","",VLOOKUP(G94,種目名!$R$5:$T$104,3,0))</f>
        <v/>
      </c>
      <c r="AA94" s="99" t="str">
        <f>IF(J94="","",VLOOKUP(J94,種目名!$R$5:$T$104,3,0))</f>
        <v/>
      </c>
      <c r="AB94" s="119" t="str">
        <f>IF(M94="","",VLOOKUP(M94,種目名!$R$5:$T$104,3,0))</f>
        <v/>
      </c>
      <c r="AC94" s="119" t="str">
        <f>IF(P94="","",VLOOKUP(AF94,種目名!$R$5:$T$104,3,0))</f>
        <v/>
      </c>
      <c r="AD94" s="120" t="str">
        <f>IF(S94="","",VLOOKUP(AI94,種目名!$R$5:$T$104,3,0))</f>
        <v/>
      </c>
      <c r="AE94" s="117">
        <f t="shared" si="179"/>
        <v>0</v>
      </c>
      <c r="AF94" s="157" t="str">
        <f t="shared" si="180"/>
        <v/>
      </c>
      <c r="AG94" s="157" t="str">
        <f t="shared" si="181"/>
        <v/>
      </c>
      <c r="AH94" s="157">
        <f t="shared" si="182"/>
        <v>0</v>
      </c>
      <c r="AI94" s="157" t="str">
        <f t="shared" si="183"/>
        <v/>
      </c>
      <c r="AJ94" s="157" t="str">
        <f t="shared" si="184"/>
        <v/>
      </c>
      <c r="AK94" s="390"/>
      <c r="AL94" s="171">
        <f t="shared" si="112"/>
        <v>0</v>
      </c>
      <c r="AM94" s="399">
        <f t="shared" si="113"/>
        <v>0</v>
      </c>
      <c r="AN94" s="399">
        <f>COUNTIF($B$12:B94,B94)</f>
        <v>0</v>
      </c>
      <c r="AO94" s="399"/>
      <c r="AP94" s="399" t="str">
        <f t="shared" si="114"/>
        <v/>
      </c>
      <c r="AQ94" s="399" t="str">
        <f t="shared" si="114"/>
        <v/>
      </c>
      <c r="AR94" s="399" t="str">
        <f t="shared" si="114"/>
        <v/>
      </c>
      <c r="AS94" s="399" t="str">
        <f t="shared" si="108"/>
        <v/>
      </c>
      <c r="AT94" s="399">
        <f t="shared" si="115"/>
        <v>0</v>
      </c>
      <c r="AU94" s="399" t="str">
        <f t="shared" si="116"/>
        <v/>
      </c>
      <c r="AV94" s="399" t="str">
        <f t="shared" si="117"/>
        <v/>
      </c>
      <c r="AW94" s="399" t="str">
        <f t="shared" si="118"/>
        <v/>
      </c>
      <c r="AX94" s="399" t="str">
        <f t="shared" si="119"/>
        <v/>
      </c>
      <c r="AY94" s="399" t="str">
        <f t="shared" si="120"/>
        <v/>
      </c>
      <c r="AZ94" s="399" t="str">
        <f t="shared" si="100"/>
        <v/>
      </c>
      <c r="BA94" s="399" t="str">
        <f t="shared" si="100"/>
        <v/>
      </c>
      <c r="BB94" s="399" t="str">
        <f t="shared" si="100"/>
        <v/>
      </c>
      <c r="BC94" s="399" t="str">
        <f t="shared" si="100"/>
        <v/>
      </c>
      <c r="BD94" s="403" t="str">
        <f t="shared" si="100"/>
        <v/>
      </c>
      <c r="BE94" s="393">
        <f t="shared" si="121"/>
        <v>0</v>
      </c>
      <c r="BG94" s="399">
        <f t="shared" si="122"/>
        <v>0</v>
      </c>
      <c r="BH94" s="399">
        <f t="shared" si="123"/>
        <v>0</v>
      </c>
      <c r="BI94" s="412">
        <f t="shared" si="124"/>
        <v>0</v>
      </c>
      <c r="BJ94" s="413">
        <f t="shared" si="109"/>
        <v>0</v>
      </c>
      <c r="BK94" s="398" t="str">
        <f t="shared" si="110"/>
        <v>0</v>
      </c>
      <c r="BL94" s="398" t="str">
        <f t="shared" si="111"/>
        <v>0</v>
      </c>
      <c r="BM94" s="412">
        <f t="shared" si="125"/>
        <v>0</v>
      </c>
      <c r="BN94" s="412" t="str">
        <f t="shared" si="126"/>
        <v>0m0</v>
      </c>
      <c r="BO94" s="399">
        <f t="shared" si="127"/>
        <v>0</v>
      </c>
      <c r="BP94" s="399">
        <f t="shared" si="128"/>
        <v>0</v>
      </c>
      <c r="BQ94" s="412">
        <f t="shared" si="129"/>
        <v>0</v>
      </c>
      <c r="BR94" s="413">
        <f t="shared" si="130"/>
        <v>0</v>
      </c>
      <c r="BS94" s="398" t="str">
        <f t="shared" si="131"/>
        <v>0</v>
      </c>
      <c r="BT94" s="398" t="str">
        <f t="shared" si="132"/>
        <v>0</v>
      </c>
      <c r="BU94" s="412">
        <f t="shared" si="133"/>
        <v>0</v>
      </c>
      <c r="BV94" s="412" t="str">
        <f t="shared" si="134"/>
        <v>0m0</v>
      </c>
      <c r="BW94" s="399">
        <f t="shared" si="135"/>
        <v>0</v>
      </c>
      <c r="BX94" s="399">
        <f t="shared" si="136"/>
        <v>0</v>
      </c>
      <c r="BY94" s="412">
        <f t="shared" si="137"/>
        <v>0</v>
      </c>
      <c r="BZ94" s="413">
        <f t="shared" si="138"/>
        <v>0</v>
      </c>
      <c r="CA94" s="398" t="str">
        <f t="shared" si="139"/>
        <v>0</v>
      </c>
      <c r="CB94" s="398" t="str">
        <f t="shared" si="140"/>
        <v>0</v>
      </c>
      <c r="CC94" s="412">
        <f t="shared" si="141"/>
        <v>0</v>
      </c>
      <c r="CD94" s="412" t="str">
        <f t="shared" si="142"/>
        <v>0m0</v>
      </c>
      <c r="CE94" s="399">
        <f t="shared" si="143"/>
        <v>0</v>
      </c>
      <c r="CF94" s="399">
        <f t="shared" si="144"/>
        <v>0</v>
      </c>
      <c r="CG94" s="412">
        <f t="shared" si="145"/>
        <v>0</v>
      </c>
      <c r="CH94" s="413">
        <f t="shared" si="146"/>
        <v>0</v>
      </c>
      <c r="CI94" s="398" t="str">
        <f t="shared" si="147"/>
        <v>0</v>
      </c>
      <c r="CJ94" s="398" t="str">
        <f t="shared" si="148"/>
        <v>0</v>
      </c>
      <c r="CK94" s="412">
        <f t="shared" si="149"/>
        <v>0</v>
      </c>
      <c r="CL94" s="412" t="str">
        <f t="shared" si="150"/>
        <v>0m0</v>
      </c>
      <c r="CM94" s="399">
        <f t="shared" si="151"/>
        <v>0</v>
      </c>
      <c r="CN94" s="399">
        <f t="shared" si="152"/>
        <v>0</v>
      </c>
      <c r="CO94" s="412">
        <f t="shared" si="153"/>
        <v>0</v>
      </c>
      <c r="CP94" s="413">
        <f t="shared" si="154"/>
        <v>0</v>
      </c>
      <c r="CQ94" s="398" t="str">
        <f t="shared" si="155"/>
        <v>0</v>
      </c>
      <c r="CR94" s="398" t="str">
        <f t="shared" si="156"/>
        <v>0</v>
      </c>
      <c r="CS94" s="412">
        <f t="shared" si="157"/>
        <v>0</v>
      </c>
      <c r="CT94" s="412" t="str">
        <f t="shared" si="158"/>
        <v>0m0</v>
      </c>
      <c r="CU94" s="412">
        <f t="shared" si="159"/>
        <v>0</v>
      </c>
      <c r="CV94" s="412">
        <f t="shared" si="160"/>
        <v>0</v>
      </c>
      <c r="CW94" s="412">
        <f t="shared" si="161"/>
        <v>0</v>
      </c>
      <c r="CX94" s="412">
        <f t="shared" si="162"/>
        <v>0</v>
      </c>
      <c r="CY94" s="412">
        <f t="shared" si="163"/>
        <v>0</v>
      </c>
      <c r="CZ94" s="412" t="str">
        <f t="shared" si="164"/>
        <v/>
      </c>
      <c r="DA94" s="412" t="str">
        <f t="shared" si="165"/>
        <v/>
      </c>
      <c r="DB94" s="412" t="str">
        <f t="shared" si="166"/>
        <v/>
      </c>
      <c r="DC94" s="412" t="str">
        <f t="shared" si="167"/>
        <v/>
      </c>
      <c r="DD94" s="412" t="str">
        <f t="shared" si="168"/>
        <v/>
      </c>
      <c r="DE94" s="412"/>
      <c r="DF94" s="411"/>
      <c r="DG94" s="412" t="str">
        <f t="shared" si="169"/>
        <v/>
      </c>
      <c r="DH94" s="412" t="str">
        <f t="shared" si="170"/>
        <v/>
      </c>
      <c r="DI94" s="412">
        <f t="shared" si="171"/>
        <v>0</v>
      </c>
      <c r="DJ94" s="412" t="str">
        <f t="shared" si="172"/>
        <v/>
      </c>
      <c r="DK94" s="412" t="str">
        <f t="shared" si="173"/>
        <v/>
      </c>
      <c r="DL94" s="412" t="str">
        <f t="shared" si="174"/>
        <v/>
      </c>
      <c r="DM94" s="412" t="str">
        <f t="shared" si="175"/>
        <v/>
      </c>
      <c r="DN94" s="412" t="str">
        <f t="shared" si="176"/>
        <v/>
      </c>
      <c r="DO94" s="412" t="str">
        <f t="shared" si="177"/>
        <v/>
      </c>
    </row>
    <row r="95" spans="1:119" s="157" customFormat="1" ht="18" hidden="1" customHeight="1">
      <c r="A95" s="161" t="str">
        <f t="shared" si="99"/>
        <v/>
      </c>
      <c r="B95" s="158"/>
      <c r="C95" s="31" t="str">
        <f>IF(B95="","",VLOOKUP(B95,学連登録!$C$2:$G$3000,2,FALSE))</f>
        <v/>
      </c>
      <c r="D95" s="32" t="str">
        <f>IF(B95="","",VLOOKUP(B95,学連登録!$C$2:$G$3000,3,FALSE))</f>
        <v/>
      </c>
      <c r="E95" s="33" t="str">
        <f>IF(B95="","",VLOOKUP(B95,学連登録!$C$2:$G$3000,4,FALSE))</f>
        <v/>
      </c>
      <c r="F95" s="383" t="str">
        <f>IF(B95="","",VLOOKUP(B95,学連登録!$C$2:$I$3000,7,FALSE))</f>
        <v/>
      </c>
      <c r="G95" s="160"/>
      <c r="H95" s="905"/>
      <c r="I95" s="907"/>
      <c r="J95" s="160"/>
      <c r="K95" s="905"/>
      <c r="L95" s="906"/>
      <c r="M95" s="160"/>
      <c r="N95" s="819"/>
      <c r="O95" s="820"/>
      <c r="P95" s="159"/>
      <c r="Q95" s="905"/>
      <c r="R95" s="906"/>
      <c r="S95" s="159"/>
      <c r="T95" s="905"/>
      <c r="U95" s="906"/>
      <c r="V95" s="103" t="str">
        <f>IF(B95="","",VLOOKUP(B95,学連登録!$C$2:$H$3000,6,FALSE))</f>
        <v/>
      </c>
      <c r="Y95" s="118" t="str">
        <f t="shared" si="178"/>
        <v/>
      </c>
      <c r="Z95" s="97" t="str">
        <f>IF(G95="","",VLOOKUP(G95,種目名!$R$5:$T$104,3,0))</f>
        <v/>
      </c>
      <c r="AA95" s="99" t="str">
        <f>IF(J95="","",VLOOKUP(J95,種目名!$R$5:$T$104,3,0))</f>
        <v/>
      </c>
      <c r="AB95" s="119" t="str">
        <f>IF(M95="","",VLOOKUP(M95,種目名!$R$5:$T$104,3,0))</f>
        <v/>
      </c>
      <c r="AC95" s="119" t="str">
        <f>IF(P95="","",VLOOKUP(AF95,種目名!$R$5:$T$104,3,0))</f>
        <v/>
      </c>
      <c r="AD95" s="120" t="str">
        <f>IF(S95="","",VLOOKUP(AI95,種目名!$R$5:$T$104,3,0))</f>
        <v/>
      </c>
      <c r="AE95" s="117">
        <f t="shared" si="179"/>
        <v>0</v>
      </c>
      <c r="AF95" s="157" t="str">
        <f t="shared" si="180"/>
        <v/>
      </c>
      <c r="AG95" s="157" t="str">
        <f t="shared" si="181"/>
        <v/>
      </c>
      <c r="AH95" s="157">
        <f t="shared" si="182"/>
        <v>0</v>
      </c>
      <c r="AI95" s="157" t="str">
        <f t="shared" si="183"/>
        <v/>
      </c>
      <c r="AJ95" s="157" t="str">
        <f t="shared" si="184"/>
        <v/>
      </c>
      <c r="AK95" s="390"/>
      <c r="AL95" s="171">
        <f t="shared" si="112"/>
        <v>0</v>
      </c>
      <c r="AM95" s="399">
        <f t="shared" si="113"/>
        <v>0</v>
      </c>
      <c r="AN95" s="399">
        <f>COUNTIF($B$12:B95,B95)</f>
        <v>0</v>
      </c>
      <c r="AO95" s="399"/>
      <c r="AP95" s="399" t="str">
        <f t="shared" si="114"/>
        <v/>
      </c>
      <c r="AQ95" s="399" t="str">
        <f t="shared" si="114"/>
        <v/>
      </c>
      <c r="AR95" s="399" t="str">
        <f t="shared" si="114"/>
        <v/>
      </c>
      <c r="AS95" s="399" t="str">
        <f t="shared" si="108"/>
        <v/>
      </c>
      <c r="AT95" s="399">
        <f t="shared" si="115"/>
        <v>0</v>
      </c>
      <c r="AU95" s="399" t="str">
        <f t="shared" si="116"/>
        <v/>
      </c>
      <c r="AV95" s="399" t="str">
        <f t="shared" si="117"/>
        <v/>
      </c>
      <c r="AW95" s="399" t="str">
        <f t="shared" si="118"/>
        <v/>
      </c>
      <c r="AX95" s="399" t="str">
        <f t="shared" si="119"/>
        <v/>
      </c>
      <c r="AY95" s="399" t="str">
        <f t="shared" si="120"/>
        <v/>
      </c>
      <c r="AZ95" s="399" t="str">
        <f t="shared" si="100"/>
        <v/>
      </c>
      <c r="BA95" s="399" t="str">
        <f t="shared" si="100"/>
        <v/>
      </c>
      <c r="BB95" s="399" t="str">
        <f t="shared" si="100"/>
        <v/>
      </c>
      <c r="BC95" s="399" t="str">
        <f t="shared" si="100"/>
        <v/>
      </c>
      <c r="BD95" s="403" t="str">
        <f t="shared" si="100"/>
        <v/>
      </c>
      <c r="BE95" s="393">
        <f t="shared" si="121"/>
        <v>0</v>
      </c>
      <c r="BG95" s="399">
        <f t="shared" si="122"/>
        <v>0</v>
      </c>
      <c r="BH95" s="399">
        <f t="shared" si="123"/>
        <v>0</v>
      </c>
      <c r="BI95" s="412">
        <f t="shared" si="124"/>
        <v>0</v>
      </c>
      <c r="BJ95" s="413">
        <f t="shared" si="109"/>
        <v>0</v>
      </c>
      <c r="BK95" s="398" t="str">
        <f t="shared" si="110"/>
        <v>0</v>
      </c>
      <c r="BL95" s="398" t="str">
        <f t="shared" si="111"/>
        <v>0</v>
      </c>
      <c r="BM95" s="412">
        <f t="shared" si="125"/>
        <v>0</v>
      </c>
      <c r="BN95" s="412" t="str">
        <f t="shared" si="126"/>
        <v>0m0</v>
      </c>
      <c r="BO95" s="399">
        <f t="shared" si="127"/>
        <v>0</v>
      </c>
      <c r="BP95" s="399">
        <f t="shared" si="128"/>
        <v>0</v>
      </c>
      <c r="BQ95" s="412">
        <f t="shared" si="129"/>
        <v>0</v>
      </c>
      <c r="BR95" s="413">
        <f t="shared" si="130"/>
        <v>0</v>
      </c>
      <c r="BS95" s="398" t="str">
        <f t="shared" si="131"/>
        <v>0</v>
      </c>
      <c r="BT95" s="398" t="str">
        <f t="shared" si="132"/>
        <v>0</v>
      </c>
      <c r="BU95" s="412">
        <f t="shared" si="133"/>
        <v>0</v>
      </c>
      <c r="BV95" s="412" t="str">
        <f t="shared" si="134"/>
        <v>0m0</v>
      </c>
      <c r="BW95" s="399">
        <f t="shared" si="135"/>
        <v>0</v>
      </c>
      <c r="BX95" s="399">
        <f t="shared" si="136"/>
        <v>0</v>
      </c>
      <c r="BY95" s="412">
        <f t="shared" si="137"/>
        <v>0</v>
      </c>
      <c r="BZ95" s="413">
        <f t="shared" si="138"/>
        <v>0</v>
      </c>
      <c r="CA95" s="398" t="str">
        <f t="shared" si="139"/>
        <v>0</v>
      </c>
      <c r="CB95" s="398" t="str">
        <f t="shared" si="140"/>
        <v>0</v>
      </c>
      <c r="CC95" s="412">
        <f t="shared" si="141"/>
        <v>0</v>
      </c>
      <c r="CD95" s="412" t="str">
        <f t="shared" si="142"/>
        <v>0m0</v>
      </c>
      <c r="CE95" s="399">
        <f t="shared" si="143"/>
        <v>0</v>
      </c>
      <c r="CF95" s="399">
        <f t="shared" si="144"/>
        <v>0</v>
      </c>
      <c r="CG95" s="412">
        <f t="shared" si="145"/>
        <v>0</v>
      </c>
      <c r="CH95" s="413">
        <f t="shared" si="146"/>
        <v>0</v>
      </c>
      <c r="CI95" s="398" t="str">
        <f t="shared" si="147"/>
        <v>0</v>
      </c>
      <c r="CJ95" s="398" t="str">
        <f t="shared" si="148"/>
        <v>0</v>
      </c>
      <c r="CK95" s="412">
        <f t="shared" si="149"/>
        <v>0</v>
      </c>
      <c r="CL95" s="412" t="str">
        <f t="shared" si="150"/>
        <v>0m0</v>
      </c>
      <c r="CM95" s="399">
        <f t="shared" si="151"/>
        <v>0</v>
      </c>
      <c r="CN95" s="399">
        <f t="shared" si="152"/>
        <v>0</v>
      </c>
      <c r="CO95" s="412">
        <f t="shared" si="153"/>
        <v>0</v>
      </c>
      <c r="CP95" s="413">
        <f t="shared" si="154"/>
        <v>0</v>
      </c>
      <c r="CQ95" s="398" t="str">
        <f t="shared" si="155"/>
        <v>0</v>
      </c>
      <c r="CR95" s="398" t="str">
        <f t="shared" si="156"/>
        <v>0</v>
      </c>
      <c r="CS95" s="412">
        <f t="shared" si="157"/>
        <v>0</v>
      </c>
      <c r="CT95" s="412" t="str">
        <f t="shared" si="158"/>
        <v>0m0</v>
      </c>
      <c r="CU95" s="412">
        <f t="shared" si="159"/>
        <v>0</v>
      </c>
      <c r="CV95" s="412">
        <f t="shared" si="160"/>
        <v>0</v>
      </c>
      <c r="CW95" s="412">
        <f t="shared" si="161"/>
        <v>0</v>
      </c>
      <c r="CX95" s="412">
        <f t="shared" si="162"/>
        <v>0</v>
      </c>
      <c r="CY95" s="412">
        <f t="shared" si="163"/>
        <v>0</v>
      </c>
      <c r="CZ95" s="412" t="str">
        <f t="shared" si="164"/>
        <v/>
      </c>
      <c r="DA95" s="412" t="str">
        <f t="shared" si="165"/>
        <v/>
      </c>
      <c r="DB95" s="412" t="str">
        <f t="shared" si="166"/>
        <v/>
      </c>
      <c r="DC95" s="412" t="str">
        <f t="shared" si="167"/>
        <v/>
      </c>
      <c r="DD95" s="412" t="str">
        <f t="shared" si="168"/>
        <v/>
      </c>
      <c r="DE95" s="412"/>
      <c r="DF95" s="411"/>
      <c r="DG95" s="412" t="str">
        <f t="shared" si="169"/>
        <v/>
      </c>
      <c r="DH95" s="412" t="str">
        <f t="shared" si="170"/>
        <v/>
      </c>
      <c r="DI95" s="412">
        <f t="shared" si="171"/>
        <v>0</v>
      </c>
      <c r="DJ95" s="412" t="str">
        <f t="shared" si="172"/>
        <v/>
      </c>
      <c r="DK95" s="412" t="str">
        <f t="shared" si="173"/>
        <v/>
      </c>
      <c r="DL95" s="412" t="str">
        <f t="shared" si="174"/>
        <v/>
      </c>
      <c r="DM95" s="412" t="str">
        <f t="shared" si="175"/>
        <v/>
      </c>
      <c r="DN95" s="412" t="str">
        <f t="shared" si="176"/>
        <v/>
      </c>
      <c r="DO95" s="412" t="str">
        <f t="shared" si="177"/>
        <v/>
      </c>
    </row>
    <row r="96" spans="1:119" s="157" customFormat="1" ht="18" hidden="1" customHeight="1">
      <c r="A96" s="161" t="str">
        <f t="shared" si="99"/>
        <v/>
      </c>
      <c r="B96" s="158"/>
      <c r="C96" s="31" t="str">
        <f>IF(B96="","",VLOOKUP(B96,学連登録!$C$2:$G$3000,2,FALSE))</f>
        <v/>
      </c>
      <c r="D96" s="32" t="str">
        <f>IF(B96="","",VLOOKUP(B96,学連登録!$C$2:$G$3000,3,FALSE))</f>
        <v/>
      </c>
      <c r="E96" s="33" t="str">
        <f>IF(B96="","",VLOOKUP(B96,学連登録!$C$2:$G$3000,4,FALSE))</f>
        <v/>
      </c>
      <c r="F96" s="383" t="str">
        <f>IF(B96="","",VLOOKUP(B96,学連登録!$C$2:$I$3000,7,FALSE))</f>
        <v/>
      </c>
      <c r="G96" s="160"/>
      <c r="H96" s="905"/>
      <c r="I96" s="907"/>
      <c r="J96" s="160"/>
      <c r="K96" s="905"/>
      <c r="L96" s="906"/>
      <c r="M96" s="160"/>
      <c r="N96" s="819"/>
      <c r="O96" s="820"/>
      <c r="P96" s="159"/>
      <c r="Q96" s="905"/>
      <c r="R96" s="906"/>
      <c r="S96" s="159"/>
      <c r="T96" s="905"/>
      <c r="U96" s="906"/>
      <c r="V96" s="103" t="str">
        <f>IF(B96="","",VLOOKUP(B96,学連登録!$C$2:$H$3000,6,FALSE))</f>
        <v/>
      </c>
      <c r="Y96" s="118" t="str">
        <f t="shared" si="178"/>
        <v/>
      </c>
      <c r="Z96" s="97" t="str">
        <f>IF(G96="","",VLOOKUP(G96,種目名!$R$5:$T$104,3,0))</f>
        <v/>
      </c>
      <c r="AA96" s="99" t="str">
        <f>IF(J96="","",VLOOKUP(J96,種目名!$R$5:$T$104,3,0))</f>
        <v/>
      </c>
      <c r="AB96" s="119" t="str">
        <f>IF(M96="","",VLOOKUP(M96,種目名!$R$5:$T$104,3,0))</f>
        <v/>
      </c>
      <c r="AC96" s="119" t="str">
        <f>IF(P96="","",VLOOKUP(AF96,種目名!$R$5:$T$104,3,0))</f>
        <v/>
      </c>
      <c r="AD96" s="120" t="str">
        <f>IF(S96="","",VLOOKUP(AI96,種目名!$R$5:$T$104,3,0))</f>
        <v/>
      </c>
      <c r="AE96" s="117">
        <f t="shared" si="179"/>
        <v>0</v>
      </c>
      <c r="AF96" s="157" t="str">
        <f t="shared" si="180"/>
        <v/>
      </c>
      <c r="AG96" s="157" t="str">
        <f t="shared" si="181"/>
        <v/>
      </c>
      <c r="AH96" s="157">
        <f t="shared" si="182"/>
        <v>0</v>
      </c>
      <c r="AI96" s="157" t="str">
        <f t="shared" si="183"/>
        <v/>
      </c>
      <c r="AJ96" s="157" t="str">
        <f t="shared" si="184"/>
        <v/>
      </c>
      <c r="AK96" s="390"/>
      <c r="AL96" s="171">
        <f t="shared" si="112"/>
        <v>0</v>
      </c>
      <c r="AM96" s="399">
        <f t="shared" si="113"/>
        <v>0</v>
      </c>
      <c r="AN96" s="399">
        <f>COUNTIF($B$12:B96,B96)</f>
        <v>0</v>
      </c>
      <c r="AO96" s="399"/>
      <c r="AP96" s="399" t="str">
        <f t="shared" si="114"/>
        <v/>
      </c>
      <c r="AQ96" s="399" t="str">
        <f t="shared" si="114"/>
        <v/>
      </c>
      <c r="AR96" s="399" t="str">
        <f t="shared" si="114"/>
        <v/>
      </c>
      <c r="AS96" s="399" t="str">
        <f t="shared" si="108"/>
        <v/>
      </c>
      <c r="AT96" s="399">
        <f t="shared" si="115"/>
        <v>0</v>
      </c>
      <c r="AU96" s="399" t="str">
        <f t="shared" si="116"/>
        <v/>
      </c>
      <c r="AV96" s="399" t="str">
        <f t="shared" si="117"/>
        <v/>
      </c>
      <c r="AW96" s="399" t="str">
        <f t="shared" si="118"/>
        <v/>
      </c>
      <c r="AX96" s="399" t="str">
        <f t="shared" si="119"/>
        <v/>
      </c>
      <c r="AY96" s="399" t="str">
        <f t="shared" si="120"/>
        <v/>
      </c>
      <c r="AZ96" s="399" t="str">
        <f t="shared" si="100"/>
        <v/>
      </c>
      <c r="BA96" s="399" t="str">
        <f t="shared" si="100"/>
        <v/>
      </c>
      <c r="BB96" s="399" t="str">
        <f t="shared" si="100"/>
        <v/>
      </c>
      <c r="BC96" s="399" t="str">
        <f t="shared" si="100"/>
        <v/>
      </c>
      <c r="BD96" s="403" t="str">
        <f t="shared" si="100"/>
        <v/>
      </c>
      <c r="BE96" s="393">
        <f t="shared" si="121"/>
        <v>0</v>
      </c>
      <c r="BG96" s="399">
        <f t="shared" si="122"/>
        <v>0</v>
      </c>
      <c r="BH96" s="399">
        <f t="shared" si="123"/>
        <v>0</v>
      </c>
      <c r="BI96" s="412">
        <f t="shared" si="124"/>
        <v>0</v>
      </c>
      <c r="BJ96" s="413">
        <f t="shared" si="109"/>
        <v>0</v>
      </c>
      <c r="BK96" s="398" t="str">
        <f t="shared" si="110"/>
        <v>0</v>
      </c>
      <c r="BL96" s="398" t="str">
        <f t="shared" si="111"/>
        <v>0</v>
      </c>
      <c r="BM96" s="412">
        <f t="shared" si="125"/>
        <v>0</v>
      </c>
      <c r="BN96" s="412" t="str">
        <f t="shared" si="126"/>
        <v>0m0</v>
      </c>
      <c r="BO96" s="399">
        <f t="shared" si="127"/>
        <v>0</v>
      </c>
      <c r="BP96" s="399">
        <f t="shared" si="128"/>
        <v>0</v>
      </c>
      <c r="BQ96" s="412">
        <f t="shared" si="129"/>
        <v>0</v>
      </c>
      <c r="BR96" s="413">
        <f t="shared" si="130"/>
        <v>0</v>
      </c>
      <c r="BS96" s="398" t="str">
        <f t="shared" si="131"/>
        <v>0</v>
      </c>
      <c r="BT96" s="398" t="str">
        <f t="shared" si="132"/>
        <v>0</v>
      </c>
      <c r="BU96" s="412">
        <f t="shared" si="133"/>
        <v>0</v>
      </c>
      <c r="BV96" s="412" t="str">
        <f t="shared" si="134"/>
        <v>0m0</v>
      </c>
      <c r="BW96" s="399">
        <f t="shared" si="135"/>
        <v>0</v>
      </c>
      <c r="BX96" s="399">
        <f t="shared" si="136"/>
        <v>0</v>
      </c>
      <c r="BY96" s="412">
        <f t="shared" si="137"/>
        <v>0</v>
      </c>
      <c r="BZ96" s="413">
        <f t="shared" si="138"/>
        <v>0</v>
      </c>
      <c r="CA96" s="398" t="str">
        <f t="shared" si="139"/>
        <v>0</v>
      </c>
      <c r="CB96" s="398" t="str">
        <f t="shared" si="140"/>
        <v>0</v>
      </c>
      <c r="CC96" s="412">
        <f t="shared" si="141"/>
        <v>0</v>
      </c>
      <c r="CD96" s="412" t="str">
        <f t="shared" si="142"/>
        <v>0m0</v>
      </c>
      <c r="CE96" s="399">
        <f t="shared" si="143"/>
        <v>0</v>
      </c>
      <c r="CF96" s="399">
        <f t="shared" si="144"/>
        <v>0</v>
      </c>
      <c r="CG96" s="412">
        <f t="shared" si="145"/>
        <v>0</v>
      </c>
      <c r="CH96" s="413">
        <f t="shared" si="146"/>
        <v>0</v>
      </c>
      <c r="CI96" s="398" t="str">
        <f t="shared" si="147"/>
        <v>0</v>
      </c>
      <c r="CJ96" s="398" t="str">
        <f t="shared" si="148"/>
        <v>0</v>
      </c>
      <c r="CK96" s="412">
        <f t="shared" si="149"/>
        <v>0</v>
      </c>
      <c r="CL96" s="412" t="str">
        <f t="shared" si="150"/>
        <v>0m0</v>
      </c>
      <c r="CM96" s="399">
        <f t="shared" si="151"/>
        <v>0</v>
      </c>
      <c r="CN96" s="399">
        <f t="shared" si="152"/>
        <v>0</v>
      </c>
      <c r="CO96" s="412">
        <f t="shared" si="153"/>
        <v>0</v>
      </c>
      <c r="CP96" s="413">
        <f t="shared" si="154"/>
        <v>0</v>
      </c>
      <c r="CQ96" s="398" t="str">
        <f t="shared" si="155"/>
        <v>0</v>
      </c>
      <c r="CR96" s="398" t="str">
        <f t="shared" si="156"/>
        <v>0</v>
      </c>
      <c r="CS96" s="412">
        <f t="shared" si="157"/>
        <v>0</v>
      </c>
      <c r="CT96" s="412" t="str">
        <f t="shared" si="158"/>
        <v>0m0</v>
      </c>
      <c r="CU96" s="412">
        <f t="shared" si="159"/>
        <v>0</v>
      </c>
      <c r="CV96" s="412">
        <f t="shared" si="160"/>
        <v>0</v>
      </c>
      <c r="CW96" s="412">
        <f t="shared" si="161"/>
        <v>0</v>
      </c>
      <c r="CX96" s="412">
        <f t="shared" si="162"/>
        <v>0</v>
      </c>
      <c r="CY96" s="412">
        <f t="shared" si="163"/>
        <v>0</v>
      </c>
      <c r="CZ96" s="412" t="str">
        <f t="shared" si="164"/>
        <v/>
      </c>
      <c r="DA96" s="412" t="str">
        <f t="shared" si="165"/>
        <v/>
      </c>
      <c r="DB96" s="412" t="str">
        <f t="shared" si="166"/>
        <v/>
      </c>
      <c r="DC96" s="412" t="str">
        <f t="shared" si="167"/>
        <v/>
      </c>
      <c r="DD96" s="412" t="str">
        <f t="shared" si="168"/>
        <v/>
      </c>
      <c r="DE96" s="412"/>
      <c r="DF96" s="411"/>
      <c r="DG96" s="412" t="str">
        <f t="shared" si="169"/>
        <v/>
      </c>
      <c r="DH96" s="412" t="str">
        <f t="shared" si="170"/>
        <v/>
      </c>
      <c r="DI96" s="412">
        <f t="shared" si="171"/>
        <v>0</v>
      </c>
      <c r="DJ96" s="412" t="str">
        <f t="shared" si="172"/>
        <v/>
      </c>
      <c r="DK96" s="412" t="str">
        <f t="shared" si="173"/>
        <v/>
      </c>
      <c r="DL96" s="412" t="str">
        <f t="shared" si="174"/>
        <v/>
      </c>
      <c r="DM96" s="412" t="str">
        <f t="shared" si="175"/>
        <v/>
      </c>
      <c r="DN96" s="412" t="str">
        <f t="shared" si="176"/>
        <v/>
      </c>
      <c r="DO96" s="412" t="str">
        <f t="shared" si="177"/>
        <v/>
      </c>
    </row>
    <row r="97" spans="1:119" s="157" customFormat="1" ht="18" hidden="1" customHeight="1">
      <c r="A97" s="161" t="str">
        <f t="shared" si="99"/>
        <v/>
      </c>
      <c r="B97" s="158"/>
      <c r="C97" s="31" t="str">
        <f>IF(B97="","",VLOOKUP(B97,学連登録!$C$2:$G$3000,2,FALSE))</f>
        <v/>
      </c>
      <c r="D97" s="32" t="str">
        <f>IF(B97="","",VLOOKUP(B97,学連登録!$C$2:$G$3000,3,FALSE))</f>
        <v/>
      </c>
      <c r="E97" s="33" t="str">
        <f>IF(B97="","",VLOOKUP(B97,学連登録!$C$2:$G$3000,4,FALSE))</f>
        <v/>
      </c>
      <c r="F97" s="383" t="str">
        <f>IF(B97="","",VLOOKUP(B97,学連登録!$C$2:$I$3000,7,FALSE))</f>
        <v/>
      </c>
      <c r="G97" s="160"/>
      <c r="H97" s="905"/>
      <c r="I97" s="907"/>
      <c r="J97" s="160"/>
      <c r="K97" s="905"/>
      <c r="L97" s="906"/>
      <c r="M97" s="160"/>
      <c r="N97" s="819"/>
      <c r="O97" s="820"/>
      <c r="P97" s="159"/>
      <c r="Q97" s="905"/>
      <c r="R97" s="906"/>
      <c r="S97" s="159"/>
      <c r="T97" s="905"/>
      <c r="U97" s="906"/>
      <c r="V97" s="103" t="str">
        <f>IF(B97="","",VLOOKUP(B97,学連登録!$C$2:$H$3000,6,FALSE))</f>
        <v/>
      </c>
      <c r="Y97" s="118" t="str">
        <f t="shared" si="178"/>
        <v/>
      </c>
      <c r="Z97" s="97" t="str">
        <f>IF(G97="","",VLOOKUP(G97,種目名!$R$5:$T$104,3,0))</f>
        <v/>
      </c>
      <c r="AA97" s="99" t="str">
        <f>IF(J97="","",VLOOKUP(J97,種目名!$R$5:$T$104,3,0))</f>
        <v/>
      </c>
      <c r="AB97" s="119" t="str">
        <f>IF(M97="","",VLOOKUP(M97,種目名!$R$5:$T$104,3,0))</f>
        <v/>
      </c>
      <c r="AC97" s="119" t="str">
        <f>IF(P97="","",VLOOKUP(AF97,種目名!$R$5:$T$104,3,0))</f>
        <v/>
      </c>
      <c r="AD97" s="120" t="str">
        <f>IF(S97="","",VLOOKUP(AI97,種目名!$R$5:$T$104,3,0))</f>
        <v/>
      </c>
      <c r="AE97" s="117">
        <f t="shared" si="179"/>
        <v>0</v>
      </c>
      <c r="AF97" s="157" t="str">
        <f t="shared" si="180"/>
        <v/>
      </c>
      <c r="AG97" s="157" t="str">
        <f t="shared" si="181"/>
        <v/>
      </c>
      <c r="AH97" s="157">
        <f t="shared" si="182"/>
        <v>0</v>
      </c>
      <c r="AI97" s="157" t="str">
        <f t="shared" si="183"/>
        <v/>
      </c>
      <c r="AJ97" s="157" t="str">
        <f t="shared" si="184"/>
        <v/>
      </c>
      <c r="AK97" s="390"/>
      <c r="AL97" s="171">
        <f t="shared" si="112"/>
        <v>0</v>
      </c>
      <c r="AM97" s="399">
        <f t="shared" si="113"/>
        <v>0</v>
      </c>
      <c r="AN97" s="399">
        <f>COUNTIF($B$12:B97,B97)</f>
        <v>0</v>
      </c>
      <c r="AO97" s="399"/>
      <c r="AP97" s="399" t="str">
        <f t="shared" si="114"/>
        <v/>
      </c>
      <c r="AQ97" s="399" t="str">
        <f t="shared" si="114"/>
        <v/>
      </c>
      <c r="AR97" s="399" t="str">
        <f t="shared" si="114"/>
        <v/>
      </c>
      <c r="AS97" s="399" t="str">
        <f t="shared" si="108"/>
        <v/>
      </c>
      <c r="AT97" s="399">
        <f t="shared" si="115"/>
        <v>0</v>
      </c>
      <c r="AU97" s="399" t="str">
        <f t="shared" si="116"/>
        <v/>
      </c>
      <c r="AV97" s="399" t="str">
        <f t="shared" si="117"/>
        <v/>
      </c>
      <c r="AW97" s="399" t="str">
        <f t="shared" si="118"/>
        <v/>
      </c>
      <c r="AX97" s="399" t="str">
        <f t="shared" si="119"/>
        <v/>
      </c>
      <c r="AY97" s="399" t="str">
        <f t="shared" si="120"/>
        <v/>
      </c>
      <c r="AZ97" s="399" t="str">
        <f t="shared" si="100"/>
        <v/>
      </c>
      <c r="BA97" s="399" t="str">
        <f t="shared" si="100"/>
        <v/>
      </c>
      <c r="BB97" s="399" t="str">
        <f t="shared" si="100"/>
        <v/>
      </c>
      <c r="BC97" s="399" t="str">
        <f t="shared" si="100"/>
        <v/>
      </c>
      <c r="BD97" s="403" t="str">
        <f t="shared" si="100"/>
        <v/>
      </c>
      <c r="BE97" s="393">
        <f t="shared" si="121"/>
        <v>0</v>
      </c>
      <c r="BG97" s="399">
        <f t="shared" si="122"/>
        <v>0</v>
      </c>
      <c r="BH97" s="399">
        <f t="shared" si="123"/>
        <v>0</v>
      </c>
      <c r="BI97" s="412">
        <f t="shared" si="124"/>
        <v>0</v>
      </c>
      <c r="BJ97" s="413">
        <f t="shared" si="109"/>
        <v>0</v>
      </c>
      <c r="BK97" s="398" t="str">
        <f t="shared" si="110"/>
        <v>0</v>
      </c>
      <c r="BL97" s="398" t="str">
        <f t="shared" si="111"/>
        <v>0</v>
      </c>
      <c r="BM97" s="412">
        <f t="shared" si="125"/>
        <v>0</v>
      </c>
      <c r="BN97" s="412" t="str">
        <f t="shared" si="126"/>
        <v>0m0</v>
      </c>
      <c r="BO97" s="399">
        <f t="shared" si="127"/>
        <v>0</v>
      </c>
      <c r="BP97" s="399">
        <f t="shared" si="128"/>
        <v>0</v>
      </c>
      <c r="BQ97" s="412">
        <f t="shared" si="129"/>
        <v>0</v>
      </c>
      <c r="BR97" s="413">
        <f t="shared" si="130"/>
        <v>0</v>
      </c>
      <c r="BS97" s="398" t="str">
        <f t="shared" si="131"/>
        <v>0</v>
      </c>
      <c r="BT97" s="398" t="str">
        <f t="shared" si="132"/>
        <v>0</v>
      </c>
      <c r="BU97" s="412">
        <f t="shared" si="133"/>
        <v>0</v>
      </c>
      <c r="BV97" s="412" t="str">
        <f t="shared" si="134"/>
        <v>0m0</v>
      </c>
      <c r="BW97" s="399">
        <f t="shared" si="135"/>
        <v>0</v>
      </c>
      <c r="BX97" s="399">
        <f t="shared" si="136"/>
        <v>0</v>
      </c>
      <c r="BY97" s="412">
        <f t="shared" si="137"/>
        <v>0</v>
      </c>
      <c r="BZ97" s="413">
        <f t="shared" si="138"/>
        <v>0</v>
      </c>
      <c r="CA97" s="398" t="str">
        <f t="shared" si="139"/>
        <v>0</v>
      </c>
      <c r="CB97" s="398" t="str">
        <f t="shared" si="140"/>
        <v>0</v>
      </c>
      <c r="CC97" s="412">
        <f t="shared" si="141"/>
        <v>0</v>
      </c>
      <c r="CD97" s="412" t="str">
        <f t="shared" si="142"/>
        <v>0m0</v>
      </c>
      <c r="CE97" s="399">
        <f t="shared" si="143"/>
        <v>0</v>
      </c>
      <c r="CF97" s="399">
        <f t="shared" si="144"/>
        <v>0</v>
      </c>
      <c r="CG97" s="412">
        <f t="shared" si="145"/>
        <v>0</v>
      </c>
      <c r="CH97" s="413">
        <f t="shared" si="146"/>
        <v>0</v>
      </c>
      <c r="CI97" s="398" t="str">
        <f t="shared" si="147"/>
        <v>0</v>
      </c>
      <c r="CJ97" s="398" t="str">
        <f t="shared" si="148"/>
        <v>0</v>
      </c>
      <c r="CK97" s="412">
        <f t="shared" si="149"/>
        <v>0</v>
      </c>
      <c r="CL97" s="412" t="str">
        <f t="shared" si="150"/>
        <v>0m0</v>
      </c>
      <c r="CM97" s="399">
        <f t="shared" si="151"/>
        <v>0</v>
      </c>
      <c r="CN97" s="399">
        <f t="shared" si="152"/>
        <v>0</v>
      </c>
      <c r="CO97" s="412">
        <f t="shared" si="153"/>
        <v>0</v>
      </c>
      <c r="CP97" s="413">
        <f t="shared" si="154"/>
        <v>0</v>
      </c>
      <c r="CQ97" s="398" t="str">
        <f t="shared" si="155"/>
        <v>0</v>
      </c>
      <c r="CR97" s="398" t="str">
        <f t="shared" si="156"/>
        <v>0</v>
      </c>
      <c r="CS97" s="412">
        <f t="shared" si="157"/>
        <v>0</v>
      </c>
      <c r="CT97" s="412" t="str">
        <f t="shared" si="158"/>
        <v>0m0</v>
      </c>
      <c r="CU97" s="412">
        <f t="shared" si="159"/>
        <v>0</v>
      </c>
      <c r="CV97" s="412">
        <f t="shared" si="160"/>
        <v>0</v>
      </c>
      <c r="CW97" s="412">
        <f t="shared" si="161"/>
        <v>0</v>
      </c>
      <c r="CX97" s="412">
        <f t="shared" si="162"/>
        <v>0</v>
      </c>
      <c r="CY97" s="412">
        <f t="shared" si="163"/>
        <v>0</v>
      </c>
      <c r="CZ97" s="412" t="str">
        <f t="shared" si="164"/>
        <v/>
      </c>
      <c r="DA97" s="412" t="str">
        <f t="shared" si="165"/>
        <v/>
      </c>
      <c r="DB97" s="412" t="str">
        <f t="shared" si="166"/>
        <v/>
      </c>
      <c r="DC97" s="412" t="str">
        <f t="shared" si="167"/>
        <v/>
      </c>
      <c r="DD97" s="412" t="str">
        <f t="shared" si="168"/>
        <v/>
      </c>
      <c r="DE97" s="412"/>
      <c r="DF97" s="411"/>
      <c r="DG97" s="412" t="str">
        <f t="shared" si="169"/>
        <v/>
      </c>
      <c r="DH97" s="412" t="str">
        <f t="shared" si="170"/>
        <v/>
      </c>
      <c r="DI97" s="412">
        <f t="shared" si="171"/>
        <v>0</v>
      </c>
      <c r="DJ97" s="412" t="str">
        <f t="shared" si="172"/>
        <v/>
      </c>
      <c r="DK97" s="412" t="str">
        <f t="shared" si="173"/>
        <v/>
      </c>
      <c r="DL97" s="412" t="str">
        <f t="shared" si="174"/>
        <v/>
      </c>
      <c r="DM97" s="412" t="str">
        <f t="shared" si="175"/>
        <v/>
      </c>
      <c r="DN97" s="412" t="str">
        <f t="shared" si="176"/>
        <v/>
      </c>
      <c r="DO97" s="412" t="str">
        <f t="shared" si="177"/>
        <v/>
      </c>
    </row>
    <row r="98" spans="1:119" s="157" customFormat="1" ht="18" hidden="1" customHeight="1">
      <c r="A98" s="161" t="str">
        <f t="shared" si="99"/>
        <v/>
      </c>
      <c r="B98" s="158"/>
      <c r="C98" s="31" t="str">
        <f>IF(B98="","",VLOOKUP(B98,学連登録!$C$2:$G$3000,2,FALSE))</f>
        <v/>
      </c>
      <c r="D98" s="32" t="str">
        <f>IF(B98="","",VLOOKUP(B98,学連登録!$C$2:$G$3000,3,FALSE))</f>
        <v/>
      </c>
      <c r="E98" s="33" t="str">
        <f>IF(B98="","",VLOOKUP(B98,学連登録!$C$2:$G$3000,4,FALSE))</f>
        <v/>
      </c>
      <c r="F98" s="383" t="str">
        <f>IF(B98="","",VLOOKUP(B98,学連登録!$C$2:$I$3000,7,FALSE))</f>
        <v/>
      </c>
      <c r="G98" s="160"/>
      <c r="H98" s="905"/>
      <c r="I98" s="907"/>
      <c r="J98" s="160"/>
      <c r="K98" s="905"/>
      <c r="L98" s="906"/>
      <c r="M98" s="160"/>
      <c r="N98" s="819"/>
      <c r="O98" s="820"/>
      <c r="P98" s="159"/>
      <c r="Q98" s="905"/>
      <c r="R98" s="906"/>
      <c r="S98" s="159"/>
      <c r="T98" s="905"/>
      <c r="U98" s="906"/>
      <c r="V98" s="103" t="str">
        <f>IF(B98="","",VLOOKUP(B98,学連登録!$C$2:$H$3000,6,FALSE))</f>
        <v/>
      </c>
      <c r="Y98" s="118" t="str">
        <f t="shared" si="178"/>
        <v/>
      </c>
      <c r="Z98" s="97" t="str">
        <f>IF(G98="","",VLOOKUP(G98,種目名!$R$5:$T$104,3,0))</f>
        <v/>
      </c>
      <c r="AA98" s="99" t="str">
        <f>IF(J98="","",VLOOKUP(J98,種目名!$R$5:$T$104,3,0))</f>
        <v/>
      </c>
      <c r="AB98" s="119" t="str">
        <f>IF(M98="","",VLOOKUP(M98,種目名!$R$5:$T$104,3,0))</f>
        <v/>
      </c>
      <c r="AC98" s="119" t="str">
        <f>IF(P98="","",VLOOKUP(AF98,種目名!$R$5:$T$104,3,0))</f>
        <v/>
      </c>
      <c r="AD98" s="120" t="str">
        <f>IF(S98="","",VLOOKUP(AI98,種目名!$R$5:$T$104,3,0))</f>
        <v/>
      </c>
      <c r="AE98" s="117">
        <f t="shared" si="179"/>
        <v>0</v>
      </c>
      <c r="AF98" s="157" t="str">
        <f t="shared" si="180"/>
        <v/>
      </c>
      <c r="AG98" s="157" t="str">
        <f t="shared" si="181"/>
        <v/>
      </c>
      <c r="AH98" s="157">
        <f t="shared" si="182"/>
        <v>0</v>
      </c>
      <c r="AI98" s="157" t="str">
        <f t="shared" si="183"/>
        <v/>
      </c>
      <c r="AJ98" s="157" t="str">
        <f t="shared" si="184"/>
        <v/>
      </c>
      <c r="AK98" s="390"/>
      <c r="AL98" s="171">
        <f t="shared" si="112"/>
        <v>0</v>
      </c>
      <c r="AM98" s="399">
        <f t="shared" si="113"/>
        <v>0</v>
      </c>
      <c r="AN98" s="399">
        <f>COUNTIF($B$12:B98,B98)</f>
        <v>0</v>
      </c>
      <c r="AO98" s="399"/>
      <c r="AP98" s="399" t="str">
        <f t="shared" si="114"/>
        <v/>
      </c>
      <c r="AQ98" s="399" t="str">
        <f t="shared" si="114"/>
        <v/>
      </c>
      <c r="AR98" s="399" t="str">
        <f t="shared" si="114"/>
        <v/>
      </c>
      <c r="AS98" s="399" t="str">
        <f t="shared" si="108"/>
        <v/>
      </c>
      <c r="AT98" s="399">
        <f t="shared" si="115"/>
        <v>0</v>
      </c>
      <c r="AU98" s="399" t="str">
        <f t="shared" si="116"/>
        <v/>
      </c>
      <c r="AV98" s="399" t="str">
        <f t="shared" si="117"/>
        <v/>
      </c>
      <c r="AW98" s="399" t="str">
        <f t="shared" si="118"/>
        <v/>
      </c>
      <c r="AX98" s="399" t="str">
        <f t="shared" si="119"/>
        <v/>
      </c>
      <c r="AY98" s="399" t="str">
        <f t="shared" si="120"/>
        <v/>
      </c>
      <c r="AZ98" s="399" t="str">
        <f t="shared" si="100"/>
        <v/>
      </c>
      <c r="BA98" s="399" t="str">
        <f t="shared" si="100"/>
        <v/>
      </c>
      <c r="BB98" s="399" t="str">
        <f t="shared" si="100"/>
        <v/>
      </c>
      <c r="BC98" s="399" t="str">
        <f t="shared" si="100"/>
        <v/>
      </c>
      <c r="BD98" s="403" t="str">
        <f t="shared" si="100"/>
        <v/>
      </c>
      <c r="BE98" s="393">
        <f t="shared" si="121"/>
        <v>0</v>
      </c>
      <c r="BG98" s="399">
        <f t="shared" si="122"/>
        <v>0</v>
      </c>
      <c r="BH98" s="399">
        <f t="shared" si="123"/>
        <v>0</v>
      </c>
      <c r="BI98" s="412">
        <f t="shared" si="124"/>
        <v>0</v>
      </c>
      <c r="BJ98" s="413">
        <f t="shared" si="109"/>
        <v>0</v>
      </c>
      <c r="BK98" s="398" t="str">
        <f t="shared" si="110"/>
        <v>0</v>
      </c>
      <c r="BL98" s="398" t="str">
        <f t="shared" si="111"/>
        <v>0</v>
      </c>
      <c r="BM98" s="412">
        <f t="shared" si="125"/>
        <v>0</v>
      </c>
      <c r="BN98" s="412" t="str">
        <f t="shared" si="126"/>
        <v>0m0</v>
      </c>
      <c r="BO98" s="399">
        <f t="shared" si="127"/>
        <v>0</v>
      </c>
      <c r="BP98" s="399">
        <f t="shared" si="128"/>
        <v>0</v>
      </c>
      <c r="BQ98" s="412">
        <f t="shared" si="129"/>
        <v>0</v>
      </c>
      <c r="BR98" s="413">
        <f t="shared" si="130"/>
        <v>0</v>
      </c>
      <c r="BS98" s="398" t="str">
        <f t="shared" si="131"/>
        <v>0</v>
      </c>
      <c r="BT98" s="398" t="str">
        <f t="shared" si="132"/>
        <v>0</v>
      </c>
      <c r="BU98" s="412">
        <f t="shared" si="133"/>
        <v>0</v>
      </c>
      <c r="BV98" s="412" t="str">
        <f t="shared" si="134"/>
        <v>0m0</v>
      </c>
      <c r="BW98" s="399">
        <f t="shared" si="135"/>
        <v>0</v>
      </c>
      <c r="BX98" s="399">
        <f t="shared" si="136"/>
        <v>0</v>
      </c>
      <c r="BY98" s="412">
        <f t="shared" si="137"/>
        <v>0</v>
      </c>
      <c r="BZ98" s="413">
        <f t="shared" si="138"/>
        <v>0</v>
      </c>
      <c r="CA98" s="398" t="str">
        <f t="shared" si="139"/>
        <v>0</v>
      </c>
      <c r="CB98" s="398" t="str">
        <f t="shared" si="140"/>
        <v>0</v>
      </c>
      <c r="CC98" s="412">
        <f t="shared" si="141"/>
        <v>0</v>
      </c>
      <c r="CD98" s="412" t="str">
        <f t="shared" si="142"/>
        <v>0m0</v>
      </c>
      <c r="CE98" s="399">
        <f t="shared" si="143"/>
        <v>0</v>
      </c>
      <c r="CF98" s="399">
        <f t="shared" si="144"/>
        <v>0</v>
      </c>
      <c r="CG98" s="412">
        <f t="shared" si="145"/>
        <v>0</v>
      </c>
      <c r="CH98" s="413">
        <f t="shared" si="146"/>
        <v>0</v>
      </c>
      <c r="CI98" s="398" t="str">
        <f t="shared" si="147"/>
        <v>0</v>
      </c>
      <c r="CJ98" s="398" t="str">
        <f t="shared" si="148"/>
        <v>0</v>
      </c>
      <c r="CK98" s="412">
        <f t="shared" si="149"/>
        <v>0</v>
      </c>
      <c r="CL98" s="412" t="str">
        <f t="shared" si="150"/>
        <v>0m0</v>
      </c>
      <c r="CM98" s="399">
        <f t="shared" si="151"/>
        <v>0</v>
      </c>
      <c r="CN98" s="399">
        <f t="shared" si="152"/>
        <v>0</v>
      </c>
      <c r="CO98" s="412">
        <f t="shared" si="153"/>
        <v>0</v>
      </c>
      <c r="CP98" s="413">
        <f t="shared" si="154"/>
        <v>0</v>
      </c>
      <c r="CQ98" s="398" t="str">
        <f t="shared" si="155"/>
        <v>0</v>
      </c>
      <c r="CR98" s="398" t="str">
        <f t="shared" si="156"/>
        <v>0</v>
      </c>
      <c r="CS98" s="412">
        <f t="shared" si="157"/>
        <v>0</v>
      </c>
      <c r="CT98" s="412" t="str">
        <f t="shared" si="158"/>
        <v>0m0</v>
      </c>
      <c r="CU98" s="412">
        <f t="shared" si="159"/>
        <v>0</v>
      </c>
      <c r="CV98" s="412">
        <f t="shared" si="160"/>
        <v>0</v>
      </c>
      <c r="CW98" s="412">
        <f t="shared" si="161"/>
        <v>0</v>
      </c>
      <c r="CX98" s="412">
        <f t="shared" si="162"/>
        <v>0</v>
      </c>
      <c r="CY98" s="412">
        <f t="shared" si="163"/>
        <v>0</v>
      </c>
      <c r="CZ98" s="412" t="str">
        <f t="shared" si="164"/>
        <v/>
      </c>
      <c r="DA98" s="412" t="str">
        <f t="shared" si="165"/>
        <v/>
      </c>
      <c r="DB98" s="412" t="str">
        <f t="shared" si="166"/>
        <v/>
      </c>
      <c r="DC98" s="412" t="str">
        <f t="shared" si="167"/>
        <v/>
      </c>
      <c r="DD98" s="412" t="str">
        <f t="shared" si="168"/>
        <v/>
      </c>
      <c r="DE98" s="412"/>
      <c r="DF98" s="411"/>
      <c r="DG98" s="412" t="str">
        <f t="shared" si="169"/>
        <v/>
      </c>
      <c r="DH98" s="412" t="str">
        <f t="shared" si="170"/>
        <v/>
      </c>
      <c r="DI98" s="412">
        <f t="shared" si="171"/>
        <v>0</v>
      </c>
      <c r="DJ98" s="412" t="str">
        <f t="shared" si="172"/>
        <v/>
      </c>
      <c r="DK98" s="412" t="str">
        <f t="shared" si="173"/>
        <v/>
      </c>
      <c r="DL98" s="412" t="str">
        <f t="shared" si="174"/>
        <v/>
      </c>
      <c r="DM98" s="412" t="str">
        <f t="shared" si="175"/>
        <v/>
      </c>
      <c r="DN98" s="412" t="str">
        <f t="shared" si="176"/>
        <v/>
      </c>
      <c r="DO98" s="412" t="str">
        <f t="shared" si="177"/>
        <v/>
      </c>
    </row>
    <row r="99" spans="1:119" s="157" customFormat="1" ht="18" hidden="1" customHeight="1">
      <c r="A99" s="161" t="str">
        <f t="shared" si="99"/>
        <v/>
      </c>
      <c r="B99" s="158"/>
      <c r="C99" s="31" t="str">
        <f>IF(B99="","",VLOOKUP(B99,学連登録!$C$2:$G$3000,2,FALSE))</f>
        <v/>
      </c>
      <c r="D99" s="32" t="str">
        <f>IF(B99="","",VLOOKUP(B99,学連登録!$C$2:$G$3000,3,FALSE))</f>
        <v/>
      </c>
      <c r="E99" s="33" t="str">
        <f>IF(B99="","",VLOOKUP(B99,学連登録!$C$2:$G$3000,4,FALSE))</f>
        <v/>
      </c>
      <c r="F99" s="383" t="str">
        <f>IF(B99="","",VLOOKUP(B99,学連登録!$C$2:$I$3000,7,FALSE))</f>
        <v/>
      </c>
      <c r="G99" s="160"/>
      <c r="H99" s="905"/>
      <c r="I99" s="907"/>
      <c r="J99" s="160"/>
      <c r="K99" s="905"/>
      <c r="L99" s="906"/>
      <c r="M99" s="160"/>
      <c r="N99" s="819"/>
      <c r="O99" s="820"/>
      <c r="P99" s="159"/>
      <c r="Q99" s="905"/>
      <c r="R99" s="906"/>
      <c r="S99" s="159"/>
      <c r="T99" s="905"/>
      <c r="U99" s="906"/>
      <c r="V99" s="103" t="str">
        <f>IF(B99="","",VLOOKUP(B99,学連登録!$C$2:$H$3000,6,FALSE))</f>
        <v/>
      </c>
      <c r="Y99" s="118" t="str">
        <f t="shared" si="178"/>
        <v/>
      </c>
      <c r="Z99" s="97" t="str">
        <f>IF(G99="","",VLOOKUP(G99,種目名!$R$5:$T$104,3,0))</f>
        <v/>
      </c>
      <c r="AA99" s="99" t="str">
        <f>IF(J99="","",VLOOKUP(J99,種目名!$R$5:$T$104,3,0))</f>
        <v/>
      </c>
      <c r="AB99" s="119" t="str">
        <f>IF(M99="","",VLOOKUP(M99,種目名!$R$5:$T$104,3,0))</f>
        <v/>
      </c>
      <c r="AC99" s="119" t="str">
        <f>IF(P99="","",VLOOKUP(AF99,種目名!$R$5:$T$104,3,0))</f>
        <v/>
      </c>
      <c r="AD99" s="120" t="str">
        <f>IF(S99="","",VLOOKUP(AI99,種目名!$R$5:$T$104,3,0))</f>
        <v/>
      </c>
      <c r="AE99" s="117">
        <f t="shared" si="179"/>
        <v>0</v>
      </c>
      <c r="AF99" s="157" t="str">
        <f t="shared" si="180"/>
        <v/>
      </c>
      <c r="AG99" s="157" t="str">
        <f t="shared" si="181"/>
        <v/>
      </c>
      <c r="AH99" s="157">
        <f t="shared" si="182"/>
        <v>0</v>
      </c>
      <c r="AI99" s="157" t="str">
        <f t="shared" si="183"/>
        <v/>
      </c>
      <c r="AJ99" s="157" t="str">
        <f t="shared" si="184"/>
        <v/>
      </c>
      <c r="AK99" s="390"/>
      <c r="AL99" s="171">
        <f t="shared" si="112"/>
        <v>0</v>
      </c>
      <c r="AM99" s="399">
        <f t="shared" si="113"/>
        <v>0</v>
      </c>
      <c r="AN99" s="399">
        <f>COUNTIF($B$12:B99,B99)</f>
        <v>0</v>
      </c>
      <c r="AO99" s="399"/>
      <c r="AP99" s="399" t="str">
        <f t="shared" si="114"/>
        <v/>
      </c>
      <c r="AQ99" s="399" t="str">
        <f t="shared" si="114"/>
        <v/>
      </c>
      <c r="AR99" s="399" t="str">
        <f t="shared" si="114"/>
        <v/>
      </c>
      <c r="AS99" s="399" t="str">
        <f t="shared" si="108"/>
        <v/>
      </c>
      <c r="AT99" s="399">
        <f t="shared" si="115"/>
        <v>0</v>
      </c>
      <c r="AU99" s="399" t="str">
        <f t="shared" si="116"/>
        <v/>
      </c>
      <c r="AV99" s="399" t="str">
        <f t="shared" si="117"/>
        <v/>
      </c>
      <c r="AW99" s="399" t="str">
        <f t="shared" si="118"/>
        <v/>
      </c>
      <c r="AX99" s="399" t="str">
        <f t="shared" si="119"/>
        <v/>
      </c>
      <c r="AY99" s="399" t="str">
        <f t="shared" si="120"/>
        <v/>
      </c>
      <c r="AZ99" s="399" t="str">
        <f t="shared" si="100"/>
        <v/>
      </c>
      <c r="BA99" s="399" t="str">
        <f t="shared" si="100"/>
        <v/>
      </c>
      <c r="BB99" s="399" t="str">
        <f t="shared" si="100"/>
        <v/>
      </c>
      <c r="BC99" s="399" t="str">
        <f t="shared" si="100"/>
        <v/>
      </c>
      <c r="BD99" s="403" t="str">
        <f t="shared" si="100"/>
        <v/>
      </c>
      <c r="BE99" s="393">
        <f t="shared" si="121"/>
        <v>0</v>
      </c>
      <c r="BG99" s="399">
        <f t="shared" si="122"/>
        <v>0</v>
      </c>
      <c r="BH99" s="399">
        <f t="shared" si="123"/>
        <v>0</v>
      </c>
      <c r="BI99" s="412">
        <f t="shared" si="124"/>
        <v>0</v>
      </c>
      <c r="BJ99" s="413">
        <f t="shared" si="109"/>
        <v>0</v>
      </c>
      <c r="BK99" s="398" t="str">
        <f t="shared" si="110"/>
        <v>0</v>
      </c>
      <c r="BL99" s="398" t="str">
        <f t="shared" si="111"/>
        <v>0</v>
      </c>
      <c r="BM99" s="412">
        <f t="shared" si="125"/>
        <v>0</v>
      </c>
      <c r="BN99" s="412" t="str">
        <f t="shared" si="126"/>
        <v>0m0</v>
      </c>
      <c r="BO99" s="399">
        <f t="shared" si="127"/>
        <v>0</v>
      </c>
      <c r="BP99" s="399">
        <f t="shared" si="128"/>
        <v>0</v>
      </c>
      <c r="BQ99" s="412">
        <f t="shared" si="129"/>
        <v>0</v>
      </c>
      <c r="BR99" s="413">
        <f t="shared" si="130"/>
        <v>0</v>
      </c>
      <c r="BS99" s="398" t="str">
        <f t="shared" si="131"/>
        <v>0</v>
      </c>
      <c r="BT99" s="398" t="str">
        <f t="shared" si="132"/>
        <v>0</v>
      </c>
      <c r="BU99" s="412">
        <f t="shared" si="133"/>
        <v>0</v>
      </c>
      <c r="BV99" s="412" t="str">
        <f t="shared" si="134"/>
        <v>0m0</v>
      </c>
      <c r="BW99" s="399">
        <f t="shared" si="135"/>
        <v>0</v>
      </c>
      <c r="BX99" s="399">
        <f t="shared" si="136"/>
        <v>0</v>
      </c>
      <c r="BY99" s="412">
        <f t="shared" si="137"/>
        <v>0</v>
      </c>
      <c r="BZ99" s="413">
        <f t="shared" si="138"/>
        <v>0</v>
      </c>
      <c r="CA99" s="398" t="str">
        <f t="shared" si="139"/>
        <v>0</v>
      </c>
      <c r="CB99" s="398" t="str">
        <f t="shared" si="140"/>
        <v>0</v>
      </c>
      <c r="CC99" s="412">
        <f t="shared" si="141"/>
        <v>0</v>
      </c>
      <c r="CD99" s="412" t="str">
        <f t="shared" si="142"/>
        <v>0m0</v>
      </c>
      <c r="CE99" s="399">
        <f t="shared" si="143"/>
        <v>0</v>
      </c>
      <c r="CF99" s="399">
        <f t="shared" si="144"/>
        <v>0</v>
      </c>
      <c r="CG99" s="412">
        <f t="shared" si="145"/>
        <v>0</v>
      </c>
      <c r="CH99" s="413">
        <f t="shared" si="146"/>
        <v>0</v>
      </c>
      <c r="CI99" s="398" t="str">
        <f t="shared" si="147"/>
        <v>0</v>
      </c>
      <c r="CJ99" s="398" t="str">
        <f t="shared" si="148"/>
        <v>0</v>
      </c>
      <c r="CK99" s="412">
        <f t="shared" si="149"/>
        <v>0</v>
      </c>
      <c r="CL99" s="412" t="str">
        <f t="shared" si="150"/>
        <v>0m0</v>
      </c>
      <c r="CM99" s="399">
        <f t="shared" si="151"/>
        <v>0</v>
      </c>
      <c r="CN99" s="399">
        <f t="shared" si="152"/>
        <v>0</v>
      </c>
      <c r="CO99" s="412">
        <f t="shared" si="153"/>
        <v>0</v>
      </c>
      <c r="CP99" s="413">
        <f t="shared" si="154"/>
        <v>0</v>
      </c>
      <c r="CQ99" s="398" t="str">
        <f t="shared" si="155"/>
        <v>0</v>
      </c>
      <c r="CR99" s="398" t="str">
        <f t="shared" si="156"/>
        <v>0</v>
      </c>
      <c r="CS99" s="412">
        <f t="shared" si="157"/>
        <v>0</v>
      </c>
      <c r="CT99" s="412" t="str">
        <f t="shared" si="158"/>
        <v>0m0</v>
      </c>
      <c r="CU99" s="412">
        <f t="shared" si="159"/>
        <v>0</v>
      </c>
      <c r="CV99" s="412">
        <f t="shared" si="160"/>
        <v>0</v>
      </c>
      <c r="CW99" s="412">
        <f t="shared" si="161"/>
        <v>0</v>
      </c>
      <c r="CX99" s="412">
        <f t="shared" si="162"/>
        <v>0</v>
      </c>
      <c r="CY99" s="412">
        <f t="shared" si="163"/>
        <v>0</v>
      </c>
      <c r="CZ99" s="412" t="str">
        <f t="shared" si="164"/>
        <v/>
      </c>
      <c r="DA99" s="412" t="str">
        <f t="shared" si="165"/>
        <v/>
      </c>
      <c r="DB99" s="412" t="str">
        <f t="shared" si="166"/>
        <v/>
      </c>
      <c r="DC99" s="412" t="str">
        <f t="shared" si="167"/>
        <v/>
      </c>
      <c r="DD99" s="412" t="str">
        <f t="shared" si="168"/>
        <v/>
      </c>
      <c r="DE99" s="412"/>
      <c r="DF99" s="411"/>
      <c r="DG99" s="412" t="str">
        <f t="shared" si="169"/>
        <v/>
      </c>
      <c r="DH99" s="412" t="str">
        <f t="shared" si="170"/>
        <v/>
      </c>
      <c r="DI99" s="412">
        <f t="shared" si="171"/>
        <v>0</v>
      </c>
      <c r="DJ99" s="412" t="str">
        <f t="shared" si="172"/>
        <v/>
      </c>
      <c r="DK99" s="412" t="str">
        <f t="shared" si="173"/>
        <v/>
      </c>
      <c r="DL99" s="412" t="str">
        <f t="shared" si="174"/>
        <v/>
      </c>
      <c r="DM99" s="412" t="str">
        <f t="shared" si="175"/>
        <v/>
      </c>
      <c r="DN99" s="412" t="str">
        <f t="shared" si="176"/>
        <v/>
      </c>
      <c r="DO99" s="412" t="str">
        <f t="shared" si="177"/>
        <v/>
      </c>
    </row>
    <row r="100" spans="1:119" s="157" customFormat="1" ht="18" hidden="1" customHeight="1">
      <c r="A100" s="161" t="str">
        <f t="shared" si="99"/>
        <v/>
      </c>
      <c r="B100" s="158"/>
      <c r="C100" s="31" t="str">
        <f>IF(B100="","",VLOOKUP(B100,学連登録!$C$2:$G$3000,2,FALSE))</f>
        <v/>
      </c>
      <c r="D100" s="32" t="str">
        <f>IF(B100="","",VLOOKUP(B100,学連登録!$C$2:$G$3000,3,FALSE))</f>
        <v/>
      </c>
      <c r="E100" s="33" t="str">
        <f>IF(B100="","",VLOOKUP(B100,学連登録!$C$2:$G$3000,4,FALSE))</f>
        <v/>
      </c>
      <c r="F100" s="383" t="str">
        <f>IF(B100="","",VLOOKUP(B100,学連登録!$C$2:$I$3000,7,FALSE))</f>
        <v/>
      </c>
      <c r="G100" s="160"/>
      <c r="H100" s="905"/>
      <c r="I100" s="907"/>
      <c r="J100" s="160"/>
      <c r="K100" s="905"/>
      <c r="L100" s="906"/>
      <c r="M100" s="160"/>
      <c r="N100" s="819"/>
      <c r="O100" s="820"/>
      <c r="P100" s="159"/>
      <c r="Q100" s="905"/>
      <c r="R100" s="906"/>
      <c r="S100" s="159"/>
      <c r="T100" s="905"/>
      <c r="U100" s="906"/>
      <c r="V100" s="103" t="str">
        <f>IF(B100="","",VLOOKUP(B100,学連登録!$C$2:$H$3000,6,FALSE))</f>
        <v/>
      </c>
      <c r="Y100" s="118" t="str">
        <f t="shared" si="178"/>
        <v/>
      </c>
      <c r="Z100" s="97" t="str">
        <f>IF(G100="","",VLOOKUP(G100,種目名!$R$5:$T$104,3,0))</f>
        <v/>
      </c>
      <c r="AA100" s="99" t="str">
        <f>IF(J100="","",VLOOKUP(J100,種目名!$R$5:$T$104,3,0))</f>
        <v/>
      </c>
      <c r="AB100" s="119" t="str">
        <f>IF(M100="","",VLOOKUP(M100,種目名!$R$5:$T$104,3,0))</f>
        <v/>
      </c>
      <c r="AC100" s="119" t="str">
        <f>IF(P100="","",VLOOKUP(AF100,種目名!$R$5:$T$104,3,0))</f>
        <v/>
      </c>
      <c r="AD100" s="120" t="str">
        <f>IF(S100="","",VLOOKUP(AI100,種目名!$R$5:$T$104,3,0))</f>
        <v/>
      </c>
      <c r="AE100" s="117">
        <f t="shared" si="179"/>
        <v>0</v>
      </c>
      <c r="AF100" s="157" t="str">
        <f t="shared" si="180"/>
        <v/>
      </c>
      <c r="AG100" s="157" t="str">
        <f t="shared" si="181"/>
        <v/>
      </c>
      <c r="AH100" s="157">
        <f t="shared" si="182"/>
        <v>0</v>
      </c>
      <c r="AI100" s="157" t="str">
        <f t="shared" si="183"/>
        <v/>
      </c>
      <c r="AJ100" s="157" t="str">
        <f t="shared" si="184"/>
        <v/>
      </c>
      <c r="AK100" s="390"/>
      <c r="AL100" s="171">
        <f t="shared" si="112"/>
        <v>0</v>
      </c>
      <c r="AM100" s="399">
        <f t="shared" si="113"/>
        <v>0</v>
      </c>
      <c r="AN100" s="399">
        <f>COUNTIF($B$12:B100,B100)</f>
        <v>0</v>
      </c>
      <c r="AO100" s="399"/>
      <c r="AP100" s="399" t="str">
        <f t="shared" si="114"/>
        <v/>
      </c>
      <c r="AQ100" s="399" t="str">
        <f t="shared" si="114"/>
        <v/>
      </c>
      <c r="AR100" s="399" t="str">
        <f t="shared" si="114"/>
        <v/>
      </c>
      <c r="AS100" s="399" t="str">
        <f t="shared" si="108"/>
        <v/>
      </c>
      <c r="AT100" s="399">
        <f t="shared" si="115"/>
        <v>0</v>
      </c>
      <c r="AU100" s="399" t="str">
        <f t="shared" si="116"/>
        <v/>
      </c>
      <c r="AV100" s="399" t="str">
        <f t="shared" si="117"/>
        <v/>
      </c>
      <c r="AW100" s="399" t="str">
        <f t="shared" si="118"/>
        <v/>
      </c>
      <c r="AX100" s="399" t="str">
        <f t="shared" si="119"/>
        <v/>
      </c>
      <c r="AY100" s="399" t="str">
        <f t="shared" si="120"/>
        <v/>
      </c>
      <c r="AZ100" s="399" t="str">
        <f t="shared" si="100"/>
        <v/>
      </c>
      <c r="BA100" s="399" t="str">
        <f t="shared" si="100"/>
        <v/>
      </c>
      <c r="BB100" s="399" t="str">
        <f t="shared" si="100"/>
        <v/>
      </c>
      <c r="BC100" s="399" t="str">
        <f t="shared" si="100"/>
        <v/>
      </c>
      <c r="BD100" s="403" t="str">
        <f t="shared" si="100"/>
        <v/>
      </c>
      <c r="BE100" s="393">
        <f t="shared" si="121"/>
        <v>0</v>
      </c>
      <c r="BG100" s="399">
        <f t="shared" si="122"/>
        <v>0</v>
      </c>
      <c r="BH100" s="399">
        <f t="shared" si="123"/>
        <v>0</v>
      </c>
      <c r="BI100" s="412">
        <f t="shared" si="124"/>
        <v>0</v>
      </c>
      <c r="BJ100" s="413">
        <f t="shared" si="109"/>
        <v>0</v>
      </c>
      <c r="BK100" s="398" t="str">
        <f t="shared" si="110"/>
        <v>0</v>
      </c>
      <c r="BL100" s="398" t="str">
        <f t="shared" si="111"/>
        <v>0</v>
      </c>
      <c r="BM100" s="412">
        <f t="shared" si="125"/>
        <v>0</v>
      </c>
      <c r="BN100" s="412" t="str">
        <f t="shared" si="126"/>
        <v>0m0</v>
      </c>
      <c r="BO100" s="399">
        <f t="shared" si="127"/>
        <v>0</v>
      </c>
      <c r="BP100" s="399">
        <f t="shared" si="128"/>
        <v>0</v>
      </c>
      <c r="BQ100" s="412">
        <f t="shared" si="129"/>
        <v>0</v>
      </c>
      <c r="BR100" s="413">
        <f t="shared" si="130"/>
        <v>0</v>
      </c>
      <c r="BS100" s="398" t="str">
        <f t="shared" si="131"/>
        <v>0</v>
      </c>
      <c r="BT100" s="398" t="str">
        <f t="shared" si="132"/>
        <v>0</v>
      </c>
      <c r="BU100" s="412">
        <f t="shared" si="133"/>
        <v>0</v>
      </c>
      <c r="BV100" s="412" t="str">
        <f t="shared" si="134"/>
        <v>0m0</v>
      </c>
      <c r="BW100" s="399">
        <f t="shared" si="135"/>
        <v>0</v>
      </c>
      <c r="BX100" s="399">
        <f t="shared" si="136"/>
        <v>0</v>
      </c>
      <c r="BY100" s="412">
        <f t="shared" si="137"/>
        <v>0</v>
      </c>
      <c r="BZ100" s="413">
        <f t="shared" si="138"/>
        <v>0</v>
      </c>
      <c r="CA100" s="398" t="str">
        <f t="shared" si="139"/>
        <v>0</v>
      </c>
      <c r="CB100" s="398" t="str">
        <f t="shared" si="140"/>
        <v>0</v>
      </c>
      <c r="CC100" s="412">
        <f t="shared" si="141"/>
        <v>0</v>
      </c>
      <c r="CD100" s="412" t="str">
        <f t="shared" si="142"/>
        <v>0m0</v>
      </c>
      <c r="CE100" s="399">
        <f t="shared" si="143"/>
        <v>0</v>
      </c>
      <c r="CF100" s="399">
        <f t="shared" si="144"/>
        <v>0</v>
      </c>
      <c r="CG100" s="412">
        <f t="shared" si="145"/>
        <v>0</v>
      </c>
      <c r="CH100" s="413">
        <f t="shared" si="146"/>
        <v>0</v>
      </c>
      <c r="CI100" s="398" t="str">
        <f t="shared" si="147"/>
        <v>0</v>
      </c>
      <c r="CJ100" s="398" t="str">
        <f t="shared" si="148"/>
        <v>0</v>
      </c>
      <c r="CK100" s="412">
        <f t="shared" si="149"/>
        <v>0</v>
      </c>
      <c r="CL100" s="412" t="str">
        <f t="shared" si="150"/>
        <v>0m0</v>
      </c>
      <c r="CM100" s="399">
        <f t="shared" si="151"/>
        <v>0</v>
      </c>
      <c r="CN100" s="399">
        <f t="shared" si="152"/>
        <v>0</v>
      </c>
      <c r="CO100" s="412">
        <f t="shared" si="153"/>
        <v>0</v>
      </c>
      <c r="CP100" s="413">
        <f t="shared" si="154"/>
        <v>0</v>
      </c>
      <c r="CQ100" s="398" t="str">
        <f t="shared" si="155"/>
        <v>0</v>
      </c>
      <c r="CR100" s="398" t="str">
        <f t="shared" si="156"/>
        <v>0</v>
      </c>
      <c r="CS100" s="412">
        <f t="shared" si="157"/>
        <v>0</v>
      </c>
      <c r="CT100" s="412" t="str">
        <f t="shared" si="158"/>
        <v>0m0</v>
      </c>
      <c r="CU100" s="412">
        <f t="shared" si="159"/>
        <v>0</v>
      </c>
      <c r="CV100" s="412">
        <f t="shared" si="160"/>
        <v>0</v>
      </c>
      <c r="CW100" s="412">
        <f t="shared" si="161"/>
        <v>0</v>
      </c>
      <c r="CX100" s="412">
        <f t="shared" si="162"/>
        <v>0</v>
      </c>
      <c r="CY100" s="412">
        <f t="shared" si="163"/>
        <v>0</v>
      </c>
      <c r="CZ100" s="412" t="str">
        <f t="shared" si="164"/>
        <v/>
      </c>
      <c r="DA100" s="412" t="str">
        <f t="shared" si="165"/>
        <v/>
      </c>
      <c r="DB100" s="412" t="str">
        <f t="shared" si="166"/>
        <v/>
      </c>
      <c r="DC100" s="412" t="str">
        <f t="shared" si="167"/>
        <v/>
      </c>
      <c r="DD100" s="412" t="str">
        <f t="shared" si="168"/>
        <v/>
      </c>
      <c r="DE100" s="412"/>
      <c r="DF100" s="411"/>
      <c r="DG100" s="412" t="str">
        <f t="shared" si="169"/>
        <v/>
      </c>
      <c r="DH100" s="412" t="str">
        <f t="shared" si="170"/>
        <v/>
      </c>
      <c r="DI100" s="412">
        <f t="shared" si="171"/>
        <v>0</v>
      </c>
      <c r="DJ100" s="412" t="str">
        <f t="shared" si="172"/>
        <v/>
      </c>
      <c r="DK100" s="412" t="str">
        <f t="shared" si="173"/>
        <v/>
      </c>
      <c r="DL100" s="412" t="str">
        <f t="shared" si="174"/>
        <v/>
      </c>
      <c r="DM100" s="412" t="str">
        <f t="shared" si="175"/>
        <v/>
      </c>
      <c r="DN100" s="412" t="str">
        <f t="shared" si="176"/>
        <v/>
      </c>
      <c r="DO100" s="412" t="str">
        <f t="shared" si="177"/>
        <v/>
      </c>
    </row>
    <row r="101" spans="1:119" s="157" customFormat="1" ht="18" hidden="1" customHeight="1">
      <c r="A101" s="161" t="str">
        <f t="shared" si="99"/>
        <v/>
      </c>
      <c r="B101" s="158"/>
      <c r="C101" s="31" t="str">
        <f>IF(B101="","",VLOOKUP(B101,学連登録!$C$2:$G$3000,2,FALSE))</f>
        <v/>
      </c>
      <c r="D101" s="32" t="str">
        <f>IF(B101="","",VLOOKUP(B101,学連登録!$C$2:$G$3000,3,FALSE))</f>
        <v/>
      </c>
      <c r="E101" s="33" t="str">
        <f>IF(B101="","",VLOOKUP(B101,学連登録!$C$2:$G$3000,4,FALSE))</f>
        <v/>
      </c>
      <c r="F101" s="383" t="str">
        <f>IF(B101="","",VLOOKUP(B101,学連登録!$C$2:$I$3000,7,FALSE))</f>
        <v/>
      </c>
      <c r="G101" s="160"/>
      <c r="H101" s="905"/>
      <c r="I101" s="907"/>
      <c r="J101" s="160"/>
      <c r="K101" s="905"/>
      <c r="L101" s="906"/>
      <c r="M101" s="160"/>
      <c r="N101" s="819"/>
      <c r="O101" s="820"/>
      <c r="P101" s="159"/>
      <c r="Q101" s="905"/>
      <c r="R101" s="906"/>
      <c r="S101" s="159"/>
      <c r="T101" s="905"/>
      <c r="U101" s="906"/>
      <c r="V101" s="103" t="str">
        <f>IF(B101="","",VLOOKUP(B101,学連登録!$C$2:$H$3000,6,FALSE))</f>
        <v/>
      </c>
      <c r="Y101" s="118" t="str">
        <f t="shared" si="178"/>
        <v/>
      </c>
      <c r="Z101" s="97" t="str">
        <f>IF(G101="","",VLOOKUP(G101,種目名!$R$5:$T$104,3,0))</f>
        <v/>
      </c>
      <c r="AA101" s="99" t="str">
        <f>IF(J101="","",VLOOKUP(J101,種目名!$R$5:$T$104,3,0))</f>
        <v/>
      </c>
      <c r="AB101" s="119" t="str">
        <f>IF(M101="","",VLOOKUP(M101,種目名!$R$5:$T$104,3,0))</f>
        <v/>
      </c>
      <c r="AC101" s="119" t="str">
        <f>IF(P101="","",VLOOKUP(AF101,種目名!$R$5:$T$104,3,0))</f>
        <v/>
      </c>
      <c r="AD101" s="120" t="str">
        <f>IF(S101="","",VLOOKUP(AI101,種目名!$R$5:$T$104,3,0))</f>
        <v/>
      </c>
      <c r="AE101" s="117">
        <f t="shared" si="179"/>
        <v>0</v>
      </c>
      <c r="AF101" s="157" t="str">
        <f t="shared" si="180"/>
        <v/>
      </c>
      <c r="AG101" s="157" t="str">
        <f t="shared" si="181"/>
        <v/>
      </c>
      <c r="AH101" s="157">
        <f t="shared" si="182"/>
        <v>0</v>
      </c>
      <c r="AI101" s="157" t="str">
        <f t="shared" si="183"/>
        <v/>
      </c>
      <c r="AJ101" s="157" t="str">
        <f t="shared" si="184"/>
        <v/>
      </c>
      <c r="AK101" s="390"/>
      <c r="AL101" s="171">
        <f t="shared" si="112"/>
        <v>0</v>
      </c>
      <c r="AM101" s="399">
        <f t="shared" si="113"/>
        <v>0</v>
      </c>
      <c r="AN101" s="399">
        <f>COUNTIF($B$12:B101,B101)</f>
        <v>0</v>
      </c>
      <c r="AO101" s="399"/>
      <c r="AP101" s="399" t="str">
        <f t="shared" si="114"/>
        <v/>
      </c>
      <c r="AQ101" s="399" t="str">
        <f t="shared" si="114"/>
        <v/>
      </c>
      <c r="AR101" s="399" t="str">
        <f t="shared" si="114"/>
        <v/>
      </c>
      <c r="AS101" s="399" t="str">
        <f t="shared" si="108"/>
        <v/>
      </c>
      <c r="AT101" s="399">
        <f t="shared" si="115"/>
        <v>0</v>
      </c>
      <c r="AU101" s="399" t="str">
        <f t="shared" si="116"/>
        <v/>
      </c>
      <c r="AV101" s="399" t="str">
        <f t="shared" si="117"/>
        <v/>
      </c>
      <c r="AW101" s="399" t="str">
        <f t="shared" si="118"/>
        <v/>
      </c>
      <c r="AX101" s="399" t="str">
        <f t="shared" si="119"/>
        <v/>
      </c>
      <c r="AY101" s="399" t="str">
        <f t="shared" si="120"/>
        <v/>
      </c>
      <c r="AZ101" s="399" t="str">
        <f t="shared" si="100"/>
        <v/>
      </c>
      <c r="BA101" s="399" t="str">
        <f t="shared" si="100"/>
        <v/>
      </c>
      <c r="BB101" s="399" t="str">
        <f t="shared" si="100"/>
        <v/>
      </c>
      <c r="BC101" s="399" t="str">
        <f t="shared" si="100"/>
        <v/>
      </c>
      <c r="BD101" s="403" t="str">
        <f t="shared" si="100"/>
        <v/>
      </c>
      <c r="BE101" s="393">
        <f t="shared" si="121"/>
        <v>0</v>
      </c>
      <c r="BG101" s="399">
        <f t="shared" si="122"/>
        <v>0</v>
      </c>
      <c r="BH101" s="399">
        <f t="shared" si="123"/>
        <v>0</v>
      </c>
      <c r="BI101" s="412">
        <f t="shared" si="124"/>
        <v>0</v>
      </c>
      <c r="BJ101" s="413">
        <f t="shared" si="109"/>
        <v>0</v>
      </c>
      <c r="BK101" s="398" t="str">
        <f t="shared" si="110"/>
        <v>0</v>
      </c>
      <c r="BL101" s="398" t="str">
        <f t="shared" si="111"/>
        <v>0</v>
      </c>
      <c r="BM101" s="412">
        <f t="shared" si="125"/>
        <v>0</v>
      </c>
      <c r="BN101" s="412" t="str">
        <f t="shared" si="126"/>
        <v>0m0</v>
      </c>
      <c r="BO101" s="399">
        <f t="shared" si="127"/>
        <v>0</v>
      </c>
      <c r="BP101" s="399">
        <f t="shared" si="128"/>
        <v>0</v>
      </c>
      <c r="BQ101" s="412">
        <f t="shared" si="129"/>
        <v>0</v>
      </c>
      <c r="BR101" s="413">
        <f t="shared" si="130"/>
        <v>0</v>
      </c>
      <c r="BS101" s="398" t="str">
        <f t="shared" si="131"/>
        <v>0</v>
      </c>
      <c r="BT101" s="398" t="str">
        <f t="shared" si="132"/>
        <v>0</v>
      </c>
      <c r="BU101" s="412">
        <f t="shared" si="133"/>
        <v>0</v>
      </c>
      <c r="BV101" s="412" t="str">
        <f t="shared" si="134"/>
        <v>0m0</v>
      </c>
      <c r="BW101" s="399">
        <f t="shared" si="135"/>
        <v>0</v>
      </c>
      <c r="BX101" s="399">
        <f t="shared" si="136"/>
        <v>0</v>
      </c>
      <c r="BY101" s="412">
        <f t="shared" si="137"/>
        <v>0</v>
      </c>
      <c r="BZ101" s="413">
        <f t="shared" si="138"/>
        <v>0</v>
      </c>
      <c r="CA101" s="398" t="str">
        <f t="shared" si="139"/>
        <v>0</v>
      </c>
      <c r="CB101" s="398" t="str">
        <f t="shared" si="140"/>
        <v>0</v>
      </c>
      <c r="CC101" s="412">
        <f t="shared" si="141"/>
        <v>0</v>
      </c>
      <c r="CD101" s="412" t="str">
        <f t="shared" si="142"/>
        <v>0m0</v>
      </c>
      <c r="CE101" s="399">
        <f t="shared" si="143"/>
        <v>0</v>
      </c>
      <c r="CF101" s="399">
        <f t="shared" si="144"/>
        <v>0</v>
      </c>
      <c r="CG101" s="412">
        <f t="shared" si="145"/>
        <v>0</v>
      </c>
      <c r="CH101" s="413">
        <f t="shared" si="146"/>
        <v>0</v>
      </c>
      <c r="CI101" s="398" t="str">
        <f t="shared" si="147"/>
        <v>0</v>
      </c>
      <c r="CJ101" s="398" t="str">
        <f t="shared" si="148"/>
        <v>0</v>
      </c>
      <c r="CK101" s="412">
        <f t="shared" si="149"/>
        <v>0</v>
      </c>
      <c r="CL101" s="412" t="str">
        <f t="shared" si="150"/>
        <v>0m0</v>
      </c>
      <c r="CM101" s="399">
        <f t="shared" si="151"/>
        <v>0</v>
      </c>
      <c r="CN101" s="399">
        <f t="shared" si="152"/>
        <v>0</v>
      </c>
      <c r="CO101" s="412">
        <f t="shared" si="153"/>
        <v>0</v>
      </c>
      <c r="CP101" s="413">
        <f t="shared" si="154"/>
        <v>0</v>
      </c>
      <c r="CQ101" s="398" t="str">
        <f t="shared" si="155"/>
        <v>0</v>
      </c>
      <c r="CR101" s="398" t="str">
        <f t="shared" si="156"/>
        <v>0</v>
      </c>
      <c r="CS101" s="412">
        <f t="shared" si="157"/>
        <v>0</v>
      </c>
      <c r="CT101" s="412" t="str">
        <f t="shared" si="158"/>
        <v>0m0</v>
      </c>
      <c r="CU101" s="412">
        <f t="shared" si="159"/>
        <v>0</v>
      </c>
      <c r="CV101" s="412">
        <f t="shared" si="160"/>
        <v>0</v>
      </c>
      <c r="CW101" s="412">
        <f t="shared" si="161"/>
        <v>0</v>
      </c>
      <c r="CX101" s="412">
        <f t="shared" si="162"/>
        <v>0</v>
      </c>
      <c r="CY101" s="412">
        <f t="shared" si="163"/>
        <v>0</v>
      </c>
      <c r="CZ101" s="412" t="str">
        <f t="shared" si="164"/>
        <v/>
      </c>
      <c r="DA101" s="412" t="str">
        <f t="shared" si="165"/>
        <v/>
      </c>
      <c r="DB101" s="412" t="str">
        <f t="shared" si="166"/>
        <v/>
      </c>
      <c r="DC101" s="412" t="str">
        <f t="shared" si="167"/>
        <v/>
      </c>
      <c r="DD101" s="412" t="str">
        <f t="shared" si="168"/>
        <v/>
      </c>
      <c r="DE101" s="412"/>
      <c r="DF101" s="411"/>
      <c r="DG101" s="412" t="str">
        <f t="shared" si="169"/>
        <v/>
      </c>
      <c r="DH101" s="412" t="str">
        <f t="shared" si="170"/>
        <v/>
      </c>
      <c r="DI101" s="412">
        <f t="shared" si="171"/>
        <v>0</v>
      </c>
      <c r="DJ101" s="412" t="str">
        <f t="shared" si="172"/>
        <v/>
      </c>
      <c r="DK101" s="412" t="str">
        <f t="shared" si="173"/>
        <v/>
      </c>
      <c r="DL101" s="412" t="str">
        <f t="shared" si="174"/>
        <v/>
      </c>
      <c r="DM101" s="412" t="str">
        <f t="shared" si="175"/>
        <v/>
      </c>
      <c r="DN101" s="412" t="str">
        <f t="shared" si="176"/>
        <v/>
      </c>
      <c r="DO101" s="412" t="str">
        <f t="shared" si="177"/>
        <v/>
      </c>
    </row>
    <row r="102" spans="1:119" s="157" customFormat="1" ht="18" hidden="1" customHeight="1">
      <c r="A102" s="161" t="str">
        <f t="shared" si="99"/>
        <v/>
      </c>
      <c r="B102" s="158"/>
      <c r="C102" s="31" t="str">
        <f>IF(B102="","",VLOOKUP(B102,学連登録!$C$2:$G$3000,2,FALSE))</f>
        <v/>
      </c>
      <c r="D102" s="32" t="str">
        <f>IF(B102="","",VLOOKUP(B102,学連登録!$C$2:$G$3000,3,FALSE))</f>
        <v/>
      </c>
      <c r="E102" s="33" t="str">
        <f>IF(B102="","",VLOOKUP(B102,学連登録!$C$2:$G$3000,4,FALSE))</f>
        <v/>
      </c>
      <c r="F102" s="383" t="str">
        <f>IF(B102="","",VLOOKUP(B102,学連登録!$C$2:$I$3000,7,FALSE))</f>
        <v/>
      </c>
      <c r="G102" s="160"/>
      <c r="H102" s="905"/>
      <c r="I102" s="907"/>
      <c r="J102" s="160"/>
      <c r="K102" s="905"/>
      <c r="L102" s="906"/>
      <c r="M102" s="160"/>
      <c r="N102" s="819"/>
      <c r="O102" s="820"/>
      <c r="P102" s="159"/>
      <c r="Q102" s="905"/>
      <c r="R102" s="906"/>
      <c r="S102" s="159"/>
      <c r="T102" s="905"/>
      <c r="U102" s="906"/>
      <c r="V102" s="103" t="str">
        <f>IF(B102="","",VLOOKUP(B102,学連登録!$C$2:$H$3000,6,FALSE))</f>
        <v/>
      </c>
      <c r="Y102" s="118" t="str">
        <f t="shared" si="178"/>
        <v/>
      </c>
      <c r="Z102" s="97" t="str">
        <f>IF(G102="","",VLOOKUP(G102,種目名!$R$5:$T$104,3,0))</f>
        <v/>
      </c>
      <c r="AA102" s="99" t="str">
        <f>IF(J102="","",VLOOKUP(J102,種目名!$R$5:$T$104,3,0))</f>
        <v/>
      </c>
      <c r="AB102" s="119" t="str">
        <f>IF(M102="","",VLOOKUP(M102,種目名!$R$5:$T$104,3,0))</f>
        <v/>
      </c>
      <c r="AC102" s="119" t="str">
        <f>IF(P102="","",VLOOKUP(AF102,種目名!$R$5:$T$104,3,0))</f>
        <v/>
      </c>
      <c r="AD102" s="120" t="str">
        <f>IF(S102="","",VLOOKUP(AI102,種目名!$R$5:$T$104,3,0))</f>
        <v/>
      </c>
      <c r="AE102" s="117">
        <f t="shared" si="179"/>
        <v>0</v>
      </c>
      <c r="AF102" s="157" t="str">
        <f t="shared" si="180"/>
        <v/>
      </c>
      <c r="AG102" s="157" t="str">
        <f t="shared" si="181"/>
        <v/>
      </c>
      <c r="AH102" s="157">
        <f t="shared" si="182"/>
        <v>0</v>
      </c>
      <c r="AI102" s="157" t="str">
        <f t="shared" si="183"/>
        <v/>
      </c>
      <c r="AJ102" s="157" t="str">
        <f t="shared" si="184"/>
        <v/>
      </c>
      <c r="AK102" s="390"/>
      <c r="AL102" s="171">
        <f t="shared" si="112"/>
        <v>0</v>
      </c>
      <c r="AM102" s="399">
        <f t="shared" si="113"/>
        <v>0</v>
      </c>
      <c r="AN102" s="399">
        <f>COUNTIF($B$12:B102,B102)</f>
        <v>0</v>
      </c>
      <c r="AO102" s="399"/>
      <c r="AP102" s="399" t="str">
        <f t="shared" si="114"/>
        <v/>
      </c>
      <c r="AQ102" s="399" t="str">
        <f t="shared" si="114"/>
        <v/>
      </c>
      <c r="AR102" s="399" t="str">
        <f t="shared" si="114"/>
        <v/>
      </c>
      <c r="AS102" s="399" t="str">
        <f t="shared" si="108"/>
        <v/>
      </c>
      <c r="AT102" s="399">
        <f t="shared" si="115"/>
        <v>0</v>
      </c>
      <c r="AU102" s="399" t="str">
        <f t="shared" si="116"/>
        <v/>
      </c>
      <c r="AV102" s="399" t="str">
        <f t="shared" si="117"/>
        <v/>
      </c>
      <c r="AW102" s="399" t="str">
        <f t="shared" si="118"/>
        <v/>
      </c>
      <c r="AX102" s="399" t="str">
        <f t="shared" si="119"/>
        <v/>
      </c>
      <c r="AY102" s="399" t="str">
        <f t="shared" si="120"/>
        <v/>
      </c>
      <c r="AZ102" s="399" t="str">
        <f t="shared" si="100"/>
        <v/>
      </c>
      <c r="BA102" s="399" t="str">
        <f t="shared" si="100"/>
        <v/>
      </c>
      <c r="BB102" s="399" t="str">
        <f t="shared" si="100"/>
        <v/>
      </c>
      <c r="BC102" s="399" t="str">
        <f t="shared" si="100"/>
        <v/>
      </c>
      <c r="BD102" s="403" t="str">
        <f t="shared" si="100"/>
        <v/>
      </c>
      <c r="BE102" s="393">
        <f t="shared" si="121"/>
        <v>0</v>
      </c>
      <c r="BG102" s="399">
        <f t="shared" si="122"/>
        <v>0</v>
      </c>
      <c r="BH102" s="399">
        <f t="shared" si="123"/>
        <v>0</v>
      </c>
      <c r="BI102" s="412">
        <f t="shared" si="124"/>
        <v>0</v>
      </c>
      <c r="BJ102" s="413">
        <f t="shared" si="109"/>
        <v>0</v>
      </c>
      <c r="BK102" s="398" t="str">
        <f t="shared" si="110"/>
        <v>0</v>
      </c>
      <c r="BL102" s="398" t="str">
        <f t="shared" si="111"/>
        <v>0</v>
      </c>
      <c r="BM102" s="412">
        <f t="shared" si="125"/>
        <v>0</v>
      </c>
      <c r="BN102" s="412" t="str">
        <f t="shared" si="126"/>
        <v>0m0</v>
      </c>
      <c r="BO102" s="399">
        <f t="shared" si="127"/>
        <v>0</v>
      </c>
      <c r="BP102" s="399">
        <f t="shared" si="128"/>
        <v>0</v>
      </c>
      <c r="BQ102" s="412">
        <f t="shared" si="129"/>
        <v>0</v>
      </c>
      <c r="BR102" s="413">
        <f t="shared" si="130"/>
        <v>0</v>
      </c>
      <c r="BS102" s="398" t="str">
        <f t="shared" si="131"/>
        <v>0</v>
      </c>
      <c r="BT102" s="398" t="str">
        <f t="shared" si="132"/>
        <v>0</v>
      </c>
      <c r="BU102" s="412">
        <f t="shared" si="133"/>
        <v>0</v>
      </c>
      <c r="BV102" s="412" t="str">
        <f t="shared" si="134"/>
        <v>0m0</v>
      </c>
      <c r="BW102" s="399">
        <f t="shared" si="135"/>
        <v>0</v>
      </c>
      <c r="BX102" s="399">
        <f t="shared" si="136"/>
        <v>0</v>
      </c>
      <c r="BY102" s="412">
        <f t="shared" si="137"/>
        <v>0</v>
      </c>
      <c r="BZ102" s="413">
        <f t="shared" si="138"/>
        <v>0</v>
      </c>
      <c r="CA102" s="398" t="str">
        <f t="shared" si="139"/>
        <v>0</v>
      </c>
      <c r="CB102" s="398" t="str">
        <f t="shared" si="140"/>
        <v>0</v>
      </c>
      <c r="CC102" s="412">
        <f t="shared" si="141"/>
        <v>0</v>
      </c>
      <c r="CD102" s="412" t="str">
        <f t="shared" si="142"/>
        <v>0m0</v>
      </c>
      <c r="CE102" s="399">
        <f t="shared" si="143"/>
        <v>0</v>
      </c>
      <c r="CF102" s="399">
        <f t="shared" si="144"/>
        <v>0</v>
      </c>
      <c r="CG102" s="412">
        <f t="shared" si="145"/>
        <v>0</v>
      </c>
      <c r="CH102" s="413">
        <f t="shared" si="146"/>
        <v>0</v>
      </c>
      <c r="CI102" s="398" t="str">
        <f t="shared" si="147"/>
        <v>0</v>
      </c>
      <c r="CJ102" s="398" t="str">
        <f t="shared" si="148"/>
        <v>0</v>
      </c>
      <c r="CK102" s="412">
        <f t="shared" si="149"/>
        <v>0</v>
      </c>
      <c r="CL102" s="412" t="str">
        <f t="shared" si="150"/>
        <v>0m0</v>
      </c>
      <c r="CM102" s="399">
        <f t="shared" si="151"/>
        <v>0</v>
      </c>
      <c r="CN102" s="399">
        <f t="shared" si="152"/>
        <v>0</v>
      </c>
      <c r="CO102" s="412">
        <f t="shared" si="153"/>
        <v>0</v>
      </c>
      <c r="CP102" s="413">
        <f t="shared" si="154"/>
        <v>0</v>
      </c>
      <c r="CQ102" s="398" t="str">
        <f t="shared" si="155"/>
        <v>0</v>
      </c>
      <c r="CR102" s="398" t="str">
        <f t="shared" si="156"/>
        <v>0</v>
      </c>
      <c r="CS102" s="412">
        <f t="shared" si="157"/>
        <v>0</v>
      </c>
      <c r="CT102" s="412" t="str">
        <f t="shared" si="158"/>
        <v>0m0</v>
      </c>
      <c r="CU102" s="412">
        <f t="shared" si="159"/>
        <v>0</v>
      </c>
      <c r="CV102" s="412">
        <f t="shared" si="160"/>
        <v>0</v>
      </c>
      <c r="CW102" s="412">
        <f t="shared" si="161"/>
        <v>0</v>
      </c>
      <c r="CX102" s="412">
        <f t="shared" si="162"/>
        <v>0</v>
      </c>
      <c r="CY102" s="412">
        <f t="shared" si="163"/>
        <v>0</v>
      </c>
      <c r="CZ102" s="412" t="str">
        <f t="shared" si="164"/>
        <v/>
      </c>
      <c r="DA102" s="412" t="str">
        <f t="shared" si="165"/>
        <v/>
      </c>
      <c r="DB102" s="412" t="str">
        <f t="shared" si="166"/>
        <v/>
      </c>
      <c r="DC102" s="412" t="str">
        <f t="shared" si="167"/>
        <v/>
      </c>
      <c r="DD102" s="412" t="str">
        <f t="shared" si="168"/>
        <v/>
      </c>
      <c r="DE102" s="412"/>
      <c r="DF102" s="411"/>
      <c r="DG102" s="412" t="str">
        <f t="shared" si="169"/>
        <v/>
      </c>
      <c r="DH102" s="412" t="str">
        <f t="shared" si="170"/>
        <v/>
      </c>
      <c r="DI102" s="412">
        <f t="shared" si="171"/>
        <v>0</v>
      </c>
      <c r="DJ102" s="412" t="str">
        <f t="shared" si="172"/>
        <v/>
      </c>
      <c r="DK102" s="412" t="str">
        <f t="shared" si="173"/>
        <v/>
      </c>
      <c r="DL102" s="412" t="str">
        <f t="shared" si="174"/>
        <v/>
      </c>
      <c r="DM102" s="412" t="str">
        <f t="shared" si="175"/>
        <v/>
      </c>
      <c r="DN102" s="412" t="str">
        <f t="shared" si="176"/>
        <v/>
      </c>
      <c r="DO102" s="412" t="str">
        <f t="shared" si="177"/>
        <v/>
      </c>
    </row>
    <row r="103" spans="1:119" s="157" customFormat="1" ht="18" hidden="1" customHeight="1">
      <c r="A103" s="161" t="str">
        <f t="shared" si="99"/>
        <v/>
      </c>
      <c r="B103" s="158"/>
      <c r="C103" s="31" t="str">
        <f>IF(B103="","",VLOOKUP(B103,学連登録!$C$2:$G$3000,2,FALSE))</f>
        <v/>
      </c>
      <c r="D103" s="32" t="str">
        <f>IF(B103="","",VLOOKUP(B103,学連登録!$C$2:$G$3000,3,FALSE))</f>
        <v/>
      </c>
      <c r="E103" s="33" t="str">
        <f>IF(B103="","",VLOOKUP(B103,学連登録!$C$2:$G$3000,4,FALSE))</f>
        <v/>
      </c>
      <c r="F103" s="383" t="str">
        <f>IF(B103="","",VLOOKUP(B103,学連登録!$C$2:$I$3000,7,FALSE))</f>
        <v/>
      </c>
      <c r="G103" s="160"/>
      <c r="H103" s="905"/>
      <c r="I103" s="907"/>
      <c r="J103" s="160"/>
      <c r="K103" s="905"/>
      <c r="L103" s="906"/>
      <c r="M103" s="160"/>
      <c r="N103" s="819"/>
      <c r="O103" s="820"/>
      <c r="P103" s="159"/>
      <c r="Q103" s="905"/>
      <c r="R103" s="906"/>
      <c r="S103" s="159"/>
      <c r="T103" s="905"/>
      <c r="U103" s="906"/>
      <c r="V103" s="103" t="str">
        <f>IF(B103="","",VLOOKUP(B103,学連登録!$C$2:$H$3000,6,FALSE))</f>
        <v/>
      </c>
      <c r="Y103" s="118" t="str">
        <f t="shared" si="178"/>
        <v/>
      </c>
      <c r="Z103" s="97" t="str">
        <f>IF(G103="","",VLOOKUP(G103,種目名!$R$5:$T$104,3,0))</f>
        <v/>
      </c>
      <c r="AA103" s="99" t="str">
        <f>IF(J103="","",VLOOKUP(J103,種目名!$R$5:$T$104,3,0))</f>
        <v/>
      </c>
      <c r="AB103" s="119" t="str">
        <f>IF(M103="","",VLOOKUP(M103,種目名!$R$5:$T$104,3,0))</f>
        <v/>
      </c>
      <c r="AC103" s="119" t="str">
        <f>IF(P103="","",VLOOKUP(AF103,種目名!$R$5:$T$104,3,0))</f>
        <v/>
      </c>
      <c r="AD103" s="120" t="str">
        <f>IF(S103="","",VLOOKUP(AI103,種目名!$R$5:$T$104,3,0))</f>
        <v/>
      </c>
      <c r="AE103" s="117">
        <f t="shared" si="179"/>
        <v>0</v>
      </c>
      <c r="AF103" s="157" t="str">
        <f t="shared" si="180"/>
        <v/>
      </c>
      <c r="AG103" s="157" t="str">
        <f t="shared" si="181"/>
        <v/>
      </c>
      <c r="AH103" s="157">
        <f t="shared" si="182"/>
        <v>0</v>
      </c>
      <c r="AI103" s="157" t="str">
        <f t="shared" si="183"/>
        <v/>
      </c>
      <c r="AJ103" s="157" t="str">
        <f t="shared" si="184"/>
        <v/>
      </c>
      <c r="AK103" s="390"/>
      <c r="AL103" s="171">
        <f t="shared" si="112"/>
        <v>0</v>
      </c>
      <c r="AM103" s="399">
        <f t="shared" si="113"/>
        <v>0</v>
      </c>
      <c r="AN103" s="399">
        <f>COUNTIF($B$12:B103,B103)</f>
        <v>0</v>
      </c>
      <c r="AO103" s="399"/>
      <c r="AP103" s="399" t="str">
        <f t="shared" si="114"/>
        <v/>
      </c>
      <c r="AQ103" s="399" t="str">
        <f t="shared" si="114"/>
        <v/>
      </c>
      <c r="AR103" s="399" t="str">
        <f t="shared" si="114"/>
        <v/>
      </c>
      <c r="AS103" s="399" t="str">
        <f t="shared" si="108"/>
        <v/>
      </c>
      <c r="AT103" s="399">
        <f t="shared" si="115"/>
        <v>0</v>
      </c>
      <c r="AU103" s="399" t="str">
        <f t="shared" si="116"/>
        <v/>
      </c>
      <c r="AV103" s="399" t="str">
        <f t="shared" si="117"/>
        <v/>
      </c>
      <c r="AW103" s="399" t="str">
        <f t="shared" si="118"/>
        <v/>
      </c>
      <c r="AX103" s="399" t="str">
        <f t="shared" si="119"/>
        <v/>
      </c>
      <c r="AY103" s="399" t="str">
        <f t="shared" si="120"/>
        <v/>
      </c>
      <c r="AZ103" s="399" t="str">
        <f t="shared" si="100"/>
        <v/>
      </c>
      <c r="BA103" s="399" t="str">
        <f t="shared" si="100"/>
        <v/>
      </c>
      <c r="BB103" s="399" t="str">
        <f t="shared" si="100"/>
        <v/>
      </c>
      <c r="BC103" s="399" t="str">
        <f t="shared" si="100"/>
        <v/>
      </c>
      <c r="BD103" s="403" t="str">
        <f t="shared" si="100"/>
        <v/>
      </c>
      <c r="BE103" s="393">
        <f t="shared" si="121"/>
        <v>0</v>
      </c>
      <c r="BG103" s="399">
        <f t="shared" si="122"/>
        <v>0</v>
      </c>
      <c r="BH103" s="399">
        <f t="shared" si="123"/>
        <v>0</v>
      </c>
      <c r="BI103" s="412">
        <f t="shared" si="124"/>
        <v>0</v>
      </c>
      <c r="BJ103" s="413">
        <f t="shared" si="109"/>
        <v>0</v>
      </c>
      <c r="BK103" s="398" t="str">
        <f t="shared" si="110"/>
        <v>0</v>
      </c>
      <c r="BL103" s="398" t="str">
        <f t="shared" si="111"/>
        <v>0</v>
      </c>
      <c r="BM103" s="412">
        <f t="shared" si="125"/>
        <v>0</v>
      </c>
      <c r="BN103" s="412" t="str">
        <f t="shared" si="126"/>
        <v>0m0</v>
      </c>
      <c r="BO103" s="399">
        <f t="shared" si="127"/>
        <v>0</v>
      </c>
      <c r="BP103" s="399">
        <f t="shared" si="128"/>
        <v>0</v>
      </c>
      <c r="BQ103" s="412">
        <f t="shared" si="129"/>
        <v>0</v>
      </c>
      <c r="BR103" s="413">
        <f t="shared" si="130"/>
        <v>0</v>
      </c>
      <c r="BS103" s="398" t="str">
        <f t="shared" si="131"/>
        <v>0</v>
      </c>
      <c r="BT103" s="398" t="str">
        <f t="shared" si="132"/>
        <v>0</v>
      </c>
      <c r="BU103" s="412">
        <f t="shared" si="133"/>
        <v>0</v>
      </c>
      <c r="BV103" s="412" t="str">
        <f t="shared" si="134"/>
        <v>0m0</v>
      </c>
      <c r="BW103" s="399">
        <f t="shared" si="135"/>
        <v>0</v>
      </c>
      <c r="BX103" s="399">
        <f t="shared" si="136"/>
        <v>0</v>
      </c>
      <c r="BY103" s="412">
        <f t="shared" si="137"/>
        <v>0</v>
      </c>
      <c r="BZ103" s="413">
        <f t="shared" si="138"/>
        <v>0</v>
      </c>
      <c r="CA103" s="398" t="str">
        <f t="shared" si="139"/>
        <v>0</v>
      </c>
      <c r="CB103" s="398" t="str">
        <f t="shared" si="140"/>
        <v>0</v>
      </c>
      <c r="CC103" s="412">
        <f t="shared" si="141"/>
        <v>0</v>
      </c>
      <c r="CD103" s="412" t="str">
        <f t="shared" si="142"/>
        <v>0m0</v>
      </c>
      <c r="CE103" s="399">
        <f t="shared" si="143"/>
        <v>0</v>
      </c>
      <c r="CF103" s="399">
        <f t="shared" si="144"/>
        <v>0</v>
      </c>
      <c r="CG103" s="412">
        <f t="shared" si="145"/>
        <v>0</v>
      </c>
      <c r="CH103" s="413">
        <f t="shared" si="146"/>
        <v>0</v>
      </c>
      <c r="CI103" s="398" t="str">
        <f t="shared" si="147"/>
        <v>0</v>
      </c>
      <c r="CJ103" s="398" t="str">
        <f t="shared" si="148"/>
        <v>0</v>
      </c>
      <c r="CK103" s="412">
        <f t="shared" si="149"/>
        <v>0</v>
      </c>
      <c r="CL103" s="412" t="str">
        <f t="shared" si="150"/>
        <v>0m0</v>
      </c>
      <c r="CM103" s="399">
        <f t="shared" si="151"/>
        <v>0</v>
      </c>
      <c r="CN103" s="399">
        <f t="shared" si="152"/>
        <v>0</v>
      </c>
      <c r="CO103" s="412">
        <f t="shared" si="153"/>
        <v>0</v>
      </c>
      <c r="CP103" s="413">
        <f t="shared" si="154"/>
        <v>0</v>
      </c>
      <c r="CQ103" s="398" t="str">
        <f t="shared" si="155"/>
        <v>0</v>
      </c>
      <c r="CR103" s="398" t="str">
        <f t="shared" si="156"/>
        <v>0</v>
      </c>
      <c r="CS103" s="412">
        <f t="shared" si="157"/>
        <v>0</v>
      </c>
      <c r="CT103" s="412" t="str">
        <f t="shared" si="158"/>
        <v>0m0</v>
      </c>
      <c r="CU103" s="412">
        <f t="shared" si="159"/>
        <v>0</v>
      </c>
      <c r="CV103" s="412">
        <f t="shared" si="160"/>
        <v>0</v>
      </c>
      <c r="CW103" s="412">
        <f t="shared" si="161"/>
        <v>0</v>
      </c>
      <c r="CX103" s="412">
        <f t="shared" si="162"/>
        <v>0</v>
      </c>
      <c r="CY103" s="412">
        <f t="shared" si="163"/>
        <v>0</v>
      </c>
      <c r="CZ103" s="412" t="str">
        <f t="shared" si="164"/>
        <v/>
      </c>
      <c r="DA103" s="412" t="str">
        <f t="shared" si="165"/>
        <v/>
      </c>
      <c r="DB103" s="412" t="str">
        <f t="shared" si="166"/>
        <v/>
      </c>
      <c r="DC103" s="412" t="str">
        <f t="shared" si="167"/>
        <v/>
      </c>
      <c r="DD103" s="412" t="str">
        <f t="shared" si="168"/>
        <v/>
      </c>
      <c r="DE103" s="412"/>
      <c r="DF103" s="411"/>
      <c r="DG103" s="412" t="str">
        <f t="shared" si="169"/>
        <v/>
      </c>
      <c r="DH103" s="412" t="str">
        <f t="shared" si="170"/>
        <v/>
      </c>
      <c r="DI103" s="412">
        <f t="shared" si="171"/>
        <v>0</v>
      </c>
      <c r="DJ103" s="412" t="str">
        <f t="shared" si="172"/>
        <v/>
      </c>
      <c r="DK103" s="412" t="str">
        <f t="shared" si="173"/>
        <v/>
      </c>
      <c r="DL103" s="412" t="str">
        <f t="shared" si="174"/>
        <v/>
      </c>
      <c r="DM103" s="412" t="str">
        <f t="shared" si="175"/>
        <v/>
      </c>
      <c r="DN103" s="412" t="str">
        <f t="shared" si="176"/>
        <v/>
      </c>
      <c r="DO103" s="412" t="str">
        <f t="shared" si="177"/>
        <v/>
      </c>
    </row>
    <row r="104" spans="1:119" s="157" customFormat="1" ht="18" hidden="1" customHeight="1">
      <c r="A104" s="161" t="str">
        <f t="shared" si="99"/>
        <v/>
      </c>
      <c r="B104" s="158"/>
      <c r="C104" s="31" t="str">
        <f>IF(B104="","",VLOOKUP(B104,学連登録!$C$2:$G$3000,2,FALSE))</f>
        <v/>
      </c>
      <c r="D104" s="32" t="str">
        <f>IF(B104="","",VLOOKUP(B104,学連登録!$C$2:$G$3000,3,FALSE))</f>
        <v/>
      </c>
      <c r="E104" s="33" t="str">
        <f>IF(B104="","",VLOOKUP(B104,学連登録!$C$2:$G$3000,4,FALSE))</f>
        <v/>
      </c>
      <c r="F104" s="383" t="str">
        <f>IF(B104="","",VLOOKUP(B104,学連登録!$C$2:$I$3000,7,FALSE))</f>
        <v/>
      </c>
      <c r="G104" s="160"/>
      <c r="H104" s="905"/>
      <c r="I104" s="907"/>
      <c r="J104" s="160"/>
      <c r="K104" s="905"/>
      <c r="L104" s="906"/>
      <c r="M104" s="160"/>
      <c r="N104" s="819"/>
      <c r="O104" s="820"/>
      <c r="P104" s="159"/>
      <c r="Q104" s="905"/>
      <c r="R104" s="906"/>
      <c r="S104" s="159"/>
      <c r="T104" s="905"/>
      <c r="U104" s="906"/>
      <c r="V104" s="103" t="str">
        <f>IF(B104="","",VLOOKUP(B104,学連登録!$C$2:$H$3000,6,FALSE))</f>
        <v/>
      </c>
      <c r="Y104" s="118" t="str">
        <f t="shared" si="178"/>
        <v/>
      </c>
      <c r="Z104" s="97" t="str">
        <f>IF(G104="","",VLOOKUP(G104,種目名!$R$5:$T$104,3,0))</f>
        <v/>
      </c>
      <c r="AA104" s="99" t="str">
        <f>IF(J104="","",VLOOKUP(J104,種目名!$R$5:$T$104,3,0))</f>
        <v/>
      </c>
      <c r="AB104" s="119" t="str">
        <f>IF(M104="","",VLOOKUP(M104,種目名!$R$5:$T$104,3,0))</f>
        <v/>
      </c>
      <c r="AC104" s="119" t="str">
        <f>IF(P104="","",VLOOKUP(AF104,種目名!$R$5:$T$104,3,0))</f>
        <v/>
      </c>
      <c r="AD104" s="120" t="str">
        <f>IF(S104="","",VLOOKUP(AI104,種目名!$R$5:$T$104,3,0))</f>
        <v/>
      </c>
      <c r="AE104" s="117">
        <f t="shared" si="179"/>
        <v>0</v>
      </c>
      <c r="AF104" s="157" t="str">
        <f t="shared" si="180"/>
        <v/>
      </c>
      <c r="AG104" s="157" t="str">
        <f t="shared" si="181"/>
        <v/>
      </c>
      <c r="AH104" s="157">
        <f t="shared" si="182"/>
        <v>0</v>
      </c>
      <c r="AI104" s="157" t="str">
        <f t="shared" si="183"/>
        <v/>
      </c>
      <c r="AJ104" s="157" t="str">
        <f t="shared" si="184"/>
        <v/>
      </c>
      <c r="AK104" s="390"/>
      <c r="AL104" s="171">
        <f t="shared" si="112"/>
        <v>0</v>
      </c>
      <c r="AM104" s="399">
        <f t="shared" si="113"/>
        <v>0</v>
      </c>
      <c r="AN104" s="399">
        <f>COUNTIF($B$12:B104,B104)</f>
        <v>0</v>
      </c>
      <c r="AO104" s="399"/>
      <c r="AP104" s="399" t="str">
        <f t="shared" si="114"/>
        <v/>
      </c>
      <c r="AQ104" s="399" t="str">
        <f t="shared" si="114"/>
        <v/>
      </c>
      <c r="AR104" s="399" t="str">
        <f t="shared" si="114"/>
        <v/>
      </c>
      <c r="AS104" s="399" t="str">
        <f t="shared" si="108"/>
        <v/>
      </c>
      <c r="AT104" s="399">
        <f t="shared" si="115"/>
        <v>0</v>
      </c>
      <c r="AU104" s="399" t="str">
        <f t="shared" si="116"/>
        <v/>
      </c>
      <c r="AV104" s="399" t="str">
        <f t="shared" si="117"/>
        <v/>
      </c>
      <c r="AW104" s="399" t="str">
        <f t="shared" si="118"/>
        <v/>
      </c>
      <c r="AX104" s="399" t="str">
        <f t="shared" si="119"/>
        <v/>
      </c>
      <c r="AY104" s="399" t="str">
        <f t="shared" si="120"/>
        <v/>
      </c>
      <c r="AZ104" s="399" t="str">
        <f t="shared" si="100"/>
        <v/>
      </c>
      <c r="BA104" s="399" t="str">
        <f t="shared" si="100"/>
        <v/>
      </c>
      <c r="BB104" s="399" t="str">
        <f t="shared" si="100"/>
        <v/>
      </c>
      <c r="BC104" s="399" t="str">
        <f t="shared" si="100"/>
        <v/>
      </c>
      <c r="BD104" s="403" t="str">
        <f t="shared" si="100"/>
        <v/>
      </c>
      <c r="BE104" s="393">
        <f t="shared" si="121"/>
        <v>0</v>
      </c>
      <c r="BG104" s="399">
        <f t="shared" si="122"/>
        <v>0</v>
      </c>
      <c r="BH104" s="399">
        <f t="shared" si="123"/>
        <v>0</v>
      </c>
      <c r="BI104" s="412">
        <f t="shared" si="124"/>
        <v>0</v>
      </c>
      <c r="BJ104" s="413">
        <f t="shared" si="109"/>
        <v>0</v>
      </c>
      <c r="BK104" s="398" t="str">
        <f t="shared" si="110"/>
        <v>0</v>
      </c>
      <c r="BL104" s="398" t="str">
        <f t="shared" si="111"/>
        <v>0</v>
      </c>
      <c r="BM104" s="412">
        <f t="shared" si="125"/>
        <v>0</v>
      </c>
      <c r="BN104" s="412" t="str">
        <f t="shared" si="126"/>
        <v>0m0</v>
      </c>
      <c r="BO104" s="399">
        <f t="shared" si="127"/>
        <v>0</v>
      </c>
      <c r="BP104" s="399">
        <f t="shared" si="128"/>
        <v>0</v>
      </c>
      <c r="BQ104" s="412">
        <f t="shared" si="129"/>
        <v>0</v>
      </c>
      <c r="BR104" s="413">
        <f t="shared" si="130"/>
        <v>0</v>
      </c>
      <c r="BS104" s="398" t="str">
        <f t="shared" si="131"/>
        <v>0</v>
      </c>
      <c r="BT104" s="398" t="str">
        <f t="shared" si="132"/>
        <v>0</v>
      </c>
      <c r="BU104" s="412">
        <f t="shared" si="133"/>
        <v>0</v>
      </c>
      <c r="BV104" s="412" t="str">
        <f t="shared" si="134"/>
        <v>0m0</v>
      </c>
      <c r="BW104" s="399">
        <f t="shared" si="135"/>
        <v>0</v>
      </c>
      <c r="BX104" s="399">
        <f t="shared" si="136"/>
        <v>0</v>
      </c>
      <c r="BY104" s="412">
        <f t="shared" si="137"/>
        <v>0</v>
      </c>
      <c r="BZ104" s="413">
        <f t="shared" si="138"/>
        <v>0</v>
      </c>
      <c r="CA104" s="398" t="str">
        <f t="shared" si="139"/>
        <v>0</v>
      </c>
      <c r="CB104" s="398" t="str">
        <f t="shared" si="140"/>
        <v>0</v>
      </c>
      <c r="CC104" s="412">
        <f t="shared" si="141"/>
        <v>0</v>
      </c>
      <c r="CD104" s="412" t="str">
        <f t="shared" si="142"/>
        <v>0m0</v>
      </c>
      <c r="CE104" s="399">
        <f t="shared" si="143"/>
        <v>0</v>
      </c>
      <c r="CF104" s="399">
        <f t="shared" si="144"/>
        <v>0</v>
      </c>
      <c r="CG104" s="412">
        <f t="shared" si="145"/>
        <v>0</v>
      </c>
      <c r="CH104" s="413">
        <f t="shared" si="146"/>
        <v>0</v>
      </c>
      <c r="CI104" s="398" t="str">
        <f t="shared" si="147"/>
        <v>0</v>
      </c>
      <c r="CJ104" s="398" t="str">
        <f t="shared" si="148"/>
        <v>0</v>
      </c>
      <c r="CK104" s="412">
        <f t="shared" si="149"/>
        <v>0</v>
      </c>
      <c r="CL104" s="412" t="str">
        <f t="shared" si="150"/>
        <v>0m0</v>
      </c>
      <c r="CM104" s="399">
        <f t="shared" si="151"/>
        <v>0</v>
      </c>
      <c r="CN104" s="399">
        <f t="shared" si="152"/>
        <v>0</v>
      </c>
      <c r="CO104" s="412">
        <f t="shared" si="153"/>
        <v>0</v>
      </c>
      <c r="CP104" s="413">
        <f t="shared" si="154"/>
        <v>0</v>
      </c>
      <c r="CQ104" s="398" t="str">
        <f t="shared" si="155"/>
        <v>0</v>
      </c>
      <c r="CR104" s="398" t="str">
        <f t="shared" si="156"/>
        <v>0</v>
      </c>
      <c r="CS104" s="412">
        <f t="shared" si="157"/>
        <v>0</v>
      </c>
      <c r="CT104" s="412" t="str">
        <f t="shared" si="158"/>
        <v>0m0</v>
      </c>
      <c r="CU104" s="412">
        <f t="shared" si="159"/>
        <v>0</v>
      </c>
      <c r="CV104" s="412">
        <f t="shared" si="160"/>
        <v>0</v>
      </c>
      <c r="CW104" s="412">
        <f t="shared" si="161"/>
        <v>0</v>
      </c>
      <c r="CX104" s="412">
        <f t="shared" si="162"/>
        <v>0</v>
      </c>
      <c r="CY104" s="412">
        <f t="shared" si="163"/>
        <v>0</v>
      </c>
      <c r="CZ104" s="412" t="str">
        <f t="shared" si="164"/>
        <v/>
      </c>
      <c r="DA104" s="412" t="str">
        <f t="shared" si="165"/>
        <v/>
      </c>
      <c r="DB104" s="412" t="str">
        <f t="shared" si="166"/>
        <v/>
      </c>
      <c r="DC104" s="412" t="str">
        <f t="shared" si="167"/>
        <v/>
      </c>
      <c r="DD104" s="412" t="str">
        <f t="shared" si="168"/>
        <v/>
      </c>
      <c r="DE104" s="412"/>
      <c r="DF104" s="411"/>
      <c r="DG104" s="412" t="str">
        <f t="shared" si="169"/>
        <v/>
      </c>
      <c r="DH104" s="412" t="str">
        <f t="shared" si="170"/>
        <v/>
      </c>
      <c r="DI104" s="412">
        <f t="shared" si="171"/>
        <v>0</v>
      </c>
      <c r="DJ104" s="412" t="str">
        <f t="shared" si="172"/>
        <v/>
      </c>
      <c r="DK104" s="412" t="str">
        <f t="shared" si="173"/>
        <v/>
      </c>
      <c r="DL104" s="412" t="str">
        <f t="shared" si="174"/>
        <v/>
      </c>
      <c r="DM104" s="412" t="str">
        <f t="shared" si="175"/>
        <v/>
      </c>
      <c r="DN104" s="412" t="str">
        <f t="shared" si="176"/>
        <v/>
      </c>
      <c r="DO104" s="412" t="str">
        <f t="shared" si="177"/>
        <v/>
      </c>
    </row>
    <row r="105" spans="1:119" s="157" customFormat="1" ht="18" hidden="1" customHeight="1">
      <c r="A105" s="161" t="str">
        <f t="shared" si="99"/>
        <v/>
      </c>
      <c r="B105" s="158"/>
      <c r="C105" s="31" t="str">
        <f>IF(B105="","",VLOOKUP(B105,学連登録!$C$2:$G$3000,2,FALSE))</f>
        <v/>
      </c>
      <c r="D105" s="32" t="str">
        <f>IF(B105="","",VLOOKUP(B105,学連登録!$C$2:$G$3000,3,FALSE))</f>
        <v/>
      </c>
      <c r="E105" s="33" t="str">
        <f>IF(B105="","",VLOOKUP(B105,学連登録!$C$2:$G$3000,4,FALSE))</f>
        <v/>
      </c>
      <c r="F105" s="383" t="str">
        <f>IF(B105="","",VLOOKUP(B105,学連登録!$C$2:$I$3000,7,FALSE))</f>
        <v/>
      </c>
      <c r="G105" s="160"/>
      <c r="H105" s="905"/>
      <c r="I105" s="907"/>
      <c r="J105" s="160"/>
      <c r="K105" s="905"/>
      <c r="L105" s="906"/>
      <c r="M105" s="160"/>
      <c r="N105" s="819"/>
      <c r="O105" s="820"/>
      <c r="P105" s="159"/>
      <c r="Q105" s="905"/>
      <c r="R105" s="906"/>
      <c r="S105" s="159"/>
      <c r="T105" s="905"/>
      <c r="U105" s="906"/>
      <c r="V105" s="103" t="str">
        <f>IF(B105="","",VLOOKUP(B105,学連登録!$C$2:$H$3000,6,FALSE))</f>
        <v/>
      </c>
      <c r="Y105" s="118" t="str">
        <f t="shared" si="178"/>
        <v/>
      </c>
      <c r="Z105" s="97" t="str">
        <f>IF(G105="","",VLOOKUP(G105,種目名!$R$5:$T$104,3,0))</f>
        <v/>
      </c>
      <c r="AA105" s="99" t="str">
        <f>IF(J105="","",VLOOKUP(J105,種目名!$R$5:$T$104,3,0))</f>
        <v/>
      </c>
      <c r="AB105" s="119" t="str">
        <f>IF(M105="","",VLOOKUP(M105,種目名!$R$5:$T$104,3,0))</f>
        <v/>
      </c>
      <c r="AC105" s="119" t="str">
        <f>IF(P105="","",VLOOKUP(AF105,種目名!$R$5:$T$104,3,0))</f>
        <v/>
      </c>
      <c r="AD105" s="120" t="str">
        <f>IF(S105="","",VLOOKUP(AI105,種目名!$R$5:$T$104,3,0))</f>
        <v/>
      </c>
      <c r="AE105" s="117">
        <f t="shared" si="179"/>
        <v>0</v>
      </c>
      <c r="AF105" s="157" t="str">
        <f t="shared" si="180"/>
        <v/>
      </c>
      <c r="AG105" s="157" t="str">
        <f t="shared" si="181"/>
        <v/>
      </c>
      <c r="AH105" s="157">
        <f t="shared" si="182"/>
        <v>0</v>
      </c>
      <c r="AI105" s="157" t="str">
        <f t="shared" si="183"/>
        <v/>
      </c>
      <c r="AJ105" s="157" t="str">
        <f t="shared" si="184"/>
        <v/>
      </c>
      <c r="AK105" s="390"/>
      <c r="AL105" s="171">
        <f t="shared" si="112"/>
        <v>0</v>
      </c>
      <c r="AM105" s="399">
        <f t="shared" si="113"/>
        <v>0</v>
      </c>
      <c r="AN105" s="399">
        <f>COUNTIF($B$12:B105,B105)</f>
        <v>0</v>
      </c>
      <c r="AO105" s="399"/>
      <c r="AP105" s="399" t="str">
        <f t="shared" si="114"/>
        <v/>
      </c>
      <c r="AQ105" s="399" t="str">
        <f t="shared" si="114"/>
        <v/>
      </c>
      <c r="AR105" s="399" t="str">
        <f t="shared" si="114"/>
        <v/>
      </c>
      <c r="AS105" s="399" t="str">
        <f t="shared" si="108"/>
        <v/>
      </c>
      <c r="AT105" s="399">
        <f t="shared" si="115"/>
        <v>0</v>
      </c>
      <c r="AU105" s="399" t="str">
        <f t="shared" si="116"/>
        <v/>
      </c>
      <c r="AV105" s="399" t="str">
        <f t="shared" si="117"/>
        <v/>
      </c>
      <c r="AW105" s="399" t="str">
        <f t="shared" si="118"/>
        <v/>
      </c>
      <c r="AX105" s="399" t="str">
        <f t="shared" si="119"/>
        <v/>
      </c>
      <c r="AY105" s="399" t="str">
        <f t="shared" si="120"/>
        <v/>
      </c>
      <c r="AZ105" s="399" t="str">
        <f t="shared" si="100"/>
        <v/>
      </c>
      <c r="BA105" s="399" t="str">
        <f t="shared" si="100"/>
        <v/>
      </c>
      <c r="BB105" s="399" t="str">
        <f t="shared" si="100"/>
        <v/>
      </c>
      <c r="BC105" s="399" t="str">
        <f t="shared" si="100"/>
        <v/>
      </c>
      <c r="BD105" s="403" t="str">
        <f t="shared" si="100"/>
        <v/>
      </c>
      <c r="BE105" s="393">
        <f t="shared" si="121"/>
        <v>0</v>
      </c>
      <c r="BG105" s="399">
        <f t="shared" si="122"/>
        <v>0</v>
      </c>
      <c r="BH105" s="399">
        <f t="shared" si="123"/>
        <v>0</v>
      </c>
      <c r="BI105" s="412">
        <f t="shared" si="124"/>
        <v>0</v>
      </c>
      <c r="BJ105" s="413">
        <f t="shared" si="109"/>
        <v>0</v>
      </c>
      <c r="BK105" s="398" t="str">
        <f t="shared" si="110"/>
        <v>0</v>
      </c>
      <c r="BL105" s="398" t="str">
        <f t="shared" si="111"/>
        <v>0</v>
      </c>
      <c r="BM105" s="412">
        <f t="shared" si="125"/>
        <v>0</v>
      </c>
      <c r="BN105" s="412" t="str">
        <f t="shared" si="126"/>
        <v>0m0</v>
      </c>
      <c r="BO105" s="399">
        <f t="shared" si="127"/>
        <v>0</v>
      </c>
      <c r="BP105" s="399">
        <f t="shared" si="128"/>
        <v>0</v>
      </c>
      <c r="BQ105" s="412">
        <f t="shared" si="129"/>
        <v>0</v>
      </c>
      <c r="BR105" s="413">
        <f t="shared" si="130"/>
        <v>0</v>
      </c>
      <c r="BS105" s="398" t="str">
        <f t="shared" si="131"/>
        <v>0</v>
      </c>
      <c r="BT105" s="398" t="str">
        <f t="shared" si="132"/>
        <v>0</v>
      </c>
      <c r="BU105" s="412">
        <f t="shared" si="133"/>
        <v>0</v>
      </c>
      <c r="BV105" s="412" t="str">
        <f t="shared" si="134"/>
        <v>0m0</v>
      </c>
      <c r="BW105" s="399">
        <f t="shared" si="135"/>
        <v>0</v>
      </c>
      <c r="BX105" s="399">
        <f t="shared" si="136"/>
        <v>0</v>
      </c>
      <c r="BY105" s="412">
        <f t="shared" si="137"/>
        <v>0</v>
      </c>
      <c r="BZ105" s="413">
        <f t="shared" si="138"/>
        <v>0</v>
      </c>
      <c r="CA105" s="398" t="str">
        <f t="shared" si="139"/>
        <v>0</v>
      </c>
      <c r="CB105" s="398" t="str">
        <f t="shared" si="140"/>
        <v>0</v>
      </c>
      <c r="CC105" s="412">
        <f t="shared" si="141"/>
        <v>0</v>
      </c>
      <c r="CD105" s="412" t="str">
        <f t="shared" si="142"/>
        <v>0m0</v>
      </c>
      <c r="CE105" s="399">
        <f t="shared" si="143"/>
        <v>0</v>
      </c>
      <c r="CF105" s="399">
        <f t="shared" si="144"/>
        <v>0</v>
      </c>
      <c r="CG105" s="412">
        <f t="shared" si="145"/>
        <v>0</v>
      </c>
      <c r="CH105" s="413">
        <f t="shared" si="146"/>
        <v>0</v>
      </c>
      <c r="CI105" s="398" t="str">
        <f t="shared" si="147"/>
        <v>0</v>
      </c>
      <c r="CJ105" s="398" t="str">
        <f t="shared" si="148"/>
        <v>0</v>
      </c>
      <c r="CK105" s="412">
        <f t="shared" si="149"/>
        <v>0</v>
      </c>
      <c r="CL105" s="412" t="str">
        <f t="shared" si="150"/>
        <v>0m0</v>
      </c>
      <c r="CM105" s="399">
        <f t="shared" si="151"/>
        <v>0</v>
      </c>
      <c r="CN105" s="399">
        <f t="shared" si="152"/>
        <v>0</v>
      </c>
      <c r="CO105" s="412">
        <f t="shared" si="153"/>
        <v>0</v>
      </c>
      <c r="CP105" s="413">
        <f t="shared" si="154"/>
        <v>0</v>
      </c>
      <c r="CQ105" s="398" t="str">
        <f t="shared" si="155"/>
        <v>0</v>
      </c>
      <c r="CR105" s="398" t="str">
        <f t="shared" si="156"/>
        <v>0</v>
      </c>
      <c r="CS105" s="412">
        <f t="shared" si="157"/>
        <v>0</v>
      </c>
      <c r="CT105" s="412" t="str">
        <f t="shared" si="158"/>
        <v>0m0</v>
      </c>
      <c r="CU105" s="412">
        <f t="shared" si="159"/>
        <v>0</v>
      </c>
      <c r="CV105" s="412">
        <f t="shared" si="160"/>
        <v>0</v>
      </c>
      <c r="CW105" s="412">
        <f t="shared" si="161"/>
        <v>0</v>
      </c>
      <c r="CX105" s="412">
        <f t="shared" si="162"/>
        <v>0</v>
      </c>
      <c r="CY105" s="412">
        <f t="shared" si="163"/>
        <v>0</v>
      </c>
      <c r="CZ105" s="412" t="str">
        <f t="shared" si="164"/>
        <v/>
      </c>
      <c r="DA105" s="412" t="str">
        <f t="shared" si="165"/>
        <v/>
      </c>
      <c r="DB105" s="412" t="str">
        <f t="shared" si="166"/>
        <v/>
      </c>
      <c r="DC105" s="412" t="str">
        <f t="shared" si="167"/>
        <v/>
      </c>
      <c r="DD105" s="412" t="str">
        <f t="shared" si="168"/>
        <v/>
      </c>
      <c r="DE105" s="412"/>
      <c r="DF105" s="411"/>
      <c r="DG105" s="412" t="str">
        <f t="shared" si="169"/>
        <v/>
      </c>
      <c r="DH105" s="412" t="str">
        <f t="shared" si="170"/>
        <v/>
      </c>
      <c r="DI105" s="412">
        <f t="shared" si="171"/>
        <v>0</v>
      </c>
      <c r="DJ105" s="412" t="str">
        <f t="shared" si="172"/>
        <v/>
      </c>
      <c r="DK105" s="412" t="str">
        <f t="shared" si="173"/>
        <v/>
      </c>
      <c r="DL105" s="412" t="str">
        <f t="shared" si="174"/>
        <v/>
      </c>
      <c r="DM105" s="412" t="str">
        <f t="shared" si="175"/>
        <v/>
      </c>
      <c r="DN105" s="412" t="str">
        <f t="shared" si="176"/>
        <v/>
      </c>
      <c r="DO105" s="412" t="str">
        <f t="shared" si="177"/>
        <v/>
      </c>
    </row>
    <row r="106" spans="1:119" s="157" customFormat="1" ht="18" hidden="1" customHeight="1">
      <c r="A106" s="161" t="str">
        <f t="shared" si="99"/>
        <v/>
      </c>
      <c r="B106" s="158"/>
      <c r="C106" s="31" t="str">
        <f>IF(B106="","",VLOOKUP(B106,学連登録!$C$2:$G$3000,2,FALSE))</f>
        <v/>
      </c>
      <c r="D106" s="32" t="str">
        <f>IF(B106="","",VLOOKUP(B106,学連登録!$C$2:$G$3000,3,FALSE))</f>
        <v/>
      </c>
      <c r="E106" s="33" t="str">
        <f>IF(B106="","",VLOOKUP(B106,学連登録!$C$2:$G$3000,4,FALSE))</f>
        <v/>
      </c>
      <c r="F106" s="383" t="str">
        <f>IF(B106="","",VLOOKUP(B106,学連登録!$C$2:$I$3000,7,FALSE))</f>
        <v/>
      </c>
      <c r="G106" s="160"/>
      <c r="H106" s="905"/>
      <c r="I106" s="907"/>
      <c r="J106" s="160"/>
      <c r="K106" s="905"/>
      <c r="L106" s="906"/>
      <c r="M106" s="160"/>
      <c r="N106" s="819"/>
      <c r="O106" s="820"/>
      <c r="P106" s="159"/>
      <c r="Q106" s="905"/>
      <c r="R106" s="906"/>
      <c r="S106" s="159"/>
      <c r="T106" s="905"/>
      <c r="U106" s="906"/>
      <c r="V106" s="103" t="str">
        <f>IF(B106="","",VLOOKUP(B106,学連登録!$C$2:$H$3000,6,FALSE))</f>
        <v/>
      </c>
      <c r="Y106" s="118" t="str">
        <f t="shared" si="178"/>
        <v/>
      </c>
      <c r="Z106" s="97" t="str">
        <f>IF(G106="","",VLOOKUP(G106,種目名!$R$5:$T$104,3,0))</f>
        <v/>
      </c>
      <c r="AA106" s="99" t="str">
        <f>IF(J106="","",VLOOKUP(J106,種目名!$R$5:$T$104,3,0))</f>
        <v/>
      </c>
      <c r="AB106" s="119" t="str">
        <f>IF(M106="","",VLOOKUP(M106,種目名!$R$5:$T$104,3,0))</f>
        <v/>
      </c>
      <c r="AC106" s="119" t="str">
        <f>IF(P106="","",VLOOKUP(AF106,種目名!$R$5:$T$104,3,0))</f>
        <v/>
      </c>
      <c r="AD106" s="120" t="str">
        <f>IF(S106="","",VLOOKUP(AI106,種目名!$R$5:$T$104,3,0))</f>
        <v/>
      </c>
      <c r="AE106" s="117">
        <f t="shared" si="179"/>
        <v>0</v>
      </c>
      <c r="AF106" s="157" t="str">
        <f t="shared" si="180"/>
        <v/>
      </c>
      <c r="AG106" s="157" t="str">
        <f t="shared" si="181"/>
        <v/>
      </c>
      <c r="AH106" s="157">
        <f t="shared" si="182"/>
        <v>0</v>
      </c>
      <c r="AI106" s="157" t="str">
        <f t="shared" si="183"/>
        <v/>
      </c>
      <c r="AJ106" s="157" t="str">
        <f t="shared" si="184"/>
        <v/>
      </c>
      <c r="AK106" s="390"/>
      <c r="AL106" s="171">
        <f t="shared" si="112"/>
        <v>0</v>
      </c>
      <c r="AM106" s="399">
        <f t="shared" si="113"/>
        <v>0</v>
      </c>
      <c r="AN106" s="399">
        <f>COUNTIF($B$12:B106,B106)</f>
        <v>0</v>
      </c>
      <c r="AO106" s="399"/>
      <c r="AP106" s="399" t="str">
        <f t="shared" si="114"/>
        <v/>
      </c>
      <c r="AQ106" s="399" t="str">
        <f t="shared" si="114"/>
        <v/>
      </c>
      <c r="AR106" s="399" t="str">
        <f t="shared" si="114"/>
        <v/>
      </c>
      <c r="AS106" s="399" t="str">
        <f t="shared" si="108"/>
        <v/>
      </c>
      <c r="AT106" s="399">
        <f t="shared" si="115"/>
        <v>0</v>
      </c>
      <c r="AU106" s="399" t="str">
        <f t="shared" si="116"/>
        <v/>
      </c>
      <c r="AV106" s="399" t="str">
        <f t="shared" si="117"/>
        <v/>
      </c>
      <c r="AW106" s="399" t="str">
        <f t="shared" si="118"/>
        <v/>
      </c>
      <c r="AX106" s="399" t="str">
        <f t="shared" si="119"/>
        <v/>
      </c>
      <c r="AY106" s="399" t="str">
        <f t="shared" si="120"/>
        <v/>
      </c>
      <c r="AZ106" s="399" t="str">
        <f t="shared" si="100"/>
        <v/>
      </c>
      <c r="BA106" s="399" t="str">
        <f t="shared" si="100"/>
        <v/>
      </c>
      <c r="BB106" s="399" t="str">
        <f t="shared" si="100"/>
        <v/>
      </c>
      <c r="BC106" s="399" t="str">
        <f t="shared" si="100"/>
        <v/>
      </c>
      <c r="BD106" s="403" t="str">
        <f t="shared" si="100"/>
        <v/>
      </c>
      <c r="BE106" s="393">
        <f t="shared" si="121"/>
        <v>0</v>
      </c>
      <c r="BG106" s="399">
        <f t="shared" si="122"/>
        <v>0</v>
      </c>
      <c r="BH106" s="399">
        <f t="shared" si="123"/>
        <v>0</v>
      </c>
      <c r="BI106" s="412">
        <f t="shared" si="124"/>
        <v>0</v>
      </c>
      <c r="BJ106" s="413">
        <f t="shared" si="109"/>
        <v>0</v>
      </c>
      <c r="BK106" s="398" t="str">
        <f t="shared" si="110"/>
        <v>0</v>
      </c>
      <c r="BL106" s="398" t="str">
        <f t="shared" si="111"/>
        <v>0</v>
      </c>
      <c r="BM106" s="412">
        <f t="shared" si="125"/>
        <v>0</v>
      </c>
      <c r="BN106" s="412" t="str">
        <f t="shared" si="126"/>
        <v>0m0</v>
      </c>
      <c r="BO106" s="399">
        <f t="shared" si="127"/>
        <v>0</v>
      </c>
      <c r="BP106" s="399">
        <f t="shared" si="128"/>
        <v>0</v>
      </c>
      <c r="BQ106" s="412">
        <f t="shared" si="129"/>
        <v>0</v>
      </c>
      <c r="BR106" s="413">
        <f t="shared" si="130"/>
        <v>0</v>
      </c>
      <c r="BS106" s="398" t="str">
        <f t="shared" si="131"/>
        <v>0</v>
      </c>
      <c r="BT106" s="398" t="str">
        <f t="shared" si="132"/>
        <v>0</v>
      </c>
      <c r="BU106" s="412">
        <f t="shared" si="133"/>
        <v>0</v>
      </c>
      <c r="BV106" s="412" t="str">
        <f t="shared" si="134"/>
        <v>0m0</v>
      </c>
      <c r="BW106" s="399">
        <f t="shared" si="135"/>
        <v>0</v>
      </c>
      <c r="BX106" s="399">
        <f t="shared" si="136"/>
        <v>0</v>
      </c>
      <c r="BY106" s="412">
        <f t="shared" si="137"/>
        <v>0</v>
      </c>
      <c r="BZ106" s="413">
        <f t="shared" si="138"/>
        <v>0</v>
      </c>
      <c r="CA106" s="398" t="str">
        <f t="shared" si="139"/>
        <v>0</v>
      </c>
      <c r="CB106" s="398" t="str">
        <f t="shared" si="140"/>
        <v>0</v>
      </c>
      <c r="CC106" s="412">
        <f t="shared" si="141"/>
        <v>0</v>
      </c>
      <c r="CD106" s="412" t="str">
        <f t="shared" si="142"/>
        <v>0m0</v>
      </c>
      <c r="CE106" s="399">
        <f t="shared" si="143"/>
        <v>0</v>
      </c>
      <c r="CF106" s="399">
        <f t="shared" si="144"/>
        <v>0</v>
      </c>
      <c r="CG106" s="412">
        <f t="shared" si="145"/>
        <v>0</v>
      </c>
      <c r="CH106" s="413">
        <f t="shared" si="146"/>
        <v>0</v>
      </c>
      <c r="CI106" s="398" t="str">
        <f t="shared" si="147"/>
        <v>0</v>
      </c>
      <c r="CJ106" s="398" t="str">
        <f t="shared" si="148"/>
        <v>0</v>
      </c>
      <c r="CK106" s="412">
        <f t="shared" si="149"/>
        <v>0</v>
      </c>
      <c r="CL106" s="412" t="str">
        <f t="shared" si="150"/>
        <v>0m0</v>
      </c>
      <c r="CM106" s="399">
        <f t="shared" si="151"/>
        <v>0</v>
      </c>
      <c r="CN106" s="399">
        <f t="shared" si="152"/>
        <v>0</v>
      </c>
      <c r="CO106" s="412">
        <f t="shared" si="153"/>
        <v>0</v>
      </c>
      <c r="CP106" s="413">
        <f t="shared" si="154"/>
        <v>0</v>
      </c>
      <c r="CQ106" s="398" t="str">
        <f t="shared" si="155"/>
        <v>0</v>
      </c>
      <c r="CR106" s="398" t="str">
        <f t="shared" si="156"/>
        <v>0</v>
      </c>
      <c r="CS106" s="412">
        <f t="shared" si="157"/>
        <v>0</v>
      </c>
      <c r="CT106" s="412" t="str">
        <f t="shared" si="158"/>
        <v>0m0</v>
      </c>
      <c r="CU106" s="412">
        <f t="shared" si="159"/>
        <v>0</v>
      </c>
      <c r="CV106" s="412">
        <f t="shared" si="160"/>
        <v>0</v>
      </c>
      <c r="CW106" s="412">
        <f t="shared" si="161"/>
        <v>0</v>
      </c>
      <c r="CX106" s="412">
        <f t="shared" si="162"/>
        <v>0</v>
      </c>
      <c r="CY106" s="412">
        <f t="shared" si="163"/>
        <v>0</v>
      </c>
      <c r="CZ106" s="412" t="str">
        <f t="shared" si="164"/>
        <v/>
      </c>
      <c r="DA106" s="412" t="str">
        <f t="shared" si="165"/>
        <v/>
      </c>
      <c r="DB106" s="412" t="str">
        <f t="shared" si="166"/>
        <v/>
      </c>
      <c r="DC106" s="412" t="str">
        <f t="shared" si="167"/>
        <v/>
      </c>
      <c r="DD106" s="412" t="str">
        <f t="shared" si="168"/>
        <v/>
      </c>
      <c r="DE106" s="412"/>
      <c r="DF106" s="411"/>
      <c r="DG106" s="412" t="str">
        <f t="shared" si="169"/>
        <v/>
      </c>
      <c r="DH106" s="412" t="str">
        <f t="shared" si="170"/>
        <v/>
      </c>
      <c r="DI106" s="412">
        <f t="shared" si="171"/>
        <v>0</v>
      </c>
      <c r="DJ106" s="412" t="str">
        <f t="shared" si="172"/>
        <v/>
      </c>
      <c r="DK106" s="412" t="str">
        <f t="shared" si="173"/>
        <v/>
      </c>
      <c r="DL106" s="412" t="str">
        <f t="shared" si="174"/>
        <v/>
      </c>
      <c r="DM106" s="412" t="str">
        <f t="shared" si="175"/>
        <v/>
      </c>
      <c r="DN106" s="412" t="str">
        <f t="shared" si="176"/>
        <v/>
      </c>
      <c r="DO106" s="412" t="str">
        <f t="shared" si="177"/>
        <v/>
      </c>
    </row>
    <row r="107" spans="1:119" s="157" customFormat="1" ht="18" hidden="1" customHeight="1">
      <c r="A107" s="161" t="str">
        <f t="shared" si="99"/>
        <v/>
      </c>
      <c r="B107" s="158"/>
      <c r="C107" s="31" t="str">
        <f>IF(B107="","",VLOOKUP(B107,学連登録!$C$2:$G$3000,2,FALSE))</f>
        <v/>
      </c>
      <c r="D107" s="32" t="str">
        <f>IF(B107="","",VLOOKUP(B107,学連登録!$C$2:$G$3000,3,FALSE))</f>
        <v/>
      </c>
      <c r="E107" s="33" t="str">
        <f>IF(B107="","",VLOOKUP(B107,学連登録!$C$2:$G$3000,4,FALSE))</f>
        <v/>
      </c>
      <c r="F107" s="383" t="str">
        <f>IF(B107="","",VLOOKUP(B107,学連登録!$C$2:$I$3000,7,FALSE))</f>
        <v/>
      </c>
      <c r="G107" s="160"/>
      <c r="H107" s="905"/>
      <c r="I107" s="907"/>
      <c r="J107" s="160"/>
      <c r="K107" s="905"/>
      <c r="L107" s="906"/>
      <c r="M107" s="160"/>
      <c r="N107" s="819"/>
      <c r="O107" s="820"/>
      <c r="P107" s="159"/>
      <c r="Q107" s="905"/>
      <c r="R107" s="906"/>
      <c r="S107" s="159"/>
      <c r="T107" s="905"/>
      <c r="U107" s="906"/>
      <c r="V107" s="103" t="str">
        <f>IF(B107="","",VLOOKUP(B107,学連登録!$C$2:$H$3000,6,FALSE))</f>
        <v/>
      </c>
      <c r="Y107" s="118" t="str">
        <f t="shared" si="178"/>
        <v/>
      </c>
      <c r="Z107" s="97" t="str">
        <f>IF(G107="","",VLOOKUP(G107,種目名!$R$5:$T$104,3,0))</f>
        <v/>
      </c>
      <c r="AA107" s="99" t="str">
        <f>IF(J107="","",VLOOKUP(J107,種目名!$R$5:$T$104,3,0))</f>
        <v/>
      </c>
      <c r="AB107" s="119" t="str">
        <f>IF(M107="","",VLOOKUP(M107,種目名!$R$5:$T$104,3,0))</f>
        <v/>
      </c>
      <c r="AC107" s="119" t="str">
        <f>IF(P107="","",VLOOKUP(AF107,種目名!$R$5:$T$104,3,0))</f>
        <v/>
      </c>
      <c r="AD107" s="120" t="str">
        <f>IF(S107="","",VLOOKUP(AI107,種目名!$R$5:$T$104,3,0))</f>
        <v/>
      </c>
      <c r="AE107" s="117">
        <f t="shared" si="179"/>
        <v>0</v>
      </c>
      <c r="AF107" s="157" t="str">
        <f t="shared" si="180"/>
        <v/>
      </c>
      <c r="AG107" s="157" t="str">
        <f t="shared" si="181"/>
        <v/>
      </c>
      <c r="AH107" s="157">
        <f t="shared" si="182"/>
        <v>0</v>
      </c>
      <c r="AI107" s="157" t="str">
        <f t="shared" si="183"/>
        <v/>
      </c>
      <c r="AJ107" s="157" t="str">
        <f t="shared" si="184"/>
        <v/>
      </c>
      <c r="AK107" s="390"/>
      <c r="AL107" s="171">
        <f t="shared" si="112"/>
        <v>0</v>
      </c>
      <c r="AM107" s="399">
        <f t="shared" si="113"/>
        <v>0</v>
      </c>
      <c r="AN107" s="399">
        <f>COUNTIF($B$12:B107,B107)</f>
        <v>0</v>
      </c>
      <c r="AO107" s="399"/>
      <c r="AP107" s="399" t="str">
        <f t="shared" si="114"/>
        <v/>
      </c>
      <c r="AQ107" s="399" t="str">
        <f t="shared" si="114"/>
        <v/>
      </c>
      <c r="AR107" s="399" t="str">
        <f t="shared" si="114"/>
        <v/>
      </c>
      <c r="AS107" s="399" t="str">
        <f t="shared" si="108"/>
        <v/>
      </c>
      <c r="AT107" s="399">
        <f t="shared" si="115"/>
        <v>0</v>
      </c>
      <c r="AU107" s="399" t="str">
        <f t="shared" si="116"/>
        <v/>
      </c>
      <c r="AV107" s="399" t="str">
        <f t="shared" si="117"/>
        <v/>
      </c>
      <c r="AW107" s="399" t="str">
        <f t="shared" si="118"/>
        <v/>
      </c>
      <c r="AX107" s="399" t="str">
        <f t="shared" si="119"/>
        <v/>
      </c>
      <c r="AY107" s="399" t="str">
        <f t="shared" si="120"/>
        <v/>
      </c>
      <c r="AZ107" s="399" t="str">
        <f t="shared" si="100"/>
        <v/>
      </c>
      <c r="BA107" s="399" t="str">
        <f t="shared" si="100"/>
        <v/>
      </c>
      <c r="BB107" s="399" t="str">
        <f t="shared" si="100"/>
        <v/>
      </c>
      <c r="BC107" s="399" t="str">
        <f t="shared" si="100"/>
        <v/>
      </c>
      <c r="BD107" s="403" t="str">
        <f t="shared" si="100"/>
        <v/>
      </c>
      <c r="BE107" s="393">
        <f t="shared" si="121"/>
        <v>0</v>
      </c>
      <c r="BG107" s="399">
        <f t="shared" si="122"/>
        <v>0</v>
      </c>
      <c r="BH107" s="399">
        <f t="shared" si="123"/>
        <v>0</v>
      </c>
      <c r="BI107" s="412">
        <f t="shared" si="124"/>
        <v>0</v>
      </c>
      <c r="BJ107" s="413">
        <f t="shared" si="109"/>
        <v>0</v>
      </c>
      <c r="BK107" s="398" t="str">
        <f t="shared" si="110"/>
        <v>0</v>
      </c>
      <c r="BL107" s="398" t="str">
        <f t="shared" si="111"/>
        <v>0</v>
      </c>
      <c r="BM107" s="412">
        <f t="shared" si="125"/>
        <v>0</v>
      </c>
      <c r="BN107" s="412" t="str">
        <f t="shared" si="126"/>
        <v>0m0</v>
      </c>
      <c r="BO107" s="399">
        <f t="shared" si="127"/>
        <v>0</v>
      </c>
      <c r="BP107" s="399">
        <f t="shared" si="128"/>
        <v>0</v>
      </c>
      <c r="BQ107" s="412">
        <f t="shared" si="129"/>
        <v>0</v>
      </c>
      <c r="BR107" s="413">
        <f t="shared" si="130"/>
        <v>0</v>
      </c>
      <c r="BS107" s="398" t="str">
        <f t="shared" si="131"/>
        <v>0</v>
      </c>
      <c r="BT107" s="398" t="str">
        <f t="shared" si="132"/>
        <v>0</v>
      </c>
      <c r="BU107" s="412">
        <f t="shared" si="133"/>
        <v>0</v>
      </c>
      <c r="BV107" s="412" t="str">
        <f t="shared" si="134"/>
        <v>0m0</v>
      </c>
      <c r="BW107" s="399">
        <f t="shared" si="135"/>
        <v>0</v>
      </c>
      <c r="BX107" s="399">
        <f t="shared" si="136"/>
        <v>0</v>
      </c>
      <c r="BY107" s="412">
        <f t="shared" si="137"/>
        <v>0</v>
      </c>
      <c r="BZ107" s="413">
        <f t="shared" si="138"/>
        <v>0</v>
      </c>
      <c r="CA107" s="398" t="str">
        <f t="shared" si="139"/>
        <v>0</v>
      </c>
      <c r="CB107" s="398" t="str">
        <f t="shared" si="140"/>
        <v>0</v>
      </c>
      <c r="CC107" s="412">
        <f t="shared" si="141"/>
        <v>0</v>
      </c>
      <c r="CD107" s="412" t="str">
        <f t="shared" si="142"/>
        <v>0m0</v>
      </c>
      <c r="CE107" s="399">
        <f t="shared" si="143"/>
        <v>0</v>
      </c>
      <c r="CF107" s="399">
        <f t="shared" si="144"/>
        <v>0</v>
      </c>
      <c r="CG107" s="412">
        <f t="shared" si="145"/>
        <v>0</v>
      </c>
      <c r="CH107" s="413">
        <f t="shared" si="146"/>
        <v>0</v>
      </c>
      <c r="CI107" s="398" t="str">
        <f t="shared" si="147"/>
        <v>0</v>
      </c>
      <c r="CJ107" s="398" t="str">
        <f t="shared" si="148"/>
        <v>0</v>
      </c>
      <c r="CK107" s="412">
        <f t="shared" si="149"/>
        <v>0</v>
      </c>
      <c r="CL107" s="412" t="str">
        <f t="shared" si="150"/>
        <v>0m0</v>
      </c>
      <c r="CM107" s="399">
        <f t="shared" si="151"/>
        <v>0</v>
      </c>
      <c r="CN107" s="399">
        <f t="shared" si="152"/>
        <v>0</v>
      </c>
      <c r="CO107" s="412">
        <f t="shared" si="153"/>
        <v>0</v>
      </c>
      <c r="CP107" s="413">
        <f t="shared" si="154"/>
        <v>0</v>
      </c>
      <c r="CQ107" s="398" t="str">
        <f t="shared" si="155"/>
        <v>0</v>
      </c>
      <c r="CR107" s="398" t="str">
        <f t="shared" si="156"/>
        <v>0</v>
      </c>
      <c r="CS107" s="412">
        <f t="shared" si="157"/>
        <v>0</v>
      </c>
      <c r="CT107" s="412" t="str">
        <f t="shared" si="158"/>
        <v>0m0</v>
      </c>
      <c r="CU107" s="412">
        <f t="shared" si="159"/>
        <v>0</v>
      </c>
      <c r="CV107" s="412">
        <f t="shared" si="160"/>
        <v>0</v>
      </c>
      <c r="CW107" s="412">
        <f t="shared" si="161"/>
        <v>0</v>
      </c>
      <c r="CX107" s="412">
        <f t="shared" si="162"/>
        <v>0</v>
      </c>
      <c r="CY107" s="412">
        <f t="shared" si="163"/>
        <v>0</v>
      </c>
      <c r="CZ107" s="412" t="str">
        <f t="shared" si="164"/>
        <v/>
      </c>
      <c r="DA107" s="412" t="str">
        <f t="shared" si="165"/>
        <v/>
      </c>
      <c r="DB107" s="412" t="str">
        <f t="shared" si="166"/>
        <v/>
      </c>
      <c r="DC107" s="412" t="str">
        <f t="shared" si="167"/>
        <v/>
      </c>
      <c r="DD107" s="412" t="str">
        <f t="shared" si="168"/>
        <v/>
      </c>
      <c r="DE107" s="412"/>
      <c r="DF107" s="411"/>
      <c r="DG107" s="412" t="str">
        <f t="shared" si="169"/>
        <v/>
      </c>
      <c r="DH107" s="412" t="str">
        <f t="shared" si="170"/>
        <v/>
      </c>
      <c r="DI107" s="412">
        <f t="shared" si="171"/>
        <v>0</v>
      </c>
      <c r="DJ107" s="412" t="str">
        <f t="shared" si="172"/>
        <v/>
      </c>
      <c r="DK107" s="412" t="str">
        <f t="shared" si="173"/>
        <v/>
      </c>
      <c r="DL107" s="412" t="str">
        <f t="shared" si="174"/>
        <v/>
      </c>
      <c r="DM107" s="412" t="str">
        <f t="shared" si="175"/>
        <v/>
      </c>
      <c r="DN107" s="412" t="str">
        <f t="shared" si="176"/>
        <v/>
      </c>
      <c r="DO107" s="412" t="str">
        <f t="shared" si="177"/>
        <v/>
      </c>
    </row>
    <row r="108" spans="1:119" s="157" customFormat="1" ht="18" hidden="1" customHeight="1">
      <c r="A108" s="161" t="str">
        <f t="shared" si="99"/>
        <v/>
      </c>
      <c r="B108" s="158"/>
      <c r="C108" s="31" t="str">
        <f>IF(B108="","",VLOOKUP(B108,学連登録!$C$2:$G$3000,2,FALSE))</f>
        <v/>
      </c>
      <c r="D108" s="32" t="str">
        <f>IF(B108="","",VLOOKUP(B108,学連登録!$C$2:$G$3000,3,FALSE))</f>
        <v/>
      </c>
      <c r="E108" s="33" t="str">
        <f>IF(B108="","",VLOOKUP(B108,学連登録!$C$2:$G$3000,4,FALSE))</f>
        <v/>
      </c>
      <c r="F108" s="383" t="str">
        <f>IF(B108="","",VLOOKUP(B108,学連登録!$C$2:$I$3000,7,FALSE))</f>
        <v/>
      </c>
      <c r="G108" s="160"/>
      <c r="H108" s="905"/>
      <c r="I108" s="907"/>
      <c r="J108" s="160"/>
      <c r="K108" s="905"/>
      <c r="L108" s="906"/>
      <c r="M108" s="160"/>
      <c r="N108" s="819"/>
      <c r="O108" s="820"/>
      <c r="P108" s="159"/>
      <c r="Q108" s="905"/>
      <c r="R108" s="906"/>
      <c r="S108" s="159"/>
      <c r="T108" s="905"/>
      <c r="U108" s="906"/>
      <c r="V108" s="103" t="str">
        <f>IF(B108="","",VLOOKUP(B108,学連登録!$C$2:$H$3000,6,FALSE))</f>
        <v/>
      </c>
      <c r="Y108" s="118" t="str">
        <f t="shared" si="178"/>
        <v/>
      </c>
      <c r="Z108" s="97" t="str">
        <f>IF(G108="","",VLOOKUP(G108,種目名!$R$5:$T$104,3,0))</f>
        <v/>
      </c>
      <c r="AA108" s="99" t="str">
        <f>IF(J108="","",VLOOKUP(J108,種目名!$R$5:$T$104,3,0))</f>
        <v/>
      </c>
      <c r="AB108" s="119" t="str">
        <f>IF(M108="","",VLOOKUP(M108,種目名!$R$5:$T$104,3,0))</f>
        <v/>
      </c>
      <c r="AC108" s="119" t="str">
        <f>IF(P108="","",VLOOKUP(AF108,種目名!$R$5:$T$104,3,0))</f>
        <v/>
      </c>
      <c r="AD108" s="120" t="str">
        <f>IF(S108="","",VLOOKUP(AI108,種目名!$R$5:$T$104,3,0))</f>
        <v/>
      </c>
      <c r="AE108" s="117">
        <f t="shared" si="179"/>
        <v>0</v>
      </c>
      <c r="AF108" s="157" t="str">
        <f t="shared" si="180"/>
        <v/>
      </c>
      <c r="AG108" s="157" t="str">
        <f t="shared" si="181"/>
        <v/>
      </c>
      <c r="AH108" s="157">
        <f t="shared" si="182"/>
        <v>0</v>
      </c>
      <c r="AI108" s="157" t="str">
        <f t="shared" si="183"/>
        <v/>
      </c>
      <c r="AJ108" s="157" t="str">
        <f t="shared" si="184"/>
        <v/>
      </c>
      <c r="AK108" s="390"/>
      <c r="AL108" s="171">
        <f t="shared" si="112"/>
        <v>0</v>
      </c>
      <c r="AM108" s="399">
        <f t="shared" si="113"/>
        <v>0</v>
      </c>
      <c r="AN108" s="399">
        <f>COUNTIF($B$12:B108,B108)</f>
        <v>0</v>
      </c>
      <c r="AO108" s="399"/>
      <c r="AP108" s="399" t="str">
        <f t="shared" si="114"/>
        <v/>
      </c>
      <c r="AQ108" s="399" t="str">
        <f t="shared" si="114"/>
        <v/>
      </c>
      <c r="AR108" s="399" t="str">
        <f t="shared" si="114"/>
        <v/>
      </c>
      <c r="AS108" s="399" t="str">
        <f t="shared" si="108"/>
        <v/>
      </c>
      <c r="AT108" s="399">
        <f t="shared" si="115"/>
        <v>0</v>
      </c>
      <c r="AU108" s="399" t="str">
        <f t="shared" si="116"/>
        <v/>
      </c>
      <c r="AV108" s="399" t="str">
        <f t="shared" si="117"/>
        <v/>
      </c>
      <c r="AW108" s="399" t="str">
        <f t="shared" si="118"/>
        <v/>
      </c>
      <c r="AX108" s="399" t="str">
        <f t="shared" si="119"/>
        <v/>
      </c>
      <c r="AY108" s="399" t="str">
        <f t="shared" si="120"/>
        <v/>
      </c>
      <c r="AZ108" s="399" t="str">
        <f t="shared" si="100"/>
        <v/>
      </c>
      <c r="BA108" s="399" t="str">
        <f t="shared" si="100"/>
        <v/>
      </c>
      <c r="BB108" s="399" t="str">
        <f t="shared" si="100"/>
        <v/>
      </c>
      <c r="BC108" s="399" t="str">
        <f t="shared" si="100"/>
        <v/>
      </c>
      <c r="BD108" s="403" t="str">
        <f t="shared" si="100"/>
        <v/>
      </c>
      <c r="BE108" s="393">
        <f t="shared" si="121"/>
        <v>0</v>
      </c>
      <c r="BG108" s="399">
        <f t="shared" si="122"/>
        <v>0</v>
      </c>
      <c r="BH108" s="399">
        <f t="shared" si="123"/>
        <v>0</v>
      </c>
      <c r="BI108" s="412">
        <f t="shared" si="124"/>
        <v>0</v>
      </c>
      <c r="BJ108" s="413">
        <f t="shared" si="109"/>
        <v>0</v>
      </c>
      <c r="BK108" s="398" t="str">
        <f t="shared" si="110"/>
        <v>0</v>
      </c>
      <c r="BL108" s="398" t="str">
        <f t="shared" si="111"/>
        <v>0</v>
      </c>
      <c r="BM108" s="412">
        <f t="shared" si="125"/>
        <v>0</v>
      </c>
      <c r="BN108" s="412" t="str">
        <f t="shared" si="126"/>
        <v>0m0</v>
      </c>
      <c r="BO108" s="399">
        <f t="shared" si="127"/>
        <v>0</v>
      </c>
      <c r="BP108" s="399">
        <f t="shared" si="128"/>
        <v>0</v>
      </c>
      <c r="BQ108" s="412">
        <f t="shared" si="129"/>
        <v>0</v>
      </c>
      <c r="BR108" s="413">
        <f t="shared" si="130"/>
        <v>0</v>
      </c>
      <c r="BS108" s="398" t="str">
        <f t="shared" si="131"/>
        <v>0</v>
      </c>
      <c r="BT108" s="398" t="str">
        <f t="shared" si="132"/>
        <v>0</v>
      </c>
      <c r="BU108" s="412">
        <f t="shared" si="133"/>
        <v>0</v>
      </c>
      <c r="BV108" s="412" t="str">
        <f t="shared" si="134"/>
        <v>0m0</v>
      </c>
      <c r="BW108" s="399">
        <f t="shared" si="135"/>
        <v>0</v>
      </c>
      <c r="BX108" s="399">
        <f t="shared" si="136"/>
        <v>0</v>
      </c>
      <c r="BY108" s="412">
        <f t="shared" si="137"/>
        <v>0</v>
      </c>
      <c r="BZ108" s="413">
        <f t="shared" si="138"/>
        <v>0</v>
      </c>
      <c r="CA108" s="398" t="str">
        <f t="shared" si="139"/>
        <v>0</v>
      </c>
      <c r="CB108" s="398" t="str">
        <f t="shared" si="140"/>
        <v>0</v>
      </c>
      <c r="CC108" s="412">
        <f t="shared" si="141"/>
        <v>0</v>
      </c>
      <c r="CD108" s="412" t="str">
        <f t="shared" si="142"/>
        <v>0m0</v>
      </c>
      <c r="CE108" s="399">
        <f t="shared" si="143"/>
        <v>0</v>
      </c>
      <c r="CF108" s="399">
        <f t="shared" si="144"/>
        <v>0</v>
      </c>
      <c r="CG108" s="412">
        <f t="shared" si="145"/>
        <v>0</v>
      </c>
      <c r="CH108" s="413">
        <f t="shared" si="146"/>
        <v>0</v>
      </c>
      <c r="CI108" s="398" t="str">
        <f t="shared" si="147"/>
        <v>0</v>
      </c>
      <c r="CJ108" s="398" t="str">
        <f t="shared" si="148"/>
        <v>0</v>
      </c>
      <c r="CK108" s="412">
        <f t="shared" si="149"/>
        <v>0</v>
      </c>
      <c r="CL108" s="412" t="str">
        <f t="shared" si="150"/>
        <v>0m0</v>
      </c>
      <c r="CM108" s="399">
        <f t="shared" si="151"/>
        <v>0</v>
      </c>
      <c r="CN108" s="399">
        <f t="shared" si="152"/>
        <v>0</v>
      </c>
      <c r="CO108" s="412">
        <f t="shared" si="153"/>
        <v>0</v>
      </c>
      <c r="CP108" s="413">
        <f t="shared" si="154"/>
        <v>0</v>
      </c>
      <c r="CQ108" s="398" t="str">
        <f t="shared" si="155"/>
        <v>0</v>
      </c>
      <c r="CR108" s="398" t="str">
        <f t="shared" si="156"/>
        <v>0</v>
      </c>
      <c r="CS108" s="412">
        <f t="shared" si="157"/>
        <v>0</v>
      </c>
      <c r="CT108" s="412" t="str">
        <f t="shared" si="158"/>
        <v>0m0</v>
      </c>
      <c r="CU108" s="412">
        <f t="shared" si="159"/>
        <v>0</v>
      </c>
      <c r="CV108" s="412">
        <f t="shared" si="160"/>
        <v>0</v>
      </c>
      <c r="CW108" s="412">
        <f t="shared" si="161"/>
        <v>0</v>
      </c>
      <c r="CX108" s="412">
        <f t="shared" si="162"/>
        <v>0</v>
      </c>
      <c r="CY108" s="412">
        <f t="shared" si="163"/>
        <v>0</v>
      </c>
      <c r="CZ108" s="412" t="str">
        <f t="shared" si="164"/>
        <v/>
      </c>
      <c r="DA108" s="412" t="str">
        <f t="shared" si="165"/>
        <v/>
      </c>
      <c r="DB108" s="412" t="str">
        <f t="shared" si="166"/>
        <v/>
      </c>
      <c r="DC108" s="412" t="str">
        <f t="shared" si="167"/>
        <v/>
      </c>
      <c r="DD108" s="412" t="str">
        <f t="shared" si="168"/>
        <v/>
      </c>
      <c r="DE108" s="412"/>
      <c r="DF108" s="411"/>
      <c r="DG108" s="412" t="str">
        <f t="shared" si="169"/>
        <v/>
      </c>
      <c r="DH108" s="412" t="str">
        <f t="shared" si="170"/>
        <v/>
      </c>
      <c r="DI108" s="412">
        <f t="shared" si="171"/>
        <v>0</v>
      </c>
      <c r="DJ108" s="412" t="str">
        <f t="shared" si="172"/>
        <v/>
      </c>
      <c r="DK108" s="412" t="str">
        <f t="shared" si="173"/>
        <v/>
      </c>
      <c r="DL108" s="412" t="str">
        <f t="shared" si="174"/>
        <v/>
      </c>
      <c r="DM108" s="412" t="str">
        <f t="shared" si="175"/>
        <v/>
      </c>
      <c r="DN108" s="412" t="str">
        <f t="shared" si="176"/>
        <v/>
      </c>
      <c r="DO108" s="412" t="str">
        <f t="shared" si="177"/>
        <v/>
      </c>
    </row>
    <row r="109" spans="1:119" s="157" customFormat="1" ht="18" hidden="1" customHeight="1">
      <c r="A109" s="161" t="str">
        <f t="shared" si="99"/>
        <v/>
      </c>
      <c r="B109" s="158"/>
      <c r="C109" s="31" t="str">
        <f>IF(B109="","",VLOOKUP(B109,学連登録!$C$2:$G$3000,2,FALSE))</f>
        <v/>
      </c>
      <c r="D109" s="32" t="str">
        <f>IF(B109="","",VLOOKUP(B109,学連登録!$C$2:$G$3000,3,FALSE))</f>
        <v/>
      </c>
      <c r="E109" s="33" t="str">
        <f>IF(B109="","",VLOOKUP(B109,学連登録!$C$2:$G$3000,4,FALSE))</f>
        <v/>
      </c>
      <c r="F109" s="383" t="str">
        <f>IF(B109="","",VLOOKUP(B109,学連登録!$C$2:$I$3000,7,FALSE))</f>
        <v/>
      </c>
      <c r="G109" s="160"/>
      <c r="H109" s="905"/>
      <c r="I109" s="907"/>
      <c r="J109" s="160"/>
      <c r="K109" s="905"/>
      <c r="L109" s="906"/>
      <c r="M109" s="160"/>
      <c r="N109" s="819"/>
      <c r="O109" s="820"/>
      <c r="P109" s="159"/>
      <c r="Q109" s="905"/>
      <c r="R109" s="906"/>
      <c r="S109" s="159"/>
      <c r="T109" s="905"/>
      <c r="U109" s="906"/>
      <c r="V109" s="103" t="str">
        <f>IF(B109="","",VLOOKUP(B109,学連登録!$C$2:$H$3000,6,FALSE))</f>
        <v/>
      </c>
      <c r="Y109" s="118" t="str">
        <f t="shared" si="178"/>
        <v/>
      </c>
      <c r="Z109" s="97" t="str">
        <f>IF(G109="","",VLOOKUP(G109,種目名!$R$5:$T$104,3,0))</f>
        <v/>
      </c>
      <c r="AA109" s="99" t="str">
        <f>IF(J109="","",VLOOKUP(J109,種目名!$R$5:$T$104,3,0))</f>
        <v/>
      </c>
      <c r="AB109" s="119" t="str">
        <f>IF(M109="","",VLOOKUP(M109,種目名!$R$5:$T$104,3,0))</f>
        <v/>
      </c>
      <c r="AC109" s="119" t="str">
        <f>IF(P109="","",VLOOKUP(AF109,種目名!$R$5:$T$104,3,0))</f>
        <v/>
      </c>
      <c r="AD109" s="120" t="str">
        <f>IF(S109="","",VLOOKUP(AI109,種目名!$R$5:$T$104,3,0))</f>
        <v/>
      </c>
      <c r="AE109" s="117">
        <f t="shared" si="179"/>
        <v>0</v>
      </c>
      <c r="AF109" s="157" t="str">
        <f t="shared" si="180"/>
        <v/>
      </c>
      <c r="AG109" s="157" t="str">
        <f t="shared" si="181"/>
        <v/>
      </c>
      <c r="AH109" s="157">
        <f t="shared" si="182"/>
        <v>0</v>
      </c>
      <c r="AI109" s="157" t="str">
        <f t="shared" si="183"/>
        <v/>
      </c>
      <c r="AJ109" s="157" t="str">
        <f t="shared" si="184"/>
        <v/>
      </c>
      <c r="AK109" s="390"/>
      <c r="AL109" s="171">
        <f t="shared" si="112"/>
        <v>0</v>
      </c>
      <c r="AM109" s="399">
        <f t="shared" si="113"/>
        <v>0</v>
      </c>
      <c r="AN109" s="399">
        <f>COUNTIF($B$12:B109,B109)</f>
        <v>0</v>
      </c>
      <c r="AO109" s="399"/>
      <c r="AP109" s="399" t="str">
        <f t="shared" si="114"/>
        <v/>
      </c>
      <c r="AQ109" s="399" t="str">
        <f t="shared" si="114"/>
        <v/>
      </c>
      <c r="AR109" s="399" t="str">
        <f t="shared" si="114"/>
        <v/>
      </c>
      <c r="AS109" s="399" t="str">
        <f t="shared" si="108"/>
        <v/>
      </c>
      <c r="AT109" s="399">
        <f t="shared" si="115"/>
        <v>0</v>
      </c>
      <c r="AU109" s="399" t="str">
        <f t="shared" si="116"/>
        <v/>
      </c>
      <c r="AV109" s="399" t="str">
        <f t="shared" si="117"/>
        <v/>
      </c>
      <c r="AW109" s="399" t="str">
        <f t="shared" si="118"/>
        <v/>
      </c>
      <c r="AX109" s="399" t="str">
        <f t="shared" si="119"/>
        <v/>
      </c>
      <c r="AY109" s="399" t="str">
        <f t="shared" si="120"/>
        <v/>
      </c>
      <c r="AZ109" s="399" t="str">
        <f t="shared" si="100"/>
        <v/>
      </c>
      <c r="BA109" s="399" t="str">
        <f t="shared" si="100"/>
        <v/>
      </c>
      <c r="BB109" s="399" t="str">
        <f t="shared" si="100"/>
        <v/>
      </c>
      <c r="BC109" s="399" t="str">
        <f t="shared" si="100"/>
        <v/>
      </c>
      <c r="BD109" s="403" t="str">
        <f t="shared" si="100"/>
        <v/>
      </c>
      <c r="BE109" s="393">
        <f t="shared" si="121"/>
        <v>0</v>
      </c>
      <c r="BG109" s="399">
        <f t="shared" si="122"/>
        <v>0</v>
      </c>
      <c r="BH109" s="399">
        <f t="shared" si="123"/>
        <v>0</v>
      </c>
      <c r="BI109" s="412">
        <f t="shared" si="124"/>
        <v>0</v>
      </c>
      <c r="BJ109" s="413">
        <f t="shared" si="109"/>
        <v>0</v>
      </c>
      <c r="BK109" s="398" t="str">
        <f t="shared" si="110"/>
        <v>0</v>
      </c>
      <c r="BL109" s="398" t="str">
        <f t="shared" si="111"/>
        <v>0</v>
      </c>
      <c r="BM109" s="412">
        <f t="shared" si="125"/>
        <v>0</v>
      </c>
      <c r="BN109" s="412" t="str">
        <f t="shared" si="126"/>
        <v>0m0</v>
      </c>
      <c r="BO109" s="399">
        <f t="shared" si="127"/>
        <v>0</v>
      </c>
      <c r="BP109" s="399">
        <f t="shared" si="128"/>
        <v>0</v>
      </c>
      <c r="BQ109" s="412">
        <f t="shared" si="129"/>
        <v>0</v>
      </c>
      <c r="BR109" s="413">
        <f t="shared" si="130"/>
        <v>0</v>
      </c>
      <c r="BS109" s="398" t="str">
        <f t="shared" si="131"/>
        <v>0</v>
      </c>
      <c r="BT109" s="398" t="str">
        <f t="shared" si="132"/>
        <v>0</v>
      </c>
      <c r="BU109" s="412">
        <f t="shared" si="133"/>
        <v>0</v>
      </c>
      <c r="BV109" s="412" t="str">
        <f t="shared" si="134"/>
        <v>0m0</v>
      </c>
      <c r="BW109" s="399">
        <f t="shared" si="135"/>
        <v>0</v>
      </c>
      <c r="BX109" s="399">
        <f t="shared" si="136"/>
        <v>0</v>
      </c>
      <c r="BY109" s="412">
        <f t="shared" si="137"/>
        <v>0</v>
      </c>
      <c r="BZ109" s="413">
        <f t="shared" si="138"/>
        <v>0</v>
      </c>
      <c r="CA109" s="398" t="str">
        <f t="shared" si="139"/>
        <v>0</v>
      </c>
      <c r="CB109" s="398" t="str">
        <f t="shared" si="140"/>
        <v>0</v>
      </c>
      <c r="CC109" s="412">
        <f t="shared" si="141"/>
        <v>0</v>
      </c>
      <c r="CD109" s="412" t="str">
        <f t="shared" si="142"/>
        <v>0m0</v>
      </c>
      <c r="CE109" s="399">
        <f t="shared" si="143"/>
        <v>0</v>
      </c>
      <c r="CF109" s="399">
        <f t="shared" si="144"/>
        <v>0</v>
      </c>
      <c r="CG109" s="412">
        <f t="shared" si="145"/>
        <v>0</v>
      </c>
      <c r="CH109" s="413">
        <f t="shared" si="146"/>
        <v>0</v>
      </c>
      <c r="CI109" s="398" t="str">
        <f t="shared" si="147"/>
        <v>0</v>
      </c>
      <c r="CJ109" s="398" t="str">
        <f t="shared" si="148"/>
        <v>0</v>
      </c>
      <c r="CK109" s="412">
        <f t="shared" si="149"/>
        <v>0</v>
      </c>
      <c r="CL109" s="412" t="str">
        <f t="shared" si="150"/>
        <v>0m0</v>
      </c>
      <c r="CM109" s="399">
        <f t="shared" si="151"/>
        <v>0</v>
      </c>
      <c r="CN109" s="399">
        <f t="shared" si="152"/>
        <v>0</v>
      </c>
      <c r="CO109" s="412">
        <f t="shared" si="153"/>
        <v>0</v>
      </c>
      <c r="CP109" s="413">
        <f t="shared" si="154"/>
        <v>0</v>
      </c>
      <c r="CQ109" s="398" t="str">
        <f t="shared" si="155"/>
        <v>0</v>
      </c>
      <c r="CR109" s="398" t="str">
        <f t="shared" si="156"/>
        <v>0</v>
      </c>
      <c r="CS109" s="412">
        <f t="shared" si="157"/>
        <v>0</v>
      </c>
      <c r="CT109" s="412" t="str">
        <f t="shared" si="158"/>
        <v>0m0</v>
      </c>
      <c r="CU109" s="412">
        <f t="shared" si="159"/>
        <v>0</v>
      </c>
      <c r="CV109" s="412">
        <f t="shared" si="160"/>
        <v>0</v>
      </c>
      <c r="CW109" s="412">
        <f t="shared" si="161"/>
        <v>0</v>
      </c>
      <c r="CX109" s="412">
        <f t="shared" si="162"/>
        <v>0</v>
      </c>
      <c r="CY109" s="412">
        <f t="shared" si="163"/>
        <v>0</v>
      </c>
      <c r="CZ109" s="412" t="str">
        <f t="shared" si="164"/>
        <v/>
      </c>
      <c r="DA109" s="412" t="str">
        <f t="shared" si="165"/>
        <v/>
      </c>
      <c r="DB109" s="412" t="str">
        <f t="shared" si="166"/>
        <v/>
      </c>
      <c r="DC109" s="412" t="str">
        <f t="shared" si="167"/>
        <v/>
      </c>
      <c r="DD109" s="412" t="str">
        <f t="shared" si="168"/>
        <v/>
      </c>
      <c r="DE109" s="412"/>
      <c r="DF109" s="411"/>
      <c r="DG109" s="412" t="str">
        <f t="shared" si="169"/>
        <v/>
      </c>
      <c r="DH109" s="412" t="str">
        <f t="shared" si="170"/>
        <v/>
      </c>
      <c r="DI109" s="412">
        <f t="shared" si="171"/>
        <v>0</v>
      </c>
      <c r="DJ109" s="412" t="str">
        <f t="shared" si="172"/>
        <v/>
      </c>
      <c r="DK109" s="412" t="str">
        <f t="shared" si="173"/>
        <v/>
      </c>
      <c r="DL109" s="412" t="str">
        <f t="shared" si="174"/>
        <v/>
      </c>
      <c r="DM109" s="412" t="str">
        <f t="shared" si="175"/>
        <v/>
      </c>
      <c r="DN109" s="412" t="str">
        <f t="shared" si="176"/>
        <v/>
      </c>
      <c r="DO109" s="412" t="str">
        <f t="shared" si="177"/>
        <v/>
      </c>
    </row>
    <row r="110" spans="1:119" s="157" customFormat="1" ht="18" hidden="1" customHeight="1">
      <c r="A110" s="161" t="str">
        <f t="shared" si="99"/>
        <v/>
      </c>
      <c r="B110" s="158"/>
      <c r="C110" s="31" t="str">
        <f>IF(B110="","",VLOOKUP(B110,学連登録!$C$2:$G$3000,2,FALSE))</f>
        <v/>
      </c>
      <c r="D110" s="32" t="str">
        <f>IF(B110="","",VLOOKUP(B110,学連登録!$C$2:$G$3000,3,FALSE))</f>
        <v/>
      </c>
      <c r="E110" s="33" t="str">
        <f>IF(B110="","",VLOOKUP(B110,学連登録!$C$2:$G$3000,4,FALSE))</f>
        <v/>
      </c>
      <c r="F110" s="383" t="str">
        <f>IF(B110="","",VLOOKUP(B110,学連登録!$C$2:$I$3000,7,FALSE))</f>
        <v/>
      </c>
      <c r="G110" s="160"/>
      <c r="H110" s="905"/>
      <c r="I110" s="907"/>
      <c r="J110" s="160"/>
      <c r="K110" s="905"/>
      <c r="L110" s="906"/>
      <c r="M110" s="160"/>
      <c r="N110" s="819"/>
      <c r="O110" s="820"/>
      <c r="P110" s="159"/>
      <c r="Q110" s="905"/>
      <c r="R110" s="906"/>
      <c r="S110" s="159"/>
      <c r="T110" s="905"/>
      <c r="U110" s="906"/>
      <c r="V110" s="103" t="str">
        <f>IF(B110="","",VLOOKUP(B110,学連登録!$C$2:$H$3000,6,FALSE))</f>
        <v/>
      </c>
      <c r="Y110" s="118" t="str">
        <f t="shared" si="178"/>
        <v/>
      </c>
      <c r="Z110" s="97" t="str">
        <f>IF(G110="","",VLOOKUP(G110,種目名!$R$5:$T$104,3,0))</f>
        <v/>
      </c>
      <c r="AA110" s="99" t="str">
        <f>IF(J110="","",VLOOKUP(J110,種目名!$R$5:$T$104,3,0))</f>
        <v/>
      </c>
      <c r="AB110" s="119" t="str">
        <f>IF(M110="","",VLOOKUP(M110,種目名!$R$5:$T$104,3,0))</f>
        <v/>
      </c>
      <c r="AC110" s="119" t="str">
        <f>IF(P110="","",VLOOKUP(AF110,種目名!$R$5:$T$104,3,0))</f>
        <v/>
      </c>
      <c r="AD110" s="120" t="str">
        <f>IF(S110="","",VLOOKUP(AI110,種目名!$R$5:$T$104,3,0))</f>
        <v/>
      </c>
      <c r="AE110" s="117">
        <f t="shared" si="179"/>
        <v>0</v>
      </c>
      <c r="AF110" s="157" t="str">
        <f t="shared" si="180"/>
        <v/>
      </c>
      <c r="AG110" s="157" t="str">
        <f t="shared" si="181"/>
        <v/>
      </c>
      <c r="AH110" s="157">
        <f t="shared" si="182"/>
        <v>0</v>
      </c>
      <c r="AI110" s="157" t="str">
        <f t="shared" si="183"/>
        <v/>
      </c>
      <c r="AJ110" s="157" t="str">
        <f t="shared" si="184"/>
        <v/>
      </c>
      <c r="AK110" s="390"/>
      <c r="AL110" s="171">
        <f t="shared" si="112"/>
        <v>0</v>
      </c>
      <c r="AM110" s="399">
        <f t="shared" si="113"/>
        <v>0</v>
      </c>
      <c r="AN110" s="399">
        <f>COUNTIF($B$12:B110,B110)</f>
        <v>0</v>
      </c>
      <c r="AO110" s="399"/>
      <c r="AP110" s="399" t="str">
        <f t="shared" si="114"/>
        <v/>
      </c>
      <c r="AQ110" s="399" t="str">
        <f t="shared" si="114"/>
        <v/>
      </c>
      <c r="AR110" s="399" t="str">
        <f t="shared" si="114"/>
        <v/>
      </c>
      <c r="AS110" s="399" t="str">
        <f t="shared" si="108"/>
        <v/>
      </c>
      <c r="AT110" s="399">
        <f t="shared" si="115"/>
        <v>0</v>
      </c>
      <c r="AU110" s="399" t="str">
        <f t="shared" si="116"/>
        <v/>
      </c>
      <c r="AV110" s="399" t="str">
        <f t="shared" si="117"/>
        <v/>
      </c>
      <c r="AW110" s="399" t="str">
        <f t="shared" si="118"/>
        <v/>
      </c>
      <c r="AX110" s="399" t="str">
        <f t="shared" si="119"/>
        <v/>
      </c>
      <c r="AY110" s="399" t="str">
        <f t="shared" si="120"/>
        <v/>
      </c>
      <c r="AZ110" s="399" t="str">
        <f t="shared" si="100"/>
        <v/>
      </c>
      <c r="BA110" s="399" t="str">
        <f t="shared" si="100"/>
        <v/>
      </c>
      <c r="BB110" s="399" t="str">
        <f t="shared" si="100"/>
        <v/>
      </c>
      <c r="BC110" s="399" t="str">
        <f t="shared" si="100"/>
        <v/>
      </c>
      <c r="BD110" s="403" t="str">
        <f t="shared" si="100"/>
        <v/>
      </c>
      <c r="BE110" s="393">
        <f t="shared" si="121"/>
        <v>0</v>
      </c>
      <c r="BG110" s="399">
        <f t="shared" si="122"/>
        <v>0</v>
      </c>
      <c r="BH110" s="399">
        <f t="shared" si="123"/>
        <v>0</v>
      </c>
      <c r="BI110" s="412">
        <f t="shared" si="124"/>
        <v>0</v>
      </c>
      <c r="BJ110" s="413">
        <f t="shared" si="109"/>
        <v>0</v>
      </c>
      <c r="BK110" s="398" t="str">
        <f t="shared" si="110"/>
        <v>0</v>
      </c>
      <c r="BL110" s="398" t="str">
        <f t="shared" si="111"/>
        <v>0</v>
      </c>
      <c r="BM110" s="412">
        <f t="shared" si="125"/>
        <v>0</v>
      </c>
      <c r="BN110" s="412" t="str">
        <f t="shared" si="126"/>
        <v>0m0</v>
      </c>
      <c r="BO110" s="399">
        <f t="shared" si="127"/>
        <v>0</v>
      </c>
      <c r="BP110" s="399">
        <f t="shared" si="128"/>
        <v>0</v>
      </c>
      <c r="BQ110" s="412">
        <f t="shared" si="129"/>
        <v>0</v>
      </c>
      <c r="BR110" s="413">
        <f t="shared" si="130"/>
        <v>0</v>
      </c>
      <c r="BS110" s="398" t="str">
        <f t="shared" si="131"/>
        <v>0</v>
      </c>
      <c r="BT110" s="398" t="str">
        <f t="shared" si="132"/>
        <v>0</v>
      </c>
      <c r="BU110" s="412">
        <f t="shared" si="133"/>
        <v>0</v>
      </c>
      <c r="BV110" s="412" t="str">
        <f t="shared" si="134"/>
        <v>0m0</v>
      </c>
      <c r="BW110" s="399">
        <f t="shared" si="135"/>
        <v>0</v>
      </c>
      <c r="BX110" s="399">
        <f t="shared" si="136"/>
        <v>0</v>
      </c>
      <c r="BY110" s="412">
        <f t="shared" si="137"/>
        <v>0</v>
      </c>
      <c r="BZ110" s="413">
        <f t="shared" si="138"/>
        <v>0</v>
      </c>
      <c r="CA110" s="398" t="str">
        <f t="shared" si="139"/>
        <v>0</v>
      </c>
      <c r="CB110" s="398" t="str">
        <f t="shared" si="140"/>
        <v>0</v>
      </c>
      <c r="CC110" s="412">
        <f t="shared" si="141"/>
        <v>0</v>
      </c>
      <c r="CD110" s="412" t="str">
        <f t="shared" si="142"/>
        <v>0m0</v>
      </c>
      <c r="CE110" s="399">
        <f t="shared" si="143"/>
        <v>0</v>
      </c>
      <c r="CF110" s="399">
        <f t="shared" si="144"/>
        <v>0</v>
      </c>
      <c r="CG110" s="412">
        <f t="shared" si="145"/>
        <v>0</v>
      </c>
      <c r="CH110" s="413">
        <f t="shared" si="146"/>
        <v>0</v>
      </c>
      <c r="CI110" s="398" t="str">
        <f t="shared" si="147"/>
        <v>0</v>
      </c>
      <c r="CJ110" s="398" t="str">
        <f t="shared" si="148"/>
        <v>0</v>
      </c>
      <c r="CK110" s="412">
        <f t="shared" si="149"/>
        <v>0</v>
      </c>
      <c r="CL110" s="412" t="str">
        <f t="shared" si="150"/>
        <v>0m0</v>
      </c>
      <c r="CM110" s="399">
        <f t="shared" si="151"/>
        <v>0</v>
      </c>
      <c r="CN110" s="399">
        <f t="shared" si="152"/>
        <v>0</v>
      </c>
      <c r="CO110" s="412">
        <f t="shared" si="153"/>
        <v>0</v>
      </c>
      <c r="CP110" s="413">
        <f t="shared" si="154"/>
        <v>0</v>
      </c>
      <c r="CQ110" s="398" t="str">
        <f t="shared" si="155"/>
        <v>0</v>
      </c>
      <c r="CR110" s="398" t="str">
        <f t="shared" si="156"/>
        <v>0</v>
      </c>
      <c r="CS110" s="412">
        <f t="shared" si="157"/>
        <v>0</v>
      </c>
      <c r="CT110" s="412" t="str">
        <f t="shared" si="158"/>
        <v>0m0</v>
      </c>
      <c r="CU110" s="412">
        <f t="shared" si="159"/>
        <v>0</v>
      </c>
      <c r="CV110" s="412">
        <f t="shared" si="160"/>
        <v>0</v>
      </c>
      <c r="CW110" s="412">
        <f t="shared" si="161"/>
        <v>0</v>
      </c>
      <c r="CX110" s="412">
        <f t="shared" si="162"/>
        <v>0</v>
      </c>
      <c r="CY110" s="412">
        <f t="shared" si="163"/>
        <v>0</v>
      </c>
      <c r="CZ110" s="412" t="str">
        <f t="shared" si="164"/>
        <v/>
      </c>
      <c r="DA110" s="412" t="str">
        <f t="shared" si="165"/>
        <v/>
      </c>
      <c r="DB110" s="412" t="str">
        <f t="shared" si="166"/>
        <v/>
      </c>
      <c r="DC110" s="412" t="str">
        <f t="shared" si="167"/>
        <v/>
      </c>
      <c r="DD110" s="412" t="str">
        <f t="shared" si="168"/>
        <v/>
      </c>
      <c r="DE110" s="412"/>
      <c r="DF110" s="411"/>
      <c r="DG110" s="412" t="str">
        <f t="shared" si="169"/>
        <v/>
      </c>
      <c r="DH110" s="412" t="str">
        <f t="shared" si="170"/>
        <v/>
      </c>
      <c r="DI110" s="412">
        <f t="shared" si="171"/>
        <v>0</v>
      </c>
      <c r="DJ110" s="412" t="str">
        <f t="shared" si="172"/>
        <v/>
      </c>
      <c r="DK110" s="412" t="str">
        <f t="shared" si="173"/>
        <v/>
      </c>
      <c r="DL110" s="412" t="str">
        <f t="shared" si="174"/>
        <v/>
      </c>
      <c r="DM110" s="412" t="str">
        <f t="shared" si="175"/>
        <v/>
      </c>
      <c r="DN110" s="412" t="str">
        <f t="shared" si="176"/>
        <v/>
      </c>
      <c r="DO110" s="412" t="str">
        <f t="shared" si="177"/>
        <v/>
      </c>
    </row>
    <row r="111" spans="1:119" s="157" customFormat="1" ht="18" hidden="1" customHeight="1">
      <c r="A111" s="161" t="str">
        <f t="shared" si="99"/>
        <v/>
      </c>
      <c r="B111" s="158"/>
      <c r="C111" s="31" t="str">
        <f>IF(B111="","",VLOOKUP(B111,学連登録!$C$2:$G$3000,2,FALSE))</f>
        <v/>
      </c>
      <c r="D111" s="32" t="str">
        <f>IF(B111="","",VLOOKUP(B111,学連登録!$C$2:$G$3000,3,FALSE))</f>
        <v/>
      </c>
      <c r="E111" s="33" t="str">
        <f>IF(B111="","",VLOOKUP(B111,学連登録!$C$2:$G$3000,4,FALSE))</f>
        <v/>
      </c>
      <c r="F111" s="383" t="str">
        <f>IF(B111="","",VLOOKUP(B111,学連登録!$C$2:$I$3000,7,FALSE))</f>
        <v/>
      </c>
      <c r="G111" s="160"/>
      <c r="H111" s="905"/>
      <c r="I111" s="907"/>
      <c r="J111" s="160"/>
      <c r="K111" s="905"/>
      <c r="L111" s="906"/>
      <c r="M111" s="160"/>
      <c r="N111" s="819"/>
      <c r="O111" s="820"/>
      <c r="P111" s="159"/>
      <c r="Q111" s="905"/>
      <c r="R111" s="906"/>
      <c r="S111" s="159"/>
      <c r="T111" s="905"/>
      <c r="U111" s="906"/>
      <c r="V111" s="103" t="str">
        <f>IF(B111="","",VLOOKUP(B111,学連登録!$C$2:$H$3000,6,FALSE))</f>
        <v/>
      </c>
      <c r="Y111" s="118" t="str">
        <f t="shared" si="178"/>
        <v/>
      </c>
      <c r="Z111" s="97" t="str">
        <f>IF(G111="","",VLOOKUP(G111,種目名!$R$5:$T$104,3,0))</f>
        <v/>
      </c>
      <c r="AA111" s="99" t="str">
        <f>IF(J111="","",VLOOKUP(J111,種目名!$R$5:$T$104,3,0))</f>
        <v/>
      </c>
      <c r="AB111" s="119" t="str">
        <f>IF(M111="","",VLOOKUP(M111,種目名!$R$5:$T$104,3,0))</f>
        <v/>
      </c>
      <c r="AC111" s="119" t="str">
        <f>IF(P111="","",VLOOKUP(AF111,種目名!$R$5:$T$104,3,0))</f>
        <v/>
      </c>
      <c r="AD111" s="120" t="str">
        <f>IF(S111="","",VLOOKUP(AI111,種目名!$R$5:$T$104,3,0))</f>
        <v/>
      </c>
      <c r="AE111" s="117">
        <f t="shared" si="179"/>
        <v>0</v>
      </c>
      <c r="AF111" s="157" t="str">
        <f t="shared" si="180"/>
        <v/>
      </c>
      <c r="AG111" s="157" t="str">
        <f t="shared" si="181"/>
        <v/>
      </c>
      <c r="AH111" s="157">
        <f t="shared" si="182"/>
        <v>0</v>
      </c>
      <c r="AI111" s="157" t="str">
        <f t="shared" si="183"/>
        <v/>
      </c>
      <c r="AJ111" s="157" t="str">
        <f t="shared" si="184"/>
        <v/>
      </c>
      <c r="AK111" s="390"/>
      <c r="AL111" s="171">
        <f t="shared" si="112"/>
        <v>0</v>
      </c>
      <c r="AM111" s="399">
        <f t="shared" si="113"/>
        <v>0</v>
      </c>
      <c r="AN111" s="399">
        <f>COUNTIF($B$12:B111,B111)</f>
        <v>0</v>
      </c>
      <c r="AO111" s="399"/>
      <c r="AP111" s="399" t="str">
        <f t="shared" si="114"/>
        <v/>
      </c>
      <c r="AQ111" s="399" t="str">
        <f t="shared" si="114"/>
        <v/>
      </c>
      <c r="AR111" s="399" t="str">
        <f t="shared" si="114"/>
        <v/>
      </c>
      <c r="AS111" s="399" t="str">
        <f t="shared" si="108"/>
        <v/>
      </c>
      <c r="AT111" s="399">
        <f t="shared" si="115"/>
        <v>0</v>
      </c>
      <c r="AU111" s="399" t="str">
        <f t="shared" si="116"/>
        <v/>
      </c>
      <c r="AV111" s="399" t="str">
        <f t="shared" si="117"/>
        <v/>
      </c>
      <c r="AW111" s="399" t="str">
        <f t="shared" si="118"/>
        <v/>
      </c>
      <c r="AX111" s="399" t="str">
        <f t="shared" si="119"/>
        <v/>
      </c>
      <c r="AY111" s="399" t="str">
        <f t="shared" si="120"/>
        <v/>
      </c>
      <c r="AZ111" s="399" t="str">
        <f t="shared" si="100"/>
        <v/>
      </c>
      <c r="BA111" s="399" t="str">
        <f t="shared" si="100"/>
        <v/>
      </c>
      <c r="BB111" s="399" t="str">
        <f t="shared" si="100"/>
        <v/>
      </c>
      <c r="BC111" s="399" t="str">
        <f t="shared" si="100"/>
        <v/>
      </c>
      <c r="BD111" s="403" t="str">
        <f t="shared" si="100"/>
        <v/>
      </c>
      <c r="BE111" s="393">
        <f t="shared" si="121"/>
        <v>0</v>
      </c>
      <c r="BG111" s="399">
        <f t="shared" si="122"/>
        <v>0</v>
      </c>
      <c r="BH111" s="399">
        <f t="shared" si="123"/>
        <v>0</v>
      </c>
      <c r="BI111" s="412">
        <f t="shared" si="124"/>
        <v>0</v>
      </c>
      <c r="BJ111" s="413">
        <f t="shared" si="109"/>
        <v>0</v>
      </c>
      <c r="BK111" s="398" t="str">
        <f t="shared" si="110"/>
        <v>0</v>
      </c>
      <c r="BL111" s="398" t="str">
        <f t="shared" si="111"/>
        <v>0</v>
      </c>
      <c r="BM111" s="412">
        <f t="shared" si="125"/>
        <v>0</v>
      </c>
      <c r="BN111" s="412" t="str">
        <f t="shared" si="126"/>
        <v>0m0</v>
      </c>
      <c r="BO111" s="399">
        <f t="shared" si="127"/>
        <v>0</v>
      </c>
      <c r="BP111" s="399">
        <f t="shared" si="128"/>
        <v>0</v>
      </c>
      <c r="BQ111" s="412">
        <f t="shared" si="129"/>
        <v>0</v>
      </c>
      <c r="BR111" s="413">
        <f t="shared" si="130"/>
        <v>0</v>
      </c>
      <c r="BS111" s="398" t="str">
        <f t="shared" si="131"/>
        <v>0</v>
      </c>
      <c r="BT111" s="398" t="str">
        <f t="shared" si="132"/>
        <v>0</v>
      </c>
      <c r="BU111" s="412">
        <f t="shared" si="133"/>
        <v>0</v>
      </c>
      <c r="BV111" s="412" t="str">
        <f t="shared" si="134"/>
        <v>0m0</v>
      </c>
      <c r="BW111" s="399">
        <f t="shared" si="135"/>
        <v>0</v>
      </c>
      <c r="BX111" s="399">
        <f t="shared" si="136"/>
        <v>0</v>
      </c>
      <c r="BY111" s="412">
        <f t="shared" si="137"/>
        <v>0</v>
      </c>
      <c r="BZ111" s="413">
        <f t="shared" si="138"/>
        <v>0</v>
      </c>
      <c r="CA111" s="398" t="str">
        <f t="shared" si="139"/>
        <v>0</v>
      </c>
      <c r="CB111" s="398" t="str">
        <f t="shared" si="140"/>
        <v>0</v>
      </c>
      <c r="CC111" s="412">
        <f t="shared" si="141"/>
        <v>0</v>
      </c>
      <c r="CD111" s="412" t="str">
        <f t="shared" si="142"/>
        <v>0m0</v>
      </c>
      <c r="CE111" s="399">
        <f t="shared" si="143"/>
        <v>0</v>
      </c>
      <c r="CF111" s="399">
        <f t="shared" si="144"/>
        <v>0</v>
      </c>
      <c r="CG111" s="412">
        <f t="shared" si="145"/>
        <v>0</v>
      </c>
      <c r="CH111" s="413">
        <f t="shared" si="146"/>
        <v>0</v>
      </c>
      <c r="CI111" s="398" t="str">
        <f t="shared" si="147"/>
        <v>0</v>
      </c>
      <c r="CJ111" s="398" t="str">
        <f t="shared" si="148"/>
        <v>0</v>
      </c>
      <c r="CK111" s="412">
        <f t="shared" si="149"/>
        <v>0</v>
      </c>
      <c r="CL111" s="412" t="str">
        <f t="shared" si="150"/>
        <v>0m0</v>
      </c>
      <c r="CM111" s="399">
        <f t="shared" si="151"/>
        <v>0</v>
      </c>
      <c r="CN111" s="399">
        <f t="shared" si="152"/>
        <v>0</v>
      </c>
      <c r="CO111" s="412">
        <f t="shared" si="153"/>
        <v>0</v>
      </c>
      <c r="CP111" s="413">
        <f t="shared" si="154"/>
        <v>0</v>
      </c>
      <c r="CQ111" s="398" t="str">
        <f t="shared" si="155"/>
        <v>0</v>
      </c>
      <c r="CR111" s="398" t="str">
        <f t="shared" si="156"/>
        <v>0</v>
      </c>
      <c r="CS111" s="412">
        <f t="shared" si="157"/>
        <v>0</v>
      </c>
      <c r="CT111" s="412" t="str">
        <f t="shared" si="158"/>
        <v>0m0</v>
      </c>
      <c r="CU111" s="412">
        <f t="shared" si="159"/>
        <v>0</v>
      </c>
      <c r="CV111" s="412">
        <f t="shared" si="160"/>
        <v>0</v>
      </c>
      <c r="CW111" s="412">
        <f t="shared" si="161"/>
        <v>0</v>
      </c>
      <c r="CX111" s="412">
        <f t="shared" si="162"/>
        <v>0</v>
      </c>
      <c r="CY111" s="412">
        <f t="shared" si="163"/>
        <v>0</v>
      </c>
      <c r="CZ111" s="412" t="str">
        <f t="shared" si="164"/>
        <v/>
      </c>
      <c r="DA111" s="412" t="str">
        <f t="shared" si="165"/>
        <v/>
      </c>
      <c r="DB111" s="412" t="str">
        <f t="shared" si="166"/>
        <v/>
      </c>
      <c r="DC111" s="412" t="str">
        <f t="shared" si="167"/>
        <v/>
      </c>
      <c r="DD111" s="412" t="str">
        <f t="shared" si="168"/>
        <v/>
      </c>
      <c r="DE111" s="412"/>
      <c r="DF111" s="411"/>
      <c r="DG111" s="412" t="str">
        <f t="shared" si="169"/>
        <v/>
      </c>
      <c r="DH111" s="412" t="str">
        <f t="shared" si="170"/>
        <v/>
      </c>
      <c r="DI111" s="412">
        <f t="shared" si="171"/>
        <v>0</v>
      </c>
      <c r="DJ111" s="412" t="str">
        <f t="shared" si="172"/>
        <v/>
      </c>
      <c r="DK111" s="412" t="str">
        <f t="shared" si="173"/>
        <v/>
      </c>
      <c r="DL111" s="412" t="str">
        <f t="shared" si="174"/>
        <v/>
      </c>
      <c r="DM111" s="412" t="str">
        <f t="shared" si="175"/>
        <v/>
      </c>
      <c r="DN111" s="412" t="str">
        <f t="shared" si="176"/>
        <v/>
      </c>
      <c r="DO111" s="412" t="str">
        <f t="shared" si="177"/>
        <v/>
      </c>
    </row>
    <row r="112" spans="1:119" s="157" customFormat="1" ht="18" hidden="1" customHeight="1">
      <c r="A112" s="161" t="str">
        <f t="shared" si="99"/>
        <v/>
      </c>
      <c r="B112" s="158"/>
      <c r="C112" s="31" t="str">
        <f>IF(B112="","",VLOOKUP(B112,学連登録!$C$2:$G$3000,2,FALSE))</f>
        <v/>
      </c>
      <c r="D112" s="32" t="str">
        <f>IF(B112="","",VLOOKUP(B112,学連登録!$C$2:$G$3000,3,FALSE))</f>
        <v/>
      </c>
      <c r="E112" s="33" t="str">
        <f>IF(B112="","",VLOOKUP(B112,学連登録!$C$2:$G$3000,4,FALSE))</f>
        <v/>
      </c>
      <c r="F112" s="383" t="str">
        <f>IF(B112="","",VLOOKUP(B112,学連登録!$C$2:$I$3000,7,FALSE))</f>
        <v/>
      </c>
      <c r="G112" s="160"/>
      <c r="H112" s="905"/>
      <c r="I112" s="907"/>
      <c r="J112" s="160"/>
      <c r="K112" s="905"/>
      <c r="L112" s="906"/>
      <c r="M112" s="160"/>
      <c r="N112" s="819"/>
      <c r="O112" s="820"/>
      <c r="P112" s="159"/>
      <c r="Q112" s="905"/>
      <c r="R112" s="906"/>
      <c r="S112" s="159"/>
      <c r="T112" s="905"/>
      <c r="U112" s="906"/>
      <c r="V112" s="103" t="str">
        <f>IF(B112="","",VLOOKUP(B112,学連登録!$C$2:$H$3000,6,FALSE))</f>
        <v/>
      </c>
      <c r="Y112" s="118" t="str">
        <f t="shared" si="178"/>
        <v/>
      </c>
      <c r="Z112" s="97" t="str">
        <f>IF(G112="","",VLOOKUP(G112,種目名!$R$5:$T$104,3,0))</f>
        <v/>
      </c>
      <c r="AA112" s="99" t="str">
        <f>IF(J112="","",VLOOKUP(J112,種目名!$R$5:$T$104,3,0))</f>
        <v/>
      </c>
      <c r="AB112" s="119" t="str">
        <f>IF(M112="","",VLOOKUP(M112,種目名!$R$5:$T$104,3,0))</f>
        <v/>
      </c>
      <c r="AC112" s="119" t="str">
        <f>IF(P112="","",VLOOKUP(AF112,種目名!$R$5:$T$104,3,0))</f>
        <v/>
      </c>
      <c r="AD112" s="120" t="str">
        <f>IF(S112="","",VLOOKUP(AI112,種目名!$R$5:$T$104,3,0))</f>
        <v/>
      </c>
      <c r="AE112" s="117">
        <f t="shared" si="179"/>
        <v>0</v>
      </c>
      <c r="AF112" s="157" t="str">
        <f t="shared" si="180"/>
        <v/>
      </c>
      <c r="AG112" s="157" t="str">
        <f t="shared" si="181"/>
        <v/>
      </c>
      <c r="AH112" s="157">
        <f t="shared" si="182"/>
        <v>0</v>
      </c>
      <c r="AI112" s="157" t="str">
        <f t="shared" si="183"/>
        <v/>
      </c>
      <c r="AJ112" s="157" t="str">
        <f t="shared" si="184"/>
        <v/>
      </c>
      <c r="AK112" s="390"/>
      <c r="AL112" s="171">
        <f t="shared" si="112"/>
        <v>0</v>
      </c>
      <c r="AM112" s="399">
        <f t="shared" si="113"/>
        <v>0</v>
      </c>
      <c r="AN112" s="399">
        <f>COUNTIF($B$12:B112,B112)</f>
        <v>0</v>
      </c>
      <c r="AO112" s="399"/>
      <c r="AP112" s="399" t="str">
        <f t="shared" si="114"/>
        <v/>
      </c>
      <c r="AQ112" s="399" t="str">
        <f t="shared" si="114"/>
        <v/>
      </c>
      <c r="AR112" s="399" t="str">
        <f t="shared" si="114"/>
        <v/>
      </c>
      <c r="AS112" s="399" t="str">
        <f t="shared" si="108"/>
        <v/>
      </c>
      <c r="AT112" s="399">
        <f t="shared" si="115"/>
        <v>0</v>
      </c>
      <c r="AU112" s="399" t="str">
        <f t="shared" si="116"/>
        <v/>
      </c>
      <c r="AV112" s="399" t="str">
        <f t="shared" si="117"/>
        <v/>
      </c>
      <c r="AW112" s="399" t="str">
        <f t="shared" si="118"/>
        <v/>
      </c>
      <c r="AX112" s="399" t="str">
        <f t="shared" si="119"/>
        <v/>
      </c>
      <c r="AY112" s="399" t="str">
        <f t="shared" si="120"/>
        <v/>
      </c>
      <c r="AZ112" s="399" t="str">
        <f t="shared" si="100"/>
        <v/>
      </c>
      <c r="BA112" s="399" t="str">
        <f t="shared" si="100"/>
        <v/>
      </c>
      <c r="BB112" s="399" t="str">
        <f t="shared" si="100"/>
        <v/>
      </c>
      <c r="BC112" s="399" t="str">
        <f t="shared" si="100"/>
        <v/>
      </c>
      <c r="BD112" s="403" t="str">
        <f t="shared" si="100"/>
        <v/>
      </c>
      <c r="BE112" s="393">
        <f t="shared" si="121"/>
        <v>0</v>
      </c>
      <c r="BG112" s="399">
        <f t="shared" si="122"/>
        <v>0</v>
      </c>
      <c r="BH112" s="399">
        <f t="shared" si="123"/>
        <v>0</v>
      </c>
      <c r="BI112" s="412">
        <f t="shared" si="124"/>
        <v>0</v>
      </c>
      <c r="BJ112" s="413">
        <f t="shared" si="109"/>
        <v>0</v>
      </c>
      <c r="BK112" s="398" t="str">
        <f t="shared" si="110"/>
        <v>0</v>
      </c>
      <c r="BL112" s="398" t="str">
        <f t="shared" si="111"/>
        <v>0</v>
      </c>
      <c r="BM112" s="412">
        <f t="shared" si="125"/>
        <v>0</v>
      </c>
      <c r="BN112" s="412" t="str">
        <f t="shared" si="126"/>
        <v>0m0</v>
      </c>
      <c r="BO112" s="399">
        <f t="shared" si="127"/>
        <v>0</v>
      </c>
      <c r="BP112" s="399">
        <f t="shared" si="128"/>
        <v>0</v>
      </c>
      <c r="BQ112" s="412">
        <f t="shared" si="129"/>
        <v>0</v>
      </c>
      <c r="BR112" s="413">
        <f t="shared" si="130"/>
        <v>0</v>
      </c>
      <c r="BS112" s="398" t="str">
        <f t="shared" si="131"/>
        <v>0</v>
      </c>
      <c r="BT112" s="398" t="str">
        <f t="shared" si="132"/>
        <v>0</v>
      </c>
      <c r="BU112" s="412">
        <f t="shared" si="133"/>
        <v>0</v>
      </c>
      <c r="BV112" s="412" t="str">
        <f t="shared" si="134"/>
        <v>0m0</v>
      </c>
      <c r="BW112" s="399">
        <f t="shared" si="135"/>
        <v>0</v>
      </c>
      <c r="BX112" s="399">
        <f t="shared" si="136"/>
        <v>0</v>
      </c>
      <c r="BY112" s="412">
        <f t="shared" si="137"/>
        <v>0</v>
      </c>
      <c r="BZ112" s="413">
        <f t="shared" si="138"/>
        <v>0</v>
      </c>
      <c r="CA112" s="398" t="str">
        <f t="shared" si="139"/>
        <v>0</v>
      </c>
      <c r="CB112" s="398" t="str">
        <f t="shared" si="140"/>
        <v>0</v>
      </c>
      <c r="CC112" s="412">
        <f t="shared" si="141"/>
        <v>0</v>
      </c>
      <c r="CD112" s="412" t="str">
        <f t="shared" si="142"/>
        <v>0m0</v>
      </c>
      <c r="CE112" s="399">
        <f t="shared" si="143"/>
        <v>0</v>
      </c>
      <c r="CF112" s="399">
        <f t="shared" si="144"/>
        <v>0</v>
      </c>
      <c r="CG112" s="412">
        <f t="shared" si="145"/>
        <v>0</v>
      </c>
      <c r="CH112" s="413">
        <f t="shared" si="146"/>
        <v>0</v>
      </c>
      <c r="CI112" s="398" t="str">
        <f t="shared" si="147"/>
        <v>0</v>
      </c>
      <c r="CJ112" s="398" t="str">
        <f t="shared" si="148"/>
        <v>0</v>
      </c>
      <c r="CK112" s="412">
        <f t="shared" si="149"/>
        <v>0</v>
      </c>
      <c r="CL112" s="412" t="str">
        <f t="shared" si="150"/>
        <v>0m0</v>
      </c>
      <c r="CM112" s="399">
        <f t="shared" si="151"/>
        <v>0</v>
      </c>
      <c r="CN112" s="399">
        <f t="shared" si="152"/>
        <v>0</v>
      </c>
      <c r="CO112" s="412">
        <f t="shared" si="153"/>
        <v>0</v>
      </c>
      <c r="CP112" s="413">
        <f t="shared" si="154"/>
        <v>0</v>
      </c>
      <c r="CQ112" s="398" t="str">
        <f t="shared" si="155"/>
        <v>0</v>
      </c>
      <c r="CR112" s="398" t="str">
        <f t="shared" si="156"/>
        <v>0</v>
      </c>
      <c r="CS112" s="412">
        <f t="shared" si="157"/>
        <v>0</v>
      </c>
      <c r="CT112" s="412" t="str">
        <f t="shared" si="158"/>
        <v>0m0</v>
      </c>
      <c r="CU112" s="412">
        <f t="shared" si="159"/>
        <v>0</v>
      </c>
      <c r="CV112" s="412">
        <f t="shared" si="160"/>
        <v>0</v>
      </c>
      <c r="CW112" s="412">
        <f t="shared" si="161"/>
        <v>0</v>
      </c>
      <c r="CX112" s="412">
        <f t="shared" si="162"/>
        <v>0</v>
      </c>
      <c r="CY112" s="412">
        <f t="shared" si="163"/>
        <v>0</v>
      </c>
      <c r="CZ112" s="412" t="str">
        <f t="shared" si="164"/>
        <v/>
      </c>
      <c r="DA112" s="412" t="str">
        <f t="shared" si="165"/>
        <v/>
      </c>
      <c r="DB112" s="412" t="str">
        <f t="shared" si="166"/>
        <v/>
      </c>
      <c r="DC112" s="412" t="str">
        <f t="shared" si="167"/>
        <v/>
      </c>
      <c r="DD112" s="412" t="str">
        <f t="shared" si="168"/>
        <v/>
      </c>
      <c r="DE112" s="412"/>
      <c r="DF112" s="411"/>
      <c r="DG112" s="412" t="str">
        <f t="shared" si="169"/>
        <v/>
      </c>
      <c r="DH112" s="412" t="str">
        <f t="shared" si="170"/>
        <v/>
      </c>
      <c r="DI112" s="412">
        <f t="shared" si="171"/>
        <v>0</v>
      </c>
      <c r="DJ112" s="412" t="str">
        <f t="shared" si="172"/>
        <v/>
      </c>
      <c r="DK112" s="412" t="str">
        <f t="shared" si="173"/>
        <v/>
      </c>
      <c r="DL112" s="412" t="str">
        <f t="shared" si="174"/>
        <v/>
      </c>
      <c r="DM112" s="412" t="str">
        <f t="shared" si="175"/>
        <v/>
      </c>
      <c r="DN112" s="412" t="str">
        <f t="shared" si="176"/>
        <v/>
      </c>
      <c r="DO112" s="412" t="str">
        <f t="shared" si="177"/>
        <v/>
      </c>
    </row>
    <row r="113" spans="1:119" s="157" customFormat="1" ht="18" hidden="1" customHeight="1">
      <c r="A113" s="161" t="str">
        <f t="shared" si="99"/>
        <v/>
      </c>
      <c r="B113" s="158"/>
      <c r="C113" s="31" t="str">
        <f>IF(B113="","",VLOOKUP(B113,学連登録!$C$2:$G$3000,2,FALSE))</f>
        <v/>
      </c>
      <c r="D113" s="32" t="str">
        <f>IF(B113="","",VLOOKUP(B113,学連登録!$C$2:$G$3000,3,FALSE))</f>
        <v/>
      </c>
      <c r="E113" s="33" t="str">
        <f>IF(B113="","",VLOOKUP(B113,学連登録!$C$2:$G$3000,4,FALSE))</f>
        <v/>
      </c>
      <c r="F113" s="383" t="str">
        <f>IF(B113="","",VLOOKUP(B113,学連登録!$C$2:$I$3000,7,FALSE))</f>
        <v/>
      </c>
      <c r="G113" s="160"/>
      <c r="H113" s="905"/>
      <c r="I113" s="907"/>
      <c r="J113" s="160"/>
      <c r="K113" s="905"/>
      <c r="L113" s="906"/>
      <c r="M113" s="160"/>
      <c r="N113" s="819"/>
      <c r="O113" s="820"/>
      <c r="P113" s="159"/>
      <c r="Q113" s="905"/>
      <c r="R113" s="906"/>
      <c r="S113" s="159"/>
      <c r="T113" s="905"/>
      <c r="U113" s="906"/>
      <c r="V113" s="103" t="str">
        <f>IF(B113="","",VLOOKUP(B113,学連登録!$C$2:$H$3000,6,FALSE))</f>
        <v/>
      </c>
      <c r="Y113" s="118" t="str">
        <f t="shared" si="178"/>
        <v/>
      </c>
      <c r="Z113" s="97" t="str">
        <f>IF(G113="","",VLOOKUP(G113,種目名!$R$5:$T$104,3,0))</f>
        <v/>
      </c>
      <c r="AA113" s="99" t="str">
        <f>IF(J113="","",VLOOKUP(J113,種目名!$R$5:$T$104,3,0))</f>
        <v/>
      </c>
      <c r="AB113" s="119" t="str">
        <f>IF(M113="","",VLOOKUP(M113,種目名!$R$5:$T$104,3,0))</f>
        <v/>
      </c>
      <c r="AC113" s="119" t="str">
        <f>IF(P113="","",VLOOKUP(AF113,種目名!$R$5:$T$104,3,0))</f>
        <v/>
      </c>
      <c r="AD113" s="120" t="str">
        <f>IF(S113="","",VLOOKUP(AI113,種目名!$R$5:$T$104,3,0))</f>
        <v/>
      </c>
      <c r="AE113" s="117">
        <f t="shared" si="179"/>
        <v>0</v>
      </c>
      <c r="AF113" s="157" t="str">
        <f t="shared" si="180"/>
        <v/>
      </c>
      <c r="AG113" s="157" t="str">
        <f t="shared" si="181"/>
        <v/>
      </c>
      <c r="AH113" s="157">
        <f t="shared" si="182"/>
        <v>0</v>
      </c>
      <c r="AI113" s="157" t="str">
        <f t="shared" si="183"/>
        <v/>
      </c>
      <c r="AJ113" s="157" t="str">
        <f t="shared" si="184"/>
        <v/>
      </c>
      <c r="AK113" s="390"/>
      <c r="AL113" s="171">
        <f t="shared" si="112"/>
        <v>0</v>
      </c>
      <c r="AM113" s="399">
        <f t="shared" si="113"/>
        <v>0</v>
      </c>
      <c r="AN113" s="399">
        <f>COUNTIF($B$12:B113,B113)</f>
        <v>0</v>
      </c>
      <c r="AO113" s="399"/>
      <c r="AP113" s="399" t="str">
        <f t="shared" si="114"/>
        <v/>
      </c>
      <c r="AQ113" s="399" t="str">
        <f t="shared" si="114"/>
        <v/>
      </c>
      <c r="AR113" s="399" t="str">
        <f t="shared" si="114"/>
        <v/>
      </c>
      <c r="AS113" s="399" t="str">
        <f t="shared" si="108"/>
        <v/>
      </c>
      <c r="AT113" s="399">
        <f t="shared" si="115"/>
        <v>0</v>
      </c>
      <c r="AU113" s="399" t="str">
        <f t="shared" si="116"/>
        <v/>
      </c>
      <c r="AV113" s="399" t="str">
        <f t="shared" si="117"/>
        <v/>
      </c>
      <c r="AW113" s="399" t="str">
        <f t="shared" si="118"/>
        <v/>
      </c>
      <c r="AX113" s="399" t="str">
        <f t="shared" si="119"/>
        <v/>
      </c>
      <c r="AY113" s="399" t="str">
        <f t="shared" si="120"/>
        <v/>
      </c>
      <c r="AZ113" s="399" t="str">
        <f t="shared" si="100"/>
        <v/>
      </c>
      <c r="BA113" s="399" t="str">
        <f t="shared" si="100"/>
        <v/>
      </c>
      <c r="BB113" s="399" t="str">
        <f t="shared" si="100"/>
        <v/>
      </c>
      <c r="BC113" s="399" t="str">
        <f t="shared" si="100"/>
        <v/>
      </c>
      <c r="BD113" s="403" t="str">
        <f t="shared" si="100"/>
        <v/>
      </c>
      <c r="BE113" s="393">
        <f t="shared" si="121"/>
        <v>0</v>
      </c>
      <c r="BG113" s="399">
        <f t="shared" si="122"/>
        <v>0</v>
      </c>
      <c r="BH113" s="399">
        <f t="shared" si="123"/>
        <v>0</v>
      </c>
      <c r="BI113" s="412">
        <f t="shared" si="124"/>
        <v>0</v>
      </c>
      <c r="BJ113" s="413">
        <f t="shared" si="109"/>
        <v>0</v>
      </c>
      <c r="BK113" s="398" t="str">
        <f t="shared" si="110"/>
        <v>0</v>
      </c>
      <c r="BL113" s="398" t="str">
        <f t="shared" si="111"/>
        <v>0</v>
      </c>
      <c r="BM113" s="412">
        <f t="shared" si="125"/>
        <v>0</v>
      </c>
      <c r="BN113" s="412" t="str">
        <f t="shared" si="126"/>
        <v>0m0</v>
      </c>
      <c r="BO113" s="399">
        <f t="shared" si="127"/>
        <v>0</v>
      </c>
      <c r="BP113" s="399">
        <f t="shared" si="128"/>
        <v>0</v>
      </c>
      <c r="BQ113" s="412">
        <f t="shared" si="129"/>
        <v>0</v>
      </c>
      <c r="BR113" s="413">
        <f t="shared" si="130"/>
        <v>0</v>
      </c>
      <c r="BS113" s="398" t="str">
        <f t="shared" si="131"/>
        <v>0</v>
      </c>
      <c r="BT113" s="398" t="str">
        <f t="shared" si="132"/>
        <v>0</v>
      </c>
      <c r="BU113" s="412">
        <f t="shared" si="133"/>
        <v>0</v>
      </c>
      <c r="BV113" s="412" t="str">
        <f t="shared" si="134"/>
        <v>0m0</v>
      </c>
      <c r="BW113" s="399">
        <f t="shared" si="135"/>
        <v>0</v>
      </c>
      <c r="BX113" s="399">
        <f t="shared" si="136"/>
        <v>0</v>
      </c>
      <c r="BY113" s="412">
        <f t="shared" si="137"/>
        <v>0</v>
      </c>
      <c r="BZ113" s="413">
        <f t="shared" si="138"/>
        <v>0</v>
      </c>
      <c r="CA113" s="398" t="str">
        <f t="shared" si="139"/>
        <v>0</v>
      </c>
      <c r="CB113" s="398" t="str">
        <f t="shared" si="140"/>
        <v>0</v>
      </c>
      <c r="CC113" s="412">
        <f t="shared" si="141"/>
        <v>0</v>
      </c>
      <c r="CD113" s="412" t="str">
        <f t="shared" si="142"/>
        <v>0m0</v>
      </c>
      <c r="CE113" s="399">
        <f t="shared" si="143"/>
        <v>0</v>
      </c>
      <c r="CF113" s="399">
        <f t="shared" si="144"/>
        <v>0</v>
      </c>
      <c r="CG113" s="412">
        <f t="shared" si="145"/>
        <v>0</v>
      </c>
      <c r="CH113" s="413">
        <f t="shared" si="146"/>
        <v>0</v>
      </c>
      <c r="CI113" s="398" t="str">
        <f t="shared" si="147"/>
        <v>0</v>
      </c>
      <c r="CJ113" s="398" t="str">
        <f t="shared" si="148"/>
        <v>0</v>
      </c>
      <c r="CK113" s="412">
        <f t="shared" si="149"/>
        <v>0</v>
      </c>
      <c r="CL113" s="412" t="str">
        <f t="shared" si="150"/>
        <v>0m0</v>
      </c>
      <c r="CM113" s="399">
        <f t="shared" si="151"/>
        <v>0</v>
      </c>
      <c r="CN113" s="399">
        <f t="shared" si="152"/>
        <v>0</v>
      </c>
      <c r="CO113" s="412">
        <f t="shared" si="153"/>
        <v>0</v>
      </c>
      <c r="CP113" s="413">
        <f t="shared" si="154"/>
        <v>0</v>
      </c>
      <c r="CQ113" s="398" t="str">
        <f t="shared" si="155"/>
        <v>0</v>
      </c>
      <c r="CR113" s="398" t="str">
        <f t="shared" si="156"/>
        <v>0</v>
      </c>
      <c r="CS113" s="412">
        <f t="shared" si="157"/>
        <v>0</v>
      </c>
      <c r="CT113" s="412" t="str">
        <f t="shared" si="158"/>
        <v>0m0</v>
      </c>
      <c r="CU113" s="412">
        <f t="shared" si="159"/>
        <v>0</v>
      </c>
      <c r="CV113" s="412">
        <f t="shared" si="160"/>
        <v>0</v>
      </c>
      <c r="CW113" s="412">
        <f t="shared" si="161"/>
        <v>0</v>
      </c>
      <c r="CX113" s="412">
        <f t="shared" si="162"/>
        <v>0</v>
      </c>
      <c r="CY113" s="412">
        <f t="shared" si="163"/>
        <v>0</v>
      </c>
      <c r="CZ113" s="412" t="str">
        <f t="shared" si="164"/>
        <v/>
      </c>
      <c r="DA113" s="412" t="str">
        <f t="shared" si="165"/>
        <v/>
      </c>
      <c r="DB113" s="412" t="str">
        <f t="shared" si="166"/>
        <v/>
      </c>
      <c r="DC113" s="412" t="str">
        <f t="shared" si="167"/>
        <v/>
      </c>
      <c r="DD113" s="412" t="str">
        <f t="shared" si="168"/>
        <v/>
      </c>
      <c r="DE113" s="412"/>
      <c r="DF113" s="411"/>
      <c r="DG113" s="412" t="str">
        <f t="shared" si="169"/>
        <v/>
      </c>
      <c r="DH113" s="412" t="str">
        <f t="shared" si="170"/>
        <v/>
      </c>
      <c r="DI113" s="412">
        <f t="shared" si="171"/>
        <v>0</v>
      </c>
      <c r="DJ113" s="412" t="str">
        <f t="shared" si="172"/>
        <v/>
      </c>
      <c r="DK113" s="412" t="str">
        <f t="shared" si="173"/>
        <v/>
      </c>
      <c r="DL113" s="412" t="str">
        <f t="shared" si="174"/>
        <v/>
      </c>
      <c r="DM113" s="412" t="str">
        <f t="shared" si="175"/>
        <v/>
      </c>
      <c r="DN113" s="412" t="str">
        <f t="shared" si="176"/>
        <v/>
      </c>
      <c r="DO113" s="412" t="str">
        <f t="shared" si="177"/>
        <v/>
      </c>
    </row>
    <row r="114" spans="1:119" s="157" customFormat="1" ht="18" hidden="1" customHeight="1">
      <c r="A114" s="161" t="str">
        <f t="shared" si="99"/>
        <v/>
      </c>
      <c r="B114" s="158"/>
      <c r="C114" s="31" t="str">
        <f>IF(B114="","",VLOOKUP(B114,学連登録!$C$2:$G$3000,2,FALSE))</f>
        <v/>
      </c>
      <c r="D114" s="32" t="str">
        <f>IF(B114="","",VLOOKUP(B114,学連登録!$C$2:$G$3000,3,FALSE))</f>
        <v/>
      </c>
      <c r="E114" s="33" t="str">
        <f>IF(B114="","",VLOOKUP(B114,学連登録!$C$2:$G$3000,4,FALSE))</f>
        <v/>
      </c>
      <c r="F114" s="383" t="str">
        <f>IF(B114="","",VLOOKUP(B114,学連登録!$C$2:$I$3000,7,FALSE))</f>
        <v/>
      </c>
      <c r="G114" s="160"/>
      <c r="H114" s="905"/>
      <c r="I114" s="907"/>
      <c r="J114" s="160"/>
      <c r="K114" s="905"/>
      <c r="L114" s="906"/>
      <c r="M114" s="160"/>
      <c r="N114" s="819"/>
      <c r="O114" s="820"/>
      <c r="P114" s="159"/>
      <c r="Q114" s="905"/>
      <c r="R114" s="906"/>
      <c r="S114" s="159"/>
      <c r="T114" s="905"/>
      <c r="U114" s="906"/>
      <c r="V114" s="103" t="str">
        <f>IF(B114="","",VLOOKUP(B114,学連登録!$C$2:$H$3000,6,FALSE))</f>
        <v/>
      </c>
      <c r="Y114" s="118" t="str">
        <f t="shared" si="178"/>
        <v/>
      </c>
      <c r="Z114" s="97" t="str">
        <f>IF(G114="","",VLOOKUP(G114,種目名!$R$5:$T$104,3,0))</f>
        <v/>
      </c>
      <c r="AA114" s="99" t="str">
        <f>IF(J114="","",VLOOKUP(J114,種目名!$R$5:$T$104,3,0))</f>
        <v/>
      </c>
      <c r="AB114" s="119" t="str">
        <f>IF(M114="","",VLOOKUP(M114,種目名!$R$5:$T$104,3,0))</f>
        <v/>
      </c>
      <c r="AC114" s="119" t="str">
        <f>IF(P114="","",VLOOKUP(AF114,種目名!$R$5:$T$104,3,0))</f>
        <v/>
      </c>
      <c r="AD114" s="120" t="str">
        <f>IF(S114="","",VLOOKUP(AI114,種目名!$R$5:$T$104,3,0))</f>
        <v/>
      </c>
      <c r="AE114" s="117">
        <f t="shared" si="179"/>
        <v>0</v>
      </c>
      <c r="AF114" s="157" t="str">
        <f t="shared" si="180"/>
        <v/>
      </c>
      <c r="AG114" s="157" t="str">
        <f t="shared" si="181"/>
        <v/>
      </c>
      <c r="AH114" s="157">
        <f t="shared" si="182"/>
        <v>0</v>
      </c>
      <c r="AI114" s="157" t="str">
        <f t="shared" si="183"/>
        <v/>
      </c>
      <c r="AJ114" s="157" t="str">
        <f t="shared" si="184"/>
        <v/>
      </c>
      <c r="AK114" s="390"/>
      <c r="AL114" s="171">
        <f t="shared" si="112"/>
        <v>0</v>
      </c>
      <c r="AM114" s="399">
        <f t="shared" si="113"/>
        <v>0</v>
      </c>
      <c r="AN114" s="399">
        <f>COUNTIF($B$12:B114,B114)</f>
        <v>0</v>
      </c>
      <c r="AO114" s="399"/>
      <c r="AP114" s="399" t="str">
        <f t="shared" si="114"/>
        <v/>
      </c>
      <c r="AQ114" s="399" t="str">
        <f t="shared" si="114"/>
        <v/>
      </c>
      <c r="AR114" s="399" t="str">
        <f t="shared" si="114"/>
        <v/>
      </c>
      <c r="AS114" s="399" t="str">
        <f t="shared" si="108"/>
        <v/>
      </c>
      <c r="AT114" s="399">
        <f t="shared" si="115"/>
        <v>0</v>
      </c>
      <c r="AU114" s="399" t="str">
        <f t="shared" si="116"/>
        <v/>
      </c>
      <c r="AV114" s="399" t="str">
        <f t="shared" si="117"/>
        <v/>
      </c>
      <c r="AW114" s="399" t="str">
        <f t="shared" si="118"/>
        <v/>
      </c>
      <c r="AX114" s="399" t="str">
        <f t="shared" si="119"/>
        <v/>
      </c>
      <c r="AY114" s="399" t="str">
        <f t="shared" si="120"/>
        <v/>
      </c>
      <c r="AZ114" s="399" t="str">
        <f t="shared" si="100"/>
        <v/>
      </c>
      <c r="BA114" s="399" t="str">
        <f t="shared" si="100"/>
        <v/>
      </c>
      <c r="BB114" s="399" t="str">
        <f t="shared" si="100"/>
        <v/>
      </c>
      <c r="BC114" s="399" t="str">
        <f t="shared" si="100"/>
        <v/>
      </c>
      <c r="BD114" s="403" t="str">
        <f t="shared" si="100"/>
        <v/>
      </c>
      <c r="BE114" s="393">
        <f t="shared" si="121"/>
        <v>0</v>
      </c>
      <c r="BG114" s="399">
        <f t="shared" si="122"/>
        <v>0</v>
      </c>
      <c r="BH114" s="399">
        <f t="shared" si="123"/>
        <v>0</v>
      </c>
      <c r="BI114" s="412">
        <f t="shared" si="124"/>
        <v>0</v>
      </c>
      <c r="BJ114" s="413">
        <f t="shared" si="109"/>
        <v>0</v>
      </c>
      <c r="BK114" s="398" t="str">
        <f t="shared" si="110"/>
        <v>0</v>
      </c>
      <c r="BL114" s="398" t="str">
        <f t="shared" si="111"/>
        <v>0</v>
      </c>
      <c r="BM114" s="412">
        <f t="shared" si="125"/>
        <v>0</v>
      </c>
      <c r="BN114" s="412" t="str">
        <f t="shared" si="126"/>
        <v>0m0</v>
      </c>
      <c r="BO114" s="399">
        <f t="shared" si="127"/>
        <v>0</v>
      </c>
      <c r="BP114" s="399">
        <f t="shared" si="128"/>
        <v>0</v>
      </c>
      <c r="BQ114" s="412">
        <f t="shared" si="129"/>
        <v>0</v>
      </c>
      <c r="BR114" s="413">
        <f t="shared" si="130"/>
        <v>0</v>
      </c>
      <c r="BS114" s="398" t="str">
        <f t="shared" si="131"/>
        <v>0</v>
      </c>
      <c r="BT114" s="398" t="str">
        <f t="shared" si="132"/>
        <v>0</v>
      </c>
      <c r="BU114" s="412">
        <f t="shared" si="133"/>
        <v>0</v>
      </c>
      <c r="BV114" s="412" t="str">
        <f t="shared" si="134"/>
        <v>0m0</v>
      </c>
      <c r="BW114" s="399">
        <f t="shared" si="135"/>
        <v>0</v>
      </c>
      <c r="BX114" s="399">
        <f t="shared" si="136"/>
        <v>0</v>
      </c>
      <c r="BY114" s="412">
        <f t="shared" si="137"/>
        <v>0</v>
      </c>
      <c r="BZ114" s="413">
        <f t="shared" si="138"/>
        <v>0</v>
      </c>
      <c r="CA114" s="398" t="str">
        <f t="shared" si="139"/>
        <v>0</v>
      </c>
      <c r="CB114" s="398" t="str">
        <f t="shared" si="140"/>
        <v>0</v>
      </c>
      <c r="CC114" s="412">
        <f t="shared" si="141"/>
        <v>0</v>
      </c>
      <c r="CD114" s="412" t="str">
        <f t="shared" si="142"/>
        <v>0m0</v>
      </c>
      <c r="CE114" s="399">
        <f t="shared" si="143"/>
        <v>0</v>
      </c>
      <c r="CF114" s="399">
        <f t="shared" si="144"/>
        <v>0</v>
      </c>
      <c r="CG114" s="412">
        <f t="shared" si="145"/>
        <v>0</v>
      </c>
      <c r="CH114" s="413">
        <f t="shared" si="146"/>
        <v>0</v>
      </c>
      <c r="CI114" s="398" t="str">
        <f t="shared" si="147"/>
        <v>0</v>
      </c>
      <c r="CJ114" s="398" t="str">
        <f t="shared" si="148"/>
        <v>0</v>
      </c>
      <c r="CK114" s="412">
        <f t="shared" si="149"/>
        <v>0</v>
      </c>
      <c r="CL114" s="412" t="str">
        <f t="shared" si="150"/>
        <v>0m0</v>
      </c>
      <c r="CM114" s="399">
        <f t="shared" si="151"/>
        <v>0</v>
      </c>
      <c r="CN114" s="399">
        <f t="shared" si="152"/>
        <v>0</v>
      </c>
      <c r="CO114" s="412">
        <f t="shared" si="153"/>
        <v>0</v>
      </c>
      <c r="CP114" s="413">
        <f t="shared" si="154"/>
        <v>0</v>
      </c>
      <c r="CQ114" s="398" t="str">
        <f t="shared" si="155"/>
        <v>0</v>
      </c>
      <c r="CR114" s="398" t="str">
        <f t="shared" si="156"/>
        <v>0</v>
      </c>
      <c r="CS114" s="412">
        <f t="shared" si="157"/>
        <v>0</v>
      </c>
      <c r="CT114" s="412" t="str">
        <f t="shared" si="158"/>
        <v>0m0</v>
      </c>
      <c r="CU114" s="412">
        <f t="shared" si="159"/>
        <v>0</v>
      </c>
      <c r="CV114" s="412">
        <f t="shared" si="160"/>
        <v>0</v>
      </c>
      <c r="CW114" s="412">
        <f t="shared" si="161"/>
        <v>0</v>
      </c>
      <c r="CX114" s="412">
        <f t="shared" si="162"/>
        <v>0</v>
      </c>
      <c r="CY114" s="412">
        <f t="shared" si="163"/>
        <v>0</v>
      </c>
      <c r="CZ114" s="412" t="str">
        <f t="shared" si="164"/>
        <v/>
      </c>
      <c r="DA114" s="412" t="str">
        <f t="shared" si="165"/>
        <v/>
      </c>
      <c r="DB114" s="412" t="str">
        <f t="shared" si="166"/>
        <v/>
      </c>
      <c r="DC114" s="412" t="str">
        <f t="shared" si="167"/>
        <v/>
      </c>
      <c r="DD114" s="412" t="str">
        <f t="shared" si="168"/>
        <v/>
      </c>
      <c r="DE114" s="412"/>
      <c r="DF114" s="411"/>
      <c r="DG114" s="412" t="str">
        <f t="shared" si="169"/>
        <v/>
      </c>
      <c r="DH114" s="412" t="str">
        <f t="shared" si="170"/>
        <v/>
      </c>
      <c r="DI114" s="412">
        <f t="shared" si="171"/>
        <v>0</v>
      </c>
      <c r="DJ114" s="412" t="str">
        <f t="shared" si="172"/>
        <v/>
      </c>
      <c r="DK114" s="412" t="str">
        <f t="shared" si="173"/>
        <v/>
      </c>
      <c r="DL114" s="412" t="str">
        <f t="shared" si="174"/>
        <v/>
      </c>
      <c r="DM114" s="412" t="str">
        <f t="shared" si="175"/>
        <v/>
      </c>
      <c r="DN114" s="412" t="str">
        <f t="shared" si="176"/>
        <v/>
      </c>
      <c r="DO114" s="412" t="str">
        <f t="shared" si="177"/>
        <v/>
      </c>
    </row>
    <row r="115" spans="1:119" s="157" customFormat="1" ht="18" hidden="1" customHeight="1">
      <c r="A115" s="161" t="str">
        <f t="shared" ref="A115:A178" si="185">IF(C115="","",A114+1)</f>
        <v/>
      </c>
      <c r="B115" s="158"/>
      <c r="C115" s="31" t="str">
        <f>IF(B115="","",VLOOKUP(B115,学連登録!$C$2:$G$3000,2,FALSE))</f>
        <v/>
      </c>
      <c r="D115" s="32" t="str">
        <f>IF(B115="","",VLOOKUP(B115,学連登録!$C$2:$G$3000,3,FALSE))</f>
        <v/>
      </c>
      <c r="E115" s="33" t="str">
        <f>IF(B115="","",VLOOKUP(B115,学連登録!$C$2:$G$3000,4,FALSE))</f>
        <v/>
      </c>
      <c r="F115" s="383" t="str">
        <f>IF(B115="","",VLOOKUP(B115,学連登録!$C$2:$I$3000,7,FALSE))</f>
        <v/>
      </c>
      <c r="G115" s="160"/>
      <c r="H115" s="905"/>
      <c r="I115" s="907"/>
      <c r="J115" s="160"/>
      <c r="K115" s="905"/>
      <c r="L115" s="906"/>
      <c r="M115" s="160"/>
      <c r="N115" s="819"/>
      <c r="O115" s="820"/>
      <c r="P115" s="159"/>
      <c r="Q115" s="905"/>
      <c r="R115" s="906"/>
      <c r="S115" s="159"/>
      <c r="T115" s="905"/>
      <c r="U115" s="906"/>
      <c r="V115" s="103" t="str">
        <f>IF(B115="","",VLOOKUP(B115,学連登録!$C$2:$H$3000,6,FALSE))</f>
        <v/>
      </c>
      <c r="Y115" s="118" t="str">
        <f t="shared" si="178"/>
        <v/>
      </c>
      <c r="Z115" s="97" t="str">
        <f>IF(G115="","",VLOOKUP(G115,種目名!$R$5:$T$104,3,0))</f>
        <v/>
      </c>
      <c r="AA115" s="99" t="str">
        <f>IF(J115="","",VLOOKUP(J115,種目名!$R$5:$T$104,3,0))</f>
        <v/>
      </c>
      <c r="AB115" s="119" t="str">
        <f>IF(M115="","",VLOOKUP(M115,種目名!$R$5:$T$104,3,0))</f>
        <v/>
      </c>
      <c r="AC115" s="119" t="str">
        <f>IF(P115="","",VLOOKUP(AF115,種目名!$R$5:$T$104,3,0))</f>
        <v/>
      </c>
      <c r="AD115" s="120" t="str">
        <f>IF(S115="","",VLOOKUP(AI115,種目名!$R$5:$T$104,3,0))</f>
        <v/>
      </c>
      <c r="AE115" s="117">
        <f t="shared" si="179"/>
        <v>0</v>
      </c>
      <c r="AF115" s="157" t="str">
        <f t="shared" si="180"/>
        <v/>
      </c>
      <c r="AG115" s="157" t="str">
        <f t="shared" si="181"/>
        <v/>
      </c>
      <c r="AH115" s="157">
        <f t="shared" si="182"/>
        <v>0</v>
      </c>
      <c r="AI115" s="157" t="str">
        <f t="shared" si="183"/>
        <v/>
      </c>
      <c r="AJ115" s="157" t="str">
        <f t="shared" si="184"/>
        <v/>
      </c>
      <c r="AK115" s="390"/>
      <c r="AL115" s="171">
        <f t="shared" si="112"/>
        <v>0</v>
      </c>
      <c r="AM115" s="399">
        <f t="shared" si="113"/>
        <v>0</v>
      </c>
      <c r="AN115" s="399">
        <f>COUNTIF($B$12:B115,B115)</f>
        <v>0</v>
      </c>
      <c r="AO115" s="399"/>
      <c r="AP115" s="399" t="str">
        <f t="shared" si="114"/>
        <v/>
      </c>
      <c r="AQ115" s="399" t="str">
        <f t="shared" si="114"/>
        <v/>
      </c>
      <c r="AR115" s="399" t="str">
        <f t="shared" si="114"/>
        <v/>
      </c>
      <c r="AS115" s="399" t="str">
        <f t="shared" si="108"/>
        <v/>
      </c>
      <c r="AT115" s="399">
        <f t="shared" si="115"/>
        <v>0</v>
      </c>
      <c r="AU115" s="399" t="str">
        <f t="shared" si="116"/>
        <v/>
      </c>
      <c r="AV115" s="399" t="str">
        <f t="shared" si="117"/>
        <v/>
      </c>
      <c r="AW115" s="399" t="str">
        <f t="shared" si="118"/>
        <v/>
      </c>
      <c r="AX115" s="399" t="str">
        <f t="shared" si="119"/>
        <v/>
      </c>
      <c r="AY115" s="399" t="str">
        <f t="shared" si="120"/>
        <v/>
      </c>
      <c r="AZ115" s="399" t="str">
        <f t="shared" ref="AZ115:BD165" si="186">IF(AU115="","",COUNTIF($AU$12:$AY$520,AU115))</f>
        <v/>
      </c>
      <c r="BA115" s="399" t="str">
        <f t="shared" si="186"/>
        <v/>
      </c>
      <c r="BB115" s="399" t="str">
        <f t="shared" si="186"/>
        <v/>
      </c>
      <c r="BC115" s="399" t="str">
        <f t="shared" si="186"/>
        <v/>
      </c>
      <c r="BD115" s="403" t="str">
        <f t="shared" si="186"/>
        <v/>
      </c>
      <c r="BE115" s="393">
        <f t="shared" si="121"/>
        <v>0</v>
      </c>
      <c r="BG115" s="399">
        <f t="shared" si="122"/>
        <v>0</v>
      </c>
      <c r="BH115" s="399">
        <f t="shared" si="123"/>
        <v>0</v>
      </c>
      <c r="BI115" s="412">
        <f t="shared" si="124"/>
        <v>0</v>
      </c>
      <c r="BJ115" s="413">
        <f t="shared" si="109"/>
        <v>0</v>
      </c>
      <c r="BK115" s="398" t="str">
        <f t="shared" si="110"/>
        <v>0</v>
      </c>
      <c r="BL115" s="398" t="str">
        <f t="shared" si="111"/>
        <v>0</v>
      </c>
      <c r="BM115" s="412">
        <f t="shared" si="125"/>
        <v>0</v>
      </c>
      <c r="BN115" s="412" t="str">
        <f t="shared" si="126"/>
        <v>0m0</v>
      </c>
      <c r="BO115" s="399">
        <f t="shared" si="127"/>
        <v>0</v>
      </c>
      <c r="BP115" s="399">
        <f t="shared" si="128"/>
        <v>0</v>
      </c>
      <c r="BQ115" s="412">
        <f t="shared" si="129"/>
        <v>0</v>
      </c>
      <c r="BR115" s="413">
        <f t="shared" si="130"/>
        <v>0</v>
      </c>
      <c r="BS115" s="398" t="str">
        <f t="shared" si="131"/>
        <v>0</v>
      </c>
      <c r="BT115" s="398" t="str">
        <f t="shared" si="132"/>
        <v>0</v>
      </c>
      <c r="BU115" s="412">
        <f t="shared" si="133"/>
        <v>0</v>
      </c>
      <c r="BV115" s="412" t="str">
        <f t="shared" si="134"/>
        <v>0m0</v>
      </c>
      <c r="BW115" s="399">
        <f t="shared" si="135"/>
        <v>0</v>
      </c>
      <c r="BX115" s="399">
        <f t="shared" si="136"/>
        <v>0</v>
      </c>
      <c r="BY115" s="412">
        <f t="shared" si="137"/>
        <v>0</v>
      </c>
      <c r="BZ115" s="413">
        <f t="shared" si="138"/>
        <v>0</v>
      </c>
      <c r="CA115" s="398" t="str">
        <f t="shared" si="139"/>
        <v>0</v>
      </c>
      <c r="CB115" s="398" t="str">
        <f t="shared" si="140"/>
        <v>0</v>
      </c>
      <c r="CC115" s="412">
        <f t="shared" si="141"/>
        <v>0</v>
      </c>
      <c r="CD115" s="412" t="str">
        <f t="shared" si="142"/>
        <v>0m0</v>
      </c>
      <c r="CE115" s="399">
        <f t="shared" si="143"/>
        <v>0</v>
      </c>
      <c r="CF115" s="399">
        <f t="shared" si="144"/>
        <v>0</v>
      </c>
      <c r="CG115" s="412">
        <f t="shared" si="145"/>
        <v>0</v>
      </c>
      <c r="CH115" s="413">
        <f t="shared" si="146"/>
        <v>0</v>
      </c>
      <c r="CI115" s="398" t="str">
        <f t="shared" si="147"/>
        <v>0</v>
      </c>
      <c r="CJ115" s="398" t="str">
        <f t="shared" si="148"/>
        <v>0</v>
      </c>
      <c r="CK115" s="412">
        <f t="shared" si="149"/>
        <v>0</v>
      </c>
      <c r="CL115" s="412" t="str">
        <f t="shared" si="150"/>
        <v>0m0</v>
      </c>
      <c r="CM115" s="399">
        <f t="shared" si="151"/>
        <v>0</v>
      </c>
      <c r="CN115" s="399">
        <f t="shared" si="152"/>
        <v>0</v>
      </c>
      <c r="CO115" s="412">
        <f t="shared" si="153"/>
        <v>0</v>
      </c>
      <c r="CP115" s="413">
        <f t="shared" si="154"/>
        <v>0</v>
      </c>
      <c r="CQ115" s="398" t="str">
        <f t="shared" si="155"/>
        <v>0</v>
      </c>
      <c r="CR115" s="398" t="str">
        <f t="shared" si="156"/>
        <v>0</v>
      </c>
      <c r="CS115" s="412">
        <f t="shared" si="157"/>
        <v>0</v>
      </c>
      <c r="CT115" s="412" t="str">
        <f t="shared" si="158"/>
        <v>0m0</v>
      </c>
      <c r="CU115" s="412">
        <f t="shared" si="159"/>
        <v>0</v>
      </c>
      <c r="CV115" s="412">
        <f t="shared" si="160"/>
        <v>0</v>
      </c>
      <c r="CW115" s="412">
        <f t="shared" si="161"/>
        <v>0</v>
      </c>
      <c r="CX115" s="412">
        <f t="shared" si="162"/>
        <v>0</v>
      </c>
      <c r="CY115" s="412">
        <f t="shared" si="163"/>
        <v>0</v>
      </c>
      <c r="CZ115" s="412" t="str">
        <f t="shared" si="164"/>
        <v/>
      </c>
      <c r="DA115" s="412" t="str">
        <f t="shared" si="165"/>
        <v/>
      </c>
      <c r="DB115" s="412" t="str">
        <f t="shared" si="166"/>
        <v/>
      </c>
      <c r="DC115" s="412" t="str">
        <f t="shared" si="167"/>
        <v/>
      </c>
      <c r="DD115" s="412" t="str">
        <f t="shared" si="168"/>
        <v/>
      </c>
      <c r="DE115" s="412"/>
      <c r="DF115" s="411"/>
      <c r="DG115" s="412" t="str">
        <f t="shared" si="169"/>
        <v/>
      </c>
      <c r="DH115" s="412" t="str">
        <f t="shared" si="170"/>
        <v/>
      </c>
      <c r="DI115" s="412">
        <f t="shared" si="171"/>
        <v>0</v>
      </c>
      <c r="DJ115" s="412" t="str">
        <f t="shared" si="172"/>
        <v/>
      </c>
      <c r="DK115" s="412" t="str">
        <f t="shared" si="173"/>
        <v/>
      </c>
      <c r="DL115" s="412" t="str">
        <f t="shared" si="174"/>
        <v/>
      </c>
      <c r="DM115" s="412" t="str">
        <f t="shared" si="175"/>
        <v/>
      </c>
      <c r="DN115" s="412" t="str">
        <f t="shared" si="176"/>
        <v/>
      </c>
      <c r="DO115" s="412" t="str">
        <f t="shared" si="177"/>
        <v/>
      </c>
    </row>
    <row r="116" spans="1:119" s="157" customFormat="1" ht="18" hidden="1" customHeight="1">
      <c r="A116" s="161" t="str">
        <f t="shared" si="185"/>
        <v/>
      </c>
      <c r="B116" s="158"/>
      <c r="C116" s="31" t="str">
        <f>IF(B116="","",VLOOKUP(B116,学連登録!$C$2:$G$3000,2,FALSE))</f>
        <v/>
      </c>
      <c r="D116" s="32" t="str">
        <f>IF(B116="","",VLOOKUP(B116,学連登録!$C$2:$G$3000,3,FALSE))</f>
        <v/>
      </c>
      <c r="E116" s="33" t="str">
        <f>IF(B116="","",VLOOKUP(B116,学連登録!$C$2:$G$3000,4,FALSE))</f>
        <v/>
      </c>
      <c r="F116" s="383" t="str">
        <f>IF(B116="","",VLOOKUP(B116,学連登録!$C$2:$I$3000,7,FALSE))</f>
        <v/>
      </c>
      <c r="G116" s="160"/>
      <c r="H116" s="905"/>
      <c r="I116" s="907"/>
      <c r="J116" s="160"/>
      <c r="K116" s="905"/>
      <c r="L116" s="906"/>
      <c r="M116" s="160"/>
      <c r="N116" s="819"/>
      <c r="O116" s="820"/>
      <c r="P116" s="159"/>
      <c r="Q116" s="905"/>
      <c r="R116" s="906"/>
      <c r="S116" s="159"/>
      <c r="T116" s="905"/>
      <c r="U116" s="906"/>
      <c r="V116" s="103" t="str">
        <f>IF(B116="","",VLOOKUP(B116,学連登録!$C$2:$H$3000,6,FALSE))</f>
        <v/>
      </c>
      <c r="Y116" s="118" t="str">
        <f t="shared" si="178"/>
        <v/>
      </c>
      <c r="Z116" s="97" t="str">
        <f>IF(G116="","",VLOOKUP(G116,種目名!$R$5:$T$104,3,0))</f>
        <v/>
      </c>
      <c r="AA116" s="99" t="str">
        <f>IF(J116="","",VLOOKUP(J116,種目名!$R$5:$T$104,3,0))</f>
        <v/>
      </c>
      <c r="AB116" s="119" t="str">
        <f>IF(M116="","",VLOOKUP(M116,種目名!$R$5:$T$104,3,0))</f>
        <v/>
      </c>
      <c r="AC116" s="119" t="str">
        <f>IF(P116="","",VLOOKUP(AF116,種目名!$R$5:$T$104,3,0))</f>
        <v/>
      </c>
      <c r="AD116" s="120" t="str">
        <f>IF(S116="","",VLOOKUP(AI116,種目名!$R$5:$T$104,3,0))</f>
        <v/>
      </c>
      <c r="AE116" s="117">
        <f t="shared" si="179"/>
        <v>0</v>
      </c>
      <c r="AF116" s="157" t="str">
        <f t="shared" si="180"/>
        <v/>
      </c>
      <c r="AG116" s="157" t="str">
        <f t="shared" si="181"/>
        <v/>
      </c>
      <c r="AH116" s="157">
        <f t="shared" si="182"/>
        <v>0</v>
      </c>
      <c r="AI116" s="157" t="str">
        <f t="shared" si="183"/>
        <v/>
      </c>
      <c r="AJ116" s="157" t="str">
        <f t="shared" si="184"/>
        <v/>
      </c>
      <c r="AK116" s="390"/>
      <c r="AL116" s="171">
        <f t="shared" si="112"/>
        <v>0</v>
      </c>
      <c r="AM116" s="399">
        <f t="shared" si="113"/>
        <v>0</v>
      </c>
      <c r="AN116" s="399">
        <f>COUNTIF($B$12:B116,B116)</f>
        <v>0</v>
      </c>
      <c r="AO116" s="399"/>
      <c r="AP116" s="399" t="str">
        <f t="shared" si="114"/>
        <v/>
      </c>
      <c r="AQ116" s="399" t="str">
        <f t="shared" si="114"/>
        <v/>
      </c>
      <c r="AR116" s="399" t="str">
        <f t="shared" si="114"/>
        <v/>
      </c>
      <c r="AS116" s="399" t="str">
        <f t="shared" si="108"/>
        <v/>
      </c>
      <c r="AT116" s="399">
        <f t="shared" si="115"/>
        <v>0</v>
      </c>
      <c r="AU116" s="399" t="str">
        <f t="shared" si="116"/>
        <v/>
      </c>
      <c r="AV116" s="399" t="str">
        <f t="shared" si="117"/>
        <v/>
      </c>
      <c r="AW116" s="399" t="str">
        <f t="shared" si="118"/>
        <v/>
      </c>
      <c r="AX116" s="399" t="str">
        <f t="shared" si="119"/>
        <v/>
      </c>
      <c r="AY116" s="399" t="str">
        <f t="shared" si="120"/>
        <v/>
      </c>
      <c r="AZ116" s="399" t="str">
        <f t="shared" si="186"/>
        <v/>
      </c>
      <c r="BA116" s="399" t="str">
        <f t="shared" si="186"/>
        <v/>
      </c>
      <c r="BB116" s="399" t="str">
        <f t="shared" si="186"/>
        <v/>
      </c>
      <c r="BC116" s="399" t="str">
        <f t="shared" si="186"/>
        <v/>
      </c>
      <c r="BD116" s="403" t="str">
        <f t="shared" si="186"/>
        <v/>
      </c>
      <c r="BE116" s="393">
        <f t="shared" si="121"/>
        <v>0</v>
      </c>
      <c r="BG116" s="399">
        <f t="shared" si="122"/>
        <v>0</v>
      </c>
      <c r="BH116" s="399">
        <f t="shared" si="123"/>
        <v>0</v>
      </c>
      <c r="BI116" s="412">
        <f t="shared" si="124"/>
        <v>0</v>
      </c>
      <c r="BJ116" s="413">
        <f t="shared" si="109"/>
        <v>0</v>
      </c>
      <c r="BK116" s="398" t="str">
        <f t="shared" si="110"/>
        <v>0</v>
      </c>
      <c r="BL116" s="398" t="str">
        <f t="shared" si="111"/>
        <v>0</v>
      </c>
      <c r="BM116" s="412">
        <f t="shared" si="125"/>
        <v>0</v>
      </c>
      <c r="BN116" s="412" t="str">
        <f t="shared" si="126"/>
        <v>0m0</v>
      </c>
      <c r="BO116" s="399">
        <f t="shared" si="127"/>
        <v>0</v>
      </c>
      <c r="BP116" s="399">
        <f t="shared" si="128"/>
        <v>0</v>
      </c>
      <c r="BQ116" s="412">
        <f t="shared" si="129"/>
        <v>0</v>
      </c>
      <c r="BR116" s="413">
        <f t="shared" si="130"/>
        <v>0</v>
      </c>
      <c r="BS116" s="398" t="str">
        <f t="shared" si="131"/>
        <v>0</v>
      </c>
      <c r="BT116" s="398" t="str">
        <f t="shared" si="132"/>
        <v>0</v>
      </c>
      <c r="BU116" s="412">
        <f t="shared" si="133"/>
        <v>0</v>
      </c>
      <c r="BV116" s="412" t="str">
        <f t="shared" si="134"/>
        <v>0m0</v>
      </c>
      <c r="BW116" s="399">
        <f t="shared" si="135"/>
        <v>0</v>
      </c>
      <c r="BX116" s="399">
        <f t="shared" si="136"/>
        <v>0</v>
      </c>
      <c r="BY116" s="412">
        <f t="shared" si="137"/>
        <v>0</v>
      </c>
      <c r="BZ116" s="413">
        <f t="shared" si="138"/>
        <v>0</v>
      </c>
      <c r="CA116" s="398" t="str">
        <f t="shared" si="139"/>
        <v>0</v>
      </c>
      <c r="CB116" s="398" t="str">
        <f t="shared" si="140"/>
        <v>0</v>
      </c>
      <c r="CC116" s="412">
        <f t="shared" si="141"/>
        <v>0</v>
      </c>
      <c r="CD116" s="412" t="str">
        <f t="shared" si="142"/>
        <v>0m0</v>
      </c>
      <c r="CE116" s="399">
        <f t="shared" si="143"/>
        <v>0</v>
      </c>
      <c r="CF116" s="399">
        <f t="shared" si="144"/>
        <v>0</v>
      </c>
      <c r="CG116" s="412">
        <f t="shared" si="145"/>
        <v>0</v>
      </c>
      <c r="CH116" s="413">
        <f t="shared" si="146"/>
        <v>0</v>
      </c>
      <c r="CI116" s="398" t="str">
        <f t="shared" si="147"/>
        <v>0</v>
      </c>
      <c r="CJ116" s="398" t="str">
        <f t="shared" si="148"/>
        <v>0</v>
      </c>
      <c r="CK116" s="412">
        <f t="shared" si="149"/>
        <v>0</v>
      </c>
      <c r="CL116" s="412" t="str">
        <f t="shared" si="150"/>
        <v>0m0</v>
      </c>
      <c r="CM116" s="399">
        <f t="shared" si="151"/>
        <v>0</v>
      </c>
      <c r="CN116" s="399">
        <f t="shared" si="152"/>
        <v>0</v>
      </c>
      <c r="CO116" s="412">
        <f t="shared" si="153"/>
        <v>0</v>
      </c>
      <c r="CP116" s="413">
        <f t="shared" si="154"/>
        <v>0</v>
      </c>
      <c r="CQ116" s="398" t="str">
        <f t="shared" si="155"/>
        <v>0</v>
      </c>
      <c r="CR116" s="398" t="str">
        <f t="shared" si="156"/>
        <v>0</v>
      </c>
      <c r="CS116" s="412">
        <f t="shared" si="157"/>
        <v>0</v>
      </c>
      <c r="CT116" s="412" t="str">
        <f t="shared" si="158"/>
        <v>0m0</v>
      </c>
      <c r="CU116" s="412">
        <f t="shared" si="159"/>
        <v>0</v>
      </c>
      <c r="CV116" s="412">
        <f t="shared" si="160"/>
        <v>0</v>
      </c>
      <c r="CW116" s="412">
        <f t="shared" si="161"/>
        <v>0</v>
      </c>
      <c r="CX116" s="412">
        <f t="shared" si="162"/>
        <v>0</v>
      </c>
      <c r="CY116" s="412">
        <f t="shared" si="163"/>
        <v>0</v>
      </c>
      <c r="CZ116" s="412" t="str">
        <f t="shared" si="164"/>
        <v/>
      </c>
      <c r="DA116" s="412" t="str">
        <f t="shared" si="165"/>
        <v/>
      </c>
      <c r="DB116" s="412" t="str">
        <f t="shared" si="166"/>
        <v/>
      </c>
      <c r="DC116" s="412" t="str">
        <f t="shared" si="167"/>
        <v/>
      </c>
      <c r="DD116" s="412" t="str">
        <f t="shared" si="168"/>
        <v/>
      </c>
      <c r="DE116" s="412"/>
      <c r="DF116" s="411"/>
      <c r="DG116" s="412" t="str">
        <f t="shared" si="169"/>
        <v/>
      </c>
      <c r="DH116" s="412" t="str">
        <f t="shared" si="170"/>
        <v/>
      </c>
      <c r="DI116" s="412">
        <f t="shared" si="171"/>
        <v>0</v>
      </c>
      <c r="DJ116" s="412" t="str">
        <f t="shared" si="172"/>
        <v/>
      </c>
      <c r="DK116" s="412" t="str">
        <f t="shared" si="173"/>
        <v/>
      </c>
      <c r="DL116" s="412" t="str">
        <f t="shared" si="174"/>
        <v/>
      </c>
      <c r="DM116" s="412" t="str">
        <f t="shared" si="175"/>
        <v/>
      </c>
      <c r="DN116" s="412" t="str">
        <f t="shared" si="176"/>
        <v/>
      </c>
      <c r="DO116" s="412" t="str">
        <f t="shared" si="177"/>
        <v/>
      </c>
    </row>
    <row r="117" spans="1:119" s="157" customFormat="1" ht="18" hidden="1" customHeight="1">
      <c r="A117" s="161" t="str">
        <f t="shared" si="185"/>
        <v/>
      </c>
      <c r="B117" s="158"/>
      <c r="C117" s="31" t="str">
        <f>IF(B117="","",VLOOKUP(B117,学連登録!$C$2:$G$3000,2,FALSE))</f>
        <v/>
      </c>
      <c r="D117" s="32" t="str">
        <f>IF(B117="","",VLOOKUP(B117,学連登録!$C$2:$G$3000,3,FALSE))</f>
        <v/>
      </c>
      <c r="E117" s="33" t="str">
        <f>IF(B117="","",VLOOKUP(B117,学連登録!$C$2:$G$3000,4,FALSE))</f>
        <v/>
      </c>
      <c r="F117" s="383" t="str">
        <f>IF(B117="","",VLOOKUP(B117,学連登録!$C$2:$I$3000,7,FALSE))</f>
        <v/>
      </c>
      <c r="G117" s="160"/>
      <c r="H117" s="905"/>
      <c r="I117" s="907"/>
      <c r="J117" s="160"/>
      <c r="K117" s="905"/>
      <c r="L117" s="906"/>
      <c r="M117" s="160"/>
      <c r="N117" s="819"/>
      <c r="O117" s="820"/>
      <c r="P117" s="159"/>
      <c r="Q117" s="905"/>
      <c r="R117" s="906"/>
      <c r="S117" s="159"/>
      <c r="T117" s="905"/>
      <c r="U117" s="906"/>
      <c r="V117" s="103" t="str">
        <f>IF(B117="","",VLOOKUP(B117,学連登録!$C$2:$H$3000,6,FALSE))</f>
        <v/>
      </c>
      <c r="Y117" s="118" t="str">
        <f t="shared" si="178"/>
        <v/>
      </c>
      <c r="Z117" s="97" t="str">
        <f>IF(G117="","",VLOOKUP(G117,種目名!$R$5:$T$104,3,0))</f>
        <v/>
      </c>
      <c r="AA117" s="99" t="str">
        <f>IF(J117="","",VLOOKUP(J117,種目名!$R$5:$T$104,3,0))</f>
        <v/>
      </c>
      <c r="AB117" s="119" t="str">
        <f>IF(M117="","",VLOOKUP(M117,種目名!$R$5:$T$104,3,0))</f>
        <v/>
      </c>
      <c r="AC117" s="119" t="str">
        <f>IF(P117="","",VLOOKUP(AF117,種目名!$R$5:$T$104,3,0))</f>
        <v/>
      </c>
      <c r="AD117" s="120" t="str">
        <f>IF(S117="","",VLOOKUP(AI117,種目名!$R$5:$T$104,3,0))</f>
        <v/>
      </c>
      <c r="AE117" s="117">
        <f t="shared" si="179"/>
        <v>0</v>
      </c>
      <c r="AF117" s="157" t="str">
        <f t="shared" si="180"/>
        <v/>
      </c>
      <c r="AG117" s="157" t="str">
        <f t="shared" si="181"/>
        <v/>
      </c>
      <c r="AH117" s="157">
        <f t="shared" si="182"/>
        <v>0</v>
      </c>
      <c r="AI117" s="157" t="str">
        <f t="shared" si="183"/>
        <v/>
      </c>
      <c r="AJ117" s="157" t="str">
        <f t="shared" si="184"/>
        <v/>
      </c>
      <c r="AK117" s="390"/>
      <c r="AL117" s="171">
        <f t="shared" si="112"/>
        <v>0</v>
      </c>
      <c r="AM117" s="399">
        <f t="shared" si="113"/>
        <v>0</v>
      </c>
      <c r="AN117" s="399">
        <f>COUNTIF($B$12:B117,B117)</f>
        <v>0</v>
      </c>
      <c r="AO117" s="399"/>
      <c r="AP117" s="399" t="str">
        <f t="shared" si="114"/>
        <v/>
      </c>
      <c r="AQ117" s="399" t="str">
        <f t="shared" si="114"/>
        <v/>
      </c>
      <c r="AR117" s="399" t="str">
        <f t="shared" si="114"/>
        <v/>
      </c>
      <c r="AS117" s="399" t="str">
        <f t="shared" si="108"/>
        <v/>
      </c>
      <c r="AT117" s="399">
        <f t="shared" si="115"/>
        <v>0</v>
      </c>
      <c r="AU117" s="399" t="str">
        <f t="shared" si="116"/>
        <v/>
      </c>
      <c r="AV117" s="399" t="str">
        <f t="shared" si="117"/>
        <v/>
      </c>
      <c r="AW117" s="399" t="str">
        <f t="shared" si="118"/>
        <v/>
      </c>
      <c r="AX117" s="399" t="str">
        <f t="shared" si="119"/>
        <v/>
      </c>
      <c r="AY117" s="399" t="str">
        <f t="shared" si="120"/>
        <v/>
      </c>
      <c r="AZ117" s="399" t="str">
        <f t="shared" si="186"/>
        <v/>
      </c>
      <c r="BA117" s="399" t="str">
        <f t="shared" si="186"/>
        <v/>
      </c>
      <c r="BB117" s="399" t="str">
        <f t="shared" si="186"/>
        <v/>
      </c>
      <c r="BC117" s="399" t="str">
        <f t="shared" si="186"/>
        <v/>
      </c>
      <c r="BD117" s="403" t="str">
        <f t="shared" si="186"/>
        <v/>
      </c>
      <c r="BE117" s="393">
        <f t="shared" si="121"/>
        <v>0</v>
      </c>
      <c r="BG117" s="399">
        <f t="shared" si="122"/>
        <v>0</v>
      </c>
      <c r="BH117" s="399">
        <f t="shared" si="123"/>
        <v>0</v>
      </c>
      <c r="BI117" s="412">
        <f t="shared" si="124"/>
        <v>0</v>
      </c>
      <c r="BJ117" s="413">
        <f t="shared" si="109"/>
        <v>0</v>
      </c>
      <c r="BK117" s="398" t="str">
        <f t="shared" si="110"/>
        <v>0</v>
      </c>
      <c r="BL117" s="398" t="str">
        <f t="shared" si="111"/>
        <v>0</v>
      </c>
      <c r="BM117" s="412">
        <f t="shared" si="125"/>
        <v>0</v>
      </c>
      <c r="BN117" s="412" t="str">
        <f t="shared" si="126"/>
        <v>0m0</v>
      </c>
      <c r="BO117" s="399">
        <f t="shared" si="127"/>
        <v>0</v>
      </c>
      <c r="BP117" s="399">
        <f t="shared" si="128"/>
        <v>0</v>
      </c>
      <c r="BQ117" s="412">
        <f t="shared" si="129"/>
        <v>0</v>
      </c>
      <c r="BR117" s="413">
        <f t="shared" si="130"/>
        <v>0</v>
      </c>
      <c r="BS117" s="398" t="str">
        <f t="shared" si="131"/>
        <v>0</v>
      </c>
      <c r="BT117" s="398" t="str">
        <f t="shared" si="132"/>
        <v>0</v>
      </c>
      <c r="BU117" s="412">
        <f t="shared" si="133"/>
        <v>0</v>
      </c>
      <c r="BV117" s="412" t="str">
        <f t="shared" si="134"/>
        <v>0m0</v>
      </c>
      <c r="BW117" s="399">
        <f t="shared" si="135"/>
        <v>0</v>
      </c>
      <c r="BX117" s="399">
        <f t="shared" si="136"/>
        <v>0</v>
      </c>
      <c r="BY117" s="412">
        <f t="shared" si="137"/>
        <v>0</v>
      </c>
      <c r="BZ117" s="413">
        <f t="shared" si="138"/>
        <v>0</v>
      </c>
      <c r="CA117" s="398" t="str">
        <f t="shared" si="139"/>
        <v>0</v>
      </c>
      <c r="CB117" s="398" t="str">
        <f t="shared" si="140"/>
        <v>0</v>
      </c>
      <c r="CC117" s="412">
        <f t="shared" si="141"/>
        <v>0</v>
      </c>
      <c r="CD117" s="412" t="str">
        <f t="shared" si="142"/>
        <v>0m0</v>
      </c>
      <c r="CE117" s="399">
        <f t="shared" si="143"/>
        <v>0</v>
      </c>
      <c r="CF117" s="399">
        <f t="shared" si="144"/>
        <v>0</v>
      </c>
      <c r="CG117" s="412">
        <f t="shared" si="145"/>
        <v>0</v>
      </c>
      <c r="CH117" s="413">
        <f t="shared" si="146"/>
        <v>0</v>
      </c>
      <c r="CI117" s="398" t="str">
        <f t="shared" si="147"/>
        <v>0</v>
      </c>
      <c r="CJ117" s="398" t="str">
        <f t="shared" si="148"/>
        <v>0</v>
      </c>
      <c r="CK117" s="412">
        <f t="shared" si="149"/>
        <v>0</v>
      </c>
      <c r="CL117" s="412" t="str">
        <f t="shared" si="150"/>
        <v>0m0</v>
      </c>
      <c r="CM117" s="399">
        <f t="shared" si="151"/>
        <v>0</v>
      </c>
      <c r="CN117" s="399">
        <f t="shared" si="152"/>
        <v>0</v>
      </c>
      <c r="CO117" s="412">
        <f t="shared" si="153"/>
        <v>0</v>
      </c>
      <c r="CP117" s="413">
        <f t="shared" si="154"/>
        <v>0</v>
      </c>
      <c r="CQ117" s="398" t="str">
        <f t="shared" si="155"/>
        <v>0</v>
      </c>
      <c r="CR117" s="398" t="str">
        <f t="shared" si="156"/>
        <v>0</v>
      </c>
      <c r="CS117" s="412">
        <f t="shared" si="157"/>
        <v>0</v>
      </c>
      <c r="CT117" s="412" t="str">
        <f t="shared" si="158"/>
        <v>0m0</v>
      </c>
      <c r="CU117" s="412">
        <f t="shared" si="159"/>
        <v>0</v>
      </c>
      <c r="CV117" s="412">
        <f t="shared" si="160"/>
        <v>0</v>
      </c>
      <c r="CW117" s="412">
        <f t="shared" si="161"/>
        <v>0</v>
      </c>
      <c r="CX117" s="412">
        <f t="shared" si="162"/>
        <v>0</v>
      </c>
      <c r="CY117" s="412">
        <f t="shared" si="163"/>
        <v>0</v>
      </c>
      <c r="CZ117" s="412" t="str">
        <f t="shared" si="164"/>
        <v/>
      </c>
      <c r="DA117" s="412" t="str">
        <f t="shared" si="165"/>
        <v/>
      </c>
      <c r="DB117" s="412" t="str">
        <f t="shared" si="166"/>
        <v/>
      </c>
      <c r="DC117" s="412" t="str">
        <f t="shared" si="167"/>
        <v/>
      </c>
      <c r="DD117" s="412" t="str">
        <f t="shared" si="168"/>
        <v/>
      </c>
      <c r="DE117" s="412"/>
      <c r="DF117" s="411"/>
      <c r="DG117" s="412" t="str">
        <f t="shared" si="169"/>
        <v/>
      </c>
      <c r="DH117" s="412" t="str">
        <f t="shared" si="170"/>
        <v/>
      </c>
      <c r="DI117" s="412">
        <f t="shared" si="171"/>
        <v>0</v>
      </c>
      <c r="DJ117" s="412" t="str">
        <f t="shared" si="172"/>
        <v/>
      </c>
      <c r="DK117" s="412" t="str">
        <f t="shared" si="173"/>
        <v/>
      </c>
      <c r="DL117" s="412" t="str">
        <f t="shared" si="174"/>
        <v/>
      </c>
      <c r="DM117" s="412" t="str">
        <f t="shared" si="175"/>
        <v/>
      </c>
      <c r="DN117" s="412" t="str">
        <f t="shared" si="176"/>
        <v/>
      </c>
      <c r="DO117" s="412" t="str">
        <f t="shared" si="177"/>
        <v/>
      </c>
    </row>
    <row r="118" spans="1:119" s="157" customFormat="1" ht="18" hidden="1" customHeight="1">
      <c r="A118" s="161" t="str">
        <f t="shared" si="185"/>
        <v/>
      </c>
      <c r="B118" s="158"/>
      <c r="C118" s="31" t="str">
        <f>IF(B118="","",VLOOKUP(B118,学連登録!$C$2:$G$3000,2,FALSE))</f>
        <v/>
      </c>
      <c r="D118" s="32" t="str">
        <f>IF(B118="","",VLOOKUP(B118,学連登録!$C$2:$G$3000,3,FALSE))</f>
        <v/>
      </c>
      <c r="E118" s="33" t="str">
        <f>IF(B118="","",VLOOKUP(B118,学連登録!$C$2:$G$3000,4,FALSE))</f>
        <v/>
      </c>
      <c r="F118" s="383" t="str">
        <f>IF(B118="","",VLOOKUP(B118,学連登録!$C$2:$I$3000,7,FALSE))</f>
        <v/>
      </c>
      <c r="G118" s="160"/>
      <c r="H118" s="905"/>
      <c r="I118" s="907"/>
      <c r="J118" s="160"/>
      <c r="K118" s="905"/>
      <c r="L118" s="906"/>
      <c r="M118" s="160"/>
      <c r="N118" s="819"/>
      <c r="O118" s="820"/>
      <c r="P118" s="159"/>
      <c r="Q118" s="905"/>
      <c r="R118" s="906"/>
      <c r="S118" s="159"/>
      <c r="T118" s="905"/>
      <c r="U118" s="906"/>
      <c r="V118" s="103" t="str">
        <f>IF(B118="","",VLOOKUP(B118,学連登録!$C$2:$H$3000,6,FALSE))</f>
        <v/>
      </c>
      <c r="Y118" s="118" t="str">
        <f t="shared" si="178"/>
        <v/>
      </c>
      <c r="Z118" s="97" t="str">
        <f>IF(G118="","",VLOOKUP(G118,種目名!$R$5:$T$104,3,0))</f>
        <v/>
      </c>
      <c r="AA118" s="99" t="str">
        <f>IF(J118="","",VLOOKUP(J118,種目名!$R$5:$T$104,3,0))</f>
        <v/>
      </c>
      <c r="AB118" s="119" t="str">
        <f>IF(M118="","",VLOOKUP(M118,種目名!$R$5:$T$104,3,0))</f>
        <v/>
      </c>
      <c r="AC118" s="119" t="str">
        <f>IF(P118="","",VLOOKUP(AF118,種目名!$R$5:$T$104,3,0))</f>
        <v/>
      </c>
      <c r="AD118" s="120" t="str">
        <f>IF(S118="","",VLOOKUP(AI118,種目名!$R$5:$T$104,3,0))</f>
        <v/>
      </c>
      <c r="AE118" s="117">
        <f t="shared" si="179"/>
        <v>0</v>
      </c>
      <c r="AF118" s="157" t="str">
        <f t="shared" si="180"/>
        <v/>
      </c>
      <c r="AG118" s="157" t="str">
        <f t="shared" si="181"/>
        <v/>
      </c>
      <c r="AH118" s="157">
        <f t="shared" si="182"/>
        <v>0</v>
      </c>
      <c r="AI118" s="157" t="str">
        <f t="shared" si="183"/>
        <v/>
      </c>
      <c r="AJ118" s="157" t="str">
        <f t="shared" si="184"/>
        <v/>
      </c>
      <c r="AK118" s="390"/>
      <c r="AL118" s="171">
        <f t="shared" si="112"/>
        <v>0</v>
      </c>
      <c r="AM118" s="399">
        <f t="shared" si="113"/>
        <v>0</v>
      </c>
      <c r="AN118" s="399">
        <f>COUNTIF($B$12:B118,B118)</f>
        <v>0</v>
      </c>
      <c r="AO118" s="399"/>
      <c r="AP118" s="399" t="str">
        <f t="shared" si="114"/>
        <v/>
      </c>
      <c r="AQ118" s="399" t="str">
        <f t="shared" si="114"/>
        <v/>
      </c>
      <c r="AR118" s="399" t="str">
        <f t="shared" si="114"/>
        <v/>
      </c>
      <c r="AS118" s="399" t="str">
        <f t="shared" si="108"/>
        <v/>
      </c>
      <c r="AT118" s="399">
        <f t="shared" si="115"/>
        <v>0</v>
      </c>
      <c r="AU118" s="399" t="str">
        <f t="shared" si="116"/>
        <v/>
      </c>
      <c r="AV118" s="399" t="str">
        <f t="shared" si="117"/>
        <v/>
      </c>
      <c r="AW118" s="399" t="str">
        <f t="shared" si="118"/>
        <v/>
      </c>
      <c r="AX118" s="399" t="str">
        <f t="shared" si="119"/>
        <v/>
      </c>
      <c r="AY118" s="399" t="str">
        <f t="shared" si="120"/>
        <v/>
      </c>
      <c r="AZ118" s="399" t="str">
        <f t="shared" si="186"/>
        <v/>
      </c>
      <c r="BA118" s="399" t="str">
        <f t="shared" si="186"/>
        <v/>
      </c>
      <c r="BB118" s="399" t="str">
        <f t="shared" si="186"/>
        <v/>
      </c>
      <c r="BC118" s="399" t="str">
        <f t="shared" si="186"/>
        <v/>
      </c>
      <c r="BD118" s="403" t="str">
        <f t="shared" si="186"/>
        <v/>
      </c>
      <c r="BE118" s="393">
        <f t="shared" si="121"/>
        <v>0</v>
      </c>
      <c r="BG118" s="399">
        <f t="shared" si="122"/>
        <v>0</v>
      </c>
      <c r="BH118" s="399">
        <f t="shared" si="123"/>
        <v>0</v>
      </c>
      <c r="BI118" s="412">
        <f t="shared" si="124"/>
        <v>0</v>
      </c>
      <c r="BJ118" s="413">
        <f t="shared" si="109"/>
        <v>0</v>
      </c>
      <c r="BK118" s="398" t="str">
        <f t="shared" si="110"/>
        <v>0</v>
      </c>
      <c r="BL118" s="398" t="str">
        <f t="shared" si="111"/>
        <v>0</v>
      </c>
      <c r="BM118" s="412">
        <f t="shared" si="125"/>
        <v>0</v>
      </c>
      <c r="BN118" s="412" t="str">
        <f t="shared" si="126"/>
        <v>0m0</v>
      </c>
      <c r="BO118" s="399">
        <f t="shared" si="127"/>
        <v>0</v>
      </c>
      <c r="BP118" s="399">
        <f t="shared" si="128"/>
        <v>0</v>
      </c>
      <c r="BQ118" s="412">
        <f t="shared" si="129"/>
        <v>0</v>
      </c>
      <c r="BR118" s="413">
        <f t="shared" si="130"/>
        <v>0</v>
      </c>
      <c r="BS118" s="398" t="str">
        <f t="shared" si="131"/>
        <v>0</v>
      </c>
      <c r="BT118" s="398" t="str">
        <f t="shared" si="132"/>
        <v>0</v>
      </c>
      <c r="BU118" s="412">
        <f t="shared" si="133"/>
        <v>0</v>
      </c>
      <c r="BV118" s="412" t="str">
        <f t="shared" si="134"/>
        <v>0m0</v>
      </c>
      <c r="BW118" s="399">
        <f t="shared" si="135"/>
        <v>0</v>
      </c>
      <c r="BX118" s="399">
        <f t="shared" si="136"/>
        <v>0</v>
      </c>
      <c r="BY118" s="412">
        <f t="shared" si="137"/>
        <v>0</v>
      </c>
      <c r="BZ118" s="413">
        <f t="shared" si="138"/>
        <v>0</v>
      </c>
      <c r="CA118" s="398" t="str">
        <f t="shared" si="139"/>
        <v>0</v>
      </c>
      <c r="CB118" s="398" t="str">
        <f t="shared" si="140"/>
        <v>0</v>
      </c>
      <c r="CC118" s="412">
        <f t="shared" si="141"/>
        <v>0</v>
      </c>
      <c r="CD118" s="412" t="str">
        <f t="shared" si="142"/>
        <v>0m0</v>
      </c>
      <c r="CE118" s="399">
        <f t="shared" si="143"/>
        <v>0</v>
      </c>
      <c r="CF118" s="399">
        <f t="shared" si="144"/>
        <v>0</v>
      </c>
      <c r="CG118" s="412">
        <f t="shared" si="145"/>
        <v>0</v>
      </c>
      <c r="CH118" s="413">
        <f t="shared" si="146"/>
        <v>0</v>
      </c>
      <c r="CI118" s="398" t="str">
        <f t="shared" si="147"/>
        <v>0</v>
      </c>
      <c r="CJ118" s="398" t="str">
        <f t="shared" si="148"/>
        <v>0</v>
      </c>
      <c r="CK118" s="412">
        <f t="shared" si="149"/>
        <v>0</v>
      </c>
      <c r="CL118" s="412" t="str">
        <f t="shared" si="150"/>
        <v>0m0</v>
      </c>
      <c r="CM118" s="399">
        <f t="shared" si="151"/>
        <v>0</v>
      </c>
      <c r="CN118" s="399">
        <f t="shared" si="152"/>
        <v>0</v>
      </c>
      <c r="CO118" s="412">
        <f t="shared" si="153"/>
        <v>0</v>
      </c>
      <c r="CP118" s="413">
        <f t="shared" si="154"/>
        <v>0</v>
      </c>
      <c r="CQ118" s="398" t="str">
        <f t="shared" si="155"/>
        <v>0</v>
      </c>
      <c r="CR118" s="398" t="str">
        <f t="shared" si="156"/>
        <v>0</v>
      </c>
      <c r="CS118" s="412">
        <f t="shared" si="157"/>
        <v>0</v>
      </c>
      <c r="CT118" s="412" t="str">
        <f t="shared" si="158"/>
        <v>0m0</v>
      </c>
      <c r="CU118" s="412">
        <f t="shared" si="159"/>
        <v>0</v>
      </c>
      <c r="CV118" s="412">
        <f t="shared" si="160"/>
        <v>0</v>
      </c>
      <c r="CW118" s="412">
        <f t="shared" si="161"/>
        <v>0</v>
      </c>
      <c r="CX118" s="412">
        <f t="shared" si="162"/>
        <v>0</v>
      </c>
      <c r="CY118" s="412">
        <f t="shared" si="163"/>
        <v>0</v>
      </c>
      <c r="CZ118" s="412" t="str">
        <f t="shared" si="164"/>
        <v/>
      </c>
      <c r="DA118" s="412" t="str">
        <f t="shared" si="165"/>
        <v/>
      </c>
      <c r="DB118" s="412" t="str">
        <f t="shared" si="166"/>
        <v/>
      </c>
      <c r="DC118" s="412" t="str">
        <f t="shared" si="167"/>
        <v/>
      </c>
      <c r="DD118" s="412" t="str">
        <f t="shared" si="168"/>
        <v/>
      </c>
      <c r="DE118" s="412"/>
      <c r="DF118" s="411"/>
      <c r="DG118" s="412" t="str">
        <f t="shared" si="169"/>
        <v/>
      </c>
      <c r="DH118" s="412" t="str">
        <f t="shared" si="170"/>
        <v/>
      </c>
      <c r="DI118" s="412">
        <f t="shared" si="171"/>
        <v>0</v>
      </c>
      <c r="DJ118" s="412" t="str">
        <f t="shared" si="172"/>
        <v/>
      </c>
      <c r="DK118" s="412" t="str">
        <f t="shared" si="173"/>
        <v/>
      </c>
      <c r="DL118" s="412" t="str">
        <f t="shared" si="174"/>
        <v/>
      </c>
      <c r="DM118" s="412" t="str">
        <f t="shared" si="175"/>
        <v/>
      </c>
      <c r="DN118" s="412" t="str">
        <f t="shared" si="176"/>
        <v/>
      </c>
      <c r="DO118" s="412" t="str">
        <f t="shared" si="177"/>
        <v/>
      </c>
    </row>
    <row r="119" spans="1:119" s="157" customFormat="1" ht="18" hidden="1" customHeight="1">
      <c r="A119" s="161" t="str">
        <f t="shared" si="185"/>
        <v/>
      </c>
      <c r="B119" s="158"/>
      <c r="C119" s="31" t="str">
        <f>IF(B119="","",VLOOKUP(B119,学連登録!$C$2:$G$3000,2,FALSE))</f>
        <v/>
      </c>
      <c r="D119" s="32" t="str">
        <f>IF(B119="","",VLOOKUP(B119,学連登録!$C$2:$G$3000,3,FALSE))</f>
        <v/>
      </c>
      <c r="E119" s="33" t="str">
        <f>IF(B119="","",VLOOKUP(B119,学連登録!$C$2:$G$3000,4,FALSE))</f>
        <v/>
      </c>
      <c r="F119" s="383" t="str">
        <f>IF(B119="","",VLOOKUP(B119,学連登録!$C$2:$I$3000,7,FALSE))</f>
        <v/>
      </c>
      <c r="G119" s="160"/>
      <c r="H119" s="905"/>
      <c r="I119" s="907"/>
      <c r="J119" s="160"/>
      <c r="K119" s="905"/>
      <c r="L119" s="906"/>
      <c r="M119" s="160"/>
      <c r="N119" s="819"/>
      <c r="O119" s="820"/>
      <c r="P119" s="159"/>
      <c r="Q119" s="905"/>
      <c r="R119" s="906"/>
      <c r="S119" s="159"/>
      <c r="T119" s="905"/>
      <c r="U119" s="906"/>
      <c r="V119" s="103" t="str">
        <f>IF(B119="","",VLOOKUP(B119,学連登録!$C$2:$H$3000,6,FALSE))</f>
        <v/>
      </c>
      <c r="Y119" s="118" t="str">
        <f t="shared" si="178"/>
        <v/>
      </c>
      <c r="Z119" s="97" t="str">
        <f>IF(G119="","",VLOOKUP(G119,種目名!$R$5:$T$104,3,0))</f>
        <v/>
      </c>
      <c r="AA119" s="99" t="str">
        <f>IF(J119="","",VLOOKUP(J119,種目名!$R$5:$T$104,3,0))</f>
        <v/>
      </c>
      <c r="AB119" s="119" t="str">
        <f>IF(M119="","",VLOOKUP(M119,種目名!$R$5:$T$104,3,0))</f>
        <v/>
      </c>
      <c r="AC119" s="119" t="str">
        <f>IF(P119="","",VLOOKUP(AF119,種目名!$R$5:$T$104,3,0))</f>
        <v/>
      </c>
      <c r="AD119" s="120" t="str">
        <f>IF(S119="","",VLOOKUP(AI119,種目名!$R$5:$T$104,3,0))</f>
        <v/>
      </c>
      <c r="AE119" s="117">
        <f t="shared" si="179"/>
        <v>0</v>
      </c>
      <c r="AF119" s="157" t="str">
        <f t="shared" si="180"/>
        <v/>
      </c>
      <c r="AG119" s="157" t="str">
        <f t="shared" si="181"/>
        <v/>
      </c>
      <c r="AH119" s="157">
        <f t="shared" si="182"/>
        <v>0</v>
      </c>
      <c r="AI119" s="157" t="str">
        <f t="shared" si="183"/>
        <v/>
      </c>
      <c r="AJ119" s="157" t="str">
        <f t="shared" si="184"/>
        <v/>
      </c>
      <c r="AK119" s="390"/>
      <c r="AL119" s="171">
        <f t="shared" si="112"/>
        <v>0</v>
      </c>
      <c r="AM119" s="399">
        <f t="shared" si="113"/>
        <v>0</v>
      </c>
      <c r="AN119" s="399">
        <f>COUNTIF($B$12:B119,B119)</f>
        <v>0</v>
      </c>
      <c r="AO119" s="399"/>
      <c r="AP119" s="399" t="str">
        <f t="shared" si="114"/>
        <v/>
      </c>
      <c r="AQ119" s="399" t="str">
        <f t="shared" si="114"/>
        <v/>
      </c>
      <c r="AR119" s="399" t="str">
        <f t="shared" si="114"/>
        <v/>
      </c>
      <c r="AS119" s="399" t="str">
        <f t="shared" si="108"/>
        <v/>
      </c>
      <c r="AT119" s="399">
        <f t="shared" si="115"/>
        <v>0</v>
      </c>
      <c r="AU119" s="399" t="str">
        <f t="shared" si="116"/>
        <v/>
      </c>
      <c r="AV119" s="399" t="str">
        <f t="shared" si="117"/>
        <v/>
      </c>
      <c r="AW119" s="399" t="str">
        <f t="shared" si="118"/>
        <v/>
      </c>
      <c r="AX119" s="399" t="str">
        <f t="shared" si="119"/>
        <v/>
      </c>
      <c r="AY119" s="399" t="str">
        <f t="shared" si="120"/>
        <v/>
      </c>
      <c r="AZ119" s="399" t="str">
        <f t="shared" si="186"/>
        <v/>
      </c>
      <c r="BA119" s="399" t="str">
        <f t="shared" si="186"/>
        <v/>
      </c>
      <c r="BB119" s="399" t="str">
        <f t="shared" si="186"/>
        <v/>
      </c>
      <c r="BC119" s="399" t="str">
        <f t="shared" si="186"/>
        <v/>
      </c>
      <c r="BD119" s="403" t="str">
        <f t="shared" si="186"/>
        <v/>
      </c>
      <c r="BE119" s="393">
        <f t="shared" si="121"/>
        <v>0</v>
      </c>
      <c r="BG119" s="399">
        <f t="shared" si="122"/>
        <v>0</v>
      </c>
      <c r="BH119" s="399">
        <f t="shared" si="123"/>
        <v>0</v>
      </c>
      <c r="BI119" s="412">
        <f t="shared" si="124"/>
        <v>0</v>
      </c>
      <c r="BJ119" s="413">
        <f t="shared" si="109"/>
        <v>0</v>
      </c>
      <c r="BK119" s="398" t="str">
        <f t="shared" si="110"/>
        <v>0</v>
      </c>
      <c r="BL119" s="398" t="str">
        <f t="shared" si="111"/>
        <v>0</v>
      </c>
      <c r="BM119" s="412">
        <f t="shared" si="125"/>
        <v>0</v>
      </c>
      <c r="BN119" s="412" t="str">
        <f t="shared" si="126"/>
        <v>0m0</v>
      </c>
      <c r="BO119" s="399">
        <f t="shared" si="127"/>
        <v>0</v>
      </c>
      <c r="BP119" s="399">
        <f t="shared" si="128"/>
        <v>0</v>
      </c>
      <c r="BQ119" s="412">
        <f t="shared" si="129"/>
        <v>0</v>
      </c>
      <c r="BR119" s="413">
        <f t="shared" si="130"/>
        <v>0</v>
      </c>
      <c r="BS119" s="398" t="str">
        <f t="shared" si="131"/>
        <v>0</v>
      </c>
      <c r="BT119" s="398" t="str">
        <f t="shared" si="132"/>
        <v>0</v>
      </c>
      <c r="BU119" s="412">
        <f t="shared" si="133"/>
        <v>0</v>
      </c>
      <c r="BV119" s="412" t="str">
        <f t="shared" si="134"/>
        <v>0m0</v>
      </c>
      <c r="BW119" s="399">
        <f t="shared" si="135"/>
        <v>0</v>
      </c>
      <c r="BX119" s="399">
        <f t="shared" si="136"/>
        <v>0</v>
      </c>
      <c r="BY119" s="412">
        <f t="shared" si="137"/>
        <v>0</v>
      </c>
      <c r="BZ119" s="413">
        <f t="shared" si="138"/>
        <v>0</v>
      </c>
      <c r="CA119" s="398" t="str">
        <f t="shared" si="139"/>
        <v>0</v>
      </c>
      <c r="CB119" s="398" t="str">
        <f t="shared" si="140"/>
        <v>0</v>
      </c>
      <c r="CC119" s="412">
        <f t="shared" si="141"/>
        <v>0</v>
      </c>
      <c r="CD119" s="412" t="str">
        <f t="shared" si="142"/>
        <v>0m0</v>
      </c>
      <c r="CE119" s="399">
        <f t="shared" si="143"/>
        <v>0</v>
      </c>
      <c r="CF119" s="399">
        <f t="shared" si="144"/>
        <v>0</v>
      </c>
      <c r="CG119" s="412">
        <f t="shared" si="145"/>
        <v>0</v>
      </c>
      <c r="CH119" s="413">
        <f t="shared" si="146"/>
        <v>0</v>
      </c>
      <c r="CI119" s="398" t="str">
        <f t="shared" si="147"/>
        <v>0</v>
      </c>
      <c r="CJ119" s="398" t="str">
        <f t="shared" si="148"/>
        <v>0</v>
      </c>
      <c r="CK119" s="412">
        <f t="shared" si="149"/>
        <v>0</v>
      </c>
      <c r="CL119" s="412" t="str">
        <f t="shared" si="150"/>
        <v>0m0</v>
      </c>
      <c r="CM119" s="399">
        <f t="shared" si="151"/>
        <v>0</v>
      </c>
      <c r="CN119" s="399">
        <f t="shared" si="152"/>
        <v>0</v>
      </c>
      <c r="CO119" s="412">
        <f t="shared" si="153"/>
        <v>0</v>
      </c>
      <c r="CP119" s="413">
        <f t="shared" si="154"/>
        <v>0</v>
      </c>
      <c r="CQ119" s="398" t="str">
        <f t="shared" si="155"/>
        <v>0</v>
      </c>
      <c r="CR119" s="398" t="str">
        <f t="shared" si="156"/>
        <v>0</v>
      </c>
      <c r="CS119" s="412">
        <f t="shared" si="157"/>
        <v>0</v>
      </c>
      <c r="CT119" s="412" t="str">
        <f t="shared" si="158"/>
        <v>0m0</v>
      </c>
      <c r="CU119" s="412">
        <f t="shared" si="159"/>
        <v>0</v>
      </c>
      <c r="CV119" s="412">
        <f t="shared" si="160"/>
        <v>0</v>
      </c>
      <c r="CW119" s="412">
        <f t="shared" si="161"/>
        <v>0</v>
      </c>
      <c r="CX119" s="412">
        <f t="shared" si="162"/>
        <v>0</v>
      </c>
      <c r="CY119" s="412">
        <f t="shared" si="163"/>
        <v>0</v>
      </c>
      <c r="CZ119" s="412" t="str">
        <f t="shared" si="164"/>
        <v/>
      </c>
      <c r="DA119" s="412" t="str">
        <f t="shared" si="165"/>
        <v/>
      </c>
      <c r="DB119" s="412" t="str">
        <f t="shared" si="166"/>
        <v/>
      </c>
      <c r="DC119" s="412" t="str">
        <f t="shared" si="167"/>
        <v/>
      </c>
      <c r="DD119" s="412" t="str">
        <f t="shared" si="168"/>
        <v/>
      </c>
      <c r="DE119" s="412"/>
      <c r="DF119" s="411"/>
      <c r="DG119" s="412" t="str">
        <f t="shared" si="169"/>
        <v/>
      </c>
      <c r="DH119" s="412" t="str">
        <f t="shared" si="170"/>
        <v/>
      </c>
      <c r="DI119" s="412">
        <f t="shared" si="171"/>
        <v>0</v>
      </c>
      <c r="DJ119" s="412" t="str">
        <f t="shared" si="172"/>
        <v/>
      </c>
      <c r="DK119" s="412" t="str">
        <f t="shared" si="173"/>
        <v/>
      </c>
      <c r="DL119" s="412" t="str">
        <f t="shared" si="174"/>
        <v/>
      </c>
      <c r="DM119" s="412" t="str">
        <f t="shared" si="175"/>
        <v/>
      </c>
      <c r="DN119" s="412" t="str">
        <f t="shared" si="176"/>
        <v/>
      </c>
      <c r="DO119" s="412" t="str">
        <f t="shared" si="177"/>
        <v/>
      </c>
    </row>
    <row r="120" spans="1:119" s="157" customFormat="1" ht="18" hidden="1" customHeight="1">
      <c r="A120" s="161" t="str">
        <f t="shared" si="185"/>
        <v/>
      </c>
      <c r="B120" s="158"/>
      <c r="C120" s="31" t="str">
        <f>IF(B120="","",VLOOKUP(B120,学連登録!$C$2:$G$3000,2,FALSE))</f>
        <v/>
      </c>
      <c r="D120" s="32" t="str">
        <f>IF(B120="","",VLOOKUP(B120,学連登録!$C$2:$G$3000,3,FALSE))</f>
        <v/>
      </c>
      <c r="E120" s="33" t="str">
        <f>IF(B120="","",VLOOKUP(B120,学連登録!$C$2:$G$3000,4,FALSE))</f>
        <v/>
      </c>
      <c r="F120" s="383" t="str">
        <f>IF(B120="","",VLOOKUP(B120,学連登録!$C$2:$I$3000,7,FALSE))</f>
        <v/>
      </c>
      <c r="G120" s="160"/>
      <c r="H120" s="905"/>
      <c r="I120" s="907"/>
      <c r="J120" s="160"/>
      <c r="K120" s="905"/>
      <c r="L120" s="906"/>
      <c r="M120" s="160"/>
      <c r="N120" s="819"/>
      <c r="O120" s="820"/>
      <c r="P120" s="159"/>
      <c r="Q120" s="905"/>
      <c r="R120" s="906"/>
      <c r="S120" s="159"/>
      <c r="T120" s="905"/>
      <c r="U120" s="906"/>
      <c r="V120" s="103" t="str">
        <f>IF(B120="","",VLOOKUP(B120,学連登録!$C$2:$H$3000,6,FALSE))</f>
        <v/>
      </c>
      <c r="Y120" s="118" t="str">
        <f t="shared" si="178"/>
        <v/>
      </c>
      <c r="Z120" s="97" t="str">
        <f>IF(G120="","",VLOOKUP(G120,種目名!$R$5:$T$104,3,0))</f>
        <v/>
      </c>
      <c r="AA120" s="99" t="str">
        <f>IF(J120="","",VLOOKUP(J120,種目名!$R$5:$T$104,3,0))</f>
        <v/>
      </c>
      <c r="AB120" s="119" t="str">
        <f>IF(M120="","",VLOOKUP(M120,種目名!$R$5:$T$104,3,0))</f>
        <v/>
      </c>
      <c r="AC120" s="119" t="str">
        <f>IF(P120="","",VLOOKUP(AF120,種目名!$R$5:$T$104,3,0))</f>
        <v/>
      </c>
      <c r="AD120" s="120" t="str">
        <f>IF(S120="","",VLOOKUP(AI120,種目名!$R$5:$T$104,3,0))</f>
        <v/>
      </c>
      <c r="AE120" s="117">
        <f t="shared" si="179"/>
        <v>0</v>
      </c>
      <c r="AF120" s="157" t="str">
        <f t="shared" si="180"/>
        <v/>
      </c>
      <c r="AG120" s="157" t="str">
        <f t="shared" si="181"/>
        <v/>
      </c>
      <c r="AH120" s="157">
        <f t="shared" si="182"/>
        <v>0</v>
      </c>
      <c r="AI120" s="157" t="str">
        <f t="shared" si="183"/>
        <v/>
      </c>
      <c r="AJ120" s="157" t="str">
        <f t="shared" si="184"/>
        <v/>
      </c>
      <c r="AK120" s="390"/>
      <c r="AL120" s="171">
        <f t="shared" si="112"/>
        <v>0</v>
      </c>
      <c r="AM120" s="399">
        <f t="shared" si="113"/>
        <v>0</v>
      </c>
      <c r="AN120" s="399">
        <f>COUNTIF($B$12:B120,B120)</f>
        <v>0</v>
      </c>
      <c r="AO120" s="399"/>
      <c r="AP120" s="399" t="str">
        <f t="shared" si="114"/>
        <v/>
      </c>
      <c r="AQ120" s="399" t="str">
        <f t="shared" si="114"/>
        <v/>
      </c>
      <c r="AR120" s="399" t="str">
        <f t="shared" si="114"/>
        <v/>
      </c>
      <c r="AS120" s="399" t="str">
        <f t="shared" si="108"/>
        <v/>
      </c>
      <c r="AT120" s="399">
        <f t="shared" si="115"/>
        <v>0</v>
      </c>
      <c r="AU120" s="399" t="str">
        <f t="shared" si="116"/>
        <v/>
      </c>
      <c r="AV120" s="399" t="str">
        <f t="shared" si="117"/>
        <v/>
      </c>
      <c r="AW120" s="399" t="str">
        <f t="shared" si="118"/>
        <v/>
      </c>
      <c r="AX120" s="399" t="str">
        <f t="shared" si="119"/>
        <v/>
      </c>
      <c r="AY120" s="399" t="str">
        <f t="shared" si="120"/>
        <v/>
      </c>
      <c r="AZ120" s="399" t="str">
        <f t="shared" si="186"/>
        <v/>
      </c>
      <c r="BA120" s="399" t="str">
        <f t="shared" si="186"/>
        <v/>
      </c>
      <c r="BB120" s="399" t="str">
        <f t="shared" si="186"/>
        <v/>
      </c>
      <c r="BC120" s="399" t="str">
        <f t="shared" si="186"/>
        <v/>
      </c>
      <c r="BD120" s="403" t="str">
        <f t="shared" si="186"/>
        <v/>
      </c>
      <c r="BE120" s="393">
        <f t="shared" si="121"/>
        <v>0</v>
      </c>
      <c r="BG120" s="399">
        <f t="shared" si="122"/>
        <v>0</v>
      </c>
      <c r="BH120" s="399">
        <f t="shared" si="123"/>
        <v>0</v>
      </c>
      <c r="BI120" s="412">
        <f t="shared" si="124"/>
        <v>0</v>
      </c>
      <c r="BJ120" s="413">
        <f t="shared" si="109"/>
        <v>0</v>
      </c>
      <c r="BK120" s="398" t="str">
        <f t="shared" si="110"/>
        <v>0</v>
      </c>
      <c r="BL120" s="398" t="str">
        <f t="shared" si="111"/>
        <v>0</v>
      </c>
      <c r="BM120" s="412">
        <f t="shared" si="125"/>
        <v>0</v>
      </c>
      <c r="BN120" s="412" t="str">
        <f t="shared" si="126"/>
        <v>0m0</v>
      </c>
      <c r="BO120" s="399">
        <f t="shared" si="127"/>
        <v>0</v>
      </c>
      <c r="BP120" s="399">
        <f t="shared" si="128"/>
        <v>0</v>
      </c>
      <c r="BQ120" s="412">
        <f t="shared" si="129"/>
        <v>0</v>
      </c>
      <c r="BR120" s="413">
        <f t="shared" si="130"/>
        <v>0</v>
      </c>
      <c r="BS120" s="398" t="str">
        <f t="shared" si="131"/>
        <v>0</v>
      </c>
      <c r="BT120" s="398" t="str">
        <f t="shared" si="132"/>
        <v>0</v>
      </c>
      <c r="BU120" s="412">
        <f t="shared" si="133"/>
        <v>0</v>
      </c>
      <c r="BV120" s="412" t="str">
        <f t="shared" si="134"/>
        <v>0m0</v>
      </c>
      <c r="BW120" s="399">
        <f t="shared" si="135"/>
        <v>0</v>
      </c>
      <c r="BX120" s="399">
        <f t="shared" si="136"/>
        <v>0</v>
      </c>
      <c r="BY120" s="412">
        <f t="shared" si="137"/>
        <v>0</v>
      </c>
      <c r="BZ120" s="413">
        <f t="shared" si="138"/>
        <v>0</v>
      </c>
      <c r="CA120" s="398" t="str">
        <f t="shared" si="139"/>
        <v>0</v>
      </c>
      <c r="CB120" s="398" t="str">
        <f t="shared" si="140"/>
        <v>0</v>
      </c>
      <c r="CC120" s="412">
        <f t="shared" si="141"/>
        <v>0</v>
      </c>
      <c r="CD120" s="412" t="str">
        <f t="shared" si="142"/>
        <v>0m0</v>
      </c>
      <c r="CE120" s="399">
        <f t="shared" si="143"/>
        <v>0</v>
      </c>
      <c r="CF120" s="399">
        <f t="shared" si="144"/>
        <v>0</v>
      </c>
      <c r="CG120" s="412">
        <f t="shared" si="145"/>
        <v>0</v>
      </c>
      <c r="CH120" s="413">
        <f t="shared" si="146"/>
        <v>0</v>
      </c>
      <c r="CI120" s="398" t="str">
        <f t="shared" si="147"/>
        <v>0</v>
      </c>
      <c r="CJ120" s="398" t="str">
        <f t="shared" si="148"/>
        <v>0</v>
      </c>
      <c r="CK120" s="412">
        <f t="shared" si="149"/>
        <v>0</v>
      </c>
      <c r="CL120" s="412" t="str">
        <f t="shared" si="150"/>
        <v>0m0</v>
      </c>
      <c r="CM120" s="399">
        <f t="shared" si="151"/>
        <v>0</v>
      </c>
      <c r="CN120" s="399">
        <f t="shared" si="152"/>
        <v>0</v>
      </c>
      <c r="CO120" s="412">
        <f t="shared" si="153"/>
        <v>0</v>
      </c>
      <c r="CP120" s="413">
        <f t="shared" si="154"/>
        <v>0</v>
      </c>
      <c r="CQ120" s="398" t="str">
        <f t="shared" si="155"/>
        <v>0</v>
      </c>
      <c r="CR120" s="398" t="str">
        <f t="shared" si="156"/>
        <v>0</v>
      </c>
      <c r="CS120" s="412">
        <f t="shared" si="157"/>
        <v>0</v>
      </c>
      <c r="CT120" s="412" t="str">
        <f t="shared" si="158"/>
        <v>0m0</v>
      </c>
      <c r="CU120" s="412">
        <f t="shared" si="159"/>
        <v>0</v>
      </c>
      <c r="CV120" s="412">
        <f t="shared" si="160"/>
        <v>0</v>
      </c>
      <c r="CW120" s="412">
        <f t="shared" si="161"/>
        <v>0</v>
      </c>
      <c r="CX120" s="412">
        <f t="shared" si="162"/>
        <v>0</v>
      </c>
      <c r="CY120" s="412">
        <f t="shared" si="163"/>
        <v>0</v>
      </c>
      <c r="CZ120" s="412" t="str">
        <f t="shared" si="164"/>
        <v/>
      </c>
      <c r="DA120" s="412" t="str">
        <f t="shared" si="165"/>
        <v/>
      </c>
      <c r="DB120" s="412" t="str">
        <f t="shared" si="166"/>
        <v/>
      </c>
      <c r="DC120" s="412" t="str">
        <f t="shared" si="167"/>
        <v/>
      </c>
      <c r="DD120" s="412" t="str">
        <f t="shared" si="168"/>
        <v/>
      </c>
      <c r="DE120" s="412"/>
      <c r="DF120" s="411"/>
      <c r="DG120" s="412" t="str">
        <f t="shared" si="169"/>
        <v/>
      </c>
      <c r="DH120" s="412" t="str">
        <f t="shared" si="170"/>
        <v/>
      </c>
      <c r="DI120" s="412">
        <f t="shared" si="171"/>
        <v>0</v>
      </c>
      <c r="DJ120" s="412" t="str">
        <f t="shared" si="172"/>
        <v/>
      </c>
      <c r="DK120" s="412" t="str">
        <f t="shared" si="173"/>
        <v/>
      </c>
      <c r="DL120" s="412" t="str">
        <f t="shared" si="174"/>
        <v/>
      </c>
      <c r="DM120" s="412" t="str">
        <f t="shared" si="175"/>
        <v/>
      </c>
      <c r="DN120" s="412" t="str">
        <f t="shared" si="176"/>
        <v/>
      </c>
      <c r="DO120" s="412" t="str">
        <f t="shared" si="177"/>
        <v/>
      </c>
    </row>
    <row r="121" spans="1:119" s="157" customFormat="1" ht="18" hidden="1" customHeight="1">
      <c r="A121" s="161" t="str">
        <f t="shared" si="185"/>
        <v/>
      </c>
      <c r="B121" s="158"/>
      <c r="C121" s="31" t="str">
        <f>IF(B121="","",VLOOKUP(B121,学連登録!$C$2:$G$3000,2,FALSE))</f>
        <v/>
      </c>
      <c r="D121" s="32" t="str">
        <f>IF(B121="","",VLOOKUP(B121,学連登録!$C$2:$G$3000,3,FALSE))</f>
        <v/>
      </c>
      <c r="E121" s="33" t="str">
        <f>IF(B121="","",VLOOKUP(B121,学連登録!$C$2:$G$3000,4,FALSE))</f>
        <v/>
      </c>
      <c r="F121" s="383" t="str">
        <f>IF(B121="","",VLOOKUP(B121,学連登録!$C$2:$I$3000,7,FALSE))</f>
        <v/>
      </c>
      <c r="G121" s="160"/>
      <c r="H121" s="905"/>
      <c r="I121" s="907"/>
      <c r="J121" s="160"/>
      <c r="K121" s="905"/>
      <c r="L121" s="906"/>
      <c r="M121" s="160"/>
      <c r="N121" s="819"/>
      <c r="O121" s="820"/>
      <c r="P121" s="159"/>
      <c r="Q121" s="905"/>
      <c r="R121" s="906"/>
      <c r="S121" s="159"/>
      <c r="T121" s="905"/>
      <c r="U121" s="906"/>
      <c r="V121" s="103" t="str">
        <f>IF(B121="","",VLOOKUP(B121,学連登録!$C$2:$H$3000,6,FALSE))</f>
        <v/>
      </c>
      <c r="Y121" s="118" t="str">
        <f t="shared" si="178"/>
        <v/>
      </c>
      <c r="Z121" s="97" t="str">
        <f>IF(G121="","",VLOOKUP(G121,種目名!$R$5:$T$104,3,0))</f>
        <v/>
      </c>
      <c r="AA121" s="99" t="str">
        <f>IF(J121="","",VLOOKUP(J121,種目名!$R$5:$T$104,3,0))</f>
        <v/>
      </c>
      <c r="AB121" s="119" t="str">
        <f>IF(M121="","",VLOOKUP(M121,種目名!$R$5:$T$104,3,0))</f>
        <v/>
      </c>
      <c r="AC121" s="119" t="str">
        <f>IF(P121="","",VLOOKUP(AF121,種目名!$R$5:$T$104,3,0))</f>
        <v/>
      </c>
      <c r="AD121" s="120" t="str">
        <f>IF(S121="","",VLOOKUP(AI121,種目名!$R$5:$T$104,3,0))</f>
        <v/>
      </c>
      <c r="AE121" s="117">
        <f t="shared" si="179"/>
        <v>0</v>
      </c>
      <c r="AF121" s="157" t="str">
        <f t="shared" si="180"/>
        <v/>
      </c>
      <c r="AG121" s="157" t="str">
        <f t="shared" si="181"/>
        <v/>
      </c>
      <c r="AH121" s="157">
        <f t="shared" si="182"/>
        <v>0</v>
      </c>
      <c r="AI121" s="157" t="str">
        <f t="shared" si="183"/>
        <v/>
      </c>
      <c r="AJ121" s="157" t="str">
        <f t="shared" si="184"/>
        <v/>
      </c>
      <c r="AK121" s="390"/>
      <c r="AL121" s="171">
        <f t="shared" si="112"/>
        <v>0</v>
      </c>
      <c r="AM121" s="399">
        <f t="shared" si="113"/>
        <v>0</v>
      </c>
      <c r="AN121" s="399">
        <f>COUNTIF($B$12:B121,B121)</f>
        <v>0</v>
      </c>
      <c r="AO121" s="399"/>
      <c r="AP121" s="399" t="str">
        <f t="shared" si="114"/>
        <v/>
      </c>
      <c r="AQ121" s="399" t="str">
        <f t="shared" si="114"/>
        <v/>
      </c>
      <c r="AR121" s="399" t="str">
        <f t="shared" si="114"/>
        <v/>
      </c>
      <c r="AS121" s="399" t="str">
        <f t="shared" si="108"/>
        <v/>
      </c>
      <c r="AT121" s="399">
        <f t="shared" si="115"/>
        <v>0</v>
      </c>
      <c r="AU121" s="399" t="str">
        <f t="shared" si="116"/>
        <v/>
      </c>
      <c r="AV121" s="399" t="str">
        <f t="shared" si="117"/>
        <v/>
      </c>
      <c r="AW121" s="399" t="str">
        <f t="shared" si="118"/>
        <v/>
      </c>
      <c r="AX121" s="399" t="str">
        <f t="shared" si="119"/>
        <v/>
      </c>
      <c r="AY121" s="399" t="str">
        <f t="shared" si="120"/>
        <v/>
      </c>
      <c r="AZ121" s="399" t="str">
        <f t="shared" si="186"/>
        <v/>
      </c>
      <c r="BA121" s="399" t="str">
        <f t="shared" si="186"/>
        <v/>
      </c>
      <c r="BB121" s="399" t="str">
        <f t="shared" si="186"/>
        <v/>
      </c>
      <c r="BC121" s="399" t="str">
        <f t="shared" si="186"/>
        <v/>
      </c>
      <c r="BD121" s="403" t="str">
        <f t="shared" si="186"/>
        <v/>
      </c>
      <c r="BE121" s="393">
        <f t="shared" si="121"/>
        <v>0</v>
      </c>
      <c r="BG121" s="399">
        <f t="shared" si="122"/>
        <v>0</v>
      </c>
      <c r="BH121" s="399">
        <f t="shared" si="123"/>
        <v>0</v>
      </c>
      <c r="BI121" s="412">
        <f t="shared" si="124"/>
        <v>0</v>
      </c>
      <c r="BJ121" s="413">
        <f t="shared" si="109"/>
        <v>0</v>
      </c>
      <c r="BK121" s="398" t="str">
        <f t="shared" si="110"/>
        <v>0</v>
      </c>
      <c r="BL121" s="398" t="str">
        <f t="shared" si="111"/>
        <v>0</v>
      </c>
      <c r="BM121" s="412">
        <f t="shared" si="125"/>
        <v>0</v>
      </c>
      <c r="BN121" s="412" t="str">
        <f t="shared" si="126"/>
        <v>0m0</v>
      </c>
      <c r="BO121" s="399">
        <f t="shared" si="127"/>
        <v>0</v>
      </c>
      <c r="BP121" s="399">
        <f t="shared" si="128"/>
        <v>0</v>
      </c>
      <c r="BQ121" s="412">
        <f t="shared" si="129"/>
        <v>0</v>
      </c>
      <c r="BR121" s="413">
        <f t="shared" si="130"/>
        <v>0</v>
      </c>
      <c r="BS121" s="398" t="str">
        <f t="shared" si="131"/>
        <v>0</v>
      </c>
      <c r="BT121" s="398" t="str">
        <f t="shared" si="132"/>
        <v>0</v>
      </c>
      <c r="BU121" s="412">
        <f t="shared" si="133"/>
        <v>0</v>
      </c>
      <c r="BV121" s="412" t="str">
        <f t="shared" si="134"/>
        <v>0m0</v>
      </c>
      <c r="BW121" s="399">
        <f t="shared" si="135"/>
        <v>0</v>
      </c>
      <c r="BX121" s="399">
        <f t="shared" si="136"/>
        <v>0</v>
      </c>
      <c r="BY121" s="412">
        <f t="shared" si="137"/>
        <v>0</v>
      </c>
      <c r="BZ121" s="413">
        <f t="shared" si="138"/>
        <v>0</v>
      </c>
      <c r="CA121" s="398" t="str">
        <f t="shared" si="139"/>
        <v>0</v>
      </c>
      <c r="CB121" s="398" t="str">
        <f t="shared" si="140"/>
        <v>0</v>
      </c>
      <c r="CC121" s="412">
        <f t="shared" si="141"/>
        <v>0</v>
      </c>
      <c r="CD121" s="412" t="str">
        <f t="shared" si="142"/>
        <v>0m0</v>
      </c>
      <c r="CE121" s="399">
        <f t="shared" si="143"/>
        <v>0</v>
      </c>
      <c r="CF121" s="399">
        <f t="shared" si="144"/>
        <v>0</v>
      </c>
      <c r="CG121" s="412">
        <f t="shared" si="145"/>
        <v>0</v>
      </c>
      <c r="CH121" s="413">
        <f t="shared" si="146"/>
        <v>0</v>
      </c>
      <c r="CI121" s="398" t="str">
        <f t="shared" si="147"/>
        <v>0</v>
      </c>
      <c r="CJ121" s="398" t="str">
        <f t="shared" si="148"/>
        <v>0</v>
      </c>
      <c r="CK121" s="412">
        <f t="shared" si="149"/>
        <v>0</v>
      </c>
      <c r="CL121" s="412" t="str">
        <f t="shared" si="150"/>
        <v>0m0</v>
      </c>
      <c r="CM121" s="399">
        <f t="shared" si="151"/>
        <v>0</v>
      </c>
      <c r="CN121" s="399">
        <f t="shared" si="152"/>
        <v>0</v>
      </c>
      <c r="CO121" s="412">
        <f t="shared" si="153"/>
        <v>0</v>
      </c>
      <c r="CP121" s="413">
        <f t="shared" si="154"/>
        <v>0</v>
      </c>
      <c r="CQ121" s="398" t="str">
        <f t="shared" si="155"/>
        <v>0</v>
      </c>
      <c r="CR121" s="398" t="str">
        <f t="shared" si="156"/>
        <v>0</v>
      </c>
      <c r="CS121" s="412">
        <f t="shared" si="157"/>
        <v>0</v>
      </c>
      <c r="CT121" s="412" t="str">
        <f t="shared" si="158"/>
        <v>0m0</v>
      </c>
      <c r="CU121" s="412">
        <f t="shared" si="159"/>
        <v>0</v>
      </c>
      <c r="CV121" s="412">
        <f t="shared" si="160"/>
        <v>0</v>
      </c>
      <c r="CW121" s="412">
        <f t="shared" si="161"/>
        <v>0</v>
      </c>
      <c r="CX121" s="412">
        <f t="shared" si="162"/>
        <v>0</v>
      </c>
      <c r="CY121" s="412">
        <f t="shared" si="163"/>
        <v>0</v>
      </c>
      <c r="CZ121" s="412" t="str">
        <f t="shared" si="164"/>
        <v/>
      </c>
      <c r="DA121" s="412" t="str">
        <f t="shared" si="165"/>
        <v/>
      </c>
      <c r="DB121" s="412" t="str">
        <f t="shared" si="166"/>
        <v/>
      </c>
      <c r="DC121" s="412" t="str">
        <f t="shared" si="167"/>
        <v/>
      </c>
      <c r="DD121" s="412" t="str">
        <f t="shared" si="168"/>
        <v/>
      </c>
      <c r="DE121" s="412"/>
      <c r="DF121" s="411"/>
      <c r="DG121" s="412" t="str">
        <f t="shared" si="169"/>
        <v/>
      </c>
      <c r="DH121" s="412" t="str">
        <f t="shared" si="170"/>
        <v/>
      </c>
      <c r="DI121" s="412">
        <f t="shared" si="171"/>
        <v>0</v>
      </c>
      <c r="DJ121" s="412" t="str">
        <f t="shared" si="172"/>
        <v/>
      </c>
      <c r="DK121" s="412" t="str">
        <f t="shared" si="173"/>
        <v/>
      </c>
      <c r="DL121" s="412" t="str">
        <f t="shared" si="174"/>
        <v/>
      </c>
      <c r="DM121" s="412" t="str">
        <f t="shared" si="175"/>
        <v/>
      </c>
      <c r="DN121" s="412" t="str">
        <f t="shared" si="176"/>
        <v/>
      </c>
      <c r="DO121" s="412" t="str">
        <f t="shared" si="177"/>
        <v/>
      </c>
    </row>
    <row r="122" spans="1:119" s="157" customFormat="1" ht="18" hidden="1" customHeight="1">
      <c r="A122" s="161" t="str">
        <f t="shared" si="185"/>
        <v/>
      </c>
      <c r="B122" s="158"/>
      <c r="C122" s="31" t="str">
        <f>IF(B122="","",VLOOKUP(B122,学連登録!$C$2:$G$3000,2,FALSE))</f>
        <v/>
      </c>
      <c r="D122" s="32" t="str">
        <f>IF(B122="","",VLOOKUP(B122,学連登録!$C$2:$G$3000,3,FALSE))</f>
        <v/>
      </c>
      <c r="E122" s="33" t="str">
        <f>IF(B122="","",VLOOKUP(B122,学連登録!$C$2:$G$3000,4,FALSE))</f>
        <v/>
      </c>
      <c r="F122" s="383" t="str">
        <f>IF(B122="","",VLOOKUP(B122,学連登録!$C$2:$I$3000,7,FALSE))</f>
        <v/>
      </c>
      <c r="G122" s="160"/>
      <c r="H122" s="905"/>
      <c r="I122" s="907"/>
      <c r="J122" s="160"/>
      <c r="K122" s="905"/>
      <c r="L122" s="906"/>
      <c r="M122" s="160"/>
      <c r="N122" s="819"/>
      <c r="O122" s="820"/>
      <c r="P122" s="159"/>
      <c r="Q122" s="905"/>
      <c r="R122" s="906"/>
      <c r="S122" s="159"/>
      <c r="T122" s="905"/>
      <c r="U122" s="906"/>
      <c r="V122" s="103" t="str">
        <f>IF(B122="","",VLOOKUP(B122,学連登録!$C$2:$H$3000,6,FALSE))</f>
        <v/>
      </c>
      <c r="Y122" s="118" t="str">
        <f t="shared" si="178"/>
        <v/>
      </c>
      <c r="Z122" s="97" t="str">
        <f>IF(G122="","",VLOOKUP(G122,種目名!$R$5:$T$104,3,0))</f>
        <v/>
      </c>
      <c r="AA122" s="99" t="str">
        <f>IF(J122="","",VLOOKUP(J122,種目名!$R$5:$T$104,3,0))</f>
        <v/>
      </c>
      <c r="AB122" s="119" t="str">
        <f>IF(M122="","",VLOOKUP(M122,種目名!$R$5:$T$104,3,0))</f>
        <v/>
      </c>
      <c r="AC122" s="119" t="str">
        <f>IF(P122="","",VLOOKUP(AF122,種目名!$R$5:$T$104,3,0))</f>
        <v/>
      </c>
      <c r="AD122" s="120" t="str">
        <f>IF(S122="","",VLOOKUP(AI122,種目名!$R$5:$T$104,3,0))</f>
        <v/>
      </c>
      <c r="AE122" s="117">
        <f t="shared" si="179"/>
        <v>0</v>
      </c>
      <c r="AF122" s="157" t="str">
        <f t="shared" si="180"/>
        <v/>
      </c>
      <c r="AG122" s="157" t="str">
        <f t="shared" si="181"/>
        <v/>
      </c>
      <c r="AH122" s="157">
        <f t="shared" si="182"/>
        <v>0</v>
      </c>
      <c r="AI122" s="157" t="str">
        <f t="shared" si="183"/>
        <v/>
      </c>
      <c r="AJ122" s="157" t="str">
        <f t="shared" si="184"/>
        <v/>
      </c>
      <c r="AK122" s="390"/>
      <c r="AL122" s="171">
        <f t="shared" si="112"/>
        <v>0</v>
      </c>
      <c r="AM122" s="399">
        <f t="shared" si="113"/>
        <v>0</v>
      </c>
      <c r="AN122" s="399">
        <f>COUNTIF($B$12:B122,B122)</f>
        <v>0</v>
      </c>
      <c r="AO122" s="399"/>
      <c r="AP122" s="399" t="str">
        <f t="shared" si="114"/>
        <v/>
      </c>
      <c r="AQ122" s="399" t="str">
        <f t="shared" si="114"/>
        <v/>
      </c>
      <c r="AR122" s="399" t="str">
        <f t="shared" si="114"/>
        <v/>
      </c>
      <c r="AS122" s="399" t="str">
        <f t="shared" si="108"/>
        <v/>
      </c>
      <c r="AT122" s="399">
        <f t="shared" si="115"/>
        <v>0</v>
      </c>
      <c r="AU122" s="399" t="str">
        <f t="shared" si="116"/>
        <v/>
      </c>
      <c r="AV122" s="399" t="str">
        <f t="shared" si="117"/>
        <v/>
      </c>
      <c r="AW122" s="399" t="str">
        <f t="shared" si="118"/>
        <v/>
      </c>
      <c r="AX122" s="399" t="str">
        <f t="shared" si="119"/>
        <v/>
      </c>
      <c r="AY122" s="399" t="str">
        <f t="shared" si="120"/>
        <v/>
      </c>
      <c r="AZ122" s="399" t="str">
        <f t="shared" si="186"/>
        <v/>
      </c>
      <c r="BA122" s="399" t="str">
        <f t="shared" si="186"/>
        <v/>
      </c>
      <c r="BB122" s="399" t="str">
        <f t="shared" si="186"/>
        <v/>
      </c>
      <c r="BC122" s="399" t="str">
        <f t="shared" si="186"/>
        <v/>
      </c>
      <c r="BD122" s="403" t="str">
        <f t="shared" si="186"/>
        <v/>
      </c>
      <c r="BE122" s="393">
        <f t="shared" si="121"/>
        <v>0</v>
      </c>
      <c r="BG122" s="399">
        <f t="shared" si="122"/>
        <v>0</v>
      </c>
      <c r="BH122" s="399">
        <f t="shared" si="123"/>
        <v>0</v>
      </c>
      <c r="BI122" s="412">
        <f t="shared" si="124"/>
        <v>0</v>
      </c>
      <c r="BJ122" s="413">
        <f t="shared" si="109"/>
        <v>0</v>
      </c>
      <c r="BK122" s="398" t="str">
        <f t="shared" si="110"/>
        <v>0</v>
      </c>
      <c r="BL122" s="398" t="str">
        <f t="shared" si="111"/>
        <v>0</v>
      </c>
      <c r="BM122" s="412">
        <f t="shared" si="125"/>
        <v>0</v>
      </c>
      <c r="BN122" s="412" t="str">
        <f t="shared" si="126"/>
        <v>0m0</v>
      </c>
      <c r="BO122" s="399">
        <f t="shared" si="127"/>
        <v>0</v>
      </c>
      <c r="BP122" s="399">
        <f t="shared" si="128"/>
        <v>0</v>
      </c>
      <c r="BQ122" s="412">
        <f t="shared" si="129"/>
        <v>0</v>
      </c>
      <c r="BR122" s="413">
        <f t="shared" si="130"/>
        <v>0</v>
      </c>
      <c r="BS122" s="398" t="str">
        <f t="shared" si="131"/>
        <v>0</v>
      </c>
      <c r="BT122" s="398" t="str">
        <f t="shared" si="132"/>
        <v>0</v>
      </c>
      <c r="BU122" s="412">
        <f t="shared" si="133"/>
        <v>0</v>
      </c>
      <c r="BV122" s="412" t="str">
        <f t="shared" si="134"/>
        <v>0m0</v>
      </c>
      <c r="BW122" s="399">
        <f t="shared" si="135"/>
        <v>0</v>
      </c>
      <c r="BX122" s="399">
        <f t="shared" si="136"/>
        <v>0</v>
      </c>
      <c r="BY122" s="412">
        <f t="shared" si="137"/>
        <v>0</v>
      </c>
      <c r="BZ122" s="413">
        <f t="shared" si="138"/>
        <v>0</v>
      </c>
      <c r="CA122" s="398" t="str">
        <f t="shared" si="139"/>
        <v>0</v>
      </c>
      <c r="CB122" s="398" t="str">
        <f t="shared" si="140"/>
        <v>0</v>
      </c>
      <c r="CC122" s="412">
        <f t="shared" si="141"/>
        <v>0</v>
      </c>
      <c r="CD122" s="412" t="str">
        <f t="shared" si="142"/>
        <v>0m0</v>
      </c>
      <c r="CE122" s="399">
        <f t="shared" si="143"/>
        <v>0</v>
      </c>
      <c r="CF122" s="399">
        <f t="shared" si="144"/>
        <v>0</v>
      </c>
      <c r="CG122" s="412">
        <f t="shared" si="145"/>
        <v>0</v>
      </c>
      <c r="CH122" s="413">
        <f t="shared" si="146"/>
        <v>0</v>
      </c>
      <c r="CI122" s="398" t="str">
        <f t="shared" si="147"/>
        <v>0</v>
      </c>
      <c r="CJ122" s="398" t="str">
        <f t="shared" si="148"/>
        <v>0</v>
      </c>
      <c r="CK122" s="412">
        <f t="shared" si="149"/>
        <v>0</v>
      </c>
      <c r="CL122" s="412" t="str">
        <f t="shared" si="150"/>
        <v>0m0</v>
      </c>
      <c r="CM122" s="399">
        <f t="shared" si="151"/>
        <v>0</v>
      </c>
      <c r="CN122" s="399">
        <f t="shared" si="152"/>
        <v>0</v>
      </c>
      <c r="CO122" s="412">
        <f t="shared" si="153"/>
        <v>0</v>
      </c>
      <c r="CP122" s="413">
        <f t="shared" si="154"/>
        <v>0</v>
      </c>
      <c r="CQ122" s="398" t="str">
        <f t="shared" si="155"/>
        <v>0</v>
      </c>
      <c r="CR122" s="398" t="str">
        <f t="shared" si="156"/>
        <v>0</v>
      </c>
      <c r="CS122" s="412">
        <f t="shared" si="157"/>
        <v>0</v>
      </c>
      <c r="CT122" s="412" t="str">
        <f t="shared" si="158"/>
        <v>0m0</v>
      </c>
      <c r="CU122" s="412">
        <f t="shared" si="159"/>
        <v>0</v>
      </c>
      <c r="CV122" s="412">
        <f t="shared" si="160"/>
        <v>0</v>
      </c>
      <c r="CW122" s="412">
        <f t="shared" si="161"/>
        <v>0</v>
      </c>
      <c r="CX122" s="412">
        <f t="shared" si="162"/>
        <v>0</v>
      </c>
      <c r="CY122" s="412">
        <f t="shared" si="163"/>
        <v>0</v>
      </c>
      <c r="CZ122" s="412" t="str">
        <f t="shared" si="164"/>
        <v/>
      </c>
      <c r="DA122" s="412" t="str">
        <f t="shared" si="165"/>
        <v/>
      </c>
      <c r="DB122" s="412" t="str">
        <f t="shared" si="166"/>
        <v/>
      </c>
      <c r="DC122" s="412" t="str">
        <f t="shared" si="167"/>
        <v/>
      </c>
      <c r="DD122" s="412" t="str">
        <f t="shared" si="168"/>
        <v/>
      </c>
      <c r="DE122" s="412"/>
      <c r="DF122" s="411"/>
      <c r="DG122" s="412" t="str">
        <f t="shared" si="169"/>
        <v/>
      </c>
      <c r="DH122" s="412" t="str">
        <f t="shared" si="170"/>
        <v/>
      </c>
      <c r="DI122" s="412">
        <f t="shared" si="171"/>
        <v>0</v>
      </c>
      <c r="DJ122" s="412" t="str">
        <f t="shared" si="172"/>
        <v/>
      </c>
      <c r="DK122" s="412" t="str">
        <f t="shared" si="173"/>
        <v/>
      </c>
      <c r="DL122" s="412" t="str">
        <f t="shared" si="174"/>
        <v/>
      </c>
      <c r="DM122" s="412" t="str">
        <f t="shared" si="175"/>
        <v/>
      </c>
      <c r="DN122" s="412" t="str">
        <f t="shared" si="176"/>
        <v/>
      </c>
      <c r="DO122" s="412" t="str">
        <f t="shared" si="177"/>
        <v/>
      </c>
    </row>
    <row r="123" spans="1:119" s="157" customFormat="1" ht="18" hidden="1" customHeight="1">
      <c r="A123" s="161" t="str">
        <f t="shared" si="185"/>
        <v/>
      </c>
      <c r="B123" s="158"/>
      <c r="C123" s="31" t="str">
        <f>IF(B123="","",VLOOKUP(B123,学連登録!$C$2:$G$3000,2,FALSE))</f>
        <v/>
      </c>
      <c r="D123" s="32" t="str">
        <f>IF(B123="","",VLOOKUP(B123,学連登録!$C$2:$G$3000,3,FALSE))</f>
        <v/>
      </c>
      <c r="E123" s="33" t="str">
        <f>IF(B123="","",VLOOKUP(B123,学連登録!$C$2:$G$3000,4,FALSE))</f>
        <v/>
      </c>
      <c r="F123" s="383" t="str">
        <f>IF(B123="","",VLOOKUP(B123,学連登録!$C$2:$I$3000,7,FALSE))</f>
        <v/>
      </c>
      <c r="G123" s="160"/>
      <c r="H123" s="905"/>
      <c r="I123" s="907"/>
      <c r="J123" s="160"/>
      <c r="K123" s="905"/>
      <c r="L123" s="906"/>
      <c r="M123" s="160"/>
      <c r="N123" s="819"/>
      <c r="O123" s="820"/>
      <c r="P123" s="159"/>
      <c r="Q123" s="905"/>
      <c r="R123" s="906"/>
      <c r="S123" s="159"/>
      <c r="T123" s="905"/>
      <c r="U123" s="906"/>
      <c r="V123" s="103" t="str">
        <f>IF(B123="","",VLOOKUP(B123,学連登録!$C$2:$H$3000,6,FALSE))</f>
        <v/>
      </c>
      <c r="Y123" s="118" t="str">
        <f t="shared" si="178"/>
        <v/>
      </c>
      <c r="Z123" s="97" t="str">
        <f>IF(G123="","",VLOOKUP(G123,種目名!$R$5:$T$104,3,0))</f>
        <v/>
      </c>
      <c r="AA123" s="99" t="str">
        <f>IF(J123="","",VLOOKUP(J123,種目名!$R$5:$T$104,3,0))</f>
        <v/>
      </c>
      <c r="AB123" s="119" t="str">
        <f>IF(M123="","",VLOOKUP(M123,種目名!$R$5:$T$104,3,0))</f>
        <v/>
      </c>
      <c r="AC123" s="119" t="str">
        <f>IF(P123="","",VLOOKUP(AF123,種目名!$R$5:$T$104,3,0))</f>
        <v/>
      </c>
      <c r="AD123" s="120" t="str">
        <f>IF(S123="","",VLOOKUP(AI123,種目名!$R$5:$T$104,3,0))</f>
        <v/>
      </c>
      <c r="AE123" s="117">
        <f t="shared" si="179"/>
        <v>0</v>
      </c>
      <c r="AF123" s="157" t="str">
        <f t="shared" si="180"/>
        <v/>
      </c>
      <c r="AG123" s="157" t="str">
        <f t="shared" si="181"/>
        <v/>
      </c>
      <c r="AH123" s="157">
        <f t="shared" si="182"/>
        <v>0</v>
      </c>
      <c r="AI123" s="157" t="str">
        <f t="shared" si="183"/>
        <v/>
      </c>
      <c r="AJ123" s="157" t="str">
        <f t="shared" si="184"/>
        <v/>
      </c>
      <c r="AK123" s="390"/>
      <c r="AL123" s="171">
        <f t="shared" si="112"/>
        <v>0</v>
      </c>
      <c r="AM123" s="399">
        <f t="shared" si="113"/>
        <v>0</v>
      </c>
      <c r="AN123" s="399">
        <f>COUNTIF($B$12:B123,B123)</f>
        <v>0</v>
      </c>
      <c r="AO123" s="399"/>
      <c r="AP123" s="399" t="str">
        <f t="shared" si="114"/>
        <v/>
      </c>
      <c r="AQ123" s="399" t="str">
        <f t="shared" si="114"/>
        <v/>
      </c>
      <c r="AR123" s="399" t="str">
        <f t="shared" si="114"/>
        <v/>
      </c>
      <c r="AS123" s="399" t="str">
        <f t="shared" si="108"/>
        <v/>
      </c>
      <c r="AT123" s="399">
        <f t="shared" si="115"/>
        <v>0</v>
      </c>
      <c r="AU123" s="399" t="str">
        <f t="shared" si="116"/>
        <v/>
      </c>
      <c r="AV123" s="399" t="str">
        <f t="shared" si="117"/>
        <v/>
      </c>
      <c r="AW123" s="399" t="str">
        <f t="shared" si="118"/>
        <v/>
      </c>
      <c r="AX123" s="399" t="str">
        <f t="shared" si="119"/>
        <v/>
      </c>
      <c r="AY123" s="399" t="str">
        <f t="shared" si="120"/>
        <v/>
      </c>
      <c r="AZ123" s="399" t="str">
        <f t="shared" si="186"/>
        <v/>
      </c>
      <c r="BA123" s="399" t="str">
        <f t="shared" si="186"/>
        <v/>
      </c>
      <c r="BB123" s="399" t="str">
        <f t="shared" si="186"/>
        <v/>
      </c>
      <c r="BC123" s="399" t="str">
        <f t="shared" si="186"/>
        <v/>
      </c>
      <c r="BD123" s="403" t="str">
        <f t="shared" si="186"/>
        <v/>
      </c>
      <c r="BE123" s="393">
        <f t="shared" si="121"/>
        <v>0</v>
      </c>
      <c r="BG123" s="399">
        <f t="shared" si="122"/>
        <v>0</v>
      </c>
      <c r="BH123" s="399">
        <f t="shared" si="123"/>
        <v>0</v>
      </c>
      <c r="BI123" s="412">
        <f t="shared" si="124"/>
        <v>0</v>
      </c>
      <c r="BJ123" s="413">
        <f t="shared" si="109"/>
        <v>0</v>
      </c>
      <c r="BK123" s="398" t="str">
        <f t="shared" si="110"/>
        <v>0</v>
      </c>
      <c r="BL123" s="398" t="str">
        <f t="shared" si="111"/>
        <v>0</v>
      </c>
      <c r="BM123" s="412">
        <f t="shared" si="125"/>
        <v>0</v>
      </c>
      <c r="BN123" s="412" t="str">
        <f t="shared" si="126"/>
        <v>0m0</v>
      </c>
      <c r="BO123" s="399">
        <f t="shared" si="127"/>
        <v>0</v>
      </c>
      <c r="BP123" s="399">
        <f t="shared" si="128"/>
        <v>0</v>
      </c>
      <c r="BQ123" s="412">
        <f t="shared" si="129"/>
        <v>0</v>
      </c>
      <c r="BR123" s="413">
        <f t="shared" si="130"/>
        <v>0</v>
      </c>
      <c r="BS123" s="398" t="str">
        <f t="shared" si="131"/>
        <v>0</v>
      </c>
      <c r="BT123" s="398" t="str">
        <f t="shared" si="132"/>
        <v>0</v>
      </c>
      <c r="BU123" s="412">
        <f t="shared" si="133"/>
        <v>0</v>
      </c>
      <c r="BV123" s="412" t="str">
        <f t="shared" si="134"/>
        <v>0m0</v>
      </c>
      <c r="BW123" s="399">
        <f t="shared" si="135"/>
        <v>0</v>
      </c>
      <c r="BX123" s="399">
        <f t="shared" si="136"/>
        <v>0</v>
      </c>
      <c r="BY123" s="412">
        <f t="shared" si="137"/>
        <v>0</v>
      </c>
      <c r="BZ123" s="413">
        <f t="shared" si="138"/>
        <v>0</v>
      </c>
      <c r="CA123" s="398" t="str">
        <f t="shared" si="139"/>
        <v>0</v>
      </c>
      <c r="CB123" s="398" t="str">
        <f t="shared" si="140"/>
        <v>0</v>
      </c>
      <c r="CC123" s="412">
        <f t="shared" si="141"/>
        <v>0</v>
      </c>
      <c r="CD123" s="412" t="str">
        <f t="shared" si="142"/>
        <v>0m0</v>
      </c>
      <c r="CE123" s="399">
        <f t="shared" si="143"/>
        <v>0</v>
      </c>
      <c r="CF123" s="399">
        <f t="shared" si="144"/>
        <v>0</v>
      </c>
      <c r="CG123" s="412">
        <f t="shared" si="145"/>
        <v>0</v>
      </c>
      <c r="CH123" s="413">
        <f t="shared" si="146"/>
        <v>0</v>
      </c>
      <c r="CI123" s="398" t="str">
        <f t="shared" si="147"/>
        <v>0</v>
      </c>
      <c r="CJ123" s="398" t="str">
        <f t="shared" si="148"/>
        <v>0</v>
      </c>
      <c r="CK123" s="412">
        <f t="shared" si="149"/>
        <v>0</v>
      </c>
      <c r="CL123" s="412" t="str">
        <f t="shared" si="150"/>
        <v>0m0</v>
      </c>
      <c r="CM123" s="399">
        <f t="shared" si="151"/>
        <v>0</v>
      </c>
      <c r="CN123" s="399">
        <f t="shared" si="152"/>
        <v>0</v>
      </c>
      <c r="CO123" s="412">
        <f t="shared" si="153"/>
        <v>0</v>
      </c>
      <c r="CP123" s="413">
        <f t="shared" si="154"/>
        <v>0</v>
      </c>
      <c r="CQ123" s="398" t="str">
        <f t="shared" si="155"/>
        <v>0</v>
      </c>
      <c r="CR123" s="398" t="str">
        <f t="shared" si="156"/>
        <v>0</v>
      </c>
      <c r="CS123" s="412">
        <f t="shared" si="157"/>
        <v>0</v>
      </c>
      <c r="CT123" s="412" t="str">
        <f t="shared" si="158"/>
        <v>0m0</v>
      </c>
      <c r="CU123" s="412">
        <f t="shared" si="159"/>
        <v>0</v>
      </c>
      <c r="CV123" s="412">
        <f t="shared" si="160"/>
        <v>0</v>
      </c>
      <c r="CW123" s="412">
        <f t="shared" si="161"/>
        <v>0</v>
      </c>
      <c r="CX123" s="412">
        <f t="shared" si="162"/>
        <v>0</v>
      </c>
      <c r="CY123" s="412">
        <f t="shared" si="163"/>
        <v>0</v>
      </c>
      <c r="CZ123" s="412" t="str">
        <f t="shared" si="164"/>
        <v/>
      </c>
      <c r="DA123" s="412" t="str">
        <f t="shared" si="165"/>
        <v/>
      </c>
      <c r="DB123" s="412" t="str">
        <f t="shared" si="166"/>
        <v/>
      </c>
      <c r="DC123" s="412" t="str">
        <f t="shared" si="167"/>
        <v/>
      </c>
      <c r="DD123" s="412" t="str">
        <f t="shared" si="168"/>
        <v/>
      </c>
      <c r="DE123" s="412"/>
      <c r="DF123" s="411"/>
      <c r="DG123" s="412" t="str">
        <f t="shared" si="169"/>
        <v/>
      </c>
      <c r="DH123" s="412" t="str">
        <f t="shared" si="170"/>
        <v/>
      </c>
      <c r="DI123" s="412">
        <f t="shared" si="171"/>
        <v>0</v>
      </c>
      <c r="DJ123" s="412" t="str">
        <f t="shared" si="172"/>
        <v/>
      </c>
      <c r="DK123" s="412" t="str">
        <f t="shared" si="173"/>
        <v/>
      </c>
      <c r="DL123" s="412" t="str">
        <f t="shared" si="174"/>
        <v/>
      </c>
      <c r="DM123" s="412" t="str">
        <f t="shared" si="175"/>
        <v/>
      </c>
      <c r="DN123" s="412" t="str">
        <f t="shared" si="176"/>
        <v/>
      </c>
      <c r="DO123" s="412" t="str">
        <f t="shared" si="177"/>
        <v/>
      </c>
    </row>
    <row r="124" spans="1:119" s="157" customFormat="1" ht="18" hidden="1" customHeight="1">
      <c r="A124" s="161" t="str">
        <f t="shared" si="185"/>
        <v/>
      </c>
      <c r="B124" s="158"/>
      <c r="C124" s="31" t="str">
        <f>IF(B124="","",VLOOKUP(B124,学連登録!$C$2:$G$3000,2,FALSE))</f>
        <v/>
      </c>
      <c r="D124" s="32" t="str">
        <f>IF(B124="","",VLOOKUP(B124,学連登録!$C$2:$G$3000,3,FALSE))</f>
        <v/>
      </c>
      <c r="E124" s="33" t="str">
        <f>IF(B124="","",VLOOKUP(B124,学連登録!$C$2:$G$3000,4,FALSE))</f>
        <v/>
      </c>
      <c r="F124" s="383" t="str">
        <f>IF(B124="","",VLOOKUP(B124,学連登録!$C$2:$I$3000,7,FALSE))</f>
        <v/>
      </c>
      <c r="G124" s="160"/>
      <c r="H124" s="905"/>
      <c r="I124" s="907"/>
      <c r="J124" s="160"/>
      <c r="K124" s="905"/>
      <c r="L124" s="906"/>
      <c r="M124" s="160"/>
      <c r="N124" s="819"/>
      <c r="O124" s="820"/>
      <c r="P124" s="159"/>
      <c r="Q124" s="905"/>
      <c r="R124" s="906"/>
      <c r="S124" s="159"/>
      <c r="T124" s="905"/>
      <c r="U124" s="906"/>
      <c r="V124" s="103" t="str">
        <f>IF(B124="","",VLOOKUP(B124,学連登録!$C$2:$H$3000,6,FALSE))</f>
        <v/>
      </c>
      <c r="Y124" s="118" t="str">
        <f t="shared" si="178"/>
        <v/>
      </c>
      <c r="Z124" s="97" t="str">
        <f>IF(G124="","",VLOOKUP(G124,種目名!$R$5:$T$104,3,0))</f>
        <v/>
      </c>
      <c r="AA124" s="99" t="str">
        <f>IF(J124="","",VLOOKUP(J124,種目名!$R$5:$T$104,3,0))</f>
        <v/>
      </c>
      <c r="AB124" s="119" t="str">
        <f>IF(M124="","",VLOOKUP(M124,種目名!$R$5:$T$104,3,0))</f>
        <v/>
      </c>
      <c r="AC124" s="119" t="str">
        <f>IF(P124="","",VLOOKUP(AF124,種目名!$R$5:$T$104,3,0))</f>
        <v/>
      </c>
      <c r="AD124" s="120" t="str">
        <f>IF(S124="","",VLOOKUP(AI124,種目名!$R$5:$T$104,3,0))</f>
        <v/>
      </c>
      <c r="AE124" s="117">
        <f t="shared" si="179"/>
        <v>0</v>
      </c>
      <c r="AF124" s="157" t="str">
        <f t="shared" si="180"/>
        <v/>
      </c>
      <c r="AG124" s="157" t="str">
        <f t="shared" si="181"/>
        <v/>
      </c>
      <c r="AH124" s="157">
        <f t="shared" si="182"/>
        <v>0</v>
      </c>
      <c r="AI124" s="157" t="str">
        <f t="shared" si="183"/>
        <v/>
      </c>
      <c r="AJ124" s="157" t="str">
        <f t="shared" si="184"/>
        <v/>
      </c>
      <c r="AK124" s="390"/>
      <c r="AL124" s="171">
        <f t="shared" si="112"/>
        <v>0</v>
      </c>
      <c r="AM124" s="399">
        <f t="shared" si="113"/>
        <v>0</v>
      </c>
      <c r="AN124" s="399">
        <f>COUNTIF($B$12:B124,B124)</f>
        <v>0</v>
      </c>
      <c r="AO124" s="399"/>
      <c r="AP124" s="399" t="str">
        <f t="shared" si="114"/>
        <v/>
      </c>
      <c r="AQ124" s="399" t="str">
        <f t="shared" si="114"/>
        <v/>
      </c>
      <c r="AR124" s="399" t="str">
        <f t="shared" si="114"/>
        <v/>
      </c>
      <c r="AS124" s="399" t="str">
        <f t="shared" si="108"/>
        <v/>
      </c>
      <c r="AT124" s="399">
        <f t="shared" si="115"/>
        <v>0</v>
      </c>
      <c r="AU124" s="399" t="str">
        <f t="shared" si="116"/>
        <v/>
      </c>
      <c r="AV124" s="399" t="str">
        <f t="shared" si="117"/>
        <v/>
      </c>
      <c r="AW124" s="399" t="str">
        <f t="shared" si="118"/>
        <v/>
      </c>
      <c r="AX124" s="399" t="str">
        <f t="shared" si="119"/>
        <v/>
      </c>
      <c r="AY124" s="399" t="str">
        <f t="shared" si="120"/>
        <v/>
      </c>
      <c r="AZ124" s="399" t="str">
        <f t="shared" si="186"/>
        <v/>
      </c>
      <c r="BA124" s="399" t="str">
        <f t="shared" si="186"/>
        <v/>
      </c>
      <c r="BB124" s="399" t="str">
        <f t="shared" si="186"/>
        <v/>
      </c>
      <c r="BC124" s="399" t="str">
        <f t="shared" si="186"/>
        <v/>
      </c>
      <c r="BD124" s="403" t="str">
        <f t="shared" si="186"/>
        <v/>
      </c>
      <c r="BE124" s="393">
        <f t="shared" si="121"/>
        <v>0</v>
      </c>
      <c r="BG124" s="399">
        <f t="shared" si="122"/>
        <v>0</v>
      </c>
      <c r="BH124" s="399">
        <f t="shared" si="123"/>
        <v>0</v>
      </c>
      <c r="BI124" s="412">
        <f t="shared" si="124"/>
        <v>0</v>
      </c>
      <c r="BJ124" s="413">
        <f t="shared" si="109"/>
        <v>0</v>
      </c>
      <c r="BK124" s="398" t="str">
        <f t="shared" si="110"/>
        <v>0</v>
      </c>
      <c r="BL124" s="398" t="str">
        <f t="shared" si="111"/>
        <v>0</v>
      </c>
      <c r="BM124" s="412">
        <f t="shared" si="125"/>
        <v>0</v>
      </c>
      <c r="BN124" s="412" t="str">
        <f t="shared" si="126"/>
        <v>0m0</v>
      </c>
      <c r="BO124" s="399">
        <f t="shared" si="127"/>
        <v>0</v>
      </c>
      <c r="BP124" s="399">
        <f t="shared" si="128"/>
        <v>0</v>
      </c>
      <c r="BQ124" s="412">
        <f t="shared" si="129"/>
        <v>0</v>
      </c>
      <c r="BR124" s="413">
        <f t="shared" si="130"/>
        <v>0</v>
      </c>
      <c r="BS124" s="398" t="str">
        <f t="shared" si="131"/>
        <v>0</v>
      </c>
      <c r="BT124" s="398" t="str">
        <f t="shared" si="132"/>
        <v>0</v>
      </c>
      <c r="BU124" s="412">
        <f t="shared" si="133"/>
        <v>0</v>
      </c>
      <c r="BV124" s="412" t="str">
        <f t="shared" si="134"/>
        <v>0m0</v>
      </c>
      <c r="BW124" s="399">
        <f t="shared" si="135"/>
        <v>0</v>
      </c>
      <c r="BX124" s="399">
        <f t="shared" si="136"/>
        <v>0</v>
      </c>
      <c r="BY124" s="412">
        <f t="shared" si="137"/>
        <v>0</v>
      </c>
      <c r="BZ124" s="413">
        <f t="shared" si="138"/>
        <v>0</v>
      </c>
      <c r="CA124" s="398" t="str">
        <f t="shared" si="139"/>
        <v>0</v>
      </c>
      <c r="CB124" s="398" t="str">
        <f t="shared" si="140"/>
        <v>0</v>
      </c>
      <c r="CC124" s="412">
        <f t="shared" si="141"/>
        <v>0</v>
      </c>
      <c r="CD124" s="412" t="str">
        <f t="shared" si="142"/>
        <v>0m0</v>
      </c>
      <c r="CE124" s="399">
        <f t="shared" si="143"/>
        <v>0</v>
      </c>
      <c r="CF124" s="399">
        <f t="shared" si="144"/>
        <v>0</v>
      </c>
      <c r="CG124" s="412">
        <f t="shared" si="145"/>
        <v>0</v>
      </c>
      <c r="CH124" s="413">
        <f t="shared" si="146"/>
        <v>0</v>
      </c>
      <c r="CI124" s="398" t="str">
        <f t="shared" si="147"/>
        <v>0</v>
      </c>
      <c r="CJ124" s="398" t="str">
        <f t="shared" si="148"/>
        <v>0</v>
      </c>
      <c r="CK124" s="412">
        <f t="shared" si="149"/>
        <v>0</v>
      </c>
      <c r="CL124" s="412" t="str">
        <f t="shared" si="150"/>
        <v>0m0</v>
      </c>
      <c r="CM124" s="399">
        <f t="shared" si="151"/>
        <v>0</v>
      </c>
      <c r="CN124" s="399">
        <f t="shared" si="152"/>
        <v>0</v>
      </c>
      <c r="CO124" s="412">
        <f t="shared" si="153"/>
        <v>0</v>
      </c>
      <c r="CP124" s="413">
        <f t="shared" si="154"/>
        <v>0</v>
      </c>
      <c r="CQ124" s="398" t="str">
        <f t="shared" si="155"/>
        <v>0</v>
      </c>
      <c r="CR124" s="398" t="str">
        <f t="shared" si="156"/>
        <v>0</v>
      </c>
      <c r="CS124" s="412">
        <f t="shared" si="157"/>
        <v>0</v>
      </c>
      <c r="CT124" s="412" t="str">
        <f t="shared" si="158"/>
        <v>0m0</v>
      </c>
      <c r="CU124" s="412">
        <f t="shared" si="159"/>
        <v>0</v>
      </c>
      <c r="CV124" s="412">
        <f t="shared" si="160"/>
        <v>0</v>
      </c>
      <c r="CW124" s="412">
        <f t="shared" si="161"/>
        <v>0</v>
      </c>
      <c r="CX124" s="412">
        <f t="shared" si="162"/>
        <v>0</v>
      </c>
      <c r="CY124" s="412">
        <f t="shared" si="163"/>
        <v>0</v>
      </c>
      <c r="CZ124" s="412" t="str">
        <f t="shared" si="164"/>
        <v/>
      </c>
      <c r="DA124" s="412" t="str">
        <f t="shared" si="165"/>
        <v/>
      </c>
      <c r="DB124" s="412" t="str">
        <f t="shared" si="166"/>
        <v/>
      </c>
      <c r="DC124" s="412" t="str">
        <f t="shared" si="167"/>
        <v/>
      </c>
      <c r="DD124" s="412" t="str">
        <f t="shared" si="168"/>
        <v/>
      </c>
      <c r="DE124" s="412"/>
      <c r="DF124" s="411"/>
      <c r="DG124" s="412" t="str">
        <f t="shared" si="169"/>
        <v/>
      </c>
      <c r="DH124" s="412" t="str">
        <f t="shared" si="170"/>
        <v/>
      </c>
      <c r="DI124" s="412">
        <f t="shared" si="171"/>
        <v>0</v>
      </c>
      <c r="DJ124" s="412" t="str">
        <f t="shared" si="172"/>
        <v/>
      </c>
      <c r="DK124" s="412" t="str">
        <f t="shared" si="173"/>
        <v/>
      </c>
      <c r="DL124" s="412" t="str">
        <f t="shared" si="174"/>
        <v/>
      </c>
      <c r="DM124" s="412" t="str">
        <f t="shared" si="175"/>
        <v/>
      </c>
      <c r="DN124" s="412" t="str">
        <f t="shared" si="176"/>
        <v/>
      </c>
      <c r="DO124" s="412" t="str">
        <f t="shared" si="177"/>
        <v/>
      </c>
    </row>
    <row r="125" spans="1:119" s="157" customFormat="1" ht="18" hidden="1" customHeight="1">
      <c r="A125" s="161" t="str">
        <f t="shared" si="185"/>
        <v/>
      </c>
      <c r="B125" s="158"/>
      <c r="C125" s="31" t="str">
        <f>IF(B125="","",VLOOKUP(B125,学連登録!$C$2:$G$3000,2,FALSE))</f>
        <v/>
      </c>
      <c r="D125" s="32" t="str">
        <f>IF(B125="","",VLOOKUP(B125,学連登録!$C$2:$G$3000,3,FALSE))</f>
        <v/>
      </c>
      <c r="E125" s="33" t="str">
        <f>IF(B125="","",VLOOKUP(B125,学連登録!$C$2:$G$3000,4,FALSE))</f>
        <v/>
      </c>
      <c r="F125" s="383" t="str">
        <f>IF(B125="","",VLOOKUP(B125,学連登録!$C$2:$I$3000,7,FALSE))</f>
        <v/>
      </c>
      <c r="G125" s="160"/>
      <c r="H125" s="905"/>
      <c r="I125" s="907"/>
      <c r="J125" s="160"/>
      <c r="K125" s="905"/>
      <c r="L125" s="906"/>
      <c r="M125" s="160"/>
      <c r="N125" s="819"/>
      <c r="O125" s="820"/>
      <c r="P125" s="159"/>
      <c r="Q125" s="905"/>
      <c r="R125" s="906"/>
      <c r="S125" s="159"/>
      <c r="T125" s="905"/>
      <c r="U125" s="906"/>
      <c r="V125" s="103" t="str">
        <f>IF(B125="","",VLOOKUP(B125,学連登録!$C$2:$H$3000,6,FALSE))</f>
        <v/>
      </c>
      <c r="Y125" s="118" t="str">
        <f t="shared" si="178"/>
        <v/>
      </c>
      <c r="Z125" s="97" t="str">
        <f>IF(G125="","",VLOOKUP(G125,種目名!$R$5:$T$104,3,0))</f>
        <v/>
      </c>
      <c r="AA125" s="99" t="str">
        <f>IF(J125="","",VLOOKUP(J125,種目名!$R$5:$T$104,3,0))</f>
        <v/>
      </c>
      <c r="AB125" s="119" t="str">
        <f>IF(M125="","",VLOOKUP(M125,種目名!$R$5:$T$104,3,0))</f>
        <v/>
      </c>
      <c r="AC125" s="119" t="str">
        <f>IF(P125="","",VLOOKUP(AF125,種目名!$R$5:$T$104,3,0))</f>
        <v/>
      </c>
      <c r="AD125" s="120" t="str">
        <f>IF(S125="","",VLOOKUP(AI125,種目名!$R$5:$T$104,3,0))</f>
        <v/>
      </c>
      <c r="AE125" s="117">
        <f t="shared" si="179"/>
        <v>0</v>
      </c>
      <c r="AF125" s="157" t="str">
        <f t="shared" si="180"/>
        <v/>
      </c>
      <c r="AG125" s="157" t="str">
        <f t="shared" si="181"/>
        <v/>
      </c>
      <c r="AH125" s="157">
        <f t="shared" si="182"/>
        <v>0</v>
      </c>
      <c r="AI125" s="157" t="str">
        <f t="shared" si="183"/>
        <v/>
      </c>
      <c r="AJ125" s="157" t="str">
        <f t="shared" si="184"/>
        <v/>
      </c>
      <c r="AK125" s="390"/>
      <c r="AL125" s="171">
        <f t="shared" si="112"/>
        <v>0</v>
      </c>
      <c r="AM125" s="399">
        <f t="shared" si="113"/>
        <v>0</v>
      </c>
      <c r="AN125" s="399">
        <f>COUNTIF($B$12:B125,B125)</f>
        <v>0</v>
      </c>
      <c r="AO125" s="399"/>
      <c r="AP125" s="399" t="str">
        <f t="shared" si="114"/>
        <v/>
      </c>
      <c r="AQ125" s="399" t="str">
        <f t="shared" si="114"/>
        <v/>
      </c>
      <c r="AR125" s="399" t="str">
        <f t="shared" si="114"/>
        <v/>
      </c>
      <c r="AS125" s="399" t="str">
        <f t="shared" si="108"/>
        <v/>
      </c>
      <c r="AT125" s="399">
        <f t="shared" si="115"/>
        <v>0</v>
      </c>
      <c r="AU125" s="399" t="str">
        <f t="shared" si="116"/>
        <v/>
      </c>
      <c r="AV125" s="399" t="str">
        <f t="shared" si="117"/>
        <v/>
      </c>
      <c r="AW125" s="399" t="str">
        <f t="shared" si="118"/>
        <v/>
      </c>
      <c r="AX125" s="399" t="str">
        <f t="shared" si="119"/>
        <v/>
      </c>
      <c r="AY125" s="399" t="str">
        <f t="shared" si="120"/>
        <v/>
      </c>
      <c r="AZ125" s="399" t="str">
        <f t="shared" si="186"/>
        <v/>
      </c>
      <c r="BA125" s="399" t="str">
        <f t="shared" si="186"/>
        <v/>
      </c>
      <c r="BB125" s="399" t="str">
        <f t="shared" si="186"/>
        <v/>
      </c>
      <c r="BC125" s="399" t="str">
        <f t="shared" si="186"/>
        <v/>
      </c>
      <c r="BD125" s="403" t="str">
        <f t="shared" si="186"/>
        <v/>
      </c>
      <c r="BE125" s="393">
        <f t="shared" si="121"/>
        <v>0</v>
      </c>
      <c r="BG125" s="399">
        <f t="shared" si="122"/>
        <v>0</v>
      </c>
      <c r="BH125" s="399">
        <f t="shared" si="123"/>
        <v>0</v>
      </c>
      <c r="BI125" s="412">
        <f t="shared" si="124"/>
        <v>0</v>
      </c>
      <c r="BJ125" s="413">
        <f t="shared" si="109"/>
        <v>0</v>
      </c>
      <c r="BK125" s="398" t="str">
        <f t="shared" si="110"/>
        <v>0</v>
      </c>
      <c r="BL125" s="398" t="str">
        <f t="shared" si="111"/>
        <v>0</v>
      </c>
      <c r="BM125" s="412">
        <f t="shared" si="125"/>
        <v>0</v>
      </c>
      <c r="BN125" s="412" t="str">
        <f t="shared" si="126"/>
        <v>0m0</v>
      </c>
      <c r="BO125" s="399">
        <f t="shared" si="127"/>
        <v>0</v>
      </c>
      <c r="BP125" s="399">
        <f t="shared" si="128"/>
        <v>0</v>
      </c>
      <c r="BQ125" s="412">
        <f t="shared" si="129"/>
        <v>0</v>
      </c>
      <c r="BR125" s="413">
        <f t="shared" si="130"/>
        <v>0</v>
      </c>
      <c r="BS125" s="398" t="str">
        <f t="shared" si="131"/>
        <v>0</v>
      </c>
      <c r="BT125" s="398" t="str">
        <f t="shared" si="132"/>
        <v>0</v>
      </c>
      <c r="BU125" s="412">
        <f t="shared" si="133"/>
        <v>0</v>
      </c>
      <c r="BV125" s="412" t="str">
        <f t="shared" si="134"/>
        <v>0m0</v>
      </c>
      <c r="BW125" s="399">
        <f t="shared" si="135"/>
        <v>0</v>
      </c>
      <c r="BX125" s="399">
        <f t="shared" si="136"/>
        <v>0</v>
      </c>
      <c r="BY125" s="412">
        <f t="shared" si="137"/>
        <v>0</v>
      </c>
      <c r="BZ125" s="413">
        <f t="shared" si="138"/>
        <v>0</v>
      </c>
      <c r="CA125" s="398" t="str">
        <f t="shared" si="139"/>
        <v>0</v>
      </c>
      <c r="CB125" s="398" t="str">
        <f t="shared" si="140"/>
        <v>0</v>
      </c>
      <c r="CC125" s="412">
        <f t="shared" si="141"/>
        <v>0</v>
      </c>
      <c r="CD125" s="412" t="str">
        <f t="shared" si="142"/>
        <v>0m0</v>
      </c>
      <c r="CE125" s="399">
        <f t="shared" si="143"/>
        <v>0</v>
      </c>
      <c r="CF125" s="399">
        <f t="shared" si="144"/>
        <v>0</v>
      </c>
      <c r="CG125" s="412">
        <f t="shared" si="145"/>
        <v>0</v>
      </c>
      <c r="CH125" s="413">
        <f t="shared" si="146"/>
        <v>0</v>
      </c>
      <c r="CI125" s="398" t="str">
        <f t="shared" si="147"/>
        <v>0</v>
      </c>
      <c r="CJ125" s="398" t="str">
        <f t="shared" si="148"/>
        <v>0</v>
      </c>
      <c r="CK125" s="412">
        <f t="shared" si="149"/>
        <v>0</v>
      </c>
      <c r="CL125" s="412" t="str">
        <f t="shared" si="150"/>
        <v>0m0</v>
      </c>
      <c r="CM125" s="399">
        <f t="shared" si="151"/>
        <v>0</v>
      </c>
      <c r="CN125" s="399">
        <f t="shared" si="152"/>
        <v>0</v>
      </c>
      <c r="CO125" s="412">
        <f t="shared" si="153"/>
        <v>0</v>
      </c>
      <c r="CP125" s="413">
        <f t="shared" si="154"/>
        <v>0</v>
      </c>
      <c r="CQ125" s="398" t="str">
        <f t="shared" si="155"/>
        <v>0</v>
      </c>
      <c r="CR125" s="398" t="str">
        <f t="shared" si="156"/>
        <v>0</v>
      </c>
      <c r="CS125" s="412">
        <f t="shared" si="157"/>
        <v>0</v>
      </c>
      <c r="CT125" s="412" t="str">
        <f t="shared" si="158"/>
        <v>0m0</v>
      </c>
      <c r="CU125" s="412">
        <f t="shared" si="159"/>
        <v>0</v>
      </c>
      <c r="CV125" s="412">
        <f t="shared" si="160"/>
        <v>0</v>
      </c>
      <c r="CW125" s="412">
        <f t="shared" si="161"/>
        <v>0</v>
      </c>
      <c r="CX125" s="412">
        <f t="shared" si="162"/>
        <v>0</v>
      </c>
      <c r="CY125" s="412">
        <f t="shared" si="163"/>
        <v>0</v>
      </c>
      <c r="CZ125" s="412" t="str">
        <f t="shared" si="164"/>
        <v/>
      </c>
      <c r="DA125" s="412" t="str">
        <f t="shared" si="165"/>
        <v/>
      </c>
      <c r="DB125" s="412" t="str">
        <f t="shared" si="166"/>
        <v/>
      </c>
      <c r="DC125" s="412" t="str">
        <f t="shared" si="167"/>
        <v/>
      </c>
      <c r="DD125" s="412" t="str">
        <f t="shared" si="168"/>
        <v/>
      </c>
      <c r="DE125" s="412"/>
      <c r="DF125" s="411"/>
      <c r="DG125" s="412" t="str">
        <f t="shared" si="169"/>
        <v/>
      </c>
      <c r="DH125" s="412" t="str">
        <f t="shared" si="170"/>
        <v/>
      </c>
      <c r="DI125" s="412">
        <f t="shared" si="171"/>
        <v>0</v>
      </c>
      <c r="DJ125" s="412" t="str">
        <f t="shared" si="172"/>
        <v/>
      </c>
      <c r="DK125" s="412" t="str">
        <f t="shared" si="173"/>
        <v/>
      </c>
      <c r="DL125" s="412" t="str">
        <f t="shared" si="174"/>
        <v/>
      </c>
      <c r="DM125" s="412" t="str">
        <f t="shared" si="175"/>
        <v/>
      </c>
      <c r="DN125" s="412" t="str">
        <f t="shared" si="176"/>
        <v/>
      </c>
      <c r="DO125" s="412" t="str">
        <f t="shared" si="177"/>
        <v/>
      </c>
    </row>
    <row r="126" spans="1:119" s="157" customFormat="1" ht="18" hidden="1" customHeight="1">
      <c r="A126" s="161" t="str">
        <f t="shared" si="185"/>
        <v/>
      </c>
      <c r="B126" s="158"/>
      <c r="C126" s="31" t="str">
        <f>IF(B126="","",VLOOKUP(B126,学連登録!$C$2:$G$3000,2,FALSE))</f>
        <v/>
      </c>
      <c r="D126" s="32" t="str">
        <f>IF(B126="","",VLOOKUP(B126,学連登録!$C$2:$G$3000,3,FALSE))</f>
        <v/>
      </c>
      <c r="E126" s="33" t="str">
        <f>IF(B126="","",VLOOKUP(B126,学連登録!$C$2:$G$3000,4,FALSE))</f>
        <v/>
      </c>
      <c r="F126" s="383" t="str">
        <f>IF(B126="","",VLOOKUP(B126,学連登録!$C$2:$I$3000,7,FALSE))</f>
        <v/>
      </c>
      <c r="G126" s="160"/>
      <c r="H126" s="905"/>
      <c r="I126" s="907"/>
      <c r="J126" s="160"/>
      <c r="K126" s="905"/>
      <c r="L126" s="906"/>
      <c r="M126" s="160"/>
      <c r="N126" s="819"/>
      <c r="O126" s="820"/>
      <c r="P126" s="159"/>
      <c r="Q126" s="905"/>
      <c r="R126" s="906"/>
      <c r="S126" s="159"/>
      <c r="T126" s="905"/>
      <c r="U126" s="906"/>
      <c r="V126" s="103" t="str">
        <f>IF(B126="","",VLOOKUP(B126,学連登録!$C$2:$H$3000,6,FALSE))</f>
        <v/>
      </c>
      <c r="Y126" s="118" t="str">
        <f t="shared" si="178"/>
        <v/>
      </c>
      <c r="Z126" s="97" t="str">
        <f>IF(G126="","",VLOOKUP(G126,種目名!$R$5:$T$104,3,0))</f>
        <v/>
      </c>
      <c r="AA126" s="99" t="str">
        <f>IF(J126="","",VLOOKUP(J126,種目名!$R$5:$T$104,3,0))</f>
        <v/>
      </c>
      <c r="AB126" s="119" t="str">
        <f>IF(M126="","",VLOOKUP(M126,種目名!$R$5:$T$104,3,0))</f>
        <v/>
      </c>
      <c r="AC126" s="119" t="str">
        <f>IF(P126="","",VLOOKUP(AF126,種目名!$R$5:$T$104,3,0))</f>
        <v/>
      </c>
      <c r="AD126" s="120" t="str">
        <f>IF(S126="","",VLOOKUP(AI126,種目名!$R$5:$T$104,3,0))</f>
        <v/>
      </c>
      <c r="AE126" s="117">
        <f t="shared" si="179"/>
        <v>0</v>
      </c>
      <c r="AF126" s="157" t="str">
        <f t="shared" si="180"/>
        <v/>
      </c>
      <c r="AG126" s="157" t="str">
        <f t="shared" si="181"/>
        <v/>
      </c>
      <c r="AH126" s="157">
        <f t="shared" si="182"/>
        <v>0</v>
      </c>
      <c r="AI126" s="157" t="str">
        <f t="shared" si="183"/>
        <v/>
      </c>
      <c r="AJ126" s="157" t="str">
        <f t="shared" si="184"/>
        <v/>
      </c>
      <c r="AK126" s="390"/>
      <c r="AL126" s="171">
        <f t="shared" si="112"/>
        <v>0</v>
      </c>
      <c r="AM126" s="399">
        <f t="shared" si="113"/>
        <v>0</v>
      </c>
      <c r="AN126" s="399">
        <f>COUNTIF($B$12:B126,B126)</f>
        <v>0</v>
      </c>
      <c r="AO126" s="399"/>
      <c r="AP126" s="399" t="str">
        <f t="shared" si="114"/>
        <v/>
      </c>
      <c r="AQ126" s="399" t="str">
        <f t="shared" si="114"/>
        <v/>
      </c>
      <c r="AR126" s="399" t="str">
        <f t="shared" si="114"/>
        <v/>
      </c>
      <c r="AS126" s="399" t="str">
        <f t="shared" si="108"/>
        <v/>
      </c>
      <c r="AT126" s="399">
        <f t="shared" si="115"/>
        <v>0</v>
      </c>
      <c r="AU126" s="399" t="str">
        <f t="shared" si="116"/>
        <v/>
      </c>
      <c r="AV126" s="399" t="str">
        <f t="shared" si="117"/>
        <v/>
      </c>
      <c r="AW126" s="399" t="str">
        <f t="shared" si="118"/>
        <v/>
      </c>
      <c r="AX126" s="399" t="str">
        <f t="shared" si="119"/>
        <v/>
      </c>
      <c r="AY126" s="399" t="str">
        <f t="shared" si="120"/>
        <v/>
      </c>
      <c r="AZ126" s="399" t="str">
        <f t="shared" si="186"/>
        <v/>
      </c>
      <c r="BA126" s="399" t="str">
        <f t="shared" si="186"/>
        <v/>
      </c>
      <c r="BB126" s="399" t="str">
        <f t="shared" si="186"/>
        <v/>
      </c>
      <c r="BC126" s="399" t="str">
        <f t="shared" si="186"/>
        <v/>
      </c>
      <c r="BD126" s="403" t="str">
        <f t="shared" si="186"/>
        <v/>
      </c>
      <c r="BE126" s="393">
        <f t="shared" si="121"/>
        <v>0</v>
      </c>
      <c r="BG126" s="399">
        <f t="shared" si="122"/>
        <v>0</v>
      </c>
      <c r="BH126" s="399">
        <f t="shared" si="123"/>
        <v>0</v>
      </c>
      <c r="BI126" s="412">
        <f t="shared" si="124"/>
        <v>0</v>
      </c>
      <c r="BJ126" s="413">
        <f t="shared" si="109"/>
        <v>0</v>
      </c>
      <c r="BK126" s="398" t="str">
        <f t="shared" si="110"/>
        <v>0</v>
      </c>
      <c r="BL126" s="398" t="str">
        <f t="shared" si="111"/>
        <v>0</v>
      </c>
      <c r="BM126" s="412">
        <f t="shared" si="125"/>
        <v>0</v>
      </c>
      <c r="BN126" s="412" t="str">
        <f t="shared" si="126"/>
        <v>0m0</v>
      </c>
      <c r="BO126" s="399">
        <f t="shared" si="127"/>
        <v>0</v>
      </c>
      <c r="BP126" s="399">
        <f t="shared" si="128"/>
        <v>0</v>
      </c>
      <c r="BQ126" s="412">
        <f t="shared" si="129"/>
        <v>0</v>
      </c>
      <c r="BR126" s="413">
        <f t="shared" si="130"/>
        <v>0</v>
      </c>
      <c r="BS126" s="398" t="str">
        <f t="shared" si="131"/>
        <v>0</v>
      </c>
      <c r="BT126" s="398" t="str">
        <f t="shared" si="132"/>
        <v>0</v>
      </c>
      <c r="BU126" s="412">
        <f t="shared" si="133"/>
        <v>0</v>
      </c>
      <c r="BV126" s="412" t="str">
        <f t="shared" si="134"/>
        <v>0m0</v>
      </c>
      <c r="BW126" s="399">
        <f t="shared" si="135"/>
        <v>0</v>
      </c>
      <c r="BX126" s="399">
        <f t="shared" si="136"/>
        <v>0</v>
      </c>
      <c r="BY126" s="412">
        <f t="shared" si="137"/>
        <v>0</v>
      </c>
      <c r="BZ126" s="413">
        <f t="shared" si="138"/>
        <v>0</v>
      </c>
      <c r="CA126" s="398" t="str">
        <f t="shared" si="139"/>
        <v>0</v>
      </c>
      <c r="CB126" s="398" t="str">
        <f t="shared" si="140"/>
        <v>0</v>
      </c>
      <c r="CC126" s="412">
        <f t="shared" si="141"/>
        <v>0</v>
      </c>
      <c r="CD126" s="412" t="str">
        <f t="shared" si="142"/>
        <v>0m0</v>
      </c>
      <c r="CE126" s="399">
        <f t="shared" si="143"/>
        <v>0</v>
      </c>
      <c r="CF126" s="399">
        <f t="shared" si="144"/>
        <v>0</v>
      </c>
      <c r="CG126" s="412">
        <f t="shared" si="145"/>
        <v>0</v>
      </c>
      <c r="CH126" s="413">
        <f t="shared" si="146"/>
        <v>0</v>
      </c>
      <c r="CI126" s="398" t="str">
        <f t="shared" si="147"/>
        <v>0</v>
      </c>
      <c r="CJ126" s="398" t="str">
        <f t="shared" si="148"/>
        <v>0</v>
      </c>
      <c r="CK126" s="412">
        <f t="shared" si="149"/>
        <v>0</v>
      </c>
      <c r="CL126" s="412" t="str">
        <f t="shared" si="150"/>
        <v>0m0</v>
      </c>
      <c r="CM126" s="399">
        <f t="shared" si="151"/>
        <v>0</v>
      </c>
      <c r="CN126" s="399">
        <f t="shared" si="152"/>
        <v>0</v>
      </c>
      <c r="CO126" s="412">
        <f t="shared" si="153"/>
        <v>0</v>
      </c>
      <c r="CP126" s="413">
        <f t="shared" si="154"/>
        <v>0</v>
      </c>
      <c r="CQ126" s="398" t="str">
        <f t="shared" si="155"/>
        <v>0</v>
      </c>
      <c r="CR126" s="398" t="str">
        <f t="shared" si="156"/>
        <v>0</v>
      </c>
      <c r="CS126" s="412">
        <f t="shared" si="157"/>
        <v>0</v>
      </c>
      <c r="CT126" s="412" t="str">
        <f t="shared" si="158"/>
        <v>0m0</v>
      </c>
      <c r="CU126" s="412">
        <f t="shared" si="159"/>
        <v>0</v>
      </c>
      <c r="CV126" s="412">
        <f t="shared" si="160"/>
        <v>0</v>
      </c>
      <c r="CW126" s="412">
        <f t="shared" si="161"/>
        <v>0</v>
      </c>
      <c r="CX126" s="412">
        <f t="shared" si="162"/>
        <v>0</v>
      </c>
      <c r="CY126" s="412">
        <f t="shared" si="163"/>
        <v>0</v>
      </c>
      <c r="CZ126" s="412" t="str">
        <f t="shared" si="164"/>
        <v/>
      </c>
      <c r="DA126" s="412" t="str">
        <f t="shared" si="165"/>
        <v/>
      </c>
      <c r="DB126" s="412" t="str">
        <f t="shared" si="166"/>
        <v/>
      </c>
      <c r="DC126" s="412" t="str">
        <f t="shared" si="167"/>
        <v/>
      </c>
      <c r="DD126" s="412" t="str">
        <f t="shared" si="168"/>
        <v/>
      </c>
      <c r="DE126" s="412"/>
      <c r="DF126" s="411"/>
      <c r="DG126" s="412" t="str">
        <f t="shared" si="169"/>
        <v/>
      </c>
      <c r="DH126" s="412" t="str">
        <f t="shared" si="170"/>
        <v/>
      </c>
      <c r="DI126" s="412">
        <f t="shared" si="171"/>
        <v>0</v>
      </c>
      <c r="DJ126" s="412" t="str">
        <f t="shared" si="172"/>
        <v/>
      </c>
      <c r="DK126" s="412" t="str">
        <f t="shared" si="173"/>
        <v/>
      </c>
      <c r="DL126" s="412" t="str">
        <f t="shared" si="174"/>
        <v/>
      </c>
      <c r="DM126" s="412" t="str">
        <f t="shared" si="175"/>
        <v/>
      </c>
      <c r="DN126" s="412" t="str">
        <f t="shared" si="176"/>
        <v/>
      </c>
      <c r="DO126" s="412" t="str">
        <f t="shared" si="177"/>
        <v/>
      </c>
    </row>
    <row r="127" spans="1:119" s="157" customFormat="1" ht="18" hidden="1" customHeight="1">
      <c r="A127" s="161" t="str">
        <f t="shared" si="185"/>
        <v/>
      </c>
      <c r="B127" s="158"/>
      <c r="C127" s="31" t="str">
        <f>IF(B127="","",VLOOKUP(B127,学連登録!$C$2:$G$3000,2,FALSE))</f>
        <v/>
      </c>
      <c r="D127" s="32" t="str">
        <f>IF(B127="","",VLOOKUP(B127,学連登録!$C$2:$G$3000,3,FALSE))</f>
        <v/>
      </c>
      <c r="E127" s="33" t="str">
        <f>IF(B127="","",VLOOKUP(B127,学連登録!$C$2:$G$3000,4,FALSE))</f>
        <v/>
      </c>
      <c r="F127" s="383" t="str">
        <f>IF(B127="","",VLOOKUP(B127,学連登録!$C$2:$I$3000,7,FALSE))</f>
        <v/>
      </c>
      <c r="G127" s="160"/>
      <c r="H127" s="905"/>
      <c r="I127" s="907"/>
      <c r="J127" s="160"/>
      <c r="K127" s="905"/>
      <c r="L127" s="906"/>
      <c r="M127" s="160"/>
      <c r="N127" s="819"/>
      <c r="O127" s="820"/>
      <c r="P127" s="159"/>
      <c r="Q127" s="905"/>
      <c r="R127" s="906"/>
      <c r="S127" s="159"/>
      <c r="T127" s="905"/>
      <c r="U127" s="906"/>
      <c r="V127" s="103" t="str">
        <f>IF(B127="","",VLOOKUP(B127,学連登録!$C$2:$H$3000,6,FALSE))</f>
        <v/>
      </c>
      <c r="Y127" s="118" t="str">
        <f t="shared" si="178"/>
        <v/>
      </c>
      <c r="Z127" s="97" t="str">
        <f>IF(G127="","",VLOOKUP(G127,種目名!$R$5:$T$104,3,0))</f>
        <v/>
      </c>
      <c r="AA127" s="99" t="str">
        <f>IF(J127="","",VLOOKUP(J127,種目名!$R$5:$T$104,3,0))</f>
        <v/>
      </c>
      <c r="AB127" s="119" t="str">
        <f>IF(M127="","",VLOOKUP(M127,種目名!$R$5:$T$104,3,0))</f>
        <v/>
      </c>
      <c r="AC127" s="119" t="str">
        <f>IF(P127="","",VLOOKUP(AF127,種目名!$R$5:$T$104,3,0))</f>
        <v/>
      </c>
      <c r="AD127" s="120" t="str">
        <f>IF(S127="","",VLOOKUP(AI127,種目名!$R$5:$T$104,3,0))</f>
        <v/>
      </c>
      <c r="AE127" s="117">
        <f t="shared" si="179"/>
        <v>0</v>
      </c>
      <c r="AF127" s="157" t="str">
        <f t="shared" si="180"/>
        <v/>
      </c>
      <c r="AG127" s="157" t="str">
        <f t="shared" si="181"/>
        <v/>
      </c>
      <c r="AH127" s="157">
        <f t="shared" si="182"/>
        <v>0</v>
      </c>
      <c r="AI127" s="157" t="str">
        <f t="shared" si="183"/>
        <v/>
      </c>
      <c r="AJ127" s="157" t="str">
        <f t="shared" si="184"/>
        <v/>
      </c>
      <c r="AK127" s="390"/>
      <c r="AL127" s="171">
        <f t="shared" si="112"/>
        <v>0</v>
      </c>
      <c r="AM127" s="399">
        <f t="shared" si="113"/>
        <v>0</v>
      </c>
      <c r="AN127" s="399">
        <f>COUNTIF($B$12:B127,B127)</f>
        <v>0</v>
      </c>
      <c r="AO127" s="399"/>
      <c r="AP127" s="399" t="str">
        <f t="shared" si="114"/>
        <v/>
      </c>
      <c r="AQ127" s="399" t="str">
        <f t="shared" si="114"/>
        <v/>
      </c>
      <c r="AR127" s="399" t="str">
        <f t="shared" si="114"/>
        <v/>
      </c>
      <c r="AS127" s="399" t="str">
        <f t="shared" si="108"/>
        <v/>
      </c>
      <c r="AT127" s="399">
        <f t="shared" si="115"/>
        <v>0</v>
      </c>
      <c r="AU127" s="399" t="str">
        <f t="shared" si="116"/>
        <v/>
      </c>
      <c r="AV127" s="399" t="str">
        <f t="shared" si="117"/>
        <v/>
      </c>
      <c r="AW127" s="399" t="str">
        <f t="shared" si="118"/>
        <v/>
      </c>
      <c r="AX127" s="399" t="str">
        <f t="shared" si="119"/>
        <v/>
      </c>
      <c r="AY127" s="399" t="str">
        <f t="shared" si="120"/>
        <v/>
      </c>
      <c r="AZ127" s="399" t="str">
        <f t="shared" si="186"/>
        <v/>
      </c>
      <c r="BA127" s="399" t="str">
        <f t="shared" si="186"/>
        <v/>
      </c>
      <c r="BB127" s="399" t="str">
        <f t="shared" si="186"/>
        <v/>
      </c>
      <c r="BC127" s="399" t="str">
        <f t="shared" si="186"/>
        <v/>
      </c>
      <c r="BD127" s="403" t="str">
        <f t="shared" si="186"/>
        <v/>
      </c>
      <c r="BE127" s="393">
        <f t="shared" si="121"/>
        <v>0</v>
      </c>
      <c r="BG127" s="399">
        <f t="shared" si="122"/>
        <v>0</v>
      </c>
      <c r="BH127" s="399">
        <f t="shared" si="123"/>
        <v>0</v>
      </c>
      <c r="BI127" s="412">
        <f t="shared" si="124"/>
        <v>0</v>
      </c>
      <c r="BJ127" s="413">
        <f t="shared" si="109"/>
        <v>0</v>
      </c>
      <c r="BK127" s="398" t="str">
        <f t="shared" si="110"/>
        <v>0</v>
      </c>
      <c r="BL127" s="398" t="str">
        <f t="shared" si="111"/>
        <v>0</v>
      </c>
      <c r="BM127" s="412">
        <f t="shared" si="125"/>
        <v>0</v>
      </c>
      <c r="BN127" s="412" t="str">
        <f t="shared" si="126"/>
        <v>0m0</v>
      </c>
      <c r="BO127" s="399">
        <f t="shared" si="127"/>
        <v>0</v>
      </c>
      <c r="BP127" s="399">
        <f t="shared" si="128"/>
        <v>0</v>
      </c>
      <c r="BQ127" s="412">
        <f t="shared" si="129"/>
        <v>0</v>
      </c>
      <c r="BR127" s="413">
        <f t="shared" si="130"/>
        <v>0</v>
      </c>
      <c r="BS127" s="398" t="str">
        <f t="shared" si="131"/>
        <v>0</v>
      </c>
      <c r="BT127" s="398" t="str">
        <f t="shared" si="132"/>
        <v>0</v>
      </c>
      <c r="BU127" s="412">
        <f t="shared" si="133"/>
        <v>0</v>
      </c>
      <c r="BV127" s="412" t="str">
        <f t="shared" si="134"/>
        <v>0m0</v>
      </c>
      <c r="BW127" s="399">
        <f t="shared" si="135"/>
        <v>0</v>
      </c>
      <c r="BX127" s="399">
        <f t="shared" si="136"/>
        <v>0</v>
      </c>
      <c r="BY127" s="412">
        <f t="shared" si="137"/>
        <v>0</v>
      </c>
      <c r="BZ127" s="413">
        <f t="shared" si="138"/>
        <v>0</v>
      </c>
      <c r="CA127" s="398" t="str">
        <f t="shared" si="139"/>
        <v>0</v>
      </c>
      <c r="CB127" s="398" t="str">
        <f t="shared" si="140"/>
        <v>0</v>
      </c>
      <c r="CC127" s="412">
        <f t="shared" si="141"/>
        <v>0</v>
      </c>
      <c r="CD127" s="412" t="str">
        <f t="shared" si="142"/>
        <v>0m0</v>
      </c>
      <c r="CE127" s="399">
        <f t="shared" si="143"/>
        <v>0</v>
      </c>
      <c r="CF127" s="399">
        <f t="shared" si="144"/>
        <v>0</v>
      </c>
      <c r="CG127" s="412">
        <f t="shared" si="145"/>
        <v>0</v>
      </c>
      <c r="CH127" s="413">
        <f t="shared" si="146"/>
        <v>0</v>
      </c>
      <c r="CI127" s="398" t="str">
        <f t="shared" si="147"/>
        <v>0</v>
      </c>
      <c r="CJ127" s="398" t="str">
        <f t="shared" si="148"/>
        <v>0</v>
      </c>
      <c r="CK127" s="412">
        <f t="shared" si="149"/>
        <v>0</v>
      </c>
      <c r="CL127" s="412" t="str">
        <f t="shared" si="150"/>
        <v>0m0</v>
      </c>
      <c r="CM127" s="399">
        <f t="shared" si="151"/>
        <v>0</v>
      </c>
      <c r="CN127" s="399">
        <f t="shared" si="152"/>
        <v>0</v>
      </c>
      <c r="CO127" s="412">
        <f t="shared" si="153"/>
        <v>0</v>
      </c>
      <c r="CP127" s="413">
        <f t="shared" si="154"/>
        <v>0</v>
      </c>
      <c r="CQ127" s="398" t="str">
        <f t="shared" si="155"/>
        <v>0</v>
      </c>
      <c r="CR127" s="398" t="str">
        <f t="shared" si="156"/>
        <v>0</v>
      </c>
      <c r="CS127" s="412">
        <f t="shared" si="157"/>
        <v>0</v>
      </c>
      <c r="CT127" s="412" t="str">
        <f t="shared" si="158"/>
        <v>0m0</v>
      </c>
      <c r="CU127" s="412">
        <f t="shared" si="159"/>
        <v>0</v>
      </c>
      <c r="CV127" s="412">
        <f t="shared" si="160"/>
        <v>0</v>
      </c>
      <c r="CW127" s="412">
        <f t="shared" si="161"/>
        <v>0</v>
      </c>
      <c r="CX127" s="412">
        <f t="shared" si="162"/>
        <v>0</v>
      </c>
      <c r="CY127" s="412">
        <f t="shared" si="163"/>
        <v>0</v>
      </c>
      <c r="CZ127" s="412" t="str">
        <f t="shared" si="164"/>
        <v/>
      </c>
      <c r="DA127" s="412" t="str">
        <f t="shared" si="165"/>
        <v/>
      </c>
      <c r="DB127" s="412" t="str">
        <f t="shared" si="166"/>
        <v/>
      </c>
      <c r="DC127" s="412" t="str">
        <f t="shared" si="167"/>
        <v/>
      </c>
      <c r="DD127" s="412" t="str">
        <f t="shared" si="168"/>
        <v/>
      </c>
      <c r="DE127" s="412"/>
      <c r="DF127" s="411"/>
      <c r="DG127" s="412" t="str">
        <f t="shared" si="169"/>
        <v/>
      </c>
      <c r="DH127" s="412" t="str">
        <f t="shared" si="170"/>
        <v/>
      </c>
      <c r="DI127" s="412">
        <f t="shared" si="171"/>
        <v>0</v>
      </c>
      <c r="DJ127" s="412" t="str">
        <f t="shared" si="172"/>
        <v/>
      </c>
      <c r="DK127" s="412" t="str">
        <f t="shared" si="173"/>
        <v/>
      </c>
      <c r="DL127" s="412" t="str">
        <f t="shared" si="174"/>
        <v/>
      </c>
      <c r="DM127" s="412" t="str">
        <f t="shared" si="175"/>
        <v/>
      </c>
      <c r="DN127" s="412" t="str">
        <f t="shared" si="176"/>
        <v/>
      </c>
      <c r="DO127" s="412" t="str">
        <f t="shared" si="177"/>
        <v/>
      </c>
    </row>
    <row r="128" spans="1:119" s="157" customFormat="1" ht="18" hidden="1" customHeight="1">
      <c r="A128" s="161" t="str">
        <f t="shared" si="185"/>
        <v/>
      </c>
      <c r="B128" s="158"/>
      <c r="C128" s="31" t="str">
        <f>IF(B128="","",VLOOKUP(B128,学連登録!$C$2:$G$3000,2,FALSE))</f>
        <v/>
      </c>
      <c r="D128" s="32" t="str">
        <f>IF(B128="","",VLOOKUP(B128,学連登録!$C$2:$G$3000,3,FALSE))</f>
        <v/>
      </c>
      <c r="E128" s="33" t="str">
        <f>IF(B128="","",VLOOKUP(B128,学連登録!$C$2:$G$3000,4,FALSE))</f>
        <v/>
      </c>
      <c r="F128" s="383" t="str">
        <f>IF(B128="","",VLOOKUP(B128,学連登録!$C$2:$I$3000,7,FALSE))</f>
        <v/>
      </c>
      <c r="G128" s="160"/>
      <c r="H128" s="905"/>
      <c r="I128" s="907"/>
      <c r="J128" s="160"/>
      <c r="K128" s="905"/>
      <c r="L128" s="906"/>
      <c r="M128" s="160"/>
      <c r="N128" s="819"/>
      <c r="O128" s="820"/>
      <c r="P128" s="159"/>
      <c r="Q128" s="905"/>
      <c r="R128" s="906"/>
      <c r="S128" s="159"/>
      <c r="T128" s="905"/>
      <c r="U128" s="906"/>
      <c r="V128" s="103" t="str">
        <f>IF(B128="","",VLOOKUP(B128,学連登録!$C$2:$H$3000,6,FALSE))</f>
        <v/>
      </c>
      <c r="Y128" s="118" t="str">
        <f t="shared" si="178"/>
        <v/>
      </c>
      <c r="Z128" s="97" t="str">
        <f>IF(G128="","",VLOOKUP(G128,種目名!$R$5:$T$104,3,0))</f>
        <v/>
      </c>
      <c r="AA128" s="99" t="str">
        <f>IF(J128="","",VLOOKUP(J128,種目名!$R$5:$T$104,3,0))</f>
        <v/>
      </c>
      <c r="AB128" s="119" t="str">
        <f>IF(M128="","",VLOOKUP(M128,種目名!$R$5:$T$104,3,0))</f>
        <v/>
      </c>
      <c r="AC128" s="119" t="str">
        <f>IF(P128="","",VLOOKUP(AF128,種目名!$R$5:$T$104,3,0))</f>
        <v/>
      </c>
      <c r="AD128" s="120" t="str">
        <f>IF(S128="","",VLOOKUP(AI128,種目名!$R$5:$T$104,3,0))</f>
        <v/>
      </c>
      <c r="AE128" s="117">
        <f t="shared" si="179"/>
        <v>0</v>
      </c>
      <c r="AF128" s="157" t="str">
        <f t="shared" si="180"/>
        <v/>
      </c>
      <c r="AG128" s="157" t="str">
        <f t="shared" si="181"/>
        <v/>
      </c>
      <c r="AH128" s="157">
        <f t="shared" si="182"/>
        <v>0</v>
      </c>
      <c r="AI128" s="157" t="str">
        <f t="shared" si="183"/>
        <v/>
      </c>
      <c r="AJ128" s="157" t="str">
        <f t="shared" si="184"/>
        <v/>
      </c>
      <c r="AK128" s="390"/>
      <c r="AL128" s="171">
        <f t="shared" si="112"/>
        <v>0</v>
      </c>
      <c r="AM128" s="399">
        <f t="shared" si="113"/>
        <v>0</v>
      </c>
      <c r="AN128" s="399">
        <f>COUNTIF($B$12:B128,B128)</f>
        <v>0</v>
      </c>
      <c r="AO128" s="399"/>
      <c r="AP128" s="399" t="str">
        <f t="shared" si="114"/>
        <v/>
      </c>
      <c r="AQ128" s="399" t="str">
        <f t="shared" si="114"/>
        <v/>
      </c>
      <c r="AR128" s="399" t="str">
        <f t="shared" si="114"/>
        <v/>
      </c>
      <c r="AS128" s="399" t="str">
        <f t="shared" si="108"/>
        <v/>
      </c>
      <c r="AT128" s="399">
        <f t="shared" si="115"/>
        <v>0</v>
      </c>
      <c r="AU128" s="399" t="str">
        <f t="shared" si="116"/>
        <v/>
      </c>
      <c r="AV128" s="399" t="str">
        <f t="shared" si="117"/>
        <v/>
      </c>
      <c r="AW128" s="399" t="str">
        <f t="shared" si="118"/>
        <v/>
      </c>
      <c r="AX128" s="399" t="str">
        <f t="shared" si="119"/>
        <v/>
      </c>
      <c r="AY128" s="399" t="str">
        <f t="shared" si="120"/>
        <v/>
      </c>
      <c r="AZ128" s="399" t="str">
        <f t="shared" si="186"/>
        <v/>
      </c>
      <c r="BA128" s="399" t="str">
        <f t="shared" si="186"/>
        <v/>
      </c>
      <c r="BB128" s="399" t="str">
        <f t="shared" si="186"/>
        <v/>
      </c>
      <c r="BC128" s="399" t="str">
        <f t="shared" si="186"/>
        <v/>
      </c>
      <c r="BD128" s="403" t="str">
        <f t="shared" si="186"/>
        <v/>
      </c>
      <c r="BE128" s="393">
        <f t="shared" si="121"/>
        <v>0</v>
      </c>
      <c r="BG128" s="399">
        <f t="shared" si="122"/>
        <v>0</v>
      </c>
      <c r="BH128" s="399">
        <f t="shared" si="123"/>
        <v>0</v>
      </c>
      <c r="BI128" s="412">
        <f t="shared" si="124"/>
        <v>0</v>
      </c>
      <c r="BJ128" s="413">
        <f t="shared" si="109"/>
        <v>0</v>
      </c>
      <c r="BK128" s="398" t="str">
        <f t="shared" si="110"/>
        <v>0</v>
      </c>
      <c r="BL128" s="398" t="str">
        <f t="shared" si="111"/>
        <v>0</v>
      </c>
      <c r="BM128" s="412">
        <f t="shared" si="125"/>
        <v>0</v>
      </c>
      <c r="BN128" s="412" t="str">
        <f t="shared" si="126"/>
        <v>0m0</v>
      </c>
      <c r="BO128" s="399">
        <f t="shared" si="127"/>
        <v>0</v>
      </c>
      <c r="BP128" s="399">
        <f t="shared" si="128"/>
        <v>0</v>
      </c>
      <c r="BQ128" s="412">
        <f t="shared" si="129"/>
        <v>0</v>
      </c>
      <c r="BR128" s="413">
        <f t="shared" si="130"/>
        <v>0</v>
      </c>
      <c r="BS128" s="398" t="str">
        <f t="shared" si="131"/>
        <v>0</v>
      </c>
      <c r="BT128" s="398" t="str">
        <f t="shared" si="132"/>
        <v>0</v>
      </c>
      <c r="BU128" s="412">
        <f t="shared" si="133"/>
        <v>0</v>
      </c>
      <c r="BV128" s="412" t="str">
        <f t="shared" si="134"/>
        <v>0m0</v>
      </c>
      <c r="BW128" s="399">
        <f t="shared" si="135"/>
        <v>0</v>
      </c>
      <c r="BX128" s="399">
        <f t="shared" si="136"/>
        <v>0</v>
      </c>
      <c r="BY128" s="412">
        <f t="shared" si="137"/>
        <v>0</v>
      </c>
      <c r="BZ128" s="413">
        <f t="shared" si="138"/>
        <v>0</v>
      </c>
      <c r="CA128" s="398" t="str">
        <f t="shared" si="139"/>
        <v>0</v>
      </c>
      <c r="CB128" s="398" t="str">
        <f t="shared" si="140"/>
        <v>0</v>
      </c>
      <c r="CC128" s="412">
        <f t="shared" si="141"/>
        <v>0</v>
      </c>
      <c r="CD128" s="412" t="str">
        <f t="shared" si="142"/>
        <v>0m0</v>
      </c>
      <c r="CE128" s="399">
        <f t="shared" si="143"/>
        <v>0</v>
      </c>
      <c r="CF128" s="399">
        <f t="shared" si="144"/>
        <v>0</v>
      </c>
      <c r="CG128" s="412">
        <f t="shared" si="145"/>
        <v>0</v>
      </c>
      <c r="CH128" s="413">
        <f t="shared" si="146"/>
        <v>0</v>
      </c>
      <c r="CI128" s="398" t="str">
        <f t="shared" si="147"/>
        <v>0</v>
      </c>
      <c r="CJ128" s="398" t="str">
        <f t="shared" si="148"/>
        <v>0</v>
      </c>
      <c r="CK128" s="412">
        <f t="shared" si="149"/>
        <v>0</v>
      </c>
      <c r="CL128" s="412" t="str">
        <f t="shared" si="150"/>
        <v>0m0</v>
      </c>
      <c r="CM128" s="399">
        <f t="shared" si="151"/>
        <v>0</v>
      </c>
      <c r="CN128" s="399">
        <f t="shared" si="152"/>
        <v>0</v>
      </c>
      <c r="CO128" s="412">
        <f t="shared" si="153"/>
        <v>0</v>
      </c>
      <c r="CP128" s="413">
        <f t="shared" si="154"/>
        <v>0</v>
      </c>
      <c r="CQ128" s="398" t="str">
        <f t="shared" si="155"/>
        <v>0</v>
      </c>
      <c r="CR128" s="398" t="str">
        <f t="shared" si="156"/>
        <v>0</v>
      </c>
      <c r="CS128" s="412">
        <f t="shared" si="157"/>
        <v>0</v>
      </c>
      <c r="CT128" s="412" t="str">
        <f t="shared" si="158"/>
        <v>0m0</v>
      </c>
      <c r="CU128" s="412">
        <f t="shared" si="159"/>
        <v>0</v>
      </c>
      <c r="CV128" s="412">
        <f t="shared" si="160"/>
        <v>0</v>
      </c>
      <c r="CW128" s="412">
        <f t="shared" si="161"/>
        <v>0</v>
      </c>
      <c r="CX128" s="412">
        <f t="shared" si="162"/>
        <v>0</v>
      </c>
      <c r="CY128" s="412">
        <f t="shared" si="163"/>
        <v>0</v>
      </c>
      <c r="CZ128" s="412" t="str">
        <f t="shared" si="164"/>
        <v/>
      </c>
      <c r="DA128" s="412" t="str">
        <f t="shared" si="165"/>
        <v/>
      </c>
      <c r="DB128" s="412" t="str">
        <f t="shared" si="166"/>
        <v/>
      </c>
      <c r="DC128" s="412" t="str">
        <f t="shared" si="167"/>
        <v/>
      </c>
      <c r="DD128" s="412" t="str">
        <f t="shared" si="168"/>
        <v/>
      </c>
      <c r="DE128" s="412"/>
      <c r="DF128" s="411"/>
      <c r="DG128" s="412" t="str">
        <f t="shared" si="169"/>
        <v/>
      </c>
      <c r="DH128" s="412" t="str">
        <f t="shared" si="170"/>
        <v/>
      </c>
      <c r="DI128" s="412">
        <f t="shared" si="171"/>
        <v>0</v>
      </c>
      <c r="DJ128" s="412" t="str">
        <f t="shared" si="172"/>
        <v/>
      </c>
      <c r="DK128" s="412" t="str">
        <f t="shared" si="173"/>
        <v/>
      </c>
      <c r="DL128" s="412" t="str">
        <f t="shared" si="174"/>
        <v/>
      </c>
      <c r="DM128" s="412" t="str">
        <f t="shared" si="175"/>
        <v/>
      </c>
      <c r="DN128" s="412" t="str">
        <f t="shared" si="176"/>
        <v/>
      </c>
      <c r="DO128" s="412" t="str">
        <f t="shared" si="177"/>
        <v/>
      </c>
    </row>
    <row r="129" spans="1:119" s="157" customFormat="1" ht="18" hidden="1" customHeight="1">
      <c r="A129" s="161" t="str">
        <f t="shared" si="185"/>
        <v/>
      </c>
      <c r="B129" s="158"/>
      <c r="C129" s="31" t="str">
        <f>IF(B129="","",VLOOKUP(B129,学連登録!$C$2:$G$3000,2,FALSE))</f>
        <v/>
      </c>
      <c r="D129" s="32" t="str">
        <f>IF(B129="","",VLOOKUP(B129,学連登録!$C$2:$G$3000,3,FALSE))</f>
        <v/>
      </c>
      <c r="E129" s="33" t="str">
        <f>IF(B129="","",VLOOKUP(B129,学連登録!$C$2:$G$3000,4,FALSE))</f>
        <v/>
      </c>
      <c r="F129" s="383" t="str">
        <f>IF(B129="","",VLOOKUP(B129,学連登録!$C$2:$I$3000,7,FALSE))</f>
        <v/>
      </c>
      <c r="G129" s="160"/>
      <c r="H129" s="905"/>
      <c r="I129" s="907"/>
      <c r="J129" s="160"/>
      <c r="K129" s="905"/>
      <c r="L129" s="906"/>
      <c r="M129" s="160"/>
      <c r="N129" s="819"/>
      <c r="O129" s="820"/>
      <c r="P129" s="159"/>
      <c r="Q129" s="905"/>
      <c r="R129" s="906"/>
      <c r="S129" s="159"/>
      <c r="T129" s="905"/>
      <c r="U129" s="906"/>
      <c r="V129" s="103" t="str">
        <f>IF(B129="","",VLOOKUP(B129,学連登録!$C$2:$H$3000,6,FALSE))</f>
        <v/>
      </c>
      <c r="Y129" s="118" t="str">
        <f t="shared" si="178"/>
        <v/>
      </c>
      <c r="Z129" s="97" t="str">
        <f>IF(G129="","",VLOOKUP(G129,種目名!$R$5:$T$104,3,0))</f>
        <v/>
      </c>
      <c r="AA129" s="99" t="str">
        <f>IF(J129="","",VLOOKUP(J129,種目名!$R$5:$T$104,3,0))</f>
        <v/>
      </c>
      <c r="AB129" s="119" t="str">
        <f>IF(M129="","",VLOOKUP(M129,種目名!$R$5:$T$104,3,0))</f>
        <v/>
      </c>
      <c r="AC129" s="119" t="str">
        <f>IF(P129="","",VLOOKUP(AF129,種目名!$R$5:$T$104,3,0))</f>
        <v/>
      </c>
      <c r="AD129" s="120" t="str">
        <f>IF(S129="","",VLOOKUP(AI129,種目名!$R$5:$T$104,3,0))</f>
        <v/>
      </c>
      <c r="AE129" s="117">
        <f t="shared" si="179"/>
        <v>0</v>
      </c>
      <c r="AF129" s="157" t="str">
        <f t="shared" si="180"/>
        <v/>
      </c>
      <c r="AG129" s="157" t="str">
        <f t="shared" si="181"/>
        <v/>
      </c>
      <c r="AH129" s="157">
        <f t="shared" si="182"/>
        <v>0</v>
      </c>
      <c r="AI129" s="157" t="str">
        <f t="shared" si="183"/>
        <v/>
      </c>
      <c r="AJ129" s="157" t="str">
        <f t="shared" si="184"/>
        <v/>
      </c>
      <c r="AK129" s="390"/>
      <c r="AL129" s="171">
        <f t="shared" si="112"/>
        <v>0</v>
      </c>
      <c r="AM129" s="399">
        <f t="shared" si="113"/>
        <v>0</v>
      </c>
      <c r="AN129" s="399">
        <f>COUNTIF($B$12:B129,B129)</f>
        <v>0</v>
      </c>
      <c r="AO129" s="399"/>
      <c r="AP129" s="399" t="str">
        <f t="shared" si="114"/>
        <v/>
      </c>
      <c r="AQ129" s="399" t="str">
        <f t="shared" si="114"/>
        <v/>
      </c>
      <c r="AR129" s="399" t="str">
        <f t="shared" si="114"/>
        <v/>
      </c>
      <c r="AS129" s="399" t="str">
        <f t="shared" si="108"/>
        <v/>
      </c>
      <c r="AT129" s="399">
        <f t="shared" si="115"/>
        <v>0</v>
      </c>
      <c r="AU129" s="399" t="str">
        <f t="shared" si="116"/>
        <v/>
      </c>
      <c r="AV129" s="399" t="str">
        <f t="shared" si="117"/>
        <v/>
      </c>
      <c r="AW129" s="399" t="str">
        <f t="shared" si="118"/>
        <v/>
      </c>
      <c r="AX129" s="399" t="str">
        <f t="shared" si="119"/>
        <v/>
      </c>
      <c r="AY129" s="399" t="str">
        <f t="shared" si="120"/>
        <v/>
      </c>
      <c r="AZ129" s="399" t="str">
        <f t="shared" si="186"/>
        <v/>
      </c>
      <c r="BA129" s="399" t="str">
        <f t="shared" si="186"/>
        <v/>
      </c>
      <c r="BB129" s="399" t="str">
        <f t="shared" si="186"/>
        <v/>
      </c>
      <c r="BC129" s="399" t="str">
        <f t="shared" si="186"/>
        <v/>
      </c>
      <c r="BD129" s="403" t="str">
        <f t="shared" si="186"/>
        <v/>
      </c>
      <c r="BE129" s="393">
        <f t="shared" si="121"/>
        <v>0</v>
      </c>
      <c r="BG129" s="399">
        <f t="shared" si="122"/>
        <v>0</v>
      </c>
      <c r="BH129" s="399">
        <f t="shared" si="123"/>
        <v>0</v>
      </c>
      <c r="BI129" s="412">
        <f t="shared" si="124"/>
        <v>0</v>
      </c>
      <c r="BJ129" s="413">
        <f t="shared" si="109"/>
        <v>0</v>
      </c>
      <c r="BK129" s="398" t="str">
        <f t="shared" si="110"/>
        <v>0</v>
      </c>
      <c r="BL129" s="398" t="str">
        <f t="shared" si="111"/>
        <v>0</v>
      </c>
      <c r="BM129" s="412">
        <f t="shared" si="125"/>
        <v>0</v>
      </c>
      <c r="BN129" s="412" t="str">
        <f t="shared" si="126"/>
        <v>0m0</v>
      </c>
      <c r="BO129" s="399">
        <f t="shared" si="127"/>
        <v>0</v>
      </c>
      <c r="BP129" s="399">
        <f t="shared" si="128"/>
        <v>0</v>
      </c>
      <c r="BQ129" s="412">
        <f t="shared" si="129"/>
        <v>0</v>
      </c>
      <c r="BR129" s="413">
        <f t="shared" si="130"/>
        <v>0</v>
      </c>
      <c r="BS129" s="398" t="str">
        <f t="shared" si="131"/>
        <v>0</v>
      </c>
      <c r="BT129" s="398" t="str">
        <f t="shared" si="132"/>
        <v>0</v>
      </c>
      <c r="BU129" s="412">
        <f t="shared" si="133"/>
        <v>0</v>
      </c>
      <c r="BV129" s="412" t="str">
        <f t="shared" si="134"/>
        <v>0m0</v>
      </c>
      <c r="BW129" s="399">
        <f t="shared" si="135"/>
        <v>0</v>
      </c>
      <c r="BX129" s="399">
        <f t="shared" si="136"/>
        <v>0</v>
      </c>
      <c r="BY129" s="412">
        <f t="shared" si="137"/>
        <v>0</v>
      </c>
      <c r="BZ129" s="413">
        <f t="shared" si="138"/>
        <v>0</v>
      </c>
      <c r="CA129" s="398" t="str">
        <f t="shared" si="139"/>
        <v>0</v>
      </c>
      <c r="CB129" s="398" t="str">
        <f t="shared" si="140"/>
        <v>0</v>
      </c>
      <c r="CC129" s="412">
        <f t="shared" si="141"/>
        <v>0</v>
      </c>
      <c r="CD129" s="412" t="str">
        <f t="shared" si="142"/>
        <v>0m0</v>
      </c>
      <c r="CE129" s="399">
        <f t="shared" si="143"/>
        <v>0</v>
      </c>
      <c r="CF129" s="399">
        <f t="shared" si="144"/>
        <v>0</v>
      </c>
      <c r="CG129" s="412">
        <f t="shared" si="145"/>
        <v>0</v>
      </c>
      <c r="CH129" s="413">
        <f t="shared" si="146"/>
        <v>0</v>
      </c>
      <c r="CI129" s="398" t="str">
        <f t="shared" si="147"/>
        <v>0</v>
      </c>
      <c r="CJ129" s="398" t="str">
        <f t="shared" si="148"/>
        <v>0</v>
      </c>
      <c r="CK129" s="412">
        <f t="shared" si="149"/>
        <v>0</v>
      </c>
      <c r="CL129" s="412" t="str">
        <f t="shared" si="150"/>
        <v>0m0</v>
      </c>
      <c r="CM129" s="399">
        <f t="shared" si="151"/>
        <v>0</v>
      </c>
      <c r="CN129" s="399">
        <f t="shared" si="152"/>
        <v>0</v>
      </c>
      <c r="CO129" s="412">
        <f t="shared" si="153"/>
        <v>0</v>
      </c>
      <c r="CP129" s="413">
        <f t="shared" si="154"/>
        <v>0</v>
      </c>
      <c r="CQ129" s="398" t="str">
        <f t="shared" si="155"/>
        <v>0</v>
      </c>
      <c r="CR129" s="398" t="str">
        <f t="shared" si="156"/>
        <v>0</v>
      </c>
      <c r="CS129" s="412">
        <f t="shared" si="157"/>
        <v>0</v>
      </c>
      <c r="CT129" s="412" t="str">
        <f t="shared" si="158"/>
        <v>0m0</v>
      </c>
      <c r="CU129" s="412">
        <f t="shared" si="159"/>
        <v>0</v>
      </c>
      <c r="CV129" s="412">
        <f t="shared" si="160"/>
        <v>0</v>
      </c>
      <c r="CW129" s="412">
        <f t="shared" si="161"/>
        <v>0</v>
      </c>
      <c r="CX129" s="412">
        <f t="shared" si="162"/>
        <v>0</v>
      </c>
      <c r="CY129" s="412">
        <f t="shared" si="163"/>
        <v>0</v>
      </c>
      <c r="CZ129" s="412" t="str">
        <f t="shared" si="164"/>
        <v/>
      </c>
      <c r="DA129" s="412" t="str">
        <f t="shared" si="165"/>
        <v/>
      </c>
      <c r="DB129" s="412" t="str">
        <f t="shared" si="166"/>
        <v/>
      </c>
      <c r="DC129" s="412" t="str">
        <f t="shared" si="167"/>
        <v/>
      </c>
      <c r="DD129" s="412" t="str">
        <f t="shared" si="168"/>
        <v/>
      </c>
      <c r="DE129" s="412"/>
      <c r="DF129" s="411"/>
      <c r="DG129" s="412" t="str">
        <f t="shared" si="169"/>
        <v/>
      </c>
      <c r="DH129" s="412" t="str">
        <f t="shared" si="170"/>
        <v/>
      </c>
      <c r="DI129" s="412">
        <f t="shared" si="171"/>
        <v>0</v>
      </c>
      <c r="DJ129" s="412" t="str">
        <f t="shared" si="172"/>
        <v/>
      </c>
      <c r="DK129" s="412" t="str">
        <f t="shared" si="173"/>
        <v/>
      </c>
      <c r="DL129" s="412" t="str">
        <f t="shared" si="174"/>
        <v/>
      </c>
      <c r="DM129" s="412" t="str">
        <f t="shared" si="175"/>
        <v/>
      </c>
      <c r="DN129" s="412" t="str">
        <f t="shared" si="176"/>
        <v/>
      </c>
      <c r="DO129" s="412" t="str">
        <f t="shared" si="177"/>
        <v/>
      </c>
    </row>
    <row r="130" spans="1:119" s="157" customFormat="1" ht="18" hidden="1" customHeight="1">
      <c r="A130" s="161" t="str">
        <f t="shared" si="185"/>
        <v/>
      </c>
      <c r="B130" s="158"/>
      <c r="C130" s="31" t="str">
        <f>IF(B130="","",VLOOKUP(B130,学連登録!$C$2:$G$3000,2,FALSE))</f>
        <v/>
      </c>
      <c r="D130" s="32" t="str">
        <f>IF(B130="","",VLOOKUP(B130,学連登録!$C$2:$G$3000,3,FALSE))</f>
        <v/>
      </c>
      <c r="E130" s="33" t="str">
        <f>IF(B130="","",VLOOKUP(B130,学連登録!$C$2:$G$3000,4,FALSE))</f>
        <v/>
      </c>
      <c r="F130" s="383" t="str">
        <f>IF(B130="","",VLOOKUP(B130,学連登録!$C$2:$I$3000,7,FALSE))</f>
        <v/>
      </c>
      <c r="G130" s="160"/>
      <c r="H130" s="905"/>
      <c r="I130" s="907"/>
      <c r="J130" s="160"/>
      <c r="K130" s="905"/>
      <c r="L130" s="906"/>
      <c r="M130" s="160"/>
      <c r="N130" s="819"/>
      <c r="O130" s="820"/>
      <c r="P130" s="159"/>
      <c r="Q130" s="905"/>
      <c r="R130" s="906"/>
      <c r="S130" s="159"/>
      <c r="T130" s="905"/>
      <c r="U130" s="906"/>
      <c r="V130" s="103" t="str">
        <f>IF(B130="","",VLOOKUP(B130,学連登録!$C$2:$H$3000,6,FALSE))</f>
        <v/>
      </c>
      <c r="Y130" s="118" t="str">
        <f t="shared" si="178"/>
        <v/>
      </c>
      <c r="Z130" s="97" t="str">
        <f>IF(G130="","",VLOOKUP(G130,種目名!$R$5:$T$104,3,0))</f>
        <v/>
      </c>
      <c r="AA130" s="99" t="str">
        <f>IF(J130="","",VLOOKUP(J130,種目名!$R$5:$T$104,3,0))</f>
        <v/>
      </c>
      <c r="AB130" s="119" t="str">
        <f>IF(M130="","",VLOOKUP(M130,種目名!$R$5:$T$104,3,0))</f>
        <v/>
      </c>
      <c r="AC130" s="119" t="str">
        <f>IF(P130="","",VLOOKUP(AF130,種目名!$R$5:$T$104,3,0))</f>
        <v/>
      </c>
      <c r="AD130" s="120" t="str">
        <f>IF(S130="","",VLOOKUP(AI130,種目名!$R$5:$T$104,3,0))</f>
        <v/>
      </c>
      <c r="AE130" s="117">
        <f t="shared" si="179"/>
        <v>0</v>
      </c>
      <c r="AF130" s="157" t="str">
        <f t="shared" si="180"/>
        <v/>
      </c>
      <c r="AG130" s="157" t="str">
        <f t="shared" si="181"/>
        <v/>
      </c>
      <c r="AH130" s="157">
        <f t="shared" si="182"/>
        <v>0</v>
      </c>
      <c r="AI130" s="157" t="str">
        <f t="shared" si="183"/>
        <v/>
      </c>
      <c r="AJ130" s="157" t="str">
        <f t="shared" si="184"/>
        <v/>
      </c>
      <c r="AK130" s="390"/>
      <c r="AL130" s="171">
        <f t="shared" si="112"/>
        <v>0</v>
      </c>
      <c r="AM130" s="399">
        <f t="shared" si="113"/>
        <v>0</v>
      </c>
      <c r="AN130" s="399">
        <f>COUNTIF($B$12:B130,B130)</f>
        <v>0</v>
      </c>
      <c r="AO130" s="399"/>
      <c r="AP130" s="399" t="str">
        <f t="shared" si="114"/>
        <v/>
      </c>
      <c r="AQ130" s="399" t="str">
        <f t="shared" si="114"/>
        <v/>
      </c>
      <c r="AR130" s="399" t="str">
        <f t="shared" si="114"/>
        <v/>
      </c>
      <c r="AS130" s="399" t="str">
        <f t="shared" si="108"/>
        <v/>
      </c>
      <c r="AT130" s="399">
        <f t="shared" si="115"/>
        <v>0</v>
      </c>
      <c r="AU130" s="399" t="str">
        <f t="shared" si="116"/>
        <v/>
      </c>
      <c r="AV130" s="399" t="str">
        <f t="shared" si="117"/>
        <v/>
      </c>
      <c r="AW130" s="399" t="str">
        <f t="shared" si="118"/>
        <v/>
      </c>
      <c r="AX130" s="399" t="str">
        <f t="shared" si="119"/>
        <v/>
      </c>
      <c r="AY130" s="399" t="str">
        <f t="shared" si="120"/>
        <v/>
      </c>
      <c r="AZ130" s="399" t="str">
        <f t="shared" si="186"/>
        <v/>
      </c>
      <c r="BA130" s="399" t="str">
        <f t="shared" si="186"/>
        <v/>
      </c>
      <c r="BB130" s="399" t="str">
        <f t="shared" si="186"/>
        <v/>
      </c>
      <c r="BC130" s="399" t="str">
        <f t="shared" si="186"/>
        <v/>
      </c>
      <c r="BD130" s="403" t="str">
        <f t="shared" si="186"/>
        <v/>
      </c>
      <c r="BE130" s="393">
        <f t="shared" si="121"/>
        <v>0</v>
      </c>
      <c r="BG130" s="399">
        <f t="shared" si="122"/>
        <v>0</v>
      </c>
      <c r="BH130" s="399">
        <f t="shared" si="123"/>
        <v>0</v>
      </c>
      <c r="BI130" s="412">
        <f t="shared" si="124"/>
        <v>0</v>
      </c>
      <c r="BJ130" s="413">
        <f t="shared" si="109"/>
        <v>0</v>
      </c>
      <c r="BK130" s="398" t="str">
        <f t="shared" si="110"/>
        <v>0</v>
      </c>
      <c r="BL130" s="398" t="str">
        <f t="shared" si="111"/>
        <v>0</v>
      </c>
      <c r="BM130" s="412">
        <f t="shared" si="125"/>
        <v>0</v>
      </c>
      <c r="BN130" s="412" t="str">
        <f t="shared" si="126"/>
        <v>0m0</v>
      </c>
      <c r="BO130" s="399">
        <f t="shared" si="127"/>
        <v>0</v>
      </c>
      <c r="BP130" s="399">
        <f t="shared" si="128"/>
        <v>0</v>
      </c>
      <c r="BQ130" s="412">
        <f t="shared" si="129"/>
        <v>0</v>
      </c>
      <c r="BR130" s="413">
        <f t="shared" si="130"/>
        <v>0</v>
      </c>
      <c r="BS130" s="398" t="str">
        <f t="shared" si="131"/>
        <v>0</v>
      </c>
      <c r="BT130" s="398" t="str">
        <f t="shared" si="132"/>
        <v>0</v>
      </c>
      <c r="BU130" s="412">
        <f t="shared" si="133"/>
        <v>0</v>
      </c>
      <c r="BV130" s="412" t="str">
        <f t="shared" si="134"/>
        <v>0m0</v>
      </c>
      <c r="BW130" s="399">
        <f t="shared" si="135"/>
        <v>0</v>
      </c>
      <c r="BX130" s="399">
        <f t="shared" si="136"/>
        <v>0</v>
      </c>
      <c r="BY130" s="412">
        <f t="shared" si="137"/>
        <v>0</v>
      </c>
      <c r="BZ130" s="413">
        <f t="shared" si="138"/>
        <v>0</v>
      </c>
      <c r="CA130" s="398" t="str">
        <f t="shared" si="139"/>
        <v>0</v>
      </c>
      <c r="CB130" s="398" t="str">
        <f t="shared" si="140"/>
        <v>0</v>
      </c>
      <c r="CC130" s="412">
        <f t="shared" si="141"/>
        <v>0</v>
      </c>
      <c r="CD130" s="412" t="str">
        <f t="shared" si="142"/>
        <v>0m0</v>
      </c>
      <c r="CE130" s="399">
        <f t="shared" si="143"/>
        <v>0</v>
      </c>
      <c r="CF130" s="399">
        <f t="shared" si="144"/>
        <v>0</v>
      </c>
      <c r="CG130" s="412">
        <f t="shared" si="145"/>
        <v>0</v>
      </c>
      <c r="CH130" s="413">
        <f t="shared" si="146"/>
        <v>0</v>
      </c>
      <c r="CI130" s="398" t="str">
        <f t="shared" si="147"/>
        <v>0</v>
      </c>
      <c r="CJ130" s="398" t="str">
        <f t="shared" si="148"/>
        <v>0</v>
      </c>
      <c r="CK130" s="412">
        <f t="shared" si="149"/>
        <v>0</v>
      </c>
      <c r="CL130" s="412" t="str">
        <f t="shared" si="150"/>
        <v>0m0</v>
      </c>
      <c r="CM130" s="399">
        <f t="shared" si="151"/>
        <v>0</v>
      </c>
      <c r="CN130" s="399">
        <f t="shared" si="152"/>
        <v>0</v>
      </c>
      <c r="CO130" s="412">
        <f t="shared" si="153"/>
        <v>0</v>
      </c>
      <c r="CP130" s="413">
        <f t="shared" si="154"/>
        <v>0</v>
      </c>
      <c r="CQ130" s="398" t="str">
        <f t="shared" si="155"/>
        <v>0</v>
      </c>
      <c r="CR130" s="398" t="str">
        <f t="shared" si="156"/>
        <v>0</v>
      </c>
      <c r="CS130" s="412">
        <f t="shared" si="157"/>
        <v>0</v>
      </c>
      <c r="CT130" s="412" t="str">
        <f t="shared" si="158"/>
        <v>0m0</v>
      </c>
      <c r="CU130" s="412">
        <f t="shared" si="159"/>
        <v>0</v>
      </c>
      <c r="CV130" s="412">
        <f t="shared" si="160"/>
        <v>0</v>
      </c>
      <c r="CW130" s="412">
        <f t="shared" si="161"/>
        <v>0</v>
      </c>
      <c r="CX130" s="412">
        <f t="shared" si="162"/>
        <v>0</v>
      </c>
      <c r="CY130" s="412">
        <f t="shared" si="163"/>
        <v>0</v>
      </c>
      <c r="CZ130" s="412" t="str">
        <f t="shared" si="164"/>
        <v/>
      </c>
      <c r="DA130" s="412" t="str">
        <f t="shared" si="165"/>
        <v/>
      </c>
      <c r="DB130" s="412" t="str">
        <f t="shared" si="166"/>
        <v/>
      </c>
      <c r="DC130" s="412" t="str">
        <f t="shared" si="167"/>
        <v/>
      </c>
      <c r="DD130" s="412" t="str">
        <f t="shared" si="168"/>
        <v/>
      </c>
      <c r="DE130" s="412"/>
      <c r="DF130" s="411"/>
      <c r="DG130" s="412" t="str">
        <f t="shared" si="169"/>
        <v/>
      </c>
      <c r="DH130" s="412" t="str">
        <f t="shared" si="170"/>
        <v/>
      </c>
      <c r="DI130" s="412">
        <f t="shared" si="171"/>
        <v>0</v>
      </c>
      <c r="DJ130" s="412" t="str">
        <f t="shared" si="172"/>
        <v/>
      </c>
      <c r="DK130" s="412" t="str">
        <f t="shared" si="173"/>
        <v/>
      </c>
      <c r="DL130" s="412" t="str">
        <f t="shared" si="174"/>
        <v/>
      </c>
      <c r="DM130" s="412" t="str">
        <f t="shared" si="175"/>
        <v/>
      </c>
      <c r="DN130" s="412" t="str">
        <f t="shared" si="176"/>
        <v/>
      </c>
      <c r="DO130" s="412" t="str">
        <f t="shared" si="177"/>
        <v/>
      </c>
    </row>
    <row r="131" spans="1:119" s="157" customFormat="1" ht="18" hidden="1" customHeight="1">
      <c r="A131" s="161" t="str">
        <f t="shared" si="185"/>
        <v/>
      </c>
      <c r="B131" s="158"/>
      <c r="C131" s="31" t="str">
        <f>IF(B131="","",VLOOKUP(B131,学連登録!$C$2:$G$3000,2,FALSE))</f>
        <v/>
      </c>
      <c r="D131" s="32" t="str">
        <f>IF(B131="","",VLOOKUP(B131,学連登録!$C$2:$G$3000,3,FALSE))</f>
        <v/>
      </c>
      <c r="E131" s="33" t="str">
        <f>IF(B131="","",VLOOKUP(B131,学連登録!$C$2:$G$3000,4,FALSE))</f>
        <v/>
      </c>
      <c r="F131" s="383" t="str">
        <f>IF(B131="","",VLOOKUP(B131,学連登録!$C$2:$I$3000,7,FALSE))</f>
        <v/>
      </c>
      <c r="G131" s="160"/>
      <c r="H131" s="905"/>
      <c r="I131" s="907"/>
      <c r="J131" s="160"/>
      <c r="K131" s="905"/>
      <c r="L131" s="906"/>
      <c r="M131" s="160"/>
      <c r="N131" s="819"/>
      <c r="O131" s="820"/>
      <c r="P131" s="159"/>
      <c r="Q131" s="905"/>
      <c r="R131" s="906"/>
      <c r="S131" s="159"/>
      <c r="T131" s="905"/>
      <c r="U131" s="906"/>
      <c r="V131" s="103" t="str">
        <f>IF(B131="","",VLOOKUP(B131,学連登録!$C$2:$H$3000,6,FALSE))</f>
        <v/>
      </c>
      <c r="Y131" s="118" t="str">
        <f t="shared" si="178"/>
        <v/>
      </c>
      <c r="Z131" s="97" t="str">
        <f>IF(G131="","",VLOOKUP(G131,種目名!$R$5:$T$104,3,0))</f>
        <v/>
      </c>
      <c r="AA131" s="99" t="str">
        <f>IF(J131="","",VLOOKUP(J131,種目名!$R$5:$T$104,3,0))</f>
        <v/>
      </c>
      <c r="AB131" s="119" t="str">
        <f>IF(M131="","",VLOOKUP(M131,種目名!$R$5:$T$104,3,0))</f>
        <v/>
      </c>
      <c r="AC131" s="119" t="str">
        <f>IF(P131="","",VLOOKUP(AF131,種目名!$R$5:$T$104,3,0))</f>
        <v/>
      </c>
      <c r="AD131" s="120" t="str">
        <f>IF(S131="","",VLOOKUP(AI131,種目名!$R$5:$T$104,3,0))</f>
        <v/>
      </c>
      <c r="AE131" s="117">
        <f t="shared" si="179"/>
        <v>0</v>
      </c>
      <c r="AF131" s="157" t="str">
        <f t="shared" si="180"/>
        <v/>
      </c>
      <c r="AG131" s="157" t="str">
        <f t="shared" si="181"/>
        <v/>
      </c>
      <c r="AH131" s="157">
        <f t="shared" si="182"/>
        <v>0</v>
      </c>
      <c r="AI131" s="157" t="str">
        <f t="shared" si="183"/>
        <v/>
      </c>
      <c r="AJ131" s="157" t="str">
        <f t="shared" si="184"/>
        <v/>
      </c>
      <c r="AK131" s="390"/>
      <c r="AL131" s="171">
        <f t="shared" si="112"/>
        <v>0</v>
      </c>
      <c r="AM131" s="399">
        <f t="shared" si="113"/>
        <v>0</v>
      </c>
      <c r="AN131" s="399">
        <f>COUNTIF($B$12:B131,B131)</f>
        <v>0</v>
      </c>
      <c r="AO131" s="399"/>
      <c r="AP131" s="399" t="str">
        <f t="shared" si="114"/>
        <v/>
      </c>
      <c r="AQ131" s="399" t="str">
        <f t="shared" si="114"/>
        <v/>
      </c>
      <c r="AR131" s="399" t="str">
        <f t="shared" si="114"/>
        <v/>
      </c>
      <c r="AS131" s="399" t="str">
        <f t="shared" si="108"/>
        <v/>
      </c>
      <c r="AT131" s="399">
        <f t="shared" si="115"/>
        <v>0</v>
      </c>
      <c r="AU131" s="399" t="str">
        <f t="shared" si="116"/>
        <v/>
      </c>
      <c r="AV131" s="399" t="str">
        <f t="shared" si="117"/>
        <v/>
      </c>
      <c r="AW131" s="399" t="str">
        <f t="shared" si="118"/>
        <v/>
      </c>
      <c r="AX131" s="399" t="str">
        <f t="shared" si="119"/>
        <v/>
      </c>
      <c r="AY131" s="399" t="str">
        <f t="shared" si="120"/>
        <v/>
      </c>
      <c r="AZ131" s="399" t="str">
        <f t="shared" si="186"/>
        <v/>
      </c>
      <c r="BA131" s="399" t="str">
        <f t="shared" si="186"/>
        <v/>
      </c>
      <c r="BB131" s="399" t="str">
        <f t="shared" si="186"/>
        <v/>
      </c>
      <c r="BC131" s="399" t="str">
        <f t="shared" si="186"/>
        <v/>
      </c>
      <c r="BD131" s="403" t="str">
        <f t="shared" si="186"/>
        <v/>
      </c>
      <c r="BE131" s="393">
        <f t="shared" si="121"/>
        <v>0</v>
      </c>
      <c r="BG131" s="399">
        <f t="shared" si="122"/>
        <v>0</v>
      </c>
      <c r="BH131" s="399">
        <f t="shared" si="123"/>
        <v>0</v>
      </c>
      <c r="BI131" s="412">
        <f t="shared" si="124"/>
        <v>0</v>
      </c>
      <c r="BJ131" s="413">
        <f t="shared" si="109"/>
        <v>0</v>
      </c>
      <c r="BK131" s="398" t="str">
        <f t="shared" si="110"/>
        <v>0</v>
      </c>
      <c r="BL131" s="398" t="str">
        <f t="shared" si="111"/>
        <v>0</v>
      </c>
      <c r="BM131" s="412">
        <f t="shared" si="125"/>
        <v>0</v>
      </c>
      <c r="BN131" s="412" t="str">
        <f t="shared" si="126"/>
        <v>0m0</v>
      </c>
      <c r="BO131" s="399">
        <f t="shared" si="127"/>
        <v>0</v>
      </c>
      <c r="BP131" s="399">
        <f t="shared" si="128"/>
        <v>0</v>
      </c>
      <c r="BQ131" s="412">
        <f t="shared" si="129"/>
        <v>0</v>
      </c>
      <c r="BR131" s="413">
        <f t="shared" si="130"/>
        <v>0</v>
      </c>
      <c r="BS131" s="398" t="str">
        <f t="shared" si="131"/>
        <v>0</v>
      </c>
      <c r="BT131" s="398" t="str">
        <f t="shared" si="132"/>
        <v>0</v>
      </c>
      <c r="BU131" s="412">
        <f t="shared" si="133"/>
        <v>0</v>
      </c>
      <c r="BV131" s="412" t="str">
        <f t="shared" si="134"/>
        <v>0m0</v>
      </c>
      <c r="BW131" s="399">
        <f t="shared" si="135"/>
        <v>0</v>
      </c>
      <c r="BX131" s="399">
        <f t="shared" si="136"/>
        <v>0</v>
      </c>
      <c r="BY131" s="412">
        <f t="shared" si="137"/>
        <v>0</v>
      </c>
      <c r="BZ131" s="413">
        <f t="shared" si="138"/>
        <v>0</v>
      </c>
      <c r="CA131" s="398" t="str">
        <f t="shared" si="139"/>
        <v>0</v>
      </c>
      <c r="CB131" s="398" t="str">
        <f t="shared" si="140"/>
        <v>0</v>
      </c>
      <c r="CC131" s="412">
        <f t="shared" si="141"/>
        <v>0</v>
      </c>
      <c r="CD131" s="412" t="str">
        <f t="shared" si="142"/>
        <v>0m0</v>
      </c>
      <c r="CE131" s="399">
        <f t="shared" si="143"/>
        <v>0</v>
      </c>
      <c r="CF131" s="399">
        <f t="shared" si="144"/>
        <v>0</v>
      </c>
      <c r="CG131" s="412">
        <f t="shared" si="145"/>
        <v>0</v>
      </c>
      <c r="CH131" s="413">
        <f t="shared" si="146"/>
        <v>0</v>
      </c>
      <c r="CI131" s="398" t="str">
        <f t="shared" si="147"/>
        <v>0</v>
      </c>
      <c r="CJ131" s="398" t="str">
        <f t="shared" si="148"/>
        <v>0</v>
      </c>
      <c r="CK131" s="412">
        <f t="shared" si="149"/>
        <v>0</v>
      </c>
      <c r="CL131" s="412" t="str">
        <f t="shared" si="150"/>
        <v>0m0</v>
      </c>
      <c r="CM131" s="399">
        <f t="shared" si="151"/>
        <v>0</v>
      </c>
      <c r="CN131" s="399">
        <f t="shared" si="152"/>
        <v>0</v>
      </c>
      <c r="CO131" s="412">
        <f t="shared" si="153"/>
        <v>0</v>
      </c>
      <c r="CP131" s="413">
        <f t="shared" si="154"/>
        <v>0</v>
      </c>
      <c r="CQ131" s="398" t="str">
        <f t="shared" si="155"/>
        <v>0</v>
      </c>
      <c r="CR131" s="398" t="str">
        <f t="shared" si="156"/>
        <v>0</v>
      </c>
      <c r="CS131" s="412">
        <f t="shared" si="157"/>
        <v>0</v>
      </c>
      <c r="CT131" s="412" t="str">
        <f t="shared" si="158"/>
        <v>0m0</v>
      </c>
      <c r="CU131" s="412">
        <f t="shared" si="159"/>
        <v>0</v>
      </c>
      <c r="CV131" s="412">
        <f t="shared" si="160"/>
        <v>0</v>
      </c>
      <c r="CW131" s="412">
        <f t="shared" si="161"/>
        <v>0</v>
      </c>
      <c r="CX131" s="412">
        <f t="shared" si="162"/>
        <v>0</v>
      </c>
      <c r="CY131" s="412">
        <f t="shared" si="163"/>
        <v>0</v>
      </c>
      <c r="CZ131" s="412" t="str">
        <f t="shared" si="164"/>
        <v/>
      </c>
      <c r="DA131" s="412" t="str">
        <f t="shared" si="165"/>
        <v/>
      </c>
      <c r="DB131" s="412" t="str">
        <f t="shared" si="166"/>
        <v/>
      </c>
      <c r="DC131" s="412" t="str">
        <f t="shared" si="167"/>
        <v/>
      </c>
      <c r="DD131" s="412" t="str">
        <f t="shared" si="168"/>
        <v/>
      </c>
      <c r="DE131" s="412"/>
      <c r="DF131" s="411"/>
      <c r="DG131" s="412" t="str">
        <f t="shared" si="169"/>
        <v/>
      </c>
      <c r="DH131" s="412" t="str">
        <f t="shared" si="170"/>
        <v/>
      </c>
      <c r="DI131" s="412">
        <f t="shared" si="171"/>
        <v>0</v>
      </c>
      <c r="DJ131" s="412" t="str">
        <f t="shared" si="172"/>
        <v/>
      </c>
      <c r="DK131" s="412" t="str">
        <f t="shared" si="173"/>
        <v/>
      </c>
      <c r="DL131" s="412" t="str">
        <f t="shared" si="174"/>
        <v/>
      </c>
      <c r="DM131" s="412" t="str">
        <f t="shared" si="175"/>
        <v/>
      </c>
      <c r="DN131" s="412" t="str">
        <f t="shared" si="176"/>
        <v/>
      </c>
      <c r="DO131" s="412" t="str">
        <f t="shared" si="177"/>
        <v/>
      </c>
    </row>
    <row r="132" spans="1:119" s="157" customFormat="1" ht="18" hidden="1" customHeight="1">
      <c r="A132" s="161" t="str">
        <f t="shared" si="185"/>
        <v/>
      </c>
      <c r="B132" s="158"/>
      <c r="C132" s="31" t="str">
        <f>IF(B132="","",VLOOKUP(B132,学連登録!$C$2:$G$3000,2,FALSE))</f>
        <v/>
      </c>
      <c r="D132" s="32" t="str">
        <f>IF(B132="","",VLOOKUP(B132,学連登録!$C$2:$G$3000,3,FALSE))</f>
        <v/>
      </c>
      <c r="E132" s="33" t="str">
        <f>IF(B132="","",VLOOKUP(B132,学連登録!$C$2:$G$3000,4,FALSE))</f>
        <v/>
      </c>
      <c r="F132" s="383" t="str">
        <f>IF(B132="","",VLOOKUP(B132,学連登録!$C$2:$I$3000,7,FALSE))</f>
        <v/>
      </c>
      <c r="G132" s="160"/>
      <c r="H132" s="905"/>
      <c r="I132" s="907"/>
      <c r="J132" s="160"/>
      <c r="K132" s="905"/>
      <c r="L132" s="906"/>
      <c r="M132" s="160"/>
      <c r="N132" s="819"/>
      <c r="O132" s="820"/>
      <c r="P132" s="159"/>
      <c r="Q132" s="905"/>
      <c r="R132" s="906"/>
      <c r="S132" s="159"/>
      <c r="T132" s="905"/>
      <c r="U132" s="906"/>
      <c r="V132" s="103" t="str">
        <f>IF(B132="","",VLOOKUP(B132,学連登録!$C$2:$H$3000,6,FALSE))</f>
        <v/>
      </c>
      <c r="Y132" s="118" t="str">
        <f t="shared" si="178"/>
        <v/>
      </c>
      <c r="Z132" s="97" t="str">
        <f>IF(G132="","",VLOOKUP(G132,種目名!$R$5:$T$104,3,0))</f>
        <v/>
      </c>
      <c r="AA132" s="99" t="str">
        <f>IF(J132="","",VLOOKUP(J132,種目名!$R$5:$T$104,3,0))</f>
        <v/>
      </c>
      <c r="AB132" s="119" t="str">
        <f>IF(M132="","",VLOOKUP(M132,種目名!$R$5:$T$104,3,0))</f>
        <v/>
      </c>
      <c r="AC132" s="119" t="str">
        <f>IF(P132="","",VLOOKUP(AF132,種目名!$R$5:$T$104,3,0))</f>
        <v/>
      </c>
      <c r="AD132" s="120" t="str">
        <f>IF(S132="","",VLOOKUP(AI132,種目名!$R$5:$T$104,3,0))</f>
        <v/>
      </c>
      <c r="AE132" s="117">
        <f t="shared" si="179"/>
        <v>0</v>
      </c>
      <c r="AF132" s="157" t="str">
        <f t="shared" si="180"/>
        <v/>
      </c>
      <c r="AG132" s="157" t="str">
        <f t="shared" si="181"/>
        <v/>
      </c>
      <c r="AH132" s="157">
        <f t="shared" si="182"/>
        <v>0</v>
      </c>
      <c r="AI132" s="157" t="str">
        <f t="shared" si="183"/>
        <v/>
      </c>
      <c r="AJ132" s="157" t="str">
        <f t="shared" si="184"/>
        <v/>
      </c>
      <c r="AK132" s="390"/>
      <c r="AL132" s="171">
        <f t="shared" si="112"/>
        <v>0</v>
      </c>
      <c r="AM132" s="399">
        <f t="shared" si="113"/>
        <v>0</v>
      </c>
      <c r="AN132" s="399">
        <f>COUNTIF($B$12:B132,B132)</f>
        <v>0</v>
      </c>
      <c r="AO132" s="399"/>
      <c r="AP132" s="399" t="str">
        <f t="shared" si="114"/>
        <v/>
      </c>
      <c r="AQ132" s="399" t="str">
        <f t="shared" si="114"/>
        <v/>
      </c>
      <c r="AR132" s="399" t="str">
        <f t="shared" si="114"/>
        <v/>
      </c>
      <c r="AS132" s="399" t="str">
        <f t="shared" si="108"/>
        <v/>
      </c>
      <c r="AT132" s="399">
        <f t="shared" si="115"/>
        <v>0</v>
      </c>
      <c r="AU132" s="399" t="str">
        <f t="shared" si="116"/>
        <v/>
      </c>
      <c r="AV132" s="399" t="str">
        <f t="shared" si="117"/>
        <v/>
      </c>
      <c r="AW132" s="399" t="str">
        <f t="shared" si="118"/>
        <v/>
      </c>
      <c r="AX132" s="399" t="str">
        <f t="shared" si="119"/>
        <v/>
      </c>
      <c r="AY132" s="399" t="str">
        <f t="shared" si="120"/>
        <v/>
      </c>
      <c r="AZ132" s="399" t="str">
        <f t="shared" si="186"/>
        <v/>
      </c>
      <c r="BA132" s="399" t="str">
        <f t="shared" si="186"/>
        <v/>
      </c>
      <c r="BB132" s="399" t="str">
        <f t="shared" si="186"/>
        <v/>
      </c>
      <c r="BC132" s="399" t="str">
        <f t="shared" si="186"/>
        <v/>
      </c>
      <c r="BD132" s="403" t="str">
        <f t="shared" si="186"/>
        <v/>
      </c>
      <c r="BE132" s="393">
        <f t="shared" si="121"/>
        <v>0</v>
      </c>
      <c r="BG132" s="399">
        <f t="shared" si="122"/>
        <v>0</v>
      </c>
      <c r="BH132" s="399">
        <f t="shared" si="123"/>
        <v>0</v>
      </c>
      <c r="BI132" s="412">
        <f t="shared" si="124"/>
        <v>0</v>
      </c>
      <c r="BJ132" s="413">
        <f t="shared" si="109"/>
        <v>0</v>
      </c>
      <c r="BK132" s="398" t="str">
        <f t="shared" si="110"/>
        <v>0</v>
      </c>
      <c r="BL132" s="398" t="str">
        <f t="shared" si="111"/>
        <v>0</v>
      </c>
      <c r="BM132" s="412">
        <f t="shared" si="125"/>
        <v>0</v>
      </c>
      <c r="BN132" s="412" t="str">
        <f t="shared" si="126"/>
        <v>0m0</v>
      </c>
      <c r="BO132" s="399">
        <f t="shared" si="127"/>
        <v>0</v>
      </c>
      <c r="BP132" s="399">
        <f t="shared" si="128"/>
        <v>0</v>
      </c>
      <c r="BQ132" s="412">
        <f t="shared" si="129"/>
        <v>0</v>
      </c>
      <c r="BR132" s="413">
        <f t="shared" si="130"/>
        <v>0</v>
      </c>
      <c r="BS132" s="398" t="str">
        <f t="shared" si="131"/>
        <v>0</v>
      </c>
      <c r="BT132" s="398" t="str">
        <f t="shared" si="132"/>
        <v>0</v>
      </c>
      <c r="BU132" s="412">
        <f t="shared" si="133"/>
        <v>0</v>
      </c>
      <c r="BV132" s="412" t="str">
        <f t="shared" si="134"/>
        <v>0m0</v>
      </c>
      <c r="BW132" s="399">
        <f t="shared" si="135"/>
        <v>0</v>
      </c>
      <c r="BX132" s="399">
        <f t="shared" si="136"/>
        <v>0</v>
      </c>
      <c r="BY132" s="412">
        <f t="shared" si="137"/>
        <v>0</v>
      </c>
      <c r="BZ132" s="413">
        <f t="shared" si="138"/>
        <v>0</v>
      </c>
      <c r="CA132" s="398" t="str">
        <f t="shared" si="139"/>
        <v>0</v>
      </c>
      <c r="CB132" s="398" t="str">
        <f t="shared" si="140"/>
        <v>0</v>
      </c>
      <c r="CC132" s="412">
        <f t="shared" si="141"/>
        <v>0</v>
      </c>
      <c r="CD132" s="412" t="str">
        <f t="shared" si="142"/>
        <v>0m0</v>
      </c>
      <c r="CE132" s="399">
        <f t="shared" si="143"/>
        <v>0</v>
      </c>
      <c r="CF132" s="399">
        <f t="shared" si="144"/>
        <v>0</v>
      </c>
      <c r="CG132" s="412">
        <f t="shared" si="145"/>
        <v>0</v>
      </c>
      <c r="CH132" s="413">
        <f t="shared" si="146"/>
        <v>0</v>
      </c>
      <c r="CI132" s="398" t="str">
        <f t="shared" si="147"/>
        <v>0</v>
      </c>
      <c r="CJ132" s="398" t="str">
        <f t="shared" si="148"/>
        <v>0</v>
      </c>
      <c r="CK132" s="412">
        <f t="shared" si="149"/>
        <v>0</v>
      </c>
      <c r="CL132" s="412" t="str">
        <f t="shared" si="150"/>
        <v>0m0</v>
      </c>
      <c r="CM132" s="399">
        <f t="shared" si="151"/>
        <v>0</v>
      </c>
      <c r="CN132" s="399">
        <f t="shared" si="152"/>
        <v>0</v>
      </c>
      <c r="CO132" s="412">
        <f t="shared" si="153"/>
        <v>0</v>
      </c>
      <c r="CP132" s="413">
        <f t="shared" si="154"/>
        <v>0</v>
      </c>
      <c r="CQ132" s="398" t="str">
        <f t="shared" si="155"/>
        <v>0</v>
      </c>
      <c r="CR132" s="398" t="str">
        <f t="shared" si="156"/>
        <v>0</v>
      </c>
      <c r="CS132" s="412">
        <f t="shared" si="157"/>
        <v>0</v>
      </c>
      <c r="CT132" s="412" t="str">
        <f t="shared" si="158"/>
        <v>0m0</v>
      </c>
      <c r="CU132" s="412">
        <f t="shared" si="159"/>
        <v>0</v>
      </c>
      <c r="CV132" s="412">
        <f t="shared" si="160"/>
        <v>0</v>
      </c>
      <c r="CW132" s="412">
        <f t="shared" si="161"/>
        <v>0</v>
      </c>
      <c r="CX132" s="412">
        <f t="shared" si="162"/>
        <v>0</v>
      </c>
      <c r="CY132" s="412">
        <f t="shared" si="163"/>
        <v>0</v>
      </c>
      <c r="CZ132" s="412" t="str">
        <f t="shared" si="164"/>
        <v/>
      </c>
      <c r="DA132" s="412" t="str">
        <f t="shared" si="165"/>
        <v/>
      </c>
      <c r="DB132" s="412" t="str">
        <f t="shared" si="166"/>
        <v/>
      </c>
      <c r="DC132" s="412" t="str">
        <f t="shared" si="167"/>
        <v/>
      </c>
      <c r="DD132" s="412" t="str">
        <f t="shared" si="168"/>
        <v/>
      </c>
      <c r="DE132" s="412"/>
      <c r="DF132" s="411"/>
      <c r="DG132" s="412" t="str">
        <f t="shared" si="169"/>
        <v/>
      </c>
      <c r="DH132" s="412" t="str">
        <f t="shared" si="170"/>
        <v/>
      </c>
      <c r="DI132" s="412">
        <f t="shared" si="171"/>
        <v>0</v>
      </c>
      <c r="DJ132" s="412" t="str">
        <f t="shared" si="172"/>
        <v/>
      </c>
      <c r="DK132" s="412" t="str">
        <f t="shared" si="173"/>
        <v/>
      </c>
      <c r="DL132" s="412" t="str">
        <f t="shared" si="174"/>
        <v/>
      </c>
      <c r="DM132" s="412" t="str">
        <f t="shared" si="175"/>
        <v/>
      </c>
      <c r="DN132" s="412" t="str">
        <f t="shared" si="176"/>
        <v/>
      </c>
      <c r="DO132" s="412" t="str">
        <f t="shared" si="177"/>
        <v/>
      </c>
    </row>
    <row r="133" spans="1:119" s="157" customFormat="1" ht="18" hidden="1" customHeight="1">
      <c r="A133" s="161" t="str">
        <f t="shared" si="185"/>
        <v/>
      </c>
      <c r="B133" s="158"/>
      <c r="C133" s="31" t="str">
        <f>IF(B133="","",VLOOKUP(B133,学連登録!$C$2:$G$3000,2,FALSE))</f>
        <v/>
      </c>
      <c r="D133" s="32" t="str">
        <f>IF(B133="","",VLOOKUP(B133,学連登録!$C$2:$G$3000,3,FALSE))</f>
        <v/>
      </c>
      <c r="E133" s="33" t="str">
        <f>IF(B133="","",VLOOKUP(B133,学連登録!$C$2:$G$3000,4,FALSE))</f>
        <v/>
      </c>
      <c r="F133" s="383" t="str">
        <f>IF(B133="","",VLOOKUP(B133,学連登録!$C$2:$I$3000,7,FALSE))</f>
        <v/>
      </c>
      <c r="G133" s="160"/>
      <c r="H133" s="905"/>
      <c r="I133" s="907"/>
      <c r="J133" s="160"/>
      <c r="K133" s="905"/>
      <c r="L133" s="906"/>
      <c r="M133" s="160"/>
      <c r="N133" s="819"/>
      <c r="O133" s="820"/>
      <c r="P133" s="159"/>
      <c r="Q133" s="905"/>
      <c r="R133" s="906"/>
      <c r="S133" s="159"/>
      <c r="T133" s="905"/>
      <c r="U133" s="906"/>
      <c r="V133" s="103" t="str">
        <f>IF(B133="","",VLOOKUP(B133,学連登録!$C$2:$H$3000,6,FALSE))</f>
        <v/>
      </c>
      <c r="Y133" s="118" t="str">
        <f t="shared" si="178"/>
        <v/>
      </c>
      <c r="Z133" s="97" t="str">
        <f>IF(G133="","",VLOOKUP(G133,種目名!$R$5:$T$104,3,0))</f>
        <v/>
      </c>
      <c r="AA133" s="99" t="str">
        <f>IF(J133="","",VLOOKUP(J133,種目名!$R$5:$T$104,3,0))</f>
        <v/>
      </c>
      <c r="AB133" s="119" t="str">
        <f>IF(M133="","",VLOOKUP(M133,種目名!$R$5:$T$104,3,0))</f>
        <v/>
      </c>
      <c r="AC133" s="119" t="str">
        <f>IF(P133="","",VLOOKUP(AF133,種目名!$R$5:$T$104,3,0))</f>
        <v/>
      </c>
      <c r="AD133" s="120" t="str">
        <f>IF(S133="","",VLOOKUP(AI133,種目名!$R$5:$T$104,3,0))</f>
        <v/>
      </c>
      <c r="AE133" s="117">
        <f t="shared" si="179"/>
        <v>0</v>
      </c>
      <c r="AF133" s="157" t="str">
        <f t="shared" si="180"/>
        <v/>
      </c>
      <c r="AG133" s="157" t="str">
        <f t="shared" si="181"/>
        <v/>
      </c>
      <c r="AH133" s="157">
        <f t="shared" si="182"/>
        <v>0</v>
      </c>
      <c r="AI133" s="157" t="str">
        <f t="shared" si="183"/>
        <v/>
      </c>
      <c r="AJ133" s="157" t="str">
        <f t="shared" si="184"/>
        <v/>
      </c>
      <c r="AK133" s="390"/>
      <c r="AL133" s="171">
        <f t="shared" si="112"/>
        <v>0</v>
      </c>
      <c r="AM133" s="399">
        <f t="shared" si="113"/>
        <v>0</v>
      </c>
      <c r="AN133" s="399">
        <f>COUNTIF($B$12:B133,B133)</f>
        <v>0</v>
      </c>
      <c r="AO133" s="399"/>
      <c r="AP133" s="399" t="str">
        <f t="shared" si="114"/>
        <v/>
      </c>
      <c r="AQ133" s="399" t="str">
        <f t="shared" si="114"/>
        <v/>
      </c>
      <c r="AR133" s="399" t="str">
        <f t="shared" si="114"/>
        <v/>
      </c>
      <c r="AS133" s="399" t="str">
        <f t="shared" si="108"/>
        <v/>
      </c>
      <c r="AT133" s="399">
        <f t="shared" si="115"/>
        <v>0</v>
      </c>
      <c r="AU133" s="399" t="str">
        <f t="shared" si="116"/>
        <v/>
      </c>
      <c r="AV133" s="399" t="str">
        <f t="shared" si="117"/>
        <v/>
      </c>
      <c r="AW133" s="399" t="str">
        <f t="shared" si="118"/>
        <v/>
      </c>
      <c r="AX133" s="399" t="str">
        <f t="shared" si="119"/>
        <v/>
      </c>
      <c r="AY133" s="399" t="str">
        <f t="shared" si="120"/>
        <v/>
      </c>
      <c r="AZ133" s="399" t="str">
        <f t="shared" si="186"/>
        <v/>
      </c>
      <c r="BA133" s="399" t="str">
        <f t="shared" si="186"/>
        <v/>
      </c>
      <c r="BB133" s="399" t="str">
        <f t="shared" si="186"/>
        <v/>
      </c>
      <c r="BC133" s="399" t="str">
        <f t="shared" si="186"/>
        <v/>
      </c>
      <c r="BD133" s="403" t="str">
        <f t="shared" si="186"/>
        <v/>
      </c>
      <c r="BE133" s="393">
        <f t="shared" si="121"/>
        <v>0</v>
      </c>
      <c r="BG133" s="399">
        <f t="shared" si="122"/>
        <v>0</v>
      </c>
      <c r="BH133" s="399">
        <f t="shared" si="123"/>
        <v>0</v>
      </c>
      <c r="BI133" s="412">
        <f t="shared" si="124"/>
        <v>0</v>
      </c>
      <c r="BJ133" s="413">
        <f t="shared" si="109"/>
        <v>0</v>
      </c>
      <c r="BK133" s="398" t="str">
        <f t="shared" si="110"/>
        <v>0</v>
      </c>
      <c r="BL133" s="398" t="str">
        <f t="shared" si="111"/>
        <v>0</v>
      </c>
      <c r="BM133" s="412">
        <f t="shared" si="125"/>
        <v>0</v>
      </c>
      <c r="BN133" s="412" t="str">
        <f t="shared" si="126"/>
        <v>0m0</v>
      </c>
      <c r="BO133" s="399">
        <f t="shared" si="127"/>
        <v>0</v>
      </c>
      <c r="BP133" s="399">
        <f t="shared" si="128"/>
        <v>0</v>
      </c>
      <c r="BQ133" s="412">
        <f t="shared" si="129"/>
        <v>0</v>
      </c>
      <c r="BR133" s="413">
        <f t="shared" si="130"/>
        <v>0</v>
      </c>
      <c r="BS133" s="398" t="str">
        <f t="shared" si="131"/>
        <v>0</v>
      </c>
      <c r="BT133" s="398" t="str">
        <f t="shared" si="132"/>
        <v>0</v>
      </c>
      <c r="BU133" s="412">
        <f t="shared" si="133"/>
        <v>0</v>
      </c>
      <c r="BV133" s="412" t="str">
        <f t="shared" si="134"/>
        <v>0m0</v>
      </c>
      <c r="BW133" s="399">
        <f t="shared" si="135"/>
        <v>0</v>
      </c>
      <c r="BX133" s="399">
        <f t="shared" si="136"/>
        <v>0</v>
      </c>
      <c r="BY133" s="412">
        <f t="shared" si="137"/>
        <v>0</v>
      </c>
      <c r="BZ133" s="413">
        <f t="shared" si="138"/>
        <v>0</v>
      </c>
      <c r="CA133" s="398" t="str">
        <f t="shared" si="139"/>
        <v>0</v>
      </c>
      <c r="CB133" s="398" t="str">
        <f t="shared" si="140"/>
        <v>0</v>
      </c>
      <c r="CC133" s="412">
        <f t="shared" si="141"/>
        <v>0</v>
      </c>
      <c r="CD133" s="412" t="str">
        <f t="shared" si="142"/>
        <v>0m0</v>
      </c>
      <c r="CE133" s="399">
        <f t="shared" si="143"/>
        <v>0</v>
      </c>
      <c r="CF133" s="399">
        <f t="shared" si="144"/>
        <v>0</v>
      </c>
      <c r="CG133" s="412">
        <f t="shared" si="145"/>
        <v>0</v>
      </c>
      <c r="CH133" s="413">
        <f t="shared" si="146"/>
        <v>0</v>
      </c>
      <c r="CI133" s="398" t="str">
        <f t="shared" si="147"/>
        <v>0</v>
      </c>
      <c r="CJ133" s="398" t="str">
        <f t="shared" si="148"/>
        <v>0</v>
      </c>
      <c r="CK133" s="412">
        <f t="shared" si="149"/>
        <v>0</v>
      </c>
      <c r="CL133" s="412" t="str">
        <f t="shared" si="150"/>
        <v>0m0</v>
      </c>
      <c r="CM133" s="399">
        <f t="shared" si="151"/>
        <v>0</v>
      </c>
      <c r="CN133" s="399">
        <f t="shared" si="152"/>
        <v>0</v>
      </c>
      <c r="CO133" s="412">
        <f t="shared" si="153"/>
        <v>0</v>
      </c>
      <c r="CP133" s="413">
        <f t="shared" si="154"/>
        <v>0</v>
      </c>
      <c r="CQ133" s="398" t="str">
        <f t="shared" si="155"/>
        <v>0</v>
      </c>
      <c r="CR133" s="398" t="str">
        <f t="shared" si="156"/>
        <v>0</v>
      </c>
      <c r="CS133" s="412">
        <f t="shared" si="157"/>
        <v>0</v>
      </c>
      <c r="CT133" s="412" t="str">
        <f t="shared" si="158"/>
        <v>0m0</v>
      </c>
      <c r="CU133" s="412">
        <f t="shared" si="159"/>
        <v>0</v>
      </c>
      <c r="CV133" s="412">
        <f t="shared" si="160"/>
        <v>0</v>
      </c>
      <c r="CW133" s="412">
        <f t="shared" si="161"/>
        <v>0</v>
      </c>
      <c r="CX133" s="412">
        <f t="shared" si="162"/>
        <v>0</v>
      </c>
      <c r="CY133" s="412">
        <f t="shared" si="163"/>
        <v>0</v>
      </c>
      <c r="CZ133" s="412" t="str">
        <f t="shared" si="164"/>
        <v/>
      </c>
      <c r="DA133" s="412" t="str">
        <f t="shared" si="165"/>
        <v/>
      </c>
      <c r="DB133" s="412" t="str">
        <f t="shared" si="166"/>
        <v/>
      </c>
      <c r="DC133" s="412" t="str">
        <f t="shared" si="167"/>
        <v/>
      </c>
      <c r="DD133" s="412" t="str">
        <f t="shared" si="168"/>
        <v/>
      </c>
      <c r="DE133" s="412"/>
      <c r="DF133" s="411"/>
      <c r="DG133" s="412" t="str">
        <f t="shared" si="169"/>
        <v/>
      </c>
      <c r="DH133" s="412" t="str">
        <f t="shared" si="170"/>
        <v/>
      </c>
      <c r="DI133" s="412">
        <f t="shared" si="171"/>
        <v>0</v>
      </c>
      <c r="DJ133" s="412" t="str">
        <f t="shared" si="172"/>
        <v/>
      </c>
      <c r="DK133" s="412" t="str">
        <f t="shared" si="173"/>
        <v/>
      </c>
      <c r="DL133" s="412" t="str">
        <f t="shared" si="174"/>
        <v/>
      </c>
      <c r="DM133" s="412" t="str">
        <f t="shared" si="175"/>
        <v/>
      </c>
      <c r="DN133" s="412" t="str">
        <f t="shared" si="176"/>
        <v/>
      </c>
      <c r="DO133" s="412" t="str">
        <f t="shared" si="177"/>
        <v/>
      </c>
    </row>
    <row r="134" spans="1:119" s="157" customFormat="1" ht="18" hidden="1" customHeight="1">
      <c r="A134" s="161" t="str">
        <f t="shared" si="185"/>
        <v/>
      </c>
      <c r="B134" s="158"/>
      <c r="C134" s="31" t="str">
        <f>IF(B134="","",VLOOKUP(B134,学連登録!$C$2:$G$3000,2,FALSE))</f>
        <v/>
      </c>
      <c r="D134" s="32" t="str">
        <f>IF(B134="","",VLOOKUP(B134,学連登録!$C$2:$G$3000,3,FALSE))</f>
        <v/>
      </c>
      <c r="E134" s="33" t="str">
        <f>IF(B134="","",VLOOKUP(B134,学連登録!$C$2:$G$3000,4,FALSE))</f>
        <v/>
      </c>
      <c r="F134" s="383" t="str">
        <f>IF(B134="","",VLOOKUP(B134,学連登録!$C$2:$I$3000,7,FALSE))</f>
        <v/>
      </c>
      <c r="G134" s="160"/>
      <c r="H134" s="905"/>
      <c r="I134" s="907"/>
      <c r="J134" s="160"/>
      <c r="K134" s="905"/>
      <c r="L134" s="906"/>
      <c r="M134" s="160"/>
      <c r="N134" s="819"/>
      <c r="O134" s="820"/>
      <c r="P134" s="159"/>
      <c r="Q134" s="905"/>
      <c r="R134" s="906"/>
      <c r="S134" s="159"/>
      <c r="T134" s="905"/>
      <c r="U134" s="906"/>
      <c r="V134" s="103" t="str">
        <f>IF(B134="","",VLOOKUP(B134,学連登録!$C$2:$H$3000,6,FALSE))</f>
        <v/>
      </c>
      <c r="Y134" s="118" t="str">
        <f t="shared" si="178"/>
        <v/>
      </c>
      <c r="Z134" s="97" t="str">
        <f>IF(G134="","",VLOOKUP(G134,種目名!$R$5:$T$104,3,0))</f>
        <v/>
      </c>
      <c r="AA134" s="99" t="str">
        <f>IF(J134="","",VLOOKUP(J134,種目名!$R$5:$T$104,3,0))</f>
        <v/>
      </c>
      <c r="AB134" s="119" t="str">
        <f>IF(M134="","",VLOOKUP(M134,種目名!$R$5:$T$104,3,0))</f>
        <v/>
      </c>
      <c r="AC134" s="119" t="str">
        <f>IF(P134="","",VLOOKUP(AF134,種目名!$R$5:$T$104,3,0))</f>
        <v/>
      </c>
      <c r="AD134" s="120" t="str">
        <f>IF(S134="","",VLOOKUP(AI134,種目名!$R$5:$T$104,3,0))</f>
        <v/>
      </c>
      <c r="AE134" s="117">
        <f t="shared" si="179"/>
        <v>0</v>
      </c>
      <c r="AF134" s="157" t="str">
        <f t="shared" si="180"/>
        <v/>
      </c>
      <c r="AG134" s="157" t="str">
        <f t="shared" si="181"/>
        <v/>
      </c>
      <c r="AH134" s="157">
        <f t="shared" si="182"/>
        <v>0</v>
      </c>
      <c r="AI134" s="157" t="str">
        <f t="shared" si="183"/>
        <v/>
      </c>
      <c r="AJ134" s="157" t="str">
        <f t="shared" si="184"/>
        <v/>
      </c>
      <c r="AK134" s="390"/>
      <c r="AL134" s="171">
        <f t="shared" si="112"/>
        <v>0</v>
      </c>
      <c r="AM134" s="399">
        <f t="shared" si="113"/>
        <v>0</v>
      </c>
      <c r="AN134" s="399">
        <f>COUNTIF($B$12:B134,B134)</f>
        <v>0</v>
      </c>
      <c r="AO134" s="399"/>
      <c r="AP134" s="399" t="str">
        <f t="shared" si="114"/>
        <v/>
      </c>
      <c r="AQ134" s="399" t="str">
        <f t="shared" si="114"/>
        <v/>
      </c>
      <c r="AR134" s="399" t="str">
        <f t="shared" si="114"/>
        <v/>
      </c>
      <c r="AS134" s="399" t="str">
        <f t="shared" si="108"/>
        <v/>
      </c>
      <c r="AT134" s="399">
        <f t="shared" si="115"/>
        <v>0</v>
      </c>
      <c r="AU134" s="399" t="str">
        <f t="shared" si="116"/>
        <v/>
      </c>
      <c r="AV134" s="399" t="str">
        <f t="shared" si="117"/>
        <v/>
      </c>
      <c r="AW134" s="399" t="str">
        <f t="shared" si="118"/>
        <v/>
      </c>
      <c r="AX134" s="399" t="str">
        <f t="shared" si="119"/>
        <v/>
      </c>
      <c r="AY134" s="399" t="str">
        <f t="shared" si="120"/>
        <v/>
      </c>
      <c r="AZ134" s="399" t="str">
        <f t="shared" si="186"/>
        <v/>
      </c>
      <c r="BA134" s="399" t="str">
        <f t="shared" si="186"/>
        <v/>
      </c>
      <c r="BB134" s="399" t="str">
        <f t="shared" si="186"/>
        <v/>
      </c>
      <c r="BC134" s="399" t="str">
        <f t="shared" si="186"/>
        <v/>
      </c>
      <c r="BD134" s="403" t="str">
        <f t="shared" si="186"/>
        <v/>
      </c>
      <c r="BE134" s="393">
        <f t="shared" si="121"/>
        <v>0</v>
      </c>
      <c r="BG134" s="399">
        <f t="shared" si="122"/>
        <v>0</v>
      </c>
      <c r="BH134" s="399">
        <f t="shared" si="123"/>
        <v>0</v>
      </c>
      <c r="BI134" s="412">
        <f t="shared" si="124"/>
        <v>0</v>
      </c>
      <c r="BJ134" s="413">
        <f t="shared" si="109"/>
        <v>0</v>
      </c>
      <c r="BK134" s="398" t="str">
        <f t="shared" si="110"/>
        <v>0</v>
      </c>
      <c r="BL134" s="398" t="str">
        <f t="shared" si="111"/>
        <v>0</v>
      </c>
      <c r="BM134" s="412">
        <f t="shared" si="125"/>
        <v>0</v>
      </c>
      <c r="BN134" s="412" t="str">
        <f t="shared" si="126"/>
        <v>0m0</v>
      </c>
      <c r="BO134" s="399">
        <f t="shared" si="127"/>
        <v>0</v>
      </c>
      <c r="BP134" s="399">
        <f t="shared" si="128"/>
        <v>0</v>
      </c>
      <c r="BQ134" s="412">
        <f t="shared" si="129"/>
        <v>0</v>
      </c>
      <c r="BR134" s="413">
        <f t="shared" si="130"/>
        <v>0</v>
      </c>
      <c r="BS134" s="398" t="str">
        <f t="shared" si="131"/>
        <v>0</v>
      </c>
      <c r="BT134" s="398" t="str">
        <f t="shared" si="132"/>
        <v>0</v>
      </c>
      <c r="BU134" s="412">
        <f t="shared" si="133"/>
        <v>0</v>
      </c>
      <c r="BV134" s="412" t="str">
        <f t="shared" si="134"/>
        <v>0m0</v>
      </c>
      <c r="BW134" s="399">
        <f t="shared" si="135"/>
        <v>0</v>
      </c>
      <c r="BX134" s="399">
        <f t="shared" si="136"/>
        <v>0</v>
      </c>
      <c r="BY134" s="412">
        <f t="shared" si="137"/>
        <v>0</v>
      </c>
      <c r="BZ134" s="413">
        <f t="shared" si="138"/>
        <v>0</v>
      </c>
      <c r="CA134" s="398" t="str">
        <f t="shared" si="139"/>
        <v>0</v>
      </c>
      <c r="CB134" s="398" t="str">
        <f t="shared" si="140"/>
        <v>0</v>
      </c>
      <c r="CC134" s="412">
        <f t="shared" si="141"/>
        <v>0</v>
      </c>
      <c r="CD134" s="412" t="str">
        <f t="shared" si="142"/>
        <v>0m0</v>
      </c>
      <c r="CE134" s="399">
        <f t="shared" si="143"/>
        <v>0</v>
      </c>
      <c r="CF134" s="399">
        <f t="shared" si="144"/>
        <v>0</v>
      </c>
      <c r="CG134" s="412">
        <f t="shared" si="145"/>
        <v>0</v>
      </c>
      <c r="CH134" s="413">
        <f t="shared" si="146"/>
        <v>0</v>
      </c>
      <c r="CI134" s="398" t="str">
        <f t="shared" si="147"/>
        <v>0</v>
      </c>
      <c r="CJ134" s="398" t="str">
        <f t="shared" si="148"/>
        <v>0</v>
      </c>
      <c r="CK134" s="412">
        <f t="shared" si="149"/>
        <v>0</v>
      </c>
      <c r="CL134" s="412" t="str">
        <f t="shared" si="150"/>
        <v>0m0</v>
      </c>
      <c r="CM134" s="399">
        <f t="shared" si="151"/>
        <v>0</v>
      </c>
      <c r="CN134" s="399">
        <f t="shared" si="152"/>
        <v>0</v>
      </c>
      <c r="CO134" s="412">
        <f t="shared" si="153"/>
        <v>0</v>
      </c>
      <c r="CP134" s="413">
        <f t="shared" si="154"/>
        <v>0</v>
      </c>
      <c r="CQ134" s="398" t="str">
        <f t="shared" si="155"/>
        <v>0</v>
      </c>
      <c r="CR134" s="398" t="str">
        <f t="shared" si="156"/>
        <v>0</v>
      </c>
      <c r="CS134" s="412">
        <f t="shared" si="157"/>
        <v>0</v>
      </c>
      <c r="CT134" s="412" t="str">
        <f t="shared" si="158"/>
        <v>0m0</v>
      </c>
      <c r="CU134" s="412">
        <f t="shared" si="159"/>
        <v>0</v>
      </c>
      <c r="CV134" s="412">
        <f t="shared" si="160"/>
        <v>0</v>
      </c>
      <c r="CW134" s="412">
        <f t="shared" si="161"/>
        <v>0</v>
      </c>
      <c r="CX134" s="412">
        <f t="shared" si="162"/>
        <v>0</v>
      </c>
      <c r="CY134" s="412">
        <f t="shared" si="163"/>
        <v>0</v>
      </c>
      <c r="CZ134" s="412" t="str">
        <f t="shared" si="164"/>
        <v/>
      </c>
      <c r="DA134" s="412" t="str">
        <f t="shared" si="165"/>
        <v/>
      </c>
      <c r="DB134" s="412" t="str">
        <f t="shared" si="166"/>
        <v/>
      </c>
      <c r="DC134" s="412" t="str">
        <f t="shared" si="167"/>
        <v/>
      </c>
      <c r="DD134" s="412" t="str">
        <f t="shared" si="168"/>
        <v/>
      </c>
      <c r="DE134" s="412"/>
      <c r="DF134" s="411"/>
      <c r="DG134" s="412" t="str">
        <f t="shared" si="169"/>
        <v/>
      </c>
      <c r="DH134" s="412" t="str">
        <f t="shared" si="170"/>
        <v/>
      </c>
      <c r="DI134" s="412">
        <f t="shared" si="171"/>
        <v>0</v>
      </c>
      <c r="DJ134" s="412" t="str">
        <f t="shared" si="172"/>
        <v/>
      </c>
      <c r="DK134" s="412" t="str">
        <f t="shared" si="173"/>
        <v/>
      </c>
      <c r="DL134" s="412" t="str">
        <f t="shared" si="174"/>
        <v/>
      </c>
      <c r="DM134" s="412" t="str">
        <f t="shared" si="175"/>
        <v/>
      </c>
      <c r="DN134" s="412" t="str">
        <f t="shared" si="176"/>
        <v/>
      </c>
      <c r="DO134" s="412" t="str">
        <f t="shared" si="177"/>
        <v/>
      </c>
    </row>
    <row r="135" spans="1:119" s="157" customFormat="1" ht="18" hidden="1" customHeight="1">
      <c r="A135" s="161" t="str">
        <f t="shared" si="185"/>
        <v/>
      </c>
      <c r="B135" s="158"/>
      <c r="C135" s="31" t="str">
        <f>IF(B135="","",VLOOKUP(B135,学連登録!$C$2:$G$3000,2,FALSE))</f>
        <v/>
      </c>
      <c r="D135" s="32" t="str">
        <f>IF(B135="","",VLOOKUP(B135,学連登録!$C$2:$G$3000,3,FALSE))</f>
        <v/>
      </c>
      <c r="E135" s="33" t="str">
        <f>IF(B135="","",VLOOKUP(B135,学連登録!$C$2:$G$3000,4,FALSE))</f>
        <v/>
      </c>
      <c r="F135" s="383" t="str">
        <f>IF(B135="","",VLOOKUP(B135,学連登録!$C$2:$I$3000,7,FALSE))</f>
        <v/>
      </c>
      <c r="G135" s="160"/>
      <c r="H135" s="905"/>
      <c r="I135" s="907"/>
      <c r="J135" s="160"/>
      <c r="K135" s="905"/>
      <c r="L135" s="906"/>
      <c r="M135" s="160"/>
      <c r="N135" s="819"/>
      <c r="O135" s="820"/>
      <c r="P135" s="159"/>
      <c r="Q135" s="905"/>
      <c r="R135" s="906"/>
      <c r="S135" s="159"/>
      <c r="T135" s="905"/>
      <c r="U135" s="906"/>
      <c r="V135" s="103" t="str">
        <f>IF(B135="","",VLOOKUP(B135,学連登録!$C$2:$H$3000,6,FALSE))</f>
        <v/>
      </c>
      <c r="Y135" s="118" t="str">
        <f t="shared" si="178"/>
        <v/>
      </c>
      <c r="Z135" s="97" t="str">
        <f>IF(G135="","",VLOOKUP(G135,種目名!$R$5:$T$104,3,0))</f>
        <v/>
      </c>
      <c r="AA135" s="99" t="str">
        <f>IF(J135="","",VLOOKUP(J135,種目名!$R$5:$T$104,3,0))</f>
        <v/>
      </c>
      <c r="AB135" s="119" t="str">
        <f>IF(M135="","",VLOOKUP(M135,種目名!$R$5:$T$104,3,0))</f>
        <v/>
      </c>
      <c r="AC135" s="119" t="str">
        <f>IF(P135="","",VLOOKUP(AF135,種目名!$R$5:$T$104,3,0))</f>
        <v/>
      </c>
      <c r="AD135" s="120" t="str">
        <f>IF(S135="","",VLOOKUP(AI135,種目名!$R$5:$T$104,3,0))</f>
        <v/>
      </c>
      <c r="AE135" s="117">
        <f t="shared" si="179"/>
        <v>0</v>
      </c>
      <c r="AF135" s="157" t="str">
        <f t="shared" si="180"/>
        <v/>
      </c>
      <c r="AG135" s="157" t="str">
        <f t="shared" si="181"/>
        <v/>
      </c>
      <c r="AH135" s="157">
        <f t="shared" si="182"/>
        <v>0</v>
      </c>
      <c r="AI135" s="157" t="str">
        <f t="shared" si="183"/>
        <v/>
      </c>
      <c r="AJ135" s="157" t="str">
        <f t="shared" si="184"/>
        <v/>
      </c>
      <c r="AK135" s="390"/>
      <c r="AL135" s="171">
        <f t="shared" si="112"/>
        <v>0</v>
      </c>
      <c r="AM135" s="399">
        <f t="shared" si="113"/>
        <v>0</v>
      </c>
      <c r="AN135" s="399">
        <f>COUNTIF($B$12:B135,B135)</f>
        <v>0</v>
      </c>
      <c r="AO135" s="399"/>
      <c r="AP135" s="399" t="str">
        <f t="shared" si="114"/>
        <v/>
      </c>
      <c r="AQ135" s="399" t="str">
        <f t="shared" si="114"/>
        <v/>
      </c>
      <c r="AR135" s="399" t="str">
        <f t="shared" si="114"/>
        <v/>
      </c>
      <c r="AS135" s="399" t="str">
        <f t="shared" si="108"/>
        <v/>
      </c>
      <c r="AT135" s="399">
        <f t="shared" si="115"/>
        <v>0</v>
      </c>
      <c r="AU135" s="399" t="str">
        <f t="shared" si="116"/>
        <v/>
      </c>
      <c r="AV135" s="399" t="str">
        <f t="shared" si="117"/>
        <v/>
      </c>
      <c r="AW135" s="399" t="str">
        <f t="shared" si="118"/>
        <v/>
      </c>
      <c r="AX135" s="399" t="str">
        <f t="shared" si="119"/>
        <v/>
      </c>
      <c r="AY135" s="399" t="str">
        <f t="shared" si="120"/>
        <v/>
      </c>
      <c r="AZ135" s="399" t="str">
        <f t="shared" si="186"/>
        <v/>
      </c>
      <c r="BA135" s="399" t="str">
        <f t="shared" si="186"/>
        <v/>
      </c>
      <c r="BB135" s="399" t="str">
        <f t="shared" si="186"/>
        <v/>
      </c>
      <c r="BC135" s="399" t="str">
        <f t="shared" si="186"/>
        <v/>
      </c>
      <c r="BD135" s="403" t="str">
        <f t="shared" si="186"/>
        <v/>
      </c>
      <c r="BE135" s="393">
        <f t="shared" si="121"/>
        <v>0</v>
      </c>
      <c r="BG135" s="399">
        <f t="shared" si="122"/>
        <v>0</v>
      </c>
      <c r="BH135" s="399">
        <f t="shared" si="123"/>
        <v>0</v>
      </c>
      <c r="BI135" s="412">
        <f t="shared" si="124"/>
        <v>0</v>
      </c>
      <c r="BJ135" s="413">
        <f t="shared" si="109"/>
        <v>0</v>
      </c>
      <c r="BK135" s="398" t="str">
        <f t="shared" si="110"/>
        <v>0</v>
      </c>
      <c r="BL135" s="398" t="str">
        <f t="shared" si="111"/>
        <v>0</v>
      </c>
      <c r="BM135" s="412">
        <f t="shared" si="125"/>
        <v>0</v>
      </c>
      <c r="BN135" s="412" t="str">
        <f t="shared" si="126"/>
        <v>0m0</v>
      </c>
      <c r="BO135" s="399">
        <f t="shared" si="127"/>
        <v>0</v>
      </c>
      <c r="BP135" s="399">
        <f t="shared" si="128"/>
        <v>0</v>
      </c>
      <c r="BQ135" s="412">
        <f t="shared" si="129"/>
        <v>0</v>
      </c>
      <c r="BR135" s="413">
        <f t="shared" si="130"/>
        <v>0</v>
      </c>
      <c r="BS135" s="398" t="str">
        <f t="shared" si="131"/>
        <v>0</v>
      </c>
      <c r="BT135" s="398" t="str">
        <f t="shared" si="132"/>
        <v>0</v>
      </c>
      <c r="BU135" s="412">
        <f t="shared" si="133"/>
        <v>0</v>
      </c>
      <c r="BV135" s="412" t="str">
        <f t="shared" si="134"/>
        <v>0m0</v>
      </c>
      <c r="BW135" s="399">
        <f t="shared" si="135"/>
        <v>0</v>
      </c>
      <c r="BX135" s="399">
        <f t="shared" si="136"/>
        <v>0</v>
      </c>
      <c r="BY135" s="412">
        <f t="shared" si="137"/>
        <v>0</v>
      </c>
      <c r="BZ135" s="413">
        <f t="shared" si="138"/>
        <v>0</v>
      </c>
      <c r="CA135" s="398" t="str">
        <f t="shared" si="139"/>
        <v>0</v>
      </c>
      <c r="CB135" s="398" t="str">
        <f t="shared" si="140"/>
        <v>0</v>
      </c>
      <c r="CC135" s="412">
        <f t="shared" si="141"/>
        <v>0</v>
      </c>
      <c r="CD135" s="412" t="str">
        <f t="shared" si="142"/>
        <v>0m0</v>
      </c>
      <c r="CE135" s="399">
        <f t="shared" si="143"/>
        <v>0</v>
      </c>
      <c r="CF135" s="399">
        <f t="shared" si="144"/>
        <v>0</v>
      </c>
      <c r="CG135" s="412">
        <f t="shared" si="145"/>
        <v>0</v>
      </c>
      <c r="CH135" s="413">
        <f t="shared" si="146"/>
        <v>0</v>
      </c>
      <c r="CI135" s="398" t="str">
        <f t="shared" si="147"/>
        <v>0</v>
      </c>
      <c r="CJ135" s="398" t="str">
        <f t="shared" si="148"/>
        <v>0</v>
      </c>
      <c r="CK135" s="412">
        <f t="shared" si="149"/>
        <v>0</v>
      </c>
      <c r="CL135" s="412" t="str">
        <f t="shared" si="150"/>
        <v>0m0</v>
      </c>
      <c r="CM135" s="399">
        <f t="shared" si="151"/>
        <v>0</v>
      </c>
      <c r="CN135" s="399">
        <f t="shared" si="152"/>
        <v>0</v>
      </c>
      <c r="CO135" s="412">
        <f t="shared" si="153"/>
        <v>0</v>
      </c>
      <c r="CP135" s="413">
        <f t="shared" si="154"/>
        <v>0</v>
      </c>
      <c r="CQ135" s="398" t="str">
        <f t="shared" si="155"/>
        <v>0</v>
      </c>
      <c r="CR135" s="398" t="str">
        <f t="shared" si="156"/>
        <v>0</v>
      </c>
      <c r="CS135" s="412">
        <f t="shared" si="157"/>
        <v>0</v>
      </c>
      <c r="CT135" s="412" t="str">
        <f t="shared" si="158"/>
        <v>0m0</v>
      </c>
      <c r="CU135" s="412">
        <f t="shared" si="159"/>
        <v>0</v>
      </c>
      <c r="CV135" s="412">
        <f t="shared" si="160"/>
        <v>0</v>
      </c>
      <c r="CW135" s="412">
        <f t="shared" si="161"/>
        <v>0</v>
      </c>
      <c r="CX135" s="412">
        <f t="shared" si="162"/>
        <v>0</v>
      </c>
      <c r="CY135" s="412">
        <f t="shared" si="163"/>
        <v>0</v>
      </c>
      <c r="CZ135" s="412" t="str">
        <f t="shared" si="164"/>
        <v/>
      </c>
      <c r="DA135" s="412" t="str">
        <f t="shared" si="165"/>
        <v/>
      </c>
      <c r="DB135" s="412" t="str">
        <f t="shared" si="166"/>
        <v/>
      </c>
      <c r="DC135" s="412" t="str">
        <f t="shared" si="167"/>
        <v/>
      </c>
      <c r="DD135" s="412" t="str">
        <f t="shared" si="168"/>
        <v/>
      </c>
      <c r="DE135" s="412"/>
      <c r="DF135" s="411"/>
      <c r="DG135" s="412" t="str">
        <f t="shared" si="169"/>
        <v/>
      </c>
      <c r="DH135" s="412" t="str">
        <f t="shared" si="170"/>
        <v/>
      </c>
      <c r="DI135" s="412">
        <f t="shared" si="171"/>
        <v>0</v>
      </c>
      <c r="DJ135" s="412" t="str">
        <f t="shared" si="172"/>
        <v/>
      </c>
      <c r="DK135" s="412" t="str">
        <f t="shared" si="173"/>
        <v/>
      </c>
      <c r="DL135" s="412" t="str">
        <f t="shared" si="174"/>
        <v/>
      </c>
      <c r="DM135" s="412" t="str">
        <f t="shared" si="175"/>
        <v/>
      </c>
      <c r="DN135" s="412" t="str">
        <f t="shared" si="176"/>
        <v/>
      </c>
      <c r="DO135" s="412" t="str">
        <f t="shared" si="177"/>
        <v/>
      </c>
    </row>
    <row r="136" spans="1:119" s="157" customFormat="1" ht="18" hidden="1" customHeight="1">
      <c r="A136" s="161" t="str">
        <f t="shared" si="185"/>
        <v/>
      </c>
      <c r="B136" s="158"/>
      <c r="C136" s="31" t="str">
        <f>IF(B136="","",VLOOKUP(B136,学連登録!$C$2:$G$3000,2,FALSE))</f>
        <v/>
      </c>
      <c r="D136" s="32" t="str">
        <f>IF(B136="","",VLOOKUP(B136,学連登録!$C$2:$G$3000,3,FALSE))</f>
        <v/>
      </c>
      <c r="E136" s="33" t="str">
        <f>IF(B136="","",VLOOKUP(B136,学連登録!$C$2:$G$3000,4,FALSE))</f>
        <v/>
      </c>
      <c r="F136" s="383" t="str">
        <f>IF(B136="","",VLOOKUP(B136,学連登録!$C$2:$I$3000,7,FALSE))</f>
        <v/>
      </c>
      <c r="G136" s="160"/>
      <c r="H136" s="905"/>
      <c r="I136" s="907"/>
      <c r="J136" s="160"/>
      <c r="K136" s="905"/>
      <c r="L136" s="906"/>
      <c r="M136" s="160"/>
      <c r="N136" s="819"/>
      <c r="O136" s="820"/>
      <c r="P136" s="159"/>
      <c r="Q136" s="905"/>
      <c r="R136" s="906"/>
      <c r="S136" s="159"/>
      <c r="T136" s="905"/>
      <c r="U136" s="906"/>
      <c r="V136" s="103" t="str">
        <f>IF(B136="","",VLOOKUP(B136,学連登録!$C$2:$H$3000,6,FALSE))</f>
        <v/>
      </c>
      <c r="Y136" s="118" t="str">
        <f t="shared" si="178"/>
        <v/>
      </c>
      <c r="Z136" s="97" t="str">
        <f>IF(G136="","",VLOOKUP(G136,種目名!$R$5:$T$104,3,0))</f>
        <v/>
      </c>
      <c r="AA136" s="99" t="str">
        <f>IF(J136="","",VLOOKUP(J136,種目名!$R$5:$T$104,3,0))</f>
        <v/>
      </c>
      <c r="AB136" s="119" t="str">
        <f>IF(M136="","",VLOOKUP(M136,種目名!$R$5:$T$104,3,0))</f>
        <v/>
      </c>
      <c r="AC136" s="119" t="str">
        <f>IF(P136="","",VLOOKUP(AF136,種目名!$R$5:$T$104,3,0))</f>
        <v/>
      </c>
      <c r="AD136" s="120" t="str">
        <f>IF(S136="","",VLOOKUP(AI136,種目名!$R$5:$T$104,3,0))</f>
        <v/>
      </c>
      <c r="AE136" s="117">
        <f t="shared" si="179"/>
        <v>0</v>
      </c>
      <c r="AF136" s="157" t="str">
        <f t="shared" si="180"/>
        <v/>
      </c>
      <c r="AG136" s="157" t="str">
        <f t="shared" si="181"/>
        <v/>
      </c>
      <c r="AH136" s="157">
        <f t="shared" si="182"/>
        <v>0</v>
      </c>
      <c r="AI136" s="157" t="str">
        <f t="shared" si="183"/>
        <v/>
      </c>
      <c r="AJ136" s="157" t="str">
        <f t="shared" si="184"/>
        <v/>
      </c>
      <c r="AK136" s="390"/>
      <c r="AL136" s="171">
        <f t="shared" si="112"/>
        <v>0</v>
      </c>
      <c r="AM136" s="399">
        <f t="shared" si="113"/>
        <v>0</v>
      </c>
      <c r="AN136" s="399">
        <f>COUNTIF($B$12:B136,B136)</f>
        <v>0</v>
      </c>
      <c r="AO136" s="399"/>
      <c r="AP136" s="399" t="str">
        <f t="shared" si="114"/>
        <v/>
      </c>
      <c r="AQ136" s="399" t="str">
        <f t="shared" si="114"/>
        <v/>
      </c>
      <c r="AR136" s="399" t="str">
        <f t="shared" si="114"/>
        <v/>
      </c>
      <c r="AS136" s="399" t="str">
        <f t="shared" si="108"/>
        <v/>
      </c>
      <c r="AT136" s="399">
        <f t="shared" si="115"/>
        <v>0</v>
      </c>
      <c r="AU136" s="399" t="str">
        <f t="shared" si="116"/>
        <v/>
      </c>
      <c r="AV136" s="399" t="str">
        <f t="shared" si="117"/>
        <v/>
      </c>
      <c r="AW136" s="399" t="str">
        <f t="shared" si="118"/>
        <v/>
      </c>
      <c r="AX136" s="399" t="str">
        <f t="shared" si="119"/>
        <v/>
      </c>
      <c r="AY136" s="399" t="str">
        <f t="shared" si="120"/>
        <v/>
      </c>
      <c r="AZ136" s="399" t="str">
        <f t="shared" si="186"/>
        <v/>
      </c>
      <c r="BA136" s="399" t="str">
        <f t="shared" si="186"/>
        <v/>
      </c>
      <c r="BB136" s="399" t="str">
        <f t="shared" si="186"/>
        <v/>
      </c>
      <c r="BC136" s="399" t="str">
        <f t="shared" si="186"/>
        <v/>
      </c>
      <c r="BD136" s="403" t="str">
        <f t="shared" si="186"/>
        <v/>
      </c>
      <c r="BE136" s="393">
        <f t="shared" si="121"/>
        <v>0</v>
      </c>
      <c r="BG136" s="399">
        <f t="shared" si="122"/>
        <v>0</v>
      </c>
      <c r="BH136" s="399">
        <f t="shared" si="123"/>
        <v>0</v>
      </c>
      <c r="BI136" s="412">
        <f t="shared" si="124"/>
        <v>0</v>
      </c>
      <c r="BJ136" s="413">
        <f t="shared" si="109"/>
        <v>0</v>
      </c>
      <c r="BK136" s="398" t="str">
        <f t="shared" si="110"/>
        <v>0</v>
      </c>
      <c r="BL136" s="398" t="str">
        <f t="shared" si="111"/>
        <v>0</v>
      </c>
      <c r="BM136" s="412">
        <f t="shared" si="125"/>
        <v>0</v>
      </c>
      <c r="BN136" s="412" t="str">
        <f t="shared" si="126"/>
        <v>0m0</v>
      </c>
      <c r="BO136" s="399">
        <f t="shared" si="127"/>
        <v>0</v>
      </c>
      <c r="BP136" s="399">
        <f t="shared" si="128"/>
        <v>0</v>
      </c>
      <c r="BQ136" s="412">
        <f t="shared" si="129"/>
        <v>0</v>
      </c>
      <c r="BR136" s="413">
        <f t="shared" si="130"/>
        <v>0</v>
      </c>
      <c r="BS136" s="398" t="str">
        <f t="shared" si="131"/>
        <v>0</v>
      </c>
      <c r="BT136" s="398" t="str">
        <f t="shared" si="132"/>
        <v>0</v>
      </c>
      <c r="BU136" s="412">
        <f t="shared" si="133"/>
        <v>0</v>
      </c>
      <c r="BV136" s="412" t="str">
        <f t="shared" si="134"/>
        <v>0m0</v>
      </c>
      <c r="BW136" s="399">
        <f t="shared" si="135"/>
        <v>0</v>
      </c>
      <c r="BX136" s="399">
        <f t="shared" si="136"/>
        <v>0</v>
      </c>
      <c r="BY136" s="412">
        <f t="shared" si="137"/>
        <v>0</v>
      </c>
      <c r="BZ136" s="413">
        <f t="shared" si="138"/>
        <v>0</v>
      </c>
      <c r="CA136" s="398" t="str">
        <f t="shared" si="139"/>
        <v>0</v>
      </c>
      <c r="CB136" s="398" t="str">
        <f t="shared" si="140"/>
        <v>0</v>
      </c>
      <c r="CC136" s="412">
        <f t="shared" si="141"/>
        <v>0</v>
      </c>
      <c r="CD136" s="412" t="str">
        <f t="shared" si="142"/>
        <v>0m0</v>
      </c>
      <c r="CE136" s="399">
        <f t="shared" si="143"/>
        <v>0</v>
      </c>
      <c r="CF136" s="399">
        <f t="shared" si="144"/>
        <v>0</v>
      </c>
      <c r="CG136" s="412">
        <f t="shared" si="145"/>
        <v>0</v>
      </c>
      <c r="CH136" s="413">
        <f t="shared" si="146"/>
        <v>0</v>
      </c>
      <c r="CI136" s="398" t="str">
        <f t="shared" si="147"/>
        <v>0</v>
      </c>
      <c r="CJ136" s="398" t="str">
        <f t="shared" si="148"/>
        <v>0</v>
      </c>
      <c r="CK136" s="412">
        <f t="shared" si="149"/>
        <v>0</v>
      </c>
      <c r="CL136" s="412" t="str">
        <f t="shared" si="150"/>
        <v>0m0</v>
      </c>
      <c r="CM136" s="399">
        <f t="shared" si="151"/>
        <v>0</v>
      </c>
      <c r="CN136" s="399">
        <f t="shared" si="152"/>
        <v>0</v>
      </c>
      <c r="CO136" s="412">
        <f t="shared" si="153"/>
        <v>0</v>
      </c>
      <c r="CP136" s="413">
        <f t="shared" si="154"/>
        <v>0</v>
      </c>
      <c r="CQ136" s="398" t="str">
        <f t="shared" si="155"/>
        <v>0</v>
      </c>
      <c r="CR136" s="398" t="str">
        <f t="shared" si="156"/>
        <v>0</v>
      </c>
      <c r="CS136" s="412">
        <f t="shared" si="157"/>
        <v>0</v>
      </c>
      <c r="CT136" s="412" t="str">
        <f t="shared" si="158"/>
        <v>0m0</v>
      </c>
      <c r="CU136" s="412">
        <f t="shared" si="159"/>
        <v>0</v>
      </c>
      <c r="CV136" s="412">
        <f t="shared" si="160"/>
        <v>0</v>
      </c>
      <c r="CW136" s="412">
        <f t="shared" si="161"/>
        <v>0</v>
      </c>
      <c r="CX136" s="412">
        <f t="shared" si="162"/>
        <v>0</v>
      </c>
      <c r="CY136" s="412">
        <f t="shared" si="163"/>
        <v>0</v>
      </c>
      <c r="CZ136" s="412" t="str">
        <f t="shared" si="164"/>
        <v/>
      </c>
      <c r="DA136" s="412" t="str">
        <f t="shared" si="165"/>
        <v/>
      </c>
      <c r="DB136" s="412" t="str">
        <f t="shared" si="166"/>
        <v/>
      </c>
      <c r="DC136" s="412" t="str">
        <f t="shared" si="167"/>
        <v/>
      </c>
      <c r="DD136" s="412" t="str">
        <f t="shared" si="168"/>
        <v/>
      </c>
      <c r="DE136" s="412"/>
      <c r="DF136" s="411"/>
      <c r="DG136" s="412" t="str">
        <f t="shared" si="169"/>
        <v/>
      </c>
      <c r="DH136" s="412" t="str">
        <f t="shared" si="170"/>
        <v/>
      </c>
      <c r="DI136" s="412">
        <f t="shared" si="171"/>
        <v>0</v>
      </c>
      <c r="DJ136" s="412" t="str">
        <f t="shared" si="172"/>
        <v/>
      </c>
      <c r="DK136" s="412" t="str">
        <f t="shared" si="173"/>
        <v/>
      </c>
      <c r="DL136" s="412" t="str">
        <f t="shared" si="174"/>
        <v/>
      </c>
      <c r="DM136" s="412" t="str">
        <f t="shared" si="175"/>
        <v/>
      </c>
      <c r="DN136" s="412" t="str">
        <f t="shared" si="176"/>
        <v/>
      </c>
      <c r="DO136" s="412" t="str">
        <f t="shared" si="177"/>
        <v/>
      </c>
    </row>
    <row r="137" spans="1:119" s="157" customFormat="1" ht="18" hidden="1" customHeight="1">
      <c r="A137" s="161" t="str">
        <f t="shared" si="185"/>
        <v/>
      </c>
      <c r="B137" s="158"/>
      <c r="C137" s="31" t="str">
        <f>IF(B137="","",VLOOKUP(B137,学連登録!$C$2:$G$3000,2,FALSE))</f>
        <v/>
      </c>
      <c r="D137" s="32" t="str">
        <f>IF(B137="","",VLOOKUP(B137,学連登録!$C$2:$G$3000,3,FALSE))</f>
        <v/>
      </c>
      <c r="E137" s="33" t="str">
        <f>IF(B137="","",VLOOKUP(B137,学連登録!$C$2:$G$3000,4,FALSE))</f>
        <v/>
      </c>
      <c r="F137" s="383" t="str">
        <f>IF(B137="","",VLOOKUP(B137,学連登録!$C$2:$I$3000,7,FALSE))</f>
        <v/>
      </c>
      <c r="G137" s="160"/>
      <c r="H137" s="905"/>
      <c r="I137" s="907"/>
      <c r="J137" s="160"/>
      <c r="K137" s="905"/>
      <c r="L137" s="906"/>
      <c r="M137" s="160"/>
      <c r="N137" s="819"/>
      <c r="O137" s="820"/>
      <c r="P137" s="159"/>
      <c r="Q137" s="905"/>
      <c r="R137" s="906"/>
      <c r="S137" s="159"/>
      <c r="T137" s="905"/>
      <c r="U137" s="906"/>
      <c r="V137" s="103" t="str">
        <f>IF(B137="","",VLOOKUP(B137,学連登録!$C$2:$H$3000,6,FALSE))</f>
        <v/>
      </c>
      <c r="Y137" s="118" t="str">
        <f t="shared" si="178"/>
        <v/>
      </c>
      <c r="Z137" s="97" t="str">
        <f>IF(G137="","",VLOOKUP(G137,種目名!$R$5:$T$104,3,0))</f>
        <v/>
      </c>
      <c r="AA137" s="99" t="str">
        <f>IF(J137="","",VLOOKUP(J137,種目名!$R$5:$T$104,3,0))</f>
        <v/>
      </c>
      <c r="AB137" s="119" t="str">
        <f>IF(M137="","",VLOOKUP(M137,種目名!$R$5:$T$104,3,0))</f>
        <v/>
      </c>
      <c r="AC137" s="119" t="str">
        <f>IF(P137="","",VLOOKUP(AF137,種目名!$R$5:$T$104,3,0))</f>
        <v/>
      </c>
      <c r="AD137" s="120" t="str">
        <f>IF(S137="","",VLOOKUP(AI137,種目名!$R$5:$T$104,3,0))</f>
        <v/>
      </c>
      <c r="AE137" s="117">
        <f t="shared" si="179"/>
        <v>0</v>
      </c>
      <c r="AF137" s="157" t="str">
        <f t="shared" si="180"/>
        <v/>
      </c>
      <c r="AG137" s="157" t="str">
        <f t="shared" si="181"/>
        <v/>
      </c>
      <c r="AH137" s="157">
        <f t="shared" si="182"/>
        <v>0</v>
      </c>
      <c r="AI137" s="157" t="str">
        <f t="shared" si="183"/>
        <v/>
      </c>
      <c r="AJ137" s="157" t="str">
        <f t="shared" si="184"/>
        <v/>
      </c>
      <c r="AK137" s="390"/>
      <c r="AL137" s="171">
        <f t="shared" si="112"/>
        <v>0</v>
      </c>
      <c r="AM137" s="399">
        <f t="shared" si="113"/>
        <v>0</v>
      </c>
      <c r="AN137" s="399">
        <f>COUNTIF($B$12:B137,B137)</f>
        <v>0</v>
      </c>
      <c r="AO137" s="399"/>
      <c r="AP137" s="399" t="str">
        <f t="shared" si="114"/>
        <v/>
      </c>
      <c r="AQ137" s="399" t="str">
        <f t="shared" si="114"/>
        <v/>
      </c>
      <c r="AR137" s="399" t="str">
        <f t="shared" si="114"/>
        <v/>
      </c>
      <c r="AS137" s="399" t="str">
        <f t="shared" si="108"/>
        <v/>
      </c>
      <c r="AT137" s="399">
        <f t="shared" si="115"/>
        <v>0</v>
      </c>
      <c r="AU137" s="399" t="str">
        <f t="shared" si="116"/>
        <v/>
      </c>
      <c r="AV137" s="399" t="str">
        <f t="shared" si="117"/>
        <v/>
      </c>
      <c r="AW137" s="399" t="str">
        <f t="shared" si="118"/>
        <v/>
      </c>
      <c r="AX137" s="399" t="str">
        <f t="shared" si="119"/>
        <v/>
      </c>
      <c r="AY137" s="399" t="str">
        <f t="shared" si="120"/>
        <v/>
      </c>
      <c r="AZ137" s="399" t="str">
        <f t="shared" si="186"/>
        <v/>
      </c>
      <c r="BA137" s="399" t="str">
        <f t="shared" si="186"/>
        <v/>
      </c>
      <c r="BB137" s="399" t="str">
        <f t="shared" si="186"/>
        <v/>
      </c>
      <c r="BC137" s="399" t="str">
        <f t="shared" si="186"/>
        <v/>
      </c>
      <c r="BD137" s="403" t="str">
        <f t="shared" si="186"/>
        <v/>
      </c>
      <c r="BE137" s="393">
        <f t="shared" si="121"/>
        <v>0</v>
      </c>
      <c r="BG137" s="399">
        <f t="shared" si="122"/>
        <v>0</v>
      </c>
      <c r="BH137" s="399">
        <f t="shared" si="123"/>
        <v>0</v>
      </c>
      <c r="BI137" s="412">
        <f t="shared" si="124"/>
        <v>0</v>
      </c>
      <c r="BJ137" s="413">
        <f t="shared" si="109"/>
        <v>0</v>
      </c>
      <c r="BK137" s="398" t="str">
        <f t="shared" si="110"/>
        <v>0</v>
      </c>
      <c r="BL137" s="398" t="str">
        <f t="shared" si="111"/>
        <v>0</v>
      </c>
      <c r="BM137" s="412">
        <f t="shared" si="125"/>
        <v>0</v>
      </c>
      <c r="BN137" s="412" t="str">
        <f t="shared" si="126"/>
        <v>0m0</v>
      </c>
      <c r="BO137" s="399">
        <f t="shared" si="127"/>
        <v>0</v>
      </c>
      <c r="BP137" s="399">
        <f t="shared" si="128"/>
        <v>0</v>
      </c>
      <c r="BQ137" s="412">
        <f t="shared" si="129"/>
        <v>0</v>
      </c>
      <c r="BR137" s="413">
        <f t="shared" si="130"/>
        <v>0</v>
      </c>
      <c r="BS137" s="398" t="str">
        <f t="shared" si="131"/>
        <v>0</v>
      </c>
      <c r="BT137" s="398" t="str">
        <f t="shared" si="132"/>
        <v>0</v>
      </c>
      <c r="BU137" s="412">
        <f t="shared" si="133"/>
        <v>0</v>
      </c>
      <c r="BV137" s="412" t="str">
        <f t="shared" si="134"/>
        <v>0m0</v>
      </c>
      <c r="BW137" s="399">
        <f t="shared" si="135"/>
        <v>0</v>
      </c>
      <c r="BX137" s="399">
        <f t="shared" si="136"/>
        <v>0</v>
      </c>
      <c r="BY137" s="412">
        <f t="shared" si="137"/>
        <v>0</v>
      </c>
      <c r="BZ137" s="413">
        <f t="shared" si="138"/>
        <v>0</v>
      </c>
      <c r="CA137" s="398" t="str">
        <f t="shared" si="139"/>
        <v>0</v>
      </c>
      <c r="CB137" s="398" t="str">
        <f t="shared" si="140"/>
        <v>0</v>
      </c>
      <c r="CC137" s="412">
        <f t="shared" si="141"/>
        <v>0</v>
      </c>
      <c r="CD137" s="412" t="str">
        <f t="shared" si="142"/>
        <v>0m0</v>
      </c>
      <c r="CE137" s="399">
        <f t="shared" si="143"/>
        <v>0</v>
      </c>
      <c r="CF137" s="399">
        <f t="shared" si="144"/>
        <v>0</v>
      </c>
      <c r="CG137" s="412">
        <f t="shared" si="145"/>
        <v>0</v>
      </c>
      <c r="CH137" s="413">
        <f t="shared" si="146"/>
        <v>0</v>
      </c>
      <c r="CI137" s="398" t="str">
        <f t="shared" si="147"/>
        <v>0</v>
      </c>
      <c r="CJ137" s="398" t="str">
        <f t="shared" si="148"/>
        <v>0</v>
      </c>
      <c r="CK137" s="412">
        <f t="shared" si="149"/>
        <v>0</v>
      </c>
      <c r="CL137" s="412" t="str">
        <f t="shared" si="150"/>
        <v>0m0</v>
      </c>
      <c r="CM137" s="399">
        <f t="shared" si="151"/>
        <v>0</v>
      </c>
      <c r="CN137" s="399">
        <f t="shared" si="152"/>
        <v>0</v>
      </c>
      <c r="CO137" s="412">
        <f t="shared" si="153"/>
        <v>0</v>
      </c>
      <c r="CP137" s="413">
        <f t="shared" si="154"/>
        <v>0</v>
      </c>
      <c r="CQ137" s="398" t="str">
        <f t="shared" si="155"/>
        <v>0</v>
      </c>
      <c r="CR137" s="398" t="str">
        <f t="shared" si="156"/>
        <v>0</v>
      </c>
      <c r="CS137" s="412">
        <f t="shared" si="157"/>
        <v>0</v>
      </c>
      <c r="CT137" s="412" t="str">
        <f t="shared" si="158"/>
        <v>0m0</v>
      </c>
      <c r="CU137" s="412">
        <f t="shared" si="159"/>
        <v>0</v>
      </c>
      <c r="CV137" s="412">
        <f t="shared" si="160"/>
        <v>0</v>
      </c>
      <c r="CW137" s="412">
        <f t="shared" si="161"/>
        <v>0</v>
      </c>
      <c r="CX137" s="412">
        <f t="shared" si="162"/>
        <v>0</v>
      </c>
      <c r="CY137" s="412">
        <f t="shared" si="163"/>
        <v>0</v>
      </c>
      <c r="CZ137" s="412" t="str">
        <f t="shared" si="164"/>
        <v/>
      </c>
      <c r="DA137" s="412" t="str">
        <f t="shared" si="165"/>
        <v/>
      </c>
      <c r="DB137" s="412" t="str">
        <f t="shared" si="166"/>
        <v/>
      </c>
      <c r="DC137" s="412" t="str">
        <f t="shared" si="167"/>
        <v/>
      </c>
      <c r="DD137" s="412" t="str">
        <f t="shared" si="168"/>
        <v/>
      </c>
      <c r="DE137" s="412"/>
      <c r="DF137" s="411"/>
      <c r="DG137" s="412" t="str">
        <f t="shared" si="169"/>
        <v/>
      </c>
      <c r="DH137" s="412" t="str">
        <f t="shared" si="170"/>
        <v/>
      </c>
      <c r="DI137" s="412">
        <f t="shared" si="171"/>
        <v>0</v>
      </c>
      <c r="DJ137" s="412" t="str">
        <f t="shared" si="172"/>
        <v/>
      </c>
      <c r="DK137" s="412" t="str">
        <f t="shared" si="173"/>
        <v/>
      </c>
      <c r="DL137" s="412" t="str">
        <f t="shared" si="174"/>
        <v/>
      </c>
      <c r="DM137" s="412" t="str">
        <f t="shared" si="175"/>
        <v/>
      </c>
      <c r="DN137" s="412" t="str">
        <f t="shared" si="176"/>
        <v/>
      </c>
      <c r="DO137" s="412" t="str">
        <f t="shared" si="177"/>
        <v/>
      </c>
    </row>
    <row r="138" spans="1:119" s="157" customFormat="1" ht="18" hidden="1" customHeight="1">
      <c r="A138" s="161" t="str">
        <f t="shared" si="185"/>
        <v/>
      </c>
      <c r="B138" s="158"/>
      <c r="C138" s="31" t="str">
        <f>IF(B138="","",VLOOKUP(B138,学連登録!$C$2:$G$3000,2,FALSE))</f>
        <v/>
      </c>
      <c r="D138" s="32" t="str">
        <f>IF(B138="","",VLOOKUP(B138,学連登録!$C$2:$G$3000,3,FALSE))</f>
        <v/>
      </c>
      <c r="E138" s="33" t="str">
        <f>IF(B138="","",VLOOKUP(B138,学連登録!$C$2:$G$3000,4,FALSE))</f>
        <v/>
      </c>
      <c r="F138" s="383" t="str">
        <f>IF(B138="","",VLOOKUP(B138,学連登録!$C$2:$I$3000,7,FALSE))</f>
        <v/>
      </c>
      <c r="G138" s="160"/>
      <c r="H138" s="905"/>
      <c r="I138" s="907"/>
      <c r="J138" s="160"/>
      <c r="K138" s="905"/>
      <c r="L138" s="906"/>
      <c r="M138" s="160"/>
      <c r="N138" s="819"/>
      <c r="O138" s="820"/>
      <c r="P138" s="159"/>
      <c r="Q138" s="905"/>
      <c r="R138" s="906"/>
      <c r="S138" s="159"/>
      <c r="T138" s="905"/>
      <c r="U138" s="906"/>
      <c r="V138" s="103" t="str">
        <f>IF(B138="","",VLOOKUP(B138,学連登録!$C$2:$H$3000,6,FALSE))</f>
        <v/>
      </c>
      <c r="Y138" s="118" t="str">
        <f t="shared" si="178"/>
        <v/>
      </c>
      <c r="Z138" s="97" t="str">
        <f>IF(G138="","",VLOOKUP(G138,種目名!$R$5:$T$104,3,0))</f>
        <v/>
      </c>
      <c r="AA138" s="99" t="str">
        <f>IF(J138="","",VLOOKUP(J138,種目名!$R$5:$T$104,3,0))</f>
        <v/>
      </c>
      <c r="AB138" s="119" t="str">
        <f>IF(M138="","",VLOOKUP(M138,種目名!$R$5:$T$104,3,0))</f>
        <v/>
      </c>
      <c r="AC138" s="119" t="str">
        <f>IF(P138="","",VLOOKUP(AF138,種目名!$R$5:$T$104,3,0))</f>
        <v/>
      </c>
      <c r="AD138" s="120" t="str">
        <f>IF(S138="","",VLOOKUP(AI138,種目名!$R$5:$T$104,3,0))</f>
        <v/>
      </c>
      <c r="AE138" s="117">
        <f t="shared" si="179"/>
        <v>0</v>
      </c>
      <c r="AF138" s="157" t="str">
        <f t="shared" si="180"/>
        <v/>
      </c>
      <c r="AG138" s="157" t="str">
        <f t="shared" si="181"/>
        <v/>
      </c>
      <c r="AH138" s="157">
        <f t="shared" si="182"/>
        <v>0</v>
      </c>
      <c r="AI138" s="157" t="str">
        <f t="shared" si="183"/>
        <v/>
      </c>
      <c r="AJ138" s="157" t="str">
        <f t="shared" si="184"/>
        <v/>
      </c>
      <c r="AK138" s="390"/>
      <c r="AL138" s="171">
        <f t="shared" si="112"/>
        <v>0</v>
      </c>
      <c r="AM138" s="399">
        <f t="shared" si="113"/>
        <v>0</v>
      </c>
      <c r="AN138" s="399">
        <f>COUNTIF($B$12:B138,B138)</f>
        <v>0</v>
      </c>
      <c r="AO138" s="399"/>
      <c r="AP138" s="399" t="str">
        <f t="shared" si="114"/>
        <v/>
      </c>
      <c r="AQ138" s="399" t="str">
        <f t="shared" si="114"/>
        <v/>
      </c>
      <c r="AR138" s="399" t="str">
        <f t="shared" si="114"/>
        <v/>
      </c>
      <c r="AS138" s="399" t="str">
        <f t="shared" si="108"/>
        <v/>
      </c>
      <c r="AT138" s="399">
        <f t="shared" si="115"/>
        <v>0</v>
      </c>
      <c r="AU138" s="399" t="str">
        <f t="shared" si="116"/>
        <v/>
      </c>
      <c r="AV138" s="399" t="str">
        <f t="shared" si="117"/>
        <v/>
      </c>
      <c r="AW138" s="399" t="str">
        <f t="shared" si="118"/>
        <v/>
      </c>
      <c r="AX138" s="399" t="str">
        <f t="shared" si="119"/>
        <v/>
      </c>
      <c r="AY138" s="399" t="str">
        <f t="shared" si="120"/>
        <v/>
      </c>
      <c r="AZ138" s="399" t="str">
        <f t="shared" si="186"/>
        <v/>
      </c>
      <c r="BA138" s="399" t="str">
        <f t="shared" si="186"/>
        <v/>
      </c>
      <c r="BB138" s="399" t="str">
        <f t="shared" si="186"/>
        <v/>
      </c>
      <c r="BC138" s="399" t="str">
        <f t="shared" si="186"/>
        <v/>
      </c>
      <c r="BD138" s="403" t="str">
        <f t="shared" si="186"/>
        <v/>
      </c>
      <c r="BE138" s="393">
        <f t="shared" si="121"/>
        <v>0</v>
      </c>
      <c r="BG138" s="399">
        <f t="shared" si="122"/>
        <v>0</v>
      </c>
      <c r="BH138" s="399">
        <f t="shared" si="123"/>
        <v>0</v>
      </c>
      <c r="BI138" s="412">
        <f t="shared" si="124"/>
        <v>0</v>
      </c>
      <c r="BJ138" s="413">
        <f t="shared" si="109"/>
        <v>0</v>
      </c>
      <c r="BK138" s="398" t="str">
        <f t="shared" si="110"/>
        <v>0</v>
      </c>
      <c r="BL138" s="398" t="str">
        <f t="shared" si="111"/>
        <v>0</v>
      </c>
      <c r="BM138" s="412">
        <f t="shared" si="125"/>
        <v>0</v>
      </c>
      <c r="BN138" s="412" t="str">
        <f t="shared" si="126"/>
        <v>0m0</v>
      </c>
      <c r="BO138" s="399">
        <f t="shared" si="127"/>
        <v>0</v>
      </c>
      <c r="BP138" s="399">
        <f t="shared" si="128"/>
        <v>0</v>
      </c>
      <c r="BQ138" s="412">
        <f t="shared" si="129"/>
        <v>0</v>
      </c>
      <c r="BR138" s="413">
        <f t="shared" si="130"/>
        <v>0</v>
      </c>
      <c r="BS138" s="398" t="str">
        <f t="shared" si="131"/>
        <v>0</v>
      </c>
      <c r="BT138" s="398" t="str">
        <f t="shared" si="132"/>
        <v>0</v>
      </c>
      <c r="BU138" s="412">
        <f t="shared" si="133"/>
        <v>0</v>
      </c>
      <c r="BV138" s="412" t="str">
        <f t="shared" si="134"/>
        <v>0m0</v>
      </c>
      <c r="BW138" s="399">
        <f t="shared" si="135"/>
        <v>0</v>
      </c>
      <c r="BX138" s="399">
        <f t="shared" si="136"/>
        <v>0</v>
      </c>
      <c r="BY138" s="412">
        <f t="shared" si="137"/>
        <v>0</v>
      </c>
      <c r="BZ138" s="413">
        <f t="shared" si="138"/>
        <v>0</v>
      </c>
      <c r="CA138" s="398" t="str">
        <f t="shared" si="139"/>
        <v>0</v>
      </c>
      <c r="CB138" s="398" t="str">
        <f t="shared" si="140"/>
        <v>0</v>
      </c>
      <c r="CC138" s="412">
        <f t="shared" si="141"/>
        <v>0</v>
      </c>
      <c r="CD138" s="412" t="str">
        <f t="shared" si="142"/>
        <v>0m0</v>
      </c>
      <c r="CE138" s="399">
        <f t="shared" si="143"/>
        <v>0</v>
      </c>
      <c r="CF138" s="399">
        <f t="shared" si="144"/>
        <v>0</v>
      </c>
      <c r="CG138" s="412">
        <f t="shared" si="145"/>
        <v>0</v>
      </c>
      <c r="CH138" s="413">
        <f t="shared" si="146"/>
        <v>0</v>
      </c>
      <c r="CI138" s="398" t="str">
        <f t="shared" si="147"/>
        <v>0</v>
      </c>
      <c r="CJ138" s="398" t="str">
        <f t="shared" si="148"/>
        <v>0</v>
      </c>
      <c r="CK138" s="412">
        <f t="shared" si="149"/>
        <v>0</v>
      </c>
      <c r="CL138" s="412" t="str">
        <f t="shared" si="150"/>
        <v>0m0</v>
      </c>
      <c r="CM138" s="399">
        <f t="shared" si="151"/>
        <v>0</v>
      </c>
      <c r="CN138" s="399">
        <f t="shared" si="152"/>
        <v>0</v>
      </c>
      <c r="CO138" s="412">
        <f t="shared" si="153"/>
        <v>0</v>
      </c>
      <c r="CP138" s="413">
        <f t="shared" si="154"/>
        <v>0</v>
      </c>
      <c r="CQ138" s="398" t="str">
        <f t="shared" si="155"/>
        <v>0</v>
      </c>
      <c r="CR138" s="398" t="str">
        <f t="shared" si="156"/>
        <v>0</v>
      </c>
      <c r="CS138" s="412">
        <f t="shared" si="157"/>
        <v>0</v>
      </c>
      <c r="CT138" s="412" t="str">
        <f t="shared" si="158"/>
        <v>0m0</v>
      </c>
      <c r="CU138" s="412">
        <f t="shared" si="159"/>
        <v>0</v>
      </c>
      <c r="CV138" s="412">
        <f t="shared" si="160"/>
        <v>0</v>
      </c>
      <c r="CW138" s="412">
        <f t="shared" si="161"/>
        <v>0</v>
      </c>
      <c r="CX138" s="412">
        <f t="shared" si="162"/>
        <v>0</v>
      </c>
      <c r="CY138" s="412">
        <f t="shared" si="163"/>
        <v>0</v>
      </c>
      <c r="CZ138" s="412" t="str">
        <f t="shared" si="164"/>
        <v/>
      </c>
      <c r="DA138" s="412" t="str">
        <f t="shared" si="165"/>
        <v/>
      </c>
      <c r="DB138" s="412" t="str">
        <f t="shared" si="166"/>
        <v/>
      </c>
      <c r="DC138" s="412" t="str">
        <f t="shared" si="167"/>
        <v/>
      </c>
      <c r="DD138" s="412" t="str">
        <f t="shared" si="168"/>
        <v/>
      </c>
      <c r="DE138" s="412"/>
      <c r="DF138" s="411"/>
      <c r="DG138" s="412" t="str">
        <f t="shared" si="169"/>
        <v/>
      </c>
      <c r="DH138" s="412" t="str">
        <f t="shared" si="170"/>
        <v/>
      </c>
      <c r="DI138" s="412">
        <f t="shared" si="171"/>
        <v>0</v>
      </c>
      <c r="DJ138" s="412" t="str">
        <f t="shared" si="172"/>
        <v/>
      </c>
      <c r="DK138" s="412" t="str">
        <f t="shared" si="173"/>
        <v/>
      </c>
      <c r="DL138" s="412" t="str">
        <f t="shared" si="174"/>
        <v/>
      </c>
      <c r="DM138" s="412" t="str">
        <f t="shared" si="175"/>
        <v/>
      </c>
      <c r="DN138" s="412" t="str">
        <f t="shared" si="176"/>
        <v/>
      </c>
      <c r="DO138" s="412" t="str">
        <f t="shared" si="177"/>
        <v/>
      </c>
    </row>
    <row r="139" spans="1:119" s="157" customFormat="1" ht="18" hidden="1" customHeight="1">
      <c r="A139" s="161" t="str">
        <f t="shared" si="185"/>
        <v/>
      </c>
      <c r="B139" s="158"/>
      <c r="C139" s="31" t="str">
        <f>IF(B139="","",VLOOKUP(B139,学連登録!$C$2:$G$3000,2,FALSE))</f>
        <v/>
      </c>
      <c r="D139" s="32" t="str">
        <f>IF(B139="","",VLOOKUP(B139,学連登録!$C$2:$G$3000,3,FALSE))</f>
        <v/>
      </c>
      <c r="E139" s="33" t="str">
        <f>IF(B139="","",VLOOKUP(B139,学連登録!$C$2:$G$3000,4,FALSE))</f>
        <v/>
      </c>
      <c r="F139" s="383" t="str">
        <f>IF(B139="","",VLOOKUP(B139,学連登録!$C$2:$I$3000,7,FALSE))</f>
        <v/>
      </c>
      <c r="G139" s="160"/>
      <c r="H139" s="905"/>
      <c r="I139" s="907"/>
      <c r="J139" s="160"/>
      <c r="K139" s="905"/>
      <c r="L139" s="906"/>
      <c r="M139" s="160"/>
      <c r="N139" s="819"/>
      <c r="O139" s="820"/>
      <c r="P139" s="159"/>
      <c r="Q139" s="905"/>
      <c r="R139" s="906"/>
      <c r="S139" s="159"/>
      <c r="T139" s="905"/>
      <c r="U139" s="906"/>
      <c r="V139" s="103" t="str">
        <f>IF(B139="","",VLOOKUP(B139,学連登録!$C$2:$H$3000,6,FALSE))</f>
        <v/>
      </c>
      <c r="Y139" s="118" t="str">
        <f t="shared" si="178"/>
        <v/>
      </c>
      <c r="Z139" s="97" t="str">
        <f>IF(G139="","",VLOOKUP(G139,種目名!$R$5:$T$104,3,0))</f>
        <v/>
      </c>
      <c r="AA139" s="99" t="str">
        <f>IF(J139="","",VLOOKUP(J139,種目名!$R$5:$T$104,3,0))</f>
        <v/>
      </c>
      <c r="AB139" s="119" t="str">
        <f>IF(M139="","",VLOOKUP(M139,種目名!$R$5:$T$104,3,0))</f>
        <v/>
      </c>
      <c r="AC139" s="119" t="str">
        <f>IF(P139="","",VLOOKUP(AF139,種目名!$R$5:$T$104,3,0))</f>
        <v/>
      </c>
      <c r="AD139" s="120" t="str">
        <f>IF(S139="","",VLOOKUP(AI139,種目名!$R$5:$T$104,3,0))</f>
        <v/>
      </c>
      <c r="AE139" s="117">
        <f t="shared" si="179"/>
        <v>0</v>
      </c>
      <c r="AF139" s="157" t="str">
        <f t="shared" si="180"/>
        <v/>
      </c>
      <c r="AG139" s="157" t="str">
        <f t="shared" si="181"/>
        <v/>
      </c>
      <c r="AH139" s="157">
        <f t="shared" si="182"/>
        <v>0</v>
      </c>
      <c r="AI139" s="157" t="str">
        <f t="shared" si="183"/>
        <v/>
      </c>
      <c r="AJ139" s="157" t="str">
        <f t="shared" si="184"/>
        <v/>
      </c>
      <c r="AK139" s="390"/>
      <c r="AL139" s="171">
        <f t="shared" si="112"/>
        <v>0</v>
      </c>
      <c r="AM139" s="399">
        <f t="shared" si="113"/>
        <v>0</v>
      </c>
      <c r="AN139" s="399">
        <f>COUNTIF($B$12:B139,B139)</f>
        <v>0</v>
      </c>
      <c r="AO139" s="399"/>
      <c r="AP139" s="399" t="str">
        <f t="shared" si="114"/>
        <v/>
      </c>
      <c r="AQ139" s="399" t="str">
        <f t="shared" si="114"/>
        <v/>
      </c>
      <c r="AR139" s="399" t="str">
        <f t="shared" si="114"/>
        <v/>
      </c>
      <c r="AS139" s="399" t="str">
        <f t="shared" si="108"/>
        <v/>
      </c>
      <c r="AT139" s="399">
        <f t="shared" si="115"/>
        <v>0</v>
      </c>
      <c r="AU139" s="399" t="str">
        <f t="shared" si="116"/>
        <v/>
      </c>
      <c r="AV139" s="399" t="str">
        <f t="shared" si="117"/>
        <v/>
      </c>
      <c r="AW139" s="399" t="str">
        <f t="shared" si="118"/>
        <v/>
      </c>
      <c r="AX139" s="399" t="str">
        <f t="shared" si="119"/>
        <v/>
      </c>
      <c r="AY139" s="399" t="str">
        <f t="shared" si="120"/>
        <v/>
      </c>
      <c r="AZ139" s="399" t="str">
        <f t="shared" si="186"/>
        <v/>
      </c>
      <c r="BA139" s="399" t="str">
        <f t="shared" si="186"/>
        <v/>
      </c>
      <c r="BB139" s="399" t="str">
        <f t="shared" si="186"/>
        <v/>
      </c>
      <c r="BC139" s="399" t="str">
        <f t="shared" si="186"/>
        <v/>
      </c>
      <c r="BD139" s="403" t="str">
        <f t="shared" si="186"/>
        <v/>
      </c>
      <c r="BE139" s="393">
        <f t="shared" si="121"/>
        <v>0</v>
      </c>
      <c r="BG139" s="399">
        <f t="shared" si="122"/>
        <v>0</v>
      </c>
      <c r="BH139" s="399">
        <f t="shared" si="123"/>
        <v>0</v>
      </c>
      <c r="BI139" s="412">
        <f t="shared" si="124"/>
        <v>0</v>
      </c>
      <c r="BJ139" s="413">
        <f t="shared" si="109"/>
        <v>0</v>
      </c>
      <c r="BK139" s="398" t="str">
        <f t="shared" si="110"/>
        <v>0</v>
      </c>
      <c r="BL139" s="398" t="str">
        <f t="shared" si="111"/>
        <v>0</v>
      </c>
      <c r="BM139" s="412">
        <f t="shared" si="125"/>
        <v>0</v>
      </c>
      <c r="BN139" s="412" t="str">
        <f t="shared" si="126"/>
        <v>0m0</v>
      </c>
      <c r="BO139" s="399">
        <f t="shared" si="127"/>
        <v>0</v>
      </c>
      <c r="BP139" s="399">
        <f t="shared" si="128"/>
        <v>0</v>
      </c>
      <c r="BQ139" s="412">
        <f t="shared" si="129"/>
        <v>0</v>
      </c>
      <c r="BR139" s="413">
        <f t="shared" si="130"/>
        <v>0</v>
      </c>
      <c r="BS139" s="398" t="str">
        <f t="shared" si="131"/>
        <v>0</v>
      </c>
      <c r="BT139" s="398" t="str">
        <f t="shared" si="132"/>
        <v>0</v>
      </c>
      <c r="BU139" s="412">
        <f t="shared" si="133"/>
        <v>0</v>
      </c>
      <c r="BV139" s="412" t="str">
        <f t="shared" si="134"/>
        <v>0m0</v>
      </c>
      <c r="BW139" s="399">
        <f t="shared" si="135"/>
        <v>0</v>
      </c>
      <c r="BX139" s="399">
        <f t="shared" si="136"/>
        <v>0</v>
      </c>
      <c r="BY139" s="412">
        <f t="shared" si="137"/>
        <v>0</v>
      </c>
      <c r="BZ139" s="413">
        <f t="shared" si="138"/>
        <v>0</v>
      </c>
      <c r="CA139" s="398" t="str">
        <f t="shared" si="139"/>
        <v>0</v>
      </c>
      <c r="CB139" s="398" t="str">
        <f t="shared" si="140"/>
        <v>0</v>
      </c>
      <c r="CC139" s="412">
        <f t="shared" si="141"/>
        <v>0</v>
      </c>
      <c r="CD139" s="412" t="str">
        <f t="shared" si="142"/>
        <v>0m0</v>
      </c>
      <c r="CE139" s="399">
        <f t="shared" si="143"/>
        <v>0</v>
      </c>
      <c r="CF139" s="399">
        <f t="shared" si="144"/>
        <v>0</v>
      </c>
      <c r="CG139" s="412">
        <f t="shared" si="145"/>
        <v>0</v>
      </c>
      <c r="CH139" s="413">
        <f t="shared" si="146"/>
        <v>0</v>
      </c>
      <c r="CI139" s="398" t="str">
        <f t="shared" si="147"/>
        <v>0</v>
      </c>
      <c r="CJ139" s="398" t="str">
        <f t="shared" si="148"/>
        <v>0</v>
      </c>
      <c r="CK139" s="412">
        <f t="shared" si="149"/>
        <v>0</v>
      </c>
      <c r="CL139" s="412" t="str">
        <f t="shared" si="150"/>
        <v>0m0</v>
      </c>
      <c r="CM139" s="399">
        <f t="shared" si="151"/>
        <v>0</v>
      </c>
      <c r="CN139" s="399">
        <f t="shared" si="152"/>
        <v>0</v>
      </c>
      <c r="CO139" s="412">
        <f t="shared" si="153"/>
        <v>0</v>
      </c>
      <c r="CP139" s="413">
        <f t="shared" si="154"/>
        <v>0</v>
      </c>
      <c r="CQ139" s="398" t="str">
        <f t="shared" si="155"/>
        <v>0</v>
      </c>
      <c r="CR139" s="398" t="str">
        <f t="shared" si="156"/>
        <v>0</v>
      </c>
      <c r="CS139" s="412">
        <f t="shared" si="157"/>
        <v>0</v>
      </c>
      <c r="CT139" s="412" t="str">
        <f t="shared" si="158"/>
        <v>0m0</v>
      </c>
      <c r="CU139" s="412">
        <f t="shared" si="159"/>
        <v>0</v>
      </c>
      <c r="CV139" s="412">
        <f t="shared" si="160"/>
        <v>0</v>
      </c>
      <c r="CW139" s="412">
        <f t="shared" si="161"/>
        <v>0</v>
      </c>
      <c r="CX139" s="412">
        <f t="shared" si="162"/>
        <v>0</v>
      </c>
      <c r="CY139" s="412">
        <f t="shared" si="163"/>
        <v>0</v>
      </c>
      <c r="CZ139" s="412" t="str">
        <f t="shared" si="164"/>
        <v/>
      </c>
      <c r="DA139" s="412" t="str">
        <f t="shared" si="165"/>
        <v/>
      </c>
      <c r="DB139" s="412" t="str">
        <f t="shared" si="166"/>
        <v/>
      </c>
      <c r="DC139" s="412" t="str">
        <f t="shared" si="167"/>
        <v/>
      </c>
      <c r="DD139" s="412" t="str">
        <f t="shared" si="168"/>
        <v/>
      </c>
      <c r="DE139" s="412"/>
      <c r="DF139" s="411"/>
      <c r="DG139" s="412" t="str">
        <f t="shared" si="169"/>
        <v/>
      </c>
      <c r="DH139" s="412" t="str">
        <f t="shared" si="170"/>
        <v/>
      </c>
      <c r="DI139" s="412">
        <f t="shared" si="171"/>
        <v>0</v>
      </c>
      <c r="DJ139" s="412" t="str">
        <f t="shared" si="172"/>
        <v/>
      </c>
      <c r="DK139" s="412" t="str">
        <f t="shared" si="173"/>
        <v/>
      </c>
      <c r="DL139" s="412" t="str">
        <f t="shared" si="174"/>
        <v/>
      </c>
      <c r="DM139" s="412" t="str">
        <f t="shared" si="175"/>
        <v/>
      </c>
      <c r="DN139" s="412" t="str">
        <f t="shared" si="176"/>
        <v/>
      </c>
      <c r="DO139" s="412" t="str">
        <f t="shared" si="177"/>
        <v/>
      </c>
    </row>
    <row r="140" spans="1:119" s="157" customFormat="1" ht="18" hidden="1" customHeight="1">
      <c r="A140" s="161" t="str">
        <f t="shared" si="185"/>
        <v/>
      </c>
      <c r="B140" s="158"/>
      <c r="C140" s="31" t="str">
        <f>IF(B140="","",VLOOKUP(B140,学連登録!$C$2:$G$3000,2,FALSE))</f>
        <v/>
      </c>
      <c r="D140" s="32" t="str">
        <f>IF(B140="","",VLOOKUP(B140,学連登録!$C$2:$G$3000,3,FALSE))</f>
        <v/>
      </c>
      <c r="E140" s="33" t="str">
        <f>IF(B140="","",VLOOKUP(B140,学連登録!$C$2:$G$3000,4,FALSE))</f>
        <v/>
      </c>
      <c r="F140" s="383" t="str">
        <f>IF(B140="","",VLOOKUP(B140,学連登録!$C$2:$I$3000,7,FALSE))</f>
        <v/>
      </c>
      <c r="G140" s="160"/>
      <c r="H140" s="905"/>
      <c r="I140" s="907"/>
      <c r="J140" s="160"/>
      <c r="K140" s="905"/>
      <c r="L140" s="906"/>
      <c r="M140" s="160"/>
      <c r="N140" s="819"/>
      <c r="O140" s="820"/>
      <c r="P140" s="159"/>
      <c r="Q140" s="905"/>
      <c r="R140" s="906"/>
      <c r="S140" s="159"/>
      <c r="T140" s="905"/>
      <c r="U140" s="906"/>
      <c r="V140" s="103" t="str">
        <f>IF(B140="","",VLOOKUP(B140,学連登録!$C$2:$H$3000,6,FALSE))</f>
        <v/>
      </c>
      <c r="Y140" s="118" t="str">
        <f t="shared" si="178"/>
        <v/>
      </c>
      <c r="Z140" s="97" t="str">
        <f>IF(G140="","",VLOOKUP(G140,種目名!$R$5:$T$104,3,0))</f>
        <v/>
      </c>
      <c r="AA140" s="99" t="str">
        <f>IF(J140="","",VLOOKUP(J140,種目名!$R$5:$T$104,3,0))</f>
        <v/>
      </c>
      <c r="AB140" s="119" t="str">
        <f>IF(M140="","",VLOOKUP(M140,種目名!$R$5:$T$104,3,0))</f>
        <v/>
      </c>
      <c r="AC140" s="119" t="str">
        <f>IF(P140="","",VLOOKUP(AF140,種目名!$R$5:$T$104,3,0))</f>
        <v/>
      </c>
      <c r="AD140" s="120" t="str">
        <f>IF(S140="","",VLOOKUP(AI140,種目名!$R$5:$T$104,3,0))</f>
        <v/>
      </c>
      <c r="AE140" s="117">
        <f t="shared" si="179"/>
        <v>0</v>
      </c>
      <c r="AF140" s="157" t="str">
        <f t="shared" si="180"/>
        <v/>
      </c>
      <c r="AG140" s="157" t="str">
        <f t="shared" si="181"/>
        <v/>
      </c>
      <c r="AH140" s="157">
        <f t="shared" si="182"/>
        <v>0</v>
      </c>
      <c r="AI140" s="157" t="str">
        <f t="shared" si="183"/>
        <v/>
      </c>
      <c r="AJ140" s="157" t="str">
        <f t="shared" si="184"/>
        <v/>
      </c>
      <c r="AK140" s="390"/>
      <c r="AL140" s="171">
        <f t="shared" si="112"/>
        <v>0</v>
      </c>
      <c r="AM140" s="399">
        <f t="shared" si="113"/>
        <v>0</v>
      </c>
      <c r="AN140" s="399">
        <f>COUNTIF($B$12:B140,B140)</f>
        <v>0</v>
      </c>
      <c r="AO140" s="399"/>
      <c r="AP140" s="399" t="str">
        <f t="shared" si="114"/>
        <v/>
      </c>
      <c r="AQ140" s="399" t="str">
        <f t="shared" si="114"/>
        <v/>
      </c>
      <c r="AR140" s="399" t="str">
        <f t="shared" si="114"/>
        <v/>
      </c>
      <c r="AS140" s="399" t="str">
        <f t="shared" si="114"/>
        <v/>
      </c>
      <c r="AT140" s="399">
        <f t="shared" si="115"/>
        <v>0</v>
      </c>
      <c r="AU140" s="399" t="str">
        <f t="shared" si="116"/>
        <v/>
      </c>
      <c r="AV140" s="399" t="str">
        <f t="shared" si="117"/>
        <v/>
      </c>
      <c r="AW140" s="399" t="str">
        <f t="shared" si="118"/>
        <v/>
      </c>
      <c r="AX140" s="399" t="str">
        <f t="shared" si="119"/>
        <v/>
      </c>
      <c r="AY140" s="399" t="str">
        <f t="shared" si="120"/>
        <v/>
      </c>
      <c r="AZ140" s="399" t="str">
        <f t="shared" si="186"/>
        <v/>
      </c>
      <c r="BA140" s="399" t="str">
        <f t="shared" si="186"/>
        <v/>
      </c>
      <c r="BB140" s="399" t="str">
        <f t="shared" si="186"/>
        <v/>
      </c>
      <c r="BC140" s="399" t="str">
        <f t="shared" si="186"/>
        <v/>
      </c>
      <c r="BD140" s="403" t="str">
        <f t="shared" si="186"/>
        <v/>
      </c>
      <c r="BE140" s="393">
        <f t="shared" si="121"/>
        <v>0</v>
      </c>
      <c r="BG140" s="399">
        <f t="shared" si="122"/>
        <v>0</v>
      </c>
      <c r="BH140" s="399">
        <f t="shared" si="123"/>
        <v>0</v>
      </c>
      <c r="BI140" s="412">
        <f t="shared" si="124"/>
        <v>0</v>
      </c>
      <c r="BJ140" s="413">
        <f t="shared" ref="BJ140:BJ203" si="187">INT(BI140/10000)</f>
        <v>0</v>
      </c>
      <c r="BK140" s="398" t="str">
        <f t="shared" ref="BK140:BK203" si="188">RIGHT(INT(BI140/100),2)</f>
        <v>0</v>
      </c>
      <c r="BL140" s="398" t="str">
        <f t="shared" ref="BL140:BL203" si="189">RIGHT(INT(BI140/1),2)</f>
        <v>0</v>
      </c>
      <c r="BM140" s="412">
        <f t="shared" si="125"/>
        <v>0</v>
      </c>
      <c r="BN140" s="412" t="str">
        <f t="shared" si="126"/>
        <v>0m0</v>
      </c>
      <c r="BO140" s="399">
        <f t="shared" si="127"/>
        <v>0</v>
      </c>
      <c r="BP140" s="399">
        <f t="shared" si="128"/>
        <v>0</v>
      </c>
      <c r="BQ140" s="412">
        <f t="shared" si="129"/>
        <v>0</v>
      </c>
      <c r="BR140" s="413">
        <f t="shared" si="130"/>
        <v>0</v>
      </c>
      <c r="BS140" s="398" t="str">
        <f t="shared" si="131"/>
        <v>0</v>
      </c>
      <c r="BT140" s="398" t="str">
        <f t="shared" si="132"/>
        <v>0</v>
      </c>
      <c r="BU140" s="412">
        <f t="shared" si="133"/>
        <v>0</v>
      </c>
      <c r="BV140" s="412" t="str">
        <f t="shared" si="134"/>
        <v>0m0</v>
      </c>
      <c r="BW140" s="399">
        <f t="shared" si="135"/>
        <v>0</v>
      </c>
      <c r="BX140" s="399">
        <f t="shared" si="136"/>
        <v>0</v>
      </c>
      <c r="BY140" s="412">
        <f t="shared" si="137"/>
        <v>0</v>
      </c>
      <c r="BZ140" s="413">
        <f t="shared" si="138"/>
        <v>0</v>
      </c>
      <c r="CA140" s="398" t="str">
        <f t="shared" si="139"/>
        <v>0</v>
      </c>
      <c r="CB140" s="398" t="str">
        <f t="shared" si="140"/>
        <v>0</v>
      </c>
      <c r="CC140" s="412">
        <f t="shared" si="141"/>
        <v>0</v>
      </c>
      <c r="CD140" s="412" t="str">
        <f t="shared" si="142"/>
        <v>0m0</v>
      </c>
      <c r="CE140" s="399">
        <f t="shared" si="143"/>
        <v>0</v>
      </c>
      <c r="CF140" s="399">
        <f t="shared" si="144"/>
        <v>0</v>
      </c>
      <c r="CG140" s="412">
        <f t="shared" si="145"/>
        <v>0</v>
      </c>
      <c r="CH140" s="413">
        <f t="shared" si="146"/>
        <v>0</v>
      </c>
      <c r="CI140" s="398" t="str">
        <f t="shared" si="147"/>
        <v>0</v>
      </c>
      <c r="CJ140" s="398" t="str">
        <f t="shared" si="148"/>
        <v>0</v>
      </c>
      <c r="CK140" s="412">
        <f t="shared" si="149"/>
        <v>0</v>
      </c>
      <c r="CL140" s="412" t="str">
        <f t="shared" si="150"/>
        <v>0m0</v>
      </c>
      <c r="CM140" s="399">
        <f t="shared" si="151"/>
        <v>0</v>
      </c>
      <c r="CN140" s="399">
        <f t="shared" si="152"/>
        <v>0</v>
      </c>
      <c r="CO140" s="412">
        <f t="shared" si="153"/>
        <v>0</v>
      </c>
      <c r="CP140" s="413">
        <f t="shared" si="154"/>
        <v>0</v>
      </c>
      <c r="CQ140" s="398" t="str">
        <f t="shared" si="155"/>
        <v>0</v>
      </c>
      <c r="CR140" s="398" t="str">
        <f t="shared" si="156"/>
        <v>0</v>
      </c>
      <c r="CS140" s="412">
        <f t="shared" si="157"/>
        <v>0</v>
      </c>
      <c r="CT140" s="412" t="str">
        <f t="shared" si="158"/>
        <v>0m0</v>
      </c>
      <c r="CU140" s="412">
        <f t="shared" si="159"/>
        <v>0</v>
      </c>
      <c r="CV140" s="412">
        <f t="shared" si="160"/>
        <v>0</v>
      </c>
      <c r="CW140" s="412">
        <f t="shared" si="161"/>
        <v>0</v>
      </c>
      <c r="CX140" s="412">
        <f t="shared" si="162"/>
        <v>0</v>
      </c>
      <c r="CY140" s="412">
        <f t="shared" si="163"/>
        <v>0</v>
      </c>
      <c r="CZ140" s="412" t="str">
        <f t="shared" si="164"/>
        <v/>
      </c>
      <c r="DA140" s="412" t="str">
        <f t="shared" si="165"/>
        <v/>
      </c>
      <c r="DB140" s="412" t="str">
        <f t="shared" si="166"/>
        <v/>
      </c>
      <c r="DC140" s="412" t="str">
        <f t="shared" si="167"/>
        <v/>
      </c>
      <c r="DD140" s="412" t="str">
        <f t="shared" si="168"/>
        <v/>
      </c>
      <c r="DE140" s="412"/>
      <c r="DF140" s="411"/>
      <c r="DG140" s="412" t="str">
        <f t="shared" si="169"/>
        <v/>
      </c>
      <c r="DH140" s="412" t="str">
        <f t="shared" si="170"/>
        <v/>
      </c>
      <c r="DI140" s="412">
        <f t="shared" si="171"/>
        <v>0</v>
      </c>
      <c r="DJ140" s="412" t="str">
        <f t="shared" si="172"/>
        <v/>
      </c>
      <c r="DK140" s="412" t="str">
        <f t="shared" si="173"/>
        <v/>
      </c>
      <c r="DL140" s="412" t="str">
        <f t="shared" si="174"/>
        <v/>
      </c>
      <c r="DM140" s="412" t="str">
        <f t="shared" si="175"/>
        <v/>
      </c>
      <c r="DN140" s="412" t="str">
        <f t="shared" si="176"/>
        <v/>
      </c>
      <c r="DO140" s="412" t="str">
        <f t="shared" si="177"/>
        <v/>
      </c>
    </row>
    <row r="141" spans="1:119" s="157" customFormat="1" ht="18" hidden="1" customHeight="1">
      <c r="A141" s="161" t="str">
        <f t="shared" si="185"/>
        <v/>
      </c>
      <c r="B141" s="158"/>
      <c r="C141" s="31" t="str">
        <f>IF(B141="","",VLOOKUP(B141,学連登録!$C$2:$G$3000,2,FALSE))</f>
        <v/>
      </c>
      <c r="D141" s="32" t="str">
        <f>IF(B141="","",VLOOKUP(B141,学連登録!$C$2:$G$3000,3,FALSE))</f>
        <v/>
      </c>
      <c r="E141" s="33" t="str">
        <f>IF(B141="","",VLOOKUP(B141,学連登録!$C$2:$G$3000,4,FALSE))</f>
        <v/>
      </c>
      <c r="F141" s="383" t="str">
        <f>IF(B141="","",VLOOKUP(B141,学連登録!$C$2:$I$3000,7,FALSE))</f>
        <v/>
      </c>
      <c r="G141" s="160"/>
      <c r="H141" s="905"/>
      <c r="I141" s="907"/>
      <c r="J141" s="160"/>
      <c r="K141" s="905"/>
      <c r="L141" s="906"/>
      <c r="M141" s="160"/>
      <c r="N141" s="819"/>
      <c r="O141" s="820"/>
      <c r="P141" s="159"/>
      <c r="Q141" s="905"/>
      <c r="R141" s="906"/>
      <c r="S141" s="159"/>
      <c r="T141" s="905"/>
      <c r="U141" s="906"/>
      <c r="V141" s="103" t="str">
        <f>IF(B141="","",VLOOKUP(B141,学連登録!$C$2:$H$3000,6,FALSE))</f>
        <v/>
      </c>
      <c r="Y141" s="118" t="str">
        <f t="shared" si="178"/>
        <v/>
      </c>
      <c r="Z141" s="97" t="str">
        <f>IF(G141="","",VLOOKUP(G141,種目名!$R$5:$T$104,3,0))</f>
        <v/>
      </c>
      <c r="AA141" s="99" t="str">
        <f>IF(J141="","",VLOOKUP(J141,種目名!$R$5:$T$104,3,0))</f>
        <v/>
      </c>
      <c r="AB141" s="119" t="str">
        <f>IF(M141="","",VLOOKUP(M141,種目名!$R$5:$T$104,3,0))</f>
        <v/>
      </c>
      <c r="AC141" s="119" t="str">
        <f>IF(P141="","",VLOOKUP(AF141,種目名!$R$5:$T$104,3,0))</f>
        <v/>
      </c>
      <c r="AD141" s="120" t="str">
        <f>IF(S141="","",VLOOKUP(AI141,種目名!$R$5:$T$104,3,0))</f>
        <v/>
      </c>
      <c r="AE141" s="117">
        <f t="shared" si="179"/>
        <v>0</v>
      </c>
      <c r="AF141" s="157" t="str">
        <f t="shared" si="180"/>
        <v/>
      </c>
      <c r="AG141" s="157" t="str">
        <f t="shared" si="181"/>
        <v/>
      </c>
      <c r="AH141" s="157">
        <f t="shared" si="182"/>
        <v>0</v>
      </c>
      <c r="AI141" s="157" t="str">
        <f t="shared" si="183"/>
        <v/>
      </c>
      <c r="AJ141" s="157" t="str">
        <f t="shared" si="184"/>
        <v/>
      </c>
      <c r="AK141" s="390"/>
      <c r="AL141" s="171">
        <f t="shared" ref="AL141:AL204" si="190">IF(AND(B141&gt;0,B141&lt;2001),1,0)</f>
        <v>0</v>
      </c>
      <c r="AM141" s="399">
        <f t="shared" ref="AM141:AM204" si="191">IF(B141="",0,IF(F141=$P$3,0,1))</f>
        <v>0</v>
      </c>
      <c r="AN141" s="399">
        <f>COUNTIF($B$12:B141,B141)</f>
        <v>0</v>
      </c>
      <c r="AO141" s="399"/>
      <c r="AP141" s="399" t="str">
        <f t="shared" ref="AP141:AS204" si="192">IF($B141="","",IF(C141="",1,0))</f>
        <v/>
      </c>
      <c r="AQ141" s="399" t="str">
        <f t="shared" si="192"/>
        <v/>
      </c>
      <c r="AR141" s="399" t="str">
        <f t="shared" si="192"/>
        <v/>
      </c>
      <c r="AS141" s="399" t="str">
        <f t="shared" si="192"/>
        <v/>
      </c>
      <c r="AT141" s="399">
        <f t="shared" ref="AT141:AT204" si="193">IF(ISNA(OR(AO141:AS141)),1,SUM(AO141:AS141))</f>
        <v>0</v>
      </c>
      <c r="AU141" s="399" t="str">
        <f t="shared" ref="AU141:AU204" si="194">IF($B141="","",IF(G141="","",$B141&amp;"-"&amp;Z141))</f>
        <v/>
      </c>
      <c r="AV141" s="399" t="str">
        <f t="shared" ref="AV141:AV204" si="195">IF($B141="","",IF(J141="","",$B141&amp;"-"&amp;AA141))</f>
        <v/>
      </c>
      <c r="AW141" s="399" t="str">
        <f t="shared" ref="AW141:AW204" si="196">IF($B141="","",IF(M141="","",$B141&amp;"-"&amp;AB141))</f>
        <v/>
      </c>
      <c r="AX141" s="399" t="str">
        <f t="shared" ref="AX141:AX204" si="197">IF($B141="","",IF(P141="","",$B141&amp;"-"&amp;AC141))</f>
        <v/>
      </c>
      <c r="AY141" s="399" t="str">
        <f t="shared" ref="AY141:AY204" si="198">IF($B141="","",IF(S141="","",$B141&amp;"-"&amp;AD141))</f>
        <v/>
      </c>
      <c r="AZ141" s="399" t="str">
        <f t="shared" si="186"/>
        <v/>
      </c>
      <c r="BA141" s="399" t="str">
        <f t="shared" si="186"/>
        <v/>
      </c>
      <c r="BB141" s="399" t="str">
        <f t="shared" si="186"/>
        <v/>
      </c>
      <c r="BC141" s="399" t="str">
        <f t="shared" si="186"/>
        <v/>
      </c>
      <c r="BD141" s="403" t="str">
        <f t="shared" si="186"/>
        <v/>
      </c>
      <c r="BE141" s="393">
        <f t="shared" ref="BE141:BE204" si="199">IF(MAX(AZ141:BD141)&gt;1,1,0)</f>
        <v>0</v>
      </c>
      <c r="BG141" s="399">
        <f t="shared" ref="BG141:BG204" si="200">IF(H141="",0,VALUE(SUBSTITUTE(H141,".","")))</f>
        <v>0</v>
      </c>
      <c r="BH141" s="399">
        <f t="shared" ref="BH141:BH204" si="201">IF(H141="",0,SUBSTITUTE(H141,"m",""))</f>
        <v>0</v>
      </c>
      <c r="BI141" s="412">
        <f t="shared" ref="BI141:BI204" si="202">VALUE(IF(COUNTIF(H141,"*.*")&gt;0,BG141,BH141))</f>
        <v>0</v>
      </c>
      <c r="BJ141" s="413">
        <f t="shared" si="187"/>
        <v>0</v>
      </c>
      <c r="BK141" s="398" t="str">
        <f t="shared" si="188"/>
        <v>0</v>
      </c>
      <c r="BL141" s="398" t="str">
        <f t="shared" si="189"/>
        <v>0</v>
      </c>
      <c r="BM141" s="412">
        <f t="shared" ref="BM141:BM204" si="203">IF(COUNTIF(H141,"*m*")&gt;0,"",IF(VALUE(BK141)&lt;60,0,1))</f>
        <v>0</v>
      </c>
      <c r="BN141" s="412" t="str">
        <f t="shared" ref="BN141:BN204" si="204">BK141&amp;"m"&amp;BL141</f>
        <v>0m0</v>
      </c>
      <c r="BO141" s="399">
        <f t="shared" ref="BO141:BO204" si="205">IF(K141="",0,VALUE(SUBSTITUTE(K141,".","")))</f>
        <v>0</v>
      </c>
      <c r="BP141" s="399">
        <f t="shared" ref="BP141:BP204" si="206">IF(K141="",0,SUBSTITUTE(K141,"m",""))</f>
        <v>0</v>
      </c>
      <c r="BQ141" s="412">
        <f t="shared" ref="BQ141:BQ204" si="207">VALUE(IF(COUNTIF(K141,"*.*")&gt;0,BO141,BP141))</f>
        <v>0</v>
      </c>
      <c r="BR141" s="413">
        <f t="shared" ref="BR141:BR204" si="208">INT(BQ141/10000)</f>
        <v>0</v>
      </c>
      <c r="BS141" s="398" t="str">
        <f t="shared" ref="BS141:BS204" si="209">RIGHT(INT(BQ141/100),2)</f>
        <v>0</v>
      </c>
      <c r="BT141" s="398" t="str">
        <f t="shared" ref="BT141:BT204" si="210">RIGHT(INT(BQ141/1),2)</f>
        <v>0</v>
      </c>
      <c r="BU141" s="412">
        <f t="shared" ref="BU141:BU204" si="211">IF(COUNTIF(K141,"*m*")&gt;0,"",IF(VALUE(BS141)&lt;60,0,1))</f>
        <v>0</v>
      </c>
      <c r="BV141" s="412" t="str">
        <f t="shared" ref="BV141:BV204" si="212">BS141&amp;"m"&amp;BT141</f>
        <v>0m0</v>
      </c>
      <c r="BW141" s="399">
        <f t="shared" ref="BW141:BW204" si="213">IF(N141="",0,VALUE(SUBSTITUTE(N141,".","")))</f>
        <v>0</v>
      </c>
      <c r="BX141" s="399">
        <f t="shared" ref="BX141:BX204" si="214">IF(N141="",0,SUBSTITUTE(N141,"m",""))</f>
        <v>0</v>
      </c>
      <c r="BY141" s="412">
        <f t="shared" ref="BY141:BY204" si="215">VALUE(IF(COUNTIF(N141,"*.*")&gt;0,BW141,BX141))</f>
        <v>0</v>
      </c>
      <c r="BZ141" s="413">
        <f t="shared" ref="BZ141:BZ204" si="216">INT(BY141/10000)</f>
        <v>0</v>
      </c>
      <c r="CA141" s="398" t="str">
        <f t="shared" ref="CA141:CA204" si="217">RIGHT(INT(BY141/100),2)</f>
        <v>0</v>
      </c>
      <c r="CB141" s="398" t="str">
        <f t="shared" ref="CB141:CB204" si="218">RIGHT(INT(BY141/1),2)</f>
        <v>0</v>
      </c>
      <c r="CC141" s="412">
        <f t="shared" ref="CC141:CC204" si="219">IF(COUNTIF(N141,"*m*")&gt;0,"",IF(VALUE(CA141)&lt;60,0,1))</f>
        <v>0</v>
      </c>
      <c r="CD141" s="412" t="str">
        <f t="shared" ref="CD141:CD204" si="220">CA141&amp;"m"&amp;CB141</f>
        <v>0m0</v>
      </c>
      <c r="CE141" s="399">
        <f t="shared" ref="CE141:CE204" si="221">IF(Q141="",0,VALUE(SUBSTITUTE(Q141,".","")))</f>
        <v>0</v>
      </c>
      <c r="CF141" s="399">
        <f t="shared" ref="CF141:CF204" si="222">IF(Q141="",0,SUBSTITUTE(Q141,"m",""))</f>
        <v>0</v>
      </c>
      <c r="CG141" s="412">
        <f t="shared" ref="CG141:CG204" si="223">VALUE(IF(COUNTIF(Q141,"*.*")&gt;0,CE141,CF141))</f>
        <v>0</v>
      </c>
      <c r="CH141" s="413">
        <f t="shared" ref="CH141:CH204" si="224">INT(CG141/10000)</f>
        <v>0</v>
      </c>
      <c r="CI141" s="398" t="str">
        <f t="shared" ref="CI141:CI204" si="225">RIGHT(INT(CG141/100),2)</f>
        <v>0</v>
      </c>
      <c r="CJ141" s="398" t="str">
        <f t="shared" ref="CJ141:CJ204" si="226">RIGHT(INT(CG141/1),2)</f>
        <v>0</v>
      </c>
      <c r="CK141" s="412">
        <f t="shared" ref="CK141:CK204" si="227">IF(COUNTIF(Q141,"*m*")&gt;0,"",IF(VALUE(CI141)&lt;60,0,1))</f>
        <v>0</v>
      </c>
      <c r="CL141" s="412" t="str">
        <f t="shared" ref="CL141:CL204" si="228">CI141&amp;"m"&amp;CJ141</f>
        <v>0m0</v>
      </c>
      <c r="CM141" s="399">
        <f t="shared" ref="CM141:CM204" si="229">IF(T141="",0,VALUE(SUBSTITUTE(T141,".","")))</f>
        <v>0</v>
      </c>
      <c r="CN141" s="399">
        <f t="shared" ref="CN141:CN204" si="230">IF(T141="",0,SUBSTITUTE(T141,"m",""))</f>
        <v>0</v>
      </c>
      <c r="CO141" s="412">
        <f t="shared" ref="CO141:CO204" si="231">VALUE(IF(COUNTIF(T141,"*.*")&gt;0,CM141,CN141))</f>
        <v>0</v>
      </c>
      <c r="CP141" s="413">
        <f t="shared" ref="CP141:CP204" si="232">INT(CO141/10000)</f>
        <v>0</v>
      </c>
      <c r="CQ141" s="398" t="str">
        <f t="shared" ref="CQ141:CQ204" si="233">RIGHT(INT(CO141/100),2)</f>
        <v>0</v>
      </c>
      <c r="CR141" s="398" t="str">
        <f t="shared" ref="CR141:CR204" si="234">RIGHT(INT(CO141/1),2)</f>
        <v>0</v>
      </c>
      <c r="CS141" s="412">
        <f t="shared" ref="CS141:CS204" si="235">IF(COUNTIF(T141,"*m*")&gt;0,"",IF(VALUE(CQ141)&lt;60,0,1))</f>
        <v>0</v>
      </c>
      <c r="CT141" s="412" t="str">
        <f t="shared" ref="CT141:CT204" si="236">CQ141&amp;"m"&amp;CR141</f>
        <v>0m0</v>
      </c>
      <c r="CU141" s="412">
        <f t="shared" ref="CU141:CU204" si="237">IF(AND($C141="",G141&gt;0),1,IF(AND($C141="",H141&gt;0),1,0))</f>
        <v>0</v>
      </c>
      <c r="CV141" s="412">
        <f t="shared" ref="CV141:CV204" si="238">IF(AND($C141="",J141&gt;0),1,IF(AND($C141="",K141&gt;0),1,0))</f>
        <v>0</v>
      </c>
      <c r="CW141" s="412">
        <f t="shared" ref="CW141:CW204" si="239">IF(AND($C141="",M141&gt;0),1,IF(AND($C141="",N141&gt;0),1,0))</f>
        <v>0</v>
      </c>
      <c r="CX141" s="412">
        <f t="shared" ref="CX141:CX204" si="240">IF(AND($C141="",P141&gt;0),1,IF(AND($C141="",Q141&gt;0),1,0))</f>
        <v>0</v>
      </c>
      <c r="CY141" s="412">
        <f t="shared" ref="CY141:CY204" si="241">IF(AND($C141="",S141&gt;0),1,IF(AND($C141="",T141&gt;0),1,0))</f>
        <v>0</v>
      </c>
      <c r="CZ141" s="412" t="str">
        <f t="shared" ref="CZ141:CZ204" si="242">IF(AND(G141="",H141&gt;0),1,"")</f>
        <v/>
      </c>
      <c r="DA141" s="412" t="str">
        <f t="shared" ref="DA141:DA204" si="243">IF(AND(J141="",K141&gt;0),1,"")</f>
        <v/>
      </c>
      <c r="DB141" s="412" t="str">
        <f t="shared" ref="DB141:DB204" si="244">IF(AND(M141="",N141&gt;0),1,"")</f>
        <v/>
      </c>
      <c r="DC141" s="412" t="str">
        <f t="shared" ref="DC141:DC204" si="245">IF(AND(P141="",Q141&gt;0),1,"")</f>
        <v/>
      </c>
      <c r="DD141" s="412" t="str">
        <f t="shared" ref="DD141:DD204" si="246">IF(AND(S141="",T141&gt;0),1,"")</f>
        <v/>
      </c>
      <c r="DE141" s="412"/>
      <c r="DF141" s="411"/>
      <c r="DG141" s="412" t="str">
        <f t="shared" ref="DG141:DG204" si="247">IF(B141="","",VALUE(Q141))</f>
        <v/>
      </c>
      <c r="DH141" s="412" t="str">
        <f t="shared" ref="DH141:DH204" si="248">IF(B141="","",VALUE(T141))</f>
        <v/>
      </c>
      <c r="DI141" s="412">
        <f t="shared" ref="DI141:DI204" si="249">IF(AND(B141&gt;0,COUNTA(G141:U141)=0),1,0)</f>
        <v>0</v>
      </c>
      <c r="DJ141" s="412" t="str">
        <f t="shared" ref="DJ141:DJ204" si="250">IF(AND(COUNTIF(G141,"*m*")&gt;0,COUNTIF(H141,"*m*")&gt;0),1,"")</f>
        <v/>
      </c>
      <c r="DK141" s="412" t="str">
        <f t="shared" ref="DK141:DK204" si="251">IF(AND(COUNTIF(J141,"*m*")&gt;0,COUNTIF(K141,"*m*")&gt;0),1,"")</f>
        <v/>
      </c>
      <c r="DL141" s="412" t="str">
        <f t="shared" ref="DL141:DL204" si="252">IF(AND(COUNTIF(M141,"*m*")&gt;0,COUNTIF(N141,"*m*")&gt;0),1,"")</f>
        <v/>
      </c>
      <c r="DM141" s="412" t="str">
        <f t="shared" ref="DM141:DM204" si="253">IF(AND(COUNTIF(G141,"*跳*")&gt;0,COUNTIF(H141,"*.*")&gt;0),1,IF(AND(COUNTIF(G141,"*投*")&gt;0,COUNTIF(H141,"*.*")&gt;0),1,""))</f>
        <v/>
      </c>
      <c r="DN141" s="412" t="str">
        <f t="shared" ref="DN141:DN204" si="254">IF(AND(COUNTIF(J141,"*跳*")&gt;0,COUNTIF(K141,"*.*")&gt;0),1,IF(AND(COUNTIF(J141,"*投*")&gt;0,COUNTIF(K141,"*.*")&gt;0),1,""))</f>
        <v/>
      </c>
      <c r="DO141" s="412" t="str">
        <f t="shared" ref="DO141:DO204" si="255">IF(AND(COUNTIF(M141,"*跳*")&gt;0,COUNTIF(N141,"*.*")&gt;0),1,IF(AND(COUNTIF(M141,"*投*")&gt;0,COUNTIF(N141,"*.*")&gt;0),1,""))</f>
        <v/>
      </c>
    </row>
    <row r="142" spans="1:119" s="157" customFormat="1" ht="18" hidden="1" customHeight="1">
      <c r="A142" s="161" t="str">
        <f t="shared" si="185"/>
        <v/>
      </c>
      <c r="B142" s="158"/>
      <c r="C142" s="31" t="str">
        <f>IF(B142="","",VLOOKUP(B142,学連登録!$C$2:$G$3000,2,FALSE))</f>
        <v/>
      </c>
      <c r="D142" s="32" t="str">
        <f>IF(B142="","",VLOOKUP(B142,学連登録!$C$2:$G$3000,3,FALSE))</f>
        <v/>
      </c>
      <c r="E142" s="33" t="str">
        <f>IF(B142="","",VLOOKUP(B142,学連登録!$C$2:$G$3000,4,FALSE))</f>
        <v/>
      </c>
      <c r="F142" s="383" t="str">
        <f>IF(B142="","",VLOOKUP(B142,学連登録!$C$2:$I$3000,7,FALSE))</f>
        <v/>
      </c>
      <c r="G142" s="160"/>
      <c r="H142" s="905"/>
      <c r="I142" s="907"/>
      <c r="J142" s="160"/>
      <c r="K142" s="905"/>
      <c r="L142" s="906"/>
      <c r="M142" s="160"/>
      <c r="N142" s="819"/>
      <c r="O142" s="820"/>
      <c r="P142" s="159"/>
      <c r="Q142" s="905"/>
      <c r="R142" s="906"/>
      <c r="S142" s="159"/>
      <c r="T142" s="905"/>
      <c r="U142" s="906"/>
      <c r="V142" s="103" t="str">
        <f>IF(B142="","",VLOOKUP(B142,学連登録!$C$2:$H$3000,6,FALSE))</f>
        <v/>
      </c>
      <c r="Y142" s="118" t="str">
        <f t="shared" si="178"/>
        <v/>
      </c>
      <c r="Z142" s="97" t="str">
        <f>IF(G142="","",VLOOKUP(G142,種目名!$R$5:$T$104,3,0))</f>
        <v/>
      </c>
      <c r="AA142" s="99" t="str">
        <f>IF(J142="","",VLOOKUP(J142,種目名!$R$5:$T$104,3,0))</f>
        <v/>
      </c>
      <c r="AB142" s="119" t="str">
        <f>IF(M142="","",VLOOKUP(M142,種目名!$R$5:$T$104,3,0))</f>
        <v/>
      </c>
      <c r="AC142" s="119" t="str">
        <f>IF(P142="","",VLOOKUP(AF142,種目名!$R$5:$T$104,3,0))</f>
        <v/>
      </c>
      <c r="AD142" s="120" t="str">
        <f>IF(S142="","",VLOOKUP(AI142,種目名!$R$5:$T$104,3,0))</f>
        <v/>
      </c>
      <c r="AE142" s="117">
        <f t="shared" si="179"/>
        <v>0</v>
      </c>
      <c r="AF142" s="157" t="str">
        <f t="shared" si="180"/>
        <v/>
      </c>
      <c r="AG142" s="157" t="str">
        <f t="shared" si="181"/>
        <v/>
      </c>
      <c r="AH142" s="157">
        <f t="shared" si="182"/>
        <v>0</v>
      </c>
      <c r="AI142" s="157" t="str">
        <f t="shared" si="183"/>
        <v/>
      </c>
      <c r="AJ142" s="157" t="str">
        <f t="shared" si="184"/>
        <v/>
      </c>
      <c r="AK142" s="390"/>
      <c r="AL142" s="171">
        <f t="shared" si="190"/>
        <v>0</v>
      </c>
      <c r="AM142" s="399">
        <f t="shared" si="191"/>
        <v>0</v>
      </c>
      <c r="AN142" s="399">
        <f>COUNTIF($B$12:B142,B142)</f>
        <v>0</v>
      </c>
      <c r="AO142" s="399"/>
      <c r="AP142" s="399" t="str">
        <f t="shared" si="192"/>
        <v/>
      </c>
      <c r="AQ142" s="399" t="str">
        <f t="shared" si="192"/>
        <v/>
      </c>
      <c r="AR142" s="399" t="str">
        <f t="shared" si="192"/>
        <v/>
      </c>
      <c r="AS142" s="399" t="str">
        <f t="shared" si="192"/>
        <v/>
      </c>
      <c r="AT142" s="399">
        <f t="shared" si="193"/>
        <v>0</v>
      </c>
      <c r="AU142" s="399" t="str">
        <f t="shared" si="194"/>
        <v/>
      </c>
      <c r="AV142" s="399" t="str">
        <f t="shared" si="195"/>
        <v/>
      </c>
      <c r="AW142" s="399" t="str">
        <f t="shared" si="196"/>
        <v/>
      </c>
      <c r="AX142" s="399" t="str">
        <f t="shared" si="197"/>
        <v/>
      </c>
      <c r="AY142" s="399" t="str">
        <f t="shared" si="198"/>
        <v/>
      </c>
      <c r="AZ142" s="399" t="str">
        <f t="shared" si="186"/>
        <v/>
      </c>
      <c r="BA142" s="399" t="str">
        <f t="shared" si="186"/>
        <v/>
      </c>
      <c r="BB142" s="399" t="str">
        <f t="shared" si="186"/>
        <v/>
      </c>
      <c r="BC142" s="399" t="str">
        <f t="shared" si="186"/>
        <v/>
      </c>
      <c r="BD142" s="403" t="str">
        <f t="shared" si="186"/>
        <v/>
      </c>
      <c r="BE142" s="393">
        <f t="shared" si="199"/>
        <v>0</v>
      </c>
      <c r="BG142" s="399">
        <f t="shared" si="200"/>
        <v>0</v>
      </c>
      <c r="BH142" s="399">
        <f t="shared" si="201"/>
        <v>0</v>
      </c>
      <c r="BI142" s="412">
        <f t="shared" si="202"/>
        <v>0</v>
      </c>
      <c r="BJ142" s="413">
        <f t="shared" si="187"/>
        <v>0</v>
      </c>
      <c r="BK142" s="398" t="str">
        <f t="shared" si="188"/>
        <v>0</v>
      </c>
      <c r="BL142" s="398" t="str">
        <f t="shared" si="189"/>
        <v>0</v>
      </c>
      <c r="BM142" s="412">
        <f t="shared" si="203"/>
        <v>0</v>
      </c>
      <c r="BN142" s="412" t="str">
        <f t="shared" si="204"/>
        <v>0m0</v>
      </c>
      <c r="BO142" s="399">
        <f t="shared" si="205"/>
        <v>0</v>
      </c>
      <c r="BP142" s="399">
        <f t="shared" si="206"/>
        <v>0</v>
      </c>
      <c r="BQ142" s="412">
        <f t="shared" si="207"/>
        <v>0</v>
      </c>
      <c r="BR142" s="413">
        <f t="shared" si="208"/>
        <v>0</v>
      </c>
      <c r="BS142" s="398" t="str">
        <f t="shared" si="209"/>
        <v>0</v>
      </c>
      <c r="BT142" s="398" t="str">
        <f t="shared" si="210"/>
        <v>0</v>
      </c>
      <c r="BU142" s="412">
        <f t="shared" si="211"/>
        <v>0</v>
      </c>
      <c r="BV142" s="412" t="str">
        <f t="shared" si="212"/>
        <v>0m0</v>
      </c>
      <c r="BW142" s="399">
        <f t="shared" si="213"/>
        <v>0</v>
      </c>
      <c r="BX142" s="399">
        <f t="shared" si="214"/>
        <v>0</v>
      </c>
      <c r="BY142" s="412">
        <f t="shared" si="215"/>
        <v>0</v>
      </c>
      <c r="BZ142" s="413">
        <f t="shared" si="216"/>
        <v>0</v>
      </c>
      <c r="CA142" s="398" t="str">
        <f t="shared" si="217"/>
        <v>0</v>
      </c>
      <c r="CB142" s="398" t="str">
        <f t="shared" si="218"/>
        <v>0</v>
      </c>
      <c r="CC142" s="412">
        <f t="shared" si="219"/>
        <v>0</v>
      </c>
      <c r="CD142" s="412" t="str">
        <f t="shared" si="220"/>
        <v>0m0</v>
      </c>
      <c r="CE142" s="399">
        <f t="shared" si="221"/>
        <v>0</v>
      </c>
      <c r="CF142" s="399">
        <f t="shared" si="222"/>
        <v>0</v>
      </c>
      <c r="CG142" s="412">
        <f t="shared" si="223"/>
        <v>0</v>
      </c>
      <c r="CH142" s="413">
        <f t="shared" si="224"/>
        <v>0</v>
      </c>
      <c r="CI142" s="398" t="str">
        <f t="shared" si="225"/>
        <v>0</v>
      </c>
      <c r="CJ142" s="398" t="str">
        <f t="shared" si="226"/>
        <v>0</v>
      </c>
      <c r="CK142" s="412">
        <f t="shared" si="227"/>
        <v>0</v>
      </c>
      <c r="CL142" s="412" t="str">
        <f t="shared" si="228"/>
        <v>0m0</v>
      </c>
      <c r="CM142" s="399">
        <f t="shared" si="229"/>
        <v>0</v>
      </c>
      <c r="CN142" s="399">
        <f t="shared" si="230"/>
        <v>0</v>
      </c>
      <c r="CO142" s="412">
        <f t="shared" si="231"/>
        <v>0</v>
      </c>
      <c r="CP142" s="413">
        <f t="shared" si="232"/>
        <v>0</v>
      </c>
      <c r="CQ142" s="398" t="str">
        <f t="shared" si="233"/>
        <v>0</v>
      </c>
      <c r="CR142" s="398" t="str">
        <f t="shared" si="234"/>
        <v>0</v>
      </c>
      <c r="CS142" s="412">
        <f t="shared" si="235"/>
        <v>0</v>
      </c>
      <c r="CT142" s="412" t="str">
        <f t="shared" si="236"/>
        <v>0m0</v>
      </c>
      <c r="CU142" s="412">
        <f t="shared" si="237"/>
        <v>0</v>
      </c>
      <c r="CV142" s="412">
        <f t="shared" si="238"/>
        <v>0</v>
      </c>
      <c r="CW142" s="412">
        <f t="shared" si="239"/>
        <v>0</v>
      </c>
      <c r="CX142" s="412">
        <f t="shared" si="240"/>
        <v>0</v>
      </c>
      <c r="CY142" s="412">
        <f t="shared" si="241"/>
        <v>0</v>
      </c>
      <c r="CZ142" s="412" t="str">
        <f t="shared" si="242"/>
        <v/>
      </c>
      <c r="DA142" s="412" t="str">
        <f t="shared" si="243"/>
        <v/>
      </c>
      <c r="DB142" s="412" t="str">
        <f t="shared" si="244"/>
        <v/>
      </c>
      <c r="DC142" s="412" t="str">
        <f t="shared" si="245"/>
        <v/>
      </c>
      <c r="DD142" s="412" t="str">
        <f t="shared" si="246"/>
        <v/>
      </c>
      <c r="DE142" s="412"/>
      <c r="DF142" s="411"/>
      <c r="DG142" s="412" t="str">
        <f t="shared" si="247"/>
        <v/>
      </c>
      <c r="DH142" s="412" t="str">
        <f t="shared" si="248"/>
        <v/>
      </c>
      <c r="DI142" s="412">
        <f t="shared" si="249"/>
        <v>0</v>
      </c>
      <c r="DJ142" s="412" t="str">
        <f t="shared" si="250"/>
        <v/>
      </c>
      <c r="DK142" s="412" t="str">
        <f t="shared" si="251"/>
        <v/>
      </c>
      <c r="DL142" s="412" t="str">
        <f t="shared" si="252"/>
        <v/>
      </c>
      <c r="DM142" s="412" t="str">
        <f t="shared" si="253"/>
        <v/>
      </c>
      <c r="DN142" s="412" t="str">
        <f t="shared" si="254"/>
        <v/>
      </c>
      <c r="DO142" s="412" t="str">
        <f t="shared" si="255"/>
        <v/>
      </c>
    </row>
    <row r="143" spans="1:119" s="157" customFormat="1" ht="18" hidden="1" customHeight="1">
      <c r="A143" s="161" t="str">
        <f t="shared" si="185"/>
        <v/>
      </c>
      <c r="B143" s="158"/>
      <c r="C143" s="31" t="str">
        <f>IF(B143="","",VLOOKUP(B143,学連登録!$C$2:$G$3000,2,FALSE))</f>
        <v/>
      </c>
      <c r="D143" s="32" t="str">
        <f>IF(B143="","",VLOOKUP(B143,学連登録!$C$2:$G$3000,3,FALSE))</f>
        <v/>
      </c>
      <c r="E143" s="33" t="str">
        <f>IF(B143="","",VLOOKUP(B143,学連登録!$C$2:$G$3000,4,FALSE))</f>
        <v/>
      </c>
      <c r="F143" s="383" t="str">
        <f>IF(B143="","",VLOOKUP(B143,学連登録!$C$2:$I$3000,7,FALSE))</f>
        <v/>
      </c>
      <c r="G143" s="160"/>
      <c r="H143" s="905"/>
      <c r="I143" s="907"/>
      <c r="J143" s="160"/>
      <c r="K143" s="905"/>
      <c r="L143" s="906"/>
      <c r="M143" s="160"/>
      <c r="N143" s="819"/>
      <c r="O143" s="820"/>
      <c r="P143" s="159"/>
      <c r="Q143" s="905"/>
      <c r="R143" s="906"/>
      <c r="S143" s="159"/>
      <c r="T143" s="905"/>
      <c r="U143" s="906"/>
      <c r="V143" s="103" t="str">
        <f>IF(B143="","",VLOOKUP(B143,学連登録!$C$2:$H$3000,6,FALSE))</f>
        <v/>
      </c>
      <c r="Y143" s="118" t="str">
        <f t="shared" si="178"/>
        <v/>
      </c>
      <c r="Z143" s="97" t="str">
        <f>IF(G143="","",VLOOKUP(G143,種目名!$R$5:$T$104,3,0))</f>
        <v/>
      </c>
      <c r="AA143" s="99" t="str">
        <f>IF(J143="","",VLOOKUP(J143,種目名!$R$5:$T$104,3,0))</f>
        <v/>
      </c>
      <c r="AB143" s="119" t="str">
        <f>IF(M143="","",VLOOKUP(M143,種目名!$R$5:$T$104,3,0))</f>
        <v/>
      </c>
      <c r="AC143" s="119" t="str">
        <f>IF(P143="","",VLOOKUP(AF143,種目名!$R$5:$T$104,3,0))</f>
        <v/>
      </c>
      <c r="AD143" s="120" t="str">
        <f>IF(S143="","",VLOOKUP(AI143,種目名!$R$5:$T$104,3,0))</f>
        <v/>
      </c>
      <c r="AE143" s="117">
        <f t="shared" si="179"/>
        <v>0</v>
      </c>
      <c r="AF143" s="157" t="str">
        <f t="shared" si="180"/>
        <v/>
      </c>
      <c r="AG143" s="157" t="str">
        <f t="shared" si="181"/>
        <v/>
      </c>
      <c r="AH143" s="157">
        <f t="shared" si="182"/>
        <v>0</v>
      </c>
      <c r="AI143" s="157" t="str">
        <f t="shared" si="183"/>
        <v/>
      </c>
      <c r="AJ143" s="157" t="str">
        <f t="shared" si="184"/>
        <v/>
      </c>
      <c r="AK143" s="390"/>
      <c r="AL143" s="171">
        <f t="shared" si="190"/>
        <v>0</v>
      </c>
      <c r="AM143" s="399">
        <f t="shared" si="191"/>
        <v>0</v>
      </c>
      <c r="AN143" s="399">
        <f>COUNTIF($B$12:B143,B143)</f>
        <v>0</v>
      </c>
      <c r="AO143" s="399"/>
      <c r="AP143" s="399" t="str">
        <f t="shared" si="192"/>
        <v/>
      </c>
      <c r="AQ143" s="399" t="str">
        <f t="shared" si="192"/>
        <v/>
      </c>
      <c r="AR143" s="399" t="str">
        <f t="shared" si="192"/>
        <v/>
      </c>
      <c r="AS143" s="399" t="str">
        <f t="shared" si="192"/>
        <v/>
      </c>
      <c r="AT143" s="399">
        <f t="shared" si="193"/>
        <v>0</v>
      </c>
      <c r="AU143" s="399" t="str">
        <f t="shared" si="194"/>
        <v/>
      </c>
      <c r="AV143" s="399" t="str">
        <f t="shared" si="195"/>
        <v/>
      </c>
      <c r="AW143" s="399" t="str">
        <f t="shared" si="196"/>
        <v/>
      </c>
      <c r="AX143" s="399" t="str">
        <f t="shared" si="197"/>
        <v/>
      </c>
      <c r="AY143" s="399" t="str">
        <f t="shared" si="198"/>
        <v/>
      </c>
      <c r="AZ143" s="399" t="str">
        <f t="shared" si="186"/>
        <v/>
      </c>
      <c r="BA143" s="399" t="str">
        <f t="shared" si="186"/>
        <v/>
      </c>
      <c r="BB143" s="399" t="str">
        <f t="shared" si="186"/>
        <v/>
      </c>
      <c r="BC143" s="399" t="str">
        <f t="shared" si="186"/>
        <v/>
      </c>
      <c r="BD143" s="403" t="str">
        <f t="shared" si="186"/>
        <v/>
      </c>
      <c r="BE143" s="393">
        <f t="shared" si="199"/>
        <v>0</v>
      </c>
      <c r="BG143" s="399">
        <f t="shared" si="200"/>
        <v>0</v>
      </c>
      <c r="BH143" s="399">
        <f t="shared" si="201"/>
        <v>0</v>
      </c>
      <c r="BI143" s="412">
        <f t="shared" si="202"/>
        <v>0</v>
      </c>
      <c r="BJ143" s="413">
        <f t="shared" si="187"/>
        <v>0</v>
      </c>
      <c r="BK143" s="398" t="str">
        <f t="shared" si="188"/>
        <v>0</v>
      </c>
      <c r="BL143" s="398" t="str">
        <f t="shared" si="189"/>
        <v>0</v>
      </c>
      <c r="BM143" s="412">
        <f t="shared" si="203"/>
        <v>0</v>
      </c>
      <c r="BN143" s="412" t="str">
        <f t="shared" si="204"/>
        <v>0m0</v>
      </c>
      <c r="BO143" s="399">
        <f t="shared" si="205"/>
        <v>0</v>
      </c>
      <c r="BP143" s="399">
        <f t="shared" si="206"/>
        <v>0</v>
      </c>
      <c r="BQ143" s="412">
        <f t="shared" si="207"/>
        <v>0</v>
      </c>
      <c r="BR143" s="413">
        <f t="shared" si="208"/>
        <v>0</v>
      </c>
      <c r="BS143" s="398" t="str">
        <f t="shared" si="209"/>
        <v>0</v>
      </c>
      <c r="BT143" s="398" t="str">
        <f t="shared" si="210"/>
        <v>0</v>
      </c>
      <c r="BU143" s="412">
        <f t="shared" si="211"/>
        <v>0</v>
      </c>
      <c r="BV143" s="412" t="str">
        <f t="shared" si="212"/>
        <v>0m0</v>
      </c>
      <c r="BW143" s="399">
        <f t="shared" si="213"/>
        <v>0</v>
      </c>
      <c r="BX143" s="399">
        <f t="shared" si="214"/>
        <v>0</v>
      </c>
      <c r="BY143" s="412">
        <f t="shared" si="215"/>
        <v>0</v>
      </c>
      <c r="BZ143" s="413">
        <f t="shared" si="216"/>
        <v>0</v>
      </c>
      <c r="CA143" s="398" t="str">
        <f t="shared" si="217"/>
        <v>0</v>
      </c>
      <c r="CB143" s="398" t="str">
        <f t="shared" si="218"/>
        <v>0</v>
      </c>
      <c r="CC143" s="412">
        <f t="shared" si="219"/>
        <v>0</v>
      </c>
      <c r="CD143" s="412" t="str">
        <f t="shared" si="220"/>
        <v>0m0</v>
      </c>
      <c r="CE143" s="399">
        <f t="shared" si="221"/>
        <v>0</v>
      </c>
      <c r="CF143" s="399">
        <f t="shared" si="222"/>
        <v>0</v>
      </c>
      <c r="CG143" s="412">
        <f t="shared" si="223"/>
        <v>0</v>
      </c>
      <c r="CH143" s="413">
        <f t="shared" si="224"/>
        <v>0</v>
      </c>
      <c r="CI143" s="398" t="str">
        <f t="shared" si="225"/>
        <v>0</v>
      </c>
      <c r="CJ143" s="398" t="str">
        <f t="shared" si="226"/>
        <v>0</v>
      </c>
      <c r="CK143" s="412">
        <f t="shared" si="227"/>
        <v>0</v>
      </c>
      <c r="CL143" s="412" t="str">
        <f t="shared" si="228"/>
        <v>0m0</v>
      </c>
      <c r="CM143" s="399">
        <f t="shared" si="229"/>
        <v>0</v>
      </c>
      <c r="CN143" s="399">
        <f t="shared" si="230"/>
        <v>0</v>
      </c>
      <c r="CO143" s="412">
        <f t="shared" si="231"/>
        <v>0</v>
      </c>
      <c r="CP143" s="413">
        <f t="shared" si="232"/>
        <v>0</v>
      </c>
      <c r="CQ143" s="398" t="str">
        <f t="shared" si="233"/>
        <v>0</v>
      </c>
      <c r="CR143" s="398" t="str">
        <f t="shared" si="234"/>
        <v>0</v>
      </c>
      <c r="CS143" s="412">
        <f t="shared" si="235"/>
        <v>0</v>
      </c>
      <c r="CT143" s="412" t="str">
        <f t="shared" si="236"/>
        <v>0m0</v>
      </c>
      <c r="CU143" s="412">
        <f t="shared" si="237"/>
        <v>0</v>
      </c>
      <c r="CV143" s="412">
        <f t="shared" si="238"/>
        <v>0</v>
      </c>
      <c r="CW143" s="412">
        <f t="shared" si="239"/>
        <v>0</v>
      </c>
      <c r="CX143" s="412">
        <f t="shared" si="240"/>
        <v>0</v>
      </c>
      <c r="CY143" s="412">
        <f t="shared" si="241"/>
        <v>0</v>
      </c>
      <c r="CZ143" s="412" t="str">
        <f t="shared" si="242"/>
        <v/>
      </c>
      <c r="DA143" s="412" t="str">
        <f t="shared" si="243"/>
        <v/>
      </c>
      <c r="DB143" s="412" t="str">
        <f t="shared" si="244"/>
        <v/>
      </c>
      <c r="DC143" s="412" t="str">
        <f t="shared" si="245"/>
        <v/>
      </c>
      <c r="DD143" s="412" t="str">
        <f t="shared" si="246"/>
        <v/>
      </c>
      <c r="DE143" s="412"/>
      <c r="DF143" s="411"/>
      <c r="DG143" s="412" t="str">
        <f t="shared" si="247"/>
        <v/>
      </c>
      <c r="DH143" s="412" t="str">
        <f t="shared" si="248"/>
        <v/>
      </c>
      <c r="DI143" s="412">
        <f t="shared" si="249"/>
        <v>0</v>
      </c>
      <c r="DJ143" s="412" t="str">
        <f t="shared" si="250"/>
        <v/>
      </c>
      <c r="DK143" s="412" t="str">
        <f t="shared" si="251"/>
        <v/>
      </c>
      <c r="DL143" s="412" t="str">
        <f t="shared" si="252"/>
        <v/>
      </c>
      <c r="DM143" s="412" t="str">
        <f t="shared" si="253"/>
        <v/>
      </c>
      <c r="DN143" s="412" t="str">
        <f t="shared" si="254"/>
        <v/>
      </c>
      <c r="DO143" s="412" t="str">
        <f t="shared" si="255"/>
        <v/>
      </c>
    </row>
    <row r="144" spans="1:119" s="157" customFormat="1" ht="18" hidden="1" customHeight="1">
      <c r="A144" s="161" t="str">
        <f t="shared" si="185"/>
        <v/>
      </c>
      <c r="B144" s="158"/>
      <c r="C144" s="31" t="str">
        <f>IF(B144="","",VLOOKUP(B144,学連登録!$C$2:$G$3000,2,FALSE))</f>
        <v/>
      </c>
      <c r="D144" s="32" t="str">
        <f>IF(B144="","",VLOOKUP(B144,学連登録!$C$2:$G$3000,3,FALSE))</f>
        <v/>
      </c>
      <c r="E144" s="33" t="str">
        <f>IF(B144="","",VLOOKUP(B144,学連登録!$C$2:$G$3000,4,FALSE))</f>
        <v/>
      </c>
      <c r="F144" s="383" t="str">
        <f>IF(B144="","",VLOOKUP(B144,学連登録!$C$2:$I$3000,7,FALSE))</f>
        <v/>
      </c>
      <c r="G144" s="160"/>
      <c r="H144" s="905"/>
      <c r="I144" s="907"/>
      <c r="J144" s="160"/>
      <c r="K144" s="905"/>
      <c r="L144" s="906"/>
      <c r="M144" s="160"/>
      <c r="N144" s="819"/>
      <c r="O144" s="820"/>
      <c r="P144" s="159"/>
      <c r="Q144" s="905"/>
      <c r="R144" s="906"/>
      <c r="S144" s="159"/>
      <c r="T144" s="905"/>
      <c r="U144" s="906"/>
      <c r="V144" s="103" t="str">
        <f>IF(B144="","",VLOOKUP(B144,学連登録!$C$2:$H$3000,6,FALSE))</f>
        <v/>
      </c>
      <c r="Y144" s="118" t="str">
        <f t="shared" si="178"/>
        <v/>
      </c>
      <c r="Z144" s="97" t="str">
        <f>IF(G144="","",VLOOKUP(G144,種目名!$R$5:$T$104,3,0))</f>
        <v/>
      </c>
      <c r="AA144" s="99" t="str">
        <f>IF(J144="","",VLOOKUP(J144,種目名!$R$5:$T$104,3,0))</f>
        <v/>
      </c>
      <c r="AB144" s="119" t="str">
        <f>IF(M144="","",VLOOKUP(M144,種目名!$R$5:$T$104,3,0))</f>
        <v/>
      </c>
      <c r="AC144" s="119" t="str">
        <f>IF(P144="","",VLOOKUP(AF144,種目名!$R$5:$T$104,3,0))</f>
        <v/>
      </c>
      <c r="AD144" s="120" t="str">
        <f>IF(S144="","",VLOOKUP(AI144,種目名!$R$5:$T$104,3,0))</f>
        <v/>
      </c>
      <c r="AE144" s="117">
        <f t="shared" si="179"/>
        <v>0</v>
      </c>
      <c r="AF144" s="157" t="str">
        <f t="shared" si="180"/>
        <v/>
      </c>
      <c r="AG144" s="157" t="str">
        <f t="shared" si="181"/>
        <v/>
      </c>
      <c r="AH144" s="157">
        <f t="shared" si="182"/>
        <v>0</v>
      </c>
      <c r="AI144" s="157" t="str">
        <f t="shared" si="183"/>
        <v/>
      </c>
      <c r="AJ144" s="157" t="str">
        <f t="shared" si="184"/>
        <v/>
      </c>
      <c r="AK144" s="390"/>
      <c r="AL144" s="171">
        <f t="shared" si="190"/>
        <v>0</v>
      </c>
      <c r="AM144" s="399">
        <f t="shared" si="191"/>
        <v>0</v>
      </c>
      <c r="AN144" s="399">
        <f>COUNTIF($B$12:B144,B144)</f>
        <v>0</v>
      </c>
      <c r="AO144" s="399"/>
      <c r="AP144" s="399" t="str">
        <f t="shared" si="192"/>
        <v/>
      </c>
      <c r="AQ144" s="399" t="str">
        <f t="shared" si="192"/>
        <v/>
      </c>
      <c r="AR144" s="399" t="str">
        <f t="shared" si="192"/>
        <v/>
      </c>
      <c r="AS144" s="399" t="str">
        <f t="shared" si="192"/>
        <v/>
      </c>
      <c r="AT144" s="399">
        <f t="shared" si="193"/>
        <v>0</v>
      </c>
      <c r="AU144" s="399" t="str">
        <f t="shared" si="194"/>
        <v/>
      </c>
      <c r="AV144" s="399" t="str">
        <f t="shared" si="195"/>
        <v/>
      </c>
      <c r="AW144" s="399" t="str">
        <f t="shared" si="196"/>
        <v/>
      </c>
      <c r="AX144" s="399" t="str">
        <f t="shared" si="197"/>
        <v/>
      </c>
      <c r="AY144" s="399" t="str">
        <f t="shared" si="198"/>
        <v/>
      </c>
      <c r="AZ144" s="399" t="str">
        <f t="shared" si="186"/>
        <v/>
      </c>
      <c r="BA144" s="399" t="str">
        <f t="shared" si="186"/>
        <v/>
      </c>
      <c r="BB144" s="399" t="str">
        <f t="shared" si="186"/>
        <v/>
      </c>
      <c r="BC144" s="399" t="str">
        <f t="shared" si="186"/>
        <v/>
      </c>
      <c r="BD144" s="403" t="str">
        <f t="shared" si="186"/>
        <v/>
      </c>
      <c r="BE144" s="393">
        <f t="shared" si="199"/>
        <v>0</v>
      </c>
      <c r="BG144" s="399">
        <f t="shared" si="200"/>
        <v>0</v>
      </c>
      <c r="BH144" s="399">
        <f t="shared" si="201"/>
        <v>0</v>
      </c>
      <c r="BI144" s="412">
        <f t="shared" si="202"/>
        <v>0</v>
      </c>
      <c r="BJ144" s="413">
        <f t="shared" si="187"/>
        <v>0</v>
      </c>
      <c r="BK144" s="398" t="str">
        <f t="shared" si="188"/>
        <v>0</v>
      </c>
      <c r="BL144" s="398" t="str">
        <f t="shared" si="189"/>
        <v>0</v>
      </c>
      <c r="BM144" s="412">
        <f t="shared" si="203"/>
        <v>0</v>
      </c>
      <c r="BN144" s="412" t="str">
        <f t="shared" si="204"/>
        <v>0m0</v>
      </c>
      <c r="BO144" s="399">
        <f t="shared" si="205"/>
        <v>0</v>
      </c>
      <c r="BP144" s="399">
        <f t="shared" si="206"/>
        <v>0</v>
      </c>
      <c r="BQ144" s="412">
        <f t="shared" si="207"/>
        <v>0</v>
      </c>
      <c r="BR144" s="413">
        <f t="shared" si="208"/>
        <v>0</v>
      </c>
      <c r="BS144" s="398" t="str">
        <f t="shared" si="209"/>
        <v>0</v>
      </c>
      <c r="BT144" s="398" t="str">
        <f t="shared" si="210"/>
        <v>0</v>
      </c>
      <c r="BU144" s="412">
        <f t="shared" si="211"/>
        <v>0</v>
      </c>
      <c r="BV144" s="412" t="str">
        <f t="shared" si="212"/>
        <v>0m0</v>
      </c>
      <c r="BW144" s="399">
        <f t="shared" si="213"/>
        <v>0</v>
      </c>
      <c r="BX144" s="399">
        <f t="shared" si="214"/>
        <v>0</v>
      </c>
      <c r="BY144" s="412">
        <f t="shared" si="215"/>
        <v>0</v>
      </c>
      <c r="BZ144" s="413">
        <f t="shared" si="216"/>
        <v>0</v>
      </c>
      <c r="CA144" s="398" t="str">
        <f t="shared" si="217"/>
        <v>0</v>
      </c>
      <c r="CB144" s="398" t="str">
        <f t="shared" si="218"/>
        <v>0</v>
      </c>
      <c r="CC144" s="412">
        <f t="shared" si="219"/>
        <v>0</v>
      </c>
      <c r="CD144" s="412" t="str">
        <f t="shared" si="220"/>
        <v>0m0</v>
      </c>
      <c r="CE144" s="399">
        <f t="shared" si="221"/>
        <v>0</v>
      </c>
      <c r="CF144" s="399">
        <f t="shared" si="222"/>
        <v>0</v>
      </c>
      <c r="CG144" s="412">
        <f t="shared" si="223"/>
        <v>0</v>
      </c>
      <c r="CH144" s="413">
        <f t="shared" si="224"/>
        <v>0</v>
      </c>
      <c r="CI144" s="398" t="str">
        <f t="shared" si="225"/>
        <v>0</v>
      </c>
      <c r="CJ144" s="398" t="str">
        <f t="shared" si="226"/>
        <v>0</v>
      </c>
      <c r="CK144" s="412">
        <f t="shared" si="227"/>
        <v>0</v>
      </c>
      <c r="CL144" s="412" t="str">
        <f t="shared" si="228"/>
        <v>0m0</v>
      </c>
      <c r="CM144" s="399">
        <f t="shared" si="229"/>
        <v>0</v>
      </c>
      <c r="CN144" s="399">
        <f t="shared" si="230"/>
        <v>0</v>
      </c>
      <c r="CO144" s="412">
        <f t="shared" si="231"/>
        <v>0</v>
      </c>
      <c r="CP144" s="413">
        <f t="shared" si="232"/>
        <v>0</v>
      </c>
      <c r="CQ144" s="398" t="str">
        <f t="shared" si="233"/>
        <v>0</v>
      </c>
      <c r="CR144" s="398" t="str">
        <f t="shared" si="234"/>
        <v>0</v>
      </c>
      <c r="CS144" s="412">
        <f t="shared" si="235"/>
        <v>0</v>
      </c>
      <c r="CT144" s="412" t="str">
        <f t="shared" si="236"/>
        <v>0m0</v>
      </c>
      <c r="CU144" s="412">
        <f t="shared" si="237"/>
        <v>0</v>
      </c>
      <c r="CV144" s="412">
        <f t="shared" si="238"/>
        <v>0</v>
      </c>
      <c r="CW144" s="412">
        <f t="shared" si="239"/>
        <v>0</v>
      </c>
      <c r="CX144" s="412">
        <f t="shared" si="240"/>
        <v>0</v>
      </c>
      <c r="CY144" s="412">
        <f t="shared" si="241"/>
        <v>0</v>
      </c>
      <c r="CZ144" s="412" t="str">
        <f t="shared" si="242"/>
        <v/>
      </c>
      <c r="DA144" s="412" t="str">
        <f t="shared" si="243"/>
        <v/>
      </c>
      <c r="DB144" s="412" t="str">
        <f t="shared" si="244"/>
        <v/>
      </c>
      <c r="DC144" s="412" t="str">
        <f t="shared" si="245"/>
        <v/>
      </c>
      <c r="DD144" s="412" t="str">
        <f t="shared" si="246"/>
        <v/>
      </c>
      <c r="DE144" s="412"/>
      <c r="DF144" s="411"/>
      <c r="DG144" s="412" t="str">
        <f t="shared" si="247"/>
        <v/>
      </c>
      <c r="DH144" s="412" t="str">
        <f t="shared" si="248"/>
        <v/>
      </c>
      <c r="DI144" s="412">
        <f t="shared" si="249"/>
        <v>0</v>
      </c>
      <c r="DJ144" s="412" t="str">
        <f t="shared" si="250"/>
        <v/>
      </c>
      <c r="DK144" s="412" t="str">
        <f t="shared" si="251"/>
        <v/>
      </c>
      <c r="DL144" s="412" t="str">
        <f t="shared" si="252"/>
        <v/>
      </c>
      <c r="DM144" s="412" t="str">
        <f t="shared" si="253"/>
        <v/>
      </c>
      <c r="DN144" s="412" t="str">
        <f t="shared" si="254"/>
        <v/>
      </c>
      <c r="DO144" s="412" t="str">
        <f t="shared" si="255"/>
        <v/>
      </c>
    </row>
    <row r="145" spans="1:119" s="157" customFormat="1" ht="18" hidden="1" customHeight="1">
      <c r="A145" s="161" t="str">
        <f t="shared" si="185"/>
        <v/>
      </c>
      <c r="B145" s="158"/>
      <c r="C145" s="31" t="str">
        <f>IF(B145="","",VLOOKUP(B145,学連登録!$C$2:$G$3000,2,FALSE))</f>
        <v/>
      </c>
      <c r="D145" s="32" t="str">
        <f>IF(B145="","",VLOOKUP(B145,学連登録!$C$2:$G$3000,3,FALSE))</f>
        <v/>
      </c>
      <c r="E145" s="33" t="str">
        <f>IF(B145="","",VLOOKUP(B145,学連登録!$C$2:$G$3000,4,FALSE))</f>
        <v/>
      </c>
      <c r="F145" s="383" t="str">
        <f>IF(B145="","",VLOOKUP(B145,学連登録!$C$2:$I$3000,7,FALSE))</f>
        <v/>
      </c>
      <c r="G145" s="160"/>
      <c r="H145" s="905"/>
      <c r="I145" s="907"/>
      <c r="J145" s="160"/>
      <c r="K145" s="905"/>
      <c r="L145" s="906"/>
      <c r="M145" s="160"/>
      <c r="N145" s="819"/>
      <c r="O145" s="820"/>
      <c r="P145" s="159"/>
      <c r="Q145" s="905"/>
      <c r="R145" s="906"/>
      <c r="S145" s="159"/>
      <c r="T145" s="905"/>
      <c r="U145" s="906"/>
      <c r="V145" s="103" t="str">
        <f>IF(B145="","",VLOOKUP(B145,学連登録!$C$2:$H$3000,6,FALSE))</f>
        <v/>
      </c>
      <c r="Y145" s="118" t="str">
        <f t="shared" si="178"/>
        <v/>
      </c>
      <c r="Z145" s="97" t="str">
        <f>IF(G145="","",VLOOKUP(G145,種目名!$R$5:$T$104,3,0))</f>
        <v/>
      </c>
      <c r="AA145" s="99" t="str">
        <f>IF(J145="","",VLOOKUP(J145,種目名!$R$5:$T$104,3,0))</f>
        <v/>
      </c>
      <c r="AB145" s="119" t="str">
        <f>IF(M145="","",VLOOKUP(M145,種目名!$R$5:$T$104,3,0))</f>
        <v/>
      </c>
      <c r="AC145" s="119" t="str">
        <f>IF(P145="","",VLOOKUP(AF145,種目名!$R$5:$T$104,3,0))</f>
        <v/>
      </c>
      <c r="AD145" s="120" t="str">
        <f>IF(S145="","",VLOOKUP(AI145,種目名!$R$5:$T$104,3,0))</f>
        <v/>
      </c>
      <c r="AE145" s="117">
        <f t="shared" si="179"/>
        <v>0</v>
      </c>
      <c r="AF145" s="157" t="str">
        <f t="shared" si="180"/>
        <v/>
      </c>
      <c r="AG145" s="157" t="str">
        <f t="shared" si="181"/>
        <v/>
      </c>
      <c r="AH145" s="157">
        <f t="shared" si="182"/>
        <v>0</v>
      </c>
      <c r="AI145" s="157" t="str">
        <f t="shared" si="183"/>
        <v/>
      </c>
      <c r="AJ145" s="157" t="str">
        <f t="shared" si="184"/>
        <v/>
      </c>
      <c r="AK145" s="390"/>
      <c r="AL145" s="171">
        <f t="shared" si="190"/>
        <v>0</v>
      </c>
      <c r="AM145" s="399">
        <f t="shared" si="191"/>
        <v>0</v>
      </c>
      <c r="AN145" s="399">
        <f>COUNTIF($B$12:B145,B145)</f>
        <v>0</v>
      </c>
      <c r="AO145" s="399"/>
      <c r="AP145" s="399" t="str">
        <f t="shared" si="192"/>
        <v/>
      </c>
      <c r="AQ145" s="399" t="str">
        <f t="shared" si="192"/>
        <v/>
      </c>
      <c r="AR145" s="399" t="str">
        <f t="shared" si="192"/>
        <v/>
      </c>
      <c r="AS145" s="399" t="str">
        <f t="shared" si="192"/>
        <v/>
      </c>
      <c r="AT145" s="399">
        <f t="shared" si="193"/>
        <v>0</v>
      </c>
      <c r="AU145" s="399" t="str">
        <f t="shared" si="194"/>
        <v/>
      </c>
      <c r="AV145" s="399" t="str">
        <f t="shared" si="195"/>
        <v/>
      </c>
      <c r="AW145" s="399" t="str">
        <f t="shared" si="196"/>
        <v/>
      </c>
      <c r="AX145" s="399" t="str">
        <f t="shared" si="197"/>
        <v/>
      </c>
      <c r="AY145" s="399" t="str">
        <f t="shared" si="198"/>
        <v/>
      </c>
      <c r="AZ145" s="399" t="str">
        <f t="shared" si="186"/>
        <v/>
      </c>
      <c r="BA145" s="399" t="str">
        <f t="shared" si="186"/>
        <v/>
      </c>
      <c r="BB145" s="399" t="str">
        <f t="shared" si="186"/>
        <v/>
      </c>
      <c r="BC145" s="399" t="str">
        <f t="shared" si="186"/>
        <v/>
      </c>
      <c r="BD145" s="403" t="str">
        <f t="shared" si="186"/>
        <v/>
      </c>
      <c r="BE145" s="393">
        <f t="shared" si="199"/>
        <v>0</v>
      </c>
      <c r="BG145" s="399">
        <f t="shared" si="200"/>
        <v>0</v>
      </c>
      <c r="BH145" s="399">
        <f t="shared" si="201"/>
        <v>0</v>
      </c>
      <c r="BI145" s="412">
        <f t="shared" si="202"/>
        <v>0</v>
      </c>
      <c r="BJ145" s="413">
        <f t="shared" si="187"/>
        <v>0</v>
      </c>
      <c r="BK145" s="398" t="str">
        <f t="shared" si="188"/>
        <v>0</v>
      </c>
      <c r="BL145" s="398" t="str">
        <f t="shared" si="189"/>
        <v>0</v>
      </c>
      <c r="BM145" s="412">
        <f t="shared" si="203"/>
        <v>0</v>
      </c>
      <c r="BN145" s="412" t="str">
        <f t="shared" si="204"/>
        <v>0m0</v>
      </c>
      <c r="BO145" s="399">
        <f t="shared" si="205"/>
        <v>0</v>
      </c>
      <c r="BP145" s="399">
        <f t="shared" si="206"/>
        <v>0</v>
      </c>
      <c r="BQ145" s="412">
        <f t="shared" si="207"/>
        <v>0</v>
      </c>
      <c r="BR145" s="413">
        <f t="shared" si="208"/>
        <v>0</v>
      </c>
      <c r="BS145" s="398" t="str">
        <f t="shared" si="209"/>
        <v>0</v>
      </c>
      <c r="BT145" s="398" t="str">
        <f t="shared" si="210"/>
        <v>0</v>
      </c>
      <c r="BU145" s="412">
        <f t="shared" si="211"/>
        <v>0</v>
      </c>
      <c r="BV145" s="412" t="str">
        <f t="shared" si="212"/>
        <v>0m0</v>
      </c>
      <c r="BW145" s="399">
        <f t="shared" si="213"/>
        <v>0</v>
      </c>
      <c r="BX145" s="399">
        <f t="shared" si="214"/>
        <v>0</v>
      </c>
      <c r="BY145" s="412">
        <f t="shared" si="215"/>
        <v>0</v>
      </c>
      <c r="BZ145" s="413">
        <f t="shared" si="216"/>
        <v>0</v>
      </c>
      <c r="CA145" s="398" t="str">
        <f t="shared" si="217"/>
        <v>0</v>
      </c>
      <c r="CB145" s="398" t="str">
        <f t="shared" si="218"/>
        <v>0</v>
      </c>
      <c r="CC145" s="412">
        <f t="shared" si="219"/>
        <v>0</v>
      </c>
      <c r="CD145" s="412" t="str">
        <f t="shared" si="220"/>
        <v>0m0</v>
      </c>
      <c r="CE145" s="399">
        <f t="shared" si="221"/>
        <v>0</v>
      </c>
      <c r="CF145" s="399">
        <f t="shared" si="222"/>
        <v>0</v>
      </c>
      <c r="CG145" s="412">
        <f t="shared" si="223"/>
        <v>0</v>
      </c>
      <c r="CH145" s="413">
        <f t="shared" si="224"/>
        <v>0</v>
      </c>
      <c r="CI145" s="398" t="str">
        <f t="shared" si="225"/>
        <v>0</v>
      </c>
      <c r="CJ145" s="398" t="str">
        <f t="shared" si="226"/>
        <v>0</v>
      </c>
      <c r="CK145" s="412">
        <f t="shared" si="227"/>
        <v>0</v>
      </c>
      <c r="CL145" s="412" t="str">
        <f t="shared" si="228"/>
        <v>0m0</v>
      </c>
      <c r="CM145" s="399">
        <f t="shared" si="229"/>
        <v>0</v>
      </c>
      <c r="CN145" s="399">
        <f t="shared" si="230"/>
        <v>0</v>
      </c>
      <c r="CO145" s="412">
        <f t="shared" si="231"/>
        <v>0</v>
      </c>
      <c r="CP145" s="413">
        <f t="shared" si="232"/>
        <v>0</v>
      </c>
      <c r="CQ145" s="398" t="str">
        <f t="shared" si="233"/>
        <v>0</v>
      </c>
      <c r="CR145" s="398" t="str">
        <f t="shared" si="234"/>
        <v>0</v>
      </c>
      <c r="CS145" s="412">
        <f t="shared" si="235"/>
        <v>0</v>
      </c>
      <c r="CT145" s="412" t="str">
        <f t="shared" si="236"/>
        <v>0m0</v>
      </c>
      <c r="CU145" s="412">
        <f t="shared" si="237"/>
        <v>0</v>
      </c>
      <c r="CV145" s="412">
        <f t="shared" si="238"/>
        <v>0</v>
      </c>
      <c r="CW145" s="412">
        <f t="shared" si="239"/>
        <v>0</v>
      </c>
      <c r="CX145" s="412">
        <f t="shared" si="240"/>
        <v>0</v>
      </c>
      <c r="CY145" s="412">
        <f t="shared" si="241"/>
        <v>0</v>
      </c>
      <c r="CZ145" s="412" t="str">
        <f t="shared" si="242"/>
        <v/>
      </c>
      <c r="DA145" s="412" t="str">
        <f t="shared" si="243"/>
        <v/>
      </c>
      <c r="DB145" s="412" t="str">
        <f t="shared" si="244"/>
        <v/>
      </c>
      <c r="DC145" s="412" t="str">
        <f t="shared" si="245"/>
        <v/>
      </c>
      <c r="DD145" s="412" t="str">
        <f t="shared" si="246"/>
        <v/>
      </c>
      <c r="DE145" s="412"/>
      <c r="DF145" s="411"/>
      <c r="DG145" s="412" t="str">
        <f t="shared" si="247"/>
        <v/>
      </c>
      <c r="DH145" s="412" t="str">
        <f t="shared" si="248"/>
        <v/>
      </c>
      <c r="DI145" s="412">
        <f t="shared" si="249"/>
        <v>0</v>
      </c>
      <c r="DJ145" s="412" t="str">
        <f t="shared" si="250"/>
        <v/>
      </c>
      <c r="DK145" s="412" t="str">
        <f t="shared" si="251"/>
        <v/>
      </c>
      <c r="DL145" s="412" t="str">
        <f t="shared" si="252"/>
        <v/>
      </c>
      <c r="DM145" s="412" t="str">
        <f t="shared" si="253"/>
        <v/>
      </c>
      <c r="DN145" s="412" t="str">
        <f t="shared" si="254"/>
        <v/>
      </c>
      <c r="DO145" s="412" t="str">
        <f t="shared" si="255"/>
        <v/>
      </c>
    </row>
    <row r="146" spans="1:119" s="157" customFormat="1" ht="18" hidden="1" customHeight="1">
      <c r="A146" s="161" t="str">
        <f t="shared" si="185"/>
        <v/>
      </c>
      <c r="B146" s="158"/>
      <c r="C146" s="31" t="str">
        <f>IF(B146="","",VLOOKUP(B146,学連登録!$C$2:$G$3000,2,FALSE))</f>
        <v/>
      </c>
      <c r="D146" s="32" t="str">
        <f>IF(B146="","",VLOOKUP(B146,学連登録!$C$2:$G$3000,3,FALSE))</f>
        <v/>
      </c>
      <c r="E146" s="33" t="str">
        <f>IF(B146="","",VLOOKUP(B146,学連登録!$C$2:$G$3000,4,FALSE))</f>
        <v/>
      </c>
      <c r="F146" s="383" t="str">
        <f>IF(B146="","",VLOOKUP(B146,学連登録!$C$2:$I$3000,7,FALSE))</f>
        <v/>
      </c>
      <c r="G146" s="160"/>
      <c r="H146" s="905"/>
      <c r="I146" s="907"/>
      <c r="J146" s="160"/>
      <c r="K146" s="905"/>
      <c r="L146" s="906"/>
      <c r="M146" s="160"/>
      <c r="N146" s="819"/>
      <c r="O146" s="820"/>
      <c r="P146" s="159"/>
      <c r="Q146" s="905"/>
      <c r="R146" s="906"/>
      <c r="S146" s="159"/>
      <c r="T146" s="905"/>
      <c r="U146" s="906"/>
      <c r="V146" s="103" t="str">
        <f>IF(B146="","",VLOOKUP(B146,学連登録!$C$2:$H$3000,6,FALSE))</f>
        <v/>
      </c>
      <c r="Y146" s="118" t="str">
        <f t="shared" si="178"/>
        <v/>
      </c>
      <c r="Z146" s="97" t="str">
        <f>IF(G146="","",VLOOKUP(G146,種目名!$R$5:$T$104,3,0))</f>
        <v/>
      </c>
      <c r="AA146" s="99" t="str">
        <f>IF(J146="","",VLOOKUP(J146,種目名!$R$5:$T$104,3,0))</f>
        <v/>
      </c>
      <c r="AB146" s="119" t="str">
        <f>IF(M146="","",VLOOKUP(M146,種目名!$R$5:$T$104,3,0))</f>
        <v/>
      </c>
      <c r="AC146" s="119" t="str">
        <f>IF(P146="","",VLOOKUP(AF146,種目名!$R$5:$T$104,3,0))</f>
        <v/>
      </c>
      <c r="AD146" s="120" t="str">
        <f>IF(S146="","",VLOOKUP(AI146,種目名!$R$5:$T$104,3,0))</f>
        <v/>
      </c>
      <c r="AE146" s="117">
        <f t="shared" si="179"/>
        <v>0</v>
      </c>
      <c r="AF146" s="157" t="str">
        <f t="shared" si="180"/>
        <v/>
      </c>
      <c r="AG146" s="157" t="str">
        <f t="shared" si="181"/>
        <v/>
      </c>
      <c r="AH146" s="157">
        <f t="shared" si="182"/>
        <v>0</v>
      </c>
      <c r="AI146" s="157" t="str">
        <f t="shared" si="183"/>
        <v/>
      </c>
      <c r="AJ146" s="157" t="str">
        <f t="shared" si="184"/>
        <v/>
      </c>
      <c r="AK146" s="390"/>
      <c r="AL146" s="171">
        <f t="shared" si="190"/>
        <v>0</v>
      </c>
      <c r="AM146" s="399">
        <f t="shared" si="191"/>
        <v>0</v>
      </c>
      <c r="AN146" s="399">
        <f>COUNTIF($B$12:B146,B146)</f>
        <v>0</v>
      </c>
      <c r="AO146" s="399"/>
      <c r="AP146" s="399" t="str">
        <f t="shared" si="192"/>
        <v/>
      </c>
      <c r="AQ146" s="399" t="str">
        <f t="shared" si="192"/>
        <v/>
      </c>
      <c r="AR146" s="399" t="str">
        <f t="shared" si="192"/>
        <v/>
      </c>
      <c r="AS146" s="399" t="str">
        <f t="shared" si="192"/>
        <v/>
      </c>
      <c r="AT146" s="399">
        <f t="shared" si="193"/>
        <v>0</v>
      </c>
      <c r="AU146" s="399" t="str">
        <f t="shared" si="194"/>
        <v/>
      </c>
      <c r="AV146" s="399" t="str">
        <f t="shared" si="195"/>
        <v/>
      </c>
      <c r="AW146" s="399" t="str">
        <f t="shared" si="196"/>
        <v/>
      </c>
      <c r="AX146" s="399" t="str">
        <f t="shared" si="197"/>
        <v/>
      </c>
      <c r="AY146" s="399" t="str">
        <f t="shared" si="198"/>
        <v/>
      </c>
      <c r="AZ146" s="399" t="str">
        <f t="shared" si="186"/>
        <v/>
      </c>
      <c r="BA146" s="399" t="str">
        <f t="shared" si="186"/>
        <v/>
      </c>
      <c r="BB146" s="399" t="str">
        <f t="shared" si="186"/>
        <v/>
      </c>
      <c r="BC146" s="399" t="str">
        <f t="shared" si="186"/>
        <v/>
      </c>
      <c r="BD146" s="403" t="str">
        <f t="shared" si="186"/>
        <v/>
      </c>
      <c r="BE146" s="393">
        <f t="shared" si="199"/>
        <v>0</v>
      </c>
      <c r="BG146" s="399">
        <f t="shared" si="200"/>
        <v>0</v>
      </c>
      <c r="BH146" s="399">
        <f t="shared" si="201"/>
        <v>0</v>
      </c>
      <c r="BI146" s="412">
        <f t="shared" si="202"/>
        <v>0</v>
      </c>
      <c r="BJ146" s="413">
        <f t="shared" si="187"/>
        <v>0</v>
      </c>
      <c r="BK146" s="398" t="str">
        <f t="shared" si="188"/>
        <v>0</v>
      </c>
      <c r="BL146" s="398" t="str">
        <f t="shared" si="189"/>
        <v>0</v>
      </c>
      <c r="BM146" s="412">
        <f t="shared" si="203"/>
        <v>0</v>
      </c>
      <c r="BN146" s="412" t="str">
        <f t="shared" si="204"/>
        <v>0m0</v>
      </c>
      <c r="BO146" s="399">
        <f t="shared" si="205"/>
        <v>0</v>
      </c>
      <c r="BP146" s="399">
        <f t="shared" si="206"/>
        <v>0</v>
      </c>
      <c r="BQ146" s="412">
        <f t="shared" si="207"/>
        <v>0</v>
      </c>
      <c r="BR146" s="413">
        <f t="shared" si="208"/>
        <v>0</v>
      </c>
      <c r="BS146" s="398" t="str">
        <f t="shared" si="209"/>
        <v>0</v>
      </c>
      <c r="BT146" s="398" t="str">
        <f t="shared" si="210"/>
        <v>0</v>
      </c>
      <c r="BU146" s="412">
        <f t="shared" si="211"/>
        <v>0</v>
      </c>
      <c r="BV146" s="412" t="str">
        <f t="shared" si="212"/>
        <v>0m0</v>
      </c>
      <c r="BW146" s="399">
        <f t="shared" si="213"/>
        <v>0</v>
      </c>
      <c r="BX146" s="399">
        <f t="shared" si="214"/>
        <v>0</v>
      </c>
      <c r="BY146" s="412">
        <f t="shared" si="215"/>
        <v>0</v>
      </c>
      <c r="BZ146" s="413">
        <f t="shared" si="216"/>
        <v>0</v>
      </c>
      <c r="CA146" s="398" t="str">
        <f t="shared" si="217"/>
        <v>0</v>
      </c>
      <c r="CB146" s="398" t="str">
        <f t="shared" si="218"/>
        <v>0</v>
      </c>
      <c r="CC146" s="412">
        <f t="shared" si="219"/>
        <v>0</v>
      </c>
      <c r="CD146" s="412" t="str">
        <f t="shared" si="220"/>
        <v>0m0</v>
      </c>
      <c r="CE146" s="399">
        <f t="shared" si="221"/>
        <v>0</v>
      </c>
      <c r="CF146" s="399">
        <f t="shared" si="222"/>
        <v>0</v>
      </c>
      <c r="CG146" s="412">
        <f t="shared" si="223"/>
        <v>0</v>
      </c>
      <c r="CH146" s="413">
        <f t="shared" si="224"/>
        <v>0</v>
      </c>
      <c r="CI146" s="398" t="str">
        <f t="shared" si="225"/>
        <v>0</v>
      </c>
      <c r="CJ146" s="398" t="str">
        <f t="shared" si="226"/>
        <v>0</v>
      </c>
      <c r="CK146" s="412">
        <f t="shared" si="227"/>
        <v>0</v>
      </c>
      <c r="CL146" s="412" t="str">
        <f t="shared" si="228"/>
        <v>0m0</v>
      </c>
      <c r="CM146" s="399">
        <f t="shared" si="229"/>
        <v>0</v>
      </c>
      <c r="CN146" s="399">
        <f t="shared" si="230"/>
        <v>0</v>
      </c>
      <c r="CO146" s="412">
        <f t="shared" si="231"/>
        <v>0</v>
      </c>
      <c r="CP146" s="413">
        <f t="shared" si="232"/>
        <v>0</v>
      </c>
      <c r="CQ146" s="398" t="str">
        <f t="shared" si="233"/>
        <v>0</v>
      </c>
      <c r="CR146" s="398" t="str">
        <f t="shared" si="234"/>
        <v>0</v>
      </c>
      <c r="CS146" s="412">
        <f t="shared" si="235"/>
        <v>0</v>
      </c>
      <c r="CT146" s="412" t="str">
        <f t="shared" si="236"/>
        <v>0m0</v>
      </c>
      <c r="CU146" s="412">
        <f t="shared" si="237"/>
        <v>0</v>
      </c>
      <c r="CV146" s="412">
        <f t="shared" si="238"/>
        <v>0</v>
      </c>
      <c r="CW146" s="412">
        <f t="shared" si="239"/>
        <v>0</v>
      </c>
      <c r="CX146" s="412">
        <f t="shared" si="240"/>
        <v>0</v>
      </c>
      <c r="CY146" s="412">
        <f t="shared" si="241"/>
        <v>0</v>
      </c>
      <c r="CZ146" s="412" t="str">
        <f t="shared" si="242"/>
        <v/>
      </c>
      <c r="DA146" s="412" t="str">
        <f t="shared" si="243"/>
        <v/>
      </c>
      <c r="DB146" s="412" t="str">
        <f t="shared" si="244"/>
        <v/>
      </c>
      <c r="DC146" s="412" t="str">
        <f t="shared" si="245"/>
        <v/>
      </c>
      <c r="DD146" s="412" t="str">
        <f t="shared" si="246"/>
        <v/>
      </c>
      <c r="DE146" s="412"/>
      <c r="DF146" s="411"/>
      <c r="DG146" s="412" t="str">
        <f t="shared" si="247"/>
        <v/>
      </c>
      <c r="DH146" s="412" t="str">
        <f t="shared" si="248"/>
        <v/>
      </c>
      <c r="DI146" s="412">
        <f t="shared" si="249"/>
        <v>0</v>
      </c>
      <c r="DJ146" s="412" t="str">
        <f t="shared" si="250"/>
        <v/>
      </c>
      <c r="DK146" s="412" t="str">
        <f t="shared" si="251"/>
        <v/>
      </c>
      <c r="DL146" s="412" t="str">
        <f t="shared" si="252"/>
        <v/>
      </c>
      <c r="DM146" s="412" t="str">
        <f t="shared" si="253"/>
        <v/>
      </c>
      <c r="DN146" s="412" t="str">
        <f t="shared" si="254"/>
        <v/>
      </c>
      <c r="DO146" s="412" t="str">
        <f t="shared" si="255"/>
        <v/>
      </c>
    </row>
    <row r="147" spans="1:119" s="157" customFormat="1" ht="18" hidden="1" customHeight="1">
      <c r="A147" s="161" t="str">
        <f t="shared" si="185"/>
        <v/>
      </c>
      <c r="B147" s="158"/>
      <c r="C147" s="31" t="str">
        <f>IF(B147="","",VLOOKUP(B147,学連登録!$C$2:$G$3000,2,FALSE))</f>
        <v/>
      </c>
      <c r="D147" s="32" t="str">
        <f>IF(B147="","",VLOOKUP(B147,学連登録!$C$2:$G$3000,3,FALSE))</f>
        <v/>
      </c>
      <c r="E147" s="33" t="str">
        <f>IF(B147="","",VLOOKUP(B147,学連登録!$C$2:$G$3000,4,FALSE))</f>
        <v/>
      </c>
      <c r="F147" s="383" t="str">
        <f>IF(B147="","",VLOOKUP(B147,学連登録!$C$2:$I$3000,7,FALSE))</f>
        <v/>
      </c>
      <c r="G147" s="160"/>
      <c r="H147" s="905"/>
      <c r="I147" s="907"/>
      <c r="J147" s="160"/>
      <c r="K147" s="905"/>
      <c r="L147" s="906"/>
      <c r="M147" s="160"/>
      <c r="N147" s="819"/>
      <c r="O147" s="820"/>
      <c r="P147" s="159"/>
      <c r="Q147" s="905"/>
      <c r="R147" s="906"/>
      <c r="S147" s="159"/>
      <c r="T147" s="905"/>
      <c r="U147" s="906"/>
      <c r="V147" s="103" t="str">
        <f>IF(B147="","",VLOOKUP(B147,学連登録!$C$2:$H$3000,6,FALSE))</f>
        <v/>
      </c>
      <c r="Y147" s="118" t="str">
        <f t="shared" si="178"/>
        <v/>
      </c>
      <c r="Z147" s="97" t="str">
        <f>IF(G147="","",VLOOKUP(G147,種目名!$R$5:$T$104,3,0))</f>
        <v/>
      </c>
      <c r="AA147" s="99" t="str">
        <f>IF(J147="","",VLOOKUP(J147,種目名!$R$5:$T$104,3,0))</f>
        <v/>
      </c>
      <c r="AB147" s="119" t="str">
        <f>IF(M147="","",VLOOKUP(M147,種目名!$R$5:$T$104,3,0))</f>
        <v/>
      </c>
      <c r="AC147" s="119" t="str">
        <f>IF(P147="","",VLOOKUP(AF147,種目名!$R$5:$T$104,3,0))</f>
        <v/>
      </c>
      <c r="AD147" s="120" t="str">
        <f>IF(S147="","",VLOOKUP(AI147,種目名!$R$5:$T$104,3,0))</f>
        <v/>
      </c>
      <c r="AE147" s="117">
        <f t="shared" si="179"/>
        <v>0</v>
      </c>
      <c r="AF147" s="157" t="str">
        <f t="shared" si="180"/>
        <v/>
      </c>
      <c r="AG147" s="157" t="str">
        <f t="shared" si="181"/>
        <v/>
      </c>
      <c r="AH147" s="157">
        <f t="shared" si="182"/>
        <v>0</v>
      </c>
      <c r="AI147" s="157" t="str">
        <f t="shared" si="183"/>
        <v/>
      </c>
      <c r="AJ147" s="157" t="str">
        <f t="shared" si="184"/>
        <v/>
      </c>
      <c r="AK147" s="390"/>
      <c r="AL147" s="171">
        <f t="shared" si="190"/>
        <v>0</v>
      </c>
      <c r="AM147" s="399">
        <f t="shared" si="191"/>
        <v>0</v>
      </c>
      <c r="AN147" s="399">
        <f>COUNTIF($B$12:B147,B147)</f>
        <v>0</v>
      </c>
      <c r="AO147" s="399"/>
      <c r="AP147" s="399" t="str">
        <f t="shared" si="192"/>
        <v/>
      </c>
      <c r="AQ147" s="399" t="str">
        <f t="shared" si="192"/>
        <v/>
      </c>
      <c r="AR147" s="399" t="str">
        <f t="shared" si="192"/>
        <v/>
      </c>
      <c r="AS147" s="399" t="str">
        <f t="shared" si="192"/>
        <v/>
      </c>
      <c r="AT147" s="399">
        <f t="shared" si="193"/>
        <v>0</v>
      </c>
      <c r="AU147" s="399" t="str">
        <f t="shared" si="194"/>
        <v/>
      </c>
      <c r="AV147" s="399" t="str">
        <f t="shared" si="195"/>
        <v/>
      </c>
      <c r="AW147" s="399" t="str">
        <f t="shared" si="196"/>
        <v/>
      </c>
      <c r="AX147" s="399" t="str">
        <f t="shared" si="197"/>
        <v/>
      </c>
      <c r="AY147" s="399" t="str">
        <f t="shared" si="198"/>
        <v/>
      </c>
      <c r="AZ147" s="399" t="str">
        <f t="shared" si="186"/>
        <v/>
      </c>
      <c r="BA147" s="399" t="str">
        <f t="shared" si="186"/>
        <v/>
      </c>
      <c r="BB147" s="399" t="str">
        <f t="shared" si="186"/>
        <v/>
      </c>
      <c r="BC147" s="399" t="str">
        <f t="shared" si="186"/>
        <v/>
      </c>
      <c r="BD147" s="403" t="str">
        <f t="shared" si="186"/>
        <v/>
      </c>
      <c r="BE147" s="393">
        <f t="shared" si="199"/>
        <v>0</v>
      </c>
      <c r="BG147" s="399">
        <f t="shared" si="200"/>
        <v>0</v>
      </c>
      <c r="BH147" s="399">
        <f t="shared" si="201"/>
        <v>0</v>
      </c>
      <c r="BI147" s="412">
        <f t="shared" si="202"/>
        <v>0</v>
      </c>
      <c r="BJ147" s="413">
        <f t="shared" si="187"/>
        <v>0</v>
      </c>
      <c r="BK147" s="398" t="str">
        <f t="shared" si="188"/>
        <v>0</v>
      </c>
      <c r="BL147" s="398" t="str">
        <f t="shared" si="189"/>
        <v>0</v>
      </c>
      <c r="BM147" s="412">
        <f t="shared" si="203"/>
        <v>0</v>
      </c>
      <c r="BN147" s="412" t="str">
        <f t="shared" si="204"/>
        <v>0m0</v>
      </c>
      <c r="BO147" s="399">
        <f t="shared" si="205"/>
        <v>0</v>
      </c>
      <c r="BP147" s="399">
        <f t="shared" si="206"/>
        <v>0</v>
      </c>
      <c r="BQ147" s="412">
        <f t="shared" si="207"/>
        <v>0</v>
      </c>
      <c r="BR147" s="413">
        <f t="shared" si="208"/>
        <v>0</v>
      </c>
      <c r="BS147" s="398" t="str">
        <f t="shared" si="209"/>
        <v>0</v>
      </c>
      <c r="BT147" s="398" t="str">
        <f t="shared" si="210"/>
        <v>0</v>
      </c>
      <c r="BU147" s="412">
        <f t="shared" si="211"/>
        <v>0</v>
      </c>
      <c r="BV147" s="412" t="str">
        <f t="shared" si="212"/>
        <v>0m0</v>
      </c>
      <c r="BW147" s="399">
        <f t="shared" si="213"/>
        <v>0</v>
      </c>
      <c r="BX147" s="399">
        <f t="shared" si="214"/>
        <v>0</v>
      </c>
      <c r="BY147" s="412">
        <f t="shared" si="215"/>
        <v>0</v>
      </c>
      <c r="BZ147" s="413">
        <f t="shared" si="216"/>
        <v>0</v>
      </c>
      <c r="CA147" s="398" t="str">
        <f t="shared" si="217"/>
        <v>0</v>
      </c>
      <c r="CB147" s="398" t="str">
        <f t="shared" si="218"/>
        <v>0</v>
      </c>
      <c r="CC147" s="412">
        <f t="shared" si="219"/>
        <v>0</v>
      </c>
      <c r="CD147" s="412" t="str">
        <f t="shared" si="220"/>
        <v>0m0</v>
      </c>
      <c r="CE147" s="399">
        <f t="shared" si="221"/>
        <v>0</v>
      </c>
      <c r="CF147" s="399">
        <f t="shared" si="222"/>
        <v>0</v>
      </c>
      <c r="CG147" s="412">
        <f t="shared" si="223"/>
        <v>0</v>
      </c>
      <c r="CH147" s="413">
        <f t="shared" si="224"/>
        <v>0</v>
      </c>
      <c r="CI147" s="398" t="str">
        <f t="shared" si="225"/>
        <v>0</v>
      </c>
      <c r="CJ147" s="398" t="str">
        <f t="shared" si="226"/>
        <v>0</v>
      </c>
      <c r="CK147" s="412">
        <f t="shared" si="227"/>
        <v>0</v>
      </c>
      <c r="CL147" s="412" t="str">
        <f t="shared" si="228"/>
        <v>0m0</v>
      </c>
      <c r="CM147" s="399">
        <f t="shared" si="229"/>
        <v>0</v>
      </c>
      <c r="CN147" s="399">
        <f t="shared" si="230"/>
        <v>0</v>
      </c>
      <c r="CO147" s="412">
        <f t="shared" si="231"/>
        <v>0</v>
      </c>
      <c r="CP147" s="413">
        <f t="shared" si="232"/>
        <v>0</v>
      </c>
      <c r="CQ147" s="398" t="str">
        <f t="shared" si="233"/>
        <v>0</v>
      </c>
      <c r="CR147" s="398" t="str">
        <f t="shared" si="234"/>
        <v>0</v>
      </c>
      <c r="CS147" s="412">
        <f t="shared" si="235"/>
        <v>0</v>
      </c>
      <c r="CT147" s="412" t="str">
        <f t="shared" si="236"/>
        <v>0m0</v>
      </c>
      <c r="CU147" s="412">
        <f t="shared" si="237"/>
        <v>0</v>
      </c>
      <c r="CV147" s="412">
        <f t="shared" si="238"/>
        <v>0</v>
      </c>
      <c r="CW147" s="412">
        <f t="shared" si="239"/>
        <v>0</v>
      </c>
      <c r="CX147" s="412">
        <f t="shared" si="240"/>
        <v>0</v>
      </c>
      <c r="CY147" s="412">
        <f t="shared" si="241"/>
        <v>0</v>
      </c>
      <c r="CZ147" s="412" t="str">
        <f t="shared" si="242"/>
        <v/>
      </c>
      <c r="DA147" s="412" t="str">
        <f t="shared" si="243"/>
        <v/>
      </c>
      <c r="DB147" s="412" t="str">
        <f t="shared" si="244"/>
        <v/>
      </c>
      <c r="DC147" s="412" t="str">
        <f t="shared" si="245"/>
        <v/>
      </c>
      <c r="DD147" s="412" t="str">
        <f t="shared" si="246"/>
        <v/>
      </c>
      <c r="DE147" s="412"/>
      <c r="DF147" s="411"/>
      <c r="DG147" s="412" t="str">
        <f t="shared" si="247"/>
        <v/>
      </c>
      <c r="DH147" s="412" t="str">
        <f t="shared" si="248"/>
        <v/>
      </c>
      <c r="DI147" s="412">
        <f t="shared" si="249"/>
        <v>0</v>
      </c>
      <c r="DJ147" s="412" t="str">
        <f t="shared" si="250"/>
        <v/>
      </c>
      <c r="DK147" s="412" t="str">
        <f t="shared" si="251"/>
        <v/>
      </c>
      <c r="DL147" s="412" t="str">
        <f t="shared" si="252"/>
        <v/>
      </c>
      <c r="DM147" s="412" t="str">
        <f t="shared" si="253"/>
        <v/>
      </c>
      <c r="DN147" s="412" t="str">
        <f t="shared" si="254"/>
        <v/>
      </c>
      <c r="DO147" s="412" t="str">
        <f t="shared" si="255"/>
        <v/>
      </c>
    </row>
    <row r="148" spans="1:119" s="157" customFormat="1" ht="18" hidden="1" customHeight="1">
      <c r="A148" s="161" t="str">
        <f t="shared" si="185"/>
        <v/>
      </c>
      <c r="B148" s="158"/>
      <c r="C148" s="31" t="str">
        <f>IF(B148="","",VLOOKUP(B148,学連登録!$C$2:$G$3000,2,FALSE))</f>
        <v/>
      </c>
      <c r="D148" s="32" t="str">
        <f>IF(B148="","",VLOOKUP(B148,学連登録!$C$2:$G$3000,3,FALSE))</f>
        <v/>
      </c>
      <c r="E148" s="33" t="str">
        <f>IF(B148="","",VLOOKUP(B148,学連登録!$C$2:$G$3000,4,FALSE))</f>
        <v/>
      </c>
      <c r="F148" s="383" t="str">
        <f>IF(B148="","",VLOOKUP(B148,学連登録!$C$2:$I$3000,7,FALSE))</f>
        <v/>
      </c>
      <c r="G148" s="160"/>
      <c r="H148" s="905"/>
      <c r="I148" s="907"/>
      <c r="J148" s="160"/>
      <c r="K148" s="905"/>
      <c r="L148" s="906"/>
      <c r="M148" s="160"/>
      <c r="N148" s="819"/>
      <c r="O148" s="820"/>
      <c r="P148" s="159"/>
      <c r="Q148" s="905"/>
      <c r="R148" s="906"/>
      <c r="S148" s="159"/>
      <c r="T148" s="905"/>
      <c r="U148" s="906"/>
      <c r="V148" s="103" t="str">
        <f>IF(B148="","",VLOOKUP(B148,学連登録!$C$2:$H$3000,6,FALSE))</f>
        <v/>
      </c>
      <c r="Y148" s="118" t="str">
        <f t="shared" si="178"/>
        <v/>
      </c>
      <c r="Z148" s="97" t="str">
        <f>IF(G148="","",VLOOKUP(G148,種目名!$R$5:$T$104,3,0))</f>
        <v/>
      </c>
      <c r="AA148" s="99" t="str">
        <f>IF(J148="","",VLOOKUP(J148,種目名!$R$5:$T$104,3,0))</f>
        <v/>
      </c>
      <c r="AB148" s="119" t="str">
        <f>IF(M148="","",VLOOKUP(M148,種目名!$R$5:$T$104,3,0))</f>
        <v/>
      </c>
      <c r="AC148" s="119" t="str">
        <f>IF(P148="","",VLOOKUP(AF148,種目名!$R$5:$T$104,3,0))</f>
        <v/>
      </c>
      <c r="AD148" s="120" t="str">
        <f>IF(S148="","",VLOOKUP(AI148,種目名!$R$5:$T$104,3,0))</f>
        <v/>
      </c>
      <c r="AE148" s="117">
        <f t="shared" si="179"/>
        <v>0</v>
      </c>
      <c r="AF148" s="157" t="str">
        <f t="shared" si="180"/>
        <v/>
      </c>
      <c r="AG148" s="157" t="str">
        <f t="shared" si="181"/>
        <v/>
      </c>
      <c r="AH148" s="157">
        <f t="shared" si="182"/>
        <v>0</v>
      </c>
      <c r="AI148" s="157" t="str">
        <f t="shared" si="183"/>
        <v/>
      </c>
      <c r="AJ148" s="157" t="str">
        <f t="shared" si="184"/>
        <v/>
      </c>
      <c r="AK148" s="390"/>
      <c r="AL148" s="171">
        <f t="shared" si="190"/>
        <v>0</v>
      </c>
      <c r="AM148" s="399">
        <f t="shared" si="191"/>
        <v>0</v>
      </c>
      <c r="AN148" s="399">
        <f>COUNTIF($B$12:B148,B148)</f>
        <v>0</v>
      </c>
      <c r="AO148" s="399"/>
      <c r="AP148" s="399" t="str">
        <f t="shared" si="192"/>
        <v/>
      </c>
      <c r="AQ148" s="399" t="str">
        <f t="shared" si="192"/>
        <v/>
      </c>
      <c r="AR148" s="399" t="str">
        <f t="shared" si="192"/>
        <v/>
      </c>
      <c r="AS148" s="399" t="str">
        <f t="shared" si="192"/>
        <v/>
      </c>
      <c r="AT148" s="399">
        <f t="shared" si="193"/>
        <v>0</v>
      </c>
      <c r="AU148" s="399" t="str">
        <f t="shared" si="194"/>
        <v/>
      </c>
      <c r="AV148" s="399" t="str">
        <f t="shared" si="195"/>
        <v/>
      </c>
      <c r="AW148" s="399" t="str">
        <f t="shared" si="196"/>
        <v/>
      </c>
      <c r="AX148" s="399" t="str">
        <f t="shared" si="197"/>
        <v/>
      </c>
      <c r="AY148" s="399" t="str">
        <f t="shared" si="198"/>
        <v/>
      </c>
      <c r="AZ148" s="399" t="str">
        <f t="shared" si="186"/>
        <v/>
      </c>
      <c r="BA148" s="399" t="str">
        <f t="shared" si="186"/>
        <v/>
      </c>
      <c r="BB148" s="399" t="str">
        <f t="shared" si="186"/>
        <v/>
      </c>
      <c r="BC148" s="399" t="str">
        <f t="shared" si="186"/>
        <v/>
      </c>
      <c r="BD148" s="403" t="str">
        <f t="shared" si="186"/>
        <v/>
      </c>
      <c r="BE148" s="393">
        <f t="shared" si="199"/>
        <v>0</v>
      </c>
      <c r="BG148" s="399">
        <f t="shared" si="200"/>
        <v>0</v>
      </c>
      <c r="BH148" s="399">
        <f t="shared" si="201"/>
        <v>0</v>
      </c>
      <c r="BI148" s="412">
        <f t="shared" si="202"/>
        <v>0</v>
      </c>
      <c r="BJ148" s="413">
        <f t="shared" si="187"/>
        <v>0</v>
      </c>
      <c r="BK148" s="398" t="str">
        <f t="shared" si="188"/>
        <v>0</v>
      </c>
      <c r="BL148" s="398" t="str">
        <f t="shared" si="189"/>
        <v>0</v>
      </c>
      <c r="BM148" s="412">
        <f t="shared" si="203"/>
        <v>0</v>
      </c>
      <c r="BN148" s="412" t="str">
        <f t="shared" si="204"/>
        <v>0m0</v>
      </c>
      <c r="BO148" s="399">
        <f t="shared" si="205"/>
        <v>0</v>
      </c>
      <c r="BP148" s="399">
        <f t="shared" si="206"/>
        <v>0</v>
      </c>
      <c r="BQ148" s="412">
        <f t="shared" si="207"/>
        <v>0</v>
      </c>
      <c r="BR148" s="413">
        <f t="shared" si="208"/>
        <v>0</v>
      </c>
      <c r="BS148" s="398" t="str">
        <f t="shared" si="209"/>
        <v>0</v>
      </c>
      <c r="BT148" s="398" t="str">
        <f t="shared" si="210"/>
        <v>0</v>
      </c>
      <c r="BU148" s="412">
        <f t="shared" si="211"/>
        <v>0</v>
      </c>
      <c r="BV148" s="412" t="str">
        <f t="shared" si="212"/>
        <v>0m0</v>
      </c>
      <c r="BW148" s="399">
        <f t="shared" si="213"/>
        <v>0</v>
      </c>
      <c r="BX148" s="399">
        <f t="shared" si="214"/>
        <v>0</v>
      </c>
      <c r="BY148" s="412">
        <f t="shared" si="215"/>
        <v>0</v>
      </c>
      <c r="BZ148" s="413">
        <f t="shared" si="216"/>
        <v>0</v>
      </c>
      <c r="CA148" s="398" t="str">
        <f t="shared" si="217"/>
        <v>0</v>
      </c>
      <c r="CB148" s="398" t="str">
        <f t="shared" si="218"/>
        <v>0</v>
      </c>
      <c r="CC148" s="412">
        <f t="shared" si="219"/>
        <v>0</v>
      </c>
      <c r="CD148" s="412" t="str">
        <f t="shared" si="220"/>
        <v>0m0</v>
      </c>
      <c r="CE148" s="399">
        <f t="shared" si="221"/>
        <v>0</v>
      </c>
      <c r="CF148" s="399">
        <f t="shared" si="222"/>
        <v>0</v>
      </c>
      <c r="CG148" s="412">
        <f t="shared" si="223"/>
        <v>0</v>
      </c>
      <c r="CH148" s="413">
        <f t="shared" si="224"/>
        <v>0</v>
      </c>
      <c r="CI148" s="398" t="str">
        <f t="shared" si="225"/>
        <v>0</v>
      </c>
      <c r="CJ148" s="398" t="str">
        <f t="shared" si="226"/>
        <v>0</v>
      </c>
      <c r="CK148" s="412">
        <f t="shared" si="227"/>
        <v>0</v>
      </c>
      <c r="CL148" s="412" t="str">
        <f t="shared" si="228"/>
        <v>0m0</v>
      </c>
      <c r="CM148" s="399">
        <f t="shared" si="229"/>
        <v>0</v>
      </c>
      <c r="CN148" s="399">
        <f t="shared" si="230"/>
        <v>0</v>
      </c>
      <c r="CO148" s="412">
        <f t="shared" si="231"/>
        <v>0</v>
      </c>
      <c r="CP148" s="413">
        <f t="shared" si="232"/>
        <v>0</v>
      </c>
      <c r="CQ148" s="398" t="str">
        <f t="shared" si="233"/>
        <v>0</v>
      </c>
      <c r="CR148" s="398" t="str">
        <f t="shared" si="234"/>
        <v>0</v>
      </c>
      <c r="CS148" s="412">
        <f t="shared" si="235"/>
        <v>0</v>
      </c>
      <c r="CT148" s="412" t="str">
        <f t="shared" si="236"/>
        <v>0m0</v>
      </c>
      <c r="CU148" s="412">
        <f t="shared" si="237"/>
        <v>0</v>
      </c>
      <c r="CV148" s="412">
        <f t="shared" si="238"/>
        <v>0</v>
      </c>
      <c r="CW148" s="412">
        <f t="shared" si="239"/>
        <v>0</v>
      </c>
      <c r="CX148" s="412">
        <f t="shared" si="240"/>
        <v>0</v>
      </c>
      <c r="CY148" s="412">
        <f t="shared" si="241"/>
        <v>0</v>
      </c>
      <c r="CZ148" s="412" t="str">
        <f t="shared" si="242"/>
        <v/>
      </c>
      <c r="DA148" s="412" t="str">
        <f t="shared" si="243"/>
        <v/>
      </c>
      <c r="DB148" s="412" t="str">
        <f t="shared" si="244"/>
        <v/>
      </c>
      <c r="DC148" s="412" t="str">
        <f t="shared" si="245"/>
        <v/>
      </c>
      <c r="DD148" s="412" t="str">
        <f t="shared" si="246"/>
        <v/>
      </c>
      <c r="DE148" s="412"/>
      <c r="DF148" s="411"/>
      <c r="DG148" s="412" t="str">
        <f t="shared" si="247"/>
        <v/>
      </c>
      <c r="DH148" s="412" t="str">
        <f t="shared" si="248"/>
        <v/>
      </c>
      <c r="DI148" s="412">
        <f t="shared" si="249"/>
        <v>0</v>
      </c>
      <c r="DJ148" s="412" t="str">
        <f t="shared" si="250"/>
        <v/>
      </c>
      <c r="DK148" s="412" t="str">
        <f t="shared" si="251"/>
        <v/>
      </c>
      <c r="DL148" s="412" t="str">
        <f t="shared" si="252"/>
        <v/>
      </c>
      <c r="DM148" s="412" t="str">
        <f t="shared" si="253"/>
        <v/>
      </c>
      <c r="DN148" s="412" t="str">
        <f t="shared" si="254"/>
        <v/>
      </c>
      <c r="DO148" s="412" t="str">
        <f t="shared" si="255"/>
        <v/>
      </c>
    </row>
    <row r="149" spans="1:119" s="157" customFormat="1" ht="18" hidden="1" customHeight="1">
      <c r="A149" s="161" t="str">
        <f t="shared" si="185"/>
        <v/>
      </c>
      <c r="B149" s="158"/>
      <c r="C149" s="31" t="str">
        <f>IF(B149="","",VLOOKUP(B149,学連登録!$C$2:$G$3000,2,FALSE))</f>
        <v/>
      </c>
      <c r="D149" s="32" t="str">
        <f>IF(B149="","",VLOOKUP(B149,学連登録!$C$2:$G$3000,3,FALSE))</f>
        <v/>
      </c>
      <c r="E149" s="33" t="str">
        <f>IF(B149="","",VLOOKUP(B149,学連登録!$C$2:$G$3000,4,FALSE))</f>
        <v/>
      </c>
      <c r="F149" s="383" t="str">
        <f>IF(B149="","",VLOOKUP(B149,学連登録!$C$2:$I$3000,7,FALSE))</f>
        <v/>
      </c>
      <c r="G149" s="160"/>
      <c r="H149" s="905"/>
      <c r="I149" s="907"/>
      <c r="J149" s="160"/>
      <c r="K149" s="905"/>
      <c r="L149" s="906"/>
      <c r="M149" s="160"/>
      <c r="N149" s="819"/>
      <c r="O149" s="820"/>
      <c r="P149" s="159"/>
      <c r="Q149" s="905"/>
      <c r="R149" s="906"/>
      <c r="S149" s="159"/>
      <c r="T149" s="905"/>
      <c r="U149" s="906"/>
      <c r="V149" s="103" t="str">
        <f>IF(B149="","",VLOOKUP(B149,学連登録!$C$2:$H$3000,6,FALSE))</f>
        <v/>
      </c>
      <c r="Y149" s="118" t="str">
        <f t="shared" si="178"/>
        <v/>
      </c>
      <c r="Z149" s="97" t="str">
        <f>IF(G149="","",VLOOKUP(G149,種目名!$R$5:$T$104,3,0))</f>
        <v/>
      </c>
      <c r="AA149" s="99" t="str">
        <f>IF(J149="","",VLOOKUP(J149,種目名!$R$5:$T$104,3,0))</f>
        <v/>
      </c>
      <c r="AB149" s="119" t="str">
        <f>IF(M149="","",VLOOKUP(M149,種目名!$R$5:$T$104,3,0))</f>
        <v/>
      </c>
      <c r="AC149" s="119" t="str">
        <f>IF(P149="","",VLOOKUP(AF149,種目名!$R$5:$T$104,3,0))</f>
        <v/>
      </c>
      <c r="AD149" s="120" t="str">
        <f>IF(S149="","",VLOOKUP(AI149,種目名!$R$5:$T$104,3,0))</f>
        <v/>
      </c>
      <c r="AE149" s="117">
        <f t="shared" si="179"/>
        <v>0</v>
      </c>
      <c r="AF149" s="157" t="str">
        <f t="shared" si="180"/>
        <v/>
      </c>
      <c r="AG149" s="157" t="str">
        <f t="shared" si="181"/>
        <v/>
      </c>
      <c r="AH149" s="157">
        <f t="shared" si="182"/>
        <v>0</v>
      </c>
      <c r="AI149" s="157" t="str">
        <f t="shared" si="183"/>
        <v/>
      </c>
      <c r="AJ149" s="157" t="str">
        <f t="shared" si="184"/>
        <v/>
      </c>
      <c r="AK149" s="390"/>
      <c r="AL149" s="171">
        <f t="shared" si="190"/>
        <v>0</v>
      </c>
      <c r="AM149" s="399">
        <f t="shared" si="191"/>
        <v>0</v>
      </c>
      <c r="AN149" s="399">
        <f>COUNTIF($B$12:B149,B149)</f>
        <v>0</v>
      </c>
      <c r="AO149" s="399"/>
      <c r="AP149" s="399" t="str">
        <f t="shared" si="192"/>
        <v/>
      </c>
      <c r="AQ149" s="399" t="str">
        <f t="shared" si="192"/>
        <v/>
      </c>
      <c r="AR149" s="399" t="str">
        <f t="shared" si="192"/>
        <v/>
      </c>
      <c r="AS149" s="399" t="str">
        <f t="shared" si="192"/>
        <v/>
      </c>
      <c r="AT149" s="399">
        <f t="shared" si="193"/>
        <v>0</v>
      </c>
      <c r="AU149" s="399" t="str">
        <f t="shared" si="194"/>
        <v/>
      </c>
      <c r="AV149" s="399" t="str">
        <f t="shared" si="195"/>
        <v/>
      </c>
      <c r="AW149" s="399" t="str">
        <f t="shared" si="196"/>
        <v/>
      </c>
      <c r="AX149" s="399" t="str">
        <f t="shared" si="197"/>
        <v/>
      </c>
      <c r="AY149" s="399" t="str">
        <f t="shared" si="198"/>
        <v/>
      </c>
      <c r="AZ149" s="399" t="str">
        <f t="shared" si="186"/>
        <v/>
      </c>
      <c r="BA149" s="399" t="str">
        <f t="shared" si="186"/>
        <v/>
      </c>
      <c r="BB149" s="399" t="str">
        <f t="shared" si="186"/>
        <v/>
      </c>
      <c r="BC149" s="399" t="str">
        <f t="shared" si="186"/>
        <v/>
      </c>
      <c r="BD149" s="403" t="str">
        <f t="shared" si="186"/>
        <v/>
      </c>
      <c r="BE149" s="393">
        <f t="shared" si="199"/>
        <v>0</v>
      </c>
      <c r="BG149" s="399">
        <f t="shared" si="200"/>
        <v>0</v>
      </c>
      <c r="BH149" s="399">
        <f t="shared" si="201"/>
        <v>0</v>
      </c>
      <c r="BI149" s="412">
        <f t="shared" si="202"/>
        <v>0</v>
      </c>
      <c r="BJ149" s="413">
        <f t="shared" si="187"/>
        <v>0</v>
      </c>
      <c r="BK149" s="398" t="str">
        <f t="shared" si="188"/>
        <v>0</v>
      </c>
      <c r="BL149" s="398" t="str">
        <f t="shared" si="189"/>
        <v>0</v>
      </c>
      <c r="BM149" s="412">
        <f t="shared" si="203"/>
        <v>0</v>
      </c>
      <c r="BN149" s="412" t="str">
        <f t="shared" si="204"/>
        <v>0m0</v>
      </c>
      <c r="BO149" s="399">
        <f t="shared" si="205"/>
        <v>0</v>
      </c>
      <c r="BP149" s="399">
        <f t="shared" si="206"/>
        <v>0</v>
      </c>
      <c r="BQ149" s="412">
        <f t="shared" si="207"/>
        <v>0</v>
      </c>
      <c r="BR149" s="413">
        <f t="shared" si="208"/>
        <v>0</v>
      </c>
      <c r="BS149" s="398" t="str">
        <f t="shared" si="209"/>
        <v>0</v>
      </c>
      <c r="BT149" s="398" t="str">
        <f t="shared" si="210"/>
        <v>0</v>
      </c>
      <c r="BU149" s="412">
        <f t="shared" si="211"/>
        <v>0</v>
      </c>
      <c r="BV149" s="412" t="str">
        <f t="shared" si="212"/>
        <v>0m0</v>
      </c>
      <c r="BW149" s="399">
        <f t="shared" si="213"/>
        <v>0</v>
      </c>
      <c r="BX149" s="399">
        <f t="shared" si="214"/>
        <v>0</v>
      </c>
      <c r="BY149" s="412">
        <f t="shared" si="215"/>
        <v>0</v>
      </c>
      <c r="BZ149" s="413">
        <f t="shared" si="216"/>
        <v>0</v>
      </c>
      <c r="CA149" s="398" t="str">
        <f t="shared" si="217"/>
        <v>0</v>
      </c>
      <c r="CB149" s="398" t="str">
        <f t="shared" si="218"/>
        <v>0</v>
      </c>
      <c r="CC149" s="412">
        <f t="shared" si="219"/>
        <v>0</v>
      </c>
      <c r="CD149" s="412" t="str">
        <f t="shared" si="220"/>
        <v>0m0</v>
      </c>
      <c r="CE149" s="399">
        <f t="shared" si="221"/>
        <v>0</v>
      </c>
      <c r="CF149" s="399">
        <f t="shared" si="222"/>
        <v>0</v>
      </c>
      <c r="CG149" s="412">
        <f t="shared" si="223"/>
        <v>0</v>
      </c>
      <c r="CH149" s="413">
        <f t="shared" si="224"/>
        <v>0</v>
      </c>
      <c r="CI149" s="398" t="str">
        <f t="shared" si="225"/>
        <v>0</v>
      </c>
      <c r="CJ149" s="398" t="str">
        <f t="shared" si="226"/>
        <v>0</v>
      </c>
      <c r="CK149" s="412">
        <f t="shared" si="227"/>
        <v>0</v>
      </c>
      <c r="CL149" s="412" t="str">
        <f t="shared" si="228"/>
        <v>0m0</v>
      </c>
      <c r="CM149" s="399">
        <f t="shared" si="229"/>
        <v>0</v>
      </c>
      <c r="CN149" s="399">
        <f t="shared" si="230"/>
        <v>0</v>
      </c>
      <c r="CO149" s="412">
        <f t="shared" si="231"/>
        <v>0</v>
      </c>
      <c r="CP149" s="413">
        <f t="shared" si="232"/>
        <v>0</v>
      </c>
      <c r="CQ149" s="398" t="str">
        <f t="shared" si="233"/>
        <v>0</v>
      </c>
      <c r="CR149" s="398" t="str">
        <f t="shared" si="234"/>
        <v>0</v>
      </c>
      <c r="CS149" s="412">
        <f t="shared" si="235"/>
        <v>0</v>
      </c>
      <c r="CT149" s="412" t="str">
        <f t="shared" si="236"/>
        <v>0m0</v>
      </c>
      <c r="CU149" s="412">
        <f t="shared" si="237"/>
        <v>0</v>
      </c>
      <c r="CV149" s="412">
        <f t="shared" si="238"/>
        <v>0</v>
      </c>
      <c r="CW149" s="412">
        <f t="shared" si="239"/>
        <v>0</v>
      </c>
      <c r="CX149" s="412">
        <f t="shared" si="240"/>
        <v>0</v>
      </c>
      <c r="CY149" s="412">
        <f t="shared" si="241"/>
        <v>0</v>
      </c>
      <c r="CZ149" s="412" t="str">
        <f t="shared" si="242"/>
        <v/>
      </c>
      <c r="DA149" s="412" t="str">
        <f t="shared" si="243"/>
        <v/>
      </c>
      <c r="DB149" s="412" t="str">
        <f t="shared" si="244"/>
        <v/>
      </c>
      <c r="DC149" s="412" t="str">
        <f t="shared" si="245"/>
        <v/>
      </c>
      <c r="DD149" s="412" t="str">
        <f t="shared" si="246"/>
        <v/>
      </c>
      <c r="DE149" s="412"/>
      <c r="DF149" s="411"/>
      <c r="DG149" s="412" t="str">
        <f t="shared" si="247"/>
        <v/>
      </c>
      <c r="DH149" s="412" t="str">
        <f t="shared" si="248"/>
        <v/>
      </c>
      <c r="DI149" s="412">
        <f t="shared" si="249"/>
        <v>0</v>
      </c>
      <c r="DJ149" s="412" t="str">
        <f t="shared" si="250"/>
        <v/>
      </c>
      <c r="DK149" s="412" t="str">
        <f t="shared" si="251"/>
        <v/>
      </c>
      <c r="DL149" s="412" t="str">
        <f t="shared" si="252"/>
        <v/>
      </c>
      <c r="DM149" s="412" t="str">
        <f t="shared" si="253"/>
        <v/>
      </c>
      <c r="DN149" s="412" t="str">
        <f t="shared" si="254"/>
        <v/>
      </c>
      <c r="DO149" s="412" t="str">
        <f t="shared" si="255"/>
        <v/>
      </c>
    </row>
    <row r="150" spans="1:119" s="157" customFormat="1" ht="18" hidden="1" customHeight="1">
      <c r="A150" s="161" t="str">
        <f t="shared" si="185"/>
        <v/>
      </c>
      <c r="B150" s="158"/>
      <c r="C150" s="31" t="str">
        <f>IF(B150="","",VLOOKUP(B150,学連登録!$C$2:$G$3000,2,FALSE))</f>
        <v/>
      </c>
      <c r="D150" s="32" t="str">
        <f>IF(B150="","",VLOOKUP(B150,学連登録!$C$2:$G$3000,3,FALSE))</f>
        <v/>
      </c>
      <c r="E150" s="33" t="str">
        <f>IF(B150="","",VLOOKUP(B150,学連登録!$C$2:$G$3000,4,FALSE))</f>
        <v/>
      </c>
      <c r="F150" s="383" t="str">
        <f>IF(B150="","",VLOOKUP(B150,学連登録!$C$2:$I$3000,7,FALSE))</f>
        <v/>
      </c>
      <c r="G150" s="160"/>
      <c r="H150" s="905"/>
      <c r="I150" s="907"/>
      <c r="J150" s="160"/>
      <c r="K150" s="905"/>
      <c r="L150" s="906"/>
      <c r="M150" s="160"/>
      <c r="N150" s="819"/>
      <c r="O150" s="820"/>
      <c r="P150" s="159"/>
      <c r="Q150" s="905"/>
      <c r="R150" s="906"/>
      <c r="S150" s="159"/>
      <c r="T150" s="905"/>
      <c r="U150" s="906"/>
      <c r="V150" s="103" t="str">
        <f>IF(B150="","",VLOOKUP(B150,学連登録!$C$2:$H$3000,6,FALSE))</f>
        <v/>
      </c>
      <c r="Y150" s="118" t="str">
        <f t="shared" ref="Y150:Y213" si="256">IF(C150="","",$S$3)</f>
        <v/>
      </c>
      <c r="Z150" s="97" t="str">
        <f>IF(G150="","",VLOOKUP(G150,種目名!$R$5:$T$104,3,0))</f>
        <v/>
      </c>
      <c r="AA150" s="99" t="str">
        <f>IF(J150="","",VLOOKUP(J150,種目名!$R$5:$T$104,3,0))</f>
        <v/>
      </c>
      <c r="AB150" s="119" t="str">
        <f>IF(M150="","",VLOOKUP(M150,種目名!$R$5:$T$104,3,0))</f>
        <v/>
      </c>
      <c r="AC150" s="119" t="str">
        <f>IF(P150="","",VLOOKUP(AF150,種目名!$R$5:$T$104,3,0))</f>
        <v/>
      </c>
      <c r="AD150" s="120" t="str">
        <f>IF(S150="","",VLOOKUP(AI150,種目名!$R$5:$T$104,3,0))</f>
        <v/>
      </c>
      <c r="AE150" s="117">
        <f t="shared" ref="AE150:AE213" si="257">LENB(P150)</f>
        <v>0</v>
      </c>
      <c r="AF150" s="157" t="str">
        <f t="shared" ref="AF150:AF213" si="258">IF(AE150,LEFTB(P150,AE150-1),"")</f>
        <v/>
      </c>
      <c r="AG150" s="157" t="str">
        <f t="shared" ref="AG150:AG213" si="259">IF(AE150,MIDB(P150,AE150,1),"")</f>
        <v/>
      </c>
      <c r="AH150" s="157">
        <f t="shared" ref="AH150:AH213" si="260">LENB(S150)</f>
        <v>0</v>
      </c>
      <c r="AI150" s="157" t="str">
        <f t="shared" ref="AI150:AI213" si="261">IF(AH150,LEFTB(S150,AH150-1),"")</f>
        <v/>
      </c>
      <c r="AJ150" s="157" t="str">
        <f t="shared" ref="AJ150:AJ213" si="262">IF(AH150,MIDB(S150,AH150,1),"")</f>
        <v/>
      </c>
      <c r="AK150" s="390"/>
      <c r="AL150" s="171">
        <f t="shared" si="190"/>
        <v>0</v>
      </c>
      <c r="AM150" s="399">
        <f t="shared" si="191"/>
        <v>0</v>
      </c>
      <c r="AN150" s="399">
        <f>COUNTIF($B$12:B150,B150)</f>
        <v>0</v>
      </c>
      <c r="AO150" s="399"/>
      <c r="AP150" s="399" t="str">
        <f t="shared" si="192"/>
        <v/>
      </c>
      <c r="AQ150" s="399" t="str">
        <f t="shared" si="192"/>
        <v/>
      </c>
      <c r="AR150" s="399" t="str">
        <f t="shared" si="192"/>
        <v/>
      </c>
      <c r="AS150" s="399" t="str">
        <f t="shared" si="192"/>
        <v/>
      </c>
      <c r="AT150" s="399">
        <f t="shared" si="193"/>
        <v>0</v>
      </c>
      <c r="AU150" s="399" t="str">
        <f t="shared" si="194"/>
        <v/>
      </c>
      <c r="AV150" s="399" t="str">
        <f t="shared" si="195"/>
        <v/>
      </c>
      <c r="AW150" s="399" t="str">
        <f t="shared" si="196"/>
        <v/>
      </c>
      <c r="AX150" s="399" t="str">
        <f t="shared" si="197"/>
        <v/>
      </c>
      <c r="AY150" s="399" t="str">
        <f t="shared" si="198"/>
        <v/>
      </c>
      <c r="AZ150" s="399" t="str">
        <f t="shared" si="186"/>
        <v/>
      </c>
      <c r="BA150" s="399" t="str">
        <f t="shared" si="186"/>
        <v/>
      </c>
      <c r="BB150" s="399" t="str">
        <f t="shared" si="186"/>
        <v/>
      </c>
      <c r="BC150" s="399" t="str">
        <f t="shared" si="186"/>
        <v/>
      </c>
      <c r="BD150" s="403" t="str">
        <f t="shared" si="186"/>
        <v/>
      </c>
      <c r="BE150" s="393">
        <f t="shared" si="199"/>
        <v>0</v>
      </c>
      <c r="BG150" s="399">
        <f t="shared" si="200"/>
        <v>0</v>
      </c>
      <c r="BH150" s="399">
        <f t="shared" si="201"/>
        <v>0</v>
      </c>
      <c r="BI150" s="412">
        <f t="shared" si="202"/>
        <v>0</v>
      </c>
      <c r="BJ150" s="413">
        <f t="shared" si="187"/>
        <v>0</v>
      </c>
      <c r="BK150" s="398" t="str">
        <f t="shared" si="188"/>
        <v>0</v>
      </c>
      <c r="BL150" s="398" t="str">
        <f t="shared" si="189"/>
        <v>0</v>
      </c>
      <c r="BM150" s="412">
        <f t="shared" si="203"/>
        <v>0</v>
      </c>
      <c r="BN150" s="412" t="str">
        <f t="shared" si="204"/>
        <v>0m0</v>
      </c>
      <c r="BO150" s="399">
        <f t="shared" si="205"/>
        <v>0</v>
      </c>
      <c r="BP150" s="399">
        <f t="shared" si="206"/>
        <v>0</v>
      </c>
      <c r="BQ150" s="412">
        <f t="shared" si="207"/>
        <v>0</v>
      </c>
      <c r="BR150" s="413">
        <f t="shared" si="208"/>
        <v>0</v>
      </c>
      <c r="BS150" s="398" t="str">
        <f t="shared" si="209"/>
        <v>0</v>
      </c>
      <c r="BT150" s="398" t="str">
        <f t="shared" si="210"/>
        <v>0</v>
      </c>
      <c r="BU150" s="412">
        <f t="shared" si="211"/>
        <v>0</v>
      </c>
      <c r="BV150" s="412" t="str">
        <f t="shared" si="212"/>
        <v>0m0</v>
      </c>
      <c r="BW150" s="399">
        <f t="shared" si="213"/>
        <v>0</v>
      </c>
      <c r="BX150" s="399">
        <f t="shared" si="214"/>
        <v>0</v>
      </c>
      <c r="BY150" s="412">
        <f t="shared" si="215"/>
        <v>0</v>
      </c>
      <c r="BZ150" s="413">
        <f t="shared" si="216"/>
        <v>0</v>
      </c>
      <c r="CA150" s="398" t="str">
        <f t="shared" si="217"/>
        <v>0</v>
      </c>
      <c r="CB150" s="398" t="str">
        <f t="shared" si="218"/>
        <v>0</v>
      </c>
      <c r="CC150" s="412">
        <f t="shared" si="219"/>
        <v>0</v>
      </c>
      <c r="CD150" s="412" t="str">
        <f t="shared" si="220"/>
        <v>0m0</v>
      </c>
      <c r="CE150" s="399">
        <f t="shared" si="221"/>
        <v>0</v>
      </c>
      <c r="CF150" s="399">
        <f t="shared" si="222"/>
        <v>0</v>
      </c>
      <c r="CG150" s="412">
        <f t="shared" si="223"/>
        <v>0</v>
      </c>
      <c r="CH150" s="413">
        <f t="shared" si="224"/>
        <v>0</v>
      </c>
      <c r="CI150" s="398" t="str">
        <f t="shared" si="225"/>
        <v>0</v>
      </c>
      <c r="CJ150" s="398" t="str">
        <f t="shared" si="226"/>
        <v>0</v>
      </c>
      <c r="CK150" s="412">
        <f t="shared" si="227"/>
        <v>0</v>
      </c>
      <c r="CL150" s="412" t="str">
        <f t="shared" si="228"/>
        <v>0m0</v>
      </c>
      <c r="CM150" s="399">
        <f t="shared" si="229"/>
        <v>0</v>
      </c>
      <c r="CN150" s="399">
        <f t="shared" si="230"/>
        <v>0</v>
      </c>
      <c r="CO150" s="412">
        <f t="shared" si="231"/>
        <v>0</v>
      </c>
      <c r="CP150" s="413">
        <f t="shared" si="232"/>
        <v>0</v>
      </c>
      <c r="CQ150" s="398" t="str">
        <f t="shared" si="233"/>
        <v>0</v>
      </c>
      <c r="CR150" s="398" t="str">
        <f t="shared" si="234"/>
        <v>0</v>
      </c>
      <c r="CS150" s="412">
        <f t="shared" si="235"/>
        <v>0</v>
      </c>
      <c r="CT150" s="412" t="str">
        <f t="shared" si="236"/>
        <v>0m0</v>
      </c>
      <c r="CU150" s="412">
        <f t="shared" si="237"/>
        <v>0</v>
      </c>
      <c r="CV150" s="412">
        <f t="shared" si="238"/>
        <v>0</v>
      </c>
      <c r="CW150" s="412">
        <f t="shared" si="239"/>
        <v>0</v>
      </c>
      <c r="CX150" s="412">
        <f t="shared" si="240"/>
        <v>0</v>
      </c>
      <c r="CY150" s="412">
        <f t="shared" si="241"/>
        <v>0</v>
      </c>
      <c r="CZ150" s="412" t="str">
        <f t="shared" si="242"/>
        <v/>
      </c>
      <c r="DA150" s="412" t="str">
        <f t="shared" si="243"/>
        <v/>
      </c>
      <c r="DB150" s="412" t="str">
        <f t="shared" si="244"/>
        <v/>
      </c>
      <c r="DC150" s="412" t="str">
        <f t="shared" si="245"/>
        <v/>
      </c>
      <c r="DD150" s="412" t="str">
        <f t="shared" si="246"/>
        <v/>
      </c>
      <c r="DE150" s="412"/>
      <c r="DF150" s="411"/>
      <c r="DG150" s="412" t="str">
        <f t="shared" si="247"/>
        <v/>
      </c>
      <c r="DH150" s="412" t="str">
        <f t="shared" si="248"/>
        <v/>
      </c>
      <c r="DI150" s="412">
        <f t="shared" si="249"/>
        <v>0</v>
      </c>
      <c r="DJ150" s="412" t="str">
        <f t="shared" si="250"/>
        <v/>
      </c>
      <c r="DK150" s="412" t="str">
        <f t="shared" si="251"/>
        <v/>
      </c>
      <c r="DL150" s="412" t="str">
        <f t="shared" si="252"/>
        <v/>
      </c>
      <c r="DM150" s="412" t="str">
        <f t="shared" si="253"/>
        <v/>
      </c>
      <c r="DN150" s="412" t="str">
        <f t="shared" si="254"/>
        <v/>
      </c>
      <c r="DO150" s="412" t="str">
        <f t="shared" si="255"/>
        <v/>
      </c>
    </row>
    <row r="151" spans="1:119" s="157" customFormat="1" ht="18" hidden="1" customHeight="1">
      <c r="A151" s="161" t="str">
        <f t="shared" si="185"/>
        <v/>
      </c>
      <c r="B151" s="158"/>
      <c r="C151" s="31" t="str">
        <f>IF(B151="","",VLOOKUP(B151,学連登録!$C$2:$G$3000,2,FALSE))</f>
        <v/>
      </c>
      <c r="D151" s="32" t="str">
        <f>IF(B151="","",VLOOKUP(B151,学連登録!$C$2:$G$3000,3,FALSE))</f>
        <v/>
      </c>
      <c r="E151" s="33" t="str">
        <f>IF(B151="","",VLOOKUP(B151,学連登録!$C$2:$G$3000,4,FALSE))</f>
        <v/>
      </c>
      <c r="F151" s="383" t="str">
        <f>IF(B151="","",VLOOKUP(B151,学連登録!$C$2:$I$3000,7,FALSE))</f>
        <v/>
      </c>
      <c r="G151" s="160"/>
      <c r="H151" s="905"/>
      <c r="I151" s="907"/>
      <c r="J151" s="160"/>
      <c r="K151" s="905"/>
      <c r="L151" s="906"/>
      <c r="M151" s="160"/>
      <c r="N151" s="819"/>
      <c r="O151" s="820"/>
      <c r="P151" s="159"/>
      <c r="Q151" s="905"/>
      <c r="R151" s="906"/>
      <c r="S151" s="159"/>
      <c r="T151" s="905"/>
      <c r="U151" s="906"/>
      <c r="V151" s="103" t="str">
        <f>IF(B151="","",VLOOKUP(B151,学連登録!$C$2:$H$3000,6,FALSE))</f>
        <v/>
      </c>
      <c r="Y151" s="118" t="str">
        <f t="shared" si="256"/>
        <v/>
      </c>
      <c r="Z151" s="97" t="str">
        <f>IF(G151="","",VLOOKUP(G151,種目名!$R$5:$T$104,3,0))</f>
        <v/>
      </c>
      <c r="AA151" s="99" t="str">
        <f>IF(J151="","",VLOOKUP(J151,種目名!$R$5:$T$104,3,0))</f>
        <v/>
      </c>
      <c r="AB151" s="119" t="str">
        <f>IF(M151="","",VLOOKUP(M151,種目名!$R$5:$T$104,3,0))</f>
        <v/>
      </c>
      <c r="AC151" s="119" t="str">
        <f>IF(P151="","",VLOOKUP(AF151,種目名!$R$5:$T$104,3,0))</f>
        <v/>
      </c>
      <c r="AD151" s="120" t="str">
        <f>IF(S151="","",VLOOKUP(AI151,種目名!$R$5:$T$104,3,0))</f>
        <v/>
      </c>
      <c r="AE151" s="117">
        <f t="shared" si="257"/>
        <v>0</v>
      </c>
      <c r="AF151" s="157" t="str">
        <f t="shared" si="258"/>
        <v/>
      </c>
      <c r="AG151" s="157" t="str">
        <f t="shared" si="259"/>
        <v/>
      </c>
      <c r="AH151" s="157">
        <f t="shared" si="260"/>
        <v>0</v>
      </c>
      <c r="AI151" s="157" t="str">
        <f t="shared" si="261"/>
        <v/>
      </c>
      <c r="AJ151" s="157" t="str">
        <f t="shared" si="262"/>
        <v/>
      </c>
      <c r="AK151" s="390"/>
      <c r="AL151" s="171">
        <f t="shared" si="190"/>
        <v>0</v>
      </c>
      <c r="AM151" s="399">
        <f t="shared" si="191"/>
        <v>0</v>
      </c>
      <c r="AN151" s="399">
        <f>COUNTIF($B$12:B151,B151)</f>
        <v>0</v>
      </c>
      <c r="AO151" s="399"/>
      <c r="AP151" s="399" t="str">
        <f t="shared" si="192"/>
        <v/>
      </c>
      <c r="AQ151" s="399" t="str">
        <f t="shared" si="192"/>
        <v/>
      </c>
      <c r="AR151" s="399" t="str">
        <f t="shared" si="192"/>
        <v/>
      </c>
      <c r="AS151" s="399" t="str">
        <f t="shared" si="192"/>
        <v/>
      </c>
      <c r="AT151" s="399">
        <f t="shared" si="193"/>
        <v>0</v>
      </c>
      <c r="AU151" s="399" t="str">
        <f t="shared" si="194"/>
        <v/>
      </c>
      <c r="AV151" s="399" t="str">
        <f t="shared" si="195"/>
        <v/>
      </c>
      <c r="AW151" s="399" t="str">
        <f t="shared" si="196"/>
        <v/>
      </c>
      <c r="AX151" s="399" t="str">
        <f t="shared" si="197"/>
        <v/>
      </c>
      <c r="AY151" s="399" t="str">
        <f t="shared" si="198"/>
        <v/>
      </c>
      <c r="AZ151" s="399" t="str">
        <f t="shared" si="186"/>
        <v/>
      </c>
      <c r="BA151" s="399" t="str">
        <f t="shared" si="186"/>
        <v/>
      </c>
      <c r="BB151" s="399" t="str">
        <f t="shared" si="186"/>
        <v/>
      </c>
      <c r="BC151" s="399" t="str">
        <f t="shared" si="186"/>
        <v/>
      </c>
      <c r="BD151" s="403" t="str">
        <f t="shared" si="186"/>
        <v/>
      </c>
      <c r="BE151" s="393">
        <f t="shared" si="199"/>
        <v>0</v>
      </c>
      <c r="BG151" s="399">
        <f t="shared" si="200"/>
        <v>0</v>
      </c>
      <c r="BH151" s="399">
        <f t="shared" si="201"/>
        <v>0</v>
      </c>
      <c r="BI151" s="412">
        <f t="shared" si="202"/>
        <v>0</v>
      </c>
      <c r="BJ151" s="413">
        <f t="shared" si="187"/>
        <v>0</v>
      </c>
      <c r="BK151" s="398" t="str">
        <f t="shared" si="188"/>
        <v>0</v>
      </c>
      <c r="BL151" s="398" t="str">
        <f t="shared" si="189"/>
        <v>0</v>
      </c>
      <c r="BM151" s="412">
        <f t="shared" si="203"/>
        <v>0</v>
      </c>
      <c r="BN151" s="412" t="str">
        <f t="shared" si="204"/>
        <v>0m0</v>
      </c>
      <c r="BO151" s="399">
        <f t="shared" si="205"/>
        <v>0</v>
      </c>
      <c r="BP151" s="399">
        <f t="shared" si="206"/>
        <v>0</v>
      </c>
      <c r="BQ151" s="412">
        <f t="shared" si="207"/>
        <v>0</v>
      </c>
      <c r="BR151" s="413">
        <f t="shared" si="208"/>
        <v>0</v>
      </c>
      <c r="BS151" s="398" t="str">
        <f t="shared" si="209"/>
        <v>0</v>
      </c>
      <c r="BT151" s="398" t="str">
        <f t="shared" si="210"/>
        <v>0</v>
      </c>
      <c r="BU151" s="412">
        <f t="shared" si="211"/>
        <v>0</v>
      </c>
      <c r="BV151" s="412" t="str">
        <f t="shared" si="212"/>
        <v>0m0</v>
      </c>
      <c r="BW151" s="399">
        <f t="shared" si="213"/>
        <v>0</v>
      </c>
      <c r="BX151" s="399">
        <f t="shared" si="214"/>
        <v>0</v>
      </c>
      <c r="BY151" s="412">
        <f t="shared" si="215"/>
        <v>0</v>
      </c>
      <c r="BZ151" s="413">
        <f t="shared" si="216"/>
        <v>0</v>
      </c>
      <c r="CA151" s="398" t="str">
        <f t="shared" si="217"/>
        <v>0</v>
      </c>
      <c r="CB151" s="398" t="str">
        <f t="shared" si="218"/>
        <v>0</v>
      </c>
      <c r="CC151" s="412">
        <f t="shared" si="219"/>
        <v>0</v>
      </c>
      <c r="CD151" s="412" t="str">
        <f t="shared" si="220"/>
        <v>0m0</v>
      </c>
      <c r="CE151" s="399">
        <f t="shared" si="221"/>
        <v>0</v>
      </c>
      <c r="CF151" s="399">
        <f t="shared" si="222"/>
        <v>0</v>
      </c>
      <c r="CG151" s="412">
        <f t="shared" si="223"/>
        <v>0</v>
      </c>
      <c r="CH151" s="413">
        <f t="shared" si="224"/>
        <v>0</v>
      </c>
      <c r="CI151" s="398" t="str">
        <f t="shared" si="225"/>
        <v>0</v>
      </c>
      <c r="CJ151" s="398" t="str">
        <f t="shared" si="226"/>
        <v>0</v>
      </c>
      <c r="CK151" s="412">
        <f t="shared" si="227"/>
        <v>0</v>
      </c>
      <c r="CL151" s="412" t="str">
        <f t="shared" si="228"/>
        <v>0m0</v>
      </c>
      <c r="CM151" s="399">
        <f t="shared" si="229"/>
        <v>0</v>
      </c>
      <c r="CN151" s="399">
        <f t="shared" si="230"/>
        <v>0</v>
      </c>
      <c r="CO151" s="412">
        <f t="shared" si="231"/>
        <v>0</v>
      </c>
      <c r="CP151" s="413">
        <f t="shared" si="232"/>
        <v>0</v>
      </c>
      <c r="CQ151" s="398" t="str">
        <f t="shared" si="233"/>
        <v>0</v>
      </c>
      <c r="CR151" s="398" t="str">
        <f t="shared" si="234"/>
        <v>0</v>
      </c>
      <c r="CS151" s="412">
        <f t="shared" si="235"/>
        <v>0</v>
      </c>
      <c r="CT151" s="412" t="str">
        <f t="shared" si="236"/>
        <v>0m0</v>
      </c>
      <c r="CU151" s="412">
        <f t="shared" si="237"/>
        <v>0</v>
      </c>
      <c r="CV151" s="412">
        <f t="shared" si="238"/>
        <v>0</v>
      </c>
      <c r="CW151" s="412">
        <f t="shared" si="239"/>
        <v>0</v>
      </c>
      <c r="CX151" s="412">
        <f t="shared" si="240"/>
        <v>0</v>
      </c>
      <c r="CY151" s="412">
        <f t="shared" si="241"/>
        <v>0</v>
      </c>
      <c r="CZ151" s="412" t="str">
        <f t="shared" si="242"/>
        <v/>
      </c>
      <c r="DA151" s="412" t="str">
        <f t="shared" si="243"/>
        <v/>
      </c>
      <c r="DB151" s="412" t="str">
        <f t="shared" si="244"/>
        <v/>
      </c>
      <c r="DC151" s="412" t="str">
        <f t="shared" si="245"/>
        <v/>
      </c>
      <c r="DD151" s="412" t="str">
        <f t="shared" si="246"/>
        <v/>
      </c>
      <c r="DE151" s="412"/>
      <c r="DF151" s="411"/>
      <c r="DG151" s="412" t="str">
        <f t="shared" si="247"/>
        <v/>
      </c>
      <c r="DH151" s="412" t="str">
        <f t="shared" si="248"/>
        <v/>
      </c>
      <c r="DI151" s="412">
        <f t="shared" si="249"/>
        <v>0</v>
      </c>
      <c r="DJ151" s="412" t="str">
        <f t="shared" si="250"/>
        <v/>
      </c>
      <c r="DK151" s="412" t="str">
        <f t="shared" si="251"/>
        <v/>
      </c>
      <c r="DL151" s="412" t="str">
        <f t="shared" si="252"/>
        <v/>
      </c>
      <c r="DM151" s="412" t="str">
        <f t="shared" si="253"/>
        <v/>
      </c>
      <c r="DN151" s="412" t="str">
        <f t="shared" si="254"/>
        <v/>
      </c>
      <c r="DO151" s="412" t="str">
        <f t="shared" si="255"/>
        <v/>
      </c>
    </row>
    <row r="152" spans="1:119" s="157" customFormat="1" ht="18" hidden="1" customHeight="1">
      <c r="A152" s="161" t="str">
        <f t="shared" si="185"/>
        <v/>
      </c>
      <c r="B152" s="158"/>
      <c r="C152" s="31" t="str">
        <f>IF(B152="","",VLOOKUP(B152,学連登録!$C$2:$G$3000,2,FALSE))</f>
        <v/>
      </c>
      <c r="D152" s="32" t="str">
        <f>IF(B152="","",VLOOKUP(B152,学連登録!$C$2:$G$3000,3,FALSE))</f>
        <v/>
      </c>
      <c r="E152" s="33" t="str">
        <f>IF(B152="","",VLOOKUP(B152,学連登録!$C$2:$G$3000,4,FALSE))</f>
        <v/>
      </c>
      <c r="F152" s="383" t="str">
        <f>IF(B152="","",VLOOKUP(B152,学連登録!$C$2:$I$3000,7,FALSE))</f>
        <v/>
      </c>
      <c r="G152" s="160"/>
      <c r="H152" s="905"/>
      <c r="I152" s="907"/>
      <c r="J152" s="160"/>
      <c r="K152" s="905"/>
      <c r="L152" s="906"/>
      <c r="M152" s="160"/>
      <c r="N152" s="819"/>
      <c r="O152" s="820"/>
      <c r="P152" s="159"/>
      <c r="Q152" s="905"/>
      <c r="R152" s="906"/>
      <c r="S152" s="159"/>
      <c r="T152" s="905"/>
      <c r="U152" s="906"/>
      <c r="V152" s="103" t="str">
        <f>IF(B152="","",VLOOKUP(B152,学連登録!$C$2:$H$3000,6,FALSE))</f>
        <v/>
      </c>
      <c r="Y152" s="118" t="str">
        <f t="shared" si="256"/>
        <v/>
      </c>
      <c r="Z152" s="97" t="str">
        <f>IF(G152="","",VLOOKUP(G152,種目名!$R$5:$T$104,3,0))</f>
        <v/>
      </c>
      <c r="AA152" s="99" t="str">
        <f>IF(J152="","",VLOOKUP(J152,種目名!$R$5:$T$104,3,0))</f>
        <v/>
      </c>
      <c r="AB152" s="119" t="str">
        <f>IF(M152="","",VLOOKUP(M152,種目名!$R$5:$T$104,3,0))</f>
        <v/>
      </c>
      <c r="AC152" s="119" t="str">
        <f>IF(P152="","",VLOOKUP(AF152,種目名!$R$5:$T$104,3,0))</f>
        <v/>
      </c>
      <c r="AD152" s="120" t="str">
        <f>IF(S152="","",VLOOKUP(AI152,種目名!$R$5:$T$104,3,0))</f>
        <v/>
      </c>
      <c r="AE152" s="117">
        <f t="shared" si="257"/>
        <v>0</v>
      </c>
      <c r="AF152" s="157" t="str">
        <f t="shared" si="258"/>
        <v/>
      </c>
      <c r="AG152" s="157" t="str">
        <f t="shared" si="259"/>
        <v/>
      </c>
      <c r="AH152" s="157">
        <f t="shared" si="260"/>
        <v>0</v>
      </c>
      <c r="AI152" s="157" t="str">
        <f t="shared" si="261"/>
        <v/>
      </c>
      <c r="AJ152" s="157" t="str">
        <f t="shared" si="262"/>
        <v/>
      </c>
      <c r="AK152" s="390"/>
      <c r="AL152" s="171">
        <f t="shared" si="190"/>
        <v>0</v>
      </c>
      <c r="AM152" s="399">
        <f t="shared" si="191"/>
        <v>0</v>
      </c>
      <c r="AN152" s="399">
        <f>COUNTIF($B$12:B152,B152)</f>
        <v>0</v>
      </c>
      <c r="AO152" s="399"/>
      <c r="AP152" s="399" t="str">
        <f t="shared" si="192"/>
        <v/>
      </c>
      <c r="AQ152" s="399" t="str">
        <f t="shared" si="192"/>
        <v/>
      </c>
      <c r="AR152" s="399" t="str">
        <f t="shared" si="192"/>
        <v/>
      </c>
      <c r="AS152" s="399" t="str">
        <f t="shared" si="192"/>
        <v/>
      </c>
      <c r="AT152" s="399">
        <f t="shared" si="193"/>
        <v>0</v>
      </c>
      <c r="AU152" s="399" t="str">
        <f t="shared" si="194"/>
        <v/>
      </c>
      <c r="AV152" s="399" t="str">
        <f t="shared" si="195"/>
        <v/>
      </c>
      <c r="AW152" s="399" t="str">
        <f t="shared" si="196"/>
        <v/>
      </c>
      <c r="AX152" s="399" t="str">
        <f t="shared" si="197"/>
        <v/>
      </c>
      <c r="AY152" s="399" t="str">
        <f t="shared" si="198"/>
        <v/>
      </c>
      <c r="AZ152" s="399" t="str">
        <f t="shared" si="186"/>
        <v/>
      </c>
      <c r="BA152" s="399" t="str">
        <f t="shared" si="186"/>
        <v/>
      </c>
      <c r="BB152" s="399" t="str">
        <f t="shared" si="186"/>
        <v/>
      </c>
      <c r="BC152" s="399" t="str">
        <f t="shared" si="186"/>
        <v/>
      </c>
      <c r="BD152" s="403" t="str">
        <f t="shared" si="186"/>
        <v/>
      </c>
      <c r="BE152" s="393">
        <f t="shared" si="199"/>
        <v>0</v>
      </c>
      <c r="BG152" s="399">
        <f t="shared" si="200"/>
        <v>0</v>
      </c>
      <c r="BH152" s="399">
        <f t="shared" si="201"/>
        <v>0</v>
      </c>
      <c r="BI152" s="412">
        <f t="shared" si="202"/>
        <v>0</v>
      </c>
      <c r="BJ152" s="413">
        <f t="shared" si="187"/>
        <v>0</v>
      </c>
      <c r="BK152" s="398" t="str">
        <f t="shared" si="188"/>
        <v>0</v>
      </c>
      <c r="BL152" s="398" t="str">
        <f t="shared" si="189"/>
        <v>0</v>
      </c>
      <c r="BM152" s="412">
        <f t="shared" si="203"/>
        <v>0</v>
      </c>
      <c r="BN152" s="412" t="str">
        <f t="shared" si="204"/>
        <v>0m0</v>
      </c>
      <c r="BO152" s="399">
        <f t="shared" si="205"/>
        <v>0</v>
      </c>
      <c r="BP152" s="399">
        <f t="shared" si="206"/>
        <v>0</v>
      </c>
      <c r="BQ152" s="412">
        <f t="shared" si="207"/>
        <v>0</v>
      </c>
      <c r="BR152" s="413">
        <f t="shared" si="208"/>
        <v>0</v>
      </c>
      <c r="BS152" s="398" t="str">
        <f t="shared" si="209"/>
        <v>0</v>
      </c>
      <c r="BT152" s="398" t="str">
        <f t="shared" si="210"/>
        <v>0</v>
      </c>
      <c r="BU152" s="412">
        <f t="shared" si="211"/>
        <v>0</v>
      </c>
      <c r="BV152" s="412" t="str">
        <f t="shared" si="212"/>
        <v>0m0</v>
      </c>
      <c r="BW152" s="399">
        <f t="shared" si="213"/>
        <v>0</v>
      </c>
      <c r="BX152" s="399">
        <f t="shared" si="214"/>
        <v>0</v>
      </c>
      <c r="BY152" s="412">
        <f t="shared" si="215"/>
        <v>0</v>
      </c>
      <c r="BZ152" s="413">
        <f t="shared" si="216"/>
        <v>0</v>
      </c>
      <c r="CA152" s="398" t="str">
        <f t="shared" si="217"/>
        <v>0</v>
      </c>
      <c r="CB152" s="398" t="str">
        <f t="shared" si="218"/>
        <v>0</v>
      </c>
      <c r="CC152" s="412">
        <f t="shared" si="219"/>
        <v>0</v>
      </c>
      <c r="CD152" s="412" t="str">
        <f t="shared" si="220"/>
        <v>0m0</v>
      </c>
      <c r="CE152" s="399">
        <f t="shared" si="221"/>
        <v>0</v>
      </c>
      <c r="CF152" s="399">
        <f t="shared" si="222"/>
        <v>0</v>
      </c>
      <c r="CG152" s="412">
        <f t="shared" si="223"/>
        <v>0</v>
      </c>
      <c r="CH152" s="413">
        <f t="shared" si="224"/>
        <v>0</v>
      </c>
      <c r="CI152" s="398" t="str">
        <f t="shared" si="225"/>
        <v>0</v>
      </c>
      <c r="CJ152" s="398" t="str">
        <f t="shared" si="226"/>
        <v>0</v>
      </c>
      <c r="CK152" s="412">
        <f t="shared" si="227"/>
        <v>0</v>
      </c>
      <c r="CL152" s="412" t="str">
        <f t="shared" si="228"/>
        <v>0m0</v>
      </c>
      <c r="CM152" s="399">
        <f t="shared" si="229"/>
        <v>0</v>
      </c>
      <c r="CN152" s="399">
        <f t="shared" si="230"/>
        <v>0</v>
      </c>
      <c r="CO152" s="412">
        <f t="shared" si="231"/>
        <v>0</v>
      </c>
      <c r="CP152" s="413">
        <f t="shared" si="232"/>
        <v>0</v>
      </c>
      <c r="CQ152" s="398" t="str">
        <f t="shared" si="233"/>
        <v>0</v>
      </c>
      <c r="CR152" s="398" t="str">
        <f t="shared" si="234"/>
        <v>0</v>
      </c>
      <c r="CS152" s="412">
        <f t="shared" si="235"/>
        <v>0</v>
      </c>
      <c r="CT152" s="412" t="str">
        <f t="shared" si="236"/>
        <v>0m0</v>
      </c>
      <c r="CU152" s="412">
        <f t="shared" si="237"/>
        <v>0</v>
      </c>
      <c r="CV152" s="412">
        <f t="shared" si="238"/>
        <v>0</v>
      </c>
      <c r="CW152" s="412">
        <f t="shared" si="239"/>
        <v>0</v>
      </c>
      <c r="CX152" s="412">
        <f t="shared" si="240"/>
        <v>0</v>
      </c>
      <c r="CY152" s="412">
        <f t="shared" si="241"/>
        <v>0</v>
      </c>
      <c r="CZ152" s="412" t="str">
        <f t="shared" si="242"/>
        <v/>
      </c>
      <c r="DA152" s="412" t="str">
        <f t="shared" si="243"/>
        <v/>
      </c>
      <c r="DB152" s="412" t="str">
        <f t="shared" si="244"/>
        <v/>
      </c>
      <c r="DC152" s="412" t="str">
        <f t="shared" si="245"/>
        <v/>
      </c>
      <c r="DD152" s="412" t="str">
        <f t="shared" si="246"/>
        <v/>
      </c>
      <c r="DE152" s="412"/>
      <c r="DF152" s="411"/>
      <c r="DG152" s="412" t="str">
        <f t="shared" si="247"/>
        <v/>
      </c>
      <c r="DH152" s="412" t="str">
        <f t="shared" si="248"/>
        <v/>
      </c>
      <c r="DI152" s="412">
        <f t="shared" si="249"/>
        <v>0</v>
      </c>
      <c r="DJ152" s="412" t="str">
        <f t="shared" si="250"/>
        <v/>
      </c>
      <c r="DK152" s="412" t="str">
        <f t="shared" si="251"/>
        <v/>
      </c>
      <c r="DL152" s="412" t="str">
        <f t="shared" si="252"/>
        <v/>
      </c>
      <c r="DM152" s="412" t="str">
        <f t="shared" si="253"/>
        <v/>
      </c>
      <c r="DN152" s="412" t="str">
        <f t="shared" si="254"/>
        <v/>
      </c>
      <c r="DO152" s="412" t="str">
        <f t="shared" si="255"/>
        <v/>
      </c>
    </row>
    <row r="153" spans="1:119" s="157" customFormat="1" ht="18" hidden="1" customHeight="1">
      <c r="A153" s="161" t="str">
        <f t="shared" si="185"/>
        <v/>
      </c>
      <c r="B153" s="158"/>
      <c r="C153" s="31" t="str">
        <f>IF(B153="","",VLOOKUP(B153,学連登録!$C$2:$G$3000,2,FALSE))</f>
        <v/>
      </c>
      <c r="D153" s="32" t="str">
        <f>IF(B153="","",VLOOKUP(B153,学連登録!$C$2:$G$3000,3,FALSE))</f>
        <v/>
      </c>
      <c r="E153" s="33" t="str">
        <f>IF(B153="","",VLOOKUP(B153,学連登録!$C$2:$G$3000,4,FALSE))</f>
        <v/>
      </c>
      <c r="F153" s="383" t="str">
        <f>IF(B153="","",VLOOKUP(B153,学連登録!$C$2:$I$3000,7,FALSE))</f>
        <v/>
      </c>
      <c r="G153" s="160"/>
      <c r="H153" s="905"/>
      <c r="I153" s="907"/>
      <c r="J153" s="160"/>
      <c r="K153" s="905"/>
      <c r="L153" s="906"/>
      <c r="M153" s="160"/>
      <c r="N153" s="819"/>
      <c r="O153" s="820"/>
      <c r="P153" s="159"/>
      <c r="Q153" s="905"/>
      <c r="R153" s="906"/>
      <c r="S153" s="159"/>
      <c r="T153" s="905"/>
      <c r="U153" s="906"/>
      <c r="V153" s="103" t="str">
        <f>IF(B153="","",VLOOKUP(B153,学連登録!$C$2:$H$3000,6,FALSE))</f>
        <v/>
      </c>
      <c r="Y153" s="118" t="str">
        <f t="shared" si="256"/>
        <v/>
      </c>
      <c r="Z153" s="97" t="str">
        <f>IF(G153="","",VLOOKUP(G153,種目名!$R$5:$T$104,3,0))</f>
        <v/>
      </c>
      <c r="AA153" s="99" t="str">
        <f>IF(J153="","",VLOOKUP(J153,種目名!$R$5:$T$104,3,0))</f>
        <v/>
      </c>
      <c r="AB153" s="119" t="str">
        <f>IF(M153="","",VLOOKUP(M153,種目名!$R$5:$T$104,3,0))</f>
        <v/>
      </c>
      <c r="AC153" s="119" t="str">
        <f>IF(P153="","",VLOOKUP(AF153,種目名!$R$5:$T$104,3,0))</f>
        <v/>
      </c>
      <c r="AD153" s="120" t="str">
        <f>IF(S153="","",VLOOKUP(AI153,種目名!$R$5:$T$104,3,0))</f>
        <v/>
      </c>
      <c r="AE153" s="117">
        <f t="shared" si="257"/>
        <v>0</v>
      </c>
      <c r="AF153" s="157" t="str">
        <f t="shared" si="258"/>
        <v/>
      </c>
      <c r="AG153" s="157" t="str">
        <f t="shared" si="259"/>
        <v/>
      </c>
      <c r="AH153" s="157">
        <f t="shared" si="260"/>
        <v>0</v>
      </c>
      <c r="AI153" s="157" t="str">
        <f t="shared" si="261"/>
        <v/>
      </c>
      <c r="AJ153" s="157" t="str">
        <f t="shared" si="262"/>
        <v/>
      </c>
      <c r="AK153" s="390"/>
      <c r="AL153" s="171">
        <f t="shared" si="190"/>
        <v>0</v>
      </c>
      <c r="AM153" s="399">
        <f t="shared" si="191"/>
        <v>0</v>
      </c>
      <c r="AN153" s="399">
        <f>COUNTIF($B$12:B153,B153)</f>
        <v>0</v>
      </c>
      <c r="AO153" s="399"/>
      <c r="AP153" s="399" t="str">
        <f t="shared" si="192"/>
        <v/>
      </c>
      <c r="AQ153" s="399" t="str">
        <f t="shared" si="192"/>
        <v/>
      </c>
      <c r="AR153" s="399" t="str">
        <f t="shared" si="192"/>
        <v/>
      </c>
      <c r="AS153" s="399" t="str">
        <f t="shared" si="192"/>
        <v/>
      </c>
      <c r="AT153" s="399">
        <f t="shared" si="193"/>
        <v>0</v>
      </c>
      <c r="AU153" s="399" t="str">
        <f t="shared" si="194"/>
        <v/>
      </c>
      <c r="AV153" s="399" t="str">
        <f t="shared" si="195"/>
        <v/>
      </c>
      <c r="AW153" s="399" t="str">
        <f t="shared" si="196"/>
        <v/>
      </c>
      <c r="AX153" s="399" t="str">
        <f t="shared" si="197"/>
        <v/>
      </c>
      <c r="AY153" s="399" t="str">
        <f t="shared" si="198"/>
        <v/>
      </c>
      <c r="AZ153" s="399" t="str">
        <f t="shared" si="186"/>
        <v/>
      </c>
      <c r="BA153" s="399" t="str">
        <f t="shared" si="186"/>
        <v/>
      </c>
      <c r="BB153" s="399" t="str">
        <f t="shared" si="186"/>
        <v/>
      </c>
      <c r="BC153" s="399" t="str">
        <f t="shared" si="186"/>
        <v/>
      </c>
      <c r="BD153" s="403" t="str">
        <f t="shared" si="186"/>
        <v/>
      </c>
      <c r="BE153" s="393">
        <f t="shared" si="199"/>
        <v>0</v>
      </c>
      <c r="BG153" s="399">
        <f t="shared" si="200"/>
        <v>0</v>
      </c>
      <c r="BH153" s="399">
        <f t="shared" si="201"/>
        <v>0</v>
      </c>
      <c r="BI153" s="412">
        <f t="shared" si="202"/>
        <v>0</v>
      </c>
      <c r="BJ153" s="413">
        <f t="shared" si="187"/>
        <v>0</v>
      </c>
      <c r="BK153" s="398" t="str">
        <f t="shared" si="188"/>
        <v>0</v>
      </c>
      <c r="BL153" s="398" t="str">
        <f t="shared" si="189"/>
        <v>0</v>
      </c>
      <c r="BM153" s="412">
        <f t="shared" si="203"/>
        <v>0</v>
      </c>
      <c r="BN153" s="412" t="str">
        <f t="shared" si="204"/>
        <v>0m0</v>
      </c>
      <c r="BO153" s="399">
        <f t="shared" si="205"/>
        <v>0</v>
      </c>
      <c r="BP153" s="399">
        <f t="shared" si="206"/>
        <v>0</v>
      </c>
      <c r="BQ153" s="412">
        <f t="shared" si="207"/>
        <v>0</v>
      </c>
      <c r="BR153" s="413">
        <f t="shared" si="208"/>
        <v>0</v>
      </c>
      <c r="BS153" s="398" t="str">
        <f t="shared" si="209"/>
        <v>0</v>
      </c>
      <c r="BT153" s="398" t="str">
        <f t="shared" si="210"/>
        <v>0</v>
      </c>
      <c r="BU153" s="412">
        <f t="shared" si="211"/>
        <v>0</v>
      </c>
      <c r="BV153" s="412" t="str">
        <f t="shared" si="212"/>
        <v>0m0</v>
      </c>
      <c r="BW153" s="399">
        <f t="shared" si="213"/>
        <v>0</v>
      </c>
      <c r="BX153" s="399">
        <f t="shared" si="214"/>
        <v>0</v>
      </c>
      <c r="BY153" s="412">
        <f t="shared" si="215"/>
        <v>0</v>
      </c>
      <c r="BZ153" s="413">
        <f t="shared" si="216"/>
        <v>0</v>
      </c>
      <c r="CA153" s="398" t="str">
        <f t="shared" si="217"/>
        <v>0</v>
      </c>
      <c r="CB153" s="398" t="str">
        <f t="shared" si="218"/>
        <v>0</v>
      </c>
      <c r="CC153" s="412">
        <f t="shared" si="219"/>
        <v>0</v>
      </c>
      <c r="CD153" s="412" t="str">
        <f t="shared" si="220"/>
        <v>0m0</v>
      </c>
      <c r="CE153" s="399">
        <f t="shared" si="221"/>
        <v>0</v>
      </c>
      <c r="CF153" s="399">
        <f t="shared" si="222"/>
        <v>0</v>
      </c>
      <c r="CG153" s="412">
        <f t="shared" si="223"/>
        <v>0</v>
      </c>
      <c r="CH153" s="413">
        <f t="shared" si="224"/>
        <v>0</v>
      </c>
      <c r="CI153" s="398" t="str">
        <f t="shared" si="225"/>
        <v>0</v>
      </c>
      <c r="CJ153" s="398" t="str">
        <f t="shared" si="226"/>
        <v>0</v>
      </c>
      <c r="CK153" s="412">
        <f t="shared" si="227"/>
        <v>0</v>
      </c>
      <c r="CL153" s="412" t="str">
        <f t="shared" si="228"/>
        <v>0m0</v>
      </c>
      <c r="CM153" s="399">
        <f t="shared" si="229"/>
        <v>0</v>
      </c>
      <c r="CN153" s="399">
        <f t="shared" si="230"/>
        <v>0</v>
      </c>
      <c r="CO153" s="412">
        <f t="shared" si="231"/>
        <v>0</v>
      </c>
      <c r="CP153" s="413">
        <f t="shared" si="232"/>
        <v>0</v>
      </c>
      <c r="CQ153" s="398" t="str">
        <f t="shared" si="233"/>
        <v>0</v>
      </c>
      <c r="CR153" s="398" t="str">
        <f t="shared" si="234"/>
        <v>0</v>
      </c>
      <c r="CS153" s="412">
        <f t="shared" si="235"/>
        <v>0</v>
      </c>
      <c r="CT153" s="412" t="str">
        <f t="shared" si="236"/>
        <v>0m0</v>
      </c>
      <c r="CU153" s="412">
        <f t="shared" si="237"/>
        <v>0</v>
      </c>
      <c r="CV153" s="412">
        <f t="shared" si="238"/>
        <v>0</v>
      </c>
      <c r="CW153" s="412">
        <f t="shared" si="239"/>
        <v>0</v>
      </c>
      <c r="CX153" s="412">
        <f t="shared" si="240"/>
        <v>0</v>
      </c>
      <c r="CY153" s="412">
        <f t="shared" si="241"/>
        <v>0</v>
      </c>
      <c r="CZ153" s="412" t="str">
        <f t="shared" si="242"/>
        <v/>
      </c>
      <c r="DA153" s="412" t="str">
        <f t="shared" si="243"/>
        <v/>
      </c>
      <c r="DB153" s="412" t="str">
        <f t="shared" si="244"/>
        <v/>
      </c>
      <c r="DC153" s="412" t="str">
        <f t="shared" si="245"/>
        <v/>
      </c>
      <c r="DD153" s="412" t="str">
        <f t="shared" si="246"/>
        <v/>
      </c>
      <c r="DE153" s="412"/>
      <c r="DF153" s="411"/>
      <c r="DG153" s="412" t="str">
        <f t="shared" si="247"/>
        <v/>
      </c>
      <c r="DH153" s="412" t="str">
        <f t="shared" si="248"/>
        <v/>
      </c>
      <c r="DI153" s="412">
        <f t="shared" si="249"/>
        <v>0</v>
      </c>
      <c r="DJ153" s="412" t="str">
        <f t="shared" si="250"/>
        <v/>
      </c>
      <c r="DK153" s="412" t="str">
        <f t="shared" si="251"/>
        <v/>
      </c>
      <c r="DL153" s="412" t="str">
        <f t="shared" si="252"/>
        <v/>
      </c>
      <c r="DM153" s="412" t="str">
        <f t="shared" si="253"/>
        <v/>
      </c>
      <c r="DN153" s="412" t="str">
        <f t="shared" si="254"/>
        <v/>
      </c>
      <c r="DO153" s="412" t="str">
        <f t="shared" si="255"/>
        <v/>
      </c>
    </row>
    <row r="154" spans="1:119" s="157" customFormat="1" ht="18" hidden="1" customHeight="1">
      <c r="A154" s="161" t="str">
        <f t="shared" si="185"/>
        <v/>
      </c>
      <c r="B154" s="158"/>
      <c r="C154" s="31" t="str">
        <f>IF(B154="","",VLOOKUP(B154,学連登録!$C$2:$G$3000,2,FALSE))</f>
        <v/>
      </c>
      <c r="D154" s="32" t="str">
        <f>IF(B154="","",VLOOKUP(B154,学連登録!$C$2:$G$3000,3,FALSE))</f>
        <v/>
      </c>
      <c r="E154" s="33" t="str">
        <f>IF(B154="","",VLOOKUP(B154,学連登録!$C$2:$G$3000,4,FALSE))</f>
        <v/>
      </c>
      <c r="F154" s="383" t="str">
        <f>IF(B154="","",VLOOKUP(B154,学連登録!$C$2:$I$3000,7,FALSE))</f>
        <v/>
      </c>
      <c r="G154" s="160"/>
      <c r="H154" s="905"/>
      <c r="I154" s="907"/>
      <c r="J154" s="160"/>
      <c r="K154" s="905"/>
      <c r="L154" s="906"/>
      <c r="M154" s="160"/>
      <c r="N154" s="819"/>
      <c r="O154" s="820"/>
      <c r="P154" s="159"/>
      <c r="Q154" s="905"/>
      <c r="R154" s="906"/>
      <c r="S154" s="159"/>
      <c r="T154" s="905"/>
      <c r="U154" s="906"/>
      <c r="V154" s="103" t="str">
        <f>IF(B154="","",VLOOKUP(B154,学連登録!$C$2:$H$3000,6,FALSE))</f>
        <v/>
      </c>
      <c r="Y154" s="118" t="str">
        <f t="shared" si="256"/>
        <v/>
      </c>
      <c r="Z154" s="97" t="str">
        <f>IF(G154="","",VLOOKUP(G154,種目名!$R$5:$T$104,3,0))</f>
        <v/>
      </c>
      <c r="AA154" s="99" t="str">
        <f>IF(J154="","",VLOOKUP(J154,種目名!$R$5:$T$104,3,0))</f>
        <v/>
      </c>
      <c r="AB154" s="119" t="str">
        <f>IF(M154="","",VLOOKUP(M154,種目名!$R$5:$T$104,3,0))</f>
        <v/>
      </c>
      <c r="AC154" s="119" t="str">
        <f>IF(P154="","",VLOOKUP(AF154,種目名!$R$5:$T$104,3,0))</f>
        <v/>
      </c>
      <c r="AD154" s="120" t="str">
        <f>IF(S154="","",VLOOKUP(AI154,種目名!$R$5:$T$104,3,0))</f>
        <v/>
      </c>
      <c r="AE154" s="117">
        <f t="shared" si="257"/>
        <v>0</v>
      </c>
      <c r="AF154" s="157" t="str">
        <f t="shared" si="258"/>
        <v/>
      </c>
      <c r="AG154" s="157" t="str">
        <f t="shared" si="259"/>
        <v/>
      </c>
      <c r="AH154" s="157">
        <f t="shared" si="260"/>
        <v>0</v>
      </c>
      <c r="AI154" s="157" t="str">
        <f t="shared" si="261"/>
        <v/>
      </c>
      <c r="AJ154" s="157" t="str">
        <f t="shared" si="262"/>
        <v/>
      </c>
      <c r="AK154" s="390"/>
      <c r="AL154" s="171">
        <f t="shared" si="190"/>
        <v>0</v>
      </c>
      <c r="AM154" s="399">
        <f t="shared" si="191"/>
        <v>0</v>
      </c>
      <c r="AN154" s="399">
        <f>COUNTIF($B$12:B154,B154)</f>
        <v>0</v>
      </c>
      <c r="AO154" s="399"/>
      <c r="AP154" s="399" t="str">
        <f t="shared" si="192"/>
        <v/>
      </c>
      <c r="AQ154" s="399" t="str">
        <f t="shared" si="192"/>
        <v/>
      </c>
      <c r="AR154" s="399" t="str">
        <f t="shared" si="192"/>
        <v/>
      </c>
      <c r="AS154" s="399" t="str">
        <f t="shared" si="192"/>
        <v/>
      </c>
      <c r="AT154" s="399">
        <f t="shared" si="193"/>
        <v>0</v>
      </c>
      <c r="AU154" s="399" t="str">
        <f t="shared" si="194"/>
        <v/>
      </c>
      <c r="AV154" s="399" t="str">
        <f t="shared" si="195"/>
        <v/>
      </c>
      <c r="AW154" s="399" t="str">
        <f t="shared" si="196"/>
        <v/>
      </c>
      <c r="AX154" s="399" t="str">
        <f t="shared" si="197"/>
        <v/>
      </c>
      <c r="AY154" s="399" t="str">
        <f t="shared" si="198"/>
        <v/>
      </c>
      <c r="AZ154" s="399" t="str">
        <f t="shared" si="186"/>
        <v/>
      </c>
      <c r="BA154" s="399" t="str">
        <f t="shared" si="186"/>
        <v/>
      </c>
      <c r="BB154" s="399" t="str">
        <f t="shared" si="186"/>
        <v/>
      </c>
      <c r="BC154" s="399" t="str">
        <f t="shared" si="186"/>
        <v/>
      </c>
      <c r="BD154" s="403" t="str">
        <f t="shared" si="186"/>
        <v/>
      </c>
      <c r="BE154" s="393">
        <f t="shared" si="199"/>
        <v>0</v>
      </c>
      <c r="BG154" s="399">
        <f t="shared" si="200"/>
        <v>0</v>
      </c>
      <c r="BH154" s="399">
        <f t="shared" si="201"/>
        <v>0</v>
      </c>
      <c r="BI154" s="412">
        <f t="shared" si="202"/>
        <v>0</v>
      </c>
      <c r="BJ154" s="413">
        <f t="shared" si="187"/>
        <v>0</v>
      </c>
      <c r="BK154" s="398" t="str">
        <f t="shared" si="188"/>
        <v>0</v>
      </c>
      <c r="BL154" s="398" t="str">
        <f t="shared" si="189"/>
        <v>0</v>
      </c>
      <c r="BM154" s="412">
        <f t="shared" si="203"/>
        <v>0</v>
      </c>
      <c r="BN154" s="412" t="str">
        <f t="shared" si="204"/>
        <v>0m0</v>
      </c>
      <c r="BO154" s="399">
        <f t="shared" si="205"/>
        <v>0</v>
      </c>
      <c r="BP154" s="399">
        <f t="shared" si="206"/>
        <v>0</v>
      </c>
      <c r="BQ154" s="412">
        <f t="shared" si="207"/>
        <v>0</v>
      </c>
      <c r="BR154" s="413">
        <f t="shared" si="208"/>
        <v>0</v>
      </c>
      <c r="BS154" s="398" t="str">
        <f t="shared" si="209"/>
        <v>0</v>
      </c>
      <c r="BT154" s="398" t="str">
        <f t="shared" si="210"/>
        <v>0</v>
      </c>
      <c r="BU154" s="412">
        <f t="shared" si="211"/>
        <v>0</v>
      </c>
      <c r="BV154" s="412" t="str">
        <f t="shared" si="212"/>
        <v>0m0</v>
      </c>
      <c r="BW154" s="399">
        <f t="shared" si="213"/>
        <v>0</v>
      </c>
      <c r="BX154" s="399">
        <f t="shared" si="214"/>
        <v>0</v>
      </c>
      <c r="BY154" s="412">
        <f t="shared" si="215"/>
        <v>0</v>
      </c>
      <c r="BZ154" s="413">
        <f t="shared" si="216"/>
        <v>0</v>
      </c>
      <c r="CA154" s="398" t="str">
        <f t="shared" si="217"/>
        <v>0</v>
      </c>
      <c r="CB154" s="398" t="str">
        <f t="shared" si="218"/>
        <v>0</v>
      </c>
      <c r="CC154" s="412">
        <f t="shared" si="219"/>
        <v>0</v>
      </c>
      <c r="CD154" s="412" t="str">
        <f t="shared" si="220"/>
        <v>0m0</v>
      </c>
      <c r="CE154" s="399">
        <f t="shared" si="221"/>
        <v>0</v>
      </c>
      <c r="CF154" s="399">
        <f t="shared" si="222"/>
        <v>0</v>
      </c>
      <c r="CG154" s="412">
        <f t="shared" si="223"/>
        <v>0</v>
      </c>
      <c r="CH154" s="413">
        <f t="shared" si="224"/>
        <v>0</v>
      </c>
      <c r="CI154" s="398" t="str">
        <f t="shared" si="225"/>
        <v>0</v>
      </c>
      <c r="CJ154" s="398" t="str">
        <f t="shared" si="226"/>
        <v>0</v>
      </c>
      <c r="CK154" s="412">
        <f t="shared" si="227"/>
        <v>0</v>
      </c>
      <c r="CL154" s="412" t="str">
        <f t="shared" si="228"/>
        <v>0m0</v>
      </c>
      <c r="CM154" s="399">
        <f t="shared" si="229"/>
        <v>0</v>
      </c>
      <c r="CN154" s="399">
        <f t="shared" si="230"/>
        <v>0</v>
      </c>
      <c r="CO154" s="412">
        <f t="shared" si="231"/>
        <v>0</v>
      </c>
      <c r="CP154" s="413">
        <f t="shared" si="232"/>
        <v>0</v>
      </c>
      <c r="CQ154" s="398" t="str">
        <f t="shared" si="233"/>
        <v>0</v>
      </c>
      <c r="CR154" s="398" t="str">
        <f t="shared" si="234"/>
        <v>0</v>
      </c>
      <c r="CS154" s="412">
        <f t="shared" si="235"/>
        <v>0</v>
      </c>
      <c r="CT154" s="412" t="str">
        <f t="shared" si="236"/>
        <v>0m0</v>
      </c>
      <c r="CU154" s="412">
        <f t="shared" si="237"/>
        <v>0</v>
      </c>
      <c r="CV154" s="412">
        <f t="shared" si="238"/>
        <v>0</v>
      </c>
      <c r="CW154" s="412">
        <f t="shared" si="239"/>
        <v>0</v>
      </c>
      <c r="CX154" s="412">
        <f t="shared" si="240"/>
        <v>0</v>
      </c>
      <c r="CY154" s="412">
        <f t="shared" si="241"/>
        <v>0</v>
      </c>
      <c r="CZ154" s="412" t="str">
        <f t="shared" si="242"/>
        <v/>
      </c>
      <c r="DA154" s="412" t="str">
        <f t="shared" si="243"/>
        <v/>
      </c>
      <c r="DB154" s="412" t="str">
        <f t="shared" si="244"/>
        <v/>
      </c>
      <c r="DC154" s="412" t="str">
        <f t="shared" si="245"/>
        <v/>
      </c>
      <c r="DD154" s="412" t="str">
        <f t="shared" si="246"/>
        <v/>
      </c>
      <c r="DE154" s="412"/>
      <c r="DF154" s="411"/>
      <c r="DG154" s="412" t="str">
        <f t="shared" si="247"/>
        <v/>
      </c>
      <c r="DH154" s="412" t="str">
        <f t="shared" si="248"/>
        <v/>
      </c>
      <c r="DI154" s="412">
        <f t="shared" si="249"/>
        <v>0</v>
      </c>
      <c r="DJ154" s="412" t="str">
        <f t="shared" si="250"/>
        <v/>
      </c>
      <c r="DK154" s="412" t="str">
        <f t="shared" si="251"/>
        <v/>
      </c>
      <c r="DL154" s="412" t="str">
        <f t="shared" si="252"/>
        <v/>
      </c>
      <c r="DM154" s="412" t="str">
        <f t="shared" si="253"/>
        <v/>
      </c>
      <c r="DN154" s="412" t="str">
        <f t="shared" si="254"/>
        <v/>
      </c>
      <c r="DO154" s="412" t="str">
        <f t="shared" si="255"/>
        <v/>
      </c>
    </row>
    <row r="155" spans="1:119" s="157" customFormat="1" ht="18" hidden="1" customHeight="1">
      <c r="A155" s="161" t="str">
        <f t="shared" si="185"/>
        <v/>
      </c>
      <c r="B155" s="158"/>
      <c r="C155" s="31" t="str">
        <f>IF(B155="","",VLOOKUP(B155,学連登録!$C$2:$G$3000,2,FALSE))</f>
        <v/>
      </c>
      <c r="D155" s="32" t="str">
        <f>IF(B155="","",VLOOKUP(B155,学連登録!$C$2:$G$3000,3,FALSE))</f>
        <v/>
      </c>
      <c r="E155" s="33" t="str">
        <f>IF(B155="","",VLOOKUP(B155,学連登録!$C$2:$G$3000,4,FALSE))</f>
        <v/>
      </c>
      <c r="F155" s="383" t="str">
        <f>IF(B155="","",VLOOKUP(B155,学連登録!$C$2:$I$3000,7,FALSE))</f>
        <v/>
      </c>
      <c r="G155" s="160"/>
      <c r="H155" s="905"/>
      <c r="I155" s="907"/>
      <c r="J155" s="160"/>
      <c r="K155" s="905"/>
      <c r="L155" s="906"/>
      <c r="M155" s="160"/>
      <c r="N155" s="819"/>
      <c r="O155" s="820"/>
      <c r="P155" s="159"/>
      <c r="Q155" s="905"/>
      <c r="R155" s="906"/>
      <c r="S155" s="159"/>
      <c r="T155" s="905"/>
      <c r="U155" s="906"/>
      <c r="V155" s="103" t="str">
        <f>IF(B155="","",VLOOKUP(B155,学連登録!$C$2:$H$3000,6,FALSE))</f>
        <v/>
      </c>
      <c r="Y155" s="118" t="str">
        <f t="shared" si="256"/>
        <v/>
      </c>
      <c r="Z155" s="97" t="str">
        <f>IF(G155="","",VLOOKUP(G155,種目名!$R$5:$T$104,3,0))</f>
        <v/>
      </c>
      <c r="AA155" s="99" t="str">
        <f>IF(J155="","",VLOOKUP(J155,種目名!$R$5:$T$104,3,0))</f>
        <v/>
      </c>
      <c r="AB155" s="119" t="str">
        <f>IF(M155="","",VLOOKUP(M155,種目名!$R$5:$T$104,3,0))</f>
        <v/>
      </c>
      <c r="AC155" s="119" t="str">
        <f>IF(P155="","",VLOOKUP(AF155,種目名!$R$5:$T$104,3,0))</f>
        <v/>
      </c>
      <c r="AD155" s="120" t="str">
        <f>IF(S155="","",VLOOKUP(AI155,種目名!$R$5:$T$104,3,0))</f>
        <v/>
      </c>
      <c r="AE155" s="117">
        <f t="shared" si="257"/>
        <v>0</v>
      </c>
      <c r="AF155" s="157" t="str">
        <f t="shared" si="258"/>
        <v/>
      </c>
      <c r="AG155" s="157" t="str">
        <f t="shared" si="259"/>
        <v/>
      </c>
      <c r="AH155" s="157">
        <f t="shared" si="260"/>
        <v>0</v>
      </c>
      <c r="AI155" s="157" t="str">
        <f t="shared" si="261"/>
        <v/>
      </c>
      <c r="AJ155" s="157" t="str">
        <f t="shared" si="262"/>
        <v/>
      </c>
      <c r="AK155" s="390"/>
      <c r="AL155" s="171">
        <f t="shared" si="190"/>
        <v>0</v>
      </c>
      <c r="AM155" s="399">
        <f t="shared" si="191"/>
        <v>0</v>
      </c>
      <c r="AN155" s="399">
        <f>COUNTIF($B$12:B155,B155)</f>
        <v>0</v>
      </c>
      <c r="AO155" s="399"/>
      <c r="AP155" s="399" t="str">
        <f t="shared" si="192"/>
        <v/>
      </c>
      <c r="AQ155" s="399" t="str">
        <f t="shared" si="192"/>
        <v/>
      </c>
      <c r="AR155" s="399" t="str">
        <f t="shared" si="192"/>
        <v/>
      </c>
      <c r="AS155" s="399" t="str">
        <f t="shared" si="192"/>
        <v/>
      </c>
      <c r="AT155" s="399">
        <f t="shared" si="193"/>
        <v>0</v>
      </c>
      <c r="AU155" s="399" t="str">
        <f t="shared" si="194"/>
        <v/>
      </c>
      <c r="AV155" s="399" t="str">
        <f t="shared" si="195"/>
        <v/>
      </c>
      <c r="AW155" s="399" t="str">
        <f t="shared" si="196"/>
        <v/>
      </c>
      <c r="AX155" s="399" t="str">
        <f t="shared" si="197"/>
        <v/>
      </c>
      <c r="AY155" s="399" t="str">
        <f t="shared" si="198"/>
        <v/>
      </c>
      <c r="AZ155" s="399" t="str">
        <f t="shared" si="186"/>
        <v/>
      </c>
      <c r="BA155" s="399" t="str">
        <f t="shared" si="186"/>
        <v/>
      </c>
      <c r="BB155" s="399" t="str">
        <f t="shared" si="186"/>
        <v/>
      </c>
      <c r="BC155" s="399" t="str">
        <f t="shared" si="186"/>
        <v/>
      </c>
      <c r="BD155" s="403" t="str">
        <f t="shared" si="186"/>
        <v/>
      </c>
      <c r="BE155" s="393">
        <f t="shared" si="199"/>
        <v>0</v>
      </c>
      <c r="BG155" s="399">
        <f t="shared" si="200"/>
        <v>0</v>
      </c>
      <c r="BH155" s="399">
        <f t="shared" si="201"/>
        <v>0</v>
      </c>
      <c r="BI155" s="412">
        <f t="shared" si="202"/>
        <v>0</v>
      </c>
      <c r="BJ155" s="413">
        <f t="shared" si="187"/>
        <v>0</v>
      </c>
      <c r="BK155" s="398" t="str">
        <f t="shared" si="188"/>
        <v>0</v>
      </c>
      <c r="BL155" s="398" t="str">
        <f t="shared" si="189"/>
        <v>0</v>
      </c>
      <c r="BM155" s="412">
        <f t="shared" si="203"/>
        <v>0</v>
      </c>
      <c r="BN155" s="412" t="str">
        <f t="shared" si="204"/>
        <v>0m0</v>
      </c>
      <c r="BO155" s="399">
        <f t="shared" si="205"/>
        <v>0</v>
      </c>
      <c r="BP155" s="399">
        <f t="shared" si="206"/>
        <v>0</v>
      </c>
      <c r="BQ155" s="412">
        <f t="shared" si="207"/>
        <v>0</v>
      </c>
      <c r="BR155" s="413">
        <f t="shared" si="208"/>
        <v>0</v>
      </c>
      <c r="BS155" s="398" t="str">
        <f t="shared" si="209"/>
        <v>0</v>
      </c>
      <c r="BT155" s="398" t="str">
        <f t="shared" si="210"/>
        <v>0</v>
      </c>
      <c r="BU155" s="412">
        <f t="shared" si="211"/>
        <v>0</v>
      </c>
      <c r="BV155" s="412" t="str">
        <f t="shared" si="212"/>
        <v>0m0</v>
      </c>
      <c r="BW155" s="399">
        <f t="shared" si="213"/>
        <v>0</v>
      </c>
      <c r="BX155" s="399">
        <f t="shared" si="214"/>
        <v>0</v>
      </c>
      <c r="BY155" s="412">
        <f t="shared" si="215"/>
        <v>0</v>
      </c>
      <c r="BZ155" s="413">
        <f t="shared" si="216"/>
        <v>0</v>
      </c>
      <c r="CA155" s="398" t="str">
        <f t="shared" si="217"/>
        <v>0</v>
      </c>
      <c r="CB155" s="398" t="str">
        <f t="shared" si="218"/>
        <v>0</v>
      </c>
      <c r="CC155" s="412">
        <f t="shared" si="219"/>
        <v>0</v>
      </c>
      <c r="CD155" s="412" t="str">
        <f t="shared" si="220"/>
        <v>0m0</v>
      </c>
      <c r="CE155" s="399">
        <f t="shared" si="221"/>
        <v>0</v>
      </c>
      <c r="CF155" s="399">
        <f t="shared" si="222"/>
        <v>0</v>
      </c>
      <c r="CG155" s="412">
        <f t="shared" si="223"/>
        <v>0</v>
      </c>
      <c r="CH155" s="413">
        <f t="shared" si="224"/>
        <v>0</v>
      </c>
      <c r="CI155" s="398" t="str">
        <f t="shared" si="225"/>
        <v>0</v>
      </c>
      <c r="CJ155" s="398" t="str">
        <f t="shared" si="226"/>
        <v>0</v>
      </c>
      <c r="CK155" s="412">
        <f t="shared" si="227"/>
        <v>0</v>
      </c>
      <c r="CL155" s="412" t="str">
        <f t="shared" si="228"/>
        <v>0m0</v>
      </c>
      <c r="CM155" s="399">
        <f t="shared" si="229"/>
        <v>0</v>
      </c>
      <c r="CN155" s="399">
        <f t="shared" si="230"/>
        <v>0</v>
      </c>
      <c r="CO155" s="412">
        <f t="shared" si="231"/>
        <v>0</v>
      </c>
      <c r="CP155" s="413">
        <f t="shared" si="232"/>
        <v>0</v>
      </c>
      <c r="CQ155" s="398" t="str">
        <f t="shared" si="233"/>
        <v>0</v>
      </c>
      <c r="CR155" s="398" t="str">
        <f t="shared" si="234"/>
        <v>0</v>
      </c>
      <c r="CS155" s="412">
        <f t="shared" si="235"/>
        <v>0</v>
      </c>
      <c r="CT155" s="412" t="str">
        <f t="shared" si="236"/>
        <v>0m0</v>
      </c>
      <c r="CU155" s="412">
        <f t="shared" si="237"/>
        <v>0</v>
      </c>
      <c r="CV155" s="412">
        <f t="shared" si="238"/>
        <v>0</v>
      </c>
      <c r="CW155" s="412">
        <f t="shared" si="239"/>
        <v>0</v>
      </c>
      <c r="CX155" s="412">
        <f t="shared" si="240"/>
        <v>0</v>
      </c>
      <c r="CY155" s="412">
        <f t="shared" si="241"/>
        <v>0</v>
      </c>
      <c r="CZ155" s="412" t="str">
        <f t="shared" si="242"/>
        <v/>
      </c>
      <c r="DA155" s="412" t="str">
        <f t="shared" si="243"/>
        <v/>
      </c>
      <c r="DB155" s="412" t="str">
        <f t="shared" si="244"/>
        <v/>
      </c>
      <c r="DC155" s="412" t="str">
        <f t="shared" si="245"/>
        <v/>
      </c>
      <c r="DD155" s="412" t="str">
        <f t="shared" si="246"/>
        <v/>
      </c>
      <c r="DE155" s="412"/>
      <c r="DF155" s="411"/>
      <c r="DG155" s="412" t="str">
        <f t="shared" si="247"/>
        <v/>
      </c>
      <c r="DH155" s="412" t="str">
        <f t="shared" si="248"/>
        <v/>
      </c>
      <c r="DI155" s="412">
        <f t="shared" si="249"/>
        <v>0</v>
      </c>
      <c r="DJ155" s="412" t="str">
        <f t="shared" si="250"/>
        <v/>
      </c>
      <c r="DK155" s="412" t="str">
        <f t="shared" si="251"/>
        <v/>
      </c>
      <c r="DL155" s="412" t="str">
        <f t="shared" si="252"/>
        <v/>
      </c>
      <c r="DM155" s="412" t="str">
        <f t="shared" si="253"/>
        <v/>
      </c>
      <c r="DN155" s="412" t="str">
        <f t="shared" si="254"/>
        <v/>
      </c>
      <c r="DO155" s="412" t="str">
        <f t="shared" si="255"/>
        <v/>
      </c>
    </row>
    <row r="156" spans="1:119" s="157" customFormat="1" ht="18" hidden="1" customHeight="1">
      <c r="A156" s="161" t="str">
        <f t="shared" si="185"/>
        <v/>
      </c>
      <c r="B156" s="158"/>
      <c r="C156" s="31" t="str">
        <f>IF(B156="","",VLOOKUP(B156,学連登録!$C$2:$G$3000,2,FALSE))</f>
        <v/>
      </c>
      <c r="D156" s="32" t="str">
        <f>IF(B156="","",VLOOKUP(B156,学連登録!$C$2:$G$3000,3,FALSE))</f>
        <v/>
      </c>
      <c r="E156" s="33" t="str">
        <f>IF(B156="","",VLOOKUP(B156,学連登録!$C$2:$G$3000,4,FALSE))</f>
        <v/>
      </c>
      <c r="F156" s="383" t="str">
        <f>IF(B156="","",VLOOKUP(B156,学連登録!$C$2:$I$3000,7,FALSE))</f>
        <v/>
      </c>
      <c r="G156" s="160"/>
      <c r="H156" s="905"/>
      <c r="I156" s="907"/>
      <c r="J156" s="160"/>
      <c r="K156" s="905"/>
      <c r="L156" s="906"/>
      <c r="M156" s="160"/>
      <c r="N156" s="819"/>
      <c r="O156" s="820"/>
      <c r="P156" s="159"/>
      <c r="Q156" s="905"/>
      <c r="R156" s="906"/>
      <c r="S156" s="159"/>
      <c r="T156" s="905"/>
      <c r="U156" s="906"/>
      <c r="V156" s="103" t="str">
        <f>IF(B156="","",VLOOKUP(B156,学連登録!$C$2:$H$3000,6,FALSE))</f>
        <v/>
      </c>
      <c r="Y156" s="118" t="str">
        <f t="shared" si="256"/>
        <v/>
      </c>
      <c r="Z156" s="97" t="str">
        <f>IF(G156="","",VLOOKUP(G156,種目名!$R$5:$T$104,3,0))</f>
        <v/>
      </c>
      <c r="AA156" s="99" t="str">
        <f>IF(J156="","",VLOOKUP(J156,種目名!$R$5:$T$104,3,0))</f>
        <v/>
      </c>
      <c r="AB156" s="119" t="str">
        <f>IF(M156="","",VLOOKUP(M156,種目名!$R$5:$T$104,3,0))</f>
        <v/>
      </c>
      <c r="AC156" s="119" t="str">
        <f>IF(P156="","",VLOOKUP(AF156,種目名!$R$5:$T$104,3,0))</f>
        <v/>
      </c>
      <c r="AD156" s="120" t="str">
        <f>IF(S156="","",VLOOKUP(AI156,種目名!$R$5:$T$104,3,0))</f>
        <v/>
      </c>
      <c r="AE156" s="117">
        <f t="shared" si="257"/>
        <v>0</v>
      </c>
      <c r="AF156" s="157" t="str">
        <f t="shared" si="258"/>
        <v/>
      </c>
      <c r="AG156" s="157" t="str">
        <f t="shared" si="259"/>
        <v/>
      </c>
      <c r="AH156" s="157">
        <f t="shared" si="260"/>
        <v>0</v>
      </c>
      <c r="AI156" s="157" t="str">
        <f t="shared" si="261"/>
        <v/>
      </c>
      <c r="AJ156" s="157" t="str">
        <f t="shared" si="262"/>
        <v/>
      </c>
      <c r="AK156" s="390"/>
      <c r="AL156" s="171">
        <f t="shared" si="190"/>
        <v>0</v>
      </c>
      <c r="AM156" s="399">
        <f t="shared" si="191"/>
        <v>0</v>
      </c>
      <c r="AN156" s="399">
        <f>COUNTIF($B$12:B156,B156)</f>
        <v>0</v>
      </c>
      <c r="AO156" s="399"/>
      <c r="AP156" s="399" t="str">
        <f t="shared" si="192"/>
        <v/>
      </c>
      <c r="AQ156" s="399" t="str">
        <f t="shared" si="192"/>
        <v/>
      </c>
      <c r="AR156" s="399" t="str">
        <f t="shared" si="192"/>
        <v/>
      </c>
      <c r="AS156" s="399" t="str">
        <f t="shared" si="192"/>
        <v/>
      </c>
      <c r="AT156" s="399">
        <f t="shared" si="193"/>
        <v>0</v>
      </c>
      <c r="AU156" s="399" t="str">
        <f t="shared" si="194"/>
        <v/>
      </c>
      <c r="AV156" s="399" t="str">
        <f t="shared" si="195"/>
        <v/>
      </c>
      <c r="AW156" s="399" t="str">
        <f t="shared" si="196"/>
        <v/>
      </c>
      <c r="AX156" s="399" t="str">
        <f t="shared" si="197"/>
        <v/>
      </c>
      <c r="AY156" s="399" t="str">
        <f t="shared" si="198"/>
        <v/>
      </c>
      <c r="AZ156" s="399" t="str">
        <f t="shared" si="186"/>
        <v/>
      </c>
      <c r="BA156" s="399" t="str">
        <f t="shared" si="186"/>
        <v/>
      </c>
      <c r="BB156" s="399" t="str">
        <f t="shared" si="186"/>
        <v/>
      </c>
      <c r="BC156" s="399" t="str">
        <f t="shared" si="186"/>
        <v/>
      </c>
      <c r="BD156" s="403" t="str">
        <f t="shared" si="186"/>
        <v/>
      </c>
      <c r="BE156" s="393">
        <f t="shared" si="199"/>
        <v>0</v>
      </c>
      <c r="BG156" s="399">
        <f t="shared" si="200"/>
        <v>0</v>
      </c>
      <c r="BH156" s="399">
        <f t="shared" si="201"/>
        <v>0</v>
      </c>
      <c r="BI156" s="412">
        <f t="shared" si="202"/>
        <v>0</v>
      </c>
      <c r="BJ156" s="413">
        <f t="shared" si="187"/>
        <v>0</v>
      </c>
      <c r="BK156" s="398" t="str">
        <f t="shared" si="188"/>
        <v>0</v>
      </c>
      <c r="BL156" s="398" t="str">
        <f t="shared" si="189"/>
        <v>0</v>
      </c>
      <c r="BM156" s="412">
        <f t="shared" si="203"/>
        <v>0</v>
      </c>
      <c r="BN156" s="412" t="str">
        <f t="shared" si="204"/>
        <v>0m0</v>
      </c>
      <c r="BO156" s="399">
        <f t="shared" si="205"/>
        <v>0</v>
      </c>
      <c r="BP156" s="399">
        <f t="shared" si="206"/>
        <v>0</v>
      </c>
      <c r="BQ156" s="412">
        <f t="shared" si="207"/>
        <v>0</v>
      </c>
      <c r="BR156" s="413">
        <f t="shared" si="208"/>
        <v>0</v>
      </c>
      <c r="BS156" s="398" t="str">
        <f t="shared" si="209"/>
        <v>0</v>
      </c>
      <c r="BT156" s="398" t="str">
        <f t="shared" si="210"/>
        <v>0</v>
      </c>
      <c r="BU156" s="412">
        <f t="shared" si="211"/>
        <v>0</v>
      </c>
      <c r="BV156" s="412" t="str">
        <f t="shared" si="212"/>
        <v>0m0</v>
      </c>
      <c r="BW156" s="399">
        <f t="shared" si="213"/>
        <v>0</v>
      </c>
      <c r="BX156" s="399">
        <f t="shared" si="214"/>
        <v>0</v>
      </c>
      <c r="BY156" s="412">
        <f t="shared" si="215"/>
        <v>0</v>
      </c>
      <c r="BZ156" s="413">
        <f t="shared" si="216"/>
        <v>0</v>
      </c>
      <c r="CA156" s="398" t="str">
        <f t="shared" si="217"/>
        <v>0</v>
      </c>
      <c r="CB156" s="398" t="str">
        <f t="shared" si="218"/>
        <v>0</v>
      </c>
      <c r="CC156" s="412">
        <f t="shared" si="219"/>
        <v>0</v>
      </c>
      <c r="CD156" s="412" t="str">
        <f t="shared" si="220"/>
        <v>0m0</v>
      </c>
      <c r="CE156" s="399">
        <f t="shared" si="221"/>
        <v>0</v>
      </c>
      <c r="CF156" s="399">
        <f t="shared" si="222"/>
        <v>0</v>
      </c>
      <c r="CG156" s="412">
        <f t="shared" si="223"/>
        <v>0</v>
      </c>
      <c r="CH156" s="413">
        <f t="shared" si="224"/>
        <v>0</v>
      </c>
      <c r="CI156" s="398" t="str">
        <f t="shared" si="225"/>
        <v>0</v>
      </c>
      <c r="CJ156" s="398" t="str">
        <f t="shared" si="226"/>
        <v>0</v>
      </c>
      <c r="CK156" s="412">
        <f t="shared" si="227"/>
        <v>0</v>
      </c>
      <c r="CL156" s="412" t="str">
        <f t="shared" si="228"/>
        <v>0m0</v>
      </c>
      <c r="CM156" s="399">
        <f t="shared" si="229"/>
        <v>0</v>
      </c>
      <c r="CN156" s="399">
        <f t="shared" si="230"/>
        <v>0</v>
      </c>
      <c r="CO156" s="412">
        <f t="shared" si="231"/>
        <v>0</v>
      </c>
      <c r="CP156" s="413">
        <f t="shared" si="232"/>
        <v>0</v>
      </c>
      <c r="CQ156" s="398" t="str">
        <f t="shared" si="233"/>
        <v>0</v>
      </c>
      <c r="CR156" s="398" t="str">
        <f t="shared" si="234"/>
        <v>0</v>
      </c>
      <c r="CS156" s="412">
        <f t="shared" si="235"/>
        <v>0</v>
      </c>
      <c r="CT156" s="412" t="str">
        <f t="shared" si="236"/>
        <v>0m0</v>
      </c>
      <c r="CU156" s="412">
        <f t="shared" si="237"/>
        <v>0</v>
      </c>
      <c r="CV156" s="412">
        <f t="shared" si="238"/>
        <v>0</v>
      </c>
      <c r="CW156" s="412">
        <f t="shared" si="239"/>
        <v>0</v>
      </c>
      <c r="CX156" s="412">
        <f t="shared" si="240"/>
        <v>0</v>
      </c>
      <c r="CY156" s="412">
        <f t="shared" si="241"/>
        <v>0</v>
      </c>
      <c r="CZ156" s="412" t="str">
        <f t="shared" si="242"/>
        <v/>
      </c>
      <c r="DA156" s="412" t="str">
        <f t="shared" si="243"/>
        <v/>
      </c>
      <c r="DB156" s="412" t="str">
        <f t="shared" si="244"/>
        <v/>
      </c>
      <c r="DC156" s="412" t="str">
        <f t="shared" si="245"/>
        <v/>
      </c>
      <c r="DD156" s="412" t="str">
        <f t="shared" si="246"/>
        <v/>
      </c>
      <c r="DE156" s="412"/>
      <c r="DF156" s="411"/>
      <c r="DG156" s="412" t="str">
        <f t="shared" si="247"/>
        <v/>
      </c>
      <c r="DH156" s="412" t="str">
        <f t="shared" si="248"/>
        <v/>
      </c>
      <c r="DI156" s="412">
        <f t="shared" si="249"/>
        <v>0</v>
      </c>
      <c r="DJ156" s="412" t="str">
        <f t="shared" si="250"/>
        <v/>
      </c>
      <c r="DK156" s="412" t="str">
        <f t="shared" si="251"/>
        <v/>
      </c>
      <c r="DL156" s="412" t="str">
        <f t="shared" si="252"/>
        <v/>
      </c>
      <c r="DM156" s="412" t="str">
        <f t="shared" si="253"/>
        <v/>
      </c>
      <c r="DN156" s="412" t="str">
        <f t="shared" si="254"/>
        <v/>
      </c>
      <c r="DO156" s="412" t="str">
        <f t="shared" si="255"/>
        <v/>
      </c>
    </row>
    <row r="157" spans="1:119" s="157" customFormat="1" ht="18" hidden="1" customHeight="1">
      <c r="A157" s="161" t="str">
        <f t="shared" si="185"/>
        <v/>
      </c>
      <c r="B157" s="158"/>
      <c r="C157" s="31" t="str">
        <f>IF(B157="","",VLOOKUP(B157,学連登録!$C$2:$G$3000,2,FALSE))</f>
        <v/>
      </c>
      <c r="D157" s="32" t="str">
        <f>IF(B157="","",VLOOKUP(B157,学連登録!$C$2:$G$3000,3,FALSE))</f>
        <v/>
      </c>
      <c r="E157" s="33" t="str">
        <f>IF(B157="","",VLOOKUP(B157,学連登録!$C$2:$G$3000,4,FALSE))</f>
        <v/>
      </c>
      <c r="F157" s="383" t="str">
        <f>IF(B157="","",VLOOKUP(B157,学連登録!$C$2:$I$3000,7,FALSE))</f>
        <v/>
      </c>
      <c r="G157" s="160"/>
      <c r="H157" s="905"/>
      <c r="I157" s="907"/>
      <c r="J157" s="160"/>
      <c r="K157" s="905"/>
      <c r="L157" s="906"/>
      <c r="M157" s="160"/>
      <c r="N157" s="819"/>
      <c r="O157" s="820"/>
      <c r="P157" s="159"/>
      <c r="Q157" s="905"/>
      <c r="R157" s="906"/>
      <c r="S157" s="159"/>
      <c r="T157" s="905"/>
      <c r="U157" s="906"/>
      <c r="V157" s="103" t="str">
        <f>IF(B157="","",VLOOKUP(B157,学連登録!$C$2:$H$3000,6,FALSE))</f>
        <v/>
      </c>
      <c r="Y157" s="118" t="str">
        <f t="shared" si="256"/>
        <v/>
      </c>
      <c r="Z157" s="97" t="str">
        <f>IF(G157="","",VLOOKUP(G157,種目名!$R$5:$T$104,3,0))</f>
        <v/>
      </c>
      <c r="AA157" s="99" t="str">
        <f>IF(J157="","",VLOOKUP(J157,種目名!$R$5:$T$104,3,0))</f>
        <v/>
      </c>
      <c r="AB157" s="119" t="str">
        <f>IF(M157="","",VLOOKUP(M157,種目名!$R$5:$T$104,3,0))</f>
        <v/>
      </c>
      <c r="AC157" s="119" t="str">
        <f>IF(P157="","",VLOOKUP(AF157,種目名!$R$5:$T$104,3,0))</f>
        <v/>
      </c>
      <c r="AD157" s="120" t="str">
        <f>IF(S157="","",VLOOKUP(AI157,種目名!$R$5:$T$104,3,0))</f>
        <v/>
      </c>
      <c r="AE157" s="117">
        <f t="shared" si="257"/>
        <v>0</v>
      </c>
      <c r="AF157" s="157" t="str">
        <f t="shared" si="258"/>
        <v/>
      </c>
      <c r="AG157" s="157" t="str">
        <f t="shared" si="259"/>
        <v/>
      </c>
      <c r="AH157" s="157">
        <f t="shared" si="260"/>
        <v>0</v>
      </c>
      <c r="AI157" s="157" t="str">
        <f t="shared" si="261"/>
        <v/>
      </c>
      <c r="AJ157" s="157" t="str">
        <f t="shared" si="262"/>
        <v/>
      </c>
      <c r="AK157" s="390"/>
      <c r="AL157" s="171">
        <f t="shared" si="190"/>
        <v>0</v>
      </c>
      <c r="AM157" s="399">
        <f t="shared" si="191"/>
        <v>0</v>
      </c>
      <c r="AN157" s="399">
        <f>COUNTIF($B$12:B157,B157)</f>
        <v>0</v>
      </c>
      <c r="AO157" s="399"/>
      <c r="AP157" s="399" t="str">
        <f t="shared" si="192"/>
        <v/>
      </c>
      <c r="AQ157" s="399" t="str">
        <f t="shared" si="192"/>
        <v/>
      </c>
      <c r="AR157" s="399" t="str">
        <f t="shared" si="192"/>
        <v/>
      </c>
      <c r="AS157" s="399" t="str">
        <f t="shared" si="192"/>
        <v/>
      </c>
      <c r="AT157" s="399">
        <f t="shared" si="193"/>
        <v>0</v>
      </c>
      <c r="AU157" s="399" t="str">
        <f t="shared" si="194"/>
        <v/>
      </c>
      <c r="AV157" s="399" t="str">
        <f t="shared" si="195"/>
        <v/>
      </c>
      <c r="AW157" s="399" t="str">
        <f t="shared" si="196"/>
        <v/>
      </c>
      <c r="AX157" s="399" t="str">
        <f t="shared" si="197"/>
        <v/>
      </c>
      <c r="AY157" s="399" t="str">
        <f t="shared" si="198"/>
        <v/>
      </c>
      <c r="AZ157" s="399" t="str">
        <f t="shared" si="186"/>
        <v/>
      </c>
      <c r="BA157" s="399" t="str">
        <f t="shared" si="186"/>
        <v/>
      </c>
      <c r="BB157" s="399" t="str">
        <f t="shared" si="186"/>
        <v/>
      </c>
      <c r="BC157" s="399" t="str">
        <f t="shared" si="186"/>
        <v/>
      </c>
      <c r="BD157" s="403" t="str">
        <f t="shared" si="186"/>
        <v/>
      </c>
      <c r="BE157" s="393">
        <f t="shared" si="199"/>
        <v>0</v>
      </c>
      <c r="BG157" s="399">
        <f t="shared" si="200"/>
        <v>0</v>
      </c>
      <c r="BH157" s="399">
        <f t="shared" si="201"/>
        <v>0</v>
      </c>
      <c r="BI157" s="412">
        <f t="shared" si="202"/>
        <v>0</v>
      </c>
      <c r="BJ157" s="413">
        <f t="shared" si="187"/>
        <v>0</v>
      </c>
      <c r="BK157" s="398" t="str">
        <f t="shared" si="188"/>
        <v>0</v>
      </c>
      <c r="BL157" s="398" t="str">
        <f t="shared" si="189"/>
        <v>0</v>
      </c>
      <c r="BM157" s="412">
        <f t="shared" si="203"/>
        <v>0</v>
      </c>
      <c r="BN157" s="412" t="str">
        <f t="shared" si="204"/>
        <v>0m0</v>
      </c>
      <c r="BO157" s="399">
        <f t="shared" si="205"/>
        <v>0</v>
      </c>
      <c r="BP157" s="399">
        <f t="shared" si="206"/>
        <v>0</v>
      </c>
      <c r="BQ157" s="412">
        <f t="shared" si="207"/>
        <v>0</v>
      </c>
      <c r="BR157" s="413">
        <f t="shared" si="208"/>
        <v>0</v>
      </c>
      <c r="BS157" s="398" t="str">
        <f t="shared" si="209"/>
        <v>0</v>
      </c>
      <c r="BT157" s="398" t="str">
        <f t="shared" si="210"/>
        <v>0</v>
      </c>
      <c r="BU157" s="412">
        <f t="shared" si="211"/>
        <v>0</v>
      </c>
      <c r="BV157" s="412" t="str">
        <f t="shared" si="212"/>
        <v>0m0</v>
      </c>
      <c r="BW157" s="399">
        <f t="shared" si="213"/>
        <v>0</v>
      </c>
      <c r="BX157" s="399">
        <f t="shared" si="214"/>
        <v>0</v>
      </c>
      <c r="BY157" s="412">
        <f t="shared" si="215"/>
        <v>0</v>
      </c>
      <c r="BZ157" s="413">
        <f t="shared" si="216"/>
        <v>0</v>
      </c>
      <c r="CA157" s="398" t="str">
        <f t="shared" si="217"/>
        <v>0</v>
      </c>
      <c r="CB157" s="398" t="str">
        <f t="shared" si="218"/>
        <v>0</v>
      </c>
      <c r="CC157" s="412">
        <f t="shared" si="219"/>
        <v>0</v>
      </c>
      <c r="CD157" s="412" t="str">
        <f t="shared" si="220"/>
        <v>0m0</v>
      </c>
      <c r="CE157" s="399">
        <f t="shared" si="221"/>
        <v>0</v>
      </c>
      <c r="CF157" s="399">
        <f t="shared" si="222"/>
        <v>0</v>
      </c>
      <c r="CG157" s="412">
        <f t="shared" si="223"/>
        <v>0</v>
      </c>
      <c r="CH157" s="413">
        <f t="shared" si="224"/>
        <v>0</v>
      </c>
      <c r="CI157" s="398" t="str">
        <f t="shared" si="225"/>
        <v>0</v>
      </c>
      <c r="CJ157" s="398" t="str">
        <f t="shared" si="226"/>
        <v>0</v>
      </c>
      <c r="CK157" s="412">
        <f t="shared" si="227"/>
        <v>0</v>
      </c>
      <c r="CL157" s="412" t="str">
        <f t="shared" si="228"/>
        <v>0m0</v>
      </c>
      <c r="CM157" s="399">
        <f t="shared" si="229"/>
        <v>0</v>
      </c>
      <c r="CN157" s="399">
        <f t="shared" si="230"/>
        <v>0</v>
      </c>
      <c r="CO157" s="412">
        <f t="shared" si="231"/>
        <v>0</v>
      </c>
      <c r="CP157" s="413">
        <f t="shared" si="232"/>
        <v>0</v>
      </c>
      <c r="CQ157" s="398" t="str">
        <f t="shared" si="233"/>
        <v>0</v>
      </c>
      <c r="CR157" s="398" t="str">
        <f t="shared" si="234"/>
        <v>0</v>
      </c>
      <c r="CS157" s="412">
        <f t="shared" si="235"/>
        <v>0</v>
      </c>
      <c r="CT157" s="412" t="str">
        <f t="shared" si="236"/>
        <v>0m0</v>
      </c>
      <c r="CU157" s="412">
        <f t="shared" si="237"/>
        <v>0</v>
      </c>
      <c r="CV157" s="412">
        <f t="shared" si="238"/>
        <v>0</v>
      </c>
      <c r="CW157" s="412">
        <f t="shared" si="239"/>
        <v>0</v>
      </c>
      <c r="CX157" s="412">
        <f t="shared" si="240"/>
        <v>0</v>
      </c>
      <c r="CY157" s="412">
        <f t="shared" si="241"/>
        <v>0</v>
      </c>
      <c r="CZ157" s="412" t="str">
        <f t="shared" si="242"/>
        <v/>
      </c>
      <c r="DA157" s="412" t="str">
        <f t="shared" si="243"/>
        <v/>
      </c>
      <c r="DB157" s="412" t="str">
        <f t="shared" si="244"/>
        <v/>
      </c>
      <c r="DC157" s="412" t="str">
        <f t="shared" si="245"/>
        <v/>
      </c>
      <c r="DD157" s="412" t="str">
        <f t="shared" si="246"/>
        <v/>
      </c>
      <c r="DE157" s="412"/>
      <c r="DF157" s="411"/>
      <c r="DG157" s="412" t="str">
        <f t="shared" si="247"/>
        <v/>
      </c>
      <c r="DH157" s="412" t="str">
        <f t="shared" si="248"/>
        <v/>
      </c>
      <c r="DI157" s="412">
        <f t="shared" si="249"/>
        <v>0</v>
      </c>
      <c r="DJ157" s="412" t="str">
        <f t="shared" si="250"/>
        <v/>
      </c>
      <c r="DK157" s="412" t="str">
        <f t="shared" si="251"/>
        <v/>
      </c>
      <c r="DL157" s="412" t="str">
        <f t="shared" si="252"/>
        <v/>
      </c>
      <c r="DM157" s="412" t="str">
        <f t="shared" si="253"/>
        <v/>
      </c>
      <c r="DN157" s="412" t="str">
        <f t="shared" si="254"/>
        <v/>
      </c>
      <c r="DO157" s="412" t="str">
        <f t="shared" si="255"/>
        <v/>
      </c>
    </row>
    <row r="158" spans="1:119" s="157" customFormat="1" ht="18" hidden="1" customHeight="1">
      <c r="A158" s="161" t="str">
        <f t="shared" si="185"/>
        <v/>
      </c>
      <c r="B158" s="158"/>
      <c r="C158" s="31" t="str">
        <f>IF(B158="","",VLOOKUP(B158,学連登録!$C$2:$G$3000,2,FALSE))</f>
        <v/>
      </c>
      <c r="D158" s="32" t="str">
        <f>IF(B158="","",VLOOKUP(B158,学連登録!$C$2:$G$3000,3,FALSE))</f>
        <v/>
      </c>
      <c r="E158" s="33" t="str">
        <f>IF(B158="","",VLOOKUP(B158,学連登録!$C$2:$G$3000,4,FALSE))</f>
        <v/>
      </c>
      <c r="F158" s="383" t="str">
        <f>IF(B158="","",VLOOKUP(B158,学連登録!$C$2:$I$3000,7,FALSE))</f>
        <v/>
      </c>
      <c r="G158" s="160"/>
      <c r="H158" s="905"/>
      <c r="I158" s="907"/>
      <c r="J158" s="160"/>
      <c r="K158" s="905"/>
      <c r="L158" s="906"/>
      <c r="M158" s="160"/>
      <c r="N158" s="819"/>
      <c r="O158" s="820"/>
      <c r="P158" s="159"/>
      <c r="Q158" s="905"/>
      <c r="R158" s="906"/>
      <c r="S158" s="159"/>
      <c r="T158" s="905"/>
      <c r="U158" s="906"/>
      <c r="V158" s="103" t="str">
        <f>IF(B158="","",VLOOKUP(B158,学連登録!$C$2:$H$3000,6,FALSE))</f>
        <v/>
      </c>
      <c r="Y158" s="118" t="str">
        <f t="shared" si="256"/>
        <v/>
      </c>
      <c r="Z158" s="97" t="str">
        <f>IF(G158="","",VLOOKUP(G158,種目名!$R$5:$T$104,3,0))</f>
        <v/>
      </c>
      <c r="AA158" s="99" t="str">
        <f>IF(J158="","",VLOOKUP(J158,種目名!$R$5:$T$104,3,0))</f>
        <v/>
      </c>
      <c r="AB158" s="119" t="str">
        <f>IF(M158="","",VLOOKUP(M158,種目名!$R$5:$T$104,3,0))</f>
        <v/>
      </c>
      <c r="AC158" s="119" t="str">
        <f>IF(P158="","",VLOOKUP(AF158,種目名!$R$5:$T$104,3,0))</f>
        <v/>
      </c>
      <c r="AD158" s="120" t="str">
        <f>IF(S158="","",VLOOKUP(AI158,種目名!$R$5:$T$104,3,0))</f>
        <v/>
      </c>
      <c r="AE158" s="117">
        <f t="shared" si="257"/>
        <v>0</v>
      </c>
      <c r="AF158" s="157" t="str">
        <f t="shared" si="258"/>
        <v/>
      </c>
      <c r="AG158" s="157" t="str">
        <f t="shared" si="259"/>
        <v/>
      </c>
      <c r="AH158" s="157">
        <f t="shared" si="260"/>
        <v>0</v>
      </c>
      <c r="AI158" s="157" t="str">
        <f t="shared" si="261"/>
        <v/>
      </c>
      <c r="AJ158" s="157" t="str">
        <f t="shared" si="262"/>
        <v/>
      </c>
      <c r="AK158" s="390"/>
      <c r="AL158" s="171">
        <f t="shared" si="190"/>
        <v>0</v>
      </c>
      <c r="AM158" s="399">
        <f t="shared" si="191"/>
        <v>0</v>
      </c>
      <c r="AN158" s="399">
        <f>COUNTIF($B$12:B158,B158)</f>
        <v>0</v>
      </c>
      <c r="AO158" s="399"/>
      <c r="AP158" s="399" t="str">
        <f t="shared" si="192"/>
        <v/>
      </c>
      <c r="AQ158" s="399" t="str">
        <f t="shared" si="192"/>
        <v/>
      </c>
      <c r="AR158" s="399" t="str">
        <f t="shared" si="192"/>
        <v/>
      </c>
      <c r="AS158" s="399" t="str">
        <f t="shared" si="192"/>
        <v/>
      </c>
      <c r="AT158" s="399">
        <f t="shared" si="193"/>
        <v>0</v>
      </c>
      <c r="AU158" s="399" t="str">
        <f t="shared" si="194"/>
        <v/>
      </c>
      <c r="AV158" s="399" t="str">
        <f t="shared" si="195"/>
        <v/>
      </c>
      <c r="AW158" s="399" t="str">
        <f t="shared" si="196"/>
        <v/>
      </c>
      <c r="AX158" s="399" t="str">
        <f t="shared" si="197"/>
        <v/>
      </c>
      <c r="AY158" s="399" t="str">
        <f t="shared" si="198"/>
        <v/>
      </c>
      <c r="AZ158" s="399" t="str">
        <f t="shared" si="186"/>
        <v/>
      </c>
      <c r="BA158" s="399" t="str">
        <f t="shared" si="186"/>
        <v/>
      </c>
      <c r="BB158" s="399" t="str">
        <f t="shared" si="186"/>
        <v/>
      </c>
      <c r="BC158" s="399" t="str">
        <f t="shared" si="186"/>
        <v/>
      </c>
      <c r="BD158" s="403" t="str">
        <f t="shared" si="186"/>
        <v/>
      </c>
      <c r="BE158" s="393">
        <f t="shared" si="199"/>
        <v>0</v>
      </c>
      <c r="BG158" s="399">
        <f t="shared" si="200"/>
        <v>0</v>
      </c>
      <c r="BH158" s="399">
        <f t="shared" si="201"/>
        <v>0</v>
      </c>
      <c r="BI158" s="412">
        <f t="shared" si="202"/>
        <v>0</v>
      </c>
      <c r="BJ158" s="413">
        <f t="shared" si="187"/>
        <v>0</v>
      </c>
      <c r="BK158" s="398" t="str">
        <f t="shared" si="188"/>
        <v>0</v>
      </c>
      <c r="BL158" s="398" t="str">
        <f t="shared" si="189"/>
        <v>0</v>
      </c>
      <c r="BM158" s="412">
        <f t="shared" si="203"/>
        <v>0</v>
      </c>
      <c r="BN158" s="412" t="str">
        <f t="shared" si="204"/>
        <v>0m0</v>
      </c>
      <c r="BO158" s="399">
        <f t="shared" si="205"/>
        <v>0</v>
      </c>
      <c r="BP158" s="399">
        <f t="shared" si="206"/>
        <v>0</v>
      </c>
      <c r="BQ158" s="412">
        <f t="shared" si="207"/>
        <v>0</v>
      </c>
      <c r="BR158" s="413">
        <f t="shared" si="208"/>
        <v>0</v>
      </c>
      <c r="BS158" s="398" t="str">
        <f t="shared" si="209"/>
        <v>0</v>
      </c>
      <c r="BT158" s="398" t="str">
        <f t="shared" si="210"/>
        <v>0</v>
      </c>
      <c r="BU158" s="412">
        <f t="shared" si="211"/>
        <v>0</v>
      </c>
      <c r="BV158" s="412" t="str">
        <f t="shared" si="212"/>
        <v>0m0</v>
      </c>
      <c r="BW158" s="399">
        <f t="shared" si="213"/>
        <v>0</v>
      </c>
      <c r="BX158" s="399">
        <f t="shared" si="214"/>
        <v>0</v>
      </c>
      <c r="BY158" s="412">
        <f t="shared" si="215"/>
        <v>0</v>
      </c>
      <c r="BZ158" s="413">
        <f t="shared" si="216"/>
        <v>0</v>
      </c>
      <c r="CA158" s="398" t="str">
        <f t="shared" si="217"/>
        <v>0</v>
      </c>
      <c r="CB158" s="398" t="str">
        <f t="shared" si="218"/>
        <v>0</v>
      </c>
      <c r="CC158" s="412">
        <f t="shared" si="219"/>
        <v>0</v>
      </c>
      <c r="CD158" s="412" t="str">
        <f t="shared" si="220"/>
        <v>0m0</v>
      </c>
      <c r="CE158" s="399">
        <f t="shared" si="221"/>
        <v>0</v>
      </c>
      <c r="CF158" s="399">
        <f t="shared" si="222"/>
        <v>0</v>
      </c>
      <c r="CG158" s="412">
        <f t="shared" si="223"/>
        <v>0</v>
      </c>
      <c r="CH158" s="413">
        <f t="shared" si="224"/>
        <v>0</v>
      </c>
      <c r="CI158" s="398" t="str">
        <f t="shared" si="225"/>
        <v>0</v>
      </c>
      <c r="CJ158" s="398" t="str">
        <f t="shared" si="226"/>
        <v>0</v>
      </c>
      <c r="CK158" s="412">
        <f t="shared" si="227"/>
        <v>0</v>
      </c>
      <c r="CL158" s="412" t="str">
        <f t="shared" si="228"/>
        <v>0m0</v>
      </c>
      <c r="CM158" s="399">
        <f t="shared" si="229"/>
        <v>0</v>
      </c>
      <c r="CN158" s="399">
        <f t="shared" si="230"/>
        <v>0</v>
      </c>
      <c r="CO158" s="412">
        <f t="shared" si="231"/>
        <v>0</v>
      </c>
      <c r="CP158" s="413">
        <f t="shared" si="232"/>
        <v>0</v>
      </c>
      <c r="CQ158" s="398" t="str">
        <f t="shared" si="233"/>
        <v>0</v>
      </c>
      <c r="CR158" s="398" t="str">
        <f t="shared" si="234"/>
        <v>0</v>
      </c>
      <c r="CS158" s="412">
        <f t="shared" si="235"/>
        <v>0</v>
      </c>
      <c r="CT158" s="412" t="str">
        <f t="shared" si="236"/>
        <v>0m0</v>
      </c>
      <c r="CU158" s="412">
        <f t="shared" si="237"/>
        <v>0</v>
      </c>
      <c r="CV158" s="412">
        <f t="shared" si="238"/>
        <v>0</v>
      </c>
      <c r="CW158" s="412">
        <f t="shared" si="239"/>
        <v>0</v>
      </c>
      <c r="CX158" s="412">
        <f t="shared" si="240"/>
        <v>0</v>
      </c>
      <c r="CY158" s="412">
        <f t="shared" si="241"/>
        <v>0</v>
      </c>
      <c r="CZ158" s="412" t="str">
        <f t="shared" si="242"/>
        <v/>
      </c>
      <c r="DA158" s="412" t="str">
        <f t="shared" si="243"/>
        <v/>
      </c>
      <c r="DB158" s="412" t="str">
        <f t="shared" si="244"/>
        <v/>
      </c>
      <c r="DC158" s="412" t="str">
        <f t="shared" si="245"/>
        <v/>
      </c>
      <c r="DD158" s="412" t="str">
        <f t="shared" si="246"/>
        <v/>
      </c>
      <c r="DE158" s="412"/>
      <c r="DF158" s="411"/>
      <c r="DG158" s="412" t="str">
        <f t="shared" si="247"/>
        <v/>
      </c>
      <c r="DH158" s="412" t="str">
        <f t="shared" si="248"/>
        <v/>
      </c>
      <c r="DI158" s="412">
        <f t="shared" si="249"/>
        <v>0</v>
      </c>
      <c r="DJ158" s="412" t="str">
        <f t="shared" si="250"/>
        <v/>
      </c>
      <c r="DK158" s="412" t="str">
        <f t="shared" si="251"/>
        <v/>
      </c>
      <c r="DL158" s="412" t="str">
        <f t="shared" si="252"/>
        <v/>
      </c>
      <c r="DM158" s="412" t="str">
        <f t="shared" si="253"/>
        <v/>
      </c>
      <c r="DN158" s="412" t="str">
        <f t="shared" si="254"/>
        <v/>
      </c>
      <c r="DO158" s="412" t="str">
        <f t="shared" si="255"/>
        <v/>
      </c>
    </row>
    <row r="159" spans="1:119" s="157" customFormat="1" ht="18" hidden="1" customHeight="1">
      <c r="A159" s="161" t="str">
        <f t="shared" si="185"/>
        <v/>
      </c>
      <c r="B159" s="158"/>
      <c r="C159" s="31" t="str">
        <f>IF(B159="","",VLOOKUP(B159,学連登録!$C$2:$G$3000,2,FALSE))</f>
        <v/>
      </c>
      <c r="D159" s="32" t="str">
        <f>IF(B159="","",VLOOKUP(B159,学連登録!$C$2:$G$3000,3,FALSE))</f>
        <v/>
      </c>
      <c r="E159" s="33" t="str">
        <f>IF(B159="","",VLOOKUP(B159,学連登録!$C$2:$G$3000,4,FALSE))</f>
        <v/>
      </c>
      <c r="F159" s="383" t="str">
        <f>IF(B159="","",VLOOKUP(B159,学連登録!$C$2:$I$3000,7,FALSE))</f>
        <v/>
      </c>
      <c r="G159" s="160"/>
      <c r="H159" s="905"/>
      <c r="I159" s="907"/>
      <c r="J159" s="160"/>
      <c r="K159" s="905"/>
      <c r="L159" s="906"/>
      <c r="M159" s="160"/>
      <c r="N159" s="819"/>
      <c r="O159" s="820"/>
      <c r="P159" s="159"/>
      <c r="Q159" s="905"/>
      <c r="R159" s="906"/>
      <c r="S159" s="159"/>
      <c r="T159" s="905"/>
      <c r="U159" s="906"/>
      <c r="V159" s="103" t="str">
        <f>IF(B159="","",VLOOKUP(B159,学連登録!$C$2:$H$3000,6,FALSE))</f>
        <v/>
      </c>
      <c r="Y159" s="118" t="str">
        <f t="shared" si="256"/>
        <v/>
      </c>
      <c r="Z159" s="97" t="str">
        <f>IF(G159="","",VLOOKUP(G159,種目名!$R$5:$T$104,3,0))</f>
        <v/>
      </c>
      <c r="AA159" s="99" t="str">
        <f>IF(J159="","",VLOOKUP(J159,種目名!$R$5:$T$104,3,0))</f>
        <v/>
      </c>
      <c r="AB159" s="119" t="str">
        <f>IF(M159="","",VLOOKUP(M159,種目名!$R$5:$T$104,3,0))</f>
        <v/>
      </c>
      <c r="AC159" s="119" t="str">
        <f>IF(P159="","",VLOOKUP(AF159,種目名!$R$5:$T$104,3,0))</f>
        <v/>
      </c>
      <c r="AD159" s="120" t="str">
        <f>IF(S159="","",VLOOKUP(AI159,種目名!$R$5:$T$104,3,0))</f>
        <v/>
      </c>
      <c r="AE159" s="117">
        <f t="shared" si="257"/>
        <v>0</v>
      </c>
      <c r="AF159" s="157" t="str">
        <f t="shared" si="258"/>
        <v/>
      </c>
      <c r="AG159" s="157" t="str">
        <f t="shared" si="259"/>
        <v/>
      </c>
      <c r="AH159" s="157">
        <f t="shared" si="260"/>
        <v>0</v>
      </c>
      <c r="AI159" s="157" t="str">
        <f t="shared" si="261"/>
        <v/>
      </c>
      <c r="AJ159" s="157" t="str">
        <f t="shared" si="262"/>
        <v/>
      </c>
      <c r="AK159" s="390"/>
      <c r="AL159" s="171">
        <f t="shared" si="190"/>
        <v>0</v>
      </c>
      <c r="AM159" s="399">
        <f t="shared" si="191"/>
        <v>0</v>
      </c>
      <c r="AN159" s="399">
        <f>COUNTIF($B$12:B159,B159)</f>
        <v>0</v>
      </c>
      <c r="AO159" s="399"/>
      <c r="AP159" s="399" t="str">
        <f t="shared" si="192"/>
        <v/>
      </c>
      <c r="AQ159" s="399" t="str">
        <f t="shared" si="192"/>
        <v/>
      </c>
      <c r="AR159" s="399" t="str">
        <f t="shared" si="192"/>
        <v/>
      </c>
      <c r="AS159" s="399" t="str">
        <f t="shared" si="192"/>
        <v/>
      </c>
      <c r="AT159" s="399">
        <f t="shared" si="193"/>
        <v>0</v>
      </c>
      <c r="AU159" s="399" t="str">
        <f t="shared" si="194"/>
        <v/>
      </c>
      <c r="AV159" s="399" t="str">
        <f t="shared" si="195"/>
        <v/>
      </c>
      <c r="AW159" s="399" t="str">
        <f t="shared" si="196"/>
        <v/>
      </c>
      <c r="AX159" s="399" t="str">
        <f t="shared" si="197"/>
        <v/>
      </c>
      <c r="AY159" s="399" t="str">
        <f t="shared" si="198"/>
        <v/>
      </c>
      <c r="AZ159" s="399" t="str">
        <f t="shared" si="186"/>
        <v/>
      </c>
      <c r="BA159" s="399" t="str">
        <f t="shared" si="186"/>
        <v/>
      </c>
      <c r="BB159" s="399" t="str">
        <f t="shared" si="186"/>
        <v/>
      </c>
      <c r="BC159" s="399" t="str">
        <f t="shared" si="186"/>
        <v/>
      </c>
      <c r="BD159" s="403" t="str">
        <f t="shared" si="186"/>
        <v/>
      </c>
      <c r="BE159" s="393">
        <f t="shared" si="199"/>
        <v>0</v>
      </c>
      <c r="BG159" s="399">
        <f t="shared" si="200"/>
        <v>0</v>
      </c>
      <c r="BH159" s="399">
        <f t="shared" si="201"/>
        <v>0</v>
      </c>
      <c r="BI159" s="412">
        <f t="shared" si="202"/>
        <v>0</v>
      </c>
      <c r="BJ159" s="413">
        <f t="shared" si="187"/>
        <v>0</v>
      </c>
      <c r="BK159" s="398" t="str">
        <f t="shared" si="188"/>
        <v>0</v>
      </c>
      <c r="BL159" s="398" t="str">
        <f t="shared" si="189"/>
        <v>0</v>
      </c>
      <c r="BM159" s="412">
        <f t="shared" si="203"/>
        <v>0</v>
      </c>
      <c r="BN159" s="412" t="str">
        <f t="shared" si="204"/>
        <v>0m0</v>
      </c>
      <c r="BO159" s="399">
        <f t="shared" si="205"/>
        <v>0</v>
      </c>
      <c r="BP159" s="399">
        <f t="shared" si="206"/>
        <v>0</v>
      </c>
      <c r="BQ159" s="412">
        <f t="shared" si="207"/>
        <v>0</v>
      </c>
      <c r="BR159" s="413">
        <f t="shared" si="208"/>
        <v>0</v>
      </c>
      <c r="BS159" s="398" t="str">
        <f t="shared" si="209"/>
        <v>0</v>
      </c>
      <c r="BT159" s="398" t="str">
        <f t="shared" si="210"/>
        <v>0</v>
      </c>
      <c r="BU159" s="412">
        <f t="shared" si="211"/>
        <v>0</v>
      </c>
      <c r="BV159" s="412" t="str">
        <f t="shared" si="212"/>
        <v>0m0</v>
      </c>
      <c r="BW159" s="399">
        <f t="shared" si="213"/>
        <v>0</v>
      </c>
      <c r="BX159" s="399">
        <f t="shared" si="214"/>
        <v>0</v>
      </c>
      <c r="BY159" s="412">
        <f t="shared" si="215"/>
        <v>0</v>
      </c>
      <c r="BZ159" s="413">
        <f t="shared" si="216"/>
        <v>0</v>
      </c>
      <c r="CA159" s="398" t="str">
        <f t="shared" si="217"/>
        <v>0</v>
      </c>
      <c r="CB159" s="398" t="str">
        <f t="shared" si="218"/>
        <v>0</v>
      </c>
      <c r="CC159" s="412">
        <f t="shared" si="219"/>
        <v>0</v>
      </c>
      <c r="CD159" s="412" t="str">
        <f t="shared" si="220"/>
        <v>0m0</v>
      </c>
      <c r="CE159" s="399">
        <f t="shared" si="221"/>
        <v>0</v>
      </c>
      <c r="CF159" s="399">
        <f t="shared" si="222"/>
        <v>0</v>
      </c>
      <c r="CG159" s="412">
        <f t="shared" si="223"/>
        <v>0</v>
      </c>
      <c r="CH159" s="413">
        <f t="shared" si="224"/>
        <v>0</v>
      </c>
      <c r="CI159" s="398" t="str">
        <f t="shared" si="225"/>
        <v>0</v>
      </c>
      <c r="CJ159" s="398" t="str">
        <f t="shared" si="226"/>
        <v>0</v>
      </c>
      <c r="CK159" s="412">
        <f t="shared" si="227"/>
        <v>0</v>
      </c>
      <c r="CL159" s="412" t="str">
        <f t="shared" si="228"/>
        <v>0m0</v>
      </c>
      <c r="CM159" s="399">
        <f t="shared" si="229"/>
        <v>0</v>
      </c>
      <c r="CN159" s="399">
        <f t="shared" si="230"/>
        <v>0</v>
      </c>
      <c r="CO159" s="412">
        <f t="shared" si="231"/>
        <v>0</v>
      </c>
      <c r="CP159" s="413">
        <f t="shared" si="232"/>
        <v>0</v>
      </c>
      <c r="CQ159" s="398" t="str">
        <f t="shared" si="233"/>
        <v>0</v>
      </c>
      <c r="CR159" s="398" t="str">
        <f t="shared" si="234"/>
        <v>0</v>
      </c>
      <c r="CS159" s="412">
        <f t="shared" si="235"/>
        <v>0</v>
      </c>
      <c r="CT159" s="412" t="str">
        <f t="shared" si="236"/>
        <v>0m0</v>
      </c>
      <c r="CU159" s="412">
        <f t="shared" si="237"/>
        <v>0</v>
      </c>
      <c r="CV159" s="412">
        <f t="shared" si="238"/>
        <v>0</v>
      </c>
      <c r="CW159" s="412">
        <f t="shared" si="239"/>
        <v>0</v>
      </c>
      <c r="CX159" s="412">
        <f t="shared" si="240"/>
        <v>0</v>
      </c>
      <c r="CY159" s="412">
        <f t="shared" si="241"/>
        <v>0</v>
      </c>
      <c r="CZ159" s="412" t="str">
        <f t="shared" si="242"/>
        <v/>
      </c>
      <c r="DA159" s="412" t="str">
        <f t="shared" si="243"/>
        <v/>
      </c>
      <c r="DB159" s="412" t="str">
        <f t="shared" si="244"/>
        <v/>
      </c>
      <c r="DC159" s="412" t="str">
        <f t="shared" si="245"/>
        <v/>
      </c>
      <c r="DD159" s="412" t="str">
        <f t="shared" si="246"/>
        <v/>
      </c>
      <c r="DE159" s="412"/>
      <c r="DF159" s="411"/>
      <c r="DG159" s="412" t="str">
        <f t="shared" si="247"/>
        <v/>
      </c>
      <c r="DH159" s="412" t="str">
        <f t="shared" si="248"/>
        <v/>
      </c>
      <c r="DI159" s="412">
        <f t="shared" si="249"/>
        <v>0</v>
      </c>
      <c r="DJ159" s="412" t="str">
        <f t="shared" si="250"/>
        <v/>
      </c>
      <c r="DK159" s="412" t="str">
        <f t="shared" si="251"/>
        <v/>
      </c>
      <c r="DL159" s="412" t="str">
        <f t="shared" si="252"/>
        <v/>
      </c>
      <c r="DM159" s="412" t="str">
        <f t="shared" si="253"/>
        <v/>
      </c>
      <c r="DN159" s="412" t="str">
        <f t="shared" si="254"/>
        <v/>
      </c>
      <c r="DO159" s="412" t="str">
        <f t="shared" si="255"/>
        <v/>
      </c>
    </row>
    <row r="160" spans="1:119" s="157" customFormat="1" ht="18" hidden="1" customHeight="1">
      <c r="A160" s="161" t="str">
        <f t="shared" si="185"/>
        <v/>
      </c>
      <c r="B160" s="158"/>
      <c r="C160" s="31" t="str">
        <f>IF(B160="","",VLOOKUP(B160,学連登録!$C$2:$G$3000,2,FALSE))</f>
        <v/>
      </c>
      <c r="D160" s="32" t="str">
        <f>IF(B160="","",VLOOKUP(B160,学連登録!$C$2:$G$3000,3,FALSE))</f>
        <v/>
      </c>
      <c r="E160" s="33" t="str">
        <f>IF(B160="","",VLOOKUP(B160,学連登録!$C$2:$G$3000,4,FALSE))</f>
        <v/>
      </c>
      <c r="F160" s="383" t="str">
        <f>IF(B160="","",VLOOKUP(B160,学連登録!$C$2:$I$3000,7,FALSE))</f>
        <v/>
      </c>
      <c r="G160" s="160"/>
      <c r="H160" s="905"/>
      <c r="I160" s="907"/>
      <c r="J160" s="160"/>
      <c r="K160" s="905"/>
      <c r="L160" s="906"/>
      <c r="M160" s="160"/>
      <c r="N160" s="819"/>
      <c r="O160" s="820"/>
      <c r="P160" s="159"/>
      <c r="Q160" s="905"/>
      <c r="R160" s="906"/>
      <c r="S160" s="159"/>
      <c r="T160" s="905"/>
      <c r="U160" s="906"/>
      <c r="V160" s="103" t="str">
        <f>IF(B160="","",VLOOKUP(B160,学連登録!$C$2:$H$3000,6,FALSE))</f>
        <v/>
      </c>
      <c r="Y160" s="118" t="str">
        <f t="shared" si="256"/>
        <v/>
      </c>
      <c r="Z160" s="97" t="str">
        <f>IF(G160="","",VLOOKUP(G160,種目名!$R$5:$T$104,3,0))</f>
        <v/>
      </c>
      <c r="AA160" s="99" t="str">
        <f>IF(J160="","",VLOOKUP(J160,種目名!$R$5:$T$104,3,0))</f>
        <v/>
      </c>
      <c r="AB160" s="119" t="str">
        <f>IF(M160="","",VLOOKUP(M160,種目名!$R$5:$T$104,3,0))</f>
        <v/>
      </c>
      <c r="AC160" s="119" t="str">
        <f>IF(P160="","",VLOOKUP(AF160,種目名!$R$5:$T$104,3,0))</f>
        <v/>
      </c>
      <c r="AD160" s="120" t="str">
        <f>IF(S160="","",VLOOKUP(AI160,種目名!$R$5:$T$104,3,0))</f>
        <v/>
      </c>
      <c r="AE160" s="117">
        <f t="shared" si="257"/>
        <v>0</v>
      </c>
      <c r="AF160" s="157" t="str">
        <f t="shared" si="258"/>
        <v/>
      </c>
      <c r="AG160" s="157" t="str">
        <f t="shared" si="259"/>
        <v/>
      </c>
      <c r="AH160" s="157">
        <f t="shared" si="260"/>
        <v>0</v>
      </c>
      <c r="AI160" s="157" t="str">
        <f t="shared" si="261"/>
        <v/>
      </c>
      <c r="AJ160" s="157" t="str">
        <f t="shared" si="262"/>
        <v/>
      </c>
      <c r="AK160" s="390"/>
      <c r="AL160" s="171">
        <f t="shared" si="190"/>
        <v>0</v>
      </c>
      <c r="AM160" s="399">
        <f t="shared" si="191"/>
        <v>0</v>
      </c>
      <c r="AN160" s="399">
        <f>COUNTIF($B$12:B160,B160)</f>
        <v>0</v>
      </c>
      <c r="AO160" s="399"/>
      <c r="AP160" s="399" t="str">
        <f t="shared" si="192"/>
        <v/>
      </c>
      <c r="AQ160" s="399" t="str">
        <f t="shared" si="192"/>
        <v/>
      </c>
      <c r="AR160" s="399" t="str">
        <f t="shared" si="192"/>
        <v/>
      </c>
      <c r="AS160" s="399" t="str">
        <f t="shared" si="192"/>
        <v/>
      </c>
      <c r="AT160" s="399">
        <f t="shared" si="193"/>
        <v>0</v>
      </c>
      <c r="AU160" s="399" t="str">
        <f t="shared" si="194"/>
        <v/>
      </c>
      <c r="AV160" s="399" t="str">
        <f t="shared" si="195"/>
        <v/>
      </c>
      <c r="AW160" s="399" t="str">
        <f t="shared" si="196"/>
        <v/>
      </c>
      <c r="AX160" s="399" t="str">
        <f t="shared" si="197"/>
        <v/>
      </c>
      <c r="AY160" s="399" t="str">
        <f t="shared" si="198"/>
        <v/>
      </c>
      <c r="AZ160" s="399" t="str">
        <f t="shared" si="186"/>
        <v/>
      </c>
      <c r="BA160" s="399" t="str">
        <f t="shared" si="186"/>
        <v/>
      </c>
      <c r="BB160" s="399" t="str">
        <f t="shared" si="186"/>
        <v/>
      </c>
      <c r="BC160" s="399" t="str">
        <f t="shared" si="186"/>
        <v/>
      </c>
      <c r="BD160" s="403" t="str">
        <f t="shared" si="186"/>
        <v/>
      </c>
      <c r="BE160" s="393">
        <f t="shared" si="199"/>
        <v>0</v>
      </c>
      <c r="BG160" s="399">
        <f t="shared" si="200"/>
        <v>0</v>
      </c>
      <c r="BH160" s="399">
        <f t="shared" si="201"/>
        <v>0</v>
      </c>
      <c r="BI160" s="412">
        <f t="shared" si="202"/>
        <v>0</v>
      </c>
      <c r="BJ160" s="413">
        <f t="shared" si="187"/>
        <v>0</v>
      </c>
      <c r="BK160" s="398" t="str">
        <f t="shared" si="188"/>
        <v>0</v>
      </c>
      <c r="BL160" s="398" t="str">
        <f t="shared" si="189"/>
        <v>0</v>
      </c>
      <c r="BM160" s="412">
        <f t="shared" si="203"/>
        <v>0</v>
      </c>
      <c r="BN160" s="412" t="str">
        <f t="shared" si="204"/>
        <v>0m0</v>
      </c>
      <c r="BO160" s="399">
        <f t="shared" si="205"/>
        <v>0</v>
      </c>
      <c r="BP160" s="399">
        <f t="shared" si="206"/>
        <v>0</v>
      </c>
      <c r="BQ160" s="412">
        <f t="shared" si="207"/>
        <v>0</v>
      </c>
      <c r="BR160" s="413">
        <f t="shared" si="208"/>
        <v>0</v>
      </c>
      <c r="BS160" s="398" t="str">
        <f t="shared" si="209"/>
        <v>0</v>
      </c>
      <c r="BT160" s="398" t="str">
        <f t="shared" si="210"/>
        <v>0</v>
      </c>
      <c r="BU160" s="412">
        <f t="shared" si="211"/>
        <v>0</v>
      </c>
      <c r="BV160" s="412" t="str">
        <f t="shared" si="212"/>
        <v>0m0</v>
      </c>
      <c r="BW160" s="399">
        <f t="shared" si="213"/>
        <v>0</v>
      </c>
      <c r="BX160" s="399">
        <f t="shared" si="214"/>
        <v>0</v>
      </c>
      <c r="BY160" s="412">
        <f t="shared" si="215"/>
        <v>0</v>
      </c>
      <c r="BZ160" s="413">
        <f t="shared" si="216"/>
        <v>0</v>
      </c>
      <c r="CA160" s="398" t="str">
        <f t="shared" si="217"/>
        <v>0</v>
      </c>
      <c r="CB160" s="398" t="str">
        <f t="shared" si="218"/>
        <v>0</v>
      </c>
      <c r="CC160" s="412">
        <f t="shared" si="219"/>
        <v>0</v>
      </c>
      <c r="CD160" s="412" t="str">
        <f t="shared" si="220"/>
        <v>0m0</v>
      </c>
      <c r="CE160" s="399">
        <f t="shared" si="221"/>
        <v>0</v>
      </c>
      <c r="CF160" s="399">
        <f t="shared" si="222"/>
        <v>0</v>
      </c>
      <c r="CG160" s="412">
        <f t="shared" si="223"/>
        <v>0</v>
      </c>
      <c r="CH160" s="413">
        <f t="shared" si="224"/>
        <v>0</v>
      </c>
      <c r="CI160" s="398" t="str">
        <f t="shared" si="225"/>
        <v>0</v>
      </c>
      <c r="CJ160" s="398" t="str">
        <f t="shared" si="226"/>
        <v>0</v>
      </c>
      <c r="CK160" s="412">
        <f t="shared" si="227"/>
        <v>0</v>
      </c>
      <c r="CL160" s="412" t="str">
        <f t="shared" si="228"/>
        <v>0m0</v>
      </c>
      <c r="CM160" s="399">
        <f t="shared" si="229"/>
        <v>0</v>
      </c>
      <c r="CN160" s="399">
        <f t="shared" si="230"/>
        <v>0</v>
      </c>
      <c r="CO160" s="412">
        <f t="shared" si="231"/>
        <v>0</v>
      </c>
      <c r="CP160" s="413">
        <f t="shared" si="232"/>
        <v>0</v>
      </c>
      <c r="CQ160" s="398" t="str">
        <f t="shared" si="233"/>
        <v>0</v>
      </c>
      <c r="CR160" s="398" t="str">
        <f t="shared" si="234"/>
        <v>0</v>
      </c>
      <c r="CS160" s="412">
        <f t="shared" si="235"/>
        <v>0</v>
      </c>
      <c r="CT160" s="412" t="str">
        <f t="shared" si="236"/>
        <v>0m0</v>
      </c>
      <c r="CU160" s="412">
        <f t="shared" si="237"/>
        <v>0</v>
      </c>
      <c r="CV160" s="412">
        <f t="shared" si="238"/>
        <v>0</v>
      </c>
      <c r="CW160" s="412">
        <f t="shared" si="239"/>
        <v>0</v>
      </c>
      <c r="CX160" s="412">
        <f t="shared" si="240"/>
        <v>0</v>
      </c>
      <c r="CY160" s="412">
        <f t="shared" si="241"/>
        <v>0</v>
      </c>
      <c r="CZ160" s="412" t="str">
        <f t="shared" si="242"/>
        <v/>
      </c>
      <c r="DA160" s="412" t="str">
        <f t="shared" si="243"/>
        <v/>
      </c>
      <c r="DB160" s="412" t="str">
        <f t="shared" si="244"/>
        <v/>
      </c>
      <c r="DC160" s="412" t="str">
        <f t="shared" si="245"/>
        <v/>
      </c>
      <c r="DD160" s="412" t="str">
        <f t="shared" si="246"/>
        <v/>
      </c>
      <c r="DE160" s="412"/>
      <c r="DF160" s="411"/>
      <c r="DG160" s="412" t="str">
        <f t="shared" si="247"/>
        <v/>
      </c>
      <c r="DH160" s="412" t="str">
        <f t="shared" si="248"/>
        <v/>
      </c>
      <c r="DI160" s="412">
        <f t="shared" si="249"/>
        <v>0</v>
      </c>
      <c r="DJ160" s="412" t="str">
        <f t="shared" si="250"/>
        <v/>
      </c>
      <c r="DK160" s="412" t="str">
        <f t="shared" si="251"/>
        <v/>
      </c>
      <c r="DL160" s="412" t="str">
        <f t="shared" si="252"/>
        <v/>
      </c>
      <c r="DM160" s="412" t="str">
        <f t="shared" si="253"/>
        <v/>
      </c>
      <c r="DN160" s="412" t="str">
        <f t="shared" si="254"/>
        <v/>
      </c>
      <c r="DO160" s="412" t="str">
        <f t="shared" si="255"/>
        <v/>
      </c>
    </row>
    <row r="161" spans="1:119" s="157" customFormat="1" ht="18" hidden="1" customHeight="1">
      <c r="A161" s="161" t="str">
        <f t="shared" si="185"/>
        <v/>
      </c>
      <c r="B161" s="158"/>
      <c r="C161" s="31" t="str">
        <f>IF(B161="","",VLOOKUP(B161,学連登録!$C$2:$G$3000,2,FALSE))</f>
        <v/>
      </c>
      <c r="D161" s="32" t="str">
        <f>IF(B161="","",VLOOKUP(B161,学連登録!$C$2:$G$3000,3,FALSE))</f>
        <v/>
      </c>
      <c r="E161" s="33" t="str">
        <f>IF(B161="","",VLOOKUP(B161,学連登録!$C$2:$G$3000,4,FALSE))</f>
        <v/>
      </c>
      <c r="F161" s="383" t="str">
        <f>IF(B161="","",VLOOKUP(B161,学連登録!$C$2:$I$3000,7,FALSE))</f>
        <v/>
      </c>
      <c r="G161" s="160"/>
      <c r="H161" s="905"/>
      <c r="I161" s="907"/>
      <c r="J161" s="160"/>
      <c r="K161" s="905"/>
      <c r="L161" s="906"/>
      <c r="M161" s="160"/>
      <c r="N161" s="819"/>
      <c r="O161" s="820"/>
      <c r="P161" s="159"/>
      <c r="Q161" s="905"/>
      <c r="R161" s="906"/>
      <c r="S161" s="159"/>
      <c r="T161" s="905"/>
      <c r="U161" s="906"/>
      <c r="V161" s="103" t="str">
        <f>IF(B161="","",VLOOKUP(B161,学連登録!$C$2:$H$3000,6,FALSE))</f>
        <v/>
      </c>
      <c r="Y161" s="118" t="str">
        <f t="shared" si="256"/>
        <v/>
      </c>
      <c r="Z161" s="97" t="str">
        <f>IF(G161="","",VLOOKUP(G161,種目名!$R$5:$T$104,3,0))</f>
        <v/>
      </c>
      <c r="AA161" s="99" t="str">
        <f>IF(J161="","",VLOOKUP(J161,種目名!$R$5:$T$104,3,0))</f>
        <v/>
      </c>
      <c r="AB161" s="119" t="str">
        <f>IF(M161="","",VLOOKUP(M161,種目名!$R$5:$T$104,3,0))</f>
        <v/>
      </c>
      <c r="AC161" s="119" t="str">
        <f>IF(P161="","",VLOOKUP(AF161,種目名!$R$5:$T$104,3,0))</f>
        <v/>
      </c>
      <c r="AD161" s="120" t="str">
        <f>IF(S161="","",VLOOKUP(AI161,種目名!$R$5:$T$104,3,0))</f>
        <v/>
      </c>
      <c r="AE161" s="117">
        <f t="shared" si="257"/>
        <v>0</v>
      </c>
      <c r="AF161" s="157" t="str">
        <f t="shared" si="258"/>
        <v/>
      </c>
      <c r="AG161" s="157" t="str">
        <f t="shared" si="259"/>
        <v/>
      </c>
      <c r="AH161" s="157">
        <f t="shared" si="260"/>
        <v>0</v>
      </c>
      <c r="AI161" s="157" t="str">
        <f t="shared" si="261"/>
        <v/>
      </c>
      <c r="AJ161" s="157" t="str">
        <f t="shared" si="262"/>
        <v/>
      </c>
      <c r="AK161" s="390"/>
      <c r="AL161" s="171">
        <f t="shared" si="190"/>
        <v>0</v>
      </c>
      <c r="AM161" s="399">
        <f t="shared" si="191"/>
        <v>0</v>
      </c>
      <c r="AN161" s="399">
        <f>COUNTIF($B$12:B161,B161)</f>
        <v>0</v>
      </c>
      <c r="AO161" s="399"/>
      <c r="AP161" s="399" t="str">
        <f t="shared" si="192"/>
        <v/>
      </c>
      <c r="AQ161" s="399" t="str">
        <f t="shared" si="192"/>
        <v/>
      </c>
      <c r="AR161" s="399" t="str">
        <f t="shared" si="192"/>
        <v/>
      </c>
      <c r="AS161" s="399" t="str">
        <f t="shared" si="192"/>
        <v/>
      </c>
      <c r="AT161" s="399">
        <f t="shared" si="193"/>
        <v>0</v>
      </c>
      <c r="AU161" s="399" t="str">
        <f t="shared" si="194"/>
        <v/>
      </c>
      <c r="AV161" s="399" t="str">
        <f t="shared" si="195"/>
        <v/>
      </c>
      <c r="AW161" s="399" t="str">
        <f t="shared" si="196"/>
        <v/>
      </c>
      <c r="AX161" s="399" t="str">
        <f t="shared" si="197"/>
        <v/>
      </c>
      <c r="AY161" s="399" t="str">
        <f t="shared" si="198"/>
        <v/>
      </c>
      <c r="AZ161" s="399" t="str">
        <f t="shared" si="186"/>
        <v/>
      </c>
      <c r="BA161" s="399" t="str">
        <f t="shared" si="186"/>
        <v/>
      </c>
      <c r="BB161" s="399" t="str">
        <f t="shared" si="186"/>
        <v/>
      </c>
      <c r="BC161" s="399" t="str">
        <f t="shared" si="186"/>
        <v/>
      </c>
      <c r="BD161" s="403" t="str">
        <f t="shared" si="186"/>
        <v/>
      </c>
      <c r="BE161" s="393">
        <f t="shared" si="199"/>
        <v>0</v>
      </c>
      <c r="BG161" s="399">
        <f t="shared" si="200"/>
        <v>0</v>
      </c>
      <c r="BH161" s="399">
        <f t="shared" si="201"/>
        <v>0</v>
      </c>
      <c r="BI161" s="412">
        <f t="shared" si="202"/>
        <v>0</v>
      </c>
      <c r="BJ161" s="413">
        <f t="shared" si="187"/>
        <v>0</v>
      </c>
      <c r="BK161" s="398" t="str">
        <f t="shared" si="188"/>
        <v>0</v>
      </c>
      <c r="BL161" s="398" t="str">
        <f t="shared" si="189"/>
        <v>0</v>
      </c>
      <c r="BM161" s="412">
        <f t="shared" si="203"/>
        <v>0</v>
      </c>
      <c r="BN161" s="412" t="str">
        <f t="shared" si="204"/>
        <v>0m0</v>
      </c>
      <c r="BO161" s="399">
        <f t="shared" si="205"/>
        <v>0</v>
      </c>
      <c r="BP161" s="399">
        <f t="shared" si="206"/>
        <v>0</v>
      </c>
      <c r="BQ161" s="412">
        <f t="shared" si="207"/>
        <v>0</v>
      </c>
      <c r="BR161" s="413">
        <f t="shared" si="208"/>
        <v>0</v>
      </c>
      <c r="BS161" s="398" t="str">
        <f t="shared" si="209"/>
        <v>0</v>
      </c>
      <c r="BT161" s="398" t="str">
        <f t="shared" si="210"/>
        <v>0</v>
      </c>
      <c r="BU161" s="412">
        <f t="shared" si="211"/>
        <v>0</v>
      </c>
      <c r="BV161" s="412" t="str">
        <f t="shared" si="212"/>
        <v>0m0</v>
      </c>
      <c r="BW161" s="399">
        <f t="shared" si="213"/>
        <v>0</v>
      </c>
      <c r="BX161" s="399">
        <f t="shared" si="214"/>
        <v>0</v>
      </c>
      <c r="BY161" s="412">
        <f t="shared" si="215"/>
        <v>0</v>
      </c>
      <c r="BZ161" s="413">
        <f t="shared" si="216"/>
        <v>0</v>
      </c>
      <c r="CA161" s="398" t="str">
        <f t="shared" si="217"/>
        <v>0</v>
      </c>
      <c r="CB161" s="398" t="str">
        <f t="shared" si="218"/>
        <v>0</v>
      </c>
      <c r="CC161" s="412">
        <f t="shared" si="219"/>
        <v>0</v>
      </c>
      <c r="CD161" s="412" t="str">
        <f t="shared" si="220"/>
        <v>0m0</v>
      </c>
      <c r="CE161" s="399">
        <f t="shared" si="221"/>
        <v>0</v>
      </c>
      <c r="CF161" s="399">
        <f t="shared" si="222"/>
        <v>0</v>
      </c>
      <c r="CG161" s="412">
        <f t="shared" si="223"/>
        <v>0</v>
      </c>
      <c r="CH161" s="413">
        <f t="shared" si="224"/>
        <v>0</v>
      </c>
      <c r="CI161" s="398" t="str">
        <f t="shared" si="225"/>
        <v>0</v>
      </c>
      <c r="CJ161" s="398" t="str">
        <f t="shared" si="226"/>
        <v>0</v>
      </c>
      <c r="CK161" s="412">
        <f t="shared" si="227"/>
        <v>0</v>
      </c>
      <c r="CL161" s="412" t="str">
        <f t="shared" si="228"/>
        <v>0m0</v>
      </c>
      <c r="CM161" s="399">
        <f t="shared" si="229"/>
        <v>0</v>
      </c>
      <c r="CN161" s="399">
        <f t="shared" si="230"/>
        <v>0</v>
      </c>
      <c r="CO161" s="412">
        <f t="shared" si="231"/>
        <v>0</v>
      </c>
      <c r="CP161" s="413">
        <f t="shared" si="232"/>
        <v>0</v>
      </c>
      <c r="CQ161" s="398" t="str">
        <f t="shared" si="233"/>
        <v>0</v>
      </c>
      <c r="CR161" s="398" t="str">
        <f t="shared" si="234"/>
        <v>0</v>
      </c>
      <c r="CS161" s="412">
        <f t="shared" si="235"/>
        <v>0</v>
      </c>
      <c r="CT161" s="412" t="str">
        <f t="shared" si="236"/>
        <v>0m0</v>
      </c>
      <c r="CU161" s="412">
        <f t="shared" si="237"/>
        <v>0</v>
      </c>
      <c r="CV161" s="412">
        <f t="shared" si="238"/>
        <v>0</v>
      </c>
      <c r="CW161" s="412">
        <f t="shared" si="239"/>
        <v>0</v>
      </c>
      <c r="CX161" s="412">
        <f t="shared" si="240"/>
        <v>0</v>
      </c>
      <c r="CY161" s="412">
        <f t="shared" si="241"/>
        <v>0</v>
      </c>
      <c r="CZ161" s="412" t="str">
        <f t="shared" si="242"/>
        <v/>
      </c>
      <c r="DA161" s="412" t="str">
        <f t="shared" si="243"/>
        <v/>
      </c>
      <c r="DB161" s="412" t="str">
        <f t="shared" si="244"/>
        <v/>
      </c>
      <c r="DC161" s="412" t="str">
        <f t="shared" si="245"/>
        <v/>
      </c>
      <c r="DD161" s="412" t="str">
        <f t="shared" si="246"/>
        <v/>
      </c>
      <c r="DE161" s="412"/>
      <c r="DF161" s="411"/>
      <c r="DG161" s="412" t="str">
        <f t="shared" si="247"/>
        <v/>
      </c>
      <c r="DH161" s="412" t="str">
        <f t="shared" si="248"/>
        <v/>
      </c>
      <c r="DI161" s="412">
        <f t="shared" si="249"/>
        <v>0</v>
      </c>
      <c r="DJ161" s="412" t="str">
        <f t="shared" si="250"/>
        <v/>
      </c>
      <c r="DK161" s="412" t="str">
        <f t="shared" si="251"/>
        <v/>
      </c>
      <c r="DL161" s="412" t="str">
        <f t="shared" si="252"/>
        <v/>
      </c>
      <c r="DM161" s="412" t="str">
        <f t="shared" si="253"/>
        <v/>
      </c>
      <c r="DN161" s="412" t="str">
        <f t="shared" si="254"/>
        <v/>
      </c>
      <c r="DO161" s="412" t="str">
        <f t="shared" si="255"/>
        <v/>
      </c>
    </row>
    <row r="162" spans="1:119" s="157" customFormat="1" ht="18" hidden="1" customHeight="1">
      <c r="A162" s="161" t="str">
        <f t="shared" si="185"/>
        <v/>
      </c>
      <c r="B162" s="158"/>
      <c r="C162" s="31" t="str">
        <f>IF(B162="","",VLOOKUP(B162,学連登録!$C$2:$G$3000,2,FALSE))</f>
        <v/>
      </c>
      <c r="D162" s="32" t="str">
        <f>IF(B162="","",VLOOKUP(B162,学連登録!$C$2:$G$3000,3,FALSE))</f>
        <v/>
      </c>
      <c r="E162" s="33" t="str">
        <f>IF(B162="","",VLOOKUP(B162,学連登録!$C$2:$G$3000,4,FALSE))</f>
        <v/>
      </c>
      <c r="F162" s="383" t="str">
        <f>IF(B162="","",VLOOKUP(B162,学連登録!$C$2:$I$3000,7,FALSE))</f>
        <v/>
      </c>
      <c r="G162" s="160"/>
      <c r="H162" s="905"/>
      <c r="I162" s="907"/>
      <c r="J162" s="160"/>
      <c r="K162" s="905"/>
      <c r="L162" s="906"/>
      <c r="M162" s="160"/>
      <c r="N162" s="819"/>
      <c r="O162" s="820"/>
      <c r="P162" s="159"/>
      <c r="Q162" s="905"/>
      <c r="R162" s="906"/>
      <c r="S162" s="159"/>
      <c r="T162" s="905"/>
      <c r="U162" s="906"/>
      <c r="V162" s="103" t="str">
        <f>IF(B162="","",VLOOKUP(B162,学連登録!$C$2:$H$3000,6,FALSE))</f>
        <v/>
      </c>
      <c r="Y162" s="118" t="str">
        <f t="shared" si="256"/>
        <v/>
      </c>
      <c r="Z162" s="97" t="str">
        <f>IF(G162="","",VLOOKUP(G162,種目名!$R$5:$T$104,3,0))</f>
        <v/>
      </c>
      <c r="AA162" s="99" t="str">
        <f>IF(J162="","",VLOOKUP(J162,種目名!$R$5:$T$104,3,0))</f>
        <v/>
      </c>
      <c r="AB162" s="119" t="str">
        <f>IF(M162="","",VLOOKUP(M162,種目名!$R$5:$T$104,3,0))</f>
        <v/>
      </c>
      <c r="AC162" s="119" t="str">
        <f>IF(P162="","",VLOOKUP(AF162,種目名!$R$5:$T$104,3,0))</f>
        <v/>
      </c>
      <c r="AD162" s="120" t="str">
        <f>IF(S162="","",VLOOKUP(AI162,種目名!$R$5:$T$104,3,0))</f>
        <v/>
      </c>
      <c r="AE162" s="117">
        <f t="shared" si="257"/>
        <v>0</v>
      </c>
      <c r="AF162" s="157" t="str">
        <f t="shared" si="258"/>
        <v/>
      </c>
      <c r="AG162" s="157" t="str">
        <f t="shared" si="259"/>
        <v/>
      </c>
      <c r="AH162" s="157">
        <f t="shared" si="260"/>
        <v>0</v>
      </c>
      <c r="AI162" s="157" t="str">
        <f t="shared" si="261"/>
        <v/>
      </c>
      <c r="AJ162" s="157" t="str">
        <f t="shared" si="262"/>
        <v/>
      </c>
      <c r="AK162" s="390"/>
      <c r="AL162" s="171">
        <f t="shared" si="190"/>
        <v>0</v>
      </c>
      <c r="AM162" s="399">
        <f t="shared" si="191"/>
        <v>0</v>
      </c>
      <c r="AN162" s="399">
        <f>COUNTIF($B$12:B162,B162)</f>
        <v>0</v>
      </c>
      <c r="AO162" s="399"/>
      <c r="AP162" s="399" t="str">
        <f t="shared" si="192"/>
        <v/>
      </c>
      <c r="AQ162" s="399" t="str">
        <f t="shared" si="192"/>
        <v/>
      </c>
      <c r="AR162" s="399" t="str">
        <f t="shared" si="192"/>
        <v/>
      </c>
      <c r="AS162" s="399" t="str">
        <f t="shared" si="192"/>
        <v/>
      </c>
      <c r="AT162" s="399">
        <f t="shared" si="193"/>
        <v>0</v>
      </c>
      <c r="AU162" s="399" t="str">
        <f t="shared" si="194"/>
        <v/>
      </c>
      <c r="AV162" s="399" t="str">
        <f t="shared" si="195"/>
        <v/>
      </c>
      <c r="AW162" s="399" t="str">
        <f t="shared" si="196"/>
        <v/>
      </c>
      <c r="AX162" s="399" t="str">
        <f t="shared" si="197"/>
        <v/>
      </c>
      <c r="AY162" s="399" t="str">
        <f t="shared" si="198"/>
        <v/>
      </c>
      <c r="AZ162" s="399" t="str">
        <f t="shared" si="186"/>
        <v/>
      </c>
      <c r="BA162" s="399" t="str">
        <f t="shared" si="186"/>
        <v/>
      </c>
      <c r="BB162" s="399" t="str">
        <f t="shared" si="186"/>
        <v/>
      </c>
      <c r="BC162" s="399" t="str">
        <f t="shared" si="186"/>
        <v/>
      </c>
      <c r="BD162" s="403" t="str">
        <f t="shared" si="186"/>
        <v/>
      </c>
      <c r="BE162" s="393">
        <f t="shared" si="199"/>
        <v>0</v>
      </c>
      <c r="BG162" s="399">
        <f t="shared" si="200"/>
        <v>0</v>
      </c>
      <c r="BH162" s="399">
        <f t="shared" si="201"/>
        <v>0</v>
      </c>
      <c r="BI162" s="412">
        <f t="shared" si="202"/>
        <v>0</v>
      </c>
      <c r="BJ162" s="413">
        <f t="shared" si="187"/>
        <v>0</v>
      </c>
      <c r="BK162" s="398" t="str">
        <f t="shared" si="188"/>
        <v>0</v>
      </c>
      <c r="BL162" s="398" t="str">
        <f t="shared" si="189"/>
        <v>0</v>
      </c>
      <c r="BM162" s="412">
        <f t="shared" si="203"/>
        <v>0</v>
      </c>
      <c r="BN162" s="412" t="str">
        <f t="shared" si="204"/>
        <v>0m0</v>
      </c>
      <c r="BO162" s="399">
        <f t="shared" si="205"/>
        <v>0</v>
      </c>
      <c r="BP162" s="399">
        <f t="shared" si="206"/>
        <v>0</v>
      </c>
      <c r="BQ162" s="412">
        <f t="shared" si="207"/>
        <v>0</v>
      </c>
      <c r="BR162" s="413">
        <f t="shared" si="208"/>
        <v>0</v>
      </c>
      <c r="BS162" s="398" t="str">
        <f t="shared" si="209"/>
        <v>0</v>
      </c>
      <c r="BT162" s="398" t="str">
        <f t="shared" si="210"/>
        <v>0</v>
      </c>
      <c r="BU162" s="412">
        <f t="shared" si="211"/>
        <v>0</v>
      </c>
      <c r="BV162" s="412" t="str">
        <f t="shared" si="212"/>
        <v>0m0</v>
      </c>
      <c r="BW162" s="399">
        <f t="shared" si="213"/>
        <v>0</v>
      </c>
      <c r="BX162" s="399">
        <f t="shared" si="214"/>
        <v>0</v>
      </c>
      <c r="BY162" s="412">
        <f t="shared" si="215"/>
        <v>0</v>
      </c>
      <c r="BZ162" s="413">
        <f t="shared" si="216"/>
        <v>0</v>
      </c>
      <c r="CA162" s="398" t="str">
        <f t="shared" si="217"/>
        <v>0</v>
      </c>
      <c r="CB162" s="398" t="str">
        <f t="shared" si="218"/>
        <v>0</v>
      </c>
      <c r="CC162" s="412">
        <f t="shared" si="219"/>
        <v>0</v>
      </c>
      <c r="CD162" s="412" t="str">
        <f t="shared" si="220"/>
        <v>0m0</v>
      </c>
      <c r="CE162" s="399">
        <f t="shared" si="221"/>
        <v>0</v>
      </c>
      <c r="CF162" s="399">
        <f t="shared" si="222"/>
        <v>0</v>
      </c>
      <c r="CG162" s="412">
        <f t="shared" si="223"/>
        <v>0</v>
      </c>
      <c r="CH162" s="413">
        <f t="shared" si="224"/>
        <v>0</v>
      </c>
      <c r="CI162" s="398" t="str">
        <f t="shared" si="225"/>
        <v>0</v>
      </c>
      <c r="CJ162" s="398" t="str">
        <f t="shared" si="226"/>
        <v>0</v>
      </c>
      <c r="CK162" s="412">
        <f t="shared" si="227"/>
        <v>0</v>
      </c>
      <c r="CL162" s="412" t="str">
        <f t="shared" si="228"/>
        <v>0m0</v>
      </c>
      <c r="CM162" s="399">
        <f t="shared" si="229"/>
        <v>0</v>
      </c>
      <c r="CN162" s="399">
        <f t="shared" si="230"/>
        <v>0</v>
      </c>
      <c r="CO162" s="412">
        <f t="shared" si="231"/>
        <v>0</v>
      </c>
      <c r="CP162" s="413">
        <f t="shared" si="232"/>
        <v>0</v>
      </c>
      <c r="CQ162" s="398" t="str">
        <f t="shared" si="233"/>
        <v>0</v>
      </c>
      <c r="CR162" s="398" t="str">
        <f t="shared" si="234"/>
        <v>0</v>
      </c>
      <c r="CS162" s="412">
        <f t="shared" si="235"/>
        <v>0</v>
      </c>
      <c r="CT162" s="412" t="str">
        <f t="shared" si="236"/>
        <v>0m0</v>
      </c>
      <c r="CU162" s="412">
        <f t="shared" si="237"/>
        <v>0</v>
      </c>
      <c r="CV162" s="412">
        <f t="shared" si="238"/>
        <v>0</v>
      </c>
      <c r="CW162" s="412">
        <f t="shared" si="239"/>
        <v>0</v>
      </c>
      <c r="CX162" s="412">
        <f t="shared" si="240"/>
        <v>0</v>
      </c>
      <c r="CY162" s="412">
        <f t="shared" si="241"/>
        <v>0</v>
      </c>
      <c r="CZ162" s="412" t="str">
        <f t="shared" si="242"/>
        <v/>
      </c>
      <c r="DA162" s="412" t="str">
        <f t="shared" si="243"/>
        <v/>
      </c>
      <c r="DB162" s="412" t="str">
        <f t="shared" si="244"/>
        <v/>
      </c>
      <c r="DC162" s="412" t="str">
        <f t="shared" si="245"/>
        <v/>
      </c>
      <c r="DD162" s="412" t="str">
        <f t="shared" si="246"/>
        <v/>
      </c>
      <c r="DE162" s="412"/>
      <c r="DF162" s="411"/>
      <c r="DG162" s="412" t="str">
        <f t="shared" si="247"/>
        <v/>
      </c>
      <c r="DH162" s="412" t="str">
        <f t="shared" si="248"/>
        <v/>
      </c>
      <c r="DI162" s="412">
        <f t="shared" si="249"/>
        <v>0</v>
      </c>
      <c r="DJ162" s="412" t="str">
        <f t="shared" si="250"/>
        <v/>
      </c>
      <c r="DK162" s="412" t="str">
        <f t="shared" si="251"/>
        <v/>
      </c>
      <c r="DL162" s="412" t="str">
        <f t="shared" si="252"/>
        <v/>
      </c>
      <c r="DM162" s="412" t="str">
        <f t="shared" si="253"/>
        <v/>
      </c>
      <c r="DN162" s="412" t="str">
        <f t="shared" si="254"/>
        <v/>
      </c>
      <c r="DO162" s="412" t="str">
        <f t="shared" si="255"/>
        <v/>
      </c>
    </row>
    <row r="163" spans="1:119" s="157" customFormat="1" ht="18" hidden="1" customHeight="1">
      <c r="A163" s="161" t="str">
        <f t="shared" si="185"/>
        <v/>
      </c>
      <c r="B163" s="158"/>
      <c r="C163" s="31" t="str">
        <f>IF(B163="","",VLOOKUP(B163,学連登録!$C$2:$G$3000,2,FALSE))</f>
        <v/>
      </c>
      <c r="D163" s="32" t="str">
        <f>IF(B163="","",VLOOKUP(B163,学連登録!$C$2:$G$3000,3,FALSE))</f>
        <v/>
      </c>
      <c r="E163" s="33" t="str">
        <f>IF(B163="","",VLOOKUP(B163,学連登録!$C$2:$G$3000,4,FALSE))</f>
        <v/>
      </c>
      <c r="F163" s="383" t="str">
        <f>IF(B163="","",VLOOKUP(B163,学連登録!$C$2:$I$3000,7,FALSE))</f>
        <v/>
      </c>
      <c r="G163" s="160"/>
      <c r="H163" s="905"/>
      <c r="I163" s="907"/>
      <c r="J163" s="160"/>
      <c r="K163" s="905"/>
      <c r="L163" s="906"/>
      <c r="M163" s="160"/>
      <c r="N163" s="819"/>
      <c r="O163" s="820"/>
      <c r="P163" s="159"/>
      <c r="Q163" s="905"/>
      <c r="R163" s="906"/>
      <c r="S163" s="159"/>
      <c r="T163" s="905"/>
      <c r="U163" s="906"/>
      <c r="V163" s="103" t="str">
        <f>IF(B163="","",VLOOKUP(B163,学連登録!$C$2:$H$3000,6,FALSE))</f>
        <v/>
      </c>
      <c r="Y163" s="118" t="str">
        <f t="shared" si="256"/>
        <v/>
      </c>
      <c r="Z163" s="97" t="str">
        <f>IF(G163="","",VLOOKUP(G163,種目名!$R$5:$T$104,3,0))</f>
        <v/>
      </c>
      <c r="AA163" s="99" t="str">
        <f>IF(J163="","",VLOOKUP(J163,種目名!$R$5:$T$104,3,0))</f>
        <v/>
      </c>
      <c r="AB163" s="119" t="str">
        <f>IF(M163="","",VLOOKUP(M163,種目名!$R$5:$T$104,3,0))</f>
        <v/>
      </c>
      <c r="AC163" s="119" t="str">
        <f>IF(P163="","",VLOOKUP(AF163,種目名!$R$5:$T$104,3,0))</f>
        <v/>
      </c>
      <c r="AD163" s="120" t="str">
        <f>IF(S163="","",VLOOKUP(AI163,種目名!$R$5:$T$104,3,0))</f>
        <v/>
      </c>
      <c r="AE163" s="117">
        <f t="shared" si="257"/>
        <v>0</v>
      </c>
      <c r="AF163" s="157" t="str">
        <f t="shared" si="258"/>
        <v/>
      </c>
      <c r="AG163" s="157" t="str">
        <f t="shared" si="259"/>
        <v/>
      </c>
      <c r="AH163" s="157">
        <f t="shared" si="260"/>
        <v>0</v>
      </c>
      <c r="AI163" s="157" t="str">
        <f t="shared" si="261"/>
        <v/>
      </c>
      <c r="AJ163" s="157" t="str">
        <f t="shared" si="262"/>
        <v/>
      </c>
      <c r="AK163" s="390"/>
      <c r="AL163" s="171">
        <f t="shared" si="190"/>
        <v>0</v>
      </c>
      <c r="AM163" s="399">
        <f t="shared" si="191"/>
        <v>0</v>
      </c>
      <c r="AN163" s="399">
        <f>COUNTIF($B$12:B163,B163)</f>
        <v>0</v>
      </c>
      <c r="AO163" s="399"/>
      <c r="AP163" s="399" t="str">
        <f t="shared" si="192"/>
        <v/>
      </c>
      <c r="AQ163" s="399" t="str">
        <f t="shared" si="192"/>
        <v/>
      </c>
      <c r="AR163" s="399" t="str">
        <f t="shared" si="192"/>
        <v/>
      </c>
      <c r="AS163" s="399" t="str">
        <f t="shared" si="192"/>
        <v/>
      </c>
      <c r="AT163" s="399">
        <f t="shared" si="193"/>
        <v>0</v>
      </c>
      <c r="AU163" s="399" t="str">
        <f t="shared" si="194"/>
        <v/>
      </c>
      <c r="AV163" s="399" t="str">
        <f t="shared" si="195"/>
        <v/>
      </c>
      <c r="AW163" s="399" t="str">
        <f t="shared" si="196"/>
        <v/>
      </c>
      <c r="AX163" s="399" t="str">
        <f t="shared" si="197"/>
        <v/>
      </c>
      <c r="AY163" s="399" t="str">
        <f t="shared" si="198"/>
        <v/>
      </c>
      <c r="AZ163" s="399" t="str">
        <f t="shared" si="186"/>
        <v/>
      </c>
      <c r="BA163" s="399" t="str">
        <f t="shared" si="186"/>
        <v/>
      </c>
      <c r="BB163" s="399" t="str">
        <f t="shared" si="186"/>
        <v/>
      </c>
      <c r="BC163" s="399" t="str">
        <f t="shared" si="186"/>
        <v/>
      </c>
      <c r="BD163" s="403" t="str">
        <f t="shared" si="186"/>
        <v/>
      </c>
      <c r="BE163" s="393">
        <f t="shared" si="199"/>
        <v>0</v>
      </c>
      <c r="BG163" s="399">
        <f t="shared" si="200"/>
        <v>0</v>
      </c>
      <c r="BH163" s="399">
        <f t="shared" si="201"/>
        <v>0</v>
      </c>
      <c r="BI163" s="412">
        <f t="shared" si="202"/>
        <v>0</v>
      </c>
      <c r="BJ163" s="413">
        <f t="shared" si="187"/>
        <v>0</v>
      </c>
      <c r="BK163" s="398" t="str">
        <f t="shared" si="188"/>
        <v>0</v>
      </c>
      <c r="BL163" s="398" t="str">
        <f t="shared" si="189"/>
        <v>0</v>
      </c>
      <c r="BM163" s="412">
        <f t="shared" si="203"/>
        <v>0</v>
      </c>
      <c r="BN163" s="412" t="str">
        <f t="shared" si="204"/>
        <v>0m0</v>
      </c>
      <c r="BO163" s="399">
        <f t="shared" si="205"/>
        <v>0</v>
      </c>
      <c r="BP163" s="399">
        <f t="shared" si="206"/>
        <v>0</v>
      </c>
      <c r="BQ163" s="412">
        <f t="shared" si="207"/>
        <v>0</v>
      </c>
      <c r="BR163" s="413">
        <f t="shared" si="208"/>
        <v>0</v>
      </c>
      <c r="BS163" s="398" t="str">
        <f t="shared" si="209"/>
        <v>0</v>
      </c>
      <c r="BT163" s="398" t="str">
        <f t="shared" si="210"/>
        <v>0</v>
      </c>
      <c r="BU163" s="412">
        <f t="shared" si="211"/>
        <v>0</v>
      </c>
      <c r="BV163" s="412" t="str">
        <f t="shared" si="212"/>
        <v>0m0</v>
      </c>
      <c r="BW163" s="399">
        <f t="shared" si="213"/>
        <v>0</v>
      </c>
      <c r="BX163" s="399">
        <f t="shared" si="214"/>
        <v>0</v>
      </c>
      <c r="BY163" s="412">
        <f t="shared" si="215"/>
        <v>0</v>
      </c>
      <c r="BZ163" s="413">
        <f t="shared" si="216"/>
        <v>0</v>
      </c>
      <c r="CA163" s="398" t="str">
        <f t="shared" si="217"/>
        <v>0</v>
      </c>
      <c r="CB163" s="398" t="str">
        <f t="shared" si="218"/>
        <v>0</v>
      </c>
      <c r="CC163" s="412">
        <f t="shared" si="219"/>
        <v>0</v>
      </c>
      <c r="CD163" s="412" t="str">
        <f t="shared" si="220"/>
        <v>0m0</v>
      </c>
      <c r="CE163" s="399">
        <f t="shared" si="221"/>
        <v>0</v>
      </c>
      <c r="CF163" s="399">
        <f t="shared" si="222"/>
        <v>0</v>
      </c>
      <c r="CG163" s="412">
        <f t="shared" si="223"/>
        <v>0</v>
      </c>
      <c r="CH163" s="413">
        <f t="shared" si="224"/>
        <v>0</v>
      </c>
      <c r="CI163" s="398" t="str">
        <f t="shared" si="225"/>
        <v>0</v>
      </c>
      <c r="CJ163" s="398" t="str">
        <f t="shared" si="226"/>
        <v>0</v>
      </c>
      <c r="CK163" s="412">
        <f t="shared" si="227"/>
        <v>0</v>
      </c>
      <c r="CL163" s="412" t="str">
        <f t="shared" si="228"/>
        <v>0m0</v>
      </c>
      <c r="CM163" s="399">
        <f t="shared" si="229"/>
        <v>0</v>
      </c>
      <c r="CN163" s="399">
        <f t="shared" si="230"/>
        <v>0</v>
      </c>
      <c r="CO163" s="412">
        <f t="shared" si="231"/>
        <v>0</v>
      </c>
      <c r="CP163" s="413">
        <f t="shared" si="232"/>
        <v>0</v>
      </c>
      <c r="CQ163" s="398" t="str">
        <f t="shared" si="233"/>
        <v>0</v>
      </c>
      <c r="CR163" s="398" t="str">
        <f t="shared" si="234"/>
        <v>0</v>
      </c>
      <c r="CS163" s="412">
        <f t="shared" si="235"/>
        <v>0</v>
      </c>
      <c r="CT163" s="412" t="str">
        <f t="shared" si="236"/>
        <v>0m0</v>
      </c>
      <c r="CU163" s="412">
        <f t="shared" si="237"/>
        <v>0</v>
      </c>
      <c r="CV163" s="412">
        <f t="shared" si="238"/>
        <v>0</v>
      </c>
      <c r="CW163" s="412">
        <f t="shared" si="239"/>
        <v>0</v>
      </c>
      <c r="CX163" s="412">
        <f t="shared" si="240"/>
        <v>0</v>
      </c>
      <c r="CY163" s="412">
        <f t="shared" si="241"/>
        <v>0</v>
      </c>
      <c r="CZ163" s="412" t="str">
        <f t="shared" si="242"/>
        <v/>
      </c>
      <c r="DA163" s="412" t="str">
        <f t="shared" si="243"/>
        <v/>
      </c>
      <c r="DB163" s="412" t="str">
        <f t="shared" si="244"/>
        <v/>
      </c>
      <c r="DC163" s="412" t="str">
        <f t="shared" si="245"/>
        <v/>
      </c>
      <c r="DD163" s="412" t="str">
        <f t="shared" si="246"/>
        <v/>
      </c>
      <c r="DE163" s="412"/>
      <c r="DF163" s="411"/>
      <c r="DG163" s="412" t="str">
        <f t="shared" si="247"/>
        <v/>
      </c>
      <c r="DH163" s="412" t="str">
        <f t="shared" si="248"/>
        <v/>
      </c>
      <c r="DI163" s="412">
        <f t="shared" si="249"/>
        <v>0</v>
      </c>
      <c r="DJ163" s="412" t="str">
        <f t="shared" si="250"/>
        <v/>
      </c>
      <c r="DK163" s="412" t="str">
        <f t="shared" si="251"/>
        <v/>
      </c>
      <c r="DL163" s="412" t="str">
        <f t="shared" si="252"/>
        <v/>
      </c>
      <c r="DM163" s="412" t="str">
        <f t="shared" si="253"/>
        <v/>
      </c>
      <c r="DN163" s="412" t="str">
        <f t="shared" si="254"/>
        <v/>
      </c>
      <c r="DO163" s="412" t="str">
        <f t="shared" si="255"/>
        <v/>
      </c>
    </row>
    <row r="164" spans="1:119" s="157" customFormat="1" ht="18" hidden="1" customHeight="1">
      <c r="A164" s="161" t="str">
        <f t="shared" si="185"/>
        <v/>
      </c>
      <c r="B164" s="158"/>
      <c r="C164" s="31" t="str">
        <f>IF(B164="","",VLOOKUP(B164,学連登録!$C$2:$G$3000,2,FALSE))</f>
        <v/>
      </c>
      <c r="D164" s="32" t="str">
        <f>IF(B164="","",VLOOKUP(B164,学連登録!$C$2:$G$3000,3,FALSE))</f>
        <v/>
      </c>
      <c r="E164" s="33" t="str">
        <f>IF(B164="","",VLOOKUP(B164,学連登録!$C$2:$G$3000,4,FALSE))</f>
        <v/>
      </c>
      <c r="F164" s="383" t="str">
        <f>IF(B164="","",VLOOKUP(B164,学連登録!$C$2:$I$3000,7,FALSE))</f>
        <v/>
      </c>
      <c r="G164" s="160"/>
      <c r="H164" s="905"/>
      <c r="I164" s="907"/>
      <c r="J164" s="160"/>
      <c r="K164" s="905"/>
      <c r="L164" s="906"/>
      <c r="M164" s="160"/>
      <c r="N164" s="819"/>
      <c r="O164" s="820"/>
      <c r="P164" s="159"/>
      <c r="Q164" s="905"/>
      <c r="R164" s="906"/>
      <c r="S164" s="159"/>
      <c r="T164" s="905"/>
      <c r="U164" s="906"/>
      <c r="V164" s="103" t="str">
        <f>IF(B164="","",VLOOKUP(B164,学連登録!$C$2:$H$3000,6,FALSE))</f>
        <v/>
      </c>
      <c r="Y164" s="118" t="str">
        <f t="shared" si="256"/>
        <v/>
      </c>
      <c r="Z164" s="97" t="str">
        <f>IF(G164="","",VLOOKUP(G164,種目名!$R$5:$T$104,3,0))</f>
        <v/>
      </c>
      <c r="AA164" s="99" t="str">
        <f>IF(J164="","",VLOOKUP(J164,種目名!$R$5:$T$104,3,0))</f>
        <v/>
      </c>
      <c r="AB164" s="119" t="str">
        <f>IF(M164="","",VLOOKUP(M164,種目名!$R$5:$T$104,3,0))</f>
        <v/>
      </c>
      <c r="AC164" s="119" t="str">
        <f>IF(P164="","",VLOOKUP(AF164,種目名!$R$5:$T$104,3,0))</f>
        <v/>
      </c>
      <c r="AD164" s="120" t="str">
        <f>IF(S164="","",VLOOKUP(AI164,種目名!$R$5:$T$104,3,0))</f>
        <v/>
      </c>
      <c r="AE164" s="117">
        <f t="shared" si="257"/>
        <v>0</v>
      </c>
      <c r="AF164" s="157" t="str">
        <f t="shared" si="258"/>
        <v/>
      </c>
      <c r="AG164" s="157" t="str">
        <f t="shared" si="259"/>
        <v/>
      </c>
      <c r="AH164" s="157">
        <f t="shared" si="260"/>
        <v>0</v>
      </c>
      <c r="AI164" s="157" t="str">
        <f t="shared" si="261"/>
        <v/>
      </c>
      <c r="AJ164" s="157" t="str">
        <f t="shared" si="262"/>
        <v/>
      </c>
      <c r="AK164" s="390"/>
      <c r="AL164" s="171">
        <f t="shared" si="190"/>
        <v>0</v>
      </c>
      <c r="AM164" s="399">
        <f t="shared" si="191"/>
        <v>0</v>
      </c>
      <c r="AN164" s="399">
        <f>COUNTIF($B$12:B164,B164)</f>
        <v>0</v>
      </c>
      <c r="AO164" s="399"/>
      <c r="AP164" s="399" t="str">
        <f t="shared" si="192"/>
        <v/>
      </c>
      <c r="AQ164" s="399" t="str">
        <f t="shared" si="192"/>
        <v/>
      </c>
      <c r="AR164" s="399" t="str">
        <f t="shared" si="192"/>
        <v/>
      </c>
      <c r="AS164" s="399" t="str">
        <f t="shared" si="192"/>
        <v/>
      </c>
      <c r="AT164" s="399">
        <f t="shared" si="193"/>
        <v>0</v>
      </c>
      <c r="AU164" s="399" t="str">
        <f t="shared" si="194"/>
        <v/>
      </c>
      <c r="AV164" s="399" t="str">
        <f t="shared" si="195"/>
        <v/>
      </c>
      <c r="AW164" s="399" t="str">
        <f t="shared" si="196"/>
        <v/>
      </c>
      <c r="AX164" s="399" t="str">
        <f t="shared" si="197"/>
        <v/>
      </c>
      <c r="AY164" s="399" t="str">
        <f t="shared" si="198"/>
        <v/>
      </c>
      <c r="AZ164" s="399" t="str">
        <f t="shared" si="186"/>
        <v/>
      </c>
      <c r="BA164" s="399" t="str">
        <f t="shared" si="186"/>
        <v/>
      </c>
      <c r="BB164" s="399" t="str">
        <f t="shared" si="186"/>
        <v/>
      </c>
      <c r="BC164" s="399" t="str">
        <f t="shared" si="186"/>
        <v/>
      </c>
      <c r="BD164" s="403" t="str">
        <f t="shared" si="186"/>
        <v/>
      </c>
      <c r="BE164" s="393">
        <f t="shared" si="199"/>
        <v>0</v>
      </c>
      <c r="BG164" s="399">
        <f t="shared" si="200"/>
        <v>0</v>
      </c>
      <c r="BH164" s="399">
        <f t="shared" si="201"/>
        <v>0</v>
      </c>
      <c r="BI164" s="412">
        <f t="shared" si="202"/>
        <v>0</v>
      </c>
      <c r="BJ164" s="413">
        <f t="shared" si="187"/>
        <v>0</v>
      </c>
      <c r="BK164" s="398" t="str">
        <f t="shared" si="188"/>
        <v>0</v>
      </c>
      <c r="BL164" s="398" t="str">
        <f t="shared" si="189"/>
        <v>0</v>
      </c>
      <c r="BM164" s="412">
        <f t="shared" si="203"/>
        <v>0</v>
      </c>
      <c r="BN164" s="412" t="str">
        <f t="shared" si="204"/>
        <v>0m0</v>
      </c>
      <c r="BO164" s="399">
        <f t="shared" si="205"/>
        <v>0</v>
      </c>
      <c r="BP164" s="399">
        <f t="shared" si="206"/>
        <v>0</v>
      </c>
      <c r="BQ164" s="412">
        <f t="shared" si="207"/>
        <v>0</v>
      </c>
      <c r="BR164" s="413">
        <f t="shared" si="208"/>
        <v>0</v>
      </c>
      <c r="BS164" s="398" t="str">
        <f t="shared" si="209"/>
        <v>0</v>
      </c>
      <c r="BT164" s="398" t="str">
        <f t="shared" si="210"/>
        <v>0</v>
      </c>
      <c r="BU164" s="412">
        <f t="shared" si="211"/>
        <v>0</v>
      </c>
      <c r="BV164" s="412" t="str">
        <f t="shared" si="212"/>
        <v>0m0</v>
      </c>
      <c r="BW164" s="399">
        <f t="shared" si="213"/>
        <v>0</v>
      </c>
      <c r="BX164" s="399">
        <f t="shared" si="214"/>
        <v>0</v>
      </c>
      <c r="BY164" s="412">
        <f t="shared" si="215"/>
        <v>0</v>
      </c>
      <c r="BZ164" s="413">
        <f t="shared" si="216"/>
        <v>0</v>
      </c>
      <c r="CA164" s="398" t="str">
        <f t="shared" si="217"/>
        <v>0</v>
      </c>
      <c r="CB164" s="398" t="str">
        <f t="shared" si="218"/>
        <v>0</v>
      </c>
      <c r="CC164" s="412">
        <f t="shared" si="219"/>
        <v>0</v>
      </c>
      <c r="CD164" s="412" t="str">
        <f t="shared" si="220"/>
        <v>0m0</v>
      </c>
      <c r="CE164" s="399">
        <f t="shared" si="221"/>
        <v>0</v>
      </c>
      <c r="CF164" s="399">
        <f t="shared" si="222"/>
        <v>0</v>
      </c>
      <c r="CG164" s="412">
        <f t="shared" si="223"/>
        <v>0</v>
      </c>
      <c r="CH164" s="413">
        <f t="shared" si="224"/>
        <v>0</v>
      </c>
      <c r="CI164" s="398" t="str">
        <f t="shared" si="225"/>
        <v>0</v>
      </c>
      <c r="CJ164" s="398" t="str">
        <f t="shared" si="226"/>
        <v>0</v>
      </c>
      <c r="CK164" s="412">
        <f t="shared" si="227"/>
        <v>0</v>
      </c>
      <c r="CL164" s="412" t="str">
        <f t="shared" si="228"/>
        <v>0m0</v>
      </c>
      <c r="CM164" s="399">
        <f t="shared" si="229"/>
        <v>0</v>
      </c>
      <c r="CN164" s="399">
        <f t="shared" si="230"/>
        <v>0</v>
      </c>
      <c r="CO164" s="412">
        <f t="shared" si="231"/>
        <v>0</v>
      </c>
      <c r="CP164" s="413">
        <f t="shared" si="232"/>
        <v>0</v>
      </c>
      <c r="CQ164" s="398" t="str">
        <f t="shared" si="233"/>
        <v>0</v>
      </c>
      <c r="CR164" s="398" t="str">
        <f t="shared" si="234"/>
        <v>0</v>
      </c>
      <c r="CS164" s="412">
        <f t="shared" si="235"/>
        <v>0</v>
      </c>
      <c r="CT164" s="412" t="str">
        <f t="shared" si="236"/>
        <v>0m0</v>
      </c>
      <c r="CU164" s="412">
        <f t="shared" si="237"/>
        <v>0</v>
      </c>
      <c r="CV164" s="412">
        <f t="shared" si="238"/>
        <v>0</v>
      </c>
      <c r="CW164" s="412">
        <f t="shared" si="239"/>
        <v>0</v>
      </c>
      <c r="CX164" s="412">
        <f t="shared" si="240"/>
        <v>0</v>
      </c>
      <c r="CY164" s="412">
        <f t="shared" si="241"/>
        <v>0</v>
      </c>
      <c r="CZ164" s="412" t="str">
        <f t="shared" si="242"/>
        <v/>
      </c>
      <c r="DA164" s="412" t="str">
        <f t="shared" si="243"/>
        <v/>
      </c>
      <c r="DB164" s="412" t="str">
        <f t="shared" si="244"/>
        <v/>
      </c>
      <c r="DC164" s="412" t="str">
        <f t="shared" si="245"/>
        <v/>
      </c>
      <c r="DD164" s="412" t="str">
        <f t="shared" si="246"/>
        <v/>
      </c>
      <c r="DE164" s="412"/>
      <c r="DF164" s="411"/>
      <c r="DG164" s="412" t="str">
        <f t="shared" si="247"/>
        <v/>
      </c>
      <c r="DH164" s="412" t="str">
        <f t="shared" si="248"/>
        <v/>
      </c>
      <c r="DI164" s="412">
        <f t="shared" si="249"/>
        <v>0</v>
      </c>
      <c r="DJ164" s="412" t="str">
        <f t="shared" si="250"/>
        <v/>
      </c>
      <c r="DK164" s="412" t="str">
        <f t="shared" si="251"/>
        <v/>
      </c>
      <c r="DL164" s="412" t="str">
        <f t="shared" si="252"/>
        <v/>
      </c>
      <c r="DM164" s="412" t="str">
        <f t="shared" si="253"/>
        <v/>
      </c>
      <c r="DN164" s="412" t="str">
        <f t="shared" si="254"/>
        <v/>
      </c>
      <c r="DO164" s="412" t="str">
        <f t="shared" si="255"/>
        <v/>
      </c>
    </row>
    <row r="165" spans="1:119" s="157" customFormat="1" ht="18" hidden="1" customHeight="1">
      <c r="A165" s="161" t="str">
        <f t="shared" si="185"/>
        <v/>
      </c>
      <c r="B165" s="158"/>
      <c r="C165" s="31" t="str">
        <f>IF(B165="","",VLOOKUP(B165,学連登録!$C$2:$G$3000,2,FALSE))</f>
        <v/>
      </c>
      <c r="D165" s="32" t="str">
        <f>IF(B165="","",VLOOKUP(B165,学連登録!$C$2:$G$3000,3,FALSE))</f>
        <v/>
      </c>
      <c r="E165" s="33" t="str">
        <f>IF(B165="","",VLOOKUP(B165,学連登録!$C$2:$G$3000,4,FALSE))</f>
        <v/>
      </c>
      <c r="F165" s="383" t="str">
        <f>IF(B165="","",VLOOKUP(B165,学連登録!$C$2:$I$3000,7,FALSE))</f>
        <v/>
      </c>
      <c r="G165" s="160"/>
      <c r="H165" s="905"/>
      <c r="I165" s="907"/>
      <c r="J165" s="160"/>
      <c r="K165" s="905"/>
      <c r="L165" s="906"/>
      <c r="M165" s="160"/>
      <c r="N165" s="819"/>
      <c r="O165" s="820"/>
      <c r="P165" s="159"/>
      <c r="Q165" s="905"/>
      <c r="R165" s="906"/>
      <c r="S165" s="159"/>
      <c r="T165" s="905"/>
      <c r="U165" s="906"/>
      <c r="V165" s="103" t="str">
        <f>IF(B165="","",VLOOKUP(B165,学連登録!$C$2:$H$3000,6,FALSE))</f>
        <v/>
      </c>
      <c r="Y165" s="118" t="str">
        <f t="shared" si="256"/>
        <v/>
      </c>
      <c r="Z165" s="97" t="str">
        <f>IF(G165="","",VLOOKUP(G165,種目名!$R$5:$T$104,3,0))</f>
        <v/>
      </c>
      <c r="AA165" s="99" t="str">
        <f>IF(J165="","",VLOOKUP(J165,種目名!$R$5:$T$104,3,0))</f>
        <v/>
      </c>
      <c r="AB165" s="119" t="str">
        <f>IF(M165="","",VLOOKUP(M165,種目名!$R$5:$T$104,3,0))</f>
        <v/>
      </c>
      <c r="AC165" s="119" t="str">
        <f>IF(P165="","",VLOOKUP(AF165,種目名!$R$5:$T$104,3,0))</f>
        <v/>
      </c>
      <c r="AD165" s="120" t="str">
        <f>IF(S165="","",VLOOKUP(AI165,種目名!$R$5:$T$104,3,0))</f>
        <v/>
      </c>
      <c r="AE165" s="117">
        <f t="shared" si="257"/>
        <v>0</v>
      </c>
      <c r="AF165" s="157" t="str">
        <f t="shared" si="258"/>
        <v/>
      </c>
      <c r="AG165" s="157" t="str">
        <f t="shared" si="259"/>
        <v/>
      </c>
      <c r="AH165" s="157">
        <f t="shared" si="260"/>
        <v>0</v>
      </c>
      <c r="AI165" s="157" t="str">
        <f t="shared" si="261"/>
        <v/>
      </c>
      <c r="AJ165" s="157" t="str">
        <f t="shared" si="262"/>
        <v/>
      </c>
      <c r="AK165" s="390"/>
      <c r="AL165" s="171">
        <f t="shared" si="190"/>
        <v>0</v>
      </c>
      <c r="AM165" s="399">
        <f t="shared" si="191"/>
        <v>0</v>
      </c>
      <c r="AN165" s="399">
        <f>COUNTIF($B$12:B165,B165)</f>
        <v>0</v>
      </c>
      <c r="AO165" s="399"/>
      <c r="AP165" s="399" t="str">
        <f t="shared" si="192"/>
        <v/>
      </c>
      <c r="AQ165" s="399" t="str">
        <f t="shared" si="192"/>
        <v/>
      </c>
      <c r="AR165" s="399" t="str">
        <f t="shared" si="192"/>
        <v/>
      </c>
      <c r="AS165" s="399" t="str">
        <f t="shared" si="192"/>
        <v/>
      </c>
      <c r="AT165" s="399">
        <f t="shared" si="193"/>
        <v>0</v>
      </c>
      <c r="AU165" s="399" t="str">
        <f t="shared" si="194"/>
        <v/>
      </c>
      <c r="AV165" s="399" t="str">
        <f t="shared" si="195"/>
        <v/>
      </c>
      <c r="AW165" s="399" t="str">
        <f t="shared" si="196"/>
        <v/>
      </c>
      <c r="AX165" s="399" t="str">
        <f t="shared" si="197"/>
        <v/>
      </c>
      <c r="AY165" s="399" t="str">
        <f t="shared" si="198"/>
        <v/>
      </c>
      <c r="AZ165" s="399" t="str">
        <f t="shared" si="186"/>
        <v/>
      </c>
      <c r="BA165" s="399" t="str">
        <f t="shared" si="186"/>
        <v/>
      </c>
      <c r="BB165" s="399" t="str">
        <f t="shared" si="186"/>
        <v/>
      </c>
      <c r="BC165" s="399" t="str">
        <f t="shared" si="186"/>
        <v/>
      </c>
      <c r="BD165" s="403" t="str">
        <f t="shared" si="186"/>
        <v/>
      </c>
      <c r="BE165" s="393">
        <f t="shared" si="199"/>
        <v>0</v>
      </c>
      <c r="BG165" s="399">
        <f t="shared" si="200"/>
        <v>0</v>
      </c>
      <c r="BH165" s="399">
        <f t="shared" si="201"/>
        <v>0</v>
      </c>
      <c r="BI165" s="412">
        <f t="shared" si="202"/>
        <v>0</v>
      </c>
      <c r="BJ165" s="413">
        <f t="shared" si="187"/>
        <v>0</v>
      </c>
      <c r="BK165" s="398" t="str">
        <f t="shared" si="188"/>
        <v>0</v>
      </c>
      <c r="BL165" s="398" t="str">
        <f t="shared" si="189"/>
        <v>0</v>
      </c>
      <c r="BM165" s="412">
        <f t="shared" si="203"/>
        <v>0</v>
      </c>
      <c r="BN165" s="412" t="str">
        <f t="shared" si="204"/>
        <v>0m0</v>
      </c>
      <c r="BO165" s="399">
        <f t="shared" si="205"/>
        <v>0</v>
      </c>
      <c r="BP165" s="399">
        <f t="shared" si="206"/>
        <v>0</v>
      </c>
      <c r="BQ165" s="412">
        <f t="shared" si="207"/>
        <v>0</v>
      </c>
      <c r="BR165" s="413">
        <f t="shared" si="208"/>
        <v>0</v>
      </c>
      <c r="BS165" s="398" t="str">
        <f t="shared" si="209"/>
        <v>0</v>
      </c>
      <c r="BT165" s="398" t="str">
        <f t="shared" si="210"/>
        <v>0</v>
      </c>
      <c r="BU165" s="412">
        <f t="shared" si="211"/>
        <v>0</v>
      </c>
      <c r="BV165" s="412" t="str">
        <f t="shared" si="212"/>
        <v>0m0</v>
      </c>
      <c r="BW165" s="399">
        <f t="shared" si="213"/>
        <v>0</v>
      </c>
      <c r="BX165" s="399">
        <f t="shared" si="214"/>
        <v>0</v>
      </c>
      <c r="BY165" s="412">
        <f t="shared" si="215"/>
        <v>0</v>
      </c>
      <c r="BZ165" s="413">
        <f t="shared" si="216"/>
        <v>0</v>
      </c>
      <c r="CA165" s="398" t="str">
        <f t="shared" si="217"/>
        <v>0</v>
      </c>
      <c r="CB165" s="398" t="str">
        <f t="shared" si="218"/>
        <v>0</v>
      </c>
      <c r="CC165" s="412">
        <f t="shared" si="219"/>
        <v>0</v>
      </c>
      <c r="CD165" s="412" t="str">
        <f t="shared" si="220"/>
        <v>0m0</v>
      </c>
      <c r="CE165" s="399">
        <f t="shared" si="221"/>
        <v>0</v>
      </c>
      <c r="CF165" s="399">
        <f t="shared" si="222"/>
        <v>0</v>
      </c>
      <c r="CG165" s="412">
        <f t="shared" si="223"/>
        <v>0</v>
      </c>
      <c r="CH165" s="413">
        <f t="shared" si="224"/>
        <v>0</v>
      </c>
      <c r="CI165" s="398" t="str">
        <f t="shared" si="225"/>
        <v>0</v>
      </c>
      <c r="CJ165" s="398" t="str">
        <f t="shared" si="226"/>
        <v>0</v>
      </c>
      <c r="CK165" s="412">
        <f t="shared" si="227"/>
        <v>0</v>
      </c>
      <c r="CL165" s="412" t="str">
        <f t="shared" si="228"/>
        <v>0m0</v>
      </c>
      <c r="CM165" s="399">
        <f t="shared" si="229"/>
        <v>0</v>
      </c>
      <c r="CN165" s="399">
        <f t="shared" si="230"/>
        <v>0</v>
      </c>
      <c r="CO165" s="412">
        <f t="shared" si="231"/>
        <v>0</v>
      </c>
      <c r="CP165" s="413">
        <f t="shared" si="232"/>
        <v>0</v>
      </c>
      <c r="CQ165" s="398" t="str">
        <f t="shared" si="233"/>
        <v>0</v>
      </c>
      <c r="CR165" s="398" t="str">
        <f t="shared" si="234"/>
        <v>0</v>
      </c>
      <c r="CS165" s="412">
        <f t="shared" si="235"/>
        <v>0</v>
      </c>
      <c r="CT165" s="412" t="str">
        <f t="shared" si="236"/>
        <v>0m0</v>
      </c>
      <c r="CU165" s="412">
        <f t="shared" si="237"/>
        <v>0</v>
      </c>
      <c r="CV165" s="412">
        <f t="shared" si="238"/>
        <v>0</v>
      </c>
      <c r="CW165" s="412">
        <f t="shared" si="239"/>
        <v>0</v>
      </c>
      <c r="CX165" s="412">
        <f t="shared" si="240"/>
        <v>0</v>
      </c>
      <c r="CY165" s="412">
        <f t="shared" si="241"/>
        <v>0</v>
      </c>
      <c r="CZ165" s="412" t="str">
        <f t="shared" si="242"/>
        <v/>
      </c>
      <c r="DA165" s="412" t="str">
        <f t="shared" si="243"/>
        <v/>
      </c>
      <c r="DB165" s="412" t="str">
        <f t="shared" si="244"/>
        <v/>
      </c>
      <c r="DC165" s="412" t="str">
        <f t="shared" si="245"/>
        <v/>
      </c>
      <c r="DD165" s="412" t="str">
        <f t="shared" si="246"/>
        <v/>
      </c>
      <c r="DE165" s="412"/>
      <c r="DF165" s="411"/>
      <c r="DG165" s="412" t="str">
        <f t="shared" si="247"/>
        <v/>
      </c>
      <c r="DH165" s="412" t="str">
        <f t="shared" si="248"/>
        <v/>
      </c>
      <c r="DI165" s="412">
        <f t="shared" si="249"/>
        <v>0</v>
      </c>
      <c r="DJ165" s="412" t="str">
        <f t="shared" si="250"/>
        <v/>
      </c>
      <c r="DK165" s="412" t="str">
        <f t="shared" si="251"/>
        <v/>
      </c>
      <c r="DL165" s="412" t="str">
        <f t="shared" si="252"/>
        <v/>
      </c>
      <c r="DM165" s="412" t="str">
        <f t="shared" si="253"/>
        <v/>
      </c>
      <c r="DN165" s="412" t="str">
        <f t="shared" si="254"/>
        <v/>
      </c>
      <c r="DO165" s="412" t="str">
        <f t="shared" si="255"/>
        <v/>
      </c>
    </row>
    <row r="166" spans="1:119" s="157" customFormat="1" ht="18" hidden="1" customHeight="1">
      <c r="A166" s="161" t="str">
        <f t="shared" si="185"/>
        <v/>
      </c>
      <c r="B166" s="158"/>
      <c r="C166" s="31" t="str">
        <f>IF(B166="","",VLOOKUP(B166,学連登録!$C$2:$G$3000,2,FALSE))</f>
        <v/>
      </c>
      <c r="D166" s="32" t="str">
        <f>IF(B166="","",VLOOKUP(B166,学連登録!$C$2:$G$3000,3,FALSE))</f>
        <v/>
      </c>
      <c r="E166" s="33" t="str">
        <f>IF(B166="","",VLOOKUP(B166,学連登録!$C$2:$G$3000,4,FALSE))</f>
        <v/>
      </c>
      <c r="F166" s="383" t="str">
        <f>IF(B166="","",VLOOKUP(B166,学連登録!$C$2:$I$3000,7,FALSE))</f>
        <v/>
      </c>
      <c r="G166" s="160"/>
      <c r="H166" s="905"/>
      <c r="I166" s="907"/>
      <c r="J166" s="160"/>
      <c r="K166" s="905"/>
      <c r="L166" s="906"/>
      <c r="M166" s="160"/>
      <c r="N166" s="819"/>
      <c r="O166" s="820"/>
      <c r="P166" s="159"/>
      <c r="Q166" s="905"/>
      <c r="R166" s="906"/>
      <c r="S166" s="159"/>
      <c r="T166" s="905"/>
      <c r="U166" s="906"/>
      <c r="V166" s="103" t="str">
        <f>IF(B166="","",VLOOKUP(B166,学連登録!$C$2:$H$3000,6,FALSE))</f>
        <v/>
      </c>
      <c r="Y166" s="118" t="str">
        <f t="shared" si="256"/>
        <v/>
      </c>
      <c r="Z166" s="97" t="str">
        <f>IF(G166="","",VLOOKUP(G166,種目名!$R$5:$T$104,3,0))</f>
        <v/>
      </c>
      <c r="AA166" s="99" t="str">
        <f>IF(J166="","",VLOOKUP(J166,種目名!$R$5:$T$104,3,0))</f>
        <v/>
      </c>
      <c r="AB166" s="119" t="str">
        <f>IF(M166="","",VLOOKUP(M166,種目名!$R$5:$T$104,3,0))</f>
        <v/>
      </c>
      <c r="AC166" s="119" t="str">
        <f>IF(P166="","",VLOOKUP(AF166,種目名!$R$5:$T$104,3,0))</f>
        <v/>
      </c>
      <c r="AD166" s="120" t="str">
        <f>IF(S166="","",VLOOKUP(AI166,種目名!$R$5:$T$104,3,0))</f>
        <v/>
      </c>
      <c r="AE166" s="117">
        <f t="shared" si="257"/>
        <v>0</v>
      </c>
      <c r="AF166" s="157" t="str">
        <f t="shared" si="258"/>
        <v/>
      </c>
      <c r="AG166" s="157" t="str">
        <f t="shared" si="259"/>
        <v/>
      </c>
      <c r="AH166" s="157">
        <f t="shared" si="260"/>
        <v>0</v>
      </c>
      <c r="AI166" s="157" t="str">
        <f t="shared" si="261"/>
        <v/>
      </c>
      <c r="AJ166" s="157" t="str">
        <f t="shared" si="262"/>
        <v/>
      </c>
      <c r="AK166" s="390"/>
      <c r="AL166" s="171">
        <f t="shared" si="190"/>
        <v>0</v>
      </c>
      <c r="AM166" s="399">
        <f t="shared" si="191"/>
        <v>0</v>
      </c>
      <c r="AN166" s="399">
        <f>COUNTIF($B$12:B166,B166)</f>
        <v>0</v>
      </c>
      <c r="AO166" s="399"/>
      <c r="AP166" s="399" t="str">
        <f t="shared" si="192"/>
        <v/>
      </c>
      <c r="AQ166" s="399" t="str">
        <f t="shared" si="192"/>
        <v/>
      </c>
      <c r="AR166" s="399" t="str">
        <f t="shared" si="192"/>
        <v/>
      </c>
      <c r="AS166" s="399" t="str">
        <f t="shared" si="192"/>
        <v/>
      </c>
      <c r="AT166" s="399">
        <f t="shared" si="193"/>
        <v>0</v>
      </c>
      <c r="AU166" s="399" t="str">
        <f t="shared" si="194"/>
        <v/>
      </c>
      <c r="AV166" s="399" t="str">
        <f t="shared" si="195"/>
        <v/>
      </c>
      <c r="AW166" s="399" t="str">
        <f t="shared" si="196"/>
        <v/>
      </c>
      <c r="AX166" s="399" t="str">
        <f t="shared" si="197"/>
        <v/>
      </c>
      <c r="AY166" s="399" t="str">
        <f t="shared" si="198"/>
        <v/>
      </c>
      <c r="AZ166" s="399" t="str">
        <f t="shared" ref="AZ166:BD216" si="263">IF(AU166="","",COUNTIF($AU$12:$AY$520,AU166))</f>
        <v/>
      </c>
      <c r="BA166" s="399" t="str">
        <f t="shared" si="263"/>
        <v/>
      </c>
      <c r="BB166" s="399" t="str">
        <f t="shared" si="263"/>
        <v/>
      </c>
      <c r="BC166" s="399" t="str">
        <f t="shared" si="263"/>
        <v/>
      </c>
      <c r="BD166" s="403" t="str">
        <f t="shared" si="263"/>
        <v/>
      </c>
      <c r="BE166" s="393">
        <f t="shared" si="199"/>
        <v>0</v>
      </c>
      <c r="BG166" s="399">
        <f t="shared" si="200"/>
        <v>0</v>
      </c>
      <c r="BH166" s="399">
        <f t="shared" si="201"/>
        <v>0</v>
      </c>
      <c r="BI166" s="412">
        <f t="shared" si="202"/>
        <v>0</v>
      </c>
      <c r="BJ166" s="413">
        <f t="shared" si="187"/>
        <v>0</v>
      </c>
      <c r="BK166" s="398" t="str">
        <f t="shared" si="188"/>
        <v>0</v>
      </c>
      <c r="BL166" s="398" t="str">
        <f t="shared" si="189"/>
        <v>0</v>
      </c>
      <c r="BM166" s="412">
        <f t="shared" si="203"/>
        <v>0</v>
      </c>
      <c r="BN166" s="412" t="str">
        <f t="shared" si="204"/>
        <v>0m0</v>
      </c>
      <c r="BO166" s="399">
        <f t="shared" si="205"/>
        <v>0</v>
      </c>
      <c r="BP166" s="399">
        <f t="shared" si="206"/>
        <v>0</v>
      </c>
      <c r="BQ166" s="412">
        <f t="shared" si="207"/>
        <v>0</v>
      </c>
      <c r="BR166" s="413">
        <f t="shared" si="208"/>
        <v>0</v>
      </c>
      <c r="BS166" s="398" t="str">
        <f t="shared" si="209"/>
        <v>0</v>
      </c>
      <c r="BT166" s="398" t="str">
        <f t="shared" si="210"/>
        <v>0</v>
      </c>
      <c r="BU166" s="412">
        <f t="shared" si="211"/>
        <v>0</v>
      </c>
      <c r="BV166" s="412" t="str">
        <f t="shared" si="212"/>
        <v>0m0</v>
      </c>
      <c r="BW166" s="399">
        <f t="shared" si="213"/>
        <v>0</v>
      </c>
      <c r="BX166" s="399">
        <f t="shared" si="214"/>
        <v>0</v>
      </c>
      <c r="BY166" s="412">
        <f t="shared" si="215"/>
        <v>0</v>
      </c>
      <c r="BZ166" s="413">
        <f t="shared" si="216"/>
        <v>0</v>
      </c>
      <c r="CA166" s="398" t="str">
        <f t="shared" si="217"/>
        <v>0</v>
      </c>
      <c r="CB166" s="398" t="str">
        <f t="shared" si="218"/>
        <v>0</v>
      </c>
      <c r="CC166" s="412">
        <f t="shared" si="219"/>
        <v>0</v>
      </c>
      <c r="CD166" s="412" t="str">
        <f t="shared" si="220"/>
        <v>0m0</v>
      </c>
      <c r="CE166" s="399">
        <f t="shared" si="221"/>
        <v>0</v>
      </c>
      <c r="CF166" s="399">
        <f t="shared" si="222"/>
        <v>0</v>
      </c>
      <c r="CG166" s="412">
        <f t="shared" si="223"/>
        <v>0</v>
      </c>
      <c r="CH166" s="413">
        <f t="shared" si="224"/>
        <v>0</v>
      </c>
      <c r="CI166" s="398" t="str">
        <f t="shared" si="225"/>
        <v>0</v>
      </c>
      <c r="CJ166" s="398" t="str">
        <f t="shared" si="226"/>
        <v>0</v>
      </c>
      <c r="CK166" s="412">
        <f t="shared" si="227"/>
        <v>0</v>
      </c>
      <c r="CL166" s="412" t="str">
        <f t="shared" si="228"/>
        <v>0m0</v>
      </c>
      <c r="CM166" s="399">
        <f t="shared" si="229"/>
        <v>0</v>
      </c>
      <c r="CN166" s="399">
        <f t="shared" si="230"/>
        <v>0</v>
      </c>
      <c r="CO166" s="412">
        <f t="shared" si="231"/>
        <v>0</v>
      </c>
      <c r="CP166" s="413">
        <f t="shared" si="232"/>
        <v>0</v>
      </c>
      <c r="CQ166" s="398" t="str">
        <f t="shared" si="233"/>
        <v>0</v>
      </c>
      <c r="CR166" s="398" t="str">
        <f t="shared" si="234"/>
        <v>0</v>
      </c>
      <c r="CS166" s="412">
        <f t="shared" si="235"/>
        <v>0</v>
      </c>
      <c r="CT166" s="412" t="str">
        <f t="shared" si="236"/>
        <v>0m0</v>
      </c>
      <c r="CU166" s="412">
        <f t="shared" si="237"/>
        <v>0</v>
      </c>
      <c r="CV166" s="412">
        <f t="shared" si="238"/>
        <v>0</v>
      </c>
      <c r="CW166" s="412">
        <f t="shared" si="239"/>
        <v>0</v>
      </c>
      <c r="CX166" s="412">
        <f t="shared" si="240"/>
        <v>0</v>
      </c>
      <c r="CY166" s="412">
        <f t="shared" si="241"/>
        <v>0</v>
      </c>
      <c r="CZ166" s="412" t="str">
        <f t="shared" si="242"/>
        <v/>
      </c>
      <c r="DA166" s="412" t="str">
        <f t="shared" si="243"/>
        <v/>
      </c>
      <c r="DB166" s="412" t="str">
        <f t="shared" si="244"/>
        <v/>
      </c>
      <c r="DC166" s="412" t="str">
        <f t="shared" si="245"/>
        <v/>
      </c>
      <c r="DD166" s="412" t="str">
        <f t="shared" si="246"/>
        <v/>
      </c>
      <c r="DE166" s="412"/>
      <c r="DF166" s="411"/>
      <c r="DG166" s="412" t="str">
        <f t="shared" si="247"/>
        <v/>
      </c>
      <c r="DH166" s="412" t="str">
        <f t="shared" si="248"/>
        <v/>
      </c>
      <c r="DI166" s="412">
        <f t="shared" si="249"/>
        <v>0</v>
      </c>
      <c r="DJ166" s="412" t="str">
        <f t="shared" si="250"/>
        <v/>
      </c>
      <c r="DK166" s="412" t="str">
        <f t="shared" si="251"/>
        <v/>
      </c>
      <c r="DL166" s="412" t="str">
        <f t="shared" si="252"/>
        <v/>
      </c>
      <c r="DM166" s="412" t="str">
        <f t="shared" si="253"/>
        <v/>
      </c>
      <c r="DN166" s="412" t="str">
        <f t="shared" si="254"/>
        <v/>
      </c>
      <c r="DO166" s="412" t="str">
        <f t="shared" si="255"/>
        <v/>
      </c>
    </row>
    <row r="167" spans="1:119" s="157" customFormat="1" ht="18" hidden="1" customHeight="1">
      <c r="A167" s="161" t="str">
        <f t="shared" si="185"/>
        <v/>
      </c>
      <c r="B167" s="158"/>
      <c r="C167" s="31" t="str">
        <f>IF(B167="","",VLOOKUP(B167,学連登録!$C$2:$G$3000,2,FALSE))</f>
        <v/>
      </c>
      <c r="D167" s="32" t="str">
        <f>IF(B167="","",VLOOKUP(B167,学連登録!$C$2:$G$3000,3,FALSE))</f>
        <v/>
      </c>
      <c r="E167" s="33" t="str">
        <f>IF(B167="","",VLOOKUP(B167,学連登録!$C$2:$G$3000,4,FALSE))</f>
        <v/>
      </c>
      <c r="F167" s="383" t="str">
        <f>IF(B167="","",VLOOKUP(B167,学連登録!$C$2:$I$3000,7,FALSE))</f>
        <v/>
      </c>
      <c r="G167" s="160"/>
      <c r="H167" s="905"/>
      <c r="I167" s="907"/>
      <c r="J167" s="160"/>
      <c r="K167" s="905"/>
      <c r="L167" s="906"/>
      <c r="M167" s="160"/>
      <c r="N167" s="819"/>
      <c r="O167" s="820"/>
      <c r="P167" s="159"/>
      <c r="Q167" s="905"/>
      <c r="R167" s="906"/>
      <c r="S167" s="159"/>
      <c r="T167" s="905"/>
      <c r="U167" s="906"/>
      <c r="V167" s="103" t="str">
        <f>IF(B167="","",VLOOKUP(B167,学連登録!$C$2:$H$3000,6,FALSE))</f>
        <v/>
      </c>
      <c r="Y167" s="118" t="str">
        <f t="shared" si="256"/>
        <v/>
      </c>
      <c r="Z167" s="97" t="str">
        <f>IF(G167="","",VLOOKUP(G167,種目名!$R$5:$T$104,3,0))</f>
        <v/>
      </c>
      <c r="AA167" s="99" t="str">
        <f>IF(J167="","",VLOOKUP(J167,種目名!$R$5:$T$104,3,0))</f>
        <v/>
      </c>
      <c r="AB167" s="119" t="str">
        <f>IF(M167="","",VLOOKUP(M167,種目名!$R$5:$T$104,3,0))</f>
        <v/>
      </c>
      <c r="AC167" s="119" t="str">
        <f>IF(P167="","",VLOOKUP(AF167,種目名!$R$5:$T$104,3,0))</f>
        <v/>
      </c>
      <c r="AD167" s="120" t="str">
        <f>IF(S167="","",VLOOKUP(AI167,種目名!$R$5:$T$104,3,0))</f>
        <v/>
      </c>
      <c r="AE167" s="117">
        <f t="shared" si="257"/>
        <v>0</v>
      </c>
      <c r="AF167" s="157" t="str">
        <f t="shared" si="258"/>
        <v/>
      </c>
      <c r="AG167" s="157" t="str">
        <f t="shared" si="259"/>
        <v/>
      </c>
      <c r="AH167" s="157">
        <f t="shared" si="260"/>
        <v>0</v>
      </c>
      <c r="AI167" s="157" t="str">
        <f t="shared" si="261"/>
        <v/>
      </c>
      <c r="AJ167" s="157" t="str">
        <f t="shared" si="262"/>
        <v/>
      </c>
      <c r="AK167" s="390"/>
      <c r="AL167" s="171">
        <f t="shared" si="190"/>
        <v>0</v>
      </c>
      <c r="AM167" s="399">
        <f t="shared" si="191"/>
        <v>0</v>
      </c>
      <c r="AN167" s="399">
        <f>COUNTIF($B$12:B167,B167)</f>
        <v>0</v>
      </c>
      <c r="AO167" s="399"/>
      <c r="AP167" s="399" t="str">
        <f t="shared" si="192"/>
        <v/>
      </c>
      <c r="AQ167" s="399" t="str">
        <f t="shared" si="192"/>
        <v/>
      </c>
      <c r="AR167" s="399" t="str">
        <f t="shared" si="192"/>
        <v/>
      </c>
      <c r="AS167" s="399" t="str">
        <f t="shared" si="192"/>
        <v/>
      </c>
      <c r="AT167" s="399">
        <f t="shared" si="193"/>
        <v>0</v>
      </c>
      <c r="AU167" s="399" t="str">
        <f t="shared" si="194"/>
        <v/>
      </c>
      <c r="AV167" s="399" t="str">
        <f t="shared" si="195"/>
        <v/>
      </c>
      <c r="AW167" s="399" t="str">
        <f t="shared" si="196"/>
        <v/>
      </c>
      <c r="AX167" s="399" t="str">
        <f t="shared" si="197"/>
        <v/>
      </c>
      <c r="AY167" s="399" t="str">
        <f t="shared" si="198"/>
        <v/>
      </c>
      <c r="AZ167" s="399" t="str">
        <f t="shared" si="263"/>
        <v/>
      </c>
      <c r="BA167" s="399" t="str">
        <f t="shared" si="263"/>
        <v/>
      </c>
      <c r="BB167" s="399" t="str">
        <f t="shared" si="263"/>
        <v/>
      </c>
      <c r="BC167" s="399" t="str">
        <f t="shared" si="263"/>
        <v/>
      </c>
      <c r="BD167" s="403" t="str">
        <f t="shared" si="263"/>
        <v/>
      </c>
      <c r="BE167" s="393">
        <f t="shared" si="199"/>
        <v>0</v>
      </c>
      <c r="BG167" s="399">
        <f t="shared" si="200"/>
        <v>0</v>
      </c>
      <c r="BH167" s="399">
        <f t="shared" si="201"/>
        <v>0</v>
      </c>
      <c r="BI167" s="412">
        <f t="shared" si="202"/>
        <v>0</v>
      </c>
      <c r="BJ167" s="413">
        <f t="shared" si="187"/>
        <v>0</v>
      </c>
      <c r="BK167" s="398" t="str">
        <f t="shared" si="188"/>
        <v>0</v>
      </c>
      <c r="BL167" s="398" t="str">
        <f t="shared" si="189"/>
        <v>0</v>
      </c>
      <c r="BM167" s="412">
        <f t="shared" si="203"/>
        <v>0</v>
      </c>
      <c r="BN167" s="412" t="str">
        <f t="shared" si="204"/>
        <v>0m0</v>
      </c>
      <c r="BO167" s="399">
        <f t="shared" si="205"/>
        <v>0</v>
      </c>
      <c r="BP167" s="399">
        <f t="shared" si="206"/>
        <v>0</v>
      </c>
      <c r="BQ167" s="412">
        <f t="shared" si="207"/>
        <v>0</v>
      </c>
      <c r="BR167" s="413">
        <f t="shared" si="208"/>
        <v>0</v>
      </c>
      <c r="BS167" s="398" t="str">
        <f t="shared" si="209"/>
        <v>0</v>
      </c>
      <c r="BT167" s="398" t="str">
        <f t="shared" si="210"/>
        <v>0</v>
      </c>
      <c r="BU167" s="412">
        <f t="shared" si="211"/>
        <v>0</v>
      </c>
      <c r="BV167" s="412" t="str">
        <f t="shared" si="212"/>
        <v>0m0</v>
      </c>
      <c r="BW167" s="399">
        <f t="shared" si="213"/>
        <v>0</v>
      </c>
      <c r="BX167" s="399">
        <f t="shared" si="214"/>
        <v>0</v>
      </c>
      <c r="BY167" s="412">
        <f t="shared" si="215"/>
        <v>0</v>
      </c>
      <c r="BZ167" s="413">
        <f t="shared" si="216"/>
        <v>0</v>
      </c>
      <c r="CA167" s="398" t="str">
        <f t="shared" si="217"/>
        <v>0</v>
      </c>
      <c r="CB167" s="398" t="str">
        <f t="shared" si="218"/>
        <v>0</v>
      </c>
      <c r="CC167" s="412">
        <f t="shared" si="219"/>
        <v>0</v>
      </c>
      <c r="CD167" s="412" t="str">
        <f t="shared" si="220"/>
        <v>0m0</v>
      </c>
      <c r="CE167" s="399">
        <f t="shared" si="221"/>
        <v>0</v>
      </c>
      <c r="CF167" s="399">
        <f t="shared" si="222"/>
        <v>0</v>
      </c>
      <c r="CG167" s="412">
        <f t="shared" si="223"/>
        <v>0</v>
      </c>
      <c r="CH167" s="413">
        <f t="shared" si="224"/>
        <v>0</v>
      </c>
      <c r="CI167" s="398" t="str">
        <f t="shared" si="225"/>
        <v>0</v>
      </c>
      <c r="CJ167" s="398" t="str">
        <f t="shared" si="226"/>
        <v>0</v>
      </c>
      <c r="CK167" s="412">
        <f t="shared" si="227"/>
        <v>0</v>
      </c>
      <c r="CL167" s="412" t="str">
        <f t="shared" si="228"/>
        <v>0m0</v>
      </c>
      <c r="CM167" s="399">
        <f t="shared" si="229"/>
        <v>0</v>
      </c>
      <c r="CN167" s="399">
        <f t="shared" si="230"/>
        <v>0</v>
      </c>
      <c r="CO167" s="412">
        <f t="shared" si="231"/>
        <v>0</v>
      </c>
      <c r="CP167" s="413">
        <f t="shared" si="232"/>
        <v>0</v>
      </c>
      <c r="CQ167" s="398" t="str">
        <f t="shared" si="233"/>
        <v>0</v>
      </c>
      <c r="CR167" s="398" t="str">
        <f t="shared" si="234"/>
        <v>0</v>
      </c>
      <c r="CS167" s="412">
        <f t="shared" si="235"/>
        <v>0</v>
      </c>
      <c r="CT167" s="412" t="str">
        <f t="shared" si="236"/>
        <v>0m0</v>
      </c>
      <c r="CU167" s="412">
        <f t="shared" si="237"/>
        <v>0</v>
      </c>
      <c r="CV167" s="412">
        <f t="shared" si="238"/>
        <v>0</v>
      </c>
      <c r="CW167" s="412">
        <f t="shared" si="239"/>
        <v>0</v>
      </c>
      <c r="CX167" s="412">
        <f t="shared" si="240"/>
        <v>0</v>
      </c>
      <c r="CY167" s="412">
        <f t="shared" si="241"/>
        <v>0</v>
      </c>
      <c r="CZ167" s="412" t="str">
        <f t="shared" si="242"/>
        <v/>
      </c>
      <c r="DA167" s="412" t="str">
        <f t="shared" si="243"/>
        <v/>
      </c>
      <c r="DB167" s="412" t="str">
        <f t="shared" si="244"/>
        <v/>
      </c>
      <c r="DC167" s="412" t="str">
        <f t="shared" si="245"/>
        <v/>
      </c>
      <c r="DD167" s="412" t="str">
        <f t="shared" si="246"/>
        <v/>
      </c>
      <c r="DE167" s="412"/>
      <c r="DF167" s="411"/>
      <c r="DG167" s="412" t="str">
        <f t="shared" si="247"/>
        <v/>
      </c>
      <c r="DH167" s="412" t="str">
        <f t="shared" si="248"/>
        <v/>
      </c>
      <c r="DI167" s="412">
        <f t="shared" si="249"/>
        <v>0</v>
      </c>
      <c r="DJ167" s="412" t="str">
        <f t="shared" si="250"/>
        <v/>
      </c>
      <c r="DK167" s="412" t="str">
        <f t="shared" si="251"/>
        <v/>
      </c>
      <c r="DL167" s="412" t="str">
        <f t="shared" si="252"/>
        <v/>
      </c>
      <c r="DM167" s="412" t="str">
        <f t="shared" si="253"/>
        <v/>
      </c>
      <c r="DN167" s="412" t="str">
        <f t="shared" si="254"/>
        <v/>
      </c>
      <c r="DO167" s="412" t="str">
        <f t="shared" si="255"/>
        <v/>
      </c>
    </row>
    <row r="168" spans="1:119" s="157" customFormat="1" ht="18" hidden="1" customHeight="1">
      <c r="A168" s="161" t="str">
        <f t="shared" si="185"/>
        <v/>
      </c>
      <c r="B168" s="158"/>
      <c r="C168" s="31" t="str">
        <f>IF(B168="","",VLOOKUP(B168,学連登録!$C$2:$G$3000,2,FALSE))</f>
        <v/>
      </c>
      <c r="D168" s="32" t="str">
        <f>IF(B168="","",VLOOKUP(B168,学連登録!$C$2:$G$3000,3,FALSE))</f>
        <v/>
      </c>
      <c r="E168" s="33" t="str">
        <f>IF(B168="","",VLOOKUP(B168,学連登録!$C$2:$G$3000,4,FALSE))</f>
        <v/>
      </c>
      <c r="F168" s="383" t="str">
        <f>IF(B168="","",VLOOKUP(B168,学連登録!$C$2:$I$3000,7,FALSE))</f>
        <v/>
      </c>
      <c r="G168" s="160"/>
      <c r="H168" s="905"/>
      <c r="I168" s="907"/>
      <c r="J168" s="160"/>
      <c r="K168" s="905"/>
      <c r="L168" s="906"/>
      <c r="M168" s="160"/>
      <c r="N168" s="819"/>
      <c r="O168" s="820"/>
      <c r="P168" s="159"/>
      <c r="Q168" s="905"/>
      <c r="R168" s="906"/>
      <c r="S168" s="159"/>
      <c r="T168" s="905"/>
      <c r="U168" s="906"/>
      <c r="V168" s="103" t="str">
        <f>IF(B168="","",VLOOKUP(B168,学連登録!$C$2:$H$3000,6,FALSE))</f>
        <v/>
      </c>
      <c r="Y168" s="118" t="str">
        <f t="shared" si="256"/>
        <v/>
      </c>
      <c r="Z168" s="97" t="str">
        <f>IF(G168="","",VLOOKUP(G168,種目名!$R$5:$T$104,3,0))</f>
        <v/>
      </c>
      <c r="AA168" s="99" t="str">
        <f>IF(J168="","",VLOOKUP(J168,種目名!$R$5:$T$104,3,0))</f>
        <v/>
      </c>
      <c r="AB168" s="119" t="str">
        <f>IF(M168="","",VLOOKUP(M168,種目名!$R$5:$T$104,3,0))</f>
        <v/>
      </c>
      <c r="AC168" s="119" t="str">
        <f>IF(P168="","",VLOOKUP(AF168,種目名!$R$5:$T$104,3,0))</f>
        <v/>
      </c>
      <c r="AD168" s="120" t="str">
        <f>IF(S168="","",VLOOKUP(AI168,種目名!$R$5:$T$104,3,0))</f>
        <v/>
      </c>
      <c r="AE168" s="117">
        <f t="shared" si="257"/>
        <v>0</v>
      </c>
      <c r="AF168" s="157" t="str">
        <f t="shared" si="258"/>
        <v/>
      </c>
      <c r="AG168" s="157" t="str">
        <f t="shared" si="259"/>
        <v/>
      </c>
      <c r="AH168" s="157">
        <f t="shared" si="260"/>
        <v>0</v>
      </c>
      <c r="AI168" s="157" t="str">
        <f t="shared" si="261"/>
        <v/>
      </c>
      <c r="AJ168" s="157" t="str">
        <f t="shared" si="262"/>
        <v/>
      </c>
      <c r="AK168" s="390"/>
      <c r="AL168" s="171">
        <f t="shared" si="190"/>
        <v>0</v>
      </c>
      <c r="AM168" s="399">
        <f t="shared" si="191"/>
        <v>0</v>
      </c>
      <c r="AN168" s="399">
        <f>COUNTIF($B$12:B168,B168)</f>
        <v>0</v>
      </c>
      <c r="AO168" s="399"/>
      <c r="AP168" s="399" t="str">
        <f t="shared" si="192"/>
        <v/>
      </c>
      <c r="AQ168" s="399" t="str">
        <f t="shared" si="192"/>
        <v/>
      </c>
      <c r="AR168" s="399" t="str">
        <f t="shared" si="192"/>
        <v/>
      </c>
      <c r="AS168" s="399" t="str">
        <f t="shared" si="192"/>
        <v/>
      </c>
      <c r="AT168" s="399">
        <f t="shared" si="193"/>
        <v>0</v>
      </c>
      <c r="AU168" s="399" t="str">
        <f t="shared" si="194"/>
        <v/>
      </c>
      <c r="AV168" s="399" t="str">
        <f t="shared" si="195"/>
        <v/>
      </c>
      <c r="AW168" s="399" t="str">
        <f t="shared" si="196"/>
        <v/>
      </c>
      <c r="AX168" s="399" t="str">
        <f t="shared" si="197"/>
        <v/>
      </c>
      <c r="AY168" s="399" t="str">
        <f t="shared" si="198"/>
        <v/>
      </c>
      <c r="AZ168" s="399" t="str">
        <f t="shared" si="263"/>
        <v/>
      </c>
      <c r="BA168" s="399" t="str">
        <f t="shared" si="263"/>
        <v/>
      </c>
      <c r="BB168" s="399" t="str">
        <f t="shared" si="263"/>
        <v/>
      </c>
      <c r="BC168" s="399" t="str">
        <f t="shared" si="263"/>
        <v/>
      </c>
      <c r="BD168" s="403" t="str">
        <f t="shared" si="263"/>
        <v/>
      </c>
      <c r="BE168" s="393">
        <f t="shared" si="199"/>
        <v>0</v>
      </c>
      <c r="BG168" s="399">
        <f t="shared" si="200"/>
        <v>0</v>
      </c>
      <c r="BH168" s="399">
        <f t="shared" si="201"/>
        <v>0</v>
      </c>
      <c r="BI168" s="412">
        <f t="shared" si="202"/>
        <v>0</v>
      </c>
      <c r="BJ168" s="413">
        <f t="shared" si="187"/>
        <v>0</v>
      </c>
      <c r="BK168" s="398" t="str">
        <f t="shared" si="188"/>
        <v>0</v>
      </c>
      <c r="BL168" s="398" t="str">
        <f t="shared" si="189"/>
        <v>0</v>
      </c>
      <c r="BM168" s="412">
        <f t="shared" si="203"/>
        <v>0</v>
      </c>
      <c r="BN168" s="412" t="str">
        <f t="shared" si="204"/>
        <v>0m0</v>
      </c>
      <c r="BO168" s="399">
        <f t="shared" si="205"/>
        <v>0</v>
      </c>
      <c r="BP168" s="399">
        <f t="shared" si="206"/>
        <v>0</v>
      </c>
      <c r="BQ168" s="412">
        <f t="shared" si="207"/>
        <v>0</v>
      </c>
      <c r="BR168" s="413">
        <f t="shared" si="208"/>
        <v>0</v>
      </c>
      <c r="BS168" s="398" t="str">
        <f t="shared" si="209"/>
        <v>0</v>
      </c>
      <c r="BT168" s="398" t="str">
        <f t="shared" si="210"/>
        <v>0</v>
      </c>
      <c r="BU168" s="412">
        <f t="shared" si="211"/>
        <v>0</v>
      </c>
      <c r="BV168" s="412" t="str">
        <f t="shared" si="212"/>
        <v>0m0</v>
      </c>
      <c r="BW168" s="399">
        <f t="shared" si="213"/>
        <v>0</v>
      </c>
      <c r="BX168" s="399">
        <f t="shared" si="214"/>
        <v>0</v>
      </c>
      <c r="BY168" s="412">
        <f t="shared" si="215"/>
        <v>0</v>
      </c>
      <c r="BZ168" s="413">
        <f t="shared" si="216"/>
        <v>0</v>
      </c>
      <c r="CA168" s="398" t="str">
        <f t="shared" si="217"/>
        <v>0</v>
      </c>
      <c r="CB168" s="398" t="str">
        <f t="shared" si="218"/>
        <v>0</v>
      </c>
      <c r="CC168" s="412">
        <f t="shared" si="219"/>
        <v>0</v>
      </c>
      <c r="CD168" s="412" t="str">
        <f t="shared" si="220"/>
        <v>0m0</v>
      </c>
      <c r="CE168" s="399">
        <f t="shared" si="221"/>
        <v>0</v>
      </c>
      <c r="CF168" s="399">
        <f t="shared" si="222"/>
        <v>0</v>
      </c>
      <c r="CG168" s="412">
        <f t="shared" si="223"/>
        <v>0</v>
      </c>
      <c r="CH168" s="413">
        <f t="shared" si="224"/>
        <v>0</v>
      </c>
      <c r="CI168" s="398" t="str">
        <f t="shared" si="225"/>
        <v>0</v>
      </c>
      <c r="CJ168" s="398" t="str">
        <f t="shared" si="226"/>
        <v>0</v>
      </c>
      <c r="CK168" s="412">
        <f t="shared" si="227"/>
        <v>0</v>
      </c>
      <c r="CL168" s="412" t="str">
        <f t="shared" si="228"/>
        <v>0m0</v>
      </c>
      <c r="CM168" s="399">
        <f t="shared" si="229"/>
        <v>0</v>
      </c>
      <c r="CN168" s="399">
        <f t="shared" si="230"/>
        <v>0</v>
      </c>
      <c r="CO168" s="412">
        <f t="shared" si="231"/>
        <v>0</v>
      </c>
      <c r="CP168" s="413">
        <f t="shared" si="232"/>
        <v>0</v>
      </c>
      <c r="CQ168" s="398" t="str">
        <f t="shared" si="233"/>
        <v>0</v>
      </c>
      <c r="CR168" s="398" t="str">
        <f t="shared" si="234"/>
        <v>0</v>
      </c>
      <c r="CS168" s="412">
        <f t="shared" si="235"/>
        <v>0</v>
      </c>
      <c r="CT168" s="412" t="str">
        <f t="shared" si="236"/>
        <v>0m0</v>
      </c>
      <c r="CU168" s="412">
        <f t="shared" si="237"/>
        <v>0</v>
      </c>
      <c r="CV168" s="412">
        <f t="shared" si="238"/>
        <v>0</v>
      </c>
      <c r="CW168" s="412">
        <f t="shared" si="239"/>
        <v>0</v>
      </c>
      <c r="CX168" s="412">
        <f t="shared" si="240"/>
        <v>0</v>
      </c>
      <c r="CY168" s="412">
        <f t="shared" si="241"/>
        <v>0</v>
      </c>
      <c r="CZ168" s="412" t="str">
        <f t="shared" si="242"/>
        <v/>
      </c>
      <c r="DA168" s="412" t="str">
        <f t="shared" si="243"/>
        <v/>
      </c>
      <c r="DB168" s="412" t="str">
        <f t="shared" si="244"/>
        <v/>
      </c>
      <c r="DC168" s="412" t="str">
        <f t="shared" si="245"/>
        <v/>
      </c>
      <c r="DD168" s="412" t="str">
        <f t="shared" si="246"/>
        <v/>
      </c>
      <c r="DE168" s="412"/>
      <c r="DF168" s="411"/>
      <c r="DG168" s="412" t="str">
        <f t="shared" si="247"/>
        <v/>
      </c>
      <c r="DH168" s="412" t="str">
        <f t="shared" si="248"/>
        <v/>
      </c>
      <c r="DI168" s="412">
        <f t="shared" si="249"/>
        <v>0</v>
      </c>
      <c r="DJ168" s="412" t="str">
        <f t="shared" si="250"/>
        <v/>
      </c>
      <c r="DK168" s="412" t="str">
        <f t="shared" si="251"/>
        <v/>
      </c>
      <c r="DL168" s="412" t="str">
        <f t="shared" si="252"/>
        <v/>
      </c>
      <c r="DM168" s="412" t="str">
        <f t="shared" si="253"/>
        <v/>
      </c>
      <c r="DN168" s="412" t="str">
        <f t="shared" si="254"/>
        <v/>
      </c>
      <c r="DO168" s="412" t="str">
        <f t="shared" si="255"/>
        <v/>
      </c>
    </row>
    <row r="169" spans="1:119" s="157" customFormat="1" ht="18" hidden="1" customHeight="1">
      <c r="A169" s="161" t="str">
        <f t="shared" si="185"/>
        <v/>
      </c>
      <c r="B169" s="158"/>
      <c r="C169" s="31" t="str">
        <f>IF(B169="","",VLOOKUP(B169,学連登録!$C$2:$G$3000,2,FALSE))</f>
        <v/>
      </c>
      <c r="D169" s="32" t="str">
        <f>IF(B169="","",VLOOKUP(B169,学連登録!$C$2:$G$3000,3,FALSE))</f>
        <v/>
      </c>
      <c r="E169" s="33" t="str">
        <f>IF(B169="","",VLOOKUP(B169,学連登録!$C$2:$G$3000,4,FALSE))</f>
        <v/>
      </c>
      <c r="F169" s="383" t="str">
        <f>IF(B169="","",VLOOKUP(B169,学連登録!$C$2:$I$3000,7,FALSE))</f>
        <v/>
      </c>
      <c r="G169" s="160"/>
      <c r="H169" s="905"/>
      <c r="I169" s="907"/>
      <c r="J169" s="160"/>
      <c r="K169" s="905"/>
      <c r="L169" s="906"/>
      <c r="M169" s="160"/>
      <c r="N169" s="819"/>
      <c r="O169" s="820"/>
      <c r="P169" s="159"/>
      <c r="Q169" s="905"/>
      <c r="R169" s="906"/>
      <c r="S169" s="159"/>
      <c r="T169" s="905"/>
      <c r="U169" s="906"/>
      <c r="V169" s="103" t="str">
        <f>IF(B169="","",VLOOKUP(B169,学連登録!$C$2:$H$3000,6,FALSE))</f>
        <v/>
      </c>
      <c r="Y169" s="118" t="str">
        <f t="shared" si="256"/>
        <v/>
      </c>
      <c r="Z169" s="97" t="str">
        <f>IF(G169="","",VLOOKUP(G169,種目名!$R$5:$T$104,3,0))</f>
        <v/>
      </c>
      <c r="AA169" s="99" t="str">
        <f>IF(J169="","",VLOOKUP(J169,種目名!$R$5:$T$104,3,0))</f>
        <v/>
      </c>
      <c r="AB169" s="119" t="str">
        <f>IF(M169="","",VLOOKUP(M169,種目名!$R$5:$T$104,3,0))</f>
        <v/>
      </c>
      <c r="AC169" s="119" t="str">
        <f>IF(P169="","",VLOOKUP(AF169,種目名!$R$5:$T$104,3,0))</f>
        <v/>
      </c>
      <c r="AD169" s="120" t="str">
        <f>IF(S169="","",VLOOKUP(AI169,種目名!$R$5:$T$104,3,0))</f>
        <v/>
      </c>
      <c r="AE169" s="117">
        <f t="shared" si="257"/>
        <v>0</v>
      </c>
      <c r="AF169" s="157" t="str">
        <f t="shared" si="258"/>
        <v/>
      </c>
      <c r="AG169" s="157" t="str">
        <f t="shared" si="259"/>
        <v/>
      </c>
      <c r="AH169" s="157">
        <f t="shared" si="260"/>
        <v>0</v>
      </c>
      <c r="AI169" s="157" t="str">
        <f t="shared" si="261"/>
        <v/>
      </c>
      <c r="AJ169" s="157" t="str">
        <f t="shared" si="262"/>
        <v/>
      </c>
      <c r="AK169" s="390"/>
      <c r="AL169" s="171">
        <f t="shared" si="190"/>
        <v>0</v>
      </c>
      <c r="AM169" s="399">
        <f t="shared" si="191"/>
        <v>0</v>
      </c>
      <c r="AN169" s="399">
        <f>COUNTIF($B$12:B169,B169)</f>
        <v>0</v>
      </c>
      <c r="AO169" s="399"/>
      <c r="AP169" s="399" t="str">
        <f t="shared" si="192"/>
        <v/>
      </c>
      <c r="AQ169" s="399" t="str">
        <f t="shared" si="192"/>
        <v/>
      </c>
      <c r="AR169" s="399" t="str">
        <f t="shared" si="192"/>
        <v/>
      </c>
      <c r="AS169" s="399" t="str">
        <f t="shared" si="192"/>
        <v/>
      </c>
      <c r="AT169" s="399">
        <f t="shared" si="193"/>
        <v>0</v>
      </c>
      <c r="AU169" s="399" t="str">
        <f t="shared" si="194"/>
        <v/>
      </c>
      <c r="AV169" s="399" t="str">
        <f t="shared" si="195"/>
        <v/>
      </c>
      <c r="AW169" s="399" t="str">
        <f t="shared" si="196"/>
        <v/>
      </c>
      <c r="AX169" s="399" t="str">
        <f t="shared" si="197"/>
        <v/>
      </c>
      <c r="AY169" s="399" t="str">
        <f t="shared" si="198"/>
        <v/>
      </c>
      <c r="AZ169" s="399" t="str">
        <f t="shared" si="263"/>
        <v/>
      </c>
      <c r="BA169" s="399" t="str">
        <f t="shared" si="263"/>
        <v/>
      </c>
      <c r="BB169" s="399" t="str">
        <f t="shared" si="263"/>
        <v/>
      </c>
      <c r="BC169" s="399" t="str">
        <f t="shared" si="263"/>
        <v/>
      </c>
      <c r="BD169" s="403" t="str">
        <f t="shared" si="263"/>
        <v/>
      </c>
      <c r="BE169" s="393">
        <f t="shared" si="199"/>
        <v>0</v>
      </c>
      <c r="BG169" s="399">
        <f t="shared" si="200"/>
        <v>0</v>
      </c>
      <c r="BH169" s="399">
        <f t="shared" si="201"/>
        <v>0</v>
      </c>
      <c r="BI169" s="412">
        <f t="shared" si="202"/>
        <v>0</v>
      </c>
      <c r="BJ169" s="413">
        <f t="shared" si="187"/>
        <v>0</v>
      </c>
      <c r="BK169" s="398" t="str">
        <f t="shared" si="188"/>
        <v>0</v>
      </c>
      <c r="BL169" s="398" t="str">
        <f t="shared" si="189"/>
        <v>0</v>
      </c>
      <c r="BM169" s="412">
        <f t="shared" si="203"/>
        <v>0</v>
      </c>
      <c r="BN169" s="412" t="str">
        <f t="shared" si="204"/>
        <v>0m0</v>
      </c>
      <c r="BO169" s="399">
        <f t="shared" si="205"/>
        <v>0</v>
      </c>
      <c r="BP169" s="399">
        <f t="shared" si="206"/>
        <v>0</v>
      </c>
      <c r="BQ169" s="412">
        <f t="shared" si="207"/>
        <v>0</v>
      </c>
      <c r="BR169" s="413">
        <f t="shared" si="208"/>
        <v>0</v>
      </c>
      <c r="BS169" s="398" t="str">
        <f t="shared" si="209"/>
        <v>0</v>
      </c>
      <c r="BT169" s="398" t="str">
        <f t="shared" si="210"/>
        <v>0</v>
      </c>
      <c r="BU169" s="412">
        <f t="shared" si="211"/>
        <v>0</v>
      </c>
      <c r="BV169" s="412" t="str">
        <f t="shared" si="212"/>
        <v>0m0</v>
      </c>
      <c r="BW169" s="399">
        <f t="shared" si="213"/>
        <v>0</v>
      </c>
      <c r="BX169" s="399">
        <f t="shared" si="214"/>
        <v>0</v>
      </c>
      <c r="BY169" s="412">
        <f t="shared" si="215"/>
        <v>0</v>
      </c>
      <c r="BZ169" s="413">
        <f t="shared" si="216"/>
        <v>0</v>
      </c>
      <c r="CA169" s="398" t="str">
        <f t="shared" si="217"/>
        <v>0</v>
      </c>
      <c r="CB169" s="398" t="str">
        <f t="shared" si="218"/>
        <v>0</v>
      </c>
      <c r="CC169" s="412">
        <f t="shared" si="219"/>
        <v>0</v>
      </c>
      <c r="CD169" s="412" t="str">
        <f t="shared" si="220"/>
        <v>0m0</v>
      </c>
      <c r="CE169" s="399">
        <f t="shared" si="221"/>
        <v>0</v>
      </c>
      <c r="CF169" s="399">
        <f t="shared" si="222"/>
        <v>0</v>
      </c>
      <c r="CG169" s="412">
        <f t="shared" si="223"/>
        <v>0</v>
      </c>
      <c r="CH169" s="413">
        <f t="shared" si="224"/>
        <v>0</v>
      </c>
      <c r="CI169" s="398" t="str">
        <f t="shared" si="225"/>
        <v>0</v>
      </c>
      <c r="CJ169" s="398" t="str">
        <f t="shared" si="226"/>
        <v>0</v>
      </c>
      <c r="CK169" s="412">
        <f t="shared" si="227"/>
        <v>0</v>
      </c>
      <c r="CL169" s="412" t="str">
        <f t="shared" si="228"/>
        <v>0m0</v>
      </c>
      <c r="CM169" s="399">
        <f t="shared" si="229"/>
        <v>0</v>
      </c>
      <c r="CN169" s="399">
        <f t="shared" si="230"/>
        <v>0</v>
      </c>
      <c r="CO169" s="412">
        <f t="shared" si="231"/>
        <v>0</v>
      </c>
      <c r="CP169" s="413">
        <f t="shared" si="232"/>
        <v>0</v>
      </c>
      <c r="CQ169" s="398" t="str">
        <f t="shared" si="233"/>
        <v>0</v>
      </c>
      <c r="CR169" s="398" t="str">
        <f t="shared" si="234"/>
        <v>0</v>
      </c>
      <c r="CS169" s="412">
        <f t="shared" si="235"/>
        <v>0</v>
      </c>
      <c r="CT169" s="412" t="str">
        <f t="shared" si="236"/>
        <v>0m0</v>
      </c>
      <c r="CU169" s="412">
        <f t="shared" si="237"/>
        <v>0</v>
      </c>
      <c r="CV169" s="412">
        <f t="shared" si="238"/>
        <v>0</v>
      </c>
      <c r="CW169" s="412">
        <f t="shared" si="239"/>
        <v>0</v>
      </c>
      <c r="CX169" s="412">
        <f t="shared" si="240"/>
        <v>0</v>
      </c>
      <c r="CY169" s="412">
        <f t="shared" si="241"/>
        <v>0</v>
      </c>
      <c r="CZ169" s="412" t="str">
        <f t="shared" si="242"/>
        <v/>
      </c>
      <c r="DA169" s="412" t="str">
        <f t="shared" si="243"/>
        <v/>
      </c>
      <c r="DB169" s="412" t="str">
        <f t="shared" si="244"/>
        <v/>
      </c>
      <c r="DC169" s="412" t="str">
        <f t="shared" si="245"/>
        <v/>
      </c>
      <c r="DD169" s="412" t="str">
        <f t="shared" si="246"/>
        <v/>
      </c>
      <c r="DE169" s="412"/>
      <c r="DF169" s="411"/>
      <c r="DG169" s="412" t="str">
        <f t="shared" si="247"/>
        <v/>
      </c>
      <c r="DH169" s="412" t="str">
        <f t="shared" si="248"/>
        <v/>
      </c>
      <c r="DI169" s="412">
        <f t="shared" si="249"/>
        <v>0</v>
      </c>
      <c r="DJ169" s="412" t="str">
        <f t="shared" si="250"/>
        <v/>
      </c>
      <c r="DK169" s="412" t="str">
        <f t="shared" si="251"/>
        <v/>
      </c>
      <c r="DL169" s="412" t="str">
        <f t="shared" si="252"/>
        <v/>
      </c>
      <c r="DM169" s="412" t="str">
        <f t="shared" si="253"/>
        <v/>
      </c>
      <c r="DN169" s="412" t="str">
        <f t="shared" si="254"/>
        <v/>
      </c>
      <c r="DO169" s="412" t="str">
        <f t="shared" si="255"/>
        <v/>
      </c>
    </row>
    <row r="170" spans="1:119" s="157" customFormat="1" ht="18" hidden="1" customHeight="1">
      <c r="A170" s="161" t="str">
        <f t="shared" si="185"/>
        <v/>
      </c>
      <c r="B170" s="158"/>
      <c r="C170" s="31" t="str">
        <f>IF(B170="","",VLOOKUP(B170,学連登録!$C$2:$G$3000,2,FALSE))</f>
        <v/>
      </c>
      <c r="D170" s="32" t="str">
        <f>IF(B170="","",VLOOKUP(B170,学連登録!$C$2:$G$3000,3,FALSE))</f>
        <v/>
      </c>
      <c r="E170" s="33" t="str">
        <f>IF(B170="","",VLOOKUP(B170,学連登録!$C$2:$G$3000,4,FALSE))</f>
        <v/>
      </c>
      <c r="F170" s="383" t="str">
        <f>IF(B170="","",VLOOKUP(B170,学連登録!$C$2:$I$3000,7,FALSE))</f>
        <v/>
      </c>
      <c r="G170" s="160"/>
      <c r="H170" s="905"/>
      <c r="I170" s="907"/>
      <c r="J170" s="160"/>
      <c r="K170" s="905"/>
      <c r="L170" s="906"/>
      <c r="M170" s="160"/>
      <c r="N170" s="819"/>
      <c r="O170" s="820"/>
      <c r="P170" s="159"/>
      <c r="Q170" s="905"/>
      <c r="R170" s="906"/>
      <c r="S170" s="159"/>
      <c r="T170" s="905"/>
      <c r="U170" s="906"/>
      <c r="V170" s="103" t="str">
        <f>IF(B170="","",VLOOKUP(B170,学連登録!$C$2:$H$3000,6,FALSE))</f>
        <v/>
      </c>
      <c r="Y170" s="118" t="str">
        <f t="shared" si="256"/>
        <v/>
      </c>
      <c r="Z170" s="97" t="str">
        <f>IF(G170="","",VLOOKUP(G170,種目名!$R$5:$T$104,3,0))</f>
        <v/>
      </c>
      <c r="AA170" s="99" t="str">
        <f>IF(J170="","",VLOOKUP(J170,種目名!$R$5:$T$104,3,0))</f>
        <v/>
      </c>
      <c r="AB170" s="119" t="str">
        <f>IF(M170="","",VLOOKUP(M170,種目名!$R$5:$T$104,3,0))</f>
        <v/>
      </c>
      <c r="AC170" s="119" t="str">
        <f>IF(P170="","",VLOOKUP(AF170,種目名!$R$5:$T$104,3,0))</f>
        <v/>
      </c>
      <c r="AD170" s="120" t="str">
        <f>IF(S170="","",VLOOKUP(AI170,種目名!$R$5:$T$104,3,0))</f>
        <v/>
      </c>
      <c r="AE170" s="117">
        <f t="shared" si="257"/>
        <v>0</v>
      </c>
      <c r="AF170" s="157" t="str">
        <f t="shared" si="258"/>
        <v/>
      </c>
      <c r="AG170" s="157" t="str">
        <f t="shared" si="259"/>
        <v/>
      </c>
      <c r="AH170" s="157">
        <f t="shared" si="260"/>
        <v>0</v>
      </c>
      <c r="AI170" s="157" t="str">
        <f t="shared" si="261"/>
        <v/>
      </c>
      <c r="AJ170" s="157" t="str">
        <f t="shared" si="262"/>
        <v/>
      </c>
      <c r="AK170" s="390"/>
      <c r="AL170" s="171">
        <f t="shared" si="190"/>
        <v>0</v>
      </c>
      <c r="AM170" s="399">
        <f t="shared" si="191"/>
        <v>0</v>
      </c>
      <c r="AN170" s="399">
        <f>COUNTIF($B$12:B170,B170)</f>
        <v>0</v>
      </c>
      <c r="AO170" s="399"/>
      <c r="AP170" s="399" t="str">
        <f t="shared" si="192"/>
        <v/>
      </c>
      <c r="AQ170" s="399" t="str">
        <f t="shared" si="192"/>
        <v/>
      </c>
      <c r="AR170" s="399" t="str">
        <f t="shared" si="192"/>
        <v/>
      </c>
      <c r="AS170" s="399" t="str">
        <f t="shared" si="192"/>
        <v/>
      </c>
      <c r="AT170" s="399">
        <f t="shared" si="193"/>
        <v>0</v>
      </c>
      <c r="AU170" s="399" t="str">
        <f t="shared" si="194"/>
        <v/>
      </c>
      <c r="AV170" s="399" t="str">
        <f t="shared" si="195"/>
        <v/>
      </c>
      <c r="AW170" s="399" t="str">
        <f t="shared" si="196"/>
        <v/>
      </c>
      <c r="AX170" s="399" t="str">
        <f t="shared" si="197"/>
        <v/>
      </c>
      <c r="AY170" s="399" t="str">
        <f t="shared" si="198"/>
        <v/>
      </c>
      <c r="AZ170" s="399" t="str">
        <f t="shared" si="263"/>
        <v/>
      </c>
      <c r="BA170" s="399" t="str">
        <f t="shared" si="263"/>
        <v/>
      </c>
      <c r="BB170" s="399" t="str">
        <f t="shared" si="263"/>
        <v/>
      </c>
      <c r="BC170" s="399" t="str">
        <f t="shared" si="263"/>
        <v/>
      </c>
      <c r="BD170" s="403" t="str">
        <f t="shared" si="263"/>
        <v/>
      </c>
      <c r="BE170" s="393">
        <f t="shared" si="199"/>
        <v>0</v>
      </c>
      <c r="BG170" s="399">
        <f t="shared" si="200"/>
        <v>0</v>
      </c>
      <c r="BH170" s="399">
        <f t="shared" si="201"/>
        <v>0</v>
      </c>
      <c r="BI170" s="412">
        <f t="shared" si="202"/>
        <v>0</v>
      </c>
      <c r="BJ170" s="413">
        <f t="shared" si="187"/>
        <v>0</v>
      </c>
      <c r="BK170" s="398" t="str">
        <f t="shared" si="188"/>
        <v>0</v>
      </c>
      <c r="BL170" s="398" t="str">
        <f t="shared" si="189"/>
        <v>0</v>
      </c>
      <c r="BM170" s="412">
        <f t="shared" si="203"/>
        <v>0</v>
      </c>
      <c r="BN170" s="412" t="str">
        <f t="shared" si="204"/>
        <v>0m0</v>
      </c>
      <c r="BO170" s="399">
        <f t="shared" si="205"/>
        <v>0</v>
      </c>
      <c r="BP170" s="399">
        <f t="shared" si="206"/>
        <v>0</v>
      </c>
      <c r="BQ170" s="412">
        <f t="shared" si="207"/>
        <v>0</v>
      </c>
      <c r="BR170" s="413">
        <f t="shared" si="208"/>
        <v>0</v>
      </c>
      <c r="BS170" s="398" t="str">
        <f t="shared" si="209"/>
        <v>0</v>
      </c>
      <c r="BT170" s="398" t="str">
        <f t="shared" si="210"/>
        <v>0</v>
      </c>
      <c r="BU170" s="412">
        <f t="shared" si="211"/>
        <v>0</v>
      </c>
      <c r="BV170" s="412" t="str">
        <f t="shared" si="212"/>
        <v>0m0</v>
      </c>
      <c r="BW170" s="399">
        <f t="shared" si="213"/>
        <v>0</v>
      </c>
      <c r="BX170" s="399">
        <f t="shared" si="214"/>
        <v>0</v>
      </c>
      <c r="BY170" s="412">
        <f t="shared" si="215"/>
        <v>0</v>
      </c>
      <c r="BZ170" s="413">
        <f t="shared" si="216"/>
        <v>0</v>
      </c>
      <c r="CA170" s="398" t="str">
        <f t="shared" si="217"/>
        <v>0</v>
      </c>
      <c r="CB170" s="398" t="str">
        <f t="shared" si="218"/>
        <v>0</v>
      </c>
      <c r="CC170" s="412">
        <f t="shared" si="219"/>
        <v>0</v>
      </c>
      <c r="CD170" s="412" t="str">
        <f t="shared" si="220"/>
        <v>0m0</v>
      </c>
      <c r="CE170" s="399">
        <f t="shared" si="221"/>
        <v>0</v>
      </c>
      <c r="CF170" s="399">
        <f t="shared" si="222"/>
        <v>0</v>
      </c>
      <c r="CG170" s="412">
        <f t="shared" si="223"/>
        <v>0</v>
      </c>
      <c r="CH170" s="413">
        <f t="shared" si="224"/>
        <v>0</v>
      </c>
      <c r="CI170" s="398" t="str">
        <f t="shared" si="225"/>
        <v>0</v>
      </c>
      <c r="CJ170" s="398" t="str">
        <f t="shared" si="226"/>
        <v>0</v>
      </c>
      <c r="CK170" s="412">
        <f t="shared" si="227"/>
        <v>0</v>
      </c>
      <c r="CL170" s="412" t="str">
        <f t="shared" si="228"/>
        <v>0m0</v>
      </c>
      <c r="CM170" s="399">
        <f t="shared" si="229"/>
        <v>0</v>
      </c>
      <c r="CN170" s="399">
        <f t="shared" si="230"/>
        <v>0</v>
      </c>
      <c r="CO170" s="412">
        <f t="shared" si="231"/>
        <v>0</v>
      </c>
      <c r="CP170" s="413">
        <f t="shared" si="232"/>
        <v>0</v>
      </c>
      <c r="CQ170" s="398" t="str">
        <f t="shared" si="233"/>
        <v>0</v>
      </c>
      <c r="CR170" s="398" t="str">
        <f t="shared" si="234"/>
        <v>0</v>
      </c>
      <c r="CS170" s="412">
        <f t="shared" si="235"/>
        <v>0</v>
      </c>
      <c r="CT170" s="412" t="str">
        <f t="shared" si="236"/>
        <v>0m0</v>
      </c>
      <c r="CU170" s="412">
        <f t="shared" si="237"/>
        <v>0</v>
      </c>
      <c r="CV170" s="412">
        <f t="shared" si="238"/>
        <v>0</v>
      </c>
      <c r="CW170" s="412">
        <f t="shared" si="239"/>
        <v>0</v>
      </c>
      <c r="CX170" s="412">
        <f t="shared" si="240"/>
        <v>0</v>
      </c>
      <c r="CY170" s="412">
        <f t="shared" si="241"/>
        <v>0</v>
      </c>
      <c r="CZ170" s="412" t="str">
        <f t="shared" si="242"/>
        <v/>
      </c>
      <c r="DA170" s="412" t="str">
        <f t="shared" si="243"/>
        <v/>
      </c>
      <c r="DB170" s="412" t="str">
        <f t="shared" si="244"/>
        <v/>
      </c>
      <c r="DC170" s="412" t="str">
        <f t="shared" si="245"/>
        <v/>
      </c>
      <c r="DD170" s="412" t="str">
        <f t="shared" si="246"/>
        <v/>
      </c>
      <c r="DE170" s="412"/>
      <c r="DF170" s="411"/>
      <c r="DG170" s="412" t="str">
        <f t="shared" si="247"/>
        <v/>
      </c>
      <c r="DH170" s="412" t="str">
        <f t="shared" si="248"/>
        <v/>
      </c>
      <c r="DI170" s="412">
        <f t="shared" si="249"/>
        <v>0</v>
      </c>
      <c r="DJ170" s="412" t="str">
        <f t="shared" si="250"/>
        <v/>
      </c>
      <c r="DK170" s="412" t="str">
        <f t="shared" si="251"/>
        <v/>
      </c>
      <c r="DL170" s="412" t="str">
        <f t="shared" si="252"/>
        <v/>
      </c>
      <c r="DM170" s="412" t="str">
        <f t="shared" si="253"/>
        <v/>
      </c>
      <c r="DN170" s="412" t="str">
        <f t="shared" si="254"/>
        <v/>
      </c>
      <c r="DO170" s="412" t="str">
        <f t="shared" si="255"/>
        <v/>
      </c>
    </row>
    <row r="171" spans="1:119" s="157" customFormat="1" ht="18" hidden="1" customHeight="1">
      <c r="A171" s="161" t="str">
        <f t="shared" si="185"/>
        <v/>
      </c>
      <c r="B171" s="158"/>
      <c r="C171" s="31" t="str">
        <f>IF(B171="","",VLOOKUP(B171,学連登録!$C$2:$G$3000,2,FALSE))</f>
        <v/>
      </c>
      <c r="D171" s="32" t="str">
        <f>IF(B171="","",VLOOKUP(B171,学連登録!$C$2:$G$3000,3,FALSE))</f>
        <v/>
      </c>
      <c r="E171" s="33" t="str">
        <f>IF(B171="","",VLOOKUP(B171,学連登録!$C$2:$G$3000,4,FALSE))</f>
        <v/>
      </c>
      <c r="F171" s="383" t="str">
        <f>IF(B171="","",VLOOKUP(B171,学連登録!$C$2:$I$3000,7,FALSE))</f>
        <v/>
      </c>
      <c r="G171" s="160"/>
      <c r="H171" s="905"/>
      <c r="I171" s="907"/>
      <c r="J171" s="160"/>
      <c r="K171" s="905"/>
      <c r="L171" s="906"/>
      <c r="M171" s="160"/>
      <c r="N171" s="819"/>
      <c r="O171" s="820"/>
      <c r="P171" s="159"/>
      <c r="Q171" s="905"/>
      <c r="R171" s="906"/>
      <c r="S171" s="159"/>
      <c r="T171" s="905"/>
      <c r="U171" s="906"/>
      <c r="V171" s="103" t="str">
        <f>IF(B171="","",VLOOKUP(B171,学連登録!$C$2:$H$3000,6,FALSE))</f>
        <v/>
      </c>
      <c r="Y171" s="118" t="str">
        <f t="shared" si="256"/>
        <v/>
      </c>
      <c r="Z171" s="97" t="str">
        <f>IF(G171="","",VLOOKUP(G171,種目名!$R$5:$T$104,3,0))</f>
        <v/>
      </c>
      <c r="AA171" s="99" t="str">
        <f>IF(J171="","",VLOOKUP(J171,種目名!$R$5:$T$104,3,0))</f>
        <v/>
      </c>
      <c r="AB171" s="119" t="str">
        <f>IF(M171="","",VLOOKUP(M171,種目名!$R$5:$T$104,3,0))</f>
        <v/>
      </c>
      <c r="AC171" s="119" t="str">
        <f>IF(P171="","",VLOOKUP(AF171,種目名!$R$5:$T$104,3,0))</f>
        <v/>
      </c>
      <c r="AD171" s="120" t="str">
        <f>IF(S171="","",VLOOKUP(AI171,種目名!$R$5:$T$104,3,0))</f>
        <v/>
      </c>
      <c r="AE171" s="117">
        <f t="shared" si="257"/>
        <v>0</v>
      </c>
      <c r="AF171" s="157" t="str">
        <f t="shared" si="258"/>
        <v/>
      </c>
      <c r="AG171" s="157" t="str">
        <f t="shared" si="259"/>
        <v/>
      </c>
      <c r="AH171" s="157">
        <f t="shared" si="260"/>
        <v>0</v>
      </c>
      <c r="AI171" s="157" t="str">
        <f t="shared" si="261"/>
        <v/>
      </c>
      <c r="AJ171" s="157" t="str">
        <f t="shared" si="262"/>
        <v/>
      </c>
      <c r="AK171" s="390"/>
      <c r="AL171" s="171">
        <f t="shared" si="190"/>
        <v>0</v>
      </c>
      <c r="AM171" s="399">
        <f t="shared" si="191"/>
        <v>0</v>
      </c>
      <c r="AN171" s="399">
        <f>COUNTIF($B$12:B171,B171)</f>
        <v>0</v>
      </c>
      <c r="AO171" s="399"/>
      <c r="AP171" s="399" t="str">
        <f t="shared" si="192"/>
        <v/>
      </c>
      <c r="AQ171" s="399" t="str">
        <f t="shared" si="192"/>
        <v/>
      </c>
      <c r="AR171" s="399" t="str">
        <f t="shared" si="192"/>
        <v/>
      </c>
      <c r="AS171" s="399" t="str">
        <f t="shared" si="192"/>
        <v/>
      </c>
      <c r="AT171" s="399">
        <f t="shared" si="193"/>
        <v>0</v>
      </c>
      <c r="AU171" s="399" t="str">
        <f t="shared" si="194"/>
        <v/>
      </c>
      <c r="AV171" s="399" t="str">
        <f t="shared" si="195"/>
        <v/>
      </c>
      <c r="AW171" s="399" t="str">
        <f t="shared" si="196"/>
        <v/>
      </c>
      <c r="AX171" s="399" t="str">
        <f t="shared" si="197"/>
        <v/>
      </c>
      <c r="AY171" s="399" t="str">
        <f t="shared" si="198"/>
        <v/>
      </c>
      <c r="AZ171" s="399" t="str">
        <f t="shared" si="263"/>
        <v/>
      </c>
      <c r="BA171" s="399" t="str">
        <f t="shared" si="263"/>
        <v/>
      </c>
      <c r="BB171" s="399" t="str">
        <f t="shared" si="263"/>
        <v/>
      </c>
      <c r="BC171" s="399" t="str">
        <f t="shared" si="263"/>
        <v/>
      </c>
      <c r="BD171" s="403" t="str">
        <f t="shared" si="263"/>
        <v/>
      </c>
      <c r="BE171" s="393">
        <f t="shared" si="199"/>
        <v>0</v>
      </c>
      <c r="BG171" s="399">
        <f t="shared" si="200"/>
        <v>0</v>
      </c>
      <c r="BH171" s="399">
        <f t="shared" si="201"/>
        <v>0</v>
      </c>
      <c r="BI171" s="412">
        <f t="shared" si="202"/>
        <v>0</v>
      </c>
      <c r="BJ171" s="413">
        <f t="shared" si="187"/>
        <v>0</v>
      </c>
      <c r="BK171" s="398" t="str">
        <f t="shared" si="188"/>
        <v>0</v>
      </c>
      <c r="BL171" s="398" t="str">
        <f t="shared" si="189"/>
        <v>0</v>
      </c>
      <c r="BM171" s="412">
        <f t="shared" si="203"/>
        <v>0</v>
      </c>
      <c r="BN171" s="412" t="str">
        <f t="shared" si="204"/>
        <v>0m0</v>
      </c>
      <c r="BO171" s="399">
        <f t="shared" si="205"/>
        <v>0</v>
      </c>
      <c r="BP171" s="399">
        <f t="shared" si="206"/>
        <v>0</v>
      </c>
      <c r="BQ171" s="412">
        <f t="shared" si="207"/>
        <v>0</v>
      </c>
      <c r="BR171" s="413">
        <f t="shared" si="208"/>
        <v>0</v>
      </c>
      <c r="BS171" s="398" t="str">
        <f t="shared" si="209"/>
        <v>0</v>
      </c>
      <c r="BT171" s="398" t="str">
        <f t="shared" si="210"/>
        <v>0</v>
      </c>
      <c r="BU171" s="412">
        <f t="shared" si="211"/>
        <v>0</v>
      </c>
      <c r="BV171" s="412" t="str">
        <f t="shared" si="212"/>
        <v>0m0</v>
      </c>
      <c r="BW171" s="399">
        <f t="shared" si="213"/>
        <v>0</v>
      </c>
      <c r="BX171" s="399">
        <f t="shared" si="214"/>
        <v>0</v>
      </c>
      <c r="BY171" s="412">
        <f t="shared" si="215"/>
        <v>0</v>
      </c>
      <c r="BZ171" s="413">
        <f t="shared" si="216"/>
        <v>0</v>
      </c>
      <c r="CA171" s="398" t="str">
        <f t="shared" si="217"/>
        <v>0</v>
      </c>
      <c r="CB171" s="398" t="str">
        <f t="shared" si="218"/>
        <v>0</v>
      </c>
      <c r="CC171" s="412">
        <f t="shared" si="219"/>
        <v>0</v>
      </c>
      <c r="CD171" s="412" t="str">
        <f t="shared" si="220"/>
        <v>0m0</v>
      </c>
      <c r="CE171" s="399">
        <f t="shared" si="221"/>
        <v>0</v>
      </c>
      <c r="CF171" s="399">
        <f t="shared" si="222"/>
        <v>0</v>
      </c>
      <c r="CG171" s="412">
        <f t="shared" si="223"/>
        <v>0</v>
      </c>
      <c r="CH171" s="413">
        <f t="shared" si="224"/>
        <v>0</v>
      </c>
      <c r="CI171" s="398" t="str">
        <f t="shared" si="225"/>
        <v>0</v>
      </c>
      <c r="CJ171" s="398" t="str">
        <f t="shared" si="226"/>
        <v>0</v>
      </c>
      <c r="CK171" s="412">
        <f t="shared" si="227"/>
        <v>0</v>
      </c>
      <c r="CL171" s="412" t="str">
        <f t="shared" si="228"/>
        <v>0m0</v>
      </c>
      <c r="CM171" s="399">
        <f t="shared" si="229"/>
        <v>0</v>
      </c>
      <c r="CN171" s="399">
        <f t="shared" si="230"/>
        <v>0</v>
      </c>
      <c r="CO171" s="412">
        <f t="shared" si="231"/>
        <v>0</v>
      </c>
      <c r="CP171" s="413">
        <f t="shared" si="232"/>
        <v>0</v>
      </c>
      <c r="CQ171" s="398" t="str">
        <f t="shared" si="233"/>
        <v>0</v>
      </c>
      <c r="CR171" s="398" t="str">
        <f t="shared" si="234"/>
        <v>0</v>
      </c>
      <c r="CS171" s="412">
        <f t="shared" si="235"/>
        <v>0</v>
      </c>
      <c r="CT171" s="412" t="str">
        <f t="shared" si="236"/>
        <v>0m0</v>
      </c>
      <c r="CU171" s="412">
        <f t="shared" si="237"/>
        <v>0</v>
      </c>
      <c r="CV171" s="412">
        <f t="shared" si="238"/>
        <v>0</v>
      </c>
      <c r="CW171" s="412">
        <f t="shared" si="239"/>
        <v>0</v>
      </c>
      <c r="CX171" s="412">
        <f t="shared" si="240"/>
        <v>0</v>
      </c>
      <c r="CY171" s="412">
        <f t="shared" si="241"/>
        <v>0</v>
      </c>
      <c r="CZ171" s="412" t="str">
        <f t="shared" si="242"/>
        <v/>
      </c>
      <c r="DA171" s="412" t="str">
        <f t="shared" si="243"/>
        <v/>
      </c>
      <c r="DB171" s="412" t="str">
        <f t="shared" si="244"/>
        <v/>
      </c>
      <c r="DC171" s="412" t="str">
        <f t="shared" si="245"/>
        <v/>
      </c>
      <c r="DD171" s="412" t="str">
        <f t="shared" si="246"/>
        <v/>
      </c>
      <c r="DE171" s="412"/>
      <c r="DF171" s="411"/>
      <c r="DG171" s="412" t="str">
        <f t="shared" si="247"/>
        <v/>
      </c>
      <c r="DH171" s="412" t="str">
        <f t="shared" si="248"/>
        <v/>
      </c>
      <c r="DI171" s="412">
        <f t="shared" si="249"/>
        <v>0</v>
      </c>
      <c r="DJ171" s="412" t="str">
        <f t="shared" si="250"/>
        <v/>
      </c>
      <c r="DK171" s="412" t="str">
        <f t="shared" si="251"/>
        <v/>
      </c>
      <c r="DL171" s="412" t="str">
        <f t="shared" si="252"/>
        <v/>
      </c>
      <c r="DM171" s="412" t="str">
        <f t="shared" si="253"/>
        <v/>
      </c>
      <c r="DN171" s="412" t="str">
        <f t="shared" si="254"/>
        <v/>
      </c>
      <c r="DO171" s="412" t="str">
        <f t="shared" si="255"/>
        <v/>
      </c>
    </row>
    <row r="172" spans="1:119" s="157" customFormat="1" ht="18" hidden="1" customHeight="1">
      <c r="A172" s="161" t="str">
        <f t="shared" si="185"/>
        <v/>
      </c>
      <c r="B172" s="158"/>
      <c r="C172" s="31" t="str">
        <f>IF(B172="","",VLOOKUP(B172,学連登録!$C$2:$G$3000,2,FALSE))</f>
        <v/>
      </c>
      <c r="D172" s="32" t="str">
        <f>IF(B172="","",VLOOKUP(B172,学連登録!$C$2:$G$3000,3,FALSE))</f>
        <v/>
      </c>
      <c r="E172" s="33" t="str">
        <f>IF(B172="","",VLOOKUP(B172,学連登録!$C$2:$G$3000,4,FALSE))</f>
        <v/>
      </c>
      <c r="F172" s="383" t="str">
        <f>IF(B172="","",VLOOKUP(B172,学連登録!$C$2:$I$3000,7,FALSE))</f>
        <v/>
      </c>
      <c r="G172" s="160"/>
      <c r="H172" s="905"/>
      <c r="I172" s="907"/>
      <c r="J172" s="160"/>
      <c r="K172" s="905"/>
      <c r="L172" s="906"/>
      <c r="M172" s="160"/>
      <c r="N172" s="819"/>
      <c r="O172" s="820"/>
      <c r="P172" s="159"/>
      <c r="Q172" s="905"/>
      <c r="R172" s="906"/>
      <c r="S172" s="159"/>
      <c r="T172" s="905"/>
      <c r="U172" s="906"/>
      <c r="V172" s="103" t="str">
        <f>IF(B172="","",VLOOKUP(B172,学連登録!$C$2:$H$3000,6,FALSE))</f>
        <v/>
      </c>
      <c r="Y172" s="118" t="str">
        <f t="shared" si="256"/>
        <v/>
      </c>
      <c r="Z172" s="97" t="str">
        <f>IF(G172="","",VLOOKUP(G172,種目名!$R$5:$T$104,3,0))</f>
        <v/>
      </c>
      <c r="AA172" s="99" t="str">
        <f>IF(J172="","",VLOOKUP(J172,種目名!$R$5:$T$104,3,0))</f>
        <v/>
      </c>
      <c r="AB172" s="119" t="str">
        <f>IF(M172="","",VLOOKUP(M172,種目名!$R$5:$T$104,3,0))</f>
        <v/>
      </c>
      <c r="AC172" s="119" t="str">
        <f>IF(P172="","",VLOOKUP(AF172,種目名!$R$5:$T$104,3,0))</f>
        <v/>
      </c>
      <c r="AD172" s="120" t="str">
        <f>IF(S172="","",VLOOKUP(AI172,種目名!$R$5:$T$104,3,0))</f>
        <v/>
      </c>
      <c r="AE172" s="117">
        <f t="shared" si="257"/>
        <v>0</v>
      </c>
      <c r="AF172" s="157" t="str">
        <f t="shared" si="258"/>
        <v/>
      </c>
      <c r="AG172" s="157" t="str">
        <f t="shared" si="259"/>
        <v/>
      </c>
      <c r="AH172" s="157">
        <f t="shared" si="260"/>
        <v>0</v>
      </c>
      <c r="AI172" s="157" t="str">
        <f t="shared" si="261"/>
        <v/>
      </c>
      <c r="AJ172" s="157" t="str">
        <f t="shared" si="262"/>
        <v/>
      </c>
      <c r="AK172" s="390"/>
      <c r="AL172" s="171">
        <f t="shared" si="190"/>
        <v>0</v>
      </c>
      <c r="AM172" s="399">
        <f t="shared" si="191"/>
        <v>0</v>
      </c>
      <c r="AN172" s="399">
        <f>COUNTIF($B$12:B172,B172)</f>
        <v>0</v>
      </c>
      <c r="AO172" s="399"/>
      <c r="AP172" s="399" t="str">
        <f t="shared" si="192"/>
        <v/>
      </c>
      <c r="AQ172" s="399" t="str">
        <f t="shared" si="192"/>
        <v/>
      </c>
      <c r="AR172" s="399" t="str">
        <f t="shared" si="192"/>
        <v/>
      </c>
      <c r="AS172" s="399" t="str">
        <f t="shared" si="192"/>
        <v/>
      </c>
      <c r="AT172" s="399">
        <f t="shared" si="193"/>
        <v>0</v>
      </c>
      <c r="AU172" s="399" t="str">
        <f t="shared" si="194"/>
        <v/>
      </c>
      <c r="AV172" s="399" t="str">
        <f t="shared" si="195"/>
        <v/>
      </c>
      <c r="AW172" s="399" t="str">
        <f t="shared" si="196"/>
        <v/>
      </c>
      <c r="AX172" s="399" t="str">
        <f t="shared" si="197"/>
        <v/>
      </c>
      <c r="AY172" s="399" t="str">
        <f t="shared" si="198"/>
        <v/>
      </c>
      <c r="AZ172" s="399" t="str">
        <f t="shared" si="263"/>
        <v/>
      </c>
      <c r="BA172" s="399" t="str">
        <f t="shared" si="263"/>
        <v/>
      </c>
      <c r="BB172" s="399" t="str">
        <f t="shared" si="263"/>
        <v/>
      </c>
      <c r="BC172" s="399" t="str">
        <f t="shared" si="263"/>
        <v/>
      </c>
      <c r="BD172" s="403" t="str">
        <f t="shared" si="263"/>
        <v/>
      </c>
      <c r="BE172" s="393">
        <f t="shared" si="199"/>
        <v>0</v>
      </c>
      <c r="BG172" s="399">
        <f t="shared" si="200"/>
        <v>0</v>
      </c>
      <c r="BH172" s="399">
        <f t="shared" si="201"/>
        <v>0</v>
      </c>
      <c r="BI172" s="412">
        <f t="shared" si="202"/>
        <v>0</v>
      </c>
      <c r="BJ172" s="413">
        <f t="shared" si="187"/>
        <v>0</v>
      </c>
      <c r="BK172" s="398" t="str">
        <f t="shared" si="188"/>
        <v>0</v>
      </c>
      <c r="BL172" s="398" t="str">
        <f t="shared" si="189"/>
        <v>0</v>
      </c>
      <c r="BM172" s="412">
        <f t="shared" si="203"/>
        <v>0</v>
      </c>
      <c r="BN172" s="412" t="str">
        <f t="shared" si="204"/>
        <v>0m0</v>
      </c>
      <c r="BO172" s="399">
        <f t="shared" si="205"/>
        <v>0</v>
      </c>
      <c r="BP172" s="399">
        <f t="shared" si="206"/>
        <v>0</v>
      </c>
      <c r="BQ172" s="412">
        <f t="shared" si="207"/>
        <v>0</v>
      </c>
      <c r="BR172" s="413">
        <f t="shared" si="208"/>
        <v>0</v>
      </c>
      <c r="BS172" s="398" t="str">
        <f t="shared" si="209"/>
        <v>0</v>
      </c>
      <c r="BT172" s="398" t="str">
        <f t="shared" si="210"/>
        <v>0</v>
      </c>
      <c r="BU172" s="412">
        <f t="shared" si="211"/>
        <v>0</v>
      </c>
      <c r="BV172" s="412" t="str">
        <f t="shared" si="212"/>
        <v>0m0</v>
      </c>
      <c r="BW172" s="399">
        <f t="shared" si="213"/>
        <v>0</v>
      </c>
      <c r="BX172" s="399">
        <f t="shared" si="214"/>
        <v>0</v>
      </c>
      <c r="BY172" s="412">
        <f t="shared" si="215"/>
        <v>0</v>
      </c>
      <c r="BZ172" s="413">
        <f t="shared" si="216"/>
        <v>0</v>
      </c>
      <c r="CA172" s="398" t="str">
        <f t="shared" si="217"/>
        <v>0</v>
      </c>
      <c r="CB172" s="398" t="str">
        <f t="shared" si="218"/>
        <v>0</v>
      </c>
      <c r="CC172" s="412">
        <f t="shared" si="219"/>
        <v>0</v>
      </c>
      <c r="CD172" s="412" t="str">
        <f t="shared" si="220"/>
        <v>0m0</v>
      </c>
      <c r="CE172" s="399">
        <f t="shared" si="221"/>
        <v>0</v>
      </c>
      <c r="CF172" s="399">
        <f t="shared" si="222"/>
        <v>0</v>
      </c>
      <c r="CG172" s="412">
        <f t="shared" si="223"/>
        <v>0</v>
      </c>
      <c r="CH172" s="413">
        <f t="shared" si="224"/>
        <v>0</v>
      </c>
      <c r="CI172" s="398" t="str">
        <f t="shared" si="225"/>
        <v>0</v>
      </c>
      <c r="CJ172" s="398" t="str">
        <f t="shared" si="226"/>
        <v>0</v>
      </c>
      <c r="CK172" s="412">
        <f t="shared" si="227"/>
        <v>0</v>
      </c>
      <c r="CL172" s="412" t="str">
        <f t="shared" si="228"/>
        <v>0m0</v>
      </c>
      <c r="CM172" s="399">
        <f t="shared" si="229"/>
        <v>0</v>
      </c>
      <c r="CN172" s="399">
        <f t="shared" si="230"/>
        <v>0</v>
      </c>
      <c r="CO172" s="412">
        <f t="shared" si="231"/>
        <v>0</v>
      </c>
      <c r="CP172" s="413">
        <f t="shared" si="232"/>
        <v>0</v>
      </c>
      <c r="CQ172" s="398" t="str">
        <f t="shared" si="233"/>
        <v>0</v>
      </c>
      <c r="CR172" s="398" t="str">
        <f t="shared" si="234"/>
        <v>0</v>
      </c>
      <c r="CS172" s="412">
        <f t="shared" si="235"/>
        <v>0</v>
      </c>
      <c r="CT172" s="412" t="str">
        <f t="shared" si="236"/>
        <v>0m0</v>
      </c>
      <c r="CU172" s="412">
        <f t="shared" si="237"/>
        <v>0</v>
      </c>
      <c r="CV172" s="412">
        <f t="shared" si="238"/>
        <v>0</v>
      </c>
      <c r="CW172" s="412">
        <f t="shared" si="239"/>
        <v>0</v>
      </c>
      <c r="CX172" s="412">
        <f t="shared" si="240"/>
        <v>0</v>
      </c>
      <c r="CY172" s="412">
        <f t="shared" si="241"/>
        <v>0</v>
      </c>
      <c r="CZ172" s="412" t="str">
        <f t="shared" si="242"/>
        <v/>
      </c>
      <c r="DA172" s="412" t="str">
        <f t="shared" si="243"/>
        <v/>
      </c>
      <c r="DB172" s="412" t="str">
        <f t="shared" si="244"/>
        <v/>
      </c>
      <c r="DC172" s="412" t="str">
        <f t="shared" si="245"/>
        <v/>
      </c>
      <c r="DD172" s="412" t="str">
        <f t="shared" si="246"/>
        <v/>
      </c>
      <c r="DE172" s="412"/>
      <c r="DF172" s="411"/>
      <c r="DG172" s="412" t="str">
        <f t="shared" si="247"/>
        <v/>
      </c>
      <c r="DH172" s="412" t="str">
        <f t="shared" si="248"/>
        <v/>
      </c>
      <c r="DI172" s="412">
        <f t="shared" si="249"/>
        <v>0</v>
      </c>
      <c r="DJ172" s="412" t="str">
        <f t="shared" si="250"/>
        <v/>
      </c>
      <c r="DK172" s="412" t="str">
        <f t="shared" si="251"/>
        <v/>
      </c>
      <c r="DL172" s="412" t="str">
        <f t="shared" si="252"/>
        <v/>
      </c>
      <c r="DM172" s="412" t="str">
        <f t="shared" si="253"/>
        <v/>
      </c>
      <c r="DN172" s="412" t="str">
        <f t="shared" si="254"/>
        <v/>
      </c>
      <c r="DO172" s="412" t="str">
        <f t="shared" si="255"/>
        <v/>
      </c>
    </row>
    <row r="173" spans="1:119" s="157" customFormat="1" ht="18" hidden="1" customHeight="1">
      <c r="A173" s="161" t="str">
        <f t="shared" si="185"/>
        <v/>
      </c>
      <c r="B173" s="158"/>
      <c r="C173" s="31" t="str">
        <f>IF(B173="","",VLOOKUP(B173,学連登録!$C$2:$G$3000,2,FALSE))</f>
        <v/>
      </c>
      <c r="D173" s="32" t="str">
        <f>IF(B173="","",VLOOKUP(B173,学連登録!$C$2:$G$3000,3,FALSE))</f>
        <v/>
      </c>
      <c r="E173" s="33" t="str">
        <f>IF(B173="","",VLOOKUP(B173,学連登録!$C$2:$G$3000,4,FALSE))</f>
        <v/>
      </c>
      <c r="F173" s="383" t="str">
        <f>IF(B173="","",VLOOKUP(B173,学連登録!$C$2:$I$3000,7,FALSE))</f>
        <v/>
      </c>
      <c r="G173" s="160"/>
      <c r="H173" s="905"/>
      <c r="I173" s="907"/>
      <c r="J173" s="160"/>
      <c r="K173" s="905"/>
      <c r="L173" s="906"/>
      <c r="M173" s="160"/>
      <c r="N173" s="819"/>
      <c r="O173" s="820"/>
      <c r="P173" s="159"/>
      <c r="Q173" s="905"/>
      <c r="R173" s="906"/>
      <c r="S173" s="159"/>
      <c r="T173" s="905"/>
      <c r="U173" s="906"/>
      <c r="V173" s="103" t="str">
        <f>IF(B173="","",VLOOKUP(B173,学連登録!$C$2:$H$3000,6,FALSE))</f>
        <v/>
      </c>
      <c r="Y173" s="118" t="str">
        <f t="shared" si="256"/>
        <v/>
      </c>
      <c r="Z173" s="97" t="str">
        <f>IF(G173="","",VLOOKUP(G173,種目名!$R$5:$T$104,3,0))</f>
        <v/>
      </c>
      <c r="AA173" s="99" t="str">
        <f>IF(J173="","",VLOOKUP(J173,種目名!$R$5:$T$104,3,0))</f>
        <v/>
      </c>
      <c r="AB173" s="119" t="str">
        <f>IF(M173="","",VLOOKUP(M173,種目名!$R$5:$T$104,3,0))</f>
        <v/>
      </c>
      <c r="AC173" s="119" t="str">
        <f>IF(P173="","",VLOOKUP(AF173,種目名!$R$5:$T$104,3,0))</f>
        <v/>
      </c>
      <c r="AD173" s="120" t="str">
        <f>IF(S173="","",VLOOKUP(AI173,種目名!$R$5:$T$104,3,0))</f>
        <v/>
      </c>
      <c r="AE173" s="117">
        <f t="shared" si="257"/>
        <v>0</v>
      </c>
      <c r="AF173" s="157" t="str">
        <f t="shared" si="258"/>
        <v/>
      </c>
      <c r="AG173" s="157" t="str">
        <f t="shared" si="259"/>
        <v/>
      </c>
      <c r="AH173" s="157">
        <f t="shared" si="260"/>
        <v>0</v>
      </c>
      <c r="AI173" s="157" t="str">
        <f t="shared" si="261"/>
        <v/>
      </c>
      <c r="AJ173" s="157" t="str">
        <f t="shared" si="262"/>
        <v/>
      </c>
      <c r="AK173" s="390"/>
      <c r="AL173" s="171">
        <f t="shared" si="190"/>
        <v>0</v>
      </c>
      <c r="AM173" s="399">
        <f t="shared" si="191"/>
        <v>0</v>
      </c>
      <c r="AN173" s="399">
        <f>COUNTIF($B$12:B173,B173)</f>
        <v>0</v>
      </c>
      <c r="AO173" s="399"/>
      <c r="AP173" s="399" t="str">
        <f t="shared" si="192"/>
        <v/>
      </c>
      <c r="AQ173" s="399" t="str">
        <f t="shared" si="192"/>
        <v/>
      </c>
      <c r="AR173" s="399" t="str">
        <f t="shared" si="192"/>
        <v/>
      </c>
      <c r="AS173" s="399" t="str">
        <f t="shared" si="192"/>
        <v/>
      </c>
      <c r="AT173" s="399">
        <f t="shared" si="193"/>
        <v>0</v>
      </c>
      <c r="AU173" s="399" t="str">
        <f t="shared" si="194"/>
        <v/>
      </c>
      <c r="AV173" s="399" t="str">
        <f t="shared" si="195"/>
        <v/>
      </c>
      <c r="AW173" s="399" t="str">
        <f t="shared" si="196"/>
        <v/>
      </c>
      <c r="AX173" s="399" t="str">
        <f t="shared" si="197"/>
        <v/>
      </c>
      <c r="AY173" s="399" t="str">
        <f t="shared" si="198"/>
        <v/>
      </c>
      <c r="AZ173" s="399" t="str">
        <f t="shared" si="263"/>
        <v/>
      </c>
      <c r="BA173" s="399" t="str">
        <f t="shared" si="263"/>
        <v/>
      </c>
      <c r="BB173" s="399" t="str">
        <f t="shared" si="263"/>
        <v/>
      </c>
      <c r="BC173" s="399" t="str">
        <f t="shared" si="263"/>
        <v/>
      </c>
      <c r="BD173" s="403" t="str">
        <f t="shared" si="263"/>
        <v/>
      </c>
      <c r="BE173" s="393">
        <f t="shared" si="199"/>
        <v>0</v>
      </c>
      <c r="BG173" s="399">
        <f t="shared" si="200"/>
        <v>0</v>
      </c>
      <c r="BH173" s="399">
        <f t="shared" si="201"/>
        <v>0</v>
      </c>
      <c r="BI173" s="412">
        <f t="shared" si="202"/>
        <v>0</v>
      </c>
      <c r="BJ173" s="413">
        <f t="shared" si="187"/>
        <v>0</v>
      </c>
      <c r="BK173" s="398" t="str">
        <f t="shared" si="188"/>
        <v>0</v>
      </c>
      <c r="BL173" s="398" t="str">
        <f t="shared" si="189"/>
        <v>0</v>
      </c>
      <c r="BM173" s="412">
        <f t="shared" si="203"/>
        <v>0</v>
      </c>
      <c r="BN173" s="412" t="str">
        <f t="shared" si="204"/>
        <v>0m0</v>
      </c>
      <c r="BO173" s="399">
        <f t="shared" si="205"/>
        <v>0</v>
      </c>
      <c r="BP173" s="399">
        <f t="shared" si="206"/>
        <v>0</v>
      </c>
      <c r="BQ173" s="412">
        <f t="shared" si="207"/>
        <v>0</v>
      </c>
      <c r="BR173" s="413">
        <f t="shared" si="208"/>
        <v>0</v>
      </c>
      <c r="BS173" s="398" t="str">
        <f t="shared" si="209"/>
        <v>0</v>
      </c>
      <c r="BT173" s="398" t="str">
        <f t="shared" si="210"/>
        <v>0</v>
      </c>
      <c r="BU173" s="412">
        <f t="shared" si="211"/>
        <v>0</v>
      </c>
      <c r="BV173" s="412" t="str">
        <f t="shared" si="212"/>
        <v>0m0</v>
      </c>
      <c r="BW173" s="399">
        <f t="shared" si="213"/>
        <v>0</v>
      </c>
      <c r="BX173" s="399">
        <f t="shared" si="214"/>
        <v>0</v>
      </c>
      <c r="BY173" s="412">
        <f t="shared" si="215"/>
        <v>0</v>
      </c>
      <c r="BZ173" s="413">
        <f t="shared" si="216"/>
        <v>0</v>
      </c>
      <c r="CA173" s="398" t="str">
        <f t="shared" si="217"/>
        <v>0</v>
      </c>
      <c r="CB173" s="398" t="str">
        <f t="shared" si="218"/>
        <v>0</v>
      </c>
      <c r="CC173" s="412">
        <f t="shared" si="219"/>
        <v>0</v>
      </c>
      <c r="CD173" s="412" t="str">
        <f t="shared" si="220"/>
        <v>0m0</v>
      </c>
      <c r="CE173" s="399">
        <f t="shared" si="221"/>
        <v>0</v>
      </c>
      <c r="CF173" s="399">
        <f t="shared" si="222"/>
        <v>0</v>
      </c>
      <c r="CG173" s="412">
        <f t="shared" si="223"/>
        <v>0</v>
      </c>
      <c r="CH173" s="413">
        <f t="shared" si="224"/>
        <v>0</v>
      </c>
      <c r="CI173" s="398" t="str">
        <f t="shared" si="225"/>
        <v>0</v>
      </c>
      <c r="CJ173" s="398" t="str">
        <f t="shared" si="226"/>
        <v>0</v>
      </c>
      <c r="CK173" s="412">
        <f t="shared" si="227"/>
        <v>0</v>
      </c>
      <c r="CL173" s="412" t="str">
        <f t="shared" si="228"/>
        <v>0m0</v>
      </c>
      <c r="CM173" s="399">
        <f t="shared" si="229"/>
        <v>0</v>
      </c>
      <c r="CN173" s="399">
        <f t="shared" si="230"/>
        <v>0</v>
      </c>
      <c r="CO173" s="412">
        <f t="shared" si="231"/>
        <v>0</v>
      </c>
      <c r="CP173" s="413">
        <f t="shared" si="232"/>
        <v>0</v>
      </c>
      <c r="CQ173" s="398" t="str">
        <f t="shared" si="233"/>
        <v>0</v>
      </c>
      <c r="CR173" s="398" t="str">
        <f t="shared" si="234"/>
        <v>0</v>
      </c>
      <c r="CS173" s="412">
        <f t="shared" si="235"/>
        <v>0</v>
      </c>
      <c r="CT173" s="412" t="str">
        <f t="shared" si="236"/>
        <v>0m0</v>
      </c>
      <c r="CU173" s="412">
        <f t="shared" si="237"/>
        <v>0</v>
      </c>
      <c r="CV173" s="412">
        <f t="shared" si="238"/>
        <v>0</v>
      </c>
      <c r="CW173" s="412">
        <f t="shared" si="239"/>
        <v>0</v>
      </c>
      <c r="CX173" s="412">
        <f t="shared" si="240"/>
        <v>0</v>
      </c>
      <c r="CY173" s="412">
        <f t="shared" si="241"/>
        <v>0</v>
      </c>
      <c r="CZ173" s="412" t="str">
        <f t="shared" si="242"/>
        <v/>
      </c>
      <c r="DA173" s="412" t="str">
        <f t="shared" si="243"/>
        <v/>
      </c>
      <c r="DB173" s="412" t="str">
        <f t="shared" si="244"/>
        <v/>
      </c>
      <c r="DC173" s="412" t="str">
        <f t="shared" si="245"/>
        <v/>
      </c>
      <c r="DD173" s="412" t="str">
        <f t="shared" si="246"/>
        <v/>
      </c>
      <c r="DE173" s="412"/>
      <c r="DF173" s="411"/>
      <c r="DG173" s="412" t="str">
        <f t="shared" si="247"/>
        <v/>
      </c>
      <c r="DH173" s="412" t="str">
        <f t="shared" si="248"/>
        <v/>
      </c>
      <c r="DI173" s="412">
        <f t="shared" si="249"/>
        <v>0</v>
      </c>
      <c r="DJ173" s="412" t="str">
        <f t="shared" si="250"/>
        <v/>
      </c>
      <c r="DK173" s="412" t="str">
        <f t="shared" si="251"/>
        <v/>
      </c>
      <c r="DL173" s="412" t="str">
        <f t="shared" si="252"/>
        <v/>
      </c>
      <c r="DM173" s="412" t="str">
        <f t="shared" si="253"/>
        <v/>
      </c>
      <c r="DN173" s="412" t="str">
        <f t="shared" si="254"/>
        <v/>
      </c>
      <c r="DO173" s="412" t="str">
        <f t="shared" si="255"/>
        <v/>
      </c>
    </row>
    <row r="174" spans="1:119" s="157" customFormat="1" ht="18" hidden="1" customHeight="1">
      <c r="A174" s="161" t="str">
        <f t="shared" si="185"/>
        <v/>
      </c>
      <c r="B174" s="158"/>
      <c r="C174" s="31" t="str">
        <f>IF(B174="","",VLOOKUP(B174,学連登録!$C$2:$G$3000,2,FALSE))</f>
        <v/>
      </c>
      <c r="D174" s="32" t="str">
        <f>IF(B174="","",VLOOKUP(B174,学連登録!$C$2:$G$3000,3,FALSE))</f>
        <v/>
      </c>
      <c r="E174" s="33" t="str">
        <f>IF(B174="","",VLOOKUP(B174,学連登録!$C$2:$G$3000,4,FALSE))</f>
        <v/>
      </c>
      <c r="F174" s="383" t="str">
        <f>IF(B174="","",VLOOKUP(B174,学連登録!$C$2:$I$3000,7,FALSE))</f>
        <v/>
      </c>
      <c r="G174" s="160"/>
      <c r="H174" s="905"/>
      <c r="I174" s="907"/>
      <c r="J174" s="160"/>
      <c r="K174" s="905"/>
      <c r="L174" s="906"/>
      <c r="M174" s="160"/>
      <c r="N174" s="819"/>
      <c r="O174" s="820"/>
      <c r="P174" s="159"/>
      <c r="Q174" s="905"/>
      <c r="R174" s="906"/>
      <c r="S174" s="159"/>
      <c r="T174" s="905"/>
      <c r="U174" s="906"/>
      <c r="V174" s="103" t="str">
        <f>IF(B174="","",VLOOKUP(B174,学連登録!$C$2:$H$3000,6,FALSE))</f>
        <v/>
      </c>
      <c r="Y174" s="118" t="str">
        <f t="shared" si="256"/>
        <v/>
      </c>
      <c r="Z174" s="97" t="str">
        <f>IF(G174="","",VLOOKUP(G174,種目名!$R$5:$T$104,3,0))</f>
        <v/>
      </c>
      <c r="AA174" s="99" t="str">
        <f>IF(J174="","",VLOOKUP(J174,種目名!$R$5:$T$104,3,0))</f>
        <v/>
      </c>
      <c r="AB174" s="119" t="str">
        <f>IF(M174="","",VLOOKUP(M174,種目名!$R$5:$T$104,3,0))</f>
        <v/>
      </c>
      <c r="AC174" s="119" t="str">
        <f>IF(P174="","",VLOOKUP(AF174,種目名!$R$5:$T$104,3,0))</f>
        <v/>
      </c>
      <c r="AD174" s="120" t="str">
        <f>IF(S174="","",VLOOKUP(AI174,種目名!$R$5:$T$104,3,0))</f>
        <v/>
      </c>
      <c r="AE174" s="117">
        <f t="shared" si="257"/>
        <v>0</v>
      </c>
      <c r="AF174" s="157" t="str">
        <f t="shared" si="258"/>
        <v/>
      </c>
      <c r="AG174" s="157" t="str">
        <f t="shared" si="259"/>
        <v/>
      </c>
      <c r="AH174" s="157">
        <f t="shared" si="260"/>
        <v>0</v>
      </c>
      <c r="AI174" s="157" t="str">
        <f t="shared" si="261"/>
        <v/>
      </c>
      <c r="AJ174" s="157" t="str">
        <f t="shared" si="262"/>
        <v/>
      </c>
      <c r="AK174" s="390"/>
      <c r="AL174" s="171">
        <f t="shared" si="190"/>
        <v>0</v>
      </c>
      <c r="AM174" s="399">
        <f t="shared" si="191"/>
        <v>0</v>
      </c>
      <c r="AN174" s="399">
        <f>COUNTIF($B$12:B174,B174)</f>
        <v>0</v>
      </c>
      <c r="AO174" s="399"/>
      <c r="AP174" s="399" t="str">
        <f t="shared" si="192"/>
        <v/>
      </c>
      <c r="AQ174" s="399" t="str">
        <f t="shared" si="192"/>
        <v/>
      </c>
      <c r="AR174" s="399" t="str">
        <f t="shared" si="192"/>
        <v/>
      </c>
      <c r="AS174" s="399" t="str">
        <f t="shared" si="192"/>
        <v/>
      </c>
      <c r="AT174" s="399">
        <f t="shared" si="193"/>
        <v>0</v>
      </c>
      <c r="AU174" s="399" t="str">
        <f t="shared" si="194"/>
        <v/>
      </c>
      <c r="AV174" s="399" t="str">
        <f t="shared" si="195"/>
        <v/>
      </c>
      <c r="AW174" s="399" t="str">
        <f t="shared" si="196"/>
        <v/>
      </c>
      <c r="AX174" s="399" t="str">
        <f t="shared" si="197"/>
        <v/>
      </c>
      <c r="AY174" s="399" t="str">
        <f t="shared" si="198"/>
        <v/>
      </c>
      <c r="AZ174" s="399" t="str">
        <f t="shared" si="263"/>
        <v/>
      </c>
      <c r="BA174" s="399" t="str">
        <f t="shared" si="263"/>
        <v/>
      </c>
      <c r="BB174" s="399" t="str">
        <f t="shared" si="263"/>
        <v/>
      </c>
      <c r="BC174" s="399" t="str">
        <f t="shared" si="263"/>
        <v/>
      </c>
      <c r="BD174" s="403" t="str">
        <f t="shared" si="263"/>
        <v/>
      </c>
      <c r="BE174" s="393">
        <f t="shared" si="199"/>
        <v>0</v>
      </c>
      <c r="BG174" s="399">
        <f t="shared" si="200"/>
        <v>0</v>
      </c>
      <c r="BH174" s="399">
        <f t="shared" si="201"/>
        <v>0</v>
      </c>
      <c r="BI174" s="412">
        <f t="shared" si="202"/>
        <v>0</v>
      </c>
      <c r="BJ174" s="413">
        <f t="shared" si="187"/>
        <v>0</v>
      </c>
      <c r="BK174" s="398" t="str">
        <f t="shared" si="188"/>
        <v>0</v>
      </c>
      <c r="BL174" s="398" t="str">
        <f t="shared" si="189"/>
        <v>0</v>
      </c>
      <c r="BM174" s="412">
        <f t="shared" si="203"/>
        <v>0</v>
      </c>
      <c r="BN174" s="412" t="str">
        <f t="shared" si="204"/>
        <v>0m0</v>
      </c>
      <c r="BO174" s="399">
        <f t="shared" si="205"/>
        <v>0</v>
      </c>
      <c r="BP174" s="399">
        <f t="shared" si="206"/>
        <v>0</v>
      </c>
      <c r="BQ174" s="412">
        <f t="shared" si="207"/>
        <v>0</v>
      </c>
      <c r="BR174" s="413">
        <f t="shared" si="208"/>
        <v>0</v>
      </c>
      <c r="BS174" s="398" t="str">
        <f t="shared" si="209"/>
        <v>0</v>
      </c>
      <c r="BT174" s="398" t="str">
        <f t="shared" si="210"/>
        <v>0</v>
      </c>
      <c r="BU174" s="412">
        <f t="shared" si="211"/>
        <v>0</v>
      </c>
      <c r="BV174" s="412" t="str">
        <f t="shared" si="212"/>
        <v>0m0</v>
      </c>
      <c r="BW174" s="399">
        <f t="shared" si="213"/>
        <v>0</v>
      </c>
      <c r="BX174" s="399">
        <f t="shared" si="214"/>
        <v>0</v>
      </c>
      <c r="BY174" s="412">
        <f t="shared" si="215"/>
        <v>0</v>
      </c>
      <c r="BZ174" s="413">
        <f t="shared" si="216"/>
        <v>0</v>
      </c>
      <c r="CA174" s="398" t="str">
        <f t="shared" si="217"/>
        <v>0</v>
      </c>
      <c r="CB174" s="398" t="str">
        <f t="shared" si="218"/>
        <v>0</v>
      </c>
      <c r="CC174" s="412">
        <f t="shared" si="219"/>
        <v>0</v>
      </c>
      <c r="CD174" s="412" t="str">
        <f t="shared" si="220"/>
        <v>0m0</v>
      </c>
      <c r="CE174" s="399">
        <f t="shared" si="221"/>
        <v>0</v>
      </c>
      <c r="CF174" s="399">
        <f t="shared" si="222"/>
        <v>0</v>
      </c>
      <c r="CG174" s="412">
        <f t="shared" si="223"/>
        <v>0</v>
      </c>
      <c r="CH174" s="413">
        <f t="shared" si="224"/>
        <v>0</v>
      </c>
      <c r="CI174" s="398" t="str">
        <f t="shared" si="225"/>
        <v>0</v>
      </c>
      <c r="CJ174" s="398" t="str">
        <f t="shared" si="226"/>
        <v>0</v>
      </c>
      <c r="CK174" s="412">
        <f t="shared" si="227"/>
        <v>0</v>
      </c>
      <c r="CL174" s="412" t="str">
        <f t="shared" si="228"/>
        <v>0m0</v>
      </c>
      <c r="CM174" s="399">
        <f t="shared" si="229"/>
        <v>0</v>
      </c>
      <c r="CN174" s="399">
        <f t="shared" si="230"/>
        <v>0</v>
      </c>
      <c r="CO174" s="412">
        <f t="shared" si="231"/>
        <v>0</v>
      </c>
      <c r="CP174" s="413">
        <f t="shared" si="232"/>
        <v>0</v>
      </c>
      <c r="CQ174" s="398" t="str">
        <f t="shared" si="233"/>
        <v>0</v>
      </c>
      <c r="CR174" s="398" t="str">
        <f t="shared" si="234"/>
        <v>0</v>
      </c>
      <c r="CS174" s="412">
        <f t="shared" si="235"/>
        <v>0</v>
      </c>
      <c r="CT174" s="412" t="str">
        <f t="shared" si="236"/>
        <v>0m0</v>
      </c>
      <c r="CU174" s="412">
        <f t="shared" si="237"/>
        <v>0</v>
      </c>
      <c r="CV174" s="412">
        <f t="shared" si="238"/>
        <v>0</v>
      </c>
      <c r="CW174" s="412">
        <f t="shared" si="239"/>
        <v>0</v>
      </c>
      <c r="CX174" s="412">
        <f t="shared" si="240"/>
        <v>0</v>
      </c>
      <c r="CY174" s="412">
        <f t="shared" si="241"/>
        <v>0</v>
      </c>
      <c r="CZ174" s="412" t="str">
        <f t="shared" si="242"/>
        <v/>
      </c>
      <c r="DA174" s="412" t="str">
        <f t="shared" si="243"/>
        <v/>
      </c>
      <c r="DB174" s="412" t="str">
        <f t="shared" si="244"/>
        <v/>
      </c>
      <c r="DC174" s="412" t="str">
        <f t="shared" si="245"/>
        <v/>
      </c>
      <c r="DD174" s="412" t="str">
        <f t="shared" si="246"/>
        <v/>
      </c>
      <c r="DE174" s="412"/>
      <c r="DF174" s="411"/>
      <c r="DG174" s="412" t="str">
        <f t="shared" si="247"/>
        <v/>
      </c>
      <c r="DH174" s="412" t="str">
        <f t="shared" si="248"/>
        <v/>
      </c>
      <c r="DI174" s="412">
        <f t="shared" si="249"/>
        <v>0</v>
      </c>
      <c r="DJ174" s="412" t="str">
        <f t="shared" si="250"/>
        <v/>
      </c>
      <c r="DK174" s="412" t="str">
        <f t="shared" si="251"/>
        <v/>
      </c>
      <c r="DL174" s="412" t="str">
        <f t="shared" si="252"/>
        <v/>
      </c>
      <c r="DM174" s="412" t="str">
        <f t="shared" si="253"/>
        <v/>
      </c>
      <c r="DN174" s="412" t="str">
        <f t="shared" si="254"/>
        <v/>
      </c>
      <c r="DO174" s="412" t="str">
        <f t="shared" si="255"/>
        <v/>
      </c>
    </row>
    <row r="175" spans="1:119" s="157" customFormat="1" ht="18" hidden="1" customHeight="1">
      <c r="A175" s="161" t="str">
        <f t="shared" si="185"/>
        <v/>
      </c>
      <c r="B175" s="158"/>
      <c r="C175" s="31" t="str">
        <f>IF(B175="","",VLOOKUP(B175,学連登録!$C$2:$G$3000,2,FALSE))</f>
        <v/>
      </c>
      <c r="D175" s="32" t="str">
        <f>IF(B175="","",VLOOKUP(B175,学連登録!$C$2:$G$3000,3,FALSE))</f>
        <v/>
      </c>
      <c r="E175" s="33" t="str">
        <f>IF(B175="","",VLOOKUP(B175,学連登録!$C$2:$G$3000,4,FALSE))</f>
        <v/>
      </c>
      <c r="F175" s="383" t="str">
        <f>IF(B175="","",VLOOKUP(B175,学連登録!$C$2:$I$3000,7,FALSE))</f>
        <v/>
      </c>
      <c r="G175" s="160"/>
      <c r="H175" s="905"/>
      <c r="I175" s="907"/>
      <c r="J175" s="160"/>
      <c r="K175" s="905"/>
      <c r="L175" s="906"/>
      <c r="M175" s="160"/>
      <c r="N175" s="819"/>
      <c r="O175" s="820"/>
      <c r="P175" s="159"/>
      <c r="Q175" s="905"/>
      <c r="R175" s="906"/>
      <c r="S175" s="159"/>
      <c r="T175" s="905"/>
      <c r="U175" s="906"/>
      <c r="V175" s="103" t="str">
        <f>IF(B175="","",VLOOKUP(B175,学連登録!$C$2:$H$3000,6,FALSE))</f>
        <v/>
      </c>
      <c r="Y175" s="118" t="str">
        <f t="shared" si="256"/>
        <v/>
      </c>
      <c r="Z175" s="97" t="str">
        <f>IF(G175="","",VLOOKUP(G175,種目名!$R$5:$T$104,3,0))</f>
        <v/>
      </c>
      <c r="AA175" s="99" t="str">
        <f>IF(J175="","",VLOOKUP(J175,種目名!$R$5:$T$104,3,0))</f>
        <v/>
      </c>
      <c r="AB175" s="119" t="str">
        <f>IF(M175="","",VLOOKUP(M175,種目名!$R$5:$T$104,3,0))</f>
        <v/>
      </c>
      <c r="AC175" s="119" t="str">
        <f>IF(P175="","",VLOOKUP(AF175,種目名!$R$5:$T$104,3,0))</f>
        <v/>
      </c>
      <c r="AD175" s="120" t="str">
        <f>IF(S175="","",VLOOKUP(AI175,種目名!$R$5:$T$104,3,0))</f>
        <v/>
      </c>
      <c r="AE175" s="117">
        <f t="shared" si="257"/>
        <v>0</v>
      </c>
      <c r="AF175" s="157" t="str">
        <f t="shared" si="258"/>
        <v/>
      </c>
      <c r="AG175" s="157" t="str">
        <f t="shared" si="259"/>
        <v/>
      </c>
      <c r="AH175" s="157">
        <f t="shared" si="260"/>
        <v>0</v>
      </c>
      <c r="AI175" s="157" t="str">
        <f t="shared" si="261"/>
        <v/>
      </c>
      <c r="AJ175" s="157" t="str">
        <f t="shared" si="262"/>
        <v/>
      </c>
      <c r="AK175" s="390"/>
      <c r="AL175" s="171">
        <f t="shared" si="190"/>
        <v>0</v>
      </c>
      <c r="AM175" s="399">
        <f t="shared" si="191"/>
        <v>0</v>
      </c>
      <c r="AN175" s="399">
        <f>COUNTIF($B$12:B175,B175)</f>
        <v>0</v>
      </c>
      <c r="AO175" s="399"/>
      <c r="AP175" s="399" t="str">
        <f t="shared" si="192"/>
        <v/>
      </c>
      <c r="AQ175" s="399" t="str">
        <f t="shared" si="192"/>
        <v/>
      </c>
      <c r="AR175" s="399" t="str">
        <f t="shared" si="192"/>
        <v/>
      </c>
      <c r="AS175" s="399" t="str">
        <f t="shared" si="192"/>
        <v/>
      </c>
      <c r="AT175" s="399">
        <f t="shared" si="193"/>
        <v>0</v>
      </c>
      <c r="AU175" s="399" t="str">
        <f t="shared" si="194"/>
        <v/>
      </c>
      <c r="AV175" s="399" t="str">
        <f t="shared" si="195"/>
        <v/>
      </c>
      <c r="AW175" s="399" t="str">
        <f t="shared" si="196"/>
        <v/>
      </c>
      <c r="AX175" s="399" t="str">
        <f t="shared" si="197"/>
        <v/>
      </c>
      <c r="AY175" s="399" t="str">
        <f t="shared" si="198"/>
        <v/>
      </c>
      <c r="AZ175" s="399" t="str">
        <f t="shared" si="263"/>
        <v/>
      </c>
      <c r="BA175" s="399" t="str">
        <f t="shared" si="263"/>
        <v/>
      </c>
      <c r="BB175" s="399" t="str">
        <f t="shared" si="263"/>
        <v/>
      </c>
      <c r="BC175" s="399" t="str">
        <f t="shared" si="263"/>
        <v/>
      </c>
      <c r="BD175" s="403" t="str">
        <f t="shared" si="263"/>
        <v/>
      </c>
      <c r="BE175" s="393">
        <f t="shared" si="199"/>
        <v>0</v>
      </c>
      <c r="BG175" s="399">
        <f t="shared" si="200"/>
        <v>0</v>
      </c>
      <c r="BH175" s="399">
        <f t="shared" si="201"/>
        <v>0</v>
      </c>
      <c r="BI175" s="412">
        <f t="shared" si="202"/>
        <v>0</v>
      </c>
      <c r="BJ175" s="413">
        <f t="shared" si="187"/>
        <v>0</v>
      </c>
      <c r="BK175" s="398" t="str">
        <f t="shared" si="188"/>
        <v>0</v>
      </c>
      <c r="BL175" s="398" t="str">
        <f t="shared" si="189"/>
        <v>0</v>
      </c>
      <c r="BM175" s="412">
        <f t="shared" si="203"/>
        <v>0</v>
      </c>
      <c r="BN175" s="412" t="str">
        <f t="shared" si="204"/>
        <v>0m0</v>
      </c>
      <c r="BO175" s="399">
        <f t="shared" si="205"/>
        <v>0</v>
      </c>
      <c r="BP175" s="399">
        <f t="shared" si="206"/>
        <v>0</v>
      </c>
      <c r="BQ175" s="412">
        <f t="shared" si="207"/>
        <v>0</v>
      </c>
      <c r="BR175" s="413">
        <f t="shared" si="208"/>
        <v>0</v>
      </c>
      <c r="BS175" s="398" t="str">
        <f t="shared" si="209"/>
        <v>0</v>
      </c>
      <c r="BT175" s="398" t="str">
        <f t="shared" si="210"/>
        <v>0</v>
      </c>
      <c r="BU175" s="412">
        <f t="shared" si="211"/>
        <v>0</v>
      </c>
      <c r="BV175" s="412" t="str">
        <f t="shared" si="212"/>
        <v>0m0</v>
      </c>
      <c r="BW175" s="399">
        <f t="shared" si="213"/>
        <v>0</v>
      </c>
      <c r="BX175" s="399">
        <f t="shared" si="214"/>
        <v>0</v>
      </c>
      <c r="BY175" s="412">
        <f t="shared" si="215"/>
        <v>0</v>
      </c>
      <c r="BZ175" s="413">
        <f t="shared" si="216"/>
        <v>0</v>
      </c>
      <c r="CA175" s="398" t="str">
        <f t="shared" si="217"/>
        <v>0</v>
      </c>
      <c r="CB175" s="398" t="str">
        <f t="shared" si="218"/>
        <v>0</v>
      </c>
      <c r="CC175" s="412">
        <f t="shared" si="219"/>
        <v>0</v>
      </c>
      <c r="CD175" s="412" t="str">
        <f t="shared" si="220"/>
        <v>0m0</v>
      </c>
      <c r="CE175" s="399">
        <f t="shared" si="221"/>
        <v>0</v>
      </c>
      <c r="CF175" s="399">
        <f t="shared" si="222"/>
        <v>0</v>
      </c>
      <c r="CG175" s="412">
        <f t="shared" si="223"/>
        <v>0</v>
      </c>
      <c r="CH175" s="413">
        <f t="shared" si="224"/>
        <v>0</v>
      </c>
      <c r="CI175" s="398" t="str">
        <f t="shared" si="225"/>
        <v>0</v>
      </c>
      <c r="CJ175" s="398" t="str">
        <f t="shared" si="226"/>
        <v>0</v>
      </c>
      <c r="CK175" s="412">
        <f t="shared" si="227"/>
        <v>0</v>
      </c>
      <c r="CL175" s="412" t="str">
        <f t="shared" si="228"/>
        <v>0m0</v>
      </c>
      <c r="CM175" s="399">
        <f t="shared" si="229"/>
        <v>0</v>
      </c>
      <c r="CN175" s="399">
        <f t="shared" si="230"/>
        <v>0</v>
      </c>
      <c r="CO175" s="412">
        <f t="shared" si="231"/>
        <v>0</v>
      </c>
      <c r="CP175" s="413">
        <f t="shared" si="232"/>
        <v>0</v>
      </c>
      <c r="CQ175" s="398" t="str">
        <f t="shared" si="233"/>
        <v>0</v>
      </c>
      <c r="CR175" s="398" t="str">
        <f t="shared" si="234"/>
        <v>0</v>
      </c>
      <c r="CS175" s="412">
        <f t="shared" si="235"/>
        <v>0</v>
      </c>
      <c r="CT175" s="412" t="str">
        <f t="shared" si="236"/>
        <v>0m0</v>
      </c>
      <c r="CU175" s="412">
        <f t="shared" si="237"/>
        <v>0</v>
      </c>
      <c r="CV175" s="412">
        <f t="shared" si="238"/>
        <v>0</v>
      </c>
      <c r="CW175" s="412">
        <f t="shared" si="239"/>
        <v>0</v>
      </c>
      <c r="CX175" s="412">
        <f t="shared" si="240"/>
        <v>0</v>
      </c>
      <c r="CY175" s="412">
        <f t="shared" si="241"/>
        <v>0</v>
      </c>
      <c r="CZ175" s="412" t="str">
        <f t="shared" si="242"/>
        <v/>
      </c>
      <c r="DA175" s="412" t="str">
        <f t="shared" si="243"/>
        <v/>
      </c>
      <c r="DB175" s="412" t="str">
        <f t="shared" si="244"/>
        <v/>
      </c>
      <c r="DC175" s="412" t="str">
        <f t="shared" si="245"/>
        <v/>
      </c>
      <c r="DD175" s="412" t="str">
        <f t="shared" si="246"/>
        <v/>
      </c>
      <c r="DE175" s="412"/>
      <c r="DF175" s="411"/>
      <c r="DG175" s="412" t="str">
        <f t="shared" si="247"/>
        <v/>
      </c>
      <c r="DH175" s="412" t="str">
        <f t="shared" si="248"/>
        <v/>
      </c>
      <c r="DI175" s="412">
        <f t="shared" si="249"/>
        <v>0</v>
      </c>
      <c r="DJ175" s="412" t="str">
        <f t="shared" si="250"/>
        <v/>
      </c>
      <c r="DK175" s="412" t="str">
        <f t="shared" si="251"/>
        <v/>
      </c>
      <c r="DL175" s="412" t="str">
        <f t="shared" si="252"/>
        <v/>
      </c>
      <c r="DM175" s="412" t="str">
        <f t="shared" si="253"/>
        <v/>
      </c>
      <c r="DN175" s="412" t="str">
        <f t="shared" si="254"/>
        <v/>
      </c>
      <c r="DO175" s="412" t="str">
        <f t="shared" si="255"/>
        <v/>
      </c>
    </row>
    <row r="176" spans="1:119" s="157" customFormat="1" ht="18" hidden="1" customHeight="1">
      <c r="A176" s="161" t="str">
        <f t="shared" si="185"/>
        <v/>
      </c>
      <c r="B176" s="158"/>
      <c r="C176" s="31" t="str">
        <f>IF(B176="","",VLOOKUP(B176,学連登録!$C$2:$G$3000,2,FALSE))</f>
        <v/>
      </c>
      <c r="D176" s="32" t="str">
        <f>IF(B176="","",VLOOKUP(B176,学連登録!$C$2:$G$3000,3,FALSE))</f>
        <v/>
      </c>
      <c r="E176" s="33" t="str">
        <f>IF(B176="","",VLOOKUP(B176,学連登録!$C$2:$G$3000,4,FALSE))</f>
        <v/>
      </c>
      <c r="F176" s="383" t="str">
        <f>IF(B176="","",VLOOKUP(B176,学連登録!$C$2:$I$3000,7,FALSE))</f>
        <v/>
      </c>
      <c r="G176" s="160"/>
      <c r="H176" s="905"/>
      <c r="I176" s="907"/>
      <c r="J176" s="160"/>
      <c r="K176" s="905"/>
      <c r="L176" s="906"/>
      <c r="M176" s="160"/>
      <c r="N176" s="819"/>
      <c r="O176" s="820"/>
      <c r="P176" s="159"/>
      <c r="Q176" s="905"/>
      <c r="R176" s="906"/>
      <c r="S176" s="159"/>
      <c r="T176" s="905"/>
      <c r="U176" s="906"/>
      <c r="V176" s="103" t="str">
        <f>IF(B176="","",VLOOKUP(B176,学連登録!$C$2:$H$3000,6,FALSE))</f>
        <v/>
      </c>
      <c r="Y176" s="118" t="str">
        <f t="shared" si="256"/>
        <v/>
      </c>
      <c r="Z176" s="97" t="str">
        <f>IF(G176="","",VLOOKUP(G176,種目名!$R$5:$T$104,3,0))</f>
        <v/>
      </c>
      <c r="AA176" s="99" t="str">
        <f>IF(J176="","",VLOOKUP(J176,種目名!$R$5:$T$104,3,0))</f>
        <v/>
      </c>
      <c r="AB176" s="119" t="str">
        <f>IF(M176="","",VLOOKUP(M176,種目名!$R$5:$T$104,3,0))</f>
        <v/>
      </c>
      <c r="AC176" s="119" t="str">
        <f>IF(P176="","",VLOOKUP(AF176,種目名!$R$5:$T$104,3,0))</f>
        <v/>
      </c>
      <c r="AD176" s="120" t="str">
        <f>IF(S176="","",VLOOKUP(AI176,種目名!$R$5:$T$104,3,0))</f>
        <v/>
      </c>
      <c r="AE176" s="117">
        <f t="shared" si="257"/>
        <v>0</v>
      </c>
      <c r="AF176" s="157" t="str">
        <f t="shared" si="258"/>
        <v/>
      </c>
      <c r="AG176" s="157" t="str">
        <f t="shared" si="259"/>
        <v/>
      </c>
      <c r="AH176" s="157">
        <f t="shared" si="260"/>
        <v>0</v>
      </c>
      <c r="AI176" s="157" t="str">
        <f t="shared" si="261"/>
        <v/>
      </c>
      <c r="AJ176" s="157" t="str">
        <f t="shared" si="262"/>
        <v/>
      </c>
      <c r="AK176" s="390"/>
      <c r="AL176" s="171">
        <f t="shared" si="190"/>
        <v>0</v>
      </c>
      <c r="AM176" s="399">
        <f t="shared" si="191"/>
        <v>0</v>
      </c>
      <c r="AN176" s="399">
        <f>COUNTIF($B$12:B176,B176)</f>
        <v>0</v>
      </c>
      <c r="AO176" s="399"/>
      <c r="AP176" s="399" t="str">
        <f t="shared" si="192"/>
        <v/>
      </c>
      <c r="AQ176" s="399" t="str">
        <f t="shared" si="192"/>
        <v/>
      </c>
      <c r="AR176" s="399" t="str">
        <f t="shared" si="192"/>
        <v/>
      </c>
      <c r="AS176" s="399" t="str">
        <f t="shared" si="192"/>
        <v/>
      </c>
      <c r="AT176" s="399">
        <f t="shared" si="193"/>
        <v>0</v>
      </c>
      <c r="AU176" s="399" t="str">
        <f t="shared" si="194"/>
        <v/>
      </c>
      <c r="AV176" s="399" t="str">
        <f t="shared" si="195"/>
        <v/>
      </c>
      <c r="AW176" s="399" t="str">
        <f t="shared" si="196"/>
        <v/>
      </c>
      <c r="AX176" s="399" t="str">
        <f t="shared" si="197"/>
        <v/>
      </c>
      <c r="AY176" s="399" t="str">
        <f t="shared" si="198"/>
        <v/>
      </c>
      <c r="AZ176" s="399" t="str">
        <f t="shared" si="263"/>
        <v/>
      </c>
      <c r="BA176" s="399" t="str">
        <f t="shared" si="263"/>
        <v/>
      </c>
      <c r="BB176" s="399" t="str">
        <f t="shared" si="263"/>
        <v/>
      </c>
      <c r="BC176" s="399" t="str">
        <f t="shared" si="263"/>
        <v/>
      </c>
      <c r="BD176" s="403" t="str">
        <f t="shared" si="263"/>
        <v/>
      </c>
      <c r="BE176" s="393">
        <f t="shared" si="199"/>
        <v>0</v>
      </c>
      <c r="BG176" s="399">
        <f t="shared" si="200"/>
        <v>0</v>
      </c>
      <c r="BH176" s="399">
        <f t="shared" si="201"/>
        <v>0</v>
      </c>
      <c r="BI176" s="412">
        <f t="shared" si="202"/>
        <v>0</v>
      </c>
      <c r="BJ176" s="413">
        <f t="shared" si="187"/>
        <v>0</v>
      </c>
      <c r="BK176" s="398" t="str">
        <f t="shared" si="188"/>
        <v>0</v>
      </c>
      <c r="BL176" s="398" t="str">
        <f t="shared" si="189"/>
        <v>0</v>
      </c>
      <c r="BM176" s="412">
        <f t="shared" si="203"/>
        <v>0</v>
      </c>
      <c r="BN176" s="412" t="str">
        <f t="shared" si="204"/>
        <v>0m0</v>
      </c>
      <c r="BO176" s="399">
        <f t="shared" si="205"/>
        <v>0</v>
      </c>
      <c r="BP176" s="399">
        <f t="shared" si="206"/>
        <v>0</v>
      </c>
      <c r="BQ176" s="412">
        <f t="shared" si="207"/>
        <v>0</v>
      </c>
      <c r="BR176" s="413">
        <f t="shared" si="208"/>
        <v>0</v>
      </c>
      <c r="BS176" s="398" t="str">
        <f t="shared" si="209"/>
        <v>0</v>
      </c>
      <c r="BT176" s="398" t="str">
        <f t="shared" si="210"/>
        <v>0</v>
      </c>
      <c r="BU176" s="412">
        <f t="shared" si="211"/>
        <v>0</v>
      </c>
      <c r="BV176" s="412" t="str">
        <f t="shared" si="212"/>
        <v>0m0</v>
      </c>
      <c r="BW176" s="399">
        <f t="shared" si="213"/>
        <v>0</v>
      </c>
      <c r="BX176" s="399">
        <f t="shared" si="214"/>
        <v>0</v>
      </c>
      <c r="BY176" s="412">
        <f t="shared" si="215"/>
        <v>0</v>
      </c>
      <c r="BZ176" s="413">
        <f t="shared" si="216"/>
        <v>0</v>
      </c>
      <c r="CA176" s="398" t="str">
        <f t="shared" si="217"/>
        <v>0</v>
      </c>
      <c r="CB176" s="398" t="str">
        <f t="shared" si="218"/>
        <v>0</v>
      </c>
      <c r="CC176" s="412">
        <f t="shared" si="219"/>
        <v>0</v>
      </c>
      <c r="CD176" s="412" t="str">
        <f t="shared" si="220"/>
        <v>0m0</v>
      </c>
      <c r="CE176" s="399">
        <f t="shared" si="221"/>
        <v>0</v>
      </c>
      <c r="CF176" s="399">
        <f t="shared" si="222"/>
        <v>0</v>
      </c>
      <c r="CG176" s="412">
        <f t="shared" si="223"/>
        <v>0</v>
      </c>
      <c r="CH176" s="413">
        <f t="shared" si="224"/>
        <v>0</v>
      </c>
      <c r="CI176" s="398" t="str">
        <f t="shared" si="225"/>
        <v>0</v>
      </c>
      <c r="CJ176" s="398" t="str">
        <f t="shared" si="226"/>
        <v>0</v>
      </c>
      <c r="CK176" s="412">
        <f t="shared" si="227"/>
        <v>0</v>
      </c>
      <c r="CL176" s="412" t="str">
        <f t="shared" si="228"/>
        <v>0m0</v>
      </c>
      <c r="CM176" s="399">
        <f t="shared" si="229"/>
        <v>0</v>
      </c>
      <c r="CN176" s="399">
        <f t="shared" si="230"/>
        <v>0</v>
      </c>
      <c r="CO176" s="412">
        <f t="shared" si="231"/>
        <v>0</v>
      </c>
      <c r="CP176" s="413">
        <f t="shared" si="232"/>
        <v>0</v>
      </c>
      <c r="CQ176" s="398" t="str">
        <f t="shared" si="233"/>
        <v>0</v>
      </c>
      <c r="CR176" s="398" t="str">
        <f t="shared" si="234"/>
        <v>0</v>
      </c>
      <c r="CS176" s="412">
        <f t="shared" si="235"/>
        <v>0</v>
      </c>
      <c r="CT176" s="412" t="str">
        <f t="shared" si="236"/>
        <v>0m0</v>
      </c>
      <c r="CU176" s="412">
        <f t="shared" si="237"/>
        <v>0</v>
      </c>
      <c r="CV176" s="412">
        <f t="shared" si="238"/>
        <v>0</v>
      </c>
      <c r="CW176" s="412">
        <f t="shared" si="239"/>
        <v>0</v>
      </c>
      <c r="CX176" s="412">
        <f t="shared" si="240"/>
        <v>0</v>
      </c>
      <c r="CY176" s="412">
        <f t="shared" si="241"/>
        <v>0</v>
      </c>
      <c r="CZ176" s="412" t="str">
        <f t="shared" si="242"/>
        <v/>
      </c>
      <c r="DA176" s="412" t="str">
        <f t="shared" si="243"/>
        <v/>
      </c>
      <c r="DB176" s="412" t="str">
        <f t="shared" si="244"/>
        <v/>
      </c>
      <c r="DC176" s="412" t="str">
        <f t="shared" si="245"/>
        <v/>
      </c>
      <c r="DD176" s="412" t="str">
        <f t="shared" si="246"/>
        <v/>
      </c>
      <c r="DE176" s="412"/>
      <c r="DF176" s="411"/>
      <c r="DG176" s="412" t="str">
        <f t="shared" si="247"/>
        <v/>
      </c>
      <c r="DH176" s="412" t="str">
        <f t="shared" si="248"/>
        <v/>
      </c>
      <c r="DI176" s="412">
        <f t="shared" si="249"/>
        <v>0</v>
      </c>
      <c r="DJ176" s="412" t="str">
        <f t="shared" si="250"/>
        <v/>
      </c>
      <c r="DK176" s="412" t="str">
        <f t="shared" si="251"/>
        <v/>
      </c>
      <c r="DL176" s="412" t="str">
        <f t="shared" si="252"/>
        <v/>
      </c>
      <c r="DM176" s="412" t="str">
        <f t="shared" si="253"/>
        <v/>
      </c>
      <c r="DN176" s="412" t="str">
        <f t="shared" si="254"/>
        <v/>
      </c>
      <c r="DO176" s="412" t="str">
        <f t="shared" si="255"/>
        <v/>
      </c>
    </row>
    <row r="177" spans="1:119" s="157" customFormat="1" ht="18" hidden="1" customHeight="1">
      <c r="A177" s="161" t="str">
        <f t="shared" si="185"/>
        <v/>
      </c>
      <c r="B177" s="158"/>
      <c r="C177" s="31" t="str">
        <f>IF(B177="","",VLOOKUP(B177,学連登録!$C$2:$G$3000,2,FALSE))</f>
        <v/>
      </c>
      <c r="D177" s="32" t="str">
        <f>IF(B177="","",VLOOKUP(B177,学連登録!$C$2:$G$3000,3,FALSE))</f>
        <v/>
      </c>
      <c r="E177" s="33" t="str">
        <f>IF(B177="","",VLOOKUP(B177,学連登録!$C$2:$G$3000,4,FALSE))</f>
        <v/>
      </c>
      <c r="F177" s="383" t="str">
        <f>IF(B177="","",VLOOKUP(B177,学連登録!$C$2:$I$3000,7,FALSE))</f>
        <v/>
      </c>
      <c r="G177" s="160"/>
      <c r="H177" s="905"/>
      <c r="I177" s="907"/>
      <c r="J177" s="160"/>
      <c r="K177" s="905"/>
      <c r="L177" s="906"/>
      <c r="M177" s="160"/>
      <c r="N177" s="819"/>
      <c r="O177" s="820"/>
      <c r="P177" s="159"/>
      <c r="Q177" s="905"/>
      <c r="R177" s="906"/>
      <c r="S177" s="159"/>
      <c r="T177" s="905"/>
      <c r="U177" s="906"/>
      <c r="V177" s="103" t="str">
        <f>IF(B177="","",VLOOKUP(B177,学連登録!$C$2:$H$3000,6,FALSE))</f>
        <v/>
      </c>
      <c r="Y177" s="118" t="str">
        <f t="shared" si="256"/>
        <v/>
      </c>
      <c r="Z177" s="97" t="str">
        <f>IF(G177="","",VLOOKUP(G177,種目名!$R$5:$T$104,3,0))</f>
        <v/>
      </c>
      <c r="AA177" s="99" t="str">
        <f>IF(J177="","",VLOOKUP(J177,種目名!$R$5:$T$104,3,0))</f>
        <v/>
      </c>
      <c r="AB177" s="119" t="str">
        <f>IF(M177="","",VLOOKUP(M177,種目名!$R$5:$T$104,3,0))</f>
        <v/>
      </c>
      <c r="AC177" s="119" t="str">
        <f>IF(P177="","",VLOOKUP(AF177,種目名!$R$5:$T$104,3,0))</f>
        <v/>
      </c>
      <c r="AD177" s="120" t="str">
        <f>IF(S177="","",VLOOKUP(AI177,種目名!$R$5:$T$104,3,0))</f>
        <v/>
      </c>
      <c r="AE177" s="117">
        <f t="shared" si="257"/>
        <v>0</v>
      </c>
      <c r="AF177" s="157" t="str">
        <f t="shared" si="258"/>
        <v/>
      </c>
      <c r="AG177" s="157" t="str">
        <f t="shared" si="259"/>
        <v/>
      </c>
      <c r="AH177" s="157">
        <f t="shared" si="260"/>
        <v>0</v>
      </c>
      <c r="AI177" s="157" t="str">
        <f t="shared" si="261"/>
        <v/>
      </c>
      <c r="AJ177" s="157" t="str">
        <f t="shared" si="262"/>
        <v/>
      </c>
      <c r="AK177" s="390"/>
      <c r="AL177" s="171">
        <f t="shared" si="190"/>
        <v>0</v>
      </c>
      <c r="AM177" s="399">
        <f t="shared" si="191"/>
        <v>0</v>
      </c>
      <c r="AN177" s="399">
        <f>COUNTIF($B$12:B177,B177)</f>
        <v>0</v>
      </c>
      <c r="AO177" s="399"/>
      <c r="AP177" s="399" t="str">
        <f t="shared" si="192"/>
        <v/>
      </c>
      <c r="AQ177" s="399" t="str">
        <f t="shared" si="192"/>
        <v/>
      </c>
      <c r="AR177" s="399" t="str">
        <f t="shared" si="192"/>
        <v/>
      </c>
      <c r="AS177" s="399" t="str">
        <f t="shared" si="192"/>
        <v/>
      </c>
      <c r="AT177" s="399">
        <f t="shared" si="193"/>
        <v>0</v>
      </c>
      <c r="AU177" s="399" t="str">
        <f t="shared" si="194"/>
        <v/>
      </c>
      <c r="AV177" s="399" t="str">
        <f t="shared" si="195"/>
        <v/>
      </c>
      <c r="AW177" s="399" t="str">
        <f t="shared" si="196"/>
        <v/>
      </c>
      <c r="AX177" s="399" t="str">
        <f t="shared" si="197"/>
        <v/>
      </c>
      <c r="AY177" s="399" t="str">
        <f t="shared" si="198"/>
        <v/>
      </c>
      <c r="AZ177" s="399" t="str">
        <f t="shared" si="263"/>
        <v/>
      </c>
      <c r="BA177" s="399" t="str">
        <f t="shared" si="263"/>
        <v/>
      </c>
      <c r="BB177" s="399" t="str">
        <f t="shared" si="263"/>
        <v/>
      </c>
      <c r="BC177" s="399" t="str">
        <f t="shared" si="263"/>
        <v/>
      </c>
      <c r="BD177" s="403" t="str">
        <f t="shared" si="263"/>
        <v/>
      </c>
      <c r="BE177" s="393">
        <f t="shared" si="199"/>
        <v>0</v>
      </c>
      <c r="BG177" s="399">
        <f t="shared" si="200"/>
        <v>0</v>
      </c>
      <c r="BH177" s="399">
        <f t="shared" si="201"/>
        <v>0</v>
      </c>
      <c r="BI177" s="412">
        <f t="shared" si="202"/>
        <v>0</v>
      </c>
      <c r="BJ177" s="413">
        <f t="shared" si="187"/>
        <v>0</v>
      </c>
      <c r="BK177" s="398" t="str">
        <f t="shared" si="188"/>
        <v>0</v>
      </c>
      <c r="BL177" s="398" t="str">
        <f t="shared" si="189"/>
        <v>0</v>
      </c>
      <c r="BM177" s="412">
        <f t="shared" si="203"/>
        <v>0</v>
      </c>
      <c r="BN177" s="412" t="str">
        <f t="shared" si="204"/>
        <v>0m0</v>
      </c>
      <c r="BO177" s="399">
        <f t="shared" si="205"/>
        <v>0</v>
      </c>
      <c r="BP177" s="399">
        <f t="shared" si="206"/>
        <v>0</v>
      </c>
      <c r="BQ177" s="412">
        <f t="shared" si="207"/>
        <v>0</v>
      </c>
      <c r="BR177" s="413">
        <f t="shared" si="208"/>
        <v>0</v>
      </c>
      <c r="BS177" s="398" t="str">
        <f t="shared" si="209"/>
        <v>0</v>
      </c>
      <c r="BT177" s="398" t="str">
        <f t="shared" si="210"/>
        <v>0</v>
      </c>
      <c r="BU177" s="412">
        <f t="shared" si="211"/>
        <v>0</v>
      </c>
      <c r="BV177" s="412" t="str">
        <f t="shared" si="212"/>
        <v>0m0</v>
      </c>
      <c r="BW177" s="399">
        <f t="shared" si="213"/>
        <v>0</v>
      </c>
      <c r="BX177" s="399">
        <f t="shared" si="214"/>
        <v>0</v>
      </c>
      <c r="BY177" s="412">
        <f t="shared" si="215"/>
        <v>0</v>
      </c>
      <c r="BZ177" s="413">
        <f t="shared" si="216"/>
        <v>0</v>
      </c>
      <c r="CA177" s="398" t="str">
        <f t="shared" si="217"/>
        <v>0</v>
      </c>
      <c r="CB177" s="398" t="str">
        <f t="shared" si="218"/>
        <v>0</v>
      </c>
      <c r="CC177" s="412">
        <f t="shared" si="219"/>
        <v>0</v>
      </c>
      <c r="CD177" s="412" t="str">
        <f t="shared" si="220"/>
        <v>0m0</v>
      </c>
      <c r="CE177" s="399">
        <f t="shared" si="221"/>
        <v>0</v>
      </c>
      <c r="CF177" s="399">
        <f t="shared" si="222"/>
        <v>0</v>
      </c>
      <c r="CG177" s="412">
        <f t="shared" si="223"/>
        <v>0</v>
      </c>
      <c r="CH177" s="413">
        <f t="shared" si="224"/>
        <v>0</v>
      </c>
      <c r="CI177" s="398" t="str">
        <f t="shared" si="225"/>
        <v>0</v>
      </c>
      <c r="CJ177" s="398" t="str">
        <f t="shared" si="226"/>
        <v>0</v>
      </c>
      <c r="CK177" s="412">
        <f t="shared" si="227"/>
        <v>0</v>
      </c>
      <c r="CL177" s="412" t="str">
        <f t="shared" si="228"/>
        <v>0m0</v>
      </c>
      <c r="CM177" s="399">
        <f t="shared" si="229"/>
        <v>0</v>
      </c>
      <c r="CN177" s="399">
        <f t="shared" si="230"/>
        <v>0</v>
      </c>
      <c r="CO177" s="412">
        <f t="shared" si="231"/>
        <v>0</v>
      </c>
      <c r="CP177" s="413">
        <f t="shared" si="232"/>
        <v>0</v>
      </c>
      <c r="CQ177" s="398" t="str">
        <f t="shared" si="233"/>
        <v>0</v>
      </c>
      <c r="CR177" s="398" t="str">
        <f t="shared" si="234"/>
        <v>0</v>
      </c>
      <c r="CS177" s="412">
        <f t="shared" si="235"/>
        <v>0</v>
      </c>
      <c r="CT177" s="412" t="str">
        <f t="shared" si="236"/>
        <v>0m0</v>
      </c>
      <c r="CU177" s="412">
        <f t="shared" si="237"/>
        <v>0</v>
      </c>
      <c r="CV177" s="412">
        <f t="shared" si="238"/>
        <v>0</v>
      </c>
      <c r="CW177" s="412">
        <f t="shared" si="239"/>
        <v>0</v>
      </c>
      <c r="CX177" s="412">
        <f t="shared" si="240"/>
        <v>0</v>
      </c>
      <c r="CY177" s="412">
        <f t="shared" si="241"/>
        <v>0</v>
      </c>
      <c r="CZ177" s="412" t="str">
        <f t="shared" si="242"/>
        <v/>
      </c>
      <c r="DA177" s="412" t="str">
        <f t="shared" si="243"/>
        <v/>
      </c>
      <c r="DB177" s="412" t="str">
        <f t="shared" si="244"/>
        <v/>
      </c>
      <c r="DC177" s="412" t="str">
        <f t="shared" si="245"/>
        <v/>
      </c>
      <c r="DD177" s="412" t="str">
        <f t="shared" si="246"/>
        <v/>
      </c>
      <c r="DE177" s="412"/>
      <c r="DF177" s="411"/>
      <c r="DG177" s="412" t="str">
        <f t="shared" si="247"/>
        <v/>
      </c>
      <c r="DH177" s="412" t="str">
        <f t="shared" si="248"/>
        <v/>
      </c>
      <c r="DI177" s="412">
        <f t="shared" si="249"/>
        <v>0</v>
      </c>
      <c r="DJ177" s="412" t="str">
        <f t="shared" si="250"/>
        <v/>
      </c>
      <c r="DK177" s="412" t="str">
        <f t="shared" si="251"/>
        <v/>
      </c>
      <c r="DL177" s="412" t="str">
        <f t="shared" si="252"/>
        <v/>
      </c>
      <c r="DM177" s="412" t="str">
        <f t="shared" si="253"/>
        <v/>
      </c>
      <c r="DN177" s="412" t="str">
        <f t="shared" si="254"/>
        <v/>
      </c>
      <c r="DO177" s="412" t="str">
        <f t="shared" si="255"/>
        <v/>
      </c>
    </row>
    <row r="178" spans="1:119" s="157" customFormat="1" ht="18" hidden="1" customHeight="1">
      <c r="A178" s="161" t="str">
        <f t="shared" si="185"/>
        <v/>
      </c>
      <c r="B178" s="158"/>
      <c r="C178" s="31" t="str">
        <f>IF(B178="","",VLOOKUP(B178,学連登録!$C$2:$G$3000,2,FALSE))</f>
        <v/>
      </c>
      <c r="D178" s="32" t="str">
        <f>IF(B178="","",VLOOKUP(B178,学連登録!$C$2:$G$3000,3,FALSE))</f>
        <v/>
      </c>
      <c r="E178" s="33" t="str">
        <f>IF(B178="","",VLOOKUP(B178,学連登録!$C$2:$G$3000,4,FALSE))</f>
        <v/>
      </c>
      <c r="F178" s="383" t="str">
        <f>IF(B178="","",VLOOKUP(B178,学連登録!$C$2:$I$3000,7,FALSE))</f>
        <v/>
      </c>
      <c r="G178" s="160"/>
      <c r="H178" s="905"/>
      <c r="I178" s="907"/>
      <c r="J178" s="160"/>
      <c r="K178" s="905"/>
      <c r="L178" s="906"/>
      <c r="M178" s="160"/>
      <c r="N178" s="819"/>
      <c r="O178" s="820"/>
      <c r="P178" s="159"/>
      <c r="Q178" s="905"/>
      <c r="R178" s="906"/>
      <c r="S178" s="159"/>
      <c r="T178" s="905"/>
      <c r="U178" s="906"/>
      <c r="V178" s="103" t="str">
        <f>IF(B178="","",VLOOKUP(B178,学連登録!$C$2:$H$3000,6,FALSE))</f>
        <v/>
      </c>
      <c r="Y178" s="118" t="str">
        <f t="shared" si="256"/>
        <v/>
      </c>
      <c r="Z178" s="97" t="str">
        <f>IF(G178="","",VLOOKUP(G178,種目名!$R$5:$T$104,3,0))</f>
        <v/>
      </c>
      <c r="AA178" s="99" t="str">
        <f>IF(J178="","",VLOOKUP(J178,種目名!$R$5:$T$104,3,0))</f>
        <v/>
      </c>
      <c r="AB178" s="119" t="str">
        <f>IF(M178="","",VLOOKUP(M178,種目名!$R$5:$T$104,3,0))</f>
        <v/>
      </c>
      <c r="AC178" s="119" t="str">
        <f>IF(P178="","",VLOOKUP(AF178,種目名!$R$5:$T$104,3,0))</f>
        <v/>
      </c>
      <c r="AD178" s="120" t="str">
        <f>IF(S178="","",VLOOKUP(AI178,種目名!$R$5:$T$104,3,0))</f>
        <v/>
      </c>
      <c r="AE178" s="117">
        <f t="shared" si="257"/>
        <v>0</v>
      </c>
      <c r="AF178" s="157" t="str">
        <f t="shared" si="258"/>
        <v/>
      </c>
      <c r="AG178" s="157" t="str">
        <f t="shared" si="259"/>
        <v/>
      </c>
      <c r="AH178" s="157">
        <f t="shared" si="260"/>
        <v>0</v>
      </c>
      <c r="AI178" s="157" t="str">
        <f t="shared" si="261"/>
        <v/>
      </c>
      <c r="AJ178" s="157" t="str">
        <f t="shared" si="262"/>
        <v/>
      </c>
      <c r="AK178" s="390"/>
      <c r="AL178" s="171">
        <f t="shared" si="190"/>
        <v>0</v>
      </c>
      <c r="AM178" s="399">
        <f t="shared" si="191"/>
        <v>0</v>
      </c>
      <c r="AN178" s="399">
        <f>COUNTIF($B$12:B178,B178)</f>
        <v>0</v>
      </c>
      <c r="AO178" s="399"/>
      <c r="AP178" s="399" t="str">
        <f t="shared" si="192"/>
        <v/>
      </c>
      <c r="AQ178" s="399" t="str">
        <f t="shared" si="192"/>
        <v/>
      </c>
      <c r="AR178" s="399" t="str">
        <f t="shared" si="192"/>
        <v/>
      </c>
      <c r="AS178" s="399" t="str">
        <f t="shared" si="192"/>
        <v/>
      </c>
      <c r="AT178" s="399">
        <f t="shared" si="193"/>
        <v>0</v>
      </c>
      <c r="AU178" s="399" t="str">
        <f t="shared" si="194"/>
        <v/>
      </c>
      <c r="AV178" s="399" t="str">
        <f t="shared" si="195"/>
        <v/>
      </c>
      <c r="AW178" s="399" t="str">
        <f t="shared" si="196"/>
        <v/>
      </c>
      <c r="AX178" s="399" t="str">
        <f t="shared" si="197"/>
        <v/>
      </c>
      <c r="AY178" s="399" t="str">
        <f t="shared" si="198"/>
        <v/>
      </c>
      <c r="AZ178" s="399" t="str">
        <f t="shared" si="263"/>
        <v/>
      </c>
      <c r="BA178" s="399" t="str">
        <f t="shared" si="263"/>
        <v/>
      </c>
      <c r="BB178" s="399" t="str">
        <f t="shared" si="263"/>
        <v/>
      </c>
      <c r="BC178" s="399" t="str">
        <f t="shared" si="263"/>
        <v/>
      </c>
      <c r="BD178" s="403" t="str">
        <f t="shared" si="263"/>
        <v/>
      </c>
      <c r="BE178" s="393">
        <f t="shared" si="199"/>
        <v>0</v>
      </c>
      <c r="BG178" s="399">
        <f t="shared" si="200"/>
        <v>0</v>
      </c>
      <c r="BH178" s="399">
        <f t="shared" si="201"/>
        <v>0</v>
      </c>
      <c r="BI178" s="412">
        <f t="shared" si="202"/>
        <v>0</v>
      </c>
      <c r="BJ178" s="413">
        <f t="shared" si="187"/>
        <v>0</v>
      </c>
      <c r="BK178" s="398" t="str">
        <f t="shared" si="188"/>
        <v>0</v>
      </c>
      <c r="BL178" s="398" t="str">
        <f t="shared" si="189"/>
        <v>0</v>
      </c>
      <c r="BM178" s="412">
        <f t="shared" si="203"/>
        <v>0</v>
      </c>
      <c r="BN178" s="412" t="str">
        <f t="shared" si="204"/>
        <v>0m0</v>
      </c>
      <c r="BO178" s="399">
        <f t="shared" si="205"/>
        <v>0</v>
      </c>
      <c r="BP178" s="399">
        <f t="shared" si="206"/>
        <v>0</v>
      </c>
      <c r="BQ178" s="412">
        <f t="shared" si="207"/>
        <v>0</v>
      </c>
      <c r="BR178" s="413">
        <f t="shared" si="208"/>
        <v>0</v>
      </c>
      <c r="BS178" s="398" t="str">
        <f t="shared" si="209"/>
        <v>0</v>
      </c>
      <c r="BT178" s="398" t="str">
        <f t="shared" si="210"/>
        <v>0</v>
      </c>
      <c r="BU178" s="412">
        <f t="shared" si="211"/>
        <v>0</v>
      </c>
      <c r="BV178" s="412" t="str">
        <f t="shared" si="212"/>
        <v>0m0</v>
      </c>
      <c r="BW178" s="399">
        <f t="shared" si="213"/>
        <v>0</v>
      </c>
      <c r="BX178" s="399">
        <f t="shared" si="214"/>
        <v>0</v>
      </c>
      <c r="BY178" s="412">
        <f t="shared" si="215"/>
        <v>0</v>
      </c>
      <c r="BZ178" s="413">
        <f t="shared" si="216"/>
        <v>0</v>
      </c>
      <c r="CA178" s="398" t="str">
        <f t="shared" si="217"/>
        <v>0</v>
      </c>
      <c r="CB178" s="398" t="str">
        <f t="shared" si="218"/>
        <v>0</v>
      </c>
      <c r="CC178" s="412">
        <f t="shared" si="219"/>
        <v>0</v>
      </c>
      <c r="CD178" s="412" t="str">
        <f t="shared" si="220"/>
        <v>0m0</v>
      </c>
      <c r="CE178" s="399">
        <f t="shared" si="221"/>
        <v>0</v>
      </c>
      <c r="CF178" s="399">
        <f t="shared" si="222"/>
        <v>0</v>
      </c>
      <c r="CG178" s="412">
        <f t="shared" si="223"/>
        <v>0</v>
      </c>
      <c r="CH178" s="413">
        <f t="shared" si="224"/>
        <v>0</v>
      </c>
      <c r="CI178" s="398" t="str">
        <f t="shared" si="225"/>
        <v>0</v>
      </c>
      <c r="CJ178" s="398" t="str">
        <f t="shared" si="226"/>
        <v>0</v>
      </c>
      <c r="CK178" s="412">
        <f t="shared" si="227"/>
        <v>0</v>
      </c>
      <c r="CL178" s="412" t="str">
        <f t="shared" si="228"/>
        <v>0m0</v>
      </c>
      <c r="CM178" s="399">
        <f t="shared" si="229"/>
        <v>0</v>
      </c>
      <c r="CN178" s="399">
        <f t="shared" si="230"/>
        <v>0</v>
      </c>
      <c r="CO178" s="412">
        <f t="shared" si="231"/>
        <v>0</v>
      </c>
      <c r="CP178" s="413">
        <f t="shared" si="232"/>
        <v>0</v>
      </c>
      <c r="CQ178" s="398" t="str">
        <f t="shared" si="233"/>
        <v>0</v>
      </c>
      <c r="CR178" s="398" t="str">
        <f t="shared" si="234"/>
        <v>0</v>
      </c>
      <c r="CS178" s="412">
        <f t="shared" si="235"/>
        <v>0</v>
      </c>
      <c r="CT178" s="412" t="str">
        <f t="shared" si="236"/>
        <v>0m0</v>
      </c>
      <c r="CU178" s="412">
        <f t="shared" si="237"/>
        <v>0</v>
      </c>
      <c r="CV178" s="412">
        <f t="shared" si="238"/>
        <v>0</v>
      </c>
      <c r="CW178" s="412">
        <f t="shared" si="239"/>
        <v>0</v>
      </c>
      <c r="CX178" s="412">
        <f t="shared" si="240"/>
        <v>0</v>
      </c>
      <c r="CY178" s="412">
        <f t="shared" si="241"/>
        <v>0</v>
      </c>
      <c r="CZ178" s="412" t="str">
        <f t="shared" si="242"/>
        <v/>
      </c>
      <c r="DA178" s="412" t="str">
        <f t="shared" si="243"/>
        <v/>
      </c>
      <c r="DB178" s="412" t="str">
        <f t="shared" si="244"/>
        <v/>
      </c>
      <c r="DC178" s="412" t="str">
        <f t="shared" si="245"/>
        <v/>
      </c>
      <c r="DD178" s="412" t="str">
        <f t="shared" si="246"/>
        <v/>
      </c>
      <c r="DE178" s="412"/>
      <c r="DF178" s="411"/>
      <c r="DG178" s="412" t="str">
        <f t="shared" si="247"/>
        <v/>
      </c>
      <c r="DH178" s="412" t="str">
        <f t="shared" si="248"/>
        <v/>
      </c>
      <c r="DI178" s="412">
        <f t="shared" si="249"/>
        <v>0</v>
      </c>
      <c r="DJ178" s="412" t="str">
        <f t="shared" si="250"/>
        <v/>
      </c>
      <c r="DK178" s="412" t="str">
        <f t="shared" si="251"/>
        <v/>
      </c>
      <c r="DL178" s="412" t="str">
        <f t="shared" si="252"/>
        <v/>
      </c>
      <c r="DM178" s="412" t="str">
        <f t="shared" si="253"/>
        <v/>
      </c>
      <c r="DN178" s="412" t="str">
        <f t="shared" si="254"/>
        <v/>
      </c>
      <c r="DO178" s="412" t="str">
        <f t="shared" si="255"/>
        <v/>
      </c>
    </row>
    <row r="179" spans="1:119" s="157" customFormat="1" ht="18" hidden="1" customHeight="1">
      <c r="A179" s="161" t="str">
        <f t="shared" ref="A179:A242" si="264">IF(C179="","",A178+1)</f>
        <v/>
      </c>
      <c r="B179" s="158"/>
      <c r="C179" s="31" t="str">
        <f>IF(B179="","",VLOOKUP(B179,学連登録!$C$2:$G$3000,2,FALSE))</f>
        <v/>
      </c>
      <c r="D179" s="32" t="str">
        <f>IF(B179="","",VLOOKUP(B179,学連登録!$C$2:$G$3000,3,FALSE))</f>
        <v/>
      </c>
      <c r="E179" s="33" t="str">
        <f>IF(B179="","",VLOOKUP(B179,学連登録!$C$2:$G$3000,4,FALSE))</f>
        <v/>
      </c>
      <c r="F179" s="383" t="str">
        <f>IF(B179="","",VLOOKUP(B179,学連登録!$C$2:$I$3000,7,FALSE))</f>
        <v/>
      </c>
      <c r="G179" s="160"/>
      <c r="H179" s="905"/>
      <c r="I179" s="907"/>
      <c r="J179" s="160"/>
      <c r="K179" s="905"/>
      <c r="L179" s="906"/>
      <c r="M179" s="160"/>
      <c r="N179" s="819"/>
      <c r="O179" s="820"/>
      <c r="P179" s="159"/>
      <c r="Q179" s="905"/>
      <c r="R179" s="906"/>
      <c r="S179" s="159"/>
      <c r="T179" s="905"/>
      <c r="U179" s="906"/>
      <c r="V179" s="103" t="str">
        <f>IF(B179="","",VLOOKUP(B179,学連登録!$C$2:$H$3000,6,FALSE))</f>
        <v/>
      </c>
      <c r="Y179" s="118" t="str">
        <f t="shared" si="256"/>
        <v/>
      </c>
      <c r="Z179" s="97" t="str">
        <f>IF(G179="","",VLOOKUP(G179,種目名!$R$5:$T$104,3,0))</f>
        <v/>
      </c>
      <c r="AA179" s="99" t="str">
        <f>IF(J179="","",VLOOKUP(J179,種目名!$R$5:$T$104,3,0))</f>
        <v/>
      </c>
      <c r="AB179" s="119" t="str">
        <f>IF(M179="","",VLOOKUP(M179,種目名!$R$5:$T$104,3,0))</f>
        <v/>
      </c>
      <c r="AC179" s="119" t="str">
        <f>IF(P179="","",VLOOKUP(AF179,種目名!$R$5:$T$104,3,0))</f>
        <v/>
      </c>
      <c r="AD179" s="120" t="str">
        <f>IF(S179="","",VLOOKUP(AI179,種目名!$R$5:$T$104,3,0))</f>
        <v/>
      </c>
      <c r="AE179" s="117">
        <f t="shared" si="257"/>
        <v>0</v>
      </c>
      <c r="AF179" s="157" t="str">
        <f t="shared" si="258"/>
        <v/>
      </c>
      <c r="AG179" s="157" t="str">
        <f t="shared" si="259"/>
        <v/>
      </c>
      <c r="AH179" s="157">
        <f t="shared" si="260"/>
        <v>0</v>
      </c>
      <c r="AI179" s="157" t="str">
        <f t="shared" si="261"/>
        <v/>
      </c>
      <c r="AJ179" s="157" t="str">
        <f t="shared" si="262"/>
        <v/>
      </c>
      <c r="AK179" s="390"/>
      <c r="AL179" s="171">
        <f t="shared" si="190"/>
        <v>0</v>
      </c>
      <c r="AM179" s="399">
        <f t="shared" si="191"/>
        <v>0</v>
      </c>
      <c r="AN179" s="399">
        <f>COUNTIF($B$12:B179,B179)</f>
        <v>0</v>
      </c>
      <c r="AO179" s="399"/>
      <c r="AP179" s="399" t="str">
        <f t="shared" si="192"/>
        <v/>
      </c>
      <c r="AQ179" s="399" t="str">
        <f t="shared" si="192"/>
        <v/>
      </c>
      <c r="AR179" s="399" t="str">
        <f t="shared" si="192"/>
        <v/>
      </c>
      <c r="AS179" s="399" t="str">
        <f t="shared" si="192"/>
        <v/>
      </c>
      <c r="AT179" s="399">
        <f t="shared" si="193"/>
        <v>0</v>
      </c>
      <c r="AU179" s="399" t="str">
        <f t="shared" si="194"/>
        <v/>
      </c>
      <c r="AV179" s="399" t="str">
        <f t="shared" si="195"/>
        <v/>
      </c>
      <c r="AW179" s="399" t="str">
        <f t="shared" si="196"/>
        <v/>
      </c>
      <c r="AX179" s="399" t="str">
        <f t="shared" si="197"/>
        <v/>
      </c>
      <c r="AY179" s="399" t="str">
        <f t="shared" si="198"/>
        <v/>
      </c>
      <c r="AZ179" s="399" t="str">
        <f t="shared" si="263"/>
        <v/>
      </c>
      <c r="BA179" s="399" t="str">
        <f t="shared" si="263"/>
        <v/>
      </c>
      <c r="BB179" s="399" t="str">
        <f t="shared" si="263"/>
        <v/>
      </c>
      <c r="BC179" s="399" t="str">
        <f t="shared" si="263"/>
        <v/>
      </c>
      <c r="BD179" s="403" t="str">
        <f t="shared" si="263"/>
        <v/>
      </c>
      <c r="BE179" s="393">
        <f t="shared" si="199"/>
        <v>0</v>
      </c>
      <c r="BG179" s="399">
        <f t="shared" si="200"/>
        <v>0</v>
      </c>
      <c r="BH179" s="399">
        <f t="shared" si="201"/>
        <v>0</v>
      </c>
      <c r="BI179" s="412">
        <f t="shared" si="202"/>
        <v>0</v>
      </c>
      <c r="BJ179" s="413">
        <f t="shared" si="187"/>
        <v>0</v>
      </c>
      <c r="BK179" s="398" t="str">
        <f t="shared" si="188"/>
        <v>0</v>
      </c>
      <c r="BL179" s="398" t="str">
        <f t="shared" si="189"/>
        <v>0</v>
      </c>
      <c r="BM179" s="412">
        <f t="shared" si="203"/>
        <v>0</v>
      </c>
      <c r="BN179" s="412" t="str">
        <f t="shared" si="204"/>
        <v>0m0</v>
      </c>
      <c r="BO179" s="399">
        <f t="shared" si="205"/>
        <v>0</v>
      </c>
      <c r="BP179" s="399">
        <f t="shared" si="206"/>
        <v>0</v>
      </c>
      <c r="BQ179" s="412">
        <f t="shared" si="207"/>
        <v>0</v>
      </c>
      <c r="BR179" s="413">
        <f t="shared" si="208"/>
        <v>0</v>
      </c>
      <c r="BS179" s="398" t="str">
        <f t="shared" si="209"/>
        <v>0</v>
      </c>
      <c r="BT179" s="398" t="str">
        <f t="shared" si="210"/>
        <v>0</v>
      </c>
      <c r="BU179" s="412">
        <f t="shared" si="211"/>
        <v>0</v>
      </c>
      <c r="BV179" s="412" t="str">
        <f t="shared" si="212"/>
        <v>0m0</v>
      </c>
      <c r="BW179" s="399">
        <f t="shared" si="213"/>
        <v>0</v>
      </c>
      <c r="BX179" s="399">
        <f t="shared" si="214"/>
        <v>0</v>
      </c>
      <c r="BY179" s="412">
        <f t="shared" si="215"/>
        <v>0</v>
      </c>
      <c r="BZ179" s="413">
        <f t="shared" si="216"/>
        <v>0</v>
      </c>
      <c r="CA179" s="398" t="str">
        <f t="shared" si="217"/>
        <v>0</v>
      </c>
      <c r="CB179" s="398" t="str">
        <f t="shared" si="218"/>
        <v>0</v>
      </c>
      <c r="CC179" s="412">
        <f t="shared" si="219"/>
        <v>0</v>
      </c>
      <c r="CD179" s="412" t="str">
        <f t="shared" si="220"/>
        <v>0m0</v>
      </c>
      <c r="CE179" s="399">
        <f t="shared" si="221"/>
        <v>0</v>
      </c>
      <c r="CF179" s="399">
        <f t="shared" si="222"/>
        <v>0</v>
      </c>
      <c r="CG179" s="412">
        <f t="shared" si="223"/>
        <v>0</v>
      </c>
      <c r="CH179" s="413">
        <f t="shared" si="224"/>
        <v>0</v>
      </c>
      <c r="CI179" s="398" t="str">
        <f t="shared" si="225"/>
        <v>0</v>
      </c>
      <c r="CJ179" s="398" t="str">
        <f t="shared" si="226"/>
        <v>0</v>
      </c>
      <c r="CK179" s="412">
        <f t="shared" si="227"/>
        <v>0</v>
      </c>
      <c r="CL179" s="412" t="str">
        <f t="shared" si="228"/>
        <v>0m0</v>
      </c>
      <c r="CM179" s="399">
        <f t="shared" si="229"/>
        <v>0</v>
      </c>
      <c r="CN179" s="399">
        <f t="shared" si="230"/>
        <v>0</v>
      </c>
      <c r="CO179" s="412">
        <f t="shared" si="231"/>
        <v>0</v>
      </c>
      <c r="CP179" s="413">
        <f t="shared" si="232"/>
        <v>0</v>
      </c>
      <c r="CQ179" s="398" t="str">
        <f t="shared" si="233"/>
        <v>0</v>
      </c>
      <c r="CR179" s="398" t="str">
        <f t="shared" si="234"/>
        <v>0</v>
      </c>
      <c r="CS179" s="412">
        <f t="shared" si="235"/>
        <v>0</v>
      </c>
      <c r="CT179" s="412" t="str">
        <f t="shared" si="236"/>
        <v>0m0</v>
      </c>
      <c r="CU179" s="412">
        <f t="shared" si="237"/>
        <v>0</v>
      </c>
      <c r="CV179" s="412">
        <f t="shared" si="238"/>
        <v>0</v>
      </c>
      <c r="CW179" s="412">
        <f t="shared" si="239"/>
        <v>0</v>
      </c>
      <c r="CX179" s="412">
        <f t="shared" si="240"/>
        <v>0</v>
      </c>
      <c r="CY179" s="412">
        <f t="shared" si="241"/>
        <v>0</v>
      </c>
      <c r="CZ179" s="412" t="str">
        <f t="shared" si="242"/>
        <v/>
      </c>
      <c r="DA179" s="412" t="str">
        <f t="shared" si="243"/>
        <v/>
      </c>
      <c r="DB179" s="412" t="str">
        <f t="shared" si="244"/>
        <v/>
      </c>
      <c r="DC179" s="412" t="str">
        <f t="shared" si="245"/>
        <v/>
      </c>
      <c r="DD179" s="412" t="str">
        <f t="shared" si="246"/>
        <v/>
      </c>
      <c r="DE179" s="412"/>
      <c r="DF179" s="411"/>
      <c r="DG179" s="412" t="str">
        <f t="shared" si="247"/>
        <v/>
      </c>
      <c r="DH179" s="412" t="str">
        <f t="shared" si="248"/>
        <v/>
      </c>
      <c r="DI179" s="412">
        <f t="shared" si="249"/>
        <v>0</v>
      </c>
      <c r="DJ179" s="412" t="str">
        <f t="shared" si="250"/>
        <v/>
      </c>
      <c r="DK179" s="412" t="str">
        <f t="shared" si="251"/>
        <v/>
      </c>
      <c r="DL179" s="412" t="str">
        <f t="shared" si="252"/>
        <v/>
      </c>
      <c r="DM179" s="412" t="str">
        <f t="shared" si="253"/>
        <v/>
      </c>
      <c r="DN179" s="412" t="str">
        <f t="shared" si="254"/>
        <v/>
      </c>
      <c r="DO179" s="412" t="str">
        <f t="shared" si="255"/>
        <v/>
      </c>
    </row>
    <row r="180" spans="1:119" s="157" customFormat="1" ht="18" hidden="1" customHeight="1">
      <c r="A180" s="161" t="str">
        <f t="shared" si="264"/>
        <v/>
      </c>
      <c r="B180" s="158"/>
      <c r="C180" s="31" t="str">
        <f>IF(B180="","",VLOOKUP(B180,学連登録!$C$2:$G$3000,2,FALSE))</f>
        <v/>
      </c>
      <c r="D180" s="32" t="str">
        <f>IF(B180="","",VLOOKUP(B180,学連登録!$C$2:$G$3000,3,FALSE))</f>
        <v/>
      </c>
      <c r="E180" s="33" t="str">
        <f>IF(B180="","",VLOOKUP(B180,学連登録!$C$2:$G$3000,4,FALSE))</f>
        <v/>
      </c>
      <c r="F180" s="383" t="str">
        <f>IF(B180="","",VLOOKUP(B180,学連登録!$C$2:$I$3000,7,FALSE))</f>
        <v/>
      </c>
      <c r="G180" s="160"/>
      <c r="H180" s="905"/>
      <c r="I180" s="907"/>
      <c r="J180" s="160"/>
      <c r="K180" s="905"/>
      <c r="L180" s="906"/>
      <c r="M180" s="160"/>
      <c r="N180" s="819"/>
      <c r="O180" s="820"/>
      <c r="P180" s="159"/>
      <c r="Q180" s="905"/>
      <c r="R180" s="906"/>
      <c r="S180" s="159"/>
      <c r="T180" s="905"/>
      <c r="U180" s="906"/>
      <c r="V180" s="103" t="str">
        <f>IF(B180="","",VLOOKUP(B180,学連登録!$C$2:$H$3000,6,FALSE))</f>
        <v/>
      </c>
      <c r="Y180" s="118" t="str">
        <f t="shared" si="256"/>
        <v/>
      </c>
      <c r="Z180" s="97" t="str">
        <f>IF(G180="","",VLOOKUP(G180,種目名!$R$5:$T$104,3,0))</f>
        <v/>
      </c>
      <c r="AA180" s="99" t="str">
        <f>IF(J180="","",VLOOKUP(J180,種目名!$R$5:$T$104,3,0))</f>
        <v/>
      </c>
      <c r="AB180" s="119" t="str">
        <f>IF(M180="","",VLOOKUP(M180,種目名!$R$5:$T$104,3,0))</f>
        <v/>
      </c>
      <c r="AC180" s="119" t="str">
        <f>IF(P180="","",VLOOKUP(AF180,種目名!$R$5:$T$104,3,0))</f>
        <v/>
      </c>
      <c r="AD180" s="120" t="str">
        <f>IF(S180="","",VLOOKUP(AI180,種目名!$R$5:$T$104,3,0))</f>
        <v/>
      </c>
      <c r="AE180" s="117">
        <f t="shared" si="257"/>
        <v>0</v>
      </c>
      <c r="AF180" s="157" t="str">
        <f t="shared" si="258"/>
        <v/>
      </c>
      <c r="AG180" s="157" t="str">
        <f t="shared" si="259"/>
        <v/>
      </c>
      <c r="AH180" s="157">
        <f t="shared" si="260"/>
        <v>0</v>
      </c>
      <c r="AI180" s="157" t="str">
        <f t="shared" si="261"/>
        <v/>
      </c>
      <c r="AJ180" s="157" t="str">
        <f t="shared" si="262"/>
        <v/>
      </c>
      <c r="AK180" s="390"/>
      <c r="AL180" s="171">
        <f t="shared" si="190"/>
        <v>0</v>
      </c>
      <c r="AM180" s="399">
        <f t="shared" si="191"/>
        <v>0</v>
      </c>
      <c r="AN180" s="399">
        <f>COUNTIF($B$12:B180,B180)</f>
        <v>0</v>
      </c>
      <c r="AO180" s="399"/>
      <c r="AP180" s="399" t="str">
        <f t="shared" si="192"/>
        <v/>
      </c>
      <c r="AQ180" s="399" t="str">
        <f t="shared" si="192"/>
        <v/>
      </c>
      <c r="AR180" s="399" t="str">
        <f t="shared" si="192"/>
        <v/>
      </c>
      <c r="AS180" s="399" t="str">
        <f t="shared" si="192"/>
        <v/>
      </c>
      <c r="AT180" s="399">
        <f t="shared" si="193"/>
        <v>0</v>
      </c>
      <c r="AU180" s="399" t="str">
        <f t="shared" si="194"/>
        <v/>
      </c>
      <c r="AV180" s="399" t="str">
        <f t="shared" si="195"/>
        <v/>
      </c>
      <c r="AW180" s="399" t="str">
        <f t="shared" si="196"/>
        <v/>
      </c>
      <c r="AX180" s="399" t="str">
        <f t="shared" si="197"/>
        <v/>
      </c>
      <c r="AY180" s="399" t="str">
        <f t="shared" si="198"/>
        <v/>
      </c>
      <c r="AZ180" s="399" t="str">
        <f t="shared" si="263"/>
        <v/>
      </c>
      <c r="BA180" s="399" t="str">
        <f t="shared" si="263"/>
        <v/>
      </c>
      <c r="BB180" s="399" t="str">
        <f t="shared" si="263"/>
        <v/>
      </c>
      <c r="BC180" s="399" t="str">
        <f t="shared" si="263"/>
        <v/>
      </c>
      <c r="BD180" s="403" t="str">
        <f t="shared" si="263"/>
        <v/>
      </c>
      <c r="BE180" s="393">
        <f t="shared" si="199"/>
        <v>0</v>
      </c>
      <c r="BG180" s="399">
        <f t="shared" si="200"/>
        <v>0</v>
      </c>
      <c r="BH180" s="399">
        <f t="shared" si="201"/>
        <v>0</v>
      </c>
      <c r="BI180" s="412">
        <f t="shared" si="202"/>
        <v>0</v>
      </c>
      <c r="BJ180" s="413">
        <f t="shared" si="187"/>
        <v>0</v>
      </c>
      <c r="BK180" s="398" t="str">
        <f t="shared" si="188"/>
        <v>0</v>
      </c>
      <c r="BL180" s="398" t="str">
        <f t="shared" si="189"/>
        <v>0</v>
      </c>
      <c r="BM180" s="412">
        <f t="shared" si="203"/>
        <v>0</v>
      </c>
      <c r="BN180" s="412" t="str">
        <f t="shared" si="204"/>
        <v>0m0</v>
      </c>
      <c r="BO180" s="399">
        <f t="shared" si="205"/>
        <v>0</v>
      </c>
      <c r="BP180" s="399">
        <f t="shared" si="206"/>
        <v>0</v>
      </c>
      <c r="BQ180" s="412">
        <f t="shared" si="207"/>
        <v>0</v>
      </c>
      <c r="BR180" s="413">
        <f t="shared" si="208"/>
        <v>0</v>
      </c>
      <c r="BS180" s="398" t="str">
        <f t="shared" si="209"/>
        <v>0</v>
      </c>
      <c r="BT180" s="398" t="str">
        <f t="shared" si="210"/>
        <v>0</v>
      </c>
      <c r="BU180" s="412">
        <f t="shared" si="211"/>
        <v>0</v>
      </c>
      <c r="BV180" s="412" t="str">
        <f t="shared" si="212"/>
        <v>0m0</v>
      </c>
      <c r="BW180" s="399">
        <f t="shared" si="213"/>
        <v>0</v>
      </c>
      <c r="BX180" s="399">
        <f t="shared" si="214"/>
        <v>0</v>
      </c>
      <c r="BY180" s="412">
        <f t="shared" si="215"/>
        <v>0</v>
      </c>
      <c r="BZ180" s="413">
        <f t="shared" si="216"/>
        <v>0</v>
      </c>
      <c r="CA180" s="398" t="str">
        <f t="shared" si="217"/>
        <v>0</v>
      </c>
      <c r="CB180" s="398" t="str">
        <f t="shared" si="218"/>
        <v>0</v>
      </c>
      <c r="CC180" s="412">
        <f t="shared" si="219"/>
        <v>0</v>
      </c>
      <c r="CD180" s="412" t="str">
        <f t="shared" si="220"/>
        <v>0m0</v>
      </c>
      <c r="CE180" s="399">
        <f t="shared" si="221"/>
        <v>0</v>
      </c>
      <c r="CF180" s="399">
        <f t="shared" si="222"/>
        <v>0</v>
      </c>
      <c r="CG180" s="412">
        <f t="shared" si="223"/>
        <v>0</v>
      </c>
      <c r="CH180" s="413">
        <f t="shared" si="224"/>
        <v>0</v>
      </c>
      <c r="CI180" s="398" t="str">
        <f t="shared" si="225"/>
        <v>0</v>
      </c>
      <c r="CJ180" s="398" t="str">
        <f t="shared" si="226"/>
        <v>0</v>
      </c>
      <c r="CK180" s="412">
        <f t="shared" si="227"/>
        <v>0</v>
      </c>
      <c r="CL180" s="412" t="str">
        <f t="shared" si="228"/>
        <v>0m0</v>
      </c>
      <c r="CM180" s="399">
        <f t="shared" si="229"/>
        <v>0</v>
      </c>
      <c r="CN180" s="399">
        <f t="shared" si="230"/>
        <v>0</v>
      </c>
      <c r="CO180" s="412">
        <f t="shared" si="231"/>
        <v>0</v>
      </c>
      <c r="CP180" s="413">
        <f t="shared" si="232"/>
        <v>0</v>
      </c>
      <c r="CQ180" s="398" t="str">
        <f t="shared" si="233"/>
        <v>0</v>
      </c>
      <c r="CR180" s="398" t="str">
        <f t="shared" si="234"/>
        <v>0</v>
      </c>
      <c r="CS180" s="412">
        <f t="shared" si="235"/>
        <v>0</v>
      </c>
      <c r="CT180" s="412" t="str">
        <f t="shared" si="236"/>
        <v>0m0</v>
      </c>
      <c r="CU180" s="412">
        <f t="shared" si="237"/>
        <v>0</v>
      </c>
      <c r="CV180" s="412">
        <f t="shared" si="238"/>
        <v>0</v>
      </c>
      <c r="CW180" s="412">
        <f t="shared" si="239"/>
        <v>0</v>
      </c>
      <c r="CX180" s="412">
        <f t="shared" si="240"/>
        <v>0</v>
      </c>
      <c r="CY180" s="412">
        <f t="shared" si="241"/>
        <v>0</v>
      </c>
      <c r="CZ180" s="412" t="str">
        <f t="shared" si="242"/>
        <v/>
      </c>
      <c r="DA180" s="412" t="str">
        <f t="shared" si="243"/>
        <v/>
      </c>
      <c r="DB180" s="412" t="str">
        <f t="shared" si="244"/>
        <v/>
      </c>
      <c r="DC180" s="412" t="str">
        <f t="shared" si="245"/>
        <v/>
      </c>
      <c r="DD180" s="412" t="str">
        <f t="shared" si="246"/>
        <v/>
      </c>
      <c r="DE180" s="412"/>
      <c r="DF180" s="411"/>
      <c r="DG180" s="412" t="str">
        <f t="shared" si="247"/>
        <v/>
      </c>
      <c r="DH180" s="412" t="str">
        <f t="shared" si="248"/>
        <v/>
      </c>
      <c r="DI180" s="412">
        <f t="shared" si="249"/>
        <v>0</v>
      </c>
      <c r="DJ180" s="412" t="str">
        <f t="shared" si="250"/>
        <v/>
      </c>
      <c r="DK180" s="412" t="str">
        <f t="shared" si="251"/>
        <v/>
      </c>
      <c r="DL180" s="412" t="str">
        <f t="shared" si="252"/>
        <v/>
      </c>
      <c r="DM180" s="412" t="str">
        <f t="shared" si="253"/>
        <v/>
      </c>
      <c r="DN180" s="412" t="str">
        <f t="shared" si="254"/>
        <v/>
      </c>
      <c r="DO180" s="412" t="str">
        <f t="shared" si="255"/>
        <v/>
      </c>
    </row>
    <row r="181" spans="1:119" s="157" customFormat="1" ht="18" hidden="1" customHeight="1">
      <c r="A181" s="161" t="str">
        <f t="shared" si="264"/>
        <v/>
      </c>
      <c r="B181" s="158"/>
      <c r="C181" s="31" t="str">
        <f>IF(B181="","",VLOOKUP(B181,学連登録!$C$2:$G$3000,2,FALSE))</f>
        <v/>
      </c>
      <c r="D181" s="32" t="str">
        <f>IF(B181="","",VLOOKUP(B181,学連登録!$C$2:$G$3000,3,FALSE))</f>
        <v/>
      </c>
      <c r="E181" s="33" t="str">
        <f>IF(B181="","",VLOOKUP(B181,学連登録!$C$2:$G$3000,4,FALSE))</f>
        <v/>
      </c>
      <c r="F181" s="383" t="str">
        <f>IF(B181="","",VLOOKUP(B181,学連登録!$C$2:$I$3000,7,FALSE))</f>
        <v/>
      </c>
      <c r="G181" s="160"/>
      <c r="H181" s="905"/>
      <c r="I181" s="907"/>
      <c r="J181" s="160"/>
      <c r="K181" s="905"/>
      <c r="L181" s="906"/>
      <c r="M181" s="160"/>
      <c r="N181" s="819"/>
      <c r="O181" s="820"/>
      <c r="P181" s="159"/>
      <c r="Q181" s="905"/>
      <c r="R181" s="906"/>
      <c r="S181" s="159"/>
      <c r="T181" s="905"/>
      <c r="U181" s="906"/>
      <c r="V181" s="103" t="str">
        <f>IF(B181="","",VLOOKUP(B181,学連登録!$C$2:$H$3000,6,FALSE))</f>
        <v/>
      </c>
      <c r="Y181" s="118" t="str">
        <f t="shared" si="256"/>
        <v/>
      </c>
      <c r="Z181" s="97" t="str">
        <f>IF(G181="","",VLOOKUP(G181,種目名!$R$5:$T$104,3,0))</f>
        <v/>
      </c>
      <c r="AA181" s="99" t="str">
        <f>IF(J181="","",VLOOKUP(J181,種目名!$R$5:$T$104,3,0))</f>
        <v/>
      </c>
      <c r="AB181" s="119" t="str">
        <f>IF(M181="","",VLOOKUP(M181,種目名!$R$5:$T$104,3,0))</f>
        <v/>
      </c>
      <c r="AC181" s="119" t="str">
        <f>IF(P181="","",VLOOKUP(AF181,種目名!$R$5:$T$104,3,0))</f>
        <v/>
      </c>
      <c r="AD181" s="120" t="str">
        <f>IF(S181="","",VLOOKUP(AI181,種目名!$R$5:$T$104,3,0))</f>
        <v/>
      </c>
      <c r="AE181" s="117">
        <f t="shared" si="257"/>
        <v>0</v>
      </c>
      <c r="AF181" s="157" t="str">
        <f t="shared" si="258"/>
        <v/>
      </c>
      <c r="AG181" s="157" t="str">
        <f t="shared" si="259"/>
        <v/>
      </c>
      <c r="AH181" s="157">
        <f t="shared" si="260"/>
        <v>0</v>
      </c>
      <c r="AI181" s="157" t="str">
        <f t="shared" si="261"/>
        <v/>
      </c>
      <c r="AJ181" s="157" t="str">
        <f t="shared" si="262"/>
        <v/>
      </c>
      <c r="AK181" s="390"/>
      <c r="AL181" s="171">
        <f t="shared" si="190"/>
        <v>0</v>
      </c>
      <c r="AM181" s="399">
        <f t="shared" si="191"/>
        <v>0</v>
      </c>
      <c r="AN181" s="399">
        <f>COUNTIF($B$12:B181,B181)</f>
        <v>0</v>
      </c>
      <c r="AO181" s="399"/>
      <c r="AP181" s="399" t="str">
        <f t="shared" si="192"/>
        <v/>
      </c>
      <c r="AQ181" s="399" t="str">
        <f t="shared" si="192"/>
        <v/>
      </c>
      <c r="AR181" s="399" t="str">
        <f t="shared" si="192"/>
        <v/>
      </c>
      <c r="AS181" s="399" t="str">
        <f t="shared" si="192"/>
        <v/>
      </c>
      <c r="AT181" s="399">
        <f t="shared" si="193"/>
        <v>0</v>
      </c>
      <c r="AU181" s="399" t="str">
        <f t="shared" si="194"/>
        <v/>
      </c>
      <c r="AV181" s="399" t="str">
        <f t="shared" si="195"/>
        <v/>
      </c>
      <c r="AW181" s="399" t="str">
        <f t="shared" si="196"/>
        <v/>
      </c>
      <c r="AX181" s="399" t="str">
        <f t="shared" si="197"/>
        <v/>
      </c>
      <c r="AY181" s="399" t="str">
        <f t="shared" si="198"/>
        <v/>
      </c>
      <c r="AZ181" s="399" t="str">
        <f t="shared" si="263"/>
        <v/>
      </c>
      <c r="BA181" s="399" t="str">
        <f t="shared" si="263"/>
        <v/>
      </c>
      <c r="BB181" s="399" t="str">
        <f t="shared" si="263"/>
        <v/>
      </c>
      <c r="BC181" s="399" t="str">
        <f t="shared" si="263"/>
        <v/>
      </c>
      <c r="BD181" s="403" t="str">
        <f t="shared" si="263"/>
        <v/>
      </c>
      <c r="BE181" s="393">
        <f t="shared" si="199"/>
        <v>0</v>
      </c>
      <c r="BG181" s="399">
        <f t="shared" si="200"/>
        <v>0</v>
      </c>
      <c r="BH181" s="399">
        <f t="shared" si="201"/>
        <v>0</v>
      </c>
      <c r="BI181" s="412">
        <f t="shared" si="202"/>
        <v>0</v>
      </c>
      <c r="BJ181" s="413">
        <f t="shared" si="187"/>
        <v>0</v>
      </c>
      <c r="BK181" s="398" t="str">
        <f t="shared" si="188"/>
        <v>0</v>
      </c>
      <c r="BL181" s="398" t="str">
        <f t="shared" si="189"/>
        <v>0</v>
      </c>
      <c r="BM181" s="412">
        <f t="shared" si="203"/>
        <v>0</v>
      </c>
      <c r="BN181" s="412" t="str">
        <f t="shared" si="204"/>
        <v>0m0</v>
      </c>
      <c r="BO181" s="399">
        <f t="shared" si="205"/>
        <v>0</v>
      </c>
      <c r="BP181" s="399">
        <f t="shared" si="206"/>
        <v>0</v>
      </c>
      <c r="BQ181" s="412">
        <f t="shared" si="207"/>
        <v>0</v>
      </c>
      <c r="BR181" s="413">
        <f t="shared" si="208"/>
        <v>0</v>
      </c>
      <c r="BS181" s="398" t="str">
        <f t="shared" si="209"/>
        <v>0</v>
      </c>
      <c r="BT181" s="398" t="str">
        <f t="shared" si="210"/>
        <v>0</v>
      </c>
      <c r="BU181" s="412">
        <f t="shared" si="211"/>
        <v>0</v>
      </c>
      <c r="BV181" s="412" t="str">
        <f t="shared" si="212"/>
        <v>0m0</v>
      </c>
      <c r="BW181" s="399">
        <f t="shared" si="213"/>
        <v>0</v>
      </c>
      <c r="BX181" s="399">
        <f t="shared" si="214"/>
        <v>0</v>
      </c>
      <c r="BY181" s="412">
        <f t="shared" si="215"/>
        <v>0</v>
      </c>
      <c r="BZ181" s="413">
        <f t="shared" si="216"/>
        <v>0</v>
      </c>
      <c r="CA181" s="398" t="str">
        <f t="shared" si="217"/>
        <v>0</v>
      </c>
      <c r="CB181" s="398" t="str">
        <f t="shared" si="218"/>
        <v>0</v>
      </c>
      <c r="CC181" s="412">
        <f t="shared" si="219"/>
        <v>0</v>
      </c>
      <c r="CD181" s="412" t="str">
        <f t="shared" si="220"/>
        <v>0m0</v>
      </c>
      <c r="CE181" s="399">
        <f t="shared" si="221"/>
        <v>0</v>
      </c>
      <c r="CF181" s="399">
        <f t="shared" si="222"/>
        <v>0</v>
      </c>
      <c r="CG181" s="412">
        <f t="shared" si="223"/>
        <v>0</v>
      </c>
      <c r="CH181" s="413">
        <f t="shared" si="224"/>
        <v>0</v>
      </c>
      <c r="CI181" s="398" t="str">
        <f t="shared" si="225"/>
        <v>0</v>
      </c>
      <c r="CJ181" s="398" t="str">
        <f t="shared" si="226"/>
        <v>0</v>
      </c>
      <c r="CK181" s="412">
        <f t="shared" si="227"/>
        <v>0</v>
      </c>
      <c r="CL181" s="412" t="str">
        <f t="shared" si="228"/>
        <v>0m0</v>
      </c>
      <c r="CM181" s="399">
        <f t="shared" si="229"/>
        <v>0</v>
      </c>
      <c r="CN181" s="399">
        <f t="shared" si="230"/>
        <v>0</v>
      </c>
      <c r="CO181" s="412">
        <f t="shared" si="231"/>
        <v>0</v>
      </c>
      <c r="CP181" s="413">
        <f t="shared" si="232"/>
        <v>0</v>
      </c>
      <c r="CQ181" s="398" t="str">
        <f t="shared" si="233"/>
        <v>0</v>
      </c>
      <c r="CR181" s="398" t="str">
        <f t="shared" si="234"/>
        <v>0</v>
      </c>
      <c r="CS181" s="412">
        <f t="shared" si="235"/>
        <v>0</v>
      </c>
      <c r="CT181" s="412" t="str">
        <f t="shared" si="236"/>
        <v>0m0</v>
      </c>
      <c r="CU181" s="412">
        <f t="shared" si="237"/>
        <v>0</v>
      </c>
      <c r="CV181" s="412">
        <f t="shared" si="238"/>
        <v>0</v>
      </c>
      <c r="CW181" s="412">
        <f t="shared" si="239"/>
        <v>0</v>
      </c>
      <c r="CX181" s="412">
        <f t="shared" si="240"/>
        <v>0</v>
      </c>
      <c r="CY181" s="412">
        <f t="shared" si="241"/>
        <v>0</v>
      </c>
      <c r="CZ181" s="412" t="str">
        <f t="shared" si="242"/>
        <v/>
      </c>
      <c r="DA181" s="412" t="str">
        <f t="shared" si="243"/>
        <v/>
      </c>
      <c r="DB181" s="412" t="str">
        <f t="shared" si="244"/>
        <v/>
      </c>
      <c r="DC181" s="412" t="str">
        <f t="shared" si="245"/>
        <v/>
      </c>
      <c r="DD181" s="412" t="str">
        <f t="shared" si="246"/>
        <v/>
      </c>
      <c r="DE181" s="412"/>
      <c r="DF181" s="411"/>
      <c r="DG181" s="412" t="str">
        <f t="shared" si="247"/>
        <v/>
      </c>
      <c r="DH181" s="412" t="str">
        <f t="shared" si="248"/>
        <v/>
      </c>
      <c r="DI181" s="412">
        <f t="shared" si="249"/>
        <v>0</v>
      </c>
      <c r="DJ181" s="412" t="str">
        <f t="shared" si="250"/>
        <v/>
      </c>
      <c r="DK181" s="412" t="str">
        <f t="shared" si="251"/>
        <v/>
      </c>
      <c r="DL181" s="412" t="str">
        <f t="shared" si="252"/>
        <v/>
      </c>
      <c r="DM181" s="412" t="str">
        <f t="shared" si="253"/>
        <v/>
      </c>
      <c r="DN181" s="412" t="str">
        <f t="shared" si="254"/>
        <v/>
      </c>
      <c r="DO181" s="412" t="str">
        <f t="shared" si="255"/>
        <v/>
      </c>
    </row>
    <row r="182" spans="1:119" s="157" customFormat="1" ht="18" hidden="1" customHeight="1">
      <c r="A182" s="161" t="str">
        <f t="shared" si="264"/>
        <v/>
      </c>
      <c r="B182" s="158"/>
      <c r="C182" s="31" t="str">
        <f>IF(B182="","",VLOOKUP(B182,学連登録!$C$2:$G$3000,2,FALSE))</f>
        <v/>
      </c>
      <c r="D182" s="32" t="str">
        <f>IF(B182="","",VLOOKUP(B182,学連登録!$C$2:$G$3000,3,FALSE))</f>
        <v/>
      </c>
      <c r="E182" s="33" t="str">
        <f>IF(B182="","",VLOOKUP(B182,学連登録!$C$2:$G$3000,4,FALSE))</f>
        <v/>
      </c>
      <c r="F182" s="383" t="str">
        <f>IF(B182="","",VLOOKUP(B182,学連登録!$C$2:$I$3000,7,FALSE))</f>
        <v/>
      </c>
      <c r="G182" s="160"/>
      <c r="H182" s="905"/>
      <c r="I182" s="907"/>
      <c r="J182" s="160"/>
      <c r="K182" s="905"/>
      <c r="L182" s="906"/>
      <c r="M182" s="160"/>
      <c r="N182" s="819"/>
      <c r="O182" s="820"/>
      <c r="P182" s="159"/>
      <c r="Q182" s="905"/>
      <c r="R182" s="906"/>
      <c r="S182" s="159"/>
      <c r="T182" s="905"/>
      <c r="U182" s="906"/>
      <c r="V182" s="103" t="str">
        <f>IF(B182="","",VLOOKUP(B182,学連登録!$C$2:$H$3000,6,FALSE))</f>
        <v/>
      </c>
      <c r="Y182" s="118" t="str">
        <f t="shared" si="256"/>
        <v/>
      </c>
      <c r="Z182" s="97" t="str">
        <f>IF(G182="","",VLOOKUP(G182,種目名!$R$5:$T$104,3,0))</f>
        <v/>
      </c>
      <c r="AA182" s="99" t="str">
        <f>IF(J182="","",VLOOKUP(J182,種目名!$R$5:$T$104,3,0))</f>
        <v/>
      </c>
      <c r="AB182" s="119" t="str">
        <f>IF(M182="","",VLOOKUP(M182,種目名!$R$5:$T$104,3,0))</f>
        <v/>
      </c>
      <c r="AC182" s="119" t="str">
        <f>IF(P182="","",VLOOKUP(AF182,種目名!$R$5:$T$104,3,0))</f>
        <v/>
      </c>
      <c r="AD182" s="120" t="str">
        <f>IF(S182="","",VLOOKUP(AI182,種目名!$R$5:$T$104,3,0))</f>
        <v/>
      </c>
      <c r="AE182" s="117">
        <f t="shared" si="257"/>
        <v>0</v>
      </c>
      <c r="AF182" s="157" t="str">
        <f t="shared" si="258"/>
        <v/>
      </c>
      <c r="AG182" s="157" t="str">
        <f t="shared" si="259"/>
        <v/>
      </c>
      <c r="AH182" s="157">
        <f t="shared" si="260"/>
        <v>0</v>
      </c>
      <c r="AI182" s="157" t="str">
        <f t="shared" si="261"/>
        <v/>
      </c>
      <c r="AJ182" s="157" t="str">
        <f t="shared" si="262"/>
        <v/>
      </c>
      <c r="AK182" s="390"/>
      <c r="AL182" s="171">
        <f t="shared" si="190"/>
        <v>0</v>
      </c>
      <c r="AM182" s="399">
        <f t="shared" si="191"/>
        <v>0</v>
      </c>
      <c r="AN182" s="399">
        <f>COUNTIF($B$12:B182,B182)</f>
        <v>0</v>
      </c>
      <c r="AO182" s="399"/>
      <c r="AP182" s="399" t="str">
        <f t="shared" si="192"/>
        <v/>
      </c>
      <c r="AQ182" s="399" t="str">
        <f t="shared" si="192"/>
        <v/>
      </c>
      <c r="AR182" s="399" t="str">
        <f t="shared" si="192"/>
        <v/>
      </c>
      <c r="AS182" s="399" t="str">
        <f t="shared" si="192"/>
        <v/>
      </c>
      <c r="AT182" s="399">
        <f t="shared" si="193"/>
        <v>0</v>
      </c>
      <c r="AU182" s="399" t="str">
        <f t="shared" si="194"/>
        <v/>
      </c>
      <c r="AV182" s="399" t="str">
        <f t="shared" si="195"/>
        <v/>
      </c>
      <c r="AW182" s="399" t="str">
        <f t="shared" si="196"/>
        <v/>
      </c>
      <c r="AX182" s="399" t="str">
        <f t="shared" si="197"/>
        <v/>
      </c>
      <c r="AY182" s="399" t="str">
        <f t="shared" si="198"/>
        <v/>
      </c>
      <c r="AZ182" s="399" t="str">
        <f t="shared" si="263"/>
        <v/>
      </c>
      <c r="BA182" s="399" t="str">
        <f t="shared" si="263"/>
        <v/>
      </c>
      <c r="BB182" s="399" t="str">
        <f t="shared" si="263"/>
        <v/>
      </c>
      <c r="BC182" s="399" t="str">
        <f t="shared" si="263"/>
        <v/>
      </c>
      <c r="BD182" s="403" t="str">
        <f t="shared" si="263"/>
        <v/>
      </c>
      <c r="BE182" s="393">
        <f t="shared" si="199"/>
        <v>0</v>
      </c>
      <c r="BG182" s="399">
        <f t="shared" si="200"/>
        <v>0</v>
      </c>
      <c r="BH182" s="399">
        <f t="shared" si="201"/>
        <v>0</v>
      </c>
      <c r="BI182" s="412">
        <f t="shared" si="202"/>
        <v>0</v>
      </c>
      <c r="BJ182" s="413">
        <f t="shared" si="187"/>
        <v>0</v>
      </c>
      <c r="BK182" s="398" t="str">
        <f t="shared" si="188"/>
        <v>0</v>
      </c>
      <c r="BL182" s="398" t="str">
        <f t="shared" si="189"/>
        <v>0</v>
      </c>
      <c r="BM182" s="412">
        <f t="shared" si="203"/>
        <v>0</v>
      </c>
      <c r="BN182" s="412" t="str">
        <f t="shared" si="204"/>
        <v>0m0</v>
      </c>
      <c r="BO182" s="399">
        <f t="shared" si="205"/>
        <v>0</v>
      </c>
      <c r="BP182" s="399">
        <f t="shared" si="206"/>
        <v>0</v>
      </c>
      <c r="BQ182" s="412">
        <f t="shared" si="207"/>
        <v>0</v>
      </c>
      <c r="BR182" s="413">
        <f t="shared" si="208"/>
        <v>0</v>
      </c>
      <c r="BS182" s="398" t="str">
        <f t="shared" si="209"/>
        <v>0</v>
      </c>
      <c r="BT182" s="398" t="str">
        <f t="shared" si="210"/>
        <v>0</v>
      </c>
      <c r="BU182" s="412">
        <f t="shared" si="211"/>
        <v>0</v>
      </c>
      <c r="BV182" s="412" t="str">
        <f t="shared" si="212"/>
        <v>0m0</v>
      </c>
      <c r="BW182" s="399">
        <f t="shared" si="213"/>
        <v>0</v>
      </c>
      <c r="BX182" s="399">
        <f t="shared" si="214"/>
        <v>0</v>
      </c>
      <c r="BY182" s="412">
        <f t="shared" si="215"/>
        <v>0</v>
      </c>
      <c r="BZ182" s="413">
        <f t="shared" si="216"/>
        <v>0</v>
      </c>
      <c r="CA182" s="398" t="str">
        <f t="shared" si="217"/>
        <v>0</v>
      </c>
      <c r="CB182" s="398" t="str">
        <f t="shared" si="218"/>
        <v>0</v>
      </c>
      <c r="CC182" s="412">
        <f t="shared" si="219"/>
        <v>0</v>
      </c>
      <c r="CD182" s="412" t="str">
        <f t="shared" si="220"/>
        <v>0m0</v>
      </c>
      <c r="CE182" s="399">
        <f t="shared" si="221"/>
        <v>0</v>
      </c>
      <c r="CF182" s="399">
        <f t="shared" si="222"/>
        <v>0</v>
      </c>
      <c r="CG182" s="412">
        <f t="shared" si="223"/>
        <v>0</v>
      </c>
      <c r="CH182" s="413">
        <f t="shared" si="224"/>
        <v>0</v>
      </c>
      <c r="CI182" s="398" t="str">
        <f t="shared" si="225"/>
        <v>0</v>
      </c>
      <c r="CJ182" s="398" t="str">
        <f t="shared" si="226"/>
        <v>0</v>
      </c>
      <c r="CK182" s="412">
        <f t="shared" si="227"/>
        <v>0</v>
      </c>
      <c r="CL182" s="412" t="str">
        <f t="shared" si="228"/>
        <v>0m0</v>
      </c>
      <c r="CM182" s="399">
        <f t="shared" si="229"/>
        <v>0</v>
      </c>
      <c r="CN182" s="399">
        <f t="shared" si="230"/>
        <v>0</v>
      </c>
      <c r="CO182" s="412">
        <f t="shared" si="231"/>
        <v>0</v>
      </c>
      <c r="CP182" s="413">
        <f t="shared" si="232"/>
        <v>0</v>
      </c>
      <c r="CQ182" s="398" t="str">
        <f t="shared" si="233"/>
        <v>0</v>
      </c>
      <c r="CR182" s="398" t="str">
        <f t="shared" si="234"/>
        <v>0</v>
      </c>
      <c r="CS182" s="412">
        <f t="shared" si="235"/>
        <v>0</v>
      </c>
      <c r="CT182" s="412" t="str">
        <f t="shared" si="236"/>
        <v>0m0</v>
      </c>
      <c r="CU182" s="412">
        <f t="shared" si="237"/>
        <v>0</v>
      </c>
      <c r="CV182" s="412">
        <f t="shared" si="238"/>
        <v>0</v>
      </c>
      <c r="CW182" s="412">
        <f t="shared" si="239"/>
        <v>0</v>
      </c>
      <c r="CX182" s="412">
        <f t="shared" si="240"/>
        <v>0</v>
      </c>
      <c r="CY182" s="412">
        <f t="shared" si="241"/>
        <v>0</v>
      </c>
      <c r="CZ182" s="412" t="str">
        <f t="shared" si="242"/>
        <v/>
      </c>
      <c r="DA182" s="412" t="str">
        <f t="shared" si="243"/>
        <v/>
      </c>
      <c r="DB182" s="412" t="str">
        <f t="shared" si="244"/>
        <v/>
      </c>
      <c r="DC182" s="412" t="str">
        <f t="shared" si="245"/>
        <v/>
      </c>
      <c r="DD182" s="412" t="str">
        <f t="shared" si="246"/>
        <v/>
      </c>
      <c r="DE182" s="412"/>
      <c r="DF182" s="411"/>
      <c r="DG182" s="412" t="str">
        <f t="shared" si="247"/>
        <v/>
      </c>
      <c r="DH182" s="412" t="str">
        <f t="shared" si="248"/>
        <v/>
      </c>
      <c r="DI182" s="412">
        <f t="shared" si="249"/>
        <v>0</v>
      </c>
      <c r="DJ182" s="412" t="str">
        <f t="shared" si="250"/>
        <v/>
      </c>
      <c r="DK182" s="412" t="str">
        <f t="shared" si="251"/>
        <v/>
      </c>
      <c r="DL182" s="412" t="str">
        <f t="shared" si="252"/>
        <v/>
      </c>
      <c r="DM182" s="412" t="str">
        <f t="shared" si="253"/>
        <v/>
      </c>
      <c r="DN182" s="412" t="str">
        <f t="shared" si="254"/>
        <v/>
      </c>
      <c r="DO182" s="412" t="str">
        <f t="shared" si="255"/>
        <v/>
      </c>
    </row>
    <row r="183" spans="1:119" s="157" customFormat="1" ht="18" hidden="1" customHeight="1">
      <c r="A183" s="161" t="str">
        <f t="shared" si="264"/>
        <v/>
      </c>
      <c r="B183" s="158"/>
      <c r="C183" s="31" t="str">
        <f>IF(B183="","",VLOOKUP(B183,学連登録!$C$2:$G$3000,2,FALSE))</f>
        <v/>
      </c>
      <c r="D183" s="32" t="str">
        <f>IF(B183="","",VLOOKUP(B183,学連登録!$C$2:$G$3000,3,FALSE))</f>
        <v/>
      </c>
      <c r="E183" s="33" t="str">
        <f>IF(B183="","",VLOOKUP(B183,学連登録!$C$2:$G$3000,4,FALSE))</f>
        <v/>
      </c>
      <c r="F183" s="383" t="str">
        <f>IF(B183="","",VLOOKUP(B183,学連登録!$C$2:$I$3000,7,FALSE))</f>
        <v/>
      </c>
      <c r="G183" s="160"/>
      <c r="H183" s="905"/>
      <c r="I183" s="907"/>
      <c r="J183" s="160"/>
      <c r="K183" s="905"/>
      <c r="L183" s="906"/>
      <c r="M183" s="160"/>
      <c r="N183" s="819"/>
      <c r="O183" s="820"/>
      <c r="P183" s="159"/>
      <c r="Q183" s="905"/>
      <c r="R183" s="906"/>
      <c r="S183" s="159"/>
      <c r="T183" s="905"/>
      <c r="U183" s="906"/>
      <c r="V183" s="103" t="str">
        <f>IF(B183="","",VLOOKUP(B183,学連登録!$C$2:$H$3000,6,FALSE))</f>
        <v/>
      </c>
      <c r="Y183" s="118" t="str">
        <f t="shared" si="256"/>
        <v/>
      </c>
      <c r="Z183" s="97" t="str">
        <f>IF(G183="","",VLOOKUP(G183,種目名!$R$5:$T$104,3,0))</f>
        <v/>
      </c>
      <c r="AA183" s="99" t="str">
        <f>IF(J183="","",VLOOKUP(J183,種目名!$R$5:$T$104,3,0))</f>
        <v/>
      </c>
      <c r="AB183" s="119" t="str">
        <f>IF(M183="","",VLOOKUP(M183,種目名!$R$5:$T$104,3,0))</f>
        <v/>
      </c>
      <c r="AC183" s="119" t="str">
        <f>IF(P183="","",VLOOKUP(AF183,種目名!$R$5:$T$104,3,0))</f>
        <v/>
      </c>
      <c r="AD183" s="120" t="str">
        <f>IF(S183="","",VLOOKUP(AI183,種目名!$R$5:$T$104,3,0))</f>
        <v/>
      </c>
      <c r="AE183" s="117">
        <f t="shared" si="257"/>
        <v>0</v>
      </c>
      <c r="AF183" s="157" t="str">
        <f t="shared" si="258"/>
        <v/>
      </c>
      <c r="AG183" s="157" t="str">
        <f t="shared" si="259"/>
        <v/>
      </c>
      <c r="AH183" s="157">
        <f t="shared" si="260"/>
        <v>0</v>
      </c>
      <c r="AI183" s="157" t="str">
        <f t="shared" si="261"/>
        <v/>
      </c>
      <c r="AJ183" s="157" t="str">
        <f t="shared" si="262"/>
        <v/>
      </c>
      <c r="AK183" s="390"/>
      <c r="AL183" s="171">
        <f t="shared" si="190"/>
        <v>0</v>
      </c>
      <c r="AM183" s="399">
        <f t="shared" si="191"/>
        <v>0</v>
      </c>
      <c r="AN183" s="399">
        <f>COUNTIF($B$12:B183,B183)</f>
        <v>0</v>
      </c>
      <c r="AO183" s="399"/>
      <c r="AP183" s="399" t="str">
        <f t="shared" si="192"/>
        <v/>
      </c>
      <c r="AQ183" s="399" t="str">
        <f t="shared" si="192"/>
        <v/>
      </c>
      <c r="AR183" s="399" t="str">
        <f t="shared" si="192"/>
        <v/>
      </c>
      <c r="AS183" s="399" t="str">
        <f t="shared" si="192"/>
        <v/>
      </c>
      <c r="AT183" s="399">
        <f t="shared" si="193"/>
        <v>0</v>
      </c>
      <c r="AU183" s="399" t="str">
        <f t="shared" si="194"/>
        <v/>
      </c>
      <c r="AV183" s="399" t="str">
        <f t="shared" si="195"/>
        <v/>
      </c>
      <c r="AW183" s="399" t="str">
        <f t="shared" si="196"/>
        <v/>
      </c>
      <c r="AX183" s="399" t="str">
        <f t="shared" si="197"/>
        <v/>
      </c>
      <c r="AY183" s="399" t="str">
        <f t="shared" si="198"/>
        <v/>
      </c>
      <c r="AZ183" s="399" t="str">
        <f t="shared" si="263"/>
        <v/>
      </c>
      <c r="BA183" s="399" t="str">
        <f t="shared" si="263"/>
        <v/>
      </c>
      <c r="BB183" s="399" t="str">
        <f t="shared" si="263"/>
        <v/>
      </c>
      <c r="BC183" s="399" t="str">
        <f t="shared" si="263"/>
        <v/>
      </c>
      <c r="BD183" s="403" t="str">
        <f t="shared" si="263"/>
        <v/>
      </c>
      <c r="BE183" s="393">
        <f t="shared" si="199"/>
        <v>0</v>
      </c>
      <c r="BG183" s="399">
        <f t="shared" si="200"/>
        <v>0</v>
      </c>
      <c r="BH183" s="399">
        <f t="shared" si="201"/>
        <v>0</v>
      </c>
      <c r="BI183" s="412">
        <f t="shared" si="202"/>
        <v>0</v>
      </c>
      <c r="BJ183" s="413">
        <f t="shared" si="187"/>
        <v>0</v>
      </c>
      <c r="BK183" s="398" t="str">
        <f t="shared" si="188"/>
        <v>0</v>
      </c>
      <c r="BL183" s="398" t="str">
        <f t="shared" si="189"/>
        <v>0</v>
      </c>
      <c r="BM183" s="412">
        <f t="shared" si="203"/>
        <v>0</v>
      </c>
      <c r="BN183" s="412" t="str">
        <f t="shared" si="204"/>
        <v>0m0</v>
      </c>
      <c r="BO183" s="399">
        <f t="shared" si="205"/>
        <v>0</v>
      </c>
      <c r="BP183" s="399">
        <f t="shared" si="206"/>
        <v>0</v>
      </c>
      <c r="BQ183" s="412">
        <f t="shared" si="207"/>
        <v>0</v>
      </c>
      <c r="BR183" s="413">
        <f t="shared" si="208"/>
        <v>0</v>
      </c>
      <c r="BS183" s="398" t="str">
        <f t="shared" si="209"/>
        <v>0</v>
      </c>
      <c r="BT183" s="398" t="str">
        <f t="shared" si="210"/>
        <v>0</v>
      </c>
      <c r="BU183" s="412">
        <f t="shared" si="211"/>
        <v>0</v>
      </c>
      <c r="BV183" s="412" t="str">
        <f t="shared" si="212"/>
        <v>0m0</v>
      </c>
      <c r="BW183" s="399">
        <f t="shared" si="213"/>
        <v>0</v>
      </c>
      <c r="BX183" s="399">
        <f t="shared" si="214"/>
        <v>0</v>
      </c>
      <c r="BY183" s="412">
        <f t="shared" si="215"/>
        <v>0</v>
      </c>
      <c r="BZ183" s="413">
        <f t="shared" si="216"/>
        <v>0</v>
      </c>
      <c r="CA183" s="398" t="str">
        <f t="shared" si="217"/>
        <v>0</v>
      </c>
      <c r="CB183" s="398" t="str">
        <f t="shared" si="218"/>
        <v>0</v>
      </c>
      <c r="CC183" s="412">
        <f t="shared" si="219"/>
        <v>0</v>
      </c>
      <c r="CD183" s="412" t="str">
        <f t="shared" si="220"/>
        <v>0m0</v>
      </c>
      <c r="CE183" s="399">
        <f t="shared" si="221"/>
        <v>0</v>
      </c>
      <c r="CF183" s="399">
        <f t="shared" si="222"/>
        <v>0</v>
      </c>
      <c r="CG183" s="412">
        <f t="shared" si="223"/>
        <v>0</v>
      </c>
      <c r="CH183" s="413">
        <f t="shared" si="224"/>
        <v>0</v>
      </c>
      <c r="CI183" s="398" t="str">
        <f t="shared" si="225"/>
        <v>0</v>
      </c>
      <c r="CJ183" s="398" t="str">
        <f t="shared" si="226"/>
        <v>0</v>
      </c>
      <c r="CK183" s="412">
        <f t="shared" si="227"/>
        <v>0</v>
      </c>
      <c r="CL183" s="412" t="str">
        <f t="shared" si="228"/>
        <v>0m0</v>
      </c>
      <c r="CM183" s="399">
        <f t="shared" si="229"/>
        <v>0</v>
      </c>
      <c r="CN183" s="399">
        <f t="shared" si="230"/>
        <v>0</v>
      </c>
      <c r="CO183" s="412">
        <f t="shared" si="231"/>
        <v>0</v>
      </c>
      <c r="CP183" s="413">
        <f t="shared" si="232"/>
        <v>0</v>
      </c>
      <c r="CQ183" s="398" t="str">
        <f t="shared" si="233"/>
        <v>0</v>
      </c>
      <c r="CR183" s="398" t="str">
        <f t="shared" si="234"/>
        <v>0</v>
      </c>
      <c r="CS183" s="412">
        <f t="shared" si="235"/>
        <v>0</v>
      </c>
      <c r="CT183" s="412" t="str">
        <f t="shared" si="236"/>
        <v>0m0</v>
      </c>
      <c r="CU183" s="412">
        <f t="shared" si="237"/>
        <v>0</v>
      </c>
      <c r="CV183" s="412">
        <f t="shared" si="238"/>
        <v>0</v>
      </c>
      <c r="CW183" s="412">
        <f t="shared" si="239"/>
        <v>0</v>
      </c>
      <c r="CX183" s="412">
        <f t="shared" si="240"/>
        <v>0</v>
      </c>
      <c r="CY183" s="412">
        <f t="shared" si="241"/>
        <v>0</v>
      </c>
      <c r="CZ183" s="412" t="str">
        <f t="shared" si="242"/>
        <v/>
      </c>
      <c r="DA183" s="412" t="str">
        <f t="shared" si="243"/>
        <v/>
      </c>
      <c r="DB183" s="412" t="str">
        <f t="shared" si="244"/>
        <v/>
      </c>
      <c r="DC183" s="412" t="str">
        <f t="shared" si="245"/>
        <v/>
      </c>
      <c r="DD183" s="412" t="str">
        <f t="shared" si="246"/>
        <v/>
      </c>
      <c r="DE183" s="412"/>
      <c r="DF183" s="411"/>
      <c r="DG183" s="412" t="str">
        <f t="shared" si="247"/>
        <v/>
      </c>
      <c r="DH183" s="412" t="str">
        <f t="shared" si="248"/>
        <v/>
      </c>
      <c r="DI183" s="412">
        <f t="shared" si="249"/>
        <v>0</v>
      </c>
      <c r="DJ183" s="412" t="str">
        <f t="shared" si="250"/>
        <v/>
      </c>
      <c r="DK183" s="412" t="str">
        <f t="shared" si="251"/>
        <v/>
      </c>
      <c r="DL183" s="412" t="str">
        <f t="shared" si="252"/>
        <v/>
      </c>
      <c r="DM183" s="412" t="str">
        <f t="shared" si="253"/>
        <v/>
      </c>
      <c r="DN183" s="412" t="str">
        <f t="shared" si="254"/>
        <v/>
      </c>
      <c r="DO183" s="412" t="str">
        <f t="shared" si="255"/>
        <v/>
      </c>
    </row>
    <row r="184" spans="1:119" s="157" customFormat="1" ht="18" hidden="1" customHeight="1">
      <c r="A184" s="161" t="str">
        <f t="shared" si="264"/>
        <v/>
      </c>
      <c r="B184" s="158"/>
      <c r="C184" s="31" t="str">
        <f>IF(B184="","",VLOOKUP(B184,学連登録!$C$2:$G$3000,2,FALSE))</f>
        <v/>
      </c>
      <c r="D184" s="32" t="str">
        <f>IF(B184="","",VLOOKUP(B184,学連登録!$C$2:$G$3000,3,FALSE))</f>
        <v/>
      </c>
      <c r="E184" s="33" t="str">
        <f>IF(B184="","",VLOOKUP(B184,学連登録!$C$2:$G$3000,4,FALSE))</f>
        <v/>
      </c>
      <c r="F184" s="383" t="str">
        <f>IF(B184="","",VLOOKUP(B184,学連登録!$C$2:$I$3000,7,FALSE))</f>
        <v/>
      </c>
      <c r="G184" s="160"/>
      <c r="H184" s="905"/>
      <c r="I184" s="907"/>
      <c r="J184" s="160"/>
      <c r="K184" s="905"/>
      <c r="L184" s="906"/>
      <c r="M184" s="160"/>
      <c r="N184" s="819"/>
      <c r="O184" s="820"/>
      <c r="P184" s="159"/>
      <c r="Q184" s="905"/>
      <c r="R184" s="906"/>
      <c r="S184" s="159"/>
      <c r="T184" s="905"/>
      <c r="U184" s="906"/>
      <c r="V184" s="103" t="str">
        <f>IF(B184="","",VLOOKUP(B184,学連登録!$C$2:$H$3000,6,FALSE))</f>
        <v/>
      </c>
      <c r="Y184" s="118" t="str">
        <f t="shared" si="256"/>
        <v/>
      </c>
      <c r="Z184" s="97" t="str">
        <f>IF(G184="","",VLOOKUP(G184,種目名!$R$5:$T$104,3,0))</f>
        <v/>
      </c>
      <c r="AA184" s="99" t="str">
        <f>IF(J184="","",VLOOKUP(J184,種目名!$R$5:$T$104,3,0))</f>
        <v/>
      </c>
      <c r="AB184" s="119" t="str">
        <f>IF(M184="","",VLOOKUP(M184,種目名!$R$5:$T$104,3,0))</f>
        <v/>
      </c>
      <c r="AC184" s="119" t="str">
        <f>IF(P184="","",VLOOKUP(AF184,種目名!$R$5:$T$104,3,0))</f>
        <v/>
      </c>
      <c r="AD184" s="120" t="str">
        <f>IF(S184="","",VLOOKUP(AI184,種目名!$R$5:$T$104,3,0))</f>
        <v/>
      </c>
      <c r="AE184" s="117">
        <f t="shared" si="257"/>
        <v>0</v>
      </c>
      <c r="AF184" s="157" t="str">
        <f t="shared" si="258"/>
        <v/>
      </c>
      <c r="AG184" s="157" t="str">
        <f t="shared" si="259"/>
        <v/>
      </c>
      <c r="AH184" s="157">
        <f t="shared" si="260"/>
        <v>0</v>
      </c>
      <c r="AI184" s="157" t="str">
        <f t="shared" si="261"/>
        <v/>
      </c>
      <c r="AJ184" s="157" t="str">
        <f t="shared" si="262"/>
        <v/>
      </c>
      <c r="AK184" s="390"/>
      <c r="AL184" s="171">
        <f t="shared" si="190"/>
        <v>0</v>
      </c>
      <c r="AM184" s="399">
        <f t="shared" si="191"/>
        <v>0</v>
      </c>
      <c r="AN184" s="399">
        <f>COUNTIF($B$12:B184,B184)</f>
        <v>0</v>
      </c>
      <c r="AO184" s="399"/>
      <c r="AP184" s="399" t="str">
        <f t="shared" si="192"/>
        <v/>
      </c>
      <c r="AQ184" s="399" t="str">
        <f t="shared" si="192"/>
        <v/>
      </c>
      <c r="AR184" s="399" t="str">
        <f t="shared" si="192"/>
        <v/>
      </c>
      <c r="AS184" s="399" t="str">
        <f t="shared" si="192"/>
        <v/>
      </c>
      <c r="AT184" s="399">
        <f t="shared" si="193"/>
        <v>0</v>
      </c>
      <c r="AU184" s="399" t="str">
        <f t="shared" si="194"/>
        <v/>
      </c>
      <c r="AV184" s="399" t="str">
        <f t="shared" si="195"/>
        <v/>
      </c>
      <c r="AW184" s="399" t="str">
        <f t="shared" si="196"/>
        <v/>
      </c>
      <c r="AX184" s="399" t="str">
        <f t="shared" si="197"/>
        <v/>
      </c>
      <c r="AY184" s="399" t="str">
        <f t="shared" si="198"/>
        <v/>
      </c>
      <c r="AZ184" s="399" t="str">
        <f t="shared" si="263"/>
        <v/>
      </c>
      <c r="BA184" s="399" t="str">
        <f t="shared" si="263"/>
        <v/>
      </c>
      <c r="BB184" s="399" t="str">
        <f t="shared" si="263"/>
        <v/>
      </c>
      <c r="BC184" s="399" t="str">
        <f t="shared" si="263"/>
        <v/>
      </c>
      <c r="BD184" s="403" t="str">
        <f t="shared" si="263"/>
        <v/>
      </c>
      <c r="BE184" s="393">
        <f t="shared" si="199"/>
        <v>0</v>
      </c>
      <c r="BG184" s="399">
        <f t="shared" si="200"/>
        <v>0</v>
      </c>
      <c r="BH184" s="399">
        <f t="shared" si="201"/>
        <v>0</v>
      </c>
      <c r="BI184" s="412">
        <f t="shared" si="202"/>
        <v>0</v>
      </c>
      <c r="BJ184" s="413">
        <f t="shared" si="187"/>
        <v>0</v>
      </c>
      <c r="BK184" s="398" t="str">
        <f t="shared" si="188"/>
        <v>0</v>
      </c>
      <c r="BL184" s="398" t="str">
        <f t="shared" si="189"/>
        <v>0</v>
      </c>
      <c r="BM184" s="412">
        <f t="shared" si="203"/>
        <v>0</v>
      </c>
      <c r="BN184" s="412" t="str">
        <f t="shared" si="204"/>
        <v>0m0</v>
      </c>
      <c r="BO184" s="399">
        <f t="shared" si="205"/>
        <v>0</v>
      </c>
      <c r="BP184" s="399">
        <f t="shared" si="206"/>
        <v>0</v>
      </c>
      <c r="BQ184" s="412">
        <f t="shared" si="207"/>
        <v>0</v>
      </c>
      <c r="BR184" s="413">
        <f t="shared" si="208"/>
        <v>0</v>
      </c>
      <c r="BS184" s="398" t="str">
        <f t="shared" si="209"/>
        <v>0</v>
      </c>
      <c r="BT184" s="398" t="str">
        <f t="shared" si="210"/>
        <v>0</v>
      </c>
      <c r="BU184" s="412">
        <f t="shared" si="211"/>
        <v>0</v>
      </c>
      <c r="BV184" s="412" t="str">
        <f t="shared" si="212"/>
        <v>0m0</v>
      </c>
      <c r="BW184" s="399">
        <f t="shared" si="213"/>
        <v>0</v>
      </c>
      <c r="BX184" s="399">
        <f t="shared" si="214"/>
        <v>0</v>
      </c>
      <c r="BY184" s="412">
        <f t="shared" si="215"/>
        <v>0</v>
      </c>
      <c r="BZ184" s="413">
        <f t="shared" si="216"/>
        <v>0</v>
      </c>
      <c r="CA184" s="398" t="str">
        <f t="shared" si="217"/>
        <v>0</v>
      </c>
      <c r="CB184" s="398" t="str">
        <f t="shared" si="218"/>
        <v>0</v>
      </c>
      <c r="CC184" s="412">
        <f t="shared" si="219"/>
        <v>0</v>
      </c>
      <c r="CD184" s="412" t="str">
        <f t="shared" si="220"/>
        <v>0m0</v>
      </c>
      <c r="CE184" s="399">
        <f t="shared" si="221"/>
        <v>0</v>
      </c>
      <c r="CF184" s="399">
        <f t="shared" si="222"/>
        <v>0</v>
      </c>
      <c r="CG184" s="412">
        <f t="shared" si="223"/>
        <v>0</v>
      </c>
      <c r="CH184" s="413">
        <f t="shared" si="224"/>
        <v>0</v>
      </c>
      <c r="CI184" s="398" t="str">
        <f t="shared" si="225"/>
        <v>0</v>
      </c>
      <c r="CJ184" s="398" t="str">
        <f t="shared" si="226"/>
        <v>0</v>
      </c>
      <c r="CK184" s="412">
        <f t="shared" si="227"/>
        <v>0</v>
      </c>
      <c r="CL184" s="412" t="str">
        <f t="shared" si="228"/>
        <v>0m0</v>
      </c>
      <c r="CM184" s="399">
        <f t="shared" si="229"/>
        <v>0</v>
      </c>
      <c r="CN184" s="399">
        <f t="shared" si="230"/>
        <v>0</v>
      </c>
      <c r="CO184" s="412">
        <f t="shared" si="231"/>
        <v>0</v>
      </c>
      <c r="CP184" s="413">
        <f t="shared" si="232"/>
        <v>0</v>
      </c>
      <c r="CQ184" s="398" t="str">
        <f t="shared" si="233"/>
        <v>0</v>
      </c>
      <c r="CR184" s="398" t="str">
        <f t="shared" si="234"/>
        <v>0</v>
      </c>
      <c r="CS184" s="412">
        <f t="shared" si="235"/>
        <v>0</v>
      </c>
      <c r="CT184" s="412" t="str">
        <f t="shared" si="236"/>
        <v>0m0</v>
      </c>
      <c r="CU184" s="412">
        <f t="shared" si="237"/>
        <v>0</v>
      </c>
      <c r="CV184" s="412">
        <f t="shared" si="238"/>
        <v>0</v>
      </c>
      <c r="CW184" s="412">
        <f t="shared" si="239"/>
        <v>0</v>
      </c>
      <c r="CX184" s="412">
        <f t="shared" si="240"/>
        <v>0</v>
      </c>
      <c r="CY184" s="412">
        <f t="shared" si="241"/>
        <v>0</v>
      </c>
      <c r="CZ184" s="412" t="str">
        <f t="shared" si="242"/>
        <v/>
      </c>
      <c r="DA184" s="412" t="str">
        <f t="shared" si="243"/>
        <v/>
      </c>
      <c r="DB184" s="412" t="str">
        <f t="shared" si="244"/>
        <v/>
      </c>
      <c r="DC184" s="412" t="str">
        <f t="shared" si="245"/>
        <v/>
      </c>
      <c r="DD184" s="412" t="str">
        <f t="shared" si="246"/>
        <v/>
      </c>
      <c r="DE184" s="412"/>
      <c r="DF184" s="411"/>
      <c r="DG184" s="412" t="str">
        <f t="shared" si="247"/>
        <v/>
      </c>
      <c r="DH184" s="412" t="str">
        <f t="shared" si="248"/>
        <v/>
      </c>
      <c r="DI184" s="412">
        <f t="shared" si="249"/>
        <v>0</v>
      </c>
      <c r="DJ184" s="412" t="str">
        <f t="shared" si="250"/>
        <v/>
      </c>
      <c r="DK184" s="412" t="str">
        <f t="shared" si="251"/>
        <v/>
      </c>
      <c r="DL184" s="412" t="str">
        <f t="shared" si="252"/>
        <v/>
      </c>
      <c r="DM184" s="412" t="str">
        <f t="shared" si="253"/>
        <v/>
      </c>
      <c r="DN184" s="412" t="str">
        <f t="shared" si="254"/>
        <v/>
      </c>
      <c r="DO184" s="412" t="str">
        <f t="shared" si="255"/>
        <v/>
      </c>
    </row>
    <row r="185" spans="1:119" s="157" customFormat="1" ht="18" hidden="1" customHeight="1">
      <c r="A185" s="161" t="str">
        <f t="shared" si="264"/>
        <v/>
      </c>
      <c r="B185" s="158"/>
      <c r="C185" s="31" t="str">
        <f>IF(B185="","",VLOOKUP(B185,学連登録!$C$2:$G$3000,2,FALSE))</f>
        <v/>
      </c>
      <c r="D185" s="32" t="str">
        <f>IF(B185="","",VLOOKUP(B185,学連登録!$C$2:$G$3000,3,FALSE))</f>
        <v/>
      </c>
      <c r="E185" s="33" t="str">
        <f>IF(B185="","",VLOOKUP(B185,学連登録!$C$2:$G$3000,4,FALSE))</f>
        <v/>
      </c>
      <c r="F185" s="383" t="str">
        <f>IF(B185="","",VLOOKUP(B185,学連登録!$C$2:$I$3000,7,FALSE))</f>
        <v/>
      </c>
      <c r="G185" s="160"/>
      <c r="H185" s="905"/>
      <c r="I185" s="907"/>
      <c r="J185" s="160"/>
      <c r="K185" s="905"/>
      <c r="L185" s="906"/>
      <c r="M185" s="160"/>
      <c r="N185" s="819"/>
      <c r="O185" s="820"/>
      <c r="P185" s="159"/>
      <c r="Q185" s="905"/>
      <c r="R185" s="906"/>
      <c r="S185" s="159"/>
      <c r="T185" s="905"/>
      <c r="U185" s="906"/>
      <c r="V185" s="103" t="str">
        <f>IF(B185="","",VLOOKUP(B185,学連登録!$C$2:$H$3000,6,FALSE))</f>
        <v/>
      </c>
      <c r="Y185" s="118" t="str">
        <f t="shared" si="256"/>
        <v/>
      </c>
      <c r="Z185" s="97" t="str">
        <f>IF(G185="","",VLOOKUP(G185,種目名!$R$5:$T$104,3,0))</f>
        <v/>
      </c>
      <c r="AA185" s="99" t="str">
        <f>IF(J185="","",VLOOKUP(J185,種目名!$R$5:$T$104,3,0))</f>
        <v/>
      </c>
      <c r="AB185" s="119" t="str">
        <f>IF(M185="","",VLOOKUP(M185,種目名!$R$5:$T$104,3,0))</f>
        <v/>
      </c>
      <c r="AC185" s="119" t="str">
        <f>IF(P185="","",VLOOKUP(AF185,種目名!$R$5:$T$104,3,0))</f>
        <v/>
      </c>
      <c r="AD185" s="120" t="str">
        <f>IF(S185="","",VLOOKUP(AI185,種目名!$R$5:$T$104,3,0))</f>
        <v/>
      </c>
      <c r="AE185" s="117">
        <f t="shared" si="257"/>
        <v>0</v>
      </c>
      <c r="AF185" s="157" t="str">
        <f t="shared" si="258"/>
        <v/>
      </c>
      <c r="AG185" s="157" t="str">
        <f t="shared" si="259"/>
        <v/>
      </c>
      <c r="AH185" s="157">
        <f t="shared" si="260"/>
        <v>0</v>
      </c>
      <c r="AI185" s="157" t="str">
        <f t="shared" si="261"/>
        <v/>
      </c>
      <c r="AJ185" s="157" t="str">
        <f t="shared" si="262"/>
        <v/>
      </c>
      <c r="AK185" s="390"/>
      <c r="AL185" s="171">
        <f t="shared" si="190"/>
        <v>0</v>
      </c>
      <c r="AM185" s="399">
        <f t="shared" si="191"/>
        <v>0</v>
      </c>
      <c r="AN185" s="399">
        <f>COUNTIF($B$12:B185,B185)</f>
        <v>0</v>
      </c>
      <c r="AO185" s="399"/>
      <c r="AP185" s="399" t="str">
        <f t="shared" si="192"/>
        <v/>
      </c>
      <c r="AQ185" s="399" t="str">
        <f t="shared" si="192"/>
        <v/>
      </c>
      <c r="AR185" s="399" t="str">
        <f t="shared" si="192"/>
        <v/>
      </c>
      <c r="AS185" s="399" t="str">
        <f t="shared" si="192"/>
        <v/>
      </c>
      <c r="AT185" s="399">
        <f t="shared" si="193"/>
        <v>0</v>
      </c>
      <c r="AU185" s="399" t="str">
        <f t="shared" si="194"/>
        <v/>
      </c>
      <c r="AV185" s="399" t="str">
        <f t="shared" si="195"/>
        <v/>
      </c>
      <c r="AW185" s="399" t="str">
        <f t="shared" si="196"/>
        <v/>
      </c>
      <c r="AX185" s="399" t="str">
        <f t="shared" si="197"/>
        <v/>
      </c>
      <c r="AY185" s="399" t="str">
        <f t="shared" si="198"/>
        <v/>
      </c>
      <c r="AZ185" s="399" t="str">
        <f t="shared" si="263"/>
        <v/>
      </c>
      <c r="BA185" s="399" t="str">
        <f t="shared" si="263"/>
        <v/>
      </c>
      <c r="BB185" s="399" t="str">
        <f t="shared" si="263"/>
        <v/>
      </c>
      <c r="BC185" s="399" t="str">
        <f t="shared" si="263"/>
        <v/>
      </c>
      <c r="BD185" s="403" t="str">
        <f t="shared" si="263"/>
        <v/>
      </c>
      <c r="BE185" s="393">
        <f t="shared" si="199"/>
        <v>0</v>
      </c>
      <c r="BG185" s="399">
        <f t="shared" si="200"/>
        <v>0</v>
      </c>
      <c r="BH185" s="399">
        <f t="shared" si="201"/>
        <v>0</v>
      </c>
      <c r="BI185" s="412">
        <f t="shared" si="202"/>
        <v>0</v>
      </c>
      <c r="BJ185" s="413">
        <f t="shared" si="187"/>
        <v>0</v>
      </c>
      <c r="BK185" s="398" t="str">
        <f t="shared" si="188"/>
        <v>0</v>
      </c>
      <c r="BL185" s="398" t="str">
        <f t="shared" si="189"/>
        <v>0</v>
      </c>
      <c r="BM185" s="412">
        <f t="shared" si="203"/>
        <v>0</v>
      </c>
      <c r="BN185" s="412" t="str">
        <f t="shared" si="204"/>
        <v>0m0</v>
      </c>
      <c r="BO185" s="399">
        <f t="shared" si="205"/>
        <v>0</v>
      </c>
      <c r="BP185" s="399">
        <f t="shared" si="206"/>
        <v>0</v>
      </c>
      <c r="BQ185" s="412">
        <f t="shared" si="207"/>
        <v>0</v>
      </c>
      <c r="BR185" s="413">
        <f t="shared" si="208"/>
        <v>0</v>
      </c>
      <c r="BS185" s="398" t="str">
        <f t="shared" si="209"/>
        <v>0</v>
      </c>
      <c r="BT185" s="398" t="str">
        <f t="shared" si="210"/>
        <v>0</v>
      </c>
      <c r="BU185" s="412">
        <f t="shared" si="211"/>
        <v>0</v>
      </c>
      <c r="BV185" s="412" t="str">
        <f t="shared" si="212"/>
        <v>0m0</v>
      </c>
      <c r="BW185" s="399">
        <f t="shared" si="213"/>
        <v>0</v>
      </c>
      <c r="BX185" s="399">
        <f t="shared" si="214"/>
        <v>0</v>
      </c>
      <c r="BY185" s="412">
        <f t="shared" si="215"/>
        <v>0</v>
      </c>
      <c r="BZ185" s="413">
        <f t="shared" si="216"/>
        <v>0</v>
      </c>
      <c r="CA185" s="398" t="str">
        <f t="shared" si="217"/>
        <v>0</v>
      </c>
      <c r="CB185" s="398" t="str">
        <f t="shared" si="218"/>
        <v>0</v>
      </c>
      <c r="CC185" s="412">
        <f t="shared" si="219"/>
        <v>0</v>
      </c>
      <c r="CD185" s="412" t="str">
        <f t="shared" si="220"/>
        <v>0m0</v>
      </c>
      <c r="CE185" s="399">
        <f t="shared" si="221"/>
        <v>0</v>
      </c>
      <c r="CF185" s="399">
        <f t="shared" si="222"/>
        <v>0</v>
      </c>
      <c r="CG185" s="412">
        <f t="shared" si="223"/>
        <v>0</v>
      </c>
      <c r="CH185" s="413">
        <f t="shared" si="224"/>
        <v>0</v>
      </c>
      <c r="CI185" s="398" t="str">
        <f t="shared" si="225"/>
        <v>0</v>
      </c>
      <c r="CJ185" s="398" t="str">
        <f t="shared" si="226"/>
        <v>0</v>
      </c>
      <c r="CK185" s="412">
        <f t="shared" si="227"/>
        <v>0</v>
      </c>
      <c r="CL185" s="412" t="str">
        <f t="shared" si="228"/>
        <v>0m0</v>
      </c>
      <c r="CM185" s="399">
        <f t="shared" si="229"/>
        <v>0</v>
      </c>
      <c r="CN185" s="399">
        <f t="shared" si="230"/>
        <v>0</v>
      </c>
      <c r="CO185" s="412">
        <f t="shared" si="231"/>
        <v>0</v>
      </c>
      <c r="CP185" s="413">
        <f t="shared" si="232"/>
        <v>0</v>
      </c>
      <c r="CQ185" s="398" t="str">
        <f t="shared" si="233"/>
        <v>0</v>
      </c>
      <c r="CR185" s="398" t="str">
        <f t="shared" si="234"/>
        <v>0</v>
      </c>
      <c r="CS185" s="412">
        <f t="shared" si="235"/>
        <v>0</v>
      </c>
      <c r="CT185" s="412" t="str">
        <f t="shared" si="236"/>
        <v>0m0</v>
      </c>
      <c r="CU185" s="412">
        <f t="shared" si="237"/>
        <v>0</v>
      </c>
      <c r="CV185" s="412">
        <f t="shared" si="238"/>
        <v>0</v>
      </c>
      <c r="CW185" s="412">
        <f t="shared" si="239"/>
        <v>0</v>
      </c>
      <c r="CX185" s="412">
        <f t="shared" si="240"/>
        <v>0</v>
      </c>
      <c r="CY185" s="412">
        <f t="shared" si="241"/>
        <v>0</v>
      </c>
      <c r="CZ185" s="412" t="str">
        <f t="shared" si="242"/>
        <v/>
      </c>
      <c r="DA185" s="412" t="str">
        <f t="shared" si="243"/>
        <v/>
      </c>
      <c r="DB185" s="412" t="str">
        <f t="shared" si="244"/>
        <v/>
      </c>
      <c r="DC185" s="412" t="str">
        <f t="shared" si="245"/>
        <v/>
      </c>
      <c r="DD185" s="412" t="str">
        <f t="shared" si="246"/>
        <v/>
      </c>
      <c r="DE185" s="412"/>
      <c r="DF185" s="411"/>
      <c r="DG185" s="412" t="str">
        <f t="shared" si="247"/>
        <v/>
      </c>
      <c r="DH185" s="412" t="str">
        <f t="shared" si="248"/>
        <v/>
      </c>
      <c r="DI185" s="412">
        <f t="shared" si="249"/>
        <v>0</v>
      </c>
      <c r="DJ185" s="412" t="str">
        <f t="shared" si="250"/>
        <v/>
      </c>
      <c r="DK185" s="412" t="str">
        <f t="shared" si="251"/>
        <v/>
      </c>
      <c r="DL185" s="412" t="str">
        <f t="shared" si="252"/>
        <v/>
      </c>
      <c r="DM185" s="412" t="str">
        <f t="shared" si="253"/>
        <v/>
      </c>
      <c r="DN185" s="412" t="str">
        <f t="shared" si="254"/>
        <v/>
      </c>
      <c r="DO185" s="412" t="str">
        <f t="shared" si="255"/>
        <v/>
      </c>
    </row>
    <row r="186" spans="1:119" s="157" customFormat="1" ht="18" hidden="1" customHeight="1">
      <c r="A186" s="161" t="str">
        <f t="shared" si="264"/>
        <v/>
      </c>
      <c r="B186" s="158"/>
      <c r="C186" s="31" t="str">
        <f>IF(B186="","",VLOOKUP(B186,学連登録!$C$2:$G$3000,2,FALSE))</f>
        <v/>
      </c>
      <c r="D186" s="32" t="str">
        <f>IF(B186="","",VLOOKUP(B186,学連登録!$C$2:$G$3000,3,FALSE))</f>
        <v/>
      </c>
      <c r="E186" s="33" t="str">
        <f>IF(B186="","",VLOOKUP(B186,学連登録!$C$2:$G$3000,4,FALSE))</f>
        <v/>
      </c>
      <c r="F186" s="383" t="str">
        <f>IF(B186="","",VLOOKUP(B186,学連登録!$C$2:$I$3000,7,FALSE))</f>
        <v/>
      </c>
      <c r="G186" s="160"/>
      <c r="H186" s="905"/>
      <c r="I186" s="907"/>
      <c r="J186" s="160"/>
      <c r="K186" s="905"/>
      <c r="L186" s="906"/>
      <c r="M186" s="160"/>
      <c r="N186" s="819"/>
      <c r="O186" s="820"/>
      <c r="P186" s="159"/>
      <c r="Q186" s="905"/>
      <c r="R186" s="906"/>
      <c r="S186" s="159"/>
      <c r="T186" s="905"/>
      <c r="U186" s="906"/>
      <c r="V186" s="103" t="str">
        <f>IF(B186="","",VLOOKUP(B186,学連登録!$C$2:$H$3000,6,FALSE))</f>
        <v/>
      </c>
      <c r="Y186" s="118" t="str">
        <f t="shared" si="256"/>
        <v/>
      </c>
      <c r="Z186" s="97" t="str">
        <f>IF(G186="","",VLOOKUP(G186,種目名!$R$5:$T$104,3,0))</f>
        <v/>
      </c>
      <c r="AA186" s="99" t="str">
        <f>IF(J186="","",VLOOKUP(J186,種目名!$R$5:$T$104,3,0))</f>
        <v/>
      </c>
      <c r="AB186" s="119" t="str">
        <f>IF(M186="","",VLOOKUP(M186,種目名!$R$5:$T$104,3,0))</f>
        <v/>
      </c>
      <c r="AC186" s="119" t="str">
        <f>IF(P186="","",VLOOKUP(AF186,種目名!$R$5:$T$104,3,0))</f>
        <v/>
      </c>
      <c r="AD186" s="120" t="str">
        <f>IF(S186="","",VLOOKUP(AI186,種目名!$R$5:$T$104,3,0))</f>
        <v/>
      </c>
      <c r="AE186" s="117">
        <f t="shared" si="257"/>
        <v>0</v>
      </c>
      <c r="AF186" s="157" t="str">
        <f t="shared" si="258"/>
        <v/>
      </c>
      <c r="AG186" s="157" t="str">
        <f t="shared" si="259"/>
        <v/>
      </c>
      <c r="AH186" s="157">
        <f t="shared" si="260"/>
        <v>0</v>
      </c>
      <c r="AI186" s="157" t="str">
        <f t="shared" si="261"/>
        <v/>
      </c>
      <c r="AJ186" s="157" t="str">
        <f t="shared" si="262"/>
        <v/>
      </c>
      <c r="AK186" s="390"/>
      <c r="AL186" s="171">
        <f t="shared" si="190"/>
        <v>0</v>
      </c>
      <c r="AM186" s="399">
        <f t="shared" si="191"/>
        <v>0</v>
      </c>
      <c r="AN186" s="399">
        <f>COUNTIF($B$12:B186,B186)</f>
        <v>0</v>
      </c>
      <c r="AO186" s="399"/>
      <c r="AP186" s="399" t="str">
        <f t="shared" si="192"/>
        <v/>
      </c>
      <c r="AQ186" s="399" t="str">
        <f t="shared" si="192"/>
        <v/>
      </c>
      <c r="AR186" s="399" t="str">
        <f t="shared" si="192"/>
        <v/>
      </c>
      <c r="AS186" s="399" t="str">
        <f t="shared" si="192"/>
        <v/>
      </c>
      <c r="AT186" s="399">
        <f t="shared" si="193"/>
        <v>0</v>
      </c>
      <c r="AU186" s="399" t="str">
        <f t="shared" si="194"/>
        <v/>
      </c>
      <c r="AV186" s="399" t="str">
        <f t="shared" si="195"/>
        <v/>
      </c>
      <c r="AW186" s="399" t="str">
        <f t="shared" si="196"/>
        <v/>
      </c>
      <c r="AX186" s="399" t="str">
        <f t="shared" si="197"/>
        <v/>
      </c>
      <c r="AY186" s="399" t="str">
        <f t="shared" si="198"/>
        <v/>
      </c>
      <c r="AZ186" s="399" t="str">
        <f t="shared" si="263"/>
        <v/>
      </c>
      <c r="BA186" s="399" t="str">
        <f t="shared" si="263"/>
        <v/>
      </c>
      <c r="BB186" s="399" t="str">
        <f t="shared" si="263"/>
        <v/>
      </c>
      <c r="BC186" s="399" t="str">
        <f t="shared" si="263"/>
        <v/>
      </c>
      <c r="BD186" s="403" t="str">
        <f t="shared" si="263"/>
        <v/>
      </c>
      <c r="BE186" s="393">
        <f t="shared" si="199"/>
        <v>0</v>
      </c>
      <c r="BG186" s="399">
        <f t="shared" si="200"/>
        <v>0</v>
      </c>
      <c r="BH186" s="399">
        <f t="shared" si="201"/>
        <v>0</v>
      </c>
      <c r="BI186" s="412">
        <f t="shared" si="202"/>
        <v>0</v>
      </c>
      <c r="BJ186" s="413">
        <f t="shared" si="187"/>
        <v>0</v>
      </c>
      <c r="BK186" s="398" t="str">
        <f t="shared" si="188"/>
        <v>0</v>
      </c>
      <c r="BL186" s="398" t="str">
        <f t="shared" si="189"/>
        <v>0</v>
      </c>
      <c r="BM186" s="412">
        <f t="shared" si="203"/>
        <v>0</v>
      </c>
      <c r="BN186" s="412" t="str">
        <f t="shared" si="204"/>
        <v>0m0</v>
      </c>
      <c r="BO186" s="399">
        <f t="shared" si="205"/>
        <v>0</v>
      </c>
      <c r="BP186" s="399">
        <f t="shared" si="206"/>
        <v>0</v>
      </c>
      <c r="BQ186" s="412">
        <f t="shared" si="207"/>
        <v>0</v>
      </c>
      <c r="BR186" s="413">
        <f t="shared" si="208"/>
        <v>0</v>
      </c>
      <c r="BS186" s="398" t="str">
        <f t="shared" si="209"/>
        <v>0</v>
      </c>
      <c r="BT186" s="398" t="str">
        <f t="shared" si="210"/>
        <v>0</v>
      </c>
      <c r="BU186" s="412">
        <f t="shared" si="211"/>
        <v>0</v>
      </c>
      <c r="BV186" s="412" t="str">
        <f t="shared" si="212"/>
        <v>0m0</v>
      </c>
      <c r="BW186" s="399">
        <f t="shared" si="213"/>
        <v>0</v>
      </c>
      <c r="BX186" s="399">
        <f t="shared" si="214"/>
        <v>0</v>
      </c>
      <c r="BY186" s="412">
        <f t="shared" si="215"/>
        <v>0</v>
      </c>
      <c r="BZ186" s="413">
        <f t="shared" si="216"/>
        <v>0</v>
      </c>
      <c r="CA186" s="398" t="str">
        <f t="shared" si="217"/>
        <v>0</v>
      </c>
      <c r="CB186" s="398" t="str">
        <f t="shared" si="218"/>
        <v>0</v>
      </c>
      <c r="CC186" s="412">
        <f t="shared" si="219"/>
        <v>0</v>
      </c>
      <c r="CD186" s="412" t="str">
        <f t="shared" si="220"/>
        <v>0m0</v>
      </c>
      <c r="CE186" s="399">
        <f t="shared" si="221"/>
        <v>0</v>
      </c>
      <c r="CF186" s="399">
        <f t="shared" si="222"/>
        <v>0</v>
      </c>
      <c r="CG186" s="412">
        <f t="shared" si="223"/>
        <v>0</v>
      </c>
      <c r="CH186" s="413">
        <f t="shared" si="224"/>
        <v>0</v>
      </c>
      <c r="CI186" s="398" t="str">
        <f t="shared" si="225"/>
        <v>0</v>
      </c>
      <c r="CJ186" s="398" t="str">
        <f t="shared" si="226"/>
        <v>0</v>
      </c>
      <c r="CK186" s="412">
        <f t="shared" si="227"/>
        <v>0</v>
      </c>
      <c r="CL186" s="412" t="str">
        <f t="shared" si="228"/>
        <v>0m0</v>
      </c>
      <c r="CM186" s="399">
        <f t="shared" si="229"/>
        <v>0</v>
      </c>
      <c r="CN186" s="399">
        <f t="shared" si="230"/>
        <v>0</v>
      </c>
      <c r="CO186" s="412">
        <f t="shared" si="231"/>
        <v>0</v>
      </c>
      <c r="CP186" s="413">
        <f t="shared" si="232"/>
        <v>0</v>
      </c>
      <c r="CQ186" s="398" t="str">
        <f t="shared" si="233"/>
        <v>0</v>
      </c>
      <c r="CR186" s="398" t="str">
        <f t="shared" si="234"/>
        <v>0</v>
      </c>
      <c r="CS186" s="412">
        <f t="shared" si="235"/>
        <v>0</v>
      </c>
      <c r="CT186" s="412" t="str">
        <f t="shared" si="236"/>
        <v>0m0</v>
      </c>
      <c r="CU186" s="412">
        <f t="shared" si="237"/>
        <v>0</v>
      </c>
      <c r="CV186" s="412">
        <f t="shared" si="238"/>
        <v>0</v>
      </c>
      <c r="CW186" s="412">
        <f t="shared" si="239"/>
        <v>0</v>
      </c>
      <c r="CX186" s="412">
        <f t="shared" si="240"/>
        <v>0</v>
      </c>
      <c r="CY186" s="412">
        <f t="shared" si="241"/>
        <v>0</v>
      </c>
      <c r="CZ186" s="412" t="str">
        <f t="shared" si="242"/>
        <v/>
      </c>
      <c r="DA186" s="412" t="str">
        <f t="shared" si="243"/>
        <v/>
      </c>
      <c r="DB186" s="412" t="str">
        <f t="shared" si="244"/>
        <v/>
      </c>
      <c r="DC186" s="412" t="str">
        <f t="shared" si="245"/>
        <v/>
      </c>
      <c r="DD186" s="412" t="str">
        <f t="shared" si="246"/>
        <v/>
      </c>
      <c r="DE186" s="412"/>
      <c r="DF186" s="411"/>
      <c r="DG186" s="412" t="str">
        <f t="shared" si="247"/>
        <v/>
      </c>
      <c r="DH186" s="412" t="str">
        <f t="shared" si="248"/>
        <v/>
      </c>
      <c r="DI186" s="412">
        <f t="shared" si="249"/>
        <v>0</v>
      </c>
      <c r="DJ186" s="412" t="str">
        <f t="shared" si="250"/>
        <v/>
      </c>
      <c r="DK186" s="412" t="str">
        <f t="shared" si="251"/>
        <v/>
      </c>
      <c r="DL186" s="412" t="str">
        <f t="shared" si="252"/>
        <v/>
      </c>
      <c r="DM186" s="412" t="str">
        <f t="shared" si="253"/>
        <v/>
      </c>
      <c r="DN186" s="412" t="str">
        <f t="shared" si="254"/>
        <v/>
      </c>
      <c r="DO186" s="412" t="str">
        <f t="shared" si="255"/>
        <v/>
      </c>
    </row>
    <row r="187" spans="1:119" s="157" customFormat="1" ht="18" hidden="1" customHeight="1">
      <c r="A187" s="161" t="str">
        <f t="shared" si="264"/>
        <v/>
      </c>
      <c r="B187" s="158"/>
      <c r="C187" s="31" t="str">
        <f>IF(B187="","",VLOOKUP(B187,学連登録!$C$2:$G$3000,2,FALSE))</f>
        <v/>
      </c>
      <c r="D187" s="32" t="str">
        <f>IF(B187="","",VLOOKUP(B187,学連登録!$C$2:$G$3000,3,FALSE))</f>
        <v/>
      </c>
      <c r="E187" s="33" t="str">
        <f>IF(B187="","",VLOOKUP(B187,学連登録!$C$2:$G$3000,4,FALSE))</f>
        <v/>
      </c>
      <c r="F187" s="383" t="str">
        <f>IF(B187="","",VLOOKUP(B187,学連登録!$C$2:$I$3000,7,FALSE))</f>
        <v/>
      </c>
      <c r="G187" s="160"/>
      <c r="H187" s="905"/>
      <c r="I187" s="907"/>
      <c r="J187" s="160"/>
      <c r="K187" s="905"/>
      <c r="L187" s="906"/>
      <c r="M187" s="160"/>
      <c r="N187" s="819"/>
      <c r="O187" s="820"/>
      <c r="P187" s="159"/>
      <c r="Q187" s="905"/>
      <c r="R187" s="906"/>
      <c r="S187" s="159"/>
      <c r="T187" s="905"/>
      <c r="U187" s="906"/>
      <c r="V187" s="103" t="str">
        <f>IF(B187="","",VLOOKUP(B187,学連登録!$C$2:$H$3000,6,FALSE))</f>
        <v/>
      </c>
      <c r="Y187" s="118" t="str">
        <f t="shared" si="256"/>
        <v/>
      </c>
      <c r="Z187" s="97" t="str">
        <f>IF(G187="","",VLOOKUP(G187,種目名!$R$5:$T$104,3,0))</f>
        <v/>
      </c>
      <c r="AA187" s="99" t="str">
        <f>IF(J187="","",VLOOKUP(J187,種目名!$R$5:$T$104,3,0))</f>
        <v/>
      </c>
      <c r="AB187" s="119" t="str">
        <f>IF(M187="","",VLOOKUP(M187,種目名!$R$5:$T$104,3,0))</f>
        <v/>
      </c>
      <c r="AC187" s="119" t="str">
        <f>IF(P187="","",VLOOKUP(AF187,種目名!$R$5:$T$104,3,0))</f>
        <v/>
      </c>
      <c r="AD187" s="120" t="str">
        <f>IF(S187="","",VLOOKUP(AI187,種目名!$R$5:$T$104,3,0))</f>
        <v/>
      </c>
      <c r="AE187" s="117">
        <f t="shared" si="257"/>
        <v>0</v>
      </c>
      <c r="AF187" s="157" t="str">
        <f t="shared" si="258"/>
        <v/>
      </c>
      <c r="AG187" s="157" t="str">
        <f t="shared" si="259"/>
        <v/>
      </c>
      <c r="AH187" s="157">
        <f t="shared" si="260"/>
        <v>0</v>
      </c>
      <c r="AI187" s="157" t="str">
        <f t="shared" si="261"/>
        <v/>
      </c>
      <c r="AJ187" s="157" t="str">
        <f t="shared" si="262"/>
        <v/>
      </c>
      <c r="AK187" s="390"/>
      <c r="AL187" s="171">
        <f t="shared" si="190"/>
        <v>0</v>
      </c>
      <c r="AM187" s="399">
        <f t="shared" si="191"/>
        <v>0</v>
      </c>
      <c r="AN187" s="399">
        <f>COUNTIF($B$12:B187,B187)</f>
        <v>0</v>
      </c>
      <c r="AO187" s="399"/>
      <c r="AP187" s="399" t="str">
        <f t="shared" si="192"/>
        <v/>
      </c>
      <c r="AQ187" s="399" t="str">
        <f t="shared" si="192"/>
        <v/>
      </c>
      <c r="AR187" s="399" t="str">
        <f t="shared" si="192"/>
        <v/>
      </c>
      <c r="AS187" s="399" t="str">
        <f t="shared" si="192"/>
        <v/>
      </c>
      <c r="AT187" s="399">
        <f t="shared" si="193"/>
        <v>0</v>
      </c>
      <c r="AU187" s="399" t="str">
        <f t="shared" si="194"/>
        <v/>
      </c>
      <c r="AV187" s="399" t="str">
        <f t="shared" si="195"/>
        <v/>
      </c>
      <c r="AW187" s="399" t="str">
        <f t="shared" si="196"/>
        <v/>
      </c>
      <c r="AX187" s="399" t="str">
        <f t="shared" si="197"/>
        <v/>
      </c>
      <c r="AY187" s="399" t="str">
        <f t="shared" si="198"/>
        <v/>
      </c>
      <c r="AZ187" s="399" t="str">
        <f t="shared" si="263"/>
        <v/>
      </c>
      <c r="BA187" s="399" t="str">
        <f t="shared" si="263"/>
        <v/>
      </c>
      <c r="BB187" s="399" t="str">
        <f t="shared" si="263"/>
        <v/>
      </c>
      <c r="BC187" s="399" t="str">
        <f t="shared" si="263"/>
        <v/>
      </c>
      <c r="BD187" s="403" t="str">
        <f t="shared" si="263"/>
        <v/>
      </c>
      <c r="BE187" s="393">
        <f t="shared" si="199"/>
        <v>0</v>
      </c>
      <c r="BG187" s="399">
        <f t="shared" si="200"/>
        <v>0</v>
      </c>
      <c r="BH187" s="399">
        <f t="shared" si="201"/>
        <v>0</v>
      </c>
      <c r="BI187" s="412">
        <f t="shared" si="202"/>
        <v>0</v>
      </c>
      <c r="BJ187" s="413">
        <f t="shared" si="187"/>
        <v>0</v>
      </c>
      <c r="BK187" s="398" t="str">
        <f t="shared" si="188"/>
        <v>0</v>
      </c>
      <c r="BL187" s="398" t="str">
        <f t="shared" si="189"/>
        <v>0</v>
      </c>
      <c r="BM187" s="412">
        <f t="shared" si="203"/>
        <v>0</v>
      </c>
      <c r="BN187" s="412" t="str">
        <f t="shared" si="204"/>
        <v>0m0</v>
      </c>
      <c r="BO187" s="399">
        <f t="shared" si="205"/>
        <v>0</v>
      </c>
      <c r="BP187" s="399">
        <f t="shared" si="206"/>
        <v>0</v>
      </c>
      <c r="BQ187" s="412">
        <f t="shared" si="207"/>
        <v>0</v>
      </c>
      <c r="BR187" s="413">
        <f t="shared" si="208"/>
        <v>0</v>
      </c>
      <c r="BS187" s="398" t="str">
        <f t="shared" si="209"/>
        <v>0</v>
      </c>
      <c r="BT187" s="398" t="str">
        <f t="shared" si="210"/>
        <v>0</v>
      </c>
      <c r="BU187" s="412">
        <f t="shared" si="211"/>
        <v>0</v>
      </c>
      <c r="BV187" s="412" t="str">
        <f t="shared" si="212"/>
        <v>0m0</v>
      </c>
      <c r="BW187" s="399">
        <f t="shared" si="213"/>
        <v>0</v>
      </c>
      <c r="BX187" s="399">
        <f t="shared" si="214"/>
        <v>0</v>
      </c>
      <c r="BY187" s="412">
        <f t="shared" si="215"/>
        <v>0</v>
      </c>
      <c r="BZ187" s="413">
        <f t="shared" si="216"/>
        <v>0</v>
      </c>
      <c r="CA187" s="398" t="str">
        <f t="shared" si="217"/>
        <v>0</v>
      </c>
      <c r="CB187" s="398" t="str">
        <f t="shared" si="218"/>
        <v>0</v>
      </c>
      <c r="CC187" s="412">
        <f t="shared" si="219"/>
        <v>0</v>
      </c>
      <c r="CD187" s="412" t="str">
        <f t="shared" si="220"/>
        <v>0m0</v>
      </c>
      <c r="CE187" s="399">
        <f t="shared" si="221"/>
        <v>0</v>
      </c>
      <c r="CF187" s="399">
        <f t="shared" si="222"/>
        <v>0</v>
      </c>
      <c r="CG187" s="412">
        <f t="shared" si="223"/>
        <v>0</v>
      </c>
      <c r="CH187" s="413">
        <f t="shared" si="224"/>
        <v>0</v>
      </c>
      <c r="CI187" s="398" t="str">
        <f t="shared" si="225"/>
        <v>0</v>
      </c>
      <c r="CJ187" s="398" t="str">
        <f t="shared" si="226"/>
        <v>0</v>
      </c>
      <c r="CK187" s="412">
        <f t="shared" si="227"/>
        <v>0</v>
      </c>
      <c r="CL187" s="412" t="str">
        <f t="shared" si="228"/>
        <v>0m0</v>
      </c>
      <c r="CM187" s="399">
        <f t="shared" si="229"/>
        <v>0</v>
      </c>
      <c r="CN187" s="399">
        <f t="shared" si="230"/>
        <v>0</v>
      </c>
      <c r="CO187" s="412">
        <f t="shared" si="231"/>
        <v>0</v>
      </c>
      <c r="CP187" s="413">
        <f t="shared" si="232"/>
        <v>0</v>
      </c>
      <c r="CQ187" s="398" t="str">
        <f t="shared" si="233"/>
        <v>0</v>
      </c>
      <c r="CR187" s="398" t="str">
        <f t="shared" si="234"/>
        <v>0</v>
      </c>
      <c r="CS187" s="412">
        <f t="shared" si="235"/>
        <v>0</v>
      </c>
      <c r="CT187" s="412" t="str">
        <f t="shared" si="236"/>
        <v>0m0</v>
      </c>
      <c r="CU187" s="412">
        <f t="shared" si="237"/>
        <v>0</v>
      </c>
      <c r="CV187" s="412">
        <f t="shared" si="238"/>
        <v>0</v>
      </c>
      <c r="CW187" s="412">
        <f t="shared" si="239"/>
        <v>0</v>
      </c>
      <c r="CX187" s="412">
        <f t="shared" si="240"/>
        <v>0</v>
      </c>
      <c r="CY187" s="412">
        <f t="shared" si="241"/>
        <v>0</v>
      </c>
      <c r="CZ187" s="412" t="str">
        <f t="shared" si="242"/>
        <v/>
      </c>
      <c r="DA187" s="412" t="str">
        <f t="shared" si="243"/>
        <v/>
      </c>
      <c r="DB187" s="412" t="str">
        <f t="shared" si="244"/>
        <v/>
      </c>
      <c r="DC187" s="412" t="str">
        <f t="shared" si="245"/>
        <v/>
      </c>
      <c r="DD187" s="412" t="str">
        <f t="shared" si="246"/>
        <v/>
      </c>
      <c r="DE187" s="412"/>
      <c r="DF187" s="411"/>
      <c r="DG187" s="412" t="str">
        <f t="shared" si="247"/>
        <v/>
      </c>
      <c r="DH187" s="412" t="str">
        <f t="shared" si="248"/>
        <v/>
      </c>
      <c r="DI187" s="412">
        <f t="shared" si="249"/>
        <v>0</v>
      </c>
      <c r="DJ187" s="412" t="str">
        <f t="shared" si="250"/>
        <v/>
      </c>
      <c r="DK187" s="412" t="str">
        <f t="shared" si="251"/>
        <v/>
      </c>
      <c r="DL187" s="412" t="str">
        <f t="shared" si="252"/>
        <v/>
      </c>
      <c r="DM187" s="412" t="str">
        <f t="shared" si="253"/>
        <v/>
      </c>
      <c r="DN187" s="412" t="str">
        <f t="shared" si="254"/>
        <v/>
      </c>
      <c r="DO187" s="412" t="str">
        <f t="shared" si="255"/>
        <v/>
      </c>
    </row>
    <row r="188" spans="1:119" s="157" customFormat="1" ht="18" hidden="1" customHeight="1">
      <c r="A188" s="161" t="str">
        <f t="shared" si="264"/>
        <v/>
      </c>
      <c r="B188" s="158"/>
      <c r="C188" s="31" t="str">
        <f>IF(B188="","",VLOOKUP(B188,学連登録!$C$2:$G$3000,2,FALSE))</f>
        <v/>
      </c>
      <c r="D188" s="32" t="str">
        <f>IF(B188="","",VLOOKUP(B188,学連登録!$C$2:$G$3000,3,FALSE))</f>
        <v/>
      </c>
      <c r="E188" s="33" t="str">
        <f>IF(B188="","",VLOOKUP(B188,学連登録!$C$2:$G$3000,4,FALSE))</f>
        <v/>
      </c>
      <c r="F188" s="383" t="str">
        <f>IF(B188="","",VLOOKUP(B188,学連登録!$C$2:$I$3000,7,FALSE))</f>
        <v/>
      </c>
      <c r="G188" s="160"/>
      <c r="H188" s="905"/>
      <c r="I188" s="907"/>
      <c r="J188" s="160"/>
      <c r="K188" s="905"/>
      <c r="L188" s="906"/>
      <c r="M188" s="160"/>
      <c r="N188" s="819"/>
      <c r="O188" s="820"/>
      <c r="P188" s="159"/>
      <c r="Q188" s="905"/>
      <c r="R188" s="906"/>
      <c r="S188" s="159"/>
      <c r="T188" s="905"/>
      <c r="U188" s="906"/>
      <c r="V188" s="103" t="str">
        <f>IF(B188="","",VLOOKUP(B188,学連登録!$C$2:$H$3000,6,FALSE))</f>
        <v/>
      </c>
      <c r="Y188" s="118" t="str">
        <f t="shared" si="256"/>
        <v/>
      </c>
      <c r="Z188" s="97" t="str">
        <f>IF(G188="","",VLOOKUP(G188,種目名!$R$5:$T$104,3,0))</f>
        <v/>
      </c>
      <c r="AA188" s="99" t="str">
        <f>IF(J188="","",VLOOKUP(J188,種目名!$R$5:$T$104,3,0))</f>
        <v/>
      </c>
      <c r="AB188" s="119" t="str">
        <f>IF(M188="","",VLOOKUP(M188,種目名!$R$5:$T$104,3,0))</f>
        <v/>
      </c>
      <c r="AC188" s="119" t="str">
        <f>IF(P188="","",VLOOKUP(AF188,種目名!$R$5:$T$104,3,0))</f>
        <v/>
      </c>
      <c r="AD188" s="120" t="str">
        <f>IF(S188="","",VLOOKUP(AI188,種目名!$R$5:$T$104,3,0))</f>
        <v/>
      </c>
      <c r="AE188" s="117">
        <f t="shared" si="257"/>
        <v>0</v>
      </c>
      <c r="AF188" s="157" t="str">
        <f t="shared" si="258"/>
        <v/>
      </c>
      <c r="AG188" s="157" t="str">
        <f t="shared" si="259"/>
        <v/>
      </c>
      <c r="AH188" s="157">
        <f t="shared" si="260"/>
        <v>0</v>
      </c>
      <c r="AI188" s="157" t="str">
        <f t="shared" si="261"/>
        <v/>
      </c>
      <c r="AJ188" s="157" t="str">
        <f t="shared" si="262"/>
        <v/>
      </c>
      <c r="AK188" s="390"/>
      <c r="AL188" s="171">
        <f t="shared" si="190"/>
        <v>0</v>
      </c>
      <c r="AM188" s="399">
        <f t="shared" si="191"/>
        <v>0</v>
      </c>
      <c r="AN188" s="399">
        <f>COUNTIF($B$12:B188,B188)</f>
        <v>0</v>
      </c>
      <c r="AO188" s="399"/>
      <c r="AP188" s="399" t="str">
        <f t="shared" si="192"/>
        <v/>
      </c>
      <c r="AQ188" s="399" t="str">
        <f t="shared" si="192"/>
        <v/>
      </c>
      <c r="AR188" s="399" t="str">
        <f t="shared" si="192"/>
        <v/>
      </c>
      <c r="AS188" s="399" t="str">
        <f t="shared" si="192"/>
        <v/>
      </c>
      <c r="AT188" s="399">
        <f t="shared" si="193"/>
        <v>0</v>
      </c>
      <c r="AU188" s="399" t="str">
        <f t="shared" si="194"/>
        <v/>
      </c>
      <c r="AV188" s="399" t="str">
        <f t="shared" si="195"/>
        <v/>
      </c>
      <c r="AW188" s="399" t="str">
        <f t="shared" si="196"/>
        <v/>
      </c>
      <c r="AX188" s="399" t="str">
        <f t="shared" si="197"/>
        <v/>
      </c>
      <c r="AY188" s="399" t="str">
        <f t="shared" si="198"/>
        <v/>
      </c>
      <c r="AZ188" s="399" t="str">
        <f t="shared" si="263"/>
        <v/>
      </c>
      <c r="BA188" s="399" t="str">
        <f t="shared" si="263"/>
        <v/>
      </c>
      <c r="BB188" s="399" t="str">
        <f t="shared" si="263"/>
        <v/>
      </c>
      <c r="BC188" s="399" t="str">
        <f t="shared" si="263"/>
        <v/>
      </c>
      <c r="BD188" s="403" t="str">
        <f t="shared" si="263"/>
        <v/>
      </c>
      <c r="BE188" s="393">
        <f t="shared" si="199"/>
        <v>0</v>
      </c>
      <c r="BG188" s="399">
        <f t="shared" si="200"/>
        <v>0</v>
      </c>
      <c r="BH188" s="399">
        <f t="shared" si="201"/>
        <v>0</v>
      </c>
      <c r="BI188" s="412">
        <f t="shared" si="202"/>
        <v>0</v>
      </c>
      <c r="BJ188" s="413">
        <f t="shared" si="187"/>
        <v>0</v>
      </c>
      <c r="BK188" s="398" t="str">
        <f t="shared" si="188"/>
        <v>0</v>
      </c>
      <c r="BL188" s="398" t="str">
        <f t="shared" si="189"/>
        <v>0</v>
      </c>
      <c r="BM188" s="412">
        <f t="shared" si="203"/>
        <v>0</v>
      </c>
      <c r="BN188" s="412" t="str">
        <f t="shared" si="204"/>
        <v>0m0</v>
      </c>
      <c r="BO188" s="399">
        <f t="shared" si="205"/>
        <v>0</v>
      </c>
      <c r="BP188" s="399">
        <f t="shared" si="206"/>
        <v>0</v>
      </c>
      <c r="BQ188" s="412">
        <f t="shared" si="207"/>
        <v>0</v>
      </c>
      <c r="BR188" s="413">
        <f t="shared" si="208"/>
        <v>0</v>
      </c>
      <c r="BS188" s="398" t="str">
        <f t="shared" si="209"/>
        <v>0</v>
      </c>
      <c r="BT188" s="398" t="str">
        <f t="shared" si="210"/>
        <v>0</v>
      </c>
      <c r="BU188" s="412">
        <f t="shared" si="211"/>
        <v>0</v>
      </c>
      <c r="BV188" s="412" t="str">
        <f t="shared" si="212"/>
        <v>0m0</v>
      </c>
      <c r="BW188" s="399">
        <f t="shared" si="213"/>
        <v>0</v>
      </c>
      <c r="BX188" s="399">
        <f t="shared" si="214"/>
        <v>0</v>
      </c>
      <c r="BY188" s="412">
        <f t="shared" si="215"/>
        <v>0</v>
      </c>
      <c r="BZ188" s="413">
        <f t="shared" si="216"/>
        <v>0</v>
      </c>
      <c r="CA188" s="398" t="str">
        <f t="shared" si="217"/>
        <v>0</v>
      </c>
      <c r="CB188" s="398" t="str">
        <f t="shared" si="218"/>
        <v>0</v>
      </c>
      <c r="CC188" s="412">
        <f t="shared" si="219"/>
        <v>0</v>
      </c>
      <c r="CD188" s="412" t="str">
        <f t="shared" si="220"/>
        <v>0m0</v>
      </c>
      <c r="CE188" s="399">
        <f t="shared" si="221"/>
        <v>0</v>
      </c>
      <c r="CF188" s="399">
        <f t="shared" si="222"/>
        <v>0</v>
      </c>
      <c r="CG188" s="412">
        <f t="shared" si="223"/>
        <v>0</v>
      </c>
      <c r="CH188" s="413">
        <f t="shared" si="224"/>
        <v>0</v>
      </c>
      <c r="CI188" s="398" t="str">
        <f t="shared" si="225"/>
        <v>0</v>
      </c>
      <c r="CJ188" s="398" t="str">
        <f t="shared" si="226"/>
        <v>0</v>
      </c>
      <c r="CK188" s="412">
        <f t="shared" si="227"/>
        <v>0</v>
      </c>
      <c r="CL188" s="412" t="str">
        <f t="shared" si="228"/>
        <v>0m0</v>
      </c>
      <c r="CM188" s="399">
        <f t="shared" si="229"/>
        <v>0</v>
      </c>
      <c r="CN188" s="399">
        <f t="shared" si="230"/>
        <v>0</v>
      </c>
      <c r="CO188" s="412">
        <f t="shared" si="231"/>
        <v>0</v>
      </c>
      <c r="CP188" s="413">
        <f t="shared" si="232"/>
        <v>0</v>
      </c>
      <c r="CQ188" s="398" t="str">
        <f t="shared" si="233"/>
        <v>0</v>
      </c>
      <c r="CR188" s="398" t="str">
        <f t="shared" si="234"/>
        <v>0</v>
      </c>
      <c r="CS188" s="412">
        <f t="shared" si="235"/>
        <v>0</v>
      </c>
      <c r="CT188" s="412" t="str">
        <f t="shared" si="236"/>
        <v>0m0</v>
      </c>
      <c r="CU188" s="412">
        <f t="shared" si="237"/>
        <v>0</v>
      </c>
      <c r="CV188" s="412">
        <f t="shared" si="238"/>
        <v>0</v>
      </c>
      <c r="CW188" s="412">
        <f t="shared" si="239"/>
        <v>0</v>
      </c>
      <c r="CX188" s="412">
        <f t="shared" si="240"/>
        <v>0</v>
      </c>
      <c r="CY188" s="412">
        <f t="shared" si="241"/>
        <v>0</v>
      </c>
      <c r="CZ188" s="412" t="str">
        <f t="shared" si="242"/>
        <v/>
      </c>
      <c r="DA188" s="412" t="str">
        <f t="shared" si="243"/>
        <v/>
      </c>
      <c r="DB188" s="412" t="str">
        <f t="shared" si="244"/>
        <v/>
      </c>
      <c r="DC188" s="412" t="str">
        <f t="shared" si="245"/>
        <v/>
      </c>
      <c r="DD188" s="412" t="str">
        <f t="shared" si="246"/>
        <v/>
      </c>
      <c r="DE188" s="412"/>
      <c r="DF188" s="411"/>
      <c r="DG188" s="412" t="str">
        <f t="shared" si="247"/>
        <v/>
      </c>
      <c r="DH188" s="412" t="str">
        <f t="shared" si="248"/>
        <v/>
      </c>
      <c r="DI188" s="412">
        <f t="shared" si="249"/>
        <v>0</v>
      </c>
      <c r="DJ188" s="412" t="str">
        <f t="shared" si="250"/>
        <v/>
      </c>
      <c r="DK188" s="412" t="str">
        <f t="shared" si="251"/>
        <v/>
      </c>
      <c r="DL188" s="412" t="str">
        <f t="shared" si="252"/>
        <v/>
      </c>
      <c r="DM188" s="412" t="str">
        <f t="shared" si="253"/>
        <v/>
      </c>
      <c r="DN188" s="412" t="str">
        <f t="shared" si="254"/>
        <v/>
      </c>
      <c r="DO188" s="412" t="str">
        <f t="shared" si="255"/>
        <v/>
      </c>
    </row>
    <row r="189" spans="1:119" s="157" customFormat="1" ht="18" hidden="1" customHeight="1">
      <c r="A189" s="161" t="str">
        <f t="shared" si="264"/>
        <v/>
      </c>
      <c r="B189" s="158"/>
      <c r="C189" s="31" t="str">
        <f>IF(B189="","",VLOOKUP(B189,学連登録!$C$2:$G$3000,2,FALSE))</f>
        <v/>
      </c>
      <c r="D189" s="32" t="str">
        <f>IF(B189="","",VLOOKUP(B189,学連登録!$C$2:$G$3000,3,FALSE))</f>
        <v/>
      </c>
      <c r="E189" s="33" t="str">
        <f>IF(B189="","",VLOOKUP(B189,学連登録!$C$2:$G$3000,4,FALSE))</f>
        <v/>
      </c>
      <c r="F189" s="383" t="str">
        <f>IF(B189="","",VLOOKUP(B189,学連登録!$C$2:$I$3000,7,FALSE))</f>
        <v/>
      </c>
      <c r="G189" s="160"/>
      <c r="H189" s="905"/>
      <c r="I189" s="907"/>
      <c r="J189" s="160"/>
      <c r="K189" s="905"/>
      <c r="L189" s="906"/>
      <c r="M189" s="160"/>
      <c r="N189" s="819"/>
      <c r="O189" s="820"/>
      <c r="P189" s="159"/>
      <c r="Q189" s="905"/>
      <c r="R189" s="906"/>
      <c r="S189" s="159"/>
      <c r="T189" s="905"/>
      <c r="U189" s="906"/>
      <c r="V189" s="103" t="str">
        <f>IF(B189="","",VLOOKUP(B189,学連登録!$C$2:$H$3000,6,FALSE))</f>
        <v/>
      </c>
      <c r="Y189" s="118" t="str">
        <f t="shared" si="256"/>
        <v/>
      </c>
      <c r="Z189" s="97" t="str">
        <f>IF(G189="","",VLOOKUP(G189,種目名!$R$5:$T$104,3,0))</f>
        <v/>
      </c>
      <c r="AA189" s="99" t="str">
        <f>IF(J189="","",VLOOKUP(J189,種目名!$R$5:$T$104,3,0))</f>
        <v/>
      </c>
      <c r="AB189" s="119" t="str">
        <f>IF(M189="","",VLOOKUP(M189,種目名!$R$5:$T$104,3,0))</f>
        <v/>
      </c>
      <c r="AC189" s="119" t="str">
        <f>IF(P189="","",VLOOKUP(AF189,種目名!$R$5:$T$104,3,0))</f>
        <v/>
      </c>
      <c r="AD189" s="120" t="str">
        <f>IF(S189="","",VLOOKUP(AI189,種目名!$R$5:$T$104,3,0))</f>
        <v/>
      </c>
      <c r="AE189" s="117">
        <f t="shared" si="257"/>
        <v>0</v>
      </c>
      <c r="AF189" s="157" t="str">
        <f t="shared" si="258"/>
        <v/>
      </c>
      <c r="AG189" s="157" t="str">
        <f t="shared" si="259"/>
        <v/>
      </c>
      <c r="AH189" s="157">
        <f t="shared" si="260"/>
        <v>0</v>
      </c>
      <c r="AI189" s="157" t="str">
        <f t="shared" si="261"/>
        <v/>
      </c>
      <c r="AJ189" s="157" t="str">
        <f t="shared" si="262"/>
        <v/>
      </c>
      <c r="AK189" s="390"/>
      <c r="AL189" s="171">
        <f t="shared" si="190"/>
        <v>0</v>
      </c>
      <c r="AM189" s="399">
        <f t="shared" si="191"/>
        <v>0</v>
      </c>
      <c r="AN189" s="399">
        <f>COUNTIF($B$12:B189,B189)</f>
        <v>0</v>
      </c>
      <c r="AO189" s="399"/>
      <c r="AP189" s="399" t="str">
        <f t="shared" si="192"/>
        <v/>
      </c>
      <c r="AQ189" s="399" t="str">
        <f t="shared" si="192"/>
        <v/>
      </c>
      <c r="AR189" s="399" t="str">
        <f t="shared" si="192"/>
        <v/>
      </c>
      <c r="AS189" s="399" t="str">
        <f t="shared" si="192"/>
        <v/>
      </c>
      <c r="AT189" s="399">
        <f t="shared" si="193"/>
        <v>0</v>
      </c>
      <c r="AU189" s="399" t="str">
        <f t="shared" si="194"/>
        <v/>
      </c>
      <c r="AV189" s="399" t="str">
        <f t="shared" si="195"/>
        <v/>
      </c>
      <c r="AW189" s="399" t="str">
        <f t="shared" si="196"/>
        <v/>
      </c>
      <c r="AX189" s="399" t="str">
        <f t="shared" si="197"/>
        <v/>
      </c>
      <c r="AY189" s="399" t="str">
        <f t="shared" si="198"/>
        <v/>
      </c>
      <c r="AZ189" s="399" t="str">
        <f t="shared" si="263"/>
        <v/>
      </c>
      <c r="BA189" s="399" t="str">
        <f t="shared" si="263"/>
        <v/>
      </c>
      <c r="BB189" s="399" t="str">
        <f t="shared" si="263"/>
        <v/>
      </c>
      <c r="BC189" s="399" t="str">
        <f t="shared" si="263"/>
        <v/>
      </c>
      <c r="BD189" s="403" t="str">
        <f t="shared" si="263"/>
        <v/>
      </c>
      <c r="BE189" s="393">
        <f t="shared" si="199"/>
        <v>0</v>
      </c>
      <c r="BG189" s="399">
        <f t="shared" si="200"/>
        <v>0</v>
      </c>
      <c r="BH189" s="399">
        <f t="shared" si="201"/>
        <v>0</v>
      </c>
      <c r="BI189" s="412">
        <f t="shared" si="202"/>
        <v>0</v>
      </c>
      <c r="BJ189" s="413">
        <f t="shared" si="187"/>
        <v>0</v>
      </c>
      <c r="BK189" s="398" t="str">
        <f t="shared" si="188"/>
        <v>0</v>
      </c>
      <c r="BL189" s="398" t="str">
        <f t="shared" si="189"/>
        <v>0</v>
      </c>
      <c r="BM189" s="412">
        <f t="shared" si="203"/>
        <v>0</v>
      </c>
      <c r="BN189" s="412" t="str">
        <f t="shared" si="204"/>
        <v>0m0</v>
      </c>
      <c r="BO189" s="399">
        <f t="shared" si="205"/>
        <v>0</v>
      </c>
      <c r="BP189" s="399">
        <f t="shared" si="206"/>
        <v>0</v>
      </c>
      <c r="BQ189" s="412">
        <f t="shared" si="207"/>
        <v>0</v>
      </c>
      <c r="BR189" s="413">
        <f t="shared" si="208"/>
        <v>0</v>
      </c>
      <c r="BS189" s="398" t="str">
        <f t="shared" si="209"/>
        <v>0</v>
      </c>
      <c r="BT189" s="398" t="str">
        <f t="shared" si="210"/>
        <v>0</v>
      </c>
      <c r="BU189" s="412">
        <f t="shared" si="211"/>
        <v>0</v>
      </c>
      <c r="BV189" s="412" t="str">
        <f t="shared" si="212"/>
        <v>0m0</v>
      </c>
      <c r="BW189" s="399">
        <f t="shared" si="213"/>
        <v>0</v>
      </c>
      <c r="BX189" s="399">
        <f t="shared" si="214"/>
        <v>0</v>
      </c>
      <c r="BY189" s="412">
        <f t="shared" si="215"/>
        <v>0</v>
      </c>
      <c r="BZ189" s="413">
        <f t="shared" si="216"/>
        <v>0</v>
      </c>
      <c r="CA189" s="398" t="str">
        <f t="shared" si="217"/>
        <v>0</v>
      </c>
      <c r="CB189" s="398" t="str">
        <f t="shared" si="218"/>
        <v>0</v>
      </c>
      <c r="CC189" s="412">
        <f t="shared" si="219"/>
        <v>0</v>
      </c>
      <c r="CD189" s="412" t="str">
        <f t="shared" si="220"/>
        <v>0m0</v>
      </c>
      <c r="CE189" s="399">
        <f t="shared" si="221"/>
        <v>0</v>
      </c>
      <c r="CF189" s="399">
        <f t="shared" si="222"/>
        <v>0</v>
      </c>
      <c r="CG189" s="412">
        <f t="shared" si="223"/>
        <v>0</v>
      </c>
      <c r="CH189" s="413">
        <f t="shared" si="224"/>
        <v>0</v>
      </c>
      <c r="CI189" s="398" t="str">
        <f t="shared" si="225"/>
        <v>0</v>
      </c>
      <c r="CJ189" s="398" t="str">
        <f t="shared" si="226"/>
        <v>0</v>
      </c>
      <c r="CK189" s="412">
        <f t="shared" si="227"/>
        <v>0</v>
      </c>
      <c r="CL189" s="412" t="str">
        <f t="shared" si="228"/>
        <v>0m0</v>
      </c>
      <c r="CM189" s="399">
        <f t="shared" si="229"/>
        <v>0</v>
      </c>
      <c r="CN189" s="399">
        <f t="shared" si="230"/>
        <v>0</v>
      </c>
      <c r="CO189" s="412">
        <f t="shared" si="231"/>
        <v>0</v>
      </c>
      <c r="CP189" s="413">
        <f t="shared" si="232"/>
        <v>0</v>
      </c>
      <c r="CQ189" s="398" t="str">
        <f t="shared" si="233"/>
        <v>0</v>
      </c>
      <c r="CR189" s="398" t="str">
        <f t="shared" si="234"/>
        <v>0</v>
      </c>
      <c r="CS189" s="412">
        <f t="shared" si="235"/>
        <v>0</v>
      </c>
      <c r="CT189" s="412" t="str">
        <f t="shared" si="236"/>
        <v>0m0</v>
      </c>
      <c r="CU189" s="412">
        <f t="shared" si="237"/>
        <v>0</v>
      </c>
      <c r="CV189" s="412">
        <f t="shared" si="238"/>
        <v>0</v>
      </c>
      <c r="CW189" s="412">
        <f t="shared" si="239"/>
        <v>0</v>
      </c>
      <c r="CX189" s="412">
        <f t="shared" si="240"/>
        <v>0</v>
      </c>
      <c r="CY189" s="412">
        <f t="shared" si="241"/>
        <v>0</v>
      </c>
      <c r="CZ189" s="412" t="str">
        <f t="shared" si="242"/>
        <v/>
      </c>
      <c r="DA189" s="412" t="str">
        <f t="shared" si="243"/>
        <v/>
      </c>
      <c r="DB189" s="412" t="str">
        <f t="shared" si="244"/>
        <v/>
      </c>
      <c r="DC189" s="412" t="str">
        <f t="shared" si="245"/>
        <v/>
      </c>
      <c r="DD189" s="412" t="str">
        <f t="shared" si="246"/>
        <v/>
      </c>
      <c r="DE189" s="412"/>
      <c r="DF189" s="411"/>
      <c r="DG189" s="412" t="str">
        <f t="shared" si="247"/>
        <v/>
      </c>
      <c r="DH189" s="412" t="str">
        <f t="shared" si="248"/>
        <v/>
      </c>
      <c r="DI189" s="412">
        <f t="shared" si="249"/>
        <v>0</v>
      </c>
      <c r="DJ189" s="412" t="str">
        <f t="shared" si="250"/>
        <v/>
      </c>
      <c r="DK189" s="412" t="str">
        <f t="shared" si="251"/>
        <v/>
      </c>
      <c r="DL189" s="412" t="str">
        <f t="shared" si="252"/>
        <v/>
      </c>
      <c r="DM189" s="412" t="str">
        <f t="shared" si="253"/>
        <v/>
      </c>
      <c r="DN189" s="412" t="str">
        <f t="shared" si="254"/>
        <v/>
      </c>
      <c r="DO189" s="412" t="str">
        <f t="shared" si="255"/>
        <v/>
      </c>
    </row>
    <row r="190" spans="1:119" s="157" customFormat="1" ht="18" hidden="1" customHeight="1">
      <c r="A190" s="161" t="str">
        <f t="shared" si="264"/>
        <v/>
      </c>
      <c r="B190" s="158"/>
      <c r="C190" s="31" t="str">
        <f>IF(B190="","",VLOOKUP(B190,学連登録!$C$2:$G$3000,2,FALSE))</f>
        <v/>
      </c>
      <c r="D190" s="32" t="str">
        <f>IF(B190="","",VLOOKUP(B190,学連登録!$C$2:$G$3000,3,FALSE))</f>
        <v/>
      </c>
      <c r="E190" s="33" t="str">
        <f>IF(B190="","",VLOOKUP(B190,学連登録!$C$2:$G$3000,4,FALSE))</f>
        <v/>
      </c>
      <c r="F190" s="383" t="str">
        <f>IF(B190="","",VLOOKUP(B190,学連登録!$C$2:$I$3000,7,FALSE))</f>
        <v/>
      </c>
      <c r="G190" s="160"/>
      <c r="H190" s="905"/>
      <c r="I190" s="907"/>
      <c r="J190" s="160"/>
      <c r="K190" s="905"/>
      <c r="L190" s="906"/>
      <c r="M190" s="160"/>
      <c r="N190" s="819"/>
      <c r="O190" s="820"/>
      <c r="P190" s="159"/>
      <c r="Q190" s="905"/>
      <c r="R190" s="906"/>
      <c r="S190" s="159"/>
      <c r="T190" s="905"/>
      <c r="U190" s="906"/>
      <c r="V190" s="103" t="str">
        <f>IF(B190="","",VLOOKUP(B190,学連登録!$C$2:$H$3000,6,FALSE))</f>
        <v/>
      </c>
      <c r="Y190" s="118" t="str">
        <f t="shared" si="256"/>
        <v/>
      </c>
      <c r="Z190" s="97" t="str">
        <f>IF(G190="","",VLOOKUP(G190,種目名!$R$5:$T$104,3,0))</f>
        <v/>
      </c>
      <c r="AA190" s="99" t="str">
        <f>IF(J190="","",VLOOKUP(J190,種目名!$R$5:$T$104,3,0))</f>
        <v/>
      </c>
      <c r="AB190" s="119" t="str">
        <f>IF(M190="","",VLOOKUP(M190,種目名!$R$5:$T$104,3,0))</f>
        <v/>
      </c>
      <c r="AC190" s="119" t="str">
        <f>IF(P190="","",VLOOKUP(AF190,種目名!$R$5:$T$104,3,0))</f>
        <v/>
      </c>
      <c r="AD190" s="120" t="str">
        <f>IF(S190="","",VLOOKUP(AI190,種目名!$R$5:$T$104,3,0))</f>
        <v/>
      </c>
      <c r="AE190" s="117">
        <f t="shared" si="257"/>
        <v>0</v>
      </c>
      <c r="AF190" s="157" t="str">
        <f t="shared" si="258"/>
        <v/>
      </c>
      <c r="AG190" s="157" t="str">
        <f t="shared" si="259"/>
        <v/>
      </c>
      <c r="AH190" s="157">
        <f t="shared" si="260"/>
        <v>0</v>
      </c>
      <c r="AI190" s="157" t="str">
        <f t="shared" si="261"/>
        <v/>
      </c>
      <c r="AJ190" s="157" t="str">
        <f t="shared" si="262"/>
        <v/>
      </c>
      <c r="AK190" s="390"/>
      <c r="AL190" s="171">
        <f t="shared" si="190"/>
        <v>0</v>
      </c>
      <c r="AM190" s="399">
        <f t="shared" si="191"/>
        <v>0</v>
      </c>
      <c r="AN190" s="399">
        <f>COUNTIF($B$12:B190,B190)</f>
        <v>0</v>
      </c>
      <c r="AO190" s="399"/>
      <c r="AP190" s="399" t="str">
        <f t="shared" si="192"/>
        <v/>
      </c>
      <c r="AQ190" s="399" t="str">
        <f t="shared" si="192"/>
        <v/>
      </c>
      <c r="AR190" s="399" t="str">
        <f t="shared" si="192"/>
        <v/>
      </c>
      <c r="AS190" s="399" t="str">
        <f t="shared" si="192"/>
        <v/>
      </c>
      <c r="AT190" s="399">
        <f t="shared" si="193"/>
        <v>0</v>
      </c>
      <c r="AU190" s="399" t="str">
        <f t="shared" si="194"/>
        <v/>
      </c>
      <c r="AV190" s="399" t="str">
        <f t="shared" si="195"/>
        <v/>
      </c>
      <c r="AW190" s="399" t="str">
        <f t="shared" si="196"/>
        <v/>
      </c>
      <c r="AX190" s="399" t="str">
        <f t="shared" si="197"/>
        <v/>
      </c>
      <c r="AY190" s="399" t="str">
        <f t="shared" si="198"/>
        <v/>
      </c>
      <c r="AZ190" s="399" t="str">
        <f t="shared" si="263"/>
        <v/>
      </c>
      <c r="BA190" s="399" t="str">
        <f t="shared" si="263"/>
        <v/>
      </c>
      <c r="BB190" s="399" t="str">
        <f t="shared" si="263"/>
        <v/>
      </c>
      <c r="BC190" s="399" t="str">
        <f t="shared" si="263"/>
        <v/>
      </c>
      <c r="BD190" s="403" t="str">
        <f t="shared" si="263"/>
        <v/>
      </c>
      <c r="BE190" s="393">
        <f t="shared" si="199"/>
        <v>0</v>
      </c>
      <c r="BG190" s="399">
        <f t="shared" si="200"/>
        <v>0</v>
      </c>
      <c r="BH190" s="399">
        <f t="shared" si="201"/>
        <v>0</v>
      </c>
      <c r="BI190" s="412">
        <f t="shared" si="202"/>
        <v>0</v>
      </c>
      <c r="BJ190" s="413">
        <f t="shared" si="187"/>
        <v>0</v>
      </c>
      <c r="BK190" s="398" t="str">
        <f t="shared" si="188"/>
        <v>0</v>
      </c>
      <c r="BL190" s="398" t="str">
        <f t="shared" si="189"/>
        <v>0</v>
      </c>
      <c r="BM190" s="412">
        <f t="shared" si="203"/>
        <v>0</v>
      </c>
      <c r="BN190" s="412" t="str">
        <f t="shared" si="204"/>
        <v>0m0</v>
      </c>
      <c r="BO190" s="399">
        <f t="shared" si="205"/>
        <v>0</v>
      </c>
      <c r="BP190" s="399">
        <f t="shared" si="206"/>
        <v>0</v>
      </c>
      <c r="BQ190" s="412">
        <f t="shared" si="207"/>
        <v>0</v>
      </c>
      <c r="BR190" s="413">
        <f t="shared" si="208"/>
        <v>0</v>
      </c>
      <c r="BS190" s="398" t="str">
        <f t="shared" si="209"/>
        <v>0</v>
      </c>
      <c r="BT190" s="398" t="str">
        <f t="shared" si="210"/>
        <v>0</v>
      </c>
      <c r="BU190" s="412">
        <f t="shared" si="211"/>
        <v>0</v>
      </c>
      <c r="BV190" s="412" t="str">
        <f t="shared" si="212"/>
        <v>0m0</v>
      </c>
      <c r="BW190" s="399">
        <f t="shared" si="213"/>
        <v>0</v>
      </c>
      <c r="BX190" s="399">
        <f t="shared" si="214"/>
        <v>0</v>
      </c>
      <c r="BY190" s="412">
        <f t="shared" si="215"/>
        <v>0</v>
      </c>
      <c r="BZ190" s="413">
        <f t="shared" si="216"/>
        <v>0</v>
      </c>
      <c r="CA190" s="398" t="str">
        <f t="shared" si="217"/>
        <v>0</v>
      </c>
      <c r="CB190" s="398" t="str">
        <f t="shared" si="218"/>
        <v>0</v>
      </c>
      <c r="CC190" s="412">
        <f t="shared" si="219"/>
        <v>0</v>
      </c>
      <c r="CD190" s="412" t="str">
        <f t="shared" si="220"/>
        <v>0m0</v>
      </c>
      <c r="CE190" s="399">
        <f t="shared" si="221"/>
        <v>0</v>
      </c>
      <c r="CF190" s="399">
        <f t="shared" si="222"/>
        <v>0</v>
      </c>
      <c r="CG190" s="412">
        <f t="shared" si="223"/>
        <v>0</v>
      </c>
      <c r="CH190" s="413">
        <f t="shared" si="224"/>
        <v>0</v>
      </c>
      <c r="CI190" s="398" t="str">
        <f t="shared" si="225"/>
        <v>0</v>
      </c>
      <c r="CJ190" s="398" t="str">
        <f t="shared" si="226"/>
        <v>0</v>
      </c>
      <c r="CK190" s="412">
        <f t="shared" si="227"/>
        <v>0</v>
      </c>
      <c r="CL190" s="412" t="str">
        <f t="shared" si="228"/>
        <v>0m0</v>
      </c>
      <c r="CM190" s="399">
        <f t="shared" si="229"/>
        <v>0</v>
      </c>
      <c r="CN190" s="399">
        <f t="shared" si="230"/>
        <v>0</v>
      </c>
      <c r="CO190" s="412">
        <f t="shared" si="231"/>
        <v>0</v>
      </c>
      <c r="CP190" s="413">
        <f t="shared" si="232"/>
        <v>0</v>
      </c>
      <c r="CQ190" s="398" t="str">
        <f t="shared" si="233"/>
        <v>0</v>
      </c>
      <c r="CR190" s="398" t="str">
        <f t="shared" si="234"/>
        <v>0</v>
      </c>
      <c r="CS190" s="412">
        <f t="shared" si="235"/>
        <v>0</v>
      </c>
      <c r="CT190" s="412" t="str">
        <f t="shared" si="236"/>
        <v>0m0</v>
      </c>
      <c r="CU190" s="412">
        <f t="shared" si="237"/>
        <v>0</v>
      </c>
      <c r="CV190" s="412">
        <f t="shared" si="238"/>
        <v>0</v>
      </c>
      <c r="CW190" s="412">
        <f t="shared" si="239"/>
        <v>0</v>
      </c>
      <c r="CX190" s="412">
        <f t="shared" si="240"/>
        <v>0</v>
      </c>
      <c r="CY190" s="412">
        <f t="shared" si="241"/>
        <v>0</v>
      </c>
      <c r="CZ190" s="412" t="str">
        <f t="shared" si="242"/>
        <v/>
      </c>
      <c r="DA190" s="412" t="str">
        <f t="shared" si="243"/>
        <v/>
      </c>
      <c r="DB190" s="412" t="str">
        <f t="shared" si="244"/>
        <v/>
      </c>
      <c r="DC190" s="412" t="str">
        <f t="shared" si="245"/>
        <v/>
      </c>
      <c r="DD190" s="412" t="str">
        <f t="shared" si="246"/>
        <v/>
      </c>
      <c r="DE190" s="412"/>
      <c r="DF190" s="411"/>
      <c r="DG190" s="412" t="str">
        <f t="shared" si="247"/>
        <v/>
      </c>
      <c r="DH190" s="412" t="str">
        <f t="shared" si="248"/>
        <v/>
      </c>
      <c r="DI190" s="412">
        <f t="shared" si="249"/>
        <v>0</v>
      </c>
      <c r="DJ190" s="412" t="str">
        <f t="shared" si="250"/>
        <v/>
      </c>
      <c r="DK190" s="412" t="str">
        <f t="shared" si="251"/>
        <v/>
      </c>
      <c r="DL190" s="412" t="str">
        <f t="shared" si="252"/>
        <v/>
      </c>
      <c r="DM190" s="412" t="str">
        <f t="shared" si="253"/>
        <v/>
      </c>
      <c r="DN190" s="412" t="str">
        <f t="shared" si="254"/>
        <v/>
      </c>
      <c r="DO190" s="412" t="str">
        <f t="shared" si="255"/>
        <v/>
      </c>
    </row>
    <row r="191" spans="1:119" s="157" customFormat="1" ht="18" hidden="1" customHeight="1">
      <c r="A191" s="161" t="str">
        <f t="shared" si="264"/>
        <v/>
      </c>
      <c r="B191" s="158"/>
      <c r="C191" s="31" t="str">
        <f>IF(B191="","",VLOOKUP(B191,学連登録!$C$2:$G$3000,2,FALSE))</f>
        <v/>
      </c>
      <c r="D191" s="32" t="str">
        <f>IF(B191="","",VLOOKUP(B191,学連登録!$C$2:$G$3000,3,FALSE))</f>
        <v/>
      </c>
      <c r="E191" s="33" t="str">
        <f>IF(B191="","",VLOOKUP(B191,学連登録!$C$2:$G$3000,4,FALSE))</f>
        <v/>
      </c>
      <c r="F191" s="383" t="str">
        <f>IF(B191="","",VLOOKUP(B191,学連登録!$C$2:$I$3000,7,FALSE))</f>
        <v/>
      </c>
      <c r="G191" s="160"/>
      <c r="H191" s="905"/>
      <c r="I191" s="907"/>
      <c r="J191" s="160"/>
      <c r="K191" s="905"/>
      <c r="L191" s="906"/>
      <c r="M191" s="160"/>
      <c r="N191" s="819"/>
      <c r="O191" s="820"/>
      <c r="P191" s="159"/>
      <c r="Q191" s="905"/>
      <c r="R191" s="906"/>
      <c r="S191" s="159"/>
      <c r="T191" s="905"/>
      <c r="U191" s="906"/>
      <c r="V191" s="103" t="str">
        <f>IF(B191="","",VLOOKUP(B191,学連登録!$C$2:$H$3000,6,FALSE))</f>
        <v/>
      </c>
      <c r="Y191" s="118" t="str">
        <f t="shared" si="256"/>
        <v/>
      </c>
      <c r="Z191" s="97" t="str">
        <f>IF(G191="","",VLOOKUP(G191,種目名!$R$5:$T$104,3,0))</f>
        <v/>
      </c>
      <c r="AA191" s="99" t="str">
        <f>IF(J191="","",VLOOKUP(J191,種目名!$R$5:$T$104,3,0))</f>
        <v/>
      </c>
      <c r="AB191" s="119" t="str">
        <f>IF(M191="","",VLOOKUP(M191,種目名!$R$5:$T$104,3,0))</f>
        <v/>
      </c>
      <c r="AC191" s="119" t="str">
        <f>IF(P191="","",VLOOKUP(AF191,種目名!$R$5:$T$104,3,0))</f>
        <v/>
      </c>
      <c r="AD191" s="120" t="str">
        <f>IF(S191="","",VLOOKUP(AI191,種目名!$R$5:$T$104,3,0))</f>
        <v/>
      </c>
      <c r="AE191" s="117">
        <f t="shared" si="257"/>
        <v>0</v>
      </c>
      <c r="AF191" s="157" t="str">
        <f t="shared" si="258"/>
        <v/>
      </c>
      <c r="AG191" s="157" t="str">
        <f t="shared" si="259"/>
        <v/>
      </c>
      <c r="AH191" s="157">
        <f t="shared" si="260"/>
        <v>0</v>
      </c>
      <c r="AI191" s="157" t="str">
        <f t="shared" si="261"/>
        <v/>
      </c>
      <c r="AJ191" s="157" t="str">
        <f t="shared" si="262"/>
        <v/>
      </c>
      <c r="AK191" s="390"/>
      <c r="AL191" s="171">
        <f t="shared" si="190"/>
        <v>0</v>
      </c>
      <c r="AM191" s="399">
        <f t="shared" si="191"/>
        <v>0</v>
      </c>
      <c r="AN191" s="399">
        <f>COUNTIF($B$12:B191,B191)</f>
        <v>0</v>
      </c>
      <c r="AO191" s="399"/>
      <c r="AP191" s="399" t="str">
        <f t="shared" si="192"/>
        <v/>
      </c>
      <c r="AQ191" s="399" t="str">
        <f t="shared" si="192"/>
        <v/>
      </c>
      <c r="AR191" s="399" t="str">
        <f t="shared" si="192"/>
        <v/>
      </c>
      <c r="AS191" s="399" t="str">
        <f t="shared" si="192"/>
        <v/>
      </c>
      <c r="AT191" s="399">
        <f t="shared" si="193"/>
        <v>0</v>
      </c>
      <c r="AU191" s="399" t="str">
        <f t="shared" si="194"/>
        <v/>
      </c>
      <c r="AV191" s="399" t="str">
        <f t="shared" si="195"/>
        <v/>
      </c>
      <c r="AW191" s="399" t="str">
        <f t="shared" si="196"/>
        <v/>
      </c>
      <c r="AX191" s="399" t="str">
        <f t="shared" si="197"/>
        <v/>
      </c>
      <c r="AY191" s="399" t="str">
        <f t="shared" si="198"/>
        <v/>
      </c>
      <c r="AZ191" s="399" t="str">
        <f t="shared" si="263"/>
        <v/>
      </c>
      <c r="BA191" s="399" t="str">
        <f t="shared" si="263"/>
        <v/>
      </c>
      <c r="BB191" s="399" t="str">
        <f t="shared" si="263"/>
        <v/>
      </c>
      <c r="BC191" s="399" t="str">
        <f t="shared" si="263"/>
        <v/>
      </c>
      <c r="BD191" s="403" t="str">
        <f t="shared" si="263"/>
        <v/>
      </c>
      <c r="BE191" s="393">
        <f t="shared" si="199"/>
        <v>0</v>
      </c>
      <c r="BG191" s="399">
        <f t="shared" si="200"/>
        <v>0</v>
      </c>
      <c r="BH191" s="399">
        <f t="shared" si="201"/>
        <v>0</v>
      </c>
      <c r="BI191" s="412">
        <f t="shared" si="202"/>
        <v>0</v>
      </c>
      <c r="BJ191" s="413">
        <f t="shared" si="187"/>
        <v>0</v>
      </c>
      <c r="BK191" s="398" t="str">
        <f t="shared" si="188"/>
        <v>0</v>
      </c>
      <c r="BL191" s="398" t="str">
        <f t="shared" si="189"/>
        <v>0</v>
      </c>
      <c r="BM191" s="412">
        <f t="shared" si="203"/>
        <v>0</v>
      </c>
      <c r="BN191" s="412" t="str">
        <f t="shared" si="204"/>
        <v>0m0</v>
      </c>
      <c r="BO191" s="399">
        <f t="shared" si="205"/>
        <v>0</v>
      </c>
      <c r="BP191" s="399">
        <f t="shared" si="206"/>
        <v>0</v>
      </c>
      <c r="BQ191" s="412">
        <f t="shared" si="207"/>
        <v>0</v>
      </c>
      <c r="BR191" s="413">
        <f t="shared" si="208"/>
        <v>0</v>
      </c>
      <c r="BS191" s="398" t="str">
        <f t="shared" si="209"/>
        <v>0</v>
      </c>
      <c r="BT191" s="398" t="str">
        <f t="shared" si="210"/>
        <v>0</v>
      </c>
      <c r="BU191" s="412">
        <f t="shared" si="211"/>
        <v>0</v>
      </c>
      <c r="BV191" s="412" t="str">
        <f t="shared" si="212"/>
        <v>0m0</v>
      </c>
      <c r="BW191" s="399">
        <f t="shared" si="213"/>
        <v>0</v>
      </c>
      <c r="BX191" s="399">
        <f t="shared" si="214"/>
        <v>0</v>
      </c>
      <c r="BY191" s="412">
        <f t="shared" si="215"/>
        <v>0</v>
      </c>
      <c r="BZ191" s="413">
        <f t="shared" si="216"/>
        <v>0</v>
      </c>
      <c r="CA191" s="398" t="str">
        <f t="shared" si="217"/>
        <v>0</v>
      </c>
      <c r="CB191" s="398" t="str">
        <f t="shared" si="218"/>
        <v>0</v>
      </c>
      <c r="CC191" s="412">
        <f t="shared" si="219"/>
        <v>0</v>
      </c>
      <c r="CD191" s="412" t="str">
        <f t="shared" si="220"/>
        <v>0m0</v>
      </c>
      <c r="CE191" s="399">
        <f t="shared" si="221"/>
        <v>0</v>
      </c>
      <c r="CF191" s="399">
        <f t="shared" si="222"/>
        <v>0</v>
      </c>
      <c r="CG191" s="412">
        <f t="shared" si="223"/>
        <v>0</v>
      </c>
      <c r="CH191" s="413">
        <f t="shared" si="224"/>
        <v>0</v>
      </c>
      <c r="CI191" s="398" t="str">
        <f t="shared" si="225"/>
        <v>0</v>
      </c>
      <c r="CJ191" s="398" t="str">
        <f t="shared" si="226"/>
        <v>0</v>
      </c>
      <c r="CK191" s="412">
        <f t="shared" si="227"/>
        <v>0</v>
      </c>
      <c r="CL191" s="412" t="str">
        <f t="shared" si="228"/>
        <v>0m0</v>
      </c>
      <c r="CM191" s="399">
        <f t="shared" si="229"/>
        <v>0</v>
      </c>
      <c r="CN191" s="399">
        <f t="shared" si="230"/>
        <v>0</v>
      </c>
      <c r="CO191" s="412">
        <f t="shared" si="231"/>
        <v>0</v>
      </c>
      <c r="CP191" s="413">
        <f t="shared" si="232"/>
        <v>0</v>
      </c>
      <c r="CQ191" s="398" t="str">
        <f t="shared" si="233"/>
        <v>0</v>
      </c>
      <c r="CR191" s="398" t="str">
        <f t="shared" si="234"/>
        <v>0</v>
      </c>
      <c r="CS191" s="412">
        <f t="shared" si="235"/>
        <v>0</v>
      </c>
      <c r="CT191" s="412" t="str">
        <f t="shared" si="236"/>
        <v>0m0</v>
      </c>
      <c r="CU191" s="412">
        <f t="shared" si="237"/>
        <v>0</v>
      </c>
      <c r="CV191" s="412">
        <f t="shared" si="238"/>
        <v>0</v>
      </c>
      <c r="CW191" s="412">
        <f t="shared" si="239"/>
        <v>0</v>
      </c>
      <c r="CX191" s="412">
        <f t="shared" si="240"/>
        <v>0</v>
      </c>
      <c r="CY191" s="412">
        <f t="shared" si="241"/>
        <v>0</v>
      </c>
      <c r="CZ191" s="412" t="str">
        <f t="shared" si="242"/>
        <v/>
      </c>
      <c r="DA191" s="412" t="str">
        <f t="shared" si="243"/>
        <v/>
      </c>
      <c r="DB191" s="412" t="str">
        <f t="shared" si="244"/>
        <v/>
      </c>
      <c r="DC191" s="412" t="str">
        <f t="shared" si="245"/>
        <v/>
      </c>
      <c r="DD191" s="412" t="str">
        <f t="shared" si="246"/>
        <v/>
      </c>
      <c r="DE191" s="412"/>
      <c r="DF191" s="411"/>
      <c r="DG191" s="412" t="str">
        <f t="shared" si="247"/>
        <v/>
      </c>
      <c r="DH191" s="412" t="str">
        <f t="shared" si="248"/>
        <v/>
      </c>
      <c r="DI191" s="412">
        <f t="shared" si="249"/>
        <v>0</v>
      </c>
      <c r="DJ191" s="412" t="str">
        <f t="shared" si="250"/>
        <v/>
      </c>
      <c r="DK191" s="412" t="str">
        <f t="shared" si="251"/>
        <v/>
      </c>
      <c r="DL191" s="412" t="str">
        <f t="shared" si="252"/>
        <v/>
      </c>
      <c r="DM191" s="412" t="str">
        <f t="shared" si="253"/>
        <v/>
      </c>
      <c r="DN191" s="412" t="str">
        <f t="shared" si="254"/>
        <v/>
      </c>
      <c r="DO191" s="412" t="str">
        <f t="shared" si="255"/>
        <v/>
      </c>
    </row>
    <row r="192" spans="1:119" s="157" customFormat="1" ht="18" hidden="1" customHeight="1">
      <c r="A192" s="161" t="str">
        <f t="shared" si="264"/>
        <v/>
      </c>
      <c r="B192" s="158"/>
      <c r="C192" s="31" t="str">
        <f>IF(B192="","",VLOOKUP(B192,学連登録!$C$2:$G$3000,2,FALSE))</f>
        <v/>
      </c>
      <c r="D192" s="32" t="str">
        <f>IF(B192="","",VLOOKUP(B192,学連登録!$C$2:$G$3000,3,FALSE))</f>
        <v/>
      </c>
      <c r="E192" s="33" t="str">
        <f>IF(B192="","",VLOOKUP(B192,学連登録!$C$2:$G$3000,4,FALSE))</f>
        <v/>
      </c>
      <c r="F192" s="383" t="str">
        <f>IF(B192="","",VLOOKUP(B192,学連登録!$C$2:$I$3000,7,FALSE))</f>
        <v/>
      </c>
      <c r="G192" s="160"/>
      <c r="H192" s="905"/>
      <c r="I192" s="907"/>
      <c r="J192" s="160"/>
      <c r="K192" s="905"/>
      <c r="L192" s="906"/>
      <c r="M192" s="160"/>
      <c r="N192" s="819"/>
      <c r="O192" s="820"/>
      <c r="P192" s="159"/>
      <c r="Q192" s="905"/>
      <c r="R192" s="906"/>
      <c r="S192" s="159"/>
      <c r="T192" s="905"/>
      <c r="U192" s="906"/>
      <c r="V192" s="103" t="str">
        <f>IF(B192="","",VLOOKUP(B192,学連登録!$C$2:$H$3000,6,FALSE))</f>
        <v/>
      </c>
      <c r="Y192" s="118" t="str">
        <f t="shared" si="256"/>
        <v/>
      </c>
      <c r="Z192" s="97" t="str">
        <f>IF(G192="","",VLOOKUP(G192,種目名!$R$5:$T$104,3,0))</f>
        <v/>
      </c>
      <c r="AA192" s="99" t="str">
        <f>IF(J192="","",VLOOKUP(J192,種目名!$R$5:$T$104,3,0))</f>
        <v/>
      </c>
      <c r="AB192" s="119" t="str">
        <f>IF(M192="","",VLOOKUP(M192,種目名!$R$5:$T$104,3,0))</f>
        <v/>
      </c>
      <c r="AC192" s="119" t="str">
        <f>IF(P192="","",VLOOKUP(AF192,種目名!$R$5:$T$104,3,0))</f>
        <v/>
      </c>
      <c r="AD192" s="120" t="str">
        <f>IF(S192="","",VLOOKUP(AI192,種目名!$R$5:$T$104,3,0))</f>
        <v/>
      </c>
      <c r="AE192" s="117">
        <f t="shared" si="257"/>
        <v>0</v>
      </c>
      <c r="AF192" s="157" t="str">
        <f t="shared" si="258"/>
        <v/>
      </c>
      <c r="AG192" s="157" t="str">
        <f t="shared" si="259"/>
        <v/>
      </c>
      <c r="AH192" s="157">
        <f t="shared" si="260"/>
        <v>0</v>
      </c>
      <c r="AI192" s="157" t="str">
        <f t="shared" si="261"/>
        <v/>
      </c>
      <c r="AJ192" s="157" t="str">
        <f t="shared" si="262"/>
        <v/>
      </c>
      <c r="AK192" s="390"/>
      <c r="AL192" s="171">
        <f t="shared" si="190"/>
        <v>0</v>
      </c>
      <c r="AM192" s="399">
        <f t="shared" si="191"/>
        <v>0</v>
      </c>
      <c r="AN192" s="399">
        <f>COUNTIF($B$12:B192,B192)</f>
        <v>0</v>
      </c>
      <c r="AO192" s="399"/>
      <c r="AP192" s="399" t="str">
        <f t="shared" si="192"/>
        <v/>
      </c>
      <c r="AQ192" s="399" t="str">
        <f t="shared" si="192"/>
        <v/>
      </c>
      <c r="AR192" s="399" t="str">
        <f t="shared" si="192"/>
        <v/>
      </c>
      <c r="AS192" s="399" t="str">
        <f t="shared" si="192"/>
        <v/>
      </c>
      <c r="AT192" s="399">
        <f t="shared" si="193"/>
        <v>0</v>
      </c>
      <c r="AU192" s="399" t="str">
        <f t="shared" si="194"/>
        <v/>
      </c>
      <c r="AV192" s="399" t="str">
        <f t="shared" si="195"/>
        <v/>
      </c>
      <c r="AW192" s="399" t="str">
        <f t="shared" si="196"/>
        <v/>
      </c>
      <c r="AX192" s="399" t="str">
        <f t="shared" si="197"/>
        <v/>
      </c>
      <c r="AY192" s="399" t="str">
        <f t="shared" si="198"/>
        <v/>
      </c>
      <c r="AZ192" s="399" t="str">
        <f t="shared" si="263"/>
        <v/>
      </c>
      <c r="BA192" s="399" t="str">
        <f t="shared" si="263"/>
        <v/>
      </c>
      <c r="BB192" s="399" t="str">
        <f t="shared" si="263"/>
        <v/>
      </c>
      <c r="BC192" s="399" t="str">
        <f t="shared" si="263"/>
        <v/>
      </c>
      <c r="BD192" s="403" t="str">
        <f t="shared" si="263"/>
        <v/>
      </c>
      <c r="BE192" s="393">
        <f t="shared" si="199"/>
        <v>0</v>
      </c>
      <c r="BG192" s="399">
        <f t="shared" si="200"/>
        <v>0</v>
      </c>
      <c r="BH192" s="399">
        <f t="shared" si="201"/>
        <v>0</v>
      </c>
      <c r="BI192" s="412">
        <f t="shared" si="202"/>
        <v>0</v>
      </c>
      <c r="BJ192" s="413">
        <f t="shared" si="187"/>
        <v>0</v>
      </c>
      <c r="BK192" s="398" t="str">
        <f t="shared" si="188"/>
        <v>0</v>
      </c>
      <c r="BL192" s="398" t="str">
        <f t="shared" si="189"/>
        <v>0</v>
      </c>
      <c r="BM192" s="412">
        <f t="shared" si="203"/>
        <v>0</v>
      </c>
      <c r="BN192" s="412" t="str">
        <f t="shared" si="204"/>
        <v>0m0</v>
      </c>
      <c r="BO192" s="399">
        <f t="shared" si="205"/>
        <v>0</v>
      </c>
      <c r="BP192" s="399">
        <f t="shared" si="206"/>
        <v>0</v>
      </c>
      <c r="BQ192" s="412">
        <f t="shared" si="207"/>
        <v>0</v>
      </c>
      <c r="BR192" s="413">
        <f t="shared" si="208"/>
        <v>0</v>
      </c>
      <c r="BS192" s="398" t="str">
        <f t="shared" si="209"/>
        <v>0</v>
      </c>
      <c r="BT192" s="398" t="str">
        <f t="shared" si="210"/>
        <v>0</v>
      </c>
      <c r="BU192" s="412">
        <f t="shared" si="211"/>
        <v>0</v>
      </c>
      <c r="BV192" s="412" t="str">
        <f t="shared" si="212"/>
        <v>0m0</v>
      </c>
      <c r="BW192" s="399">
        <f t="shared" si="213"/>
        <v>0</v>
      </c>
      <c r="BX192" s="399">
        <f t="shared" si="214"/>
        <v>0</v>
      </c>
      <c r="BY192" s="412">
        <f t="shared" si="215"/>
        <v>0</v>
      </c>
      <c r="BZ192" s="413">
        <f t="shared" si="216"/>
        <v>0</v>
      </c>
      <c r="CA192" s="398" t="str">
        <f t="shared" si="217"/>
        <v>0</v>
      </c>
      <c r="CB192" s="398" t="str">
        <f t="shared" si="218"/>
        <v>0</v>
      </c>
      <c r="CC192" s="412">
        <f t="shared" si="219"/>
        <v>0</v>
      </c>
      <c r="CD192" s="412" t="str">
        <f t="shared" si="220"/>
        <v>0m0</v>
      </c>
      <c r="CE192" s="399">
        <f t="shared" si="221"/>
        <v>0</v>
      </c>
      <c r="CF192" s="399">
        <f t="shared" si="222"/>
        <v>0</v>
      </c>
      <c r="CG192" s="412">
        <f t="shared" si="223"/>
        <v>0</v>
      </c>
      <c r="CH192" s="413">
        <f t="shared" si="224"/>
        <v>0</v>
      </c>
      <c r="CI192" s="398" t="str">
        <f t="shared" si="225"/>
        <v>0</v>
      </c>
      <c r="CJ192" s="398" t="str">
        <f t="shared" si="226"/>
        <v>0</v>
      </c>
      <c r="CK192" s="412">
        <f t="shared" si="227"/>
        <v>0</v>
      </c>
      <c r="CL192" s="412" t="str">
        <f t="shared" si="228"/>
        <v>0m0</v>
      </c>
      <c r="CM192" s="399">
        <f t="shared" si="229"/>
        <v>0</v>
      </c>
      <c r="CN192" s="399">
        <f t="shared" si="230"/>
        <v>0</v>
      </c>
      <c r="CO192" s="412">
        <f t="shared" si="231"/>
        <v>0</v>
      </c>
      <c r="CP192" s="413">
        <f t="shared" si="232"/>
        <v>0</v>
      </c>
      <c r="CQ192" s="398" t="str">
        <f t="shared" si="233"/>
        <v>0</v>
      </c>
      <c r="CR192" s="398" t="str">
        <f t="shared" si="234"/>
        <v>0</v>
      </c>
      <c r="CS192" s="412">
        <f t="shared" si="235"/>
        <v>0</v>
      </c>
      <c r="CT192" s="412" t="str">
        <f t="shared" si="236"/>
        <v>0m0</v>
      </c>
      <c r="CU192" s="412">
        <f t="shared" si="237"/>
        <v>0</v>
      </c>
      <c r="CV192" s="412">
        <f t="shared" si="238"/>
        <v>0</v>
      </c>
      <c r="CW192" s="412">
        <f t="shared" si="239"/>
        <v>0</v>
      </c>
      <c r="CX192" s="412">
        <f t="shared" si="240"/>
        <v>0</v>
      </c>
      <c r="CY192" s="412">
        <f t="shared" si="241"/>
        <v>0</v>
      </c>
      <c r="CZ192" s="412" t="str">
        <f t="shared" si="242"/>
        <v/>
      </c>
      <c r="DA192" s="412" t="str">
        <f t="shared" si="243"/>
        <v/>
      </c>
      <c r="DB192" s="412" t="str">
        <f t="shared" si="244"/>
        <v/>
      </c>
      <c r="DC192" s="412" t="str">
        <f t="shared" si="245"/>
        <v/>
      </c>
      <c r="DD192" s="412" t="str">
        <f t="shared" si="246"/>
        <v/>
      </c>
      <c r="DE192" s="412"/>
      <c r="DF192" s="411"/>
      <c r="DG192" s="412" t="str">
        <f t="shared" si="247"/>
        <v/>
      </c>
      <c r="DH192" s="412" t="str">
        <f t="shared" si="248"/>
        <v/>
      </c>
      <c r="DI192" s="412">
        <f t="shared" si="249"/>
        <v>0</v>
      </c>
      <c r="DJ192" s="412" t="str">
        <f t="shared" si="250"/>
        <v/>
      </c>
      <c r="DK192" s="412" t="str">
        <f t="shared" si="251"/>
        <v/>
      </c>
      <c r="DL192" s="412" t="str">
        <f t="shared" si="252"/>
        <v/>
      </c>
      <c r="DM192" s="412" t="str">
        <f t="shared" si="253"/>
        <v/>
      </c>
      <c r="DN192" s="412" t="str">
        <f t="shared" si="254"/>
        <v/>
      </c>
      <c r="DO192" s="412" t="str">
        <f t="shared" si="255"/>
        <v/>
      </c>
    </row>
    <row r="193" spans="1:119" s="157" customFormat="1" ht="18" hidden="1" customHeight="1">
      <c r="A193" s="161" t="str">
        <f t="shared" si="264"/>
        <v/>
      </c>
      <c r="B193" s="158"/>
      <c r="C193" s="31" t="str">
        <f>IF(B193="","",VLOOKUP(B193,学連登録!$C$2:$G$3000,2,FALSE))</f>
        <v/>
      </c>
      <c r="D193" s="32" t="str">
        <f>IF(B193="","",VLOOKUP(B193,学連登録!$C$2:$G$3000,3,FALSE))</f>
        <v/>
      </c>
      <c r="E193" s="33" t="str">
        <f>IF(B193="","",VLOOKUP(B193,学連登録!$C$2:$G$3000,4,FALSE))</f>
        <v/>
      </c>
      <c r="F193" s="383" t="str">
        <f>IF(B193="","",VLOOKUP(B193,学連登録!$C$2:$I$3000,7,FALSE))</f>
        <v/>
      </c>
      <c r="G193" s="160"/>
      <c r="H193" s="905"/>
      <c r="I193" s="907"/>
      <c r="J193" s="160"/>
      <c r="K193" s="905"/>
      <c r="L193" s="906"/>
      <c r="M193" s="160"/>
      <c r="N193" s="819"/>
      <c r="O193" s="820"/>
      <c r="P193" s="159"/>
      <c r="Q193" s="905"/>
      <c r="R193" s="906"/>
      <c r="S193" s="159"/>
      <c r="T193" s="905"/>
      <c r="U193" s="906"/>
      <c r="V193" s="103" t="str">
        <f>IF(B193="","",VLOOKUP(B193,学連登録!$C$2:$H$3000,6,FALSE))</f>
        <v/>
      </c>
      <c r="Y193" s="118" t="str">
        <f t="shared" si="256"/>
        <v/>
      </c>
      <c r="Z193" s="97" t="str">
        <f>IF(G193="","",VLOOKUP(G193,種目名!$R$5:$T$104,3,0))</f>
        <v/>
      </c>
      <c r="AA193" s="99" t="str">
        <f>IF(J193="","",VLOOKUP(J193,種目名!$R$5:$T$104,3,0))</f>
        <v/>
      </c>
      <c r="AB193" s="119" t="str">
        <f>IF(M193="","",VLOOKUP(M193,種目名!$R$5:$T$104,3,0))</f>
        <v/>
      </c>
      <c r="AC193" s="119" t="str">
        <f>IF(P193="","",VLOOKUP(AF193,種目名!$R$5:$T$104,3,0))</f>
        <v/>
      </c>
      <c r="AD193" s="120" t="str">
        <f>IF(S193="","",VLOOKUP(AI193,種目名!$R$5:$T$104,3,0))</f>
        <v/>
      </c>
      <c r="AE193" s="117">
        <f t="shared" si="257"/>
        <v>0</v>
      </c>
      <c r="AF193" s="157" t="str">
        <f t="shared" si="258"/>
        <v/>
      </c>
      <c r="AG193" s="157" t="str">
        <f t="shared" si="259"/>
        <v/>
      </c>
      <c r="AH193" s="157">
        <f t="shared" si="260"/>
        <v>0</v>
      </c>
      <c r="AI193" s="157" t="str">
        <f t="shared" si="261"/>
        <v/>
      </c>
      <c r="AJ193" s="157" t="str">
        <f t="shared" si="262"/>
        <v/>
      </c>
      <c r="AK193" s="390"/>
      <c r="AL193" s="171">
        <f t="shared" si="190"/>
        <v>0</v>
      </c>
      <c r="AM193" s="399">
        <f t="shared" si="191"/>
        <v>0</v>
      </c>
      <c r="AN193" s="399">
        <f>COUNTIF($B$12:B193,B193)</f>
        <v>0</v>
      </c>
      <c r="AO193" s="399"/>
      <c r="AP193" s="399" t="str">
        <f t="shared" si="192"/>
        <v/>
      </c>
      <c r="AQ193" s="399" t="str">
        <f t="shared" si="192"/>
        <v/>
      </c>
      <c r="AR193" s="399" t="str">
        <f t="shared" si="192"/>
        <v/>
      </c>
      <c r="AS193" s="399" t="str">
        <f t="shared" si="192"/>
        <v/>
      </c>
      <c r="AT193" s="399">
        <f t="shared" si="193"/>
        <v>0</v>
      </c>
      <c r="AU193" s="399" t="str">
        <f t="shared" si="194"/>
        <v/>
      </c>
      <c r="AV193" s="399" t="str">
        <f t="shared" si="195"/>
        <v/>
      </c>
      <c r="AW193" s="399" t="str">
        <f t="shared" si="196"/>
        <v/>
      </c>
      <c r="AX193" s="399" t="str">
        <f t="shared" si="197"/>
        <v/>
      </c>
      <c r="AY193" s="399" t="str">
        <f t="shared" si="198"/>
        <v/>
      </c>
      <c r="AZ193" s="399" t="str">
        <f t="shared" si="263"/>
        <v/>
      </c>
      <c r="BA193" s="399" t="str">
        <f t="shared" si="263"/>
        <v/>
      </c>
      <c r="BB193" s="399" t="str">
        <f t="shared" si="263"/>
        <v/>
      </c>
      <c r="BC193" s="399" t="str">
        <f t="shared" si="263"/>
        <v/>
      </c>
      <c r="BD193" s="403" t="str">
        <f t="shared" si="263"/>
        <v/>
      </c>
      <c r="BE193" s="393">
        <f t="shared" si="199"/>
        <v>0</v>
      </c>
      <c r="BG193" s="399">
        <f t="shared" si="200"/>
        <v>0</v>
      </c>
      <c r="BH193" s="399">
        <f t="shared" si="201"/>
        <v>0</v>
      </c>
      <c r="BI193" s="412">
        <f t="shared" si="202"/>
        <v>0</v>
      </c>
      <c r="BJ193" s="413">
        <f t="shared" si="187"/>
        <v>0</v>
      </c>
      <c r="BK193" s="398" t="str">
        <f t="shared" si="188"/>
        <v>0</v>
      </c>
      <c r="BL193" s="398" t="str">
        <f t="shared" si="189"/>
        <v>0</v>
      </c>
      <c r="BM193" s="412">
        <f t="shared" si="203"/>
        <v>0</v>
      </c>
      <c r="BN193" s="412" t="str">
        <f t="shared" si="204"/>
        <v>0m0</v>
      </c>
      <c r="BO193" s="399">
        <f t="shared" si="205"/>
        <v>0</v>
      </c>
      <c r="BP193" s="399">
        <f t="shared" si="206"/>
        <v>0</v>
      </c>
      <c r="BQ193" s="412">
        <f t="shared" si="207"/>
        <v>0</v>
      </c>
      <c r="BR193" s="413">
        <f t="shared" si="208"/>
        <v>0</v>
      </c>
      <c r="BS193" s="398" t="str">
        <f t="shared" si="209"/>
        <v>0</v>
      </c>
      <c r="BT193" s="398" t="str">
        <f t="shared" si="210"/>
        <v>0</v>
      </c>
      <c r="BU193" s="412">
        <f t="shared" si="211"/>
        <v>0</v>
      </c>
      <c r="BV193" s="412" t="str">
        <f t="shared" si="212"/>
        <v>0m0</v>
      </c>
      <c r="BW193" s="399">
        <f t="shared" si="213"/>
        <v>0</v>
      </c>
      <c r="BX193" s="399">
        <f t="shared" si="214"/>
        <v>0</v>
      </c>
      <c r="BY193" s="412">
        <f t="shared" si="215"/>
        <v>0</v>
      </c>
      <c r="BZ193" s="413">
        <f t="shared" si="216"/>
        <v>0</v>
      </c>
      <c r="CA193" s="398" t="str">
        <f t="shared" si="217"/>
        <v>0</v>
      </c>
      <c r="CB193" s="398" t="str">
        <f t="shared" si="218"/>
        <v>0</v>
      </c>
      <c r="CC193" s="412">
        <f t="shared" si="219"/>
        <v>0</v>
      </c>
      <c r="CD193" s="412" t="str">
        <f t="shared" si="220"/>
        <v>0m0</v>
      </c>
      <c r="CE193" s="399">
        <f t="shared" si="221"/>
        <v>0</v>
      </c>
      <c r="CF193" s="399">
        <f t="shared" si="222"/>
        <v>0</v>
      </c>
      <c r="CG193" s="412">
        <f t="shared" si="223"/>
        <v>0</v>
      </c>
      <c r="CH193" s="413">
        <f t="shared" si="224"/>
        <v>0</v>
      </c>
      <c r="CI193" s="398" t="str">
        <f t="shared" si="225"/>
        <v>0</v>
      </c>
      <c r="CJ193" s="398" t="str">
        <f t="shared" si="226"/>
        <v>0</v>
      </c>
      <c r="CK193" s="412">
        <f t="shared" si="227"/>
        <v>0</v>
      </c>
      <c r="CL193" s="412" t="str">
        <f t="shared" si="228"/>
        <v>0m0</v>
      </c>
      <c r="CM193" s="399">
        <f t="shared" si="229"/>
        <v>0</v>
      </c>
      <c r="CN193" s="399">
        <f t="shared" si="230"/>
        <v>0</v>
      </c>
      <c r="CO193" s="412">
        <f t="shared" si="231"/>
        <v>0</v>
      </c>
      <c r="CP193" s="413">
        <f t="shared" si="232"/>
        <v>0</v>
      </c>
      <c r="CQ193" s="398" t="str">
        <f t="shared" si="233"/>
        <v>0</v>
      </c>
      <c r="CR193" s="398" t="str">
        <f t="shared" si="234"/>
        <v>0</v>
      </c>
      <c r="CS193" s="412">
        <f t="shared" si="235"/>
        <v>0</v>
      </c>
      <c r="CT193" s="412" t="str">
        <f t="shared" si="236"/>
        <v>0m0</v>
      </c>
      <c r="CU193" s="412">
        <f t="shared" si="237"/>
        <v>0</v>
      </c>
      <c r="CV193" s="412">
        <f t="shared" si="238"/>
        <v>0</v>
      </c>
      <c r="CW193" s="412">
        <f t="shared" si="239"/>
        <v>0</v>
      </c>
      <c r="CX193" s="412">
        <f t="shared" si="240"/>
        <v>0</v>
      </c>
      <c r="CY193" s="412">
        <f t="shared" si="241"/>
        <v>0</v>
      </c>
      <c r="CZ193" s="412" t="str">
        <f t="shared" si="242"/>
        <v/>
      </c>
      <c r="DA193" s="412" t="str">
        <f t="shared" si="243"/>
        <v/>
      </c>
      <c r="DB193" s="412" t="str">
        <f t="shared" si="244"/>
        <v/>
      </c>
      <c r="DC193" s="412" t="str">
        <f t="shared" si="245"/>
        <v/>
      </c>
      <c r="DD193" s="412" t="str">
        <f t="shared" si="246"/>
        <v/>
      </c>
      <c r="DE193" s="412"/>
      <c r="DF193" s="411"/>
      <c r="DG193" s="412" t="str">
        <f t="shared" si="247"/>
        <v/>
      </c>
      <c r="DH193" s="412" t="str">
        <f t="shared" si="248"/>
        <v/>
      </c>
      <c r="DI193" s="412">
        <f t="shared" si="249"/>
        <v>0</v>
      </c>
      <c r="DJ193" s="412" t="str">
        <f t="shared" si="250"/>
        <v/>
      </c>
      <c r="DK193" s="412" t="str">
        <f t="shared" si="251"/>
        <v/>
      </c>
      <c r="DL193" s="412" t="str">
        <f t="shared" si="252"/>
        <v/>
      </c>
      <c r="DM193" s="412" t="str">
        <f t="shared" si="253"/>
        <v/>
      </c>
      <c r="DN193" s="412" t="str">
        <f t="shared" si="254"/>
        <v/>
      </c>
      <c r="DO193" s="412" t="str">
        <f t="shared" si="255"/>
        <v/>
      </c>
    </row>
    <row r="194" spans="1:119" s="157" customFormat="1" ht="18" hidden="1" customHeight="1">
      <c r="A194" s="161" t="str">
        <f t="shared" si="264"/>
        <v/>
      </c>
      <c r="B194" s="158"/>
      <c r="C194" s="31" t="str">
        <f>IF(B194="","",VLOOKUP(B194,学連登録!$C$2:$G$3000,2,FALSE))</f>
        <v/>
      </c>
      <c r="D194" s="32" t="str">
        <f>IF(B194="","",VLOOKUP(B194,学連登録!$C$2:$G$3000,3,FALSE))</f>
        <v/>
      </c>
      <c r="E194" s="33" t="str">
        <f>IF(B194="","",VLOOKUP(B194,学連登録!$C$2:$G$3000,4,FALSE))</f>
        <v/>
      </c>
      <c r="F194" s="383" t="str">
        <f>IF(B194="","",VLOOKUP(B194,学連登録!$C$2:$I$3000,7,FALSE))</f>
        <v/>
      </c>
      <c r="G194" s="160"/>
      <c r="H194" s="905"/>
      <c r="I194" s="907"/>
      <c r="J194" s="160"/>
      <c r="K194" s="905"/>
      <c r="L194" s="906"/>
      <c r="M194" s="160"/>
      <c r="N194" s="819"/>
      <c r="O194" s="820"/>
      <c r="P194" s="159"/>
      <c r="Q194" s="905"/>
      <c r="R194" s="906"/>
      <c r="S194" s="159"/>
      <c r="T194" s="905"/>
      <c r="U194" s="906"/>
      <c r="V194" s="103" t="str">
        <f>IF(B194="","",VLOOKUP(B194,学連登録!$C$2:$H$3000,6,FALSE))</f>
        <v/>
      </c>
      <c r="Y194" s="118" t="str">
        <f t="shared" si="256"/>
        <v/>
      </c>
      <c r="Z194" s="97" t="str">
        <f>IF(G194="","",VLOOKUP(G194,種目名!$R$5:$T$104,3,0))</f>
        <v/>
      </c>
      <c r="AA194" s="99" t="str">
        <f>IF(J194="","",VLOOKUP(J194,種目名!$R$5:$T$104,3,0))</f>
        <v/>
      </c>
      <c r="AB194" s="119" t="str">
        <f>IF(M194="","",VLOOKUP(M194,種目名!$R$5:$T$104,3,0))</f>
        <v/>
      </c>
      <c r="AC194" s="119" t="str">
        <f>IF(P194="","",VLOOKUP(AF194,種目名!$R$5:$T$104,3,0))</f>
        <v/>
      </c>
      <c r="AD194" s="120" t="str">
        <f>IF(S194="","",VLOOKUP(AI194,種目名!$R$5:$T$104,3,0))</f>
        <v/>
      </c>
      <c r="AE194" s="117">
        <f t="shared" si="257"/>
        <v>0</v>
      </c>
      <c r="AF194" s="157" t="str">
        <f t="shared" si="258"/>
        <v/>
      </c>
      <c r="AG194" s="157" t="str">
        <f t="shared" si="259"/>
        <v/>
      </c>
      <c r="AH194" s="157">
        <f t="shared" si="260"/>
        <v>0</v>
      </c>
      <c r="AI194" s="157" t="str">
        <f t="shared" si="261"/>
        <v/>
      </c>
      <c r="AJ194" s="157" t="str">
        <f t="shared" si="262"/>
        <v/>
      </c>
      <c r="AK194" s="390"/>
      <c r="AL194" s="171">
        <f t="shared" si="190"/>
        <v>0</v>
      </c>
      <c r="AM194" s="399">
        <f t="shared" si="191"/>
        <v>0</v>
      </c>
      <c r="AN194" s="399">
        <f>COUNTIF($B$12:B194,B194)</f>
        <v>0</v>
      </c>
      <c r="AO194" s="399"/>
      <c r="AP194" s="399" t="str">
        <f t="shared" si="192"/>
        <v/>
      </c>
      <c r="AQ194" s="399" t="str">
        <f t="shared" si="192"/>
        <v/>
      </c>
      <c r="AR194" s="399" t="str">
        <f t="shared" si="192"/>
        <v/>
      </c>
      <c r="AS194" s="399" t="str">
        <f t="shared" si="192"/>
        <v/>
      </c>
      <c r="AT194" s="399">
        <f t="shared" si="193"/>
        <v>0</v>
      </c>
      <c r="AU194" s="399" t="str">
        <f t="shared" si="194"/>
        <v/>
      </c>
      <c r="AV194" s="399" t="str">
        <f t="shared" si="195"/>
        <v/>
      </c>
      <c r="AW194" s="399" t="str">
        <f t="shared" si="196"/>
        <v/>
      </c>
      <c r="AX194" s="399" t="str">
        <f t="shared" si="197"/>
        <v/>
      </c>
      <c r="AY194" s="399" t="str">
        <f t="shared" si="198"/>
        <v/>
      </c>
      <c r="AZ194" s="399" t="str">
        <f t="shared" si="263"/>
        <v/>
      </c>
      <c r="BA194" s="399" t="str">
        <f t="shared" si="263"/>
        <v/>
      </c>
      <c r="BB194" s="399" t="str">
        <f t="shared" si="263"/>
        <v/>
      </c>
      <c r="BC194" s="399" t="str">
        <f t="shared" si="263"/>
        <v/>
      </c>
      <c r="BD194" s="403" t="str">
        <f t="shared" si="263"/>
        <v/>
      </c>
      <c r="BE194" s="393">
        <f t="shared" si="199"/>
        <v>0</v>
      </c>
      <c r="BG194" s="399">
        <f t="shared" si="200"/>
        <v>0</v>
      </c>
      <c r="BH194" s="399">
        <f t="shared" si="201"/>
        <v>0</v>
      </c>
      <c r="BI194" s="412">
        <f t="shared" si="202"/>
        <v>0</v>
      </c>
      <c r="BJ194" s="413">
        <f t="shared" si="187"/>
        <v>0</v>
      </c>
      <c r="BK194" s="398" t="str">
        <f t="shared" si="188"/>
        <v>0</v>
      </c>
      <c r="BL194" s="398" t="str">
        <f t="shared" si="189"/>
        <v>0</v>
      </c>
      <c r="BM194" s="412">
        <f t="shared" si="203"/>
        <v>0</v>
      </c>
      <c r="BN194" s="412" t="str">
        <f t="shared" si="204"/>
        <v>0m0</v>
      </c>
      <c r="BO194" s="399">
        <f t="shared" si="205"/>
        <v>0</v>
      </c>
      <c r="BP194" s="399">
        <f t="shared" si="206"/>
        <v>0</v>
      </c>
      <c r="BQ194" s="412">
        <f t="shared" si="207"/>
        <v>0</v>
      </c>
      <c r="BR194" s="413">
        <f t="shared" si="208"/>
        <v>0</v>
      </c>
      <c r="BS194" s="398" t="str">
        <f t="shared" si="209"/>
        <v>0</v>
      </c>
      <c r="BT194" s="398" t="str">
        <f t="shared" si="210"/>
        <v>0</v>
      </c>
      <c r="BU194" s="412">
        <f t="shared" si="211"/>
        <v>0</v>
      </c>
      <c r="BV194" s="412" t="str">
        <f t="shared" si="212"/>
        <v>0m0</v>
      </c>
      <c r="BW194" s="399">
        <f t="shared" si="213"/>
        <v>0</v>
      </c>
      <c r="BX194" s="399">
        <f t="shared" si="214"/>
        <v>0</v>
      </c>
      <c r="BY194" s="412">
        <f t="shared" si="215"/>
        <v>0</v>
      </c>
      <c r="BZ194" s="413">
        <f t="shared" si="216"/>
        <v>0</v>
      </c>
      <c r="CA194" s="398" t="str">
        <f t="shared" si="217"/>
        <v>0</v>
      </c>
      <c r="CB194" s="398" t="str">
        <f t="shared" si="218"/>
        <v>0</v>
      </c>
      <c r="CC194" s="412">
        <f t="shared" si="219"/>
        <v>0</v>
      </c>
      <c r="CD194" s="412" t="str">
        <f t="shared" si="220"/>
        <v>0m0</v>
      </c>
      <c r="CE194" s="399">
        <f t="shared" si="221"/>
        <v>0</v>
      </c>
      <c r="CF194" s="399">
        <f t="shared" si="222"/>
        <v>0</v>
      </c>
      <c r="CG194" s="412">
        <f t="shared" si="223"/>
        <v>0</v>
      </c>
      <c r="CH194" s="413">
        <f t="shared" si="224"/>
        <v>0</v>
      </c>
      <c r="CI194" s="398" t="str">
        <f t="shared" si="225"/>
        <v>0</v>
      </c>
      <c r="CJ194" s="398" t="str">
        <f t="shared" si="226"/>
        <v>0</v>
      </c>
      <c r="CK194" s="412">
        <f t="shared" si="227"/>
        <v>0</v>
      </c>
      <c r="CL194" s="412" t="str">
        <f t="shared" si="228"/>
        <v>0m0</v>
      </c>
      <c r="CM194" s="399">
        <f t="shared" si="229"/>
        <v>0</v>
      </c>
      <c r="CN194" s="399">
        <f t="shared" si="230"/>
        <v>0</v>
      </c>
      <c r="CO194" s="412">
        <f t="shared" si="231"/>
        <v>0</v>
      </c>
      <c r="CP194" s="413">
        <f t="shared" si="232"/>
        <v>0</v>
      </c>
      <c r="CQ194" s="398" t="str">
        <f t="shared" si="233"/>
        <v>0</v>
      </c>
      <c r="CR194" s="398" t="str">
        <f t="shared" si="234"/>
        <v>0</v>
      </c>
      <c r="CS194" s="412">
        <f t="shared" si="235"/>
        <v>0</v>
      </c>
      <c r="CT194" s="412" t="str">
        <f t="shared" si="236"/>
        <v>0m0</v>
      </c>
      <c r="CU194" s="412">
        <f t="shared" si="237"/>
        <v>0</v>
      </c>
      <c r="CV194" s="412">
        <f t="shared" si="238"/>
        <v>0</v>
      </c>
      <c r="CW194" s="412">
        <f t="shared" si="239"/>
        <v>0</v>
      </c>
      <c r="CX194" s="412">
        <f t="shared" si="240"/>
        <v>0</v>
      </c>
      <c r="CY194" s="412">
        <f t="shared" si="241"/>
        <v>0</v>
      </c>
      <c r="CZ194" s="412" t="str">
        <f t="shared" si="242"/>
        <v/>
      </c>
      <c r="DA194" s="412" t="str">
        <f t="shared" si="243"/>
        <v/>
      </c>
      <c r="DB194" s="412" t="str">
        <f t="shared" si="244"/>
        <v/>
      </c>
      <c r="DC194" s="412" t="str">
        <f t="shared" si="245"/>
        <v/>
      </c>
      <c r="DD194" s="412" t="str">
        <f t="shared" si="246"/>
        <v/>
      </c>
      <c r="DE194" s="412"/>
      <c r="DF194" s="411"/>
      <c r="DG194" s="412" t="str">
        <f t="shared" si="247"/>
        <v/>
      </c>
      <c r="DH194" s="412" t="str">
        <f t="shared" si="248"/>
        <v/>
      </c>
      <c r="DI194" s="412">
        <f t="shared" si="249"/>
        <v>0</v>
      </c>
      <c r="DJ194" s="412" t="str">
        <f t="shared" si="250"/>
        <v/>
      </c>
      <c r="DK194" s="412" t="str">
        <f t="shared" si="251"/>
        <v/>
      </c>
      <c r="DL194" s="412" t="str">
        <f t="shared" si="252"/>
        <v/>
      </c>
      <c r="DM194" s="412" t="str">
        <f t="shared" si="253"/>
        <v/>
      </c>
      <c r="DN194" s="412" t="str">
        <f t="shared" si="254"/>
        <v/>
      </c>
      <c r="DO194" s="412" t="str">
        <f t="shared" si="255"/>
        <v/>
      </c>
    </row>
    <row r="195" spans="1:119" s="157" customFormat="1" ht="18" hidden="1" customHeight="1">
      <c r="A195" s="161" t="str">
        <f t="shared" si="264"/>
        <v/>
      </c>
      <c r="B195" s="158"/>
      <c r="C195" s="31" t="str">
        <f>IF(B195="","",VLOOKUP(B195,学連登録!$C$2:$G$3000,2,FALSE))</f>
        <v/>
      </c>
      <c r="D195" s="32" t="str">
        <f>IF(B195="","",VLOOKUP(B195,学連登録!$C$2:$G$3000,3,FALSE))</f>
        <v/>
      </c>
      <c r="E195" s="33" t="str">
        <f>IF(B195="","",VLOOKUP(B195,学連登録!$C$2:$G$3000,4,FALSE))</f>
        <v/>
      </c>
      <c r="F195" s="383" t="str">
        <f>IF(B195="","",VLOOKUP(B195,学連登録!$C$2:$I$3000,7,FALSE))</f>
        <v/>
      </c>
      <c r="G195" s="160"/>
      <c r="H195" s="905"/>
      <c r="I195" s="907"/>
      <c r="J195" s="160"/>
      <c r="K195" s="905"/>
      <c r="L195" s="906"/>
      <c r="M195" s="160"/>
      <c r="N195" s="819"/>
      <c r="O195" s="820"/>
      <c r="P195" s="159"/>
      <c r="Q195" s="905"/>
      <c r="R195" s="906"/>
      <c r="S195" s="159"/>
      <c r="T195" s="905"/>
      <c r="U195" s="906"/>
      <c r="V195" s="103" t="str">
        <f>IF(B195="","",VLOOKUP(B195,学連登録!$C$2:$H$3000,6,FALSE))</f>
        <v/>
      </c>
      <c r="Y195" s="118" t="str">
        <f t="shared" si="256"/>
        <v/>
      </c>
      <c r="Z195" s="97" t="str">
        <f>IF(G195="","",VLOOKUP(G195,種目名!$R$5:$T$104,3,0))</f>
        <v/>
      </c>
      <c r="AA195" s="99" t="str">
        <f>IF(J195="","",VLOOKUP(J195,種目名!$R$5:$T$104,3,0))</f>
        <v/>
      </c>
      <c r="AB195" s="119" t="str">
        <f>IF(M195="","",VLOOKUP(M195,種目名!$R$5:$T$104,3,0))</f>
        <v/>
      </c>
      <c r="AC195" s="119" t="str">
        <f>IF(P195="","",VLOOKUP(AF195,種目名!$R$5:$T$104,3,0))</f>
        <v/>
      </c>
      <c r="AD195" s="120" t="str">
        <f>IF(S195="","",VLOOKUP(AI195,種目名!$R$5:$T$104,3,0))</f>
        <v/>
      </c>
      <c r="AE195" s="117">
        <f t="shared" si="257"/>
        <v>0</v>
      </c>
      <c r="AF195" s="157" t="str">
        <f t="shared" si="258"/>
        <v/>
      </c>
      <c r="AG195" s="157" t="str">
        <f t="shared" si="259"/>
        <v/>
      </c>
      <c r="AH195" s="157">
        <f t="shared" si="260"/>
        <v>0</v>
      </c>
      <c r="AI195" s="157" t="str">
        <f t="shared" si="261"/>
        <v/>
      </c>
      <c r="AJ195" s="157" t="str">
        <f t="shared" si="262"/>
        <v/>
      </c>
      <c r="AK195" s="390"/>
      <c r="AL195" s="171">
        <f t="shared" si="190"/>
        <v>0</v>
      </c>
      <c r="AM195" s="399">
        <f t="shared" si="191"/>
        <v>0</v>
      </c>
      <c r="AN195" s="399">
        <f>COUNTIF($B$12:B195,B195)</f>
        <v>0</v>
      </c>
      <c r="AO195" s="399"/>
      <c r="AP195" s="399" t="str">
        <f t="shared" si="192"/>
        <v/>
      </c>
      <c r="AQ195" s="399" t="str">
        <f t="shared" si="192"/>
        <v/>
      </c>
      <c r="AR195" s="399" t="str">
        <f t="shared" si="192"/>
        <v/>
      </c>
      <c r="AS195" s="399" t="str">
        <f t="shared" si="192"/>
        <v/>
      </c>
      <c r="AT195" s="399">
        <f t="shared" si="193"/>
        <v>0</v>
      </c>
      <c r="AU195" s="399" t="str">
        <f t="shared" si="194"/>
        <v/>
      </c>
      <c r="AV195" s="399" t="str">
        <f t="shared" si="195"/>
        <v/>
      </c>
      <c r="AW195" s="399" t="str">
        <f t="shared" si="196"/>
        <v/>
      </c>
      <c r="AX195" s="399" t="str">
        <f t="shared" si="197"/>
        <v/>
      </c>
      <c r="AY195" s="399" t="str">
        <f t="shared" si="198"/>
        <v/>
      </c>
      <c r="AZ195" s="399" t="str">
        <f t="shared" si="263"/>
        <v/>
      </c>
      <c r="BA195" s="399" t="str">
        <f t="shared" si="263"/>
        <v/>
      </c>
      <c r="BB195" s="399" t="str">
        <f t="shared" si="263"/>
        <v/>
      </c>
      <c r="BC195" s="399" t="str">
        <f t="shared" si="263"/>
        <v/>
      </c>
      <c r="BD195" s="403" t="str">
        <f t="shared" si="263"/>
        <v/>
      </c>
      <c r="BE195" s="393">
        <f t="shared" si="199"/>
        <v>0</v>
      </c>
      <c r="BG195" s="399">
        <f t="shared" si="200"/>
        <v>0</v>
      </c>
      <c r="BH195" s="399">
        <f t="shared" si="201"/>
        <v>0</v>
      </c>
      <c r="BI195" s="412">
        <f t="shared" si="202"/>
        <v>0</v>
      </c>
      <c r="BJ195" s="413">
        <f t="shared" si="187"/>
        <v>0</v>
      </c>
      <c r="BK195" s="398" t="str">
        <f t="shared" si="188"/>
        <v>0</v>
      </c>
      <c r="BL195" s="398" t="str">
        <f t="shared" si="189"/>
        <v>0</v>
      </c>
      <c r="BM195" s="412">
        <f t="shared" si="203"/>
        <v>0</v>
      </c>
      <c r="BN195" s="412" t="str">
        <f t="shared" si="204"/>
        <v>0m0</v>
      </c>
      <c r="BO195" s="399">
        <f t="shared" si="205"/>
        <v>0</v>
      </c>
      <c r="BP195" s="399">
        <f t="shared" si="206"/>
        <v>0</v>
      </c>
      <c r="BQ195" s="412">
        <f t="shared" si="207"/>
        <v>0</v>
      </c>
      <c r="BR195" s="413">
        <f t="shared" si="208"/>
        <v>0</v>
      </c>
      <c r="BS195" s="398" t="str">
        <f t="shared" si="209"/>
        <v>0</v>
      </c>
      <c r="BT195" s="398" t="str">
        <f t="shared" si="210"/>
        <v>0</v>
      </c>
      <c r="BU195" s="412">
        <f t="shared" si="211"/>
        <v>0</v>
      </c>
      <c r="BV195" s="412" t="str">
        <f t="shared" si="212"/>
        <v>0m0</v>
      </c>
      <c r="BW195" s="399">
        <f t="shared" si="213"/>
        <v>0</v>
      </c>
      <c r="BX195" s="399">
        <f t="shared" si="214"/>
        <v>0</v>
      </c>
      <c r="BY195" s="412">
        <f t="shared" si="215"/>
        <v>0</v>
      </c>
      <c r="BZ195" s="413">
        <f t="shared" si="216"/>
        <v>0</v>
      </c>
      <c r="CA195" s="398" t="str">
        <f t="shared" si="217"/>
        <v>0</v>
      </c>
      <c r="CB195" s="398" t="str">
        <f t="shared" si="218"/>
        <v>0</v>
      </c>
      <c r="CC195" s="412">
        <f t="shared" si="219"/>
        <v>0</v>
      </c>
      <c r="CD195" s="412" t="str">
        <f t="shared" si="220"/>
        <v>0m0</v>
      </c>
      <c r="CE195" s="399">
        <f t="shared" si="221"/>
        <v>0</v>
      </c>
      <c r="CF195" s="399">
        <f t="shared" si="222"/>
        <v>0</v>
      </c>
      <c r="CG195" s="412">
        <f t="shared" si="223"/>
        <v>0</v>
      </c>
      <c r="CH195" s="413">
        <f t="shared" si="224"/>
        <v>0</v>
      </c>
      <c r="CI195" s="398" t="str">
        <f t="shared" si="225"/>
        <v>0</v>
      </c>
      <c r="CJ195" s="398" t="str">
        <f t="shared" si="226"/>
        <v>0</v>
      </c>
      <c r="CK195" s="412">
        <f t="shared" si="227"/>
        <v>0</v>
      </c>
      <c r="CL195" s="412" t="str">
        <f t="shared" si="228"/>
        <v>0m0</v>
      </c>
      <c r="CM195" s="399">
        <f t="shared" si="229"/>
        <v>0</v>
      </c>
      <c r="CN195" s="399">
        <f t="shared" si="230"/>
        <v>0</v>
      </c>
      <c r="CO195" s="412">
        <f t="shared" si="231"/>
        <v>0</v>
      </c>
      <c r="CP195" s="413">
        <f t="shared" si="232"/>
        <v>0</v>
      </c>
      <c r="CQ195" s="398" t="str">
        <f t="shared" si="233"/>
        <v>0</v>
      </c>
      <c r="CR195" s="398" t="str">
        <f t="shared" si="234"/>
        <v>0</v>
      </c>
      <c r="CS195" s="412">
        <f t="shared" si="235"/>
        <v>0</v>
      </c>
      <c r="CT195" s="412" t="str">
        <f t="shared" si="236"/>
        <v>0m0</v>
      </c>
      <c r="CU195" s="412">
        <f t="shared" si="237"/>
        <v>0</v>
      </c>
      <c r="CV195" s="412">
        <f t="shared" si="238"/>
        <v>0</v>
      </c>
      <c r="CW195" s="412">
        <f t="shared" si="239"/>
        <v>0</v>
      </c>
      <c r="CX195" s="412">
        <f t="shared" si="240"/>
        <v>0</v>
      </c>
      <c r="CY195" s="412">
        <f t="shared" si="241"/>
        <v>0</v>
      </c>
      <c r="CZ195" s="412" t="str">
        <f t="shared" si="242"/>
        <v/>
      </c>
      <c r="DA195" s="412" t="str">
        <f t="shared" si="243"/>
        <v/>
      </c>
      <c r="DB195" s="412" t="str">
        <f t="shared" si="244"/>
        <v/>
      </c>
      <c r="DC195" s="412" t="str">
        <f t="shared" si="245"/>
        <v/>
      </c>
      <c r="DD195" s="412" t="str">
        <f t="shared" si="246"/>
        <v/>
      </c>
      <c r="DE195" s="412"/>
      <c r="DF195" s="411"/>
      <c r="DG195" s="412" t="str">
        <f t="shared" si="247"/>
        <v/>
      </c>
      <c r="DH195" s="412" t="str">
        <f t="shared" si="248"/>
        <v/>
      </c>
      <c r="DI195" s="412">
        <f t="shared" si="249"/>
        <v>0</v>
      </c>
      <c r="DJ195" s="412" t="str">
        <f t="shared" si="250"/>
        <v/>
      </c>
      <c r="DK195" s="412" t="str">
        <f t="shared" si="251"/>
        <v/>
      </c>
      <c r="DL195" s="412" t="str">
        <f t="shared" si="252"/>
        <v/>
      </c>
      <c r="DM195" s="412" t="str">
        <f t="shared" si="253"/>
        <v/>
      </c>
      <c r="DN195" s="412" t="str">
        <f t="shared" si="254"/>
        <v/>
      </c>
      <c r="DO195" s="412" t="str">
        <f t="shared" si="255"/>
        <v/>
      </c>
    </row>
    <row r="196" spans="1:119" s="157" customFormat="1" ht="18" hidden="1" customHeight="1">
      <c r="A196" s="161" t="str">
        <f t="shared" si="264"/>
        <v/>
      </c>
      <c r="B196" s="158"/>
      <c r="C196" s="31" t="str">
        <f>IF(B196="","",VLOOKUP(B196,学連登録!$C$2:$G$3000,2,FALSE))</f>
        <v/>
      </c>
      <c r="D196" s="32" t="str">
        <f>IF(B196="","",VLOOKUP(B196,学連登録!$C$2:$G$3000,3,FALSE))</f>
        <v/>
      </c>
      <c r="E196" s="33" t="str">
        <f>IF(B196="","",VLOOKUP(B196,学連登録!$C$2:$G$3000,4,FALSE))</f>
        <v/>
      </c>
      <c r="F196" s="383" t="str">
        <f>IF(B196="","",VLOOKUP(B196,学連登録!$C$2:$I$3000,7,FALSE))</f>
        <v/>
      </c>
      <c r="G196" s="160"/>
      <c r="H196" s="905"/>
      <c r="I196" s="907"/>
      <c r="J196" s="160"/>
      <c r="K196" s="905"/>
      <c r="L196" s="906"/>
      <c r="M196" s="160"/>
      <c r="N196" s="819"/>
      <c r="O196" s="820"/>
      <c r="P196" s="159"/>
      <c r="Q196" s="905"/>
      <c r="R196" s="906"/>
      <c r="S196" s="159"/>
      <c r="T196" s="905"/>
      <c r="U196" s="906"/>
      <c r="V196" s="103" t="str">
        <f>IF(B196="","",VLOOKUP(B196,学連登録!$C$2:$H$3000,6,FALSE))</f>
        <v/>
      </c>
      <c r="Y196" s="118" t="str">
        <f t="shared" si="256"/>
        <v/>
      </c>
      <c r="Z196" s="97" t="str">
        <f>IF(G196="","",VLOOKUP(G196,種目名!$R$5:$T$104,3,0))</f>
        <v/>
      </c>
      <c r="AA196" s="99" t="str">
        <f>IF(J196="","",VLOOKUP(J196,種目名!$R$5:$T$104,3,0))</f>
        <v/>
      </c>
      <c r="AB196" s="119" t="str">
        <f>IF(M196="","",VLOOKUP(M196,種目名!$R$5:$T$104,3,0))</f>
        <v/>
      </c>
      <c r="AC196" s="119" t="str">
        <f>IF(P196="","",VLOOKUP(AF196,種目名!$R$5:$T$104,3,0))</f>
        <v/>
      </c>
      <c r="AD196" s="120" t="str">
        <f>IF(S196="","",VLOOKUP(AI196,種目名!$R$5:$T$104,3,0))</f>
        <v/>
      </c>
      <c r="AE196" s="117">
        <f t="shared" si="257"/>
        <v>0</v>
      </c>
      <c r="AF196" s="157" t="str">
        <f t="shared" si="258"/>
        <v/>
      </c>
      <c r="AG196" s="157" t="str">
        <f t="shared" si="259"/>
        <v/>
      </c>
      <c r="AH196" s="157">
        <f t="shared" si="260"/>
        <v>0</v>
      </c>
      <c r="AI196" s="157" t="str">
        <f t="shared" si="261"/>
        <v/>
      </c>
      <c r="AJ196" s="157" t="str">
        <f t="shared" si="262"/>
        <v/>
      </c>
      <c r="AK196" s="390"/>
      <c r="AL196" s="171">
        <f t="shared" si="190"/>
        <v>0</v>
      </c>
      <c r="AM196" s="399">
        <f t="shared" si="191"/>
        <v>0</v>
      </c>
      <c r="AN196" s="399">
        <f>COUNTIF($B$12:B196,B196)</f>
        <v>0</v>
      </c>
      <c r="AO196" s="399"/>
      <c r="AP196" s="399" t="str">
        <f t="shared" si="192"/>
        <v/>
      </c>
      <c r="AQ196" s="399" t="str">
        <f t="shared" si="192"/>
        <v/>
      </c>
      <c r="AR196" s="399" t="str">
        <f t="shared" si="192"/>
        <v/>
      </c>
      <c r="AS196" s="399" t="str">
        <f t="shared" si="192"/>
        <v/>
      </c>
      <c r="AT196" s="399">
        <f t="shared" si="193"/>
        <v>0</v>
      </c>
      <c r="AU196" s="399" t="str">
        <f t="shared" si="194"/>
        <v/>
      </c>
      <c r="AV196" s="399" t="str">
        <f t="shared" si="195"/>
        <v/>
      </c>
      <c r="AW196" s="399" t="str">
        <f t="shared" si="196"/>
        <v/>
      </c>
      <c r="AX196" s="399" t="str">
        <f t="shared" si="197"/>
        <v/>
      </c>
      <c r="AY196" s="399" t="str">
        <f t="shared" si="198"/>
        <v/>
      </c>
      <c r="AZ196" s="399" t="str">
        <f t="shared" si="263"/>
        <v/>
      </c>
      <c r="BA196" s="399" t="str">
        <f t="shared" si="263"/>
        <v/>
      </c>
      <c r="BB196" s="399" t="str">
        <f t="shared" si="263"/>
        <v/>
      </c>
      <c r="BC196" s="399" t="str">
        <f t="shared" si="263"/>
        <v/>
      </c>
      <c r="BD196" s="403" t="str">
        <f t="shared" si="263"/>
        <v/>
      </c>
      <c r="BE196" s="393">
        <f t="shared" si="199"/>
        <v>0</v>
      </c>
      <c r="BG196" s="399">
        <f t="shared" si="200"/>
        <v>0</v>
      </c>
      <c r="BH196" s="399">
        <f t="shared" si="201"/>
        <v>0</v>
      </c>
      <c r="BI196" s="412">
        <f t="shared" si="202"/>
        <v>0</v>
      </c>
      <c r="BJ196" s="413">
        <f t="shared" si="187"/>
        <v>0</v>
      </c>
      <c r="BK196" s="398" t="str">
        <f t="shared" si="188"/>
        <v>0</v>
      </c>
      <c r="BL196" s="398" t="str">
        <f t="shared" si="189"/>
        <v>0</v>
      </c>
      <c r="BM196" s="412">
        <f t="shared" si="203"/>
        <v>0</v>
      </c>
      <c r="BN196" s="412" t="str">
        <f t="shared" si="204"/>
        <v>0m0</v>
      </c>
      <c r="BO196" s="399">
        <f t="shared" si="205"/>
        <v>0</v>
      </c>
      <c r="BP196" s="399">
        <f t="shared" si="206"/>
        <v>0</v>
      </c>
      <c r="BQ196" s="412">
        <f t="shared" si="207"/>
        <v>0</v>
      </c>
      <c r="BR196" s="413">
        <f t="shared" si="208"/>
        <v>0</v>
      </c>
      <c r="BS196" s="398" t="str">
        <f t="shared" si="209"/>
        <v>0</v>
      </c>
      <c r="BT196" s="398" t="str">
        <f t="shared" si="210"/>
        <v>0</v>
      </c>
      <c r="BU196" s="412">
        <f t="shared" si="211"/>
        <v>0</v>
      </c>
      <c r="BV196" s="412" t="str">
        <f t="shared" si="212"/>
        <v>0m0</v>
      </c>
      <c r="BW196" s="399">
        <f t="shared" si="213"/>
        <v>0</v>
      </c>
      <c r="BX196" s="399">
        <f t="shared" si="214"/>
        <v>0</v>
      </c>
      <c r="BY196" s="412">
        <f t="shared" si="215"/>
        <v>0</v>
      </c>
      <c r="BZ196" s="413">
        <f t="shared" si="216"/>
        <v>0</v>
      </c>
      <c r="CA196" s="398" t="str">
        <f t="shared" si="217"/>
        <v>0</v>
      </c>
      <c r="CB196" s="398" t="str">
        <f t="shared" si="218"/>
        <v>0</v>
      </c>
      <c r="CC196" s="412">
        <f t="shared" si="219"/>
        <v>0</v>
      </c>
      <c r="CD196" s="412" t="str">
        <f t="shared" si="220"/>
        <v>0m0</v>
      </c>
      <c r="CE196" s="399">
        <f t="shared" si="221"/>
        <v>0</v>
      </c>
      <c r="CF196" s="399">
        <f t="shared" si="222"/>
        <v>0</v>
      </c>
      <c r="CG196" s="412">
        <f t="shared" si="223"/>
        <v>0</v>
      </c>
      <c r="CH196" s="413">
        <f t="shared" si="224"/>
        <v>0</v>
      </c>
      <c r="CI196" s="398" t="str">
        <f t="shared" si="225"/>
        <v>0</v>
      </c>
      <c r="CJ196" s="398" t="str">
        <f t="shared" si="226"/>
        <v>0</v>
      </c>
      <c r="CK196" s="412">
        <f t="shared" si="227"/>
        <v>0</v>
      </c>
      <c r="CL196" s="412" t="str">
        <f t="shared" si="228"/>
        <v>0m0</v>
      </c>
      <c r="CM196" s="399">
        <f t="shared" si="229"/>
        <v>0</v>
      </c>
      <c r="CN196" s="399">
        <f t="shared" si="230"/>
        <v>0</v>
      </c>
      <c r="CO196" s="412">
        <f t="shared" si="231"/>
        <v>0</v>
      </c>
      <c r="CP196" s="413">
        <f t="shared" si="232"/>
        <v>0</v>
      </c>
      <c r="CQ196" s="398" t="str">
        <f t="shared" si="233"/>
        <v>0</v>
      </c>
      <c r="CR196" s="398" t="str">
        <f t="shared" si="234"/>
        <v>0</v>
      </c>
      <c r="CS196" s="412">
        <f t="shared" si="235"/>
        <v>0</v>
      </c>
      <c r="CT196" s="412" t="str">
        <f t="shared" si="236"/>
        <v>0m0</v>
      </c>
      <c r="CU196" s="412">
        <f t="shared" si="237"/>
        <v>0</v>
      </c>
      <c r="CV196" s="412">
        <f t="shared" si="238"/>
        <v>0</v>
      </c>
      <c r="CW196" s="412">
        <f t="shared" si="239"/>
        <v>0</v>
      </c>
      <c r="CX196" s="412">
        <f t="shared" si="240"/>
        <v>0</v>
      </c>
      <c r="CY196" s="412">
        <f t="shared" si="241"/>
        <v>0</v>
      </c>
      <c r="CZ196" s="412" t="str">
        <f t="shared" si="242"/>
        <v/>
      </c>
      <c r="DA196" s="412" t="str">
        <f t="shared" si="243"/>
        <v/>
      </c>
      <c r="DB196" s="412" t="str">
        <f t="shared" si="244"/>
        <v/>
      </c>
      <c r="DC196" s="412" t="str">
        <f t="shared" si="245"/>
        <v/>
      </c>
      <c r="DD196" s="412" t="str">
        <f t="shared" si="246"/>
        <v/>
      </c>
      <c r="DE196" s="412"/>
      <c r="DF196" s="411"/>
      <c r="DG196" s="412" t="str">
        <f t="shared" si="247"/>
        <v/>
      </c>
      <c r="DH196" s="412" t="str">
        <f t="shared" si="248"/>
        <v/>
      </c>
      <c r="DI196" s="412">
        <f t="shared" si="249"/>
        <v>0</v>
      </c>
      <c r="DJ196" s="412" t="str">
        <f t="shared" si="250"/>
        <v/>
      </c>
      <c r="DK196" s="412" t="str">
        <f t="shared" si="251"/>
        <v/>
      </c>
      <c r="DL196" s="412" t="str">
        <f t="shared" si="252"/>
        <v/>
      </c>
      <c r="DM196" s="412" t="str">
        <f t="shared" si="253"/>
        <v/>
      </c>
      <c r="DN196" s="412" t="str">
        <f t="shared" si="254"/>
        <v/>
      </c>
      <c r="DO196" s="412" t="str">
        <f t="shared" si="255"/>
        <v/>
      </c>
    </row>
    <row r="197" spans="1:119" s="157" customFormat="1" ht="18" hidden="1" customHeight="1">
      <c r="A197" s="161" t="str">
        <f t="shared" si="264"/>
        <v/>
      </c>
      <c r="B197" s="158"/>
      <c r="C197" s="31" t="str">
        <f>IF(B197="","",VLOOKUP(B197,学連登録!$C$2:$G$3000,2,FALSE))</f>
        <v/>
      </c>
      <c r="D197" s="32" t="str">
        <f>IF(B197="","",VLOOKUP(B197,学連登録!$C$2:$G$3000,3,FALSE))</f>
        <v/>
      </c>
      <c r="E197" s="33" t="str">
        <f>IF(B197="","",VLOOKUP(B197,学連登録!$C$2:$G$3000,4,FALSE))</f>
        <v/>
      </c>
      <c r="F197" s="383" t="str">
        <f>IF(B197="","",VLOOKUP(B197,学連登録!$C$2:$I$3000,7,FALSE))</f>
        <v/>
      </c>
      <c r="G197" s="160"/>
      <c r="H197" s="905"/>
      <c r="I197" s="907"/>
      <c r="J197" s="160"/>
      <c r="K197" s="905"/>
      <c r="L197" s="906"/>
      <c r="M197" s="160"/>
      <c r="N197" s="819"/>
      <c r="O197" s="820"/>
      <c r="P197" s="159"/>
      <c r="Q197" s="905"/>
      <c r="R197" s="906"/>
      <c r="S197" s="159"/>
      <c r="T197" s="905"/>
      <c r="U197" s="906"/>
      <c r="V197" s="103" t="str">
        <f>IF(B197="","",VLOOKUP(B197,学連登録!$C$2:$H$3000,6,FALSE))</f>
        <v/>
      </c>
      <c r="Y197" s="118" t="str">
        <f t="shared" si="256"/>
        <v/>
      </c>
      <c r="Z197" s="97" t="str">
        <f>IF(G197="","",VLOOKUP(G197,種目名!$R$5:$T$104,3,0))</f>
        <v/>
      </c>
      <c r="AA197" s="99" t="str">
        <f>IF(J197="","",VLOOKUP(J197,種目名!$R$5:$T$104,3,0))</f>
        <v/>
      </c>
      <c r="AB197" s="119" t="str">
        <f>IF(M197="","",VLOOKUP(M197,種目名!$R$5:$T$104,3,0))</f>
        <v/>
      </c>
      <c r="AC197" s="119" t="str">
        <f>IF(P197="","",VLOOKUP(AF197,種目名!$R$5:$T$104,3,0))</f>
        <v/>
      </c>
      <c r="AD197" s="120" t="str">
        <f>IF(S197="","",VLOOKUP(AI197,種目名!$R$5:$T$104,3,0))</f>
        <v/>
      </c>
      <c r="AE197" s="117">
        <f t="shared" si="257"/>
        <v>0</v>
      </c>
      <c r="AF197" s="157" t="str">
        <f t="shared" si="258"/>
        <v/>
      </c>
      <c r="AG197" s="157" t="str">
        <f t="shared" si="259"/>
        <v/>
      </c>
      <c r="AH197" s="157">
        <f t="shared" si="260"/>
        <v>0</v>
      </c>
      <c r="AI197" s="157" t="str">
        <f t="shared" si="261"/>
        <v/>
      </c>
      <c r="AJ197" s="157" t="str">
        <f t="shared" si="262"/>
        <v/>
      </c>
      <c r="AK197" s="390"/>
      <c r="AL197" s="171">
        <f t="shared" si="190"/>
        <v>0</v>
      </c>
      <c r="AM197" s="399">
        <f t="shared" si="191"/>
        <v>0</v>
      </c>
      <c r="AN197" s="399">
        <f>COUNTIF($B$12:B197,B197)</f>
        <v>0</v>
      </c>
      <c r="AO197" s="399"/>
      <c r="AP197" s="399" t="str">
        <f t="shared" si="192"/>
        <v/>
      </c>
      <c r="AQ197" s="399" t="str">
        <f t="shared" si="192"/>
        <v/>
      </c>
      <c r="AR197" s="399" t="str">
        <f t="shared" si="192"/>
        <v/>
      </c>
      <c r="AS197" s="399" t="str">
        <f t="shared" si="192"/>
        <v/>
      </c>
      <c r="AT197" s="399">
        <f t="shared" si="193"/>
        <v>0</v>
      </c>
      <c r="AU197" s="399" t="str">
        <f t="shared" si="194"/>
        <v/>
      </c>
      <c r="AV197" s="399" t="str">
        <f t="shared" si="195"/>
        <v/>
      </c>
      <c r="AW197" s="399" t="str">
        <f t="shared" si="196"/>
        <v/>
      </c>
      <c r="AX197" s="399" t="str">
        <f t="shared" si="197"/>
        <v/>
      </c>
      <c r="AY197" s="399" t="str">
        <f t="shared" si="198"/>
        <v/>
      </c>
      <c r="AZ197" s="399" t="str">
        <f t="shared" si="263"/>
        <v/>
      </c>
      <c r="BA197" s="399" t="str">
        <f t="shared" si="263"/>
        <v/>
      </c>
      <c r="BB197" s="399" t="str">
        <f t="shared" si="263"/>
        <v/>
      </c>
      <c r="BC197" s="399" t="str">
        <f t="shared" si="263"/>
        <v/>
      </c>
      <c r="BD197" s="403" t="str">
        <f t="shared" si="263"/>
        <v/>
      </c>
      <c r="BE197" s="393">
        <f t="shared" si="199"/>
        <v>0</v>
      </c>
      <c r="BG197" s="399">
        <f t="shared" si="200"/>
        <v>0</v>
      </c>
      <c r="BH197" s="399">
        <f t="shared" si="201"/>
        <v>0</v>
      </c>
      <c r="BI197" s="412">
        <f t="shared" si="202"/>
        <v>0</v>
      </c>
      <c r="BJ197" s="413">
        <f t="shared" si="187"/>
        <v>0</v>
      </c>
      <c r="BK197" s="398" t="str">
        <f t="shared" si="188"/>
        <v>0</v>
      </c>
      <c r="BL197" s="398" t="str">
        <f t="shared" si="189"/>
        <v>0</v>
      </c>
      <c r="BM197" s="412">
        <f t="shared" si="203"/>
        <v>0</v>
      </c>
      <c r="BN197" s="412" t="str">
        <f t="shared" si="204"/>
        <v>0m0</v>
      </c>
      <c r="BO197" s="399">
        <f t="shared" si="205"/>
        <v>0</v>
      </c>
      <c r="BP197" s="399">
        <f t="shared" si="206"/>
        <v>0</v>
      </c>
      <c r="BQ197" s="412">
        <f t="shared" si="207"/>
        <v>0</v>
      </c>
      <c r="BR197" s="413">
        <f t="shared" si="208"/>
        <v>0</v>
      </c>
      <c r="BS197" s="398" t="str">
        <f t="shared" si="209"/>
        <v>0</v>
      </c>
      <c r="BT197" s="398" t="str">
        <f t="shared" si="210"/>
        <v>0</v>
      </c>
      <c r="BU197" s="412">
        <f t="shared" si="211"/>
        <v>0</v>
      </c>
      <c r="BV197" s="412" t="str">
        <f t="shared" si="212"/>
        <v>0m0</v>
      </c>
      <c r="BW197" s="399">
        <f t="shared" si="213"/>
        <v>0</v>
      </c>
      <c r="BX197" s="399">
        <f t="shared" si="214"/>
        <v>0</v>
      </c>
      <c r="BY197" s="412">
        <f t="shared" si="215"/>
        <v>0</v>
      </c>
      <c r="BZ197" s="413">
        <f t="shared" si="216"/>
        <v>0</v>
      </c>
      <c r="CA197" s="398" t="str">
        <f t="shared" si="217"/>
        <v>0</v>
      </c>
      <c r="CB197" s="398" t="str">
        <f t="shared" si="218"/>
        <v>0</v>
      </c>
      <c r="CC197" s="412">
        <f t="shared" si="219"/>
        <v>0</v>
      </c>
      <c r="CD197" s="412" t="str">
        <f t="shared" si="220"/>
        <v>0m0</v>
      </c>
      <c r="CE197" s="399">
        <f t="shared" si="221"/>
        <v>0</v>
      </c>
      <c r="CF197" s="399">
        <f t="shared" si="222"/>
        <v>0</v>
      </c>
      <c r="CG197" s="412">
        <f t="shared" si="223"/>
        <v>0</v>
      </c>
      <c r="CH197" s="413">
        <f t="shared" si="224"/>
        <v>0</v>
      </c>
      <c r="CI197" s="398" t="str">
        <f t="shared" si="225"/>
        <v>0</v>
      </c>
      <c r="CJ197" s="398" t="str">
        <f t="shared" si="226"/>
        <v>0</v>
      </c>
      <c r="CK197" s="412">
        <f t="shared" si="227"/>
        <v>0</v>
      </c>
      <c r="CL197" s="412" t="str">
        <f t="shared" si="228"/>
        <v>0m0</v>
      </c>
      <c r="CM197" s="399">
        <f t="shared" si="229"/>
        <v>0</v>
      </c>
      <c r="CN197" s="399">
        <f t="shared" si="230"/>
        <v>0</v>
      </c>
      <c r="CO197" s="412">
        <f t="shared" si="231"/>
        <v>0</v>
      </c>
      <c r="CP197" s="413">
        <f t="shared" si="232"/>
        <v>0</v>
      </c>
      <c r="CQ197" s="398" t="str">
        <f t="shared" si="233"/>
        <v>0</v>
      </c>
      <c r="CR197" s="398" t="str">
        <f t="shared" si="234"/>
        <v>0</v>
      </c>
      <c r="CS197" s="412">
        <f t="shared" si="235"/>
        <v>0</v>
      </c>
      <c r="CT197" s="412" t="str">
        <f t="shared" si="236"/>
        <v>0m0</v>
      </c>
      <c r="CU197" s="412">
        <f t="shared" si="237"/>
        <v>0</v>
      </c>
      <c r="CV197" s="412">
        <f t="shared" si="238"/>
        <v>0</v>
      </c>
      <c r="CW197" s="412">
        <f t="shared" si="239"/>
        <v>0</v>
      </c>
      <c r="CX197" s="412">
        <f t="shared" si="240"/>
        <v>0</v>
      </c>
      <c r="CY197" s="412">
        <f t="shared" si="241"/>
        <v>0</v>
      </c>
      <c r="CZ197" s="412" t="str">
        <f t="shared" si="242"/>
        <v/>
      </c>
      <c r="DA197" s="412" t="str">
        <f t="shared" si="243"/>
        <v/>
      </c>
      <c r="DB197" s="412" t="str">
        <f t="shared" si="244"/>
        <v/>
      </c>
      <c r="DC197" s="412" t="str">
        <f t="shared" si="245"/>
        <v/>
      </c>
      <c r="DD197" s="412" t="str">
        <f t="shared" si="246"/>
        <v/>
      </c>
      <c r="DE197" s="412"/>
      <c r="DF197" s="411"/>
      <c r="DG197" s="412" t="str">
        <f t="shared" si="247"/>
        <v/>
      </c>
      <c r="DH197" s="412" t="str">
        <f t="shared" si="248"/>
        <v/>
      </c>
      <c r="DI197" s="412">
        <f t="shared" si="249"/>
        <v>0</v>
      </c>
      <c r="DJ197" s="412" t="str">
        <f t="shared" si="250"/>
        <v/>
      </c>
      <c r="DK197" s="412" t="str">
        <f t="shared" si="251"/>
        <v/>
      </c>
      <c r="DL197" s="412" t="str">
        <f t="shared" si="252"/>
        <v/>
      </c>
      <c r="DM197" s="412" t="str">
        <f t="shared" si="253"/>
        <v/>
      </c>
      <c r="DN197" s="412" t="str">
        <f t="shared" si="254"/>
        <v/>
      </c>
      <c r="DO197" s="412" t="str">
        <f t="shared" si="255"/>
        <v/>
      </c>
    </row>
    <row r="198" spans="1:119" s="157" customFormat="1" ht="18" hidden="1" customHeight="1">
      <c r="A198" s="161" t="str">
        <f t="shared" si="264"/>
        <v/>
      </c>
      <c r="B198" s="158"/>
      <c r="C198" s="31" t="str">
        <f>IF(B198="","",VLOOKUP(B198,学連登録!$C$2:$G$3000,2,FALSE))</f>
        <v/>
      </c>
      <c r="D198" s="32" t="str">
        <f>IF(B198="","",VLOOKUP(B198,学連登録!$C$2:$G$3000,3,FALSE))</f>
        <v/>
      </c>
      <c r="E198" s="33" t="str">
        <f>IF(B198="","",VLOOKUP(B198,学連登録!$C$2:$G$3000,4,FALSE))</f>
        <v/>
      </c>
      <c r="F198" s="383" t="str">
        <f>IF(B198="","",VLOOKUP(B198,学連登録!$C$2:$I$3000,7,FALSE))</f>
        <v/>
      </c>
      <c r="G198" s="160"/>
      <c r="H198" s="905"/>
      <c r="I198" s="907"/>
      <c r="J198" s="160"/>
      <c r="K198" s="905"/>
      <c r="L198" s="906"/>
      <c r="M198" s="160"/>
      <c r="N198" s="819"/>
      <c r="O198" s="820"/>
      <c r="P198" s="159"/>
      <c r="Q198" s="905"/>
      <c r="R198" s="906"/>
      <c r="S198" s="159"/>
      <c r="T198" s="905"/>
      <c r="U198" s="906"/>
      <c r="V198" s="103" t="str">
        <f>IF(B198="","",VLOOKUP(B198,学連登録!$C$2:$H$3000,6,FALSE))</f>
        <v/>
      </c>
      <c r="Y198" s="118" t="str">
        <f t="shared" si="256"/>
        <v/>
      </c>
      <c r="Z198" s="97" t="str">
        <f>IF(G198="","",VLOOKUP(G198,種目名!$R$5:$T$104,3,0))</f>
        <v/>
      </c>
      <c r="AA198" s="99" t="str">
        <f>IF(J198="","",VLOOKUP(J198,種目名!$R$5:$T$104,3,0))</f>
        <v/>
      </c>
      <c r="AB198" s="119" t="str">
        <f>IF(M198="","",VLOOKUP(M198,種目名!$R$5:$T$104,3,0))</f>
        <v/>
      </c>
      <c r="AC198" s="119" t="str">
        <f>IF(P198="","",VLOOKUP(AF198,種目名!$R$5:$T$104,3,0))</f>
        <v/>
      </c>
      <c r="AD198" s="120" t="str">
        <f>IF(S198="","",VLOOKUP(AI198,種目名!$R$5:$T$104,3,0))</f>
        <v/>
      </c>
      <c r="AE198" s="117">
        <f t="shared" si="257"/>
        <v>0</v>
      </c>
      <c r="AF198" s="157" t="str">
        <f t="shared" si="258"/>
        <v/>
      </c>
      <c r="AG198" s="157" t="str">
        <f t="shared" si="259"/>
        <v/>
      </c>
      <c r="AH198" s="157">
        <f t="shared" si="260"/>
        <v>0</v>
      </c>
      <c r="AI198" s="157" t="str">
        <f t="shared" si="261"/>
        <v/>
      </c>
      <c r="AJ198" s="157" t="str">
        <f t="shared" si="262"/>
        <v/>
      </c>
      <c r="AK198" s="390"/>
      <c r="AL198" s="171">
        <f t="shared" si="190"/>
        <v>0</v>
      </c>
      <c r="AM198" s="399">
        <f t="shared" si="191"/>
        <v>0</v>
      </c>
      <c r="AN198" s="399">
        <f>COUNTIF($B$12:B198,B198)</f>
        <v>0</v>
      </c>
      <c r="AO198" s="399"/>
      <c r="AP198" s="399" t="str">
        <f t="shared" si="192"/>
        <v/>
      </c>
      <c r="AQ198" s="399" t="str">
        <f t="shared" si="192"/>
        <v/>
      </c>
      <c r="AR198" s="399" t="str">
        <f t="shared" si="192"/>
        <v/>
      </c>
      <c r="AS198" s="399" t="str">
        <f t="shared" si="192"/>
        <v/>
      </c>
      <c r="AT198" s="399">
        <f t="shared" si="193"/>
        <v>0</v>
      </c>
      <c r="AU198" s="399" t="str">
        <f t="shared" si="194"/>
        <v/>
      </c>
      <c r="AV198" s="399" t="str">
        <f t="shared" si="195"/>
        <v/>
      </c>
      <c r="AW198" s="399" t="str">
        <f t="shared" si="196"/>
        <v/>
      </c>
      <c r="AX198" s="399" t="str">
        <f t="shared" si="197"/>
        <v/>
      </c>
      <c r="AY198" s="399" t="str">
        <f t="shared" si="198"/>
        <v/>
      </c>
      <c r="AZ198" s="399" t="str">
        <f t="shared" si="263"/>
        <v/>
      </c>
      <c r="BA198" s="399" t="str">
        <f t="shared" si="263"/>
        <v/>
      </c>
      <c r="BB198" s="399" t="str">
        <f t="shared" si="263"/>
        <v/>
      </c>
      <c r="BC198" s="399" t="str">
        <f t="shared" si="263"/>
        <v/>
      </c>
      <c r="BD198" s="403" t="str">
        <f t="shared" si="263"/>
        <v/>
      </c>
      <c r="BE198" s="393">
        <f t="shared" si="199"/>
        <v>0</v>
      </c>
      <c r="BG198" s="399">
        <f t="shared" si="200"/>
        <v>0</v>
      </c>
      <c r="BH198" s="399">
        <f t="shared" si="201"/>
        <v>0</v>
      </c>
      <c r="BI198" s="412">
        <f t="shared" si="202"/>
        <v>0</v>
      </c>
      <c r="BJ198" s="413">
        <f t="shared" si="187"/>
        <v>0</v>
      </c>
      <c r="BK198" s="398" t="str">
        <f t="shared" si="188"/>
        <v>0</v>
      </c>
      <c r="BL198" s="398" t="str">
        <f t="shared" si="189"/>
        <v>0</v>
      </c>
      <c r="BM198" s="412">
        <f t="shared" si="203"/>
        <v>0</v>
      </c>
      <c r="BN198" s="412" t="str">
        <f t="shared" si="204"/>
        <v>0m0</v>
      </c>
      <c r="BO198" s="399">
        <f t="shared" si="205"/>
        <v>0</v>
      </c>
      <c r="BP198" s="399">
        <f t="shared" si="206"/>
        <v>0</v>
      </c>
      <c r="BQ198" s="412">
        <f t="shared" si="207"/>
        <v>0</v>
      </c>
      <c r="BR198" s="413">
        <f t="shared" si="208"/>
        <v>0</v>
      </c>
      <c r="BS198" s="398" t="str">
        <f t="shared" si="209"/>
        <v>0</v>
      </c>
      <c r="BT198" s="398" t="str">
        <f t="shared" si="210"/>
        <v>0</v>
      </c>
      <c r="BU198" s="412">
        <f t="shared" si="211"/>
        <v>0</v>
      </c>
      <c r="BV198" s="412" t="str">
        <f t="shared" si="212"/>
        <v>0m0</v>
      </c>
      <c r="BW198" s="399">
        <f t="shared" si="213"/>
        <v>0</v>
      </c>
      <c r="BX198" s="399">
        <f t="shared" si="214"/>
        <v>0</v>
      </c>
      <c r="BY198" s="412">
        <f t="shared" si="215"/>
        <v>0</v>
      </c>
      <c r="BZ198" s="413">
        <f t="shared" si="216"/>
        <v>0</v>
      </c>
      <c r="CA198" s="398" t="str">
        <f t="shared" si="217"/>
        <v>0</v>
      </c>
      <c r="CB198" s="398" t="str">
        <f t="shared" si="218"/>
        <v>0</v>
      </c>
      <c r="CC198" s="412">
        <f t="shared" si="219"/>
        <v>0</v>
      </c>
      <c r="CD198" s="412" t="str">
        <f t="shared" si="220"/>
        <v>0m0</v>
      </c>
      <c r="CE198" s="399">
        <f t="shared" si="221"/>
        <v>0</v>
      </c>
      <c r="CF198" s="399">
        <f t="shared" si="222"/>
        <v>0</v>
      </c>
      <c r="CG198" s="412">
        <f t="shared" si="223"/>
        <v>0</v>
      </c>
      <c r="CH198" s="413">
        <f t="shared" si="224"/>
        <v>0</v>
      </c>
      <c r="CI198" s="398" t="str">
        <f t="shared" si="225"/>
        <v>0</v>
      </c>
      <c r="CJ198" s="398" t="str">
        <f t="shared" si="226"/>
        <v>0</v>
      </c>
      <c r="CK198" s="412">
        <f t="shared" si="227"/>
        <v>0</v>
      </c>
      <c r="CL198" s="412" t="str">
        <f t="shared" si="228"/>
        <v>0m0</v>
      </c>
      <c r="CM198" s="399">
        <f t="shared" si="229"/>
        <v>0</v>
      </c>
      <c r="CN198" s="399">
        <f t="shared" si="230"/>
        <v>0</v>
      </c>
      <c r="CO198" s="412">
        <f t="shared" si="231"/>
        <v>0</v>
      </c>
      <c r="CP198" s="413">
        <f t="shared" si="232"/>
        <v>0</v>
      </c>
      <c r="CQ198" s="398" t="str">
        <f t="shared" si="233"/>
        <v>0</v>
      </c>
      <c r="CR198" s="398" t="str">
        <f t="shared" si="234"/>
        <v>0</v>
      </c>
      <c r="CS198" s="412">
        <f t="shared" si="235"/>
        <v>0</v>
      </c>
      <c r="CT198" s="412" t="str">
        <f t="shared" si="236"/>
        <v>0m0</v>
      </c>
      <c r="CU198" s="412">
        <f t="shared" si="237"/>
        <v>0</v>
      </c>
      <c r="CV198" s="412">
        <f t="shared" si="238"/>
        <v>0</v>
      </c>
      <c r="CW198" s="412">
        <f t="shared" si="239"/>
        <v>0</v>
      </c>
      <c r="CX198" s="412">
        <f t="shared" si="240"/>
        <v>0</v>
      </c>
      <c r="CY198" s="412">
        <f t="shared" si="241"/>
        <v>0</v>
      </c>
      <c r="CZ198" s="412" t="str">
        <f t="shared" si="242"/>
        <v/>
      </c>
      <c r="DA198" s="412" t="str">
        <f t="shared" si="243"/>
        <v/>
      </c>
      <c r="DB198" s="412" t="str">
        <f t="shared" si="244"/>
        <v/>
      </c>
      <c r="DC198" s="412" t="str">
        <f t="shared" si="245"/>
        <v/>
      </c>
      <c r="DD198" s="412" t="str">
        <f t="shared" si="246"/>
        <v/>
      </c>
      <c r="DE198" s="412"/>
      <c r="DF198" s="411"/>
      <c r="DG198" s="412" t="str">
        <f t="shared" si="247"/>
        <v/>
      </c>
      <c r="DH198" s="412" t="str">
        <f t="shared" si="248"/>
        <v/>
      </c>
      <c r="DI198" s="412">
        <f t="shared" si="249"/>
        <v>0</v>
      </c>
      <c r="DJ198" s="412" t="str">
        <f t="shared" si="250"/>
        <v/>
      </c>
      <c r="DK198" s="412" t="str">
        <f t="shared" si="251"/>
        <v/>
      </c>
      <c r="DL198" s="412" t="str">
        <f t="shared" si="252"/>
        <v/>
      </c>
      <c r="DM198" s="412" t="str">
        <f t="shared" si="253"/>
        <v/>
      </c>
      <c r="DN198" s="412" t="str">
        <f t="shared" si="254"/>
        <v/>
      </c>
      <c r="DO198" s="412" t="str">
        <f t="shared" si="255"/>
        <v/>
      </c>
    </row>
    <row r="199" spans="1:119" s="157" customFormat="1" ht="18" hidden="1" customHeight="1">
      <c r="A199" s="161" t="str">
        <f t="shared" si="264"/>
        <v/>
      </c>
      <c r="B199" s="158"/>
      <c r="C199" s="31" t="str">
        <f>IF(B199="","",VLOOKUP(B199,学連登録!$C$2:$G$3000,2,FALSE))</f>
        <v/>
      </c>
      <c r="D199" s="32" t="str">
        <f>IF(B199="","",VLOOKUP(B199,学連登録!$C$2:$G$3000,3,FALSE))</f>
        <v/>
      </c>
      <c r="E199" s="33" t="str">
        <f>IF(B199="","",VLOOKUP(B199,学連登録!$C$2:$G$3000,4,FALSE))</f>
        <v/>
      </c>
      <c r="F199" s="383" t="str">
        <f>IF(B199="","",VLOOKUP(B199,学連登録!$C$2:$I$3000,7,FALSE))</f>
        <v/>
      </c>
      <c r="G199" s="160"/>
      <c r="H199" s="905"/>
      <c r="I199" s="907"/>
      <c r="J199" s="160"/>
      <c r="K199" s="905"/>
      <c r="L199" s="906"/>
      <c r="M199" s="160"/>
      <c r="N199" s="819"/>
      <c r="O199" s="820"/>
      <c r="P199" s="159"/>
      <c r="Q199" s="905"/>
      <c r="R199" s="906"/>
      <c r="S199" s="159"/>
      <c r="T199" s="905"/>
      <c r="U199" s="906"/>
      <c r="V199" s="103" t="str">
        <f>IF(B199="","",VLOOKUP(B199,学連登録!$C$2:$H$3000,6,FALSE))</f>
        <v/>
      </c>
      <c r="Y199" s="118" t="str">
        <f t="shared" si="256"/>
        <v/>
      </c>
      <c r="Z199" s="97" t="str">
        <f>IF(G199="","",VLOOKUP(G199,種目名!$R$5:$T$104,3,0))</f>
        <v/>
      </c>
      <c r="AA199" s="99" t="str">
        <f>IF(J199="","",VLOOKUP(J199,種目名!$R$5:$T$104,3,0))</f>
        <v/>
      </c>
      <c r="AB199" s="119" t="str">
        <f>IF(M199="","",VLOOKUP(M199,種目名!$R$5:$T$104,3,0))</f>
        <v/>
      </c>
      <c r="AC199" s="119" t="str">
        <f>IF(P199="","",VLOOKUP(AF199,種目名!$R$5:$T$104,3,0))</f>
        <v/>
      </c>
      <c r="AD199" s="120" t="str">
        <f>IF(S199="","",VLOOKUP(AI199,種目名!$R$5:$T$104,3,0))</f>
        <v/>
      </c>
      <c r="AE199" s="117">
        <f t="shared" si="257"/>
        <v>0</v>
      </c>
      <c r="AF199" s="157" t="str">
        <f t="shared" si="258"/>
        <v/>
      </c>
      <c r="AG199" s="157" t="str">
        <f t="shared" si="259"/>
        <v/>
      </c>
      <c r="AH199" s="157">
        <f t="shared" si="260"/>
        <v>0</v>
      </c>
      <c r="AI199" s="157" t="str">
        <f t="shared" si="261"/>
        <v/>
      </c>
      <c r="AJ199" s="157" t="str">
        <f t="shared" si="262"/>
        <v/>
      </c>
      <c r="AK199" s="390"/>
      <c r="AL199" s="171">
        <f t="shared" si="190"/>
        <v>0</v>
      </c>
      <c r="AM199" s="399">
        <f t="shared" si="191"/>
        <v>0</v>
      </c>
      <c r="AN199" s="399">
        <f>COUNTIF($B$12:B199,B199)</f>
        <v>0</v>
      </c>
      <c r="AO199" s="399"/>
      <c r="AP199" s="399" t="str">
        <f t="shared" si="192"/>
        <v/>
      </c>
      <c r="AQ199" s="399" t="str">
        <f t="shared" si="192"/>
        <v/>
      </c>
      <c r="AR199" s="399" t="str">
        <f t="shared" si="192"/>
        <v/>
      </c>
      <c r="AS199" s="399" t="str">
        <f t="shared" si="192"/>
        <v/>
      </c>
      <c r="AT199" s="399">
        <f t="shared" si="193"/>
        <v>0</v>
      </c>
      <c r="AU199" s="399" t="str">
        <f t="shared" si="194"/>
        <v/>
      </c>
      <c r="AV199" s="399" t="str">
        <f t="shared" si="195"/>
        <v/>
      </c>
      <c r="AW199" s="399" t="str">
        <f t="shared" si="196"/>
        <v/>
      </c>
      <c r="AX199" s="399" t="str">
        <f t="shared" si="197"/>
        <v/>
      </c>
      <c r="AY199" s="399" t="str">
        <f t="shared" si="198"/>
        <v/>
      </c>
      <c r="AZ199" s="399" t="str">
        <f t="shared" si="263"/>
        <v/>
      </c>
      <c r="BA199" s="399" t="str">
        <f t="shared" si="263"/>
        <v/>
      </c>
      <c r="BB199" s="399" t="str">
        <f t="shared" si="263"/>
        <v/>
      </c>
      <c r="BC199" s="399" t="str">
        <f t="shared" si="263"/>
        <v/>
      </c>
      <c r="BD199" s="403" t="str">
        <f t="shared" si="263"/>
        <v/>
      </c>
      <c r="BE199" s="393">
        <f t="shared" si="199"/>
        <v>0</v>
      </c>
      <c r="BG199" s="399">
        <f t="shared" si="200"/>
        <v>0</v>
      </c>
      <c r="BH199" s="399">
        <f t="shared" si="201"/>
        <v>0</v>
      </c>
      <c r="BI199" s="412">
        <f t="shared" si="202"/>
        <v>0</v>
      </c>
      <c r="BJ199" s="413">
        <f t="shared" si="187"/>
        <v>0</v>
      </c>
      <c r="BK199" s="398" t="str">
        <f t="shared" si="188"/>
        <v>0</v>
      </c>
      <c r="BL199" s="398" t="str">
        <f t="shared" si="189"/>
        <v>0</v>
      </c>
      <c r="BM199" s="412">
        <f t="shared" si="203"/>
        <v>0</v>
      </c>
      <c r="BN199" s="412" t="str">
        <f t="shared" si="204"/>
        <v>0m0</v>
      </c>
      <c r="BO199" s="399">
        <f t="shared" si="205"/>
        <v>0</v>
      </c>
      <c r="BP199" s="399">
        <f t="shared" si="206"/>
        <v>0</v>
      </c>
      <c r="BQ199" s="412">
        <f t="shared" si="207"/>
        <v>0</v>
      </c>
      <c r="BR199" s="413">
        <f t="shared" si="208"/>
        <v>0</v>
      </c>
      <c r="BS199" s="398" t="str">
        <f t="shared" si="209"/>
        <v>0</v>
      </c>
      <c r="BT199" s="398" t="str">
        <f t="shared" si="210"/>
        <v>0</v>
      </c>
      <c r="BU199" s="412">
        <f t="shared" si="211"/>
        <v>0</v>
      </c>
      <c r="BV199" s="412" t="str">
        <f t="shared" si="212"/>
        <v>0m0</v>
      </c>
      <c r="BW199" s="399">
        <f t="shared" si="213"/>
        <v>0</v>
      </c>
      <c r="BX199" s="399">
        <f t="shared" si="214"/>
        <v>0</v>
      </c>
      <c r="BY199" s="412">
        <f t="shared" si="215"/>
        <v>0</v>
      </c>
      <c r="BZ199" s="413">
        <f t="shared" si="216"/>
        <v>0</v>
      </c>
      <c r="CA199" s="398" t="str">
        <f t="shared" si="217"/>
        <v>0</v>
      </c>
      <c r="CB199" s="398" t="str">
        <f t="shared" si="218"/>
        <v>0</v>
      </c>
      <c r="CC199" s="412">
        <f t="shared" si="219"/>
        <v>0</v>
      </c>
      <c r="CD199" s="412" t="str">
        <f t="shared" si="220"/>
        <v>0m0</v>
      </c>
      <c r="CE199" s="399">
        <f t="shared" si="221"/>
        <v>0</v>
      </c>
      <c r="CF199" s="399">
        <f t="shared" si="222"/>
        <v>0</v>
      </c>
      <c r="CG199" s="412">
        <f t="shared" si="223"/>
        <v>0</v>
      </c>
      <c r="CH199" s="413">
        <f t="shared" si="224"/>
        <v>0</v>
      </c>
      <c r="CI199" s="398" t="str">
        <f t="shared" si="225"/>
        <v>0</v>
      </c>
      <c r="CJ199" s="398" t="str">
        <f t="shared" si="226"/>
        <v>0</v>
      </c>
      <c r="CK199" s="412">
        <f t="shared" si="227"/>
        <v>0</v>
      </c>
      <c r="CL199" s="412" t="str">
        <f t="shared" si="228"/>
        <v>0m0</v>
      </c>
      <c r="CM199" s="399">
        <f t="shared" si="229"/>
        <v>0</v>
      </c>
      <c r="CN199" s="399">
        <f t="shared" si="230"/>
        <v>0</v>
      </c>
      <c r="CO199" s="412">
        <f t="shared" si="231"/>
        <v>0</v>
      </c>
      <c r="CP199" s="413">
        <f t="shared" si="232"/>
        <v>0</v>
      </c>
      <c r="CQ199" s="398" t="str">
        <f t="shared" si="233"/>
        <v>0</v>
      </c>
      <c r="CR199" s="398" t="str">
        <f t="shared" si="234"/>
        <v>0</v>
      </c>
      <c r="CS199" s="412">
        <f t="shared" si="235"/>
        <v>0</v>
      </c>
      <c r="CT199" s="412" t="str">
        <f t="shared" si="236"/>
        <v>0m0</v>
      </c>
      <c r="CU199" s="412">
        <f t="shared" si="237"/>
        <v>0</v>
      </c>
      <c r="CV199" s="412">
        <f t="shared" si="238"/>
        <v>0</v>
      </c>
      <c r="CW199" s="412">
        <f t="shared" si="239"/>
        <v>0</v>
      </c>
      <c r="CX199" s="412">
        <f t="shared" si="240"/>
        <v>0</v>
      </c>
      <c r="CY199" s="412">
        <f t="shared" si="241"/>
        <v>0</v>
      </c>
      <c r="CZ199" s="412" t="str">
        <f t="shared" si="242"/>
        <v/>
      </c>
      <c r="DA199" s="412" t="str">
        <f t="shared" si="243"/>
        <v/>
      </c>
      <c r="DB199" s="412" t="str">
        <f t="shared" si="244"/>
        <v/>
      </c>
      <c r="DC199" s="412" t="str">
        <f t="shared" si="245"/>
        <v/>
      </c>
      <c r="DD199" s="412" t="str">
        <f t="shared" si="246"/>
        <v/>
      </c>
      <c r="DE199" s="412"/>
      <c r="DF199" s="411"/>
      <c r="DG199" s="412" t="str">
        <f t="shared" si="247"/>
        <v/>
      </c>
      <c r="DH199" s="412" t="str">
        <f t="shared" si="248"/>
        <v/>
      </c>
      <c r="DI199" s="412">
        <f t="shared" si="249"/>
        <v>0</v>
      </c>
      <c r="DJ199" s="412" t="str">
        <f t="shared" si="250"/>
        <v/>
      </c>
      <c r="DK199" s="412" t="str">
        <f t="shared" si="251"/>
        <v/>
      </c>
      <c r="DL199" s="412" t="str">
        <f t="shared" si="252"/>
        <v/>
      </c>
      <c r="DM199" s="412" t="str">
        <f t="shared" si="253"/>
        <v/>
      </c>
      <c r="DN199" s="412" t="str">
        <f t="shared" si="254"/>
        <v/>
      </c>
      <c r="DO199" s="412" t="str">
        <f t="shared" si="255"/>
        <v/>
      </c>
    </row>
    <row r="200" spans="1:119" s="157" customFormat="1" ht="18" hidden="1" customHeight="1">
      <c r="A200" s="161" t="str">
        <f t="shared" si="264"/>
        <v/>
      </c>
      <c r="B200" s="158"/>
      <c r="C200" s="31" t="str">
        <f>IF(B200="","",VLOOKUP(B200,学連登録!$C$2:$G$3000,2,FALSE))</f>
        <v/>
      </c>
      <c r="D200" s="32" t="str">
        <f>IF(B200="","",VLOOKUP(B200,学連登録!$C$2:$G$3000,3,FALSE))</f>
        <v/>
      </c>
      <c r="E200" s="33" t="str">
        <f>IF(B200="","",VLOOKUP(B200,学連登録!$C$2:$G$3000,4,FALSE))</f>
        <v/>
      </c>
      <c r="F200" s="383" t="str">
        <f>IF(B200="","",VLOOKUP(B200,学連登録!$C$2:$I$3000,7,FALSE))</f>
        <v/>
      </c>
      <c r="G200" s="160"/>
      <c r="H200" s="905"/>
      <c r="I200" s="907"/>
      <c r="J200" s="160"/>
      <c r="K200" s="905"/>
      <c r="L200" s="906"/>
      <c r="M200" s="160"/>
      <c r="N200" s="819"/>
      <c r="O200" s="820"/>
      <c r="P200" s="159"/>
      <c r="Q200" s="905"/>
      <c r="R200" s="906"/>
      <c r="S200" s="159"/>
      <c r="T200" s="905"/>
      <c r="U200" s="906"/>
      <c r="V200" s="103" t="str">
        <f>IF(B200="","",VLOOKUP(B200,学連登録!$C$2:$H$3000,6,FALSE))</f>
        <v/>
      </c>
      <c r="Y200" s="118" t="str">
        <f t="shared" si="256"/>
        <v/>
      </c>
      <c r="Z200" s="97" t="str">
        <f>IF(G200="","",VLOOKUP(G200,種目名!$R$5:$T$104,3,0))</f>
        <v/>
      </c>
      <c r="AA200" s="99" t="str">
        <f>IF(J200="","",VLOOKUP(J200,種目名!$R$5:$T$104,3,0))</f>
        <v/>
      </c>
      <c r="AB200" s="119" t="str">
        <f>IF(M200="","",VLOOKUP(M200,種目名!$R$5:$T$104,3,0))</f>
        <v/>
      </c>
      <c r="AC200" s="119" t="str">
        <f>IF(P200="","",VLOOKUP(AF200,種目名!$R$5:$T$104,3,0))</f>
        <v/>
      </c>
      <c r="AD200" s="120" t="str">
        <f>IF(S200="","",VLOOKUP(AI200,種目名!$R$5:$T$104,3,0))</f>
        <v/>
      </c>
      <c r="AE200" s="117">
        <f t="shared" si="257"/>
        <v>0</v>
      </c>
      <c r="AF200" s="157" t="str">
        <f t="shared" si="258"/>
        <v/>
      </c>
      <c r="AG200" s="157" t="str">
        <f t="shared" si="259"/>
        <v/>
      </c>
      <c r="AH200" s="157">
        <f t="shared" si="260"/>
        <v>0</v>
      </c>
      <c r="AI200" s="157" t="str">
        <f t="shared" si="261"/>
        <v/>
      </c>
      <c r="AJ200" s="157" t="str">
        <f t="shared" si="262"/>
        <v/>
      </c>
      <c r="AK200" s="390"/>
      <c r="AL200" s="171">
        <f t="shared" si="190"/>
        <v>0</v>
      </c>
      <c r="AM200" s="399">
        <f t="shared" si="191"/>
        <v>0</v>
      </c>
      <c r="AN200" s="399">
        <f>COUNTIF($B$12:B200,B200)</f>
        <v>0</v>
      </c>
      <c r="AO200" s="399"/>
      <c r="AP200" s="399" t="str">
        <f t="shared" si="192"/>
        <v/>
      </c>
      <c r="AQ200" s="399" t="str">
        <f t="shared" si="192"/>
        <v/>
      </c>
      <c r="AR200" s="399" t="str">
        <f t="shared" si="192"/>
        <v/>
      </c>
      <c r="AS200" s="399" t="str">
        <f t="shared" si="192"/>
        <v/>
      </c>
      <c r="AT200" s="399">
        <f t="shared" si="193"/>
        <v>0</v>
      </c>
      <c r="AU200" s="399" t="str">
        <f t="shared" si="194"/>
        <v/>
      </c>
      <c r="AV200" s="399" t="str">
        <f t="shared" si="195"/>
        <v/>
      </c>
      <c r="AW200" s="399" t="str">
        <f t="shared" si="196"/>
        <v/>
      </c>
      <c r="AX200" s="399" t="str">
        <f t="shared" si="197"/>
        <v/>
      </c>
      <c r="AY200" s="399" t="str">
        <f t="shared" si="198"/>
        <v/>
      </c>
      <c r="AZ200" s="399" t="str">
        <f t="shared" si="263"/>
        <v/>
      </c>
      <c r="BA200" s="399" t="str">
        <f t="shared" si="263"/>
        <v/>
      </c>
      <c r="BB200" s="399" t="str">
        <f t="shared" si="263"/>
        <v/>
      </c>
      <c r="BC200" s="399" t="str">
        <f t="shared" si="263"/>
        <v/>
      </c>
      <c r="BD200" s="403" t="str">
        <f t="shared" si="263"/>
        <v/>
      </c>
      <c r="BE200" s="393">
        <f t="shared" si="199"/>
        <v>0</v>
      </c>
      <c r="BG200" s="399">
        <f t="shared" si="200"/>
        <v>0</v>
      </c>
      <c r="BH200" s="399">
        <f t="shared" si="201"/>
        <v>0</v>
      </c>
      <c r="BI200" s="412">
        <f t="shared" si="202"/>
        <v>0</v>
      </c>
      <c r="BJ200" s="413">
        <f t="shared" si="187"/>
        <v>0</v>
      </c>
      <c r="BK200" s="398" t="str">
        <f t="shared" si="188"/>
        <v>0</v>
      </c>
      <c r="BL200" s="398" t="str">
        <f t="shared" si="189"/>
        <v>0</v>
      </c>
      <c r="BM200" s="412">
        <f t="shared" si="203"/>
        <v>0</v>
      </c>
      <c r="BN200" s="412" t="str">
        <f t="shared" si="204"/>
        <v>0m0</v>
      </c>
      <c r="BO200" s="399">
        <f t="shared" si="205"/>
        <v>0</v>
      </c>
      <c r="BP200" s="399">
        <f t="shared" si="206"/>
        <v>0</v>
      </c>
      <c r="BQ200" s="412">
        <f t="shared" si="207"/>
        <v>0</v>
      </c>
      <c r="BR200" s="413">
        <f t="shared" si="208"/>
        <v>0</v>
      </c>
      <c r="BS200" s="398" t="str">
        <f t="shared" si="209"/>
        <v>0</v>
      </c>
      <c r="BT200" s="398" t="str">
        <f t="shared" si="210"/>
        <v>0</v>
      </c>
      <c r="BU200" s="412">
        <f t="shared" si="211"/>
        <v>0</v>
      </c>
      <c r="BV200" s="412" t="str">
        <f t="shared" si="212"/>
        <v>0m0</v>
      </c>
      <c r="BW200" s="399">
        <f t="shared" si="213"/>
        <v>0</v>
      </c>
      <c r="BX200" s="399">
        <f t="shared" si="214"/>
        <v>0</v>
      </c>
      <c r="BY200" s="412">
        <f t="shared" si="215"/>
        <v>0</v>
      </c>
      <c r="BZ200" s="413">
        <f t="shared" si="216"/>
        <v>0</v>
      </c>
      <c r="CA200" s="398" t="str">
        <f t="shared" si="217"/>
        <v>0</v>
      </c>
      <c r="CB200" s="398" t="str">
        <f t="shared" si="218"/>
        <v>0</v>
      </c>
      <c r="CC200" s="412">
        <f t="shared" si="219"/>
        <v>0</v>
      </c>
      <c r="CD200" s="412" t="str">
        <f t="shared" si="220"/>
        <v>0m0</v>
      </c>
      <c r="CE200" s="399">
        <f t="shared" si="221"/>
        <v>0</v>
      </c>
      <c r="CF200" s="399">
        <f t="shared" si="222"/>
        <v>0</v>
      </c>
      <c r="CG200" s="412">
        <f t="shared" si="223"/>
        <v>0</v>
      </c>
      <c r="CH200" s="413">
        <f t="shared" si="224"/>
        <v>0</v>
      </c>
      <c r="CI200" s="398" t="str">
        <f t="shared" si="225"/>
        <v>0</v>
      </c>
      <c r="CJ200" s="398" t="str">
        <f t="shared" si="226"/>
        <v>0</v>
      </c>
      <c r="CK200" s="412">
        <f t="shared" si="227"/>
        <v>0</v>
      </c>
      <c r="CL200" s="412" t="str">
        <f t="shared" si="228"/>
        <v>0m0</v>
      </c>
      <c r="CM200" s="399">
        <f t="shared" si="229"/>
        <v>0</v>
      </c>
      <c r="CN200" s="399">
        <f t="shared" si="230"/>
        <v>0</v>
      </c>
      <c r="CO200" s="412">
        <f t="shared" si="231"/>
        <v>0</v>
      </c>
      <c r="CP200" s="413">
        <f t="shared" si="232"/>
        <v>0</v>
      </c>
      <c r="CQ200" s="398" t="str">
        <f t="shared" si="233"/>
        <v>0</v>
      </c>
      <c r="CR200" s="398" t="str">
        <f t="shared" si="234"/>
        <v>0</v>
      </c>
      <c r="CS200" s="412">
        <f t="shared" si="235"/>
        <v>0</v>
      </c>
      <c r="CT200" s="412" t="str">
        <f t="shared" si="236"/>
        <v>0m0</v>
      </c>
      <c r="CU200" s="412">
        <f t="shared" si="237"/>
        <v>0</v>
      </c>
      <c r="CV200" s="412">
        <f t="shared" si="238"/>
        <v>0</v>
      </c>
      <c r="CW200" s="412">
        <f t="shared" si="239"/>
        <v>0</v>
      </c>
      <c r="CX200" s="412">
        <f t="shared" si="240"/>
        <v>0</v>
      </c>
      <c r="CY200" s="412">
        <f t="shared" si="241"/>
        <v>0</v>
      </c>
      <c r="CZ200" s="412" t="str">
        <f t="shared" si="242"/>
        <v/>
      </c>
      <c r="DA200" s="412" t="str">
        <f t="shared" si="243"/>
        <v/>
      </c>
      <c r="DB200" s="412" t="str">
        <f t="shared" si="244"/>
        <v/>
      </c>
      <c r="DC200" s="412" t="str">
        <f t="shared" si="245"/>
        <v/>
      </c>
      <c r="DD200" s="412" t="str">
        <f t="shared" si="246"/>
        <v/>
      </c>
      <c r="DE200" s="412"/>
      <c r="DF200" s="411"/>
      <c r="DG200" s="412" t="str">
        <f t="shared" si="247"/>
        <v/>
      </c>
      <c r="DH200" s="412" t="str">
        <f t="shared" si="248"/>
        <v/>
      </c>
      <c r="DI200" s="412">
        <f t="shared" si="249"/>
        <v>0</v>
      </c>
      <c r="DJ200" s="412" t="str">
        <f t="shared" si="250"/>
        <v/>
      </c>
      <c r="DK200" s="412" t="str">
        <f t="shared" si="251"/>
        <v/>
      </c>
      <c r="DL200" s="412" t="str">
        <f t="shared" si="252"/>
        <v/>
      </c>
      <c r="DM200" s="412" t="str">
        <f t="shared" si="253"/>
        <v/>
      </c>
      <c r="DN200" s="412" t="str">
        <f t="shared" si="254"/>
        <v/>
      </c>
      <c r="DO200" s="412" t="str">
        <f t="shared" si="255"/>
        <v/>
      </c>
    </row>
    <row r="201" spans="1:119" s="157" customFormat="1" ht="18" hidden="1" customHeight="1">
      <c r="A201" s="161" t="str">
        <f t="shared" si="264"/>
        <v/>
      </c>
      <c r="B201" s="158"/>
      <c r="C201" s="31" t="str">
        <f>IF(B201="","",VLOOKUP(B201,学連登録!$C$2:$G$3000,2,FALSE))</f>
        <v/>
      </c>
      <c r="D201" s="32" t="str">
        <f>IF(B201="","",VLOOKUP(B201,学連登録!$C$2:$G$3000,3,FALSE))</f>
        <v/>
      </c>
      <c r="E201" s="33" t="str">
        <f>IF(B201="","",VLOOKUP(B201,学連登録!$C$2:$G$3000,4,FALSE))</f>
        <v/>
      </c>
      <c r="F201" s="383" t="str">
        <f>IF(B201="","",VLOOKUP(B201,学連登録!$C$2:$I$3000,7,FALSE))</f>
        <v/>
      </c>
      <c r="G201" s="160"/>
      <c r="H201" s="905"/>
      <c r="I201" s="907"/>
      <c r="J201" s="160"/>
      <c r="K201" s="905"/>
      <c r="L201" s="906"/>
      <c r="M201" s="160"/>
      <c r="N201" s="819"/>
      <c r="O201" s="820"/>
      <c r="P201" s="159"/>
      <c r="Q201" s="905"/>
      <c r="R201" s="906"/>
      <c r="S201" s="159"/>
      <c r="T201" s="905"/>
      <c r="U201" s="906"/>
      <c r="V201" s="103" t="str">
        <f>IF(B201="","",VLOOKUP(B201,学連登録!$C$2:$H$3000,6,FALSE))</f>
        <v/>
      </c>
      <c r="Y201" s="118" t="str">
        <f t="shared" si="256"/>
        <v/>
      </c>
      <c r="Z201" s="97" t="str">
        <f>IF(G201="","",VLOOKUP(G201,種目名!$R$5:$T$104,3,0))</f>
        <v/>
      </c>
      <c r="AA201" s="99" t="str">
        <f>IF(J201="","",VLOOKUP(J201,種目名!$R$5:$T$104,3,0))</f>
        <v/>
      </c>
      <c r="AB201" s="119" t="str">
        <f>IF(M201="","",VLOOKUP(M201,種目名!$R$5:$T$104,3,0))</f>
        <v/>
      </c>
      <c r="AC201" s="119" t="str">
        <f>IF(P201="","",VLOOKUP(AF201,種目名!$R$5:$T$104,3,0))</f>
        <v/>
      </c>
      <c r="AD201" s="120" t="str">
        <f>IF(S201="","",VLOOKUP(AI201,種目名!$R$5:$T$104,3,0))</f>
        <v/>
      </c>
      <c r="AE201" s="117">
        <f t="shared" si="257"/>
        <v>0</v>
      </c>
      <c r="AF201" s="157" t="str">
        <f t="shared" si="258"/>
        <v/>
      </c>
      <c r="AG201" s="157" t="str">
        <f t="shared" si="259"/>
        <v/>
      </c>
      <c r="AH201" s="157">
        <f t="shared" si="260"/>
        <v>0</v>
      </c>
      <c r="AI201" s="157" t="str">
        <f t="shared" si="261"/>
        <v/>
      </c>
      <c r="AJ201" s="157" t="str">
        <f t="shared" si="262"/>
        <v/>
      </c>
      <c r="AK201" s="390"/>
      <c r="AL201" s="171">
        <f t="shared" si="190"/>
        <v>0</v>
      </c>
      <c r="AM201" s="399">
        <f t="shared" si="191"/>
        <v>0</v>
      </c>
      <c r="AN201" s="399">
        <f>COUNTIF($B$12:B201,B201)</f>
        <v>0</v>
      </c>
      <c r="AO201" s="399"/>
      <c r="AP201" s="399" t="str">
        <f t="shared" si="192"/>
        <v/>
      </c>
      <c r="AQ201" s="399" t="str">
        <f t="shared" si="192"/>
        <v/>
      </c>
      <c r="AR201" s="399" t="str">
        <f t="shared" si="192"/>
        <v/>
      </c>
      <c r="AS201" s="399" t="str">
        <f t="shared" si="192"/>
        <v/>
      </c>
      <c r="AT201" s="399">
        <f t="shared" si="193"/>
        <v>0</v>
      </c>
      <c r="AU201" s="399" t="str">
        <f t="shared" si="194"/>
        <v/>
      </c>
      <c r="AV201" s="399" t="str">
        <f t="shared" si="195"/>
        <v/>
      </c>
      <c r="AW201" s="399" t="str">
        <f t="shared" si="196"/>
        <v/>
      </c>
      <c r="AX201" s="399" t="str">
        <f t="shared" si="197"/>
        <v/>
      </c>
      <c r="AY201" s="399" t="str">
        <f t="shared" si="198"/>
        <v/>
      </c>
      <c r="AZ201" s="399" t="str">
        <f t="shared" si="263"/>
        <v/>
      </c>
      <c r="BA201" s="399" t="str">
        <f t="shared" si="263"/>
        <v/>
      </c>
      <c r="BB201" s="399" t="str">
        <f t="shared" si="263"/>
        <v/>
      </c>
      <c r="BC201" s="399" t="str">
        <f t="shared" si="263"/>
        <v/>
      </c>
      <c r="BD201" s="403" t="str">
        <f t="shared" si="263"/>
        <v/>
      </c>
      <c r="BE201" s="393">
        <f t="shared" si="199"/>
        <v>0</v>
      </c>
      <c r="BG201" s="399">
        <f t="shared" si="200"/>
        <v>0</v>
      </c>
      <c r="BH201" s="399">
        <f t="shared" si="201"/>
        <v>0</v>
      </c>
      <c r="BI201" s="412">
        <f t="shared" si="202"/>
        <v>0</v>
      </c>
      <c r="BJ201" s="413">
        <f t="shared" si="187"/>
        <v>0</v>
      </c>
      <c r="BK201" s="398" t="str">
        <f t="shared" si="188"/>
        <v>0</v>
      </c>
      <c r="BL201" s="398" t="str">
        <f t="shared" si="189"/>
        <v>0</v>
      </c>
      <c r="BM201" s="412">
        <f t="shared" si="203"/>
        <v>0</v>
      </c>
      <c r="BN201" s="412" t="str">
        <f t="shared" si="204"/>
        <v>0m0</v>
      </c>
      <c r="BO201" s="399">
        <f t="shared" si="205"/>
        <v>0</v>
      </c>
      <c r="BP201" s="399">
        <f t="shared" si="206"/>
        <v>0</v>
      </c>
      <c r="BQ201" s="412">
        <f t="shared" si="207"/>
        <v>0</v>
      </c>
      <c r="BR201" s="413">
        <f t="shared" si="208"/>
        <v>0</v>
      </c>
      <c r="BS201" s="398" t="str">
        <f t="shared" si="209"/>
        <v>0</v>
      </c>
      <c r="BT201" s="398" t="str">
        <f t="shared" si="210"/>
        <v>0</v>
      </c>
      <c r="BU201" s="412">
        <f t="shared" si="211"/>
        <v>0</v>
      </c>
      <c r="BV201" s="412" t="str">
        <f t="shared" si="212"/>
        <v>0m0</v>
      </c>
      <c r="BW201" s="399">
        <f t="shared" si="213"/>
        <v>0</v>
      </c>
      <c r="BX201" s="399">
        <f t="shared" si="214"/>
        <v>0</v>
      </c>
      <c r="BY201" s="412">
        <f t="shared" si="215"/>
        <v>0</v>
      </c>
      <c r="BZ201" s="413">
        <f t="shared" si="216"/>
        <v>0</v>
      </c>
      <c r="CA201" s="398" t="str">
        <f t="shared" si="217"/>
        <v>0</v>
      </c>
      <c r="CB201" s="398" t="str">
        <f t="shared" si="218"/>
        <v>0</v>
      </c>
      <c r="CC201" s="412">
        <f t="shared" si="219"/>
        <v>0</v>
      </c>
      <c r="CD201" s="412" t="str">
        <f t="shared" si="220"/>
        <v>0m0</v>
      </c>
      <c r="CE201" s="399">
        <f t="shared" si="221"/>
        <v>0</v>
      </c>
      <c r="CF201" s="399">
        <f t="shared" si="222"/>
        <v>0</v>
      </c>
      <c r="CG201" s="412">
        <f t="shared" si="223"/>
        <v>0</v>
      </c>
      <c r="CH201" s="413">
        <f t="shared" si="224"/>
        <v>0</v>
      </c>
      <c r="CI201" s="398" t="str">
        <f t="shared" si="225"/>
        <v>0</v>
      </c>
      <c r="CJ201" s="398" t="str">
        <f t="shared" si="226"/>
        <v>0</v>
      </c>
      <c r="CK201" s="412">
        <f t="shared" si="227"/>
        <v>0</v>
      </c>
      <c r="CL201" s="412" t="str">
        <f t="shared" si="228"/>
        <v>0m0</v>
      </c>
      <c r="CM201" s="399">
        <f t="shared" si="229"/>
        <v>0</v>
      </c>
      <c r="CN201" s="399">
        <f t="shared" si="230"/>
        <v>0</v>
      </c>
      <c r="CO201" s="412">
        <f t="shared" si="231"/>
        <v>0</v>
      </c>
      <c r="CP201" s="413">
        <f t="shared" si="232"/>
        <v>0</v>
      </c>
      <c r="CQ201" s="398" t="str">
        <f t="shared" si="233"/>
        <v>0</v>
      </c>
      <c r="CR201" s="398" t="str">
        <f t="shared" si="234"/>
        <v>0</v>
      </c>
      <c r="CS201" s="412">
        <f t="shared" si="235"/>
        <v>0</v>
      </c>
      <c r="CT201" s="412" t="str">
        <f t="shared" si="236"/>
        <v>0m0</v>
      </c>
      <c r="CU201" s="412">
        <f t="shared" si="237"/>
        <v>0</v>
      </c>
      <c r="CV201" s="412">
        <f t="shared" si="238"/>
        <v>0</v>
      </c>
      <c r="CW201" s="412">
        <f t="shared" si="239"/>
        <v>0</v>
      </c>
      <c r="CX201" s="412">
        <f t="shared" si="240"/>
        <v>0</v>
      </c>
      <c r="CY201" s="412">
        <f t="shared" si="241"/>
        <v>0</v>
      </c>
      <c r="CZ201" s="412" t="str">
        <f t="shared" si="242"/>
        <v/>
      </c>
      <c r="DA201" s="412" t="str">
        <f t="shared" si="243"/>
        <v/>
      </c>
      <c r="DB201" s="412" t="str">
        <f t="shared" si="244"/>
        <v/>
      </c>
      <c r="DC201" s="412" t="str">
        <f t="shared" si="245"/>
        <v/>
      </c>
      <c r="DD201" s="412" t="str">
        <f t="shared" si="246"/>
        <v/>
      </c>
      <c r="DE201" s="412"/>
      <c r="DF201" s="411"/>
      <c r="DG201" s="412" t="str">
        <f t="shared" si="247"/>
        <v/>
      </c>
      <c r="DH201" s="412" t="str">
        <f t="shared" si="248"/>
        <v/>
      </c>
      <c r="DI201" s="412">
        <f t="shared" si="249"/>
        <v>0</v>
      </c>
      <c r="DJ201" s="412" t="str">
        <f t="shared" si="250"/>
        <v/>
      </c>
      <c r="DK201" s="412" t="str">
        <f t="shared" si="251"/>
        <v/>
      </c>
      <c r="DL201" s="412" t="str">
        <f t="shared" si="252"/>
        <v/>
      </c>
      <c r="DM201" s="412" t="str">
        <f t="shared" si="253"/>
        <v/>
      </c>
      <c r="DN201" s="412" t="str">
        <f t="shared" si="254"/>
        <v/>
      </c>
      <c r="DO201" s="412" t="str">
        <f t="shared" si="255"/>
        <v/>
      </c>
    </row>
    <row r="202" spans="1:119" s="157" customFormat="1" ht="18" hidden="1" customHeight="1">
      <c r="A202" s="161" t="str">
        <f t="shared" si="264"/>
        <v/>
      </c>
      <c r="B202" s="158"/>
      <c r="C202" s="31" t="str">
        <f>IF(B202="","",VLOOKUP(B202,学連登録!$C$2:$G$3000,2,FALSE))</f>
        <v/>
      </c>
      <c r="D202" s="32" t="str">
        <f>IF(B202="","",VLOOKUP(B202,学連登録!$C$2:$G$3000,3,FALSE))</f>
        <v/>
      </c>
      <c r="E202" s="33" t="str">
        <f>IF(B202="","",VLOOKUP(B202,学連登録!$C$2:$G$3000,4,FALSE))</f>
        <v/>
      </c>
      <c r="F202" s="383" t="str">
        <f>IF(B202="","",VLOOKUP(B202,学連登録!$C$2:$I$3000,7,FALSE))</f>
        <v/>
      </c>
      <c r="G202" s="160"/>
      <c r="H202" s="905"/>
      <c r="I202" s="907"/>
      <c r="J202" s="160"/>
      <c r="K202" s="905"/>
      <c r="L202" s="906"/>
      <c r="M202" s="160"/>
      <c r="N202" s="819"/>
      <c r="O202" s="820"/>
      <c r="P202" s="159"/>
      <c r="Q202" s="905"/>
      <c r="R202" s="906"/>
      <c r="S202" s="159"/>
      <c r="T202" s="905"/>
      <c r="U202" s="906"/>
      <c r="V202" s="103" t="str">
        <f>IF(B202="","",VLOOKUP(B202,学連登録!$C$2:$H$3000,6,FALSE))</f>
        <v/>
      </c>
      <c r="Y202" s="118" t="str">
        <f t="shared" si="256"/>
        <v/>
      </c>
      <c r="Z202" s="97" t="str">
        <f>IF(G202="","",VLOOKUP(G202,種目名!$R$5:$T$104,3,0))</f>
        <v/>
      </c>
      <c r="AA202" s="99" t="str">
        <f>IF(J202="","",VLOOKUP(J202,種目名!$R$5:$T$104,3,0))</f>
        <v/>
      </c>
      <c r="AB202" s="119" t="str">
        <f>IF(M202="","",VLOOKUP(M202,種目名!$R$5:$T$104,3,0))</f>
        <v/>
      </c>
      <c r="AC202" s="119" t="str">
        <f>IF(P202="","",VLOOKUP(AF202,種目名!$R$5:$T$104,3,0))</f>
        <v/>
      </c>
      <c r="AD202" s="120" t="str">
        <f>IF(S202="","",VLOOKUP(AI202,種目名!$R$5:$T$104,3,0))</f>
        <v/>
      </c>
      <c r="AE202" s="117">
        <f t="shared" si="257"/>
        <v>0</v>
      </c>
      <c r="AF202" s="157" t="str">
        <f t="shared" si="258"/>
        <v/>
      </c>
      <c r="AG202" s="157" t="str">
        <f t="shared" si="259"/>
        <v/>
      </c>
      <c r="AH202" s="157">
        <f t="shared" si="260"/>
        <v>0</v>
      </c>
      <c r="AI202" s="157" t="str">
        <f t="shared" si="261"/>
        <v/>
      </c>
      <c r="AJ202" s="157" t="str">
        <f t="shared" si="262"/>
        <v/>
      </c>
      <c r="AK202" s="390"/>
      <c r="AL202" s="171">
        <f t="shared" si="190"/>
        <v>0</v>
      </c>
      <c r="AM202" s="399">
        <f t="shared" si="191"/>
        <v>0</v>
      </c>
      <c r="AN202" s="399">
        <f>COUNTIF($B$12:B202,B202)</f>
        <v>0</v>
      </c>
      <c r="AO202" s="399"/>
      <c r="AP202" s="399" t="str">
        <f t="shared" si="192"/>
        <v/>
      </c>
      <c r="AQ202" s="399" t="str">
        <f t="shared" si="192"/>
        <v/>
      </c>
      <c r="AR202" s="399" t="str">
        <f t="shared" si="192"/>
        <v/>
      </c>
      <c r="AS202" s="399" t="str">
        <f t="shared" si="192"/>
        <v/>
      </c>
      <c r="AT202" s="399">
        <f t="shared" si="193"/>
        <v>0</v>
      </c>
      <c r="AU202" s="399" t="str">
        <f t="shared" si="194"/>
        <v/>
      </c>
      <c r="AV202" s="399" t="str">
        <f t="shared" si="195"/>
        <v/>
      </c>
      <c r="AW202" s="399" t="str">
        <f t="shared" si="196"/>
        <v/>
      </c>
      <c r="AX202" s="399" t="str">
        <f t="shared" si="197"/>
        <v/>
      </c>
      <c r="AY202" s="399" t="str">
        <f t="shared" si="198"/>
        <v/>
      </c>
      <c r="AZ202" s="399" t="str">
        <f t="shared" si="263"/>
        <v/>
      </c>
      <c r="BA202" s="399" t="str">
        <f t="shared" si="263"/>
        <v/>
      </c>
      <c r="BB202" s="399" t="str">
        <f t="shared" si="263"/>
        <v/>
      </c>
      <c r="BC202" s="399" t="str">
        <f t="shared" si="263"/>
        <v/>
      </c>
      <c r="BD202" s="403" t="str">
        <f t="shared" si="263"/>
        <v/>
      </c>
      <c r="BE202" s="393">
        <f t="shared" si="199"/>
        <v>0</v>
      </c>
      <c r="BG202" s="399">
        <f t="shared" si="200"/>
        <v>0</v>
      </c>
      <c r="BH202" s="399">
        <f t="shared" si="201"/>
        <v>0</v>
      </c>
      <c r="BI202" s="412">
        <f t="shared" si="202"/>
        <v>0</v>
      </c>
      <c r="BJ202" s="413">
        <f t="shared" si="187"/>
        <v>0</v>
      </c>
      <c r="BK202" s="398" t="str">
        <f t="shared" si="188"/>
        <v>0</v>
      </c>
      <c r="BL202" s="398" t="str">
        <f t="shared" si="189"/>
        <v>0</v>
      </c>
      <c r="BM202" s="412">
        <f t="shared" si="203"/>
        <v>0</v>
      </c>
      <c r="BN202" s="412" t="str">
        <f t="shared" si="204"/>
        <v>0m0</v>
      </c>
      <c r="BO202" s="399">
        <f t="shared" si="205"/>
        <v>0</v>
      </c>
      <c r="BP202" s="399">
        <f t="shared" si="206"/>
        <v>0</v>
      </c>
      <c r="BQ202" s="412">
        <f t="shared" si="207"/>
        <v>0</v>
      </c>
      <c r="BR202" s="413">
        <f t="shared" si="208"/>
        <v>0</v>
      </c>
      <c r="BS202" s="398" t="str">
        <f t="shared" si="209"/>
        <v>0</v>
      </c>
      <c r="BT202" s="398" t="str">
        <f t="shared" si="210"/>
        <v>0</v>
      </c>
      <c r="BU202" s="412">
        <f t="shared" si="211"/>
        <v>0</v>
      </c>
      <c r="BV202" s="412" t="str">
        <f t="shared" si="212"/>
        <v>0m0</v>
      </c>
      <c r="BW202" s="399">
        <f t="shared" si="213"/>
        <v>0</v>
      </c>
      <c r="BX202" s="399">
        <f t="shared" si="214"/>
        <v>0</v>
      </c>
      <c r="BY202" s="412">
        <f t="shared" si="215"/>
        <v>0</v>
      </c>
      <c r="BZ202" s="413">
        <f t="shared" si="216"/>
        <v>0</v>
      </c>
      <c r="CA202" s="398" t="str">
        <f t="shared" si="217"/>
        <v>0</v>
      </c>
      <c r="CB202" s="398" t="str">
        <f t="shared" si="218"/>
        <v>0</v>
      </c>
      <c r="CC202" s="412">
        <f t="shared" si="219"/>
        <v>0</v>
      </c>
      <c r="CD202" s="412" t="str">
        <f t="shared" si="220"/>
        <v>0m0</v>
      </c>
      <c r="CE202" s="399">
        <f t="shared" si="221"/>
        <v>0</v>
      </c>
      <c r="CF202" s="399">
        <f t="shared" si="222"/>
        <v>0</v>
      </c>
      <c r="CG202" s="412">
        <f t="shared" si="223"/>
        <v>0</v>
      </c>
      <c r="CH202" s="413">
        <f t="shared" si="224"/>
        <v>0</v>
      </c>
      <c r="CI202" s="398" t="str">
        <f t="shared" si="225"/>
        <v>0</v>
      </c>
      <c r="CJ202" s="398" t="str">
        <f t="shared" si="226"/>
        <v>0</v>
      </c>
      <c r="CK202" s="412">
        <f t="shared" si="227"/>
        <v>0</v>
      </c>
      <c r="CL202" s="412" t="str">
        <f t="shared" si="228"/>
        <v>0m0</v>
      </c>
      <c r="CM202" s="399">
        <f t="shared" si="229"/>
        <v>0</v>
      </c>
      <c r="CN202" s="399">
        <f t="shared" si="230"/>
        <v>0</v>
      </c>
      <c r="CO202" s="412">
        <f t="shared" si="231"/>
        <v>0</v>
      </c>
      <c r="CP202" s="413">
        <f t="shared" si="232"/>
        <v>0</v>
      </c>
      <c r="CQ202" s="398" t="str">
        <f t="shared" si="233"/>
        <v>0</v>
      </c>
      <c r="CR202" s="398" t="str">
        <f t="shared" si="234"/>
        <v>0</v>
      </c>
      <c r="CS202" s="412">
        <f t="shared" si="235"/>
        <v>0</v>
      </c>
      <c r="CT202" s="412" t="str">
        <f t="shared" si="236"/>
        <v>0m0</v>
      </c>
      <c r="CU202" s="412">
        <f t="shared" si="237"/>
        <v>0</v>
      </c>
      <c r="CV202" s="412">
        <f t="shared" si="238"/>
        <v>0</v>
      </c>
      <c r="CW202" s="412">
        <f t="shared" si="239"/>
        <v>0</v>
      </c>
      <c r="CX202" s="412">
        <f t="shared" si="240"/>
        <v>0</v>
      </c>
      <c r="CY202" s="412">
        <f t="shared" si="241"/>
        <v>0</v>
      </c>
      <c r="CZ202" s="412" t="str">
        <f t="shared" si="242"/>
        <v/>
      </c>
      <c r="DA202" s="412" t="str">
        <f t="shared" si="243"/>
        <v/>
      </c>
      <c r="DB202" s="412" t="str">
        <f t="shared" si="244"/>
        <v/>
      </c>
      <c r="DC202" s="412" t="str">
        <f t="shared" si="245"/>
        <v/>
      </c>
      <c r="DD202" s="412" t="str">
        <f t="shared" si="246"/>
        <v/>
      </c>
      <c r="DE202" s="412"/>
      <c r="DF202" s="411"/>
      <c r="DG202" s="412" t="str">
        <f t="shared" si="247"/>
        <v/>
      </c>
      <c r="DH202" s="412" t="str">
        <f t="shared" si="248"/>
        <v/>
      </c>
      <c r="DI202" s="412">
        <f t="shared" si="249"/>
        <v>0</v>
      </c>
      <c r="DJ202" s="412" t="str">
        <f t="shared" si="250"/>
        <v/>
      </c>
      <c r="DK202" s="412" t="str">
        <f t="shared" si="251"/>
        <v/>
      </c>
      <c r="DL202" s="412" t="str">
        <f t="shared" si="252"/>
        <v/>
      </c>
      <c r="DM202" s="412" t="str">
        <f t="shared" si="253"/>
        <v/>
      </c>
      <c r="DN202" s="412" t="str">
        <f t="shared" si="254"/>
        <v/>
      </c>
      <c r="DO202" s="412" t="str">
        <f t="shared" si="255"/>
        <v/>
      </c>
    </row>
    <row r="203" spans="1:119" s="157" customFormat="1" ht="18" hidden="1" customHeight="1">
      <c r="A203" s="161" t="str">
        <f t="shared" si="264"/>
        <v/>
      </c>
      <c r="B203" s="158"/>
      <c r="C203" s="31" t="str">
        <f>IF(B203="","",VLOOKUP(B203,学連登録!$C$2:$G$3000,2,FALSE))</f>
        <v/>
      </c>
      <c r="D203" s="32" t="str">
        <f>IF(B203="","",VLOOKUP(B203,学連登録!$C$2:$G$3000,3,FALSE))</f>
        <v/>
      </c>
      <c r="E203" s="33" t="str">
        <f>IF(B203="","",VLOOKUP(B203,学連登録!$C$2:$G$3000,4,FALSE))</f>
        <v/>
      </c>
      <c r="F203" s="383" t="str">
        <f>IF(B203="","",VLOOKUP(B203,学連登録!$C$2:$I$3000,7,FALSE))</f>
        <v/>
      </c>
      <c r="G203" s="160"/>
      <c r="H203" s="905"/>
      <c r="I203" s="907"/>
      <c r="J203" s="160"/>
      <c r="K203" s="905"/>
      <c r="L203" s="906"/>
      <c r="M203" s="160"/>
      <c r="N203" s="819"/>
      <c r="O203" s="820"/>
      <c r="P203" s="159"/>
      <c r="Q203" s="905"/>
      <c r="R203" s="906"/>
      <c r="S203" s="159"/>
      <c r="T203" s="905"/>
      <c r="U203" s="906"/>
      <c r="V203" s="103" t="str">
        <f>IF(B203="","",VLOOKUP(B203,学連登録!$C$2:$H$3000,6,FALSE))</f>
        <v/>
      </c>
      <c r="Y203" s="118" t="str">
        <f t="shared" si="256"/>
        <v/>
      </c>
      <c r="Z203" s="97" t="str">
        <f>IF(G203="","",VLOOKUP(G203,種目名!$R$5:$T$104,3,0))</f>
        <v/>
      </c>
      <c r="AA203" s="99" t="str">
        <f>IF(J203="","",VLOOKUP(J203,種目名!$R$5:$T$104,3,0))</f>
        <v/>
      </c>
      <c r="AB203" s="119" t="str">
        <f>IF(M203="","",VLOOKUP(M203,種目名!$R$5:$T$104,3,0))</f>
        <v/>
      </c>
      <c r="AC203" s="119" t="str">
        <f>IF(P203="","",VLOOKUP(AF203,種目名!$R$5:$T$104,3,0))</f>
        <v/>
      </c>
      <c r="AD203" s="120" t="str">
        <f>IF(S203="","",VLOOKUP(AI203,種目名!$R$5:$T$104,3,0))</f>
        <v/>
      </c>
      <c r="AE203" s="117">
        <f t="shared" si="257"/>
        <v>0</v>
      </c>
      <c r="AF203" s="157" t="str">
        <f t="shared" si="258"/>
        <v/>
      </c>
      <c r="AG203" s="157" t="str">
        <f t="shared" si="259"/>
        <v/>
      </c>
      <c r="AH203" s="157">
        <f t="shared" si="260"/>
        <v>0</v>
      </c>
      <c r="AI203" s="157" t="str">
        <f t="shared" si="261"/>
        <v/>
      </c>
      <c r="AJ203" s="157" t="str">
        <f t="shared" si="262"/>
        <v/>
      </c>
      <c r="AK203" s="390"/>
      <c r="AL203" s="171">
        <f t="shared" si="190"/>
        <v>0</v>
      </c>
      <c r="AM203" s="399">
        <f t="shared" si="191"/>
        <v>0</v>
      </c>
      <c r="AN203" s="399">
        <f>COUNTIF($B$12:B203,B203)</f>
        <v>0</v>
      </c>
      <c r="AO203" s="399"/>
      <c r="AP203" s="399" t="str">
        <f t="shared" si="192"/>
        <v/>
      </c>
      <c r="AQ203" s="399" t="str">
        <f t="shared" si="192"/>
        <v/>
      </c>
      <c r="AR203" s="399" t="str">
        <f t="shared" si="192"/>
        <v/>
      </c>
      <c r="AS203" s="399" t="str">
        <f t="shared" si="192"/>
        <v/>
      </c>
      <c r="AT203" s="399">
        <f t="shared" si="193"/>
        <v>0</v>
      </c>
      <c r="AU203" s="399" t="str">
        <f t="shared" si="194"/>
        <v/>
      </c>
      <c r="AV203" s="399" t="str">
        <f t="shared" si="195"/>
        <v/>
      </c>
      <c r="AW203" s="399" t="str">
        <f t="shared" si="196"/>
        <v/>
      </c>
      <c r="AX203" s="399" t="str">
        <f t="shared" si="197"/>
        <v/>
      </c>
      <c r="AY203" s="399" t="str">
        <f t="shared" si="198"/>
        <v/>
      </c>
      <c r="AZ203" s="399" t="str">
        <f t="shared" si="263"/>
        <v/>
      </c>
      <c r="BA203" s="399" t="str">
        <f t="shared" si="263"/>
        <v/>
      </c>
      <c r="BB203" s="399" t="str">
        <f t="shared" si="263"/>
        <v/>
      </c>
      <c r="BC203" s="399" t="str">
        <f t="shared" si="263"/>
        <v/>
      </c>
      <c r="BD203" s="403" t="str">
        <f t="shared" si="263"/>
        <v/>
      </c>
      <c r="BE203" s="393">
        <f t="shared" si="199"/>
        <v>0</v>
      </c>
      <c r="BG203" s="399">
        <f t="shared" si="200"/>
        <v>0</v>
      </c>
      <c r="BH203" s="399">
        <f t="shared" si="201"/>
        <v>0</v>
      </c>
      <c r="BI203" s="412">
        <f t="shared" si="202"/>
        <v>0</v>
      </c>
      <c r="BJ203" s="413">
        <f t="shared" si="187"/>
        <v>0</v>
      </c>
      <c r="BK203" s="398" t="str">
        <f t="shared" si="188"/>
        <v>0</v>
      </c>
      <c r="BL203" s="398" t="str">
        <f t="shared" si="189"/>
        <v>0</v>
      </c>
      <c r="BM203" s="412">
        <f t="shared" si="203"/>
        <v>0</v>
      </c>
      <c r="BN203" s="412" t="str">
        <f t="shared" si="204"/>
        <v>0m0</v>
      </c>
      <c r="BO203" s="399">
        <f t="shared" si="205"/>
        <v>0</v>
      </c>
      <c r="BP203" s="399">
        <f t="shared" si="206"/>
        <v>0</v>
      </c>
      <c r="BQ203" s="412">
        <f t="shared" si="207"/>
        <v>0</v>
      </c>
      <c r="BR203" s="413">
        <f t="shared" si="208"/>
        <v>0</v>
      </c>
      <c r="BS203" s="398" t="str">
        <f t="shared" si="209"/>
        <v>0</v>
      </c>
      <c r="BT203" s="398" t="str">
        <f t="shared" si="210"/>
        <v>0</v>
      </c>
      <c r="BU203" s="412">
        <f t="shared" si="211"/>
        <v>0</v>
      </c>
      <c r="BV203" s="412" t="str">
        <f t="shared" si="212"/>
        <v>0m0</v>
      </c>
      <c r="BW203" s="399">
        <f t="shared" si="213"/>
        <v>0</v>
      </c>
      <c r="BX203" s="399">
        <f t="shared" si="214"/>
        <v>0</v>
      </c>
      <c r="BY203" s="412">
        <f t="shared" si="215"/>
        <v>0</v>
      </c>
      <c r="BZ203" s="413">
        <f t="shared" si="216"/>
        <v>0</v>
      </c>
      <c r="CA203" s="398" t="str">
        <f t="shared" si="217"/>
        <v>0</v>
      </c>
      <c r="CB203" s="398" t="str">
        <f t="shared" si="218"/>
        <v>0</v>
      </c>
      <c r="CC203" s="412">
        <f t="shared" si="219"/>
        <v>0</v>
      </c>
      <c r="CD203" s="412" t="str">
        <f t="shared" si="220"/>
        <v>0m0</v>
      </c>
      <c r="CE203" s="399">
        <f t="shared" si="221"/>
        <v>0</v>
      </c>
      <c r="CF203" s="399">
        <f t="shared" si="222"/>
        <v>0</v>
      </c>
      <c r="CG203" s="412">
        <f t="shared" si="223"/>
        <v>0</v>
      </c>
      <c r="CH203" s="413">
        <f t="shared" si="224"/>
        <v>0</v>
      </c>
      <c r="CI203" s="398" t="str">
        <f t="shared" si="225"/>
        <v>0</v>
      </c>
      <c r="CJ203" s="398" t="str">
        <f t="shared" si="226"/>
        <v>0</v>
      </c>
      <c r="CK203" s="412">
        <f t="shared" si="227"/>
        <v>0</v>
      </c>
      <c r="CL203" s="412" t="str">
        <f t="shared" si="228"/>
        <v>0m0</v>
      </c>
      <c r="CM203" s="399">
        <f t="shared" si="229"/>
        <v>0</v>
      </c>
      <c r="CN203" s="399">
        <f t="shared" si="230"/>
        <v>0</v>
      </c>
      <c r="CO203" s="412">
        <f t="shared" si="231"/>
        <v>0</v>
      </c>
      <c r="CP203" s="413">
        <f t="shared" si="232"/>
        <v>0</v>
      </c>
      <c r="CQ203" s="398" t="str">
        <f t="shared" si="233"/>
        <v>0</v>
      </c>
      <c r="CR203" s="398" t="str">
        <f t="shared" si="234"/>
        <v>0</v>
      </c>
      <c r="CS203" s="412">
        <f t="shared" si="235"/>
        <v>0</v>
      </c>
      <c r="CT203" s="412" t="str">
        <f t="shared" si="236"/>
        <v>0m0</v>
      </c>
      <c r="CU203" s="412">
        <f t="shared" si="237"/>
        <v>0</v>
      </c>
      <c r="CV203" s="412">
        <f t="shared" si="238"/>
        <v>0</v>
      </c>
      <c r="CW203" s="412">
        <f t="shared" si="239"/>
        <v>0</v>
      </c>
      <c r="CX203" s="412">
        <f t="shared" si="240"/>
        <v>0</v>
      </c>
      <c r="CY203" s="412">
        <f t="shared" si="241"/>
        <v>0</v>
      </c>
      <c r="CZ203" s="412" t="str">
        <f t="shared" si="242"/>
        <v/>
      </c>
      <c r="DA203" s="412" t="str">
        <f t="shared" si="243"/>
        <v/>
      </c>
      <c r="DB203" s="412" t="str">
        <f t="shared" si="244"/>
        <v/>
      </c>
      <c r="DC203" s="412" t="str">
        <f t="shared" si="245"/>
        <v/>
      </c>
      <c r="DD203" s="412" t="str">
        <f t="shared" si="246"/>
        <v/>
      </c>
      <c r="DE203" s="412"/>
      <c r="DF203" s="411"/>
      <c r="DG203" s="412" t="str">
        <f t="shared" si="247"/>
        <v/>
      </c>
      <c r="DH203" s="412" t="str">
        <f t="shared" si="248"/>
        <v/>
      </c>
      <c r="DI203" s="412">
        <f t="shared" si="249"/>
        <v>0</v>
      </c>
      <c r="DJ203" s="412" t="str">
        <f t="shared" si="250"/>
        <v/>
      </c>
      <c r="DK203" s="412" t="str">
        <f t="shared" si="251"/>
        <v/>
      </c>
      <c r="DL203" s="412" t="str">
        <f t="shared" si="252"/>
        <v/>
      </c>
      <c r="DM203" s="412" t="str">
        <f t="shared" si="253"/>
        <v/>
      </c>
      <c r="DN203" s="412" t="str">
        <f t="shared" si="254"/>
        <v/>
      </c>
      <c r="DO203" s="412" t="str">
        <f t="shared" si="255"/>
        <v/>
      </c>
    </row>
    <row r="204" spans="1:119" s="157" customFormat="1" ht="18" hidden="1" customHeight="1">
      <c r="A204" s="161" t="str">
        <f t="shared" si="264"/>
        <v/>
      </c>
      <c r="B204" s="158"/>
      <c r="C204" s="31" t="str">
        <f>IF(B204="","",VLOOKUP(B204,学連登録!$C$2:$G$3000,2,FALSE))</f>
        <v/>
      </c>
      <c r="D204" s="32" t="str">
        <f>IF(B204="","",VLOOKUP(B204,学連登録!$C$2:$G$3000,3,FALSE))</f>
        <v/>
      </c>
      <c r="E204" s="33" t="str">
        <f>IF(B204="","",VLOOKUP(B204,学連登録!$C$2:$G$3000,4,FALSE))</f>
        <v/>
      </c>
      <c r="F204" s="383" t="str">
        <f>IF(B204="","",VLOOKUP(B204,学連登録!$C$2:$I$3000,7,FALSE))</f>
        <v/>
      </c>
      <c r="G204" s="160"/>
      <c r="H204" s="905"/>
      <c r="I204" s="907"/>
      <c r="J204" s="160"/>
      <c r="K204" s="905"/>
      <c r="L204" s="906"/>
      <c r="M204" s="160"/>
      <c r="N204" s="819"/>
      <c r="O204" s="820"/>
      <c r="P204" s="159"/>
      <c r="Q204" s="905"/>
      <c r="R204" s="906"/>
      <c r="S204" s="159"/>
      <c r="T204" s="905"/>
      <c r="U204" s="906"/>
      <c r="V204" s="103" t="str">
        <f>IF(B204="","",VLOOKUP(B204,学連登録!$C$2:$H$3000,6,FALSE))</f>
        <v/>
      </c>
      <c r="Y204" s="118" t="str">
        <f t="shared" si="256"/>
        <v/>
      </c>
      <c r="Z204" s="97" t="str">
        <f>IF(G204="","",VLOOKUP(G204,種目名!$R$5:$T$104,3,0))</f>
        <v/>
      </c>
      <c r="AA204" s="99" t="str">
        <f>IF(J204="","",VLOOKUP(J204,種目名!$R$5:$T$104,3,0))</f>
        <v/>
      </c>
      <c r="AB204" s="119" t="str">
        <f>IF(M204="","",VLOOKUP(M204,種目名!$R$5:$T$104,3,0))</f>
        <v/>
      </c>
      <c r="AC204" s="119" t="str">
        <f>IF(P204="","",VLOOKUP(AF204,種目名!$R$5:$T$104,3,0))</f>
        <v/>
      </c>
      <c r="AD204" s="120" t="str">
        <f>IF(S204="","",VLOOKUP(AI204,種目名!$R$5:$T$104,3,0))</f>
        <v/>
      </c>
      <c r="AE204" s="117">
        <f t="shared" si="257"/>
        <v>0</v>
      </c>
      <c r="AF204" s="157" t="str">
        <f t="shared" si="258"/>
        <v/>
      </c>
      <c r="AG204" s="157" t="str">
        <f t="shared" si="259"/>
        <v/>
      </c>
      <c r="AH204" s="157">
        <f t="shared" si="260"/>
        <v>0</v>
      </c>
      <c r="AI204" s="157" t="str">
        <f t="shared" si="261"/>
        <v/>
      </c>
      <c r="AJ204" s="157" t="str">
        <f t="shared" si="262"/>
        <v/>
      </c>
      <c r="AK204" s="390"/>
      <c r="AL204" s="171">
        <f t="shared" si="190"/>
        <v>0</v>
      </c>
      <c r="AM204" s="399">
        <f t="shared" si="191"/>
        <v>0</v>
      </c>
      <c r="AN204" s="399">
        <f>COUNTIF($B$12:B204,B204)</f>
        <v>0</v>
      </c>
      <c r="AO204" s="399"/>
      <c r="AP204" s="399" t="str">
        <f t="shared" si="192"/>
        <v/>
      </c>
      <c r="AQ204" s="399" t="str">
        <f t="shared" si="192"/>
        <v/>
      </c>
      <c r="AR204" s="399" t="str">
        <f t="shared" si="192"/>
        <v/>
      </c>
      <c r="AS204" s="399" t="str">
        <f t="shared" ref="AS204:AS267" si="265">IF($B204="","",IF(F204="",1,0))</f>
        <v/>
      </c>
      <c r="AT204" s="399">
        <f t="shared" si="193"/>
        <v>0</v>
      </c>
      <c r="AU204" s="399" t="str">
        <f t="shared" si="194"/>
        <v/>
      </c>
      <c r="AV204" s="399" t="str">
        <f t="shared" si="195"/>
        <v/>
      </c>
      <c r="AW204" s="399" t="str">
        <f t="shared" si="196"/>
        <v/>
      </c>
      <c r="AX204" s="399" t="str">
        <f t="shared" si="197"/>
        <v/>
      </c>
      <c r="AY204" s="399" t="str">
        <f t="shared" si="198"/>
        <v/>
      </c>
      <c r="AZ204" s="399" t="str">
        <f t="shared" si="263"/>
        <v/>
      </c>
      <c r="BA204" s="399" t="str">
        <f t="shared" si="263"/>
        <v/>
      </c>
      <c r="BB204" s="399" t="str">
        <f t="shared" si="263"/>
        <v/>
      </c>
      <c r="BC204" s="399" t="str">
        <f t="shared" si="263"/>
        <v/>
      </c>
      <c r="BD204" s="403" t="str">
        <f t="shared" si="263"/>
        <v/>
      </c>
      <c r="BE204" s="393">
        <f t="shared" si="199"/>
        <v>0</v>
      </c>
      <c r="BG204" s="399">
        <f t="shared" si="200"/>
        <v>0</v>
      </c>
      <c r="BH204" s="399">
        <f t="shared" si="201"/>
        <v>0</v>
      </c>
      <c r="BI204" s="412">
        <f t="shared" si="202"/>
        <v>0</v>
      </c>
      <c r="BJ204" s="413">
        <f t="shared" ref="BJ204:BJ267" si="266">INT(BI204/10000)</f>
        <v>0</v>
      </c>
      <c r="BK204" s="398" t="str">
        <f t="shared" ref="BK204:BK267" si="267">RIGHT(INT(BI204/100),2)</f>
        <v>0</v>
      </c>
      <c r="BL204" s="398" t="str">
        <f t="shared" ref="BL204:BL267" si="268">RIGHT(INT(BI204/1),2)</f>
        <v>0</v>
      </c>
      <c r="BM204" s="412">
        <f t="shared" si="203"/>
        <v>0</v>
      </c>
      <c r="BN204" s="412" t="str">
        <f t="shared" si="204"/>
        <v>0m0</v>
      </c>
      <c r="BO204" s="399">
        <f t="shared" si="205"/>
        <v>0</v>
      </c>
      <c r="BP204" s="399">
        <f t="shared" si="206"/>
        <v>0</v>
      </c>
      <c r="BQ204" s="412">
        <f t="shared" si="207"/>
        <v>0</v>
      </c>
      <c r="BR204" s="413">
        <f t="shared" si="208"/>
        <v>0</v>
      </c>
      <c r="BS204" s="398" t="str">
        <f t="shared" si="209"/>
        <v>0</v>
      </c>
      <c r="BT204" s="398" t="str">
        <f t="shared" si="210"/>
        <v>0</v>
      </c>
      <c r="BU204" s="412">
        <f t="shared" si="211"/>
        <v>0</v>
      </c>
      <c r="BV204" s="412" t="str">
        <f t="shared" si="212"/>
        <v>0m0</v>
      </c>
      <c r="BW204" s="399">
        <f t="shared" si="213"/>
        <v>0</v>
      </c>
      <c r="BX204" s="399">
        <f t="shared" si="214"/>
        <v>0</v>
      </c>
      <c r="BY204" s="412">
        <f t="shared" si="215"/>
        <v>0</v>
      </c>
      <c r="BZ204" s="413">
        <f t="shared" si="216"/>
        <v>0</v>
      </c>
      <c r="CA204" s="398" t="str">
        <f t="shared" si="217"/>
        <v>0</v>
      </c>
      <c r="CB204" s="398" t="str">
        <f t="shared" si="218"/>
        <v>0</v>
      </c>
      <c r="CC204" s="412">
        <f t="shared" si="219"/>
        <v>0</v>
      </c>
      <c r="CD204" s="412" t="str">
        <f t="shared" si="220"/>
        <v>0m0</v>
      </c>
      <c r="CE204" s="399">
        <f t="shared" si="221"/>
        <v>0</v>
      </c>
      <c r="CF204" s="399">
        <f t="shared" si="222"/>
        <v>0</v>
      </c>
      <c r="CG204" s="412">
        <f t="shared" si="223"/>
        <v>0</v>
      </c>
      <c r="CH204" s="413">
        <f t="shared" si="224"/>
        <v>0</v>
      </c>
      <c r="CI204" s="398" t="str">
        <f t="shared" si="225"/>
        <v>0</v>
      </c>
      <c r="CJ204" s="398" t="str">
        <f t="shared" si="226"/>
        <v>0</v>
      </c>
      <c r="CK204" s="412">
        <f t="shared" si="227"/>
        <v>0</v>
      </c>
      <c r="CL204" s="412" t="str">
        <f t="shared" si="228"/>
        <v>0m0</v>
      </c>
      <c r="CM204" s="399">
        <f t="shared" si="229"/>
        <v>0</v>
      </c>
      <c r="CN204" s="399">
        <f t="shared" si="230"/>
        <v>0</v>
      </c>
      <c r="CO204" s="412">
        <f t="shared" si="231"/>
        <v>0</v>
      </c>
      <c r="CP204" s="413">
        <f t="shared" si="232"/>
        <v>0</v>
      </c>
      <c r="CQ204" s="398" t="str">
        <f t="shared" si="233"/>
        <v>0</v>
      </c>
      <c r="CR204" s="398" t="str">
        <f t="shared" si="234"/>
        <v>0</v>
      </c>
      <c r="CS204" s="412">
        <f t="shared" si="235"/>
        <v>0</v>
      </c>
      <c r="CT204" s="412" t="str">
        <f t="shared" si="236"/>
        <v>0m0</v>
      </c>
      <c r="CU204" s="412">
        <f t="shared" si="237"/>
        <v>0</v>
      </c>
      <c r="CV204" s="412">
        <f t="shared" si="238"/>
        <v>0</v>
      </c>
      <c r="CW204" s="412">
        <f t="shared" si="239"/>
        <v>0</v>
      </c>
      <c r="CX204" s="412">
        <f t="shared" si="240"/>
        <v>0</v>
      </c>
      <c r="CY204" s="412">
        <f t="shared" si="241"/>
        <v>0</v>
      </c>
      <c r="CZ204" s="412" t="str">
        <f t="shared" si="242"/>
        <v/>
      </c>
      <c r="DA204" s="412" t="str">
        <f t="shared" si="243"/>
        <v/>
      </c>
      <c r="DB204" s="412" t="str">
        <f t="shared" si="244"/>
        <v/>
      </c>
      <c r="DC204" s="412" t="str">
        <f t="shared" si="245"/>
        <v/>
      </c>
      <c r="DD204" s="412" t="str">
        <f t="shared" si="246"/>
        <v/>
      </c>
      <c r="DE204" s="412"/>
      <c r="DF204" s="411"/>
      <c r="DG204" s="412" t="str">
        <f t="shared" si="247"/>
        <v/>
      </c>
      <c r="DH204" s="412" t="str">
        <f t="shared" si="248"/>
        <v/>
      </c>
      <c r="DI204" s="412">
        <f t="shared" si="249"/>
        <v>0</v>
      </c>
      <c r="DJ204" s="412" t="str">
        <f t="shared" si="250"/>
        <v/>
      </c>
      <c r="DK204" s="412" t="str">
        <f t="shared" si="251"/>
        <v/>
      </c>
      <c r="DL204" s="412" t="str">
        <f t="shared" si="252"/>
        <v/>
      </c>
      <c r="DM204" s="412" t="str">
        <f t="shared" si="253"/>
        <v/>
      </c>
      <c r="DN204" s="412" t="str">
        <f t="shared" si="254"/>
        <v/>
      </c>
      <c r="DO204" s="412" t="str">
        <f t="shared" si="255"/>
        <v/>
      </c>
    </row>
    <row r="205" spans="1:119" s="157" customFormat="1" ht="18" hidden="1" customHeight="1">
      <c r="A205" s="161" t="str">
        <f t="shared" si="264"/>
        <v/>
      </c>
      <c r="B205" s="158"/>
      <c r="C205" s="31" t="str">
        <f>IF(B205="","",VLOOKUP(B205,学連登録!$C$2:$G$3000,2,FALSE))</f>
        <v/>
      </c>
      <c r="D205" s="32" t="str">
        <f>IF(B205="","",VLOOKUP(B205,学連登録!$C$2:$G$3000,3,FALSE))</f>
        <v/>
      </c>
      <c r="E205" s="33" t="str">
        <f>IF(B205="","",VLOOKUP(B205,学連登録!$C$2:$G$3000,4,FALSE))</f>
        <v/>
      </c>
      <c r="F205" s="383" t="str">
        <f>IF(B205="","",VLOOKUP(B205,学連登録!$C$2:$I$3000,7,FALSE))</f>
        <v/>
      </c>
      <c r="G205" s="160"/>
      <c r="H205" s="905"/>
      <c r="I205" s="907"/>
      <c r="J205" s="160"/>
      <c r="K205" s="905"/>
      <c r="L205" s="906"/>
      <c r="M205" s="160"/>
      <c r="N205" s="819"/>
      <c r="O205" s="820"/>
      <c r="P205" s="159"/>
      <c r="Q205" s="905"/>
      <c r="R205" s="906"/>
      <c r="S205" s="159"/>
      <c r="T205" s="905"/>
      <c r="U205" s="906"/>
      <c r="V205" s="103" t="str">
        <f>IF(B205="","",VLOOKUP(B205,学連登録!$C$2:$H$3000,6,FALSE))</f>
        <v/>
      </c>
      <c r="Y205" s="118" t="str">
        <f t="shared" si="256"/>
        <v/>
      </c>
      <c r="Z205" s="97" t="str">
        <f>IF(G205="","",VLOOKUP(G205,種目名!$R$5:$T$104,3,0))</f>
        <v/>
      </c>
      <c r="AA205" s="99" t="str">
        <f>IF(J205="","",VLOOKUP(J205,種目名!$R$5:$T$104,3,0))</f>
        <v/>
      </c>
      <c r="AB205" s="119" t="str">
        <f>IF(M205="","",VLOOKUP(M205,種目名!$R$5:$T$104,3,0))</f>
        <v/>
      </c>
      <c r="AC205" s="119" t="str">
        <f>IF(P205="","",VLOOKUP(AF205,種目名!$R$5:$T$104,3,0))</f>
        <v/>
      </c>
      <c r="AD205" s="120" t="str">
        <f>IF(S205="","",VLOOKUP(AI205,種目名!$R$5:$T$104,3,0))</f>
        <v/>
      </c>
      <c r="AE205" s="117">
        <f t="shared" si="257"/>
        <v>0</v>
      </c>
      <c r="AF205" s="157" t="str">
        <f t="shared" si="258"/>
        <v/>
      </c>
      <c r="AG205" s="157" t="str">
        <f t="shared" si="259"/>
        <v/>
      </c>
      <c r="AH205" s="157">
        <f t="shared" si="260"/>
        <v>0</v>
      </c>
      <c r="AI205" s="157" t="str">
        <f t="shared" si="261"/>
        <v/>
      </c>
      <c r="AJ205" s="157" t="str">
        <f t="shared" si="262"/>
        <v/>
      </c>
      <c r="AK205" s="390"/>
      <c r="AL205" s="171">
        <f t="shared" ref="AL205:AL268" si="269">IF(AND(B205&gt;0,B205&lt;2001),1,0)</f>
        <v>0</v>
      </c>
      <c r="AM205" s="399">
        <f t="shared" ref="AM205:AM268" si="270">IF(B205="",0,IF(F205=$P$3,0,1))</f>
        <v>0</v>
      </c>
      <c r="AN205" s="399">
        <f>COUNTIF($B$12:B205,B205)</f>
        <v>0</v>
      </c>
      <c r="AO205" s="399"/>
      <c r="AP205" s="399" t="str">
        <f t="shared" ref="AP205:AS268" si="271">IF($B205="","",IF(C205="",1,0))</f>
        <v/>
      </c>
      <c r="AQ205" s="399" t="str">
        <f t="shared" si="271"/>
        <v/>
      </c>
      <c r="AR205" s="399" t="str">
        <f t="shared" si="271"/>
        <v/>
      </c>
      <c r="AS205" s="399" t="str">
        <f t="shared" si="265"/>
        <v/>
      </c>
      <c r="AT205" s="399">
        <f t="shared" ref="AT205:AT268" si="272">IF(ISNA(OR(AO205:AS205)),1,SUM(AO205:AS205))</f>
        <v>0</v>
      </c>
      <c r="AU205" s="399" t="str">
        <f t="shared" ref="AU205:AU268" si="273">IF($B205="","",IF(G205="","",$B205&amp;"-"&amp;Z205))</f>
        <v/>
      </c>
      <c r="AV205" s="399" t="str">
        <f t="shared" ref="AV205:AV268" si="274">IF($B205="","",IF(J205="","",$B205&amp;"-"&amp;AA205))</f>
        <v/>
      </c>
      <c r="AW205" s="399" t="str">
        <f t="shared" ref="AW205:AW268" si="275">IF($B205="","",IF(M205="","",$B205&amp;"-"&amp;AB205))</f>
        <v/>
      </c>
      <c r="AX205" s="399" t="str">
        <f t="shared" ref="AX205:AX268" si="276">IF($B205="","",IF(P205="","",$B205&amp;"-"&amp;AC205))</f>
        <v/>
      </c>
      <c r="AY205" s="399" t="str">
        <f t="shared" ref="AY205:AY268" si="277">IF($B205="","",IF(S205="","",$B205&amp;"-"&amp;AD205))</f>
        <v/>
      </c>
      <c r="AZ205" s="399" t="str">
        <f t="shared" si="263"/>
        <v/>
      </c>
      <c r="BA205" s="399" t="str">
        <f t="shared" si="263"/>
        <v/>
      </c>
      <c r="BB205" s="399" t="str">
        <f t="shared" si="263"/>
        <v/>
      </c>
      <c r="BC205" s="399" t="str">
        <f t="shared" si="263"/>
        <v/>
      </c>
      <c r="BD205" s="403" t="str">
        <f t="shared" si="263"/>
        <v/>
      </c>
      <c r="BE205" s="393">
        <f t="shared" ref="BE205:BE268" si="278">IF(MAX(AZ205:BD205)&gt;1,1,0)</f>
        <v>0</v>
      </c>
      <c r="BG205" s="399">
        <f t="shared" ref="BG205:BG268" si="279">IF(H205="",0,VALUE(SUBSTITUTE(H205,".","")))</f>
        <v>0</v>
      </c>
      <c r="BH205" s="399">
        <f t="shared" ref="BH205:BH268" si="280">IF(H205="",0,SUBSTITUTE(H205,"m",""))</f>
        <v>0</v>
      </c>
      <c r="BI205" s="412">
        <f t="shared" ref="BI205:BI268" si="281">VALUE(IF(COUNTIF(H205,"*.*")&gt;0,BG205,BH205))</f>
        <v>0</v>
      </c>
      <c r="BJ205" s="413">
        <f t="shared" si="266"/>
        <v>0</v>
      </c>
      <c r="BK205" s="398" t="str">
        <f t="shared" si="267"/>
        <v>0</v>
      </c>
      <c r="BL205" s="398" t="str">
        <f t="shared" si="268"/>
        <v>0</v>
      </c>
      <c r="BM205" s="412">
        <f t="shared" ref="BM205:BM268" si="282">IF(COUNTIF(H205,"*m*")&gt;0,"",IF(VALUE(BK205)&lt;60,0,1))</f>
        <v>0</v>
      </c>
      <c r="BN205" s="412" t="str">
        <f t="shared" ref="BN205:BN268" si="283">BK205&amp;"m"&amp;BL205</f>
        <v>0m0</v>
      </c>
      <c r="BO205" s="399">
        <f t="shared" ref="BO205:BO268" si="284">IF(K205="",0,VALUE(SUBSTITUTE(K205,".","")))</f>
        <v>0</v>
      </c>
      <c r="BP205" s="399">
        <f t="shared" ref="BP205:BP268" si="285">IF(K205="",0,SUBSTITUTE(K205,"m",""))</f>
        <v>0</v>
      </c>
      <c r="BQ205" s="412">
        <f t="shared" ref="BQ205:BQ268" si="286">VALUE(IF(COUNTIF(K205,"*.*")&gt;0,BO205,BP205))</f>
        <v>0</v>
      </c>
      <c r="BR205" s="413">
        <f t="shared" ref="BR205:BR268" si="287">INT(BQ205/10000)</f>
        <v>0</v>
      </c>
      <c r="BS205" s="398" t="str">
        <f t="shared" ref="BS205:BS268" si="288">RIGHT(INT(BQ205/100),2)</f>
        <v>0</v>
      </c>
      <c r="BT205" s="398" t="str">
        <f t="shared" ref="BT205:BT268" si="289">RIGHT(INT(BQ205/1),2)</f>
        <v>0</v>
      </c>
      <c r="BU205" s="412">
        <f t="shared" ref="BU205:BU268" si="290">IF(COUNTIF(K205,"*m*")&gt;0,"",IF(VALUE(BS205)&lt;60,0,1))</f>
        <v>0</v>
      </c>
      <c r="BV205" s="412" t="str">
        <f t="shared" ref="BV205:BV268" si="291">BS205&amp;"m"&amp;BT205</f>
        <v>0m0</v>
      </c>
      <c r="BW205" s="399">
        <f t="shared" ref="BW205:BW268" si="292">IF(N205="",0,VALUE(SUBSTITUTE(N205,".","")))</f>
        <v>0</v>
      </c>
      <c r="BX205" s="399">
        <f t="shared" ref="BX205:BX268" si="293">IF(N205="",0,SUBSTITUTE(N205,"m",""))</f>
        <v>0</v>
      </c>
      <c r="BY205" s="412">
        <f t="shared" ref="BY205:BY268" si="294">VALUE(IF(COUNTIF(N205,"*.*")&gt;0,BW205,BX205))</f>
        <v>0</v>
      </c>
      <c r="BZ205" s="413">
        <f t="shared" ref="BZ205:BZ268" si="295">INT(BY205/10000)</f>
        <v>0</v>
      </c>
      <c r="CA205" s="398" t="str">
        <f t="shared" ref="CA205:CA268" si="296">RIGHT(INT(BY205/100),2)</f>
        <v>0</v>
      </c>
      <c r="CB205" s="398" t="str">
        <f t="shared" ref="CB205:CB268" si="297">RIGHT(INT(BY205/1),2)</f>
        <v>0</v>
      </c>
      <c r="CC205" s="412">
        <f t="shared" ref="CC205:CC268" si="298">IF(COUNTIF(N205,"*m*")&gt;0,"",IF(VALUE(CA205)&lt;60,0,1))</f>
        <v>0</v>
      </c>
      <c r="CD205" s="412" t="str">
        <f t="shared" ref="CD205:CD268" si="299">CA205&amp;"m"&amp;CB205</f>
        <v>0m0</v>
      </c>
      <c r="CE205" s="399">
        <f t="shared" ref="CE205:CE268" si="300">IF(Q205="",0,VALUE(SUBSTITUTE(Q205,".","")))</f>
        <v>0</v>
      </c>
      <c r="CF205" s="399">
        <f t="shared" ref="CF205:CF268" si="301">IF(Q205="",0,SUBSTITUTE(Q205,"m",""))</f>
        <v>0</v>
      </c>
      <c r="CG205" s="412">
        <f t="shared" ref="CG205:CG268" si="302">VALUE(IF(COUNTIF(Q205,"*.*")&gt;0,CE205,CF205))</f>
        <v>0</v>
      </c>
      <c r="CH205" s="413">
        <f t="shared" ref="CH205:CH268" si="303">INT(CG205/10000)</f>
        <v>0</v>
      </c>
      <c r="CI205" s="398" t="str">
        <f t="shared" ref="CI205:CI268" si="304">RIGHT(INT(CG205/100),2)</f>
        <v>0</v>
      </c>
      <c r="CJ205" s="398" t="str">
        <f t="shared" ref="CJ205:CJ268" si="305">RIGHT(INT(CG205/1),2)</f>
        <v>0</v>
      </c>
      <c r="CK205" s="412">
        <f t="shared" ref="CK205:CK268" si="306">IF(COUNTIF(Q205,"*m*")&gt;0,"",IF(VALUE(CI205)&lt;60,0,1))</f>
        <v>0</v>
      </c>
      <c r="CL205" s="412" t="str">
        <f t="shared" ref="CL205:CL268" si="307">CI205&amp;"m"&amp;CJ205</f>
        <v>0m0</v>
      </c>
      <c r="CM205" s="399">
        <f t="shared" ref="CM205:CM268" si="308">IF(T205="",0,VALUE(SUBSTITUTE(T205,".","")))</f>
        <v>0</v>
      </c>
      <c r="CN205" s="399">
        <f t="shared" ref="CN205:CN268" si="309">IF(T205="",0,SUBSTITUTE(T205,"m",""))</f>
        <v>0</v>
      </c>
      <c r="CO205" s="412">
        <f t="shared" ref="CO205:CO268" si="310">VALUE(IF(COUNTIF(T205,"*.*")&gt;0,CM205,CN205))</f>
        <v>0</v>
      </c>
      <c r="CP205" s="413">
        <f t="shared" ref="CP205:CP268" si="311">INT(CO205/10000)</f>
        <v>0</v>
      </c>
      <c r="CQ205" s="398" t="str">
        <f t="shared" ref="CQ205:CQ268" si="312">RIGHT(INT(CO205/100),2)</f>
        <v>0</v>
      </c>
      <c r="CR205" s="398" t="str">
        <f t="shared" ref="CR205:CR268" si="313">RIGHT(INT(CO205/1),2)</f>
        <v>0</v>
      </c>
      <c r="CS205" s="412">
        <f t="shared" ref="CS205:CS268" si="314">IF(COUNTIF(T205,"*m*")&gt;0,"",IF(VALUE(CQ205)&lt;60,0,1))</f>
        <v>0</v>
      </c>
      <c r="CT205" s="412" t="str">
        <f t="shared" ref="CT205:CT268" si="315">CQ205&amp;"m"&amp;CR205</f>
        <v>0m0</v>
      </c>
      <c r="CU205" s="412">
        <f t="shared" ref="CU205:CU268" si="316">IF(AND($C205="",G205&gt;0),1,IF(AND($C205="",H205&gt;0),1,0))</f>
        <v>0</v>
      </c>
      <c r="CV205" s="412">
        <f t="shared" ref="CV205:CV268" si="317">IF(AND($C205="",J205&gt;0),1,IF(AND($C205="",K205&gt;0),1,0))</f>
        <v>0</v>
      </c>
      <c r="CW205" s="412">
        <f t="shared" ref="CW205:CW268" si="318">IF(AND($C205="",M205&gt;0),1,IF(AND($C205="",N205&gt;0),1,0))</f>
        <v>0</v>
      </c>
      <c r="CX205" s="412">
        <f t="shared" ref="CX205:CX268" si="319">IF(AND($C205="",P205&gt;0),1,IF(AND($C205="",Q205&gt;0),1,0))</f>
        <v>0</v>
      </c>
      <c r="CY205" s="412">
        <f t="shared" ref="CY205:CY268" si="320">IF(AND($C205="",S205&gt;0),1,IF(AND($C205="",T205&gt;0),1,0))</f>
        <v>0</v>
      </c>
      <c r="CZ205" s="412" t="str">
        <f t="shared" ref="CZ205:CZ268" si="321">IF(AND(G205="",H205&gt;0),1,"")</f>
        <v/>
      </c>
      <c r="DA205" s="412" t="str">
        <f t="shared" ref="DA205:DA268" si="322">IF(AND(J205="",K205&gt;0),1,"")</f>
        <v/>
      </c>
      <c r="DB205" s="412" t="str">
        <f t="shared" ref="DB205:DB268" si="323">IF(AND(M205="",N205&gt;0),1,"")</f>
        <v/>
      </c>
      <c r="DC205" s="412" t="str">
        <f t="shared" ref="DC205:DC268" si="324">IF(AND(P205="",Q205&gt;0),1,"")</f>
        <v/>
      </c>
      <c r="DD205" s="412" t="str">
        <f t="shared" ref="DD205:DD268" si="325">IF(AND(S205="",T205&gt;0),1,"")</f>
        <v/>
      </c>
      <c r="DE205" s="412"/>
      <c r="DF205" s="411"/>
      <c r="DG205" s="412" t="str">
        <f t="shared" ref="DG205:DG268" si="326">IF(B205="","",VALUE(Q205))</f>
        <v/>
      </c>
      <c r="DH205" s="412" t="str">
        <f t="shared" ref="DH205:DH268" si="327">IF(B205="","",VALUE(T205))</f>
        <v/>
      </c>
      <c r="DI205" s="412">
        <f t="shared" ref="DI205:DI268" si="328">IF(AND(B205&gt;0,COUNTA(G205:U205)=0),1,0)</f>
        <v>0</v>
      </c>
      <c r="DJ205" s="412" t="str">
        <f t="shared" ref="DJ205:DJ268" si="329">IF(AND(COUNTIF(G205,"*m*")&gt;0,COUNTIF(H205,"*m*")&gt;0),1,"")</f>
        <v/>
      </c>
      <c r="DK205" s="412" t="str">
        <f t="shared" ref="DK205:DK268" si="330">IF(AND(COUNTIF(J205,"*m*")&gt;0,COUNTIF(K205,"*m*")&gt;0),1,"")</f>
        <v/>
      </c>
      <c r="DL205" s="412" t="str">
        <f t="shared" ref="DL205:DL268" si="331">IF(AND(COUNTIF(M205,"*m*")&gt;0,COUNTIF(N205,"*m*")&gt;0),1,"")</f>
        <v/>
      </c>
      <c r="DM205" s="412" t="str">
        <f t="shared" ref="DM205:DM268" si="332">IF(AND(COUNTIF(G205,"*跳*")&gt;0,COUNTIF(H205,"*.*")&gt;0),1,IF(AND(COUNTIF(G205,"*投*")&gt;0,COUNTIF(H205,"*.*")&gt;0),1,""))</f>
        <v/>
      </c>
      <c r="DN205" s="412" t="str">
        <f t="shared" ref="DN205:DN268" si="333">IF(AND(COUNTIF(J205,"*跳*")&gt;0,COUNTIF(K205,"*.*")&gt;0),1,IF(AND(COUNTIF(J205,"*投*")&gt;0,COUNTIF(K205,"*.*")&gt;0),1,""))</f>
        <v/>
      </c>
      <c r="DO205" s="412" t="str">
        <f t="shared" ref="DO205:DO268" si="334">IF(AND(COUNTIF(M205,"*跳*")&gt;0,COUNTIF(N205,"*.*")&gt;0),1,IF(AND(COUNTIF(M205,"*投*")&gt;0,COUNTIF(N205,"*.*")&gt;0),1,""))</f>
        <v/>
      </c>
    </row>
    <row r="206" spans="1:119" s="157" customFormat="1" ht="18" hidden="1" customHeight="1">
      <c r="A206" s="161" t="str">
        <f t="shared" si="264"/>
        <v/>
      </c>
      <c r="B206" s="158"/>
      <c r="C206" s="31" t="str">
        <f>IF(B206="","",VLOOKUP(B206,学連登録!$C$2:$G$3000,2,FALSE))</f>
        <v/>
      </c>
      <c r="D206" s="32" t="str">
        <f>IF(B206="","",VLOOKUP(B206,学連登録!$C$2:$G$3000,3,FALSE))</f>
        <v/>
      </c>
      <c r="E206" s="33" t="str">
        <f>IF(B206="","",VLOOKUP(B206,学連登録!$C$2:$G$3000,4,FALSE))</f>
        <v/>
      </c>
      <c r="F206" s="383" t="str">
        <f>IF(B206="","",VLOOKUP(B206,学連登録!$C$2:$I$3000,7,FALSE))</f>
        <v/>
      </c>
      <c r="G206" s="160"/>
      <c r="H206" s="905"/>
      <c r="I206" s="907"/>
      <c r="J206" s="160"/>
      <c r="K206" s="905"/>
      <c r="L206" s="906"/>
      <c r="M206" s="160"/>
      <c r="N206" s="819"/>
      <c r="O206" s="820"/>
      <c r="P206" s="159"/>
      <c r="Q206" s="905"/>
      <c r="R206" s="906"/>
      <c r="S206" s="159"/>
      <c r="T206" s="905"/>
      <c r="U206" s="906"/>
      <c r="V206" s="103" t="str">
        <f>IF(B206="","",VLOOKUP(B206,学連登録!$C$2:$H$3000,6,FALSE))</f>
        <v/>
      </c>
      <c r="Y206" s="118" t="str">
        <f t="shared" si="256"/>
        <v/>
      </c>
      <c r="Z206" s="97" t="str">
        <f>IF(G206="","",VLOOKUP(G206,種目名!$R$5:$T$104,3,0))</f>
        <v/>
      </c>
      <c r="AA206" s="99" t="str">
        <f>IF(J206="","",VLOOKUP(J206,種目名!$R$5:$T$104,3,0))</f>
        <v/>
      </c>
      <c r="AB206" s="119" t="str">
        <f>IF(M206="","",VLOOKUP(M206,種目名!$R$5:$T$104,3,0))</f>
        <v/>
      </c>
      <c r="AC206" s="119" t="str">
        <f>IF(P206="","",VLOOKUP(AF206,種目名!$R$5:$T$104,3,0))</f>
        <v/>
      </c>
      <c r="AD206" s="120" t="str">
        <f>IF(S206="","",VLOOKUP(AI206,種目名!$R$5:$T$104,3,0))</f>
        <v/>
      </c>
      <c r="AE206" s="117">
        <f t="shared" si="257"/>
        <v>0</v>
      </c>
      <c r="AF206" s="157" t="str">
        <f t="shared" si="258"/>
        <v/>
      </c>
      <c r="AG206" s="157" t="str">
        <f t="shared" si="259"/>
        <v/>
      </c>
      <c r="AH206" s="157">
        <f t="shared" si="260"/>
        <v>0</v>
      </c>
      <c r="AI206" s="157" t="str">
        <f t="shared" si="261"/>
        <v/>
      </c>
      <c r="AJ206" s="157" t="str">
        <f t="shared" si="262"/>
        <v/>
      </c>
      <c r="AK206" s="390"/>
      <c r="AL206" s="171">
        <f t="shared" si="269"/>
        <v>0</v>
      </c>
      <c r="AM206" s="399">
        <f t="shared" si="270"/>
        <v>0</v>
      </c>
      <c r="AN206" s="399">
        <f>COUNTIF($B$12:B206,B206)</f>
        <v>0</v>
      </c>
      <c r="AO206" s="399"/>
      <c r="AP206" s="399" t="str">
        <f t="shared" si="271"/>
        <v/>
      </c>
      <c r="AQ206" s="399" t="str">
        <f t="shared" si="271"/>
        <v/>
      </c>
      <c r="AR206" s="399" t="str">
        <f t="shared" si="271"/>
        <v/>
      </c>
      <c r="AS206" s="399" t="str">
        <f t="shared" si="265"/>
        <v/>
      </c>
      <c r="AT206" s="399">
        <f t="shared" si="272"/>
        <v>0</v>
      </c>
      <c r="AU206" s="399" t="str">
        <f t="shared" si="273"/>
        <v/>
      </c>
      <c r="AV206" s="399" t="str">
        <f t="shared" si="274"/>
        <v/>
      </c>
      <c r="AW206" s="399" t="str">
        <f t="shared" si="275"/>
        <v/>
      </c>
      <c r="AX206" s="399" t="str">
        <f t="shared" si="276"/>
        <v/>
      </c>
      <c r="AY206" s="399" t="str">
        <f t="shared" si="277"/>
        <v/>
      </c>
      <c r="AZ206" s="399" t="str">
        <f t="shared" si="263"/>
        <v/>
      </c>
      <c r="BA206" s="399" t="str">
        <f t="shared" si="263"/>
        <v/>
      </c>
      <c r="BB206" s="399" t="str">
        <f t="shared" si="263"/>
        <v/>
      </c>
      <c r="BC206" s="399" t="str">
        <f t="shared" si="263"/>
        <v/>
      </c>
      <c r="BD206" s="403" t="str">
        <f t="shared" si="263"/>
        <v/>
      </c>
      <c r="BE206" s="393">
        <f t="shared" si="278"/>
        <v>0</v>
      </c>
      <c r="BG206" s="399">
        <f t="shared" si="279"/>
        <v>0</v>
      </c>
      <c r="BH206" s="399">
        <f t="shared" si="280"/>
        <v>0</v>
      </c>
      <c r="BI206" s="412">
        <f t="shared" si="281"/>
        <v>0</v>
      </c>
      <c r="BJ206" s="413">
        <f t="shared" si="266"/>
        <v>0</v>
      </c>
      <c r="BK206" s="398" t="str">
        <f t="shared" si="267"/>
        <v>0</v>
      </c>
      <c r="BL206" s="398" t="str">
        <f t="shared" si="268"/>
        <v>0</v>
      </c>
      <c r="BM206" s="412">
        <f t="shared" si="282"/>
        <v>0</v>
      </c>
      <c r="BN206" s="412" t="str">
        <f t="shared" si="283"/>
        <v>0m0</v>
      </c>
      <c r="BO206" s="399">
        <f t="shared" si="284"/>
        <v>0</v>
      </c>
      <c r="BP206" s="399">
        <f t="shared" si="285"/>
        <v>0</v>
      </c>
      <c r="BQ206" s="412">
        <f t="shared" si="286"/>
        <v>0</v>
      </c>
      <c r="BR206" s="413">
        <f t="shared" si="287"/>
        <v>0</v>
      </c>
      <c r="BS206" s="398" t="str">
        <f t="shared" si="288"/>
        <v>0</v>
      </c>
      <c r="BT206" s="398" t="str">
        <f t="shared" si="289"/>
        <v>0</v>
      </c>
      <c r="BU206" s="412">
        <f t="shared" si="290"/>
        <v>0</v>
      </c>
      <c r="BV206" s="412" t="str">
        <f t="shared" si="291"/>
        <v>0m0</v>
      </c>
      <c r="BW206" s="399">
        <f t="shared" si="292"/>
        <v>0</v>
      </c>
      <c r="BX206" s="399">
        <f t="shared" si="293"/>
        <v>0</v>
      </c>
      <c r="BY206" s="412">
        <f t="shared" si="294"/>
        <v>0</v>
      </c>
      <c r="BZ206" s="413">
        <f t="shared" si="295"/>
        <v>0</v>
      </c>
      <c r="CA206" s="398" t="str">
        <f t="shared" si="296"/>
        <v>0</v>
      </c>
      <c r="CB206" s="398" t="str">
        <f t="shared" si="297"/>
        <v>0</v>
      </c>
      <c r="CC206" s="412">
        <f t="shared" si="298"/>
        <v>0</v>
      </c>
      <c r="CD206" s="412" t="str">
        <f t="shared" si="299"/>
        <v>0m0</v>
      </c>
      <c r="CE206" s="399">
        <f t="shared" si="300"/>
        <v>0</v>
      </c>
      <c r="CF206" s="399">
        <f t="shared" si="301"/>
        <v>0</v>
      </c>
      <c r="CG206" s="412">
        <f t="shared" si="302"/>
        <v>0</v>
      </c>
      <c r="CH206" s="413">
        <f t="shared" si="303"/>
        <v>0</v>
      </c>
      <c r="CI206" s="398" t="str">
        <f t="shared" si="304"/>
        <v>0</v>
      </c>
      <c r="CJ206" s="398" t="str">
        <f t="shared" si="305"/>
        <v>0</v>
      </c>
      <c r="CK206" s="412">
        <f t="shared" si="306"/>
        <v>0</v>
      </c>
      <c r="CL206" s="412" t="str">
        <f t="shared" si="307"/>
        <v>0m0</v>
      </c>
      <c r="CM206" s="399">
        <f t="shared" si="308"/>
        <v>0</v>
      </c>
      <c r="CN206" s="399">
        <f t="shared" si="309"/>
        <v>0</v>
      </c>
      <c r="CO206" s="412">
        <f t="shared" si="310"/>
        <v>0</v>
      </c>
      <c r="CP206" s="413">
        <f t="shared" si="311"/>
        <v>0</v>
      </c>
      <c r="CQ206" s="398" t="str">
        <f t="shared" si="312"/>
        <v>0</v>
      </c>
      <c r="CR206" s="398" t="str">
        <f t="shared" si="313"/>
        <v>0</v>
      </c>
      <c r="CS206" s="412">
        <f t="shared" si="314"/>
        <v>0</v>
      </c>
      <c r="CT206" s="412" t="str">
        <f t="shared" si="315"/>
        <v>0m0</v>
      </c>
      <c r="CU206" s="412">
        <f t="shared" si="316"/>
        <v>0</v>
      </c>
      <c r="CV206" s="412">
        <f t="shared" si="317"/>
        <v>0</v>
      </c>
      <c r="CW206" s="412">
        <f t="shared" si="318"/>
        <v>0</v>
      </c>
      <c r="CX206" s="412">
        <f t="shared" si="319"/>
        <v>0</v>
      </c>
      <c r="CY206" s="412">
        <f t="shared" si="320"/>
        <v>0</v>
      </c>
      <c r="CZ206" s="412" t="str">
        <f t="shared" si="321"/>
        <v/>
      </c>
      <c r="DA206" s="412" t="str">
        <f t="shared" si="322"/>
        <v/>
      </c>
      <c r="DB206" s="412" t="str">
        <f t="shared" si="323"/>
        <v/>
      </c>
      <c r="DC206" s="412" t="str">
        <f t="shared" si="324"/>
        <v/>
      </c>
      <c r="DD206" s="412" t="str">
        <f t="shared" si="325"/>
        <v/>
      </c>
      <c r="DE206" s="412"/>
      <c r="DF206" s="411"/>
      <c r="DG206" s="412" t="str">
        <f t="shared" si="326"/>
        <v/>
      </c>
      <c r="DH206" s="412" t="str">
        <f t="shared" si="327"/>
        <v/>
      </c>
      <c r="DI206" s="412">
        <f t="shared" si="328"/>
        <v>0</v>
      </c>
      <c r="DJ206" s="412" t="str">
        <f t="shared" si="329"/>
        <v/>
      </c>
      <c r="DK206" s="412" t="str">
        <f t="shared" si="330"/>
        <v/>
      </c>
      <c r="DL206" s="412" t="str">
        <f t="shared" si="331"/>
        <v/>
      </c>
      <c r="DM206" s="412" t="str">
        <f t="shared" si="332"/>
        <v/>
      </c>
      <c r="DN206" s="412" t="str">
        <f t="shared" si="333"/>
        <v/>
      </c>
      <c r="DO206" s="412" t="str">
        <f t="shared" si="334"/>
        <v/>
      </c>
    </row>
    <row r="207" spans="1:119" s="157" customFormat="1" ht="18" hidden="1" customHeight="1">
      <c r="A207" s="161" t="str">
        <f t="shared" si="264"/>
        <v/>
      </c>
      <c r="B207" s="158"/>
      <c r="C207" s="31" t="str">
        <f>IF(B207="","",VLOOKUP(B207,学連登録!$C$2:$G$3000,2,FALSE))</f>
        <v/>
      </c>
      <c r="D207" s="32" t="str">
        <f>IF(B207="","",VLOOKUP(B207,学連登録!$C$2:$G$3000,3,FALSE))</f>
        <v/>
      </c>
      <c r="E207" s="33" t="str">
        <f>IF(B207="","",VLOOKUP(B207,学連登録!$C$2:$G$3000,4,FALSE))</f>
        <v/>
      </c>
      <c r="F207" s="383" t="str">
        <f>IF(B207="","",VLOOKUP(B207,学連登録!$C$2:$I$3000,7,FALSE))</f>
        <v/>
      </c>
      <c r="G207" s="160"/>
      <c r="H207" s="905"/>
      <c r="I207" s="907"/>
      <c r="J207" s="160"/>
      <c r="K207" s="905"/>
      <c r="L207" s="906"/>
      <c r="M207" s="160"/>
      <c r="N207" s="819"/>
      <c r="O207" s="820"/>
      <c r="P207" s="159"/>
      <c r="Q207" s="905"/>
      <c r="R207" s="906"/>
      <c r="S207" s="159"/>
      <c r="T207" s="905"/>
      <c r="U207" s="906"/>
      <c r="V207" s="103" t="str">
        <f>IF(B207="","",VLOOKUP(B207,学連登録!$C$2:$H$3000,6,FALSE))</f>
        <v/>
      </c>
      <c r="Y207" s="118" t="str">
        <f t="shared" si="256"/>
        <v/>
      </c>
      <c r="Z207" s="97" t="str">
        <f>IF(G207="","",VLOOKUP(G207,種目名!$R$5:$T$104,3,0))</f>
        <v/>
      </c>
      <c r="AA207" s="99" t="str">
        <f>IF(J207="","",VLOOKUP(J207,種目名!$R$5:$T$104,3,0))</f>
        <v/>
      </c>
      <c r="AB207" s="119" t="str">
        <f>IF(M207="","",VLOOKUP(M207,種目名!$R$5:$T$104,3,0))</f>
        <v/>
      </c>
      <c r="AC207" s="119" t="str">
        <f>IF(P207="","",VLOOKUP(AF207,種目名!$R$5:$T$104,3,0))</f>
        <v/>
      </c>
      <c r="AD207" s="120" t="str">
        <f>IF(S207="","",VLOOKUP(AI207,種目名!$R$5:$T$104,3,0))</f>
        <v/>
      </c>
      <c r="AE207" s="117">
        <f t="shared" si="257"/>
        <v>0</v>
      </c>
      <c r="AF207" s="157" t="str">
        <f t="shared" si="258"/>
        <v/>
      </c>
      <c r="AG207" s="157" t="str">
        <f t="shared" si="259"/>
        <v/>
      </c>
      <c r="AH207" s="157">
        <f t="shared" si="260"/>
        <v>0</v>
      </c>
      <c r="AI207" s="157" t="str">
        <f t="shared" si="261"/>
        <v/>
      </c>
      <c r="AJ207" s="157" t="str">
        <f t="shared" si="262"/>
        <v/>
      </c>
      <c r="AK207" s="390"/>
      <c r="AL207" s="171">
        <f t="shared" si="269"/>
        <v>0</v>
      </c>
      <c r="AM207" s="399">
        <f t="shared" si="270"/>
        <v>0</v>
      </c>
      <c r="AN207" s="399">
        <f>COUNTIF($B$12:B207,B207)</f>
        <v>0</v>
      </c>
      <c r="AO207" s="399"/>
      <c r="AP207" s="399" t="str">
        <f t="shared" si="271"/>
        <v/>
      </c>
      <c r="AQ207" s="399" t="str">
        <f t="shared" si="271"/>
        <v/>
      </c>
      <c r="AR207" s="399" t="str">
        <f t="shared" si="271"/>
        <v/>
      </c>
      <c r="AS207" s="399" t="str">
        <f t="shared" si="265"/>
        <v/>
      </c>
      <c r="AT207" s="399">
        <f t="shared" si="272"/>
        <v>0</v>
      </c>
      <c r="AU207" s="399" t="str">
        <f t="shared" si="273"/>
        <v/>
      </c>
      <c r="AV207" s="399" t="str">
        <f t="shared" si="274"/>
        <v/>
      </c>
      <c r="AW207" s="399" t="str">
        <f t="shared" si="275"/>
        <v/>
      </c>
      <c r="AX207" s="399" t="str">
        <f t="shared" si="276"/>
        <v/>
      </c>
      <c r="AY207" s="399" t="str">
        <f t="shared" si="277"/>
        <v/>
      </c>
      <c r="AZ207" s="399" t="str">
        <f t="shared" si="263"/>
        <v/>
      </c>
      <c r="BA207" s="399" t="str">
        <f t="shared" si="263"/>
        <v/>
      </c>
      <c r="BB207" s="399" t="str">
        <f t="shared" si="263"/>
        <v/>
      </c>
      <c r="BC207" s="399" t="str">
        <f t="shared" si="263"/>
        <v/>
      </c>
      <c r="BD207" s="403" t="str">
        <f t="shared" si="263"/>
        <v/>
      </c>
      <c r="BE207" s="393">
        <f t="shared" si="278"/>
        <v>0</v>
      </c>
      <c r="BG207" s="399">
        <f t="shared" si="279"/>
        <v>0</v>
      </c>
      <c r="BH207" s="399">
        <f t="shared" si="280"/>
        <v>0</v>
      </c>
      <c r="BI207" s="412">
        <f t="shared" si="281"/>
        <v>0</v>
      </c>
      <c r="BJ207" s="413">
        <f t="shared" si="266"/>
        <v>0</v>
      </c>
      <c r="BK207" s="398" t="str">
        <f t="shared" si="267"/>
        <v>0</v>
      </c>
      <c r="BL207" s="398" t="str">
        <f t="shared" si="268"/>
        <v>0</v>
      </c>
      <c r="BM207" s="412">
        <f t="shared" si="282"/>
        <v>0</v>
      </c>
      <c r="BN207" s="412" t="str">
        <f t="shared" si="283"/>
        <v>0m0</v>
      </c>
      <c r="BO207" s="399">
        <f t="shared" si="284"/>
        <v>0</v>
      </c>
      <c r="BP207" s="399">
        <f t="shared" si="285"/>
        <v>0</v>
      </c>
      <c r="BQ207" s="412">
        <f t="shared" si="286"/>
        <v>0</v>
      </c>
      <c r="BR207" s="413">
        <f t="shared" si="287"/>
        <v>0</v>
      </c>
      <c r="BS207" s="398" t="str">
        <f t="shared" si="288"/>
        <v>0</v>
      </c>
      <c r="BT207" s="398" t="str">
        <f t="shared" si="289"/>
        <v>0</v>
      </c>
      <c r="BU207" s="412">
        <f t="shared" si="290"/>
        <v>0</v>
      </c>
      <c r="BV207" s="412" t="str">
        <f t="shared" si="291"/>
        <v>0m0</v>
      </c>
      <c r="BW207" s="399">
        <f t="shared" si="292"/>
        <v>0</v>
      </c>
      <c r="BX207" s="399">
        <f t="shared" si="293"/>
        <v>0</v>
      </c>
      <c r="BY207" s="412">
        <f t="shared" si="294"/>
        <v>0</v>
      </c>
      <c r="BZ207" s="413">
        <f t="shared" si="295"/>
        <v>0</v>
      </c>
      <c r="CA207" s="398" t="str">
        <f t="shared" si="296"/>
        <v>0</v>
      </c>
      <c r="CB207" s="398" t="str">
        <f t="shared" si="297"/>
        <v>0</v>
      </c>
      <c r="CC207" s="412">
        <f t="shared" si="298"/>
        <v>0</v>
      </c>
      <c r="CD207" s="412" t="str">
        <f t="shared" si="299"/>
        <v>0m0</v>
      </c>
      <c r="CE207" s="399">
        <f t="shared" si="300"/>
        <v>0</v>
      </c>
      <c r="CF207" s="399">
        <f t="shared" si="301"/>
        <v>0</v>
      </c>
      <c r="CG207" s="412">
        <f t="shared" si="302"/>
        <v>0</v>
      </c>
      <c r="CH207" s="413">
        <f t="shared" si="303"/>
        <v>0</v>
      </c>
      <c r="CI207" s="398" t="str">
        <f t="shared" si="304"/>
        <v>0</v>
      </c>
      <c r="CJ207" s="398" t="str">
        <f t="shared" si="305"/>
        <v>0</v>
      </c>
      <c r="CK207" s="412">
        <f t="shared" si="306"/>
        <v>0</v>
      </c>
      <c r="CL207" s="412" t="str">
        <f t="shared" si="307"/>
        <v>0m0</v>
      </c>
      <c r="CM207" s="399">
        <f t="shared" si="308"/>
        <v>0</v>
      </c>
      <c r="CN207" s="399">
        <f t="shared" si="309"/>
        <v>0</v>
      </c>
      <c r="CO207" s="412">
        <f t="shared" si="310"/>
        <v>0</v>
      </c>
      <c r="CP207" s="413">
        <f t="shared" si="311"/>
        <v>0</v>
      </c>
      <c r="CQ207" s="398" t="str">
        <f t="shared" si="312"/>
        <v>0</v>
      </c>
      <c r="CR207" s="398" t="str">
        <f t="shared" si="313"/>
        <v>0</v>
      </c>
      <c r="CS207" s="412">
        <f t="shared" si="314"/>
        <v>0</v>
      </c>
      <c r="CT207" s="412" t="str">
        <f t="shared" si="315"/>
        <v>0m0</v>
      </c>
      <c r="CU207" s="412">
        <f t="shared" si="316"/>
        <v>0</v>
      </c>
      <c r="CV207" s="412">
        <f t="shared" si="317"/>
        <v>0</v>
      </c>
      <c r="CW207" s="412">
        <f t="shared" si="318"/>
        <v>0</v>
      </c>
      <c r="CX207" s="412">
        <f t="shared" si="319"/>
        <v>0</v>
      </c>
      <c r="CY207" s="412">
        <f t="shared" si="320"/>
        <v>0</v>
      </c>
      <c r="CZ207" s="412" t="str">
        <f t="shared" si="321"/>
        <v/>
      </c>
      <c r="DA207" s="412" t="str">
        <f t="shared" si="322"/>
        <v/>
      </c>
      <c r="DB207" s="412" t="str">
        <f t="shared" si="323"/>
        <v/>
      </c>
      <c r="DC207" s="412" t="str">
        <f t="shared" si="324"/>
        <v/>
      </c>
      <c r="DD207" s="412" t="str">
        <f t="shared" si="325"/>
        <v/>
      </c>
      <c r="DE207" s="412"/>
      <c r="DF207" s="411"/>
      <c r="DG207" s="412" t="str">
        <f t="shared" si="326"/>
        <v/>
      </c>
      <c r="DH207" s="412" t="str">
        <f t="shared" si="327"/>
        <v/>
      </c>
      <c r="DI207" s="412">
        <f t="shared" si="328"/>
        <v>0</v>
      </c>
      <c r="DJ207" s="412" t="str">
        <f t="shared" si="329"/>
        <v/>
      </c>
      <c r="DK207" s="412" t="str">
        <f t="shared" si="330"/>
        <v/>
      </c>
      <c r="DL207" s="412" t="str">
        <f t="shared" si="331"/>
        <v/>
      </c>
      <c r="DM207" s="412" t="str">
        <f t="shared" si="332"/>
        <v/>
      </c>
      <c r="DN207" s="412" t="str">
        <f t="shared" si="333"/>
        <v/>
      </c>
      <c r="DO207" s="412" t="str">
        <f t="shared" si="334"/>
        <v/>
      </c>
    </row>
    <row r="208" spans="1:119" s="157" customFormat="1" ht="18" hidden="1" customHeight="1">
      <c r="A208" s="161" t="str">
        <f t="shared" si="264"/>
        <v/>
      </c>
      <c r="B208" s="158"/>
      <c r="C208" s="31" t="str">
        <f>IF(B208="","",VLOOKUP(B208,学連登録!$C$2:$G$3000,2,FALSE))</f>
        <v/>
      </c>
      <c r="D208" s="32" t="str">
        <f>IF(B208="","",VLOOKUP(B208,学連登録!$C$2:$G$3000,3,FALSE))</f>
        <v/>
      </c>
      <c r="E208" s="33" t="str">
        <f>IF(B208="","",VLOOKUP(B208,学連登録!$C$2:$G$3000,4,FALSE))</f>
        <v/>
      </c>
      <c r="F208" s="383" t="str">
        <f>IF(B208="","",VLOOKUP(B208,学連登録!$C$2:$I$3000,7,FALSE))</f>
        <v/>
      </c>
      <c r="G208" s="160"/>
      <c r="H208" s="905"/>
      <c r="I208" s="907"/>
      <c r="J208" s="160"/>
      <c r="K208" s="905"/>
      <c r="L208" s="906"/>
      <c r="M208" s="160"/>
      <c r="N208" s="819"/>
      <c r="O208" s="820"/>
      <c r="P208" s="159"/>
      <c r="Q208" s="905"/>
      <c r="R208" s="906"/>
      <c r="S208" s="159"/>
      <c r="T208" s="905"/>
      <c r="U208" s="906"/>
      <c r="V208" s="103" t="str">
        <f>IF(B208="","",VLOOKUP(B208,学連登録!$C$2:$H$3000,6,FALSE))</f>
        <v/>
      </c>
      <c r="Y208" s="118" t="str">
        <f t="shared" si="256"/>
        <v/>
      </c>
      <c r="Z208" s="97" t="str">
        <f>IF(G208="","",VLOOKUP(G208,種目名!$R$5:$T$104,3,0))</f>
        <v/>
      </c>
      <c r="AA208" s="99" t="str">
        <f>IF(J208="","",VLOOKUP(J208,種目名!$R$5:$T$104,3,0))</f>
        <v/>
      </c>
      <c r="AB208" s="119" t="str">
        <f>IF(M208="","",VLOOKUP(M208,種目名!$R$5:$T$104,3,0))</f>
        <v/>
      </c>
      <c r="AC208" s="119" t="str">
        <f>IF(P208="","",VLOOKUP(AF208,種目名!$R$5:$T$104,3,0))</f>
        <v/>
      </c>
      <c r="AD208" s="120" t="str">
        <f>IF(S208="","",VLOOKUP(AI208,種目名!$R$5:$T$104,3,0))</f>
        <v/>
      </c>
      <c r="AE208" s="117">
        <f t="shared" si="257"/>
        <v>0</v>
      </c>
      <c r="AF208" s="157" t="str">
        <f t="shared" si="258"/>
        <v/>
      </c>
      <c r="AG208" s="157" t="str">
        <f t="shared" si="259"/>
        <v/>
      </c>
      <c r="AH208" s="157">
        <f t="shared" si="260"/>
        <v>0</v>
      </c>
      <c r="AI208" s="157" t="str">
        <f t="shared" si="261"/>
        <v/>
      </c>
      <c r="AJ208" s="157" t="str">
        <f t="shared" si="262"/>
        <v/>
      </c>
      <c r="AK208" s="390"/>
      <c r="AL208" s="171">
        <f t="shared" si="269"/>
        <v>0</v>
      </c>
      <c r="AM208" s="399">
        <f t="shared" si="270"/>
        <v>0</v>
      </c>
      <c r="AN208" s="399">
        <f>COUNTIF($B$12:B208,B208)</f>
        <v>0</v>
      </c>
      <c r="AO208" s="399"/>
      <c r="AP208" s="399" t="str">
        <f t="shared" si="271"/>
        <v/>
      </c>
      <c r="AQ208" s="399" t="str">
        <f t="shared" si="271"/>
        <v/>
      </c>
      <c r="AR208" s="399" t="str">
        <f t="shared" si="271"/>
        <v/>
      </c>
      <c r="AS208" s="399" t="str">
        <f t="shared" si="265"/>
        <v/>
      </c>
      <c r="AT208" s="399">
        <f t="shared" si="272"/>
        <v>0</v>
      </c>
      <c r="AU208" s="399" t="str">
        <f t="shared" si="273"/>
        <v/>
      </c>
      <c r="AV208" s="399" t="str">
        <f t="shared" si="274"/>
        <v/>
      </c>
      <c r="AW208" s="399" t="str">
        <f t="shared" si="275"/>
        <v/>
      </c>
      <c r="AX208" s="399" t="str">
        <f t="shared" si="276"/>
        <v/>
      </c>
      <c r="AY208" s="399" t="str">
        <f t="shared" si="277"/>
        <v/>
      </c>
      <c r="AZ208" s="399" t="str">
        <f t="shared" si="263"/>
        <v/>
      </c>
      <c r="BA208" s="399" t="str">
        <f t="shared" si="263"/>
        <v/>
      </c>
      <c r="BB208" s="399" t="str">
        <f t="shared" si="263"/>
        <v/>
      </c>
      <c r="BC208" s="399" t="str">
        <f t="shared" si="263"/>
        <v/>
      </c>
      <c r="BD208" s="403" t="str">
        <f t="shared" si="263"/>
        <v/>
      </c>
      <c r="BE208" s="393">
        <f t="shared" si="278"/>
        <v>0</v>
      </c>
      <c r="BG208" s="399">
        <f t="shared" si="279"/>
        <v>0</v>
      </c>
      <c r="BH208" s="399">
        <f t="shared" si="280"/>
        <v>0</v>
      </c>
      <c r="BI208" s="412">
        <f t="shared" si="281"/>
        <v>0</v>
      </c>
      <c r="BJ208" s="413">
        <f t="shared" si="266"/>
        <v>0</v>
      </c>
      <c r="BK208" s="398" t="str">
        <f t="shared" si="267"/>
        <v>0</v>
      </c>
      <c r="BL208" s="398" t="str">
        <f t="shared" si="268"/>
        <v>0</v>
      </c>
      <c r="BM208" s="412">
        <f t="shared" si="282"/>
        <v>0</v>
      </c>
      <c r="BN208" s="412" t="str">
        <f t="shared" si="283"/>
        <v>0m0</v>
      </c>
      <c r="BO208" s="399">
        <f t="shared" si="284"/>
        <v>0</v>
      </c>
      <c r="BP208" s="399">
        <f t="shared" si="285"/>
        <v>0</v>
      </c>
      <c r="BQ208" s="412">
        <f t="shared" si="286"/>
        <v>0</v>
      </c>
      <c r="BR208" s="413">
        <f t="shared" si="287"/>
        <v>0</v>
      </c>
      <c r="BS208" s="398" t="str">
        <f t="shared" si="288"/>
        <v>0</v>
      </c>
      <c r="BT208" s="398" t="str">
        <f t="shared" si="289"/>
        <v>0</v>
      </c>
      <c r="BU208" s="412">
        <f t="shared" si="290"/>
        <v>0</v>
      </c>
      <c r="BV208" s="412" t="str">
        <f t="shared" si="291"/>
        <v>0m0</v>
      </c>
      <c r="BW208" s="399">
        <f t="shared" si="292"/>
        <v>0</v>
      </c>
      <c r="BX208" s="399">
        <f t="shared" si="293"/>
        <v>0</v>
      </c>
      <c r="BY208" s="412">
        <f t="shared" si="294"/>
        <v>0</v>
      </c>
      <c r="BZ208" s="413">
        <f t="shared" si="295"/>
        <v>0</v>
      </c>
      <c r="CA208" s="398" t="str">
        <f t="shared" si="296"/>
        <v>0</v>
      </c>
      <c r="CB208" s="398" t="str">
        <f t="shared" si="297"/>
        <v>0</v>
      </c>
      <c r="CC208" s="412">
        <f t="shared" si="298"/>
        <v>0</v>
      </c>
      <c r="CD208" s="412" t="str">
        <f t="shared" si="299"/>
        <v>0m0</v>
      </c>
      <c r="CE208" s="399">
        <f t="shared" si="300"/>
        <v>0</v>
      </c>
      <c r="CF208" s="399">
        <f t="shared" si="301"/>
        <v>0</v>
      </c>
      <c r="CG208" s="412">
        <f t="shared" si="302"/>
        <v>0</v>
      </c>
      <c r="CH208" s="413">
        <f t="shared" si="303"/>
        <v>0</v>
      </c>
      <c r="CI208" s="398" t="str">
        <f t="shared" si="304"/>
        <v>0</v>
      </c>
      <c r="CJ208" s="398" t="str">
        <f t="shared" si="305"/>
        <v>0</v>
      </c>
      <c r="CK208" s="412">
        <f t="shared" si="306"/>
        <v>0</v>
      </c>
      <c r="CL208" s="412" t="str">
        <f t="shared" si="307"/>
        <v>0m0</v>
      </c>
      <c r="CM208" s="399">
        <f t="shared" si="308"/>
        <v>0</v>
      </c>
      <c r="CN208" s="399">
        <f t="shared" si="309"/>
        <v>0</v>
      </c>
      <c r="CO208" s="412">
        <f t="shared" si="310"/>
        <v>0</v>
      </c>
      <c r="CP208" s="413">
        <f t="shared" si="311"/>
        <v>0</v>
      </c>
      <c r="CQ208" s="398" t="str">
        <f t="shared" si="312"/>
        <v>0</v>
      </c>
      <c r="CR208" s="398" t="str">
        <f t="shared" si="313"/>
        <v>0</v>
      </c>
      <c r="CS208" s="412">
        <f t="shared" si="314"/>
        <v>0</v>
      </c>
      <c r="CT208" s="412" t="str">
        <f t="shared" si="315"/>
        <v>0m0</v>
      </c>
      <c r="CU208" s="412">
        <f t="shared" si="316"/>
        <v>0</v>
      </c>
      <c r="CV208" s="412">
        <f t="shared" si="317"/>
        <v>0</v>
      </c>
      <c r="CW208" s="412">
        <f t="shared" si="318"/>
        <v>0</v>
      </c>
      <c r="CX208" s="412">
        <f t="shared" si="319"/>
        <v>0</v>
      </c>
      <c r="CY208" s="412">
        <f t="shared" si="320"/>
        <v>0</v>
      </c>
      <c r="CZ208" s="412" t="str">
        <f t="shared" si="321"/>
        <v/>
      </c>
      <c r="DA208" s="412" t="str">
        <f t="shared" si="322"/>
        <v/>
      </c>
      <c r="DB208" s="412" t="str">
        <f t="shared" si="323"/>
        <v/>
      </c>
      <c r="DC208" s="412" t="str">
        <f t="shared" si="324"/>
        <v/>
      </c>
      <c r="DD208" s="412" t="str">
        <f t="shared" si="325"/>
        <v/>
      </c>
      <c r="DE208" s="412"/>
      <c r="DF208" s="411"/>
      <c r="DG208" s="412" t="str">
        <f t="shared" si="326"/>
        <v/>
      </c>
      <c r="DH208" s="412" t="str">
        <f t="shared" si="327"/>
        <v/>
      </c>
      <c r="DI208" s="412">
        <f t="shared" si="328"/>
        <v>0</v>
      </c>
      <c r="DJ208" s="412" t="str">
        <f t="shared" si="329"/>
        <v/>
      </c>
      <c r="DK208" s="412" t="str">
        <f t="shared" si="330"/>
        <v/>
      </c>
      <c r="DL208" s="412" t="str">
        <f t="shared" si="331"/>
        <v/>
      </c>
      <c r="DM208" s="412" t="str">
        <f t="shared" si="332"/>
        <v/>
      </c>
      <c r="DN208" s="412" t="str">
        <f t="shared" si="333"/>
        <v/>
      </c>
      <c r="DO208" s="412" t="str">
        <f t="shared" si="334"/>
        <v/>
      </c>
    </row>
    <row r="209" spans="1:119" s="157" customFormat="1" ht="18" hidden="1" customHeight="1">
      <c r="A209" s="161" t="str">
        <f t="shared" si="264"/>
        <v/>
      </c>
      <c r="B209" s="158"/>
      <c r="C209" s="31" t="str">
        <f>IF(B209="","",VLOOKUP(B209,学連登録!$C$2:$G$3000,2,FALSE))</f>
        <v/>
      </c>
      <c r="D209" s="32" t="str">
        <f>IF(B209="","",VLOOKUP(B209,学連登録!$C$2:$G$3000,3,FALSE))</f>
        <v/>
      </c>
      <c r="E209" s="33" t="str">
        <f>IF(B209="","",VLOOKUP(B209,学連登録!$C$2:$G$3000,4,FALSE))</f>
        <v/>
      </c>
      <c r="F209" s="383" t="str">
        <f>IF(B209="","",VLOOKUP(B209,学連登録!$C$2:$I$3000,7,FALSE))</f>
        <v/>
      </c>
      <c r="G209" s="160"/>
      <c r="H209" s="905"/>
      <c r="I209" s="907"/>
      <c r="J209" s="160"/>
      <c r="K209" s="905"/>
      <c r="L209" s="906"/>
      <c r="M209" s="160"/>
      <c r="N209" s="819"/>
      <c r="O209" s="820"/>
      <c r="P209" s="159"/>
      <c r="Q209" s="905"/>
      <c r="R209" s="906"/>
      <c r="S209" s="159"/>
      <c r="T209" s="905"/>
      <c r="U209" s="906"/>
      <c r="V209" s="103" t="str">
        <f>IF(B209="","",VLOOKUP(B209,学連登録!$C$2:$H$3000,6,FALSE))</f>
        <v/>
      </c>
      <c r="Y209" s="118" t="str">
        <f t="shared" si="256"/>
        <v/>
      </c>
      <c r="Z209" s="97" t="str">
        <f>IF(G209="","",VLOOKUP(G209,種目名!$R$5:$T$104,3,0))</f>
        <v/>
      </c>
      <c r="AA209" s="99" t="str">
        <f>IF(J209="","",VLOOKUP(J209,種目名!$R$5:$T$104,3,0))</f>
        <v/>
      </c>
      <c r="AB209" s="119" t="str">
        <f>IF(M209="","",VLOOKUP(M209,種目名!$R$5:$T$104,3,0))</f>
        <v/>
      </c>
      <c r="AC209" s="119" t="str">
        <f>IF(P209="","",VLOOKUP(AF209,種目名!$R$5:$T$104,3,0))</f>
        <v/>
      </c>
      <c r="AD209" s="120" t="str">
        <f>IF(S209="","",VLOOKUP(AI209,種目名!$R$5:$T$104,3,0))</f>
        <v/>
      </c>
      <c r="AE209" s="117">
        <f t="shared" si="257"/>
        <v>0</v>
      </c>
      <c r="AF209" s="157" t="str">
        <f t="shared" si="258"/>
        <v/>
      </c>
      <c r="AG209" s="157" t="str">
        <f t="shared" si="259"/>
        <v/>
      </c>
      <c r="AH209" s="157">
        <f t="shared" si="260"/>
        <v>0</v>
      </c>
      <c r="AI209" s="157" t="str">
        <f t="shared" si="261"/>
        <v/>
      </c>
      <c r="AJ209" s="157" t="str">
        <f t="shared" si="262"/>
        <v/>
      </c>
      <c r="AK209" s="390"/>
      <c r="AL209" s="171">
        <f t="shared" si="269"/>
        <v>0</v>
      </c>
      <c r="AM209" s="399">
        <f t="shared" si="270"/>
        <v>0</v>
      </c>
      <c r="AN209" s="399">
        <f>COUNTIF($B$12:B209,B209)</f>
        <v>0</v>
      </c>
      <c r="AO209" s="399"/>
      <c r="AP209" s="399" t="str">
        <f t="shared" si="271"/>
        <v/>
      </c>
      <c r="AQ209" s="399" t="str">
        <f t="shared" si="271"/>
        <v/>
      </c>
      <c r="AR209" s="399" t="str">
        <f t="shared" si="271"/>
        <v/>
      </c>
      <c r="AS209" s="399" t="str">
        <f t="shared" si="265"/>
        <v/>
      </c>
      <c r="AT209" s="399">
        <f t="shared" si="272"/>
        <v>0</v>
      </c>
      <c r="AU209" s="399" t="str">
        <f t="shared" si="273"/>
        <v/>
      </c>
      <c r="AV209" s="399" t="str">
        <f t="shared" si="274"/>
        <v/>
      </c>
      <c r="AW209" s="399" t="str">
        <f t="shared" si="275"/>
        <v/>
      </c>
      <c r="AX209" s="399" t="str">
        <f t="shared" si="276"/>
        <v/>
      </c>
      <c r="AY209" s="399" t="str">
        <f t="shared" si="277"/>
        <v/>
      </c>
      <c r="AZ209" s="399" t="str">
        <f t="shared" si="263"/>
        <v/>
      </c>
      <c r="BA209" s="399" t="str">
        <f t="shared" si="263"/>
        <v/>
      </c>
      <c r="BB209" s="399" t="str">
        <f t="shared" si="263"/>
        <v/>
      </c>
      <c r="BC209" s="399" t="str">
        <f t="shared" si="263"/>
        <v/>
      </c>
      <c r="BD209" s="403" t="str">
        <f t="shared" si="263"/>
        <v/>
      </c>
      <c r="BE209" s="393">
        <f t="shared" si="278"/>
        <v>0</v>
      </c>
      <c r="BG209" s="399">
        <f t="shared" si="279"/>
        <v>0</v>
      </c>
      <c r="BH209" s="399">
        <f t="shared" si="280"/>
        <v>0</v>
      </c>
      <c r="BI209" s="412">
        <f t="shared" si="281"/>
        <v>0</v>
      </c>
      <c r="BJ209" s="413">
        <f t="shared" si="266"/>
        <v>0</v>
      </c>
      <c r="BK209" s="398" t="str">
        <f t="shared" si="267"/>
        <v>0</v>
      </c>
      <c r="BL209" s="398" t="str">
        <f t="shared" si="268"/>
        <v>0</v>
      </c>
      <c r="BM209" s="412">
        <f t="shared" si="282"/>
        <v>0</v>
      </c>
      <c r="BN209" s="412" t="str">
        <f t="shared" si="283"/>
        <v>0m0</v>
      </c>
      <c r="BO209" s="399">
        <f t="shared" si="284"/>
        <v>0</v>
      </c>
      <c r="BP209" s="399">
        <f t="shared" si="285"/>
        <v>0</v>
      </c>
      <c r="BQ209" s="412">
        <f t="shared" si="286"/>
        <v>0</v>
      </c>
      <c r="BR209" s="413">
        <f t="shared" si="287"/>
        <v>0</v>
      </c>
      <c r="BS209" s="398" t="str">
        <f t="shared" si="288"/>
        <v>0</v>
      </c>
      <c r="BT209" s="398" t="str">
        <f t="shared" si="289"/>
        <v>0</v>
      </c>
      <c r="BU209" s="412">
        <f t="shared" si="290"/>
        <v>0</v>
      </c>
      <c r="BV209" s="412" t="str">
        <f t="shared" si="291"/>
        <v>0m0</v>
      </c>
      <c r="BW209" s="399">
        <f t="shared" si="292"/>
        <v>0</v>
      </c>
      <c r="BX209" s="399">
        <f t="shared" si="293"/>
        <v>0</v>
      </c>
      <c r="BY209" s="412">
        <f t="shared" si="294"/>
        <v>0</v>
      </c>
      <c r="BZ209" s="413">
        <f t="shared" si="295"/>
        <v>0</v>
      </c>
      <c r="CA209" s="398" t="str">
        <f t="shared" si="296"/>
        <v>0</v>
      </c>
      <c r="CB209" s="398" t="str">
        <f t="shared" si="297"/>
        <v>0</v>
      </c>
      <c r="CC209" s="412">
        <f t="shared" si="298"/>
        <v>0</v>
      </c>
      <c r="CD209" s="412" t="str">
        <f t="shared" si="299"/>
        <v>0m0</v>
      </c>
      <c r="CE209" s="399">
        <f t="shared" si="300"/>
        <v>0</v>
      </c>
      <c r="CF209" s="399">
        <f t="shared" si="301"/>
        <v>0</v>
      </c>
      <c r="CG209" s="412">
        <f t="shared" si="302"/>
        <v>0</v>
      </c>
      <c r="CH209" s="413">
        <f t="shared" si="303"/>
        <v>0</v>
      </c>
      <c r="CI209" s="398" t="str">
        <f t="shared" si="304"/>
        <v>0</v>
      </c>
      <c r="CJ209" s="398" t="str">
        <f t="shared" si="305"/>
        <v>0</v>
      </c>
      <c r="CK209" s="412">
        <f t="shared" si="306"/>
        <v>0</v>
      </c>
      <c r="CL209" s="412" t="str">
        <f t="shared" si="307"/>
        <v>0m0</v>
      </c>
      <c r="CM209" s="399">
        <f t="shared" si="308"/>
        <v>0</v>
      </c>
      <c r="CN209" s="399">
        <f t="shared" si="309"/>
        <v>0</v>
      </c>
      <c r="CO209" s="412">
        <f t="shared" si="310"/>
        <v>0</v>
      </c>
      <c r="CP209" s="413">
        <f t="shared" si="311"/>
        <v>0</v>
      </c>
      <c r="CQ209" s="398" t="str">
        <f t="shared" si="312"/>
        <v>0</v>
      </c>
      <c r="CR209" s="398" t="str">
        <f t="shared" si="313"/>
        <v>0</v>
      </c>
      <c r="CS209" s="412">
        <f t="shared" si="314"/>
        <v>0</v>
      </c>
      <c r="CT209" s="412" t="str">
        <f t="shared" si="315"/>
        <v>0m0</v>
      </c>
      <c r="CU209" s="412">
        <f t="shared" si="316"/>
        <v>0</v>
      </c>
      <c r="CV209" s="412">
        <f t="shared" si="317"/>
        <v>0</v>
      </c>
      <c r="CW209" s="412">
        <f t="shared" si="318"/>
        <v>0</v>
      </c>
      <c r="CX209" s="412">
        <f t="shared" si="319"/>
        <v>0</v>
      </c>
      <c r="CY209" s="412">
        <f t="shared" si="320"/>
        <v>0</v>
      </c>
      <c r="CZ209" s="412" t="str">
        <f t="shared" si="321"/>
        <v/>
      </c>
      <c r="DA209" s="412" t="str">
        <f t="shared" si="322"/>
        <v/>
      </c>
      <c r="DB209" s="412" t="str">
        <f t="shared" si="323"/>
        <v/>
      </c>
      <c r="DC209" s="412" t="str">
        <f t="shared" si="324"/>
        <v/>
      </c>
      <c r="DD209" s="412" t="str">
        <f t="shared" si="325"/>
        <v/>
      </c>
      <c r="DE209" s="412"/>
      <c r="DF209" s="411"/>
      <c r="DG209" s="412" t="str">
        <f t="shared" si="326"/>
        <v/>
      </c>
      <c r="DH209" s="412" t="str">
        <f t="shared" si="327"/>
        <v/>
      </c>
      <c r="DI209" s="412">
        <f t="shared" si="328"/>
        <v>0</v>
      </c>
      <c r="DJ209" s="412" t="str">
        <f t="shared" si="329"/>
        <v/>
      </c>
      <c r="DK209" s="412" t="str">
        <f t="shared" si="330"/>
        <v/>
      </c>
      <c r="DL209" s="412" t="str">
        <f t="shared" si="331"/>
        <v/>
      </c>
      <c r="DM209" s="412" t="str">
        <f t="shared" si="332"/>
        <v/>
      </c>
      <c r="DN209" s="412" t="str">
        <f t="shared" si="333"/>
        <v/>
      </c>
      <c r="DO209" s="412" t="str">
        <f t="shared" si="334"/>
        <v/>
      </c>
    </row>
    <row r="210" spans="1:119" s="157" customFormat="1" ht="18" hidden="1" customHeight="1">
      <c r="A210" s="161" t="str">
        <f t="shared" si="264"/>
        <v/>
      </c>
      <c r="B210" s="158"/>
      <c r="C210" s="31" t="str">
        <f>IF(B210="","",VLOOKUP(B210,学連登録!$C$2:$G$3000,2,FALSE))</f>
        <v/>
      </c>
      <c r="D210" s="32" t="str">
        <f>IF(B210="","",VLOOKUP(B210,学連登録!$C$2:$G$3000,3,FALSE))</f>
        <v/>
      </c>
      <c r="E210" s="33" t="str">
        <f>IF(B210="","",VLOOKUP(B210,学連登録!$C$2:$G$3000,4,FALSE))</f>
        <v/>
      </c>
      <c r="F210" s="383" t="str">
        <f>IF(B210="","",VLOOKUP(B210,学連登録!$C$2:$I$3000,7,FALSE))</f>
        <v/>
      </c>
      <c r="G210" s="160"/>
      <c r="H210" s="905"/>
      <c r="I210" s="907"/>
      <c r="J210" s="160"/>
      <c r="K210" s="905"/>
      <c r="L210" s="906"/>
      <c r="M210" s="160"/>
      <c r="N210" s="819"/>
      <c r="O210" s="820"/>
      <c r="P210" s="159"/>
      <c r="Q210" s="905"/>
      <c r="R210" s="906"/>
      <c r="S210" s="159"/>
      <c r="T210" s="905"/>
      <c r="U210" s="906"/>
      <c r="V210" s="103" t="str">
        <f>IF(B210="","",VLOOKUP(B210,学連登録!$C$2:$H$3000,6,FALSE))</f>
        <v/>
      </c>
      <c r="Y210" s="118" t="str">
        <f t="shared" si="256"/>
        <v/>
      </c>
      <c r="Z210" s="97" t="str">
        <f>IF(G210="","",VLOOKUP(G210,種目名!$R$5:$T$104,3,0))</f>
        <v/>
      </c>
      <c r="AA210" s="99" t="str">
        <f>IF(J210="","",VLOOKUP(J210,種目名!$R$5:$T$104,3,0))</f>
        <v/>
      </c>
      <c r="AB210" s="119" t="str">
        <f>IF(M210="","",VLOOKUP(M210,種目名!$R$5:$T$104,3,0))</f>
        <v/>
      </c>
      <c r="AC210" s="119" t="str">
        <f>IF(P210="","",VLOOKUP(AF210,種目名!$R$5:$T$104,3,0))</f>
        <v/>
      </c>
      <c r="AD210" s="120" t="str">
        <f>IF(S210="","",VLOOKUP(AI210,種目名!$R$5:$T$104,3,0))</f>
        <v/>
      </c>
      <c r="AE210" s="117">
        <f t="shared" si="257"/>
        <v>0</v>
      </c>
      <c r="AF210" s="157" t="str">
        <f t="shared" si="258"/>
        <v/>
      </c>
      <c r="AG210" s="157" t="str">
        <f t="shared" si="259"/>
        <v/>
      </c>
      <c r="AH210" s="157">
        <f t="shared" si="260"/>
        <v>0</v>
      </c>
      <c r="AI210" s="157" t="str">
        <f t="shared" si="261"/>
        <v/>
      </c>
      <c r="AJ210" s="157" t="str">
        <f t="shared" si="262"/>
        <v/>
      </c>
      <c r="AK210" s="390"/>
      <c r="AL210" s="171">
        <f t="shared" si="269"/>
        <v>0</v>
      </c>
      <c r="AM210" s="399">
        <f t="shared" si="270"/>
        <v>0</v>
      </c>
      <c r="AN210" s="399">
        <f>COUNTIF($B$12:B210,B210)</f>
        <v>0</v>
      </c>
      <c r="AO210" s="399"/>
      <c r="AP210" s="399" t="str">
        <f t="shared" si="271"/>
        <v/>
      </c>
      <c r="AQ210" s="399" t="str">
        <f t="shared" si="271"/>
        <v/>
      </c>
      <c r="AR210" s="399" t="str">
        <f t="shared" si="271"/>
        <v/>
      </c>
      <c r="AS210" s="399" t="str">
        <f t="shared" si="265"/>
        <v/>
      </c>
      <c r="AT210" s="399">
        <f t="shared" si="272"/>
        <v>0</v>
      </c>
      <c r="AU210" s="399" t="str">
        <f t="shared" si="273"/>
        <v/>
      </c>
      <c r="AV210" s="399" t="str">
        <f t="shared" si="274"/>
        <v/>
      </c>
      <c r="AW210" s="399" t="str">
        <f t="shared" si="275"/>
        <v/>
      </c>
      <c r="AX210" s="399" t="str">
        <f t="shared" si="276"/>
        <v/>
      </c>
      <c r="AY210" s="399" t="str">
        <f t="shared" si="277"/>
        <v/>
      </c>
      <c r="AZ210" s="399" t="str">
        <f t="shared" si="263"/>
        <v/>
      </c>
      <c r="BA210" s="399" t="str">
        <f t="shared" si="263"/>
        <v/>
      </c>
      <c r="BB210" s="399" t="str">
        <f t="shared" si="263"/>
        <v/>
      </c>
      <c r="BC210" s="399" t="str">
        <f t="shared" si="263"/>
        <v/>
      </c>
      <c r="BD210" s="403" t="str">
        <f t="shared" si="263"/>
        <v/>
      </c>
      <c r="BE210" s="393">
        <f t="shared" si="278"/>
        <v>0</v>
      </c>
      <c r="BG210" s="399">
        <f t="shared" si="279"/>
        <v>0</v>
      </c>
      <c r="BH210" s="399">
        <f t="shared" si="280"/>
        <v>0</v>
      </c>
      <c r="BI210" s="412">
        <f t="shared" si="281"/>
        <v>0</v>
      </c>
      <c r="BJ210" s="413">
        <f t="shared" si="266"/>
        <v>0</v>
      </c>
      <c r="BK210" s="398" t="str">
        <f t="shared" si="267"/>
        <v>0</v>
      </c>
      <c r="BL210" s="398" t="str">
        <f t="shared" si="268"/>
        <v>0</v>
      </c>
      <c r="BM210" s="412">
        <f t="shared" si="282"/>
        <v>0</v>
      </c>
      <c r="BN210" s="412" t="str">
        <f t="shared" si="283"/>
        <v>0m0</v>
      </c>
      <c r="BO210" s="399">
        <f t="shared" si="284"/>
        <v>0</v>
      </c>
      <c r="BP210" s="399">
        <f t="shared" si="285"/>
        <v>0</v>
      </c>
      <c r="BQ210" s="412">
        <f t="shared" si="286"/>
        <v>0</v>
      </c>
      <c r="BR210" s="413">
        <f t="shared" si="287"/>
        <v>0</v>
      </c>
      <c r="BS210" s="398" t="str">
        <f t="shared" si="288"/>
        <v>0</v>
      </c>
      <c r="BT210" s="398" t="str">
        <f t="shared" si="289"/>
        <v>0</v>
      </c>
      <c r="BU210" s="412">
        <f t="shared" si="290"/>
        <v>0</v>
      </c>
      <c r="BV210" s="412" t="str">
        <f t="shared" si="291"/>
        <v>0m0</v>
      </c>
      <c r="BW210" s="399">
        <f t="shared" si="292"/>
        <v>0</v>
      </c>
      <c r="BX210" s="399">
        <f t="shared" si="293"/>
        <v>0</v>
      </c>
      <c r="BY210" s="412">
        <f t="shared" si="294"/>
        <v>0</v>
      </c>
      <c r="BZ210" s="413">
        <f t="shared" si="295"/>
        <v>0</v>
      </c>
      <c r="CA210" s="398" t="str">
        <f t="shared" si="296"/>
        <v>0</v>
      </c>
      <c r="CB210" s="398" t="str">
        <f t="shared" si="297"/>
        <v>0</v>
      </c>
      <c r="CC210" s="412">
        <f t="shared" si="298"/>
        <v>0</v>
      </c>
      <c r="CD210" s="412" t="str">
        <f t="shared" si="299"/>
        <v>0m0</v>
      </c>
      <c r="CE210" s="399">
        <f t="shared" si="300"/>
        <v>0</v>
      </c>
      <c r="CF210" s="399">
        <f t="shared" si="301"/>
        <v>0</v>
      </c>
      <c r="CG210" s="412">
        <f t="shared" si="302"/>
        <v>0</v>
      </c>
      <c r="CH210" s="413">
        <f t="shared" si="303"/>
        <v>0</v>
      </c>
      <c r="CI210" s="398" t="str">
        <f t="shared" si="304"/>
        <v>0</v>
      </c>
      <c r="CJ210" s="398" t="str">
        <f t="shared" si="305"/>
        <v>0</v>
      </c>
      <c r="CK210" s="412">
        <f t="shared" si="306"/>
        <v>0</v>
      </c>
      <c r="CL210" s="412" t="str">
        <f t="shared" si="307"/>
        <v>0m0</v>
      </c>
      <c r="CM210" s="399">
        <f t="shared" si="308"/>
        <v>0</v>
      </c>
      <c r="CN210" s="399">
        <f t="shared" si="309"/>
        <v>0</v>
      </c>
      <c r="CO210" s="412">
        <f t="shared" si="310"/>
        <v>0</v>
      </c>
      <c r="CP210" s="413">
        <f t="shared" si="311"/>
        <v>0</v>
      </c>
      <c r="CQ210" s="398" t="str">
        <f t="shared" si="312"/>
        <v>0</v>
      </c>
      <c r="CR210" s="398" t="str">
        <f t="shared" si="313"/>
        <v>0</v>
      </c>
      <c r="CS210" s="412">
        <f t="shared" si="314"/>
        <v>0</v>
      </c>
      <c r="CT210" s="412" t="str">
        <f t="shared" si="315"/>
        <v>0m0</v>
      </c>
      <c r="CU210" s="412">
        <f t="shared" si="316"/>
        <v>0</v>
      </c>
      <c r="CV210" s="412">
        <f t="shared" si="317"/>
        <v>0</v>
      </c>
      <c r="CW210" s="412">
        <f t="shared" si="318"/>
        <v>0</v>
      </c>
      <c r="CX210" s="412">
        <f t="shared" si="319"/>
        <v>0</v>
      </c>
      <c r="CY210" s="412">
        <f t="shared" si="320"/>
        <v>0</v>
      </c>
      <c r="CZ210" s="412" t="str">
        <f t="shared" si="321"/>
        <v/>
      </c>
      <c r="DA210" s="412" t="str">
        <f t="shared" si="322"/>
        <v/>
      </c>
      <c r="DB210" s="412" t="str">
        <f t="shared" si="323"/>
        <v/>
      </c>
      <c r="DC210" s="412" t="str">
        <f t="shared" si="324"/>
        <v/>
      </c>
      <c r="DD210" s="412" t="str">
        <f t="shared" si="325"/>
        <v/>
      </c>
      <c r="DE210" s="412"/>
      <c r="DF210" s="411"/>
      <c r="DG210" s="412" t="str">
        <f t="shared" si="326"/>
        <v/>
      </c>
      <c r="DH210" s="412" t="str">
        <f t="shared" si="327"/>
        <v/>
      </c>
      <c r="DI210" s="412">
        <f t="shared" si="328"/>
        <v>0</v>
      </c>
      <c r="DJ210" s="412" t="str">
        <f t="shared" si="329"/>
        <v/>
      </c>
      <c r="DK210" s="412" t="str">
        <f t="shared" si="330"/>
        <v/>
      </c>
      <c r="DL210" s="412" t="str">
        <f t="shared" si="331"/>
        <v/>
      </c>
      <c r="DM210" s="412" t="str">
        <f t="shared" si="332"/>
        <v/>
      </c>
      <c r="DN210" s="412" t="str">
        <f t="shared" si="333"/>
        <v/>
      </c>
      <c r="DO210" s="412" t="str">
        <f t="shared" si="334"/>
        <v/>
      </c>
    </row>
    <row r="211" spans="1:119" s="157" customFormat="1" ht="18" hidden="1" customHeight="1">
      <c r="A211" s="161" t="str">
        <f t="shared" si="264"/>
        <v/>
      </c>
      <c r="B211" s="158"/>
      <c r="C211" s="31" t="str">
        <f>IF(B211="","",VLOOKUP(B211,学連登録!$C$2:$G$3000,2,FALSE))</f>
        <v/>
      </c>
      <c r="D211" s="32" t="str">
        <f>IF(B211="","",VLOOKUP(B211,学連登録!$C$2:$G$3000,3,FALSE))</f>
        <v/>
      </c>
      <c r="E211" s="33" t="str">
        <f>IF(B211="","",VLOOKUP(B211,学連登録!$C$2:$G$3000,4,FALSE))</f>
        <v/>
      </c>
      <c r="F211" s="383" t="str">
        <f>IF(B211="","",VLOOKUP(B211,学連登録!$C$2:$I$3000,7,FALSE))</f>
        <v/>
      </c>
      <c r="G211" s="160"/>
      <c r="H211" s="905"/>
      <c r="I211" s="907"/>
      <c r="J211" s="160"/>
      <c r="K211" s="905"/>
      <c r="L211" s="906"/>
      <c r="M211" s="160"/>
      <c r="N211" s="819"/>
      <c r="O211" s="820"/>
      <c r="P211" s="159"/>
      <c r="Q211" s="905"/>
      <c r="R211" s="906"/>
      <c r="S211" s="159"/>
      <c r="T211" s="905"/>
      <c r="U211" s="906"/>
      <c r="V211" s="103" t="str">
        <f>IF(B211="","",VLOOKUP(B211,学連登録!$C$2:$H$3000,6,FALSE))</f>
        <v/>
      </c>
      <c r="Y211" s="118" t="str">
        <f t="shared" si="256"/>
        <v/>
      </c>
      <c r="Z211" s="97" t="str">
        <f>IF(G211="","",VLOOKUP(G211,種目名!$R$5:$T$104,3,0))</f>
        <v/>
      </c>
      <c r="AA211" s="99" t="str">
        <f>IF(J211="","",VLOOKUP(J211,種目名!$R$5:$T$104,3,0))</f>
        <v/>
      </c>
      <c r="AB211" s="119" t="str">
        <f>IF(M211="","",VLOOKUP(M211,種目名!$R$5:$T$104,3,0))</f>
        <v/>
      </c>
      <c r="AC211" s="119" t="str">
        <f>IF(P211="","",VLOOKUP(AF211,種目名!$R$5:$T$104,3,0))</f>
        <v/>
      </c>
      <c r="AD211" s="120" t="str">
        <f>IF(S211="","",VLOOKUP(AI211,種目名!$R$5:$T$104,3,0))</f>
        <v/>
      </c>
      <c r="AE211" s="117">
        <f t="shared" si="257"/>
        <v>0</v>
      </c>
      <c r="AF211" s="157" t="str">
        <f t="shared" si="258"/>
        <v/>
      </c>
      <c r="AG211" s="157" t="str">
        <f t="shared" si="259"/>
        <v/>
      </c>
      <c r="AH211" s="157">
        <f t="shared" si="260"/>
        <v>0</v>
      </c>
      <c r="AI211" s="157" t="str">
        <f t="shared" si="261"/>
        <v/>
      </c>
      <c r="AJ211" s="157" t="str">
        <f t="shared" si="262"/>
        <v/>
      </c>
      <c r="AK211" s="390"/>
      <c r="AL211" s="171">
        <f t="shared" si="269"/>
        <v>0</v>
      </c>
      <c r="AM211" s="399">
        <f t="shared" si="270"/>
        <v>0</v>
      </c>
      <c r="AN211" s="399">
        <f>COUNTIF($B$12:B211,B211)</f>
        <v>0</v>
      </c>
      <c r="AO211" s="399"/>
      <c r="AP211" s="399" t="str">
        <f t="shared" si="271"/>
        <v/>
      </c>
      <c r="AQ211" s="399" t="str">
        <f t="shared" si="271"/>
        <v/>
      </c>
      <c r="AR211" s="399" t="str">
        <f t="shared" si="271"/>
        <v/>
      </c>
      <c r="AS211" s="399" t="str">
        <f t="shared" si="265"/>
        <v/>
      </c>
      <c r="AT211" s="399">
        <f t="shared" si="272"/>
        <v>0</v>
      </c>
      <c r="AU211" s="399" t="str">
        <f t="shared" si="273"/>
        <v/>
      </c>
      <c r="AV211" s="399" t="str">
        <f t="shared" si="274"/>
        <v/>
      </c>
      <c r="AW211" s="399" t="str">
        <f t="shared" si="275"/>
        <v/>
      </c>
      <c r="AX211" s="399" t="str">
        <f t="shared" si="276"/>
        <v/>
      </c>
      <c r="AY211" s="399" t="str">
        <f t="shared" si="277"/>
        <v/>
      </c>
      <c r="AZ211" s="399" t="str">
        <f t="shared" si="263"/>
        <v/>
      </c>
      <c r="BA211" s="399" t="str">
        <f t="shared" si="263"/>
        <v/>
      </c>
      <c r="BB211" s="399" t="str">
        <f t="shared" si="263"/>
        <v/>
      </c>
      <c r="BC211" s="399" t="str">
        <f t="shared" si="263"/>
        <v/>
      </c>
      <c r="BD211" s="403" t="str">
        <f t="shared" si="263"/>
        <v/>
      </c>
      <c r="BE211" s="393">
        <f t="shared" si="278"/>
        <v>0</v>
      </c>
      <c r="BG211" s="399">
        <f t="shared" si="279"/>
        <v>0</v>
      </c>
      <c r="BH211" s="399">
        <f t="shared" si="280"/>
        <v>0</v>
      </c>
      <c r="BI211" s="412">
        <f t="shared" si="281"/>
        <v>0</v>
      </c>
      <c r="BJ211" s="413">
        <f t="shared" si="266"/>
        <v>0</v>
      </c>
      <c r="BK211" s="398" t="str">
        <f t="shared" si="267"/>
        <v>0</v>
      </c>
      <c r="BL211" s="398" t="str">
        <f t="shared" si="268"/>
        <v>0</v>
      </c>
      <c r="BM211" s="412">
        <f t="shared" si="282"/>
        <v>0</v>
      </c>
      <c r="BN211" s="412" t="str">
        <f t="shared" si="283"/>
        <v>0m0</v>
      </c>
      <c r="BO211" s="399">
        <f t="shared" si="284"/>
        <v>0</v>
      </c>
      <c r="BP211" s="399">
        <f t="shared" si="285"/>
        <v>0</v>
      </c>
      <c r="BQ211" s="412">
        <f t="shared" si="286"/>
        <v>0</v>
      </c>
      <c r="BR211" s="413">
        <f t="shared" si="287"/>
        <v>0</v>
      </c>
      <c r="BS211" s="398" t="str">
        <f t="shared" si="288"/>
        <v>0</v>
      </c>
      <c r="BT211" s="398" t="str">
        <f t="shared" si="289"/>
        <v>0</v>
      </c>
      <c r="BU211" s="412">
        <f t="shared" si="290"/>
        <v>0</v>
      </c>
      <c r="BV211" s="412" t="str">
        <f t="shared" si="291"/>
        <v>0m0</v>
      </c>
      <c r="BW211" s="399">
        <f t="shared" si="292"/>
        <v>0</v>
      </c>
      <c r="BX211" s="399">
        <f t="shared" si="293"/>
        <v>0</v>
      </c>
      <c r="BY211" s="412">
        <f t="shared" si="294"/>
        <v>0</v>
      </c>
      <c r="BZ211" s="413">
        <f t="shared" si="295"/>
        <v>0</v>
      </c>
      <c r="CA211" s="398" t="str">
        <f t="shared" si="296"/>
        <v>0</v>
      </c>
      <c r="CB211" s="398" t="str">
        <f t="shared" si="297"/>
        <v>0</v>
      </c>
      <c r="CC211" s="412">
        <f t="shared" si="298"/>
        <v>0</v>
      </c>
      <c r="CD211" s="412" t="str">
        <f t="shared" si="299"/>
        <v>0m0</v>
      </c>
      <c r="CE211" s="399">
        <f t="shared" si="300"/>
        <v>0</v>
      </c>
      <c r="CF211" s="399">
        <f t="shared" si="301"/>
        <v>0</v>
      </c>
      <c r="CG211" s="412">
        <f t="shared" si="302"/>
        <v>0</v>
      </c>
      <c r="CH211" s="413">
        <f t="shared" si="303"/>
        <v>0</v>
      </c>
      <c r="CI211" s="398" t="str">
        <f t="shared" si="304"/>
        <v>0</v>
      </c>
      <c r="CJ211" s="398" t="str">
        <f t="shared" si="305"/>
        <v>0</v>
      </c>
      <c r="CK211" s="412">
        <f t="shared" si="306"/>
        <v>0</v>
      </c>
      <c r="CL211" s="412" t="str">
        <f t="shared" si="307"/>
        <v>0m0</v>
      </c>
      <c r="CM211" s="399">
        <f t="shared" si="308"/>
        <v>0</v>
      </c>
      <c r="CN211" s="399">
        <f t="shared" si="309"/>
        <v>0</v>
      </c>
      <c r="CO211" s="412">
        <f t="shared" si="310"/>
        <v>0</v>
      </c>
      <c r="CP211" s="413">
        <f t="shared" si="311"/>
        <v>0</v>
      </c>
      <c r="CQ211" s="398" t="str">
        <f t="shared" si="312"/>
        <v>0</v>
      </c>
      <c r="CR211" s="398" t="str">
        <f t="shared" si="313"/>
        <v>0</v>
      </c>
      <c r="CS211" s="412">
        <f t="shared" si="314"/>
        <v>0</v>
      </c>
      <c r="CT211" s="412" t="str">
        <f t="shared" si="315"/>
        <v>0m0</v>
      </c>
      <c r="CU211" s="412">
        <f t="shared" si="316"/>
        <v>0</v>
      </c>
      <c r="CV211" s="412">
        <f t="shared" si="317"/>
        <v>0</v>
      </c>
      <c r="CW211" s="412">
        <f t="shared" si="318"/>
        <v>0</v>
      </c>
      <c r="CX211" s="412">
        <f t="shared" si="319"/>
        <v>0</v>
      </c>
      <c r="CY211" s="412">
        <f t="shared" si="320"/>
        <v>0</v>
      </c>
      <c r="CZ211" s="412" t="str">
        <f t="shared" si="321"/>
        <v/>
      </c>
      <c r="DA211" s="412" t="str">
        <f t="shared" si="322"/>
        <v/>
      </c>
      <c r="DB211" s="412" t="str">
        <f t="shared" si="323"/>
        <v/>
      </c>
      <c r="DC211" s="412" t="str">
        <f t="shared" si="324"/>
        <v/>
      </c>
      <c r="DD211" s="412" t="str">
        <f t="shared" si="325"/>
        <v/>
      </c>
      <c r="DE211" s="412"/>
      <c r="DF211" s="411"/>
      <c r="DG211" s="412" t="str">
        <f t="shared" si="326"/>
        <v/>
      </c>
      <c r="DH211" s="412" t="str">
        <f t="shared" si="327"/>
        <v/>
      </c>
      <c r="DI211" s="412">
        <f t="shared" si="328"/>
        <v>0</v>
      </c>
      <c r="DJ211" s="412" t="str">
        <f t="shared" si="329"/>
        <v/>
      </c>
      <c r="DK211" s="412" t="str">
        <f t="shared" si="330"/>
        <v/>
      </c>
      <c r="DL211" s="412" t="str">
        <f t="shared" si="331"/>
        <v/>
      </c>
      <c r="DM211" s="412" t="str">
        <f t="shared" si="332"/>
        <v/>
      </c>
      <c r="DN211" s="412" t="str">
        <f t="shared" si="333"/>
        <v/>
      </c>
      <c r="DO211" s="412" t="str">
        <f t="shared" si="334"/>
        <v/>
      </c>
    </row>
    <row r="212" spans="1:119" s="157" customFormat="1" ht="18" hidden="1" customHeight="1">
      <c r="A212" s="161" t="str">
        <f t="shared" si="264"/>
        <v/>
      </c>
      <c r="B212" s="158"/>
      <c r="C212" s="31" t="str">
        <f>IF(B212="","",VLOOKUP(B212,学連登録!$C$2:$G$3000,2,FALSE))</f>
        <v/>
      </c>
      <c r="D212" s="32" t="str">
        <f>IF(B212="","",VLOOKUP(B212,学連登録!$C$2:$G$3000,3,FALSE))</f>
        <v/>
      </c>
      <c r="E212" s="33" t="str">
        <f>IF(B212="","",VLOOKUP(B212,学連登録!$C$2:$G$3000,4,FALSE))</f>
        <v/>
      </c>
      <c r="F212" s="383" t="str">
        <f>IF(B212="","",VLOOKUP(B212,学連登録!$C$2:$I$3000,7,FALSE))</f>
        <v/>
      </c>
      <c r="G212" s="160"/>
      <c r="H212" s="905"/>
      <c r="I212" s="907"/>
      <c r="J212" s="160"/>
      <c r="K212" s="905"/>
      <c r="L212" s="906"/>
      <c r="M212" s="160"/>
      <c r="N212" s="819"/>
      <c r="O212" s="820"/>
      <c r="P212" s="159"/>
      <c r="Q212" s="905"/>
      <c r="R212" s="906"/>
      <c r="S212" s="159"/>
      <c r="T212" s="905"/>
      <c r="U212" s="906"/>
      <c r="V212" s="103" t="str">
        <f>IF(B212="","",VLOOKUP(B212,学連登録!$C$2:$H$3000,6,FALSE))</f>
        <v/>
      </c>
      <c r="Y212" s="118" t="str">
        <f t="shared" si="256"/>
        <v/>
      </c>
      <c r="Z212" s="97" t="str">
        <f>IF(G212="","",VLOOKUP(G212,種目名!$R$5:$T$104,3,0))</f>
        <v/>
      </c>
      <c r="AA212" s="99" t="str">
        <f>IF(J212="","",VLOOKUP(J212,種目名!$R$5:$T$104,3,0))</f>
        <v/>
      </c>
      <c r="AB212" s="119" t="str">
        <f>IF(M212="","",VLOOKUP(M212,種目名!$R$5:$T$104,3,0))</f>
        <v/>
      </c>
      <c r="AC212" s="119" t="str">
        <f>IF(P212="","",VLOOKUP(AF212,種目名!$R$5:$T$104,3,0))</f>
        <v/>
      </c>
      <c r="AD212" s="120" t="str">
        <f>IF(S212="","",VLOOKUP(AI212,種目名!$R$5:$T$104,3,0))</f>
        <v/>
      </c>
      <c r="AE212" s="117">
        <f t="shared" si="257"/>
        <v>0</v>
      </c>
      <c r="AF212" s="157" t="str">
        <f t="shared" si="258"/>
        <v/>
      </c>
      <c r="AG212" s="157" t="str">
        <f t="shared" si="259"/>
        <v/>
      </c>
      <c r="AH212" s="157">
        <f t="shared" si="260"/>
        <v>0</v>
      </c>
      <c r="AI212" s="157" t="str">
        <f t="shared" si="261"/>
        <v/>
      </c>
      <c r="AJ212" s="157" t="str">
        <f t="shared" si="262"/>
        <v/>
      </c>
      <c r="AK212" s="390"/>
      <c r="AL212" s="171">
        <f t="shared" si="269"/>
        <v>0</v>
      </c>
      <c r="AM212" s="399">
        <f t="shared" si="270"/>
        <v>0</v>
      </c>
      <c r="AN212" s="399">
        <f>COUNTIF($B$12:B212,B212)</f>
        <v>0</v>
      </c>
      <c r="AO212" s="399"/>
      <c r="AP212" s="399" t="str">
        <f t="shared" si="271"/>
        <v/>
      </c>
      <c r="AQ212" s="399" t="str">
        <f t="shared" si="271"/>
        <v/>
      </c>
      <c r="AR212" s="399" t="str">
        <f t="shared" si="271"/>
        <v/>
      </c>
      <c r="AS212" s="399" t="str">
        <f t="shared" si="265"/>
        <v/>
      </c>
      <c r="AT212" s="399">
        <f t="shared" si="272"/>
        <v>0</v>
      </c>
      <c r="AU212" s="399" t="str">
        <f t="shared" si="273"/>
        <v/>
      </c>
      <c r="AV212" s="399" t="str">
        <f t="shared" si="274"/>
        <v/>
      </c>
      <c r="AW212" s="399" t="str">
        <f t="shared" si="275"/>
        <v/>
      </c>
      <c r="AX212" s="399" t="str">
        <f t="shared" si="276"/>
        <v/>
      </c>
      <c r="AY212" s="399" t="str">
        <f t="shared" si="277"/>
        <v/>
      </c>
      <c r="AZ212" s="399" t="str">
        <f t="shared" si="263"/>
        <v/>
      </c>
      <c r="BA212" s="399" t="str">
        <f t="shared" si="263"/>
        <v/>
      </c>
      <c r="BB212" s="399" t="str">
        <f t="shared" si="263"/>
        <v/>
      </c>
      <c r="BC212" s="399" t="str">
        <f t="shared" si="263"/>
        <v/>
      </c>
      <c r="BD212" s="403" t="str">
        <f t="shared" si="263"/>
        <v/>
      </c>
      <c r="BE212" s="393">
        <f t="shared" si="278"/>
        <v>0</v>
      </c>
      <c r="BG212" s="399">
        <f t="shared" si="279"/>
        <v>0</v>
      </c>
      <c r="BH212" s="399">
        <f t="shared" si="280"/>
        <v>0</v>
      </c>
      <c r="BI212" s="412">
        <f t="shared" si="281"/>
        <v>0</v>
      </c>
      <c r="BJ212" s="413">
        <f t="shared" si="266"/>
        <v>0</v>
      </c>
      <c r="BK212" s="398" t="str">
        <f t="shared" si="267"/>
        <v>0</v>
      </c>
      <c r="BL212" s="398" t="str">
        <f t="shared" si="268"/>
        <v>0</v>
      </c>
      <c r="BM212" s="412">
        <f t="shared" si="282"/>
        <v>0</v>
      </c>
      <c r="BN212" s="412" t="str">
        <f t="shared" si="283"/>
        <v>0m0</v>
      </c>
      <c r="BO212" s="399">
        <f t="shared" si="284"/>
        <v>0</v>
      </c>
      <c r="BP212" s="399">
        <f t="shared" si="285"/>
        <v>0</v>
      </c>
      <c r="BQ212" s="412">
        <f t="shared" si="286"/>
        <v>0</v>
      </c>
      <c r="BR212" s="413">
        <f t="shared" si="287"/>
        <v>0</v>
      </c>
      <c r="BS212" s="398" t="str">
        <f t="shared" si="288"/>
        <v>0</v>
      </c>
      <c r="BT212" s="398" t="str">
        <f t="shared" si="289"/>
        <v>0</v>
      </c>
      <c r="BU212" s="412">
        <f t="shared" si="290"/>
        <v>0</v>
      </c>
      <c r="BV212" s="412" t="str">
        <f t="shared" si="291"/>
        <v>0m0</v>
      </c>
      <c r="BW212" s="399">
        <f t="shared" si="292"/>
        <v>0</v>
      </c>
      <c r="BX212" s="399">
        <f t="shared" si="293"/>
        <v>0</v>
      </c>
      <c r="BY212" s="412">
        <f t="shared" si="294"/>
        <v>0</v>
      </c>
      <c r="BZ212" s="413">
        <f t="shared" si="295"/>
        <v>0</v>
      </c>
      <c r="CA212" s="398" t="str">
        <f t="shared" si="296"/>
        <v>0</v>
      </c>
      <c r="CB212" s="398" t="str">
        <f t="shared" si="297"/>
        <v>0</v>
      </c>
      <c r="CC212" s="412">
        <f t="shared" si="298"/>
        <v>0</v>
      </c>
      <c r="CD212" s="412" t="str">
        <f t="shared" si="299"/>
        <v>0m0</v>
      </c>
      <c r="CE212" s="399">
        <f t="shared" si="300"/>
        <v>0</v>
      </c>
      <c r="CF212" s="399">
        <f t="shared" si="301"/>
        <v>0</v>
      </c>
      <c r="CG212" s="412">
        <f t="shared" si="302"/>
        <v>0</v>
      </c>
      <c r="CH212" s="413">
        <f t="shared" si="303"/>
        <v>0</v>
      </c>
      <c r="CI212" s="398" t="str">
        <f t="shared" si="304"/>
        <v>0</v>
      </c>
      <c r="CJ212" s="398" t="str">
        <f t="shared" si="305"/>
        <v>0</v>
      </c>
      <c r="CK212" s="412">
        <f t="shared" si="306"/>
        <v>0</v>
      </c>
      <c r="CL212" s="412" t="str">
        <f t="shared" si="307"/>
        <v>0m0</v>
      </c>
      <c r="CM212" s="399">
        <f t="shared" si="308"/>
        <v>0</v>
      </c>
      <c r="CN212" s="399">
        <f t="shared" si="309"/>
        <v>0</v>
      </c>
      <c r="CO212" s="412">
        <f t="shared" si="310"/>
        <v>0</v>
      </c>
      <c r="CP212" s="413">
        <f t="shared" si="311"/>
        <v>0</v>
      </c>
      <c r="CQ212" s="398" t="str">
        <f t="shared" si="312"/>
        <v>0</v>
      </c>
      <c r="CR212" s="398" t="str">
        <f t="shared" si="313"/>
        <v>0</v>
      </c>
      <c r="CS212" s="412">
        <f t="shared" si="314"/>
        <v>0</v>
      </c>
      <c r="CT212" s="412" t="str">
        <f t="shared" si="315"/>
        <v>0m0</v>
      </c>
      <c r="CU212" s="412">
        <f t="shared" si="316"/>
        <v>0</v>
      </c>
      <c r="CV212" s="412">
        <f t="shared" si="317"/>
        <v>0</v>
      </c>
      <c r="CW212" s="412">
        <f t="shared" si="318"/>
        <v>0</v>
      </c>
      <c r="CX212" s="412">
        <f t="shared" si="319"/>
        <v>0</v>
      </c>
      <c r="CY212" s="412">
        <f t="shared" si="320"/>
        <v>0</v>
      </c>
      <c r="CZ212" s="412" t="str">
        <f t="shared" si="321"/>
        <v/>
      </c>
      <c r="DA212" s="412" t="str">
        <f t="shared" si="322"/>
        <v/>
      </c>
      <c r="DB212" s="412" t="str">
        <f t="shared" si="323"/>
        <v/>
      </c>
      <c r="DC212" s="412" t="str">
        <f t="shared" si="324"/>
        <v/>
      </c>
      <c r="DD212" s="412" t="str">
        <f t="shared" si="325"/>
        <v/>
      </c>
      <c r="DE212" s="412"/>
      <c r="DF212" s="411"/>
      <c r="DG212" s="412" t="str">
        <f t="shared" si="326"/>
        <v/>
      </c>
      <c r="DH212" s="412" t="str">
        <f t="shared" si="327"/>
        <v/>
      </c>
      <c r="DI212" s="412">
        <f t="shared" si="328"/>
        <v>0</v>
      </c>
      <c r="DJ212" s="412" t="str">
        <f t="shared" si="329"/>
        <v/>
      </c>
      <c r="DK212" s="412" t="str">
        <f t="shared" si="330"/>
        <v/>
      </c>
      <c r="DL212" s="412" t="str">
        <f t="shared" si="331"/>
        <v/>
      </c>
      <c r="DM212" s="412" t="str">
        <f t="shared" si="332"/>
        <v/>
      </c>
      <c r="DN212" s="412" t="str">
        <f t="shared" si="333"/>
        <v/>
      </c>
      <c r="DO212" s="412" t="str">
        <f t="shared" si="334"/>
        <v/>
      </c>
    </row>
    <row r="213" spans="1:119" s="157" customFormat="1" ht="18" hidden="1" customHeight="1">
      <c r="A213" s="161" t="str">
        <f t="shared" si="264"/>
        <v/>
      </c>
      <c r="B213" s="158"/>
      <c r="C213" s="31" t="str">
        <f>IF(B213="","",VLOOKUP(B213,学連登録!$C$2:$G$3000,2,FALSE))</f>
        <v/>
      </c>
      <c r="D213" s="32" t="str">
        <f>IF(B213="","",VLOOKUP(B213,学連登録!$C$2:$G$3000,3,FALSE))</f>
        <v/>
      </c>
      <c r="E213" s="33" t="str">
        <f>IF(B213="","",VLOOKUP(B213,学連登録!$C$2:$G$3000,4,FALSE))</f>
        <v/>
      </c>
      <c r="F213" s="383" t="str">
        <f>IF(B213="","",VLOOKUP(B213,学連登録!$C$2:$I$3000,7,FALSE))</f>
        <v/>
      </c>
      <c r="G213" s="160"/>
      <c r="H213" s="905"/>
      <c r="I213" s="907"/>
      <c r="J213" s="160"/>
      <c r="K213" s="905"/>
      <c r="L213" s="906"/>
      <c r="M213" s="160"/>
      <c r="N213" s="819"/>
      <c r="O213" s="820"/>
      <c r="P213" s="159"/>
      <c r="Q213" s="905"/>
      <c r="R213" s="906"/>
      <c r="S213" s="159"/>
      <c r="T213" s="905"/>
      <c r="U213" s="906"/>
      <c r="V213" s="103" t="str">
        <f>IF(B213="","",VLOOKUP(B213,学連登録!$C$2:$H$3000,6,FALSE))</f>
        <v/>
      </c>
      <c r="Y213" s="118" t="str">
        <f t="shared" si="256"/>
        <v/>
      </c>
      <c r="Z213" s="97" t="str">
        <f>IF(G213="","",VLOOKUP(G213,種目名!$R$5:$T$104,3,0))</f>
        <v/>
      </c>
      <c r="AA213" s="99" t="str">
        <f>IF(J213="","",VLOOKUP(J213,種目名!$R$5:$T$104,3,0))</f>
        <v/>
      </c>
      <c r="AB213" s="119" t="str">
        <f>IF(M213="","",VLOOKUP(M213,種目名!$R$5:$T$104,3,0))</f>
        <v/>
      </c>
      <c r="AC213" s="119" t="str">
        <f>IF(P213="","",VLOOKUP(AF213,種目名!$R$5:$T$104,3,0))</f>
        <v/>
      </c>
      <c r="AD213" s="120" t="str">
        <f>IF(S213="","",VLOOKUP(AI213,種目名!$R$5:$T$104,3,0))</f>
        <v/>
      </c>
      <c r="AE213" s="117">
        <f t="shared" si="257"/>
        <v>0</v>
      </c>
      <c r="AF213" s="157" t="str">
        <f t="shared" si="258"/>
        <v/>
      </c>
      <c r="AG213" s="157" t="str">
        <f t="shared" si="259"/>
        <v/>
      </c>
      <c r="AH213" s="157">
        <f t="shared" si="260"/>
        <v>0</v>
      </c>
      <c r="AI213" s="157" t="str">
        <f t="shared" si="261"/>
        <v/>
      </c>
      <c r="AJ213" s="157" t="str">
        <f t="shared" si="262"/>
        <v/>
      </c>
      <c r="AK213" s="390"/>
      <c r="AL213" s="171">
        <f t="shared" si="269"/>
        <v>0</v>
      </c>
      <c r="AM213" s="399">
        <f t="shared" si="270"/>
        <v>0</v>
      </c>
      <c r="AN213" s="399">
        <f>COUNTIF($B$12:B213,B213)</f>
        <v>0</v>
      </c>
      <c r="AO213" s="399"/>
      <c r="AP213" s="399" t="str">
        <f t="shared" si="271"/>
        <v/>
      </c>
      <c r="AQ213" s="399" t="str">
        <f t="shared" si="271"/>
        <v/>
      </c>
      <c r="AR213" s="399" t="str">
        <f t="shared" si="271"/>
        <v/>
      </c>
      <c r="AS213" s="399" t="str">
        <f t="shared" si="265"/>
        <v/>
      </c>
      <c r="AT213" s="399">
        <f t="shared" si="272"/>
        <v>0</v>
      </c>
      <c r="AU213" s="399" t="str">
        <f t="shared" si="273"/>
        <v/>
      </c>
      <c r="AV213" s="399" t="str">
        <f t="shared" si="274"/>
        <v/>
      </c>
      <c r="AW213" s="399" t="str">
        <f t="shared" si="275"/>
        <v/>
      </c>
      <c r="AX213" s="399" t="str">
        <f t="shared" si="276"/>
        <v/>
      </c>
      <c r="AY213" s="399" t="str">
        <f t="shared" si="277"/>
        <v/>
      </c>
      <c r="AZ213" s="399" t="str">
        <f t="shared" si="263"/>
        <v/>
      </c>
      <c r="BA213" s="399" t="str">
        <f t="shared" si="263"/>
        <v/>
      </c>
      <c r="BB213" s="399" t="str">
        <f t="shared" si="263"/>
        <v/>
      </c>
      <c r="BC213" s="399" t="str">
        <f t="shared" si="263"/>
        <v/>
      </c>
      <c r="BD213" s="403" t="str">
        <f t="shared" si="263"/>
        <v/>
      </c>
      <c r="BE213" s="393">
        <f t="shared" si="278"/>
        <v>0</v>
      </c>
      <c r="BG213" s="399">
        <f t="shared" si="279"/>
        <v>0</v>
      </c>
      <c r="BH213" s="399">
        <f t="shared" si="280"/>
        <v>0</v>
      </c>
      <c r="BI213" s="412">
        <f t="shared" si="281"/>
        <v>0</v>
      </c>
      <c r="BJ213" s="413">
        <f t="shared" si="266"/>
        <v>0</v>
      </c>
      <c r="BK213" s="398" t="str">
        <f t="shared" si="267"/>
        <v>0</v>
      </c>
      <c r="BL213" s="398" t="str">
        <f t="shared" si="268"/>
        <v>0</v>
      </c>
      <c r="BM213" s="412">
        <f t="shared" si="282"/>
        <v>0</v>
      </c>
      <c r="BN213" s="412" t="str">
        <f t="shared" si="283"/>
        <v>0m0</v>
      </c>
      <c r="BO213" s="399">
        <f t="shared" si="284"/>
        <v>0</v>
      </c>
      <c r="BP213" s="399">
        <f t="shared" si="285"/>
        <v>0</v>
      </c>
      <c r="BQ213" s="412">
        <f t="shared" si="286"/>
        <v>0</v>
      </c>
      <c r="BR213" s="413">
        <f t="shared" si="287"/>
        <v>0</v>
      </c>
      <c r="BS213" s="398" t="str">
        <f t="shared" si="288"/>
        <v>0</v>
      </c>
      <c r="BT213" s="398" t="str">
        <f t="shared" si="289"/>
        <v>0</v>
      </c>
      <c r="BU213" s="412">
        <f t="shared" si="290"/>
        <v>0</v>
      </c>
      <c r="BV213" s="412" t="str">
        <f t="shared" si="291"/>
        <v>0m0</v>
      </c>
      <c r="BW213" s="399">
        <f t="shared" si="292"/>
        <v>0</v>
      </c>
      <c r="BX213" s="399">
        <f t="shared" si="293"/>
        <v>0</v>
      </c>
      <c r="BY213" s="412">
        <f t="shared" si="294"/>
        <v>0</v>
      </c>
      <c r="BZ213" s="413">
        <f t="shared" si="295"/>
        <v>0</v>
      </c>
      <c r="CA213" s="398" t="str">
        <f t="shared" si="296"/>
        <v>0</v>
      </c>
      <c r="CB213" s="398" t="str">
        <f t="shared" si="297"/>
        <v>0</v>
      </c>
      <c r="CC213" s="412">
        <f t="shared" si="298"/>
        <v>0</v>
      </c>
      <c r="CD213" s="412" t="str">
        <f t="shared" si="299"/>
        <v>0m0</v>
      </c>
      <c r="CE213" s="399">
        <f t="shared" si="300"/>
        <v>0</v>
      </c>
      <c r="CF213" s="399">
        <f t="shared" si="301"/>
        <v>0</v>
      </c>
      <c r="CG213" s="412">
        <f t="shared" si="302"/>
        <v>0</v>
      </c>
      <c r="CH213" s="413">
        <f t="shared" si="303"/>
        <v>0</v>
      </c>
      <c r="CI213" s="398" t="str">
        <f t="shared" si="304"/>
        <v>0</v>
      </c>
      <c r="CJ213" s="398" t="str">
        <f t="shared" si="305"/>
        <v>0</v>
      </c>
      <c r="CK213" s="412">
        <f t="shared" si="306"/>
        <v>0</v>
      </c>
      <c r="CL213" s="412" t="str">
        <f t="shared" si="307"/>
        <v>0m0</v>
      </c>
      <c r="CM213" s="399">
        <f t="shared" si="308"/>
        <v>0</v>
      </c>
      <c r="CN213" s="399">
        <f t="shared" si="309"/>
        <v>0</v>
      </c>
      <c r="CO213" s="412">
        <f t="shared" si="310"/>
        <v>0</v>
      </c>
      <c r="CP213" s="413">
        <f t="shared" si="311"/>
        <v>0</v>
      </c>
      <c r="CQ213" s="398" t="str">
        <f t="shared" si="312"/>
        <v>0</v>
      </c>
      <c r="CR213" s="398" t="str">
        <f t="shared" si="313"/>
        <v>0</v>
      </c>
      <c r="CS213" s="412">
        <f t="shared" si="314"/>
        <v>0</v>
      </c>
      <c r="CT213" s="412" t="str">
        <f t="shared" si="315"/>
        <v>0m0</v>
      </c>
      <c r="CU213" s="412">
        <f t="shared" si="316"/>
        <v>0</v>
      </c>
      <c r="CV213" s="412">
        <f t="shared" si="317"/>
        <v>0</v>
      </c>
      <c r="CW213" s="412">
        <f t="shared" si="318"/>
        <v>0</v>
      </c>
      <c r="CX213" s="412">
        <f t="shared" si="319"/>
        <v>0</v>
      </c>
      <c r="CY213" s="412">
        <f t="shared" si="320"/>
        <v>0</v>
      </c>
      <c r="CZ213" s="412" t="str">
        <f t="shared" si="321"/>
        <v/>
      </c>
      <c r="DA213" s="412" t="str">
        <f t="shared" si="322"/>
        <v/>
      </c>
      <c r="DB213" s="412" t="str">
        <f t="shared" si="323"/>
        <v/>
      </c>
      <c r="DC213" s="412" t="str">
        <f t="shared" si="324"/>
        <v/>
      </c>
      <c r="DD213" s="412" t="str">
        <f t="shared" si="325"/>
        <v/>
      </c>
      <c r="DE213" s="412"/>
      <c r="DF213" s="411"/>
      <c r="DG213" s="412" t="str">
        <f t="shared" si="326"/>
        <v/>
      </c>
      <c r="DH213" s="412" t="str">
        <f t="shared" si="327"/>
        <v/>
      </c>
      <c r="DI213" s="412">
        <f t="shared" si="328"/>
        <v>0</v>
      </c>
      <c r="DJ213" s="412" t="str">
        <f t="shared" si="329"/>
        <v/>
      </c>
      <c r="DK213" s="412" t="str">
        <f t="shared" si="330"/>
        <v/>
      </c>
      <c r="DL213" s="412" t="str">
        <f t="shared" si="331"/>
        <v/>
      </c>
      <c r="DM213" s="412" t="str">
        <f t="shared" si="332"/>
        <v/>
      </c>
      <c r="DN213" s="412" t="str">
        <f t="shared" si="333"/>
        <v/>
      </c>
      <c r="DO213" s="412" t="str">
        <f t="shared" si="334"/>
        <v/>
      </c>
    </row>
    <row r="214" spans="1:119" s="157" customFormat="1" ht="18" hidden="1" customHeight="1">
      <c r="A214" s="161" t="str">
        <f t="shared" si="264"/>
        <v/>
      </c>
      <c r="B214" s="158"/>
      <c r="C214" s="31" t="str">
        <f>IF(B214="","",VLOOKUP(B214,学連登録!$C$2:$G$3000,2,FALSE))</f>
        <v/>
      </c>
      <c r="D214" s="32" t="str">
        <f>IF(B214="","",VLOOKUP(B214,学連登録!$C$2:$G$3000,3,FALSE))</f>
        <v/>
      </c>
      <c r="E214" s="33" t="str">
        <f>IF(B214="","",VLOOKUP(B214,学連登録!$C$2:$G$3000,4,FALSE))</f>
        <v/>
      </c>
      <c r="F214" s="383" t="str">
        <f>IF(B214="","",VLOOKUP(B214,学連登録!$C$2:$I$3000,7,FALSE))</f>
        <v/>
      </c>
      <c r="G214" s="160"/>
      <c r="H214" s="905"/>
      <c r="I214" s="907"/>
      <c r="J214" s="160"/>
      <c r="K214" s="905"/>
      <c r="L214" s="906"/>
      <c r="M214" s="160"/>
      <c r="N214" s="819"/>
      <c r="O214" s="820"/>
      <c r="P214" s="159"/>
      <c r="Q214" s="905"/>
      <c r="R214" s="906"/>
      <c r="S214" s="159"/>
      <c r="T214" s="905"/>
      <c r="U214" s="906"/>
      <c r="V214" s="103" t="str">
        <f>IF(B214="","",VLOOKUP(B214,学連登録!$C$2:$H$3000,6,FALSE))</f>
        <v/>
      </c>
      <c r="Y214" s="118" t="str">
        <f t="shared" ref="Y214:Y277" si="335">IF(C214="","",$S$3)</f>
        <v/>
      </c>
      <c r="Z214" s="97" t="str">
        <f>IF(G214="","",VLOOKUP(G214,種目名!$R$5:$T$104,3,0))</f>
        <v/>
      </c>
      <c r="AA214" s="99" t="str">
        <f>IF(J214="","",VLOOKUP(J214,種目名!$R$5:$T$104,3,0))</f>
        <v/>
      </c>
      <c r="AB214" s="119" t="str">
        <f>IF(M214="","",VLOOKUP(M214,種目名!$R$5:$T$104,3,0))</f>
        <v/>
      </c>
      <c r="AC214" s="119" t="str">
        <f>IF(P214="","",VLOOKUP(AF214,種目名!$R$5:$T$104,3,0))</f>
        <v/>
      </c>
      <c r="AD214" s="120" t="str">
        <f>IF(S214="","",VLOOKUP(AI214,種目名!$R$5:$T$104,3,0))</f>
        <v/>
      </c>
      <c r="AE214" s="117">
        <f t="shared" ref="AE214:AE277" si="336">LENB(P214)</f>
        <v>0</v>
      </c>
      <c r="AF214" s="157" t="str">
        <f t="shared" ref="AF214:AF277" si="337">IF(AE214,LEFTB(P214,AE214-1),"")</f>
        <v/>
      </c>
      <c r="AG214" s="157" t="str">
        <f t="shared" ref="AG214:AG277" si="338">IF(AE214,MIDB(P214,AE214,1),"")</f>
        <v/>
      </c>
      <c r="AH214" s="157">
        <f t="shared" ref="AH214:AH277" si="339">LENB(S214)</f>
        <v>0</v>
      </c>
      <c r="AI214" s="157" t="str">
        <f t="shared" ref="AI214:AI277" si="340">IF(AH214,LEFTB(S214,AH214-1),"")</f>
        <v/>
      </c>
      <c r="AJ214" s="157" t="str">
        <f t="shared" ref="AJ214:AJ277" si="341">IF(AH214,MIDB(S214,AH214,1),"")</f>
        <v/>
      </c>
      <c r="AK214" s="390"/>
      <c r="AL214" s="171">
        <f t="shared" si="269"/>
        <v>0</v>
      </c>
      <c r="AM214" s="399">
        <f t="shared" si="270"/>
        <v>0</v>
      </c>
      <c r="AN214" s="399">
        <f>COUNTIF($B$12:B214,B214)</f>
        <v>0</v>
      </c>
      <c r="AO214" s="399"/>
      <c r="AP214" s="399" t="str">
        <f t="shared" si="271"/>
        <v/>
      </c>
      <c r="AQ214" s="399" t="str">
        <f t="shared" si="271"/>
        <v/>
      </c>
      <c r="AR214" s="399" t="str">
        <f t="shared" si="271"/>
        <v/>
      </c>
      <c r="AS214" s="399" t="str">
        <f t="shared" si="265"/>
        <v/>
      </c>
      <c r="AT214" s="399">
        <f t="shared" si="272"/>
        <v>0</v>
      </c>
      <c r="AU214" s="399" t="str">
        <f t="shared" si="273"/>
        <v/>
      </c>
      <c r="AV214" s="399" t="str">
        <f t="shared" si="274"/>
        <v/>
      </c>
      <c r="AW214" s="399" t="str">
        <f t="shared" si="275"/>
        <v/>
      </c>
      <c r="AX214" s="399" t="str">
        <f t="shared" si="276"/>
        <v/>
      </c>
      <c r="AY214" s="399" t="str">
        <f t="shared" si="277"/>
        <v/>
      </c>
      <c r="AZ214" s="399" t="str">
        <f t="shared" si="263"/>
        <v/>
      </c>
      <c r="BA214" s="399" t="str">
        <f t="shared" si="263"/>
        <v/>
      </c>
      <c r="BB214" s="399" t="str">
        <f t="shared" si="263"/>
        <v/>
      </c>
      <c r="BC214" s="399" t="str">
        <f t="shared" si="263"/>
        <v/>
      </c>
      <c r="BD214" s="403" t="str">
        <f t="shared" si="263"/>
        <v/>
      </c>
      <c r="BE214" s="393">
        <f t="shared" si="278"/>
        <v>0</v>
      </c>
      <c r="BG214" s="399">
        <f t="shared" si="279"/>
        <v>0</v>
      </c>
      <c r="BH214" s="399">
        <f t="shared" si="280"/>
        <v>0</v>
      </c>
      <c r="BI214" s="412">
        <f t="shared" si="281"/>
        <v>0</v>
      </c>
      <c r="BJ214" s="413">
        <f t="shared" si="266"/>
        <v>0</v>
      </c>
      <c r="BK214" s="398" t="str">
        <f t="shared" si="267"/>
        <v>0</v>
      </c>
      <c r="BL214" s="398" t="str">
        <f t="shared" si="268"/>
        <v>0</v>
      </c>
      <c r="BM214" s="412">
        <f t="shared" si="282"/>
        <v>0</v>
      </c>
      <c r="BN214" s="412" t="str">
        <f t="shared" si="283"/>
        <v>0m0</v>
      </c>
      <c r="BO214" s="399">
        <f t="shared" si="284"/>
        <v>0</v>
      </c>
      <c r="BP214" s="399">
        <f t="shared" si="285"/>
        <v>0</v>
      </c>
      <c r="BQ214" s="412">
        <f t="shared" si="286"/>
        <v>0</v>
      </c>
      <c r="BR214" s="413">
        <f t="shared" si="287"/>
        <v>0</v>
      </c>
      <c r="BS214" s="398" t="str">
        <f t="shared" si="288"/>
        <v>0</v>
      </c>
      <c r="BT214" s="398" t="str">
        <f t="shared" si="289"/>
        <v>0</v>
      </c>
      <c r="BU214" s="412">
        <f t="shared" si="290"/>
        <v>0</v>
      </c>
      <c r="BV214" s="412" t="str">
        <f t="shared" si="291"/>
        <v>0m0</v>
      </c>
      <c r="BW214" s="399">
        <f t="shared" si="292"/>
        <v>0</v>
      </c>
      <c r="BX214" s="399">
        <f t="shared" si="293"/>
        <v>0</v>
      </c>
      <c r="BY214" s="412">
        <f t="shared" si="294"/>
        <v>0</v>
      </c>
      <c r="BZ214" s="413">
        <f t="shared" si="295"/>
        <v>0</v>
      </c>
      <c r="CA214" s="398" t="str">
        <f t="shared" si="296"/>
        <v>0</v>
      </c>
      <c r="CB214" s="398" t="str">
        <f t="shared" si="297"/>
        <v>0</v>
      </c>
      <c r="CC214" s="412">
        <f t="shared" si="298"/>
        <v>0</v>
      </c>
      <c r="CD214" s="412" t="str">
        <f t="shared" si="299"/>
        <v>0m0</v>
      </c>
      <c r="CE214" s="399">
        <f t="shared" si="300"/>
        <v>0</v>
      </c>
      <c r="CF214" s="399">
        <f t="shared" si="301"/>
        <v>0</v>
      </c>
      <c r="CG214" s="412">
        <f t="shared" si="302"/>
        <v>0</v>
      </c>
      <c r="CH214" s="413">
        <f t="shared" si="303"/>
        <v>0</v>
      </c>
      <c r="CI214" s="398" t="str">
        <f t="shared" si="304"/>
        <v>0</v>
      </c>
      <c r="CJ214" s="398" t="str">
        <f t="shared" si="305"/>
        <v>0</v>
      </c>
      <c r="CK214" s="412">
        <f t="shared" si="306"/>
        <v>0</v>
      </c>
      <c r="CL214" s="412" t="str">
        <f t="shared" si="307"/>
        <v>0m0</v>
      </c>
      <c r="CM214" s="399">
        <f t="shared" si="308"/>
        <v>0</v>
      </c>
      <c r="CN214" s="399">
        <f t="shared" si="309"/>
        <v>0</v>
      </c>
      <c r="CO214" s="412">
        <f t="shared" si="310"/>
        <v>0</v>
      </c>
      <c r="CP214" s="413">
        <f t="shared" si="311"/>
        <v>0</v>
      </c>
      <c r="CQ214" s="398" t="str">
        <f t="shared" si="312"/>
        <v>0</v>
      </c>
      <c r="CR214" s="398" t="str">
        <f t="shared" si="313"/>
        <v>0</v>
      </c>
      <c r="CS214" s="412">
        <f t="shared" si="314"/>
        <v>0</v>
      </c>
      <c r="CT214" s="412" t="str">
        <f t="shared" si="315"/>
        <v>0m0</v>
      </c>
      <c r="CU214" s="412">
        <f t="shared" si="316"/>
        <v>0</v>
      </c>
      <c r="CV214" s="412">
        <f t="shared" si="317"/>
        <v>0</v>
      </c>
      <c r="CW214" s="412">
        <f t="shared" si="318"/>
        <v>0</v>
      </c>
      <c r="CX214" s="412">
        <f t="shared" si="319"/>
        <v>0</v>
      </c>
      <c r="CY214" s="412">
        <f t="shared" si="320"/>
        <v>0</v>
      </c>
      <c r="CZ214" s="412" t="str">
        <f t="shared" si="321"/>
        <v/>
      </c>
      <c r="DA214" s="412" t="str">
        <f t="shared" si="322"/>
        <v/>
      </c>
      <c r="DB214" s="412" t="str">
        <f t="shared" si="323"/>
        <v/>
      </c>
      <c r="DC214" s="412" t="str">
        <f t="shared" si="324"/>
        <v/>
      </c>
      <c r="DD214" s="412" t="str">
        <f t="shared" si="325"/>
        <v/>
      </c>
      <c r="DE214" s="412"/>
      <c r="DF214" s="411"/>
      <c r="DG214" s="412" t="str">
        <f t="shared" si="326"/>
        <v/>
      </c>
      <c r="DH214" s="412" t="str">
        <f t="shared" si="327"/>
        <v/>
      </c>
      <c r="DI214" s="412">
        <f t="shared" si="328"/>
        <v>0</v>
      </c>
      <c r="DJ214" s="412" t="str">
        <f t="shared" si="329"/>
        <v/>
      </c>
      <c r="DK214" s="412" t="str">
        <f t="shared" si="330"/>
        <v/>
      </c>
      <c r="DL214" s="412" t="str">
        <f t="shared" si="331"/>
        <v/>
      </c>
      <c r="DM214" s="412" t="str">
        <f t="shared" si="332"/>
        <v/>
      </c>
      <c r="DN214" s="412" t="str">
        <f t="shared" si="333"/>
        <v/>
      </c>
      <c r="DO214" s="412" t="str">
        <f t="shared" si="334"/>
        <v/>
      </c>
    </row>
    <row r="215" spans="1:119" s="157" customFormat="1" ht="18" hidden="1" customHeight="1">
      <c r="A215" s="161" t="str">
        <f t="shared" si="264"/>
        <v/>
      </c>
      <c r="B215" s="158"/>
      <c r="C215" s="31" t="str">
        <f>IF(B215="","",VLOOKUP(B215,学連登録!$C$2:$G$3000,2,FALSE))</f>
        <v/>
      </c>
      <c r="D215" s="32" t="str">
        <f>IF(B215="","",VLOOKUP(B215,学連登録!$C$2:$G$3000,3,FALSE))</f>
        <v/>
      </c>
      <c r="E215" s="33" t="str">
        <f>IF(B215="","",VLOOKUP(B215,学連登録!$C$2:$G$3000,4,FALSE))</f>
        <v/>
      </c>
      <c r="F215" s="383" t="str">
        <f>IF(B215="","",VLOOKUP(B215,学連登録!$C$2:$I$3000,7,FALSE))</f>
        <v/>
      </c>
      <c r="G215" s="160"/>
      <c r="H215" s="905"/>
      <c r="I215" s="907"/>
      <c r="J215" s="160"/>
      <c r="K215" s="905"/>
      <c r="L215" s="906"/>
      <c r="M215" s="160"/>
      <c r="N215" s="819"/>
      <c r="O215" s="820"/>
      <c r="P215" s="159"/>
      <c r="Q215" s="905"/>
      <c r="R215" s="906"/>
      <c r="S215" s="159"/>
      <c r="T215" s="905"/>
      <c r="U215" s="906"/>
      <c r="V215" s="103" t="str">
        <f>IF(B215="","",VLOOKUP(B215,学連登録!$C$2:$H$3000,6,FALSE))</f>
        <v/>
      </c>
      <c r="Y215" s="118" t="str">
        <f t="shared" si="335"/>
        <v/>
      </c>
      <c r="Z215" s="97" t="str">
        <f>IF(G215="","",VLOOKUP(G215,種目名!$R$5:$T$104,3,0))</f>
        <v/>
      </c>
      <c r="AA215" s="99" t="str">
        <f>IF(J215="","",VLOOKUP(J215,種目名!$R$5:$T$104,3,0))</f>
        <v/>
      </c>
      <c r="AB215" s="119" t="str">
        <f>IF(M215="","",VLOOKUP(M215,種目名!$R$5:$T$104,3,0))</f>
        <v/>
      </c>
      <c r="AC215" s="119" t="str">
        <f>IF(P215="","",VLOOKUP(AF215,種目名!$R$5:$T$104,3,0))</f>
        <v/>
      </c>
      <c r="AD215" s="120" t="str">
        <f>IF(S215="","",VLOOKUP(AI215,種目名!$R$5:$T$104,3,0))</f>
        <v/>
      </c>
      <c r="AE215" s="117">
        <f t="shared" si="336"/>
        <v>0</v>
      </c>
      <c r="AF215" s="157" t="str">
        <f t="shared" si="337"/>
        <v/>
      </c>
      <c r="AG215" s="157" t="str">
        <f t="shared" si="338"/>
        <v/>
      </c>
      <c r="AH215" s="157">
        <f t="shared" si="339"/>
        <v>0</v>
      </c>
      <c r="AI215" s="157" t="str">
        <f t="shared" si="340"/>
        <v/>
      </c>
      <c r="AJ215" s="157" t="str">
        <f t="shared" si="341"/>
        <v/>
      </c>
      <c r="AK215" s="390"/>
      <c r="AL215" s="171">
        <f t="shared" si="269"/>
        <v>0</v>
      </c>
      <c r="AM215" s="399">
        <f t="shared" si="270"/>
        <v>0</v>
      </c>
      <c r="AN215" s="399">
        <f>COUNTIF($B$12:B215,B215)</f>
        <v>0</v>
      </c>
      <c r="AO215" s="399"/>
      <c r="AP215" s="399" t="str">
        <f t="shared" si="271"/>
        <v/>
      </c>
      <c r="AQ215" s="399" t="str">
        <f t="shared" si="271"/>
        <v/>
      </c>
      <c r="AR215" s="399" t="str">
        <f t="shared" si="271"/>
        <v/>
      </c>
      <c r="AS215" s="399" t="str">
        <f t="shared" si="265"/>
        <v/>
      </c>
      <c r="AT215" s="399">
        <f t="shared" si="272"/>
        <v>0</v>
      </c>
      <c r="AU215" s="399" t="str">
        <f t="shared" si="273"/>
        <v/>
      </c>
      <c r="AV215" s="399" t="str">
        <f t="shared" si="274"/>
        <v/>
      </c>
      <c r="AW215" s="399" t="str">
        <f t="shared" si="275"/>
        <v/>
      </c>
      <c r="AX215" s="399" t="str">
        <f t="shared" si="276"/>
        <v/>
      </c>
      <c r="AY215" s="399" t="str">
        <f t="shared" si="277"/>
        <v/>
      </c>
      <c r="AZ215" s="399" t="str">
        <f t="shared" si="263"/>
        <v/>
      </c>
      <c r="BA215" s="399" t="str">
        <f t="shared" si="263"/>
        <v/>
      </c>
      <c r="BB215" s="399" t="str">
        <f t="shared" si="263"/>
        <v/>
      </c>
      <c r="BC215" s="399" t="str">
        <f t="shared" si="263"/>
        <v/>
      </c>
      <c r="BD215" s="403" t="str">
        <f t="shared" si="263"/>
        <v/>
      </c>
      <c r="BE215" s="393">
        <f t="shared" si="278"/>
        <v>0</v>
      </c>
      <c r="BG215" s="399">
        <f t="shared" si="279"/>
        <v>0</v>
      </c>
      <c r="BH215" s="399">
        <f t="shared" si="280"/>
        <v>0</v>
      </c>
      <c r="BI215" s="412">
        <f t="shared" si="281"/>
        <v>0</v>
      </c>
      <c r="BJ215" s="413">
        <f t="shared" si="266"/>
        <v>0</v>
      </c>
      <c r="BK215" s="398" t="str">
        <f t="shared" si="267"/>
        <v>0</v>
      </c>
      <c r="BL215" s="398" t="str">
        <f t="shared" si="268"/>
        <v>0</v>
      </c>
      <c r="BM215" s="412">
        <f t="shared" si="282"/>
        <v>0</v>
      </c>
      <c r="BN215" s="412" t="str">
        <f t="shared" si="283"/>
        <v>0m0</v>
      </c>
      <c r="BO215" s="399">
        <f t="shared" si="284"/>
        <v>0</v>
      </c>
      <c r="BP215" s="399">
        <f t="shared" si="285"/>
        <v>0</v>
      </c>
      <c r="BQ215" s="412">
        <f t="shared" si="286"/>
        <v>0</v>
      </c>
      <c r="BR215" s="413">
        <f t="shared" si="287"/>
        <v>0</v>
      </c>
      <c r="BS215" s="398" t="str">
        <f t="shared" si="288"/>
        <v>0</v>
      </c>
      <c r="BT215" s="398" t="str">
        <f t="shared" si="289"/>
        <v>0</v>
      </c>
      <c r="BU215" s="412">
        <f t="shared" si="290"/>
        <v>0</v>
      </c>
      <c r="BV215" s="412" t="str">
        <f t="shared" si="291"/>
        <v>0m0</v>
      </c>
      <c r="BW215" s="399">
        <f t="shared" si="292"/>
        <v>0</v>
      </c>
      <c r="BX215" s="399">
        <f t="shared" si="293"/>
        <v>0</v>
      </c>
      <c r="BY215" s="412">
        <f t="shared" si="294"/>
        <v>0</v>
      </c>
      <c r="BZ215" s="413">
        <f t="shared" si="295"/>
        <v>0</v>
      </c>
      <c r="CA215" s="398" t="str">
        <f t="shared" si="296"/>
        <v>0</v>
      </c>
      <c r="CB215" s="398" t="str">
        <f t="shared" si="297"/>
        <v>0</v>
      </c>
      <c r="CC215" s="412">
        <f t="shared" si="298"/>
        <v>0</v>
      </c>
      <c r="CD215" s="412" t="str">
        <f t="shared" si="299"/>
        <v>0m0</v>
      </c>
      <c r="CE215" s="399">
        <f t="shared" si="300"/>
        <v>0</v>
      </c>
      <c r="CF215" s="399">
        <f t="shared" si="301"/>
        <v>0</v>
      </c>
      <c r="CG215" s="412">
        <f t="shared" si="302"/>
        <v>0</v>
      </c>
      <c r="CH215" s="413">
        <f t="shared" si="303"/>
        <v>0</v>
      </c>
      <c r="CI215" s="398" t="str">
        <f t="shared" si="304"/>
        <v>0</v>
      </c>
      <c r="CJ215" s="398" t="str">
        <f t="shared" si="305"/>
        <v>0</v>
      </c>
      <c r="CK215" s="412">
        <f t="shared" si="306"/>
        <v>0</v>
      </c>
      <c r="CL215" s="412" t="str">
        <f t="shared" si="307"/>
        <v>0m0</v>
      </c>
      <c r="CM215" s="399">
        <f t="shared" si="308"/>
        <v>0</v>
      </c>
      <c r="CN215" s="399">
        <f t="shared" si="309"/>
        <v>0</v>
      </c>
      <c r="CO215" s="412">
        <f t="shared" si="310"/>
        <v>0</v>
      </c>
      <c r="CP215" s="413">
        <f t="shared" si="311"/>
        <v>0</v>
      </c>
      <c r="CQ215" s="398" t="str">
        <f t="shared" si="312"/>
        <v>0</v>
      </c>
      <c r="CR215" s="398" t="str">
        <f t="shared" si="313"/>
        <v>0</v>
      </c>
      <c r="CS215" s="412">
        <f t="shared" si="314"/>
        <v>0</v>
      </c>
      <c r="CT215" s="412" t="str">
        <f t="shared" si="315"/>
        <v>0m0</v>
      </c>
      <c r="CU215" s="412">
        <f t="shared" si="316"/>
        <v>0</v>
      </c>
      <c r="CV215" s="412">
        <f t="shared" si="317"/>
        <v>0</v>
      </c>
      <c r="CW215" s="412">
        <f t="shared" si="318"/>
        <v>0</v>
      </c>
      <c r="CX215" s="412">
        <f t="shared" si="319"/>
        <v>0</v>
      </c>
      <c r="CY215" s="412">
        <f t="shared" si="320"/>
        <v>0</v>
      </c>
      <c r="CZ215" s="412" t="str">
        <f t="shared" si="321"/>
        <v/>
      </c>
      <c r="DA215" s="412" t="str">
        <f t="shared" si="322"/>
        <v/>
      </c>
      <c r="DB215" s="412" t="str">
        <f t="shared" si="323"/>
        <v/>
      </c>
      <c r="DC215" s="412" t="str">
        <f t="shared" si="324"/>
        <v/>
      </c>
      <c r="DD215" s="412" t="str">
        <f t="shared" si="325"/>
        <v/>
      </c>
      <c r="DE215" s="412"/>
      <c r="DF215" s="411"/>
      <c r="DG215" s="412" t="str">
        <f t="shared" si="326"/>
        <v/>
      </c>
      <c r="DH215" s="412" t="str">
        <f t="shared" si="327"/>
        <v/>
      </c>
      <c r="DI215" s="412">
        <f t="shared" si="328"/>
        <v>0</v>
      </c>
      <c r="DJ215" s="412" t="str">
        <f t="shared" si="329"/>
        <v/>
      </c>
      <c r="DK215" s="412" t="str">
        <f t="shared" si="330"/>
        <v/>
      </c>
      <c r="DL215" s="412" t="str">
        <f t="shared" si="331"/>
        <v/>
      </c>
      <c r="DM215" s="412" t="str">
        <f t="shared" si="332"/>
        <v/>
      </c>
      <c r="DN215" s="412" t="str">
        <f t="shared" si="333"/>
        <v/>
      </c>
      <c r="DO215" s="412" t="str">
        <f t="shared" si="334"/>
        <v/>
      </c>
    </row>
    <row r="216" spans="1:119" s="157" customFormat="1" ht="18" hidden="1" customHeight="1">
      <c r="A216" s="161" t="str">
        <f t="shared" si="264"/>
        <v/>
      </c>
      <c r="B216" s="158"/>
      <c r="C216" s="31" t="str">
        <f>IF(B216="","",VLOOKUP(B216,学連登録!$C$2:$G$3000,2,FALSE))</f>
        <v/>
      </c>
      <c r="D216" s="32" t="str">
        <f>IF(B216="","",VLOOKUP(B216,学連登録!$C$2:$G$3000,3,FALSE))</f>
        <v/>
      </c>
      <c r="E216" s="33" t="str">
        <f>IF(B216="","",VLOOKUP(B216,学連登録!$C$2:$G$3000,4,FALSE))</f>
        <v/>
      </c>
      <c r="F216" s="383" t="str">
        <f>IF(B216="","",VLOOKUP(B216,学連登録!$C$2:$I$3000,7,FALSE))</f>
        <v/>
      </c>
      <c r="G216" s="160"/>
      <c r="H216" s="905"/>
      <c r="I216" s="907"/>
      <c r="J216" s="160"/>
      <c r="K216" s="905"/>
      <c r="L216" s="906"/>
      <c r="M216" s="160"/>
      <c r="N216" s="819"/>
      <c r="O216" s="820"/>
      <c r="P216" s="159"/>
      <c r="Q216" s="905"/>
      <c r="R216" s="906"/>
      <c r="S216" s="159"/>
      <c r="T216" s="905"/>
      <c r="U216" s="906"/>
      <c r="V216" s="103" t="str">
        <f>IF(B216="","",VLOOKUP(B216,学連登録!$C$2:$H$3000,6,FALSE))</f>
        <v/>
      </c>
      <c r="Y216" s="118" t="str">
        <f t="shared" si="335"/>
        <v/>
      </c>
      <c r="Z216" s="97" t="str">
        <f>IF(G216="","",VLOOKUP(G216,種目名!$R$5:$T$104,3,0))</f>
        <v/>
      </c>
      <c r="AA216" s="99" t="str">
        <f>IF(J216="","",VLOOKUP(J216,種目名!$R$5:$T$104,3,0))</f>
        <v/>
      </c>
      <c r="AB216" s="119" t="str">
        <f>IF(M216="","",VLOOKUP(M216,種目名!$R$5:$T$104,3,0))</f>
        <v/>
      </c>
      <c r="AC216" s="119" t="str">
        <f>IF(P216="","",VLOOKUP(AF216,種目名!$R$5:$T$104,3,0))</f>
        <v/>
      </c>
      <c r="AD216" s="120" t="str">
        <f>IF(S216="","",VLOOKUP(AI216,種目名!$R$5:$T$104,3,0))</f>
        <v/>
      </c>
      <c r="AE216" s="117">
        <f t="shared" si="336"/>
        <v>0</v>
      </c>
      <c r="AF216" s="157" t="str">
        <f t="shared" si="337"/>
        <v/>
      </c>
      <c r="AG216" s="157" t="str">
        <f t="shared" si="338"/>
        <v/>
      </c>
      <c r="AH216" s="157">
        <f t="shared" si="339"/>
        <v>0</v>
      </c>
      <c r="AI216" s="157" t="str">
        <f t="shared" si="340"/>
        <v/>
      </c>
      <c r="AJ216" s="157" t="str">
        <f t="shared" si="341"/>
        <v/>
      </c>
      <c r="AK216" s="390"/>
      <c r="AL216" s="171">
        <f t="shared" si="269"/>
        <v>0</v>
      </c>
      <c r="AM216" s="399">
        <f t="shared" si="270"/>
        <v>0</v>
      </c>
      <c r="AN216" s="399">
        <f>COUNTIF($B$12:B216,B216)</f>
        <v>0</v>
      </c>
      <c r="AO216" s="399"/>
      <c r="AP216" s="399" t="str">
        <f t="shared" si="271"/>
        <v/>
      </c>
      <c r="AQ216" s="399" t="str">
        <f t="shared" si="271"/>
        <v/>
      </c>
      <c r="AR216" s="399" t="str">
        <f t="shared" si="271"/>
        <v/>
      </c>
      <c r="AS216" s="399" t="str">
        <f t="shared" si="265"/>
        <v/>
      </c>
      <c r="AT216" s="399">
        <f t="shared" si="272"/>
        <v>0</v>
      </c>
      <c r="AU216" s="399" t="str">
        <f t="shared" si="273"/>
        <v/>
      </c>
      <c r="AV216" s="399" t="str">
        <f t="shared" si="274"/>
        <v/>
      </c>
      <c r="AW216" s="399" t="str">
        <f t="shared" si="275"/>
        <v/>
      </c>
      <c r="AX216" s="399" t="str">
        <f t="shared" si="276"/>
        <v/>
      </c>
      <c r="AY216" s="399" t="str">
        <f t="shared" si="277"/>
        <v/>
      </c>
      <c r="AZ216" s="399" t="str">
        <f t="shared" si="263"/>
        <v/>
      </c>
      <c r="BA216" s="399" t="str">
        <f t="shared" si="263"/>
        <v/>
      </c>
      <c r="BB216" s="399" t="str">
        <f t="shared" si="263"/>
        <v/>
      </c>
      <c r="BC216" s="399" t="str">
        <f t="shared" si="263"/>
        <v/>
      </c>
      <c r="BD216" s="403" t="str">
        <f t="shared" si="263"/>
        <v/>
      </c>
      <c r="BE216" s="393">
        <f t="shared" si="278"/>
        <v>0</v>
      </c>
      <c r="BG216" s="399">
        <f t="shared" si="279"/>
        <v>0</v>
      </c>
      <c r="BH216" s="399">
        <f t="shared" si="280"/>
        <v>0</v>
      </c>
      <c r="BI216" s="412">
        <f t="shared" si="281"/>
        <v>0</v>
      </c>
      <c r="BJ216" s="413">
        <f t="shared" si="266"/>
        <v>0</v>
      </c>
      <c r="BK216" s="398" t="str">
        <f t="shared" si="267"/>
        <v>0</v>
      </c>
      <c r="BL216" s="398" t="str">
        <f t="shared" si="268"/>
        <v>0</v>
      </c>
      <c r="BM216" s="412">
        <f t="shared" si="282"/>
        <v>0</v>
      </c>
      <c r="BN216" s="412" t="str">
        <f t="shared" si="283"/>
        <v>0m0</v>
      </c>
      <c r="BO216" s="399">
        <f t="shared" si="284"/>
        <v>0</v>
      </c>
      <c r="BP216" s="399">
        <f t="shared" si="285"/>
        <v>0</v>
      </c>
      <c r="BQ216" s="412">
        <f t="shared" si="286"/>
        <v>0</v>
      </c>
      <c r="BR216" s="413">
        <f t="shared" si="287"/>
        <v>0</v>
      </c>
      <c r="BS216" s="398" t="str">
        <f t="shared" si="288"/>
        <v>0</v>
      </c>
      <c r="BT216" s="398" t="str">
        <f t="shared" si="289"/>
        <v>0</v>
      </c>
      <c r="BU216" s="412">
        <f t="shared" si="290"/>
        <v>0</v>
      </c>
      <c r="BV216" s="412" t="str">
        <f t="shared" si="291"/>
        <v>0m0</v>
      </c>
      <c r="BW216" s="399">
        <f t="shared" si="292"/>
        <v>0</v>
      </c>
      <c r="BX216" s="399">
        <f t="shared" si="293"/>
        <v>0</v>
      </c>
      <c r="BY216" s="412">
        <f t="shared" si="294"/>
        <v>0</v>
      </c>
      <c r="BZ216" s="413">
        <f t="shared" si="295"/>
        <v>0</v>
      </c>
      <c r="CA216" s="398" t="str">
        <f t="shared" si="296"/>
        <v>0</v>
      </c>
      <c r="CB216" s="398" t="str">
        <f t="shared" si="297"/>
        <v>0</v>
      </c>
      <c r="CC216" s="412">
        <f t="shared" si="298"/>
        <v>0</v>
      </c>
      <c r="CD216" s="412" t="str">
        <f t="shared" si="299"/>
        <v>0m0</v>
      </c>
      <c r="CE216" s="399">
        <f t="shared" si="300"/>
        <v>0</v>
      </c>
      <c r="CF216" s="399">
        <f t="shared" si="301"/>
        <v>0</v>
      </c>
      <c r="CG216" s="412">
        <f t="shared" si="302"/>
        <v>0</v>
      </c>
      <c r="CH216" s="413">
        <f t="shared" si="303"/>
        <v>0</v>
      </c>
      <c r="CI216" s="398" t="str">
        <f t="shared" si="304"/>
        <v>0</v>
      </c>
      <c r="CJ216" s="398" t="str">
        <f t="shared" si="305"/>
        <v>0</v>
      </c>
      <c r="CK216" s="412">
        <f t="shared" si="306"/>
        <v>0</v>
      </c>
      <c r="CL216" s="412" t="str">
        <f t="shared" si="307"/>
        <v>0m0</v>
      </c>
      <c r="CM216" s="399">
        <f t="shared" si="308"/>
        <v>0</v>
      </c>
      <c r="CN216" s="399">
        <f t="shared" si="309"/>
        <v>0</v>
      </c>
      <c r="CO216" s="412">
        <f t="shared" si="310"/>
        <v>0</v>
      </c>
      <c r="CP216" s="413">
        <f t="shared" si="311"/>
        <v>0</v>
      </c>
      <c r="CQ216" s="398" t="str">
        <f t="shared" si="312"/>
        <v>0</v>
      </c>
      <c r="CR216" s="398" t="str">
        <f t="shared" si="313"/>
        <v>0</v>
      </c>
      <c r="CS216" s="412">
        <f t="shared" si="314"/>
        <v>0</v>
      </c>
      <c r="CT216" s="412" t="str">
        <f t="shared" si="315"/>
        <v>0m0</v>
      </c>
      <c r="CU216" s="412">
        <f t="shared" si="316"/>
        <v>0</v>
      </c>
      <c r="CV216" s="412">
        <f t="shared" si="317"/>
        <v>0</v>
      </c>
      <c r="CW216" s="412">
        <f t="shared" si="318"/>
        <v>0</v>
      </c>
      <c r="CX216" s="412">
        <f t="shared" si="319"/>
        <v>0</v>
      </c>
      <c r="CY216" s="412">
        <f t="shared" si="320"/>
        <v>0</v>
      </c>
      <c r="CZ216" s="412" t="str">
        <f t="shared" si="321"/>
        <v/>
      </c>
      <c r="DA216" s="412" t="str">
        <f t="shared" si="322"/>
        <v/>
      </c>
      <c r="DB216" s="412" t="str">
        <f t="shared" si="323"/>
        <v/>
      </c>
      <c r="DC216" s="412" t="str">
        <f t="shared" si="324"/>
        <v/>
      </c>
      <c r="DD216" s="412" t="str">
        <f t="shared" si="325"/>
        <v/>
      </c>
      <c r="DE216" s="412"/>
      <c r="DF216" s="411"/>
      <c r="DG216" s="412" t="str">
        <f t="shared" si="326"/>
        <v/>
      </c>
      <c r="DH216" s="412" t="str">
        <f t="shared" si="327"/>
        <v/>
      </c>
      <c r="DI216" s="412">
        <f t="shared" si="328"/>
        <v>0</v>
      </c>
      <c r="DJ216" s="412" t="str">
        <f t="shared" si="329"/>
        <v/>
      </c>
      <c r="DK216" s="412" t="str">
        <f t="shared" si="330"/>
        <v/>
      </c>
      <c r="DL216" s="412" t="str">
        <f t="shared" si="331"/>
        <v/>
      </c>
      <c r="DM216" s="412" t="str">
        <f t="shared" si="332"/>
        <v/>
      </c>
      <c r="DN216" s="412" t="str">
        <f t="shared" si="333"/>
        <v/>
      </c>
      <c r="DO216" s="412" t="str">
        <f t="shared" si="334"/>
        <v/>
      </c>
    </row>
    <row r="217" spans="1:119" s="157" customFormat="1" ht="18" hidden="1" customHeight="1">
      <c r="A217" s="161" t="str">
        <f t="shared" si="264"/>
        <v/>
      </c>
      <c r="B217" s="158"/>
      <c r="C217" s="31" t="str">
        <f>IF(B217="","",VLOOKUP(B217,学連登録!$C$2:$G$3000,2,FALSE))</f>
        <v/>
      </c>
      <c r="D217" s="32" t="str">
        <f>IF(B217="","",VLOOKUP(B217,学連登録!$C$2:$G$3000,3,FALSE))</f>
        <v/>
      </c>
      <c r="E217" s="33" t="str">
        <f>IF(B217="","",VLOOKUP(B217,学連登録!$C$2:$G$3000,4,FALSE))</f>
        <v/>
      </c>
      <c r="F217" s="383" t="str">
        <f>IF(B217="","",VLOOKUP(B217,学連登録!$C$2:$I$3000,7,FALSE))</f>
        <v/>
      </c>
      <c r="G217" s="160"/>
      <c r="H217" s="905"/>
      <c r="I217" s="907"/>
      <c r="J217" s="160"/>
      <c r="K217" s="905"/>
      <c r="L217" s="906"/>
      <c r="M217" s="160"/>
      <c r="N217" s="819"/>
      <c r="O217" s="820"/>
      <c r="P217" s="159"/>
      <c r="Q217" s="905"/>
      <c r="R217" s="906"/>
      <c r="S217" s="159"/>
      <c r="T217" s="905"/>
      <c r="U217" s="906"/>
      <c r="V217" s="103" t="str">
        <f>IF(B217="","",VLOOKUP(B217,学連登録!$C$2:$H$3000,6,FALSE))</f>
        <v/>
      </c>
      <c r="Y217" s="118" t="str">
        <f t="shared" si="335"/>
        <v/>
      </c>
      <c r="Z217" s="97" t="str">
        <f>IF(G217="","",VLOOKUP(G217,種目名!$R$5:$T$104,3,0))</f>
        <v/>
      </c>
      <c r="AA217" s="99" t="str">
        <f>IF(J217="","",VLOOKUP(J217,種目名!$R$5:$T$104,3,0))</f>
        <v/>
      </c>
      <c r="AB217" s="119" t="str">
        <f>IF(M217="","",VLOOKUP(M217,種目名!$R$5:$T$104,3,0))</f>
        <v/>
      </c>
      <c r="AC217" s="119" t="str">
        <f>IF(P217="","",VLOOKUP(AF217,種目名!$R$5:$T$104,3,0))</f>
        <v/>
      </c>
      <c r="AD217" s="120" t="str">
        <f>IF(S217="","",VLOOKUP(AI217,種目名!$R$5:$T$104,3,0))</f>
        <v/>
      </c>
      <c r="AE217" s="117">
        <f t="shared" si="336"/>
        <v>0</v>
      </c>
      <c r="AF217" s="157" t="str">
        <f t="shared" si="337"/>
        <v/>
      </c>
      <c r="AG217" s="157" t="str">
        <f t="shared" si="338"/>
        <v/>
      </c>
      <c r="AH217" s="157">
        <f t="shared" si="339"/>
        <v>0</v>
      </c>
      <c r="AI217" s="157" t="str">
        <f t="shared" si="340"/>
        <v/>
      </c>
      <c r="AJ217" s="157" t="str">
        <f t="shared" si="341"/>
        <v/>
      </c>
      <c r="AK217" s="390"/>
      <c r="AL217" s="171">
        <f t="shared" si="269"/>
        <v>0</v>
      </c>
      <c r="AM217" s="399">
        <f t="shared" si="270"/>
        <v>0</v>
      </c>
      <c r="AN217" s="399">
        <f>COUNTIF($B$12:B217,B217)</f>
        <v>0</v>
      </c>
      <c r="AO217" s="399"/>
      <c r="AP217" s="399" t="str">
        <f t="shared" si="271"/>
        <v/>
      </c>
      <c r="AQ217" s="399" t="str">
        <f t="shared" si="271"/>
        <v/>
      </c>
      <c r="AR217" s="399" t="str">
        <f t="shared" si="271"/>
        <v/>
      </c>
      <c r="AS217" s="399" t="str">
        <f t="shared" si="265"/>
        <v/>
      </c>
      <c r="AT217" s="399">
        <f t="shared" si="272"/>
        <v>0</v>
      </c>
      <c r="AU217" s="399" t="str">
        <f t="shared" si="273"/>
        <v/>
      </c>
      <c r="AV217" s="399" t="str">
        <f t="shared" si="274"/>
        <v/>
      </c>
      <c r="AW217" s="399" t="str">
        <f t="shared" si="275"/>
        <v/>
      </c>
      <c r="AX217" s="399" t="str">
        <f t="shared" si="276"/>
        <v/>
      </c>
      <c r="AY217" s="399" t="str">
        <f t="shared" si="277"/>
        <v/>
      </c>
      <c r="AZ217" s="399" t="str">
        <f t="shared" ref="AZ217:BD267" si="342">IF(AU217="","",COUNTIF($AU$12:$AY$520,AU217))</f>
        <v/>
      </c>
      <c r="BA217" s="399" t="str">
        <f t="shared" si="342"/>
        <v/>
      </c>
      <c r="BB217" s="399" t="str">
        <f t="shared" si="342"/>
        <v/>
      </c>
      <c r="BC217" s="399" t="str">
        <f t="shared" si="342"/>
        <v/>
      </c>
      <c r="BD217" s="403" t="str">
        <f t="shared" si="342"/>
        <v/>
      </c>
      <c r="BE217" s="393">
        <f t="shared" si="278"/>
        <v>0</v>
      </c>
      <c r="BG217" s="399">
        <f t="shared" si="279"/>
        <v>0</v>
      </c>
      <c r="BH217" s="399">
        <f t="shared" si="280"/>
        <v>0</v>
      </c>
      <c r="BI217" s="412">
        <f t="shared" si="281"/>
        <v>0</v>
      </c>
      <c r="BJ217" s="413">
        <f t="shared" si="266"/>
        <v>0</v>
      </c>
      <c r="BK217" s="398" t="str">
        <f t="shared" si="267"/>
        <v>0</v>
      </c>
      <c r="BL217" s="398" t="str">
        <f t="shared" si="268"/>
        <v>0</v>
      </c>
      <c r="BM217" s="412">
        <f t="shared" si="282"/>
        <v>0</v>
      </c>
      <c r="BN217" s="412" t="str">
        <f t="shared" si="283"/>
        <v>0m0</v>
      </c>
      <c r="BO217" s="399">
        <f t="shared" si="284"/>
        <v>0</v>
      </c>
      <c r="BP217" s="399">
        <f t="shared" si="285"/>
        <v>0</v>
      </c>
      <c r="BQ217" s="412">
        <f t="shared" si="286"/>
        <v>0</v>
      </c>
      <c r="BR217" s="413">
        <f t="shared" si="287"/>
        <v>0</v>
      </c>
      <c r="BS217" s="398" t="str">
        <f t="shared" si="288"/>
        <v>0</v>
      </c>
      <c r="BT217" s="398" t="str">
        <f t="shared" si="289"/>
        <v>0</v>
      </c>
      <c r="BU217" s="412">
        <f t="shared" si="290"/>
        <v>0</v>
      </c>
      <c r="BV217" s="412" t="str">
        <f t="shared" si="291"/>
        <v>0m0</v>
      </c>
      <c r="BW217" s="399">
        <f t="shared" si="292"/>
        <v>0</v>
      </c>
      <c r="BX217" s="399">
        <f t="shared" si="293"/>
        <v>0</v>
      </c>
      <c r="BY217" s="412">
        <f t="shared" si="294"/>
        <v>0</v>
      </c>
      <c r="BZ217" s="413">
        <f t="shared" si="295"/>
        <v>0</v>
      </c>
      <c r="CA217" s="398" t="str">
        <f t="shared" si="296"/>
        <v>0</v>
      </c>
      <c r="CB217" s="398" t="str">
        <f t="shared" si="297"/>
        <v>0</v>
      </c>
      <c r="CC217" s="412">
        <f t="shared" si="298"/>
        <v>0</v>
      </c>
      <c r="CD217" s="412" t="str">
        <f t="shared" si="299"/>
        <v>0m0</v>
      </c>
      <c r="CE217" s="399">
        <f t="shared" si="300"/>
        <v>0</v>
      </c>
      <c r="CF217" s="399">
        <f t="shared" si="301"/>
        <v>0</v>
      </c>
      <c r="CG217" s="412">
        <f t="shared" si="302"/>
        <v>0</v>
      </c>
      <c r="CH217" s="413">
        <f t="shared" si="303"/>
        <v>0</v>
      </c>
      <c r="CI217" s="398" t="str">
        <f t="shared" si="304"/>
        <v>0</v>
      </c>
      <c r="CJ217" s="398" t="str">
        <f t="shared" si="305"/>
        <v>0</v>
      </c>
      <c r="CK217" s="412">
        <f t="shared" si="306"/>
        <v>0</v>
      </c>
      <c r="CL217" s="412" t="str">
        <f t="shared" si="307"/>
        <v>0m0</v>
      </c>
      <c r="CM217" s="399">
        <f t="shared" si="308"/>
        <v>0</v>
      </c>
      <c r="CN217" s="399">
        <f t="shared" si="309"/>
        <v>0</v>
      </c>
      <c r="CO217" s="412">
        <f t="shared" si="310"/>
        <v>0</v>
      </c>
      <c r="CP217" s="413">
        <f t="shared" si="311"/>
        <v>0</v>
      </c>
      <c r="CQ217" s="398" t="str">
        <f t="shared" si="312"/>
        <v>0</v>
      </c>
      <c r="CR217" s="398" t="str">
        <f t="shared" si="313"/>
        <v>0</v>
      </c>
      <c r="CS217" s="412">
        <f t="shared" si="314"/>
        <v>0</v>
      </c>
      <c r="CT217" s="412" t="str">
        <f t="shared" si="315"/>
        <v>0m0</v>
      </c>
      <c r="CU217" s="412">
        <f t="shared" si="316"/>
        <v>0</v>
      </c>
      <c r="CV217" s="412">
        <f t="shared" si="317"/>
        <v>0</v>
      </c>
      <c r="CW217" s="412">
        <f t="shared" si="318"/>
        <v>0</v>
      </c>
      <c r="CX217" s="412">
        <f t="shared" si="319"/>
        <v>0</v>
      </c>
      <c r="CY217" s="412">
        <f t="shared" si="320"/>
        <v>0</v>
      </c>
      <c r="CZ217" s="412" t="str">
        <f t="shared" si="321"/>
        <v/>
      </c>
      <c r="DA217" s="412" t="str">
        <f t="shared" si="322"/>
        <v/>
      </c>
      <c r="DB217" s="412" t="str">
        <f t="shared" si="323"/>
        <v/>
      </c>
      <c r="DC217" s="412" t="str">
        <f t="shared" si="324"/>
        <v/>
      </c>
      <c r="DD217" s="412" t="str">
        <f t="shared" si="325"/>
        <v/>
      </c>
      <c r="DE217" s="412"/>
      <c r="DF217" s="411"/>
      <c r="DG217" s="412" t="str">
        <f t="shared" si="326"/>
        <v/>
      </c>
      <c r="DH217" s="412" t="str">
        <f t="shared" si="327"/>
        <v/>
      </c>
      <c r="DI217" s="412">
        <f t="shared" si="328"/>
        <v>0</v>
      </c>
      <c r="DJ217" s="412" t="str">
        <f t="shared" si="329"/>
        <v/>
      </c>
      <c r="DK217" s="412" t="str">
        <f t="shared" si="330"/>
        <v/>
      </c>
      <c r="DL217" s="412" t="str">
        <f t="shared" si="331"/>
        <v/>
      </c>
      <c r="DM217" s="412" t="str">
        <f t="shared" si="332"/>
        <v/>
      </c>
      <c r="DN217" s="412" t="str">
        <f t="shared" si="333"/>
        <v/>
      </c>
      <c r="DO217" s="412" t="str">
        <f t="shared" si="334"/>
        <v/>
      </c>
    </row>
    <row r="218" spans="1:119" s="157" customFormat="1" ht="18" hidden="1" customHeight="1">
      <c r="A218" s="161" t="str">
        <f t="shared" si="264"/>
        <v/>
      </c>
      <c r="B218" s="158"/>
      <c r="C218" s="31" t="str">
        <f>IF(B218="","",VLOOKUP(B218,学連登録!$C$2:$G$3000,2,FALSE))</f>
        <v/>
      </c>
      <c r="D218" s="32" t="str">
        <f>IF(B218="","",VLOOKUP(B218,学連登録!$C$2:$G$3000,3,FALSE))</f>
        <v/>
      </c>
      <c r="E218" s="33" t="str">
        <f>IF(B218="","",VLOOKUP(B218,学連登録!$C$2:$G$3000,4,FALSE))</f>
        <v/>
      </c>
      <c r="F218" s="383" t="str">
        <f>IF(B218="","",VLOOKUP(B218,学連登録!$C$2:$I$3000,7,FALSE))</f>
        <v/>
      </c>
      <c r="G218" s="160"/>
      <c r="H218" s="905"/>
      <c r="I218" s="907"/>
      <c r="J218" s="160"/>
      <c r="K218" s="905"/>
      <c r="L218" s="906"/>
      <c r="M218" s="160"/>
      <c r="N218" s="819"/>
      <c r="O218" s="820"/>
      <c r="P218" s="159"/>
      <c r="Q218" s="905"/>
      <c r="R218" s="906"/>
      <c r="S218" s="159"/>
      <c r="T218" s="905"/>
      <c r="U218" s="906"/>
      <c r="V218" s="103" t="str">
        <f>IF(B218="","",VLOOKUP(B218,学連登録!$C$2:$H$3000,6,FALSE))</f>
        <v/>
      </c>
      <c r="Y218" s="118" t="str">
        <f t="shared" si="335"/>
        <v/>
      </c>
      <c r="Z218" s="97" t="str">
        <f>IF(G218="","",VLOOKUP(G218,種目名!$R$5:$T$104,3,0))</f>
        <v/>
      </c>
      <c r="AA218" s="99" t="str">
        <f>IF(J218="","",VLOOKUP(J218,種目名!$R$5:$T$104,3,0))</f>
        <v/>
      </c>
      <c r="AB218" s="119" t="str">
        <f>IF(M218="","",VLOOKUP(M218,種目名!$R$5:$T$104,3,0))</f>
        <v/>
      </c>
      <c r="AC218" s="119" t="str">
        <f>IF(P218="","",VLOOKUP(AF218,種目名!$R$5:$T$104,3,0))</f>
        <v/>
      </c>
      <c r="AD218" s="120" t="str">
        <f>IF(S218="","",VLOOKUP(AI218,種目名!$R$5:$T$104,3,0))</f>
        <v/>
      </c>
      <c r="AE218" s="117">
        <f t="shared" si="336"/>
        <v>0</v>
      </c>
      <c r="AF218" s="157" t="str">
        <f t="shared" si="337"/>
        <v/>
      </c>
      <c r="AG218" s="157" t="str">
        <f t="shared" si="338"/>
        <v/>
      </c>
      <c r="AH218" s="157">
        <f t="shared" si="339"/>
        <v>0</v>
      </c>
      <c r="AI218" s="157" t="str">
        <f t="shared" si="340"/>
        <v/>
      </c>
      <c r="AJ218" s="157" t="str">
        <f t="shared" si="341"/>
        <v/>
      </c>
      <c r="AK218" s="390"/>
      <c r="AL218" s="171">
        <f t="shared" si="269"/>
        <v>0</v>
      </c>
      <c r="AM218" s="399">
        <f t="shared" si="270"/>
        <v>0</v>
      </c>
      <c r="AN218" s="399">
        <f>COUNTIF($B$12:B218,B218)</f>
        <v>0</v>
      </c>
      <c r="AO218" s="399"/>
      <c r="AP218" s="399" t="str">
        <f t="shared" si="271"/>
        <v/>
      </c>
      <c r="AQ218" s="399" t="str">
        <f t="shared" si="271"/>
        <v/>
      </c>
      <c r="AR218" s="399" t="str">
        <f t="shared" si="271"/>
        <v/>
      </c>
      <c r="AS218" s="399" t="str">
        <f t="shared" si="265"/>
        <v/>
      </c>
      <c r="AT218" s="399">
        <f t="shared" si="272"/>
        <v>0</v>
      </c>
      <c r="AU218" s="399" t="str">
        <f t="shared" si="273"/>
        <v/>
      </c>
      <c r="AV218" s="399" t="str">
        <f t="shared" si="274"/>
        <v/>
      </c>
      <c r="AW218" s="399" t="str">
        <f t="shared" si="275"/>
        <v/>
      </c>
      <c r="AX218" s="399" t="str">
        <f t="shared" si="276"/>
        <v/>
      </c>
      <c r="AY218" s="399" t="str">
        <f t="shared" si="277"/>
        <v/>
      </c>
      <c r="AZ218" s="399" t="str">
        <f t="shared" si="342"/>
        <v/>
      </c>
      <c r="BA218" s="399" t="str">
        <f t="shared" si="342"/>
        <v/>
      </c>
      <c r="BB218" s="399" t="str">
        <f t="shared" si="342"/>
        <v/>
      </c>
      <c r="BC218" s="399" t="str">
        <f t="shared" si="342"/>
        <v/>
      </c>
      <c r="BD218" s="403" t="str">
        <f t="shared" si="342"/>
        <v/>
      </c>
      <c r="BE218" s="393">
        <f t="shared" si="278"/>
        <v>0</v>
      </c>
      <c r="BG218" s="399">
        <f t="shared" si="279"/>
        <v>0</v>
      </c>
      <c r="BH218" s="399">
        <f t="shared" si="280"/>
        <v>0</v>
      </c>
      <c r="BI218" s="412">
        <f t="shared" si="281"/>
        <v>0</v>
      </c>
      <c r="BJ218" s="413">
        <f t="shared" si="266"/>
        <v>0</v>
      </c>
      <c r="BK218" s="398" t="str">
        <f t="shared" si="267"/>
        <v>0</v>
      </c>
      <c r="BL218" s="398" t="str">
        <f t="shared" si="268"/>
        <v>0</v>
      </c>
      <c r="BM218" s="412">
        <f t="shared" si="282"/>
        <v>0</v>
      </c>
      <c r="BN218" s="412" t="str">
        <f t="shared" si="283"/>
        <v>0m0</v>
      </c>
      <c r="BO218" s="399">
        <f t="shared" si="284"/>
        <v>0</v>
      </c>
      <c r="BP218" s="399">
        <f t="shared" si="285"/>
        <v>0</v>
      </c>
      <c r="BQ218" s="412">
        <f t="shared" si="286"/>
        <v>0</v>
      </c>
      <c r="BR218" s="413">
        <f t="shared" si="287"/>
        <v>0</v>
      </c>
      <c r="BS218" s="398" t="str">
        <f t="shared" si="288"/>
        <v>0</v>
      </c>
      <c r="BT218" s="398" t="str">
        <f t="shared" si="289"/>
        <v>0</v>
      </c>
      <c r="BU218" s="412">
        <f t="shared" si="290"/>
        <v>0</v>
      </c>
      <c r="BV218" s="412" t="str">
        <f t="shared" si="291"/>
        <v>0m0</v>
      </c>
      <c r="BW218" s="399">
        <f t="shared" si="292"/>
        <v>0</v>
      </c>
      <c r="BX218" s="399">
        <f t="shared" si="293"/>
        <v>0</v>
      </c>
      <c r="BY218" s="412">
        <f t="shared" si="294"/>
        <v>0</v>
      </c>
      <c r="BZ218" s="413">
        <f t="shared" si="295"/>
        <v>0</v>
      </c>
      <c r="CA218" s="398" t="str">
        <f t="shared" si="296"/>
        <v>0</v>
      </c>
      <c r="CB218" s="398" t="str">
        <f t="shared" si="297"/>
        <v>0</v>
      </c>
      <c r="CC218" s="412">
        <f t="shared" si="298"/>
        <v>0</v>
      </c>
      <c r="CD218" s="412" t="str">
        <f t="shared" si="299"/>
        <v>0m0</v>
      </c>
      <c r="CE218" s="399">
        <f t="shared" si="300"/>
        <v>0</v>
      </c>
      <c r="CF218" s="399">
        <f t="shared" si="301"/>
        <v>0</v>
      </c>
      <c r="CG218" s="412">
        <f t="shared" si="302"/>
        <v>0</v>
      </c>
      <c r="CH218" s="413">
        <f t="shared" si="303"/>
        <v>0</v>
      </c>
      <c r="CI218" s="398" t="str">
        <f t="shared" si="304"/>
        <v>0</v>
      </c>
      <c r="CJ218" s="398" t="str">
        <f t="shared" si="305"/>
        <v>0</v>
      </c>
      <c r="CK218" s="412">
        <f t="shared" si="306"/>
        <v>0</v>
      </c>
      <c r="CL218" s="412" t="str">
        <f t="shared" si="307"/>
        <v>0m0</v>
      </c>
      <c r="CM218" s="399">
        <f t="shared" si="308"/>
        <v>0</v>
      </c>
      <c r="CN218" s="399">
        <f t="shared" si="309"/>
        <v>0</v>
      </c>
      <c r="CO218" s="412">
        <f t="shared" si="310"/>
        <v>0</v>
      </c>
      <c r="CP218" s="413">
        <f t="shared" si="311"/>
        <v>0</v>
      </c>
      <c r="CQ218" s="398" t="str">
        <f t="shared" si="312"/>
        <v>0</v>
      </c>
      <c r="CR218" s="398" t="str">
        <f t="shared" si="313"/>
        <v>0</v>
      </c>
      <c r="CS218" s="412">
        <f t="shared" si="314"/>
        <v>0</v>
      </c>
      <c r="CT218" s="412" t="str">
        <f t="shared" si="315"/>
        <v>0m0</v>
      </c>
      <c r="CU218" s="412">
        <f t="shared" si="316"/>
        <v>0</v>
      </c>
      <c r="CV218" s="412">
        <f t="shared" si="317"/>
        <v>0</v>
      </c>
      <c r="CW218" s="412">
        <f t="shared" si="318"/>
        <v>0</v>
      </c>
      <c r="CX218" s="412">
        <f t="shared" si="319"/>
        <v>0</v>
      </c>
      <c r="CY218" s="412">
        <f t="shared" si="320"/>
        <v>0</v>
      </c>
      <c r="CZ218" s="412" t="str">
        <f t="shared" si="321"/>
        <v/>
      </c>
      <c r="DA218" s="412" t="str">
        <f t="shared" si="322"/>
        <v/>
      </c>
      <c r="DB218" s="412" t="str">
        <f t="shared" si="323"/>
        <v/>
      </c>
      <c r="DC218" s="412" t="str">
        <f t="shared" si="324"/>
        <v/>
      </c>
      <c r="DD218" s="412" t="str">
        <f t="shared" si="325"/>
        <v/>
      </c>
      <c r="DE218" s="412"/>
      <c r="DF218" s="411"/>
      <c r="DG218" s="412" t="str">
        <f t="shared" si="326"/>
        <v/>
      </c>
      <c r="DH218" s="412" t="str">
        <f t="shared" si="327"/>
        <v/>
      </c>
      <c r="DI218" s="412">
        <f t="shared" si="328"/>
        <v>0</v>
      </c>
      <c r="DJ218" s="412" t="str">
        <f t="shared" si="329"/>
        <v/>
      </c>
      <c r="DK218" s="412" t="str">
        <f t="shared" si="330"/>
        <v/>
      </c>
      <c r="DL218" s="412" t="str">
        <f t="shared" si="331"/>
        <v/>
      </c>
      <c r="DM218" s="412" t="str">
        <f t="shared" si="332"/>
        <v/>
      </c>
      <c r="DN218" s="412" t="str">
        <f t="shared" si="333"/>
        <v/>
      </c>
      <c r="DO218" s="412" t="str">
        <f t="shared" si="334"/>
        <v/>
      </c>
    </row>
    <row r="219" spans="1:119" s="157" customFormat="1" ht="18" hidden="1" customHeight="1">
      <c r="A219" s="161" t="str">
        <f t="shared" si="264"/>
        <v/>
      </c>
      <c r="B219" s="158"/>
      <c r="C219" s="31" t="str">
        <f>IF(B219="","",VLOOKUP(B219,学連登録!$C$2:$G$3000,2,FALSE))</f>
        <v/>
      </c>
      <c r="D219" s="32" t="str">
        <f>IF(B219="","",VLOOKUP(B219,学連登録!$C$2:$G$3000,3,FALSE))</f>
        <v/>
      </c>
      <c r="E219" s="33" t="str">
        <f>IF(B219="","",VLOOKUP(B219,学連登録!$C$2:$G$3000,4,FALSE))</f>
        <v/>
      </c>
      <c r="F219" s="383" t="str">
        <f>IF(B219="","",VLOOKUP(B219,学連登録!$C$2:$I$3000,7,FALSE))</f>
        <v/>
      </c>
      <c r="G219" s="160"/>
      <c r="H219" s="905"/>
      <c r="I219" s="907"/>
      <c r="J219" s="160"/>
      <c r="K219" s="905"/>
      <c r="L219" s="906"/>
      <c r="M219" s="160"/>
      <c r="N219" s="819"/>
      <c r="O219" s="820"/>
      <c r="P219" s="159"/>
      <c r="Q219" s="905"/>
      <c r="R219" s="906"/>
      <c r="S219" s="159"/>
      <c r="T219" s="905"/>
      <c r="U219" s="906"/>
      <c r="V219" s="103" t="str">
        <f>IF(B219="","",VLOOKUP(B219,学連登録!$C$2:$H$3000,6,FALSE))</f>
        <v/>
      </c>
      <c r="Y219" s="118" t="str">
        <f t="shared" si="335"/>
        <v/>
      </c>
      <c r="Z219" s="97" t="str">
        <f>IF(G219="","",VLOOKUP(G219,種目名!$R$5:$T$104,3,0))</f>
        <v/>
      </c>
      <c r="AA219" s="99" t="str">
        <f>IF(J219="","",VLOOKUP(J219,種目名!$R$5:$T$104,3,0))</f>
        <v/>
      </c>
      <c r="AB219" s="119" t="str">
        <f>IF(M219="","",VLOOKUP(M219,種目名!$R$5:$T$104,3,0))</f>
        <v/>
      </c>
      <c r="AC219" s="119" t="str">
        <f>IF(P219="","",VLOOKUP(AF219,種目名!$R$5:$T$104,3,0))</f>
        <v/>
      </c>
      <c r="AD219" s="120" t="str">
        <f>IF(S219="","",VLOOKUP(AI219,種目名!$R$5:$T$104,3,0))</f>
        <v/>
      </c>
      <c r="AE219" s="117">
        <f t="shared" si="336"/>
        <v>0</v>
      </c>
      <c r="AF219" s="157" t="str">
        <f t="shared" si="337"/>
        <v/>
      </c>
      <c r="AG219" s="157" t="str">
        <f t="shared" si="338"/>
        <v/>
      </c>
      <c r="AH219" s="157">
        <f t="shared" si="339"/>
        <v>0</v>
      </c>
      <c r="AI219" s="157" t="str">
        <f t="shared" si="340"/>
        <v/>
      </c>
      <c r="AJ219" s="157" t="str">
        <f t="shared" si="341"/>
        <v/>
      </c>
      <c r="AK219" s="390"/>
      <c r="AL219" s="171">
        <f t="shared" si="269"/>
        <v>0</v>
      </c>
      <c r="AM219" s="399">
        <f t="shared" si="270"/>
        <v>0</v>
      </c>
      <c r="AN219" s="399">
        <f>COUNTIF($B$12:B219,B219)</f>
        <v>0</v>
      </c>
      <c r="AO219" s="399"/>
      <c r="AP219" s="399" t="str">
        <f t="shared" si="271"/>
        <v/>
      </c>
      <c r="AQ219" s="399" t="str">
        <f t="shared" si="271"/>
        <v/>
      </c>
      <c r="AR219" s="399" t="str">
        <f t="shared" si="271"/>
        <v/>
      </c>
      <c r="AS219" s="399" t="str">
        <f t="shared" si="265"/>
        <v/>
      </c>
      <c r="AT219" s="399">
        <f t="shared" si="272"/>
        <v>0</v>
      </c>
      <c r="AU219" s="399" t="str">
        <f t="shared" si="273"/>
        <v/>
      </c>
      <c r="AV219" s="399" t="str">
        <f t="shared" si="274"/>
        <v/>
      </c>
      <c r="AW219" s="399" t="str">
        <f t="shared" si="275"/>
        <v/>
      </c>
      <c r="AX219" s="399" t="str">
        <f t="shared" si="276"/>
        <v/>
      </c>
      <c r="AY219" s="399" t="str">
        <f t="shared" si="277"/>
        <v/>
      </c>
      <c r="AZ219" s="399" t="str">
        <f t="shared" si="342"/>
        <v/>
      </c>
      <c r="BA219" s="399" t="str">
        <f t="shared" si="342"/>
        <v/>
      </c>
      <c r="BB219" s="399" t="str">
        <f t="shared" si="342"/>
        <v/>
      </c>
      <c r="BC219" s="399" t="str">
        <f t="shared" si="342"/>
        <v/>
      </c>
      <c r="BD219" s="403" t="str">
        <f t="shared" si="342"/>
        <v/>
      </c>
      <c r="BE219" s="393">
        <f t="shared" si="278"/>
        <v>0</v>
      </c>
      <c r="BG219" s="399">
        <f t="shared" si="279"/>
        <v>0</v>
      </c>
      <c r="BH219" s="399">
        <f t="shared" si="280"/>
        <v>0</v>
      </c>
      <c r="BI219" s="412">
        <f t="shared" si="281"/>
        <v>0</v>
      </c>
      <c r="BJ219" s="413">
        <f t="shared" si="266"/>
        <v>0</v>
      </c>
      <c r="BK219" s="398" t="str">
        <f t="shared" si="267"/>
        <v>0</v>
      </c>
      <c r="BL219" s="398" t="str">
        <f t="shared" si="268"/>
        <v>0</v>
      </c>
      <c r="BM219" s="412">
        <f t="shared" si="282"/>
        <v>0</v>
      </c>
      <c r="BN219" s="412" t="str">
        <f t="shared" si="283"/>
        <v>0m0</v>
      </c>
      <c r="BO219" s="399">
        <f t="shared" si="284"/>
        <v>0</v>
      </c>
      <c r="BP219" s="399">
        <f t="shared" si="285"/>
        <v>0</v>
      </c>
      <c r="BQ219" s="412">
        <f t="shared" si="286"/>
        <v>0</v>
      </c>
      <c r="BR219" s="413">
        <f t="shared" si="287"/>
        <v>0</v>
      </c>
      <c r="BS219" s="398" t="str">
        <f t="shared" si="288"/>
        <v>0</v>
      </c>
      <c r="BT219" s="398" t="str">
        <f t="shared" si="289"/>
        <v>0</v>
      </c>
      <c r="BU219" s="412">
        <f t="shared" si="290"/>
        <v>0</v>
      </c>
      <c r="BV219" s="412" t="str">
        <f t="shared" si="291"/>
        <v>0m0</v>
      </c>
      <c r="BW219" s="399">
        <f t="shared" si="292"/>
        <v>0</v>
      </c>
      <c r="BX219" s="399">
        <f t="shared" si="293"/>
        <v>0</v>
      </c>
      <c r="BY219" s="412">
        <f t="shared" si="294"/>
        <v>0</v>
      </c>
      <c r="BZ219" s="413">
        <f t="shared" si="295"/>
        <v>0</v>
      </c>
      <c r="CA219" s="398" t="str">
        <f t="shared" si="296"/>
        <v>0</v>
      </c>
      <c r="CB219" s="398" t="str">
        <f t="shared" si="297"/>
        <v>0</v>
      </c>
      <c r="CC219" s="412">
        <f t="shared" si="298"/>
        <v>0</v>
      </c>
      <c r="CD219" s="412" t="str">
        <f t="shared" si="299"/>
        <v>0m0</v>
      </c>
      <c r="CE219" s="399">
        <f t="shared" si="300"/>
        <v>0</v>
      </c>
      <c r="CF219" s="399">
        <f t="shared" si="301"/>
        <v>0</v>
      </c>
      <c r="CG219" s="412">
        <f t="shared" si="302"/>
        <v>0</v>
      </c>
      <c r="CH219" s="413">
        <f t="shared" si="303"/>
        <v>0</v>
      </c>
      <c r="CI219" s="398" t="str">
        <f t="shared" si="304"/>
        <v>0</v>
      </c>
      <c r="CJ219" s="398" t="str">
        <f t="shared" si="305"/>
        <v>0</v>
      </c>
      <c r="CK219" s="412">
        <f t="shared" si="306"/>
        <v>0</v>
      </c>
      <c r="CL219" s="412" t="str">
        <f t="shared" si="307"/>
        <v>0m0</v>
      </c>
      <c r="CM219" s="399">
        <f t="shared" si="308"/>
        <v>0</v>
      </c>
      <c r="CN219" s="399">
        <f t="shared" si="309"/>
        <v>0</v>
      </c>
      <c r="CO219" s="412">
        <f t="shared" si="310"/>
        <v>0</v>
      </c>
      <c r="CP219" s="413">
        <f t="shared" si="311"/>
        <v>0</v>
      </c>
      <c r="CQ219" s="398" t="str">
        <f t="shared" si="312"/>
        <v>0</v>
      </c>
      <c r="CR219" s="398" t="str">
        <f t="shared" si="313"/>
        <v>0</v>
      </c>
      <c r="CS219" s="412">
        <f t="shared" si="314"/>
        <v>0</v>
      </c>
      <c r="CT219" s="412" t="str">
        <f t="shared" si="315"/>
        <v>0m0</v>
      </c>
      <c r="CU219" s="412">
        <f t="shared" si="316"/>
        <v>0</v>
      </c>
      <c r="CV219" s="412">
        <f t="shared" si="317"/>
        <v>0</v>
      </c>
      <c r="CW219" s="412">
        <f t="shared" si="318"/>
        <v>0</v>
      </c>
      <c r="CX219" s="412">
        <f t="shared" si="319"/>
        <v>0</v>
      </c>
      <c r="CY219" s="412">
        <f t="shared" si="320"/>
        <v>0</v>
      </c>
      <c r="CZ219" s="412" t="str">
        <f t="shared" si="321"/>
        <v/>
      </c>
      <c r="DA219" s="412" t="str">
        <f t="shared" si="322"/>
        <v/>
      </c>
      <c r="DB219" s="412" t="str">
        <f t="shared" si="323"/>
        <v/>
      </c>
      <c r="DC219" s="412" t="str">
        <f t="shared" si="324"/>
        <v/>
      </c>
      <c r="DD219" s="412" t="str">
        <f t="shared" si="325"/>
        <v/>
      </c>
      <c r="DE219" s="412"/>
      <c r="DF219" s="411"/>
      <c r="DG219" s="412" t="str">
        <f t="shared" si="326"/>
        <v/>
      </c>
      <c r="DH219" s="412" t="str">
        <f t="shared" si="327"/>
        <v/>
      </c>
      <c r="DI219" s="412">
        <f t="shared" si="328"/>
        <v>0</v>
      </c>
      <c r="DJ219" s="412" t="str">
        <f t="shared" si="329"/>
        <v/>
      </c>
      <c r="DK219" s="412" t="str">
        <f t="shared" si="330"/>
        <v/>
      </c>
      <c r="DL219" s="412" t="str">
        <f t="shared" si="331"/>
        <v/>
      </c>
      <c r="DM219" s="412" t="str">
        <f t="shared" si="332"/>
        <v/>
      </c>
      <c r="DN219" s="412" t="str">
        <f t="shared" si="333"/>
        <v/>
      </c>
      <c r="DO219" s="412" t="str">
        <f t="shared" si="334"/>
        <v/>
      </c>
    </row>
    <row r="220" spans="1:119" s="157" customFormat="1" ht="18" hidden="1" customHeight="1">
      <c r="A220" s="161" t="str">
        <f t="shared" si="264"/>
        <v/>
      </c>
      <c r="B220" s="158"/>
      <c r="C220" s="31" t="str">
        <f>IF(B220="","",VLOOKUP(B220,学連登録!$C$2:$G$3000,2,FALSE))</f>
        <v/>
      </c>
      <c r="D220" s="32" t="str">
        <f>IF(B220="","",VLOOKUP(B220,学連登録!$C$2:$G$3000,3,FALSE))</f>
        <v/>
      </c>
      <c r="E220" s="33" t="str">
        <f>IF(B220="","",VLOOKUP(B220,学連登録!$C$2:$G$3000,4,FALSE))</f>
        <v/>
      </c>
      <c r="F220" s="383" t="str">
        <f>IF(B220="","",VLOOKUP(B220,学連登録!$C$2:$I$3000,7,FALSE))</f>
        <v/>
      </c>
      <c r="G220" s="160"/>
      <c r="H220" s="905"/>
      <c r="I220" s="907"/>
      <c r="J220" s="160"/>
      <c r="K220" s="905"/>
      <c r="L220" s="906"/>
      <c r="M220" s="160"/>
      <c r="N220" s="819"/>
      <c r="O220" s="820"/>
      <c r="P220" s="159"/>
      <c r="Q220" s="905"/>
      <c r="R220" s="906"/>
      <c r="S220" s="159"/>
      <c r="T220" s="905"/>
      <c r="U220" s="906"/>
      <c r="V220" s="103" t="str">
        <f>IF(B220="","",VLOOKUP(B220,学連登録!$C$2:$H$3000,6,FALSE))</f>
        <v/>
      </c>
      <c r="Y220" s="118" t="str">
        <f t="shared" si="335"/>
        <v/>
      </c>
      <c r="Z220" s="97" t="str">
        <f>IF(G220="","",VLOOKUP(G220,種目名!$R$5:$T$104,3,0))</f>
        <v/>
      </c>
      <c r="AA220" s="99" t="str">
        <f>IF(J220="","",VLOOKUP(J220,種目名!$R$5:$T$104,3,0))</f>
        <v/>
      </c>
      <c r="AB220" s="119" t="str">
        <f>IF(M220="","",VLOOKUP(M220,種目名!$R$5:$T$104,3,0))</f>
        <v/>
      </c>
      <c r="AC220" s="119" t="str">
        <f>IF(P220="","",VLOOKUP(AF220,種目名!$R$5:$T$104,3,0))</f>
        <v/>
      </c>
      <c r="AD220" s="120" t="str">
        <f>IF(S220="","",VLOOKUP(AI220,種目名!$R$5:$T$104,3,0))</f>
        <v/>
      </c>
      <c r="AE220" s="117">
        <f t="shared" si="336"/>
        <v>0</v>
      </c>
      <c r="AF220" s="157" t="str">
        <f t="shared" si="337"/>
        <v/>
      </c>
      <c r="AG220" s="157" t="str">
        <f t="shared" si="338"/>
        <v/>
      </c>
      <c r="AH220" s="157">
        <f t="shared" si="339"/>
        <v>0</v>
      </c>
      <c r="AI220" s="157" t="str">
        <f t="shared" si="340"/>
        <v/>
      </c>
      <c r="AJ220" s="157" t="str">
        <f t="shared" si="341"/>
        <v/>
      </c>
      <c r="AK220" s="390"/>
      <c r="AL220" s="171">
        <f t="shared" si="269"/>
        <v>0</v>
      </c>
      <c r="AM220" s="399">
        <f t="shared" si="270"/>
        <v>0</v>
      </c>
      <c r="AN220" s="399">
        <f>COUNTIF($B$12:B220,B220)</f>
        <v>0</v>
      </c>
      <c r="AO220" s="399"/>
      <c r="AP220" s="399" t="str">
        <f t="shared" si="271"/>
        <v/>
      </c>
      <c r="AQ220" s="399" t="str">
        <f t="shared" si="271"/>
        <v/>
      </c>
      <c r="AR220" s="399" t="str">
        <f t="shared" si="271"/>
        <v/>
      </c>
      <c r="AS220" s="399" t="str">
        <f t="shared" si="265"/>
        <v/>
      </c>
      <c r="AT220" s="399">
        <f t="shared" si="272"/>
        <v>0</v>
      </c>
      <c r="AU220" s="399" t="str">
        <f t="shared" si="273"/>
        <v/>
      </c>
      <c r="AV220" s="399" t="str">
        <f t="shared" si="274"/>
        <v/>
      </c>
      <c r="AW220" s="399" t="str">
        <f t="shared" si="275"/>
        <v/>
      </c>
      <c r="AX220" s="399" t="str">
        <f t="shared" si="276"/>
        <v/>
      </c>
      <c r="AY220" s="399" t="str">
        <f t="shared" si="277"/>
        <v/>
      </c>
      <c r="AZ220" s="399" t="str">
        <f t="shared" si="342"/>
        <v/>
      </c>
      <c r="BA220" s="399" t="str">
        <f t="shared" si="342"/>
        <v/>
      </c>
      <c r="BB220" s="399" t="str">
        <f t="shared" si="342"/>
        <v/>
      </c>
      <c r="BC220" s="399" t="str">
        <f t="shared" si="342"/>
        <v/>
      </c>
      <c r="BD220" s="403" t="str">
        <f t="shared" si="342"/>
        <v/>
      </c>
      <c r="BE220" s="393">
        <f t="shared" si="278"/>
        <v>0</v>
      </c>
      <c r="BG220" s="399">
        <f t="shared" si="279"/>
        <v>0</v>
      </c>
      <c r="BH220" s="399">
        <f t="shared" si="280"/>
        <v>0</v>
      </c>
      <c r="BI220" s="412">
        <f t="shared" si="281"/>
        <v>0</v>
      </c>
      <c r="BJ220" s="413">
        <f t="shared" si="266"/>
        <v>0</v>
      </c>
      <c r="BK220" s="398" t="str">
        <f t="shared" si="267"/>
        <v>0</v>
      </c>
      <c r="BL220" s="398" t="str">
        <f t="shared" si="268"/>
        <v>0</v>
      </c>
      <c r="BM220" s="412">
        <f t="shared" si="282"/>
        <v>0</v>
      </c>
      <c r="BN220" s="412" t="str">
        <f t="shared" si="283"/>
        <v>0m0</v>
      </c>
      <c r="BO220" s="399">
        <f t="shared" si="284"/>
        <v>0</v>
      </c>
      <c r="BP220" s="399">
        <f t="shared" si="285"/>
        <v>0</v>
      </c>
      <c r="BQ220" s="412">
        <f t="shared" si="286"/>
        <v>0</v>
      </c>
      <c r="BR220" s="413">
        <f t="shared" si="287"/>
        <v>0</v>
      </c>
      <c r="BS220" s="398" t="str">
        <f t="shared" si="288"/>
        <v>0</v>
      </c>
      <c r="BT220" s="398" t="str">
        <f t="shared" si="289"/>
        <v>0</v>
      </c>
      <c r="BU220" s="412">
        <f t="shared" si="290"/>
        <v>0</v>
      </c>
      <c r="BV220" s="412" t="str">
        <f t="shared" si="291"/>
        <v>0m0</v>
      </c>
      <c r="BW220" s="399">
        <f t="shared" si="292"/>
        <v>0</v>
      </c>
      <c r="BX220" s="399">
        <f t="shared" si="293"/>
        <v>0</v>
      </c>
      <c r="BY220" s="412">
        <f t="shared" si="294"/>
        <v>0</v>
      </c>
      <c r="BZ220" s="413">
        <f t="shared" si="295"/>
        <v>0</v>
      </c>
      <c r="CA220" s="398" t="str">
        <f t="shared" si="296"/>
        <v>0</v>
      </c>
      <c r="CB220" s="398" t="str">
        <f t="shared" si="297"/>
        <v>0</v>
      </c>
      <c r="CC220" s="412">
        <f t="shared" si="298"/>
        <v>0</v>
      </c>
      <c r="CD220" s="412" t="str">
        <f t="shared" si="299"/>
        <v>0m0</v>
      </c>
      <c r="CE220" s="399">
        <f t="shared" si="300"/>
        <v>0</v>
      </c>
      <c r="CF220" s="399">
        <f t="shared" si="301"/>
        <v>0</v>
      </c>
      <c r="CG220" s="412">
        <f t="shared" si="302"/>
        <v>0</v>
      </c>
      <c r="CH220" s="413">
        <f t="shared" si="303"/>
        <v>0</v>
      </c>
      <c r="CI220" s="398" t="str">
        <f t="shared" si="304"/>
        <v>0</v>
      </c>
      <c r="CJ220" s="398" t="str">
        <f t="shared" si="305"/>
        <v>0</v>
      </c>
      <c r="CK220" s="412">
        <f t="shared" si="306"/>
        <v>0</v>
      </c>
      <c r="CL220" s="412" t="str">
        <f t="shared" si="307"/>
        <v>0m0</v>
      </c>
      <c r="CM220" s="399">
        <f t="shared" si="308"/>
        <v>0</v>
      </c>
      <c r="CN220" s="399">
        <f t="shared" si="309"/>
        <v>0</v>
      </c>
      <c r="CO220" s="412">
        <f t="shared" si="310"/>
        <v>0</v>
      </c>
      <c r="CP220" s="413">
        <f t="shared" si="311"/>
        <v>0</v>
      </c>
      <c r="CQ220" s="398" t="str">
        <f t="shared" si="312"/>
        <v>0</v>
      </c>
      <c r="CR220" s="398" t="str">
        <f t="shared" si="313"/>
        <v>0</v>
      </c>
      <c r="CS220" s="412">
        <f t="shared" si="314"/>
        <v>0</v>
      </c>
      <c r="CT220" s="412" t="str">
        <f t="shared" si="315"/>
        <v>0m0</v>
      </c>
      <c r="CU220" s="412">
        <f t="shared" si="316"/>
        <v>0</v>
      </c>
      <c r="CV220" s="412">
        <f t="shared" si="317"/>
        <v>0</v>
      </c>
      <c r="CW220" s="412">
        <f t="shared" si="318"/>
        <v>0</v>
      </c>
      <c r="CX220" s="412">
        <f t="shared" si="319"/>
        <v>0</v>
      </c>
      <c r="CY220" s="412">
        <f t="shared" si="320"/>
        <v>0</v>
      </c>
      <c r="CZ220" s="412" t="str">
        <f t="shared" si="321"/>
        <v/>
      </c>
      <c r="DA220" s="412" t="str">
        <f t="shared" si="322"/>
        <v/>
      </c>
      <c r="DB220" s="412" t="str">
        <f t="shared" si="323"/>
        <v/>
      </c>
      <c r="DC220" s="412" t="str">
        <f t="shared" si="324"/>
        <v/>
      </c>
      <c r="DD220" s="412" t="str">
        <f t="shared" si="325"/>
        <v/>
      </c>
      <c r="DE220" s="412"/>
      <c r="DF220" s="411"/>
      <c r="DG220" s="412" t="str">
        <f t="shared" si="326"/>
        <v/>
      </c>
      <c r="DH220" s="412" t="str">
        <f t="shared" si="327"/>
        <v/>
      </c>
      <c r="DI220" s="412">
        <f t="shared" si="328"/>
        <v>0</v>
      </c>
      <c r="DJ220" s="412" t="str">
        <f t="shared" si="329"/>
        <v/>
      </c>
      <c r="DK220" s="412" t="str">
        <f t="shared" si="330"/>
        <v/>
      </c>
      <c r="DL220" s="412" t="str">
        <f t="shared" si="331"/>
        <v/>
      </c>
      <c r="DM220" s="412" t="str">
        <f t="shared" si="332"/>
        <v/>
      </c>
      <c r="DN220" s="412" t="str">
        <f t="shared" si="333"/>
        <v/>
      </c>
      <c r="DO220" s="412" t="str">
        <f t="shared" si="334"/>
        <v/>
      </c>
    </row>
    <row r="221" spans="1:119" s="157" customFormat="1" ht="18" hidden="1" customHeight="1">
      <c r="A221" s="161" t="str">
        <f t="shared" si="264"/>
        <v/>
      </c>
      <c r="B221" s="158"/>
      <c r="C221" s="31" t="str">
        <f>IF(B221="","",VLOOKUP(B221,学連登録!$C$2:$G$3000,2,FALSE))</f>
        <v/>
      </c>
      <c r="D221" s="32" t="str">
        <f>IF(B221="","",VLOOKUP(B221,学連登録!$C$2:$G$3000,3,FALSE))</f>
        <v/>
      </c>
      <c r="E221" s="33" t="str">
        <f>IF(B221="","",VLOOKUP(B221,学連登録!$C$2:$G$3000,4,FALSE))</f>
        <v/>
      </c>
      <c r="F221" s="383" t="str">
        <f>IF(B221="","",VLOOKUP(B221,学連登録!$C$2:$I$3000,7,FALSE))</f>
        <v/>
      </c>
      <c r="G221" s="160"/>
      <c r="H221" s="905"/>
      <c r="I221" s="907"/>
      <c r="J221" s="160"/>
      <c r="K221" s="905"/>
      <c r="L221" s="906"/>
      <c r="M221" s="160"/>
      <c r="N221" s="819"/>
      <c r="O221" s="820"/>
      <c r="P221" s="159"/>
      <c r="Q221" s="905"/>
      <c r="R221" s="906"/>
      <c r="S221" s="159"/>
      <c r="T221" s="905"/>
      <c r="U221" s="906"/>
      <c r="V221" s="103" t="str">
        <f>IF(B221="","",VLOOKUP(B221,学連登録!$C$2:$H$3000,6,FALSE))</f>
        <v/>
      </c>
      <c r="Y221" s="118" t="str">
        <f t="shared" si="335"/>
        <v/>
      </c>
      <c r="Z221" s="97" t="str">
        <f>IF(G221="","",VLOOKUP(G221,種目名!$R$5:$T$104,3,0))</f>
        <v/>
      </c>
      <c r="AA221" s="99" t="str">
        <f>IF(J221="","",VLOOKUP(J221,種目名!$R$5:$T$104,3,0))</f>
        <v/>
      </c>
      <c r="AB221" s="119" t="str">
        <f>IF(M221="","",VLOOKUP(M221,種目名!$R$5:$T$104,3,0))</f>
        <v/>
      </c>
      <c r="AC221" s="119" t="str">
        <f>IF(P221="","",VLOOKUP(AF221,種目名!$R$5:$T$104,3,0))</f>
        <v/>
      </c>
      <c r="AD221" s="120" t="str">
        <f>IF(S221="","",VLOOKUP(AI221,種目名!$R$5:$T$104,3,0))</f>
        <v/>
      </c>
      <c r="AE221" s="117">
        <f t="shared" si="336"/>
        <v>0</v>
      </c>
      <c r="AF221" s="157" t="str">
        <f t="shared" si="337"/>
        <v/>
      </c>
      <c r="AG221" s="157" t="str">
        <f t="shared" si="338"/>
        <v/>
      </c>
      <c r="AH221" s="157">
        <f t="shared" si="339"/>
        <v>0</v>
      </c>
      <c r="AI221" s="157" t="str">
        <f t="shared" si="340"/>
        <v/>
      </c>
      <c r="AJ221" s="157" t="str">
        <f t="shared" si="341"/>
        <v/>
      </c>
      <c r="AK221" s="390"/>
      <c r="AL221" s="171">
        <f t="shared" si="269"/>
        <v>0</v>
      </c>
      <c r="AM221" s="399">
        <f t="shared" si="270"/>
        <v>0</v>
      </c>
      <c r="AN221" s="399">
        <f>COUNTIF($B$12:B221,B221)</f>
        <v>0</v>
      </c>
      <c r="AO221" s="399"/>
      <c r="AP221" s="399" t="str">
        <f t="shared" si="271"/>
        <v/>
      </c>
      <c r="AQ221" s="399" t="str">
        <f t="shared" si="271"/>
        <v/>
      </c>
      <c r="AR221" s="399" t="str">
        <f t="shared" si="271"/>
        <v/>
      </c>
      <c r="AS221" s="399" t="str">
        <f t="shared" si="265"/>
        <v/>
      </c>
      <c r="AT221" s="399">
        <f t="shared" si="272"/>
        <v>0</v>
      </c>
      <c r="AU221" s="399" t="str">
        <f t="shared" si="273"/>
        <v/>
      </c>
      <c r="AV221" s="399" t="str">
        <f t="shared" si="274"/>
        <v/>
      </c>
      <c r="AW221" s="399" t="str">
        <f t="shared" si="275"/>
        <v/>
      </c>
      <c r="AX221" s="399" t="str">
        <f t="shared" si="276"/>
        <v/>
      </c>
      <c r="AY221" s="399" t="str">
        <f t="shared" si="277"/>
        <v/>
      </c>
      <c r="AZ221" s="399" t="str">
        <f t="shared" si="342"/>
        <v/>
      </c>
      <c r="BA221" s="399" t="str">
        <f t="shared" si="342"/>
        <v/>
      </c>
      <c r="BB221" s="399" t="str">
        <f t="shared" si="342"/>
        <v/>
      </c>
      <c r="BC221" s="399" t="str">
        <f t="shared" si="342"/>
        <v/>
      </c>
      <c r="BD221" s="403" t="str">
        <f t="shared" si="342"/>
        <v/>
      </c>
      <c r="BE221" s="393">
        <f t="shared" si="278"/>
        <v>0</v>
      </c>
      <c r="BG221" s="399">
        <f t="shared" si="279"/>
        <v>0</v>
      </c>
      <c r="BH221" s="399">
        <f t="shared" si="280"/>
        <v>0</v>
      </c>
      <c r="BI221" s="412">
        <f t="shared" si="281"/>
        <v>0</v>
      </c>
      <c r="BJ221" s="413">
        <f t="shared" si="266"/>
        <v>0</v>
      </c>
      <c r="BK221" s="398" t="str">
        <f t="shared" si="267"/>
        <v>0</v>
      </c>
      <c r="BL221" s="398" t="str">
        <f t="shared" si="268"/>
        <v>0</v>
      </c>
      <c r="BM221" s="412">
        <f t="shared" si="282"/>
        <v>0</v>
      </c>
      <c r="BN221" s="412" t="str">
        <f t="shared" si="283"/>
        <v>0m0</v>
      </c>
      <c r="BO221" s="399">
        <f t="shared" si="284"/>
        <v>0</v>
      </c>
      <c r="BP221" s="399">
        <f t="shared" si="285"/>
        <v>0</v>
      </c>
      <c r="BQ221" s="412">
        <f t="shared" si="286"/>
        <v>0</v>
      </c>
      <c r="BR221" s="413">
        <f t="shared" si="287"/>
        <v>0</v>
      </c>
      <c r="BS221" s="398" t="str">
        <f t="shared" si="288"/>
        <v>0</v>
      </c>
      <c r="BT221" s="398" t="str">
        <f t="shared" si="289"/>
        <v>0</v>
      </c>
      <c r="BU221" s="412">
        <f t="shared" si="290"/>
        <v>0</v>
      </c>
      <c r="BV221" s="412" t="str">
        <f t="shared" si="291"/>
        <v>0m0</v>
      </c>
      <c r="BW221" s="399">
        <f t="shared" si="292"/>
        <v>0</v>
      </c>
      <c r="BX221" s="399">
        <f t="shared" si="293"/>
        <v>0</v>
      </c>
      <c r="BY221" s="412">
        <f t="shared" si="294"/>
        <v>0</v>
      </c>
      <c r="BZ221" s="413">
        <f t="shared" si="295"/>
        <v>0</v>
      </c>
      <c r="CA221" s="398" t="str">
        <f t="shared" si="296"/>
        <v>0</v>
      </c>
      <c r="CB221" s="398" t="str">
        <f t="shared" si="297"/>
        <v>0</v>
      </c>
      <c r="CC221" s="412">
        <f t="shared" si="298"/>
        <v>0</v>
      </c>
      <c r="CD221" s="412" t="str">
        <f t="shared" si="299"/>
        <v>0m0</v>
      </c>
      <c r="CE221" s="399">
        <f t="shared" si="300"/>
        <v>0</v>
      </c>
      <c r="CF221" s="399">
        <f t="shared" si="301"/>
        <v>0</v>
      </c>
      <c r="CG221" s="412">
        <f t="shared" si="302"/>
        <v>0</v>
      </c>
      <c r="CH221" s="413">
        <f t="shared" si="303"/>
        <v>0</v>
      </c>
      <c r="CI221" s="398" t="str">
        <f t="shared" si="304"/>
        <v>0</v>
      </c>
      <c r="CJ221" s="398" t="str">
        <f t="shared" si="305"/>
        <v>0</v>
      </c>
      <c r="CK221" s="412">
        <f t="shared" si="306"/>
        <v>0</v>
      </c>
      <c r="CL221" s="412" t="str">
        <f t="shared" si="307"/>
        <v>0m0</v>
      </c>
      <c r="CM221" s="399">
        <f t="shared" si="308"/>
        <v>0</v>
      </c>
      <c r="CN221" s="399">
        <f t="shared" si="309"/>
        <v>0</v>
      </c>
      <c r="CO221" s="412">
        <f t="shared" si="310"/>
        <v>0</v>
      </c>
      <c r="CP221" s="413">
        <f t="shared" si="311"/>
        <v>0</v>
      </c>
      <c r="CQ221" s="398" t="str">
        <f t="shared" si="312"/>
        <v>0</v>
      </c>
      <c r="CR221" s="398" t="str">
        <f t="shared" si="313"/>
        <v>0</v>
      </c>
      <c r="CS221" s="412">
        <f t="shared" si="314"/>
        <v>0</v>
      </c>
      <c r="CT221" s="412" t="str">
        <f t="shared" si="315"/>
        <v>0m0</v>
      </c>
      <c r="CU221" s="412">
        <f t="shared" si="316"/>
        <v>0</v>
      </c>
      <c r="CV221" s="412">
        <f t="shared" si="317"/>
        <v>0</v>
      </c>
      <c r="CW221" s="412">
        <f t="shared" si="318"/>
        <v>0</v>
      </c>
      <c r="CX221" s="412">
        <f t="shared" si="319"/>
        <v>0</v>
      </c>
      <c r="CY221" s="412">
        <f t="shared" si="320"/>
        <v>0</v>
      </c>
      <c r="CZ221" s="412" t="str">
        <f t="shared" si="321"/>
        <v/>
      </c>
      <c r="DA221" s="412" t="str">
        <f t="shared" si="322"/>
        <v/>
      </c>
      <c r="DB221" s="412" t="str">
        <f t="shared" si="323"/>
        <v/>
      </c>
      <c r="DC221" s="412" t="str">
        <f t="shared" si="324"/>
        <v/>
      </c>
      <c r="DD221" s="412" t="str">
        <f t="shared" si="325"/>
        <v/>
      </c>
      <c r="DE221" s="412"/>
      <c r="DF221" s="411"/>
      <c r="DG221" s="412" t="str">
        <f t="shared" si="326"/>
        <v/>
      </c>
      <c r="DH221" s="412" t="str">
        <f t="shared" si="327"/>
        <v/>
      </c>
      <c r="DI221" s="412">
        <f t="shared" si="328"/>
        <v>0</v>
      </c>
      <c r="DJ221" s="412" t="str">
        <f t="shared" si="329"/>
        <v/>
      </c>
      <c r="DK221" s="412" t="str">
        <f t="shared" si="330"/>
        <v/>
      </c>
      <c r="DL221" s="412" t="str">
        <f t="shared" si="331"/>
        <v/>
      </c>
      <c r="DM221" s="412" t="str">
        <f t="shared" si="332"/>
        <v/>
      </c>
      <c r="DN221" s="412" t="str">
        <f t="shared" si="333"/>
        <v/>
      </c>
      <c r="DO221" s="412" t="str">
        <f t="shared" si="334"/>
        <v/>
      </c>
    </row>
    <row r="222" spans="1:119" s="157" customFormat="1" ht="18" hidden="1" customHeight="1">
      <c r="A222" s="161" t="str">
        <f t="shared" si="264"/>
        <v/>
      </c>
      <c r="B222" s="158"/>
      <c r="C222" s="31" t="str">
        <f>IF(B222="","",VLOOKUP(B222,学連登録!$C$2:$G$3000,2,FALSE))</f>
        <v/>
      </c>
      <c r="D222" s="32" t="str">
        <f>IF(B222="","",VLOOKUP(B222,学連登録!$C$2:$G$3000,3,FALSE))</f>
        <v/>
      </c>
      <c r="E222" s="33" t="str">
        <f>IF(B222="","",VLOOKUP(B222,学連登録!$C$2:$G$3000,4,FALSE))</f>
        <v/>
      </c>
      <c r="F222" s="383" t="str">
        <f>IF(B222="","",VLOOKUP(B222,学連登録!$C$2:$I$3000,7,FALSE))</f>
        <v/>
      </c>
      <c r="G222" s="160"/>
      <c r="H222" s="905"/>
      <c r="I222" s="907"/>
      <c r="J222" s="160"/>
      <c r="K222" s="905"/>
      <c r="L222" s="906"/>
      <c r="M222" s="160"/>
      <c r="N222" s="819"/>
      <c r="O222" s="820"/>
      <c r="P222" s="159"/>
      <c r="Q222" s="905"/>
      <c r="R222" s="906"/>
      <c r="S222" s="159"/>
      <c r="T222" s="905"/>
      <c r="U222" s="906"/>
      <c r="V222" s="103" t="str">
        <f>IF(B222="","",VLOOKUP(B222,学連登録!$C$2:$H$3000,6,FALSE))</f>
        <v/>
      </c>
      <c r="Y222" s="118" t="str">
        <f t="shared" si="335"/>
        <v/>
      </c>
      <c r="Z222" s="97" t="str">
        <f>IF(G222="","",VLOOKUP(G222,種目名!$R$5:$T$104,3,0))</f>
        <v/>
      </c>
      <c r="AA222" s="99" t="str">
        <f>IF(J222="","",VLOOKUP(J222,種目名!$R$5:$T$104,3,0))</f>
        <v/>
      </c>
      <c r="AB222" s="119" t="str">
        <f>IF(M222="","",VLOOKUP(M222,種目名!$R$5:$T$104,3,0))</f>
        <v/>
      </c>
      <c r="AC222" s="119" t="str">
        <f>IF(P222="","",VLOOKUP(AF222,種目名!$R$5:$T$104,3,0))</f>
        <v/>
      </c>
      <c r="AD222" s="120" t="str">
        <f>IF(S222="","",VLOOKUP(AI222,種目名!$R$5:$T$104,3,0))</f>
        <v/>
      </c>
      <c r="AE222" s="117">
        <f t="shared" si="336"/>
        <v>0</v>
      </c>
      <c r="AF222" s="157" t="str">
        <f t="shared" si="337"/>
        <v/>
      </c>
      <c r="AG222" s="157" t="str">
        <f t="shared" si="338"/>
        <v/>
      </c>
      <c r="AH222" s="157">
        <f t="shared" si="339"/>
        <v>0</v>
      </c>
      <c r="AI222" s="157" t="str">
        <f t="shared" si="340"/>
        <v/>
      </c>
      <c r="AJ222" s="157" t="str">
        <f t="shared" si="341"/>
        <v/>
      </c>
      <c r="AK222" s="390"/>
      <c r="AL222" s="171">
        <f t="shared" si="269"/>
        <v>0</v>
      </c>
      <c r="AM222" s="399">
        <f t="shared" si="270"/>
        <v>0</v>
      </c>
      <c r="AN222" s="399">
        <f>COUNTIF($B$12:B222,B222)</f>
        <v>0</v>
      </c>
      <c r="AO222" s="399"/>
      <c r="AP222" s="399" t="str">
        <f t="shared" si="271"/>
        <v/>
      </c>
      <c r="AQ222" s="399" t="str">
        <f t="shared" si="271"/>
        <v/>
      </c>
      <c r="AR222" s="399" t="str">
        <f t="shared" si="271"/>
        <v/>
      </c>
      <c r="AS222" s="399" t="str">
        <f t="shared" si="265"/>
        <v/>
      </c>
      <c r="AT222" s="399">
        <f t="shared" si="272"/>
        <v>0</v>
      </c>
      <c r="AU222" s="399" t="str">
        <f t="shared" si="273"/>
        <v/>
      </c>
      <c r="AV222" s="399" t="str">
        <f t="shared" si="274"/>
        <v/>
      </c>
      <c r="AW222" s="399" t="str">
        <f t="shared" si="275"/>
        <v/>
      </c>
      <c r="AX222" s="399" t="str">
        <f t="shared" si="276"/>
        <v/>
      </c>
      <c r="AY222" s="399" t="str">
        <f t="shared" si="277"/>
        <v/>
      </c>
      <c r="AZ222" s="399" t="str">
        <f t="shared" si="342"/>
        <v/>
      </c>
      <c r="BA222" s="399" t="str">
        <f t="shared" si="342"/>
        <v/>
      </c>
      <c r="BB222" s="399" t="str">
        <f t="shared" si="342"/>
        <v/>
      </c>
      <c r="BC222" s="399" t="str">
        <f t="shared" si="342"/>
        <v/>
      </c>
      <c r="BD222" s="403" t="str">
        <f t="shared" si="342"/>
        <v/>
      </c>
      <c r="BE222" s="393">
        <f t="shared" si="278"/>
        <v>0</v>
      </c>
      <c r="BG222" s="399">
        <f t="shared" si="279"/>
        <v>0</v>
      </c>
      <c r="BH222" s="399">
        <f t="shared" si="280"/>
        <v>0</v>
      </c>
      <c r="BI222" s="412">
        <f t="shared" si="281"/>
        <v>0</v>
      </c>
      <c r="BJ222" s="413">
        <f t="shared" si="266"/>
        <v>0</v>
      </c>
      <c r="BK222" s="398" t="str">
        <f t="shared" si="267"/>
        <v>0</v>
      </c>
      <c r="BL222" s="398" t="str">
        <f t="shared" si="268"/>
        <v>0</v>
      </c>
      <c r="BM222" s="412">
        <f t="shared" si="282"/>
        <v>0</v>
      </c>
      <c r="BN222" s="412" t="str">
        <f t="shared" si="283"/>
        <v>0m0</v>
      </c>
      <c r="BO222" s="399">
        <f t="shared" si="284"/>
        <v>0</v>
      </c>
      <c r="BP222" s="399">
        <f t="shared" si="285"/>
        <v>0</v>
      </c>
      <c r="BQ222" s="412">
        <f t="shared" si="286"/>
        <v>0</v>
      </c>
      <c r="BR222" s="413">
        <f t="shared" si="287"/>
        <v>0</v>
      </c>
      <c r="BS222" s="398" t="str">
        <f t="shared" si="288"/>
        <v>0</v>
      </c>
      <c r="BT222" s="398" t="str">
        <f t="shared" si="289"/>
        <v>0</v>
      </c>
      <c r="BU222" s="412">
        <f t="shared" si="290"/>
        <v>0</v>
      </c>
      <c r="BV222" s="412" t="str">
        <f t="shared" si="291"/>
        <v>0m0</v>
      </c>
      <c r="BW222" s="399">
        <f t="shared" si="292"/>
        <v>0</v>
      </c>
      <c r="BX222" s="399">
        <f t="shared" si="293"/>
        <v>0</v>
      </c>
      <c r="BY222" s="412">
        <f t="shared" si="294"/>
        <v>0</v>
      </c>
      <c r="BZ222" s="413">
        <f t="shared" si="295"/>
        <v>0</v>
      </c>
      <c r="CA222" s="398" t="str">
        <f t="shared" si="296"/>
        <v>0</v>
      </c>
      <c r="CB222" s="398" t="str">
        <f t="shared" si="297"/>
        <v>0</v>
      </c>
      <c r="CC222" s="412">
        <f t="shared" si="298"/>
        <v>0</v>
      </c>
      <c r="CD222" s="412" t="str">
        <f t="shared" si="299"/>
        <v>0m0</v>
      </c>
      <c r="CE222" s="399">
        <f t="shared" si="300"/>
        <v>0</v>
      </c>
      <c r="CF222" s="399">
        <f t="shared" si="301"/>
        <v>0</v>
      </c>
      <c r="CG222" s="412">
        <f t="shared" si="302"/>
        <v>0</v>
      </c>
      <c r="CH222" s="413">
        <f t="shared" si="303"/>
        <v>0</v>
      </c>
      <c r="CI222" s="398" t="str">
        <f t="shared" si="304"/>
        <v>0</v>
      </c>
      <c r="CJ222" s="398" t="str">
        <f t="shared" si="305"/>
        <v>0</v>
      </c>
      <c r="CK222" s="412">
        <f t="shared" si="306"/>
        <v>0</v>
      </c>
      <c r="CL222" s="412" t="str">
        <f t="shared" si="307"/>
        <v>0m0</v>
      </c>
      <c r="CM222" s="399">
        <f t="shared" si="308"/>
        <v>0</v>
      </c>
      <c r="CN222" s="399">
        <f t="shared" si="309"/>
        <v>0</v>
      </c>
      <c r="CO222" s="412">
        <f t="shared" si="310"/>
        <v>0</v>
      </c>
      <c r="CP222" s="413">
        <f t="shared" si="311"/>
        <v>0</v>
      </c>
      <c r="CQ222" s="398" t="str">
        <f t="shared" si="312"/>
        <v>0</v>
      </c>
      <c r="CR222" s="398" t="str">
        <f t="shared" si="313"/>
        <v>0</v>
      </c>
      <c r="CS222" s="412">
        <f t="shared" si="314"/>
        <v>0</v>
      </c>
      <c r="CT222" s="412" t="str">
        <f t="shared" si="315"/>
        <v>0m0</v>
      </c>
      <c r="CU222" s="412">
        <f t="shared" si="316"/>
        <v>0</v>
      </c>
      <c r="CV222" s="412">
        <f t="shared" si="317"/>
        <v>0</v>
      </c>
      <c r="CW222" s="412">
        <f t="shared" si="318"/>
        <v>0</v>
      </c>
      <c r="CX222" s="412">
        <f t="shared" si="319"/>
        <v>0</v>
      </c>
      <c r="CY222" s="412">
        <f t="shared" si="320"/>
        <v>0</v>
      </c>
      <c r="CZ222" s="412" t="str">
        <f t="shared" si="321"/>
        <v/>
      </c>
      <c r="DA222" s="412" t="str">
        <f t="shared" si="322"/>
        <v/>
      </c>
      <c r="DB222" s="412" t="str">
        <f t="shared" si="323"/>
        <v/>
      </c>
      <c r="DC222" s="412" t="str">
        <f t="shared" si="324"/>
        <v/>
      </c>
      <c r="DD222" s="412" t="str">
        <f t="shared" si="325"/>
        <v/>
      </c>
      <c r="DE222" s="412"/>
      <c r="DF222" s="411"/>
      <c r="DG222" s="412" t="str">
        <f t="shared" si="326"/>
        <v/>
      </c>
      <c r="DH222" s="412" t="str">
        <f t="shared" si="327"/>
        <v/>
      </c>
      <c r="DI222" s="412">
        <f t="shared" si="328"/>
        <v>0</v>
      </c>
      <c r="DJ222" s="412" t="str">
        <f t="shared" si="329"/>
        <v/>
      </c>
      <c r="DK222" s="412" t="str">
        <f t="shared" si="330"/>
        <v/>
      </c>
      <c r="DL222" s="412" t="str">
        <f t="shared" si="331"/>
        <v/>
      </c>
      <c r="DM222" s="412" t="str">
        <f t="shared" si="332"/>
        <v/>
      </c>
      <c r="DN222" s="412" t="str">
        <f t="shared" si="333"/>
        <v/>
      </c>
      <c r="DO222" s="412" t="str">
        <f t="shared" si="334"/>
        <v/>
      </c>
    </row>
    <row r="223" spans="1:119" s="157" customFormat="1" ht="18" hidden="1" customHeight="1">
      <c r="A223" s="161" t="str">
        <f t="shared" si="264"/>
        <v/>
      </c>
      <c r="B223" s="158"/>
      <c r="C223" s="31" t="str">
        <f>IF(B223="","",VLOOKUP(B223,学連登録!$C$2:$G$3000,2,FALSE))</f>
        <v/>
      </c>
      <c r="D223" s="32" t="str">
        <f>IF(B223="","",VLOOKUP(B223,学連登録!$C$2:$G$3000,3,FALSE))</f>
        <v/>
      </c>
      <c r="E223" s="33" t="str">
        <f>IF(B223="","",VLOOKUP(B223,学連登録!$C$2:$G$3000,4,FALSE))</f>
        <v/>
      </c>
      <c r="F223" s="383" t="str">
        <f>IF(B223="","",VLOOKUP(B223,学連登録!$C$2:$I$3000,7,FALSE))</f>
        <v/>
      </c>
      <c r="G223" s="160"/>
      <c r="H223" s="905"/>
      <c r="I223" s="907"/>
      <c r="J223" s="160"/>
      <c r="K223" s="905"/>
      <c r="L223" s="906"/>
      <c r="M223" s="160"/>
      <c r="N223" s="819"/>
      <c r="O223" s="820"/>
      <c r="P223" s="159"/>
      <c r="Q223" s="905"/>
      <c r="R223" s="906"/>
      <c r="S223" s="159"/>
      <c r="T223" s="905"/>
      <c r="U223" s="906"/>
      <c r="V223" s="103" t="str">
        <f>IF(B223="","",VLOOKUP(B223,学連登録!$C$2:$H$3000,6,FALSE))</f>
        <v/>
      </c>
      <c r="Y223" s="118" t="str">
        <f t="shared" si="335"/>
        <v/>
      </c>
      <c r="Z223" s="97" t="str">
        <f>IF(G223="","",VLOOKUP(G223,種目名!$R$5:$T$104,3,0))</f>
        <v/>
      </c>
      <c r="AA223" s="99" t="str">
        <f>IF(J223="","",VLOOKUP(J223,種目名!$R$5:$T$104,3,0))</f>
        <v/>
      </c>
      <c r="AB223" s="119" t="str">
        <f>IF(M223="","",VLOOKUP(M223,種目名!$R$5:$T$104,3,0))</f>
        <v/>
      </c>
      <c r="AC223" s="119" t="str">
        <f>IF(P223="","",VLOOKUP(AF223,種目名!$R$5:$T$104,3,0))</f>
        <v/>
      </c>
      <c r="AD223" s="120" t="str">
        <f>IF(S223="","",VLOOKUP(AI223,種目名!$R$5:$T$104,3,0))</f>
        <v/>
      </c>
      <c r="AE223" s="117">
        <f t="shared" si="336"/>
        <v>0</v>
      </c>
      <c r="AF223" s="157" t="str">
        <f t="shared" si="337"/>
        <v/>
      </c>
      <c r="AG223" s="157" t="str">
        <f t="shared" si="338"/>
        <v/>
      </c>
      <c r="AH223" s="157">
        <f t="shared" si="339"/>
        <v>0</v>
      </c>
      <c r="AI223" s="157" t="str">
        <f t="shared" si="340"/>
        <v/>
      </c>
      <c r="AJ223" s="157" t="str">
        <f t="shared" si="341"/>
        <v/>
      </c>
      <c r="AK223" s="390"/>
      <c r="AL223" s="171">
        <f t="shared" si="269"/>
        <v>0</v>
      </c>
      <c r="AM223" s="399">
        <f t="shared" si="270"/>
        <v>0</v>
      </c>
      <c r="AN223" s="399">
        <f>COUNTIF($B$12:B223,B223)</f>
        <v>0</v>
      </c>
      <c r="AO223" s="399"/>
      <c r="AP223" s="399" t="str">
        <f t="shared" si="271"/>
        <v/>
      </c>
      <c r="AQ223" s="399" t="str">
        <f t="shared" si="271"/>
        <v/>
      </c>
      <c r="AR223" s="399" t="str">
        <f t="shared" si="271"/>
        <v/>
      </c>
      <c r="AS223" s="399" t="str">
        <f t="shared" si="265"/>
        <v/>
      </c>
      <c r="AT223" s="399">
        <f t="shared" si="272"/>
        <v>0</v>
      </c>
      <c r="AU223" s="399" t="str">
        <f t="shared" si="273"/>
        <v/>
      </c>
      <c r="AV223" s="399" t="str">
        <f t="shared" si="274"/>
        <v/>
      </c>
      <c r="AW223" s="399" t="str">
        <f t="shared" si="275"/>
        <v/>
      </c>
      <c r="AX223" s="399" t="str">
        <f t="shared" si="276"/>
        <v/>
      </c>
      <c r="AY223" s="399" t="str">
        <f t="shared" si="277"/>
        <v/>
      </c>
      <c r="AZ223" s="399" t="str">
        <f t="shared" si="342"/>
        <v/>
      </c>
      <c r="BA223" s="399" t="str">
        <f t="shared" si="342"/>
        <v/>
      </c>
      <c r="BB223" s="399" t="str">
        <f t="shared" si="342"/>
        <v/>
      </c>
      <c r="BC223" s="399" t="str">
        <f t="shared" si="342"/>
        <v/>
      </c>
      <c r="BD223" s="403" t="str">
        <f t="shared" si="342"/>
        <v/>
      </c>
      <c r="BE223" s="393">
        <f t="shared" si="278"/>
        <v>0</v>
      </c>
      <c r="BG223" s="399">
        <f t="shared" si="279"/>
        <v>0</v>
      </c>
      <c r="BH223" s="399">
        <f t="shared" si="280"/>
        <v>0</v>
      </c>
      <c r="BI223" s="412">
        <f t="shared" si="281"/>
        <v>0</v>
      </c>
      <c r="BJ223" s="413">
        <f t="shared" si="266"/>
        <v>0</v>
      </c>
      <c r="BK223" s="398" t="str">
        <f t="shared" si="267"/>
        <v>0</v>
      </c>
      <c r="BL223" s="398" t="str">
        <f t="shared" si="268"/>
        <v>0</v>
      </c>
      <c r="BM223" s="412">
        <f t="shared" si="282"/>
        <v>0</v>
      </c>
      <c r="BN223" s="412" t="str">
        <f t="shared" si="283"/>
        <v>0m0</v>
      </c>
      <c r="BO223" s="399">
        <f t="shared" si="284"/>
        <v>0</v>
      </c>
      <c r="BP223" s="399">
        <f t="shared" si="285"/>
        <v>0</v>
      </c>
      <c r="BQ223" s="412">
        <f t="shared" si="286"/>
        <v>0</v>
      </c>
      <c r="BR223" s="413">
        <f t="shared" si="287"/>
        <v>0</v>
      </c>
      <c r="BS223" s="398" t="str">
        <f t="shared" si="288"/>
        <v>0</v>
      </c>
      <c r="BT223" s="398" t="str">
        <f t="shared" si="289"/>
        <v>0</v>
      </c>
      <c r="BU223" s="412">
        <f t="shared" si="290"/>
        <v>0</v>
      </c>
      <c r="BV223" s="412" t="str">
        <f t="shared" si="291"/>
        <v>0m0</v>
      </c>
      <c r="BW223" s="399">
        <f t="shared" si="292"/>
        <v>0</v>
      </c>
      <c r="BX223" s="399">
        <f t="shared" si="293"/>
        <v>0</v>
      </c>
      <c r="BY223" s="412">
        <f t="shared" si="294"/>
        <v>0</v>
      </c>
      <c r="BZ223" s="413">
        <f t="shared" si="295"/>
        <v>0</v>
      </c>
      <c r="CA223" s="398" t="str">
        <f t="shared" si="296"/>
        <v>0</v>
      </c>
      <c r="CB223" s="398" t="str">
        <f t="shared" si="297"/>
        <v>0</v>
      </c>
      <c r="CC223" s="412">
        <f t="shared" si="298"/>
        <v>0</v>
      </c>
      <c r="CD223" s="412" t="str">
        <f t="shared" si="299"/>
        <v>0m0</v>
      </c>
      <c r="CE223" s="399">
        <f t="shared" si="300"/>
        <v>0</v>
      </c>
      <c r="CF223" s="399">
        <f t="shared" si="301"/>
        <v>0</v>
      </c>
      <c r="CG223" s="412">
        <f t="shared" si="302"/>
        <v>0</v>
      </c>
      <c r="CH223" s="413">
        <f t="shared" si="303"/>
        <v>0</v>
      </c>
      <c r="CI223" s="398" t="str">
        <f t="shared" si="304"/>
        <v>0</v>
      </c>
      <c r="CJ223" s="398" t="str">
        <f t="shared" si="305"/>
        <v>0</v>
      </c>
      <c r="CK223" s="412">
        <f t="shared" si="306"/>
        <v>0</v>
      </c>
      <c r="CL223" s="412" t="str">
        <f t="shared" si="307"/>
        <v>0m0</v>
      </c>
      <c r="CM223" s="399">
        <f t="shared" si="308"/>
        <v>0</v>
      </c>
      <c r="CN223" s="399">
        <f t="shared" si="309"/>
        <v>0</v>
      </c>
      <c r="CO223" s="412">
        <f t="shared" si="310"/>
        <v>0</v>
      </c>
      <c r="CP223" s="413">
        <f t="shared" si="311"/>
        <v>0</v>
      </c>
      <c r="CQ223" s="398" t="str">
        <f t="shared" si="312"/>
        <v>0</v>
      </c>
      <c r="CR223" s="398" t="str">
        <f t="shared" si="313"/>
        <v>0</v>
      </c>
      <c r="CS223" s="412">
        <f t="shared" si="314"/>
        <v>0</v>
      </c>
      <c r="CT223" s="412" t="str">
        <f t="shared" si="315"/>
        <v>0m0</v>
      </c>
      <c r="CU223" s="412">
        <f t="shared" si="316"/>
        <v>0</v>
      </c>
      <c r="CV223" s="412">
        <f t="shared" si="317"/>
        <v>0</v>
      </c>
      <c r="CW223" s="412">
        <f t="shared" si="318"/>
        <v>0</v>
      </c>
      <c r="CX223" s="412">
        <f t="shared" si="319"/>
        <v>0</v>
      </c>
      <c r="CY223" s="412">
        <f t="shared" si="320"/>
        <v>0</v>
      </c>
      <c r="CZ223" s="412" t="str">
        <f t="shared" si="321"/>
        <v/>
      </c>
      <c r="DA223" s="412" t="str">
        <f t="shared" si="322"/>
        <v/>
      </c>
      <c r="DB223" s="412" t="str">
        <f t="shared" si="323"/>
        <v/>
      </c>
      <c r="DC223" s="412" t="str">
        <f t="shared" si="324"/>
        <v/>
      </c>
      <c r="DD223" s="412" t="str">
        <f t="shared" si="325"/>
        <v/>
      </c>
      <c r="DE223" s="412"/>
      <c r="DF223" s="411"/>
      <c r="DG223" s="412" t="str">
        <f t="shared" si="326"/>
        <v/>
      </c>
      <c r="DH223" s="412" t="str">
        <f t="shared" si="327"/>
        <v/>
      </c>
      <c r="DI223" s="412">
        <f t="shared" si="328"/>
        <v>0</v>
      </c>
      <c r="DJ223" s="412" t="str">
        <f t="shared" si="329"/>
        <v/>
      </c>
      <c r="DK223" s="412" t="str">
        <f t="shared" si="330"/>
        <v/>
      </c>
      <c r="DL223" s="412" t="str">
        <f t="shared" si="331"/>
        <v/>
      </c>
      <c r="DM223" s="412" t="str">
        <f t="shared" si="332"/>
        <v/>
      </c>
      <c r="DN223" s="412" t="str">
        <f t="shared" si="333"/>
        <v/>
      </c>
      <c r="DO223" s="412" t="str">
        <f t="shared" si="334"/>
        <v/>
      </c>
    </row>
    <row r="224" spans="1:119" s="157" customFormat="1" ht="18" hidden="1" customHeight="1">
      <c r="A224" s="161" t="str">
        <f t="shared" si="264"/>
        <v/>
      </c>
      <c r="B224" s="158"/>
      <c r="C224" s="31" t="str">
        <f>IF(B224="","",VLOOKUP(B224,学連登録!$C$2:$G$3000,2,FALSE))</f>
        <v/>
      </c>
      <c r="D224" s="32" t="str">
        <f>IF(B224="","",VLOOKUP(B224,学連登録!$C$2:$G$3000,3,FALSE))</f>
        <v/>
      </c>
      <c r="E224" s="33" t="str">
        <f>IF(B224="","",VLOOKUP(B224,学連登録!$C$2:$G$3000,4,FALSE))</f>
        <v/>
      </c>
      <c r="F224" s="383" t="str">
        <f>IF(B224="","",VLOOKUP(B224,学連登録!$C$2:$I$3000,7,FALSE))</f>
        <v/>
      </c>
      <c r="G224" s="160"/>
      <c r="H224" s="905"/>
      <c r="I224" s="907"/>
      <c r="J224" s="160"/>
      <c r="K224" s="905"/>
      <c r="L224" s="906"/>
      <c r="M224" s="160"/>
      <c r="N224" s="819"/>
      <c r="O224" s="820"/>
      <c r="P224" s="159"/>
      <c r="Q224" s="905"/>
      <c r="R224" s="906"/>
      <c r="S224" s="159"/>
      <c r="T224" s="905"/>
      <c r="U224" s="906"/>
      <c r="V224" s="103" t="str">
        <f>IF(B224="","",VLOOKUP(B224,学連登録!$C$2:$H$3000,6,FALSE))</f>
        <v/>
      </c>
      <c r="Y224" s="118" t="str">
        <f t="shared" si="335"/>
        <v/>
      </c>
      <c r="Z224" s="97" t="str">
        <f>IF(G224="","",VLOOKUP(G224,種目名!$R$5:$T$104,3,0))</f>
        <v/>
      </c>
      <c r="AA224" s="99" t="str">
        <f>IF(J224="","",VLOOKUP(J224,種目名!$R$5:$T$104,3,0))</f>
        <v/>
      </c>
      <c r="AB224" s="119" t="str">
        <f>IF(M224="","",VLOOKUP(M224,種目名!$R$5:$T$104,3,0))</f>
        <v/>
      </c>
      <c r="AC224" s="119" t="str">
        <f>IF(P224="","",VLOOKUP(AF224,種目名!$R$5:$T$104,3,0))</f>
        <v/>
      </c>
      <c r="AD224" s="120" t="str">
        <f>IF(S224="","",VLOOKUP(AI224,種目名!$R$5:$T$104,3,0))</f>
        <v/>
      </c>
      <c r="AE224" s="117">
        <f t="shared" si="336"/>
        <v>0</v>
      </c>
      <c r="AF224" s="157" t="str">
        <f t="shared" si="337"/>
        <v/>
      </c>
      <c r="AG224" s="157" t="str">
        <f t="shared" si="338"/>
        <v/>
      </c>
      <c r="AH224" s="157">
        <f t="shared" si="339"/>
        <v>0</v>
      </c>
      <c r="AI224" s="157" t="str">
        <f t="shared" si="340"/>
        <v/>
      </c>
      <c r="AJ224" s="157" t="str">
        <f t="shared" si="341"/>
        <v/>
      </c>
      <c r="AK224" s="390"/>
      <c r="AL224" s="171">
        <f t="shared" si="269"/>
        <v>0</v>
      </c>
      <c r="AM224" s="399">
        <f t="shared" si="270"/>
        <v>0</v>
      </c>
      <c r="AN224" s="399">
        <f>COUNTIF($B$12:B224,B224)</f>
        <v>0</v>
      </c>
      <c r="AO224" s="399"/>
      <c r="AP224" s="399" t="str">
        <f t="shared" si="271"/>
        <v/>
      </c>
      <c r="AQ224" s="399" t="str">
        <f t="shared" si="271"/>
        <v/>
      </c>
      <c r="AR224" s="399" t="str">
        <f t="shared" si="271"/>
        <v/>
      </c>
      <c r="AS224" s="399" t="str">
        <f t="shared" si="265"/>
        <v/>
      </c>
      <c r="AT224" s="399">
        <f t="shared" si="272"/>
        <v>0</v>
      </c>
      <c r="AU224" s="399" t="str">
        <f t="shared" si="273"/>
        <v/>
      </c>
      <c r="AV224" s="399" t="str">
        <f t="shared" si="274"/>
        <v/>
      </c>
      <c r="AW224" s="399" t="str">
        <f t="shared" si="275"/>
        <v/>
      </c>
      <c r="AX224" s="399" t="str">
        <f t="shared" si="276"/>
        <v/>
      </c>
      <c r="AY224" s="399" t="str">
        <f t="shared" si="277"/>
        <v/>
      </c>
      <c r="AZ224" s="399" t="str">
        <f t="shared" si="342"/>
        <v/>
      </c>
      <c r="BA224" s="399" t="str">
        <f t="shared" si="342"/>
        <v/>
      </c>
      <c r="BB224" s="399" t="str">
        <f t="shared" si="342"/>
        <v/>
      </c>
      <c r="BC224" s="399" t="str">
        <f t="shared" si="342"/>
        <v/>
      </c>
      <c r="BD224" s="403" t="str">
        <f t="shared" si="342"/>
        <v/>
      </c>
      <c r="BE224" s="393">
        <f t="shared" si="278"/>
        <v>0</v>
      </c>
      <c r="BG224" s="399">
        <f t="shared" si="279"/>
        <v>0</v>
      </c>
      <c r="BH224" s="399">
        <f t="shared" si="280"/>
        <v>0</v>
      </c>
      <c r="BI224" s="412">
        <f t="shared" si="281"/>
        <v>0</v>
      </c>
      <c r="BJ224" s="413">
        <f t="shared" si="266"/>
        <v>0</v>
      </c>
      <c r="BK224" s="398" t="str">
        <f t="shared" si="267"/>
        <v>0</v>
      </c>
      <c r="BL224" s="398" t="str">
        <f t="shared" si="268"/>
        <v>0</v>
      </c>
      <c r="BM224" s="412">
        <f t="shared" si="282"/>
        <v>0</v>
      </c>
      <c r="BN224" s="412" t="str">
        <f t="shared" si="283"/>
        <v>0m0</v>
      </c>
      <c r="BO224" s="399">
        <f t="shared" si="284"/>
        <v>0</v>
      </c>
      <c r="BP224" s="399">
        <f t="shared" si="285"/>
        <v>0</v>
      </c>
      <c r="BQ224" s="412">
        <f t="shared" si="286"/>
        <v>0</v>
      </c>
      <c r="BR224" s="413">
        <f t="shared" si="287"/>
        <v>0</v>
      </c>
      <c r="BS224" s="398" t="str">
        <f t="shared" si="288"/>
        <v>0</v>
      </c>
      <c r="BT224" s="398" t="str">
        <f t="shared" si="289"/>
        <v>0</v>
      </c>
      <c r="BU224" s="412">
        <f t="shared" si="290"/>
        <v>0</v>
      </c>
      <c r="BV224" s="412" t="str">
        <f t="shared" si="291"/>
        <v>0m0</v>
      </c>
      <c r="BW224" s="399">
        <f t="shared" si="292"/>
        <v>0</v>
      </c>
      <c r="BX224" s="399">
        <f t="shared" si="293"/>
        <v>0</v>
      </c>
      <c r="BY224" s="412">
        <f t="shared" si="294"/>
        <v>0</v>
      </c>
      <c r="BZ224" s="413">
        <f t="shared" si="295"/>
        <v>0</v>
      </c>
      <c r="CA224" s="398" t="str">
        <f t="shared" si="296"/>
        <v>0</v>
      </c>
      <c r="CB224" s="398" t="str">
        <f t="shared" si="297"/>
        <v>0</v>
      </c>
      <c r="CC224" s="412">
        <f t="shared" si="298"/>
        <v>0</v>
      </c>
      <c r="CD224" s="412" t="str">
        <f t="shared" si="299"/>
        <v>0m0</v>
      </c>
      <c r="CE224" s="399">
        <f t="shared" si="300"/>
        <v>0</v>
      </c>
      <c r="CF224" s="399">
        <f t="shared" si="301"/>
        <v>0</v>
      </c>
      <c r="CG224" s="412">
        <f t="shared" si="302"/>
        <v>0</v>
      </c>
      <c r="CH224" s="413">
        <f t="shared" si="303"/>
        <v>0</v>
      </c>
      <c r="CI224" s="398" t="str">
        <f t="shared" si="304"/>
        <v>0</v>
      </c>
      <c r="CJ224" s="398" t="str">
        <f t="shared" si="305"/>
        <v>0</v>
      </c>
      <c r="CK224" s="412">
        <f t="shared" si="306"/>
        <v>0</v>
      </c>
      <c r="CL224" s="412" t="str">
        <f t="shared" si="307"/>
        <v>0m0</v>
      </c>
      <c r="CM224" s="399">
        <f t="shared" si="308"/>
        <v>0</v>
      </c>
      <c r="CN224" s="399">
        <f t="shared" si="309"/>
        <v>0</v>
      </c>
      <c r="CO224" s="412">
        <f t="shared" si="310"/>
        <v>0</v>
      </c>
      <c r="CP224" s="413">
        <f t="shared" si="311"/>
        <v>0</v>
      </c>
      <c r="CQ224" s="398" t="str">
        <f t="shared" si="312"/>
        <v>0</v>
      </c>
      <c r="CR224" s="398" t="str">
        <f t="shared" si="313"/>
        <v>0</v>
      </c>
      <c r="CS224" s="412">
        <f t="shared" si="314"/>
        <v>0</v>
      </c>
      <c r="CT224" s="412" t="str">
        <f t="shared" si="315"/>
        <v>0m0</v>
      </c>
      <c r="CU224" s="412">
        <f t="shared" si="316"/>
        <v>0</v>
      </c>
      <c r="CV224" s="412">
        <f t="shared" si="317"/>
        <v>0</v>
      </c>
      <c r="CW224" s="412">
        <f t="shared" si="318"/>
        <v>0</v>
      </c>
      <c r="CX224" s="412">
        <f t="shared" si="319"/>
        <v>0</v>
      </c>
      <c r="CY224" s="412">
        <f t="shared" si="320"/>
        <v>0</v>
      </c>
      <c r="CZ224" s="412" t="str">
        <f t="shared" si="321"/>
        <v/>
      </c>
      <c r="DA224" s="412" t="str">
        <f t="shared" si="322"/>
        <v/>
      </c>
      <c r="DB224" s="412" t="str">
        <f t="shared" si="323"/>
        <v/>
      </c>
      <c r="DC224" s="412" t="str">
        <f t="shared" si="324"/>
        <v/>
      </c>
      <c r="DD224" s="412" t="str">
        <f t="shared" si="325"/>
        <v/>
      </c>
      <c r="DE224" s="412"/>
      <c r="DF224" s="411"/>
      <c r="DG224" s="412" t="str">
        <f t="shared" si="326"/>
        <v/>
      </c>
      <c r="DH224" s="412" t="str">
        <f t="shared" si="327"/>
        <v/>
      </c>
      <c r="DI224" s="412">
        <f t="shared" si="328"/>
        <v>0</v>
      </c>
      <c r="DJ224" s="412" t="str">
        <f t="shared" si="329"/>
        <v/>
      </c>
      <c r="DK224" s="412" t="str">
        <f t="shared" si="330"/>
        <v/>
      </c>
      <c r="DL224" s="412" t="str">
        <f t="shared" si="331"/>
        <v/>
      </c>
      <c r="DM224" s="412" t="str">
        <f t="shared" si="332"/>
        <v/>
      </c>
      <c r="DN224" s="412" t="str">
        <f t="shared" si="333"/>
        <v/>
      </c>
      <c r="DO224" s="412" t="str">
        <f t="shared" si="334"/>
        <v/>
      </c>
    </row>
    <row r="225" spans="1:119" s="157" customFormat="1" ht="18" hidden="1" customHeight="1">
      <c r="A225" s="161" t="str">
        <f t="shared" si="264"/>
        <v/>
      </c>
      <c r="B225" s="158"/>
      <c r="C225" s="31" t="str">
        <f>IF(B225="","",VLOOKUP(B225,学連登録!$C$2:$G$3000,2,FALSE))</f>
        <v/>
      </c>
      <c r="D225" s="32" t="str">
        <f>IF(B225="","",VLOOKUP(B225,学連登録!$C$2:$G$3000,3,FALSE))</f>
        <v/>
      </c>
      <c r="E225" s="33" t="str">
        <f>IF(B225="","",VLOOKUP(B225,学連登録!$C$2:$G$3000,4,FALSE))</f>
        <v/>
      </c>
      <c r="F225" s="383" t="str">
        <f>IF(B225="","",VLOOKUP(B225,学連登録!$C$2:$I$3000,7,FALSE))</f>
        <v/>
      </c>
      <c r="G225" s="160"/>
      <c r="H225" s="905"/>
      <c r="I225" s="907"/>
      <c r="J225" s="160"/>
      <c r="K225" s="905"/>
      <c r="L225" s="906"/>
      <c r="M225" s="160"/>
      <c r="N225" s="819"/>
      <c r="O225" s="820"/>
      <c r="P225" s="159"/>
      <c r="Q225" s="905"/>
      <c r="R225" s="906"/>
      <c r="S225" s="159"/>
      <c r="T225" s="905"/>
      <c r="U225" s="906"/>
      <c r="V225" s="103" t="str">
        <f>IF(B225="","",VLOOKUP(B225,学連登録!$C$2:$H$3000,6,FALSE))</f>
        <v/>
      </c>
      <c r="Y225" s="118" t="str">
        <f t="shared" si="335"/>
        <v/>
      </c>
      <c r="Z225" s="97" t="str">
        <f>IF(G225="","",VLOOKUP(G225,種目名!$R$5:$T$104,3,0))</f>
        <v/>
      </c>
      <c r="AA225" s="99" t="str">
        <f>IF(J225="","",VLOOKUP(J225,種目名!$R$5:$T$104,3,0))</f>
        <v/>
      </c>
      <c r="AB225" s="119" t="str">
        <f>IF(M225="","",VLOOKUP(M225,種目名!$R$5:$T$104,3,0))</f>
        <v/>
      </c>
      <c r="AC225" s="119" t="str">
        <f>IF(P225="","",VLOOKUP(AF225,種目名!$R$5:$T$104,3,0))</f>
        <v/>
      </c>
      <c r="AD225" s="120" t="str">
        <f>IF(S225="","",VLOOKUP(AI225,種目名!$R$5:$T$104,3,0))</f>
        <v/>
      </c>
      <c r="AE225" s="117">
        <f t="shared" si="336"/>
        <v>0</v>
      </c>
      <c r="AF225" s="157" t="str">
        <f t="shared" si="337"/>
        <v/>
      </c>
      <c r="AG225" s="157" t="str">
        <f t="shared" si="338"/>
        <v/>
      </c>
      <c r="AH225" s="157">
        <f t="shared" si="339"/>
        <v>0</v>
      </c>
      <c r="AI225" s="157" t="str">
        <f t="shared" si="340"/>
        <v/>
      </c>
      <c r="AJ225" s="157" t="str">
        <f t="shared" si="341"/>
        <v/>
      </c>
      <c r="AK225" s="390"/>
      <c r="AL225" s="171">
        <f t="shared" si="269"/>
        <v>0</v>
      </c>
      <c r="AM225" s="399">
        <f t="shared" si="270"/>
        <v>0</v>
      </c>
      <c r="AN225" s="399">
        <f>COUNTIF($B$12:B225,B225)</f>
        <v>0</v>
      </c>
      <c r="AO225" s="399"/>
      <c r="AP225" s="399" t="str">
        <f t="shared" si="271"/>
        <v/>
      </c>
      <c r="AQ225" s="399" t="str">
        <f t="shared" si="271"/>
        <v/>
      </c>
      <c r="AR225" s="399" t="str">
        <f t="shared" si="271"/>
        <v/>
      </c>
      <c r="AS225" s="399" t="str">
        <f t="shared" si="265"/>
        <v/>
      </c>
      <c r="AT225" s="399">
        <f t="shared" si="272"/>
        <v>0</v>
      </c>
      <c r="AU225" s="399" t="str">
        <f t="shared" si="273"/>
        <v/>
      </c>
      <c r="AV225" s="399" t="str">
        <f t="shared" si="274"/>
        <v/>
      </c>
      <c r="AW225" s="399" t="str">
        <f t="shared" si="275"/>
        <v/>
      </c>
      <c r="AX225" s="399" t="str">
        <f t="shared" si="276"/>
        <v/>
      </c>
      <c r="AY225" s="399" t="str">
        <f t="shared" si="277"/>
        <v/>
      </c>
      <c r="AZ225" s="399" t="str">
        <f t="shared" si="342"/>
        <v/>
      </c>
      <c r="BA225" s="399" t="str">
        <f t="shared" si="342"/>
        <v/>
      </c>
      <c r="BB225" s="399" t="str">
        <f t="shared" si="342"/>
        <v/>
      </c>
      <c r="BC225" s="399" t="str">
        <f t="shared" si="342"/>
        <v/>
      </c>
      <c r="BD225" s="403" t="str">
        <f t="shared" si="342"/>
        <v/>
      </c>
      <c r="BE225" s="393">
        <f t="shared" si="278"/>
        <v>0</v>
      </c>
      <c r="BG225" s="399">
        <f t="shared" si="279"/>
        <v>0</v>
      </c>
      <c r="BH225" s="399">
        <f t="shared" si="280"/>
        <v>0</v>
      </c>
      <c r="BI225" s="412">
        <f t="shared" si="281"/>
        <v>0</v>
      </c>
      <c r="BJ225" s="413">
        <f t="shared" si="266"/>
        <v>0</v>
      </c>
      <c r="BK225" s="398" t="str">
        <f t="shared" si="267"/>
        <v>0</v>
      </c>
      <c r="BL225" s="398" t="str">
        <f t="shared" si="268"/>
        <v>0</v>
      </c>
      <c r="BM225" s="412">
        <f t="shared" si="282"/>
        <v>0</v>
      </c>
      <c r="BN225" s="412" t="str">
        <f t="shared" si="283"/>
        <v>0m0</v>
      </c>
      <c r="BO225" s="399">
        <f t="shared" si="284"/>
        <v>0</v>
      </c>
      <c r="BP225" s="399">
        <f t="shared" si="285"/>
        <v>0</v>
      </c>
      <c r="BQ225" s="412">
        <f t="shared" si="286"/>
        <v>0</v>
      </c>
      <c r="BR225" s="413">
        <f t="shared" si="287"/>
        <v>0</v>
      </c>
      <c r="BS225" s="398" t="str">
        <f t="shared" si="288"/>
        <v>0</v>
      </c>
      <c r="BT225" s="398" t="str">
        <f t="shared" si="289"/>
        <v>0</v>
      </c>
      <c r="BU225" s="412">
        <f t="shared" si="290"/>
        <v>0</v>
      </c>
      <c r="BV225" s="412" t="str">
        <f t="shared" si="291"/>
        <v>0m0</v>
      </c>
      <c r="BW225" s="399">
        <f t="shared" si="292"/>
        <v>0</v>
      </c>
      <c r="BX225" s="399">
        <f t="shared" si="293"/>
        <v>0</v>
      </c>
      <c r="BY225" s="412">
        <f t="shared" si="294"/>
        <v>0</v>
      </c>
      <c r="BZ225" s="413">
        <f t="shared" si="295"/>
        <v>0</v>
      </c>
      <c r="CA225" s="398" t="str">
        <f t="shared" si="296"/>
        <v>0</v>
      </c>
      <c r="CB225" s="398" t="str">
        <f t="shared" si="297"/>
        <v>0</v>
      </c>
      <c r="CC225" s="412">
        <f t="shared" si="298"/>
        <v>0</v>
      </c>
      <c r="CD225" s="412" t="str">
        <f t="shared" si="299"/>
        <v>0m0</v>
      </c>
      <c r="CE225" s="399">
        <f t="shared" si="300"/>
        <v>0</v>
      </c>
      <c r="CF225" s="399">
        <f t="shared" si="301"/>
        <v>0</v>
      </c>
      <c r="CG225" s="412">
        <f t="shared" si="302"/>
        <v>0</v>
      </c>
      <c r="CH225" s="413">
        <f t="shared" si="303"/>
        <v>0</v>
      </c>
      <c r="CI225" s="398" t="str">
        <f t="shared" si="304"/>
        <v>0</v>
      </c>
      <c r="CJ225" s="398" t="str">
        <f t="shared" si="305"/>
        <v>0</v>
      </c>
      <c r="CK225" s="412">
        <f t="shared" si="306"/>
        <v>0</v>
      </c>
      <c r="CL225" s="412" t="str">
        <f t="shared" si="307"/>
        <v>0m0</v>
      </c>
      <c r="CM225" s="399">
        <f t="shared" si="308"/>
        <v>0</v>
      </c>
      <c r="CN225" s="399">
        <f t="shared" si="309"/>
        <v>0</v>
      </c>
      <c r="CO225" s="412">
        <f t="shared" si="310"/>
        <v>0</v>
      </c>
      <c r="CP225" s="413">
        <f t="shared" si="311"/>
        <v>0</v>
      </c>
      <c r="CQ225" s="398" t="str">
        <f t="shared" si="312"/>
        <v>0</v>
      </c>
      <c r="CR225" s="398" t="str">
        <f t="shared" si="313"/>
        <v>0</v>
      </c>
      <c r="CS225" s="412">
        <f t="shared" si="314"/>
        <v>0</v>
      </c>
      <c r="CT225" s="412" t="str">
        <f t="shared" si="315"/>
        <v>0m0</v>
      </c>
      <c r="CU225" s="412">
        <f t="shared" si="316"/>
        <v>0</v>
      </c>
      <c r="CV225" s="412">
        <f t="shared" si="317"/>
        <v>0</v>
      </c>
      <c r="CW225" s="412">
        <f t="shared" si="318"/>
        <v>0</v>
      </c>
      <c r="CX225" s="412">
        <f t="shared" si="319"/>
        <v>0</v>
      </c>
      <c r="CY225" s="412">
        <f t="shared" si="320"/>
        <v>0</v>
      </c>
      <c r="CZ225" s="412" t="str">
        <f t="shared" si="321"/>
        <v/>
      </c>
      <c r="DA225" s="412" t="str">
        <f t="shared" si="322"/>
        <v/>
      </c>
      <c r="DB225" s="412" t="str">
        <f t="shared" si="323"/>
        <v/>
      </c>
      <c r="DC225" s="412" t="str">
        <f t="shared" si="324"/>
        <v/>
      </c>
      <c r="DD225" s="412" t="str">
        <f t="shared" si="325"/>
        <v/>
      </c>
      <c r="DE225" s="412"/>
      <c r="DF225" s="411"/>
      <c r="DG225" s="412" t="str">
        <f t="shared" si="326"/>
        <v/>
      </c>
      <c r="DH225" s="412" t="str">
        <f t="shared" si="327"/>
        <v/>
      </c>
      <c r="DI225" s="412">
        <f t="shared" si="328"/>
        <v>0</v>
      </c>
      <c r="DJ225" s="412" t="str">
        <f t="shared" si="329"/>
        <v/>
      </c>
      <c r="DK225" s="412" t="str">
        <f t="shared" si="330"/>
        <v/>
      </c>
      <c r="DL225" s="412" t="str">
        <f t="shared" si="331"/>
        <v/>
      </c>
      <c r="DM225" s="412" t="str">
        <f t="shared" si="332"/>
        <v/>
      </c>
      <c r="DN225" s="412" t="str">
        <f t="shared" si="333"/>
        <v/>
      </c>
      <c r="DO225" s="412" t="str">
        <f t="shared" si="334"/>
        <v/>
      </c>
    </row>
    <row r="226" spans="1:119" s="157" customFormat="1" ht="18" hidden="1" customHeight="1">
      <c r="A226" s="161" t="str">
        <f t="shared" si="264"/>
        <v/>
      </c>
      <c r="B226" s="158"/>
      <c r="C226" s="31" t="str">
        <f>IF(B226="","",VLOOKUP(B226,学連登録!$C$2:$G$3000,2,FALSE))</f>
        <v/>
      </c>
      <c r="D226" s="32" t="str">
        <f>IF(B226="","",VLOOKUP(B226,学連登録!$C$2:$G$3000,3,FALSE))</f>
        <v/>
      </c>
      <c r="E226" s="33" t="str">
        <f>IF(B226="","",VLOOKUP(B226,学連登録!$C$2:$G$3000,4,FALSE))</f>
        <v/>
      </c>
      <c r="F226" s="383" t="str">
        <f>IF(B226="","",VLOOKUP(B226,学連登録!$C$2:$I$3000,7,FALSE))</f>
        <v/>
      </c>
      <c r="G226" s="160"/>
      <c r="H226" s="905"/>
      <c r="I226" s="907"/>
      <c r="J226" s="160"/>
      <c r="K226" s="905"/>
      <c r="L226" s="906"/>
      <c r="M226" s="160"/>
      <c r="N226" s="819"/>
      <c r="O226" s="820"/>
      <c r="P226" s="159"/>
      <c r="Q226" s="905"/>
      <c r="R226" s="906"/>
      <c r="S226" s="159"/>
      <c r="T226" s="905"/>
      <c r="U226" s="906"/>
      <c r="V226" s="103" t="str">
        <f>IF(B226="","",VLOOKUP(B226,学連登録!$C$2:$H$3000,6,FALSE))</f>
        <v/>
      </c>
      <c r="Y226" s="118" t="str">
        <f t="shared" si="335"/>
        <v/>
      </c>
      <c r="Z226" s="97" t="str">
        <f>IF(G226="","",VLOOKUP(G226,種目名!$R$5:$T$104,3,0))</f>
        <v/>
      </c>
      <c r="AA226" s="99" t="str">
        <f>IF(J226="","",VLOOKUP(J226,種目名!$R$5:$T$104,3,0))</f>
        <v/>
      </c>
      <c r="AB226" s="119" t="str">
        <f>IF(M226="","",VLOOKUP(M226,種目名!$R$5:$T$104,3,0))</f>
        <v/>
      </c>
      <c r="AC226" s="119" t="str">
        <f>IF(P226="","",VLOOKUP(AF226,種目名!$R$5:$T$104,3,0))</f>
        <v/>
      </c>
      <c r="AD226" s="120" t="str">
        <f>IF(S226="","",VLOOKUP(AI226,種目名!$R$5:$T$104,3,0))</f>
        <v/>
      </c>
      <c r="AE226" s="117">
        <f t="shared" si="336"/>
        <v>0</v>
      </c>
      <c r="AF226" s="157" t="str">
        <f t="shared" si="337"/>
        <v/>
      </c>
      <c r="AG226" s="157" t="str">
        <f t="shared" si="338"/>
        <v/>
      </c>
      <c r="AH226" s="157">
        <f t="shared" si="339"/>
        <v>0</v>
      </c>
      <c r="AI226" s="157" t="str">
        <f t="shared" si="340"/>
        <v/>
      </c>
      <c r="AJ226" s="157" t="str">
        <f t="shared" si="341"/>
        <v/>
      </c>
      <c r="AK226" s="390"/>
      <c r="AL226" s="171">
        <f t="shared" si="269"/>
        <v>0</v>
      </c>
      <c r="AM226" s="399">
        <f t="shared" si="270"/>
        <v>0</v>
      </c>
      <c r="AN226" s="399">
        <f>COUNTIF($B$12:B226,B226)</f>
        <v>0</v>
      </c>
      <c r="AO226" s="399"/>
      <c r="AP226" s="399" t="str">
        <f t="shared" si="271"/>
        <v/>
      </c>
      <c r="AQ226" s="399" t="str">
        <f t="shared" si="271"/>
        <v/>
      </c>
      <c r="AR226" s="399" t="str">
        <f t="shared" si="271"/>
        <v/>
      </c>
      <c r="AS226" s="399" t="str">
        <f t="shared" si="265"/>
        <v/>
      </c>
      <c r="AT226" s="399">
        <f t="shared" si="272"/>
        <v>0</v>
      </c>
      <c r="AU226" s="399" t="str">
        <f t="shared" si="273"/>
        <v/>
      </c>
      <c r="AV226" s="399" t="str">
        <f t="shared" si="274"/>
        <v/>
      </c>
      <c r="AW226" s="399" t="str">
        <f t="shared" si="275"/>
        <v/>
      </c>
      <c r="AX226" s="399" t="str">
        <f t="shared" si="276"/>
        <v/>
      </c>
      <c r="AY226" s="399" t="str">
        <f t="shared" si="277"/>
        <v/>
      </c>
      <c r="AZ226" s="399" t="str">
        <f t="shared" si="342"/>
        <v/>
      </c>
      <c r="BA226" s="399" t="str">
        <f t="shared" si="342"/>
        <v/>
      </c>
      <c r="BB226" s="399" t="str">
        <f t="shared" si="342"/>
        <v/>
      </c>
      <c r="BC226" s="399" t="str">
        <f t="shared" si="342"/>
        <v/>
      </c>
      <c r="BD226" s="403" t="str">
        <f t="shared" si="342"/>
        <v/>
      </c>
      <c r="BE226" s="393">
        <f t="shared" si="278"/>
        <v>0</v>
      </c>
      <c r="BG226" s="399">
        <f t="shared" si="279"/>
        <v>0</v>
      </c>
      <c r="BH226" s="399">
        <f t="shared" si="280"/>
        <v>0</v>
      </c>
      <c r="BI226" s="412">
        <f t="shared" si="281"/>
        <v>0</v>
      </c>
      <c r="BJ226" s="413">
        <f t="shared" si="266"/>
        <v>0</v>
      </c>
      <c r="BK226" s="398" t="str">
        <f t="shared" si="267"/>
        <v>0</v>
      </c>
      <c r="BL226" s="398" t="str">
        <f t="shared" si="268"/>
        <v>0</v>
      </c>
      <c r="BM226" s="412">
        <f t="shared" si="282"/>
        <v>0</v>
      </c>
      <c r="BN226" s="412" t="str">
        <f t="shared" si="283"/>
        <v>0m0</v>
      </c>
      <c r="BO226" s="399">
        <f t="shared" si="284"/>
        <v>0</v>
      </c>
      <c r="BP226" s="399">
        <f t="shared" si="285"/>
        <v>0</v>
      </c>
      <c r="BQ226" s="412">
        <f t="shared" si="286"/>
        <v>0</v>
      </c>
      <c r="BR226" s="413">
        <f t="shared" si="287"/>
        <v>0</v>
      </c>
      <c r="BS226" s="398" t="str">
        <f t="shared" si="288"/>
        <v>0</v>
      </c>
      <c r="BT226" s="398" t="str">
        <f t="shared" si="289"/>
        <v>0</v>
      </c>
      <c r="BU226" s="412">
        <f t="shared" si="290"/>
        <v>0</v>
      </c>
      <c r="BV226" s="412" t="str">
        <f t="shared" si="291"/>
        <v>0m0</v>
      </c>
      <c r="BW226" s="399">
        <f t="shared" si="292"/>
        <v>0</v>
      </c>
      <c r="BX226" s="399">
        <f t="shared" si="293"/>
        <v>0</v>
      </c>
      <c r="BY226" s="412">
        <f t="shared" si="294"/>
        <v>0</v>
      </c>
      <c r="BZ226" s="413">
        <f t="shared" si="295"/>
        <v>0</v>
      </c>
      <c r="CA226" s="398" t="str">
        <f t="shared" si="296"/>
        <v>0</v>
      </c>
      <c r="CB226" s="398" t="str">
        <f t="shared" si="297"/>
        <v>0</v>
      </c>
      <c r="CC226" s="412">
        <f t="shared" si="298"/>
        <v>0</v>
      </c>
      <c r="CD226" s="412" t="str">
        <f t="shared" si="299"/>
        <v>0m0</v>
      </c>
      <c r="CE226" s="399">
        <f t="shared" si="300"/>
        <v>0</v>
      </c>
      <c r="CF226" s="399">
        <f t="shared" si="301"/>
        <v>0</v>
      </c>
      <c r="CG226" s="412">
        <f t="shared" si="302"/>
        <v>0</v>
      </c>
      <c r="CH226" s="413">
        <f t="shared" si="303"/>
        <v>0</v>
      </c>
      <c r="CI226" s="398" t="str">
        <f t="shared" si="304"/>
        <v>0</v>
      </c>
      <c r="CJ226" s="398" t="str">
        <f t="shared" si="305"/>
        <v>0</v>
      </c>
      <c r="CK226" s="412">
        <f t="shared" si="306"/>
        <v>0</v>
      </c>
      <c r="CL226" s="412" t="str">
        <f t="shared" si="307"/>
        <v>0m0</v>
      </c>
      <c r="CM226" s="399">
        <f t="shared" si="308"/>
        <v>0</v>
      </c>
      <c r="CN226" s="399">
        <f t="shared" si="309"/>
        <v>0</v>
      </c>
      <c r="CO226" s="412">
        <f t="shared" si="310"/>
        <v>0</v>
      </c>
      <c r="CP226" s="413">
        <f t="shared" si="311"/>
        <v>0</v>
      </c>
      <c r="CQ226" s="398" t="str">
        <f t="shared" si="312"/>
        <v>0</v>
      </c>
      <c r="CR226" s="398" t="str">
        <f t="shared" si="313"/>
        <v>0</v>
      </c>
      <c r="CS226" s="412">
        <f t="shared" si="314"/>
        <v>0</v>
      </c>
      <c r="CT226" s="412" t="str">
        <f t="shared" si="315"/>
        <v>0m0</v>
      </c>
      <c r="CU226" s="412">
        <f t="shared" si="316"/>
        <v>0</v>
      </c>
      <c r="CV226" s="412">
        <f t="shared" si="317"/>
        <v>0</v>
      </c>
      <c r="CW226" s="412">
        <f t="shared" si="318"/>
        <v>0</v>
      </c>
      <c r="CX226" s="412">
        <f t="shared" si="319"/>
        <v>0</v>
      </c>
      <c r="CY226" s="412">
        <f t="shared" si="320"/>
        <v>0</v>
      </c>
      <c r="CZ226" s="412" t="str">
        <f t="shared" si="321"/>
        <v/>
      </c>
      <c r="DA226" s="412" t="str">
        <f t="shared" si="322"/>
        <v/>
      </c>
      <c r="DB226" s="412" t="str">
        <f t="shared" si="323"/>
        <v/>
      </c>
      <c r="DC226" s="412" t="str">
        <f t="shared" si="324"/>
        <v/>
      </c>
      <c r="DD226" s="412" t="str">
        <f t="shared" si="325"/>
        <v/>
      </c>
      <c r="DE226" s="412"/>
      <c r="DF226" s="411"/>
      <c r="DG226" s="412" t="str">
        <f t="shared" si="326"/>
        <v/>
      </c>
      <c r="DH226" s="412" t="str">
        <f t="shared" si="327"/>
        <v/>
      </c>
      <c r="DI226" s="412">
        <f t="shared" si="328"/>
        <v>0</v>
      </c>
      <c r="DJ226" s="412" t="str">
        <f t="shared" si="329"/>
        <v/>
      </c>
      <c r="DK226" s="412" t="str">
        <f t="shared" si="330"/>
        <v/>
      </c>
      <c r="DL226" s="412" t="str">
        <f t="shared" si="331"/>
        <v/>
      </c>
      <c r="DM226" s="412" t="str">
        <f t="shared" si="332"/>
        <v/>
      </c>
      <c r="DN226" s="412" t="str">
        <f t="shared" si="333"/>
        <v/>
      </c>
      <c r="DO226" s="412" t="str">
        <f t="shared" si="334"/>
        <v/>
      </c>
    </row>
    <row r="227" spans="1:119" s="157" customFormat="1" ht="18" hidden="1" customHeight="1">
      <c r="A227" s="161" t="str">
        <f t="shared" si="264"/>
        <v/>
      </c>
      <c r="B227" s="158"/>
      <c r="C227" s="31" t="str">
        <f>IF(B227="","",VLOOKUP(B227,学連登録!$C$2:$G$3000,2,FALSE))</f>
        <v/>
      </c>
      <c r="D227" s="32" t="str">
        <f>IF(B227="","",VLOOKUP(B227,学連登録!$C$2:$G$3000,3,FALSE))</f>
        <v/>
      </c>
      <c r="E227" s="33" t="str">
        <f>IF(B227="","",VLOOKUP(B227,学連登録!$C$2:$G$3000,4,FALSE))</f>
        <v/>
      </c>
      <c r="F227" s="383" t="str">
        <f>IF(B227="","",VLOOKUP(B227,学連登録!$C$2:$I$3000,7,FALSE))</f>
        <v/>
      </c>
      <c r="G227" s="160"/>
      <c r="H227" s="905"/>
      <c r="I227" s="907"/>
      <c r="J227" s="160"/>
      <c r="K227" s="905"/>
      <c r="L227" s="906"/>
      <c r="M227" s="160"/>
      <c r="N227" s="819"/>
      <c r="O227" s="820"/>
      <c r="P227" s="159"/>
      <c r="Q227" s="905"/>
      <c r="R227" s="906"/>
      <c r="S227" s="159"/>
      <c r="T227" s="905"/>
      <c r="U227" s="906"/>
      <c r="V227" s="103" t="str">
        <f>IF(B227="","",VLOOKUP(B227,学連登録!$C$2:$H$3000,6,FALSE))</f>
        <v/>
      </c>
      <c r="Y227" s="118" t="str">
        <f t="shared" si="335"/>
        <v/>
      </c>
      <c r="Z227" s="97" t="str">
        <f>IF(G227="","",VLOOKUP(G227,種目名!$R$5:$T$104,3,0))</f>
        <v/>
      </c>
      <c r="AA227" s="99" t="str">
        <f>IF(J227="","",VLOOKUP(J227,種目名!$R$5:$T$104,3,0))</f>
        <v/>
      </c>
      <c r="AB227" s="119" t="str">
        <f>IF(M227="","",VLOOKUP(M227,種目名!$R$5:$T$104,3,0))</f>
        <v/>
      </c>
      <c r="AC227" s="119" t="str">
        <f>IF(P227="","",VLOOKUP(AF227,種目名!$R$5:$T$104,3,0))</f>
        <v/>
      </c>
      <c r="AD227" s="120" t="str">
        <f>IF(S227="","",VLOOKUP(AI227,種目名!$R$5:$T$104,3,0))</f>
        <v/>
      </c>
      <c r="AE227" s="117">
        <f t="shared" si="336"/>
        <v>0</v>
      </c>
      <c r="AF227" s="157" t="str">
        <f t="shared" si="337"/>
        <v/>
      </c>
      <c r="AG227" s="157" t="str">
        <f t="shared" si="338"/>
        <v/>
      </c>
      <c r="AH227" s="157">
        <f t="shared" si="339"/>
        <v>0</v>
      </c>
      <c r="AI227" s="157" t="str">
        <f t="shared" si="340"/>
        <v/>
      </c>
      <c r="AJ227" s="157" t="str">
        <f t="shared" si="341"/>
        <v/>
      </c>
      <c r="AK227" s="390"/>
      <c r="AL227" s="171">
        <f t="shared" si="269"/>
        <v>0</v>
      </c>
      <c r="AM227" s="399">
        <f t="shared" si="270"/>
        <v>0</v>
      </c>
      <c r="AN227" s="399">
        <f>COUNTIF($B$12:B227,B227)</f>
        <v>0</v>
      </c>
      <c r="AO227" s="399"/>
      <c r="AP227" s="399" t="str">
        <f t="shared" si="271"/>
        <v/>
      </c>
      <c r="AQ227" s="399" t="str">
        <f t="shared" si="271"/>
        <v/>
      </c>
      <c r="AR227" s="399" t="str">
        <f t="shared" si="271"/>
        <v/>
      </c>
      <c r="AS227" s="399" t="str">
        <f t="shared" si="265"/>
        <v/>
      </c>
      <c r="AT227" s="399">
        <f t="shared" si="272"/>
        <v>0</v>
      </c>
      <c r="AU227" s="399" t="str">
        <f t="shared" si="273"/>
        <v/>
      </c>
      <c r="AV227" s="399" t="str">
        <f t="shared" si="274"/>
        <v/>
      </c>
      <c r="AW227" s="399" t="str">
        <f t="shared" si="275"/>
        <v/>
      </c>
      <c r="AX227" s="399" t="str">
        <f t="shared" si="276"/>
        <v/>
      </c>
      <c r="AY227" s="399" t="str">
        <f t="shared" si="277"/>
        <v/>
      </c>
      <c r="AZ227" s="399" t="str">
        <f t="shared" si="342"/>
        <v/>
      </c>
      <c r="BA227" s="399" t="str">
        <f t="shared" si="342"/>
        <v/>
      </c>
      <c r="BB227" s="399" t="str">
        <f t="shared" si="342"/>
        <v/>
      </c>
      <c r="BC227" s="399" t="str">
        <f t="shared" si="342"/>
        <v/>
      </c>
      <c r="BD227" s="403" t="str">
        <f t="shared" si="342"/>
        <v/>
      </c>
      <c r="BE227" s="393">
        <f t="shared" si="278"/>
        <v>0</v>
      </c>
      <c r="BG227" s="399">
        <f t="shared" si="279"/>
        <v>0</v>
      </c>
      <c r="BH227" s="399">
        <f t="shared" si="280"/>
        <v>0</v>
      </c>
      <c r="BI227" s="412">
        <f t="shared" si="281"/>
        <v>0</v>
      </c>
      <c r="BJ227" s="413">
        <f t="shared" si="266"/>
        <v>0</v>
      </c>
      <c r="BK227" s="398" t="str">
        <f t="shared" si="267"/>
        <v>0</v>
      </c>
      <c r="BL227" s="398" t="str">
        <f t="shared" si="268"/>
        <v>0</v>
      </c>
      <c r="BM227" s="412">
        <f t="shared" si="282"/>
        <v>0</v>
      </c>
      <c r="BN227" s="412" t="str">
        <f t="shared" si="283"/>
        <v>0m0</v>
      </c>
      <c r="BO227" s="399">
        <f t="shared" si="284"/>
        <v>0</v>
      </c>
      <c r="BP227" s="399">
        <f t="shared" si="285"/>
        <v>0</v>
      </c>
      <c r="BQ227" s="412">
        <f t="shared" si="286"/>
        <v>0</v>
      </c>
      <c r="BR227" s="413">
        <f t="shared" si="287"/>
        <v>0</v>
      </c>
      <c r="BS227" s="398" t="str">
        <f t="shared" si="288"/>
        <v>0</v>
      </c>
      <c r="BT227" s="398" t="str">
        <f t="shared" si="289"/>
        <v>0</v>
      </c>
      <c r="BU227" s="412">
        <f t="shared" si="290"/>
        <v>0</v>
      </c>
      <c r="BV227" s="412" t="str">
        <f t="shared" si="291"/>
        <v>0m0</v>
      </c>
      <c r="BW227" s="399">
        <f t="shared" si="292"/>
        <v>0</v>
      </c>
      <c r="BX227" s="399">
        <f t="shared" si="293"/>
        <v>0</v>
      </c>
      <c r="BY227" s="412">
        <f t="shared" si="294"/>
        <v>0</v>
      </c>
      <c r="BZ227" s="413">
        <f t="shared" si="295"/>
        <v>0</v>
      </c>
      <c r="CA227" s="398" t="str">
        <f t="shared" si="296"/>
        <v>0</v>
      </c>
      <c r="CB227" s="398" t="str">
        <f t="shared" si="297"/>
        <v>0</v>
      </c>
      <c r="CC227" s="412">
        <f t="shared" si="298"/>
        <v>0</v>
      </c>
      <c r="CD227" s="412" t="str">
        <f t="shared" si="299"/>
        <v>0m0</v>
      </c>
      <c r="CE227" s="399">
        <f t="shared" si="300"/>
        <v>0</v>
      </c>
      <c r="CF227" s="399">
        <f t="shared" si="301"/>
        <v>0</v>
      </c>
      <c r="CG227" s="412">
        <f t="shared" si="302"/>
        <v>0</v>
      </c>
      <c r="CH227" s="413">
        <f t="shared" si="303"/>
        <v>0</v>
      </c>
      <c r="CI227" s="398" t="str">
        <f t="shared" si="304"/>
        <v>0</v>
      </c>
      <c r="CJ227" s="398" t="str">
        <f t="shared" si="305"/>
        <v>0</v>
      </c>
      <c r="CK227" s="412">
        <f t="shared" si="306"/>
        <v>0</v>
      </c>
      <c r="CL227" s="412" t="str">
        <f t="shared" si="307"/>
        <v>0m0</v>
      </c>
      <c r="CM227" s="399">
        <f t="shared" si="308"/>
        <v>0</v>
      </c>
      <c r="CN227" s="399">
        <f t="shared" si="309"/>
        <v>0</v>
      </c>
      <c r="CO227" s="412">
        <f t="shared" si="310"/>
        <v>0</v>
      </c>
      <c r="CP227" s="413">
        <f t="shared" si="311"/>
        <v>0</v>
      </c>
      <c r="CQ227" s="398" t="str">
        <f t="shared" si="312"/>
        <v>0</v>
      </c>
      <c r="CR227" s="398" t="str">
        <f t="shared" si="313"/>
        <v>0</v>
      </c>
      <c r="CS227" s="412">
        <f t="shared" si="314"/>
        <v>0</v>
      </c>
      <c r="CT227" s="412" t="str">
        <f t="shared" si="315"/>
        <v>0m0</v>
      </c>
      <c r="CU227" s="412">
        <f t="shared" si="316"/>
        <v>0</v>
      </c>
      <c r="CV227" s="412">
        <f t="shared" si="317"/>
        <v>0</v>
      </c>
      <c r="CW227" s="412">
        <f t="shared" si="318"/>
        <v>0</v>
      </c>
      <c r="CX227" s="412">
        <f t="shared" si="319"/>
        <v>0</v>
      </c>
      <c r="CY227" s="412">
        <f t="shared" si="320"/>
        <v>0</v>
      </c>
      <c r="CZ227" s="412" t="str">
        <f t="shared" si="321"/>
        <v/>
      </c>
      <c r="DA227" s="412" t="str">
        <f t="shared" si="322"/>
        <v/>
      </c>
      <c r="DB227" s="412" t="str">
        <f t="shared" si="323"/>
        <v/>
      </c>
      <c r="DC227" s="412" t="str">
        <f t="shared" si="324"/>
        <v/>
      </c>
      <c r="DD227" s="412" t="str">
        <f t="shared" si="325"/>
        <v/>
      </c>
      <c r="DE227" s="412"/>
      <c r="DF227" s="411"/>
      <c r="DG227" s="412" t="str">
        <f t="shared" si="326"/>
        <v/>
      </c>
      <c r="DH227" s="412" t="str">
        <f t="shared" si="327"/>
        <v/>
      </c>
      <c r="DI227" s="412">
        <f t="shared" si="328"/>
        <v>0</v>
      </c>
      <c r="DJ227" s="412" t="str">
        <f t="shared" si="329"/>
        <v/>
      </c>
      <c r="DK227" s="412" t="str">
        <f t="shared" si="330"/>
        <v/>
      </c>
      <c r="DL227" s="412" t="str">
        <f t="shared" si="331"/>
        <v/>
      </c>
      <c r="DM227" s="412" t="str">
        <f t="shared" si="332"/>
        <v/>
      </c>
      <c r="DN227" s="412" t="str">
        <f t="shared" si="333"/>
        <v/>
      </c>
      <c r="DO227" s="412" t="str">
        <f t="shared" si="334"/>
        <v/>
      </c>
    </row>
    <row r="228" spans="1:119" s="157" customFormat="1" ht="18" hidden="1" customHeight="1">
      <c r="A228" s="161" t="str">
        <f t="shared" si="264"/>
        <v/>
      </c>
      <c r="B228" s="158"/>
      <c r="C228" s="31" t="str">
        <f>IF(B228="","",VLOOKUP(B228,学連登録!$C$2:$G$3000,2,FALSE))</f>
        <v/>
      </c>
      <c r="D228" s="32" t="str">
        <f>IF(B228="","",VLOOKUP(B228,学連登録!$C$2:$G$3000,3,FALSE))</f>
        <v/>
      </c>
      <c r="E228" s="33" t="str">
        <f>IF(B228="","",VLOOKUP(B228,学連登録!$C$2:$G$3000,4,FALSE))</f>
        <v/>
      </c>
      <c r="F228" s="383" t="str">
        <f>IF(B228="","",VLOOKUP(B228,学連登録!$C$2:$I$3000,7,FALSE))</f>
        <v/>
      </c>
      <c r="G228" s="160"/>
      <c r="H228" s="905"/>
      <c r="I228" s="907"/>
      <c r="J228" s="160"/>
      <c r="K228" s="905"/>
      <c r="L228" s="906"/>
      <c r="M228" s="160"/>
      <c r="N228" s="819"/>
      <c r="O228" s="820"/>
      <c r="P228" s="159"/>
      <c r="Q228" s="905"/>
      <c r="R228" s="906"/>
      <c r="S228" s="159"/>
      <c r="T228" s="905"/>
      <c r="U228" s="906"/>
      <c r="V228" s="103" t="str">
        <f>IF(B228="","",VLOOKUP(B228,学連登録!$C$2:$H$3000,6,FALSE))</f>
        <v/>
      </c>
      <c r="Y228" s="118" t="str">
        <f t="shared" si="335"/>
        <v/>
      </c>
      <c r="Z228" s="97" t="str">
        <f>IF(G228="","",VLOOKUP(G228,種目名!$R$5:$T$104,3,0))</f>
        <v/>
      </c>
      <c r="AA228" s="99" t="str">
        <f>IF(J228="","",VLOOKUP(J228,種目名!$R$5:$T$104,3,0))</f>
        <v/>
      </c>
      <c r="AB228" s="119" t="str">
        <f>IF(M228="","",VLOOKUP(M228,種目名!$R$5:$T$104,3,0))</f>
        <v/>
      </c>
      <c r="AC228" s="119" t="str">
        <f>IF(P228="","",VLOOKUP(AF228,種目名!$R$5:$T$104,3,0))</f>
        <v/>
      </c>
      <c r="AD228" s="120" t="str">
        <f>IF(S228="","",VLOOKUP(AI228,種目名!$R$5:$T$104,3,0))</f>
        <v/>
      </c>
      <c r="AE228" s="117">
        <f t="shared" si="336"/>
        <v>0</v>
      </c>
      <c r="AF228" s="157" t="str">
        <f t="shared" si="337"/>
        <v/>
      </c>
      <c r="AG228" s="157" t="str">
        <f t="shared" si="338"/>
        <v/>
      </c>
      <c r="AH228" s="157">
        <f t="shared" si="339"/>
        <v>0</v>
      </c>
      <c r="AI228" s="157" t="str">
        <f t="shared" si="340"/>
        <v/>
      </c>
      <c r="AJ228" s="157" t="str">
        <f t="shared" si="341"/>
        <v/>
      </c>
      <c r="AK228" s="390"/>
      <c r="AL228" s="171">
        <f t="shared" si="269"/>
        <v>0</v>
      </c>
      <c r="AM228" s="399">
        <f t="shared" si="270"/>
        <v>0</v>
      </c>
      <c r="AN228" s="399">
        <f>COUNTIF($B$12:B228,B228)</f>
        <v>0</v>
      </c>
      <c r="AO228" s="399"/>
      <c r="AP228" s="399" t="str">
        <f t="shared" si="271"/>
        <v/>
      </c>
      <c r="AQ228" s="399" t="str">
        <f t="shared" si="271"/>
        <v/>
      </c>
      <c r="AR228" s="399" t="str">
        <f t="shared" si="271"/>
        <v/>
      </c>
      <c r="AS228" s="399" t="str">
        <f t="shared" si="265"/>
        <v/>
      </c>
      <c r="AT228" s="399">
        <f t="shared" si="272"/>
        <v>0</v>
      </c>
      <c r="AU228" s="399" t="str">
        <f t="shared" si="273"/>
        <v/>
      </c>
      <c r="AV228" s="399" t="str">
        <f t="shared" si="274"/>
        <v/>
      </c>
      <c r="AW228" s="399" t="str">
        <f t="shared" si="275"/>
        <v/>
      </c>
      <c r="AX228" s="399" t="str">
        <f t="shared" si="276"/>
        <v/>
      </c>
      <c r="AY228" s="399" t="str">
        <f t="shared" si="277"/>
        <v/>
      </c>
      <c r="AZ228" s="399" t="str">
        <f t="shared" si="342"/>
        <v/>
      </c>
      <c r="BA228" s="399" t="str">
        <f t="shared" si="342"/>
        <v/>
      </c>
      <c r="BB228" s="399" t="str">
        <f t="shared" si="342"/>
        <v/>
      </c>
      <c r="BC228" s="399" t="str">
        <f t="shared" si="342"/>
        <v/>
      </c>
      <c r="BD228" s="403" t="str">
        <f t="shared" si="342"/>
        <v/>
      </c>
      <c r="BE228" s="393">
        <f t="shared" si="278"/>
        <v>0</v>
      </c>
      <c r="BG228" s="399">
        <f t="shared" si="279"/>
        <v>0</v>
      </c>
      <c r="BH228" s="399">
        <f t="shared" si="280"/>
        <v>0</v>
      </c>
      <c r="BI228" s="412">
        <f t="shared" si="281"/>
        <v>0</v>
      </c>
      <c r="BJ228" s="413">
        <f t="shared" si="266"/>
        <v>0</v>
      </c>
      <c r="BK228" s="398" t="str">
        <f t="shared" si="267"/>
        <v>0</v>
      </c>
      <c r="BL228" s="398" t="str">
        <f t="shared" si="268"/>
        <v>0</v>
      </c>
      <c r="BM228" s="412">
        <f t="shared" si="282"/>
        <v>0</v>
      </c>
      <c r="BN228" s="412" t="str">
        <f t="shared" si="283"/>
        <v>0m0</v>
      </c>
      <c r="BO228" s="399">
        <f t="shared" si="284"/>
        <v>0</v>
      </c>
      <c r="BP228" s="399">
        <f t="shared" si="285"/>
        <v>0</v>
      </c>
      <c r="BQ228" s="412">
        <f t="shared" si="286"/>
        <v>0</v>
      </c>
      <c r="BR228" s="413">
        <f t="shared" si="287"/>
        <v>0</v>
      </c>
      <c r="BS228" s="398" t="str">
        <f t="shared" si="288"/>
        <v>0</v>
      </c>
      <c r="BT228" s="398" t="str">
        <f t="shared" si="289"/>
        <v>0</v>
      </c>
      <c r="BU228" s="412">
        <f t="shared" si="290"/>
        <v>0</v>
      </c>
      <c r="BV228" s="412" t="str">
        <f t="shared" si="291"/>
        <v>0m0</v>
      </c>
      <c r="BW228" s="399">
        <f t="shared" si="292"/>
        <v>0</v>
      </c>
      <c r="BX228" s="399">
        <f t="shared" si="293"/>
        <v>0</v>
      </c>
      <c r="BY228" s="412">
        <f t="shared" si="294"/>
        <v>0</v>
      </c>
      <c r="BZ228" s="413">
        <f t="shared" si="295"/>
        <v>0</v>
      </c>
      <c r="CA228" s="398" t="str">
        <f t="shared" si="296"/>
        <v>0</v>
      </c>
      <c r="CB228" s="398" t="str">
        <f t="shared" si="297"/>
        <v>0</v>
      </c>
      <c r="CC228" s="412">
        <f t="shared" si="298"/>
        <v>0</v>
      </c>
      <c r="CD228" s="412" t="str">
        <f t="shared" si="299"/>
        <v>0m0</v>
      </c>
      <c r="CE228" s="399">
        <f t="shared" si="300"/>
        <v>0</v>
      </c>
      <c r="CF228" s="399">
        <f t="shared" si="301"/>
        <v>0</v>
      </c>
      <c r="CG228" s="412">
        <f t="shared" si="302"/>
        <v>0</v>
      </c>
      <c r="CH228" s="413">
        <f t="shared" si="303"/>
        <v>0</v>
      </c>
      <c r="CI228" s="398" t="str">
        <f t="shared" si="304"/>
        <v>0</v>
      </c>
      <c r="CJ228" s="398" t="str">
        <f t="shared" si="305"/>
        <v>0</v>
      </c>
      <c r="CK228" s="412">
        <f t="shared" si="306"/>
        <v>0</v>
      </c>
      <c r="CL228" s="412" t="str">
        <f t="shared" si="307"/>
        <v>0m0</v>
      </c>
      <c r="CM228" s="399">
        <f t="shared" si="308"/>
        <v>0</v>
      </c>
      <c r="CN228" s="399">
        <f t="shared" si="309"/>
        <v>0</v>
      </c>
      <c r="CO228" s="412">
        <f t="shared" si="310"/>
        <v>0</v>
      </c>
      <c r="CP228" s="413">
        <f t="shared" si="311"/>
        <v>0</v>
      </c>
      <c r="CQ228" s="398" t="str">
        <f t="shared" si="312"/>
        <v>0</v>
      </c>
      <c r="CR228" s="398" t="str">
        <f t="shared" si="313"/>
        <v>0</v>
      </c>
      <c r="CS228" s="412">
        <f t="shared" si="314"/>
        <v>0</v>
      </c>
      <c r="CT228" s="412" t="str">
        <f t="shared" si="315"/>
        <v>0m0</v>
      </c>
      <c r="CU228" s="412">
        <f t="shared" si="316"/>
        <v>0</v>
      </c>
      <c r="CV228" s="412">
        <f t="shared" si="317"/>
        <v>0</v>
      </c>
      <c r="CW228" s="412">
        <f t="shared" si="318"/>
        <v>0</v>
      </c>
      <c r="CX228" s="412">
        <f t="shared" si="319"/>
        <v>0</v>
      </c>
      <c r="CY228" s="412">
        <f t="shared" si="320"/>
        <v>0</v>
      </c>
      <c r="CZ228" s="412" t="str">
        <f t="shared" si="321"/>
        <v/>
      </c>
      <c r="DA228" s="412" t="str">
        <f t="shared" si="322"/>
        <v/>
      </c>
      <c r="DB228" s="412" t="str">
        <f t="shared" si="323"/>
        <v/>
      </c>
      <c r="DC228" s="412" t="str">
        <f t="shared" si="324"/>
        <v/>
      </c>
      <c r="DD228" s="412" t="str">
        <f t="shared" si="325"/>
        <v/>
      </c>
      <c r="DE228" s="412"/>
      <c r="DF228" s="411"/>
      <c r="DG228" s="412" t="str">
        <f t="shared" si="326"/>
        <v/>
      </c>
      <c r="DH228" s="412" t="str">
        <f t="shared" si="327"/>
        <v/>
      </c>
      <c r="DI228" s="412">
        <f t="shared" si="328"/>
        <v>0</v>
      </c>
      <c r="DJ228" s="412" t="str">
        <f t="shared" si="329"/>
        <v/>
      </c>
      <c r="DK228" s="412" t="str">
        <f t="shared" si="330"/>
        <v/>
      </c>
      <c r="DL228" s="412" t="str">
        <f t="shared" si="331"/>
        <v/>
      </c>
      <c r="DM228" s="412" t="str">
        <f t="shared" si="332"/>
        <v/>
      </c>
      <c r="DN228" s="412" t="str">
        <f t="shared" si="333"/>
        <v/>
      </c>
      <c r="DO228" s="412" t="str">
        <f t="shared" si="334"/>
        <v/>
      </c>
    </row>
    <row r="229" spans="1:119" s="157" customFormat="1" ht="18" hidden="1" customHeight="1">
      <c r="A229" s="161" t="str">
        <f t="shared" si="264"/>
        <v/>
      </c>
      <c r="B229" s="158"/>
      <c r="C229" s="31" t="str">
        <f>IF(B229="","",VLOOKUP(B229,学連登録!$C$2:$G$3000,2,FALSE))</f>
        <v/>
      </c>
      <c r="D229" s="32" t="str">
        <f>IF(B229="","",VLOOKUP(B229,学連登録!$C$2:$G$3000,3,FALSE))</f>
        <v/>
      </c>
      <c r="E229" s="33" t="str">
        <f>IF(B229="","",VLOOKUP(B229,学連登録!$C$2:$G$3000,4,FALSE))</f>
        <v/>
      </c>
      <c r="F229" s="383" t="str">
        <f>IF(B229="","",VLOOKUP(B229,学連登録!$C$2:$I$3000,7,FALSE))</f>
        <v/>
      </c>
      <c r="G229" s="160"/>
      <c r="H229" s="905"/>
      <c r="I229" s="907"/>
      <c r="J229" s="160"/>
      <c r="K229" s="905"/>
      <c r="L229" s="906"/>
      <c r="M229" s="160"/>
      <c r="N229" s="819"/>
      <c r="O229" s="820"/>
      <c r="P229" s="159"/>
      <c r="Q229" s="905"/>
      <c r="R229" s="906"/>
      <c r="S229" s="159"/>
      <c r="T229" s="905"/>
      <c r="U229" s="906"/>
      <c r="V229" s="103" t="str">
        <f>IF(B229="","",VLOOKUP(B229,学連登録!$C$2:$H$3000,6,FALSE))</f>
        <v/>
      </c>
      <c r="Y229" s="118" t="str">
        <f t="shared" si="335"/>
        <v/>
      </c>
      <c r="Z229" s="97" t="str">
        <f>IF(G229="","",VLOOKUP(G229,種目名!$R$5:$T$104,3,0))</f>
        <v/>
      </c>
      <c r="AA229" s="99" t="str">
        <f>IF(J229="","",VLOOKUP(J229,種目名!$R$5:$T$104,3,0))</f>
        <v/>
      </c>
      <c r="AB229" s="119" t="str">
        <f>IF(M229="","",VLOOKUP(M229,種目名!$R$5:$T$104,3,0))</f>
        <v/>
      </c>
      <c r="AC229" s="119" t="str">
        <f>IF(P229="","",VLOOKUP(AF229,種目名!$R$5:$T$104,3,0))</f>
        <v/>
      </c>
      <c r="AD229" s="120" t="str">
        <f>IF(S229="","",VLOOKUP(AI229,種目名!$R$5:$T$104,3,0))</f>
        <v/>
      </c>
      <c r="AE229" s="117">
        <f t="shared" si="336"/>
        <v>0</v>
      </c>
      <c r="AF229" s="157" t="str">
        <f t="shared" si="337"/>
        <v/>
      </c>
      <c r="AG229" s="157" t="str">
        <f t="shared" si="338"/>
        <v/>
      </c>
      <c r="AH229" s="157">
        <f t="shared" si="339"/>
        <v>0</v>
      </c>
      <c r="AI229" s="157" t="str">
        <f t="shared" si="340"/>
        <v/>
      </c>
      <c r="AJ229" s="157" t="str">
        <f t="shared" si="341"/>
        <v/>
      </c>
      <c r="AK229" s="390"/>
      <c r="AL229" s="171">
        <f t="shared" si="269"/>
        <v>0</v>
      </c>
      <c r="AM229" s="399">
        <f t="shared" si="270"/>
        <v>0</v>
      </c>
      <c r="AN229" s="399">
        <f>COUNTIF($B$12:B229,B229)</f>
        <v>0</v>
      </c>
      <c r="AO229" s="399"/>
      <c r="AP229" s="399" t="str">
        <f t="shared" si="271"/>
        <v/>
      </c>
      <c r="AQ229" s="399" t="str">
        <f t="shared" si="271"/>
        <v/>
      </c>
      <c r="AR229" s="399" t="str">
        <f t="shared" si="271"/>
        <v/>
      </c>
      <c r="AS229" s="399" t="str">
        <f t="shared" si="265"/>
        <v/>
      </c>
      <c r="AT229" s="399">
        <f t="shared" si="272"/>
        <v>0</v>
      </c>
      <c r="AU229" s="399" t="str">
        <f t="shared" si="273"/>
        <v/>
      </c>
      <c r="AV229" s="399" t="str">
        <f t="shared" si="274"/>
        <v/>
      </c>
      <c r="AW229" s="399" t="str">
        <f t="shared" si="275"/>
        <v/>
      </c>
      <c r="AX229" s="399" t="str">
        <f t="shared" si="276"/>
        <v/>
      </c>
      <c r="AY229" s="399" t="str">
        <f t="shared" si="277"/>
        <v/>
      </c>
      <c r="AZ229" s="399" t="str">
        <f t="shared" si="342"/>
        <v/>
      </c>
      <c r="BA229" s="399" t="str">
        <f t="shared" si="342"/>
        <v/>
      </c>
      <c r="BB229" s="399" t="str">
        <f t="shared" si="342"/>
        <v/>
      </c>
      <c r="BC229" s="399" t="str">
        <f t="shared" si="342"/>
        <v/>
      </c>
      <c r="BD229" s="403" t="str">
        <f t="shared" si="342"/>
        <v/>
      </c>
      <c r="BE229" s="393">
        <f t="shared" si="278"/>
        <v>0</v>
      </c>
      <c r="BG229" s="399">
        <f t="shared" si="279"/>
        <v>0</v>
      </c>
      <c r="BH229" s="399">
        <f t="shared" si="280"/>
        <v>0</v>
      </c>
      <c r="BI229" s="412">
        <f t="shared" si="281"/>
        <v>0</v>
      </c>
      <c r="BJ229" s="413">
        <f t="shared" si="266"/>
        <v>0</v>
      </c>
      <c r="BK229" s="398" t="str">
        <f t="shared" si="267"/>
        <v>0</v>
      </c>
      <c r="BL229" s="398" t="str">
        <f t="shared" si="268"/>
        <v>0</v>
      </c>
      <c r="BM229" s="412">
        <f t="shared" si="282"/>
        <v>0</v>
      </c>
      <c r="BN229" s="412" t="str">
        <f t="shared" si="283"/>
        <v>0m0</v>
      </c>
      <c r="BO229" s="399">
        <f t="shared" si="284"/>
        <v>0</v>
      </c>
      <c r="BP229" s="399">
        <f t="shared" si="285"/>
        <v>0</v>
      </c>
      <c r="BQ229" s="412">
        <f t="shared" si="286"/>
        <v>0</v>
      </c>
      <c r="BR229" s="413">
        <f t="shared" si="287"/>
        <v>0</v>
      </c>
      <c r="BS229" s="398" t="str">
        <f t="shared" si="288"/>
        <v>0</v>
      </c>
      <c r="BT229" s="398" t="str">
        <f t="shared" si="289"/>
        <v>0</v>
      </c>
      <c r="BU229" s="412">
        <f t="shared" si="290"/>
        <v>0</v>
      </c>
      <c r="BV229" s="412" t="str">
        <f t="shared" si="291"/>
        <v>0m0</v>
      </c>
      <c r="BW229" s="399">
        <f t="shared" si="292"/>
        <v>0</v>
      </c>
      <c r="BX229" s="399">
        <f t="shared" si="293"/>
        <v>0</v>
      </c>
      <c r="BY229" s="412">
        <f t="shared" si="294"/>
        <v>0</v>
      </c>
      <c r="BZ229" s="413">
        <f t="shared" si="295"/>
        <v>0</v>
      </c>
      <c r="CA229" s="398" t="str">
        <f t="shared" si="296"/>
        <v>0</v>
      </c>
      <c r="CB229" s="398" t="str">
        <f t="shared" si="297"/>
        <v>0</v>
      </c>
      <c r="CC229" s="412">
        <f t="shared" si="298"/>
        <v>0</v>
      </c>
      <c r="CD229" s="412" t="str">
        <f t="shared" si="299"/>
        <v>0m0</v>
      </c>
      <c r="CE229" s="399">
        <f t="shared" si="300"/>
        <v>0</v>
      </c>
      <c r="CF229" s="399">
        <f t="shared" si="301"/>
        <v>0</v>
      </c>
      <c r="CG229" s="412">
        <f t="shared" si="302"/>
        <v>0</v>
      </c>
      <c r="CH229" s="413">
        <f t="shared" si="303"/>
        <v>0</v>
      </c>
      <c r="CI229" s="398" t="str">
        <f t="shared" si="304"/>
        <v>0</v>
      </c>
      <c r="CJ229" s="398" t="str">
        <f t="shared" si="305"/>
        <v>0</v>
      </c>
      <c r="CK229" s="412">
        <f t="shared" si="306"/>
        <v>0</v>
      </c>
      <c r="CL229" s="412" t="str">
        <f t="shared" si="307"/>
        <v>0m0</v>
      </c>
      <c r="CM229" s="399">
        <f t="shared" si="308"/>
        <v>0</v>
      </c>
      <c r="CN229" s="399">
        <f t="shared" si="309"/>
        <v>0</v>
      </c>
      <c r="CO229" s="412">
        <f t="shared" si="310"/>
        <v>0</v>
      </c>
      <c r="CP229" s="413">
        <f t="shared" si="311"/>
        <v>0</v>
      </c>
      <c r="CQ229" s="398" t="str">
        <f t="shared" si="312"/>
        <v>0</v>
      </c>
      <c r="CR229" s="398" t="str">
        <f t="shared" si="313"/>
        <v>0</v>
      </c>
      <c r="CS229" s="412">
        <f t="shared" si="314"/>
        <v>0</v>
      </c>
      <c r="CT229" s="412" t="str">
        <f t="shared" si="315"/>
        <v>0m0</v>
      </c>
      <c r="CU229" s="412">
        <f t="shared" si="316"/>
        <v>0</v>
      </c>
      <c r="CV229" s="412">
        <f t="shared" si="317"/>
        <v>0</v>
      </c>
      <c r="CW229" s="412">
        <f t="shared" si="318"/>
        <v>0</v>
      </c>
      <c r="CX229" s="412">
        <f t="shared" si="319"/>
        <v>0</v>
      </c>
      <c r="CY229" s="412">
        <f t="shared" si="320"/>
        <v>0</v>
      </c>
      <c r="CZ229" s="412" t="str">
        <f t="shared" si="321"/>
        <v/>
      </c>
      <c r="DA229" s="412" t="str">
        <f t="shared" si="322"/>
        <v/>
      </c>
      <c r="DB229" s="412" t="str">
        <f t="shared" si="323"/>
        <v/>
      </c>
      <c r="DC229" s="412" t="str">
        <f t="shared" si="324"/>
        <v/>
      </c>
      <c r="DD229" s="412" t="str">
        <f t="shared" si="325"/>
        <v/>
      </c>
      <c r="DE229" s="412"/>
      <c r="DF229" s="411"/>
      <c r="DG229" s="412" t="str">
        <f t="shared" si="326"/>
        <v/>
      </c>
      <c r="DH229" s="412" t="str">
        <f t="shared" si="327"/>
        <v/>
      </c>
      <c r="DI229" s="412">
        <f t="shared" si="328"/>
        <v>0</v>
      </c>
      <c r="DJ229" s="412" t="str">
        <f t="shared" si="329"/>
        <v/>
      </c>
      <c r="DK229" s="412" t="str">
        <f t="shared" si="330"/>
        <v/>
      </c>
      <c r="DL229" s="412" t="str">
        <f t="shared" si="331"/>
        <v/>
      </c>
      <c r="DM229" s="412" t="str">
        <f t="shared" si="332"/>
        <v/>
      </c>
      <c r="DN229" s="412" t="str">
        <f t="shared" si="333"/>
        <v/>
      </c>
      <c r="DO229" s="412" t="str">
        <f t="shared" si="334"/>
        <v/>
      </c>
    </row>
    <row r="230" spans="1:119" s="157" customFormat="1" ht="18" hidden="1" customHeight="1">
      <c r="A230" s="161" t="str">
        <f t="shared" si="264"/>
        <v/>
      </c>
      <c r="B230" s="158"/>
      <c r="C230" s="31" t="str">
        <f>IF(B230="","",VLOOKUP(B230,学連登録!$C$2:$G$3000,2,FALSE))</f>
        <v/>
      </c>
      <c r="D230" s="32" t="str">
        <f>IF(B230="","",VLOOKUP(B230,学連登録!$C$2:$G$3000,3,FALSE))</f>
        <v/>
      </c>
      <c r="E230" s="33" t="str">
        <f>IF(B230="","",VLOOKUP(B230,学連登録!$C$2:$G$3000,4,FALSE))</f>
        <v/>
      </c>
      <c r="F230" s="383" t="str">
        <f>IF(B230="","",VLOOKUP(B230,学連登録!$C$2:$I$3000,7,FALSE))</f>
        <v/>
      </c>
      <c r="G230" s="160"/>
      <c r="H230" s="905"/>
      <c r="I230" s="907"/>
      <c r="J230" s="160"/>
      <c r="K230" s="905"/>
      <c r="L230" s="906"/>
      <c r="M230" s="160"/>
      <c r="N230" s="819"/>
      <c r="O230" s="820"/>
      <c r="P230" s="159"/>
      <c r="Q230" s="905"/>
      <c r="R230" s="906"/>
      <c r="S230" s="159"/>
      <c r="T230" s="905"/>
      <c r="U230" s="906"/>
      <c r="V230" s="103" t="str">
        <f>IF(B230="","",VLOOKUP(B230,学連登録!$C$2:$H$3000,6,FALSE))</f>
        <v/>
      </c>
      <c r="Y230" s="118" t="str">
        <f t="shared" si="335"/>
        <v/>
      </c>
      <c r="Z230" s="97" t="str">
        <f>IF(G230="","",VLOOKUP(G230,種目名!$R$5:$T$104,3,0))</f>
        <v/>
      </c>
      <c r="AA230" s="99" t="str">
        <f>IF(J230="","",VLOOKUP(J230,種目名!$R$5:$T$104,3,0))</f>
        <v/>
      </c>
      <c r="AB230" s="119" t="str">
        <f>IF(M230="","",VLOOKUP(M230,種目名!$R$5:$T$104,3,0))</f>
        <v/>
      </c>
      <c r="AC230" s="119" t="str">
        <f>IF(P230="","",VLOOKUP(AF230,種目名!$R$5:$T$104,3,0))</f>
        <v/>
      </c>
      <c r="AD230" s="120" t="str">
        <f>IF(S230="","",VLOOKUP(AI230,種目名!$R$5:$T$104,3,0))</f>
        <v/>
      </c>
      <c r="AE230" s="117">
        <f t="shared" si="336"/>
        <v>0</v>
      </c>
      <c r="AF230" s="157" t="str">
        <f t="shared" si="337"/>
        <v/>
      </c>
      <c r="AG230" s="157" t="str">
        <f t="shared" si="338"/>
        <v/>
      </c>
      <c r="AH230" s="157">
        <f t="shared" si="339"/>
        <v>0</v>
      </c>
      <c r="AI230" s="157" t="str">
        <f t="shared" si="340"/>
        <v/>
      </c>
      <c r="AJ230" s="157" t="str">
        <f t="shared" si="341"/>
        <v/>
      </c>
      <c r="AK230" s="390"/>
      <c r="AL230" s="171">
        <f t="shared" si="269"/>
        <v>0</v>
      </c>
      <c r="AM230" s="399">
        <f t="shared" si="270"/>
        <v>0</v>
      </c>
      <c r="AN230" s="399">
        <f>COUNTIF($B$12:B230,B230)</f>
        <v>0</v>
      </c>
      <c r="AO230" s="399"/>
      <c r="AP230" s="399" t="str">
        <f t="shared" si="271"/>
        <v/>
      </c>
      <c r="AQ230" s="399" t="str">
        <f t="shared" si="271"/>
        <v/>
      </c>
      <c r="AR230" s="399" t="str">
        <f t="shared" si="271"/>
        <v/>
      </c>
      <c r="AS230" s="399" t="str">
        <f t="shared" si="265"/>
        <v/>
      </c>
      <c r="AT230" s="399">
        <f t="shared" si="272"/>
        <v>0</v>
      </c>
      <c r="AU230" s="399" t="str">
        <f t="shared" si="273"/>
        <v/>
      </c>
      <c r="AV230" s="399" t="str">
        <f t="shared" si="274"/>
        <v/>
      </c>
      <c r="AW230" s="399" t="str">
        <f t="shared" si="275"/>
        <v/>
      </c>
      <c r="AX230" s="399" t="str">
        <f t="shared" si="276"/>
        <v/>
      </c>
      <c r="AY230" s="399" t="str">
        <f t="shared" si="277"/>
        <v/>
      </c>
      <c r="AZ230" s="399" t="str">
        <f t="shared" si="342"/>
        <v/>
      </c>
      <c r="BA230" s="399" t="str">
        <f t="shared" si="342"/>
        <v/>
      </c>
      <c r="BB230" s="399" t="str">
        <f t="shared" si="342"/>
        <v/>
      </c>
      <c r="BC230" s="399" t="str">
        <f t="shared" si="342"/>
        <v/>
      </c>
      <c r="BD230" s="403" t="str">
        <f t="shared" si="342"/>
        <v/>
      </c>
      <c r="BE230" s="393">
        <f t="shared" si="278"/>
        <v>0</v>
      </c>
      <c r="BG230" s="399">
        <f t="shared" si="279"/>
        <v>0</v>
      </c>
      <c r="BH230" s="399">
        <f t="shared" si="280"/>
        <v>0</v>
      </c>
      <c r="BI230" s="412">
        <f t="shared" si="281"/>
        <v>0</v>
      </c>
      <c r="BJ230" s="413">
        <f t="shared" si="266"/>
        <v>0</v>
      </c>
      <c r="BK230" s="398" t="str">
        <f t="shared" si="267"/>
        <v>0</v>
      </c>
      <c r="BL230" s="398" t="str">
        <f t="shared" si="268"/>
        <v>0</v>
      </c>
      <c r="BM230" s="412">
        <f t="shared" si="282"/>
        <v>0</v>
      </c>
      <c r="BN230" s="412" t="str">
        <f t="shared" si="283"/>
        <v>0m0</v>
      </c>
      <c r="BO230" s="399">
        <f t="shared" si="284"/>
        <v>0</v>
      </c>
      <c r="BP230" s="399">
        <f t="shared" si="285"/>
        <v>0</v>
      </c>
      <c r="BQ230" s="412">
        <f t="shared" si="286"/>
        <v>0</v>
      </c>
      <c r="BR230" s="413">
        <f t="shared" si="287"/>
        <v>0</v>
      </c>
      <c r="BS230" s="398" t="str">
        <f t="shared" si="288"/>
        <v>0</v>
      </c>
      <c r="BT230" s="398" t="str">
        <f t="shared" si="289"/>
        <v>0</v>
      </c>
      <c r="BU230" s="412">
        <f t="shared" si="290"/>
        <v>0</v>
      </c>
      <c r="BV230" s="412" t="str">
        <f t="shared" si="291"/>
        <v>0m0</v>
      </c>
      <c r="BW230" s="399">
        <f t="shared" si="292"/>
        <v>0</v>
      </c>
      <c r="BX230" s="399">
        <f t="shared" si="293"/>
        <v>0</v>
      </c>
      <c r="BY230" s="412">
        <f t="shared" si="294"/>
        <v>0</v>
      </c>
      <c r="BZ230" s="413">
        <f t="shared" si="295"/>
        <v>0</v>
      </c>
      <c r="CA230" s="398" t="str">
        <f t="shared" si="296"/>
        <v>0</v>
      </c>
      <c r="CB230" s="398" t="str">
        <f t="shared" si="297"/>
        <v>0</v>
      </c>
      <c r="CC230" s="412">
        <f t="shared" si="298"/>
        <v>0</v>
      </c>
      <c r="CD230" s="412" t="str">
        <f t="shared" si="299"/>
        <v>0m0</v>
      </c>
      <c r="CE230" s="399">
        <f t="shared" si="300"/>
        <v>0</v>
      </c>
      <c r="CF230" s="399">
        <f t="shared" si="301"/>
        <v>0</v>
      </c>
      <c r="CG230" s="412">
        <f t="shared" si="302"/>
        <v>0</v>
      </c>
      <c r="CH230" s="413">
        <f t="shared" si="303"/>
        <v>0</v>
      </c>
      <c r="CI230" s="398" t="str">
        <f t="shared" si="304"/>
        <v>0</v>
      </c>
      <c r="CJ230" s="398" t="str">
        <f t="shared" si="305"/>
        <v>0</v>
      </c>
      <c r="CK230" s="412">
        <f t="shared" si="306"/>
        <v>0</v>
      </c>
      <c r="CL230" s="412" t="str">
        <f t="shared" si="307"/>
        <v>0m0</v>
      </c>
      <c r="CM230" s="399">
        <f t="shared" si="308"/>
        <v>0</v>
      </c>
      <c r="CN230" s="399">
        <f t="shared" si="309"/>
        <v>0</v>
      </c>
      <c r="CO230" s="412">
        <f t="shared" si="310"/>
        <v>0</v>
      </c>
      <c r="CP230" s="413">
        <f t="shared" si="311"/>
        <v>0</v>
      </c>
      <c r="CQ230" s="398" t="str">
        <f t="shared" si="312"/>
        <v>0</v>
      </c>
      <c r="CR230" s="398" t="str">
        <f t="shared" si="313"/>
        <v>0</v>
      </c>
      <c r="CS230" s="412">
        <f t="shared" si="314"/>
        <v>0</v>
      </c>
      <c r="CT230" s="412" t="str">
        <f t="shared" si="315"/>
        <v>0m0</v>
      </c>
      <c r="CU230" s="412">
        <f t="shared" si="316"/>
        <v>0</v>
      </c>
      <c r="CV230" s="412">
        <f t="shared" si="317"/>
        <v>0</v>
      </c>
      <c r="CW230" s="412">
        <f t="shared" si="318"/>
        <v>0</v>
      </c>
      <c r="CX230" s="412">
        <f t="shared" si="319"/>
        <v>0</v>
      </c>
      <c r="CY230" s="412">
        <f t="shared" si="320"/>
        <v>0</v>
      </c>
      <c r="CZ230" s="412" t="str">
        <f t="shared" si="321"/>
        <v/>
      </c>
      <c r="DA230" s="412" t="str">
        <f t="shared" si="322"/>
        <v/>
      </c>
      <c r="DB230" s="412" t="str">
        <f t="shared" si="323"/>
        <v/>
      </c>
      <c r="DC230" s="412" t="str">
        <f t="shared" si="324"/>
        <v/>
      </c>
      <c r="DD230" s="412" t="str">
        <f t="shared" si="325"/>
        <v/>
      </c>
      <c r="DE230" s="412"/>
      <c r="DF230" s="411"/>
      <c r="DG230" s="412" t="str">
        <f t="shared" si="326"/>
        <v/>
      </c>
      <c r="DH230" s="412" t="str">
        <f t="shared" si="327"/>
        <v/>
      </c>
      <c r="DI230" s="412">
        <f t="shared" si="328"/>
        <v>0</v>
      </c>
      <c r="DJ230" s="412" t="str">
        <f t="shared" si="329"/>
        <v/>
      </c>
      <c r="DK230" s="412" t="str">
        <f t="shared" si="330"/>
        <v/>
      </c>
      <c r="DL230" s="412" t="str">
        <f t="shared" si="331"/>
        <v/>
      </c>
      <c r="DM230" s="412" t="str">
        <f t="shared" si="332"/>
        <v/>
      </c>
      <c r="DN230" s="412" t="str">
        <f t="shared" si="333"/>
        <v/>
      </c>
      <c r="DO230" s="412" t="str">
        <f t="shared" si="334"/>
        <v/>
      </c>
    </row>
    <row r="231" spans="1:119" s="157" customFormat="1" ht="18" hidden="1" customHeight="1">
      <c r="A231" s="161" t="str">
        <f t="shared" si="264"/>
        <v/>
      </c>
      <c r="B231" s="158"/>
      <c r="C231" s="31" t="str">
        <f>IF(B231="","",VLOOKUP(B231,学連登録!$C$2:$G$3000,2,FALSE))</f>
        <v/>
      </c>
      <c r="D231" s="32" t="str">
        <f>IF(B231="","",VLOOKUP(B231,学連登録!$C$2:$G$3000,3,FALSE))</f>
        <v/>
      </c>
      <c r="E231" s="33" t="str">
        <f>IF(B231="","",VLOOKUP(B231,学連登録!$C$2:$G$3000,4,FALSE))</f>
        <v/>
      </c>
      <c r="F231" s="383" t="str">
        <f>IF(B231="","",VLOOKUP(B231,学連登録!$C$2:$I$3000,7,FALSE))</f>
        <v/>
      </c>
      <c r="G231" s="160"/>
      <c r="H231" s="905"/>
      <c r="I231" s="907"/>
      <c r="J231" s="160"/>
      <c r="K231" s="905"/>
      <c r="L231" s="906"/>
      <c r="M231" s="160"/>
      <c r="N231" s="819"/>
      <c r="O231" s="820"/>
      <c r="P231" s="159"/>
      <c r="Q231" s="905"/>
      <c r="R231" s="906"/>
      <c r="S231" s="159"/>
      <c r="T231" s="905"/>
      <c r="U231" s="906"/>
      <c r="V231" s="103" t="str">
        <f>IF(B231="","",VLOOKUP(B231,学連登録!$C$2:$H$3000,6,FALSE))</f>
        <v/>
      </c>
      <c r="Y231" s="118" t="str">
        <f t="shared" si="335"/>
        <v/>
      </c>
      <c r="Z231" s="97" t="str">
        <f>IF(G231="","",VLOOKUP(G231,種目名!$R$5:$T$104,3,0))</f>
        <v/>
      </c>
      <c r="AA231" s="99" t="str">
        <f>IF(J231="","",VLOOKUP(J231,種目名!$R$5:$T$104,3,0))</f>
        <v/>
      </c>
      <c r="AB231" s="119" t="str">
        <f>IF(M231="","",VLOOKUP(M231,種目名!$R$5:$T$104,3,0))</f>
        <v/>
      </c>
      <c r="AC231" s="119" t="str">
        <f>IF(P231="","",VLOOKUP(AF231,種目名!$R$5:$T$104,3,0))</f>
        <v/>
      </c>
      <c r="AD231" s="120" t="str">
        <f>IF(S231="","",VLOOKUP(AI231,種目名!$R$5:$T$104,3,0))</f>
        <v/>
      </c>
      <c r="AE231" s="117">
        <f t="shared" si="336"/>
        <v>0</v>
      </c>
      <c r="AF231" s="157" t="str">
        <f t="shared" si="337"/>
        <v/>
      </c>
      <c r="AG231" s="157" t="str">
        <f t="shared" si="338"/>
        <v/>
      </c>
      <c r="AH231" s="157">
        <f t="shared" si="339"/>
        <v>0</v>
      </c>
      <c r="AI231" s="157" t="str">
        <f t="shared" si="340"/>
        <v/>
      </c>
      <c r="AJ231" s="157" t="str">
        <f t="shared" si="341"/>
        <v/>
      </c>
      <c r="AK231" s="390"/>
      <c r="AL231" s="171">
        <f t="shared" si="269"/>
        <v>0</v>
      </c>
      <c r="AM231" s="399">
        <f t="shared" si="270"/>
        <v>0</v>
      </c>
      <c r="AN231" s="399">
        <f>COUNTIF($B$12:B231,B231)</f>
        <v>0</v>
      </c>
      <c r="AO231" s="399"/>
      <c r="AP231" s="399" t="str">
        <f t="shared" si="271"/>
        <v/>
      </c>
      <c r="AQ231" s="399" t="str">
        <f t="shared" si="271"/>
        <v/>
      </c>
      <c r="AR231" s="399" t="str">
        <f t="shared" si="271"/>
        <v/>
      </c>
      <c r="AS231" s="399" t="str">
        <f t="shared" si="265"/>
        <v/>
      </c>
      <c r="AT231" s="399">
        <f t="shared" si="272"/>
        <v>0</v>
      </c>
      <c r="AU231" s="399" t="str">
        <f t="shared" si="273"/>
        <v/>
      </c>
      <c r="AV231" s="399" t="str">
        <f t="shared" si="274"/>
        <v/>
      </c>
      <c r="AW231" s="399" t="str">
        <f t="shared" si="275"/>
        <v/>
      </c>
      <c r="AX231" s="399" t="str">
        <f t="shared" si="276"/>
        <v/>
      </c>
      <c r="AY231" s="399" t="str">
        <f t="shared" si="277"/>
        <v/>
      </c>
      <c r="AZ231" s="399" t="str">
        <f t="shared" si="342"/>
        <v/>
      </c>
      <c r="BA231" s="399" t="str">
        <f t="shared" si="342"/>
        <v/>
      </c>
      <c r="BB231" s="399" t="str">
        <f t="shared" si="342"/>
        <v/>
      </c>
      <c r="BC231" s="399" t="str">
        <f t="shared" si="342"/>
        <v/>
      </c>
      <c r="BD231" s="403" t="str">
        <f t="shared" si="342"/>
        <v/>
      </c>
      <c r="BE231" s="393">
        <f t="shared" si="278"/>
        <v>0</v>
      </c>
      <c r="BG231" s="399">
        <f t="shared" si="279"/>
        <v>0</v>
      </c>
      <c r="BH231" s="399">
        <f t="shared" si="280"/>
        <v>0</v>
      </c>
      <c r="BI231" s="412">
        <f t="shared" si="281"/>
        <v>0</v>
      </c>
      <c r="BJ231" s="413">
        <f t="shared" si="266"/>
        <v>0</v>
      </c>
      <c r="BK231" s="398" t="str">
        <f t="shared" si="267"/>
        <v>0</v>
      </c>
      <c r="BL231" s="398" t="str">
        <f t="shared" si="268"/>
        <v>0</v>
      </c>
      <c r="BM231" s="412">
        <f t="shared" si="282"/>
        <v>0</v>
      </c>
      <c r="BN231" s="412" t="str">
        <f t="shared" si="283"/>
        <v>0m0</v>
      </c>
      <c r="BO231" s="399">
        <f t="shared" si="284"/>
        <v>0</v>
      </c>
      <c r="BP231" s="399">
        <f t="shared" si="285"/>
        <v>0</v>
      </c>
      <c r="BQ231" s="412">
        <f t="shared" si="286"/>
        <v>0</v>
      </c>
      <c r="BR231" s="413">
        <f t="shared" si="287"/>
        <v>0</v>
      </c>
      <c r="BS231" s="398" t="str">
        <f t="shared" si="288"/>
        <v>0</v>
      </c>
      <c r="BT231" s="398" t="str">
        <f t="shared" si="289"/>
        <v>0</v>
      </c>
      <c r="BU231" s="412">
        <f t="shared" si="290"/>
        <v>0</v>
      </c>
      <c r="BV231" s="412" t="str">
        <f t="shared" si="291"/>
        <v>0m0</v>
      </c>
      <c r="BW231" s="399">
        <f t="shared" si="292"/>
        <v>0</v>
      </c>
      <c r="BX231" s="399">
        <f t="shared" si="293"/>
        <v>0</v>
      </c>
      <c r="BY231" s="412">
        <f t="shared" si="294"/>
        <v>0</v>
      </c>
      <c r="BZ231" s="413">
        <f t="shared" si="295"/>
        <v>0</v>
      </c>
      <c r="CA231" s="398" t="str">
        <f t="shared" si="296"/>
        <v>0</v>
      </c>
      <c r="CB231" s="398" t="str">
        <f t="shared" si="297"/>
        <v>0</v>
      </c>
      <c r="CC231" s="412">
        <f t="shared" si="298"/>
        <v>0</v>
      </c>
      <c r="CD231" s="412" t="str">
        <f t="shared" si="299"/>
        <v>0m0</v>
      </c>
      <c r="CE231" s="399">
        <f t="shared" si="300"/>
        <v>0</v>
      </c>
      <c r="CF231" s="399">
        <f t="shared" si="301"/>
        <v>0</v>
      </c>
      <c r="CG231" s="412">
        <f t="shared" si="302"/>
        <v>0</v>
      </c>
      <c r="CH231" s="413">
        <f t="shared" si="303"/>
        <v>0</v>
      </c>
      <c r="CI231" s="398" t="str">
        <f t="shared" si="304"/>
        <v>0</v>
      </c>
      <c r="CJ231" s="398" t="str">
        <f t="shared" si="305"/>
        <v>0</v>
      </c>
      <c r="CK231" s="412">
        <f t="shared" si="306"/>
        <v>0</v>
      </c>
      <c r="CL231" s="412" t="str">
        <f t="shared" si="307"/>
        <v>0m0</v>
      </c>
      <c r="CM231" s="399">
        <f t="shared" si="308"/>
        <v>0</v>
      </c>
      <c r="CN231" s="399">
        <f t="shared" si="309"/>
        <v>0</v>
      </c>
      <c r="CO231" s="412">
        <f t="shared" si="310"/>
        <v>0</v>
      </c>
      <c r="CP231" s="413">
        <f t="shared" si="311"/>
        <v>0</v>
      </c>
      <c r="CQ231" s="398" t="str">
        <f t="shared" si="312"/>
        <v>0</v>
      </c>
      <c r="CR231" s="398" t="str">
        <f t="shared" si="313"/>
        <v>0</v>
      </c>
      <c r="CS231" s="412">
        <f t="shared" si="314"/>
        <v>0</v>
      </c>
      <c r="CT231" s="412" t="str">
        <f t="shared" si="315"/>
        <v>0m0</v>
      </c>
      <c r="CU231" s="412">
        <f t="shared" si="316"/>
        <v>0</v>
      </c>
      <c r="CV231" s="412">
        <f t="shared" si="317"/>
        <v>0</v>
      </c>
      <c r="CW231" s="412">
        <f t="shared" si="318"/>
        <v>0</v>
      </c>
      <c r="CX231" s="412">
        <f t="shared" si="319"/>
        <v>0</v>
      </c>
      <c r="CY231" s="412">
        <f t="shared" si="320"/>
        <v>0</v>
      </c>
      <c r="CZ231" s="412" t="str">
        <f t="shared" si="321"/>
        <v/>
      </c>
      <c r="DA231" s="412" t="str">
        <f t="shared" si="322"/>
        <v/>
      </c>
      <c r="DB231" s="412" t="str">
        <f t="shared" si="323"/>
        <v/>
      </c>
      <c r="DC231" s="412" t="str">
        <f t="shared" si="324"/>
        <v/>
      </c>
      <c r="DD231" s="412" t="str">
        <f t="shared" si="325"/>
        <v/>
      </c>
      <c r="DE231" s="412"/>
      <c r="DF231" s="411"/>
      <c r="DG231" s="412" t="str">
        <f t="shared" si="326"/>
        <v/>
      </c>
      <c r="DH231" s="412" t="str">
        <f t="shared" si="327"/>
        <v/>
      </c>
      <c r="DI231" s="412">
        <f t="shared" si="328"/>
        <v>0</v>
      </c>
      <c r="DJ231" s="412" t="str">
        <f t="shared" si="329"/>
        <v/>
      </c>
      <c r="DK231" s="412" t="str">
        <f t="shared" si="330"/>
        <v/>
      </c>
      <c r="DL231" s="412" t="str">
        <f t="shared" si="331"/>
        <v/>
      </c>
      <c r="DM231" s="412" t="str">
        <f t="shared" si="332"/>
        <v/>
      </c>
      <c r="DN231" s="412" t="str">
        <f t="shared" si="333"/>
        <v/>
      </c>
      <c r="DO231" s="412" t="str">
        <f t="shared" si="334"/>
        <v/>
      </c>
    </row>
    <row r="232" spans="1:119" s="157" customFormat="1" ht="18" hidden="1" customHeight="1">
      <c r="A232" s="161" t="str">
        <f t="shared" si="264"/>
        <v/>
      </c>
      <c r="B232" s="158"/>
      <c r="C232" s="31" t="str">
        <f>IF(B232="","",VLOOKUP(B232,学連登録!$C$2:$G$3000,2,FALSE))</f>
        <v/>
      </c>
      <c r="D232" s="32" t="str">
        <f>IF(B232="","",VLOOKUP(B232,学連登録!$C$2:$G$3000,3,FALSE))</f>
        <v/>
      </c>
      <c r="E232" s="33" t="str">
        <f>IF(B232="","",VLOOKUP(B232,学連登録!$C$2:$G$3000,4,FALSE))</f>
        <v/>
      </c>
      <c r="F232" s="383" t="str">
        <f>IF(B232="","",VLOOKUP(B232,学連登録!$C$2:$I$3000,7,FALSE))</f>
        <v/>
      </c>
      <c r="G232" s="160"/>
      <c r="H232" s="905"/>
      <c r="I232" s="907"/>
      <c r="J232" s="160"/>
      <c r="K232" s="905"/>
      <c r="L232" s="906"/>
      <c r="M232" s="160"/>
      <c r="N232" s="819"/>
      <c r="O232" s="820"/>
      <c r="P232" s="159"/>
      <c r="Q232" s="905"/>
      <c r="R232" s="906"/>
      <c r="S232" s="159"/>
      <c r="T232" s="905"/>
      <c r="U232" s="906"/>
      <c r="V232" s="103" t="str">
        <f>IF(B232="","",VLOOKUP(B232,学連登録!$C$2:$H$3000,6,FALSE))</f>
        <v/>
      </c>
      <c r="Y232" s="118" t="str">
        <f t="shared" si="335"/>
        <v/>
      </c>
      <c r="Z232" s="97" t="str">
        <f>IF(G232="","",VLOOKUP(G232,種目名!$R$5:$T$104,3,0))</f>
        <v/>
      </c>
      <c r="AA232" s="99" t="str">
        <f>IF(J232="","",VLOOKUP(J232,種目名!$R$5:$T$104,3,0))</f>
        <v/>
      </c>
      <c r="AB232" s="119" t="str">
        <f>IF(M232="","",VLOOKUP(M232,種目名!$R$5:$T$104,3,0))</f>
        <v/>
      </c>
      <c r="AC232" s="119" t="str">
        <f>IF(P232="","",VLOOKUP(AF232,種目名!$R$5:$T$104,3,0))</f>
        <v/>
      </c>
      <c r="AD232" s="120" t="str">
        <f>IF(S232="","",VLOOKUP(AI232,種目名!$R$5:$T$104,3,0))</f>
        <v/>
      </c>
      <c r="AE232" s="117">
        <f t="shared" si="336"/>
        <v>0</v>
      </c>
      <c r="AF232" s="157" t="str">
        <f t="shared" si="337"/>
        <v/>
      </c>
      <c r="AG232" s="157" t="str">
        <f t="shared" si="338"/>
        <v/>
      </c>
      <c r="AH232" s="157">
        <f t="shared" si="339"/>
        <v>0</v>
      </c>
      <c r="AI232" s="157" t="str">
        <f t="shared" si="340"/>
        <v/>
      </c>
      <c r="AJ232" s="157" t="str">
        <f t="shared" si="341"/>
        <v/>
      </c>
      <c r="AK232" s="390"/>
      <c r="AL232" s="171">
        <f t="shared" si="269"/>
        <v>0</v>
      </c>
      <c r="AM232" s="399">
        <f t="shared" si="270"/>
        <v>0</v>
      </c>
      <c r="AN232" s="399">
        <f>COUNTIF($B$12:B232,B232)</f>
        <v>0</v>
      </c>
      <c r="AO232" s="399"/>
      <c r="AP232" s="399" t="str">
        <f t="shared" si="271"/>
        <v/>
      </c>
      <c r="AQ232" s="399" t="str">
        <f t="shared" si="271"/>
        <v/>
      </c>
      <c r="AR232" s="399" t="str">
        <f t="shared" si="271"/>
        <v/>
      </c>
      <c r="AS232" s="399" t="str">
        <f t="shared" si="265"/>
        <v/>
      </c>
      <c r="AT232" s="399">
        <f t="shared" si="272"/>
        <v>0</v>
      </c>
      <c r="AU232" s="399" t="str">
        <f t="shared" si="273"/>
        <v/>
      </c>
      <c r="AV232" s="399" t="str">
        <f t="shared" si="274"/>
        <v/>
      </c>
      <c r="AW232" s="399" t="str">
        <f t="shared" si="275"/>
        <v/>
      </c>
      <c r="AX232" s="399" t="str">
        <f t="shared" si="276"/>
        <v/>
      </c>
      <c r="AY232" s="399" t="str">
        <f t="shared" si="277"/>
        <v/>
      </c>
      <c r="AZ232" s="399" t="str">
        <f t="shared" si="342"/>
        <v/>
      </c>
      <c r="BA232" s="399" t="str">
        <f t="shared" si="342"/>
        <v/>
      </c>
      <c r="BB232" s="399" t="str">
        <f t="shared" si="342"/>
        <v/>
      </c>
      <c r="BC232" s="399" t="str">
        <f t="shared" si="342"/>
        <v/>
      </c>
      <c r="BD232" s="403" t="str">
        <f t="shared" si="342"/>
        <v/>
      </c>
      <c r="BE232" s="393">
        <f t="shared" si="278"/>
        <v>0</v>
      </c>
      <c r="BG232" s="399">
        <f t="shared" si="279"/>
        <v>0</v>
      </c>
      <c r="BH232" s="399">
        <f t="shared" si="280"/>
        <v>0</v>
      </c>
      <c r="BI232" s="412">
        <f t="shared" si="281"/>
        <v>0</v>
      </c>
      <c r="BJ232" s="413">
        <f t="shared" si="266"/>
        <v>0</v>
      </c>
      <c r="BK232" s="398" t="str">
        <f t="shared" si="267"/>
        <v>0</v>
      </c>
      <c r="BL232" s="398" t="str">
        <f t="shared" si="268"/>
        <v>0</v>
      </c>
      <c r="BM232" s="412">
        <f t="shared" si="282"/>
        <v>0</v>
      </c>
      <c r="BN232" s="412" t="str">
        <f t="shared" si="283"/>
        <v>0m0</v>
      </c>
      <c r="BO232" s="399">
        <f t="shared" si="284"/>
        <v>0</v>
      </c>
      <c r="BP232" s="399">
        <f t="shared" si="285"/>
        <v>0</v>
      </c>
      <c r="BQ232" s="412">
        <f t="shared" si="286"/>
        <v>0</v>
      </c>
      <c r="BR232" s="413">
        <f t="shared" si="287"/>
        <v>0</v>
      </c>
      <c r="BS232" s="398" t="str">
        <f t="shared" si="288"/>
        <v>0</v>
      </c>
      <c r="BT232" s="398" t="str">
        <f t="shared" si="289"/>
        <v>0</v>
      </c>
      <c r="BU232" s="412">
        <f t="shared" si="290"/>
        <v>0</v>
      </c>
      <c r="BV232" s="412" t="str">
        <f t="shared" si="291"/>
        <v>0m0</v>
      </c>
      <c r="BW232" s="399">
        <f t="shared" si="292"/>
        <v>0</v>
      </c>
      <c r="BX232" s="399">
        <f t="shared" si="293"/>
        <v>0</v>
      </c>
      <c r="BY232" s="412">
        <f t="shared" si="294"/>
        <v>0</v>
      </c>
      <c r="BZ232" s="413">
        <f t="shared" si="295"/>
        <v>0</v>
      </c>
      <c r="CA232" s="398" t="str">
        <f t="shared" si="296"/>
        <v>0</v>
      </c>
      <c r="CB232" s="398" t="str">
        <f t="shared" si="297"/>
        <v>0</v>
      </c>
      <c r="CC232" s="412">
        <f t="shared" si="298"/>
        <v>0</v>
      </c>
      <c r="CD232" s="412" t="str">
        <f t="shared" si="299"/>
        <v>0m0</v>
      </c>
      <c r="CE232" s="399">
        <f t="shared" si="300"/>
        <v>0</v>
      </c>
      <c r="CF232" s="399">
        <f t="shared" si="301"/>
        <v>0</v>
      </c>
      <c r="CG232" s="412">
        <f t="shared" si="302"/>
        <v>0</v>
      </c>
      <c r="CH232" s="413">
        <f t="shared" si="303"/>
        <v>0</v>
      </c>
      <c r="CI232" s="398" t="str">
        <f t="shared" si="304"/>
        <v>0</v>
      </c>
      <c r="CJ232" s="398" t="str">
        <f t="shared" si="305"/>
        <v>0</v>
      </c>
      <c r="CK232" s="412">
        <f t="shared" si="306"/>
        <v>0</v>
      </c>
      <c r="CL232" s="412" t="str">
        <f t="shared" si="307"/>
        <v>0m0</v>
      </c>
      <c r="CM232" s="399">
        <f t="shared" si="308"/>
        <v>0</v>
      </c>
      <c r="CN232" s="399">
        <f t="shared" si="309"/>
        <v>0</v>
      </c>
      <c r="CO232" s="412">
        <f t="shared" si="310"/>
        <v>0</v>
      </c>
      <c r="CP232" s="413">
        <f t="shared" si="311"/>
        <v>0</v>
      </c>
      <c r="CQ232" s="398" t="str">
        <f t="shared" si="312"/>
        <v>0</v>
      </c>
      <c r="CR232" s="398" t="str">
        <f t="shared" si="313"/>
        <v>0</v>
      </c>
      <c r="CS232" s="412">
        <f t="shared" si="314"/>
        <v>0</v>
      </c>
      <c r="CT232" s="412" t="str">
        <f t="shared" si="315"/>
        <v>0m0</v>
      </c>
      <c r="CU232" s="412">
        <f t="shared" si="316"/>
        <v>0</v>
      </c>
      <c r="CV232" s="412">
        <f t="shared" si="317"/>
        <v>0</v>
      </c>
      <c r="CW232" s="412">
        <f t="shared" si="318"/>
        <v>0</v>
      </c>
      <c r="CX232" s="412">
        <f t="shared" si="319"/>
        <v>0</v>
      </c>
      <c r="CY232" s="412">
        <f t="shared" si="320"/>
        <v>0</v>
      </c>
      <c r="CZ232" s="412" t="str">
        <f t="shared" si="321"/>
        <v/>
      </c>
      <c r="DA232" s="412" t="str">
        <f t="shared" si="322"/>
        <v/>
      </c>
      <c r="DB232" s="412" t="str">
        <f t="shared" si="323"/>
        <v/>
      </c>
      <c r="DC232" s="412" t="str">
        <f t="shared" si="324"/>
        <v/>
      </c>
      <c r="DD232" s="412" t="str">
        <f t="shared" si="325"/>
        <v/>
      </c>
      <c r="DE232" s="412"/>
      <c r="DF232" s="411"/>
      <c r="DG232" s="412" t="str">
        <f t="shared" si="326"/>
        <v/>
      </c>
      <c r="DH232" s="412" t="str">
        <f t="shared" si="327"/>
        <v/>
      </c>
      <c r="DI232" s="412">
        <f t="shared" si="328"/>
        <v>0</v>
      </c>
      <c r="DJ232" s="412" t="str">
        <f t="shared" si="329"/>
        <v/>
      </c>
      <c r="DK232" s="412" t="str">
        <f t="shared" si="330"/>
        <v/>
      </c>
      <c r="DL232" s="412" t="str">
        <f t="shared" si="331"/>
        <v/>
      </c>
      <c r="DM232" s="412" t="str">
        <f t="shared" si="332"/>
        <v/>
      </c>
      <c r="DN232" s="412" t="str">
        <f t="shared" si="333"/>
        <v/>
      </c>
      <c r="DO232" s="412" t="str">
        <f t="shared" si="334"/>
        <v/>
      </c>
    </row>
    <row r="233" spans="1:119" s="157" customFormat="1" ht="18" hidden="1" customHeight="1">
      <c r="A233" s="161" t="str">
        <f t="shared" si="264"/>
        <v/>
      </c>
      <c r="B233" s="158"/>
      <c r="C233" s="31" t="str">
        <f>IF(B233="","",VLOOKUP(B233,学連登録!$C$2:$G$3000,2,FALSE))</f>
        <v/>
      </c>
      <c r="D233" s="32" t="str">
        <f>IF(B233="","",VLOOKUP(B233,学連登録!$C$2:$G$3000,3,FALSE))</f>
        <v/>
      </c>
      <c r="E233" s="33" t="str">
        <f>IF(B233="","",VLOOKUP(B233,学連登録!$C$2:$G$3000,4,FALSE))</f>
        <v/>
      </c>
      <c r="F233" s="383" t="str">
        <f>IF(B233="","",VLOOKUP(B233,学連登録!$C$2:$I$3000,7,FALSE))</f>
        <v/>
      </c>
      <c r="G233" s="160"/>
      <c r="H233" s="905"/>
      <c r="I233" s="907"/>
      <c r="J233" s="160"/>
      <c r="K233" s="905"/>
      <c r="L233" s="906"/>
      <c r="M233" s="160"/>
      <c r="N233" s="819"/>
      <c r="O233" s="820"/>
      <c r="P233" s="159"/>
      <c r="Q233" s="905"/>
      <c r="R233" s="906"/>
      <c r="S233" s="159"/>
      <c r="T233" s="905"/>
      <c r="U233" s="906"/>
      <c r="V233" s="103" t="str">
        <f>IF(B233="","",VLOOKUP(B233,学連登録!$C$2:$H$3000,6,FALSE))</f>
        <v/>
      </c>
      <c r="Y233" s="118" t="str">
        <f t="shared" si="335"/>
        <v/>
      </c>
      <c r="Z233" s="97" t="str">
        <f>IF(G233="","",VLOOKUP(G233,種目名!$R$5:$T$104,3,0))</f>
        <v/>
      </c>
      <c r="AA233" s="99" t="str">
        <f>IF(J233="","",VLOOKUP(J233,種目名!$R$5:$T$104,3,0))</f>
        <v/>
      </c>
      <c r="AB233" s="119" t="str">
        <f>IF(M233="","",VLOOKUP(M233,種目名!$R$5:$T$104,3,0))</f>
        <v/>
      </c>
      <c r="AC233" s="119" t="str">
        <f>IF(P233="","",VLOOKUP(AF233,種目名!$R$5:$T$104,3,0))</f>
        <v/>
      </c>
      <c r="AD233" s="120" t="str">
        <f>IF(S233="","",VLOOKUP(AI233,種目名!$R$5:$T$104,3,0))</f>
        <v/>
      </c>
      <c r="AE233" s="117">
        <f t="shared" si="336"/>
        <v>0</v>
      </c>
      <c r="AF233" s="157" t="str">
        <f t="shared" si="337"/>
        <v/>
      </c>
      <c r="AG233" s="157" t="str">
        <f t="shared" si="338"/>
        <v/>
      </c>
      <c r="AH233" s="157">
        <f t="shared" si="339"/>
        <v>0</v>
      </c>
      <c r="AI233" s="157" t="str">
        <f t="shared" si="340"/>
        <v/>
      </c>
      <c r="AJ233" s="157" t="str">
        <f t="shared" si="341"/>
        <v/>
      </c>
      <c r="AK233" s="390"/>
      <c r="AL233" s="171">
        <f t="shared" si="269"/>
        <v>0</v>
      </c>
      <c r="AM233" s="399">
        <f t="shared" si="270"/>
        <v>0</v>
      </c>
      <c r="AN233" s="399">
        <f>COUNTIF($B$12:B233,B233)</f>
        <v>0</v>
      </c>
      <c r="AO233" s="399"/>
      <c r="AP233" s="399" t="str">
        <f t="shared" si="271"/>
        <v/>
      </c>
      <c r="AQ233" s="399" t="str">
        <f t="shared" si="271"/>
        <v/>
      </c>
      <c r="AR233" s="399" t="str">
        <f t="shared" si="271"/>
        <v/>
      </c>
      <c r="AS233" s="399" t="str">
        <f t="shared" si="265"/>
        <v/>
      </c>
      <c r="AT233" s="399">
        <f t="shared" si="272"/>
        <v>0</v>
      </c>
      <c r="AU233" s="399" t="str">
        <f t="shared" si="273"/>
        <v/>
      </c>
      <c r="AV233" s="399" t="str">
        <f t="shared" si="274"/>
        <v/>
      </c>
      <c r="AW233" s="399" t="str">
        <f t="shared" si="275"/>
        <v/>
      </c>
      <c r="AX233" s="399" t="str">
        <f t="shared" si="276"/>
        <v/>
      </c>
      <c r="AY233" s="399" t="str">
        <f t="shared" si="277"/>
        <v/>
      </c>
      <c r="AZ233" s="399" t="str">
        <f t="shared" si="342"/>
        <v/>
      </c>
      <c r="BA233" s="399" t="str">
        <f t="shared" si="342"/>
        <v/>
      </c>
      <c r="BB233" s="399" t="str">
        <f t="shared" si="342"/>
        <v/>
      </c>
      <c r="BC233" s="399" t="str">
        <f t="shared" si="342"/>
        <v/>
      </c>
      <c r="BD233" s="403" t="str">
        <f t="shared" si="342"/>
        <v/>
      </c>
      <c r="BE233" s="393">
        <f t="shared" si="278"/>
        <v>0</v>
      </c>
      <c r="BG233" s="399">
        <f t="shared" si="279"/>
        <v>0</v>
      </c>
      <c r="BH233" s="399">
        <f t="shared" si="280"/>
        <v>0</v>
      </c>
      <c r="BI233" s="412">
        <f t="shared" si="281"/>
        <v>0</v>
      </c>
      <c r="BJ233" s="413">
        <f t="shared" si="266"/>
        <v>0</v>
      </c>
      <c r="BK233" s="398" t="str">
        <f t="shared" si="267"/>
        <v>0</v>
      </c>
      <c r="BL233" s="398" t="str">
        <f t="shared" si="268"/>
        <v>0</v>
      </c>
      <c r="BM233" s="412">
        <f t="shared" si="282"/>
        <v>0</v>
      </c>
      <c r="BN233" s="412" t="str">
        <f t="shared" si="283"/>
        <v>0m0</v>
      </c>
      <c r="BO233" s="399">
        <f t="shared" si="284"/>
        <v>0</v>
      </c>
      <c r="BP233" s="399">
        <f t="shared" si="285"/>
        <v>0</v>
      </c>
      <c r="BQ233" s="412">
        <f t="shared" si="286"/>
        <v>0</v>
      </c>
      <c r="BR233" s="413">
        <f t="shared" si="287"/>
        <v>0</v>
      </c>
      <c r="BS233" s="398" t="str">
        <f t="shared" si="288"/>
        <v>0</v>
      </c>
      <c r="BT233" s="398" t="str">
        <f t="shared" si="289"/>
        <v>0</v>
      </c>
      <c r="BU233" s="412">
        <f t="shared" si="290"/>
        <v>0</v>
      </c>
      <c r="BV233" s="412" t="str">
        <f t="shared" si="291"/>
        <v>0m0</v>
      </c>
      <c r="BW233" s="399">
        <f t="shared" si="292"/>
        <v>0</v>
      </c>
      <c r="BX233" s="399">
        <f t="shared" si="293"/>
        <v>0</v>
      </c>
      <c r="BY233" s="412">
        <f t="shared" si="294"/>
        <v>0</v>
      </c>
      <c r="BZ233" s="413">
        <f t="shared" si="295"/>
        <v>0</v>
      </c>
      <c r="CA233" s="398" t="str">
        <f t="shared" si="296"/>
        <v>0</v>
      </c>
      <c r="CB233" s="398" t="str">
        <f t="shared" si="297"/>
        <v>0</v>
      </c>
      <c r="CC233" s="412">
        <f t="shared" si="298"/>
        <v>0</v>
      </c>
      <c r="CD233" s="412" t="str">
        <f t="shared" si="299"/>
        <v>0m0</v>
      </c>
      <c r="CE233" s="399">
        <f t="shared" si="300"/>
        <v>0</v>
      </c>
      <c r="CF233" s="399">
        <f t="shared" si="301"/>
        <v>0</v>
      </c>
      <c r="CG233" s="412">
        <f t="shared" si="302"/>
        <v>0</v>
      </c>
      <c r="CH233" s="413">
        <f t="shared" si="303"/>
        <v>0</v>
      </c>
      <c r="CI233" s="398" t="str">
        <f t="shared" si="304"/>
        <v>0</v>
      </c>
      <c r="CJ233" s="398" t="str">
        <f t="shared" si="305"/>
        <v>0</v>
      </c>
      <c r="CK233" s="412">
        <f t="shared" si="306"/>
        <v>0</v>
      </c>
      <c r="CL233" s="412" t="str">
        <f t="shared" si="307"/>
        <v>0m0</v>
      </c>
      <c r="CM233" s="399">
        <f t="shared" si="308"/>
        <v>0</v>
      </c>
      <c r="CN233" s="399">
        <f t="shared" si="309"/>
        <v>0</v>
      </c>
      <c r="CO233" s="412">
        <f t="shared" si="310"/>
        <v>0</v>
      </c>
      <c r="CP233" s="413">
        <f t="shared" si="311"/>
        <v>0</v>
      </c>
      <c r="CQ233" s="398" t="str">
        <f t="shared" si="312"/>
        <v>0</v>
      </c>
      <c r="CR233" s="398" t="str">
        <f t="shared" si="313"/>
        <v>0</v>
      </c>
      <c r="CS233" s="412">
        <f t="shared" si="314"/>
        <v>0</v>
      </c>
      <c r="CT233" s="412" t="str">
        <f t="shared" si="315"/>
        <v>0m0</v>
      </c>
      <c r="CU233" s="412">
        <f t="shared" si="316"/>
        <v>0</v>
      </c>
      <c r="CV233" s="412">
        <f t="shared" si="317"/>
        <v>0</v>
      </c>
      <c r="CW233" s="412">
        <f t="shared" si="318"/>
        <v>0</v>
      </c>
      <c r="CX233" s="412">
        <f t="shared" si="319"/>
        <v>0</v>
      </c>
      <c r="CY233" s="412">
        <f t="shared" si="320"/>
        <v>0</v>
      </c>
      <c r="CZ233" s="412" t="str">
        <f t="shared" si="321"/>
        <v/>
      </c>
      <c r="DA233" s="412" t="str">
        <f t="shared" si="322"/>
        <v/>
      </c>
      <c r="DB233" s="412" t="str">
        <f t="shared" si="323"/>
        <v/>
      </c>
      <c r="DC233" s="412" t="str">
        <f t="shared" si="324"/>
        <v/>
      </c>
      <c r="DD233" s="412" t="str">
        <f t="shared" si="325"/>
        <v/>
      </c>
      <c r="DE233" s="412"/>
      <c r="DF233" s="411"/>
      <c r="DG233" s="412" t="str">
        <f t="shared" si="326"/>
        <v/>
      </c>
      <c r="DH233" s="412" t="str">
        <f t="shared" si="327"/>
        <v/>
      </c>
      <c r="DI233" s="412">
        <f t="shared" si="328"/>
        <v>0</v>
      </c>
      <c r="DJ233" s="412" t="str">
        <f t="shared" si="329"/>
        <v/>
      </c>
      <c r="DK233" s="412" t="str">
        <f t="shared" si="330"/>
        <v/>
      </c>
      <c r="DL233" s="412" t="str">
        <f t="shared" si="331"/>
        <v/>
      </c>
      <c r="DM233" s="412" t="str">
        <f t="shared" si="332"/>
        <v/>
      </c>
      <c r="DN233" s="412" t="str">
        <f t="shared" si="333"/>
        <v/>
      </c>
      <c r="DO233" s="412" t="str">
        <f t="shared" si="334"/>
        <v/>
      </c>
    </row>
    <row r="234" spans="1:119" s="157" customFormat="1" ht="18" hidden="1" customHeight="1">
      <c r="A234" s="161" t="str">
        <f t="shared" si="264"/>
        <v/>
      </c>
      <c r="B234" s="158"/>
      <c r="C234" s="31" t="str">
        <f>IF(B234="","",VLOOKUP(B234,学連登録!$C$2:$G$3000,2,FALSE))</f>
        <v/>
      </c>
      <c r="D234" s="32" t="str">
        <f>IF(B234="","",VLOOKUP(B234,学連登録!$C$2:$G$3000,3,FALSE))</f>
        <v/>
      </c>
      <c r="E234" s="33" t="str">
        <f>IF(B234="","",VLOOKUP(B234,学連登録!$C$2:$G$3000,4,FALSE))</f>
        <v/>
      </c>
      <c r="F234" s="383" t="str">
        <f>IF(B234="","",VLOOKUP(B234,学連登録!$C$2:$I$3000,7,FALSE))</f>
        <v/>
      </c>
      <c r="G234" s="160"/>
      <c r="H234" s="905"/>
      <c r="I234" s="907"/>
      <c r="J234" s="160"/>
      <c r="K234" s="905"/>
      <c r="L234" s="906"/>
      <c r="M234" s="160"/>
      <c r="N234" s="819"/>
      <c r="O234" s="820"/>
      <c r="P234" s="159"/>
      <c r="Q234" s="905"/>
      <c r="R234" s="906"/>
      <c r="S234" s="159"/>
      <c r="T234" s="905"/>
      <c r="U234" s="906"/>
      <c r="V234" s="103" t="str">
        <f>IF(B234="","",VLOOKUP(B234,学連登録!$C$2:$H$3000,6,FALSE))</f>
        <v/>
      </c>
      <c r="Y234" s="118" t="str">
        <f t="shared" si="335"/>
        <v/>
      </c>
      <c r="Z234" s="97" t="str">
        <f>IF(G234="","",VLOOKUP(G234,種目名!$R$5:$T$104,3,0))</f>
        <v/>
      </c>
      <c r="AA234" s="99" t="str">
        <f>IF(J234="","",VLOOKUP(J234,種目名!$R$5:$T$104,3,0))</f>
        <v/>
      </c>
      <c r="AB234" s="119" t="str">
        <f>IF(M234="","",VLOOKUP(M234,種目名!$R$5:$T$104,3,0))</f>
        <v/>
      </c>
      <c r="AC234" s="119" t="str">
        <f>IF(P234="","",VLOOKUP(AF234,種目名!$R$5:$T$104,3,0))</f>
        <v/>
      </c>
      <c r="AD234" s="120" t="str">
        <f>IF(S234="","",VLOOKUP(AI234,種目名!$R$5:$T$104,3,0))</f>
        <v/>
      </c>
      <c r="AE234" s="117">
        <f t="shared" si="336"/>
        <v>0</v>
      </c>
      <c r="AF234" s="157" t="str">
        <f t="shared" si="337"/>
        <v/>
      </c>
      <c r="AG234" s="157" t="str">
        <f t="shared" si="338"/>
        <v/>
      </c>
      <c r="AH234" s="157">
        <f t="shared" si="339"/>
        <v>0</v>
      </c>
      <c r="AI234" s="157" t="str">
        <f t="shared" si="340"/>
        <v/>
      </c>
      <c r="AJ234" s="157" t="str">
        <f t="shared" si="341"/>
        <v/>
      </c>
      <c r="AK234" s="390"/>
      <c r="AL234" s="171">
        <f t="shared" si="269"/>
        <v>0</v>
      </c>
      <c r="AM234" s="399">
        <f t="shared" si="270"/>
        <v>0</v>
      </c>
      <c r="AN234" s="399">
        <f>COUNTIF($B$12:B234,B234)</f>
        <v>0</v>
      </c>
      <c r="AO234" s="399"/>
      <c r="AP234" s="399" t="str">
        <f t="shared" si="271"/>
        <v/>
      </c>
      <c r="AQ234" s="399" t="str">
        <f t="shared" si="271"/>
        <v/>
      </c>
      <c r="AR234" s="399" t="str">
        <f t="shared" si="271"/>
        <v/>
      </c>
      <c r="AS234" s="399" t="str">
        <f t="shared" si="265"/>
        <v/>
      </c>
      <c r="AT234" s="399">
        <f t="shared" si="272"/>
        <v>0</v>
      </c>
      <c r="AU234" s="399" t="str">
        <f t="shared" si="273"/>
        <v/>
      </c>
      <c r="AV234" s="399" t="str">
        <f t="shared" si="274"/>
        <v/>
      </c>
      <c r="AW234" s="399" t="str">
        <f t="shared" si="275"/>
        <v/>
      </c>
      <c r="AX234" s="399" t="str">
        <f t="shared" si="276"/>
        <v/>
      </c>
      <c r="AY234" s="399" t="str">
        <f t="shared" si="277"/>
        <v/>
      </c>
      <c r="AZ234" s="399" t="str">
        <f t="shared" si="342"/>
        <v/>
      </c>
      <c r="BA234" s="399" t="str">
        <f t="shared" si="342"/>
        <v/>
      </c>
      <c r="BB234" s="399" t="str">
        <f t="shared" si="342"/>
        <v/>
      </c>
      <c r="BC234" s="399" t="str">
        <f t="shared" si="342"/>
        <v/>
      </c>
      <c r="BD234" s="403" t="str">
        <f t="shared" si="342"/>
        <v/>
      </c>
      <c r="BE234" s="393">
        <f t="shared" si="278"/>
        <v>0</v>
      </c>
      <c r="BG234" s="399">
        <f t="shared" si="279"/>
        <v>0</v>
      </c>
      <c r="BH234" s="399">
        <f t="shared" si="280"/>
        <v>0</v>
      </c>
      <c r="BI234" s="412">
        <f t="shared" si="281"/>
        <v>0</v>
      </c>
      <c r="BJ234" s="413">
        <f t="shared" si="266"/>
        <v>0</v>
      </c>
      <c r="BK234" s="398" t="str">
        <f t="shared" si="267"/>
        <v>0</v>
      </c>
      <c r="BL234" s="398" t="str">
        <f t="shared" si="268"/>
        <v>0</v>
      </c>
      <c r="BM234" s="412">
        <f t="shared" si="282"/>
        <v>0</v>
      </c>
      <c r="BN234" s="412" t="str">
        <f t="shared" si="283"/>
        <v>0m0</v>
      </c>
      <c r="BO234" s="399">
        <f t="shared" si="284"/>
        <v>0</v>
      </c>
      <c r="BP234" s="399">
        <f t="shared" si="285"/>
        <v>0</v>
      </c>
      <c r="BQ234" s="412">
        <f t="shared" si="286"/>
        <v>0</v>
      </c>
      <c r="BR234" s="413">
        <f t="shared" si="287"/>
        <v>0</v>
      </c>
      <c r="BS234" s="398" t="str">
        <f t="shared" si="288"/>
        <v>0</v>
      </c>
      <c r="BT234" s="398" t="str">
        <f t="shared" si="289"/>
        <v>0</v>
      </c>
      <c r="BU234" s="412">
        <f t="shared" si="290"/>
        <v>0</v>
      </c>
      <c r="BV234" s="412" t="str">
        <f t="shared" si="291"/>
        <v>0m0</v>
      </c>
      <c r="BW234" s="399">
        <f t="shared" si="292"/>
        <v>0</v>
      </c>
      <c r="BX234" s="399">
        <f t="shared" si="293"/>
        <v>0</v>
      </c>
      <c r="BY234" s="412">
        <f t="shared" si="294"/>
        <v>0</v>
      </c>
      <c r="BZ234" s="413">
        <f t="shared" si="295"/>
        <v>0</v>
      </c>
      <c r="CA234" s="398" t="str">
        <f t="shared" si="296"/>
        <v>0</v>
      </c>
      <c r="CB234" s="398" t="str">
        <f t="shared" si="297"/>
        <v>0</v>
      </c>
      <c r="CC234" s="412">
        <f t="shared" si="298"/>
        <v>0</v>
      </c>
      <c r="CD234" s="412" t="str">
        <f t="shared" si="299"/>
        <v>0m0</v>
      </c>
      <c r="CE234" s="399">
        <f t="shared" si="300"/>
        <v>0</v>
      </c>
      <c r="CF234" s="399">
        <f t="shared" si="301"/>
        <v>0</v>
      </c>
      <c r="CG234" s="412">
        <f t="shared" si="302"/>
        <v>0</v>
      </c>
      <c r="CH234" s="413">
        <f t="shared" si="303"/>
        <v>0</v>
      </c>
      <c r="CI234" s="398" t="str">
        <f t="shared" si="304"/>
        <v>0</v>
      </c>
      <c r="CJ234" s="398" t="str">
        <f t="shared" si="305"/>
        <v>0</v>
      </c>
      <c r="CK234" s="412">
        <f t="shared" si="306"/>
        <v>0</v>
      </c>
      <c r="CL234" s="412" t="str">
        <f t="shared" si="307"/>
        <v>0m0</v>
      </c>
      <c r="CM234" s="399">
        <f t="shared" si="308"/>
        <v>0</v>
      </c>
      <c r="CN234" s="399">
        <f t="shared" si="309"/>
        <v>0</v>
      </c>
      <c r="CO234" s="412">
        <f t="shared" si="310"/>
        <v>0</v>
      </c>
      <c r="CP234" s="413">
        <f t="shared" si="311"/>
        <v>0</v>
      </c>
      <c r="CQ234" s="398" t="str">
        <f t="shared" si="312"/>
        <v>0</v>
      </c>
      <c r="CR234" s="398" t="str">
        <f t="shared" si="313"/>
        <v>0</v>
      </c>
      <c r="CS234" s="412">
        <f t="shared" si="314"/>
        <v>0</v>
      </c>
      <c r="CT234" s="412" t="str">
        <f t="shared" si="315"/>
        <v>0m0</v>
      </c>
      <c r="CU234" s="412">
        <f t="shared" si="316"/>
        <v>0</v>
      </c>
      <c r="CV234" s="412">
        <f t="shared" si="317"/>
        <v>0</v>
      </c>
      <c r="CW234" s="412">
        <f t="shared" si="318"/>
        <v>0</v>
      </c>
      <c r="CX234" s="412">
        <f t="shared" si="319"/>
        <v>0</v>
      </c>
      <c r="CY234" s="412">
        <f t="shared" si="320"/>
        <v>0</v>
      </c>
      <c r="CZ234" s="412" t="str">
        <f t="shared" si="321"/>
        <v/>
      </c>
      <c r="DA234" s="412" t="str">
        <f t="shared" si="322"/>
        <v/>
      </c>
      <c r="DB234" s="412" t="str">
        <f t="shared" si="323"/>
        <v/>
      </c>
      <c r="DC234" s="412" t="str">
        <f t="shared" si="324"/>
        <v/>
      </c>
      <c r="DD234" s="412" t="str">
        <f t="shared" si="325"/>
        <v/>
      </c>
      <c r="DE234" s="412"/>
      <c r="DF234" s="411"/>
      <c r="DG234" s="412" t="str">
        <f t="shared" si="326"/>
        <v/>
      </c>
      <c r="DH234" s="412" t="str">
        <f t="shared" si="327"/>
        <v/>
      </c>
      <c r="DI234" s="412">
        <f t="shared" si="328"/>
        <v>0</v>
      </c>
      <c r="DJ234" s="412" t="str">
        <f t="shared" si="329"/>
        <v/>
      </c>
      <c r="DK234" s="412" t="str">
        <f t="shared" si="330"/>
        <v/>
      </c>
      <c r="DL234" s="412" t="str">
        <f t="shared" si="331"/>
        <v/>
      </c>
      <c r="DM234" s="412" t="str">
        <f t="shared" si="332"/>
        <v/>
      </c>
      <c r="DN234" s="412" t="str">
        <f t="shared" si="333"/>
        <v/>
      </c>
      <c r="DO234" s="412" t="str">
        <f t="shared" si="334"/>
        <v/>
      </c>
    </row>
    <row r="235" spans="1:119" s="157" customFormat="1" ht="18" hidden="1" customHeight="1">
      <c r="A235" s="161" t="str">
        <f t="shared" si="264"/>
        <v/>
      </c>
      <c r="B235" s="158"/>
      <c r="C235" s="31" t="str">
        <f>IF(B235="","",VLOOKUP(B235,学連登録!$C$2:$G$3000,2,FALSE))</f>
        <v/>
      </c>
      <c r="D235" s="32" t="str">
        <f>IF(B235="","",VLOOKUP(B235,学連登録!$C$2:$G$3000,3,FALSE))</f>
        <v/>
      </c>
      <c r="E235" s="33" t="str">
        <f>IF(B235="","",VLOOKUP(B235,学連登録!$C$2:$G$3000,4,FALSE))</f>
        <v/>
      </c>
      <c r="F235" s="383" t="str">
        <f>IF(B235="","",VLOOKUP(B235,学連登録!$C$2:$I$3000,7,FALSE))</f>
        <v/>
      </c>
      <c r="G235" s="160"/>
      <c r="H235" s="905"/>
      <c r="I235" s="907"/>
      <c r="J235" s="160"/>
      <c r="K235" s="905"/>
      <c r="L235" s="906"/>
      <c r="M235" s="160"/>
      <c r="N235" s="819"/>
      <c r="O235" s="820"/>
      <c r="P235" s="159"/>
      <c r="Q235" s="905"/>
      <c r="R235" s="906"/>
      <c r="S235" s="159"/>
      <c r="T235" s="905"/>
      <c r="U235" s="906"/>
      <c r="V235" s="103" t="str">
        <f>IF(B235="","",VLOOKUP(B235,学連登録!$C$2:$H$3000,6,FALSE))</f>
        <v/>
      </c>
      <c r="Y235" s="118" t="str">
        <f t="shared" si="335"/>
        <v/>
      </c>
      <c r="Z235" s="97" t="str">
        <f>IF(G235="","",VLOOKUP(G235,種目名!$R$5:$T$104,3,0))</f>
        <v/>
      </c>
      <c r="AA235" s="99" t="str">
        <f>IF(J235="","",VLOOKUP(J235,種目名!$R$5:$T$104,3,0))</f>
        <v/>
      </c>
      <c r="AB235" s="119" t="str">
        <f>IF(M235="","",VLOOKUP(M235,種目名!$R$5:$T$104,3,0))</f>
        <v/>
      </c>
      <c r="AC235" s="119" t="str">
        <f>IF(P235="","",VLOOKUP(AF235,種目名!$R$5:$T$104,3,0))</f>
        <v/>
      </c>
      <c r="AD235" s="120" t="str">
        <f>IF(S235="","",VLOOKUP(AI235,種目名!$R$5:$T$104,3,0))</f>
        <v/>
      </c>
      <c r="AE235" s="117">
        <f t="shared" si="336"/>
        <v>0</v>
      </c>
      <c r="AF235" s="157" t="str">
        <f t="shared" si="337"/>
        <v/>
      </c>
      <c r="AG235" s="157" t="str">
        <f t="shared" si="338"/>
        <v/>
      </c>
      <c r="AH235" s="157">
        <f t="shared" si="339"/>
        <v>0</v>
      </c>
      <c r="AI235" s="157" t="str">
        <f t="shared" si="340"/>
        <v/>
      </c>
      <c r="AJ235" s="157" t="str">
        <f t="shared" si="341"/>
        <v/>
      </c>
      <c r="AK235" s="390"/>
      <c r="AL235" s="171">
        <f t="shared" si="269"/>
        <v>0</v>
      </c>
      <c r="AM235" s="399">
        <f t="shared" si="270"/>
        <v>0</v>
      </c>
      <c r="AN235" s="399">
        <f>COUNTIF($B$12:B235,B235)</f>
        <v>0</v>
      </c>
      <c r="AO235" s="399"/>
      <c r="AP235" s="399" t="str">
        <f t="shared" si="271"/>
        <v/>
      </c>
      <c r="AQ235" s="399" t="str">
        <f t="shared" si="271"/>
        <v/>
      </c>
      <c r="AR235" s="399" t="str">
        <f t="shared" si="271"/>
        <v/>
      </c>
      <c r="AS235" s="399" t="str">
        <f t="shared" si="265"/>
        <v/>
      </c>
      <c r="AT235" s="399">
        <f t="shared" si="272"/>
        <v>0</v>
      </c>
      <c r="AU235" s="399" t="str">
        <f t="shared" si="273"/>
        <v/>
      </c>
      <c r="AV235" s="399" t="str">
        <f t="shared" si="274"/>
        <v/>
      </c>
      <c r="AW235" s="399" t="str">
        <f t="shared" si="275"/>
        <v/>
      </c>
      <c r="AX235" s="399" t="str">
        <f t="shared" si="276"/>
        <v/>
      </c>
      <c r="AY235" s="399" t="str">
        <f t="shared" si="277"/>
        <v/>
      </c>
      <c r="AZ235" s="399" t="str">
        <f t="shared" si="342"/>
        <v/>
      </c>
      <c r="BA235" s="399" t="str">
        <f t="shared" si="342"/>
        <v/>
      </c>
      <c r="BB235" s="399" t="str">
        <f t="shared" si="342"/>
        <v/>
      </c>
      <c r="BC235" s="399" t="str">
        <f t="shared" si="342"/>
        <v/>
      </c>
      <c r="BD235" s="403" t="str">
        <f t="shared" si="342"/>
        <v/>
      </c>
      <c r="BE235" s="393">
        <f t="shared" si="278"/>
        <v>0</v>
      </c>
      <c r="BG235" s="399">
        <f t="shared" si="279"/>
        <v>0</v>
      </c>
      <c r="BH235" s="399">
        <f t="shared" si="280"/>
        <v>0</v>
      </c>
      <c r="BI235" s="412">
        <f t="shared" si="281"/>
        <v>0</v>
      </c>
      <c r="BJ235" s="413">
        <f t="shared" si="266"/>
        <v>0</v>
      </c>
      <c r="BK235" s="398" t="str">
        <f t="shared" si="267"/>
        <v>0</v>
      </c>
      <c r="BL235" s="398" t="str">
        <f t="shared" si="268"/>
        <v>0</v>
      </c>
      <c r="BM235" s="412">
        <f t="shared" si="282"/>
        <v>0</v>
      </c>
      <c r="BN235" s="412" t="str">
        <f t="shared" si="283"/>
        <v>0m0</v>
      </c>
      <c r="BO235" s="399">
        <f t="shared" si="284"/>
        <v>0</v>
      </c>
      <c r="BP235" s="399">
        <f t="shared" si="285"/>
        <v>0</v>
      </c>
      <c r="BQ235" s="412">
        <f t="shared" si="286"/>
        <v>0</v>
      </c>
      <c r="BR235" s="413">
        <f t="shared" si="287"/>
        <v>0</v>
      </c>
      <c r="BS235" s="398" t="str">
        <f t="shared" si="288"/>
        <v>0</v>
      </c>
      <c r="BT235" s="398" t="str">
        <f t="shared" si="289"/>
        <v>0</v>
      </c>
      <c r="BU235" s="412">
        <f t="shared" si="290"/>
        <v>0</v>
      </c>
      <c r="BV235" s="412" t="str">
        <f t="shared" si="291"/>
        <v>0m0</v>
      </c>
      <c r="BW235" s="399">
        <f t="shared" si="292"/>
        <v>0</v>
      </c>
      <c r="BX235" s="399">
        <f t="shared" si="293"/>
        <v>0</v>
      </c>
      <c r="BY235" s="412">
        <f t="shared" si="294"/>
        <v>0</v>
      </c>
      <c r="BZ235" s="413">
        <f t="shared" si="295"/>
        <v>0</v>
      </c>
      <c r="CA235" s="398" t="str">
        <f t="shared" si="296"/>
        <v>0</v>
      </c>
      <c r="CB235" s="398" t="str">
        <f t="shared" si="297"/>
        <v>0</v>
      </c>
      <c r="CC235" s="412">
        <f t="shared" si="298"/>
        <v>0</v>
      </c>
      <c r="CD235" s="412" t="str">
        <f t="shared" si="299"/>
        <v>0m0</v>
      </c>
      <c r="CE235" s="399">
        <f t="shared" si="300"/>
        <v>0</v>
      </c>
      <c r="CF235" s="399">
        <f t="shared" si="301"/>
        <v>0</v>
      </c>
      <c r="CG235" s="412">
        <f t="shared" si="302"/>
        <v>0</v>
      </c>
      <c r="CH235" s="413">
        <f t="shared" si="303"/>
        <v>0</v>
      </c>
      <c r="CI235" s="398" t="str">
        <f t="shared" si="304"/>
        <v>0</v>
      </c>
      <c r="CJ235" s="398" t="str">
        <f t="shared" si="305"/>
        <v>0</v>
      </c>
      <c r="CK235" s="412">
        <f t="shared" si="306"/>
        <v>0</v>
      </c>
      <c r="CL235" s="412" t="str">
        <f t="shared" si="307"/>
        <v>0m0</v>
      </c>
      <c r="CM235" s="399">
        <f t="shared" si="308"/>
        <v>0</v>
      </c>
      <c r="CN235" s="399">
        <f t="shared" si="309"/>
        <v>0</v>
      </c>
      <c r="CO235" s="412">
        <f t="shared" si="310"/>
        <v>0</v>
      </c>
      <c r="CP235" s="413">
        <f t="shared" si="311"/>
        <v>0</v>
      </c>
      <c r="CQ235" s="398" t="str">
        <f t="shared" si="312"/>
        <v>0</v>
      </c>
      <c r="CR235" s="398" t="str">
        <f t="shared" si="313"/>
        <v>0</v>
      </c>
      <c r="CS235" s="412">
        <f t="shared" si="314"/>
        <v>0</v>
      </c>
      <c r="CT235" s="412" t="str">
        <f t="shared" si="315"/>
        <v>0m0</v>
      </c>
      <c r="CU235" s="412">
        <f t="shared" si="316"/>
        <v>0</v>
      </c>
      <c r="CV235" s="412">
        <f t="shared" si="317"/>
        <v>0</v>
      </c>
      <c r="CW235" s="412">
        <f t="shared" si="318"/>
        <v>0</v>
      </c>
      <c r="CX235" s="412">
        <f t="shared" si="319"/>
        <v>0</v>
      </c>
      <c r="CY235" s="412">
        <f t="shared" si="320"/>
        <v>0</v>
      </c>
      <c r="CZ235" s="412" t="str">
        <f t="shared" si="321"/>
        <v/>
      </c>
      <c r="DA235" s="412" t="str">
        <f t="shared" si="322"/>
        <v/>
      </c>
      <c r="DB235" s="412" t="str">
        <f t="shared" si="323"/>
        <v/>
      </c>
      <c r="DC235" s="412" t="str">
        <f t="shared" si="324"/>
        <v/>
      </c>
      <c r="DD235" s="412" t="str">
        <f t="shared" si="325"/>
        <v/>
      </c>
      <c r="DE235" s="412"/>
      <c r="DF235" s="411"/>
      <c r="DG235" s="412" t="str">
        <f t="shared" si="326"/>
        <v/>
      </c>
      <c r="DH235" s="412" t="str">
        <f t="shared" si="327"/>
        <v/>
      </c>
      <c r="DI235" s="412">
        <f t="shared" si="328"/>
        <v>0</v>
      </c>
      <c r="DJ235" s="412" t="str">
        <f t="shared" si="329"/>
        <v/>
      </c>
      <c r="DK235" s="412" t="str">
        <f t="shared" si="330"/>
        <v/>
      </c>
      <c r="DL235" s="412" t="str">
        <f t="shared" si="331"/>
        <v/>
      </c>
      <c r="DM235" s="412" t="str">
        <f t="shared" si="332"/>
        <v/>
      </c>
      <c r="DN235" s="412" t="str">
        <f t="shared" si="333"/>
        <v/>
      </c>
      <c r="DO235" s="412" t="str">
        <f t="shared" si="334"/>
        <v/>
      </c>
    </row>
    <row r="236" spans="1:119" s="157" customFormat="1" ht="18" hidden="1" customHeight="1">
      <c r="A236" s="161" t="str">
        <f t="shared" si="264"/>
        <v/>
      </c>
      <c r="B236" s="158"/>
      <c r="C236" s="31" t="str">
        <f>IF(B236="","",VLOOKUP(B236,学連登録!$C$2:$G$3000,2,FALSE))</f>
        <v/>
      </c>
      <c r="D236" s="32" t="str">
        <f>IF(B236="","",VLOOKUP(B236,学連登録!$C$2:$G$3000,3,FALSE))</f>
        <v/>
      </c>
      <c r="E236" s="33" t="str">
        <f>IF(B236="","",VLOOKUP(B236,学連登録!$C$2:$G$3000,4,FALSE))</f>
        <v/>
      </c>
      <c r="F236" s="383" t="str">
        <f>IF(B236="","",VLOOKUP(B236,学連登録!$C$2:$I$3000,7,FALSE))</f>
        <v/>
      </c>
      <c r="G236" s="160"/>
      <c r="H236" s="905"/>
      <c r="I236" s="907"/>
      <c r="J236" s="160"/>
      <c r="K236" s="905"/>
      <c r="L236" s="906"/>
      <c r="M236" s="160"/>
      <c r="N236" s="819"/>
      <c r="O236" s="820"/>
      <c r="P236" s="159"/>
      <c r="Q236" s="905"/>
      <c r="R236" s="906"/>
      <c r="S236" s="159"/>
      <c r="T236" s="905"/>
      <c r="U236" s="906"/>
      <c r="V236" s="103" t="str">
        <f>IF(B236="","",VLOOKUP(B236,学連登録!$C$2:$H$3000,6,FALSE))</f>
        <v/>
      </c>
      <c r="Y236" s="118" t="str">
        <f t="shared" si="335"/>
        <v/>
      </c>
      <c r="Z236" s="97" t="str">
        <f>IF(G236="","",VLOOKUP(G236,種目名!$R$5:$T$104,3,0))</f>
        <v/>
      </c>
      <c r="AA236" s="99" t="str">
        <f>IF(J236="","",VLOOKUP(J236,種目名!$R$5:$T$104,3,0))</f>
        <v/>
      </c>
      <c r="AB236" s="119" t="str">
        <f>IF(M236="","",VLOOKUP(M236,種目名!$R$5:$T$104,3,0))</f>
        <v/>
      </c>
      <c r="AC236" s="119" t="str">
        <f>IF(P236="","",VLOOKUP(AF236,種目名!$R$5:$T$104,3,0))</f>
        <v/>
      </c>
      <c r="AD236" s="120" t="str">
        <f>IF(S236="","",VLOOKUP(AI236,種目名!$R$5:$T$104,3,0))</f>
        <v/>
      </c>
      <c r="AE236" s="117">
        <f t="shared" si="336"/>
        <v>0</v>
      </c>
      <c r="AF236" s="157" t="str">
        <f t="shared" si="337"/>
        <v/>
      </c>
      <c r="AG236" s="157" t="str">
        <f t="shared" si="338"/>
        <v/>
      </c>
      <c r="AH236" s="157">
        <f t="shared" si="339"/>
        <v>0</v>
      </c>
      <c r="AI236" s="157" t="str">
        <f t="shared" si="340"/>
        <v/>
      </c>
      <c r="AJ236" s="157" t="str">
        <f t="shared" si="341"/>
        <v/>
      </c>
      <c r="AK236" s="390"/>
      <c r="AL236" s="171">
        <f t="shared" si="269"/>
        <v>0</v>
      </c>
      <c r="AM236" s="399">
        <f t="shared" si="270"/>
        <v>0</v>
      </c>
      <c r="AN236" s="399">
        <f>COUNTIF($B$12:B236,B236)</f>
        <v>0</v>
      </c>
      <c r="AO236" s="399"/>
      <c r="AP236" s="399" t="str">
        <f t="shared" si="271"/>
        <v/>
      </c>
      <c r="AQ236" s="399" t="str">
        <f t="shared" si="271"/>
        <v/>
      </c>
      <c r="AR236" s="399" t="str">
        <f t="shared" si="271"/>
        <v/>
      </c>
      <c r="AS236" s="399" t="str">
        <f t="shared" si="265"/>
        <v/>
      </c>
      <c r="AT236" s="399">
        <f t="shared" si="272"/>
        <v>0</v>
      </c>
      <c r="AU236" s="399" t="str">
        <f t="shared" si="273"/>
        <v/>
      </c>
      <c r="AV236" s="399" t="str">
        <f t="shared" si="274"/>
        <v/>
      </c>
      <c r="AW236" s="399" t="str">
        <f t="shared" si="275"/>
        <v/>
      </c>
      <c r="AX236" s="399" t="str">
        <f t="shared" si="276"/>
        <v/>
      </c>
      <c r="AY236" s="399" t="str">
        <f t="shared" si="277"/>
        <v/>
      </c>
      <c r="AZ236" s="399" t="str">
        <f t="shared" si="342"/>
        <v/>
      </c>
      <c r="BA236" s="399" t="str">
        <f t="shared" si="342"/>
        <v/>
      </c>
      <c r="BB236" s="399" t="str">
        <f t="shared" si="342"/>
        <v/>
      </c>
      <c r="BC236" s="399" t="str">
        <f t="shared" si="342"/>
        <v/>
      </c>
      <c r="BD236" s="403" t="str">
        <f t="shared" si="342"/>
        <v/>
      </c>
      <c r="BE236" s="393">
        <f t="shared" si="278"/>
        <v>0</v>
      </c>
      <c r="BG236" s="399">
        <f t="shared" si="279"/>
        <v>0</v>
      </c>
      <c r="BH236" s="399">
        <f t="shared" si="280"/>
        <v>0</v>
      </c>
      <c r="BI236" s="412">
        <f t="shared" si="281"/>
        <v>0</v>
      </c>
      <c r="BJ236" s="413">
        <f t="shared" si="266"/>
        <v>0</v>
      </c>
      <c r="BK236" s="398" t="str">
        <f t="shared" si="267"/>
        <v>0</v>
      </c>
      <c r="BL236" s="398" t="str">
        <f t="shared" si="268"/>
        <v>0</v>
      </c>
      <c r="BM236" s="412">
        <f t="shared" si="282"/>
        <v>0</v>
      </c>
      <c r="BN236" s="412" t="str">
        <f t="shared" si="283"/>
        <v>0m0</v>
      </c>
      <c r="BO236" s="399">
        <f t="shared" si="284"/>
        <v>0</v>
      </c>
      <c r="BP236" s="399">
        <f t="shared" si="285"/>
        <v>0</v>
      </c>
      <c r="BQ236" s="412">
        <f t="shared" si="286"/>
        <v>0</v>
      </c>
      <c r="BR236" s="413">
        <f t="shared" si="287"/>
        <v>0</v>
      </c>
      <c r="BS236" s="398" t="str">
        <f t="shared" si="288"/>
        <v>0</v>
      </c>
      <c r="BT236" s="398" t="str">
        <f t="shared" si="289"/>
        <v>0</v>
      </c>
      <c r="BU236" s="412">
        <f t="shared" si="290"/>
        <v>0</v>
      </c>
      <c r="BV236" s="412" t="str">
        <f t="shared" si="291"/>
        <v>0m0</v>
      </c>
      <c r="BW236" s="399">
        <f t="shared" si="292"/>
        <v>0</v>
      </c>
      <c r="BX236" s="399">
        <f t="shared" si="293"/>
        <v>0</v>
      </c>
      <c r="BY236" s="412">
        <f t="shared" si="294"/>
        <v>0</v>
      </c>
      <c r="BZ236" s="413">
        <f t="shared" si="295"/>
        <v>0</v>
      </c>
      <c r="CA236" s="398" t="str">
        <f t="shared" si="296"/>
        <v>0</v>
      </c>
      <c r="CB236" s="398" t="str">
        <f t="shared" si="297"/>
        <v>0</v>
      </c>
      <c r="CC236" s="412">
        <f t="shared" si="298"/>
        <v>0</v>
      </c>
      <c r="CD236" s="412" t="str">
        <f t="shared" si="299"/>
        <v>0m0</v>
      </c>
      <c r="CE236" s="399">
        <f t="shared" si="300"/>
        <v>0</v>
      </c>
      <c r="CF236" s="399">
        <f t="shared" si="301"/>
        <v>0</v>
      </c>
      <c r="CG236" s="412">
        <f t="shared" si="302"/>
        <v>0</v>
      </c>
      <c r="CH236" s="413">
        <f t="shared" si="303"/>
        <v>0</v>
      </c>
      <c r="CI236" s="398" t="str">
        <f t="shared" si="304"/>
        <v>0</v>
      </c>
      <c r="CJ236" s="398" t="str">
        <f t="shared" si="305"/>
        <v>0</v>
      </c>
      <c r="CK236" s="412">
        <f t="shared" si="306"/>
        <v>0</v>
      </c>
      <c r="CL236" s="412" t="str">
        <f t="shared" si="307"/>
        <v>0m0</v>
      </c>
      <c r="CM236" s="399">
        <f t="shared" si="308"/>
        <v>0</v>
      </c>
      <c r="CN236" s="399">
        <f t="shared" si="309"/>
        <v>0</v>
      </c>
      <c r="CO236" s="412">
        <f t="shared" si="310"/>
        <v>0</v>
      </c>
      <c r="CP236" s="413">
        <f t="shared" si="311"/>
        <v>0</v>
      </c>
      <c r="CQ236" s="398" t="str">
        <f t="shared" si="312"/>
        <v>0</v>
      </c>
      <c r="CR236" s="398" t="str">
        <f t="shared" si="313"/>
        <v>0</v>
      </c>
      <c r="CS236" s="412">
        <f t="shared" si="314"/>
        <v>0</v>
      </c>
      <c r="CT236" s="412" t="str">
        <f t="shared" si="315"/>
        <v>0m0</v>
      </c>
      <c r="CU236" s="412">
        <f t="shared" si="316"/>
        <v>0</v>
      </c>
      <c r="CV236" s="412">
        <f t="shared" si="317"/>
        <v>0</v>
      </c>
      <c r="CW236" s="412">
        <f t="shared" si="318"/>
        <v>0</v>
      </c>
      <c r="CX236" s="412">
        <f t="shared" si="319"/>
        <v>0</v>
      </c>
      <c r="CY236" s="412">
        <f t="shared" si="320"/>
        <v>0</v>
      </c>
      <c r="CZ236" s="412" t="str">
        <f t="shared" si="321"/>
        <v/>
      </c>
      <c r="DA236" s="412" t="str">
        <f t="shared" si="322"/>
        <v/>
      </c>
      <c r="DB236" s="412" t="str">
        <f t="shared" si="323"/>
        <v/>
      </c>
      <c r="DC236" s="412" t="str">
        <f t="shared" si="324"/>
        <v/>
      </c>
      <c r="DD236" s="412" t="str">
        <f t="shared" si="325"/>
        <v/>
      </c>
      <c r="DE236" s="412"/>
      <c r="DF236" s="411"/>
      <c r="DG236" s="412" t="str">
        <f t="shared" si="326"/>
        <v/>
      </c>
      <c r="DH236" s="412" t="str">
        <f t="shared" si="327"/>
        <v/>
      </c>
      <c r="DI236" s="412">
        <f t="shared" si="328"/>
        <v>0</v>
      </c>
      <c r="DJ236" s="412" t="str">
        <f t="shared" si="329"/>
        <v/>
      </c>
      <c r="DK236" s="412" t="str">
        <f t="shared" si="330"/>
        <v/>
      </c>
      <c r="DL236" s="412" t="str">
        <f t="shared" si="331"/>
        <v/>
      </c>
      <c r="DM236" s="412" t="str">
        <f t="shared" si="332"/>
        <v/>
      </c>
      <c r="DN236" s="412" t="str">
        <f t="shared" si="333"/>
        <v/>
      </c>
      <c r="DO236" s="412" t="str">
        <f t="shared" si="334"/>
        <v/>
      </c>
    </row>
    <row r="237" spans="1:119" s="157" customFormat="1" ht="18" hidden="1" customHeight="1">
      <c r="A237" s="161" t="str">
        <f t="shared" si="264"/>
        <v/>
      </c>
      <c r="B237" s="158"/>
      <c r="C237" s="31" t="str">
        <f>IF(B237="","",VLOOKUP(B237,学連登録!$C$2:$G$3000,2,FALSE))</f>
        <v/>
      </c>
      <c r="D237" s="32" t="str">
        <f>IF(B237="","",VLOOKUP(B237,学連登録!$C$2:$G$3000,3,FALSE))</f>
        <v/>
      </c>
      <c r="E237" s="33" t="str">
        <f>IF(B237="","",VLOOKUP(B237,学連登録!$C$2:$G$3000,4,FALSE))</f>
        <v/>
      </c>
      <c r="F237" s="383" t="str">
        <f>IF(B237="","",VLOOKUP(B237,学連登録!$C$2:$I$3000,7,FALSE))</f>
        <v/>
      </c>
      <c r="G237" s="160"/>
      <c r="H237" s="905"/>
      <c r="I237" s="907"/>
      <c r="J237" s="160"/>
      <c r="K237" s="905"/>
      <c r="L237" s="906"/>
      <c r="M237" s="160"/>
      <c r="N237" s="819"/>
      <c r="O237" s="820"/>
      <c r="P237" s="159"/>
      <c r="Q237" s="905"/>
      <c r="R237" s="906"/>
      <c r="S237" s="159"/>
      <c r="T237" s="905"/>
      <c r="U237" s="906"/>
      <c r="V237" s="103" t="str">
        <f>IF(B237="","",VLOOKUP(B237,学連登録!$C$2:$H$3000,6,FALSE))</f>
        <v/>
      </c>
      <c r="Y237" s="118" t="str">
        <f t="shared" si="335"/>
        <v/>
      </c>
      <c r="Z237" s="97" t="str">
        <f>IF(G237="","",VLOOKUP(G237,種目名!$R$5:$T$104,3,0))</f>
        <v/>
      </c>
      <c r="AA237" s="99" t="str">
        <f>IF(J237="","",VLOOKUP(J237,種目名!$R$5:$T$104,3,0))</f>
        <v/>
      </c>
      <c r="AB237" s="119" t="str">
        <f>IF(M237="","",VLOOKUP(M237,種目名!$R$5:$T$104,3,0))</f>
        <v/>
      </c>
      <c r="AC237" s="119" t="str">
        <f>IF(P237="","",VLOOKUP(AF237,種目名!$R$5:$T$104,3,0))</f>
        <v/>
      </c>
      <c r="AD237" s="120" t="str">
        <f>IF(S237="","",VLOOKUP(AI237,種目名!$R$5:$T$104,3,0))</f>
        <v/>
      </c>
      <c r="AE237" s="117">
        <f t="shared" si="336"/>
        <v>0</v>
      </c>
      <c r="AF237" s="157" t="str">
        <f t="shared" si="337"/>
        <v/>
      </c>
      <c r="AG237" s="157" t="str">
        <f t="shared" si="338"/>
        <v/>
      </c>
      <c r="AH237" s="157">
        <f t="shared" si="339"/>
        <v>0</v>
      </c>
      <c r="AI237" s="157" t="str">
        <f t="shared" si="340"/>
        <v/>
      </c>
      <c r="AJ237" s="157" t="str">
        <f t="shared" si="341"/>
        <v/>
      </c>
      <c r="AK237" s="390"/>
      <c r="AL237" s="171">
        <f t="shared" si="269"/>
        <v>0</v>
      </c>
      <c r="AM237" s="399">
        <f t="shared" si="270"/>
        <v>0</v>
      </c>
      <c r="AN237" s="399">
        <f>COUNTIF($B$12:B237,B237)</f>
        <v>0</v>
      </c>
      <c r="AO237" s="399"/>
      <c r="AP237" s="399" t="str">
        <f t="shared" si="271"/>
        <v/>
      </c>
      <c r="AQ237" s="399" t="str">
        <f t="shared" si="271"/>
        <v/>
      </c>
      <c r="AR237" s="399" t="str">
        <f t="shared" si="271"/>
        <v/>
      </c>
      <c r="AS237" s="399" t="str">
        <f t="shared" si="265"/>
        <v/>
      </c>
      <c r="AT237" s="399">
        <f t="shared" si="272"/>
        <v>0</v>
      </c>
      <c r="AU237" s="399" t="str">
        <f t="shared" si="273"/>
        <v/>
      </c>
      <c r="AV237" s="399" t="str">
        <f t="shared" si="274"/>
        <v/>
      </c>
      <c r="AW237" s="399" t="str">
        <f t="shared" si="275"/>
        <v/>
      </c>
      <c r="AX237" s="399" t="str">
        <f t="shared" si="276"/>
        <v/>
      </c>
      <c r="AY237" s="399" t="str">
        <f t="shared" si="277"/>
        <v/>
      </c>
      <c r="AZ237" s="399" t="str">
        <f t="shared" si="342"/>
        <v/>
      </c>
      <c r="BA237" s="399" t="str">
        <f t="shared" si="342"/>
        <v/>
      </c>
      <c r="BB237" s="399" t="str">
        <f t="shared" si="342"/>
        <v/>
      </c>
      <c r="BC237" s="399" t="str">
        <f t="shared" si="342"/>
        <v/>
      </c>
      <c r="BD237" s="403" t="str">
        <f t="shared" si="342"/>
        <v/>
      </c>
      <c r="BE237" s="393">
        <f t="shared" si="278"/>
        <v>0</v>
      </c>
      <c r="BG237" s="399">
        <f t="shared" si="279"/>
        <v>0</v>
      </c>
      <c r="BH237" s="399">
        <f t="shared" si="280"/>
        <v>0</v>
      </c>
      <c r="BI237" s="412">
        <f t="shared" si="281"/>
        <v>0</v>
      </c>
      <c r="BJ237" s="413">
        <f t="shared" si="266"/>
        <v>0</v>
      </c>
      <c r="BK237" s="398" t="str">
        <f t="shared" si="267"/>
        <v>0</v>
      </c>
      <c r="BL237" s="398" t="str">
        <f t="shared" si="268"/>
        <v>0</v>
      </c>
      <c r="BM237" s="412">
        <f t="shared" si="282"/>
        <v>0</v>
      </c>
      <c r="BN237" s="412" t="str">
        <f t="shared" si="283"/>
        <v>0m0</v>
      </c>
      <c r="BO237" s="399">
        <f t="shared" si="284"/>
        <v>0</v>
      </c>
      <c r="BP237" s="399">
        <f t="shared" si="285"/>
        <v>0</v>
      </c>
      <c r="BQ237" s="412">
        <f t="shared" si="286"/>
        <v>0</v>
      </c>
      <c r="BR237" s="413">
        <f t="shared" si="287"/>
        <v>0</v>
      </c>
      <c r="BS237" s="398" t="str">
        <f t="shared" si="288"/>
        <v>0</v>
      </c>
      <c r="BT237" s="398" t="str">
        <f t="shared" si="289"/>
        <v>0</v>
      </c>
      <c r="BU237" s="412">
        <f t="shared" si="290"/>
        <v>0</v>
      </c>
      <c r="BV237" s="412" t="str">
        <f t="shared" si="291"/>
        <v>0m0</v>
      </c>
      <c r="BW237" s="399">
        <f t="shared" si="292"/>
        <v>0</v>
      </c>
      <c r="BX237" s="399">
        <f t="shared" si="293"/>
        <v>0</v>
      </c>
      <c r="BY237" s="412">
        <f t="shared" si="294"/>
        <v>0</v>
      </c>
      <c r="BZ237" s="413">
        <f t="shared" si="295"/>
        <v>0</v>
      </c>
      <c r="CA237" s="398" t="str">
        <f t="shared" si="296"/>
        <v>0</v>
      </c>
      <c r="CB237" s="398" t="str">
        <f t="shared" si="297"/>
        <v>0</v>
      </c>
      <c r="CC237" s="412">
        <f t="shared" si="298"/>
        <v>0</v>
      </c>
      <c r="CD237" s="412" t="str">
        <f t="shared" si="299"/>
        <v>0m0</v>
      </c>
      <c r="CE237" s="399">
        <f t="shared" si="300"/>
        <v>0</v>
      </c>
      <c r="CF237" s="399">
        <f t="shared" si="301"/>
        <v>0</v>
      </c>
      <c r="CG237" s="412">
        <f t="shared" si="302"/>
        <v>0</v>
      </c>
      <c r="CH237" s="413">
        <f t="shared" si="303"/>
        <v>0</v>
      </c>
      <c r="CI237" s="398" t="str">
        <f t="shared" si="304"/>
        <v>0</v>
      </c>
      <c r="CJ237" s="398" t="str">
        <f t="shared" si="305"/>
        <v>0</v>
      </c>
      <c r="CK237" s="412">
        <f t="shared" si="306"/>
        <v>0</v>
      </c>
      <c r="CL237" s="412" t="str">
        <f t="shared" si="307"/>
        <v>0m0</v>
      </c>
      <c r="CM237" s="399">
        <f t="shared" si="308"/>
        <v>0</v>
      </c>
      <c r="CN237" s="399">
        <f t="shared" si="309"/>
        <v>0</v>
      </c>
      <c r="CO237" s="412">
        <f t="shared" si="310"/>
        <v>0</v>
      </c>
      <c r="CP237" s="413">
        <f t="shared" si="311"/>
        <v>0</v>
      </c>
      <c r="CQ237" s="398" t="str">
        <f t="shared" si="312"/>
        <v>0</v>
      </c>
      <c r="CR237" s="398" t="str">
        <f t="shared" si="313"/>
        <v>0</v>
      </c>
      <c r="CS237" s="412">
        <f t="shared" si="314"/>
        <v>0</v>
      </c>
      <c r="CT237" s="412" t="str">
        <f t="shared" si="315"/>
        <v>0m0</v>
      </c>
      <c r="CU237" s="412">
        <f t="shared" si="316"/>
        <v>0</v>
      </c>
      <c r="CV237" s="412">
        <f t="shared" si="317"/>
        <v>0</v>
      </c>
      <c r="CW237" s="412">
        <f t="shared" si="318"/>
        <v>0</v>
      </c>
      <c r="CX237" s="412">
        <f t="shared" si="319"/>
        <v>0</v>
      </c>
      <c r="CY237" s="412">
        <f t="shared" si="320"/>
        <v>0</v>
      </c>
      <c r="CZ237" s="412" t="str">
        <f t="shared" si="321"/>
        <v/>
      </c>
      <c r="DA237" s="412" t="str">
        <f t="shared" si="322"/>
        <v/>
      </c>
      <c r="DB237" s="412" t="str">
        <f t="shared" si="323"/>
        <v/>
      </c>
      <c r="DC237" s="412" t="str">
        <f t="shared" si="324"/>
        <v/>
      </c>
      <c r="DD237" s="412" t="str">
        <f t="shared" si="325"/>
        <v/>
      </c>
      <c r="DE237" s="412"/>
      <c r="DF237" s="411"/>
      <c r="DG237" s="412" t="str">
        <f t="shared" si="326"/>
        <v/>
      </c>
      <c r="DH237" s="412" t="str">
        <f t="shared" si="327"/>
        <v/>
      </c>
      <c r="DI237" s="412">
        <f t="shared" si="328"/>
        <v>0</v>
      </c>
      <c r="DJ237" s="412" t="str">
        <f t="shared" si="329"/>
        <v/>
      </c>
      <c r="DK237" s="412" t="str">
        <f t="shared" si="330"/>
        <v/>
      </c>
      <c r="DL237" s="412" t="str">
        <f t="shared" si="331"/>
        <v/>
      </c>
      <c r="DM237" s="412" t="str">
        <f t="shared" si="332"/>
        <v/>
      </c>
      <c r="DN237" s="412" t="str">
        <f t="shared" si="333"/>
        <v/>
      </c>
      <c r="DO237" s="412" t="str">
        <f t="shared" si="334"/>
        <v/>
      </c>
    </row>
    <row r="238" spans="1:119" s="157" customFormat="1" ht="18" hidden="1" customHeight="1">
      <c r="A238" s="161" t="str">
        <f t="shared" si="264"/>
        <v/>
      </c>
      <c r="B238" s="158"/>
      <c r="C238" s="31" t="str">
        <f>IF(B238="","",VLOOKUP(B238,学連登録!$C$2:$G$3000,2,FALSE))</f>
        <v/>
      </c>
      <c r="D238" s="32" t="str">
        <f>IF(B238="","",VLOOKUP(B238,学連登録!$C$2:$G$3000,3,FALSE))</f>
        <v/>
      </c>
      <c r="E238" s="33" t="str">
        <f>IF(B238="","",VLOOKUP(B238,学連登録!$C$2:$G$3000,4,FALSE))</f>
        <v/>
      </c>
      <c r="F238" s="383" t="str">
        <f>IF(B238="","",VLOOKUP(B238,学連登録!$C$2:$I$3000,7,FALSE))</f>
        <v/>
      </c>
      <c r="G238" s="160"/>
      <c r="H238" s="905"/>
      <c r="I238" s="907"/>
      <c r="J238" s="160"/>
      <c r="K238" s="905"/>
      <c r="L238" s="906"/>
      <c r="M238" s="160"/>
      <c r="N238" s="819"/>
      <c r="O238" s="820"/>
      <c r="P238" s="159"/>
      <c r="Q238" s="905"/>
      <c r="R238" s="906"/>
      <c r="S238" s="159"/>
      <c r="T238" s="905"/>
      <c r="U238" s="906"/>
      <c r="V238" s="103" t="str">
        <f>IF(B238="","",VLOOKUP(B238,学連登録!$C$2:$H$3000,6,FALSE))</f>
        <v/>
      </c>
      <c r="Y238" s="118" t="str">
        <f t="shared" si="335"/>
        <v/>
      </c>
      <c r="Z238" s="97" t="str">
        <f>IF(G238="","",VLOOKUP(G238,種目名!$R$5:$T$104,3,0))</f>
        <v/>
      </c>
      <c r="AA238" s="99" t="str">
        <f>IF(J238="","",VLOOKUP(J238,種目名!$R$5:$T$104,3,0))</f>
        <v/>
      </c>
      <c r="AB238" s="119" t="str">
        <f>IF(M238="","",VLOOKUP(M238,種目名!$R$5:$T$104,3,0))</f>
        <v/>
      </c>
      <c r="AC238" s="119" t="str">
        <f>IF(P238="","",VLOOKUP(AF238,種目名!$R$5:$T$104,3,0))</f>
        <v/>
      </c>
      <c r="AD238" s="120" t="str">
        <f>IF(S238="","",VLOOKUP(AI238,種目名!$R$5:$T$104,3,0))</f>
        <v/>
      </c>
      <c r="AE238" s="117">
        <f t="shared" si="336"/>
        <v>0</v>
      </c>
      <c r="AF238" s="157" t="str">
        <f t="shared" si="337"/>
        <v/>
      </c>
      <c r="AG238" s="157" t="str">
        <f t="shared" si="338"/>
        <v/>
      </c>
      <c r="AH238" s="157">
        <f t="shared" si="339"/>
        <v>0</v>
      </c>
      <c r="AI238" s="157" t="str">
        <f t="shared" si="340"/>
        <v/>
      </c>
      <c r="AJ238" s="157" t="str">
        <f t="shared" si="341"/>
        <v/>
      </c>
      <c r="AK238" s="390"/>
      <c r="AL238" s="171">
        <f t="shared" si="269"/>
        <v>0</v>
      </c>
      <c r="AM238" s="399">
        <f t="shared" si="270"/>
        <v>0</v>
      </c>
      <c r="AN238" s="399">
        <f>COUNTIF($B$12:B238,B238)</f>
        <v>0</v>
      </c>
      <c r="AO238" s="399"/>
      <c r="AP238" s="399" t="str">
        <f t="shared" si="271"/>
        <v/>
      </c>
      <c r="AQ238" s="399" t="str">
        <f t="shared" si="271"/>
        <v/>
      </c>
      <c r="AR238" s="399" t="str">
        <f t="shared" si="271"/>
        <v/>
      </c>
      <c r="AS238" s="399" t="str">
        <f t="shared" si="265"/>
        <v/>
      </c>
      <c r="AT238" s="399">
        <f t="shared" si="272"/>
        <v>0</v>
      </c>
      <c r="AU238" s="399" t="str">
        <f t="shared" si="273"/>
        <v/>
      </c>
      <c r="AV238" s="399" t="str">
        <f t="shared" si="274"/>
        <v/>
      </c>
      <c r="AW238" s="399" t="str">
        <f t="shared" si="275"/>
        <v/>
      </c>
      <c r="AX238" s="399" t="str">
        <f t="shared" si="276"/>
        <v/>
      </c>
      <c r="AY238" s="399" t="str">
        <f t="shared" si="277"/>
        <v/>
      </c>
      <c r="AZ238" s="399" t="str">
        <f t="shared" si="342"/>
        <v/>
      </c>
      <c r="BA238" s="399" t="str">
        <f t="shared" si="342"/>
        <v/>
      </c>
      <c r="BB238" s="399" t="str">
        <f t="shared" si="342"/>
        <v/>
      </c>
      <c r="BC238" s="399" t="str">
        <f t="shared" si="342"/>
        <v/>
      </c>
      <c r="BD238" s="403" t="str">
        <f t="shared" si="342"/>
        <v/>
      </c>
      <c r="BE238" s="393">
        <f t="shared" si="278"/>
        <v>0</v>
      </c>
      <c r="BG238" s="399">
        <f t="shared" si="279"/>
        <v>0</v>
      </c>
      <c r="BH238" s="399">
        <f t="shared" si="280"/>
        <v>0</v>
      </c>
      <c r="BI238" s="412">
        <f t="shared" si="281"/>
        <v>0</v>
      </c>
      <c r="BJ238" s="413">
        <f t="shared" si="266"/>
        <v>0</v>
      </c>
      <c r="BK238" s="398" t="str">
        <f t="shared" si="267"/>
        <v>0</v>
      </c>
      <c r="BL238" s="398" t="str">
        <f t="shared" si="268"/>
        <v>0</v>
      </c>
      <c r="BM238" s="412">
        <f t="shared" si="282"/>
        <v>0</v>
      </c>
      <c r="BN238" s="412" t="str">
        <f t="shared" si="283"/>
        <v>0m0</v>
      </c>
      <c r="BO238" s="399">
        <f t="shared" si="284"/>
        <v>0</v>
      </c>
      <c r="BP238" s="399">
        <f t="shared" si="285"/>
        <v>0</v>
      </c>
      <c r="BQ238" s="412">
        <f t="shared" si="286"/>
        <v>0</v>
      </c>
      <c r="BR238" s="413">
        <f t="shared" si="287"/>
        <v>0</v>
      </c>
      <c r="BS238" s="398" t="str">
        <f t="shared" si="288"/>
        <v>0</v>
      </c>
      <c r="BT238" s="398" t="str">
        <f t="shared" si="289"/>
        <v>0</v>
      </c>
      <c r="BU238" s="412">
        <f t="shared" si="290"/>
        <v>0</v>
      </c>
      <c r="BV238" s="412" t="str">
        <f t="shared" si="291"/>
        <v>0m0</v>
      </c>
      <c r="BW238" s="399">
        <f t="shared" si="292"/>
        <v>0</v>
      </c>
      <c r="BX238" s="399">
        <f t="shared" si="293"/>
        <v>0</v>
      </c>
      <c r="BY238" s="412">
        <f t="shared" si="294"/>
        <v>0</v>
      </c>
      <c r="BZ238" s="413">
        <f t="shared" si="295"/>
        <v>0</v>
      </c>
      <c r="CA238" s="398" t="str">
        <f t="shared" si="296"/>
        <v>0</v>
      </c>
      <c r="CB238" s="398" t="str">
        <f t="shared" si="297"/>
        <v>0</v>
      </c>
      <c r="CC238" s="412">
        <f t="shared" si="298"/>
        <v>0</v>
      </c>
      <c r="CD238" s="412" t="str">
        <f t="shared" si="299"/>
        <v>0m0</v>
      </c>
      <c r="CE238" s="399">
        <f t="shared" si="300"/>
        <v>0</v>
      </c>
      <c r="CF238" s="399">
        <f t="shared" si="301"/>
        <v>0</v>
      </c>
      <c r="CG238" s="412">
        <f t="shared" si="302"/>
        <v>0</v>
      </c>
      <c r="CH238" s="413">
        <f t="shared" si="303"/>
        <v>0</v>
      </c>
      <c r="CI238" s="398" t="str">
        <f t="shared" si="304"/>
        <v>0</v>
      </c>
      <c r="CJ238" s="398" t="str">
        <f t="shared" si="305"/>
        <v>0</v>
      </c>
      <c r="CK238" s="412">
        <f t="shared" si="306"/>
        <v>0</v>
      </c>
      <c r="CL238" s="412" t="str">
        <f t="shared" si="307"/>
        <v>0m0</v>
      </c>
      <c r="CM238" s="399">
        <f t="shared" si="308"/>
        <v>0</v>
      </c>
      <c r="CN238" s="399">
        <f t="shared" si="309"/>
        <v>0</v>
      </c>
      <c r="CO238" s="412">
        <f t="shared" si="310"/>
        <v>0</v>
      </c>
      <c r="CP238" s="413">
        <f t="shared" si="311"/>
        <v>0</v>
      </c>
      <c r="CQ238" s="398" t="str">
        <f t="shared" si="312"/>
        <v>0</v>
      </c>
      <c r="CR238" s="398" t="str">
        <f t="shared" si="313"/>
        <v>0</v>
      </c>
      <c r="CS238" s="412">
        <f t="shared" si="314"/>
        <v>0</v>
      </c>
      <c r="CT238" s="412" t="str">
        <f t="shared" si="315"/>
        <v>0m0</v>
      </c>
      <c r="CU238" s="412">
        <f t="shared" si="316"/>
        <v>0</v>
      </c>
      <c r="CV238" s="412">
        <f t="shared" si="317"/>
        <v>0</v>
      </c>
      <c r="CW238" s="412">
        <f t="shared" si="318"/>
        <v>0</v>
      </c>
      <c r="CX238" s="412">
        <f t="shared" si="319"/>
        <v>0</v>
      </c>
      <c r="CY238" s="412">
        <f t="shared" si="320"/>
        <v>0</v>
      </c>
      <c r="CZ238" s="412" t="str">
        <f t="shared" si="321"/>
        <v/>
      </c>
      <c r="DA238" s="412" t="str">
        <f t="shared" si="322"/>
        <v/>
      </c>
      <c r="DB238" s="412" t="str">
        <f t="shared" si="323"/>
        <v/>
      </c>
      <c r="DC238" s="412" t="str">
        <f t="shared" si="324"/>
        <v/>
      </c>
      <c r="DD238" s="412" t="str">
        <f t="shared" si="325"/>
        <v/>
      </c>
      <c r="DE238" s="412"/>
      <c r="DF238" s="411"/>
      <c r="DG238" s="412" t="str">
        <f t="shared" si="326"/>
        <v/>
      </c>
      <c r="DH238" s="412" t="str">
        <f t="shared" si="327"/>
        <v/>
      </c>
      <c r="DI238" s="412">
        <f t="shared" si="328"/>
        <v>0</v>
      </c>
      <c r="DJ238" s="412" t="str">
        <f t="shared" si="329"/>
        <v/>
      </c>
      <c r="DK238" s="412" t="str">
        <f t="shared" si="330"/>
        <v/>
      </c>
      <c r="DL238" s="412" t="str">
        <f t="shared" si="331"/>
        <v/>
      </c>
      <c r="DM238" s="412" t="str">
        <f t="shared" si="332"/>
        <v/>
      </c>
      <c r="DN238" s="412" t="str">
        <f t="shared" si="333"/>
        <v/>
      </c>
      <c r="DO238" s="412" t="str">
        <f t="shared" si="334"/>
        <v/>
      </c>
    </row>
    <row r="239" spans="1:119" s="157" customFormat="1" ht="18" hidden="1" customHeight="1">
      <c r="A239" s="161" t="str">
        <f t="shared" si="264"/>
        <v/>
      </c>
      <c r="B239" s="158"/>
      <c r="C239" s="31" t="str">
        <f>IF(B239="","",VLOOKUP(B239,学連登録!$C$2:$G$3000,2,FALSE))</f>
        <v/>
      </c>
      <c r="D239" s="32" t="str">
        <f>IF(B239="","",VLOOKUP(B239,学連登録!$C$2:$G$3000,3,FALSE))</f>
        <v/>
      </c>
      <c r="E239" s="33" t="str">
        <f>IF(B239="","",VLOOKUP(B239,学連登録!$C$2:$G$3000,4,FALSE))</f>
        <v/>
      </c>
      <c r="F239" s="383" t="str">
        <f>IF(B239="","",VLOOKUP(B239,学連登録!$C$2:$I$3000,7,FALSE))</f>
        <v/>
      </c>
      <c r="G239" s="160"/>
      <c r="H239" s="905"/>
      <c r="I239" s="907"/>
      <c r="J239" s="160"/>
      <c r="K239" s="905"/>
      <c r="L239" s="906"/>
      <c r="M239" s="160"/>
      <c r="N239" s="819"/>
      <c r="O239" s="820"/>
      <c r="P239" s="159"/>
      <c r="Q239" s="905"/>
      <c r="R239" s="906"/>
      <c r="S239" s="159"/>
      <c r="T239" s="905"/>
      <c r="U239" s="906"/>
      <c r="V239" s="103" t="str">
        <f>IF(B239="","",VLOOKUP(B239,学連登録!$C$2:$H$3000,6,FALSE))</f>
        <v/>
      </c>
      <c r="Y239" s="118" t="str">
        <f t="shared" si="335"/>
        <v/>
      </c>
      <c r="Z239" s="97" t="str">
        <f>IF(G239="","",VLOOKUP(G239,種目名!$R$5:$T$104,3,0))</f>
        <v/>
      </c>
      <c r="AA239" s="99" t="str">
        <f>IF(J239="","",VLOOKUP(J239,種目名!$R$5:$T$104,3,0))</f>
        <v/>
      </c>
      <c r="AB239" s="119" t="str">
        <f>IF(M239="","",VLOOKUP(M239,種目名!$R$5:$T$104,3,0))</f>
        <v/>
      </c>
      <c r="AC239" s="119" t="str">
        <f>IF(P239="","",VLOOKUP(AF239,種目名!$R$5:$T$104,3,0))</f>
        <v/>
      </c>
      <c r="AD239" s="120" t="str">
        <f>IF(S239="","",VLOOKUP(AI239,種目名!$R$5:$T$104,3,0))</f>
        <v/>
      </c>
      <c r="AE239" s="117">
        <f t="shared" si="336"/>
        <v>0</v>
      </c>
      <c r="AF239" s="157" t="str">
        <f t="shared" si="337"/>
        <v/>
      </c>
      <c r="AG239" s="157" t="str">
        <f t="shared" si="338"/>
        <v/>
      </c>
      <c r="AH239" s="157">
        <f t="shared" si="339"/>
        <v>0</v>
      </c>
      <c r="AI239" s="157" t="str">
        <f t="shared" si="340"/>
        <v/>
      </c>
      <c r="AJ239" s="157" t="str">
        <f t="shared" si="341"/>
        <v/>
      </c>
      <c r="AK239" s="390"/>
      <c r="AL239" s="171">
        <f t="shared" si="269"/>
        <v>0</v>
      </c>
      <c r="AM239" s="399">
        <f t="shared" si="270"/>
        <v>0</v>
      </c>
      <c r="AN239" s="399">
        <f>COUNTIF($B$12:B239,B239)</f>
        <v>0</v>
      </c>
      <c r="AO239" s="399"/>
      <c r="AP239" s="399" t="str">
        <f t="shared" si="271"/>
        <v/>
      </c>
      <c r="AQ239" s="399" t="str">
        <f t="shared" si="271"/>
        <v/>
      </c>
      <c r="AR239" s="399" t="str">
        <f t="shared" si="271"/>
        <v/>
      </c>
      <c r="AS239" s="399" t="str">
        <f t="shared" si="265"/>
        <v/>
      </c>
      <c r="AT239" s="399">
        <f t="shared" si="272"/>
        <v>0</v>
      </c>
      <c r="AU239" s="399" t="str">
        <f t="shared" si="273"/>
        <v/>
      </c>
      <c r="AV239" s="399" t="str">
        <f t="shared" si="274"/>
        <v/>
      </c>
      <c r="AW239" s="399" t="str">
        <f t="shared" si="275"/>
        <v/>
      </c>
      <c r="AX239" s="399" t="str">
        <f t="shared" si="276"/>
        <v/>
      </c>
      <c r="AY239" s="399" t="str">
        <f t="shared" si="277"/>
        <v/>
      </c>
      <c r="AZ239" s="399" t="str">
        <f t="shared" si="342"/>
        <v/>
      </c>
      <c r="BA239" s="399" t="str">
        <f t="shared" si="342"/>
        <v/>
      </c>
      <c r="BB239" s="399" t="str">
        <f t="shared" si="342"/>
        <v/>
      </c>
      <c r="BC239" s="399" t="str">
        <f t="shared" si="342"/>
        <v/>
      </c>
      <c r="BD239" s="403" t="str">
        <f t="shared" si="342"/>
        <v/>
      </c>
      <c r="BE239" s="393">
        <f t="shared" si="278"/>
        <v>0</v>
      </c>
      <c r="BG239" s="399">
        <f t="shared" si="279"/>
        <v>0</v>
      </c>
      <c r="BH239" s="399">
        <f t="shared" si="280"/>
        <v>0</v>
      </c>
      <c r="BI239" s="412">
        <f t="shared" si="281"/>
        <v>0</v>
      </c>
      <c r="BJ239" s="413">
        <f t="shared" si="266"/>
        <v>0</v>
      </c>
      <c r="BK239" s="398" t="str">
        <f t="shared" si="267"/>
        <v>0</v>
      </c>
      <c r="BL239" s="398" t="str">
        <f t="shared" si="268"/>
        <v>0</v>
      </c>
      <c r="BM239" s="412">
        <f t="shared" si="282"/>
        <v>0</v>
      </c>
      <c r="BN239" s="412" t="str">
        <f t="shared" si="283"/>
        <v>0m0</v>
      </c>
      <c r="BO239" s="399">
        <f t="shared" si="284"/>
        <v>0</v>
      </c>
      <c r="BP239" s="399">
        <f t="shared" si="285"/>
        <v>0</v>
      </c>
      <c r="BQ239" s="412">
        <f t="shared" si="286"/>
        <v>0</v>
      </c>
      <c r="BR239" s="413">
        <f t="shared" si="287"/>
        <v>0</v>
      </c>
      <c r="BS239" s="398" t="str">
        <f t="shared" si="288"/>
        <v>0</v>
      </c>
      <c r="BT239" s="398" t="str">
        <f t="shared" si="289"/>
        <v>0</v>
      </c>
      <c r="BU239" s="412">
        <f t="shared" si="290"/>
        <v>0</v>
      </c>
      <c r="BV239" s="412" t="str">
        <f t="shared" si="291"/>
        <v>0m0</v>
      </c>
      <c r="BW239" s="399">
        <f t="shared" si="292"/>
        <v>0</v>
      </c>
      <c r="BX239" s="399">
        <f t="shared" si="293"/>
        <v>0</v>
      </c>
      <c r="BY239" s="412">
        <f t="shared" si="294"/>
        <v>0</v>
      </c>
      <c r="BZ239" s="413">
        <f t="shared" si="295"/>
        <v>0</v>
      </c>
      <c r="CA239" s="398" t="str">
        <f t="shared" si="296"/>
        <v>0</v>
      </c>
      <c r="CB239" s="398" t="str">
        <f t="shared" si="297"/>
        <v>0</v>
      </c>
      <c r="CC239" s="412">
        <f t="shared" si="298"/>
        <v>0</v>
      </c>
      <c r="CD239" s="412" t="str">
        <f t="shared" si="299"/>
        <v>0m0</v>
      </c>
      <c r="CE239" s="399">
        <f t="shared" si="300"/>
        <v>0</v>
      </c>
      <c r="CF239" s="399">
        <f t="shared" si="301"/>
        <v>0</v>
      </c>
      <c r="CG239" s="412">
        <f t="shared" si="302"/>
        <v>0</v>
      </c>
      <c r="CH239" s="413">
        <f t="shared" si="303"/>
        <v>0</v>
      </c>
      <c r="CI239" s="398" t="str">
        <f t="shared" si="304"/>
        <v>0</v>
      </c>
      <c r="CJ239" s="398" t="str">
        <f t="shared" si="305"/>
        <v>0</v>
      </c>
      <c r="CK239" s="412">
        <f t="shared" si="306"/>
        <v>0</v>
      </c>
      <c r="CL239" s="412" t="str">
        <f t="shared" si="307"/>
        <v>0m0</v>
      </c>
      <c r="CM239" s="399">
        <f t="shared" si="308"/>
        <v>0</v>
      </c>
      <c r="CN239" s="399">
        <f t="shared" si="309"/>
        <v>0</v>
      </c>
      <c r="CO239" s="412">
        <f t="shared" si="310"/>
        <v>0</v>
      </c>
      <c r="CP239" s="413">
        <f t="shared" si="311"/>
        <v>0</v>
      </c>
      <c r="CQ239" s="398" t="str">
        <f t="shared" si="312"/>
        <v>0</v>
      </c>
      <c r="CR239" s="398" t="str">
        <f t="shared" si="313"/>
        <v>0</v>
      </c>
      <c r="CS239" s="412">
        <f t="shared" si="314"/>
        <v>0</v>
      </c>
      <c r="CT239" s="412" t="str">
        <f t="shared" si="315"/>
        <v>0m0</v>
      </c>
      <c r="CU239" s="412">
        <f t="shared" si="316"/>
        <v>0</v>
      </c>
      <c r="CV239" s="412">
        <f t="shared" si="317"/>
        <v>0</v>
      </c>
      <c r="CW239" s="412">
        <f t="shared" si="318"/>
        <v>0</v>
      </c>
      <c r="CX239" s="412">
        <f t="shared" si="319"/>
        <v>0</v>
      </c>
      <c r="CY239" s="412">
        <f t="shared" si="320"/>
        <v>0</v>
      </c>
      <c r="CZ239" s="412" t="str">
        <f t="shared" si="321"/>
        <v/>
      </c>
      <c r="DA239" s="412" t="str">
        <f t="shared" si="322"/>
        <v/>
      </c>
      <c r="DB239" s="412" t="str">
        <f t="shared" si="323"/>
        <v/>
      </c>
      <c r="DC239" s="412" t="str">
        <f t="shared" si="324"/>
        <v/>
      </c>
      <c r="DD239" s="412" t="str">
        <f t="shared" si="325"/>
        <v/>
      </c>
      <c r="DE239" s="412"/>
      <c r="DF239" s="411"/>
      <c r="DG239" s="412" t="str">
        <f t="shared" si="326"/>
        <v/>
      </c>
      <c r="DH239" s="412" t="str">
        <f t="shared" si="327"/>
        <v/>
      </c>
      <c r="DI239" s="412">
        <f t="shared" si="328"/>
        <v>0</v>
      </c>
      <c r="DJ239" s="412" t="str">
        <f t="shared" si="329"/>
        <v/>
      </c>
      <c r="DK239" s="412" t="str">
        <f t="shared" si="330"/>
        <v/>
      </c>
      <c r="DL239" s="412" t="str">
        <f t="shared" si="331"/>
        <v/>
      </c>
      <c r="DM239" s="412" t="str">
        <f t="shared" si="332"/>
        <v/>
      </c>
      <c r="DN239" s="412" t="str">
        <f t="shared" si="333"/>
        <v/>
      </c>
      <c r="DO239" s="412" t="str">
        <f t="shared" si="334"/>
        <v/>
      </c>
    </row>
    <row r="240" spans="1:119" s="157" customFormat="1" ht="18" hidden="1" customHeight="1">
      <c r="A240" s="161" t="str">
        <f t="shared" si="264"/>
        <v/>
      </c>
      <c r="B240" s="158"/>
      <c r="C240" s="31" t="str">
        <f>IF(B240="","",VLOOKUP(B240,学連登録!$C$2:$G$3000,2,FALSE))</f>
        <v/>
      </c>
      <c r="D240" s="32" t="str">
        <f>IF(B240="","",VLOOKUP(B240,学連登録!$C$2:$G$3000,3,FALSE))</f>
        <v/>
      </c>
      <c r="E240" s="33" t="str">
        <f>IF(B240="","",VLOOKUP(B240,学連登録!$C$2:$G$3000,4,FALSE))</f>
        <v/>
      </c>
      <c r="F240" s="383" t="str">
        <f>IF(B240="","",VLOOKUP(B240,学連登録!$C$2:$I$3000,7,FALSE))</f>
        <v/>
      </c>
      <c r="G240" s="160"/>
      <c r="H240" s="905"/>
      <c r="I240" s="907"/>
      <c r="J240" s="160"/>
      <c r="K240" s="905"/>
      <c r="L240" s="906"/>
      <c r="M240" s="160"/>
      <c r="N240" s="819"/>
      <c r="O240" s="820"/>
      <c r="P240" s="159"/>
      <c r="Q240" s="905"/>
      <c r="R240" s="906"/>
      <c r="S240" s="159"/>
      <c r="T240" s="905"/>
      <c r="U240" s="906"/>
      <c r="V240" s="103" t="str">
        <f>IF(B240="","",VLOOKUP(B240,学連登録!$C$2:$H$3000,6,FALSE))</f>
        <v/>
      </c>
      <c r="Y240" s="118" t="str">
        <f t="shared" si="335"/>
        <v/>
      </c>
      <c r="Z240" s="97" t="str">
        <f>IF(G240="","",VLOOKUP(G240,種目名!$R$5:$T$104,3,0))</f>
        <v/>
      </c>
      <c r="AA240" s="99" t="str">
        <f>IF(J240="","",VLOOKUP(J240,種目名!$R$5:$T$104,3,0))</f>
        <v/>
      </c>
      <c r="AB240" s="119" t="str">
        <f>IF(M240="","",VLOOKUP(M240,種目名!$R$5:$T$104,3,0))</f>
        <v/>
      </c>
      <c r="AC240" s="119" t="str">
        <f>IF(P240="","",VLOOKUP(AF240,種目名!$R$5:$T$104,3,0))</f>
        <v/>
      </c>
      <c r="AD240" s="120" t="str">
        <f>IF(S240="","",VLOOKUP(AI240,種目名!$R$5:$T$104,3,0))</f>
        <v/>
      </c>
      <c r="AE240" s="117">
        <f t="shared" si="336"/>
        <v>0</v>
      </c>
      <c r="AF240" s="157" t="str">
        <f t="shared" si="337"/>
        <v/>
      </c>
      <c r="AG240" s="157" t="str">
        <f t="shared" si="338"/>
        <v/>
      </c>
      <c r="AH240" s="157">
        <f t="shared" si="339"/>
        <v>0</v>
      </c>
      <c r="AI240" s="157" t="str">
        <f t="shared" si="340"/>
        <v/>
      </c>
      <c r="AJ240" s="157" t="str">
        <f t="shared" si="341"/>
        <v/>
      </c>
      <c r="AK240" s="390"/>
      <c r="AL240" s="171">
        <f t="shared" si="269"/>
        <v>0</v>
      </c>
      <c r="AM240" s="399">
        <f t="shared" si="270"/>
        <v>0</v>
      </c>
      <c r="AN240" s="399">
        <f>COUNTIF($B$12:B240,B240)</f>
        <v>0</v>
      </c>
      <c r="AO240" s="399"/>
      <c r="AP240" s="399" t="str">
        <f t="shared" si="271"/>
        <v/>
      </c>
      <c r="AQ240" s="399" t="str">
        <f t="shared" si="271"/>
        <v/>
      </c>
      <c r="AR240" s="399" t="str">
        <f t="shared" si="271"/>
        <v/>
      </c>
      <c r="AS240" s="399" t="str">
        <f t="shared" si="265"/>
        <v/>
      </c>
      <c r="AT240" s="399">
        <f t="shared" si="272"/>
        <v>0</v>
      </c>
      <c r="AU240" s="399" t="str">
        <f t="shared" si="273"/>
        <v/>
      </c>
      <c r="AV240" s="399" t="str">
        <f t="shared" si="274"/>
        <v/>
      </c>
      <c r="AW240" s="399" t="str">
        <f t="shared" si="275"/>
        <v/>
      </c>
      <c r="AX240" s="399" t="str">
        <f t="shared" si="276"/>
        <v/>
      </c>
      <c r="AY240" s="399" t="str">
        <f t="shared" si="277"/>
        <v/>
      </c>
      <c r="AZ240" s="399" t="str">
        <f t="shared" si="342"/>
        <v/>
      </c>
      <c r="BA240" s="399" t="str">
        <f t="shared" si="342"/>
        <v/>
      </c>
      <c r="BB240" s="399" t="str">
        <f t="shared" si="342"/>
        <v/>
      </c>
      <c r="BC240" s="399" t="str">
        <f t="shared" si="342"/>
        <v/>
      </c>
      <c r="BD240" s="403" t="str">
        <f t="shared" si="342"/>
        <v/>
      </c>
      <c r="BE240" s="393">
        <f t="shared" si="278"/>
        <v>0</v>
      </c>
      <c r="BG240" s="399">
        <f t="shared" si="279"/>
        <v>0</v>
      </c>
      <c r="BH240" s="399">
        <f t="shared" si="280"/>
        <v>0</v>
      </c>
      <c r="BI240" s="412">
        <f t="shared" si="281"/>
        <v>0</v>
      </c>
      <c r="BJ240" s="413">
        <f t="shared" si="266"/>
        <v>0</v>
      </c>
      <c r="BK240" s="398" t="str">
        <f t="shared" si="267"/>
        <v>0</v>
      </c>
      <c r="BL240" s="398" t="str">
        <f t="shared" si="268"/>
        <v>0</v>
      </c>
      <c r="BM240" s="412">
        <f t="shared" si="282"/>
        <v>0</v>
      </c>
      <c r="BN240" s="412" t="str">
        <f t="shared" si="283"/>
        <v>0m0</v>
      </c>
      <c r="BO240" s="399">
        <f t="shared" si="284"/>
        <v>0</v>
      </c>
      <c r="BP240" s="399">
        <f t="shared" si="285"/>
        <v>0</v>
      </c>
      <c r="BQ240" s="412">
        <f t="shared" si="286"/>
        <v>0</v>
      </c>
      <c r="BR240" s="413">
        <f t="shared" si="287"/>
        <v>0</v>
      </c>
      <c r="BS240" s="398" t="str">
        <f t="shared" si="288"/>
        <v>0</v>
      </c>
      <c r="BT240" s="398" t="str">
        <f t="shared" si="289"/>
        <v>0</v>
      </c>
      <c r="BU240" s="412">
        <f t="shared" si="290"/>
        <v>0</v>
      </c>
      <c r="BV240" s="412" t="str">
        <f t="shared" si="291"/>
        <v>0m0</v>
      </c>
      <c r="BW240" s="399">
        <f t="shared" si="292"/>
        <v>0</v>
      </c>
      <c r="BX240" s="399">
        <f t="shared" si="293"/>
        <v>0</v>
      </c>
      <c r="BY240" s="412">
        <f t="shared" si="294"/>
        <v>0</v>
      </c>
      <c r="BZ240" s="413">
        <f t="shared" si="295"/>
        <v>0</v>
      </c>
      <c r="CA240" s="398" t="str">
        <f t="shared" si="296"/>
        <v>0</v>
      </c>
      <c r="CB240" s="398" t="str">
        <f t="shared" si="297"/>
        <v>0</v>
      </c>
      <c r="CC240" s="412">
        <f t="shared" si="298"/>
        <v>0</v>
      </c>
      <c r="CD240" s="412" t="str">
        <f t="shared" si="299"/>
        <v>0m0</v>
      </c>
      <c r="CE240" s="399">
        <f t="shared" si="300"/>
        <v>0</v>
      </c>
      <c r="CF240" s="399">
        <f t="shared" si="301"/>
        <v>0</v>
      </c>
      <c r="CG240" s="412">
        <f t="shared" si="302"/>
        <v>0</v>
      </c>
      <c r="CH240" s="413">
        <f t="shared" si="303"/>
        <v>0</v>
      </c>
      <c r="CI240" s="398" t="str">
        <f t="shared" si="304"/>
        <v>0</v>
      </c>
      <c r="CJ240" s="398" t="str">
        <f t="shared" si="305"/>
        <v>0</v>
      </c>
      <c r="CK240" s="412">
        <f t="shared" si="306"/>
        <v>0</v>
      </c>
      <c r="CL240" s="412" t="str">
        <f t="shared" si="307"/>
        <v>0m0</v>
      </c>
      <c r="CM240" s="399">
        <f t="shared" si="308"/>
        <v>0</v>
      </c>
      <c r="CN240" s="399">
        <f t="shared" si="309"/>
        <v>0</v>
      </c>
      <c r="CO240" s="412">
        <f t="shared" si="310"/>
        <v>0</v>
      </c>
      <c r="CP240" s="413">
        <f t="shared" si="311"/>
        <v>0</v>
      </c>
      <c r="CQ240" s="398" t="str">
        <f t="shared" si="312"/>
        <v>0</v>
      </c>
      <c r="CR240" s="398" t="str">
        <f t="shared" si="313"/>
        <v>0</v>
      </c>
      <c r="CS240" s="412">
        <f t="shared" si="314"/>
        <v>0</v>
      </c>
      <c r="CT240" s="412" t="str">
        <f t="shared" si="315"/>
        <v>0m0</v>
      </c>
      <c r="CU240" s="412">
        <f t="shared" si="316"/>
        <v>0</v>
      </c>
      <c r="CV240" s="412">
        <f t="shared" si="317"/>
        <v>0</v>
      </c>
      <c r="CW240" s="412">
        <f t="shared" si="318"/>
        <v>0</v>
      </c>
      <c r="CX240" s="412">
        <f t="shared" si="319"/>
        <v>0</v>
      </c>
      <c r="CY240" s="412">
        <f t="shared" si="320"/>
        <v>0</v>
      </c>
      <c r="CZ240" s="412" t="str">
        <f t="shared" si="321"/>
        <v/>
      </c>
      <c r="DA240" s="412" t="str">
        <f t="shared" si="322"/>
        <v/>
      </c>
      <c r="DB240" s="412" t="str">
        <f t="shared" si="323"/>
        <v/>
      </c>
      <c r="DC240" s="412" t="str">
        <f t="shared" si="324"/>
        <v/>
      </c>
      <c r="DD240" s="412" t="str">
        <f t="shared" si="325"/>
        <v/>
      </c>
      <c r="DE240" s="412"/>
      <c r="DF240" s="411"/>
      <c r="DG240" s="412" t="str">
        <f t="shared" si="326"/>
        <v/>
      </c>
      <c r="DH240" s="412" t="str">
        <f t="shared" si="327"/>
        <v/>
      </c>
      <c r="DI240" s="412">
        <f t="shared" si="328"/>
        <v>0</v>
      </c>
      <c r="DJ240" s="412" t="str">
        <f t="shared" si="329"/>
        <v/>
      </c>
      <c r="DK240" s="412" t="str">
        <f t="shared" si="330"/>
        <v/>
      </c>
      <c r="DL240" s="412" t="str">
        <f t="shared" si="331"/>
        <v/>
      </c>
      <c r="DM240" s="412" t="str">
        <f t="shared" si="332"/>
        <v/>
      </c>
      <c r="DN240" s="412" t="str">
        <f t="shared" si="333"/>
        <v/>
      </c>
      <c r="DO240" s="412" t="str">
        <f t="shared" si="334"/>
        <v/>
      </c>
    </row>
    <row r="241" spans="1:119" s="157" customFormat="1" ht="18" hidden="1" customHeight="1">
      <c r="A241" s="161" t="str">
        <f t="shared" si="264"/>
        <v/>
      </c>
      <c r="B241" s="158"/>
      <c r="C241" s="31" t="str">
        <f>IF(B241="","",VLOOKUP(B241,学連登録!$C$2:$G$3000,2,FALSE))</f>
        <v/>
      </c>
      <c r="D241" s="32" t="str">
        <f>IF(B241="","",VLOOKUP(B241,学連登録!$C$2:$G$3000,3,FALSE))</f>
        <v/>
      </c>
      <c r="E241" s="33" t="str">
        <f>IF(B241="","",VLOOKUP(B241,学連登録!$C$2:$G$3000,4,FALSE))</f>
        <v/>
      </c>
      <c r="F241" s="383" t="str">
        <f>IF(B241="","",VLOOKUP(B241,学連登録!$C$2:$I$3000,7,FALSE))</f>
        <v/>
      </c>
      <c r="G241" s="160"/>
      <c r="H241" s="905"/>
      <c r="I241" s="907"/>
      <c r="J241" s="160"/>
      <c r="K241" s="905"/>
      <c r="L241" s="906"/>
      <c r="M241" s="160"/>
      <c r="N241" s="819"/>
      <c r="O241" s="820"/>
      <c r="P241" s="159"/>
      <c r="Q241" s="905"/>
      <c r="R241" s="906"/>
      <c r="S241" s="159"/>
      <c r="T241" s="905"/>
      <c r="U241" s="906"/>
      <c r="V241" s="103" t="str">
        <f>IF(B241="","",VLOOKUP(B241,学連登録!$C$2:$H$3000,6,FALSE))</f>
        <v/>
      </c>
      <c r="Y241" s="118" t="str">
        <f t="shared" si="335"/>
        <v/>
      </c>
      <c r="Z241" s="97" t="str">
        <f>IF(G241="","",VLOOKUP(G241,種目名!$R$5:$T$104,3,0))</f>
        <v/>
      </c>
      <c r="AA241" s="99" t="str">
        <f>IF(J241="","",VLOOKUP(J241,種目名!$R$5:$T$104,3,0))</f>
        <v/>
      </c>
      <c r="AB241" s="119" t="str">
        <f>IF(M241="","",VLOOKUP(M241,種目名!$R$5:$T$104,3,0))</f>
        <v/>
      </c>
      <c r="AC241" s="119" t="str">
        <f>IF(P241="","",VLOOKUP(AF241,種目名!$R$5:$T$104,3,0))</f>
        <v/>
      </c>
      <c r="AD241" s="120" t="str">
        <f>IF(S241="","",VLOOKUP(AI241,種目名!$R$5:$T$104,3,0))</f>
        <v/>
      </c>
      <c r="AE241" s="117">
        <f t="shared" si="336"/>
        <v>0</v>
      </c>
      <c r="AF241" s="157" t="str">
        <f t="shared" si="337"/>
        <v/>
      </c>
      <c r="AG241" s="157" t="str">
        <f t="shared" si="338"/>
        <v/>
      </c>
      <c r="AH241" s="157">
        <f t="shared" si="339"/>
        <v>0</v>
      </c>
      <c r="AI241" s="157" t="str">
        <f t="shared" si="340"/>
        <v/>
      </c>
      <c r="AJ241" s="157" t="str">
        <f t="shared" si="341"/>
        <v/>
      </c>
      <c r="AK241" s="390"/>
      <c r="AL241" s="171">
        <f t="shared" si="269"/>
        <v>0</v>
      </c>
      <c r="AM241" s="399">
        <f t="shared" si="270"/>
        <v>0</v>
      </c>
      <c r="AN241" s="399">
        <f>COUNTIF($B$12:B241,B241)</f>
        <v>0</v>
      </c>
      <c r="AO241" s="399"/>
      <c r="AP241" s="399" t="str">
        <f t="shared" si="271"/>
        <v/>
      </c>
      <c r="AQ241" s="399" t="str">
        <f t="shared" si="271"/>
        <v/>
      </c>
      <c r="AR241" s="399" t="str">
        <f t="shared" si="271"/>
        <v/>
      </c>
      <c r="AS241" s="399" t="str">
        <f t="shared" si="265"/>
        <v/>
      </c>
      <c r="AT241" s="399">
        <f t="shared" si="272"/>
        <v>0</v>
      </c>
      <c r="AU241" s="399" t="str">
        <f t="shared" si="273"/>
        <v/>
      </c>
      <c r="AV241" s="399" t="str">
        <f t="shared" si="274"/>
        <v/>
      </c>
      <c r="AW241" s="399" t="str">
        <f t="shared" si="275"/>
        <v/>
      </c>
      <c r="AX241" s="399" t="str">
        <f t="shared" si="276"/>
        <v/>
      </c>
      <c r="AY241" s="399" t="str">
        <f t="shared" si="277"/>
        <v/>
      </c>
      <c r="AZ241" s="399" t="str">
        <f t="shared" si="342"/>
        <v/>
      </c>
      <c r="BA241" s="399" t="str">
        <f t="shared" si="342"/>
        <v/>
      </c>
      <c r="BB241" s="399" t="str">
        <f t="shared" si="342"/>
        <v/>
      </c>
      <c r="BC241" s="399" t="str">
        <f t="shared" si="342"/>
        <v/>
      </c>
      <c r="BD241" s="403" t="str">
        <f t="shared" si="342"/>
        <v/>
      </c>
      <c r="BE241" s="393">
        <f t="shared" si="278"/>
        <v>0</v>
      </c>
      <c r="BG241" s="399">
        <f t="shared" si="279"/>
        <v>0</v>
      </c>
      <c r="BH241" s="399">
        <f t="shared" si="280"/>
        <v>0</v>
      </c>
      <c r="BI241" s="412">
        <f t="shared" si="281"/>
        <v>0</v>
      </c>
      <c r="BJ241" s="413">
        <f t="shared" si="266"/>
        <v>0</v>
      </c>
      <c r="BK241" s="398" t="str">
        <f t="shared" si="267"/>
        <v>0</v>
      </c>
      <c r="BL241" s="398" t="str">
        <f t="shared" si="268"/>
        <v>0</v>
      </c>
      <c r="BM241" s="412">
        <f t="shared" si="282"/>
        <v>0</v>
      </c>
      <c r="BN241" s="412" t="str">
        <f t="shared" si="283"/>
        <v>0m0</v>
      </c>
      <c r="BO241" s="399">
        <f t="shared" si="284"/>
        <v>0</v>
      </c>
      <c r="BP241" s="399">
        <f t="shared" si="285"/>
        <v>0</v>
      </c>
      <c r="BQ241" s="412">
        <f t="shared" si="286"/>
        <v>0</v>
      </c>
      <c r="BR241" s="413">
        <f t="shared" si="287"/>
        <v>0</v>
      </c>
      <c r="BS241" s="398" t="str">
        <f t="shared" si="288"/>
        <v>0</v>
      </c>
      <c r="BT241" s="398" t="str">
        <f t="shared" si="289"/>
        <v>0</v>
      </c>
      <c r="BU241" s="412">
        <f t="shared" si="290"/>
        <v>0</v>
      </c>
      <c r="BV241" s="412" t="str">
        <f t="shared" si="291"/>
        <v>0m0</v>
      </c>
      <c r="BW241" s="399">
        <f t="shared" si="292"/>
        <v>0</v>
      </c>
      <c r="BX241" s="399">
        <f t="shared" si="293"/>
        <v>0</v>
      </c>
      <c r="BY241" s="412">
        <f t="shared" si="294"/>
        <v>0</v>
      </c>
      <c r="BZ241" s="413">
        <f t="shared" si="295"/>
        <v>0</v>
      </c>
      <c r="CA241" s="398" t="str">
        <f t="shared" si="296"/>
        <v>0</v>
      </c>
      <c r="CB241" s="398" t="str">
        <f t="shared" si="297"/>
        <v>0</v>
      </c>
      <c r="CC241" s="412">
        <f t="shared" si="298"/>
        <v>0</v>
      </c>
      <c r="CD241" s="412" t="str">
        <f t="shared" si="299"/>
        <v>0m0</v>
      </c>
      <c r="CE241" s="399">
        <f t="shared" si="300"/>
        <v>0</v>
      </c>
      <c r="CF241" s="399">
        <f t="shared" si="301"/>
        <v>0</v>
      </c>
      <c r="CG241" s="412">
        <f t="shared" si="302"/>
        <v>0</v>
      </c>
      <c r="CH241" s="413">
        <f t="shared" si="303"/>
        <v>0</v>
      </c>
      <c r="CI241" s="398" t="str">
        <f t="shared" si="304"/>
        <v>0</v>
      </c>
      <c r="CJ241" s="398" t="str">
        <f t="shared" si="305"/>
        <v>0</v>
      </c>
      <c r="CK241" s="412">
        <f t="shared" si="306"/>
        <v>0</v>
      </c>
      <c r="CL241" s="412" t="str">
        <f t="shared" si="307"/>
        <v>0m0</v>
      </c>
      <c r="CM241" s="399">
        <f t="shared" si="308"/>
        <v>0</v>
      </c>
      <c r="CN241" s="399">
        <f t="shared" si="309"/>
        <v>0</v>
      </c>
      <c r="CO241" s="412">
        <f t="shared" si="310"/>
        <v>0</v>
      </c>
      <c r="CP241" s="413">
        <f t="shared" si="311"/>
        <v>0</v>
      </c>
      <c r="CQ241" s="398" t="str">
        <f t="shared" si="312"/>
        <v>0</v>
      </c>
      <c r="CR241" s="398" t="str">
        <f t="shared" si="313"/>
        <v>0</v>
      </c>
      <c r="CS241" s="412">
        <f t="shared" si="314"/>
        <v>0</v>
      </c>
      <c r="CT241" s="412" t="str">
        <f t="shared" si="315"/>
        <v>0m0</v>
      </c>
      <c r="CU241" s="412">
        <f t="shared" si="316"/>
        <v>0</v>
      </c>
      <c r="CV241" s="412">
        <f t="shared" si="317"/>
        <v>0</v>
      </c>
      <c r="CW241" s="412">
        <f t="shared" si="318"/>
        <v>0</v>
      </c>
      <c r="CX241" s="412">
        <f t="shared" si="319"/>
        <v>0</v>
      </c>
      <c r="CY241" s="412">
        <f t="shared" si="320"/>
        <v>0</v>
      </c>
      <c r="CZ241" s="412" t="str">
        <f t="shared" si="321"/>
        <v/>
      </c>
      <c r="DA241" s="412" t="str">
        <f t="shared" si="322"/>
        <v/>
      </c>
      <c r="DB241" s="412" t="str">
        <f t="shared" si="323"/>
        <v/>
      </c>
      <c r="DC241" s="412" t="str">
        <f t="shared" si="324"/>
        <v/>
      </c>
      <c r="DD241" s="412" t="str">
        <f t="shared" si="325"/>
        <v/>
      </c>
      <c r="DE241" s="412"/>
      <c r="DF241" s="411"/>
      <c r="DG241" s="412" t="str">
        <f t="shared" si="326"/>
        <v/>
      </c>
      <c r="DH241" s="412" t="str">
        <f t="shared" si="327"/>
        <v/>
      </c>
      <c r="DI241" s="412">
        <f t="shared" si="328"/>
        <v>0</v>
      </c>
      <c r="DJ241" s="412" t="str">
        <f t="shared" si="329"/>
        <v/>
      </c>
      <c r="DK241" s="412" t="str">
        <f t="shared" si="330"/>
        <v/>
      </c>
      <c r="DL241" s="412" t="str">
        <f t="shared" si="331"/>
        <v/>
      </c>
      <c r="DM241" s="412" t="str">
        <f t="shared" si="332"/>
        <v/>
      </c>
      <c r="DN241" s="412" t="str">
        <f t="shared" si="333"/>
        <v/>
      </c>
      <c r="DO241" s="412" t="str">
        <f t="shared" si="334"/>
        <v/>
      </c>
    </row>
    <row r="242" spans="1:119" s="157" customFormat="1" ht="18" hidden="1" customHeight="1">
      <c r="A242" s="161" t="str">
        <f t="shared" si="264"/>
        <v/>
      </c>
      <c r="B242" s="158"/>
      <c r="C242" s="31" t="str">
        <f>IF(B242="","",VLOOKUP(B242,学連登録!$C$2:$G$3000,2,FALSE))</f>
        <v/>
      </c>
      <c r="D242" s="32" t="str">
        <f>IF(B242="","",VLOOKUP(B242,学連登録!$C$2:$G$3000,3,FALSE))</f>
        <v/>
      </c>
      <c r="E242" s="33" t="str">
        <f>IF(B242="","",VLOOKUP(B242,学連登録!$C$2:$G$3000,4,FALSE))</f>
        <v/>
      </c>
      <c r="F242" s="383" t="str">
        <f>IF(B242="","",VLOOKUP(B242,学連登録!$C$2:$I$3000,7,FALSE))</f>
        <v/>
      </c>
      <c r="G242" s="160"/>
      <c r="H242" s="905"/>
      <c r="I242" s="907"/>
      <c r="J242" s="160"/>
      <c r="K242" s="905"/>
      <c r="L242" s="906"/>
      <c r="M242" s="160"/>
      <c r="N242" s="819"/>
      <c r="O242" s="820"/>
      <c r="P242" s="159"/>
      <c r="Q242" s="905"/>
      <c r="R242" s="906"/>
      <c r="S242" s="159"/>
      <c r="T242" s="905"/>
      <c r="U242" s="906"/>
      <c r="V242" s="103" t="str">
        <f>IF(B242="","",VLOOKUP(B242,学連登録!$C$2:$H$3000,6,FALSE))</f>
        <v/>
      </c>
      <c r="Y242" s="118" t="str">
        <f t="shared" si="335"/>
        <v/>
      </c>
      <c r="Z242" s="97" t="str">
        <f>IF(G242="","",VLOOKUP(G242,種目名!$R$5:$T$104,3,0))</f>
        <v/>
      </c>
      <c r="AA242" s="99" t="str">
        <f>IF(J242="","",VLOOKUP(J242,種目名!$R$5:$T$104,3,0))</f>
        <v/>
      </c>
      <c r="AB242" s="119" t="str">
        <f>IF(M242="","",VLOOKUP(M242,種目名!$R$5:$T$104,3,0))</f>
        <v/>
      </c>
      <c r="AC242" s="119" t="str">
        <f>IF(P242="","",VLOOKUP(AF242,種目名!$R$5:$T$104,3,0))</f>
        <v/>
      </c>
      <c r="AD242" s="120" t="str">
        <f>IF(S242="","",VLOOKUP(AI242,種目名!$R$5:$T$104,3,0))</f>
        <v/>
      </c>
      <c r="AE242" s="117">
        <f t="shared" si="336"/>
        <v>0</v>
      </c>
      <c r="AF242" s="157" t="str">
        <f t="shared" si="337"/>
        <v/>
      </c>
      <c r="AG242" s="157" t="str">
        <f t="shared" si="338"/>
        <v/>
      </c>
      <c r="AH242" s="157">
        <f t="shared" si="339"/>
        <v>0</v>
      </c>
      <c r="AI242" s="157" t="str">
        <f t="shared" si="340"/>
        <v/>
      </c>
      <c r="AJ242" s="157" t="str">
        <f t="shared" si="341"/>
        <v/>
      </c>
      <c r="AK242" s="390"/>
      <c r="AL242" s="171">
        <f t="shared" si="269"/>
        <v>0</v>
      </c>
      <c r="AM242" s="399">
        <f t="shared" si="270"/>
        <v>0</v>
      </c>
      <c r="AN242" s="399">
        <f>COUNTIF($B$12:B242,B242)</f>
        <v>0</v>
      </c>
      <c r="AO242" s="399"/>
      <c r="AP242" s="399" t="str">
        <f t="shared" si="271"/>
        <v/>
      </c>
      <c r="AQ242" s="399" t="str">
        <f t="shared" si="271"/>
        <v/>
      </c>
      <c r="AR242" s="399" t="str">
        <f t="shared" si="271"/>
        <v/>
      </c>
      <c r="AS242" s="399" t="str">
        <f t="shared" si="265"/>
        <v/>
      </c>
      <c r="AT242" s="399">
        <f t="shared" si="272"/>
        <v>0</v>
      </c>
      <c r="AU242" s="399" t="str">
        <f t="shared" si="273"/>
        <v/>
      </c>
      <c r="AV242" s="399" t="str">
        <f t="shared" si="274"/>
        <v/>
      </c>
      <c r="AW242" s="399" t="str">
        <f t="shared" si="275"/>
        <v/>
      </c>
      <c r="AX242" s="399" t="str">
        <f t="shared" si="276"/>
        <v/>
      </c>
      <c r="AY242" s="399" t="str">
        <f t="shared" si="277"/>
        <v/>
      </c>
      <c r="AZ242" s="399" t="str">
        <f t="shared" si="342"/>
        <v/>
      </c>
      <c r="BA242" s="399" t="str">
        <f t="shared" si="342"/>
        <v/>
      </c>
      <c r="BB242" s="399" t="str">
        <f t="shared" si="342"/>
        <v/>
      </c>
      <c r="BC242" s="399" t="str">
        <f t="shared" si="342"/>
        <v/>
      </c>
      <c r="BD242" s="403" t="str">
        <f t="shared" si="342"/>
        <v/>
      </c>
      <c r="BE242" s="393">
        <f t="shared" si="278"/>
        <v>0</v>
      </c>
      <c r="BG242" s="399">
        <f t="shared" si="279"/>
        <v>0</v>
      </c>
      <c r="BH242" s="399">
        <f t="shared" si="280"/>
        <v>0</v>
      </c>
      <c r="BI242" s="412">
        <f t="shared" si="281"/>
        <v>0</v>
      </c>
      <c r="BJ242" s="413">
        <f t="shared" si="266"/>
        <v>0</v>
      </c>
      <c r="BK242" s="398" t="str">
        <f t="shared" si="267"/>
        <v>0</v>
      </c>
      <c r="BL242" s="398" t="str">
        <f t="shared" si="268"/>
        <v>0</v>
      </c>
      <c r="BM242" s="412">
        <f t="shared" si="282"/>
        <v>0</v>
      </c>
      <c r="BN242" s="412" t="str">
        <f t="shared" si="283"/>
        <v>0m0</v>
      </c>
      <c r="BO242" s="399">
        <f t="shared" si="284"/>
        <v>0</v>
      </c>
      <c r="BP242" s="399">
        <f t="shared" si="285"/>
        <v>0</v>
      </c>
      <c r="BQ242" s="412">
        <f t="shared" si="286"/>
        <v>0</v>
      </c>
      <c r="BR242" s="413">
        <f t="shared" si="287"/>
        <v>0</v>
      </c>
      <c r="BS242" s="398" t="str">
        <f t="shared" si="288"/>
        <v>0</v>
      </c>
      <c r="BT242" s="398" t="str">
        <f t="shared" si="289"/>
        <v>0</v>
      </c>
      <c r="BU242" s="412">
        <f t="shared" si="290"/>
        <v>0</v>
      </c>
      <c r="BV242" s="412" t="str">
        <f t="shared" si="291"/>
        <v>0m0</v>
      </c>
      <c r="BW242" s="399">
        <f t="shared" si="292"/>
        <v>0</v>
      </c>
      <c r="BX242" s="399">
        <f t="shared" si="293"/>
        <v>0</v>
      </c>
      <c r="BY242" s="412">
        <f t="shared" si="294"/>
        <v>0</v>
      </c>
      <c r="BZ242" s="413">
        <f t="shared" si="295"/>
        <v>0</v>
      </c>
      <c r="CA242" s="398" t="str">
        <f t="shared" si="296"/>
        <v>0</v>
      </c>
      <c r="CB242" s="398" t="str">
        <f t="shared" si="297"/>
        <v>0</v>
      </c>
      <c r="CC242" s="412">
        <f t="shared" si="298"/>
        <v>0</v>
      </c>
      <c r="CD242" s="412" t="str">
        <f t="shared" si="299"/>
        <v>0m0</v>
      </c>
      <c r="CE242" s="399">
        <f t="shared" si="300"/>
        <v>0</v>
      </c>
      <c r="CF242" s="399">
        <f t="shared" si="301"/>
        <v>0</v>
      </c>
      <c r="CG242" s="412">
        <f t="shared" si="302"/>
        <v>0</v>
      </c>
      <c r="CH242" s="413">
        <f t="shared" si="303"/>
        <v>0</v>
      </c>
      <c r="CI242" s="398" t="str">
        <f t="shared" si="304"/>
        <v>0</v>
      </c>
      <c r="CJ242" s="398" t="str">
        <f t="shared" si="305"/>
        <v>0</v>
      </c>
      <c r="CK242" s="412">
        <f t="shared" si="306"/>
        <v>0</v>
      </c>
      <c r="CL242" s="412" t="str">
        <f t="shared" si="307"/>
        <v>0m0</v>
      </c>
      <c r="CM242" s="399">
        <f t="shared" si="308"/>
        <v>0</v>
      </c>
      <c r="CN242" s="399">
        <f t="shared" si="309"/>
        <v>0</v>
      </c>
      <c r="CO242" s="412">
        <f t="shared" si="310"/>
        <v>0</v>
      </c>
      <c r="CP242" s="413">
        <f t="shared" si="311"/>
        <v>0</v>
      </c>
      <c r="CQ242" s="398" t="str">
        <f t="shared" si="312"/>
        <v>0</v>
      </c>
      <c r="CR242" s="398" t="str">
        <f t="shared" si="313"/>
        <v>0</v>
      </c>
      <c r="CS242" s="412">
        <f t="shared" si="314"/>
        <v>0</v>
      </c>
      <c r="CT242" s="412" t="str">
        <f t="shared" si="315"/>
        <v>0m0</v>
      </c>
      <c r="CU242" s="412">
        <f t="shared" si="316"/>
        <v>0</v>
      </c>
      <c r="CV242" s="412">
        <f t="shared" si="317"/>
        <v>0</v>
      </c>
      <c r="CW242" s="412">
        <f t="shared" si="318"/>
        <v>0</v>
      </c>
      <c r="CX242" s="412">
        <f t="shared" si="319"/>
        <v>0</v>
      </c>
      <c r="CY242" s="412">
        <f t="shared" si="320"/>
        <v>0</v>
      </c>
      <c r="CZ242" s="412" t="str">
        <f t="shared" si="321"/>
        <v/>
      </c>
      <c r="DA242" s="412" t="str">
        <f t="shared" si="322"/>
        <v/>
      </c>
      <c r="DB242" s="412" t="str">
        <f t="shared" si="323"/>
        <v/>
      </c>
      <c r="DC242" s="412" t="str">
        <f t="shared" si="324"/>
        <v/>
      </c>
      <c r="DD242" s="412" t="str">
        <f t="shared" si="325"/>
        <v/>
      </c>
      <c r="DE242" s="412"/>
      <c r="DF242" s="411"/>
      <c r="DG242" s="412" t="str">
        <f t="shared" si="326"/>
        <v/>
      </c>
      <c r="DH242" s="412" t="str">
        <f t="shared" si="327"/>
        <v/>
      </c>
      <c r="DI242" s="412">
        <f t="shared" si="328"/>
        <v>0</v>
      </c>
      <c r="DJ242" s="412" t="str">
        <f t="shared" si="329"/>
        <v/>
      </c>
      <c r="DK242" s="412" t="str">
        <f t="shared" si="330"/>
        <v/>
      </c>
      <c r="DL242" s="412" t="str">
        <f t="shared" si="331"/>
        <v/>
      </c>
      <c r="DM242" s="412" t="str">
        <f t="shared" si="332"/>
        <v/>
      </c>
      <c r="DN242" s="412" t="str">
        <f t="shared" si="333"/>
        <v/>
      </c>
      <c r="DO242" s="412" t="str">
        <f t="shared" si="334"/>
        <v/>
      </c>
    </row>
    <row r="243" spans="1:119" s="157" customFormat="1" ht="18" hidden="1" customHeight="1">
      <c r="A243" s="161" t="str">
        <f t="shared" ref="A243:A306" si="343">IF(C243="","",A242+1)</f>
        <v/>
      </c>
      <c r="B243" s="158"/>
      <c r="C243" s="31" t="str">
        <f>IF(B243="","",VLOOKUP(B243,学連登録!$C$2:$G$3000,2,FALSE))</f>
        <v/>
      </c>
      <c r="D243" s="32" t="str">
        <f>IF(B243="","",VLOOKUP(B243,学連登録!$C$2:$G$3000,3,FALSE))</f>
        <v/>
      </c>
      <c r="E243" s="33" t="str">
        <f>IF(B243="","",VLOOKUP(B243,学連登録!$C$2:$G$3000,4,FALSE))</f>
        <v/>
      </c>
      <c r="F243" s="383" t="str">
        <f>IF(B243="","",VLOOKUP(B243,学連登録!$C$2:$I$3000,7,FALSE))</f>
        <v/>
      </c>
      <c r="G243" s="160"/>
      <c r="H243" s="905"/>
      <c r="I243" s="907"/>
      <c r="J243" s="160"/>
      <c r="K243" s="905"/>
      <c r="L243" s="906"/>
      <c r="M243" s="160"/>
      <c r="N243" s="819"/>
      <c r="O243" s="820"/>
      <c r="P243" s="159"/>
      <c r="Q243" s="905"/>
      <c r="R243" s="906"/>
      <c r="S243" s="159"/>
      <c r="T243" s="905"/>
      <c r="U243" s="906"/>
      <c r="V243" s="103" t="str">
        <f>IF(B243="","",VLOOKUP(B243,学連登録!$C$2:$H$3000,6,FALSE))</f>
        <v/>
      </c>
      <c r="Y243" s="118" t="str">
        <f t="shared" si="335"/>
        <v/>
      </c>
      <c r="Z243" s="97" t="str">
        <f>IF(G243="","",VLOOKUP(G243,種目名!$R$5:$T$104,3,0))</f>
        <v/>
      </c>
      <c r="AA243" s="99" t="str">
        <f>IF(J243="","",VLOOKUP(J243,種目名!$R$5:$T$104,3,0))</f>
        <v/>
      </c>
      <c r="AB243" s="119" t="str">
        <f>IF(M243="","",VLOOKUP(M243,種目名!$R$5:$T$104,3,0))</f>
        <v/>
      </c>
      <c r="AC243" s="119" t="str">
        <f>IF(P243="","",VLOOKUP(AF243,種目名!$R$5:$T$104,3,0))</f>
        <v/>
      </c>
      <c r="AD243" s="120" t="str">
        <f>IF(S243="","",VLOOKUP(AI243,種目名!$R$5:$T$104,3,0))</f>
        <v/>
      </c>
      <c r="AE243" s="117">
        <f t="shared" si="336"/>
        <v>0</v>
      </c>
      <c r="AF243" s="157" t="str">
        <f t="shared" si="337"/>
        <v/>
      </c>
      <c r="AG243" s="157" t="str">
        <f t="shared" si="338"/>
        <v/>
      </c>
      <c r="AH243" s="157">
        <f t="shared" si="339"/>
        <v>0</v>
      </c>
      <c r="AI243" s="157" t="str">
        <f t="shared" si="340"/>
        <v/>
      </c>
      <c r="AJ243" s="157" t="str">
        <f t="shared" si="341"/>
        <v/>
      </c>
      <c r="AK243" s="390"/>
      <c r="AL243" s="171">
        <f t="shared" si="269"/>
        <v>0</v>
      </c>
      <c r="AM243" s="399">
        <f t="shared" si="270"/>
        <v>0</v>
      </c>
      <c r="AN243" s="399">
        <f>COUNTIF($B$12:B243,B243)</f>
        <v>0</v>
      </c>
      <c r="AO243" s="399"/>
      <c r="AP243" s="399" t="str">
        <f t="shared" si="271"/>
        <v/>
      </c>
      <c r="AQ243" s="399" t="str">
        <f t="shared" si="271"/>
        <v/>
      </c>
      <c r="AR243" s="399" t="str">
        <f t="shared" si="271"/>
        <v/>
      </c>
      <c r="AS243" s="399" t="str">
        <f t="shared" si="265"/>
        <v/>
      </c>
      <c r="AT243" s="399">
        <f t="shared" si="272"/>
        <v>0</v>
      </c>
      <c r="AU243" s="399" t="str">
        <f t="shared" si="273"/>
        <v/>
      </c>
      <c r="AV243" s="399" t="str">
        <f t="shared" si="274"/>
        <v/>
      </c>
      <c r="AW243" s="399" t="str">
        <f t="shared" si="275"/>
        <v/>
      </c>
      <c r="AX243" s="399" t="str">
        <f t="shared" si="276"/>
        <v/>
      </c>
      <c r="AY243" s="399" t="str">
        <f t="shared" si="277"/>
        <v/>
      </c>
      <c r="AZ243" s="399" t="str">
        <f t="shared" si="342"/>
        <v/>
      </c>
      <c r="BA243" s="399" t="str">
        <f t="shared" si="342"/>
        <v/>
      </c>
      <c r="BB243" s="399" t="str">
        <f t="shared" si="342"/>
        <v/>
      </c>
      <c r="BC243" s="399" t="str">
        <f t="shared" si="342"/>
        <v/>
      </c>
      <c r="BD243" s="403" t="str">
        <f t="shared" si="342"/>
        <v/>
      </c>
      <c r="BE243" s="393">
        <f t="shared" si="278"/>
        <v>0</v>
      </c>
      <c r="BG243" s="399">
        <f t="shared" si="279"/>
        <v>0</v>
      </c>
      <c r="BH243" s="399">
        <f t="shared" si="280"/>
        <v>0</v>
      </c>
      <c r="BI243" s="412">
        <f t="shared" si="281"/>
        <v>0</v>
      </c>
      <c r="BJ243" s="413">
        <f t="shared" si="266"/>
        <v>0</v>
      </c>
      <c r="BK243" s="398" t="str">
        <f t="shared" si="267"/>
        <v>0</v>
      </c>
      <c r="BL243" s="398" t="str">
        <f t="shared" si="268"/>
        <v>0</v>
      </c>
      <c r="BM243" s="412">
        <f t="shared" si="282"/>
        <v>0</v>
      </c>
      <c r="BN243" s="412" t="str">
        <f t="shared" si="283"/>
        <v>0m0</v>
      </c>
      <c r="BO243" s="399">
        <f t="shared" si="284"/>
        <v>0</v>
      </c>
      <c r="BP243" s="399">
        <f t="shared" si="285"/>
        <v>0</v>
      </c>
      <c r="BQ243" s="412">
        <f t="shared" si="286"/>
        <v>0</v>
      </c>
      <c r="BR243" s="413">
        <f t="shared" si="287"/>
        <v>0</v>
      </c>
      <c r="BS243" s="398" t="str">
        <f t="shared" si="288"/>
        <v>0</v>
      </c>
      <c r="BT243" s="398" t="str">
        <f t="shared" si="289"/>
        <v>0</v>
      </c>
      <c r="BU243" s="412">
        <f t="shared" si="290"/>
        <v>0</v>
      </c>
      <c r="BV243" s="412" t="str">
        <f t="shared" si="291"/>
        <v>0m0</v>
      </c>
      <c r="BW243" s="399">
        <f t="shared" si="292"/>
        <v>0</v>
      </c>
      <c r="BX243" s="399">
        <f t="shared" si="293"/>
        <v>0</v>
      </c>
      <c r="BY243" s="412">
        <f t="shared" si="294"/>
        <v>0</v>
      </c>
      <c r="BZ243" s="413">
        <f t="shared" si="295"/>
        <v>0</v>
      </c>
      <c r="CA243" s="398" t="str">
        <f t="shared" si="296"/>
        <v>0</v>
      </c>
      <c r="CB243" s="398" t="str">
        <f t="shared" si="297"/>
        <v>0</v>
      </c>
      <c r="CC243" s="412">
        <f t="shared" si="298"/>
        <v>0</v>
      </c>
      <c r="CD243" s="412" t="str">
        <f t="shared" si="299"/>
        <v>0m0</v>
      </c>
      <c r="CE243" s="399">
        <f t="shared" si="300"/>
        <v>0</v>
      </c>
      <c r="CF243" s="399">
        <f t="shared" si="301"/>
        <v>0</v>
      </c>
      <c r="CG243" s="412">
        <f t="shared" si="302"/>
        <v>0</v>
      </c>
      <c r="CH243" s="413">
        <f t="shared" si="303"/>
        <v>0</v>
      </c>
      <c r="CI243" s="398" t="str">
        <f t="shared" si="304"/>
        <v>0</v>
      </c>
      <c r="CJ243" s="398" t="str">
        <f t="shared" si="305"/>
        <v>0</v>
      </c>
      <c r="CK243" s="412">
        <f t="shared" si="306"/>
        <v>0</v>
      </c>
      <c r="CL243" s="412" t="str">
        <f t="shared" si="307"/>
        <v>0m0</v>
      </c>
      <c r="CM243" s="399">
        <f t="shared" si="308"/>
        <v>0</v>
      </c>
      <c r="CN243" s="399">
        <f t="shared" si="309"/>
        <v>0</v>
      </c>
      <c r="CO243" s="412">
        <f t="shared" si="310"/>
        <v>0</v>
      </c>
      <c r="CP243" s="413">
        <f t="shared" si="311"/>
        <v>0</v>
      </c>
      <c r="CQ243" s="398" t="str">
        <f t="shared" si="312"/>
        <v>0</v>
      </c>
      <c r="CR243" s="398" t="str">
        <f t="shared" si="313"/>
        <v>0</v>
      </c>
      <c r="CS243" s="412">
        <f t="shared" si="314"/>
        <v>0</v>
      </c>
      <c r="CT243" s="412" t="str">
        <f t="shared" si="315"/>
        <v>0m0</v>
      </c>
      <c r="CU243" s="412">
        <f t="shared" si="316"/>
        <v>0</v>
      </c>
      <c r="CV243" s="412">
        <f t="shared" si="317"/>
        <v>0</v>
      </c>
      <c r="CW243" s="412">
        <f t="shared" si="318"/>
        <v>0</v>
      </c>
      <c r="CX243" s="412">
        <f t="shared" si="319"/>
        <v>0</v>
      </c>
      <c r="CY243" s="412">
        <f t="shared" si="320"/>
        <v>0</v>
      </c>
      <c r="CZ243" s="412" t="str">
        <f t="shared" si="321"/>
        <v/>
      </c>
      <c r="DA243" s="412" t="str">
        <f t="shared" si="322"/>
        <v/>
      </c>
      <c r="DB243" s="412" t="str">
        <f t="shared" si="323"/>
        <v/>
      </c>
      <c r="DC243" s="412" t="str">
        <f t="shared" si="324"/>
        <v/>
      </c>
      <c r="DD243" s="412" t="str">
        <f t="shared" si="325"/>
        <v/>
      </c>
      <c r="DE243" s="412"/>
      <c r="DF243" s="411"/>
      <c r="DG243" s="412" t="str">
        <f t="shared" si="326"/>
        <v/>
      </c>
      <c r="DH243" s="412" t="str">
        <f t="shared" si="327"/>
        <v/>
      </c>
      <c r="DI243" s="412">
        <f t="shared" si="328"/>
        <v>0</v>
      </c>
      <c r="DJ243" s="412" t="str">
        <f t="shared" si="329"/>
        <v/>
      </c>
      <c r="DK243" s="412" t="str">
        <f t="shared" si="330"/>
        <v/>
      </c>
      <c r="DL243" s="412" t="str">
        <f t="shared" si="331"/>
        <v/>
      </c>
      <c r="DM243" s="412" t="str">
        <f t="shared" si="332"/>
        <v/>
      </c>
      <c r="DN243" s="412" t="str">
        <f t="shared" si="333"/>
        <v/>
      </c>
      <c r="DO243" s="412" t="str">
        <f t="shared" si="334"/>
        <v/>
      </c>
    </row>
    <row r="244" spans="1:119" s="157" customFormat="1" ht="18" hidden="1" customHeight="1">
      <c r="A244" s="161" t="str">
        <f t="shared" si="343"/>
        <v/>
      </c>
      <c r="B244" s="158"/>
      <c r="C244" s="31" t="str">
        <f>IF(B244="","",VLOOKUP(B244,学連登録!$C$2:$G$3000,2,FALSE))</f>
        <v/>
      </c>
      <c r="D244" s="32" t="str">
        <f>IF(B244="","",VLOOKUP(B244,学連登録!$C$2:$G$3000,3,FALSE))</f>
        <v/>
      </c>
      <c r="E244" s="33" t="str">
        <f>IF(B244="","",VLOOKUP(B244,学連登録!$C$2:$G$3000,4,FALSE))</f>
        <v/>
      </c>
      <c r="F244" s="383" t="str">
        <f>IF(B244="","",VLOOKUP(B244,学連登録!$C$2:$I$3000,7,FALSE))</f>
        <v/>
      </c>
      <c r="G244" s="160"/>
      <c r="H244" s="905"/>
      <c r="I244" s="907"/>
      <c r="J244" s="160"/>
      <c r="K244" s="905"/>
      <c r="L244" s="906"/>
      <c r="M244" s="160"/>
      <c r="N244" s="819"/>
      <c r="O244" s="820"/>
      <c r="P244" s="159"/>
      <c r="Q244" s="905"/>
      <c r="R244" s="906"/>
      <c r="S244" s="159"/>
      <c r="T244" s="905"/>
      <c r="U244" s="906"/>
      <c r="V244" s="103" t="str">
        <f>IF(B244="","",VLOOKUP(B244,学連登録!$C$2:$H$3000,6,FALSE))</f>
        <v/>
      </c>
      <c r="Y244" s="118" t="str">
        <f t="shared" si="335"/>
        <v/>
      </c>
      <c r="Z244" s="97" t="str">
        <f>IF(G244="","",VLOOKUP(G244,種目名!$R$5:$T$104,3,0))</f>
        <v/>
      </c>
      <c r="AA244" s="99" t="str">
        <f>IF(J244="","",VLOOKUP(J244,種目名!$R$5:$T$104,3,0))</f>
        <v/>
      </c>
      <c r="AB244" s="119" t="str">
        <f>IF(M244="","",VLOOKUP(M244,種目名!$R$5:$T$104,3,0))</f>
        <v/>
      </c>
      <c r="AC244" s="119" t="str">
        <f>IF(P244="","",VLOOKUP(AF244,種目名!$R$5:$T$104,3,0))</f>
        <v/>
      </c>
      <c r="AD244" s="120" t="str">
        <f>IF(S244="","",VLOOKUP(AI244,種目名!$R$5:$T$104,3,0))</f>
        <v/>
      </c>
      <c r="AE244" s="117">
        <f t="shared" si="336"/>
        <v>0</v>
      </c>
      <c r="AF244" s="157" t="str">
        <f t="shared" si="337"/>
        <v/>
      </c>
      <c r="AG244" s="157" t="str">
        <f t="shared" si="338"/>
        <v/>
      </c>
      <c r="AH244" s="157">
        <f t="shared" si="339"/>
        <v>0</v>
      </c>
      <c r="AI244" s="157" t="str">
        <f t="shared" si="340"/>
        <v/>
      </c>
      <c r="AJ244" s="157" t="str">
        <f t="shared" si="341"/>
        <v/>
      </c>
      <c r="AK244" s="390"/>
      <c r="AL244" s="171">
        <f t="shared" si="269"/>
        <v>0</v>
      </c>
      <c r="AM244" s="399">
        <f t="shared" si="270"/>
        <v>0</v>
      </c>
      <c r="AN244" s="399">
        <f>COUNTIF($B$12:B244,B244)</f>
        <v>0</v>
      </c>
      <c r="AO244" s="399"/>
      <c r="AP244" s="399" t="str">
        <f t="shared" si="271"/>
        <v/>
      </c>
      <c r="AQ244" s="399" t="str">
        <f t="shared" si="271"/>
        <v/>
      </c>
      <c r="AR244" s="399" t="str">
        <f t="shared" si="271"/>
        <v/>
      </c>
      <c r="AS244" s="399" t="str">
        <f t="shared" si="265"/>
        <v/>
      </c>
      <c r="AT244" s="399">
        <f t="shared" si="272"/>
        <v>0</v>
      </c>
      <c r="AU244" s="399" t="str">
        <f t="shared" si="273"/>
        <v/>
      </c>
      <c r="AV244" s="399" t="str">
        <f t="shared" si="274"/>
        <v/>
      </c>
      <c r="AW244" s="399" t="str">
        <f t="shared" si="275"/>
        <v/>
      </c>
      <c r="AX244" s="399" t="str">
        <f t="shared" si="276"/>
        <v/>
      </c>
      <c r="AY244" s="399" t="str">
        <f t="shared" si="277"/>
        <v/>
      </c>
      <c r="AZ244" s="399" t="str">
        <f t="shared" si="342"/>
        <v/>
      </c>
      <c r="BA244" s="399" t="str">
        <f t="shared" si="342"/>
        <v/>
      </c>
      <c r="BB244" s="399" t="str">
        <f t="shared" si="342"/>
        <v/>
      </c>
      <c r="BC244" s="399" t="str">
        <f t="shared" si="342"/>
        <v/>
      </c>
      <c r="BD244" s="403" t="str">
        <f t="shared" si="342"/>
        <v/>
      </c>
      <c r="BE244" s="393">
        <f t="shared" si="278"/>
        <v>0</v>
      </c>
      <c r="BG244" s="399">
        <f t="shared" si="279"/>
        <v>0</v>
      </c>
      <c r="BH244" s="399">
        <f t="shared" si="280"/>
        <v>0</v>
      </c>
      <c r="BI244" s="412">
        <f t="shared" si="281"/>
        <v>0</v>
      </c>
      <c r="BJ244" s="413">
        <f t="shared" si="266"/>
        <v>0</v>
      </c>
      <c r="BK244" s="398" t="str">
        <f t="shared" si="267"/>
        <v>0</v>
      </c>
      <c r="BL244" s="398" t="str">
        <f t="shared" si="268"/>
        <v>0</v>
      </c>
      <c r="BM244" s="412">
        <f t="shared" si="282"/>
        <v>0</v>
      </c>
      <c r="BN244" s="412" t="str">
        <f t="shared" si="283"/>
        <v>0m0</v>
      </c>
      <c r="BO244" s="399">
        <f t="shared" si="284"/>
        <v>0</v>
      </c>
      <c r="BP244" s="399">
        <f t="shared" si="285"/>
        <v>0</v>
      </c>
      <c r="BQ244" s="412">
        <f t="shared" si="286"/>
        <v>0</v>
      </c>
      <c r="BR244" s="413">
        <f t="shared" si="287"/>
        <v>0</v>
      </c>
      <c r="BS244" s="398" t="str">
        <f t="shared" si="288"/>
        <v>0</v>
      </c>
      <c r="BT244" s="398" t="str">
        <f t="shared" si="289"/>
        <v>0</v>
      </c>
      <c r="BU244" s="412">
        <f t="shared" si="290"/>
        <v>0</v>
      </c>
      <c r="BV244" s="412" t="str">
        <f t="shared" si="291"/>
        <v>0m0</v>
      </c>
      <c r="BW244" s="399">
        <f t="shared" si="292"/>
        <v>0</v>
      </c>
      <c r="BX244" s="399">
        <f t="shared" si="293"/>
        <v>0</v>
      </c>
      <c r="BY244" s="412">
        <f t="shared" si="294"/>
        <v>0</v>
      </c>
      <c r="BZ244" s="413">
        <f t="shared" si="295"/>
        <v>0</v>
      </c>
      <c r="CA244" s="398" t="str">
        <f t="shared" si="296"/>
        <v>0</v>
      </c>
      <c r="CB244" s="398" t="str">
        <f t="shared" si="297"/>
        <v>0</v>
      </c>
      <c r="CC244" s="412">
        <f t="shared" si="298"/>
        <v>0</v>
      </c>
      <c r="CD244" s="412" t="str">
        <f t="shared" si="299"/>
        <v>0m0</v>
      </c>
      <c r="CE244" s="399">
        <f t="shared" si="300"/>
        <v>0</v>
      </c>
      <c r="CF244" s="399">
        <f t="shared" si="301"/>
        <v>0</v>
      </c>
      <c r="CG244" s="412">
        <f t="shared" si="302"/>
        <v>0</v>
      </c>
      <c r="CH244" s="413">
        <f t="shared" si="303"/>
        <v>0</v>
      </c>
      <c r="CI244" s="398" t="str">
        <f t="shared" si="304"/>
        <v>0</v>
      </c>
      <c r="CJ244" s="398" t="str">
        <f t="shared" si="305"/>
        <v>0</v>
      </c>
      <c r="CK244" s="412">
        <f t="shared" si="306"/>
        <v>0</v>
      </c>
      <c r="CL244" s="412" t="str">
        <f t="shared" si="307"/>
        <v>0m0</v>
      </c>
      <c r="CM244" s="399">
        <f t="shared" si="308"/>
        <v>0</v>
      </c>
      <c r="CN244" s="399">
        <f t="shared" si="309"/>
        <v>0</v>
      </c>
      <c r="CO244" s="412">
        <f t="shared" si="310"/>
        <v>0</v>
      </c>
      <c r="CP244" s="413">
        <f t="shared" si="311"/>
        <v>0</v>
      </c>
      <c r="CQ244" s="398" t="str">
        <f t="shared" si="312"/>
        <v>0</v>
      </c>
      <c r="CR244" s="398" t="str">
        <f t="shared" si="313"/>
        <v>0</v>
      </c>
      <c r="CS244" s="412">
        <f t="shared" si="314"/>
        <v>0</v>
      </c>
      <c r="CT244" s="412" t="str">
        <f t="shared" si="315"/>
        <v>0m0</v>
      </c>
      <c r="CU244" s="412">
        <f t="shared" si="316"/>
        <v>0</v>
      </c>
      <c r="CV244" s="412">
        <f t="shared" si="317"/>
        <v>0</v>
      </c>
      <c r="CW244" s="412">
        <f t="shared" si="318"/>
        <v>0</v>
      </c>
      <c r="CX244" s="412">
        <f t="shared" si="319"/>
        <v>0</v>
      </c>
      <c r="CY244" s="412">
        <f t="shared" si="320"/>
        <v>0</v>
      </c>
      <c r="CZ244" s="412" t="str">
        <f t="shared" si="321"/>
        <v/>
      </c>
      <c r="DA244" s="412" t="str">
        <f t="shared" si="322"/>
        <v/>
      </c>
      <c r="DB244" s="412" t="str">
        <f t="shared" si="323"/>
        <v/>
      </c>
      <c r="DC244" s="412" t="str">
        <f t="shared" si="324"/>
        <v/>
      </c>
      <c r="DD244" s="412" t="str">
        <f t="shared" si="325"/>
        <v/>
      </c>
      <c r="DE244" s="412"/>
      <c r="DF244" s="411"/>
      <c r="DG244" s="412" t="str">
        <f t="shared" si="326"/>
        <v/>
      </c>
      <c r="DH244" s="412" t="str">
        <f t="shared" si="327"/>
        <v/>
      </c>
      <c r="DI244" s="412">
        <f t="shared" si="328"/>
        <v>0</v>
      </c>
      <c r="DJ244" s="412" t="str">
        <f t="shared" si="329"/>
        <v/>
      </c>
      <c r="DK244" s="412" t="str">
        <f t="shared" si="330"/>
        <v/>
      </c>
      <c r="DL244" s="412" t="str">
        <f t="shared" si="331"/>
        <v/>
      </c>
      <c r="DM244" s="412" t="str">
        <f t="shared" si="332"/>
        <v/>
      </c>
      <c r="DN244" s="412" t="str">
        <f t="shared" si="333"/>
        <v/>
      </c>
      <c r="DO244" s="412" t="str">
        <f t="shared" si="334"/>
        <v/>
      </c>
    </row>
    <row r="245" spans="1:119" s="157" customFormat="1" ht="18" hidden="1" customHeight="1">
      <c r="A245" s="161" t="str">
        <f t="shared" si="343"/>
        <v/>
      </c>
      <c r="B245" s="158"/>
      <c r="C245" s="31" t="str">
        <f>IF(B245="","",VLOOKUP(B245,学連登録!$C$2:$G$3000,2,FALSE))</f>
        <v/>
      </c>
      <c r="D245" s="32" t="str">
        <f>IF(B245="","",VLOOKUP(B245,学連登録!$C$2:$G$3000,3,FALSE))</f>
        <v/>
      </c>
      <c r="E245" s="33" t="str">
        <f>IF(B245="","",VLOOKUP(B245,学連登録!$C$2:$G$3000,4,FALSE))</f>
        <v/>
      </c>
      <c r="F245" s="383" t="str">
        <f>IF(B245="","",VLOOKUP(B245,学連登録!$C$2:$I$3000,7,FALSE))</f>
        <v/>
      </c>
      <c r="G245" s="160"/>
      <c r="H245" s="905"/>
      <c r="I245" s="907"/>
      <c r="J245" s="160"/>
      <c r="K245" s="905"/>
      <c r="L245" s="906"/>
      <c r="M245" s="160"/>
      <c r="N245" s="819"/>
      <c r="O245" s="820"/>
      <c r="P245" s="159"/>
      <c r="Q245" s="905"/>
      <c r="R245" s="906"/>
      <c r="S245" s="159"/>
      <c r="T245" s="905"/>
      <c r="U245" s="906"/>
      <c r="V245" s="103" t="str">
        <f>IF(B245="","",VLOOKUP(B245,学連登録!$C$2:$H$3000,6,FALSE))</f>
        <v/>
      </c>
      <c r="Y245" s="118" t="str">
        <f t="shared" si="335"/>
        <v/>
      </c>
      <c r="Z245" s="97" t="str">
        <f>IF(G245="","",VLOOKUP(G245,種目名!$R$5:$T$104,3,0))</f>
        <v/>
      </c>
      <c r="AA245" s="99" t="str">
        <f>IF(J245="","",VLOOKUP(J245,種目名!$R$5:$T$104,3,0))</f>
        <v/>
      </c>
      <c r="AB245" s="119" t="str">
        <f>IF(M245="","",VLOOKUP(M245,種目名!$R$5:$T$104,3,0))</f>
        <v/>
      </c>
      <c r="AC245" s="119" t="str">
        <f>IF(P245="","",VLOOKUP(AF245,種目名!$R$5:$T$104,3,0))</f>
        <v/>
      </c>
      <c r="AD245" s="120" t="str">
        <f>IF(S245="","",VLOOKUP(AI245,種目名!$R$5:$T$104,3,0))</f>
        <v/>
      </c>
      <c r="AE245" s="117">
        <f t="shared" si="336"/>
        <v>0</v>
      </c>
      <c r="AF245" s="157" t="str">
        <f t="shared" si="337"/>
        <v/>
      </c>
      <c r="AG245" s="157" t="str">
        <f t="shared" si="338"/>
        <v/>
      </c>
      <c r="AH245" s="157">
        <f t="shared" si="339"/>
        <v>0</v>
      </c>
      <c r="AI245" s="157" t="str">
        <f t="shared" si="340"/>
        <v/>
      </c>
      <c r="AJ245" s="157" t="str">
        <f t="shared" si="341"/>
        <v/>
      </c>
      <c r="AK245" s="390"/>
      <c r="AL245" s="171">
        <f t="shared" si="269"/>
        <v>0</v>
      </c>
      <c r="AM245" s="399">
        <f t="shared" si="270"/>
        <v>0</v>
      </c>
      <c r="AN245" s="399">
        <f>COUNTIF($B$12:B245,B245)</f>
        <v>0</v>
      </c>
      <c r="AO245" s="399"/>
      <c r="AP245" s="399" t="str">
        <f t="shared" si="271"/>
        <v/>
      </c>
      <c r="AQ245" s="399" t="str">
        <f t="shared" si="271"/>
        <v/>
      </c>
      <c r="AR245" s="399" t="str">
        <f t="shared" si="271"/>
        <v/>
      </c>
      <c r="AS245" s="399" t="str">
        <f t="shared" si="265"/>
        <v/>
      </c>
      <c r="AT245" s="399">
        <f t="shared" si="272"/>
        <v>0</v>
      </c>
      <c r="AU245" s="399" t="str">
        <f t="shared" si="273"/>
        <v/>
      </c>
      <c r="AV245" s="399" t="str">
        <f t="shared" si="274"/>
        <v/>
      </c>
      <c r="AW245" s="399" t="str">
        <f t="shared" si="275"/>
        <v/>
      </c>
      <c r="AX245" s="399" t="str">
        <f t="shared" si="276"/>
        <v/>
      </c>
      <c r="AY245" s="399" t="str">
        <f t="shared" si="277"/>
        <v/>
      </c>
      <c r="AZ245" s="399" t="str">
        <f t="shared" si="342"/>
        <v/>
      </c>
      <c r="BA245" s="399" t="str">
        <f t="shared" si="342"/>
        <v/>
      </c>
      <c r="BB245" s="399" t="str">
        <f t="shared" si="342"/>
        <v/>
      </c>
      <c r="BC245" s="399" t="str">
        <f t="shared" si="342"/>
        <v/>
      </c>
      <c r="BD245" s="403" t="str">
        <f t="shared" si="342"/>
        <v/>
      </c>
      <c r="BE245" s="393">
        <f t="shared" si="278"/>
        <v>0</v>
      </c>
      <c r="BG245" s="399">
        <f t="shared" si="279"/>
        <v>0</v>
      </c>
      <c r="BH245" s="399">
        <f t="shared" si="280"/>
        <v>0</v>
      </c>
      <c r="BI245" s="412">
        <f t="shared" si="281"/>
        <v>0</v>
      </c>
      <c r="BJ245" s="413">
        <f t="shared" si="266"/>
        <v>0</v>
      </c>
      <c r="BK245" s="398" t="str">
        <f t="shared" si="267"/>
        <v>0</v>
      </c>
      <c r="BL245" s="398" t="str">
        <f t="shared" si="268"/>
        <v>0</v>
      </c>
      <c r="BM245" s="412">
        <f t="shared" si="282"/>
        <v>0</v>
      </c>
      <c r="BN245" s="412" t="str">
        <f t="shared" si="283"/>
        <v>0m0</v>
      </c>
      <c r="BO245" s="399">
        <f t="shared" si="284"/>
        <v>0</v>
      </c>
      <c r="BP245" s="399">
        <f t="shared" si="285"/>
        <v>0</v>
      </c>
      <c r="BQ245" s="412">
        <f t="shared" si="286"/>
        <v>0</v>
      </c>
      <c r="BR245" s="413">
        <f t="shared" si="287"/>
        <v>0</v>
      </c>
      <c r="BS245" s="398" t="str">
        <f t="shared" si="288"/>
        <v>0</v>
      </c>
      <c r="BT245" s="398" t="str">
        <f t="shared" si="289"/>
        <v>0</v>
      </c>
      <c r="BU245" s="412">
        <f t="shared" si="290"/>
        <v>0</v>
      </c>
      <c r="BV245" s="412" t="str">
        <f t="shared" si="291"/>
        <v>0m0</v>
      </c>
      <c r="BW245" s="399">
        <f t="shared" si="292"/>
        <v>0</v>
      </c>
      <c r="BX245" s="399">
        <f t="shared" si="293"/>
        <v>0</v>
      </c>
      <c r="BY245" s="412">
        <f t="shared" si="294"/>
        <v>0</v>
      </c>
      <c r="BZ245" s="413">
        <f t="shared" si="295"/>
        <v>0</v>
      </c>
      <c r="CA245" s="398" t="str">
        <f t="shared" si="296"/>
        <v>0</v>
      </c>
      <c r="CB245" s="398" t="str">
        <f t="shared" si="297"/>
        <v>0</v>
      </c>
      <c r="CC245" s="412">
        <f t="shared" si="298"/>
        <v>0</v>
      </c>
      <c r="CD245" s="412" t="str">
        <f t="shared" si="299"/>
        <v>0m0</v>
      </c>
      <c r="CE245" s="399">
        <f t="shared" si="300"/>
        <v>0</v>
      </c>
      <c r="CF245" s="399">
        <f t="shared" si="301"/>
        <v>0</v>
      </c>
      <c r="CG245" s="412">
        <f t="shared" si="302"/>
        <v>0</v>
      </c>
      <c r="CH245" s="413">
        <f t="shared" si="303"/>
        <v>0</v>
      </c>
      <c r="CI245" s="398" t="str">
        <f t="shared" si="304"/>
        <v>0</v>
      </c>
      <c r="CJ245" s="398" t="str">
        <f t="shared" si="305"/>
        <v>0</v>
      </c>
      <c r="CK245" s="412">
        <f t="shared" si="306"/>
        <v>0</v>
      </c>
      <c r="CL245" s="412" t="str">
        <f t="shared" si="307"/>
        <v>0m0</v>
      </c>
      <c r="CM245" s="399">
        <f t="shared" si="308"/>
        <v>0</v>
      </c>
      <c r="CN245" s="399">
        <f t="shared" si="309"/>
        <v>0</v>
      </c>
      <c r="CO245" s="412">
        <f t="shared" si="310"/>
        <v>0</v>
      </c>
      <c r="CP245" s="413">
        <f t="shared" si="311"/>
        <v>0</v>
      </c>
      <c r="CQ245" s="398" t="str">
        <f t="shared" si="312"/>
        <v>0</v>
      </c>
      <c r="CR245" s="398" t="str">
        <f t="shared" si="313"/>
        <v>0</v>
      </c>
      <c r="CS245" s="412">
        <f t="shared" si="314"/>
        <v>0</v>
      </c>
      <c r="CT245" s="412" t="str">
        <f t="shared" si="315"/>
        <v>0m0</v>
      </c>
      <c r="CU245" s="412">
        <f t="shared" si="316"/>
        <v>0</v>
      </c>
      <c r="CV245" s="412">
        <f t="shared" si="317"/>
        <v>0</v>
      </c>
      <c r="CW245" s="412">
        <f t="shared" si="318"/>
        <v>0</v>
      </c>
      <c r="CX245" s="412">
        <f t="shared" si="319"/>
        <v>0</v>
      </c>
      <c r="CY245" s="412">
        <f t="shared" si="320"/>
        <v>0</v>
      </c>
      <c r="CZ245" s="412" t="str">
        <f t="shared" si="321"/>
        <v/>
      </c>
      <c r="DA245" s="412" t="str">
        <f t="shared" si="322"/>
        <v/>
      </c>
      <c r="DB245" s="412" t="str">
        <f t="shared" si="323"/>
        <v/>
      </c>
      <c r="DC245" s="412" t="str">
        <f t="shared" si="324"/>
        <v/>
      </c>
      <c r="DD245" s="412" t="str">
        <f t="shared" si="325"/>
        <v/>
      </c>
      <c r="DE245" s="412"/>
      <c r="DF245" s="411"/>
      <c r="DG245" s="412" t="str">
        <f t="shared" si="326"/>
        <v/>
      </c>
      <c r="DH245" s="412" t="str">
        <f t="shared" si="327"/>
        <v/>
      </c>
      <c r="DI245" s="412">
        <f t="shared" si="328"/>
        <v>0</v>
      </c>
      <c r="DJ245" s="412" t="str">
        <f t="shared" si="329"/>
        <v/>
      </c>
      <c r="DK245" s="412" t="str">
        <f t="shared" si="330"/>
        <v/>
      </c>
      <c r="DL245" s="412" t="str">
        <f t="shared" si="331"/>
        <v/>
      </c>
      <c r="DM245" s="412" t="str">
        <f t="shared" si="332"/>
        <v/>
      </c>
      <c r="DN245" s="412" t="str">
        <f t="shared" si="333"/>
        <v/>
      </c>
      <c r="DO245" s="412" t="str">
        <f t="shared" si="334"/>
        <v/>
      </c>
    </row>
    <row r="246" spans="1:119" s="157" customFormat="1" ht="18" hidden="1" customHeight="1">
      <c r="A246" s="161" t="str">
        <f t="shared" si="343"/>
        <v/>
      </c>
      <c r="B246" s="158"/>
      <c r="C246" s="31" t="str">
        <f>IF(B246="","",VLOOKUP(B246,学連登録!$C$2:$G$3000,2,FALSE))</f>
        <v/>
      </c>
      <c r="D246" s="32" t="str">
        <f>IF(B246="","",VLOOKUP(B246,学連登録!$C$2:$G$3000,3,FALSE))</f>
        <v/>
      </c>
      <c r="E246" s="33" t="str">
        <f>IF(B246="","",VLOOKUP(B246,学連登録!$C$2:$G$3000,4,FALSE))</f>
        <v/>
      </c>
      <c r="F246" s="383" t="str">
        <f>IF(B246="","",VLOOKUP(B246,学連登録!$C$2:$I$3000,7,FALSE))</f>
        <v/>
      </c>
      <c r="G246" s="160"/>
      <c r="H246" s="905"/>
      <c r="I246" s="907"/>
      <c r="J246" s="160"/>
      <c r="K246" s="905"/>
      <c r="L246" s="906"/>
      <c r="M246" s="160"/>
      <c r="N246" s="819"/>
      <c r="O246" s="820"/>
      <c r="P246" s="159"/>
      <c r="Q246" s="905"/>
      <c r="R246" s="906"/>
      <c r="S246" s="159"/>
      <c r="T246" s="905"/>
      <c r="U246" s="906"/>
      <c r="V246" s="103" t="str">
        <f>IF(B246="","",VLOOKUP(B246,学連登録!$C$2:$H$3000,6,FALSE))</f>
        <v/>
      </c>
      <c r="Y246" s="118" t="str">
        <f t="shared" si="335"/>
        <v/>
      </c>
      <c r="Z246" s="97" t="str">
        <f>IF(G246="","",VLOOKUP(G246,種目名!$R$5:$T$104,3,0))</f>
        <v/>
      </c>
      <c r="AA246" s="99" t="str">
        <f>IF(J246="","",VLOOKUP(J246,種目名!$R$5:$T$104,3,0))</f>
        <v/>
      </c>
      <c r="AB246" s="119" t="str">
        <f>IF(M246="","",VLOOKUP(M246,種目名!$R$5:$T$104,3,0))</f>
        <v/>
      </c>
      <c r="AC246" s="119" t="str">
        <f>IF(P246="","",VLOOKUP(AF246,種目名!$R$5:$T$104,3,0))</f>
        <v/>
      </c>
      <c r="AD246" s="120" t="str">
        <f>IF(S246="","",VLOOKUP(AI246,種目名!$R$5:$T$104,3,0))</f>
        <v/>
      </c>
      <c r="AE246" s="117">
        <f t="shared" si="336"/>
        <v>0</v>
      </c>
      <c r="AF246" s="157" t="str">
        <f t="shared" si="337"/>
        <v/>
      </c>
      <c r="AG246" s="157" t="str">
        <f t="shared" si="338"/>
        <v/>
      </c>
      <c r="AH246" s="157">
        <f t="shared" si="339"/>
        <v>0</v>
      </c>
      <c r="AI246" s="157" t="str">
        <f t="shared" si="340"/>
        <v/>
      </c>
      <c r="AJ246" s="157" t="str">
        <f t="shared" si="341"/>
        <v/>
      </c>
      <c r="AK246" s="390"/>
      <c r="AL246" s="171">
        <f t="shared" si="269"/>
        <v>0</v>
      </c>
      <c r="AM246" s="399">
        <f t="shared" si="270"/>
        <v>0</v>
      </c>
      <c r="AN246" s="399">
        <f>COUNTIF($B$12:B246,B246)</f>
        <v>0</v>
      </c>
      <c r="AO246" s="399"/>
      <c r="AP246" s="399" t="str">
        <f t="shared" si="271"/>
        <v/>
      </c>
      <c r="AQ246" s="399" t="str">
        <f t="shared" si="271"/>
        <v/>
      </c>
      <c r="AR246" s="399" t="str">
        <f t="shared" si="271"/>
        <v/>
      </c>
      <c r="AS246" s="399" t="str">
        <f t="shared" si="265"/>
        <v/>
      </c>
      <c r="AT246" s="399">
        <f t="shared" si="272"/>
        <v>0</v>
      </c>
      <c r="AU246" s="399" t="str">
        <f t="shared" si="273"/>
        <v/>
      </c>
      <c r="AV246" s="399" t="str">
        <f t="shared" si="274"/>
        <v/>
      </c>
      <c r="AW246" s="399" t="str">
        <f t="shared" si="275"/>
        <v/>
      </c>
      <c r="AX246" s="399" t="str">
        <f t="shared" si="276"/>
        <v/>
      </c>
      <c r="AY246" s="399" t="str">
        <f t="shared" si="277"/>
        <v/>
      </c>
      <c r="AZ246" s="399" t="str">
        <f t="shared" si="342"/>
        <v/>
      </c>
      <c r="BA246" s="399" t="str">
        <f t="shared" si="342"/>
        <v/>
      </c>
      <c r="BB246" s="399" t="str">
        <f t="shared" si="342"/>
        <v/>
      </c>
      <c r="BC246" s="399" t="str">
        <f t="shared" si="342"/>
        <v/>
      </c>
      <c r="BD246" s="403" t="str">
        <f t="shared" si="342"/>
        <v/>
      </c>
      <c r="BE246" s="393">
        <f t="shared" si="278"/>
        <v>0</v>
      </c>
      <c r="BG246" s="399">
        <f t="shared" si="279"/>
        <v>0</v>
      </c>
      <c r="BH246" s="399">
        <f t="shared" si="280"/>
        <v>0</v>
      </c>
      <c r="BI246" s="412">
        <f t="shared" si="281"/>
        <v>0</v>
      </c>
      <c r="BJ246" s="413">
        <f t="shared" si="266"/>
        <v>0</v>
      </c>
      <c r="BK246" s="398" t="str">
        <f t="shared" si="267"/>
        <v>0</v>
      </c>
      <c r="BL246" s="398" t="str">
        <f t="shared" si="268"/>
        <v>0</v>
      </c>
      <c r="BM246" s="412">
        <f t="shared" si="282"/>
        <v>0</v>
      </c>
      <c r="BN246" s="412" t="str">
        <f t="shared" si="283"/>
        <v>0m0</v>
      </c>
      <c r="BO246" s="399">
        <f t="shared" si="284"/>
        <v>0</v>
      </c>
      <c r="BP246" s="399">
        <f t="shared" si="285"/>
        <v>0</v>
      </c>
      <c r="BQ246" s="412">
        <f t="shared" si="286"/>
        <v>0</v>
      </c>
      <c r="BR246" s="413">
        <f t="shared" si="287"/>
        <v>0</v>
      </c>
      <c r="BS246" s="398" t="str">
        <f t="shared" si="288"/>
        <v>0</v>
      </c>
      <c r="BT246" s="398" t="str">
        <f t="shared" si="289"/>
        <v>0</v>
      </c>
      <c r="BU246" s="412">
        <f t="shared" si="290"/>
        <v>0</v>
      </c>
      <c r="BV246" s="412" t="str">
        <f t="shared" si="291"/>
        <v>0m0</v>
      </c>
      <c r="BW246" s="399">
        <f t="shared" si="292"/>
        <v>0</v>
      </c>
      <c r="BX246" s="399">
        <f t="shared" si="293"/>
        <v>0</v>
      </c>
      <c r="BY246" s="412">
        <f t="shared" si="294"/>
        <v>0</v>
      </c>
      <c r="BZ246" s="413">
        <f t="shared" si="295"/>
        <v>0</v>
      </c>
      <c r="CA246" s="398" t="str">
        <f t="shared" si="296"/>
        <v>0</v>
      </c>
      <c r="CB246" s="398" t="str">
        <f t="shared" si="297"/>
        <v>0</v>
      </c>
      <c r="CC246" s="412">
        <f t="shared" si="298"/>
        <v>0</v>
      </c>
      <c r="CD246" s="412" t="str">
        <f t="shared" si="299"/>
        <v>0m0</v>
      </c>
      <c r="CE246" s="399">
        <f t="shared" si="300"/>
        <v>0</v>
      </c>
      <c r="CF246" s="399">
        <f t="shared" si="301"/>
        <v>0</v>
      </c>
      <c r="CG246" s="412">
        <f t="shared" si="302"/>
        <v>0</v>
      </c>
      <c r="CH246" s="413">
        <f t="shared" si="303"/>
        <v>0</v>
      </c>
      <c r="CI246" s="398" t="str">
        <f t="shared" si="304"/>
        <v>0</v>
      </c>
      <c r="CJ246" s="398" t="str">
        <f t="shared" si="305"/>
        <v>0</v>
      </c>
      <c r="CK246" s="412">
        <f t="shared" si="306"/>
        <v>0</v>
      </c>
      <c r="CL246" s="412" t="str">
        <f t="shared" si="307"/>
        <v>0m0</v>
      </c>
      <c r="CM246" s="399">
        <f t="shared" si="308"/>
        <v>0</v>
      </c>
      <c r="CN246" s="399">
        <f t="shared" si="309"/>
        <v>0</v>
      </c>
      <c r="CO246" s="412">
        <f t="shared" si="310"/>
        <v>0</v>
      </c>
      <c r="CP246" s="413">
        <f t="shared" si="311"/>
        <v>0</v>
      </c>
      <c r="CQ246" s="398" t="str">
        <f t="shared" si="312"/>
        <v>0</v>
      </c>
      <c r="CR246" s="398" t="str">
        <f t="shared" si="313"/>
        <v>0</v>
      </c>
      <c r="CS246" s="412">
        <f t="shared" si="314"/>
        <v>0</v>
      </c>
      <c r="CT246" s="412" t="str">
        <f t="shared" si="315"/>
        <v>0m0</v>
      </c>
      <c r="CU246" s="412">
        <f t="shared" si="316"/>
        <v>0</v>
      </c>
      <c r="CV246" s="412">
        <f t="shared" si="317"/>
        <v>0</v>
      </c>
      <c r="CW246" s="412">
        <f t="shared" si="318"/>
        <v>0</v>
      </c>
      <c r="CX246" s="412">
        <f t="shared" si="319"/>
        <v>0</v>
      </c>
      <c r="CY246" s="412">
        <f t="shared" si="320"/>
        <v>0</v>
      </c>
      <c r="CZ246" s="412" t="str">
        <f t="shared" si="321"/>
        <v/>
      </c>
      <c r="DA246" s="412" t="str">
        <f t="shared" si="322"/>
        <v/>
      </c>
      <c r="DB246" s="412" t="str">
        <f t="shared" si="323"/>
        <v/>
      </c>
      <c r="DC246" s="412" t="str">
        <f t="shared" si="324"/>
        <v/>
      </c>
      <c r="DD246" s="412" t="str">
        <f t="shared" si="325"/>
        <v/>
      </c>
      <c r="DE246" s="412"/>
      <c r="DF246" s="411"/>
      <c r="DG246" s="412" t="str">
        <f t="shared" si="326"/>
        <v/>
      </c>
      <c r="DH246" s="412" t="str">
        <f t="shared" si="327"/>
        <v/>
      </c>
      <c r="DI246" s="412">
        <f t="shared" si="328"/>
        <v>0</v>
      </c>
      <c r="DJ246" s="412" t="str">
        <f t="shared" si="329"/>
        <v/>
      </c>
      <c r="DK246" s="412" t="str">
        <f t="shared" si="330"/>
        <v/>
      </c>
      <c r="DL246" s="412" t="str">
        <f t="shared" si="331"/>
        <v/>
      </c>
      <c r="DM246" s="412" t="str">
        <f t="shared" si="332"/>
        <v/>
      </c>
      <c r="DN246" s="412" t="str">
        <f t="shared" si="333"/>
        <v/>
      </c>
      <c r="DO246" s="412" t="str">
        <f t="shared" si="334"/>
        <v/>
      </c>
    </row>
    <row r="247" spans="1:119" s="157" customFormat="1" ht="18" hidden="1" customHeight="1">
      <c r="A247" s="161" t="str">
        <f t="shared" si="343"/>
        <v/>
      </c>
      <c r="B247" s="158"/>
      <c r="C247" s="31" t="str">
        <f>IF(B247="","",VLOOKUP(B247,学連登録!$C$2:$G$3000,2,FALSE))</f>
        <v/>
      </c>
      <c r="D247" s="32" t="str">
        <f>IF(B247="","",VLOOKUP(B247,学連登録!$C$2:$G$3000,3,FALSE))</f>
        <v/>
      </c>
      <c r="E247" s="33" t="str">
        <f>IF(B247="","",VLOOKUP(B247,学連登録!$C$2:$G$3000,4,FALSE))</f>
        <v/>
      </c>
      <c r="F247" s="383" t="str">
        <f>IF(B247="","",VLOOKUP(B247,学連登録!$C$2:$I$3000,7,FALSE))</f>
        <v/>
      </c>
      <c r="G247" s="160"/>
      <c r="H247" s="905"/>
      <c r="I247" s="907"/>
      <c r="J247" s="160"/>
      <c r="K247" s="905"/>
      <c r="L247" s="906"/>
      <c r="M247" s="160"/>
      <c r="N247" s="819"/>
      <c r="O247" s="820"/>
      <c r="P247" s="159"/>
      <c r="Q247" s="905"/>
      <c r="R247" s="906"/>
      <c r="S247" s="159"/>
      <c r="T247" s="905"/>
      <c r="U247" s="906"/>
      <c r="V247" s="103" t="str">
        <f>IF(B247="","",VLOOKUP(B247,学連登録!$C$2:$H$3000,6,FALSE))</f>
        <v/>
      </c>
      <c r="Y247" s="118" t="str">
        <f t="shared" si="335"/>
        <v/>
      </c>
      <c r="Z247" s="97" t="str">
        <f>IF(G247="","",VLOOKUP(G247,種目名!$R$5:$T$104,3,0))</f>
        <v/>
      </c>
      <c r="AA247" s="99" t="str">
        <f>IF(J247="","",VLOOKUP(J247,種目名!$R$5:$T$104,3,0))</f>
        <v/>
      </c>
      <c r="AB247" s="119" t="str">
        <f>IF(M247="","",VLOOKUP(M247,種目名!$R$5:$T$104,3,0))</f>
        <v/>
      </c>
      <c r="AC247" s="119" t="str">
        <f>IF(P247="","",VLOOKUP(AF247,種目名!$R$5:$T$104,3,0))</f>
        <v/>
      </c>
      <c r="AD247" s="120" t="str">
        <f>IF(S247="","",VLOOKUP(AI247,種目名!$R$5:$T$104,3,0))</f>
        <v/>
      </c>
      <c r="AE247" s="117">
        <f t="shared" si="336"/>
        <v>0</v>
      </c>
      <c r="AF247" s="157" t="str">
        <f t="shared" si="337"/>
        <v/>
      </c>
      <c r="AG247" s="157" t="str">
        <f t="shared" si="338"/>
        <v/>
      </c>
      <c r="AH247" s="157">
        <f t="shared" si="339"/>
        <v>0</v>
      </c>
      <c r="AI247" s="157" t="str">
        <f t="shared" si="340"/>
        <v/>
      </c>
      <c r="AJ247" s="157" t="str">
        <f t="shared" si="341"/>
        <v/>
      </c>
      <c r="AK247" s="390"/>
      <c r="AL247" s="171">
        <f t="shared" si="269"/>
        <v>0</v>
      </c>
      <c r="AM247" s="399">
        <f t="shared" si="270"/>
        <v>0</v>
      </c>
      <c r="AN247" s="399">
        <f>COUNTIF($B$12:B247,B247)</f>
        <v>0</v>
      </c>
      <c r="AO247" s="399"/>
      <c r="AP247" s="399" t="str">
        <f t="shared" si="271"/>
        <v/>
      </c>
      <c r="AQ247" s="399" t="str">
        <f t="shared" si="271"/>
        <v/>
      </c>
      <c r="AR247" s="399" t="str">
        <f t="shared" si="271"/>
        <v/>
      </c>
      <c r="AS247" s="399" t="str">
        <f t="shared" si="265"/>
        <v/>
      </c>
      <c r="AT247" s="399">
        <f t="shared" si="272"/>
        <v>0</v>
      </c>
      <c r="AU247" s="399" t="str">
        <f t="shared" si="273"/>
        <v/>
      </c>
      <c r="AV247" s="399" t="str">
        <f t="shared" si="274"/>
        <v/>
      </c>
      <c r="AW247" s="399" t="str">
        <f t="shared" si="275"/>
        <v/>
      </c>
      <c r="AX247" s="399" t="str">
        <f t="shared" si="276"/>
        <v/>
      </c>
      <c r="AY247" s="399" t="str">
        <f t="shared" si="277"/>
        <v/>
      </c>
      <c r="AZ247" s="399" t="str">
        <f t="shared" si="342"/>
        <v/>
      </c>
      <c r="BA247" s="399" t="str">
        <f t="shared" si="342"/>
        <v/>
      </c>
      <c r="BB247" s="399" t="str">
        <f t="shared" si="342"/>
        <v/>
      </c>
      <c r="BC247" s="399" t="str">
        <f t="shared" si="342"/>
        <v/>
      </c>
      <c r="BD247" s="403" t="str">
        <f t="shared" si="342"/>
        <v/>
      </c>
      <c r="BE247" s="393">
        <f t="shared" si="278"/>
        <v>0</v>
      </c>
      <c r="BG247" s="399">
        <f t="shared" si="279"/>
        <v>0</v>
      </c>
      <c r="BH247" s="399">
        <f t="shared" si="280"/>
        <v>0</v>
      </c>
      <c r="BI247" s="412">
        <f t="shared" si="281"/>
        <v>0</v>
      </c>
      <c r="BJ247" s="413">
        <f t="shared" si="266"/>
        <v>0</v>
      </c>
      <c r="BK247" s="398" t="str">
        <f t="shared" si="267"/>
        <v>0</v>
      </c>
      <c r="BL247" s="398" t="str">
        <f t="shared" si="268"/>
        <v>0</v>
      </c>
      <c r="BM247" s="412">
        <f t="shared" si="282"/>
        <v>0</v>
      </c>
      <c r="BN247" s="412" t="str">
        <f t="shared" si="283"/>
        <v>0m0</v>
      </c>
      <c r="BO247" s="399">
        <f t="shared" si="284"/>
        <v>0</v>
      </c>
      <c r="BP247" s="399">
        <f t="shared" si="285"/>
        <v>0</v>
      </c>
      <c r="BQ247" s="412">
        <f t="shared" si="286"/>
        <v>0</v>
      </c>
      <c r="BR247" s="413">
        <f t="shared" si="287"/>
        <v>0</v>
      </c>
      <c r="BS247" s="398" t="str">
        <f t="shared" si="288"/>
        <v>0</v>
      </c>
      <c r="BT247" s="398" t="str">
        <f t="shared" si="289"/>
        <v>0</v>
      </c>
      <c r="BU247" s="412">
        <f t="shared" si="290"/>
        <v>0</v>
      </c>
      <c r="BV247" s="412" t="str">
        <f t="shared" si="291"/>
        <v>0m0</v>
      </c>
      <c r="BW247" s="399">
        <f t="shared" si="292"/>
        <v>0</v>
      </c>
      <c r="BX247" s="399">
        <f t="shared" si="293"/>
        <v>0</v>
      </c>
      <c r="BY247" s="412">
        <f t="shared" si="294"/>
        <v>0</v>
      </c>
      <c r="BZ247" s="413">
        <f t="shared" si="295"/>
        <v>0</v>
      </c>
      <c r="CA247" s="398" t="str">
        <f t="shared" si="296"/>
        <v>0</v>
      </c>
      <c r="CB247" s="398" t="str">
        <f t="shared" si="297"/>
        <v>0</v>
      </c>
      <c r="CC247" s="412">
        <f t="shared" si="298"/>
        <v>0</v>
      </c>
      <c r="CD247" s="412" t="str">
        <f t="shared" si="299"/>
        <v>0m0</v>
      </c>
      <c r="CE247" s="399">
        <f t="shared" si="300"/>
        <v>0</v>
      </c>
      <c r="CF247" s="399">
        <f t="shared" si="301"/>
        <v>0</v>
      </c>
      <c r="CG247" s="412">
        <f t="shared" si="302"/>
        <v>0</v>
      </c>
      <c r="CH247" s="413">
        <f t="shared" si="303"/>
        <v>0</v>
      </c>
      <c r="CI247" s="398" t="str">
        <f t="shared" si="304"/>
        <v>0</v>
      </c>
      <c r="CJ247" s="398" t="str">
        <f t="shared" si="305"/>
        <v>0</v>
      </c>
      <c r="CK247" s="412">
        <f t="shared" si="306"/>
        <v>0</v>
      </c>
      <c r="CL247" s="412" t="str">
        <f t="shared" si="307"/>
        <v>0m0</v>
      </c>
      <c r="CM247" s="399">
        <f t="shared" si="308"/>
        <v>0</v>
      </c>
      <c r="CN247" s="399">
        <f t="shared" si="309"/>
        <v>0</v>
      </c>
      <c r="CO247" s="412">
        <f t="shared" si="310"/>
        <v>0</v>
      </c>
      <c r="CP247" s="413">
        <f t="shared" si="311"/>
        <v>0</v>
      </c>
      <c r="CQ247" s="398" t="str">
        <f t="shared" si="312"/>
        <v>0</v>
      </c>
      <c r="CR247" s="398" t="str">
        <f t="shared" si="313"/>
        <v>0</v>
      </c>
      <c r="CS247" s="412">
        <f t="shared" si="314"/>
        <v>0</v>
      </c>
      <c r="CT247" s="412" t="str">
        <f t="shared" si="315"/>
        <v>0m0</v>
      </c>
      <c r="CU247" s="412">
        <f t="shared" si="316"/>
        <v>0</v>
      </c>
      <c r="CV247" s="412">
        <f t="shared" si="317"/>
        <v>0</v>
      </c>
      <c r="CW247" s="412">
        <f t="shared" si="318"/>
        <v>0</v>
      </c>
      <c r="CX247" s="412">
        <f t="shared" si="319"/>
        <v>0</v>
      </c>
      <c r="CY247" s="412">
        <f t="shared" si="320"/>
        <v>0</v>
      </c>
      <c r="CZ247" s="412" t="str">
        <f t="shared" si="321"/>
        <v/>
      </c>
      <c r="DA247" s="412" t="str">
        <f t="shared" si="322"/>
        <v/>
      </c>
      <c r="DB247" s="412" t="str">
        <f t="shared" si="323"/>
        <v/>
      </c>
      <c r="DC247" s="412" t="str">
        <f t="shared" si="324"/>
        <v/>
      </c>
      <c r="DD247" s="412" t="str">
        <f t="shared" si="325"/>
        <v/>
      </c>
      <c r="DE247" s="412"/>
      <c r="DF247" s="411"/>
      <c r="DG247" s="412" t="str">
        <f t="shared" si="326"/>
        <v/>
      </c>
      <c r="DH247" s="412" t="str">
        <f t="shared" si="327"/>
        <v/>
      </c>
      <c r="DI247" s="412">
        <f t="shared" si="328"/>
        <v>0</v>
      </c>
      <c r="DJ247" s="412" t="str">
        <f t="shared" si="329"/>
        <v/>
      </c>
      <c r="DK247" s="412" t="str">
        <f t="shared" si="330"/>
        <v/>
      </c>
      <c r="DL247" s="412" t="str">
        <f t="shared" si="331"/>
        <v/>
      </c>
      <c r="DM247" s="412" t="str">
        <f t="shared" si="332"/>
        <v/>
      </c>
      <c r="DN247" s="412" t="str">
        <f t="shared" si="333"/>
        <v/>
      </c>
      <c r="DO247" s="412" t="str">
        <f t="shared" si="334"/>
        <v/>
      </c>
    </row>
    <row r="248" spans="1:119" s="157" customFormat="1" ht="18" hidden="1" customHeight="1">
      <c r="A248" s="161" t="str">
        <f t="shared" si="343"/>
        <v/>
      </c>
      <c r="B248" s="158"/>
      <c r="C248" s="31" t="str">
        <f>IF(B248="","",VLOOKUP(B248,学連登録!$C$2:$G$3000,2,FALSE))</f>
        <v/>
      </c>
      <c r="D248" s="32" t="str">
        <f>IF(B248="","",VLOOKUP(B248,学連登録!$C$2:$G$3000,3,FALSE))</f>
        <v/>
      </c>
      <c r="E248" s="33" t="str">
        <f>IF(B248="","",VLOOKUP(B248,学連登録!$C$2:$G$3000,4,FALSE))</f>
        <v/>
      </c>
      <c r="F248" s="383" t="str">
        <f>IF(B248="","",VLOOKUP(B248,学連登録!$C$2:$I$3000,7,FALSE))</f>
        <v/>
      </c>
      <c r="G248" s="160"/>
      <c r="H248" s="905"/>
      <c r="I248" s="907"/>
      <c r="J248" s="160"/>
      <c r="K248" s="905"/>
      <c r="L248" s="906"/>
      <c r="M248" s="160"/>
      <c r="N248" s="819"/>
      <c r="O248" s="820"/>
      <c r="P248" s="159"/>
      <c r="Q248" s="905"/>
      <c r="R248" s="906"/>
      <c r="S248" s="159"/>
      <c r="T248" s="905"/>
      <c r="U248" s="906"/>
      <c r="V248" s="103" t="str">
        <f>IF(B248="","",VLOOKUP(B248,学連登録!$C$2:$H$3000,6,FALSE))</f>
        <v/>
      </c>
      <c r="Y248" s="118" t="str">
        <f t="shared" si="335"/>
        <v/>
      </c>
      <c r="Z248" s="97" t="str">
        <f>IF(G248="","",VLOOKUP(G248,種目名!$R$5:$T$104,3,0))</f>
        <v/>
      </c>
      <c r="AA248" s="99" t="str">
        <f>IF(J248="","",VLOOKUP(J248,種目名!$R$5:$T$104,3,0))</f>
        <v/>
      </c>
      <c r="AB248" s="119" t="str">
        <f>IF(M248="","",VLOOKUP(M248,種目名!$R$5:$T$104,3,0))</f>
        <v/>
      </c>
      <c r="AC248" s="119" t="str">
        <f>IF(P248="","",VLOOKUP(AF248,種目名!$R$5:$T$104,3,0))</f>
        <v/>
      </c>
      <c r="AD248" s="120" t="str">
        <f>IF(S248="","",VLOOKUP(AI248,種目名!$R$5:$T$104,3,0))</f>
        <v/>
      </c>
      <c r="AE248" s="117">
        <f t="shared" si="336"/>
        <v>0</v>
      </c>
      <c r="AF248" s="157" t="str">
        <f t="shared" si="337"/>
        <v/>
      </c>
      <c r="AG248" s="157" t="str">
        <f t="shared" si="338"/>
        <v/>
      </c>
      <c r="AH248" s="157">
        <f t="shared" si="339"/>
        <v>0</v>
      </c>
      <c r="AI248" s="157" t="str">
        <f t="shared" si="340"/>
        <v/>
      </c>
      <c r="AJ248" s="157" t="str">
        <f t="shared" si="341"/>
        <v/>
      </c>
      <c r="AK248" s="390"/>
      <c r="AL248" s="171">
        <f t="shared" si="269"/>
        <v>0</v>
      </c>
      <c r="AM248" s="399">
        <f t="shared" si="270"/>
        <v>0</v>
      </c>
      <c r="AN248" s="399">
        <f>COUNTIF($B$12:B248,B248)</f>
        <v>0</v>
      </c>
      <c r="AO248" s="399"/>
      <c r="AP248" s="399" t="str">
        <f t="shared" si="271"/>
        <v/>
      </c>
      <c r="AQ248" s="399" t="str">
        <f t="shared" si="271"/>
        <v/>
      </c>
      <c r="AR248" s="399" t="str">
        <f t="shared" si="271"/>
        <v/>
      </c>
      <c r="AS248" s="399" t="str">
        <f t="shared" si="265"/>
        <v/>
      </c>
      <c r="AT248" s="399">
        <f t="shared" si="272"/>
        <v>0</v>
      </c>
      <c r="AU248" s="399" t="str">
        <f t="shared" si="273"/>
        <v/>
      </c>
      <c r="AV248" s="399" t="str">
        <f t="shared" si="274"/>
        <v/>
      </c>
      <c r="AW248" s="399" t="str">
        <f t="shared" si="275"/>
        <v/>
      </c>
      <c r="AX248" s="399" t="str">
        <f t="shared" si="276"/>
        <v/>
      </c>
      <c r="AY248" s="399" t="str">
        <f t="shared" si="277"/>
        <v/>
      </c>
      <c r="AZ248" s="399" t="str">
        <f t="shared" si="342"/>
        <v/>
      </c>
      <c r="BA248" s="399" t="str">
        <f t="shared" si="342"/>
        <v/>
      </c>
      <c r="BB248" s="399" t="str">
        <f t="shared" si="342"/>
        <v/>
      </c>
      <c r="BC248" s="399" t="str">
        <f t="shared" si="342"/>
        <v/>
      </c>
      <c r="BD248" s="403" t="str">
        <f t="shared" si="342"/>
        <v/>
      </c>
      <c r="BE248" s="393">
        <f t="shared" si="278"/>
        <v>0</v>
      </c>
      <c r="BG248" s="399">
        <f t="shared" si="279"/>
        <v>0</v>
      </c>
      <c r="BH248" s="399">
        <f t="shared" si="280"/>
        <v>0</v>
      </c>
      <c r="BI248" s="412">
        <f t="shared" si="281"/>
        <v>0</v>
      </c>
      <c r="BJ248" s="413">
        <f t="shared" si="266"/>
        <v>0</v>
      </c>
      <c r="BK248" s="398" t="str">
        <f t="shared" si="267"/>
        <v>0</v>
      </c>
      <c r="BL248" s="398" t="str">
        <f t="shared" si="268"/>
        <v>0</v>
      </c>
      <c r="BM248" s="412">
        <f t="shared" si="282"/>
        <v>0</v>
      </c>
      <c r="BN248" s="412" t="str">
        <f t="shared" si="283"/>
        <v>0m0</v>
      </c>
      <c r="BO248" s="399">
        <f t="shared" si="284"/>
        <v>0</v>
      </c>
      <c r="BP248" s="399">
        <f t="shared" si="285"/>
        <v>0</v>
      </c>
      <c r="BQ248" s="412">
        <f t="shared" si="286"/>
        <v>0</v>
      </c>
      <c r="BR248" s="413">
        <f t="shared" si="287"/>
        <v>0</v>
      </c>
      <c r="BS248" s="398" t="str">
        <f t="shared" si="288"/>
        <v>0</v>
      </c>
      <c r="BT248" s="398" t="str">
        <f t="shared" si="289"/>
        <v>0</v>
      </c>
      <c r="BU248" s="412">
        <f t="shared" si="290"/>
        <v>0</v>
      </c>
      <c r="BV248" s="412" t="str">
        <f t="shared" si="291"/>
        <v>0m0</v>
      </c>
      <c r="BW248" s="399">
        <f t="shared" si="292"/>
        <v>0</v>
      </c>
      <c r="BX248" s="399">
        <f t="shared" si="293"/>
        <v>0</v>
      </c>
      <c r="BY248" s="412">
        <f t="shared" si="294"/>
        <v>0</v>
      </c>
      <c r="BZ248" s="413">
        <f t="shared" si="295"/>
        <v>0</v>
      </c>
      <c r="CA248" s="398" t="str">
        <f t="shared" si="296"/>
        <v>0</v>
      </c>
      <c r="CB248" s="398" t="str">
        <f t="shared" si="297"/>
        <v>0</v>
      </c>
      <c r="CC248" s="412">
        <f t="shared" si="298"/>
        <v>0</v>
      </c>
      <c r="CD248" s="412" t="str">
        <f t="shared" si="299"/>
        <v>0m0</v>
      </c>
      <c r="CE248" s="399">
        <f t="shared" si="300"/>
        <v>0</v>
      </c>
      <c r="CF248" s="399">
        <f t="shared" si="301"/>
        <v>0</v>
      </c>
      <c r="CG248" s="412">
        <f t="shared" si="302"/>
        <v>0</v>
      </c>
      <c r="CH248" s="413">
        <f t="shared" si="303"/>
        <v>0</v>
      </c>
      <c r="CI248" s="398" t="str">
        <f t="shared" si="304"/>
        <v>0</v>
      </c>
      <c r="CJ248" s="398" t="str">
        <f t="shared" si="305"/>
        <v>0</v>
      </c>
      <c r="CK248" s="412">
        <f t="shared" si="306"/>
        <v>0</v>
      </c>
      <c r="CL248" s="412" t="str">
        <f t="shared" si="307"/>
        <v>0m0</v>
      </c>
      <c r="CM248" s="399">
        <f t="shared" si="308"/>
        <v>0</v>
      </c>
      <c r="CN248" s="399">
        <f t="shared" si="309"/>
        <v>0</v>
      </c>
      <c r="CO248" s="412">
        <f t="shared" si="310"/>
        <v>0</v>
      </c>
      <c r="CP248" s="413">
        <f t="shared" si="311"/>
        <v>0</v>
      </c>
      <c r="CQ248" s="398" t="str">
        <f t="shared" si="312"/>
        <v>0</v>
      </c>
      <c r="CR248" s="398" t="str">
        <f t="shared" si="313"/>
        <v>0</v>
      </c>
      <c r="CS248" s="412">
        <f t="shared" si="314"/>
        <v>0</v>
      </c>
      <c r="CT248" s="412" t="str">
        <f t="shared" si="315"/>
        <v>0m0</v>
      </c>
      <c r="CU248" s="412">
        <f t="shared" si="316"/>
        <v>0</v>
      </c>
      <c r="CV248" s="412">
        <f t="shared" si="317"/>
        <v>0</v>
      </c>
      <c r="CW248" s="412">
        <f t="shared" si="318"/>
        <v>0</v>
      </c>
      <c r="CX248" s="412">
        <f t="shared" si="319"/>
        <v>0</v>
      </c>
      <c r="CY248" s="412">
        <f t="shared" si="320"/>
        <v>0</v>
      </c>
      <c r="CZ248" s="412" t="str">
        <f t="shared" si="321"/>
        <v/>
      </c>
      <c r="DA248" s="412" t="str">
        <f t="shared" si="322"/>
        <v/>
      </c>
      <c r="DB248" s="412" t="str">
        <f t="shared" si="323"/>
        <v/>
      </c>
      <c r="DC248" s="412" t="str">
        <f t="shared" si="324"/>
        <v/>
      </c>
      <c r="DD248" s="412" t="str">
        <f t="shared" si="325"/>
        <v/>
      </c>
      <c r="DE248" s="412"/>
      <c r="DF248" s="411"/>
      <c r="DG248" s="412" t="str">
        <f t="shared" si="326"/>
        <v/>
      </c>
      <c r="DH248" s="412" t="str">
        <f t="shared" si="327"/>
        <v/>
      </c>
      <c r="DI248" s="412">
        <f t="shared" si="328"/>
        <v>0</v>
      </c>
      <c r="DJ248" s="412" t="str">
        <f t="shared" si="329"/>
        <v/>
      </c>
      <c r="DK248" s="412" t="str">
        <f t="shared" si="330"/>
        <v/>
      </c>
      <c r="DL248" s="412" t="str">
        <f t="shared" si="331"/>
        <v/>
      </c>
      <c r="DM248" s="412" t="str">
        <f t="shared" si="332"/>
        <v/>
      </c>
      <c r="DN248" s="412" t="str">
        <f t="shared" si="333"/>
        <v/>
      </c>
      <c r="DO248" s="412" t="str">
        <f t="shared" si="334"/>
        <v/>
      </c>
    </row>
    <row r="249" spans="1:119" s="157" customFormat="1" ht="18" hidden="1" customHeight="1">
      <c r="A249" s="161" t="str">
        <f t="shared" si="343"/>
        <v/>
      </c>
      <c r="B249" s="158"/>
      <c r="C249" s="31" t="str">
        <f>IF(B249="","",VLOOKUP(B249,学連登録!$C$2:$G$3000,2,FALSE))</f>
        <v/>
      </c>
      <c r="D249" s="32" t="str">
        <f>IF(B249="","",VLOOKUP(B249,学連登録!$C$2:$G$3000,3,FALSE))</f>
        <v/>
      </c>
      <c r="E249" s="33" t="str">
        <f>IF(B249="","",VLOOKUP(B249,学連登録!$C$2:$G$3000,4,FALSE))</f>
        <v/>
      </c>
      <c r="F249" s="383" t="str">
        <f>IF(B249="","",VLOOKUP(B249,学連登録!$C$2:$I$3000,7,FALSE))</f>
        <v/>
      </c>
      <c r="G249" s="160"/>
      <c r="H249" s="905"/>
      <c r="I249" s="907"/>
      <c r="J249" s="160"/>
      <c r="K249" s="905"/>
      <c r="L249" s="906"/>
      <c r="M249" s="160"/>
      <c r="N249" s="819"/>
      <c r="O249" s="820"/>
      <c r="P249" s="159"/>
      <c r="Q249" s="905"/>
      <c r="R249" s="906"/>
      <c r="S249" s="159"/>
      <c r="T249" s="905"/>
      <c r="U249" s="906"/>
      <c r="V249" s="103" t="str">
        <f>IF(B249="","",VLOOKUP(B249,学連登録!$C$2:$H$3000,6,FALSE))</f>
        <v/>
      </c>
      <c r="Y249" s="118" t="str">
        <f t="shared" si="335"/>
        <v/>
      </c>
      <c r="Z249" s="97" t="str">
        <f>IF(G249="","",VLOOKUP(G249,種目名!$R$5:$T$104,3,0))</f>
        <v/>
      </c>
      <c r="AA249" s="99" t="str">
        <f>IF(J249="","",VLOOKUP(J249,種目名!$R$5:$T$104,3,0))</f>
        <v/>
      </c>
      <c r="AB249" s="119" t="str">
        <f>IF(M249="","",VLOOKUP(M249,種目名!$R$5:$T$104,3,0))</f>
        <v/>
      </c>
      <c r="AC249" s="119" t="str">
        <f>IF(P249="","",VLOOKUP(AF249,種目名!$R$5:$T$104,3,0))</f>
        <v/>
      </c>
      <c r="AD249" s="120" t="str">
        <f>IF(S249="","",VLOOKUP(AI249,種目名!$R$5:$T$104,3,0))</f>
        <v/>
      </c>
      <c r="AE249" s="117">
        <f t="shared" si="336"/>
        <v>0</v>
      </c>
      <c r="AF249" s="157" t="str">
        <f t="shared" si="337"/>
        <v/>
      </c>
      <c r="AG249" s="157" t="str">
        <f t="shared" si="338"/>
        <v/>
      </c>
      <c r="AH249" s="157">
        <f t="shared" si="339"/>
        <v>0</v>
      </c>
      <c r="AI249" s="157" t="str">
        <f t="shared" si="340"/>
        <v/>
      </c>
      <c r="AJ249" s="157" t="str">
        <f t="shared" si="341"/>
        <v/>
      </c>
      <c r="AK249" s="390"/>
      <c r="AL249" s="171">
        <f t="shared" si="269"/>
        <v>0</v>
      </c>
      <c r="AM249" s="399">
        <f t="shared" si="270"/>
        <v>0</v>
      </c>
      <c r="AN249" s="399">
        <f>COUNTIF($B$12:B249,B249)</f>
        <v>0</v>
      </c>
      <c r="AO249" s="399"/>
      <c r="AP249" s="399" t="str">
        <f t="shared" si="271"/>
        <v/>
      </c>
      <c r="AQ249" s="399" t="str">
        <f t="shared" si="271"/>
        <v/>
      </c>
      <c r="AR249" s="399" t="str">
        <f t="shared" si="271"/>
        <v/>
      </c>
      <c r="AS249" s="399" t="str">
        <f t="shared" si="265"/>
        <v/>
      </c>
      <c r="AT249" s="399">
        <f t="shared" si="272"/>
        <v>0</v>
      </c>
      <c r="AU249" s="399" t="str">
        <f t="shared" si="273"/>
        <v/>
      </c>
      <c r="AV249" s="399" t="str">
        <f t="shared" si="274"/>
        <v/>
      </c>
      <c r="AW249" s="399" t="str">
        <f t="shared" si="275"/>
        <v/>
      </c>
      <c r="AX249" s="399" t="str">
        <f t="shared" si="276"/>
        <v/>
      </c>
      <c r="AY249" s="399" t="str">
        <f t="shared" si="277"/>
        <v/>
      </c>
      <c r="AZ249" s="399" t="str">
        <f t="shared" si="342"/>
        <v/>
      </c>
      <c r="BA249" s="399" t="str">
        <f t="shared" si="342"/>
        <v/>
      </c>
      <c r="BB249" s="399" t="str">
        <f t="shared" si="342"/>
        <v/>
      </c>
      <c r="BC249" s="399" t="str">
        <f t="shared" si="342"/>
        <v/>
      </c>
      <c r="BD249" s="403" t="str">
        <f t="shared" si="342"/>
        <v/>
      </c>
      <c r="BE249" s="393">
        <f t="shared" si="278"/>
        <v>0</v>
      </c>
      <c r="BG249" s="399">
        <f t="shared" si="279"/>
        <v>0</v>
      </c>
      <c r="BH249" s="399">
        <f t="shared" si="280"/>
        <v>0</v>
      </c>
      <c r="BI249" s="412">
        <f t="shared" si="281"/>
        <v>0</v>
      </c>
      <c r="BJ249" s="413">
        <f t="shared" si="266"/>
        <v>0</v>
      </c>
      <c r="BK249" s="398" t="str">
        <f t="shared" si="267"/>
        <v>0</v>
      </c>
      <c r="BL249" s="398" t="str">
        <f t="shared" si="268"/>
        <v>0</v>
      </c>
      <c r="BM249" s="412">
        <f t="shared" si="282"/>
        <v>0</v>
      </c>
      <c r="BN249" s="412" t="str">
        <f t="shared" si="283"/>
        <v>0m0</v>
      </c>
      <c r="BO249" s="399">
        <f t="shared" si="284"/>
        <v>0</v>
      </c>
      <c r="BP249" s="399">
        <f t="shared" si="285"/>
        <v>0</v>
      </c>
      <c r="BQ249" s="412">
        <f t="shared" si="286"/>
        <v>0</v>
      </c>
      <c r="BR249" s="413">
        <f t="shared" si="287"/>
        <v>0</v>
      </c>
      <c r="BS249" s="398" t="str">
        <f t="shared" si="288"/>
        <v>0</v>
      </c>
      <c r="BT249" s="398" t="str">
        <f t="shared" si="289"/>
        <v>0</v>
      </c>
      <c r="BU249" s="412">
        <f t="shared" si="290"/>
        <v>0</v>
      </c>
      <c r="BV249" s="412" t="str">
        <f t="shared" si="291"/>
        <v>0m0</v>
      </c>
      <c r="BW249" s="399">
        <f t="shared" si="292"/>
        <v>0</v>
      </c>
      <c r="BX249" s="399">
        <f t="shared" si="293"/>
        <v>0</v>
      </c>
      <c r="BY249" s="412">
        <f t="shared" si="294"/>
        <v>0</v>
      </c>
      <c r="BZ249" s="413">
        <f t="shared" si="295"/>
        <v>0</v>
      </c>
      <c r="CA249" s="398" t="str">
        <f t="shared" si="296"/>
        <v>0</v>
      </c>
      <c r="CB249" s="398" t="str">
        <f t="shared" si="297"/>
        <v>0</v>
      </c>
      <c r="CC249" s="412">
        <f t="shared" si="298"/>
        <v>0</v>
      </c>
      <c r="CD249" s="412" t="str">
        <f t="shared" si="299"/>
        <v>0m0</v>
      </c>
      <c r="CE249" s="399">
        <f t="shared" si="300"/>
        <v>0</v>
      </c>
      <c r="CF249" s="399">
        <f t="shared" si="301"/>
        <v>0</v>
      </c>
      <c r="CG249" s="412">
        <f t="shared" si="302"/>
        <v>0</v>
      </c>
      <c r="CH249" s="413">
        <f t="shared" si="303"/>
        <v>0</v>
      </c>
      <c r="CI249" s="398" t="str">
        <f t="shared" si="304"/>
        <v>0</v>
      </c>
      <c r="CJ249" s="398" t="str">
        <f t="shared" si="305"/>
        <v>0</v>
      </c>
      <c r="CK249" s="412">
        <f t="shared" si="306"/>
        <v>0</v>
      </c>
      <c r="CL249" s="412" t="str">
        <f t="shared" si="307"/>
        <v>0m0</v>
      </c>
      <c r="CM249" s="399">
        <f t="shared" si="308"/>
        <v>0</v>
      </c>
      <c r="CN249" s="399">
        <f t="shared" si="309"/>
        <v>0</v>
      </c>
      <c r="CO249" s="412">
        <f t="shared" si="310"/>
        <v>0</v>
      </c>
      <c r="CP249" s="413">
        <f t="shared" si="311"/>
        <v>0</v>
      </c>
      <c r="CQ249" s="398" t="str">
        <f t="shared" si="312"/>
        <v>0</v>
      </c>
      <c r="CR249" s="398" t="str">
        <f t="shared" si="313"/>
        <v>0</v>
      </c>
      <c r="CS249" s="412">
        <f t="shared" si="314"/>
        <v>0</v>
      </c>
      <c r="CT249" s="412" t="str">
        <f t="shared" si="315"/>
        <v>0m0</v>
      </c>
      <c r="CU249" s="412">
        <f t="shared" si="316"/>
        <v>0</v>
      </c>
      <c r="CV249" s="412">
        <f t="shared" si="317"/>
        <v>0</v>
      </c>
      <c r="CW249" s="412">
        <f t="shared" si="318"/>
        <v>0</v>
      </c>
      <c r="CX249" s="412">
        <f t="shared" si="319"/>
        <v>0</v>
      </c>
      <c r="CY249" s="412">
        <f t="shared" si="320"/>
        <v>0</v>
      </c>
      <c r="CZ249" s="412" t="str">
        <f t="shared" si="321"/>
        <v/>
      </c>
      <c r="DA249" s="412" t="str">
        <f t="shared" si="322"/>
        <v/>
      </c>
      <c r="DB249" s="412" t="str">
        <f t="shared" si="323"/>
        <v/>
      </c>
      <c r="DC249" s="412" t="str">
        <f t="shared" si="324"/>
        <v/>
      </c>
      <c r="DD249" s="412" t="str">
        <f t="shared" si="325"/>
        <v/>
      </c>
      <c r="DE249" s="412"/>
      <c r="DF249" s="411"/>
      <c r="DG249" s="412" t="str">
        <f t="shared" si="326"/>
        <v/>
      </c>
      <c r="DH249" s="412" t="str">
        <f t="shared" si="327"/>
        <v/>
      </c>
      <c r="DI249" s="412">
        <f t="shared" si="328"/>
        <v>0</v>
      </c>
      <c r="DJ249" s="412" t="str">
        <f t="shared" si="329"/>
        <v/>
      </c>
      <c r="DK249" s="412" t="str">
        <f t="shared" si="330"/>
        <v/>
      </c>
      <c r="DL249" s="412" t="str">
        <f t="shared" si="331"/>
        <v/>
      </c>
      <c r="DM249" s="412" t="str">
        <f t="shared" si="332"/>
        <v/>
      </c>
      <c r="DN249" s="412" t="str">
        <f t="shared" si="333"/>
        <v/>
      </c>
      <c r="DO249" s="412" t="str">
        <f t="shared" si="334"/>
        <v/>
      </c>
    </row>
    <row r="250" spans="1:119" s="157" customFormat="1" ht="18" hidden="1" customHeight="1">
      <c r="A250" s="161" t="str">
        <f t="shared" si="343"/>
        <v/>
      </c>
      <c r="B250" s="158"/>
      <c r="C250" s="31" t="str">
        <f>IF(B250="","",VLOOKUP(B250,学連登録!$C$2:$G$3000,2,FALSE))</f>
        <v/>
      </c>
      <c r="D250" s="32" t="str">
        <f>IF(B250="","",VLOOKUP(B250,学連登録!$C$2:$G$3000,3,FALSE))</f>
        <v/>
      </c>
      <c r="E250" s="33" t="str">
        <f>IF(B250="","",VLOOKUP(B250,学連登録!$C$2:$G$3000,4,FALSE))</f>
        <v/>
      </c>
      <c r="F250" s="383" t="str">
        <f>IF(B250="","",VLOOKUP(B250,学連登録!$C$2:$I$3000,7,FALSE))</f>
        <v/>
      </c>
      <c r="G250" s="160"/>
      <c r="H250" s="905"/>
      <c r="I250" s="907"/>
      <c r="J250" s="160"/>
      <c r="K250" s="905"/>
      <c r="L250" s="906"/>
      <c r="M250" s="160"/>
      <c r="N250" s="819"/>
      <c r="O250" s="820"/>
      <c r="P250" s="159"/>
      <c r="Q250" s="905"/>
      <c r="R250" s="906"/>
      <c r="S250" s="159"/>
      <c r="T250" s="905"/>
      <c r="U250" s="906"/>
      <c r="V250" s="103" t="str">
        <f>IF(B250="","",VLOOKUP(B250,学連登録!$C$2:$H$3000,6,FALSE))</f>
        <v/>
      </c>
      <c r="Y250" s="118" t="str">
        <f t="shared" si="335"/>
        <v/>
      </c>
      <c r="Z250" s="97" t="str">
        <f>IF(G250="","",VLOOKUP(G250,種目名!$R$5:$T$104,3,0))</f>
        <v/>
      </c>
      <c r="AA250" s="99" t="str">
        <f>IF(J250="","",VLOOKUP(J250,種目名!$R$5:$T$104,3,0))</f>
        <v/>
      </c>
      <c r="AB250" s="119" t="str">
        <f>IF(M250="","",VLOOKUP(M250,種目名!$R$5:$T$104,3,0))</f>
        <v/>
      </c>
      <c r="AC250" s="119" t="str">
        <f>IF(P250="","",VLOOKUP(AF250,種目名!$R$5:$T$104,3,0))</f>
        <v/>
      </c>
      <c r="AD250" s="120" t="str">
        <f>IF(S250="","",VLOOKUP(AI250,種目名!$R$5:$T$104,3,0))</f>
        <v/>
      </c>
      <c r="AE250" s="117">
        <f t="shared" si="336"/>
        <v>0</v>
      </c>
      <c r="AF250" s="157" t="str">
        <f t="shared" si="337"/>
        <v/>
      </c>
      <c r="AG250" s="157" t="str">
        <f t="shared" si="338"/>
        <v/>
      </c>
      <c r="AH250" s="157">
        <f t="shared" si="339"/>
        <v>0</v>
      </c>
      <c r="AI250" s="157" t="str">
        <f t="shared" si="340"/>
        <v/>
      </c>
      <c r="AJ250" s="157" t="str">
        <f t="shared" si="341"/>
        <v/>
      </c>
      <c r="AK250" s="390"/>
      <c r="AL250" s="171">
        <f t="shared" si="269"/>
        <v>0</v>
      </c>
      <c r="AM250" s="399">
        <f t="shared" si="270"/>
        <v>0</v>
      </c>
      <c r="AN250" s="399">
        <f>COUNTIF($B$12:B250,B250)</f>
        <v>0</v>
      </c>
      <c r="AO250" s="399"/>
      <c r="AP250" s="399" t="str">
        <f t="shared" si="271"/>
        <v/>
      </c>
      <c r="AQ250" s="399" t="str">
        <f t="shared" si="271"/>
        <v/>
      </c>
      <c r="AR250" s="399" t="str">
        <f t="shared" si="271"/>
        <v/>
      </c>
      <c r="AS250" s="399" t="str">
        <f t="shared" si="265"/>
        <v/>
      </c>
      <c r="AT250" s="399">
        <f t="shared" si="272"/>
        <v>0</v>
      </c>
      <c r="AU250" s="399" t="str">
        <f t="shared" si="273"/>
        <v/>
      </c>
      <c r="AV250" s="399" t="str">
        <f t="shared" si="274"/>
        <v/>
      </c>
      <c r="AW250" s="399" t="str">
        <f t="shared" si="275"/>
        <v/>
      </c>
      <c r="AX250" s="399" t="str">
        <f t="shared" si="276"/>
        <v/>
      </c>
      <c r="AY250" s="399" t="str">
        <f t="shared" si="277"/>
        <v/>
      </c>
      <c r="AZ250" s="399" t="str">
        <f t="shared" si="342"/>
        <v/>
      </c>
      <c r="BA250" s="399" t="str">
        <f t="shared" si="342"/>
        <v/>
      </c>
      <c r="BB250" s="399" t="str">
        <f t="shared" si="342"/>
        <v/>
      </c>
      <c r="BC250" s="399" t="str">
        <f t="shared" si="342"/>
        <v/>
      </c>
      <c r="BD250" s="403" t="str">
        <f t="shared" si="342"/>
        <v/>
      </c>
      <c r="BE250" s="393">
        <f t="shared" si="278"/>
        <v>0</v>
      </c>
      <c r="BG250" s="399">
        <f t="shared" si="279"/>
        <v>0</v>
      </c>
      <c r="BH250" s="399">
        <f t="shared" si="280"/>
        <v>0</v>
      </c>
      <c r="BI250" s="412">
        <f t="shared" si="281"/>
        <v>0</v>
      </c>
      <c r="BJ250" s="413">
        <f t="shared" si="266"/>
        <v>0</v>
      </c>
      <c r="BK250" s="398" t="str">
        <f t="shared" si="267"/>
        <v>0</v>
      </c>
      <c r="BL250" s="398" t="str">
        <f t="shared" si="268"/>
        <v>0</v>
      </c>
      <c r="BM250" s="412">
        <f t="shared" si="282"/>
        <v>0</v>
      </c>
      <c r="BN250" s="412" t="str">
        <f t="shared" si="283"/>
        <v>0m0</v>
      </c>
      <c r="BO250" s="399">
        <f t="shared" si="284"/>
        <v>0</v>
      </c>
      <c r="BP250" s="399">
        <f t="shared" si="285"/>
        <v>0</v>
      </c>
      <c r="BQ250" s="412">
        <f t="shared" si="286"/>
        <v>0</v>
      </c>
      <c r="BR250" s="413">
        <f t="shared" si="287"/>
        <v>0</v>
      </c>
      <c r="BS250" s="398" t="str">
        <f t="shared" si="288"/>
        <v>0</v>
      </c>
      <c r="BT250" s="398" t="str">
        <f t="shared" si="289"/>
        <v>0</v>
      </c>
      <c r="BU250" s="412">
        <f t="shared" si="290"/>
        <v>0</v>
      </c>
      <c r="BV250" s="412" t="str">
        <f t="shared" si="291"/>
        <v>0m0</v>
      </c>
      <c r="BW250" s="399">
        <f t="shared" si="292"/>
        <v>0</v>
      </c>
      <c r="BX250" s="399">
        <f t="shared" si="293"/>
        <v>0</v>
      </c>
      <c r="BY250" s="412">
        <f t="shared" si="294"/>
        <v>0</v>
      </c>
      <c r="BZ250" s="413">
        <f t="shared" si="295"/>
        <v>0</v>
      </c>
      <c r="CA250" s="398" t="str">
        <f t="shared" si="296"/>
        <v>0</v>
      </c>
      <c r="CB250" s="398" t="str">
        <f t="shared" si="297"/>
        <v>0</v>
      </c>
      <c r="CC250" s="412">
        <f t="shared" si="298"/>
        <v>0</v>
      </c>
      <c r="CD250" s="412" t="str">
        <f t="shared" si="299"/>
        <v>0m0</v>
      </c>
      <c r="CE250" s="399">
        <f t="shared" si="300"/>
        <v>0</v>
      </c>
      <c r="CF250" s="399">
        <f t="shared" si="301"/>
        <v>0</v>
      </c>
      <c r="CG250" s="412">
        <f t="shared" si="302"/>
        <v>0</v>
      </c>
      <c r="CH250" s="413">
        <f t="shared" si="303"/>
        <v>0</v>
      </c>
      <c r="CI250" s="398" t="str">
        <f t="shared" si="304"/>
        <v>0</v>
      </c>
      <c r="CJ250" s="398" t="str">
        <f t="shared" si="305"/>
        <v>0</v>
      </c>
      <c r="CK250" s="412">
        <f t="shared" si="306"/>
        <v>0</v>
      </c>
      <c r="CL250" s="412" t="str">
        <f t="shared" si="307"/>
        <v>0m0</v>
      </c>
      <c r="CM250" s="399">
        <f t="shared" si="308"/>
        <v>0</v>
      </c>
      <c r="CN250" s="399">
        <f t="shared" si="309"/>
        <v>0</v>
      </c>
      <c r="CO250" s="412">
        <f t="shared" si="310"/>
        <v>0</v>
      </c>
      <c r="CP250" s="413">
        <f t="shared" si="311"/>
        <v>0</v>
      </c>
      <c r="CQ250" s="398" t="str">
        <f t="shared" si="312"/>
        <v>0</v>
      </c>
      <c r="CR250" s="398" t="str">
        <f t="shared" si="313"/>
        <v>0</v>
      </c>
      <c r="CS250" s="412">
        <f t="shared" si="314"/>
        <v>0</v>
      </c>
      <c r="CT250" s="412" t="str">
        <f t="shared" si="315"/>
        <v>0m0</v>
      </c>
      <c r="CU250" s="412">
        <f t="shared" si="316"/>
        <v>0</v>
      </c>
      <c r="CV250" s="412">
        <f t="shared" si="317"/>
        <v>0</v>
      </c>
      <c r="CW250" s="412">
        <f t="shared" si="318"/>
        <v>0</v>
      </c>
      <c r="CX250" s="412">
        <f t="shared" si="319"/>
        <v>0</v>
      </c>
      <c r="CY250" s="412">
        <f t="shared" si="320"/>
        <v>0</v>
      </c>
      <c r="CZ250" s="412" t="str">
        <f t="shared" si="321"/>
        <v/>
      </c>
      <c r="DA250" s="412" t="str">
        <f t="shared" si="322"/>
        <v/>
      </c>
      <c r="DB250" s="412" t="str">
        <f t="shared" si="323"/>
        <v/>
      </c>
      <c r="DC250" s="412" t="str">
        <f t="shared" si="324"/>
        <v/>
      </c>
      <c r="DD250" s="412" t="str">
        <f t="shared" si="325"/>
        <v/>
      </c>
      <c r="DE250" s="412"/>
      <c r="DF250" s="411"/>
      <c r="DG250" s="412" t="str">
        <f t="shared" si="326"/>
        <v/>
      </c>
      <c r="DH250" s="412" t="str">
        <f t="shared" si="327"/>
        <v/>
      </c>
      <c r="DI250" s="412">
        <f t="shared" si="328"/>
        <v>0</v>
      </c>
      <c r="DJ250" s="412" t="str">
        <f t="shared" si="329"/>
        <v/>
      </c>
      <c r="DK250" s="412" t="str">
        <f t="shared" si="330"/>
        <v/>
      </c>
      <c r="DL250" s="412" t="str">
        <f t="shared" si="331"/>
        <v/>
      </c>
      <c r="DM250" s="412" t="str">
        <f t="shared" si="332"/>
        <v/>
      </c>
      <c r="DN250" s="412" t="str">
        <f t="shared" si="333"/>
        <v/>
      </c>
      <c r="DO250" s="412" t="str">
        <f t="shared" si="334"/>
        <v/>
      </c>
    </row>
    <row r="251" spans="1:119" s="157" customFormat="1" ht="18" hidden="1" customHeight="1">
      <c r="A251" s="161" t="str">
        <f t="shared" si="343"/>
        <v/>
      </c>
      <c r="B251" s="158"/>
      <c r="C251" s="31" t="str">
        <f>IF(B251="","",VLOOKUP(B251,学連登録!$C$2:$G$3000,2,FALSE))</f>
        <v/>
      </c>
      <c r="D251" s="32" t="str">
        <f>IF(B251="","",VLOOKUP(B251,学連登録!$C$2:$G$3000,3,FALSE))</f>
        <v/>
      </c>
      <c r="E251" s="33" t="str">
        <f>IF(B251="","",VLOOKUP(B251,学連登録!$C$2:$G$3000,4,FALSE))</f>
        <v/>
      </c>
      <c r="F251" s="383" t="str">
        <f>IF(B251="","",VLOOKUP(B251,学連登録!$C$2:$I$3000,7,FALSE))</f>
        <v/>
      </c>
      <c r="G251" s="160"/>
      <c r="H251" s="905"/>
      <c r="I251" s="907"/>
      <c r="J251" s="160"/>
      <c r="K251" s="905"/>
      <c r="L251" s="906"/>
      <c r="M251" s="160"/>
      <c r="N251" s="819"/>
      <c r="O251" s="820"/>
      <c r="P251" s="159"/>
      <c r="Q251" s="905"/>
      <c r="R251" s="906"/>
      <c r="S251" s="159"/>
      <c r="T251" s="905"/>
      <c r="U251" s="906"/>
      <c r="V251" s="103" t="str">
        <f>IF(B251="","",VLOOKUP(B251,学連登録!$C$2:$H$3000,6,FALSE))</f>
        <v/>
      </c>
      <c r="Y251" s="118" t="str">
        <f t="shared" si="335"/>
        <v/>
      </c>
      <c r="Z251" s="97" t="str">
        <f>IF(G251="","",VLOOKUP(G251,種目名!$R$5:$T$104,3,0))</f>
        <v/>
      </c>
      <c r="AA251" s="99" t="str">
        <f>IF(J251="","",VLOOKUP(J251,種目名!$R$5:$T$104,3,0))</f>
        <v/>
      </c>
      <c r="AB251" s="119" t="str">
        <f>IF(M251="","",VLOOKUP(M251,種目名!$R$5:$T$104,3,0))</f>
        <v/>
      </c>
      <c r="AC251" s="119" t="str">
        <f>IF(P251="","",VLOOKUP(AF251,種目名!$R$5:$T$104,3,0))</f>
        <v/>
      </c>
      <c r="AD251" s="120" t="str">
        <f>IF(S251="","",VLOOKUP(AI251,種目名!$R$5:$T$104,3,0))</f>
        <v/>
      </c>
      <c r="AE251" s="117">
        <f t="shared" si="336"/>
        <v>0</v>
      </c>
      <c r="AF251" s="157" t="str">
        <f t="shared" si="337"/>
        <v/>
      </c>
      <c r="AG251" s="157" t="str">
        <f t="shared" si="338"/>
        <v/>
      </c>
      <c r="AH251" s="157">
        <f t="shared" si="339"/>
        <v>0</v>
      </c>
      <c r="AI251" s="157" t="str">
        <f t="shared" si="340"/>
        <v/>
      </c>
      <c r="AJ251" s="157" t="str">
        <f t="shared" si="341"/>
        <v/>
      </c>
      <c r="AK251" s="390"/>
      <c r="AL251" s="171">
        <f t="shared" si="269"/>
        <v>0</v>
      </c>
      <c r="AM251" s="399">
        <f t="shared" si="270"/>
        <v>0</v>
      </c>
      <c r="AN251" s="399">
        <f>COUNTIF($B$12:B251,B251)</f>
        <v>0</v>
      </c>
      <c r="AO251" s="399"/>
      <c r="AP251" s="399" t="str">
        <f t="shared" si="271"/>
        <v/>
      </c>
      <c r="AQ251" s="399" t="str">
        <f t="shared" si="271"/>
        <v/>
      </c>
      <c r="AR251" s="399" t="str">
        <f t="shared" si="271"/>
        <v/>
      </c>
      <c r="AS251" s="399" t="str">
        <f t="shared" si="265"/>
        <v/>
      </c>
      <c r="AT251" s="399">
        <f t="shared" si="272"/>
        <v>0</v>
      </c>
      <c r="AU251" s="399" t="str">
        <f t="shared" si="273"/>
        <v/>
      </c>
      <c r="AV251" s="399" t="str">
        <f t="shared" si="274"/>
        <v/>
      </c>
      <c r="AW251" s="399" t="str">
        <f t="shared" si="275"/>
        <v/>
      </c>
      <c r="AX251" s="399" t="str">
        <f t="shared" si="276"/>
        <v/>
      </c>
      <c r="AY251" s="399" t="str">
        <f t="shared" si="277"/>
        <v/>
      </c>
      <c r="AZ251" s="399" t="str">
        <f t="shared" si="342"/>
        <v/>
      </c>
      <c r="BA251" s="399" t="str">
        <f t="shared" si="342"/>
        <v/>
      </c>
      <c r="BB251" s="399" t="str">
        <f t="shared" si="342"/>
        <v/>
      </c>
      <c r="BC251" s="399" t="str">
        <f t="shared" si="342"/>
        <v/>
      </c>
      <c r="BD251" s="403" t="str">
        <f t="shared" si="342"/>
        <v/>
      </c>
      <c r="BE251" s="393">
        <f t="shared" si="278"/>
        <v>0</v>
      </c>
      <c r="BG251" s="399">
        <f t="shared" si="279"/>
        <v>0</v>
      </c>
      <c r="BH251" s="399">
        <f t="shared" si="280"/>
        <v>0</v>
      </c>
      <c r="BI251" s="412">
        <f t="shared" si="281"/>
        <v>0</v>
      </c>
      <c r="BJ251" s="413">
        <f t="shared" si="266"/>
        <v>0</v>
      </c>
      <c r="BK251" s="398" t="str">
        <f t="shared" si="267"/>
        <v>0</v>
      </c>
      <c r="BL251" s="398" t="str">
        <f t="shared" si="268"/>
        <v>0</v>
      </c>
      <c r="BM251" s="412">
        <f t="shared" si="282"/>
        <v>0</v>
      </c>
      <c r="BN251" s="412" t="str">
        <f t="shared" si="283"/>
        <v>0m0</v>
      </c>
      <c r="BO251" s="399">
        <f t="shared" si="284"/>
        <v>0</v>
      </c>
      <c r="BP251" s="399">
        <f t="shared" si="285"/>
        <v>0</v>
      </c>
      <c r="BQ251" s="412">
        <f t="shared" si="286"/>
        <v>0</v>
      </c>
      <c r="BR251" s="413">
        <f t="shared" si="287"/>
        <v>0</v>
      </c>
      <c r="BS251" s="398" t="str">
        <f t="shared" si="288"/>
        <v>0</v>
      </c>
      <c r="BT251" s="398" t="str">
        <f t="shared" si="289"/>
        <v>0</v>
      </c>
      <c r="BU251" s="412">
        <f t="shared" si="290"/>
        <v>0</v>
      </c>
      <c r="BV251" s="412" t="str">
        <f t="shared" si="291"/>
        <v>0m0</v>
      </c>
      <c r="BW251" s="399">
        <f t="shared" si="292"/>
        <v>0</v>
      </c>
      <c r="BX251" s="399">
        <f t="shared" si="293"/>
        <v>0</v>
      </c>
      <c r="BY251" s="412">
        <f t="shared" si="294"/>
        <v>0</v>
      </c>
      <c r="BZ251" s="413">
        <f t="shared" si="295"/>
        <v>0</v>
      </c>
      <c r="CA251" s="398" t="str">
        <f t="shared" si="296"/>
        <v>0</v>
      </c>
      <c r="CB251" s="398" t="str">
        <f t="shared" si="297"/>
        <v>0</v>
      </c>
      <c r="CC251" s="412">
        <f t="shared" si="298"/>
        <v>0</v>
      </c>
      <c r="CD251" s="412" t="str">
        <f t="shared" si="299"/>
        <v>0m0</v>
      </c>
      <c r="CE251" s="399">
        <f t="shared" si="300"/>
        <v>0</v>
      </c>
      <c r="CF251" s="399">
        <f t="shared" si="301"/>
        <v>0</v>
      </c>
      <c r="CG251" s="412">
        <f t="shared" si="302"/>
        <v>0</v>
      </c>
      <c r="CH251" s="413">
        <f t="shared" si="303"/>
        <v>0</v>
      </c>
      <c r="CI251" s="398" t="str">
        <f t="shared" si="304"/>
        <v>0</v>
      </c>
      <c r="CJ251" s="398" t="str">
        <f t="shared" si="305"/>
        <v>0</v>
      </c>
      <c r="CK251" s="412">
        <f t="shared" si="306"/>
        <v>0</v>
      </c>
      <c r="CL251" s="412" t="str">
        <f t="shared" si="307"/>
        <v>0m0</v>
      </c>
      <c r="CM251" s="399">
        <f t="shared" si="308"/>
        <v>0</v>
      </c>
      <c r="CN251" s="399">
        <f t="shared" si="309"/>
        <v>0</v>
      </c>
      <c r="CO251" s="412">
        <f t="shared" si="310"/>
        <v>0</v>
      </c>
      <c r="CP251" s="413">
        <f t="shared" si="311"/>
        <v>0</v>
      </c>
      <c r="CQ251" s="398" t="str">
        <f t="shared" si="312"/>
        <v>0</v>
      </c>
      <c r="CR251" s="398" t="str">
        <f t="shared" si="313"/>
        <v>0</v>
      </c>
      <c r="CS251" s="412">
        <f t="shared" si="314"/>
        <v>0</v>
      </c>
      <c r="CT251" s="412" t="str">
        <f t="shared" si="315"/>
        <v>0m0</v>
      </c>
      <c r="CU251" s="412">
        <f t="shared" si="316"/>
        <v>0</v>
      </c>
      <c r="CV251" s="412">
        <f t="shared" si="317"/>
        <v>0</v>
      </c>
      <c r="CW251" s="412">
        <f t="shared" si="318"/>
        <v>0</v>
      </c>
      <c r="CX251" s="412">
        <f t="shared" si="319"/>
        <v>0</v>
      </c>
      <c r="CY251" s="412">
        <f t="shared" si="320"/>
        <v>0</v>
      </c>
      <c r="CZ251" s="412" t="str">
        <f t="shared" si="321"/>
        <v/>
      </c>
      <c r="DA251" s="412" t="str">
        <f t="shared" si="322"/>
        <v/>
      </c>
      <c r="DB251" s="412" t="str">
        <f t="shared" si="323"/>
        <v/>
      </c>
      <c r="DC251" s="412" t="str">
        <f t="shared" si="324"/>
        <v/>
      </c>
      <c r="DD251" s="412" t="str">
        <f t="shared" si="325"/>
        <v/>
      </c>
      <c r="DE251" s="412"/>
      <c r="DF251" s="411"/>
      <c r="DG251" s="412" t="str">
        <f t="shared" si="326"/>
        <v/>
      </c>
      <c r="DH251" s="412" t="str">
        <f t="shared" si="327"/>
        <v/>
      </c>
      <c r="DI251" s="412">
        <f t="shared" si="328"/>
        <v>0</v>
      </c>
      <c r="DJ251" s="412" t="str">
        <f t="shared" si="329"/>
        <v/>
      </c>
      <c r="DK251" s="412" t="str">
        <f t="shared" si="330"/>
        <v/>
      </c>
      <c r="DL251" s="412" t="str">
        <f t="shared" si="331"/>
        <v/>
      </c>
      <c r="DM251" s="412" t="str">
        <f t="shared" si="332"/>
        <v/>
      </c>
      <c r="DN251" s="412" t="str">
        <f t="shared" si="333"/>
        <v/>
      </c>
      <c r="DO251" s="412" t="str">
        <f t="shared" si="334"/>
        <v/>
      </c>
    </row>
    <row r="252" spans="1:119" s="157" customFormat="1" ht="18" hidden="1" customHeight="1">
      <c r="A252" s="161" t="str">
        <f t="shared" si="343"/>
        <v/>
      </c>
      <c r="B252" s="158"/>
      <c r="C252" s="31" t="str">
        <f>IF(B252="","",VLOOKUP(B252,学連登録!$C$2:$G$3000,2,FALSE))</f>
        <v/>
      </c>
      <c r="D252" s="32" t="str">
        <f>IF(B252="","",VLOOKUP(B252,学連登録!$C$2:$G$3000,3,FALSE))</f>
        <v/>
      </c>
      <c r="E252" s="33" t="str">
        <f>IF(B252="","",VLOOKUP(B252,学連登録!$C$2:$G$3000,4,FALSE))</f>
        <v/>
      </c>
      <c r="F252" s="383" t="str">
        <f>IF(B252="","",VLOOKUP(B252,学連登録!$C$2:$I$3000,7,FALSE))</f>
        <v/>
      </c>
      <c r="G252" s="160"/>
      <c r="H252" s="905"/>
      <c r="I252" s="907"/>
      <c r="J252" s="160"/>
      <c r="K252" s="905"/>
      <c r="L252" s="906"/>
      <c r="M252" s="160"/>
      <c r="N252" s="819"/>
      <c r="O252" s="820"/>
      <c r="P252" s="159"/>
      <c r="Q252" s="905"/>
      <c r="R252" s="906"/>
      <c r="S252" s="159"/>
      <c r="T252" s="905"/>
      <c r="U252" s="906"/>
      <c r="V252" s="103" t="str">
        <f>IF(B252="","",VLOOKUP(B252,学連登録!$C$2:$H$3000,6,FALSE))</f>
        <v/>
      </c>
      <c r="Y252" s="118" t="str">
        <f t="shared" si="335"/>
        <v/>
      </c>
      <c r="Z252" s="97" t="str">
        <f>IF(G252="","",VLOOKUP(G252,種目名!$R$5:$T$104,3,0))</f>
        <v/>
      </c>
      <c r="AA252" s="99" t="str">
        <f>IF(J252="","",VLOOKUP(J252,種目名!$R$5:$T$104,3,0))</f>
        <v/>
      </c>
      <c r="AB252" s="119" t="str">
        <f>IF(M252="","",VLOOKUP(M252,種目名!$R$5:$T$104,3,0))</f>
        <v/>
      </c>
      <c r="AC252" s="119" t="str">
        <f>IF(P252="","",VLOOKUP(AF252,種目名!$R$5:$T$104,3,0))</f>
        <v/>
      </c>
      <c r="AD252" s="120" t="str">
        <f>IF(S252="","",VLOOKUP(AI252,種目名!$R$5:$T$104,3,0))</f>
        <v/>
      </c>
      <c r="AE252" s="117">
        <f t="shared" si="336"/>
        <v>0</v>
      </c>
      <c r="AF252" s="157" t="str">
        <f t="shared" si="337"/>
        <v/>
      </c>
      <c r="AG252" s="157" t="str">
        <f t="shared" si="338"/>
        <v/>
      </c>
      <c r="AH252" s="157">
        <f t="shared" si="339"/>
        <v>0</v>
      </c>
      <c r="AI252" s="157" t="str">
        <f t="shared" si="340"/>
        <v/>
      </c>
      <c r="AJ252" s="157" t="str">
        <f t="shared" si="341"/>
        <v/>
      </c>
      <c r="AK252" s="390"/>
      <c r="AL252" s="171">
        <f t="shared" si="269"/>
        <v>0</v>
      </c>
      <c r="AM252" s="399">
        <f t="shared" si="270"/>
        <v>0</v>
      </c>
      <c r="AN252" s="399">
        <f>COUNTIF($B$12:B252,B252)</f>
        <v>0</v>
      </c>
      <c r="AO252" s="399"/>
      <c r="AP252" s="399" t="str">
        <f t="shared" si="271"/>
        <v/>
      </c>
      <c r="AQ252" s="399" t="str">
        <f t="shared" si="271"/>
        <v/>
      </c>
      <c r="AR252" s="399" t="str">
        <f t="shared" si="271"/>
        <v/>
      </c>
      <c r="AS252" s="399" t="str">
        <f t="shared" si="265"/>
        <v/>
      </c>
      <c r="AT252" s="399">
        <f t="shared" si="272"/>
        <v>0</v>
      </c>
      <c r="AU252" s="399" t="str">
        <f t="shared" si="273"/>
        <v/>
      </c>
      <c r="AV252" s="399" t="str">
        <f t="shared" si="274"/>
        <v/>
      </c>
      <c r="AW252" s="399" t="str">
        <f t="shared" si="275"/>
        <v/>
      </c>
      <c r="AX252" s="399" t="str">
        <f t="shared" si="276"/>
        <v/>
      </c>
      <c r="AY252" s="399" t="str">
        <f t="shared" si="277"/>
        <v/>
      </c>
      <c r="AZ252" s="399" t="str">
        <f t="shared" si="342"/>
        <v/>
      </c>
      <c r="BA252" s="399" t="str">
        <f t="shared" si="342"/>
        <v/>
      </c>
      <c r="BB252" s="399" t="str">
        <f t="shared" si="342"/>
        <v/>
      </c>
      <c r="BC252" s="399" t="str">
        <f t="shared" si="342"/>
        <v/>
      </c>
      <c r="BD252" s="403" t="str">
        <f t="shared" si="342"/>
        <v/>
      </c>
      <c r="BE252" s="393">
        <f t="shared" si="278"/>
        <v>0</v>
      </c>
      <c r="BG252" s="399">
        <f t="shared" si="279"/>
        <v>0</v>
      </c>
      <c r="BH252" s="399">
        <f t="shared" si="280"/>
        <v>0</v>
      </c>
      <c r="BI252" s="412">
        <f t="shared" si="281"/>
        <v>0</v>
      </c>
      <c r="BJ252" s="413">
        <f t="shared" si="266"/>
        <v>0</v>
      </c>
      <c r="BK252" s="398" t="str">
        <f t="shared" si="267"/>
        <v>0</v>
      </c>
      <c r="BL252" s="398" t="str">
        <f t="shared" si="268"/>
        <v>0</v>
      </c>
      <c r="BM252" s="412">
        <f t="shared" si="282"/>
        <v>0</v>
      </c>
      <c r="BN252" s="412" t="str">
        <f t="shared" si="283"/>
        <v>0m0</v>
      </c>
      <c r="BO252" s="399">
        <f t="shared" si="284"/>
        <v>0</v>
      </c>
      <c r="BP252" s="399">
        <f t="shared" si="285"/>
        <v>0</v>
      </c>
      <c r="BQ252" s="412">
        <f t="shared" si="286"/>
        <v>0</v>
      </c>
      <c r="BR252" s="413">
        <f t="shared" si="287"/>
        <v>0</v>
      </c>
      <c r="BS252" s="398" t="str">
        <f t="shared" si="288"/>
        <v>0</v>
      </c>
      <c r="BT252" s="398" t="str">
        <f t="shared" si="289"/>
        <v>0</v>
      </c>
      <c r="BU252" s="412">
        <f t="shared" si="290"/>
        <v>0</v>
      </c>
      <c r="BV252" s="412" t="str">
        <f t="shared" si="291"/>
        <v>0m0</v>
      </c>
      <c r="BW252" s="399">
        <f t="shared" si="292"/>
        <v>0</v>
      </c>
      <c r="BX252" s="399">
        <f t="shared" si="293"/>
        <v>0</v>
      </c>
      <c r="BY252" s="412">
        <f t="shared" si="294"/>
        <v>0</v>
      </c>
      <c r="BZ252" s="413">
        <f t="shared" si="295"/>
        <v>0</v>
      </c>
      <c r="CA252" s="398" t="str">
        <f t="shared" si="296"/>
        <v>0</v>
      </c>
      <c r="CB252" s="398" t="str">
        <f t="shared" si="297"/>
        <v>0</v>
      </c>
      <c r="CC252" s="412">
        <f t="shared" si="298"/>
        <v>0</v>
      </c>
      <c r="CD252" s="412" t="str">
        <f t="shared" si="299"/>
        <v>0m0</v>
      </c>
      <c r="CE252" s="399">
        <f t="shared" si="300"/>
        <v>0</v>
      </c>
      <c r="CF252" s="399">
        <f t="shared" si="301"/>
        <v>0</v>
      </c>
      <c r="CG252" s="412">
        <f t="shared" si="302"/>
        <v>0</v>
      </c>
      <c r="CH252" s="413">
        <f t="shared" si="303"/>
        <v>0</v>
      </c>
      <c r="CI252" s="398" t="str">
        <f t="shared" si="304"/>
        <v>0</v>
      </c>
      <c r="CJ252" s="398" t="str">
        <f t="shared" si="305"/>
        <v>0</v>
      </c>
      <c r="CK252" s="412">
        <f t="shared" si="306"/>
        <v>0</v>
      </c>
      <c r="CL252" s="412" t="str">
        <f t="shared" si="307"/>
        <v>0m0</v>
      </c>
      <c r="CM252" s="399">
        <f t="shared" si="308"/>
        <v>0</v>
      </c>
      <c r="CN252" s="399">
        <f t="shared" si="309"/>
        <v>0</v>
      </c>
      <c r="CO252" s="412">
        <f t="shared" si="310"/>
        <v>0</v>
      </c>
      <c r="CP252" s="413">
        <f t="shared" si="311"/>
        <v>0</v>
      </c>
      <c r="CQ252" s="398" t="str">
        <f t="shared" si="312"/>
        <v>0</v>
      </c>
      <c r="CR252" s="398" t="str">
        <f t="shared" si="313"/>
        <v>0</v>
      </c>
      <c r="CS252" s="412">
        <f t="shared" si="314"/>
        <v>0</v>
      </c>
      <c r="CT252" s="412" t="str">
        <f t="shared" si="315"/>
        <v>0m0</v>
      </c>
      <c r="CU252" s="412">
        <f t="shared" si="316"/>
        <v>0</v>
      </c>
      <c r="CV252" s="412">
        <f t="shared" si="317"/>
        <v>0</v>
      </c>
      <c r="CW252" s="412">
        <f t="shared" si="318"/>
        <v>0</v>
      </c>
      <c r="CX252" s="412">
        <f t="shared" si="319"/>
        <v>0</v>
      </c>
      <c r="CY252" s="412">
        <f t="shared" si="320"/>
        <v>0</v>
      </c>
      <c r="CZ252" s="412" t="str">
        <f t="shared" si="321"/>
        <v/>
      </c>
      <c r="DA252" s="412" t="str">
        <f t="shared" si="322"/>
        <v/>
      </c>
      <c r="DB252" s="412" t="str">
        <f t="shared" si="323"/>
        <v/>
      </c>
      <c r="DC252" s="412" t="str">
        <f t="shared" si="324"/>
        <v/>
      </c>
      <c r="DD252" s="412" t="str">
        <f t="shared" si="325"/>
        <v/>
      </c>
      <c r="DE252" s="412"/>
      <c r="DF252" s="411"/>
      <c r="DG252" s="412" t="str">
        <f t="shared" si="326"/>
        <v/>
      </c>
      <c r="DH252" s="412" t="str">
        <f t="shared" si="327"/>
        <v/>
      </c>
      <c r="DI252" s="412">
        <f t="shared" si="328"/>
        <v>0</v>
      </c>
      <c r="DJ252" s="412" t="str">
        <f t="shared" si="329"/>
        <v/>
      </c>
      <c r="DK252" s="412" t="str">
        <f t="shared" si="330"/>
        <v/>
      </c>
      <c r="DL252" s="412" t="str">
        <f t="shared" si="331"/>
        <v/>
      </c>
      <c r="DM252" s="412" t="str">
        <f t="shared" si="332"/>
        <v/>
      </c>
      <c r="DN252" s="412" t="str">
        <f t="shared" si="333"/>
        <v/>
      </c>
      <c r="DO252" s="412" t="str">
        <f t="shared" si="334"/>
        <v/>
      </c>
    </row>
    <row r="253" spans="1:119" s="157" customFormat="1" ht="18" hidden="1" customHeight="1">
      <c r="A253" s="161" t="str">
        <f t="shared" si="343"/>
        <v/>
      </c>
      <c r="B253" s="158"/>
      <c r="C253" s="31" t="str">
        <f>IF(B253="","",VLOOKUP(B253,学連登録!$C$2:$G$3000,2,FALSE))</f>
        <v/>
      </c>
      <c r="D253" s="32" t="str">
        <f>IF(B253="","",VLOOKUP(B253,学連登録!$C$2:$G$3000,3,FALSE))</f>
        <v/>
      </c>
      <c r="E253" s="33" t="str">
        <f>IF(B253="","",VLOOKUP(B253,学連登録!$C$2:$G$3000,4,FALSE))</f>
        <v/>
      </c>
      <c r="F253" s="383" t="str">
        <f>IF(B253="","",VLOOKUP(B253,学連登録!$C$2:$I$3000,7,FALSE))</f>
        <v/>
      </c>
      <c r="G253" s="160"/>
      <c r="H253" s="905"/>
      <c r="I253" s="907"/>
      <c r="J253" s="160"/>
      <c r="K253" s="905"/>
      <c r="L253" s="906"/>
      <c r="M253" s="160"/>
      <c r="N253" s="819"/>
      <c r="O253" s="820"/>
      <c r="P253" s="159"/>
      <c r="Q253" s="905"/>
      <c r="R253" s="906"/>
      <c r="S253" s="159"/>
      <c r="T253" s="905"/>
      <c r="U253" s="906"/>
      <c r="V253" s="103" t="str">
        <f>IF(B253="","",VLOOKUP(B253,学連登録!$C$2:$H$3000,6,FALSE))</f>
        <v/>
      </c>
      <c r="Y253" s="118" t="str">
        <f t="shared" si="335"/>
        <v/>
      </c>
      <c r="Z253" s="97" t="str">
        <f>IF(G253="","",VLOOKUP(G253,種目名!$R$5:$T$104,3,0))</f>
        <v/>
      </c>
      <c r="AA253" s="99" t="str">
        <f>IF(J253="","",VLOOKUP(J253,種目名!$R$5:$T$104,3,0))</f>
        <v/>
      </c>
      <c r="AB253" s="119" t="str">
        <f>IF(M253="","",VLOOKUP(M253,種目名!$R$5:$T$104,3,0))</f>
        <v/>
      </c>
      <c r="AC253" s="119" t="str">
        <f>IF(P253="","",VLOOKUP(AF253,種目名!$R$5:$T$104,3,0))</f>
        <v/>
      </c>
      <c r="AD253" s="120" t="str">
        <f>IF(S253="","",VLOOKUP(AI253,種目名!$R$5:$T$104,3,0))</f>
        <v/>
      </c>
      <c r="AE253" s="117">
        <f t="shared" si="336"/>
        <v>0</v>
      </c>
      <c r="AF253" s="157" t="str">
        <f t="shared" si="337"/>
        <v/>
      </c>
      <c r="AG253" s="157" t="str">
        <f t="shared" si="338"/>
        <v/>
      </c>
      <c r="AH253" s="157">
        <f t="shared" si="339"/>
        <v>0</v>
      </c>
      <c r="AI253" s="157" t="str">
        <f t="shared" si="340"/>
        <v/>
      </c>
      <c r="AJ253" s="157" t="str">
        <f t="shared" si="341"/>
        <v/>
      </c>
      <c r="AK253" s="390"/>
      <c r="AL253" s="171">
        <f t="shared" si="269"/>
        <v>0</v>
      </c>
      <c r="AM253" s="399">
        <f t="shared" si="270"/>
        <v>0</v>
      </c>
      <c r="AN253" s="399">
        <f>COUNTIF($B$12:B253,B253)</f>
        <v>0</v>
      </c>
      <c r="AO253" s="399"/>
      <c r="AP253" s="399" t="str">
        <f t="shared" si="271"/>
        <v/>
      </c>
      <c r="AQ253" s="399" t="str">
        <f t="shared" si="271"/>
        <v/>
      </c>
      <c r="AR253" s="399" t="str">
        <f t="shared" si="271"/>
        <v/>
      </c>
      <c r="AS253" s="399" t="str">
        <f t="shared" si="265"/>
        <v/>
      </c>
      <c r="AT253" s="399">
        <f t="shared" si="272"/>
        <v>0</v>
      </c>
      <c r="AU253" s="399" t="str">
        <f t="shared" si="273"/>
        <v/>
      </c>
      <c r="AV253" s="399" t="str">
        <f t="shared" si="274"/>
        <v/>
      </c>
      <c r="AW253" s="399" t="str">
        <f t="shared" si="275"/>
        <v/>
      </c>
      <c r="AX253" s="399" t="str">
        <f t="shared" si="276"/>
        <v/>
      </c>
      <c r="AY253" s="399" t="str">
        <f t="shared" si="277"/>
        <v/>
      </c>
      <c r="AZ253" s="399" t="str">
        <f t="shared" si="342"/>
        <v/>
      </c>
      <c r="BA253" s="399" t="str">
        <f t="shared" si="342"/>
        <v/>
      </c>
      <c r="BB253" s="399" t="str">
        <f t="shared" si="342"/>
        <v/>
      </c>
      <c r="BC253" s="399" t="str">
        <f t="shared" si="342"/>
        <v/>
      </c>
      <c r="BD253" s="403" t="str">
        <f t="shared" si="342"/>
        <v/>
      </c>
      <c r="BE253" s="393">
        <f t="shared" si="278"/>
        <v>0</v>
      </c>
      <c r="BG253" s="399">
        <f t="shared" si="279"/>
        <v>0</v>
      </c>
      <c r="BH253" s="399">
        <f t="shared" si="280"/>
        <v>0</v>
      </c>
      <c r="BI253" s="412">
        <f t="shared" si="281"/>
        <v>0</v>
      </c>
      <c r="BJ253" s="413">
        <f t="shared" si="266"/>
        <v>0</v>
      </c>
      <c r="BK253" s="398" t="str">
        <f t="shared" si="267"/>
        <v>0</v>
      </c>
      <c r="BL253" s="398" t="str">
        <f t="shared" si="268"/>
        <v>0</v>
      </c>
      <c r="BM253" s="412">
        <f t="shared" si="282"/>
        <v>0</v>
      </c>
      <c r="BN253" s="412" t="str">
        <f t="shared" si="283"/>
        <v>0m0</v>
      </c>
      <c r="BO253" s="399">
        <f t="shared" si="284"/>
        <v>0</v>
      </c>
      <c r="BP253" s="399">
        <f t="shared" si="285"/>
        <v>0</v>
      </c>
      <c r="BQ253" s="412">
        <f t="shared" si="286"/>
        <v>0</v>
      </c>
      <c r="BR253" s="413">
        <f t="shared" si="287"/>
        <v>0</v>
      </c>
      <c r="BS253" s="398" t="str">
        <f t="shared" si="288"/>
        <v>0</v>
      </c>
      <c r="BT253" s="398" t="str">
        <f t="shared" si="289"/>
        <v>0</v>
      </c>
      <c r="BU253" s="412">
        <f t="shared" si="290"/>
        <v>0</v>
      </c>
      <c r="BV253" s="412" t="str">
        <f t="shared" si="291"/>
        <v>0m0</v>
      </c>
      <c r="BW253" s="399">
        <f t="shared" si="292"/>
        <v>0</v>
      </c>
      <c r="BX253" s="399">
        <f t="shared" si="293"/>
        <v>0</v>
      </c>
      <c r="BY253" s="412">
        <f t="shared" si="294"/>
        <v>0</v>
      </c>
      <c r="BZ253" s="413">
        <f t="shared" si="295"/>
        <v>0</v>
      </c>
      <c r="CA253" s="398" t="str">
        <f t="shared" si="296"/>
        <v>0</v>
      </c>
      <c r="CB253" s="398" t="str">
        <f t="shared" si="297"/>
        <v>0</v>
      </c>
      <c r="CC253" s="412">
        <f t="shared" si="298"/>
        <v>0</v>
      </c>
      <c r="CD253" s="412" t="str">
        <f t="shared" si="299"/>
        <v>0m0</v>
      </c>
      <c r="CE253" s="399">
        <f t="shared" si="300"/>
        <v>0</v>
      </c>
      <c r="CF253" s="399">
        <f t="shared" si="301"/>
        <v>0</v>
      </c>
      <c r="CG253" s="412">
        <f t="shared" si="302"/>
        <v>0</v>
      </c>
      <c r="CH253" s="413">
        <f t="shared" si="303"/>
        <v>0</v>
      </c>
      <c r="CI253" s="398" t="str">
        <f t="shared" si="304"/>
        <v>0</v>
      </c>
      <c r="CJ253" s="398" t="str">
        <f t="shared" si="305"/>
        <v>0</v>
      </c>
      <c r="CK253" s="412">
        <f t="shared" si="306"/>
        <v>0</v>
      </c>
      <c r="CL253" s="412" t="str">
        <f t="shared" si="307"/>
        <v>0m0</v>
      </c>
      <c r="CM253" s="399">
        <f t="shared" si="308"/>
        <v>0</v>
      </c>
      <c r="CN253" s="399">
        <f t="shared" si="309"/>
        <v>0</v>
      </c>
      <c r="CO253" s="412">
        <f t="shared" si="310"/>
        <v>0</v>
      </c>
      <c r="CP253" s="413">
        <f t="shared" si="311"/>
        <v>0</v>
      </c>
      <c r="CQ253" s="398" t="str">
        <f t="shared" si="312"/>
        <v>0</v>
      </c>
      <c r="CR253" s="398" t="str">
        <f t="shared" si="313"/>
        <v>0</v>
      </c>
      <c r="CS253" s="412">
        <f t="shared" si="314"/>
        <v>0</v>
      </c>
      <c r="CT253" s="412" t="str">
        <f t="shared" si="315"/>
        <v>0m0</v>
      </c>
      <c r="CU253" s="412">
        <f t="shared" si="316"/>
        <v>0</v>
      </c>
      <c r="CV253" s="412">
        <f t="shared" si="317"/>
        <v>0</v>
      </c>
      <c r="CW253" s="412">
        <f t="shared" si="318"/>
        <v>0</v>
      </c>
      <c r="CX253" s="412">
        <f t="shared" si="319"/>
        <v>0</v>
      </c>
      <c r="CY253" s="412">
        <f t="shared" si="320"/>
        <v>0</v>
      </c>
      <c r="CZ253" s="412" t="str">
        <f t="shared" si="321"/>
        <v/>
      </c>
      <c r="DA253" s="412" t="str">
        <f t="shared" si="322"/>
        <v/>
      </c>
      <c r="DB253" s="412" t="str">
        <f t="shared" si="323"/>
        <v/>
      </c>
      <c r="DC253" s="412" t="str">
        <f t="shared" si="324"/>
        <v/>
      </c>
      <c r="DD253" s="412" t="str">
        <f t="shared" si="325"/>
        <v/>
      </c>
      <c r="DE253" s="412"/>
      <c r="DF253" s="411"/>
      <c r="DG253" s="412" t="str">
        <f t="shared" si="326"/>
        <v/>
      </c>
      <c r="DH253" s="412" t="str">
        <f t="shared" si="327"/>
        <v/>
      </c>
      <c r="DI253" s="412">
        <f t="shared" si="328"/>
        <v>0</v>
      </c>
      <c r="DJ253" s="412" t="str">
        <f t="shared" si="329"/>
        <v/>
      </c>
      <c r="DK253" s="412" t="str">
        <f t="shared" si="330"/>
        <v/>
      </c>
      <c r="DL253" s="412" t="str">
        <f t="shared" si="331"/>
        <v/>
      </c>
      <c r="DM253" s="412" t="str">
        <f t="shared" si="332"/>
        <v/>
      </c>
      <c r="DN253" s="412" t="str">
        <f t="shared" si="333"/>
        <v/>
      </c>
      <c r="DO253" s="412" t="str">
        <f t="shared" si="334"/>
        <v/>
      </c>
    </row>
    <row r="254" spans="1:119" s="157" customFormat="1" ht="18" hidden="1" customHeight="1">
      <c r="A254" s="161" t="str">
        <f t="shared" si="343"/>
        <v/>
      </c>
      <c r="B254" s="158"/>
      <c r="C254" s="31" t="str">
        <f>IF(B254="","",VLOOKUP(B254,学連登録!$C$2:$G$3000,2,FALSE))</f>
        <v/>
      </c>
      <c r="D254" s="32" t="str">
        <f>IF(B254="","",VLOOKUP(B254,学連登録!$C$2:$G$3000,3,FALSE))</f>
        <v/>
      </c>
      <c r="E254" s="33" t="str">
        <f>IF(B254="","",VLOOKUP(B254,学連登録!$C$2:$G$3000,4,FALSE))</f>
        <v/>
      </c>
      <c r="F254" s="383" t="str">
        <f>IF(B254="","",VLOOKUP(B254,学連登録!$C$2:$I$3000,7,FALSE))</f>
        <v/>
      </c>
      <c r="G254" s="160"/>
      <c r="H254" s="905"/>
      <c r="I254" s="907"/>
      <c r="J254" s="160"/>
      <c r="K254" s="905"/>
      <c r="L254" s="906"/>
      <c r="M254" s="160"/>
      <c r="N254" s="819"/>
      <c r="O254" s="820"/>
      <c r="P254" s="159"/>
      <c r="Q254" s="905"/>
      <c r="R254" s="906"/>
      <c r="S254" s="159"/>
      <c r="T254" s="905"/>
      <c r="U254" s="906"/>
      <c r="V254" s="103" t="str">
        <f>IF(B254="","",VLOOKUP(B254,学連登録!$C$2:$H$3000,6,FALSE))</f>
        <v/>
      </c>
      <c r="Y254" s="118" t="str">
        <f t="shared" si="335"/>
        <v/>
      </c>
      <c r="Z254" s="97" t="str">
        <f>IF(G254="","",VLOOKUP(G254,種目名!$R$5:$T$104,3,0))</f>
        <v/>
      </c>
      <c r="AA254" s="99" t="str">
        <f>IF(J254="","",VLOOKUP(J254,種目名!$R$5:$T$104,3,0))</f>
        <v/>
      </c>
      <c r="AB254" s="119" t="str">
        <f>IF(M254="","",VLOOKUP(M254,種目名!$R$5:$T$104,3,0))</f>
        <v/>
      </c>
      <c r="AC254" s="119" t="str">
        <f>IF(P254="","",VLOOKUP(AF254,種目名!$R$5:$T$104,3,0))</f>
        <v/>
      </c>
      <c r="AD254" s="120" t="str">
        <f>IF(S254="","",VLOOKUP(AI254,種目名!$R$5:$T$104,3,0))</f>
        <v/>
      </c>
      <c r="AE254" s="117">
        <f t="shared" si="336"/>
        <v>0</v>
      </c>
      <c r="AF254" s="157" t="str">
        <f t="shared" si="337"/>
        <v/>
      </c>
      <c r="AG254" s="157" t="str">
        <f t="shared" si="338"/>
        <v/>
      </c>
      <c r="AH254" s="157">
        <f t="shared" si="339"/>
        <v>0</v>
      </c>
      <c r="AI254" s="157" t="str">
        <f t="shared" si="340"/>
        <v/>
      </c>
      <c r="AJ254" s="157" t="str">
        <f t="shared" si="341"/>
        <v/>
      </c>
      <c r="AK254" s="390"/>
      <c r="AL254" s="171">
        <f t="shared" si="269"/>
        <v>0</v>
      </c>
      <c r="AM254" s="399">
        <f t="shared" si="270"/>
        <v>0</v>
      </c>
      <c r="AN254" s="399">
        <f>COUNTIF($B$12:B254,B254)</f>
        <v>0</v>
      </c>
      <c r="AO254" s="399"/>
      <c r="AP254" s="399" t="str">
        <f t="shared" si="271"/>
        <v/>
      </c>
      <c r="AQ254" s="399" t="str">
        <f t="shared" si="271"/>
        <v/>
      </c>
      <c r="AR254" s="399" t="str">
        <f t="shared" si="271"/>
        <v/>
      </c>
      <c r="AS254" s="399" t="str">
        <f t="shared" si="265"/>
        <v/>
      </c>
      <c r="AT254" s="399">
        <f t="shared" si="272"/>
        <v>0</v>
      </c>
      <c r="AU254" s="399" t="str">
        <f t="shared" si="273"/>
        <v/>
      </c>
      <c r="AV254" s="399" t="str">
        <f t="shared" si="274"/>
        <v/>
      </c>
      <c r="AW254" s="399" t="str">
        <f t="shared" si="275"/>
        <v/>
      </c>
      <c r="AX254" s="399" t="str">
        <f t="shared" si="276"/>
        <v/>
      </c>
      <c r="AY254" s="399" t="str">
        <f t="shared" si="277"/>
        <v/>
      </c>
      <c r="AZ254" s="399" t="str">
        <f t="shared" si="342"/>
        <v/>
      </c>
      <c r="BA254" s="399" t="str">
        <f t="shared" si="342"/>
        <v/>
      </c>
      <c r="BB254" s="399" t="str">
        <f t="shared" si="342"/>
        <v/>
      </c>
      <c r="BC254" s="399" t="str">
        <f t="shared" si="342"/>
        <v/>
      </c>
      <c r="BD254" s="403" t="str">
        <f t="shared" si="342"/>
        <v/>
      </c>
      <c r="BE254" s="393">
        <f t="shared" si="278"/>
        <v>0</v>
      </c>
      <c r="BG254" s="399">
        <f t="shared" si="279"/>
        <v>0</v>
      </c>
      <c r="BH254" s="399">
        <f t="shared" si="280"/>
        <v>0</v>
      </c>
      <c r="BI254" s="412">
        <f t="shared" si="281"/>
        <v>0</v>
      </c>
      <c r="BJ254" s="413">
        <f t="shared" si="266"/>
        <v>0</v>
      </c>
      <c r="BK254" s="398" t="str">
        <f t="shared" si="267"/>
        <v>0</v>
      </c>
      <c r="BL254" s="398" t="str">
        <f t="shared" si="268"/>
        <v>0</v>
      </c>
      <c r="BM254" s="412">
        <f t="shared" si="282"/>
        <v>0</v>
      </c>
      <c r="BN254" s="412" t="str">
        <f t="shared" si="283"/>
        <v>0m0</v>
      </c>
      <c r="BO254" s="399">
        <f t="shared" si="284"/>
        <v>0</v>
      </c>
      <c r="BP254" s="399">
        <f t="shared" si="285"/>
        <v>0</v>
      </c>
      <c r="BQ254" s="412">
        <f t="shared" si="286"/>
        <v>0</v>
      </c>
      <c r="BR254" s="413">
        <f t="shared" si="287"/>
        <v>0</v>
      </c>
      <c r="BS254" s="398" t="str">
        <f t="shared" si="288"/>
        <v>0</v>
      </c>
      <c r="BT254" s="398" t="str">
        <f t="shared" si="289"/>
        <v>0</v>
      </c>
      <c r="BU254" s="412">
        <f t="shared" si="290"/>
        <v>0</v>
      </c>
      <c r="BV254" s="412" t="str">
        <f t="shared" si="291"/>
        <v>0m0</v>
      </c>
      <c r="BW254" s="399">
        <f t="shared" si="292"/>
        <v>0</v>
      </c>
      <c r="BX254" s="399">
        <f t="shared" si="293"/>
        <v>0</v>
      </c>
      <c r="BY254" s="412">
        <f t="shared" si="294"/>
        <v>0</v>
      </c>
      <c r="BZ254" s="413">
        <f t="shared" si="295"/>
        <v>0</v>
      </c>
      <c r="CA254" s="398" t="str">
        <f t="shared" si="296"/>
        <v>0</v>
      </c>
      <c r="CB254" s="398" t="str">
        <f t="shared" si="297"/>
        <v>0</v>
      </c>
      <c r="CC254" s="412">
        <f t="shared" si="298"/>
        <v>0</v>
      </c>
      <c r="CD254" s="412" t="str">
        <f t="shared" si="299"/>
        <v>0m0</v>
      </c>
      <c r="CE254" s="399">
        <f t="shared" si="300"/>
        <v>0</v>
      </c>
      <c r="CF254" s="399">
        <f t="shared" si="301"/>
        <v>0</v>
      </c>
      <c r="CG254" s="412">
        <f t="shared" si="302"/>
        <v>0</v>
      </c>
      <c r="CH254" s="413">
        <f t="shared" si="303"/>
        <v>0</v>
      </c>
      <c r="CI254" s="398" t="str">
        <f t="shared" si="304"/>
        <v>0</v>
      </c>
      <c r="CJ254" s="398" t="str">
        <f t="shared" si="305"/>
        <v>0</v>
      </c>
      <c r="CK254" s="412">
        <f t="shared" si="306"/>
        <v>0</v>
      </c>
      <c r="CL254" s="412" t="str">
        <f t="shared" si="307"/>
        <v>0m0</v>
      </c>
      <c r="CM254" s="399">
        <f t="shared" si="308"/>
        <v>0</v>
      </c>
      <c r="CN254" s="399">
        <f t="shared" si="309"/>
        <v>0</v>
      </c>
      <c r="CO254" s="412">
        <f t="shared" si="310"/>
        <v>0</v>
      </c>
      <c r="CP254" s="413">
        <f t="shared" si="311"/>
        <v>0</v>
      </c>
      <c r="CQ254" s="398" t="str">
        <f t="shared" si="312"/>
        <v>0</v>
      </c>
      <c r="CR254" s="398" t="str">
        <f t="shared" si="313"/>
        <v>0</v>
      </c>
      <c r="CS254" s="412">
        <f t="shared" si="314"/>
        <v>0</v>
      </c>
      <c r="CT254" s="412" t="str">
        <f t="shared" si="315"/>
        <v>0m0</v>
      </c>
      <c r="CU254" s="412">
        <f t="shared" si="316"/>
        <v>0</v>
      </c>
      <c r="CV254" s="412">
        <f t="shared" si="317"/>
        <v>0</v>
      </c>
      <c r="CW254" s="412">
        <f t="shared" si="318"/>
        <v>0</v>
      </c>
      <c r="CX254" s="412">
        <f t="shared" si="319"/>
        <v>0</v>
      </c>
      <c r="CY254" s="412">
        <f t="shared" si="320"/>
        <v>0</v>
      </c>
      <c r="CZ254" s="412" t="str">
        <f t="shared" si="321"/>
        <v/>
      </c>
      <c r="DA254" s="412" t="str">
        <f t="shared" si="322"/>
        <v/>
      </c>
      <c r="DB254" s="412" t="str">
        <f t="shared" si="323"/>
        <v/>
      </c>
      <c r="DC254" s="412" t="str">
        <f t="shared" si="324"/>
        <v/>
      </c>
      <c r="DD254" s="412" t="str">
        <f t="shared" si="325"/>
        <v/>
      </c>
      <c r="DE254" s="412"/>
      <c r="DF254" s="411"/>
      <c r="DG254" s="412" t="str">
        <f t="shared" si="326"/>
        <v/>
      </c>
      <c r="DH254" s="412" t="str">
        <f t="shared" si="327"/>
        <v/>
      </c>
      <c r="DI254" s="412">
        <f t="shared" si="328"/>
        <v>0</v>
      </c>
      <c r="DJ254" s="412" t="str">
        <f t="shared" si="329"/>
        <v/>
      </c>
      <c r="DK254" s="412" t="str">
        <f t="shared" si="330"/>
        <v/>
      </c>
      <c r="DL254" s="412" t="str">
        <f t="shared" si="331"/>
        <v/>
      </c>
      <c r="DM254" s="412" t="str">
        <f t="shared" si="332"/>
        <v/>
      </c>
      <c r="DN254" s="412" t="str">
        <f t="shared" si="333"/>
        <v/>
      </c>
      <c r="DO254" s="412" t="str">
        <f t="shared" si="334"/>
        <v/>
      </c>
    </row>
    <row r="255" spans="1:119" s="157" customFormat="1" ht="18" hidden="1" customHeight="1">
      <c r="A255" s="161" t="str">
        <f t="shared" si="343"/>
        <v/>
      </c>
      <c r="B255" s="158"/>
      <c r="C255" s="31" t="str">
        <f>IF(B255="","",VLOOKUP(B255,学連登録!$C$2:$G$3000,2,FALSE))</f>
        <v/>
      </c>
      <c r="D255" s="32" t="str">
        <f>IF(B255="","",VLOOKUP(B255,学連登録!$C$2:$G$3000,3,FALSE))</f>
        <v/>
      </c>
      <c r="E255" s="33" t="str">
        <f>IF(B255="","",VLOOKUP(B255,学連登録!$C$2:$G$3000,4,FALSE))</f>
        <v/>
      </c>
      <c r="F255" s="383" t="str">
        <f>IF(B255="","",VLOOKUP(B255,学連登録!$C$2:$I$3000,7,FALSE))</f>
        <v/>
      </c>
      <c r="G255" s="160"/>
      <c r="H255" s="905"/>
      <c r="I255" s="907"/>
      <c r="J255" s="160"/>
      <c r="K255" s="905"/>
      <c r="L255" s="906"/>
      <c r="M255" s="160"/>
      <c r="N255" s="819"/>
      <c r="O255" s="820"/>
      <c r="P255" s="159"/>
      <c r="Q255" s="905"/>
      <c r="R255" s="906"/>
      <c r="S255" s="159"/>
      <c r="T255" s="905"/>
      <c r="U255" s="906"/>
      <c r="V255" s="103" t="str">
        <f>IF(B255="","",VLOOKUP(B255,学連登録!$C$2:$H$3000,6,FALSE))</f>
        <v/>
      </c>
      <c r="Y255" s="118" t="str">
        <f t="shared" si="335"/>
        <v/>
      </c>
      <c r="Z255" s="97" t="str">
        <f>IF(G255="","",VLOOKUP(G255,種目名!$R$5:$T$104,3,0))</f>
        <v/>
      </c>
      <c r="AA255" s="99" t="str">
        <f>IF(J255="","",VLOOKUP(J255,種目名!$R$5:$T$104,3,0))</f>
        <v/>
      </c>
      <c r="AB255" s="119" t="str">
        <f>IF(M255="","",VLOOKUP(M255,種目名!$R$5:$T$104,3,0))</f>
        <v/>
      </c>
      <c r="AC255" s="119" t="str">
        <f>IF(P255="","",VLOOKUP(AF255,種目名!$R$5:$T$104,3,0))</f>
        <v/>
      </c>
      <c r="AD255" s="120" t="str">
        <f>IF(S255="","",VLOOKUP(AI255,種目名!$R$5:$T$104,3,0))</f>
        <v/>
      </c>
      <c r="AE255" s="117">
        <f t="shared" si="336"/>
        <v>0</v>
      </c>
      <c r="AF255" s="157" t="str">
        <f t="shared" si="337"/>
        <v/>
      </c>
      <c r="AG255" s="157" t="str">
        <f t="shared" si="338"/>
        <v/>
      </c>
      <c r="AH255" s="157">
        <f t="shared" si="339"/>
        <v>0</v>
      </c>
      <c r="AI255" s="157" t="str">
        <f t="shared" si="340"/>
        <v/>
      </c>
      <c r="AJ255" s="157" t="str">
        <f t="shared" si="341"/>
        <v/>
      </c>
      <c r="AK255" s="390"/>
      <c r="AL255" s="171">
        <f t="shared" si="269"/>
        <v>0</v>
      </c>
      <c r="AM255" s="399">
        <f t="shared" si="270"/>
        <v>0</v>
      </c>
      <c r="AN255" s="399">
        <f>COUNTIF($B$12:B255,B255)</f>
        <v>0</v>
      </c>
      <c r="AO255" s="399"/>
      <c r="AP255" s="399" t="str">
        <f t="shared" si="271"/>
        <v/>
      </c>
      <c r="AQ255" s="399" t="str">
        <f t="shared" si="271"/>
        <v/>
      </c>
      <c r="AR255" s="399" t="str">
        <f t="shared" si="271"/>
        <v/>
      </c>
      <c r="AS255" s="399" t="str">
        <f t="shared" si="265"/>
        <v/>
      </c>
      <c r="AT255" s="399">
        <f t="shared" si="272"/>
        <v>0</v>
      </c>
      <c r="AU255" s="399" t="str">
        <f t="shared" si="273"/>
        <v/>
      </c>
      <c r="AV255" s="399" t="str">
        <f t="shared" si="274"/>
        <v/>
      </c>
      <c r="AW255" s="399" t="str">
        <f t="shared" si="275"/>
        <v/>
      </c>
      <c r="AX255" s="399" t="str">
        <f t="shared" si="276"/>
        <v/>
      </c>
      <c r="AY255" s="399" t="str">
        <f t="shared" si="277"/>
        <v/>
      </c>
      <c r="AZ255" s="399" t="str">
        <f t="shared" si="342"/>
        <v/>
      </c>
      <c r="BA255" s="399" t="str">
        <f t="shared" si="342"/>
        <v/>
      </c>
      <c r="BB255" s="399" t="str">
        <f t="shared" si="342"/>
        <v/>
      </c>
      <c r="BC255" s="399" t="str">
        <f t="shared" si="342"/>
        <v/>
      </c>
      <c r="BD255" s="403" t="str">
        <f t="shared" si="342"/>
        <v/>
      </c>
      <c r="BE255" s="393">
        <f t="shared" si="278"/>
        <v>0</v>
      </c>
      <c r="BG255" s="399">
        <f t="shared" si="279"/>
        <v>0</v>
      </c>
      <c r="BH255" s="399">
        <f t="shared" si="280"/>
        <v>0</v>
      </c>
      <c r="BI255" s="412">
        <f t="shared" si="281"/>
        <v>0</v>
      </c>
      <c r="BJ255" s="413">
        <f t="shared" si="266"/>
        <v>0</v>
      </c>
      <c r="BK255" s="398" t="str">
        <f t="shared" si="267"/>
        <v>0</v>
      </c>
      <c r="BL255" s="398" t="str">
        <f t="shared" si="268"/>
        <v>0</v>
      </c>
      <c r="BM255" s="412">
        <f t="shared" si="282"/>
        <v>0</v>
      </c>
      <c r="BN255" s="412" t="str">
        <f t="shared" si="283"/>
        <v>0m0</v>
      </c>
      <c r="BO255" s="399">
        <f t="shared" si="284"/>
        <v>0</v>
      </c>
      <c r="BP255" s="399">
        <f t="shared" si="285"/>
        <v>0</v>
      </c>
      <c r="BQ255" s="412">
        <f t="shared" si="286"/>
        <v>0</v>
      </c>
      <c r="BR255" s="413">
        <f t="shared" si="287"/>
        <v>0</v>
      </c>
      <c r="BS255" s="398" t="str">
        <f t="shared" si="288"/>
        <v>0</v>
      </c>
      <c r="BT255" s="398" t="str">
        <f t="shared" si="289"/>
        <v>0</v>
      </c>
      <c r="BU255" s="412">
        <f t="shared" si="290"/>
        <v>0</v>
      </c>
      <c r="BV255" s="412" t="str">
        <f t="shared" si="291"/>
        <v>0m0</v>
      </c>
      <c r="BW255" s="399">
        <f t="shared" si="292"/>
        <v>0</v>
      </c>
      <c r="BX255" s="399">
        <f t="shared" si="293"/>
        <v>0</v>
      </c>
      <c r="BY255" s="412">
        <f t="shared" si="294"/>
        <v>0</v>
      </c>
      <c r="BZ255" s="413">
        <f t="shared" si="295"/>
        <v>0</v>
      </c>
      <c r="CA255" s="398" t="str">
        <f t="shared" si="296"/>
        <v>0</v>
      </c>
      <c r="CB255" s="398" t="str">
        <f t="shared" si="297"/>
        <v>0</v>
      </c>
      <c r="CC255" s="412">
        <f t="shared" si="298"/>
        <v>0</v>
      </c>
      <c r="CD255" s="412" t="str">
        <f t="shared" si="299"/>
        <v>0m0</v>
      </c>
      <c r="CE255" s="399">
        <f t="shared" si="300"/>
        <v>0</v>
      </c>
      <c r="CF255" s="399">
        <f t="shared" si="301"/>
        <v>0</v>
      </c>
      <c r="CG255" s="412">
        <f t="shared" si="302"/>
        <v>0</v>
      </c>
      <c r="CH255" s="413">
        <f t="shared" si="303"/>
        <v>0</v>
      </c>
      <c r="CI255" s="398" t="str">
        <f t="shared" si="304"/>
        <v>0</v>
      </c>
      <c r="CJ255" s="398" t="str">
        <f t="shared" si="305"/>
        <v>0</v>
      </c>
      <c r="CK255" s="412">
        <f t="shared" si="306"/>
        <v>0</v>
      </c>
      <c r="CL255" s="412" t="str">
        <f t="shared" si="307"/>
        <v>0m0</v>
      </c>
      <c r="CM255" s="399">
        <f t="shared" si="308"/>
        <v>0</v>
      </c>
      <c r="CN255" s="399">
        <f t="shared" si="309"/>
        <v>0</v>
      </c>
      <c r="CO255" s="412">
        <f t="shared" si="310"/>
        <v>0</v>
      </c>
      <c r="CP255" s="413">
        <f t="shared" si="311"/>
        <v>0</v>
      </c>
      <c r="CQ255" s="398" t="str">
        <f t="shared" si="312"/>
        <v>0</v>
      </c>
      <c r="CR255" s="398" t="str">
        <f t="shared" si="313"/>
        <v>0</v>
      </c>
      <c r="CS255" s="412">
        <f t="shared" si="314"/>
        <v>0</v>
      </c>
      <c r="CT255" s="412" t="str">
        <f t="shared" si="315"/>
        <v>0m0</v>
      </c>
      <c r="CU255" s="412">
        <f t="shared" si="316"/>
        <v>0</v>
      </c>
      <c r="CV255" s="412">
        <f t="shared" si="317"/>
        <v>0</v>
      </c>
      <c r="CW255" s="412">
        <f t="shared" si="318"/>
        <v>0</v>
      </c>
      <c r="CX255" s="412">
        <f t="shared" si="319"/>
        <v>0</v>
      </c>
      <c r="CY255" s="412">
        <f t="shared" si="320"/>
        <v>0</v>
      </c>
      <c r="CZ255" s="412" t="str">
        <f t="shared" si="321"/>
        <v/>
      </c>
      <c r="DA255" s="412" t="str">
        <f t="shared" si="322"/>
        <v/>
      </c>
      <c r="DB255" s="412" t="str">
        <f t="shared" si="323"/>
        <v/>
      </c>
      <c r="DC255" s="412" t="str">
        <f t="shared" si="324"/>
        <v/>
      </c>
      <c r="DD255" s="412" t="str">
        <f t="shared" si="325"/>
        <v/>
      </c>
      <c r="DE255" s="412"/>
      <c r="DF255" s="411"/>
      <c r="DG255" s="412" t="str">
        <f t="shared" si="326"/>
        <v/>
      </c>
      <c r="DH255" s="412" t="str">
        <f t="shared" si="327"/>
        <v/>
      </c>
      <c r="DI255" s="412">
        <f t="shared" si="328"/>
        <v>0</v>
      </c>
      <c r="DJ255" s="412" t="str">
        <f t="shared" si="329"/>
        <v/>
      </c>
      <c r="DK255" s="412" t="str">
        <f t="shared" si="330"/>
        <v/>
      </c>
      <c r="DL255" s="412" t="str">
        <f t="shared" si="331"/>
        <v/>
      </c>
      <c r="DM255" s="412" t="str">
        <f t="shared" si="332"/>
        <v/>
      </c>
      <c r="DN255" s="412" t="str">
        <f t="shared" si="333"/>
        <v/>
      </c>
      <c r="DO255" s="412" t="str">
        <f t="shared" si="334"/>
        <v/>
      </c>
    </row>
    <row r="256" spans="1:119" s="157" customFormat="1" ht="18" hidden="1" customHeight="1">
      <c r="A256" s="161" t="str">
        <f t="shared" si="343"/>
        <v/>
      </c>
      <c r="B256" s="158"/>
      <c r="C256" s="31" t="str">
        <f>IF(B256="","",VLOOKUP(B256,学連登録!$C$2:$G$3000,2,FALSE))</f>
        <v/>
      </c>
      <c r="D256" s="32" t="str">
        <f>IF(B256="","",VLOOKUP(B256,学連登録!$C$2:$G$3000,3,FALSE))</f>
        <v/>
      </c>
      <c r="E256" s="33" t="str">
        <f>IF(B256="","",VLOOKUP(B256,学連登録!$C$2:$G$3000,4,FALSE))</f>
        <v/>
      </c>
      <c r="F256" s="383" t="str">
        <f>IF(B256="","",VLOOKUP(B256,学連登録!$C$2:$I$3000,7,FALSE))</f>
        <v/>
      </c>
      <c r="G256" s="160"/>
      <c r="H256" s="905"/>
      <c r="I256" s="907"/>
      <c r="J256" s="160"/>
      <c r="K256" s="905"/>
      <c r="L256" s="906"/>
      <c r="M256" s="160"/>
      <c r="N256" s="819"/>
      <c r="O256" s="820"/>
      <c r="P256" s="159"/>
      <c r="Q256" s="905"/>
      <c r="R256" s="906"/>
      <c r="S256" s="159"/>
      <c r="T256" s="905"/>
      <c r="U256" s="906"/>
      <c r="V256" s="103" t="str">
        <f>IF(B256="","",VLOOKUP(B256,学連登録!$C$2:$H$3000,6,FALSE))</f>
        <v/>
      </c>
      <c r="Y256" s="118" t="str">
        <f t="shared" si="335"/>
        <v/>
      </c>
      <c r="Z256" s="97" t="str">
        <f>IF(G256="","",VLOOKUP(G256,種目名!$R$5:$T$104,3,0))</f>
        <v/>
      </c>
      <c r="AA256" s="99" t="str">
        <f>IF(J256="","",VLOOKUP(J256,種目名!$R$5:$T$104,3,0))</f>
        <v/>
      </c>
      <c r="AB256" s="119" t="str">
        <f>IF(M256="","",VLOOKUP(M256,種目名!$R$5:$T$104,3,0))</f>
        <v/>
      </c>
      <c r="AC256" s="119" t="str">
        <f>IF(P256="","",VLOOKUP(AF256,種目名!$R$5:$T$104,3,0))</f>
        <v/>
      </c>
      <c r="AD256" s="120" t="str">
        <f>IF(S256="","",VLOOKUP(AI256,種目名!$R$5:$T$104,3,0))</f>
        <v/>
      </c>
      <c r="AE256" s="117">
        <f t="shared" si="336"/>
        <v>0</v>
      </c>
      <c r="AF256" s="157" t="str">
        <f t="shared" si="337"/>
        <v/>
      </c>
      <c r="AG256" s="157" t="str">
        <f t="shared" si="338"/>
        <v/>
      </c>
      <c r="AH256" s="157">
        <f t="shared" si="339"/>
        <v>0</v>
      </c>
      <c r="AI256" s="157" t="str">
        <f t="shared" si="340"/>
        <v/>
      </c>
      <c r="AJ256" s="157" t="str">
        <f t="shared" si="341"/>
        <v/>
      </c>
      <c r="AK256" s="390"/>
      <c r="AL256" s="171">
        <f t="shared" si="269"/>
        <v>0</v>
      </c>
      <c r="AM256" s="399">
        <f t="shared" si="270"/>
        <v>0</v>
      </c>
      <c r="AN256" s="399">
        <f>COUNTIF($B$12:B256,B256)</f>
        <v>0</v>
      </c>
      <c r="AO256" s="399"/>
      <c r="AP256" s="399" t="str">
        <f t="shared" si="271"/>
        <v/>
      </c>
      <c r="AQ256" s="399" t="str">
        <f t="shared" si="271"/>
        <v/>
      </c>
      <c r="AR256" s="399" t="str">
        <f t="shared" si="271"/>
        <v/>
      </c>
      <c r="AS256" s="399" t="str">
        <f t="shared" si="265"/>
        <v/>
      </c>
      <c r="AT256" s="399">
        <f t="shared" si="272"/>
        <v>0</v>
      </c>
      <c r="AU256" s="399" t="str">
        <f t="shared" si="273"/>
        <v/>
      </c>
      <c r="AV256" s="399" t="str">
        <f t="shared" si="274"/>
        <v/>
      </c>
      <c r="AW256" s="399" t="str">
        <f t="shared" si="275"/>
        <v/>
      </c>
      <c r="AX256" s="399" t="str">
        <f t="shared" si="276"/>
        <v/>
      </c>
      <c r="AY256" s="399" t="str">
        <f t="shared" si="277"/>
        <v/>
      </c>
      <c r="AZ256" s="399" t="str">
        <f t="shared" si="342"/>
        <v/>
      </c>
      <c r="BA256" s="399" t="str">
        <f t="shared" si="342"/>
        <v/>
      </c>
      <c r="BB256" s="399" t="str">
        <f t="shared" si="342"/>
        <v/>
      </c>
      <c r="BC256" s="399" t="str">
        <f t="shared" si="342"/>
        <v/>
      </c>
      <c r="BD256" s="403" t="str">
        <f t="shared" si="342"/>
        <v/>
      </c>
      <c r="BE256" s="393">
        <f t="shared" si="278"/>
        <v>0</v>
      </c>
      <c r="BG256" s="399">
        <f t="shared" si="279"/>
        <v>0</v>
      </c>
      <c r="BH256" s="399">
        <f t="shared" si="280"/>
        <v>0</v>
      </c>
      <c r="BI256" s="412">
        <f t="shared" si="281"/>
        <v>0</v>
      </c>
      <c r="BJ256" s="413">
        <f t="shared" si="266"/>
        <v>0</v>
      </c>
      <c r="BK256" s="398" t="str">
        <f t="shared" si="267"/>
        <v>0</v>
      </c>
      <c r="BL256" s="398" t="str">
        <f t="shared" si="268"/>
        <v>0</v>
      </c>
      <c r="BM256" s="412">
        <f t="shared" si="282"/>
        <v>0</v>
      </c>
      <c r="BN256" s="412" t="str">
        <f t="shared" si="283"/>
        <v>0m0</v>
      </c>
      <c r="BO256" s="399">
        <f t="shared" si="284"/>
        <v>0</v>
      </c>
      <c r="BP256" s="399">
        <f t="shared" si="285"/>
        <v>0</v>
      </c>
      <c r="BQ256" s="412">
        <f t="shared" si="286"/>
        <v>0</v>
      </c>
      <c r="BR256" s="413">
        <f t="shared" si="287"/>
        <v>0</v>
      </c>
      <c r="BS256" s="398" t="str">
        <f t="shared" si="288"/>
        <v>0</v>
      </c>
      <c r="BT256" s="398" t="str">
        <f t="shared" si="289"/>
        <v>0</v>
      </c>
      <c r="BU256" s="412">
        <f t="shared" si="290"/>
        <v>0</v>
      </c>
      <c r="BV256" s="412" t="str">
        <f t="shared" si="291"/>
        <v>0m0</v>
      </c>
      <c r="BW256" s="399">
        <f t="shared" si="292"/>
        <v>0</v>
      </c>
      <c r="BX256" s="399">
        <f t="shared" si="293"/>
        <v>0</v>
      </c>
      <c r="BY256" s="412">
        <f t="shared" si="294"/>
        <v>0</v>
      </c>
      <c r="BZ256" s="413">
        <f t="shared" si="295"/>
        <v>0</v>
      </c>
      <c r="CA256" s="398" t="str">
        <f t="shared" si="296"/>
        <v>0</v>
      </c>
      <c r="CB256" s="398" t="str">
        <f t="shared" si="297"/>
        <v>0</v>
      </c>
      <c r="CC256" s="412">
        <f t="shared" si="298"/>
        <v>0</v>
      </c>
      <c r="CD256" s="412" t="str">
        <f t="shared" si="299"/>
        <v>0m0</v>
      </c>
      <c r="CE256" s="399">
        <f t="shared" si="300"/>
        <v>0</v>
      </c>
      <c r="CF256" s="399">
        <f t="shared" si="301"/>
        <v>0</v>
      </c>
      <c r="CG256" s="412">
        <f t="shared" si="302"/>
        <v>0</v>
      </c>
      <c r="CH256" s="413">
        <f t="shared" si="303"/>
        <v>0</v>
      </c>
      <c r="CI256" s="398" t="str">
        <f t="shared" si="304"/>
        <v>0</v>
      </c>
      <c r="CJ256" s="398" t="str">
        <f t="shared" si="305"/>
        <v>0</v>
      </c>
      <c r="CK256" s="412">
        <f t="shared" si="306"/>
        <v>0</v>
      </c>
      <c r="CL256" s="412" t="str">
        <f t="shared" si="307"/>
        <v>0m0</v>
      </c>
      <c r="CM256" s="399">
        <f t="shared" si="308"/>
        <v>0</v>
      </c>
      <c r="CN256" s="399">
        <f t="shared" si="309"/>
        <v>0</v>
      </c>
      <c r="CO256" s="412">
        <f t="shared" si="310"/>
        <v>0</v>
      </c>
      <c r="CP256" s="413">
        <f t="shared" si="311"/>
        <v>0</v>
      </c>
      <c r="CQ256" s="398" t="str">
        <f t="shared" si="312"/>
        <v>0</v>
      </c>
      <c r="CR256" s="398" t="str">
        <f t="shared" si="313"/>
        <v>0</v>
      </c>
      <c r="CS256" s="412">
        <f t="shared" si="314"/>
        <v>0</v>
      </c>
      <c r="CT256" s="412" t="str">
        <f t="shared" si="315"/>
        <v>0m0</v>
      </c>
      <c r="CU256" s="412">
        <f t="shared" si="316"/>
        <v>0</v>
      </c>
      <c r="CV256" s="412">
        <f t="shared" si="317"/>
        <v>0</v>
      </c>
      <c r="CW256" s="412">
        <f t="shared" si="318"/>
        <v>0</v>
      </c>
      <c r="CX256" s="412">
        <f t="shared" si="319"/>
        <v>0</v>
      </c>
      <c r="CY256" s="412">
        <f t="shared" si="320"/>
        <v>0</v>
      </c>
      <c r="CZ256" s="412" t="str">
        <f t="shared" si="321"/>
        <v/>
      </c>
      <c r="DA256" s="412" t="str">
        <f t="shared" si="322"/>
        <v/>
      </c>
      <c r="DB256" s="412" t="str">
        <f t="shared" si="323"/>
        <v/>
      </c>
      <c r="DC256" s="412" t="str">
        <f t="shared" si="324"/>
        <v/>
      </c>
      <c r="DD256" s="412" t="str">
        <f t="shared" si="325"/>
        <v/>
      </c>
      <c r="DE256" s="412"/>
      <c r="DF256" s="411"/>
      <c r="DG256" s="412" t="str">
        <f t="shared" si="326"/>
        <v/>
      </c>
      <c r="DH256" s="412" t="str">
        <f t="shared" si="327"/>
        <v/>
      </c>
      <c r="DI256" s="412">
        <f t="shared" si="328"/>
        <v>0</v>
      </c>
      <c r="DJ256" s="412" t="str">
        <f t="shared" si="329"/>
        <v/>
      </c>
      <c r="DK256" s="412" t="str">
        <f t="shared" si="330"/>
        <v/>
      </c>
      <c r="DL256" s="412" t="str">
        <f t="shared" si="331"/>
        <v/>
      </c>
      <c r="DM256" s="412" t="str">
        <f t="shared" si="332"/>
        <v/>
      </c>
      <c r="DN256" s="412" t="str">
        <f t="shared" si="333"/>
        <v/>
      </c>
      <c r="DO256" s="412" t="str">
        <f t="shared" si="334"/>
        <v/>
      </c>
    </row>
    <row r="257" spans="1:119" s="157" customFormat="1" ht="18" hidden="1" customHeight="1">
      <c r="A257" s="161" t="str">
        <f t="shared" si="343"/>
        <v/>
      </c>
      <c r="B257" s="158"/>
      <c r="C257" s="31" t="str">
        <f>IF(B257="","",VLOOKUP(B257,学連登録!$C$2:$G$3000,2,FALSE))</f>
        <v/>
      </c>
      <c r="D257" s="32" t="str">
        <f>IF(B257="","",VLOOKUP(B257,学連登録!$C$2:$G$3000,3,FALSE))</f>
        <v/>
      </c>
      <c r="E257" s="33" t="str">
        <f>IF(B257="","",VLOOKUP(B257,学連登録!$C$2:$G$3000,4,FALSE))</f>
        <v/>
      </c>
      <c r="F257" s="383" t="str">
        <f>IF(B257="","",VLOOKUP(B257,学連登録!$C$2:$I$3000,7,FALSE))</f>
        <v/>
      </c>
      <c r="G257" s="160"/>
      <c r="H257" s="905"/>
      <c r="I257" s="907"/>
      <c r="J257" s="160"/>
      <c r="K257" s="905"/>
      <c r="L257" s="906"/>
      <c r="M257" s="160"/>
      <c r="N257" s="819"/>
      <c r="O257" s="820"/>
      <c r="P257" s="159"/>
      <c r="Q257" s="905"/>
      <c r="R257" s="906"/>
      <c r="S257" s="159"/>
      <c r="T257" s="905"/>
      <c r="U257" s="906"/>
      <c r="V257" s="103" t="str">
        <f>IF(B257="","",VLOOKUP(B257,学連登録!$C$2:$H$3000,6,FALSE))</f>
        <v/>
      </c>
      <c r="Y257" s="118" t="str">
        <f t="shared" si="335"/>
        <v/>
      </c>
      <c r="Z257" s="97" t="str">
        <f>IF(G257="","",VLOOKUP(G257,種目名!$R$5:$T$104,3,0))</f>
        <v/>
      </c>
      <c r="AA257" s="99" t="str">
        <f>IF(J257="","",VLOOKUP(J257,種目名!$R$5:$T$104,3,0))</f>
        <v/>
      </c>
      <c r="AB257" s="119" t="str">
        <f>IF(M257="","",VLOOKUP(M257,種目名!$R$5:$T$104,3,0))</f>
        <v/>
      </c>
      <c r="AC257" s="119" t="str">
        <f>IF(P257="","",VLOOKUP(AF257,種目名!$R$5:$T$104,3,0))</f>
        <v/>
      </c>
      <c r="AD257" s="120" t="str">
        <f>IF(S257="","",VLOOKUP(AI257,種目名!$R$5:$T$104,3,0))</f>
        <v/>
      </c>
      <c r="AE257" s="117">
        <f t="shared" si="336"/>
        <v>0</v>
      </c>
      <c r="AF257" s="157" t="str">
        <f t="shared" si="337"/>
        <v/>
      </c>
      <c r="AG257" s="157" t="str">
        <f t="shared" si="338"/>
        <v/>
      </c>
      <c r="AH257" s="157">
        <f t="shared" si="339"/>
        <v>0</v>
      </c>
      <c r="AI257" s="157" t="str">
        <f t="shared" si="340"/>
        <v/>
      </c>
      <c r="AJ257" s="157" t="str">
        <f t="shared" si="341"/>
        <v/>
      </c>
      <c r="AK257" s="390"/>
      <c r="AL257" s="171">
        <f t="shared" si="269"/>
        <v>0</v>
      </c>
      <c r="AM257" s="399">
        <f t="shared" si="270"/>
        <v>0</v>
      </c>
      <c r="AN257" s="399">
        <f>COUNTIF($B$12:B257,B257)</f>
        <v>0</v>
      </c>
      <c r="AO257" s="399"/>
      <c r="AP257" s="399" t="str">
        <f t="shared" si="271"/>
        <v/>
      </c>
      <c r="AQ257" s="399" t="str">
        <f t="shared" si="271"/>
        <v/>
      </c>
      <c r="AR257" s="399" t="str">
        <f t="shared" si="271"/>
        <v/>
      </c>
      <c r="AS257" s="399" t="str">
        <f t="shared" si="265"/>
        <v/>
      </c>
      <c r="AT257" s="399">
        <f t="shared" si="272"/>
        <v>0</v>
      </c>
      <c r="AU257" s="399" t="str">
        <f t="shared" si="273"/>
        <v/>
      </c>
      <c r="AV257" s="399" t="str">
        <f t="shared" si="274"/>
        <v/>
      </c>
      <c r="AW257" s="399" t="str">
        <f t="shared" si="275"/>
        <v/>
      </c>
      <c r="AX257" s="399" t="str">
        <f t="shared" si="276"/>
        <v/>
      </c>
      <c r="AY257" s="399" t="str">
        <f t="shared" si="277"/>
        <v/>
      </c>
      <c r="AZ257" s="399" t="str">
        <f t="shared" si="342"/>
        <v/>
      </c>
      <c r="BA257" s="399" t="str">
        <f t="shared" si="342"/>
        <v/>
      </c>
      <c r="BB257" s="399" t="str">
        <f t="shared" si="342"/>
        <v/>
      </c>
      <c r="BC257" s="399" t="str">
        <f t="shared" si="342"/>
        <v/>
      </c>
      <c r="BD257" s="403" t="str">
        <f t="shared" si="342"/>
        <v/>
      </c>
      <c r="BE257" s="393">
        <f t="shared" si="278"/>
        <v>0</v>
      </c>
      <c r="BG257" s="399">
        <f t="shared" si="279"/>
        <v>0</v>
      </c>
      <c r="BH257" s="399">
        <f t="shared" si="280"/>
        <v>0</v>
      </c>
      <c r="BI257" s="412">
        <f t="shared" si="281"/>
        <v>0</v>
      </c>
      <c r="BJ257" s="413">
        <f t="shared" si="266"/>
        <v>0</v>
      </c>
      <c r="BK257" s="398" t="str">
        <f t="shared" si="267"/>
        <v>0</v>
      </c>
      <c r="BL257" s="398" t="str">
        <f t="shared" si="268"/>
        <v>0</v>
      </c>
      <c r="BM257" s="412">
        <f t="shared" si="282"/>
        <v>0</v>
      </c>
      <c r="BN257" s="412" t="str">
        <f t="shared" si="283"/>
        <v>0m0</v>
      </c>
      <c r="BO257" s="399">
        <f t="shared" si="284"/>
        <v>0</v>
      </c>
      <c r="BP257" s="399">
        <f t="shared" si="285"/>
        <v>0</v>
      </c>
      <c r="BQ257" s="412">
        <f t="shared" si="286"/>
        <v>0</v>
      </c>
      <c r="BR257" s="413">
        <f t="shared" si="287"/>
        <v>0</v>
      </c>
      <c r="BS257" s="398" t="str">
        <f t="shared" si="288"/>
        <v>0</v>
      </c>
      <c r="BT257" s="398" t="str">
        <f t="shared" si="289"/>
        <v>0</v>
      </c>
      <c r="BU257" s="412">
        <f t="shared" si="290"/>
        <v>0</v>
      </c>
      <c r="BV257" s="412" t="str">
        <f t="shared" si="291"/>
        <v>0m0</v>
      </c>
      <c r="BW257" s="399">
        <f t="shared" si="292"/>
        <v>0</v>
      </c>
      <c r="BX257" s="399">
        <f t="shared" si="293"/>
        <v>0</v>
      </c>
      <c r="BY257" s="412">
        <f t="shared" si="294"/>
        <v>0</v>
      </c>
      <c r="BZ257" s="413">
        <f t="shared" si="295"/>
        <v>0</v>
      </c>
      <c r="CA257" s="398" t="str">
        <f t="shared" si="296"/>
        <v>0</v>
      </c>
      <c r="CB257" s="398" t="str">
        <f t="shared" si="297"/>
        <v>0</v>
      </c>
      <c r="CC257" s="412">
        <f t="shared" si="298"/>
        <v>0</v>
      </c>
      <c r="CD257" s="412" t="str">
        <f t="shared" si="299"/>
        <v>0m0</v>
      </c>
      <c r="CE257" s="399">
        <f t="shared" si="300"/>
        <v>0</v>
      </c>
      <c r="CF257" s="399">
        <f t="shared" si="301"/>
        <v>0</v>
      </c>
      <c r="CG257" s="412">
        <f t="shared" si="302"/>
        <v>0</v>
      </c>
      <c r="CH257" s="413">
        <f t="shared" si="303"/>
        <v>0</v>
      </c>
      <c r="CI257" s="398" t="str">
        <f t="shared" si="304"/>
        <v>0</v>
      </c>
      <c r="CJ257" s="398" t="str">
        <f t="shared" si="305"/>
        <v>0</v>
      </c>
      <c r="CK257" s="412">
        <f t="shared" si="306"/>
        <v>0</v>
      </c>
      <c r="CL257" s="412" t="str">
        <f t="shared" si="307"/>
        <v>0m0</v>
      </c>
      <c r="CM257" s="399">
        <f t="shared" si="308"/>
        <v>0</v>
      </c>
      <c r="CN257" s="399">
        <f t="shared" si="309"/>
        <v>0</v>
      </c>
      <c r="CO257" s="412">
        <f t="shared" si="310"/>
        <v>0</v>
      </c>
      <c r="CP257" s="413">
        <f t="shared" si="311"/>
        <v>0</v>
      </c>
      <c r="CQ257" s="398" t="str">
        <f t="shared" si="312"/>
        <v>0</v>
      </c>
      <c r="CR257" s="398" t="str">
        <f t="shared" si="313"/>
        <v>0</v>
      </c>
      <c r="CS257" s="412">
        <f t="shared" si="314"/>
        <v>0</v>
      </c>
      <c r="CT257" s="412" t="str">
        <f t="shared" si="315"/>
        <v>0m0</v>
      </c>
      <c r="CU257" s="412">
        <f t="shared" si="316"/>
        <v>0</v>
      </c>
      <c r="CV257" s="412">
        <f t="shared" si="317"/>
        <v>0</v>
      </c>
      <c r="CW257" s="412">
        <f t="shared" si="318"/>
        <v>0</v>
      </c>
      <c r="CX257" s="412">
        <f t="shared" si="319"/>
        <v>0</v>
      </c>
      <c r="CY257" s="412">
        <f t="shared" si="320"/>
        <v>0</v>
      </c>
      <c r="CZ257" s="412" t="str">
        <f t="shared" si="321"/>
        <v/>
      </c>
      <c r="DA257" s="412" t="str">
        <f t="shared" si="322"/>
        <v/>
      </c>
      <c r="DB257" s="412" t="str">
        <f t="shared" si="323"/>
        <v/>
      </c>
      <c r="DC257" s="412" t="str">
        <f t="shared" si="324"/>
        <v/>
      </c>
      <c r="DD257" s="412" t="str">
        <f t="shared" si="325"/>
        <v/>
      </c>
      <c r="DE257" s="412"/>
      <c r="DF257" s="411"/>
      <c r="DG257" s="412" t="str">
        <f t="shared" si="326"/>
        <v/>
      </c>
      <c r="DH257" s="412" t="str">
        <f t="shared" si="327"/>
        <v/>
      </c>
      <c r="DI257" s="412">
        <f t="shared" si="328"/>
        <v>0</v>
      </c>
      <c r="DJ257" s="412" t="str">
        <f t="shared" si="329"/>
        <v/>
      </c>
      <c r="DK257" s="412" t="str">
        <f t="shared" si="330"/>
        <v/>
      </c>
      <c r="DL257" s="412" t="str">
        <f t="shared" si="331"/>
        <v/>
      </c>
      <c r="DM257" s="412" t="str">
        <f t="shared" si="332"/>
        <v/>
      </c>
      <c r="DN257" s="412" t="str">
        <f t="shared" si="333"/>
        <v/>
      </c>
      <c r="DO257" s="412" t="str">
        <f t="shared" si="334"/>
        <v/>
      </c>
    </row>
    <row r="258" spans="1:119" s="157" customFormat="1" ht="18" hidden="1" customHeight="1">
      <c r="A258" s="161" t="str">
        <f t="shared" si="343"/>
        <v/>
      </c>
      <c r="B258" s="158"/>
      <c r="C258" s="31" t="str">
        <f>IF(B258="","",VLOOKUP(B258,学連登録!$C$2:$G$3000,2,FALSE))</f>
        <v/>
      </c>
      <c r="D258" s="32" t="str">
        <f>IF(B258="","",VLOOKUP(B258,学連登録!$C$2:$G$3000,3,FALSE))</f>
        <v/>
      </c>
      <c r="E258" s="33" t="str">
        <f>IF(B258="","",VLOOKUP(B258,学連登録!$C$2:$G$3000,4,FALSE))</f>
        <v/>
      </c>
      <c r="F258" s="383" t="str">
        <f>IF(B258="","",VLOOKUP(B258,学連登録!$C$2:$I$3000,7,FALSE))</f>
        <v/>
      </c>
      <c r="G258" s="160"/>
      <c r="H258" s="905"/>
      <c r="I258" s="907"/>
      <c r="J258" s="160"/>
      <c r="K258" s="905"/>
      <c r="L258" s="906"/>
      <c r="M258" s="160"/>
      <c r="N258" s="819"/>
      <c r="O258" s="820"/>
      <c r="P258" s="159"/>
      <c r="Q258" s="905"/>
      <c r="R258" s="906"/>
      <c r="S258" s="159"/>
      <c r="T258" s="905"/>
      <c r="U258" s="906"/>
      <c r="V258" s="103" t="str">
        <f>IF(B258="","",VLOOKUP(B258,学連登録!$C$2:$H$3000,6,FALSE))</f>
        <v/>
      </c>
      <c r="Y258" s="118" t="str">
        <f t="shared" si="335"/>
        <v/>
      </c>
      <c r="Z258" s="97" t="str">
        <f>IF(G258="","",VLOOKUP(G258,種目名!$R$5:$T$104,3,0))</f>
        <v/>
      </c>
      <c r="AA258" s="99" t="str">
        <f>IF(J258="","",VLOOKUP(J258,種目名!$R$5:$T$104,3,0))</f>
        <v/>
      </c>
      <c r="AB258" s="119" t="str">
        <f>IF(M258="","",VLOOKUP(M258,種目名!$R$5:$T$104,3,0))</f>
        <v/>
      </c>
      <c r="AC258" s="119" t="str">
        <f>IF(P258="","",VLOOKUP(AF258,種目名!$R$5:$T$104,3,0))</f>
        <v/>
      </c>
      <c r="AD258" s="120" t="str">
        <f>IF(S258="","",VLOOKUP(AI258,種目名!$R$5:$T$104,3,0))</f>
        <v/>
      </c>
      <c r="AE258" s="117">
        <f t="shared" si="336"/>
        <v>0</v>
      </c>
      <c r="AF258" s="157" t="str">
        <f t="shared" si="337"/>
        <v/>
      </c>
      <c r="AG258" s="157" t="str">
        <f t="shared" si="338"/>
        <v/>
      </c>
      <c r="AH258" s="157">
        <f t="shared" si="339"/>
        <v>0</v>
      </c>
      <c r="AI258" s="157" t="str">
        <f t="shared" si="340"/>
        <v/>
      </c>
      <c r="AJ258" s="157" t="str">
        <f t="shared" si="341"/>
        <v/>
      </c>
      <c r="AK258" s="390"/>
      <c r="AL258" s="171">
        <f t="shared" si="269"/>
        <v>0</v>
      </c>
      <c r="AM258" s="399">
        <f t="shared" si="270"/>
        <v>0</v>
      </c>
      <c r="AN258" s="399">
        <f>COUNTIF($B$12:B258,B258)</f>
        <v>0</v>
      </c>
      <c r="AO258" s="399"/>
      <c r="AP258" s="399" t="str">
        <f t="shared" si="271"/>
        <v/>
      </c>
      <c r="AQ258" s="399" t="str">
        <f t="shared" si="271"/>
        <v/>
      </c>
      <c r="AR258" s="399" t="str">
        <f t="shared" si="271"/>
        <v/>
      </c>
      <c r="AS258" s="399" t="str">
        <f t="shared" si="265"/>
        <v/>
      </c>
      <c r="AT258" s="399">
        <f t="shared" si="272"/>
        <v>0</v>
      </c>
      <c r="AU258" s="399" t="str">
        <f t="shared" si="273"/>
        <v/>
      </c>
      <c r="AV258" s="399" t="str">
        <f t="shared" si="274"/>
        <v/>
      </c>
      <c r="AW258" s="399" t="str">
        <f t="shared" si="275"/>
        <v/>
      </c>
      <c r="AX258" s="399" t="str">
        <f t="shared" si="276"/>
        <v/>
      </c>
      <c r="AY258" s="399" t="str">
        <f t="shared" si="277"/>
        <v/>
      </c>
      <c r="AZ258" s="399" t="str">
        <f t="shared" si="342"/>
        <v/>
      </c>
      <c r="BA258" s="399" t="str">
        <f t="shared" si="342"/>
        <v/>
      </c>
      <c r="BB258" s="399" t="str">
        <f t="shared" si="342"/>
        <v/>
      </c>
      <c r="BC258" s="399" t="str">
        <f t="shared" si="342"/>
        <v/>
      </c>
      <c r="BD258" s="403" t="str">
        <f t="shared" si="342"/>
        <v/>
      </c>
      <c r="BE258" s="393">
        <f t="shared" si="278"/>
        <v>0</v>
      </c>
      <c r="BG258" s="399">
        <f t="shared" si="279"/>
        <v>0</v>
      </c>
      <c r="BH258" s="399">
        <f t="shared" si="280"/>
        <v>0</v>
      </c>
      <c r="BI258" s="412">
        <f t="shared" si="281"/>
        <v>0</v>
      </c>
      <c r="BJ258" s="413">
        <f t="shared" si="266"/>
        <v>0</v>
      </c>
      <c r="BK258" s="398" t="str">
        <f t="shared" si="267"/>
        <v>0</v>
      </c>
      <c r="BL258" s="398" t="str">
        <f t="shared" si="268"/>
        <v>0</v>
      </c>
      <c r="BM258" s="412">
        <f t="shared" si="282"/>
        <v>0</v>
      </c>
      <c r="BN258" s="412" t="str">
        <f t="shared" si="283"/>
        <v>0m0</v>
      </c>
      <c r="BO258" s="399">
        <f t="shared" si="284"/>
        <v>0</v>
      </c>
      <c r="BP258" s="399">
        <f t="shared" si="285"/>
        <v>0</v>
      </c>
      <c r="BQ258" s="412">
        <f t="shared" si="286"/>
        <v>0</v>
      </c>
      <c r="BR258" s="413">
        <f t="shared" si="287"/>
        <v>0</v>
      </c>
      <c r="BS258" s="398" t="str">
        <f t="shared" si="288"/>
        <v>0</v>
      </c>
      <c r="BT258" s="398" t="str">
        <f t="shared" si="289"/>
        <v>0</v>
      </c>
      <c r="BU258" s="412">
        <f t="shared" si="290"/>
        <v>0</v>
      </c>
      <c r="BV258" s="412" t="str">
        <f t="shared" si="291"/>
        <v>0m0</v>
      </c>
      <c r="BW258" s="399">
        <f t="shared" si="292"/>
        <v>0</v>
      </c>
      <c r="BX258" s="399">
        <f t="shared" si="293"/>
        <v>0</v>
      </c>
      <c r="BY258" s="412">
        <f t="shared" si="294"/>
        <v>0</v>
      </c>
      <c r="BZ258" s="413">
        <f t="shared" si="295"/>
        <v>0</v>
      </c>
      <c r="CA258" s="398" t="str">
        <f t="shared" si="296"/>
        <v>0</v>
      </c>
      <c r="CB258" s="398" t="str">
        <f t="shared" si="297"/>
        <v>0</v>
      </c>
      <c r="CC258" s="412">
        <f t="shared" si="298"/>
        <v>0</v>
      </c>
      <c r="CD258" s="412" t="str">
        <f t="shared" si="299"/>
        <v>0m0</v>
      </c>
      <c r="CE258" s="399">
        <f t="shared" si="300"/>
        <v>0</v>
      </c>
      <c r="CF258" s="399">
        <f t="shared" si="301"/>
        <v>0</v>
      </c>
      <c r="CG258" s="412">
        <f t="shared" si="302"/>
        <v>0</v>
      </c>
      <c r="CH258" s="413">
        <f t="shared" si="303"/>
        <v>0</v>
      </c>
      <c r="CI258" s="398" t="str">
        <f t="shared" si="304"/>
        <v>0</v>
      </c>
      <c r="CJ258" s="398" t="str">
        <f t="shared" si="305"/>
        <v>0</v>
      </c>
      <c r="CK258" s="412">
        <f t="shared" si="306"/>
        <v>0</v>
      </c>
      <c r="CL258" s="412" t="str">
        <f t="shared" si="307"/>
        <v>0m0</v>
      </c>
      <c r="CM258" s="399">
        <f t="shared" si="308"/>
        <v>0</v>
      </c>
      <c r="CN258" s="399">
        <f t="shared" si="309"/>
        <v>0</v>
      </c>
      <c r="CO258" s="412">
        <f t="shared" si="310"/>
        <v>0</v>
      </c>
      <c r="CP258" s="413">
        <f t="shared" si="311"/>
        <v>0</v>
      </c>
      <c r="CQ258" s="398" t="str">
        <f t="shared" si="312"/>
        <v>0</v>
      </c>
      <c r="CR258" s="398" t="str">
        <f t="shared" si="313"/>
        <v>0</v>
      </c>
      <c r="CS258" s="412">
        <f t="shared" si="314"/>
        <v>0</v>
      </c>
      <c r="CT258" s="412" t="str">
        <f t="shared" si="315"/>
        <v>0m0</v>
      </c>
      <c r="CU258" s="412">
        <f t="shared" si="316"/>
        <v>0</v>
      </c>
      <c r="CV258" s="412">
        <f t="shared" si="317"/>
        <v>0</v>
      </c>
      <c r="CW258" s="412">
        <f t="shared" si="318"/>
        <v>0</v>
      </c>
      <c r="CX258" s="412">
        <f t="shared" si="319"/>
        <v>0</v>
      </c>
      <c r="CY258" s="412">
        <f t="shared" si="320"/>
        <v>0</v>
      </c>
      <c r="CZ258" s="412" t="str">
        <f t="shared" si="321"/>
        <v/>
      </c>
      <c r="DA258" s="412" t="str">
        <f t="shared" si="322"/>
        <v/>
      </c>
      <c r="DB258" s="412" t="str">
        <f t="shared" si="323"/>
        <v/>
      </c>
      <c r="DC258" s="412" t="str">
        <f t="shared" si="324"/>
        <v/>
      </c>
      <c r="DD258" s="412" t="str">
        <f t="shared" si="325"/>
        <v/>
      </c>
      <c r="DE258" s="412"/>
      <c r="DF258" s="411"/>
      <c r="DG258" s="412" t="str">
        <f t="shared" si="326"/>
        <v/>
      </c>
      <c r="DH258" s="412" t="str">
        <f t="shared" si="327"/>
        <v/>
      </c>
      <c r="DI258" s="412">
        <f t="shared" si="328"/>
        <v>0</v>
      </c>
      <c r="DJ258" s="412" t="str">
        <f t="shared" si="329"/>
        <v/>
      </c>
      <c r="DK258" s="412" t="str">
        <f t="shared" si="330"/>
        <v/>
      </c>
      <c r="DL258" s="412" t="str">
        <f t="shared" si="331"/>
        <v/>
      </c>
      <c r="DM258" s="412" t="str">
        <f t="shared" si="332"/>
        <v/>
      </c>
      <c r="DN258" s="412" t="str">
        <f t="shared" si="333"/>
        <v/>
      </c>
      <c r="DO258" s="412" t="str">
        <f t="shared" si="334"/>
        <v/>
      </c>
    </row>
    <row r="259" spans="1:119" s="157" customFormat="1" ht="18" hidden="1" customHeight="1">
      <c r="A259" s="161" t="str">
        <f t="shared" si="343"/>
        <v/>
      </c>
      <c r="B259" s="158"/>
      <c r="C259" s="31" t="str">
        <f>IF(B259="","",VLOOKUP(B259,学連登録!$C$2:$G$3000,2,FALSE))</f>
        <v/>
      </c>
      <c r="D259" s="32" t="str">
        <f>IF(B259="","",VLOOKUP(B259,学連登録!$C$2:$G$3000,3,FALSE))</f>
        <v/>
      </c>
      <c r="E259" s="33" t="str">
        <f>IF(B259="","",VLOOKUP(B259,学連登録!$C$2:$G$3000,4,FALSE))</f>
        <v/>
      </c>
      <c r="F259" s="383" t="str">
        <f>IF(B259="","",VLOOKUP(B259,学連登録!$C$2:$I$3000,7,FALSE))</f>
        <v/>
      </c>
      <c r="G259" s="160"/>
      <c r="H259" s="905"/>
      <c r="I259" s="907"/>
      <c r="J259" s="160"/>
      <c r="K259" s="905"/>
      <c r="L259" s="906"/>
      <c r="M259" s="160"/>
      <c r="N259" s="819"/>
      <c r="O259" s="820"/>
      <c r="P259" s="159"/>
      <c r="Q259" s="905"/>
      <c r="R259" s="906"/>
      <c r="S259" s="159"/>
      <c r="T259" s="905"/>
      <c r="U259" s="906"/>
      <c r="V259" s="103" t="str">
        <f>IF(B259="","",VLOOKUP(B259,学連登録!$C$2:$H$3000,6,FALSE))</f>
        <v/>
      </c>
      <c r="Y259" s="118" t="str">
        <f t="shared" si="335"/>
        <v/>
      </c>
      <c r="Z259" s="97" t="str">
        <f>IF(G259="","",VLOOKUP(G259,種目名!$R$5:$T$104,3,0))</f>
        <v/>
      </c>
      <c r="AA259" s="99" t="str">
        <f>IF(J259="","",VLOOKUP(J259,種目名!$R$5:$T$104,3,0))</f>
        <v/>
      </c>
      <c r="AB259" s="119" t="str">
        <f>IF(M259="","",VLOOKUP(M259,種目名!$R$5:$T$104,3,0))</f>
        <v/>
      </c>
      <c r="AC259" s="119" t="str">
        <f>IF(P259="","",VLOOKUP(AF259,種目名!$R$5:$T$104,3,0))</f>
        <v/>
      </c>
      <c r="AD259" s="120" t="str">
        <f>IF(S259="","",VLOOKUP(AI259,種目名!$R$5:$T$104,3,0))</f>
        <v/>
      </c>
      <c r="AE259" s="117">
        <f t="shared" si="336"/>
        <v>0</v>
      </c>
      <c r="AF259" s="157" t="str">
        <f t="shared" si="337"/>
        <v/>
      </c>
      <c r="AG259" s="157" t="str">
        <f t="shared" si="338"/>
        <v/>
      </c>
      <c r="AH259" s="157">
        <f t="shared" si="339"/>
        <v>0</v>
      </c>
      <c r="AI259" s="157" t="str">
        <f t="shared" si="340"/>
        <v/>
      </c>
      <c r="AJ259" s="157" t="str">
        <f t="shared" si="341"/>
        <v/>
      </c>
      <c r="AK259" s="390"/>
      <c r="AL259" s="171">
        <f t="shared" si="269"/>
        <v>0</v>
      </c>
      <c r="AM259" s="399">
        <f t="shared" si="270"/>
        <v>0</v>
      </c>
      <c r="AN259" s="399">
        <f>COUNTIF($B$12:B259,B259)</f>
        <v>0</v>
      </c>
      <c r="AO259" s="399"/>
      <c r="AP259" s="399" t="str">
        <f t="shared" si="271"/>
        <v/>
      </c>
      <c r="AQ259" s="399" t="str">
        <f t="shared" si="271"/>
        <v/>
      </c>
      <c r="AR259" s="399" t="str">
        <f t="shared" si="271"/>
        <v/>
      </c>
      <c r="AS259" s="399" t="str">
        <f t="shared" si="265"/>
        <v/>
      </c>
      <c r="AT259" s="399">
        <f t="shared" si="272"/>
        <v>0</v>
      </c>
      <c r="AU259" s="399" t="str">
        <f t="shared" si="273"/>
        <v/>
      </c>
      <c r="AV259" s="399" t="str">
        <f t="shared" si="274"/>
        <v/>
      </c>
      <c r="AW259" s="399" t="str">
        <f t="shared" si="275"/>
        <v/>
      </c>
      <c r="AX259" s="399" t="str">
        <f t="shared" si="276"/>
        <v/>
      </c>
      <c r="AY259" s="399" t="str">
        <f t="shared" si="277"/>
        <v/>
      </c>
      <c r="AZ259" s="399" t="str">
        <f t="shared" si="342"/>
        <v/>
      </c>
      <c r="BA259" s="399" t="str">
        <f t="shared" si="342"/>
        <v/>
      </c>
      <c r="BB259" s="399" t="str">
        <f t="shared" si="342"/>
        <v/>
      </c>
      <c r="BC259" s="399" t="str">
        <f t="shared" si="342"/>
        <v/>
      </c>
      <c r="BD259" s="403" t="str">
        <f t="shared" si="342"/>
        <v/>
      </c>
      <c r="BE259" s="393">
        <f t="shared" si="278"/>
        <v>0</v>
      </c>
      <c r="BG259" s="399">
        <f t="shared" si="279"/>
        <v>0</v>
      </c>
      <c r="BH259" s="399">
        <f t="shared" si="280"/>
        <v>0</v>
      </c>
      <c r="BI259" s="412">
        <f t="shared" si="281"/>
        <v>0</v>
      </c>
      <c r="BJ259" s="413">
        <f t="shared" si="266"/>
        <v>0</v>
      </c>
      <c r="BK259" s="398" t="str">
        <f t="shared" si="267"/>
        <v>0</v>
      </c>
      <c r="BL259" s="398" t="str">
        <f t="shared" si="268"/>
        <v>0</v>
      </c>
      <c r="BM259" s="412">
        <f t="shared" si="282"/>
        <v>0</v>
      </c>
      <c r="BN259" s="412" t="str">
        <f t="shared" si="283"/>
        <v>0m0</v>
      </c>
      <c r="BO259" s="399">
        <f t="shared" si="284"/>
        <v>0</v>
      </c>
      <c r="BP259" s="399">
        <f t="shared" si="285"/>
        <v>0</v>
      </c>
      <c r="BQ259" s="412">
        <f t="shared" si="286"/>
        <v>0</v>
      </c>
      <c r="BR259" s="413">
        <f t="shared" si="287"/>
        <v>0</v>
      </c>
      <c r="BS259" s="398" t="str">
        <f t="shared" si="288"/>
        <v>0</v>
      </c>
      <c r="BT259" s="398" t="str">
        <f t="shared" si="289"/>
        <v>0</v>
      </c>
      <c r="BU259" s="412">
        <f t="shared" si="290"/>
        <v>0</v>
      </c>
      <c r="BV259" s="412" t="str">
        <f t="shared" si="291"/>
        <v>0m0</v>
      </c>
      <c r="BW259" s="399">
        <f t="shared" si="292"/>
        <v>0</v>
      </c>
      <c r="BX259" s="399">
        <f t="shared" si="293"/>
        <v>0</v>
      </c>
      <c r="BY259" s="412">
        <f t="shared" si="294"/>
        <v>0</v>
      </c>
      <c r="BZ259" s="413">
        <f t="shared" si="295"/>
        <v>0</v>
      </c>
      <c r="CA259" s="398" t="str">
        <f t="shared" si="296"/>
        <v>0</v>
      </c>
      <c r="CB259" s="398" t="str">
        <f t="shared" si="297"/>
        <v>0</v>
      </c>
      <c r="CC259" s="412">
        <f t="shared" si="298"/>
        <v>0</v>
      </c>
      <c r="CD259" s="412" t="str">
        <f t="shared" si="299"/>
        <v>0m0</v>
      </c>
      <c r="CE259" s="399">
        <f t="shared" si="300"/>
        <v>0</v>
      </c>
      <c r="CF259" s="399">
        <f t="shared" si="301"/>
        <v>0</v>
      </c>
      <c r="CG259" s="412">
        <f t="shared" si="302"/>
        <v>0</v>
      </c>
      <c r="CH259" s="413">
        <f t="shared" si="303"/>
        <v>0</v>
      </c>
      <c r="CI259" s="398" t="str">
        <f t="shared" si="304"/>
        <v>0</v>
      </c>
      <c r="CJ259" s="398" t="str">
        <f t="shared" si="305"/>
        <v>0</v>
      </c>
      <c r="CK259" s="412">
        <f t="shared" si="306"/>
        <v>0</v>
      </c>
      <c r="CL259" s="412" t="str">
        <f t="shared" si="307"/>
        <v>0m0</v>
      </c>
      <c r="CM259" s="399">
        <f t="shared" si="308"/>
        <v>0</v>
      </c>
      <c r="CN259" s="399">
        <f t="shared" si="309"/>
        <v>0</v>
      </c>
      <c r="CO259" s="412">
        <f t="shared" si="310"/>
        <v>0</v>
      </c>
      <c r="CP259" s="413">
        <f t="shared" si="311"/>
        <v>0</v>
      </c>
      <c r="CQ259" s="398" t="str">
        <f t="shared" si="312"/>
        <v>0</v>
      </c>
      <c r="CR259" s="398" t="str">
        <f t="shared" si="313"/>
        <v>0</v>
      </c>
      <c r="CS259" s="412">
        <f t="shared" si="314"/>
        <v>0</v>
      </c>
      <c r="CT259" s="412" t="str">
        <f t="shared" si="315"/>
        <v>0m0</v>
      </c>
      <c r="CU259" s="412">
        <f t="shared" si="316"/>
        <v>0</v>
      </c>
      <c r="CV259" s="412">
        <f t="shared" si="317"/>
        <v>0</v>
      </c>
      <c r="CW259" s="412">
        <f t="shared" si="318"/>
        <v>0</v>
      </c>
      <c r="CX259" s="412">
        <f t="shared" si="319"/>
        <v>0</v>
      </c>
      <c r="CY259" s="412">
        <f t="shared" si="320"/>
        <v>0</v>
      </c>
      <c r="CZ259" s="412" t="str">
        <f t="shared" si="321"/>
        <v/>
      </c>
      <c r="DA259" s="412" t="str">
        <f t="shared" si="322"/>
        <v/>
      </c>
      <c r="DB259" s="412" t="str">
        <f t="shared" si="323"/>
        <v/>
      </c>
      <c r="DC259" s="412" t="str">
        <f t="shared" si="324"/>
        <v/>
      </c>
      <c r="DD259" s="412" t="str">
        <f t="shared" si="325"/>
        <v/>
      </c>
      <c r="DE259" s="412"/>
      <c r="DF259" s="411"/>
      <c r="DG259" s="412" t="str">
        <f t="shared" si="326"/>
        <v/>
      </c>
      <c r="DH259" s="412" t="str">
        <f t="shared" si="327"/>
        <v/>
      </c>
      <c r="DI259" s="412">
        <f t="shared" si="328"/>
        <v>0</v>
      </c>
      <c r="DJ259" s="412" t="str">
        <f t="shared" si="329"/>
        <v/>
      </c>
      <c r="DK259" s="412" t="str">
        <f t="shared" si="330"/>
        <v/>
      </c>
      <c r="DL259" s="412" t="str">
        <f t="shared" si="331"/>
        <v/>
      </c>
      <c r="DM259" s="412" t="str">
        <f t="shared" si="332"/>
        <v/>
      </c>
      <c r="DN259" s="412" t="str">
        <f t="shared" si="333"/>
        <v/>
      </c>
      <c r="DO259" s="412" t="str">
        <f t="shared" si="334"/>
        <v/>
      </c>
    </row>
    <row r="260" spans="1:119" s="157" customFormat="1" ht="18" hidden="1" customHeight="1">
      <c r="A260" s="161" t="str">
        <f t="shared" si="343"/>
        <v/>
      </c>
      <c r="B260" s="158"/>
      <c r="C260" s="31" t="str">
        <f>IF(B260="","",VLOOKUP(B260,学連登録!$C$2:$G$3000,2,FALSE))</f>
        <v/>
      </c>
      <c r="D260" s="32" t="str">
        <f>IF(B260="","",VLOOKUP(B260,学連登録!$C$2:$G$3000,3,FALSE))</f>
        <v/>
      </c>
      <c r="E260" s="33" t="str">
        <f>IF(B260="","",VLOOKUP(B260,学連登録!$C$2:$G$3000,4,FALSE))</f>
        <v/>
      </c>
      <c r="F260" s="383" t="str">
        <f>IF(B260="","",VLOOKUP(B260,学連登録!$C$2:$I$3000,7,FALSE))</f>
        <v/>
      </c>
      <c r="G260" s="160"/>
      <c r="H260" s="905"/>
      <c r="I260" s="907"/>
      <c r="J260" s="160"/>
      <c r="K260" s="905"/>
      <c r="L260" s="906"/>
      <c r="M260" s="160"/>
      <c r="N260" s="819"/>
      <c r="O260" s="820"/>
      <c r="P260" s="159"/>
      <c r="Q260" s="905"/>
      <c r="R260" s="906"/>
      <c r="S260" s="159"/>
      <c r="T260" s="905"/>
      <c r="U260" s="906"/>
      <c r="V260" s="103" t="str">
        <f>IF(B260="","",VLOOKUP(B260,学連登録!$C$2:$H$3000,6,FALSE))</f>
        <v/>
      </c>
      <c r="Y260" s="118" t="str">
        <f t="shared" si="335"/>
        <v/>
      </c>
      <c r="Z260" s="97" t="str">
        <f>IF(G260="","",VLOOKUP(G260,種目名!$R$5:$T$104,3,0))</f>
        <v/>
      </c>
      <c r="AA260" s="99" t="str">
        <f>IF(J260="","",VLOOKUP(J260,種目名!$R$5:$T$104,3,0))</f>
        <v/>
      </c>
      <c r="AB260" s="119" t="str">
        <f>IF(M260="","",VLOOKUP(M260,種目名!$R$5:$T$104,3,0))</f>
        <v/>
      </c>
      <c r="AC260" s="119" t="str">
        <f>IF(P260="","",VLOOKUP(AF260,種目名!$R$5:$T$104,3,0))</f>
        <v/>
      </c>
      <c r="AD260" s="120" t="str">
        <f>IF(S260="","",VLOOKUP(AI260,種目名!$R$5:$T$104,3,0))</f>
        <v/>
      </c>
      <c r="AE260" s="117">
        <f t="shared" si="336"/>
        <v>0</v>
      </c>
      <c r="AF260" s="157" t="str">
        <f t="shared" si="337"/>
        <v/>
      </c>
      <c r="AG260" s="157" t="str">
        <f t="shared" si="338"/>
        <v/>
      </c>
      <c r="AH260" s="157">
        <f t="shared" si="339"/>
        <v>0</v>
      </c>
      <c r="AI260" s="157" t="str">
        <f t="shared" si="340"/>
        <v/>
      </c>
      <c r="AJ260" s="157" t="str">
        <f t="shared" si="341"/>
        <v/>
      </c>
      <c r="AK260" s="390"/>
      <c r="AL260" s="171">
        <f t="shared" si="269"/>
        <v>0</v>
      </c>
      <c r="AM260" s="399">
        <f t="shared" si="270"/>
        <v>0</v>
      </c>
      <c r="AN260" s="399">
        <f>COUNTIF($B$12:B260,B260)</f>
        <v>0</v>
      </c>
      <c r="AO260" s="399"/>
      <c r="AP260" s="399" t="str">
        <f t="shared" si="271"/>
        <v/>
      </c>
      <c r="AQ260" s="399" t="str">
        <f t="shared" si="271"/>
        <v/>
      </c>
      <c r="AR260" s="399" t="str">
        <f t="shared" si="271"/>
        <v/>
      </c>
      <c r="AS260" s="399" t="str">
        <f t="shared" si="265"/>
        <v/>
      </c>
      <c r="AT260" s="399">
        <f t="shared" si="272"/>
        <v>0</v>
      </c>
      <c r="AU260" s="399" t="str">
        <f t="shared" si="273"/>
        <v/>
      </c>
      <c r="AV260" s="399" t="str">
        <f t="shared" si="274"/>
        <v/>
      </c>
      <c r="AW260" s="399" t="str">
        <f t="shared" si="275"/>
        <v/>
      </c>
      <c r="AX260" s="399" t="str">
        <f t="shared" si="276"/>
        <v/>
      </c>
      <c r="AY260" s="399" t="str">
        <f t="shared" si="277"/>
        <v/>
      </c>
      <c r="AZ260" s="399" t="str">
        <f t="shared" si="342"/>
        <v/>
      </c>
      <c r="BA260" s="399" t="str">
        <f t="shared" si="342"/>
        <v/>
      </c>
      <c r="BB260" s="399" t="str">
        <f t="shared" si="342"/>
        <v/>
      </c>
      <c r="BC260" s="399" t="str">
        <f t="shared" si="342"/>
        <v/>
      </c>
      <c r="BD260" s="403" t="str">
        <f t="shared" si="342"/>
        <v/>
      </c>
      <c r="BE260" s="393">
        <f t="shared" si="278"/>
        <v>0</v>
      </c>
      <c r="BG260" s="399">
        <f t="shared" si="279"/>
        <v>0</v>
      </c>
      <c r="BH260" s="399">
        <f t="shared" si="280"/>
        <v>0</v>
      </c>
      <c r="BI260" s="412">
        <f t="shared" si="281"/>
        <v>0</v>
      </c>
      <c r="BJ260" s="413">
        <f t="shared" si="266"/>
        <v>0</v>
      </c>
      <c r="BK260" s="398" t="str">
        <f t="shared" si="267"/>
        <v>0</v>
      </c>
      <c r="BL260" s="398" t="str">
        <f t="shared" si="268"/>
        <v>0</v>
      </c>
      <c r="BM260" s="412">
        <f t="shared" si="282"/>
        <v>0</v>
      </c>
      <c r="BN260" s="412" t="str">
        <f t="shared" si="283"/>
        <v>0m0</v>
      </c>
      <c r="BO260" s="399">
        <f t="shared" si="284"/>
        <v>0</v>
      </c>
      <c r="BP260" s="399">
        <f t="shared" si="285"/>
        <v>0</v>
      </c>
      <c r="BQ260" s="412">
        <f t="shared" si="286"/>
        <v>0</v>
      </c>
      <c r="BR260" s="413">
        <f t="shared" si="287"/>
        <v>0</v>
      </c>
      <c r="BS260" s="398" t="str">
        <f t="shared" si="288"/>
        <v>0</v>
      </c>
      <c r="BT260" s="398" t="str">
        <f t="shared" si="289"/>
        <v>0</v>
      </c>
      <c r="BU260" s="412">
        <f t="shared" si="290"/>
        <v>0</v>
      </c>
      <c r="BV260" s="412" t="str">
        <f t="shared" si="291"/>
        <v>0m0</v>
      </c>
      <c r="BW260" s="399">
        <f t="shared" si="292"/>
        <v>0</v>
      </c>
      <c r="BX260" s="399">
        <f t="shared" si="293"/>
        <v>0</v>
      </c>
      <c r="BY260" s="412">
        <f t="shared" si="294"/>
        <v>0</v>
      </c>
      <c r="BZ260" s="413">
        <f t="shared" si="295"/>
        <v>0</v>
      </c>
      <c r="CA260" s="398" t="str">
        <f t="shared" si="296"/>
        <v>0</v>
      </c>
      <c r="CB260" s="398" t="str">
        <f t="shared" si="297"/>
        <v>0</v>
      </c>
      <c r="CC260" s="412">
        <f t="shared" si="298"/>
        <v>0</v>
      </c>
      <c r="CD260" s="412" t="str">
        <f t="shared" si="299"/>
        <v>0m0</v>
      </c>
      <c r="CE260" s="399">
        <f t="shared" si="300"/>
        <v>0</v>
      </c>
      <c r="CF260" s="399">
        <f t="shared" si="301"/>
        <v>0</v>
      </c>
      <c r="CG260" s="412">
        <f t="shared" si="302"/>
        <v>0</v>
      </c>
      <c r="CH260" s="413">
        <f t="shared" si="303"/>
        <v>0</v>
      </c>
      <c r="CI260" s="398" t="str">
        <f t="shared" si="304"/>
        <v>0</v>
      </c>
      <c r="CJ260" s="398" t="str">
        <f t="shared" si="305"/>
        <v>0</v>
      </c>
      <c r="CK260" s="412">
        <f t="shared" si="306"/>
        <v>0</v>
      </c>
      <c r="CL260" s="412" t="str">
        <f t="shared" si="307"/>
        <v>0m0</v>
      </c>
      <c r="CM260" s="399">
        <f t="shared" si="308"/>
        <v>0</v>
      </c>
      <c r="CN260" s="399">
        <f t="shared" si="309"/>
        <v>0</v>
      </c>
      <c r="CO260" s="412">
        <f t="shared" si="310"/>
        <v>0</v>
      </c>
      <c r="CP260" s="413">
        <f t="shared" si="311"/>
        <v>0</v>
      </c>
      <c r="CQ260" s="398" t="str">
        <f t="shared" si="312"/>
        <v>0</v>
      </c>
      <c r="CR260" s="398" t="str">
        <f t="shared" si="313"/>
        <v>0</v>
      </c>
      <c r="CS260" s="412">
        <f t="shared" si="314"/>
        <v>0</v>
      </c>
      <c r="CT260" s="412" t="str">
        <f t="shared" si="315"/>
        <v>0m0</v>
      </c>
      <c r="CU260" s="412">
        <f t="shared" si="316"/>
        <v>0</v>
      </c>
      <c r="CV260" s="412">
        <f t="shared" si="317"/>
        <v>0</v>
      </c>
      <c r="CW260" s="412">
        <f t="shared" si="318"/>
        <v>0</v>
      </c>
      <c r="CX260" s="412">
        <f t="shared" si="319"/>
        <v>0</v>
      </c>
      <c r="CY260" s="412">
        <f t="shared" si="320"/>
        <v>0</v>
      </c>
      <c r="CZ260" s="412" t="str">
        <f t="shared" si="321"/>
        <v/>
      </c>
      <c r="DA260" s="412" t="str">
        <f t="shared" si="322"/>
        <v/>
      </c>
      <c r="DB260" s="412" t="str">
        <f t="shared" si="323"/>
        <v/>
      </c>
      <c r="DC260" s="412" t="str">
        <f t="shared" si="324"/>
        <v/>
      </c>
      <c r="DD260" s="412" t="str">
        <f t="shared" si="325"/>
        <v/>
      </c>
      <c r="DE260" s="412"/>
      <c r="DF260" s="411"/>
      <c r="DG260" s="412" t="str">
        <f t="shared" si="326"/>
        <v/>
      </c>
      <c r="DH260" s="412" t="str">
        <f t="shared" si="327"/>
        <v/>
      </c>
      <c r="DI260" s="412">
        <f t="shared" si="328"/>
        <v>0</v>
      </c>
      <c r="DJ260" s="412" t="str">
        <f t="shared" si="329"/>
        <v/>
      </c>
      <c r="DK260" s="412" t="str">
        <f t="shared" si="330"/>
        <v/>
      </c>
      <c r="DL260" s="412" t="str">
        <f t="shared" si="331"/>
        <v/>
      </c>
      <c r="DM260" s="412" t="str">
        <f t="shared" si="332"/>
        <v/>
      </c>
      <c r="DN260" s="412" t="str">
        <f t="shared" si="333"/>
        <v/>
      </c>
      <c r="DO260" s="412" t="str">
        <f t="shared" si="334"/>
        <v/>
      </c>
    </row>
    <row r="261" spans="1:119" s="157" customFormat="1" ht="18" hidden="1" customHeight="1">
      <c r="A261" s="161" t="str">
        <f t="shared" si="343"/>
        <v/>
      </c>
      <c r="B261" s="158"/>
      <c r="C261" s="31" t="str">
        <f>IF(B261="","",VLOOKUP(B261,学連登録!$C$2:$G$3000,2,FALSE))</f>
        <v/>
      </c>
      <c r="D261" s="32" t="str">
        <f>IF(B261="","",VLOOKUP(B261,学連登録!$C$2:$G$3000,3,FALSE))</f>
        <v/>
      </c>
      <c r="E261" s="33" t="str">
        <f>IF(B261="","",VLOOKUP(B261,学連登録!$C$2:$G$3000,4,FALSE))</f>
        <v/>
      </c>
      <c r="F261" s="383" t="str">
        <f>IF(B261="","",VLOOKUP(B261,学連登録!$C$2:$I$3000,7,FALSE))</f>
        <v/>
      </c>
      <c r="G261" s="160"/>
      <c r="H261" s="905"/>
      <c r="I261" s="907"/>
      <c r="J261" s="160"/>
      <c r="K261" s="905"/>
      <c r="L261" s="906"/>
      <c r="M261" s="160"/>
      <c r="N261" s="819"/>
      <c r="O261" s="820"/>
      <c r="P261" s="159"/>
      <c r="Q261" s="905"/>
      <c r="R261" s="906"/>
      <c r="S261" s="159"/>
      <c r="T261" s="905"/>
      <c r="U261" s="906"/>
      <c r="V261" s="103" t="str">
        <f>IF(B261="","",VLOOKUP(B261,学連登録!$C$2:$H$3000,6,FALSE))</f>
        <v/>
      </c>
      <c r="Y261" s="118" t="str">
        <f t="shared" si="335"/>
        <v/>
      </c>
      <c r="Z261" s="97" t="str">
        <f>IF(G261="","",VLOOKUP(G261,種目名!$R$5:$T$104,3,0))</f>
        <v/>
      </c>
      <c r="AA261" s="99" t="str">
        <f>IF(J261="","",VLOOKUP(J261,種目名!$R$5:$T$104,3,0))</f>
        <v/>
      </c>
      <c r="AB261" s="119" t="str">
        <f>IF(M261="","",VLOOKUP(M261,種目名!$R$5:$T$104,3,0))</f>
        <v/>
      </c>
      <c r="AC261" s="119" t="str">
        <f>IF(P261="","",VLOOKUP(AF261,種目名!$R$5:$T$104,3,0))</f>
        <v/>
      </c>
      <c r="AD261" s="120" t="str">
        <f>IF(S261="","",VLOOKUP(AI261,種目名!$R$5:$T$104,3,0))</f>
        <v/>
      </c>
      <c r="AE261" s="117">
        <f t="shared" si="336"/>
        <v>0</v>
      </c>
      <c r="AF261" s="157" t="str">
        <f t="shared" si="337"/>
        <v/>
      </c>
      <c r="AG261" s="157" t="str">
        <f t="shared" si="338"/>
        <v/>
      </c>
      <c r="AH261" s="157">
        <f t="shared" si="339"/>
        <v>0</v>
      </c>
      <c r="AI261" s="157" t="str">
        <f t="shared" si="340"/>
        <v/>
      </c>
      <c r="AJ261" s="157" t="str">
        <f t="shared" si="341"/>
        <v/>
      </c>
      <c r="AK261" s="390"/>
      <c r="AL261" s="171">
        <f t="shared" si="269"/>
        <v>0</v>
      </c>
      <c r="AM261" s="399">
        <f t="shared" si="270"/>
        <v>0</v>
      </c>
      <c r="AN261" s="399">
        <f>COUNTIF($B$12:B261,B261)</f>
        <v>0</v>
      </c>
      <c r="AO261" s="399"/>
      <c r="AP261" s="399" t="str">
        <f t="shared" si="271"/>
        <v/>
      </c>
      <c r="AQ261" s="399" t="str">
        <f t="shared" si="271"/>
        <v/>
      </c>
      <c r="AR261" s="399" t="str">
        <f t="shared" si="271"/>
        <v/>
      </c>
      <c r="AS261" s="399" t="str">
        <f t="shared" si="265"/>
        <v/>
      </c>
      <c r="AT261" s="399">
        <f t="shared" si="272"/>
        <v>0</v>
      </c>
      <c r="AU261" s="399" t="str">
        <f t="shared" si="273"/>
        <v/>
      </c>
      <c r="AV261" s="399" t="str">
        <f t="shared" si="274"/>
        <v/>
      </c>
      <c r="AW261" s="399" t="str">
        <f t="shared" si="275"/>
        <v/>
      </c>
      <c r="AX261" s="399" t="str">
        <f t="shared" si="276"/>
        <v/>
      </c>
      <c r="AY261" s="399" t="str">
        <f t="shared" si="277"/>
        <v/>
      </c>
      <c r="AZ261" s="399" t="str">
        <f t="shared" si="342"/>
        <v/>
      </c>
      <c r="BA261" s="399" t="str">
        <f t="shared" si="342"/>
        <v/>
      </c>
      <c r="BB261" s="399" t="str">
        <f t="shared" si="342"/>
        <v/>
      </c>
      <c r="BC261" s="399" t="str">
        <f t="shared" si="342"/>
        <v/>
      </c>
      <c r="BD261" s="403" t="str">
        <f t="shared" si="342"/>
        <v/>
      </c>
      <c r="BE261" s="393">
        <f t="shared" si="278"/>
        <v>0</v>
      </c>
      <c r="BG261" s="399">
        <f t="shared" si="279"/>
        <v>0</v>
      </c>
      <c r="BH261" s="399">
        <f t="shared" si="280"/>
        <v>0</v>
      </c>
      <c r="BI261" s="412">
        <f t="shared" si="281"/>
        <v>0</v>
      </c>
      <c r="BJ261" s="413">
        <f t="shared" si="266"/>
        <v>0</v>
      </c>
      <c r="BK261" s="398" t="str">
        <f t="shared" si="267"/>
        <v>0</v>
      </c>
      <c r="BL261" s="398" t="str">
        <f t="shared" si="268"/>
        <v>0</v>
      </c>
      <c r="BM261" s="412">
        <f t="shared" si="282"/>
        <v>0</v>
      </c>
      <c r="BN261" s="412" t="str">
        <f t="shared" si="283"/>
        <v>0m0</v>
      </c>
      <c r="BO261" s="399">
        <f t="shared" si="284"/>
        <v>0</v>
      </c>
      <c r="BP261" s="399">
        <f t="shared" si="285"/>
        <v>0</v>
      </c>
      <c r="BQ261" s="412">
        <f t="shared" si="286"/>
        <v>0</v>
      </c>
      <c r="BR261" s="413">
        <f t="shared" si="287"/>
        <v>0</v>
      </c>
      <c r="BS261" s="398" t="str">
        <f t="shared" si="288"/>
        <v>0</v>
      </c>
      <c r="BT261" s="398" t="str">
        <f t="shared" si="289"/>
        <v>0</v>
      </c>
      <c r="BU261" s="412">
        <f t="shared" si="290"/>
        <v>0</v>
      </c>
      <c r="BV261" s="412" t="str">
        <f t="shared" si="291"/>
        <v>0m0</v>
      </c>
      <c r="BW261" s="399">
        <f t="shared" si="292"/>
        <v>0</v>
      </c>
      <c r="BX261" s="399">
        <f t="shared" si="293"/>
        <v>0</v>
      </c>
      <c r="BY261" s="412">
        <f t="shared" si="294"/>
        <v>0</v>
      </c>
      <c r="BZ261" s="413">
        <f t="shared" si="295"/>
        <v>0</v>
      </c>
      <c r="CA261" s="398" t="str">
        <f t="shared" si="296"/>
        <v>0</v>
      </c>
      <c r="CB261" s="398" t="str">
        <f t="shared" si="297"/>
        <v>0</v>
      </c>
      <c r="CC261" s="412">
        <f t="shared" si="298"/>
        <v>0</v>
      </c>
      <c r="CD261" s="412" t="str">
        <f t="shared" si="299"/>
        <v>0m0</v>
      </c>
      <c r="CE261" s="399">
        <f t="shared" si="300"/>
        <v>0</v>
      </c>
      <c r="CF261" s="399">
        <f t="shared" si="301"/>
        <v>0</v>
      </c>
      <c r="CG261" s="412">
        <f t="shared" si="302"/>
        <v>0</v>
      </c>
      <c r="CH261" s="413">
        <f t="shared" si="303"/>
        <v>0</v>
      </c>
      <c r="CI261" s="398" t="str">
        <f t="shared" si="304"/>
        <v>0</v>
      </c>
      <c r="CJ261" s="398" t="str">
        <f t="shared" si="305"/>
        <v>0</v>
      </c>
      <c r="CK261" s="412">
        <f t="shared" si="306"/>
        <v>0</v>
      </c>
      <c r="CL261" s="412" t="str">
        <f t="shared" si="307"/>
        <v>0m0</v>
      </c>
      <c r="CM261" s="399">
        <f t="shared" si="308"/>
        <v>0</v>
      </c>
      <c r="CN261" s="399">
        <f t="shared" si="309"/>
        <v>0</v>
      </c>
      <c r="CO261" s="412">
        <f t="shared" si="310"/>
        <v>0</v>
      </c>
      <c r="CP261" s="413">
        <f t="shared" si="311"/>
        <v>0</v>
      </c>
      <c r="CQ261" s="398" t="str">
        <f t="shared" si="312"/>
        <v>0</v>
      </c>
      <c r="CR261" s="398" t="str">
        <f t="shared" si="313"/>
        <v>0</v>
      </c>
      <c r="CS261" s="412">
        <f t="shared" si="314"/>
        <v>0</v>
      </c>
      <c r="CT261" s="412" t="str">
        <f t="shared" si="315"/>
        <v>0m0</v>
      </c>
      <c r="CU261" s="412">
        <f t="shared" si="316"/>
        <v>0</v>
      </c>
      <c r="CV261" s="412">
        <f t="shared" si="317"/>
        <v>0</v>
      </c>
      <c r="CW261" s="412">
        <f t="shared" si="318"/>
        <v>0</v>
      </c>
      <c r="CX261" s="412">
        <f t="shared" si="319"/>
        <v>0</v>
      </c>
      <c r="CY261" s="412">
        <f t="shared" si="320"/>
        <v>0</v>
      </c>
      <c r="CZ261" s="412" t="str">
        <f t="shared" si="321"/>
        <v/>
      </c>
      <c r="DA261" s="412" t="str">
        <f t="shared" si="322"/>
        <v/>
      </c>
      <c r="DB261" s="412" t="str">
        <f t="shared" si="323"/>
        <v/>
      </c>
      <c r="DC261" s="412" t="str">
        <f t="shared" si="324"/>
        <v/>
      </c>
      <c r="DD261" s="412" t="str">
        <f t="shared" si="325"/>
        <v/>
      </c>
      <c r="DE261" s="412"/>
      <c r="DF261" s="411"/>
      <c r="DG261" s="412" t="str">
        <f t="shared" si="326"/>
        <v/>
      </c>
      <c r="DH261" s="412" t="str">
        <f t="shared" si="327"/>
        <v/>
      </c>
      <c r="DI261" s="412">
        <f t="shared" si="328"/>
        <v>0</v>
      </c>
      <c r="DJ261" s="412" t="str">
        <f t="shared" si="329"/>
        <v/>
      </c>
      <c r="DK261" s="412" t="str">
        <f t="shared" si="330"/>
        <v/>
      </c>
      <c r="DL261" s="412" t="str">
        <f t="shared" si="331"/>
        <v/>
      </c>
      <c r="DM261" s="412" t="str">
        <f t="shared" si="332"/>
        <v/>
      </c>
      <c r="DN261" s="412" t="str">
        <f t="shared" si="333"/>
        <v/>
      </c>
      <c r="DO261" s="412" t="str">
        <f t="shared" si="334"/>
        <v/>
      </c>
    </row>
    <row r="262" spans="1:119" s="157" customFormat="1" ht="18" hidden="1" customHeight="1">
      <c r="A262" s="161" t="str">
        <f t="shared" si="343"/>
        <v/>
      </c>
      <c r="B262" s="158"/>
      <c r="C262" s="31" t="str">
        <f>IF(B262="","",VLOOKUP(B262,学連登録!$C$2:$G$3000,2,FALSE))</f>
        <v/>
      </c>
      <c r="D262" s="32" t="str">
        <f>IF(B262="","",VLOOKUP(B262,学連登録!$C$2:$G$3000,3,FALSE))</f>
        <v/>
      </c>
      <c r="E262" s="33" t="str">
        <f>IF(B262="","",VLOOKUP(B262,学連登録!$C$2:$G$3000,4,FALSE))</f>
        <v/>
      </c>
      <c r="F262" s="383" t="str">
        <f>IF(B262="","",VLOOKUP(B262,学連登録!$C$2:$I$3000,7,FALSE))</f>
        <v/>
      </c>
      <c r="G262" s="160"/>
      <c r="H262" s="905"/>
      <c r="I262" s="907"/>
      <c r="J262" s="160"/>
      <c r="K262" s="905"/>
      <c r="L262" s="906"/>
      <c r="M262" s="160"/>
      <c r="N262" s="819"/>
      <c r="O262" s="820"/>
      <c r="P262" s="159"/>
      <c r="Q262" s="905"/>
      <c r="R262" s="906"/>
      <c r="S262" s="159"/>
      <c r="T262" s="905"/>
      <c r="U262" s="906"/>
      <c r="V262" s="103" t="str">
        <f>IF(B262="","",VLOOKUP(B262,学連登録!$C$2:$H$3000,6,FALSE))</f>
        <v/>
      </c>
      <c r="Y262" s="118" t="str">
        <f t="shared" si="335"/>
        <v/>
      </c>
      <c r="Z262" s="97" t="str">
        <f>IF(G262="","",VLOOKUP(G262,種目名!$R$5:$T$104,3,0))</f>
        <v/>
      </c>
      <c r="AA262" s="99" t="str">
        <f>IF(J262="","",VLOOKUP(J262,種目名!$R$5:$T$104,3,0))</f>
        <v/>
      </c>
      <c r="AB262" s="119" t="str">
        <f>IF(M262="","",VLOOKUP(M262,種目名!$R$5:$T$104,3,0))</f>
        <v/>
      </c>
      <c r="AC262" s="119" t="str">
        <f>IF(P262="","",VLOOKUP(AF262,種目名!$R$5:$T$104,3,0))</f>
        <v/>
      </c>
      <c r="AD262" s="120" t="str">
        <f>IF(S262="","",VLOOKUP(AI262,種目名!$R$5:$T$104,3,0))</f>
        <v/>
      </c>
      <c r="AE262" s="117">
        <f t="shared" si="336"/>
        <v>0</v>
      </c>
      <c r="AF262" s="157" t="str">
        <f t="shared" si="337"/>
        <v/>
      </c>
      <c r="AG262" s="157" t="str">
        <f t="shared" si="338"/>
        <v/>
      </c>
      <c r="AH262" s="157">
        <f t="shared" si="339"/>
        <v>0</v>
      </c>
      <c r="AI262" s="157" t="str">
        <f t="shared" si="340"/>
        <v/>
      </c>
      <c r="AJ262" s="157" t="str">
        <f t="shared" si="341"/>
        <v/>
      </c>
      <c r="AK262" s="390"/>
      <c r="AL262" s="171">
        <f t="shared" si="269"/>
        <v>0</v>
      </c>
      <c r="AM262" s="399">
        <f t="shared" si="270"/>
        <v>0</v>
      </c>
      <c r="AN262" s="399">
        <f>COUNTIF($B$12:B262,B262)</f>
        <v>0</v>
      </c>
      <c r="AO262" s="399"/>
      <c r="AP262" s="399" t="str">
        <f t="shared" si="271"/>
        <v/>
      </c>
      <c r="AQ262" s="399" t="str">
        <f t="shared" si="271"/>
        <v/>
      </c>
      <c r="AR262" s="399" t="str">
        <f t="shared" si="271"/>
        <v/>
      </c>
      <c r="AS262" s="399" t="str">
        <f t="shared" si="265"/>
        <v/>
      </c>
      <c r="AT262" s="399">
        <f t="shared" si="272"/>
        <v>0</v>
      </c>
      <c r="AU262" s="399" t="str">
        <f t="shared" si="273"/>
        <v/>
      </c>
      <c r="AV262" s="399" t="str">
        <f t="shared" si="274"/>
        <v/>
      </c>
      <c r="AW262" s="399" t="str">
        <f t="shared" si="275"/>
        <v/>
      </c>
      <c r="AX262" s="399" t="str">
        <f t="shared" si="276"/>
        <v/>
      </c>
      <c r="AY262" s="399" t="str">
        <f t="shared" si="277"/>
        <v/>
      </c>
      <c r="AZ262" s="399" t="str">
        <f t="shared" si="342"/>
        <v/>
      </c>
      <c r="BA262" s="399" t="str">
        <f t="shared" si="342"/>
        <v/>
      </c>
      <c r="BB262" s="399" t="str">
        <f t="shared" si="342"/>
        <v/>
      </c>
      <c r="BC262" s="399" t="str">
        <f t="shared" si="342"/>
        <v/>
      </c>
      <c r="BD262" s="403" t="str">
        <f t="shared" si="342"/>
        <v/>
      </c>
      <c r="BE262" s="393">
        <f t="shared" si="278"/>
        <v>0</v>
      </c>
      <c r="BG262" s="399">
        <f t="shared" si="279"/>
        <v>0</v>
      </c>
      <c r="BH262" s="399">
        <f t="shared" si="280"/>
        <v>0</v>
      </c>
      <c r="BI262" s="412">
        <f t="shared" si="281"/>
        <v>0</v>
      </c>
      <c r="BJ262" s="413">
        <f t="shared" si="266"/>
        <v>0</v>
      </c>
      <c r="BK262" s="398" t="str">
        <f t="shared" si="267"/>
        <v>0</v>
      </c>
      <c r="BL262" s="398" t="str">
        <f t="shared" si="268"/>
        <v>0</v>
      </c>
      <c r="BM262" s="412">
        <f t="shared" si="282"/>
        <v>0</v>
      </c>
      <c r="BN262" s="412" t="str">
        <f t="shared" si="283"/>
        <v>0m0</v>
      </c>
      <c r="BO262" s="399">
        <f t="shared" si="284"/>
        <v>0</v>
      </c>
      <c r="BP262" s="399">
        <f t="shared" si="285"/>
        <v>0</v>
      </c>
      <c r="BQ262" s="412">
        <f t="shared" si="286"/>
        <v>0</v>
      </c>
      <c r="BR262" s="413">
        <f t="shared" si="287"/>
        <v>0</v>
      </c>
      <c r="BS262" s="398" t="str">
        <f t="shared" si="288"/>
        <v>0</v>
      </c>
      <c r="BT262" s="398" t="str">
        <f t="shared" si="289"/>
        <v>0</v>
      </c>
      <c r="BU262" s="412">
        <f t="shared" si="290"/>
        <v>0</v>
      </c>
      <c r="BV262" s="412" t="str">
        <f t="shared" si="291"/>
        <v>0m0</v>
      </c>
      <c r="BW262" s="399">
        <f t="shared" si="292"/>
        <v>0</v>
      </c>
      <c r="BX262" s="399">
        <f t="shared" si="293"/>
        <v>0</v>
      </c>
      <c r="BY262" s="412">
        <f t="shared" si="294"/>
        <v>0</v>
      </c>
      <c r="BZ262" s="413">
        <f t="shared" si="295"/>
        <v>0</v>
      </c>
      <c r="CA262" s="398" t="str">
        <f t="shared" si="296"/>
        <v>0</v>
      </c>
      <c r="CB262" s="398" t="str">
        <f t="shared" si="297"/>
        <v>0</v>
      </c>
      <c r="CC262" s="412">
        <f t="shared" si="298"/>
        <v>0</v>
      </c>
      <c r="CD262" s="412" t="str">
        <f t="shared" si="299"/>
        <v>0m0</v>
      </c>
      <c r="CE262" s="399">
        <f t="shared" si="300"/>
        <v>0</v>
      </c>
      <c r="CF262" s="399">
        <f t="shared" si="301"/>
        <v>0</v>
      </c>
      <c r="CG262" s="412">
        <f t="shared" si="302"/>
        <v>0</v>
      </c>
      <c r="CH262" s="413">
        <f t="shared" si="303"/>
        <v>0</v>
      </c>
      <c r="CI262" s="398" t="str">
        <f t="shared" si="304"/>
        <v>0</v>
      </c>
      <c r="CJ262" s="398" t="str">
        <f t="shared" si="305"/>
        <v>0</v>
      </c>
      <c r="CK262" s="412">
        <f t="shared" si="306"/>
        <v>0</v>
      </c>
      <c r="CL262" s="412" t="str">
        <f t="shared" si="307"/>
        <v>0m0</v>
      </c>
      <c r="CM262" s="399">
        <f t="shared" si="308"/>
        <v>0</v>
      </c>
      <c r="CN262" s="399">
        <f t="shared" si="309"/>
        <v>0</v>
      </c>
      <c r="CO262" s="412">
        <f t="shared" si="310"/>
        <v>0</v>
      </c>
      <c r="CP262" s="413">
        <f t="shared" si="311"/>
        <v>0</v>
      </c>
      <c r="CQ262" s="398" t="str">
        <f t="shared" si="312"/>
        <v>0</v>
      </c>
      <c r="CR262" s="398" t="str">
        <f t="shared" si="313"/>
        <v>0</v>
      </c>
      <c r="CS262" s="412">
        <f t="shared" si="314"/>
        <v>0</v>
      </c>
      <c r="CT262" s="412" t="str">
        <f t="shared" si="315"/>
        <v>0m0</v>
      </c>
      <c r="CU262" s="412">
        <f t="shared" si="316"/>
        <v>0</v>
      </c>
      <c r="CV262" s="412">
        <f t="shared" si="317"/>
        <v>0</v>
      </c>
      <c r="CW262" s="412">
        <f t="shared" si="318"/>
        <v>0</v>
      </c>
      <c r="CX262" s="412">
        <f t="shared" si="319"/>
        <v>0</v>
      </c>
      <c r="CY262" s="412">
        <f t="shared" si="320"/>
        <v>0</v>
      </c>
      <c r="CZ262" s="412" t="str">
        <f t="shared" si="321"/>
        <v/>
      </c>
      <c r="DA262" s="412" t="str">
        <f t="shared" si="322"/>
        <v/>
      </c>
      <c r="DB262" s="412" t="str">
        <f t="shared" si="323"/>
        <v/>
      </c>
      <c r="DC262" s="412" t="str">
        <f t="shared" si="324"/>
        <v/>
      </c>
      <c r="DD262" s="412" t="str">
        <f t="shared" si="325"/>
        <v/>
      </c>
      <c r="DE262" s="412"/>
      <c r="DF262" s="411"/>
      <c r="DG262" s="412" t="str">
        <f t="shared" si="326"/>
        <v/>
      </c>
      <c r="DH262" s="412" t="str">
        <f t="shared" si="327"/>
        <v/>
      </c>
      <c r="DI262" s="412">
        <f t="shared" si="328"/>
        <v>0</v>
      </c>
      <c r="DJ262" s="412" t="str">
        <f t="shared" si="329"/>
        <v/>
      </c>
      <c r="DK262" s="412" t="str">
        <f t="shared" si="330"/>
        <v/>
      </c>
      <c r="DL262" s="412" t="str">
        <f t="shared" si="331"/>
        <v/>
      </c>
      <c r="DM262" s="412" t="str">
        <f t="shared" si="332"/>
        <v/>
      </c>
      <c r="DN262" s="412" t="str">
        <f t="shared" si="333"/>
        <v/>
      </c>
      <c r="DO262" s="412" t="str">
        <f t="shared" si="334"/>
        <v/>
      </c>
    </row>
    <row r="263" spans="1:119" s="157" customFormat="1" ht="18" hidden="1" customHeight="1">
      <c r="A263" s="161" t="str">
        <f t="shared" si="343"/>
        <v/>
      </c>
      <c r="B263" s="158"/>
      <c r="C263" s="31" t="str">
        <f>IF(B263="","",VLOOKUP(B263,学連登録!$C$2:$G$3000,2,FALSE))</f>
        <v/>
      </c>
      <c r="D263" s="32" t="str">
        <f>IF(B263="","",VLOOKUP(B263,学連登録!$C$2:$G$3000,3,FALSE))</f>
        <v/>
      </c>
      <c r="E263" s="33" t="str">
        <f>IF(B263="","",VLOOKUP(B263,学連登録!$C$2:$G$3000,4,FALSE))</f>
        <v/>
      </c>
      <c r="F263" s="383" t="str">
        <f>IF(B263="","",VLOOKUP(B263,学連登録!$C$2:$I$3000,7,FALSE))</f>
        <v/>
      </c>
      <c r="G263" s="160"/>
      <c r="H263" s="905"/>
      <c r="I263" s="907"/>
      <c r="J263" s="160"/>
      <c r="K263" s="905"/>
      <c r="L263" s="906"/>
      <c r="M263" s="160"/>
      <c r="N263" s="819"/>
      <c r="O263" s="820"/>
      <c r="P263" s="159"/>
      <c r="Q263" s="905"/>
      <c r="R263" s="906"/>
      <c r="S263" s="159"/>
      <c r="T263" s="905"/>
      <c r="U263" s="906"/>
      <c r="V263" s="103" t="str">
        <f>IF(B263="","",VLOOKUP(B263,学連登録!$C$2:$H$3000,6,FALSE))</f>
        <v/>
      </c>
      <c r="Y263" s="118" t="str">
        <f t="shared" si="335"/>
        <v/>
      </c>
      <c r="Z263" s="97" t="str">
        <f>IF(G263="","",VLOOKUP(G263,種目名!$R$5:$T$104,3,0))</f>
        <v/>
      </c>
      <c r="AA263" s="99" t="str">
        <f>IF(J263="","",VLOOKUP(J263,種目名!$R$5:$T$104,3,0))</f>
        <v/>
      </c>
      <c r="AB263" s="119" t="str">
        <f>IF(M263="","",VLOOKUP(M263,種目名!$R$5:$T$104,3,0))</f>
        <v/>
      </c>
      <c r="AC263" s="119" t="str">
        <f>IF(P263="","",VLOOKUP(AF263,種目名!$R$5:$T$104,3,0))</f>
        <v/>
      </c>
      <c r="AD263" s="120" t="str">
        <f>IF(S263="","",VLOOKUP(AI263,種目名!$R$5:$T$104,3,0))</f>
        <v/>
      </c>
      <c r="AE263" s="117">
        <f t="shared" si="336"/>
        <v>0</v>
      </c>
      <c r="AF263" s="157" t="str">
        <f t="shared" si="337"/>
        <v/>
      </c>
      <c r="AG263" s="157" t="str">
        <f t="shared" si="338"/>
        <v/>
      </c>
      <c r="AH263" s="157">
        <f t="shared" si="339"/>
        <v>0</v>
      </c>
      <c r="AI263" s="157" t="str">
        <f t="shared" si="340"/>
        <v/>
      </c>
      <c r="AJ263" s="157" t="str">
        <f t="shared" si="341"/>
        <v/>
      </c>
      <c r="AK263" s="390"/>
      <c r="AL263" s="171">
        <f t="shared" si="269"/>
        <v>0</v>
      </c>
      <c r="AM263" s="399">
        <f t="shared" si="270"/>
        <v>0</v>
      </c>
      <c r="AN263" s="399">
        <f>COUNTIF($B$12:B263,B263)</f>
        <v>0</v>
      </c>
      <c r="AO263" s="399"/>
      <c r="AP263" s="399" t="str">
        <f t="shared" si="271"/>
        <v/>
      </c>
      <c r="AQ263" s="399" t="str">
        <f t="shared" si="271"/>
        <v/>
      </c>
      <c r="AR263" s="399" t="str">
        <f t="shared" si="271"/>
        <v/>
      </c>
      <c r="AS263" s="399" t="str">
        <f t="shared" si="265"/>
        <v/>
      </c>
      <c r="AT263" s="399">
        <f t="shared" si="272"/>
        <v>0</v>
      </c>
      <c r="AU263" s="399" t="str">
        <f t="shared" si="273"/>
        <v/>
      </c>
      <c r="AV263" s="399" t="str">
        <f t="shared" si="274"/>
        <v/>
      </c>
      <c r="AW263" s="399" t="str">
        <f t="shared" si="275"/>
        <v/>
      </c>
      <c r="AX263" s="399" t="str">
        <f t="shared" si="276"/>
        <v/>
      </c>
      <c r="AY263" s="399" t="str">
        <f t="shared" si="277"/>
        <v/>
      </c>
      <c r="AZ263" s="399" t="str">
        <f t="shared" si="342"/>
        <v/>
      </c>
      <c r="BA263" s="399" t="str">
        <f t="shared" si="342"/>
        <v/>
      </c>
      <c r="BB263" s="399" t="str">
        <f t="shared" si="342"/>
        <v/>
      </c>
      <c r="BC263" s="399" t="str">
        <f t="shared" si="342"/>
        <v/>
      </c>
      <c r="BD263" s="403" t="str">
        <f t="shared" si="342"/>
        <v/>
      </c>
      <c r="BE263" s="393">
        <f t="shared" si="278"/>
        <v>0</v>
      </c>
      <c r="BG263" s="399">
        <f t="shared" si="279"/>
        <v>0</v>
      </c>
      <c r="BH263" s="399">
        <f t="shared" si="280"/>
        <v>0</v>
      </c>
      <c r="BI263" s="412">
        <f t="shared" si="281"/>
        <v>0</v>
      </c>
      <c r="BJ263" s="413">
        <f t="shared" si="266"/>
        <v>0</v>
      </c>
      <c r="BK263" s="398" t="str">
        <f t="shared" si="267"/>
        <v>0</v>
      </c>
      <c r="BL263" s="398" t="str">
        <f t="shared" si="268"/>
        <v>0</v>
      </c>
      <c r="BM263" s="412">
        <f t="shared" si="282"/>
        <v>0</v>
      </c>
      <c r="BN263" s="412" t="str">
        <f t="shared" si="283"/>
        <v>0m0</v>
      </c>
      <c r="BO263" s="399">
        <f t="shared" si="284"/>
        <v>0</v>
      </c>
      <c r="BP263" s="399">
        <f t="shared" si="285"/>
        <v>0</v>
      </c>
      <c r="BQ263" s="412">
        <f t="shared" si="286"/>
        <v>0</v>
      </c>
      <c r="BR263" s="413">
        <f t="shared" si="287"/>
        <v>0</v>
      </c>
      <c r="BS263" s="398" t="str">
        <f t="shared" si="288"/>
        <v>0</v>
      </c>
      <c r="BT263" s="398" t="str">
        <f t="shared" si="289"/>
        <v>0</v>
      </c>
      <c r="BU263" s="412">
        <f t="shared" si="290"/>
        <v>0</v>
      </c>
      <c r="BV263" s="412" t="str">
        <f t="shared" si="291"/>
        <v>0m0</v>
      </c>
      <c r="BW263" s="399">
        <f t="shared" si="292"/>
        <v>0</v>
      </c>
      <c r="BX263" s="399">
        <f t="shared" si="293"/>
        <v>0</v>
      </c>
      <c r="BY263" s="412">
        <f t="shared" si="294"/>
        <v>0</v>
      </c>
      <c r="BZ263" s="413">
        <f t="shared" si="295"/>
        <v>0</v>
      </c>
      <c r="CA263" s="398" t="str">
        <f t="shared" si="296"/>
        <v>0</v>
      </c>
      <c r="CB263" s="398" t="str">
        <f t="shared" si="297"/>
        <v>0</v>
      </c>
      <c r="CC263" s="412">
        <f t="shared" si="298"/>
        <v>0</v>
      </c>
      <c r="CD263" s="412" t="str">
        <f t="shared" si="299"/>
        <v>0m0</v>
      </c>
      <c r="CE263" s="399">
        <f t="shared" si="300"/>
        <v>0</v>
      </c>
      <c r="CF263" s="399">
        <f t="shared" si="301"/>
        <v>0</v>
      </c>
      <c r="CG263" s="412">
        <f t="shared" si="302"/>
        <v>0</v>
      </c>
      <c r="CH263" s="413">
        <f t="shared" si="303"/>
        <v>0</v>
      </c>
      <c r="CI263" s="398" t="str">
        <f t="shared" si="304"/>
        <v>0</v>
      </c>
      <c r="CJ263" s="398" t="str">
        <f t="shared" si="305"/>
        <v>0</v>
      </c>
      <c r="CK263" s="412">
        <f t="shared" si="306"/>
        <v>0</v>
      </c>
      <c r="CL263" s="412" t="str">
        <f t="shared" si="307"/>
        <v>0m0</v>
      </c>
      <c r="CM263" s="399">
        <f t="shared" si="308"/>
        <v>0</v>
      </c>
      <c r="CN263" s="399">
        <f t="shared" si="309"/>
        <v>0</v>
      </c>
      <c r="CO263" s="412">
        <f t="shared" si="310"/>
        <v>0</v>
      </c>
      <c r="CP263" s="413">
        <f t="shared" si="311"/>
        <v>0</v>
      </c>
      <c r="CQ263" s="398" t="str">
        <f t="shared" si="312"/>
        <v>0</v>
      </c>
      <c r="CR263" s="398" t="str">
        <f t="shared" si="313"/>
        <v>0</v>
      </c>
      <c r="CS263" s="412">
        <f t="shared" si="314"/>
        <v>0</v>
      </c>
      <c r="CT263" s="412" t="str">
        <f t="shared" si="315"/>
        <v>0m0</v>
      </c>
      <c r="CU263" s="412">
        <f t="shared" si="316"/>
        <v>0</v>
      </c>
      <c r="CV263" s="412">
        <f t="shared" si="317"/>
        <v>0</v>
      </c>
      <c r="CW263" s="412">
        <f t="shared" si="318"/>
        <v>0</v>
      </c>
      <c r="CX263" s="412">
        <f t="shared" si="319"/>
        <v>0</v>
      </c>
      <c r="CY263" s="412">
        <f t="shared" si="320"/>
        <v>0</v>
      </c>
      <c r="CZ263" s="412" t="str">
        <f t="shared" si="321"/>
        <v/>
      </c>
      <c r="DA263" s="412" t="str">
        <f t="shared" si="322"/>
        <v/>
      </c>
      <c r="DB263" s="412" t="str">
        <f t="shared" si="323"/>
        <v/>
      </c>
      <c r="DC263" s="412" t="str">
        <f t="shared" si="324"/>
        <v/>
      </c>
      <c r="DD263" s="412" t="str">
        <f t="shared" si="325"/>
        <v/>
      </c>
      <c r="DE263" s="412"/>
      <c r="DF263" s="411"/>
      <c r="DG263" s="412" t="str">
        <f t="shared" si="326"/>
        <v/>
      </c>
      <c r="DH263" s="412" t="str">
        <f t="shared" si="327"/>
        <v/>
      </c>
      <c r="DI263" s="412">
        <f t="shared" si="328"/>
        <v>0</v>
      </c>
      <c r="DJ263" s="412" t="str">
        <f t="shared" si="329"/>
        <v/>
      </c>
      <c r="DK263" s="412" t="str">
        <f t="shared" si="330"/>
        <v/>
      </c>
      <c r="DL263" s="412" t="str">
        <f t="shared" si="331"/>
        <v/>
      </c>
      <c r="DM263" s="412" t="str">
        <f t="shared" si="332"/>
        <v/>
      </c>
      <c r="DN263" s="412" t="str">
        <f t="shared" si="333"/>
        <v/>
      </c>
      <c r="DO263" s="412" t="str">
        <f t="shared" si="334"/>
        <v/>
      </c>
    </row>
    <row r="264" spans="1:119" s="157" customFormat="1" ht="18" hidden="1" customHeight="1">
      <c r="A264" s="161" t="str">
        <f t="shared" si="343"/>
        <v/>
      </c>
      <c r="B264" s="158"/>
      <c r="C264" s="31" t="str">
        <f>IF(B264="","",VLOOKUP(B264,学連登録!$C$2:$G$3000,2,FALSE))</f>
        <v/>
      </c>
      <c r="D264" s="32" t="str">
        <f>IF(B264="","",VLOOKUP(B264,学連登録!$C$2:$G$3000,3,FALSE))</f>
        <v/>
      </c>
      <c r="E264" s="33" t="str">
        <f>IF(B264="","",VLOOKUP(B264,学連登録!$C$2:$G$3000,4,FALSE))</f>
        <v/>
      </c>
      <c r="F264" s="383" t="str">
        <f>IF(B264="","",VLOOKUP(B264,学連登録!$C$2:$I$3000,7,FALSE))</f>
        <v/>
      </c>
      <c r="G264" s="160"/>
      <c r="H264" s="905"/>
      <c r="I264" s="907"/>
      <c r="J264" s="160"/>
      <c r="K264" s="905"/>
      <c r="L264" s="906"/>
      <c r="M264" s="160"/>
      <c r="N264" s="819"/>
      <c r="O264" s="820"/>
      <c r="P264" s="159"/>
      <c r="Q264" s="905"/>
      <c r="R264" s="906"/>
      <c r="S264" s="159"/>
      <c r="T264" s="905"/>
      <c r="U264" s="906"/>
      <c r="V264" s="103" t="str">
        <f>IF(B264="","",VLOOKUP(B264,学連登録!$C$2:$H$3000,6,FALSE))</f>
        <v/>
      </c>
      <c r="Y264" s="118" t="str">
        <f t="shared" si="335"/>
        <v/>
      </c>
      <c r="Z264" s="97" t="str">
        <f>IF(G264="","",VLOOKUP(G264,種目名!$R$5:$T$104,3,0))</f>
        <v/>
      </c>
      <c r="AA264" s="99" t="str">
        <f>IF(J264="","",VLOOKUP(J264,種目名!$R$5:$T$104,3,0))</f>
        <v/>
      </c>
      <c r="AB264" s="119" t="str">
        <f>IF(M264="","",VLOOKUP(M264,種目名!$R$5:$T$104,3,0))</f>
        <v/>
      </c>
      <c r="AC264" s="119" t="str">
        <f>IF(P264="","",VLOOKUP(AF264,種目名!$R$5:$T$104,3,0))</f>
        <v/>
      </c>
      <c r="AD264" s="120" t="str">
        <f>IF(S264="","",VLOOKUP(AI264,種目名!$R$5:$T$104,3,0))</f>
        <v/>
      </c>
      <c r="AE264" s="117">
        <f t="shared" si="336"/>
        <v>0</v>
      </c>
      <c r="AF264" s="157" t="str">
        <f t="shared" si="337"/>
        <v/>
      </c>
      <c r="AG264" s="157" t="str">
        <f t="shared" si="338"/>
        <v/>
      </c>
      <c r="AH264" s="157">
        <f t="shared" si="339"/>
        <v>0</v>
      </c>
      <c r="AI264" s="157" t="str">
        <f t="shared" si="340"/>
        <v/>
      </c>
      <c r="AJ264" s="157" t="str">
        <f t="shared" si="341"/>
        <v/>
      </c>
      <c r="AK264" s="390"/>
      <c r="AL264" s="171">
        <f t="shared" si="269"/>
        <v>0</v>
      </c>
      <c r="AM264" s="399">
        <f t="shared" si="270"/>
        <v>0</v>
      </c>
      <c r="AN264" s="399">
        <f>COUNTIF($B$12:B264,B264)</f>
        <v>0</v>
      </c>
      <c r="AO264" s="399"/>
      <c r="AP264" s="399" t="str">
        <f t="shared" si="271"/>
        <v/>
      </c>
      <c r="AQ264" s="399" t="str">
        <f t="shared" si="271"/>
        <v/>
      </c>
      <c r="AR264" s="399" t="str">
        <f t="shared" si="271"/>
        <v/>
      </c>
      <c r="AS264" s="399" t="str">
        <f t="shared" si="265"/>
        <v/>
      </c>
      <c r="AT264" s="399">
        <f t="shared" si="272"/>
        <v>0</v>
      </c>
      <c r="AU264" s="399" t="str">
        <f t="shared" si="273"/>
        <v/>
      </c>
      <c r="AV264" s="399" t="str">
        <f t="shared" si="274"/>
        <v/>
      </c>
      <c r="AW264" s="399" t="str">
        <f t="shared" si="275"/>
        <v/>
      </c>
      <c r="AX264" s="399" t="str">
        <f t="shared" si="276"/>
        <v/>
      </c>
      <c r="AY264" s="399" t="str">
        <f t="shared" si="277"/>
        <v/>
      </c>
      <c r="AZ264" s="399" t="str">
        <f t="shared" si="342"/>
        <v/>
      </c>
      <c r="BA264" s="399" t="str">
        <f t="shared" si="342"/>
        <v/>
      </c>
      <c r="BB264" s="399" t="str">
        <f t="shared" si="342"/>
        <v/>
      </c>
      <c r="BC264" s="399" t="str">
        <f t="shared" si="342"/>
        <v/>
      </c>
      <c r="BD264" s="403" t="str">
        <f t="shared" si="342"/>
        <v/>
      </c>
      <c r="BE264" s="393">
        <f t="shared" si="278"/>
        <v>0</v>
      </c>
      <c r="BG264" s="399">
        <f t="shared" si="279"/>
        <v>0</v>
      </c>
      <c r="BH264" s="399">
        <f t="shared" si="280"/>
        <v>0</v>
      </c>
      <c r="BI264" s="412">
        <f t="shared" si="281"/>
        <v>0</v>
      </c>
      <c r="BJ264" s="413">
        <f t="shared" si="266"/>
        <v>0</v>
      </c>
      <c r="BK264" s="398" t="str">
        <f t="shared" si="267"/>
        <v>0</v>
      </c>
      <c r="BL264" s="398" t="str">
        <f t="shared" si="268"/>
        <v>0</v>
      </c>
      <c r="BM264" s="412">
        <f t="shared" si="282"/>
        <v>0</v>
      </c>
      <c r="BN264" s="412" t="str">
        <f t="shared" si="283"/>
        <v>0m0</v>
      </c>
      <c r="BO264" s="399">
        <f t="shared" si="284"/>
        <v>0</v>
      </c>
      <c r="BP264" s="399">
        <f t="shared" si="285"/>
        <v>0</v>
      </c>
      <c r="BQ264" s="412">
        <f t="shared" si="286"/>
        <v>0</v>
      </c>
      <c r="BR264" s="413">
        <f t="shared" si="287"/>
        <v>0</v>
      </c>
      <c r="BS264" s="398" t="str">
        <f t="shared" si="288"/>
        <v>0</v>
      </c>
      <c r="BT264" s="398" t="str">
        <f t="shared" si="289"/>
        <v>0</v>
      </c>
      <c r="BU264" s="412">
        <f t="shared" si="290"/>
        <v>0</v>
      </c>
      <c r="BV264" s="412" t="str">
        <f t="shared" si="291"/>
        <v>0m0</v>
      </c>
      <c r="BW264" s="399">
        <f t="shared" si="292"/>
        <v>0</v>
      </c>
      <c r="BX264" s="399">
        <f t="shared" si="293"/>
        <v>0</v>
      </c>
      <c r="BY264" s="412">
        <f t="shared" si="294"/>
        <v>0</v>
      </c>
      <c r="BZ264" s="413">
        <f t="shared" si="295"/>
        <v>0</v>
      </c>
      <c r="CA264" s="398" t="str">
        <f t="shared" si="296"/>
        <v>0</v>
      </c>
      <c r="CB264" s="398" t="str">
        <f t="shared" si="297"/>
        <v>0</v>
      </c>
      <c r="CC264" s="412">
        <f t="shared" si="298"/>
        <v>0</v>
      </c>
      <c r="CD264" s="412" t="str">
        <f t="shared" si="299"/>
        <v>0m0</v>
      </c>
      <c r="CE264" s="399">
        <f t="shared" si="300"/>
        <v>0</v>
      </c>
      <c r="CF264" s="399">
        <f t="shared" si="301"/>
        <v>0</v>
      </c>
      <c r="CG264" s="412">
        <f t="shared" si="302"/>
        <v>0</v>
      </c>
      <c r="CH264" s="413">
        <f t="shared" si="303"/>
        <v>0</v>
      </c>
      <c r="CI264" s="398" t="str">
        <f t="shared" si="304"/>
        <v>0</v>
      </c>
      <c r="CJ264" s="398" t="str">
        <f t="shared" si="305"/>
        <v>0</v>
      </c>
      <c r="CK264" s="412">
        <f t="shared" si="306"/>
        <v>0</v>
      </c>
      <c r="CL264" s="412" t="str">
        <f t="shared" si="307"/>
        <v>0m0</v>
      </c>
      <c r="CM264" s="399">
        <f t="shared" si="308"/>
        <v>0</v>
      </c>
      <c r="CN264" s="399">
        <f t="shared" si="309"/>
        <v>0</v>
      </c>
      <c r="CO264" s="412">
        <f t="shared" si="310"/>
        <v>0</v>
      </c>
      <c r="CP264" s="413">
        <f t="shared" si="311"/>
        <v>0</v>
      </c>
      <c r="CQ264" s="398" t="str">
        <f t="shared" si="312"/>
        <v>0</v>
      </c>
      <c r="CR264" s="398" t="str">
        <f t="shared" si="313"/>
        <v>0</v>
      </c>
      <c r="CS264" s="412">
        <f t="shared" si="314"/>
        <v>0</v>
      </c>
      <c r="CT264" s="412" t="str">
        <f t="shared" si="315"/>
        <v>0m0</v>
      </c>
      <c r="CU264" s="412">
        <f t="shared" si="316"/>
        <v>0</v>
      </c>
      <c r="CV264" s="412">
        <f t="shared" si="317"/>
        <v>0</v>
      </c>
      <c r="CW264" s="412">
        <f t="shared" si="318"/>
        <v>0</v>
      </c>
      <c r="CX264" s="412">
        <f t="shared" si="319"/>
        <v>0</v>
      </c>
      <c r="CY264" s="412">
        <f t="shared" si="320"/>
        <v>0</v>
      </c>
      <c r="CZ264" s="412" t="str">
        <f t="shared" si="321"/>
        <v/>
      </c>
      <c r="DA264" s="412" t="str">
        <f t="shared" si="322"/>
        <v/>
      </c>
      <c r="DB264" s="412" t="str">
        <f t="shared" si="323"/>
        <v/>
      </c>
      <c r="DC264" s="412" t="str">
        <f t="shared" si="324"/>
        <v/>
      </c>
      <c r="DD264" s="412" t="str">
        <f t="shared" si="325"/>
        <v/>
      </c>
      <c r="DE264" s="412"/>
      <c r="DF264" s="411"/>
      <c r="DG264" s="412" t="str">
        <f t="shared" si="326"/>
        <v/>
      </c>
      <c r="DH264" s="412" t="str">
        <f t="shared" si="327"/>
        <v/>
      </c>
      <c r="DI264" s="412">
        <f t="shared" si="328"/>
        <v>0</v>
      </c>
      <c r="DJ264" s="412" t="str">
        <f t="shared" si="329"/>
        <v/>
      </c>
      <c r="DK264" s="412" t="str">
        <f t="shared" si="330"/>
        <v/>
      </c>
      <c r="DL264" s="412" t="str">
        <f t="shared" si="331"/>
        <v/>
      </c>
      <c r="DM264" s="412" t="str">
        <f t="shared" si="332"/>
        <v/>
      </c>
      <c r="DN264" s="412" t="str">
        <f t="shared" si="333"/>
        <v/>
      </c>
      <c r="DO264" s="412" t="str">
        <f t="shared" si="334"/>
        <v/>
      </c>
    </row>
    <row r="265" spans="1:119" s="157" customFormat="1" ht="18" hidden="1" customHeight="1">
      <c r="A265" s="161" t="str">
        <f t="shared" si="343"/>
        <v/>
      </c>
      <c r="B265" s="158"/>
      <c r="C265" s="31" t="str">
        <f>IF(B265="","",VLOOKUP(B265,学連登録!$C$2:$G$3000,2,FALSE))</f>
        <v/>
      </c>
      <c r="D265" s="32" t="str">
        <f>IF(B265="","",VLOOKUP(B265,学連登録!$C$2:$G$3000,3,FALSE))</f>
        <v/>
      </c>
      <c r="E265" s="33" t="str">
        <f>IF(B265="","",VLOOKUP(B265,学連登録!$C$2:$G$3000,4,FALSE))</f>
        <v/>
      </c>
      <c r="F265" s="383" t="str">
        <f>IF(B265="","",VLOOKUP(B265,学連登録!$C$2:$I$3000,7,FALSE))</f>
        <v/>
      </c>
      <c r="G265" s="160"/>
      <c r="H265" s="905"/>
      <c r="I265" s="907"/>
      <c r="J265" s="160"/>
      <c r="K265" s="905"/>
      <c r="L265" s="906"/>
      <c r="M265" s="160"/>
      <c r="N265" s="819"/>
      <c r="O265" s="820"/>
      <c r="P265" s="159"/>
      <c r="Q265" s="905"/>
      <c r="R265" s="906"/>
      <c r="S265" s="159"/>
      <c r="T265" s="905"/>
      <c r="U265" s="906"/>
      <c r="V265" s="103" t="str">
        <f>IF(B265="","",VLOOKUP(B265,学連登録!$C$2:$H$3000,6,FALSE))</f>
        <v/>
      </c>
      <c r="Y265" s="118" t="str">
        <f t="shared" si="335"/>
        <v/>
      </c>
      <c r="Z265" s="97" t="str">
        <f>IF(G265="","",VLOOKUP(G265,種目名!$R$5:$T$104,3,0))</f>
        <v/>
      </c>
      <c r="AA265" s="99" t="str">
        <f>IF(J265="","",VLOOKUP(J265,種目名!$R$5:$T$104,3,0))</f>
        <v/>
      </c>
      <c r="AB265" s="119" t="str">
        <f>IF(M265="","",VLOOKUP(M265,種目名!$R$5:$T$104,3,0))</f>
        <v/>
      </c>
      <c r="AC265" s="119" t="str">
        <f>IF(P265="","",VLOOKUP(AF265,種目名!$R$5:$T$104,3,0))</f>
        <v/>
      </c>
      <c r="AD265" s="120" t="str">
        <f>IF(S265="","",VLOOKUP(AI265,種目名!$R$5:$T$104,3,0))</f>
        <v/>
      </c>
      <c r="AE265" s="117">
        <f t="shared" si="336"/>
        <v>0</v>
      </c>
      <c r="AF265" s="157" t="str">
        <f t="shared" si="337"/>
        <v/>
      </c>
      <c r="AG265" s="157" t="str">
        <f t="shared" si="338"/>
        <v/>
      </c>
      <c r="AH265" s="157">
        <f t="shared" si="339"/>
        <v>0</v>
      </c>
      <c r="AI265" s="157" t="str">
        <f t="shared" si="340"/>
        <v/>
      </c>
      <c r="AJ265" s="157" t="str">
        <f t="shared" si="341"/>
        <v/>
      </c>
      <c r="AK265" s="390"/>
      <c r="AL265" s="171">
        <f t="shared" si="269"/>
        <v>0</v>
      </c>
      <c r="AM265" s="399">
        <f t="shared" si="270"/>
        <v>0</v>
      </c>
      <c r="AN265" s="399">
        <f>COUNTIF($B$12:B265,B265)</f>
        <v>0</v>
      </c>
      <c r="AO265" s="399"/>
      <c r="AP265" s="399" t="str">
        <f t="shared" si="271"/>
        <v/>
      </c>
      <c r="AQ265" s="399" t="str">
        <f t="shared" si="271"/>
        <v/>
      </c>
      <c r="AR265" s="399" t="str">
        <f t="shared" si="271"/>
        <v/>
      </c>
      <c r="AS265" s="399" t="str">
        <f t="shared" si="265"/>
        <v/>
      </c>
      <c r="AT265" s="399">
        <f t="shared" si="272"/>
        <v>0</v>
      </c>
      <c r="AU265" s="399" t="str">
        <f t="shared" si="273"/>
        <v/>
      </c>
      <c r="AV265" s="399" t="str">
        <f t="shared" si="274"/>
        <v/>
      </c>
      <c r="AW265" s="399" t="str">
        <f t="shared" si="275"/>
        <v/>
      </c>
      <c r="AX265" s="399" t="str">
        <f t="shared" si="276"/>
        <v/>
      </c>
      <c r="AY265" s="399" t="str">
        <f t="shared" si="277"/>
        <v/>
      </c>
      <c r="AZ265" s="399" t="str">
        <f t="shared" si="342"/>
        <v/>
      </c>
      <c r="BA265" s="399" t="str">
        <f t="shared" si="342"/>
        <v/>
      </c>
      <c r="BB265" s="399" t="str">
        <f t="shared" si="342"/>
        <v/>
      </c>
      <c r="BC265" s="399" t="str">
        <f t="shared" si="342"/>
        <v/>
      </c>
      <c r="BD265" s="403" t="str">
        <f t="shared" si="342"/>
        <v/>
      </c>
      <c r="BE265" s="393">
        <f t="shared" si="278"/>
        <v>0</v>
      </c>
      <c r="BG265" s="399">
        <f t="shared" si="279"/>
        <v>0</v>
      </c>
      <c r="BH265" s="399">
        <f t="shared" si="280"/>
        <v>0</v>
      </c>
      <c r="BI265" s="412">
        <f t="shared" si="281"/>
        <v>0</v>
      </c>
      <c r="BJ265" s="413">
        <f t="shared" si="266"/>
        <v>0</v>
      </c>
      <c r="BK265" s="398" t="str">
        <f t="shared" si="267"/>
        <v>0</v>
      </c>
      <c r="BL265" s="398" t="str">
        <f t="shared" si="268"/>
        <v>0</v>
      </c>
      <c r="BM265" s="412">
        <f t="shared" si="282"/>
        <v>0</v>
      </c>
      <c r="BN265" s="412" t="str">
        <f t="shared" si="283"/>
        <v>0m0</v>
      </c>
      <c r="BO265" s="399">
        <f t="shared" si="284"/>
        <v>0</v>
      </c>
      <c r="BP265" s="399">
        <f t="shared" si="285"/>
        <v>0</v>
      </c>
      <c r="BQ265" s="412">
        <f t="shared" si="286"/>
        <v>0</v>
      </c>
      <c r="BR265" s="413">
        <f t="shared" si="287"/>
        <v>0</v>
      </c>
      <c r="BS265" s="398" t="str">
        <f t="shared" si="288"/>
        <v>0</v>
      </c>
      <c r="BT265" s="398" t="str">
        <f t="shared" si="289"/>
        <v>0</v>
      </c>
      <c r="BU265" s="412">
        <f t="shared" si="290"/>
        <v>0</v>
      </c>
      <c r="BV265" s="412" t="str">
        <f t="shared" si="291"/>
        <v>0m0</v>
      </c>
      <c r="BW265" s="399">
        <f t="shared" si="292"/>
        <v>0</v>
      </c>
      <c r="BX265" s="399">
        <f t="shared" si="293"/>
        <v>0</v>
      </c>
      <c r="BY265" s="412">
        <f t="shared" si="294"/>
        <v>0</v>
      </c>
      <c r="BZ265" s="413">
        <f t="shared" si="295"/>
        <v>0</v>
      </c>
      <c r="CA265" s="398" t="str">
        <f t="shared" si="296"/>
        <v>0</v>
      </c>
      <c r="CB265" s="398" t="str">
        <f t="shared" si="297"/>
        <v>0</v>
      </c>
      <c r="CC265" s="412">
        <f t="shared" si="298"/>
        <v>0</v>
      </c>
      <c r="CD265" s="412" t="str">
        <f t="shared" si="299"/>
        <v>0m0</v>
      </c>
      <c r="CE265" s="399">
        <f t="shared" si="300"/>
        <v>0</v>
      </c>
      <c r="CF265" s="399">
        <f t="shared" si="301"/>
        <v>0</v>
      </c>
      <c r="CG265" s="412">
        <f t="shared" si="302"/>
        <v>0</v>
      </c>
      <c r="CH265" s="413">
        <f t="shared" si="303"/>
        <v>0</v>
      </c>
      <c r="CI265" s="398" t="str">
        <f t="shared" si="304"/>
        <v>0</v>
      </c>
      <c r="CJ265" s="398" t="str">
        <f t="shared" si="305"/>
        <v>0</v>
      </c>
      <c r="CK265" s="412">
        <f t="shared" si="306"/>
        <v>0</v>
      </c>
      <c r="CL265" s="412" t="str">
        <f t="shared" si="307"/>
        <v>0m0</v>
      </c>
      <c r="CM265" s="399">
        <f t="shared" si="308"/>
        <v>0</v>
      </c>
      <c r="CN265" s="399">
        <f t="shared" si="309"/>
        <v>0</v>
      </c>
      <c r="CO265" s="412">
        <f t="shared" si="310"/>
        <v>0</v>
      </c>
      <c r="CP265" s="413">
        <f t="shared" si="311"/>
        <v>0</v>
      </c>
      <c r="CQ265" s="398" t="str">
        <f t="shared" si="312"/>
        <v>0</v>
      </c>
      <c r="CR265" s="398" t="str">
        <f t="shared" si="313"/>
        <v>0</v>
      </c>
      <c r="CS265" s="412">
        <f t="shared" si="314"/>
        <v>0</v>
      </c>
      <c r="CT265" s="412" t="str">
        <f t="shared" si="315"/>
        <v>0m0</v>
      </c>
      <c r="CU265" s="412">
        <f t="shared" si="316"/>
        <v>0</v>
      </c>
      <c r="CV265" s="412">
        <f t="shared" si="317"/>
        <v>0</v>
      </c>
      <c r="CW265" s="412">
        <f t="shared" si="318"/>
        <v>0</v>
      </c>
      <c r="CX265" s="412">
        <f t="shared" si="319"/>
        <v>0</v>
      </c>
      <c r="CY265" s="412">
        <f t="shared" si="320"/>
        <v>0</v>
      </c>
      <c r="CZ265" s="412" t="str">
        <f t="shared" si="321"/>
        <v/>
      </c>
      <c r="DA265" s="412" t="str">
        <f t="shared" si="322"/>
        <v/>
      </c>
      <c r="DB265" s="412" t="str">
        <f t="shared" si="323"/>
        <v/>
      </c>
      <c r="DC265" s="412" t="str">
        <f t="shared" si="324"/>
        <v/>
      </c>
      <c r="DD265" s="412" t="str">
        <f t="shared" si="325"/>
        <v/>
      </c>
      <c r="DE265" s="412"/>
      <c r="DF265" s="411"/>
      <c r="DG265" s="412" t="str">
        <f t="shared" si="326"/>
        <v/>
      </c>
      <c r="DH265" s="412" t="str">
        <f t="shared" si="327"/>
        <v/>
      </c>
      <c r="DI265" s="412">
        <f t="shared" si="328"/>
        <v>0</v>
      </c>
      <c r="DJ265" s="412" t="str">
        <f t="shared" si="329"/>
        <v/>
      </c>
      <c r="DK265" s="412" t="str">
        <f t="shared" si="330"/>
        <v/>
      </c>
      <c r="DL265" s="412" t="str">
        <f t="shared" si="331"/>
        <v/>
      </c>
      <c r="DM265" s="412" t="str">
        <f t="shared" si="332"/>
        <v/>
      </c>
      <c r="DN265" s="412" t="str">
        <f t="shared" si="333"/>
        <v/>
      </c>
      <c r="DO265" s="412" t="str">
        <f t="shared" si="334"/>
        <v/>
      </c>
    </row>
    <row r="266" spans="1:119" s="157" customFormat="1" ht="18" hidden="1" customHeight="1">
      <c r="A266" s="161" t="str">
        <f t="shared" si="343"/>
        <v/>
      </c>
      <c r="B266" s="158"/>
      <c r="C266" s="31" t="str">
        <f>IF(B266="","",VLOOKUP(B266,学連登録!$C$2:$G$3000,2,FALSE))</f>
        <v/>
      </c>
      <c r="D266" s="32" t="str">
        <f>IF(B266="","",VLOOKUP(B266,学連登録!$C$2:$G$3000,3,FALSE))</f>
        <v/>
      </c>
      <c r="E266" s="33" t="str">
        <f>IF(B266="","",VLOOKUP(B266,学連登録!$C$2:$G$3000,4,FALSE))</f>
        <v/>
      </c>
      <c r="F266" s="383" t="str">
        <f>IF(B266="","",VLOOKUP(B266,学連登録!$C$2:$I$3000,7,FALSE))</f>
        <v/>
      </c>
      <c r="G266" s="160"/>
      <c r="H266" s="905"/>
      <c r="I266" s="907"/>
      <c r="J266" s="160"/>
      <c r="K266" s="905"/>
      <c r="L266" s="906"/>
      <c r="M266" s="160"/>
      <c r="N266" s="819"/>
      <c r="O266" s="820"/>
      <c r="P266" s="159"/>
      <c r="Q266" s="905"/>
      <c r="R266" s="906"/>
      <c r="S266" s="159"/>
      <c r="T266" s="905"/>
      <c r="U266" s="906"/>
      <c r="V266" s="103" t="str">
        <f>IF(B266="","",VLOOKUP(B266,学連登録!$C$2:$H$3000,6,FALSE))</f>
        <v/>
      </c>
      <c r="Y266" s="118" t="str">
        <f t="shared" si="335"/>
        <v/>
      </c>
      <c r="Z266" s="97" t="str">
        <f>IF(G266="","",VLOOKUP(G266,種目名!$R$5:$T$104,3,0))</f>
        <v/>
      </c>
      <c r="AA266" s="99" t="str">
        <f>IF(J266="","",VLOOKUP(J266,種目名!$R$5:$T$104,3,0))</f>
        <v/>
      </c>
      <c r="AB266" s="119" t="str">
        <f>IF(M266="","",VLOOKUP(M266,種目名!$R$5:$T$104,3,0))</f>
        <v/>
      </c>
      <c r="AC266" s="119" t="str">
        <f>IF(P266="","",VLOOKUP(AF266,種目名!$R$5:$T$104,3,0))</f>
        <v/>
      </c>
      <c r="AD266" s="120" t="str">
        <f>IF(S266="","",VLOOKUP(AI266,種目名!$R$5:$T$104,3,0))</f>
        <v/>
      </c>
      <c r="AE266" s="117">
        <f t="shared" si="336"/>
        <v>0</v>
      </c>
      <c r="AF266" s="157" t="str">
        <f t="shared" si="337"/>
        <v/>
      </c>
      <c r="AG266" s="157" t="str">
        <f t="shared" si="338"/>
        <v/>
      </c>
      <c r="AH266" s="157">
        <f t="shared" si="339"/>
        <v>0</v>
      </c>
      <c r="AI266" s="157" t="str">
        <f t="shared" si="340"/>
        <v/>
      </c>
      <c r="AJ266" s="157" t="str">
        <f t="shared" si="341"/>
        <v/>
      </c>
      <c r="AK266" s="390"/>
      <c r="AL266" s="171">
        <f t="shared" si="269"/>
        <v>0</v>
      </c>
      <c r="AM266" s="399">
        <f t="shared" si="270"/>
        <v>0</v>
      </c>
      <c r="AN266" s="399">
        <f>COUNTIF($B$12:B266,B266)</f>
        <v>0</v>
      </c>
      <c r="AO266" s="399"/>
      <c r="AP266" s="399" t="str">
        <f t="shared" si="271"/>
        <v/>
      </c>
      <c r="AQ266" s="399" t="str">
        <f t="shared" si="271"/>
        <v/>
      </c>
      <c r="AR266" s="399" t="str">
        <f t="shared" si="271"/>
        <v/>
      </c>
      <c r="AS266" s="399" t="str">
        <f t="shared" si="265"/>
        <v/>
      </c>
      <c r="AT266" s="399">
        <f t="shared" si="272"/>
        <v>0</v>
      </c>
      <c r="AU266" s="399" t="str">
        <f t="shared" si="273"/>
        <v/>
      </c>
      <c r="AV266" s="399" t="str">
        <f t="shared" si="274"/>
        <v/>
      </c>
      <c r="AW266" s="399" t="str">
        <f t="shared" si="275"/>
        <v/>
      </c>
      <c r="AX266" s="399" t="str">
        <f t="shared" si="276"/>
        <v/>
      </c>
      <c r="AY266" s="399" t="str">
        <f t="shared" si="277"/>
        <v/>
      </c>
      <c r="AZ266" s="399" t="str">
        <f t="shared" si="342"/>
        <v/>
      </c>
      <c r="BA266" s="399" t="str">
        <f t="shared" si="342"/>
        <v/>
      </c>
      <c r="BB266" s="399" t="str">
        <f t="shared" si="342"/>
        <v/>
      </c>
      <c r="BC266" s="399" t="str">
        <f t="shared" si="342"/>
        <v/>
      </c>
      <c r="BD266" s="403" t="str">
        <f t="shared" si="342"/>
        <v/>
      </c>
      <c r="BE266" s="393">
        <f t="shared" si="278"/>
        <v>0</v>
      </c>
      <c r="BG266" s="399">
        <f t="shared" si="279"/>
        <v>0</v>
      </c>
      <c r="BH266" s="399">
        <f t="shared" si="280"/>
        <v>0</v>
      </c>
      <c r="BI266" s="412">
        <f t="shared" si="281"/>
        <v>0</v>
      </c>
      <c r="BJ266" s="413">
        <f t="shared" si="266"/>
        <v>0</v>
      </c>
      <c r="BK266" s="398" t="str">
        <f t="shared" si="267"/>
        <v>0</v>
      </c>
      <c r="BL266" s="398" t="str">
        <f t="shared" si="268"/>
        <v>0</v>
      </c>
      <c r="BM266" s="412">
        <f t="shared" si="282"/>
        <v>0</v>
      </c>
      <c r="BN266" s="412" t="str">
        <f t="shared" si="283"/>
        <v>0m0</v>
      </c>
      <c r="BO266" s="399">
        <f t="shared" si="284"/>
        <v>0</v>
      </c>
      <c r="BP266" s="399">
        <f t="shared" si="285"/>
        <v>0</v>
      </c>
      <c r="BQ266" s="412">
        <f t="shared" si="286"/>
        <v>0</v>
      </c>
      <c r="BR266" s="413">
        <f t="shared" si="287"/>
        <v>0</v>
      </c>
      <c r="BS266" s="398" t="str">
        <f t="shared" si="288"/>
        <v>0</v>
      </c>
      <c r="BT266" s="398" t="str">
        <f t="shared" si="289"/>
        <v>0</v>
      </c>
      <c r="BU266" s="412">
        <f t="shared" si="290"/>
        <v>0</v>
      </c>
      <c r="BV266" s="412" t="str">
        <f t="shared" si="291"/>
        <v>0m0</v>
      </c>
      <c r="BW266" s="399">
        <f t="shared" si="292"/>
        <v>0</v>
      </c>
      <c r="BX266" s="399">
        <f t="shared" si="293"/>
        <v>0</v>
      </c>
      <c r="BY266" s="412">
        <f t="shared" si="294"/>
        <v>0</v>
      </c>
      <c r="BZ266" s="413">
        <f t="shared" si="295"/>
        <v>0</v>
      </c>
      <c r="CA266" s="398" t="str">
        <f t="shared" si="296"/>
        <v>0</v>
      </c>
      <c r="CB266" s="398" t="str">
        <f t="shared" si="297"/>
        <v>0</v>
      </c>
      <c r="CC266" s="412">
        <f t="shared" si="298"/>
        <v>0</v>
      </c>
      <c r="CD266" s="412" t="str">
        <f t="shared" si="299"/>
        <v>0m0</v>
      </c>
      <c r="CE266" s="399">
        <f t="shared" si="300"/>
        <v>0</v>
      </c>
      <c r="CF266" s="399">
        <f t="shared" si="301"/>
        <v>0</v>
      </c>
      <c r="CG266" s="412">
        <f t="shared" si="302"/>
        <v>0</v>
      </c>
      <c r="CH266" s="413">
        <f t="shared" si="303"/>
        <v>0</v>
      </c>
      <c r="CI266" s="398" t="str">
        <f t="shared" si="304"/>
        <v>0</v>
      </c>
      <c r="CJ266" s="398" t="str">
        <f t="shared" si="305"/>
        <v>0</v>
      </c>
      <c r="CK266" s="412">
        <f t="shared" si="306"/>
        <v>0</v>
      </c>
      <c r="CL266" s="412" t="str">
        <f t="shared" si="307"/>
        <v>0m0</v>
      </c>
      <c r="CM266" s="399">
        <f t="shared" si="308"/>
        <v>0</v>
      </c>
      <c r="CN266" s="399">
        <f t="shared" si="309"/>
        <v>0</v>
      </c>
      <c r="CO266" s="412">
        <f t="shared" si="310"/>
        <v>0</v>
      </c>
      <c r="CP266" s="413">
        <f t="shared" si="311"/>
        <v>0</v>
      </c>
      <c r="CQ266" s="398" t="str">
        <f t="shared" si="312"/>
        <v>0</v>
      </c>
      <c r="CR266" s="398" t="str">
        <f t="shared" si="313"/>
        <v>0</v>
      </c>
      <c r="CS266" s="412">
        <f t="shared" si="314"/>
        <v>0</v>
      </c>
      <c r="CT266" s="412" t="str">
        <f t="shared" si="315"/>
        <v>0m0</v>
      </c>
      <c r="CU266" s="412">
        <f t="shared" si="316"/>
        <v>0</v>
      </c>
      <c r="CV266" s="412">
        <f t="shared" si="317"/>
        <v>0</v>
      </c>
      <c r="CW266" s="412">
        <f t="shared" si="318"/>
        <v>0</v>
      </c>
      <c r="CX266" s="412">
        <f t="shared" si="319"/>
        <v>0</v>
      </c>
      <c r="CY266" s="412">
        <f t="shared" si="320"/>
        <v>0</v>
      </c>
      <c r="CZ266" s="412" t="str">
        <f t="shared" si="321"/>
        <v/>
      </c>
      <c r="DA266" s="412" t="str">
        <f t="shared" si="322"/>
        <v/>
      </c>
      <c r="DB266" s="412" t="str">
        <f t="shared" si="323"/>
        <v/>
      </c>
      <c r="DC266" s="412" t="str">
        <f t="shared" si="324"/>
        <v/>
      </c>
      <c r="DD266" s="412" t="str">
        <f t="shared" si="325"/>
        <v/>
      </c>
      <c r="DE266" s="412"/>
      <c r="DF266" s="411"/>
      <c r="DG266" s="412" t="str">
        <f t="shared" si="326"/>
        <v/>
      </c>
      <c r="DH266" s="412" t="str">
        <f t="shared" si="327"/>
        <v/>
      </c>
      <c r="DI266" s="412">
        <f t="shared" si="328"/>
        <v>0</v>
      </c>
      <c r="DJ266" s="412" t="str">
        <f t="shared" si="329"/>
        <v/>
      </c>
      <c r="DK266" s="412" t="str">
        <f t="shared" si="330"/>
        <v/>
      </c>
      <c r="DL266" s="412" t="str">
        <f t="shared" si="331"/>
        <v/>
      </c>
      <c r="DM266" s="412" t="str">
        <f t="shared" si="332"/>
        <v/>
      </c>
      <c r="DN266" s="412" t="str">
        <f t="shared" si="333"/>
        <v/>
      </c>
      <c r="DO266" s="412" t="str">
        <f t="shared" si="334"/>
        <v/>
      </c>
    </row>
    <row r="267" spans="1:119" s="157" customFormat="1" ht="18" hidden="1" customHeight="1">
      <c r="A267" s="161" t="str">
        <f t="shared" si="343"/>
        <v/>
      </c>
      <c r="B267" s="158"/>
      <c r="C267" s="31" t="str">
        <f>IF(B267="","",VLOOKUP(B267,学連登録!$C$2:$G$3000,2,FALSE))</f>
        <v/>
      </c>
      <c r="D267" s="32" t="str">
        <f>IF(B267="","",VLOOKUP(B267,学連登録!$C$2:$G$3000,3,FALSE))</f>
        <v/>
      </c>
      <c r="E267" s="33" t="str">
        <f>IF(B267="","",VLOOKUP(B267,学連登録!$C$2:$G$3000,4,FALSE))</f>
        <v/>
      </c>
      <c r="F267" s="383" t="str">
        <f>IF(B267="","",VLOOKUP(B267,学連登録!$C$2:$I$3000,7,FALSE))</f>
        <v/>
      </c>
      <c r="G267" s="160"/>
      <c r="H267" s="905"/>
      <c r="I267" s="907"/>
      <c r="J267" s="160"/>
      <c r="K267" s="905"/>
      <c r="L267" s="906"/>
      <c r="M267" s="160"/>
      <c r="N267" s="819"/>
      <c r="O267" s="820"/>
      <c r="P267" s="159"/>
      <c r="Q267" s="905"/>
      <c r="R267" s="906"/>
      <c r="S267" s="159"/>
      <c r="T267" s="905"/>
      <c r="U267" s="906"/>
      <c r="V267" s="103" t="str">
        <f>IF(B267="","",VLOOKUP(B267,学連登録!$C$2:$H$3000,6,FALSE))</f>
        <v/>
      </c>
      <c r="Y267" s="118" t="str">
        <f t="shared" si="335"/>
        <v/>
      </c>
      <c r="Z267" s="97" t="str">
        <f>IF(G267="","",VLOOKUP(G267,種目名!$R$5:$T$104,3,0))</f>
        <v/>
      </c>
      <c r="AA267" s="99" t="str">
        <f>IF(J267="","",VLOOKUP(J267,種目名!$R$5:$T$104,3,0))</f>
        <v/>
      </c>
      <c r="AB267" s="119" t="str">
        <f>IF(M267="","",VLOOKUP(M267,種目名!$R$5:$T$104,3,0))</f>
        <v/>
      </c>
      <c r="AC267" s="119" t="str">
        <f>IF(P267="","",VLOOKUP(AF267,種目名!$R$5:$T$104,3,0))</f>
        <v/>
      </c>
      <c r="AD267" s="120" t="str">
        <f>IF(S267="","",VLOOKUP(AI267,種目名!$R$5:$T$104,3,0))</f>
        <v/>
      </c>
      <c r="AE267" s="117">
        <f t="shared" si="336"/>
        <v>0</v>
      </c>
      <c r="AF267" s="157" t="str">
        <f t="shared" si="337"/>
        <v/>
      </c>
      <c r="AG267" s="157" t="str">
        <f t="shared" si="338"/>
        <v/>
      </c>
      <c r="AH267" s="157">
        <f t="shared" si="339"/>
        <v>0</v>
      </c>
      <c r="AI267" s="157" t="str">
        <f t="shared" si="340"/>
        <v/>
      </c>
      <c r="AJ267" s="157" t="str">
        <f t="shared" si="341"/>
        <v/>
      </c>
      <c r="AK267" s="390"/>
      <c r="AL267" s="171">
        <f t="shared" si="269"/>
        <v>0</v>
      </c>
      <c r="AM267" s="399">
        <f t="shared" si="270"/>
        <v>0</v>
      </c>
      <c r="AN267" s="399">
        <f>COUNTIF($B$12:B267,B267)</f>
        <v>0</v>
      </c>
      <c r="AO267" s="399"/>
      <c r="AP267" s="399" t="str">
        <f t="shared" si="271"/>
        <v/>
      </c>
      <c r="AQ267" s="399" t="str">
        <f t="shared" si="271"/>
        <v/>
      </c>
      <c r="AR267" s="399" t="str">
        <f t="shared" si="271"/>
        <v/>
      </c>
      <c r="AS267" s="399" t="str">
        <f t="shared" si="265"/>
        <v/>
      </c>
      <c r="AT267" s="399">
        <f t="shared" si="272"/>
        <v>0</v>
      </c>
      <c r="AU267" s="399" t="str">
        <f t="shared" si="273"/>
        <v/>
      </c>
      <c r="AV267" s="399" t="str">
        <f t="shared" si="274"/>
        <v/>
      </c>
      <c r="AW267" s="399" t="str">
        <f t="shared" si="275"/>
        <v/>
      </c>
      <c r="AX267" s="399" t="str">
        <f t="shared" si="276"/>
        <v/>
      </c>
      <c r="AY267" s="399" t="str">
        <f t="shared" si="277"/>
        <v/>
      </c>
      <c r="AZ267" s="399" t="str">
        <f t="shared" si="342"/>
        <v/>
      </c>
      <c r="BA267" s="399" t="str">
        <f t="shared" si="342"/>
        <v/>
      </c>
      <c r="BB267" s="399" t="str">
        <f t="shared" si="342"/>
        <v/>
      </c>
      <c r="BC267" s="399" t="str">
        <f t="shared" si="342"/>
        <v/>
      </c>
      <c r="BD267" s="403" t="str">
        <f t="shared" si="342"/>
        <v/>
      </c>
      <c r="BE267" s="393">
        <f t="shared" si="278"/>
        <v>0</v>
      </c>
      <c r="BG267" s="399">
        <f t="shared" si="279"/>
        <v>0</v>
      </c>
      <c r="BH267" s="399">
        <f t="shared" si="280"/>
        <v>0</v>
      </c>
      <c r="BI267" s="412">
        <f t="shared" si="281"/>
        <v>0</v>
      </c>
      <c r="BJ267" s="413">
        <f t="shared" si="266"/>
        <v>0</v>
      </c>
      <c r="BK267" s="398" t="str">
        <f t="shared" si="267"/>
        <v>0</v>
      </c>
      <c r="BL267" s="398" t="str">
        <f t="shared" si="268"/>
        <v>0</v>
      </c>
      <c r="BM267" s="412">
        <f t="shared" si="282"/>
        <v>0</v>
      </c>
      <c r="BN267" s="412" t="str">
        <f t="shared" si="283"/>
        <v>0m0</v>
      </c>
      <c r="BO267" s="399">
        <f t="shared" si="284"/>
        <v>0</v>
      </c>
      <c r="BP267" s="399">
        <f t="shared" si="285"/>
        <v>0</v>
      </c>
      <c r="BQ267" s="412">
        <f t="shared" si="286"/>
        <v>0</v>
      </c>
      <c r="BR267" s="413">
        <f t="shared" si="287"/>
        <v>0</v>
      </c>
      <c r="BS267" s="398" t="str">
        <f t="shared" si="288"/>
        <v>0</v>
      </c>
      <c r="BT267" s="398" t="str">
        <f t="shared" si="289"/>
        <v>0</v>
      </c>
      <c r="BU267" s="412">
        <f t="shared" si="290"/>
        <v>0</v>
      </c>
      <c r="BV267" s="412" t="str">
        <f t="shared" si="291"/>
        <v>0m0</v>
      </c>
      <c r="BW267" s="399">
        <f t="shared" si="292"/>
        <v>0</v>
      </c>
      <c r="BX267" s="399">
        <f t="shared" si="293"/>
        <v>0</v>
      </c>
      <c r="BY267" s="412">
        <f t="shared" si="294"/>
        <v>0</v>
      </c>
      <c r="BZ267" s="413">
        <f t="shared" si="295"/>
        <v>0</v>
      </c>
      <c r="CA267" s="398" t="str">
        <f t="shared" si="296"/>
        <v>0</v>
      </c>
      <c r="CB267" s="398" t="str">
        <f t="shared" si="297"/>
        <v>0</v>
      </c>
      <c r="CC267" s="412">
        <f t="shared" si="298"/>
        <v>0</v>
      </c>
      <c r="CD267" s="412" t="str">
        <f t="shared" si="299"/>
        <v>0m0</v>
      </c>
      <c r="CE267" s="399">
        <f t="shared" si="300"/>
        <v>0</v>
      </c>
      <c r="CF267" s="399">
        <f t="shared" si="301"/>
        <v>0</v>
      </c>
      <c r="CG267" s="412">
        <f t="shared" si="302"/>
        <v>0</v>
      </c>
      <c r="CH267" s="413">
        <f t="shared" si="303"/>
        <v>0</v>
      </c>
      <c r="CI267" s="398" t="str">
        <f t="shared" si="304"/>
        <v>0</v>
      </c>
      <c r="CJ267" s="398" t="str">
        <f t="shared" si="305"/>
        <v>0</v>
      </c>
      <c r="CK267" s="412">
        <f t="shared" si="306"/>
        <v>0</v>
      </c>
      <c r="CL267" s="412" t="str">
        <f t="shared" si="307"/>
        <v>0m0</v>
      </c>
      <c r="CM267" s="399">
        <f t="shared" si="308"/>
        <v>0</v>
      </c>
      <c r="CN267" s="399">
        <f t="shared" si="309"/>
        <v>0</v>
      </c>
      <c r="CO267" s="412">
        <f t="shared" si="310"/>
        <v>0</v>
      </c>
      <c r="CP267" s="413">
        <f t="shared" si="311"/>
        <v>0</v>
      </c>
      <c r="CQ267" s="398" t="str">
        <f t="shared" si="312"/>
        <v>0</v>
      </c>
      <c r="CR267" s="398" t="str">
        <f t="shared" si="313"/>
        <v>0</v>
      </c>
      <c r="CS267" s="412">
        <f t="shared" si="314"/>
        <v>0</v>
      </c>
      <c r="CT267" s="412" t="str">
        <f t="shared" si="315"/>
        <v>0m0</v>
      </c>
      <c r="CU267" s="412">
        <f t="shared" si="316"/>
        <v>0</v>
      </c>
      <c r="CV267" s="412">
        <f t="shared" si="317"/>
        <v>0</v>
      </c>
      <c r="CW267" s="412">
        <f t="shared" si="318"/>
        <v>0</v>
      </c>
      <c r="CX267" s="412">
        <f t="shared" si="319"/>
        <v>0</v>
      </c>
      <c r="CY267" s="412">
        <f t="shared" si="320"/>
        <v>0</v>
      </c>
      <c r="CZ267" s="412" t="str">
        <f t="shared" si="321"/>
        <v/>
      </c>
      <c r="DA267" s="412" t="str">
        <f t="shared" si="322"/>
        <v/>
      </c>
      <c r="DB267" s="412" t="str">
        <f t="shared" si="323"/>
        <v/>
      </c>
      <c r="DC267" s="412" t="str">
        <f t="shared" si="324"/>
        <v/>
      </c>
      <c r="DD267" s="412" t="str">
        <f t="shared" si="325"/>
        <v/>
      </c>
      <c r="DE267" s="412"/>
      <c r="DF267" s="411"/>
      <c r="DG267" s="412" t="str">
        <f t="shared" si="326"/>
        <v/>
      </c>
      <c r="DH267" s="412" t="str">
        <f t="shared" si="327"/>
        <v/>
      </c>
      <c r="DI267" s="412">
        <f t="shared" si="328"/>
        <v>0</v>
      </c>
      <c r="DJ267" s="412" t="str">
        <f t="shared" si="329"/>
        <v/>
      </c>
      <c r="DK267" s="412" t="str">
        <f t="shared" si="330"/>
        <v/>
      </c>
      <c r="DL267" s="412" t="str">
        <f t="shared" si="331"/>
        <v/>
      </c>
      <c r="DM267" s="412" t="str">
        <f t="shared" si="332"/>
        <v/>
      </c>
      <c r="DN267" s="412" t="str">
        <f t="shared" si="333"/>
        <v/>
      </c>
      <c r="DO267" s="412" t="str">
        <f t="shared" si="334"/>
        <v/>
      </c>
    </row>
    <row r="268" spans="1:119" s="157" customFormat="1" ht="18" hidden="1" customHeight="1">
      <c r="A268" s="161" t="str">
        <f t="shared" si="343"/>
        <v/>
      </c>
      <c r="B268" s="158"/>
      <c r="C268" s="31" t="str">
        <f>IF(B268="","",VLOOKUP(B268,学連登録!$C$2:$G$3000,2,FALSE))</f>
        <v/>
      </c>
      <c r="D268" s="32" t="str">
        <f>IF(B268="","",VLOOKUP(B268,学連登録!$C$2:$G$3000,3,FALSE))</f>
        <v/>
      </c>
      <c r="E268" s="33" t="str">
        <f>IF(B268="","",VLOOKUP(B268,学連登録!$C$2:$G$3000,4,FALSE))</f>
        <v/>
      </c>
      <c r="F268" s="383" t="str">
        <f>IF(B268="","",VLOOKUP(B268,学連登録!$C$2:$I$3000,7,FALSE))</f>
        <v/>
      </c>
      <c r="G268" s="160"/>
      <c r="H268" s="905"/>
      <c r="I268" s="907"/>
      <c r="J268" s="160"/>
      <c r="K268" s="905"/>
      <c r="L268" s="906"/>
      <c r="M268" s="160"/>
      <c r="N268" s="819"/>
      <c r="O268" s="820"/>
      <c r="P268" s="159"/>
      <c r="Q268" s="905"/>
      <c r="R268" s="906"/>
      <c r="S268" s="159"/>
      <c r="T268" s="905"/>
      <c r="U268" s="906"/>
      <c r="V268" s="103" t="str">
        <f>IF(B268="","",VLOOKUP(B268,学連登録!$C$2:$H$3000,6,FALSE))</f>
        <v/>
      </c>
      <c r="Y268" s="118" t="str">
        <f t="shared" si="335"/>
        <v/>
      </c>
      <c r="Z268" s="97" t="str">
        <f>IF(G268="","",VLOOKUP(G268,種目名!$R$5:$T$104,3,0))</f>
        <v/>
      </c>
      <c r="AA268" s="99" t="str">
        <f>IF(J268="","",VLOOKUP(J268,種目名!$R$5:$T$104,3,0))</f>
        <v/>
      </c>
      <c r="AB268" s="119" t="str">
        <f>IF(M268="","",VLOOKUP(M268,種目名!$R$5:$T$104,3,0))</f>
        <v/>
      </c>
      <c r="AC268" s="119" t="str">
        <f>IF(P268="","",VLOOKUP(AF268,種目名!$R$5:$T$104,3,0))</f>
        <v/>
      </c>
      <c r="AD268" s="120" t="str">
        <f>IF(S268="","",VLOOKUP(AI268,種目名!$R$5:$T$104,3,0))</f>
        <v/>
      </c>
      <c r="AE268" s="117">
        <f t="shared" si="336"/>
        <v>0</v>
      </c>
      <c r="AF268" s="157" t="str">
        <f t="shared" si="337"/>
        <v/>
      </c>
      <c r="AG268" s="157" t="str">
        <f t="shared" si="338"/>
        <v/>
      </c>
      <c r="AH268" s="157">
        <f t="shared" si="339"/>
        <v>0</v>
      </c>
      <c r="AI268" s="157" t="str">
        <f t="shared" si="340"/>
        <v/>
      </c>
      <c r="AJ268" s="157" t="str">
        <f t="shared" si="341"/>
        <v/>
      </c>
      <c r="AK268" s="390"/>
      <c r="AL268" s="171">
        <f t="shared" si="269"/>
        <v>0</v>
      </c>
      <c r="AM268" s="399">
        <f t="shared" si="270"/>
        <v>0</v>
      </c>
      <c r="AN268" s="399">
        <f>COUNTIF($B$12:B268,B268)</f>
        <v>0</v>
      </c>
      <c r="AO268" s="399"/>
      <c r="AP268" s="399" t="str">
        <f t="shared" si="271"/>
        <v/>
      </c>
      <c r="AQ268" s="399" t="str">
        <f t="shared" si="271"/>
        <v/>
      </c>
      <c r="AR268" s="399" t="str">
        <f t="shared" si="271"/>
        <v/>
      </c>
      <c r="AS268" s="399" t="str">
        <f t="shared" si="271"/>
        <v/>
      </c>
      <c r="AT268" s="399">
        <f t="shared" si="272"/>
        <v>0</v>
      </c>
      <c r="AU268" s="399" t="str">
        <f t="shared" si="273"/>
        <v/>
      </c>
      <c r="AV268" s="399" t="str">
        <f t="shared" si="274"/>
        <v/>
      </c>
      <c r="AW268" s="399" t="str">
        <f t="shared" si="275"/>
        <v/>
      </c>
      <c r="AX268" s="399" t="str">
        <f t="shared" si="276"/>
        <v/>
      </c>
      <c r="AY268" s="399" t="str">
        <f t="shared" si="277"/>
        <v/>
      </c>
      <c r="AZ268" s="399" t="str">
        <f t="shared" ref="AZ268:BD318" si="344">IF(AU268="","",COUNTIF($AU$12:$AY$520,AU268))</f>
        <v/>
      </c>
      <c r="BA268" s="399" t="str">
        <f t="shared" si="344"/>
        <v/>
      </c>
      <c r="BB268" s="399" t="str">
        <f t="shared" si="344"/>
        <v/>
      </c>
      <c r="BC268" s="399" t="str">
        <f t="shared" si="344"/>
        <v/>
      </c>
      <c r="BD268" s="403" t="str">
        <f t="shared" si="344"/>
        <v/>
      </c>
      <c r="BE268" s="393">
        <f t="shared" si="278"/>
        <v>0</v>
      </c>
      <c r="BG268" s="399">
        <f t="shared" si="279"/>
        <v>0</v>
      </c>
      <c r="BH268" s="399">
        <f t="shared" si="280"/>
        <v>0</v>
      </c>
      <c r="BI268" s="412">
        <f t="shared" si="281"/>
        <v>0</v>
      </c>
      <c r="BJ268" s="413">
        <f t="shared" ref="BJ268:BJ331" si="345">INT(BI268/10000)</f>
        <v>0</v>
      </c>
      <c r="BK268" s="398" t="str">
        <f t="shared" ref="BK268:BK331" si="346">RIGHT(INT(BI268/100),2)</f>
        <v>0</v>
      </c>
      <c r="BL268" s="398" t="str">
        <f t="shared" ref="BL268:BL331" si="347">RIGHT(INT(BI268/1),2)</f>
        <v>0</v>
      </c>
      <c r="BM268" s="412">
        <f t="shared" si="282"/>
        <v>0</v>
      </c>
      <c r="BN268" s="412" t="str">
        <f t="shared" si="283"/>
        <v>0m0</v>
      </c>
      <c r="BO268" s="399">
        <f t="shared" si="284"/>
        <v>0</v>
      </c>
      <c r="BP268" s="399">
        <f t="shared" si="285"/>
        <v>0</v>
      </c>
      <c r="BQ268" s="412">
        <f t="shared" si="286"/>
        <v>0</v>
      </c>
      <c r="BR268" s="413">
        <f t="shared" si="287"/>
        <v>0</v>
      </c>
      <c r="BS268" s="398" t="str">
        <f t="shared" si="288"/>
        <v>0</v>
      </c>
      <c r="BT268" s="398" t="str">
        <f t="shared" si="289"/>
        <v>0</v>
      </c>
      <c r="BU268" s="412">
        <f t="shared" si="290"/>
        <v>0</v>
      </c>
      <c r="BV268" s="412" t="str">
        <f t="shared" si="291"/>
        <v>0m0</v>
      </c>
      <c r="BW268" s="399">
        <f t="shared" si="292"/>
        <v>0</v>
      </c>
      <c r="BX268" s="399">
        <f t="shared" si="293"/>
        <v>0</v>
      </c>
      <c r="BY268" s="412">
        <f t="shared" si="294"/>
        <v>0</v>
      </c>
      <c r="BZ268" s="413">
        <f t="shared" si="295"/>
        <v>0</v>
      </c>
      <c r="CA268" s="398" t="str">
        <f t="shared" si="296"/>
        <v>0</v>
      </c>
      <c r="CB268" s="398" t="str">
        <f t="shared" si="297"/>
        <v>0</v>
      </c>
      <c r="CC268" s="412">
        <f t="shared" si="298"/>
        <v>0</v>
      </c>
      <c r="CD268" s="412" t="str">
        <f t="shared" si="299"/>
        <v>0m0</v>
      </c>
      <c r="CE268" s="399">
        <f t="shared" si="300"/>
        <v>0</v>
      </c>
      <c r="CF268" s="399">
        <f t="shared" si="301"/>
        <v>0</v>
      </c>
      <c r="CG268" s="412">
        <f t="shared" si="302"/>
        <v>0</v>
      </c>
      <c r="CH268" s="413">
        <f t="shared" si="303"/>
        <v>0</v>
      </c>
      <c r="CI268" s="398" t="str">
        <f t="shared" si="304"/>
        <v>0</v>
      </c>
      <c r="CJ268" s="398" t="str">
        <f t="shared" si="305"/>
        <v>0</v>
      </c>
      <c r="CK268" s="412">
        <f t="shared" si="306"/>
        <v>0</v>
      </c>
      <c r="CL268" s="412" t="str">
        <f t="shared" si="307"/>
        <v>0m0</v>
      </c>
      <c r="CM268" s="399">
        <f t="shared" si="308"/>
        <v>0</v>
      </c>
      <c r="CN268" s="399">
        <f t="shared" si="309"/>
        <v>0</v>
      </c>
      <c r="CO268" s="412">
        <f t="shared" si="310"/>
        <v>0</v>
      </c>
      <c r="CP268" s="413">
        <f t="shared" si="311"/>
        <v>0</v>
      </c>
      <c r="CQ268" s="398" t="str">
        <f t="shared" si="312"/>
        <v>0</v>
      </c>
      <c r="CR268" s="398" t="str">
        <f t="shared" si="313"/>
        <v>0</v>
      </c>
      <c r="CS268" s="412">
        <f t="shared" si="314"/>
        <v>0</v>
      </c>
      <c r="CT268" s="412" t="str">
        <f t="shared" si="315"/>
        <v>0m0</v>
      </c>
      <c r="CU268" s="412">
        <f t="shared" si="316"/>
        <v>0</v>
      </c>
      <c r="CV268" s="412">
        <f t="shared" si="317"/>
        <v>0</v>
      </c>
      <c r="CW268" s="412">
        <f t="shared" si="318"/>
        <v>0</v>
      </c>
      <c r="CX268" s="412">
        <f t="shared" si="319"/>
        <v>0</v>
      </c>
      <c r="CY268" s="412">
        <f t="shared" si="320"/>
        <v>0</v>
      </c>
      <c r="CZ268" s="412" t="str">
        <f t="shared" si="321"/>
        <v/>
      </c>
      <c r="DA268" s="412" t="str">
        <f t="shared" si="322"/>
        <v/>
      </c>
      <c r="DB268" s="412" t="str">
        <f t="shared" si="323"/>
        <v/>
      </c>
      <c r="DC268" s="412" t="str">
        <f t="shared" si="324"/>
        <v/>
      </c>
      <c r="DD268" s="412" t="str">
        <f t="shared" si="325"/>
        <v/>
      </c>
      <c r="DE268" s="412"/>
      <c r="DF268" s="411"/>
      <c r="DG268" s="412" t="str">
        <f t="shared" si="326"/>
        <v/>
      </c>
      <c r="DH268" s="412" t="str">
        <f t="shared" si="327"/>
        <v/>
      </c>
      <c r="DI268" s="412">
        <f t="shared" si="328"/>
        <v>0</v>
      </c>
      <c r="DJ268" s="412" t="str">
        <f t="shared" si="329"/>
        <v/>
      </c>
      <c r="DK268" s="412" t="str">
        <f t="shared" si="330"/>
        <v/>
      </c>
      <c r="DL268" s="412" t="str">
        <f t="shared" si="331"/>
        <v/>
      </c>
      <c r="DM268" s="412" t="str">
        <f t="shared" si="332"/>
        <v/>
      </c>
      <c r="DN268" s="412" t="str">
        <f t="shared" si="333"/>
        <v/>
      </c>
      <c r="DO268" s="412" t="str">
        <f t="shared" si="334"/>
        <v/>
      </c>
    </row>
    <row r="269" spans="1:119" s="157" customFormat="1" ht="18" hidden="1" customHeight="1">
      <c r="A269" s="161" t="str">
        <f t="shared" si="343"/>
        <v/>
      </c>
      <c r="B269" s="158"/>
      <c r="C269" s="31" t="str">
        <f>IF(B269="","",VLOOKUP(B269,学連登録!$C$2:$G$3000,2,FALSE))</f>
        <v/>
      </c>
      <c r="D269" s="32" t="str">
        <f>IF(B269="","",VLOOKUP(B269,学連登録!$C$2:$G$3000,3,FALSE))</f>
        <v/>
      </c>
      <c r="E269" s="33" t="str">
        <f>IF(B269="","",VLOOKUP(B269,学連登録!$C$2:$G$3000,4,FALSE))</f>
        <v/>
      </c>
      <c r="F269" s="383" t="str">
        <f>IF(B269="","",VLOOKUP(B269,学連登録!$C$2:$I$3000,7,FALSE))</f>
        <v/>
      </c>
      <c r="G269" s="160"/>
      <c r="H269" s="905"/>
      <c r="I269" s="907"/>
      <c r="J269" s="160"/>
      <c r="K269" s="905"/>
      <c r="L269" s="906"/>
      <c r="M269" s="160"/>
      <c r="N269" s="819"/>
      <c r="O269" s="820"/>
      <c r="P269" s="159"/>
      <c r="Q269" s="905"/>
      <c r="R269" s="906"/>
      <c r="S269" s="159"/>
      <c r="T269" s="905"/>
      <c r="U269" s="906"/>
      <c r="V269" s="103" t="str">
        <f>IF(B269="","",VLOOKUP(B269,学連登録!$C$2:$H$3000,6,FALSE))</f>
        <v/>
      </c>
      <c r="Y269" s="118" t="str">
        <f t="shared" si="335"/>
        <v/>
      </c>
      <c r="Z269" s="97" t="str">
        <f>IF(G269="","",VLOOKUP(G269,種目名!$R$5:$T$104,3,0))</f>
        <v/>
      </c>
      <c r="AA269" s="99" t="str">
        <f>IF(J269="","",VLOOKUP(J269,種目名!$R$5:$T$104,3,0))</f>
        <v/>
      </c>
      <c r="AB269" s="119" t="str">
        <f>IF(M269="","",VLOOKUP(M269,種目名!$R$5:$T$104,3,0))</f>
        <v/>
      </c>
      <c r="AC269" s="119" t="str">
        <f>IF(P269="","",VLOOKUP(AF269,種目名!$R$5:$T$104,3,0))</f>
        <v/>
      </c>
      <c r="AD269" s="120" t="str">
        <f>IF(S269="","",VLOOKUP(AI269,種目名!$R$5:$T$104,3,0))</f>
        <v/>
      </c>
      <c r="AE269" s="117">
        <f t="shared" si="336"/>
        <v>0</v>
      </c>
      <c r="AF269" s="157" t="str">
        <f t="shared" si="337"/>
        <v/>
      </c>
      <c r="AG269" s="157" t="str">
        <f t="shared" si="338"/>
        <v/>
      </c>
      <c r="AH269" s="157">
        <f t="shared" si="339"/>
        <v>0</v>
      </c>
      <c r="AI269" s="157" t="str">
        <f t="shared" si="340"/>
        <v/>
      </c>
      <c r="AJ269" s="157" t="str">
        <f t="shared" si="341"/>
        <v/>
      </c>
      <c r="AK269" s="390"/>
      <c r="AL269" s="171">
        <f t="shared" ref="AL269:AL332" si="348">IF(AND(B269&gt;0,B269&lt;2001),1,0)</f>
        <v>0</v>
      </c>
      <c r="AM269" s="399">
        <f t="shared" ref="AM269:AM332" si="349">IF(B269="",0,IF(F269=$P$3,0,1))</f>
        <v>0</v>
      </c>
      <c r="AN269" s="399">
        <f>COUNTIF($B$12:B269,B269)</f>
        <v>0</v>
      </c>
      <c r="AO269" s="399"/>
      <c r="AP269" s="399" t="str">
        <f t="shared" ref="AP269:AS332" si="350">IF($B269="","",IF(C269="",1,0))</f>
        <v/>
      </c>
      <c r="AQ269" s="399" t="str">
        <f t="shared" si="350"/>
        <v/>
      </c>
      <c r="AR269" s="399" t="str">
        <f t="shared" si="350"/>
        <v/>
      </c>
      <c r="AS269" s="399" t="str">
        <f t="shared" si="350"/>
        <v/>
      </c>
      <c r="AT269" s="399">
        <f t="shared" ref="AT269:AT332" si="351">IF(ISNA(OR(AO269:AS269)),1,SUM(AO269:AS269))</f>
        <v>0</v>
      </c>
      <c r="AU269" s="399" t="str">
        <f t="shared" ref="AU269:AU332" si="352">IF($B269="","",IF(G269="","",$B269&amp;"-"&amp;Z269))</f>
        <v/>
      </c>
      <c r="AV269" s="399" t="str">
        <f t="shared" ref="AV269:AV332" si="353">IF($B269="","",IF(J269="","",$B269&amp;"-"&amp;AA269))</f>
        <v/>
      </c>
      <c r="AW269" s="399" t="str">
        <f t="shared" ref="AW269:AW332" si="354">IF($B269="","",IF(M269="","",$B269&amp;"-"&amp;AB269))</f>
        <v/>
      </c>
      <c r="AX269" s="399" t="str">
        <f t="shared" ref="AX269:AX332" si="355">IF($B269="","",IF(P269="","",$B269&amp;"-"&amp;AC269))</f>
        <v/>
      </c>
      <c r="AY269" s="399" t="str">
        <f t="shared" ref="AY269:AY332" si="356">IF($B269="","",IF(S269="","",$B269&amp;"-"&amp;AD269))</f>
        <v/>
      </c>
      <c r="AZ269" s="399" t="str">
        <f t="shared" si="344"/>
        <v/>
      </c>
      <c r="BA269" s="399" t="str">
        <f t="shared" si="344"/>
        <v/>
      </c>
      <c r="BB269" s="399" t="str">
        <f t="shared" si="344"/>
        <v/>
      </c>
      <c r="BC269" s="399" t="str">
        <f t="shared" si="344"/>
        <v/>
      </c>
      <c r="BD269" s="403" t="str">
        <f t="shared" si="344"/>
        <v/>
      </c>
      <c r="BE269" s="393">
        <f t="shared" ref="BE269:BE332" si="357">IF(MAX(AZ269:BD269)&gt;1,1,0)</f>
        <v>0</v>
      </c>
      <c r="BG269" s="399">
        <f t="shared" ref="BG269:BG332" si="358">IF(H269="",0,VALUE(SUBSTITUTE(H269,".","")))</f>
        <v>0</v>
      </c>
      <c r="BH269" s="399">
        <f t="shared" ref="BH269:BH332" si="359">IF(H269="",0,SUBSTITUTE(H269,"m",""))</f>
        <v>0</v>
      </c>
      <c r="BI269" s="412">
        <f t="shared" ref="BI269:BI332" si="360">VALUE(IF(COUNTIF(H269,"*.*")&gt;0,BG269,BH269))</f>
        <v>0</v>
      </c>
      <c r="BJ269" s="413">
        <f t="shared" si="345"/>
        <v>0</v>
      </c>
      <c r="BK269" s="398" t="str">
        <f t="shared" si="346"/>
        <v>0</v>
      </c>
      <c r="BL269" s="398" t="str">
        <f t="shared" si="347"/>
        <v>0</v>
      </c>
      <c r="BM269" s="412">
        <f t="shared" ref="BM269:BM332" si="361">IF(COUNTIF(H269,"*m*")&gt;0,"",IF(VALUE(BK269)&lt;60,0,1))</f>
        <v>0</v>
      </c>
      <c r="BN269" s="412" t="str">
        <f t="shared" ref="BN269:BN332" si="362">BK269&amp;"m"&amp;BL269</f>
        <v>0m0</v>
      </c>
      <c r="BO269" s="399">
        <f t="shared" ref="BO269:BO332" si="363">IF(K269="",0,VALUE(SUBSTITUTE(K269,".","")))</f>
        <v>0</v>
      </c>
      <c r="BP269" s="399">
        <f t="shared" ref="BP269:BP332" si="364">IF(K269="",0,SUBSTITUTE(K269,"m",""))</f>
        <v>0</v>
      </c>
      <c r="BQ269" s="412">
        <f t="shared" ref="BQ269:BQ332" si="365">VALUE(IF(COUNTIF(K269,"*.*")&gt;0,BO269,BP269))</f>
        <v>0</v>
      </c>
      <c r="BR269" s="413">
        <f t="shared" ref="BR269:BR332" si="366">INT(BQ269/10000)</f>
        <v>0</v>
      </c>
      <c r="BS269" s="398" t="str">
        <f t="shared" ref="BS269:BS332" si="367">RIGHT(INT(BQ269/100),2)</f>
        <v>0</v>
      </c>
      <c r="BT269" s="398" t="str">
        <f t="shared" ref="BT269:BT332" si="368">RIGHT(INT(BQ269/1),2)</f>
        <v>0</v>
      </c>
      <c r="BU269" s="412">
        <f t="shared" ref="BU269:BU332" si="369">IF(COUNTIF(K269,"*m*")&gt;0,"",IF(VALUE(BS269)&lt;60,0,1))</f>
        <v>0</v>
      </c>
      <c r="BV269" s="412" t="str">
        <f t="shared" ref="BV269:BV332" si="370">BS269&amp;"m"&amp;BT269</f>
        <v>0m0</v>
      </c>
      <c r="BW269" s="399">
        <f t="shared" ref="BW269:BW332" si="371">IF(N269="",0,VALUE(SUBSTITUTE(N269,".","")))</f>
        <v>0</v>
      </c>
      <c r="BX269" s="399">
        <f t="shared" ref="BX269:BX332" si="372">IF(N269="",0,SUBSTITUTE(N269,"m",""))</f>
        <v>0</v>
      </c>
      <c r="BY269" s="412">
        <f t="shared" ref="BY269:BY332" si="373">VALUE(IF(COUNTIF(N269,"*.*")&gt;0,BW269,BX269))</f>
        <v>0</v>
      </c>
      <c r="BZ269" s="413">
        <f t="shared" ref="BZ269:BZ332" si="374">INT(BY269/10000)</f>
        <v>0</v>
      </c>
      <c r="CA269" s="398" t="str">
        <f t="shared" ref="CA269:CA332" si="375">RIGHT(INT(BY269/100),2)</f>
        <v>0</v>
      </c>
      <c r="CB269" s="398" t="str">
        <f t="shared" ref="CB269:CB332" si="376">RIGHT(INT(BY269/1),2)</f>
        <v>0</v>
      </c>
      <c r="CC269" s="412">
        <f t="shared" ref="CC269:CC332" si="377">IF(COUNTIF(N269,"*m*")&gt;0,"",IF(VALUE(CA269)&lt;60,0,1))</f>
        <v>0</v>
      </c>
      <c r="CD269" s="412" t="str">
        <f t="shared" ref="CD269:CD332" si="378">CA269&amp;"m"&amp;CB269</f>
        <v>0m0</v>
      </c>
      <c r="CE269" s="399">
        <f t="shared" ref="CE269:CE332" si="379">IF(Q269="",0,VALUE(SUBSTITUTE(Q269,".","")))</f>
        <v>0</v>
      </c>
      <c r="CF269" s="399">
        <f t="shared" ref="CF269:CF332" si="380">IF(Q269="",0,SUBSTITUTE(Q269,"m",""))</f>
        <v>0</v>
      </c>
      <c r="CG269" s="412">
        <f t="shared" ref="CG269:CG332" si="381">VALUE(IF(COUNTIF(Q269,"*.*")&gt;0,CE269,CF269))</f>
        <v>0</v>
      </c>
      <c r="CH269" s="413">
        <f t="shared" ref="CH269:CH332" si="382">INT(CG269/10000)</f>
        <v>0</v>
      </c>
      <c r="CI269" s="398" t="str">
        <f t="shared" ref="CI269:CI332" si="383">RIGHT(INT(CG269/100),2)</f>
        <v>0</v>
      </c>
      <c r="CJ269" s="398" t="str">
        <f t="shared" ref="CJ269:CJ332" si="384">RIGHT(INT(CG269/1),2)</f>
        <v>0</v>
      </c>
      <c r="CK269" s="412">
        <f t="shared" ref="CK269:CK332" si="385">IF(COUNTIF(Q269,"*m*")&gt;0,"",IF(VALUE(CI269)&lt;60,0,1))</f>
        <v>0</v>
      </c>
      <c r="CL269" s="412" t="str">
        <f t="shared" ref="CL269:CL332" si="386">CI269&amp;"m"&amp;CJ269</f>
        <v>0m0</v>
      </c>
      <c r="CM269" s="399">
        <f t="shared" ref="CM269:CM332" si="387">IF(T269="",0,VALUE(SUBSTITUTE(T269,".","")))</f>
        <v>0</v>
      </c>
      <c r="CN269" s="399">
        <f t="shared" ref="CN269:CN332" si="388">IF(T269="",0,SUBSTITUTE(T269,"m",""))</f>
        <v>0</v>
      </c>
      <c r="CO269" s="412">
        <f t="shared" ref="CO269:CO332" si="389">VALUE(IF(COUNTIF(T269,"*.*")&gt;0,CM269,CN269))</f>
        <v>0</v>
      </c>
      <c r="CP269" s="413">
        <f t="shared" ref="CP269:CP332" si="390">INT(CO269/10000)</f>
        <v>0</v>
      </c>
      <c r="CQ269" s="398" t="str">
        <f t="shared" ref="CQ269:CQ332" si="391">RIGHT(INT(CO269/100),2)</f>
        <v>0</v>
      </c>
      <c r="CR269" s="398" t="str">
        <f t="shared" ref="CR269:CR332" si="392">RIGHT(INT(CO269/1),2)</f>
        <v>0</v>
      </c>
      <c r="CS269" s="412">
        <f t="shared" ref="CS269:CS332" si="393">IF(COUNTIF(T269,"*m*")&gt;0,"",IF(VALUE(CQ269)&lt;60,0,1))</f>
        <v>0</v>
      </c>
      <c r="CT269" s="412" t="str">
        <f t="shared" ref="CT269:CT332" si="394">CQ269&amp;"m"&amp;CR269</f>
        <v>0m0</v>
      </c>
      <c r="CU269" s="412">
        <f t="shared" ref="CU269:CU332" si="395">IF(AND($C269="",G269&gt;0),1,IF(AND($C269="",H269&gt;0),1,0))</f>
        <v>0</v>
      </c>
      <c r="CV269" s="412">
        <f t="shared" ref="CV269:CV332" si="396">IF(AND($C269="",J269&gt;0),1,IF(AND($C269="",K269&gt;0),1,0))</f>
        <v>0</v>
      </c>
      <c r="CW269" s="412">
        <f t="shared" ref="CW269:CW332" si="397">IF(AND($C269="",M269&gt;0),1,IF(AND($C269="",N269&gt;0),1,0))</f>
        <v>0</v>
      </c>
      <c r="CX269" s="412">
        <f t="shared" ref="CX269:CX332" si="398">IF(AND($C269="",P269&gt;0),1,IF(AND($C269="",Q269&gt;0),1,0))</f>
        <v>0</v>
      </c>
      <c r="CY269" s="412">
        <f t="shared" ref="CY269:CY332" si="399">IF(AND($C269="",S269&gt;0),1,IF(AND($C269="",T269&gt;0),1,0))</f>
        <v>0</v>
      </c>
      <c r="CZ269" s="412" t="str">
        <f t="shared" ref="CZ269:CZ332" si="400">IF(AND(G269="",H269&gt;0),1,"")</f>
        <v/>
      </c>
      <c r="DA269" s="412" t="str">
        <f t="shared" ref="DA269:DA332" si="401">IF(AND(J269="",K269&gt;0),1,"")</f>
        <v/>
      </c>
      <c r="DB269" s="412" t="str">
        <f t="shared" ref="DB269:DB332" si="402">IF(AND(M269="",N269&gt;0),1,"")</f>
        <v/>
      </c>
      <c r="DC269" s="412" t="str">
        <f t="shared" ref="DC269:DC332" si="403">IF(AND(P269="",Q269&gt;0),1,"")</f>
        <v/>
      </c>
      <c r="DD269" s="412" t="str">
        <f t="shared" ref="DD269:DD332" si="404">IF(AND(S269="",T269&gt;0),1,"")</f>
        <v/>
      </c>
      <c r="DE269" s="412"/>
      <c r="DF269" s="411"/>
      <c r="DG269" s="412" t="str">
        <f t="shared" ref="DG269:DG332" si="405">IF(B269="","",VALUE(Q269))</f>
        <v/>
      </c>
      <c r="DH269" s="412" t="str">
        <f t="shared" ref="DH269:DH332" si="406">IF(B269="","",VALUE(T269))</f>
        <v/>
      </c>
      <c r="DI269" s="412">
        <f t="shared" ref="DI269:DI332" si="407">IF(AND(B269&gt;0,COUNTA(G269:U269)=0),1,0)</f>
        <v>0</v>
      </c>
      <c r="DJ269" s="412" t="str">
        <f t="shared" ref="DJ269:DJ332" si="408">IF(AND(COUNTIF(G269,"*m*")&gt;0,COUNTIF(H269,"*m*")&gt;0),1,"")</f>
        <v/>
      </c>
      <c r="DK269" s="412" t="str">
        <f t="shared" ref="DK269:DK332" si="409">IF(AND(COUNTIF(J269,"*m*")&gt;0,COUNTIF(K269,"*m*")&gt;0),1,"")</f>
        <v/>
      </c>
      <c r="DL269" s="412" t="str">
        <f t="shared" ref="DL269:DL332" si="410">IF(AND(COUNTIF(M269,"*m*")&gt;0,COUNTIF(N269,"*m*")&gt;0),1,"")</f>
        <v/>
      </c>
      <c r="DM269" s="412" t="str">
        <f t="shared" ref="DM269:DM332" si="411">IF(AND(COUNTIF(G269,"*跳*")&gt;0,COUNTIF(H269,"*.*")&gt;0),1,IF(AND(COUNTIF(G269,"*投*")&gt;0,COUNTIF(H269,"*.*")&gt;0),1,""))</f>
        <v/>
      </c>
      <c r="DN269" s="412" t="str">
        <f t="shared" ref="DN269:DN332" si="412">IF(AND(COUNTIF(J269,"*跳*")&gt;0,COUNTIF(K269,"*.*")&gt;0),1,IF(AND(COUNTIF(J269,"*投*")&gt;0,COUNTIF(K269,"*.*")&gt;0),1,""))</f>
        <v/>
      </c>
      <c r="DO269" s="412" t="str">
        <f t="shared" ref="DO269:DO332" si="413">IF(AND(COUNTIF(M269,"*跳*")&gt;0,COUNTIF(N269,"*.*")&gt;0),1,IF(AND(COUNTIF(M269,"*投*")&gt;0,COUNTIF(N269,"*.*")&gt;0),1,""))</f>
        <v/>
      </c>
    </row>
    <row r="270" spans="1:119" s="157" customFormat="1" ht="18" hidden="1" customHeight="1">
      <c r="A270" s="161" t="str">
        <f t="shared" si="343"/>
        <v/>
      </c>
      <c r="B270" s="158"/>
      <c r="C270" s="31" t="str">
        <f>IF(B270="","",VLOOKUP(B270,学連登録!$C$2:$G$3000,2,FALSE))</f>
        <v/>
      </c>
      <c r="D270" s="32" t="str">
        <f>IF(B270="","",VLOOKUP(B270,学連登録!$C$2:$G$3000,3,FALSE))</f>
        <v/>
      </c>
      <c r="E270" s="33" t="str">
        <f>IF(B270="","",VLOOKUP(B270,学連登録!$C$2:$G$3000,4,FALSE))</f>
        <v/>
      </c>
      <c r="F270" s="383" t="str">
        <f>IF(B270="","",VLOOKUP(B270,学連登録!$C$2:$I$3000,7,FALSE))</f>
        <v/>
      </c>
      <c r="G270" s="160"/>
      <c r="H270" s="905"/>
      <c r="I270" s="907"/>
      <c r="J270" s="160"/>
      <c r="K270" s="905"/>
      <c r="L270" s="906"/>
      <c r="M270" s="160"/>
      <c r="N270" s="819"/>
      <c r="O270" s="820"/>
      <c r="P270" s="159"/>
      <c r="Q270" s="905"/>
      <c r="R270" s="906"/>
      <c r="S270" s="159"/>
      <c r="T270" s="905"/>
      <c r="U270" s="906"/>
      <c r="V270" s="103" t="str">
        <f>IF(B270="","",VLOOKUP(B270,学連登録!$C$2:$H$3000,6,FALSE))</f>
        <v/>
      </c>
      <c r="Y270" s="118" t="str">
        <f t="shared" si="335"/>
        <v/>
      </c>
      <c r="Z270" s="97" t="str">
        <f>IF(G270="","",VLOOKUP(G270,種目名!$R$5:$T$104,3,0))</f>
        <v/>
      </c>
      <c r="AA270" s="99" t="str">
        <f>IF(J270="","",VLOOKUP(J270,種目名!$R$5:$T$104,3,0))</f>
        <v/>
      </c>
      <c r="AB270" s="119" t="str">
        <f>IF(M270="","",VLOOKUP(M270,種目名!$R$5:$T$104,3,0))</f>
        <v/>
      </c>
      <c r="AC270" s="119" t="str">
        <f>IF(P270="","",VLOOKUP(AF270,種目名!$R$5:$T$104,3,0))</f>
        <v/>
      </c>
      <c r="AD270" s="120" t="str">
        <f>IF(S270="","",VLOOKUP(AI270,種目名!$R$5:$T$104,3,0))</f>
        <v/>
      </c>
      <c r="AE270" s="117">
        <f t="shared" si="336"/>
        <v>0</v>
      </c>
      <c r="AF270" s="157" t="str">
        <f t="shared" si="337"/>
        <v/>
      </c>
      <c r="AG270" s="157" t="str">
        <f t="shared" si="338"/>
        <v/>
      </c>
      <c r="AH270" s="157">
        <f t="shared" si="339"/>
        <v>0</v>
      </c>
      <c r="AI270" s="157" t="str">
        <f t="shared" si="340"/>
        <v/>
      </c>
      <c r="AJ270" s="157" t="str">
        <f t="shared" si="341"/>
        <v/>
      </c>
      <c r="AK270" s="390"/>
      <c r="AL270" s="171">
        <f t="shared" si="348"/>
        <v>0</v>
      </c>
      <c r="AM270" s="399">
        <f t="shared" si="349"/>
        <v>0</v>
      </c>
      <c r="AN270" s="399">
        <f>COUNTIF($B$12:B270,B270)</f>
        <v>0</v>
      </c>
      <c r="AO270" s="399"/>
      <c r="AP270" s="399" t="str">
        <f t="shared" si="350"/>
        <v/>
      </c>
      <c r="AQ270" s="399" t="str">
        <f t="shared" si="350"/>
        <v/>
      </c>
      <c r="AR270" s="399" t="str">
        <f t="shared" si="350"/>
        <v/>
      </c>
      <c r="AS270" s="399" t="str">
        <f t="shared" si="350"/>
        <v/>
      </c>
      <c r="AT270" s="399">
        <f t="shared" si="351"/>
        <v>0</v>
      </c>
      <c r="AU270" s="399" t="str">
        <f t="shared" si="352"/>
        <v/>
      </c>
      <c r="AV270" s="399" t="str">
        <f t="shared" si="353"/>
        <v/>
      </c>
      <c r="AW270" s="399" t="str">
        <f t="shared" si="354"/>
        <v/>
      </c>
      <c r="AX270" s="399" t="str">
        <f t="shared" si="355"/>
        <v/>
      </c>
      <c r="AY270" s="399" t="str">
        <f t="shared" si="356"/>
        <v/>
      </c>
      <c r="AZ270" s="399" t="str">
        <f t="shared" si="344"/>
        <v/>
      </c>
      <c r="BA270" s="399" t="str">
        <f t="shared" si="344"/>
        <v/>
      </c>
      <c r="BB270" s="399" t="str">
        <f t="shared" si="344"/>
        <v/>
      </c>
      <c r="BC270" s="399" t="str">
        <f t="shared" si="344"/>
        <v/>
      </c>
      <c r="BD270" s="403" t="str">
        <f t="shared" si="344"/>
        <v/>
      </c>
      <c r="BE270" s="393">
        <f t="shared" si="357"/>
        <v>0</v>
      </c>
      <c r="BG270" s="399">
        <f t="shared" si="358"/>
        <v>0</v>
      </c>
      <c r="BH270" s="399">
        <f t="shared" si="359"/>
        <v>0</v>
      </c>
      <c r="BI270" s="412">
        <f t="shared" si="360"/>
        <v>0</v>
      </c>
      <c r="BJ270" s="413">
        <f t="shared" si="345"/>
        <v>0</v>
      </c>
      <c r="BK270" s="398" t="str">
        <f t="shared" si="346"/>
        <v>0</v>
      </c>
      <c r="BL270" s="398" t="str">
        <f t="shared" si="347"/>
        <v>0</v>
      </c>
      <c r="BM270" s="412">
        <f t="shared" si="361"/>
        <v>0</v>
      </c>
      <c r="BN270" s="412" t="str">
        <f t="shared" si="362"/>
        <v>0m0</v>
      </c>
      <c r="BO270" s="399">
        <f t="shared" si="363"/>
        <v>0</v>
      </c>
      <c r="BP270" s="399">
        <f t="shared" si="364"/>
        <v>0</v>
      </c>
      <c r="BQ270" s="412">
        <f t="shared" si="365"/>
        <v>0</v>
      </c>
      <c r="BR270" s="413">
        <f t="shared" si="366"/>
        <v>0</v>
      </c>
      <c r="BS270" s="398" t="str">
        <f t="shared" si="367"/>
        <v>0</v>
      </c>
      <c r="BT270" s="398" t="str">
        <f t="shared" si="368"/>
        <v>0</v>
      </c>
      <c r="BU270" s="412">
        <f t="shared" si="369"/>
        <v>0</v>
      </c>
      <c r="BV270" s="412" t="str">
        <f t="shared" si="370"/>
        <v>0m0</v>
      </c>
      <c r="BW270" s="399">
        <f t="shared" si="371"/>
        <v>0</v>
      </c>
      <c r="BX270" s="399">
        <f t="shared" si="372"/>
        <v>0</v>
      </c>
      <c r="BY270" s="412">
        <f t="shared" si="373"/>
        <v>0</v>
      </c>
      <c r="BZ270" s="413">
        <f t="shared" si="374"/>
        <v>0</v>
      </c>
      <c r="CA270" s="398" t="str">
        <f t="shared" si="375"/>
        <v>0</v>
      </c>
      <c r="CB270" s="398" t="str">
        <f t="shared" si="376"/>
        <v>0</v>
      </c>
      <c r="CC270" s="412">
        <f t="shared" si="377"/>
        <v>0</v>
      </c>
      <c r="CD270" s="412" t="str">
        <f t="shared" si="378"/>
        <v>0m0</v>
      </c>
      <c r="CE270" s="399">
        <f t="shared" si="379"/>
        <v>0</v>
      </c>
      <c r="CF270" s="399">
        <f t="shared" si="380"/>
        <v>0</v>
      </c>
      <c r="CG270" s="412">
        <f t="shared" si="381"/>
        <v>0</v>
      </c>
      <c r="CH270" s="413">
        <f t="shared" si="382"/>
        <v>0</v>
      </c>
      <c r="CI270" s="398" t="str">
        <f t="shared" si="383"/>
        <v>0</v>
      </c>
      <c r="CJ270" s="398" t="str">
        <f t="shared" si="384"/>
        <v>0</v>
      </c>
      <c r="CK270" s="412">
        <f t="shared" si="385"/>
        <v>0</v>
      </c>
      <c r="CL270" s="412" t="str">
        <f t="shared" si="386"/>
        <v>0m0</v>
      </c>
      <c r="CM270" s="399">
        <f t="shared" si="387"/>
        <v>0</v>
      </c>
      <c r="CN270" s="399">
        <f t="shared" si="388"/>
        <v>0</v>
      </c>
      <c r="CO270" s="412">
        <f t="shared" si="389"/>
        <v>0</v>
      </c>
      <c r="CP270" s="413">
        <f t="shared" si="390"/>
        <v>0</v>
      </c>
      <c r="CQ270" s="398" t="str">
        <f t="shared" si="391"/>
        <v>0</v>
      </c>
      <c r="CR270" s="398" t="str">
        <f t="shared" si="392"/>
        <v>0</v>
      </c>
      <c r="CS270" s="412">
        <f t="shared" si="393"/>
        <v>0</v>
      </c>
      <c r="CT270" s="412" t="str">
        <f t="shared" si="394"/>
        <v>0m0</v>
      </c>
      <c r="CU270" s="412">
        <f t="shared" si="395"/>
        <v>0</v>
      </c>
      <c r="CV270" s="412">
        <f t="shared" si="396"/>
        <v>0</v>
      </c>
      <c r="CW270" s="412">
        <f t="shared" si="397"/>
        <v>0</v>
      </c>
      <c r="CX270" s="412">
        <f t="shared" si="398"/>
        <v>0</v>
      </c>
      <c r="CY270" s="412">
        <f t="shared" si="399"/>
        <v>0</v>
      </c>
      <c r="CZ270" s="412" t="str">
        <f t="shared" si="400"/>
        <v/>
      </c>
      <c r="DA270" s="412" t="str">
        <f t="shared" si="401"/>
        <v/>
      </c>
      <c r="DB270" s="412" t="str">
        <f t="shared" si="402"/>
        <v/>
      </c>
      <c r="DC270" s="412" t="str">
        <f t="shared" si="403"/>
        <v/>
      </c>
      <c r="DD270" s="412" t="str">
        <f t="shared" si="404"/>
        <v/>
      </c>
      <c r="DE270" s="412"/>
      <c r="DF270" s="411"/>
      <c r="DG270" s="412" t="str">
        <f t="shared" si="405"/>
        <v/>
      </c>
      <c r="DH270" s="412" t="str">
        <f t="shared" si="406"/>
        <v/>
      </c>
      <c r="DI270" s="412">
        <f t="shared" si="407"/>
        <v>0</v>
      </c>
      <c r="DJ270" s="412" t="str">
        <f t="shared" si="408"/>
        <v/>
      </c>
      <c r="DK270" s="412" t="str">
        <f t="shared" si="409"/>
        <v/>
      </c>
      <c r="DL270" s="412" t="str">
        <f t="shared" si="410"/>
        <v/>
      </c>
      <c r="DM270" s="412" t="str">
        <f t="shared" si="411"/>
        <v/>
      </c>
      <c r="DN270" s="412" t="str">
        <f t="shared" si="412"/>
        <v/>
      </c>
      <c r="DO270" s="412" t="str">
        <f t="shared" si="413"/>
        <v/>
      </c>
    </row>
    <row r="271" spans="1:119" s="157" customFormat="1" ht="18" hidden="1" customHeight="1">
      <c r="A271" s="161" t="str">
        <f t="shared" si="343"/>
        <v/>
      </c>
      <c r="B271" s="158"/>
      <c r="C271" s="31" t="str">
        <f>IF(B271="","",VLOOKUP(B271,学連登録!$C$2:$G$3000,2,FALSE))</f>
        <v/>
      </c>
      <c r="D271" s="32" t="str">
        <f>IF(B271="","",VLOOKUP(B271,学連登録!$C$2:$G$3000,3,FALSE))</f>
        <v/>
      </c>
      <c r="E271" s="33" t="str">
        <f>IF(B271="","",VLOOKUP(B271,学連登録!$C$2:$G$3000,4,FALSE))</f>
        <v/>
      </c>
      <c r="F271" s="383" t="str">
        <f>IF(B271="","",VLOOKUP(B271,学連登録!$C$2:$I$3000,7,FALSE))</f>
        <v/>
      </c>
      <c r="G271" s="160"/>
      <c r="H271" s="905"/>
      <c r="I271" s="907"/>
      <c r="J271" s="160"/>
      <c r="K271" s="905"/>
      <c r="L271" s="906"/>
      <c r="M271" s="160"/>
      <c r="N271" s="819"/>
      <c r="O271" s="820"/>
      <c r="P271" s="159"/>
      <c r="Q271" s="905"/>
      <c r="R271" s="906"/>
      <c r="S271" s="159"/>
      <c r="T271" s="905"/>
      <c r="U271" s="906"/>
      <c r="V271" s="103" t="str">
        <f>IF(B271="","",VLOOKUP(B271,学連登録!$C$2:$H$3000,6,FALSE))</f>
        <v/>
      </c>
      <c r="Y271" s="118" t="str">
        <f t="shared" si="335"/>
        <v/>
      </c>
      <c r="Z271" s="97" t="str">
        <f>IF(G271="","",VLOOKUP(G271,種目名!$R$5:$T$104,3,0))</f>
        <v/>
      </c>
      <c r="AA271" s="99" t="str">
        <f>IF(J271="","",VLOOKUP(J271,種目名!$R$5:$T$104,3,0))</f>
        <v/>
      </c>
      <c r="AB271" s="119" t="str">
        <f>IF(M271="","",VLOOKUP(M271,種目名!$R$5:$T$104,3,0))</f>
        <v/>
      </c>
      <c r="AC271" s="119" t="str">
        <f>IF(P271="","",VLOOKUP(AF271,種目名!$R$5:$T$104,3,0))</f>
        <v/>
      </c>
      <c r="AD271" s="120" t="str">
        <f>IF(S271="","",VLOOKUP(AI271,種目名!$R$5:$T$104,3,0))</f>
        <v/>
      </c>
      <c r="AE271" s="117">
        <f t="shared" si="336"/>
        <v>0</v>
      </c>
      <c r="AF271" s="157" t="str">
        <f t="shared" si="337"/>
        <v/>
      </c>
      <c r="AG271" s="157" t="str">
        <f t="shared" si="338"/>
        <v/>
      </c>
      <c r="AH271" s="157">
        <f t="shared" si="339"/>
        <v>0</v>
      </c>
      <c r="AI271" s="157" t="str">
        <f t="shared" si="340"/>
        <v/>
      </c>
      <c r="AJ271" s="157" t="str">
        <f t="shared" si="341"/>
        <v/>
      </c>
      <c r="AK271" s="390"/>
      <c r="AL271" s="171">
        <f t="shared" si="348"/>
        <v>0</v>
      </c>
      <c r="AM271" s="399">
        <f t="shared" si="349"/>
        <v>0</v>
      </c>
      <c r="AN271" s="399">
        <f>COUNTIF($B$12:B271,B271)</f>
        <v>0</v>
      </c>
      <c r="AO271" s="399"/>
      <c r="AP271" s="399" t="str">
        <f t="shared" si="350"/>
        <v/>
      </c>
      <c r="AQ271" s="399" t="str">
        <f t="shared" si="350"/>
        <v/>
      </c>
      <c r="AR271" s="399" t="str">
        <f t="shared" si="350"/>
        <v/>
      </c>
      <c r="AS271" s="399" t="str">
        <f t="shared" si="350"/>
        <v/>
      </c>
      <c r="AT271" s="399">
        <f t="shared" si="351"/>
        <v>0</v>
      </c>
      <c r="AU271" s="399" t="str">
        <f t="shared" si="352"/>
        <v/>
      </c>
      <c r="AV271" s="399" t="str">
        <f t="shared" si="353"/>
        <v/>
      </c>
      <c r="AW271" s="399" t="str">
        <f t="shared" si="354"/>
        <v/>
      </c>
      <c r="AX271" s="399" t="str">
        <f t="shared" si="355"/>
        <v/>
      </c>
      <c r="AY271" s="399" t="str">
        <f t="shared" si="356"/>
        <v/>
      </c>
      <c r="AZ271" s="399" t="str">
        <f t="shared" si="344"/>
        <v/>
      </c>
      <c r="BA271" s="399" t="str">
        <f t="shared" si="344"/>
        <v/>
      </c>
      <c r="BB271" s="399" t="str">
        <f t="shared" si="344"/>
        <v/>
      </c>
      <c r="BC271" s="399" t="str">
        <f t="shared" si="344"/>
        <v/>
      </c>
      <c r="BD271" s="403" t="str">
        <f t="shared" si="344"/>
        <v/>
      </c>
      <c r="BE271" s="393">
        <f t="shared" si="357"/>
        <v>0</v>
      </c>
      <c r="BG271" s="399">
        <f t="shared" si="358"/>
        <v>0</v>
      </c>
      <c r="BH271" s="399">
        <f t="shared" si="359"/>
        <v>0</v>
      </c>
      <c r="BI271" s="412">
        <f t="shared" si="360"/>
        <v>0</v>
      </c>
      <c r="BJ271" s="413">
        <f t="shared" si="345"/>
        <v>0</v>
      </c>
      <c r="BK271" s="398" t="str">
        <f t="shared" si="346"/>
        <v>0</v>
      </c>
      <c r="BL271" s="398" t="str">
        <f t="shared" si="347"/>
        <v>0</v>
      </c>
      <c r="BM271" s="412">
        <f t="shared" si="361"/>
        <v>0</v>
      </c>
      <c r="BN271" s="412" t="str">
        <f t="shared" si="362"/>
        <v>0m0</v>
      </c>
      <c r="BO271" s="399">
        <f t="shared" si="363"/>
        <v>0</v>
      </c>
      <c r="BP271" s="399">
        <f t="shared" si="364"/>
        <v>0</v>
      </c>
      <c r="BQ271" s="412">
        <f t="shared" si="365"/>
        <v>0</v>
      </c>
      <c r="BR271" s="413">
        <f t="shared" si="366"/>
        <v>0</v>
      </c>
      <c r="BS271" s="398" t="str">
        <f t="shared" si="367"/>
        <v>0</v>
      </c>
      <c r="BT271" s="398" t="str">
        <f t="shared" si="368"/>
        <v>0</v>
      </c>
      <c r="BU271" s="412">
        <f t="shared" si="369"/>
        <v>0</v>
      </c>
      <c r="BV271" s="412" t="str">
        <f t="shared" si="370"/>
        <v>0m0</v>
      </c>
      <c r="BW271" s="399">
        <f t="shared" si="371"/>
        <v>0</v>
      </c>
      <c r="BX271" s="399">
        <f t="shared" si="372"/>
        <v>0</v>
      </c>
      <c r="BY271" s="412">
        <f t="shared" si="373"/>
        <v>0</v>
      </c>
      <c r="BZ271" s="413">
        <f t="shared" si="374"/>
        <v>0</v>
      </c>
      <c r="CA271" s="398" t="str">
        <f t="shared" si="375"/>
        <v>0</v>
      </c>
      <c r="CB271" s="398" t="str">
        <f t="shared" si="376"/>
        <v>0</v>
      </c>
      <c r="CC271" s="412">
        <f t="shared" si="377"/>
        <v>0</v>
      </c>
      <c r="CD271" s="412" t="str">
        <f t="shared" si="378"/>
        <v>0m0</v>
      </c>
      <c r="CE271" s="399">
        <f t="shared" si="379"/>
        <v>0</v>
      </c>
      <c r="CF271" s="399">
        <f t="shared" si="380"/>
        <v>0</v>
      </c>
      <c r="CG271" s="412">
        <f t="shared" si="381"/>
        <v>0</v>
      </c>
      <c r="CH271" s="413">
        <f t="shared" si="382"/>
        <v>0</v>
      </c>
      <c r="CI271" s="398" t="str">
        <f t="shared" si="383"/>
        <v>0</v>
      </c>
      <c r="CJ271" s="398" t="str">
        <f t="shared" si="384"/>
        <v>0</v>
      </c>
      <c r="CK271" s="412">
        <f t="shared" si="385"/>
        <v>0</v>
      </c>
      <c r="CL271" s="412" t="str">
        <f t="shared" si="386"/>
        <v>0m0</v>
      </c>
      <c r="CM271" s="399">
        <f t="shared" si="387"/>
        <v>0</v>
      </c>
      <c r="CN271" s="399">
        <f t="shared" si="388"/>
        <v>0</v>
      </c>
      <c r="CO271" s="412">
        <f t="shared" si="389"/>
        <v>0</v>
      </c>
      <c r="CP271" s="413">
        <f t="shared" si="390"/>
        <v>0</v>
      </c>
      <c r="CQ271" s="398" t="str">
        <f t="shared" si="391"/>
        <v>0</v>
      </c>
      <c r="CR271" s="398" t="str">
        <f t="shared" si="392"/>
        <v>0</v>
      </c>
      <c r="CS271" s="412">
        <f t="shared" si="393"/>
        <v>0</v>
      </c>
      <c r="CT271" s="412" t="str">
        <f t="shared" si="394"/>
        <v>0m0</v>
      </c>
      <c r="CU271" s="412">
        <f t="shared" si="395"/>
        <v>0</v>
      </c>
      <c r="CV271" s="412">
        <f t="shared" si="396"/>
        <v>0</v>
      </c>
      <c r="CW271" s="412">
        <f t="shared" si="397"/>
        <v>0</v>
      </c>
      <c r="CX271" s="412">
        <f t="shared" si="398"/>
        <v>0</v>
      </c>
      <c r="CY271" s="412">
        <f t="shared" si="399"/>
        <v>0</v>
      </c>
      <c r="CZ271" s="412" t="str">
        <f t="shared" si="400"/>
        <v/>
      </c>
      <c r="DA271" s="412" t="str">
        <f t="shared" si="401"/>
        <v/>
      </c>
      <c r="DB271" s="412" t="str">
        <f t="shared" si="402"/>
        <v/>
      </c>
      <c r="DC271" s="412" t="str">
        <f t="shared" si="403"/>
        <v/>
      </c>
      <c r="DD271" s="412" t="str">
        <f t="shared" si="404"/>
        <v/>
      </c>
      <c r="DE271" s="412"/>
      <c r="DF271" s="411"/>
      <c r="DG271" s="412" t="str">
        <f t="shared" si="405"/>
        <v/>
      </c>
      <c r="DH271" s="412" t="str">
        <f t="shared" si="406"/>
        <v/>
      </c>
      <c r="DI271" s="412">
        <f t="shared" si="407"/>
        <v>0</v>
      </c>
      <c r="DJ271" s="412" t="str">
        <f t="shared" si="408"/>
        <v/>
      </c>
      <c r="DK271" s="412" t="str">
        <f t="shared" si="409"/>
        <v/>
      </c>
      <c r="DL271" s="412" t="str">
        <f t="shared" si="410"/>
        <v/>
      </c>
      <c r="DM271" s="412" t="str">
        <f t="shared" si="411"/>
        <v/>
      </c>
      <c r="DN271" s="412" t="str">
        <f t="shared" si="412"/>
        <v/>
      </c>
      <c r="DO271" s="412" t="str">
        <f t="shared" si="413"/>
        <v/>
      </c>
    </row>
    <row r="272" spans="1:119" s="157" customFormat="1" ht="18" hidden="1" customHeight="1">
      <c r="A272" s="161" t="str">
        <f t="shared" si="343"/>
        <v/>
      </c>
      <c r="B272" s="158"/>
      <c r="C272" s="31" t="str">
        <f>IF(B272="","",VLOOKUP(B272,学連登録!$C$2:$G$3000,2,FALSE))</f>
        <v/>
      </c>
      <c r="D272" s="32" t="str">
        <f>IF(B272="","",VLOOKUP(B272,学連登録!$C$2:$G$3000,3,FALSE))</f>
        <v/>
      </c>
      <c r="E272" s="33" t="str">
        <f>IF(B272="","",VLOOKUP(B272,学連登録!$C$2:$G$3000,4,FALSE))</f>
        <v/>
      </c>
      <c r="F272" s="383" t="str">
        <f>IF(B272="","",VLOOKUP(B272,学連登録!$C$2:$I$3000,7,FALSE))</f>
        <v/>
      </c>
      <c r="G272" s="160"/>
      <c r="H272" s="905"/>
      <c r="I272" s="907"/>
      <c r="J272" s="160"/>
      <c r="K272" s="905"/>
      <c r="L272" s="906"/>
      <c r="M272" s="160"/>
      <c r="N272" s="819"/>
      <c r="O272" s="820"/>
      <c r="P272" s="159"/>
      <c r="Q272" s="905"/>
      <c r="R272" s="906"/>
      <c r="S272" s="159"/>
      <c r="T272" s="905"/>
      <c r="U272" s="906"/>
      <c r="V272" s="103" t="str">
        <f>IF(B272="","",VLOOKUP(B272,学連登録!$C$2:$H$3000,6,FALSE))</f>
        <v/>
      </c>
      <c r="Y272" s="118" t="str">
        <f t="shared" si="335"/>
        <v/>
      </c>
      <c r="Z272" s="97" t="str">
        <f>IF(G272="","",VLOOKUP(G272,種目名!$R$5:$T$104,3,0))</f>
        <v/>
      </c>
      <c r="AA272" s="99" t="str">
        <f>IF(J272="","",VLOOKUP(J272,種目名!$R$5:$T$104,3,0))</f>
        <v/>
      </c>
      <c r="AB272" s="119" t="str">
        <f>IF(M272="","",VLOOKUP(M272,種目名!$R$5:$T$104,3,0))</f>
        <v/>
      </c>
      <c r="AC272" s="119" t="str">
        <f>IF(P272="","",VLOOKUP(AF272,種目名!$R$5:$T$104,3,0))</f>
        <v/>
      </c>
      <c r="AD272" s="120" t="str">
        <f>IF(S272="","",VLOOKUP(AI272,種目名!$R$5:$T$104,3,0))</f>
        <v/>
      </c>
      <c r="AE272" s="117">
        <f t="shared" si="336"/>
        <v>0</v>
      </c>
      <c r="AF272" s="157" t="str">
        <f t="shared" si="337"/>
        <v/>
      </c>
      <c r="AG272" s="157" t="str">
        <f t="shared" si="338"/>
        <v/>
      </c>
      <c r="AH272" s="157">
        <f t="shared" si="339"/>
        <v>0</v>
      </c>
      <c r="AI272" s="157" t="str">
        <f t="shared" si="340"/>
        <v/>
      </c>
      <c r="AJ272" s="157" t="str">
        <f t="shared" si="341"/>
        <v/>
      </c>
      <c r="AK272" s="390"/>
      <c r="AL272" s="171">
        <f t="shared" si="348"/>
        <v>0</v>
      </c>
      <c r="AM272" s="399">
        <f t="shared" si="349"/>
        <v>0</v>
      </c>
      <c r="AN272" s="399">
        <f>COUNTIF($B$12:B272,B272)</f>
        <v>0</v>
      </c>
      <c r="AO272" s="399"/>
      <c r="AP272" s="399" t="str">
        <f t="shared" si="350"/>
        <v/>
      </c>
      <c r="AQ272" s="399" t="str">
        <f t="shared" si="350"/>
        <v/>
      </c>
      <c r="AR272" s="399" t="str">
        <f t="shared" si="350"/>
        <v/>
      </c>
      <c r="AS272" s="399" t="str">
        <f t="shared" si="350"/>
        <v/>
      </c>
      <c r="AT272" s="399">
        <f t="shared" si="351"/>
        <v>0</v>
      </c>
      <c r="AU272" s="399" t="str">
        <f t="shared" si="352"/>
        <v/>
      </c>
      <c r="AV272" s="399" t="str">
        <f t="shared" si="353"/>
        <v/>
      </c>
      <c r="AW272" s="399" t="str">
        <f t="shared" si="354"/>
        <v/>
      </c>
      <c r="AX272" s="399" t="str">
        <f t="shared" si="355"/>
        <v/>
      </c>
      <c r="AY272" s="399" t="str">
        <f t="shared" si="356"/>
        <v/>
      </c>
      <c r="AZ272" s="399" t="str">
        <f t="shared" si="344"/>
        <v/>
      </c>
      <c r="BA272" s="399" t="str">
        <f t="shared" si="344"/>
        <v/>
      </c>
      <c r="BB272" s="399" t="str">
        <f t="shared" si="344"/>
        <v/>
      </c>
      <c r="BC272" s="399" t="str">
        <f t="shared" si="344"/>
        <v/>
      </c>
      <c r="BD272" s="403" t="str">
        <f t="shared" si="344"/>
        <v/>
      </c>
      <c r="BE272" s="393">
        <f t="shared" si="357"/>
        <v>0</v>
      </c>
      <c r="BG272" s="399">
        <f t="shared" si="358"/>
        <v>0</v>
      </c>
      <c r="BH272" s="399">
        <f t="shared" si="359"/>
        <v>0</v>
      </c>
      <c r="BI272" s="412">
        <f t="shared" si="360"/>
        <v>0</v>
      </c>
      <c r="BJ272" s="413">
        <f t="shared" si="345"/>
        <v>0</v>
      </c>
      <c r="BK272" s="398" t="str">
        <f t="shared" si="346"/>
        <v>0</v>
      </c>
      <c r="BL272" s="398" t="str">
        <f t="shared" si="347"/>
        <v>0</v>
      </c>
      <c r="BM272" s="412">
        <f t="shared" si="361"/>
        <v>0</v>
      </c>
      <c r="BN272" s="412" t="str">
        <f t="shared" si="362"/>
        <v>0m0</v>
      </c>
      <c r="BO272" s="399">
        <f t="shared" si="363"/>
        <v>0</v>
      </c>
      <c r="BP272" s="399">
        <f t="shared" si="364"/>
        <v>0</v>
      </c>
      <c r="BQ272" s="412">
        <f t="shared" si="365"/>
        <v>0</v>
      </c>
      <c r="BR272" s="413">
        <f t="shared" si="366"/>
        <v>0</v>
      </c>
      <c r="BS272" s="398" t="str">
        <f t="shared" si="367"/>
        <v>0</v>
      </c>
      <c r="BT272" s="398" t="str">
        <f t="shared" si="368"/>
        <v>0</v>
      </c>
      <c r="BU272" s="412">
        <f t="shared" si="369"/>
        <v>0</v>
      </c>
      <c r="BV272" s="412" t="str">
        <f t="shared" si="370"/>
        <v>0m0</v>
      </c>
      <c r="BW272" s="399">
        <f t="shared" si="371"/>
        <v>0</v>
      </c>
      <c r="BX272" s="399">
        <f t="shared" si="372"/>
        <v>0</v>
      </c>
      <c r="BY272" s="412">
        <f t="shared" si="373"/>
        <v>0</v>
      </c>
      <c r="BZ272" s="413">
        <f t="shared" si="374"/>
        <v>0</v>
      </c>
      <c r="CA272" s="398" t="str">
        <f t="shared" si="375"/>
        <v>0</v>
      </c>
      <c r="CB272" s="398" t="str">
        <f t="shared" si="376"/>
        <v>0</v>
      </c>
      <c r="CC272" s="412">
        <f t="shared" si="377"/>
        <v>0</v>
      </c>
      <c r="CD272" s="412" t="str">
        <f t="shared" si="378"/>
        <v>0m0</v>
      </c>
      <c r="CE272" s="399">
        <f t="shared" si="379"/>
        <v>0</v>
      </c>
      <c r="CF272" s="399">
        <f t="shared" si="380"/>
        <v>0</v>
      </c>
      <c r="CG272" s="412">
        <f t="shared" si="381"/>
        <v>0</v>
      </c>
      <c r="CH272" s="413">
        <f t="shared" si="382"/>
        <v>0</v>
      </c>
      <c r="CI272" s="398" t="str">
        <f t="shared" si="383"/>
        <v>0</v>
      </c>
      <c r="CJ272" s="398" t="str">
        <f t="shared" si="384"/>
        <v>0</v>
      </c>
      <c r="CK272" s="412">
        <f t="shared" si="385"/>
        <v>0</v>
      </c>
      <c r="CL272" s="412" t="str">
        <f t="shared" si="386"/>
        <v>0m0</v>
      </c>
      <c r="CM272" s="399">
        <f t="shared" si="387"/>
        <v>0</v>
      </c>
      <c r="CN272" s="399">
        <f t="shared" si="388"/>
        <v>0</v>
      </c>
      <c r="CO272" s="412">
        <f t="shared" si="389"/>
        <v>0</v>
      </c>
      <c r="CP272" s="413">
        <f t="shared" si="390"/>
        <v>0</v>
      </c>
      <c r="CQ272" s="398" t="str">
        <f t="shared" si="391"/>
        <v>0</v>
      </c>
      <c r="CR272" s="398" t="str">
        <f t="shared" si="392"/>
        <v>0</v>
      </c>
      <c r="CS272" s="412">
        <f t="shared" si="393"/>
        <v>0</v>
      </c>
      <c r="CT272" s="412" t="str">
        <f t="shared" si="394"/>
        <v>0m0</v>
      </c>
      <c r="CU272" s="412">
        <f t="shared" si="395"/>
        <v>0</v>
      </c>
      <c r="CV272" s="412">
        <f t="shared" si="396"/>
        <v>0</v>
      </c>
      <c r="CW272" s="412">
        <f t="shared" si="397"/>
        <v>0</v>
      </c>
      <c r="CX272" s="412">
        <f t="shared" si="398"/>
        <v>0</v>
      </c>
      <c r="CY272" s="412">
        <f t="shared" si="399"/>
        <v>0</v>
      </c>
      <c r="CZ272" s="412" t="str">
        <f t="shared" si="400"/>
        <v/>
      </c>
      <c r="DA272" s="412" t="str">
        <f t="shared" si="401"/>
        <v/>
      </c>
      <c r="DB272" s="412" t="str">
        <f t="shared" si="402"/>
        <v/>
      </c>
      <c r="DC272" s="412" t="str">
        <f t="shared" si="403"/>
        <v/>
      </c>
      <c r="DD272" s="412" t="str">
        <f t="shared" si="404"/>
        <v/>
      </c>
      <c r="DE272" s="412"/>
      <c r="DF272" s="411"/>
      <c r="DG272" s="412" t="str">
        <f t="shared" si="405"/>
        <v/>
      </c>
      <c r="DH272" s="412" t="str">
        <f t="shared" si="406"/>
        <v/>
      </c>
      <c r="DI272" s="412">
        <f t="shared" si="407"/>
        <v>0</v>
      </c>
      <c r="DJ272" s="412" t="str">
        <f t="shared" si="408"/>
        <v/>
      </c>
      <c r="DK272" s="412" t="str">
        <f t="shared" si="409"/>
        <v/>
      </c>
      <c r="DL272" s="412" t="str">
        <f t="shared" si="410"/>
        <v/>
      </c>
      <c r="DM272" s="412" t="str">
        <f t="shared" si="411"/>
        <v/>
      </c>
      <c r="DN272" s="412" t="str">
        <f t="shared" si="412"/>
        <v/>
      </c>
      <c r="DO272" s="412" t="str">
        <f t="shared" si="413"/>
        <v/>
      </c>
    </row>
    <row r="273" spans="1:119" s="157" customFormat="1" ht="18" hidden="1" customHeight="1">
      <c r="A273" s="161" t="str">
        <f t="shared" si="343"/>
        <v/>
      </c>
      <c r="B273" s="158"/>
      <c r="C273" s="31" t="str">
        <f>IF(B273="","",VLOOKUP(B273,学連登録!$C$2:$G$3000,2,FALSE))</f>
        <v/>
      </c>
      <c r="D273" s="32" t="str">
        <f>IF(B273="","",VLOOKUP(B273,学連登録!$C$2:$G$3000,3,FALSE))</f>
        <v/>
      </c>
      <c r="E273" s="33" t="str">
        <f>IF(B273="","",VLOOKUP(B273,学連登録!$C$2:$G$3000,4,FALSE))</f>
        <v/>
      </c>
      <c r="F273" s="383" t="str">
        <f>IF(B273="","",VLOOKUP(B273,学連登録!$C$2:$I$3000,7,FALSE))</f>
        <v/>
      </c>
      <c r="G273" s="160"/>
      <c r="H273" s="905"/>
      <c r="I273" s="907"/>
      <c r="J273" s="160"/>
      <c r="K273" s="905"/>
      <c r="L273" s="906"/>
      <c r="M273" s="160"/>
      <c r="N273" s="819"/>
      <c r="O273" s="820"/>
      <c r="P273" s="159"/>
      <c r="Q273" s="905"/>
      <c r="R273" s="906"/>
      <c r="S273" s="159"/>
      <c r="T273" s="905"/>
      <c r="U273" s="906"/>
      <c r="V273" s="103" t="str">
        <f>IF(B273="","",VLOOKUP(B273,学連登録!$C$2:$H$3000,6,FALSE))</f>
        <v/>
      </c>
      <c r="Y273" s="118" t="str">
        <f t="shared" si="335"/>
        <v/>
      </c>
      <c r="Z273" s="97" t="str">
        <f>IF(G273="","",VLOOKUP(G273,種目名!$R$5:$T$104,3,0))</f>
        <v/>
      </c>
      <c r="AA273" s="99" t="str">
        <f>IF(J273="","",VLOOKUP(J273,種目名!$R$5:$T$104,3,0))</f>
        <v/>
      </c>
      <c r="AB273" s="119" t="str">
        <f>IF(M273="","",VLOOKUP(M273,種目名!$R$5:$T$104,3,0))</f>
        <v/>
      </c>
      <c r="AC273" s="119" t="str">
        <f>IF(P273="","",VLOOKUP(AF273,種目名!$R$5:$T$104,3,0))</f>
        <v/>
      </c>
      <c r="AD273" s="120" t="str">
        <f>IF(S273="","",VLOOKUP(AI273,種目名!$R$5:$T$104,3,0))</f>
        <v/>
      </c>
      <c r="AE273" s="117">
        <f t="shared" si="336"/>
        <v>0</v>
      </c>
      <c r="AF273" s="157" t="str">
        <f t="shared" si="337"/>
        <v/>
      </c>
      <c r="AG273" s="157" t="str">
        <f t="shared" si="338"/>
        <v/>
      </c>
      <c r="AH273" s="157">
        <f t="shared" si="339"/>
        <v>0</v>
      </c>
      <c r="AI273" s="157" t="str">
        <f t="shared" si="340"/>
        <v/>
      </c>
      <c r="AJ273" s="157" t="str">
        <f t="shared" si="341"/>
        <v/>
      </c>
      <c r="AK273" s="390"/>
      <c r="AL273" s="171">
        <f t="shared" si="348"/>
        <v>0</v>
      </c>
      <c r="AM273" s="399">
        <f t="shared" si="349"/>
        <v>0</v>
      </c>
      <c r="AN273" s="399">
        <f>COUNTIF($B$12:B273,B273)</f>
        <v>0</v>
      </c>
      <c r="AO273" s="399"/>
      <c r="AP273" s="399" t="str">
        <f t="shared" si="350"/>
        <v/>
      </c>
      <c r="AQ273" s="399" t="str">
        <f t="shared" si="350"/>
        <v/>
      </c>
      <c r="AR273" s="399" t="str">
        <f t="shared" si="350"/>
        <v/>
      </c>
      <c r="AS273" s="399" t="str">
        <f t="shared" si="350"/>
        <v/>
      </c>
      <c r="AT273" s="399">
        <f t="shared" si="351"/>
        <v>0</v>
      </c>
      <c r="AU273" s="399" t="str">
        <f t="shared" si="352"/>
        <v/>
      </c>
      <c r="AV273" s="399" t="str">
        <f t="shared" si="353"/>
        <v/>
      </c>
      <c r="AW273" s="399" t="str">
        <f t="shared" si="354"/>
        <v/>
      </c>
      <c r="AX273" s="399" t="str">
        <f t="shared" si="355"/>
        <v/>
      </c>
      <c r="AY273" s="399" t="str">
        <f t="shared" si="356"/>
        <v/>
      </c>
      <c r="AZ273" s="399" t="str">
        <f t="shared" si="344"/>
        <v/>
      </c>
      <c r="BA273" s="399" t="str">
        <f t="shared" si="344"/>
        <v/>
      </c>
      <c r="BB273" s="399" t="str">
        <f t="shared" si="344"/>
        <v/>
      </c>
      <c r="BC273" s="399" t="str">
        <f t="shared" si="344"/>
        <v/>
      </c>
      <c r="BD273" s="403" t="str">
        <f t="shared" si="344"/>
        <v/>
      </c>
      <c r="BE273" s="393">
        <f t="shared" si="357"/>
        <v>0</v>
      </c>
      <c r="BG273" s="399">
        <f t="shared" si="358"/>
        <v>0</v>
      </c>
      <c r="BH273" s="399">
        <f t="shared" si="359"/>
        <v>0</v>
      </c>
      <c r="BI273" s="412">
        <f t="shared" si="360"/>
        <v>0</v>
      </c>
      <c r="BJ273" s="413">
        <f t="shared" si="345"/>
        <v>0</v>
      </c>
      <c r="BK273" s="398" t="str">
        <f t="shared" si="346"/>
        <v>0</v>
      </c>
      <c r="BL273" s="398" t="str">
        <f t="shared" si="347"/>
        <v>0</v>
      </c>
      <c r="BM273" s="412">
        <f t="shared" si="361"/>
        <v>0</v>
      </c>
      <c r="BN273" s="412" t="str">
        <f t="shared" si="362"/>
        <v>0m0</v>
      </c>
      <c r="BO273" s="399">
        <f t="shared" si="363"/>
        <v>0</v>
      </c>
      <c r="BP273" s="399">
        <f t="shared" si="364"/>
        <v>0</v>
      </c>
      <c r="BQ273" s="412">
        <f t="shared" si="365"/>
        <v>0</v>
      </c>
      <c r="BR273" s="413">
        <f t="shared" si="366"/>
        <v>0</v>
      </c>
      <c r="BS273" s="398" t="str">
        <f t="shared" si="367"/>
        <v>0</v>
      </c>
      <c r="BT273" s="398" t="str">
        <f t="shared" si="368"/>
        <v>0</v>
      </c>
      <c r="BU273" s="412">
        <f t="shared" si="369"/>
        <v>0</v>
      </c>
      <c r="BV273" s="412" t="str">
        <f t="shared" si="370"/>
        <v>0m0</v>
      </c>
      <c r="BW273" s="399">
        <f t="shared" si="371"/>
        <v>0</v>
      </c>
      <c r="BX273" s="399">
        <f t="shared" si="372"/>
        <v>0</v>
      </c>
      <c r="BY273" s="412">
        <f t="shared" si="373"/>
        <v>0</v>
      </c>
      <c r="BZ273" s="413">
        <f t="shared" si="374"/>
        <v>0</v>
      </c>
      <c r="CA273" s="398" t="str">
        <f t="shared" si="375"/>
        <v>0</v>
      </c>
      <c r="CB273" s="398" t="str">
        <f t="shared" si="376"/>
        <v>0</v>
      </c>
      <c r="CC273" s="412">
        <f t="shared" si="377"/>
        <v>0</v>
      </c>
      <c r="CD273" s="412" t="str">
        <f t="shared" si="378"/>
        <v>0m0</v>
      </c>
      <c r="CE273" s="399">
        <f t="shared" si="379"/>
        <v>0</v>
      </c>
      <c r="CF273" s="399">
        <f t="shared" si="380"/>
        <v>0</v>
      </c>
      <c r="CG273" s="412">
        <f t="shared" si="381"/>
        <v>0</v>
      </c>
      <c r="CH273" s="413">
        <f t="shared" si="382"/>
        <v>0</v>
      </c>
      <c r="CI273" s="398" t="str">
        <f t="shared" si="383"/>
        <v>0</v>
      </c>
      <c r="CJ273" s="398" t="str">
        <f t="shared" si="384"/>
        <v>0</v>
      </c>
      <c r="CK273" s="412">
        <f t="shared" si="385"/>
        <v>0</v>
      </c>
      <c r="CL273" s="412" t="str">
        <f t="shared" si="386"/>
        <v>0m0</v>
      </c>
      <c r="CM273" s="399">
        <f t="shared" si="387"/>
        <v>0</v>
      </c>
      <c r="CN273" s="399">
        <f t="shared" si="388"/>
        <v>0</v>
      </c>
      <c r="CO273" s="412">
        <f t="shared" si="389"/>
        <v>0</v>
      </c>
      <c r="CP273" s="413">
        <f t="shared" si="390"/>
        <v>0</v>
      </c>
      <c r="CQ273" s="398" t="str">
        <f t="shared" si="391"/>
        <v>0</v>
      </c>
      <c r="CR273" s="398" t="str">
        <f t="shared" si="392"/>
        <v>0</v>
      </c>
      <c r="CS273" s="412">
        <f t="shared" si="393"/>
        <v>0</v>
      </c>
      <c r="CT273" s="412" t="str">
        <f t="shared" si="394"/>
        <v>0m0</v>
      </c>
      <c r="CU273" s="412">
        <f t="shared" si="395"/>
        <v>0</v>
      </c>
      <c r="CV273" s="412">
        <f t="shared" si="396"/>
        <v>0</v>
      </c>
      <c r="CW273" s="412">
        <f t="shared" si="397"/>
        <v>0</v>
      </c>
      <c r="CX273" s="412">
        <f t="shared" si="398"/>
        <v>0</v>
      </c>
      <c r="CY273" s="412">
        <f t="shared" si="399"/>
        <v>0</v>
      </c>
      <c r="CZ273" s="412" t="str">
        <f t="shared" si="400"/>
        <v/>
      </c>
      <c r="DA273" s="412" t="str">
        <f t="shared" si="401"/>
        <v/>
      </c>
      <c r="DB273" s="412" t="str">
        <f t="shared" si="402"/>
        <v/>
      </c>
      <c r="DC273" s="412" t="str">
        <f t="shared" si="403"/>
        <v/>
      </c>
      <c r="DD273" s="412" t="str">
        <f t="shared" si="404"/>
        <v/>
      </c>
      <c r="DE273" s="412"/>
      <c r="DF273" s="411"/>
      <c r="DG273" s="412" t="str">
        <f t="shared" si="405"/>
        <v/>
      </c>
      <c r="DH273" s="412" t="str">
        <f t="shared" si="406"/>
        <v/>
      </c>
      <c r="DI273" s="412">
        <f t="shared" si="407"/>
        <v>0</v>
      </c>
      <c r="DJ273" s="412" t="str">
        <f t="shared" si="408"/>
        <v/>
      </c>
      <c r="DK273" s="412" t="str">
        <f t="shared" si="409"/>
        <v/>
      </c>
      <c r="DL273" s="412" t="str">
        <f t="shared" si="410"/>
        <v/>
      </c>
      <c r="DM273" s="412" t="str">
        <f t="shared" si="411"/>
        <v/>
      </c>
      <c r="DN273" s="412" t="str">
        <f t="shared" si="412"/>
        <v/>
      </c>
      <c r="DO273" s="412" t="str">
        <f t="shared" si="413"/>
        <v/>
      </c>
    </row>
    <row r="274" spans="1:119" s="157" customFormat="1" ht="18" hidden="1" customHeight="1">
      <c r="A274" s="161" t="str">
        <f t="shared" si="343"/>
        <v/>
      </c>
      <c r="B274" s="158"/>
      <c r="C274" s="31" t="str">
        <f>IF(B274="","",VLOOKUP(B274,学連登録!$C$2:$G$3000,2,FALSE))</f>
        <v/>
      </c>
      <c r="D274" s="32" t="str">
        <f>IF(B274="","",VLOOKUP(B274,学連登録!$C$2:$G$3000,3,FALSE))</f>
        <v/>
      </c>
      <c r="E274" s="33" t="str">
        <f>IF(B274="","",VLOOKUP(B274,学連登録!$C$2:$G$3000,4,FALSE))</f>
        <v/>
      </c>
      <c r="F274" s="383" t="str">
        <f>IF(B274="","",VLOOKUP(B274,学連登録!$C$2:$I$3000,7,FALSE))</f>
        <v/>
      </c>
      <c r="G274" s="160"/>
      <c r="H274" s="905"/>
      <c r="I274" s="907"/>
      <c r="J274" s="160"/>
      <c r="K274" s="905"/>
      <c r="L274" s="906"/>
      <c r="M274" s="160"/>
      <c r="N274" s="819"/>
      <c r="O274" s="820"/>
      <c r="P274" s="159"/>
      <c r="Q274" s="905"/>
      <c r="R274" s="906"/>
      <c r="S274" s="159"/>
      <c r="T274" s="905"/>
      <c r="U274" s="906"/>
      <c r="V274" s="103" t="str">
        <f>IF(B274="","",VLOOKUP(B274,学連登録!$C$2:$H$3000,6,FALSE))</f>
        <v/>
      </c>
      <c r="Y274" s="118" t="str">
        <f t="shared" si="335"/>
        <v/>
      </c>
      <c r="Z274" s="97" t="str">
        <f>IF(G274="","",VLOOKUP(G274,種目名!$R$5:$T$104,3,0))</f>
        <v/>
      </c>
      <c r="AA274" s="99" t="str">
        <f>IF(J274="","",VLOOKUP(J274,種目名!$R$5:$T$104,3,0))</f>
        <v/>
      </c>
      <c r="AB274" s="119" t="str">
        <f>IF(M274="","",VLOOKUP(M274,種目名!$R$5:$T$104,3,0))</f>
        <v/>
      </c>
      <c r="AC274" s="119" t="str">
        <f>IF(P274="","",VLOOKUP(AF274,種目名!$R$5:$T$104,3,0))</f>
        <v/>
      </c>
      <c r="AD274" s="120" t="str">
        <f>IF(S274="","",VLOOKUP(AI274,種目名!$R$5:$T$104,3,0))</f>
        <v/>
      </c>
      <c r="AE274" s="117">
        <f t="shared" si="336"/>
        <v>0</v>
      </c>
      <c r="AF274" s="157" t="str">
        <f t="shared" si="337"/>
        <v/>
      </c>
      <c r="AG274" s="157" t="str">
        <f t="shared" si="338"/>
        <v/>
      </c>
      <c r="AH274" s="157">
        <f t="shared" si="339"/>
        <v>0</v>
      </c>
      <c r="AI274" s="157" t="str">
        <f t="shared" si="340"/>
        <v/>
      </c>
      <c r="AJ274" s="157" t="str">
        <f t="shared" si="341"/>
        <v/>
      </c>
      <c r="AK274" s="390"/>
      <c r="AL274" s="171">
        <f t="shared" si="348"/>
        <v>0</v>
      </c>
      <c r="AM274" s="399">
        <f t="shared" si="349"/>
        <v>0</v>
      </c>
      <c r="AN274" s="399">
        <f>COUNTIF($B$12:B274,B274)</f>
        <v>0</v>
      </c>
      <c r="AO274" s="399"/>
      <c r="AP274" s="399" t="str">
        <f t="shared" si="350"/>
        <v/>
      </c>
      <c r="AQ274" s="399" t="str">
        <f t="shared" si="350"/>
        <v/>
      </c>
      <c r="AR274" s="399" t="str">
        <f t="shared" si="350"/>
        <v/>
      </c>
      <c r="AS274" s="399" t="str">
        <f t="shared" si="350"/>
        <v/>
      </c>
      <c r="AT274" s="399">
        <f t="shared" si="351"/>
        <v>0</v>
      </c>
      <c r="AU274" s="399" t="str">
        <f t="shared" si="352"/>
        <v/>
      </c>
      <c r="AV274" s="399" t="str">
        <f t="shared" si="353"/>
        <v/>
      </c>
      <c r="AW274" s="399" t="str">
        <f t="shared" si="354"/>
        <v/>
      </c>
      <c r="AX274" s="399" t="str">
        <f t="shared" si="355"/>
        <v/>
      </c>
      <c r="AY274" s="399" t="str">
        <f t="shared" si="356"/>
        <v/>
      </c>
      <c r="AZ274" s="399" t="str">
        <f t="shared" si="344"/>
        <v/>
      </c>
      <c r="BA274" s="399" t="str">
        <f t="shared" si="344"/>
        <v/>
      </c>
      <c r="BB274" s="399" t="str">
        <f t="shared" si="344"/>
        <v/>
      </c>
      <c r="BC274" s="399" t="str">
        <f t="shared" si="344"/>
        <v/>
      </c>
      <c r="BD274" s="403" t="str">
        <f t="shared" si="344"/>
        <v/>
      </c>
      <c r="BE274" s="393">
        <f t="shared" si="357"/>
        <v>0</v>
      </c>
      <c r="BG274" s="399">
        <f t="shared" si="358"/>
        <v>0</v>
      </c>
      <c r="BH274" s="399">
        <f t="shared" si="359"/>
        <v>0</v>
      </c>
      <c r="BI274" s="412">
        <f t="shared" si="360"/>
        <v>0</v>
      </c>
      <c r="BJ274" s="413">
        <f t="shared" si="345"/>
        <v>0</v>
      </c>
      <c r="BK274" s="398" t="str">
        <f t="shared" si="346"/>
        <v>0</v>
      </c>
      <c r="BL274" s="398" t="str">
        <f t="shared" si="347"/>
        <v>0</v>
      </c>
      <c r="BM274" s="412">
        <f t="shared" si="361"/>
        <v>0</v>
      </c>
      <c r="BN274" s="412" t="str">
        <f t="shared" si="362"/>
        <v>0m0</v>
      </c>
      <c r="BO274" s="399">
        <f t="shared" si="363"/>
        <v>0</v>
      </c>
      <c r="BP274" s="399">
        <f t="shared" si="364"/>
        <v>0</v>
      </c>
      <c r="BQ274" s="412">
        <f t="shared" si="365"/>
        <v>0</v>
      </c>
      <c r="BR274" s="413">
        <f t="shared" si="366"/>
        <v>0</v>
      </c>
      <c r="BS274" s="398" t="str">
        <f t="shared" si="367"/>
        <v>0</v>
      </c>
      <c r="BT274" s="398" t="str">
        <f t="shared" si="368"/>
        <v>0</v>
      </c>
      <c r="BU274" s="412">
        <f t="shared" si="369"/>
        <v>0</v>
      </c>
      <c r="BV274" s="412" t="str">
        <f t="shared" si="370"/>
        <v>0m0</v>
      </c>
      <c r="BW274" s="399">
        <f t="shared" si="371"/>
        <v>0</v>
      </c>
      <c r="BX274" s="399">
        <f t="shared" si="372"/>
        <v>0</v>
      </c>
      <c r="BY274" s="412">
        <f t="shared" si="373"/>
        <v>0</v>
      </c>
      <c r="BZ274" s="413">
        <f t="shared" si="374"/>
        <v>0</v>
      </c>
      <c r="CA274" s="398" t="str">
        <f t="shared" si="375"/>
        <v>0</v>
      </c>
      <c r="CB274" s="398" t="str">
        <f t="shared" si="376"/>
        <v>0</v>
      </c>
      <c r="CC274" s="412">
        <f t="shared" si="377"/>
        <v>0</v>
      </c>
      <c r="CD274" s="412" t="str">
        <f t="shared" si="378"/>
        <v>0m0</v>
      </c>
      <c r="CE274" s="399">
        <f t="shared" si="379"/>
        <v>0</v>
      </c>
      <c r="CF274" s="399">
        <f t="shared" si="380"/>
        <v>0</v>
      </c>
      <c r="CG274" s="412">
        <f t="shared" si="381"/>
        <v>0</v>
      </c>
      <c r="CH274" s="413">
        <f t="shared" si="382"/>
        <v>0</v>
      </c>
      <c r="CI274" s="398" t="str">
        <f t="shared" si="383"/>
        <v>0</v>
      </c>
      <c r="CJ274" s="398" t="str">
        <f t="shared" si="384"/>
        <v>0</v>
      </c>
      <c r="CK274" s="412">
        <f t="shared" si="385"/>
        <v>0</v>
      </c>
      <c r="CL274" s="412" t="str">
        <f t="shared" si="386"/>
        <v>0m0</v>
      </c>
      <c r="CM274" s="399">
        <f t="shared" si="387"/>
        <v>0</v>
      </c>
      <c r="CN274" s="399">
        <f t="shared" si="388"/>
        <v>0</v>
      </c>
      <c r="CO274" s="412">
        <f t="shared" si="389"/>
        <v>0</v>
      </c>
      <c r="CP274" s="413">
        <f t="shared" si="390"/>
        <v>0</v>
      </c>
      <c r="CQ274" s="398" t="str">
        <f t="shared" si="391"/>
        <v>0</v>
      </c>
      <c r="CR274" s="398" t="str">
        <f t="shared" si="392"/>
        <v>0</v>
      </c>
      <c r="CS274" s="412">
        <f t="shared" si="393"/>
        <v>0</v>
      </c>
      <c r="CT274" s="412" t="str">
        <f t="shared" si="394"/>
        <v>0m0</v>
      </c>
      <c r="CU274" s="412">
        <f t="shared" si="395"/>
        <v>0</v>
      </c>
      <c r="CV274" s="412">
        <f t="shared" si="396"/>
        <v>0</v>
      </c>
      <c r="CW274" s="412">
        <f t="shared" si="397"/>
        <v>0</v>
      </c>
      <c r="CX274" s="412">
        <f t="shared" si="398"/>
        <v>0</v>
      </c>
      <c r="CY274" s="412">
        <f t="shared" si="399"/>
        <v>0</v>
      </c>
      <c r="CZ274" s="412" t="str">
        <f t="shared" si="400"/>
        <v/>
      </c>
      <c r="DA274" s="412" t="str">
        <f t="shared" si="401"/>
        <v/>
      </c>
      <c r="DB274" s="412" t="str">
        <f t="shared" si="402"/>
        <v/>
      </c>
      <c r="DC274" s="412" t="str">
        <f t="shared" si="403"/>
        <v/>
      </c>
      <c r="DD274" s="412" t="str">
        <f t="shared" si="404"/>
        <v/>
      </c>
      <c r="DE274" s="412"/>
      <c r="DF274" s="411"/>
      <c r="DG274" s="412" t="str">
        <f t="shared" si="405"/>
        <v/>
      </c>
      <c r="DH274" s="412" t="str">
        <f t="shared" si="406"/>
        <v/>
      </c>
      <c r="DI274" s="412">
        <f t="shared" si="407"/>
        <v>0</v>
      </c>
      <c r="DJ274" s="412" t="str">
        <f t="shared" si="408"/>
        <v/>
      </c>
      <c r="DK274" s="412" t="str">
        <f t="shared" si="409"/>
        <v/>
      </c>
      <c r="DL274" s="412" t="str">
        <f t="shared" si="410"/>
        <v/>
      </c>
      <c r="DM274" s="412" t="str">
        <f t="shared" si="411"/>
        <v/>
      </c>
      <c r="DN274" s="412" t="str">
        <f t="shared" si="412"/>
        <v/>
      </c>
      <c r="DO274" s="412" t="str">
        <f t="shared" si="413"/>
        <v/>
      </c>
    </row>
    <row r="275" spans="1:119" s="157" customFormat="1" ht="18" hidden="1" customHeight="1">
      <c r="A275" s="161" t="str">
        <f t="shared" si="343"/>
        <v/>
      </c>
      <c r="B275" s="158"/>
      <c r="C275" s="31" t="str">
        <f>IF(B275="","",VLOOKUP(B275,学連登録!$C$2:$G$3000,2,FALSE))</f>
        <v/>
      </c>
      <c r="D275" s="32" t="str">
        <f>IF(B275="","",VLOOKUP(B275,学連登録!$C$2:$G$3000,3,FALSE))</f>
        <v/>
      </c>
      <c r="E275" s="33" t="str">
        <f>IF(B275="","",VLOOKUP(B275,学連登録!$C$2:$G$3000,4,FALSE))</f>
        <v/>
      </c>
      <c r="F275" s="383" t="str">
        <f>IF(B275="","",VLOOKUP(B275,学連登録!$C$2:$I$3000,7,FALSE))</f>
        <v/>
      </c>
      <c r="G275" s="160"/>
      <c r="H275" s="905"/>
      <c r="I275" s="907"/>
      <c r="J275" s="160"/>
      <c r="K275" s="905"/>
      <c r="L275" s="906"/>
      <c r="M275" s="160"/>
      <c r="N275" s="819"/>
      <c r="O275" s="820"/>
      <c r="P275" s="159"/>
      <c r="Q275" s="905"/>
      <c r="R275" s="906"/>
      <c r="S275" s="159"/>
      <c r="T275" s="905"/>
      <c r="U275" s="906"/>
      <c r="V275" s="103" t="str">
        <f>IF(B275="","",VLOOKUP(B275,学連登録!$C$2:$H$3000,6,FALSE))</f>
        <v/>
      </c>
      <c r="Y275" s="118" t="str">
        <f t="shared" si="335"/>
        <v/>
      </c>
      <c r="Z275" s="97" t="str">
        <f>IF(G275="","",VLOOKUP(G275,種目名!$R$5:$T$104,3,0))</f>
        <v/>
      </c>
      <c r="AA275" s="99" t="str">
        <f>IF(J275="","",VLOOKUP(J275,種目名!$R$5:$T$104,3,0))</f>
        <v/>
      </c>
      <c r="AB275" s="119" t="str">
        <f>IF(M275="","",VLOOKUP(M275,種目名!$R$5:$T$104,3,0))</f>
        <v/>
      </c>
      <c r="AC275" s="119" t="str">
        <f>IF(P275="","",VLOOKUP(AF275,種目名!$R$5:$T$104,3,0))</f>
        <v/>
      </c>
      <c r="AD275" s="120" t="str">
        <f>IF(S275="","",VLOOKUP(AI275,種目名!$R$5:$T$104,3,0))</f>
        <v/>
      </c>
      <c r="AE275" s="117">
        <f t="shared" si="336"/>
        <v>0</v>
      </c>
      <c r="AF275" s="157" t="str">
        <f t="shared" si="337"/>
        <v/>
      </c>
      <c r="AG275" s="157" t="str">
        <f t="shared" si="338"/>
        <v/>
      </c>
      <c r="AH275" s="157">
        <f t="shared" si="339"/>
        <v>0</v>
      </c>
      <c r="AI275" s="157" t="str">
        <f t="shared" si="340"/>
        <v/>
      </c>
      <c r="AJ275" s="157" t="str">
        <f t="shared" si="341"/>
        <v/>
      </c>
      <c r="AK275" s="390"/>
      <c r="AL275" s="171">
        <f t="shared" si="348"/>
        <v>0</v>
      </c>
      <c r="AM275" s="399">
        <f t="shared" si="349"/>
        <v>0</v>
      </c>
      <c r="AN275" s="399">
        <f>COUNTIF($B$12:B275,B275)</f>
        <v>0</v>
      </c>
      <c r="AO275" s="399"/>
      <c r="AP275" s="399" t="str">
        <f t="shared" si="350"/>
        <v/>
      </c>
      <c r="AQ275" s="399" t="str">
        <f t="shared" si="350"/>
        <v/>
      </c>
      <c r="AR275" s="399" t="str">
        <f t="shared" si="350"/>
        <v/>
      </c>
      <c r="AS275" s="399" t="str">
        <f t="shared" si="350"/>
        <v/>
      </c>
      <c r="AT275" s="399">
        <f t="shared" si="351"/>
        <v>0</v>
      </c>
      <c r="AU275" s="399" t="str">
        <f t="shared" si="352"/>
        <v/>
      </c>
      <c r="AV275" s="399" t="str">
        <f t="shared" si="353"/>
        <v/>
      </c>
      <c r="AW275" s="399" t="str">
        <f t="shared" si="354"/>
        <v/>
      </c>
      <c r="AX275" s="399" t="str">
        <f t="shared" si="355"/>
        <v/>
      </c>
      <c r="AY275" s="399" t="str">
        <f t="shared" si="356"/>
        <v/>
      </c>
      <c r="AZ275" s="399" t="str">
        <f t="shared" si="344"/>
        <v/>
      </c>
      <c r="BA275" s="399" t="str">
        <f t="shared" si="344"/>
        <v/>
      </c>
      <c r="BB275" s="399" t="str">
        <f t="shared" si="344"/>
        <v/>
      </c>
      <c r="BC275" s="399" t="str">
        <f t="shared" si="344"/>
        <v/>
      </c>
      <c r="BD275" s="403" t="str">
        <f t="shared" si="344"/>
        <v/>
      </c>
      <c r="BE275" s="393">
        <f t="shared" si="357"/>
        <v>0</v>
      </c>
      <c r="BG275" s="399">
        <f t="shared" si="358"/>
        <v>0</v>
      </c>
      <c r="BH275" s="399">
        <f t="shared" si="359"/>
        <v>0</v>
      </c>
      <c r="BI275" s="412">
        <f t="shared" si="360"/>
        <v>0</v>
      </c>
      <c r="BJ275" s="413">
        <f t="shared" si="345"/>
        <v>0</v>
      </c>
      <c r="BK275" s="398" t="str">
        <f t="shared" si="346"/>
        <v>0</v>
      </c>
      <c r="BL275" s="398" t="str">
        <f t="shared" si="347"/>
        <v>0</v>
      </c>
      <c r="BM275" s="412">
        <f t="shared" si="361"/>
        <v>0</v>
      </c>
      <c r="BN275" s="412" t="str">
        <f t="shared" si="362"/>
        <v>0m0</v>
      </c>
      <c r="BO275" s="399">
        <f t="shared" si="363"/>
        <v>0</v>
      </c>
      <c r="BP275" s="399">
        <f t="shared" si="364"/>
        <v>0</v>
      </c>
      <c r="BQ275" s="412">
        <f t="shared" si="365"/>
        <v>0</v>
      </c>
      <c r="BR275" s="413">
        <f t="shared" si="366"/>
        <v>0</v>
      </c>
      <c r="BS275" s="398" t="str">
        <f t="shared" si="367"/>
        <v>0</v>
      </c>
      <c r="BT275" s="398" t="str">
        <f t="shared" si="368"/>
        <v>0</v>
      </c>
      <c r="BU275" s="412">
        <f t="shared" si="369"/>
        <v>0</v>
      </c>
      <c r="BV275" s="412" t="str">
        <f t="shared" si="370"/>
        <v>0m0</v>
      </c>
      <c r="BW275" s="399">
        <f t="shared" si="371"/>
        <v>0</v>
      </c>
      <c r="BX275" s="399">
        <f t="shared" si="372"/>
        <v>0</v>
      </c>
      <c r="BY275" s="412">
        <f t="shared" si="373"/>
        <v>0</v>
      </c>
      <c r="BZ275" s="413">
        <f t="shared" si="374"/>
        <v>0</v>
      </c>
      <c r="CA275" s="398" t="str">
        <f t="shared" si="375"/>
        <v>0</v>
      </c>
      <c r="CB275" s="398" t="str">
        <f t="shared" si="376"/>
        <v>0</v>
      </c>
      <c r="CC275" s="412">
        <f t="shared" si="377"/>
        <v>0</v>
      </c>
      <c r="CD275" s="412" t="str">
        <f t="shared" si="378"/>
        <v>0m0</v>
      </c>
      <c r="CE275" s="399">
        <f t="shared" si="379"/>
        <v>0</v>
      </c>
      <c r="CF275" s="399">
        <f t="shared" si="380"/>
        <v>0</v>
      </c>
      <c r="CG275" s="412">
        <f t="shared" si="381"/>
        <v>0</v>
      </c>
      <c r="CH275" s="413">
        <f t="shared" si="382"/>
        <v>0</v>
      </c>
      <c r="CI275" s="398" t="str">
        <f t="shared" si="383"/>
        <v>0</v>
      </c>
      <c r="CJ275" s="398" t="str">
        <f t="shared" si="384"/>
        <v>0</v>
      </c>
      <c r="CK275" s="412">
        <f t="shared" si="385"/>
        <v>0</v>
      </c>
      <c r="CL275" s="412" t="str">
        <f t="shared" si="386"/>
        <v>0m0</v>
      </c>
      <c r="CM275" s="399">
        <f t="shared" si="387"/>
        <v>0</v>
      </c>
      <c r="CN275" s="399">
        <f t="shared" si="388"/>
        <v>0</v>
      </c>
      <c r="CO275" s="412">
        <f t="shared" si="389"/>
        <v>0</v>
      </c>
      <c r="CP275" s="413">
        <f t="shared" si="390"/>
        <v>0</v>
      </c>
      <c r="CQ275" s="398" t="str">
        <f t="shared" si="391"/>
        <v>0</v>
      </c>
      <c r="CR275" s="398" t="str">
        <f t="shared" si="392"/>
        <v>0</v>
      </c>
      <c r="CS275" s="412">
        <f t="shared" si="393"/>
        <v>0</v>
      </c>
      <c r="CT275" s="412" t="str">
        <f t="shared" si="394"/>
        <v>0m0</v>
      </c>
      <c r="CU275" s="412">
        <f t="shared" si="395"/>
        <v>0</v>
      </c>
      <c r="CV275" s="412">
        <f t="shared" si="396"/>
        <v>0</v>
      </c>
      <c r="CW275" s="412">
        <f t="shared" si="397"/>
        <v>0</v>
      </c>
      <c r="CX275" s="412">
        <f t="shared" si="398"/>
        <v>0</v>
      </c>
      <c r="CY275" s="412">
        <f t="shared" si="399"/>
        <v>0</v>
      </c>
      <c r="CZ275" s="412" t="str">
        <f t="shared" si="400"/>
        <v/>
      </c>
      <c r="DA275" s="412" t="str">
        <f t="shared" si="401"/>
        <v/>
      </c>
      <c r="DB275" s="412" t="str">
        <f t="shared" si="402"/>
        <v/>
      </c>
      <c r="DC275" s="412" t="str">
        <f t="shared" si="403"/>
        <v/>
      </c>
      <c r="DD275" s="412" t="str">
        <f t="shared" si="404"/>
        <v/>
      </c>
      <c r="DE275" s="412"/>
      <c r="DF275" s="411"/>
      <c r="DG275" s="412" t="str">
        <f t="shared" si="405"/>
        <v/>
      </c>
      <c r="DH275" s="412" t="str">
        <f t="shared" si="406"/>
        <v/>
      </c>
      <c r="DI275" s="412">
        <f t="shared" si="407"/>
        <v>0</v>
      </c>
      <c r="DJ275" s="412" t="str">
        <f t="shared" si="408"/>
        <v/>
      </c>
      <c r="DK275" s="412" t="str">
        <f t="shared" si="409"/>
        <v/>
      </c>
      <c r="DL275" s="412" t="str">
        <f t="shared" si="410"/>
        <v/>
      </c>
      <c r="DM275" s="412" t="str">
        <f t="shared" si="411"/>
        <v/>
      </c>
      <c r="DN275" s="412" t="str">
        <f t="shared" si="412"/>
        <v/>
      </c>
      <c r="DO275" s="412" t="str">
        <f t="shared" si="413"/>
        <v/>
      </c>
    </row>
    <row r="276" spans="1:119" s="157" customFormat="1" ht="18" hidden="1" customHeight="1">
      <c r="A276" s="161" t="str">
        <f t="shared" si="343"/>
        <v/>
      </c>
      <c r="B276" s="158"/>
      <c r="C276" s="31" t="str">
        <f>IF(B276="","",VLOOKUP(B276,学連登録!$C$2:$G$3000,2,FALSE))</f>
        <v/>
      </c>
      <c r="D276" s="32" t="str">
        <f>IF(B276="","",VLOOKUP(B276,学連登録!$C$2:$G$3000,3,FALSE))</f>
        <v/>
      </c>
      <c r="E276" s="33" t="str">
        <f>IF(B276="","",VLOOKUP(B276,学連登録!$C$2:$G$3000,4,FALSE))</f>
        <v/>
      </c>
      <c r="F276" s="383" t="str">
        <f>IF(B276="","",VLOOKUP(B276,学連登録!$C$2:$I$3000,7,FALSE))</f>
        <v/>
      </c>
      <c r="G276" s="160"/>
      <c r="H276" s="905"/>
      <c r="I276" s="907"/>
      <c r="J276" s="160"/>
      <c r="K276" s="905"/>
      <c r="L276" s="906"/>
      <c r="M276" s="160"/>
      <c r="N276" s="819"/>
      <c r="O276" s="820"/>
      <c r="P276" s="159"/>
      <c r="Q276" s="905"/>
      <c r="R276" s="906"/>
      <c r="S276" s="159"/>
      <c r="T276" s="905"/>
      <c r="U276" s="906"/>
      <c r="V276" s="103" t="str">
        <f>IF(B276="","",VLOOKUP(B276,学連登録!$C$2:$H$3000,6,FALSE))</f>
        <v/>
      </c>
      <c r="Y276" s="118" t="str">
        <f t="shared" si="335"/>
        <v/>
      </c>
      <c r="Z276" s="97" t="str">
        <f>IF(G276="","",VLOOKUP(G276,種目名!$R$5:$T$104,3,0))</f>
        <v/>
      </c>
      <c r="AA276" s="99" t="str">
        <f>IF(J276="","",VLOOKUP(J276,種目名!$R$5:$T$104,3,0))</f>
        <v/>
      </c>
      <c r="AB276" s="119" t="str">
        <f>IF(M276="","",VLOOKUP(M276,種目名!$R$5:$T$104,3,0))</f>
        <v/>
      </c>
      <c r="AC276" s="119" t="str">
        <f>IF(P276="","",VLOOKUP(AF276,種目名!$R$5:$T$104,3,0))</f>
        <v/>
      </c>
      <c r="AD276" s="120" t="str">
        <f>IF(S276="","",VLOOKUP(AI276,種目名!$R$5:$T$104,3,0))</f>
        <v/>
      </c>
      <c r="AE276" s="117">
        <f t="shared" si="336"/>
        <v>0</v>
      </c>
      <c r="AF276" s="157" t="str">
        <f t="shared" si="337"/>
        <v/>
      </c>
      <c r="AG276" s="157" t="str">
        <f t="shared" si="338"/>
        <v/>
      </c>
      <c r="AH276" s="157">
        <f t="shared" si="339"/>
        <v>0</v>
      </c>
      <c r="AI276" s="157" t="str">
        <f t="shared" si="340"/>
        <v/>
      </c>
      <c r="AJ276" s="157" t="str">
        <f t="shared" si="341"/>
        <v/>
      </c>
      <c r="AK276" s="390"/>
      <c r="AL276" s="171">
        <f t="shared" si="348"/>
        <v>0</v>
      </c>
      <c r="AM276" s="399">
        <f t="shared" si="349"/>
        <v>0</v>
      </c>
      <c r="AN276" s="399">
        <f>COUNTIF($B$12:B276,B276)</f>
        <v>0</v>
      </c>
      <c r="AO276" s="399"/>
      <c r="AP276" s="399" t="str">
        <f t="shared" si="350"/>
        <v/>
      </c>
      <c r="AQ276" s="399" t="str">
        <f t="shared" si="350"/>
        <v/>
      </c>
      <c r="AR276" s="399" t="str">
        <f t="shared" si="350"/>
        <v/>
      </c>
      <c r="AS276" s="399" t="str">
        <f t="shared" si="350"/>
        <v/>
      </c>
      <c r="AT276" s="399">
        <f t="shared" si="351"/>
        <v>0</v>
      </c>
      <c r="AU276" s="399" t="str">
        <f t="shared" si="352"/>
        <v/>
      </c>
      <c r="AV276" s="399" t="str">
        <f t="shared" si="353"/>
        <v/>
      </c>
      <c r="AW276" s="399" t="str">
        <f t="shared" si="354"/>
        <v/>
      </c>
      <c r="AX276" s="399" t="str">
        <f t="shared" si="355"/>
        <v/>
      </c>
      <c r="AY276" s="399" t="str">
        <f t="shared" si="356"/>
        <v/>
      </c>
      <c r="AZ276" s="399" t="str">
        <f t="shared" si="344"/>
        <v/>
      </c>
      <c r="BA276" s="399" t="str">
        <f t="shared" si="344"/>
        <v/>
      </c>
      <c r="BB276" s="399" t="str">
        <f t="shared" si="344"/>
        <v/>
      </c>
      <c r="BC276" s="399" t="str">
        <f t="shared" si="344"/>
        <v/>
      </c>
      <c r="BD276" s="403" t="str">
        <f t="shared" si="344"/>
        <v/>
      </c>
      <c r="BE276" s="393">
        <f t="shared" si="357"/>
        <v>0</v>
      </c>
      <c r="BG276" s="399">
        <f t="shared" si="358"/>
        <v>0</v>
      </c>
      <c r="BH276" s="399">
        <f t="shared" si="359"/>
        <v>0</v>
      </c>
      <c r="BI276" s="412">
        <f t="shared" si="360"/>
        <v>0</v>
      </c>
      <c r="BJ276" s="413">
        <f t="shared" si="345"/>
        <v>0</v>
      </c>
      <c r="BK276" s="398" t="str">
        <f t="shared" si="346"/>
        <v>0</v>
      </c>
      <c r="BL276" s="398" t="str">
        <f t="shared" si="347"/>
        <v>0</v>
      </c>
      <c r="BM276" s="412">
        <f t="shared" si="361"/>
        <v>0</v>
      </c>
      <c r="BN276" s="412" t="str">
        <f t="shared" si="362"/>
        <v>0m0</v>
      </c>
      <c r="BO276" s="399">
        <f t="shared" si="363"/>
        <v>0</v>
      </c>
      <c r="BP276" s="399">
        <f t="shared" si="364"/>
        <v>0</v>
      </c>
      <c r="BQ276" s="412">
        <f t="shared" si="365"/>
        <v>0</v>
      </c>
      <c r="BR276" s="413">
        <f t="shared" si="366"/>
        <v>0</v>
      </c>
      <c r="BS276" s="398" t="str">
        <f t="shared" si="367"/>
        <v>0</v>
      </c>
      <c r="BT276" s="398" t="str">
        <f t="shared" si="368"/>
        <v>0</v>
      </c>
      <c r="BU276" s="412">
        <f t="shared" si="369"/>
        <v>0</v>
      </c>
      <c r="BV276" s="412" t="str">
        <f t="shared" si="370"/>
        <v>0m0</v>
      </c>
      <c r="BW276" s="399">
        <f t="shared" si="371"/>
        <v>0</v>
      </c>
      <c r="BX276" s="399">
        <f t="shared" si="372"/>
        <v>0</v>
      </c>
      <c r="BY276" s="412">
        <f t="shared" si="373"/>
        <v>0</v>
      </c>
      <c r="BZ276" s="413">
        <f t="shared" si="374"/>
        <v>0</v>
      </c>
      <c r="CA276" s="398" t="str">
        <f t="shared" si="375"/>
        <v>0</v>
      </c>
      <c r="CB276" s="398" t="str">
        <f t="shared" si="376"/>
        <v>0</v>
      </c>
      <c r="CC276" s="412">
        <f t="shared" si="377"/>
        <v>0</v>
      </c>
      <c r="CD276" s="412" t="str">
        <f t="shared" si="378"/>
        <v>0m0</v>
      </c>
      <c r="CE276" s="399">
        <f t="shared" si="379"/>
        <v>0</v>
      </c>
      <c r="CF276" s="399">
        <f t="shared" si="380"/>
        <v>0</v>
      </c>
      <c r="CG276" s="412">
        <f t="shared" si="381"/>
        <v>0</v>
      </c>
      <c r="CH276" s="413">
        <f t="shared" si="382"/>
        <v>0</v>
      </c>
      <c r="CI276" s="398" t="str">
        <f t="shared" si="383"/>
        <v>0</v>
      </c>
      <c r="CJ276" s="398" t="str">
        <f t="shared" si="384"/>
        <v>0</v>
      </c>
      <c r="CK276" s="412">
        <f t="shared" si="385"/>
        <v>0</v>
      </c>
      <c r="CL276" s="412" t="str">
        <f t="shared" si="386"/>
        <v>0m0</v>
      </c>
      <c r="CM276" s="399">
        <f t="shared" si="387"/>
        <v>0</v>
      </c>
      <c r="CN276" s="399">
        <f t="shared" si="388"/>
        <v>0</v>
      </c>
      <c r="CO276" s="412">
        <f t="shared" si="389"/>
        <v>0</v>
      </c>
      <c r="CP276" s="413">
        <f t="shared" si="390"/>
        <v>0</v>
      </c>
      <c r="CQ276" s="398" t="str">
        <f t="shared" si="391"/>
        <v>0</v>
      </c>
      <c r="CR276" s="398" t="str">
        <f t="shared" si="392"/>
        <v>0</v>
      </c>
      <c r="CS276" s="412">
        <f t="shared" si="393"/>
        <v>0</v>
      </c>
      <c r="CT276" s="412" t="str">
        <f t="shared" si="394"/>
        <v>0m0</v>
      </c>
      <c r="CU276" s="412">
        <f t="shared" si="395"/>
        <v>0</v>
      </c>
      <c r="CV276" s="412">
        <f t="shared" si="396"/>
        <v>0</v>
      </c>
      <c r="CW276" s="412">
        <f t="shared" si="397"/>
        <v>0</v>
      </c>
      <c r="CX276" s="412">
        <f t="shared" si="398"/>
        <v>0</v>
      </c>
      <c r="CY276" s="412">
        <f t="shared" si="399"/>
        <v>0</v>
      </c>
      <c r="CZ276" s="412" t="str">
        <f t="shared" si="400"/>
        <v/>
      </c>
      <c r="DA276" s="412" t="str">
        <f t="shared" si="401"/>
        <v/>
      </c>
      <c r="DB276" s="412" t="str">
        <f t="shared" si="402"/>
        <v/>
      </c>
      <c r="DC276" s="412" t="str">
        <f t="shared" si="403"/>
        <v/>
      </c>
      <c r="DD276" s="412" t="str">
        <f t="shared" si="404"/>
        <v/>
      </c>
      <c r="DE276" s="412"/>
      <c r="DF276" s="411"/>
      <c r="DG276" s="412" t="str">
        <f t="shared" si="405"/>
        <v/>
      </c>
      <c r="DH276" s="412" t="str">
        <f t="shared" si="406"/>
        <v/>
      </c>
      <c r="DI276" s="412">
        <f t="shared" si="407"/>
        <v>0</v>
      </c>
      <c r="DJ276" s="412" t="str">
        <f t="shared" si="408"/>
        <v/>
      </c>
      <c r="DK276" s="412" t="str">
        <f t="shared" si="409"/>
        <v/>
      </c>
      <c r="DL276" s="412" t="str">
        <f t="shared" si="410"/>
        <v/>
      </c>
      <c r="DM276" s="412" t="str">
        <f t="shared" si="411"/>
        <v/>
      </c>
      <c r="DN276" s="412" t="str">
        <f t="shared" si="412"/>
        <v/>
      </c>
      <c r="DO276" s="412" t="str">
        <f t="shared" si="413"/>
        <v/>
      </c>
    </row>
    <row r="277" spans="1:119" s="157" customFormat="1" ht="18" hidden="1" customHeight="1">
      <c r="A277" s="161" t="str">
        <f t="shared" si="343"/>
        <v/>
      </c>
      <c r="B277" s="158"/>
      <c r="C277" s="31" t="str">
        <f>IF(B277="","",VLOOKUP(B277,学連登録!$C$2:$G$3000,2,FALSE))</f>
        <v/>
      </c>
      <c r="D277" s="32" t="str">
        <f>IF(B277="","",VLOOKUP(B277,学連登録!$C$2:$G$3000,3,FALSE))</f>
        <v/>
      </c>
      <c r="E277" s="33" t="str">
        <f>IF(B277="","",VLOOKUP(B277,学連登録!$C$2:$G$3000,4,FALSE))</f>
        <v/>
      </c>
      <c r="F277" s="383" t="str">
        <f>IF(B277="","",VLOOKUP(B277,学連登録!$C$2:$I$3000,7,FALSE))</f>
        <v/>
      </c>
      <c r="G277" s="160"/>
      <c r="H277" s="905"/>
      <c r="I277" s="907"/>
      <c r="J277" s="160"/>
      <c r="K277" s="905"/>
      <c r="L277" s="906"/>
      <c r="M277" s="160"/>
      <c r="N277" s="819"/>
      <c r="O277" s="820"/>
      <c r="P277" s="159"/>
      <c r="Q277" s="905"/>
      <c r="R277" s="906"/>
      <c r="S277" s="159"/>
      <c r="T277" s="905"/>
      <c r="U277" s="906"/>
      <c r="V277" s="103" t="str">
        <f>IF(B277="","",VLOOKUP(B277,学連登録!$C$2:$H$3000,6,FALSE))</f>
        <v/>
      </c>
      <c r="Y277" s="118" t="str">
        <f t="shared" si="335"/>
        <v/>
      </c>
      <c r="Z277" s="97" t="str">
        <f>IF(G277="","",VLOOKUP(G277,種目名!$R$5:$T$104,3,0))</f>
        <v/>
      </c>
      <c r="AA277" s="99" t="str">
        <f>IF(J277="","",VLOOKUP(J277,種目名!$R$5:$T$104,3,0))</f>
        <v/>
      </c>
      <c r="AB277" s="119" t="str">
        <f>IF(M277="","",VLOOKUP(M277,種目名!$R$5:$T$104,3,0))</f>
        <v/>
      </c>
      <c r="AC277" s="119" t="str">
        <f>IF(P277="","",VLOOKUP(AF277,種目名!$R$5:$T$104,3,0))</f>
        <v/>
      </c>
      <c r="AD277" s="120" t="str">
        <f>IF(S277="","",VLOOKUP(AI277,種目名!$R$5:$T$104,3,0))</f>
        <v/>
      </c>
      <c r="AE277" s="117">
        <f t="shared" si="336"/>
        <v>0</v>
      </c>
      <c r="AF277" s="157" t="str">
        <f t="shared" si="337"/>
        <v/>
      </c>
      <c r="AG277" s="157" t="str">
        <f t="shared" si="338"/>
        <v/>
      </c>
      <c r="AH277" s="157">
        <f t="shared" si="339"/>
        <v>0</v>
      </c>
      <c r="AI277" s="157" t="str">
        <f t="shared" si="340"/>
        <v/>
      </c>
      <c r="AJ277" s="157" t="str">
        <f t="shared" si="341"/>
        <v/>
      </c>
      <c r="AK277" s="390"/>
      <c r="AL277" s="171">
        <f t="shared" si="348"/>
        <v>0</v>
      </c>
      <c r="AM277" s="399">
        <f t="shared" si="349"/>
        <v>0</v>
      </c>
      <c r="AN277" s="399">
        <f>COUNTIF($B$12:B277,B277)</f>
        <v>0</v>
      </c>
      <c r="AO277" s="399"/>
      <c r="AP277" s="399" t="str">
        <f t="shared" si="350"/>
        <v/>
      </c>
      <c r="AQ277" s="399" t="str">
        <f t="shared" si="350"/>
        <v/>
      </c>
      <c r="AR277" s="399" t="str">
        <f t="shared" si="350"/>
        <v/>
      </c>
      <c r="AS277" s="399" t="str">
        <f t="shared" si="350"/>
        <v/>
      </c>
      <c r="AT277" s="399">
        <f t="shared" si="351"/>
        <v>0</v>
      </c>
      <c r="AU277" s="399" t="str">
        <f t="shared" si="352"/>
        <v/>
      </c>
      <c r="AV277" s="399" t="str">
        <f t="shared" si="353"/>
        <v/>
      </c>
      <c r="AW277" s="399" t="str">
        <f t="shared" si="354"/>
        <v/>
      </c>
      <c r="AX277" s="399" t="str">
        <f t="shared" si="355"/>
        <v/>
      </c>
      <c r="AY277" s="399" t="str">
        <f t="shared" si="356"/>
        <v/>
      </c>
      <c r="AZ277" s="399" t="str">
        <f t="shared" si="344"/>
        <v/>
      </c>
      <c r="BA277" s="399" t="str">
        <f t="shared" si="344"/>
        <v/>
      </c>
      <c r="BB277" s="399" t="str">
        <f t="shared" si="344"/>
        <v/>
      </c>
      <c r="BC277" s="399" t="str">
        <f t="shared" si="344"/>
        <v/>
      </c>
      <c r="BD277" s="403" t="str">
        <f t="shared" si="344"/>
        <v/>
      </c>
      <c r="BE277" s="393">
        <f t="shared" si="357"/>
        <v>0</v>
      </c>
      <c r="BG277" s="399">
        <f t="shared" si="358"/>
        <v>0</v>
      </c>
      <c r="BH277" s="399">
        <f t="shared" si="359"/>
        <v>0</v>
      </c>
      <c r="BI277" s="412">
        <f t="shared" si="360"/>
        <v>0</v>
      </c>
      <c r="BJ277" s="413">
        <f t="shared" si="345"/>
        <v>0</v>
      </c>
      <c r="BK277" s="398" t="str">
        <f t="shared" si="346"/>
        <v>0</v>
      </c>
      <c r="BL277" s="398" t="str">
        <f t="shared" si="347"/>
        <v>0</v>
      </c>
      <c r="BM277" s="412">
        <f t="shared" si="361"/>
        <v>0</v>
      </c>
      <c r="BN277" s="412" t="str">
        <f t="shared" si="362"/>
        <v>0m0</v>
      </c>
      <c r="BO277" s="399">
        <f t="shared" si="363"/>
        <v>0</v>
      </c>
      <c r="BP277" s="399">
        <f t="shared" si="364"/>
        <v>0</v>
      </c>
      <c r="BQ277" s="412">
        <f t="shared" si="365"/>
        <v>0</v>
      </c>
      <c r="BR277" s="413">
        <f t="shared" si="366"/>
        <v>0</v>
      </c>
      <c r="BS277" s="398" t="str">
        <f t="shared" si="367"/>
        <v>0</v>
      </c>
      <c r="BT277" s="398" t="str">
        <f t="shared" si="368"/>
        <v>0</v>
      </c>
      <c r="BU277" s="412">
        <f t="shared" si="369"/>
        <v>0</v>
      </c>
      <c r="BV277" s="412" t="str">
        <f t="shared" si="370"/>
        <v>0m0</v>
      </c>
      <c r="BW277" s="399">
        <f t="shared" si="371"/>
        <v>0</v>
      </c>
      <c r="BX277" s="399">
        <f t="shared" si="372"/>
        <v>0</v>
      </c>
      <c r="BY277" s="412">
        <f t="shared" si="373"/>
        <v>0</v>
      </c>
      <c r="BZ277" s="413">
        <f t="shared" si="374"/>
        <v>0</v>
      </c>
      <c r="CA277" s="398" t="str">
        <f t="shared" si="375"/>
        <v>0</v>
      </c>
      <c r="CB277" s="398" t="str">
        <f t="shared" si="376"/>
        <v>0</v>
      </c>
      <c r="CC277" s="412">
        <f t="shared" si="377"/>
        <v>0</v>
      </c>
      <c r="CD277" s="412" t="str">
        <f t="shared" si="378"/>
        <v>0m0</v>
      </c>
      <c r="CE277" s="399">
        <f t="shared" si="379"/>
        <v>0</v>
      </c>
      <c r="CF277" s="399">
        <f t="shared" si="380"/>
        <v>0</v>
      </c>
      <c r="CG277" s="412">
        <f t="shared" si="381"/>
        <v>0</v>
      </c>
      <c r="CH277" s="413">
        <f t="shared" si="382"/>
        <v>0</v>
      </c>
      <c r="CI277" s="398" t="str">
        <f t="shared" si="383"/>
        <v>0</v>
      </c>
      <c r="CJ277" s="398" t="str">
        <f t="shared" si="384"/>
        <v>0</v>
      </c>
      <c r="CK277" s="412">
        <f t="shared" si="385"/>
        <v>0</v>
      </c>
      <c r="CL277" s="412" t="str">
        <f t="shared" si="386"/>
        <v>0m0</v>
      </c>
      <c r="CM277" s="399">
        <f t="shared" si="387"/>
        <v>0</v>
      </c>
      <c r="CN277" s="399">
        <f t="shared" si="388"/>
        <v>0</v>
      </c>
      <c r="CO277" s="412">
        <f t="shared" si="389"/>
        <v>0</v>
      </c>
      <c r="CP277" s="413">
        <f t="shared" si="390"/>
        <v>0</v>
      </c>
      <c r="CQ277" s="398" t="str">
        <f t="shared" si="391"/>
        <v>0</v>
      </c>
      <c r="CR277" s="398" t="str">
        <f t="shared" si="392"/>
        <v>0</v>
      </c>
      <c r="CS277" s="412">
        <f t="shared" si="393"/>
        <v>0</v>
      </c>
      <c r="CT277" s="412" t="str">
        <f t="shared" si="394"/>
        <v>0m0</v>
      </c>
      <c r="CU277" s="412">
        <f t="shared" si="395"/>
        <v>0</v>
      </c>
      <c r="CV277" s="412">
        <f t="shared" si="396"/>
        <v>0</v>
      </c>
      <c r="CW277" s="412">
        <f t="shared" si="397"/>
        <v>0</v>
      </c>
      <c r="CX277" s="412">
        <f t="shared" si="398"/>
        <v>0</v>
      </c>
      <c r="CY277" s="412">
        <f t="shared" si="399"/>
        <v>0</v>
      </c>
      <c r="CZ277" s="412" t="str">
        <f t="shared" si="400"/>
        <v/>
      </c>
      <c r="DA277" s="412" t="str">
        <f t="shared" si="401"/>
        <v/>
      </c>
      <c r="DB277" s="412" t="str">
        <f t="shared" si="402"/>
        <v/>
      </c>
      <c r="DC277" s="412" t="str">
        <f t="shared" si="403"/>
        <v/>
      </c>
      <c r="DD277" s="412" t="str">
        <f t="shared" si="404"/>
        <v/>
      </c>
      <c r="DE277" s="412"/>
      <c r="DF277" s="411"/>
      <c r="DG277" s="412" t="str">
        <f t="shared" si="405"/>
        <v/>
      </c>
      <c r="DH277" s="412" t="str">
        <f t="shared" si="406"/>
        <v/>
      </c>
      <c r="DI277" s="412">
        <f t="shared" si="407"/>
        <v>0</v>
      </c>
      <c r="DJ277" s="412" t="str">
        <f t="shared" si="408"/>
        <v/>
      </c>
      <c r="DK277" s="412" t="str">
        <f t="shared" si="409"/>
        <v/>
      </c>
      <c r="DL277" s="412" t="str">
        <f t="shared" si="410"/>
        <v/>
      </c>
      <c r="DM277" s="412" t="str">
        <f t="shared" si="411"/>
        <v/>
      </c>
      <c r="DN277" s="412" t="str">
        <f t="shared" si="412"/>
        <v/>
      </c>
      <c r="DO277" s="412" t="str">
        <f t="shared" si="413"/>
        <v/>
      </c>
    </row>
    <row r="278" spans="1:119" s="157" customFormat="1" ht="18" hidden="1" customHeight="1">
      <c r="A278" s="161" t="str">
        <f t="shared" si="343"/>
        <v/>
      </c>
      <c r="B278" s="158"/>
      <c r="C278" s="31" t="str">
        <f>IF(B278="","",VLOOKUP(B278,学連登録!$C$2:$G$3000,2,FALSE))</f>
        <v/>
      </c>
      <c r="D278" s="32" t="str">
        <f>IF(B278="","",VLOOKUP(B278,学連登録!$C$2:$G$3000,3,FALSE))</f>
        <v/>
      </c>
      <c r="E278" s="33" t="str">
        <f>IF(B278="","",VLOOKUP(B278,学連登録!$C$2:$G$3000,4,FALSE))</f>
        <v/>
      </c>
      <c r="F278" s="383" t="str">
        <f>IF(B278="","",VLOOKUP(B278,学連登録!$C$2:$I$3000,7,FALSE))</f>
        <v/>
      </c>
      <c r="G278" s="160"/>
      <c r="H278" s="905"/>
      <c r="I278" s="907"/>
      <c r="J278" s="160"/>
      <c r="K278" s="905"/>
      <c r="L278" s="906"/>
      <c r="M278" s="160"/>
      <c r="N278" s="819"/>
      <c r="O278" s="820"/>
      <c r="P278" s="159"/>
      <c r="Q278" s="905"/>
      <c r="R278" s="906"/>
      <c r="S278" s="159"/>
      <c r="T278" s="905"/>
      <c r="U278" s="906"/>
      <c r="V278" s="103" t="str">
        <f>IF(B278="","",VLOOKUP(B278,学連登録!$C$2:$H$3000,6,FALSE))</f>
        <v/>
      </c>
      <c r="Y278" s="118" t="str">
        <f t="shared" ref="Y278:Y341" si="414">IF(C278="","",$S$3)</f>
        <v/>
      </c>
      <c r="Z278" s="97" t="str">
        <f>IF(G278="","",VLOOKUP(G278,種目名!$R$5:$T$104,3,0))</f>
        <v/>
      </c>
      <c r="AA278" s="99" t="str">
        <f>IF(J278="","",VLOOKUP(J278,種目名!$R$5:$T$104,3,0))</f>
        <v/>
      </c>
      <c r="AB278" s="119" t="str">
        <f>IF(M278="","",VLOOKUP(M278,種目名!$R$5:$T$104,3,0))</f>
        <v/>
      </c>
      <c r="AC278" s="119" t="str">
        <f>IF(P278="","",VLOOKUP(AF278,種目名!$R$5:$T$104,3,0))</f>
        <v/>
      </c>
      <c r="AD278" s="120" t="str">
        <f>IF(S278="","",VLOOKUP(AI278,種目名!$R$5:$T$104,3,0))</f>
        <v/>
      </c>
      <c r="AE278" s="117">
        <f t="shared" ref="AE278:AE341" si="415">LENB(P278)</f>
        <v>0</v>
      </c>
      <c r="AF278" s="157" t="str">
        <f t="shared" ref="AF278:AF341" si="416">IF(AE278,LEFTB(P278,AE278-1),"")</f>
        <v/>
      </c>
      <c r="AG278" s="157" t="str">
        <f t="shared" ref="AG278:AG341" si="417">IF(AE278,MIDB(P278,AE278,1),"")</f>
        <v/>
      </c>
      <c r="AH278" s="157">
        <f t="shared" ref="AH278:AH341" si="418">LENB(S278)</f>
        <v>0</v>
      </c>
      <c r="AI278" s="157" t="str">
        <f t="shared" ref="AI278:AI341" si="419">IF(AH278,LEFTB(S278,AH278-1),"")</f>
        <v/>
      </c>
      <c r="AJ278" s="157" t="str">
        <f t="shared" ref="AJ278:AJ341" si="420">IF(AH278,MIDB(S278,AH278,1),"")</f>
        <v/>
      </c>
      <c r="AK278" s="390"/>
      <c r="AL278" s="171">
        <f t="shared" si="348"/>
        <v>0</v>
      </c>
      <c r="AM278" s="399">
        <f t="shared" si="349"/>
        <v>0</v>
      </c>
      <c r="AN278" s="399">
        <f>COUNTIF($B$12:B278,B278)</f>
        <v>0</v>
      </c>
      <c r="AO278" s="399"/>
      <c r="AP278" s="399" t="str">
        <f t="shared" si="350"/>
        <v/>
      </c>
      <c r="AQ278" s="399" t="str">
        <f t="shared" si="350"/>
        <v/>
      </c>
      <c r="AR278" s="399" t="str">
        <f t="shared" si="350"/>
        <v/>
      </c>
      <c r="AS278" s="399" t="str">
        <f t="shared" si="350"/>
        <v/>
      </c>
      <c r="AT278" s="399">
        <f t="shared" si="351"/>
        <v>0</v>
      </c>
      <c r="AU278" s="399" t="str">
        <f t="shared" si="352"/>
        <v/>
      </c>
      <c r="AV278" s="399" t="str">
        <f t="shared" si="353"/>
        <v/>
      </c>
      <c r="AW278" s="399" t="str">
        <f t="shared" si="354"/>
        <v/>
      </c>
      <c r="AX278" s="399" t="str">
        <f t="shared" si="355"/>
        <v/>
      </c>
      <c r="AY278" s="399" t="str">
        <f t="shared" si="356"/>
        <v/>
      </c>
      <c r="AZ278" s="399" t="str">
        <f t="shared" si="344"/>
        <v/>
      </c>
      <c r="BA278" s="399" t="str">
        <f t="shared" si="344"/>
        <v/>
      </c>
      <c r="BB278" s="399" t="str">
        <f t="shared" si="344"/>
        <v/>
      </c>
      <c r="BC278" s="399" t="str">
        <f t="shared" si="344"/>
        <v/>
      </c>
      <c r="BD278" s="403" t="str">
        <f t="shared" si="344"/>
        <v/>
      </c>
      <c r="BE278" s="393">
        <f t="shared" si="357"/>
        <v>0</v>
      </c>
      <c r="BG278" s="399">
        <f t="shared" si="358"/>
        <v>0</v>
      </c>
      <c r="BH278" s="399">
        <f t="shared" si="359"/>
        <v>0</v>
      </c>
      <c r="BI278" s="412">
        <f t="shared" si="360"/>
        <v>0</v>
      </c>
      <c r="BJ278" s="413">
        <f t="shared" si="345"/>
        <v>0</v>
      </c>
      <c r="BK278" s="398" t="str">
        <f t="shared" si="346"/>
        <v>0</v>
      </c>
      <c r="BL278" s="398" t="str">
        <f t="shared" si="347"/>
        <v>0</v>
      </c>
      <c r="BM278" s="412">
        <f t="shared" si="361"/>
        <v>0</v>
      </c>
      <c r="BN278" s="412" t="str">
        <f t="shared" si="362"/>
        <v>0m0</v>
      </c>
      <c r="BO278" s="399">
        <f t="shared" si="363"/>
        <v>0</v>
      </c>
      <c r="BP278" s="399">
        <f t="shared" si="364"/>
        <v>0</v>
      </c>
      <c r="BQ278" s="412">
        <f t="shared" si="365"/>
        <v>0</v>
      </c>
      <c r="BR278" s="413">
        <f t="shared" si="366"/>
        <v>0</v>
      </c>
      <c r="BS278" s="398" t="str">
        <f t="shared" si="367"/>
        <v>0</v>
      </c>
      <c r="BT278" s="398" t="str">
        <f t="shared" si="368"/>
        <v>0</v>
      </c>
      <c r="BU278" s="412">
        <f t="shared" si="369"/>
        <v>0</v>
      </c>
      <c r="BV278" s="412" t="str">
        <f t="shared" si="370"/>
        <v>0m0</v>
      </c>
      <c r="BW278" s="399">
        <f t="shared" si="371"/>
        <v>0</v>
      </c>
      <c r="BX278" s="399">
        <f t="shared" si="372"/>
        <v>0</v>
      </c>
      <c r="BY278" s="412">
        <f t="shared" si="373"/>
        <v>0</v>
      </c>
      <c r="BZ278" s="413">
        <f t="shared" si="374"/>
        <v>0</v>
      </c>
      <c r="CA278" s="398" t="str">
        <f t="shared" si="375"/>
        <v>0</v>
      </c>
      <c r="CB278" s="398" t="str">
        <f t="shared" si="376"/>
        <v>0</v>
      </c>
      <c r="CC278" s="412">
        <f t="shared" si="377"/>
        <v>0</v>
      </c>
      <c r="CD278" s="412" t="str">
        <f t="shared" si="378"/>
        <v>0m0</v>
      </c>
      <c r="CE278" s="399">
        <f t="shared" si="379"/>
        <v>0</v>
      </c>
      <c r="CF278" s="399">
        <f t="shared" si="380"/>
        <v>0</v>
      </c>
      <c r="CG278" s="412">
        <f t="shared" si="381"/>
        <v>0</v>
      </c>
      <c r="CH278" s="413">
        <f t="shared" si="382"/>
        <v>0</v>
      </c>
      <c r="CI278" s="398" t="str">
        <f t="shared" si="383"/>
        <v>0</v>
      </c>
      <c r="CJ278" s="398" t="str">
        <f t="shared" si="384"/>
        <v>0</v>
      </c>
      <c r="CK278" s="412">
        <f t="shared" si="385"/>
        <v>0</v>
      </c>
      <c r="CL278" s="412" t="str">
        <f t="shared" si="386"/>
        <v>0m0</v>
      </c>
      <c r="CM278" s="399">
        <f t="shared" si="387"/>
        <v>0</v>
      </c>
      <c r="CN278" s="399">
        <f t="shared" si="388"/>
        <v>0</v>
      </c>
      <c r="CO278" s="412">
        <f t="shared" si="389"/>
        <v>0</v>
      </c>
      <c r="CP278" s="413">
        <f t="shared" si="390"/>
        <v>0</v>
      </c>
      <c r="CQ278" s="398" t="str">
        <f t="shared" si="391"/>
        <v>0</v>
      </c>
      <c r="CR278" s="398" t="str">
        <f t="shared" si="392"/>
        <v>0</v>
      </c>
      <c r="CS278" s="412">
        <f t="shared" si="393"/>
        <v>0</v>
      </c>
      <c r="CT278" s="412" t="str">
        <f t="shared" si="394"/>
        <v>0m0</v>
      </c>
      <c r="CU278" s="412">
        <f t="shared" si="395"/>
        <v>0</v>
      </c>
      <c r="CV278" s="412">
        <f t="shared" si="396"/>
        <v>0</v>
      </c>
      <c r="CW278" s="412">
        <f t="shared" si="397"/>
        <v>0</v>
      </c>
      <c r="CX278" s="412">
        <f t="shared" si="398"/>
        <v>0</v>
      </c>
      <c r="CY278" s="412">
        <f t="shared" si="399"/>
        <v>0</v>
      </c>
      <c r="CZ278" s="412" t="str">
        <f t="shared" si="400"/>
        <v/>
      </c>
      <c r="DA278" s="412" t="str">
        <f t="shared" si="401"/>
        <v/>
      </c>
      <c r="DB278" s="412" t="str">
        <f t="shared" si="402"/>
        <v/>
      </c>
      <c r="DC278" s="412" t="str">
        <f t="shared" si="403"/>
        <v/>
      </c>
      <c r="DD278" s="412" t="str">
        <f t="shared" si="404"/>
        <v/>
      </c>
      <c r="DE278" s="412"/>
      <c r="DF278" s="411"/>
      <c r="DG278" s="412" t="str">
        <f t="shared" si="405"/>
        <v/>
      </c>
      <c r="DH278" s="412" t="str">
        <f t="shared" si="406"/>
        <v/>
      </c>
      <c r="DI278" s="412">
        <f t="shared" si="407"/>
        <v>0</v>
      </c>
      <c r="DJ278" s="412" t="str">
        <f t="shared" si="408"/>
        <v/>
      </c>
      <c r="DK278" s="412" t="str">
        <f t="shared" si="409"/>
        <v/>
      </c>
      <c r="DL278" s="412" t="str">
        <f t="shared" si="410"/>
        <v/>
      </c>
      <c r="DM278" s="412" t="str">
        <f t="shared" si="411"/>
        <v/>
      </c>
      <c r="DN278" s="412" t="str">
        <f t="shared" si="412"/>
        <v/>
      </c>
      <c r="DO278" s="412" t="str">
        <f t="shared" si="413"/>
        <v/>
      </c>
    </row>
    <row r="279" spans="1:119" s="157" customFormat="1" ht="18" hidden="1" customHeight="1">
      <c r="A279" s="161" t="str">
        <f t="shared" si="343"/>
        <v/>
      </c>
      <c r="B279" s="158"/>
      <c r="C279" s="31" t="str">
        <f>IF(B279="","",VLOOKUP(B279,学連登録!$C$2:$G$3000,2,FALSE))</f>
        <v/>
      </c>
      <c r="D279" s="32" t="str">
        <f>IF(B279="","",VLOOKUP(B279,学連登録!$C$2:$G$3000,3,FALSE))</f>
        <v/>
      </c>
      <c r="E279" s="33" t="str">
        <f>IF(B279="","",VLOOKUP(B279,学連登録!$C$2:$G$3000,4,FALSE))</f>
        <v/>
      </c>
      <c r="F279" s="383" t="str">
        <f>IF(B279="","",VLOOKUP(B279,学連登録!$C$2:$I$3000,7,FALSE))</f>
        <v/>
      </c>
      <c r="G279" s="160"/>
      <c r="H279" s="905"/>
      <c r="I279" s="907"/>
      <c r="J279" s="160"/>
      <c r="K279" s="905"/>
      <c r="L279" s="906"/>
      <c r="M279" s="160"/>
      <c r="N279" s="819"/>
      <c r="O279" s="820"/>
      <c r="P279" s="159"/>
      <c r="Q279" s="905"/>
      <c r="R279" s="906"/>
      <c r="S279" s="159"/>
      <c r="T279" s="905"/>
      <c r="U279" s="906"/>
      <c r="V279" s="103" t="str">
        <f>IF(B279="","",VLOOKUP(B279,学連登録!$C$2:$H$3000,6,FALSE))</f>
        <v/>
      </c>
      <c r="Y279" s="118" t="str">
        <f t="shared" si="414"/>
        <v/>
      </c>
      <c r="Z279" s="97" t="str">
        <f>IF(G279="","",VLOOKUP(G279,種目名!$R$5:$T$104,3,0))</f>
        <v/>
      </c>
      <c r="AA279" s="99" t="str">
        <f>IF(J279="","",VLOOKUP(J279,種目名!$R$5:$T$104,3,0))</f>
        <v/>
      </c>
      <c r="AB279" s="119" t="str">
        <f>IF(M279="","",VLOOKUP(M279,種目名!$R$5:$T$104,3,0))</f>
        <v/>
      </c>
      <c r="AC279" s="119" t="str">
        <f>IF(P279="","",VLOOKUP(AF279,種目名!$R$5:$T$104,3,0))</f>
        <v/>
      </c>
      <c r="AD279" s="120" t="str">
        <f>IF(S279="","",VLOOKUP(AI279,種目名!$R$5:$T$104,3,0))</f>
        <v/>
      </c>
      <c r="AE279" s="117">
        <f t="shared" si="415"/>
        <v>0</v>
      </c>
      <c r="AF279" s="157" t="str">
        <f t="shared" si="416"/>
        <v/>
      </c>
      <c r="AG279" s="157" t="str">
        <f t="shared" si="417"/>
        <v/>
      </c>
      <c r="AH279" s="157">
        <f t="shared" si="418"/>
        <v>0</v>
      </c>
      <c r="AI279" s="157" t="str">
        <f t="shared" si="419"/>
        <v/>
      </c>
      <c r="AJ279" s="157" t="str">
        <f t="shared" si="420"/>
        <v/>
      </c>
      <c r="AK279" s="390"/>
      <c r="AL279" s="171">
        <f t="shared" si="348"/>
        <v>0</v>
      </c>
      <c r="AM279" s="399">
        <f t="shared" si="349"/>
        <v>0</v>
      </c>
      <c r="AN279" s="399">
        <f>COUNTIF($B$12:B279,B279)</f>
        <v>0</v>
      </c>
      <c r="AO279" s="399"/>
      <c r="AP279" s="399" t="str">
        <f t="shared" si="350"/>
        <v/>
      </c>
      <c r="AQ279" s="399" t="str">
        <f t="shared" si="350"/>
        <v/>
      </c>
      <c r="AR279" s="399" t="str">
        <f t="shared" si="350"/>
        <v/>
      </c>
      <c r="AS279" s="399" t="str">
        <f t="shared" si="350"/>
        <v/>
      </c>
      <c r="AT279" s="399">
        <f t="shared" si="351"/>
        <v>0</v>
      </c>
      <c r="AU279" s="399" t="str">
        <f t="shared" si="352"/>
        <v/>
      </c>
      <c r="AV279" s="399" t="str">
        <f t="shared" si="353"/>
        <v/>
      </c>
      <c r="AW279" s="399" t="str">
        <f t="shared" si="354"/>
        <v/>
      </c>
      <c r="AX279" s="399" t="str">
        <f t="shared" si="355"/>
        <v/>
      </c>
      <c r="AY279" s="399" t="str">
        <f t="shared" si="356"/>
        <v/>
      </c>
      <c r="AZ279" s="399" t="str">
        <f t="shared" si="344"/>
        <v/>
      </c>
      <c r="BA279" s="399" t="str">
        <f t="shared" si="344"/>
        <v/>
      </c>
      <c r="BB279" s="399" t="str">
        <f t="shared" si="344"/>
        <v/>
      </c>
      <c r="BC279" s="399" t="str">
        <f t="shared" si="344"/>
        <v/>
      </c>
      <c r="BD279" s="403" t="str">
        <f t="shared" si="344"/>
        <v/>
      </c>
      <c r="BE279" s="393">
        <f t="shared" si="357"/>
        <v>0</v>
      </c>
      <c r="BG279" s="399">
        <f t="shared" si="358"/>
        <v>0</v>
      </c>
      <c r="BH279" s="399">
        <f t="shared" si="359"/>
        <v>0</v>
      </c>
      <c r="BI279" s="412">
        <f t="shared" si="360"/>
        <v>0</v>
      </c>
      <c r="BJ279" s="413">
        <f t="shared" si="345"/>
        <v>0</v>
      </c>
      <c r="BK279" s="398" t="str">
        <f t="shared" si="346"/>
        <v>0</v>
      </c>
      <c r="BL279" s="398" t="str">
        <f t="shared" si="347"/>
        <v>0</v>
      </c>
      <c r="BM279" s="412">
        <f t="shared" si="361"/>
        <v>0</v>
      </c>
      <c r="BN279" s="412" t="str">
        <f t="shared" si="362"/>
        <v>0m0</v>
      </c>
      <c r="BO279" s="399">
        <f t="shared" si="363"/>
        <v>0</v>
      </c>
      <c r="BP279" s="399">
        <f t="shared" si="364"/>
        <v>0</v>
      </c>
      <c r="BQ279" s="412">
        <f t="shared" si="365"/>
        <v>0</v>
      </c>
      <c r="BR279" s="413">
        <f t="shared" si="366"/>
        <v>0</v>
      </c>
      <c r="BS279" s="398" t="str">
        <f t="shared" si="367"/>
        <v>0</v>
      </c>
      <c r="BT279" s="398" t="str">
        <f t="shared" si="368"/>
        <v>0</v>
      </c>
      <c r="BU279" s="412">
        <f t="shared" si="369"/>
        <v>0</v>
      </c>
      <c r="BV279" s="412" t="str">
        <f t="shared" si="370"/>
        <v>0m0</v>
      </c>
      <c r="BW279" s="399">
        <f t="shared" si="371"/>
        <v>0</v>
      </c>
      <c r="BX279" s="399">
        <f t="shared" si="372"/>
        <v>0</v>
      </c>
      <c r="BY279" s="412">
        <f t="shared" si="373"/>
        <v>0</v>
      </c>
      <c r="BZ279" s="413">
        <f t="shared" si="374"/>
        <v>0</v>
      </c>
      <c r="CA279" s="398" t="str">
        <f t="shared" si="375"/>
        <v>0</v>
      </c>
      <c r="CB279" s="398" t="str">
        <f t="shared" si="376"/>
        <v>0</v>
      </c>
      <c r="CC279" s="412">
        <f t="shared" si="377"/>
        <v>0</v>
      </c>
      <c r="CD279" s="412" t="str">
        <f t="shared" si="378"/>
        <v>0m0</v>
      </c>
      <c r="CE279" s="399">
        <f t="shared" si="379"/>
        <v>0</v>
      </c>
      <c r="CF279" s="399">
        <f t="shared" si="380"/>
        <v>0</v>
      </c>
      <c r="CG279" s="412">
        <f t="shared" si="381"/>
        <v>0</v>
      </c>
      <c r="CH279" s="413">
        <f t="shared" si="382"/>
        <v>0</v>
      </c>
      <c r="CI279" s="398" t="str">
        <f t="shared" si="383"/>
        <v>0</v>
      </c>
      <c r="CJ279" s="398" t="str">
        <f t="shared" si="384"/>
        <v>0</v>
      </c>
      <c r="CK279" s="412">
        <f t="shared" si="385"/>
        <v>0</v>
      </c>
      <c r="CL279" s="412" t="str">
        <f t="shared" si="386"/>
        <v>0m0</v>
      </c>
      <c r="CM279" s="399">
        <f t="shared" si="387"/>
        <v>0</v>
      </c>
      <c r="CN279" s="399">
        <f t="shared" si="388"/>
        <v>0</v>
      </c>
      <c r="CO279" s="412">
        <f t="shared" si="389"/>
        <v>0</v>
      </c>
      <c r="CP279" s="413">
        <f t="shared" si="390"/>
        <v>0</v>
      </c>
      <c r="CQ279" s="398" t="str">
        <f t="shared" si="391"/>
        <v>0</v>
      </c>
      <c r="CR279" s="398" t="str">
        <f t="shared" si="392"/>
        <v>0</v>
      </c>
      <c r="CS279" s="412">
        <f t="shared" si="393"/>
        <v>0</v>
      </c>
      <c r="CT279" s="412" t="str">
        <f t="shared" si="394"/>
        <v>0m0</v>
      </c>
      <c r="CU279" s="412">
        <f t="shared" si="395"/>
        <v>0</v>
      </c>
      <c r="CV279" s="412">
        <f t="shared" si="396"/>
        <v>0</v>
      </c>
      <c r="CW279" s="412">
        <f t="shared" si="397"/>
        <v>0</v>
      </c>
      <c r="CX279" s="412">
        <f t="shared" si="398"/>
        <v>0</v>
      </c>
      <c r="CY279" s="412">
        <f t="shared" si="399"/>
        <v>0</v>
      </c>
      <c r="CZ279" s="412" t="str">
        <f t="shared" si="400"/>
        <v/>
      </c>
      <c r="DA279" s="412" t="str">
        <f t="shared" si="401"/>
        <v/>
      </c>
      <c r="DB279" s="412" t="str">
        <f t="shared" si="402"/>
        <v/>
      </c>
      <c r="DC279" s="412" t="str">
        <f t="shared" si="403"/>
        <v/>
      </c>
      <c r="DD279" s="412" t="str">
        <f t="shared" si="404"/>
        <v/>
      </c>
      <c r="DE279" s="412"/>
      <c r="DF279" s="411"/>
      <c r="DG279" s="412" t="str">
        <f t="shared" si="405"/>
        <v/>
      </c>
      <c r="DH279" s="412" t="str">
        <f t="shared" si="406"/>
        <v/>
      </c>
      <c r="DI279" s="412">
        <f t="shared" si="407"/>
        <v>0</v>
      </c>
      <c r="DJ279" s="412" t="str">
        <f t="shared" si="408"/>
        <v/>
      </c>
      <c r="DK279" s="412" t="str">
        <f t="shared" si="409"/>
        <v/>
      </c>
      <c r="DL279" s="412" t="str">
        <f t="shared" si="410"/>
        <v/>
      </c>
      <c r="DM279" s="412" t="str">
        <f t="shared" si="411"/>
        <v/>
      </c>
      <c r="DN279" s="412" t="str">
        <f t="shared" si="412"/>
        <v/>
      </c>
      <c r="DO279" s="412" t="str">
        <f t="shared" si="413"/>
        <v/>
      </c>
    </row>
    <row r="280" spans="1:119" s="157" customFormat="1" ht="18" hidden="1" customHeight="1">
      <c r="A280" s="161" t="str">
        <f t="shared" si="343"/>
        <v/>
      </c>
      <c r="B280" s="158"/>
      <c r="C280" s="31" t="str">
        <f>IF(B280="","",VLOOKUP(B280,学連登録!$C$2:$G$3000,2,FALSE))</f>
        <v/>
      </c>
      <c r="D280" s="32" t="str">
        <f>IF(B280="","",VLOOKUP(B280,学連登録!$C$2:$G$3000,3,FALSE))</f>
        <v/>
      </c>
      <c r="E280" s="33" t="str">
        <f>IF(B280="","",VLOOKUP(B280,学連登録!$C$2:$G$3000,4,FALSE))</f>
        <v/>
      </c>
      <c r="F280" s="383" t="str">
        <f>IF(B280="","",VLOOKUP(B280,学連登録!$C$2:$I$3000,7,FALSE))</f>
        <v/>
      </c>
      <c r="G280" s="160"/>
      <c r="H280" s="905"/>
      <c r="I280" s="907"/>
      <c r="J280" s="160"/>
      <c r="K280" s="905"/>
      <c r="L280" s="906"/>
      <c r="M280" s="160"/>
      <c r="N280" s="819"/>
      <c r="O280" s="820"/>
      <c r="P280" s="159"/>
      <c r="Q280" s="905"/>
      <c r="R280" s="906"/>
      <c r="S280" s="159"/>
      <c r="T280" s="905"/>
      <c r="U280" s="906"/>
      <c r="V280" s="103" t="str">
        <f>IF(B280="","",VLOOKUP(B280,学連登録!$C$2:$H$3000,6,FALSE))</f>
        <v/>
      </c>
      <c r="Y280" s="118" t="str">
        <f t="shared" si="414"/>
        <v/>
      </c>
      <c r="Z280" s="97" t="str">
        <f>IF(G280="","",VLOOKUP(G280,種目名!$R$5:$T$104,3,0))</f>
        <v/>
      </c>
      <c r="AA280" s="99" t="str">
        <f>IF(J280="","",VLOOKUP(J280,種目名!$R$5:$T$104,3,0))</f>
        <v/>
      </c>
      <c r="AB280" s="119" t="str">
        <f>IF(M280="","",VLOOKUP(M280,種目名!$R$5:$T$104,3,0))</f>
        <v/>
      </c>
      <c r="AC280" s="119" t="str">
        <f>IF(P280="","",VLOOKUP(AF280,種目名!$R$5:$T$104,3,0))</f>
        <v/>
      </c>
      <c r="AD280" s="120" t="str">
        <f>IF(S280="","",VLOOKUP(AI280,種目名!$R$5:$T$104,3,0))</f>
        <v/>
      </c>
      <c r="AE280" s="117">
        <f t="shared" si="415"/>
        <v>0</v>
      </c>
      <c r="AF280" s="157" t="str">
        <f t="shared" si="416"/>
        <v/>
      </c>
      <c r="AG280" s="157" t="str">
        <f t="shared" si="417"/>
        <v/>
      </c>
      <c r="AH280" s="157">
        <f t="shared" si="418"/>
        <v>0</v>
      </c>
      <c r="AI280" s="157" t="str">
        <f t="shared" si="419"/>
        <v/>
      </c>
      <c r="AJ280" s="157" t="str">
        <f t="shared" si="420"/>
        <v/>
      </c>
      <c r="AK280" s="390"/>
      <c r="AL280" s="171">
        <f t="shared" si="348"/>
        <v>0</v>
      </c>
      <c r="AM280" s="399">
        <f t="shared" si="349"/>
        <v>0</v>
      </c>
      <c r="AN280" s="399">
        <f>COUNTIF($B$12:B280,B280)</f>
        <v>0</v>
      </c>
      <c r="AO280" s="399"/>
      <c r="AP280" s="399" t="str">
        <f t="shared" si="350"/>
        <v/>
      </c>
      <c r="AQ280" s="399" t="str">
        <f t="shared" si="350"/>
        <v/>
      </c>
      <c r="AR280" s="399" t="str">
        <f t="shared" si="350"/>
        <v/>
      </c>
      <c r="AS280" s="399" t="str">
        <f t="shared" si="350"/>
        <v/>
      </c>
      <c r="AT280" s="399">
        <f t="shared" si="351"/>
        <v>0</v>
      </c>
      <c r="AU280" s="399" t="str">
        <f t="shared" si="352"/>
        <v/>
      </c>
      <c r="AV280" s="399" t="str">
        <f t="shared" si="353"/>
        <v/>
      </c>
      <c r="AW280" s="399" t="str">
        <f t="shared" si="354"/>
        <v/>
      </c>
      <c r="AX280" s="399" t="str">
        <f t="shared" si="355"/>
        <v/>
      </c>
      <c r="AY280" s="399" t="str">
        <f t="shared" si="356"/>
        <v/>
      </c>
      <c r="AZ280" s="399" t="str">
        <f t="shared" si="344"/>
        <v/>
      </c>
      <c r="BA280" s="399" t="str">
        <f t="shared" si="344"/>
        <v/>
      </c>
      <c r="BB280" s="399" t="str">
        <f t="shared" si="344"/>
        <v/>
      </c>
      <c r="BC280" s="399" t="str">
        <f t="shared" si="344"/>
        <v/>
      </c>
      <c r="BD280" s="403" t="str">
        <f t="shared" si="344"/>
        <v/>
      </c>
      <c r="BE280" s="393">
        <f t="shared" si="357"/>
        <v>0</v>
      </c>
      <c r="BG280" s="399">
        <f t="shared" si="358"/>
        <v>0</v>
      </c>
      <c r="BH280" s="399">
        <f t="shared" si="359"/>
        <v>0</v>
      </c>
      <c r="BI280" s="412">
        <f t="shared" si="360"/>
        <v>0</v>
      </c>
      <c r="BJ280" s="413">
        <f t="shared" si="345"/>
        <v>0</v>
      </c>
      <c r="BK280" s="398" t="str">
        <f t="shared" si="346"/>
        <v>0</v>
      </c>
      <c r="BL280" s="398" t="str">
        <f t="shared" si="347"/>
        <v>0</v>
      </c>
      <c r="BM280" s="412">
        <f t="shared" si="361"/>
        <v>0</v>
      </c>
      <c r="BN280" s="412" t="str">
        <f t="shared" si="362"/>
        <v>0m0</v>
      </c>
      <c r="BO280" s="399">
        <f t="shared" si="363"/>
        <v>0</v>
      </c>
      <c r="BP280" s="399">
        <f t="shared" si="364"/>
        <v>0</v>
      </c>
      <c r="BQ280" s="412">
        <f t="shared" si="365"/>
        <v>0</v>
      </c>
      <c r="BR280" s="413">
        <f t="shared" si="366"/>
        <v>0</v>
      </c>
      <c r="BS280" s="398" t="str">
        <f t="shared" si="367"/>
        <v>0</v>
      </c>
      <c r="BT280" s="398" t="str">
        <f t="shared" si="368"/>
        <v>0</v>
      </c>
      <c r="BU280" s="412">
        <f t="shared" si="369"/>
        <v>0</v>
      </c>
      <c r="BV280" s="412" t="str">
        <f t="shared" si="370"/>
        <v>0m0</v>
      </c>
      <c r="BW280" s="399">
        <f t="shared" si="371"/>
        <v>0</v>
      </c>
      <c r="BX280" s="399">
        <f t="shared" si="372"/>
        <v>0</v>
      </c>
      <c r="BY280" s="412">
        <f t="shared" si="373"/>
        <v>0</v>
      </c>
      <c r="BZ280" s="413">
        <f t="shared" si="374"/>
        <v>0</v>
      </c>
      <c r="CA280" s="398" t="str">
        <f t="shared" si="375"/>
        <v>0</v>
      </c>
      <c r="CB280" s="398" t="str">
        <f t="shared" si="376"/>
        <v>0</v>
      </c>
      <c r="CC280" s="412">
        <f t="shared" si="377"/>
        <v>0</v>
      </c>
      <c r="CD280" s="412" t="str">
        <f t="shared" si="378"/>
        <v>0m0</v>
      </c>
      <c r="CE280" s="399">
        <f t="shared" si="379"/>
        <v>0</v>
      </c>
      <c r="CF280" s="399">
        <f t="shared" si="380"/>
        <v>0</v>
      </c>
      <c r="CG280" s="412">
        <f t="shared" si="381"/>
        <v>0</v>
      </c>
      <c r="CH280" s="413">
        <f t="shared" si="382"/>
        <v>0</v>
      </c>
      <c r="CI280" s="398" t="str">
        <f t="shared" si="383"/>
        <v>0</v>
      </c>
      <c r="CJ280" s="398" t="str">
        <f t="shared" si="384"/>
        <v>0</v>
      </c>
      <c r="CK280" s="412">
        <f t="shared" si="385"/>
        <v>0</v>
      </c>
      <c r="CL280" s="412" t="str">
        <f t="shared" si="386"/>
        <v>0m0</v>
      </c>
      <c r="CM280" s="399">
        <f t="shared" si="387"/>
        <v>0</v>
      </c>
      <c r="CN280" s="399">
        <f t="shared" si="388"/>
        <v>0</v>
      </c>
      <c r="CO280" s="412">
        <f t="shared" si="389"/>
        <v>0</v>
      </c>
      <c r="CP280" s="413">
        <f t="shared" si="390"/>
        <v>0</v>
      </c>
      <c r="CQ280" s="398" t="str">
        <f t="shared" si="391"/>
        <v>0</v>
      </c>
      <c r="CR280" s="398" t="str">
        <f t="shared" si="392"/>
        <v>0</v>
      </c>
      <c r="CS280" s="412">
        <f t="shared" si="393"/>
        <v>0</v>
      </c>
      <c r="CT280" s="412" t="str">
        <f t="shared" si="394"/>
        <v>0m0</v>
      </c>
      <c r="CU280" s="412">
        <f t="shared" si="395"/>
        <v>0</v>
      </c>
      <c r="CV280" s="412">
        <f t="shared" si="396"/>
        <v>0</v>
      </c>
      <c r="CW280" s="412">
        <f t="shared" si="397"/>
        <v>0</v>
      </c>
      <c r="CX280" s="412">
        <f t="shared" si="398"/>
        <v>0</v>
      </c>
      <c r="CY280" s="412">
        <f t="shared" si="399"/>
        <v>0</v>
      </c>
      <c r="CZ280" s="412" t="str">
        <f t="shared" si="400"/>
        <v/>
      </c>
      <c r="DA280" s="412" t="str">
        <f t="shared" si="401"/>
        <v/>
      </c>
      <c r="DB280" s="412" t="str">
        <f t="shared" si="402"/>
        <v/>
      </c>
      <c r="DC280" s="412" t="str">
        <f t="shared" si="403"/>
        <v/>
      </c>
      <c r="DD280" s="412" t="str">
        <f t="shared" si="404"/>
        <v/>
      </c>
      <c r="DE280" s="412"/>
      <c r="DF280" s="411"/>
      <c r="DG280" s="412" t="str">
        <f t="shared" si="405"/>
        <v/>
      </c>
      <c r="DH280" s="412" t="str">
        <f t="shared" si="406"/>
        <v/>
      </c>
      <c r="DI280" s="412">
        <f t="shared" si="407"/>
        <v>0</v>
      </c>
      <c r="DJ280" s="412" t="str">
        <f t="shared" si="408"/>
        <v/>
      </c>
      <c r="DK280" s="412" t="str">
        <f t="shared" si="409"/>
        <v/>
      </c>
      <c r="DL280" s="412" t="str">
        <f t="shared" si="410"/>
        <v/>
      </c>
      <c r="DM280" s="412" t="str">
        <f t="shared" si="411"/>
        <v/>
      </c>
      <c r="DN280" s="412" t="str">
        <f t="shared" si="412"/>
        <v/>
      </c>
      <c r="DO280" s="412" t="str">
        <f t="shared" si="413"/>
        <v/>
      </c>
    </row>
    <row r="281" spans="1:119" s="157" customFormat="1" ht="18" hidden="1" customHeight="1">
      <c r="A281" s="161" t="str">
        <f t="shared" si="343"/>
        <v/>
      </c>
      <c r="B281" s="158"/>
      <c r="C281" s="31" t="str">
        <f>IF(B281="","",VLOOKUP(B281,学連登録!$C$2:$G$3000,2,FALSE))</f>
        <v/>
      </c>
      <c r="D281" s="32" t="str">
        <f>IF(B281="","",VLOOKUP(B281,学連登録!$C$2:$G$3000,3,FALSE))</f>
        <v/>
      </c>
      <c r="E281" s="33" t="str">
        <f>IF(B281="","",VLOOKUP(B281,学連登録!$C$2:$G$3000,4,FALSE))</f>
        <v/>
      </c>
      <c r="F281" s="383" t="str">
        <f>IF(B281="","",VLOOKUP(B281,学連登録!$C$2:$I$3000,7,FALSE))</f>
        <v/>
      </c>
      <c r="G281" s="160"/>
      <c r="H281" s="905"/>
      <c r="I281" s="907"/>
      <c r="J281" s="160"/>
      <c r="K281" s="905"/>
      <c r="L281" s="906"/>
      <c r="M281" s="160"/>
      <c r="N281" s="819"/>
      <c r="O281" s="820"/>
      <c r="P281" s="159"/>
      <c r="Q281" s="905"/>
      <c r="R281" s="906"/>
      <c r="S281" s="159"/>
      <c r="T281" s="905"/>
      <c r="U281" s="906"/>
      <c r="V281" s="103" t="str">
        <f>IF(B281="","",VLOOKUP(B281,学連登録!$C$2:$H$3000,6,FALSE))</f>
        <v/>
      </c>
      <c r="Y281" s="118" t="str">
        <f t="shared" si="414"/>
        <v/>
      </c>
      <c r="Z281" s="97" t="str">
        <f>IF(G281="","",VLOOKUP(G281,種目名!$R$5:$T$104,3,0))</f>
        <v/>
      </c>
      <c r="AA281" s="99" t="str">
        <f>IF(J281="","",VLOOKUP(J281,種目名!$R$5:$T$104,3,0))</f>
        <v/>
      </c>
      <c r="AB281" s="119" t="str">
        <f>IF(M281="","",VLOOKUP(M281,種目名!$R$5:$T$104,3,0))</f>
        <v/>
      </c>
      <c r="AC281" s="119" t="str">
        <f>IF(P281="","",VLOOKUP(AF281,種目名!$R$5:$T$104,3,0))</f>
        <v/>
      </c>
      <c r="AD281" s="120" t="str">
        <f>IF(S281="","",VLOOKUP(AI281,種目名!$R$5:$T$104,3,0))</f>
        <v/>
      </c>
      <c r="AE281" s="117">
        <f t="shared" si="415"/>
        <v>0</v>
      </c>
      <c r="AF281" s="157" t="str">
        <f t="shared" si="416"/>
        <v/>
      </c>
      <c r="AG281" s="157" t="str">
        <f t="shared" si="417"/>
        <v/>
      </c>
      <c r="AH281" s="157">
        <f t="shared" si="418"/>
        <v>0</v>
      </c>
      <c r="AI281" s="157" t="str">
        <f t="shared" si="419"/>
        <v/>
      </c>
      <c r="AJ281" s="157" t="str">
        <f t="shared" si="420"/>
        <v/>
      </c>
      <c r="AK281" s="390"/>
      <c r="AL281" s="171">
        <f t="shared" si="348"/>
        <v>0</v>
      </c>
      <c r="AM281" s="399">
        <f t="shared" si="349"/>
        <v>0</v>
      </c>
      <c r="AN281" s="399">
        <f>COUNTIF($B$12:B281,B281)</f>
        <v>0</v>
      </c>
      <c r="AO281" s="399"/>
      <c r="AP281" s="399" t="str">
        <f t="shared" si="350"/>
        <v/>
      </c>
      <c r="AQ281" s="399" t="str">
        <f t="shared" si="350"/>
        <v/>
      </c>
      <c r="AR281" s="399" t="str">
        <f t="shared" si="350"/>
        <v/>
      </c>
      <c r="AS281" s="399" t="str">
        <f t="shared" si="350"/>
        <v/>
      </c>
      <c r="AT281" s="399">
        <f t="shared" si="351"/>
        <v>0</v>
      </c>
      <c r="AU281" s="399" t="str">
        <f t="shared" si="352"/>
        <v/>
      </c>
      <c r="AV281" s="399" t="str">
        <f t="shared" si="353"/>
        <v/>
      </c>
      <c r="AW281" s="399" t="str">
        <f t="shared" si="354"/>
        <v/>
      </c>
      <c r="AX281" s="399" t="str">
        <f t="shared" si="355"/>
        <v/>
      </c>
      <c r="AY281" s="399" t="str">
        <f t="shared" si="356"/>
        <v/>
      </c>
      <c r="AZ281" s="399" t="str">
        <f t="shared" si="344"/>
        <v/>
      </c>
      <c r="BA281" s="399" t="str">
        <f t="shared" si="344"/>
        <v/>
      </c>
      <c r="BB281" s="399" t="str">
        <f t="shared" si="344"/>
        <v/>
      </c>
      <c r="BC281" s="399" t="str">
        <f t="shared" si="344"/>
        <v/>
      </c>
      <c r="BD281" s="403" t="str">
        <f t="shared" si="344"/>
        <v/>
      </c>
      <c r="BE281" s="393">
        <f t="shared" si="357"/>
        <v>0</v>
      </c>
      <c r="BG281" s="399">
        <f t="shared" si="358"/>
        <v>0</v>
      </c>
      <c r="BH281" s="399">
        <f t="shared" si="359"/>
        <v>0</v>
      </c>
      <c r="BI281" s="412">
        <f t="shared" si="360"/>
        <v>0</v>
      </c>
      <c r="BJ281" s="413">
        <f t="shared" si="345"/>
        <v>0</v>
      </c>
      <c r="BK281" s="398" t="str">
        <f t="shared" si="346"/>
        <v>0</v>
      </c>
      <c r="BL281" s="398" t="str">
        <f t="shared" si="347"/>
        <v>0</v>
      </c>
      <c r="BM281" s="412">
        <f t="shared" si="361"/>
        <v>0</v>
      </c>
      <c r="BN281" s="412" t="str">
        <f t="shared" si="362"/>
        <v>0m0</v>
      </c>
      <c r="BO281" s="399">
        <f t="shared" si="363"/>
        <v>0</v>
      </c>
      <c r="BP281" s="399">
        <f t="shared" si="364"/>
        <v>0</v>
      </c>
      <c r="BQ281" s="412">
        <f t="shared" si="365"/>
        <v>0</v>
      </c>
      <c r="BR281" s="413">
        <f t="shared" si="366"/>
        <v>0</v>
      </c>
      <c r="BS281" s="398" t="str">
        <f t="shared" si="367"/>
        <v>0</v>
      </c>
      <c r="BT281" s="398" t="str">
        <f t="shared" si="368"/>
        <v>0</v>
      </c>
      <c r="BU281" s="412">
        <f t="shared" si="369"/>
        <v>0</v>
      </c>
      <c r="BV281" s="412" t="str">
        <f t="shared" si="370"/>
        <v>0m0</v>
      </c>
      <c r="BW281" s="399">
        <f t="shared" si="371"/>
        <v>0</v>
      </c>
      <c r="BX281" s="399">
        <f t="shared" si="372"/>
        <v>0</v>
      </c>
      <c r="BY281" s="412">
        <f t="shared" si="373"/>
        <v>0</v>
      </c>
      <c r="BZ281" s="413">
        <f t="shared" si="374"/>
        <v>0</v>
      </c>
      <c r="CA281" s="398" t="str">
        <f t="shared" si="375"/>
        <v>0</v>
      </c>
      <c r="CB281" s="398" t="str">
        <f t="shared" si="376"/>
        <v>0</v>
      </c>
      <c r="CC281" s="412">
        <f t="shared" si="377"/>
        <v>0</v>
      </c>
      <c r="CD281" s="412" t="str">
        <f t="shared" si="378"/>
        <v>0m0</v>
      </c>
      <c r="CE281" s="399">
        <f t="shared" si="379"/>
        <v>0</v>
      </c>
      <c r="CF281" s="399">
        <f t="shared" si="380"/>
        <v>0</v>
      </c>
      <c r="CG281" s="412">
        <f t="shared" si="381"/>
        <v>0</v>
      </c>
      <c r="CH281" s="413">
        <f t="shared" si="382"/>
        <v>0</v>
      </c>
      <c r="CI281" s="398" t="str">
        <f t="shared" si="383"/>
        <v>0</v>
      </c>
      <c r="CJ281" s="398" t="str">
        <f t="shared" si="384"/>
        <v>0</v>
      </c>
      <c r="CK281" s="412">
        <f t="shared" si="385"/>
        <v>0</v>
      </c>
      <c r="CL281" s="412" t="str">
        <f t="shared" si="386"/>
        <v>0m0</v>
      </c>
      <c r="CM281" s="399">
        <f t="shared" si="387"/>
        <v>0</v>
      </c>
      <c r="CN281" s="399">
        <f t="shared" si="388"/>
        <v>0</v>
      </c>
      <c r="CO281" s="412">
        <f t="shared" si="389"/>
        <v>0</v>
      </c>
      <c r="CP281" s="413">
        <f t="shared" si="390"/>
        <v>0</v>
      </c>
      <c r="CQ281" s="398" t="str">
        <f t="shared" si="391"/>
        <v>0</v>
      </c>
      <c r="CR281" s="398" t="str">
        <f t="shared" si="392"/>
        <v>0</v>
      </c>
      <c r="CS281" s="412">
        <f t="shared" si="393"/>
        <v>0</v>
      </c>
      <c r="CT281" s="412" t="str">
        <f t="shared" si="394"/>
        <v>0m0</v>
      </c>
      <c r="CU281" s="412">
        <f t="shared" si="395"/>
        <v>0</v>
      </c>
      <c r="CV281" s="412">
        <f t="shared" si="396"/>
        <v>0</v>
      </c>
      <c r="CW281" s="412">
        <f t="shared" si="397"/>
        <v>0</v>
      </c>
      <c r="CX281" s="412">
        <f t="shared" si="398"/>
        <v>0</v>
      </c>
      <c r="CY281" s="412">
        <f t="shared" si="399"/>
        <v>0</v>
      </c>
      <c r="CZ281" s="412" t="str">
        <f t="shared" si="400"/>
        <v/>
      </c>
      <c r="DA281" s="412" t="str">
        <f t="shared" si="401"/>
        <v/>
      </c>
      <c r="DB281" s="412" t="str">
        <f t="shared" si="402"/>
        <v/>
      </c>
      <c r="DC281" s="412" t="str">
        <f t="shared" si="403"/>
        <v/>
      </c>
      <c r="DD281" s="412" t="str">
        <f t="shared" si="404"/>
        <v/>
      </c>
      <c r="DE281" s="412"/>
      <c r="DF281" s="411"/>
      <c r="DG281" s="412" t="str">
        <f t="shared" si="405"/>
        <v/>
      </c>
      <c r="DH281" s="412" t="str">
        <f t="shared" si="406"/>
        <v/>
      </c>
      <c r="DI281" s="412">
        <f t="shared" si="407"/>
        <v>0</v>
      </c>
      <c r="DJ281" s="412" t="str">
        <f t="shared" si="408"/>
        <v/>
      </c>
      <c r="DK281" s="412" t="str">
        <f t="shared" si="409"/>
        <v/>
      </c>
      <c r="DL281" s="412" t="str">
        <f t="shared" si="410"/>
        <v/>
      </c>
      <c r="DM281" s="412" t="str">
        <f t="shared" si="411"/>
        <v/>
      </c>
      <c r="DN281" s="412" t="str">
        <f t="shared" si="412"/>
        <v/>
      </c>
      <c r="DO281" s="412" t="str">
        <f t="shared" si="413"/>
        <v/>
      </c>
    </row>
    <row r="282" spans="1:119" s="157" customFormat="1" ht="18" hidden="1" customHeight="1">
      <c r="A282" s="161" t="str">
        <f t="shared" si="343"/>
        <v/>
      </c>
      <c r="B282" s="158"/>
      <c r="C282" s="31" t="str">
        <f>IF(B282="","",VLOOKUP(B282,学連登録!$C$2:$G$3000,2,FALSE))</f>
        <v/>
      </c>
      <c r="D282" s="32" t="str">
        <f>IF(B282="","",VLOOKUP(B282,学連登録!$C$2:$G$3000,3,FALSE))</f>
        <v/>
      </c>
      <c r="E282" s="33" t="str">
        <f>IF(B282="","",VLOOKUP(B282,学連登録!$C$2:$G$3000,4,FALSE))</f>
        <v/>
      </c>
      <c r="F282" s="383" t="str">
        <f>IF(B282="","",VLOOKUP(B282,学連登録!$C$2:$I$3000,7,FALSE))</f>
        <v/>
      </c>
      <c r="G282" s="160"/>
      <c r="H282" s="905"/>
      <c r="I282" s="907"/>
      <c r="J282" s="160"/>
      <c r="K282" s="905"/>
      <c r="L282" s="906"/>
      <c r="M282" s="160"/>
      <c r="N282" s="819"/>
      <c r="O282" s="820"/>
      <c r="P282" s="159"/>
      <c r="Q282" s="905"/>
      <c r="R282" s="906"/>
      <c r="S282" s="159"/>
      <c r="T282" s="905"/>
      <c r="U282" s="906"/>
      <c r="V282" s="103" t="str">
        <f>IF(B282="","",VLOOKUP(B282,学連登録!$C$2:$H$3000,6,FALSE))</f>
        <v/>
      </c>
      <c r="Y282" s="118" t="str">
        <f t="shared" si="414"/>
        <v/>
      </c>
      <c r="Z282" s="97" t="str">
        <f>IF(G282="","",VLOOKUP(G282,種目名!$R$5:$T$104,3,0))</f>
        <v/>
      </c>
      <c r="AA282" s="99" t="str">
        <f>IF(J282="","",VLOOKUP(J282,種目名!$R$5:$T$104,3,0))</f>
        <v/>
      </c>
      <c r="AB282" s="119" t="str">
        <f>IF(M282="","",VLOOKUP(M282,種目名!$R$5:$T$104,3,0))</f>
        <v/>
      </c>
      <c r="AC282" s="119" t="str">
        <f>IF(P282="","",VLOOKUP(AF282,種目名!$R$5:$T$104,3,0))</f>
        <v/>
      </c>
      <c r="AD282" s="120" t="str">
        <f>IF(S282="","",VLOOKUP(AI282,種目名!$R$5:$T$104,3,0))</f>
        <v/>
      </c>
      <c r="AE282" s="117">
        <f t="shared" si="415"/>
        <v>0</v>
      </c>
      <c r="AF282" s="157" t="str">
        <f t="shared" si="416"/>
        <v/>
      </c>
      <c r="AG282" s="157" t="str">
        <f t="shared" si="417"/>
        <v/>
      </c>
      <c r="AH282" s="157">
        <f t="shared" si="418"/>
        <v>0</v>
      </c>
      <c r="AI282" s="157" t="str">
        <f t="shared" si="419"/>
        <v/>
      </c>
      <c r="AJ282" s="157" t="str">
        <f t="shared" si="420"/>
        <v/>
      </c>
      <c r="AK282" s="390"/>
      <c r="AL282" s="171">
        <f t="shared" si="348"/>
        <v>0</v>
      </c>
      <c r="AM282" s="399">
        <f t="shared" si="349"/>
        <v>0</v>
      </c>
      <c r="AN282" s="399">
        <f>COUNTIF($B$12:B282,B282)</f>
        <v>0</v>
      </c>
      <c r="AO282" s="399"/>
      <c r="AP282" s="399" t="str">
        <f t="shared" si="350"/>
        <v/>
      </c>
      <c r="AQ282" s="399" t="str">
        <f t="shared" si="350"/>
        <v/>
      </c>
      <c r="AR282" s="399" t="str">
        <f t="shared" si="350"/>
        <v/>
      </c>
      <c r="AS282" s="399" t="str">
        <f t="shared" si="350"/>
        <v/>
      </c>
      <c r="AT282" s="399">
        <f t="shared" si="351"/>
        <v>0</v>
      </c>
      <c r="AU282" s="399" t="str">
        <f t="shared" si="352"/>
        <v/>
      </c>
      <c r="AV282" s="399" t="str">
        <f t="shared" si="353"/>
        <v/>
      </c>
      <c r="AW282" s="399" t="str">
        <f t="shared" si="354"/>
        <v/>
      </c>
      <c r="AX282" s="399" t="str">
        <f t="shared" si="355"/>
        <v/>
      </c>
      <c r="AY282" s="399" t="str">
        <f t="shared" si="356"/>
        <v/>
      </c>
      <c r="AZ282" s="399" t="str">
        <f t="shared" si="344"/>
        <v/>
      </c>
      <c r="BA282" s="399" t="str">
        <f t="shared" si="344"/>
        <v/>
      </c>
      <c r="BB282" s="399" t="str">
        <f t="shared" si="344"/>
        <v/>
      </c>
      <c r="BC282" s="399" t="str">
        <f t="shared" si="344"/>
        <v/>
      </c>
      <c r="BD282" s="403" t="str">
        <f t="shared" si="344"/>
        <v/>
      </c>
      <c r="BE282" s="393">
        <f t="shared" si="357"/>
        <v>0</v>
      </c>
      <c r="BG282" s="399">
        <f t="shared" si="358"/>
        <v>0</v>
      </c>
      <c r="BH282" s="399">
        <f t="shared" si="359"/>
        <v>0</v>
      </c>
      <c r="BI282" s="412">
        <f t="shared" si="360"/>
        <v>0</v>
      </c>
      <c r="BJ282" s="413">
        <f t="shared" si="345"/>
        <v>0</v>
      </c>
      <c r="BK282" s="398" t="str">
        <f t="shared" si="346"/>
        <v>0</v>
      </c>
      <c r="BL282" s="398" t="str">
        <f t="shared" si="347"/>
        <v>0</v>
      </c>
      <c r="BM282" s="412">
        <f t="shared" si="361"/>
        <v>0</v>
      </c>
      <c r="BN282" s="412" t="str">
        <f t="shared" si="362"/>
        <v>0m0</v>
      </c>
      <c r="BO282" s="399">
        <f t="shared" si="363"/>
        <v>0</v>
      </c>
      <c r="BP282" s="399">
        <f t="shared" si="364"/>
        <v>0</v>
      </c>
      <c r="BQ282" s="412">
        <f t="shared" si="365"/>
        <v>0</v>
      </c>
      <c r="BR282" s="413">
        <f t="shared" si="366"/>
        <v>0</v>
      </c>
      <c r="BS282" s="398" t="str">
        <f t="shared" si="367"/>
        <v>0</v>
      </c>
      <c r="BT282" s="398" t="str">
        <f t="shared" si="368"/>
        <v>0</v>
      </c>
      <c r="BU282" s="412">
        <f t="shared" si="369"/>
        <v>0</v>
      </c>
      <c r="BV282" s="412" t="str">
        <f t="shared" si="370"/>
        <v>0m0</v>
      </c>
      <c r="BW282" s="399">
        <f t="shared" si="371"/>
        <v>0</v>
      </c>
      <c r="BX282" s="399">
        <f t="shared" si="372"/>
        <v>0</v>
      </c>
      <c r="BY282" s="412">
        <f t="shared" si="373"/>
        <v>0</v>
      </c>
      <c r="BZ282" s="413">
        <f t="shared" si="374"/>
        <v>0</v>
      </c>
      <c r="CA282" s="398" t="str">
        <f t="shared" si="375"/>
        <v>0</v>
      </c>
      <c r="CB282" s="398" t="str">
        <f t="shared" si="376"/>
        <v>0</v>
      </c>
      <c r="CC282" s="412">
        <f t="shared" si="377"/>
        <v>0</v>
      </c>
      <c r="CD282" s="412" t="str">
        <f t="shared" si="378"/>
        <v>0m0</v>
      </c>
      <c r="CE282" s="399">
        <f t="shared" si="379"/>
        <v>0</v>
      </c>
      <c r="CF282" s="399">
        <f t="shared" si="380"/>
        <v>0</v>
      </c>
      <c r="CG282" s="412">
        <f t="shared" si="381"/>
        <v>0</v>
      </c>
      <c r="CH282" s="413">
        <f t="shared" si="382"/>
        <v>0</v>
      </c>
      <c r="CI282" s="398" t="str">
        <f t="shared" si="383"/>
        <v>0</v>
      </c>
      <c r="CJ282" s="398" t="str">
        <f t="shared" si="384"/>
        <v>0</v>
      </c>
      <c r="CK282" s="412">
        <f t="shared" si="385"/>
        <v>0</v>
      </c>
      <c r="CL282" s="412" t="str">
        <f t="shared" si="386"/>
        <v>0m0</v>
      </c>
      <c r="CM282" s="399">
        <f t="shared" si="387"/>
        <v>0</v>
      </c>
      <c r="CN282" s="399">
        <f t="shared" si="388"/>
        <v>0</v>
      </c>
      <c r="CO282" s="412">
        <f t="shared" si="389"/>
        <v>0</v>
      </c>
      <c r="CP282" s="413">
        <f t="shared" si="390"/>
        <v>0</v>
      </c>
      <c r="CQ282" s="398" t="str">
        <f t="shared" si="391"/>
        <v>0</v>
      </c>
      <c r="CR282" s="398" t="str">
        <f t="shared" si="392"/>
        <v>0</v>
      </c>
      <c r="CS282" s="412">
        <f t="shared" si="393"/>
        <v>0</v>
      </c>
      <c r="CT282" s="412" t="str">
        <f t="shared" si="394"/>
        <v>0m0</v>
      </c>
      <c r="CU282" s="412">
        <f t="shared" si="395"/>
        <v>0</v>
      </c>
      <c r="CV282" s="412">
        <f t="shared" si="396"/>
        <v>0</v>
      </c>
      <c r="CW282" s="412">
        <f t="shared" si="397"/>
        <v>0</v>
      </c>
      <c r="CX282" s="412">
        <f t="shared" si="398"/>
        <v>0</v>
      </c>
      <c r="CY282" s="412">
        <f t="shared" si="399"/>
        <v>0</v>
      </c>
      <c r="CZ282" s="412" t="str">
        <f t="shared" si="400"/>
        <v/>
      </c>
      <c r="DA282" s="412" t="str">
        <f t="shared" si="401"/>
        <v/>
      </c>
      <c r="DB282" s="412" t="str">
        <f t="shared" si="402"/>
        <v/>
      </c>
      <c r="DC282" s="412" t="str">
        <f t="shared" si="403"/>
        <v/>
      </c>
      <c r="DD282" s="412" t="str">
        <f t="shared" si="404"/>
        <v/>
      </c>
      <c r="DE282" s="412"/>
      <c r="DF282" s="411"/>
      <c r="DG282" s="412" t="str">
        <f t="shared" si="405"/>
        <v/>
      </c>
      <c r="DH282" s="412" t="str">
        <f t="shared" si="406"/>
        <v/>
      </c>
      <c r="DI282" s="412">
        <f t="shared" si="407"/>
        <v>0</v>
      </c>
      <c r="DJ282" s="412" t="str">
        <f t="shared" si="408"/>
        <v/>
      </c>
      <c r="DK282" s="412" t="str">
        <f t="shared" si="409"/>
        <v/>
      </c>
      <c r="DL282" s="412" t="str">
        <f t="shared" si="410"/>
        <v/>
      </c>
      <c r="DM282" s="412" t="str">
        <f t="shared" si="411"/>
        <v/>
      </c>
      <c r="DN282" s="412" t="str">
        <f t="shared" si="412"/>
        <v/>
      </c>
      <c r="DO282" s="412" t="str">
        <f t="shared" si="413"/>
        <v/>
      </c>
    </row>
    <row r="283" spans="1:119" s="157" customFormat="1" ht="18" hidden="1" customHeight="1">
      <c r="A283" s="161" t="str">
        <f t="shared" si="343"/>
        <v/>
      </c>
      <c r="B283" s="158"/>
      <c r="C283" s="31" t="str">
        <f>IF(B283="","",VLOOKUP(B283,学連登録!$C$2:$G$3000,2,FALSE))</f>
        <v/>
      </c>
      <c r="D283" s="32" t="str">
        <f>IF(B283="","",VLOOKUP(B283,学連登録!$C$2:$G$3000,3,FALSE))</f>
        <v/>
      </c>
      <c r="E283" s="33" t="str">
        <f>IF(B283="","",VLOOKUP(B283,学連登録!$C$2:$G$3000,4,FALSE))</f>
        <v/>
      </c>
      <c r="F283" s="383" t="str">
        <f>IF(B283="","",VLOOKUP(B283,学連登録!$C$2:$I$3000,7,FALSE))</f>
        <v/>
      </c>
      <c r="G283" s="160"/>
      <c r="H283" s="905"/>
      <c r="I283" s="907"/>
      <c r="J283" s="160"/>
      <c r="K283" s="905"/>
      <c r="L283" s="906"/>
      <c r="M283" s="160"/>
      <c r="N283" s="819"/>
      <c r="O283" s="820"/>
      <c r="P283" s="159"/>
      <c r="Q283" s="905"/>
      <c r="R283" s="906"/>
      <c r="S283" s="159"/>
      <c r="T283" s="905"/>
      <c r="U283" s="906"/>
      <c r="V283" s="103" t="str">
        <f>IF(B283="","",VLOOKUP(B283,学連登録!$C$2:$H$3000,6,FALSE))</f>
        <v/>
      </c>
      <c r="Y283" s="118" t="str">
        <f t="shared" si="414"/>
        <v/>
      </c>
      <c r="Z283" s="97" t="str">
        <f>IF(G283="","",VLOOKUP(G283,種目名!$R$5:$T$104,3,0))</f>
        <v/>
      </c>
      <c r="AA283" s="99" t="str">
        <f>IF(J283="","",VLOOKUP(J283,種目名!$R$5:$T$104,3,0))</f>
        <v/>
      </c>
      <c r="AB283" s="119" t="str">
        <f>IF(M283="","",VLOOKUP(M283,種目名!$R$5:$T$104,3,0))</f>
        <v/>
      </c>
      <c r="AC283" s="119" t="str">
        <f>IF(P283="","",VLOOKUP(AF283,種目名!$R$5:$T$104,3,0))</f>
        <v/>
      </c>
      <c r="AD283" s="120" t="str">
        <f>IF(S283="","",VLOOKUP(AI283,種目名!$R$5:$T$104,3,0))</f>
        <v/>
      </c>
      <c r="AE283" s="117">
        <f t="shared" si="415"/>
        <v>0</v>
      </c>
      <c r="AF283" s="157" t="str">
        <f t="shared" si="416"/>
        <v/>
      </c>
      <c r="AG283" s="157" t="str">
        <f t="shared" si="417"/>
        <v/>
      </c>
      <c r="AH283" s="157">
        <f t="shared" si="418"/>
        <v>0</v>
      </c>
      <c r="AI283" s="157" t="str">
        <f t="shared" si="419"/>
        <v/>
      </c>
      <c r="AJ283" s="157" t="str">
        <f t="shared" si="420"/>
        <v/>
      </c>
      <c r="AK283" s="390"/>
      <c r="AL283" s="171">
        <f t="shared" si="348"/>
        <v>0</v>
      </c>
      <c r="AM283" s="399">
        <f t="shared" si="349"/>
        <v>0</v>
      </c>
      <c r="AN283" s="399">
        <f>COUNTIF($B$12:B283,B283)</f>
        <v>0</v>
      </c>
      <c r="AO283" s="399"/>
      <c r="AP283" s="399" t="str">
        <f t="shared" si="350"/>
        <v/>
      </c>
      <c r="AQ283" s="399" t="str">
        <f t="shared" si="350"/>
        <v/>
      </c>
      <c r="AR283" s="399" t="str">
        <f t="shared" si="350"/>
        <v/>
      </c>
      <c r="AS283" s="399" t="str">
        <f t="shared" si="350"/>
        <v/>
      </c>
      <c r="AT283" s="399">
        <f t="shared" si="351"/>
        <v>0</v>
      </c>
      <c r="AU283" s="399" t="str">
        <f t="shared" si="352"/>
        <v/>
      </c>
      <c r="AV283" s="399" t="str">
        <f t="shared" si="353"/>
        <v/>
      </c>
      <c r="AW283" s="399" t="str">
        <f t="shared" si="354"/>
        <v/>
      </c>
      <c r="AX283" s="399" t="str">
        <f t="shared" si="355"/>
        <v/>
      </c>
      <c r="AY283" s="399" t="str">
        <f t="shared" si="356"/>
        <v/>
      </c>
      <c r="AZ283" s="399" t="str">
        <f t="shared" si="344"/>
        <v/>
      </c>
      <c r="BA283" s="399" t="str">
        <f t="shared" si="344"/>
        <v/>
      </c>
      <c r="BB283" s="399" t="str">
        <f t="shared" si="344"/>
        <v/>
      </c>
      <c r="BC283" s="399" t="str">
        <f t="shared" si="344"/>
        <v/>
      </c>
      <c r="BD283" s="403" t="str">
        <f t="shared" si="344"/>
        <v/>
      </c>
      <c r="BE283" s="393">
        <f t="shared" si="357"/>
        <v>0</v>
      </c>
      <c r="BG283" s="399">
        <f t="shared" si="358"/>
        <v>0</v>
      </c>
      <c r="BH283" s="399">
        <f t="shared" si="359"/>
        <v>0</v>
      </c>
      <c r="BI283" s="412">
        <f t="shared" si="360"/>
        <v>0</v>
      </c>
      <c r="BJ283" s="413">
        <f t="shared" si="345"/>
        <v>0</v>
      </c>
      <c r="BK283" s="398" t="str">
        <f t="shared" si="346"/>
        <v>0</v>
      </c>
      <c r="BL283" s="398" t="str">
        <f t="shared" si="347"/>
        <v>0</v>
      </c>
      <c r="BM283" s="412">
        <f t="shared" si="361"/>
        <v>0</v>
      </c>
      <c r="BN283" s="412" t="str">
        <f t="shared" si="362"/>
        <v>0m0</v>
      </c>
      <c r="BO283" s="399">
        <f t="shared" si="363"/>
        <v>0</v>
      </c>
      <c r="BP283" s="399">
        <f t="shared" si="364"/>
        <v>0</v>
      </c>
      <c r="BQ283" s="412">
        <f t="shared" si="365"/>
        <v>0</v>
      </c>
      <c r="BR283" s="413">
        <f t="shared" si="366"/>
        <v>0</v>
      </c>
      <c r="BS283" s="398" t="str">
        <f t="shared" si="367"/>
        <v>0</v>
      </c>
      <c r="BT283" s="398" t="str">
        <f t="shared" si="368"/>
        <v>0</v>
      </c>
      <c r="BU283" s="412">
        <f t="shared" si="369"/>
        <v>0</v>
      </c>
      <c r="BV283" s="412" t="str">
        <f t="shared" si="370"/>
        <v>0m0</v>
      </c>
      <c r="BW283" s="399">
        <f t="shared" si="371"/>
        <v>0</v>
      </c>
      <c r="BX283" s="399">
        <f t="shared" si="372"/>
        <v>0</v>
      </c>
      <c r="BY283" s="412">
        <f t="shared" si="373"/>
        <v>0</v>
      </c>
      <c r="BZ283" s="413">
        <f t="shared" si="374"/>
        <v>0</v>
      </c>
      <c r="CA283" s="398" t="str">
        <f t="shared" si="375"/>
        <v>0</v>
      </c>
      <c r="CB283" s="398" t="str">
        <f t="shared" si="376"/>
        <v>0</v>
      </c>
      <c r="CC283" s="412">
        <f t="shared" si="377"/>
        <v>0</v>
      </c>
      <c r="CD283" s="412" t="str">
        <f t="shared" si="378"/>
        <v>0m0</v>
      </c>
      <c r="CE283" s="399">
        <f t="shared" si="379"/>
        <v>0</v>
      </c>
      <c r="CF283" s="399">
        <f t="shared" si="380"/>
        <v>0</v>
      </c>
      <c r="CG283" s="412">
        <f t="shared" si="381"/>
        <v>0</v>
      </c>
      <c r="CH283" s="413">
        <f t="shared" si="382"/>
        <v>0</v>
      </c>
      <c r="CI283" s="398" t="str">
        <f t="shared" si="383"/>
        <v>0</v>
      </c>
      <c r="CJ283" s="398" t="str">
        <f t="shared" si="384"/>
        <v>0</v>
      </c>
      <c r="CK283" s="412">
        <f t="shared" si="385"/>
        <v>0</v>
      </c>
      <c r="CL283" s="412" t="str">
        <f t="shared" si="386"/>
        <v>0m0</v>
      </c>
      <c r="CM283" s="399">
        <f t="shared" si="387"/>
        <v>0</v>
      </c>
      <c r="CN283" s="399">
        <f t="shared" si="388"/>
        <v>0</v>
      </c>
      <c r="CO283" s="412">
        <f t="shared" si="389"/>
        <v>0</v>
      </c>
      <c r="CP283" s="413">
        <f t="shared" si="390"/>
        <v>0</v>
      </c>
      <c r="CQ283" s="398" t="str">
        <f t="shared" si="391"/>
        <v>0</v>
      </c>
      <c r="CR283" s="398" t="str">
        <f t="shared" si="392"/>
        <v>0</v>
      </c>
      <c r="CS283" s="412">
        <f t="shared" si="393"/>
        <v>0</v>
      </c>
      <c r="CT283" s="412" t="str">
        <f t="shared" si="394"/>
        <v>0m0</v>
      </c>
      <c r="CU283" s="412">
        <f t="shared" si="395"/>
        <v>0</v>
      </c>
      <c r="CV283" s="412">
        <f t="shared" si="396"/>
        <v>0</v>
      </c>
      <c r="CW283" s="412">
        <f t="shared" si="397"/>
        <v>0</v>
      </c>
      <c r="CX283" s="412">
        <f t="shared" si="398"/>
        <v>0</v>
      </c>
      <c r="CY283" s="412">
        <f t="shared" si="399"/>
        <v>0</v>
      </c>
      <c r="CZ283" s="412" t="str">
        <f t="shared" si="400"/>
        <v/>
      </c>
      <c r="DA283" s="412" t="str">
        <f t="shared" si="401"/>
        <v/>
      </c>
      <c r="DB283" s="412" t="str">
        <f t="shared" si="402"/>
        <v/>
      </c>
      <c r="DC283" s="412" t="str">
        <f t="shared" si="403"/>
        <v/>
      </c>
      <c r="DD283" s="412" t="str">
        <f t="shared" si="404"/>
        <v/>
      </c>
      <c r="DE283" s="412"/>
      <c r="DF283" s="411"/>
      <c r="DG283" s="412" t="str">
        <f t="shared" si="405"/>
        <v/>
      </c>
      <c r="DH283" s="412" t="str">
        <f t="shared" si="406"/>
        <v/>
      </c>
      <c r="DI283" s="412">
        <f t="shared" si="407"/>
        <v>0</v>
      </c>
      <c r="DJ283" s="412" t="str">
        <f t="shared" si="408"/>
        <v/>
      </c>
      <c r="DK283" s="412" t="str">
        <f t="shared" si="409"/>
        <v/>
      </c>
      <c r="DL283" s="412" t="str">
        <f t="shared" si="410"/>
        <v/>
      </c>
      <c r="DM283" s="412" t="str">
        <f t="shared" si="411"/>
        <v/>
      </c>
      <c r="DN283" s="412" t="str">
        <f t="shared" si="412"/>
        <v/>
      </c>
      <c r="DO283" s="412" t="str">
        <f t="shared" si="413"/>
        <v/>
      </c>
    </row>
    <row r="284" spans="1:119" s="157" customFormat="1" ht="18" hidden="1" customHeight="1">
      <c r="A284" s="161" t="str">
        <f t="shared" si="343"/>
        <v/>
      </c>
      <c r="B284" s="158"/>
      <c r="C284" s="31" t="str">
        <f>IF(B284="","",VLOOKUP(B284,学連登録!$C$2:$G$3000,2,FALSE))</f>
        <v/>
      </c>
      <c r="D284" s="32" t="str">
        <f>IF(B284="","",VLOOKUP(B284,学連登録!$C$2:$G$3000,3,FALSE))</f>
        <v/>
      </c>
      <c r="E284" s="33" t="str">
        <f>IF(B284="","",VLOOKUP(B284,学連登録!$C$2:$G$3000,4,FALSE))</f>
        <v/>
      </c>
      <c r="F284" s="383" t="str">
        <f>IF(B284="","",VLOOKUP(B284,学連登録!$C$2:$I$3000,7,FALSE))</f>
        <v/>
      </c>
      <c r="G284" s="160"/>
      <c r="H284" s="905"/>
      <c r="I284" s="907"/>
      <c r="J284" s="160"/>
      <c r="K284" s="905"/>
      <c r="L284" s="906"/>
      <c r="M284" s="160"/>
      <c r="N284" s="819"/>
      <c r="O284" s="820"/>
      <c r="P284" s="159"/>
      <c r="Q284" s="905"/>
      <c r="R284" s="906"/>
      <c r="S284" s="159"/>
      <c r="T284" s="905"/>
      <c r="U284" s="906"/>
      <c r="V284" s="103" t="str">
        <f>IF(B284="","",VLOOKUP(B284,学連登録!$C$2:$H$3000,6,FALSE))</f>
        <v/>
      </c>
      <c r="Y284" s="118" t="str">
        <f t="shared" si="414"/>
        <v/>
      </c>
      <c r="Z284" s="97" t="str">
        <f>IF(G284="","",VLOOKUP(G284,種目名!$R$5:$T$104,3,0))</f>
        <v/>
      </c>
      <c r="AA284" s="99" t="str">
        <f>IF(J284="","",VLOOKUP(J284,種目名!$R$5:$T$104,3,0))</f>
        <v/>
      </c>
      <c r="AB284" s="119" t="str">
        <f>IF(M284="","",VLOOKUP(M284,種目名!$R$5:$T$104,3,0))</f>
        <v/>
      </c>
      <c r="AC284" s="119" t="str">
        <f>IF(P284="","",VLOOKUP(AF284,種目名!$R$5:$T$104,3,0))</f>
        <v/>
      </c>
      <c r="AD284" s="120" t="str">
        <f>IF(S284="","",VLOOKUP(AI284,種目名!$R$5:$T$104,3,0))</f>
        <v/>
      </c>
      <c r="AE284" s="117">
        <f t="shared" si="415"/>
        <v>0</v>
      </c>
      <c r="AF284" s="157" t="str">
        <f t="shared" si="416"/>
        <v/>
      </c>
      <c r="AG284" s="157" t="str">
        <f t="shared" si="417"/>
        <v/>
      </c>
      <c r="AH284" s="157">
        <f t="shared" si="418"/>
        <v>0</v>
      </c>
      <c r="AI284" s="157" t="str">
        <f t="shared" si="419"/>
        <v/>
      </c>
      <c r="AJ284" s="157" t="str">
        <f t="shared" si="420"/>
        <v/>
      </c>
      <c r="AK284" s="390"/>
      <c r="AL284" s="171">
        <f t="shared" si="348"/>
        <v>0</v>
      </c>
      <c r="AM284" s="399">
        <f t="shared" si="349"/>
        <v>0</v>
      </c>
      <c r="AN284" s="399">
        <f>COUNTIF($B$12:B284,B284)</f>
        <v>0</v>
      </c>
      <c r="AO284" s="399"/>
      <c r="AP284" s="399" t="str">
        <f t="shared" si="350"/>
        <v/>
      </c>
      <c r="AQ284" s="399" t="str">
        <f t="shared" si="350"/>
        <v/>
      </c>
      <c r="AR284" s="399" t="str">
        <f t="shared" si="350"/>
        <v/>
      </c>
      <c r="AS284" s="399" t="str">
        <f t="shared" si="350"/>
        <v/>
      </c>
      <c r="AT284" s="399">
        <f t="shared" si="351"/>
        <v>0</v>
      </c>
      <c r="AU284" s="399" t="str">
        <f t="shared" si="352"/>
        <v/>
      </c>
      <c r="AV284" s="399" t="str">
        <f t="shared" si="353"/>
        <v/>
      </c>
      <c r="AW284" s="399" t="str">
        <f t="shared" si="354"/>
        <v/>
      </c>
      <c r="AX284" s="399" t="str">
        <f t="shared" si="355"/>
        <v/>
      </c>
      <c r="AY284" s="399" t="str">
        <f t="shared" si="356"/>
        <v/>
      </c>
      <c r="AZ284" s="399" t="str">
        <f t="shared" si="344"/>
        <v/>
      </c>
      <c r="BA284" s="399" t="str">
        <f t="shared" si="344"/>
        <v/>
      </c>
      <c r="BB284" s="399" t="str">
        <f t="shared" si="344"/>
        <v/>
      </c>
      <c r="BC284" s="399" t="str">
        <f t="shared" si="344"/>
        <v/>
      </c>
      <c r="BD284" s="403" t="str">
        <f t="shared" si="344"/>
        <v/>
      </c>
      <c r="BE284" s="393">
        <f t="shared" si="357"/>
        <v>0</v>
      </c>
      <c r="BG284" s="399">
        <f t="shared" si="358"/>
        <v>0</v>
      </c>
      <c r="BH284" s="399">
        <f t="shared" si="359"/>
        <v>0</v>
      </c>
      <c r="BI284" s="412">
        <f t="shared" si="360"/>
        <v>0</v>
      </c>
      <c r="BJ284" s="413">
        <f t="shared" si="345"/>
        <v>0</v>
      </c>
      <c r="BK284" s="398" t="str">
        <f t="shared" si="346"/>
        <v>0</v>
      </c>
      <c r="BL284" s="398" t="str">
        <f t="shared" si="347"/>
        <v>0</v>
      </c>
      <c r="BM284" s="412">
        <f t="shared" si="361"/>
        <v>0</v>
      </c>
      <c r="BN284" s="412" t="str">
        <f t="shared" si="362"/>
        <v>0m0</v>
      </c>
      <c r="BO284" s="399">
        <f t="shared" si="363"/>
        <v>0</v>
      </c>
      <c r="BP284" s="399">
        <f t="shared" si="364"/>
        <v>0</v>
      </c>
      <c r="BQ284" s="412">
        <f t="shared" si="365"/>
        <v>0</v>
      </c>
      <c r="BR284" s="413">
        <f t="shared" si="366"/>
        <v>0</v>
      </c>
      <c r="BS284" s="398" t="str">
        <f t="shared" si="367"/>
        <v>0</v>
      </c>
      <c r="BT284" s="398" t="str">
        <f t="shared" si="368"/>
        <v>0</v>
      </c>
      <c r="BU284" s="412">
        <f t="shared" si="369"/>
        <v>0</v>
      </c>
      <c r="BV284" s="412" t="str">
        <f t="shared" si="370"/>
        <v>0m0</v>
      </c>
      <c r="BW284" s="399">
        <f t="shared" si="371"/>
        <v>0</v>
      </c>
      <c r="BX284" s="399">
        <f t="shared" si="372"/>
        <v>0</v>
      </c>
      <c r="BY284" s="412">
        <f t="shared" si="373"/>
        <v>0</v>
      </c>
      <c r="BZ284" s="413">
        <f t="shared" si="374"/>
        <v>0</v>
      </c>
      <c r="CA284" s="398" t="str">
        <f t="shared" si="375"/>
        <v>0</v>
      </c>
      <c r="CB284" s="398" t="str">
        <f t="shared" si="376"/>
        <v>0</v>
      </c>
      <c r="CC284" s="412">
        <f t="shared" si="377"/>
        <v>0</v>
      </c>
      <c r="CD284" s="412" t="str">
        <f t="shared" si="378"/>
        <v>0m0</v>
      </c>
      <c r="CE284" s="399">
        <f t="shared" si="379"/>
        <v>0</v>
      </c>
      <c r="CF284" s="399">
        <f t="shared" si="380"/>
        <v>0</v>
      </c>
      <c r="CG284" s="412">
        <f t="shared" si="381"/>
        <v>0</v>
      </c>
      <c r="CH284" s="413">
        <f t="shared" si="382"/>
        <v>0</v>
      </c>
      <c r="CI284" s="398" t="str">
        <f t="shared" si="383"/>
        <v>0</v>
      </c>
      <c r="CJ284" s="398" t="str">
        <f t="shared" si="384"/>
        <v>0</v>
      </c>
      <c r="CK284" s="412">
        <f t="shared" si="385"/>
        <v>0</v>
      </c>
      <c r="CL284" s="412" t="str">
        <f t="shared" si="386"/>
        <v>0m0</v>
      </c>
      <c r="CM284" s="399">
        <f t="shared" si="387"/>
        <v>0</v>
      </c>
      <c r="CN284" s="399">
        <f t="shared" si="388"/>
        <v>0</v>
      </c>
      <c r="CO284" s="412">
        <f t="shared" si="389"/>
        <v>0</v>
      </c>
      <c r="CP284" s="413">
        <f t="shared" si="390"/>
        <v>0</v>
      </c>
      <c r="CQ284" s="398" t="str">
        <f t="shared" si="391"/>
        <v>0</v>
      </c>
      <c r="CR284" s="398" t="str">
        <f t="shared" si="392"/>
        <v>0</v>
      </c>
      <c r="CS284" s="412">
        <f t="shared" si="393"/>
        <v>0</v>
      </c>
      <c r="CT284" s="412" t="str">
        <f t="shared" si="394"/>
        <v>0m0</v>
      </c>
      <c r="CU284" s="412">
        <f t="shared" si="395"/>
        <v>0</v>
      </c>
      <c r="CV284" s="412">
        <f t="shared" si="396"/>
        <v>0</v>
      </c>
      <c r="CW284" s="412">
        <f t="shared" si="397"/>
        <v>0</v>
      </c>
      <c r="CX284" s="412">
        <f t="shared" si="398"/>
        <v>0</v>
      </c>
      <c r="CY284" s="412">
        <f t="shared" si="399"/>
        <v>0</v>
      </c>
      <c r="CZ284" s="412" t="str">
        <f t="shared" si="400"/>
        <v/>
      </c>
      <c r="DA284" s="412" t="str">
        <f t="shared" si="401"/>
        <v/>
      </c>
      <c r="DB284" s="412" t="str">
        <f t="shared" si="402"/>
        <v/>
      </c>
      <c r="DC284" s="412" t="str">
        <f t="shared" si="403"/>
        <v/>
      </c>
      <c r="DD284" s="412" t="str">
        <f t="shared" si="404"/>
        <v/>
      </c>
      <c r="DE284" s="412"/>
      <c r="DF284" s="411"/>
      <c r="DG284" s="412" t="str">
        <f t="shared" si="405"/>
        <v/>
      </c>
      <c r="DH284" s="412" t="str">
        <f t="shared" si="406"/>
        <v/>
      </c>
      <c r="DI284" s="412">
        <f t="shared" si="407"/>
        <v>0</v>
      </c>
      <c r="DJ284" s="412" t="str">
        <f t="shared" si="408"/>
        <v/>
      </c>
      <c r="DK284" s="412" t="str">
        <f t="shared" si="409"/>
        <v/>
      </c>
      <c r="DL284" s="412" t="str">
        <f t="shared" si="410"/>
        <v/>
      </c>
      <c r="DM284" s="412" t="str">
        <f t="shared" si="411"/>
        <v/>
      </c>
      <c r="DN284" s="412" t="str">
        <f t="shared" si="412"/>
        <v/>
      </c>
      <c r="DO284" s="412" t="str">
        <f t="shared" si="413"/>
        <v/>
      </c>
    </row>
    <row r="285" spans="1:119" s="157" customFormat="1" ht="18" hidden="1" customHeight="1">
      <c r="A285" s="161" t="str">
        <f t="shared" si="343"/>
        <v/>
      </c>
      <c r="B285" s="158"/>
      <c r="C285" s="31" t="str">
        <f>IF(B285="","",VLOOKUP(B285,学連登録!$C$2:$G$3000,2,FALSE))</f>
        <v/>
      </c>
      <c r="D285" s="32" t="str">
        <f>IF(B285="","",VLOOKUP(B285,学連登録!$C$2:$G$3000,3,FALSE))</f>
        <v/>
      </c>
      <c r="E285" s="33" t="str">
        <f>IF(B285="","",VLOOKUP(B285,学連登録!$C$2:$G$3000,4,FALSE))</f>
        <v/>
      </c>
      <c r="F285" s="383" t="str">
        <f>IF(B285="","",VLOOKUP(B285,学連登録!$C$2:$I$3000,7,FALSE))</f>
        <v/>
      </c>
      <c r="G285" s="160"/>
      <c r="H285" s="905"/>
      <c r="I285" s="907"/>
      <c r="J285" s="160"/>
      <c r="K285" s="905"/>
      <c r="L285" s="906"/>
      <c r="M285" s="160"/>
      <c r="N285" s="819"/>
      <c r="O285" s="820"/>
      <c r="P285" s="159"/>
      <c r="Q285" s="905"/>
      <c r="R285" s="906"/>
      <c r="S285" s="159"/>
      <c r="T285" s="905"/>
      <c r="U285" s="906"/>
      <c r="V285" s="103" t="str">
        <f>IF(B285="","",VLOOKUP(B285,学連登録!$C$2:$H$3000,6,FALSE))</f>
        <v/>
      </c>
      <c r="Y285" s="118" t="str">
        <f t="shared" si="414"/>
        <v/>
      </c>
      <c r="Z285" s="97" t="str">
        <f>IF(G285="","",VLOOKUP(G285,種目名!$R$5:$T$104,3,0))</f>
        <v/>
      </c>
      <c r="AA285" s="99" t="str">
        <f>IF(J285="","",VLOOKUP(J285,種目名!$R$5:$T$104,3,0))</f>
        <v/>
      </c>
      <c r="AB285" s="119" t="str">
        <f>IF(M285="","",VLOOKUP(M285,種目名!$R$5:$T$104,3,0))</f>
        <v/>
      </c>
      <c r="AC285" s="119" t="str">
        <f>IF(P285="","",VLOOKUP(AF285,種目名!$R$5:$T$104,3,0))</f>
        <v/>
      </c>
      <c r="AD285" s="120" t="str">
        <f>IF(S285="","",VLOOKUP(AI285,種目名!$R$5:$T$104,3,0))</f>
        <v/>
      </c>
      <c r="AE285" s="117">
        <f t="shared" si="415"/>
        <v>0</v>
      </c>
      <c r="AF285" s="157" t="str">
        <f t="shared" si="416"/>
        <v/>
      </c>
      <c r="AG285" s="157" t="str">
        <f t="shared" si="417"/>
        <v/>
      </c>
      <c r="AH285" s="157">
        <f t="shared" si="418"/>
        <v>0</v>
      </c>
      <c r="AI285" s="157" t="str">
        <f t="shared" si="419"/>
        <v/>
      </c>
      <c r="AJ285" s="157" t="str">
        <f t="shared" si="420"/>
        <v/>
      </c>
      <c r="AK285" s="390"/>
      <c r="AL285" s="171">
        <f t="shared" si="348"/>
        <v>0</v>
      </c>
      <c r="AM285" s="399">
        <f t="shared" si="349"/>
        <v>0</v>
      </c>
      <c r="AN285" s="399">
        <f>COUNTIF($B$12:B285,B285)</f>
        <v>0</v>
      </c>
      <c r="AO285" s="399"/>
      <c r="AP285" s="399" t="str">
        <f t="shared" si="350"/>
        <v/>
      </c>
      <c r="AQ285" s="399" t="str">
        <f t="shared" si="350"/>
        <v/>
      </c>
      <c r="AR285" s="399" t="str">
        <f t="shared" si="350"/>
        <v/>
      </c>
      <c r="AS285" s="399" t="str">
        <f t="shared" si="350"/>
        <v/>
      </c>
      <c r="AT285" s="399">
        <f t="shared" si="351"/>
        <v>0</v>
      </c>
      <c r="AU285" s="399" t="str">
        <f t="shared" si="352"/>
        <v/>
      </c>
      <c r="AV285" s="399" t="str">
        <f t="shared" si="353"/>
        <v/>
      </c>
      <c r="AW285" s="399" t="str">
        <f t="shared" si="354"/>
        <v/>
      </c>
      <c r="AX285" s="399" t="str">
        <f t="shared" si="355"/>
        <v/>
      </c>
      <c r="AY285" s="399" t="str">
        <f t="shared" si="356"/>
        <v/>
      </c>
      <c r="AZ285" s="399" t="str">
        <f t="shared" si="344"/>
        <v/>
      </c>
      <c r="BA285" s="399" t="str">
        <f t="shared" si="344"/>
        <v/>
      </c>
      <c r="BB285" s="399" t="str">
        <f t="shared" si="344"/>
        <v/>
      </c>
      <c r="BC285" s="399" t="str">
        <f t="shared" si="344"/>
        <v/>
      </c>
      <c r="BD285" s="403" t="str">
        <f t="shared" si="344"/>
        <v/>
      </c>
      <c r="BE285" s="393">
        <f t="shared" si="357"/>
        <v>0</v>
      </c>
      <c r="BG285" s="399">
        <f t="shared" si="358"/>
        <v>0</v>
      </c>
      <c r="BH285" s="399">
        <f t="shared" si="359"/>
        <v>0</v>
      </c>
      <c r="BI285" s="412">
        <f t="shared" si="360"/>
        <v>0</v>
      </c>
      <c r="BJ285" s="413">
        <f t="shared" si="345"/>
        <v>0</v>
      </c>
      <c r="BK285" s="398" t="str">
        <f t="shared" si="346"/>
        <v>0</v>
      </c>
      <c r="BL285" s="398" t="str">
        <f t="shared" si="347"/>
        <v>0</v>
      </c>
      <c r="BM285" s="412">
        <f t="shared" si="361"/>
        <v>0</v>
      </c>
      <c r="BN285" s="412" t="str">
        <f t="shared" si="362"/>
        <v>0m0</v>
      </c>
      <c r="BO285" s="399">
        <f t="shared" si="363"/>
        <v>0</v>
      </c>
      <c r="BP285" s="399">
        <f t="shared" si="364"/>
        <v>0</v>
      </c>
      <c r="BQ285" s="412">
        <f t="shared" si="365"/>
        <v>0</v>
      </c>
      <c r="BR285" s="413">
        <f t="shared" si="366"/>
        <v>0</v>
      </c>
      <c r="BS285" s="398" t="str">
        <f t="shared" si="367"/>
        <v>0</v>
      </c>
      <c r="BT285" s="398" t="str">
        <f t="shared" si="368"/>
        <v>0</v>
      </c>
      <c r="BU285" s="412">
        <f t="shared" si="369"/>
        <v>0</v>
      </c>
      <c r="BV285" s="412" t="str">
        <f t="shared" si="370"/>
        <v>0m0</v>
      </c>
      <c r="BW285" s="399">
        <f t="shared" si="371"/>
        <v>0</v>
      </c>
      <c r="BX285" s="399">
        <f t="shared" si="372"/>
        <v>0</v>
      </c>
      <c r="BY285" s="412">
        <f t="shared" si="373"/>
        <v>0</v>
      </c>
      <c r="BZ285" s="413">
        <f t="shared" si="374"/>
        <v>0</v>
      </c>
      <c r="CA285" s="398" t="str">
        <f t="shared" si="375"/>
        <v>0</v>
      </c>
      <c r="CB285" s="398" t="str">
        <f t="shared" si="376"/>
        <v>0</v>
      </c>
      <c r="CC285" s="412">
        <f t="shared" si="377"/>
        <v>0</v>
      </c>
      <c r="CD285" s="412" t="str">
        <f t="shared" si="378"/>
        <v>0m0</v>
      </c>
      <c r="CE285" s="399">
        <f t="shared" si="379"/>
        <v>0</v>
      </c>
      <c r="CF285" s="399">
        <f t="shared" si="380"/>
        <v>0</v>
      </c>
      <c r="CG285" s="412">
        <f t="shared" si="381"/>
        <v>0</v>
      </c>
      <c r="CH285" s="413">
        <f t="shared" si="382"/>
        <v>0</v>
      </c>
      <c r="CI285" s="398" t="str">
        <f t="shared" si="383"/>
        <v>0</v>
      </c>
      <c r="CJ285" s="398" t="str">
        <f t="shared" si="384"/>
        <v>0</v>
      </c>
      <c r="CK285" s="412">
        <f t="shared" si="385"/>
        <v>0</v>
      </c>
      <c r="CL285" s="412" t="str">
        <f t="shared" si="386"/>
        <v>0m0</v>
      </c>
      <c r="CM285" s="399">
        <f t="shared" si="387"/>
        <v>0</v>
      </c>
      <c r="CN285" s="399">
        <f t="shared" si="388"/>
        <v>0</v>
      </c>
      <c r="CO285" s="412">
        <f t="shared" si="389"/>
        <v>0</v>
      </c>
      <c r="CP285" s="413">
        <f t="shared" si="390"/>
        <v>0</v>
      </c>
      <c r="CQ285" s="398" t="str">
        <f t="shared" si="391"/>
        <v>0</v>
      </c>
      <c r="CR285" s="398" t="str">
        <f t="shared" si="392"/>
        <v>0</v>
      </c>
      <c r="CS285" s="412">
        <f t="shared" si="393"/>
        <v>0</v>
      </c>
      <c r="CT285" s="412" t="str">
        <f t="shared" si="394"/>
        <v>0m0</v>
      </c>
      <c r="CU285" s="412">
        <f t="shared" si="395"/>
        <v>0</v>
      </c>
      <c r="CV285" s="412">
        <f t="shared" si="396"/>
        <v>0</v>
      </c>
      <c r="CW285" s="412">
        <f t="shared" si="397"/>
        <v>0</v>
      </c>
      <c r="CX285" s="412">
        <f t="shared" si="398"/>
        <v>0</v>
      </c>
      <c r="CY285" s="412">
        <f t="shared" si="399"/>
        <v>0</v>
      </c>
      <c r="CZ285" s="412" t="str">
        <f t="shared" si="400"/>
        <v/>
      </c>
      <c r="DA285" s="412" t="str">
        <f t="shared" si="401"/>
        <v/>
      </c>
      <c r="DB285" s="412" t="str">
        <f t="shared" si="402"/>
        <v/>
      </c>
      <c r="DC285" s="412" t="str">
        <f t="shared" si="403"/>
        <v/>
      </c>
      <c r="DD285" s="412" t="str">
        <f t="shared" si="404"/>
        <v/>
      </c>
      <c r="DE285" s="412"/>
      <c r="DF285" s="411"/>
      <c r="DG285" s="412" t="str">
        <f t="shared" si="405"/>
        <v/>
      </c>
      <c r="DH285" s="412" t="str">
        <f t="shared" si="406"/>
        <v/>
      </c>
      <c r="DI285" s="412">
        <f t="shared" si="407"/>
        <v>0</v>
      </c>
      <c r="DJ285" s="412" t="str">
        <f t="shared" si="408"/>
        <v/>
      </c>
      <c r="DK285" s="412" t="str">
        <f t="shared" si="409"/>
        <v/>
      </c>
      <c r="DL285" s="412" t="str">
        <f t="shared" si="410"/>
        <v/>
      </c>
      <c r="DM285" s="412" t="str">
        <f t="shared" si="411"/>
        <v/>
      </c>
      <c r="DN285" s="412" t="str">
        <f t="shared" si="412"/>
        <v/>
      </c>
      <c r="DO285" s="412" t="str">
        <f t="shared" si="413"/>
        <v/>
      </c>
    </row>
    <row r="286" spans="1:119" s="157" customFormat="1" ht="18" hidden="1" customHeight="1">
      <c r="A286" s="161" t="str">
        <f t="shared" si="343"/>
        <v/>
      </c>
      <c r="B286" s="158"/>
      <c r="C286" s="31" t="str">
        <f>IF(B286="","",VLOOKUP(B286,学連登録!$C$2:$G$3000,2,FALSE))</f>
        <v/>
      </c>
      <c r="D286" s="32" t="str">
        <f>IF(B286="","",VLOOKUP(B286,学連登録!$C$2:$G$3000,3,FALSE))</f>
        <v/>
      </c>
      <c r="E286" s="33" t="str">
        <f>IF(B286="","",VLOOKUP(B286,学連登録!$C$2:$G$3000,4,FALSE))</f>
        <v/>
      </c>
      <c r="F286" s="383" t="str">
        <f>IF(B286="","",VLOOKUP(B286,学連登録!$C$2:$I$3000,7,FALSE))</f>
        <v/>
      </c>
      <c r="G286" s="160"/>
      <c r="H286" s="905"/>
      <c r="I286" s="907"/>
      <c r="J286" s="160"/>
      <c r="K286" s="905"/>
      <c r="L286" s="906"/>
      <c r="M286" s="160"/>
      <c r="N286" s="819"/>
      <c r="O286" s="820"/>
      <c r="P286" s="159"/>
      <c r="Q286" s="905"/>
      <c r="R286" s="906"/>
      <c r="S286" s="159"/>
      <c r="T286" s="905"/>
      <c r="U286" s="906"/>
      <c r="V286" s="103" t="str">
        <f>IF(B286="","",VLOOKUP(B286,学連登録!$C$2:$H$3000,6,FALSE))</f>
        <v/>
      </c>
      <c r="Y286" s="118" t="str">
        <f t="shared" si="414"/>
        <v/>
      </c>
      <c r="Z286" s="97" t="str">
        <f>IF(G286="","",VLOOKUP(G286,種目名!$R$5:$T$104,3,0))</f>
        <v/>
      </c>
      <c r="AA286" s="99" t="str">
        <f>IF(J286="","",VLOOKUP(J286,種目名!$R$5:$T$104,3,0))</f>
        <v/>
      </c>
      <c r="AB286" s="119" t="str">
        <f>IF(M286="","",VLOOKUP(M286,種目名!$R$5:$T$104,3,0))</f>
        <v/>
      </c>
      <c r="AC286" s="119" t="str">
        <f>IF(P286="","",VLOOKUP(AF286,種目名!$R$5:$T$104,3,0))</f>
        <v/>
      </c>
      <c r="AD286" s="120" t="str">
        <f>IF(S286="","",VLOOKUP(AI286,種目名!$R$5:$T$104,3,0))</f>
        <v/>
      </c>
      <c r="AE286" s="117">
        <f t="shared" si="415"/>
        <v>0</v>
      </c>
      <c r="AF286" s="157" t="str">
        <f t="shared" si="416"/>
        <v/>
      </c>
      <c r="AG286" s="157" t="str">
        <f t="shared" si="417"/>
        <v/>
      </c>
      <c r="AH286" s="157">
        <f t="shared" si="418"/>
        <v>0</v>
      </c>
      <c r="AI286" s="157" t="str">
        <f t="shared" si="419"/>
        <v/>
      </c>
      <c r="AJ286" s="157" t="str">
        <f t="shared" si="420"/>
        <v/>
      </c>
      <c r="AK286" s="390"/>
      <c r="AL286" s="171">
        <f t="shared" si="348"/>
        <v>0</v>
      </c>
      <c r="AM286" s="399">
        <f t="shared" si="349"/>
        <v>0</v>
      </c>
      <c r="AN286" s="399">
        <f>COUNTIF($B$12:B286,B286)</f>
        <v>0</v>
      </c>
      <c r="AO286" s="399"/>
      <c r="AP286" s="399" t="str">
        <f t="shared" si="350"/>
        <v/>
      </c>
      <c r="AQ286" s="399" t="str">
        <f t="shared" si="350"/>
        <v/>
      </c>
      <c r="AR286" s="399" t="str">
        <f t="shared" si="350"/>
        <v/>
      </c>
      <c r="AS286" s="399" t="str">
        <f t="shared" si="350"/>
        <v/>
      </c>
      <c r="AT286" s="399">
        <f t="shared" si="351"/>
        <v>0</v>
      </c>
      <c r="AU286" s="399" t="str">
        <f t="shared" si="352"/>
        <v/>
      </c>
      <c r="AV286" s="399" t="str">
        <f t="shared" si="353"/>
        <v/>
      </c>
      <c r="AW286" s="399" t="str">
        <f t="shared" si="354"/>
        <v/>
      </c>
      <c r="AX286" s="399" t="str">
        <f t="shared" si="355"/>
        <v/>
      </c>
      <c r="AY286" s="399" t="str">
        <f t="shared" si="356"/>
        <v/>
      </c>
      <c r="AZ286" s="399" t="str">
        <f t="shared" si="344"/>
        <v/>
      </c>
      <c r="BA286" s="399" t="str">
        <f t="shared" si="344"/>
        <v/>
      </c>
      <c r="BB286" s="399" t="str">
        <f t="shared" si="344"/>
        <v/>
      </c>
      <c r="BC286" s="399" t="str">
        <f t="shared" si="344"/>
        <v/>
      </c>
      <c r="BD286" s="403" t="str">
        <f t="shared" si="344"/>
        <v/>
      </c>
      <c r="BE286" s="393">
        <f t="shared" si="357"/>
        <v>0</v>
      </c>
      <c r="BG286" s="399">
        <f t="shared" si="358"/>
        <v>0</v>
      </c>
      <c r="BH286" s="399">
        <f t="shared" si="359"/>
        <v>0</v>
      </c>
      <c r="BI286" s="412">
        <f t="shared" si="360"/>
        <v>0</v>
      </c>
      <c r="BJ286" s="413">
        <f t="shared" si="345"/>
        <v>0</v>
      </c>
      <c r="BK286" s="398" t="str">
        <f t="shared" si="346"/>
        <v>0</v>
      </c>
      <c r="BL286" s="398" t="str">
        <f t="shared" si="347"/>
        <v>0</v>
      </c>
      <c r="BM286" s="412">
        <f t="shared" si="361"/>
        <v>0</v>
      </c>
      <c r="BN286" s="412" t="str">
        <f t="shared" si="362"/>
        <v>0m0</v>
      </c>
      <c r="BO286" s="399">
        <f t="shared" si="363"/>
        <v>0</v>
      </c>
      <c r="BP286" s="399">
        <f t="shared" si="364"/>
        <v>0</v>
      </c>
      <c r="BQ286" s="412">
        <f t="shared" si="365"/>
        <v>0</v>
      </c>
      <c r="BR286" s="413">
        <f t="shared" si="366"/>
        <v>0</v>
      </c>
      <c r="BS286" s="398" t="str">
        <f t="shared" si="367"/>
        <v>0</v>
      </c>
      <c r="BT286" s="398" t="str">
        <f t="shared" si="368"/>
        <v>0</v>
      </c>
      <c r="BU286" s="412">
        <f t="shared" si="369"/>
        <v>0</v>
      </c>
      <c r="BV286" s="412" t="str">
        <f t="shared" si="370"/>
        <v>0m0</v>
      </c>
      <c r="BW286" s="399">
        <f t="shared" si="371"/>
        <v>0</v>
      </c>
      <c r="BX286" s="399">
        <f t="shared" si="372"/>
        <v>0</v>
      </c>
      <c r="BY286" s="412">
        <f t="shared" si="373"/>
        <v>0</v>
      </c>
      <c r="BZ286" s="413">
        <f t="shared" si="374"/>
        <v>0</v>
      </c>
      <c r="CA286" s="398" t="str">
        <f t="shared" si="375"/>
        <v>0</v>
      </c>
      <c r="CB286" s="398" t="str">
        <f t="shared" si="376"/>
        <v>0</v>
      </c>
      <c r="CC286" s="412">
        <f t="shared" si="377"/>
        <v>0</v>
      </c>
      <c r="CD286" s="412" t="str">
        <f t="shared" si="378"/>
        <v>0m0</v>
      </c>
      <c r="CE286" s="399">
        <f t="shared" si="379"/>
        <v>0</v>
      </c>
      <c r="CF286" s="399">
        <f t="shared" si="380"/>
        <v>0</v>
      </c>
      <c r="CG286" s="412">
        <f t="shared" si="381"/>
        <v>0</v>
      </c>
      <c r="CH286" s="413">
        <f t="shared" si="382"/>
        <v>0</v>
      </c>
      <c r="CI286" s="398" t="str">
        <f t="shared" si="383"/>
        <v>0</v>
      </c>
      <c r="CJ286" s="398" t="str">
        <f t="shared" si="384"/>
        <v>0</v>
      </c>
      <c r="CK286" s="412">
        <f t="shared" si="385"/>
        <v>0</v>
      </c>
      <c r="CL286" s="412" t="str">
        <f t="shared" si="386"/>
        <v>0m0</v>
      </c>
      <c r="CM286" s="399">
        <f t="shared" si="387"/>
        <v>0</v>
      </c>
      <c r="CN286" s="399">
        <f t="shared" si="388"/>
        <v>0</v>
      </c>
      <c r="CO286" s="412">
        <f t="shared" si="389"/>
        <v>0</v>
      </c>
      <c r="CP286" s="413">
        <f t="shared" si="390"/>
        <v>0</v>
      </c>
      <c r="CQ286" s="398" t="str">
        <f t="shared" si="391"/>
        <v>0</v>
      </c>
      <c r="CR286" s="398" t="str">
        <f t="shared" si="392"/>
        <v>0</v>
      </c>
      <c r="CS286" s="412">
        <f t="shared" si="393"/>
        <v>0</v>
      </c>
      <c r="CT286" s="412" t="str">
        <f t="shared" si="394"/>
        <v>0m0</v>
      </c>
      <c r="CU286" s="412">
        <f t="shared" si="395"/>
        <v>0</v>
      </c>
      <c r="CV286" s="412">
        <f t="shared" si="396"/>
        <v>0</v>
      </c>
      <c r="CW286" s="412">
        <f t="shared" si="397"/>
        <v>0</v>
      </c>
      <c r="CX286" s="412">
        <f t="shared" si="398"/>
        <v>0</v>
      </c>
      <c r="CY286" s="412">
        <f t="shared" si="399"/>
        <v>0</v>
      </c>
      <c r="CZ286" s="412" t="str">
        <f t="shared" si="400"/>
        <v/>
      </c>
      <c r="DA286" s="412" t="str">
        <f t="shared" si="401"/>
        <v/>
      </c>
      <c r="DB286" s="412" t="str">
        <f t="shared" si="402"/>
        <v/>
      </c>
      <c r="DC286" s="412" t="str">
        <f t="shared" si="403"/>
        <v/>
      </c>
      <c r="DD286" s="412" t="str">
        <f t="shared" si="404"/>
        <v/>
      </c>
      <c r="DE286" s="412"/>
      <c r="DF286" s="411"/>
      <c r="DG286" s="412" t="str">
        <f t="shared" si="405"/>
        <v/>
      </c>
      <c r="DH286" s="412" t="str">
        <f t="shared" si="406"/>
        <v/>
      </c>
      <c r="DI286" s="412">
        <f t="shared" si="407"/>
        <v>0</v>
      </c>
      <c r="DJ286" s="412" t="str">
        <f t="shared" si="408"/>
        <v/>
      </c>
      <c r="DK286" s="412" t="str">
        <f t="shared" si="409"/>
        <v/>
      </c>
      <c r="DL286" s="412" t="str">
        <f t="shared" si="410"/>
        <v/>
      </c>
      <c r="DM286" s="412" t="str">
        <f t="shared" si="411"/>
        <v/>
      </c>
      <c r="DN286" s="412" t="str">
        <f t="shared" si="412"/>
        <v/>
      </c>
      <c r="DO286" s="412" t="str">
        <f t="shared" si="413"/>
        <v/>
      </c>
    </row>
    <row r="287" spans="1:119" s="157" customFormat="1" ht="18" hidden="1" customHeight="1">
      <c r="A287" s="161" t="str">
        <f t="shared" si="343"/>
        <v/>
      </c>
      <c r="B287" s="158"/>
      <c r="C287" s="31" t="str">
        <f>IF(B287="","",VLOOKUP(B287,学連登録!$C$2:$G$3000,2,FALSE))</f>
        <v/>
      </c>
      <c r="D287" s="32" t="str">
        <f>IF(B287="","",VLOOKUP(B287,学連登録!$C$2:$G$3000,3,FALSE))</f>
        <v/>
      </c>
      <c r="E287" s="33" t="str">
        <f>IF(B287="","",VLOOKUP(B287,学連登録!$C$2:$G$3000,4,FALSE))</f>
        <v/>
      </c>
      <c r="F287" s="383" t="str">
        <f>IF(B287="","",VLOOKUP(B287,学連登録!$C$2:$I$3000,7,FALSE))</f>
        <v/>
      </c>
      <c r="G287" s="160"/>
      <c r="H287" s="905"/>
      <c r="I287" s="907"/>
      <c r="J287" s="160"/>
      <c r="K287" s="905"/>
      <c r="L287" s="906"/>
      <c r="M287" s="160"/>
      <c r="N287" s="819"/>
      <c r="O287" s="820"/>
      <c r="P287" s="159"/>
      <c r="Q287" s="905"/>
      <c r="R287" s="906"/>
      <c r="S287" s="159"/>
      <c r="T287" s="905"/>
      <c r="U287" s="906"/>
      <c r="V287" s="103" t="str">
        <f>IF(B287="","",VLOOKUP(B287,学連登録!$C$2:$H$3000,6,FALSE))</f>
        <v/>
      </c>
      <c r="Y287" s="118" t="str">
        <f t="shared" si="414"/>
        <v/>
      </c>
      <c r="Z287" s="97" t="str">
        <f>IF(G287="","",VLOOKUP(G287,種目名!$R$5:$T$104,3,0))</f>
        <v/>
      </c>
      <c r="AA287" s="99" t="str">
        <f>IF(J287="","",VLOOKUP(J287,種目名!$R$5:$T$104,3,0))</f>
        <v/>
      </c>
      <c r="AB287" s="119" t="str">
        <f>IF(M287="","",VLOOKUP(M287,種目名!$R$5:$T$104,3,0))</f>
        <v/>
      </c>
      <c r="AC287" s="119" t="str">
        <f>IF(P287="","",VLOOKUP(AF287,種目名!$R$5:$T$104,3,0))</f>
        <v/>
      </c>
      <c r="AD287" s="120" t="str">
        <f>IF(S287="","",VLOOKUP(AI287,種目名!$R$5:$T$104,3,0))</f>
        <v/>
      </c>
      <c r="AE287" s="117">
        <f t="shared" si="415"/>
        <v>0</v>
      </c>
      <c r="AF287" s="157" t="str">
        <f t="shared" si="416"/>
        <v/>
      </c>
      <c r="AG287" s="157" t="str">
        <f t="shared" si="417"/>
        <v/>
      </c>
      <c r="AH287" s="157">
        <f t="shared" si="418"/>
        <v>0</v>
      </c>
      <c r="AI287" s="157" t="str">
        <f t="shared" si="419"/>
        <v/>
      </c>
      <c r="AJ287" s="157" t="str">
        <f t="shared" si="420"/>
        <v/>
      </c>
      <c r="AK287" s="390"/>
      <c r="AL287" s="171">
        <f t="shared" si="348"/>
        <v>0</v>
      </c>
      <c r="AM287" s="399">
        <f t="shared" si="349"/>
        <v>0</v>
      </c>
      <c r="AN287" s="399">
        <f>COUNTIF($B$12:B287,B287)</f>
        <v>0</v>
      </c>
      <c r="AO287" s="399"/>
      <c r="AP287" s="399" t="str">
        <f t="shared" si="350"/>
        <v/>
      </c>
      <c r="AQ287" s="399" t="str">
        <f t="shared" si="350"/>
        <v/>
      </c>
      <c r="AR287" s="399" t="str">
        <f t="shared" si="350"/>
        <v/>
      </c>
      <c r="AS287" s="399" t="str">
        <f t="shared" si="350"/>
        <v/>
      </c>
      <c r="AT287" s="399">
        <f t="shared" si="351"/>
        <v>0</v>
      </c>
      <c r="AU287" s="399" t="str">
        <f t="shared" si="352"/>
        <v/>
      </c>
      <c r="AV287" s="399" t="str">
        <f t="shared" si="353"/>
        <v/>
      </c>
      <c r="AW287" s="399" t="str">
        <f t="shared" si="354"/>
        <v/>
      </c>
      <c r="AX287" s="399" t="str">
        <f t="shared" si="355"/>
        <v/>
      </c>
      <c r="AY287" s="399" t="str">
        <f t="shared" si="356"/>
        <v/>
      </c>
      <c r="AZ287" s="399" t="str">
        <f t="shared" si="344"/>
        <v/>
      </c>
      <c r="BA287" s="399" t="str">
        <f t="shared" si="344"/>
        <v/>
      </c>
      <c r="BB287" s="399" t="str">
        <f t="shared" si="344"/>
        <v/>
      </c>
      <c r="BC287" s="399" t="str">
        <f t="shared" si="344"/>
        <v/>
      </c>
      <c r="BD287" s="403" t="str">
        <f t="shared" si="344"/>
        <v/>
      </c>
      <c r="BE287" s="393">
        <f t="shared" si="357"/>
        <v>0</v>
      </c>
      <c r="BG287" s="399">
        <f t="shared" si="358"/>
        <v>0</v>
      </c>
      <c r="BH287" s="399">
        <f t="shared" si="359"/>
        <v>0</v>
      </c>
      <c r="BI287" s="412">
        <f t="shared" si="360"/>
        <v>0</v>
      </c>
      <c r="BJ287" s="413">
        <f t="shared" si="345"/>
        <v>0</v>
      </c>
      <c r="BK287" s="398" t="str">
        <f t="shared" si="346"/>
        <v>0</v>
      </c>
      <c r="BL287" s="398" t="str">
        <f t="shared" si="347"/>
        <v>0</v>
      </c>
      <c r="BM287" s="412">
        <f t="shared" si="361"/>
        <v>0</v>
      </c>
      <c r="BN287" s="412" t="str">
        <f t="shared" si="362"/>
        <v>0m0</v>
      </c>
      <c r="BO287" s="399">
        <f t="shared" si="363"/>
        <v>0</v>
      </c>
      <c r="BP287" s="399">
        <f t="shared" si="364"/>
        <v>0</v>
      </c>
      <c r="BQ287" s="412">
        <f t="shared" si="365"/>
        <v>0</v>
      </c>
      <c r="BR287" s="413">
        <f t="shared" si="366"/>
        <v>0</v>
      </c>
      <c r="BS287" s="398" t="str">
        <f t="shared" si="367"/>
        <v>0</v>
      </c>
      <c r="BT287" s="398" t="str">
        <f t="shared" si="368"/>
        <v>0</v>
      </c>
      <c r="BU287" s="412">
        <f t="shared" si="369"/>
        <v>0</v>
      </c>
      <c r="BV287" s="412" t="str">
        <f t="shared" si="370"/>
        <v>0m0</v>
      </c>
      <c r="BW287" s="399">
        <f t="shared" si="371"/>
        <v>0</v>
      </c>
      <c r="BX287" s="399">
        <f t="shared" si="372"/>
        <v>0</v>
      </c>
      <c r="BY287" s="412">
        <f t="shared" si="373"/>
        <v>0</v>
      </c>
      <c r="BZ287" s="413">
        <f t="shared" si="374"/>
        <v>0</v>
      </c>
      <c r="CA287" s="398" t="str">
        <f t="shared" si="375"/>
        <v>0</v>
      </c>
      <c r="CB287" s="398" t="str">
        <f t="shared" si="376"/>
        <v>0</v>
      </c>
      <c r="CC287" s="412">
        <f t="shared" si="377"/>
        <v>0</v>
      </c>
      <c r="CD287" s="412" t="str">
        <f t="shared" si="378"/>
        <v>0m0</v>
      </c>
      <c r="CE287" s="399">
        <f t="shared" si="379"/>
        <v>0</v>
      </c>
      <c r="CF287" s="399">
        <f t="shared" si="380"/>
        <v>0</v>
      </c>
      <c r="CG287" s="412">
        <f t="shared" si="381"/>
        <v>0</v>
      </c>
      <c r="CH287" s="413">
        <f t="shared" si="382"/>
        <v>0</v>
      </c>
      <c r="CI287" s="398" t="str">
        <f t="shared" si="383"/>
        <v>0</v>
      </c>
      <c r="CJ287" s="398" t="str">
        <f t="shared" si="384"/>
        <v>0</v>
      </c>
      <c r="CK287" s="412">
        <f t="shared" si="385"/>
        <v>0</v>
      </c>
      <c r="CL287" s="412" t="str">
        <f t="shared" si="386"/>
        <v>0m0</v>
      </c>
      <c r="CM287" s="399">
        <f t="shared" si="387"/>
        <v>0</v>
      </c>
      <c r="CN287" s="399">
        <f t="shared" si="388"/>
        <v>0</v>
      </c>
      <c r="CO287" s="412">
        <f t="shared" si="389"/>
        <v>0</v>
      </c>
      <c r="CP287" s="413">
        <f t="shared" si="390"/>
        <v>0</v>
      </c>
      <c r="CQ287" s="398" t="str">
        <f t="shared" si="391"/>
        <v>0</v>
      </c>
      <c r="CR287" s="398" t="str">
        <f t="shared" si="392"/>
        <v>0</v>
      </c>
      <c r="CS287" s="412">
        <f t="shared" si="393"/>
        <v>0</v>
      </c>
      <c r="CT287" s="412" t="str">
        <f t="shared" si="394"/>
        <v>0m0</v>
      </c>
      <c r="CU287" s="412">
        <f t="shared" si="395"/>
        <v>0</v>
      </c>
      <c r="CV287" s="412">
        <f t="shared" si="396"/>
        <v>0</v>
      </c>
      <c r="CW287" s="412">
        <f t="shared" si="397"/>
        <v>0</v>
      </c>
      <c r="CX287" s="412">
        <f t="shared" si="398"/>
        <v>0</v>
      </c>
      <c r="CY287" s="412">
        <f t="shared" si="399"/>
        <v>0</v>
      </c>
      <c r="CZ287" s="412" t="str">
        <f t="shared" si="400"/>
        <v/>
      </c>
      <c r="DA287" s="412" t="str">
        <f t="shared" si="401"/>
        <v/>
      </c>
      <c r="DB287" s="412" t="str">
        <f t="shared" si="402"/>
        <v/>
      </c>
      <c r="DC287" s="412" t="str">
        <f t="shared" si="403"/>
        <v/>
      </c>
      <c r="DD287" s="412" t="str">
        <f t="shared" si="404"/>
        <v/>
      </c>
      <c r="DE287" s="412"/>
      <c r="DF287" s="411"/>
      <c r="DG287" s="412" t="str">
        <f t="shared" si="405"/>
        <v/>
      </c>
      <c r="DH287" s="412" t="str">
        <f t="shared" si="406"/>
        <v/>
      </c>
      <c r="DI287" s="412">
        <f t="shared" si="407"/>
        <v>0</v>
      </c>
      <c r="DJ287" s="412" t="str">
        <f t="shared" si="408"/>
        <v/>
      </c>
      <c r="DK287" s="412" t="str">
        <f t="shared" si="409"/>
        <v/>
      </c>
      <c r="DL287" s="412" t="str">
        <f t="shared" si="410"/>
        <v/>
      </c>
      <c r="DM287" s="412" t="str">
        <f t="shared" si="411"/>
        <v/>
      </c>
      <c r="DN287" s="412" t="str">
        <f t="shared" si="412"/>
        <v/>
      </c>
      <c r="DO287" s="412" t="str">
        <f t="shared" si="413"/>
        <v/>
      </c>
    </row>
    <row r="288" spans="1:119" s="157" customFormat="1" ht="18" hidden="1" customHeight="1">
      <c r="A288" s="161" t="str">
        <f t="shared" si="343"/>
        <v/>
      </c>
      <c r="B288" s="158"/>
      <c r="C288" s="31" t="str">
        <f>IF(B288="","",VLOOKUP(B288,学連登録!$C$2:$G$3000,2,FALSE))</f>
        <v/>
      </c>
      <c r="D288" s="32" t="str">
        <f>IF(B288="","",VLOOKUP(B288,学連登録!$C$2:$G$3000,3,FALSE))</f>
        <v/>
      </c>
      <c r="E288" s="33" t="str">
        <f>IF(B288="","",VLOOKUP(B288,学連登録!$C$2:$G$3000,4,FALSE))</f>
        <v/>
      </c>
      <c r="F288" s="383" t="str">
        <f>IF(B288="","",VLOOKUP(B288,学連登録!$C$2:$I$3000,7,FALSE))</f>
        <v/>
      </c>
      <c r="G288" s="160"/>
      <c r="H288" s="905"/>
      <c r="I288" s="907"/>
      <c r="J288" s="160"/>
      <c r="K288" s="905"/>
      <c r="L288" s="906"/>
      <c r="M288" s="160"/>
      <c r="N288" s="819"/>
      <c r="O288" s="820"/>
      <c r="P288" s="159"/>
      <c r="Q288" s="905"/>
      <c r="R288" s="906"/>
      <c r="S288" s="159"/>
      <c r="T288" s="905"/>
      <c r="U288" s="906"/>
      <c r="V288" s="103" t="str">
        <f>IF(B288="","",VLOOKUP(B288,学連登録!$C$2:$H$3000,6,FALSE))</f>
        <v/>
      </c>
      <c r="Y288" s="118" t="str">
        <f t="shared" si="414"/>
        <v/>
      </c>
      <c r="Z288" s="97" t="str">
        <f>IF(G288="","",VLOOKUP(G288,種目名!$R$5:$T$104,3,0))</f>
        <v/>
      </c>
      <c r="AA288" s="99" t="str">
        <f>IF(J288="","",VLOOKUP(J288,種目名!$R$5:$T$104,3,0))</f>
        <v/>
      </c>
      <c r="AB288" s="119" t="str">
        <f>IF(M288="","",VLOOKUP(M288,種目名!$R$5:$T$104,3,0))</f>
        <v/>
      </c>
      <c r="AC288" s="119" t="str">
        <f>IF(P288="","",VLOOKUP(AF288,種目名!$R$5:$T$104,3,0))</f>
        <v/>
      </c>
      <c r="AD288" s="120" t="str">
        <f>IF(S288="","",VLOOKUP(AI288,種目名!$R$5:$T$104,3,0))</f>
        <v/>
      </c>
      <c r="AE288" s="117">
        <f t="shared" si="415"/>
        <v>0</v>
      </c>
      <c r="AF288" s="157" t="str">
        <f t="shared" si="416"/>
        <v/>
      </c>
      <c r="AG288" s="157" t="str">
        <f t="shared" si="417"/>
        <v/>
      </c>
      <c r="AH288" s="157">
        <f t="shared" si="418"/>
        <v>0</v>
      </c>
      <c r="AI288" s="157" t="str">
        <f t="shared" si="419"/>
        <v/>
      </c>
      <c r="AJ288" s="157" t="str">
        <f t="shared" si="420"/>
        <v/>
      </c>
      <c r="AK288" s="390"/>
      <c r="AL288" s="171">
        <f t="shared" si="348"/>
        <v>0</v>
      </c>
      <c r="AM288" s="399">
        <f t="shared" si="349"/>
        <v>0</v>
      </c>
      <c r="AN288" s="399">
        <f>COUNTIF($B$12:B288,B288)</f>
        <v>0</v>
      </c>
      <c r="AO288" s="399"/>
      <c r="AP288" s="399" t="str">
        <f t="shared" si="350"/>
        <v/>
      </c>
      <c r="AQ288" s="399" t="str">
        <f t="shared" si="350"/>
        <v/>
      </c>
      <c r="AR288" s="399" t="str">
        <f t="shared" si="350"/>
        <v/>
      </c>
      <c r="AS288" s="399" t="str">
        <f t="shared" si="350"/>
        <v/>
      </c>
      <c r="AT288" s="399">
        <f t="shared" si="351"/>
        <v>0</v>
      </c>
      <c r="AU288" s="399" t="str">
        <f t="shared" si="352"/>
        <v/>
      </c>
      <c r="AV288" s="399" t="str">
        <f t="shared" si="353"/>
        <v/>
      </c>
      <c r="AW288" s="399" t="str">
        <f t="shared" si="354"/>
        <v/>
      </c>
      <c r="AX288" s="399" t="str">
        <f t="shared" si="355"/>
        <v/>
      </c>
      <c r="AY288" s="399" t="str">
        <f t="shared" si="356"/>
        <v/>
      </c>
      <c r="AZ288" s="399" t="str">
        <f t="shared" si="344"/>
        <v/>
      </c>
      <c r="BA288" s="399" t="str">
        <f t="shared" si="344"/>
        <v/>
      </c>
      <c r="BB288" s="399" t="str">
        <f t="shared" si="344"/>
        <v/>
      </c>
      <c r="BC288" s="399" t="str">
        <f t="shared" si="344"/>
        <v/>
      </c>
      <c r="BD288" s="403" t="str">
        <f t="shared" si="344"/>
        <v/>
      </c>
      <c r="BE288" s="393">
        <f t="shared" si="357"/>
        <v>0</v>
      </c>
      <c r="BG288" s="399">
        <f t="shared" si="358"/>
        <v>0</v>
      </c>
      <c r="BH288" s="399">
        <f t="shared" si="359"/>
        <v>0</v>
      </c>
      <c r="BI288" s="412">
        <f t="shared" si="360"/>
        <v>0</v>
      </c>
      <c r="BJ288" s="413">
        <f t="shared" si="345"/>
        <v>0</v>
      </c>
      <c r="BK288" s="398" t="str">
        <f t="shared" si="346"/>
        <v>0</v>
      </c>
      <c r="BL288" s="398" t="str">
        <f t="shared" si="347"/>
        <v>0</v>
      </c>
      <c r="BM288" s="412">
        <f t="shared" si="361"/>
        <v>0</v>
      </c>
      <c r="BN288" s="412" t="str">
        <f t="shared" si="362"/>
        <v>0m0</v>
      </c>
      <c r="BO288" s="399">
        <f t="shared" si="363"/>
        <v>0</v>
      </c>
      <c r="BP288" s="399">
        <f t="shared" si="364"/>
        <v>0</v>
      </c>
      <c r="BQ288" s="412">
        <f t="shared" si="365"/>
        <v>0</v>
      </c>
      <c r="BR288" s="413">
        <f t="shared" si="366"/>
        <v>0</v>
      </c>
      <c r="BS288" s="398" t="str">
        <f t="shared" si="367"/>
        <v>0</v>
      </c>
      <c r="BT288" s="398" t="str">
        <f t="shared" si="368"/>
        <v>0</v>
      </c>
      <c r="BU288" s="412">
        <f t="shared" si="369"/>
        <v>0</v>
      </c>
      <c r="BV288" s="412" t="str">
        <f t="shared" si="370"/>
        <v>0m0</v>
      </c>
      <c r="BW288" s="399">
        <f t="shared" si="371"/>
        <v>0</v>
      </c>
      <c r="BX288" s="399">
        <f t="shared" si="372"/>
        <v>0</v>
      </c>
      <c r="BY288" s="412">
        <f t="shared" si="373"/>
        <v>0</v>
      </c>
      <c r="BZ288" s="413">
        <f t="shared" si="374"/>
        <v>0</v>
      </c>
      <c r="CA288" s="398" t="str">
        <f t="shared" si="375"/>
        <v>0</v>
      </c>
      <c r="CB288" s="398" t="str">
        <f t="shared" si="376"/>
        <v>0</v>
      </c>
      <c r="CC288" s="412">
        <f t="shared" si="377"/>
        <v>0</v>
      </c>
      <c r="CD288" s="412" t="str">
        <f t="shared" si="378"/>
        <v>0m0</v>
      </c>
      <c r="CE288" s="399">
        <f t="shared" si="379"/>
        <v>0</v>
      </c>
      <c r="CF288" s="399">
        <f t="shared" si="380"/>
        <v>0</v>
      </c>
      <c r="CG288" s="412">
        <f t="shared" si="381"/>
        <v>0</v>
      </c>
      <c r="CH288" s="413">
        <f t="shared" si="382"/>
        <v>0</v>
      </c>
      <c r="CI288" s="398" t="str">
        <f t="shared" si="383"/>
        <v>0</v>
      </c>
      <c r="CJ288" s="398" t="str">
        <f t="shared" si="384"/>
        <v>0</v>
      </c>
      <c r="CK288" s="412">
        <f t="shared" si="385"/>
        <v>0</v>
      </c>
      <c r="CL288" s="412" t="str">
        <f t="shared" si="386"/>
        <v>0m0</v>
      </c>
      <c r="CM288" s="399">
        <f t="shared" si="387"/>
        <v>0</v>
      </c>
      <c r="CN288" s="399">
        <f t="shared" si="388"/>
        <v>0</v>
      </c>
      <c r="CO288" s="412">
        <f t="shared" si="389"/>
        <v>0</v>
      </c>
      <c r="CP288" s="413">
        <f t="shared" si="390"/>
        <v>0</v>
      </c>
      <c r="CQ288" s="398" t="str">
        <f t="shared" si="391"/>
        <v>0</v>
      </c>
      <c r="CR288" s="398" t="str">
        <f t="shared" si="392"/>
        <v>0</v>
      </c>
      <c r="CS288" s="412">
        <f t="shared" si="393"/>
        <v>0</v>
      </c>
      <c r="CT288" s="412" t="str">
        <f t="shared" si="394"/>
        <v>0m0</v>
      </c>
      <c r="CU288" s="412">
        <f t="shared" si="395"/>
        <v>0</v>
      </c>
      <c r="CV288" s="412">
        <f t="shared" si="396"/>
        <v>0</v>
      </c>
      <c r="CW288" s="412">
        <f t="shared" si="397"/>
        <v>0</v>
      </c>
      <c r="CX288" s="412">
        <f t="shared" si="398"/>
        <v>0</v>
      </c>
      <c r="CY288" s="412">
        <f t="shared" si="399"/>
        <v>0</v>
      </c>
      <c r="CZ288" s="412" t="str">
        <f t="shared" si="400"/>
        <v/>
      </c>
      <c r="DA288" s="412" t="str">
        <f t="shared" si="401"/>
        <v/>
      </c>
      <c r="DB288" s="412" t="str">
        <f t="shared" si="402"/>
        <v/>
      </c>
      <c r="DC288" s="412" t="str">
        <f t="shared" si="403"/>
        <v/>
      </c>
      <c r="DD288" s="412" t="str">
        <f t="shared" si="404"/>
        <v/>
      </c>
      <c r="DE288" s="412"/>
      <c r="DF288" s="411"/>
      <c r="DG288" s="412" t="str">
        <f t="shared" si="405"/>
        <v/>
      </c>
      <c r="DH288" s="412" t="str">
        <f t="shared" si="406"/>
        <v/>
      </c>
      <c r="DI288" s="412">
        <f t="shared" si="407"/>
        <v>0</v>
      </c>
      <c r="DJ288" s="412" t="str">
        <f t="shared" si="408"/>
        <v/>
      </c>
      <c r="DK288" s="412" t="str">
        <f t="shared" si="409"/>
        <v/>
      </c>
      <c r="DL288" s="412" t="str">
        <f t="shared" si="410"/>
        <v/>
      </c>
      <c r="DM288" s="412" t="str">
        <f t="shared" si="411"/>
        <v/>
      </c>
      <c r="DN288" s="412" t="str">
        <f t="shared" si="412"/>
        <v/>
      </c>
      <c r="DO288" s="412" t="str">
        <f t="shared" si="413"/>
        <v/>
      </c>
    </row>
    <row r="289" spans="1:119" s="157" customFormat="1" ht="18" hidden="1" customHeight="1">
      <c r="A289" s="161" t="str">
        <f t="shared" si="343"/>
        <v/>
      </c>
      <c r="B289" s="158"/>
      <c r="C289" s="31" t="str">
        <f>IF(B289="","",VLOOKUP(B289,学連登録!$C$2:$G$3000,2,FALSE))</f>
        <v/>
      </c>
      <c r="D289" s="32" t="str">
        <f>IF(B289="","",VLOOKUP(B289,学連登録!$C$2:$G$3000,3,FALSE))</f>
        <v/>
      </c>
      <c r="E289" s="33" t="str">
        <f>IF(B289="","",VLOOKUP(B289,学連登録!$C$2:$G$3000,4,FALSE))</f>
        <v/>
      </c>
      <c r="F289" s="383" t="str">
        <f>IF(B289="","",VLOOKUP(B289,学連登録!$C$2:$I$3000,7,FALSE))</f>
        <v/>
      </c>
      <c r="G289" s="160"/>
      <c r="H289" s="905"/>
      <c r="I289" s="907"/>
      <c r="J289" s="160"/>
      <c r="K289" s="905"/>
      <c r="L289" s="906"/>
      <c r="M289" s="160"/>
      <c r="N289" s="819"/>
      <c r="O289" s="820"/>
      <c r="P289" s="159"/>
      <c r="Q289" s="905"/>
      <c r="R289" s="906"/>
      <c r="S289" s="159"/>
      <c r="T289" s="905"/>
      <c r="U289" s="906"/>
      <c r="V289" s="103" t="str">
        <f>IF(B289="","",VLOOKUP(B289,学連登録!$C$2:$H$3000,6,FALSE))</f>
        <v/>
      </c>
      <c r="Y289" s="118" t="str">
        <f t="shared" si="414"/>
        <v/>
      </c>
      <c r="Z289" s="97" t="str">
        <f>IF(G289="","",VLOOKUP(G289,種目名!$R$5:$T$104,3,0))</f>
        <v/>
      </c>
      <c r="AA289" s="99" t="str">
        <f>IF(J289="","",VLOOKUP(J289,種目名!$R$5:$T$104,3,0))</f>
        <v/>
      </c>
      <c r="AB289" s="119" t="str">
        <f>IF(M289="","",VLOOKUP(M289,種目名!$R$5:$T$104,3,0))</f>
        <v/>
      </c>
      <c r="AC289" s="119" t="str">
        <f>IF(P289="","",VLOOKUP(AF289,種目名!$R$5:$T$104,3,0))</f>
        <v/>
      </c>
      <c r="AD289" s="120" t="str">
        <f>IF(S289="","",VLOOKUP(AI289,種目名!$R$5:$T$104,3,0))</f>
        <v/>
      </c>
      <c r="AE289" s="117">
        <f t="shared" si="415"/>
        <v>0</v>
      </c>
      <c r="AF289" s="157" t="str">
        <f t="shared" si="416"/>
        <v/>
      </c>
      <c r="AG289" s="157" t="str">
        <f t="shared" si="417"/>
        <v/>
      </c>
      <c r="AH289" s="157">
        <f t="shared" si="418"/>
        <v>0</v>
      </c>
      <c r="AI289" s="157" t="str">
        <f t="shared" si="419"/>
        <v/>
      </c>
      <c r="AJ289" s="157" t="str">
        <f t="shared" si="420"/>
        <v/>
      </c>
      <c r="AK289" s="390"/>
      <c r="AL289" s="171">
        <f t="shared" si="348"/>
        <v>0</v>
      </c>
      <c r="AM289" s="399">
        <f t="shared" si="349"/>
        <v>0</v>
      </c>
      <c r="AN289" s="399">
        <f>COUNTIF($B$12:B289,B289)</f>
        <v>0</v>
      </c>
      <c r="AO289" s="399"/>
      <c r="AP289" s="399" t="str">
        <f t="shared" si="350"/>
        <v/>
      </c>
      <c r="AQ289" s="399" t="str">
        <f t="shared" si="350"/>
        <v/>
      </c>
      <c r="AR289" s="399" t="str">
        <f t="shared" si="350"/>
        <v/>
      </c>
      <c r="AS289" s="399" t="str">
        <f t="shared" si="350"/>
        <v/>
      </c>
      <c r="AT289" s="399">
        <f t="shared" si="351"/>
        <v>0</v>
      </c>
      <c r="AU289" s="399" t="str">
        <f t="shared" si="352"/>
        <v/>
      </c>
      <c r="AV289" s="399" t="str">
        <f t="shared" si="353"/>
        <v/>
      </c>
      <c r="AW289" s="399" t="str">
        <f t="shared" si="354"/>
        <v/>
      </c>
      <c r="AX289" s="399" t="str">
        <f t="shared" si="355"/>
        <v/>
      </c>
      <c r="AY289" s="399" t="str">
        <f t="shared" si="356"/>
        <v/>
      </c>
      <c r="AZ289" s="399" t="str">
        <f t="shared" si="344"/>
        <v/>
      </c>
      <c r="BA289" s="399" t="str">
        <f t="shared" si="344"/>
        <v/>
      </c>
      <c r="BB289" s="399" t="str">
        <f t="shared" si="344"/>
        <v/>
      </c>
      <c r="BC289" s="399" t="str">
        <f t="shared" si="344"/>
        <v/>
      </c>
      <c r="BD289" s="403" t="str">
        <f t="shared" si="344"/>
        <v/>
      </c>
      <c r="BE289" s="393">
        <f t="shared" si="357"/>
        <v>0</v>
      </c>
      <c r="BG289" s="399">
        <f t="shared" si="358"/>
        <v>0</v>
      </c>
      <c r="BH289" s="399">
        <f t="shared" si="359"/>
        <v>0</v>
      </c>
      <c r="BI289" s="412">
        <f t="shared" si="360"/>
        <v>0</v>
      </c>
      <c r="BJ289" s="413">
        <f t="shared" si="345"/>
        <v>0</v>
      </c>
      <c r="BK289" s="398" t="str">
        <f t="shared" si="346"/>
        <v>0</v>
      </c>
      <c r="BL289" s="398" t="str">
        <f t="shared" si="347"/>
        <v>0</v>
      </c>
      <c r="BM289" s="412">
        <f t="shared" si="361"/>
        <v>0</v>
      </c>
      <c r="BN289" s="412" t="str">
        <f t="shared" si="362"/>
        <v>0m0</v>
      </c>
      <c r="BO289" s="399">
        <f t="shared" si="363"/>
        <v>0</v>
      </c>
      <c r="BP289" s="399">
        <f t="shared" si="364"/>
        <v>0</v>
      </c>
      <c r="BQ289" s="412">
        <f t="shared" si="365"/>
        <v>0</v>
      </c>
      <c r="BR289" s="413">
        <f t="shared" si="366"/>
        <v>0</v>
      </c>
      <c r="BS289" s="398" t="str">
        <f t="shared" si="367"/>
        <v>0</v>
      </c>
      <c r="BT289" s="398" t="str">
        <f t="shared" si="368"/>
        <v>0</v>
      </c>
      <c r="BU289" s="412">
        <f t="shared" si="369"/>
        <v>0</v>
      </c>
      <c r="BV289" s="412" t="str">
        <f t="shared" si="370"/>
        <v>0m0</v>
      </c>
      <c r="BW289" s="399">
        <f t="shared" si="371"/>
        <v>0</v>
      </c>
      <c r="BX289" s="399">
        <f t="shared" si="372"/>
        <v>0</v>
      </c>
      <c r="BY289" s="412">
        <f t="shared" si="373"/>
        <v>0</v>
      </c>
      <c r="BZ289" s="413">
        <f t="shared" si="374"/>
        <v>0</v>
      </c>
      <c r="CA289" s="398" t="str">
        <f t="shared" si="375"/>
        <v>0</v>
      </c>
      <c r="CB289" s="398" t="str">
        <f t="shared" si="376"/>
        <v>0</v>
      </c>
      <c r="CC289" s="412">
        <f t="shared" si="377"/>
        <v>0</v>
      </c>
      <c r="CD289" s="412" t="str">
        <f t="shared" si="378"/>
        <v>0m0</v>
      </c>
      <c r="CE289" s="399">
        <f t="shared" si="379"/>
        <v>0</v>
      </c>
      <c r="CF289" s="399">
        <f t="shared" si="380"/>
        <v>0</v>
      </c>
      <c r="CG289" s="412">
        <f t="shared" si="381"/>
        <v>0</v>
      </c>
      <c r="CH289" s="413">
        <f t="shared" si="382"/>
        <v>0</v>
      </c>
      <c r="CI289" s="398" t="str">
        <f t="shared" si="383"/>
        <v>0</v>
      </c>
      <c r="CJ289" s="398" t="str">
        <f t="shared" si="384"/>
        <v>0</v>
      </c>
      <c r="CK289" s="412">
        <f t="shared" si="385"/>
        <v>0</v>
      </c>
      <c r="CL289" s="412" t="str">
        <f t="shared" si="386"/>
        <v>0m0</v>
      </c>
      <c r="CM289" s="399">
        <f t="shared" si="387"/>
        <v>0</v>
      </c>
      <c r="CN289" s="399">
        <f t="shared" si="388"/>
        <v>0</v>
      </c>
      <c r="CO289" s="412">
        <f t="shared" si="389"/>
        <v>0</v>
      </c>
      <c r="CP289" s="413">
        <f t="shared" si="390"/>
        <v>0</v>
      </c>
      <c r="CQ289" s="398" t="str">
        <f t="shared" si="391"/>
        <v>0</v>
      </c>
      <c r="CR289" s="398" t="str">
        <f t="shared" si="392"/>
        <v>0</v>
      </c>
      <c r="CS289" s="412">
        <f t="shared" si="393"/>
        <v>0</v>
      </c>
      <c r="CT289" s="412" t="str">
        <f t="shared" si="394"/>
        <v>0m0</v>
      </c>
      <c r="CU289" s="412">
        <f t="shared" si="395"/>
        <v>0</v>
      </c>
      <c r="CV289" s="412">
        <f t="shared" si="396"/>
        <v>0</v>
      </c>
      <c r="CW289" s="412">
        <f t="shared" si="397"/>
        <v>0</v>
      </c>
      <c r="CX289" s="412">
        <f t="shared" si="398"/>
        <v>0</v>
      </c>
      <c r="CY289" s="412">
        <f t="shared" si="399"/>
        <v>0</v>
      </c>
      <c r="CZ289" s="412" t="str">
        <f t="shared" si="400"/>
        <v/>
      </c>
      <c r="DA289" s="412" t="str">
        <f t="shared" si="401"/>
        <v/>
      </c>
      <c r="DB289" s="412" t="str">
        <f t="shared" si="402"/>
        <v/>
      </c>
      <c r="DC289" s="412" t="str">
        <f t="shared" si="403"/>
        <v/>
      </c>
      <c r="DD289" s="412" t="str">
        <f t="shared" si="404"/>
        <v/>
      </c>
      <c r="DE289" s="412"/>
      <c r="DF289" s="411"/>
      <c r="DG289" s="412" t="str">
        <f t="shared" si="405"/>
        <v/>
      </c>
      <c r="DH289" s="412" t="str">
        <f t="shared" si="406"/>
        <v/>
      </c>
      <c r="DI289" s="412">
        <f t="shared" si="407"/>
        <v>0</v>
      </c>
      <c r="DJ289" s="412" t="str">
        <f t="shared" si="408"/>
        <v/>
      </c>
      <c r="DK289" s="412" t="str">
        <f t="shared" si="409"/>
        <v/>
      </c>
      <c r="DL289" s="412" t="str">
        <f t="shared" si="410"/>
        <v/>
      </c>
      <c r="DM289" s="412" t="str">
        <f t="shared" si="411"/>
        <v/>
      </c>
      <c r="DN289" s="412" t="str">
        <f t="shared" si="412"/>
        <v/>
      </c>
      <c r="DO289" s="412" t="str">
        <f t="shared" si="413"/>
        <v/>
      </c>
    </row>
    <row r="290" spans="1:119" s="157" customFormat="1" ht="18" hidden="1" customHeight="1">
      <c r="A290" s="161" t="str">
        <f t="shared" si="343"/>
        <v/>
      </c>
      <c r="B290" s="158"/>
      <c r="C290" s="31" t="str">
        <f>IF(B290="","",VLOOKUP(B290,学連登録!$C$2:$G$3000,2,FALSE))</f>
        <v/>
      </c>
      <c r="D290" s="32" t="str">
        <f>IF(B290="","",VLOOKUP(B290,学連登録!$C$2:$G$3000,3,FALSE))</f>
        <v/>
      </c>
      <c r="E290" s="33" t="str">
        <f>IF(B290="","",VLOOKUP(B290,学連登録!$C$2:$G$3000,4,FALSE))</f>
        <v/>
      </c>
      <c r="F290" s="383" t="str">
        <f>IF(B290="","",VLOOKUP(B290,学連登録!$C$2:$I$3000,7,FALSE))</f>
        <v/>
      </c>
      <c r="G290" s="160"/>
      <c r="H290" s="905"/>
      <c r="I290" s="907"/>
      <c r="J290" s="160"/>
      <c r="K290" s="905"/>
      <c r="L290" s="906"/>
      <c r="M290" s="160"/>
      <c r="N290" s="819"/>
      <c r="O290" s="820"/>
      <c r="P290" s="159"/>
      <c r="Q290" s="905"/>
      <c r="R290" s="906"/>
      <c r="S290" s="159"/>
      <c r="T290" s="905"/>
      <c r="U290" s="906"/>
      <c r="V290" s="103" t="str">
        <f>IF(B290="","",VLOOKUP(B290,学連登録!$C$2:$H$3000,6,FALSE))</f>
        <v/>
      </c>
      <c r="Y290" s="118" t="str">
        <f t="shared" si="414"/>
        <v/>
      </c>
      <c r="Z290" s="97" t="str">
        <f>IF(G290="","",VLOOKUP(G290,種目名!$R$5:$T$104,3,0))</f>
        <v/>
      </c>
      <c r="AA290" s="99" t="str">
        <f>IF(J290="","",VLOOKUP(J290,種目名!$R$5:$T$104,3,0))</f>
        <v/>
      </c>
      <c r="AB290" s="119" t="str">
        <f>IF(M290="","",VLOOKUP(M290,種目名!$R$5:$T$104,3,0))</f>
        <v/>
      </c>
      <c r="AC290" s="119" t="str">
        <f>IF(P290="","",VLOOKUP(AF290,種目名!$R$5:$T$104,3,0))</f>
        <v/>
      </c>
      <c r="AD290" s="120" t="str">
        <f>IF(S290="","",VLOOKUP(AI290,種目名!$R$5:$T$104,3,0))</f>
        <v/>
      </c>
      <c r="AE290" s="117">
        <f t="shared" si="415"/>
        <v>0</v>
      </c>
      <c r="AF290" s="157" t="str">
        <f t="shared" si="416"/>
        <v/>
      </c>
      <c r="AG290" s="157" t="str">
        <f t="shared" si="417"/>
        <v/>
      </c>
      <c r="AH290" s="157">
        <f t="shared" si="418"/>
        <v>0</v>
      </c>
      <c r="AI290" s="157" t="str">
        <f t="shared" si="419"/>
        <v/>
      </c>
      <c r="AJ290" s="157" t="str">
        <f t="shared" si="420"/>
        <v/>
      </c>
      <c r="AK290" s="390"/>
      <c r="AL290" s="171">
        <f t="shared" si="348"/>
        <v>0</v>
      </c>
      <c r="AM290" s="399">
        <f t="shared" si="349"/>
        <v>0</v>
      </c>
      <c r="AN290" s="399">
        <f>COUNTIF($B$12:B290,B290)</f>
        <v>0</v>
      </c>
      <c r="AO290" s="399"/>
      <c r="AP290" s="399" t="str">
        <f t="shared" si="350"/>
        <v/>
      </c>
      <c r="AQ290" s="399" t="str">
        <f t="shared" si="350"/>
        <v/>
      </c>
      <c r="AR290" s="399" t="str">
        <f t="shared" si="350"/>
        <v/>
      </c>
      <c r="AS290" s="399" t="str">
        <f t="shared" si="350"/>
        <v/>
      </c>
      <c r="AT290" s="399">
        <f t="shared" si="351"/>
        <v>0</v>
      </c>
      <c r="AU290" s="399" t="str">
        <f t="shared" si="352"/>
        <v/>
      </c>
      <c r="AV290" s="399" t="str">
        <f t="shared" si="353"/>
        <v/>
      </c>
      <c r="AW290" s="399" t="str">
        <f t="shared" si="354"/>
        <v/>
      </c>
      <c r="AX290" s="399" t="str">
        <f t="shared" si="355"/>
        <v/>
      </c>
      <c r="AY290" s="399" t="str">
        <f t="shared" si="356"/>
        <v/>
      </c>
      <c r="AZ290" s="399" t="str">
        <f t="shared" si="344"/>
        <v/>
      </c>
      <c r="BA290" s="399" t="str">
        <f t="shared" si="344"/>
        <v/>
      </c>
      <c r="BB290" s="399" t="str">
        <f t="shared" si="344"/>
        <v/>
      </c>
      <c r="BC290" s="399" t="str">
        <f t="shared" si="344"/>
        <v/>
      </c>
      <c r="BD290" s="403" t="str">
        <f t="shared" si="344"/>
        <v/>
      </c>
      <c r="BE290" s="393">
        <f t="shared" si="357"/>
        <v>0</v>
      </c>
      <c r="BG290" s="399">
        <f t="shared" si="358"/>
        <v>0</v>
      </c>
      <c r="BH290" s="399">
        <f t="shared" si="359"/>
        <v>0</v>
      </c>
      <c r="BI290" s="412">
        <f t="shared" si="360"/>
        <v>0</v>
      </c>
      <c r="BJ290" s="413">
        <f t="shared" si="345"/>
        <v>0</v>
      </c>
      <c r="BK290" s="398" t="str">
        <f t="shared" si="346"/>
        <v>0</v>
      </c>
      <c r="BL290" s="398" t="str">
        <f t="shared" si="347"/>
        <v>0</v>
      </c>
      <c r="BM290" s="412">
        <f t="shared" si="361"/>
        <v>0</v>
      </c>
      <c r="BN290" s="412" t="str">
        <f t="shared" si="362"/>
        <v>0m0</v>
      </c>
      <c r="BO290" s="399">
        <f t="shared" si="363"/>
        <v>0</v>
      </c>
      <c r="BP290" s="399">
        <f t="shared" si="364"/>
        <v>0</v>
      </c>
      <c r="BQ290" s="412">
        <f t="shared" si="365"/>
        <v>0</v>
      </c>
      <c r="BR290" s="413">
        <f t="shared" si="366"/>
        <v>0</v>
      </c>
      <c r="BS290" s="398" t="str">
        <f t="shared" si="367"/>
        <v>0</v>
      </c>
      <c r="BT290" s="398" t="str">
        <f t="shared" si="368"/>
        <v>0</v>
      </c>
      <c r="BU290" s="412">
        <f t="shared" si="369"/>
        <v>0</v>
      </c>
      <c r="BV290" s="412" t="str">
        <f t="shared" si="370"/>
        <v>0m0</v>
      </c>
      <c r="BW290" s="399">
        <f t="shared" si="371"/>
        <v>0</v>
      </c>
      <c r="BX290" s="399">
        <f t="shared" si="372"/>
        <v>0</v>
      </c>
      <c r="BY290" s="412">
        <f t="shared" si="373"/>
        <v>0</v>
      </c>
      <c r="BZ290" s="413">
        <f t="shared" si="374"/>
        <v>0</v>
      </c>
      <c r="CA290" s="398" t="str">
        <f t="shared" si="375"/>
        <v>0</v>
      </c>
      <c r="CB290" s="398" t="str">
        <f t="shared" si="376"/>
        <v>0</v>
      </c>
      <c r="CC290" s="412">
        <f t="shared" si="377"/>
        <v>0</v>
      </c>
      <c r="CD290" s="412" t="str">
        <f t="shared" si="378"/>
        <v>0m0</v>
      </c>
      <c r="CE290" s="399">
        <f t="shared" si="379"/>
        <v>0</v>
      </c>
      <c r="CF290" s="399">
        <f t="shared" si="380"/>
        <v>0</v>
      </c>
      <c r="CG290" s="412">
        <f t="shared" si="381"/>
        <v>0</v>
      </c>
      <c r="CH290" s="413">
        <f t="shared" si="382"/>
        <v>0</v>
      </c>
      <c r="CI290" s="398" t="str">
        <f t="shared" si="383"/>
        <v>0</v>
      </c>
      <c r="CJ290" s="398" t="str">
        <f t="shared" si="384"/>
        <v>0</v>
      </c>
      <c r="CK290" s="412">
        <f t="shared" si="385"/>
        <v>0</v>
      </c>
      <c r="CL290" s="412" t="str">
        <f t="shared" si="386"/>
        <v>0m0</v>
      </c>
      <c r="CM290" s="399">
        <f t="shared" si="387"/>
        <v>0</v>
      </c>
      <c r="CN290" s="399">
        <f t="shared" si="388"/>
        <v>0</v>
      </c>
      <c r="CO290" s="412">
        <f t="shared" si="389"/>
        <v>0</v>
      </c>
      <c r="CP290" s="413">
        <f t="shared" si="390"/>
        <v>0</v>
      </c>
      <c r="CQ290" s="398" t="str">
        <f t="shared" si="391"/>
        <v>0</v>
      </c>
      <c r="CR290" s="398" t="str">
        <f t="shared" si="392"/>
        <v>0</v>
      </c>
      <c r="CS290" s="412">
        <f t="shared" si="393"/>
        <v>0</v>
      </c>
      <c r="CT290" s="412" t="str">
        <f t="shared" si="394"/>
        <v>0m0</v>
      </c>
      <c r="CU290" s="412">
        <f t="shared" si="395"/>
        <v>0</v>
      </c>
      <c r="CV290" s="412">
        <f t="shared" si="396"/>
        <v>0</v>
      </c>
      <c r="CW290" s="412">
        <f t="shared" si="397"/>
        <v>0</v>
      </c>
      <c r="CX290" s="412">
        <f t="shared" si="398"/>
        <v>0</v>
      </c>
      <c r="CY290" s="412">
        <f t="shared" si="399"/>
        <v>0</v>
      </c>
      <c r="CZ290" s="412" t="str">
        <f t="shared" si="400"/>
        <v/>
      </c>
      <c r="DA290" s="412" t="str">
        <f t="shared" si="401"/>
        <v/>
      </c>
      <c r="DB290" s="412" t="str">
        <f t="shared" si="402"/>
        <v/>
      </c>
      <c r="DC290" s="412" t="str">
        <f t="shared" si="403"/>
        <v/>
      </c>
      <c r="DD290" s="412" t="str">
        <f t="shared" si="404"/>
        <v/>
      </c>
      <c r="DE290" s="412"/>
      <c r="DF290" s="411"/>
      <c r="DG290" s="412" t="str">
        <f t="shared" si="405"/>
        <v/>
      </c>
      <c r="DH290" s="412" t="str">
        <f t="shared" si="406"/>
        <v/>
      </c>
      <c r="DI290" s="412">
        <f t="shared" si="407"/>
        <v>0</v>
      </c>
      <c r="DJ290" s="412" t="str">
        <f t="shared" si="408"/>
        <v/>
      </c>
      <c r="DK290" s="412" t="str">
        <f t="shared" si="409"/>
        <v/>
      </c>
      <c r="DL290" s="412" t="str">
        <f t="shared" si="410"/>
        <v/>
      </c>
      <c r="DM290" s="412" t="str">
        <f t="shared" si="411"/>
        <v/>
      </c>
      <c r="DN290" s="412" t="str">
        <f t="shared" si="412"/>
        <v/>
      </c>
      <c r="DO290" s="412" t="str">
        <f t="shared" si="413"/>
        <v/>
      </c>
    </row>
    <row r="291" spans="1:119" s="157" customFormat="1" ht="18" hidden="1" customHeight="1">
      <c r="A291" s="161" t="str">
        <f t="shared" si="343"/>
        <v/>
      </c>
      <c r="B291" s="158"/>
      <c r="C291" s="31" t="str">
        <f>IF(B291="","",VLOOKUP(B291,学連登録!$C$2:$G$3000,2,FALSE))</f>
        <v/>
      </c>
      <c r="D291" s="32" t="str">
        <f>IF(B291="","",VLOOKUP(B291,学連登録!$C$2:$G$3000,3,FALSE))</f>
        <v/>
      </c>
      <c r="E291" s="33" t="str">
        <f>IF(B291="","",VLOOKUP(B291,学連登録!$C$2:$G$3000,4,FALSE))</f>
        <v/>
      </c>
      <c r="F291" s="383" t="str">
        <f>IF(B291="","",VLOOKUP(B291,学連登録!$C$2:$I$3000,7,FALSE))</f>
        <v/>
      </c>
      <c r="G291" s="160"/>
      <c r="H291" s="905"/>
      <c r="I291" s="907"/>
      <c r="J291" s="160"/>
      <c r="K291" s="905"/>
      <c r="L291" s="906"/>
      <c r="M291" s="160"/>
      <c r="N291" s="819"/>
      <c r="O291" s="820"/>
      <c r="P291" s="159"/>
      <c r="Q291" s="905"/>
      <c r="R291" s="906"/>
      <c r="S291" s="159"/>
      <c r="T291" s="905"/>
      <c r="U291" s="906"/>
      <c r="V291" s="103" t="str">
        <f>IF(B291="","",VLOOKUP(B291,学連登録!$C$2:$H$3000,6,FALSE))</f>
        <v/>
      </c>
      <c r="Y291" s="118" t="str">
        <f t="shared" si="414"/>
        <v/>
      </c>
      <c r="Z291" s="97" t="str">
        <f>IF(G291="","",VLOOKUP(G291,種目名!$R$5:$T$104,3,0))</f>
        <v/>
      </c>
      <c r="AA291" s="99" t="str">
        <f>IF(J291="","",VLOOKUP(J291,種目名!$R$5:$T$104,3,0))</f>
        <v/>
      </c>
      <c r="AB291" s="119" t="str">
        <f>IF(M291="","",VLOOKUP(M291,種目名!$R$5:$T$104,3,0))</f>
        <v/>
      </c>
      <c r="AC291" s="119" t="str">
        <f>IF(P291="","",VLOOKUP(AF291,種目名!$R$5:$T$104,3,0))</f>
        <v/>
      </c>
      <c r="AD291" s="120" t="str">
        <f>IF(S291="","",VLOOKUP(AI291,種目名!$R$5:$T$104,3,0))</f>
        <v/>
      </c>
      <c r="AE291" s="117">
        <f t="shared" si="415"/>
        <v>0</v>
      </c>
      <c r="AF291" s="157" t="str">
        <f t="shared" si="416"/>
        <v/>
      </c>
      <c r="AG291" s="157" t="str">
        <f t="shared" si="417"/>
        <v/>
      </c>
      <c r="AH291" s="157">
        <f t="shared" si="418"/>
        <v>0</v>
      </c>
      <c r="AI291" s="157" t="str">
        <f t="shared" si="419"/>
        <v/>
      </c>
      <c r="AJ291" s="157" t="str">
        <f t="shared" si="420"/>
        <v/>
      </c>
      <c r="AK291" s="390"/>
      <c r="AL291" s="171">
        <f t="shared" si="348"/>
        <v>0</v>
      </c>
      <c r="AM291" s="399">
        <f t="shared" si="349"/>
        <v>0</v>
      </c>
      <c r="AN291" s="399">
        <f>COUNTIF($B$12:B291,B291)</f>
        <v>0</v>
      </c>
      <c r="AO291" s="399"/>
      <c r="AP291" s="399" t="str">
        <f t="shared" si="350"/>
        <v/>
      </c>
      <c r="AQ291" s="399" t="str">
        <f t="shared" si="350"/>
        <v/>
      </c>
      <c r="AR291" s="399" t="str">
        <f t="shared" si="350"/>
        <v/>
      </c>
      <c r="AS291" s="399" t="str">
        <f t="shared" si="350"/>
        <v/>
      </c>
      <c r="AT291" s="399">
        <f t="shared" si="351"/>
        <v>0</v>
      </c>
      <c r="AU291" s="399" t="str">
        <f t="shared" si="352"/>
        <v/>
      </c>
      <c r="AV291" s="399" t="str">
        <f t="shared" si="353"/>
        <v/>
      </c>
      <c r="AW291" s="399" t="str">
        <f t="shared" si="354"/>
        <v/>
      </c>
      <c r="AX291" s="399" t="str">
        <f t="shared" si="355"/>
        <v/>
      </c>
      <c r="AY291" s="399" t="str">
        <f t="shared" si="356"/>
        <v/>
      </c>
      <c r="AZ291" s="399" t="str">
        <f t="shared" si="344"/>
        <v/>
      </c>
      <c r="BA291" s="399" t="str">
        <f t="shared" si="344"/>
        <v/>
      </c>
      <c r="BB291" s="399" t="str">
        <f t="shared" si="344"/>
        <v/>
      </c>
      <c r="BC291" s="399" t="str">
        <f t="shared" si="344"/>
        <v/>
      </c>
      <c r="BD291" s="403" t="str">
        <f t="shared" si="344"/>
        <v/>
      </c>
      <c r="BE291" s="393">
        <f t="shared" si="357"/>
        <v>0</v>
      </c>
      <c r="BG291" s="399">
        <f t="shared" si="358"/>
        <v>0</v>
      </c>
      <c r="BH291" s="399">
        <f t="shared" si="359"/>
        <v>0</v>
      </c>
      <c r="BI291" s="412">
        <f t="shared" si="360"/>
        <v>0</v>
      </c>
      <c r="BJ291" s="413">
        <f t="shared" si="345"/>
        <v>0</v>
      </c>
      <c r="BK291" s="398" t="str">
        <f t="shared" si="346"/>
        <v>0</v>
      </c>
      <c r="BL291" s="398" t="str">
        <f t="shared" si="347"/>
        <v>0</v>
      </c>
      <c r="BM291" s="412">
        <f t="shared" si="361"/>
        <v>0</v>
      </c>
      <c r="BN291" s="412" t="str">
        <f t="shared" si="362"/>
        <v>0m0</v>
      </c>
      <c r="BO291" s="399">
        <f t="shared" si="363"/>
        <v>0</v>
      </c>
      <c r="BP291" s="399">
        <f t="shared" si="364"/>
        <v>0</v>
      </c>
      <c r="BQ291" s="412">
        <f t="shared" si="365"/>
        <v>0</v>
      </c>
      <c r="BR291" s="413">
        <f t="shared" si="366"/>
        <v>0</v>
      </c>
      <c r="BS291" s="398" t="str">
        <f t="shared" si="367"/>
        <v>0</v>
      </c>
      <c r="BT291" s="398" t="str">
        <f t="shared" si="368"/>
        <v>0</v>
      </c>
      <c r="BU291" s="412">
        <f t="shared" si="369"/>
        <v>0</v>
      </c>
      <c r="BV291" s="412" t="str">
        <f t="shared" si="370"/>
        <v>0m0</v>
      </c>
      <c r="BW291" s="399">
        <f t="shared" si="371"/>
        <v>0</v>
      </c>
      <c r="BX291" s="399">
        <f t="shared" si="372"/>
        <v>0</v>
      </c>
      <c r="BY291" s="412">
        <f t="shared" si="373"/>
        <v>0</v>
      </c>
      <c r="BZ291" s="413">
        <f t="shared" si="374"/>
        <v>0</v>
      </c>
      <c r="CA291" s="398" t="str">
        <f t="shared" si="375"/>
        <v>0</v>
      </c>
      <c r="CB291" s="398" t="str">
        <f t="shared" si="376"/>
        <v>0</v>
      </c>
      <c r="CC291" s="412">
        <f t="shared" si="377"/>
        <v>0</v>
      </c>
      <c r="CD291" s="412" t="str">
        <f t="shared" si="378"/>
        <v>0m0</v>
      </c>
      <c r="CE291" s="399">
        <f t="shared" si="379"/>
        <v>0</v>
      </c>
      <c r="CF291" s="399">
        <f t="shared" si="380"/>
        <v>0</v>
      </c>
      <c r="CG291" s="412">
        <f t="shared" si="381"/>
        <v>0</v>
      </c>
      <c r="CH291" s="413">
        <f t="shared" si="382"/>
        <v>0</v>
      </c>
      <c r="CI291" s="398" t="str">
        <f t="shared" si="383"/>
        <v>0</v>
      </c>
      <c r="CJ291" s="398" t="str">
        <f t="shared" si="384"/>
        <v>0</v>
      </c>
      <c r="CK291" s="412">
        <f t="shared" si="385"/>
        <v>0</v>
      </c>
      <c r="CL291" s="412" t="str">
        <f t="shared" si="386"/>
        <v>0m0</v>
      </c>
      <c r="CM291" s="399">
        <f t="shared" si="387"/>
        <v>0</v>
      </c>
      <c r="CN291" s="399">
        <f t="shared" si="388"/>
        <v>0</v>
      </c>
      <c r="CO291" s="412">
        <f t="shared" si="389"/>
        <v>0</v>
      </c>
      <c r="CP291" s="413">
        <f t="shared" si="390"/>
        <v>0</v>
      </c>
      <c r="CQ291" s="398" t="str">
        <f t="shared" si="391"/>
        <v>0</v>
      </c>
      <c r="CR291" s="398" t="str">
        <f t="shared" si="392"/>
        <v>0</v>
      </c>
      <c r="CS291" s="412">
        <f t="shared" si="393"/>
        <v>0</v>
      </c>
      <c r="CT291" s="412" t="str">
        <f t="shared" si="394"/>
        <v>0m0</v>
      </c>
      <c r="CU291" s="412">
        <f t="shared" si="395"/>
        <v>0</v>
      </c>
      <c r="CV291" s="412">
        <f t="shared" si="396"/>
        <v>0</v>
      </c>
      <c r="CW291" s="412">
        <f t="shared" si="397"/>
        <v>0</v>
      </c>
      <c r="CX291" s="412">
        <f t="shared" si="398"/>
        <v>0</v>
      </c>
      <c r="CY291" s="412">
        <f t="shared" si="399"/>
        <v>0</v>
      </c>
      <c r="CZ291" s="412" t="str">
        <f t="shared" si="400"/>
        <v/>
      </c>
      <c r="DA291" s="412" t="str">
        <f t="shared" si="401"/>
        <v/>
      </c>
      <c r="DB291" s="412" t="str">
        <f t="shared" si="402"/>
        <v/>
      </c>
      <c r="DC291" s="412" t="str">
        <f t="shared" si="403"/>
        <v/>
      </c>
      <c r="DD291" s="412" t="str">
        <f t="shared" si="404"/>
        <v/>
      </c>
      <c r="DE291" s="412"/>
      <c r="DF291" s="411"/>
      <c r="DG291" s="412" t="str">
        <f t="shared" si="405"/>
        <v/>
      </c>
      <c r="DH291" s="412" t="str">
        <f t="shared" si="406"/>
        <v/>
      </c>
      <c r="DI291" s="412">
        <f t="shared" si="407"/>
        <v>0</v>
      </c>
      <c r="DJ291" s="412" t="str">
        <f t="shared" si="408"/>
        <v/>
      </c>
      <c r="DK291" s="412" t="str">
        <f t="shared" si="409"/>
        <v/>
      </c>
      <c r="DL291" s="412" t="str">
        <f t="shared" si="410"/>
        <v/>
      </c>
      <c r="DM291" s="412" t="str">
        <f t="shared" si="411"/>
        <v/>
      </c>
      <c r="DN291" s="412" t="str">
        <f t="shared" si="412"/>
        <v/>
      </c>
      <c r="DO291" s="412" t="str">
        <f t="shared" si="413"/>
        <v/>
      </c>
    </row>
    <row r="292" spans="1:119" s="157" customFormat="1" ht="18" hidden="1" customHeight="1">
      <c r="A292" s="161" t="str">
        <f t="shared" si="343"/>
        <v/>
      </c>
      <c r="B292" s="158"/>
      <c r="C292" s="31" t="str">
        <f>IF(B292="","",VLOOKUP(B292,学連登録!$C$2:$G$3000,2,FALSE))</f>
        <v/>
      </c>
      <c r="D292" s="32" t="str">
        <f>IF(B292="","",VLOOKUP(B292,学連登録!$C$2:$G$3000,3,FALSE))</f>
        <v/>
      </c>
      <c r="E292" s="33" t="str">
        <f>IF(B292="","",VLOOKUP(B292,学連登録!$C$2:$G$3000,4,FALSE))</f>
        <v/>
      </c>
      <c r="F292" s="383" t="str">
        <f>IF(B292="","",VLOOKUP(B292,学連登録!$C$2:$I$3000,7,FALSE))</f>
        <v/>
      </c>
      <c r="G292" s="160"/>
      <c r="H292" s="905"/>
      <c r="I292" s="907"/>
      <c r="J292" s="160"/>
      <c r="K292" s="905"/>
      <c r="L292" s="906"/>
      <c r="M292" s="160"/>
      <c r="N292" s="819"/>
      <c r="O292" s="820"/>
      <c r="P292" s="159"/>
      <c r="Q292" s="905"/>
      <c r="R292" s="906"/>
      <c r="S292" s="159"/>
      <c r="T292" s="905"/>
      <c r="U292" s="906"/>
      <c r="V292" s="103" t="str">
        <f>IF(B292="","",VLOOKUP(B292,学連登録!$C$2:$H$3000,6,FALSE))</f>
        <v/>
      </c>
      <c r="Y292" s="118" t="str">
        <f t="shared" si="414"/>
        <v/>
      </c>
      <c r="Z292" s="97" t="str">
        <f>IF(G292="","",VLOOKUP(G292,種目名!$R$5:$T$104,3,0))</f>
        <v/>
      </c>
      <c r="AA292" s="99" t="str">
        <f>IF(J292="","",VLOOKUP(J292,種目名!$R$5:$T$104,3,0))</f>
        <v/>
      </c>
      <c r="AB292" s="119" t="str">
        <f>IF(M292="","",VLOOKUP(M292,種目名!$R$5:$T$104,3,0))</f>
        <v/>
      </c>
      <c r="AC292" s="119" t="str">
        <f>IF(P292="","",VLOOKUP(AF292,種目名!$R$5:$T$104,3,0))</f>
        <v/>
      </c>
      <c r="AD292" s="120" t="str">
        <f>IF(S292="","",VLOOKUP(AI292,種目名!$R$5:$T$104,3,0))</f>
        <v/>
      </c>
      <c r="AE292" s="117">
        <f t="shared" si="415"/>
        <v>0</v>
      </c>
      <c r="AF292" s="157" t="str">
        <f t="shared" si="416"/>
        <v/>
      </c>
      <c r="AG292" s="157" t="str">
        <f t="shared" si="417"/>
        <v/>
      </c>
      <c r="AH292" s="157">
        <f t="shared" si="418"/>
        <v>0</v>
      </c>
      <c r="AI292" s="157" t="str">
        <f t="shared" si="419"/>
        <v/>
      </c>
      <c r="AJ292" s="157" t="str">
        <f t="shared" si="420"/>
        <v/>
      </c>
      <c r="AK292" s="390"/>
      <c r="AL292" s="171">
        <f t="shared" si="348"/>
        <v>0</v>
      </c>
      <c r="AM292" s="399">
        <f t="shared" si="349"/>
        <v>0</v>
      </c>
      <c r="AN292" s="399">
        <f>COUNTIF($B$12:B292,B292)</f>
        <v>0</v>
      </c>
      <c r="AO292" s="399"/>
      <c r="AP292" s="399" t="str">
        <f t="shared" si="350"/>
        <v/>
      </c>
      <c r="AQ292" s="399" t="str">
        <f t="shared" si="350"/>
        <v/>
      </c>
      <c r="AR292" s="399" t="str">
        <f t="shared" si="350"/>
        <v/>
      </c>
      <c r="AS292" s="399" t="str">
        <f t="shared" si="350"/>
        <v/>
      </c>
      <c r="AT292" s="399">
        <f t="shared" si="351"/>
        <v>0</v>
      </c>
      <c r="AU292" s="399" t="str">
        <f t="shared" si="352"/>
        <v/>
      </c>
      <c r="AV292" s="399" t="str">
        <f t="shared" si="353"/>
        <v/>
      </c>
      <c r="AW292" s="399" t="str">
        <f t="shared" si="354"/>
        <v/>
      </c>
      <c r="AX292" s="399" t="str">
        <f t="shared" si="355"/>
        <v/>
      </c>
      <c r="AY292" s="399" t="str">
        <f t="shared" si="356"/>
        <v/>
      </c>
      <c r="AZ292" s="399" t="str">
        <f t="shared" si="344"/>
        <v/>
      </c>
      <c r="BA292" s="399" t="str">
        <f t="shared" si="344"/>
        <v/>
      </c>
      <c r="BB292" s="399" t="str">
        <f t="shared" si="344"/>
        <v/>
      </c>
      <c r="BC292" s="399" t="str">
        <f t="shared" si="344"/>
        <v/>
      </c>
      <c r="BD292" s="403" t="str">
        <f t="shared" si="344"/>
        <v/>
      </c>
      <c r="BE292" s="393">
        <f t="shared" si="357"/>
        <v>0</v>
      </c>
      <c r="BG292" s="399">
        <f t="shared" si="358"/>
        <v>0</v>
      </c>
      <c r="BH292" s="399">
        <f t="shared" si="359"/>
        <v>0</v>
      </c>
      <c r="BI292" s="412">
        <f t="shared" si="360"/>
        <v>0</v>
      </c>
      <c r="BJ292" s="413">
        <f t="shared" si="345"/>
        <v>0</v>
      </c>
      <c r="BK292" s="398" t="str">
        <f t="shared" si="346"/>
        <v>0</v>
      </c>
      <c r="BL292" s="398" t="str">
        <f t="shared" si="347"/>
        <v>0</v>
      </c>
      <c r="BM292" s="412">
        <f t="shared" si="361"/>
        <v>0</v>
      </c>
      <c r="BN292" s="412" t="str">
        <f t="shared" si="362"/>
        <v>0m0</v>
      </c>
      <c r="BO292" s="399">
        <f t="shared" si="363"/>
        <v>0</v>
      </c>
      <c r="BP292" s="399">
        <f t="shared" si="364"/>
        <v>0</v>
      </c>
      <c r="BQ292" s="412">
        <f t="shared" si="365"/>
        <v>0</v>
      </c>
      <c r="BR292" s="413">
        <f t="shared" si="366"/>
        <v>0</v>
      </c>
      <c r="BS292" s="398" t="str">
        <f t="shared" si="367"/>
        <v>0</v>
      </c>
      <c r="BT292" s="398" t="str">
        <f t="shared" si="368"/>
        <v>0</v>
      </c>
      <c r="BU292" s="412">
        <f t="shared" si="369"/>
        <v>0</v>
      </c>
      <c r="BV292" s="412" t="str">
        <f t="shared" si="370"/>
        <v>0m0</v>
      </c>
      <c r="BW292" s="399">
        <f t="shared" si="371"/>
        <v>0</v>
      </c>
      <c r="BX292" s="399">
        <f t="shared" si="372"/>
        <v>0</v>
      </c>
      <c r="BY292" s="412">
        <f t="shared" si="373"/>
        <v>0</v>
      </c>
      <c r="BZ292" s="413">
        <f t="shared" si="374"/>
        <v>0</v>
      </c>
      <c r="CA292" s="398" t="str">
        <f t="shared" si="375"/>
        <v>0</v>
      </c>
      <c r="CB292" s="398" t="str">
        <f t="shared" si="376"/>
        <v>0</v>
      </c>
      <c r="CC292" s="412">
        <f t="shared" si="377"/>
        <v>0</v>
      </c>
      <c r="CD292" s="412" t="str">
        <f t="shared" si="378"/>
        <v>0m0</v>
      </c>
      <c r="CE292" s="399">
        <f t="shared" si="379"/>
        <v>0</v>
      </c>
      <c r="CF292" s="399">
        <f t="shared" si="380"/>
        <v>0</v>
      </c>
      <c r="CG292" s="412">
        <f t="shared" si="381"/>
        <v>0</v>
      </c>
      <c r="CH292" s="413">
        <f t="shared" si="382"/>
        <v>0</v>
      </c>
      <c r="CI292" s="398" t="str">
        <f t="shared" si="383"/>
        <v>0</v>
      </c>
      <c r="CJ292" s="398" t="str">
        <f t="shared" si="384"/>
        <v>0</v>
      </c>
      <c r="CK292" s="412">
        <f t="shared" si="385"/>
        <v>0</v>
      </c>
      <c r="CL292" s="412" t="str">
        <f t="shared" si="386"/>
        <v>0m0</v>
      </c>
      <c r="CM292" s="399">
        <f t="shared" si="387"/>
        <v>0</v>
      </c>
      <c r="CN292" s="399">
        <f t="shared" si="388"/>
        <v>0</v>
      </c>
      <c r="CO292" s="412">
        <f t="shared" si="389"/>
        <v>0</v>
      </c>
      <c r="CP292" s="413">
        <f t="shared" si="390"/>
        <v>0</v>
      </c>
      <c r="CQ292" s="398" t="str">
        <f t="shared" si="391"/>
        <v>0</v>
      </c>
      <c r="CR292" s="398" t="str">
        <f t="shared" si="392"/>
        <v>0</v>
      </c>
      <c r="CS292" s="412">
        <f t="shared" si="393"/>
        <v>0</v>
      </c>
      <c r="CT292" s="412" t="str">
        <f t="shared" si="394"/>
        <v>0m0</v>
      </c>
      <c r="CU292" s="412">
        <f t="shared" si="395"/>
        <v>0</v>
      </c>
      <c r="CV292" s="412">
        <f t="shared" si="396"/>
        <v>0</v>
      </c>
      <c r="CW292" s="412">
        <f t="shared" si="397"/>
        <v>0</v>
      </c>
      <c r="CX292" s="412">
        <f t="shared" si="398"/>
        <v>0</v>
      </c>
      <c r="CY292" s="412">
        <f t="shared" si="399"/>
        <v>0</v>
      </c>
      <c r="CZ292" s="412" t="str">
        <f t="shared" si="400"/>
        <v/>
      </c>
      <c r="DA292" s="412" t="str">
        <f t="shared" si="401"/>
        <v/>
      </c>
      <c r="DB292" s="412" t="str">
        <f t="shared" si="402"/>
        <v/>
      </c>
      <c r="DC292" s="412" t="str">
        <f t="shared" si="403"/>
        <v/>
      </c>
      <c r="DD292" s="412" t="str">
        <f t="shared" si="404"/>
        <v/>
      </c>
      <c r="DE292" s="412"/>
      <c r="DF292" s="411"/>
      <c r="DG292" s="412" t="str">
        <f t="shared" si="405"/>
        <v/>
      </c>
      <c r="DH292" s="412" t="str">
        <f t="shared" si="406"/>
        <v/>
      </c>
      <c r="DI292" s="412">
        <f t="shared" si="407"/>
        <v>0</v>
      </c>
      <c r="DJ292" s="412" t="str">
        <f t="shared" si="408"/>
        <v/>
      </c>
      <c r="DK292" s="412" t="str">
        <f t="shared" si="409"/>
        <v/>
      </c>
      <c r="DL292" s="412" t="str">
        <f t="shared" si="410"/>
        <v/>
      </c>
      <c r="DM292" s="412" t="str">
        <f t="shared" si="411"/>
        <v/>
      </c>
      <c r="DN292" s="412" t="str">
        <f t="shared" si="412"/>
        <v/>
      </c>
      <c r="DO292" s="412" t="str">
        <f t="shared" si="413"/>
        <v/>
      </c>
    </row>
    <row r="293" spans="1:119" s="157" customFormat="1" ht="18" hidden="1" customHeight="1">
      <c r="A293" s="161" t="str">
        <f t="shared" si="343"/>
        <v/>
      </c>
      <c r="B293" s="158"/>
      <c r="C293" s="31" t="str">
        <f>IF(B293="","",VLOOKUP(B293,学連登録!$C$2:$G$3000,2,FALSE))</f>
        <v/>
      </c>
      <c r="D293" s="32" t="str">
        <f>IF(B293="","",VLOOKUP(B293,学連登録!$C$2:$G$3000,3,FALSE))</f>
        <v/>
      </c>
      <c r="E293" s="33" t="str">
        <f>IF(B293="","",VLOOKUP(B293,学連登録!$C$2:$G$3000,4,FALSE))</f>
        <v/>
      </c>
      <c r="F293" s="383" t="str">
        <f>IF(B293="","",VLOOKUP(B293,学連登録!$C$2:$I$3000,7,FALSE))</f>
        <v/>
      </c>
      <c r="G293" s="160"/>
      <c r="H293" s="905"/>
      <c r="I293" s="907"/>
      <c r="J293" s="160"/>
      <c r="K293" s="905"/>
      <c r="L293" s="906"/>
      <c r="M293" s="160"/>
      <c r="N293" s="819"/>
      <c r="O293" s="820"/>
      <c r="P293" s="159"/>
      <c r="Q293" s="905"/>
      <c r="R293" s="906"/>
      <c r="S293" s="159"/>
      <c r="T293" s="905"/>
      <c r="U293" s="906"/>
      <c r="V293" s="103" t="str">
        <f>IF(B293="","",VLOOKUP(B293,学連登録!$C$2:$H$3000,6,FALSE))</f>
        <v/>
      </c>
      <c r="Y293" s="118" t="str">
        <f t="shared" si="414"/>
        <v/>
      </c>
      <c r="Z293" s="97" t="str">
        <f>IF(G293="","",VLOOKUP(G293,種目名!$R$5:$T$104,3,0))</f>
        <v/>
      </c>
      <c r="AA293" s="99" t="str">
        <f>IF(J293="","",VLOOKUP(J293,種目名!$R$5:$T$104,3,0))</f>
        <v/>
      </c>
      <c r="AB293" s="119" t="str">
        <f>IF(M293="","",VLOOKUP(M293,種目名!$R$5:$T$104,3,0))</f>
        <v/>
      </c>
      <c r="AC293" s="119" t="str">
        <f>IF(P293="","",VLOOKUP(AF293,種目名!$R$5:$T$104,3,0))</f>
        <v/>
      </c>
      <c r="AD293" s="120" t="str">
        <f>IF(S293="","",VLOOKUP(AI293,種目名!$R$5:$T$104,3,0))</f>
        <v/>
      </c>
      <c r="AE293" s="117">
        <f t="shared" si="415"/>
        <v>0</v>
      </c>
      <c r="AF293" s="157" t="str">
        <f t="shared" si="416"/>
        <v/>
      </c>
      <c r="AG293" s="157" t="str">
        <f t="shared" si="417"/>
        <v/>
      </c>
      <c r="AH293" s="157">
        <f t="shared" si="418"/>
        <v>0</v>
      </c>
      <c r="AI293" s="157" t="str">
        <f t="shared" si="419"/>
        <v/>
      </c>
      <c r="AJ293" s="157" t="str">
        <f t="shared" si="420"/>
        <v/>
      </c>
      <c r="AK293" s="390"/>
      <c r="AL293" s="171">
        <f t="shared" si="348"/>
        <v>0</v>
      </c>
      <c r="AM293" s="399">
        <f t="shared" si="349"/>
        <v>0</v>
      </c>
      <c r="AN293" s="399">
        <f>COUNTIF($B$12:B293,B293)</f>
        <v>0</v>
      </c>
      <c r="AO293" s="399"/>
      <c r="AP293" s="399" t="str">
        <f t="shared" si="350"/>
        <v/>
      </c>
      <c r="AQ293" s="399" t="str">
        <f t="shared" si="350"/>
        <v/>
      </c>
      <c r="AR293" s="399" t="str">
        <f t="shared" si="350"/>
        <v/>
      </c>
      <c r="AS293" s="399" t="str">
        <f t="shared" si="350"/>
        <v/>
      </c>
      <c r="AT293" s="399">
        <f t="shared" si="351"/>
        <v>0</v>
      </c>
      <c r="AU293" s="399" t="str">
        <f t="shared" si="352"/>
        <v/>
      </c>
      <c r="AV293" s="399" t="str">
        <f t="shared" si="353"/>
        <v/>
      </c>
      <c r="AW293" s="399" t="str">
        <f t="shared" si="354"/>
        <v/>
      </c>
      <c r="AX293" s="399" t="str">
        <f t="shared" si="355"/>
        <v/>
      </c>
      <c r="AY293" s="399" t="str">
        <f t="shared" si="356"/>
        <v/>
      </c>
      <c r="AZ293" s="399" t="str">
        <f t="shared" si="344"/>
        <v/>
      </c>
      <c r="BA293" s="399" t="str">
        <f t="shared" si="344"/>
        <v/>
      </c>
      <c r="BB293" s="399" t="str">
        <f t="shared" si="344"/>
        <v/>
      </c>
      <c r="BC293" s="399" t="str">
        <f t="shared" si="344"/>
        <v/>
      </c>
      <c r="BD293" s="403" t="str">
        <f t="shared" si="344"/>
        <v/>
      </c>
      <c r="BE293" s="393">
        <f t="shared" si="357"/>
        <v>0</v>
      </c>
      <c r="BG293" s="399">
        <f t="shared" si="358"/>
        <v>0</v>
      </c>
      <c r="BH293" s="399">
        <f t="shared" si="359"/>
        <v>0</v>
      </c>
      <c r="BI293" s="412">
        <f t="shared" si="360"/>
        <v>0</v>
      </c>
      <c r="BJ293" s="413">
        <f t="shared" si="345"/>
        <v>0</v>
      </c>
      <c r="BK293" s="398" t="str">
        <f t="shared" si="346"/>
        <v>0</v>
      </c>
      <c r="BL293" s="398" t="str">
        <f t="shared" si="347"/>
        <v>0</v>
      </c>
      <c r="BM293" s="412">
        <f t="shared" si="361"/>
        <v>0</v>
      </c>
      <c r="BN293" s="412" t="str">
        <f t="shared" si="362"/>
        <v>0m0</v>
      </c>
      <c r="BO293" s="399">
        <f t="shared" si="363"/>
        <v>0</v>
      </c>
      <c r="BP293" s="399">
        <f t="shared" si="364"/>
        <v>0</v>
      </c>
      <c r="BQ293" s="412">
        <f t="shared" si="365"/>
        <v>0</v>
      </c>
      <c r="BR293" s="413">
        <f t="shared" si="366"/>
        <v>0</v>
      </c>
      <c r="BS293" s="398" t="str">
        <f t="shared" si="367"/>
        <v>0</v>
      </c>
      <c r="BT293" s="398" t="str">
        <f t="shared" si="368"/>
        <v>0</v>
      </c>
      <c r="BU293" s="412">
        <f t="shared" si="369"/>
        <v>0</v>
      </c>
      <c r="BV293" s="412" t="str">
        <f t="shared" si="370"/>
        <v>0m0</v>
      </c>
      <c r="BW293" s="399">
        <f t="shared" si="371"/>
        <v>0</v>
      </c>
      <c r="BX293" s="399">
        <f t="shared" si="372"/>
        <v>0</v>
      </c>
      <c r="BY293" s="412">
        <f t="shared" si="373"/>
        <v>0</v>
      </c>
      <c r="BZ293" s="413">
        <f t="shared" si="374"/>
        <v>0</v>
      </c>
      <c r="CA293" s="398" t="str">
        <f t="shared" si="375"/>
        <v>0</v>
      </c>
      <c r="CB293" s="398" t="str">
        <f t="shared" si="376"/>
        <v>0</v>
      </c>
      <c r="CC293" s="412">
        <f t="shared" si="377"/>
        <v>0</v>
      </c>
      <c r="CD293" s="412" t="str">
        <f t="shared" si="378"/>
        <v>0m0</v>
      </c>
      <c r="CE293" s="399">
        <f t="shared" si="379"/>
        <v>0</v>
      </c>
      <c r="CF293" s="399">
        <f t="shared" si="380"/>
        <v>0</v>
      </c>
      <c r="CG293" s="412">
        <f t="shared" si="381"/>
        <v>0</v>
      </c>
      <c r="CH293" s="413">
        <f t="shared" si="382"/>
        <v>0</v>
      </c>
      <c r="CI293" s="398" t="str">
        <f t="shared" si="383"/>
        <v>0</v>
      </c>
      <c r="CJ293" s="398" t="str">
        <f t="shared" si="384"/>
        <v>0</v>
      </c>
      <c r="CK293" s="412">
        <f t="shared" si="385"/>
        <v>0</v>
      </c>
      <c r="CL293" s="412" t="str">
        <f t="shared" si="386"/>
        <v>0m0</v>
      </c>
      <c r="CM293" s="399">
        <f t="shared" si="387"/>
        <v>0</v>
      </c>
      <c r="CN293" s="399">
        <f t="shared" si="388"/>
        <v>0</v>
      </c>
      <c r="CO293" s="412">
        <f t="shared" si="389"/>
        <v>0</v>
      </c>
      <c r="CP293" s="413">
        <f t="shared" si="390"/>
        <v>0</v>
      </c>
      <c r="CQ293" s="398" t="str">
        <f t="shared" si="391"/>
        <v>0</v>
      </c>
      <c r="CR293" s="398" t="str">
        <f t="shared" si="392"/>
        <v>0</v>
      </c>
      <c r="CS293" s="412">
        <f t="shared" si="393"/>
        <v>0</v>
      </c>
      <c r="CT293" s="412" t="str">
        <f t="shared" si="394"/>
        <v>0m0</v>
      </c>
      <c r="CU293" s="412">
        <f t="shared" si="395"/>
        <v>0</v>
      </c>
      <c r="CV293" s="412">
        <f t="shared" si="396"/>
        <v>0</v>
      </c>
      <c r="CW293" s="412">
        <f t="shared" si="397"/>
        <v>0</v>
      </c>
      <c r="CX293" s="412">
        <f t="shared" si="398"/>
        <v>0</v>
      </c>
      <c r="CY293" s="412">
        <f t="shared" si="399"/>
        <v>0</v>
      </c>
      <c r="CZ293" s="412" t="str">
        <f t="shared" si="400"/>
        <v/>
      </c>
      <c r="DA293" s="412" t="str">
        <f t="shared" si="401"/>
        <v/>
      </c>
      <c r="DB293" s="412" t="str">
        <f t="shared" si="402"/>
        <v/>
      </c>
      <c r="DC293" s="412" t="str">
        <f t="shared" si="403"/>
        <v/>
      </c>
      <c r="DD293" s="412" t="str">
        <f t="shared" si="404"/>
        <v/>
      </c>
      <c r="DE293" s="412"/>
      <c r="DF293" s="411"/>
      <c r="DG293" s="412" t="str">
        <f t="shared" si="405"/>
        <v/>
      </c>
      <c r="DH293" s="412" t="str">
        <f t="shared" si="406"/>
        <v/>
      </c>
      <c r="DI293" s="412">
        <f t="shared" si="407"/>
        <v>0</v>
      </c>
      <c r="DJ293" s="412" t="str">
        <f t="shared" si="408"/>
        <v/>
      </c>
      <c r="DK293" s="412" t="str">
        <f t="shared" si="409"/>
        <v/>
      </c>
      <c r="DL293" s="412" t="str">
        <f t="shared" si="410"/>
        <v/>
      </c>
      <c r="DM293" s="412" t="str">
        <f t="shared" si="411"/>
        <v/>
      </c>
      <c r="DN293" s="412" t="str">
        <f t="shared" si="412"/>
        <v/>
      </c>
      <c r="DO293" s="412" t="str">
        <f t="shared" si="413"/>
        <v/>
      </c>
    </row>
    <row r="294" spans="1:119" s="157" customFormat="1" ht="18" hidden="1" customHeight="1">
      <c r="A294" s="161" t="str">
        <f t="shared" si="343"/>
        <v/>
      </c>
      <c r="B294" s="158"/>
      <c r="C294" s="31" t="str">
        <f>IF(B294="","",VLOOKUP(B294,学連登録!$C$2:$G$3000,2,FALSE))</f>
        <v/>
      </c>
      <c r="D294" s="32" t="str">
        <f>IF(B294="","",VLOOKUP(B294,学連登録!$C$2:$G$3000,3,FALSE))</f>
        <v/>
      </c>
      <c r="E294" s="33" t="str">
        <f>IF(B294="","",VLOOKUP(B294,学連登録!$C$2:$G$3000,4,FALSE))</f>
        <v/>
      </c>
      <c r="F294" s="383" t="str">
        <f>IF(B294="","",VLOOKUP(B294,学連登録!$C$2:$I$3000,7,FALSE))</f>
        <v/>
      </c>
      <c r="G294" s="160"/>
      <c r="H294" s="905"/>
      <c r="I294" s="907"/>
      <c r="J294" s="160"/>
      <c r="K294" s="905"/>
      <c r="L294" s="906"/>
      <c r="M294" s="160"/>
      <c r="N294" s="819"/>
      <c r="O294" s="820"/>
      <c r="P294" s="159"/>
      <c r="Q294" s="905"/>
      <c r="R294" s="906"/>
      <c r="S294" s="159"/>
      <c r="T294" s="905"/>
      <c r="U294" s="906"/>
      <c r="V294" s="103" t="str">
        <f>IF(B294="","",VLOOKUP(B294,学連登録!$C$2:$H$3000,6,FALSE))</f>
        <v/>
      </c>
      <c r="Y294" s="118" t="str">
        <f t="shared" si="414"/>
        <v/>
      </c>
      <c r="Z294" s="97" t="str">
        <f>IF(G294="","",VLOOKUP(G294,種目名!$R$5:$T$104,3,0))</f>
        <v/>
      </c>
      <c r="AA294" s="99" t="str">
        <f>IF(J294="","",VLOOKUP(J294,種目名!$R$5:$T$104,3,0))</f>
        <v/>
      </c>
      <c r="AB294" s="119" t="str">
        <f>IF(M294="","",VLOOKUP(M294,種目名!$R$5:$T$104,3,0))</f>
        <v/>
      </c>
      <c r="AC294" s="119" t="str">
        <f>IF(P294="","",VLOOKUP(AF294,種目名!$R$5:$T$104,3,0))</f>
        <v/>
      </c>
      <c r="AD294" s="120" t="str">
        <f>IF(S294="","",VLOOKUP(AI294,種目名!$R$5:$T$104,3,0))</f>
        <v/>
      </c>
      <c r="AE294" s="117">
        <f t="shared" si="415"/>
        <v>0</v>
      </c>
      <c r="AF294" s="157" t="str">
        <f t="shared" si="416"/>
        <v/>
      </c>
      <c r="AG294" s="157" t="str">
        <f t="shared" si="417"/>
        <v/>
      </c>
      <c r="AH294" s="157">
        <f t="shared" si="418"/>
        <v>0</v>
      </c>
      <c r="AI294" s="157" t="str">
        <f t="shared" si="419"/>
        <v/>
      </c>
      <c r="AJ294" s="157" t="str">
        <f t="shared" si="420"/>
        <v/>
      </c>
      <c r="AK294" s="390"/>
      <c r="AL294" s="171">
        <f t="shared" si="348"/>
        <v>0</v>
      </c>
      <c r="AM294" s="399">
        <f t="shared" si="349"/>
        <v>0</v>
      </c>
      <c r="AN294" s="399">
        <f>COUNTIF($B$12:B294,B294)</f>
        <v>0</v>
      </c>
      <c r="AO294" s="399"/>
      <c r="AP294" s="399" t="str">
        <f t="shared" si="350"/>
        <v/>
      </c>
      <c r="AQ294" s="399" t="str">
        <f t="shared" si="350"/>
        <v/>
      </c>
      <c r="AR294" s="399" t="str">
        <f t="shared" si="350"/>
        <v/>
      </c>
      <c r="AS294" s="399" t="str">
        <f t="shared" si="350"/>
        <v/>
      </c>
      <c r="AT294" s="399">
        <f t="shared" si="351"/>
        <v>0</v>
      </c>
      <c r="AU294" s="399" t="str">
        <f t="shared" si="352"/>
        <v/>
      </c>
      <c r="AV294" s="399" t="str">
        <f t="shared" si="353"/>
        <v/>
      </c>
      <c r="AW294" s="399" t="str">
        <f t="shared" si="354"/>
        <v/>
      </c>
      <c r="AX294" s="399" t="str">
        <f t="shared" si="355"/>
        <v/>
      </c>
      <c r="AY294" s="399" t="str">
        <f t="shared" si="356"/>
        <v/>
      </c>
      <c r="AZ294" s="399" t="str">
        <f t="shared" si="344"/>
        <v/>
      </c>
      <c r="BA294" s="399" t="str">
        <f t="shared" si="344"/>
        <v/>
      </c>
      <c r="BB294" s="399" t="str">
        <f t="shared" si="344"/>
        <v/>
      </c>
      <c r="BC294" s="399" t="str">
        <f t="shared" si="344"/>
        <v/>
      </c>
      <c r="BD294" s="403" t="str">
        <f t="shared" si="344"/>
        <v/>
      </c>
      <c r="BE294" s="393">
        <f t="shared" si="357"/>
        <v>0</v>
      </c>
      <c r="BG294" s="399">
        <f t="shared" si="358"/>
        <v>0</v>
      </c>
      <c r="BH294" s="399">
        <f t="shared" si="359"/>
        <v>0</v>
      </c>
      <c r="BI294" s="412">
        <f t="shared" si="360"/>
        <v>0</v>
      </c>
      <c r="BJ294" s="413">
        <f t="shared" si="345"/>
        <v>0</v>
      </c>
      <c r="BK294" s="398" t="str">
        <f t="shared" si="346"/>
        <v>0</v>
      </c>
      <c r="BL294" s="398" t="str">
        <f t="shared" si="347"/>
        <v>0</v>
      </c>
      <c r="BM294" s="412">
        <f t="shared" si="361"/>
        <v>0</v>
      </c>
      <c r="BN294" s="412" t="str">
        <f t="shared" si="362"/>
        <v>0m0</v>
      </c>
      <c r="BO294" s="399">
        <f t="shared" si="363"/>
        <v>0</v>
      </c>
      <c r="BP294" s="399">
        <f t="shared" si="364"/>
        <v>0</v>
      </c>
      <c r="BQ294" s="412">
        <f t="shared" si="365"/>
        <v>0</v>
      </c>
      <c r="BR294" s="413">
        <f t="shared" si="366"/>
        <v>0</v>
      </c>
      <c r="BS294" s="398" t="str">
        <f t="shared" si="367"/>
        <v>0</v>
      </c>
      <c r="BT294" s="398" t="str">
        <f t="shared" si="368"/>
        <v>0</v>
      </c>
      <c r="BU294" s="412">
        <f t="shared" si="369"/>
        <v>0</v>
      </c>
      <c r="BV294" s="412" t="str">
        <f t="shared" si="370"/>
        <v>0m0</v>
      </c>
      <c r="BW294" s="399">
        <f t="shared" si="371"/>
        <v>0</v>
      </c>
      <c r="BX294" s="399">
        <f t="shared" si="372"/>
        <v>0</v>
      </c>
      <c r="BY294" s="412">
        <f t="shared" si="373"/>
        <v>0</v>
      </c>
      <c r="BZ294" s="413">
        <f t="shared" si="374"/>
        <v>0</v>
      </c>
      <c r="CA294" s="398" t="str">
        <f t="shared" si="375"/>
        <v>0</v>
      </c>
      <c r="CB294" s="398" t="str">
        <f t="shared" si="376"/>
        <v>0</v>
      </c>
      <c r="CC294" s="412">
        <f t="shared" si="377"/>
        <v>0</v>
      </c>
      <c r="CD294" s="412" t="str">
        <f t="shared" si="378"/>
        <v>0m0</v>
      </c>
      <c r="CE294" s="399">
        <f t="shared" si="379"/>
        <v>0</v>
      </c>
      <c r="CF294" s="399">
        <f t="shared" si="380"/>
        <v>0</v>
      </c>
      <c r="CG294" s="412">
        <f t="shared" si="381"/>
        <v>0</v>
      </c>
      <c r="CH294" s="413">
        <f t="shared" si="382"/>
        <v>0</v>
      </c>
      <c r="CI294" s="398" t="str">
        <f t="shared" si="383"/>
        <v>0</v>
      </c>
      <c r="CJ294" s="398" t="str">
        <f t="shared" si="384"/>
        <v>0</v>
      </c>
      <c r="CK294" s="412">
        <f t="shared" si="385"/>
        <v>0</v>
      </c>
      <c r="CL294" s="412" t="str">
        <f t="shared" si="386"/>
        <v>0m0</v>
      </c>
      <c r="CM294" s="399">
        <f t="shared" si="387"/>
        <v>0</v>
      </c>
      <c r="CN294" s="399">
        <f t="shared" si="388"/>
        <v>0</v>
      </c>
      <c r="CO294" s="412">
        <f t="shared" si="389"/>
        <v>0</v>
      </c>
      <c r="CP294" s="413">
        <f t="shared" si="390"/>
        <v>0</v>
      </c>
      <c r="CQ294" s="398" t="str">
        <f t="shared" si="391"/>
        <v>0</v>
      </c>
      <c r="CR294" s="398" t="str">
        <f t="shared" si="392"/>
        <v>0</v>
      </c>
      <c r="CS294" s="412">
        <f t="shared" si="393"/>
        <v>0</v>
      </c>
      <c r="CT294" s="412" t="str">
        <f t="shared" si="394"/>
        <v>0m0</v>
      </c>
      <c r="CU294" s="412">
        <f t="shared" si="395"/>
        <v>0</v>
      </c>
      <c r="CV294" s="412">
        <f t="shared" si="396"/>
        <v>0</v>
      </c>
      <c r="CW294" s="412">
        <f t="shared" si="397"/>
        <v>0</v>
      </c>
      <c r="CX294" s="412">
        <f t="shared" si="398"/>
        <v>0</v>
      </c>
      <c r="CY294" s="412">
        <f t="shared" si="399"/>
        <v>0</v>
      </c>
      <c r="CZ294" s="412" t="str">
        <f t="shared" si="400"/>
        <v/>
      </c>
      <c r="DA294" s="412" t="str">
        <f t="shared" si="401"/>
        <v/>
      </c>
      <c r="DB294" s="412" t="str">
        <f t="shared" si="402"/>
        <v/>
      </c>
      <c r="DC294" s="412" t="str">
        <f t="shared" si="403"/>
        <v/>
      </c>
      <c r="DD294" s="412" t="str">
        <f t="shared" si="404"/>
        <v/>
      </c>
      <c r="DE294" s="412"/>
      <c r="DF294" s="411"/>
      <c r="DG294" s="412" t="str">
        <f t="shared" si="405"/>
        <v/>
      </c>
      <c r="DH294" s="412" t="str">
        <f t="shared" si="406"/>
        <v/>
      </c>
      <c r="DI294" s="412">
        <f t="shared" si="407"/>
        <v>0</v>
      </c>
      <c r="DJ294" s="412" t="str">
        <f t="shared" si="408"/>
        <v/>
      </c>
      <c r="DK294" s="412" t="str">
        <f t="shared" si="409"/>
        <v/>
      </c>
      <c r="DL294" s="412" t="str">
        <f t="shared" si="410"/>
        <v/>
      </c>
      <c r="DM294" s="412" t="str">
        <f t="shared" si="411"/>
        <v/>
      </c>
      <c r="DN294" s="412" t="str">
        <f t="shared" si="412"/>
        <v/>
      </c>
      <c r="DO294" s="412" t="str">
        <f t="shared" si="413"/>
        <v/>
      </c>
    </row>
    <row r="295" spans="1:119" s="157" customFormat="1" ht="18" hidden="1" customHeight="1">
      <c r="A295" s="161" t="str">
        <f t="shared" si="343"/>
        <v/>
      </c>
      <c r="B295" s="158"/>
      <c r="C295" s="31" t="str">
        <f>IF(B295="","",VLOOKUP(B295,学連登録!$C$2:$G$3000,2,FALSE))</f>
        <v/>
      </c>
      <c r="D295" s="32" t="str">
        <f>IF(B295="","",VLOOKUP(B295,学連登録!$C$2:$G$3000,3,FALSE))</f>
        <v/>
      </c>
      <c r="E295" s="33" t="str">
        <f>IF(B295="","",VLOOKUP(B295,学連登録!$C$2:$G$3000,4,FALSE))</f>
        <v/>
      </c>
      <c r="F295" s="383" t="str">
        <f>IF(B295="","",VLOOKUP(B295,学連登録!$C$2:$I$3000,7,FALSE))</f>
        <v/>
      </c>
      <c r="G295" s="160"/>
      <c r="H295" s="905"/>
      <c r="I295" s="907"/>
      <c r="J295" s="160"/>
      <c r="K295" s="905"/>
      <c r="L295" s="906"/>
      <c r="M295" s="160"/>
      <c r="N295" s="819"/>
      <c r="O295" s="820"/>
      <c r="P295" s="159"/>
      <c r="Q295" s="905"/>
      <c r="R295" s="906"/>
      <c r="S295" s="159"/>
      <c r="T295" s="905"/>
      <c r="U295" s="906"/>
      <c r="V295" s="103" t="str">
        <f>IF(B295="","",VLOOKUP(B295,学連登録!$C$2:$H$3000,6,FALSE))</f>
        <v/>
      </c>
      <c r="Y295" s="118" t="str">
        <f t="shared" si="414"/>
        <v/>
      </c>
      <c r="Z295" s="97" t="str">
        <f>IF(G295="","",VLOOKUP(G295,種目名!$R$5:$T$104,3,0))</f>
        <v/>
      </c>
      <c r="AA295" s="99" t="str">
        <f>IF(J295="","",VLOOKUP(J295,種目名!$R$5:$T$104,3,0))</f>
        <v/>
      </c>
      <c r="AB295" s="119" t="str">
        <f>IF(M295="","",VLOOKUP(M295,種目名!$R$5:$T$104,3,0))</f>
        <v/>
      </c>
      <c r="AC295" s="119" t="str">
        <f>IF(P295="","",VLOOKUP(AF295,種目名!$R$5:$T$104,3,0))</f>
        <v/>
      </c>
      <c r="AD295" s="120" t="str">
        <f>IF(S295="","",VLOOKUP(AI295,種目名!$R$5:$T$104,3,0))</f>
        <v/>
      </c>
      <c r="AE295" s="117">
        <f t="shared" si="415"/>
        <v>0</v>
      </c>
      <c r="AF295" s="157" t="str">
        <f t="shared" si="416"/>
        <v/>
      </c>
      <c r="AG295" s="157" t="str">
        <f t="shared" si="417"/>
        <v/>
      </c>
      <c r="AH295" s="157">
        <f t="shared" si="418"/>
        <v>0</v>
      </c>
      <c r="AI295" s="157" t="str">
        <f t="shared" si="419"/>
        <v/>
      </c>
      <c r="AJ295" s="157" t="str">
        <f t="shared" si="420"/>
        <v/>
      </c>
      <c r="AK295" s="390"/>
      <c r="AL295" s="171">
        <f t="shared" si="348"/>
        <v>0</v>
      </c>
      <c r="AM295" s="399">
        <f t="shared" si="349"/>
        <v>0</v>
      </c>
      <c r="AN295" s="399">
        <f>COUNTIF($B$12:B295,B295)</f>
        <v>0</v>
      </c>
      <c r="AO295" s="399"/>
      <c r="AP295" s="399" t="str">
        <f t="shared" si="350"/>
        <v/>
      </c>
      <c r="AQ295" s="399" t="str">
        <f t="shared" si="350"/>
        <v/>
      </c>
      <c r="AR295" s="399" t="str">
        <f t="shared" si="350"/>
        <v/>
      </c>
      <c r="AS295" s="399" t="str">
        <f t="shared" si="350"/>
        <v/>
      </c>
      <c r="AT295" s="399">
        <f t="shared" si="351"/>
        <v>0</v>
      </c>
      <c r="AU295" s="399" t="str">
        <f t="shared" si="352"/>
        <v/>
      </c>
      <c r="AV295" s="399" t="str">
        <f t="shared" si="353"/>
        <v/>
      </c>
      <c r="AW295" s="399" t="str">
        <f t="shared" si="354"/>
        <v/>
      </c>
      <c r="AX295" s="399" t="str">
        <f t="shared" si="355"/>
        <v/>
      </c>
      <c r="AY295" s="399" t="str">
        <f t="shared" si="356"/>
        <v/>
      </c>
      <c r="AZ295" s="399" t="str">
        <f t="shared" si="344"/>
        <v/>
      </c>
      <c r="BA295" s="399" t="str">
        <f t="shared" si="344"/>
        <v/>
      </c>
      <c r="BB295" s="399" t="str">
        <f t="shared" si="344"/>
        <v/>
      </c>
      <c r="BC295" s="399" t="str">
        <f t="shared" si="344"/>
        <v/>
      </c>
      <c r="BD295" s="403" t="str">
        <f t="shared" si="344"/>
        <v/>
      </c>
      <c r="BE295" s="393">
        <f t="shared" si="357"/>
        <v>0</v>
      </c>
      <c r="BG295" s="399">
        <f t="shared" si="358"/>
        <v>0</v>
      </c>
      <c r="BH295" s="399">
        <f t="shared" si="359"/>
        <v>0</v>
      </c>
      <c r="BI295" s="412">
        <f t="shared" si="360"/>
        <v>0</v>
      </c>
      <c r="BJ295" s="413">
        <f t="shared" si="345"/>
        <v>0</v>
      </c>
      <c r="BK295" s="398" t="str">
        <f t="shared" si="346"/>
        <v>0</v>
      </c>
      <c r="BL295" s="398" t="str">
        <f t="shared" si="347"/>
        <v>0</v>
      </c>
      <c r="BM295" s="412">
        <f t="shared" si="361"/>
        <v>0</v>
      </c>
      <c r="BN295" s="412" t="str">
        <f t="shared" si="362"/>
        <v>0m0</v>
      </c>
      <c r="BO295" s="399">
        <f t="shared" si="363"/>
        <v>0</v>
      </c>
      <c r="BP295" s="399">
        <f t="shared" si="364"/>
        <v>0</v>
      </c>
      <c r="BQ295" s="412">
        <f t="shared" si="365"/>
        <v>0</v>
      </c>
      <c r="BR295" s="413">
        <f t="shared" si="366"/>
        <v>0</v>
      </c>
      <c r="BS295" s="398" t="str">
        <f t="shared" si="367"/>
        <v>0</v>
      </c>
      <c r="BT295" s="398" t="str">
        <f t="shared" si="368"/>
        <v>0</v>
      </c>
      <c r="BU295" s="412">
        <f t="shared" si="369"/>
        <v>0</v>
      </c>
      <c r="BV295" s="412" t="str">
        <f t="shared" si="370"/>
        <v>0m0</v>
      </c>
      <c r="BW295" s="399">
        <f t="shared" si="371"/>
        <v>0</v>
      </c>
      <c r="BX295" s="399">
        <f t="shared" si="372"/>
        <v>0</v>
      </c>
      <c r="BY295" s="412">
        <f t="shared" si="373"/>
        <v>0</v>
      </c>
      <c r="BZ295" s="413">
        <f t="shared" si="374"/>
        <v>0</v>
      </c>
      <c r="CA295" s="398" t="str">
        <f t="shared" si="375"/>
        <v>0</v>
      </c>
      <c r="CB295" s="398" t="str">
        <f t="shared" si="376"/>
        <v>0</v>
      </c>
      <c r="CC295" s="412">
        <f t="shared" si="377"/>
        <v>0</v>
      </c>
      <c r="CD295" s="412" t="str">
        <f t="shared" si="378"/>
        <v>0m0</v>
      </c>
      <c r="CE295" s="399">
        <f t="shared" si="379"/>
        <v>0</v>
      </c>
      <c r="CF295" s="399">
        <f t="shared" si="380"/>
        <v>0</v>
      </c>
      <c r="CG295" s="412">
        <f t="shared" si="381"/>
        <v>0</v>
      </c>
      <c r="CH295" s="413">
        <f t="shared" si="382"/>
        <v>0</v>
      </c>
      <c r="CI295" s="398" t="str">
        <f t="shared" si="383"/>
        <v>0</v>
      </c>
      <c r="CJ295" s="398" t="str">
        <f t="shared" si="384"/>
        <v>0</v>
      </c>
      <c r="CK295" s="412">
        <f t="shared" si="385"/>
        <v>0</v>
      </c>
      <c r="CL295" s="412" t="str">
        <f t="shared" si="386"/>
        <v>0m0</v>
      </c>
      <c r="CM295" s="399">
        <f t="shared" si="387"/>
        <v>0</v>
      </c>
      <c r="CN295" s="399">
        <f t="shared" si="388"/>
        <v>0</v>
      </c>
      <c r="CO295" s="412">
        <f t="shared" si="389"/>
        <v>0</v>
      </c>
      <c r="CP295" s="413">
        <f t="shared" si="390"/>
        <v>0</v>
      </c>
      <c r="CQ295" s="398" t="str">
        <f t="shared" si="391"/>
        <v>0</v>
      </c>
      <c r="CR295" s="398" t="str">
        <f t="shared" si="392"/>
        <v>0</v>
      </c>
      <c r="CS295" s="412">
        <f t="shared" si="393"/>
        <v>0</v>
      </c>
      <c r="CT295" s="412" t="str">
        <f t="shared" si="394"/>
        <v>0m0</v>
      </c>
      <c r="CU295" s="412">
        <f t="shared" si="395"/>
        <v>0</v>
      </c>
      <c r="CV295" s="412">
        <f t="shared" si="396"/>
        <v>0</v>
      </c>
      <c r="CW295" s="412">
        <f t="shared" si="397"/>
        <v>0</v>
      </c>
      <c r="CX295" s="412">
        <f t="shared" si="398"/>
        <v>0</v>
      </c>
      <c r="CY295" s="412">
        <f t="shared" si="399"/>
        <v>0</v>
      </c>
      <c r="CZ295" s="412" t="str">
        <f t="shared" si="400"/>
        <v/>
      </c>
      <c r="DA295" s="412" t="str">
        <f t="shared" si="401"/>
        <v/>
      </c>
      <c r="DB295" s="412" t="str">
        <f t="shared" si="402"/>
        <v/>
      </c>
      <c r="DC295" s="412" t="str">
        <f t="shared" si="403"/>
        <v/>
      </c>
      <c r="DD295" s="412" t="str">
        <f t="shared" si="404"/>
        <v/>
      </c>
      <c r="DE295" s="412"/>
      <c r="DF295" s="411"/>
      <c r="DG295" s="412" t="str">
        <f t="shared" si="405"/>
        <v/>
      </c>
      <c r="DH295" s="412" t="str">
        <f t="shared" si="406"/>
        <v/>
      </c>
      <c r="DI295" s="412">
        <f t="shared" si="407"/>
        <v>0</v>
      </c>
      <c r="DJ295" s="412" t="str">
        <f t="shared" si="408"/>
        <v/>
      </c>
      <c r="DK295" s="412" t="str">
        <f t="shared" si="409"/>
        <v/>
      </c>
      <c r="DL295" s="412" t="str">
        <f t="shared" si="410"/>
        <v/>
      </c>
      <c r="DM295" s="412" t="str">
        <f t="shared" si="411"/>
        <v/>
      </c>
      <c r="DN295" s="412" t="str">
        <f t="shared" si="412"/>
        <v/>
      </c>
      <c r="DO295" s="412" t="str">
        <f t="shared" si="413"/>
        <v/>
      </c>
    </row>
    <row r="296" spans="1:119" s="157" customFormat="1" ht="18" hidden="1" customHeight="1">
      <c r="A296" s="161" t="str">
        <f t="shared" si="343"/>
        <v/>
      </c>
      <c r="B296" s="158"/>
      <c r="C296" s="31" t="str">
        <f>IF(B296="","",VLOOKUP(B296,学連登録!$C$2:$G$3000,2,FALSE))</f>
        <v/>
      </c>
      <c r="D296" s="32" t="str">
        <f>IF(B296="","",VLOOKUP(B296,学連登録!$C$2:$G$3000,3,FALSE))</f>
        <v/>
      </c>
      <c r="E296" s="33" t="str">
        <f>IF(B296="","",VLOOKUP(B296,学連登録!$C$2:$G$3000,4,FALSE))</f>
        <v/>
      </c>
      <c r="F296" s="383" t="str">
        <f>IF(B296="","",VLOOKUP(B296,学連登録!$C$2:$I$3000,7,FALSE))</f>
        <v/>
      </c>
      <c r="G296" s="160"/>
      <c r="H296" s="905"/>
      <c r="I296" s="907"/>
      <c r="J296" s="160"/>
      <c r="K296" s="905"/>
      <c r="L296" s="906"/>
      <c r="M296" s="160"/>
      <c r="N296" s="819"/>
      <c r="O296" s="820"/>
      <c r="P296" s="159"/>
      <c r="Q296" s="905"/>
      <c r="R296" s="906"/>
      <c r="S296" s="159"/>
      <c r="T296" s="905"/>
      <c r="U296" s="906"/>
      <c r="V296" s="103" t="str">
        <f>IF(B296="","",VLOOKUP(B296,学連登録!$C$2:$H$3000,6,FALSE))</f>
        <v/>
      </c>
      <c r="Y296" s="118" t="str">
        <f t="shared" si="414"/>
        <v/>
      </c>
      <c r="Z296" s="97" t="str">
        <f>IF(G296="","",VLOOKUP(G296,種目名!$R$5:$T$104,3,0))</f>
        <v/>
      </c>
      <c r="AA296" s="99" t="str">
        <f>IF(J296="","",VLOOKUP(J296,種目名!$R$5:$T$104,3,0))</f>
        <v/>
      </c>
      <c r="AB296" s="119" t="str">
        <f>IF(M296="","",VLOOKUP(M296,種目名!$R$5:$T$104,3,0))</f>
        <v/>
      </c>
      <c r="AC296" s="119" t="str">
        <f>IF(P296="","",VLOOKUP(AF296,種目名!$R$5:$T$104,3,0))</f>
        <v/>
      </c>
      <c r="AD296" s="120" t="str">
        <f>IF(S296="","",VLOOKUP(AI296,種目名!$R$5:$T$104,3,0))</f>
        <v/>
      </c>
      <c r="AE296" s="117">
        <f t="shared" si="415"/>
        <v>0</v>
      </c>
      <c r="AF296" s="157" t="str">
        <f t="shared" si="416"/>
        <v/>
      </c>
      <c r="AG296" s="157" t="str">
        <f t="shared" si="417"/>
        <v/>
      </c>
      <c r="AH296" s="157">
        <f t="shared" si="418"/>
        <v>0</v>
      </c>
      <c r="AI296" s="157" t="str">
        <f t="shared" si="419"/>
        <v/>
      </c>
      <c r="AJ296" s="157" t="str">
        <f t="shared" si="420"/>
        <v/>
      </c>
      <c r="AK296" s="390"/>
      <c r="AL296" s="171">
        <f t="shared" si="348"/>
        <v>0</v>
      </c>
      <c r="AM296" s="399">
        <f t="shared" si="349"/>
        <v>0</v>
      </c>
      <c r="AN296" s="399">
        <f>COUNTIF($B$12:B296,B296)</f>
        <v>0</v>
      </c>
      <c r="AO296" s="399"/>
      <c r="AP296" s="399" t="str">
        <f t="shared" si="350"/>
        <v/>
      </c>
      <c r="AQ296" s="399" t="str">
        <f t="shared" si="350"/>
        <v/>
      </c>
      <c r="AR296" s="399" t="str">
        <f t="shared" si="350"/>
        <v/>
      </c>
      <c r="AS296" s="399" t="str">
        <f t="shared" si="350"/>
        <v/>
      </c>
      <c r="AT296" s="399">
        <f t="shared" si="351"/>
        <v>0</v>
      </c>
      <c r="AU296" s="399" t="str">
        <f t="shared" si="352"/>
        <v/>
      </c>
      <c r="AV296" s="399" t="str">
        <f t="shared" si="353"/>
        <v/>
      </c>
      <c r="AW296" s="399" t="str">
        <f t="shared" si="354"/>
        <v/>
      </c>
      <c r="AX296" s="399" t="str">
        <f t="shared" si="355"/>
        <v/>
      </c>
      <c r="AY296" s="399" t="str">
        <f t="shared" si="356"/>
        <v/>
      </c>
      <c r="AZ296" s="399" t="str">
        <f t="shared" si="344"/>
        <v/>
      </c>
      <c r="BA296" s="399" t="str">
        <f t="shared" si="344"/>
        <v/>
      </c>
      <c r="BB296" s="399" t="str">
        <f t="shared" si="344"/>
        <v/>
      </c>
      <c r="BC296" s="399" t="str">
        <f t="shared" si="344"/>
        <v/>
      </c>
      <c r="BD296" s="403" t="str">
        <f t="shared" si="344"/>
        <v/>
      </c>
      <c r="BE296" s="393">
        <f t="shared" si="357"/>
        <v>0</v>
      </c>
      <c r="BG296" s="399">
        <f t="shared" si="358"/>
        <v>0</v>
      </c>
      <c r="BH296" s="399">
        <f t="shared" si="359"/>
        <v>0</v>
      </c>
      <c r="BI296" s="412">
        <f t="shared" si="360"/>
        <v>0</v>
      </c>
      <c r="BJ296" s="413">
        <f t="shared" si="345"/>
        <v>0</v>
      </c>
      <c r="BK296" s="398" t="str">
        <f t="shared" si="346"/>
        <v>0</v>
      </c>
      <c r="BL296" s="398" t="str">
        <f t="shared" si="347"/>
        <v>0</v>
      </c>
      <c r="BM296" s="412">
        <f t="shared" si="361"/>
        <v>0</v>
      </c>
      <c r="BN296" s="412" t="str">
        <f t="shared" si="362"/>
        <v>0m0</v>
      </c>
      <c r="BO296" s="399">
        <f t="shared" si="363"/>
        <v>0</v>
      </c>
      <c r="BP296" s="399">
        <f t="shared" si="364"/>
        <v>0</v>
      </c>
      <c r="BQ296" s="412">
        <f t="shared" si="365"/>
        <v>0</v>
      </c>
      <c r="BR296" s="413">
        <f t="shared" si="366"/>
        <v>0</v>
      </c>
      <c r="BS296" s="398" t="str">
        <f t="shared" si="367"/>
        <v>0</v>
      </c>
      <c r="BT296" s="398" t="str">
        <f t="shared" si="368"/>
        <v>0</v>
      </c>
      <c r="BU296" s="412">
        <f t="shared" si="369"/>
        <v>0</v>
      </c>
      <c r="BV296" s="412" t="str">
        <f t="shared" si="370"/>
        <v>0m0</v>
      </c>
      <c r="BW296" s="399">
        <f t="shared" si="371"/>
        <v>0</v>
      </c>
      <c r="BX296" s="399">
        <f t="shared" si="372"/>
        <v>0</v>
      </c>
      <c r="BY296" s="412">
        <f t="shared" si="373"/>
        <v>0</v>
      </c>
      <c r="BZ296" s="413">
        <f t="shared" si="374"/>
        <v>0</v>
      </c>
      <c r="CA296" s="398" t="str">
        <f t="shared" si="375"/>
        <v>0</v>
      </c>
      <c r="CB296" s="398" t="str">
        <f t="shared" si="376"/>
        <v>0</v>
      </c>
      <c r="CC296" s="412">
        <f t="shared" si="377"/>
        <v>0</v>
      </c>
      <c r="CD296" s="412" t="str">
        <f t="shared" si="378"/>
        <v>0m0</v>
      </c>
      <c r="CE296" s="399">
        <f t="shared" si="379"/>
        <v>0</v>
      </c>
      <c r="CF296" s="399">
        <f t="shared" si="380"/>
        <v>0</v>
      </c>
      <c r="CG296" s="412">
        <f t="shared" si="381"/>
        <v>0</v>
      </c>
      <c r="CH296" s="413">
        <f t="shared" si="382"/>
        <v>0</v>
      </c>
      <c r="CI296" s="398" t="str">
        <f t="shared" si="383"/>
        <v>0</v>
      </c>
      <c r="CJ296" s="398" t="str">
        <f t="shared" si="384"/>
        <v>0</v>
      </c>
      <c r="CK296" s="412">
        <f t="shared" si="385"/>
        <v>0</v>
      </c>
      <c r="CL296" s="412" t="str">
        <f t="shared" si="386"/>
        <v>0m0</v>
      </c>
      <c r="CM296" s="399">
        <f t="shared" si="387"/>
        <v>0</v>
      </c>
      <c r="CN296" s="399">
        <f t="shared" si="388"/>
        <v>0</v>
      </c>
      <c r="CO296" s="412">
        <f t="shared" si="389"/>
        <v>0</v>
      </c>
      <c r="CP296" s="413">
        <f t="shared" si="390"/>
        <v>0</v>
      </c>
      <c r="CQ296" s="398" t="str">
        <f t="shared" si="391"/>
        <v>0</v>
      </c>
      <c r="CR296" s="398" t="str">
        <f t="shared" si="392"/>
        <v>0</v>
      </c>
      <c r="CS296" s="412">
        <f t="shared" si="393"/>
        <v>0</v>
      </c>
      <c r="CT296" s="412" t="str">
        <f t="shared" si="394"/>
        <v>0m0</v>
      </c>
      <c r="CU296" s="412">
        <f t="shared" si="395"/>
        <v>0</v>
      </c>
      <c r="CV296" s="412">
        <f t="shared" si="396"/>
        <v>0</v>
      </c>
      <c r="CW296" s="412">
        <f t="shared" si="397"/>
        <v>0</v>
      </c>
      <c r="CX296" s="412">
        <f t="shared" si="398"/>
        <v>0</v>
      </c>
      <c r="CY296" s="412">
        <f t="shared" si="399"/>
        <v>0</v>
      </c>
      <c r="CZ296" s="412" t="str">
        <f t="shared" si="400"/>
        <v/>
      </c>
      <c r="DA296" s="412" t="str">
        <f t="shared" si="401"/>
        <v/>
      </c>
      <c r="DB296" s="412" t="str">
        <f t="shared" si="402"/>
        <v/>
      </c>
      <c r="DC296" s="412" t="str">
        <f t="shared" si="403"/>
        <v/>
      </c>
      <c r="DD296" s="412" t="str">
        <f t="shared" si="404"/>
        <v/>
      </c>
      <c r="DE296" s="412"/>
      <c r="DF296" s="411"/>
      <c r="DG296" s="412" t="str">
        <f t="shared" si="405"/>
        <v/>
      </c>
      <c r="DH296" s="412" t="str">
        <f t="shared" si="406"/>
        <v/>
      </c>
      <c r="DI296" s="412">
        <f t="shared" si="407"/>
        <v>0</v>
      </c>
      <c r="DJ296" s="412" t="str">
        <f t="shared" si="408"/>
        <v/>
      </c>
      <c r="DK296" s="412" t="str">
        <f t="shared" si="409"/>
        <v/>
      </c>
      <c r="DL296" s="412" t="str">
        <f t="shared" si="410"/>
        <v/>
      </c>
      <c r="DM296" s="412" t="str">
        <f t="shared" si="411"/>
        <v/>
      </c>
      <c r="DN296" s="412" t="str">
        <f t="shared" si="412"/>
        <v/>
      </c>
      <c r="DO296" s="412" t="str">
        <f t="shared" si="413"/>
        <v/>
      </c>
    </row>
    <row r="297" spans="1:119" s="157" customFormat="1" ht="18" hidden="1" customHeight="1">
      <c r="A297" s="161" t="str">
        <f t="shared" si="343"/>
        <v/>
      </c>
      <c r="B297" s="158"/>
      <c r="C297" s="31" t="str">
        <f>IF(B297="","",VLOOKUP(B297,学連登録!$C$2:$G$3000,2,FALSE))</f>
        <v/>
      </c>
      <c r="D297" s="32" t="str">
        <f>IF(B297="","",VLOOKUP(B297,学連登録!$C$2:$G$3000,3,FALSE))</f>
        <v/>
      </c>
      <c r="E297" s="33" t="str">
        <f>IF(B297="","",VLOOKUP(B297,学連登録!$C$2:$G$3000,4,FALSE))</f>
        <v/>
      </c>
      <c r="F297" s="383" t="str">
        <f>IF(B297="","",VLOOKUP(B297,学連登録!$C$2:$I$3000,7,FALSE))</f>
        <v/>
      </c>
      <c r="G297" s="160"/>
      <c r="H297" s="905"/>
      <c r="I297" s="907"/>
      <c r="J297" s="160"/>
      <c r="K297" s="905"/>
      <c r="L297" s="906"/>
      <c r="M297" s="160"/>
      <c r="N297" s="819"/>
      <c r="O297" s="820"/>
      <c r="P297" s="159"/>
      <c r="Q297" s="905"/>
      <c r="R297" s="906"/>
      <c r="S297" s="159"/>
      <c r="T297" s="905"/>
      <c r="U297" s="906"/>
      <c r="V297" s="103" t="str">
        <f>IF(B297="","",VLOOKUP(B297,学連登録!$C$2:$H$3000,6,FALSE))</f>
        <v/>
      </c>
      <c r="Y297" s="118" t="str">
        <f t="shared" si="414"/>
        <v/>
      </c>
      <c r="Z297" s="97" t="str">
        <f>IF(G297="","",VLOOKUP(G297,種目名!$R$5:$T$104,3,0))</f>
        <v/>
      </c>
      <c r="AA297" s="99" t="str">
        <f>IF(J297="","",VLOOKUP(J297,種目名!$R$5:$T$104,3,0))</f>
        <v/>
      </c>
      <c r="AB297" s="119" t="str">
        <f>IF(M297="","",VLOOKUP(M297,種目名!$R$5:$T$104,3,0))</f>
        <v/>
      </c>
      <c r="AC297" s="119" t="str">
        <f>IF(P297="","",VLOOKUP(AF297,種目名!$R$5:$T$104,3,0))</f>
        <v/>
      </c>
      <c r="AD297" s="120" t="str">
        <f>IF(S297="","",VLOOKUP(AI297,種目名!$R$5:$T$104,3,0))</f>
        <v/>
      </c>
      <c r="AE297" s="117">
        <f t="shared" si="415"/>
        <v>0</v>
      </c>
      <c r="AF297" s="157" t="str">
        <f t="shared" si="416"/>
        <v/>
      </c>
      <c r="AG297" s="157" t="str">
        <f t="shared" si="417"/>
        <v/>
      </c>
      <c r="AH297" s="157">
        <f t="shared" si="418"/>
        <v>0</v>
      </c>
      <c r="AI297" s="157" t="str">
        <f t="shared" si="419"/>
        <v/>
      </c>
      <c r="AJ297" s="157" t="str">
        <f t="shared" si="420"/>
        <v/>
      </c>
      <c r="AK297" s="390"/>
      <c r="AL297" s="171">
        <f t="shared" si="348"/>
        <v>0</v>
      </c>
      <c r="AM297" s="399">
        <f t="shared" si="349"/>
        <v>0</v>
      </c>
      <c r="AN297" s="399">
        <f>COUNTIF($B$12:B297,B297)</f>
        <v>0</v>
      </c>
      <c r="AO297" s="399"/>
      <c r="AP297" s="399" t="str">
        <f t="shared" si="350"/>
        <v/>
      </c>
      <c r="AQ297" s="399" t="str">
        <f t="shared" si="350"/>
        <v/>
      </c>
      <c r="AR297" s="399" t="str">
        <f t="shared" si="350"/>
        <v/>
      </c>
      <c r="AS297" s="399" t="str">
        <f t="shared" si="350"/>
        <v/>
      </c>
      <c r="AT297" s="399">
        <f t="shared" si="351"/>
        <v>0</v>
      </c>
      <c r="AU297" s="399" t="str">
        <f t="shared" si="352"/>
        <v/>
      </c>
      <c r="AV297" s="399" t="str">
        <f t="shared" si="353"/>
        <v/>
      </c>
      <c r="AW297" s="399" t="str">
        <f t="shared" si="354"/>
        <v/>
      </c>
      <c r="AX297" s="399" t="str">
        <f t="shared" si="355"/>
        <v/>
      </c>
      <c r="AY297" s="399" t="str">
        <f t="shared" si="356"/>
        <v/>
      </c>
      <c r="AZ297" s="399" t="str">
        <f t="shared" si="344"/>
        <v/>
      </c>
      <c r="BA297" s="399" t="str">
        <f t="shared" si="344"/>
        <v/>
      </c>
      <c r="BB297" s="399" t="str">
        <f t="shared" si="344"/>
        <v/>
      </c>
      <c r="BC297" s="399" t="str">
        <f t="shared" si="344"/>
        <v/>
      </c>
      <c r="BD297" s="403" t="str">
        <f t="shared" si="344"/>
        <v/>
      </c>
      <c r="BE297" s="393">
        <f t="shared" si="357"/>
        <v>0</v>
      </c>
      <c r="BG297" s="399">
        <f t="shared" si="358"/>
        <v>0</v>
      </c>
      <c r="BH297" s="399">
        <f t="shared" si="359"/>
        <v>0</v>
      </c>
      <c r="BI297" s="412">
        <f t="shared" si="360"/>
        <v>0</v>
      </c>
      <c r="BJ297" s="413">
        <f t="shared" si="345"/>
        <v>0</v>
      </c>
      <c r="BK297" s="398" t="str">
        <f t="shared" si="346"/>
        <v>0</v>
      </c>
      <c r="BL297" s="398" t="str">
        <f t="shared" si="347"/>
        <v>0</v>
      </c>
      <c r="BM297" s="412">
        <f t="shared" si="361"/>
        <v>0</v>
      </c>
      <c r="BN297" s="412" t="str">
        <f t="shared" si="362"/>
        <v>0m0</v>
      </c>
      <c r="BO297" s="399">
        <f t="shared" si="363"/>
        <v>0</v>
      </c>
      <c r="BP297" s="399">
        <f t="shared" si="364"/>
        <v>0</v>
      </c>
      <c r="BQ297" s="412">
        <f t="shared" si="365"/>
        <v>0</v>
      </c>
      <c r="BR297" s="413">
        <f t="shared" si="366"/>
        <v>0</v>
      </c>
      <c r="BS297" s="398" t="str">
        <f t="shared" si="367"/>
        <v>0</v>
      </c>
      <c r="BT297" s="398" t="str">
        <f t="shared" si="368"/>
        <v>0</v>
      </c>
      <c r="BU297" s="412">
        <f t="shared" si="369"/>
        <v>0</v>
      </c>
      <c r="BV297" s="412" t="str">
        <f t="shared" si="370"/>
        <v>0m0</v>
      </c>
      <c r="BW297" s="399">
        <f t="shared" si="371"/>
        <v>0</v>
      </c>
      <c r="BX297" s="399">
        <f t="shared" si="372"/>
        <v>0</v>
      </c>
      <c r="BY297" s="412">
        <f t="shared" si="373"/>
        <v>0</v>
      </c>
      <c r="BZ297" s="413">
        <f t="shared" si="374"/>
        <v>0</v>
      </c>
      <c r="CA297" s="398" t="str">
        <f t="shared" si="375"/>
        <v>0</v>
      </c>
      <c r="CB297" s="398" t="str">
        <f t="shared" si="376"/>
        <v>0</v>
      </c>
      <c r="CC297" s="412">
        <f t="shared" si="377"/>
        <v>0</v>
      </c>
      <c r="CD297" s="412" t="str">
        <f t="shared" si="378"/>
        <v>0m0</v>
      </c>
      <c r="CE297" s="399">
        <f t="shared" si="379"/>
        <v>0</v>
      </c>
      <c r="CF297" s="399">
        <f t="shared" si="380"/>
        <v>0</v>
      </c>
      <c r="CG297" s="412">
        <f t="shared" si="381"/>
        <v>0</v>
      </c>
      <c r="CH297" s="413">
        <f t="shared" si="382"/>
        <v>0</v>
      </c>
      <c r="CI297" s="398" t="str">
        <f t="shared" si="383"/>
        <v>0</v>
      </c>
      <c r="CJ297" s="398" t="str">
        <f t="shared" si="384"/>
        <v>0</v>
      </c>
      <c r="CK297" s="412">
        <f t="shared" si="385"/>
        <v>0</v>
      </c>
      <c r="CL297" s="412" t="str">
        <f t="shared" si="386"/>
        <v>0m0</v>
      </c>
      <c r="CM297" s="399">
        <f t="shared" si="387"/>
        <v>0</v>
      </c>
      <c r="CN297" s="399">
        <f t="shared" si="388"/>
        <v>0</v>
      </c>
      <c r="CO297" s="412">
        <f t="shared" si="389"/>
        <v>0</v>
      </c>
      <c r="CP297" s="413">
        <f t="shared" si="390"/>
        <v>0</v>
      </c>
      <c r="CQ297" s="398" t="str">
        <f t="shared" si="391"/>
        <v>0</v>
      </c>
      <c r="CR297" s="398" t="str">
        <f t="shared" si="392"/>
        <v>0</v>
      </c>
      <c r="CS297" s="412">
        <f t="shared" si="393"/>
        <v>0</v>
      </c>
      <c r="CT297" s="412" t="str">
        <f t="shared" si="394"/>
        <v>0m0</v>
      </c>
      <c r="CU297" s="412">
        <f t="shared" si="395"/>
        <v>0</v>
      </c>
      <c r="CV297" s="412">
        <f t="shared" si="396"/>
        <v>0</v>
      </c>
      <c r="CW297" s="412">
        <f t="shared" si="397"/>
        <v>0</v>
      </c>
      <c r="CX297" s="412">
        <f t="shared" si="398"/>
        <v>0</v>
      </c>
      <c r="CY297" s="412">
        <f t="shared" si="399"/>
        <v>0</v>
      </c>
      <c r="CZ297" s="412" t="str">
        <f t="shared" si="400"/>
        <v/>
      </c>
      <c r="DA297" s="412" t="str">
        <f t="shared" si="401"/>
        <v/>
      </c>
      <c r="DB297" s="412" t="str">
        <f t="shared" si="402"/>
        <v/>
      </c>
      <c r="DC297" s="412" t="str">
        <f t="shared" si="403"/>
        <v/>
      </c>
      <c r="DD297" s="412" t="str">
        <f t="shared" si="404"/>
        <v/>
      </c>
      <c r="DE297" s="412"/>
      <c r="DF297" s="411"/>
      <c r="DG297" s="412" t="str">
        <f t="shared" si="405"/>
        <v/>
      </c>
      <c r="DH297" s="412" t="str">
        <f t="shared" si="406"/>
        <v/>
      </c>
      <c r="DI297" s="412">
        <f t="shared" si="407"/>
        <v>0</v>
      </c>
      <c r="DJ297" s="412" t="str">
        <f t="shared" si="408"/>
        <v/>
      </c>
      <c r="DK297" s="412" t="str">
        <f t="shared" si="409"/>
        <v/>
      </c>
      <c r="DL297" s="412" t="str">
        <f t="shared" si="410"/>
        <v/>
      </c>
      <c r="DM297" s="412" t="str">
        <f t="shared" si="411"/>
        <v/>
      </c>
      <c r="DN297" s="412" t="str">
        <f t="shared" si="412"/>
        <v/>
      </c>
      <c r="DO297" s="412" t="str">
        <f t="shared" si="413"/>
        <v/>
      </c>
    </row>
    <row r="298" spans="1:119" s="157" customFormat="1" ht="18" hidden="1" customHeight="1">
      <c r="A298" s="161" t="str">
        <f t="shared" si="343"/>
        <v/>
      </c>
      <c r="B298" s="158"/>
      <c r="C298" s="31" t="str">
        <f>IF(B298="","",VLOOKUP(B298,学連登録!$C$2:$G$3000,2,FALSE))</f>
        <v/>
      </c>
      <c r="D298" s="32" t="str">
        <f>IF(B298="","",VLOOKUP(B298,学連登録!$C$2:$G$3000,3,FALSE))</f>
        <v/>
      </c>
      <c r="E298" s="33" t="str">
        <f>IF(B298="","",VLOOKUP(B298,学連登録!$C$2:$G$3000,4,FALSE))</f>
        <v/>
      </c>
      <c r="F298" s="383" t="str">
        <f>IF(B298="","",VLOOKUP(B298,学連登録!$C$2:$I$3000,7,FALSE))</f>
        <v/>
      </c>
      <c r="G298" s="160"/>
      <c r="H298" s="905"/>
      <c r="I298" s="907"/>
      <c r="J298" s="160"/>
      <c r="K298" s="905"/>
      <c r="L298" s="906"/>
      <c r="M298" s="160"/>
      <c r="N298" s="819"/>
      <c r="O298" s="820"/>
      <c r="P298" s="159"/>
      <c r="Q298" s="905"/>
      <c r="R298" s="906"/>
      <c r="S298" s="159"/>
      <c r="T298" s="905"/>
      <c r="U298" s="906"/>
      <c r="V298" s="103" t="str">
        <f>IF(B298="","",VLOOKUP(B298,学連登録!$C$2:$H$3000,6,FALSE))</f>
        <v/>
      </c>
      <c r="Y298" s="118" t="str">
        <f t="shared" si="414"/>
        <v/>
      </c>
      <c r="Z298" s="97" t="str">
        <f>IF(G298="","",VLOOKUP(G298,種目名!$R$5:$T$104,3,0))</f>
        <v/>
      </c>
      <c r="AA298" s="99" t="str">
        <f>IF(J298="","",VLOOKUP(J298,種目名!$R$5:$T$104,3,0))</f>
        <v/>
      </c>
      <c r="AB298" s="119" t="str">
        <f>IF(M298="","",VLOOKUP(M298,種目名!$R$5:$T$104,3,0))</f>
        <v/>
      </c>
      <c r="AC298" s="119" t="str">
        <f>IF(P298="","",VLOOKUP(AF298,種目名!$R$5:$T$104,3,0))</f>
        <v/>
      </c>
      <c r="AD298" s="120" t="str">
        <f>IF(S298="","",VLOOKUP(AI298,種目名!$R$5:$T$104,3,0))</f>
        <v/>
      </c>
      <c r="AE298" s="117">
        <f t="shared" si="415"/>
        <v>0</v>
      </c>
      <c r="AF298" s="157" t="str">
        <f t="shared" si="416"/>
        <v/>
      </c>
      <c r="AG298" s="157" t="str">
        <f t="shared" si="417"/>
        <v/>
      </c>
      <c r="AH298" s="157">
        <f t="shared" si="418"/>
        <v>0</v>
      </c>
      <c r="AI298" s="157" t="str">
        <f t="shared" si="419"/>
        <v/>
      </c>
      <c r="AJ298" s="157" t="str">
        <f t="shared" si="420"/>
        <v/>
      </c>
      <c r="AK298" s="390"/>
      <c r="AL298" s="171">
        <f t="shared" si="348"/>
        <v>0</v>
      </c>
      <c r="AM298" s="399">
        <f t="shared" si="349"/>
        <v>0</v>
      </c>
      <c r="AN298" s="399">
        <f>COUNTIF($B$12:B298,B298)</f>
        <v>0</v>
      </c>
      <c r="AO298" s="399"/>
      <c r="AP298" s="399" t="str">
        <f t="shared" si="350"/>
        <v/>
      </c>
      <c r="AQ298" s="399" t="str">
        <f t="shared" si="350"/>
        <v/>
      </c>
      <c r="AR298" s="399" t="str">
        <f t="shared" si="350"/>
        <v/>
      </c>
      <c r="AS298" s="399" t="str">
        <f t="shared" si="350"/>
        <v/>
      </c>
      <c r="AT298" s="399">
        <f t="shared" si="351"/>
        <v>0</v>
      </c>
      <c r="AU298" s="399" t="str">
        <f t="shared" si="352"/>
        <v/>
      </c>
      <c r="AV298" s="399" t="str">
        <f t="shared" si="353"/>
        <v/>
      </c>
      <c r="AW298" s="399" t="str">
        <f t="shared" si="354"/>
        <v/>
      </c>
      <c r="AX298" s="399" t="str">
        <f t="shared" si="355"/>
        <v/>
      </c>
      <c r="AY298" s="399" t="str">
        <f t="shared" si="356"/>
        <v/>
      </c>
      <c r="AZ298" s="399" t="str">
        <f t="shared" si="344"/>
        <v/>
      </c>
      <c r="BA298" s="399" t="str">
        <f t="shared" si="344"/>
        <v/>
      </c>
      <c r="BB298" s="399" t="str">
        <f t="shared" si="344"/>
        <v/>
      </c>
      <c r="BC298" s="399" t="str">
        <f t="shared" si="344"/>
        <v/>
      </c>
      <c r="BD298" s="403" t="str">
        <f t="shared" si="344"/>
        <v/>
      </c>
      <c r="BE298" s="393">
        <f t="shared" si="357"/>
        <v>0</v>
      </c>
      <c r="BG298" s="399">
        <f t="shared" si="358"/>
        <v>0</v>
      </c>
      <c r="BH298" s="399">
        <f t="shared" si="359"/>
        <v>0</v>
      </c>
      <c r="BI298" s="412">
        <f t="shared" si="360"/>
        <v>0</v>
      </c>
      <c r="BJ298" s="413">
        <f t="shared" si="345"/>
        <v>0</v>
      </c>
      <c r="BK298" s="398" t="str">
        <f t="shared" si="346"/>
        <v>0</v>
      </c>
      <c r="BL298" s="398" t="str">
        <f t="shared" si="347"/>
        <v>0</v>
      </c>
      <c r="BM298" s="412">
        <f t="shared" si="361"/>
        <v>0</v>
      </c>
      <c r="BN298" s="412" t="str">
        <f t="shared" si="362"/>
        <v>0m0</v>
      </c>
      <c r="BO298" s="399">
        <f t="shared" si="363"/>
        <v>0</v>
      </c>
      <c r="BP298" s="399">
        <f t="shared" si="364"/>
        <v>0</v>
      </c>
      <c r="BQ298" s="412">
        <f t="shared" si="365"/>
        <v>0</v>
      </c>
      <c r="BR298" s="413">
        <f t="shared" si="366"/>
        <v>0</v>
      </c>
      <c r="BS298" s="398" t="str">
        <f t="shared" si="367"/>
        <v>0</v>
      </c>
      <c r="BT298" s="398" t="str">
        <f t="shared" si="368"/>
        <v>0</v>
      </c>
      <c r="BU298" s="412">
        <f t="shared" si="369"/>
        <v>0</v>
      </c>
      <c r="BV298" s="412" t="str">
        <f t="shared" si="370"/>
        <v>0m0</v>
      </c>
      <c r="BW298" s="399">
        <f t="shared" si="371"/>
        <v>0</v>
      </c>
      <c r="BX298" s="399">
        <f t="shared" si="372"/>
        <v>0</v>
      </c>
      <c r="BY298" s="412">
        <f t="shared" si="373"/>
        <v>0</v>
      </c>
      <c r="BZ298" s="413">
        <f t="shared" si="374"/>
        <v>0</v>
      </c>
      <c r="CA298" s="398" t="str">
        <f t="shared" si="375"/>
        <v>0</v>
      </c>
      <c r="CB298" s="398" t="str">
        <f t="shared" si="376"/>
        <v>0</v>
      </c>
      <c r="CC298" s="412">
        <f t="shared" si="377"/>
        <v>0</v>
      </c>
      <c r="CD298" s="412" t="str">
        <f t="shared" si="378"/>
        <v>0m0</v>
      </c>
      <c r="CE298" s="399">
        <f t="shared" si="379"/>
        <v>0</v>
      </c>
      <c r="CF298" s="399">
        <f t="shared" si="380"/>
        <v>0</v>
      </c>
      <c r="CG298" s="412">
        <f t="shared" si="381"/>
        <v>0</v>
      </c>
      <c r="CH298" s="413">
        <f t="shared" si="382"/>
        <v>0</v>
      </c>
      <c r="CI298" s="398" t="str">
        <f t="shared" si="383"/>
        <v>0</v>
      </c>
      <c r="CJ298" s="398" t="str">
        <f t="shared" si="384"/>
        <v>0</v>
      </c>
      <c r="CK298" s="412">
        <f t="shared" si="385"/>
        <v>0</v>
      </c>
      <c r="CL298" s="412" t="str">
        <f t="shared" si="386"/>
        <v>0m0</v>
      </c>
      <c r="CM298" s="399">
        <f t="shared" si="387"/>
        <v>0</v>
      </c>
      <c r="CN298" s="399">
        <f t="shared" si="388"/>
        <v>0</v>
      </c>
      <c r="CO298" s="412">
        <f t="shared" si="389"/>
        <v>0</v>
      </c>
      <c r="CP298" s="413">
        <f t="shared" si="390"/>
        <v>0</v>
      </c>
      <c r="CQ298" s="398" t="str">
        <f t="shared" si="391"/>
        <v>0</v>
      </c>
      <c r="CR298" s="398" t="str">
        <f t="shared" si="392"/>
        <v>0</v>
      </c>
      <c r="CS298" s="412">
        <f t="shared" si="393"/>
        <v>0</v>
      </c>
      <c r="CT298" s="412" t="str">
        <f t="shared" si="394"/>
        <v>0m0</v>
      </c>
      <c r="CU298" s="412">
        <f t="shared" si="395"/>
        <v>0</v>
      </c>
      <c r="CV298" s="412">
        <f t="shared" si="396"/>
        <v>0</v>
      </c>
      <c r="CW298" s="412">
        <f t="shared" si="397"/>
        <v>0</v>
      </c>
      <c r="CX298" s="412">
        <f t="shared" si="398"/>
        <v>0</v>
      </c>
      <c r="CY298" s="412">
        <f t="shared" si="399"/>
        <v>0</v>
      </c>
      <c r="CZ298" s="412" t="str">
        <f t="shared" si="400"/>
        <v/>
      </c>
      <c r="DA298" s="412" t="str">
        <f t="shared" si="401"/>
        <v/>
      </c>
      <c r="DB298" s="412" t="str">
        <f t="shared" si="402"/>
        <v/>
      </c>
      <c r="DC298" s="412" t="str">
        <f t="shared" si="403"/>
        <v/>
      </c>
      <c r="DD298" s="412" t="str">
        <f t="shared" si="404"/>
        <v/>
      </c>
      <c r="DE298" s="412"/>
      <c r="DF298" s="411"/>
      <c r="DG298" s="412" t="str">
        <f t="shared" si="405"/>
        <v/>
      </c>
      <c r="DH298" s="412" t="str">
        <f t="shared" si="406"/>
        <v/>
      </c>
      <c r="DI298" s="412">
        <f t="shared" si="407"/>
        <v>0</v>
      </c>
      <c r="DJ298" s="412" t="str">
        <f t="shared" si="408"/>
        <v/>
      </c>
      <c r="DK298" s="412" t="str">
        <f t="shared" si="409"/>
        <v/>
      </c>
      <c r="DL298" s="412" t="str">
        <f t="shared" si="410"/>
        <v/>
      </c>
      <c r="DM298" s="412" t="str">
        <f t="shared" si="411"/>
        <v/>
      </c>
      <c r="DN298" s="412" t="str">
        <f t="shared" si="412"/>
        <v/>
      </c>
      <c r="DO298" s="412" t="str">
        <f t="shared" si="413"/>
        <v/>
      </c>
    </row>
    <row r="299" spans="1:119" s="157" customFormat="1" ht="18" hidden="1" customHeight="1">
      <c r="A299" s="161" t="str">
        <f t="shared" si="343"/>
        <v/>
      </c>
      <c r="B299" s="158"/>
      <c r="C299" s="31" t="str">
        <f>IF(B299="","",VLOOKUP(B299,学連登録!$C$2:$G$3000,2,FALSE))</f>
        <v/>
      </c>
      <c r="D299" s="32" t="str">
        <f>IF(B299="","",VLOOKUP(B299,学連登録!$C$2:$G$3000,3,FALSE))</f>
        <v/>
      </c>
      <c r="E299" s="33" t="str">
        <f>IF(B299="","",VLOOKUP(B299,学連登録!$C$2:$G$3000,4,FALSE))</f>
        <v/>
      </c>
      <c r="F299" s="383" t="str">
        <f>IF(B299="","",VLOOKUP(B299,学連登録!$C$2:$I$3000,7,FALSE))</f>
        <v/>
      </c>
      <c r="G299" s="160"/>
      <c r="H299" s="905"/>
      <c r="I299" s="907"/>
      <c r="J299" s="160"/>
      <c r="K299" s="905"/>
      <c r="L299" s="906"/>
      <c r="M299" s="160"/>
      <c r="N299" s="819"/>
      <c r="O299" s="820"/>
      <c r="P299" s="159"/>
      <c r="Q299" s="905"/>
      <c r="R299" s="906"/>
      <c r="S299" s="159"/>
      <c r="T299" s="905"/>
      <c r="U299" s="906"/>
      <c r="V299" s="103" t="str">
        <f>IF(B299="","",VLOOKUP(B299,学連登録!$C$2:$H$3000,6,FALSE))</f>
        <v/>
      </c>
      <c r="Y299" s="118" t="str">
        <f t="shared" si="414"/>
        <v/>
      </c>
      <c r="Z299" s="97" t="str">
        <f>IF(G299="","",VLOOKUP(G299,種目名!$R$5:$T$104,3,0))</f>
        <v/>
      </c>
      <c r="AA299" s="99" t="str">
        <f>IF(J299="","",VLOOKUP(J299,種目名!$R$5:$T$104,3,0))</f>
        <v/>
      </c>
      <c r="AB299" s="119" t="str">
        <f>IF(M299="","",VLOOKUP(M299,種目名!$R$5:$T$104,3,0))</f>
        <v/>
      </c>
      <c r="AC299" s="119" t="str">
        <f>IF(P299="","",VLOOKUP(AF299,種目名!$R$5:$T$104,3,0))</f>
        <v/>
      </c>
      <c r="AD299" s="120" t="str">
        <f>IF(S299="","",VLOOKUP(AI299,種目名!$R$5:$T$104,3,0))</f>
        <v/>
      </c>
      <c r="AE299" s="117">
        <f t="shared" si="415"/>
        <v>0</v>
      </c>
      <c r="AF299" s="157" t="str">
        <f t="shared" si="416"/>
        <v/>
      </c>
      <c r="AG299" s="157" t="str">
        <f t="shared" si="417"/>
        <v/>
      </c>
      <c r="AH299" s="157">
        <f t="shared" si="418"/>
        <v>0</v>
      </c>
      <c r="AI299" s="157" t="str">
        <f t="shared" si="419"/>
        <v/>
      </c>
      <c r="AJ299" s="157" t="str">
        <f t="shared" si="420"/>
        <v/>
      </c>
      <c r="AK299" s="390"/>
      <c r="AL299" s="171">
        <f t="shared" si="348"/>
        <v>0</v>
      </c>
      <c r="AM299" s="399">
        <f t="shared" si="349"/>
        <v>0</v>
      </c>
      <c r="AN299" s="399">
        <f>COUNTIF($B$12:B299,B299)</f>
        <v>0</v>
      </c>
      <c r="AO299" s="399"/>
      <c r="AP299" s="399" t="str">
        <f t="shared" si="350"/>
        <v/>
      </c>
      <c r="AQ299" s="399" t="str">
        <f t="shared" si="350"/>
        <v/>
      </c>
      <c r="AR299" s="399" t="str">
        <f t="shared" si="350"/>
        <v/>
      </c>
      <c r="AS299" s="399" t="str">
        <f t="shared" si="350"/>
        <v/>
      </c>
      <c r="AT299" s="399">
        <f t="shared" si="351"/>
        <v>0</v>
      </c>
      <c r="AU299" s="399" t="str">
        <f t="shared" si="352"/>
        <v/>
      </c>
      <c r="AV299" s="399" t="str">
        <f t="shared" si="353"/>
        <v/>
      </c>
      <c r="AW299" s="399" t="str">
        <f t="shared" si="354"/>
        <v/>
      </c>
      <c r="AX299" s="399" t="str">
        <f t="shared" si="355"/>
        <v/>
      </c>
      <c r="AY299" s="399" t="str">
        <f t="shared" si="356"/>
        <v/>
      </c>
      <c r="AZ299" s="399" t="str">
        <f t="shared" si="344"/>
        <v/>
      </c>
      <c r="BA299" s="399" t="str">
        <f t="shared" si="344"/>
        <v/>
      </c>
      <c r="BB299" s="399" t="str">
        <f t="shared" si="344"/>
        <v/>
      </c>
      <c r="BC299" s="399" t="str">
        <f t="shared" si="344"/>
        <v/>
      </c>
      <c r="BD299" s="403" t="str">
        <f t="shared" si="344"/>
        <v/>
      </c>
      <c r="BE299" s="393">
        <f t="shared" si="357"/>
        <v>0</v>
      </c>
      <c r="BG299" s="399">
        <f t="shared" si="358"/>
        <v>0</v>
      </c>
      <c r="BH299" s="399">
        <f t="shared" si="359"/>
        <v>0</v>
      </c>
      <c r="BI299" s="412">
        <f t="shared" si="360"/>
        <v>0</v>
      </c>
      <c r="BJ299" s="413">
        <f t="shared" si="345"/>
        <v>0</v>
      </c>
      <c r="BK299" s="398" t="str">
        <f t="shared" si="346"/>
        <v>0</v>
      </c>
      <c r="BL299" s="398" t="str">
        <f t="shared" si="347"/>
        <v>0</v>
      </c>
      <c r="BM299" s="412">
        <f t="shared" si="361"/>
        <v>0</v>
      </c>
      <c r="BN299" s="412" t="str">
        <f t="shared" si="362"/>
        <v>0m0</v>
      </c>
      <c r="BO299" s="399">
        <f t="shared" si="363"/>
        <v>0</v>
      </c>
      <c r="BP299" s="399">
        <f t="shared" si="364"/>
        <v>0</v>
      </c>
      <c r="BQ299" s="412">
        <f t="shared" si="365"/>
        <v>0</v>
      </c>
      <c r="BR299" s="413">
        <f t="shared" si="366"/>
        <v>0</v>
      </c>
      <c r="BS299" s="398" t="str">
        <f t="shared" si="367"/>
        <v>0</v>
      </c>
      <c r="BT299" s="398" t="str">
        <f t="shared" si="368"/>
        <v>0</v>
      </c>
      <c r="BU299" s="412">
        <f t="shared" si="369"/>
        <v>0</v>
      </c>
      <c r="BV299" s="412" t="str">
        <f t="shared" si="370"/>
        <v>0m0</v>
      </c>
      <c r="BW299" s="399">
        <f t="shared" si="371"/>
        <v>0</v>
      </c>
      <c r="BX299" s="399">
        <f t="shared" si="372"/>
        <v>0</v>
      </c>
      <c r="BY299" s="412">
        <f t="shared" si="373"/>
        <v>0</v>
      </c>
      <c r="BZ299" s="413">
        <f t="shared" si="374"/>
        <v>0</v>
      </c>
      <c r="CA299" s="398" t="str">
        <f t="shared" si="375"/>
        <v>0</v>
      </c>
      <c r="CB299" s="398" t="str">
        <f t="shared" si="376"/>
        <v>0</v>
      </c>
      <c r="CC299" s="412">
        <f t="shared" si="377"/>
        <v>0</v>
      </c>
      <c r="CD299" s="412" t="str">
        <f t="shared" si="378"/>
        <v>0m0</v>
      </c>
      <c r="CE299" s="399">
        <f t="shared" si="379"/>
        <v>0</v>
      </c>
      <c r="CF299" s="399">
        <f t="shared" si="380"/>
        <v>0</v>
      </c>
      <c r="CG299" s="412">
        <f t="shared" si="381"/>
        <v>0</v>
      </c>
      <c r="CH299" s="413">
        <f t="shared" si="382"/>
        <v>0</v>
      </c>
      <c r="CI299" s="398" t="str">
        <f t="shared" si="383"/>
        <v>0</v>
      </c>
      <c r="CJ299" s="398" t="str">
        <f t="shared" si="384"/>
        <v>0</v>
      </c>
      <c r="CK299" s="412">
        <f t="shared" si="385"/>
        <v>0</v>
      </c>
      <c r="CL299" s="412" t="str">
        <f t="shared" si="386"/>
        <v>0m0</v>
      </c>
      <c r="CM299" s="399">
        <f t="shared" si="387"/>
        <v>0</v>
      </c>
      <c r="CN299" s="399">
        <f t="shared" si="388"/>
        <v>0</v>
      </c>
      <c r="CO299" s="412">
        <f t="shared" si="389"/>
        <v>0</v>
      </c>
      <c r="CP299" s="413">
        <f t="shared" si="390"/>
        <v>0</v>
      </c>
      <c r="CQ299" s="398" t="str">
        <f t="shared" si="391"/>
        <v>0</v>
      </c>
      <c r="CR299" s="398" t="str">
        <f t="shared" si="392"/>
        <v>0</v>
      </c>
      <c r="CS299" s="412">
        <f t="shared" si="393"/>
        <v>0</v>
      </c>
      <c r="CT299" s="412" t="str">
        <f t="shared" si="394"/>
        <v>0m0</v>
      </c>
      <c r="CU299" s="412">
        <f t="shared" si="395"/>
        <v>0</v>
      </c>
      <c r="CV299" s="412">
        <f t="shared" si="396"/>
        <v>0</v>
      </c>
      <c r="CW299" s="412">
        <f t="shared" si="397"/>
        <v>0</v>
      </c>
      <c r="CX299" s="412">
        <f t="shared" si="398"/>
        <v>0</v>
      </c>
      <c r="CY299" s="412">
        <f t="shared" si="399"/>
        <v>0</v>
      </c>
      <c r="CZ299" s="412" t="str">
        <f t="shared" si="400"/>
        <v/>
      </c>
      <c r="DA299" s="412" t="str">
        <f t="shared" si="401"/>
        <v/>
      </c>
      <c r="DB299" s="412" t="str">
        <f t="shared" si="402"/>
        <v/>
      </c>
      <c r="DC299" s="412" t="str">
        <f t="shared" si="403"/>
        <v/>
      </c>
      <c r="DD299" s="412" t="str">
        <f t="shared" si="404"/>
        <v/>
      </c>
      <c r="DE299" s="412"/>
      <c r="DF299" s="411"/>
      <c r="DG299" s="412" t="str">
        <f t="shared" si="405"/>
        <v/>
      </c>
      <c r="DH299" s="412" t="str">
        <f t="shared" si="406"/>
        <v/>
      </c>
      <c r="DI299" s="412">
        <f t="shared" si="407"/>
        <v>0</v>
      </c>
      <c r="DJ299" s="412" t="str">
        <f t="shared" si="408"/>
        <v/>
      </c>
      <c r="DK299" s="412" t="str">
        <f t="shared" si="409"/>
        <v/>
      </c>
      <c r="DL299" s="412" t="str">
        <f t="shared" si="410"/>
        <v/>
      </c>
      <c r="DM299" s="412" t="str">
        <f t="shared" si="411"/>
        <v/>
      </c>
      <c r="DN299" s="412" t="str">
        <f t="shared" si="412"/>
        <v/>
      </c>
      <c r="DO299" s="412" t="str">
        <f t="shared" si="413"/>
        <v/>
      </c>
    </row>
    <row r="300" spans="1:119" s="157" customFormat="1" ht="18" hidden="1" customHeight="1">
      <c r="A300" s="161" t="str">
        <f t="shared" si="343"/>
        <v/>
      </c>
      <c r="B300" s="158"/>
      <c r="C300" s="31" t="str">
        <f>IF(B300="","",VLOOKUP(B300,学連登録!$C$2:$G$3000,2,FALSE))</f>
        <v/>
      </c>
      <c r="D300" s="32" t="str">
        <f>IF(B300="","",VLOOKUP(B300,学連登録!$C$2:$G$3000,3,FALSE))</f>
        <v/>
      </c>
      <c r="E300" s="33" t="str">
        <f>IF(B300="","",VLOOKUP(B300,学連登録!$C$2:$G$3000,4,FALSE))</f>
        <v/>
      </c>
      <c r="F300" s="383" t="str">
        <f>IF(B300="","",VLOOKUP(B300,学連登録!$C$2:$I$3000,7,FALSE))</f>
        <v/>
      </c>
      <c r="G300" s="160"/>
      <c r="H300" s="905"/>
      <c r="I300" s="907"/>
      <c r="J300" s="160"/>
      <c r="K300" s="905"/>
      <c r="L300" s="906"/>
      <c r="M300" s="160"/>
      <c r="N300" s="819"/>
      <c r="O300" s="820"/>
      <c r="P300" s="159"/>
      <c r="Q300" s="905"/>
      <c r="R300" s="906"/>
      <c r="S300" s="159"/>
      <c r="T300" s="905"/>
      <c r="U300" s="906"/>
      <c r="V300" s="103" t="str">
        <f>IF(B300="","",VLOOKUP(B300,学連登録!$C$2:$H$3000,6,FALSE))</f>
        <v/>
      </c>
      <c r="Y300" s="118" t="str">
        <f t="shared" si="414"/>
        <v/>
      </c>
      <c r="Z300" s="97" t="str">
        <f>IF(G300="","",VLOOKUP(G300,種目名!$R$5:$T$104,3,0))</f>
        <v/>
      </c>
      <c r="AA300" s="99" t="str">
        <f>IF(J300="","",VLOOKUP(J300,種目名!$R$5:$T$104,3,0))</f>
        <v/>
      </c>
      <c r="AB300" s="119" t="str">
        <f>IF(M300="","",VLOOKUP(M300,種目名!$R$5:$T$104,3,0))</f>
        <v/>
      </c>
      <c r="AC300" s="119" t="str">
        <f>IF(P300="","",VLOOKUP(AF300,種目名!$R$5:$T$104,3,0))</f>
        <v/>
      </c>
      <c r="AD300" s="120" t="str">
        <f>IF(S300="","",VLOOKUP(AI300,種目名!$R$5:$T$104,3,0))</f>
        <v/>
      </c>
      <c r="AE300" s="117">
        <f t="shared" si="415"/>
        <v>0</v>
      </c>
      <c r="AF300" s="157" t="str">
        <f t="shared" si="416"/>
        <v/>
      </c>
      <c r="AG300" s="157" t="str">
        <f t="shared" si="417"/>
        <v/>
      </c>
      <c r="AH300" s="157">
        <f t="shared" si="418"/>
        <v>0</v>
      </c>
      <c r="AI300" s="157" t="str">
        <f t="shared" si="419"/>
        <v/>
      </c>
      <c r="AJ300" s="157" t="str">
        <f t="shared" si="420"/>
        <v/>
      </c>
      <c r="AK300" s="390"/>
      <c r="AL300" s="171">
        <f t="shared" si="348"/>
        <v>0</v>
      </c>
      <c r="AM300" s="399">
        <f t="shared" si="349"/>
        <v>0</v>
      </c>
      <c r="AN300" s="399">
        <f>COUNTIF($B$12:B300,B300)</f>
        <v>0</v>
      </c>
      <c r="AO300" s="399"/>
      <c r="AP300" s="399" t="str">
        <f t="shared" si="350"/>
        <v/>
      </c>
      <c r="AQ300" s="399" t="str">
        <f t="shared" si="350"/>
        <v/>
      </c>
      <c r="AR300" s="399" t="str">
        <f t="shared" si="350"/>
        <v/>
      </c>
      <c r="AS300" s="399" t="str">
        <f t="shared" si="350"/>
        <v/>
      </c>
      <c r="AT300" s="399">
        <f t="shared" si="351"/>
        <v>0</v>
      </c>
      <c r="AU300" s="399" t="str">
        <f t="shared" si="352"/>
        <v/>
      </c>
      <c r="AV300" s="399" t="str">
        <f t="shared" si="353"/>
        <v/>
      </c>
      <c r="AW300" s="399" t="str">
        <f t="shared" si="354"/>
        <v/>
      </c>
      <c r="AX300" s="399" t="str">
        <f t="shared" si="355"/>
        <v/>
      </c>
      <c r="AY300" s="399" t="str">
        <f t="shared" si="356"/>
        <v/>
      </c>
      <c r="AZ300" s="399" t="str">
        <f t="shared" si="344"/>
        <v/>
      </c>
      <c r="BA300" s="399" t="str">
        <f t="shared" si="344"/>
        <v/>
      </c>
      <c r="BB300" s="399" t="str">
        <f t="shared" si="344"/>
        <v/>
      </c>
      <c r="BC300" s="399" t="str">
        <f t="shared" si="344"/>
        <v/>
      </c>
      <c r="BD300" s="403" t="str">
        <f t="shared" si="344"/>
        <v/>
      </c>
      <c r="BE300" s="393">
        <f t="shared" si="357"/>
        <v>0</v>
      </c>
      <c r="BG300" s="399">
        <f t="shared" si="358"/>
        <v>0</v>
      </c>
      <c r="BH300" s="399">
        <f t="shared" si="359"/>
        <v>0</v>
      </c>
      <c r="BI300" s="412">
        <f t="shared" si="360"/>
        <v>0</v>
      </c>
      <c r="BJ300" s="413">
        <f t="shared" si="345"/>
        <v>0</v>
      </c>
      <c r="BK300" s="398" t="str">
        <f t="shared" si="346"/>
        <v>0</v>
      </c>
      <c r="BL300" s="398" t="str">
        <f t="shared" si="347"/>
        <v>0</v>
      </c>
      <c r="BM300" s="412">
        <f t="shared" si="361"/>
        <v>0</v>
      </c>
      <c r="BN300" s="412" t="str">
        <f t="shared" si="362"/>
        <v>0m0</v>
      </c>
      <c r="BO300" s="399">
        <f t="shared" si="363"/>
        <v>0</v>
      </c>
      <c r="BP300" s="399">
        <f t="shared" si="364"/>
        <v>0</v>
      </c>
      <c r="BQ300" s="412">
        <f t="shared" si="365"/>
        <v>0</v>
      </c>
      <c r="BR300" s="413">
        <f t="shared" si="366"/>
        <v>0</v>
      </c>
      <c r="BS300" s="398" t="str">
        <f t="shared" si="367"/>
        <v>0</v>
      </c>
      <c r="BT300" s="398" t="str">
        <f t="shared" si="368"/>
        <v>0</v>
      </c>
      <c r="BU300" s="412">
        <f t="shared" si="369"/>
        <v>0</v>
      </c>
      <c r="BV300" s="412" t="str">
        <f t="shared" si="370"/>
        <v>0m0</v>
      </c>
      <c r="BW300" s="399">
        <f t="shared" si="371"/>
        <v>0</v>
      </c>
      <c r="BX300" s="399">
        <f t="shared" si="372"/>
        <v>0</v>
      </c>
      <c r="BY300" s="412">
        <f t="shared" si="373"/>
        <v>0</v>
      </c>
      <c r="BZ300" s="413">
        <f t="shared" si="374"/>
        <v>0</v>
      </c>
      <c r="CA300" s="398" t="str">
        <f t="shared" si="375"/>
        <v>0</v>
      </c>
      <c r="CB300" s="398" t="str">
        <f t="shared" si="376"/>
        <v>0</v>
      </c>
      <c r="CC300" s="412">
        <f t="shared" si="377"/>
        <v>0</v>
      </c>
      <c r="CD300" s="412" t="str">
        <f t="shared" si="378"/>
        <v>0m0</v>
      </c>
      <c r="CE300" s="399">
        <f t="shared" si="379"/>
        <v>0</v>
      </c>
      <c r="CF300" s="399">
        <f t="shared" si="380"/>
        <v>0</v>
      </c>
      <c r="CG300" s="412">
        <f t="shared" si="381"/>
        <v>0</v>
      </c>
      <c r="CH300" s="413">
        <f t="shared" si="382"/>
        <v>0</v>
      </c>
      <c r="CI300" s="398" t="str">
        <f t="shared" si="383"/>
        <v>0</v>
      </c>
      <c r="CJ300" s="398" t="str">
        <f t="shared" si="384"/>
        <v>0</v>
      </c>
      <c r="CK300" s="412">
        <f t="shared" si="385"/>
        <v>0</v>
      </c>
      <c r="CL300" s="412" t="str">
        <f t="shared" si="386"/>
        <v>0m0</v>
      </c>
      <c r="CM300" s="399">
        <f t="shared" si="387"/>
        <v>0</v>
      </c>
      <c r="CN300" s="399">
        <f t="shared" si="388"/>
        <v>0</v>
      </c>
      <c r="CO300" s="412">
        <f t="shared" si="389"/>
        <v>0</v>
      </c>
      <c r="CP300" s="413">
        <f t="shared" si="390"/>
        <v>0</v>
      </c>
      <c r="CQ300" s="398" t="str">
        <f t="shared" si="391"/>
        <v>0</v>
      </c>
      <c r="CR300" s="398" t="str">
        <f t="shared" si="392"/>
        <v>0</v>
      </c>
      <c r="CS300" s="412">
        <f t="shared" si="393"/>
        <v>0</v>
      </c>
      <c r="CT300" s="412" t="str">
        <f t="shared" si="394"/>
        <v>0m0</v>
      </c>
      <c r="CU300" s="412">
        <f t="shared" si="395"/>
        <v>0</v>
      </c>
      <c r="CV300" s="412">
        <f t="shared" si="396"/>
        <v>0</v>
      </c>
      <c r="CW300" s="412">
        <f t="shared" si="397"/>
        <v>0</v>
      </c>
      <c r="CX300" s="412">
        <f t="shared" si="398"/>
        <v>0</v>
      </c>
      <c r="CY300" s="412">
        <f t="shared" si="399"/>
        <v>0</v>
      </c>
      <c r="CZ300" s="412" t="str">
        <f t="shared" si="400"/>
        <v/>
      </c>
      <c r="DA300" s="412" t="str">
        <f t="shared" si="401"/>
        <v/>
      </c>
      <c r="DB300" s="412" t="str">
        <f t="shared" si="402"/>
        <v/>
      </c>
      <c r="DC300" s="412" t="str">
        <f t="shared" si="403"/>
        <v/>
      </c>
      <c r="DD300" s="412" t="str">
        <f t="shared" si="404"/>
        <v/>
      </c>
      <c r="DE300" s="412"/>
      <c r="DF300" s="411"/>
      <c r="DG300" s="412" t="str">
        <f t="shared" si="405"/>
        <v/>
      </c>
      <c r="DH300" s="412" t="str">
        <f t="shared" si="406"/>
        <v/>
      </c>
      <c r="DI300" s="412">
        <f t="shared" si="407"/>
        <v>0</v>
      </c>
      <c r="DJ300" s="412" t="str">
        <f t="shared" si="408"/>
        <v/>
      </c>
      <c r="DK300" s="412" t="str">
        <f t="shared" si="409"/>
        <v/>
      </c>
      <c r="DL300" s="412" t="str">
        <f t="shared" si="410"/>
        <v/>
      </c>
      <c r="DM300" s="412" t="str">
        <f t="shared" si="411"/>
        <v/>
      </c>
      <c r="DN300" s="412" t="str">
        <f t="shared" si="412"/>
        <v/>
      </c>
      <c r="DO300" s="412" t="str">
        <f t="shared" si="413"/>
        <v/>
      </c>
    </row>
    <row r="301" spans="1:119" s="157" customFormat="1" ht="18" hidden="1" customHeight="1">
      <c r="A301" s="161" t="str">
        <f t="shared" si="343"/>
        <v/>
      </c>
      <c r="B301" s="158"/>
      <c r="C301" s="31" t="str">
        <f>IF(B301="","",VLOOKUP(B301,学連登録!$C$2:$G$3000,2,FALSE))</f>
        <v/>
      </c>
      <c r="D301" s="32" t="str">
        <f>IF(B301="","",VLOOKUP(B301,学連登録!$C$2:$G$3000,3,FALSE))</f>
        <v/>
      </c>
      <c r="E301" s="33" t="str">
        <f>IF(B301="","",VLOOKUP(B301,学連登録!$C$2:$G$3000,4,FALSE))</f>
        <v/>
      </c>
      <c r="F301" s="383" t="str">
        <f>IF(B301="","",VLOOKUP(B301,学連登録!$C$2:$I$3000,7,FALSE))</f>
        <v/>
      </c>
      <c r="G301" s="160"/>
      <c r="H301" s="905"/>
      <c r="I301" s="907"/>
      <c r="J301" s="160"/>
      <c r="K301" s="905"/>
      <c r="L301" s="906"/>
      <c r="M301" s="160"/>
      <c r="N301" s="819"/>
      <c r="O301" s="820"/>
      <c r="P301" s="159"/>
      <c r="Q301" s="905"/>
      <c r="R301" s="906"/>
      <c r="S301" s="159"/>
      <c r="T301" s="905"/>
      <c r="U301" s="906"/>
      <c r="V301" s="103" t="str">
        <f>IF(B301="","",VLOOKUP(B301,学連登録!$C$2:$H$3000,6,FALSE))</f>
        <v/>
      </c>
      <c r="Y301" s="118" t="str">
        <f t="shared" si="414"/>
        <v/>
      </c>
      <c r="Z301" s="97" t="str">
        <f>IF(G301="","",VLOOKUP(G301,種目名!$R$5:$T$104,3,0))</f>
        <v/>
      </c>
      <c r="AA301" s="99" t="str">
        <f>IF(J301="","",VLOOKUP(J301,種目名!$R$5:$T$104,3,0))</f>
        <v/>
      </c>
      <c r="AB301" s="119" t="str">
        <f>IF(M301="","",VLOOKUP(M301,種目名!$R$5:$T$104,3,0))</f>
        <v/>
      </c>
      <c r="AC301" s="119" t="str">
        <f>IF(P301="","",VLOOKUP(AF301,種目名!$R$5:$T$104,3,0))</f>
        <v/>
      </c>
      <c r="AD301" s="120" t="str">
        <f>IF(S301="","",VLOOKUP(AI301,種目名!$R$5:$T$104,3,0))</f>
        <v/>
      </c>
      <c r="AE301" s="117">
        <f t="shared" si="415"/>
        <v>0</v>
      </c>
      <c r="AF301" s="157" t="str">
        <f t="shared" si="416"/>
        <v/>
      </c>
      <c r="AG301" s="157" t="str">
        <f t="shared" si="417"/>
        <v/>
      </c>
      <c r="AH301" s="157">
        <f t="shared" si="418"/>
        <v>0</v>
      </c>
      <c r="AI301" s="157" t="str">
        <f t="shared" si="419"/>
        <v/>
      </c>
      <c r="AJ301" s="157" t="str">
        <f t="shared" si="420"/>
        <v/>
      </c>
      <c r="AK301" s="390"/>
      <c r="AL301" s="171">
        <f t="shared" si="348"/>
        <v>0</v>
      </c>
      <c r="AM301" s="399">
        <f t="shared" si="349"/>
        <v>0</v>
      </c>
      <c r="AN301" s="399">
        <f>COUNTIF($B$12:B301,B301)</f>
        <v>0</v>
      </c>
      <c r="AO301" s="399"/>
      <c r="AP301" s="399" t="str">
        <f t="shared" si="350"/>
        <v/>
      </c>
      <c r="AQ301" s="399" t="str">
        <f t="shared" si="350"/>
        <v/>
      </c>
      <c r="AR301" s="399" t="str">
        <f t="shared" si="350"/>
        <v/>
      </c>
      <c r="AS301" s="399" t="str">
        <f t="shared" si="350"/>
        <v/>
      </c>
      <c r="AT301" s="399">
        <f t="shared" si="351"/>
        <v>0</v>
      </c>
      <c r="AU301" s="399" t="str">
        <f t="shared" si="352"/>
        <v/>
      </c>
      <c r="AV301" s="399" t="str">
        <f t="shared" si="353"/>
        <v/>
      </c>
      <c r="AW301" s="399" t="str">
        <f t="shared" si="354"/>
        <v/>
      </c>
      <c r="AX301" s="399" t="str">
        <f t="shared" si="355"/>
        <v/>
      </c>
      <c r="AY301" s="399" t="str">
        <f t="shared" si="356"/>
        <v/>
      </c>
      <c r="AZ301" s="399" t="str">
        <f t="shared" si="344"/>
        <v/>
      </c>
      <c r="BA301" s="399" t="str">
        <f t="shared" si="344"/>
        <v/>
      </c>
      <c r="BB301" s="399" t="str">
        <f t="shared" si="344"/>
        <v/>
      </c>
      <c r="BC301" s="399" t="str">
        <f t="shared" si="344"/>
        <v/>
      </c>
      <c r="BD301" s="403" t="str">
        <f t="shared" si="344"/>
        <v/>
      </c>
      <c r="BE301" s="393">
        <f t="shared" si="357"/>
        <v>0</v>
      </c>
      <c r="BG301" s="399">
        <f t="shared" si="358"/>
        <v>0</v>
      </c>
      <c r="BH301" s="399">
        <f t="shared" si="359"/>
        <v>0</v>
      </c>
      <c r="BI301" s="412">
        <f t="shared" si="360"/>
        <v>0</v>
      </c>
      <c r="BJ301" s="413">
        <f t="shared" si="345"/>
        <v>0</v>
      </c>
      <c r="BK301" s="398" t="str">
        <f t="shared" si="346"/>
        <v>0</v>
      </c>
      <c r="BL301" s="398" t="str">
        <f t="shared" si="347"/>
        <v>0</v>
      </c>
      <c r="BM301" s="412">
        <f t="shared" si="361"/>
        <v>0</v>
      </c>
      <c r="BN301" s="412" t="str">
        <f t="shared" si="362"/>
        <v>0m0</v>
      </c>
      <c r="BO301" s="399">
        <f t="shared" si="363"/>
        <v>0</v>
      </c>
      <c r="BP301" s="399">
        <f t="shared" si="364"/>
        <v>0</v>
      </c>
      <c r="BQ301" s="412">
        <f t="shared" si="365"/>
        <v>0</v>
      </c>
      <c r="BR301" s="413">
        <f t="shared" si="366"/>
        <v>0</v>
      </c>
      <c r="BS301" s="398" t="str">
        <f t="shared" si="367"/>
        <v>0</v>
      </c>
      <c r="BT301" s="398" t="str">
        <f t="shared" si="368"/>
        <v>0</v>
      </c>
      <c r="BU301" s="412">
        <f t="shared" si="369"/>
        <v>0</v>
      </c>
      <c r="BV301" s="412" t="str">
        <f t="shared" si="370"/>
        <v>0m0</v>
      </c>
      <c r="BW301" s="399">
        <f t="shared" si="371"/>
        <v>0</v>
      </c>
      <c r="BX301" s="399">
        <f t="shared" si="372"/>
        <v>0</v>
      </c>
      <c r="BY301" s="412">
        <f t="shared" si="373"/>
        <v>0</v>
      </c>
      <c r="BZ301" s="413">
        <f t="shared" si="374"/>
        <v>0</v>
      </c>
      <c r="CA301" s="398" t="str">
        <f t="shared" si="375"/>
        <v>0</v>
      </c>
      <c r="CB301" s="398" t="str">
        <f t="shared" si="376"/>
        <v>0</v>
      </c>
      <c r="CC301" s="412">
        <f t="shared" si="377"/>
        <v>0</v>
      </c>
      <c r="CD301" s="412" t="str">
        <f t="shared" si="378"/>
        <v>0m0</v>
      </c>
      <c r="CE301" s="399">
        <f t="shared" si="379"/>
        <v>0</v>
      </c>
      <c r="CF301" s="399">
        <f t="shared" si="380"/>
        <v>0</v>
      </c>
      <c r="CG301" s="412">
        <f t="shared" si="381"/>
        <v>0</v>
      </c>
      <c r="CH301" s="413">
        <f t="shared" si="382"/>
        <v>0</v>
      </c>
      <c r="CI301" s="398" t="str">
        <f t="shared" si="383"/>
        <v>0</v>
      </c>
      <c r="CJ301" s="398" t="str">
        <f t="shared" si="384"/>
        <v>0</v>
      </c>
      <c r="CK301" s="412">
        <f t="shared" si="385"/>
        <v>0</v>
      </c>
      <c r="CL301" s="412" t="str">
        <f t="shared" si="386"/>
        <v>0m0</v>
      </c>
      <c r="CM301" s="399">
        <f t="shared" si="387"/>
        <v>0</v>
      </c>
      <c r="CN301" s="399">
        <f t="shared" si="388"/>
        <v>0</v>
      </c>
      <c r="CO301" s="412">
        <f t="shared" si="389"/>
        <v>0</v>
      </c>
      <c r="CP301" s="413">
        <f t="shared" si="390"/>
        <v>0</v>
      </c>
      <c r="CQ301" s="398" t="str">
        <f t="shared" si="391"/>
        <v>0</v>
      </c>
      <c r="CR301" s="398" t="str">
        <f t="shared" si="392"/>
        <v>0</v>
      </c>
      <c r="CS301" s="412">
        <f t="shared" si="393"/>
        <v>0</v>
      </c>
      <c r="CT301" s="412" t="str">
        <f t="shared" si="394"/>
        <v>0m0</v>
      </c>
      <c r="CU301" s="412">
        <f t="shared" si="395"/>
        <v>0</v>
      </c>
      <c r="CV301" s="412">
        <f t="shared" si="396"/>
        <v>0</v>
      </c>
      <c r="CW301" s="412">
        <f t="shared" si="397"/>
        <v>0</v>
      </c>
      <c r="CX301" s="412">
        <f t="shared" si="398"/>
        <v>0</v>
      </c>
      <c r="CY301" s="412">
        <f t="shared" si="399"/>
        <v>0</v>
      </c>
      <c r="CZ301" s="412" t="str">
        <f t="shared" si="400"/>
        <v/>
      </c>
      <c r="DA301" s="412" t="str">
        <f t="shared" si="401"/>
        <v/>
      </c>
      <c r="DB301" s="412" t="str">
        <f t="shared" si="402"/>
        <v/>
      </c>
      <c r="DC301" s="412" t="str">
        <f t="shared" si="403"/>
        <v/>
      </c>
      <c r="DD301" s="412" t="str">
        <f t="shared" si="404"/>
        <v/>
      </c>
      <c r="DE301" s="412"/>
      <c r="DF301" s="411"/>
      <c r="DG301" s="412" t="str">
        <f t="shared" si="405"/>
        <v/>
      </c>
      <c r="DH301" s="412" t="str">
        <f t="shared" si="406"/>
        <v/>
      </c>
      <c r="DI301" s="412">
        <f t="shared" si="407"/>
        <v>0</v>
      </c>
      <c r="DJ301" s="412" t="str">
        <f t="shared" si="408"/>
        <v/>
      </c>
      <c r="DK301" s="412" t="str">
        <f t="shared" si="409"/>
        <v/>
      </c>
      <c r="DL301" s="412" t="str">
        <f t="shared" si="410"/>
        <v/>
      </c>
      <c r="DM301" s="412" t="str">
        <f t="shared" si="411"/>
        <v/>
      </c>
      <c r="DN301" s="412" t="str">
        <f t="shared" si="412"/>
        <v/>
      </c>
      <c r="DO301" s="412" t="str">
        <f t="shared" si="413"/>
        <v/>
      </c>
    </row>
    <row r="302" spans="1:119" s="157" customFormat="1" ht="18" hidden="1" customHeight="1">
      <c r="A302" s="161" t="str">
        <f t="shared" si="343"/>
        <v/>
      </c>
      <c r="B302" s="158"/>
      <c r="C302" s="31" t="str">
        <f>IF(B302="","",VLOOKUP(B302,学連登録!$C$2:$G$3000,2,FALSE))</f>
        <v/>
      </c>
      <c r="D302" s="32" t="str">
        <f>IF(B302="","",VLOOKUP(B302,学連登録!$C$2:$G$3000,3,FALSE))</f>
        <v/>
      </c>
      <c r="E302" s="33" t="str">
        <f>IF(B302="","",VLOOKUP(B302,学連登録!$C$2:$G$3000,4,FALSE))</f>
        <v/>
      </c>
      <c r="F302" s="383" t="str">
        <f>IF(B302="","",VLOOKUP(B302,学連登録!$C$2:$I$3000,7,FALSE))</f>
        <v/>
      </c>
      <c r="G302" s="160"/>
      <c r="H302" s="905"/>
      <c r="I302" s="907"/>
      <c r="J302" s="160"/>
      <c r="K302" s="905"/>
      <c r="L302" s="906"/>
      <c r="M302" s="160"/>
      <c r="N302" s="819"/>
      <c r="O302" s="820"/>
      <c r="P302" s="159"/>
      <c r="Q302" s="905"/>
      <c r="R302" s="906"/>
      <c r="S302" s="159"/>
      <c r="T302" s="905"/>
      <c r="U302" s="906"/>
      <c r="V302" s="103" t="str">
        <f>IF(B302="","",VLOOKUP(B302,学連登録!$C$2:$H$3000,6,FALSE))</f>
        <v/>
      </c>
      <c r="Y302" s="118" t="str">
        <f t="shared" si="414"/>
        <v/>
      </c>
      <c r="Z302" s="97" t="str">
        <f>IF(G302="","",VLOOKUP(G302,種目名!$R$5:$T$104,3,0))</f>
        <v/>
      </c>
      <c r="AA302" s="99" t="str">
        <f>IF(J302="","",VLOOKUP(J302,種目名!$R$5:$T$104,3,0))</f>
        <v/>
      </c>
      <c r="AB302" s="119" t="str">
        <f>IF(M302="","",VLOOKUP(M302,種目名!$R$5:$T$104,3,0))</f>
        <v/>
      </c>
      <c r="AC302" s="119" t="str">
        <f>IF(P302="","",VLOOKUP(AF302,種目名!$R$5:$T$104,3,0))</f>
        <v/>
      </c>
      <c r="AD302" s="120" t="str">
        <f>IF(S302="","",VLOOKUP(AI302,種目名!$R$5:$T$104,3,0))</f>
        <v/>
      </c>
      <c r="AE302" s="117">
        <f t="shared" si="415"/>
        <v>0</v>
      </c>
      <c r="AF302" s="157" t="str">
        <f t="shared" si="416"/>
        <v/>
      </c>
      <c r="AG302" s="157" t="str">
        <f t="shared" si="417"/>
        <v/>
      </c>
      <c r="AH302" s="157">
        <f t="shared" si="418"/>
        <v>0</v>
      </c>
      <c r="AI302" s="157" t="str">
        <f t="shared" si="419"/>
        <v/>
      </c>
      <c r="AJ302" s="157" t="str">
        <f t="shared" si="420"/>
        <v/>
      </c>
      <c r="AK302" s="390"/>
      <c r="AL302" s="171">
        <f t="shared" si="348"/>
        <v>0</v>
      </c>
      <c r="AM302" s="399">
        <f t="shared" si="349"/>
        <v>0</v>
      </c>
      <c r="AN302" s="399">
        <f>COUNTIF($B$12:B302,B302)</f>
        <v>0</v>
      </c>
      <c r="AO302" s="399"/>
      <c r="AP302" s="399" t="str">
        <f t="shared" si="350"/>
        <v/>
      </c>
      <c r="AQ302" s="399" t="str">
        <f t="shared" si="350"/>
        <v/>
      </c>
      <c r="AR302" s="399" t="str">
        <f t="shared" si="350"/>
        <v/>
      </c>
      <c r="AS302" s="399" t="str">
        <f t="shared" si="350"/>
        <v/>
      </c>
      <c r="AT302" s="399">
        <f t="shared" si="351"/>
        <v>0</v>
      </c>
      <c r="AU302" s="399" t="str">
        <f t="shared" si="352"/>
        <v/>
      </c>
      <c r="AV302" s="399" t="str">
        <f t="shared" si="353"/>
        <v/>
      </c>
      <c r="AW302" s="399" t="str">
        <f t="shared" si="354"/>
        <v/>
      </c>
      <c r="AX302" s="399" t="str">
        <f t="shared" si="355"/>
        <v/>
      </c>
      <c r="AY302" s="399" t="str">
        <f t="shared" si="356"/>
        <v/>
      </c>
      <c r="AZ302" s="399" t="str">
        <f t="shared" si="344"/>
        <v/>
      </c>
      <c r="BA302" s="399" t="str">
        <f t="shared" si="344"/>
        <v/>
      </c>
      <c r="BB302" s="399" t="str">
        <f t="shared" si="344"/>
        <v/>
      </c>
      <c r="BC302" s="399" t="str">
        <f t="shared" si="344"/>
        <v/>
      </c>
      <c r="BD302" s="403" t="str">
        <f t="shared" si="344"/>
        <v/>
      </c>
      <c r="BE302" s="393">
        <f t="shared" si="357"/>
        <v>0</v>
      </c>
      <c r="BG302" s="399">
        <f t="shared" si="358"/>
        <v>0</v>
      </c>
      <c r="BH302" s="399">
        <f t="shared" si="359"/>
        <v>0</v>
      </c>
      <c r="BI302" s="412">
        <f t="shared" si="360"/>
        <v>0</v>
      </c>
      <c r="BJ302" s="413">
        <f t="shared" si="345"/>
        <v>0</v>
      </c>
      <c r="BK302" s="398" t="str">
        <f t="shared" si="346"/>
        <v>0</v>
      </c>
      <c r="BL302" s="398" t="str">
        <f t="shared" si="347"/>
        <v>0</v>
      </c>
      <c r="BM302" s="412">
        <f t="shared" si="361"/>
        <v>0</v>
      </c>
      <c r="BN302" s="412" t="str">
        <f t="shared" si="362"/>
        <v>0m0</v>
      </c>
      <c r="BO302" s="399">
        <f t="shared" si="363"/>
        <v>0</v>
      </c>
      <c r="BP302" s="399">
        <f t="shared" si="364"/>
        <v>0</v>
      </c>
      <c r="BQ302" s="412">
        <f t="shared" si="365"/>
        <v>0</v>
      </c>
      <c r="BR302" s="413">
        <f t="shared" si="366"/>
        <v>0</v>
      </c>
      <c r="BS302" s="398" t="str">
        <f t="shared" si="367"/>
        <v>0</v>
      </c>
      <c r="BT302" s="398" t="str">
        <f t="shared" si="368"/>
        <v>0</v>
      </c>
      <c r="BU302" s="412">
        <f t="shared" si="369"/>
        <v>0</v>
      </c>
      <c r="BV302" s="412" t="str">
        <f t="shared" si="370"/>
        <v>0m0</v>
      </c>
      <c r="BW302" s="399">
        <f t="shared" si="371"/>
        <v>0</v>
      </c>
      <c r="BX302" s="399">
        <f t="shared" si="372"/>
        <v>0</v>
      </c>
      <c r="BY302" s="412">
        <f t="shared" si="373"/>
        <v>0</v>
      </c>
      <c r="BZ302" s="413">
        <f t="shared" si="374"/>
        <v>0</v>
      </c>
      <c r="CA302" s="398" t="str">
        <f t="shared" si="375"/>
        <v>0</v>
      </c>
      <c r="CB302" s="398" t="str">
        <f t="shared" si="376"/>
        <v>0</v>
      </c>
      <c r="CC302" s="412">
        <f t="shared" si="377"/>
        <v>0</v>
      </c>
      <c r="CD302" s="412" t="str">
        <f t="shared" si="378"/>
        <v>0m0</v>
      </c>
      <c r="CE302" s="399">
        <f t="shared" si="379"/>
        <v>0</v>
      </c>
      <c r="CF302" s="399">
        <f t="shared" si="380"/>
        <v>0</v>
      </c>
      <c r="CG302" s="412">
        <f t="shared" si="381"/>
        <v>0</v>
      </c>
      <c r="CH302" s="413">
        <f t="shared" si="382"/>
        <v>0</v>
      </c>
      <c r="CI302" s="398" t="str">
        <f t="shared" si="383"/>
        <v>0</v>
      </c>
      <c r="CJ302" s="398" t="str">
        <f t="shared" si="384"/>
        <v>0</v>
      </c>
      <c r="CK302" s="412">
        <f t="shared" si="385"/>
        <v>0</v>
      </c>
      <c r="CL302" s="412" t="str">
        <f t="shared" si="386"/>
        <v>0m0</v>
      </c>
      <c r="CM302" s="399">
        <f t="shared" si="387"/>
        <v>0</v>
      </c>
      <c r="CN302" s="399">
        <f t="shared" si="388"/>
        <v>0</v>
      </c>
      <c r="CO302" s="412">
        <f t="shared" si="389"/>
        <v>0</v>
      </c>
      <c r="CP302" s="413">
        <f t="shared" si="390"/>
        <v>0</v>
      </c>
      <c r="CQ302" s="398" t="str">
        <f t="shared" si="391"/>
        <v>0</v>
      </c>
      <c r="CR302" s="398" t="str">
        <f t="shared" si="392"/>
        <v>0</v>
      </c>
      <c r="CS302" s="412">
        <f t="shared" si="393"/>
        <v>0</v>
      </c>
      <c r="CT302" s="412" t="str">
        <f t="shared" si="394"/>
        <v>0m0</v>
      </c>
      <c r="CU302" s="412">
        <f t="shared" si="395"/>
        <v>0</v>
      </c>
      <c r="CV302" s="412">
        <f t="shared" si="396"/>
        <v>0</v>
      </c>
      <c r="CW302" s="412">
        <f t="shared" si="397"/>
        <v>0</v>
      </c>
      <c r="CX302" s="412">
        <f t="shared" si="398"/>
        <v>0</v>
      </c>
      <c r="CY302" s="412">
        <f t="shared" si="399"/>
        <v>0</v>
      </c>
      <c r="CZ302" s="412" t="str">
        <f t="shared" si="400"/>
        <v/>
      </c>
      <c r="DA302" s="412" t="str">
        <f t="shared" si="401"/>
        <v/>
      </c>
      <c r="DB302" s="412" t="str">
        <f t="shared" si="402"/>
        <v/>
      </c>
      <c r="DC302" s="412" t="str">
        <f t="shared" si="403"/>
        <v/>
      </c>
      <c r="DD302" s="412" t="str">
        <f t="shared" si="404"/>
        <v/>
      </c>
      <c r="DE302" s="412"/>
      <c r="DF302" s="411"/>
      <c r="DG302" s="412" t="str">
        <f t="shared" si="405"/>
        <v/>
      </c>
      <c r="DH302" s="412" t="str">
        <f t="shared" si="406"/>
        <v/>
      </c>
      <c r="DI302" s="412">
        <f t="shared" si="407"/>
        <v>0</v>
      </c>
      <c r="DJ302" s="412" t="str">
        <f t="shared" si="408"/>
        <v/>
      </c>
      <c r="DK302" s="412" t="str">
        <f t="shared" si="409"/>
        <v/>
      </c>
      <c r="DL302" s="412" t="str">
        <f t="shared" si="410"/>
        <v/>
      </c>
      <c r="DM302" s="412" t="str">
        <f t="shared" si="411"/>
        <v/>
      </c>
      <c r="DN302" s="412" t="str">
        <f t="shared" si="412"/>
        <v/>
      </c>
      <c r="DO302" s="412" t="str">
        <f t="shared" si="413"/>
        <v/>
      </c>
    </row>
    <row r="303" spans="1:119" s="157" customFormat="1" ht="18" hidden="1" customHeight="1">
      <c r="A303" s="161" t="str">
        <f t="shared" si="343"/>
        <v/>
      </c>
      <c r="B303" s="158"/>
      <c r="C303" s="31" t="str">
        <f>IF(B303="","",VLOOKUP(B303,学連登録!$C$2:$G$3000,2,FALSE))</f>
        <v/>
      </c>
      <c r="D303" s="32" t="str">
        <f>IF(B303="","",VLOOKUP(B303,学連登録!$C$2:$G$3000,3,FALSE))</f>
        <v/>
      </c>
      <c r="E303" s="33" t="str">
        <f>IF(B303="","",VLOOKUP(B303,学連登録!$C$2:$G$3000,4,FALSE))</f>
        <v/>
      </c>
      <c r="F303" s="383" t="str">
        <f>IF(B303="","",VLOOKUP(B303,学連登録!$C$2:$I$3000,7,FALSE))</f>
        <v/>
      </c>
      <c r="G303" s="160"/>
      <c r="H303" s="905"/>
      <c r="I303" s="907"/>
      <c r="J303" s="160"/>
      <c r="K303" s="905"/>
      <c r="L303" s="906"/>
      <c r="M303" s="160"/>
      <c r="N303" s="819"/>
      <c r="O303" s="820"/>
      <c r="P303" s="159"/>
      <c r="Q303" s="905"/>
      <c r="R303" s="906"/>
      <c r="S303" s="159"/>
      <c r="T303" s="905"/>
      <c r="U303" s="906"/>
      <c r="V303" s="103" t="str">
        <f>IF(B303="","",VLOOKUP(B303,学連登録!$C$2:$H$3000,6,FALSE))</f>
        <v/>
      </c>
      <c r="Y303" s="118" t="str">
        <f t="shared" si="414"/>
        <v/>
      </c>
      <c r="Z303" s="97" t="str">
        <f>IF(G303="","",VLOOKUP(G303,種目名!$R$5:$T$104,3,0))</f>
        <v/>
      </c>
      <c r="AA303" s="99" t="str">
        <f>IF(J303="","",VLOOKUP(J303,種目名!$R$5:$T$104,3,0))</f>
        <v/>
      </c>
      <c r="AB303" s="119" t="str">
        <f>IF(M303="","",VLOOKUP(M303,種目名!$R$5:$T$104,3,0))</f>
        <v/>
      </c>
      <c r="AC303" s="119" t="str">
        <f>IF(P303="","",VLOOKUP(AF303,種目名!$R$5:$T$104,3,0))</f>
        <v/>
      </c>
      <c r="AD303" s="120" t="str">
        <f>IF(S303="","",VLOOKUP(AI303,種目名!$R$5:$T$104,3,0))</f>
        <v/>
      </c>
      <c r="AE303" s="117">
        <f t="shared" si="415"/>
        <v>0</v>
      </c>
      <c r="AF303" s="157" t="str">
        <f t="shared" si="416"/>
        <v/>
      </c>
      <c r="AG303" s="157" t="str">
        <f t="shared" si="417"/>
        <v/>
      </c>
      <c r="AH303" s="157">
        <f t="shared" si="418"/>
        <v>0</v>
      </c>
      <c r="AI303" s="157" t="str">
        <f t="shared" si="419"/>
        <v/>
      </c>
      <c r="AJ303" s="157" t="str">
        <f t="shared" si="420"/>
        <v/>
      </c>
      <c r="AK303" s="390"/>
      <c r="AL303" s="171">
        <f t="shared" si="348"/>
        <v>0</v>
      </c>
      <c r="AM303" s="399">
        <f t="shared" si="349"/>
        <v>0</v>
      </c>
      <c r="AN303" s="399">
        <f>COUNTIF($B$12:B303,B303)</f>
        <v>0</v>
      </c>
      <c r="AO303" s="399"/>
      <c r="AP303" s="399" t="str">
        <f t="shared" si="350"/>
        <v/>
      </c>
      <c r="AQ303" s="399" t="str">
        <f t="shared" si="350"/>
        <v/>
      </c>
      <c r="AR303" s="399" t="str">
        <f t="shared" si="350"/>
        <v/>
      </c>
      <c r="AS303" s="399" t="str">
        <f t="shared" si="350"/>
        <v/>
      </c>
      <c r="AT303" s="399">
        <f t="shared" si="351"/>
        <v>0</v>
      </c>
      <c r="AU303" s="399" t="str">
        <f t="shared" si="352"/>
        <v/>
      </c>
      <c r="AV303" s="399" t="str">
        <f t="shared" si="353"/>
        <v/>
      </c>
      <c r="AW303" s="399" t="str">
        <f t="shared" si="354"/>
        <v/>
      </c>
      <c r="AX303" s="399" t="str">
        <f t="shared" si="355"/>
        <v/>
      </c>
      <c r="AY303" s="399" t="str">
        <f t="shared" si="356"/>
        <v/>
      </c>
      <c r="AZ303" s="399" t="str">
        <f t="shared" si="344"/>
        <v/>
      </c>
      <c r="BA303" s="399" t="str">
        <f t="shared" si="344"/>
        <v/>
      </c>
      <c r="BB303" s="399" t="str">
        <f t="shared" si="344"/>
        <v/>
      </c>
      <c r="BC303" s="399" t="str">
        <f t="shared" si="344"/>
        <v/>
      </c>
      <c r="BD303" s="403" t="str">
        <f t="shared" si="344"/>
        <v/>
      </c>
      <c r="BE303" s="393">
        <f t="shared" si="357"/>
        <v>0</v>
      </c>
      <c r="BG303" s="399">
        <f t="shared" si="358"/>
        <v>0</v>
      </c>
      <c r="BH303" s="399">
        <f t="shared" si="359"/>
        <v>0</v>
      </c>
      <c r="BI303" s="412">
        <f t="shared" si="360"/>
        <v>0</v>
      </c>
      <c r="BJ303" s="413">
        <f t="shared" si="345"/>
        <v>0</v>
      </c>
      <c r="BK303" s="398" t="str">
        <f t="shared" si="346"/>
        <v>0</v>
      </c>
      <c r="BL303" s="398" t="str">
        <f t="shared" si="347"/>
        <v>0</v>
      </c>
      <c r="BM303" s="412">
        <f t="shared" si="361"/>
        <v>0</v>
      </c>
      <c r="BN303" s="412" t="str">
        <f t="shared" si="362"/>
        <v>0m0</v>
      </c>
      <c r="BO303" s="399">
        <f t="shared" si="363"/>
        <v>0</v>
      </c>
      <c r="BP303" s="399">
        <f t="shared" si="364"/>
        <v>0</v>
      </c>
      <c r="BQ303" s="412">
        <f t="shared" si="365"/>
        <v>0</v>
      </c>
      <c r="BR303" s="413">
        <f t="shared" si="366"/>
        <v>0</v>
      </c>
      <c r="BS303" s="398" t="str">
        <f t="shared" si="367"/>
        <v>0</v>
      </c>
      <c r="BT303" s="398" t="str">
        <f t="shared" si="368"/>
        <v>0</v>
      </c>
      <c r="BU303" s="412">
        <f t="shared" si="369"/>
        <v>0</v>
      </c>
      <c r="BV303" s="412" t="str">
        <f t="shared" si="370"/>
        <v>0m0</v>
      </c>
      <c r="BW303" s="399">
        <f t="shared" si="371"/>
        <v>0</v>
      </c>
      <c r="BX303" s="399">
        <f t="shared" si="372"/>
        <v>0</v>
      </c>
      <c r="BY303" s="412">
        <f t="shared" si="373"/>
        <v>0</v>
      </c>
      <c r="BZ303" s="413">
        <f t="shared" si="374"/>
        <v>0</v>
      </c>
      <c r="CA303" s="398" t="str">
        <f t="shared" si="375"/>
        <v>0</v>
      </c>
      <c r="CB303" s="398" t="str">
        <f t="shared" si="376"/>
        <v>0</v>
      </c>
      <c r="CC303" s="412">
        <f t="shared" si="377"/>
        <v>0</v>
      </c>
      <c r="CD303" s="412" t="str">
        <f t="shared" si="378"/>
        <v>0m0</v>
      </c>
      <c r="CE303" s="399">
        <f t="shared" si="379"/>
        <v>0</v>
      </c>
      <c r="CF303" s="399">
        <f t="shared" si="380"/>
        <v>0</v>
      </c>
      <c r="CG303" s="412">
        <f t="shared" si="381"/>
        <v>0</v>
      </c>
      <c r="CH303" s="413">
        <f t="shared" si="382"/>
        <v>0</v>
      </c>
      <c r="CI303" s="398" t="str">
        <f t="shared" si="383"/>
        <v>0</v>
      </c>
      <c r="CJ303" s="398" t="str">
        <f t="shared" si="384"/>
        <v>0</v>
      </c>
      <c r="CK303" s="412">
        <f t="shared" si="385"/>
        <v>0</v>
      </c>
      <c r="CL303" s="412" t="str">
        <f t="shared" si="386"/>
        <v>0m0</v>
      </c>
      <c r="CM303" s="399">
        <f t="shared" si="387"/>
        <v>0</v>
      </c>
      <c r="CN303" s="399">
        <f t="shared" si="388"/>
        <v>0</v>
      </c>
      <c r="CO303" s="412">
        <f t="shared" si="389"/>
        <v>0</v>
      </c>
      <c r="CP303" s="413">
        <f t="shared" si="390"/>
        <v>0</v>
      </c>
      <c r="CQ303" s="398" t="str">
        <f t="shared" si="391"/>
        <v>0</v>
      </c>
      <c r="CR303" s="398" t="str">
        <f t="shared" si="392"/>
        <v>0</v>
      </c>
      <c r="CS303" s="412">
        <f t="shared" si="393"/>
        <v>0</v>
      </c>
      <c r="CT303" s="412" t="str">
        <f t="shared" si="394"/>
        <v>0m0</v>
      </c>
      <c r="CU303" s="412">
        <f t="shared" si="395"/>
        <v>0</v>
      </c>
      <c r="CV303" s="412">
        <f t="shared" si="396"/>
        <v>0</v>
      </c>
      <c r="CW303" s="412">
        <f t="shared" si="397"/>
        <v>0</v>
      </c>
      <c r="CX303" s="412">
        <f t="shared" si="398"/>
        <v>0</v>
      </c>
      <c r="CY303" s="412">
        <f t="shared" si="399"/>
        <v>0</v>
      </c>
      <c r="CZ303" s="412" t="str">
        <f t="shared" si="400"/>
        <v/>
      </c>
      <c r="DA303" s="412" t="str">
        <f t="shared" si="401"/>
        <v/>
      </c>
      <c r="DB303" s="412" t="str">
        <f t="shared" si="402"/>
        <v/>
      </c>
      <c r="DC303" s="412" t="str">
        <f t="shared" si="403"/>
        <v/>
      </c>
      <c r="DD303" s="412" t="str">
        <f t="shared" si="404"/>
        <v/>
      </c>
      <c r="DE303" s="412"/>
      <c r="DF303" s="411"/>
      <c r="DG303" s="412" t="str">
        <f t="shared" si="405"/>
        <v/>
      </c>
      <c r="DH303" s="412" t="str">
        <f t="shared" si="406"/>
        <v/>
      </c>
      <c r="DI303" s="412">
        <f t="shared" si="407"/>
        <v>0</v>
      </c>
      <c r="DJ303" s="412" t="str">
        <f t="shared" si="408"/>
        <v/>
      </c>
      <c r="DK303" s="412" t="str">
        <f t="shared" si="409"/>
        <v/>
      </c>
      <c r="DL303" s="412" t="str">
        <f t="shared" si="410"/>
        <v/>
      </c>
      <c r="DM303" s="412" t="str">
        <f t="shared" si="411"/>
        <v/>
      </c>
      <c r="DN303" s="412" t="str">
        <f t="shared" si="412"/>
        <v/>
      </c>
      <c r="DO303" s="412" t="str">
        <f t="shared" si="413"/>
        <v/>
      </c>
    </row>
    <row r="304" spans="1:119" s="157" customFormat="1" ht="18" hidden="1" customHeight="1">
      <c r="A304" s="161" t="str">
        <f t="shared" si="343"/>
        <v/>
      </c>
      <c r="B304" s="158"/>
      <c r="C304" s="31" t="str">
        <f>IF(B304="","",VLOOKUP(B304,学連登録!$C$2:$G$3000,2,FALSE))</f>
        <v/>
      </c>
      <c r="D304" s="32" t="str">
        <f>IF(B304="","",VLOOKUP(B304,学連登録!$C$2:$G$3000,3,FALSE))</f>
        <v/>
      </c>
      <c r="E304" s="33" t="str">
        <f>IF(B304="","",VLOOKUP(B304,学連登録!$C$2:$G$3000,4,FALSE))</f>
        <v/>
      </c>
      <c r="F304" s="383" t="str">
        <f>IF(B304="","",VLOOKUP(B304,学連登録!$C$2:$I$3000,7,FALSE))</f>
        <v/>
      </c>
      <c r="G304" s="160"/>
      <c r="H304" s="905"/>
      <c r="I304" s="907"/>
      <c r="J304" s="160"/>
      <c r="K304" s="905"/>
      <c r="L304" s="906"/>
      <c r="M304" s="160"/>
      <c r="N304" s="819"/>
      <c r="O304" s="820"/>
      <c r="P304" s="159"/>
      <c r="Q304" s="905"/>
      <c r="R304" s="906"/>
      <c r="S304" s="159"/>
      <c r="T304" s="905"/>
      <c r="U304" s="906"/>
      <c r="V304" s="103" t="str">
        <f>IF(B304="","",VLOOKUP(B304,学連登録!$C$2:$H$3000,6,FALSE))</f>
        <v/>
      </c>
      <c r="Y304" s="118" t="str">
        <f t="shared" si="414"/>
        <v/>
      </c>
      <c r="Z304" s="97" t="str">
        <f>IF(G304="","",VLOOKUP(G304,種目名!$R$5:$T$104,3,0))</f>
        <v/>
      </c>
      <c r="AA304" s="99" t="str">
        <f>IF(J304="","",VLOOKUP(J304,種目名!$R$5:$T$104,3,0))</f>
        <v/>
      </c>
      <c r="AB304" s="119" t="str">
        <f>IF(M304="","",VLOOKUP(M304,種目名!$R$5:$T$104,3,0))</f>
        <v/>
      </c>
      <c r="AC304" s="119" t="str">
        <f>IF(P304="","",VLOOKUP(AF304,種目名!$R$5:$T$104,3,0))</f>
        <v/>
      </c>
      <c r="AD304" s="120" t="str">
        <f>IF(S304="","",VLOOKUP(AI304,種目名!$R$5:$T$104,3,0))</f>
        <v/>
      </c>
      <c r="AE304" s="117">
        <f t="shared" si="415"/>
        <v>0</v>
      </c>
      <c r="AF304" s="157" t="str">
        <f t="shared" si="416"/>
        <v/>
      </c>
      <c r="AG304" s="157" t="str">
        <f t="shared" si="417"/>
        <v/>
      </c>
      <c r="AH304" s="157">
        <f t="shared" si="418"/>
        <v>0</v>
      </c>
      <c r="AI304" s="157" t="str">
        <f t="shared" si="419"/>
        <v/>
      </c>
      <c r="AJ304" s="157" t="str">
        <f t="shared" si="420"/>
        <v/>
      </c>
      <c r="AK304" s="390"/>
      <c r="AL304" s="171">
        <f t="shared" si="348"/>
        <v>0</v>
      </c>
      <c r="AM304" s="399">
        <f t="shared" si="349"/>
        <v>0</v>
      </c>
      <c r="AN304" s="399">
        <f>COUNTIF($B$12:B304,B304)</f>
        <v>0</v>
      </c>
      <c r="AO304" s="399"/>
      <c r="AP304" s="399" t="str">
        <f t="shared" si="350"/>
        <v/>
      </c>
      <c r="AQ304" s="399" t="str">
        <f t="shared" si="350"/>
        <v/>
      </c>
      <c r="AR304" s="399" t="str">
        <f t="shared" si="350"/>
        <v/>
      </c>
      <c r="AS304" s="399" t="str">
        <f t="shared" si="350"/>
        <v/>
      </c>
      <c r="AT304" s="399">
        <f t="shared" si="351"/>
        <v>0</v>
      </c>
      <c r="AU304" s="399" t="str">
        <f t="shared" si="352"/>
        <v/>
      </c>
      <c r="AV304" s="399" t="str">
        <f t="shared" si="353"/>
        <v/>
      </c>
      <c r="AW304" s="399" t="str">
        <f t="shared" si="354"/>
        <v/>
      </c>
      <c r="AX304" s="399" t="str">
        <f t="shared" si="355"/>
        <v/>
      </c>
      <c r="AY304" s="399" t="str">
        <f t="shared" si="356"/>
        <v/>
      </c>
      <c r="AZ304" s="399" t="str">
        <f t="shared" si="344"/>
        <v/>
      </c>
      <c r="BA304" s="399" t="str">
        <f t="shared" si="344"/>
        <v/>
      </c>
      <c r="BB304" s="399" t="str">
        <f t="shared" si="344"/>
        <v/>
      </c>
      <c r="BC304" s="399" t="str">
        <f t="shared" si="344"/>
        <v/>
      </c>
      <c r="BD304" s="403" t="str">
        <f t="shared" si="344"/>
        <v/>
      </c>
      <c r="BE304" s="393">
        <f t="shared" si="357"/>
        <v>0</v>
      </c>
      <c r="BG304" s="399">
        <f t="shared" si="358"/>
        <v>0</v>
      </c>
      <c r="BH304" s="399">
        <f t="shared" si="359"/>
        <v>0</v>
      </c>
      <c r="BI304" s="412">
        <f t="shared" si="360"/>
        <v>0</v>
      </c>
      <c r="BJ304" s="413">
        <f t="shared" si="345"/>
        <v>0</v>
      </c>
      <c r="BK304" s="398" t="str">
        <f t="shared" si="346"/>
        <v>0</v>
      </c>
      <c r="BL304" s="398" t="str">
        <f t="shared" si="347"/>
        <v>0</v>
      </c>
      <c r="BM304" s="412">
        <f t="shared" si="361"/>
        <v>0</v>
      </c>
      <c r="BN304" s="412" t="str">
        <f t="shared" si="362"/>
        <v>0m0</v>
      </c>
      <c r="BO304" s="399">
        <f t="shared" si="363"/>
        <v>0</v>
      </c>
      <c r="BP304" s="399">
        <f t="shared" si="364"/>
        <v>0</v>
      </c>
      <c r="BQ304" s="412">
        <f t="shared" si="365"/>
        <v>0</v>
      </c>
      <c r="BR304" s="413">
        <f t="shared" si="366"/>
        <v>0</v>
      </c>
      <c r="BS304" s="398" t="str">
        <f t="shared" si="367"/>
        <v>0</v>
      </c>
      <c r="BT304" s="398" t="str">
        <f t="shared" si="368"/>
        <v>0</v>
      </c>
      <c r="BU304" s="412">
        <f t="shared" si="369"/>
        <v>0</v>
      </c>
      <c r="BV304" s="412" t="str">
        <f t="shared" si="370"/>
        <v>0m0</v>
      </c>
      <c r="BW304" s="399">
        <f t="shared" si="371"/>
        <v>0</v>
      </c>
      <c r="BX304" s="399">
        <f t="shared" si="372"/>
        <v>0</v>
      </c>
      <c r="BY304" s="412">
        <f t="shared" si="373"/>
        <v>0</v>
      </c>
      <c r="BZ304" s="413">
        <f t="shared" si="374"/>
        <v>0</v>
      </c>
      <c r="CA304" s="398" t="str">
        <f t="shared" si="375"/>
        <v>0</v>
      </c>
      <c r="CB304" s="398" t="str">
        <f t="shared" si="376"/>
        <v>0</v>
      </c>
      <c r="CC304" s="412">
        <f t="shared" si="377"/>
        <v>0</v>
      </c>
      <c r="CD304" s="412" t="str">
        <f t="shared" si="378"/>
        <v>0m0</v>
      </c>
      <c r="CE304" s="399">
        <f t="shared" si="379"/>
        <v>0</v>
      </c>
      <c r="CF304" s="399">
        <f t="shared" si="380"/>
        <v>0</v>
      </c>
      <c r="CG304" s="412">
        <f t="shared" si="381"/>
        <v>0</v>
      </c>
      <c r="CH304" s="413">
        <f t="shared" si="382"/>
        <v>0</v>
      </c>
      <c r="CI304" s="398" t="str">
        <f t="shared" si="383"/>
        <v>0</v>
      </c>
      <c r="CJ304" s="398" t="str">
        <f t="shared" si="384"/>
        <v>0</v>
      </c>
      <c r="CK304" s="412">
        <f t="shared" si="385"/>
        <v>0</v>
      </c>
      <c r="CL304" s="412" t="str">
        <f t="shared" si="386"/>
        <v>0m0</v>
      </c>
      <c r="CM304" s="399">
        <f t="shared" si="387"/>
        <v>0</v>
      </c>
      <c r="CN304" s="399">
        <f t="shared" si="388"/>
        <v>0</v>
      </c>
      <c r="CO304" s="412">
        <f t="shared" si="389"/>
        <v>0</v>
      </c>
      <c r="CP304" s="413">
        <f t="shared" si="390"/>
        <v>0</v>
      </c>
      <c r="CQ304" s="398" t="str">
        <f t="shared" si="391"/>
        <v>0</v>
      </c>
      <c r="CR304" s="398" t="str">
        <f t="shared" si="392"/>
        <v>0</v>
      </c>
      <c r="CS304" s="412">
        <f t="shared" si="393"/>
        <v>0</v>
      </c>
      <c r="CT304" s="412" t="str">
        <f t="shared" si="394"/>
        <v>0m0</v>
      </c>
      <c r="CU304" s="412">
        <f t="shared" si="395"/>
        <v>0</v>
      </c>
      <c r="CV304" s="412">
        <f t="shared" si="396"/>
        <v>0</v>
      </c>
      <c r="CW304" s="412">
        <f t="shared" si="397"/>
        <v>0</v>
      </c>
      <c r="CX304" s="412">
        <f t="shared" si="398"/>
        <v>0</v>
      </c>
      <c r="CY304" s="412">
        <f t="shared" si="399"/>
        <v>0</v>
      </c>
      <c r="CZ304" s="412" t="str">
        <f t="shared" si="400"/>
        <v/>
      </c>
      <c r="DA304" s="412" t="str">
        <f t="shared" si="401"/>
        <v/>
      </c>
      <c r="DB304" s="412" t="str">
        <f t="shared" si="402"/>
        <v/>
      </c>
      <c r="DC304" s="412" t="str">
        <f t="shared" si="403"/>
        <v/>
      </c>
      <c r="DD304" s="412" t="str">
        <f t="shared" si="404"/>
        <v/>
      </c>
      <c r="DE304" s="412"/>
      <c r="DF304" s="411"/>
      <c r="DG304" s="412" t="str">
        <f t="shared" si="405"/>
        <v/>
      </c>
      <c r="DH304" s="412" t="str">
        <f t="shared" si="406"/>
        <v/>
      </c>
      <c r="DI304" s="412">
        <f t="shared" si="407"/>
        <v>0</v>
      </c>
      <c r="DJ304" s="412" t="str">
        <f t="shared" si="408"/>
        <v/>
      </c>
      <c r="DK304" s="412" t="str">
        <f t="shared" si="409"/>
        <v/>
      </c>
      <c r="DL304" s="412" t="str">
        <f t="shared" si="410"/>
        <v/>
      </c>
      <c r="DM304" s="412" t="str">
        <f t="shared" si="411"/>
        <v/>
      </c>
      <c r="DN304" s="412" t="str">
        <f t="shared" si="412"/>
        <v/>
      </c>
      <c r="DO304" s="412" t="str">
        <f t="shared" si="413"/>
        <v/>
      </c>
    </row>
    <row r="305" spans="1:119" s="157" customFormat="1" ht="18" hidden="1" customHeight="1">
      <c r="A305" s="161" t="str">
        <f t="shared" si="343"/>
        <v/>
      </c>
      <c r="B305" s="158"/>
      <c r="C305" s="31" t="str">
        <f>IF(B305="","",VLOOKUP(B305,学連登録!$C$2:$G$3000,2,FALSE))</f>
        <v/>
      </c>
      <c r="D305" s="32" t="str">
        <f>IF(B305="","",VLOOKUP(B305,学連登録!$C$2:$G$3000,3,FALSE))</f>
        <v/>
      </c>
      <c r="E305" s="33" t="str">
        <f>IF(B305="","",VLOOKUP(B305,学連登録!$C$2:$G$3000,4,FALSE))</f>
        <v/>
      </c>
      <c r="F305" s="383" t="str">
        <f>IF(B305="","",VLOOKUP(B305,学連登録!$C$2:$I$3000,7,FALSE))</f>
        <v/>
      </c>
      <c r="G305" s="160"/>
      <c r="H305" s="905"/>
      <c r="I305" s="907"/>
      <c r="J305" s="160"/>
      <c r="K305" s="905"/>
      <c r="L305" s="906"/>
      <c r="M305" s="160"/>
      <c r="N305" s="819"/>
      <c r="O305" s="820"/>
      <c r="P305" s="159"/>
      <c r="Q305" s="905"/>
      <c r="R305" s="906"/>
      <c r="S305" s="159"/>
      <c r="T305" s="905"/>
      <c r="U305" s="906"/>
      <c r="V305" s="103" t="str">
        <f>IF(B305="","",VLOOKUP(B305,学連登録!$C$2:$H$3000,6,FALSE))</f>
        <v/>
      </c>
      <c r="Y305" s="118" t="str">
        <f t="shared" si="414"/>
        <v/>
      </c>
      <c r="Z305" s="97" t="str">
        <f>IF(G305="","",VLOOKUP(G305,種目名!$R$5:$T$104,3,0))</f>
        <v/>
      </c>
      <c r="AA305" s="99" t="str">
        <f>IF(J305="","",VLOOKUP(J305,種目名!$R$5:$T$104,3,0))</f>
        <v/>
      </c>
      <c r="AB305" s="119" t="str">
        <f>IF(M305="","",VLOOKUP(M305,種目名!$R$5:$T$104,3,0))</f>
        <v/>
      </c>
      <c r="AC305" s="119" t="str">
        <f>IF(P305="","",VLOOKUP(AF305,種目名!$R$5:$T$104,3,0))</f>
        <v/>
      </c>
      <c r="AD305" s="120" t="str">
        <f>IF(S305="","",VLOOKUP(AI305,種目名!$R$5:$T$104,3,0))</f>
        <v/>
      </c>
      <c r="AE305" s="117">
        <f t="shared" si="415"/>
        <v>0</v>
      </c>
      <c r="AF305" s="157" t="str">
        <f t="shared" si="416"/>
        <v/>
      </c>
      <c r="AG305" s="157" t="str">
        <f t="shared" si="417"/>
        <v/>
      </c>
      <c r="AH305" s="157">
        <f t="shared" si="418"/>
        <v>0</v>
      </c>
      <c r="AI305" s="157" t="str">
        <f t="shared" si="419"/>
        <v/>
      </c>
      <c r="AJ305" s="157" t="str">
        <f t="shared" si="420"/>
        <v/>
      </c>
      <c r="AK305" s="390"/>
      <c r="AL305" s="171">
        <f t="shared" si="348"/>
        <v>0</v>
      </c>
      <c r="AM305" s="399">
        <f t="shared" si="349"/>
        <v>0</v>
      </c>
      <c r="AN305" s="399">
        <f>COUNTIF($B$12:B305,B305)</f>
        <v>0</v>
      </c>
      <c r="AO305" s="399"/>
      <c r="AP305" s="399" t="str">
        <f t="shared" si="350"/>
        <v/>
      </c>
      <c r="AQ305" s="399" t="str">
        <f t="shared" si="350"/>
        <v/>
      </c>
      <c r="AR305" s="399" t="str">
        <f t="shared" si="350"/>
        <v/>
      </c>
      <c r="AS305" s="399" t="str">
        <f t="shared" si="350"/>
        <v/>
      </c>
      <c r="AT305" s="399">
        <f t="shared" si="351"/>
        <v>0</v>
      </c>
      <c r="AU305" s="399" t="str">
        <f t="shared" si="352"/>
        <v/>
      </c>
      <c r="AV305" s="399" t="str">
        <f t="shared" si="353"/>
        <v/>
      </c>
      <c r="AW305" s="399" t="str">
        <f t="shared" si="354"/>
        <v/>
      </c>
      <c r="AX305" s="399" t="str">
        <f t="shared" si="355"/>
        <v/>
      </c>
      <c r="AY305" s="399" t="str">
        <f t="shared" si="356"/>
        <v/>
      </c>
      <c r="AZ305" s="399" t="str">
        <f t="shared" si="344"/>
        <v/>
      </c>
      <c r="BA305" s="399" t="str">
        <f t="shared" si="344"/>
        <v/>
      </c>
      <c r="BB305" s="399" t="str">
        <f t="shared" si="344"/>
        <v/>
      </c>
      <c r="BC305" s="399" t="str">
        <f t="shared" si="344"/>
        <v/>
      </c>
      <c r="BD305" s="403" t="str">
        <f t="shared" si="344"/>
        <v/>
      </c>
      <c r="BE305" s="393">
        <f t="shared" si="357"/>
        <v>0</v>
      </c>
      <c r="BG305" s="399">
        <f t="shared" si="358"/>
        <v>0</v>
      </c>
      <c r="BH305" s="399">
        <f t="shared" si="359"/>
        <v>0</v>
      </c>
      <c r="BI305" s="412">
        <f t="shared" si="360"/>
        <v>0</v>
      </c>
      <c r="BJ305" s="413">
        <f t="shared" si="345"/>
        <v>0</v>
      </c>
      <c r="BK305" s="398" t="str">
        <f t="shared" si="346"/>
        <v>0</v>
      </c>
      <c r="BL305" s="398" t="str">
        <f t="shared" si="347"/>
        <v>0</v>
      </c>
      <c r="BM305" s="412">
        <f t="shared" si="361"/>
        <v>0</v>
      </c>
      <c r="BN305" s="412" t="str">
        <f t="shared" si="362"/>
        <v>0m0</v>
      </c>
      <c r="BO305" s="399">
        <f t="shared" si="363"/>
        <v>0</v>
      </c>
      <c r="BP305" s="399">
        <f t="shared" si="364"/>
        <v>0</v>
      </c>
      <c r="BQ305" s="412">
        <f t="shared" si="365"/>
        <v>0</v>
      </c>
      <c r="BR305" s="413">
        <f t="shared" si="366"/>
        <v>0</v>
      </c>
      <c r="BS305" s="398" t="str">
        <f t="shared" si="367"/>
        <v>0</v>
      </c>
      <c r="BT305" s="398" t="str">
        <f t="shared" si="368"/>
        <v>0</v>
      </c>
      <c r="BU305" s="412">
        <f t="shared" si="369"/>
        <v>0</v>
      </c>
      <c r="BV305" s="412" t="str">
        <f t="shared" si="370"/>
        <v>0m0</v>
      </c>
      <c r="BW305" s="399">
        <f t="shared" si="371"/>
        <v>0</v>
      </c>
      <c r="BX305" s="399">
        <f t="shared" si="372"/>
        <v>0</v>
      </c>
      <c r="BY305" s="412">
        <f t="shared" si="373"/>
        <v>0</v>
      </c>
      <c r="BZ305" s="413">
        <f t="shared" si="374"/>
        <v>0</v>
      </c>
      <c r="CA305" s="398" t="str">
        <f t="shared" si="375"/>
        <v>0</v>
      </c>
      <c r="CB305" s="398" t="str">
        <f t="shared" si="376"/>
        <v>0</v>
      </c>
      <c r="CC305" s="412">
        <f t="shared" si="377"/>
        <v>0</v>
      </c>
      <c r="CD305" s="412" t="str">
        <f t="shared" si="378"/>
        <v>0m0</v>
      </c>
      <c r="CE305" s="399">
        <f t="shared" si="379"/>
        <v>0</v>
      </c>
      <c r="CF305" s="399">
        <f t="shared" si="380"/>
        <v>0</v>
      </c>
      <c r="CG305" s="412">
        <f t="shared" si="381"/>
        <v>0</v>
      </c>
      <c r="CH305" s="413">
        <f t="shared" si="382"/>
        <v>0</v>
      </c>
      <c r="CI305" s="398" t="str">
        <f t="shared" si="383"/>
        <v>0</v>
      </c>
      <c r="CJ305" s="398" t="str">
        <f t="shared" si="384"/>
        <v>0</v>
      </c>
      <c r="CK305" s="412">
        <f t="shared" si="385"/>
        <v>0</v>
      </c>
      <c r="CL305" s="412" t="str">
        <f t="shared" si="386"/>
        <v>0m0</v>
      </c>
      <c r="CM305" s="399">
        <f t="shared" si="387"/>
        <v>0</v>
      </c>
      <c r="CN305" s="399">
        <f t="shared" si="388"/>
        <v>0</v>
      </c>
      <c r="CO305" s="412">
        <f t="shared" si="389"/>
        <v>0</v>
      </c>
      <c r="CP305" s="413">
        <f t="shared" si="390"/>
        <v>0</v>
      </c>
      <c r="CQ305" s="398" t="str">
        <f t="shared" si="391"/>
        <v>0</v>
      </c>
      <c r="CR305" s="398" t="str">
        <f t="shared" si="392"/>
        <v>0</v>
      </c>
      <c r="CS305" s="412">
        <f t="shared" si="393"/>
        <v>0</v>
      </c>
      <c r="CT305" s="412" t="str">
        <f t="shared" si="394"/>
        <v>0m0</v>
      </c>
      <c r="CU305" s="412">
        <f t="shared" si="395"/>
        <v>0</v>
      </c>
      <c r="CV305" s="412">
        <f t="shared" si="396"/>
        <v>0</v>
      </c>
      <c r="CW305" s="412">
        <f t="shared" si="397"/>
        <v>0</v>
      </c>
      <c r="CX305" s="412">
        <f t="shared" si="398"/>
        <v>0</v>
      </c>
      <c r="CY305" s="412">
        <f t="shared" si="399"/>
        <v>0</v>
      </c>
      <c r="CZ305" s="412" t="str">
        <f t="shared" si="400"/>
        <v/>
      </c>
      <c r="DA305" s="412" t="str">
        <f t="shared" si="401"/>
        <v/>
      </c>
      <c r="DB305" s="412" t="str">
        <f t="shared" si="402"/>
        <v/>
      </c>
      <c r="DC305" s="412" t="str">
        <f t="shared" si="403"/>
        <v/>
      </c>
      <c r="DD305" s="412" t="str">
        <f t="shared" si="404"/>
        <v/>
      </c>
      <c r="DE305" s="412"/>
      <c r="DF305" s="411"/>
      <c r="DG305" s="412" t="str">
        <f t="shared" si="405"/>
        <v/>
      </c>
      <c r="DH305" s="412" t="str">
        <f t="shared" si="406"/>
        <v/>
      </c>
      <c r="DI305" s="412">
        <f t="shared" si="407"/>
        <v>0</v>
      </c>
      <c r="DJ305" s="412" t="str">
        <f t="shared" si="408"/>
        <v/>
      </c>
      <c r="DK305" s="412" t="str">
        <f t="shared" si="409"/>
        <v/>
      </c>
      <c r="DL305" s="412" t="str">
        <f t="shared" si="410"/>
        <v/>
      </c>
      <c r="DM305" s="412" t="str">
        <f t="shared" si="411"/>
        <v/>
      </c>
      <c r="DN305" s="412" t="str">
        <f t="shared" si="412"/>
        <v/>
      </c>
      <c r="DO305" s="412" t="str">
        <f t="shared" si="413"/>
        <v/>
      </c>
    </row>
    <row r="306" spans="1:119" s="157" customFormat="1" ht="18" hidden="1" customHeight="1">
      <c r="A306" s="161" t="str">
        <f t="shared" si="343"/>
        <v/>
      </c>
      <c r="B306" s="158"/>
      <c r="C306" s="31" t="str">
        <f>IF(B306="","",VLOOKUP(B306,学連登録!$C$2:$G$3000,2,FALSE))</f>
        <v/>
      </c>
      <c r="D306" s="32" t="str">
        <f>IF(B306="","",VLOOKUP(B306,学連登録!$C$2:$G$3000,3,FALSE))</f>
        <v/>
      </c>
      <c r="E306" s="33" t="str">
        <f>IF(B306="","",VLOOKUP(B306,学連登録!$C$2:$G$3000,4,FALSE))</f>
        <v/>
      </c>
      <c r="F306" s="383" t="str">
        <f>IF(B306="","",VLOOKUP(B306,学連登録!$C$2:$I$3000,7,FALSE))</f>
        <v/>
      </c>
      <c r="G306" s="160"/>
      <c r="H306" s="905"/>
      <c r="I306" s="907"/>
      <c r="J306" s="160"/>
      <c r="K306" s="905"/>
      <c r="L306" s="906"/>
      <c r="M306" s="160"/>
      <c r="N306" s="819"/>
      <c r="O306" s="820"/>
      <c r="P306" s="159"/>
      <c r="Q306" s="905"/>
      <c r="R306" s="906"/>
      <c r="S306" s="159"/>
      <c r="T306" s="905"/>
      <c r="U306" s="906"/>
      <c r="V306" s="103" t="str">
        <f>IF(B306="","",VLOOKUP(B306,学連登録!$C$2:$H$3000,6,FALSE))</f>
        <v/>
      </c>
      <c r="Y306" s="118" t="str">
        <f t="shared" si="414"/>
        <v/>
      </c>
      <c r="Z306" s="97" t="str">
        <f>IF(G306="","",VLOOKUP(G306,種目名!$R$5:$T$104,3,0))</f>
        <v/>
      </c>
      <c r="AA306" s="99" t="str">
        <f>IF(J306="","",VLOOKUP(J306,種目名!$R$5:$T$104,3,0))</f>
        <v/>
      </c>
      <c r="AB306" s="119" t="str">
        <f>IF(M306="","",VLOOKUP(M306,種目名!$R$5:$T$104,3,0))</f>
        <v/>
      </c>
      <c r="AC306" s="119" t="str">
        <f>IF(P306="","",VLOOKUP(AF306,種目名!$R$5:$T$104,3,0))</f>
        <v/>
      </c>
      <c r="AD306" s="120" t="str">
        <f>IF(S306="","",VLOOKUP(AI306,種目名!$R$5:$T$104,3,0))</f>
        <v/>
      </c>
      <c r="AE306" s="117">
        <f t="shared" si="415"/>
        <v>0</v>
      </c>
      <c r="AF306" s="157" t="str">
        <f t="shared" si="416"/>
        <v/>
      </c>
      <c r="AG306" s="157" t="str">
        <f t="shared" si="417"/>
        <v/>
      </c>
      <c r="AH306" s="157">
        <f t="shared" si="418"/>
        <v>0</v>
      </c>
      <c r="AI306" s="157" t="str">
        <f t="shared" si="419"/>
        <v/>
      </c>
      <c r="AJ306" s="157" t="str">
        <f t="shared" si="420"/>
        <v/>
      </c>
      <c r="AK306" s="390"/>
      <c r="AL306" s="171">
        <f t="shared" si="348"/>
        <v>0</v>
      </c>
      <c r="AM306" s="399">
        <f t="shared" si="349"/>
        <v>0</v>
      </c>
      <c r="AN306" s="399">
        <f>COUNTIF($B$12:B306,B306)</f>
        <v>0</v>
      </c>
      <c r="AO306" s="399"/>
      <c r="AP306" s="399" t="str">
        <f t="shared" si="350"/>
        <v/>
      </c>
      <c r="AQ306" s="399" t="str">
        <f t="shared" si="350"/>
        <v/>
      </c>
      <c r="AR306" s="399" t="str">
        <f t="shared" si="350"/>
        <v/>
      </c>
      <c r="AS306" s="399" t="str">
        <f t="shared" si="350"/>
        <v/>
      </c>
      <c r="AT306" s="399">
        <f t="shared" si="351"/>
        <v>0</v>
      </c>
      <c r="AU306" s="399" t="str">
        <f t="shared" si="352"/>
        <v/>
      </c>
      <c r="AV306" s="399" t="str">
        <f t="shared" si="353"/>
        <v/>
      </c>
      <c r="AW306" s="399" t="str">
        <f t="shared" si="354"/>
        <v/>
      </c>
      <c r="AX306" s="399" t="str">
        <f t="shared" si="355"/>
        <v/>
      </c>
      <c r="AY306" s="399" t="str">
        <f t="shared" si="356"/>
        <v/>
      </c>
      <c r="AZ306" s="399" t="str">
        <f t="shared" si="344"/>
        <v/>
      </c>
      <c r="BA306" s="399" t="str">
        <f t="shared" si="344"/>
        <v/>
      </c>
      <c r="BB306" s="399" t="str">
        <f t="shared" si="344"/>
        <v/>
      </c>
      <c r="BC306" s="399" t="str">
        <f t="shared" si="344"/>
        <v/>
      </c>
      <c r="BD306" s="403" t="str">
        <f t="shared" si="344"/>
        <v/>
      </c>
      <c r="BE306" s="393">
        <f t="shared" si="357"/>
        <v>0</v>
      </c>
      <c r="BG306" s="399">
        <f t="shared" si="358"/>
        <v>0</v>
      </c>
      <c r="BH306" s="399">
        <f t="shared" si="359"/>
        <v>0</v>
      </c>
      <c r="BI306" s="412">
        <f t="shared" si="360"/>
        <v>0</v>
      </c>
      <c r="BJ306" s="413">
        <f t="shared" si="345"/>
        <v>0</v>
      </c>
      <c r="BK306" s="398" t="str">
        <f t="shared" si="346"/>
        <v>0</v>
      </c>
      <c r="BL306" s="398" t="str">
        <f t="shared" si="347"/>
        <v>0</v>
      </c>
      <c r="BM306" s="412">
        <f t="shared" si="361"/>
        <v>0</v>
      </c>
      <c r="BN306" s="412" t="str">
        <f t="shared" si="362"/>
        <v>0m0</v>
      </c>
      <c r="BO306" s="399">
        <f t="shared" si="363"/>
        <v>0</v>
      </c>
      <c r="BP306" s="399">
        <f t="shared" si="364"/>
        <v>0</v>
      </c>
      <c r="BQ306" s="412">
        <f t="shared" si="365"/>
        <v>0</v>
      </c>
      <c r="BR306" s="413">
        <f t="shared" si="366"/>
        <v>0</v>
      </c>
      <c r="BS306" s="398" t="str">
        <f t="shared" si="367"/>
        <v>0</v>
      </c>
      <c r="BT306" s="398" t="str">
        <f t="shared" si="368"/>
        <v>0</v>
      </c>
      <c r="BU306" s="412">
        <f t="shared" si="369"/>
        <v>0</v>
      </c>
      <c r="BV306" s="412" t="str">
        <f t="shared" si="370"/>
        <v>0m0</v>
      </c>
      <c r="BW306" s="399">
        <f t="shared" si="371"/>
        <v>0</v>
      </c>
      <c r="BX306" s="399">
        <f t="shared" si="372"/>
        <v>0</v>
      </c>
      <c r="BY306" s="412">
        <f t="shared" si="373"/>
        <v>0</v>
      </c>
      <c r="BZ306" s="413">
        <f t="shared" si="374"/>
        <v>0</v>
      </c>
      <c r="CA306" s="398" t="str">
        <f t="shared" si="375"/>
        <v>0</v>
      </c>
      <c r="CB306" s="398" t="str">
        <f t="shared" si="376"/>
        <v>0</v>
      </c>
      <c r="CC306" s="412">
        <f t="shared" si="377"/>
        <v>0</v>
      </c>
      <c r="CD306" s="412" t="str">
        <f t="shared" si="378"/>
        <v>0m0</v>
      </c>
      <c r="CE306" s="399">
        <f t="shared" si="379"/>
        <v>0</v>
      </c>
      <c r="CF306" s="399">
        <f t="shared" si="380"/>
        <v>0</v>
      </c>
      <c r="CG306" s="412">
        <f t="shared" si="381"/>
        <v>0</v>
      </c>
      <c r="CH306" s="413">
        <f t="shared" si="382"/>
        <v>0</v>
      </c>
      <c r="CI306" s="398" t="str">
        <f t="shared" si="383"/>
        <v>0</v>
      </c>
      <c r="CJ306" s="398" t="str">
        <f t="shared" si="384"/>
        <v>0</v>
      </c>
      <c r="CK306" s="412">
        <f t="shared" si="385"/>
        <v>0</v>
      </c>
      <c r="CL306" s="412" t="str">
        <f t="shared" si="386"/>
        <v>0m0</v>
      </c>
      <c r="CM306" s="399">
        <f t="shared" si="387"/>
        <v>0</v>
      </c>
      <c r="CN306" s="399">
        <f t="shared" si="388"/>
        <v>0</v>
      </c>
      <c r="CO306" s="412">
        <f t="shared" si="389"/>
        <v>0</v>
      </c>
      <c r="CP306" s="413">
        <f t="shared" si="390"/>
        <v>0</v>
      </c>
      <c r="CQ306" s="398" t="str">
        <f t="shared" si="391"/>
        <v>0</v>
      </c>
      <c r="CR306" s="398" t="str">
        <f t="shared" si="392"/>
        <v>0</v>
      </c>
      <c r="CS306" s="412">
        <f t="shared" si="393"/>
        <v>0</v>
      </c>
      <c r="CT306" s="412" t="str">
        <f t="shared" si="394"/>
        <v>0m0</v>
      </c>
      <c r="CU306" s="412">
        <f t="shared" si="395"/>
        <v>0</v>
      </c>
      <c r="CV306" s="412">
        <f t="shared" si="396"/>
        <v>0</v>
      </c>
      <c r="CW306" s="412">
        <f t="shared" si="397"/>
        <v>0</v>
      </c>
      <c r="CX306" s="412">
        <f t="shared" si="398"/>
        <v>0</v>
      </c>
      <c r="CY306" s="412">
        <f t="shared" si="399"/>
        <v>0</v>
      </c>
      <c r="CZ306" s="412" t="str">
        <f t="shared" si="400"/>
        <v/>
      </c>
      <c r="DA306" s="412" t="str">
        <f t="shared" si="401"/>
        <v/>
      </c>
      <c r="DB306" s="412" t="str">
        <f t="shared" si="402"/>
        <v/>
      </c>
      <c r="DC306" s="412" t="str">
        <f t="shared" si="403"/>
        <v/>
      </c>
      <c r="DD306" s="412" t="str">
        <f t="shared" si="404"/>
        <v/>
      </c>
      <c r="DE306" s="412"/>
      <c r="DF306" s="411"/>
      <c r="DG306" s="412" t="str">
        <f t="shared" si="405"/>
        <v/>
      </c>
      <c r="DH306" s="412" t="str">
        <f t="shared" si="406"/>
        <v/>
      </c>
      <c r="DI306" s="412">
        <f t="shared" si="407"/>
        <v>0</v>
      </c>
      <c r="DJ306" s="412" t="str">
        <f t="shared" si="408"/>
        <v/>
      </c>
      <c r="DK306" s="412" t="str">
        <f t="shared" si="409"/>
        <v/>
      </c>
      <c r="DL306" s="412" t="str">
        <f t="shared" si="410"/>
        <v/>
      </c>
      <c r="DM306" s="412" t="str">
        <f t="shared" si="411"/>
        <v/>
      </c>
      <c r="DN306" s="412" t="str">
        <f t="shared" si="412"/>
        <v/>
      </c>
      <c r="DO306" s="412" t="str">
        <f t="shared" si="413"/>
        <v/>
      </c>
    </row>
    <row r="307" spans="1:119" s="157" customFormat="1" ht="18" hidden="1" customHeight="1">
      <c r="A307" s="161" t="str">
        <f t="shared" ref="A307:A370" si="421">IF(C307="","",A306+1)</f>
        <v/>
      </c>
      <c r="B307" s="158"/>
      <c r="C307" s="31" t="str">
        <f>IF(B307="","",VLOOKUP(B307,学連登録!$C$2:$G$3000,2,FALSE))</f>
        <v/>
      </c>
      <c r="D307" s="32" t="str">
        <f>IF(B307="","",VLOOKUP(B307,学連登録!$C$2:$G$3000,3,FALSE))</f>
        <v/>
      </c>
      <c r="E307" s="33" t="str">
        <f>IF(B307="","",VLOOKUP(B307,学連登録!$C$2:$G$3000,4,FALSE))</f>
        <v/>
      </c>
      <c r="F307" s="383" t="str">
        <f>IF(B307="","",VLOOKUP(B307,学連登録!$C$2:$I$3000,7,FALSE))</f>
        <v/>
      </c>
      <c r="G307" s="160"/>
      <c r="H307" s="905"/>
      <c r="I307" s="907"/>
      <c r="J307" s="160"/>
      <c r="K307" s="905"/>
      <c r="L307" s="906"/>
      <c r="M307" s="160"/>
      <c r="N307" s="819"/>
      <c r="O307" s="820"/>
      <c r="P307" s="159"/>
      <c r="Q307" s="905"/>
      <c r="R307" s="906"/>
      <c r="S307" s="159"/>
      <c r="T307" s="905"/>
      <c r="U307" s="906"/>
      <c r="V307" s="103" t="str">
        <f>IF(B307="","",VLOOKUP(B307,学連登録!$C$2:$H$3000,6,FALSE))</f>
        <v/>
      </c>
      <c r="Y307" s="118" t="str">
        <f t="shared" si="414"/>
        <v/>
      </c>
      <c r="Z307" s="97" t="str">
        <f>IF(G307="","",VLOOKUP(G307,種目名!$R$5:$T$104,3,0))</f>
        <v/>
      </c>
      <c r="AA307" s="99" t="str">
        <f>IF(J307="","",VLOOKUP(J307,種目名!$R$5:$T$104,3,0))</f>
        <v/>
      </c>
      <c r="AB307" s="119" t="str">
        <f>IF(M307="","",VLOOKUP(M307,種目名!$R$5:$T$104,3,0))</f>
        <v/>
      </c>
      <c r="AC307" s="119" t="str">
        <f>IF(P307="","",VLOOKUP(AF307,種目名!$R$5:$T$104,3,0))</f>
        <v/>
      </c>
      <c r="AD307" s="120" t="str">
        <f>IF(S307="","",VLOOKUP(AI307,種目名!$R$5:$T$104,3,0))</f>
        <v/>
      </c>
      <c r="AE307" s="117">
        <f t="shared" si="415"/>
        <v>0</v>
      </c>
      <c r="AF307" s="157" t="str">
        <f t="shared" si="416"/>
        <v/>
      </c>
      <c r="AG307" s="157" t="str">
        <f t="shared" si="417"/>
        <v/>
      </c>
      <c r="AH307" s="157">
        <f t="shared" si="418"/>
        <v>0</v>
      </c>
      <c r="AI307" s="157" t="str">
        <f t="shared" si="419"/>
        <v/>
      </c>
      <c r="AJ307" s="157" t="str">
        <f t="shared" si="420"/>
        <v/>
      </c>
      <c r="AK307" s="390"/>
      <c r="AL307" s="171">
        <f t="shared" si="348"/>
        <v>0</v>
      </c>
      <c r="AM307" s="399">
        <f t="shared" si="349"/>
        <v>0</v>
      </c>
      <c r="AN307" s="399">
        <f>COUNTIF($B$12:B307,B307)</f>
        <v>0</v>
      </c>
      <c r="AO307" s="399"/>
      <c r="AP307" s="399" t="str">
        <f t="shared" si="350"/>
        <v/>
      </c>
      <c r="AQ307" s="399" t="str">
        <f t="shared" si="350"/>
        <v/>
      </c>
      <c r="AR307" s="399" t="str">
        <f t="shared" si="350"/>
        <v/>
      </c>
      <c r="AS307" s="399" t="str">
        <f t="shared" si="350"/>
        <v/>
      </c>
      <c r="AT307" s="399">
        <f t="shared" si="351"/>
        <v>0</v>
      </c>
      <c r="AU307" s="399" t="str">
        <f t="shared" si="352"/>
        <v/>
      </c>
      <c r="AV307" s="399" t="str">
        <f t="shared" si="353"/>
        <v/>
      </c>
      <c r="AW307" s="399" t="str">
        <f t="shared" si="354"/>
        <v/>
      </c>
      <c r="AX307" s="399" t="str">
        <f t="shared" si="355"/>
        <v/>
      </c>
      <c r="AY307" s="399" t="str">
        <f t="shared" si="356"/>
        <v/>
      </c>
      <c r="AZ307" s="399" t="str">
        <f t="shared" si="344"/>
        <v/>
      </c>
      <c r="BA307" s="399" t="str">
        <f t="shared" si="344"/>
        <v/>
      </c>
      <c r="BB307" s="399" t="str">
        <f t="shared" si="344"/>
        <v/>
      </c>
      <c r="BC307" s="399" t="str">
        <f t="shared" si="344"/>
        <v/>
      </c>
      <c r="BD307" s="403" t="str">
        <f t="shared" si="344"/>
        <v/>
      </c>
      <c r="BE307" s="393">
        <f t="shared" si="357"/>
        <v>0</v>
      </c>
      <c r="BG307" s="399">
        <f t="shared" si="358"/>
        <v>0</v>
      </c>
      <c r="BH307" s="399">
        <f t="shared" si="359"/>
        <v>0</v>
      </c>
      <c r="BI307" s="412">
        <f t="shared" si="360"/>
        <v>0</v>
      </c>
      <c r="BJ307" s="413">
        <f t="shared" si="345"/>
        <v>0</v>
      </c>
      <c r="BK307" s="398" t="str">
        <f t="shared" si="346"/>
        <v>0</v>
      </c>
      <c r="BL307" s="398" t="str">
        <f t="shared" si="347"/>
        <v>0</v>
      </c>
      <c r="BM307" s="412">
        <f t="shared" si="361"/>
        <v>0</v>
      </c>
      <c r="BN307" s="412" t="str">
        <f t="shared" si="362"/>
        <v>0m0</v>
      </c>
      <c r="BO307" s="399">
        <f t="shared" si="363"/>
        <v>0</v>
      </c>
      <c r="BP307" s="399">
        <f t="shared" si="364"/>
        <v>0</v>
      </c>
      <c r="BQ307" s="412">
        <f t="shared" si="365"/>
        <v>0</v>
      </c>
      <c r="BR307" s="413">
        <f t="shared" si="366"/>
        <v>0</v>
      </c>
      <c r="BS307" s="398" t="str">
        <f t="shared" si="367"/>
        <v>0</v>
      </c>
      <c r="BT307" s="398" t="str">
        <f t="shared" si="368"/>
        <v>0</v>
      </c>
      <c r="BU307" s="412">
        <f t="shared" si="369"/>
        <v>0</v>
      </c>
      <c r="BV307" s="412" t="str">
        <f t="shared" si="370"/>
        <v>0m0</v>
      </c>
      <c r="BW307" s="399">
        <f t="shared" si="371"/>
        <v>0</v>
      </c>
      <c r="BX307" s="399">
        <f t="shared" si="372"/>
        <v>0</v>
      </c>
      <c r="BY307" s="412">
        <f t="shared" si="373"/>
        <v>0</v>
      </c>
      <c r="BZ307" s="413">
        <f t="shared" si="374"/>
        <v>0</v>
      </c>
      <c r="CA307" s="398" t="str">
        <f t="shared" si="375"/>
        <v>0</v>
      </c>
      <c r="CB307" s="398" t="str">
        <f t="shared" si="376"/>
        <v>0</v>
      </c>
      <c r="CC307" s="412">
        <f t="shared" si="377"/>
        <v>0</v>
      </c>
      <c r="CD307" s="412" t="str">
        <f t="shared" si="378"/>
        <v>0m0</v>
      </c>
      <c r="CE307" s="399">
        <f t="shared" si="379"/>
        <v>0</v>
      </c>
      <c r="CF307" s="399">
        <f t="shared" si="380"/>
        <v>0</v>
      </c>
      <c r="CG307" s="412">
        <f t="shared" si="381"/>
        <v>0</v>
      </c>
      <c r="CH307" s="413">
        <f t="shared" si="382"/>
        <v>0</v>
      </c>
      <c r="CI307" s="398" t="str">
        <f t="shared" si="383"/>
        <v>0</v>
      </c>
      <c r="CJ307" s="398" t="str">
        <f t="shared" si="384"/>
        <v>0</v>
      </c>
      <c r="CK307" s="412">
        <f t="shared" si="385"/>
        <v>0</v>
      </c>
      <c r="CL307" s="412" t="str">
        <f t="shared" si="386"/>
        <v>0m0</v>
      </c>
      <c r="CM307" s="399">
        <f t="shared" si="387"/>
        <v>0</v>
      </c>
      <c r="CN307" s="399">
        <f t="shared" si="388"/>
        <v>0</v>
      </c>
      <c r="CO307" s="412">
        <f t="shared" si="389"/>
        <v>0</v>
      </c>
      <c r="CP307" s="413">
        <f t="shared" si="390"/>
        <v>0</v>
      </c>
      <c r="CQ307" s="398" t="str">
        <f t="shared" si="391"/>
        <v>0</v>
      </c>
      <c r="CR307" s="398" t="str">
        <f t="shared" si="392"/>
        <v>0</v>
      </c>
      <c r="CS307" s="412">
        <f t="shared" si="393"/>
        <v>0</v>
      </c>
      <c r="CT307" s="412" t="str">
        <f t="shared" si="394"/>
        <v>0m0</v>
      </c>
      <c r="CU307" s="412">
        <f t="shared" si="395"/>
        <v>0</v>
      </c>
      <c r="CV307" s="412">
        <f t="shared" si="396"/>
        <v>0</v>
      </c>
      <c r="CW307" s="412">
        <f t="shared" si="397"/>
        <v>0</v>
      </c>
      <c r="CX307" s="412">
        <f t="shared" si="398"/>
        <v>0</v>
      </c>
      <c r="CY307" s="412">
        <f t="shared" si="399"/>
        <v>0</v>
      </c>
      <c r="CZ307" s="412" t="str">
        <f t="shared" si="400"/>
        <v/>
      </c>
      <c r="DA307" s="412" t="str">
        <f t="shared" si="401"/>
        <v/>
      </c>
      <c r="DB307" s="412" t="str">
        <f t="shared" si="402"/>
        <v/>
      </c>
      <c r="DC307" s="412" t="str">
        <f t="shared" si="403"/>
        <v/>
      </c>
      <c r="DD307" s="412" t="str">
        <f t="shared" si="404"/>
        <v/>
      </c>
      <c r="DE307" s="412"/>
      <c r="DF307" s="411"/>
      <c r="DG307" s="412" t="str">
        <f t="shared" si="405"/>
        <v/>
      </c>
      <c r="DH307" s="412" t="str">
        <f t="shared" si="406"/>
        <v/>
      </c>
      <c r="DI307" s="412">
        <f t="shared" si="407"/>
        <v>0</v>
      </c>
      <c r="DJ307" s="412" t="str">
        <f t="shared" si="408"/>
        <v/>
      </c>
      <c r="DK307" s="412" t="str">
        <f t="shared" si="409"/>
        <v/>
      </c>
      <c r="DL307" s="412" t="str">
        <f t="shared" si="410"/>
        <v/>
      </c>
      <c r="DM307" s="412" t="str">
        <f t="shared" si="411"/>
        <v/>
      </c>
      <c r="DN307" s="412" t="str">
        <f t="shared" si="412"/>
        <v/>
      </c>
      <c r="DO307" s="412" t="str">
        <f t="shared" si="413"/>
        <v/>
      </c>
    </row>
    <row r="308" spans="1:119" s="157" customFormat="1" ht="18" hidden="1" customHeight="1">
      <c r="A308" s="161" t="str">
        <f t="shared" si="421"/>
        <v/>
      </c>
      <c r="B308" s="158"/>
      <c r="C308" s="31" t="str">
        <f>IF(B308="","",VLOOKUP(B308,学連登録!$C$2:$G$3000,2,FALSE))</f>
        <v/>
      </c>
      <c r="D308" s="32" t="str">
        <f>IF(B308="","",VLOOKUP(B308,学連登録!$C$2:$G$3000,3,FALSE))</f>
        <v/>
      </c>
      <c r="E308" s="33" t="str">
        <f>IF(B308="","",VLOOKUP(B308,学連登録!$C$2:$G$3000,4,FALSE))</f>
        <v/>
      </c>
      <c r="F308" s="383" t="str">
        <f>IF(B308="","",VLOOKUP(B308,学連登録!$C$2:$I$3000,7,FALSE))</f>
        <v/>
      </c>
      <c r="G308" s="160"/>
      <c r="H308" s="905"/>
      <c r="I308" s="907"/>
      <c r="J308" s="160"/>
      <c r="K308" s="905"/>
      <c r="L308" s="906"/>
      <c r="M308" s="160"/>
      <c r="N308" s="819"/>
      <c r="O308" s="820"/>
      <c r="P308" s="159"/>
      <c r="Q308" s="905"/>
      <c r="R308" s="906"/>
      <c r="S308" s="159"/>
      <c r="T308" s="905"/>
      <c r="U308" s="906"/>
      <c r="V308" s="103" t="str">
        <f>IF(B308="","",VLOOKUP(B308,学連登録!$C$2:$H$3000,6,FALSE))</f>
        <v/>
      </c>
      <c r="Y308" s="118" t="str">
        <f t="shared" si="414"/>
        <v/>
      </c>
      <c r="Z308" s="97" t="str">
        <f>IF(G308="","",VLOOKUP(G308,種目名!$R$5:$T$104,3,0))</f>
        <v/>
      </c>
      <c r="AA308" s="99" t="str">
        <f>IF(J308="","",VLOOKUP(J308,種目名!$R$5:$T$104,3,0))</f>
        <v/>
      </c>
      <c r="AB308" s="119" t="str">
        <f>IF(M308="","",VLOOKUP(M308,種目名!$R$5:$T$104,3,0))</f>
        <v/>
      </c>
      <c r="AC308" s="119" t="str">
        <f>IF(P308="","",VLOOKUP(AF308,種目名!$R$5:$T$104,3,0))</f>
        <v/>
      </c>
      <c r="AD308" s="120" t="str">
        <f>IF(S308="","",VLOOKUP(AI308,種目名!$R$5:$T$104,3,0))</f>
        <v/>
      </c>
      <c r="AE308" s="117">
        <f t="shared" si="415"/>
        <v>0</v>
      </c>
      <c r="AF308" s="157" t="str">
        <f t="shared" si="416"/>
        <v/>
      </c>
      <c r="AG308" s="157" t="str">
        <f t="shared" si="417"/>
        <v/>
      </c>
      <c r="AH308" s="157">
        <f t="shared" si="418"/>
        <v>0</v>
      </c>
      <c r="AI308" s="157" t="str">
        <f t="shared" si="419"/>
        <v/>
      </c>
      <c r="AJ308" s="157" t="str">
        <f t="shared" si="420"/>
        <v/>
      </c>
      <c r="AK308" s="390"/>
      <c r="AL308" s="171">
        <f t="shared" si="348"/>
        <v>0</v>
      </c>
      <c r="AM308" s="399">
        <f t="shared" si="349"/>
        <v>0</v>
      </c>
      <c r="AN308" s="399">
        <f>COUNTIF($B$12:B308,B308)</f>
        <v>0</v>
      </c>
      <c r="AO308" s="399"/>
      <c r="AP308" s="399" t="str">
        <f t="shared" si="350"/>
        <v/>
      </c>
      <c r="AQ308" s="399" t="str">
        <f t="shared" si="350"/>
        <v/>
      </c>
      <c r="AR308" s="399" t="str">
        <f t="shared" si="350"/>
        <v/>
      </c>
      <c r="AS308" s="399" t="str">
        <f t="shared" si="350"/>
        <v/>
      </c>
      <c r="AT308" s="399">
        <f t="shared" si="351"/>
        <v>0</v>
      </c>
      <c r="AU308" s="399" t="str">
        <f t="shared" si="352"/>
        <v/>
      </c>
      <c r="AV308" s="399" t="str">
        <f t="shared" si="353"/>
        <v/>
      </c>
      <c r="AW308" s="399" t="str">
        <f t="shared" si="354"/>
        <v/>
      </c>
      <c r="AX308" s="399" t="str">
        <f t="shared" si="355"/>
        <v/>
      </c>
      <c r="AY308" s="399" t="str">
        <f t="shared" si="356"/>
        <v/>
      </c>
      <c r="AZ308" s="399" t="str">
        <f t="shared" si="344"/>
        <v/>
      </c>
      <c r="BA308" s="399" t="str">
        <f t="shared" si="344"/>
        <v/>
      </c>
      <c r="BB308" s="399" t="str">
        <f t="shared" si="344"/>
        <v/>
      </c>
      <c r="BC308" s="399" t="str">
        <f t="shared" si="344"/>
        <v/>
      </c>
      <c r="BD308" s="403" t="str">
        <f t="shared" si="344"/>
        <v/>
      </c>
      <c r="BE308" s="393">
        <f t="shared" si="357"/>
        <v>0</v>
      </c>
      <c r="BG308" s="399">
        <f t="shared" si="358"/>
        <v>0</v>
      </c>
      <c r="BH308" s="399">
        <f t="shared" si="359"/>
        <v>0</v>
      </c>
      <c r="BI308" s="412">
        <f t="shared" si="360"/>
        <v>0</v>
      </c>
      <c r="BJ308" s="413">
        <f t="shared" si="345"/>
        <v>0</v>
      </c>
      <c r="BK308" s="398" t="str">
        <f t="shared" si="346"/>
        <v>0</v>
      </c>
      <c r="BL308" s="398" t="str">
        <f t="shared" si="347"/>
        <v>0</v>
      </c>
      <c r="BM308" s="412">
        <f t="shared" si="361"/>
        <v>0</v>
      </c>
      <c r="BN308" s="412" t="str">
        <f t="shared" si="362"/>
        <v>0m0</v>
      </c>
      <c r="BO308" s="399">
        <f t="shared" si="363"/>
        <v>0</v>
      </c>
      <c r="BP308" s="399">
        <f t="shared" si="364"/>
        <v>0</v>
      </c>
      <c r="BQ308" s="412">
        <f t="shared" si="365"/>
        <v>0</v>
      </c>
      <c r="BR308" s="413">
        <f t="shared" si="366"/>
        <v>0</v>
      </c>
      <c r="BS308" s="398" t="str">
        <f t="shared" si="367"/>
        <v>0</v>
      </c>
      <c r="BT308" s="398" t="str">
        <f t="shared" si="368"/>
        <v>0</v>
      </c>
      <c r="BU308" s="412">
        <f t="shared" si="369"/>
        <v>0</v>
      </c>
      <c r="BV308" s="412" t="str">
        <f t="shared" si="370"/>
        <v>0m0</v>
      </c>
      <c r="BW308" s="399">
        <f t="shared" si="371"/>
        <v>0</v>
      </c>
      <c r="BX308" s="399">
        <f t="shared" si="372"/>
        <v>0</v>
      </c>
      <c r="BY308" s="412">
        <f t="shared" si="373"/>
        <v>0</v>
      </c>
      <c r="BZ308" s="413">
        <f t="shared" si="374"/>
        <v>0</v>
      </c>
      <c r="CA308" s="398" t="str">
        <f t="shared" si="375"/>
        <v>0</v>
      </c>
      <c r="CB308" s="398" t="str">
        <f t="shared" si="376"/>
        <v>0</v>
      </c>
      <c r="CC308" s="412">
        <f t="shared" si="377"/>
        <v>0</v>
      </c>
      <c r="CD308" s="412" t="str">
        <f t="shared" si="378"/>
        <v>0m0</v>
      </c>
      <c r="CE308" s="399">
        <f t="shared" si="379"/>
        <v>0</v>
      </c>
      <c r="CF308" s="399">
        <f t="shared" si="380"/>
        <v>0</v>
      </c>
      <c r="CG308" s="412">
        <f t="shared" si="381"/>
        <v>0</v>
      </c>
      <c r="CH308" s="413">
        <f t="shared" si="382"/>
        <v>0</v>
      </c>
      <c r="CI308" s="398" t="str">
        <f t="shared" si="383"/>
        <v>0</v>
      </c>
      <c r="CJ308" s="398" t="str">
        <f t="shared" si="384"/>
        <v>0</v>
      </c>
      <c r="CK308" s="412">
        <f t="shared" si="385"/>
        <v>0</v>
      </c>
      <c r="CL308" s="412" t="str">
        <f t="shared" si="386"/>
        <v>0m0</v>
      </c>
      <c r="CM308" s="399">
        <f t="shared" si="387"/>
        <v>0</v>
      </c>
      <c r="CN308" s="399">
        <f t="shared" si="388"/>
        <v>0</v>
      </c>
      <c r="CO308" s="412">
        <f t="shared" si="389"/>
        <v>0</v>
      </c>
      <c r="CP308" s="413">
        <f t="shared" si="390"/>
        <v>0</v>
      </c>
      <c r="CQ308" s="398" t="str">
        <f t="shared" si="391"/>
        <v>0</v>
      </c>
      <c r="CR308" s="398" t="str">
        <f t="shared" si="392"/>
        <v>0</v>
      </c>
      <c r="CS308" s="412">
        <f t="shared" si="393"/>
        <v>0</v>
      </c>
      <c r="CT308" s="412" t="str">
        <f t="shared" si="394"/>
        <v>0m0</v>
      </c>
      <c r="CU308" s="412">
        <f t="shared" si="395"/>
        <v>0</v>
      </c>
      <c r="CV308" s="412">
        <f t="shared" si="396"/>
        <v>0</v>
      </c>
      <c r="CW308" s="412">
        <f t="shared" si="397"/>
        <v>0</v>
      </c>
      <c r="CX308" s="412">
        <f t="shared" si="398"/>
        <v>0</v>
      </c>
      <c r="CY308" s="412">
        <f t="shared" si="399"/>
        <v>0</v>
      </c>
      <c r="CZ308" s="412" t="str">
        <f t="shared" si="400"/>
        <v/>
      </c>
      <c r="DA308" s="412" t="str">
        <f t="shared" si="401"/>
        <v/>
      </c>
      <c r="DB308" s="412" t="str">
        <f t="shared" si="402"/>
        <v/>
      </c>
      <c r="DC308" s="412" t="str">
        <f t="shared" si="403"/>
        <v/>
      </c>
      <c r="DD308" s="412" t="str">
        <f t="shared" si="404"/>
        <v/>
      </c>
      <c r="DE308" s="412"/>
      <c r="DF308" s="411"/>
      <c r="DG308" s="412" t="str">
        <f t="shared" si="405"/>
        <v/>
      </c>
      <c r="DH308" s="412" t="str">
        <f t="shared" si="406"/>
        <v/>
      </c>
      <c r="DI308" s="412">
        <f t="shared" si="407"/>
        <v>0</v>
      </c>
      <c r="DJ308" s="412" t="str">
        <f t="shared" si="408"/>
        <v/>
      </c>
      <c r="DK308" s="412" t="str">
        <f t="shared" si="409"/>
        <v/>
      </c>
      <c r="DL308" s="412" t="str">
        <f t="shared" si="410"/>
        <v/>
      </c>
      <c r="DM308" s="412" t="str">
        <f t="shared" si="411"/>
        <v/>
      </c>
      <c r="DN308" s="412" t="str">
        <f t="shared" si="412"/>
        <v/>
      </c>
      <c r="DO308" s="412" t="str">
        <f t="shared" si="413"/>
        <v/>
      </c>
    </row>
    <row r="309" spans="1:119" s="157" customFormat="1" ht="18" hidden="1" customHeight="1">
      <c r="A309" s="161" t="str">
        <f t="shared" si="421"/>
        <v/>
      </c>
      <c r="B309" s="158"/>
      <c r="C309" s="31" t="str">
        <f>IF(B309="","",VLOOKUP(B309,学連登録!$C$2:$G$3000,2,FALSE))</f>
        <v/>
      </c>
      <c r="D309" s="32" t="str">
        <f>IF(B309="","",VLOOKUP(B309,学連登録!$C$2:$G$3000,3,FALSE))</f>
        <v/>
      </c>
      <c r="E309" s="33" t="str">
        <f>IF(B309="","",VLOOKUP(B309,学連登録!$C$2:$G$3000,4,FALSE))</f>
        <v/>
      </c>
      <c r="F309" s="383" t="str">
        <f>IF(B309="","",VLOOKUP(B309,学連登録!$C$2:$I$3000,7,FALSE))</f>
        <v/>
      </c>
      <c r="G309" s="160"/>
      <c r="H309" s="905"/>
      <c r="I309" s="907"/>
      <c r="J309" s="160"/>
      <c r="K309" s="905"/>
      <c r="L309" s="906"/>
      <c r="M309" s="160"/>
      <c r="N309" s="819"/>
      <c r="O309" s="820"/>
      <c r="P309" s="159"/>
      <c r="Q309" s="905"/>
      <c r="R309" s="906"/>
      <c r="S309" s="159"/>
      <c r="T309" s="905"/>
      <c r="U309" s="906"/>
      <c r="V309" s="103" t="str">
        <f>IF(B309="","",VLOOKUP(B309,学連登録!$C$2:$H$3000,6,FALSE))</f>
        <v/>
      </c>
      <c r="Y309" s="118" t="str">
        <f t="shared" si="414"/>
        <v/>
      </c>
      <c r="Z309" s="97" t="str">
        <f>IF(G309="","",VLOOKUP(G309,種目名!$R$5:$T$104,3,0))</f>
        <v/>
      </c>
      <c r="AA309" s="99" t="str">
        <f>IF(J309="","",VLOOKUP(J309,種目名!$R$5:$T$104,3,0))</f>
        <v/>
      </c>
      <c r="AB309" s="119" t="str">
        <f>IF(M309="","",VLOOKUP(M309,種目名!$R$5:$T$104,3,0))</f>
        <v/>
      </c>
      <c r="AC309" s="119" t="str">
        <f>IF(P309="","",VLOOKUP(AF309,種目名!$R$5:$T$104,3,0))</f>
        <v/>
      </c>
      <c r="AD309" s="120" t="str">
        <f>IF(S309="","",VLOOKUP(AI309,種目名!$R$5:$T$104,3,0))</f>
        <v/>
      </c>
      <c r="AE309" s="117">
        <f t="shared" si="415"/>
        <v>0</v>
      </c>
      <c r="AF309" s="157" t="str">
        <f t="shared" si="416"/>
        <v/>
      </c>
      <c r="AG309" s="157" t="str">
        <f t="shared" si="417"/>
        <v/>
      </c>
      <c r="AH309" s="157">
        <f t="shared" si="418"/>
        <v>0</v>
      </c>
      <c r="AI309" s="157" t="str">
        <f t="shared" si="419"/>
        <v/>
      </c>
      <c r="AJ309" s="157" t="str">
        <f t="shared" si="420"/>
        <v/>
      </c>
      <c r="AK309" s="390"/>
      <c r="AL309" s="171">
        <f t="shared" si="348"/>
        <v>0</v>
      </c>
      <c r="AM309" s="399">
        <f t="shared" si="349"/>
        <v>0</v>
      </c>
      <c r="AN309" s="399">
        <f>COUNTIF($B$12:B309,B309)</f>
        <v>0</v>
      </c>
      <c r="AO309" s="399"/>
      <c r="AP309" s="399" t="str">
        <f t="shared" si="350"/>
        <v/>
      </c>
      <c r="AQ309" s="399" t="str">
        <f t="shared" si="350"/>
        <v/>
      </c>
      <c r="AR309" s="399" t="str">
        <f t="shared" si="350"/>
        <v/>
      </c>
      <c r="AS309" s="399" t="str">
        <f t="shared" si="350"/>
        <v/>
      </c>
      <c r="AT309" s="399">
        <f t="shared" si="351"/>
        <v>0</v>
      </c>
      <c r="AU309" s="399" t="str">
        <f t="shared" si="352"/>
        <v/>
      </c>
      <c r="AV309" s="399" t="str">
        <f t="shared" si="353"/>
        <v/>
      </c>
      <c r="AW309" s="399" t="str">
        <f t="shared" si="354"/>
        <v/>
      </c>
      <c r="AX309" s="399" t="str">
        <f t="shared" si="355"/>
        <v/>
      </c>
      <c r="AY309" s="399" t="str">
        <f t="shared" si="356"/>
        <v/>
      </c>
      <c r="AZ309" s="399" t="str">
        <f t="shared" si="344"/>
        <v/>
      </c>
      <c r="BA309" s="399" t="str">
        <f t="shared" si="344"/>
        <v/>
      </c>
      <c r="BB309" s="399" t="str">
        <f t="shared" si="344"/>
        <v/>
      </c>
      <c r="BC309" s="399" t="str">
        <f t="shared" si="344"/>
        <v/>
      </c>
      <c r="BD309" s="403" t="str">
        <f t="shared" si="344"/>
        <v/>
      </c>
      <c r="BE309" s="393">
        <f t="shared" si="357"/>
        <v>0</v>
      </c>
      <c r="BG309" s="399">
        <f t="shared" si="358"/>
        <v>0</v>
      </c>
      <c r="BH309" s="399">
        <f t="shared" si="359"/>
        <v>0</v>
      </c>
      <c r="BI309" s="412">
        <f t="shared" si="360"/>
        <v>0</v>
      </c>
      <c r="BJ309" s="413">
        <f t="shared" si="345"/>
        <v>0</v>
      </c>
      <c r="BK309" s="398" t="str">
        <f t="shared" si="346"/>
        <v>0</v>
      </c>
      <c r="BL309" s="398" t="str">
        <f t="shared" si="347"/>
        <v>0</v>
      </c>
      <c r="BM309" s="412">
        <f t="shared" si="361"/>
        <v>0</v>
      </c>
      <c r="BN309" s="412" t="str">
        <f t="shared" si="362"/>
        <v>0m0</v>
      </c>
      <c r="BO309" s="399">
        <f t="shared" si="363"/>
        <v>0</v>
      </c>
      <c r="BP309" s="399">
        <f t="shared" si="364"/>
        <v>0</v>
      </c>
      <c r="BQ309" s="412">
        <f t="shared" si="365"/>
        <v>0</v>
      </c>
      <c r="BR309" s="413">
        <f t="shared" si="366"/>
        <v>0</v>
      </c>
      <c r="BS309" s="398" t="str">
        <f t="shared" si="367"/>
        <v>0</v>
      </c>
      <c r="BT309" s="398" t="str">
        <f t="shared" si="368"/>
        <v>0</v>
      </c>
      <c r="BU309" s="412">
        <f t="shared" si="369"/>
        <v>0</v>
      </c>
      <c r="BV309" s="412" t="str">
        <f t="shared" si="370"/>
        <v>0m0</v>
      </c>
      <c r="BW309" s="399">
        <f t="shared" si="371"/>
        <v>0</v>
      </c>
      <c r="BX309" s="399">
        <f t="shared" si="372"/>
        <v>0</v>
      </c>
      <c r="BY309" s="412">
        <f t="shared" si="373"/>
        <v>0</v>
      </c>
      <c r="BZ309" s="413">
        <f t="shared" si="374"/>
        <v>0</v>
      </c>
      <c r="CA309" s="398" t="str">
        <f t="shared" si="375"/>
        <v>0</v>
      </c>
      <c r="CB309" s="398" t="str">
        <f t="shared" si="376"/>
        <v>0</v>
      </c>
      <c r="CC309" s="412">
        <f t="shared" si="377"/>
        <v>0</v>
      </c>
      <c r="CD309" s="412" t="str">
        <f t="shared" si="378"/>
        <v>0m0</v>
      </c>
      <c r="CE309" s="399">
        <f t="shared" si="379"/>
        <v>0</v>
      </c>
      <c r="CF309" s="399">
        <f t="shared" si="380"/>
        <v>0</v>
      </c>
      <c r="CG309" s="412">
        <f t="shared" si="381"/>
        <v>0</v>
      </c>
      <c r="CH309" s="413">
        <f t="shared" si="382"/>
        <v>0</v>
      </c>
      <c r="CI309" s="398" t="str">
        <f t="shared" si="383"/>
        <v>0</v>
      </c>
      <c r="CJ309" s="398" t="str">
        <f t="shared" si="384"/>
        <v>0</v>
      </c>
      <c r="CK309" s="412">
        <f t="shared" si="385"/>
        <v>0</v>
      </c>
      <c r="CL309" s="412" t="str">
        <f t="shared" si="386"/>
        <v>0m0</v>
      </c>
      <c r="CM309" s="399">
        <f t="shared" si="387"/>
        <v>0</v>
      </c>
      <c r="CN309" s="399">
        <f t="shared" si="388"/>
        <v>0</v>
      </c>
      <c r="CO309" s="412">
        <f t="shared" si="389"/>
        <v>0</v>
      </c>
      <c r="CP309" s="413">
        <f t="shared" si="390"/>
        <v>0</v>
      </c>
      <c r="CQ309" s="398" t="str">
        <f t="shared" si="391"/>
        <v>0</v>
      </c>
      <c r="CR309" s="398" t="str">
        <f t="shared" si="392"/>
        <v>0</v>
      </c>
      <c r="CS309" s="412">
        <f t="shared" si="393"/>
        <v>0</v>
      </c>
      <c r="CT309" s="412" t="str">
        <f t="shared" si="394"/>
        <v>0m0</v>
      </c>
      <c r="CU309" s="412">
        <f t="shared" si="395"/>
        <v>0</v>
      </c>
      <c r="CV309" s="412">
        <f t="shared" si="396"/>
        <v>0</v>
      </c>
      <c r="CW309" s="412">
        <f t="shared" si="397"/>
        <v>0</v>
      </c>
      <c r="CX309" s="412">
        <f t="shared" si="398"/>
        <v>0</v>
      </c>
      <c r="CY309" s="412">
        <f t="shared" si="399"/>
        <v>0</v>
      </c>
      <c r="CZ309" s="412" t="str">
        <f t="shared" si="400"/>
        <v/>
      </c>
      <c r="DA309" s="412" t="str">
        <f t="shared" si="401"/>
        <v/>
      </c>
      <c r="DB309" s="412" t="str">
        <f t="shared" si="402"/>
        <v/>
      </c>
      <c r="DC309" s="412" t="str">
        <f t="shared" si="403"/>
        <v/>
      </c>
      <c r="DD309" s="412" t="str">
        <f t="shared" si="404"/>
        <v/>
      </c>
      <c r="DE309" s="412"/>
      <c r="DF309" s="411"/>
      <c r="DG309" s="412" t="str">
        <f t="shared" si="405"/>
        <v/>
      </c>
      <c r="DH309" s="412" t="str">
        <f t="shared" si="406"/>
        <v/>
      </c>
      <c r="DI309" s="412">
        <f t="shared" si="407"/>
        <v>0</v>
      </c>
      <c r="DJ309" s="412" t="str">
        <f t="shared" si="408"/>
        <v/>
      </c>
      <c r="DK309" s="412" t="str">
        <f t="shared" si="409"/>
        <v/>
      </c>
      <c r="DL309" s="412" t="str">
        <f t="shared" si="410"/>
        <v/>
      </c>
      <c r="DM309" s="412" t="str">
        <f t="shared" si="411"/>
        <v/>
      </c>
      <c r="DN309" s="412" t="str">
        <f t="shared" si="412"/>
        <v/>
      </c>
      <c r="DO309" s="412" t="str">
        <f t="shared" si="413"/>
        <v/>
      </c>
    </row>
    <row r="310" spans="1:119" s="157" customFormat="1" ht="18" hidden="1" customHeight="1">
      <c r="A310" s="161" t="str">
        <f t="shared" si="421"/>
        <v/>
      </c>
      <c r="B310" s="158"/>
      <c r="C310" s="31" t="str">
        <f>IF(B310="","",VLOOKUP(B310,学連登録!$C$2:$G$3000,2,FALSE))</f>
        <v/>
      </c>
      <c r="D310" s="32" t="str">
        <f>IF(B310="","",VLOOKUP(B310,学連登録!$C$2:$G$3000,3,FALSE))</f>
        <v/>
      </c>
      <c r="E310" s="33" t="str">
        <f>IF(B310="","",VLOOKUP(B310,学連登録!$C$2:$G$3000,4,FALSE))</f>
        <v/>
      </c>
      <c r="F310" s="383" t="str">
        <f>IF(B310="","",VLOOKUP(B310,学連登録!$C$2:$I$3000,7,FALSE))</f>
        <v/>
      </c>
      <c r="G310" s="160"/>
      <c r="H310" s="905"/>
      <c r="I310" s="907"/>
      <c r="J310" s="160"/>
      <c r="K310" s="905"/>
      <c r="L310" s="906"/>
      <c r="M310" s="160"/>
      <c r="N310" s="819"/>
      <c r="O310" s="820"/>
      <c r="P310" s="159"/>
      <c r="Q310" s="905"/>
      <c r="R310" s="906"/>
      <c r="S310" s="159"/>
      <c r="T310" s="905"/>
      <c r="U310" s="906"/>
      <c r="V310" s="103" t="str">
        <f>IF(B310="","",VLOOKUP(B310,学連登録!$C$2:$H$3000,6,FALSE))</f>
        <v/>
      </c>
      <c r="Y310" s="118" t="str">
        <f t="shared" si="414"/>
        <v/>
      </c>
      <c r="Z310" s="97" t="str">
        <f>IF(G310="","",VLOOKUP(G310,種目名!$R$5:$T$104,3,0))</f>
        <v/>
      </c>
      <c r="AA310" s="99" t="str">
        <f>IF(J310="","",VLOOKUP(J310,種目名!$R$5:$T$104,3,0))</f>
        <v/>
      </c>
      <c r="AB310" s="119" t="str">
        <f>IF(M310="","",VLOOKUP(M310,種目名!$R$5:$T$104,3,0))</f>
        <v/>
      </c>
      <c r="AC310" s="119" t="str">
        <f>IF(P310="","",VLOOKUP(AF310,種目名!$R$5:$T$104,3,0))</f>
        <v/>
      </c>
      <c r="AD310" s="120" t="str">
        <f>IF(S310="","",VLOOKUP(AI310,種目名!$R$5:$T$104,3,0))</f>
        <v/>
      </c>
      <c r="AE310" s="117">
        <f t="shared" si="415"/>
        <v>0</v>
      </c>
      <c r="AF310" s="157" t="str">
        <f t="shared" si="416"/>
        <v/>
      </c>
      <c r="AG310" s="157" t="str">
        <f t="shared" si="417"/>
        <v/>
      </c>
      <c r="AH310" s="157">
        <f t="shared" si="418"/>
        <v>0</v>
      </c>
      <c r="AI310" s="157" t="str">
        <f t="shared" si="419"/>
        <v/>
      </c>
      <c r="AJ310" s="157" t="str">
        <f t="shared" si="420"/>
        <v/>
      </c>
      <c r="AK310" s="390"/>
      <c r="AL310" s="171">
        <f t="shared" si="348"/>
        <v>0</v>
      </c>
      <c r="AM310" s="399">
        <f t="shared" si="349"/>
        <v>0</v>
      </c>
      <c r="AN310" s="399">
        <f>COUNTIF($B$12:B310,B310)</f>
        <v>0</v>
      </c>
      <c r="AO310" s="399"/>
      <c r="AP310" s="399" t="str">
        <f t="shared" si="350"/>
        <v/>
      </c>
      <c r="AQ310" s="399" t="str">
        <f t="shared" si="350"/>
        <v/>
      </c>
      <c r="AR310" s="399" t="str">
        <f t="shared" si="350"/>
        <v/>
      </c>
      <c r="AS310" s="399" t="str">
        <f t="shared" si="350"/>
        <v/>
      </c>
      <c r="AT310" s="399">
        <f t="shared" si="351"/>
        <v>0</v>
      </c>
      <c r="AU310" s="399" t="str">
        <f t="shared" si="352"/>
        <v/>
      </c>
      <c r="AV310" s="399" t="str">
        <f t="shared" si="353"/>
        <v/>
      </c>
      <c r="AW310" s="399" t="str">
        <f t="shared" si="354"/>
        <v/>
      </c>
      <c r="AX310" s="399" t="str">
        <f t="shared" si="355"/>
        <v/>
      </c>
      <c r="AY310" s="399" t="str">
        <f t="shared" si="356"/>
        <v/>
      </c>
      <c r="AZ310" s="399" t="str">
        <f t="shared" si="344"/>
        <v/>
      </c>
      <c r="BA310" s="399" t="str">
        <f t="shared" si="344"/>
        <v/>
      </c>
      <c r="BB310" s="399" t="str">
        <f t="shared" si="344"/>
        <v/>
      </c>
      <c r="BC310" s="399" t="str">
        <f t="shared" si="344"/>
        <v/>
      </c>
      <c r="BD310" s="403" t="str">
        <f t="shared" si="344"/>
        <v/>
      </c>
      <c r="BE310" s="393">
        <f t="shared" si="357"/>
        <v>0</v>
      </c>
      <c r="BG310" s="399">
        <f t="shared" si="358"/>
        <v>0</v>
      </c>
      <c r="BH310" s="399">
        <f t="shared" si="359"/>
        <v>0</v>
      </c>
      <c r="BI310" s="412">
        <f t="shared" si="360"/>
        <v>0</v>
      </c>
      <c r="BJ310" s="413">
        <f t="shared" si="345"/>
        <v>0</v>
      </c>
      <c r="BK310" s="398" t="str">
        <f t="shared" si="346"/>
        <v>0</v>
      </c>
      <c r="BL310" s="398" t="str">
        <f t="shared" si="347"/>
        <v>0</v>
      </c>
      <c r="BM310" s="412">
        <f t="shared" si="361"/>
        <v>0</v>
      </c>
      <c r="BN310" s="412" t="str">
        <f t="shared" si="362"/>
        <v>0m0</v>
      </c>
      <c r="BO310" s="399">
        <f t="shared" si="363"/>
        <v>0</v>
      </c>
      <c r="BP310" s="399">
        <f t="shared" si="364"/>
        <v>0</v>
      </c>
      <c r="BQ310" s="412">
        <f t="shared" si="365"/>
        <v>0</v>
      </c>
      <c r="BR310" s="413">
        <f t="shared" si="366"/>
        <v>0</v>
      </c>
      <c r="BS310" s="398" t="str">
        <f t="shared" si="367"/>
        <v>0</v>
      </c>
      <c r="BT310" s="398" t="str">
        <f t="shared" si="368"/>
        <v>0</v>
      </c>
      <c r="BU310" s="412">
        <f t="shared" si="369"/>
        <v>0</v>
      </c>
      <c r="BV310" s="412" t="str">
        <f t="shared" si="370"/>
        <v>0m0</v>
      </c>
      <c r="BW310" s="399">
        <f t="shared" si="371"/>
        <v>0</v>
      </c>
      <c r="BX310" s="399">
        <f t="shared" si="372"/>
        <v>0</v>
      </c>
      <c r="BY310" s="412">
        <f t="shared" si="373"/>
        <v>0</v>
      </c>
      <c r="BZ310" s="413">
        <f t="shared" si="374"/>
        <v>0</v>
      </c>
      <c r="CA310" s="398" t="str">
        <f t="shared" si="375"/>
        <v>0</v>
      </c>
      <c r="CB310" s="398" t="str">
        <f t="shared" si="376"/>
        <v>0</v>
      </c>
      <c r="CC310" s="412">
        <f t="shared" si="377"/>
        <v>0</v>
      </c>
      <c r="CD310" s="412" t="str">
        <f t="shared" si="378"/>
        <v>0m0</v>
      </c>
      <c r="CE310" s="399">
        <f t="shared" si="379"/>
        <v>0</v>
      </c>
      <c r="CF310" s="399">
        <f t="shared" si="380"/>
        <v>0</v>
      </c>
      <c r="CG310" s="412">
        <f t="shared" si="381"/>
        <v>0</v>
      </c>
      <c r="CH310" s="413">
        <f t="shared" si="382"/>
        <v>0</v>
      </c>
      <c r="CI310" s="398" t="str">
        <f t="shared" si="383"/>
        <v>0</v>
      </c>
      <c r="CJ310" s="398" t="str">
        <f t="shared" si="384"/>
        <v>0</v>
      </c>
      <c r="CK310" s="412">
        <f t="shared" si="385"/>
        <v>0</v>
      </c>
      <c r="CL310" s="412" t="str">
        <f t="shared" si="386"/>
        <v>0m0</v>
      </c>
      <c r="CM310" s="399">
        <f t="shared" si="387"/>
        <v>0</v>
      </c>
      <c r="CN310" s="399">
        <f t="shared" si="388"/>
        <v>0</v>
      </c>
      <c r="CO310" s="412">
        <f t="shared" si="389"/>
        <v>0</v>
      </c>
      <c r="CP310" s="413">
        <f t="shared" si="390"/>
        <v>0</v>
      </c>
      <c r="CQ310" s="398" t="str">
        <f t="shared" si="391"/>
        <v>0</v>
      </c>
      <c r="CR310" s="398" t="str">
        <f t="shared" si="392"/>
        <v>0</v>
      </c>
      <c r="CS310" s="412">
        <f t="shared" si="393"/>
        <v>0</v>
      </c>
      <c r="CT310" s="412" t="str">
        <f t="shared" si="394"/>
        <v>0m0</v>
      </c>
      <c r="CU310" s="412">
        <f t="shared" si="395"/>
        <v>0</v>
      </c>
      <c r="CV310" s="412">
        <f t="shared" si="396"/>
        <v>0</v>
      </c>
      <c r="CW310" s="412">
        <f t="shared" si="397"/>
        <v>0</v>
      </c>
      <c r="CX310" s="412">
        <f t="shared" si="398"/>
        <v>0</v>
      </c>
      <c r="CY310" s="412">
        <f t="shared" si="399"/>
        <v>0</v>
      </c>
      <c r="CZ310" s="412" t="str">
        <f t="shared" si="400"/>
        <v/>
      </c>
      <c r="DA310" s="412" t="str">
        <f t="shared" si="401"/>
        <v/>
      </c>
      <c r="DB310" s="412" t="str">
        <f t="shared" si="402"/>
        <v/>
      </c>
      <c r="DC310" s="412" t="str">
        <f t="shared" si="403"/>
        <v/>
      </c>
      <c r="DD310" s="412" t="str">
        <f t="shared" si="404"/>
        <v/>
      </c>
      <c r="DE310" s="412"/>
      <c r="DF310" s="411"/>
      <c r="DG310" s="412" t="str">
        <f t="shared" si="405"/>
        <v/>
      </c>
      <c r="DH310" s="412" t="str">
        <f t="shared" si="406"/>
        <v/>
      </c>
      <c r="DI310" s="412">
        <f t="shared" si="407"/>
        <v>0</v>
      </c>
      <c r="DJ310" s="412" t="str">
        <f t="shared" si="408"/>
        <v/>
      </c>
      <c r="DK310" s="412" t="str">
        <f t="shared" si="409"/>
        <v/>
      </c>
      <c r="DL310" s="412" t="str">
        <f t="shared" si="410"/>
        <v/>
      </c>
      <c r="DM310" s="412" t="str">
        <f t="shared" si="411"/>
        <v/>
      </c>
      <c r="DN310" s="412" t="str">
        <f t="shared" si="412"/>
        <v/>
      </c>
      <c r="DO310" s="412" t="str">
        <f t="shared" si="413"/>
        <v/>
      </c>
    </row>
    <row r="311" spans="1:119" s="157" customFormat="1" ht="18" hidden="1" customHeight="1">
      <c r="A311" s="161" t="str">
        <f t="shared" si="421"/>
        <v/>
      </c>
      <c r="B311" s="158"/>
      <c r="C311" s="31" t="str">
        <f>IF(B311="","",VLOOKUP(B311,学連登録!$C$2:$G$3000,2,FALSE))</f>
        <v/>
      </c>
      <c r="D311" s="32" t="str">
        <f>IF(B311="","",VLOOKUP(B311,学連登録!$C$2:$G$3000,3,FALSE))</f>
        <v/>
      </c>
      <c r="E311" s="33" t="str">
        <f>IF(B311="","",VLOOKUP(B311,学連登録!$C$2:$G$3000,4,FALSE))</f>
        <v/>
      </c>
      <c r="F311" s="383" t="str">
        <f>IF(B311="","",VLOOKUP(B311,学連登録!$C$2:$I$3000,7,FALSE))</f>
        <v/>
      </c>
      <c r="G311" s="160"/>
      <c r="H311" s="905"/>
      <c r="I311" s="907"/>
      <c r="J311" s="160"/>
      <c r="K311" s="905"/>
      <c r="L311" s="906"/>
      <c r="M311" s="160"/>
      <c r="N311" s="819"/>
      <c r="O311" s="820"/>
      <c r="P311" s="159"/>
      <c r="Q311" s="905"/>
      <c r="R311" s="906"/>
      <c r="S311" s="159"/>
      <c r="T311" s="905"/>
      <c r="U311" s="906"/>
      <c r="V311" s="103" t="str">
        <f>IF(B311="","",VLOOKUP(B311,学連登録!$C$2:$H$3000,6,FALSE))</f>
        <v/>
      </c>
      <c r="Y311" s="118" t="str">
        <f t="shared" si="414"/>
        <v/>
      </c>
      <c r="Z311" s="97" t="str">
        <f>IF(G311="","",VLOOKUP(G311,種目名!$R$5:$T$104,3,0))</f>
        <v/>
      </c>
      <c r="AA311" s="99" t="str">
        <f>IF(J311="","",VLOOKUP(J311,種目名!$R$5:$T$104,3,0))</f>
        <v/>
      </c>
      <c r="AB311" s="119" t="str">
        <f>IF(M311="","",VLOOKUP(M311,種目名!$R$5:$T$104,3,0))</f>
        <v/>
      </c>
      <c r="AC311" s="119" t="str">
        <f>IF(P311="","",VLOOKUP(AF311,種目名!$R$5:$T$104,3,0))</f>
        <v/>
      </c>
      <c r="AD311" s="120" t="str">
        <f>IF(S311="","",VLOOKUP(AI311,種目名!$R$5:$T$104,3,0))</f>
        <v/>
      </c>
      <c r="AE311" s="117">
        <f t="shared" si="415"/>
        <v>0</v>
      </c>
      <c r="AF311" s="157" t="str">
        <f t="shared" si="416"/>
        <v/>
      </c>
      <c r="AG311" s="157" t="str">
        <f t="shared" si="417"/>
        <v/>
      </c>
      <c r="AH311" s="157">
        <f t="shared" si="418"/>
        <v>0</v>
      </c>
      <c r="AI311" s="157" t="str">
        <f t="shared" si="419"/>
        <v/>
      </c>
      <c r="AJ311" s="157" t="str">
        <f t="shared" si="420"/>
        <v/>
      </c>
      <c r="AK311" s="390"/>
      <c r="AL311" s="171">
        <f t="shared" si="348"/>
        <v>0</v>
      </c>
      <c r="AM311" s="399">
        <f t="shared" si="349"/>
        <v>0</v>
      </c>
      <c r="AN311" s="399">
        <f>COUNTIF($B$12:B311,B311)</f>
        <v>0</v>
      </c>
      <c r="AO311" s="399"/>
      <c r="AP311" s="399" t="str">
        <f t="shared" si="350"/>
        <v/>
      </c>
      <c r="AQ311" s="399" t="str">
        <f t="shared" si="350"/>
        <v/>
      </c>
      <c r="AR311" s="399" t="str">
        <f t="shared" si="350"/>
        <v/>
      </c>
      <c r="AS311" s="399" t="str">
        <f t="shared" si="350"/>
        <v/>
      </c>
      <c r="AT311" s="399">
        <f t="shared" si="351"/>
        <v>0</v>
      </c>
      <c r="AU311" s="399" t="str">
        <f t="shared" si="352"/>
        <v/>
      </c>
      <c r="AV311" s="399" t="str">
        <f t="shared" si="353"/>
        <v/>
      </c>
      <c r="AW311" s="399" t="str">
        <f t="shared" si="354"/>
        <v/>
      </c>
      <c r="AX311" s="399" t="str">
        <f t="shared" si="355"/>
        <v/>
      </c>
      <c r="AY311" s="399" t="str">
        <f t="shared" si="356"/>
        <v/>
      </c>
      <c r="AZ311" s="399" t="str">
        <f t="shared" si="344"/>
        <v/>
      </c>
      <c r="BA311" s="399" t="str">
        <f t="shared" si="344"/>
        <v/>
      </c>
      <c r="BB311" s="399" t="str">
        <f t="shared" si="344"/>
        <v/>
      </c>
      <c r="BC311" s="399" t="str">
        <f t="shared" si="344"/>
        <v/>
      </c>
      <c r="BD311" s="403" t="str">
        <f t="shared" si="344"/>
        <v/>
      </c>
      <c r="BE311" s="393">
        <f t="shared" si="357"/>
        <v>0</v>
      </c>
      <c r="BG311" s="399">
        <f t="shared" si="358"/>
        <v>0</v>
      </c>
      <c r="BH311" s="399">
        <f t="shared" si="359"/>
        <v>0</v>
      </c>
      <c r="BI311" s="412">
        <f t="shared" si="360"/>
        <v>0</v>
      </c>
      <c r="BJ311" s="413">
        <f t="shared" si="345"/>
        <v>0</v>
      </c>
      <c r="BK311" s="398" t="str">
        <f t="shared" si="346"/>
        <v>0</v>
      </c>
      <c r="BL311" s="398" t="str">
        <f t="shared" si="347"/>
        <v>0</v>
      </c>
      <c r="BM311" s="412">
        <f t="shared" si="361"/>
        <v>0</v>
      </c>
      <c r="BN311" s="412" t="str">
        <f t="shared" si="362"/>
        <v>0m0</v>
      </c>
      <c r="BO311" s="399">
        <f t="shared" si="363"/>
        <v>0</v>
      </c>
      <c r="BP311" s="399">
        <f t="shared" si="364"/>
        <v>0</v>
      </c>
      <c r="BQ311" s="412">
        <f t="shared" si="365"/>
        <v>0</v>
      </c>
      <c r="BR311" s="413">
        <f t="shared" si="366"/>
        <v>0</v>
      </c>
      <c r="BS311" s="398" t="str">
        <f t="shared" si="367"/>
        <v>0</v>
      </c>
      <c r="BT311" s="398" t="str">
        <f t="shared" si="368"/>
        <v>0</v>
      </c>
      <c r="BU311" s="412">
        <f t="shared" si="369"/>
        <v>0</v>
      </c>
      <c r="BV311" s="412" t="str">
        <f t="shared" si="370"/>
        <v>0m0</v>
      </c>
      <c r="BW311" s="399">
        <f t="shared" si="371"/>
        <v>0</v>
      </c>
      <c r="BX311" s="399">
        <f t="shared" si="372"/>
        <v>0</v>
      </c>
      <c r="BY311" s="412">
        <f t="shared" si="373"/>
        <v>0</v>
      </c>
      <c r="BZ311" s="413">
        <f t="shared" si="374"/>
        <v>0</v>
      </c>
      <c r="CA311" s="398" t="str">
        <f t="shared" si="375"/>
        <v>0</v>
      </c>
      <c r="CB311" s="398" t="str">
        <f t="shared" si="376"/>
        <v>0</v>
      </c>
      <c r="CC311" s="412">
        <f t="shared" si="377"/>
        <v>0</v>
      </c>
      <c r="CD311" s="412" t="str">
        <f t="shared" si="378"/>
        <v>0m0</v>
      </c>
      <c r="CE311" s="399">
        <f t="shared" si="379"/>
        <v>0</v>
      </c>
      <c r="CF311" s="399">
        <f t="shared" si="380"/>
        <v>0</v>
      </c>
      <c r="CG311" s="412">
        <f t="shared" si="381"/>
        <v>0</v>
      </c>
      <c r="CH311" s="413">
        <f t="shared" si="382"/>
        <v>0</v>
      </c>
      <c r="CI311" s="398" t="str">
        <f t="shared" si="383"/>
        <v>0</v>
      </c>
      <c r="CJ311" s="398" t="str">
        <f t="shared" si="384"/>
        <v>0</v>
      </c>
      <c r="CK311" s="412">
        <f t="shared" si="385"/>
        <v>0</v>
      </c>
      <c r="CL311" s="412" t="str">
        <f t="shared" si="386"/>
        <v>0m0</v>
      </c>
      <c r="CM311" s="399">
        <f t="shared" si="387"/>
        <v>0</v>
      </c>
      <c r="CN311" s="399">
        <f t="shared" si="388"/>
        <v>0</v>
      </c>
      <c r="CO311" s="412">
        <f t="shared" si="389"/>
        <v>0</v>
      </c>
      <c r="CP311" s="413">
        <f t="shared" si="390"/>
        <v>0</v>
      </c>
      <c r="CQ311" s="398" t="str">
        <f t="shared" si="391"/>
        <v>0</v>
      </c>
      <c r="CR311" s="398" t="str">
        <f t="shared" si="392"/>
        <v>0</v>
      </c>
      <c r="CS311" s="412">
        <f t="shared" si="393"/>
        <v>0</v>
      </c>
      <c r="CT311" s="412" t="str">
        <f t="shared" si="394"/>
        <v>0m0</v>
      </c>
      <c r="CU311" s="412">
        <f t="shared" si="395"/>
        <v>0</v>
      </c>
      <c r="CV311" s="412">
        <f t="shared" si="396"/>
        <v>0</v>
      </c>
      <c r="CW311" s="412">
        <f t="shared" si="397"/>
        <v>0</v>
      </c>
      <c r="CX311" s="412">
        <f t="shared" si="398"/>
        <v>0</v>
      </c>
      <c r="CY311" s="412">
        <f t="shared" si="399"/>
        <v>0</v>
      </c>
      <c r="CZ311" s="412" t="str">
        <f t="shared" si="400"/>
        <v/>
      </c>
      <c r="DA311" s="412" t="str">
        <f t="shared" si="401"/>
        <v/>
      </c>
      <c r="DB311" s="412" t="str">
        <f t="shared" si="402"/>
        <v/>
      </c>
      <c r="DC311" s="412" t="str">
        <f t="shared" si="403"/>
        <v/>
      </c>
      <c r="DD311" s="412" t="str">
        <f t="shared" si="404"/>
        <v/>
      </c>
      <c r="DE311" s="412"/>
      <c r="DF311" s="411"/>
      <c r="DG311" s="412" t="str">
        <f t="shared" si="405"/>
        <v/>
      </c>
      <c r="DH311" s="412" t="str">
        <f t="shared" si="406"/>
        <v/>
      </c>
      <c r="DI311" s="412">
        <f t="shared" si="407"/>
        <v>0</v>
      </c>
      <c r="DJ311" s="412" t="str">
        <f t="shared" si="408"/>
        <v/>
      </c>
      <c r="DK311" s="412" t="str">
        <f t="shared" si="409"/>
        <v/>
      </c>
      <c r="DL311" s="412" t="str">
        <f t="shared" si="410"/>
        <v/>
      </c>
      <c r="DM311" s="412" t="str">
        <f t="shared" si="411"/>
        <v/>
      </c>
      <c r="DN311" s="412" t="str">
        <f t="shared" si="412"/>
        <v/>
      </c>
      <c r="DO311" s="412" t="str">
        <f t="shared" si="413"/>
        <v/>
      </c>
    </row>
    <row r="312" spans="1:119" s="157" customFormat="1" ht="18" hidden="1" customHeight="1">
      <c r="A312" s="161" t="str">
        <f t="shared" si="421"/>
        <v/>
      </c>
      <c r="B312" s="158"/>
      <c r="C312" s="31" t="str">
        <f>IF(B312="","",VLOOKUP(B312,学連登録!$C$2:$G$3000,2,FALSE))</f>
        <v/>
      </c>
      <c r="D312" s="32" t="str">
        <f>IF(B312="","",VLOOKUP(B312,学連登録!$C$2:$G$3000,3,FALSE))</f>
        <v/>
      </c>
      <c r="E312" s="33" t="str">
        <f>IF(B312="","",VLOOKUP(B312,学連登録!$C$2:$G$3000,4,FALSE))</f>
        <v/>
      </c>
      <c r="F312" s="383" t="str">
        <f>IF(B312="","",VLOOKUP(B312,学連登録!$C$2:$I$3000,7,FALSE))</f>
        <v/>
      </c>
      <c r="G312" s="160"/>
      <c r="H312" s="905"/>
      <c r="I312" s="907"/>
      <c r="J312" s="160"/>
      <c r="K312" s="905"/>
      <c r="L312" s="906"/>
      <c r="M312" s="160"/>
      <c r="N312" s="819"/>
      <c r="O312" s="820"/>
      <c r="P312" s="159"/>
      <c r="Q312" s="905"/>
      <c r="R312" s="906"/>
      <c r="S312" s="159"/>
      <c r="T312" s="905"/>
      <c r="U312" s="906"/>
      <c r="V312" s="103" t="str">
        <f>IF(B312="","",VLOOKUP(B312,学連登録!$C$2:$H$3000,6,FALSE))</f>
        <v/>
      </c>
      <c r="Y312" s="118" t="str">
        <f t="shared" si="414"/>
        <v/>
      </c>
      <c r="Z312" s="97" t="str">
        <f>IF(G312="","",VLOOKUP(G312,種目名!$R$5:$T$104,3,0))</f>
        <v/>
      </c>
      <c r="AA312" s="99" t="str">
        <f>IF(J312="","",VLOOKUP(J312,種目名!$R$5:$T$104,3,0))</f>
        <v/>
      </c>
      <c r="AB312" s="119" t="str">
        <f>IF(M312="","",VLOOKUP(M312,種目名!$R$5:$T$104,3,0))</f>
        <v/>
      </c>
      <c r="AC312" s="119" t="str">
        <f>IF(P312="","",VLOOKUP(AF312,種目名!$R$5:$T$104,3,0))</f>
        <v/>
      </c>
      <c r="AD312" s="120" t="str">
        <f>IF(S312="","",VLOOKUP(AI312,種目名!$R$5:$T$104,3,0))</f>
        <v/>
      </c>
      <c r="AE312" s="117">
        <f t="shared" si="415"/>
        <v>0</v>
      </c>
      <c r="AF312" s="157" t="str">
        <f t="shared" si="416"/>
        <v/>
      </c>
      <c r="AG312" s="157" t="str">
        <f t="shared" si="417"/>
        <v/>
      </c>
      <c r="AH312" s="157">
        <f t="shared" si="418"/>
        <v>0</v>
      </c>
      <c r="AI312" s="157" t="str">
        <f t="shared" si="419"/>
        <v/>
      </c>
      <c r="AJ312" s="157" t="str">
        <f t="shared" si="420"/>
        <v/>
      </c>
      <c r="AK312" s="390"/>
      <c r="AL312" s="171">
        <f t="shared" si="348"/>
        <v>0</v>
      </c>
      <c r="AM312" s="399">
        <f t="shared" si="349"/>
        <v>0</v>
      </c>
      <c r="AN312" s="399">
        <f>COUNTIF($B$12:B312,B312)</f>
        <v>0</v>
      </c>
      <c r="AO312" s="399"/>
      <c r="AP312" s="399" t="str">
        <f t="shared" si="350"/>
        <v/>
      </c>
      <c r="AQ312" s="399" t="str">
        <f t="shared" si="350"/>
        <v/>
      </c>
      <c r="AR312" s="399" t="str">
        <f t="shared" si="350"/>
        <v/>
      </c>
      <c r="AS312" s="399" t="str">
        <f t="shared" si="350"/>
        <v/>
      </c>
      <c r="AT312" s="399">
        <f t="shared" si="351"/>
        <v>0</v>
      </c>
      <c r="AU312" s="399" t="str">
        <f t="shared" si="352"/>
        <v/>
      </c>
      <c r="AV312" s="399" t="str">
        <f t="shared" si="353"/>
        <v/>
      </c>
      <c r="AW312" s="399" t="str">
        <f t="shared" si="354"/>
        <v/>
      </c>
      <c r="AX312" s="399" t="str">
        <f t="shared" si="355"/>
        <v/>
      </c>
      <c r="AY312" s="399" t="str">
        <f t="shared" si="356"/>
        <v/>
      </c>
      <c r="AZ312" s="399" t="str">
        <f t="shared" si="344"/>
        <v/>
      </c>
      <c r="BA312" s="399" t="str">
        <f t="shared" si="344"/>
        <v/>
      </c>
      <c r="BB312" s="399" t="str">
        <f t="shared" si="344"/>
        <v/>
      </c>
      <c r="BC312" s="399" t="str">
        <f t="shared" si="344"/>
        <v/>
      </c>
      <c r="BD312" s="403" t="str">
        <f t="shared" si="344"/>
        <v/>
      </c>
      <c r="BE312" s="393">
        <f t="shared" si="357"/>
        <v>0</v>
      </c>
      <c r="BG312" s="399">
        <f t="shared" si="358"/>
        <v>0</v>
      </c>
      <c r="BH312" s="399">
        <f t="shared" si="359"/>
        <v>0</v>
      </c>
      <c r="BI312" s="412">
        <f t="shared" si="360"/>
        <v>0</v>
      </c>
      <c r="BJ312" s="413">
        <f t="shared" si="345"/>
        <v>0</v>
      </c>
      <c r="BK312" s="398" t="str">
        <f t="shared" si="346"/>
        <v>0</v>
      </c>
      <c r="BL312" s="398" t="str">
        <f t="shared" si="347"/>
        <v>0</v>
      </c>
      <c r="BM312" s="412">
        <f t="shared" si="361"/>
        <v>0</v>
      </c>
      <c r="BN312" s="412" t="str">
        <f t="shared" si="362"/>
        <v>0m0</v>
      </c>
      <c r="BO312" s="399">
        <f t="shared" si="363"/>
        <v>0</v>
      </c>
      <c r="BP312" s="399">
        <f t="shared" si="364"/>
        <v>0</v>
      </c>
      <c r="BQ312" s="412">
        <f t="shared" si="365"/>
        <v>0</v>
      </c>
      <c r="BR312" s="413">
        <f t="shared" si="366"/>
        <v>0</v>
      </c>
      <c r="BS312" s="398" t="str">
        <f t="shared" si="367"/>
        <v>0</v>
      </c>
      <c r="BT312" s="398" t="str">
        <f t="shared" si="368"/>
        <v>0</v>
      </c>
      <c r="BU312" s="412">
        <f t="shared" si="369"/>
        <v>0</v>
      </c>
      <c r="BV312" s="412" t="str">
        <f t="shared" si="370"/>
        <v>0m0</v>
      </c>
      <c r="BW312" s="399">
        <f t="shared" si="371"/>
        <v>0</v>
      </c>
      <c r="BX312" s="399">
        <f t="shared" si="372"/>
        <v>0</v>
      </c>
      <c r="BY312" s="412">
        <f t="shared" si="373"/>
        <v>0</v>
      </c>
      <c r="BZ312" s="413">
        <f t="shared" si="374"/>
        <v>0</v>
      </c>
      <c r="CA312" s="398" t="str">
        <f t="shared" si="375"/>
        <v>0</v>
      </c>
      <c r="CB312" s="398" t="str">
        <f t="shared" si="376"/>
        <v>0</v>
      </c>
      <c r="CC312" s="412">
        <f t="shared" si="377"/>
        <v>0</v>
      </c>
      <c r="CD312" s="412" t="str">
        <f t="shared" si="378"/>
        <v>0m0</v>
      </c>
      <c r="CE312" s="399">
        <f t="shared" si="379"/>
        <v>0</v>
      </c>
      <c r="CF312" s="399">
        <f t="shared" si="380"/>
        <v>0</v>
      </c>
      <c r="CG312" s="412">
        <f t="shared" si="381"/>
        <v>0</v>
      </c>
      <c r="CH312" s="413">
        <f t="shared" si="382"/>
        <v>0</v>
      </c>
      <c r="CI312" s="398" t="str">
        <f t="shared" si="383"/>
        <v>0</v>
      </c>
      <c r="CJ312" s="398" t="str">
        <f t="shared" si="384"/>
        <v>0</v>
      </c>
      <c r="CK312" s="412">
        <f t="shared" si="385"/>
        <v>0</v>
      </c>
      <c r="CL312" s="412" t="str">
        <f t="shared" si="386"/>
        <v>0m0</v>
      </c>
      <c r="CM312" s="399">
        <f t="shared" si="387"/>
        <v>0</v>
      </c>
      <c r="CN312" s="399">
        <f t="shared" si="388"/>
        <v>0</v>
      </c>
      <c r="CO312" s="412">
        <f t="shared" si="389"/>
        <v>0</v>
      </c>
      <c r="CP312" s="413">
        <f t="shared" si="390"/>
        <v>0</v>
      </c>
      <c r="CQ312" s="398" t="str">
        <f t="shared" si="391"/>
        <v>0</v>
      </c>
      <c r="CR312" s="398" t="str">
        <f t="shared" si="392"/>
        <v>0</v>
      </c>
      <c r="CS312" s="412">
        <f t="shared" si="393"/>
        <v>0</v>
      </c>
      <c r="CT312" s="412" t="str">
        <f t="shared" si="394"/>
        <v>0m0</v>
      </c>
      <c r="CU312" s="412">
        <f t="shared" si="395"/>
        <v>0</v>
      </c>
      <c r="CV312" s="412">
        <f t="shared" si="396"/>
        <v>0</v>
      </c>
      <c r="CW312" s="412">
        <f t="shared" si="397"/>
        <v>0</v>
      </c>
      <c r="CX312" s="412">
        <f t="shared" si="398"/>
        <v>0</v>
      </c>
      <c r="CY312" s="412">
        <f t="shared" si="399"/>
        <v>0</v>
      </c>
      <c r="CZ312" s="412" t="str">
        <f t="shared" si="400"/>
        <v/>
      </c>
      <c r="DA312" s="412" t="str">
        <f t="shared" si="401"/>
        <v/>
      </c>
      <c r="DB312" s="412" t="str">
        <f t="shared" si="402"/>
        <v/>
      </c>
      <c r="DC312" s="412" t="str">
        <f t="shared" si="403"/>
        <v/>
      </c>
      <c r="DD312" s="412" t="str">
        <f t="shared" si="404"/>
        <v/>
      </c>
      <c r="DE312" s="412"/>
      <c r="DF312" s="411"/>
      <c r="DG312" s="412" t="str">
        <f t="shared" si="405"/>
        <v/>
      </c>
      <c r="DH312" s="412" t="str">
        <f t="shared" si="406"/>
        <v/>
      </c>
      <c r="DI312" s="412">
        <f t="shared" si="407"/>
        <v>0</v>
      </c>
      <c r="DJ312" s="412" t="str">
        <f t="shared" si="408"/>
        <v/>
      </c>
      <c r="DK312" s="412" t="str">
        <f t="shared" si="409"/>
        <v/>
      </c>
      <c r="DL312" s="412" t="str">
        <f t="shared" si="410"/>
        <v/>
      </c>
      <c r="DM312" s="412" t="str">
        <f t="shared" si="411"/>
        <v/>
      </c>
      <c r="DN312" s="412" t="str">
        <f t="shared" si="412"/>
        <v/>
      </c>
      <c r="DO312" s="412" t="str">
        <f t="shared" si="413"/>
        <v/>
      </c>
    </row>
    <row r="313" spans="1:119" s="157" customFormat="1" ht="18" hidden="1" customHeight="1">
      <c r="A313" s="161" t="str">
        <f t="shared" si="421"/>
        <v/>
      </c>
      <c r="B313" s="158"/>
      <c r="C313" s="31" t="str">
        <f>IF(B313="","",VLOOKUP(B313,学連登録!$C$2:$G$3000,2,FALSE))</f>
        <v/>
      </c>
      <c r="D313" s="32" t="str">
        <f>IF(B313="","",VLOOKUP(B313,学連登録!$C$2:$G$3000,3,FALSE))</f>
        <v/>
      </c>
      <c r="E313" s="33" t="str">
        <f>IF(B313="","",VLOOKUP(B313,学連登録!$C$2:$G$3000,4,FALSE))</f>
        <v/>
      </c>
      <c r="F313" s="383" t="str">
        <f>IF(B313="","",VLOOKUP(B313,学連登録!$C$2:$I$3000,7,FALSE))</f>
        <v/>
      </c>
      <c r="G313" s="160"/>
      <c r="H313" s="905"/>
      <c r="I313" s="907"/>
      <c r="J313" s="160"/>
      <c r="K313" s="905"/>
      <c r="L313" s="906"/>
      <c r="M313" s="160"/>
      <c r="N313" s="819"/>
      <c r="O313" s="820"/>
      <c r="P313" s="159"/>
      <c r="Q313" s="905"/>
      <c r="R313" s="906"/>
      <c r="S313" s="159"/>
      <c r="T313" s="905"/>
      <c r="U313" s="906"/>
      <c r="V313" s="103" t="str">
        <f>IF(B313="","",VLOOKUP(B313,学連登録!$C$2:$H$3000,6,FALSE))</f>
        <v/>
      </c>
      <c r="Y313" s="118" t="str">
        <f t="shared" si="414"/>
        <v/>
      </c>
      <c r="Z313" s="97" t="str">
        <f>IF(G313="","",VLOOKUP(G313,種目名!$R$5:$T$104,3,0))</f>
        <v/>
      </c>
      <c r="AA313" s="99" t="str">
        <f>IF(J313="","",VLOOKUP(J313,種目名!$R$5:$T$104,3,0))</f>
        <v/>
      </c>
      <c r="AB313" s="119" t="str">
        <f>IF(M313="","",VLOOKUP(M313,種目名!$R$5:$T$104,3,0))</f>
        <v/>
      </c>
      <c r="AC313" s="119" t="str">
        <f>IF(P313="","",VLOOKUP(AF313,種目名!$R$5:$T$104,3,0))</f>
        <v/>
      </c>
      <c r="AD313" s="120" t="str">
        <f>IF(S313="","",VLOOKUP(AI313,種目名!$R$5:$T$104,3,0))</f>
        <v/>
      </c>
      <c r="AE313" s="117">
        <f t="shared" si="415"/>
        <v>0</v>
      </c>
      <c r="AF313" s="157" t="str">
        <f t="shared" si="416"/>
        <v/>
      </c>
      <c r="AG313" s="157" t="str">
        <f t="shared" si="417"/>
        <v/>
      </c>
      <c r="AH313" s="157">
        <f t="shared" si="418"/>
        <v>0</v>
      </c>
      <c r="AI313" s="157" t="str">
        <f t="shared" si="419"/>
        <v/>
      </c>
      <c r="AJ313" s="157" t="str">
        <f t="shared" si="420"/>
        <v/>
      </c>
      <c r="AK313" s="390"/>
      <c r="AL313" s="171">
        <f t="shared" si="348"/>
        <v>0</v>
      </c>
      <c r="AM313" s="399">
        <f t="shared" si="349"/>
        <v>0</v>
      </c>
      <c r="AN313" s="399">
        <f>COUNTIF($B$12:B313,B313)</f>
        <v>0</v>
      </c>
      <c r="AO313" s="399"/>
      <c r="AP313" s="399" t="str">
        <f t="shared" si="350"/>
        <v/>
      </c>
      <c r="AQ313" s="399" t="str">
        <f t="shared" si="350"/>
        <v/>
      </c>
      <c r="AR313" s="399" t="str">
        <f t="shared" si="350"/>
        <v/>
      </c>
      <c r="AS313" s="399" t="str">
        <f t="shared" si="350"/>
        <v/>
      </c>
      <c r="AT313" s="399">
        <f t="shared" si="351"/>
        <v>0</v>
      </c>
      <c r="AU313" s="399" t="str">
        <f t="shared" si="352"/>
        <v/>
      </c>
      <c r="AV313" s="399" t="str">
        <f t="shared" si="353"/>
        <v/>
      </c>
      <c r="AW313" s="399" t="str">
        <f t="shared" si="354"/>
        <v/>
      </c>
      <c r="AX313" s="399" t="str">
        <f t="shared" si="355"/>
        <v/>
      </c>
      <c r="AY313" s="399" t="str">
        <f t="shared" si="356"/>
        <v/>
      </c>
      <c r="AZ313" s="399" t="str">
        <f t="shared" si="344"/>
        <v/>
      </c>
      <c r="BA313" s="399" t="str">
        <f t="shared" si="344"/>
        <v/>
      </c>
      <c r="BB313" s="399" t="str">
        <f t="shared" si="344"/>
        <v/>
      </c>
      <c r="BC313" s="399" t="str">
        <f t="shared" si="344"/>
        <v/>
      </c>
      <c r="BD313" s="403" t="str">
        <f t="shared" si="344"/>
        <v/>
      </c>
      <c r="BE313" s="393">
        <f t="shared" si="357"/>
        <v>0</v>
      </c>
      <c r="BG313" s="399">
        <f t="shared" si="358"/>
        <v>0</v>
      </c>
      <c r="BH313" s="399">
        <f t="shared" si="359"/>
        <v>0</v>
      </c>
      <c r="BI313" s="412">
        <f t="shared" si="360"/>
        <v>0</v>
      </c>
      <c r="BJ313" s="413">
        <f t="shared" si="345"/>
        <v>0</v>
      </c>
      <c r="BK313" s="398" t="str">
        <f t="shared" si="346"/>
        <v>0</v>
      </c>
      <c r="BL313" s="398" t="str">
        <f t="shared" si="347"/>
        <v>0</v>
      </c>
      <c r="BM313" s="412">
        <f t="shared" si="361"/>
        <v>0</v>
      </c>
      <c r="BN313" s="412" t="str">
        <f t="shared" si="362"/>
        <v>0m0</v>
      </c>
      <c r="BO313" s="399">
        <f t="shared" si="363"/>
        <v>0</v>
      </c>
      <c r="BP313" s="399">
        <f t="shared" si="364"/>
        <v>0</v>
      </c>
      <c r="BQ313" s="412">
        <f t="shared" si="365"/>
        <v>0</v>
      </c>
      <c r="BR313" s="413">
        <f t="shared" si="366"/>
        <v>0</v>
      </c>
      <c r="BS313" s="398" t="str">
        <f t="shared" si="367"/>
        <v>0</v>
      </c>
      <c r="BT313" s="398" t="str">
        <f t="shared" si="368"/>
        <v>0</v>
      </c>
      <c r="BU313" s="412">
        <f t="shared" si="369"/>
        <v>0</v>
      </c>
      <c r="BV313" s="412" t="str">
        <f t="shared" si="370"/>
        <v>0m0</v>
      </c>
      <c r="BW313" s="399">
        <f t="shared" si="371"/>
        <v>0</v>
      </c>
      <c r="BX313" s="399">
        <f t="shared" si="372"/>
        <v>0</v>
      </c>
      <c r="BY313" s="412">
        <f t="shared" si="373"/>
        <v>0</v>
      </c>
      <c r="BZ313" s="413">
        <f t="shared" si="374"/>
        <v>0</v>
      </c>
      <c r="CA313" s="398" t="str">
        <f t="shared" si="375"/>
        <v>0</v>
      </c>
      <c r="CB313" s="398" t="str">
        <f t="shared" si="376"/>
        <v>0</v>
      </c>
      <c r="CC313" s="412">
        <f t="shared" si="377"/>
        <v>0</v>
      </c>
      <c r="CD313" s="412" t="str">
        <f t="shared" si="378"/>
        <v>0m0</v>
      </c>
      <c r="CE313" s="399">
        <f t="shared" si="379"/>
        <v>0</v>
      </c>
      <c r="CF313" s="399">
        <f t="shared" si="380"/>
        <v>0</v>
      </c>
      <c r="CG313" s="412">
        <f t="shared" si="381"/>
        <v>0</v>
      </c>
      <c r="CH313" s="413">
        <f t="shared" si="382"/>
        <v>0</v>
      </c>
      <c r="CI313" s="398" t="str">
        <f t="shared" si="383"/>
        <v>0</v>
      </c>
      <c r="CJ313" s="398" t="str">
        <f t="shared" si="384"/>
        <v>0</v>
      </c>
      <c r="CK313" s="412">
        <f t="shared" si="385"/>
        <v>0</v>
      </c>
      <c r="CL313" s="412" t="str">
        <f t="shared" si="386"/>
        <v>0m0</v>
      </c>
      <c r="CM313" s="399">
        <f t="shared" si="387"/>
        <v>0</v>
      </c>
      <c r="CN313" s="399">
        <f t="shared" si="388"/>
        <v>0</v>
      </c>
      <c r="CO313" s="412">
        <f t="shared" si="389"/>
        <v>0</v>
      </c>
      <c r="CP313" s="413">
        <f t="shared" si="390"/>
        <v>0</v>
      </c>
      <c r="CQ313" s="398" t="str">
        <f t="shared" si="391"/>
        <v>0</v>
      </c>
      <c r="CR313" s="398" t="str">
        <f t="shared" si="392"/>
        <v>0</v>
      </c>
      <c r="CS313" s="412">
        <f t="shared" si="393"/>
        <v>0</v>
      </c>
      <c r="CT313" s="412" t="str">
        <f t="shared" si="394"/>
        <v>0m0</v>
      </c>
      <c r="CU313" s="412">
        <f t="shared" si="395"/>
        <v>0</v>
      </c>
      <c r="CV313" s="412">
        <f t="shared" si="396"/>
        <v>0</v>
      </c>
      <c r="CW313" s="412">
        <f t="shared" si="397"/>
        <v>0</v>
      </c>
      <c r="CX313" s="412">
        <f t="shared" si="398"/>
        <v>0</v>
      </c>
      <c r="CY313" s="412">
        <f t="shared" si="399"/>
        <v>0</v>
      </c>
      <c r="CZ313" s="412" t="str">
        <f t="shared" si="400"/>
        <v/>
      </c>
      <c r="DA313" s="412" t="str">
        <f t="shared" si="401"/>
        <v/>
      </c>
      <c r="DB313" s="412" t="str">
        <f t="shared" si="402"/>
        <v/>
      </c>
      <c r="DC313" s="412" t="str">
        <f t="shared" si="403"/>
        <v/>
      </c>
      <c r="DD313" s="412" t="str">
        <f t="shared" si="404"/>
        <v/>
      </c>
      <c r="DE313" s="412"/>
      <c r="DF313" s="411"/>
      <c r="DG313" s="412" t="str">
        <f t="shared" si="405"/>
        <v/>
      </c>
      <c r="DH313" s="412" t="str">
        <f t="shared" si="406"/>
        <v/>
      </c>
      <c r="DI313" s="412">
        <f t="shared" si="407"/>
        <v>0</v>
      </c>
      <c r="DJ313" s="412" t="str">
        <f t="shared" si="408"/>
        <v/>
      </c>
      <c r="DK313" s="412" t="str">
        <f t="shared" si="409"/>
        <v/>
      </c>
      <c r="DL313" s="412" t="str">
        <f t="shared" si="410"/>
        <v/>
      </c>
      <c r="DM313" s="412" t="str">
        <f t="shared" si="411"/>
        <v/>
      </c>
      <c r="DN313" s="412" t="str">
        <f t="shared" si="412"/>
        <v/>
      </c>
      <c r="DO313" s="412" t="str">
        <f t="shared" si="413"/>
        <v/>
      </c>
    </row>
    <row r="314" spans="1:119" s="157" customFormat="1" ht="18" hidden="1" customHeight="1">
      <c r="A314" s="161" t="str">
        <f t="shared" si="421"/>
        <v/>
      </c>
      <c r="B314" s="158"/>
      <c r="C314" s="31" t="str">
        <f>IF(B314="","",VLOOKUP(B314,学連登録!$C$2:$G$3000,2,FALSE))</f>
        <v/>
      </c>
      <c r="D314" s="32" t="str">
        <f>IF(B314="","",VLOOKUP(B314,学連登録!$C$2:$G$3000,3,FALSE))</f>
        <v/>
      </c>
      <c r="E314" s="33" t="str">
        <f>IF(B314="","",VLOOKUP(B314,学連登録!$C$2:$G$3000,4,FALSE))</f>
        <v/>
      </c>
      <c r="F314" s="383" t="str">
        <f>IF(B314="","",VLOOKUP(B314,学連登録!$C$2:$I$3000,7,FALSE))</f>
        <v/>
      </c>
      <c r="G314" s="160"/>
      <c r="H314" s="905"/>
      <c r="I314" s="907"/>
      <c r="J314" s="160"/>
      <c r="K314" s="905"/>
      <c r="L314" s="906"/>
      <c r="M314" s="160"/>
      <c r="N314" s="819"/>
      <c r="O314" s="820"/>
      <c r="P314" s="159"/>
      <c r="Q314" s="905"/>
      <c r="R314" s="906"/>
      <c r="S314" s="159"/>
      <c r="T314" s="905"/>
      <c r="U314" s="906"/>
      <c r="V314" s="103" t="str">
        <f>IF(B314="","",VLOOKUP(B314,学連登録!$C$2:$H$3000,6,FALSE))</f>
        <v/>
      </c>
      <c r="Y314" s="118" t="str">
        <f t="shared" si="414"/>
        <v/>
      </c>
      <c r="Z314" s="97" t="str">
        <f>IF(G314="","",VLOOKUP(G314,種目名!$R$5:$T$104,3,0))</f>
        <v/>
      </c>
      <c r="AA314" s="99" t="str">
        <f>IF(J314="","",VLOOKUP(J314,種目名!$R$5:$T$104,3,0))</f>
        <v/>
      </c>
      <c r="AB314" s="119" t="str">
        <f>IF(M314="","",VLOOKUP(M314,種目名!$R$5:$T$104,3,0))</f>
        <v/>
      </c>
      <c r="AC314" s="119" t="str">
        <f>IF(P314="","",VLOOKUP(AF314,種目名!$R$5:$T$104,3,0))</f>
        <v/>
      </c>
      <c r="AD314" s="120" t="str">
        <f>IF(S314="","",VLOOKUP(AI314,種目名!$R$5:$T$104,3,0))</f>
        <v/>
      </c>
      <c r="AE314" s="117">
        <f t="shared" si="415"/>
        <v>0</v>
      </c>
      <c r="AF314" s="157" t="str">
        <f t="shared" si="416"/>
        <v/>
      </c>
      <c r="AG314" s="157" t="str">
        <f t="shared" si="417"/>
        <v/>
      </c>
      <c r="AH314" s="157">
        <f t="shared" si="418"/>
        <v>0</v>
      </c>
      <c r="AI314" s="157" t="str">
        <f t="shared" si="419"/>
        <v/>
      </c>
      <c r="AJ314" s="157" t="str">
        <f t="shared" si="420"/>
        <v/>
      </c>
      <c r="AK314" s="390"/>
      <c r="AL314" s="171">
        <f t="shared" si="348"/>
        <v>0</v>
      </c>
      <c r="AM314" s="399">
        <f t="shared" si="349"/>
        <v>0</v>
      </c>
      <c r="AN314" s="399">
        <f>COUNTIF($B$12:B314,B314)</f>
        <v>0</v>
      </c>
      <c r="AO314" s="399"/>
      <c r="AP314" s="399" t="str">
        <f t="shared" si="350"/>
        <v/>
      </c>
      <c r="AQ314" s="399" t="str">
        <f t="shared" si="350"/>
        <v/>
      </c>
      <c r="AR314" s="399" t="str">
        <f t="shared" si="350"/>
        <v/>
      </c>
      <c r="AS314" s="399" t="str">
        <f t="shared" si="350"/>
        <v/>
      </c>
      <c r="AT314" s="399">
        <f t="shared" si="351"/>
        <v>0</v>
      </c>
      <c r="AU314" s="399" t="str">
        <f t="shared" si="352"/>
        <v/>
      </c>
      <c r="AV314" s="399" t="str">
        <f t="shared" si="353"/>
        <v/>
      </c>
      <c r="AW314" s="399" t="str">
        <f t="shared" si="354"/>
        <v/>
      </c>
      <c r="AX314" s="399" t="str">
        <f t="shared" si="355"/>
        <v/>
      </c>
      <c r="AY314" s="399" t="str">
        <f t="shared" si="356"/>
        <v/>
      </c>
      <c r="AZ314" s="399" t="str">
        <f t="shared" si="344"/>
        <v/>
      </c>
      <c r="BA314" s="399" t="str">
        <f t="shared" si="344"/>
        <v/>
      </c>
      <c r="BB314" s="399" t="str">
        <f t="shared" si="344"/>
        <v/>
      </c>
      <c r="BC314" s="399" t="str">
        <f t="shared" si="344"/>
        <v/>
      </c>
      <c r="BD314" s="403" t="str">
        <f t="shared" si="344"/>
        <v/>
      </c>
      <c r="BE314" s="393">
        <f t="shared" si="357"/>
        <v>0</v>
      </c>
      <c r="BG314" s="399">
        <f t="shared" si="358"/>
        <v>0</v>
      </c>
      <c r="BH314" s="399">
        <f t="shared" si="359"/>
        <v>0</v>
      </c>
      <c r="BI314" s="412">
        <f t="shared" si="360"/>
        <v>0</v>
      </c>
      <c r="BJ314" s="413">
        <f t="shared" si="345"/>
        <v>0</v>
      </c>
      <c r="BK314" s="398" t="str">
        <f t="shared" si="346"/>
        <v>0</v>
      </c>
      <c r="BL314" s="398" t="str">
        <f t="shared" si="347"/>
        <v>0</v>
      </c>
      <c r="BM314" s="412">
        <f t="shared" si="361"/>
        <v>0</v>
      </c>
      <c r="BN314" s="412" t="str">
        <f t="shared" si="362"/>
        <v>0m0</v>
      </c>
      <c r="BO314" s="399">
        <f t="shared" si="363"/>
        <v>0</v>
      </c>
      <c r="BP314" s="399">
        <f t="shared" si="364"/>
        <v>0</v>
      </c>
      <c r="BQ314" s="412">
        <f t="shared" si="365"/>
        <v>0</v>
      </c>
      <c r="BR314" s="413">
        <f t="shared" si="366"/>
        <v>0</v>
      </c>
      <c r="BS314" s="398" t="str">
        <f t="shared" si="367"/>
        <v>0</v>
      </c>
      <c r="BT314" s="398" t="str">
        <f t="shared" si="368"/>
        <v>0</v>
      </c>
      <c r="BU314" s="412">
        <f t="shared" si="369"/>
        <v>0</v>
      </c>
      <c r="BV314" s="412" t="str">
        <f t="shared" si="370"/>
        <v>0m0</v>
      </c>
      <c r="BW314" s="399">
        <f t="shared" si="371"/>
        <v>0</v>
      </c>
      <c r="BX314" s="399">
        <f t="shared" si="372"/>
        <v>0</v>
      </c>
      <c r="BY314" s="412">
        <f t="shared" si="373"/>
        <v>0</v>
      </c>
      <c r="BZ314" s="413">
        <f t="shared" si="374"/>
        <v>0</v>
      </c>
      <c r="CA314" s="398" t="str">
        <f t="shared" si="375"/>
        <v>0</v>
      </c>
      <c r="CB314" s="398" t="str">
        <f t="shared" si="376"/>
        <v>0</v>
      </c>
      <c r="CC314" s="412">
        <f t="shared" si="377"/>
        <v>0</v>
      </c>
      <c r="CD314" s="412" t="str">
        <f t="shared" si="378"/>
        <v>0m0</v>
      </c>
      <c r="CE314" s="399">
        <f t="shared" si="379"/>
        <v>0</v>
      </c>
      <c r="CF314" s="399">
        <f t="shared" si="380"/>
        <v>0</v>
      </c>
      <c r="CG314" s="412">
        <f t="shared" si="381"/>
        <v>0</v>
      </c>
      <c r="CH314" s="413">
        <f t="shared" si="382"/>
        <v>0</v>
      </c>
      <c r="CI314" s="398" t="str">
        <f t="shared" si="383"/>
        <v>0</v>
      </c>
      <c r="CJ314" s="398" t="str">
        <f t="shared" si="384"/>
        <v>0</v>
      </c>
      <c r="CK314" s="412">
        <f t="shared" si="385"/>
        <v>0</v>
      </c>
      <c r="CL314" s="412" t="str">
        <f t="shared" si="386"/>
        <v>0m0</v>
      </c>
      <c r="CM314" s="399">
        <f t="shared" si="387"/>
        <v>0</v>
      </c>
      <c r="CN314" s="399">
        <f t="shared" si="388"/>
        <v>0</v>
      </c>
      <c r="CO314" s="412">
        <f t="shared" si="389"/>
        <v>0</v>
      </c>
      <c r="CP314" s="413">
        <f t="shared" si="390"/>
        <v>0</v>
      </c>
      <c r="CQ314" s="398" t="str">
        <f t="shared" si="391"/>
        <v>0</v>
      </c>
      <c r="CR314" s="398" t="str">
        <f t="shared" si="392"/>
        <v>0</v>
      </c>
      <c r="CS314" s="412">
        <f t="shared" si="393"/>
        <v>0</v>
      </c>
      <c r="CT314" s="412" t="str">
        <f t="shared" si="394"/>
        <v>0m0</v>
      </c>
      <c r="CU314" s="412">
        <f t="shared" si="395"/>
        <v>0</v>
      </c>
      <c r="CV314" s="412">
        <f t="shared" si="396"/>
        <v>0</v>
      </c>
      <c r="CW314" s="412">
        <f t="shared" si="397"/>
        <v>0</v>
      </c>
      <c r="CX314" s="412">
        <f t="shared" si="398"/>
        <v>0</v>
      </c>
      <c r="CY314" s="412">
        <f t="shared" si="399"/>
        <v>0</v>
      </c>
      <c r="CZ314" s="412" t="str">
        <f t="shared" si="400"/>
        <v/>
      </c>
      <c r="DA314" s="412" t="str">
        <f t="shared" si="401"/>
        <v/>
      </c>
      <c r="DB314" s="412" t="str">
        <f t="shared" si="402"/>
        <v/>
      </c>
      <c r="DC314" s="412" t="str">
        <f t="shared" si="403"/>
        <v/>
      </c>
      <c r="DD314" s="412" t="str">
        <f t="shared" si="404"/>
        <v/>
      </c>
      <c r="DE314" s="412"/>
      <c r="DF314" s="411"/>
      <c r="DG314" s="412" t="str">
        <f t="shared" si="405"/>
        <v/>
      </c>
      <c r="DH314" s="412" t="str">
        <f t="shared" si="406"/>
        <v/>
      </c>
      <c r="DI314" s="412">
        <f t="shared" si="407"/>
        <v>0</v>
      </c>
      <c r="DJ314" s="412" t="str">
        <f t="shared" si="408"/>
        <v/>
      </c>
      <c r="DK314" s="412" t="str">
        <f t="shared" si="409"/>
        <v/>
      </c>
      <c r="DL314" s="412" t="str">
        <f t="shared" si="410"/>
        <v/>
      </c>
      <c r="DM314" s="412" t="str">
        <f t="shared" si="411"/>
        <v/>
      </c>
      <c r="DN314" s="412" t="str">
        <f t="shared" si="412"/>
        <v/>
      </c>
      <c r="DO314" s="412" t="str">
        <f t="shared" si="413"/>
        <v/>
      </c>
    </row>
    <row r="315" spans="1:119" s="157" customFormat="1" ht="18" hidden="1" customHeight="1">
      <c r="A315" s="161" t="str">
        <f t="shared" si="421"/>
        <v/>
      </c>
      <c r="B315" s="158"/>
      <c r="C315" s="31" t="str">
        <f>IF(B315="","",VLOOKUP(B315,学連登録!$C$2:$G$3000,2,FALSE))</f>
        <v/>
      </c>
      <c r="D315" s="32" t="str">
        <f>IF(B315="","",VLOOKUP(B315,学連登録!$C$2:$G$3000,3,FALSE))</f>
        <v/>
      </c>
      <c r="E315" s="33" t="str">
        <f>IF(B315="","",VLOOKUP(B315,学連登録!$C$2:$G$3000,4,FALSE))</f>
        <v/>
      </c>
      <c r="F315" s="383" t="str">
        <f>IF(B315="","",VLOOKUP(B315,学連登録!$C$2:$I$3000,7,FALSE))</f>
        <v/>
      </c>
      <c r="G315" s="160"/>
      <c r="H315" s="905"/>
      <c r="I315" s="907"/>
      <c r="J315" s="160"/>
      <c r="K315" s="905"/>
      <c r="L315" s="906"/>
      <c r="M315" s="160"/>
      <c r="N315" s="819"/>
      <c r="O315" s="820"/>
      <c r="P315" s="159"/>
      <c r="Q315" s="905"/>
      <c r="R315" s="906"/>
      <c r="S315" s="159"/>
      <c r="T315" s="905"/>
      <c r="U315" s="906"/>
      <c r="V315" s="103" t="str">
        <f>IF(B315="","",VLOOKUP(B315,学連登録!$C$2:$H$3000,6,FALSE))</f>
        <v/>
      </c>
      <c r="Y315" s="118" t="str">
        <f t="shared" si="414"/>
        <v/>
      </c>
      <c r="Z315" s="97" t="str">
        <f>IF(G315="","",VLOOKUP(G315,種目名!$R$5:$T$104,3,0))</f>
        <v/>
      </c>
      <c r="AA315" s="99" t="str">
        <f>IF(J315="","",VLOOKUP(J315,種目名!$R$5:$T$104,3,0))</f>
        <v/>
      </c>
      <c r="AB315" s="119" t="str">
        <f>IF(M315="","",VLOOKUP(M315,種目名!$R$5:$T$104,3,0))</f>
        <v/>
      </c>
      <c r="AC315" s="119" t="str">
        <f>IF(P315="","",VLOOKUP(AF315,種目名!$R$5:$T$104,3,0))</f>
        <v/>
      </c>
      <c r="AD315" s="120" t="str">
        <f>IF(S315="","",VLOOKUP(AI315,種目名!$R$5:$T$104,3,0))</f>
        <v/>
      </c>
      <c r="AE315" s="117">
        <f t="shared" si="415"/>
        <v>0</v>
      </c>
      <c r="AF315" s="157" t="str">
        <f t="shared" si="416"/>
        <v/>
      </c>
      <c r="AG315" s="157" t="str">
        <f t="shared" si="417"/>
        <v/>
      </c>
      <c r="AH315" s="157">
        <f t="shared" si="418"/>
        <v>0</v>
      </c>
      <c r="AI315" s="157" t="str">
        <f t="shared" si="419"/>
        <v/>
      </c>
      <c r="AJ315" s="157" t="str">
        <f t="shared" si="420"/>
        <v/>
      </c>
      <c r="AK315" s="390"/>
      <c r="AL315" s="171">
        <f t="shared" si="348"/>
        <v>0</v>
      </c>
      <c r="AM315" s="399">
        <f t="shared" si="349"/>
        <v>0</v>
      </c>
      <c r="AN315" s="399">
        <f>COUNTIF($B$12:B315,B315)</f>
        <v>0</v>
      </c>
      <c r="AO315" s="399"/>
      <c r="AP315" s="399" t="str">
        <f t="shared" si="350"/>
        <v/>
      </c>
      <c r="AQ315" s="399" t="str">
        <f t="shared" si="350"/>
        <v/>
      </c>
      <c r="AR315" s="399" t="str">
        <f t="shared" si="350"/>
        <v/>
      </c>
      <c r="AS315" s="399" t="str">
        <f t="shared" si="350"/>
        <v/>
      </c>
      <c r="AT315" s="399">
        <f t="shared" si="351"/>
        <v>0</v>
      </c>
      <c r="AU315" s="399" t="str">
        <f t="shared" si="352"/>
        <v/>
      </c>
      <c r="AV315" s="399" t="str">
        <f t="shared" si="353"/>
        <v/>
      </c>
      <c r="AW315" s="399" t="str">
        <f t="shared" si="354"/>
        <v/>
      </c>
      <c r="AX315" s="399" t="str">
        <f t="shared" si="355"/>
        <v/>
      </c>
      <c r="AY315" s="399" t="str">
        <f t="shared" si="356"/>
        <v/>
      </c>
      <c r="AZ315" s="399" t="str">
        <f t="shared" si="344"/>
        <v/>
      </c>
      <c r="BA315" s="399" t="str">
        <f t="shared" si="344"/>
        <v/>
      </c>
      <c r="BB315" s="399" t="str">
        <f t="shared" si="344"/>
        <v/>
      </c>
      <c r="BC315" s="399" t="str">
        <f t="shared" si="344"/>
        <v/>
      </c>
      <c r="BD315" s="403" t="str">
        <f t="shared" si="344"/>
        <v/>
      </c>
      <c r="BE315" s="393">
        <f t="shared" si="357"/>
        <v>0</v>
      </c>
      <c r="BG315" s="399">
        <f t="shared" si="358"/>
        <v>0</v>
      </c>
      <c r="BH315" s="399">
        <f t="shared" si="359"/>
        <v>0</v>
      </c>
      <c r="BI315" s="412">
        <f t="shared" si="360"/>
        <v>0</v>
      </c>
      <c r="BJ315" s="413">
        <f t="shared" si="345"/>
        <v>0</v>
      </c>
      <c r="BK315" s="398" t="str">
        <f t="shared" si="346"/>
        <v>0</v>
      </c>
      <c r="BL315" s="398" t="str">
        <f t="shared" si="347"/>
        <v>0</v>
      </c>
      <c r="BM315" s="412">
        <f t="shared" si="361"/>
        <v>0</v>
      </c>
      <c r="BN315" s="412" t="str">
        <f t="shared" si="362"/>
        <v>0m0</v>
      </c>
      <c r="BO315" s="399">
        <f t="shared" si="363"/>
        <v>0</v>
      </c>
      <c r="BP315" s="399">
        <f t="shared" si="364"/>
        <v>0</v>
      </c>
      <c r="BQ315" s="412">
        <f t="shared" si="365"/>
        <v>0</v>
      </c>
      <c r="BR315" s="413">
        <f t="shared" si="366"/>
        <v>0</v>
      </c>
      <c r="BS315" s="398" t="str">
        <f t="shared" si="367"/>
        <v>0</v>
      </c>
      <c r="BT315" s="398" t="str">
        <f t="shared" si="368"/>
        <v>0</v>
      </c>
      <c r="BU315" s="412">
        <f t="shared" si="369"/>
        <v>0</v>
      </c>
      <c r="BV315" s="412" t="str">
        <f t="shared" si="370"/>
        <v>0m0</v>
      </c>
      <c r="BW315" s="399">
        <f t="shared" si="371"/>
        <v>0</v>
      </c>
      <c r="BX315" s="399">
        <f t="shared" si="372"/>
        <v>0</v>
      </c>
      <c r="BY315" s="412">
        <f t="shared" si="373"/>
        <v>0</v>
      </c>
      <c r="BZ315" s="413">
        <f t="shared" si="374"/>
        <v>0</v>
      </c>
      <c r="CA315" s="398" t="str">
        <f t="shared" si="375"/>
        <v>0</v>
      </c>
      <c r="CB315" s="398" t="str">
        <f t="shared" si="376"/>
        <v>0</v>
      </c>
      <c r="CC315" s="412">
        <f t="shared" si="377"/>
        <v>0</v>
      </c>
      <c r="CD315" s="412" t="str">
        <f t="shared" si="378"/>
        <v>0m0</v>
      </c>
      <c r="CE315" s="399">
        <f t="shared" si="379"/>
        <v>0</v>
      </c>
      <c r="CF315" s="399">
        <f t="shared" si="380"/>
        <v>0</v>
      </c>
      <c r="CG315" s="412">
        <f t="shared" si="381"/>
        <v>0</v>
      </c>
      <c r="CH315" s="413">
        <f t="shared" si="382"/>
        <v>0</v>
      </c>
      <c r="CI315" s="398" t="str">
        <f t="shared" si="383"/>
        <v>0</v>
      </c>
      <c r="CJ315" s="398" t="str">
        <f t="shared" si="384"/>
        <v>0</v>
      </c>
      <c r="CK315" s="412">
        <f t="shared" si="385"/>
        <v>0</v>
      </c>
      <c r="CL315" s="412" t="str">
        <f t="shared" si="386"/>
        <v>0m0</v>
      </c>
      <c r="CM315" s="399">
        <f t="shared" si="387"/>
        <v>0</v>
      </c>
      <c r="CN315" s="399">
        <f t="shared" si="388"/>
        <v>0</v>
      </c>
      <c r="CO315" s="412">
        <f t="shared" si="389"/>
        <v>0</v>
      </c>
      <c r="CP315" s="413">
        <f t="shared" si="390"/>
        <v>0</v>
      </c>
      <c r="CQ315" s="398" t="str">
        <f t="shared" si="391"/>
        <v>0</v>
      </c>
      <c r="CR315" s="398" t="str">
        <f t="shared" si="392"/>
        <v>0</v>
      </c>
      <c r="CS315" s="412">
        <f t="shared" si="393"/>
        <v>0</v>
      </c>
      <c r="CT315" s="412" t="str">
        <f t="shared" si="394"/>
        <v>0m0</v>
      </c>
      <c r="CU315" s="412">
        <f t="shared" si="395"/>
        <v>0</v>
      </c>
      <c r="CV315" s="412">
        <f t="shared" si="396"/>
        <v>0</v>
      </c>
      <c r="CW315" s="412">
        <f t="shared" si="397"/>
        <v>0</v>
      </c>
      <c r="CX315" s="412">
        <f t="shared" si="398"/>
        <v>0</v>
      </c>
      <c r="CY315" s="412">
        <f t="shared" si="399"/>
        <v>0</v>
      </c>
      <c r="CZ315" s="412" t="str">
        <f t="shared" si="400"/>
        <v/>
      </c>
      <c r="DA315" s="412" t="str">
        <f t="shared" si="401"/>
        <v/>
      </c>
      <c r="DB315" s="412" t="str">
        <f t="shared" si="402"/>
        <v/>
      </c>
      <c r="DC315" s="412" t="str">
        <f t="shared" si="403"/>
        <v/>
      </c>
      <c r="DD315" s="412" t="str">
        <f t="shared" si="404"/>
        <v/>
      </c>
      <c r="DE315" s="412"/>
      <c r="DF315" s="411"/>
      <c r="DG315" s="412" t="str">
        <f t="shared" si="405"/>
        <v/>
      </c>
      <c r="DH315" s="412" t="str">
        <f t="shared" si="406"/>
        <v/>
      </c>
      <c r="DI315" s="412">
        <f t="shared" si="407"/>
        <v>0</v>
      </c>
      <c r="DJ315" s="412" t="str">
        <f t="shared" si="408"/>
        <v/>
      </c>
      <c r="DK315" s="412" t="str">
        <f t="shared" si="409"/>
        <v/>
      </c>
      <c r="DL315" s="412" t="str">
        <f t="shared" si="410"/>
        <v/>
      </c>
      <c r="DM315" s="412" t="str">
        <f t="shared" si="411"/>
        <v/>
      </c>
      <c r="DN315" s="412" t="str">
        <f t="shared" si="412"/>
        <v/>
      </c>
      <c r="DO315" s="412" t="str">
        <f t="shared" si="413"/>
        <v/>
      </c>
    </row>
    <row r="316" spans="1:119" s="157" customFormat="1" ht="18" hidden="1" customHeight="1">
      <c r="A316" s="161" t="str">
        <f t="shared" si="421"/>
        <v/>
      </c>
      <c r="B316" s="158"/>
      <c r="C316" s="31" t="str">
        <f>IF(B316="","",VLOOKUP(B316,学連登録!$C$2:$G$3000,2,FALSE))</f>
        <v/>
      </c>
      <c r="D316" s="32" t="str">
        <f>IF(B316="","",VLOOKUP(B316,学連登録!$C$2:$G$3000,3,FALSE))</f>
        <v/>
      </c>
      <c r="E316" s="33" t="str">
        <f>IF(B316="","",VLOOKUP(B316,学連登録!$C$2:$G$3000,4,FALSE))</f>
        <v/>
      </c>
      <c r="F316" s="383" t="str">
        <f>IF(B316="","",VLOOKUP(B316,学連登録!$C$2:$I$3000,7,FALSE))</f>
        <v/>
      </c>
      <c r="G316" s="160"/>
      <c r="H316" s="905"/>
      <c r="I316" s="907"/>
      <c r="J316" s="160"/>
      <c r="K316" s="905"/>
      <c r="L316" s="906"/>
      <c r="M316" s="160"/>
      <c r="N316" s="819"/>
      <c r="O316" s="820"/>
      <c r="P316" s="159"/>
      <c r="Q316" s="905"/>
      <c r="R316" s="906"/>
      <c r="S316" s="159"/>
      <c r="T316" s="905"/>
      <c r="U316" s="906"/>
      <c r="V316" s="103" t="str">
        <f>IF(B316="","",VLOOKUP(B316,学連登録!$C$2:$H$3000,6,FALSE))</f>
        <v/>
      </c>
      <c r="Y316" s="118" t="str">
        <f t="shared" si="414"/>
        <v/>
      </c>
      <c r="Z316" s="97" t="str">
        <f>IF(G316="","",VLOOKUP(G316,種目名!$R$5:$T$104,3,0))</f>
        <v/>
      </c>
      <c r="AA316" s="99" t="str">
        <f>IF(J316="","",VLOOKUP(J316,種目名!$R$5:$T$104,3,0))</f>
        <v/>
      </c>
      <c r="AB316" s="119" t="str">
        <f>IF(M316="","",VLOOKUP(M316,種目名!$R$5:$T$104,3,0))</f>
        <v/>
      </c>
      <c r="AC316" s="119" t="str">
        <f>IF(P316="","",VLOOKUP(AF316,種目名!$R$5:$T$104,3,0))</f>
        <v/>
      </c>
      <c r="AD316" s="120" t="str">
        <f>IF(S316="","",VLOOKUP(AI316,種目名!$R$5:$T$104,3,0))</f>
        <v/>
      </c>
      <c r="AE316" s="117">
        <f t="shared" si="415"/>
        <v>0</v>
      </c>
      <c r="AF316" s="157" t="str">
        <f t="shared" si="416"/>
        <v/>
      </c>
      <c r="AG316" s="157" t="str">
        <f t="shared" si="417"/>
        <v/>
      </c>
      <c r="AH316" s="157">
        <f t="shared" si="418"/>
        <v>0</v>
      </c>
      <c r="AI316" s="157" t="str">
        <f t="shared" si="419"/>
        <v/>
      </c>
      <c r="AJ316" s="157" t="str">
        <f t="shared" si="420"/>
        <v/>
      </c>
      <c r="AK316" s="390"/>
      <c r="AL316" s="171">
        <f t="shared" si="348"/>
        <v>0</v>
      </c>
      <c r="AM316" s="399">
        <f t="shared" si="349"/>
        <v>0</v>
      </c>
      <c r="AN316" s="399">
        <f>COUNTIF($B$12:B316,B316)</f>
        <v>0</v>
      </c>
      <c r="AO316" s="399"/>
      <c r="AP316" s="399" t="str">
        <f t="shared" si="350"/>
        <v/>
      </c>
      <c r="AQ316" s="399" t="str">
        <f t="shared" si="350"/>
        <v/>
      </c>
      <c r="AR316" s="399" t="str">
        <f t="shared" si="350"/>
        <v/>
      </c>
      <c r="AS316" s="399" t="str">
        <f t="shared" si="350"/>
        <v/>
      </c>
      <c r="AT316" s="399">
        <f t="shared" si="351"/>
        <v>0</v>
      </c>
      <c r="AU316" s="399" t="str">
        <f t="shared" si="352"/>
        <v/>
      </c>
      <c r="AV316" s="399" t="str">
        <f t="shared" si="353"/>
        <v/>
      </c>
      <c r="AW316" s="399" t="str">
        <f t="shared" si="354"/>
        <v/>
      </c>
      <c r="AX316" s="399" t="str">
        <f t="shared" si="355"/>
        <v/>
      </c>
      <c r="AY316" s="399" t="str">
        <f t="shared" si="356"/>
        <v/>
      </c>
      <c r="AZ316" s="399" t="str">
        <f t="shared" si="344"/>
        <v/>
      </c>
      <c r="BA316" s="399" t="str">
        <f t="shared" si="344"/>
        <v/>
      </c>
      <c r="BB316" s="399" t="str">
        <f t="shared" si="344"/>
        <v/>
      </c>
      <c r="BC316" s="399" t="str">
        <f t="shared" si="344"/>
        <v/>
      </c>
      <c r="BD316" s="403" t="str">
        <f t="shared" si="344"/>
        <v/>
      </c>
      <c r="BE316" s="393">
        <f t="shared" si="357"/>
        <v>0</v>
      </c>
      <c r="BG316" s="399">
        <f t="shared" si="358"/>
        <v>0</v>
      </c>
      <c r="BH316" s="399">
        <f t="shared" si="359"/>
        <v>0</v>
      </c>
      <c r="BI316" s="412">
        <f t="shared" si="360"/>
        <v>0</v>
      </c>
      <c r="BJ316" s="413">
        <f t="shared" si="345"/>
        <v>0</v>
      </c>
      <c r="BK316" s="398" t="str">
        <f t="shared" si="346"/>
        <v>0</v>
      </c>
      <c r="BL316" s="398" t="str">
        <f t="shared" si="347"/>
        <v>0</v>
      </c>
      <c r="BM316" s="412">
        <f t="shared" si="361"/>
        <v>0</v>
      </c>
      <c r="BN316" s="412" t="str">
        <f t="shared" si="362"/>
        <v>0m0</v>
      </c>
      <c r="BO316" s="399">
        <f t="shared" si="363"/>
        <v>0</v>
      </c>
      <c r="BP316" s="399">
        <f t="shared" si="364"/>
        <v>0</v>
      </c>
      <c r="BQ316" s="412">
        <f t="shared" si="365"/>
        <v>0</v>
      </c>
      <c r="BR316" s="413">
        <f t="shared" si="366"/>
        <v>0</v>
      </c>
      <c r="BS316" s="398" t="str">
        <f t="shared" si="367"/>
        <v>0</v>
      </c>
      <c r="BT316" s="398" t="str">
        <f t="shared" si="368"/>
        <v>0</v>
      </c>
      <c r="BU316" s="412">
        <f t="shared" si="369"/>
        <v>0</v>
      </c>
      <c r="BV316" s="412" t="str">
        <f t="shared" si="370"/>
        <v>0m0</v>
      </c>
      <c r="BW316" s="399">
        <f t="shared" si="371"/>
        <v>0</v>
      </c>
      <c r="BX316" s="399">
        <f t="shared" si="372"/>
        <v>0</v>
      </c>
      <c r="BY316" s="412">
        <f t="shared" si="373"/>
        <v>0</v>
      </c>
      <c r="BZ316" s="413">
        <f t="shared" si="374"/>
        <v>0</v>
      </c>
      <c r="CA316" s="398" t="str">
        <f t="shared" si="375"/>
        <v>0</v>
      </c>
      <c r="CB316" s="398" t="str">
        <f t="shared" si="376"/>
        <v>0</v>
      </c>
      <c r="CC316" s="412">
        <f t="shared" si="377"/>
        <v>0</v>
      </c>
      <c r="CD316" s="412" t="str">
        <f t="shared" si="378"/>
        <v>0m0</v>
      </c>
      <c r="CE316" s="399">
        <f t="shared" si="379"/>
        <v>0</v>
      </c>
      <c r="CF316" s="399">
        <f t="shared" si="380"/>
        <v>0</v>
      </c>
      <c r="CG316" s="412">
        <f t="shared" si="381"/>
        <v>0</v>
      </c>
      <c r="CH316" s="413">
        <f t="shared" si="382"/>
        <v>0</v>
      </c>
      <c r="CI316" s="398" t="str">
        <f t="shared" si="383"/>
        <v>0</v>
      </c>
      <c r="CJ316" s="398" t="str">
        <f t="shared" si="384"/>
        <v>0</v>
      </c>
      <c r="CK316" s="412">
        <f t="shared" si="385"/>
        <v>0</v>
      </c>
      <c r="CL316" s="412" t="str">
        <f t="shared" si="386"/>
        <v>0m0</v>
      </c>
      <c r="CM316" s="399">
        <f t="shared" si="387"/>
        <v>0</v>
      </c>
      <c r="CN316" s="399">
        <f t="shared" si="388"/>
        <v>0</v>
      </c>
      <c r="CO316" s="412">
        <f t="shared" si="389"/>
        <v>0</v>
      </c>
      <c r="CP316" s="413">
        <f t="shared" si="390"/>
        <v>0</v>
      </c>
      <c r="CQ316" s="398" t="str">
        <f t="shared" si="391"/>
        <v>0</v>
      </c>
      <c r="CR316" s="398" t="str">
        <f t="shared" si="392"/>
        <v>0</v>
      </c>
      <c r="CS316" s="412">
        <f t="shared" si="393"/>
        <v>0</v>
      </c>
      <c r="CT316" s="412" t="str">
        <f t="shared" si="394"/>
        <v>0m0</v>
      </c>
      <c r="CU316" s="412">
        <f t="shared" si="395"/>
        <v>0</v>
      </c>
      <c r="CV316" s="412">
        <f t="shared" si="396"/>
        <v>0</v>
      </c>
      <c r="CW316" s="412">
        <f t="shared" si="397"/>
        <v>0</v>
      </c>
      <c r="CX316" s="412">
        <f t="shared" si="398"/>
        <v>0</v>
      </c>
      <c r="CY316" s="412">
        <f t="shared" si="399"/>
        <v>0</v>
      </c>
      <c r="CZ316" s="412" t="str">
        <f t="shared" si="400"/>
        <v/>
      </c>
      <c r="DA316" s="412" t="str">
        <f t="shared" si="401"/>
        <v/>
      </c>
      <c r="DB316" s="412" t="str">
        <f t="shared" si="402"/>
        <v/>
      </c>
      <c r="DC316" s="412" t="str">
        <f t="shared" si="403"/>
        <v/>
      </c>
      <c r="DD316" s="412" t="str">
        <f t="shared" si="404"/>
        <v/>
      </c>
      <c r="DE316" s="412"/>
      <c r="DF316" s="411"/>
      <c r="DG316" s="412" t="str">
        <f t="shared" si="405"/>
        <v/>
      </c>
      <c r="DH316" s="412" t="str">
        <f t="shared" si="406"/>
        <v/>
      </c>
      <c r="DI316" s="412">
        <f t="shared" si="407"/>
        <v>0</v>
      </c>
      <c r="DJ316" s="412" t="str">
        <f t="shared" si="408"/>
        <v/>
      </c>
      <c r="DK316" s="412" t="str">
        <f t="shared" si="409"/>
        <v/>
      </c>
      <c r="DL316" s="412" t="str">
        <f t="shared" si="410"/>
        <v/>
      </c>
      <c r="DM316" s="412" t="str">
        <f t="shared" si="411"/>
        <v/>
      </c>
      <c r="DN316" s="412" t="str">
        <f t="shared" si="412"/>
        <v/>
      </c>
      <c r="DO316" s="412" t="str">
        <f t="shared" si="413"/>
        <v/>
      </c>
    </row>
    <row r="317" spans="1:119" s="157" customFormat="1" ht="18" hidden="1" customHeight="1">
      <c r="A317" s="161" t="str">
        <f t="shared" si="421"/>
        <v/>
      </c>
      <c r="B317" s="158"/>
      <c r="C317" s="31" t="str">
        <f>IF(B317="","",VLOOKUP(B317,学連登録!$C$2:$G$3000,2,FALSE))</f>
        <v/>
      </c>
      <c r="D317" s="32" t="str">
        <f>IF(B317="","",VLOOKUP(B317,学連登録!$C$2:$G$3000,3,FALSE))</f>
        <v/>
      </c>
      <c r="E317" s="33" t="str">
        <f>IF(B317="","",VLOOKUP(B317,学連登録!$C$2:$G$3000,4,FALSE))</f>
        <v/>
      </c>
      <c r="F317" s="383" t="str">
        <f>IF(B317="","",VLOOKUP(B317,学連登録!$C$2:$I$3000,7,FALSE))</f>
        <v/>
      </c>
      <c r="G317" s="160"/>
      <c r="H317" s="905"/>
      <c r="I317" s="907"/>
      <c r="J317" s="160"/>
      <c r="K317" s="905"/>
      <c r="L317" s="906"/>
      <c r="M317" s="160"/>
      <c r="N317" s="819"/>
      <c r="O317" s="820"/>
      <c r="P317" s="159"/>
      <c r="Q317" s="905"/>
      <c r="R317" s="906"/>
      <c r="S317" s="159"/>
      <c r="T317" s="905"/>
      <c r="U317" s="906"/>
      <c r="V317" s="103" t="str">
        <f>IF(B317="","",VLOOKUP(B317,学連登録!$C$2:$H$3000,6,FALSE))</f>
        <v/>
      </c>
      <c r="Y317" s="118" t="str">
        <f t="shared" si="414"/>
        <v/>
      </c>
      <c r="Z317" s="97" t="str">
        <f>IF(G317="","",VLOOKUP(G317,種目名!$R$5:$T$104,3,0))</f>
        <v/>
      </c>
      <c r="AA317" s="99" t="str">
        <f>IF(J317="","",VLOOKUP(J317,種目名!$R$5:$T$104,3,0))</f>
        <v/>
      </c>
      <c r="AB317" s="119" t="str">
        <f>IF(M317="","",VLOOKUP(M317,種目名!$R$5:$T$104,3,0))</f>
        <v/>
      </c>
      <c r="AC317" s="119" t="str">
        <f>IF(P317="","",VLOOKUP(AF317,種目名!$R$5:$T$104,3,0))</f>
        <v/>
      </c>
      <c r="AD317" s="120" t="str">
        <f>IF(S317="","",VLOOKUP(AI317,種目名!$R$5:$T$104,3,0))</f>
        <v/>
      </c>
      <c r="AE317" s="117">
        <f t="shared" si="415"/>
        <v>0</v>
      </c>
      <c r="AF317" s="157" t="str">
        <f t="shared" si="416"/>
        <v/>
      </c>
      <c r="AG317" s="157" t="str">
        <f t="shared" si="417"/>
        <v/>
      </c>
      <c r="AH317" s="157">
        <f t="shared" si="418"/>
        <v>0</v>
      </c>
      <c r="AI317" s="157" t="str">
        <f t="shared" si="419"/>
        <v/>
      </c>
      <c r="AJ317" s="157" t="str">
        <f t="shared" si="420"/>
        <v/>
      </c>
      <c r="AK317" s="390"/>
      <c r="AL317" s="171">
        <f t="shared" si="348"/>
        <v>0</v>
      </c>
      <c r="AM317" s="399">
        <f t="shared" si="349"/>
        <v>0</v>
      </c>
      <c r="AN317" s="399">
        <f>COUNTIF($B$12:B317,B317)</f>
        <v>0</v>
      </c>
      <c r="AO317" s="399"/>
      <c r="AP317" s="399" t="str">
        <f t="shared" si="350"/>
        <v/>
      </c>
      <c r="AQ317" s="399" t="str">
        <f t="shared" si="350"/>
        <v/>
      </c>
      <c r="AR317" s="399" t="str">
        <f t="shared" si="350"/>
        <v/>
      </c>
      <c r="AS317" s="399" t="str">
        <f t="shared" si="350"/>
        <v/>
      </c>
      <c r="AT317" s="399">
        <f t="shared" si="351"/>
        <v>0</v>
      </c>
      <c r="AU317" s="399" t="str">
        <f t="shared" si="352"/>
        <v/>
      </c>
      <c r="AV317" s="399" t="str">
        <f t="shared" si="353"/>
        <v/>
      </c>
      <c r="AW317" s="399" t="str">
        <f t="shared" si="354"/>
        <v/>
      </c>
      <c r="AX317" s="399" t="str">
        <f t="shared" si="355"/>
        <v/>
      </c>
      <c r="AY317" s="399" t="str">
        <f t="shared" si="356"/>
        <v/>
      </c>
      <c r="AZ317" s="399" t="str">
        <f t="shared" si="344"/>
        <v/>
      </c>
      <c r="BA317" s="399" t="str">
        <f t="shared" si="344"/>
        <v/>
      </c>
      <c r="BB317" s="399" t="str">
        <f t="shared" si="344"/>
        <v/>
      </c>
      <c r="BC317" s="399" t="str">
        <f t="shared" si="344"/>
        <v/>
      </c>
      <c r="BD317" s="403" t="str">
        <f t="shared" si="344"/>
        <v/>
      </c>
      <c r="BE317" s="393">
        <f t="shared" si="357"/>
        <v>0</v>
      </c>
      <c r="BG317" s="399">
        <f t="shared" si="358"/>
        <v>0</v>
      </c>
      <c r="BH317" s="399">
        <f t="shared" si="359"/>
        <v>0</v>
      </c>
      <c r="BI317" s="412">
        <f t="shared" si="360"/>
        <v>0</v>
      </c>
      <c r="BJ317" s="413">
        <f t="shared" si="345"/>
        <v>0</v>
      </c>
      <c r="BK317" s="398" t="str">
        <f t="shared" si="346"/>
        <v>0</v>
      </c>
      <c r="BL317" s="398" t="str">
        <f t="shared" si="347"/>
        <v>0</v>
      </c>
      <c r="BM317" s="412">
        <f t="shared" si="361"/>
        <v>0</v>
      </c>
      <c r="BN317" s="412" t="str">
        <f t="shared" si="362"/>
        <v>0m0</v>
      </c>
      <c r="BO317" s="399">
        <f t="shared" si="363"/>
        <v>0</v>
      </c>
      <c r="BP317" s="399">
        <f t="shared" si="364"/>
        <v>0</v>
      </c>
      <c r="BQ317" s="412">
        <f t="shared" si="365"/>
        <v>0</v>
      </c>
      <c r="BR317" s="413">
        <f t="shared" si="366"/>
        <v>0</v>
      </c>
      <c r="BS317" s="398" t="str">
        <f t="shared" si="367"/>
        <v>0</v>
      </c>
      <c r="BT317" s="398" t="str">
        <f t="shared" si="368"/>
        <v>0</v>
      </c>
      <c r="BU317" s="412">
        <f t="shared" si="369"/>
        <v>0</v>
      </c>
      <c r="BV317" s="412" t="str">
        <f t="shared" si="370"/>
        <v>0m0</v>
      </c>
      <c r="BW317" s="399">
        <f t="shared" si="371"/>
        <v>0</v>
      </c>
      <c r="BX317" s="399">
        <f t="shared" si="372"/>
        <v>0</v>
      </c>
      <c r="BY317" s="412">
        <f t="shared" si="373"/>
        <v>0</v>
      </c>
      <c r="BZ317" s="413">
        <f t="shared" si="374"/>
        <v>0</v>
      </c>
      <c r="CA317" s="398" t="str">
        <f t="shared" si="375"/>
        <v>0</v>
      </c>
      <c r="CB317" s="398" t="str">
        <f t="shared" si="376"/>
        <v>0</v>
      </c>
      <c r="CC317" s="412">
        <f t="shared" si="377"/>
        <v>0</v>
      </c>
      <c r="CD317" s="412" t="str">
        <f t="shared" si="378"/>
        <v>0m0</v>
      </c>
      <c r="CE317" s="399">
        <f t="shared" si="379"/>
        <v>0</v>
      </c>
      <c r="CF317" s="399">
        <f t="shared" si="380"/>
        <v>0</v>
      </c>
      <c r="CG317" s="412">
        <f t="shared" si="381"/>
        <v>0</v>
      </c>
      <c r="CH317" s="413">
        <f t="shared" si="382"/>
        <v>0</v>
      </c>
      <c r="CI317" s="398" t="str">
        <f t="shared" si="383"/>
        <v>0</v>
      </c>
      <c r="CJ317" s="398" t="str">
        <f t="shared" si="384"/>
        <v>0</v>
      </c>
      <c r="CK317" s="412">
        <f t="shared" si="385"/>
        <v>0</v>
      </c>
      <c r="CL317" s="412" t="str">
        <f t="shared" si="386"/>
        <v>0m0</v>
      </c>
      <c r="CM317" s="399">
        <f t="shared" si="387"/>
        <v>0</v>
      </c>
      <c r="CN317" s="399">
        <f t="shared" si="388"/>
        <v>0</v>
      </c>
      <c r="CO317" s="412">
        <f t="shared" si="389"/>
        <v>0</v>
      </c>
      <c r="CP317" s="413">
        <f t="shared" si="390"/>
        <v>0</v>
      </c>
      <c r="CQ317" s="398" t="str">
        <f t="shared" si="391"/>
        <v>0</v>
      </c>
      <c r="CR317" s="398" t="str">
        <f t="shared" si="392"/>
        <v>0</v>
      </c>
      <c r="CS317" s="412">
        <f t="shared" si="393"/>
        <v>0</v>
      </c>
      <c r="CT317" s="412" t="str">
        <f t="shared" si="394"/>
        <v>0m0</v>
      </c>
      <c r="CU317" s="412">
        <f t="shared" si="395"/>
        <v>0</v>
      </c>
      <c r="CV317" s="412">
        <f t="shared" si="396"/>
        <v>0</v>
      </c>
      <c r="CW317" s="412">
        <f t="shared" si="397"/>
        <v>0</v>
      </c>
      <c r="CX317" s="412">
        <f t="shared" si="398"/>
        <v>0</v>
      </c>
      <c r="CY317" s="412">
        <f t="shared" si="399"/>
        <v>0</v>
      </c>
      <c r="CZ317" s="412" t="str">
        <f t="shared" si="400"/>
        <v/>
      </c>
      <c r="DA317" s="412" t="str">
        <f t="shared" si="401"/>
        <v/>
      </c>
      <c r="DB317" s="412" t="str">
        <f t="shared" si="402"/>
        <v/>
      </c>
      <c r="DC317" s="412" t="str">
        <f t="shared" si="403"/>
        <v/>
      </c>
      <c r="DD317" s="412" t="str">
        <f t="shared" si="404"/>
        <v/>
      </c>
      <c r="DE317" s="412"/>
      <c r="DF317" s="411"/>
      <c r="DG317" s="412" t="str">
        <f t="shared" si="405"/>
        <v/>
      </c>
      <c r="DH317" s="412" t="str">
        <f t="shared" si="406"/>
        <v/>
      </c>
      <c r="DI317" s="412">
        <f t="shared" si="407"/>
        <v>0</v>
      </c>
      <c r="DJ317" s="412" t="str">
        <f t="shared" si="408"/>
        <v/>
      </c>
      <c r="DK317" s="412" t="str">
        <f t="shared" si="409"/>
        <v/>
      </c>
      <c r="DL317" s="412" t="str">
        <f t="shared" si="410"/>
        <v/>
      </c>
      <c r="DM317" s="412" t="str">
        <f t="shared" si="411"/>
        <v/>
      </c>
      <c r="DN317" s="412" t="str">
        <f t="shared" si="412"/>
        <v/>
      </c>
      <c r="DO317" s="412" t="str">
        <f t="shared" si="413"/>
        <v/>
      </c>
    </row>
    <row r="318" spans="1:119" s="157" customFormat="1" ht="18" hidden="1" customHeight="1">
      <c r="A318" s="161" t="str">
        <f t="shared" si="421"/>
        <v/>
      </c>
      <c r="B318" s="158"/>
      <c r="C318" s="31" t="str">
        <f>IF(B318="","",VLOOKUP(B318,学連登録!$C$2:$G$3000,2,FALSE))</f>
        <v/>
      </c>
      <c r="D318" s="32" t="str">
        <f>IF(B318="","",VLOOKUP(B318,学連登録!$C$2:$G$3000,3,FALSE))</f>
        <v/>
      </c>
      <c r="E318" s="33" t="str">
        <f>IF(B318="","",VLOOKUP(B318,学連登録!$C$2:$G$3000,4,FALSE))</f>
        <v/>
      </c>
      <c r="F318" s="383" t="str">
        <f>IF(B318="","",VLOOKUP(B318,学連登録!$C$2:$I$3000,7,FALSE))</f>
        <v/>
      </c>
      <c r="G318" s="160"/>
      <c r="H318" s="905"/>
      <c r="I318" s="907"/>
      <c r="J318" s="160"/>
      <c r="K318" s="905"/>
      <c r="L318" s="906"/>
      <c r="M318" s="160"/>
      <c r="N318" s="819"/>
      <c r="O318" s="820"/>
      <c r="P318" s="159"/>
      <c r="Q318" s="905"/>
      <c r="R318" s="906"/>
      <c r="S318" s="159"/>
      <c r="T318" s="905"/>
      <c r="U318" s="906"/>
      <c r="V318" s="103" t="str">
        <f>IF(B318="","",VLOOKUP(B318,学連登録!$C$2:$H$3000,6,FALSE))</f>
        <v/>
      </c>
      <c r="Y318" s="118" t="str">
        <f t="shared" si="414"/>
        <v/>
      </c>
      <c r="Z318" s="97" t="str">
        <f>IF(G318="","",VLOOKUP(G318,種目名!$R$5:$T$104,3,0))</f>
        <v/>
      </c>
      <c r="AA318" s="99" t="str">
        <f>IF(J318="","",VLOOKUP(J318,種目名!$R$5:$T$104,3,0))</f>
        <v/>
      </c>
      <c r="AB318" s="119" t="str">
        <f>IF(M318="","",VLOOKUP(M318,種目名!$R$5:$T$104,3,0))</f>
        <v/>
      </c>
      <c r="AC318" s="119" t="str">
        <f>IF(P318="","",VLOOKUP(AF318,種目名!$R$5:$T$104,3,0))</f>
        <v/>
      </c>
      <c r="AD318" s="120" t="str">
        <f>IF(S318="","",VLOOKUP(AI318,種目名!$R$5:$T$104,3,0))</f>
        <v/>
      </c>
      <c r="AE318" s="117">
        <f t="shared" si="415"/>
        <v>0</v>
      </c>
      <c r="AF318" s="157" t="str">
        <f t="shared" si="416"/>
        <v/>
      </c>
      <c r="AG318" s="157" t="str">
        <f t="shared" si="417"/>
        <v/>
      </c>
      <c r="AH318" s="157">
        <f t="shared" si="418"/>
        <v>0</v>
      </c>
      <c r="AI318" s="157" t="str">
        <f t="shared" si="419"/>
        <v/>
      </c>
      <c r="AJ318" s="157" t="str">
        <f t="shared" si="420"/>
        <v/>
      </c>
      <c r="AK318" s="390"/>
      <c r="AL318" s="171">
        <f t="shared" si="348"/>
        <v>0</v>
      </c>
      <c r="AM318" s="399">
        <f t="shared" si="349"/>
        <v>0</v>
      </c>
      <c r="AN318" s="399">
        <f>COUNTIF($B$12:B318,B318)</f>
        <v>0</v>
      </c>
      <c r="AO318" s="399"/>
      <c r="AP318" s="399" t="str">
        <f t="shared" si="350"/>
        <v/>
      </c>
      <c r="AQ318" s="399" t="str">
        <f t="shared" si="350"/>
        <v/>
      </c>
      <c r="AR318" s="399" t="str">
        <f t="shared" si="350"/>
        <v/>
      </c>
      <c r="AS318" s="399" t="str">
        <f t="shared" si="350"/>
        <v/>
      </c>
      <c r="AT318" s="399">
        <f t="shared" si="351"/>
        <v>0</v>
      </c>
      <c r="AU318" s="399" t="str">
        <f t="shared" si="352"/>
        <v/>
      </c>
      <c r="AV318" s="399" t="str">
        <f t="shared" si="353"/>
        <v/>
      </c>
      <c r="AW318" s="399" t="str">
        <f t="shared" si="354"/>
        <v/>
      </c>
      <c r="AX318" s="399" t="str">
        <f t="shared" si="355"/>
        <v/>
      </c>
      <c r="AY318" s="399" t="str">
        <f t="shared" si="356"/>
        <v/>
      </c>
      <c r="AZ318" s="399" t="str">
        <f t="shared" si="344"/>
        <v/>
      </c>
      <c r="BA318" s="399" t="str">
        <f t="shared" si="344"/>
        <v/>
      </c>
      <c r="BB318" s="399" t="str">
        <f t="shared" si="344"/>
        <v/>
      </c>
      <c r="BC318" s="399" t="str">
        <f t="shared" si="344"/>
        <v/>
      </c>
      <c r="BD318" s="403" t="str">
        <f t="shared" si="344"/>
        <v/>
      </c>
      <c r="BE318" s="393">
        <f t="shared" si="357"/>
        <v>0</v>
      </c>
      <c r="BG318" s="399">
        <f t="shared" si="358"/>
        <v>0</v>
      </c>
      <c r="BH318" s="399">
        <f t="shared" si="359"/>
        <v>0</v>
      </c>
      <c r="BI318" s="412">
        <f t="shared" si="360"/>
        <v>0</v>
      </c>
      <c r="BJ318" s="413">
        <f t="shared" si="345"/>
        <v>0</v>
      </c>
      <c r="BK318" s="398" t="str">
        <f t="shared" si="346"/>
        <v>0</v>
      </c>
      <c r="BL318" s="398" t="str">
        <f t="shared" si="347"/>
        <v>0</v>
      </c>
      <c r="BM318" s="412">
        <f t="shared" si="361"/>
        <v>0</v>
      </c>
      <c r="BN318" s="412" t="str">
        <f t="shared" si="362"/>
        <v>0m0</v>
      </c>
      <c r="BO318" s="399">
        <f t="shared" si="363"/>
        <v>0</v>
      </c>
      <c r="BP318" s="399">
        <f t="shared" si="364"/>
        <v>0</v>
      </c>
      <c r="BQ318" s="412">
        <f t="shared" si="365"/>
        <v>0</v>
      </c>
      <c r="BR318" s="413">
        <f t="shared" si="366"/>
        <v>0</v>
      </c>
      <c r="BS318" s="398" t="str">
        <f t="shared" si="367"/>
        <v>0</v>
      </c>
      <c r="BT318" s="398" t="str">
        <f t="shared" si="368"/>
        <v>0</v>
      </c>
      <c r="BU318" s="412">
        <f t="shared" si="369"/>
        <v>0</v>
      </c>
      <c r="BV318" s="412" t="str">
        <f t="shared" si="370"/>
        <v>0m0</v>
      </c>
      <c r="BW318" s="399">
        <f t="shared" si="371"/>
        <v>0</v>
      </c>
      <c r="BX318" s="399">
        <f t="shared" si="372"/>
        <v>0</v>
      </c>
      <c r="BY318" s="412">
        <f t="shared" si="373"/>
        <v>0</v>
      </c>
      <c r="BZ318" s="413">
        <f t="shared" si="374"/>
        <v>0</v>
      </c>
      <c r="CA318" s="398" t="str">
        <f t="shared" si="375"/>
        <v>0</v>
      </c>
      <c r="CB318" s="398" t="str">
        <f t="shared" si="376"/>
        <v>0</v>
      </c>
      <c r="CC318" s="412">
        <f t="shared" si="377"/>
        <v>0</v>
      </c>
      <c r="CD318" s="412" t="str">
        <f t="shared" si="378"/>
        <v>0m0</v>
      </c>
      <c r="CE318" s="399">
        <f t="shared" si="379"/>
        <v>0</v>
      </c>
      <c r="CF318" s="399">
        <f t="shared" si="380"/>
        <v>0</v>
      </c>
      <c r="CG318" s="412">
        <f t="shared" si="381"/>
        <v>0</v>
      </c>
      <c r="CH318" s="413">
        <f t="shared" si="382"/>
        <v>0</v>
      </c>
      <c r="CI318" s="398" t="str">
        <f t="shared" si="383"/>
        <v>0</v>
      </c>
      <c r="CJ318" s="398" t="str">
        <f t="shared" si="384"/>
        <v>0</v>
      </c>
      <c r="CK318" s="412">
        <f t="shared" si="385"/>
        <v>0</v>
      </c>
      <c r="CL318" s="412" t="str">
        <f t="shared" si="386"/>
        <v>0m0</v>
      </c>
      <c r="CM318" s="399">
        <f t="shared" si="387"/>
        <v>0</v>
      </c>
      <c r="CN318" s="399">
        <f t="shared" si="388"/>
        <v>0</v>
      </c>
      <c r="CO318" s="412">
        <f t="shared" si="389"/>
        <v>0</v>
      </c>
      <c r="CP318" s="413">
        <f t="shared" si="390"/>
        <v>0</v>
      </c>
      <c r="CQ318" s="398" t="str">
        <f t="shared" si="391"/>
        <v>0</v>
      </c>
      <c r="CR318" s="398" t="str">
        <f t="shared" si="392"/>
        <v>0</v>
      </c>
      <c r="CS318" s="412">
        <f t="shared" si="393"/>
        <v>0</v>
      </c>
      <c r="CT318" s="412" t="str">
        <f t="shared" si="394"/>
        <v>0m0</v>
      </c>
      <c r="CU318" s="412">
        <f t="shared" si="395"/>
        <v>0</v>
      </c>
      <c r="CV318" s="412">
        <f t="shared" si="396"/>
        <v>0</v>
      </c>
      <c r="CW318" s="412">
        <f t="shared" si="397"/>
        <v>0</v>
      </c>
      <c r="CX318" s="412">
        <f t="shared" si="398"/>
        <v>0</v>
      </c>
      <c r="CY318" s="412">
        <f t="shared" si="399"/>
        <v>0</v>
      </c>
      <c r="CZ318" s="412" t="str">
        <f t="shared" si="400"/>
        <v/>
      </c>
      <c r="DA318" s="412" t="str">
        <f t="shared" si="401"/>
        <v/>
      </c>
      <c r="DB318" s="412" t="str">
        <f t="shared" si="402"/>
        <v/>
      </c>
      <c r="DC318" s="412" t="str">
        <f t="shared" si="403"/>
        <v/>
      </c>
      <c r="DD318" s="412" t="str">
        <f t="shared" si="404"/>
        <v/>
      </c>
      <c r="DE318" s="412"/>
      <c r="DF318" s="411"/>
      <c r="DG318" s="412" t="str">
        <f t="shared" si="405"/>
        <v/>
      </c>
      <c r="DH318" s="412" t="str">
        <f t="shared" si="406"/>
        <v/>
      </c>
      <c r="DI318" s="412">
        <f t="shared" si="407"/>
        <v>0</v>
      </c>
      <c r="DJ318" s="412" t="str">
        <f t="shared" si="408"/>
        <v/>
      </c>
      <c r="DK318" s="412" t="str">
        <f t="shared" si="409"/>
        <v/>
      </c>
      <c r="DL318" s="412" t="str">
        <f t="shared" si="410"/>
        <v/>
      </c>
      <c r="DM318" s="412" t="str">
        <f t="shared" si="411"/>
        <v/>
      </c>
      <c r="DN318" s="412" t="str">
        <f t="shared" si="412"/>
        <v/>
      </c>
      <c r="DO318" s="412" t="str">
        <f t="shared" si="413"/>
        <v/>
      </c>
    </row>
    <row r="319" spans="1:119" s="157" customFormat="1" ht="18" hidden="1" customHeight="1">
      <c r="A319" s="161" t="str">
        <f t="shared" si="421"/>
        <v/>
      </c>
      <c r="B319" s="158"/>
      <c r="C319" s="31" t="str">
        <f>IF(B319="","",VLOOKUP(B319,学連登録!$C$2:$G$3000,2,FALSE))</f>
        <v/>
      </c>
      <c r="D319" s="32" t="str">
        <f>IF(B319="","",VLOOKUP(B319,学連登録!$C$2:$G$3000,3,FALSE))</f>
        <v/>
      </c>
      <c r="E319" s="33" t="str">
        <f>IF(B319="","",VLOOKUP(B319,学連登録!$C$2:$G$3000,4,FALSE))</f>
        <v/>
      </c>
      <c r="F319" s="383" t="str">
        <f>IF(B319="","",VLOOKUP(B319,学連登録!$C$2:$I$3000,7,FALSE))</f>
        <v/>
      </c>
      <c r="G319" s="160"/>
      <c r="H319" s="905"/>
      <c r="I319" s="907"/>
      <c r="J319" s="160"/>
      <c r="K319" s="905"/>
      <c r="L319" s="906"/>
      <c r="M319" s="160"/>
      <c r="N319" s="819"/>
      <c r="O319" s="820"/>
      <c r="P319" s="159"/>
      <c r="Q319" s="905"/>
      <c r="R319" s="906"/>
      <c r="S319" s="159"/>
      <c r="T319" s="905"/>
      <c r="U319" s="906"/>
      <c r="V319" s="103" t="str">
        <f>IF(B319="","",VLOOKUP(B319,学連登録!$C$2:$H$3000,6,FALSE))</f>
        <v/>
      </c>
      <c r="Y319" s="118" t="str">
        <f t="shared" si="414"/>
        <v/>
      </c>
      <c r="Z319" s="97" t="str">
        <f>IF(G319="","",VLOOKUP(G319,種目名!$R$5:$T$104,3,0))</f>
        <v/>
      </c>
      <c r="AA319" s="99" t="str">
        <f>IF(J319="","",VLOOKUP(J319,種目名!$R$5:$T$104,3,0))</f>
        <v/>
      </c>
      <c r="AB319" s="119" t="str">
        <f>IF(M319="","",VLOOKUP(M319,種目名!$R$5:$T$104,3,0))</f>
        <v/>
      </c>
      <c r="AC319" s="119" t="str">
        <f>IF(P319="","",VLOOKUP(AF319,種目名!$R$5:$T$104,3,0))</f>
        <v/>
      </c>
      <c r="AD319" s="120" t="str">
        <f>IF(S319="","",VLOOKUP(AI319,種目名!$R$5:$T$104,3,0))</f>
        <v/>
      </c>
      <c r="AE319" s="117">
        <f t="shared" si="415"/>
        <v>0</v>
      </c>
      <c r="AF319" s="157" t="str">
        <f t="shared" si="416"/>
        <v/>
      </c>
      <c r="AG319" s="157" t="str">
        <f t="shared" si="417"/>
        <v/>
      </c>
      <c r="AH319" s="157">
        <f t="shared" si="418"/>
        <v>0</v>
      </c>
      <c r="AI319" s="157" t="str">
        <f t="shared" si="419"/>
        <v/>
      </c>
      <c r="AJ319" s="157" t="str">
        <f t="shared" si="420"/>
        <v/>
      </c>
      <c r="AK319" s="390"/>
      <c r="AL319" s="171">
        <f t="shared" si="348"/>
        <v>0</v>
      </c>
      <c r="AM319" s="399">
        <f t="shared" si="349"/>
        <v>0</v>
      </c>
      <c r="AN319" s="399">
        <f>COUNTIF($B$12:B319,B319)</f>
        <v>0</v>
      </c>
      <c r="AO319" s="399"/>
      <c r="AP319" s="399" t="str">
        <f t="shared" si="350"/>
        <v/>
      </c>
      <c r="AQ319" s="399" t="str">
        <f t="shared" si="350"/>
        <v/>
      </c>
      <c r="AR319" s="399" t="str">
        <f t="shared" si="350"/>
        <v/>
      </c>
      <c r="AS319" s="399" t="str">
        <f t="shared" si="350"/>
        <v/>
      </c>
      <c r="AT319" s="399">
        <f t="shared" si="351"/>
        <v>0</v>
      </c>
      <c r="AU319" s="399" t="str">
        <f t="shared" si="352"/>
        <v/>
      </c>
      <c r="AV319" s="399" t="str">
        <f t="shared" si="353"/>
        <v/>
      </c>
      <c r="AW319" s="399" t="str">
        <f t="shared" si="354"/>
        <v/>
      </c>
      <c r="AX319" s="399" t="str">
        <f t="shared" si="355"/>
        <v/>
      </c>
      <c r="AY319" s="399" t="str">
        <f t="shared" si="356"/>
        <v/>
      </c>
      <c r="AZ319" s="399" t="str">
        <f t="shared" ref="AZ319:BD369" si="422">IF(AU319="","",COUNTIF($AU$12:$AY$520,AU319))</f>
        <v/>
      </c>
      <c r="BA319" s="399" t="str">
        <f t="shared" si="422"/>
        <v/>
      </c>
      <c r="BB319" s="399" t="str">
        <f t="shared" si="422"/>
        <v/>
      </c>
      <c r="BC319" s="399" t="str">
        <f t="shared" si="422"/>
        <v/>
      </c>
      <c r="BD319" s="403" t="str">
        <f t="shared" si="422"/>
        <v/>
      </c>
      <c r="BE319" s="393">
        <f t="shared" si="357"/>
        <v>0</v>
      </c>
      <c r="BG319" s="399">
        <f t="shared" si="358"/>
        <v>0</v>
      </c>
      <c r="BH319" s="399">
        <f t="shared" si="359"/>
        <v>0</v>
      </c>
      <c r="BI319" s="412">
        <f t="shared" si="360"/>
        <v>0</v>
      </c>
      <c r="BJ319" s="413">
        <f t="shared" si="345"/>
        <v>0</v>
      </c>
      <c r="BK319" s="398" t="str">
        <f t="shared" si="346"/>
        <v>0</v>
      </c>
      <c r="BL319" s="398" t="str">
        <f t="shared" si="347"/>
        <v>0</v>
      </c>
      <c r="BM319" s="412">
        <f t="shared" si="361"/>
        <v>0</v>
      </c>
      <c r="BN319" s="412" t="str">
        <f t="shared" si="362"/>
        <v>0m0</v>
      </c>
      <c r="BO319" s="399">
        <f t="shared" si="363"/>
        <v>0</v>
      </c>
      <c r="BP319" s="399">
        <f t="shared" si="364"/>
        <v>0</v>
      </c>
      <c r="BQ319" s="412">
        <f t="shared" si="365"/>
        <v>0</v>
      </c>
      <c r="BR319" s="413">
        <f t="shared" si="366"/>
        <v>0</v>
      </c>
      <c r="BS319" s="398" t="str">
        <f t="shared" si="367"/>
        <v>0</v>
      </c>
      <c r="BT319" s="398" t="str">
        <f t="shared" si="368"/>
        <v>0</v>
      </c>
      <c r="BU319" s="412">
        <f t="shared" si="369"/>
        <v>0</v>
      </c>
      <c r="BV319" s="412" t="str">
        <f t="shared" si="370"/>
        <v>0m0</v>
      </c>
      <c r="BW319" s="399">
        <f t="shared" si="371"/>
        <v>0</v>
      </c>
      <c r="BX319" s="399">
        <f t="shared" si="372"/>
        <v>0</v>
      </c>
      <c r="BY319" s="412">
        <f t="shared" si="373"/>
        <v>0</v>
      </c>
      <c r="BZ319" s="413">
        <f t="shared" si="374"/>
        <v>0</v>
      </c>
      <c r="CA319" s="398" t="str">
        <f t="shared" si="375"/>
        <v>0</v>
      </c>
      <c r="CB319" s="398" t="str">
        <f t="shared" si="376"/>
        <v>0</v>
      </c>
      <c r="CC319" s="412">
        <f t="shared" si="377"/>
        <v>0</v>
      </c>
      <c r="CD319" s="412" t="str">
        <f t="shared" si="378"/>
        <v>0m0</v>
      </c>
      <c r="CE319" s="399">
        <f t="shared" si="379"/>
        <v>0</v>
      </c>
      <c r="CF319" s="399">
        <f t="shared" si="380"/>
        <v>0</v>
      </c>
      <c r="CG319" s="412">
        <f t="shared" si="381"/>
        <v>0</v>
      </c>
      <c r="CH319" s="413">
        <f t="shared" si="382"/>
        <v>0</v>
      </c>
      <c r="CI319" s="398" t="str">
        <f t="shared" si="383"/>
        <v>0</v>
      </c>
      <c r="CJ319" s="398" t="str">
        <f t="shared" si="384"/>
        <v>0</v>
      </c>
      <c r="CK319" s="412">
        <f t="shared" si="385"/>
        <v>0</v>
      </c>
      <c r="CL319" s="412" t="str">
        <f t="shared" si="386"/>
        <v>0m0</v>
      </c>
      <c r="CM319" s="399">
        <f t="shared" si="387"/>
        <v>0</v>
      </c>
      <c r="CN319" s="399">
        <f t="shared" si="388"/>
        <v>0</v>
      </c>
      <c r="CO319" s="412">
        <f t="shared" si="389"/>
        <v>0</v>
      </c>
      <c r="CP319" s="413">
        <f t="shared" si="390"/>
        <v>0</v>
      </c>
      <c r="CQ319" s="398" t="str">
        <f t="shared" si="391"/>
        <v>0</v>
      </c>
      <c r="CR319" s="398" t="str">
        <f t="shared" si="392"/>
        <v>0</v>
      </c>
      <c r="CS319" s="412">
        <f t="shared" si="393"/>
        <v>0</v>
      </c>
      <c r="CT319" s="412" t="str">
        <f t="shared" si="394"/>
        <v>0m0</v>
      </c>
      <c r="CU319" s="412">
        <f t="shared" si="395"/>
        <v>0</v>
      </c>
      <c r="CV319" s="412">
        <f t="shared" si="396"/>
        <v>0</v>
      </c>
      <c r="CW319" s="412">
        <f t="shared" si="397"/>
        <v>0</v>
      </c>
      <c r="CX319" s="412">
        <f t="shared" si="398"/>
        <v>0</v>
      </c>
      <c r="CY319" s="412">
        <f t="shared" si="399"/>
        <v>0</v>
      </c>
      <c r="CZ319" s="412" t="str">
        <f t="shared" si="400"/>
        <v/>
      </c>
      <c r="DA319" s="412" t="str">
        <f t="shared" si="401"/>
        <v/>
      </c>
      <c r="DB319" s="412" t="str">
        <f t="shared" si="402"/>
        <v/>
      </c>
      <c r="DC319" s="412" t="str">
        <f t="shared" si="403"/>
        <v/>
      </c>
      <c r="DD319" s="412" t="str">
        <f t="shared" si="404"/>
        <v/>
      </c>
      <c r="DE319" s="412"/>
      <c r="DF319" s="411"/>
      <c r="DG319" s="412" t="str">
        <f t="shared" si="405"/>
        <v/>
      </c>
      <c r="DH319" s="412" t="str">
        <f t="shared" si="406"/>
        <v/>
      </c>
      <c r="DI319" s="412">
        <f t="shared" si="407"/>
        <v>0</v>
      </c>
      <c r="DJ319" s="412" t="str">
        <f t="shared" si="408"/>
        <v/>
      </c>
      <c r="DK319" s="412" t="str">
        <f t="shared" si="409"/>
        <v/>
      </c>
      <c r="DL319" s="412" t="str">
        <f t="shared" si="410"/>
        <v/>
      </c>
      <c r="DM319" s="412" t="str">
        <f t="shared" si="411"/>
        <v/>
      </c>
      <c r="DN319" s="412" t="str">
        <f t="shared" si="412"/>
        <v/>
      </c>
      <c r="DO319" s="412" t="str">
        <f t="shared" si="413"/>
        <v/>
      </c>
    </row>
    <row r="320" spans="1:119" s="157" customFormat="1" ht="18" hidden="1" customHeight="1">
      <c r="A320" s="161" t="str">
        <f t="shared" si="421"/>
        <v/>
      </c>
      <c r="B320" s="158"/>
      <c r="C320" s="31" t="str">
        <f>IF(B320="","",VLOOKUP(B320,学連登録!$C$2:$G$3000,2,FALSE))</f>
        <v/>
      </c>
      <c r="D320" s="32" t="str">
        <f>IF(B320="","",VLOOKUP(B320,学連登録!$C$2:$G$3000,3,FALSE))</f>
        <v/>
      </c>
      <c r="E320" s="33" t="str">
        <f>IF(B320="","",VLOOKUP(B320,学連登録!$C$2:$G$3000,4,FALSE))</f>
        <v/>
      </c>
      <c r="F320" s="383" t="str">
        <f>IF(B320="","",VLOOKUP(B320,学連登録!$C$2:$I$3000,7,FALSE))</f>
        <v/>
      </c>
      <c r="G320" s="160"/>
      <c r="H320" s="905"/>
      <c r="I320" s="907"/>
      <c r="J320" s="160"/>
      <c r="K320" s="905"/>
      <c r="L320" s="906"/>
      <c r="M320" s="160"/>
      <c r="N320" s="819"/>
      <c r="O320" s="820"/>
      <c r="P320" s="159"/>
      <c r="Q320" s="905"/>
      <c r="R320" s="906"/>
      <c r="S320" s="159"/>
      <c r="T320" s="905"/>
      <c r="U320" s="906"/>
      <c r="V320" s="103" t="str">
        <f>IF(B320="","",VLOOKUP(B320,学連登録!$C$2:$H$3000,6,FALSE))</f>
        <v/>
      </c>
      <c r="Y320" s="118" t="str">
        <f t="shared" si="414"/>
        <v/>
      </c>
      <c r="Z320" s="97" t="str">
        <f>IF(G320="","",VLOOKUP(G320,種目名!$R$5:$T$104,3,0))</f>
        <v/>
      </c>
      <c r="AA320" s="99" t="str">
        <f>IF(J320="","",VLOOKUP(J320,種目名!$R$5:$T$104,3,0))</f>
        <v/>
      </c>
      <c r="AB320" s="119" t="str">
        <f>IF(M320="","",VLOOKUP(M320,種目名!$R$5:$T$104,3,0))</f>
        <v/>
      </c>
      <c r="AC320" s="119" t="str">
        <f>IF(P320="","",VLOOKUP(AF320,種目名!$R$5:$T$104,3,0))</f>
        <v/>
      </c>
      <c r="AD320" s="120" t="str">
        <f>IF(S320="","",VLOOKUP(AI320,種目名!$R$5:$T$104,3,0))</f>
        <v/>
      </c>
      <c r="AE320" s="117">
        <f t="shared" si="415"/>
        <v>0</v>
      </c>
      <c r="AF320" s="157" t="str">
        <f t="shared" si="416"/>
        <v/>
      </c>
      <c r="AG320" s="157" t="str">
        <f t="shared" si="417"/>
        <v/>
      </c>
      <c r="AH320" s="157">
        <f t="shared" si="418"/>
        <v>0</v>
      </c>
      <c r="AI320" s="157" t="str">
        <f t="shared" si="419"/>
        <v/>
      </c>
      <c r="AJ320" s="157" t="str">
        <f t="shared" si="420"/>
        <v/>
      </c>
      <c r="AK320" s="390"/>
      <c r="AL320" s="171">
        <f t="shared" si="348"/>
        <v>0</v>
      </c>
      <c r="AM320" s="399">
        <f t="shared" si="349"/>
        <v>0</v>
      </c>
      <c r="AN320" s="399">
        <f>COUNTIF($B$12:B320,B320)</f>
        <v>0</v>
      </c>
      <c r="AO320" s="399"/>
      <c r="AP320" s="399" t="str">
        <f t="shared" si="350"/>
        <v/>
      </c>
      <c r="AQ320" s="399" t="str">
        <f t="shared" si="350"/>
        <v/>
      </c>
      <c r="AR320" s="399" t="str">
        <f t="shared" si="350"/>
        <v/>
      </c>
      <c r="AS320" s="399" t="str">
        <f t="shared" si="350"/>
        <v/>
      </c>
      <c r="AT320" s="399">
        <f t="shared" si="351"/>
        <v>0</v>
      </c>
      <c r="AU320" s="399" t="str">
        <f t="shared" si="352"/>
        <v/>
      </c>
      <c r="AV320" s="399" t="str">
        <f t="shared" si="353"/>
        <v/>
      </c>
      <c r="AW320" s="399" t="str">
        <f t="shared" si="354"/>
        <v/>
      </c>
      <c r="AX320" s="399" t="str">
        <f t="shared" si="355"/>
        <v/>
      </c>
      <c r="AY320" s="399" t="str">
        <f t="shared" si="356"/>
        <v/>
      </c>
      <c r="AZ320" s="399" t="str">
        <f t="shared" si="422"/>
        <v/>
      </c>
      <c r="BA320" s="399" t="str">
        <f t="shared" si="422"/>
        <v/>
      </c>
      <c r="BB320" s="399" t="str">
        <f t="shared" si="422"/>
        <v/>
      </c>
      <c r="BC320" s="399" t="str">
        <f t="shared" si="422"/>
        <v/>
      </c>
      <c r="BD320" s="403" t="str">
        <f t="shared" si="422"/>
        <v/>
      </c>
      <c r="BE320" s="393">
        <f t="shared" si="357"/>
        <v>0</v>
      </c>
      <c r="BG320" s="399">
        <f t="shared" si="358"/>
        <v>0</v>
      </c>
      <c r="BH320" s="399">
        <f t="shared" si="359"/>
        <v>0</v>
      </c>
      <c r="BI320" s="412">
        <f t="shared" si="360"/>
        <v>0</v>
      </c>
      <c r="BJ320" s="413">
        <f t="shared" si="345"/>
        <v>0</v>
      </c>
      <c r="BK320" s="398" t="str">
        <f t="shared" si="346"/>
        <v>0</v>
      </c>
      <c r="BL320" s="398" t="str">
        <f t="shared" si="347"/>
        <v>0</v>
      </c>
      <c r="BM320" s="412">
        <f t="shared" si="361"/>
        <v>0</v>
      </c>
      <c r="BN320" s="412" t="str">
        <f t="shared" si="362"/>
        <v>0m0</v>
      </c>
      <c r="BO320" s="399">
        <f t="shared" si="363"/>
        <v>0</v>
      </c>
      <c r="BP320" s="399">
        <f t="shared" si="364"/>
        <v>0</v>
      </c>
      <c r="BQ320" s="412">
        <f t="shared" si="365"/>
        <v>0</v>
      </c>
      <c r="BR320" s="413">
        <f t="shared" si="366"/>
        <v>0</v>
      </c>
      <c r="BS320" s="398" t="str">
        <f t="shared" si="367"/>
        <v>0</v>
      </c>
      <c r="BT320" s="398" t="str">
        <f t="shared" si="368"/>
        <v>0</v>
      </c>
      <c r="BU320" s="412">
        <f t="shared" si="369"/>
        <v>0</v>
      </c>
      <c r="BV320" s="412" t="str">
        <f t="shared" si="370"/>
        <v>0m0</v>
      </c>
      <c r="BW320" s="399">
        <f t="shared" si="371"/>
        <v>0</v>
      </c>
      <c r="BX320" s="399">
        <f t="shared" si="372"/>
        <v>0</v>
      </c>
      <c r="BY320" s="412">
        <f t="shared" si="373"/>
        <v>0</v>
      </c>
      <c r="BZ320" s="413">
        <f t="shared" si="374"/>
        <v>0</v>
      </c>
      <c r="CA320" s="398" t="str">
        <f t="shared" si="375"/>
        <v>0</v>
      </c>
      <c r="CB320" s="398" t="str">
        <f t="shared" si="376"/>
        <v>0</v>
      </c>
      <c r="CC320" s="412">
        <f t="shared" si="377"/>
        <v>0</v>
      </c>
      <c r="CD320" s="412" t="str">
        <f t="shared" si="378"/>
        <v>0m0</v>
      </c>
      <c r="CE320" s="399">
        <f t="shared" si="379"/>
        <v>0</v>
      </c>
      <c r="CF320" s="399">
        <f t="shared" si="380"/>
        <v>0</v>
      </c>
      <c r="CG320" s="412">
        <f t="shared" si="381"/>
        <v>0</v>
      </c>
      <c r="CH320" s="413">
        <f t="shared" si="382"/>
        <v>0</v>
      </c>
      <c r="CI320" s="398" t="str">
        <f t="shared" si="383"/>
        <v>0</v>
      </c>
      <c r="CJ320" s="398" t="str">
        <f t="shared" si="384"/>
        <v>0</v>
      </c>
      <c r="CK320" s="412">
        <f t="shared" si="385"/>
        <v>0</v>
      </c>
      <c r="CL320" s="412" t="str">
        <f t="shared" si="386"/>
        <v>0m0</v>
      </c>
      <c r="CM320" s="399">
        <f t="shared" si="387"/>
        <v>0</v>
      </c>
      <c r="CN320" s="399">
        <f t="shared" si="388"/>
        <v>0</v>
      </c>
      <c r="CO320" s="412">
        <f t="shared" si="389"/>
        <v>0</v>
      </c>
      <c r="CP320" s="413">
        <f t="shared" si="390"/>
        <v>0</v>
      </c>
      <c r="CQ320" s="398" t="str">
        <f t="shared" si="391"/>
        <v>0</v>
      </c>
      <c r="CR320" s="398" t="str">
        <f t="shared" si="392"/>
        <v>0</v>
      </c>
      <c r="CS320" s="412">
        <f t="shared" si="393"/>
        <v>0</v>
      </c>
      <c r="CT320" s="412" t="str">
        <f t="shared" si="394"/>
        <v>0m0</v>
      </c>
      <c r="CU320" s="412">
        <f t="shared" si="395"/>
        <v>0</v>
      </c>
      <c r="CV320" s="412">
        <f t="shared" si="396"/>
        <v>0</v>
      </c>
      <c r="CW320" s="412">
        <f t="shared" si="397"/>
        <v>0</v>
      </c>
      <c r="CX320" s="412">
        <f t="shared" si="398"/>
        <v>0</v>
      </c>
      <c r="CY320" s="412">
        <f t="shared" si="399"/>
        <v>0</v>
      </c>
      <c r="CZ320" s="412" t="str">
        <f t="shared" si="400"/>
        <v/>
      </c>
      <c r="DA320" s="412" t="str">
        <f t="shared" si="401"/>
        <v/>
      </c>
      <c r="DB320" s="412" t="str">
        <f t="shared" si="402"/>
        <v/>
      </c>
      <c r="DC320" s="412" t="str">
        <f t="shared" si="403"/>
        <v/>
      </c>
      <c r="DD320" s="412" t="str">
        <f t="shared" si="404"/>
        <v/>
      </c>
      <c r="DE320" s="412"/>
      <c r="DF320" s="411"/>
      <c r="DG320" s="412" t="str">
        <f t="shared" si="405"/>
        <v/>
      </c>
      <c r="DH320" s="412" t="str">
        <f t="shared" si="406"/>
        <v/>
      </c>
      <c r="DI320" s="412">
        <f t="shared" si="407"/>
        <v>0</v>
      </c>
      <c r="DJ320" s="412" t="str">
        <f t="shared" si="408"/>
        <v/>
      </c>
      <c r="DK320" s="412" t="str">
        <f t="shared" si="409"/>
        <v/>
      </c>
      <c r="DL320" s="412" t="str">
        <f t="shared" si="410"/>
        <v/>
      </c>
      <c r="DM320" s="412" t="str">
        <f t="shared" si="411"/>
        <v/>
      </c>
      <c r="DN320" s="412" t="str">
        <f t="shared" si="412"/>
        <v/>
      </c>
      <c r="DO320" s="412" t="str">
        <f t="shared" si="413"/>
        <v/>
      </c>
    </row>
    <row r="321" spans="1:119" s="157" customFormat="1" ht="18" hidden="1" customHeight="1">
      <c r="A321" s="161" t="str">
        <f t="shared" si="421"/>
        <v/>
      </c>
      <c r="B321" s="158"/>
      <c r="C321" s="31" t="str">
        <f>IF(B321="","",VLOOKUP(B321,学連登録!$C$2:$G$3000,2,FALSE))</f>
        <v/>
      </c>
      <c r="D321" s="32" t="str">
        <f>IF(B321="","",VLOOKUP(B321,学連登録!$C$2:$G$3000,3,FALSE))</f>
        <v/>
      </c>
      <c r="E321" s="33" t="str">
        <f>IF(B321="","",VLOOKUP(B321,学連登録!$C$2:$G$3000,4,FALSE))</f>
        <v/>
      </c>
      <c r="F321" s="383" t="str">
        <f>IF(B321="","",VLOOKUP(B321,学連登録!$C$2:$I$3000,7,FALSE))</f>
        <v/>
      </c>
      <c r="G321" s="160"/>
      <c r="H321" s="905"/>
      <c r="I321" s="907"/>
      <c r="J321" s="160"/>
      <c r="K321" s="905"/>
      <c r="L321" s="906"/>
      <c r="M321" s="160"/>
      <c r="N321" s="819"/>
      <c r="O321" s="820"/>
      <c r="P321" s="159"/>
      <c r="Q321" s="905"/>
      <c r="R321" s="906"/>
      <c r="S321" s="159"/>
      <c r="T321" s="905"/>
      <c r="U321" s="906"/>
      <c r="V321" s="103" t="str">
        <f>IF(B321="","",VLOOKUP(B321,学連登録!$C$2:$H$3000,6,FALSE))</f>
        <v/>
      </c>
      <c r="Y321" s="118" t="str">
        <f t="shared" si="414"/>
        <v/>
      </c>
      <c r="Z321" s="97" t="str">
        <f>IF(G321="","",VLOOKUP(G321,種目名!$R$5:$T$104,3,0))</f>
        <v/>
      </c>
      <c r="AA321" s="99" t="str">
        <f>IF(J321="","",VLOOKUP(J321,種目名!$R$5:$T$104,3,0))</f>
        <v/>
      </c>
      <c r="AB321" s="119" t="str">
        <f>IF(M321="","",VLOOKUP(M321,種目名!$R$5:$T$104,3,0))</f>
        <v/>
      </c>
      <c r="AC321" s="119" t="str">
        <f>IF(P321="","",VLOOKUP(AF321,種目名!$R$5:$T$104,3,0))</f>
        <v/>
      </c>
      <c r="AD321" s="120" t="str">
        <f>IF(S321="","",VLOOKUP(AI321,種目名!$R$5:$T$104,3,0))</f>
        <v/>
      </c>
      <c r="AE321" s="117">
        <f t="shared" si="415"/>
        <v>0</v>
      </c>
      <c r="AF321" s="157" t="str">
        <f t="shared" si="416"/>
        <v/>
      </c>
      <c r="AG321" s="157" t="str">
        <f t="shared" si="417"/>
        <v/>
      </c>
      <c r="AH321" s="157">
        <f t="shared" si="418"/>
        <v>0</v>
      </c>
      <c r="AI321" s="157" t="str">
        <f t="shared" si="419"/>
        <v/>
      </c>
      <c r="AJ321" s="157" t="str">
        <f t="shared" si="420"/>
        <v/>
      </c>
      <c r="AK321" s="390"/>
      <c r="AL321" s="171">
        <f t="shared" si="348"/>
        <v>0</v>
      </c>
      <c r="AM321" s="399">
        <f t="shared" si="349"/>
        <v>0</v>
      </c>
      <c r="AN321" s="399">
        <f>COUNTIF($B$12:B321,B321)</f>
        <v>0</v>
      </c>
      <c r="AO321" s="399"/>
      <c r="AP321" s="399" t="str">
        <f t="shared" si="350"/>
        <v/>
      </c>
      <c r="AQ321" s="399" t="str">
        <f t="shared" si="350"/>
        <v/>
      </c>
      <c r="AR321" s="399" t="str">
        <f t="shared" si="350"/>
        <v/>
      </c>
      <c r="AS321" s="399" t="str">
        <f t="shared" si="350"/>
        <v/>
      </c>
      <c r="AT321" s="399">
        <f t="shared" si="351"/>
        <v>0</v>
      </c>
      <c r="AU321" s="399" t="str">
        <f t="shared" si="352"/>
        <v/>
      </c>
      <c r="AV321" s="399" t="str">
        <f t="shared" si="353"/>
        <v/>
      </c>
      <c r="AW321" s="399" t="str">
        <f t="shared" si="354"/>
        <v/>
      </c>
      <c r="AX321" s="399" t="str">
        <f t="shared" si="355"/>
        <v/>
      </c>
      <c r="AY321" s="399" t="str">
        <f t="shared" si="356"/>
        <v/>
      </c>
      <c r="AZ321" s="399" t="str">
        <f t="shared" si="422"/>
        <v/>
      </c>
      <c r="BA321" s="399" t="str">
        <f t="shared" si="422"/>
        <v/>
      </c>
      <c r="BB321" s="399" t="str">
        <f t="shared" si="422"/>
        <v/>
      </c>
      <c r="BC321" s="399" t="str">
        <f t="shared" si="422"/>
        <v/>
      </c>
      <c r="BD321" s="403" t="str">
        <f t="shared" si="422"/>
        <v/>
      </c>
      <c r="BE321" s="393">
        <f t="shared" si="357"/>
        <v>0</v>
      </c>
      <c r="BG321" s="399">
        <f t="shared" si="358"/>
        <v>0</v>
      </c>
      <c r="BH321" s="399">
        <f t="shared" si="359"/>
        <v>0</v>
      </c>
      <c r="BI321" s="412">
        <f t="shared" si="360"/>
        <v>0</v>
      </c>
      <c r="BJ321" s="413">
        <f t="shared" si="345"/>
        <v>0</v>
      </c>
      <c r="BK321" s="398" t="str">
        <f t="shared" si="346"/>
        <v>0</v>
      </c>
      <c r="BL321" s="398" t="str">
        <f t="shared" si="347"/>
        <v>0</v>
      </c>
      <c r="BM321" s="412">
        <f t="shared" si="361"/>
        <v>0</v>
      </c>
      <c r="BN321" s="412" t="str">
        <f t="shared" si="362"/>
        <v>0m0</v>
      </c>
      <c r="BO321" s="399">
        <f t="shared" si="363"/>
        <v>0</v>
      </c>
      <c r="BP321" s="399">
        <f t="shared" si="364"/>
        <v>0</v>
      </c>
      <c r="BQ321" s="412">
        <f t="shared" si="365"/>
        <v>0</v>
      </c>
      <c r="BR321" s="413">
        <f t="shared" si="366"/>
        <v>0</v>
      </c>
      <c r="BS321" s="398" t="str">
        <f t="shared" si="367"/>
        <v>0</v>
      </c>
      <c r="BT321" s="398" t="str">
        <f t="shared" si="368"/>
        <v>0</v>
      </c>
      <c r="BU321" s="412">
        <f t="shared" si="369"/>
        <v>0</v>
      </c>
      <c r="BV321" s="412" t="str">
        <f t="shared" si="370"/>
        <v>0m0</v>
      </c>
      <c r="BW321" s="399">
        <f t="shared" si="371"/>
        <v>0</v>
      </c>
      <c r="BX321" s="399">
        <f t="shared" si="372"/>
        <v>0</v>
      </c>
      <c r="BY321" s="412">
        <f t="shared" si="373"/>
        <v>0</v>
      </c>
      <c r="BZ321" s="413">
        <f t="shared" si="374"/>
        <v>0</v>
      </c>
      <c r="CA321" s="398" t="str">
        <f t="shared" si="375"/>
        <v>0</v>
      </c>
      <c r="CB321" s="398" t="str">
        <f t="shared" si="376"/>
        <v>0</v>
      </c>
      <c r="CC321" s="412">
        <f t="shared" si="377"/>
        <v>0</v>
      </c>
      <c r="CD321" s="412" t="str">
        <f t="shared" si="378"/>
        <v>0m0</v>
      </c>
      <c r="CE321" s="399">
        <f t="shared" si="379"/>
        <v>0</v>
      </c>
      <c r="CF321" s="399">
        <f t="shared" si="380"/>
        <v>0</v>
      </c>
      <c r="CG321" s="412">
        <f t="shared" si="381"/>
        <v>0</v>
      </c>
      <c r="CH321" s="413">
        <f t="shared" si="382"/>
        <v>0</v>
      </c>
      <c r="CI321" s="398" t="str">
        <f t="shared" si="383"/>
        <v>0</v>
      </c>
      <c r="CJ321" s="398" t="str">
        <f t="shared" si="384"/>
        <v>0</v>
      </c>
      <c r="CK321" s="412">
        <f t="shared" si="385"/>
        <v>0</v>
      </c>
      <c r="CL321" s="412" t="str">
        <f t="shared" si="386"/>
        <v>0m0</v>
      </c>
      <c r="CM321" s="399">
        <f t="shared" si="387"/>
        <v>0</v>
      </c>
      <c r="CN321" s="399">
        <f t="shared" si="388"/>
        <v>0</v>
      </c>
      <c r="CO321" s="412">
        <f t="shared" si="389"/>
        <v>0</v>
      </c>
      <c r="CP321" s="413">
        <f t="shared" si="390"/>
        <v>0</v>
      </c>
      <c r="CQ321" s="398" t="str">
        <f t="shared" si="391"/>
        <v>0</v>
      </c>
      <c r="CR321" s="398" t="str">
        <f t="shared" si="392"/>
        <v>0</v>
      </c>
      <c r="CS321" s="412">
        <f t="shared" si="393"/>
        <v>0</v>
      </c>
      <c r="CT321" s="412" t="str">
        <f t="shared" si="394"/>
        <v>0m0</v>
      </c>
      <c r="CU321" s="412">
        <f t="shared" si="395"/>
        <v>0</v>
      </c>
      <c r="CV321" s="412">
        <f t="shared" si="396"/>
        <v>0</v>
      </c>
      <c r="CW321" s="412">
        <f t="shared" si="397"/>
        <v>0</v>
      </c>
      <c r="CX321" s="412">
        <f t="shared" si="398"/>
        <v>0</v>
      </c>
      <c r="CY321" s="412">
        <f t="shared" si="399"/>
        <v>0</v>
      </c>
      <c r="CZ321" s="412" t="str">
        <f t="shared" si="400"/>
        <v/>
      </c>
      <c r="DA321" s="412" t="str">
        <f t="shared" si="401"/>
        <v/>
      </c>
      <c r="DB321" s="412" t="str">
        <f t="shared" si="402"/>
        <v/>
      </c>
      <c r="DC321" s="412" t="str">
        <f t="shared" si="403"/>
        <v/>
      </c>
      <c r="DD321" s="412" t="str">
        <f t="shared" si="404"/>
        <v/>
      </c>
      <c r="DE321" s="412"/>
      <c r="DF321" s="411"/>
      <c r="DG321" s="412" t="str">
        <f t="shared" si="405"/>
        <v/>
      </c>
      <c r="DH321" s="412" t="str">
        <f t="shared" si="406"/>
        <v/>
      </c>
      <c r="DI321" s="412">
        <f t="shared" si="407"/>
        <v>0</v>
      </c>
      <c r="DJ321" s="412" t="str">
        <f t="shared" si="408"/>
        <v/>
      </c>
      <c r="DK321" s="412" t="str">
        <f t="shared" si="409"/>
        <v/>
      </c>
      <c r="DL321" s="412" t="str">
        <f t="shared" si="410"/>
        <v/>
      </c>
      <c r="DM321" s="412" t="str">
        <f t="shared" si="411"/>
        <v/>
      </c>
      <c r="DN321" s="412" t="str">
        <f t="shared" si="412"/>
        <v/>
      </c>
      <c r="DO321" s="412" t="str">
        <f t="shared" si="413"/>
        <v/>
      </c>
    </row>
    <row r="322" spans="1:119" s="157" customFormat="1" ht="18" hidden="1" customHeight="1">
      <c r="A322" s="161" t="str">
        <f t="shared" si="421"/>
        <v/>
      </c>
      <c r="B322" s="158"/>
      <c r="C322" s="31" t="str">
        <f>IF(B322="","",VLOOKUP(B322,学連登録!$C$2:$G$3000,2,FALSE))</f>
        <v/>
      </c>
      <c r="D322" s="32" t="str">
        <f>IF(B322="","",VLOOKUP(B322,学連登録!$C$2:$G$3000,3,FALSE))</f>
        <v/>
      </c>
      <c r="E322" s="33" t="str">
        <f>IF(B322="","",VLOOKUP(B322,学連登録!$C$2:$G$3000,4,FALSE))</f>
        <v/>
      </c>
      <c r="F322" s="383" t="str">
        <f>IF(B322="","",VLOOKUP(B322,学連登録!$C$2:$I$3000,7,FALSE))</f>
        <v/>
      </c>
      <c r="G322" s="160"/>
      <c r="H322" s="905"/>
      <c r="I322" s="907"/>
      <c r="J322" s="160"/>
      <c r="K322" s="905"/>
      <c r="L322" s="906"/>
      <c r="M322" s="160"/>
      <c r="N322" s="819"/>
      <c r="O322" s="820"/>
      <c r="P322" s="159"/>
      <c r="Q322" s="905"/>
      <c r="R322" s="906"/>
      <c r="S322" s="159"/>
      <c r="T322" s="905"/>
      <c r="U322" s="906"/>
      <c r="V322" s="103" t="str">
        <f>IF(B322="","",VLOOKUP(B322,学連登録!$C$2:$H$3000,6,FALSE))</f>
        <v/>
      </c>
      <c r="Y322" s="118" t="str">
        <f t="shared" si="414"/>
        <v/>
      </c>
      <c r="Z322" s="97" t="str">
        <f>IF(G322="","",VLOOKUP(G322,種目名!$R$5:$T$104,3,0))</f>
        <v/>
      </c>
      <c r="AA322" s="99" t="str">
        <f>IF(J322="","",VLOOKUP(J322,種目名!$R$5:$T$104,3,0))</f>
        <v/>
      </c>
      <c r="AB322" s="119" t="str">
        <f>IF(M322="","",VLOOKUP(M322,種目名!$R$5:$T$104,3,0))</f>
        <v/>
      </c>
      <c r="AC322" s="119" t="str">
        <f>IF(P322="","",VLOOKUP(AF322,種目名!$R$5:$T$104,3,0))</f>
        <v/>
      </c>
      <c r="AD322" s="120" t="str">
        <f>IF(S322="","",VLOOKUP(AI322,種目名!$R$5:$T$104,3,0))</f>
        <v/>
      </c>
      <c r="AE322" s="117">
        <f t="shared" si="415"/>
        <v>0</v>
      </c>
      <c r="AF322" s="157" t="str">
        <f t="shared" si="416"/>
        <v/>
      </c>
      <c r="AG322" s="157" t="str">
        <f t="shared" si="417"/>
        <v/>
      </c>
      <c r="AH322" s="157">
        <f t="shared" si="418"/>
        <v>0</v>
      </c>
      <c r="AI322" s="157" t="str">
        <f t="shared" si="419"/>
        <v/>
      </c>
      <c r="AJ322" s="157" t="str">
        <f t="shared" si="420"/>
        <v/>
      </c>
      <c r="AK322" s="390"/>
      <c r="AL322" s="171">
        <f t="shared" si="348"/>
        <v>0</v>
      </c>
      <c r="AM322" s="399">
        <f t="shared" si="349"/>
        <v>0</v>
      </c>
      <c r="AN322" s="399">
        <f>COUNTIF($B$12:B322,B322)</f>
        <v>0</v>
      </c>
      <c r="AO322" s="399"/>
      <c r="AP322" s="399" t="str">
        <f t="shared" si="350"/>
        <v/>
      </c>
      <c r="AQ322" s="399" t="str">
        <f t="shared" si="350"/>
        <v/>
      </c>
      <c r="AR322" s="399" t="str">
        <f t="shared" si="350"/>
        <v/>
      </c>
      <c r="AS322" s="399" t="str">
        <f t="shared" si="350"/>
        <v/>
      </c>
      <c r="AT322" s="399">
        <f t="shared" si="351"/>
        <v>0</v>
      </c>
      <c r="AU322" s="399" t="str">
        <f t="shared" si="352"/>
        <v/>
      </c>
      <c r="AV322" s="399" t="str">
        <f t="shared" si="353"/>
        <v/>
      </c>
      <c r="AW322" s="399" t="str">
        <f t="shared" si="354"/>
        <v/>
      </c>
      <c r="AX322" s="399" t="str">
        <f t="shared" si="355"/>
        <v/>
      </c>
      <c r="AY322" s="399" t="str">
        <f t="shared" si="356"/>
        <v/>
      </c>
      <c r="AZ322" s="399" t="str">
        <f t="shared" si="422"/>
        <v/>
      </c>
      <c r="BA322" s="399" t="str">
        <f t="shared" si="422"/>
        <v/>
      </c>
      <c r="BB322" s="399" t="str">
        <f t="shared" si="422"/>
        <v/>
      </c>
      <c r="BC322" s="399" t="str">
        <f t="shared" si="422"/>
        <v/>
      </c>
      <c r="BD322" s="403" t="str">
        <f t="shared" si="422"/>
        <v/>
      </c>
      <c r="BE322" s="393">
        <f t="shared" si="357"/>
        <v>0</v>
      </c>
      <c r="BG322" s="399">
        <f t="shared" si="358"/>
        <v>0</v>
      </c>
      <c r="BH322" s="399">
        <f t="shared" si="359"/>
        <v>0</v>
      </c>
      <c r="BI322" s="412">
        <f t="shared" si="360"/>
        <v>0</v>
      </c>
      <c r="BJ322" s="413">
        <f t="shared" si="345"/>
        <v>0</v>
      </c>
      <c r="BK322" s="398" t="str">
        <f t="shared" si="346"/>
        <v>0</v>
      </c>
      <c r="BL322" s="398" t="str">
        <f t="shared" si="347"/>
        <v>0</v>
      </c>
      <c r="BM322" s="412">
        <f t="shared" si="361"/>
        <v>0</v>
      </c>
      <c r="BN322" s="412" t="str">
        <f t="shared" si="362"/>
        <v>0m0</v>
      </c>
      <c r="BO322" s="399">
        <f t="shared" si="363"/>
        <v>0</v>
      </c>
      <c r="BP322" s="399">
        <f t="shared" si="364"/>
        <v>0</v>
      </c>
      <c r="BQ322" s="412">
        <f t="shared" si="365"/>
        <v>0</v>
      </c>
      <c r="BR322" s="413">
        <f t="shared" si="366"/>
        <v>0</v>
      </c>
      <c r="BS322" s="398" t="str">
        <f t="shared" si="367"/>
        <v>0</v>
      </c>
      <c r="BT322" s="398" t="str">
        <f t="shared" si="368"/>
        <v>0</v>
      </c>
      <c r="BU322" s="412">
        <f t="shared" si="369"/>
        <v>0</v>
      </c>
      <c r="BV322" s="412" t="str">
        <f t="shared" si="370"/>
        <v>0m0</v>
      </c>
      <c r="BW322" s="399">
        <f t="shared" si="371"/>
        <v>0</v>
      </c>
      <c r="BX322" s="399">
        <f t="shared" si="372"/>
        <v>0</v>
      </c>
      <c r="BY322" s="412">
        <f t="shared" si="373"/>
        <v>0</v>
      </c>
      <c r="BZ322" s="413">
        <f t="shared" si="374"/>
        <v>0</v>
      </c>
      <c r="CA322" s="398" t="str">
        <f t="shared" si="375"/>
        <v>0</v>
      </c>
      <c r="CB322" s="398" t="str">
        <f t="shared" si="376"/>
        <v>0</v>
      </c>
      <c r="CC322" s="412">
        <f t="shared" si="377"/>
        <v>0</v>
      </c>
      <c r="CD322" s="412" t="str">
        <f t="shared" si="378"/>
        <v>0m0</v>
      </c>
      <c r="CE322" s="399">
        <f t="shared" si="379"/>
        <v>0</v>
      </c>
      <c r="CF322" s="399">
        <f t="shared" si="380"/>
        <v>0</v>
      </c>
      <c r="CG322" s="412">
        <f t="shared" si="381"/>
        <v>0</v>
      </c>
      <c r="CH322" s="413">
        <f t="shared" si="382"/>
        <v>0</v>
      </c>
      <c r="CI322" s="398" t="str">
        <f t="shared" si="383"/>
        <v>0</v>
      </c>
      <c r="CJ322" s="398" t="str">
        <f t="shared" si="384"/>
        <v>0</v>
      </c>
      <c r="CK322" s="412">
        <f t="shared" si="385"/>
        <v>0</v>
      </c>
      <c r="CL322" s="412" t="str">
        <f t="shared" si="386"/>
        <v>0m0</v>
      </c>
      <c r="CM322" s="399">
        <f t="shared" si="387"/>
        <v>0</v>
      </c>
      <c r="CN322" s="399">
        <f t="shared" si="388"/>
        <v>0</v>
      </c>
      <c r="CO322" s="412">
        <f t="shared" si="389"/>
        <v>0</v>
      </c>
      <c r="CP322" s="413">
        <f t="shared" si="390"/>
        <v>0</v>
      </c>
      <c r="CQ322" s="398" t="str">
        <f t="shared" si="391"/>
        <v>0</v>
      </c>
      <c r="CR322" s="398" t="str">
        <f t="shared" si="392"/>
        <v>0</v>
      </c>
      <c r="CS322" s="412">
        <f t="shared" si="393"/>
        <v>0</v>
      </c>
      <c r="CT322" s="412" t="str">
        <f t="shared" si="394"/>
        <v>0m0</v>
      </c>
      <c r="CU322" s="412">
        <f t="shared" si="395"/>
        <v>0</v>
      </c>
      <c r="CV322" s="412">
        <f t="shared" si="396"/>
        <v>0</v>
      </c>
      <c r="CW322" s="412">
        <f t="shared" si="397"/>
        <v>0</v>
      </c>
      <c r="CX322" s="412">
        <f t="shared" si="398"/>
        <v>0</v>
      </c>
      <c r="CY322" s="412">
        <f t="shared" si="399"/>
        <v>0</v>
      </c>
      <c r="CZ322" s="412" t="str">
        <f t="shared" si="400"/>
        <v/>
      </c>
      <c r="DA322" s="412" t="str">
        <f t="shared" si="401"/>
        <v/>
      </c>
      <c r="DB322" s="412" t="str">
        <f t="shared" si="402"/>
        <v/>
      </c>
      <c r="DC322" s="412" t="str">
        <f t="shared" si="403"/>
        <v/>
      </c>
      <c r="DD322" s="412" t="str">
        <f t="shared" si="404"/>
        <v/>
      </c>
      <c r="DE322" s="412"/>
      <c r="DF322" s="411"/>
      <c r="DG322" s="412" t="str">
        <f t="shared" si="405"/>
        <v/>
      </c>
      <c r="DH322" s="412" t="str">
        <f t="shared" si="406"/>
        <v/>
      </c>
      <c r="DI322" s="412">
        <f t="shared" si="407"/>
        <v>0</v>
      </c>
      <c r="DJ322" s="412" t="str">
        <f t="shared" si="408"/>
        <v/>
      </c>
      <c r="DK322" s="412" t="str">
        <f t="shared" si="409"/>
        <v/>
      </c>
      <c r="DL322" s="412" t="str">
        <f t="shared" si="410"/>
        <v/>
      </c>
      <c r="DM322" s="412" t="str">
        <f t="shared" si="411"/>
        <v/>
      </c>
      <c r="DN322" s="412" t="str">
        <f t="shared" si="412"/>
        <v/>
      </c>
      <c r="DO322" s="412" t="str">
        <f t="shared" si="413"/>
        <v/>
      </c>
    </row>
    <row r="323" spans="1:119" s="157" customFormat="1" ht="18" hidden="1" customHeight="1">
      <c r="A323" s="161" t="str">
        <f t="shared" si="421"/>
        <v/>
      </c>
      <c r="B323" s="158"/>
      <c r="C323" s="31" t="str">
        <f>IF(B323="","",VLOOKUP(B323,学連登録!$C$2:$G$3000,2,FALSE))</f>
        <v/>
      </c>
      <c r="D323" s="32" t="str">
        <f>IF(B323="","",VLOOKUP(B323,学連登録!$C$2:$G$3000,3,FALSE))</f>
        <v/>
      </c>
      <c r="E323" s="33" t="str">
        <f>IF(B323="","",VLOOKUP(B323,学連登録!$C$2:$G$3000,4,FALSE))</f>
        <v/>
      </c>
      <c r="F323" s="383" t="str">
        <f>IF(B323="","",VLOOKUP(B323,学連登録!$C$2:$I$3000,7,FALSE))</f>
        <v/>
      </c>
      <c r="G323" s="160"/>
      <c r="H323" s="905"/>
      <c r="I323" s="907"/>
      <c r="J323" s="160"/>
      <c r="K323" s="905"/>
      <c r="L323" s="906"/>
      <c r="M323" s="160"/>
      <c r="N323" s="819"/>
      <c r="O323" s="820"/>
      <c r="P323" s="159"/>
      <c r="Q323" s="905"/>
      <c r="R323" s="906"/>
      <c r="S323" s="159"/>
      <c r="T323" s="905"/>
      <c r="U323" s="906"/>
      <c r="V323" s="103" t="str">
        <f>IF(B323="","",VLOOKUP(B323,学連登録!$C$2:$H$3000,6,FALSE))</f>
        <v/>
      </c>
      <c r="Y323" s="118" t="str">
        <f t="shared" si="414"/>
        <v/>
      </c>
      <c r="Z323" s="97" t="str">
        <f>IF(G323="","",VLOOKUP(G323,種目名!$R$5:$T$104,3,0))</f>
        <v/>
      </c>
      <c r="AA323" s="99" t="str">
        <f>IF(J323="","",VLOOKUP(J323,種目名!$R$5:$T$104,3,0))</f>
        <v/>
      </c>
      <c r="AB323" s="119" t="str">
        <f>IF(M323="","",VLOOKUP(M323,種目名!$R$5:$T$104,3,0))</f>
        <v/>
      </c>
      <c r="AC323" s="119" t="str">
        <f>IF(P323="","",VLOOKUP(AF323,種目名!$R$5:$T$104,3,0))</f>
        <v/>
      </c>
      <c r="AD323" s="120" t="str">
        <f>IF(S323="","",VLOOKUP(AI323,種目名!$R$5:$T$104,3,0))</f>
        <v/>
      </c>
      <c r="AE323" s="117">
        <f t="shared" si="415"/>
        <v>0</v>
      </c>
      <c r="AF323" s="157" t="str">
        <f t="shared" si="416"/>
        <v/>
      </c>
      <c r="AG323" s="157" t="str">
        <f t="shared" si="417"/>
        <v/>
      </c>
      <c r="AH323" s="157">
        <f t="shared" si="418"/>
        <v>0</v>
      </c>
      <c r="AI323" s="157" t="str">
        <f t="shared" si="419"/>
        <v/>
      </c>
      <c r="AJ323" s="157" t="str">
        <f t="shared" si="420"/>
        <v/>
      </c>
      <c r="AK323" s="390"/>
      <c r="AL323" s="171">
        <f t="shared" si="348"/>
        <v>0</v>
      </c>
      <c r="AM323" s="399">
        <f t="shared" si="349"/>
        <v>0</v>
      </c>
      <c r="AN323" s="399">
        <f>COUNTIF($B$12:B323,B323)</f>
        <v>0</v>
      </c>
      <c r="AO323" s="399"/>
      <c r="AP323" s="399" t="str">
        <f t="shared" si="350"/>
        <v/>
      </c>
      <c r="AQ323" s="399" t="str">
        <f t="shared" si="350"/>
        <v/>
      </c>
      <c r="AR323" s="399" t="str">
        <f t="shared" si="350"/>
        <v/>
      </c>
      <c r="AS323" s="399" t="str">
        <f t="shared" si="350"/>
        <v/>
      </c>
      <c r="AT323" s="399">
        <f t="shared" si="351"/>
        <v>0</v>
      </c>
      <c r="AU323" s="399" t="str">
        <f t="shared" si="352"/>
        <v/>
      </c>
      <c r="AV323" s="399" t="str">
        <f t="shared" si="353"/>
        <v/>
      </c>
      <c r="AW323" s="399" t="str">
        <f t="shared" si="354"/>
        <v/>
      </c>
      <c r="AX323" s="399" t="str">
        <f t="shared" si="355"/>
        <v/>
      </c>
      <c r="AY323" s="399" t="str">
        <f t="shared" si="356"/>
        <v/>
      </c>
      <c r="AZ323" s="399" t="str">
        <f t="shared" si="422"/>
        <v/>
      </c>
      <c r="BA323" s="399" t="str">
        <f t="shared" si="422"/>
        <v/>
      </c>
      <c r="BB323" s="399" t="str">
        <f t="shared" si="422"/>
        <v/>
      </c>
      <c r="BC323" s="399" t="str">
        <f t="shared" si="422"/>
        <v/>
      </c>
      <c r="BD323" s="403" t="str">
        <f t="shared" si="422"/>
        <v/>
      </c>
      <c r="BE323" s="393">
        <f t="shared" si="357"/>
        <v>0</v>
      </c>
      <c r="BG323" s="399">
        <f t="shared" si="358"/>
        <v>0</v>
      </c>
      <c r="BH323" s="399">
        <f t="shared" si="359"/>
        <v>0</v>
      </c>
      <c r="BI323" s="412">
        <f t="shared" si="360"/>
        <v>0</v>
      </c>
      <c r="BJ323" s="413">
        <f t="shared" si="345"/>
        <v>0</v>
      </c>
      <c r="BK323" s="398" t="str">
        <f t="shared" si="346"/>
        <v>0</v>
      </c>
      <c r="BL323" s="398" t="str">
        <f t="shared" si="347"/>
        <v>0</v>
      </c>
      <c r="BM323" s="412">
        <f t="shared" si="361"/>
        <v>0</v>
      </c>
      <c r="BN323" s="412" t="str">
        <f t="shared" si="362"/>
        <v>0m0</v>
      </c>
      <c r="BO323" s="399">
        <f t="shared" si="363"/>
        <v>0</v>
      </c>
      <c r="BP323" s="399">
        <f t="shared" si="364"/>
        <v>0</v>
      </c>
      <c r="BQ323" s="412">
        <f t="shared" si="365"/>
        <v>0</v>
      </c>
      <c r="BR323" s="413">
        <f t="shared" si="366"/>
        <v>0</v>
      </c>
      <c r="BS323" s="398" t="str">
        <f t="shared" si="367"/>
        <v>0</v>
      </c>
      <c r="BT323" s="398" t="str">
        <f t="shared" si="368"/>
        <v>0</v>
      </c>
      <c r="BU323" s="412">
        <f t="shared" si="369"/>
        <v>0</v>
      </c>
      <c r="BV323" s="412" t="str">
        <f t="shared" si="370"/>
        <v>0m0</v>
      </c>
      <c r="BW323" s="399">
        <f t="shared" si="371"/>
        <v>0</v>
      </c>
      <c r="BX323" s="399">
        <f t="shared" si="372"/>
        <v>0</v>
      </c>
      <c r="BY323" s="412">
        <f t="shared" si="373"/>
        <v>0</v>
      </c>
      <c r="BZ323" s="413">
        <f t="shared" si="374"/>
        <v>0</v>
      </c>
      <c r="CA323" s="398" t="str">
        <f t="shared" si="375"/>
        <v>0</v>
      </c>
      <c r="CB323" s="398" t="str">
        <f t="shared" si="376"/>
        <v>0</v>
      </c>
      <c r="CC323" s="412">
        <f t="shared" si="377"/>
        <v>0</v>
      </c>
      <c r="CD323" s="412" t="str">
        <f t="shared" si="378"/>
        <v>0m0</v>
      </c>
      <c r="CE323" s="399">
        <f t="shared" si="379"/>
        <v>0</v>
      </c>
      <c r="CF323" s="399">
        <f t="shared" si="380"/>
        <v>0</v>
      </c>
      <c r="CG323" s="412">
        <f t="shared" si="381"/>
        <v>0</v>
      </c>
      <c r="CH323" s="413">
        <f t="shared" si="382"/>
        <v>0</v>
      </c>
      <c r="CI323" s="398" t="str">
        <f t="shared" si="383"/>
        <v>0</v>
      </c>
      <c r="CJ323" s="398" t="str">
        <f t="shared" si="384"/>
        <v>0</v>
      </c>
      <c r="CK323" s="412">
        <f t="shared" si="385"/>
        <v>0</v>
      </c>
      <c r="CL323" s="412" t="str">
        <f t="shared" si="386"/>
        <v>0m0</v>
      </c>
      <c r="CM323" s="399">
        <f t="shared" si="387"/>
        <v>0</v>
      </c>
      <c r="CN323" s="399">
        <f t="shared" si="388"/>
        <v>0</v>
      </c>
      <c r="CO323" s="412">
        <f t="shared" si="389"/>
        <v>0</v>
      </c>
      <c r="CP323" s="413">
        <f t="shared" si="390"/>
        <v>0</v>
      </c>
      <c r="CQ323" s="398" t="str">
        <f t="shared" si="391"/>
        <v>0</v>
      </c>
      <c r="CR323" s="398" t="str">
        <f t="shared" si="392"/>
        <v>0</v>
      </c>
      <c r="CS323" s="412">
        <f t="shared" si="393"/>
        <v>0</v>
      </c>
      <c r="CT323" s="412" t="str">
        <f t="shared" si="394"/>
        <v>0m0</v>
      </c>
      <c r="CU323" s="412">
        <f t="shared" si="395"/>
        <v>0</v>
      </c>
      <c r="CV323" s="412">
        <f t="shared" si="396"/>
        <v>0</v>
      </c>
      <c r="CW323" s="412">
        <f t="shared" si="397"/>
        <v>0</v>
      </c>
      <c r="CX323" s="412">
        <f t="shared" si="398"/>
        <v>0</v>
      </c>
      <c r="CY323" s="412">
        <f t="shared" si="399"/>
        <v>0</v>
      </c>
      <c r="CZ323" s="412" t="str">
        <f t="shared" si="400"/>
        <v/>
      </c>
      <c r="DA323" s="412" t="str">
        <f t="shared" si="401"/>
        <v/>
      </c>
      <c r="DB323" s="412" t="str">
        <f t="shared" si="402"/>
        <v/>
      </c>
      <c r="DC323" s="412" t="str">
        <f t="shared" si="403"/>
        <v/>
      </c>
      <c r="DD323" s="412" t="str">
        <f t="shared" si="404"/>
        <v/>
      </c>
      <c r="DE323" s="412"/>
      <c r="DF323" s="411"/>
      <c r="DG323" s="412" t="str">
        <f t="shared" si="405"/>
        <v/>
      </c>
      <c r="DH323" s="412" t="str">
        <f t="shared" si="406"/>
        <v/>
      </c>
      <c r="DI323" s="412">
        <f t="shared" si="407"/>
        <v>0</v>
      </c>
      <c r="DJ323" s="412" t="str">
        <f t="shared" si="408"/>
        <v/>
      </c>
      <c r="DK323" s="412" t="str">
        <f t="shared" si="409"/>
        <v/>
      </c>
      <c r="DL323" s="412" t="str">
        <f t="shared" si="410"/>
        <v/>
      </c>
      <c r="DM323" s="412" t="str">
        <f t="shared" si="411"/>
        <v/>
      </c>
      <c r="DN323" s="412" t="str">
        <f t="shared" si="412"/>
        <v/>
      </c>
      <c r="DO323" s="412" t="str">
        <f t="shared" si="413"/>
        <v/>
      </c>
    </row>
    <row r="324" spans="1:119" s="157" customFormat="1" ht="18" hidden="1" customHeight="1">
      <c r="A324" s="161" t="str">
        <f t="shared" si="421"/>
        <v/>
      </c>
      <c r="B324" s="158"/>
      <c r="C324" s="31" t="str">
        <f>IF(B324="","",VLOOKUP(B324,学連登録!$C$2:$G$3000,2,FALSE))</f>
        <v/>
      </c>
      <c r="D324" s="32" t="str">
        <f>IF(B324="","",VLOOKUP(B324,学連登録!$C$2:$G$3000,3,FALSE))</f>
        <v/>
      </c>
      <c r="E324" s="33" t="str">
        <f>IF(B324="","",VLOOKUP(B324,学連登録!$C$2:$G$3000,4,FALSE))</f>
        <v/>
      </c>
      <c r="F324" s="383" t="str">
        <f>IF(B324="","",VLOOKUP(B324,学連登録!$C$2:$I$3000,7,FALSE))</f>
        <v/>
      </c>
      <c r="G324" s="160"/>
      <c r="H324" s="905"/>
      <c r="I324" s="907"/>
      <c r="J324" s="160"/>
      <c r="K324" s="905"/>
      <c r="L324" s="906"/>
      <c r="M324" s="160"/>
      <c r="N324" s="819"/>
      <c r="O324" s="820"/>
      <c r="P324" s="159"/>
      <c r="Q324" s="905"/>
      <c r="R324" s="906"/>
      <c r="S324" s="159"/>
      <c r="T324" s="905"/>
      <c r="U324" s="906"/>
      <c r="V324" s="103" t="str">
        <f>IF(B324="","",VLOOKUP(B324,学連登録!$C$2:$H$3000,6,FALSE))</f>
        <v/>
      </c>
      <c r="Y324" s="118" t="str">
        <f t="shared" si="414"/>
        <v/>
      </c>
      <c r="Z324" s="97" t="str">
        <f>IF(G324="","",VLOOKUP(G324,種目名!$R$5:$T$104,3,0))</f>
        <v/>
      </c>
      <c r="AA324" s="99" t="str">
        <f>IF(J324="","",VLOOKUP(J324,種目名!$R$5:$T$104,3,0))</f>
        <v/>
      </c>
      <c r="AB324" s="119" t="str">
        <f>IF(M324="","",VLOOKUP(M324,種目名!$R$5:$T$104,3,0))</f>
        <v/>
      </c>
      <c r="AC324" s="119" t="str">
        <f>IF(P324="","",VLOOKUP(AF324,種目名!$R$5:$T$104,3,0))</f>
        <v/>
      </c>
      <c r="AD324" s="120" t="str">
        <f>IF(S324="","",VLOOKUP(AI324,種目名!$R$5:$T$104,3,0))</f>
        <v/>
      </c>
      <c r="AE324" s="117">
        <f t="shared" si="415"/>
        <v>0</v>
      </c>
      <c r="AF324" s="157" t="str">
        <f t="shared" si="416"/>
        <v/>
      </c>
      <c r="AG324" s="157" t="str">
        <f t="shared" si="417"/>
        <v/>
      </c>
      <c r="AH324" s="157">
        <f t="shared" si="418"/>
        <v>0</v>
      </c>
      <c r="AI324" s="157" t="str">
        <f t="shared" si="419"/>
        <v/>
      </c>
      <c r="AJ324" s="157" t="str">
        <f t="shared" si="420"/>
        <v/>
      </c>
      <c r="AK324" s="390"/>
      <c r="AL324" s="171">
        <f t="shared" si="348"/>
        <v>0</v>
      </c>
      <c r="AM324" s="399">
        <f t="shared" si="349"/>
        <v>0</v>
      </c>
      <c r="AN324" s="399">
        <f>COUNTIF($B$12:B324,B324)</f>
        <v>0</v>
      </c>
      <c r="AO324" s="399"/>
      <c r="AP324" s="399" t="str">
        <f t="shared" si="350"/>
        <v/>
      </c>
      <c r="AQ324" s="399" t="str">
        <f t="shared" si="350"/>
        <v/>
      </c>
      <c r="AR324" s="399" t="str">
        <f t="shared" si="350"/>
        <v/>
      </c>
      <c r="AS324" s="399" t="str">
        <f t="shared" si="350"/>
        <v/>
      </c>
      <c r="AT324" s="399">
        <f t="shared" si="351"/>
        <v>0</v>
      </c>
      <c r="AU324" s="399" t="str">
        <f t="shared" si="352"/>
        <v/>
      </c>
      <c r="AV324" s="399" t="str">
        <f t="shared" si="353"/>
        <v/>
      </c>
      <c r="AW324" s="399" t="str">
        <f t="shared" si="354"/>
        <v/>
      </c>
      <c r="AX324" s="399" t="str">
        <f t="shared" si="355"/>
        <v/>
      </c>
      <c r="AY324" s="399" t="str">
        <f t="shared" si="356"/>
        <v/>
      </c>
      <c r="AZ324" s="399" t="str">
        <f t="shared" si="422"/>
        <v/>
      </c>
      <c r="BA324" s="399" t="str">
        <f t="shared" si="422"/>
        <v/>
      </c>
      <c r="BB324" s="399" t="str">
        <f t="shared" si="422"/>
        <v/>
      </c>
      <c r="BC324" s="399" t="str">
        <f t="shared" si="422"/>
        <v/>
      </c>
      <c r="BD324" s="403" t="str">
        <f t="shared" si="422"/>
        <v/>
      </c>
      <c r="BE324" s="393">
        <f t="shared" si="357"/>
        <v>0</v>
      </c>
      <c r="BG324" s="399">
        <f t="shared" si="358"/>
        <v>0</v>
      </c>
      <c r="BH324" s="399">
        <f t="shared" si="359"/>
        <v>0</v>
      </c>
      <c r="BI324" s="412">
        <f t="shared" si="360"/>
        <v>0</v>
      </c>
      <c r="BJ324" s="413">
        <f t="shared" si="345"/>
        <v>0</v>
      </c>
      <c r="BK324" s="398" t="str">
        <f t="shared" si="346"/>
        <v>0</v>
      </c>
      <c r="BL324" s="398" t="str">
        <f t="shared" si="347"/>
        <v>0</v>
      </c>
      <c r="BM324" s="412">
        <f t="shared" si="361"/>
        <v>0</v>
      </c>
      <c r="BN324" s="412" t="str">
        <f t="shared" si="362"/>
        <v>0m0</v>
      </c>
      <c r="BO324" s="399">
        <f t="shared" si="363"/>
        <v>0</v>
      </c>
      <c r="BP324" s="399">
        <f t="shared" si="364"/>
        <v>0</v>
      </c>
      <c r="BQ324" s="412">
        <f t="shared" si="365"/>
        <v>0</v>
      </c>
      <c r="BR324" s="413">
        <f t="shared" si="366"/>
        <v>0</v>
      </c>
      <c r="BS324" s="398" t="str">
        <f t="shared" si="367"/>
        <v>0</v>
      </c>
      <c r="BT324" s="398" t="str">
        <f t="shared" si="368"/>
        <v>0</v>
      </c>
      <c r="BU324" s="412">
        <f t="shared" si="369"/>
        <v>0</v>
      </c>
      <c r="BV324" s="412" t="str">
        <f t="shared" si="370"/>
        <v>0m0</v>
      </c>
      <c r="BW324" s="399">
        <f t="shared" si="371"/>
        <v>0</v>
      </c>
      <c r="BX324" s="399">
        <f t="shared" si="372"/>
        <v>0</v>
      </c>
      <c r="BY324" s="412">
        <f t="shared" si="373"/>
        <v>0</v>
      </c>
      <c r="BZ324" s="413">
        <f t="shared" si="374"/>
        <v>0</v>
      </c>
      <c r="CA324" s="398" t="str">
        <f t="shared" si="375"/>
        <v>0</v>
      </c>
      <c r="CB324" s="398" t="str">
        <f t="shared" si="376"/>
        <v>0</v>
      </c>
      <c r="CC324" s="412">
        <f t="shared" si="377"/>
        <v>0</v>
      </c>
      <c r="CD324" s="412" t="str">
        <f t="shared" si="378"/>
        <v>0m0</v>
      </c>
      <c r="CE324" s="399">
        <f t="shared" si="379"/>
        <v>0</v>
      </c>
      <c r="CF324" s="399">
        <f t="shared" si="380"/>
        <v>0</v>
      </c>
      <c r="CG324" s="412">
        <f t="shared" si="381"/>
        <v>0</v>
      </c>
      <c r="CH324" s="413">
        <f t="shared" si="382"/>
        <v>0</v>
      </c>
      <c r="CI324" s="398" t="str">
        <f t="shared" si="383"/>
        <v>0</v>
      </c>
      <c r="CJ324" s="398" t="str">
        <f t="shared" si="384"/>
        <v>0</v>
      </c>
      <c r="CK324" s="412">
        <f t="shared" si="385"/>
        <v>0</v>
      </c>
      <c r="CL324" s="412" t="str">
        <f t="shared" si="386"/>
        <v>0m0</v>
      </c>
      <c r="CM324" s="399">
        <f t="shared" si="387"/>
        <v>0</v>
      </c>
      <c r="CN324" s="399">
        <f t="shared" si="388"/>
        <v>0</v>
      </c>
      <c r="CO324" s="412">
        <f t="shared" si="389"/>
        <v>0</v>
      </c>
      <c r="CP324" s="413">
        <f t="shared" si="390"/>
        <v>0</v>
      </c>
      <c r="CQ324" s="398" t="str">
        <f t="shared" si="391"/>
        <v>0</v>
      </c>
      <c r="CR324" s="398" t="str">
        <f t="shared" si="392"/>
        <v>0</v>
      </c>
      <c r="CS324" s="412">
        <f t="shared" si="393"/>
        <v>0</v>
      </c>
      <c r="CT324" s="412" t="str">
        <f t="shared" si="394"/>
        <v>0m0</v>
      </c>
      <c r="CU324" s="412">
        <f t="shared" si="395"/>
        <v>0</v>
      </c>
      <c r="CV324" s="412">
        <f t="shared" si="396"/>
        <v>0</v>
      </c>
      <c r="CW324" s="412">
        <f t="shared" si="397"/>
        <v>0</v>
      </c>
      <c r="CX324" s="412">
        <f t="shared" si="398"/>
        <v>0</v>
      </c>
      <c r="CY324" s="412">
        <f t="shared" si="399"/>
        <v>0</v>
      </c>
      <c r="CZ324" s="412" t="str">
        <f t="shared" si="400"/>
        <v/>
      </c>
      <c r="DA324" s="412" t="str">
        <f t="shared" si="401"/>
        <v/>
      </c>
      <c r="DB324" s="412" t="str">
        <f t="shared" si="402"/>
        <v/>
      </c>
      <c r="DC324" s="412" t="str">
        <f t="shared" si="403"/>
        <v/>
      </c>
      <c r="DD324" s="412" t="str">
        <f t="shared" si="404"/>
        <v/>
      </c>
      <c r="DE324" s="412"/>
      <c r="DF324" s="411"/>
      <c r="DG324" s="412" t="str">
        <f t="shared" si="405"/>
        <v/>
      </c>
      <c r="DH324" s="412" t="str">
        <f t="shared" si="406"/>
        <v/>
      </c>
      <c r="DI324" s="412">
        <f t="shared" si="407"/>
        <v>0</v>
      </c>
      <c r="DJ324" s="412" t="str">
        <f t="shared" si="408"/>
        <v/>
      </c>
      <c r="DK324" s="412" t="str">
        <f t="shared" si="409"/>
        <v/>
      </c>
      <c r="DL324" s="412" t="str">
        <f t="shared" si="410"/>
        <v/>
      </c>
      <c r="DM324" s="412" t="str">
        <f t="shared" si="411"/>
        <v/>
      </c>
      <c r="DN324" s="412" t="str">
        <f t="shared" si="412"/>
        <v/>
      </c>
      <c r="DO324" s="412" t="str">
        <f t="shared" si="413"/>
        <v/>
      </c>
    </row>
    <row r="325" spans="1:119" s="157" customFormat="1" ht="18" hidden="1" customHeight="1">
      <c r="A325" s="161" t="str">
        <f t="shared" si="421"/>
        <v/>
      </c>
      <c r="B325" s="158"/>
      <c r="C325" s="31" t="str">
        <f>IF(B325="","",VLOOKUP(B325,学連登録!$C$2:$G$3000,2,FALSE))</f>
        <v/>
      </c>
      <c r="D325" s="32" t="str">
        <f>IF(B325="","",VLOOKUP(B325,学連登録!$C$2:$G$3000,3,FALSE))</f>
        <v/>
      </c>
      <c r="E325" s="33" t="str">
        <f>IF(B325="","",VLOOKUP(B325,学連登録!$C$2:$G$3000,4,FALSE))</f>
        <v/>
      </c>
      <c r="F325" s="383" t="str">
        <f>IF(B325="","",VLOOKUP(B325,学連登録!$C$2:$I$3000,7,FALSE))</f>
        <v/>
      </c>
      <c r="G325" s="160"/>
      <c r="H325" s="905"/>
      <c r="I325" s="907"/>
      <c r="J325" s="160"/>
      <c r="K325" s="905"/>
      <c r="L325" s="906"/>
      <c r="M325" s="160"/>
      <c r="N325" s="819"/>
      <c r="O325" s="820"/>
      <c r="P325" s="159"/>
      <c r="Q325" s="905"/>
      <c r="R325" s="906"/>
      <c r="S325" s="159"/>
      <c r="T325" s="905"/>
      <c r="U325" s="906"/>
      <c r="V325" s="103" t="str">
        <f>IF(B325="","",VLOOKUP(B325,学連登録!$C$2:$H$3000,6,FALSE))</f>
        <v/>
      </c>
      <c r="Y325" s="118" t="str">
        <f t="shared" si="414"/>
        <v/>
      </c>
      <c r="Z325" s="97" t="str">
        <f>IF(G325="","",VLOOKUP(G325,種目名!$R$5:$T$104,3,0))</f>
        <v/>
      </c>
      <c r="AA325" s="99" t="str">
        <f>IF(J325="","",VLOOKUP(J325,種目名!$R$5:$T$104,3,0))</f>
        <v/>
      </c>
      <c r="AB325" s="119" t="str">
        <f>IF(M325="","",VLOOKUP(M325,種目名!$R$5:$T$104,3,0))</f>
        <v/>
      </c>
      <c r="AC325" s="119" t="str">
        <f>IF(P325="","",VLOOKUP(AF325,種目名!$R$5:$T$104,3,0))</f>
        <v/>
      </c>
      <c r="AD325" s="120" t="str">
        <f>IF(S325="","",VLOOKUP(AI325,種目名!$R$5:$T$104,3,0))</f>
        <v/>
      </c>
      <c r="AE325" s="117">
        <f t="shared" si="415"/>
        <v>0</v>
      </c>
      <c r="AF325" s="157" t="str">
        <f t="shared" si="416"/>
        <v/>
      </c>
      <c r="AG325" s="157" t="str">
        <f t="shared" si="417"/>
        <v/>
      </c>
      <c r="AH325" s="157">
        <f t="shared" si="418"/>
        <v>0</v>
      </c>
      <c r="AI325" s="157" t="str">
        <f t="shared" si="419"/>
        <v/>
      </c>
      <c r="AJ325" s="157" t="str">
        <f t="shared" si="420"/>
        <v/>
      </c>
      <c r="AK325" s="390"/>
      <c r="AL325" s="171">
        <f t="shared" si="348"/>
        <v>0</v>
      </c>
      <c r="AM325" s="399">
        <f t="shared" si="349"/>
        <v>0</v>
      </c>
      <c r="AN325" s="399">
        <f>COUNTIF($B$12:B325,B325)</f>
        <v>0</v>
      </c>
      <c r="AO325" s="399"/>
      <c r="AP325" s="399" t="str">
        <f t="shared" si="350"/>
        <v/>
      </c>
      <c r="AQ325" s="399" t="str">
        <f t="shared" si="350"/>
        <v/>
      </c>
      <c r="AR325" s="399" t="str">
        <f t="shared" si="350"/>
        <v/>
      </c>
      <c r="AS325" s="399" t="str">
        <f t="shared" si="350"/>
        <v/>
      </c>
      <c r="AT325" s="399">
        <f t="shared" si="351"/>
        <v>0</v>
      </c>
      <c r="AU325" s="399" t="str">
        <f t="shared" si="352"/>
        <v/>
      </c>
      <c r="AV325" s="399" t="str">
        <f t="shared" si="353"/>
        <v/>
      </c>
      <c r="AW325" s="399" t="str">
        <f t="shared" si="354"/>
        <v/>
      </c>
      <c r="AX325" s="399" t="str">
        <f t="shared" si="355"/>
        <v/>
      </c>
      <c r="AY325" s="399" t="str">
        <f t="shared" si="356"/>
        <v/>
      </c>
      <c r="AZ325" s="399" t="str">
        <f t="shared" si="422"/>
        <v/>
      </c>
      <c r="BA325" s="399" t="str">
        <f t="shared" si="422"/>
        <v/>
      </c>
      <c r="BB325" s="399" t="str">
        <f t="shared" si="422"/>
        <v/>
      </c>
      <c r="BC325" s="399" t="str">
        <f t="shared" si="422"/>
        <v/>
      </c>
      <c r="BD325" s="403" t="str">
        <f t="shared" si="422"/>
        <v/>
      </c>
      <c r="BE325" s="393">
        <f t="shared" si="357"/>
        <v>0</v>
      </c>
      <c r="BG325" s="399">
        <f t="shared" si="358"/>
        <v>0</v>
      </c>
      <c r="BH325" s="399">
        <f t="shared" si="359"/>
        <v>0</v>
      </c>
      <c r="BI325" s="412">
        <f t="shared" si="360"/>
        <v>0</v>
      </c>
      <c r="BJ325" s="413">
        <f t="shared" si="345"/>
        <v>0</v>
      </c>
      <c r="BK325" s="398" t="str">
        <f t="shared" si="346"/>
        <v>0</v>
      </c>
      <c r="BL325" s="398" t="str">
        <f t="shared" si="347"/>
        <v>0</v>
      </c>
      <c r="BM325" s="412">
        <f t="shared" si="361"/>
        <v>0</v>
      </c>
      <c r="BN325" s="412" t="str">
        <f t="shared" si="362"/>
        <v>0m0</v>
      </c>
      <c r="BO325" s="399">
        <f t="shared" si="363"/>
        <v>0</v>
      </c>
      <c r="BP325" s="399">
        <f t="shared" si="364"/>
        <v>0</v>
      </c>
      <c r="BQ325" s="412">
        <f t="shared" si="365"/>
        <v>0</v>
      </c>
      <c r="BR325" s="413">
        <f t="shared" si="366"/>
        <v>0</v>
      </c>
      <c r="BS325" s="398" t="str">
        <f t="shared" si="367"/>
        <v>0</v>
      </c>
      <c r="BT325" s="398" t="str">
        <f t="shared" si="368"/>
        <v>0</v>
      </c>
      <c r="BU325" s="412">
        <f t="shared" si="369"/>
        <v>0</v>
      </c>
      <c r="BV325" s="412" t="str">
        <f t="shared" si="370"/>
        <v>0m0</v>
      </c>
      <c r="BW325" s="399">
        <f t="shared" si="371"/>
        <v>0</v>
      </c>
      <c r="BX325" s="399">
        <f t="shared" si="372"/>
        <v>0</v>
      </c>
      <c r="BY325" s="412">
        <f t="shared" si="373"/>
        <v>0</v>
      </c>
      <c r="BZ325" s="413">
        <f t="shared" si="374"/>
        <v>0</v>
      </c>
      <c r="CA325" s="398" t="str">
        <f t="shared" si="375"/>
        <v>0</v>
      </c>
      <c r="CB325" s="398" t="str">
        <f t="shared" si="376"/>
        <v>0</v>
      </c>
      <c r="CC325" s="412">
        <f t="shared" si="377"/>
        <v>0</v>
      </c>
      <c r="CD325" s="412" t="str">
        <f t="shared" si="378"/>
        <v>0m0</v>
      </c>
      <c r="CE325" s="399">
        <f t="shared" si="379"/>
        <v>0</v>
      </c>
      <c r="CF325" s="399">
        <f t="shared" si="380"/>
        <v>0</v>
      </c>
      <c r="CG325" s="412">
        <f t="shared" si="381"/>
        <v>0</v>
      </c>
      <c r="CH325" s="413">
        <f t="shared" si="382"/>
        <v>0</v>
      </c>
      <c r="CI325" s="398" t="str">
        <f t="shared" si="383"/>
        <v>0</v>
      </c>
      <c r="CJ325" s="398" t="str">
        <f t="shared" si="384"/>
        <v>0</v>
      </c>
      <c r="CK325" s="412">
        <f t="shared" si="385"/>
        <v>0</v>
      </c>
      <c r="CL325" s="412" t="str">
        <f t="shared" si="386"/>
        <v>0m0</v>
      </c>
      <c r="CM325" s="399">
        <f t="shared" si="387"/>
        <v>0</v>
      </c>
      <c r="CN325" s="399">
        <f t="shared" si="388"/>
        <v>0</v>
      </c>
      <c r="CO325" s="412">
        <f t="shared" si="389"/>
        <v>0</v>
      </c>
      <c r="CP325" s="413">
        <f t="shared" si="390"/>
        <v>0</v>
      </c>
      <c r="CQ325" s="398" t="str">
        <f t="shared" si="391"/>
        <v>0</v>
      </c>
      <c r="CR325" s="398" t="str">
        <f t="shared" si="392"/>
        <v>0</v>
      </c>
      <c r="CS325" s="412">
        <f t="shared" si="393"/>
        <v>0</v>
      </c>
      <c r="CT325" s="412" t="str">
        <f t="shared" si="394"/>
        <v>0m0</v>
      </c>
      <c r="CU325" s="412">
        <f t="shared" si="395"/>
        <v>0</v>
      </c>
      <c r="CV325" s="412">
        <f t="shared" si="396"/>
        <v>0</v>
      </c>
      <c r="CW325" s="412">
        <f t="shared" si="397"/>
        <v>0</v>
      </c>
      <c r="CX325" s="412">
        <f t="shared" si="398"/>
        <v>0</v>
      </c>
      <c r="CY325" s="412">
        <f t="shared" si="399"/>
        <v>0</v>
      </c>
      <c r="CZ325" s="412" t="str">
        <f t="shared" si="400"/>
        <v/>
      </c>
      <c r="DA325" s="412" t="str">
        <f t="shared" si="401"/>
        <v/>
      </c>
      <c r="DB325" s="412" t="str">
        <f t="shared" si="402"/>
        <v/>
      </c>
      <c r="DC325" s="412" t="str">
        <f t="shared" si="403"/>
        <v/>
      </c>
      <c r="DD325" s="412" t="str">
        <f t="shared" si="404"/>
        <v/>
      </c>
      <c r="DE325" s="412"/>
      <c r="DF325" s="411"/>
      <c r="DG325" s="412" t="str">
        <f t="shared" si="405"/>
        <v/>
      </c>
      <c r="DH325" s="412" t="str">
        <f t="shared" si="406"/>
        <v/>
      </c>
      <c r="DI325" s="412">
        <f t="shared" si="407"/>
        <v>0</v>
      </c>
      <c r="DJ325" s="412" t="str">
        <f t="shared" si="408"/>
        <v/>
      </c>
      <c r="DK325" s="412" t="str">
        <f t="shared" si="409"/>
        <v/>
      </c>
      <c r="DL325" s="412" t="str">
        <f t="shared" si="410"/>
        <v/>
      </c>
      <c r="DM325" s="412" t="str">
        <f t="shared" si="411"/>
        <v/>
      </c>
      <c r="DN325" s="412" t="str">
        <f t="shared" si="412"/>
        <v/>
      </c>
      <c r="DO325" s="412" t="str">
        <f t="shared" si="413"/>
        <v/>
      </c>
    </row>
    <row r="326" spans="1:119" s="157" customFormat="1" ht="18" hidden="1" customHeight="1">
      <c r="A326" s="161" t="str">
        <f t="shared" si="421"/>
        <v/>
      </c>
      <c r="B326" s="158"/>
      <c r="C326" s="31" t="str">
        <f>IF(B326="","",VLOOKUP(B326,学連登録!$C$2:$G$3000,2,FALSE))</f>
        <v/>
      </c>
      <c r="D326" s="32" t="str">
        <f>IF(B326="","",VLOOKUP(B326,学連登録!$C$2:$G$3000,3,FALSE))</f>
        <v/>
      </c>
      <c r="E326" s="33" t="str">
        <f>IF(B326="","",VLOOKUP(B326,学連登録!$C$2:$G$3000,4,FALSE))</f>
        <v/>
      </c>
      <c r="F326" s="383" t="str">
        <f>IF(B326="","",VLOOKUP(B326,学連登録!$C$2:$I$3000,7,FALSE))</f>
        <v/>
      </c>
      <c r="G326" s="160"/>
      <c r="H326" s="905"/>
      <c r="I326" s="907"/>
      <c r="J326" s="160"/>
      <c r="K326" s="905"/>
      <c r="L326" s="906"/>
      <c r="M326" s="160"/>
      <c r="N326" s="819"/>
      <c r="O326" s="820"/>
      <c r="P326" s="159"/>
      <c r="Q326" s="905"/>
      <c r="R326" s="906"/>
      <c r="S326" s="159"/>
      <c r="T326" s="905"/>
      <c r="U326" s="906"/>
      <c r="V326" s="103" t="str">
        <f>IF(B326="","",VLOOKUP(B326,学連登録!$C$2:$H$3000,6,FALSE))</f>
        <v/>
      </c>
      <c r="Y326" s="118" t="str">
        <f t="shared" si="414"/>
        <v/>
      </c>
      <c r="Z326" s="97" t="str">
        <f>IF(G326="","",VLOOKUP(G326,種目名!$R$5:$T$104,3,0))</f>
        <v/>
      </c>
      <c r="AA326" s="99" t="str">
        <f>IF(J326="","",VLOOKUP(J326,種目名!$R$5:$T$104,3,0))</f>
        <v/>
      </c>
      <c r="AB326" s="119" t="str">
        <f>IF(M326="","",VLOOKUP(M326,種目名!$R$5:$T$104,3,0))</f>
        <v/>
      </c>
      <c r="AC326" s="119" t="str">
        <f>IF(P326="","",VLOOKUP(AF326,種目名!$R$5:$T$104,3,0))</f>
        <v/>
      </c>
      <c r="AD326" s="120" t="str">
        <f>IF(S326="","",VLOOKUP(AI326,種目名!$R$5:$T$104,3,0))</f>
        <v/>
      </c>
      <c r="AE326" s="117">
        <f t="shared" si="415"/>
        <v>0</v>
      </c>
      <c r="AF326" s="157" t="str">
        <f t="shared" si="416"/>
        <v/>
      </c>
      <c r="AG326" s="157" t="str">
        <f t="shared" si="417"/>
        <v/>
      </c>
      <c r="AH326" s="157">
        <f t="shared" si="418"/>
        <v>0</v>
      </c>
      <c r="AI326" s="157" t="str">
        <f t="shared" si="419"/>
        <v/>
      </c>
      <c r="AJ326" s="157" t="str">
        <f t="shared" si="420"/>
        <v/>
      </c>
      <c r="AK326" s="390"/>
      <c r="AL326" s="171">
        <f t="shared" si="348"/>
        <v>0</v>
      </c>
      <c r="AM326" s="399">
        <f t="shared" si="349"/>
        <v>0</v>
      </c>
      <c r="AN326" s="399">
        <f>COUNTIF($B$12:B326,B326)</f>
        <v>0</v>
      </c>
      <c r="AO326" s="399"/>
      <c r="AP326" s="399" t="str">
        <f t="shared" si="350"/>
        <v/>
      </c>
      <c r="AQ326" s="399" t="str">
        <f t="shared" si="350"/>
        <v/>
      </c>
      <c r="AR326" s="399" t="str">
        <f t="shared" si="350"/>
        <v/>
      </c>
      <c r="AS326" s="399" t="str">
        <f t="shared" si="350"/>
        <v/>
      </c>
      <c r="AT326" s="399">
        <f t="shared" si="351"/>
        <v>0</v>
      </c>
      <c r="AU326" s="399" t="str">
        <f t="shared" si="352"/>
        <v/>
      </c>
      <c r="AV326" s="399" t="str">
        <f t="shared" si="353"/>
        <v/>
      </c>
      <c r="AW326" s="399" t="str">
        <f t="shared" si="354"/>
        <v/>
      </c>
      <c r="AX326" s="399" t="str">
        <f t="shared" si="355"/>
        <v/>
      </c>
      <c r="AY326" s="399" t="str">
        <f t="shared" si="356"/>
        <v/>
      </c>
      <c r="AZ326" s="399" t="str">
        <f t="shared" si="422"/>
        <v/>
      </c>
      <c r="BA326" s="399" t="str">
        <f t="shared" si="422"/>
        <v/>
      </c>
      <c r="BB326" s="399" t="str">
        <f t="shared" si="422"/>
        <v/>
      </c>
      <c r="BC326" s="399" t="str">
        <f t="shared" si="422"/>
        <v/>
      </c>
      <c r="BD326" s="403" t="str">
        <f t="shared" si="422"/>
        <v/>
      </c>
      <c r="BE326" s="393">
        <f t="shared" si="357"/>
        <v>0</v>
      </c>
      <c r="BG326" s="399">
        <f t="shared" si="358"/>
        <v>0</v>
      </c>
      <c r="BH326" s="399">
        <f t="shared" si="359"/>
        <v>0</v>
      </c>
      <c r="BI326" s="412">
        <f t="shared" si="360"/>
        <v>0</v>
      </c>
      <c r="BJ326" s="413">
        <f t="shared" si="345"/>
        <v>0</v>
      </c>
      <c r="BK326" s="398" t="str">
        <f t="shared" si="346"/>
        <v>0</v>
      </c>
      <c r="BL326" s="398" t="str">
        <f t="shared" si="347"/>
        <v>0</v>
      </c>
      <c r="BM326" s="412">
        <f t="shared" si="361"/>
        <v>0</v>
      </c>
      <c r="BN326" s="412" t="str">
        <f t="shared" si="362"/>
        <v>0m0</v>
      </c>
      <c r="BO326" s="399">
        <f t="shared" si="363"/>
        <v>0</v>
      </c>
      <c r="BP326" s="399">
        <f t="shared" si="364"/>
        <v>0</v>
      </c>
      <c r="BQ326" s="412">
        <f t="shared" si="365"/>
        <v>0</v>
      </c>
      <c r="BR326" s="413">
        <f t="shared" si="366"/>
        <v>0</v>
      </c>
      <c r="BS326" s="398" t="str">
        <f t="shared" si="367"/>
        <v>0</v>
      </c>
      <c r="BT326" s="398" t="str">
        <f t="shared" si="368"/>
        <v>0</v>
      </c>
      <c r="BU326" s="412">
        <f t="shared" si="369"/>
        <v>0</v>
      </c>
      <c r="BV326" s="412" t="str">
        <f t="shared" si="370"/>
        <v>0m0</v>
      </c>
      <c r="BW326" s="399">
        <f t="shared" si="371"/>
        <v>0</v>
      </c>
      <c r="BX326" s="399">
        <f t="shared" si="372"/>
        <v>0</v>
      </c>
      <c r="BY326" s="412">
        <f t="shared" si="373"/>
        <v>0</v>
      </c>
      <c r="BZ326" s="413">
        <f t="shared" si="374"/>
        <v>0</v>
      </c>
      <c r="CA326" s="398" t="str">
        <f t="shared" si="375"/>
        <v>0</v>
      </c>
      <c r="CB326" s="398" t="str">
        <f t="shared" si="376"/>
        <v>0</v>
      </c>
      <c r="CC326" s="412">
        <f t="shared" si="377"/>
        <v>0</v>
      </c>
      <c r="CD326" s="412" t="str">
        <f t="shared" si="378"/>
        <v>0m0</v>
      </c>
      <c r="CE326" s="399">
        <f t="shared" si="379"/>
        <v>0</v>
      </c>
      <c r="CF326" s="399">
        <f t="shared" si="380"/>
        <v>0</v>
      </c>
      <c r="CG326" s="412">
        <f t="shared" si="381"/>
        <v>0</v>
      </c>
      <c r="CH326" s="413">
        <f t="shared" si="382"/>
        <v>0</v>
      </c>
      <c r="CI326" s="398" t="str">
        <f t="shared" si="383"/>
        <v>0</v>
      </c>
      <c r="CJ326" s="398" t="str">
        <f t="shared" si="384"/>
        <v>0</v>
      </c>
      <c r="CK326" s="412">
        <f t="shared" si="385"/>
        <v>0</v>
      </c>
      <c r="CL326" s="412" t="str">
        <f t="shared" si="386"/>
        <v>0m0</v>
      </c>
      <c r="CM326" s="399">
        <f t="shared" si="387"/>
        <v>0</v>
      </c>
      <c r="CN326" s="399">
        <f t="shared" si="388"/>
        <v>0</v>
      </c>
      <c r="CO326" s="412">
        <f t="shared" si="389"/>
        <v>0</v>
      </c>
      <c r="CP326" s="413">
        <f t="shared" si="390"/>
        <v>0</v>
      </c>
      <c r="CQ326" s="398" t="str">
        <f t="shared" si="391"/>
        <v>0</v>
      </c>
      <c r="CR326" s="398" t="str">
        <f t="shared" si="392"/>
        <v>0</v>
      </c>
      <c r="CS326" s="412">
        <f t="shared" si="393"/>
        <v>0</v>
      </c>
      <c r="CT326" s="412" t="str">
        <f t="shared" si="394"/>
        <v>0m0</v>
      </c>
      <c r="CU326" s="412">
        <f t="shared" si="395"/>
        <v>0</v>
      </c>
      <c r="CV326" s="412">
        <f t="shared" si="396"/>
        <v>0</v>
      </c>
      <c r="CW326" s="412">
        <f t="shared" si="397"/>
        <v>0</v>
      </c>
      <c r="CX326" s="412">
        <f t="shared" si="398"/>
        <v>0</v>
      </c>
      <c r="CY326" s="412">
        <f t="shared" si="399"/>
        <v>0</v>
      </c>
      <c r="CZ326" s="412" t="str">
        <f t="shared" si="400"/>
        <v/>
      </c>
      <c r="DA326" s="412" t="str">
        <f t="shared" si="401"/>
        <v/>
      </c>
      <c r="DB326" s="412" t="str">
        <f t="shared" si="402"/>
        <v/>
      </c>
      <c r="DC326" s="412" t="str">
        <f t="shared" si="403"/>
        <v/>
      </c>
      <c r="DD326" s="412" t="str">
        <f t="shared" si="404"/>
        <v/>
      </c>
      <c r="DE326" s="412"/>
      <c r="DF326" s="411"/>
      <c r="DG326" s="412" t="str">
        <f t="shared" si="405"/>
        <v/>
      </c>
      <c r="DH326" s="412" t="str">
        <f t="shared" si="406"/>
        <v/>
      </c>
      <c r="DI326" s="412">
        <f t="shared" si="407"/>
        <v>0</v>
      </c>
      <c r="DJ326" s="412" t="str">
        <f t="shared" si="408"/>
        <v/>
      </c>
      <c r="DK326" s="412" t="str">
        <f t="shared" si="409"/>
        <v/>
      </c>
      <c r="DL326" s="412" t="str">
        <f t="shared" si="410"/>
        <v/>
      </c>
      <c r="DM326" s="412" t="str">
        <f t="shared" si="411"/>
        <v/>
      </c>
      <c r="DN326" s="412" t="str">
        <f t="shared" si="412"/>
        <v/>
      </c>
      <c r="DO326" s="412" t="str">
        <f t="shared" si="413"/>
        <v/>
      </c>
    </row>
    <row r="327" spans="1:119" s="157" customFormat="1" ht="18" hidden="1" customHeight="1">
      <c r="A327" s="161" t="str">
        <f t="shared" si="421"/>
        <v/>
      </c>
      <c r="B327" s="158"/>
      <c r="C327" s="31" t="str">
        <f>IF(B327="","",VLOOKUP(B327,学連登録!$C$2:$G$3000,2,FALSE))</f>
        <v/>
      </c>
      <c r="D327" s="32" t="str">
        <f>IF(B327="","",VLOOKUP(B327,学連登録!$C$2:$G$3000,3,FALSE))</f>
        <v/>
      </c>
      <c r="E327" s="33" t="str">
        <f>IF(B327="","",VLOOKUP(B327,学連登録!$C$2:$G$3000,4,FALSE))</f>
        <v/>
      </c>
      <c r="F327" s="383" t="str">
        <f>IF(B327="","",VLOOKUP(B327,学連登録!$C$2:$I$3000,7,FALSE))</f>
        <v/>
      </c>
      <c r="G327" s="160"/>
      <c r="H327" s="905"/>
      <c r="I327" s="907"/>
      <c r="J327" s="160"/>
      <c r="K327" s="905"/>
      <c r="L327" s="906"/>
      <c r="M327" s="160"/>
      <c r="N327" s="819"/>
      <c r="O327" s="820"/>
      <c r="P327" s="159"/>
      <c r="Q327" s="905"/>
      <c r="R327" s="906"/>
      <c r="S327" s="159"/>
      <c r="T327" s="905"/>
      <c r="U327" s="906"/>
      <c r="V327" s="103" t="str">
        <f>IF(B327="","",VLOOKUP(B327,学連登録!$C$2:$H$3000,6,FALSE))</f>
        <v/>
      </c>
      <c r="Y327" s="118" t="str">
        <f t="shared" si="414"/>
        <v/>
      </c>
      <c r="Z327" s="97" t="str">
        <f>IF(G327="","",VLOOKUP(G327,種目名!$R$5:$T$104,3,0))</f>
        <v/>
      </c>
      <c r="AA327" s="99" t="str">
        <f>IF(J327="","",VLOOKUP(J327,種目名!$R$5:$T$104,3,0))</f>
        <v/>
      </c>
      <c r="AB327" s="119" t="str">
        <f>IF(M327="","",VLOOKUP(M327,種目名!$R$5:$T$104,3,0))</f>
        <v/>
      </c>
      <c r="AC327" s="119" t="str">
        <f>IF(P327="","",VLOOKUP(AF327,種目名!$R$5:$T$104,3,0))</f>
        <v/>
      </c>
      <c r="AD327" s="120" t="str">
        <f>IF(S327="","",VLOOKUP(AI327,種目名!$R$5:$T$104,3,0))</f>
        <v/>
      </c>
      <c r="AE327" s="117">
        <f t="shared" si="415"/>
        <v>0</v>
      </c>
      <c r="AF327" s="157" t="str">
        <f t="shared" si="416"/>
        <v/>
      </c>
      <c r="AG327" s="157" t="str">
        <f t="shared" si="417"/>
        <v/>
      </c>
      <c r="AH327" s="157">
        <f t="shared" si="418"/>
        <v>0</v>
      </c>
      <c r="AI327" s="157" t="str">
        <f t="shared" si="419"/>
        <v/>
      </c>
      <c r="AJ327" s="157" t="str">
        <f t="shared" si="420"/>
        <v/>
      </c>
      <c r="AK327" s="390"/>
      <c r="AL327" s="171">
        <f t="shared" si="348"/>
        <v>0</v>
      </c>
      <c r="AM327" s="399">
        <f t="shared" si="349"/>
        <v>0</v>
      </c>
      <c r="AN327" s="399">
        <f>COUNTIF($B$12:B327,B327)</f>
        <v>0</v>
      </c>
      <c r="AO327" s="399"/>
      <c r="AP327" s="399" t="str">
        <f t="shared" si="350"/>
        <v/>
      </c>
      <c r="AQ327" s="399" t="str">
        <f t="shared" si="350"/>
        <v/>
      </c>
      <c r="AR327" s="399" t="str">
        <f t="shared" si="350"/>
        <v/>
      </c>
      <c r="AS327" s="399" t="str">
        <f t="shared" si="350"/>
        <v/>
      </c>
      <c r="AT327" s="399">
        <f t="shared" si="351"/>
        <v>0</v>
      </c>
      <c r="AU327" s="399" t="str">
        <f t="shared" si="352"/>
        <v/>
      </c>
      <c r="AV327" s="399" t="str">
        <f t="shared" si="353"/>
        <v/>
      </c>
      <c r="AW327" s="399" t="str">
        <f t="shared" si="354"/>
        <v/>
      </c>
      <c r="AX327" s="399" t="str">
        <f t="shared" si="355"/>
        <v/>
      </c>
      <c r="AY327" s="399" t="str">
        <f t="shared" si="356"/>
        <v/>
      </c>
      <c r="AZ327" s="399" t="str">
        <f t="shared" si="422"/>
        <v/>
      </c>
      <c r="BA327" s="399" t="str">
        <f t="shared" si="422"/>
        <v/>
      </c>
      <c r="BB327" s="399" t="str">
        <f t="shared" si="422"/>
        <v/>
      </c>
      <c r="BC327" s="399" t="str">
        <f t="shared" si="422"/>
        <v/>
      </c>
      <c r="BD327" s="403" t="str">
        <f t="shared" si="422"/>
        <v/>
      </c>
      <c r="BE327" s="393">
        <f t="shared" si="357"/>
        <v>0</v>
      </c>
      <c r="BG327" s="399">
        <f t="shared" si="358"/>
        <v>0</v>
      </c>
      <c r="BH327" s="399">
        <f t="shared" si="359"/>
        <v>0</v>
      </c>
      <c r="BI327" s="412">
        <f t="shared" si="360"/>
        <v>0</v>
      </c>
      <c r="BJ327" s="413">
        <f t="shared" si="345"/>
        <v>0</v>
      </c>
      <c r="BK327" s="398" t="str">
        <f t="shared" si="346"/>
        <v>0</v>
      </c>
      <c r="BL327" s="398" t="str">
        <f t="shared" si="347"/>
        <v>0</v>
      </c>
      <c r="BM327" s="412">
        <f t="shared" si="361"/>
        <v>0</v>
      </c>
      <c r="BN327" s="412" t="str">
        <f t="shared" si="362"/>
        <v>0m0</v>
      </c>
      <c r="BO327" s="399">
        <f t="shared" si="363"/>
        <v>0</v>
      </c>
      <c r="BP327" s="399">
        <f t="shared" si="364"/>
        <v>0</v>
      </c>
      <c r="BQ327" s="412">
        <f t="shared" si="365"/>
        <v>0</v>
      </c>
      <c r="BR327" s="413">
        <f t="shared" si="366"/>
        <v>0</v>
      </c>
      <c r="BS327" s="398" t="str">
        <f t="shared" si="367"/>
        <v>0</v>
      </c>
      <c r="BT327" s="398" t="str">
        <f t="shared" si="368"/>
        <v>0</v>
      </c>
      <c r="BU327" s="412">
        <f t="shared" si="369"/>
        <v>0</v>
      </c>
      <c r="BV327" s="412" t="str">
        <f t="shared" si="370"/>
        <v>0m0</v>
      </c>
      <c r="BW327" s="399">
        <f t="shared" si="371"/>
        <v>0</v>
      </c>
      <c r="BX327" s="399">
        <f t="shared" si="372"/>
        <v>0</v>
      </c>
      <c r="BY327" s="412">
        <f t="shared" si="373"/>
        <v>0</v>
      </c>
      <c r="BZ327" s="413">
        <f t="shared" si="374"/>
        <v>0</v>
      </c>
      <c r="CA327" s="398" t="str">
        <f t="shared" si="375"/>
        <v>0</v>
      </c>
      <c r="CB327" s="398" t="str">
        <f t="shared" si="376"/>
        <v>0</v>
      </c>
      <c r="CC327" s="412">
        <f t="shared" si="377"/>
        <v>0</v>
      </c>
      <c r="CD327" s="412" t="str">
        <f t="shared" si="378"/>
        <v>0m0</v>
      </c>
      <c r="CE327" s="399">
        <f t="shared" si="379"/>
        <v>0</v>
      </c>
      <c r="CF327" s="399">
        <f t="shared" si="380"/>
        <v>0</v>
      </c>
      <c r="CG327" s="412">
        <f t="shared" si="381"/>
        <v>0</v>
      </c>
      <c r="CH327" s="413">
        <f t="shared" si="382"/>
        <v>0</v>
      </c>
      <c r="CI327" s="398" t="str">
        <f t="shared" si="383"/>
        <v>0</v>
      </c>
      <c r="CJ327" s="398" t="str">
        <f t="shared" si="384"/>
        <v>0</v>
      </c>
      <c r="CK327" s="412">
        <f t="shared" si="385"/>
        <v>0</v>
      </c>
      <c r="CL327" s="412" t="str">
        <f t="shared" si="386"/>
        <v>0m0</v>
      </c>
      <c r="CM327" s="399">
        <f t="shared" si="387"/>
        <v>0</v>
      </c>
      <c r="CN327" s="399">
        <f t="shared" si="388"/>
        <v>0</v>
      </c>
      <c r="CO327" s="412">
        <f t="shared" si="389"/>
        <v>0</v>
      </c>
      <c r="CP327" s="413">
        <f t="shared" si="390"/>
        <v>0</v>
      </c>
      <c r="CQ327" s="398" t="str">
        <f t="shared" si="391"/>
        <v>0</v>
      </c>
      <c r="CR327" s="398" t="str">
        <f t="shared" si="392"/>
        <v>0</v>
      </c>
      <c r="CS327" s="412">
        <f t="shared" si="393"/>
        <v>0</v>
      </c>
      <c r="CT327" s="412" t="str">
        <f t="shared" si="394"/>
        <v>0m0</v>
      </c>
      <c r="CU327" s="412">
        <f t="shared" si="395"/>
        <v>0</v>
      </c>
      <c r="CV327" s="412">
        <f t="shared" si="396"/>
        <v>0</v>
      </c>
      <c r="CW327" s="412">
        <f t="shared" si="397"/>
        <v>0</v>
      </c>
      <c r="CX327" s="412">
        <f t="shared" si="398"/>
        <v>0</v>
      </c>
      <c r="CY327" s="412">
        <f t="shared" si="399"/>
        <v>0</v>
      </c>
      <c r="CZ327" s="412" t="str">
        <f t="shared" si="400"/>
        <v/>
      </c>
      <c r="DA327" s="412" t="str">
        <f t="shared" si="401"/>
        <v/>
      </c>
      <c r="DB327" s="412" t="str">
        <f t="shared" si="402"/>
        <v/>
      </c>
      <c r="DC327" s="412" t="str">
        <f t="shared" si="403"/>
        <v/>
      </c>
      <c r="DD327" s="412" t="str">
        <f t="shared" si="404"/>
        <v/>
      </c>
      <c r="DE327" s="412"/>
      <c r="DF327" s="411"/>
      <c r="DG327" s="412" t="str">
        <f t="shared" si="405"/>
        <v/>
      </c>
      <c r="DH327" s="412" t="str">
        <f t="shared" si="406"/>
        <v/>
      </c>
      <c r="DI327" s="412">
        <f t="shared" si="407"/>
        <v>0</v>
      </c>
      <c r="DJ327" s="412" t="str">
        <f t="shared" si="408"/>
        <v/>
      </c>
      <c r="DK327" s="412" t="str">
        <f t="shared" si="409"/>
        <v/>
      </c>
      <c r="DL327" s="412" t="str">
        <f t="shared" si="410"/>
        <v/>
      </c>
      <c r="DM327" s="412" t="str">
        <f t="shared" si="411"/>
        <v/>
      </c>
      <c r="DN327" s="412" t="str">
        <f t="shared" si="412"/>
        <v/>
      </c>
      <c r="DO327" s="412" t="str">
        <f t="shared" si="413"/>
        <v/>
      </c>
    </row>
    <row r="328" spans="1:119" s="157" customFormat="1" ht="18" hidden="1" customHeight="1">
      <c r="A328" s="161" t="str">
        <f t="shared" si="421"/>
        <v/>
      </c>
      <c r="B328" s="158"/>
      <c r="C328" s="31" t="str">
        <f>IF(B328="","",VLOOKUP(B328,学連登録!$C$2:$G$3000,2,FALSE))</f>
        <v/>
      </c>
      <c r="D328" s="32" t="str">
        <f>IF(B328="","",VLOOKUP(B328,学連登録!$C$2:$G$3000,3,FALSE))</f>
        <v/>
      </c>
      <c r="E328" s="33" t="str">
        <f>IF(B328="","",VLOOKUP(B328,学連登録!$C$2:$G$3000,4,FALSE))</f>
        <v/>
      </c>
      <c r="F328" s="383" t="str">
        <f>IF(B328="","",VLOOKUP(B328,学連登録!$C$2:$I$3000,7,FALSE))</f>
        <v/>
      </c>
      <c r="G328" s="160"/>
      <c r="H328" s="905"/>
      <c r="I328" s="907"/>
      <c r="J328" s="160"/>
      <c r="K328" s="905"/>
      <c r="L328" s="906"/>
      <c r="M328" s="160"/>
      <c r="N328" s="819"/>
      <c r="O328" s="820"/>
      <c r="P328" s="159"/>
      <c r="Q328" s="905"/>
      <c r="R328" s="906"/>
      <c r="S328" s="159"/>
      <c r="T328" s="905"/>
      <c r="U328" s="906"/>
      <c r="V328" s="103" t="str">
        <f>IF(B328="","",VLOOKUP(B328,学連登録!$C$2:$H$3000,6,FALSE))</f>
        <v/>
      </c>
      <c r="Y328" s="118" t="str">
        <f t="shared" si="414"/>
        <v/>
      </c>
      <c r="Z328" s="97" t="str">
        <f>IF(G328="","",VLOOKUP(G328,種目名!$R$5:$T$104,3,0))</f>
        <v/>
      </c>
      <c r="AA328" s="99" t="str">
        <f>IF(J328="","",VLOOKUP(J328,種目名!$R$5:$T$104,3,0))</f>
        <v/>
      </c>
      <c r="AB328" s="119" t="str">
        <f>IF(M328="","",VLOOKUP(M328,種目名!$R$5:$T$104,3,0))</f>
        <v/>
      </c>
      <c r="AC328" s="119" t="str">
        <f>IF(P328="","",VLOOKUP(AF328,種目名!$R$5:$T$104,3,0))</f>
        <v/>
      </c>
      <c r="AD328" s="120" t="str">
        <f>IF(S328="","",VLOOKUP(AI328,種目名!$R$5:$T$104,3,0))</f>
        <v/>
      </c>
      <c r="AE328" s="117">
        <f t="shared" si="415"/>
        <v>0</v>
      </c>
      <c r="AF328" s="157" t="str">
        <f t="shared" si="416"/>
        <v/>
      </c>
      <c r="AG328" s="157" t="str">
        <f t="shared" si="417"/>
        <v/>
      </c>
      <c r="AH328" s="157">
        <f t="shared" si="418"/>
        <v>0</v>
      </c>
      <c r="AI328" s="157" t="str">
        <f t="shared" si="419"/>
        <v/>
      </c>
      <c r="AJ328" s="157" t="str">
        <f t="shared" si="420"/>
        <v/>
      </c>
      <c r="AK328" s="390"/>
      <c r="AL328" s="171">
        <f t="shared" si="348"/>
        <v>0</v>
      </c>
      <c r="AM328" s="399">
        <f t="shared" si="349"/>
        <v>0</v>
      </c>
      <c r="AN328" s="399">
        <f>COUNTIF($B$12:B328,B328)</f>
        <v>0</v>
      </c>
      <c r="AO328" s="399"/>
      <c r="AP328" s="399" t="str">
        <f t="shared" si="350"/>
        <v/>
      </c>
      <c r="AQ328" s="399" t="str">
        <f t="shared" si="350"/>
        <v/>
      </c>
      <c r="AR328" s="399" t="str">
        <f t="shared" si="350"/>
        <v/>
      </c>
      <c r="AS328" s="399" t="str">
        <f t="shared" si="350"/>
        <v/>
      </c>
      <c r="AT328" s="399">
        <f t="shared" si="351"/>
        <v>0</v>
      </c>
      <c r="AU328" s="399" t="str">
        <f t="shared" si="352"/>
        <v/>
      </c>
      <c r="AV328" s="399" t="str">
        <f t="shared" si="353"/>
        <v/>
      </c>
      <c r="AW328" s="399" t="str">
        <f t="shared" si="354"/>
        <v/>
      </c>
      <c r="AX328" s="399" t="str">
        <f t="shared" si="355"/>
        <v/>
      </c>
      <c r="AY328" s="399" t="str">
        <f t="shared" si="356"/>
        <v/>
      </c>
      <c r="AZ328" s="399" t="str">
        <f t="shared" si="422"/>
        <v/>
      </c>
      <c r="BA328" s="399" t="str">
        <f t="shared" si="422"/>
        <v/>
      </c>
      <c r="BB328" s="399" t="str">
        <f t="shared" si="422"/>
        <v/>
      </c>
      <c r="BC328" s="399" t="str">
        <f t="shared" si="422"/>
        <v/>
      </c>
      <c r="BD328" s="403" t="str">
        <f t="shared" si="422"/>
        <v/>
      </c>
      <c r="BE328" s="393">
        <f t="shared" si="357"/>
        <v>0</v>
      </c>
      <c r="BG328" s="399">
        <f t="shared" si="358"/>
        <v>0</v>
      </c>
      <c r="BH328" s="399">
        <f t="shared" si="359"/>
        <v>0</v>
      </c>
      <c r="BI328" s="412">
        <f t="shared" si="360"/>
        <v>0</v>
      </c>
      <c r="BJ328" s="413">
        <f t="shared" si="345"/>
        <v>0</v>
      </c>
      <c r="BK328" s="398" t="str">
        <f t="shared" si="346"/>
        <v>0</v>
      </c>
      <c r="BL328" s="398" t="str">
        <f t="shared" si="347"/>
        <v>0</v>
      </c>
      <c r="BM328" s="412">
        <f t="shared" si="361"/>
        <v>0</v>
      </c>
      <c r="BN328" s="412" t="str">
        <f t="shared" si="362"/>
        <v>0m0</v>
      </c>
      <c r="BO328" s="399">
        <f t="shared" si="363"/>
        <v>0</v>
      </c>
      <c r="BP328" s="399">
        <f t="shared" si="364"/>
        <v>0</v>
      </c>
      <c r="BQ328" s="412">
        <f t="shared" si="365"/>
        <v>0</v>
      </c>
      <c r="BR328" s="413">
        <f t="shared" si="366"/>
        <v>0</v>
      </c>
      <c r="BS328" s="398" t="str">
        <f t="shared" si="367"/>
        <v>0</v>
      </c>
      <c r="BT328" s="398" t="str">
        <f t="shared" si="368"/>
        <v>0</v>
      </c>
      <c r="BU328" s="412">
        <f t="shared" si="369"/>
        <v>0</v>
      </c>
      <c r="BV328" s="412" t="str">
        <f t="shared" si="370"/>
        <v>0m0</v>
      </c>
      <c r="BW328" s="399">
        <f t="shared" si="371"/>
        <v>0</v>
      </c>
      <c r="BX328" s="399">
        <f t="shared" si="372"/>
        <v>0</v>
      </c>
      <c r="BY328" s="412">
        <f t="shared" si="373"/>
        <v>0</v>
      </c>
      <c r="BZ328" s="413">
        <f t="shared" si="374"/>
        <v>0</v>
      </c>
      <c r="CA328" s="398" t="str">
        <f t="shared" si="375"/>
        <v>0</v>
      </c>
      <c r="CB328" s="398" t="str">
        <f t="shared" si="376"/>
        <v>0</v>
      </c>
      <c r="CC328" s="412">
        <f t="shared" si="377"/>
        <v>0</v>
      </c>
      <c r="CD328" s="412" t="str">
        <f t="shared" si="378"/>
        <v>0m0</v>
      </c>
      <c r="CE328" s="399">
        <f t="shared" si="379"/>
        <v>0</v>
      </c>
      <c r="CF328" s="399">
        <f t="shared" si="380"/>
        <v>0</v>
      </c>
      <c r="CG328" s="412">
        <f t="shared" si="381"/>
        <v>0</v>
      </c>
      <c r="CH328" s="413">
        <f t="shared" si="382"/>
        <v>0</v>
      </c>
      <c r="CI328" s="398" t="str">
        <f t="shared" si="383"/>
        <v>0</v>
      </c>
      <c r="CJ328" s="398" t="str">
        <f t="shared" si="384"/>
        <v>0</v>
      </c>
      <c r="CK328" s="412">
        <f t="shared" si="385"/>
        <v>0</v>
      </c>
      <c r="CL328" s="412" t="str">
        <f t="shared" si="386"/>
        <v>0m0</v>
      </c>
      <c r="CM328" s="399">
        <f t="shared" si="387"/>
        <v>0</v>
      </c>
      <c r="CN328" s="399">
        <f t="shared" si="388"/>
        <v>0</v>
      </c>
      <c r="CO328" s="412">
        <f t="shared" si="389"/>
        <v>0</v>
      </c>
      <c r="CP328" s="413">
        <f t="shared" si="390"/>
        <v>0</v>
      </c>
      <c r="CQ328" s="398" t="str">
        <f t="shared" si="391"/>
        <v>0</v>
      </c>
      <c r="CR328" s="398" t="str">
        <f t="shared" si="392"/>
        <v>0</v>
      </c>
      <c r="CS328" s="412">
        <f t="shared" si="393"/>
        <v>0</v>
      </c>
      <c r="CT328" s="412" t="str">
        <f t="shared" si="394"/>
        <v>0m0</v>
      </c>
      <c r="CU328" s="412">
        <f t="shared" si="395"/>
        <v>0</v>
      </c>
      <c r="CV328" s="412">
        <f t="shared" si="396"/>
        <v>0</v>
      </c>
      <c r="CW328" s="412">
        <f t="shared" si="397"/>
        <v>0</v>
      </c>
      <c r="CX328" s="412">
        <f t="shared" si="398"/>
        <v>0</v>
      </c>
      <c r="CY328" s="412">
        <f t="shared" si="399"/>
        <v>0</v>
      </c>
      <c r="CZ328" s="412" t="str">
        <f t="shared" si="400"/>
        <v/>
      </c>
      <c r="DA328" s="412" t="str">
        <f t="shared" si="401"/>
        <v/>
      </c>
      <c r="DB328" s="412" t="str">
        <f t="shared" si="402"/>
        <v/>
      </c>
      <c r="DC328" s="412" t="str">
        <f t="shared" si="403"/>
        <v/>
      </c>
      <c r="DD328" s="412" t="str">
        <f t="shared" si="404"/>
        <v/>
      </c>
      <c r="DE328" s="412"/>
      <c r="DF328" s="411"/>
      <c r="DG328" s="412" t="str">
        <f t="shared" si="405"/>
        <v/>
      </c>
      <c r="DH328" s="412" t="str">
        <f t="shared" si="406"/>
        <v/>
      </c>
      <c r="DI328" s="412">
        <f t="shared" si="407"/>
        <v>0</v>
      </c>
      <c r="DJ328" s="412" t="str">
        <f t="shared" si="408"/>
        <v/>
      </c>
      <c r="DK328" s="412" t="str">
        <f t="shared" si="409"/>
        <v/>
      </c>
      <c r="DL328" s="412" t="str">
        <f t="shared" si="410"/>
        <v/>
      </c>
      <c r="DM328" s="412" t="str">
        <f t="shared" si="411"/>
        <v/>
      </c>
      <c r="DN328" s="412" t="str">
        <f t="shared" si="412"/>
        <v/>
      </c>
      <c r="DO328" s="412" t="str">
        <f t="shared" si="413"/>
        <v/>
      </c>
    </row>
    <row r="329" spans="1:119" s="157" customFormat="1" ht="18" hidden="1" customHeight="1">
      <c r="A329" s="161" t="str">
        <f t="shared" si="421"/>
        <v/>
      </c>
      <c r="B329" s="158"/>
      <c r="C329" s="31" t="str">
        <f>IF(B329="","",VLOOKUP(B329,学連登録!$C$2:$G$3000,2,FALSE))</f>
        <v/>
      </c>
      <c r="D329" s="32" t="str">
        <f>IF(B329="","",VLOOKUP(B329,学連登録!$C$2:$G$3000,3,FALSE))</f>
        <v/>
      </c>
      <c r="E329" s="33" t="str">
        <f>IF(B329="","",VLOOKUP(B329,学連登録!$C$2:$G$3000,4,FALSE))</f>
        <v/>
      </c>
      <c r="F329" s="383" t="str">
        <f>IF(B329="","",VLOOKUP(B329,学連登録!$C$2:$I$3000,7,FALSE))</f>
        <v/>
      </c>
      <c r="G329" s="160"/>
      <c r="H329" s="905"/>
      <c r="I329" s="907"/>
      <c r="J329" s="160"/>
      <c r="K329" s="905"/>
      <c r="L329" s="906"/>
      <c r="M329" s="160"/>
      <c r="N329" s="819"/>
      <c r="O329" s="820"/>
      <c r="P329" s="159"/>
      <c r="Q329" s="905"/>
      <c r="R329" s="906"/>
      <c r="S329" s="159"/>
      <c r="T329" s="905"/>
      <c r="U329" s="906"/>
      <c r="V329" s="103" t="str">
        <f>IF(B329="","",VLOOKUP(B329,学連登録!$C$2:$H$3000,6,FALSE))</f>
        <v/>
      </c>
      <c r="Y329" s="118" t="str">
        <f t="shared" si="414"/>
        <v/>
      </c>
      <c r="Z329" s="97" t="str">
        <f>IF(G329="","",VLOOKUP(G329,種目名!$R$5:$T$104,3,0))</f>
        <v/>
      </c>
      <c r="AA329" s="99" t="str">
        <f>IF(J329="","",VLOOKUP(J329,種目名!$R$5:$T$104,3,0))</f>
        <v/>
      </c>
      <c r="AB329" s="119" t="str">
        <f>IF(M329="","",VLOOKUP(M329,種目名!$R$5:$T$104,3,0))</f>
        <v/>
      </c>
      <c r="AC329" s="119" t="str">
        <f>IF(P329="","",VLOOKUP(AF329,種目名!$R$5:$T$104,3,0))</f>
        <v/>
      </c>
      <c r="AD329" s="120" t="str">
        <f>IF(S329="","",VLOOKUP(AI329,種目名!$R$5:$T$104,3,0))</f>
        <v/>
      </c>
      <c r="AE329" s="117">
        <f t="shared" si="415"/>
        <v>0</v>
      </c>
      <c r="AF329" s="157" t="str">
        <f t="shared" si="416"/>
        <v/>
      </c>
      <c r="AG329" s="157" t="str">
        <f t="shared" si="417"/>
        <v/>
      </c>
      <c r="AH329" s="157">
        <f t="shared" si="418"/>
        <v>0</v>
      </c>
      <c r="AI329" s="157" t="str">
        <f t="shared" si="419"/>
        <v/>
      </c>
      <c r="AJ329" s="157" t="str">
        <f t="shared" si="420"/>
        <v/>
      </c>
      <c r="AK329" s="390"/>
      <c r="AL329" s="171">
        <f t="shared" si="348"/>
        <v>0</v>
      </c>
      <c r="AM329" s="399">
        <f t="shared" si="349"/>
        <v>0</v>
      </c>
      <c r="AN329" s="399">
        <f>COUNTIF($B$12:B329,B329)</f>
        <v>0</v>
      </c>
      <c r="AO329" s="399"/>
      <c r="AP329" s="399" t="str">
        <f t="shared" si="350"/>
        <v/>
      </c>
      <c r="AQ329" s="399" t="str">
        <f t="shared" si="350"/>
        <v/>
      </c>
      <c r="AR329" s="399" t="str">
        <f t="shared" si="350"/>
        <v/>
      </c>
      <c r="AS329" s="399" t="str">
        <f t="shared" si="350"/>
        <v/>
      </c>
      <c r="AT329" s="399">
        <f t="shared" si="351"/>
        <v>0</v>
      </c>
      <c r="AU329" s="399" t="str">
        <f t="shared" si="352"/>
        <v/>
      </c>
      <c r="AV329" s="399" t="str">
        <f t="shared" si="353"/>
        <v/>
      </c>
      <c r="AW329" s="399" t="str">
        <f t="shared" si="354"/>
        <v/>
      </c>
      <c r="AX329" s="399" t="str">
        <f t="shared" si="355"/>
        <v/>
      </c>
      <c r="AY329" s="399" t="str">
        <f t="shared" si="356"/>
        <v/>
      </c>
      <c r="AZ329" s="399" t="str">
        <f t="shared" si="422"/>
        <v/>
      </c>
      <c r="BA329" s="399" t="str">
        <f t="shared" si="422"/>
        <v/>
      </c>
      <c r="BB329" s="399" t="str">
        <f t="shared" si="422"/>
        <v/>
      </c>
      <c r="BC329" s="399" t="str">
        <f t="shared" si="422"/>
        <v/>
      </c>
      <c r="BD329" s="403" t="str">
        <f t="shared" si="422"/>
        <v/>
      </c>
      <c r="BE329" s="393">
        <f t="shared" si="357"/>
        <v>0</v>
      </c>
      <c r="BG329" s="399">
        <f t="shared" si="358"/>
        <v>0</v>
      </c>
      <c r="BH329" s="399">
        <f t="shared" si="359"/>
        <v>0</v>
      </c>
      <c r="BI329" s="412">
        <f t="shared" si="360"/>
        <v>0</v>
      </c>
      <c r="BJ329" s="413">
        <f t="shared" si="345"/>
        <v>0</v>
      </c>
      <c r="BK329" s="398" t="str">
        <f t="shared" si="346"/>
        <v>0</v>
      </c>
      <c r="BL329" s="398" t="str">
        <f t="shared" si="347"/>
        <v>0</v>
      </c>
      <c r="BM329" s="412">
        <f t="shared" si="361"/>
        <v>0</v>
      </c>
      <c r="BN329" s="412" t="str">
        <f t="shared" si="362"/>
        <v>0m0</v>
      </c>
      <c r="BO329" s="399">
        <f t="shared" si="363"/>
        <v>0</v>
      </c>
      <c r="BP329" s="399">
        <f t="shared" si="364"/>
        <v>0</v>
      </c>
      <c r="BQ329" s="412">
        <f t="shared" si="365"/>
        <v>0</v>
      </c>
      <c r="BR329" s="413">
        <f t="shared" si="366"/>
        <v>0</v>
      </c>
      <c r="BS329" s="398" t="str">
        <f t="shared" si="367"/>
        <v>0</v>
      </c>
      <c r="BT329" s="398" t="str">
        <f t="shared" si="368"/>
        <v>0</v>
      </c>
      <c r="BU329" s="412">
        <f t="shared" si="369"/>
        <v>0</v>
      </c>
      <c r="BV329" s="412" t="str">
        <f t="shared" si="370"/>
        <v>0m0</v>
      </c>
      <c r="BW329" s="399">
        <f t="shared" si="371"/>
        <v>0</v>
      </c>
      <c r="BX329" s="399">
        <f t="shared" si="372"/>
        <v>0</v>
      </c>
      <c r="BY329" s="412">
        <f t="shared" si="373"/>
        <v>0</v>
      </c>
      <c r="BZ329" s="413">
        <f t="shared" si="374"/>
        <v>0</v>
      </c>
      <c r="CA329" s="398" t="str">
        <f t="shared" si="375"/>
        <v>0</v>
      </c>
      <c r="CB329" s="398" t="str">
        <f t="shared" si="376"/>
        <v>0</v>
      </c>
      <c r="CC329" s="412">
        <f t="shared" si="377"/>
        <v>0</v>
      </c>
      <c r="CD329" s="412" t="str">
        <f t="shared" si="378"/>
        <v>0m0</v>
      </c>
      <c r="CE329" s="399">
        <f t="shared" si="379"/>
        <v>0</v>
      </c>
      <c r="CF329" s="399">
        <f t="shared" si="380"/>
        <v>0</v>
      </c>
      <c r="CG329" s="412">
        <f t="shared" si="381"/>
        <v>0</v>
      </c>
      <c r="CH329" s="413">
        <f t="shared" si="382"/>
        <v>0</v>
      </c>
      <c r="CI329" s="398" t="str">
        <f t="shared" si="383"/>
        <v>0</v>
      </c>
      <c r="CJ329" s="398" t="str">
        <f t="shared" si="384"/>
        <v>0</v>
      </c>
      <c r="CK329" s="412">
        <f t="shared" si="385"/>
        <v>0</v>
      </c>
      <c r="CL329" s="412" t="str">
        <f t="shared" si="386"/>
        <v>0m0</v>
      </c>
      <c r="CM329" s="399">
        <f t="shared" si="387"/>
        <v>0</v>
      </c>
      <c r="CN329" s="399">
        <f t="shared" si="388"/>
        <v>0</v>
      </c>
      <c r="CO329" s="412">
        <f t="shared" si="389"/>
        <v>0</v>
      </c>
      <c r="CP329" s="413">
        <f t="shared" si="390"/>
        <v>0</v>
      </c>
      <c r="CQ329" s="398" t="str">
        <f t="shared" si="391"/>
        <v>0</v>
      </c>
      <c r="CR329" s="398" t="str">
        <f t="shared" si="392"/>
        <v>0</v>
      </c>
      <c r="CS329" s="412">
        <f t="shared" si="393"/>
        <v>0</v>
      </c>
      <c r="CT329" s="412" t="str">
        <f t="shared" si="394"/>
        <v>0m0</v>
      </c>
      <c r="CU329" s="412">
        <f t="shared" si="395"/>
        <v>0</v>
      </c>
      <c r="CV329" s="412">
        <f t="shared" si="396"/>
        <v>0</v>
      </c>
      <c r="CW329" s="412">
        <f t="shared" si="397"/>
        <v>0</v>
      </c>
      <c r="CX329" s="412">
        <f t="shared" si="398"/>
        <v>0</v>
      </c>
      <c r="CY329" s="412">
        <f t="shared" si="399"/>
        <v>0</v>
      </c>
      <c r="CZ329" s="412" t="str">
        <f t="shared" si="400"/>
        <v/>
      </c>
      <c r="DA329" s="412" t="str">
        <f t="shared" si="401"/>
        <v/>
      </c>
      <c r="DB329" s="412" t="str">
        <f t="shared" si="402"/>
        <v/>
      </c>
      <c r="DC329" s="412" t="str">
        <f t="shared" si="403"/>
        <v/>
      </c>
      <c r="DD329" s="412" t="str">
        <f t="shared" si="404"/>
        <v/>
      </c>
      <c r="DE329" s="412"/>
      <c r="DF329" s="411"/>
      <c r="DG329" s="412" t="str">
        <f t="shared" si="405"/>
        <v/>
      </c>
      <c r="DH329" s="412" t="str">
        <f t="shared" si="406"/>
        <v/>
      </c>
      <c r="DI329" s="412">
        <f t="shared" si="407"/>
        <v>0</v>
      </c>
      <c r="DJ329" s="412" t="str">
        <f t="shared" si="408"/>
        <v/>
      </c>
      <c r="DK329" s="412" t="str">
        <f t="shared" si="409"/>
        <v/>
      </c>
      <c r="DL329" s="412" t="str">
        <f t="shared" si="410"/>
        <v/>
      </c>
      <c r="DM329" s="412" t="str">
        <f t="shared" si="411"/>
        <v/>
      </c>
      <c r="DN329" s="412" t="str">
        <f t="shared" si="412"/>
        <v/>
      </c>
      <c r="DO329" s="412" t="str">
        <f t="shared" si="413"/>
        <v/>
      </c>
    </row>
    <row r="330" spans="1:119" s="157" customFormat="1" ht="18" hidden="1" customHeight="1">
      <c r="A330" s="161" t="str">
        <f t="shared" si="421"/>
        <v/>
      </c>
      <c r="B330" s="158"/>
      <c r="C330" s="31" t="str">
        <f>IF(B330="","",VLOOKUP(B330,学連登録!$C$2:$G$3000,2,FALSE))</f>
        <v/>
      </c>
      <c r="D330" s="32" t="str">
        <f>IF(B330="","",VLOOKUP(B330,学連登録!$C$2:$G$3000,3,FALSE))</f>
        <v/>
      </c>
      <c r="E330" s="33" t="str">
        <f>IF(B330="","",VLOOKUP(B330,学連登録!$C$2:$G$3000,4,FALSE))</f>
        <v/>
      </c>
      <c r="F330" s="383" t="str">
        <f>IF(B330="","",VLOOKUP(B330,学連登録!$C$2:$I$3000,7,FALSE))</f>
        <v/>
      </c>
      <c r="G330" s="160"/>
      <c r="H330" s="905"/>
      <c r="I330" s="907"/>
      <c r="J330" s="160"/>
      <c r="K330" s="905"/>
      <c r="L330" s="906"/>
      <c r="M330" s="160"/>
      <c r="N330" s="819"/>
      <c r="O330" s="820"/>
      <c r="P330" s="159"/>
      <c r="Q330" s="905"/>
      <c r="R330" s="906"/>
      <c r="S330" s="159"/>
      <c r="T330" s="905"/>
      <c r="U330" s="906"/>
      <c r="V330" s="103" t="str">
        <f>IF(B330="","",VLOOKUP(B330,学連登録!$C$2:$H$3000,6,FALSE))</f>
        <v/>
      </c>
      <c r="Y330" s="118" t="str">
        <f t="shared" si="414"/>
        <v/>
      </c>
      <c r="Z330" s="97" t="str">
        <f>IF(G330="","",VLOOKUP(G330,種目名!$R$5:$T$104,3,0))</f>
        <v/>
      </c>
      <c r="AA330" s="99" t="str">
        <f>IF(J330="","",VLOOKUP(J330,種目名!$R$5:$T$104,3,0))</f>
        <v/>
      </c>
      <c r="AB330" s="119" t="str">
        <f>IF(M330="","",VLOOKUP(M330,種目名!$R$5:$T$104,3,0))</f>
        <v/>
      </c>
      <c r="AC330" s="119" t="str">
        <f>IF(P330="","",VLOOKUP(AF330,種目名!$R$5:$T$104,3,0))</f>
        <v/>
      </c>
      <c r="AD330" s="120" t="str">
        <f>IF(S330="","",VLOOKUP(AI330,種目名!$R$5:$T$104,3,0))</f>
        <v/>
      </c>
      <c r="AE330" s="117">
        <f t="shared" si="415"/>
        <v>0</v>
      </c>
      <c r="AF330" s="157" t="str">
        <f t="shared" si="416"/>
        <v/>
      </c>
      <c r="AG330" s="157" t="str">
        <f t="shared" si="417"/>
        <v/>
      </c>
      <c r="AH330" s="157">
        <f t="shared" si="418"/>
        <v>0</v>
      </c>
      <c r="AI330" s="157" t="str">
        <f t="shared" si="419"/>
        <v/>
      </c>
      <c r="AJ330" s="157" t="str">
        <f t="shared" si="420"/>
        <v/>
      </c>
      <c r="AK330" s="390"/>
      <c r="AL330" s="171">
        <f t="shared" si="348"/>
        <v>0</v>
      </c>
      <c r="AM330" s="399">
        <f t="shared" si="349"/>
        <v>0</v>
      </c>
      <c r="AN330" s="399">
        <f>COUNTIF($B$12:B330,B330)</f>
        <v>0</v>
      </c>
      <c r="AO330" s="399"/>
      <c r="AP330" s="399" t="str">
        <f t="shared" si="350"/>
        <v/>
      </c>
      <c r="AQ330" s="399" t="str">
        <f t="shared" si="350"/>
        <v/>
      </c>
      <c r="AR330" s="399" t="str">
        <f t="shared" si="350"/>
        <v/>
      </c>
      <c r="AS330" s="399" t="str">
        <f t="shared" si="350"/>
        <v/>
      </c>
      <c r="AT330" s="399">
        <f t="shared" si="351"/>
        <v>0</v>
      </c>
      <c r="AU330" s="399" t="str">
        <f t="shared" si="352"/>
        <v/>
      </c>
      <c r="AV330" s="399" t="str">
        <f t="shared" si="353"/>
        <v/>
      </c>
      <c r="AW330" s="399" t="str">
        <f t="shared" si="354"/>
        <v/>
      </c>
      <c r="AX330" s="399" t="str">
        <f t="shared" si="355"/>
        <v/>
      </c>
      <c r="AY330" s="399" t="str">
        <f t="shared" si="356"/>
        <v/>
      </c>
      <c r="AZ330" s="399" t="str">
        <f t="shared" si="422"/>
        <v/>
      </c>
      <c r="BA330" s="399" t="str">
        <f t="shared" si="422"/>
        <v/>
      </c>
      <c r="BB330" s="399" t="str">
        <f t="shared" si="422"/>
        <v/>
      </c>
      <c r="BC330" s="399" t="str">
        <f t="shared" si="422"/>
        <v/>
      </c>
      <c r="BD330" s="403" t="str">
        <f t="shared" si="422"/>
        <v/>
      </c>
      <c r="BE330" s="393">
        <f t="shared" si="357"/>
        <v>0</v>
      </c>
      <c r="BG330" s="399">
        <f t="shared" si="358"/>
        <v>0</v>
      </c>
      <c r="BH330" s="399">
        <f t="shared" si="359"/>
        <v>0</v>
      </c>
      <c r="BI330" s="412">
        <f t="shared" si="360"/>
        <v>0</v>
      </c>
      <c r="BJ330" s="413">
        <f t="shared" si="345"/>
        <v>0</v>
      </c>
      <c r="BK330" s="398" t="str">
        <f t="shared" si="346"/>
        <v>0</v>
      </c>
      <c r="BL330" s="398" t="str">
        <f t="shared" si="347"/>
        <v>0</v>
      </c>
      <c r="BM330" s="412">
        <f t="shared" si="361"/>
        <v>0</v>
      </c>
      <c r="BN330" s="412" t="str">
        <f t="shared" si="362"/>
        <v>0m0</v>
      </c>
      <c r="BO330" s="399">
        <f t="shared" si="363"/>
        <v>0</v>
      </c>
      <c r="BP330" s="399">
        <f t="shared" si="364"/>
        <v>0</v>
      </c>
      <c r="BQ330" s="412">
        <f t="shared" si="365"/>
        <v>0</v>
      </c>
      <c r="BR330" s="413">
        <f t="shared" si="366"/>
        <v>0</v>
      </c>
      <c r="BS330" s="398" t="str">
        <f t="shared" si="367"/>
        <v>0</v>
      </c>
      <c r="BT330" s="398" t="str">
        <f t="shared" si="368"/>
        <v>0</v>
      </c>
      <c r="BU330" s="412">
        <f t="shared" si="369"/>
        <v>0</v>
      </c>
      <c r="BV330" s="412" t="str">
        <f t="shared" si="370"/>
        <v>0m0</v>
      </c>
      <c r="BW330" s="399">
        <f t="shared" si="371"/>
        <v>0</v>
      </c>
      <c r="BX330" s="399">
        <f t="shared" si="372"/>
        <v>0</v>
      </c>
      <c r="BY330" s="412">
        <f t="shared" si="373"/>
        <v>0</v>
      </c>
      <c r="BZ330" s="413">
        <f t="shared" si="374"/>
        <v>0</v>
      </c>
      <c r="CA330" s="398" t="str">
        <f t="shared" si="375"/>
        <v>0</v>
      </c>
      <c r="CB330" s="398" t="str">
        <f t="shared" si="376"/>
        <v>0</v>
      </c>
      <c r="CC330" s="412">
        <f t="shared" si="377"/>
        <v>0</v>
      </c>
      <c r="CD330" s="412" t="str">
        <f t="shared" si="378"/>
        <v>0m0</v>
      </c>
      <c r="CE330" s="399">
        <f t="shared" si="379"/>
        <v>0</v>
      </c>
      <c r="CF330" s="399">
        <f t="shared" si="380"/>
        <v>0</v>
      </c>
      <c r="CG330" s="412">
        <f t="shared" si="381"/>
        <v>0</v>
      </c>
      <c r="CH330" s="413">
        <f t="shared" si="382"/>
        <v>0</v>
      </c>
      <c r="CI330" s="398" t="str">
        <f t="shared" si="383"/>
        <v>0</v>
      </c>
      <c r="CJ330" s="398" t="str">
        <f t="shared" si="384"/>
        <v>0</v>
      </c>
      <c r="CK330" s="412">
        <f t="shared" si="385"/>
        <v>0</v>
      </c>
      <c r="CL330" s="412" t="str">
        <f t="shared" si="386"/>
        <v>0m0</v>
      </c>
      <c r="CM330" s="399">
        <f t="shared" si="387"/>
        <v>0</v>
      </c>
      <c r="CN330" s="399">
        <f t="shared" si="388"/>
        <v>0</v>
      </c>
      <c r="CO330" s="412">
        <f t="shared" si="389"/>
        <v>0</v>
      </c>
      <c r="CP330" s="413">
        <f t="shared" si="390"/>
        <v>0</v>
      </c>
      <c r="CQ330" s="398" t="str">
        <f t="shared" si="391"/>
        <v>0</v>
      </c>
      <c r="CR330" s="398" t="str">
        <f t="shared" si="392"/>
        <v>0</v>
      </c>
      <c r="CS330" s="412">
        <f t="shared" si="393"/>
        <v>0</v>
      </c>
      <c r="CT330" s="412" t="str">
        <f t="shared" si="394"/>
        <v>0m0</v>
      </c>
      <c r="CU330" s="412">
        <f t="shared" si="395"/>
        <v>0</v>
      </c>
      <c r="CV330" s="412">
        <f t="shared" si="396"/>
        <v>0</v>
      </c>
      <c r="CW330" s="412">
        <f t="shared" si="397"/>
        <v>0</v>
      </c>
      <c r="CX330" s="412">
        <f t="shared" si="398"/>
        <v>0</v>
      </c>
      <c r="CY330" s="412">
        <f t="shared" si="399"/>
        <v>0</v>
      </c>
      <c r="CZ330" s="412" t="str">
        <f t="shared" si="400"/>
        <v/>
      </c>
      <c r="DA330" s="412" t="str">
        <f t="shared" si="401"/>
        <v/>
      </c>
      <c r="DB330" s="412" t="str">
        <f t="shared" si="402"/>
        <v/>
      </c>
      <c r="DC330" s="412" t="str">
        <f t="shared" si="403"/>
        <v/>
      </c>
      <c r="DD330" s="412" t="str">
        <f t="shared" si="404"/>
        <v/>
      </c>
      <c r="DE330" s="412"/>
      <c r="DF330" s="411"/>
      <c r="DG330" s="412" t="str">
        <f t="shared" si="405"/>
        <v/>
      </c>
      <c r="DH330" s="412" t="str">
        <f t="shared" si="406"/>
        <v/>
      </c>
      <c r="DI330" s="412">
        <f t="shared" si="407"/>
        <v>0</v>
      </c>
      <c r="DJ330" s="412" t="str">
        <f t="shared" si="408"/>
        <v/>
      </c>
      <c r="DK330" s="412" t="str">
        <f t="shared" si="409"/>
        <v/>
      </c>
      <c r="DL330" s="412" t="str">
        <f t="shared" si="410"/>
        <v/>
      </c>
      <c r="DM330" s="412" t="str">
        <f t="shared" si="411"/>
        <v/>
      </c>
      <c r="DN330" s="412" t="str">
        <f t="shared" si="412"/>
        <v/>
      </c>
      <c r="DO330" s="412" t="str">
        <f t="shared" si="413"/>
        <v/>
      </c>
    </row>
    <row r="331" spans="1:119" s="157" customFormat="1" ht="18" hidden="1" customHeight="1">
      <c r="A331" s="161" t="str">
        <f t="shared" si="421"/>
        <v/>
      </c>
      <c r="B331" s="158"/>
      <c r="C331" s="31" t="str">
        <f>IF(B331="","",VLOOKUP(B331,学連登録!$C$2:$G$3000,2,FALSE))</f>
        <v/>
      </c>
      <c r="D331" s="32" t="str">
        <f>IF(B331="","",VLOOKUP(B331,学連登録!$C$2:$G$3000,3,FALSE))</f>
        <v/>
      </c>
      <c r="E331" s="33" t="str">
        <f>IF(B331="","",VLOOKUP(B331,学連登録!$C$2:$G$3000,4,FALSE))</f>
        <v/>
      </c>
      <c r="F331" s="383" t="str">
        <f>IF(B331="","",VLOOKUP(B331,学連登録!$C$2:$I$3000,7,FALSE))</f>
        <v/>
      </c>
      <c r="G331" s="160"/>
      <c r="H331" s="905"/>
      <c r="I331" s="907"/>
      <c r="J331" s="160"/>
      <c r="K331" s="905"/>
      <c r="L331" s="906"/>
      <c r="M331" s="160"/>
      <c r="N331" s="819"/>
      <c r="O331" s="820"/>
      <c r="P331" s="159"/>
      <c r="Q331" s="905"/>
      <c r="R331" s="906"/>
      <c r="S331" s="159"/>
      <c r="T331" s="905"/>
      <c r="U331" s="906"/>
      <c r="V331" s="103" t="str">
        <f>IF(B331="","",VLOOKUP(B331,学連登録!$C$2:$H$3000,6,FALSE))</f>
        <v/>
      </c>
      <c r="Y331" s="118" t="str">
        <f t="shared" si="414"/>
        <v/>
      </c>
      <c r="Z331" s="97" t="str">
        <f>IF(G331="","",VLOOKUP(G331,種目名!$R$5:$T$104,3,0))</f>
        <v/>
      </c>
      <c r="AA331" s="99" t="str">
        <f>IF(J331="","",VLOOKUP(J331,種目名!$R$5:$T$104,3,0))</f>
        <v/>
      </c>
      <c r="AB331" s="119" t="str">
        <f>IF(M331="","",VLOOKUP(M331,種目名!$R$5:$T$104,3,0))</f>
        <v/>
      </c>
      <c r="AC331" s="119" t="str">
        <f>IF(P331="","",VLOOKUP(AF331,種目名!$R$5:$T$104,3,0))</f>
        <v/>
      </c>
      <c r="AD331" s="120" t="str">
        <f>IF(S331="","",VLOOKUP(AI331,種目名!$R$5:$T$104,3,0))</f>
        <v/>
      </c>
      <c r="AE331" s="117">
        <f t="shared" si="415"/>
        <v>0</v>
      </c>
      <c r="AF331" s="157" t="str">
        <f t="shared" si="416"/>
        <v/>
      </c>
      <c r="AG331" s="157" t="str">
        <f t="shared" si="417"/>
        <v/>
      </c>
      <c r="AH331" s="157">
        <f t="shared" si="418"/>
        <v>0</v>
      </c>
      <c r="AI331" s="157" t="str">
        <f t="shared" si="419"/>
        <v/>
      </c>
      <c r="AJ331" s="157" t="str">
        <f t="shared" si="420"/>
        <v/>
      </c>
      <c r="AK331" s="390"/>
      <c r="AL331" s="171">
        <f t="shared" si="348"/>
        <v>0</v>
      </c>
      <c r="AM331" s="399">
        <f t="shared" si="349"/>
        <v>0</v>
      </c>
      <c r="AN331" s="399">
        <f>COUNTIF($B$12:B331,B331)</f>
        <v>0</v>
      </c>
      <c r="AO331" s="399"/>
      <c r="AP331" s="399" t="str">
        <f t="shared" si="350"/>
        <v/>
      </c>
      <c r="AQ331" s="399" t="str">
        <f t="shared" si="350"/>
        <v/>
      </c>
      <c r="AR331" s="399" t="str">
        <f t="shared" si="350"/>
        <v/>
      </c>
      <c r="AS331" s="399" t="str">
        <f t="shared" si="350"/>
        <v/>
      </c>
      <c r="AT331" s="399">
        <f t="shared" si="351"/>
        <v>0</v>
      </c>
      <c r="AU331" s="399" t="str">
        <f t="shared" si="352"/>
        <v/>
      </c>
      <c r="AV331" s="399" t="str">
        <f t="shared" si="353"/>
        <v/>
      </c>
      <c r="AW331" s="399" t="str">
        <f t="shared" si="354"/>
        <v/>
      </c>
      <c r="AX331" s="399" t="str">
        <f t="shared" si="355"/>
        <v/>
      </c>
      <c r="AY331" s="399" t="str">
        <f t="shared" si="356"/>
        <v/>
      </c>
      <c r="AZ331" s="399" t="str">
        <f t="shared" si="422"/>
        <v/>
      </c>
      <c r="BA331" s="399" t="str">
        <f t="shared" si="422"/>
        <v/>
      </c>
      <c r="BB331" s="399" t="str">
        <f t="shared" si="422"/>
        <v/>
      </c>
      <c r="BC331" s="399" t="str">
        <f t="shared" si="422"/>
        <v/>
      </c>
      <c r="BD331" s="403" t="str">
        <f t="shared" si="422"/>
        <v/>
      </c>
      <c r="BE331" s="393">
        <f t="shared" si="357"/>
        <v>0</v>
      </c>
      <c r="BG331" s="399">
        <f t="shared" si="358"/>
        <v>0</v>
      </c>
      <c r="BH331" s="399">
        <f t="shared" si="359"/>
        <v>0</v>
      </c>
      <c r="BI331" s="412">
        <f t="shared" si="360"/>
        <v>0</v>
      </c>
      <c r="BJ331" s="413">
        <f t="shared" si="345"/>
        <v>0</v>
      </c>
      <c r="BK331" s="398" t="str">
        <f t="shared" si="346"/>
        <v>0</v>
      </c>
      <c r="BL331" s="398" t="str">
        <f t="shared" si="347"/>
        <v>0</v>
      </c>
      <c r="BM331" s="412">
        <f t="shared" si="361"/>
        <v>0</v>
      </c>
      <c r="BN331" s="412" t="str">
        <f t="shared" si="362"/>
        <v>0m0</v>
      </c>
      <c r="BO331" s="399">
        <f t="shared" si="363"/>
        <v>0</v>
      </c>
      <c r="BP331" s="399">
        <f t="shared" si="364"/>
        <v>0</v>
      </c>
      <c r="BQ331" s="412">
        <f t="shared" si="365"/>
        <v>0</v>
      </c>
      <c r="BR331" s="413">
        <f t="shared" si="366"/>
        <v>0</v>
      </c>
      <c r="BS331" s="398" t="str">
        <f t="shared" si="367"/>
        <v>0</v>
      </c>
      <c r="BT331" s="398" t="str">
        <f t="shared" si="368"/>
        <v>0</v>
      </c>
      <c r="BU331" s="412">
        <f t="shared" si="369"/>
        <v>0</v>
      </c>
      <c r="BV331" s="412" t="str">
        <f t="shared" si="370"/>
        <v>0m0</v>
      </c>
      <c r="BW331" s="399">
        <f t="shared" si="371"/>
        <v>0</v>
      </c>
      <c r="BX331" s="399">
        <f t="shared" si="372"/>
        <v>0</v>
      </c>
      <c r="BY331" s="412">
        <f t="shared" si="373"/>
        <v>0</v>
      </c>
      <c r="BZ331" s="413">
        <f t="shared" si="374"/>
        <v>0</v>
      </c>
      <c r="CA331" s="398" t="str">
        <f t="shared" si="375"/>
        <v>0</v>
      </c>
      <c r="CB331" s="398" t="str">
        <f t="shared" si="376"/>
        <v>0</v>
      </c>
      <c r="CC331" s="412">
        <f t="shared" si="377"/>
        <v>0</v>
      </c>
      <c r="CD331" s="412" t="str">
        <f t="shared" si="378"/>
        <v>0m0</v>
      </c>
      <c r="CE331" s="399">
        <f t="shared" si="379"/>
        <v>0</v>
      </c>
      <c r="CF331" s="399">
        <f t="shared" si="380"/>
        <v>0</v>
      </c>
      <c r="CG331" s="412">
        <f t="shared" si="381"/>
        <v>0</v>
      </c>
      <c r="CH331" s="413">
        <f t="shared" si="382"/>
        <v>0</v>
      </c>
      <c r="CI331" s="398" t="str">
        <f t="shared" si="383"/>
        <v>0</v>
      </c>
      <c r="CJ331" s="398" t="str">
        <f t="shared" si="384"/>
        <v>0</v>
      </c>
      <c r="CK331" s="412">
        <f t="shared" si="385"/>
        <v>0</v>
      </c>
      <c r="CL331" s="412" t="str">
        <f t="shared" si="386"/>
        <v>0m0</v>
      </c>
      <c r="CM331" s="399">
        <f t="shared" si="387"/>
        <v>0</v>
      </c>
      <c r="CN331" s="399">
        <f t="shared" si="388"/>
        <v>0</v>
      </c>
      <c r="CO331" s="412">
        <f t="shared" si="389"/>
        <v>0</v>
      </c>
      <c r="CP331" s="413">
        <f t="shared" si="390"/>
        <v>0</v>
      </c>
      <c r="CQ331" s="398" t="str">
        <f t="shared" si="391"/>
        <v>0</v>
      </c>
      <c r="CR331" s="398" t="str">
        <f t="shared" si="392"/>
        <v>0</v>
      </c>
      <c r="CS331" s="412">
        <f t="shared" si="393"/>
        <v>0</v>
      </c>
      <c r="CT331" s="412" t="str">
        <f t="shared" si="394"/>
        <v>0m0</v>
      </c>
      <c r="CU331" s="412">
        <f t="shared" si="395"/>
        <v>0</v>
      </c>
      <c r="CV331" s="412">
        <f t="shared" si="396"/>
        <v>0</v>
      </c>
      <c r="CW331" s="412">
        <f t="shared" si="397"/>
        <v>0</v>
      </c>
      <c r="CX331" s="412">
        <f t="shared" si="398"/>
        <v>0</v>
      </c>
      <c r="CY331" s="412">
        <f t="shared" si="399"/>
        <v>0</v>
      </c>
      <c r="CZ331" s="412" t="str">
        <f t="shared" si="400"/>
        <v/>
      </c>
      <c r="DA331" s="412" t="str">
        <f t="shared" si="401"/>
        <v/>
      </c>
      <c r="DB331" s="412" t="str">
        <f t="shared" si="402"/>
        <v/>
      </c>
      <c r="DC331" s="412" t="str">
        <f t="shared" si="403"/>
        <v/>
      </c>
      <c r="DD331" s="412" t="str">
        <f t="shared" si="404"/>
        <v/>
      </c>
      <c r="DE331" s="412"/>
      <c r="DF331" s="411"/>
      <c r="DG331" s="412" t="str">
        <f t="shared" si="405"/>
        <v/>
      </c>
      <c r="DH331" s="412" t="str">
        <f t="shared" si="406"/>
        <v/>
      </c>
      <c r="DI331" s="412">
        <f t="shared" si="407"/>
        <v>0</v>
      </c>
      <c r="DJ331" s="412" t="str">
        <f t="shared" si="408"/>
        <v/>
      </c>
      <c r="DK331" s="412" t="str">
        <f t="shared" si="409"/>
        <v/>
      </c>
      <c r="DL331" s="412" t="str">
        <f t="shared" si="410"/>
        <v/>
      </c>
      <c r="DM331" s="412" t="str">
        <f t="shared" si="411"/>
        <v/>
      </c>
      <c r="DN331" s="412" t="str">
        <f t="shared" si="412"/>
        <v/>
      </c>
      <c r="DO331" s="412" t="str">
        <f t="shared" si="413"/>
        <v/>
      </c>
    </row>
    <row r="332" spans="1:119" s="157" customFormat="1" ht="18" hidden="1" customHeight="1">
      <c r="A332" s="161" t="str">
        <f t="shared" si="421"/>
        <v/>
      </c>
      <c r="B332" s="158"/>
      <c r="C332" s="31" t="str">
        <f>IF(B332="","",VLOOKUP(B332,学連登録!$C$2:$G$3000,2,FALSE))</f>
        <v/>
      </c>
      <c r="D332" s="32" t="str">
        <f>IF(B332="","",VLOOKUP(B332,学連登録!$C$2:$G$3000,3,FALSE))</f>
        <v/>
      </c>
      <c r="E332" s="33" t="str">
        <f>IF(B332="","",VLOOKUP(B332,学連登録!$C$2:$G$3000,4,FALSE))</f>
        <v/>
      </c>
      <c r="F332" s="383" t="str">
        <f>IF(B332="","",VLOOKUP(B332,学連登録!$C$2:$I$3000,7,FALSE))</f>
        <v/>
      </c>
      <c r="G332" s="160"/>
      <c r="H332" s="905"/>
      <c r="I332" s="907"/>
      <c r="J332" s="160"/>
      <c r="K332" s="905"/>
      <c r="L332" s="906"/>
      <c r="M332" s="160"/>
      <c r="N332" s="819"/>
      <c r="O332" s="820"/>
      <c r="P332" s="159"/>
      <c r="Q332" s="905"/>
      <c r="R332" s="906"/>
      <c r="S332" s="159"/>
      <c r="T332" s="905"/>
      <c r="U332" s="906"/>
      <c r="V332" s="103" t="str">
        <f>IF(B332="","",VLOOKUP(B332,学連登録!$C$2:$H$3000,6,FALSE))</f>
        <v/>
      </c>
      <c r="Y332" s="118" t="str">
        <f t="shared" si="414"/>
        <v/>
      </c>
      <c r="Z332" s="97" t="str">
        <f>IF(G332="","",VLOOKUP(G332,種目名!$R$5:$T$104,3,0))</f>
        <v/>
      </c>
      <c r="AA332" s="99" t="str">
        <f>IF(J332="","",VLOOKUP(J332,種目名!$R$5:$T$104,3,0))</f>
        <v/>
      </c>
      <c r="AB332" s="119" t="str">
        <f>IF(M332="","",VLOOKUP(M332,種目名!$R$5:$T$104,3,0))</f>
        <v/>
      </c>
      <c r="AC332" s="119" t="str">
        <f>IF(P332="","",VLOOKUP(AF332,種目名!$R$5:$T$104,3,0))</f>
        <v/>
      </c>
      <c r="AD332" s="120" t="str">
        <f>IF(S332="","",VLOOKUP(AI332,種目名!$R$5:$T$104,3,0))</f>
        <v/>
      </c>
      <c r="AE332" s="117">
        <f t="shared" si="415"/>
        <v>0</v>
      </c>
      <c r="AF332" s="157" t="str">
        <f t="shared" si="416"/>
        <v/>
      </c>
      <c r="AG332" s="157" t="str">
        <f t="shared" si="417"/>
        <v/>
      </c>
      <c r="AH332" s="157">
        <f t="shared" si="418"/>
        <v>0</v>
      </c>
      <c r="AI332" s="157" t="str">
        <f t="shared" si="419"/>
        <v/>
      </c>
      <c r="AJ332" s="157" t="str">
        <f t="shared" si="420"/>
        <v/>
      </c>
      <c r="AK332" s="390"/>
      <c r="AL332" s="171">
        <f t="shared" si="348"/>
        <v>0</v>
      </c>
      <c r="AM332" s="399">
        <f t="shared" si="349"/>
        <v>0</v>
      </c>
      <c r="AN332" s="399">
        <f>COUNTIF($B$12:B332,B332)</f>
        <v>0</v>
      </c>
      <c r="AO332" s="399"/>
      <c r="AP332" s="399" t="str">
        <f t="shared" si="350"/>
        <v/>
      </c>
      <c r="AQ332" s="399" t="str">
        <f t="shared" si="350"/>
        <v/>
      </c>
      <c r="AR332" s="399" t="str">
        <f t="shared" si="350"/>
        <v/>
      </c>
      <c r="AS332" s="399" t="str">
        <f t="shared" ref="AS332:AS395" si="423">IF($B332="","",IF(F332="",1,0))</f>
        <v/>
      </c>
      <c r="AT332" s="399">
        <f t="shared" si="351"/>
        <v>0</v>
      </c>
      <c r="AU332" s="399" t="str">
        <f t="shared" si="352"/>
        <v/>
      </c>
      <c r="AV332" s="399" t="str">
        <f t="shared" si="353"/>
        <v/>
      </c>
      <c r="AW332" s="399" t="str">
        <f t="shared" si="354"/>
        <v/>
      </c>
      <c r="AX332" s="399" t="str">
        <f t="shared" si="355"/>
        <v/>
      </c>
      <c r="AY332" s="399" t="str">
        <f t="shared" si="356"/>
        <v/>
      </c>
      <c r="AZ332" s="399" t="str">
        <f t="shared" si="422"/>
        <v/>
      </c>
      <c r="BA332" s="399" t="str">
        <f t="shared" si="422"/>
        <v/>
      </c>
      <c r="BB332" s="399" t="str">
        <f t="shared" si="422"/>
        <v/>
      </c>
      <c r="BC332" s="399" t="str">
        <f t="shared" si="422"/>
        <v/>
      </c>
      <c r="BD332" s="403" t="str">
        <f t="shared" si="422"/>
        <v/>
      </c>
      <c r="BE332" s="393">
        <f t="shared" si="357"/>
        <v>0</v>
      </c>
      <c r="BG332" s="399">
        <f t="shared" si="358"/>
        <v>0</v>
      </c>
      <c r="BH332" s="399">
        <f t="shared" si="359"/>
        <v>0</v>
      </c>
      <c r="BI332" s="412">
        <f t="shared" si="360"/>
        <v>0</v>
      </c>
      <c r="BJ332" s="413">
        <f t="shared" ref="BJ332:BJ395" si="424">INT(BI332/10000)</f>
        <v>0</v>
      </c>
      <c r="BK332" s="398" t="str">
        <f t="shared" ref="BK332:BK395" si="425">RIGHT(INT(BI332/100),2)</f>
        <v>0</v>
      </c>
      <c r="BL332" s="398" t="str">
        <f t="shared" ref="BL332:BL395" si="426">RIGHT(INT(BI332/1),2)</f>
        <v>0</v>
      </c>
      <c r="BM332" s="412">
        <f t="shared" si="361"/>
        <v>0</v>
      </c>
      <c r="BN332" s="412" t="str">
        <f t="shared" si="362"/>
        <v>0m0</v>
      </c>
      <c r="BO332" s="399">
        <f t="shared" si="363"/>
        <v>0</v>
      </c>
      <c r="BP332" s="399">
        <f t="shared" si="364"/>
        <v>0</v>
      </c>
      <c r="BQ332" s="412">
        <f t="shared" si="365"/>
        <v>0</v>
      </c>
      <c r="BR332" s="413">
        <f t="shared" si="366"/>
        <v>0</v>
      </c>
      <c r="BS332" s="398" t="str">
        <f t="shared" si="367"/>
        <v>0</v>
      </c>
      <c r="BT332" s="398" t="str">
        <f t="shared" si="368"/>
        <v>0</v>
      </c>
      <c r="BU332" s="412">
        <f t="shared" si="369"/>
        <v>0</v>
      </c>
      <c r="BV332" s="412" t="str">
        <f t="shared" si="370"/>
        <v>0m0</v>
      </c>
      <c r="BW332" s="399">
        <f t="shared" si="371"/>
        <v>0</v>
      </c>
      <c r="BX332" s="399">
        <f t="shared" si="372"/>
        <v>0</v>
      </c>
      <c r="BY332" s="412">
        <f t="shared" si="373"/>
        <v>0</v>
      </c>
      <c r="BZ332" s="413">
        <f t="shared" si="374"/>
        <v>0</v>
      </c>
      <c r="CA332" s="398" t="str">
        <f t="shared" si="375"/>
        <v>0</v>
      </c>
      <c r="CB332" s="398" t="str">
        <f t="shared" si="376"/>
        <v>0</v>
      </c>
      <c r="CC332" s="412">
        <f t="shared" si="377"/>
        <v>0</v>
      </c>
      <c r="CD332" s="412" t="str">
        <f t="shared" si="378"/>
        <v>0m0</v>
      </c>
      <c r="CE332" s="399">
        <f t="shared" si="379"/>
        <v>0</v>
      </c>
      <c r="CF332" s="399">
        <f t="shared" si="380"/>
        <v>0</v>
      </c>
      <c r="CG332" s="412">
        <f t="shared" si="381"/>
        <v>0</v>
      </c>
      <c r="CH332" s="413">
        <f t="shared" si="382"/>
        <v>0</v>
      </c>
      <c r="CI332" s="398" t="str">
        <f t="shared" si="383"/>
        <v>0</v>
      </c>
      <c r="CJ332" s="398" t="str">
        <f t="shared" si="384"/>
        <v>0</v>
      </c>
      <c r="CK332" s="412">
        <f t="shared" si="385"/>
        <v>0</v>
      </c>
      <c r="CL332" s="412" t="str">
        <f t="shared" si="386"/>
        <v>0m0</v>
      </c>
      <c r="CM332" s="399">
        <f t="shared" si="387"/>
        <v>0</v>
      </c>
      <c r="CN332" s="399">
        <f t="shared" si="388"/>
        <v>0</v>
      </c>
      <c r="CO332" s="412">
        <f t="shared" si="389"/>
        <v>0</v>
      </c>
      <c r="CP332" s="413">
        <f t="shared" si="390"/>
        <v>0</v>
      </c>
      <c r="CQ332" s="398" t="str">
        <f t="shared" si="391"/>
        <v>0</v>
      </c>
      <c r="CR332" s="398" t="str">
        <f t="shared" si="392"/>
        <v>0</v>
      </c>
      <c r="CS332" s="412">
        <f t="shared" si="393"/>
        <v>0</v>
      </c>
      <c r="CT332" s="412" t="str">
        <f t="shared" si="394"/>
        <v>0m0</v>
      </c>
      <c r="CU332" s="412">
        <f t="shared" si="395"/>
        <v>0</v>
      </c>
      <c r="CV332" s="412">
        <f t="shared" si="396"/>
        <v>0</v>
      </c>
      <c r="CW332" s="412">
        <f t="shared" si="397"/>
        <v>0</v>
      </c>
      <c r="CX332" s="412">
        <f t="shared" si="398"/>
        <v>0</v>
      </c>
      <c r="CY332" s="412">
        <f t="shared" si="399"/>
        <v>0</v>
      </c>
      <c r="CZ332" s="412" t="str">
        <f t="shared" si="400"/>
        <v/>
      </c>
      <c r="DA332" s="412" t="str">
        <f t="shared" si="401"/>
        <v/>
      </c>
      <c r="DB332" s="412" t="str">
        <f t="shared" si="402"/>
        <v/>
      </c>
      <c r="DC332" s="412" t="str">
        <f t="shared" si="403"/>
        <v/>
      </c>
      <c r="DD332" s="412" t="str">
        <f t="shared" si="404"/>
        <v/>
      </c>
      <c r="DE332" s="412"/>
      <c r="DF332" s="411"/>
      <c r="DG332" s="412" t="str">
        <f t="shared" si="405"/>
        <v/>
      </c>
      <c r="DH332" s="412" t="str">
        <f t="shared" si="406"/>
        <v/>
      </c>
      <c r="DI332" s="412">
        <f t="shared" si="407"/>
        <v>0</v>
      </c>
      <c r="DJ332" s="412" t="str">
        <f t="shared" si="408"/>
        <v/>
      </c>
      <c r="DK332" s="412" t="str">
        <f t="shared" si="409"/>
        <v/>
      </c>
      <c r="DL332" s="412" t="str">
        <f t="shared" si="410"/>
        <v/>
      </c>
      <c r="DM332" s="412" t="str">
        <f t="shared" si="411"/>
        <v/>
      </c>
      <c r="DN332" s="412" t="str">
        <f t="shared" si="412"/>
        <v/>
      </c>
      <c r="DO332" s="412" t="str">
        <f t="shared" si="413"/>
        <v/>
      </c>
    </row>
    <row r="333" spans="1:119" s="157" customFormat="1" ht="18" hidden="1" customHeight="1">
      <c r="A333" s="161" t="str">
        <f t="shared" si="421"/>
        <v/>
      </c>
      <c r="B333" s="158"/>
      <c r="C333" s="31" t="str">
        <f>IF(B333="","",VLOOKUP(B333,学連登録!$C$2:$G$3000,2,FALSE))</f>
        <v/>
      </c>
      <c r="D333" s="32" t="str">
        <f>IF(B333="","",VLOOKUP(B333,学連登録!$C$2:$G$3000,3,FALSE))</f>
        <v/>
      </c>
      <c r="E333" s="33" t="str">
        <f>IF(B333="","",VLOOKUP(B333,学連登録!$C$2:$G$3000,4,FALSE))</f>
        <v/>
      </c>
      <c r="F333" s="383" t="str">
        <f>IF(B333="","",VLOOKUP(B333,学連登録!$C$2:$I$3000,7,FALSE))</f>
        <v/>
      </c>
      <c r="G333" s="160"/>
      <c r="H333" s="905"/>
      <c r="I333" s="907"/>
      <c r="J333" s="160"/>
      <c r="K333" s="905"/>
      <c r="L333" s="906"/>
      <c r="M333" s="160"/>
      <c r="N333" s="819"/>
      <c r="O333" s="820"/>
      <c r="P333" s="159"/>
      <c r="Q333" s="905"/>
      <c r="R333" s="906"/>
      <c r="S333" s="159"/>
      <c r="T333" s="905"/>
      <c r="U333" s="906"/>
      <c r="V333" s="103" t="str">
        <f>IF(B333="","",VLOOKUP(B333,学連登録!$C$2:$H$3000,6,FALSE))</f>
        <v/>
      </c>
      <c r="Y333" s="118" t="str">
        <f t="shared" si="414"/>
        <v/>
      </c>
      <c r="Z333" s="97" t="str">
        <f>IF(G333="","",VLOOKUP(G333,種目名!$R$5:$T$104,3,0))</f>
        <v/>
      </c>
      <c r="AA333" s="99" t="str">
        <f>IF(J333="","",VLOOKUP(J333,種目名!$R$5:$T$104,3,0))</f>
        <v/>
      </c>
      <c r="AB333" s="119" t="str">
        <f>IF(M333="","",VLOOKUP(M333,種目名!$R$5:$T$104,3,0))</f>
        <v/>
      </c>
      <c r="AC333" s="119" t="str">
        <f>IF(P333="","",VLOOKUP(AF333,種目名!$R$5:$T$104,3,0))</f>
        <v/>
      </c>
      <c r="AD333" s="120" t="str">
        <f>IF(S333="","",VLOOKUP(AI333,種目名!$R$5:$T$104,3,0))</f>
        <v/>
      </c>
      <c r="AE333" s="117">
        <f t="shared" si="415"/>
        <v>0</v>
      </c>
      <c r="AF333" s="157" t="str">
        <f t="shared" si="416"/>
        <v/>
      </c>
      <c r="AG333" s="157" t="str">
        <f t="shared" si="417"/>
        <v/>
      </c>
      <c r="AH333" s="157">
        <f t="shared" si="418"/>
        <v>0</v>
      </c>
      <c r="AI333" s="157" t="str">
        <f t="shared" si="419"/>
        <v/>
      </c>
      <c r="AJ333" s="157" t="str">
        <f t="shared" si="420"/>
        <v/>
      </c>
      <c r="AK333" s="390"/>
      <c r="AL333" s="171">
        <f t="shared" ref="AL333:AL396" si="427">IF(AND(B333&gt;0,B333&lt;2001),1,0)</f>
        <v>0</v>
      </c>
      <c r="AM333" s="399">
        <f t="shared" ref="AM333:AM396" si="428">IF(B333="",0,IF(F333=$P$3,0,1))</f>
        <v>0</v>
      </c>
      <c r="AN333" s="399">
        <f>COUNTIF($B$12:B333,B333)</f>
        <v>0</v>
      </c>
      <c r="AO333" s="399"/>
      <c r="AP333" s="399" t="str">
        <f t="shared" ref="AP333:AS396" si="429">IF($B333="","",IF(C333="",1,0))</f>
        <v/>
      </c>
      <c r="AQ333" s="399" t="str">
        <f t="shared" si="429"/>
        <v/>
      </c>
      <c r="AR333" s="399" t="str">
        <f t="shared" si="429"/>
        <v/>
      </c>
      <c r="AS333" s="399" t="str">
        <f t="shared" si="423"/>
        <v/>
      </c>
      <c r="AT333" s="399">
        <f t="shared" ref="AT333:AT396" si="430">IF(ISNA(OR(AO333:AS333)),1,SUM(AO333:AS333))</f>
        <v>0</v>
      </c>
      <c r="AU333" s="399" t="str">
        <f t="shared" ref="AU333:AU396" si="431">IF($B333="","",IF(G333="","",$B333&amp;"-"&amp;Z333))</f>
        <v/>
      </c>
      <c r="AV333" s="399" t="str">
        <f t="shared" ref="AV333:AV396" si="432">IF($B333="","",IF(J333="","",$B333&amp;"-"&amp;AA333))</f>
        <v/>
      </c>
      <c r="AW333" s="399" t="str">
        <f t="shared" ref="AW333:AW396" si="433">IF($B333="","",IF(M333="","",$B333&amp;"-"&amp;AB333))</f>
        <v/>
      </c>
      <c r="AX333" s="399" t="str">
        <f t="shared" ref="AX333:AX396" si="434">IF($B333="","",IF(P333="","",$B333&amp;"-"&amp;AC333))</f>
        <v/>
      </c>
      <c r="AY333" s="399" t="str">
        <f t="shared" ref="AY333:AY396" si="435">IF($B333="","",IF(S333="","",$B333&amp;"-"&amp;AD333))</f>
        <v/>
      </c>
      <c r="AZ333" s="399" t="str">
        <f t="shared" si="422"/>
        <v/>
      </c>
      <c r="BA333" s="399" t="str">
        <f t="shared" si="422"/>
        <v/>
      </c>
      <c r="BB333" s="399" t="str">
        <f t="shared" si="422"/>
        <v/>
      </c>
      <c r="BC333" s="399" t="str">
        <f t="shared" si="422"/>
        <v/>
      </c>
      <c r="BD333" s="403" t="str">
        <f t="shared" si="422"/>
        <v/>
      </c>
      <c r="BE333" s="393">
        <f t="shared" ref="BE333:BE396" si="436">IF(MAX(AZ333:BD333)&gt;1,1,0)</f>
        <v>0</v>
      </c>
      <c r="BG333" s="399">
        <f t="shared" ref="BG333:BG396" si="437">IF(H333="",0,VALUE(SUBSTITUTE(H333,".","")))</f>
        <v>0</v>
      </c>
      <c r="BH333" s="399">
        <f t="shared" ref="BH333:BH396" si="438">IF(H333="",0,SUBSTITUTE(H333,"m",""))</f>
        <v>0</v>
      </c>
      <c r="BI333" s="412">
        <f t="shared" ref="BI333:BI396" si="439">VALUE(IF(COUNTIF(H333,"*.*")&gt;0,BG333,BH333))</f>
        <v>0</v>
      </c>
      <c r="BJ333" s="413">
        <f t="shared" si="424"/>
        <v>0</v>
      </c>
      <c r="BK333" s="398" t="str">
        <f t="shared" si="425"/>
        <v>0</v>
      </c>
      <c r="BL333" s="398" t="str">
        <f t="shared" si="426"/>
        <v>0</v>
      </c>
      <c r="BM333" s="412">
        <f t="shared" ref="BM333:BM396" si="440">IF(COUNTIF(H333,"*m*")&gt;0,"",IF(VALUE(BK333)&lt;60,0,1))</f>
        <v>0</v>
      </c>
      <c r="BN333" s="412" t="str">
        <f t="shared" ref="BN333:BN396" si="441">BK333&amp;"m"&amp;BL333</f>
        <v>0m0</v>
      </c>
      <c r="BO333" s="399">
        <f t="shared" ref="BO333:BO396" si="442">IF(K333="",0,VALUE(SUBSTITUTE(K333,".","")))</f>
        <v>0</v>
      </c>
      <c r="BP333" s="399">
        <f t="shared" ref="BP333:BP396" si="443">IF(K333="",0,SUBSTITUTE(K333,"m",""))</f>
        <v>0</v>
      </c>
      <c r="BQ333" s="412">
        <f t="shared" ref="BQ333:BQ396" si="444">VALUE(IF(COUNTIF(K333,"*.*")&gt;0,BO333,BP333))</f>
        <v>0</v>
      </c>
      <c r="BR333" s="413">
        <f t="shared" ref="BR333:BR396" si="445">INT(BQ333/10000)</f>
        <v>0</v>
      </c>
      <c r="BS333" s="398" t="str">
        <f t="shared" ref="BS333:BS396" si="446">RIGHT(INT(BQ333/100),2)</f>
        <v>0</v>
      </c>
      <c r="BT333" s="398" t="str">
        <f t="shared" ref="BT333:BT396" si="447">RIGHT(INT(BQ333/1),2)</f>
        <v>0</v>
      </c>
      <c r="BU333" s="412">
        <f t="shared" ref="BU333:BU396" si="448">IF(COUNTIF(K333,"*m*")&gt;0,"",IF(VALUE(BS333)&lt;60,0,1))</f>
        <v>0</v>
      </c>
      <c r="BV333" s="412" t="str">
        <f t="shared" ref="BV333:BV396" si="449">BS333&amp;"m"&amp;BT333</f>
        <v>0m0</v>
      </c>
      <c r="BW333" s="399">
        <f t="shared" ref="BW333:BW396" si="450">IF(N333="",0,VALUE(SUBSTITUTE(N333,".","")))</f>
        <v>0</v>
      </c>
      <c r="BX333" s="399">
        <f t="shared" ref="BX333:BX396" si="451">IF(N333="",0,SUBSTITUTE(N333,"m",""))</f>
        <v>0</v>
      </c>
      <c r="BY333" s="412">
        <f t="shared" ref="BY333:BY396" si="452">VALUE(IF(COUNTIF(N333,"*.*")&gt;0,BW333,BX333))</f>
        <v>0</v>
      </c>
      <c r="BZ333" s="413">
        <f t="shared" ref="BZ333:BZ396" si="453">INT(BY333/10000)</f>
        <v>0</v>
      </c>
      <c r="CA333" s="398" t="str">
        <f t="shared" ref="CA333:CA396" si="454">RIGHT(INT(BY333/100),2)</f>
        <v>0</v>
      </c>
      <c r="CB333" s="398" t="str">
        <f t="shared" ref="CB333:CB396" si="455">RIGHT(INT(BY333/1),2)</f>
        <v>0</v>
      </c>
      <c r="CC333" s="412">
        <f t="shared" ref="CC333:CC396" si="456">IF(COUNTIF(N333,"*m*")&gt;0,"",IF(VALUE(CA333)&lt;60,0,1))</f>
        <v>0</v>
      </c>
      <c r="CD333" s="412" t="str">
        <f t="shared" ref="CD333:CD396" si="457">CA333&amp;"m"&amp;CB333</f>
        <v>0m0</v>
      </c>
      <c r="CE333" s="399">
        <f t="shared" ref="CE333:CE396" si="458">IF(Q333="",0,VALUE(SUBSTITUTE(Q333,".","")))</f>
        <v>0</v>
      </c>
      <c r="CF333" s="399">
        <f t="shared" ref="CF333:CF396" si="459">IF(Q333="",0,SUBSTITUTE(Q333,"m",""))</f>
        <v>0</v>
      </c>
      <c r="CG333" s="412">
        <f t="shared" ref="CG333:CG396" si="460">VALUE(IF(COUNTIF(Q333,"*.*")&gt;0,CE333,CF333))</f>
        <v>0</v>
      </c>
      <c r="CH333" s="413">
        <f t="shared" ref="CH333:CH396" si="461">INT(CG333/10000)</f>
        <v>0</v>
      </c>
      <c r="CI333" s="398" t="str">
        <f t="shared" ref="CI333:CI396" si="462">RIGHT(INT(CG333/100),2)</f>
        <v>0</v>
      </c>
      <c r="CJ333" s="398" t="str">
        <f t="shared" ref="CJ333:CJ396" si="463">RIGHT(INT(CG333/1),2)</f>
        <v>0</v>
      </c>
      <c r="CK333" s="412">
        <f t="shared" ref="CK333:CK396" si="464">IF(COUNTIF(Q333,"*m*")&gt;0,"",IF(VALUE(CI333)&lt;60,0,1))</f>
        <v>0</v>
      </c>
      <c r="CL333" s="412" t="str">
        <f t="shared" ref="CL333:CL396" si="465">CI333&amp;"m"&amp;CJ333</f>
        <v>0m0</v>
      </c>
      <c r="CM333" s="399">
        <f t="shared" ref="CM333:CM396" si="466">IF(T333="",0,VALUE(SUBSTITUTE(T333,".","")))</f>
        <v>0</v>
      </c>
      <c r="CN333" s="399">
        <f t="shared" ref="CN333:CN396" si="467">IF(T333="",0,SUBSTITUTE(T333,"m",""))</f>
        <v>0</v>
      </c>
      <c r="CO333" s="412">
        <f t="shared" ref="CO333:CO396" si="468">VALUE(IF(COUNTIF(T333,"*.*")&gt;0,CM333,CN333))</f>
        <v>0</v>
      </c>
      <c r="CP333" s="413">
        <f t="shared" ref="CP333:CP396" si="469">INT(CO333/10000)</f>
        <v>0</v>
      </c>
      <c r="CQ333" s="398" t="str">
        <f t="shared" ref="CQ333:CQ396" si="470">RIGHT(INT(CO333/100),2)</f>
        <v>0</v>
      </c>
      <c r="CR333" s="398" t="str">
        <f t="shared" ref="CR333:CR396" si="471">RIGHT(INT(CO333/1),2)</f>
        <v>0</v>
      </c>
      <c r="CS333" s="412">
        <f t="shared" ref="CS333:CS396" si="472">IF(COUNTIF(T333,"*m*")&gt;0,"",IF(VALUE(CQ333)&lt;60,0,1))</f>
        <v>0</v>
      </c>
      <c r="CT333" s="412" t="str">
        <f t="shared" ref="CT333:CT396" si="473">CQ333&amp;"m"&amp;CR333</f>
        <v>0m0</v>
      </c>
      <c r="CU333" s="412">
        <f t="shared" ref="CU333:CU396" si="474">IF(AND($C333="",G333&gt;0),1,IF(AND($C333="",H333&gt;0),1,0))</f>
        <v>0</v>
      </c>
      <c r="CV333" s="412">
        <f t="shared" ref="CV333:CV396" si="475">IF(AND($C333="",J333&gt;0),1,IF(AND($C333="",K333&gt;0),1,0))</f>
        <v>0</v>
      </c>
      <c r="CW333" s="412">
        <f t="shared" ref="CW333:CW396" si="476">IF(AND($C333="",M333&gt;0),1,IF(AND($C333="",N333&gt;0),1,0))</f>
        <v>0</v>
      </c>
      <c r="CX333" s="412">
        <f t="shared" ref="CX333:CX396" si="477">IF(AND($C333="",P333&gt;0),1,IF(AND($C333="",Q333&gt;0),1,0))</f>
        <v>0</v>
      </c>
      <c r="CY333" s="412">
        <f t="shared" ref="CY333:CY396" si="478">IF(AND($C333="",S333&gt;0),1,IF(AND($C333="",T333&gt;0),1,0))</f>
        <v>0</v>
      </c>
      <c r="CZ333" s="412" t="str">
        <f t="shared" ref="CZ333:CZ396" si="479">IF(AND(G333="",H333&gt;0),1,"")</f>
        <v/>
      </c>
      <c r="DA333" s="412" t="str">
        <f t="shared" ref="DA333:DA396" si="480">IF(AND(J333="",K333&gt;0),1,"")</f>
        <v/>
      </c>
      <c r="DB333" s="412" t="str">
        <f t="shared" ref="DB333:DB396" si="481">IF(AND(M333="",N333&gt;0),1,"")</f>
        <v/>
      </c>
      <c r="DC333" s="412" t="str">
        <f t="shared" ref="DC333:DC396" si="482">IF(AND(P333="",Q333&gt;0),1,"")</f>
        <v/>
      </c>
      <c r="DD333" s="412" t="str">
        <f t="shared" ref="DD333:DD396" si="483">IF(AND(S333="",T333&gt;0),1,"")</f>
        <v/>
      </c>
      <c r="DE333" s="412"/>
      <c r="DF333" s="411"/>
      <c r="DG333" s="412" t="str">
        <f t="shared" ref="DG333:DG396" si="484">IF(B333="","",VALUE(Q333))</f>
        <v/>
      </c>
      <c r="DH333" s="412" t="str">
        <f t="shared" ref="DH333:DH396" si="485">IF(B333="","",VALUE(T333))</f>
        <v/>
      </c>
      <c r="DI333" s="412">
        <f t="shared" ref="DI333:DI396" si="486">IF(AND(B333&gt;0,COUNTA(G333:U333)=0),1,0)</f>
        <v>0</v>
      </c>
      <c r="DJ333" s="412" t="str">
        <f t="shared" ref="DJ333:DJ396" si="487">IF(AND(COUNTIF(G333,"*m*")&gt;0,COUNTIF(H333,"*m*")&gt;0),1,"")</f>
        <v/>
      </c>
      <c r="DK333" s="412" t="str">
        <f t="shared" ref="DK333:DK396" si="488">IF(AND(COUNTIF(J333,"*m*")&gt;0,COUNTIF(K333,"*m*")&gt;0),1,"")</f>
        <v/>
      </c>
      <c r="DL333" s="412" t="str">
        <f t="shared" ref="DL333:DL396" si="489">IF(AND(COUNTIF(M333,"*m*")&gt;0,COUNTIF(N333,"*m*")&gt;0),1,"")</f>
        <v/>
      </c>
      <c r="DM333" s="412" t="str">
        <f t="shared" ref="DM333:DM396" si="490">IF(AND(COUNTIF(G333,"*跳*")&gt;0,COUNTIF(H333,"*.*")&gt;0),1,IF(AND(COUNTIF(G333,"*投*")&gt;0,COUNTIF(H333,"*.*")&gt;0),1,""))</f>
        <v/>
      </c>
      <c r="DN333" s="412" t="str">
        <f t="shared" ref="DN333:DN396" si="491">IF(AND(COUNTIF(J333,"*跳*")&gt;0,COUNTIF(K333,"*.*")&gt;0),1,IF(AND(COUNTIF(J333,"*投*")&gt;0,COUNTIF(K333,"*.*")&gt;0),1,""))</f>
        <v/>
      </c>
      <c r="DO333" s="412" t="str">
        <f t="shared" ref="DO333:DO396" si="492">IF(AND(COUNTIF(M333,"*跳*")&gt;0,COUNTIF(N333,"*.*")&gt;0),1,IF(AND(COUNTIF(M333,"*投*")&gt;0,COUNTIF(N333,"*.*")&gt;0),1,""))</f>
        <v/>
      </c>
    </row>
    <row r="334" spans="1:119" s="157" customFormat="1" ht="18" hidden="1" customHeight="1">
      <c r="A334" s="161" t="str">
        <f t="shared" si="421"/>
        <v/>
      </c>
      <c r="B334" s="158"/>
      <c r="C334" s="31" t="str">
        <f>IF(B334="","",VLOOKUP(B334,学連登録!$C$2:$G$3000,2,FALSE))</f>
        <v/>
      </c>
      <c r="D334" s="32" t="str">
        <f>IF(B334="","",VLOOKUP(B334,学連登録!$C$2:$G$3000,3,FALSE))</f>
        <v/>
      </c>
      <c r="E334" s="33" t="str">
        <f>IF(B334="","",VLOOKUP(B334,学連登録!$C$2:$G$3000,4,FALSE))</f>
        <v/>
      </c>
      <c r="F334" s="383" t="str">
        <f>IF(B334="","",VLOOKUP(B334,学連登録!$C$2:$I$3000,7,FALSE))</f>
        <v/>
      </c>
      <c r="G334" s="160"/>
      <c r="H334" s="905"/>
      <c r="I334" s="907"/>
      <c r="J334" s="160"/>
      <c r="K334" s="905"/>
      <c r="L334" s="906"/>
      <c r="M334" s="160"/>
      <c r="N334" s="819"/>
      <c r="O334" s="820"/>
      <c r="P334" s="159"/>
      <c r="Q334" s="905"/>
      <c r="R334" s="906"/>
      <c r="S334" s="159"/>
      <c r="T334" s="905"/>
      <c r="U334" s="906"/>
      <c r="V334" s="103" t="str">
        <f>IF(B334="","",VLOOKUP(B334,学連登録!$C$2:$H$3000,6,FALSE))</f>
        <v/>
      </c>
      <c r="Y334" s="118" t="str">
        <f t="shared" si="414"/>
        <v/>
      </c>
      <c r="Z334" s="97" t="str">
        <f>IF(G334="","",VLOOKUP(G334,種目名!$R$5:$T$104,3,0))</f>
        <v/>
      </c>
      <c r="AA334" s="99" t="str">
        <f>IF(J334="","",VLOOKUP(J334,種目名!$R$5:$T$104,3,0))</f>
        <v/>
      </c>
      <c r="AB334" s="119" t="str">
        <f>IF(M334="","",VLOOKUP(M334,種目名!$R$5:$T$104,3,0))</f>
        <v/>
      </c>
      <c r="AC334" s="119" t="str">
        <f>IF(P334="","",VLOOKUP(AF334,種目名!$R$5:$T$104,3,0))</f>
        <v/>
      </c>
      <c r="AD334" s="120" t="str">
        <f>IF(S334="","",VLOOKUP(AI334,種目名!$R$5:$T$104,3,0))</f>
        <v/>
      </c>
      <c r="AE334" s="117">
        <f t="shared" si="415"/>
        <v>0</v>
      </c>
      <c r="AF334" s="157" t="str">
        <f t="shared" si="416"/>
        <v/>
      </c>
      <c r="AG334" s="157" t="str">
        <f t="shared" si="417"/>
        <v/>
      </c>
      <c r="AH334" s="157">
        <f t="shared" si="418"/>
        <v>0</v>
      </c>
      <c r="AI334" s="157" t="str">
        <f t="shared" si="419"/>
        <v/>
      </c>
      <c r="AJ334" s="157" t="str">
        <f t="shared" si="420"/>
        <v/>
      </c>
      <c r="AK334" s="390"/>
      <c r="AL334" s="171">
        <f t="shared" si="427"/>
        <v>0</v>
      </c>
      <c r="AM334" s="399">
        <f t="shared" si="428"/>
        <v>0</v>
      </c>
      <c r="AN334" s="399">
        <f>COUNTIF($B$12:B334,B334)</f>
        <v>0</v>
      </c>
      <c r="AO334" s="399"/>
      <c r="AP334" s="399" t="str">
        <f t="shared" si="429"/>
        <v/>
      </c>
      <c r="AQ334" s="399" t="str">
        <f t="shared" si="429"/>
        <v/>
      </c>
      <c r="AR334" s="399" t="str">
        <f t="shared" si="429"/>
        <v/>
      </c>
      <c r="AS334" s="399" t="str">
        <f t="shared" si="423"/>
        <v/>
      </c>
      <c r="AT334" s="399">
        <f t="shared" si="430"/>
        <v>0</v>
      </c>
      <c r="AU334" s="399" t="str">
        <f t="shared" si="431"/>
        <v/>
      </c>
      <c r="AV334" s="399" t="str">
        <f t="shared" si="432"/>
        <v/>
      </c>
      <c r="AW334" s="399" t="str">
        <f t="shared" si="433"/>
        <v/>
      </c>
      <c r="AX334" s="399" t="str">
        <f t="shared" si="434"/>
        <v/>
      </c>
      <c r="AY334" s="399" t="str">
        <f t="shared" si="435"/>
        <v/>
      </c>
      <c r="AZ334" s="399" t="str">
        <f t="shared" si="422"/>
        <v/>
      </c>
      <c r="BA334" s="399" t="str">
        <f t="shared" si="422"/>
        <v/>
      </c>
      <c r="BB334" s="399" t="str">
        <f t="shared" si="422"/>
        <v/>
      </c>
      <c r="BC334" s="399" t="str">
        <f t="shared" si="422"/>
        <v/>
      </c>
      <c r="BD334" s="403" t="str">
        <f t="shared" si="422"/>
        <v/>
      </c>
      <c r="BE334" s="393">
        <f t="shared" si="436"/>
        <v>0</v>
      </c>
      <c r="BG334" s="399">
        <f t="shared" si="437"/>
        <v>0</v>
      </c>
      <c r="BH334" s="399">
        <f t="shared" si="438"/>
        <v>0</v>
      </c>
      <c r="BI334" s="412">
        <f t="shared" si="439"/>
        <v>0</v>
      </c>
      <c r="BJ334" s="413">
        <f t="shared" si="424"/>
        <v>0</v>
      </c>
      <c r="BK334" s="398" t="str">
        <f t="shared" si="425"/>
        <v>0</v>
      </c>
      <c r="BL334" s="398" t="str">
        <f t="shared" si="426"/>
        <v>0</v>
      </c>
      <c r="BM334" s="412">
        <f t="shared" si="440"/>
        <v>0</v>
      </c>
      <c r="BN334" s="412" t="str">
        <f t="shared" si="441"/>
        <v>0m0</v>
      </c>
      <c r="BO334" s="399">
        <f t="shared" si="442"/>
        <v>0</v>
      </c>
      <c r="BP334" s="399">
        <f t="shared" si="443"/>
        <v>0</v>
      </c>
      <c r="BQ334" s="412">
        <f t="shared" si="444"/>
        <v>0</v>
      </c>
      <c r="BR334" s="413">
        <f t="shared" si="445"/>
        <v>0</v>
      </c>
      <c r="BS334" s="398" t="str">
        <f t="shared" si="446"/>
        <v>0</v>
      </c>
      <c r="BT334" s="398" t="str">
        <f t="shared" si="447"/>
        <v>0</v>
      </c>
      <c r="BU334" s="412">
        <f t="shared" si="448"/>
        <v>0</v>
      </c>
      <c r="BV334" s="412" t="str">
        <f t="shared" si="449"/>
        <v>0m0</v>
      </c>
      <c r="BW334" s="399">
        <f t="shared" si="450"/>
        <v>0</v>
      </c>
      <c r="BX334" s="399">
        <f t="shared" si="451"/>
        <v>0</v>
      </c>
      <c r="BY334" s="412">
        <f t="shared" si="452"/>
        <v>0</v>
      </c>
      <c r="BZ334" s="413">
        <f t="shared" si="453"/>
        <v>0</v>
      </c>
      <c r="CA334" s="398" t="str">
        <f t="shared" si="454"/>
        <v>0</v>
      </c>
      <c r="CB334" s="398" t="str">
        <f t="shared" si="455"/>
        <v>0</v>
      </c>
      <c r="CC334" s="412">
        <f t="shared" si="456"/>
        <v>0</v>
      </c>
      <c r="CD334" s="412" t="str">
        <f t="shared" si="457"/>
        <v>0m0</v>
      </c>
      <c r="CE334" s="399">
        <f t="shared" si="458"/>
        <v>0</v>
      </c>
      <c r="CF334" s="399">
        <f t="shared" si="459"/>
        <v>0</v>
      </c>
      <c r="CG334" s="412">
        <f t="shared" si="460"/>
        <v>0</v>
      </c>
      <c r="CH334" s="413">
        <f t="shared" si="461"/>
        <v>0</v>
      </c>
      <c r="CI334" s="398" t="str">
        <f t="shared" si="462"/>
        <v>0</v>
      </c>
      <c r="CJ334" s="398" t="str">
        <f t="shared" si="463"/>
        <v>0</v>
      </c>
      <c r="CK334" s="412">
        <f t="shared" si="464"/>
        <v>0</v>
      </c>
      <c r="CL334" s="412" t="str">
        <f t="shared" si="465"/>
        <v>0m0</v>
      </c>
      <c r="CM334" s="399">
        <f t="shared" si="466"/>
        <v>0</v>
      </c>
      <c r="CN334" s="399">
        <f t="shared" si="467"/>
        <v>0</v>
      </c>
      <c r="CO334" s="412">
        <f t="shared" si="468"/>
        <v>0</v>
      </c>
      <c r="CP334" s="413">
        <f t="shared" si="469"/>
        <v>0</v>
      </c>
      <c r="CQ334" s="398" t="str">
        <f t="shared" si="470"/>
        <v>0</v>
      </c>
      <c r="CR334" s="398" t="str">
        <f t="shared" si="471"/>
        <v>0</v>
      </c>
      <c r="CS334" s="412">
        <f t="shared" si="472"/>
        <v>0</v>
      </c>
      <c r="CT334" s="412" t="str">
        <f t="shared" si="473"/>
        <v>0m0</v>
      </c>
      <c r="CU334" s="412">
        <f t="shared" si="474"/>
        <v>0</v>
      </c>
      <c r="CV334" s="412">
        <f t="shared" si="475"/>
        <v>0</v>
      </c>
      <c r="CW334" s="412">
        <f t="shared" si="476"/>
        <v>0</v>
      </c>
      <c r="CX334" s="412">
        <f t="shared" si="477"/>
        <v>0</v>
      </c>
      <c r="CY334" s="412">
        <f t="shared" si="478"/>
        <v>0</v>
      </c>
      <c r="CZ334" s="412" t="str">
        <f t="shared" si="479"/>
        <v/>
      </c>
      <c r="DA334" s="412" t="str">
        <f t="shared" si="480"/>
        <v/>
      </c>
      <c r="DB334" s="412" t="str">
        <f t="shared" si="481"/>
        <v/>
      </c>
      <c r="DC334" s="412" t="str">
        <f t="shared" si="482"/>
        <v/>
      </c>
      <c r="DD334" s="412" t="str">
        <f t="shared" si="483"/>
        <v/>
      </c>
      <c r="DE334" s="412"/>
      <c r="DF334" s="411"/>
      <c r="DG334" s="412" t="str">
        <f t="shared" si="484"/>
        <v/>
      </c>
      <c r="DH334" s="412" t="str">
        <f t="shared" si="485"/>
        <v/>
      </c>
      <c r="DI334" s="412">
        <f t="shared" si="486"/>
        <v>0</v>
      </c>
      <c r="DJ334" s="412" t="str">
        <f t="shared" si="487"/>
        <v/>
      </c>
      <c r="DK334" s="412" t="str">
        <f t="shared" si="488"/>
        <v/>
      </c>
      <c r="DL334" s="412" t="str">
        <f t="shared" si="489"/>
        <v/>
      </c>
      <c r="DM334" s="412" t="str">
        <f t="shared" si="490"/>
        <v/>
      </c>
      <c r="DN334" s="412" t="str">
        <f t="shared" si="491"/>
        <v/>
      </c>
      <c r="DO334" s="412" t="str">
        <f t="shared" si="492"/>
        <v/>
      </c>
    </row>
    <row r="335" spans="1:119" s="157" customFormat="1" ht="18" hidden="1" customHeight="1">
      <c r="A335" s="161" t="str">
        <f t="shared" si="421"/>
        <v/>
      </c>
      <c r="B335" s="158"/>
      <c r="C335" s="31" t="str">
        <f>IF(B335="","",VLOOKUP(B335,学連登録!$C$2:$G$3000,2,FALSE))</f>
        <v/>
      </c>
      <c r="D335" s="32" t="str">
        <f>IF(B335="","",VLOOKUP(B335,学連登録!$C$2:$G$3000,3,FALSE))</f>
        <v/>
      </c>
      <c r="E335" s="33" t="str">
        <f>IF(B335="","",VLOOKUP(B335,学連登録!$C$2:$G$3000,4,FALSE))</f>
        <v/>
      </c>
      <c r="F335" s="383" t="str">
        <f>IF(B335="","",VLOOKUP(B335,学連登録!$C$2:$I$3000,7,FALSE))</f>
        <v/>
      </c>
      <c r="G335" s="160"/>
      <c r="H335" s="905"/>
      <c r="I335" s="907"/>
      <c r="J335" s="160"/>
      <c r="K335" s="905"/>
      <c r="L335" s="906"/>
      <c r="M335" s="160"/>
      <c r="N335" s="819"/>
      <c r="O335" s="820"/>
      <c r="P335" s="159"/>
      <c r="Q335" s="905"/>
      <c r="R335" s="906"/>
      <c r="S335" s="159"/>
      <c r="T335" s="905"/>
      <c r="U335" s="906"/>
      <c r="V335" s="103" t="str">
        <f>IF(B335="","",VLOOKUP(B335,学連登録!$C$2:$H$3000,6,FALSE))</f>
        <v/>
      </c>
      <c r="Y335" s="118" t="str">
        <f t="shared" si="414"/>
        <v/>
      </c>
      <c r="Z335" s="97" t="str">
        <f>IF(G335="","",VLOOKUP(G335,種目名!$R$5:$T$104,3,0))</f>
        <v/>
      </c>
      <c r="AA335" s="99" t="str">
        <f>IF(J335="","",VLOOKUP(J335,種目名!$R$5:$T$104,3,0))</f>
        <v/>
      </c>
      <c r="AB335" s="119" t="str">
        <f>IF(M335="","",VLOOKUP(M335,種目名!$R$5:$T$104,3,0))</f>
        <v/>
      </c>
      <c r="AC335" s="119" t="str">
        <f>IF(P335="","",VLOOKUP(AF335,種目名!$R$5:$T$104,3,0))</f>
        <v/>
      </c>
      <c r="AD335" s="120" t="str">
        <f>IF(S335="","",VLOOKUP(AI335,種目名!$R$5:$T$104,3,0))</f>
        <v/>
      </c>
      <c r="AE335" s="117">
        <f t="shared" si="415"/>
        <v>0</v>
      </c>
      <c r="AF335" s="157" t="str">
        <f t="shared" si="416"/>
        <v/>
      </c>
      <c r="AG335" s="157" t="str">
        <f t="shared" si="417"/>
        <v/>
      </c>
      <c r="AH335" s="157">
        <f t="shared" si="418"/>
        <v>0</v>
      </c>
      <c r="AI335" s="157" t="str">
        <f t="shared" si="419"/>
        <v/>
      </c>
      <c r="AJ335" s="157" t="str">
        <f t="shared" si="420"/>
        <v/>
      </c>
      <c r="AK335" s="390"/>
      <c r="AL335" s="171">
        <f t="shared" si="427"/>
        <v>0</v>
      </c>
      <c r="AM335" s="399">
        <f t="shared" si="428"/>
        <v>0</v>
      </c>
      <c r="AN335" s="399">
        <f>COUNTIF($B$12:B335,B335)</f>
        <v>0</v>
      </c>
      <c r="AO335" s="399"/>
      <c r="AP335" s="399" t="str">
        <f t="shared" si="429"/>
        <v/>
      </c>
      <c r="AQ335" s="399" t="str">
        <f t="shared" si="429"/>
        <v/>
      </c>
      <c r="AR335" s="399" t="str">
        <f t="shared" si="429"/>
        <v/>
      </c>
      <c r="AS335" s="399" t="str">
        <f t="shared" si="423"/>
        <v/>
      </c>
      <c r="AT335" s="399">
        <f t="shared" si="430"/>
        <v>0</v>
      </c>
      <c r="AU335" s="399" t="str">
        <f t="shared" si="431"/>
        <v/>
      </c>
      <c r="AV335" s="399" t="str">
        <f t="shared" si="432"/>
        <v/>
      </c>
      <c r="AW335" s="399" t="str">
        <f t="shared" si="433"/>
        <v/>
      </c>
      <c r="AX335" s="399" t="str">
        <f t="shared" si="434"/>
        <v/>
      </c>
      <c r="AY335" s="399" t="str">
        <f t="shared" si="435"/>
        <v/>
      </c>
      <c r="AZ335" s="399" t="str">
        <f t="shared" si="422"/>
        <v/>
      </c>
      <c r="BA335" s="399" t="str">
        <f t="shared" si="422"/>
        <v/>
      </c>
      <c r="BB335" s="399" t="str">
        <f t="shared" si="422"/>
        <v/>
      </c>
      <c r="BC335" s="399" t="str">
        <f t="shared" si="422"/>
        <v/>
      </c>
      <c r="BD335" s="403" t="str">
        <f t="shared" si="422"/>
        <v/>
      </c>
      <c r="BE335" s="393">
        <f t="shared" si="436"/>
        <v>0</v>
      </c>
      <c r="BG335" s="399">
        <f t="shared" si="437"/>
        <v>0</v>
      </c>
      <c r="BH335" s="399">
        <f t="shared" si="438"/>
        <v>0</v>
      </c>
      <c r="BI335" s="412">
        <f t="shared" si="439"/>
        <v>0</v>
      </c>
      <c r="BJ335" s="413">
        <f t="shared" si="424"/>
        <v>0</v>
      </c>
      <c r="BK335" s="398" t="str">
        <f t="shared" si="425"/>
        <v>0</v>
      </c>
      <c r="BL335" s="398" t="str">
        <f t="shared" si="426"/>
        <v>0</v>
      </c>
      <c r="BM335" s="412">
        <f t="shared" si="440"/>
        <v>0</v>
      </c>
      <c r="BN335" s="412" t="str">
        <f t="shared" si="441"/>
        <v>0m0</v>
      </c>
      <c r="BO335" s="399">
        <f t="shared" si="442"/>
        <v>0</v>
      </c>
      <c r="BP335" s="399">
        <f t="shared" si="443"/>
        <v>0</v>
      </c>
      <c r="BQ335" s="412">
        <f t="shared" si="444"/>
        <v>0</v>
      </c>
      <c r="BR335" s="413">
        <f t="shared" si="445"/>
        <v>0</v>
      </c>
      <c r="BS335" s="398" t="str">
        <f t="shared" si="446"/>
        <v>0</v>
      </c>
      <c r="BT335" s="398" t="str">
        <f t="shared" si="447"/>
        <v>0</v>
      </c>
      <c r="BU335" s="412">
        <f t="shared" si="448"/>
        <v>0</v>
      </c>
      <c r="BV335" s="412" t="str">
        <f t="shared" si="449"/>
        <v>0m0</v>
      </c>
      <c r="BW335" s="399">
        <f t="shared" si="450"/>
        <v>0</v>
      </c>
      <c r="BX335" s="399">
        <f t="shared" si="451"/>
        <v>0</v>
      </c>
      <c r="BY335" s="412">
        <f t="shared" si="452"/>
        <v>0</v>
      </c>
      <c r="BZ335" s="413">
        <f t="shared" si="453"/>
        <v>0</v>
      </c>
      <c r="CA335" s="398" t="str">
        <f t="shared" si="454"/>
        <v>0</v>
      </c>
      <c r="CB335" s="398" t="str">
        <f t="shared" si="455"/>
        <v>0</v>
      </c>
      <c r="CC335" s="412">
        <f t="shared" si="456"/>
        <v>0</v>
      </c>
      <c r="CD335" s="412" t="str">
        <f t="shared" si="457"/>
        <v>0m0</v>
      </c>
      <c r="CE335" s="399">
        <f t="shared" si="458"/>
        <v>0</v>
      </c>
      <c r="CF335" s="399">
        <f t="shared" si="459"/>
        <v>0</v>
      </c>
      <c r="CG335" s="412">
        <f t="shared" si="460"/>
        <v>0</v>
      </c>
      <c r="CH335" s="413">
        <f t="shared" si="461"/>
        <v>0</v>
      </c>
      <c r="CI335" s="398" t="str">
        <f t="shared" si="462"/>
        <v>0</v>
      </c>
      <c r="CJ335" s="398" t="str">
        <f t="shared" si="463"/>
        <v>0</v>
      </c>
      <c r="CK335" s="412">
        <f t="shared" si="464"/>
        <v>0</v>
      </c>
      <c r="CL335" s="412" t="str">
        <f t="shared" si="465"/>
        <v>0m0</v>
      </c>
      <c r="CM335" s="399">
        <f t="shared" si="466"/>
        <v>0</v>
      </c>
      <c r="CN335" s="399">
        <f t="shared" si="467"/>
        <v>0</v>
      </c>
      <c r="CO335" s="412">
        <f t="shared" si="468"/>
        <v>0</v>
      </c>
      <c r="CP335" s="413">
        <f t="shared" si="469"/>
        <v>0</v>
      </c>
      <c r="CQ335" s="398" t="str">
        <f t="shared" si="470"/>
        <v>0</v>
      </c>
      <c r="CR335" s="398" t="str">
        <f t="shared" si="471"/>
        <v>0</v>
      </c>
      <c r="CS335" s="412">
        <f t="shared" si="472"/>
        <v>0</v>
      </c>
      <c r="CT335" s="412" t="str">
        <f t="shared" si="473"/>
        <v>0m0</v>
      </c>
      <c r="CU335" s="412">
        <f t="shared" si="474"/>
        <v>0</v>
      </c>
      <c r="CV335" s="412">
        <f t="shared" si="475"/>
        <v>0</v>
      </c>
      <c r="CW335" s="412">
        <f t="shared" si="476"/>
        <v>0</v>
      </c>
      <c r="CX335" s="412">
        <f t="shared" si="477"/>
        <v>0</v>
      </c>
      <c r="CY335" s="412">
        <f t="shared" si="478"/>
        <v>0</v>
      </c>
      <c r="CZ335" s="412" t="str">
        <f t="shared" si="479"/>
        <v/>
      </c>
      <c r="DA335" s="412" t="str">
        <f t="shared" si="480"/>
        <v/>
      </c>
      <c r="DB335" s="412" t="str">
        <f t="shared" si="481"/>
        <v/>
      </c>
      <c r="DC335" s="412" t="str">
        <f t="shared" si="482"/>
        <v/>
      </c>
      <c r="DD335" s="412" t="str">
        <f t="shared" si="483"/>
        <v/>
      </c>
      <c r="DE335" s="412"/>
      <c r="DF335" s="411"/>
      <c r="DG335" s="412" t="str">
        <f t="shared" si="484"/>
        <v/>
      </c>
      <c r="DH335" s="412" t="str">
        <f t="shared" si="485"/>
        <v/>
      </c>
      <c r="DI335" s="412">
        <f t="shared" si="486"/>
        <v>0</v>
      </c>
      <c r="DJ335" s="412" t="str">
        <f t="shared" si="487"/>
        <v/>
      </c>
      <c r="DK335" s="412" t="str">
        <f t="shared" si="488"/>
        <v/>
      </c>
      <c r="DL335" s="412" t="str">
        <f t="shared" si="489"/>
        <v/>
      </c>
      <c r="DM335" s="412" t="str">
        <f t="shared" si="490"/>
        <v/>
      </c>
      <c r="DN335" s="412" t="str">
        <f t="shared" si="491"/>
        <v/>
      </c>
      <c r="DO335" s="412" t="str">
        <f t="shared" si="492"/>
        <v/>
      </c>
    </row>
    <row r="336" spans="1:119" s="157" customFormat="1" ht="18" hidden="1" customHeight="1">
      <c r="A336" s="161" t="str">
        <f t="shared" si="421"/>
        <v/>
      </c>
      <c r="B336" s="158"/>
      <c r="C336" s="31" t="str">
        <f>IF(B336="","",VLOOKUP(B336,学連登録!$C$2:$G$3000,2,FALSE))</f>
        <v/>
      </c>
      <c r="D336" s="32" t="str">
        <f>IF(B336="","",VLOOKUP(B336,学連登録!$C$2:$G$3000,3,FALSE))</f>
        <v/>
      </c>
      <c r="E336" s="33" t="str">
        <f>IF(B336="","",VLOOKUP(B336,学連登録!$C$2:$G$3000,4,FALSE))</f>
        <v/>
      </c>
      <c r="F336" s="383" t="str">
        <f>IF(B336="","",VLOOKUP(B336,学連登録!$C$2:$I$3000,7,FALSE))</f>
        <v/>
      </c>
      <c r="G336" s="160"/>
      <c r="H336" s="905"/>
      <c r="I336" s="907"/>
      <c r="J336" s="160"/>
      <c r="K336" s="905"/>
      <c r="L336" s="906"/>
      <c r="M336" s="160"/>
      <c r="N336" s="819"/>
      <c r="O336" s="820"/>
      <c r="P336" s="159"/>
      <c r="Q336" s="905"/>
      <c r="R336" s="906"/>
      <c r="S336" s="159"/>
      <c r="T336" s="905"/>
      <c r="U336" s="906"/>
      <c r="V336" s="103" t="str">
        <f>IF(B336="","",VLOOKUP(B336,学連登録!$C$2:$H$3000,6,FALSE))</f>
        <v/>
      </c>
      <c r="Y336" s="118" t="str">
        <f t="shared" si="414"/>
        <v/>
      </c>
      <c r="Z336" s="97" t="str">
        <f>IF(G336="","",VLOOKUP(G336,種目名!$R$5:$T$104,3,0))</f>
        <v/>
      </c>
      <c r="AA336" s="99" t="str">
        <f>IF(J336="","",VLOOKUP(J336,種目名!$R$5:$T$104,3,0))</f>
        <v/>
      </c>
      <c r="AB336" s="119" t="str">
        <f>IF(M336="","",VLOOKUP(M336,種目名!$R$5:$T$104,3,0))</f>
        <v/>
      </c>
      <c r="AC336" s="119" t="str">
        <f>IF(P336="","",VLOOKUP(AF336,種目名!$R$5:$T$104,3,0))</f>
        <v/>
      </c>
      <c r="AD336" s="120" t="str">
        <f>IF(S336="","",VLOOKUP(AI336,種目名!$R$5:$T$104,3,0))</f>
        <v/>
      </c>
      <c r="AE336" s="117">
        <f t="shared" si="415"/>
        <v>0</v>
      </c>
      <c r="AF336" s="157" t="str">
        <f t="shared" si="416"/>
        <v/>
      </c>
      <c r="AG336" s="157" t="str">
        <f t="shared" si="417"/>
        <v/>
      </c>
      <c r="AH336" s="157">
        <f t="shared" si="418"/>
        <v>0</v>
      </c>
      <c r="AI336" s="157" t="str">
        <f t="shared" si="419"/>
        <v/>
      </c>
      <c r="AJ336" s="157" t="str">
        <f t="shared" si="420"/>
        <v/>
      </c>
      <c r="AK336" s="390"/>
      <c r="AL336" s="171">
        <f t="shared" si="427"/>
        <v>0</v>
      </c>
      <c r="AM336" s="399">
        <f t="shared" si="428"/>
        <v>0</v>
      </c>
      <c r="AN336" s="399">
        <f>COUNTIF($B$12:B336,B336)</f>
        <v>0</v>
      </c>
      <c r="AO336" s="399"/>
      <c r="AP336" s="399" t="str">
        <f t="shared" si="429"/>
        <v/>
      </c>
      <c r="AQ336" s="399" t="str">
        <f t="shared" si="429"/>
        <v/>
      </c>
      <c r="AR336" s="399" t="str">
        <f t="shared" si="429"/>
        <v/>
      </c>
      <c r="AS336" s="399" t="str">
        <f t="shared" si="423"/>
        <v/>
      </c>
      <c r="AT336" s="399">
        <f t="shared" si="430"/>
        <v>0</v>
      </c>
      <c r="AU336" s="399" t="str">
        <f t="shared" si="431"/>
        <v/>
      </c>
      <c r="AV336" s="399" t="str">
        <f t="shared" si="432"/>
        <v/>
      </c>
      <c r="AW336" s="399" t="str">
        <f t="shared" si="433"/>
        <v/>
      </c>
      <c r="AX336" s="399" t="str">
        <f t="shared" si="434"/>
        <v/>
      </c>
      <c r="AY336" s="399" t="str">
        <f t="shared" si="435"/>
        <v/>
      </c>
      <c r="AZ336" s="399" t="str">
        <f t="shared" si="422"/>
        <v/>
      </c>
      <c r="BA336" s="399" t="str">
        <f t="shared" si="422"/>
        <v/>
      </c>
      <c r="BB336" s="399" t="str">
        <f t="shared" si="422"/>
        <v/>
      </c>
      <c r="BC336" s="399" t="str">
        <f t="shared" si="422"/>
        <v/>
      </c>
      <c r="BD336" s="403" t="str">
        <f t="shared" si="422"/>
        <v/>
      </c>
      <c r="BE336" s="393">
        <f t="shared" si="436"/>
        <v>0</v>
      </c>
      <c r="BG336" s="399">
        <f t="shared" si="437"/>
        <v>0</v>
      </c>
      <c r="BH336" s="399">
        <f t="shared" si="438"/>
        <v>0</v>
      </c>
      <c r="BI336" s="412">
        <f t="shared" si="439"/>
        <v>0</v>
      </c>
      <c r="BJ336" s="413">
        <f t="shared" si="424"/>
        <v>0</v>
      </c>
      <c r="BK336" s="398" t="str">
        <f t="shared" si="425"/>
        <v>0</v>
      </c>
      <c r="BL336" s="398" t="str">
        <f t="shared" si="426"/>
        <v>0</v>
      </c>
      <c r="BM336" s="412">
        <f t="shared" si="440"/>
        <v>0</v>
      </c>
      <c r="BN336" s="412" t="str">
        <f t="shared" si="441"/>
        <v>0m0</v>
      </c>
      <c r="BO336" s="399">
        <f t="shared" si="442"/>
        <v>0</v>
      </c>
      <c r="BP336" s="399">
        <f t="shared" si="443"/>
        <v>0</v>
      </c>
      <c r="BQ336" s="412">
        <f t="shared" si="444"/>
        <v>0</v>
      </c>
      <c r="BR336" s="413">
        <f t="shared" si="445"/>
        <v>0</v>
      </c>
      <c r="BS336" s="398" t="str">
        <f t="shared" si="446"/>
        <v>0</v>
      </c>
      <c r="BT336" s="398" t="str">
        <f t="shared" si="447"/>
        <v>0</v>
      </c>
      <c r="BU336" s="412">
        <f t="shared" si="448"/>
        <v>0</v>
      </c>
      <c r="BV336" s="412" t="str">
        <f t="shared" si="449"/>
        <v>0m0</v>
      </c>
      <c r="BW336" s="399">
        <f t="shared" si="450"/>
        <v>0</v>
      </c>
      <c r="BX336" s="399">
        <f t="shared" si="451"/>
        <v>0</v>
      </c>
      <c r="BY336" s="412">
        <f t="shared" si="452"/>
        <v>0</v>
      </c>
      <c r="BZ336" s="413">
        <f t="shared" si="453"/>
        <v>0</v>
      </c>
      <c r="CA336" s="398" t="str">
        <f t="shared" si="454"/>
        <v>0</v>
      </c>
      <c r="CB336" s="398" t="str">
        <f t="shared" si="455"/>
        <v>0</v>
      </c>
      <c r="CC336" s="412">
        <f t="shared" si="456"/>
        <v>0</v>
      </c>
      <c r="CD336" s="412" t="str">
        <f t="shared" si="457"/>
        <v>0m0</v>
      </c>
      <c r="CE336" s="399">
        <f t="shared" si="458"/>
        <v>0</v>
      </c>
      <c r="CF336" s="399">
        <f t="shared" si="459"/>
        <v>0</v>
      </c>
      <c r="CG336" s="412">
        <f t="shared" si="460"/>
        <v>0</v>
      </c>
      <c r="CH336" s="413">
        <f t="shared" si="461"/>
        <v>0</v>
      </c>
      <c r="CI336" s="398" t="str">
        <f t="shared" si="462"/>
        <v>0</v>
      </c>
      <c r="CJ336" s="398" t="str">
        <f t="shared" si="463"/>
        <v>0</v>
      </c>
      <c r="CK336" s="412">
        <f t="shared" si="464"/>
        <v>0</v>
      </c>
      <c r="CL336" s="412" t="str">
        <f t="shared" si="465"/>
        <v>0m0</v>
      </c>
      <c r="CM336" s="399">
        <f t="shared" si="466"/>
        <v>0</v>
      </c>
      <c r="CN336" s="399">
        <f t="shared" si="467"/>
        <v>0</v>
      </c>
      <c r="CO336" s="412">
        <f t="shared" si="468"/>
        <v>0</v>
      </c>
      <c r="CP336" s="413">
        <f t="shared" si="469"/>
        <v>0</v>
      </c>
      <c r="CQ336" s="398" t="str">
        <f t="shared" si="470"/>
        <v>0</v>
      </c>
      <c r="CR336" s="398" t="str">
        <f t="shared" si="471"/>
        <v>0</v>
      </c>
      <c r="CS336" s="412">
        <f t="shared" si="472"/>
        <v>0</v>
      </c>
      <c r="CT336" s="412" t="str">
        <f t="shared" si="473"/>
        <v>0m0</v>
      </c>
      <c r="CU336" s="412">
        <f t="shared" si="474"/>
        <v>0</v>
      </c>
      <c r="CV336" s="412">
        <f t="shared" si="475"/>
        <v>0</v>
      </c>
      <c r="CW336" s="412">
        <f t="shared" si="476"/>
        <v>0</v>
      </c>
      <c r="CX336" s="412">
        <f t="shared" si="477"/>
        <v>0</v>
      </c>
      <c r="CY336" s="412">
        <f t="shared" si="478"/>
        <v>0</v>
      </c>
      <c r="CZ336" s="412" t="str">
        <f t="shared" si="479"/>
        <v/>
      </c>
      <c r="DA336" s="412" t="str">
        <f t="shared" si="480"/>
        <v/>
      </c>
      <c r="DB336" s="412" t="str">
        <f t="shared" si="481"/>
        <v/>
      </c>
      <c r="DC336" s="412" t="str">
        <f t="shared" si="482"/>
        <v/>
      </c>
      <c r="DD336" s="412" t="str">
        <f t="shared" si="483"/>
        <v/>
      </c>
      <c r="DE336" s="412"/>
      <c r="DF336" s="411"/>
      <c r="DG336" s="412" t="str">
        <f t="shared" si="484"/>
        <v/>
      </c>
      <c r="DH336" s="412" t="str">
        <f t="shared" si="485"/>
        <v/>
      </c>
      <c r="DI336" s="412">
        <f t="shared" si="486"/>
        <v>0</v>
      </c>
      <c r="DJ336" s="412" t="str">
        <f t="shared" si="487"/>
        <v/>
      </c>
      <c r="DK336" s="412" t="str">
        <f t="shared" si="488"/>
        <v/>
      </c>
      <c r="DL336" s="412" t="str">
        <f t="shared" si="489"/>
        <v/>
      </c>
      <c r="DM336" s="412" t="str">
        <f t="shared" si="490"/>
        <v/>
      </c>
      <c r="DN336" s="412" t="str">
        <f t="shared" si="491"/>
        <v/>
      </c>
      <c r="DO336" s="412" t="str">
        <f t="shared" si="492"/>
        <v/>
      </c>
    </row>
    <row r="337" spans="1:119" s="157" customFormat="1" ht="18" hidden="1" customHeight="1">
      <c r="A337" s="161" t="str">
        <f t="shared" si="421"/>
        <v/>
      </c>
      <c r="B337" s="158"/>
      <c r="C337" s="31" t="str">
        <f>IF(B337="","",VLOOKUP(B337,学連登録!$C$2:$G$3000,2,FALSE))</f>
        <v/>
      </c>
      <c r="D337" s="32" t="str">
        <f>IF(B337="","",VLOOKUP(B337,学連登録!$C$2:$G$3000,3,FALSE))</f>
        <v/>
      </c>
      <c r="E337" s="33" t="str">
        <f>IF(B337="","",VLOOKUP(B337,学連登録!$C$2:$G$3000,4,FALSE))</f>
        <v/>
      </c>
      <c r="F337" s="383" t="str">
        <f>IF(B337="","",VLOOKUP(B337,学連登録!$C$2:$I$3000,7,FALSE))</f>
        <v/>
      </c>
      <c r="G337" s="160"/>
      <c r="H337" s="905"/>
      <c r="I337" s="907"/>
      <c r="J337" s="160"/>
      <c r="K337" s="905"/>
      <c r="L337" s="906"/>
      <c r="M337" s="160"/>
      <c r="N337" s="819"/>
      <c r="O337" s="820"/>
      <c r="P337" s="159"/>
      <c r="Q337" s="905"/>
      <c r="R337" s="906"/>
      <c r="S337" s="159"/>
      <c r="T337" s="905"/>
      <c r="U337" s="906"/>
      <c r="V337" s="103" t="str">
        <f>IF(B337="","",VLOOKUP(B337,学連登録!$C$2:$H$3000,6,FALSE))</f>
        <v/>
      </c>
      <c r="Y337" s="118" t="str">
        <f t="shared" si="414"/>
        <v/>
      </c>
      <c r="Z337" s="97" t="str">
        <f>IF(G337="","",VLOOKUP(G337,種目名!$R$5:$T$104,3,0))</f>
        <v/>
      </c>
      <c r="AA337" s="99" t="str">
        <f>IF(J337="","",VLOOKUP(J337,種目名!$R$5:$T$104,3,0))</f>
        <v/>
      </c>
      <c r="AB337" s="119" t="str">
        <f>IF(M337="","",VLOOKUP(M337,種目名!$R$5:$T$104,3,0))</f>
        <v/>
      </c>
      <c r="AC337" s="119" t="str">
        <f>IF(P337="","",VLOOKUP(AF337,種目名!$R$5:$T$104,3,0))</f>
        <v/>
      </c>
      <c r="AD337" s="120" t="str">
        <f>IF(S337="","",VLOOKUP(AI337,種目名!$R$5:$T$104,3,0))</f>
        <v/>
      </c>
      <c r="AE337" s="117">
        <f t="shared" si="415"/>
        <v>0</v>
      </c>
      <c r="AF337" s="157" t="str">
        <f t="shared" si="416"/>
        <v/>
      </c>
      <c r="AG337" s="157" t="str">
        <f t="shared" si="417"/>
        <v/>
      </c>
      <c r="AH337" s="157">
        <f t="shared" si="418"/>
        <v>0</v>
      </c>
      <c r="AI337" s="157" t="str">
        <f t="shared" si="419"/>
        <v/>
      </c>
      <c r="AJ337" s="157" t="str">
        <f t="shared" si="420"/>
        <v/>
      </c>
      <c r="AK337" s="390"/>
      <c r="AL337" s="171">
        <f t="shared" si="427"/>
        <v>0</v>
      </c>
      <c r="AM337" s="399">
        <f t="shared" si="428"/>
        <v>0</v>
      </c>
      <c r="AN337" s="399">
        <f>COUNTIF($B$12:B337,B337)</f>
        <v>0</v>
      </c>
      <c r="AO337" s="399"/>
      <c r="AP337" s="399" t="str">
        <f t="shared" si="429"/>
        <v/>
      </c>
      <c r="AQ337" s="399" t="str">
        <f t="shared" si="429"/>
        <v/>
      </c>
      <c r="AR337" s="399" t="str">
        <f t="shared" si="429"/>
        <v/>
      </c>
      <c r="AS337" s="399" t="str">
        <f t="shared" si="423"/>
        <v/>
      </c>
      <c r="AT337" s="399">
        <f t="shared" si="430"/>
        <v>0</v>
      </c>
      <c r="AU337" s="399" t="str">
        <f t="shared" si="431"/>
        <v/>
      </c>
      <c r="AV337" s="399" t="str">
        <f t="shared" si="432"/>
        <v/>
      </c>
      <c r="AW337" s="399" t="str">
        <f t="shared" si="433"/>
        <v/>
      </c>
      <c r="AX337" s="399" t="str">
        <f t="shared" si="434"/>
        <v/>
      </c>
      <c r="AY337" s="399" t="str">
        <f t="shared" si="435"/>
        <v/>
      </c>
      <c r="AZ337" s="399" t="str">
        <f t="shared" si="422"/>
        <v/>
      </c>
      <c r="BA337" s="399" t="str">
        <f t="shared" si="422"/>
        <v/>
      </c>
      <c r="BB337" s="399" t="str">
        <f t="shared" si="422"/>
        <v/>
      </c>
      <c r="BC337" s="399" t="str">
        <f t="shared" si="422"/>
        <v/>
      </c>
      <c r="BD337" s="403" t="str">
        <f t="shared" si="422"/>
        <v/>
      </c>
      <c r="BE337" s="393">
        <f t="shared" si="436"/>
        <v>0</v>
      </c>
      <c r="BG337" s="399">
        <f t="shared" si="437"/>
        <v>0</v>
      </c>
      <c r="BH337" s="399">
        <f t="shared" si="438"/>
        <v>0</v>
      </c>
      <c r="BI337" s="412">
        <f t="shared" si="439"/>
        <v>0</v>
      </c>
      <c r="BJ337" s="413">
        <f t="shared" si="424"/>
        <v>0</v>
      </c>
      <c r="BK337" s="398" t="str">
        <f t="shared" si="425"/>
        <v>0</v>
      </c>
      <c r="BL337" s="398" t="str">
        <f t="shared" si="426"/>
        <v>0</v>
      </c>
      <c r="BM337" s="412">
        <f t="shared" si="440"/>
        <v>0</v>
      </c>
      <c r="BN337" s="412" t="str">
        <f t="shared" si="441"/>
        <v>0m0</v>
      </c>
      <c r="BO337" s="399">
        <f t="shared" si="442"/>
        <v>0</v>
      </c>
      <c r="BP337" s="399">
        <f t="shared" si="443"/>
        <v>0</v>
      </c>
      <c r="BQ337" s="412">
        <f t="shared" si="444"/>
        <v>0</v>
      </c>
      <c r="BR337" s="413">
        <f t="shared" si="445"/>
        <v>0</v>
      </c>
      <c r="BS337" s="398" t="str">
        <f t="shared" si="446"/>
        <v>0</v>
      </c>
      <c r="BT337" s="398" t="str">
        <f t="shared" si="447"/>
        <v>0</v>
      </c>
      <c r="BU337" s="412">
        <f t="shared" si="448"/>
        <v>0</v>
      </c>
      <c r="BV337" s="412" t="str">
        <f t="shared" si="449"/>
        <v>0m0</v>
      </c>
      <c r="BW337" s="399">
        <f t="shared" si="450"/>
        <v>0</v>
      </c>
      <c r="BX337" s="399">
        <f t="shared" si="451"/>
        <v>0</v>
      </c>
      <c r="BY337" s="412">
        <f t="shared" si="452"/>
        <v>0</v>
      </c>
      <c r="BZ337" s="413">
        <f t="shared" si="453"/>
        <v>0</v>
      </c>
      <c r="CA337" s="398" t="str">
        <f t="shared" si="454"/>
        <v>0</v>
      </c>
      <c r="CB337" s="398" t="str">
        <f t="shared" si="455"/>
        <v>0</v>
      </c>
      <c r="CC337" s="412">
        <f t="shared" si="456"/>
        <v>0</v>
      </c>
      <c r="CD337" s="412" t="str">
        <f t="shared" si="457"/>
        <v>0m0</v>
      </c>
      <c r="CE337" s="399">
        <f t="shared" si="458"/>
        <v>0</v>
      </c>
      <c r="CF337" s="399">
        <f t="shared" si="459"/>
        <v>0</v>
      </c>
      <c r="CG337" s="412">
        <f t="shared" si="460"/>
        <v>0</v>
      </c>
      <c r="CH337" s="413">
        <f t="shared" si="461"/>
        <v>0</v>
      </c>
      <c r="CI337" s="398" t="str">
        <f t="shared" si="462"/>
        <v>0</v>
      </c>
      <c r="CJ337" s="398" t="str">
        <f t="shared" si="463"/>
        <v>0</v>
      </c>
      <c r="CK337" s="412">
        <f t="shared" si="464"/>
        <v>0</v>
      </c>
      <c r="CL337" s="412" t="str">
        <f t="shared" si="465"/>
        <v>0m0</v>
      </c>
      <c r="CM337" s="399">
        <f t="shared" si="466"/>
        <v>0</v>
      </c>
      <c r="CN337" s="399">
        <f t="shared" si="467"/>
        <v>0</v>
      </c>
      <c r="CO337" s="412">
        <f t="shared" si="468"/>
        <v>0</v>
      </c>
      <c r="CP337" s="413">
        <f t="shared" si="469"/>
        <v>0</v>
      </c>
      <c r="CQ337" s="398" t="str">
        <f t="shared" si="470"/>
        <v>0</v>
      </c>
      <c r="CR337" s="398" t="str">
        <f t="shared" si="471"/>
        <v>0</v>
      </c>
      <c r="CS337" s="412">
        <f t="shared" si="472"/>
        <v>0</v>
      </c>
      <c r="CT337" s="412" t="str">
        <f t="shared" si="473"/>
        <v>0m0</v>
      </c>
      <c r="CU337" s="412">
        <f t="shared" si="474"/>
        <v>0</v>
      </c>
      <c r="CV337" s="412">
        <f t="shared" si="475"/>
        <v>0</v>
      </c>
      <c r="CW337" s="412">
        <f t="shared" si="476"/>
        <v>0</v>
      </c>
      <c r="CX337" s="412">
        <f t="shared" si="477"/>
        <v>0</v>
      </c>
      <c r="CY337" s="412">
        <f t="shared" si="478"/>
        <v>0</v>
      </c>
      <c r="CZ337" s="412" t="str">
        <f t="shared" si="479"/>
        <v/>
      </c>
      <c r="DA337" s="412" t="str">
        <f t="shared" si="480"/>
        <v/>
      </c>
      <c r="DB337" s="412" t="str">
        <f t="shared" si="481"/>
        <v/>
      </c>
      <c r="DC337" s="412" t="str">
        <f t="shared" si="482"/>
        <v/>
      </c>
      <c r="DD337" s="412" t="str">
        <f t="shared" si="483"/>
        <v/>
      </c>
      <c r="DE337" s="412"/>
      <c r="DF337" s="411"/>
      <c r="DG337" s="412" t="str">
        <f t="shared" si="484"/>
        <v/>
      </c>
      <c r="DH337" s="412" t="str">
        <f t="shared" si="485"/>
        <v/>
      </c>
      <c r="DI337" s="412">
        <f t="shared" si="486"/>
        <v>0</v>
      </c>
      <c r="DJ337" s="412" t="str">
        <f t="shared" si="487"/>
        <v/>
      </c>
      <c r="DK337" s="412" t="str">
        <f t="shared" si="488"/>
        <v/>
      </c>
      <c r="DL337" s="412" t="str">
        <f t="shared" si="489"/>
        <v/>
      </c>
      <c r="DM337" s="412" t="str">
        <f t="shared" si="490"/>
        <v/>
      </c>
      <c r="DN337" s="412" t="str">
        <f t="shared" si="491"/>
        <v/>
      </c>
      <c r="DO337" s="412" t="str">
        <f t="shared" si="492"/>
        <v/>
      </c>
    </row>
    <row r="338" spans="1:119" s="157" customFormat="1" ht="18" hidden="1" customHeight="1">
      <c r="A338" s="161" t="str">
        <f t="shared" si="421"/>
        <v/>
      </c>
      <c r="B338" s="158"/>
      <c r="C338" s="31" t="str">
        <f>IF(B338="","",VLOOKUP(B338,学連登録!$C$2:$G$3000,2,FALSE))</f>
        <v/>
      </c>
      <c r="D338" s="32" t="str">
        <f>IF(B338="","",VLOOKUP(B338,学連登録!$C$2:$G$3000,3,FALSE))</f>
        <v/>
      </c>
      <c r="E338" s="33" t="str">
        <f>IF(B338="","",VLOOKUP(B338,学連登録!$C$2:$G$3000,4,FALSE))</f>
        <v/>
      </c>
      <c r="F338" s="383" t="str">
        <f>IF(B338="","",VLOOKUP(B338,学連登録!$C$2:$I$3000,7,FALSE))</f>
        <v/>
      </c>
      <c r="G338" s="160"/>
      <c r="H338" s="905"/>
      <c r="I338" s="907"/>
      <c r="J338" s="160"/>
      <c r="K338" s="905"/>
      <c r="L338" s="906"/>
      <c r="M338" s="160"/>
      <c r="N338" s="819"/>
      <c r="O338" s="820"/>
      <c r="P338" s="159"/>
      <c r="Q338" s="905"/>
      <c r="R338" s="906"/>
      <c r="S338" s="159"/>
      <c r="T338" s="905"/>
      <c r="U338" s="906"/>
      <c r="V338" s="103" t="str">
        <f>IF(B338="","",VLOOKUP(B338,学連登録!$C$2:$H$3000,6,FALSE))</f>
        <v/>
      </c>
      <c r="Y338" s="118" t="str">
        <f t="shared" si="414"/>
        <v/>
      </c>
      <c r="Z338" s="97" t="str">
        <f>IF(G338="","",VLOOKUP(G338,種目名!$R$5:$T$104,3,0))</f>
        <v/>
      </c>
      <c r="AA338" s="99" t="str">
        <f>IF(J338="","",VLOOKUP(J338,種目名!$R$5:$T$104,3,0))</f>
        <v/>
      </c>
      <c r="AB338" s="119" t="str">
        <f>IF(M338="","",VLOOKUP(M338,種目名!$R$5:$T$104,3,0))</f>
        <v/>
      </c>
      <c r="AC338" s="119" t="str">
        <f>IF(P338="","",VLOOKUP(AF338,種目名!$R$5:$T$104,3,0))</f>
        <v/>
      </c>
      <c r="AD338" s="120" t="str">
        <f>IF(S338="","",VLOOKUP(AI338,種目名!$R$5:$T$104,3,0))</f>
        <v/>
      </c>
      <c r="AE338" s="117">
        <f t="shared" si="415"/>
        <v>0</v>
      </c>
      <c r="AF338" s="157" t="str">
        <f t="shared" si="416"/>
        <v/>
      </c>
      <c r="AG338" s="157" t="str">
        <f t="shared" si="417"/>
        <v/>
      </c>
      <c r="AH338" s="157">
        <f t="shared" si="418"/>
        <v>0</v>
      </c>
      <c r="AI338" s="157" t="str">
        <f t="shared" si="419"/>
        <v/>
      </c>
      <c r="AJ338" s="157" t="str">
        <f t="shared" si="420"/>
        <v/>
      </c>
      <c r="AK338" s="390"/>
      <c r="AL338" s="171">
        <f t="shared" si="427"/>
        <v>0</v>
      </c>
      <c r="AM338" s="399">
        <f t="shared" si="428"/>
        <v>0</v>
      </c>
      <c r="AN338" s="399">
        <f>COUNTIF($B$12:B338,B338)</f>
        <v>0</v>
      </c>
      <c r="AO338" s="399"/>
      <c r="AP338" s="399" t="str">
        <f t="shared" si="429"/>
        <v/>
      </c>
      <c r="AQ338" s="399" t="str">
        <f t="shared" si="429"/>
        <v/>
      </c>
      <c r="AR338" s="399" t="str">
        <f t="shared" si="429"/>
        <v/>
      </c>
      <c r="AS338" s="399" t="str">
        <f t="shared" si="423"/>
        <v/>
      </c>
      <c r="AT338" s="399">
        <f t="shared" si="430"/>
        <v>0</v>
      </c>
      <c r="AU338" s="399" t="str">
        <f t="shared" si="431"/>
        <v/>
      </c>
      <c r="AV338" s="399" t="str">
        <f t="shared" si="432"/>
        <v/>
      </c>
      <c r="AW338" s="399" t="str">
        <f t="shared" si="433"/>
        <v/>
      </c>
      <c r="AX338" s="399" t="str">
        <f t="shared" si="434"/>
        <v/>
      </c>
      <c r="AY338" s="399" t="str">
        <f t="shared" si="435"/>
        <v/>
      </c>
      <c r="AZ338" s="399" t="str">
        <f t="shared" si="422"/>
        <v/>
      </c>
      <c r="BA338" s="399" t="str">
        <f t="shared" si="422"/>
        <v/>
      </c>
      <c r="BB338" s="399" t="str">
        <f t="shared" si="422"/>
        <v/>
      </c>
      <c r="BC338" s="399" t="str">
        <f t="shared" si="422"/>
        <v/>
      </c>
      <c r="BD338" s="403" t="str">
        <f t="shared" si="422"/>
        <v/>
      </c>
      <c r="BE338" s="393">
        <f t="shared" si="436"/>
        <v>0</v>
      </c>
      <c r="BG338" s="399">
        <f t="shared" si="437"/>
        <v>0</v>
      </c>
      <c r="BH338" s="399">
        <f t="shared" si="438"/>
        <v>0</v>
      </c>
      <c r="BI338" s="412">
        <f t="shared" si="439"/>
        <v>0</v>
      </c>
      <c r="BJ338" s="413">
        <f t="shared" si="424"/>
        <v>0</v>
      </c>
      <c r="BK338" s="398" t="str">
        <f t="shared" si="425"/>
        <v>0</v>
      </c>
      <c r="BL338" s="398" t="str">
        <f t="shared" si="426"/>
        <v>0</v>
      </c>
      <c r="BM338" s="412">
        <f t="shared" si="440"/>
        <v>0</v>
      </c>
      <c r="BN338" s="412" t="str">
        <f t="shared" si="441"/>
        <v>0m0</v>
      </c>
      <c r="BO338" s="399">
        <f t="shared" si="442"/>
        <v>0</v>
      </c>
      <c r="BP338" s="399">
        <f t="shared" si="443"/>
        <v>0</v>
      </c>
      <c r="BQ338" s="412">
        <f t="shared" si="444"/>
        <v>0</v>
      </c>
      <c r="BR338" s="413">
        <f t="shared" si="445"/>
        <v>0</v>
      </c>
      <c r="BS338" s="398" t="str">
        <f t="shared" si="446"/>
        <v>0</v>
      </c>
      <c r="BT338" s="398" t="str">
        <f t="shared" si="447"/>
        <v>0</v>
      </c>
      <c r="BU338" s="412">
        <f t="shared" si="448"/>
        <v>0</v>
      </c>
      <c r="BV338" s="412" t="str">
        <f t="shared" si="449"/>
        <v>0m0</v>
      </c>
      <c r="BW338" s="399">
        <f t="shared" si="450"/>
        <v>0</v>
      </c>
      <c r="BX338" s="399">
        <f t="shared" si="451"/>
        <v>0</v>
      </c>
      <c r="BY338" s="412">
        <f t="shared" si="452"/>
        <v>0</v>
      </c>
      <c r="BZ338" s="413">
        <f t="shared" si="453"/>
        <v>0</v>
      </c>
      <c r="CA338" s="398" t="str">
        <f t="shared" si="454"/>
        <v>0</v>
      </c>
      <c r="CB338" s="398" t="str">
        <f t="shared" si="455"/>
        <v>0</v>
      </c>
      <c r="CC338" s="412">
        <f t="shared" si="456"/>
        <v>0</v>
      </c>
      <c r="CD338" s="412" t="str">
        <f t="shared" si="457"/>
        <v>0m0</v>
      </c>
      <c r="CE338" s="399">
        <f t="shared" si="458"/>
        <v>0</v>
      </c>
      <c r="CF338" s="399">
        <f t="shared" si="459"/>
        <v>0</v>
      </c>
      <c r="CG338" s="412">
        <f t="shared" si="460"/>
        <v>0</v>
      </c>
      <c r="CH338" s="413">
        <f t="shared" si="461"/>
        <v>0</v>
      </c>
      <c r="CI338" s="398" t="str">
        <f t="shared" si="462"/>
        <v>0</v>
      </c>
      <c r="CJ338" s="398" t="str">
        <f t="shared" si="463"/>
        <v>0</v>
      </c>
      <c r="CK338" s="412">
        <f t="shared" si="464"/>
        <v>0</v>
      </c>
      <c r="CL338" s="412" t="str">
        <f t="shared" si="465"/>
        <v>0m0</v>
      </c>
      <c r="CM338" s="399">
        <f t="shared" si="466"/>
        <v>0</v>
      </c>
      <c r="CN338" s="399">
        <f t="shared" si="467"/>
        <v>0</v>
      </c>
      <c r="CO338" s="412">
        <f t="shared" si="468"/>
        <v>0</v>
      </c>
      <c r="CP338" s="413">
        <f t="shared" si="469"/>
        <v>0</v>
      </c>
      <c r="CQ338" s="398" t="str">
        <f t="shared" si="470"/>
        <v>0</v>
      </c>
      <c r="CR338" s="398" t="str">
        <f t="shared" si="471"/>
        <v>0</v>
      </c>
      <c r="CS338" s="412">
        <f t="shared" si="472"/>
        <v>0</v>
      </c>
      <c r="CT338" s="412" t="str">
        <f t="shared" si="473"/>
        <v>0m0</v>
      </c>
      <c r="CU338" s="412">
        <f t="shared" si="474"/>
        <v>0</v>
      </c>
      <c r="CV338" s="412">
        <f t="shared" si="475"/>
        <v>0</v>
      </c>
      <c r="CW338" s="412">
        <f t="shared" si="476"/>
        <v>0</v>
      </c>
      <c r="CX338" s="412">
        <f t="shared" si="477"/>
        <v>0</v>
      </c>
      <c r="CY338" s="412">
        <f t="shared" si="478"/>
        <v>0</v>
      </c>
      <c r="CZ338" s="412" t="str">
        <f t="shared" si="479"/>
        <v/>
      </c>
      <c r="DA338" s="412" t="str">
        <f t="shared" si="480"/>
        <v/>
      </c>
      <c r="DB338" s="412" t="str">
        <f t="shared" si="481"/>
        <v/>
      </c>
      <c r="DC338" s="412" t="str">
        <f t="shared" si="482"/>
        <v/>
      </c>
      <c r="DD338" s="412" t="str">
        <f t="shared" si="483"/>
        <v/>
      </c>
      <c r="DE338" s="412"/>
      <c r="DF338" s="411"/>
      <c r="DG338" s="412" t="str">
        <f t="shared" si="484"/>
        <v/>
      </c>
      <c r="DH338" s="412" t="str">
        <f t="shared" si="485"/>
        <v/>
      </c>
      <c r="DI338" s="412">
        <f t="shared" si="486"/>
        <v>0</v>
      </c>
      <c r="DJ338" s="412" t="str">
        <f t="shared" si="487"/>
        <v/>
      </c>
      <c r="DK338" s="412" t="str">
        <f t="shared" si="488"/>
        <v/>
      </c>
      <c r="DL338" s="412" t="str">
        <f t="shared" si="489"/>
        <v/>
      </c>
      <c r="DM338" s="412" t="str">
        <f t="shared" si="490"/>
        <v/>
      </c>
      <c r="DN338" s="412" t="str">
        <f t="shared" si="491"/>
        <v/>
      </c>
      <c r="DO338" s="412" t="str">
        <f t="shared" si="492"/>
        <v/>
      </c>
    </row>
    <row r="339" spans="1:119" s="157" customFormat="1" ht="18" hidden="1" customHeight="1">
      <c r="A339" s="161" t="str">
        <f t="shared" si="421"/>
        <v/>
      </c>
      <c r="B339" s="158"/>
      <c r="C339" s="31" t="str">
        <f>IF(B339="","",VLOOKUP(B339,学連登録!$C$2:$G$3000,2,FALSE))</f>
        <v/>
      </c>
      <c r="D339" s="32" t="str">
        <f>IF(B339="","",VLOOKUP(B339,学連登録!$C$2:$G$3000,3,FALSE))</f>
        <v/>
      </c>
      <c r="E339" s="33" t="str">
        <f>IF(B339="","",VLOOKUP(B339,学連登録!$C$2:$G$3000,4,FALSE))</f>
        <v/>
      </c>
      <c r="F339" s="383" t="str">
        <f>IF(B339="","",VLOOKUP(B339,学連登録!$C$2:$I$3000,7,FALSE))</f>
        <v/>
      </c>
      <c r="G339" s="160"/>
      <c r="H339" s="905"/>
      <c r="I339" s="907"/>
      <c r="J339" s="160"/>
      <c r="K339" s="905"/>
      <c r="L339" s="906"/>
      <c r="M339" s="160"/>
      <c r="N339" s="819"/>
      <c r="O339" s="820"/>
      <c r="P339" s="159"/>
      <c r="Q339" s="905"/>
      <c r="R339" s="906"/>
      <c r="S339" s="159"/>
      <c r="T339" s="905"/>
      <c r="U339" s="906"/>
      <c r="V339" s="103" t="str">
        <f>IF(B339="","",VLOOKUP(B339,学連登録!$C$2:$H$3000,6,FALSE))</f>
        <v/>
      </c>
      <c r="Y339" s="118" t="str">
        <f t="shared" si="414"/>
        <v/>
      </c>
      <c r="Z339" s="97" t="str">
        <f>IF(G339="","",VLOOKUP(G339,種目名!$R$5:$T$104,3,0))</f>
        <v/>
      </c>
      <c r="AA339" s="99" t="str">
        <f>IF(J339="","",VLOOKUP(J339,種目名!$R$5:$T$104,3,0))</f>
        <v/>
      </c>
      <c r="AB339" s="119" t="str">
        <f>IF(M339="","",VLOOKUP(M339,種目名!$R$5:$T$104,3,0))</f>
        <v/>
      </c>
      <c r="AC339" s="119" t="str">
        <f>IF(P339="","",VLOOKUP(AF339,種目名!$R$5:$T$104,3,0))</f>
        <v/>
      </c>
      <c r="AD339" s="120" t="str">
        <f>IF(S339="","",VLOOKUP(AI339,種目名!$R$5:$T$104,3,0))</f>
        <v/>
      </c>
      <c r="AE339" s="117">
        <f t="shared" si="415"/>
        <v>0</v>
      </c>
      <c r="AF339" s="157" t="str">
        <f t="shared" si="416"/>
        <v/>
      </c>
      <c r="AG339" s="157" t="str">
        <f t="shared" si="417"/>
        <v/>
      </c>
      <c r="AH339" s="157">
        <f t="shared" si="418"/>
        <v>0</v>
      </c>
      <c r="AI339" s="157" t="str">
        <f t="shared" si="419"/>
        <v/>
      </c>
      <c r="AJ339" s="157" t="str">
        <f t="shared" si="420"/>
        <v/>
      </c>
      <c r="AK339" s="390"/>
      <c r="AL339" s="171">
        <f t="shared" si="427"/>
        <v>0</v>
      </c>
      <c r="AM339" s="399">
        <f t="shared" si="428"/>
        <v>0</v>
      </c>
      <c r="AN339" s="399">
        <f>COUNTIF($B$12:B339,B339)</f>
        <v>0</v>
      </c>
      <c r="AO339" s="399"/>
      <c r="AP339" s="399" t="str">
        <f t="shared" si="429"/>
        <v/>
      </c>
      <c r="AQ339" s="399" t="str">
        <f t="shared" si="429"/>
        <v/>
      </c>
      <c r="AR339" s="399" t="str">
        <f t="shared" si="429"/>
        <v/>
      </c>
      <c r="AS339" s="399" t="str">
        <f t="shared" si="423"/>
        <v/>
      </c>
      <c r="AT339" s="399">
        <f t="shared" si="430"/>
        <v>0</v>
      </c>
      <c r="AU339" s="399" t="str">
        <f t="shared" si="431"/>
        <v/>
      </c>
      <c r="AV339" s="399" t="str">
        <f t="shared" si="432"/>
        <v/>
      </c>
      <c r="AW339" s="399" t="str">
        <f t="shared" si="433"/>
        <v/>
      </c>
      <c r="AX339" s="399" t="str">
        <f t="shared" si="434"/>
        <v/>
      </c>
      <c r="AY339" s="399" t="str">
        <f t="shared" si="435"/>
        <v/>
      </c>
      <c r="AZ339" s="399" t="str">
        <f t="shared" si="422"/>
        <v/>
      </c>
      <c r="BA339" s="399" t="str">
        <f t="shared" si="422"/>
        <v/>
      </c>
      <c r="BB339" s="399" t="str">
        <f t="shared" si="422"/>
        <v/>
      </c>
      <c r="BC339" s="399" t="str">
        <f t="shared" si="422"/>
        <v/>
      </c>
      <c r="BD339" s="403" t="str">
        <f t="shared" si="422"/>
        <v/>
      </c>
      <c r="BE339" s="393">
        <f t="shared" si="436"/>
        <v>0</v>
      </c>
      <c r="BG339" s="399">
        <f t="shared" si="437"/>
        <v>0</v>
      </c>
      <c r="BH339" s="399">
        <f t="shared" si="438"/>
        <v>0</v>
      </c>
      <c r="BI339" s="412">
        <f t="shared" si="439"/>
        <v>0</v>
      </c>
      <c r="BJ339" s="413">
        <f t="shared" si="424"/>
        <v>0</v>
      </c>
      <c r="BK339" s="398" t="str">
        <f t="shared" si="425"/>
        <v>0</v>
      </c>
      <c r="BL339" s="398" t="str">
        <f t="shared" si="426"/>
        <v>0</v>
      </c>
      <c r="BM339" s="412">
        <f t="shared" si="440"/>
        <v>0</v>
      </c>
      <c r="BN339" s="412" t="str">
        <f t="shared" si="441"/>
        <v>0m0</v>
      </c>
      <c r="BO339" s="399">
        <f t="shared" si="442"/>
        <v>0</v>
      </c>
      <c r="BP339" s="399">
        <f t="shared" si="443"/>
        <v>0</v>
      </c>
      <c r="BQ339" s="412">
        <f t="shared" si="444"/>
        <v>0</v>
      </c>
      <c r="BR339" s="413">
        <f t="shared" si="445"/>
        <v>0</v>
      </c>
      <c r="BS339" s="398" t="str">
        <f t="shared" si="446"/>
        <v>0</v>
      </c>
      <c r="BT339" s="398" t="str">
        <f t="shared" si="447"/>
        <v>0</v>
      </c>
      <c r="BU339" s="412">
        <f t="shared" si="448"/>
        <v>0</v>
      </c>
      <c r="BV339" s="412" t="str">
        <f t="shared" si="449"/>
        <v>0m0</v>
      </c>
      <c r="BW339" s="399">
        <f t="shared" si="450"/>
        <v>0</v>
      </c>
      <c r="BX339" s="399">
        <f t="shared" si="451"/>
        <v>0</v>
      </c>
      <c r="BY339" s="412">
        <f t="shared" si="452"/>
        <v>0</v>
      </c>
      <c r="BZ339" s="413">
        <f t="shared" si="453"/>
        <v>0</v>
      </c>
      <c r="CA339" s="398" t="str">
        <f t="shared" si="454"/>
        <v>0</v>
      </c>
      <c r="CB339" s="398" t="str">
        <f t="shared" si="455"/>
        <v>0</v>
      </c>
      <c r="CC339" s="412">
        <f t="shared" si="456"/>
        <v>0</v>
      </c>
      <c r="CD339" s="412" t="str">
        <f t="shared" si="457"/>
        <v>0m0</v>
      </c>
      <c r="CE339" s="399">
        <f t="shared" si="458"/>
        <v>0</v>
      </c>
      <c r="CF339" s="399">
        <f t="shared" si="459"/>
        <v>0</v>
      </c>
      <c r="CG339" s="412">
        <f t="shared" si="460"/>
        <v>0</v>
      </c>
      <c r="CH339" s="413">
        <f t="shared" si="461"/>
        <v>0</v>
      </c>
      <c r="CI339" s="398" t="str">
        <f t="shared" si="462"/>
        <v>0</v>
      </c>
      <c r="CJ339" s="398" t="str">
        <f t="shared" si="463"/>
        <v>0</v>
      </c>
      <c r="CK339" s="412">
        <f t="shared" si="464"/>
        <v>0</v>
      </c>
      <c r="CL339" s="412" t="str">
        <f t="shared" si="465"/>
        <v>0m0</v>
      </c>
      <c r="CM339" s="399">
        <f t="shared" si="466"/>
        <v>0</v>
      </c>
      <c r="CN339" s="399">
        <f t="shared" si="467"/>
        <v>0</v>
      </c>
      <c r="CO339" s="412">
        <f t="shared" si="468"/>
        <v>0</v>
      </c>
      <c r="CP339" s="413">
        <f t="shared" si="469"/>
        <v>0</v>
      </c>
      <c r="CQ339" s="398" t="str">
        <f t="shared" si="470"/>
        <v>0</v>
      </c>
      <c r="CR339" s="398" t="str">
        <f t="shared" si="471"/>
        <v>0</v>
      </c>
      <c r="CS339" s="412">
        <f t="shared" si="472"/>
        <v>0</v>
      </c>
      <c r="CT339" s="412" t="str">
        <f t="shared" si="473"/>
        <v>0m0</v>
      </c>
      <c r="CU339" s="412">
        <f t="shared" si="474"/>
        <v>0</v>
      </c>
      <c r="CV339" s="412">
        <f t="shared" si="475"/>
        <v>0</v>
      </c>
      <c r="CW339" s="412">
        <f t="shared" si="476"/>
        <v>0</v>
      </c>
      <c r="CX339" s="412">
        <f t="shared" si="477"/>
        <v>0</v>
      </c>
      <c r="CY339" s="412">
        <f t="shared" si="478"/>
        <v>0</v>
      </c>
      <c r="CZ339" s="412" t="str">
        <f t="shared" si="479"/>
        <v/>
      </c>
      <c r="DA339" s="412" t="str">
        <f t="shared" si="480"/>
        <v/>
      </c>
      <c r="DB339" s="412" t="str">
        <f t="shared" si="481"/>
        <v/>
      </c>
      <c r="DC339" s="412" t="str">
        <f t="shared" si="482"/>
        <v/>
      </c>
      <c r="DD339" s="412" t="str">
        <f t="shared" si="483"/>
        <v/>
      </c>
      <c r="DE339" s="412"/>
      <c r="DF339" s="411"/>
      <c r="DG339" s="412" t="str">
        <f t="shared" si="484"/>
        <v/>
      </c>
      <c r="DH339" s="412" t="str">
        <f t="shared" si="485"/>
        <v/>
      </c>
      <c r="DI339" s="412">
        <f t="shared" si="486"/>
        <v>0</v>
      </c>
      <c r="DJ339" s="412" t="str">
        <f t="shared" si="487"/>
        <v/>
      </c>
      <c r="DK339" s="412" t="str">
        <f t="shared" si="488"/>
        <v/>
      </c>
      <c r="DL339" s="412" t="str">
        <f t="shared" si="489"/>
        <v/>
      </c>
      <c r="DM339" s="412" t="str">
        <f t="shared" si="490"/>
        <v/>
      </c>
      <c r="DN339" s="412" t="str">
        <f t="shared" si="491"/>
        <v/>
      </c>
      <c r="DO339" s="412" t="str">
        <f t="shared" si="492"/>
        <v/>
      </c>
    </row>
    <row r="340" spans="1:119" s="157" customFormat="1" ht="18" hidden="1" customHeight="1">
      <c r="A340" s="161" t="str">
        <f t="shared" si="421"/>
        <v/>
      </c>
      <c r="B340" s="158"/>
      <c r="C340" s="31" t="str">
        <f>IF(B340="","",VLOOKUP(B340,学連登録!$C$2:$G$3000,2,FALSE))</f>
        <v/>
      </c>
      <c r="D340" s="32" t="str">
        <f>IF(B340="","",VLOOKUP(B340,学連登録!$C$2:$G$3000,3,FALSE))</f>
        <v/>
      </c>
      <c r="E340" s="33" t="str">
        <f>IF(B340="","",VLOOKUP(B340,学連登録!$C$2:$G$3000,4,FALSE))</f>
        <v/>
      </c>
      <c r="F340" s="383" t="str">
        <f>IF(B340="","",VLOOKUP(B340,学連登録!$C$2:$I$3000,7,FALSE))</f>
        <v/>
      </c>
      <c r="G340" s="160"/>
      <c r="H340" s="905"/>
      <c r="I340" s="907"/>
      <c r="J340" s="160"/>
      <c r="K340" s="905"/>
      <c r="L340" s="906"/>
      <c r="M340" s="160"/>
      <c r="N340" s="819"/>
      <c r="O340" s="820"/>
      <c r="P340" s="159"/>
      <c r="Q340" s="905"/>
      <c r="R340" s="906"/>
      <c r="S340" s="159"/>
      <c r="T340" s="905"/>
      <c r="U340" s="906"/>
      <c r="V340" s="103" t="str">
        <f>IF(B340="","",VLOOKUP(B340,学連登録!$C$2:$H$3000,6,FALSE))</f>
        <v/>
      </c>
      <c r="Y340" s="118" t="str">
        <f t="shared" si="414"/>
        <v/>
      </c>
      <c r="Z340" s="97" t="str">
        <f>IF(G340="","",VLOOKUP(G340,種目名!$R$5:$T$104,3,0))</f>
        <v/>
      </c>
      <c r="AA340" s="99" t="str">
        <f>IF(J340="","",VLOOKUP(J340,種目名!$R$5:$T$104,3,0))</f>
        <v/>
      </c>
      <c r="AB340" s="119" t="str">
        <f>IF(M340="","",VLOOKUP(M340,種目名!$R$5:$T$104,3,0))</f>
        <v/>
      </c>
      <c r="AC340" s="119" t="str">
        <f>IF(P340="","",VLOOKUP(AF340,種目名!$R$5:$T$104,3,0))</f>
        <v/>
      </c>
      <c r="AD340" s="120" t="str">
        <f>IF(S340="","",VLOOKUP(AI340,種目名!$R$5:$T$104,3,0))</f>
        <v/>
      </c>
      <c r="AE340" s="117">
        <f t="shared" si="415"/>
        <v>0</v>
      </c>
      <c r="AF340" s="157" t="str">
        <f t="shared" si="416"/>
        <v/>
      </c>
      <c r="AG340" s="157" t="str">
        <f t="shared" si="417"/>
        <v/>
      </c>
      <c r="AH340" s="157">
        <f t="shared" si="418"/>
        <v>0</v>
      </c>
      <c r="AI340" s="157" t="str">
        <f t="shared" si="419"/>
        <v/>
      </c>
      <c r="AJ340" s="157" t="str">
        <f t="shared" si="420"/>
        <v/>
      </c>
      <c r="AK340" s="390"/>
      <c r="AL340" s="171">
        <f t="shared" si="427"/>
        <v>0</v>
      </c>
      <c r="AM340" s="399">
        <f t="shared" si="428"/>
        <v>0</v>
      </c>
      <c r="AN340" s="399">
        <f>COUNTIF($B$12:B340,B340)</f>
        <v>0</v>
      </c>
      <c r="AO340" s="399"/>
      <c r="AP340" s="399" t="str">
        <f t="shared" si="429"/>
        <v/>
      </c>
      <c r="AQ340" s="399" t="str">
        <f t="shared" si="429"/>
        <v/>
      </c>
      <c r="AR340" s="399" t="str">
        <f t="shared" si="429"/>
        <v/>
      </c>
      <c r="AS340" s="399" t="str">
        <f t="shared" si="423"/>
        <v/>
      </c>
      <c r="AT340" s="399">
        <f t="shared" si="430"/>
        <v>0</v>
      </c>
      <c r="AU340" s="399" t="str">
        <f t="shared" si="431"/>
        <v/>
      </c>
      <c r="AV340" s="399" t="str">
        <f t="shared" si="432"/>
        <v/>
      </c>
      <c r="AW340" s="399" t="str">
        <f t="shared" si="433"/>
        <v/>
      </c>
      <c r="AX340" s="399" t="str">
        <f t="shared" si="434"/>
        <v/>
      </c>
      <c r="AY340" s="399" t="str">
        <f t="shared" si="435"/>
        <v/>
      </c>
      <c r="AZ340" s="399" t="str">
        <f t="shared" si="422"/>
        <v/>
      </c>
      <c r="BA340" s="399" t="str">
        <f t="shared" si="422"/>
        <v/>
      </c>
      <c r="BB340" s="399" t="str">
        <f t="shared" si="422"/>
        <v/>
      </c>
      <c r="BC340" s="399" t="str">
        <f t="shared" si="422"/>
        <v/>
      </c>
      <c r="BD340" s="403" t="str">
        <f t="shared" si="422"/>
        <v/>
      </c>
      <c r="BE340" s="393">
        <f t="shared" si="436"/>
        <v>0</v>
      </c>
      <c r="BG340" s="399">
        <f t="shared" si="437"/>
        <v>0</v>
      </c>
      <c r="BH340" s="399">
        <f t="shared" si="438"/>
        <v>0</v>
      </c>
      <c r="BI340" s="412">
        <f t="shared" si="439"/>
        <v>0</v>
      </c>
      <c r="BJ340" s="413">
        <f t="shared" si="424"/>
        <v>0</v>
      </c>
      <c r="BK340" s="398" t="str">
        <f t="shared" si="425"/>
        <v>0</v>
      </c>
      <c r="BL340" s="398" t="str">
        <f t="shared" si="426"/>
        <v>0</v>
      </c>
      <c r="BM340" s="412">
        <f t="shared" si="440"/>
        <v>0</v>
      </c>
      <c r="BN340" s="412" t="str">
        <f t="shared" si="441"/>
        <v>0m0</v>
      </c>
      <c r="BO340" s="399">
        <f t="shared" si="442"/>
        <v>0</v>
      </c>
      <c r="BP340" s="399">
        <f t="shared" si="443"/>
        <v>0</v>
      </c>
      <c r="BQ340" s="412">
        <f t="shared" si="444"/>
        <v>0</v>
      </c>
      <c r="BR340" s="413">
        <f t="shared" si="445"/>
        <v>0</v>
      </c>
      <c r="BS340" s="398" t="str">
        <f t="shared" si="446"/>
        <v>0</v>
      </c>
      <c r="BT340" s="398" t="str">
        <f t="shared" si="447"/>
        <v>0</v>
      </c>
      <c r="BU340" s="412">
        <f t="shared" si="448"/>
        <v>0</v>
      </c>
      <c r="BV340" s="412" t="str">
        <f t="shared" si="449"/>
        <v>0m0</v>
      </c>
      <c r="BW340" s="399">
        <f t="shared" si="450"/>
        <v>0</v>
      </c>
      <c r="BX340" s="399">
        <f t="shared" si="451"/>
        <v>0</v>
      </c>
      <c r="BY340" s="412">
        <f t="shared" si="452"/>
        <v>0</v>
      </c>
      <c r="BZ340" s="413">
        <f t="shared" si="453"/>
        <v>0</v>
      </c>
      <c r="CA340" s="398" t="str">
        <f t="shared" si="454"/>
        <v>0</v>
      </c>
      <c r="CB340" s="398" t="str">
        <f t="shared" si="455"/>
        <v>0</v>
      </c>
      <c r="CC340" s="412">
        <f t="shared" si="456"/>
        <v>0</v>
      </c>
      <c r="CD340" s="412" t="str">
        <f t="shared" si="457"/>
        <v>0m0</v>
      </c>
      <c r="CE340" s="399">
        <f t="shared" si="458"/>
        <v>0</v>
      </c>
      <c r="CF340" s="399">
        <f t="shared" si="459"/>
        <v>0</v>
      </c>
      <c r="CG340" s="412">
        <f t="shared" si="460"/>
        <v>0</v>
      </c>
      <c r="CH340" s="413">
        <f t="shared" si="461"/>
        <v>0</v>
      </c>
      <c r="CI340" s="398" t="str">
        <f t="shared" si="462"/>
        <v>0</v>
      </c>
      <c r="CJ340" s="398" t="str">
        <f t="shared" si="463"/>
        <v>0</v>
      </c>
      <c r="CK340" s="412">
        <f t="shared" si="464"/>
        <v>0</v>
      </c>
      <c r="CL340" s="412" t="str">
        <f t="shared" si="465"/>
        <v>0m0</v>
      </c>
      <c r="CM340" s="399">
        <f t="shared" si="466"/>
        <v>0</v>
      </c>
      <c r="CN340" s="399">
        <f t="shared" si="467"/>
        <v>0</v>
      </c>
      <c r="CO340" s="412">
        <f t="shared" si="468"/>
        <v>0</v>
      </c>
      <c r="CP340" s="413">
        <f t="shared" si="469"/>
        <v>0</v>
      </c>
      <c r="CQ340" s="398" t="str">
        <f t="shared" si="470"/>
        <v>0</v>
      </c>
      <c r="CR340" s="398" t="str">
        <f t="shared" si="471"/>
        <v>0</v>
      </c>
      <c r="CS340" s="412">
        <f t="shared" si="472"/>
        <v>0</v>
      </c>
      <c r="CT340" s="412" t="str">
        <f t="shared" si="473"/>
        <v>0m0</v>
      </c>
      <c r="CU340" s="412">
        <f t="shared" si="474"/>
        <v>0</v>
      </c>
      <c r="CV340" s="412">
        <f t="shared" si="475"/>
        <v>0</v>
      </c>
      <c r="CW340" s="412">
        <f t="shared" si="476"/>
        <v>0</v>
      </c>
      <c r="CX340" s="412">
        <f t="shared" si="477"/>
        <v>0</v>
      </c>
      <c r="CY340" s="412">
        <f t="shared" si="478"/>
        <v>0</v>
      </c>
      <c r="CZ340" s="412" t="str">
        <f t="shared" si="479"/>
        <v/>
      </c>
      <c r="DA340" s="412" t="str">
        <f t="shared" si="480"/>
        <v/>
      </c>
      <c r="DB340" s="412" t="str">
        <f t="shared" si="481"/>
        <v/>
      </c>
      <c r="DC340" s="412" t="str">
        <f t="shared" si="482"/>
        <v/>
      </c>
      <c r="DD340" s="412" t="str">
        <f t="shared" si="483"/>
        <v/>
      </c>
      <c r="DE340" s="412"/>
      <c r="DF340" s="411"/>
      <c r="DG340" s="412" t="str">
        <f t="shared" si="484"/>
        <v/>
      </c>
      <c r="DH340" s="412" t="str">
        <f t="shared" si="485"/>
        <v/>
      </c>
      <c r="DI340" s="412">
        <f t="shared" si="486"/>
        <v>0</v>
      </c>
      <c r="DJ340" s="412" t="str">
        <f t="shared" si="487"/>
        <v/>
      </c>
      <c r="DK340" s="412" t="str">
        <f t="shared" si="488"/>
        <v/>
      </c>
      <c r="DL340" s="412" t="str">
        <f t="shared" si="489"/>
        <v/>
      </c>
      <c r="DM340" s="412" t="str">
        <f t="shared" si="490"/>
        <v/>
      </c>
      <c r="DN340" s="412" t="str">
        <f t="shared" si="491"/>
        <v/>
      </c>
      <c r="DO340" s="412" t="str">
        <f t="shared" si="492"/>
        <v/>
      </c>
    </row>
    <row r="341" spans="1:119" s="157" customFormat="1" ht="18" hidden="1" customHeight="1">
      <c r="A341" s="161" t="str">
        <f t="shared" si="421"/>
        <v/>
      </c>
      <c r="B341" s="158"/>
      <c r="C341" s="31" t="str">
        <f>IF(B341="","",VLOOKUP(B341,学連登録!$C$2:$G$3000,2,FALSE))</f>
        <v/>
      </c>
      <c r="D341" s="32" t="str">
        <f>IF(B341="","",VLOOKUP(B341,学連登録!$C$2:$G$3000,3,FALSE))</f>
        <v/>
      </c>
      <c r="E341" s="33" t="str">
        <f>IF(B341="","",VLOOKUP(B341,学連登録!$C$2:$G$3000,4,FALSE))</f>
        <v/>
      </c>
      <c r="F341" s="383" t="str">
        <f>IF(B341="","",VLOOKUP(B341,学連登録!$C$2:$I$3000,7,FALSE))</f>
        <v/>
      </c>
      <c r="G341" s="160"/>
      <c r="H341" s="905"/>
      <c r="I341" s="907"/>
      <c r="J341" s="160"/>
      <c r="K341" s="905"/>
      <c r="L341" s="906"/>
      <c r="M341" s="160"/>
      <c r="N341" s="819"/>
      <c r="O341" s="820"/>
      <c r="P341" s="159"/>
      <c r="Q341" s="905"/>
      <c r="R341" s="906"/>
      <c r="S341" s="159"/>
      <c r="T341" s="905"/>
      <c r="U341" s="906"/>
      <c r="V341" s="103" t="str">
        <f>IF(B341="","",VLOOKUP(B341,学連登録!$C$2:$H$3000,6,FALSE))</f>
        <v/>
      </c>
      <c r="Y341" s="118" t="str">
        <f t="shared" si="414"/>
        <v/>
      </c>
      <c r="Z341" s="97" t="str">
        <f>IF(G341="","",VLOOKUP(G341,種目名!$R$5:$T$104,3,0))</f>
        <v/>
      </c>
      <c r="AA341" s="99" t="str">
        <f>IF(J341="","",VLOOKUP(J341,種目名!$R$5:$T$104,3,0))</f>
        <v/>
      </c>
      <c r="AB341" s="119" t="str">
        <f>IF(M341="","",VLOOKUP(M341,種目名!$R$5:$T$104,3,0))</f>
        <v/>
      </c>
      <c r="AC341" s="119" t="str">
        <f>IF(P341="","",VLOOKUP(AF341,種目名!$R$5:$T$104,3,0))</f>
        <v/>
      </c>
      <c r="AD341" s="120" t="str">
        <f>IF(S341="","",VLOOKUP(AI341,種目名!$R$5:$T$104,3,0))</f>
        <v/>
      </c>
      <c r="AE341" s="117">
        <f t="shared" si="415"/>
        <v>0</v>
      </c>
      <c r="AF341" s="157" t="str">
        <f t="shared" si="416"/>
        <v/>
      </c>
      <c r="AG341" s="157" t="str">
        <f t="shared" si="417"/>
        <v/>
      </c>
      <c r="AH341" s="157">
        <f t="shared" si="418"/>
        <v>0</v>
      </c>
      <c r="AI341" s="157" t="str">
        <f t="shared" si="419"/>
        <v/>
      </c>
      <c r="AJ341" s="157" t="str">
        <f t="shared" si="420"/>
        <v/>
      </c>
      <c r="AK341" s="390"/>
      <c r="AL341" s="171">
        <f t="shared" si="427"/>
        <v>0</v>
      </c>
      <c r="AM341" s="399">
        <f t="shared" si="428"/>
        <v>0</v>
      </c>
      <c r="AN341" s="399">
        <f>COUNTIF($B$12:B341,B341)</f>
        <v>0</v>
      </c>
      <c r="AO341" s="399"/>
      <c r="AP341" s="399" t="str">
        <f t="shared" si="429"/>
        <v/>
      </c>
      <c r="AQ341" s="399" t="str">
        <f t="shared" si="429"/>
        <v/>
      </c>
      <c r="AR341" s="399" t="str">
        <f t="shared" si="429"/>
        <v/>
      </c>
      <c r="AS341" s="399" t="str">
        <f t="shared" si="423"/>
        <v/>
      </c>
      <c r="AT341" s="399">
        <f t="shared" si="430"/>
        <v>0</v>
      </c>
      <c r="AU341" s="399" t="str">
        <f t="shared" si="431"/>
        <v/>
      </c>
      <c r="AV341" s="399" t="str">
        <f t="shared" si="432"/>
        <v/>
      </c>
      <c r="AW341" s="399" t="str">
        <f t="shared" si="433"/>
        <v/>
      </c>
      <c r="AX341" s="399" t="str">
        <f t="shared" si="434"/>
        <v/>
      </c>
      <c r="AY341" s="399" t="str">
        <f t="shared" si="435"/>
        <v/>
      </c>
      <c r="AZ341" s="399" t="str">
        <f t="shared" si="422"/>
        <v/>
      </c>
      <c r="BA341" s="399" t="str">
        <f t="shared" si="422"/>
        <v/>
      </c>
      <c r="BB341" s="399" t="str">
        <f t="shared" si="422"/>
        <v/>
      </c>
      <c r="BC341" s="399" t="str">
        <f t="shared" si="422"/>
        <v/>
      </c>
      <c r="BD341" s="403" t="str">
        <f t="shared" si="422"/>
        <v/>
      </c>
      <c r="BE341" s="393">
        <f t="shared" si="436"/>
        <v>0</v>
      </c>
      <c r="BG341" s="399">
        <f t="shared" si="437"/>
        <v>0</v>
      </c>
      <c r="BH341" s="399">
        <f t="shared" si="438"/>
        <v>0</v>
      </c>
      <c r="BI341" s="412">
        <f t="shared" si="439"/>
        <v>0</v>
      </c>
      <c r="BJ341" s="413">
        <f t="shared" si="424"/>
        <v>0</v>
      </c>
      <c r="BK341" s="398" t="str">
        <f t="shared" si="425"/>
        <v>0</v>
      </c>
      <c r="BL341" s="398" t="str">
        <f t="shared" si="426"/>
        <v>0</v>
      </c>
      <c r="BM341" s="412">
        <f t="shared" si="440"/>
        <v>0</v>
      </c>
      <c r="BN341" s="412" t="str">
        <f t="shared" si="441"/>
        <v>0m0</v>
      </c>
      <c r="BO341" s="399">
        <f t="shared" si="442"/>
        <v>0</v>
      </c>
      <c r="BP341" s="399">
        <f t="shared" si="443"/>
        <v>0</v>
      </c>
      <c r="BQ341" s="412">
        <f t="shared" si="444"/>
        <v>0</v>
      </c>
      <c r="BR341" s="413">
        <f t="shared" si="445"/>
        <v>0</v>
      </c>
      <c r="BS341" s="398" t="str">
        <f t="shared" si="446"/>
        <v>0</v>
      </c>
      <c r="BT341" s="398" t="str">
        <f t="shared" si="447"/>
        <v>0</v>
      </c>
      <c r="BU341" s="412">
        <f t="shared" si="448"/>
        <v>0</v>
      </c>
      <c r="BV341" s="412" t="str">
        <f t="shared" si="449"/>
        <v>0m0</v>
      </c>
      <c r="BW341" s="399">
        <f t="shared" si="450"/>
        <v>0</v>
      </c>
      <c r="BX341" s="399">
        <f t="shared" si="451"/>
        <v>0</v>
      </c>
      <c r="BY341" s="412">
        <f t="shared" si="452"/>
        <v>0</v>
      </c>
      <c r="BZ341" s="413">
        <f t="shared" si="453"/>
        <v>0</v>
      </c>
      <c r="CA341" s="398" t="str">
        <f t="shared" si="454"/>
        <v>0</v>
      </c>
      <c r="CB341" s="398" t="str">
        <f t="shared" si="455"/>
        <v>0</v>
      </c>
      <c r="CC341" s="412">
        <f t="shared" si="456"/>
        <v>0</v>
      </c>
      <c r="CD341" s="412" t="str">
        <f t="shared" si="457"/>
        <v>0m0</v>
      </c>
      <c r="CE341" s="399">
        <f t="shared" si="458"/>
        <v>0</v>
      </c>
      <c r="CF341" s="399">
        <f t="shared" si="459"/>
        <v>0</v>
      </c>
      <c r="CG341" s="412">
        <f t="shared" si="460"/>
        <v>0</v>
      </c>
      <c r="CH341" s="413">
        <f t="shared" si="461"/>
        <v>0</v>
      </c>
      <c r="CI341" s="398" t="str">
        <f t="shared" si="462"/>
        <v>0</v>
      </c>
      <c r="CJ341" s="398" t="str">
        <f t="shared" si="463"/>
        <v>0</v>
      </c>
      <c r="CK341" s="412">
        <f t="shared" si="464"/>
        <v>0</v>
      </c>
      <c r="CL341" s="412" t="str">
        <f t="shared" si="465"/>
        <v>0m0</v>
      </c>
      <c r="CM341" s="399">
        <f t="shared" si="466"/>
        <v>0</v>
      </c>
      <c r="CN341" s="399">
        <f t="shared" si="467"/>
        <v>0</v>
      </c>
      <c r="CO341" s="412">
        <f t="shared" si="468"/>
        <v>0</v>
      </c>
      <c r="CP341" s="413">
        <f t="shared" si="469"/>
        <v>0</v>
      </c>
      <c r="CQ341" s="398" t="str">
        <f t="shared" si="470"/>
        <v>0</v>
      </c>
      <c r="CR341" s="398" t="str">
        <f t="shared" si="471"/>
        <v>0</v>
      </c>
      <c r="CS341" s="412">
        <f t="shared" si="472"/>
        <v>0</v>
      </c>
      <c r="CT341" s="412" t="str">
        <f t="shared" si="473"/>
        <v>0m0</v>
      </c>
      <c r="CU341" s="412">
        <f t="shared" si="474"/>
        <v>0</v>
      </c>
      <c r="CV341" s="412">
        <f t="shared" si="475"/>
        <v>0</v>
      </c>
      <c r="CW341" s="412">
        <f t="shared" si="476"/>
        <v>0</v>
      </c>
      <c r="CX341" s="412">
        <f t="shared" si="477"/>
        <v>0</v>
      </c>
      <c r="CY341" s="412">
        <f t="shared" si="478"/>
        <v>0</v>
      </c>
      <c r="CZ341" s="412" t="str">
        <f t="shared" si="479"/>
        <v/>
      </c>
      <c r="DA341" s="412" t="str">
        <f t="shared" si="480"/>
        <v/>
      </c>
      <c r="DB341" s="412" t="str">
        <f t="shared" si="481"/>
        <v/>
      </c>
      <c r="DC341" s="412" t="str">
        <f t="shared" si="482"/>
        <v/>
      </c>
      <c r="DD341" s="412" t="str">
        <f t="shared" si="483"/>
        <v/>
      </c>
      <c r="DE341" s="412"/>
      <c r="DF341" s="411"/>
      <c r="DG341" s="412" t="str">
        <f t="shared" si="484"/>
        <v/>
      </c>
      <c r="DH341" s="412" t="str">
        <f t="shared" si="485"/>
        <v/>
      </c>
      <c r="DI341" s="412">
        <f t="shared" si="486"/>
        <v>0</v>
      </c>
      <c r="DJ341" s="412" t="str">
        <f t="shared" si="487"/>
        <v/>
      </c>
      <c r="DK341" s="412" t="str">
        <f t="shared" si="488"/>
        <v/>
      </c>
      <c r="DL341" s="412" t="str">
        <f t="shared" si="489"/>
        <v/>
      </c>
      <c r="DM341" s="412" t="str">
        <f t="shared" si="490"/>
        <v/>
      </c>
      <c r="DN341" s="412" t="str">
        <f t="shared" si="491"/>
        <v/>
      </c>
      <c r="DO341" s="412" t="str">
        <f t="shared" si="492"/>
        <v/>
      </c>
    </row>
    <row r="342" spans="1:119" s="157" customFormat="1" ht="18" hidden="1" customHeight="1">
      <c r="A342" s="161" t="str">
        <f t="shared" si="421"/>
        <v/>
      </c>
      <c r="B342" s="158"/>
      <c r="C342" s="31" t="str">
        <f>IF(B342="","",VLOOKUP(B342,学連登録!$C$2:$G$3000,2,FALSE))</f>
        <v/>
      </c>
      <c r="D342" s="32" t="str">
        <f>IF(B342="","",VLOOKUP(B342,学連登録!$C$2:$G$3000,3,FALSE))</f>
        <v/>
      </c>
      <c r="E342" s="33" t="str">
        <f>IF(B342="","",VLOOKUP(B342,学連登録!$C$2:$G$3000,4,FALSE))</f>
        <v/>
      </c>
      <c r="F342" s="383" t="str">
        <f>IF(B342="","",VLOOKUP(B342,学連登録!$C$2:$I$3000,7,FALSE))</f>
        <v/>
      </c>
      <c r="G342" s="160"/>
      <c r="H342" s="905"/>
      <c r="I342" s="907"/>
      <c r="J342" s="160"/>
      <c r="K342" s="905"/>
      <c r="L342" s="906"/>
      <c r="M342" s="160"/>
      <c r="N342" s="819"/>
      <c r="O342" s="820"/>
      <c r="P342" s="159"/>
      <c r="Q342" s="905"/>
      <c r="R342" s="906"/>
      <c r="S342" s="159"/>
      <c r="T342" s="905"/>
      <c r="U342" s="906"/>
      <c r="V342" s="103" t="str">
        <f>IF(B342="","",VLOOKUP(B342,学連登録!$C$2:$H$3000,6,FALSE))</f>
        <v/>
      </c>
      <c r="Y342" s="118" t="str">
        <f t="shared" ref="Y342:Y405" si="493">IF(C342="","",$S$3)</f>
        <v/>
      </c>
      <c r="Z342" s="97" t="str">
        <f>IF(G342="","",VLOOKUP(G342,種目名!$R$5:$T$104,3,0))</f>
        <v/>
      </c>
      <c r="AA342" s="99" t="str">
        <f>IF(J342="","",VLOOKUP(J342,種目名!$R$5:$T$104,3,0))</f>
        <v/>
      </c>
      <c r="AB342" s="119" t="str">
        <f>IF(M342="","",VLOOKUP(M342,種目名!$R$5:$T$104,3,0))</f>
        <v/>
      </c>
      <c r="AC342" s="119" t="str">
        <f>IF(P342="","",VLOOKUP(AF342,種目名!$R$5:$T$104,3,0))</f>
        <v/>
      </c>
      <c r="AD342" s="120" t="str">
        <f>IF(S342="","",VLOOKUP(AI342,種目名!$R$5:$T$104,3,0))</f>
        <v/>
      </c>
      <c r="AE342" s="117">
        <f t="shared" ref="AE342:AE405" si="494">LENB(P342)</f>
        <v>0</v>
      </c>
      <c r="AF342" s="157" t="str">
        <f t="shared" ref="AF342:AF405" si="495">IF(AE342,LEFTB(P342,AE342-1),"")</f>
        <v/>
      </c>
      <c r="AG342" s="157" t="str">
        <f t="shared" ref="AG342:AG405" si="496">IF(AE342,MIDB(P342,AE342,1),"")</f>
        <v/>
      </c>
      <c r="AH342" s="157">
        <f t="shared" ref="AH342:AH405" si="497">LENB(S342)</f>
        <v>0</v>
      </c>
      <c r="AI342" s="157" t="str">
        <f t="shared" ref="AI342:AI405" si="498">IF(AH342,LEFTB(S342,AH342-1),"")</f>
        <v/>
      </c>
      <c r="AJ342" s="157" t="str">
        <f t="shared" ref="AJ342:AJ405" si="499">IF(AH342,MIDB(S342,AH342,1),"")</f>
        <v/>
      </c>
      <c r="AK342" s="390"/>
      <c r="AL342" s="171">
        <f t="shared" si="427"/>
        <v>0</v>
      </c>
      <c r="AM342" s="399">
        <f t="shared" si="428"/>
        <v>0</v>
      </c>
      <c r="AN342" s="399">
        <f>COUNTIF($B$12:B342,B342)</f>
        <v>0</v>
      </c>
      <c r="AO342" s="399"/>
      <c r="AP342" s="399" t="str">
        <f t="shared" si="429"/>
        <v/>
      </c>
      <c r="AQ342" s="399" t="str">
        <f t="shared" si="429"/>
        <v/>
      </c>
      <c r="AR342" s="399" t="str">
        <f t="shared" si="429"/>
        <v/>
      </c>
      <c r="AS342" s="399" t="str">
        <f t="shared" si="423"/>
        <v/>
      </c>
      <c r="AT342" s="399">
        <f t="shared" si="430"/>
        <v>0</v>
      </c>
      <c r="AU342" s="399" t="str">
        <f t="shared" si="431"/>
        <v/>
      </c>
      <c r="AV342" s="399" t="str">
        <f t="shared" si="432"/>
        <v/>
      </c>
      <c r="AW342" s="399" t="str">
        <f t="shared" si="433"/>
        <v/>
      </c>
      <c r="AX342" s="399" t="str">
        <f t="shared" si="434"/>
        <v/>
      </c>
      <c r="AY342" s="399" t="str">
        <f t="shared" si="435"/>
        <v/>
      </c>
      <c r="AZ342" s="399" t="str">
        <f t="shared" si="422"/>
        <v/>
      </c>
      <c r="BA342" s="399" t="str">
        <f t="shared" si="422"/>
        <v/>
      </c>
      <c r="BB342" s="399" t="str">
        <f t="shared" si="422"/>
        <v/>
      </c>
      <c r="BC342" s="399" t="str">
        <f t="shared" si="422"/>
        <v/>
      </c>
      <c r="BD342" s="403" t="str">
        <f t="shared" si="422"/>
        <v/>
      </c>
      <c r="BE342" s="393">
        <f t="shared" si="436"/>
        <v>0</v>
      </c>
      <c r="BG342" s="399">
        <f t="shared" si="437"/>
        <v>0</v>
      </c>
      <c r="BH342" s="399">
        <f t="shared" si="438"/>
        <v>0</v>
      </c>
      <c r="BI342" s="412">
        <f t="shared" si="439"/>
        <v>0</v>
      </c>
      <c r="BJ342" s="413">
        <f t="shared" si="424"/>
        <v>0</v>
      </c>
      <c r="BK342" s="398" t="str">
        <f t="shared" si="425"/>
        <v>0</v>
      </c>
      <c r="BL342" s="398" t="str">
        <f t="shared" si="426"/>
        <v>0</v>
      </c>
      <c r="BM342" s="412">
        <f t="shared" si="440"/>
        <v>0</v>
      </c>
      <c r="BN342" s="412" t="str">
        <f t="shared" si="441"/>
        <v>0m0</v>
      </c>
      <c r="BO342" s="399">
        <f t="shared" si="442"/>
        <v>0</v>
      </c>
      <c r="BP342" s="399">
        <f t="shared" si="443"/>
        <v>0</v>
      </c>
      <c r="BQ342" s="412">
        <f t="shared" si="444"/>
        <v>0</v>
      </c>
      <c r="BR342" s="413">
        <f t="shared" si="445"/>
        <v>0</v>
      </c>
      <c r="BS342" s="398" t="str">
        <f t="shared" si="446"/>
        <v>0</v>
      </c>
      <c r="BT342" s="398" t="str">
        <f t="shared" si="447"/>
        <v>0</v>
      </c>
      <c r="BU342" s="412">
        <f t="shared" si="448"/>
        <v>0</v>
      </c>
      <c r="BV342" s="412" t="str">
        <f t="shared" si="449"/>
        <v>0m0</v>
      </c>
      <c r="BW342" s="399">
        <f t="shared" si="450"/>
        <v>0</v>
      </c>
      <c r="BX342" s="399">
        <f t="shared" si="451"/>
        <v>0</v>
      </c>
      <c r="BY342" s="412">
        <f t="shared" si="452"/>
        <v>0</v>
      </c>
      <c r="BZ342" s="413">
        <f t="shared" si="453"/>
        <v>0</v>
      </c>
      <c r="CA342" s="398" t="str">
        <f t="shared" si="454"/>
        <v>0</v>
      </c>
      <c r="CB342" s="398" t="str">
        <f t="shared" si="455"/>
        <v>0</v>
      </c>
      <c r="CC342" s="412">
        <f t="shared" si="456"/>
        <v>0</v>
      </c>
      <c r="CD342" s="412" t="str">
        <f t="shared" si="457"/>
        <v>0m0</v>
      </c>
      <c r="CE342" s="399">
        <f t="shared" si="458"/>
        <v>0</v>
      </c>
      <c r="CF342" s="399">
        <f t="shared" si="459"/>
        <v>0</v>
      </c>
      <c r="CG342" s="412">
        <f t="shared" si="460"/>
        <v>0</v>
      </c>
      <c r="CH342" s="413">
        <f t="shared" si="461"/>
        <v>0</v>
      </c>
      <c r="CI342" s="398" t="str">
        <f t="shared" si="462"/>
        <v>0</v>
      </c>
      <c r="CJ342" s="398" t="str">
        <f t="shared" si="463"/>
        <v>0</v>
      </c>
      <c r="CK342" s="412">
        <f t="shared" si="464"/>
        <v>0</v>
      </c>
      <c r="CL342" s="412" t="str">
        <f t="shared" si="465"/>
        <v>0m0</v>
      </c>
      <c r="CM342" s="399">
        <f t="shared" si="466"/>
        <v>0</v>
      </c>
      <c r="CN342" s="399">
        <f t="shared" si="467"/>
        <v>0</v>
      </c>
      <c r="CO342" s="412">
        <f t="shared" si="468"/>
        <v>0</v>
      </c>
      <c r="CP342" s="413">
        <f t="shared" si="469"/>
        <v>0</v>
      </c>
      <c r="CQ342" s="398" t="str">
        <f t="shared" si="470"/>
        <v>0</v>
      </c>
      <c r="CR342" s="398" t="str">
        <f t="shared" si="471"/>
        <v>0</v>
      </c>
      <c r="CS342" s="412">
        <f t="shared" si="472"/>
        <v>0</v>
      </c>
      <c r="CT342" s="412" t="str">
        <f t="shared" si="473"/>
        <v>0m0</v>
      </c>
      <c r="CU342" s="412">
        <f t="shared" si="474"/>
        <v>0</v>
      </c>
      <c r="CV342" s="412">
        <f t="shared" si="475"/>
        <v>0</v>
      </c>
      <c r="CW342" s="412">
        <f t="shared" si="476"/>
        <v>0</v>
      </c>
      <c r="CX342" s="412">
        <f t="shared" si="477"/>
        <v>0</v>
      </c>
      <c r="CY342" s="412">
        <f t="shared" si="478"/>
        <v>0</v>
      </c>
      <c r="CZ342" s="412" t="str">
        <f t="shared" si="479"/>
        <v/>
      </c>
      <c r="DA342" s="412" t="str">
        <f t="shared" si="480"/>
        <v/>
      </c>
      <c r="DB342" s="412" t="str">
        <f t="shared" si="481"/>
        <v/>
      </c>
      <c r="DC342" s="412" t="str">
        <f t="shared" si="482"/>
        <v/>
      </c>
      <c r="DD342" s="412" t="str">
        <f t="shared" si="483"/>
        <v/>
      </c>
      <c r="DE342" s="412"/>
      <c r="DF342" s="411"/>
      <c r="DG342" s="412" t="str">
        <f t="shared" si="484"/>
        <v/>
      </c>
      <c r="DH342" s="412" t="str">
        <f t="shared" si="485"/>
        <v/>
      </c>
      <c r="DI342" s="412">
        <f t="shared" si="486"/>
        <v>0</v>
      </c>
      <c r="DJ342" s="412" t="str">
        <f t="shared" si="487"/>
        <v/>
      </c>
      <c r="DK342" s="412" t="str">
        <f t="shared" si="488"/>
        <v/>
      </c>
      <c r="DL342" s="412" t="str">
        <f t="shared" si="489"/>
        <v/>
      </c>
      <c r="DM342" s="412" t="str">
        <f t="shared" si="490"/>
        <v/>
      </c>
      <c r="DN342" s="412" t="str">
        <f t="shared" si="491"/>
        <v/>
      </c>
      <c r="DO342" s="412" t="str">
        <f t="shared" si="492"/>
        <v/>
      </c>
    </row>
    <row r="343" spans="1:119" s="157" customFormat="1" ht="18" hidden="1" customHeight="1">
      <c r="A343" s="161" t="str">
        <f t="shared" si="421"/>
        <v/>
      </c>
      <c r="B343" s="158"/>
      <c r="C343" s="31" t="str">
        <f>IF(B343="","",VLOOKUP(B343,学連登録!$C$2:$G$3000,2,FALSE))</f>
        <v/>
      </c>
      <c r="D343" s="32" t="str">
        <f>IF(B343="","",VLOOKUP(B343,学連登録!$C$2:$G$3000,3,FALSE))</f>
        <v/>
      </c>
      <c r="E343" s="33" t="str">
        <f>IF(B343="","",VLOOKUP(B343,学連登録!$C$2:$G$3000,4,FALSE))</f>
        <v/>
      </c>
      <c r="F343" s="383" t="str">
        <f>IF(B343="","",VLOOKUP(B343,学連登録!$C$2:$I$3000,7,FALSE))</f>
        <v/>
      </c>
      <c r="G343" s="160"/>
      <c r="H343" s="905"/>
      <c r="I343" s="907"/>
      <c r="J343" s="160"/>
      <c r="K343" s="905"/>
      <c r="L343" s="906"/>
      <c r="M343" s="160"/>
      <c r="N343" s="819"/>
      <c r="O343" s="820"/>
      <c r="P343" s="159"/>
      <c r="Q343" s="905"/>
      <c r="R343" s="906"/>
      <c r="S343" s="159"/>
      <c r="T343" s="905"/>
      <c r="U343" s="906"/>
      <c r="V343" s="103" t="str">
        <f>IF(B343="","",VLOOKUP(B343,学連登録!$C$2:$H$3000,6,FALSE))</f>
        <v/>
      </c>
      <c r="Y343" s="118" t="str">
        <f t="shared" si="493"/>
        <v/>
      </c>
      <c r="Z343" s="97" t="str">
        <f>IF(G343="","",VLOOKUP(G343,種目名!$R$5:$T$104,3,0))</f>
        <v/>
      </c>
      <c r="AA343" s="99" t="str">
        <f>IF(J343="","",VLOOKUP(J343,種目名!$R$5:$T$104,3,0))</f>
        <v/>
      </c>
      <c r="AB343" s="119" t="str">
        <f>IF(M343="","",VLOOKUP(M343,種目名!$R$5:$T$104,3,0))</f>
        <v/>
      </c>
      <c r="AC343" s="119" t="str">
        <f>IF(P343="","",VLOOKUP(AF343,種目名!$R$5:$T$104,3,0))</f>
        <v/>
      </c>
      <c r="AD343" s="120" t="str">
        <f>IF(S343="","",VLOOKUP(AI343,種目名!$R$5:$T$104,3,0))</f>
        <v/>
      </c>
      <c r="AE343" s="117">
        <f t="shared" si="494"/>
        <v>0</v>
      </c>
      <c r="AF343" s="157" t="str">
        <f t="shared" si="495"/>
        <v/>
      </c>
      <c r="AG343" s="157" t="str">
        <f t="shared" si="496"/>
        <v/>
      </c>
      <c r="AH343" s="157">
        <f t="shared" si="497"/>
        <v>0</v>
      </c>
      <c r="AI343" s="157" t="str">
        <f t="shared" si="498"/>
        <v/>
      </c>
      <c r="AJ343" s="157" t="str">
        <f t="shared" si="499"/>
        <v/>
      </c>
      <c r="AK343" s="390"/>
      <c r="AL343" s="171">
        <f t="shared" si="427"/>
        <v>0</v>
      </c>
      <c r="AM343" s="399">
        <f t="shared" si="428"/>
        <v>0</v>
      </c>
      <c r="AN343" s="399">
        <f>COUNTIF($B$12:B343,B343)</f>
        <v>0</v>
      </c>
      <c r="AO343" s="399"/>
      <c r="AP343" s="399" t="str">
        <f t="shared" si="429"/>
        <v/>
      </c>
      <c r="AQ343" s="399" t="str">
        <f t="shared" si="429"/>
        <v/>
      </c>
      <c r="AR343" s="399" t="str">
        <f t="shared" si="429"/>
        <v/>
      </c>
      <c r="AS343" s="399" t="str">
        <f t="shared" si="423"/>
        <v/>
      </c>
      <c r="AT343" s="399">
        <f t="shared" si="430"/>
        <v>0</v>
      </c>
      <c r="AU343" s="399" t="str">
        <f t="shared" si="431"/>
        <v/>
      </c>
      <c r="AV343" s="399" t="str">
        <f t="shared" si="432"/>
        <v/>
      </c>
      <c r="AW343" s="399" t="str">
        <f t="shared" si="433"/>
        <v/>
      </c>
      <c r="AX343" s="399" t="str">
        <f t="shared" si="434"/>
        <v/>
      </c>
      <c r="AY343" s="399" t="str">
        <f t="shared" si="435"/>
        <v/>
      </c>
      <c r="AZ343" s="399" t="str">
        <f t="shared" si="422"/>
        <v/>
      </c>
      <c r="BA343" s="399" t="str">
        <f t="shared" si="422"/>
        <v/>
      </c>
      <c r="BB343" s="399" t="str">
        <f t="shared" si="422"/>
        <v/>
      </c>
      <c r="BC343" s="399" t="str">
        <f t="shared" si="422"/>
        <v/>
      </c>
      <c r="BD343" s="403" t="str">
        <f t="shared" si="422"/>
        <v/>
      </c>
      <c r="BE343" s="393">
        <f t="shared" si="436"/>
        <v>0</v>
      </c>
      <c r="BG343" s="399">
        <f t="shared" si="437"/>
        <v>0</v>
      </c>
      <c r="BH343" s="399">
        <f t="shared" si="438"/>
        <v>0</v>
      </c>
      <c r="BI343" s="412">
        <f t="shared" si="439"/>
        <v>0</v>
      </c>
      <c r="BJ343" s="413">
        <f t="shared" si="424"/>
        <v>0</v>
      </c>
      <c r="BK343" s="398" t="str">
        <f t="shared" si="425"/>
        <v>0</v>
      </c>
      <c r="BL343" s="398" t="str">
        <f t="shared" si="426"/>
        <v>0</v>
      </c>
      <c r="BM343" s="412">
        <f t="shared" si="440"/>
        <v>0</v>
      </c>
      <c r="BN343" s="412" t="str">
        <f t="shared" si="441"/>
        <v>0m0</v>
      </c>
      <c r="BO343" s="399">
        <f t="shared" si="442"/>
        <v>0</v>
      </c>
      <c r="BP343" s="399">
        <f t="shared" si="443"/>
        <v>0</v>
      </c>
      <c r="BQ343" s="412">
        <f t="shared" si="444"/>
        <v>0</v>
      </c>
      <c r="BR343" s="413">
        <f t="shared" si="445"/>
        <v>0</v>
      </c>
      <c r="BS343" s="398" t="str">
        <f t="shared" si="446"/>
        <v>0</v>
      </c>
      <c r="BT343" s="398" t="str">
        <f t="shared" si="447"/>
        <v>0</v>
      </c>
      <c r="BU343" s="412">
        <f t="shared" si="448"/>
        <v>0</v>
      </c>
      <c r="BV343" s="412" t="str">
        <f t="shared" si="449"/>
        <v>0m0</v>
      </c>
      <c r="BW343" s="399">
        <f t="shared" si="450"/>
        <v>0</v>
      </c>
      <c r="BX343" s="399">
        <f t="shared" si="451"/>
        <v>0</v>
      </c>
      <c r="BY343" s="412">
        <f t="shared" si="452"/>
        <v>0</v>
      </c>
      <c r="BZ343" s="413">
        <f t="shared" si="453"/>
        <v>0</v>
      </c>
      <c r="CA343" s="398" t="str">
        <f t="shared" si="454"/>
        <v>0</v>
      </c>
      <c r="CB343" s="398" t="str">
        <f t="shared" si="455"/>
        <v>0</v>
      </c>
      <c r="CC343" s="412">
        <f t="shared" si="456"/>
        <v>0</v>
      </c>
      <c r="CD343" s="412" t="str">
        <f t="shared" si="457"/>
        <v>0m0</v>
      </c>
      <c r="CE343" s="399">
        <f t="shared" si="458"/>
        <v>0</v>
      </c>
      <c r="CF343" s="399">
        <f t="shared" si="459"/>
        <v>0</v>
      </c>
      <c r="CG343" s="412">
        <f t="shared" si="460"/>
        <v>0</v>
      </c>
      <c r="CH343" s="413">
        <f t="shared" si="461"/>
        <v>0</v>
      </c>
      <c r="CI343" s="398" t="str">
        <f t="shared" si="462"/>
        <v>0</v>
      </c>
      <c r="CJ343" s="398" t="str">
        <f t="shared" si="463"/>
        <v>0</v>
      </c>
      <c r="CK343" s="412">
        <f t="shared" si="464"/>
        <v>0</v>
      </c>
      <c r="CL343" s="412" t="str">
        <f t="shared" si="465"/>
        <v>0m0</v>
      </c>
      <c r="CM343" s="399">
        <f t="shared" si="466"/>
        <v>0</v>
      </c>
      <c r="CN343" s="399">
        <f t="shared" si="467"/>
        <v>0</v>
      </c>
      <c r="CO343" s="412">
        <f t="shared" si="468"/>
        <v>0</v>
      </c>
      <c r="CP343" s="413">
        <f t="shared" si="469"/>
        <v>0</v>
      </c>
      <c r="CQ343" s="398" t="str">
        <f t="shared" si="470"/>
        <v>0</v>
      </c>
      <c r="CR343" s="398" t="str">
        <f t="shared" si="471"/>
        <v>0</v>
      </c>
      <c r="CS343" s="412">
        <f t="shared" si="472"/>
        <v>0</v>
      </c>
      <c r="CT343" s="412" t="str">
        <f t="shared" si="473"/>
        <v>0m0</v>
      </c>
      <c r="CU343" s="412">
        <f t="shared" si="474"/>
        <v>0</v>
      </c>
      <c r="CV343" s="412">
        <f t="shared" si="475"/>
        <v>0</v>
      </c>
      <c r="CW343" s="412">
        <f t="shared" si="476"/>
        <v>0</v>
      </c>
      <c r="CX343" s="412">
        <f t="shared" si="477"/>
        <v>0</v>
      </c>
      <c r="CY343" s="412">
        <f t="shared" si="478"/>
        <v>0</v>
      </c>
      <c r="CZ343" s="412" t="str">
        <f t="shared" si="479"/>
        <v/>
      </c>
      <c r="DA343" s="412" t="str">
        <f t="shared" si="480"/>
        <v/>
      </c>
      <c r="DB343" s="412" t="str">
        <f t="shared" si="481"/>
        <v/>
      </c>
      <c r="DC343" s="412" t="str">
        <f t="shared" si="482"/>
        <v/>
      </c>
      <c r="DD343" s="412" t="str">
        <f t="shared" si="483"/>
        <v/>
      </c>
      <c r="DE343" s="412"/>
      <c r="DF343" s="411"/>
      <c r="DG343" s="412" t="str">
        <f t="shared" si="484"/>
        <v/>
      </c>
      <c r="DH343" s="412" t="str">
        <f t="shared" si="485"/>
        <v/>
      </c>
      <c r="DI343" s="412">
        <f t="shared" si="486"/>
        <v>0</v>
      </c>
      <c r="DJ343" s="412" t="str">
        <f t="shared" si="487"/>
        <v/>
      </c>
      <c r="DK343" s="412" t="str">
        <f t="shared" si="488"/>
        <v/>
      </c>
      <c r="DL343" s="412" t="str">
        <f t="shared" si="489"/>
        <v/>
      </c>
      <c r="DM343" s="412" t="str">
        <f t="shared" si="490"/>
        <v/>
      </c>
      <c r="DN343" s="412" t="str">
        <f t="shared" si="491"/>
        <v/>
      </c>
      <c r="DO343" s="412" t="str">
        <f t="shared" si="492"/>
        <v/>
      </c>
    </row>
    <row r="344" spans="1:119" s="157" customFormat="1" ht="18" hidden="1" customHeight="1">
      <c r="A344" s="161" t="str">
        <f t="shared" si="421"/>
        <v/>
      </c>
      <c r="B344" s="158"/>
      <c r="C344" s="31" t="str">
        <f>IF(B344="","",VLOOKUP(B344,学連登録!$C$2:$G$3000,2,FALSE))</f>
        <v/>
      </c>
      <c r="D344" s="32" t="str">
        <f>IF(B344="","",VLOOKUP(B344,学連登録!$C$2:$G$3000,3,FALSE))</f>
        <v/>
      </c>
      <c r="E344" s="33" t="str">
        <f>IF(B344="","",VLOOKUP(B344,学連登録!$C$2:$G$3000,4,FALSE))</f>
        <v/>
      </c>
      <c r="F344" s="383" t="str">
        <f>IF(B344="","",VLOOKUP(B344,学連登録!$C$2:$I$3000,7,FALSE))</f>
        <v/>
      </c>
      <c r="G344" s="160"/>
      <c r="H344" s="905"/>
      <c r="I344" s="907"/>
      <c r="J344" s="160"/>
      <c r="K344" s="905"/>
      <c r="L344" s="906"/>
      <c r="M344" s="160"/>
      <c r="N344" s="819"/>
      <c r="O344" s="820"/>
      <c r="P344" s="159"/>
      <c r="Q344" s="905"/>
      <c r="R344" s="906"/>
      <c r="S344" s="159"/>
      <c r="T344" s="905"/>
      <c r="U344" s="906"/>
      <c r="V344" s="103" t="str">
        <f>IF(B344="","",VLOOKUP(B344,学連登録!$C$2:$H$3000,6,FALSE))</f>
        <v/>
      </c>
      <c r="Y344" s="118" t="str">
        <f t="shared" si="493"/>
        <v/>
      </c>
      <c r="Z344" s="97" t="str">
        <f>IF(G344="","",VLOOKUP(G344,種目名!$R$5:$T$104,3,0))</f>
        <v/>
      </c>
      <c r="AA344" s="99" t="str">
        <f>IF(J344="","",VLOOKUP(J344,種目名!$R$5:$T$104,3,0))</f>
        <v/>
      </c>
      <c r="AB344" s="119" t="str">
        <f>IF(M344="","",VLOOKUP(M344,種目名!$R$5:$T$104,3,0))</f>
        <v/>
      </c>
      <c r="AC344" s="119" t="str">
        <f>IF(P344="","",VLOOKUP(AF344,種目名!$R$5:$T$104,3,0))</f>
        <v/>
      </c>
      <c r="AD344" s="120" t="str">
        <f>IF(S344="","",VLOOKUP(AI344,種目名!$R$5:$T$104,3,0))</f>
        <v/>
      </c>
      <c r="AE344" s="117">
        <f t="shared" si="494"/>
        <v>0</v>
      </c>
      <c r="AF344" s="157" t="str">
        <f t="shared" si="495"/>
        <v/>
      </c>
      <c r="AG344" s="157" t="str">
        <f t="shared" si="496"/>
        <v/>
      </c>
      <c r="AH344" s="157">
        <f t="shared" si="497"/>
        <v>0</v>
      </c>
      <c r="AI344" s="157" t="str">
        <f t="shared" si="498"/>
        <v/>
      </c>
      <c r="AJ344" s="157" t="str">
        <f t="shared" si="499"/>
        <v/>
      </c>
      <c r="AK344" s="390"/>
      <c r="AL344" s="171">
        <f t="shared" si="427"/>
        <v>0</v>
      </c>
      <c r="AM344" s="399">
        <f t="shared" si="428"/>
        <v>0</v>
      </c>
      <c r="AN344" s="399">
        <f>COUNTIF($B$12:B344,B344)</f>
        <v>0</v>
      </c>
      <c r="AO344" s="399"/>
      <c r="AP344" s="399" t="str">
        <f t="shared" si="429"/>
        <v/>
      </c>
      <c r="AQ344" s="399" t="str">
        <f t="shared" si="429"/>
        <v/>
      </c>
      <c r="AR344" s="399" t="str">
        <f t="shared" si="429"/>
        <v/>
      </c>
      <c r="AS344" s="399" t="str">
        <f t="shared" si="423"/>
        <v/>
      </c>
      <c r="AT344" s="399">
        <f t="shared" si="430"/>
        <v>0</v>
      </c>
      <c r="AU344" s="399" t="str">
        <f t="shared" si="431"/>
        <v/>
      </c>
      <c r="AV344" s="399" t="str">
        <f t="shared" si="432"/>
        <v/>
      </c>
      <c r="AW344" s="399" t="str">
        <f t="shared" si="433"/>
        <v/>
      </c>
      <c r="AX344" s="399" t="str">
        <f t="shared" si="434"/>
        <v/>
      </c>
      <c r="AY344" s="399" t="str">
        <f t="shared" si="435"/>
        <v/>
      </c>
      <c r="AZ344" s="399" t="str">
        <f t="shared" si="422"/>
        <v/>
      </c>
      <c r="BA344" s="399" t="str">
        <f t="shared" si="422"/>
        <v/>
      </c>
      <c r="BB344" s="399" t="str">
        <f t="shared" si="422"/>
        <v/>
      </c>
      <c r="BC344" s="399" t="str">
        <f t="shared" si="422"/>
        <v/>
      </c>
      <c r="BD344" s="403" t="str">
        <f t="shared" si="422"/>
        <v/>
      </c>
      <c r="BE344" s="393">
        <f t="shared" si="436"/>
        <v>0</v>
      </c>
      <c r="BG344" s="399">
        <f t="shared" si="437"/>
        <v>0</v>
      </c>
      <c r="BH344" s="399">
        <f t="shared" si="438"/>
        <v>0</v>
      </c>
      <c r="BI344" s="412">
        <f t="shared" si="439"/>
        <v>0</v>
      </c>
      <c r="BJ344" s="413">
        <f t="shared" si="424"/>
        <v>0</v>
      </c>
      <c r="BK344" s="398" t="str">
        <f t="shared" si="425"/>
        <v>0</v>
      </c>
      <c r="BL344" s="398" t="str">
        <f t="shared" si="426"/>
        <v>0</v>
      </c>
      <c r="BM344" s="412">
        <f t="shared" si="440"/>
        <v>0</v>
      </c>
      <c r="BN344" s="412" t="str">
        <f t="shared" si="441"/>
        <v>0m0</v>
      </c>
      <c r="BO344" s="399">
        <f t="shared" si="442"/>
        <v>0</v>
      </c>
      <c r="BP344" s="399">
        <f t="shared" si="443"/>
        <v>0</v>
      </c>
      <c r="BQ344" s="412">
        <f t="shared" si="444"/>
        <v>0</v>
      </c>
      <c r="BR344" s="413">
        <f t="shared" si="445"/>
        <v>0</v>
      </c>
      <c r="BS344" s="398" t="str">
        <f t="shared" si="446"/>
        <v>0</v>
      </c>
      <c r="BT344" s="398" t="str">
        <f t="shared" si="447"/>
        <v>0</v>
      </c>
      <c r="BU344" s="412">
        <f t="shared" si="448"/>
        <v>0</v>
      </c>
      <c r="BV344" s="412" t="str">
        <f t="shared" si="449"/>
        <v>0m0</v>
      </c>
      <c r="BW344" s="399">
        <f t="shared" si="450"/>
        <v>0</v>
      </c>
      <c r="BX344" s="399">
        <f t="shared" si="451"/>
        <v>0</v>
      </c>
      <c r="BY344" s="412">
        <f t="shared" si="452"/>
        <v>0</v>
      </c>
      <c r="BZ344" s="413">
        <f t="shared" si="453"/>
        <v>0</v>
      </c>
      <c r="CA344" s="398" t="str">
        <f t="shared" si="454"/>
        <v>0</v>
      </c>
      <c r="CB344" s="398" t="str">
        <f t="shared" si="455"/>
        <v>0</v>
      </c>
      <c r="CC344" s="412">
        <f t="shared" si="456"/>
        <v>0</v>
      </c>
      <c r="CD344" s="412" t="str">
        <f t="shared" si="457"/>
        <v>0m0</v>
      </c>
      <c r="CE344" s="399">
        <f t="shared" si="458"/>
        <v>0</v>
      </c>
      <c r="CF344" s="399">
        <f t="shared" si="459"/>
        <v>0</v>
      </c>
      <c r="CG344" s="412">
        <f t="shared" si="460"/>
        <v>0</v>
      </c>
      <c r="CH344" s="413">
        <f t="shared" si="461"/>
        <v>0</v>
      </c>
      <c r="CI344" s="398" t="str">
        <f t="shared" si="462"/>
        <v>0</v>
      </c>
      <c r="CJ344" s="398" t="str">
        <f t="shared" si="463"/>
        <v>0</v>
      </c>
      <c r="CK344" s="412">
        <f t="shared" si="464"/>
        <v>0</v>
      </c>
      <c r="CL344" s="412" t="str">
        <f t="shared" si="465"/>
        <v>0m0</v>
      </c>
      <c r="CM344" s="399">
        <f t="shared" si="466"/>
        <v>0</v>
      </c>
      <c r="CN344" s="399">
        <f t="shared" si="467"/>
        <v>0</v>
      </c>
      <c r="CO344" s="412">
        <f t="shared" si="468"/>
        <v>0</v>
      </c>
      <c r="CP344" s="413">
        <f t="shared" si="469"/>
        <v>0</v>
      </c>
      <c r="CQ344" s="398" t="str">
        <f t="shared" si="470"/>
        <v>0</v>
      </c>
      <c r="CR344" s="398" t="str">
        <f t="shared" si="471"/>
        <v>0</v>
      </c>
      <c r="CS344" s="412">
        <f t="shared" si="472"/>
        <v>0</v>
      </c>
      <c r="CT344" s="412" t="str">
        <f t="shared" si="473"/>
        <v>0m0</v>
      </c>
      <c r="CU344" s="412">
        <f t="shared" si="474"/>
        <v>0</v>
      </c>
      <c r="CV344" s="412">
        <f t="shared" si="475"/>
        <v>0</v>
      </c>
      <c r="CW344" s="412">
        <f t="shared" si="476"/>
        <v>0</v>
      </c>
      <c r="CX344" s="412">
        <f t="shared" si="477"/>
        <v>0</v>
      </c>
      <c r="CY344" s="412">
        <f t="shared" si="478"/>
        <v>0</v>
      </c>
      <c r="CZ344" s="412" t="str">
        <f t="shared" si="479"/>
        <v/>
      </c>
      <c r="DA344" s="412" t="str">
        <f t="shared" si="480"/>
        <v/>
      </c>
      <c r="DB344" s="412" t="str">
        <f t="shared" si="481"/>
        <v/>
      </c>
      <c r="DC344" s="412" t="str">
        <f t="shared" si="482"/>
        <v/>
      </c>
      <c r="DD344" s="412" t="str">
        <f t="shared" si="483"/>
        <v/>
      </c>
      <c r="DE344" s="412"/>
      <c r="DF344" s="411"/>
      <c r="DG344" s="412" t="str">
        <f t="shared" si="484"/>
        <v/>
      </c>
      <c r="DH344" s="412" t="str">
        <f t="shared" si="485"/>
        <v/>
      </c>
      <c r="DI344" s="412">
        <f t="shared" si="486"/>
        <v>0</v>
      </c>
      <c r="DJ344" s="412" t="str">
        <f t="shared" si="487"/>
        <v/>
      </c>
      <c r="DK344" s="412" t="str">
        <f t="shared" si="488"/>
        <v/>
      </c>
      <c r="DL344" s="412" t="str">
        <f t="shared" si="489"/>
        <v/>
      </c>
      <c r="DM344" s="412" t="str">
        <f t="shared" si="490"/>
        <v/>
      </c>
      <c r="DN344" s="412" t="str">
        <f t="shared" si="491"/>
        <v/>
      </c>
      <c r="DO344" s="412" t="str">
        <f t="shared" si="492"/>
        <v/>
      </c>
    </row>
    <row r="345" spans="1:119" s="157" customFormat="1" ht="18" hidden="1" customHeight="1">
      <c r="A345" s="161" t="str">
        <f t="shared" si="421"/>
        <v/>
      </c>
      <c r="B345" s="158"/>
      <c r="C345" s="31" t="str">
        <f>IF(B345="","",VLOOKUP(B345,学連登録!$C$2:$G$3000,2,FALSE))</f>
        <v/>
      </c>
      <c r="D345" s="32" t="str">
        <f>IF(B345="","",VLOOKUP(B345,学連登録!$C$2:$G$3000,3,FALSE))</f>
        <v/>
      </c>
      <c r="E345" s="33" t="str">
        <f>IF(B345="","",VLOOKUP(B345,学連登録!$C$2:$G$3000,4,FALSE))</f>
        <v/>
      </c>
      <c r="F345" s="383" t="str">
        <f>IF(B345="","",VLOOKUP(B345,学連登録!$C$2:$I$3000,7,FALSE))</f>
        <v/>
      </c>
      <c r="G345" s="160"/>
      <c r="H345" s="905"/>
      <c r="I345" s="907"/>
      <c r="J345" s="160"/>
      <c r="K345" s="905"/>
      <c r="L345" s="906"/>
      <c r="M345" s="160"/>
      <c r="N345" s="819"/>
      <c r="O345" s="820"/>
      <c r="P345" s="159"/>
      <c r="Q345" s="905"/>
      <c r="R345" s="906"/>
      <c r="S345" s="159"/>
      <c r="T345" s="905"/>
      <c r="U345" s="906"/>
      <c r="V345" s="103" t="str">
        <f>IF(B345="","",VLOOKUP(B345,学連登録!$C$2:$H$3000,6,FALSE))</f>
        <v/>
      </c>
      <c r="Y345" s="118" t="str">
        <f t="shared" si="493"/>
        <v/>
      </c>
      <c r="Z345" s="97" t="str">
        <f>IF(G345="","",VLOOKUP(G345,種目名!$R$5:$T$104,3,0))</f>
        <v/>
      </c>
      <c r="AA345" s="99" t="str">
        <f>IF(J345="","",VLOOKUP(J345,種目名!$R$5:$T$104,3,0))</f>
        <v/>
      </c>
      <c r="AB345" s="119" t="str">
        <f>IF(M345="","",VLOOKUP(M345,種目名!$R$5:$T$104,3,0))</f>
        <v/>
      </c>
      <c r="AC345" s="119" t="str">
        <f>IF(P345="","",VLOOKUP(AF345,種目名!$R$5:$T$104,3,0))</f>
        <v/>
      </c>
      <c r="AD345" s="120" t="str">
        <f>IF(S345="","",VLOOKUP(AI345,種目名!$R$5:$T$104,3,0))</f>
        <v/>
      </c>
      <c r="AE345" s="117">
        <f t="shared" si="494"/>
        <v>0</v>
      </c>
      <c r="AF345" s="157" t="str">
        <f t="shared" si="495"/>
        <v/>
      </c>
      <c r="AG345" s="157" t="str">
        <f t="shared" si="496"/>
        <v/>
      </c>
      <c r="AH345" s="157">
        <f t="shared" si="497"/>
        <v>0</v>
      </c>
      <c r="AI345" s="157" t="str">
        <f t="shared" si="498"/>
        <v/>
      </c>
      <c r="AJ345" s="157" t="str">
        <f t="shared" si="499"/>
        <v/>
      </c>
      <c r="AK345" s="390"/>
      <c r="AL345" s="171">
        <f t="shared" si="427"/>
        <v>0</v>
      </c>
      <c r="AM345" s="399">
        <f t="shared" si="428"/>
        <v>0</v>
      </c>
      <c r="AN345" s="399">
        <f>COUNTIF($B$12:B345,B345)</f>
        <v>0</v>
      </c>
      <c r="AO345" s="399"/>
      <c r="AP345" s="399" t="str">
        <f t="shared" si="429"/>
        <v/>
      </c>
      <c r="AQ345" s="399" t="str">
        <f t="shared" si="429"/>
        <v/>
      </c>
      <c r="AR345" s="399" t="str">
        <f t="shared" si="429"/>
        <v/>
      </c>
      <c r="AS345" s="399" t="str">
        <f t="shared" si="423"/>
        <v/>
      </c>
      <c r="AT345" s="399">
        <f t="shared" si="430"/>
        <v>0</v>
      </c>
      <c r="AU345" s="399" t="str">
        <f t="shared" si="431"/>
        <v/>
      </c>
      <c r="AV345" s="399" t="str">
        <f t="shared" si="432"/>
        <v/>
      </c>
      <c r="AW345" s="399" t="str">
        <f t="shared" si="433"/>
        <v/>
      </c>
      <c r="AX345" s="399" t="str">
        <f t="shared" si="434"/>
        <v/>
      </c>
      <c r="AY345" s="399" t="str">
        <f t="shared" si="435"/>
        <v/>
      </c>
      <c r="AZ345" s="399" t="str">
        <f t="shared" si="422"/>
        <v/>
      </c>
      <c r="BA345" s="399" t="str">
        <f t="shared" si="422"/>
        <v/>
      </c>
      <c r="BB345" s="399" t="str">
        <f t="shared" si="422"/>
        <v/>
      </c>
      <c r="BC345" s="399" t="str">
        <f t="shared" si="422"/>
        <v/>
      </c>
      <c r="BD345" s="403" t="str">
        <f t="shared" si="422"/>
        <v/>
      </c>
      <c r="BE345" s="393">
        <f t="shared" si="436"/>
        <v>0</v>
      </c>
      <c r="BG345" s="399">
        <f t="shared" si="437"/>
        <v>0</v>
      </c>
      <c r="BH345" s="399">
        <f t="shared" si="438"/>
        <v>0</v>
      </c>
      <c r="BI345" s="412">
        <f t="shared" si="439"/>
        <v>0</v>
      </c>
      <c r="BJ345" s="413">
        <f t="shared" si="424"/>
        <v>0</v>
      </c>
      <c r="BK345" s="398" t="str">
        <f t="shared" si="425"/>
        <v>0</v>
      </c>
      <c r="BL345" s="398" t="str">
        <f t="shared" si="426"/>
        <v>0</v>
      </c>
      <c r="BM345" s="412">
        <f t="shared" si="440"/>
        <v>0</v>
      </c>
      <c r="BN345" s="412" t="str">
        <f t="shared" si="441"/>
        <v>0m0</v>
      </c>
      <c r="BO345" s="399">
        <f t="shared" si="442"/>
        <v>0</v>
      </c>
      <c r="BP345" s="399">
        <f t="shared" si="443"/>
        <v>0</v>
      </c>
      <c r="BQ345" s="412">
        <f t="shared" si="444"/>
        <v>0</v>
      </c>
      <c r="BR345" s="413">
        <f t="shared" si="445"/>
        <v>0</v>
      </c>
      <c r="BS345" s="398" t="str">
        <f t="shared" si="446"/>
        <v>0</v>
      </c>
      <c r="BT345" s="398" t="str">
        <f t="shared" si="447"/>
        <v>0</v>
      </c>
      <c r="BU345" s="412">
        <f t="shared" si="448"/>
        <v>0</v>
      </c>
      <c r="BV345" s="412" t="str">
        <f t="shared" si="449"/>
        <v>0m0</v>
      </c>
      <c r="BW345" s="399">
        <f t="shared" si="450"/>
        <v>0</v>
      </c>
      <c r="BX345" s="399">
        <f t="shared" si="451"/>
        <v>0</v>
      </c>
      <c r="BY345" s="412">
        <f t="shared" si="452"/>
        <v>0</v>
      </c>
      <c r="BZ345" s="413">
        <f t="shared" si="453"/>
        <v>0</v>
      </c>
      <c r="CA345" s="398" t="str">
        <f t="shared" si="454"/>
        <v>0</v>
      </c>
      <c r="CB345" s="398" t="str">
        <f t="shared" si="455"/>
        <v>0</v>
      </c>
      <c r="CC345" s="412">
        <f t="shared" si="456"/>
        <v>0</v>
      </c>
      <c r="CD345" s="412" t="str">
        <f t="shared" si="457"/>
        <v>0m0</v>
      </c>
      <c r="CE345" s="399">
        <f t="shared" si="458"/>
        <v>0</v>
      </c>
      <c r="CF345" s="399">
        <f t="shared" si="459"/>
        <v>0</v>
      </c>
      <c r="CG345" s="412">
        <f t="shared" si="460"/>
        <v>0</v>
      </c>
      <c r="CH345" s="413">
        <f t="shared" si="461"/>
        <v>0</v>
      </c>
      <c r="CI345" s="398" t="str">
        <f t="shared" si="462"/>
        <v>0</v>
      </c>
      <c r="CJ345" s="398" t="str">
        <f t="shared" si="463"/>
        <v>0</v>
      </c>
      <c r="CK345" s="412">
        <f t="shared" si="464"/>
        <v>0</v>
      </c>
      <c r="CL345" s="412" t="str">
        <f t="shared" si="465"/>
        <v>0m0</v>
      </c>
      <c r="CM345" s="399">
        <f t="shared" si="466"/>
        <v>0</v>
      </c>
      <c r="CN345" s="399">
        <f t="shared" si="467"/>
        <v>0</v>
      </c>
      <c r="CO345" s="412">
        <f t="shared" si="468"/>
        <v>0</v>
      </c>
      <c r="CP345" s="413">
        <f t="shared" si="469"/>
        <v>0</v>
      </c>
      <c r="CQ345" s="398" t="str">
        <f t="shared" si="470"/>
        <v>0</v>
      </c>
      <c r="CR345" s="398" t="str">
        <f t="shared" si="471"/>
        <v>0</v>
      </c>
      <c r="CS345" s="412">
        <f t="shared" si="472"/>
        <v>0</v>
      </c>
      <c r="CT345" s="412" t="str">
        <f t="shared" si="473"/>
        <v>0m0</v>
      </c>
      <c r="CU345" s="412">
        <f t="shared" si="474"/>
        <v>0</v>
      </c>
      <c r="CV345" s="412">
        <f t="shared" si="475"/>
        <v>0</v>
      </c>
      <c r="CW345" s="412">
        <f t="shared" si="476"/>
        <v>0</v>
      </c>
      <c r="CX345" s="412">
        <f t="shared" si="477"/>
        <v>0</v>
      </c>
      <c r="CY345" s="412">
        <f t="shared" si="478"/>
        <v>0</v>
      </c>
      <c r="CZ345" s="412" t="str">
        <f t="shared" si="479"/>
        <v/>
      </c>
      <c r="DA345" s="412" t="str">
        <f t="shared" si="480"/>
        <v/>
      </c>
      <c r="DB345" s="412" t="str">
        <f t="shared" si="481"/>
        <v/>
      </c>
      <c r="DC345" s="412" t="str">
        <f t="shared" si="482"/>
        <v/>
      </c>
      <c r="DD345" s="412" t="str">
        <f t="shared" si="483"/>
        <v/>
      </c>
      <c r="DE345" s="412"/>
      <c r="DF345" s="411"/>
      <c r="DG345" s="412" t="str">
        <f t="shared" si="484"/>
        <v/>
      </c>
      <c r="DH345" s="412" t="str">
        <f t="shared" si="485"/>
        <v/>
      </c>
      <c r="DI345" s="412">
        <f t="shared" si="486"/>
        <v>0</v>
      </c>
      <c r="DJ345" s="412" t="str">
        <f t="shared" si="487"/>
        <v/>
      </c>
      <c r="DK345" s="412" t="str">
        <f t="shared" si="488"/>
        <v/>
      </c>
      <c r="DL345" s="412" t="str">
        <f t="shared" si="489"/>
        <v/>
      </c>
      <c r="DM345" s="412" t="str">
        <f t="shared" si="490"/>
        <v/>
      </c>
      <c r="DN345" s="412" t="str">
        <f t="shared" si="491"/>
        <v/>
      </c>
      <c r="DO345" s="412" t="str">
        <f t="shared" si="492"/>
        <v/>
      </c>
    </row>
    <row r="346" spans="1:119" s="157" customFormat="1" ht="18" hidden="1" customHeight="1">
      <c r="A346" s="161" t="str">
        <f t="shared" si="421"/>
        <v/>
      </c>
      <c r="B346" s="158"/>
      <c r="C346" s="31" t="str">
        <f>IF(B346="","",VLOOKUP(B346,学連登録!$C$2:$G$3000,2,FALSE))</f>
        <v/>
      </c>
      <c r="D346" s="32" t="str">
        <f>IF(B346="","",VLOOKUP(B346,学連登録!$C$2:$G$3000,3,FALSE))</f>
        <v/>
      </c>
      <c r="E346" s="33" t="str">
        <f>IF(B346="","",VLOOKUP(B346,学連登録!$C$2:$G$3000,4,FALSE))</f>
        <v/>
      </c>
      <c r="F346" s="383" t="str">
        <f>IF(B346="","",VLOOKUP(B346,学連登録!$C$2:$I$3000,7,FALSE))</f>
        <v/>
      </c>
      <c r="G346" s="160"/>
      <c r="H346" s="905"/>
      <c r="I346" s="907"/>
      <c r="J346" s="160"/>
      <c r="K346" s="905"/>
      <c r="L346" s="906"/>
      <c r="M346" s="160"/>
      <c r="N346" s="819"/>
      <c r="O346" s="820"/>
      <c r="P346" s="159"/>
      <c r="Q346" s="905"/>
      <c r="R346" s="906"/>
      <c r="S346" s="159"/>
      <c r="T346" s="905"/>
      <c r="U346" s="906"/>
      <c r="V346" s="103" t="str">
        <f>IF(B346="","",VLOOKUP(B346,学連登録!$C$2:$H$3000,6,FALSE))</f>
        <v/>
      </c>
      <c r="Y346" s="118" t="str">
        <f t="shared" si="493"/>
        <v/>
      </c>
      <c r="Z346" s="97" t="str">
        <f>IF(G346="","",VLOOKUP(G346,種目名!$R$5:$T$104,3,0))</f>
        <v/>
      </c>
      <c r="AA346" s="99" t="str">
        <f>IF(J346="","",VLOOKUP(J346,種目名!$R$5:$T$104,3,0))</f>
        <v/>
      </c>
      <c r="AB346" s="119" t="str">
        <f>IF(M346="","",VLOOKUP(M346,種目名!$R$5:$T$104,3,0))</f>
        <v/>
      </c>
      <c r="AC346" s="119" t="str">
        <f>IF(P346="","",VLOOKUP(AF346,種目名!$R$5:$T$104,3,0))</f>
        <v/>
      </c>
      <c r="AD346" s="120" t="str">
        <f>IF(S346="","",VLOOKUP(AI346,種目名!$R$5:$T$104,3,0))</f>
        <v/>
      </c>
      <c r="AE346" s="117">
        <f t="shared" si="494"/>
        <v>0</v>
      </c>
      <c r="AF346" s="157" t="str">
        <f t="shared" si="495"/>
        <v/>
      </c>
      <c r="AG346" s="157" t="str">
        <f t="shared" si="496"/>
        <v/>
      </c>
      <c r="AH346" s="157">
        <f t="shared" si="497"/>
        <v>0</v>
      </c>
      <c r="AI346" s="157" t="str">
        <f t="shared" si="498"/>
        <v/>
      </c>
      <c r="AJ346" s="157" t="str">
        <f t="shared" si="499"/>
        <v/>
      </c>
      <c r="AK346" s="390"/>
      <c r="AL346" s="171">
        <f t="shared" si="427"/>
        <v>0</v>
      </c>
      <c r="AM346" s="399">
        <f t="shared" si="428"/>
        <v>0</v>
      </c>
      <c r="AN346" s="399">
        <f>COUNTIF($B$12:B346,B346)</f>
        <v>0</v>
      </c>
      <c r="AO346" s="399"/>
      <c r="AP346" s="399" t="str">
        <f t="shared" si="429"/>
        <v/>
      </c>
      <c r="AQ346" s="399" t="str">
        <f t="shared" si="429"/>
        <v/>
      </c>
      <c r="AR346" s="399" t="str">
        <f t="shared" si="429"/>
        <v/>
      </c>
      <c r="AS346" s="399" t="str">
        <f t="shared" si="423"/>
        <v/>
      </c>
      <c r="AT346" s="399">
        <f t="shared" si="430"/>
        <v>0</v>
      </c>
      <c r="AU346" s="399" t="str">
        <f t="shared" si="431"/>
        <v/>
      </c>
      <c r="AV346" s="399" t="str">
        <f t="shared" si="432"/>
        <v/>
      </c>
      <c r="AW346" s="399" t="str">
        <f t="shared" si="433"/>
        <v/>
      </c>
      <c r="AX346" s="399" t="str">
        <f t="shared" si="434"/>
        <v/>
      </c>
      <c r="AY346" s="399" t="str">
        <f t="shared" si="435"/>
        <v/>
      </c>
      <c r="AZ346" s="399" t="str">
        <f t="shared" si="422"/>
        <v/>
      </c>
      <c r="BA346" s="399" t="str">
        <f t="shared" si="422"/>
        <v/>
      </c>
      <c r="BB346" s="399" t="str">
        <f t="shared" si="422"/>
        <v/>
      </c>
      <c r="BC346" s="399" t="str">
        <f t="shared" si="422"/>
        <v/>
      </c>
      <c r="BD346" s="403" t="str">
        <f t="shared" si="422"/>
        <v/>
      </c>
      <c r="BE346" s="393">
        <f t="shared" si="436"/>
        <v>0</v>
      </c>
      <c r="BG346" s="399">
        <f t="shared" si="437"/>
        <v>0</v>
      </c>
      <c r="BH346" s="399">
        <f t="shared" si="438"/>
        <v>0</v>
      </c>
      <c r="BI346" s="412">
        <f t="shared" si="439"/>
        <v>0</v>
      </c>
      <c r="BJ346" s="413">
        <f t="shared" si="424"/>
        <v>0</v>
      </c>
      <c r="BK346" s="398" t="str">
        <f t="shared" si="425"/>
        <v>0</v>
      </c>
      <c r="BL346" s="398" t="str">
        <f t="shared" si="426"/>
        <v>0</v>
      </c>
      <c r="BM346" s="412">
        <f t="shared" si="440"/>
        <v>0</v>
      </c>
      <c r="BN346" s="412" t="str">
        <f t="shared" si="441"/>
        <v>0m0</v>
      </c>
      <c r="BO346" s="399">
        <f t="shared" si="442"/>
        <v>0</v>
      </c>
      <c r="BP346" s="399">
        <f t="shared" si="443"/>
        <v>0</v>
      </c>
      <c r="BQ346" s="412">
        <f t="shared" si="444"/>
        <v>0</v>
      </c>
      <c r="BR346" s="413">
        <f t="shared" si="445"/>
        <v>0</v>
      </c>
      <c r="BS346" s="398" t="str">
        <f t="shared" si="446"/>
        <v>0</v>
      </c>
      <c r="BT346" s="398" t="str">
        <f t="shared" si="447"/>
        <v>0</v>
      </c>
      <c r="BU346" s="412">
        <f t="shared" si="448"/>
        <v>0</v>
      </c>
      <c r="BV346" s="412" t="str">
        <f t="shared" si="449"/>
        <v>0m0</v>
      </c>
      <c r="BW346" s="399">
        <f t="shared" si="450"/>
        <v>0</v>
      </c>
      <c r="BX346" s="399">
        <f t="shared" si="451"/>
        <v>0</v>
      </c>
      <c r="BY346" s="412">
        <f t="shared" si="452"/>
        <v>0</v>
      </c>
      <c r="BZ346" s="413">
        <f t="shared" si="453"/>
        <v>0</v>
      </c>
      <c r="CA346" s="398" t="str">
        <f t="shared" si="454"/>
        <v>0</v>
      </c>
      <c r="CB346" s="398" t="str">
        <f t="shared" si="455"/>
        <v>0</v>
      </c>
      <c r="CC346" s="412">
        <f t="shared" si="456"/>
        <v>0</v>
      </c>
      <c r="CD346" s="412" t="str">
        <f t="shared" si="457"/>
        <v>0m0</v>
      </c>
      <c r="CE346" s="399">
        <f t="shared" si="458"/>
        <v>0</v>
      </c>
      <c r="CF346" s="399">
        <f t="shared" si="459"/>
        <v>0</v>
      </c>
      <c r="CG346" s="412">
        <f t="shared" si="460"/>
        <v>0</v>
      </c>
      <c r="CH346" s="413">
        <f t="shared" si="461"/>
        <v>0</v>
      </c>
      <c r="CI346" s="398" t="str">
        <f t="shared" si="462"/>
        <v>0</v>
      </c>
      <c r="CJ346" s="398" t="str">
        <f t="shared" si="463"/>
        <v>0</v>
      </c>
      <c r="CK346" s="412">
        <f t="shared" si="464"/>
        <v>0</v>
      </c>
      <c r="CL346" s="412" t="str">
        <f t="shared" si="465"/>
        <v>0m0</v>
      </c>
      <c r="CM346" s="399">
        <f t="shared" si="466"/>
        <v>0</v>
      </c>
      <c r="CN346" s="399">
        <f t="shared" si="467"/>
        <v>0</v>
      </c>
      <c r="CO346" s="412">
        <f t="shared" si="468"/>
        <v>0</v>
      </c>
      <c r="CP346" s="413">
        <f t="shared" si="469"/>
        <v>0</v>
      </c>
      <c r="CQ346" s="398" t="str">
        <f t="shared" si="470"/>
        <v>0</v>
      </c>
      <c r="CR346" s="398" t="str">
        <f t="shared" si="471"/>
        <v>0</v>
      </c>
      <c r="CS346" s="412">
        <f t="shared" si="472"/>
        <v>0</v>
      </c>
      <c r="CT346" s="412" t="str">
        <f t="shared" si="473"/>
        <v>0m0</v>
      </c>
      <c r="CU346" s="412">
        <f t="shared" si="474"/>
        <v>0</v>
      </c>
      <c r="CV346" s="412">
        <f t="shared" si="475"/>
        <v>0</v>
      </c>
      <c r="CW346" s="412">
        <f t="shared" si="476"/>
        <v>0</v>
      </c>
      <c r="CX346" s="412">
        <f t="shared" si="477"/>
        <v>0</v>
      </c>
      <c r="CY346" s="412">
        <f t="shared" si="478"/>
        <v>0</v>
      </c>
      <c r="CZ346" s="412" t="str">
        <f t="shared" si="479"/>
        <v/>
      </c>
      <c r="DA346" s="412" t="str">
        <f t="shared" si="480"/>
        <v/>
      </c>
      <c r="DB346" s="412" t="str">
        <f t="shared" si="481"/>
        <v/>
      </c>
      <c r="DC346" s="412" t="str">
        <f t="shared" si="482"/>
        <v/>
      </c>
      <c r="DD346" s="412" t="str">
        <f t="shared" si="483"/>
        <v/>
      </c>
      <c r="DE346" s="412"/>
      <c r="DF346" s="411"/>
      <c r="DG346" s="412" t="str">
        <f t="shared" si="484"/>
        <v/>
      </c>
      <c r="DH346" s="412" t="str">
        <f t="shared" si="485"/>
        <v/>
      </c>
      <c r="DI346" s="412">
        <f t="shared" si="486"/>
        <v>0</v>
      </c>
      <c r="DJ346" s="412" t="str">
        <f t="shared" si="487"/>
        <v/>
      </c>
      <c r="DK346" s="412" t="str">
        <f t="shared" si="488"/>
        <v/>
      </c>
      <c r="DL346" s="412" t="str">
        <f t="shared" si="489"/>
        <v/>
      </c>
      <c r="DM346" s="412" t="str">
        <f t="shared" si="490"/>
        <v/>
      </c>
      <c r="DN346" s="412" t="str">
        <f t="shared" si="491"/>
        <v/>
      </c>
      <c r="DO346" s="412" t="str">
        <f t="shared" si="492"/>
        <v/>
      </c>
    </row>
    <row r="347" spans="1:119" s="157" customFormat="1" ht="18" hidden="1" customHeight="1">
      <c r="A347" s="161" t="str">
        <f t="shared" si="421"/>
        <v/>
      </c>
      <c r="B347" s="158"/>
      <c r="C347" s="31" t="str">
        <f>IF(B347="","",VLOOKUP(B347,学連登録!$C$2:$G$3000,2,FALSE))</f>
        <v/>
      </c>
      <c r="D347" s="32" t="str">
        <f>IF(B347="","",VLOOKUP(B347,学連登録!$C$2:$G$3000,3,FALSE))</f>
        <v/>
      </c>
      <c r="E347" s="33" t="str">
        <f>IF(B347="","",VLOOKUP(B347,学連登録!$C$2:$G$3000,4,FALSE))</f>
        <v/>
      </c>
      <c r="F347" s="383" t="str">
        <f>IF(B347="","",VLOOKUP(B347,学連登録!$C$2:$I$3000,7,FALSE))</f>
        <v/>
      </c>
      <c r="G347" s="160"/>
      <c r="H347" s="905"/>
      <c r="I347" s="907"/>
      <c r="J347" s="160"/>
      <c r="K347" s="905"/>
      <c r="L347" s="906"/>
      <c r="M347" s="160"/>
      <c r="N347" s="819"/>
      <c r="O347" s="820"/>
      <c r="P347" s="159"/>
      <c r="Q347" s="905"/>
      <c r="R347" s="906"/>
      <c r="S347" s="159"/>
      <c r="T347" s="905"/>
      <c r="U347" s="906"/>
      <c r="V347" s="103" t="str">
        <f>IF(B347="","",VLOOKUP(B347,学連登録!$C$2:$H$3000,6,FALSE))</f>
        <v/>
      </c>
      <c r="Y347" s="118" t="str">
        <f t="shared" si="493"/>
        <v/>
      </c>
      <c r="Z347" s="97" t="str">
        <f>IF(G347="","",VLOOKUP(G347,種目名!$R$5:$T$104,3,0))</f>
        <v/>
      </c>
      <c r="AA347" s="99" t="str">
        <f>IF(J347="","",VLOOKUP(J347,種目名!$R$5:$T$104,3,0))</f>
        <v/>
      </c>
      <c r="AB347" s="119" t="str">
        <f>IF(M347="","",VLOOKUP(M347,種目名!$R$5:$T$104,3,0))</f>
        <v/>
      </c>
      <c r="AC347" s="119" t="str">
        <f>IF(P347="","",VLOOKUP(AF347,種目名!$R$5:$T$104,3,0))</f>
        <v/>
      </c>
      <c r="AD347" s="120" t="str">
        <f>IF(S347="","",VLOOKUP(AI347,種目名!$R$5:$T$104,3,0))</f>
        <v/>
      </c>
      <c r="AE347" s="117">
        <f t="shared" si="494"/>
        <v>0</v>
      </c>
      <c r="AF347" s="157" t="str">
        <f t="shared" si="495"/>
        <v/>
      </c>
      <c r="AG347" s="157" t="str">
        <f t="shared" si="496"/>
        <v/>
      </c>
      <c r="AH347" s="157">
        <f t="shared" si="497"/>
        <v>0</v>
      </c>
      <c r="AI347" s="157" t="str">
        <f t="shared" si="498"/>
        <v/>
      </c>
      <c r="AJ347" s="157" t="str">
        <f t="shared" si="499"/>
        <v/>
      </c>
      <c r="AK347" s="390"/>
      <c r="AL347" s="171">
        <f t="shared" si="427"/>
        <v>0</v>
      </c>
      <c r="AM347" s="399">
        <f t="shared" si="428"/>
        <v>0</v>
      </c>
      <c r="AN347" s="399">
        <f>COUNTIF($B$12:B347,B347)</f>
        <v>0</v>
      </c>
      <c r="AO347" s="399"/>
      <c r="AP347" s="399" t="str">
        <f t="shared" si="429"/>
        <v/>
      </c>
      <c r="AQ347" s="399" t="str">
        <f t="shared" si="429"/>
        <v/>
      </c>
      <c r="AR347" s="399" t="str">
        <f t="shared" si="429"/>
        <v/>
      </c>
      <c r="AS347" s="399" t="str">
        <f t="shared" si="423"/>
        <v/>
      </c>
      <c r="AT347" s="399">
        <f t="shared" si="430"/>
        <v>0</v>
      </c>
      <c r="AU347" s="399" t="str">
        <f t="shared" si="431"/>
        <v/>
      </c>
      <c r="AV347" s="399" t="str">
        <f t="shared" si="432"/>
        <v/>
      </c>
      <c r="AW347" s="399" t="str">
        <f t="shared" si="433"/>
        <v/>
      </c>
      <c r="AX347" s="399" t="str">
        <f t="shared" si="434"/>
        <v/>
      </c>
      <c r="AY347" s="399" t="str">
        <f t="shared" si="435"/>
        <v/>
      </c>
      <c r="AZ347" s="399" t="str">
        <f t="shared" si="422"/>
        <v/>
      </c>
      <c r="BA347" s="399" t="str">
        <f t="shared" si="422"/>
        <v/>
      </c>
      <c r="BB347" s="399" t="str">
        <f t="shared" si="422"/>
        <v/>
      </c>
      <c r="BC347" s="399" t="str">
        <f t="shared" si="422"/>
        <v/>
      </c>
      <c r="BD347" s="403" t="str">
        <f t="shared" si="422"/>
        <v/>
      </c>
      <c r="BE347" s="393">
        <f t="shared" si="436"/>
        <v>0</v>
      </c>
      <c r="BG347" s="399">
        <f t="shared" si="437"/>
        <v>0</v>
      </c>
      <c r="BH347" s="399">
        <f t="shared" si="438"/>
        <v>0</v>
      </c>
      <c r="BI347" s="412">
        <f t="shared" si="439"/>
        <v>0</v>
      </c>
      <c r="BJ347" s="413">
        <f t="shared" si="424"/>
        <v>0</v>
      </c>
      <c r="BK347" s="398" t="str">
        <f t="shared" si="425"/>
        <v>0</v>
      </c>
      <c r="BL347" s="398" t="str">
        <f t="shared" si="426"/>
        <v>0</v>
      </c>
      <c r="BM347" s="412">
        <f t="shared" si="440"/>
        <v>0</v>
      </c>
      <c r="BN347" s="412" t="str">
        <f t="shared" si="441"/>
        <v>0m0</v>
      </c>
      <c r="BO347" s="399">
        <f t="shared" si="442"/>
        <v>0</v>
      </c>
      <c r="BP347" s="399">
        <f t="shared" si="443"/>
        <v>0</v>
      </c>
      <c r="BQ347" s="412">
        <f t="shared" si="444"/>
        <v>0</v>
      </c>
      <c r="BR347" s="413">
        <f t="shared" si="445"/>
        <v>0</v>
      </c>
      <c r="BS347" s="398" t="str">
        <f t="shared" si="446"/>
        <v>0</v>
      </c>
      <c r="BT347" s="398" t="str">
        <f t="shared" si="447"/>
        <v>0</v>
      </c>
      <c r="BU347" s="412">
        <f t="shared" si="448"/>
        <v>0</v>
      </c>
      <c r="BV347" s="412" t="str">
        <f t="shared" si="449"/>
        <v>0m0</v>
      </c>
      <c r="BW347" s="399">
        <f t="shared" si="450"/>
        <v>0</v>
      </c>
      <c r="BX347" s="399">
        <f t="shared" si="451"/>
        <v>0</v>
      </c>
      <c r="BY347" s="412">
        <f t="shared" si="452"/>
        <v>0</v>
      </c>
      <c r="BZ347" s="413">
        <f t="shared" si="453"/>
        <v>0</v>
      </c>
      <c r="CA347" s="398" t="str">
        <f t="shared" si="454"/>
        <v>0</v>
      </c>
      <c r="CB347" s="398" t="str">
        <f t="shared" si="455"/>
        <v>0</v>
      </c>
      <c r="CC347" s="412">
        <f t="shared" si="456"/>
        <v>0</v>
      </c>
      <c r="CD347" s="412" t="str">
        <f t="shared" si="457"/>
        <v>0m0</v>
      </c>
      <c r="CE347" s="399">
        <f t="shared" si="458"/>
        <v>0</v>
      </c>
      <c r="CF347" s="399">
        <f t="shared" si="459"/>
        <v>0</v>
      </c>
      <c r="CG347" s="412">
        <f t="shared" si="460"/>
        <v>0</v>
      </c>
      <c r="CH347" s="413">
        <f t="shared" si="461"/>
        <v>0</v>
      </c>
      <c r="CI347" s="398" t="str">
        <f t="shared" si="462"/>
        <v>0</v>
      </c>
      <c r="CJ347" s="398" t="str">
        <f t="shared" si="463"/>
        <v>0</v>
      </c>
      <c r="CK347" s="412">
        <f t="shared" si="464"/>
        <v>0</v>
      </c>
      <c r="CL347" s="412" t="str">
        <f t="shared" si="465"/>
        <v>0m0</v>
      </c>
      <c r="CM347" s="399">
        <f t="shared" si="466"/>
        <v>0</v>
      </c>
      <c r="CN347" s="399">
        <f t="shared" si="467"/>
        <v>0</v>
      </c>
      <c r="CO347" s="412">
        <f t="shared" si="468"/>
        <v>0</v>
      </c>
      <c r="CP347" s="413">
        <f t="shared" si="469"/>
        <v>0</v>
      </c>
      <c r="CQ347" s="398" t="str">
        <f t="shared" si="470"/>
        <v>0</v>
      </c>
      <c r="CR347" s="398" t="str">
        <f t="shared" si="471"/>
        <v>0</v>
      </c>
      <c r="CS347" s="412">
        <f t="shared" si="472"/>
        <v>0</v>
      </c>
      <c r="CT347" s="412" t="str">
        <f t="shared" si="473"/>
        <v>0m0</v>
      </c>
      <c r="CU347" s="412">
        <f t="shared" si="474"/>
        <v>0</v>
      </c>
      <c r="CV347" s="412">
        <f t="shared" si="475"/>
        <v>0</v>
      </c>
      <c r="CW347" s="412">
        <f t="shared" si="476"/>
        <v>0</v>
      </c>
      <c r="CX347" s="412">
        <f t="shared" si="477"/>
        <v>0</v>
      </c>
      <c r="CY347" s="412">
        <f t="shared" si="478"/>
        <v>0</v>
      </c>
      <c r="CZ347" s="412" t="str">
        <f t="shared" si="479"/>
        <v/>
      </c>
      <c r="DA347" s="412" t="str">
        <f t="shared" si="480"/>
        <v/>
      </c>
      <c r="DB347" s="412" t="str">
        <f t="shared" si="481"/>
        <v/>
      </c>
      <c r="DC347" s="412" t="str">
        <f t="shared" si="482"/>
        <v/>
      </c>
      <c r="DD347" s="412" t="str">
        <f t="shared" si="483"/>
        <v/>
      </c>
      <c r="DE347" s="412"/>
      <c r="DF347" s="411"/>
      <c r="DG347" s="412" t="str">
        <f t="shared" si="484"/>
        <v/>
      </c>
      <c r="DH347" s="412" t="str">
        <f t="shared" si="485"/>
        <v/>
      </c>
      <c r="DI347" s="412">
        <f t="shared" si="486"/>
        <v>0</v>
      </c>
      <c r="DJ347" s="412" t="str">
        <f t="shared" si="487"/>
        <v/>
      </c>
      <c r="DK347" s="412" t="str">
        <f t="shared" si="488"/>
        <v/>
      </c>
      <c r="DL347" s="412" t="str">
        <f t="shared" si="489"/>
        <v/>
      </c>
      <c r="DM347" s="412" t="str">
        <f t="shared" si="490"/>
        <v/>
      </c>
      <c r="DN347" s="412" t="str">
        <f t="shared" si="491"/>
        <v/>
      </c>
      <c r="DO347" s="412" t="str">
        <f t="shared" si="492"/>
        <v/>
      </c>
    </row>
    <row r="348" spans="1:119" s="157" customFormat="1" ht="18" hidden="1" customHeight="1">
      <c r="A348" s="161" t="str">
        <f t="shared" si="421"/>
        <v/>
      </c>
      <c r="B348" s="158"/>
      <c r="C348" s="31" t="str">
        <f>IF(B348="","",VLOOKUP(B348,学連登録!$C$2:$G$3000,2,FALSE))</f>
        <v/>
      </c>
      <c r="D348" s="32" t="str">
        <f>IF(B348="","",VLOOKUP(B348,学連登録!$C$2:$G$3000,3,FALSE))</f>
        <v/>
      </c>
      <c r="E348" s="33" t="str">
        <f>IF(B348="","",VLOOKUP(B348,学連登録!$C$2:$G$3000,4,FALSE))</f>
        <v/>
      </c>
      <c r="F348" s="383" t="str">
        <f>IF(B348="","",VLOOKUP(B348,学連登録!$C$2:$I$3000,7,FALSE))</f>
        <v/>
      </c>
      <c r="G348" s="160"/>
      <c r="H348" s="905"/>
      <c r="I348" s="907"/>
      <c r="J348" s="160"/>
      <c r="K348" s="905"/>
      <c r="L348" s="906"/>
      <c r="M348" s="160"/>
      <c r="N348" s="819"/>
      <c r="O348" s="820"/>
      <c r="P348" s="159"/>
      <c r="Q348" s="905"/>
      <c r="R348" s="906"/>
      <c r="S348" s="159"/>
      <c r="T348" s="905"/>
      <c r="U348" s="906"/>
      <c r="V348" s="103" t="str">
        <f>IF(B348="","",VLOOKUP(B348,学連登録!$C$2:$H$3000,6,FALSE))</f>
        <v/>
      </c>
      <c r="Y348" s="118" t="str">
        <f t="shared" si="493"/>
        <v/>
      </c>
      <c r="Z348" s="97" t="str">
        <f>IF(G348="","",VLOOKUP(G348,種目名!$R$5:$T$104,3,0))</f>
        <v/>
      </c>
      <c r="AA348" s="99" t="str">
        <f>IF(J348="","",VLOOKUP(J348,種目名!$R$5:$T$104,3,0))</f>
        <v/>
      </c>
      <c r="AB348" s="119" t="str">
        <f>IF(M348="","",VLOOKUP(M348,種目名!$R$5:$T$104,3,0))</f>
        <v/>
      </c>
      <c r="AC348" s="119" t="str">
        <f>IF(P348="","",VLOOKUP(AF348,種目名!$R$5:$T$104,3,0))</f>
        <v/>
      </c>
      <c r="AD348" s="120" t="str">
        <f>IF(S348="","",VLOOKUP(AI348,種目名!$R$5:$T$104,3,0))</f>
        <v/>
      </c>
      <c r="AE348" s="117">
        <f t="shared" si="494"/>
        <v>0</v>
      </c>
      <c r="AF348" s="157" t="str">
        <f t="shared" si="495"/>
        <v/>
      </c>
      <c r="AG348" s="157" t="str">
        <f t="shared" si="496"/>
        <v/>
      </c>
      <c r="AH348" s="157">
        <f t="shared" si="497"/>
        <v>0</v>
      </c>
      <c r="AI348" s="157" t="str">
        <f t="shared" si="498"/>
        <v/>
      </c>
      <c r="AJ348" s="157" t="str">
        <f t="shared" si="499"/>
        <v/>
      </c>
      <c r="AK348" s="390"/>
      <c r="AL348" s="171">
        <f t="shared" si="427"/>
        <v>0</v>
      </c>
      <c r="AM348" s="399">
        <f t="shared" si="428"/>
        <v>0</v>
      </c>
      <c r="AN348" s="399">
        <f>COUNTIF($B$12:B348,B348)</f>
        <v>0</v>
      </c>
      <c r="AO348" s="399"/>
      <c r="AP348" s="399" t="str">
        <f t="shared" si="429"/>
        <v/>
      </c>
      <c r="AQ348" s="399" t="str">
        <f t="shared" si="429"/>
        <v/>
      </c>
      <c r="AR348" s="399" t="str">
        <f t="shared" si="429"/>
        <v/>
      </c>
      <c r="AS348" s="399" t="str">
        <f t="shared" si="423"/>
        <v/>
      </c>
      <c r="AT348" s="399">
        <f t="shared" si="430"/>
        <v>0</v>
      </c>
      <c r="AU348" s="399" t="str">
        <f t="shared" si="431"/>
        <v/>
      </c>
      <c r="AV348" s="399" t="str">
        <f t="shared" si="432"/>
        <v/>
      </c>
      <c r="AW348" s="399" t="str">
        <f t="shared" si="433"/>
        <v/>
      </c>
      <c r="AX348" s="399" t="str">
        <f t="shared" si="434"/>
        <v/>
      </c>
      <c r="AY348" s="399" t="str">
        <f t="shared" si="435"/>
        <v/>
      </c>
      <c r="AZ348" s="399" t="str">
        <f t="shared" si="422"/>
        <v/>
      </c>
      <c r="BA348" s="399" t="str">
        <f t="shared" si="422"/>
        <v/>
      </c>
      <c r="BB348" s="399" t="str">
        <f t="shared" si="422"/>
        <v/>
      </c>
      <c r="BC348" s="399" t="str">
        <f t="shared" si="422"/>
        <v/>
      </c>
      <c r="BD348" s="403" t="str">
        <f t="shared" si="422"/>
        <v/>
      </c>
      <c r="BE348" s="393">
        <f t="shared" si="436"/>
        <v>0</v>
      </c>
      <c r="BG348" s="399">
        <f t="shared" si="437"/>
        <v>0</v>
      </c>
      <c r="BH348" s="399">
        <f t="shared" si="438"/>
        <v>0</v>
      </c>
      <c r="BI348" s="412">
        <f t="shared" si="439"/>
        <v>0</v>
      </c>
      <c r="BJ348" s="413">
        <f t="shared" si="424"/>
        <v>0</v>
      </c>
      <c r="BK348" s="398" t="str">
        <f t="shared" si="425"/>
        <v>0</v>
      </c>
      <c r="BL348" s="398" t="str">
        <f t="shared" si="426"/>
        <v>0</v>
      </c>
      <c r="BM348" s="412">
        <f t="shared" si="440"/>
        <v>0</v>
      </c>
      <c r="BN348" s="412" t="str">
        <f t="shared" si="441"/>
        <v>0m0</v>
      </c>
      <c r="BO348" s="399">
        <f t="shared" si="442"/>
        <v>0</v>
      </c>
      <c r="BP348" s="399">
        <f t="shared" si="443"/>
        <v>0</v>
      </c>
      <c r="BQ348" s="412">
        <f t="shared" si="444"/>
        <v>0</v>
      </c>
      <c r="BR348" s="413">
        <f t="shared" si="445"/>
        <v>0</v>
      </c>
      <c r="BS348" s="398" t="str">
        <f t="shared" si="446"/>
        <v>0</v>
      </c>
      <c r="BT348" s="398" t="str">
        <f t="shared" si="447"/>
        <v>0</v>
      </c>
      <c r="BU348" s="412">
        <f t="shared" si="448"/>
        <v>0</v>
      </c>
      <c r="BV348" s="412" t="str">
        <f t="shared" si="449"/>
        <v>0m0</v>
      </c>
      <c r="BW348" s="399">
        <f t="shared" si="450"/>
        <v>0</v>
      </c>
      <c r="BX348" s="399">
        <f t="shared" si="451"/>
        <v>0</v>
      </c>
      <c r="BY348" s="412">
        <f t="shared" si="452"/>
        <v>0</v>
      </c>
      <c r="BZ348" s="413">
        <f t="shared" si="453"/>
        <v>0</v>
      </c>
      <c r="CA348" s="398" t="str">
        <f t="shared" si="454"/>
        <v>0</v>
      </c>
      <c r="CB348" s="398" t="str">
        <f t="shared" si="455"/>
        <v>0</v>
      </c>
      <c r="CC348" s="412">
        <f t="shared" si="456"/>
        <v>0</v>
      </c>
      <c r="CD348" s="412" t="str">
        <f t="shared" si="457"/>
        <v>0m0</v>
      </c>
      <c r="CE348" s="399">
        <f t="shared" si="458"/>
        <v>0</v>
      </c>
      <c r="CF348" s="399">
        <f t="shared" si="459"/>
        <v>0</v>
      </c>
      <c r="CG348" s="412">
        <f t="shared" si="460"/>
        <v>0</v>
      </c>
      <c r="CH348" s="413">
        <f t="shared" si="461"/>
        <v>0</v>
      </c>
      <c r="CI348" s="398" t="str">
        <f t="shared" si="462"/>
        <v>0</v>
      </c>
      <c r="CJ348" s="398" t="str">
        <f t="shared" si="463"/>
        <v>0</v>
      </c>
      <c r="CK348" s="412">
        <f t="shared" si="464"/>
        <v>0</v>
      </c>
      <c r="CL348" s="412" t="str">
        <f t="shared" si="465"/>
        <v>0m0</v>
      </c>
      <c r="CM348" s="399">
        <f t="shared" si="466"/>
        <v>0</v>
      </c>
      <c r="CN348" s="399">
        <f t="shared" si="467"/>
        <v>0</v>
      </c>
      <c r="CO348" s="412">
        <f t="shared" si="468"/>
        <v>0</v>
      </c>
      <c r="CP348" s="413">
        <f t="shared" si="469"/>
        <v>0</v>
      </c>
      <c r="CQ348" s="398" t="str">
        <f t="shared" si="470"/>
        <v>0</v>
      </c>
      <c r="CR348" s="398" t="str">
        <f t="shared" si="471"/>
        <v>0</v>
      </c>
      <c r="CS348" s="412">
        <f t="shared" si="472"/>
        <v>0</v>
      </c>
      <c r="CT348" s="412" t="str">
        <f t="shared" si="473"/>
        <v>0m0</v>
      </c>
      <c r="CU348" s="412">
        <f t="shared" si="474"/>
        <v>0</v>
      </c>
      <c r="CV348" s="412">
        <f t="shared" si="475"/>
        <v>0</v>
      </c>
      <c r="CW348" s="412">
        <f t="shared" si="476"/>
        <v>0</v>
      </c>
      <c r="CX348" s="412">
        <f t="shared" si="477"/>
        <v>0</v>
      </c>
      <c r="CY348" s="412">
        <f t="shared" si="478"/>
        <v>0</v>
      </c>
      <c r="CZ348" s="412" t="str">
        <f t="shared" si="479"/>
        <v/>
      </c>
      <c r="DA348" s="412" t="str">
        <f t="shared" si="480"/>
        <v/>
      </c>
      <c r="DB348" s="412" t="str">
        <f t="shared" si="481"/>
        <v/>
      </c>
      <c r="DC348" s="412" t="str">
        <f t="shared" si="482"/>
        <v/>
      </c>
      <c r="DD348" s="412" t="str">
        <f t="shared" si="483"/>
        <v/>
      </c>
      <c r="DE348" s="412"/>
      <c r="DF348" s="411"/>
      <c r="DG348" s="412" t="str">
        <f t="shared" si="484"/>
        <v/>
      </c>
      <c r="DH348" s="412" t="str">
        <f t="shared" si="485"/>
        <v/>
      </c>
      <c r="DI348" s="412">
        <f t="shared" si="486"/>
        <v>0</v>
      </c>
      <c r="DJ348" s="412" t="str">
        <f t="shared" si="487"/>
        <v/>
      </c>
      <c r="DK348" s="412" t="str">
        <f t="shared" si="488"/>
        <v/>
      </c>
      <c r="DL348" s="412" t="str">
        <f t="shared" si="489"/>
        <v/>
      </c>
      <c r="DM348" s="412" t="str">
        <f t="shared" si="490"/>
        <v/>
      </c>
      <c r="DN348" s="412" t="str">
        <f t="shared" si="491"/>
        <v/>
      </c>
      <c r="DO348" s="412" t="str">
        <f t="shared" si="492"/>
        <v/>
      </c>
    </row>
    <row r="349" spans="1:119" s="157" customFormat="1" ht="18" hidden="1" customHeight="1">
      <c r="A349" s="161" t="str">
        <f t="shared" si="421"/>
        <v/>
      </c>
      <c r="B349" s="158"/>
      <c r="C349" s="31" t="str">
        <f>IF(B349="","",VLOOKUP(B349,学連登録!$C$2:$G$3000,2,FALSE))</f>
        <v/>
      </c>
      <c r="D349" s="32" t="str">
        <f>IF(B349="","",VLOOKUP(B349,学連登録!$C$2:$G$3000,3,FALSE))</f>
        <v/>
      </c>
      <c r="E349" s="33" t="str">
        <f>IF(B349="","",VLOOKUP(B349,学連登録!$C$2:$G$3000,4,FALSE))</f>
        <v/>
      </c>
      <c r="F349" s="383" t="str">
        <f>IF(B349="","",VLOOKUP(B349,学連登録!$C$2:$I$3000,7,FALSE))</f>
        <v/>
      </c>
      <c r="G349" s="160"/>
      <c r="H349" s="905"/>
      <c r="I349" s="907"/>
      <c r="J349" s="160"/>
      <c r="K349" s="905"/>
      <c r="L349" s="906"/>
      <c r="M349" s="160"/>
      <c r="N349" s="819"/>
      <c r="O349" s="820"/>
      <c r="P349" s="159"/>
      <c r="Q349" s="905"/>
      <c r="R349" s="906"/>
      <c r="S349" s="159"/>
      <c r="T349" s="905"/>
      <c r="U349" s="906"/>
      <c r="V349" s="103" t="str">
        <f>IF(B349="","",VLOOKUP(B349,学連登録!$C$2:$H$3000,6,FALSE))</f>
        <v/>
      </c>
      <c r="Y349" s="118" t="str">
        <f t="shared" si="493"/>
        <v/>
      </c>
      <c r="Z349" s="97" t="str">
        <f>IF(G349="","",VLOOKUP(G349,種目名!$R$5:$T$104,3,0))</f>
        <v/>
      </c>
      <c r="AA349" s="99" t="str">
        <f>IF(J349="","",VLOOKUP(J349,種目名!$R$5:$T$104,3,0))</f>
        <v/>
      </c>
      <c r="AB349" s="119" t="str">
        <f>IF(M349="","",VLOOKUP(M349,種目名!$R$5:$T$104,3,0))</f>
        <v/>
      </c>
      <c r="AC349" s="119" t="str">
        <f>IF(P349="","",VLOOKUP(AF349,種目名!$R$5:$T$104,3,0))</f>
        <v/>
      </c>
      <c r="AD349" s="120" t="str">
        <f>IF(S349="","",VLOOKUP(AI349,種目名!$R$5:$T$104,3,0))</f>
        <v/>
      </c>
      <c r="AE349" s="117">
        <f t="shared" si="494"/>
        <v>0</v>
      </c>
      <c r="AF349" s="157" t="str">
        <f t="shared" si="495"/>
        <v/>
      </c>
      <c r="AG349" s="157" t="str">
        <f t="shared" si="496"/>
        <v/>
      </c>
      <c r="AH349" s="157">
        <f t="shared" si="497"/>
        <v>0</v>
      </c>
      <c r="AI349" s="157" t="str">
        <f t="shared" si="498"/>
        <v/>
      </c>
      <c r="AJ349" s="157" t="str">
        <f t="shared" si="499"/>
        <v/>
      </c>
      <c r="AK349" s="390"/>
      <c r="AL349" s="171">
        <f t="shared" si="427"/>
        <v>0</v>
      </c>
      <c r="AM349" s="399">
        <f t="shared" si="428"/>
        <v>0</v>
      </c>
      <c r="AN349" s="399">
        <f>COUNTIF($B$12:B349,B349)</f>
        <v>0</v>
      </c>
      <c r="AO349" s="399"/>
      <c r="AP349" s="399" t="str">
        <f t="shared" si="429"/>
        <v/>
      </c>
      <c r="AQ349" s="399" t="str">
        <f t="shared" si="429"/>
        <v/>
      </c>
      <c r="AR349" s="399" t="str">
        <f t="shared" si="429"/>
        <v/>
      </c>
      <c r="AS349" s="399" t="str">
        <f t="shared" si="423"/>
        <v/>
      </c>
      <c r="AT349" s="399">
        <f t="shared" si="430"/>
        <v>0</v>
      </c>
      <c r="AU349" s="399" t="str">
        <f t="shared" si="431"/>
        <v/>
      </c>
      <c r="AV349" s="399" t="str">
        <f t="shared" si="432"/>
        <v/>
      </c>
      <c r="AW349" s="399" t="str">
        <f t="shared" si="433"/>
        <v/>
      </c>
      <c r="AX349" s="399" t="str">
        <f t="shared" si="434"/>
        <v/>
      </c>
      <c r="AY349" s="399" t="str">
        <f t="shared" si="435"/>
        <v/>
      </c>
      <c r="AZ349" s="399" t="str">
        <f t="shared" si="422"/>
        <v/>
      </c>
      <c r="BA349" s="399" t="str">
        <f t="shared" si="422"/>
        <v/>
      </c>
      <c r="BB349" s="399" t="str">
        <f t="shared" si="422"/>
        <v/>
      </c>
      <c r="BC349" s="399" t="str">
        <f t="shared" si="422"/>
        <v/>
      </c>
      <c r="BD349" s="403" t="str">
        <f t="shared" si="422"/>
        <v/>
      </c>
      <c r="BE349" s="393">
        <f t="shared" si="436"/>
        <v>0</v>
      </c>
      <c r="BG349" s="399">
        <f t="shared" si="437"/>
        <v>0</v>
      </c>
      <c r="BH349" s="399">
        <f t="shared" si="438"/>
        <v>0</v>
      </c>
      <c r="BI349" s="412">
        <f t="shared" si="439"/>
        <v>0</v>
      </c>
      <c r="BJ349" s="413">
        <f t="shared" si="424"/>
        <v>0</v>
      </c>
      <c r="BK349" s="398" t="str">
        <f t="shared" si="425"/>
        <v>0</v>
      </c>
      <c r="BL349" s="398" t="str">
        <f t="shared" si="426"/>
        <v>0</v>
      </c>
      <c r="BM349" s="412">
        <f t="shared" si="440"/>
        <v>0</v>
      </c>
      <c r="BN349" s="412" t="str">
        <f t="shared" si="441"/>
        <v>0m0</v>
      </c>
      <c r="BO349" s="399">
        <f t="shared" si="442"/>
        <v>0</v>
      </c>
      <c r="BP349" s="399">
        <f t="shared" si="443"/>
        <v>0</v>
      </c>
      <c r="BQ349" s="412">
        <f t="shared" si="444"/>
        <v>0</v>
      </c>
      <c r="BR349" s="413">
        <f t="shared" si="445"/>
        <v>0</v>
      </c>
      <c r="BS349" s="398" t="str">
        <f t="shared" si="446"/>
        <v>0</v>
      </c>
      <c r="BT349" s="398" t="str">
        <f t="shared" si="447"/>
        <v>0</v>
      </c>
      <c r="BU349" s="412">
        <f t="shared" si="448"/>
        <v>0</v>
      </c>
      <c r="BV349" s="412" t="str">
        <f t="shared" si="449"/>
        <v>0m0</v>
      </c>
      <c r="BW349" s="399">
        <f t="shared" si="450"/>
        <v>0</v>
      </c>
      <c r="BX349" s="399">
        <f t="shared" si="451"/>
        <v>0</v>
      </c>
      <c r="BY349" s="412">
        <f t="shared" si="452"/>
        <v>0</v>
      </c>
      <c r="BZ349" s="413">
        <f t="shared" si="453"/>
        <v>0</v>
      </c>
      <c r="CA349" s="398" t="str">
        <f t="shared" si="454"/>
        <v>0</v>
      </c>
      <c r="CB349" s="398" t="str">
        <f t="shared" si="455"/>
        <v>0</v>
      </c>
      <c r="CC349" s="412">
        <f t="shared" si="456"/>
        <v>0</v>
      </c>
      <c r="CD349" s="412" t="str">
        <f t="shared" si="457"/>
        <v>0m0</v>
      </c>
      <c r="CE349" s="399">
        <f t="shared" si="458"/>
        <v>0</v>
      </c>
      <c r="CF349" s="399">
        <f t="shared" si="459"/>
        <v>0</v>
      </c>
      <c r="CG349" s="412">
        <f t="shared" si="460"/>
        <v>0</v>
      </c>
      <c r="CH349" s="413">
        <f t="shared" si="461"/>
        <v>0</v>
      </c>
      <c r="CI349" s="398" t="str">
        <f t="shared" si="462"/>
        <v>0</v>
      </c>
      <c r="CJ349" s="398" t="str">
        <f t="shared" si="463"/>
        <v>0</v>
      </c>
      <c r="CK349" s="412">
        <f t="shared" si="464"/>
        <v>0</v>
      </c>
      <c r="CL349" s="412" t="str">
        <f t="shared" si="465"/>
        <v>0m0</v>
      </c>
      <c r="CM349" s="399">
        <f t="shared" si="466"/>
        <v>0</v>
      </c>
      <c r="CN349" s="399">
        <f t="shared" si="467"/>
        <v>0</v>
      </c>
      <c r="CO349" s="412">
        <f t="shared" si="468"/>
        <v>0</v>
      </c>
      <c r="CP349" s="413">
        <f t="shared" si="469"/>
        <v>0</v>
      </c>
      <c r="CQ349" s="398" t="str">
        <f t="shared" si="470"/>
        <v>0</v>
      </c>
      <c r="CR349" s="398" t="str">
        <f t="shared" si="471"/>
        <v>0</v>
      </c>
      <c r="CS349" s="412">
        <f t="shared" si="472"/>
        <v>0</v>
      </c>
      <c r="CT349" s="412" t="str">
        <f t="shared" si="473"/>
        <v>0m0</v>
      </c>
      <c r="CU349" s="412">
        <f t="shared" si="474"/>
        <v>0</v>
      </c>
      <c r="CV349" s="412">
        <f t="shared" si="475"/>
        <v>0</v>
      </c>
      <c r="CW349" s="412">
        <f t="shared" si="476"/>
        <v>0</v>
      </c>
      <c r="CX349" s="412">
        <f t="shared" si="477"/>
        <v>0</v>
      </c>
      <c r="CY349" s="412">
        <f t="shared" si="478"/>
        <v>0</v>
      </c>
      <c r="CZ349" s="412" t="str">
        <f t="shared" si="479"/>
        <v/>
      </c>
      <c r="DA349" s="412" t="str">
        <f t="shared" si="480"/>
        <v/>
      </c>
      <c r="DB349" s="412" t="str">
        <f t="shared" si="481"/>
        <v/>
      </c>
      <c r="DC349" s="412" t="str">
        <f t="shared" si="482"/>
        <v/>
      </c>
      <c r="DD349" s="412" t="str">
        <f t="shared" si="483"/>
        <v/>
      </c>
      <c r="DE349" s="412"/>
      <c r="DF349" s="411"/>
      <c r="DG349" s="412" t="str">
        <f t="shared" si="484"/>
        <v/>
      </c>
      <c r="DH349" s="412" t="str">
        <f t="shared" si="485"/>
        <v/>
      </c>
      <c r="DI349" s="412">
        <f t="shared" si="486"/>
        <v>0</v>
      </c>
      <c r="DJ349" s="412" t="str">
        <f t="shared" si="487"/>
        <v/>
      </c>
      <c r="DK349" s="412" t="str">
        <f t="shared" si="488"/>
        <v/>
      </c>
      <c r="DL349" s="412" t="str">
        <f t="shared" si="489"/>
        <v/>
      </c>
      <c r="DM349" s="412" t="str">
        <f t="shared" si="490"/>
        <v/>
      </c>
      <c r="DN349" s="412" t="str">
        <f t="shared" si="491"/>
        <v/>
      </c>
      <c r="DO349" s="412" t="str">
        <f t="shared" si="492"/>
        <v/>
      </c>
    </row>
    <row r="350" spans="1:119" s="157" customFormat="1" ht="18" hidden="1" customHeight="1">
      <c r="A350" s="161" t="str">
        <f t="shared" si="421"/>
        <v/>
      </c>
      <c r="B350" s="158"/>
      <c r="C350" s="31" t="str">
        <f>IF(B350="","",VLOOKUP(B350,学連登録!$C$2:$G$3000,2,FALSE))</f>
        <v/>
      </c>
      <c r="D350" s="32" t="str">
        <f>IF(B350="","",VLOOKUP(B350,学連登録!$C$2:$G$3000,3,FALSE))</f>
        <v/>
      </c>
      <c r="E350" s="33" t="str">
        <f>IF(B350="","",VLOOKUP(B350,学連登録!$C$2:$G$3000,4,FALSE))</f>
        <v/>
      </c>
      <c r="F350" s="383" t="str">
        <f>IF(B350="","",VLOOKUP(B350,学連登録!$C$2:$I$3000,7,FALSE))</f>
        <v/>
      </c>
      <c r="G350" s="160"/>
      <c r="H350" s="905"/>
      <c r="I350" s="907"/>
      <c r="J350" s="160"/>
      <c r="K350" s="905"/>
      <c r="L350" s="906"/>
      <c r="M350" s="160"/>
      <c r="N350" s="819"/>
      <c r="O350" s="820"/>
      <c r="P350" s="159"/>
      <c r="Q350" s="905"/>
      <c r="R350" s="906"/>
      <c r="S350" s="159"/>
      <c r="T350" s="905"/>
      <c r="U350" s="906"/>
      <c r="V350" s="103" t="str">
        <f>IF(B350="","",VLOOKUP(B350,学連登録!$C$2:$H$3000,6,FALSE))</f>
        <v/>
      </c>
      <c r="Y350" s="118" t="str">
        <f t="shared" si="493"/>
        <v/>
      </c>
      <c r="Z350" s="97" t="str">
        <f>IF(G350="","",VLOOKUP(G350,種目名!$R$5:$T$104,3,0))</f>
        <v/>
      </c>
      <c r="AA350" s="99" t="str">
        <f>IF(J350="","",VLOOKUP(J350,種目名!$R$5:$T$104,3,0))</f>
        <v/>
      </c>
      <c r="AB350" s="119" t="str">
        <f>IF(M350="","",VLOOKUP(M350,種目名!$R$5:$T$104,3,0))</f>
        <v/>
      </c>
      <c r="AC350" s="119" t="str">
        <f>IF(P350="","",VLOOKUP(AF350,種目名!$R$5:$T$104,3,0))</f>
        <v/>
      </c>
      <c r="AD350" s="120" t="str">
        <f>IF(S350="","",VLOOKUP(AI350,種目名!$R$5:$T$104,3,0))</f>
        <v/>
      </c>
      <c r="AE350" s="117">
        <f t="shared" si="494"/>
        <v>0</v>
      </c>
      <c r="AF350" s="157" t="str">
        <f t="shared" si="495"/>
        <v/>
      </c>
      <c r="AG350" s="157" t="str">
        <f t="shared" si="496"/>
        <v/>
      </c>
      <c r="AH350" s="157">
        <f t="shared" si="497"/>
        <v>0</v>
      </c>
      <c r="AI350" s="157" t="str">
        <f t="shared" si="498"/>
        <v/>
      </c>
      <c r="AJ350" s="157" t="str">
        <f t="shared" si="499"/>
        <v/>
      </c>
      <c r="AK350" s="390"/>
      <c r="AL350" s="171">
        <f t="shared" si="427"/>
        <v>0</v>
      </c>
      <c r="AM350" s="399">
        <f t="shared" si="428"/>
        <v>0</v>
      </c>
      <c r="AN350" s="399">
        <f>COUNTIF($B$12:B350,B350)</f>
        <v>0</v>
      </c>
      <c r="AO350" s="399"/>
      <c r="AP350" s="399" t="str">
        <f t="shared" si="429"/>
        <v/>
      </c>
      <c r="AQ350" s="399" t="str">
        <f t="shared" si="429"/>
        <v/>
      </c>
      <c r="AR350" s="399" t="str">
        <f t="shared" si="429"/>
        <v/>
      </c>
      <c r="AS350" s="399" t="str">
        <f t="shared" si="423"/>
        <v/>
      </c>
      <c r="AT350" s="399">
        <f t="shared" si="430"/>
        <v>0</v>
      </c>
      <c r="AU350" s="399" t="str">
        <f t="shared" si="431"/>
        <v/>
      </c>
      <c r="AV350" s="399" t="str">
        <f t="shared" si="432"/>
        <v/>
      </c>
      <c r="AW350" s="399" t="str">
        <f t="shared" si="433"/>
        <v/>
      </c>
      <c r="AX350" s="399" t="str">
        <f t="shared" si="434"/>
        <v/>
      </c>
      <c r="AY350" s="399" t="str">
        <f t="shared" si="435"/>
        <v/>
      </c>
      <c r="AZ350" s="399" t="str">
        <f t="shared" si="422"/>
        <v/>
      </c>
      <c r="BA350" s="399" t="str">
        <f t="shared" si="422"/>
        <v/>
      </c>
      <c r="BB350" s="399" t="str">
        <f t="shared" si="422"/>
        <v/>
      </c>
      <c r="BC350" s="399" t="str">
        <f t="shared" si="422"/>
        <v/>
      </c>
      <c r="BD350" s="403" t="str">
        <f t="shared" si="422"/>
        <v/>
      </c>
      <c r="BE350" s="393">
        <f t="shared" si="436"/>
        <v>0</v>
      </c>
      <c r="BG350" s="399">
        <f t="shared" si="437"/>
        <v>0</v>
      </c>
      <c r="BH350" s="399">
        <f t="shared" si="438"/>
        <v>0</v>
      </c>
      <c r="BI350" s="412">
        <f t="shared" si="439"/>
        <v>0</v>
      </c>
      <c r="BJ350" s="413">
        <f t="shared" si="424"/>
        <v>0</v>
      </c>
      <c r="BK350" s="398" t="str">
        <f t="shared" si="425"/>
        <v>0</v>
      </c>
      <c r="BL350" s="398" t="str">
        <f t="shared" si="426"/>
        <v>0</v>
      </c>
      <c r="BM350" s="412">
        <f t="shared" si="440"/>
        <v>0</v>
      </c>
      <c r="BN350" s="412" t="str">
        <f t="shared" si="441"/>
        <v>0m0</v>
      </c>
      <c r="BO350" s="399">
        <f t="shared" si="442"/>
        <v>0</v>
      </c>
      <c r="BP350" s="399">
        <f t="shared" si="443"/>
        <v>0</v>
      </c>
      <c r="BQ350" s="412">
        <f t="shared" si="444"/>
        <v>0</v>
      </c>
      <c r="BR350" s="413">
        <f t="shared" si="445"/>
        <v>0</v>
      </c>
      <c r="BS350" s="398" t="str">
        <f t="shared" si="446"/>
        <v>0</v>
      </c>
      <c r="BT350" s="398" t="str">
        <f t="shared" si="447"/>
        <v>0</v>
      </c>
      <c r="BU350" s="412">
        <f t="shared" si="448"/>
        <v>0</v>
      </c>
      <c r="BV350" s="412" t="str">
        <f t="shared" si="449"/>
        <v>0m0</v>
      </c>
      <c r="BW350" s="399">
        <f t="shared" si="450"/>
        <v>0</v>
      </c>
      <c r="BX350" s="399">
        <f t="shared" si="451"/>
        <v>0</v>
      </c>
      <c r="BY350" s="412">
        <f t="shared" si="452"/>
        <v>0</v>
      </c>
      <c r="BZ350" s="413">
        <f t="shared" si="453"/>
        <v>0</v>
      </c>
      <c r="CA350" s="398" t="str">
        <f t="shared" si="454"/>
        <v>0</v>
      </c>
      <c r="CB350" s="398" t="str">
        <f t="shared" si="455"/>
        <v>0</v>
      </c>
      <c r="CC350" s="412">
        <f t="shared" si="456"/>
        <v>0</v>
      </c>
      <c r="CD350" s="412" t="str">
        <f t="shared" si="457"/>
        <v>0m0</v>
      </c>
      <c r="CE350" s="399">
        <f t="shared" si="458"/>
        <v>0</v>
      </c>
      <c r="CF350" s="399">
        <f t="shared" si="459"/>
        <v>0</v>
      </c>
      <c r="CG350" s="412">
        <f t="shared" si="460"/>
        <v>0</v>
      </c>
      <c r="CH350" s="413">
        <f t="shared" si="461"/>
        <v>0</v>
      </c>
      <c r="CI350" s="398" t="str">
        <f t="shared" si="462"/>
        <v>0</v>
      </c>
      <c r="CJ350" s="398" t="str">
        <f t="shared" si="463"/>
        <v>0</v>
      </c>
      <c r="CK350" s="412">
        <f t="shared" si="464"/>
        <v>0</v>
      </c>
      <c r="CL350" s="412" t="str">
        <f t="shared" si="465"/>
        <v>0m0</v>
      </c>
      <c r="CM350" s="399">
        <f t="shared" si="466"/>
        <v>0</v>
      </c>
      <c r="CN350" s="399">
        <f t="shared" si="467"/>
        <v>0</v>
      </c>
      <c r="CO350" s="412">
        <f t="shared" si="468"/>
        <v>0</v>
      </c>
      <c r="CP350" s="413">
        <f t="shared" si="469"/>
        <v>0</v>
      </c>
      <c r="CQ350" s="398" t="str">
        <f t="shared" si="470"/>
        <v>0</v>
      </c>
      <c r="CR350" s="398" t="str">
        <f t="shared" si="471"/>
        <v>0</v>
      </c>
      <c r="CS350" s="412">
        <f t="shared" si="472"/>
        <v>0</v>
      </c>
      <c r="CT350" s="412" t="str">
        <f t="shared" si="473"/>
        <v>0m0</v>
      </c>
      <c r="CU350" s="412">
        <f t="shared" si="474"/>
        <v>0</v>
      </c>
      <c r="CV350" s="412">
        <f t="shared" si="475"/>
        <v>0</v>
      </c>
      <c r="CW350" s="412">
        <f t="shared" si="476"/>
        <v>0</v>
      </c>
      <c r="CX350" s="412">
        <f t="shared" si="477"/>
        <v>0</v>
      </c>
      <c r="CY350" s="412">
        <f t="shared" si="478"/>
        <v>0</v>
      </c>
      <c r="CZ350" s="412" t="str">
        <f t="shared" si="479"/>
        <v/>
      </c>
      <c r="DA350" s="412" t="str">
        <f t="shared" si="480"/>
        <v/>
      </c>
      <c r="DB350" s="412" t="str">
        <f t="shared" si="481"/>
        <v/>
      </c>
      <c r="DC350" s="412" t="str">
        <f t="shared" si="482"/>
        <v/>
      </c>
      <c r="DD350" s="412" t="str">
        <f t="shared" si="483"/>
        <v/>
      </c>
      <c r="DE350" s="412"/>
      <c r="DF350" s="411"/>
      <c r="DG350" s="412" t="str">
        <f t="shared" si="484"/>
        <v/>
      </c>
      <c r="DH350" s="412" t="str">
        <f t="shared" si="485"/>
        <v/>
      </c>
      <c r="DI350" s="412">
        <f t="shared" si="486"/>
        <v>0</v>
      </c>
      <c r="DJ350" s="412" t="str">
        <f t="shared" si="487"/>
        <v/>
      </c>
      <c r="DK350" s="412" t="str">
        <f t="shared" si="488"/>
        <v/>
      </c>
      <c r="DL350" s="412" t="str">
        <f t="shared" si="489"/>
        <v/>
      </c>
      <c r="DM350" s="412" t="str">
        <f t="shared" si="490"/>
        <v/>
      </c>
      <c r="DN350" s="412" t="str">
        <f t="shared" si="491"/>
        <v/>
      </c>
      <c r="DO350" s="412" t="str">
        <f t="shared" si="492"/>
        <v/>
      </c>
    </row>
    <row r="351" spans="1:119" s="157" customFormat="1" ht="18" hidden="1" customHeight="1">
      <c r="A351" s="161" t="str">
        <f t="shared" si="421"/>
        <v/>
      </c>
      <c r="B351" s="158"/>
      <c r="C351" s="31" t="str">
        <f>IF(B351="","",VLOOKUP(B351,学連登録!$C$2:$G$3000,2,FALSE))</f>
        <v/>
      </c>
      <c r="D351" s="32" t="str">
        <f>IF(B351="","",VLOOKUP(B351,学連登録!$C$2:$G$3000,3,FALSE))</f>
        <v/>
      </c>
      <c r="E351" s="33" t="str">
        <f>IF(B351="","",VLOOKUP(B351,学連登録!$C$2:$G$3000,4,FALSE))</f>
        <v/>
      </c>
      <c r="F351" s="383" t="str">
        <f>IF(B351="","",VLOOKUP(B351,学連登録!$C$2:$I$3000,7,FALSE))</f>
        <v/>
      </c>
      <c r="G351" s="160"/>
      <c r="H351" s="905"/>
      <c r="I351" s="907"/>
      <c r="J351" s="160"/>
      <c r="K351" s="905"/>
      <c r="L351" s="906"/>
      <c r="M351" s="160"/>
      <c r="N351" s="819"/>
      <c r="O351" s="820"/>
      <c r="P351" s="159"/>
      <c r="Q351" s="905"/>
      <c r="R351" s="906"/>
      <c r="S351" s="159"/>
      <c r="T351" s="905"/>
      <c r="U351" s="906"/>
      <c r="V351" s="103" t="str">
        <f>IF(B351="","",VLOOKUP(B351,学連登録!$C$2:$H$3000,6,FALSE))</f>
        <v/>
      </c>
      <c r="Y351" s="118" t="str">
        <f t="shared" si="493"/>
        <v/>
      </c>
      <c r="Z351" s="97" t="str">
        <f>IF(G351="","",VLOOKUP(G351,種目名!$R$5:$T$104,3,0))</f>
        <v/>
      </c>
      <c r="AA351" s="99" t="str">
        <f>IF(J351="","",VLOOKUP(J351,種目名!$R$5:$T$104,3,0))</f>
        <v/>
      </c>
      <c r="AB351" s="119" t="str">
        <f>IF(M351="","",VLOOKUP(M351,種目名!$R$5:$T$104,3,0))</f>
        <v/>
      </c>
      <c r="AC351" s="119" t="str">
        <f>IF(P351="","",VLOOKUP(AF351,種目名!$R$5:$T$104,3,0))</f>
        <v/>
      </c>
      <c r="AD351" s="120" t="str">
        <f>IF(S351="","",VLOOKUP(AI351,種目名!$R$5:$T$104,3,0))</f>
        <v/>
      </c>
      <c r="AE351" s="117">
        <f t="shared" si="494"/>
        <v>0</v>
      </c>
      <c r="AF351" s="157" t="str">
        <f t="shared" si="495"/>
        <v/>
      </c>
      <c r="AG351" s="157" t="str">
        <f t="shared" si="496"/>
        <v/>
      </c>
      <c r="AH351" s="157">
        <f t="shared" si="497"/>
        <v>0</v>
      </c>
      <c r="AI351" s="157" t="str">
        <f t="shared" si="498"/>
        <v/>
      </c>
      <c r="AJ351" s="157" t="str">
        <f t="shared" si="499"/>
        <v/>
      </c>
      <c r="AK351" s="390"/>
      <c r="AL351" s="171">
        <f t="shared" si="427"/>
        <v>0</v>
      </c>
      <c r="AM351" s="399">
        <f t="shared" si="428"/>
        <v>0</v>
      </c>
      <c r="AN351" s="399">
        <f>COUNTIF($B$12:B351,B351)</f>
        <v>0</v>
      </c>
      <c r="AO351" s="399"/>
      <c r="AP351" s="399" t="str">
        <f t="shared" si="429"/>
        <v/>
      </c>
      <c r="AQ351" s="399" t="str">
        <f t="shared" si="429"/>
        <v/>
      </c>
      <c r="AR351" s="399" t="str">
        <f t="shared" si="429"/>
        <v/>
      </c>
      <c r="AS351" s="399" t="str">
        <f t="shared" si="423"/>
        <v/>
      </c>
      <c r="AT351" s="399">
        <f t="shared" si="430"/>
        <v>0</v>
      </c>
      <c r="AU351" s="399" t="str">
        <f t="shared" si="431"/>
        <v/>
      </c>
      <c r="AV351" s="399" t="str">
        <f t="shared" si="432"/>
        <v/>
      </c>
      <c r="AW351" s="399" t="str">
        <f t="shared" si="433"/>
        <v/>
      </c>
      <c r="AX351" s="399" t="str">
        <f t="shared" si="434"/>
        <v/>
      </c>
      <c r="AY351" s="399" t="str">
        <f t="shared" si="435"/>
        <v/>
      </c>
      <c r="AZ351" s="399" t="str">
        <f t="shared" si="422"/>
        <v/>
      </c>
      <c r="BA351" s="399" t="str">
        <f t="shared" si="422"/>
        <v/>
      </c>
      <c r="BB351" s="399" t="str">
        <f t="shared" si="422"/>
        <v/>
      </c>
      <c r="BC351" s="399" t="str">
        <f t="shared" si="422"/>
        <v/>
      </c>
      <c r="BD351" s="403" t="str">
        <f t="shared" si="422"/>
        <v/>
      </c>
      <c r="BE351" s="393">
        <f t="shared" si="436"/>
        <v>0</v>
      </c>
      <c r="BG351" s="399">
        <f t="shared" si="437"/>
        <v>0</v>
      </c>
      <c r="BH351" s="399">
        <f t="shared" si="438"/>
        <v>0</v>
      </c>
      <c r="BI351" s="412">
        <f t="shared" si="439"/>
        <v>0</v>
      </c>
      <c r="BJ351" s="413">
        <f t="shared" si="424"/>
        <v>0</v>
      </c>
      <c r="BK351" s="398" t="str">
        <f t="shared" si="425"/>
        <v>0</v>
      </c>
      <c r="BL351" s="398" t="str">
        <f t="shared" si="426"/>
        <v>0</v>
      </c>
      <c r="BM351" s="412">
        <f t="shared" si="440"/>
        <v>0</v>
      </c>
      <c r="BN351" s="412" t="str">
        <f t="shared" si="441"/>
        <v>0m0</v>
      </c>
      <c r="BO351" s="399">
        <f t="shared" si="442"/>
        <v>0</v>
      </c>
      <c r="BP351" s="399">
        <f t="shared" si="443"/>
        <v>0</v>
      </c>
      <c r="BQ351" s="412">
        <f t="shared" si="444"/>
        <v>0</v>
      </c>
      <c r="BR351" s="413">
        <f t="shared" si="445"/>
        <v>0</v>
      </c>
      <c r="BS351" s="398" t="str">
        <f t="shared" si="446"/>
        <v>0</v>
      </c>
      <c r="BT351" s="398" t="str">
        <f t="shared" si="447"/>
        <v>0</v>
      </c>
      <c r="BU351" s="412">
        <f t="shared" si="448"/>
        <v>0</v>
      </c>
      <c r="BV351" s="412" t="str">
        <f t="shared" si="449"/>
        <v>0m0</v>
      </c>
      <c r="BW351" s="399">
        <f t="shared" si="450"/>
        <v>0</v>
      </c>
      <c r="BX351" s="399">
        <f t="shared" si="451"/>
        <v>0</v>
      </c>
      <c r="BY351" s="412">
        <f t="shared" si="452"/>
        <v>0</v>
      </c>
      <c r="BZ351" s="413">
        <f t="shared" si="453"/>
        <v>0</v>
      </c>
      <c r="CA351" s="398" t="str">
        <f t="shared" si="454"/>
        <v>0</v>
      </c>
      <c r="CB351" s="398" t="str">
        <f t="shared" si="455"/>
        <v>0</v>
      </c>
      <c r="CC351" s="412">
        <f t="shared" si="456"/>
        <v>0</v>
      </c>
      <c r="CD351" s="412" t="str">
        <f t="shared" si="457"/>
        <v>0m0</v>
      </c>
      <c r="CE351" s="399">
        <f t="shared" si="458"/>
        <v>0</v>
      </c>
      <c r="CF351" s="399">
        <f t="shared" si="459"/>
        <v>0</v>
      </c>
      <c r="CG351" s="412">
        <f t="shared" si="460"/>
        <v>0</v>
      </c>
      <c r="CH351" s="413">
        <f t="shared" si="461"/>
        <v>0</v>
      </c>
      <c r="CI351" s="398" t="str">
        <f t="shared" si="462"/>
        <v>0</v>
      </c>
      <c r="CJ351" s="398" t="str">
        <f t="shared" si="463"/>
        <v>0</v>
      </c>
      <c r="CK351" s="412">
        <f t="shared" si="464"/>
        <v>0</v>
      </c>
      <c r="CL351" s="412" t="str">
        <f t="shared" si="465"/>
        <v>0m0</v>
      </c>
      <c r="CM351" s="399">
        <f t="shared" si="466"/>
        <v>0</v>
      </c>
      <c r="CN351" s="399">
        <f t="shared" si="467"/>
        <v>0</v>
      </c>
      <c r="CO351" s="412">
        <f t="shared" si="468"/>
        <v>0</v>
      </c>
      <c r="CP351" s="413">
        <f t="shared" si="469"/>
        <v>0</v>
      </c>
      <c r="CQ351" s="398" t="str">
        <f t="shared" si="470"/>
        <v>0</v>
      </c>
      <c r="CR351" s="398" t="str">
        <f t="shared" si="471"/>
        <v>0</v>
      </c>
      <c r="CS351" s="412">
        <f t="shared" si="472"/>
        <v>0</v>
      </c>
      <c r="CT351" s="412" t="str">
        <f t="shared" si="473"/>
        <v>0m0</v>
      </c>
      <c r="CU351" s="412">
        <f t="shared" si="474"/>
        <v>0</v>
      </c>
      <c r="CV351" s="412">
        <f t="shared" si="475"/>
        <v>0</v>
      </c>
      <c r="CW351" s="412">
        <f t="shared" si="476"/>
        <v>0</v>
      </c>
      <c r="CX351" s="412">
        <f t="shared" si="477"/>
        <v>0</v>
      </c>
      <c r="CY351" s="412">
        <f t="shared" si="478"/>
        <v>0</v>
      </c>
      <c r="CZ351" s="412" t="str">
        <f t="shared" si="479"/>
        <v/>
      </c>
      <c r="DA351" s="412" t="str">
        <f t="shared" si="480"/>
        <v/>
      </c>
      <c r="DB351" s="412" t="str">
        <f t="shared" si="481"/>
        <v/>
      </c>
      <c r="DC351" s="412" t="str">
        <f t="shared" si="482"/>
        <v/>
      </c>
      <c r="DD351" s="412" t="str">
        <f t="shared" si="483"/>
        <v/>
      </c>
      <c r="DE351" s="412"/>
      <c r="DF351" s="411"/>
      <c r="DG351" s="412" t="str">
        <f t="shared" si="484"/>
        <v/>
      </c>
      <c r="DH351" s="412" t="str">
        <f t="shared" si="485"/>
        <v/>
      </c>
      <c r="DI351" s="412">
        <f t="shared" si="486"/>
        <v>0</v>
      </c>
      <c r="DJ351" s="412" t="str">
        <f t="shared" si="487"/>
        <v/>
      </c>
      <c r="DK351" s="412" t="str">
        <f t="shared" si="488"/>
        <v/>
      </c>
      <c r="DL351" s="412" t="str">
        <f t="shared" si="489"/>
        <v/>
      </c>
      <c r="DM351" s="412" t="str">
        <f t="shared" si="490"/>
        <v/>
      </c>
      <c r="DN351" s="412" t="str">
        <f t="shared" si="491"/>
        <v/>
      </c>
      <c r="DO351" s="412" t="str">
        <f t="shared" si="492"/>
        <v/>
      </c>
    </row>
    <row r="352" spans="1:119" s="157" customFormat="1" ht="18" hidden="1" customHeight="1">
      <c r="A352" s="161" t="str">
        <f t="shared" si="421"/>
        <v/>
      </c>
      <c r="B352" s="158"/>
      <c r="C352" s="31" t="str">
        <f>IF(B352="","",VLOOKUP(B352,学連登録!$C$2:$G$3000,2,FALSE))</f>
        <v/>
      </c>
      <c r="D352" s="32" t="str">
        <f>IF(B352="","",VLOOKUP(B352,学連登録!$C$2:$G$3000,3,FALSE))</f>
        <v/>
      </c>
      <c r="E352" s="33" t="str">
        <f>IF(B352="","",VLOOKUP(B352,学連登録!$C$2:$G$3000,4,FALSE))</f>
        <v/>
      </c>
      <c r="F352" s="383" t="str">
        <f>IF(B352="","",VLOOKUP(B352,学連登録!$C$2:$I$3000,7,FALSE))</f>
        <v/>
      </c>
      <c r="G352" s="160"/>
      <c r="H352" s="905"/>
      <c r="I352" s="907"/>
      <c r="J352" s="160"/>
      <c r="K352" s="905"/>
      <c r="L352" s="906"/>
      <c r="M352" s="160"/>
      <c r="N352" s="819"/>
      <c r="O352" s="820"/>
      <c r="P352" s="159"/>
      <c r="Q352" s="905"/>
      <c r="R352" s="906"/>
      <c r="S352" s="159"/>
      <c r="T352" s="905"/>
      <c r="U352" s="906"/>
      <c r="V352" s="103" t="str">
        <f>IF(B352="","",VLOOKUP(B352,学連登録!$C$2:$H$3000,6,FALSE))</f>
        <v/>
      </c>
      <c r="Y352" s="118" t="str">
        <f t="shared" si="493"/>
        <v/>
      </c>
      <c r="Z352" s="97" t="str">
        <f>IF(G352="","",VLOOKUP(G352,種目名!$R$5:$T$104,3,0))</f>
        <v/>
      </c>
      <c r="AA352" s="99" t="str">
        <f>IF(J352="","",VLOOKUP(J352,種目名!$R$5:$T$104,3,0))</f>
        <v/>
      </c>
      <c r="AB352" s="119" t="str">
        <f>IF(M352="","",VLOOKUP(M352,種目名!$R$5:$T$104,3,0))</f>
        <v/>
      </c>
      <c r="AC352" s="119" t="str">
        <f>IF(P352="","",VLOOKUP(AF352,種目名!$R$5:$T$104,3,0))</f>
        <v/>
      </c>
      <c r="AD352" s="120" t="str">
        <f>IF(S352="","",VLOOKUP(AI352,種目名!$R$5:$T$104,3,0))</f>
        <v/>
      </c>
      <c r="AE352" s="117">
        <f t="shared" si="494"/>
        <v>0</v>
      </c>
      <c r="AF352" s="157" t="str">
        <f t="shared" si="495"/>
        <v/>
      </c>
      <c r="AG352" s="157" t="str">
        <f t="shared" si="496"/>
        <v/>
      </c>
      <c r="AH352" s="157">
        <f t="shared" si="497"/>
        <v>0</v>
      </c>
      <c r="AI352" s="157" t="str">
        <f t="shared" si="498"/>
        <v/>
      </c>
      <c r="AJ352" s="157" t="str">
        <f t="shared" si="499"/>
        <v/>
      </c>
      <c r="AK352" s="390"/>
      <c r="AL352" s="171">
        <f t="shared" si="427"/>
        <v>0</v>
      </c>
      <c r="AM352" s="399">
        <f t="shared" si="428"/>
        <v>0</v>
      </c>
      <c r="AN352" s="399">
        <f>COUNTIF($B$12:B352,B352)</f>
        <v>0</v>
      </c>
      <c r="AO352" s="399"/>
      <c r="AP352" s="399" t="str">
        <f t="shared" si="429"/>
        <v/>
      </c>
      <c r="AQ352" s="399" t="str">
        <f t="shared" si="429"/>
        <v/>
      </c>
      <c r="AR352" s="399" t="str">
        <f t="shared" si="429"/>
        <v/>
      </c>
      <c r="AS352" s="399" t="str">
        <f t="shared" si="423"/>
        <v/>
      </c>
      <c r="AT352" s="399">
        <f t="shared" si="430"/>
        <v>0</v>
      </c>
      <c r="AU352" s="399" t="str">
        <f t="shared" si="431"/>
        <v/>
      </c>
      <c r="AV352" s="399" t="str">
        <f t="shared" si="432"/>
        <v/>
      </c>
      <c r="AW352" s="399" t="str">
        <f t="shared" si="433"/>
        <v/>
      </c>
      <c r="AX352" s="399" t="str">
        <f t="shared" si="434"/>
        <v/>
      </c>
      <c r="AY352" s="399" t="str">
        <f t="shared" si="435"/>
        <v/>
      </c>
      <c r="AZ352" s="399" t="str">
        <f t="shared" si="422"/>
        <v/>
      </c>
      <c r="BA352" s="399" t="str">
        <f t="shared" si="422"/>
        <v/>
      </c>
      <c r="BB352" s="399" t="str">
        <f t="shared" si="422"/>
        <v/>
      </c>
      <c r="BC352" s="399" t="str">
        <f t="shared" si="422"/>
        <v/>
      </c>
      <c r="BD352" s="403" t="str">
        <f t="shared" si="422"/>
        <v/>
      </c>
      <c r="BE352" s="393">
        <f t="shared" si="436"/>
        <v>0</v>
      </c>
      <c r="BG352" s="399">
        <f t="shared" si="437"/>
        <v>0</v>
      </c>
      <c r="BH352" s="399">
        <f t="shared" si="438"/>
        <v>0</v>
      </c>
      <c r="BI352" s="412">
        <f t="shared" si="439"/>
        <v>0</v>
      </c>
      <c r="BJ352" s="413">
        <f t="shared" si="424"/>
        <v>0</v>
      </c>
      <c r="BK352" s="398" t="str">
        <f t="shared" si="425"/>
        <v>0</v>
      </c>
      <c r="BL352" s="398" t="str">
        <f t="shared" si="426"/>
        <v>0</v>
      </c>
      <c r="BM352" s="412">
        <f t="shared" si="440"/>
        <v>0</v>
      </c>
      <c r="BN352" s="412" t="str">
        <f t="shared" si="441"/>
        <v>0m0</v>
      </c>
      <c r="BO352" s="399">
        <f t="shared" si="442"/>
        <v>0</v>
      </c>
      <c r="BP352" s="399">
        <f t="shared" si="443"/>
        <v>0</v>
      </c>
      <c r="BQ352" s="412">
        <f t="shared" si="444"/>
        <v>0</v>
      </c>
      <c r="BR352" s="413">
        <f t="shared" si="445"/>
        <v>0</v>
      </c>
      <c r="BS352" s="398" t="str">
        <f t="shared" si="446"/>
        <v>0</v>
      </c>
      <c r="BT352" s="398" t="str">
        <f t="shared" si="447"/>
        <v>0</v>
      </c>
      <c r="BU352" s="412">
        <f t="shared" si="448"/>
        <v>0</v>
      </c>
      <c r="BV352" s="412" t="str">
        <f t="shared" si="449"/>
        <v>0m0</v>
      </c>
      <c r="BW352" s="399">
        <f t="shared" si="450"/>
        <v>0</v>
      </c>
      <c r="BX352" s="399">
        <f t="shared" si="451"/>
        <v>0</v>
      </c>
      <c r="BY352" s="412">
        <f t="shared" si="452"/>
        <v>0</v>
      </c>
      <c r="BZ352" s="413">
        <f t="shared" si="453"/>
        <v>0</v>
      </c>
      <c r="CA352" s="398" t="str">
        <f t="shared" si="454"/>
        <v>0</v>
      </c>
      <c r="CB352" s="398" t="str">
        <f t="shared" si="455"/>
        <v>0</v>
      </c>
      <c r="CC352" s="412">
        <f t="shared" si="456"/>
        <v>0</v>
      </c>
      <c r="CD352" s="412" t="str">
        <f t="shared" si="457"/>
        <v>0m0</v>
      </c>
      <c r="CE352" s="399">
        <f t="shared" si="458"/>
        <v>0</v>
      </c>
      <c r="CF352" s="399">
        <f t="shared" si="459"/>
        <v>0</v>
      </c>
      <c r="CG352" s="412">
        <f t="shared" si="460"/>
        <v>0</v>
      </c>
      <c r="CH352" s="413">
        <f t="shared" si="461"/>
        <v>0</v>
      </c>
      <c r="CI352" s="398" t="str">
        <f t="shared" si="462"/>
        <v>0</v>
      </c>
      <c r="CJ352" s="398" t="str">
        <f t="shared" si="463"/>
        <v>0</v>
      </c>
      <c r="CK352" s="412">
        <f t="shared" si="464"/>
        <v>0</v>
      </c>
      <c r="CL352" s="412" t="str">
        <f t="shared" si="465"/>
        <v>0m0</v>
      </c>
      <c r="CM352" s="399">
        <f t="shared" si="466"/>
        <v>0</v>
      </c>
      <c r="CN352" s="399">
        <f t="shared" si="467"/>
        <v>0</v>
      </c>
      <c r="CO352" s="412">
        <f t="shared" si="468"/>
        <v>0</v>
      </c>
      <c r="CP352" s="413">
        <f t="shared" si="469"/>
        <v>0</v>
      </c>
      <c r="CQ352" s="398" t="str">
        <f t="shared" si="470"/>
        <v>0</v>
      </c>
      <c r="CR352" s="398" t="str">
        <f t="shared" si="471"/>
        <v>0</v>
      </c>
      <c r="CS352" s="412">
        <f t="shared" si="472"/>
        <v>0</v>
      </c>
      <c r="CT352" s="412" t="str">
        <f t="shared" si="473"/>
        <v>0m0</v>
      </c>
      <c r="CU352" s="412">
        <f t="shared" si="474"/>
        <v>0</v>
      </c>
      <c r="CV352" s="412">
        <f t="shared" si="475"/>
        <v>0</v>
      </c>
      <c r="CW352" s="412">
        <f t="shared" si="476"/>
        <v>0</v>
      </c>
      <c r="CX352" s="412">
        <f t="shared" si="477"/>
        <v>0</v>
      </c>
      <c r="CY352" s="412">
        <f t="shared" si="478"/>
        <v>0</v>
      </c>
      <c r="CZ352" s="412" t="str">
        <f t="shared" si="479"/>
        <v/>
      </c>
      <c r="DA352" s="412" t="str">
        <f t="shared" si="480"/>
        <v/>
      </c>
      <c r="DB352" s="412" t="str">
        <f t="shared" si="481"/>
        <v/>
      </c>
      <c r="DC352" s="412" t="str">
        <f t="shared" si="482"/>
        <v/>
      </c>
      <c r="DD352" s="412" t="str">
        <f t="shared" si="483"/>
        <v/>
      </c>
      <c r="DE352" s="412"/>
      <c r="DF352" s="411"/>
      <c r="DG352" s="412" t="str">
        <f t="shared" si="484"/>
        <v/>
      </c>
      <c r="DH352" s="412" t="str">
        <f t="shared" si="485"/>
        <v/>
      </c>
      <c r="DI352" s="412">
        <f t="shared" si="486"/>
        <v>0</v>
      </c>
      <c r="DJ352" s="412" t="str">
        <f t="shared" si="487"/>
        <v/>
      </c>
      <c r="DK352" s="412" t="str">
        <f t="shared" si="488"/>
        <v/>
      </c>
      <c r="DL352" s="412" t="str">
        <f t="shared" si="489"/>
        <v/>
      </c>
      <c r="DM352" s="412" t="str">
        <f t="shared" si="490"/>
        <v/>
      </c>
      <c r="DN352" s="412" t="str">
        <f t="shared" si="491"/>
        <v/>
      </c>
      <c r="DO352" s="412" t="str">
        <f t="shared" si="492"/>
        <v/>
      </c>
    </row>
    <row r="353" spans="1:119" s="157" customFormat="1" ht="18" hidden="1" customHeight="1">
      <c r="A353" s="161" t="str">
        <f t="shared" si="421"/>
        <v/>
      </c>
      <c r="B353" s="158"/>
      <c r="C353" s="31" t="str">
        <f>IF(B353="","",VLOOKUP(B353,学連登録!$C$2:$G$3000,2,FALSE))</f>
        <v/>
      </c>
      <c r="D353" s="32" t="str">
        <f>IF(B353="","",VLOOKUP(B353,学連登録!$C$2:$G$3000,3,FALSE))</f>
        <v/>
      </c>
      <c r="E353" s="33" t="str">
        <f>IF(B353="","",VLOOKUP(B353,学連登録!$C$2:$G$3000,4,FALSE))</f>
        <v/>
      </c>
      <c r="F353" s="383" t="str">
        <f>IF(B353="","",VLOOKUP(B353,学連登録!$C$2:$I$3000,7,FALSE))</f>
        <v/>
      </c>
      <c r="G353" s="160"/>
      <c r="H353" s="905"/>
      <c r="I353" s="907"/>
      <c r="J353" s="160"/>
      <c r="K353" s="905"/>
      <c r="L353" s="906"/>
      <c r="M353" s="160"/>
      <c r="N353" s="819"/>
      <c r="O353" s="820"/>
      <c r="P353" s="159"/>
      <c r="Q353" s="905"/>
      <c r="R353" s="906"/>
      <c r="S353" s="159"/>
      <c r="T353" s="905"/>
      <c r="U353" s="906"/>
      <c r="V353" s="103" t="str">
        <f>IF(B353="","",VLOOKUP(B353,学連登録!$C$2:$H$3000,6,FALSE))</f>
        <v/>
      </c>
      <c r="Y353" s="118" t="str">
        <f t="shared" si="493"/>
        <v/>
      </c>
      <c r="Z353" s="97" t="str">
        <f>IF(G353="","",VLOOKUP(G353,種目名!$R$5:$T$104,3,0))</f>
        <v/>
      </c>
      <c r="AA353" s="99" t="str">
        <f>IF(J353="","",VLOOKUP(J353,種目名!$R$5:$T$104,3,0))</f>
        <v/>
      </c>
      <c r="AB353" s="119" t="str">
        <f>IF(M353="","",VLOOKUP(M353,種目名!$R$5:$T$104,3,0))</f>
        <v/>
      </c>
      <c r="AC353" s="119" t="str">
        <f>IF(P353="","",VLOOKUP(AF353,種目名!$R$5:$T$104,3,0))</f>
        <v/>
      </c>
      <c r="AD353" s="120" t="str">
        <f>IF(S353="","",VLOOKUP(AI353,種目名!$R$5:$T$104,3,0))</f>
        <v/>
      </c>
      <c r="AE353" s="117">
        <f t="shared" si="494"/>
        <v>0</v>
      </c>
      <c r="AF353" s="157" t="str">
        <f t="shared" si="495"/>
        <v/>
      </c>
      <c r="AG353" s="157" t="str">
        <f t="shared" si="496"/>
        <v/>
      </c>
      <c r="AH353" s="157">
        <f t="shared" si="497"/>
        <v>0</v>
      </c>
      <c r="AI353" s="157" t="str">
        <f t="shared" si="498"/>
        <v/>
      </c>
      <c r="AJ353" s="157" t="str">
        <f t="shared" si="499"/>
        <v/>
      </c>
      <c r="AK353" s="390"/>
      <c r="AL353" s="171">
        <f t="shared" si="427"/>
        <v>0</v>
      </c>
      <c r="AM353" s="399">
        <f t="shared" si="428"/>
        <v>0</v>
      </c>
      <c r="AN353" s="399">
        <f>COUNTIF($B$12:B353,B353)</f>
        <v>0</v>
      </c>
      <c r="AO353" s="399"/>
      <c r="AP353" s="399" t="str">
        <f t="shared" si="429"/>
        <v/>
      </c>
      <c r="AQ353" s="399" t="str">
        <f t="shared" si="429"/>
        <v/>
      </c>
      <c r="AR353" s="399" t="str">
        <f t="shared" si="429"/>
        <v/>
      </c>
      <c r="AS353" s="399" t="str">
        <f t="shared" si="423"/>
        <v/>
      </c>
      <c r="AT353" s="399">
        <f t="shared" si="430"/>
        <v>0</v>
      </c>
      <c r="AU353" s="399" t="str">
        <f t="shared" si="431"/>
        <v/>
      </c>
      <c r="AV353" s="399" t="str">
        <f t="shared" si="432"/>
        <v/>
      </c>
      <c r="AW353" s="399" t="str">
        <f t="shared" si="433"/>
        <v/>
      </c>
      <c r="AX353" s="399" t="str">
        <f t="shared" si="434"/>
        <v/>
      </c>
      <c r="AY353" s="399" t="str">
        <f t="shared" si="435"/>
        <v/>
      </c>
      <c r="AZ353" s="399" t="str">
        <f t="shared" si="422"/>
        <v/>
      </c>
      <c r="BA353" s="399" t="str">
        <f t="shared" si="422"/>
        <v/>
      </c>
      <c r="BB353" s="399" t="str">
        <f t="shared" si="422"/>
        <v/>
      </c>
      <c r="BC353" s="399" t="str">
        <f t="shared" si="422"/>
        <v/>
      </c>
      <c r="BD353" s="403" t="str">
        <f t="shared" si="422"/>
        <v/>
      </c>
      <c r="BE353" s="393">
        <f t="shared" si="436"/>
        <v>0</v>
      </c>
      <c r="BG353" s="399">
        <f t="shared" si="437"/>
        <v>0</v>
      </c>
      <c r="BH353" s="399">
        <f t="shared" si="438"/>
        <v>0</v>
      </c>
      <c r="BI353" s="412">
        <f t="shared" si="439"/>
        <v>0</v>
      </c>
      <c r="BJ353" s="413">
        <f t="shared" si="424"/>
        <v>0</v>
      </c>
      <c r="BK353" s="398" t="str">
        <f t="shared" si="425"/>
        <v>0</v>
      </c>
      <c r="BL353" s="398" t="str">
        <f t="shared" si="426"/>
        <v>0</v>
      </c>
      <c r="BM353" s="412">
        <f t="shared" si="440"/>
        <v>0</v>
      </c>
      <c r="BN353" s="412" t="str">
        <f t="shared" si="441"/>
        <v>0m0</v>
      </c>
      <c r="BO353" s="399">
        <f t="shared" si="442"/>
        <v>0</v>
      </c>
      <c r="BP353" s="399">
        <f t="shared" si="443"/>
        <v>0</v>
      </c>
      <c r="BQ353" s="412">
        <f t="shared" si="444"/>
        <v>0</v>
      </c>
      <c r="BR353" s="413">
        <f t="shared" si="445"/>
        <v>0</v>
      </c>
      <c r="BS353" s="398" t="str">
        <f t="shared" si="446"/>
        <v>0</v>
      </c>
      <c r="BT353" s="398" t="str">
        <f t="shared" si="447"/>
        <v>0</v>
      </c>
      <c r="BU353" s="412">
        <f t="shared" si="448"/>
        <v>0</v>
      </c>
      <c r="BV353" s="412" t="str">
        <f t="shared" si="449"/>
        <v>0m0</v>
      </c>
      <c r="BW353" s="399">
        <f t="shared" si="450"/>
        <v>0</v>
      </c>
      <c r="BX353" s="399">
        <f t="shared" si="451"/>
        <v>0</v>
      </c>
      <c r="BY353" s="412">
        <f t="shared" si="452"/>
        <v>0</v>
      </c>
      <c r="BZ353" s="413">
        <f t="shared" si="453"/>
        <v>0</v>
      </c>
      <c r="CA353" s="398" t="str">
        <f t="shared" si="454"/>
        <v>0</v>
      </c>
      <c r="CB353" s="398" t="str">
        <f t="shared" si="455"/>
        <v>0</v>
      </c>
      <c r="CC353" s="412">
        <f t="shared" si="456"/>
        <v>0</v>
      </c>
      <c r="CD353" s="412" t="str">
        <f t="shared" si="457"/>
        <v>0m0</v>
      </c>
      <c r="CE353" s="399">
        <f t="shared" si="458"/>
        <v>0</v>
      </c>
      <c r="CF353" s="399">
        <f t="shared" si="459"/>
        <v>0</v>
      </c>
      <c r="CG353" s="412">
        <f t="shared" si="460"/>
        <v>0</v>
      </c>
      <c r="CH353" s="413">
        <f t="shared" si="461"/>
        <v>0</v>
      </c>
      <c r="CI353" s="398" t="str">
        <f t="shared" si="462"/>
        <v>0</v>
      </c>
      <c r="CJ353" s="398" t="str">
        <f t="shared" si="463"/>
        <v>0</v>
      </c>
      <c r="CK353" s="412">
        <f t="shared" si="464"/>
        <v>0</v>
      </c>
      <c r="CL353" s="412" t="str">
        <f t="shared" si="465"/>
        <v>0m0</v>
      </c>
      <c r="CM353" s="399">
        <f t="shared" si="466"/>
        <v>0</v>
      </c>
      <c r="CN353" s="399">
        <f t="shared" si="467"/>
        <v>0</v>
      </c>
      <c r="CO353" s="412">
        <f t="shared" si="468"/>
        <v>0</v>
      </c>
      <c r="CP353" s="413">
        <f t="shared" si="469"/>
        <v>0</v>
      </c>
      <c r="CQ353" s="398" t="str">
        <f t="shared" si="470"/>
        <v>0</v>
      </c>
      <c r="CR353" s="398" t="str">
        <f t="shared" si="471"/>
        <v>0</v>
      </c>
      <c r="CS353" s="412">
        <f t="shared" si="472"/>
        <v>0</v>
      </c>
      <c r="CT353" s="412" t="str">
        <f t="shared" si="473"/>
        <v>0m0</v>
      </c>
      <c r="CU353" s="412">
        <f t="shared" si="474"/>
        <v>0</v>
      </c>
      <c r="CV353" s="412">
        <f t="shared" si="475"/>
        <v>0</v>
      </c>
      <c r="CW353" s="412">
        <f t="shared" si="476"/>
        <v>0</v>
      </c>
      <c r="CX353" s="412">
        <f t="shared" si="477"/>
        <v>0</v>
      </c>
      <c r="CY353" s="412">
        <f t="shared" si="478"/>
        <v>0</v>
      </c>
      <c r="CZ353" s="412" t="str">
        <f t="shared" si="479"/>
        <v/>
      </c>
      <c r="DA353" s="412" t="str">
        <f t="shared" si="480"/>
        <v/>
      </c>
      <c r="DB353" s="412" t="str">
        <f t="shared" si="481"/>
        <v/>
      </c>
      <c r="DC353" s="412" t="str">
        <f t="shared" si="482"/>
        <v/>
      </c>
      <c r="DD353" s="412" t="str">
        <f t="shared" si="483"/>
        <v/>
      </c>
      <c r="DE353" s="412"/>
      <c r="DF353" s="411"/>
      <c r="DG353" s="412" t="str">
        <f t="shared" si="484"/>
        <v/>
      </c>
      <c r="DH353" s="412" t="str">
        <f t="shared" si="485"/>
        <v/>
      </c>
      <c r="DI353" s="412">
        <f t="shared" si="486"/>
        <v>0</v>
      </c>
      <c r="DJ353" s="412" t="str">
        <f t="shared" si="487"/>
        <v/>
      </c>
      <c r="DK353" s="412" t="str">
        <f t="shared" si="488"/>
        <v/>
      </c>
      <c r="DL353" s="412" t="str">
        <f t="shared" si="489"/>
        <v/>
      </c>
      <c r="DM353" s="412" t="str">
        <f t="shared" si="490"/>
        <v/>
      </c>
      <c r="DN353" s="412" t="str">
        <f t="shared" si="491"/>
        <v/>
      </c>
      <c r="DO353" s="412" t="str">
        <f t="shared" si="492"/>
        <v/>
      </c>
    </row>
    <row r="354" spans="1:119" s="157" customFormat="1" ht="18" hidden="1" customHeight="1">
      <c r="A354" s="161" t="str">
        <f t="shared" si="421"/>
        <v/>
      </c>
      <c r="B354" s="158"/>
      <c r="C354" s="31" t="str">
        <f>IF(B354="","",VLOOKUP(B354,学連登録!$C$2:$G$3000,2,FALSE))</f>
        <v/>
      </c>
      <c r="D354" s="32" t="str">
        <f>IF(B354="","",VLOOKUP(B354,学連登録!$C$2:$G$3000,3,FALSE))</f>
        <v/>
      </c>
      <c r="E354" s="33" t="str">
        <f>IF(B354="","",VLOOKUP(B354,学連登録!$C$2:$G$3000,4,FALSE))</f>
        <v/>
      </c>
      <c r="F354" s="383" t="str">
        <f>IF(B354="","",VLOOKUP(B354,学連登録!$C$2:$I$3000,7,FALSE))</f>
        <v/>
      </c>
      <c r="G354" s="160"/>
      <c r="H354" s="905"/>
      <c r="I354" s="907"/>
      <c r="J354" s="160"/>
      <c r="K354" s="905"/>
      <c r="L354" s="906"/>
      <c r="M354" s="160"/>
      <c r="N354" s="819"/>
      <c r="O354" s="820"/>
      <c r="P354" s="159"/>
      <c r="Q354" s="905"/>
      <c r="R354" s="906"/>
      <c r="S354" s="159"/>
      <c r="T354" s="905"/>
      <c r="U354" s="906"/>
      <c r="V354" s="103" t="str">
        <f>IF(B354="","",VLOOKUP(B354,学連登録!$C$2:$H$3000,6,FALSE))</f>
        <v/>
      </c>
      <c r="Y354" s="118" t="str">
        <f t="shared" si="493"/>
        <v/>
      </c>
      <c r="Z354" s="97" t="str">
        <f>IF(G354="","",VLOOKUP(G354,種目名!$R$5:$T$104,3,0))</f>
        <v/>
      </c>
      <c r="AA354" s="99" t="str">
        <f>IF(J354="","",VLOOKUP(J354,種目名!$R$5:$T$104,3,0))</f>
        <v/>
      </c>
      <c r="AB354" s="119" t="str">
        <f>IF(M354="","",VLOOKUP(M354,種目名!$R$5:$T$104,3,0))</f>
        <v/>
      </c>
      <c r="AC354" s="119" t="str">
        <f>IF(P354="","",VLOOKUP(AF354,種目名!$R$5:$T$104,3,0))</f>
        <v/>
      </c>
      <c r="AD354" s="120" t="str">
        <f>IF(S354="","",VLOOKUP(AI354,種目名!$R$5:$T$104,3,0))</f>
        <v/>
      </c>
      <c r="AE354" s="117">
        <f t="shared" si="494"/>
        <v>0</v>
      </c>
      <c r="AF354" s="157" t="str">
        <f t="shared" si="495"/>
        <v/>
      </c>
      <c r="AG354" s="157" t="str">
        <f t="shared" si="496"/>
        <v/>
      </c>
      <c r="AH354" s="157">
        <f t="shared" si="497"/>
        <v>0</v>
      </c>
      <c r="AI354" s="157" t="str">
        <f t="shared" si="498"/>
        <v/>
      </c>
      <c r="AJ354" s="157" t="str">
        <f t="shared" si="499"/>
        <v/>
      </c>
      <c r="AK354" s="390"/>
      <c r="AL354" s="171">
        <f t="shared" si="427"/>
        <v>0</v>
      </c>
      <c r="AM354" s="399">
        <f t="shared" si="428"/>
        <v>0</v>
      </c>
      <c r="AN354" s="399">
        <f>COUNTIF($B$12:B354,B354)</f>
        <v>0</v>
      </c>
      <c r="AO354" s="399"/>
      <c r="AP354" s="399" t="str">
        <f t="shared" si="429"/>
        <v/>
      </c>
      <c r="AQ354" s="399" t="str">
        <f t="shared" si="429"/>
        <v/>
      </c>
      <c r="AR354" s="399" t="str">
        <f t="shared" si="429"/>
        <v/>
      </c>
      <c r="AS354" s="399" t="str">
        <f t="shared" si="423"/>
        <v/>
      </c>
      <c r="AT354" s="399">
        <f t="shared" si="430"/>
        <v>0</v>
      </c>
      <c r="AU354" s="399" t="str">
        <f t="shared" si="431"/>
        <v/>
      </c>
      <c r="AV354" s="399" t="str">
        <f t="shared" si="432"/>
        <v/>
      </c>
      <c r="AW354" s="399" t="str">
        <f t="shared" si="433"/>
        <v/>
      </c>
      <c r="AX354" s="399" t="str">
        <f t="shared" si="434"/>
        <v/>
      </c>
      <c r="AY354" s="399" t="str">
        <f t="shared" si="435"/>
        <v/>
      </c>
      <c r="AZ354" s="399" t="str">
        <f t="shared" si="422"/>
        <v/>
      </c>
      <c r="BA354" s="399" t="str">
        <f t="shared" si="422"/>
        <v/>
      </c>
      <c r="BB354" s="399" t="str">
        <f t="shared" si="422"/>
        <v/>
      </c>
      <c r="BC354" s="399" t="str">
        <f t="shared" si="422"/>
        <v/>
      </c>
      <c r="BD354" s="403" t="str">
        <f t="shared" si="422"/>
        <v/>
      </c>
      <c r="BE354" s="393">
        <f t="shared" si="436"/>
        <v>0</v>
      </c>
      <c r="BG354" s="399">
        <f t="shared" si="437"/>
        <v>0</v>
      </c>
      <c r="BH354" s="399">
        <f t="shared" si="438"/>
        <v>0</v>
      </c>
      <c r="BI354" s="412">
        <f t="shared" si="439"/>
        <v>0</v>
      </c>
      <c r="BJ354" s="413">
        <f t="shared" si="424"/>
        <v>0</v>
      </c>
      <c r="BK354" s="398" t="str">
        <f t="shared" si="425"/>
        <v>0</v>
      </c>
      <c r="BL354" s="398" t="str">
        <f t="shared" si="426"/>
        <v>0</v>
      </c>
      <c r="BM354" s="412">
        <f t="shared" si="440"/>
        <v>0</v>
      </c>
      <c r="BN354" s="412" t="str">
        <f t="shared" si="441"/>
        <v>0m0</v>
      </c>
      <c r="BO354" s="399">
        <f t="shared" si="442"/>
        <v>0</v>
      </c>
      <c r="BP354" s="399">
        <f t="shared" si="443"/>
        <v>0</v>
      </c>
      <c r="BQ354" s="412">
        <f t="shared" si="444"/>
        <v>0</v>
      </c>
      <c r="BR354" s="413">
        <f t="shared" si="445"/>
        <v>0</v>
      </c>
      <c r="BS354" s="398" t="str">
        <f t="shared" si="446"/>
        <v>0</v>
      </c>
      <c r="BT354" s="398" t="str">
        <f t="shared" si="447"/>
        <v>0</v>
      </c>
      <c r="BU354" s="412">
        <f t="shared" si="448"/>
        <v>0</v>
      </c>
      <c r="BV354" s="412" t="str">
        <f t="shared" si="449"/>
        <v>0m0</v>
      </c>
      <c r="BW354" s="399">
        <f t="shared" si="450"/>
        <v>0</v>
      </c>
      <c r="BX354" s="399">
        <f t="shared" si="451"/>
        <v>0</v>
      </c>
      <c r="BY354" s="412">
        <f t="shared" si="452"/>
        <v>0</v>
      </c>
      <c r="BZ354" s="413">
        <f t="shared" si="453"/>
        <v>0</v>
      </c>
      <c r="CA354" s="398" t="str">
        <f t="shared" si="454"/>
        <v>0</v>
      </c>
      <c r="CB354" s="398" t="str">
        <f t="shared" si="455"/>
        <v>0</v>
      </c>
      <c r="CC354" s="412">
        <f t="shared" si="456"/>
        <v>0</v>
      </c>
      <c r="CD354" s="412" t="str">
        <f t="shared" si="457"/>
        <v>0m0</v>
      </c>
      <c r="CE354" s="399">
        <f t="shared" si="458"/>
        <v>0</v>
      </c>
      <c r="CF354" s="399">
        <f t="shared" si="459"/>
        <v>0</v>
      </c>
      <c r="CG354" s="412">
        <f t="shared" si="460"/>
        <v>0</v>
      </c>
      <c r="CH354" s="413">
        <f t="shared" si="461"/>
        <v>0</v>
      </c>
      <c r="CI354" s="398" t="str">
        <f t="shared" si="462"/>
        <v>0</v>
      </c>
      <c r="CJ354" s="398" t="str">
        <f t="shared" si="463"/>
        <v>0</v>
      </c>
      <c r="CK354" s="412">
        <f t="shared" si="464"/>
        <v>0</v>
      </c>
      <c r="CL354" s="412" t="str">
        <f t="shared" si="465"/>
        <v>0m0</v>
      </c>
      <c r="CM354" s="399">
        <f t="shared" si="466"/>
        <v>0</v>
      </c>
      <c r="CN354" s="399">
        <f t="shared" si="467"/>
        <v>0</v>
      </c>
      <c r="CO354" s="412">
        <f t="shared" si="468"/>
        <v>0</v>
      </c>
      <c r="CP354" s="413">
        <f t="shared" si="469"/>
        <v>0</v>
      </c>
      <c r="CQ354" s="398" t="str">
        <f t="shared" si="470"/>
        <v>0</v>
      </c>
      <c r="CR354" s="398" t="str">
        <f t="shared" si="471"/>
        <v>0</v>
      </c>
      <c r="CS354" s="412">
        <f t="shared" si="472"/>
        <v>0</v>
      </c>
      <c r="CT354" s="412" t="str">
        <f t="shared" si="473"/>
        <v>0m0</v>
      </c>
      <c r="CU354" s="412">
        <f t="shared" si="474"/>
        <v>0</v>
      </c>
      <c r="CV354" s="412">
        <f t="shared" si="475"/>
        <v>0</v>
      </c>
      <c r="CW354" s="412">
        <f t="shared" si="476"/>
        <v>0</v>
      </c>
      <c r="CX354" s="412">
        <f t="shared" si="477"/>
        <v>0</v>
      </c>
      <c r="CY354" s="412">
        <f t="shared" si="478"/>
        <v>0</v>
      </c>
      <c r="CZ354" s="412" t="str">
        <f t="shared" si="479"/>
        <v/>
      </c>
      <c r="DA354" s="412" t="str">
        <f t="shared" si="480"/>
        <v/>
      </c>
      <c r="DB354" s="412" t="str">
        <f t="shared" si="481"/>
        <v/>
      </c>
      <c r="DC354" s="412" t="str">
        <f t="shared" si="482"/>
        <v/>
      </c>
      <c r="DD354" s="412" t="str">
        <f t="shared" si="483"/>
        <v/>
      </c>
      <c r="DE354" s="412"/>
      <c r="DF354" s="411"/>
      <c r="DG354" s="412" t="str">
        <f t="shared" si="484"/>
        <v/>
      </c>
      <c r="DH354" s="412" t="str">
        <f t="shared" si="485"/>
        <v/>
      </c>
      <c r="DI354" s="412">
        <f t="shared" si="486"/>
        <v>0</v>
      </c>
      <c r="DJ354" s="412" t="str">
        <f t="shared" si="487"/>
        <v/>
      </c>
      <c r="DK354" s="412" t="str">
        <f t="shared" si="488"/>
        <v/>
      </c>
      <c r="DL354" s="412" t="str">
        <f t="shared" si="489"/>
        <v/>
      </c>
      <c r="DM354" s="412" t="str">
        <f t="shared" si="490"/>
        <v/>
      </c>
      <c r="DN354" s="412" t="str">
        <f t="shared" si="491"/>
        <v/>
      </c>
      <c r="DO354" s="412" t="str">
        <f t="shared" si="492"/>
        <v/>
      </c>
    </row>
    <row r="355" spans="1:119" s="157" customFormat="1" ht="18" hidden="1" customHeight="1">
      <c r="A355" s="161" t="str">
        <f t="shared" si="421"/>
        <v/>
      </c>
      <c r="B355" s="158"/>
      <c r="C355" s="31" t="str">
        <f>IF(B355="","",VLOOKUP(B355,学連登録!$C$2:$G$3000,2,FALSE))</f>
        <v/>
      </c>
      <c r="D355" s="32" t="str">
        <f>IF(B355="","",VLOOKUP(B355,学連登録!$C$2:$G$3000,3,FALSE))</f>
        <v/>
      </c>
      <c r="E355" s="33" t="str">
        <f>IF(B355="","",VLOOKUP(B355,学連登録!$C$2:$G$3000,4,FALSE))</f>
        <v/>
      </c>
      <c r="F355" s="383" t="str">
        <f>IF(B355="","",VLOOKUP(B355,学連登録!$C$2:$I$3000,7,FALSE))</f>
        <v/>
      </c>
      <c r="G355" s="160"/>
      <c r="H355" s="905"/>
      <c r="I355" s="907"/>
      <c r="J355" s="160"/>
      <c r="K355" s="905"/>
      <c r="L355" s="906"/>
      <c r="M355" s="160"/>
      <c r="N355" s="819"/>
      <c r="O355" s="820"/>
      <c r="P355" s="159"/>
      <c r="Q355" s="905"/>
      <c r="R355" s="906"/>
      <c r="S355" s="159"/>
      <c r="T355" s="905"/>
      <c r="U355" s="906"/>
      <c r="V355" s="103" t="str">
        <f>IF(B355="","",VLOOKUP(B355,学連登録!$C$2:$H$3000,6,FALSE))</f>
        <v/>
      </c>
      <c r="Y355" s="118" t="str">
        <f t="shared" si="493"/>
        <v/>
      </c>
      <c r="Z355" s="97" t="str">
        <f>IF(G355="","",VLOOKUP(G355,種目名!$R$5:$T$104,3,0))</f>
        <v/>
      </c>
      <c r="AA355" s="99" t="str">
        <f>IF(J355="","",VLOOKUP(J355,種目名!$R$5:$T$104,3,0))</f>
        <v/>
      </c>
      <c r="AB355" s="119" t="str">
        <f>IF(M355="","",VLOOKUP(M355,種目名!$R$5:$T$104,3,0))</f>
        <v/>
      </c>
      <c r="AC355" s="119" t="str">
        <f>IF(P355="","",VLOOKUP(AF355,種目名!$R$5:$T$104,3,0))</f>
        <v/>
      </c>
      <c r="AD355" s="120" t="str">
        <f>IF(S355="","",VLOOKUP(AI355,種目名!$R$5:$T$104,3,0))</f>
        <v/>
      </c>
      <c r="AE355" s="117">
        <f t="shared" si="494"/>
        <v>0</v>
      </c>
      <c r="AF355" s="157" t="str">
        <f t="shared" si="495"/>
        <v/>
      </c>
      <c r="AG355" s="157" t="str">
        <f t="shared" si="496"/>
        <v/>
      </c>
      <c r="AH355" s="157">
        <f t="shared" si="497"/>
        <v>0</v>
      </c>
      <c r="AI355" s="157" t="str">
        <f t="shared" si="498"/>
        <v/>
      </c>
      <c r="AJ355" s="157" t="str">
        <f t="shared" si="499"/>
        <v/>
      </c>
      <c r="AK355" s="390"/>
      <c r="AL355" s="171">
        <f t="shared" si="427"/>
        <v>0</v>
      </c>
      <c r="AM355" s="399">
        <f t="shared" si="428"/>
        <v>0</v>
      </c>
      <c r="AN355" s="399">
        <f>COUNTIF($B$12:B355,B355)</f>
        <v>0</v>
      </c>
      <c r="AO355" s="399"/>
      <c r="AP355" s="399" t="str">
        <f t="shared" si="429"/>
        <v/>
      </c>
      <c r="AQ355" s="399" t="str">
        <f t="shared" si="429"/>
        <v/>
      </c>
      <c r="AR355" s="399" t="str">
        <f t="shared" si="429"/>
        <v/>
      </c>
      <c r="AS355" s="399" t="str">
        <f t="shared" si="423"/>
        <v/>
      </c>
      <c r="AT355" s="399">
        <f t="shared" si="430"/>
        <v>0</v>
      </c>
      <c r="AU355" s="399" t="str">
        <f t="shared" si="431"/>
        <v/>
      </c>
      <c r="AV355" s="399" t="str">
        <f t="shared" si="432"/>
        <v/>
      </c>
      <c r="AW355" s="399" t="str">
        <f t="shared" si="433"/>
        <v/>
      </c>
      <c r="AX355" s="399" t="str">
        <f t="shared" si="434"/>
        <v/>
      </c>
      <c r="AY355" s="399" t="str">
        <f t="shared" si="435"/>
        <v/>
      </c>
      <c r="AZ355" s="399" t="str">
        <f t="shared" si="422"/>
        <v/>
      </c>
      <c r="BA355" s="399" t="str">
        <f t="shared" si="422"/>
        <v/>
      </c>
      <c r="BB355" s="399" t="str">
        <f t="shared" si="422"/>
        <v/>
      </c>
      <c r="BC355" s="399" t="str">
        <f t="shared" si="422"/>
        <v/>
      </c>
      <c r="BD355" s="403" t="str">
        <f t="shared" si="422"/>
        <v/>
      </c>
      <c r="BE355" s="393">
        <f t="shared" si="436"/>
        <v>0</v>
      </c>
      <c r="BG355" s="399">
        <f t="shared" si="437"/>
        <v>0</v>
      </c>
      <c r="BH355" s="399">
        <f t="shared" si="438"/>
        <v>0</v>
      </c>
      <c r="BI355" s="412">
        <f t="shared" si="439"/>
        <v>0</v>
      </c>
      <c r="BJ355" s="413">
        <f t="shared" si="424"/>
        <v>0</v>
      </c>
      <c r="BK355" s="398" t="str">
        <f t="shared" si="425"/>
        <v>0</v>
      </c>
      <c r="BL355" s="398" t="str">
        <f t="shared" si="426"/>
        <v>0</v>
      </c>
      <c r="BM355" s="412">
        <f t="shared" si="440"/>
        <v>0</v>
      </c>
      <c r="BN355" s="412" t="str">
        <f t="shared" si="441"/>
        <v>0m0</v>
      </c>
      <c r="BO355" s="399">
        <f t="shared" si="442"/>
        <v>0</v>
      </c>
      <c r="BP355" s="399">
        <f t="shared" si="443"/>
        <v>0</v>
      </c>
      <c r="BQ355" s="412">
        <f t="shared" si="444"/>
        <v>0</v>
      </c>
      <c r="BR355" s="413">
        <f t="shared" si="445"/>
        <v>0</v>
      </c>
      <c r="BS355" s="398" t="str">
        <f t="shared" si="446"/>
        <v>0</v>
      </c>
      <c r="BT355" s="398" t="str">
        <f t="shared" si="447"/>
        <v>0</v>
      </c>
      <c r="BU355" s="412">
        <f t="shared" si="448"/>
        <v>0</v>
      </c>
      <c r="BV355" s="412" t="str">
        <f t="shared" si="449"/>
        <v>0m0</v>
      </c>
      <c r="BW355" s="399">
        <f t="shared" si="450"/>
        <v>0</v>
      </c>
      <c r="BX355" s="399">
        <f t="shared" si="451"/>
        <v>0</v>
      </c>
      <c r="BY355" s="412">
        <f t="shared" si="452"/>
        <v>0</v>
      </c>
      <c r="BZ355" s="413">
        <f t="shared" si="453"/>
        <v>0</v>
      </c>
      <c r="CA355" s="398" t="str">
        <f t="shared" si="454"/>
        <v>0</v>
      </c>
      <c r="CB355" s="398" t="str">
        <f t="shared" si="455"/>
        <v>0</v>
      </c>
      <c r="CC355" s="412">
        <f t="shared" si="456"/>
        <v>0</v>
      </c>
      <c r="CD355" s="412" t="str">
        <f t="shared" si="457"/>
        <v>0m0</v>
      </c>
      <c r="CE355" s="399">
        <f t="shared" si="458"/>
        <v>0</v>
      </c>
      <c r="CF355" s="399">
        <f t="shared" si="459"/>
        <v>0</v>
      </c>
      <c r="CG355" s="412">
        <f t="shared" si="460"/>
        <v>0</v>
      </c>
      <c r="CH355" s="413">
        <f t="shared" si="461"/>
        <v>0</v>
      </c>
      <c r="CI355" s="398" t="str">
        <f t="shared" si="462"/>
        <v>0</v>
      </c>
      <c r="CJ355" s="398" t="str">
        <f t="shared" si="463"/>
        <v>0</v>
      </c>
      <c r="CK355" s="412">
        <f t="shared" si="464"/>
        <v>0</v>
      </c>
      <c r="CL355" s="412" t="str">
        <f t="shared" si="465"/>
        <v>0m0</v>
      </c>
      <c r="CM355" s="399">
        <f t="shared" si="466"/>
        <v>0</v>
      </c>
      <c r="CN355" s="399">
        <f t="shared" si="467"/>
        <v>0</v>
      </c>
      <c r="CO355" s="412">
        <f t="shared" si="468"/>
        <v>0</v>
      </c>
      <c r="CP355" s="413">
        <f t="shared" si="469"/>
        <v>0</v>
      </c>
      <c r="CQ355" s="398" t="str">
        <f t="shared" si="470"/>
        <v>0</v>
      </c>
      <c r="CR355" s="398" t="str">
        <f t="shared" si="471"/>
        <v>0</v>
      </c>
      <c r="CS355" s="412">
        <f t="shared" si="472"/>
        <v>0</v>
      </c>
      <c r="CT355" s="412" t="str">
        <f t="shared" si="473"/>
        <v>0m0</v>
      </c>
      <c r="CU355" s="412">
        <f t="shared" si="474"/>
        <v>0</v>
      </c>
      <c r="CV355" s="412">
        <f t="shared" si="475"/>
        <v>0</v>
      </c>
      <c r="CW355" s="412">
        <f t="shared" si="476"/>
        <v>0</v>
      </c>
      <c r="CX355" s="412">
        <f t="shared" si="477"/>
        <v>0</v>
      </c>
      <c r="CY355" s="412">
        <f t="shared" si="478"/>
        <v>0</v>
      </c>
      <c r="CZ355" s="412" t="str">
        <f t="shared" si="479"/>
        <v/>
      </c>
      <c r="DA355" s="412" t="str">
        <f t="shared" si="480"/>
        <v/>
      </c>
      <c r="DB355" s="412" t="str">
        <f t="shared" si="481"/>
        <v/>
      </c>
      <c r="DC355" s="412" t="str">
        <f t="shared" si="482"/>
        <v/>
      </c>
      <c r="DD355" s="412" t="str">
        <f t="shared" si="483"/>
        <v/>
      </c>
      <c r="DE355" s="412"/>
      <c r="DF355" s="411"/>
      <c r="DG355" s="412" t="str">
        <f t="shared" si="484"/>
        <v/>
      </c>
      <c r="DH355" s="412" t="str">
        <f t="shared" si="485"/>
        <v/>
      </c>
      <c r="DI355" s="412">
        <f t="shared" si="486"/>
        <v>0</v>
      </c>
      <c r="DJ355" s="412" t="str">
        <f t="shared" si="487"/>
        <v/>
      </c>
      <c r="DK355" s="412" t="str">
        <f t="shared" si="488"/>
        <v/>
      </c>
      <c r="DL355" s="412" t="str">
        <f t="shared" si="489"/>
        <v/>
      </c>
      <c r="DM355" s="412" t="str">
        <f t="shared" si="490"/>
        <v/>
      </c>
      <c r="DN355" s="412" t="str">
        <f t="shared" si="491"/>
        <v/>
      </c>
      <c r="DO355" s="412" t="str">
        <f t="shared" si="492"/>
        <v/>
      </c>
    </row>
    <row r="356" spans="1:119" s="157" customFormat="1" ht="18" hidden="1" customHeight="1">
      <c r="A356" s="161" t="str">
        <f t="shared" si="421"/>
        <v/>
      </c>
      <c r="B356" s="158"/>
      <c r="C356" s="31" t="str">
        <f>IF(B356="","",VLOOKUP(B356,学連登録!$C$2:$G$3000,2,FALSE))</f>
        <v/>
      </c>
      <c r="D356" s="32" t="str">
        <f>IF(B356="","",VLOOKUP(B356,学連登録!$C$2:$G$3000,3,FALSE))</f>
        <v/>
      </c>
      <c r="E356" s="33" t="str">
        <f>IF(B356="","",VLOOKUP(B356,学連登録!$C$2:$G$3000,4,FALSE))</f>
        <v/>
      </c>
      <c r="F356" s="383" t="str">
        <f>IF(B356="","",VLOOKUP(B356,学連登録!$C$2:$I$3000,7,FALSE))</f>
        <v/>
      </c>
      <c r="G356" s="160"/>
      <c r="H356" s="905"/>
      <c r="I356" s="907"/>
      <c r="J356" s="160"/>
      <c r="K356" s="905"/>
      <c r="L356" s="906"/>
      <c r="M356" s="160"/>
      <c r="N356" s="819"/>
      <c r="O356" s="820"/>
      <c r="P356" s="159"/>
      <c r="Q356" s="905"/>
      <c r="R356" s="906"/>
      <c r="S356" s="159"/>
      <c r="T356" s="905"/>
      <c r="U356" s="906"/>
      <c r="V356" s="103" t="str">
        <f>IF(B356="","",VLOOKUP(B356,学連登録!$C$2:$H$3000,6,FALSE))</f>
        <v/>
      </c>
      <c r="Y356" s="118" t="str">
        <f t="shared" si="493"/>
        <v/>
      </c>
      <c r="Z356" s="97" t="str">
        <f>IF(G356="","",VLOOKUP(G356,種目名!$R$5:$T$104,3,0))</f>
        <v/>
      </c>
      <c r="AA356" s="99" t="str">
        <f>IF(J356="","",VLOOKUP(J356,種目名!$R$5:$T$104,3,0))</f>
        <v/>
      </c>
      <c r="AB356" s="119" t="str">
        <f>IF(M356="","",VLOOKUP(M356,種目名!$R$5:$T$104,3,0))</f>
        <v/>
      </c>
      <c r="AC356" s="119" t="str">
        <f>IF(P356="","",VLOOKUP(AF356,種目名!$R$5:$T$104,3,0))</f>
        <v/>
      </c>
      <c r="AD356" s="120" t="str">
        <f>IF(S356="","",VLOOKUP(AI356,種目名!$R$5:$T$104,3,0))</f>
        <v/>
      </c>
      <c r="AE356" s="117">
        <f t="shared" si="494"/>
        <v>0</v>
      </c>
      <c r="AF356" s="157" t="str">
        <f t="shared" si="495"/>
        <v/>
      </c>
      <c r="AG356" s="157" t="str">
        <f t="shared" si="496"/>
        <v/>
      </c>
      <c r="AH356" s="157">
        <f t="shared" si="497"/>
        <v>0</v>
      </c>
      <c r="AI356" s="157" t="str">
        <f t="shared" si="498"/>
        <v/>
      </c>
      <c r="AJ356" s="157" t="str">
        <f t="shared" si="499"/>
        <v/>
      </c>
      <c r="AK356" s="390"/>
      <c r="AL356" s="171">
        <f t="shared" si="427"/>
        <v>0</v>
      </c>
      <c r="AM356" s="399">
        <f t="shared" si="428"/>
        <v>0</v>
      </c>
      <c r="AN356" s="399">
        <f>COUNTIF($B$12:B356,B356)</f>
        <v>0</v>
      </c>
      <c r="AO356" s="399"/>
      <c r="AP356" s="399" t="str">
        <f t="shared" si="429"/>
        <v/>
      </c>
      <c r="AQ356" s="399" t="str">
        <f t="shared" si="429"/>
        <v/>
      </c>
      <c r="AR356" s="399" t="str">
        <f t="shared" si="429"/>
        <v/>
      </c>
      <c r="AS356" s="399" t="str">
        <f t="shared" si="423"/>
        <v/>
      </c>
      <c r="AT356" s="399">
        <f t="shared" si="430"/>
        <v>0</v>
      </c>
      <c r="AU356" s="399" t="str">
        <f t="shared" si="431"/>
        <v/>
      </c>
      <c r="AV356" s="399" t="str">
        <f t="shared" si="432"/>
        <v/>
      </c>
      <c r="AW356" s="399" t="str">
        <f t="shared" si="433"/>
        <v/>
      </c>
      <c r="AX356" s="399" t="str">
        <f t="shared" si="434"/>
        <v/>
      </c>
      <c r="AY356" s="399" t="str">
        <f t="shared" si="435"/>
        <v/>
      </c>
      <c r="AZ356" s="399" t="str">
        <f t="shared" si="422"/>
        <v/>
      </c>
      <c r="BA356" s="399" t="str">
        <f t="shared" si="422"/>
        <v/>
      </c>
      <c r="BB356" s="399" t="str">
        <f t="shared" si="422"/>
        <v/>
      </c>
      <c r="BC356" s="399" t="str">
        <f t="shared" si="422"/>
        <v/>
      </c>
      <c r="BD356" s="403" t="str">
        <f t="shared" si="422"/>
        <v/>
      </c>
      <c r="BE356" s="393">
        <f t="shared" si="436"/>
        <v>0</v>
      </c>
      <c r="BG356" s="399">
        <f t="shared" si="437"/>
        <v>0</v>
      </c>
      <c r="BH356" s="399">
        <f t="shared" si="438"/>
        <v>0</v>
      </c>
      <c r="BI356" s="412">
        <f t="shared" si="439"/>
        <v>0</v>
      </c>
      <c r="BJ356" s="413">
        <f t="shared" si="424"/>
        <v>0</v>
      </c>
      <c r="BK356" s="398" t="str">
        <f t="shared" si="425"/>
        <v>0</v>
      </c>
      <c r="BL356" s="398" t="str">
        <f t="shared" si="426"/>
        <v>0</v>
      </c>
      <c r="BM356" s="412">
        <f t="shared" si="440"/>
        <v>0</v>
      </c>
      <c r="BN356" s="412" t="str">
        <f t="shared" si="441"/>
        <v>0m0</v>
      </c>
      <c r="BO356" s="399">
        <f t="shared" si="442"/>
        <v>0</v>
      </c>
      <c r="BP356" s="399">
        <f t="shared" si="443"/>
        <v>0</v>
      </c>
      <c r="BQ356" s="412">
        <f t="shared" si="444"/>
        <v>0</v>
      </c>
      <c r="BR356" s="413">
        <f t="shared" si="445"/>
        <v>0</v>
      </c>
      <c r="BS356" s="398" t="str">
        <f t="shared" si="446"/>
        <v>0</v>
      </c>
      <c r="BT356" s="398" t="str">
        <f t="shared" si="447"/>
        <v>0</v>
      </c>
      <c r="BU356" s="412">
        <f t="shared" si="448"/>
        <v>0</v>
      </c>
      <c r="BV356" s="412" t="str">
        <f t="shared" si="449"/>
        <v>0m0</v>
      </c>
      <c r="BW356" s="399">
        <f t="shared" si="450"/>
        <v>0</v>
      </c>
      <c r="BX356" s="399">
        <f t="shared" si="451"/>
        <v>0</v>
      </c>
      <c r="BY356" s="412">
        <f t="shared" si="452"/>
        <v>0</v>
      </c>
      <c r="BZ356" s="413">
        <f t="shared" si="453"/>
        <v>0</v>
      </c>
      <c r="CA356" s="398" t="str">
        <f t="shared" si="454"/>
        <v>0</v>
      </c>
      <c r="CB356" s="398" t="str">
        <f t="shared" si="455"/>
        <v>0</v>
      </c>
      <c r="CC356" s="412">
        <f t="shared" si="456"/>
        <v>0</v>
      </c>
      <c r="CD356" s="412" t="str">
        <f t="shared" si="457"/>
        <v>0m0</v>
      </c>
      <c r="CE356" s="399">
        <f t="shared" si="458"/>
        <v>0</v>
      </c>
      <c r="CF356" s="399">
        <f t="shared" si="459"/>
        <v>0</v>
      </c>
      <c r="CG356" s="412">
        <f t="shared" si="460"/>
        <v>0</v>
      </c>
      <c r="CH356" s="413">
        <f t="shared" si="461"/>
        <v>0</v>
      </c>
      <c r="CI356" s="398" t="str">
        <f t="shared" si="462"/>
        <v>0</v>
      </c>
      <c r="CJ356" s="398" t="str">
        <f t="shared" si="463"/>
        <v>0</v>
      </c>
      <c r="CK356" s="412">
        <f t="shared" si="464"/>
        <v>0</v>
      </c>
      <c r="CL356" s="412" t="str">
        <f t="shared" si="465"/>
        <v>0m0</v>
      </c>
      <c r="CM356" s="399">
        <f t="shared" si="466"/>
        <v>0</v>
      </c>
      <c r="CN356" s="399">
        <f t="shared" si="467"/>
        <v>0</v>
      </c>
      <c r="CO356" s="412">
        <f t="shared" si="468"/>
        <v>0</v>
      </c>
      <c r="CP356" s="413">
        <f t="shared" si="469"/>
        <v>0</v>
      </c>
      <c r="CQ356" s="398" t="str">
        <f t="shared" si="470"/>
        <v>0</v>
      </c>
      <c r="CR356" s="398" t="str">
        <f t="shared" si="471"/>
        <v>0</v>
      </c>
      <c r="CS356" s="412">
        <f t="shared" si="472"/>
        <v>0</v>
      </c>
      <c r="CT356" s="412" t="str">
        <f t="shared" si="473"/>
        <v>0m0</v>
      </c>
      <c r="CU356" s="412">
        <f t="shared" si="474"/>
        <v>0</v>
      </c>
      <c r="CV356" s="412">
        <f t="shared" si="475"/>
        <v>0</v>
      </c>
      <c r="CW356" s="412">
        <f t="shared" si="476"/>
        <v>0</v>
      </c>
      <c r="CX356" s="412">
        <f t="shared" si="477"/>
        <v>0</v>
      </c>
      <c r="CY356" s="412">
        <f t="shared" si="478"/>
        <v>0</v>
      </c>
      <c r="CZ356" s="412" t="str">
        <f t="shared" si="479"/>
        <v/>
      </c>
      <c r="DA356" s="412" t="str">
        <f t="shared" si="480"/>
        <v/>
      </c>
      <c r="DB356" s="412" t="str">
        <f t="shared" si="481"/>
        <v/>
      </c>
      <c r="DC356" s="412" t="str">
        <f t="shared" si="482"/>
        <v/>
      </c>
      <c r="DD356" s="412" t="str">
        <f t="shared" si="483"/>
        <v/>
      </c>
      <c r="DE356" s="412"/>
      <c r="DF356" s="411"/>
      <c r="DG356" s="412" t="str">
        <f t="shared" si="484"/>
        <v/>
      </c>
      <c r="DH356" s="412" t="str">
        <f t="shared" si="485"/>
        <v/>
      </c>
      <c r="DI356" s="412">
        <f t="shared" si="486"/>
        <v>0</v>
      </c>
      <c r="DJ356" s="412" t="str">
        <f t="shared" si="487"/>
        <v/>
      </c>
      <c r="DK356" s="412" t="str">
        <f t="shared" si="488"/>
        <v/>
      </c>
      <c r="DL356" s="412" t="str">
        <f t="shared" si="489"/>
        <v/>
      </c>
      <c r="DM356" s="412" t="str">
        <f t="shared" si="490"/>
        <v/>
      </c>
      <c r="DN356" s="412" t="str">
        <f t="shared" si="491"/>
        <v/>
      </c>
      <c r="DO356" s="412" t="str">
        <f t="shared" si="492"/>
        <v/>
      </c>
    </row>
    <row r="357" spans="1:119" s="157" customFormat="1" ht="18" hidden="1" customHeight="1">
      <c r="A357" s="161" t="str">
        <f t="shared" si="421"/>
        <v/>
      </c>
      <c r="B357" s="158"/>
      <c r="C357" s="31" t="str">
        <f>IF(B357="","",VLOOKUP(B357,学連登録!$C$2:$G$3000,2,FALSE))</f>
        <v/>
      </c>
      <c r="D357" s="32" t="str">
        <f>IF(B357="","",VLOOKUP(B357,学連登録!$C$2:$G$3000,3,FALSE))</f>
        <v/>
      </c>
      <c r="E357" s="33" t="str">
        <f>IF(B357="","",VLOOKUP(B357,学連登録!$C$2:$G$3000,4,FALSE))</f>
        <v/>
      </c>
      <c r="F357" s="383" t="str">
        <f>IF(B357="","",VLOOKUP(B357,学連登録!$C$2:$I$3000,7,FALSE))</f>
        <v/>
      </c>
      <c r="G357" s="160"/>
      <c r="H357" s="905"/>
      <c r="I357" s="907"/>
      <c r="J357" s="160"/>
      <c r="K357" s="905"/>
      <c r="L357" s="906"/>
      <c r="M357" s="160"/>
      <c r="N357" s="819"/>
      <c r="O357" s="820"/>
      <c r="P357" s="159"/>
      <c r="Q357" s="905"/>
      <c r="R357" s="906"/>
      <c r="S357" s="159"/>
      <c r="T357" s="905"/>
      <c r="U357" s="906"/>
      <c r="V357" s="103" t="str">
        <f>IF(B357="","",VLOOKUP(B357,学連登録!$C$2:$H$3000,6,FALSE))</f>
        <v/>
      </c>
      <c r="Y357" s="118" t="str">
        <f t="shared" si="493"/>
        <v/>
      </c>
      <c r="Z357" s="97" t="str">
        <f>IF(G357="","",VLOOKUP(G357,種目名!$R$5:$T$104,3,0))</f>
        <v/>
      </c>
      <c r="AA357" s="99" t="str">
        <f>IF(J357="","",VLOOKUP(J357,種目名!$R$5:$T$104,3,0))</f>
        <v/>
      </c>
      <c r="AB357" s="119" t="str">
        <f>IF(M357="","",VLOOKUP(M357,種目名!$R$5:$T$104,3,0))</f>
        <v/>
      </c>
      <c r="AC357" s="119" t="str">
        <f>IF(P357="","",VLOOKUP(AF357,種目名!$R$5:$T$104,3,0))</f>
        <v/>
      </c>
      <c r="AD357" s="120" t="str">
        <f>IF(S357="","",VLOOKUP(AI357,種目名!$R$5:$T$104,3,0))</f>
        <v/>
      </c>
      <c r="AE357" s="117">
        <f t="shared" si="494"/>
        <v>0</v>
      </c>
      <c r="AF357" s="157" t="str">
        <f t="shared" si="495"/>
        <v/>
      </c>
      <c r="AG357" s="157" t="str">
        <f t="shared" si="496"/>
        <v/>
      </c>
      <c r="AH357" s="157">
        <f t="shared" si="497"/>
        <v>0</v>
      </c>
      <c r="AI357" s="157" t="str">
        <f t="shared" si="498"/>
        <v/>
      </c>
      <c r="AJ357" s="157" t="str">
        <f t="shared" si="499"/>
        <v/>
      </c>
      <c r="AK357" s="390"/>
      <c r="AL357" s="171">
        <f t="shared" si="427"/>
        <v>0</v>
      </c>
      <c r="AM357" s="399">
        <f t="shared" si="428"/>
        <v>0</v>
      </c>
      <c r="AN357" s="399">
        <f>COUNTIF($B$12:B357,B357)</f>
        <v>0</v>
      </c>
      <c r="AO357" s="399"/>
      <c r="AP357" s="399" t="str">
        <f t="shared" si="429"/>
        <v/>
      </c>
      <c r="AQ357" s="399" t="str">
        <f t="shared" si="429"/>
        <v/>
      </c>
      <c r="AR357" s="399" t="str">
        <f t="shared" si="429"/>
        <v/>
      </c>
      <c r="AS357" s="399" t="str">
        <f t="shared" si="423"/>
        <v/>
      </c>
      <c r="AT357" s="399">
        <f t="shared" si="430"/>
        <v>0</v>
      </c>
      <c r="AU357" s="399" t="str">
        <f t="shared" si="431"/>
        <v/>
      </c>
      <c r="AV357" s="399" t="str">
        <f t="shared" si="432"/>
        <v/>
      </c>
      <c r="AW357" s="399" t="str">
        <f t="shared" si="433"/>
        <v/>
      </c>
      <c r="AX357" s="399" t="str">
        <f t="shared" si="434"/>
        <v/>
      </c>
      <c r="AY357" s="399" t="str">
        <f t="shared" si="435"/>
        <v/>
      </c>
      <c r="AZ357" s="399" t="str">
        <f t="shared" si="422"/>
        <v/>
      </c>
      <c r="BA357" s="399" t="str">
        <f t="shared" si="422"/>
        <v/>
      </c>
      <c r="BB357" s="399" t="str">
        <f t="shared" si="422"/>
        <v/>
      </c>
      <c r="BC357" s="399" t="str">
        <f t="shared" si="422"/>
        <v/>
      </c>
      <c r="BD357" s="403" t="str">
        <f t="shared" si="422"/>
        <v/>
      </c>
      <c r="BE357" s="393">
        <f t="shared" si="436"/>
        <v>0</v>
      </c>
      <c r="BG357" s="399">
        <f t="shared" si="437"/>
        <v>0</v>
      </c>
      <c r="BH357" s="399">
        <f t="shared" si="438"/>
        <v>0</v>
      </c>
      <c r="BI357" s="412">
        <f t="shared" si="439"/>
        <v>0</v>
      </c>
      <c r="BJ357" s="413">
        <f t="shared" si="424"/>
        <v>0</v>
      </c>
      <c r="BK357" s="398" t="str">
        <f t="shared" si="425"/>
        <v>0</v>
      </c>
      <c r="BL357" s="398" t="str">
        <f t="shared" si="426"/>
        <v>0</v>
      </c>
      <c r="BM357" s="412">
        <f t="shared" si="440"/>
        <v>0</v>
      </c>
      <c r="BN357" s="412" t="str">
        <f t="shared" si="441"/>
        <v>0m0</v>
      </c>
      <c r="BO357" s="399">
        <f t="shared" si="442"/>
        <v>0</v>
      </c>
      <c r="BP357" s="399">
        <f t="shared" si="443"/>
        <v>0</v>
      </c>
      <c r="BQ357" s="412">
        <f t="shared" si="444"/>
        <v>0</v>
      </c>
      <c r="BR357" s="413">
        <f t="shared" si="445"/>
        <v>0</v>
      </c>
      <c r="BS357" s="398" t="str">
        <f t="shared" si="446"/>
        <v>0</v>
      </c>
      <c r="BT357" s="398" t="str">
        <f t="shared" si="447"/>
        <v>0</v>
      </c>
      <c r="BU357" s="412">
        <f t="shared" si="448"/>
        <v>0</v>
      </c>
      <c r="BV357" s="412" t="str">
        <f t="shared" si="449"/>
        <v>0m0</v>
      </c>
      <c r="BW357" s="399">
        <f t="shared" si="450"/>
        <v>0</v>
      </c>
      <c r="BX357" s="399">
        <f t="shared" si="451"/>
        <v>0</v>
      </c>
      <c r="BY357" s="412">
        <f t="shared" si="452"/>
        <v>0</v>
      </c>
      <c r="BZ357" s="413">
        <f t="shared" si="453"/>
        <v>0</v>
      </c>
      <c r="CA357" s="398" t="str">
        <f t="shared" si="454"/>
        <v>0</v>
      </c>
      <c r="CB357" s="398" t="str">
        <f t="shared" si="455"/>
        <v>0</v>
      </c>
      <c r="CC357" s="412">
        <f t="shared" si="456"/>
        <v>0</v>
      </c>
      <c r="CD357" s="412" t="str">
        <f t="shared" si="457"/>
        <v>0m0</v>
      </c>
      <c r="CE357" s="399">
        <f t="shared" si="458"/>
        <v>0</v>
      </c>
      <c r="CF357" s="399">
        <f t="shared" si="459"/>
        <v>0</v>
      </c>
      <c r="CG357" s="412">
        <f t="shared" si="460"/>
        <v>0</v>
      </c>
      <c r="CH357" s="413">
        <f t="shared" si="461"/>
        <v>0</v>
      </c>
      <c r="CI357" s="398" t="str">
        <f t="shared" si="462"/>
        <v>0</v>
      </c>
      <c r="CJ357" s="398" t="str">
        <f t="shared" si="463"/>
        <v>0</v>
      </c>
      <c r="CK357" s="412">
        <f t="shared" si="464"/>
        <v>0</v>
      </c>
      <c r="CL357" s="412" t="str">
        <f t="shared" si="465"/>
        <v>0m0</v>
      </c>
      <c r="CM357" s="399">
        <f t="shared" si="466"/>
        <v>0</v>
      </c>
      <c r="CN357" s="399">
        <f t="shared" si="467"/>
        <v>0</v>
      </c>
      <c r="CO357" s="412">
        <f t="shared" si="468"/>
        <v>0</v>
      </c>
      <c r="CP357" s="413">
        <f t="shared" si="469"/>
        <v>0</v>
      </c>
      <c r="CQ357" s="398" t="str">
        <f t="shared" si="470"/>
        <v>0</v>
      </c>
      <c r="CR357" s="398" t="str">
        <f t="shared" si="471"/>
        <v>0</v>
      </c>
      <c r="CS357" s="412">
        <f t="shared" si="472"/>
        <v>0</v>
      </c>
      <c r="CT357" s="412" t="str">
        <f t="shared" si="473"/>
        <v>0m0</v>
      </c>
      <c r="CU357" s="412">
        <f t="shared" si="474"/>
        <v>0</v>
      </c>
      <c r="CV357" s="412">
        <f t="shared" si="475"/>
        <v>0</v>
      </c>
      <c r="CW357" s="412">
        <f t="shared" si="476"/>
        <v>0</v>
      </c>
      <c r="CX357" s="412">
        <f t="shared" si="477"/>
        <v>0</v>
      </c>
      <c r="CY357" s="412">
        <f t="shared" si="478"/>
        <v>0</v>
      </c>
      <c r="CZ357" s="412" t="str">
        <f t="shared" si="479"/>
        <v/>
      </c>
      <c r="DA357" s="412" t="str">
        <f t="shared" si="480"/>
        <v/>
      </c>
      <c r="DB357" s="412" t="str">
        <f t="shared" si="481"/>
        <v/>
      </c>
      <c r="DC357" s="412" t="str">
        <f t="shared" si="482"/>
        <v/>
      </c>
      <c r="DD357" s="412" t="str">
        <f t="shared" si="483"/>
        <v/>
      </c>
      <c r="DE357" s="412"/>
      <c r="DF357" s="411"/>
      <c r="DG357" s="412" t="str">
        <f t="shared" si="484"/>
        <v/>
      </c>
      <c r="DH357" s="412" t="str">
        <f t="shared" si="485"/>
        <v/>
      </c>
      <c r="DI357" s="412">
        <f t="shared" si="486"/>
        <v>0</v>
      </c>
      <c r="DJ357" s="412" t="str">
        <f t="shared" si="487"/>
        <v/>
      </c>
      <c r="DK357" s="412" t="str">
        <f t="shared" si="488"/>
        <v/>
      </c>
      <c r="DL357" s="412" t="str">
        <f t="shared" si="489"/>
        <v/>
      </c>
      <c r="DM357" s="412" t="str">
        <f t="shared" si="490"/>
        <v/>
      </c>
      <c r="DN357" s="412" t="str">
        <f t="shared" si="491"/>
        <v/>
      </c>
      <c r="DO357" s="412" t="str">
        <f t="shared" si="492"/>
        <v/>
      </c>
    </row>
    <row r="358" spans="1:119" s="157" customFormat="1" ht="18" hidden="1" customHeight="1">
      <c r="A358" s="161" t="str">
        <f t="shared" si="421"/>
        <v/>
      </c>
      <c r="B358" s="158"/>
      <c r="C358" s="31" t="str">
        <f>IF(B358="","",VLOOKUP(B358,学連登録!$C$2:$G$3000,2,FALSE))</f>
        <v/>
      </c>
      <c r="D358" s="32" t="str">
        <f>IF(B358="","",VLOOKUP(B358,学連登録!$C$2:$G$3000,3,FALSE))</f>
        <v/>
      </c>
      <c r="E358" s="33" t="str">
        <f>IF(B358="","",VLOOKUP(B358,学連登録!$C$2:$G$3000,4,FALSE))</f>
        <v/>
      </c>
      <c r="F358" s="383" t="str">
        <f>IF(B358="","",VLOOKUP(B358,学連登録!$C$2:$I$3000,7,FALSE))</f>
        <v/>
      </c>
      <c r="G358" s="160"/>
      <c r="H358" s="905"/>
      <c r="I358" s="907"/>
      <c r="J358" s="160"/>
      <c r="K358" s="905"/>
      <c r="L358" s="906"/>
      <c r="M358" s="160"/>
      <c r="N358" s="819"/>
      <c r="O358" s="820"/>
      <c r="P358" s="159"/>
      <c r="Q358" s="905"/>
      <c r="R358" s="906"/>
      <c r="S358" s="159"/>
      <c r="T358" s="905"/>
      <c r="U358" s="906"/>
      <c r="V358" s="103" t="str">
        <f>IF(B358="","",VLOOKUP(B358,学連登録!$C$2:$H$3000,6,FALSE))</f>
        <v/>
      </c>
      <c r="Y358" s="118" t="str">
        <f t="shared" si="493"/>
        <v/>
      </c>
      <c r="Z358" s="97" t="str">
        <f>IF(G358="","",VLOOKUP(G358,種目名!$R$5:$T$104,3,0))</f>
        <v/>
      </c>
      <c r="AA358" s="99" t="str">
        <f>IF(J358="","",VLOOKUP(J358,種目名!$R$5:$T$104,3,0))</f>
        <v/>
      </c>
      <c r="AB358" s="119" t="str">
        <f>IF(M358="","",VLOOKUP(M358,種目名!$R$5:$T$104,3,0))</f>
        <v/>
      </c>
      <c r="AC358" s="119" t="str">
        <f>IF(P358="","",VLOOKUP(AF358,種目名!$R$5:$T$104,3,0))</f>
        <v/>
      </c>
      <c r="AD358" s="120" t="str">
        <f>IF(S358="","",VLOOKUP(AI358,種目名!$R$5:$T$104,3,0))</f>
        <v/>
      </c>
      <c r="AE358" s="117">
        <f t="shared" si="494"/>
        <v>0</v>
      </c>
      <c r="AF358" s="157" t="str">
        <f t="shared" si="495"/>
        <v/>
      </c>
      <c r="AG358" s="157" t="str">
        <f t="shared" si="496"/>
        <v/>
      </c>
      <c r="AH358" s="157">
        <f t="shared" si="497"/>
        <v>0</v>
      </c>
      <c r="AI358" s="157" t="str">
        <f t="shared" si="498"/>
        <v/>
      </c>
      <c r="AJ358" s="157" t="str">
        <f t="shared" si="499"/>
        <v/>
      </c>
      <c r="AK358" s="390"/>
      <c r="AL358" s="171">
        <f t="shared" si="427"/>
        <v>0</v>
      </c>
      <c r="AM358" s="399">
        <f t="shared" si="428"/>
        <v>0</v>
      </c>
      <c r="AN358" s="399">
        <f>COUNTIF($B$12:B358,B358)</f>
        <v>0</v>
      </c>
      <c r="AO358" s="399"/>
      <c r="AP358" s="399" t="str">
        <f t="shared" si="429"/>
        <v/>
      </c>
      <c r="AQ358" s="399" t="str">
        <f t="shared" si="429"/>
        <v/>
      </c>
      <c r="AR358" s="399" t="str">
        <f t="shared" si="429"/>
        <v/>
      </c>
      <c r="AS358" s="399" t="str">
        <f t="shared" si="423"/>
        <v/>
      </c>
      <c r="AT358" s="399">
        <f t="shared" si="430"/>
        <v>0</v>
      </c>
      <c r="AU358" s="399" t="str">
        <f t="shared" si="431"/>
        <v/>
      </c>
      <c r="AV358" s="399" t="str">
        <f t="shared" si="432"/>
        <v/>
      </c>
      <c r="AW358" s="399" t="str">
        <f t="shared" si="433"/>
        <v/>
      </c>
      <c r="AX358" s="399" t="str">
        <f t="shared" si="434"/>
        <v/>
      </c>
      <c r="AY358" s="399" t="str">
        <f t="shared" si="435"/>
        <v/>
      </c>
      <c r="AZ358" s="399" t="str">
        <f t="shared" si="422"/>
        <v/>
      </c>
      <c r="BA358" s="399" t="str">
        <f t="shared" si="422"/>
        <v/>
      </c>
      <c r="BB358" s="399" t="str">
        <f t="shared" si="422"/>
        <v/>
      </c>
      <c r="BC358" s="399" t="str">
        <f t="shared" si="422"/>
        <v/>
      </c>
      <c r="BD358" s="403" t="str">
        <f t="shared" si="422"/>
        <v/>
      </c>
      <c r="BE358" s="393">
        <f t="shared" si="436"/>
        <v>0</v>
      </c>
      <c r="BG358" s="399">
        <f t="shared" si="437"/>
        <v>0</v>
      </c>
      <c r="BH358" s="399">
        <f t="shared" si="438"/>
        <v>0</v>
      </c>
      <c r="BI358" s="412">
        <f t="shared" si="439"/>
        <v>0</v>
      </c>
      <c r="BJ358" s="413">
        <f t="shared" si="424"/>
        <v>0</v>
      </c>
      <c r="BK358" s="398" t="str">
        <f t="shared" si="425"/>
        <v>0</v>
      </c>
      <c r="BL358" s="398" t="str">
        <f t="shared" si="426"/>
        <v>0</v>
      </c>
      <c r="BM358" s="412">
        <f t="shared" si="440"/>
        <v>0</v>
      </c>
      <c r="BN358" s="412" t="str">
        <f t="shared" si="441"/>
        <v>0m0</v>
      </c>
      <c r="BO358" s="399">
        <f t="shared" si="442"/>
        <v>0</v>
      </c>
      <c r="BP358" s="399">
        <f t="shared" si="443"/>
        <v>0</v>
      </c>
      <c r="BQ358" s="412">
        <f t="shared" si="444"/>
        <v>0</v>
      </c>
      <c r="BR358" s="413">
        <f t="shared" si="445"/>
        <v>0</v>
      </c>
      <c r="BS358" s="398" t="str">
        <f t="shared" si="446"/>
        <v>0</v>
      </c>
      <c r="BT358" s="398" t="str">
        <f t="shared" si="447"/>
        <v>0</v>
      </c>
      <c r="BU358" s="412">
        <f t="shared" si="448"/>
        <v>0</v>
      </c>
      <c r="BV358" s="412" t="str">
        <f t="shared" si="449"/>
        <v>0m0</v>
      </c>
      <c r="BW358" s="399">
        <f t="shared" si="450"/>
        <v>0</v>
      </c>
      <c r="BX358" s="399">
        <f t="shared" si="451"/>
        <v>0</v>
      </c>
      <c r="BY358" s="412">
        <f t="shared" si="452"/>
        <v>0</v>
      </c>
      <c r="BZ358" s="413">
        <f t="shared" si="453"/>
        <v>0</v>
      </c>
      <c r="CA358" s="398" t="str">
        <f t="shared" si="454"/>
        <v>0</v>
      </c>
      <c r="CB358" s="398" t="str">
        <f t="shared" si="455"/>
        <v>0</v>
      </c>
      <c r="CC358" s="412">
        <f t="shared" si="456"/>
        <v>0</v>
      </c>
      <c r="CD358" s="412" t="str">
        <f t="shared" si="457"/>
        <v>0m0</v>
      </c>
      <c r="CE358" s="399">
        <f t="shared" si="458"/>
        <v>0</v>
      </c>
      <c r="CF358" s="399">
        <f t="shared" si="459"/>
        <v>0</v>
      </c>
      <c r="CG358" s="412">
        <f t="shared" si="460"/>
        <v>0</v>
      </c>
      <c r="CH358" s="413">
        <f t="shared" si="461"/>
        <v>0</v>
      </c>
      <c r="CI358" s="398" t="str">
        <f t="shared" si="462"/>
        <v>0</v>
      </c>
      <c r="CJ358" s="398" t="str">
        <f t="shared" si="463"/>
        <v>0</v>
      </c>
      <c r="CK358" s="412">
        <f t="shared" si="464"/>
        <v>0</v>
      </c>
      <c r="CL358" s="412" t="str">
        <f t="shared" si="465"/>
        <v>0m0</v>
      </c>
      <c r="CM358" s="399">
        <f t="shared" si="466"/>
        <v>0</v>
      </c>
      <c r="CN358" s="399">
        <f t="shared" si="467"/>
        <v>0</v>
      </c>
      <c r="CO358" s="412">
        <f t="shared" si="468"/>
        <v>0</v>
      </c>
      <c r="CP358" s="413">
        <f t="shared" si="469"/>
        <v>0</v>
      </c>
      <c r="CQ358" s="398" t="str">
        <f t="shared" si="470"/>
        <v>0</v>
      </c>
      <c r="CR358" s="398" t="str">
        <f t="shared" si="471"/>
        <v>0</v>
      </c>
      <c r="CS358" s="412">
        <f t="shared" si="472"/>
        <v>0</v>
      </c>
      <c r="CT358" s="412" t="str">
        <f t="shared" si="473"/>
        <v>0m0</v>
      </c>
      <c r="CU358" s="412">
        <f t="shared" si="474"/>
        <v>0</v>
      </c>
      <c r="CV358" s="412">
        <f t="shared" si="475"/>
        <v>0</v>
      </c>
      <c r="CW358" s="412">
        <f t="shared" si="476"/>
        <v>0</v>
      </c>
      <c r="CX358" s="412">
        <f t="shared" si="477"/>
        <v>0</v>
      </c>
      <c r="CY358" s="412">
        <f t="shared" si="478"/>
        <v>0</v>
      </c>
      <c r="CZ358" s="412" t="str">
        <f t="shared" si="479"/>
        <v/>
      </c>
      <c r="DA358" s="412" t="str">
        <f t="shared" si="480"/>
        <v/>
      </c>
      <c r="DB358" s="412" t="str">
        <f t="shared" si="481"/>
        <v/>
      </c>
      <c r="DC358" s="412" t="str">
        <f t="shared" si="482"/>
        <v/>
      </c>
      <c r="DD358" s="412" t="str">
        <f t="shared" si="483"/>
        <v/>
      </c>
      <c r="DE358" s="412"/>
      <c r="DF358" s="411"/>
      <c r="DG358" s="412" t="str">
        <f t="shared" si="484"/>
        <v/>
      </c>
      <c r="DH358" s="412" t="str">
        <f t="shared" si="485"/>
        <v/>
      </c>
      <c r="DI358" s="412">
        <f t="shared" si="486"/>
        <v>0</v>
      </c>
      <c r="DJ358" s="412" t="str">
        <f t="shared" si="487"/>
        <v/>
      </c>
      <c r="DK358" s="412" t="str">
        <f t="shared" si="488"/>
        <v/>
      </c>
      <c r="DL358" s="412" t="str">
        <f t="shared" si="489"/>
        <v/>
      </c>
      <c r="DM358" s="412" t="str">
        <f t="shared" si="490"/>
        <v/>
      </c>
      <c r="DN358" s="412" t="str">
        <f t="shared" si="491"/>
        <v/>
      </c>
      <c r="DO358" s="412" t="str">
        <f t="shared" si="492"/>
        <v/>
      </c>
    </row>
    <row r="359" spans="1:119" s="157" customFormat="1" ht="18" hidden="1" customHeight="1">
      <c r="A359" s="161" t="str">
        <f t="shared" si="421"/>
        <v/>
      </c>
      <c r="B359" s="158"/>
      <c r="C359" s="31" t="str">
        <f>IF(B359="","",VLOOKUP(B359,学連登録!$C$2:$G$3000,2,FALSE))</f>
        <v/>
      </c>
      <c r="D359" s="32" t="str">
        <f>IF(B359="","",VLOOKUP(B359,学連登録!$C$2:$G$3000,3,FALSE))</f>
        <v/>
      </c>
      <c r="E359" s="33" t="str">
        <f>IF(B359="","",VLOOKUP(B359,学連登録!$C$2:$G$3000,4,FALSE))</f>
        <v/>
      </c>
      <c r="F359" s="383" t="str">
        <f>IF(B359="","",VLOOKUP(B359,学連登録!$C$2:$I$3000,7,FALSE))</f>
        <v/>
      </c>
      <c r="G359" s="160"/>
      <c r="H359" s="905"/>
      <c r="I359" s="907"/>
      <c r="J359" s="160"/>
      <c r="K359" s="905"/>
      <c r="L359" s="906"/>
      <c r="M359" s="160"/>
      <c r="N359" s="819"/>
      <c r="O359" s="820"/>
      <c r="P359" s="159"/>
      <c r="Q359" s="905"/>
      <c r="R359" s="906"/>
      <c r="S359" s="159"/>
      <c r="T359" s="905"/>
      <c r="U359" s="906"/>
      <c r="V359" s="103" t="str">
        <f>IF(B359="","",VLOOKUP(B359,学連登録!$C$2:$H$3000,6,FALSE))</f>
        <v/>
      </c>
      <c r="Y359" s="118" t="str">
        <f t="shared" si="493"/>
        <v/>
      </c>
      <c r="Z359" s="97" t="str">
        <f>IF(G359="","",VLOOKUP(G359,種目名!$R$5:$T$104,3,0))</f>
        <v/>
      </c>
      <c r="AA359" s="99" t="str">
        <f>IF(J359="","",VLOOKUP(J359,種目名!$R$5:$T$104,3,0))</f>
        <v/>
      </c>
      <c r="AB359" s="119" t="str">
        <f>IF(M359="","",VLOOKUP(M359,種目名!$R$5:$T$104,3,0))</f>
        <v/>
      </c>
      <c r="AC359" s="119" t="str">
        <f>IF(P359="","",VLOOKUP(AF359,種目名!$R$5:$T$104,3,0))</f>
        <v/>
      </c>
      <c r="AD359" s="120" t="str">
        <f>IF(S359="","",VLOOKUP(AI359,種目名!$R$5:$T$104,3,0))</f>
        <v/>
      </c>
      <c r="AE359" s="117">
        <f t="shared" si="494"/>
        <v>0</v>
      </c>
      <c r="AF359" s="157" t="str">
        <f t="shared" si="495"/>
        <v/>
      </c>
      <c r="AG359" s="157" t="str">
        <f t="shared" si="496"/>
        <v/>
      </c>
      <c r="AH359" s="157">
        <f t="shared" si="497"/>
        <v>0</v>
      </c>
      <c r="AI359" s="157" t="str">
        <f t="shared" si="498"/>
        <v/>
      </c>
      <c r="AJ359" s="157" t="str">
        <f t="shared" si="499"/>
        <v/>
      </c>
      <c r="AK359" s="390"/>
      <c r="AL359" s="171">
        <f t="shared" si="427"/>
        <v>0</v>
      </c>
      <c r="AM359" s="399">
        <f t="shared" si="428"/>
        <v>0</v>
      </c>
      <c r="AN359" s="399">
        <f>COUNTIF($B$12:B359,B359)</f>
        <v>0</v>
      </c>
      <c r="AO359" s="399"/>
      <c r="AP359" s="399" t="str">
        <f t="shared" si="429"/>
        <v/>
      </c>
      <c r="AQ359" s="399" t="str">
        <f t="shared" si="429"/>
        <v/>
      </c>
      <c r="AR359" s="399" t="str">
        <f t="shared" si="429"/>
        <v/>
      </c>
      <c r="AS359" s="399" t="str">
        <f t="shared" si="423"/>
        <v/>
      </c>
      <c r="AT359" s="399">
        <f t="shared" si="430"/>
        <v>0</v>
      </c>
      <c r="AU359" s="399" t="str">
        <f t="shared" si="431"/>
        <v/>
      </c>
      <c r="AV359" s="399" t="str">
        <f t="shared" si="432"/>
        <v/>
      </c>
      <c r="AW359" s="399" t="str">
        <f t="shared" si="433"/>
        <v/>
      </c>
      <c r="AX359" s="399" t="str">
        <f t="shared" si="434"/>
        <v/>
      </c>
      <c r="AY359" s="399" t="str">
        <f t="shared" si="435"/>
        <v/>
      </c>
      <c r="AZ359" s="399" t="str">
        <f t="shared" si="422"/>
        <v/>
      </c>
      <c r="BA359" s="399" t="str">
        <f t="shared" si="422"/>
        <v/>
      </c>
      <c r="BB359" s="399" t="str">
        <f t="shared" si="422"/>
        <v/>
      </c>
      <c r="BC359" s="399" t="str">
        <f t="shared" si="422"/>
        <v/>
      </c>
      <c r="BD359" s="403" t="str">
        <f t="shared" si="422"/>
        <v/>
      </c>
      <c r="BE359" s="393">
        <f t="shared" si="436"/>
        <v>0</v>
      </c>
      <c r="BG359" s="399">
        <f t="shared" si="437"/>
        <v>0</v>
      </c>
      <c r="BH359" s="399">
        <f t="shared" si="438"/>
        <v>0</v>
      </c>
      <c r="BI359" s="412">
        <f t="shared" si="439"/>
        <v>0</v>
      </c>
      <c r="BJ359" s="413">
        <f t="shared" si="424"/>
        <v>0</v>
      </c>
      <c r="BK359" s="398" t="str">
        <f t="shared" si="425"/>
        <v>0</v>
      </c>
      <c r="BL359" s="398" t="str">
        <f t="shared" si="426"/>
        <v>0</v>
      </c>
      <c r="BM359" s="412">
        <f t="shared" si="440"/>
        <v>0</v>
      </c>
      <c r="BN359" s="412" t="str">
        <f t="shared" si="441"/>
        <v>0m0</v>
      </c>
      <c r="BO359" s="399">
        <f t="shared" si="442"/>
        <v>0</v>
      </c>
      <c r="BP359" s="399">
        <f t="shared" si="443"/>
        <v>0</v>
      </c>
      <c r="BQ359" s="412">
        <f t="shared" si="444"/>
        <v>0</v>
      </c>
      <c r="BR359" s="413">
        <f t="shared" si="445"/>
        <v>0</v>
      </c>
      <c r="BS359" s="398" t="str">
        <f t="shared" si="446"/>
        <v>0</v>
      </c>
      <c r="BT359" s="398" t="str">
        <f t="shared" si="447"/>
        <v>0</v>
      </c>
      <c r="BU359" s="412">
        <f t="shared" si="448"/>
        <v>0</v>
      </c>
      <c r="BV359" s="412" t="str">
        <f t="shared" si="449"/>
        <v>0m0</v>
      </c>
      <c r="BW359" s="399">
        <f t="shared" si="450"/>
        <v>0</v>
      </c>
      <c r="BX359" s="399">
        <f t="shared" si="451"/>
        <v>0</v>
      </c>
      <c r="BY359" s="412">
        <f t="shared" si="452"/>
        <v>0</v>
      </c>
      <c r="BZ359" s="413">
        <f t="shared" si="453"/>
        <v>0</v>
      </c>
      <c r="CA359" s="398" t="str">
        <f t="shared" si="454"/>
        <v>0</v>
      </c>
      <c r="CB359" s="398" t="str">
        <f t="shared" si="455"/>
        <v>0</v>
      </c>
      <c r="CC359" s="412">
        <f t="shared" si="456"/>
        <v>0</v>
      </c>
      <c r="CD359" s="412" t="str">
        <f t="shared" si="457"/>
        <v>0m0</v>
      </c>
      <c r="CE359" s="399">
        <f t="shared" si="458"/>
        <v>0</v>
      </c>
      <c r="CF359" s="399">
        <f t="shared" si="459"/>
        <v>0</v>
      </c>
      <c r="CG359" s="412">
        <f t="shared" si="460"/>
        <v>0</v>
      </c>
      <c r="CH359" s="413">
        <f t="shared" si="461"/>
        <v>0</v>
      </c>
      <c r="CI359" s="398" t="str">
        <f t="shared" si="462"/>
        <v>0</v>
      </c>
      <c r="CJ359" s="398" t="str">
        <f t="shared" si="463"/>
        <v>0</v>
      </c>
      <c r="CK359" s="412">
        <f t="shared" si="464"/>
        <v>0</v>
      </c>
      <c r="CL359" s="412" t="str">
        <f t="shared" si="465"/>
        <v>0m0</v>
      </c>
      <c r="CM359" s="399">
        <f t="shared" si="466"/>
        <v>0</v>
      </c>
      <c r="CN359" s="399">
        <f t="shared" si="467"/>
        <v>0</v>
      </c>
      <c r="CO359" s="412">
        <f t="shared" si="468"/>
        <v>0</v>
      </c>
      <c r="CP359" s="413">
        <f t="shared" si="469"/>
        <v>0</v>
      </c>
      <c r="CQ359" s="398" t="str">
        <f t="shared" si="470"/>
        <v>0</v>
      </c>
      <c r="CR359" s="398" t="str">
        <f t="shared" si="471"/>
        <v>0</v>
      </c>
      <c r="CS359" s="412">
        <f t="shared" si="472"/>
        <v>0</v>
      </c>
      <c r="CT359" s="412" t="str">
        <f t="shared" si="473"/>
        <v>0m0</v>
      </c>
      <c r="CU359" s="412">
        <f t="shared" si="474"/>
        <v>0</v>
      </c>
      <c r="CV359" s="412">
        <f t="shared" si="475"/>
        <v>0</v>
      </c>
      <c r="CW359" s="412">
        <f t="shared" si="476"/>
        <v>0</v>
      </c>
      <c r="CX359" s="412">
        <f t="shared" si="477"/>
        <v>0</v>
      </c>
      <c r="CY359" s="412">
        <f t="shared" si="478"/>
        <v>0</v>
      </c>
      <c r="CZ359" s="412" t="str">
        <f t="shared" si="479"/>
        <v/>
      </c>
      <c r="DA359" s="412" t="str">
        <f t="shared" si="480"/>
        <v/>
      </c>
      <c r="DB359" s="412" t="str">
        <f t="shared" si="481"/>
        <v/>
      </c>
      <c r="DC359" s="412" t="str">
        <f t="shared" si="482"/>
        <v/>
      </c>
      <c r="DD359" s="412" t="str">
        <f t="shared" si="483"/>
        <v/>
      </c>
      <c r="DE359" s="412"/>
      <c r="DF359" s="411"/>
      <c r="DG359" s="412" t="str">
        <f t="shared" si="484"/>
        <v/>
      </c>
      <c r="DH359" s="412" t="str">
        <f t="shared" si="485"/>
        <v/>
      </c>
      <c r="DI359" s="412">
        <f t="shared" si="486"/>
        <v>0</v>
      </c>
      <c r="DJ359" s="412" t="str">
        <f t="shared" si="487"/>
        <v/>
      </c>
      <c r="DK359" s="412" t="str">
        <f t="shared" si="488"/>
        <v/>
      </c>
      <c r="DL359" s="412" t="str">
        <f t="shared" si="489"/>
        <v/>
      </c>
      <c r="DM359" s="412" t="str">
        <f t="shared" si="490"/>
        <v/>
      </c>
      <c r="DN359" s="412" t="str">
        <f t="shared" si="491"/>
        <v/>
      </c>
      <c r="DO359" s="412" t="str">
        <f t="shared" si="492"/>
        <v/>
      </c>
    </row>
    <row r="360" spans="1:119" s="157" customFormat="1" ht="18" hidden="1" customHeight="1">
      <c r="A360" s="161" t="str">
        <f t="shared" si="421"/>
        <v/>
      </c>
      <c r="B360" s="158"/>
      <c r="C360" s="31" t="str">
        <f>IF(B360="","",VLOOKUP(B360,学連登録!$C$2:$G$3000,2,FALSE))</f>
        <v/>
      </c>
      <c r="D360" s="32" t="str">
        <f>IF(B360="","",VLOOKUP(B360,学連登録!$C$2:$G$3000,3,FALSE))</f>
        <v/>
      </c>
      <c r="E360" s="33" t="str">
        <f>IF(B360="","",VLOOKUP(B360,学連登録!$C$2:$G$3000,4,FALSE))</f>
        <v/>
      </c>
      <c r="F360" s="383" t="str">
        <f>IF(B360="","",VLOOKUP(B360,学連登録!$C$2:$I$3000,7,FALSE))</f>
        <v/>
      </c>
      <c r="G360" s="160"/>
      <c r="H360" s="905"/>
      <c r="I360" s="907"/>
      <c r="J360" s="160"/>
      <c r="K360" s="905"/>
      <c r="L360" s="906"/>
      <c r="M360" s="160"/>
      <c r="N360" s="819"/>
      <c r="O360" s="820"/>
      <c r="P360" s="159"/>
      <c r="Q360" s="905"/>
      <c r="R360" s="906"/>
      <c r="S360" s="159"/>
      <c r="T360" s="905"/>
      <c r="U360" s="906"/>
      <c r="V360" s="103" t="str">
        <f>IF(B360="","",VLOOKUP(B360,学連登録!$C$2:$H$3000,6,FALSE))</f>
        <v/>
      </c>
      <c r="Y360" s="118" t="str">
        <f t="shared" si="493"/>
        <v/>
      </c>
      <c r="Z360" s="97" t="str">
        <f>IF(G360="","",VLOOKUP(G360,種目名!$R$5:$T$104,3,0))</f>
        <v/>
      </c>
      <c r="AA360" s="99" t="str">
        <f>IF(J360="","",VLOOKUP(J360,種目名!$R$5:$T$104,3,0))</f>
        <v/>
      </c>
      <c r="AB360" s="119" t="str">
        <f>IF(M360="","",VLOOKUP(M360,種目名!$R$5:$T$104,3,0))</f>
        <v/>
      </c>
      <c r="AC360" s="119" t="str">
        <f>IF(P360="","",VLOOKUP(AF360,種目名!$R$5:$T$104,3,0))</f>
        <v/>
      </c>
      <c r="AD360" s="120" t="str">
        <f>IF(S360="","",VLOOKUP(AI360,種目名!$R$5:$T$104,3,0))</f>
        <v/>
      </c>
      <c r="AE360" s="117">
        <f t="shared" si="494"/>
        <v>0</v>
      </c>
      <c r="AF360" s="157" t="str">
        <f t="shared" si="495"/>
        <v/>
      </c>
      <c r="AG360" s="157" t="str">
        <f t="shared" si="496"/>
        <v/>
      </c>
      <c r="AH360" s="157">
        <f t="shared" si="497"/>
        <v>0</v>
      </c>
      <c r="AI360" s="157" t="str">
        <f t="shared" si="498"/>
        <v/>
      </c>
      <c r="AJ360" s="157" t="str">
        <f t="shared" si="499"/>
        <v/>
      </c>
      <c r="AK360" s="390"/>
      <c r="AL360" s="171">
        <f t="shared" si="427"/>
        <v>0</v>
      </c>
      <c r="AM360" s="399">
        <f t="shared" si="428"/>
        <v>0</v>
      </c>
      <c r="AN360" s="399">
        <f>COUNTIF($B$12:B360,B360)</f>
        <v>0</v>
      </c>
      <c r="AO360" s="399"/>
      <c r="AP360" s="399" t="str">
        <f t="shared" si="429"/>
        <v/>
      </c>
      <c r="AQ360" s="399" t="str">
        <f t="shared" si="429"/>
        <v/>
      </c>
      <c r="AR360" s="399" t="str">
        <f t="shared" si="429"/>
        <v/>
      </c>
      <c r="AS360" s="399" t="str">
        <f t="shared" si="423"/>
        <v/>
      </c>
      <c r="AT360" s="399">
        <f t="shared" si="430"/>
        <v>0</v>
      </c>
      <c r="AU360" s="399" t="str">
        <f t="shared" si="431"/>
        <v/>
      </c>
      <c r="AV360" s="399" t="str">
        <f t="shared" si="432"/>
        <v/>
      </c>
      <c r="AW360" s="399" t="str">
        <f t="shared" si="433"/>
        <v/>
      </c>
      <c r="AX360" s="399" t="str">
        <f t="shared" si="434"/>
        <v/>
      </c>
      <c r="AY360" s="399" t="str">
        <f t="shared" si="435"/>
        <v/>
      </c>
      <c r="AZ360" s="399" t="str">
        <f t="shared" si="422"/>
        <v/>
      </c>
      <c r="BA360" s="399" t="str">
        <f t="shared" si="422"/>
        <v/>
      </c>
      <c r="BB360" s="399" t="str">
        <f t="shared" si="422"/>
        <v/>
      </c>
      <c r="BC360" s="399" t="str">
        <f t="shared" si="422"/>
        <v/>
      </c>
      <c r="BD360" s="403" t="str">
        <f t="shared" si="422"/>
        <v/>
      </c>
      <c r="BE360" s="393">
        <f t="shared" si="436"/>
        <v>0</v>
      </c>
      <c r="BG360" s="399">
        <f t="shared" si="437"/>
        <v>0</v>
      </c>
      <c r="BH360" s="399">
        <f t="shared" si="438"/>
        <v>0</v>
      </c>
      <c r="BI360" s="412">
        <f t="shared" si="439"/>
        <v>0</v>
      </c>
      <c r="BJ360" s="413">
        <f t="shared" si="424"/>
        <v>0</v>
      </c>
      <c r="BK360" s="398" t="str">
        <f t="shared" si="425"/>
        <v>0</v>
      </c>
      <c r="BL360" s="398" t="str">
        <f t="shared" si="426"/>
        <v>0</v>
      </c>
      <c r="BM360" s="412">
        <f t="shared" si="440"/>
        <v>0</v>
      </c>
      <c r="BN360" s="412" t="str">
        <f t="shared" si="441"/>
        <v>0m0</v>
      </c>
      <c r="BO360" s="399">
        <f t="shared" si="442"/>
        <v>0</v>
      </c>
      <c r="BP360" s="399">
        <f t="shared" si="443"/>
        <v>0</v>
      </c>
      <c r="BQ360" s="412">
        <f t="shared" si="444"/>
        <v>0</v>
      </c>
      <c r="BR360" s="413">
        <f t="shared" si="445"/>
        <v>0</v>
      </c>
      <c r="BS360" s="398" t="str">
        <f t="shared" si="446"/>
        <v>0</v>
      </c>
      <c r="BT360" s="398" t="str">
        <f t="shared" si="447"/>
        <v>0</v>
      </c>
      <c r="BU360" s="412">
        <f t="shared" si="448"/>
        <v>0</v>
      </c>
      <c r="BV360" s="412" t="str">
        <f t="shared" si="449"/>
        <v>0m0</v>
      </c>
      <c r="BW360" s="399">
        <f t="shared" si="450"/>
        <v>0</v>
      </c>
      <c r="BX360" s="399">
        <f t="shared" si="451"/>
        <v>0</v>
      </c>
      <c r="BY360" s="412">
        <f t="shared" si="452"/>
        <v>0</v>
      </c>
      <c r="BZ360" s="413">
        <f t="shared" si="453"/>
        <v>0</v>
      </c>
      <c r="CA360" s="398" t="str">
        <f t="shared" si="454"/>
        <v>0</v>
      </c>
      <c r="CB360" s="398" t="str">
        <f t="shared" si="455"/>
        <v>0</v>
      </c>
      <c r="CC360" s="412">
        <f t="shared" si="456"/>
        <v>0</v>
      </c>
      <c r="CD360" s="412" t="str">
        <f t="shared" si="457"/>
        <v>0m0</v>
      </c>
      <c r="CE360" s="399">
        <f t="shared" si="458"/>
        <v>0</v>
      </c>
      <c r="CF360" s="399">
        <f t="shared" si="459"/>
        <v>0</v>
      </c>
      <c r="CG360" s="412">
        <f t="shared" si="460"/>
        <v>0</v>
      </c>
      <c r="CH360" s="413">
        <f t="shared" si="461"/>
        <v>0</v>
      </c>
      <c r="CI360" s="398" t="str">
        <f t="shared" si="462"/>
        <v>0</v>
      </c>
      <c r="CJ360" s="398" t="str">
        <f t="shared" si="463"/>
        <v>0</v>
      </c>
      <c r="CK360" s="412">
        <f t="shared" si="464"/>
        <v>0</v>
      </c>
      <c r="CL360" s="412" t="str">
        <f t="shared" si="465"/>
        <v>0m0</v>
      </c>
      <c r="CM360" s="399">
        <f t="shared" si="466"/>
        <v>0</v>
      </c>
      <c r="CN360" s="399">
        <f t="shared" si="467"/>
        <v>0</v>
      </c>
      <c r="CO360" s="412">
        <f t="shared" si="468"/>
        <v>0</v>
      </c>
      <c r="CP360" s="413">
        <f t="shared" si="469"/>
        <v>0</v>
      </c>
      <c r="CQ360" s="398" t="str">
        <f t="shared" si="470"/>
        <v>0</v>
      </c>
      <c r="CR360" s="398" t="str">
        <f t="shared" si="471"/>
        <v>0</v>
      </c>
      <c r="CS360" s="412">
        <f t="shared" si="472"/>
        <v>0</v>
      </c>
      <c r="CT360" s="412" t="str">
        <f t="shared" si="473"/>
        <v>0m0</v>
      </c>
      <c r="CU360" s="412">
        <f t="shared" si="474"/>
        <v>0</v>
      </c>
      <c r="CV360" s="412">
        <f t="shared" si="475"/>
        <v>0</v>
      </c>
      <c r="CW360" s="412">
        <f t="shared" si="476"/>
        <v>0</v>
      </c>
      <c r="CX360" s="412">
        <f t="shared" si="477"/>
        <v>0</v>
      </c>
      <c r="CY360" s="412">
        <f t="shared" si="478"/>
        <v>0</v>
      </c>
      <c r="CZ360" s="412" t="str">
        <f t="shared" si="479"/>
        <v/>
      </c>
      <c r="DA360" s="412" t="str">
        <f t="shared" si="480"/>
        <v/>
      </c>
      <c r="DB360" s="412" t="str">
        <f t="shared" si="481"/>
        <v/>
      </c>
      <c r="DC360" s="412" t="str">
        <f t="shared" si="482"/>
        <v/>
      </c>
      <c r="DD360" s="412" t="str">
        <f t="shared" si="483"/>
        <v/>
      </c>
      <c r="DE360" s="412"/>
      <c r="DF360" s="411"/>
      <c r="DG360" s="412" t="str">
        <f t="shared" si="484"/>
        <v/>
      </c>
      <c r="DH360" s="412" t="str">
        <f t="shared" si="485"/>
        <v/>
      </c>
      <c r="DI360" s="412">
        <f t="shared" si="486"/>
        <v>0</v>
      </c>
      <c r="DJ360" s="412" t="str">
        <f t="shared" si="487"/>
        <v/>
      </c>
      <c r="DK360" s="412" t="str">
        <f t="shared" si="488"/>
        <v/>
      </c>
      <c r="DL360" s="412" t="str">
        <f t="shared" si="489"/>
        <v/>
      </c>
      <c r="DM360" s="412" t="str">
        <f t="shared" si="490"/>
        <v/>
      </c>
      <c r="DN360" s="412" t="str">
        <f t="shared" si="491"/>
        <v/>
      </c>
      <c r="DO360" s="412" t="str">
        <f t="shared" si="492"/>
        <v/>
      </c>
    </row>
    <row r="361" spans="1:119" s="157" customFormat="1" ht="18" hidden="1" customHeight="1">
      <c r="A361" s="161" t="str">
        <f t="shared" si="421"/>
        <v/>
      </c>
      <c r="B361" s="158"/>
      <c r="C361" s="31" t="str">
        <f>IF(B361="","",VLOOKUP(B361,学連登録!$C$2:$G$3000,2,FALSE))</f>
        <v/>
      </c>
      <c r="D361" s="32" t="str">
        <f>IF(B361="","",VLOOKUP(B361,学連登録!$C$2:$G$3000,3,FALSE))</f>
        <v/>
      </c>
      <c r="E361" s="33" t="str">
        <f>IF(B361="","",VLOOKUP(B361,学連登録!$C$2:$G$3000,4,FALSE))</f>
        <v/>
      </c>
      <c r="F361" s="383" t="str">
        <f>IF(B361="","",VLOOKUP(B361,学連登録!$C$2:$I$3000,7,FALSE))</f>
        <v/>
      </c>
      <c r="G361" s="160"/>
      <c r="H361" s="905"/>
      <c r="I361" s="907"/>
      <c r="J361" s="160"/>
      <c r="K361" s="905"/>
      <c r="L361" s="906"/>
      <c r="M361" s="160"/>
      <c r="N361" s="819"/>
      <c r="O361" s="820"/>
      <c r="P361" s="159"/>
      <c r="Q361" s="905"/>
      <c r="R361" s="906"/>
      <c r="S361" s="159"/>
      <c r="T361" s="905"/>
      <c r="U361" s="906"/>
      <c r="V361" s="103" t="str">
        <f>IF(B361="","",VLOOKUP(B361,学連登録!$C$2:$H$3000,6,FALSE))</f>
        <v/>
      </c>
      <c r="Y361" s="118" t="str">
        <f t="shared" si="493"/>
        <v/>
      </c>
      <c r="Z361" s="97" t="str">
        <f>IF(G361="","",VLOOKUP(G361,種目名!$R$5:$T$104,3,0))</f>
        <v/>
      </c>
      <c r="AA361" s="99" t="str">
        <f>IF(J361="","",VLOOKUP(J361,種目名!$R$5:$T$104,3,0))</f>
        <v/>
      </c>
      <c r="AB361" s="119" t="str">
        <f>IF(M361="","",VLOOKUP(M361,種目名!$R$5:$T$104,3,0))</f>
        <v/>
      </c>
      <c r="AC361" s="119" t="str">
        <f>IF(P361="","",VLOOKUP(AF361,種目名!$R$5:$T$104,3,0))</f>
        <v/>
      </c>
      <c r="AD361" s="120" t="str">
        <f>IF(S361="","",VLOOKUP(AI361,種目名!$R$5:$T$104,3,0))</f>
        <v/>
      </c>
      <c r="AE361" s="117">
        <f t="shared" si="494"/>
        <v>0</v>
      </c>
      <c r="AF361" s="157" t="str">
        <f t="shared" si="495"/>
        <v/>
      </c>
      <c r="AG361" s="157" t="str">
        <f t="shared" si="496"/>
        <v/>
      </c>
      <c r="AH361" s="157">
        <f t="shared" si="497"/>
        <v>0</v>
      </c>
      <c r="AI361" s="157" t="str">
        <f t="shared" si="498"/>
        <v/>
      </c>
      <c r="AJ361" s="157" t="str">
        <f t="shared" si="499"/>
        <v/>
      </c>
      <c r="AK361" s="390"/>
      <c r="AL361" s="171">
        <f t="shared" si="427"/>
        <v>0</v>
      </c>
      <c r="AM361" s="399">
        <f t="shared" si="428"/>
        <v>0</v>
      </c>
      <c r="AN361" s="399">
        <f>COUNTIF($B$12:B361,B361)</f>
        <v>0</v>
      </c>
      <c r="AO361" s="399"/>
      <c r="AP361" s="399" t="str">
        <f t="shared" si="429"/>
        <v/>
      </c>
      <c r="AQ361" s="399" t="str">
        <f t="shared" si="429"/>
        <v/>
      </c>
      <c r="AR361" s="399" t="str">
        <f t="shared" si="429"/>
        <v/>
      </c>
      <c r="AS361" s="399" t="str">
        <f t="shared" si="423"/>
        <v/>
      </c>
      <c r="AT361" s="399">
        <f t="shared" si="430"/>
        <v>0</v>
      </c>
      <c r="AU361" s="399" t="str">
        <f t="shared" si="431"/>
        <v/>
      </c>
      <c r="AV361" s="399" t="str">
        <f t="shared" si="432"/>
        <v/>
      </c>
      <c r="AW361" s="399" t="str">
        <f t="shared" si="433"/>
        <v/>
      </c>
      <c r="AX361" s="399" t="str">
        <f t="shared" si="434"/>
        <v/>
      </c>
      <c r="AY361" s="399" t="str">
        <f t="shared" si="435"/>
        <v/>
      </c>
      <c r="AZ361" s="399" t="str">
        <f t="shared" si="422"/>
        <v/>
      </c>
      <c r="BA361" s="399" t="str">
        <f t="shared" si="422"/>
        <v/>
      </c>
      <c r="BB361" s="399" t="str">
        <f t="shared" si="422"/>
        <v/>
      </c>
      <c r="BC361" s="399" t="str">
        <f t="shared" si="422"/>
        <v/>
      </c>
      <c r="BD361" s="403" t="str">
        <f t="shared" si="422"/>
        <v/>
      </c>
      <c r="BE361" s="393">
        <f t="shared" si="436"/>
        <v>0</v>
      </c>
      <c r="BG361" s="399">
        <f t="shared" si="437"/>
        <v>0</v>
      </c>
      <c r="BH361" s="399">
        <f t="shared" si="438"/>
        <v>0</v>
      </c>
      <c r="BI361" s="412">
        <f t="shared" si="439"/>
        <v>0</v>
      </c>
      <c r="BJ361" s="413">
        <f t="shared" si="424"/>
        <v>0</v>
      </c>
      <c r="BK361" s="398" t="str">
        <f t="shared" si="425"/>
        <v>0</v>
      </c>
      <c r="BL361" s="398" t="str">
        <f t="shared" si="426"/>
        <v>0</v>
      </c>
      <c r="BM361" s="412">
        <f t="shared" si="440"/>
        <v>0</v>
      </c>
      <c r="BN361" s="412" t="str">
        <f t="shared" si="441"/>
        <v>0m0</v>
      </c>
      <c r="BO361" s="399">
        <f t="shared" si="442"/>
        <v>0</v>
      </c>
      <c r="BP361" s="399">
        <f t="shared" si="443"/>
        <v>0</v>
      </c>
      <c r="BQ361" s="412">
        <f t="shared" si="444"/>
        <v>0</v>
      </c>
      <c r="BR361" s="413">
        <f t="shared" si="445"/>
        <v>0</v>
      </c>
      <c r="BS361" s="398" t="str">
        <f t="shared" si="446"/>
        <v>0</v>
      </c>
      <c r="BT361" s="398" t="str">
        <f t="shared" si="447"/>
        <v>0</v>
      </c>
      <c r="BU361" s="412">
        <f t="shared" si="448"/>
        <v>0</v>
      </c>
      <c r="BV361" s="412" t="str">
        <f t="shared" si="449"/>
        <v>0m0</v>
      </c>
      <c r="BW361" s="399">
        <f t="shared" si="450"/>
        <v>0</v>
      </c>
      <c r="BX361" s="399">
        <f t="shared" si="451"/>
        <v>0</v>
      </c>
      <c r="BY361" s="412">
        <f t="shared" si="452"/>
        <v>0</v>
      </c>
      <c r="BZ361" s="413">
        <f t="shared" si="453"/>
        <v>0</v>
      </c>
      <c r="CA361" s="398" t="str">
        <f t="shared" si="454"/>
        <v>0</v>
      </c>
      <c r="CB361" s="398" t="str">
        <f t="shared" si="455"/>
        <v>0</v>
      </c>
      <c r="CC361" s="412">
        <f t="shared" si="456"/>
        <v>0</v>
      </c>
      <c r="CD361" s="412" t="str">
        <f t="shared" si="457"/>
        <v>0m0</v>
      </c>
      <c r="CE361" s="399">
        <f t="shared" si="458"/>
        <v>0</v>
      </c>
      <c r="CF361" s="399">
        <f t="shared" si="459"/>
        <v>0</v>
      </c>
      <c r="CG361" s="412">
        <f t="shared" si="460"/>
        <v>0</v>
      </c>
      <c r="CH361" s="413">
        <f t="shared" si="461"/>
        <v>0</v>
      </c>
      <c r="CI361" s="398" t="str">
        <f t="shared" si="462"/>
        <v>0</v>
      </c>
      <c r="CJ361" s="398" t="str">
        <f t="shared" si="463"/>
        <v>0</v>
      </c>
      <c r="CK361" s="412">
        <f t="shared" si="464"/>
        <v>0</v>
      </c>
      <c r="CL361" s="412" t="str">
        <f t="shared" si="465"/>
        <v>0m0</v>
      </c>
      <c r="CM361" s="399">
        <f t="shared" si="466"/>
        <v>0</v>
      </c>
      <c r="CN361" s="399">
        <f t="shared" si="467"/>
        <v>0</v>
      </c>
      <c r="CO361" s="412">
        <f t="shared" si="468"/>
        <v>0</v>
      </c>
      <c r="CP361" s="413">
        <f t="shared" si="469"/>
        <v>0</v>
      </c>
      <c r="CQ361" s="398" t="str">
        <f t="shared" si="470"/>
        <v>0</v>
      </c>
      <c r="CR361" s="398" t="str">
        <f t="shared" si="471"/>
        <v>0</v>
      </c>
      <c r="CS361" s="412">
        <f t="shared" si="472"/>
        <v>0</v>
      </c>
      <c r="CT361" s="412" t="str">
        <f t="shared" si="473"/>
        <v>0m0</v>
      </c>
      <c r="CU361" s="412">
        <f t="shared" si="474"/>
        <v>0</v>
      </c>
      <c r="CV361" s="412">
        <f t="shared" si="475"/>
        <v>0</v>
      </c>
      <c r="CW361" s="412">
        <f t="shared" si="476"/>
        <v>0</v>
      </c>
      <c r="CX361" s="412">
        <f t="shared" si="477"/>
        <v>0</v>
      </c>
      <c r="CY361" s="412">
        <f t="shared" si="478"/>
        <v>0</v>
      </c>
      <c r="CZ361" s="412" t="str">
        <f t="shared" si="479"/>
        <v/>
      </c>
      <c r="DA361" s="412" t="str">
        <f t="shared" si="480"/>
        <v/>
      </c>
      <c r="DB361" s="412" t="str">
        <f t="shared" si="481"/>
        <v/>
      </c>
      <c r="DC361" s="412" t="str">
        <f t="shared" si="482"/>
        <v/>
      </c>
      <c r="DD361" s="412" t="str">
        <f t="shared" si="483"/>
        <v/>
      </c>
      <c r="DE361" s="412"/>
      <c r="DF361" s="411"/>
      <c r="DG361" s="412" t="str">
        <f t="shared" si="484"/>
        <v/>
      </c>
      <c r="DH361" s="412" t="str">
        <f t="shared" si="485"/>
        <v/>
      </c>
      <c r="DI361" s="412">
        <f t="shared" si="486"/>
        <v>0</v>
      </c>
      <c r="DJ361" s="412" t="str">
        <f t="shared" si="487"/>
        <v/>
      </c>
      <c r="DK361" s="412" t="str">
        <f t="shared" si="488"/>
        <v/>
      </c>
      <c r="DL361" s="412" t="str">
        <f t="shared" si="489"/>
        <v/>
      </c>
      <c r="DM361" s="412" t="str">
        <f t="shared" si="490"/>
        <v/>
      </c>
      <c r="DN361" s="412" t="str">
        <f t="shared" si="491"/>
        <v/>
      </c>
      <c r="DO361" s="412" t="str">
        <f t="shared" si="492"/>
        <v/>
      </c>
    </row>
    <row r="362" spans="1:119" s="157" customFormat="1" ht="18" hidden="1" customHeight="1">
      <c r="A362" s="161" t="str">
        <f t="shared" si="421"/>
        <v/>
      </c>
      <c r="B362" s="158"/>
      <c r="C362" s="31" t="str">
        <f>IF(B362="","",VLOOKUP(B362,学連登録!$C$2:$G$3000,2,FALSE))</f>
        <v/>
      </c>
      <c r="D362" s="32" t="str">
        <f>IF(B362="","",VLOOKUP(B362,学連登録!$C$2:$G$3000,3,FALSE))</f>
        <v/>
      </c>
      <c r="E362" s="33" t="str">
        <f>IF(B362="","",VLOOKUP(B362,学連登録!$C$2:$G$3000,4,FALSE))</f>
        <v/>
      </c>
      <c r="F362" s="383" t="str">
        <f>IF(B362="","",VLOOKUP(B362,学連登録!$C$2:$I$3000,7,FALSE))</f>
        <v/>
      </c>
      <c r="G362" s="160"/>
      <c r="H362" s="905"/>
      <c r="I362" s="907"/>
      <c r="J362" s="160"/>
      <c r="K362" s="905"/>
      <c r="L362" s="906"/>
      <c r="M362" s="160"/>
      <c r="N362" s="819"/>
      <c r="O362" s="820"/>
      <c r="P362" s="159"/>
      <c r="Q362" s="905"/>
      <c r="R362" s="906"/>
      <c r="S362" s="159"/>
      <c r="T362" s="905"/>
      <c r="U362" s="906"/>
      <c r="V362" s="103" t="str">
        <f>IF(B362="","",VLOOKUP(B362,学連登録!$C$2:$H$3000,6,FALSE))</f>
        <v/>
      </c>
      <c r="Y362" s="118" t="str">
        <f t="shared" si="493"/>
        <v/>
      </c>
      <c r="Z362" s="97" t="str">
        <f>IF(G362="","",VLOOKUP(G362,種目名!$R$5:$T$104,3,0))</f>
        <v/>
      </c>
      <c r="AA362" s="99" t="str">
        <f>IF(J362="","",VLOOKUP(J362,種目名!$R$5:$T$104,3,0))</f>
        <v/>
      </c>
      <c r="AB362" s="119" t="str">
        <f>IF(M362="","",VLOOKUP(M362,種目名!$R$5:$T$104,3,0))</f>
        <v/>
      </c>
      <c r="AC362" s="119" t="str">
        <f>IF(P362="","",VLOOKUP(AF362,種目名!$R$5:$T$104,3,0))</f>
        <v/>
      </c>
      <c r="AD362" s="120" t="str">
        <f>IF(S362="","",VLOOKUP(AI362,種目名!$R$5:$T$104,3,0))</f>
        <v/>
      </c>
      <c r="AE362" s="117">
        <f t="shared" si="494"/>
        <v>0</v>
      </c>
      <c r="AF362" s="157" t="str">
        <f t="shared" si="495"/>
        <v/>
      </c>
      <c r="AG362" s="157" t="str">
        <f t="shared" si="496"/>
        <v/>
      </c>
      <c r="AH362" s="157">
        <f t="shared" si="497"/>
        <v>0</v>
      </c>
      <c r="AI362" s="157" t="str">
        <f t="shared" si="498"/>
        <v/>
      </c>
      <c r="AJ362" s="157" t="str">
        <f t="shared" si="499"/>
        <v/>
      </c>
      <c r="AK362" s="390"/>
      <c r="AL362" s="171">
        <f t="shared" si="427"/>
        <v>0</v>
      </c>
      <c r="AM362" s="399">
        <f t="shared" si="428"/>
        <v>0</v>
      </c>
      <c r="AN362" s="399">
        <f>COUNTIF($B$12:B362,B362)</f>
        <v>0</v>
      </c>
      <c r="AO362" s="399"/>
      <c r="AP362" s="399" t="str">
        <f t="shared" si="429"/>
        <v/>
      </c>
      <c r="AQ362" s="399" t="str">
        <f t="shared" si="429"/>
        <v/>
      </c>
      <c r="AR362" s="399" t="str">
        <f t="shared" si="429"/>
        <v/>
      </c>
      <c r="AS362" s="399" t="str">
        <f t="shared" si="423"/>
        <v/>
      </c>
      <c r="AT362" s="399">
        <f t="shared" si="430"/>
        <v>0</v>
      </c>
      <c r="AU362" s="399" t="str">
        <f t="shared" si="431"/>
        <v/>
      </c>
      <c r="AV362" s="399" t="str">
        <f t="shared" si="432"/>
        <v/>
      </c>
      <c r="AW362" s="399" t="str">
        <f t="shared" si="433"/>
        <v/>
      </c>
      <c r="AX362" s="399" t="str">
        <f t="shared" si="434"/>
        <v/>
      </c>
      <c r="AY362" s="399" t="str">
        <f t="shared" si="435"/>
        <v/>
      </c>
      <c r="AZ362" s="399" t="str">
        <f t="shared" si="422"/>
        <v/>
      </c>
      <c r="BA362" s="399" t="str">
        <f t="shared" si="422"/>
        <v/>
      </c>
      <c r="BB362" s="399" t="str">
        <f t="shared" si="422"/>
        <v/>
      </c>
      <c r="BC362" s="399" t="str">
        <f t="shared" si="422"/>
        <v/>
      </c>
      <c r="BD362" s="403" t="str">
        <f t="shared" si="422"/>
        <v/>
      </c>
      <c r="BE362" s="393">
        <f t="shared" si="436"/>
        <v>0</v>
      </c>
      <c r="BG362" s="399">
        <f t="shared" si="437"/>
        <v>0</v>
      </c>
      <c r="BH362" s="399">
        <f t="shared" si="438"/>
        <v>0</v>
      </c>
      <c r="BI362" s="412">
        <f t="shared" si="439"/>
        <v>0</v>
      </c>
      <c r="BJ362" s="413">
        <f t="shared" si="424"/>
        <v>0</v>
      </c>
      <c r="BK362" s="398" t="str">
        <f t="shared" si="425"/>
        <v>0</v>
      </c>
      <c r="BL362" s="398" t="str">
        <f t="shared" si="426"/>
        <v>0</v>
      </c>
      <c r="BM362" s="412">
        <f t="shared" si="440"/>
        <v>0</v>
      </c>
      <c r="BN362" s="412" t="str">
        <f t="shared" si="441"/>
        <v>0m0</v>
      </c>
      <c r="BO362" s="399">
        <f t="shared" si="442"/>
        <v>0</v>
      </c>
      <c r="BP362" s="399">
        <f t="shared" si="443"/>
        <v>0</v>
      </c>
      <c r="BQ362" s="412">
        <f t="shared" si="444"/>
        <v>0</v>
      </c>
      <c r="BR362" s="413">
        <f t="shared" si="445"/>
        <v>0</v>
      </c>
      <c r="BS362" s="398" t="str">
        <f t="shared" si="446"/>
        <v>0</v>
      </c>
      <c r="BT362" s="398" t="str">
        <f t="shared" si="447"/>
        <v>0</v>
      </c>
      <c r="BU362" s="412">
        <f t="shared" si="448"/>
        <v>0</v>
      </c>
      <c r="BV362" s="412" t="str">
        <f t="shared" si="449"/>
        <v>0m0</v>
      </c>
      <c r="BW362" s="399">
        <f t="shared" si="450"/>
        <v>0</v>
      </c>
      <c r="BX362" s="399">
        <f t="shared" si="451"/>
        <v>0</v>
      </c>
      <c r="BY362" s="412">
        <f t="shared" si="452"/>
        <v>0</v>
      </c>
      <c r="BZ362" s="413">
        <f t="shared" si="453"/>
        <v>0</v>
      </c>
      <c r="CA362" s="398" t="str">
        <f t="shared" si="454"/>
        <v>0</v>
      </c>
      <c r="CB362" s="398" t="str">
        <f t="shared" si="455"/>
        <v>0</v>
      </c>
      <c r="CC362" s="412">
        <f t="shared" si="456"/>
        <v>0</v>
      </c>
      <c r="CD362" s="412" t="str">
        <f t="shared" si="457"/>
        <v>0m0</v>
      </c>
      <c r="CE362" s="399">
        <f t="shared" si="458"/>
        <v>0</v>
      </c>
      <c r="CF362" s="399">
        <f t="shared" si="459"/>
        <v>0</v>
      </c>
      <c r="CG362" s="412">
        <f t="shared" si="460"/>
        <v>0</v>
      </c>
      <c r="CH362" s="413">
        <f t="shared" si="461"/>
        <v>0</v>
      </c>
      <c r="CI362" s="398" t="str">
        <f t="shared" si="462"/>
        <v>0</v>
      </c>
      <c r="CJ362" s="398" t="str">
        <f t="shared" si="463"/>
        <v>0</v>
      </c>
      <c r="CK362" s="412">
        <f t="shared" si="464"/>
        <v>0</v>
      </c>
      <c r="CL362" s="412" t="str">
        <f t="shared" si="465"/>
        <v>0m0</v>
      </c>
      <c r="CM362" s="399">
        <f t="shared" si="466"/>
        <v>0</v>
      </c>
      <c r="CN362" s="399">
        <f t="shared" si="467"/>
        <v>0</v>
      </c>
      <c r="CO362" s="412">
        <f t="shared" si="468"/>
        <v>0</v>
      </c>
      <c r="CP362" s="413">
        <f t="shared" si="469"/>
        <v>0</v>
      </c>
      <c r="CQ362" s="398" t="str">
        <f t="shared" si="470"/>
        <v>0</v>
      </c>
      <c r="CR362" s="398" t="str">
        <f t="shared" si="471"/>
        <v>0</v>
      </c>
      <c r="CS362" s="412">
        <f t="shared" si="472"/>
        <v>0</v>
      </c>
      <c r="CT362" s="412" t="str">
        <f t="shared" si="473"/>
        <v>0m0</v>
      </c>
      <c r="CU362" s="412">
        <f t="shared" si="474"/>
        <v>0</v>
      </c>
      <c r="CV362" s="412">
        <f t="shared" si="475"/>
        <v>0</v>
      </c>
      <c r="CW362" s="412">
        <f t="shared" si="476"/>
        <v>0</v>
      </c>
      <c r="CX362" s="412">
        <f t="shared" si="477"/>
        <v>0</v>
      </c>
      <c r="CY362" s="412">
        <f t="shared" si="478"/>
        <v>0</v>
      </c>
      <c r="CZ362" s="412" t="str">
        <f t="shared" si="479"/>
        <v/>
      </c>
      <c r="DA362" s="412" t="str">
        <f t="shared" si="480"/>
        <v/>
      </c>
      <c r="DB362" s="412" t="str">
        <f t="shared" si="481"/>
        <v/>
      </c>
      <c r="DC362" s="412" t="str">
        <f t="shared" si="482"/>
        <v/>
      </c>
      <c r="DD362" s="412" t="str">
        <f t="shared" si="483"/>
        <v/>
      </c>
      <c r="DE362" s="412"/>
      <c r="DF362" s="411"/>
      <c r="DG362" s="412" t="str">
        <f t="shared" si="484"/>
        <v/>
      </c>
      <c r="DH362" s="412" t="str">
        <f t="shared" si="485"/>
        <v/>
      </c>
      <c r="DI362" s="412">
        <f t="shared" si="486"/>
        <v>0</v>
      </c>
      <c r="DJ362" s="412" t="str">
        <f t="shared" si="487"/>
        <v/>
      </c>
      <c r="DK362" s="412" t="str">
        <f t="shared" si="488"/>
        <v/>
      </c>
      <c r="DL362" s="412" t="str">
        <f t="shared" si="489"/>
        <v/>
      </c>
      <c r="DM362" s="412" t="str">
        <f t="shared" si="490"/>
        <v/>
      </c>
      <c r="DN362" s="412" t="str">
        <f t="shared" si="491"/>
        <v/>
      </c>
      <c r="DO362" s="412" t="str">
        <f t="shared" si="492"/>
        <v/>
      </c>
    </row>
    <row r="363" spans="1:119" s="157" customFormat="1" ht="18" hidden="1" customHeight="1">
      <c r="A363" s="161" t="str">
        <f t="shared" si="421"/>
        <v/>
      </c>
      <c r="B363" s="158"/>
      <c r="C363" s="31" t="str">
        <f>IF(B363="","",VLOOKUP(B363,学連登録!$C$2:$G$3000,2,FALSE))</f>
        <v/>
      </c>
      <c r="D363" s="32" t="str">
        <f>IF(B363="","",VLOOKUP(B363,学連登録!$C$2:$G$3000,3,FALSE))</f>
        <v/>
      </c>
      <c r="E363" s="33" t="str">
        <f>IF(B363="","",VLOOKUP(B363,学連登録!$C$2:$G$3000,4,FALSE))</f>
        <v/>
      </c>
      <c r="F363" s="383" t="str">
        <f>IF(B363="","",VLOOKUP(B363,学連登録!$C$2:$I$3000,7,FALSE))</f>
        <v/>
      </c>
      <c r="G363" s="160"/>
      <c r="H363" s="905"/>
      <c r="I363" s="907"/>
      <c r="J363" s="160"/>
      <c r="K363" s="905"/>
      <c r="L363" s="906"/>
      <c r="M363" s="160"/>
      <c r="N363" s="819"/>
      <c r="O363" s="820"/>
      <c r="P363" s="159"/>
      <c r="Q363" s="905"/>
      <c r="R363" s="906"/>
      <c r="S363" s="159"/>
      <c r="T363" s="905"/>
      <c r="U363" s="906"/>
      <c r="V363" s="103" t="str">
        <f>IF(B363="","",VLOOKUP(B363,学連登録!$C$2:$H$3000,6,FALSE))</f>
        <v/>
      </c>
      <c r="Y363" s="118" t="str">
        <f t="shared" si="493"/>
        <v/>
      </c>
      <c r="Z363" s="97" t="str">
        <f>IF(G363="","",VLOOKUP(G363,種目名!$R$5:$T$104,3,0))</f>
        <v/>
      </c>
      <c r="AA363" s="99" t="str">
        <f>IF(J363="","",VLOOKUP(J363,種目名!$R$5:$T$104,3,0))</f>
        <v/>
      </c>
      <c r="AB363" s="119" t="str">
        <f>IF(M363="","",VLOOKUP(M363,種目名!$R$5:$T$104,3,0))</f>
        <v/>
      </c>
      <c r="AC363" s="119" t="str">
        <f>IF(P363="","",VLOOKUP(AF363,種目名!$R$5:$T$104,3,0))</f>
        <v/>
      </c>
      <c r="AD363" s="120" t="str">
        <f>IF(S363="","",VLOOKUP(AI363,種目名!$R$5:$T$104,3,0))</f>
        <v/>
      </c>
      <c r="AE363" s="117">
        <f t="shared" si="494"/>
        <v>0</v>
      </c>
      <c r="AF363" s="157" t="str">
        <f t="shared" si="495"/>
        <v/>
      </c>
      <c r="AG363" s="157" t="str">
        <f t="shared" si="496"/>
        <v/>
      </c>
      <c r="AH363" s="157">
        <f t="shared" si="497"/>
        <v>0</v>
      </c>
      <c r="AI363" s="157" t="str">
        <f t="shared" si="498"/>
        <v/>
      </c>
      <c r="AJ363" s="157" t="str">
        <f t="shared" si="499"/>
        <v/>
      </c>
      <c r="AK363" s="390"/>
      <c r="AL363" s="171">
        <f t="shared" si="427"/>
        <v>0</v>
      </c>
      <c r="AM363" s="399">
        <f t="shared" si="428"/>
        <v>0</v>
      </c>
      <c r="AN363" s="399">
        <f>COUNTIF($B$12:B363,B363)</f>
        <v>0</v>
      </c>
      <c r="AO363" s="399"/>
      <c r="AP363" s="399" t="str">
        <f t="shared" si="429"/>
        <v/>
      </c>
      <c r="AQ363" s="399" t="str">
        <f t="shared" si="429"/>
        <v/>
      </c>
      <c r="AR363" s="399" t="str">
        <f t="shared" si="429"/>
        <v/>
      </c>
      <c r="AS363" s="399" t="str">
        <f t="shared" si="423"/>
        <v/>
      </c>
      <c r="AT363" s="399">
        <f t="shared" si="430"/>
        <v>0</v>
      </c>
      <c r="AU363" s="399" t="str">
        <f t="shared" si="431"/>
        <v/>
      </c>
      <c r="AV363" s="399" t="str">
        <f t="shared" si="432"/>
        <v/>
      </c>
      <c r="AW363" s="399" t="str">
        <f t="shared" si="433"/>
        <v/>
      </c>
      <c r="AX363" s="399" t="str">
        <f t="shared" si="434"/>
        <v/>
      </c>
      <c r="AY363" s="399" t="str">
        <f t="shared" si="435"/>
        <v/>
      </c>
      <c r="AZ363" s="399" t="str">
        <f t="shared" si="422"/>
        <v/>
      </c>
      <c r="BA363" s="399" t="str">
        <f t="shared" si="422"/>
        <v/>
      </c>
      <c r="BB363" s="399" t="str">
        <f t="shared" si="422"/>
        <v/>
      </c>
      <c r="BC363" s="399" t="str">
        <f t="shared" si="422"/>
        <v/>
      </c>
      <c r="BD363" s="403" t="str">
        <f t="shared" si="422"/>
        <v/>
      </c>
      <c r="BE363" s="393">
        <f t="shared" si="436"/>
        <v>0</v>
      </c>
      <c r="BG363" s="399">
        <f t="shared" si="437"/>
        <v>0</v>
      </c>
      <c r="BH363" s="399">
        <f t="shared" si="438"/>
        <v>0</v>
      </c>
      <c r="BI363" s="412">
        <f t="shared" si="439"/>
        <v>0</v>
      </c>
      <c r="BJ363" s="413">
        <f t="shared" si="424"/>
        <v>0</v>
      </c>
      <c r="BK363" s="398" t="str">
        <f t="shared" si="425"/>
        <v>0</v>
      </c>
      <c r="BL363" s="398" t="str">
        <f t="shared" si="426"/>
        <v>0</v>
      </c>
      <c r="BM363" s="412">
        <f t="shared" si="440"/>
        <v>0</v>
      </c>
      <c r="BN363" s="412" t="str">
        <f t="shared" si="441"/>
        <v>0m0</v>
      </c>
      <c r="BO363" s="399">
        <f t="shared" si="442"/>
        <v>0</v>
      </c>
      <c r="BP363" s="399">
        <f t="shared" si="443"/>
        <v>0</v>
      </c>
      <c r="BQ363" s="412">
        <f t="shared" si="444"/>
        <v>0</v>
      </c>
      <c r="BR363" s="413">
        <f t="shared" si="445"/>
        <v>0</v>
      </c>
      <c r="BS363" s="398" t="str">
        <f t="shared" si="446"/>
        <v>0</v>
      </c>
      <c r="BT363" s="398" t="str">
        <f t="shared" si="447"/>
        <v>0</v>
      </c>
      <c r="BU363" s="412">
        <f t="shared" si="448"/>
        <v>0</v>
      </c>
      <c r="BV363" s="412" t="str">
        <f t="shared" si="449"/>
        <v>0m0</v>
      </c>
      <c r="BW363" s="399">
        <f t="shared" si="450"/>
        <v>0</v>
      </c>
      <c r="BX363" s="399">
        <f t="shared" si="451"/>
        <v>0</v>
      </c>
      <c r="BY363" s="412">
        <f t="shared" si="452"/>
        <v>0</v>
      </c>
      <c r="BZ363" s="413">
        <f t="shared" si="453"/>
        <v>0</v>
      </c>
      <c r="CA363" s="398" t="str">
        <f t="shared" si="454"/>
        <v>0</v>
      </c>
      <c r="CB363" s="398" t="str">
        <f t="shared" si="455"/>
        <v>0</v>
      </c>
      <c r="CC363" s="412">
        <f t="shared" si="456"/>
        <v>0</v>
      </c>
      <c r="CD363" s="412" t="str">
        <f t="shared" si="457"/>
        <v>0m0</v>
      </c>
      <c r="CE363" s="399">
        <f t="shared" si="458"/>
        <v>0</v>
      </c>
      <c r="CF363" s="399">
        <f t="shared" si="459"/>
        <v>0</v>
      </c>
      <c r="CG363" s="412">
        <f t="shared" si="460"/>
        <v>0</v>
      </c>
      <c r="CH363" s="413">
        <f t="shared" si="461"/>
        <v>0</v>
      </c>
      <c r="CI363" s="398" t="str">
        <f t="shared" si="462"/>
        <v>0</v>
      </c>
      <c r="CJ363" s="398" t="str">
        <f t="shared" si="463"/>
        <v>0</v>
      </c>
      <c r="CK363" s="412">
        <f t="shared" si="464"/>
        <v>0</v>
      </c>
      <c r="CL363" s="412" t="str">
        <f t="shared" si="465"/>
        <v>0m0</v>
      </c>
      <c r="CM363" s="399">
        <f t="shared" si="466"/>
        <v>0</v>
      </c>
      <c r="CN363" s="399">
        <f t="shared" si="467"/>
        <v>0</v>
      </c>
      <c r="CO363" s="412">
        <f t="shared" si="468"/>
        <v>0</v>
      </c>
      <c r="CP363" s="413">
        <f t="shared" si="469"/>
        <v>0</v>
      </c>
      <c r="CQ363" s="398" t="str">
        <f t="shared" si="470"/>
        <v>0</v>
      </c>
      <c r="CR363" s="398" t="str">
        <f t="shared" si="471"/>
        <v>0</v>
      </c>
      <c r="CS363" s="412">
        <f t="shared" si="472"/>
        <v>0</v>
      </c>
      <c r="CT363" s="412" t="str">
        <f t="shared" si="473"/>
        <v>0m0</v>
      </c>
      <c r="CU363" s="412">
        <f t="shared" si="474"/>
        <v>0</v>
      </c>
      <c r="CV363" s="412">
        <f t="shared" si="475"/>
        <v>0</v>
      </c>
      <c r="CW363" s="412">
        <f t="shared" si="476"/>
        <v>0</v>
      </c>
      <c r="CX363" s="412">
        <f t="shared" si="477"/>
        <v>0</v>
      </c>
      <c r="CY363" s="412">
        <f t="shared" si="478"/>
        <v>0</v>
      </c>
      <c r="CZ363" s="412" t="str">
        <f t="shared" si="479"/>
        <v/>
      </c>
      <c r="DA363" s="412" t="str">
        <f t="shared" si="480"/>
        <v/>
      </c>
      <c r="DB363" s="412" t="str">
        <f t="shared" si="481"/>
        <v/>
      </c>
      <c r="DC363" s="412" t="str">
        <f t="shared" si="482"/>
        <v/>
      </c>
      <c r="DD363" s="412" t="str">
        <f t="shared" si="483"/>
        <v/>
      </c>
      <c r="DE363" s="412"/>
      <c r="DF363" s="411"/>
      <c r="DG363" s="412" t="str">
        <f t="shared" si="484"/>
        <v/>
      </c>
      <c r="DH363" s="412" t="str">
        <f t="shared" si="485"/>
        <v/>
      </c>
      <c r="DI363" s="412">
        <f t="shared" si="486"/>
        <v>0</v>
      </c>
      <c r="DJ363" s="412" t="str">
        <f t="shared" si="487"/>
        <v/>
      </c>
      <c r="DK363" s="412" t="str">
        <f t="shared" si="488"/>
        <v/>
      </c>
      <c r="DL363" s="412" t="str">
        <f t="shared" si="489"/>
        <v/>
      </c>
      <c r="DM363" s="412" t="str">
        <f t="shared" si="490"/>
        <v/>
      </c>
      <c r="DN363" s="412" t="str">
        <f t="shared" si="491"/>
        <v/>
      </c>
      <c r="DO363" s="412" t="str">
        <f t="shared" si="492"/>
        <v/>
      </c>
    </row>
    <row r="364" spans="1:119" s="157" customFormat="1" ht="18" hidden="1" customHeight="1">
      <c r="A364" s="161" t="str">
        <f t="shared" si="421"/>
        <v/>
      </c>
      <c r="B364" s="158"/>
      <c r="C364" s="31" t="str">
        <f>IF(B364="","",VLOOKUP(B364,学連登録!$C$2:$G$3000,2,FALSE))</f>
        <v/>
      </c>
      <c r="D364" s="32" t="str">
        <f>IF(B364="","",VLOOKUP(B364,学連登録!$C$2:$G$3000,3,FALSE))</f>
        <v/>
      </c>
      <c r="E364" s="33" t="str">
        <f>IF(B364="","",VLOOKUP(B364,学連登録!$C$2:$G$3000,4,FALSE))</f>
        <v/>
      </c>
      <c r="F364" s="383" t="str">
        <f>IF(B364="","",VLOOKUP(B364,学連登録!$C$2:$I$3000,7,FALSE))</f>
        <v/>
      </c>
      <c r="G364" s="160"/>
      <c r="H364" s="905"/>
      <c r="I364" s="907"/>
      <c r="J364" s="160"/>
      <c r="K364" s="905"/>
      <c r="L364" s="906"/>
      <c r="M364" s="160"/>
      <c r="N364" s="819"/>
      <c r="O364" s="820"/>
      <c r="P364" s="159"/>
      <c r="Q364" s="905"/>
      <c r="R364" s="906"/>
      <c r="S364" s="159"/>
      <c r="T364" s="905"/>
      <c r="U364" s="906"/>
      <c r="V364" s="103" t="str">
        <f>IF(B364="","",VLOOKUP(B364,学連登録!$C$2:$H$3000,6,FALSE))</f>
        <v/>
      </c>
      <c r="Y364" s="118" t="str">
        <f t="shared" si="493"/>
        <v/>
      </c>
      <c r="Z364" s="97" t="str">
        <f>IF(G364="","",VLOOKUP(G364,種目名!$R$5:$T$104,3,0))</f>
        <v/>
      </c>
      <c r="AA364" s="99" t="str">
        <f>IF(J364="","",VLOOKUP(J364,種目名!$R$5:$T$104,3,0))</f>
        <v/>
      </c>
      <c r="AB364" s="119" t="str">
        <f>IF(M364="","",VLOOKUP(M364,種目名!$R$5:$T$104,3,0))</f>
        <v/>
      </c>
      <c r="AC364" s="119" t="str">
        <f>IF(P364="","",VLOOKUP(AF364,種目名!$R$5:$T$104,3,0))</f>
        <v/>
      </c>
      <c r="AD364" s="120" t="str">
        <f>IF(S364="","",VLOOKUP(AI364,種目名!$R$5:$T$104,3,0))</f>
        <v/>
      </c>
      <c r="AE364" s="117">
        <f t="shared" si="494"/>
        <v>0</v>
      </c>
      <c r="AF364" s="157" t="str">
        <f t="shared" si="495"/>
        <v/>
      </c>
      <c r="AG364" s="157" t="str">
        <f t="shared" si="496"/>
        <v/>
      </c>
      <c r="AH364" s="157">
        <f t="shared" si="497"/>
        <v>0</v>
      </c>
      <c r="AI364" s="157" t="str">
        <f t="shared" si="498"/>
        <v/>
      </c>
      <c r="AJ364" s="157" t="str">
        <f t="shared" si="499"/>
        <v/>
      </c>
      <c r="AK364" s="390"/>
      <c r="AL364" s="171">
        <f t="shared" si="427"/>
        <v>0</v>
      </c>
      <c r="AM364" s="399">
        <f t="shared" si="428"/>
        <v>0</v>
      </c>
      <c r="AN364" s="399">
        <f>COUNTIF($B$12:B364,B364)</f>
        <v>0</v>
      </c>
      <c r="AO364" s="399"/>
      <c r="AP364" s="399" t="str">
        <f t="shared" si="429"/>
        <v/>
      </c>
      <c r="AQ364" s="399" t="str">
        <f t="shared" si="429"/>
        <v/>
      </c>
      <c r="AR364" s="399" t="str">
        <f t="shared" si="429"/>
        <v/>
      </c>
      <c r="AS364" s="399" t="str">
        <f t="shared" si="423"/>
        <v/>
      </c>
      <c r="AT364" s="399">
        <f t="shared" si="430"/>
        <v>0</v>
      </c>
      <c r="AU364" s="399" t="str">
        <f t="shared" si="431"/>
        <v/>
      </c>
      <c r="AV364" s="399" t="str">
        <f t="shared" si="432"/>
        <v/>
      </c>
      <c r="AW364" s="399" t="str">
        <f t="shared" si="433"/>
        <v/>
      </c>
      <c r="AX364" s="399" t="str">
        <f t="shared" si="434"/>
        <v/>
      </c>
      <c r="AY364" s="399" t="str">
        <f t="shared" si="435"/>
        <v/>
      </c>
      <c r="AZ364" s="399" t="str">
        <f t="shared" si="422"/>
        <v/>
      </c>
      <c r="BA364" s="399" t="str">
        <f t="shared" si="422"/>
        <v/>
      </c>
      <c r="BB364" s="399" t="str">
        <f t="shared" si="422"/>
        <v/>
      </c>
      <c r="BC364" s="399" t="str">
        <f t="shared" si="422"/>
        <v/>
      </c>
      <c r="BD364" s="403" t="str">
        <f t="shared" si="422"/>
        <v/>
      </c>
      <c r="BE364" s="393">
        <f t="shared" si="436"/>
        <v>0</v>
      </c>
      <c r="BG364" s="399">
        <f t="shared" si="437"/>
        <v>0</v>
      </c>
      <c r="BH364" s="399">
        <f t="shared" si="438"/>
        <v>0</v>
      </c>
      <c r="BI364" s="412">
        <f t="shared" si="439"/>
        <v>0</v>
      </c>
      <c r="BJ364" s="413">
        <f t="shared" si="424"/>
        <v>0</v>
      </c>
      <c r="BK364" s="398" t="str">
        <f t="shared" si="425"/>
        <v>0</v>
      </c>
      <c r="BL364" s="398" t="str">
        <f t="shared" si="426"/>
        <v>0</v>
      </c>
      <c r="BM364" s="412">
        <f t="shared" si="440"/>
        <v>0</v>
      </c>
      <c r="BN364" s="412" t="str">
        <f t="shared" si="441"/>
        <v>0m0</v>
      </c>
      <c r="BO364" s="399">
        <f t="shared" si="442"/>
        <v>0</v>
      </c>
      <c r="BP364" s="399">
        <f t="shared" si="443"/>
        <v>0</v>
      </c>
      <c r="BQ364" s="412">
        <f t="shared" si="444"/>
        <v>0</v>
      </c>
      <c r="BR364" s="413">
        <f t="shared" si="445"/>
        <v>0</v>
      </c>
      <c r="BS364" s="398" t="str">
        <f t="shared" si="446"/>
        <v>0</v>
      </c>
      <c r="BT364" s="398" t="str">
        <f t="shared" si="447"/>
        <v>0</v>
      </c>
      <c r="BU364" s="412">
        <f t="shared" si="448"/>
        <v>0</v>
      </c>
      <c r="BV364" s="412" t="str">
        <f t="shared" si="449"/>
        <v>0m0</v>
      </c>
      <c r="BW364" s="399">
        <f t="shared" si="450"/>
        <v>0</v>
      </c>
      <c r="BX364" s="399">
        <f t="shared" si="451"/>
        <v>0</v>
      </c>
      <c r="BY364" s="412">
        <f t="shared" si="452"/>
        <v>0</v>
      </c>
      <c r="BZ364" s="413">
        <f t="shared" si="453"/>
        <v>0</v>
      </c>
      <c r="CA364" s="398" t="str">
        <f t="shared" si="454"/>
        <v>0</v>
      </c>
      <c r="CB364" s="398" t="str">
        <f t="shared" si="455"/>
        <v>0</v>
      </c>
      <c r="CC364" s="412">
        <f t="shared" si="456"/>
        <v>0</v>
      </c>
      <c r="CD364" s="412" t="str">
        <f t="shared" si="457"/>
        <v>0m0</v>
      </c>
      <c r="CE364" s="399">
        <f t="shared" si="458"/>
        <v>0</v>
      </c>
      <c r="CF364" s="399">
        <f t="shared" si="459"/>
        <v>0</v>
      </c>
      <c r="CG364" s="412">
        <f t="shared" si="460"/>
        <v>0</v>
      </c>
      <c r="CH364" s="413">
        <f t="shared" si="461"/>
        <v>0</v>
      </c>
      <c r="CI364" s="398" t="str">
        <f t="shared" si="462"/>
        <v>0</v>
      </c>
      <c r="CJ364" s="398" t="str">
        <f t="shared" si="463"/>
        <v>0</v>
      </c>
      <c r="CK364" s="412">
        <f t="shared" si="464"/>
        <v>0</v>
      </c>
      <c r="CL364" s="412" t="str">
        <f t="shared" si="465"/>
        <v>0m0</v>
      </c>
      <c r="CM364" s="399">
        <f t="shared" si="466"/>
        <v>0</v>
      </c>
      <c r="CN364" s="399">
        <f t="shared" si="467"/>
        <v>0</v>
      </c>
      <c r="CO364" s="412">
        <f t="shared" si="468"/>
        <v>0</v>
      </c>
      <c r="CP364" s="413">
        <f t="shared" si="469"/>
        <v>0</v>
      </c>
      <c r="CQ364" s="398" t="str">
        <f t="shared" si="470"/>
        <v>0</v>
      </c>
      <c r="CR364" s="398" t="str">
        <f t="shared" si="471"/>
        <v>0</v>
      </c>
      <c r="CS364" s="412">
        <f t="shared" si="472"/>
        <v>0</v>
      </c>
      <c r="CT364" s="412" t="str">
        <f t="shared" si="473"/>
        <v>0m0</v>
      </c>
      <c r="CU364" s="412">
        <f t="shared" si="474"/>
        <v>0</v>
      </c>
      <c r="CV364" s="412">
        <f t="shared" si="475"/>
        <v>0</v>
      </c>
      <c r="CW364" s="412">
        <f t="shared" si="476"/>
        <v>0</v>
      </c>
      <c r="CX364" s="412">
        <f t="shared" si="477"/>
        <v>0</v>
      </c>
      <c r="CY364" s="412">
        <f t="shared" si="478"/>
        <v>0</v>
      </c>
      <c r="CZ364" s="412" t="str">
        <f t="shared" si="479"/>
        <v/>
      </c>
      <c r="DA364" s="412" t="str">
        <f t="shared" si="480"/>
        <v/>
      </c>
      <c r="DB364" s="412" t="str">
        <f t="shared" si="481"/>
        <v/>
      </c>
      <c r="DC364" s="412" t="str">
        <f t="shared" si="482"/>
        <v/>
      </c>
      <c r="DD364" s="412" t="str">
        <f t="shared" si="483"/>
        <v/>
      </c>
      <c r="DE364" s="412"/>
      <c r="DF364" s="411"/>
      <c r="DG364" s="412" t="str">
        <f t="shared" si="484"/>
        <v/>
      </c>
      <c r="DH364" s="412" t="str">
        <f t="shared" si="485"/>
        <v/>
      </c>
      <c r="DI364" s="412">
        <f t="shared" si="486"/>
        <v>0</v>
      </c>
      <c r="DJ364" s="412" t="str">
        <f t="shared" si="487"/>
        <v/>
      </c>
      <c r="DK364" s="412" t="str">
        <f t="shared" si="488"/>
        <v/>
      </c>
      <c r="DL364" s="412" t="str">
        <f t="shared" si="489"/>
        <v/>
      </c>
      <c r="DM364" s="412" t="str">
        <f t="shared" si="490"/>
        <v/>
      </c>
      <c r="DN364" s="412" t="str">
        <f t="shared" si="491"/>
        <v/>
      </c>
      <c r="DO364" s="412" t="str">
        <f t="shared" si="492"/>
        <v/>
      </c>
    </row>
    <row r="365" spans="1:119" s="157" customFormat="1" ht="18" hidden="1" customHeight="1">
      <c r="A365" s="161" t="str">
        <f t="shared" si="421"/>
        <v/>
      </c>
      <c r="B365" s="158"/>
      <c r="C365" s="31" t="str">
        <f>IF(B365="","",VLOOKUP(B365,学連登録!$C$2:$G$3000,2,FALSE))</f>
        <v/>
      </c>
      <c r="D365" s="32" t="str">
        <f>IF(B365="","",VLOOKUP(B365,学連登録!$C$2:$G$3000,3,FALSE))</f>
        <v/>
      </c>
      <c r="E365" s="33" t="str">
        <f>IF(B365="","",VLOOKUP(B365,学連登録!$C$2:$G$3000,4,FALSE))</f>
        <v/>
      </c>
      <c r="F365" s="383" t="str">
        <f>IF(B365="","",VLOOKUP(B365,学連登録!$C$2:$I$3000,7,FALSE))</f>
        <v/>
      </c>
      <c r="G365" s="160"/>
      <c r="H365" s="905"/>
      <c r="I365" s="907"/>
      <c r="J365" s="160"/>
      <c r="K365" s="905"/>
      <c r="L365" s="906"/>
      <c r="M365" s="160"/>
      <c r="N365" s="819"/>
      <c r="O365" s="820"/>
      <c r="P365" s="159"/>
      <c r="Q365" s="905"/>
      <c r="R365" s="906"/>
      <c r="S365" s="159"/>
      <c r="T365" s="905"/>
      <c r="U365" s="906"/>
      <c r="V365" s="103" t="str">
        <f>IF(B365="","",VLOOKUP(B365,学連登録!$C$2:$H$3000,6,FALSE))</f>
        <v/>
      </c>
      <c r="Y365" s="118" t="str">
        <f t="shared" si="493"/>
        <v/>
      </c>
      <c r="Z365" s="97" t="str">
        <f>IF(G365="","",VLOOKUP(G365,種目名!$R$5:$T$104,3,0))</f>
        <v/>
      </c>
      <c r="AA365" s="99" t="str">
        <f>IF(J365="","",VLOOKUP(J365,種目名!$R$5:$T$104,3,0))</f>
        <v/>
      </c>
      <c r="AB365" s="119" t="str">
        <f>IF(M365="","",VLOOKUP(M365,種目名!$R$5:$T$104,3,0))</f>
        <v/>
      </c>
      <c r="AC365" s="119" t="str">
        <f>IF(P365="","",VLOOKUP(AF365,種目名!$R$5:$T$104,3,0))</f>
        <v/>
      </c>
      <c r="AD365" s="120" t="str">
        <f>IF(S365="","",VLOOKUP(AI365,種目名!$R$5:$T$104,3,0))</f>
        <v/>
      </c>
      <c r="AE365" s="117">
        <f t="shared" si="494"/>
        <v>0</v>
      </c>
      <c r="AF365" s="157" t="str">
        <f t="shared" si="495"/>
        <v/>
      </c>
      <c r="AG365" s="157" t="str">
        <f t="shared" si="496"/>
        <v/>
      </c>
      <c r="AH365" s="157">
        <f t="shared" si="497"/>
        <v>0</v>
      </c>
      <c r="AI365" s="157" t="str">
        <f t="shared" si="498"/>
        <v/>
      </c>
      <c r="AJ365" s="157" t="str">
        <f t="shared" si="499"/>
        <v/>
      </c>
      <c r="AK365" s="390"/>
      <c r="AL365" s="171">
        <f t="shared" si="427"/>
        <v>0</v>
      </c>
      <c r="AM365" s="399">
        <f t="shared" si="428"/>
        <v>0</v>
      </c>
      <c r="AN365" s="399">
        <f>COUNTIF($B$12:B365,B365)</f>
        <v>0</v>
      </c>
      <c r="AO365" s="399"/>
      <c r="AP365" s="399" t="str">
        <f t="shared" si="429"/>
        <v/>
      </c>
      <c r="AQ365" s="399" t="str">
        <f t="shared" si="429"/>
        <v/>
      </c>
      <c r="AR365" s="399" t="str">
        <f t="shared" si="429"/>
        <v/>
      </c>
      <c r="AS365" s="399" t="str">
        <f t="shared" si="423"/>
        <v/>
      </c>
      <c r="AT365" s="399">
        <f t="shared" si="430"/>
        <v>0</v>
      </c>
      <c r="AU365" s="399" t="str">
        <f t="shared" si="431"/>
        <v/>
      </c>
      <c r="AV365" s="399" t="str">
        <f t="shared" si="432"/>
        <v/>
      </c>
      <c r="AW365" s="399" t="str">
        <f t="shared" si="433"/>
        <v/>
      </c>
      <c r="AX365" s="399" t="str">
        <f t="shared" si="434"/>
        <v/>
      </c>
      <c r="AY365" s="399" t="str">
        <f t="shared" si="435"/>
        <v/>
      </c>
      <c r="AZ365" s="399" t="str">
        <f t="shared" si="422"/>
        <v/>
      </c>
      <c r="BA365" s="399" t="str">
        <f t="shared" si="422"/>
        <v/>
      </c>
      <c r="BB365" s="399" t="str">
        <f t="shared" si="422"/>
        <v/>
      </c>
      <c r="BC365" s="399" t="str">
        <f t="shared" si="422"/>
        <v/>
      </c>
      <c r="BD365" s="403" t="str">
        <f t="shared" si="422"/>
        <v/>
      </c>
      <c r="BE365" s="393">
        <f t="shared" si="436"/>
        <v>0</v>
      </c>
      <c r="BG365" s="399">
        <f t="shared" si="437"/>
        <v>0</v>
      </c>
      <c r="BH365" s="399">
        <f t="shared" si="438"/>
        <v>0</v>
      </c>
      <c r="BI365" s="412">
        <f t="shared" si="439"/>
        <v>0</v>
      </c>
      <c r="BJ365" s="413">
        <f t="shared" si="424"/>
        <v>0</v>
      </c>
      <c r="BK365" s="398" t="str">
        <f t="shared" si="425"/>
        <v>0</v>
      </c>
      <c r="BL365" s="398" t="str">
        <f t="shared" si="426"/>
        <v>0</v>
      </c>
      <c r="BM365" s="412">
        <f t="shared" si="440"/>
        <v>0</v>
      </c>
      <c r="BN365" s="412" t="str">
        <f t="shared" si="441"/>
        <v>0m0</v>
      </c>
      <c r="BO365" s="399">
        <f t="shared" si="442"/>
        <v>0</v>
      </c>
      <c r="BP365" s="399">
        <f t="shared" si="443"/>
        <v>0</v>
      </c>
      <c r="BQ365" s="412">
        <f t="shared" si="444"/>
        <v>0</v>
      </c>
      <c r="BR365" s="413">
        <f t="shared" si="445"/>
        <v>0</v>
      </c>
      <c r="BS365" s="398" t="str">
        <f t="shared" si="446"/>
        <v>0</v>
      </c>
      <c r="BT365" s="398" t="str">
        <f t="shared" si="447"/>
        <v>0</v>
      </c>
      <c r="BU365" s="412">
        <f t="shared" si="448"/>
        <v>0</v>
      </c>
      <c r="BV365" s="412" t="str">
        <f t="shared" si="449"/>
        <v>0m0</v>
      </c>
      <c r="BW365" s="399">
        <f t="shared" si="450"/>
        <v>0</v>
      </c>
      <c r="BX365" s="399">
        <f t="shared" si="451"/>
        <v>0</v>
      </c>
      <c r="BY365" s="412">
        <f t="shared" si="452"/>
        <v>0</v>
      </c>
      <c r="BZ365" s="413">
        <f t="shared" si="453"/>
        <v>0</v>
      </c>
      <c r="CA365" s="398" t="str">
        <f t="shared" si="454"/>
        <v>0</v>
      </c>
      <c r="CB365" s="398" t="str">
        <f t="shared" si="455"/>
        <v>0</v>
      </c>
      <c r="CC365" s="412">
        <f t="shared" si="456"/>
        <v>0</v>
      </c>
      <c r="CD365" s="412" t="str">
        <f t="shared" si="457"/>
        <v>0m0</v>
      </c>
      <c r="CE365" s="399">
        <f t="shared" si="458"/>
        <v>0</v>
      </c>
      <c r="CF365" s="399">
        <f t="shared" si="459"/>
        <v>0</v>
      </c>
      <c r="CG365" s="412">
        <f t="shared" si="460"/>
        <v>0</v>
      </c>
      <c r="CH365" s="413">
        <f t="shared" si="461"/>
        <v>0</v>
      </c>
      <c r="CI365" s="398" t="str">
        <f t="shared" si="462"/>
        <v>0</v>
      </c>
      <c r="CJ365" s="398" t="str">
        <f t="shared" si="463"/>
        <v>0</v>
      </c>
      <c r="CK365" s="412">
        <f t="shared" si="464"/>
        <v>0</v>
      </c>
      <c r="CL365" s="412" t="str">
        <f t="shared" si="465"/>
        <v>0m0</v>
      </c>
      <c r="CM365" s="399">
        <f t="shared" si="466"/>
        <v>0</v>
      </c>
      <c r="CN365" s="399">
        <f t="shared" si="467"/>
        <v>0</v>
      </c>
      <c r="CO365" s="412">
        <f t="shared" si="468"/>
        <v>0</v>
      </c>
      <c r="CP365" s="413">
        <f t="shared" si="469"/>
        <v>0</v>
      </c>
      <c r="CQ365" s="398" t="str">
        <f t="shared" si="470"/>
        <v>0</v>
      </c>
      <c r="CR365" s="398" t="str">
        <f t="shared" si="471"/>
        <v>0</v>
      </c>
      <c r="CS365" s="412">
        <f t="shared" si="472"/>
        <v>0</v>
      </c>
      <c r="CT365" s="412" t="str">
        <f t="shared" si="473"/>
        <v>0m0</v>
      </c>
      <c r="CU365" s="412">
        <f t="shared" si="474"/>
        <v>0</v>
      </c>
      <c r="CV365" s="412">
        <f t="shared" si="475"/>
        <v>0</v>
      </c>
      <c r="CW365" s="412">
        <f t="shared" si="476"/>
        <v>0</v>
      </c>
      <c r="CX365" s="412">
        <f t="shared" si="477"/>
        <v>0</v>
      </c>
      <c r="CY365" s="412">
        <f t="shared" si="478"/>
        <v>0</v>
      </c>
      <c r="CZ365" s="412" t="str">
        <f t="shared" si="479"/>
        <v/>
      </c>
      <c r="DA365" s="412" t="str">
        <f t="shared" si="480"/>
        <v/>
      </c>
      <c r="DB365" s="412" t="str">
        <f t="shared" si="481"/>
        <v/>
      </c>
      <c r="DC365" s="412" t="str">
        <f t="shared" si="482"/>
        <v/>
      </c>
      <c r="DD365" s="412" t="str">
        <f t="shared" si="483"/>
        <v/>
      </c>
      <c r="DE365" s="412"/>
      <c r="DF365" s="411"/>
      <c r="DG365" s="412" t="str">
        <f t="shared" si="484"/>
        <v/>
      </c>
      <c r="DH365" s="412" t="str">
        <f t="shared" si="485"/>
        <v/>
      </c>
      <c r="DI365" s="412">
        <f t="shared" si="486"/>
        <v>0</v>
      </c>
      <c r="DJ365" s="412" t="str">
        <f t="shared" si="487"/>
        <v/>
      </c>
      <c r="DK365" s="412" t="str">
        <f t="shared" si="488"/>
        <v/>
      </c>
      <c r="DL365" s="412" t="str">
        <f t="shared" si="489"/>
        <v/>
      </c>
      <c r="DM365" s="412" t="str">
        <f t="shared" si="490"/>
        <v/>
      </c>
      <c r="DN365" s="412" t="str">
        <f t="shared" si="491"/>
        <v/>
      </c>
      <c r="DO365" s="412" t="str">
        <f t="shared" si="492"/>
        <v/>
      </c>
    </row>
    <row r="366" spans="1:119" s="157" customFormat="1" ht="18" hidden="1" customHeight="1">
      <c r="A366" s="161" t="str">
        <f t="shared" si="421"/>
        <v/>
      </c>
      <c r="B366" s="158"/>
      <c r="C366" s="31" t="str">
        <f>IF(B366="","",VLOOKUP(B366,学連登録!$C$2:$G$3000,2,FALSE))</f>
        <v/>
      </c>
      <c r="D366" s="32" t="str">
        <f>IF(B366="","",VLOOKUP(B366,学連登録!$C$2:$G$3000,3,FALSE))</f>
        <v/>
      </c>
      <c r="E366" s="33" t="str">
        <f>IF(B366="","",VLOOKUP(B366,学連登録!$C$2:$G$3000,4,FALSE))</f>
        <v/>
      </c>
      <c r="F366" s="383" t="str">
        <f>IF(B366="","",VLOOKUP(B366,学連登録!$C$2:$I$3000,7,FALSE))</f>
        <v/>
      </c>
      <c r="G366" s="160"/>
      <c r="H366" s="905"/>
      <c r="I366" s="907"/>
      <c r="J366" s="160"/>
      <c r="K366" s="905"/>
      <c r="L366" s="906"/>
      <c r="M366" s="160"/>
      <c r="N366" s="819"/>
      <c r="O366" s="820"/>
      <c r="P366" s="159"/>
      <c r="Q366" s="905"/>
      <c r="R366" s="906"/>
      <c r="S366" s="159"/>
      <c r="T366" s="905"/>
      <c r="U366" s="906"/>
      <c r="V366" s="103" t="str">
        <f>IF(B366="","",VLOOKUP(B366,学連登録!$C$2:$H$3000,6,FALSE))</f>
        <v/>
      </c>
      <c r="Y366" s="118" t="str">
        <f t="shared" si="493"/>
        <v/>
      </c>
      <c r="Z366" s="97" t="str">
        <f>IF(G366="","",VLOOKUP(G366,種目名!$R$5:$T$104,3,0))</f>
        <v/>
      </c>
      <c r="AA366" s="99" t="str">
        <f>IF(J366="","",VLOOKUP(J366,種目名!$R$5:$T$104,3,0))</f>
        <v/>
      </c>
      <c r="AB366" s="119" t="str">
        <f>IF(M366="","",VLOOKUP(M366,種目名!$R$5:$T$104,3,0))</f>
        <v/>
      </c>
      <c r="AC366" s="119" t="str">
        <f>IF(P366="","",VLOOKUP(AF366,種目名!$R$5:$T$104,3,0))</f>
        <v/>
      </c>
      <c r="AD366" s="120" t="str">
        <f>IF(S366="","",VLOOKUP(AI366,種目名!$R$5:$T$104,3,0))</f>
        <v/>
      </c>
      <c r="AE366" s="117">
        <f t="shared" si="494"/>
        <v>0</v>
      </c>
      <c r="AF366" s="157" t="str">
        <f t="shared" si="495"/>
        <v/>
      </c>
      <c r="AG366" s="157" t="str">
        <f t="shared" si="496"/>
        <v/>
      </c>
      <c r="AH366" s="157">
        <f t="shared" si="497"/>
        <v>0</v>
      </c>
      <c r="AI366" s="157" t="str">
        <f t="shared" si="498"/>
        <v/>
      </c>
      <c r="AJ366" s="157" t="str">
        <f t="shared" si="499"/>
        <v/>
      </c>
      <c r="AK366" s="390"/>
      <c r="AL366" s="171">
        <f t="shared" si="427"/>
        <v>0</v>
      </c>
      <c r="AM366" s="399">
        <f t="shared" si="428"/>
        <v>0</v>
      </c>
      <c r="AN366" s="399">
        <f>COUNTIF($B$12:B366,B366)</f>
        <v>0</v>
      </c>
      <c r="AO366" s="399"/>
      <c r="AP366" s="399" t="str">
        <f t="shared" si="429"/>
        <v/>
      </c>
      <c r="AQ366" s="399" t="str">
        <f t="shared" si="429"/>
        <v/>
      </c>
      <c r="AR366" s="399" t="str">
        <f t="shared" si="429"/>
        <v/>
      </c>
      <c r="AS366" s="399" t="str">
        <f t="shared" si="423"/>
        <v/>
      </c>
      <c r="AT366" s="399">
        <f t="shared" si="430"/>
        <v>0</v>
      </c>
      <c r="AU366" s="399" t="str">
        <f t="shared" si="431"/>
        <v/>
      </c>
      <c r="AV366" s="399" t="str">
        <f t="shared" si="432"/>
        <v/>
      </c>
      <c r="AW366" s="399" t="str">
        <f t="shared" si="433"/>
        <v/>
      </c>
      <c r="AX366" s="399" t="str">
        <f t="shared" si="434"/>
        <v/>
      </c>
      <c r="AY366" s="399" t="str">
        <f t="shared" si="435"/>
        <v/>
      </c>
      <c r="AZ366" s="399" t="str">
        <f t="shared" si="422"/>
        <v/>
      </c>
      <c r="BA366" s="399" t="str">
        <f t="shared" si="422"/>
        <v/>
      </c>
      <c r="BB366" s="399" t="str">
        <f t="shared" si="422"/>
        <v/>
      </c>
      <c r="BC366" s="399" t="str">
        <f t="shared" si="422"/>
        <v/>
      </c>
      <c r="BD366" s="403" t="str">
        <f t="shared" si="422"/>
        <v/>
      </c>
      <c r="BE366" s="393">
        <f t="shared" si="436"/>
        <v>0</v>
      </c>
      <c r="BG366" s="399">
        <f t="shared" si="437"/>
        <v>0</v>
      </c>
      <c r="BH366" s="399">
        <f t="shared" si="438"/>
        <v>0</v>
      </c>
      <c r="BI366" s="412">
        <f t="shared" si="439"/>
        <v>0</v>
      </c>
      <c r="BJ366" s="413">
        <f t="shared" si="424"/>
        <v>0</v>
      </c>
      <c r="BK366" s="398" t="str">
        <f t="shared" si="425"/>
        <v>0</v>
      </c>
      <c r="BL366" s="398" t="str">
        <f t="shared" si="426"/>
        <v>0</v>
      </c>
      <c r="BM366" s="412">
        <f t="shared" si="440"/>
        <v>0</v>
      </c>
      <c r="BN366" s="412" t="str">
        <f t="shared" si="441"/>
        <v>0m0</v>
      </c>
      <c r="BO366" s="399">
        <f t="shared" si="442"/>
        <v>0</v>
      </c>
      <c r="BP366" s="399">
        <f t="shared" si="443"/>
        <v>0</v>
      </c>
      <c r="BQ366" s="412">
        <f t="shared" si="444"/>
        <v>0</v>
      </c>
      <c r="BR366" s="413">
        <f t="shared" si="445"/>
        <v>0</v>
      </c>
      <c r="BS366" s="398" t="str">
        <f t="shared" si="446"/>
        <v>0</v>
      </c>
      <c r="BT366" s="398" t="str">
        <f t="shared" si="447"/>
        <v>0</v>
      </c>
      <c r="BU366" s="412">
        <f t="shared" si="448"/>
        <v>0</v>
      </c>
      <c r="BV366" s="412" t="str">
        <f t="shared" si="449"/>
        <v>0m0</v>
      </c>
      <c r="BW366" s="399">
        <f t="shared" si="450"/>
        <v>0</v>
      </c>
      <c r="BX366" s="399">
        <f t="shared" si="451"/>
        <v>0</v>
      </c>
      <c r="BY366" s="412">
        <f t="shared" si="452"/>
        <v>0</v>
      </c>
      <c r="BZ366" s="413">
        <f t="shared" si="453"/>
        <v>0</v>
      </c>
      <c r="CA366" s="398" t="str">
        <f t="shared" si="454"/>
        <v>0</v>
      </c>
      <c r="CB366" s="398" t="str">
        <f t="shared" si="455"/>
        <v>0</v>
      </c>
      <c r="CC366" s="412">
        <f t="shared" si="456"/>
        <v>0</v>
      </c>
      <c r="CD366" s="412" t="str">
        <f t="shared" si="457"/>
        <v>0m0</v>
      </c>
      <c r="CE366" s="399">
        <f t="shared" si="458"/>
        <v>0</v>
      </c>
      <c r="CF366" s="399">
        <f t="shared" si="459"/>
        <v>0</v>
      </c>
      <c r="CG366" s="412">
        <f t="shared" si="460"/>
        <v>0</v>
      </c>
      <c r="CH366" s="413">
        <f t="shared" si="461"/>
        <v>0</v>
      </c>
      <c r="CI366" s="398" t="str">
        <f t="shared" si="462"/>
        <v>0</v>
      </c>
      <c r="CJ366" s="398" t="str">
        <f t="shared" si="463"/>
        <v>0</v>
      </c>
      <c r="CK366" s="412">
        <f t="shared" si="464"/>
        <v>0</v>
      </c>
      <c r="CL366" s="412" t="str">
        <f t="shared" si="465"/>
        <v>0m0</v>
      </c>
      <c r="CM366" s="399">
        <f t="shared" si="466"/>
        <v>0</v>
      </c>
      <c r="CN366" s="399">
        <f t="shared" si="467"/>
        <v>0</v>
      </c>
      <c r="CO366" s="412">
        <f t="shared" si="468"/>
        <v>0</v>
      </c>
      <c r="CP366" s="413">
        <f t="shared" si="469"/>
        <v>0</v>
      </c>
      <c r="CQ366" s="398" t="str">
        <f t="shared" si="470"/>
        <v>0</v>
      </c>
      <c r="CR366" s="398" t="str">
        <f t="shared" si="471"/>
        <v>0</v>
      </c>
      <c r="CS366" s="412">
        <f t="shared" si="472"/>
        <v>0</v>
      </c>
      <c r="CT366" s="412" t="str">
        <f t="shared" si="473"/>
        <v>0m0</v>
      </c>
      <c r="CU366" s="412">
        <f t="shared" si="474"/>
        <v>0</v>
      </c>
      <c r="CV366" s="412">
        <f t="shared" si="475"/>
        <v>0</v>
      </c>
      <c r="CW366" s="412">
        <f t="shared" si="476"/>
        <v>0</v>
      </c>
      <c r="CX366" s="412">
        <f t="shared" si="477"/>
        <v>0</v>
      </c>
      <c r="CY366" s="412">
        <f t="shared" si="478"/>
        <v>0</v>
      </c>
      <c r="CZ366" s="412" t="str">
        <f t="shared" si="479"/>
        <v/>
      </c>
      <c r="DA366" s="412" t="str">
        <f t="shared" si="480"/>
        <v/>
      </c>
      <c r="DB366" s="412" t="str">
        <f t="shared" si="481"/>
        <v/>
      </c>
      <c r="DC366" s="412" t="str">
        <f t="shared" si="482"/>
        <v/>
      </c>
      <c r="DD366" s="412" t="str">
        <f t="shared" si="483"/>
        <v/>
      </c>
      <c r="DE366" s="412"/>
      <c r="DF366" s="411"/>
      <c r="DG366" s="412" t="str">
        <f t="shared" si="484"/>
        <v/>
      </c>
      <c r="DH366" s="412" t="str">
        <f t="shared" si="485"/>
        <v/>
      </c>
      <c r="DI366" s="412">
        <f t="shared" si="486"/>
        <v>0</v>
      </c>
      <c r="DJ366" s="412" t="str">
        <f t="shared" si="487"/>
        <v/>
      </c>
      <c r="DK366" s="412" t="str">
        <f t="shared" si="488"/>
        <v/>
      </c>
      <c r="DL366" s="412" t="str">
        <f t="shared" si="489"/>
        <v/>
      </c>
      <c r="DM366" s="412" t="str">
        <f t="shared" si="490"/>
        <v/>
      </c>
      <c r="DN366" s="412" t="str">
        <f t="shared" si="491"/>
        <v/>
      </c>
      <c r="DO366" s="412" t="str">
        <f t="shared" si="492"/>
        <v/>
      </c>
    </row>
    <row r="367" spans="1:119" s="157" customFormat="1" ht="18" hidden="1" customHeight="1">
      <c r="A367" s="161" t="str">
        <f t="shared" si="421"/>
        <v/>
      </c>
      <c r="B367" s="158"/>
      <c r="C367" s="31" t="str">
        <f>IF(B367="","",VLOOKUP(B367,学連登録!$C$2:$G$3000,2,FALSE))</f>
        <v/>
      </c>
      <c r="D367" s="32" t="str">
        <f>IF(B367="","",VLOOKUP(B367,学連登録!$C$2:$G$3000,3,FALSE))</f>
        <v/>
      </c>
      <c r="E367" s="33" t="str">
        <f>IF(B367="","",VLOOKUP(B367,学連登録!$C$2:$G$3000,4,FALSE))</f>
        <v/>
      </c>
      <c r="F367" s="383" t="str">
        <f>IF(B367="","",VLOOKUP(B367,学連登録!$C$2:$I$3000,7,FALSE))</f>
        <v/>
      </c>
      <c r="G367" s="160"/>
      <c r="H367" s="905"/>
      <c r="I367" s="907"/>
      <c r="J367" s="160"/>
      <c r="K367" s="905"/>
      <c r="L367" s="906"/>
      <c r="M367" s="160"/>
      <c r="N367" s="819"/>
      <c r="O367" s="820"/>
      <c r="P367" s="159"/>
      <c r="Q367" s="905"/>
      <c r="R367" s="906"/>
      <c r="S367" s="159"/>
      <c r="T367" s="905"/>
      <c r="U367" s="906"/>
      <c r="V367" s="103" t="str">
        <f>IF(B367="","",VLOOKUP(B367,学連登録!$C$2:$H$3000,6,FALSE))</f>
        <v/>
      </c>
      <c r="Y367" s="118" t="str">
        <f t="shared" si="493"/>
        <v/>
      </c>
      <c r="Z367" s="97" t="str">
        <f>IF(G367="","",VLOOKUP(G367,種目名!$R$5:$T$104,3,0))</f>
        <v/>
      </c>
      <c r="AA367" s="99" t="str">
        <f>IF(J367="","",VLOOKUP(J367,種目名!$R$5:$T$104,3,0))</f>
        <v/>
      </c>
      <c r="AB367" s="119" t="str">
        <f>IF(M367="","",VLOOKUP(M367,種目名!$R$5:$T$104,3,0))</f>
        <v/>
      </c>
      <c r="AC367" s="119" t="str">
        <f>IF(P367="","",VLOOKUP(AF367,種目名!$R$5:$T$104,3,0))</f>
        <v/>
      </c>
      <c r="AD367" s="120" t="str">
        <f>IF(S367="","",VLOOKUP(AI367,種目名!$R$5:$T$104,3,0))</f>
        <v/>
      </c>
      <c r="AE367" s="117">
        <f t="shared" si="494"/>
        <v>0</v>
      </c>
      <c r="AF367" s="157" t="str">
        <f t="shared" si="495"/>
        <v/>
      </c>
      <c r="AG367" s="157" t="str">
        <f t="shared" si="496"/>
        <v/>
      </c>
      <c r="AH367" s="157">
        <f t="shared" si="497"/>
        <v>0</v>
      </c>
      <c r="AI367" s="157" t="str">
        <f t="shared" si="498"/>
        <v/>
      </c>
      <c r="AJ367" s="157" t="str">
        <f t="shared" si="499"/>
        <v/>
      </c>
      <c r="AK367" s="390"/>
      <c r="AL367" s="171">
        <f t="shared" si="427"/>
        <v>0</v>
      </c>
      <c r="AM367" s="399">
        <f t="shared" si="428"/>
        <v>0</v>
      </c>
      <c r="AN367" s="399">
        <f>COUNTIF($B$12:B367,B367)</f>
        <v>0</v>
      </c>
      <c r="AO367" s="399"/>
      <c r="AP367" s="399" t="str">
        <f t="shared" si="429"/>
        <v/>
      </c>
      <c r="AQ367" s="399" t="str">
        <f t="shared" si="429"/>
        <v/>
      </c>
      <c r="AR367" s="399" t="str">
        <f t="shared" si="429"/>
        <v/>
      </c>
      <c r="AS367" s="399" t="str">
        <f t="shared" si="423"/>
        <v/>
      </c>
      <c r="AT367" s="399">
        <f t="shared" si="430"/>
        <v>0</v>
      </c>
      <c r="AU367" s="399" t="str">
        <f t="shared" si="431"/>
        <v/>
      </c>
      <c r="AV367" s="399" t="str">
        <f t="shared" si="432"/>
        <v/>
      </c>
      <c r="AW367" s="399" t="str">
        <f t="shared" si="433"/>
        <v/>
      </c>
      <c r="AX367" s="399" t="str">
        <f t="shared" si="434"/>
        <v/>
      </c>
      <c r="AY367" s="399" t="str">
        <f t="shared" si="435"/>
        <v/>
      </c>
      <c r="AZ367" s="399" t="str">
        <f t="shared" si="422"/>
        <v/>
      </c>
      <c r="BA367" s="399" t="str">
        <f t="shared" si="422"/>
        <v/>
      </c>
      <c r="BB367" s="399" t="str">
        <f t="shared" si="422"/>
        <v/>
      </c>
      <c r="BC367" s="399" t="str">
        <f t="shared" si="422"/>
        <v/>
      </c>
      <c r="BD367" s="403" t="str">
        <f t="shared" si="422"/>
        <v/>
      </c>
      <c r="BE367" s="393">
        <f t="shared" si="436"/>
        <v>0</v>
      </c>
      <c r="BG367" s="399">
        <f t="shared" si="437"/>
        <v>0</v>
      </c>
      <c r="BH367" s="399">
        <f t="shared" si="438"/>
        <v>0</v>
      </c>
      <c r="BI367" s="412">
        <f t="shared" si="439"/>
        <v>0</v>
      </c>
      <c r="BJ367" s="413">
        <f t="shared" si="424"/>
        <v>0</v>
      </c>
      <c r="BK367" s="398" t="str">
        <f t="shared" si="425"/>
        <v>0</v>
      </c>
      <c r="BL367" s="398" t="str">
        <f t="shared" si="426"/>
        <v>0</v>
      </c>
      <c r="BM367" s="412">
        <f t="shared" si="440"/>
        <v>0</v>
      </c>
      <c r="BN367" s="412" t="str">
        <f t="shared" si="441"/>
        <v>0m0</v>
      </c>
      <c r="BO367" s="399">
        <f t="shared" si="442"/>
        <v>0</v>
      </c>
      <c r="BP367" s="399">
        <f t="shared" si="443"/>
        <v>0</v>
      </c>
      <c r="BQ367" s="412">
        <f t="shared" si="444"/>
        <v>0</v>
      </c>
      <c r="BR367" s="413">
        <f t="shared" si="445"/>
        <v>0</v>
      </c>
      <c r="BS367" s="398" t="str">
        <f t="shared" si="446"/>
        <v>0</v>
      </c>
      <c r="BT367" s="398" t="str">
        <f t="shared" si="447"/>
        <v>0</v>
      </c>
      <c r="BU367" s="412">
        <f t="shared" si="448"/>
        <v>0</v>
      </c>
      <c r="BV367" s="412" t="str">
        <f t="shared" si="449"/>
        <v>0m0</v>
      </c>
      <c r="BW367" s="399">
        <f t="shared" si="450"/>
        <v>0</v>
      </c>
      <c r="BX367" s="399">
        <f t="shared" si="451"/>
        <v>0</v>
      </c>
      <c r="BY367" s="412">
        <f t="shared" si="452"/>
        <v>0</v>
      </c>
      <c r="BZ367" s="413">
        <f t="shared" si="453"/>
        <v>0</v>
      </c>
      <c r="CA367" s="398" t="str">
        <f t="shared" si="454"/>
        <v>0</v>
      </c>
      <c r="CB367" s="398" t="str">
        <f t="shared" si="455"/>
        <v>0</v>
      </c>
      <c r="CC367" s="412">
        <f t="shared" si="456"/>
        <v>0</v>
      </c>
      <c r="CD367" s="412" t="str">
        <f t="shared" si="457"/>
        <v>0m0</v>
      </c>
      <c r="CE367" s="399">
        <f t="shared" si="458"/>
        <v>0</v>
      </c>
      <c r="CF367" s="399">
        <f t="shared" si="459"/>
        <v>0</v>
      </c>
      <c r="CG367" s="412">
        <f t="shared" si="460"/>
        <v>0</v>
      </c>
      <c r="CH367" s="413">
        <f t="shared" si="461"/>
        <v>0</v>
      </c>
      <c r="CI367" s="398" t="str">
        <f t="shared" si="462"/>
        <v>0</v>
      </c>
      <c r="CJ367" s="398" t="str">
        <f t="shared" si="463"/>
        <v>0</v>
      </c>
      <c r="CK367" s="412">
        <f t="shared" si="464"/>
        <v>0</v>
      </c>
      <c r="CL367" s="412" t="str">
        <f t="shared" si="465"/>
        <v>0m0</v>
      </c>
      <c r="CM367" s="399">
        <f t="shared" si="466"/>
        <v>0</v>
      </c>
      <c r="CN367" s="399">
        <f t="shared" si="467"/>
        <v>0</v>
      </c>
      <c r="CO367" s="412">
        <f t="shared" si="468"/>
        <v>0</v>
      </c>
      <c r="CP367" s="413">
        <f t="shared" si="469"/>
        <v>0</v>
      </c>
      <c r="CQ367" s="398" t="str">
        <f t="shared" si="470"/>
        <v>0</v>
      </c>
      <c r="CR367" s="398" t="str">
        <f t="shared" si="471"/>
        <v>0</v>
      </c>
      <c r="CS367" s="412">
        <f t="shared" si="472"/>
        <v>0</v>
      </c>
      <c r="CT367" s="412" t="str">
        <f t="shared" si="473"/>
        <v>0m0</v>
      </c>
      <c r="CU367" s="412">
        <f t="shared" si="474"/>
        <v>0</v>
      </c>
      <c r="CV367" s="412">
        <f t="shared" si="475"/>
        <v>0</v>
      </c>
      <c r="CW367" s="412">
        <f t="shared" si="476"/>
        <v>0</v>
      </c>
      <c r="CX367" s="412">
        <f t="shared" si="477"/>
        <v>0</v>
      </c>
      <c r="CY367" s="412">
        <f t="shared" si="478"/>
        <v>0</v>
      </c>
      <c r="CZ367" s="412" t="str">
        <f t="shared" si="479"/>
        <v/>
      </c>
      <c r="DA367" s="412" t="str">
        <f t="shared" si="480"/>
        <v/>
      </c>
      <c r="DB367" s="412" t="str">
        <f t="shared" si="481"/>
        <v/>
      </c>
      <c r="DC367" s="412" t="str">
        <f t="shared" si="482"/>
        <v/>
      </c>
      <c r="DD367" s="412" t="str">
        <f t="shared" si="483"/>
        <v/>
      </c>
      <c r="DE367" s="412"/>
      <c r="DF367" s="411"/>
      <c r="DG367" s="412" t="str">
        <f t="shared" si="484"/>
        <v/>
      </c>
      <c r="DH367" s="412" t="str">
        <f t="shared" si="485"/>
        <v/>
      </c>
      <c r="DI367" s="412">
        <f t="shared" si="486"/>
        <v>0</v>
      </c>
      <c r="DJ367" s="412" t="str">
        <f t="shared" si="487"/>
        <v/>
      </c>
      <c r="DK367" s="412" t="str">
        <f t="shared" si="488"/>
        <v/>
      </c>
      <c r="DL367" s="412" t="str">
        <f t="shared" si="489"/>
        <v/>
      </c>
      <c r="DM367" s="412" t="str">
        <f t="shared" si="490"/>
        <v/>
      </c>
      <c r="DN367" s="412" t="str">
        <f t="shared" si="491"/>
        <v/>
      </c>
      <c r="DO367" s="412" t="str">
        <f t="shared" si="492"/>
        <v/>
      </c>
    </row>
    <row r="368" spans="1:119" s="157" customFormat="1" ht="18" hidden="1" customHeight="1">
      <c r="A368" s="161" t="str">
        <f t="shared" si="421"/>
        <v/>
      </c>
      <c r="B368" s="158"/>
      <c r="C368" s="31" t="str">
        <f>IF(B368="","",VLOOKUP(B368,学連登録!$C$2:$G$3000,2,FALSE))</f>
        <v/>
      </c>
      <c r="D368" s="32" t="str">
        <f>IF(B368="","",VLOOKUP(B368,学連登録!$C$2:$G$3000,3,FALSE))</f>
        <v/>
      </c>
      <c r="E368" s="33" t="str">
        <f>IF(B368="","",VLOOKUP(B368,学連登録!$C$2:$G$3000,4,FALSE))</f>
        <v/>
      </c>
      <c r="F368" s="383" t="str">
        <f>IF(B368="","",VLOOKUP(B368,学連登録!$C$2:$I$3000,7,FALSE))</f>
        <v/>
      </c>
      <c r="G368" s="160"/>
      <c r="H368" s="905"/>
      <c r="I368" s="907"/>
      <c r="J368" s="160"/>
      <c r="K368" s="905"/>
      <c r="L368" s="906"/>
      <c r="M368" s="160"/>
      <c r="N368" s="819"/>
      <c r="O368" s="820"/>
      <c r="P368" s="159"/>
      <c r="Q368" s="905"/>
      <c r="R368" s="906"/>
      <c r="S368" s="159"/>
      <c r="T368" s="905"/>
      <c r="U368" s="906"/>
      <c r="V368" s="103" t="str">
        <f>IF(B368="","",VLOOKUP(B368,学連登録!$C$2:$H$3000,6,FALSE))</f>
        <v/>
      </c>
      <c r="Y368" s="118" t="str">
        <f t="shared" si="493"/>
        <v/>
      </c>
      <c r="Z368" s="97" t="str">
        <f>IF(G368="","",VLOOKUP(G368,種目名!$R$5:$T$104,3,0))</f>
        <v/>
      </c>
      <c r="AA368" s="99" t="str">
        <f>IF(J368="","",VLOOKUP(J368,種目名!$R$5:$T$104,3,0))</f>
        <v/>
      </c>
      <c r="AB368" s="119" t="str">
        <f>IF(M368="","",VLOOKUP(M368,種目名!$R$5:$T$104,3,0))</f>
        <v/>
      </c>
      <c r="AC368" s="119" t="str">
        <f>IF(P368="","",VLOOKUP(AF368,種目名!$R$5:$T$104,3,0))</f>
        <v/>
      </c>
      <c r="AD368" s="120" t="str">
        <f>IF(S368="","",VLOOKUP(AI368,種目名!$R$5:$T$104,3,0))</f>
        <v/>
      </c>
      <c r="AE368" s="117">
        <f t="shared" si="494"/>
        <v>0</v>
      </c>
      <c r="AF368" s="157" t="str">
        <f t="shared" si="495"/>
        <v/>
      </c>
      <c r="AG368" s="157" t="str">
        <f t="shared" si="496"/>
        <v/>
      </c>
      <c r="AH368" s="157">
        <f t="shared" si="497"/>
        <v>0</v>
      </c>
      <c r="AI368" s="157" t="str">
        <f t="shared" si="498"/>
        <v/>
      </c>
      <c r="AJ368" s="157" t="str">
        <f t="shared" si="499"/>
        <v/>
      </c>
      <c r="AK368" s="390"/>
      <c r="AL368" s="171">
        <f t="shared" si="427"/>
        <v>0</v>
      </c>
      <c r="AM368" s="399">
        <f t="shared" si="428"/>
        <v>0</v>
      </c>
      <c r="AN368" s="399">
        <f>COUNTIF($B$12:B368,B368)</f>
        <v>0</v>
      </c>
      <c r="AO368" s="399"/>
      <c r="AP368" s="399" t="str">
        <f t="shared" si="429"/>
        <v/>
      </c>
      <c r="AQ368" s="399" t="str">
        <f t="shared" si="429"/>
        <v/>
      </c>
      <c r="AR368" s="399" t="str">
        <f t="shared" si="429"/>
        <v/>
      </c>
      <c r="AS368" s="399" t="str">
        <f t="shared" si="423"/>
        <v/>
      </c>
      <c r="AT368" s="399">
        <f t="shared" si="430"/>
        <v>0</v>
      </c>
      <c r="AU368" s="399" t="str">
        <f t="shared" si="431"/>
        <v/>
      </c>
      <c r="AV368" s="399" t="str">
        <f t="shared" si="432"/>
        <v/>
      </c>
      <c r="AW368" s="399" t="str">
        <f t="shared" si="433"/>
        <v/>
      </c>
      <c r="AX368" s="399" t="str">
        <f t="shared" si="434"/>
        <v/>
      </c>
      <c r="AY368" s="399" t="str">
        <f t="shared" si="435"/>
        <v/>
      </c>
      <c r="AZ368" s="399" t="str">
        <f t="shared" si="422"/>
        <v/>
      </c>
      <c r="BA368" s="399" t="str">
        <f t="shared" si="422"/>
        <v/>
      </c>
      <c r="BB368" s="399" t="str">
        <f t="shared" si="422"/>
        <v/>
      </c>
      <c r="BC368" s="399" t="str">
        <f t="shared" si="422"/>
        <v/>
      </c>
      <c r="BD368" s="403" t="str">
        <f t="shared" si="422"/>
        <v/>
      </c>
      <c r="BE368" s="393">
        <f t="shared" si="436"/>
        <v>0</v>
      </c>
      <c r="BG368" s="399">
        <f t="shared" si="437"/>
        <v>0</v>
      </c>
      <c r="BH368" s="399">
        <f t="shared" si="438"/>
        <v>0</v>
      </c>
      <c r="BI368" s="412">
        <f t="shared" si="439"/>
        <v>0</v>
      </c>
      <c r="BJ368" s="413">
        <f t="shared" si="424"/>
        <v>0</v>
      </c>
      <c r="BK368" s="398" t="str">
        <f t="shared" si="425"/>
        <v>0</v>
      </c>
      <c r="BL368" s="398" t="str">
        <f t="shared" si="426"/>
        <v>0</v>
      </c>
      <c r="BM368" s="412">
        <f t="shared" si="440"/>
        <v>0</v>
      </c>
      <c r="BN368" s="412" t="str">
        <f t="shared" si="441"/>
        <v>0m0</v>
      </c>
      <c r="BO368" s="399">
        <f t="shared" si="442"/>
        <v>0</v>
      </c>
      <c r="BP368" s="399">
        <f t="shared" si="443"/>
        <v>0</v>
      </c>
      <c r="BQ368" s="412">
        <f t="shared" si="444"/>
        <v>0</v>
      </c>
      <c r="BR368" s="413">
        <f t="shared" si="445"/>
        <v>0</v>
      </c>
      <c r="BS368" s="398" t="str">
        <f t="shared" si="446"/>
        <v>0</v>
      </c>
      <c r="BT368" s="398" t="str">
        <f t="shared" si="447"/>
        <v>0</v>
      </c>
      <c r="BU368" s="412">
        <f t="shared" si="448"/>
        <v>0</v>
      </c>
      <c r="BV368" s="412" t="str">
        <f t="shared" si="449"/>
        <v>0m0</v>
      </c>
      <c r="BW368" s="399">
        <f t="shared" si="450"/>
        <v>0</v>
      </c>
      <c r="BX368" s="399">
        <f t="shared" si="451"/>
        <v>0</v>
      </c>
      <c r="BY368" s="412">
        <f t="shared" si="452"/>
        <v>0</v>
      </c>
      <c r="BZ368" s="413">
        <f t="shared" si="453"/>
        <v>0</v>
      </c>
      <c r="CA368" s="398" t="str">
        <f t="shared" si="454"/>
        <v>0</v>
      </c>
      <c r="CB368" s="398" t="str">
        <f t="shared" si="455"/>
        <v>0</v>
      </c>
      <c r="CC368" s="412">
        <f t="shared" si="456"/>
        <v>0</v>
      </c>
      <c r="CD368" s="412" t="str">
        <f t="shared" si="457"/>
        <v>0m0</v>
      </c>
      <c r="CE368" s="399">
        <f t="shared" si="458"/>
        <v>0</v>
      </c>
      <c r="CF368" s="399">
        <f t="shared" si="459"/>
        <v>0</v>
      </c>
      <c r="CG368" s="412">
        <f t="shared" si="460"/>
        <v>0</v>
      </c>
      <c r="CH368" s="413">
        <f t="shared" si="461"/>
        <v>0</v>
      </c>
      <c r="CI368" s="398" t="str">
        <f t="shared" si="462"/>
        <v>0</v>
      </c>
      <c r="CJ368" s="398" t="str">
        <f t="shared" si="463"/>
        <v>0</v>
      </c>
      <c r="CK368" s="412">
        <f t="shared" si="464"/>
        <v>0</v>
      </c>
      <c r="CL368" s="412" t="str">
        <f t="shared" si="465"/>
        <v>0m0</v>
      </c>
      <c r="CM368" s="399">
        <f t="shared" si="466"/>
        <v>0</v>
      </c>
      <c r="CN368" s="399">
        <f t="shared" si="467"/>
        <v>0</v>
      </c>
      <c r="CO368" s="412">
        <f t="shared" si="468"/>
        <v>0</v>
      </c>
      <c r="CP368" s="413">
        <f t="shared" si="469"/>
        <v>0</v>
      </c>
      <c r="CQ368" s="398" t="str">
        <f t="shared" si="470"/>
        <v>0</v>
      </c>
      <c r="CR368" s="398" t="str">
        <f t="shared" si="471"/>
        <v>0</v>
      </c>
      <c r="CS368" s="412">
        <f t="shared" si="472"/>
        <v>0</v>
      </c>
      <c r="CT368" s="412" t="str">
        <f t="shared" si="473"/>
        <v>0m0</v>
      </c>
      <c r="CU368" s="412">
        <f t="shared" si="474"/>
        <v>0</v>
      </c>
      <c r="CV368" s="412">
        <f t="shared" si="475"/>
        <v>0</v>
      </c>
      <c r="CW368" s="412">
        <f t="shared" si="476"/>
        <v>0</v>
      </c>
      <c r="CX368" s="412">
        <f t="shared" si="477"/>
        <v>0</v>
      </c>
      <c r="CY368" s="412">
        <f t="shared" si="478"/>
        <v>0</v>
      </c>
      <c r="CZ368" s="412" t="str">
        <f t="shared" si="479"/>
        <v/>
      </c>
      <c r="DA368" s="412" t="str">
        <f t="shared" si="480"/>
        <v/>
      </c>
      <c r="DB368" s="412" t="str">
        <f t="shared" si="481"/>
        <v/>
      </c>
      <c r="DC368" s="412" t="str">
        <f t="shared" si="482"/>
        <v/>
      </c>
      <c r="DD368" s="412" t="str">
        <f t="shared" si="483"/>
        <v/>
      </c>
      <c r="DE368" s="412"/>
      <c r="DF368" s="411"/>
      <c r="DG368" s="412" t="str">
        <f t="shared" si="484"/>
        <v/>
      </c>
      <c r="DH368" s="412" t="str">
        <f t="shared" si="485"/>
        <v/>
      </c>
      <c r="DI368" s="412">
        <f t="shared" si="486"/>
        <v>0</v>
      </c>
      <c r="DJ368" s="412" t="str">
        <f t="shared" si="487"/>
        <v/>
      </c>
      <c r="DK368" s="412" t="str">
        <f t="shared" si="488"/>
        <v/>
      </c>
      <c r="DL368" s="412" t="str">
        <f t="shared" si="489"/>
        <v/>
      </c>
      <c r="DM368" s="412" t="str">
        <f t="shared" si="490"/>
        <v/>
      </c>
      <c r="DN368" s="412" t="str">
        <f t="shared" si="491"/>
        <v/>
      </c>
      <c r="DO368" s="412" t="str">
        <f t="shared" si="492"/>
        <v/>
      </c>
    </row>
    <row r="369" spans="1:119" s="157" customFormat="1" ht="18" hidden="1" customHeight="1">
      <c r="A369" s="161" t="str">
        <f t="shared" si="421"/>
        <v/>
      </c>
      <c r="B369" s="158"/>
      <c r="C369" s="31" t="str">
        <f>IF(B369="","",VLOOKUP(B369,学連登録!$C$2:$G$3000,2,FALSE))</f>
        <v/>
      </c>
      <c r="D369" s="32" t="str">
        <f>IF(B369="","",VLOOKUP(B369,学連登録!$C$2:$G$3000,3,FALSE))</f>
        <v/>
      </c>
      <c r="E369" s="33" t="str">
        <f>IF(B369="","",VLOOKUP(B369,学連登録!$C$2:$G$3000,4,FALSE))</f>
        <v/>
      </c>
      <c r="F369" s="383" t="str">
        <f>IF(B369="","",VLOOKUP(B369,学連登録!$C$2:$I$3000,7,FALSE))</f>
        <v/>
      </c>
      <c r="G369" s="160"/>
      <c r="H369" s="905"/>
      <c r="I369" s="907"/>
      <c r="J369" s="160"/>
      <c r="K369" s="905"/>
      <c r="L369" s="906"/>
      <c r="M369" s="160"/>
      <c r="N369" s="819"/>
      <c r="O369" s="820"/>
      <c r="P369" s="159"/>
      <c r="Q369" s="905"/>
      <c r="R369" s="906"/>
      <c r="S369" s="159"/>
      <c r="T369" s="905"/>
      <c r="U369" s="906"/>
      <c r="V369" s="103" t="str">
        <f>IF(B369="","",VLOOKUP(B369,学連登録!$C$2:$H$3000,6,FALSE))</f>
        <v/>
      </c>
      <c r="Y369" s="118" t="str">
        <f t="shared" si="493"/>
        <v/>
      </c>
      <c r="Z369" s="97" t="str">
        <f>IF(G369="","",VLOOKUP(G369,種目名!$R$5:$T$104,3,0))</f>
        <v/>
      </c>
      <c r="AA369" s="99" t="str">
        <f>IF(J369="","",VLOOKUP(J369,種目名!$R$5:$T$104,3,0))</f>
        <v/>
      </c>
      <c r="AB369" s="119" t="str">
        <f>IF(M369="","",VLOOKUP(M369,種目名!$R$5:$T$104,3,0))</f>
        <v/>
      </c>
      <c r="AC369" s="119" t="str">
        <f>IF(P369="","",VLOOKUP(AF369,種目名!$R$5:$T$104,3,0))</f>
        <v/>
      </c>
      <c r="AD369" s="120" t="str">
        <f>IF(S369="","",VLOOKUP(AI369,種目名!$R$5:$T$104,3,0))</f>
        <v/>
      </c>
      <c r="AE369" s="117">
        <f t="shared" si="494"/>
        <v>0</v>
      </c>
      <c r="AF369" s="157" t="str">
        <f t="shared" si="495"/>
        <v/>
      </c>
      <c r="AG369" s="157" t="str">
        <f t="shared" si="496"/>
        <v/>
      </c>
      <c r="AH369" s="157">
        <f t="shared" si="497"/>
        <v>0</v>
      </c>
      <c r="AI369" s="157" t="str">
        <f t="shared" si="498"/>
        <v/>
      </c>
      <c r="AJ369" s="157" t="str">
        <f t="shared" si="499"/>
        <v/>
      </c>
      <c r="AK369" s="390"/>
      <c r="AL369" s="171">
        <f t="shared" si="427"/>
        <v>0</v>
      </c>
      <c r="AM369" s="399">
        <f t="shared" si="428"/>
        <v>0</v>
      </c>
      <c r="AN369" s="399">
        <f>COUNTIF($B$12:B369,B369)</f>
        <v>0</v>
      </c>
      <c r="AO369" s="399"/>
      <c r="AP369" s="399" t="str">
        <f t="shared" si="429"/>
        <v/>
      </c>
      <c r="AQ369" s="399" t="str">
        <f t="shared" si="429"/>
        <v/>
      </c>
      <c r="AR369" s="399" t="str">
        <f t="shared" si="429"/>
        <v/>
      </c>
      <c r="AS369" s="399" t="str">
        <f t="shared" si="423"/>
        <v/>
      </c>
      <c r="AT369" s="399">
        <f t="shared" si="430"/>
        <v>0</v>
      </c>
      <c r="AU369" s="399" t="str">
        <f t="shared" si="431"/>
        <v/>
      </c>
      <c r="AV369" s="399" t="str">
        <f t="shared" si="432"/>
        <v/>
      </c>
      <c r="AW369" s="399" t="str">
        <f t="shared" si="433"/>
        <v/>
      </c>
      <c r="AX369" s="399" t="str">
        <f t="shared" si="434"/>
        <v/>
      </c>
      <c r="AY369" s="399" t="str">
        <f t="shared" si="435"/>
        <v/>
      </c>
      <c r="AZ369" s="399" t="str">
        <f t="shared" si="422"/>
        <v/>
      </c>
      <c r="BA369" s="399" t="str">
        <f t="shared" si="422"/>
        <v/>
      </c>
      <c r="BB369" s="399" t="str">
        <f t="shared" si="422"/>
        <v/>
      </c>
      <c r="BC369" s="399" t="str">
        <f t="shared" si="422"/>
        <v/>
      </c>
      <c r="BD369" s="403" t="str">
        <f t="shared" si="422"/>
        <v/>
      </c>
      <c r="BE369" s="393">
        <f t="shared" si="436"/>
        <v>0</v>
      </c>
      <c r="BG369" s="399">
        <f t="shared" si="437"/>
        <v>0</v>
      </c>
      <c r="BH369" s="399">
        <f t="shared" si="438"/>
        <v>0</v>
      </c>
      <c r="BI369" s="412">
        <f t="shared" si="439"/>
        <v>0</v>
      </c>
      <c r="BJ369" s="413">
        <f t="shared" si="424"/>
        <v>0</v>
      </c>
      <c r="BK369" s="398" t="str">
        <f t="shared" si="425"/>
        <v>0</v>
      </c>
      <c r="BL369" s="398" t="str">
        <f t="shared" si="426"/>
        <v>0</v>
      </c>
      <c r="BM369" s="412">
        <f t="shared" si="440"/>
        <v>0</v>
      </c>
      <c r="BN369" s="412" t="str">
        <f t="shared" si="441"/>
        <v>0m0</v>
      </c>
      <c r="BO369" s="399">
        <f t="shared" si="442"/>
        <v>0</v>
      </c>
      <c r="BP369" s="399">
        <f t="shared" si="443"/>
        <v>0</v>
      </c>
      <c r="BQ369" s="412">
        <f t="shared" si="444"/>
        <v>0</v>
      </c>
      <c r="BR369" s="413">
        <f t="shared" si="445"/>
        <v>0</v>
      </c>
      <c r="BS369" s="398" t="str">
        <f t="shared" si="446"/>
        <v>0</v>
      </c>
      <c r="BT369" s="398" t="str">
        <f t="shared" si="447"/>
        <v>0</v>
      </c>
      <c r="BU369" s="412">
        <f t="shared" si="448"/>
        <v>0</v>
      </c>
      <c r="BV369" s="412" t="str">
        <f t="shared" si="449"/>
        <v>0m0</v>
      </c>
      <c r="BW369" s="399">
        <f t="shared" si="450"/>
        <v>0</v>
      </c>
      <c r="BX369" s="399">
        <f t="shared" si="451"/>
        <v>0</v>
      </c>
      <c r="BY369" s="412">
        <f t="shared" si="452"/>
        <v>0</v>
      </c>
      <c r="BZ369" s="413">
        <f t="shared" si="453"/>
        <v>0</v>
      </c>
      <c r="CA369" s="398" t="str">
        <f t="shared" si="454"/>
        <v>0</v>
      </c>
      <c r="CB369" s="398" t="str">
        <f t="shared" si="455"/>
        <v>0</v>
      </c>
      <c r="CC369" s="412">
        <f t="shared" si="456"/>
        <v>0</v>
      </c>
      <c r="CD369" s="412" t="str">
        <f t="shared" si="457"/>
        <v>0m0</v>
      </c>
      <c r="CE369" s="399">
        <f t="shared" si="458"/>
        <v>0</v>
      </c>
      <c r="CF369" s="399">
        <f t="shared" si="459"/>
        <v>0</v>
      </c>
      <c r="CG369" s="412">
        <f t="shared" si="460"/>
        <v>0</v>
      </c>
      <c r="CH369" s="413">
        <f t="shared" si="461"/>
        <v>0</v>
      </c>
      <c r="CI369" s="398" t="str">
        <f t="shared" si="462"/>
        <v>0</v>
      </c>
      <c r="CJ369" s="398" t="str">
        <f t="shared" si="463"/>
        <v>0</v>
      </c>
      <c r="CK369" s="412">
        <f t="shared" si="464"/>
        <v>0</v>
      </c>
      <c r="CL369" s="412" t="str">
        <f t="shared" si="465"/>
        <v>0m0</v>
      </c>
      <c r="CM369" s="399">
        <f t="shared" si="466"/>
        <v>0</v>
      </c>
      <c r="CN369" s="399">
        <f t="shared" si="467"/>
        <v>0</v>
      </c>
      <c r="CO369" s="412">
        <f t="shared" si="468"/>
        <v>0</v>
      </c>
      <c r="CP369" s="413">
        <f t="shared" si="469"/>
        <v>0</v>
      </c>
      <c r="CQ369" s="398" t="str">
        <f t="shared" si="470"/>
        <v>0</v>
      </c>
      <c r="CR369" s="398" t="str">
        <f t="shared" si="471"/>
        <v>0</v>
      </c>
      <c r="CS369" s="412">
        <f t="shared" si="472"/>
        <v>0</v>
      </c>
      <c r="CT369" s="412" t="str">
        <f t="shared" si="473"/>
        <v>0m0</v>
      </c>
      <c r="CU369" s="412">
        <f t="shared" si="474"/>
        <v>0</v>
      </c>
      <c r="CV369" s="412">
        <f t="shared" si="475"/>
        <v>0</v>
      </c>
      <c r="CW369" s="412">
        <f t="shared" si="476"/>
        <v>0</v>
      </c>
      <c r="CX369" s="412">
        <f t="shared" si="477"/>
        <v>0</v>
      </c>
      <c r="CY369" s="412">
        <f t="shared" si="478"/>
        <v>0</v>
      </c>
      <c r="CZ369" s="412" t="str">
        <f t="shared" si="479"/>
        <v/>
      </c>
      <c r="DA369" s="412" t="str">
        <f t="shared" si="480"/>
        <v/>
      </c>
      <c r="DB369" s="412" t="str">
        <f t="shared" si="481"/>
        <v/>
      </c>
      <c r="DC369" s="412" t="str">
        <f t="shared" si="482"/>
        <v/>
      </c>
      <c r="DD369" s="412" t="str">
        <f t="shared" si="483"/>
        <v/>
      </c>
      <c r="DE369" s="412"/>
      <c r="DF369" s="411"/>
      <c r="DG369" s="412" t="str">
        <f t="shared" si="484"/>
        <v/>
      </c>
      <c r="DH369" s="412" t="str">
        <f t="shared" si="485"/>
        <v/>
      </c>
      <c r="DI369" s="412">
        <f t="shared" si="486"/>
        <v>0</v>
      </c>
      <c r="DJ369" s="412" t="str">
        <f t="shared" si="487"/>
        <v/>
      </c>
      <c r="DK369" s="412" t="str">
        <f t="shared" si="488"/>
        <v/>
      </c>
      <c r="DL369" s="412" t="str">
        <f t="shared" si="489"/>
        <v/>
      </c>
      <c r="DM369" s="412" t="str">
        <f t="shared" si="490"/>
        <v/>
      </c>
      <c r="DN369" s="412" t="str">
        <f t="shared" si="491"/>
        <v/>
      </c>
      <c r="DO369" s="412" t="str">
        <f t="shared" si="492"/>
        <v/>
      </c>
    </row>
    <row r="370" spans="1:119" s="157" customFormat="1" ht="18" hidden="1" customHeight="1">
      <c r="A370" s="161" t="str">
        <f t="shared" si="421"/>
        <v/>
      </c>
      <c r="B370" s="158"/>
      <c r="C370" s="31" t="str">
        <f>IF(B370="","",VLOOKUP(B370,学連登録!$C$2:$G$3000,2,FALSE))</f>
        <v/>
      </c>
      <c r="D370" s="32" t="str">
        <f>IF(B370="","",VLOOKUP(B370,学連登録!$C$2:$G$3000,3,FALSE))</f>
        <v/>
      </c>
      <c r="E370" s="33" t="str">
        <f>IF(B370="","",VLOOKUP(B370,学連登録!$C$2:$G$3000,4,FALSE))</f>
        <v/>
      </c>
      <c r="F370" s="383" t="str">
        <f>IF(B370="","",VLOOKUP(B370,学連登録!$C$2:$I$3000,7,FALSE))</f>
        <v/>
      </c>
      <c r="G370" s="160"/>
      <c r="H370" s="905"/>
      <c r="I370" s="907"/>
      <c r="J370" s="160"/>
      <c r="K370" s="905"/>
      <c r="L370" s="906"/>
      <c r="M370" s="160"/>
      <c r="N370" s="819"/>
      <c r="O370" s="820"/>
      <c r="P370" s="159"/>
      <c r="Q370" s="905"/>
      <c r="R370" s="906"/>
      <c r="S370" s="159"/>
      <c r="T370" s="905"/>
      <c r="U370" s="906"/>
      <c r="V370" s="103" t="str">
        <f>IF(B370="","",VLOOKUP(B370,学連登録!$C$2:$H$3000,6,FALSE))</f>
        <v/>
      </c>
      <c r="Y370" s="118" t="str">
        <f t="shared" si="493"/>
        <v/>
      </c>
      <c r="Z370" s="97" t="str">
        <f>IF(G370="","",VLOOKUP(G370,種目名!$R$5:$T$104,3,0))</f>
        <v/>
      </c>
      <c r="AA370" s="99" t="str">
        <f>IF(J370="","",VLOOKUP(J370,種目名!$R$5:$T$104,3,0))</f>
        <v/>
      </c>
      <c r="AB370" s="119" t="str">
        <f>IF(M370="","",VLOOKUP(M370,種目名!$R$5:$T$104,3,0))</f>
        <v/>
      </c>
      <c r="AC370" s="119" t="str">
        <f>IF(P370="","",VLOOKUP(AF370,種目名!$R$5:$T$104,3,0))</f>
        <v/>
      </c>
      <c r="AD370" s="120" t="str">
        <f>IF(S370="","",VLOOKUP(AI370,種目名!$R$5:$T$104,3,0))</f>
        <v/>
      </c>
      <c r="AE370" s="117">
        <f t="shared" si="494"/>
        <v>0</v>
      </c>
      <c r="AF370" s="157" t="str">
        <f t="shared" si="495"/>
        <v/>
      </c>
      <c r="AG370" s="157" t="str">
        <f t="shared" si="496"/>
        <v/>
      </c>
      <c r="AH370" s="157">
        <f t="shared" si="497"/>
        <v>0</v>
      </c>
      <c r="AI370" s="157" t="str">
        <f t="shared" si="498"/>
        <v/>
      </c>
      <c r="AJ370" s="157" t="str">
        <f t="shared" si="499"/>
        <v/>
      </c>
      <c r="AK370" s="390"/>
      <c r="AL370" s="171">
        <f t="shared" si="427"/>
        <v>0</v>
      </c>
      <c r="AM370" s="399">
        <f t="shared" si="428"/>
        <v>0</v>
      </c>
      <c r="AN370" s="399">
        <f>COUNTIF($B$12:B370,B370)</f>
        <v>0</v>
      </c>
      <c r="AO370" s="399"/>
      <c r="AP370" s="399" t="str">
        <f t="shared" si="429"/>
        <v/>
      </c>
      <c r="AQ370" s="399" t="str">
        <f t="shared" si="429"/>
        <v/>
      </c>
      <c r="AR370" s="399" t="str">
        <f t="shared" si="429"/>
        <v/>
      </c>
      <c r="AS370" s="399" t="str">
        <f t="shared" si="423"/>
        <v/>
      </c>
      <c r="AT370" s="399">
        <f t="shared" si="430"/>
        <v>0</v>
      </c>
      <c r="AU370" s="399" t="str">
        <f t="shared" si="431"/>
        <v/>
      </c>
      <c r="AV370" s="399" t="str">
        <f t="shared" si="432"/>
        <v/>
      </c>
      <c r="AW370" s="399" t="str">
        <f t="shared" si="433"/>
        <v/>
      </c>
      <c r="AX370" s="399" t="str">
        <f t="shared" si="434"/>
        <v/>
      </c>
      <c r="AY370" s="399" t="str">
        <f t="shared" si="435"/>
        <v/>
      </c>
      <c r="AZ370" s="399" t="str">
        <f t="shared" ref="AZ370:BD420" si="500">IF(AU370="","",COUNTIF($AU$12:$AY$520,AU370))</f>
        <v/>
      </c>
      <c r="BA370" s="399" t="str">
        <f t="shared" si="500"/>
        <v/>
      </c>
      <c r="BB370" s="399" t="str">
        <f t="shared" si="500"/>
        <v/>
      </c>
      <c r="BC370" s="399" t="str">
        <f t="shared" si="500"/>
        <v/>
      </c>
      <c r="BD370" s="403" t="str">
        <f t="shared" si="500"/>
        <v/>
      </c>
      <c r="BE370" s="393">
        <f t="shared" si="436"/>
        <v>0</v>
      </c>
      <c r="BG370" s="399">
        <f t="shared" si="437"/>
        <v>0</v>
      </c>
      <c r="BH370" s="399">
        <f t="shared" si="438"/>
        <v>0</v>
      </c>
      <c r="BI370" s="412">
        <f t="shared" si="439"/>
        <v>0</v>
      </c>
      <c r="BJ370" s="413">
        <f t="shared" si="424"/>
        <v>0</v>
      </c>
      <c r="BK370" s="398" t="str">
        <f t="shared" si="425"/>
        <v>0</v>
      </c>
      <c r="BL370" s="398" t="str">
        <f t="shared" si="426"/>
        <v>0</v>
      </c>
      <c r="BM370" s="412">
        <f t="shared" si="440"/>
        <v>0</v>
      </c>
      <c r="BN370" s="412" t="str">
        <f t="shared" si="441"/>
        <v>0m0</v>
      </c>
      <c r="BO370" s="399">
        <f t="shared" si="442"/>
        <v>0</v>
      </c>
      <c r="BP370" s="399">
        <f t="shared" si="443"/>
        <v>0</v>
      </c>
      <c r="BQ370" s="412">
        <f t="shared" si="444"/>
        <v>0</v>
      </c>
      <c r="BR370" s="413">
        <f t="shared" si="445"/>
        <v>0</v>
      </c>
      <c r="BS370" s="398" t="str">
        <f t="shared" si="446"/>
        <v>0</v>
      </c>
      <c r="BT370" s="398" t="str">
        <f t="shared" si="447"/>
        <v>0</v>
      </c>
      <c r="BU370" s="412">
        <f t="shared" si="448"/>
        <v>0</v>
      </c>
      <c r="BV370" s="412" t="str">
        <f t="shared" si="449"/>
        <v>0m0</v>
      </c>
      <c r="BW370" s="399">
        <f t="shared" si="450"/>
        <v>0</v>
      </c>
      <c r="BX370" s="399">
        <f t="shared" si="451"/>
        <v>0</v>
      </c>
      <c r="BY370" s="412">
        <f t="shared" si="452"/>
        <v>0</v>
      </c>
      <c r="BZ370" s="413">
        <f t="shared" si="453"/>
        <v>0</v>
      </c>
      <c r="CA370" s="398" t="str">
        <f t="shared" si="454"/>
        <v>0</v>
      </c>
      <c r="CB370" s="398" t="str">
        <f t="shared" si="455"/>
        <v>0</v>
      </c>
      <c r="CC370" s="412">
        <f t="shared" si="456"/>
        <v>0</v>
      </c>
      <c r="CD370" s="412" t="str">
        <f t="shared" si="457"/>
        <v>0m0</v>
      </c>
      <c r="CE370" s="399">
        <f t="shared" si="458"/>
        <v>0</v>
      </c>
      <c r="CF370" s="399">
        <f t="shared" si="459"/>
        <v>0</v>
      </c>
      <c r="CG370" s="412">
        <f t="shared" si="460"/>
        <v>0</v>
      </c>
      <c r="CH370" s="413">
        <f t="shared" si="461"/>
        <v>0</v>
      </c>
      <c r="CI370" s="398" t="str">
        <f t="shared" si="462"/>
        <v>0</v>
      </c>
      <c r="CJ370" s="398" t="str">
        <f t="shared" si="463"/>
        <v>0</v>
      </c>
      <c r="CK370" s="412">
        <f t="shared" si="464"/>
        <v>0</v>
      </c>
      <c r="CL370" s="412" t="str">
        <f t="shared" si="465"/>
        <v>0m0</v>
      </c>
      <c r="CM370" s="399">
        <f t="shared" si="466"/>
        <v>0</v>
      </c>
      <c r="CN370" s="399">
        <f t="shared" si="467"/>
        <v>0</v>
      </c>
      <c r="CO370" s="412">
        <f t="shared" si="468"/>
        <v>0</v>
      </c>
      <c r="CP370" s="413">
        <f t="shared" si="469"/>
        <v>0</v>
      </c>
      <c r="CQ370" s="398" t="str">
        <f t="shared" si="470"/>
        <v>0</v>
      </c>
      <c r="CR370" s="398" t="str">
        <f t="shared" si="471"/>
        <v>0</v>
      </c>
      <c r="CS370" s="412">
        <f t="shared" si="472"/>
        <v>0</v>
      </c>
      <c r="CT370" s="412" t="str">
        <f t="shared" si="473"/>
        <v>0m0</v>
      </c>
      <c r="CU370" s="412">
        <f t="shared" si="474"/>
        <v>0</v>
      </c>
      <c r="CV370" s="412">
        <f t="shared" si="475"/>
        <v>0</v>
      </c>
      <c r="CW370" s="412">
        <f t="shared" si="476"/>
        <v>0</v>
      </c>
      <c r="CX370" s="412">
        <f t="shared" si="477"/>
        <v>0</v>
      </c>
      <c r="CY370" s="412">
        <f t="shared" si="478"/>
        <v>0</v>
      </c>
      <c r="CZ370" s="412" t="str">
        <f t="shared" si="479"/>
        <v/>
      </c>
      <c r="DA370" s="412" t="str">
        <f t="shared" si="480"/>
        <v/>
      </c>
      <c r="DB370" s="412" t="str">
        <f t="shared" si="481"/>
        <v/>
      </c>
      <c r="DC370" s="412" t="str">
        <f t="shared" si="482"/>
        <v/>
      </c>
      <c r="DD370" s="412" t="str">
        <f t="shared" si="483"/>
        <v/>
      </c>
      <c r="DE370" s="412"/>
      <c r="DF370" s="411"/>
      <c r="DG370" s="412" t="str">
        <f t="shared" si="484"/>
        <v/>
      </c>
      <c r="DH370" s="412" t="str">
        <f t="shared" si="485"/>
        <v/>
      </c>
      <c r="DI370" s="412">
        <f t="shared" si="486"/>
        <v>0</v>
      </c>
      <c r="DJ370" s="412" t="str">
        <f t="shared" si="487"/>
        <v/>
      </c>
      <c r="DK370" s="412" t="str">
        <f t="shared" si="488"/>
        <v/>
      </c>
      <c r="DL370" s="412" t="str">
        <f t="shared" si="489"/>
        <v/>
      </c>
      <c r="DM370" s="412" t="str">
        <f t="shared" si="490"/>
        <v/>
      </c>
      <c r="DN370" s="412" t="str">
        <f t="shared" si="491"/>
        <v/>
      </c>
      <c r="DO370" s="412" t="str">
        <f t="shared" si="492"/>
        <v/>
      </c>
    </row>
    <row r="371" spans="1:119" s="157" customFormat="1" ht="18" hidden="1" customHeight="1">
      <c r="A371" s="161" t="str">
        <f t="shared" ref="A371:A434" si="501">IF(C371="","",A370+1)</f>
        <v/>
      </c>
      <c r="B371" s="158"/>
      <c r="C371" s="31" t="str">
        <f>IF(B371="","",VLOOKUP(B371,学連登録!$C$2:$G$3000,2,FALSE))</f>
        <v/>
      </c>
      <c r="D371" s="32" t="str">
        <f>IF(B371="","",VLOOKUP(B371,学連登録!$C$2:$G$3000,3,FALSE))</f>
        <v/>
      </c>
      <c r="E371" s="33" t="str">
        <f>IF(B371="","",VLOOKUP(B371,学連登録!$C$2:$G$3000,4,FALSE))</f>
        <v/>
      </c>
      <c r="F371" s="383" t="str">
        <f>IF(B371="","",VLOOKUP(B371,学連登録!$C$2:$I$3000,7,FALSE))</f>
        <v/>
      </c>
      <c r="G371" s="160"/>
      <c r="H371" s="905"/>
      <c r="I371" s="907"/>
      <c r="J371" s="160"/>
      <c r="K371" s="905"/>
      <c r="L371" s="906"/>
      <c r="M371" s="160"/>
      <c r="N371" s="819"/>
      <c r="O371" s="820"/>
      <c r="P371" s="159"/>
      <c r="Q371" s="905"/>
      <c r="R371" s="906"/>
      <c r="S371" s="159"/>
      <c r="T371" s="905"/>
      <c r="U371" s="906"/>
      <c r="V371" s="103" t="str">
        <f>IF(B371="","",VLOOKUP(B371,学連登録!$C$2:$H$3000,6,FALSE))</f>
        <v/>
      </c>
      <c r="Y371" s="118" t="str">
        <f t="shared" si="493"/>
        <v/>
      </c>
      <c r="Z371" s="97" t="str">
        <f>IF(G371="","",VLOOKUP(G371,種目名!$R$5:$T$104,3,0))</f>
        <v/>
      </c>
      <c r="AA371" s="99" t="str">
        <f>IF(J371="","",VLOOKUP(J371,種目名!$R$5:$T$104,3,0))</f>
        <v/>
      </c>
      <c r="AB371" s="119" t="str">
        <f>IF(M371="","",VLOOKUP(M371,種目名!$R$5:$T$104,3,0))</f>
        <v/>
      </c>
      <c r="AC371" s="119" t="str">
        <f>IF(P371="","",VLOOKUP(AF371,種目名!$R$5:$T$104,3,0))</f>
        <v/>
      </c>
      <c r="AD371" s="120" t="str">
        <f>IF(S371="","",VLOOKUP(AI371,種目名!$R$5:$T$104,3,0))</f>
        <v/>
      </c>
      <c r="AE371" s="117">
        <f t="shared" si="494"/>
        <v>0</v>
      </c>
      <c r="AF371" s="157" t="str">
        <f t="shared" si="495"/>
        <v/>
      </c>
      <c r="AG371" s="157" t="str">
        <f t="shared" si="496"/>
        <v/>
      </c>
      <c r="AH371" s="157">
        <f t="shared" si="497"/>
        <v>0</v>
      </c>
      <c r="AI371" s="157" t="str">
        <f t="shared" si="498"/>
        <v/>
      </c>
      <c r="AJ371" s="157" t="str">
        <f t="shared" si="499"/>
        <v/>
      </c>
      <c r="AK371" s="390"/>
      <c r="AL371" s="171">
        <f t="shared" si="427"/>
        <v>0</v>
      </c>
      <c r="AM371" s="399">
        <f t="shared" si="428"/>
        <v>0</v>
      </c>
      <c r="AN371" s="399">
        <f>COUNTIF($B$12:B371,B371)</f>
        <v>0</v>
      </c>
      <c r="AO371" s="399"/>
      <c r="AP371" s="399" t="str">
        <f t="shared" si="429"/>
        <v/>
      </c>
      <c r="AQ371" s="399" t="str">
        <f t="shared" si="429"/>
        <v/>
      </c>
      <c r="AR371" s="399" t="str">
        <f t="shared" si="429"/>
        <v/>
      </c>
      <c r="AS371" s="399" t="str">
        <f t="shared" si="423"/>
        <v/>
      </c>
      <c r="AT371" s="399">
        <f t="shared" si="430"/>
        <v>0</v>
      </c>
      <c r="AU371" s="399" t="str">
        <f t="shared" si="431"/>
        <v/>
      </c>
      <c r="AV371" s="399" t="str">
        <f t="shared" si="432"/>
        <v/>
      </c>
      <c r="AW371" s="399" t="str">
        <f t="shared" si="433"/>
        <v/>
      </c>
      <c r="AX371" s="399" t="str">
        <f t="shared" si="434"/>
        <v/>
      </c>
      <c r="AY371" s="399" t="str">
        <f t="shared" si="435"/>
        <v/>
      </c>
      <c r="AZ371" s="399" t="str">
        <f t="shared" si="500"/>
        <v/>
      </c>
      <c r="BA371" s="399" t="str">
        <f t="shared" si="500"/>
        <v/>
      </c>
      <c r="BB371" s="399" t="str">
        <f t="shared" si="500"/>
        <v/>
      </c>
      <c r="BC371" s="399" t="str">
        <f t="shared" si="500"/>
        <v/>
      </c>
      <c r="BD371" s="403" t="str">
        <f t="shared" si="500"/>
        <v/>
      </c>
      <c r="BE371" s="393">
        <f t="shared" si="436"/>
        <v>0</v>
      </c>
      <c r="BG371" s="399">
        <f t="shared" si="437"/>
        <v>0</v>
      </c>
      <c r="BH371" s="399">
        <f t="shared" si="438"/>
        <v>0</v>
      </c>
      <c r="BI371" s="412">
        <f t="shared" si="439"/>
        <v>0</v>
      </c>
      <c r="BJ371" s="413">
        <f t="shared" si="424"/>
        <v>0</v>
      </c>
      <c r="BK371" s="398" t="str">
        <f t="shared" si="425"/>
        <v>0</v>
      </c>
      <c r="BL371" s="398" t="str">
        <f t="shared" si="426"/>
        <v>0</v>
      </c>
      <c r="BM371" s="412">
        <f t="shared" si="440"/>
        <v>0</v>
      </c>
      <c r="BN371" s="412" t="str">
        <f t="shared" si="441"/>
        <v>0m0</v>
      </c>
      <c r="BO371" s="399">
        <f t="shared" si="442"/>
        <v>0</v>
      </c>
      <c r="BP371" s="399">
        <f t="shared" si="443"/>
        <v>0</v>
      </c>
      <c r="BQ371" s="412">
        <f t="shared" si="444"/>
        <v>0</v>
      </c>
      <c r="BR371" s="413">
        <f t="shared" si="445"/>
        <v>0</v>
      </c>
      <c r="BS371" s="398" t="str">
        <f t="shared" si="446"/>
        <v>0</v>
      </c>
      <c r="BT371" s="398" t="str">
        <f t="shared" si="447"/>
        <v>0</v>
      </c>
      <c r="BU371" s="412">
        <f t="shared" si="448"/>
        <v>0</v>
      </c>
      <c r="BV371" s="412" t="str">
        <f t="shared" si="449"/>
        <v>0m0</v>
      </c>
      <c r="BW371" s="399">
        <f t="shared" si="450"/>
        <v>0</v>
      </c>
      <c r="BX371" s="399">
        <f t="shared" si="451"/>
        <v>0</v>
      </c>
      <c r="BY371" s="412">
        <f t="shared" si="452"/>
        <v>0</v>
      </c>
      <c r="BZ371" s="413">
        <f t="shared" si="453"/>
        <v>0</v>
      </c>
      <c r="CA371" s="398" t="str">
        <f t="shared" si="454"/>
        <v>0</v>
      </c>
      <c r="CB371" s="398" t="str">
        <f t="shared" si="455"/>
        <v>0</v>
      </c>
      <c r="CC371" s="412">
        <f t="shared" si="456"/>
        <v>0</v>
      </c>
      <c r="CD371" s="412" t="str">
        <f t="shared" si="457"/>
        <v>0m0</v>
      </c>
      <c r="CE371" s="399">
        <f t="shared" si="458"/>
        <v>0</v>
      </c>
      <c r="CF371" s="399">
        <f t="shared" si="459"/>
        <v>0</v>
      </c>
      <c r="CG371" s="412">
        <f t="shared" si="460"/>
        <v>0</v>
      </c>
      <c r="CH371" s="413">
        <f t="shared" si="461"/>
        <v>0</v>
      </c>
      <c r="CI371" s="398" t="str">
        <f t="shared" si="462"/>
        <v>0</v>
      </c>
      <c r="CJ371" s="398" t="str">
        <f t="shared" si="463"/>
        <v>0</v>
      </c>
      <c r="CK371" s="412">
        <f t="shared" si="464"/>
        <v>0</v>
      </c>
      <c r="CL371" s="412" t="str">
        <f t="shared" si="465"/>
        <v>0m0</v>
      </c>
      <c r="CM371" s="399">
        <f t="shared" si="466"/>
        <v>0</v>
      </c>
      <c r="CN371" s="399">
        <f t="shared" si="467"/>
        <v>0</v>
      </c>
      <c r="CO371" s="412">
        <f t="shared" si="468"/>
        <v>0</v>
      </c>
      <c r="CP371" s="413">
        <f t="shared" si="469"/>
        <v>0</v>
      </c>
      <c r="CQ371" s="398" t="str">
        <f t="shared" si="470"/>
        <v>0</v>
      </c>
      <c r="CR371" s="398" t="str">
        <f t="shared" si="471"/>
        <v>0</v>
      </c>
      <c r="CS371" s="412">
        <f t="shared" si="472"/>
        <v>0</v>
      </c>
      <c r="CT371" s="412" t="str">
        <f t="shared" si="473"/>
        <v>0m0</v>
      </c>
      <c r="CU371" s="412">
        <f t="shared" si="474"/>
        <v>0</v>
      </c>
      <c r="CV371" s="412">
        <f t="shared" si="475"/>
        <v>0</v>
      </c>
      <c r="CW371" s="412">
        <f t="shared" si="476"/>
        <v>0</v>
      </c>
      <c r="CX371" s="412">
        <f t="shared" si="477"/>
        <v>0</v>
      </c>
      <c r="CY371" s="412">
        <f t="shared" si="478"/>
        <v>0</v>
      </c>
      <c r="CZ371" s="412" t="str">
        <f t="shared" si="479"/>
        <v/>
      </c>
      <c r="DA371" s="412" t="str">
        <f t="shared" si="480"/>
        <v/>
      </c>
      <c r="DB371" s="412" t="str">
        <f t="shared" si="481"/>
        <v/>
      </c>
      <c r="DC371" s="412" t="str">
        <f t="shared" si="482"/>
        <v/>
      </c>
      <c r="DD371" s="412" t="str">
        <f t="shared" si="483"/>
        <v/>
      </c>
      <c r="DE371" s="412"/>
      <c r="DF371" s="411"/>
      <c r="DG371" s="412" t="str">
        <f t="shared" si="484"/>
        <v/>
      </c>
      <c r="DH371" s="412" t="str">
        <f t="shared" si="485"/>
        <v/>
      </c>
      <c r="DI371" s="412">
        <f t="shared" si="486"/>
        <v>0</v>
      </c>
      <c r="DJ371" s="412" t="str">
        <f t="shared" si="487"/>
        <v/>
      </c>
      <c r="DK371" s="412" t="str">
        <f t="shared" si="488"/>
        <v/>
      </c>
      <c r="DL371" s="412" t="str">
        <f t="shared" si="489"/>
        <v/>
      </c>
      <c r="DM371" s="412" t="str">
        <f t="shared" si="490"/>
        <v/>
      </c>
      <c r="DN371" s="412" t="str">
        <f t="shared" si="491"/>
        <v/>
      </c>
      <c r="DO371" s="412" t="str">
        <f t="shared" si="492"/>
        <v/>
      </c>
    </row>
    <row r="372" spans="1:119" s="157" customFormat="1" ht="18" hidden="1" customHeight="1">
      <c r="A372" s="161" t="str">
        <f t="shared" si="501"/>
        <v/>
      </c>
      <c r="B372" s="158"/>
      <c r="C372" s="31" t="str">
        <f>IF(B372="","",VLOOKUP(B372,学連登録!$C$2:$G$3000,2,FALSE))</f>
        <v/>
      </c>
      <c r="D372" s="32" t="str">
        <f>IF(B372="","",VLOOKUP(B372,学連登録!$C$2:$G$3000,3,FALSE))</f>
        <v/>
      </c>
      <c r="E372" s="33" t="str">
        <f>IF(B372="","",VLOOKUP(B372,学連登録!$C$2:$G$3000,4,FALSE))</f>
        <v/>
      </c>
      <c r="F372" s="383" t="str">
        <f>IF(B372="","",VLOOKUP(B372,学連登録!$C$2:$I$3000,7,FALSE))</f>
        <v/>
      </c>
      <c r="G372" s="160"/>
      <c r="H372" s="905"/>
      <c r="I372" s="907"/>
      <c r="J372" s="160"/>
      <c r="K372" s="905"/>
      <c r="L372" s="906"/>
      <c r="M372" s="160"/>
      <c r="N372" s="819"/>
      <c r="O372" s="820"/>
      <c r="P372" s="159"/>
      <c r="Q372" s="905"/>
      <c r="R372" s="906"/>
      <c r="S372" s="159"/>
      <c r="T372" s="905"/>
      <c r="U372" s="906"/>
      <c r="V372" s="103" t="str">
        <f>IF(B372="","",VLOOKUP(B372,学連登録!$C$2:$H$3000,6,FALSE))</f>
        <v/>
      </c>
      <c r="Y372" s="118" t="str">
        <f t="shared" si="493"/>
        <v/>
      </c>
      <c r="Z372" s="97" t="str">
        <f>IF(G372="","",VLOOKUP(G372,種目名!$R$5:$T$104,3,0))</f>
        <v/>
      </c>
      <c r="AA372" s="99" t="str">
        <f>IF(J372="","",VLOOKUP(J372,種目名!$R$5:$T$104,3,0))</f>
        <v/>
      </c>
      <c r="AB372" s="119" t="str">
        <f>IF(M372="","",VLOOKUP(M372,種目名!$R$5:$T$104,3,0))</f>
        <v/>
      </c>
      <c r="AC372" s="119" t="str">
        <f>IF(P372="","",VLOOKUP(AF372,種目名!$R$5:$T$104,3,0))</f>
        <v/>
      </c>
      <c r="AD372" s="120" t="str">
        <f>IF(S372="","",VLOOKUP(AI372,種目名!$R$5:$T$104,3,0))</f>
        <v/>
      </c>
      <c r="AE372" s="117">
        <f t="shared" si="494"/>
        <v>0</v>
      </c>
      <c r="AF372" s="157" t="str">
        <f t="shared" si="495"/>
        <v/>
      </c>
      <c r="AG372" s="157" t="str">
        <f t="shared" si="496"/>
        <v/>
      </c>
      <c r="AH372" s="157">
        <f t="shared" si="497"/>
        <v>0</v>
      </c>
      <c r="AI372" s="157" t="str">
        <f t="shared" si="498"/>
        <v/>
      </c>
      <c r="AJ372" s="157" t="str">
        <f t="shared" si="499"/>
        <v/>
      </c>
      <c r="AK372" s="390"/>
      <c r="AL372" s="171">
        <f t="shared" si="427"/>
        <v>0</v>
      </c>
      <c r="AM372" s="399">
        <f t="shared" si="428"/>
        <v>0</v>
      </c>
      <c r="AN372" s="399">
        <f>COUNTIF($B$12:B372,B372)</f>
        <v>0</v>
      </c>
      <c r="AO372" s="399"/>
      <c r="AP372" s="399" t="str">
        <f t="shared" si="429"/>
        <v/>
      </c>
      <c r="AQ372" s="399" t="str">
        <f t="shared" si="429"/>
        <v/>
      </c>
      <c r="AR372" s="399" t="str">
        <f t="shared" si="429"/>
        <v/>
      </c>
      <c r="AS372" s="399" t="str">
        <f t="shared" si="423"/>
        <v/>
      </c>
      <c r="AT372" s="399">
        <f t="shared" si="430"/>
        <v>0</v>
      </c>
      <c r="AU372" s="399" t="str">
        <f t="shared" si="431"/>
        <v/>
      </c>
      <c r="AV372" s="399" t="str">
        <f t="shared" si="432"/>
        <v/>
      </c>
      <c r="AW372" s="399" t="str">
        <f t="shared" si="433"/>
        <v/>
      </c>
      <c r="AX372" s="399" t="str">
        <f t="shared" si="434"/>
        <v/>
      </c>
      <c r="AY372" s="399" t="str">
        <f t="shared" si="435"/>
        <v/>
      </c>
      <c r="AZ372" s="399" t="str">
        <f t="shared" si="500"/>
        <v/>
      </c>
      <c r="BA372" s="399" t="str">
        <f t="shared" si="500"/>
        <v/>
      </c>
      <c r="BB372" s="399" t="str">
        <f t="shared" si="500"/>
        <v/>
      </c>
      <c r="BC372" s="399" t="str">
        <f t="shared" si="500"/>
        <v/>
      </c>
      <c r="BD372" s="403" t="str">
        <f t="shared" si="500"/>
        <v/>
      </c>
      <c r="BE372" s="393">
        <f t="shared" si="436"/>
        <v>0</v>
      </c>
      <c r="BG372" s="399">
        <f t="shared" si="437"/>
        <v>0</v>
      </c>
      <c r="BH372" s="399">
        <f t="shared" si="438"/>
        <v>0</v>
      </c>
      <c r="BI372" s="412">
        <f t="shared" si="439"/>
        <v>0</v>
      </c>
      <c r="BJ372" s="413">
        <f t="shared" si="424"/>
        <v>0</v>
      </c>
      <c r="BK372" s="398" t="str">
        <f t="shared" si="425"/>
        <v>0</v>
      </c>
      <c r="BL372" s="398" t="str">
        <f t="shared" si="426"/>
        <v>0</v>
      </c>
      <c r="BM372" s="412">
        <f t="shared" si="440"/>
        <v>0</v>
      </c>
      <c r="BN372" s="412" t="str">
        <f t="shared" si="441"/>
        <v>0m0</v>
      </c>
      <c r="BO372" s="399">
        <f t="shared" si="442"/>
        <v>0</v>
      </c>
      <c r="BP372" s="399">
        <f t="shared" si="443"/>
        <v>0</v>
      </c>
      <c r="BQ372" s="412">
        <f t="shared" si="444"/>
        <v>0</v>
      </c>
      <c r="BR372" s="413">
        <f t="shared" si="445"/>
        <v>0</v>
      </c>
      <c r="BS372" s="398" t="str">
        <f t="shared" si="446"/>
        <v>0</v>
      </c>
      <c r="BT372" s="398" t="str">
        <f t="shared" si="447"/>
        <v>0</v>
      </c>
      <c r="BU372" s="412">
        <f t="shared" si="448"/>
        <v>0</v>
      </c>
      <c r="BV372" s="412" t="str">
        <f t="shared" si="449"/>
        <v>0m0</v>
      </c>
      <c r="BW372" s="399">
        <f t="shared" si="450"/>
        <v>0</v>
      </c>
      <c r="BX372" s="399">
        <f t="shared" si="451"/>
        <v>0</v>
      </c>
      <c r="BY372" s="412">
        <f t="shared" si="452"/>
        <v>0</v>
      </c>
      <c r="BZ372" s="413">
        <f t="shared" si="453"/>
        <v>0</v>
      </c>
      <c r="CA372" s="398" t="str">
        <f t="shared" si="454"/>
        <v>0</v>
      </c>
      <c r="CB372" s="398" t="str">
        <f t="shared" si="455"/>
        <v>0</v>
      </c>
      <c r="CC372" s="412">
        <f t="shared" si="456"/>
        <v>0</v>
      </c>
      <c r="CD372" s="412" t="str">
        <f t="shared" si="457"/>
        <v>0m0</v>
      </c>
      <c r="CE372" s="399">
        <f t="shared" si="458"/>
        <v>0</v>
      </c>
      <c r="CF372" s="399">
        <f t="shared" si="459"/>
        <v>0</v>
      </c>
      <c r="CG372" s="412">
        <f t="shared" si="460"/>
        <v>0</v>
      </c>
      <c r="CH372" s="413">
        <f t="shared" si="461"/>
        <v>0</v>
      </c>
      <c r="CI372" s="398" t="str">
        <f t="shared" si="462"/>
        <v>0</v>
      </c>
      <c r="CJ372" s="398" t="str">
        <f t="shared" si="463"/>
        <v>0</v>
      </c>
      <c r="CK372" s="412">
        <f t="shared" si="464"/>
        <v>0</v>
      </c>
      <c r="CL372" s="412" t="str">
        <f t="shared" si="465"/>
        <v>0m0</v>
      </c>
      <c r="CM372" s="399">
        <f t="shared" si="466"/>
        <v>0</v>
      </c>
      <c r="CN372" s="399">
        <f t="shared" si="467"/>
        <v>0</v>
      </c>
      <c r="CO372" s="412">
        <f t="shared" si="468"/>
        <v>0</v>
      </c>
      <c r="CP372" s="413">
        <f t="shared" si="469"/>
        <v>0</v>
      </c>
      <c r="CQ372" s="398" t="str">
        <f t="shared" si="470"/>
        <v>0</v>
      </c>
      <c r="CR372" s="398" t="str">
        <f t="shared" si="471"/>
        <v>0</v>
      </c>
      <c r="CS372" s="412">
        <f t="shared" si="472"/>
        <v>0</v>
      </c>
      <c r="CT372" s="412" t="str">
        <f t="shared" si="473"/>
        <v>0m0</v>
      </c>
      <c r="CU372" s="412">
        <f t="shared" si="474"/>
        <v>0</v>
      </c>
      <c r="CV372" s="412">
        <f t="shared" si="475"/>
        <v>0</v>
      </c>
      <c r="CW372" s="412">
        <f t="shared" si="476"/>
        <v>0</v>
      </c>
      <c r="CX372" s="412">
        <f t="shared" si="477"/>
        <v>0</v>
      </c>
      <c r="CY372" s="412">
        <f t="shared" si="478"/>
        <v>0</v>
      </c>
      <c r="CZ372" s="412" t="str">
        <f t="shared" si="479"/>
        <v/>
      </c>
      <c r="DA372" s="412" t="str">
        <f t="shared" si="480"/>
        <v/>
      </c>
      <c r="DB372" s="412" t="str">
        <f t="shared" si="481"/>
        <v/>
      </c>
      <c r="DC372" s="412" t="str">
        <f t="shared" si="482"/>
        <v/>
      </c>
      <c r="DD372" s="412" t="str">
        <f t="shared" si="483"/>
        <v/>
      </c>
      <c r="DE372" s="412"/>
      <c r="DF372" s="411"/>
      <c r="DG372" s="412" t="str">
        <f t="shared" si="484"/>
        <v/>
      </c>
      <c r="DH372" s="412" t="str">
        <f t="shared" si="485"/>
        <v/>
      </c>
      <c r="DI372" s="412">
        <f t="shared" si="486"/>
        <v>0</v>
      </c>
      <c r="DJ372" s="412" t="str">
        <f t="shared" si="487"/>
        <v/>
      </c>
      <c r="DK372" s="412" t="str">
        <f t="shared" si="488"/>
        <v/>
      </c>
      <c r="DL372" s="412" t="str">
        <f t="shared" si="489"/>
        <v/>
      </c>
      <c r="DM372" s="412" t="str">
        <f t="shared" si="490"/>
        <v/>
      </c>
      <c r="DN372" s="412" t="str">
        <f t="shared" si="491"/>
        <v/>
      </c>
      <c r="DO372" s="412" t="str">
        <f t="shared" si="492"/>
        <v/>
      </c>
    </row>
    <row r="373" spans="1:119" s="157" customFormat="1" ht="18" hidden="1" customHeight="1">
      <c r="A373" s="161" t="str">
        <f t="shared" si="501"/>
        <v/>
      </c>
      <c r="B373" s="158"/>
      <c r="C373" s="31" t="str">
        <f>IF(B373="","",VLOOKUP(B373,学連登録!$C$2:$G$3000,2,FALSE))</f>
        <v/>
      </c>
      <c r="D373" s="32" t="str">
        <f>IF(B373="","",VLOOKUP(B373,学連登録!$C$2:$G$3000,3,FALSE))</f>
        <v/>
      </c>
      <c r="E373" s="33" t="str">
        <f>IF(B373="","",VLOOKUP(B373,学連登録!$C$2:$G$3000,4,FALSE))</f>
        <v/>
      </c>
      <c r="F373" s="383" t="str">
        <f>IF(B373="","",VLOOKUP(B373,学連登録!$C$2:$I$3000,7,FALSE))</f>
        <v/>
      </c>
      <c r="G373" s="160"/>
      <c r="H373" s="905"/>
      <c r="I373" s="907"/>
      <c r="J373" s="160"/>
      <c r="K373" s="905"/>
      <c r="L373" s="906"/>
      <c r="M373" s="160"/>
      <c r="N373" s="819"/>
      <c r="O373" s="820"/>
      <c r="P373" s="159"/>
      <c r="Q373" s="905"/>
      <c r="R373" s="906"/>
      <c r="S373" s="159"/>
      <c r="T373" s="905"/>
      <c r="U373" s="906"/>
      <c r="V373" s="103" t="str">
        <f>IF(B373="","",VLOOKUP(B373,学連登録!$C$2:$H$3000,6,FALSE))</f>
        <v/>
      </c>
      <c r="Y373" s="118" t="str">
        <f t="shared" si="493"/>
        <v/>
      </c>
      <c r="Z373" s="97" t="str">
        <f>IF(G373="","",VLOOKUP(G373,種目名!$R$5:$T$104,3,0))</f>
        <v/>
      </c>
      <c r="AA373" s="99" t="str">
        <f>IF(J373="","",VLOOKUP(J373,種目名!$R$5:$T$104,3,0))</f>
        <v/>
      </c>
      <c r="AB373" s="119" t="str">
        <f>IF(M373="","",VLOOKUP(M373,種目名!$R$5:$T$104,3,0))</f>
        <v/>
      </c>
      <c r="AC373" s="119" t="str">
        <f>IF(P373="","",VLOOKUP(AF373,種目名!$R$5:$T$104,3,0))</f>
        <v/>
      </c>
      <c r="AD373" s="120" t="str">
        <f>IF(S373="","",VLOOKUP(AI373,種目名!$R$5:$T$104,3,0))</f>
        <v/>
      </c>
      <c r="AE373" s="117">
        <f t="shared" si="494"/>
        <v>0</v>
      </c>
      <c r="AF373" s="157" t="str">
        <f t="shared" si="495"/>
        <v/>
      </c>
      <c r="AG373" s="157" t="str">
        <f t="shared" si="496"/>
        <v/>
      </c>
      <c r="AH373" s="157">
        <f t="shared" si="497"/>
        <v>0</v>
      </c>
      <c r="AI373" s="157" t="str">
        <f t="shared" si="498"/>
        <v/>
      </c>
      <c r="AJ373" s="157" t="str">
        <f t="shared" si="499"/>
        <v/>
      </c>
      <c r="AK373" s="390"/>
      <c r="AL373" s="171">
        <f t="shared" si="427"/>
        <v>0</v>
      </c>
      <c r="AM373" s="399">
        <f t="shared" si="428"/>
        <v>0</v>
      </c>
      <c r="AN373" s="399">
        <f>COUNTIF($B$12:B373,B373)</f>
        <v>0</v>
      </c>
      <c r="AO373" s="399"/>
      <c r="AP373" s="399" t="str">
        <f t="shared" si="429"/>
        <v/>
      </c>
      <c r="AQ373" s="399" t="str">
        <f t="shared" si="429"/>
        <v/>
      </c>
      <c r="AR373" s="399" t="str">
        <f t="shared" si="429"/>
        <v/>
      </c>
      <c r="AS373" s="399" t="str">
        <f t="shared" si="423"/>
        <v/>
      </c>
      <c r="AT373" s="399">
        <f t="shared" si="430"/>
        <v>0</v>
      </c>
      <c r="AU373" s="399" t="str">
        <f t="shared" si="431"/>
        <v/>
      </c>
      <c r="AV373" s="399" t="str">
        <f t="shared" si="432"/>
        <v/>
      </c>
      <c r="AW373" s="399" t="str">
        <f t="shared" si="433"/>
        <v/>
      </c>
      <c r="AX373" s="399" t="str">
        <f t="shared" si="434"/>
        <v/>
      </c>
      <c r="AY373" s="399" t="str">
        <f t="shared" si="435"/>
        <v/>
      </c>
      <c r="AZ373" s="399" t="str">
        <f t="shared" si="500"/>
        <v/>
      </c>
      <c r="BA373" s="399" t="str">
        <f t="shared" si="500"/>
        <v/>
      </c>
      <c r="BB373" s="399" t="str">
        <f t="shared" si="500"/>
        <v/>
      </c>
      <c r="BC373" s="399" t="str">
        <f t="shared" si="500"/>
        <v/>
      </c>
      <c r="BD373" s="403" t="str">
        <f t="shared" si="500"/>
        <v/>
      </c>
      <c r="BE373" s="393">
        <f t="shared" si="436"/>
        <v>0</v>
      </c>
      <c r="BG373" s="399">
        <f t="shared" si="437"/>
        <v>0</v>
      </c>
      <c r="BH373" s="399">
        <f t="shared" si="438"/>
        <v>0</v>
      </c>
      <c r="BI373" s="412">
        <f t="shared" si="439"/>
        <v>0</v>
      </c>
      <c r="BJ373" s="413">
        <f t="shared" si="424"/>
        <v>0</v>
      </c>
      <c r="BK373" s="398" t="str">
        <f t="shared" si="425"/>
        <v>0</v>
      </c>
      <c r="BL373" s="398" t="str">
        <f t="shared" si="426"/>
        <v>0</v>
      </c>
      <c r="BM373" s="412">
        <f t="shared" si="440"/>
        <v>0</v>
      </c>
      <c r="BN373" s="412" t="str">
        <f t="shared" si="441"/>
        <v>0m0</v>
      </c>
      <c r="BO373" s="399">
        <f t="shared" si="442"/>
        <v>0</v>
      </c>
      <c r="BP373" s="399">
        <f t="shared" si="443"/>
        <v>0</v>
      </c>
      <c r="BQ373" s="412">
        <f t="shared" si="444"/>
        <v>0</v>
      </c>
      <c r="BR373" s="413">
        <f t="shared" si="445"/>
        <v>0</v>
      </c>
      <c r="BS373" s="398" t="str">
        <f t="shared" si="446"/>
        <v>0</v>
      </c>
      <c r="BT373" s="398" t="str">
        <f t="shared" si="447"/>
        <v>0</v>
      </c>
      <c r="BU373" s="412">
        <f t="shared" si="448"/>
        <v>0</v>
      </c>
      <c r="BV373" s="412" t="str">
        <f t="shared" si="449"/>
        <v>0m0</v>
      </c>
      <c r="BW373" s="399">
        <f t="shared" si="450"/>
        <v>0</v>
      </c>
      <c r="BX373" s="399">
        <f t="shared" si="451"/>
        <v>0</v>
      </c>
      <c r="BY373" s="412">
        <f t="shared" si="452"/>
        <v>0</v>
      </c>
      <c r="BZ373" s="413">
        <f t="shared" si="453"/>
        <v>0</v>
      </c>
      <c r="CA373" s="398" t="str">
        <f t="shared" si="454"/>
        <v>0</v>
      </c>
      <c r="CB373" s="398" t="str">
        <f t="shared" si="455"/>
        <v>0</v>
      </c>
      <c r="CC373" s="412">
        <f t="shared" si="456"/>
        <v>0</v>
      </c>
      <c r="CD373" s="412" t="str">
        <f t="shared" si="457"/>
        <v>0m0</v>
      </c>
      <c r="CE373" s="399">
        <f t="shared" si="458"/>
        <v>0</v>
      </c>
      <c r="CF373" s="399">
        <f t="shared" si="459"/>
        <v>0</v>
      </c>
      <c r="CG373" s="412">
        <f t="shared" si="460"/>
        <v>0</v>
      </c>
      <c r="CH373" s="413">
        <f t="shared" si="461"/>
        <v>0</v>
      </c>
      <c r="CI373" s="398" t="str">
        <f t="shared" si="462"/>
        <v>0</v>
      </c>
      <c r="CJ373" s="398" t="str">
        <f t="shared" si="463"/>
        <v>0</v>
      </c>
      <c r="CK373" s="412">
        <f t="shared" si="464"/>
        <v>0</v>
      </c>
      <c r="CL373" s="412" t="str">
        <f t="shared" si="465"/>
        <v>0m0</v>
      </c>
      <c r="CM373" s="399">
        <f t="shared" si="466"/>
        <v>0</v>
      </c>
      <c r="CN373" s="399">
        <f t="shared" si="467"/>
        <v>0</v>
      </c>
      <c r="CO373" s="412">
        <f t="shared" si="468"/>
        <v>0</v>
      </c>
      <c r="CP373" s="413">
        <f t="shared" si="469"/>
        <v>0</v>
      </c>
      <c r="CQ373" s="398" t="str">
        <f t="shared" si="470"/>
        <v>0</v>
      </c>
      <c r="CR373" s="398" t="str">
        <f t="shared" si="471"/>
        <v>0</v>
      </c>
      <c r="CS373" s="412">
        <f t="shared" si="472"/>
        <v>0</v>
      </c>
      <c r="CT373" s="412" t="str">
        <f t="shared" si="473"/>
        <v>0m0</v>
      </c>
      <c r="CU373" s="412">
        <f t="shared" si="474"/>
        <v>0</v>
      </c>
      <c r="CV373" s="412">
        <f t="shared" si="475"/>
        <v>0</v>
      </c>
      <c r="CW373" s="412">
        <f t="shared" si="476"/>
        <v>0</v>
      </c>
      <c r="CX373" s="412">
        <f t="shared" si="477"/>
        <v>0</v>
      </c>
      <c r="CY373" s="412">
        <f t="shared" si="478"/>
        <v>0</v>
      </c>
      <c r="CZ373" s="412" t="str">
        <f t="shared" si="479"/>
        <v/>
      </c>
      <c r="DA373" s="412" t="str">
        <f t="shared" si="480"/>
        <v/>
      </c>
      <c r="DB373" s="412" t="str">
        <f t="shared" si="481"/>
        <v/>
      </c>
      <c r="DC373" s="412" t="str">
        <f t="shared" si="482"/>
        <v/>
      </c>
      <c r="DD373" s="412" t="str">
        <f t="shared" si="483"/>
        <v/>
      </c>
      <c r="DE373" s="412"/>
      <c r="DF373" s="411"/>
      <c r="DG373" s="412" t="str">
        <f t="shared" si="484"/>
        <v/>
      </c>
      <c r="DH373" s="412" t="str">
        <f t="shared" si="485"/>
        <v/>
      </c>
      <c r="DI373" s="412">
        <f t="shared" si="486"/>
        <v>0</v>
      </c>
      <c r="DJ373" s="412" t="str">
        <f t="shared" si="487"/>
        <v/>
      </c>
      <c r="DK373" s="412" t="str">
        <f t="shared" si="488"/>
        <v/>
      </c>
      <c r="DL373" s="412" t="str">
        <f t="shared" si="489"/>
        <v/>
      </c>
      <c r="DM373" s="412" t="str">
        <f t="shared" si="490"/>
        <v/>
      </c>
      <c r="DN373" s="412" t="str">
        <f t="shared" si="491"/>
        <v/>
      </c>
      <c r="DO373" s="412" t="str">
        <f t="shared" si="492"/>
        <v/>
      </c>
    </row>
    <row r="374" spans="1:119" s="157" customFormat="1" ht="18" hidden="1" customHeight="1">
      <c r="A374" s="161" t="str">
        <f t="shared" si="501"/>
        <v/>
      </c>
      <c r="B374" s="158"/>
      <c r="C374" s="31" t="str">
        <f>IF(B374="","",VLOOKUP(B374,学連登録!$C$2:$G$3000,2,FALSE))</f>
        <v/>
      </c>
      <c r="D374" s="32" t="str">
        <f>IF(B374="","",VLOOKUP(B374,学連登録!$C$2:$G$3000,3,FALSE))</f>
        <v/>
      </c>
      <c r="E374" s="33" t="str">
        <f>IF(B374="","",VLOOKUP(B374,学連登録!$C$2:$G$3000,4,FALSE))</f>
        <v/>
      </c>
      <c r="F374" s="383" t="str">
        <f>IF(B374="","",VLOOKUP(B374,学連登録!$C$2:$I$3000,7,FALSE))</f>
        <v/>
      </c>
      <c r="G374" s="160"/>
      <c r="H374" s="905"/>
      <c r="I374" s="907"/>
      <c r="J374" s="160"/>
      <c r="K374" s="905"/>
      <c r="L374" s="906"/>
      <c r="M374" s="160"/>
      <c r="N374" s="819"/>
      <c r="O374" s="820"/>
      <c r="P374" s="159"/>
      <c r="Q374" s="905"/>
      <c r="R374" s="906"/>
      <c r="S374" s="159"/>
      <c r="T374" s="905"/>
      <c r="U374" s="906"/>
      <c r="V374" s="103" t="str">
        <f>IF(B374="","",VLOOKUP(B374,学連登録!$C$2:$H$3000,6,FALSE))</f>
        <v/>
      </c>
      <c r="Y374" s="118" t="str">
        <f t="shared" si="493"/>
        <v/>
      </c>
      <c r="Z374" s="97" t="str">
        <f>IF(G374="","",VLOOKUP(G374,種目名!$R$5:$T$104,3,0))</f>
        <v/>
      </c>
      <c r="AA374" s="99" t="str">
        <f>IF(J374="","",VLOOKUP(J374,種目名!$R$5:$T$104,3,0))</f>
        <v/>
      </c>
      <c r="AB374" s="119" t="str">
        <f>IF(M374="","",VLOOKUP(M374,種目名!$R$5:$T$104,3,0))</f>
        <v/>
      </c>
      <c r="AC374" s="119" t="str">
        <f>IF(P374="","",VLOOKUP(AF374,種目名!$R$5:$T$104,3,0))</f>
        <v/>
      </c>
      <c r="AD374" s="120" t="str">
        <f>IF(S374="","",VLOOKUP(AI374,種目名!$R$5:$T$104,3,0))</f>
        <v/>
      </c>
      <c r="AE374" s="117">
        <f t="shared" si="494"/>
        <v>0</v>
      </c>
      <c r="AF374" s="157" t="str">
        <f t="shared" si="495"/>
        <v/>
      </c>
      <c r="AG374" s="157" t="str">
        <f t="shared" si="496"/>
        <v/>
      </c>
      <c r="AH374" s="157">
        <f t="shared" si="497"/>
        <v>0</v>
      </c>
      <c r="AI374" s="157" t="str">
        <f t="shared" si="498"/>
        <v/>
      </c>
      <c r="AJ374" s="157" t="str">
        <f t="shared" si="499"/>
        <v/>
      </c>
      <c r="AK374" s="390"/>
      <c r="AL374" s="171">
        <f t="shared" si="427"/>
        <v>0</v>
      </c>
      <c r="AM374" s="399">
        <f t="shared" si="428"/>
        <v>0</v>
      </c>
      <c r="AN374" s="399">
        <f>COUNTIF($B$12:B374,B374)</f>
        <v>0</v>
      </c>
      <c r="AO374" s="399"/>
      <c r="AP374" s="399" t="str">
        <f t="shared" si="429"/>
        <v/>
      </c>
      <c r="AQ374" s="399" t="str">
        <f t="shared" si="429"/>
        <v/>
      </c>
      <c r="AR374" s="399" t="str">
        <f t="shared" si="429"/>
        <v/>
      </c>
      <c r="AS374" s="399" t="str">
        <f t="shared" si="423"/>
        <v/>
      </c>
      <c r="AT374" s="399">
        <f t="shared" si="430"/>
        <v>0</v>
      </c>
      <c r="AU374" s="399" t="str">
        <f t="shared" si="431"/>
        <v/>
      </c>
      <c r="AV374" s="399" t="str">
        <f t="shared" si="432"/>
        <v/>
      </c>
      <c r="AW374" s="399" t="str">
        <f t="shared" si="433"/>
        <v/>
      </c>
      <c r="AX374" s="399" t="str">
        <f t="shared" si="434"/>
        <v/>
      </c>
      <c r="AY374" s="399" t="str">
        <f t="shared" si="435"/>
        <v/>
      </c>
      <c r="AZ374" s="399" t="str">
        <f t="shared" si="500"/>
        <v/>
      </c>
      <c r="BA374" s="399" t="str">
        <f t="shared" si="500"/>
        <v/>
      </c>
      <c r="BB374" s="399" t="str">
        <f t="shared" si="500"/>
        <v/>
      </c>
      <c r="BC374" s="399" t="str">
        <f t="shared" si="500"/>
        <v/>
      </c>
      <c r="BD374" s="403" t="str">
        <f t="shared" si="500"/>
        <v/>
      </c>
      <c r="BE374" s="393">
        <f t="shared" si="436"/>
        <v>0</v>
      </c>
      <c r="BG374" s="399">
        <f t="shared" si="437"/>
        <v>0</v>
      </c>
      <c r="BH374" s="399">
        <f t="shared" si="438"/>
        <v>0</v>
      </c>
      <c r="BI374" s="412">
        <f t="shared" si="439"/>
        <v>0</v>
      </c>
      <c r="BJ374" s="413">
        <f t="shared" si="424"/>
        <v>0</v>
      </c>
      <c r="BK374" s="398" t="str">
        <f t="shared" si="425"/>
        <v>0</v>
      </c>
      <c r="BL374" s="398" t="str">
        <f t="shared" si="426"/>
        <v>0</v>
      </c>
      <c r="BM374" s="412">
        <f t="shared" si="440"/>
        <v>0</v>
      </c>
      <c r="BN374" s="412" t="str">
        <f t="shared" si="441"/>
        <v>0m0</v>
      </c>
      <c r="BO374" s="399">
        <f t="shared" si="442"/>
        <v>0</v>
      </c>
      <c r="BP374" s="399">
        <f t="shared" si="443"/>
        <v>0</v>
      </c>
      <c r="BQ374" s="412">
        <f t="shared" si="444"/>
        <v>0</v>
      </c>
      <c r="BR374" s="413">
        <f t="shared" si="445"/>
        <v>0</v>
      </c>
      <c r="BS374" s="398" t="str">
        <f t="shared" si="446"/>
        <v>0</v>
      </c>
      <c r="BT374" s="398" t="str">
        <f t="shared" si="447"/>
        <v>0</v>
      </c>
      <c r="BU374" s="412">
        <f t="shared" si="448"/>
        <v>0</v>
      </c>
      <c r="BV374" s="412" t="str">
        <f t="shared" si="449"/>
        <v>0m0</v>
      </c>
      <c r="BW374" s="399">
        <f t="shared" si="450"/>
        <v>0</v>
      </c>
      <c r="BX374" s="399">
        <f t="shared" si="451"/>
        <v>0</v>
      </c>
      <c r="BY374" s="412">
        <f t="shared" si="452"/>
        <v>0</v>
      </c>
      <c r="BZ374" s="413">
        <f t="shared" si="453"/>
        <v>0</v>
      </c>
      <c r="CA374" s="398" t="str">
        <f t="shared" si="454"/>
        <v>0</v>
      </c>
      <c r="CB374" s="398" t="str">
        <f t="shared" si="455"/>
        <v>0</v>
      </c>
      <c r="CC374" s="412">
        <f t="shared" si="456"/>
        <v>0</v>
      </c>
      <c r="CD374" s="412" t="str">
        <f t="shared" si="457"/>
        <v>0m0</v>
      </c>
      <c r="CE374" s="399">
        <f t="shared" si="458"/>
        <v>0</v>
      </c>
      <c r="CF374" s="399">
        <f t="shared" si="459"/>
        <v>0</v>
      </c>
      <c r="CG374" s="412">
        <f t="shared" si="460"/>
        <v>0</v>
      </c>
      <c r="CH374" s="413">
        <f t="shared" si="461"/>
        <v>0</v>
      </c>
      <c r="CI374" s="398" t="str">
        <f t="shared" si="462"/>
        <v>0</v>
      </c>
      <c r="CJ374" s="398" t="str">
        <f t="shared" si="463"/>
        <v>0</v>
      </c>
      <c r="CK374" s="412">
        <f t="shared" si="464"/>
        <v>0</v>
      </c>
      <c r="CL374" s="412" t="str">
        <f t="shared" si="465"/>
        <v>0m0</v>
      </c>
      <c r="CM374" s="399">
        <f t="shared" si="466"/>
        <v>0</v>
      </c>
      <c r="CN374" s="399">
        <f t="shared" si="467"/>
        <v>0</v>
      </c>
      <c r="CO374" s="412">
        <f t="shared" si="468"/>
        <v>0</v>
      </c>
      <c r="CP374" s="413">
        <f t="shared" si="469"/>
        <v>0</v>
      </c>
      <c r="CQ374" s="398" t="str">
        <f t="shared" si="470"/>
        <v>0</v>
      </c>
      <c r="CR374" s="398" t="str">
        <f t="shared" si="471"/>
        <v>0</v>
      </c>
      <c r="CS374" s="412">
        <f t="shared" si="472"/>
        <v>0</v>
      </c>
      <c r="CT374" s="412" t="str">
        <f t="shared" si="473"/>
        <v>0m0</v>
      </c>
      <c r="CU374" s="412">
        <f t="shared" si="474"/>
        <v>0</v>
      </c>
      <c r="CV374" s="412">
        <f t="shared" si="475"/>
        <v>0</v>
      </c>
      <c r="CW374" s="412">
        <f t="shared" si="476"/>
        <v>0</v>
      </c>
      <c r="CX374" s="412">
        <f t="shared" si="477"/>
        <v>0</v>
      </c>
      <c r="CY374" s="412">
        <f t="shared" si="478"/>
        <v>0</v>
      </c>
      <c r="CZ374" s="412" t="str">
        <f t="shared" si="479"/>
        <v/>
      </c>
      <c r="DA374" s="412" t="str">
        <f t="shared" si="480"/>
        <v/>
      </c>
      <c r="DB374" s="412" t="str">
        <f t="shared" si="481"/>
        <v/>
      </c>
      <c r="DC374" s="412" t="str">
        <f t="shared" si="482"/>
        <v/>
      </c>
      <c r="DD374" s="412" t="str">
        <f t="shared" si="483"/>
        <v/>
      </c>
      <c r="DE374" s="412"/>
      <c r="DF374" s="411"/>
      <c r="DG374" s="412" t="str">
        <f t="shared" si="484"/>
        <v/>
      </c>
      <c r="DH374" s="412" t="str">
        <f t="shared" si="485"/>
        <v/>
      </c>
      <c r="DI374" s="412">
        <f t="shared" si="486"/>
        <v>0</v>
      </c>
      <c r="DJ374" s="412" t="str">
        <f t="shared" si="487"/>
        <v/>
      </c>
      <c r="DK374" s="412" t="str">
        <f t="shared" si="488"/>
        <v/>
      </c>
      <c r="DL374" s="412" t="str">
        <f t="shared" si="489"/>
        <v/>
      </c>
      <c r="DM374" s="412" t="str">
        <f t="shared" si="490"/>
        <v/>
      </c>
      <c r="DN374" s="412" t="str">
        <f t="shared" si="491"/>
        <v/>
      </c>
      <c r="DO374" s="412" t="str">
        <f t="shared" si="492"/>
        <v/>
      </c>
    </row>
    <row r="375" spans="1:119" s="157" customFormat="1" ht="18" hidden="1" customHeight="1">
      <c r="A375" s="161" t="str">
        <f t="shared" si="501"/>
        <v/>
      </c>
      <c r="B375" s="158"/>
      <c r="C375" s="31" t="str">
        <f>IF(B375="","",VLOOKUP(B375,学連登録!$C$2:$G$3000,2,FALSE))</f>
        <v/>
      </c>
      <c r="D375" s="32" t="str">
        <f>IF(B375="","",VLOOKUP(B375,学連登録!$C$2:$G$3000,3,FALSE))</f>
        <v/>
      </c>
      <c r="E375" s="33" t="str">
        <f>IF(B375="","",VLOOKUP(B375,学連登録!$C$2:$G$3000,4,FALSE))</f>
        <v/>
      </c>
      <c r="F375" s="383" t="str">
        <f>IF(B375="","",VLOOKUP(B375,学連登録!$C$2:$I$3000,7,FALSE))</f>
        <v/>
      </c>
      <c r="G375" s="160"/>
      <c r="H375" s="905"/>
      <c r="I375" s="907"/>
      <c r="J375" s="160"/>
      <c r="K375" s="905"/>
      <c r="L375" s="906"/>
      <c r="M375" s="160"/>
      <c r="N375" s="819"/>
      <c r="O375" s="820"/>
      <c r="P375" s="159"/>
      <c r="Q375" s="905"/>
      <c r="R375" s="906"/>
      <c r="S375" s="159"/>
      <c r="T375" s="905"/>
      <c r="U375" s="906"/>
      <c r="V375" s="103" t="str">
        <f>IF(B375="","",VLOOKUP(B375,学連登録!$C$2:$H$3000,6,FALSE))</f>
        <v/>
      </c>
      <c r="Y375" s="118" t="str">
        <f t="shared" si="493"/>
        <v/>
      </c>
      <c r="Z375" s="97" t="str">
        <f>IF(G375="","",VLOOKUP(G375,種目名!$R$5:$T$104,3,0))</f>
        <v/>
      </c>
      <c r="AA375" s="99" t="str">
        <f>IF(J375="","",VLOOKUP(J375,種目名!$R$5:$T$104,3,0))</f>
        <v/>
      </c>
      <c r="AB375" s="119" t="str">
        <f>IF(M375="","",VLOOKUP(M375,種目名!$R$5:$T$104,3,0))</f>
        <v/>
      </c>
      <c r="AC375" s="119" t="str">
        <f>IF(P375="","",VLOOKUP(AF375,種目名!$R$5:$T$104,3,0))</f>
        <v/>
      </c>
      <c r="AD375" s="120" t="str">
        <f>IF(S375="","",VLOOKUP(AI375,種目名!$R$5:$T$104,3,0))</f>
        <v/>
      </c>
      <c r="AE375" s="117">
        <f t="shared" si="494"/>
        <v>0</v>
      </c>
      <c r="AF375" s="157" t="str">
        <f t="shared" si="495"/>
        <v/>
      </c>
      <c r="AG375" s="157" t="str">
        <f t="shared" si="496"/>
        <v/>
      </c>
      <c r="AH375" s="157">
        <f t="shared" si="497"/>
        <v>0</v>
      </c>
      <c r="AI375" s="157" t="str">
        <f t="shared" si="498"/>
        <v/>
      </c>
      <c r="AJ375" s="157" t="str">
        <f t="shared" si="499"/>
        <v/>
      </c>
      <c r="AK375" s="390"/>
      <c r="AL375" s="171">
        <f t="shared" si="427"/>
        <v>0</v>
      </c>
      <c r="AM375" s="399">
        <f t="shared" si="428"/>
        <v>0</v>
      </c>
      <c r="AN375" s="399">
        <f>COUNTIF($B$12:B375,B375)</f>
        <v>0</v>
      </c>
      <c r="AO375" s="399"/>
      <c r="AP375" s="399" t="str">
        <f t="shared" si="429"/>
        <v/>
      </c>
      <c r="AQ375" s="399" t="str">
        <f t="shared" si="429"/>
        <v/>
      </c>
      <c r="AR375" s="399" t="str">
        <f t="shared" si="429"/>
        <v/>
      </c>
      <c r="AS375" s="399" t="str">
        <f t="shared" si="423"/>
        <v/>
      </c>
      <c r="AT375" s="399">
        <f t="shared" si="430"/>
        <v>0</v>
      </c>
      <c r="AU375" s="399" t="str">
        <f t="shared" si="431"/>
        <v/>
      </c>
      <c r="AV375" s="399" t="str">
        <f t="shared" si="432"/>
        <v/>
      </c>
      <c r="AW375" s="399" t="str">
        <f t="shared" si="433"/>
        <v/>
      </c>
      <c r="AX375" s="399" t="str">
        <f t="shared" si="434"/>
        <v/>
      </c>
      <c r="AY375" s="399" t="str">
        <f t="shared" si="435"/>
        <v/>
      </c>
      <c r="AZ375" s="399" t="str">
        <f t="shared" si="500"/>
        <v/>
      </c>
      <c r="BA375" s="399" t="str">
        <f t="shared" si="500"/>
        <v/>
      </c>
      <c r="BB375" s="399" t="str">
        <f t="shared" si="500"/>
        <v/>
      </c>
      <c r="BC375" s="399" t="str">
        <f t="shared" si="500"/>
        <v/>
      </c>
      <c r="BD375" s="403" t="str">
        <f t="shared" si="500"/>
        <v/>
      </c>
      <c r="BE375" s="393">
        <f t="shared" si="436"/>
        <v>0</v>
      </c>
      <c r="BG375" s="399">
        <f t="shared" si="437"/>
        <v>0</v>
      </c>
      <c r="BH375" s="399">
        <f t="shared" si="438"/>
        <v>0</v>
      </c>
      <c r="BI375" s="412">
        <f t="shared" si="439"/>
        <v>0</v>
      </c>
      <c r="BJ375" s="413">
        <f t="shared" si="424"/>
        <v>0</v>
      </c>
      <c r="BK375" s="398" t="str">
        <f t="shared" si="425"/>
        <v>0</v>
      </c>
      <c r="BL375" s="398" t="str">
        <f t="shared" si="426"/>
        <v>0</v>
      </c>
      <c r="BM375" s="412">
        <f t="shared" si="440"/>
        <v>0</v>
      </c>
      <c r="BN375" s="412" t="str">
        <f t="shared" si="441"/>
        <v>0m0</v>
      </c>
      <c r="BO375" s="399">
        <f t="shared" si="442"/>
        <v>0</v>
      </c>
      <c r="BP375" s="399">
        <f t="shared" si="443"/>
        <v>0</v>
      </c>
      <c r="BQ375" s="412">
        <f t="shared" si="444"/>
        <v>0</v>
      </c>
      <c r="BR375" s="413">
        <f t="shared" si="445"/>
        <v>0</v>
      </c>
      <c r="BS375" s="398" t="str">
        <f t="shared" si="446"/>
        <v>0</v>
      </c>
      <c r="BT375" s="398" t="str">
        <f t="shared" si="447"/>
        <v>0</v>
      </c>
      <c r="BU375" s="412">
        <f t="shared" si="448"/>
        <v>0</v>
      </c>
      <c r="BV375" s="412" t="str">
        <f t="shared" si="449"/>
        <v>0m0</v>
      </c>
      <c r="BW375" s="399">
        <f t="shared" si="450"/>
        <v>0</v>
      </c>
      <c r="BX375" s="399">
        <f t="shared" si="451"/>
        <v>0</v>
      </c>
      <c r="BY375" s="412">
        <f t="shared" si="452"/>
        <v>0</v>
      </c>
      <c r="BZ375" s="413">
        <f t="shared" si="453"/>
        <v>0</v>
      </c>
      <c r="CA375" s="398" t="str">
        <f t="shared" si="454"/>
        <v>0</v>
      </c>
      <c r="CB375" s="398" t="str">
        <f t="shared" si="455"/>
        <v>0</v>
      </c>
      <c r="CC375" s="412">
        <f t="shared" si="456"/>
        <v>0</v>
      </c>
      <c r="CD375" s="412" t="str">
        <f t="shared" si="457"/>
        <v>0m0</v>
      </c>
      <c r="CE375" s="399">
        <f t="shared" si="458"/>
        <v>0</v>
      </c>
      <c r="CF375" s="399">
        <f t="shared" si="459"/>
        <v>0</v>
      </c>
      <c r="CG375" s="412">
        <f t="shared" si="460"/>
        <v>0</v>
      </c>
      <c r="CH375" s="413">
        <f t="shared" si="461"/>
        <v>0</v>
      </c>
      <c r="CI375" s="398" t="str">
        <f t="shared" si="462"/>
        <v>0</v>
      </c>
      <c r="CJ375" s="398" t="str">
        <f t="shared" si="463"/>
        <v>0</v>
      </c>
      <c r="CK375" s="412">
        <f t="shared" si="464"/>
        <v>0</v>
      </c>
      <c r="CL375" s="412" t="str">
        <f t="shared" si="465"/>
        <v>0m0</v>
      </c>
      <c r="CM375" s="399">
        <f t="shared" si="466"/>
        <v>0</v>
      </c>
      <c r="CN375" s="399">
        <f t="shared" si="467"/>
        <v>0</v>
      </c>
      <c r="CO375" s="412">
        <f t="shared" si="468"/>
        <v>0</v>
      </c>
      <c r="CP375" s="413">
        <f t="shared" si="469"/>
        <v>0</v>
      </c>
      <c r="CQ375" s="398" t="str">
        <f t="shared" si="470"/>
        <v>0</v>
      </c>
      <c r="CR375" s="398" t="str">
        <f t="shared" si="471"/>
        <v>0</v>
      </c>
      <c r="CS375" s="412">
        <f t="shared" si="472"/>
        <v>0</v>
      </c>
      <c r="CT375" s="412" t="str">
        <f t="shared" si="473"/>
        <v>0m0</v>
      </c>
      <c r="CU375" s="412">
        <f t="shared" si="474"/>
        <v>0</v>
      </c>
      <c r="CV375" s="412">
        <f t="shared" si="475"/>
        <v>0</v>
      </c>
      <c r="CW375" s="412">
        <f t="shared" si="476"/>
        <v>0</v>
      </c>
      <c r="CX375" s="412">
        <f t="shared" si="477"/>
        <v>0</v>
      </c>
      <c r="CY375" s="412">
        <f t="shared" si="478"/>
        <v>0</v>
      </c>
      <c r="CZ375" s="412" t="str">
        <f t="shared" si="479"/>
        <v/>
      </c>
      <c r="DA375" s="412" t="str">
        <f t="shared" si="480"/>
        <v/>
      </c>
      <c r="DB375" s="412" t="str">
        <f t="shared" si="481"/>
        <v/>
      </c>
      <c r="DC375" s="412" t="str">
        <f t="shared" si="482"/>
        <v/>
      </c>
      <c r="DD375" s="412" t="str">
        <f t="shared" si="483"/>
        <v/>
      </c>
      <c r="DE375" s="412"/>
      <c r="DF375" s="411"/>
      <c r="DG375" s="412" t="str">
        <f t="shared" si="484"/>
        <v/>
      </c>
      <c r="DH375" s="412" t="str">
        <f t="shared" si="485"/>
        <v/>
      </c>
      <c r="DI375" s="412">
        <f t="shared" si="486"/>
        <v>0</v>
      </c>
      <c r="DJ375" s="412" t="str">
        <f t="shared" si="487"/>
        <v/>
      </c>
      <c r="DK375" s="412" t="str">
        <f t="shared" si="488"/>
        <v/>
      </c>
      <c r="DL375" s="412" t="str">
        <f t="shared" si="489"/>
        <v/>
      </c>
      <c r="DM375" s="412" t="str">
        <f t="shared" si="490"/>
        <v/>
      </c>
      <c r="DN375" s="412" t="str">
        <f t="shared" si="491"/>
        <v/>
      </c>
      <c r="DO375" s="412" t="str">
        <f t="shared" si="492"/>
        <v/>
      </c>
    </row>
    <row r="376" spans="1:119" s="157" customFormat="1" ht="18" hidden="1" customHeight="1">
      <c r="A376" s="161" t="str">
        <f t="shared" si="501"/>
        <v/>
      </c>
      <c r="B376" s="158"/>
      <c r="C376" s="31" t="str">
        <f>IF(B376="","",VLOOKUP(B376,学連登録!$C$2:$G$3000,2,FALSE))</f>
        <v/>
      </c>
      <c r="D376" s="32" t="str">
        <f>IF(B376="","",VLOOKUP(B376,学連登録!$C$2:$G$3000,3,FALSE))</f>
        <v/>
      </c>
      <c r="E376" s="33" t="str">
        <f>IF(B376="","",VLOOKUP(B376,学連登録!$C$2:$G$3000,4,FALSE))</f>
        <v/>
      </c>
      <c r="F376" s="383" t="str">
        <f>IF(B376="","",VLOOKUP(B376,学連登録!$C$2:$I$3000,7,FALSE))</f>
        <v/>
      </c>
      <c r="G376" s="160"/>
      <c r="H376" s="905"/>
      <c r="I376" s="907"/>
      <c r="J376" s="160"/>
      <c r="K376" s="905"/>
      <c r="L376" s="906"/>
      <c r="M376" s="160"/>
      <c r="N376" s="819"/>
      <c r="O376" s="820"/>
      <c r="P376" s="159"/>
      <c r="Q376" s="905"/>
      <c r="R376" s="906"/>
      <c r="S376" s="159"/>
      <c r="T376" s="905"/>
      <c r="U376" s="906"/>
      <c r="V376" s="103" t="str">
        <f>IF(B376="","",VLOOKUP(B376,学連登録!$C$2:$H$3000,6,FALSE))</f>
        <v/>
      </c>
      <c r="Y376" s="118" t="str">
        <f t="shared" si="493"/>
        <v/>
      </c>
      <c r="Z376" s="97" t="str">
        <f>IF(G376="","",VLOOKUP(G376,種目名!$R$5:$T$104,3,0))</f>
        <v/>
      </c>
      <c r="AA376" s="99" t="str">
        <f>IF(J376="","",VLOOKUP(J376,種目名!$R$5:$T$104,3,0))</f>
        <v/>
      </c>
      <c r="AB376" s="119" t="str">
        <f>IF(M376="","",VLOOKUP(M376,種目名!$R$5:$T$104,3,0))</f>
        <v/>
      </c>
      <c r="AC376" s="119" t="str">
        <f>IF(P376="","",VLOOKUP(AF376,種目名!$R$5:$T$104,3,0))</f>
        <v/>
      </c>
      <c r="AD376" s="120" t="str">
        <f>IF(S376="","",VLOOKUP(AI376,種目名!$R$5:$T$104,3,0))</f>
        <v/>
      </c>
      <c r="AE376" s="117">
        <f t="shared" si="494"/>
        <v>0</v>
      </c>
      <c r="AF376" s="157" t="str">
        <f t="shared" si="495"/>
        <v/>
      </c>
      <c r="AG376" s="157" t="str">
        <f t="shared" si="496"/>
        <v/>
      </c>
      <c r="AH376" s="157">
        <f t="shared" si="497"/>
        <v>0</v>
      </c>
      <c r="AI376" s="157" t="str">
        <f t="shared" si="498"/>
        <v/>
      </c>
      <c r="AJ376" s="157" t="str">
        <f t="shared" si="499"/>
        <v/>
      </c>
      <c r="AK376" s="390"/>
      <c r="AL376" s="171">
        <f t="shared" si="427"/>
        <v>0</v>
      </c>
      <c r="AM376" s="399">
        <f t="shared" si="428"/>
        <v>0</v>
      </c>
      <c r="AN376" s="399">
        <f>COUNTIF($B$12:B376,B376)</f>
        <v>0</v>
      </c>
      <c r="AO376" s="399"/>
      <c r="AP376" s="399" t="str">
        <f t="shared" si="429"/>
        <v/>
      </c>
      <c r="AQ376" s="399" t="str">
        <f t="shared" si="429"/>
        <v/>
      </c>
      <c r="AR376" s="399" t="str">
        <f t="shared" si="429"/>
        <v/>
      </c>
      <c r="AS376" s="399" t="str">
        <f t="shared" si="423"/>
        <v/>
      </c>
      <c r="AT376" s="399">
        <f t="shared" si="430"/>
        <v>0</v>
      </c>
      <c r="AU376" s="399" t="str">
        <f t="shared" si="431"/>
        <v/>
      </c>
      <c r="AV376" s="399" t="str">
        <f t="shared" si="432"/>
        <v/>
      </c>
      <c r="AW376" s="399" t="str">
        <f t="shared" si="433"/>
        <v/>
      </c>
      <c r="AX376" s="399" t="str">
        <f t="shared" si="434"/>
        <v/>
      </c>
      <c r="AY376" s="399" t="str">
        <f t="shared" si="435"/>
        <v/>
      </c>
      <c r="AZ376" s="399" t="str">
        <f t="shared" si="500"/>
        <v/>
      </c>
      <c r="BA376" s="399" t="str">
        <f t="shared" si="500"/>
        <v/>
      </c>
      <c r="BB376" s="399" t="str">
        <f t="shared" si="500"/>
        <v/>
      </c>
      <c r="BC376" s="399" t="str">
        <f t="shared" si="500"/>
        <v/>
      </c>
      <c r="BD376" s="403" t="str">
        <f t="shared" si="500"/>
        <v/>
      </c>
      <c r="BE376" s="393">
        <f t="shared" si="436"/>
        <v>0</v>
      </c>
      <c r="BG376" s="399">
        <f t="shared" si="437"/>
        <v>0</v>
      </c>
      <c r="BH376" s="399">
        <f t="shared" si="438"/>
        <v>0</v>
      </c>
      <c r="BI376" s="412">
        <f t="shared" si="439"/>
        <v>0</v>
      </c>
      <c r="BJ376" s="413">
        <f t="shared" si="424"/>
        <v>0</v>
      </c>
      <c r="BK376" s="398" t="str">
        <f t="shared" si="425"/>
        <v>0</v>
      </c>
      <c r="BL376" s="398" t="str">
        <f t="shared" si="426"/>
        <v>0</v>
      </c>
      <c r="BM376" s="412">
        <f t="shared" si="440"/>
        <v>0</v>
      </c>
      <c r="BN376" s="412" t="str">
        <f t="shared" si="441"/>
        <v>0m0</v>
      </c>
      <c r="BO376" s="399">
        <f t="shared" si="442"/>
        <v>0</v>
      </c>
      <c r="BP376" s="399">
        <f t="shared" si="443"/>
        <v>0</v>
      </c>
      <c r="BQ376" s="412">
        <f t="shared" si="444"/>
        <v>0</v>
      </c>
      <c r="BR376" s="413">
        <f t="shared" si="445"/>
        <v>0</v>
      </c>
      <c r="BS376" s="398" t="str">
        <f t="shared" si="446"/>
        <v>0</v>
      </c>
      <c r="BT376" s="398" t="str">
        <f t="shared" si="447"/>
        <v>0</v>
      </c>
      <c r="BU376" s="412">
        <f t="shared" si="448"/>
        <v>0</v>
      </c>
      <c r="BV376" s="412" t="str">
        <f t="shared" si="449"/>
        <v>0m0</v>
      </c>
      <c r="BW376" s="399">
        <f t="shared" si="450"/>
        <v>0</v>
      </c>
      <c r="BX376" s="399">
        <f t="shared" si="451"/>
        <v>0</v>
      </c>
      <c r="BY376" s="412">
        <f t="shared" si="452"/>
        <v>0</v>
      </c>
      <c r="BZ376" s="413">
        <f t="shared" si="453"/>
        <v>0</v>
      </c>
      <c r="CA376" s="398" t="str">
        <f t="shared" si="454"/>
        <v>0</v>
      </c>
      <c r="CB376" s="398" t="str">
        <f t="shared" si="455"/>
        <v>0</v>
      </c>
      <c r="CC376" s="412">
        <f t="shared" si="456"/>
        <v>0</v>
      </c>
      <c r="CD376" s="412" t="str">
        <f t="shared" si="457"/>
        <v>0m0</v>
      </c>
      <c r="CE376" s="399">
        <f t="shared" si="458"/>
        <v>0</v>
      </c>
      <c r="CF376" s="399">
        <f t="shared" si="459"/>
        <v>0</v>
      </c>
      <c r="CG376" s="412">
        <f t="shared" si="460"/>
        <v>0</v>
      </c>
      <c r="CH376" s="413">
        <f t="shared" si="461"/>
        <v>0</v>
      </c>
      <c r="CI376" s="398" t="str">
        <f t="shared" si="462"/>
        <v>0</v>
      </c>
      <c r="CJ376" s="398" t="str">
        <f t="shared" si="463"/>
        <v>0</v>
      </c>
      <c r="CK376" s="412">
        <f t="shared" si="464"/>
        <v>0</v>
      </c>
      <c r="CL376" s="412" t="str">
        <f t="shared" si="465"/>
        <v>0m0</v>
      </c>
      <c r="CM376" s="399">
        <f t="shared" si="466"/>
        <v>0</v>
      </c>
      <c r="CN376" s="399">
        <f t="shared" si="467"/>
        <v>0</v>
      </c>
      <c r="CO376" s="412">
        <f t="shared" si="468"/>
        <v>0</v>
      </c>
      <c r="CP376" s="413">
        <f t="shared" si="469"/>
        <v>0</v>
      </c>
      <c r="CQ376" s="398" t="str">
        <f t="shared" si="470"/>
        <v>0</v>
      </c>
      <c r="CR376" s="398" t="str">
        <f t="shared" si="471"/>
        <v>0</v>
      </c>
      <c r="CS376" s="412">
        <f t="shared" si="472"/>
        <v>0</v>
      </c>
      <c r="CT376" s="412" t="str">
        <f t="shared" si="473"/>
        <v>0m0</v>
      </c>
      <c r="CU376" s="412">
        <f t="shared" si="474"/>
        <v>0</v>
      </c>
      <c r="CV376" s="412">
        <f t="shared" si="475"/>
        <v>0</v>
      </c>
      <c r="CW376" s="412">
        <f t="shared" si="476"/>
        <v>0</v>
      </c>
      <c r="CX376" s="412">
        <f t="shared" si="477"/>
        <v>0</v>
      </c>
      <c r="CY376" s="412">
        <f t="shared" si="478"/>
        <v>0</v>
      </c>
      <c r="CZ376" s="412" t="str">
        <f t="shared" si="479"/>
        <v/>
      </c>
      <c r="DA376" s="412" t="str">
        <f t="shared" si="480"/>
        <v/>
      </c>
      <c r="DB376" s="412" t="str">
        <f t="shared" si="481"/>
        <v/>
      </c>
      <c r="DC376" s="412" t="str">
        <f t="shared" si="482"/>
        <v/>
      </c>
      <c r="DD376" s="412" t="str">
        <f t="shared" si="483"/>
        <v/>
      </c>
      <c r="DE376" s="412"/>
      <c r="DF376" s="411"/>
      <c r="DG376" s="412" t="str">
        <f t="shared" si="484"/>
        <v/>
      </c>
      <c r="DH376" s="412" t="str">
        <f t="shared" si="485"/>
        <v/>
      </c>
      <c r="DI376" s="412">
        <f t="shared" si="486"/>
        <v>0</v>
      </c>
      <c r="DJ376" s="412" t="str">
        <f t="shared" si="487"/>
        <v/>
      </c>
      <c r="DK376" s="412" t="str">
        <f t="shared" si="488"/>
        <v/>
      </c>
      <c r="DL376" s="412" t="str">
        <f t="shared" si="489"/>
        <v/>
      </c>
      <c r="DM376" s="412" t="str">
        <f t="shared" si="490"/>
        <v/>
      </c>
      <c r="DN376" s="412" t="str">
        <f t="shared" si="491"/>
        <v/>
      </c>
      <c r="DO376" s="412" t="str">
        <f t="shared" si="492"/>
        <v/>
      </c>
    </row>
    <row r="377" spans="1:119" s="157" customFormat="1" ht="18" hidden="1" customHeight="1">
      <c r="A377" s="161" t="str">
        <f t="shared" si="501"/>
        <v/>
      </c>
      <c r="B377" s="158"/>
      <c r="C377" s="31" t="str">
        <f>IF(B377="","",VLOOKUP(B377,学連登録!$C$2:$G$3000,2,FALSE))</f>
        <v/>
      </c>
      <c r="D377" s="32" t="str">
        <f>IF(B377="","",VLOOKUP(B377,学連登録!$C$2:$G$3000,3,FALSE))</f>
        <v/>
      </c>
      <c r="E377" s="33" t="str">
        <f>IF(B377="","",VLOOKUP(B377,学連登録!$C$2:$G$3000,4,FALSE))</f>
        <v/>
      </c>
      <c r="F377" s="383" t="str">
        <f>IF(B377="","",VLOOKUP(B377,学連登録!$C$2:$I$3000,7,FALSE))</f>
        <v/>
      </c>
      <c r="G377" s="160"/>
      <c r="H377" s="905"/>
      <c r="I377" s="907"/>
      <c r="J377" s="160"/>
      <c r="K377" s="905"/>
      <c r="L377" s="906"/>
      <c r="M377" s="160"/>
      <c r="N377" s="819"/>
      <c r="O377" s="820"/>
      <c r="P377" s="159"/>
      <c r="Q377" s="905"/>
      <c r="R377" s="906"/>
      <c r="S377" s="159"/>
      <c r="T377" s="905"/>
      <c r="U377" s="906"/>
      <c r="V377" s="103" t="str">
        <f>IF(B377="","",VLOOKUP(B377,学連登録!$C$2:$H$3000,6,FALSE))</f>
        <v/>
      </c>
      <c r="Y377" s="118" t="str">
        <f t="shared" si="493"/>
        <v/>
      </c>
      <c r="Z377" s="97" t="str">
        <f>IF(G377="","",VLOOKUP(G377,種目名!$R$5:$T$104,3,0))</f>
        <v/>
      </c>
      <c r="AA377" s="99" t="str">
        <f>IF(J377="","",VLOOKUP(J377,種目名!$R$5:$T$104,3,0))</f>
        <v/>
      </c>
      <c r="AB377" s="119" t="str">
        <f>IF(M377="","",VLOOKUP(M377,種目名!$R$5:$T$104,3,0))</f>
        <v/>
      </c>
      <c r="AC377" s="119" t="str">
        <f>IF(P377="","",VLOOKUP(AF377,種目名!$R$5:$T$104,3,0))</f>
        <v/>
      </c>
      <c r="AD377" s="120" t="str">
        <f>IF(S377="","",VLOOKUP(AI377,種目名!$R$5:$T$104,3,0))</f>
        <v/>
      </c>
      <c r="AE377" s="117">
        <f t="shared" si="494"/>
        <v>0</v>
      </c>
      <c r="AF377" s="157" t="str">
        <f t="shared" si="495"/>
        <v/>
      </c>
      <c r="AG377" s="157" t="str">
        <f t="shared" si="496"/>
        <v/>
      </c>
      <c r="AH377" s="157">
        <f t="shared" si="497"/>
        <v>0</v>
      </c>
      <c r="AI377" s="157" t="str">
        <f t="shared" si="498"/>
        <v/>
      </c>
      <c r="AJ377" s="157" t="str">
        <f t="shared" si="499"/>
        <v/>
      </c>
      <c r="AK377" s="390"/>
      <c r="AL377" s="171">
        <f t="shared" si="427"/>
        <v>0</v>
      </c>
      <c r="AM377" s="399">
        <f t="shared" si="428"/>
        <v>0</v>
      </c>
      <c r="AN377" s="399">
        <f>COUNTIF($B$12:B377,B377)</f>
        <v>0</v>
      </c>
      <c r="AO377" s="399"/>
      <c r="AP377" s="399" t="str">
        <f t="shared" si="429"/>
        <v/>
      </c>
      <c r="AQ377" s="399" t="str">
        <f t="shared" si="429"/>
        <v/>
      </c>
      <c r="AR377" s="399" t="str">
        <f t="shared" si="429"/>
        <v/>
      </c>
      <c r="AS377" s="399" t="str">
        <f t="shared" si="423"/>
        <v/>
      </c>
      <c r="AT377" s="399">
        <f t="shared" si="430"/>
        <v>0</v>
      </c>
      <c r="AU377" s="399" t="str">
        <f t="shared" si="431"/>
        <v/>
      </c>
      <c r="AV377" s="399" t="str">
        <f t="shared" si="432"/>
        <v/>
      </c>
      <c r="AW377" s="399" t="str">
        <f t="shared" si="433"/>
        <v/>
      </c>
      <c r="AX377" s="399" t="str">
        <f t="shared" si="434"/>
        <v/>
      </c>
      <c r="AY377" s="399" t="str">
        <f t="shared" si="435"/>
        <v/>
      </c>
      <c r="AZ377" s="399" t="str">
        <f t="shared" si="500"/>
        <v/>
      </c>
      <c r="BA377" s="399" t="str">
        <f t="shared" si="500"/>
        <v/>
      </c>
      <c r="BB377" s="399" t="str">
        <f t="shared" si="500"/>
        <v/>
      </c>
      <c r="BC377" s="399" t="str">
        <f t="shared" si="500"/>
        <v/>
      </c>
      <c r="BD377" s="403" t="str">
        <f t="shared" si="500"/>
        <v/>
      </c>
      <c r="BE377" s="393">
        <f t="shared" si="436"/>
        <v>0</v>
      </c>
      <c r="BG377" s="399">
        <f t="shared" si="437"/>
        <v>0</v>
      </c>
      <c r="BH377" s="399">
        <f t="shared" si="438"/>
        <v>0</v>
      </c>
      <c r="BI377" s="412">
        <f t="shared" si="439"/>
        <v>0</v>
      </c>
      <c r="BJ377" s="413">
        <f t="shared" si="424"/>
        <v>0</v>
      </c>
      <c r="BK377" s="398" t="str">
        <f t="shared" si="425"/>
        <v>0</v>
      </c>
      <c r="BL377" s="398" t="str">
        <f t="shared" si="426"/>
        <v>0</v>
      </c>
      <c r="BM377" s="412">
        <f t="shared" si="440"/>
        <v>0</v>
      </c>
      <c r="BN377" s="412" t="str">
        <f t="shared" si="441"/>
        <v>0m0</v>
      </c>
      <c r="BO377" s="399">
        <f t="shared" si="442"/>
        <v>0</v>
      </c>
      <c r="BP377" s="399">
        <f t="shared" si="443"/>
        <v>0</v>
      </c>
      <c r="BQ377" s="412">
        <f t="shared" si="444"/>
        <v>0</v>
      </c>
      <c r="BR377" s="413">
        <f t="shared" si="445"/>
        <v>0</v>
      </c>
      <c r="BS377" s="398" t="str">
        <f t="shared" si="446"/>
        <v>0</v>
      </c>
      <c r="BT377" s="398" t="str">
        <f t="shared" si="447"/>
        <v>0</v>
      </c>
      <c r="BU377" s="412">
        <f t="shared" si="448"/>
        <v>0</v>
      </c>
      <c r="BV377" s="412" t="str">
        <f t="shared" si="449"/>
        <v>0m0</v>
      </c>
      <c r="BW377" s="399">
        <f t="shared" si="450"/>
        <v>0</v>
      </c>
      <c r="BX377" s="399">
        <f t="shared" si="451"/>
        <v>0</v>
      </c>
      <c r="BY377" s="412">
        <f t="shared" si="452"/>
        <v>0</v>
      </c>
      <c r="BZ377" s="413">
        <f t="shared" si="453"/>
        <v>0</v>
      </c>
      <c r="CA377" s="398" t="str">
        <f t="shared" si="454"/>
        <v>0</v>
      </c>
      <c r="CB377" s="398" t="str">
        <f t="shared" si="455"/>
        <v>0</v>
      </c>
      <c r="CC377" s="412">
        <f t="shared" si="456"/>
        <v>0</v>
      </c>
      <c r="CD377" s="412" t="str">
        <f t="shared" si="457"/>
        <v>0m0</v>
      </c>
      <c r="CE377" s="399">
        <f t="shared" si="458"/>
        <v>0</v>
      </c>
      <c r="CF377" s="399">
        <f t="shared" si="459"/>
        <v>0</v>
      </c>
      <c r="CG377" s="412">
        <f t="shared" si="460"/>
        <v>0</v>
      </c>
      <c r="CH377" s="413">
        <f t="shared" si="461"/>
        <v>0</v>
      </c>
      <c r="CI377" s="398" t="str">
        <f t="shared" si="462"/>
        <v>0</v>
      </c>
      <c r="CJ377" s="398" t="str">
        <f t="shared" si="463"/>
        <v>0</v>
      </c>
      <c r="CK377" s="412">
        <f t="shared" si="464"/>
        <v>0</v>
      </c>
      <c r="CL377" s="412" t="str">
        <f t="shared" si="465"/>
        <v>0m0</v>
      </c>
      <c r="CM377" s="399">
        <f t="shared" si="466"/>
        <v>0</v>
      </c>
      <c r="CN377" s="399">
        <f t="shared" si="467"/>
        <v>0</v>
      </c>
      <c r="CO377" s="412">
        <f t="shared" si="468"/>
        <v>0</v>
      </c>
      <c r="CP377" s="413">
        <f t="shared" si="469"/>
        <v>0</v>
      </c>
      <c r="CQ377" s="398" t="str">
        <f t="shared" si="470"/>
        <v>0</v>
      </c>
      <c r="CR377" s="398" t="str">
        <f t="shared" si="471"/>
        <v>0</v>
      </c>
      <c r="CS377" s="412">
        <f t="shared" si="472"/>
        <v>0</v>
      </c>
      <c r="CT377" s="412" t="str">
        <f t="shared" si="473"/>
        <v>0m0</v>
      </c>
      <c r="CU377" s="412">
        <f t="shared" si="474"/>
        <v>0</v>
      </c>
      <c r="CV377" s="412">
        <f t="shared" si="475"/>
        <v>0</v>
      </c>
      <c r="CW377" s="412">
        <f t="shared" si="476"/>
        <v>0</v>
      </c>
      <c r="CX377" s="412">
        <f t="shared" si="477"/>
        <v>0</v>
      </c>
      <c r="CY377" s="412">
        <f t="shared" si="478"/>
        <v>0</v>
      </c>
      <c r="CZ377" s="412" t="str">
        <f t="shared" si="479"/>
        <v/>
      </c>
      <c r="DA377" s="412" t="str">
        <f t="shared" si="480"/>
        <v/>
      </c>
      <c r="DB377" s="412" t="str">
        <f t="shared" si="481"/>
        <v/>
      </c>
      <c r="DC377" s="412" t="str">
        <f t="shared" si="482"/>
        <v/>
      </c>
      <c r="DD377" s="412" t="str">
        <f t="shared" si="483"/>
        <v/>
      </c>
      <c r="DE377" s="412"/>
      <c r="DF377" s="411"/>
      <c r="DG377" s="412" t="str">
        <f t="shared" si="484"/>
        <v/>
      </c>
      <c r="DH377" s="412" t="str">
        <f t="shared" si="485"/>
        <v/>
      </c>
      <c r="DI377" s="412">
        <f t="shared" si="486"/>
        <v>0</v>
      </c>
      <c r="DJ377" s="412" t="str">
        <f t="shared" si="487"/>
        <v/>
      </c>
      <c r="DK377" s="412" t="str">
        <f t="shared" si="488"/>
        <v/>
      </c>
      <c r="DL377" s="412" t="str">
        <f t="shared" si="489"/>
        <v/>
      </c>
      <c r="DM377" s="412" t="str">
        <f t="shared" si="490"/>
        <v/>
      </c>
      <c r="DN377" s="412" t="str">
        <f t="shared" si="491"/>
        <v/>
      </c>
      <c r="DO377" s="412" t="str">
        <f t="shared" si="492"/>
        <v/>
      </c>
    </row>
    <row r="378" spans="1:119" s="157" customFormat="1" ht="18" hidden="1" customHeight="1">
      <c r="A378" s="161" t="str">
        <f t="shared" si="501"/>
        <v/>
      </c>
      <c r="B378" s="158"/>
      <c r="C378" s="31" t="str">
        <f>IF(B378="","",VLOOKUP(B378,学連登録!$C$2:$G$3000,2,FALSE))</f>
        <v/>
      </c>
      <c r="D378" s="32" t="str">
        <f>IF(B378="","",VLOOKUP(B378,学連登録!$C$2:$G$3000,3,FALSE))</f>
        <v/>
      </c>
      <c r="E378" s="33" t="str">
        <f>IF(B378="","",VLOOKUP(B378,学連登録!$C$2:$G$3000,4,FALSE))</f>
        <v/>
      </c>
      <c r="F378" s="383" t="str">
        <f>IF(B378="","",VLOOKUP(B378,学連登録!$C$2:$I$3000,7,FALSE))</f>
        <v/>
      </c>
      <c r="G378" s="160"/>
      <c r="H378" s="905"/>
      <c r="I378" s="907"/>
      <c r="J378" s="160"/>
      <c r="K378" s="905"/>
      <c r="L378" s="906"/>
      <c r="M378" s="160"/>
      <c r="N378" s="819"/>
      <c r="O378" s="820"/>
      <c r="P378" s="159"/>
      <c r="Q378" s="905"/>
      <c r="R378" s="906"/>
      <c r="S378" s="159"/>
      <c r="T378" s="905"/>
      <c r="U378" s="906"/>
      <c r="V378" s="103" t="str">
        <f>IF(B378="","",VLOOKUP(B378,学連登録!$C$2:$H$3000,6,FALSE))</f>
        <v/>
      </c>
      <c r="Y378" s="118" t="str">
        <f t="shared" si="493"/>
        <v/>
      </c>
      <c r="Z378" s="97" t="str">
        <f>IF(G378="","",VLOOKUP(G378,種目名!$R$5:$T$104,3,0))</f>
        <v/>
      </c>
      <c r="AA378" s="99" t="str">
        <f>IF(J378="","",VLOOKUP(J378,種目名!$R$5:$T$104,3,0))</f>
        <v/>
      </c>
      <c r="AB378" s="119" t="str">
        <f>IF(M378="","",VLOOKUP(M378,種目名!$R$5:$T$104,3,0))</f>
        <v/>
      </c>
      <c r="AC378" s="119" t="str">
        <f>IF(P378="","",VLOOKUP(AF378,種目名!$R$5:$T$104,3,0))</f>
        <v/>
      </c>
      <c r="AD378" s="120" t="str">
        <f>IF(S378="","",VLOOKUP(AI378,種目名!$R$5:$T$104,3,0))</f>
        <v/>
      </c>
      <c r="AE378" s="117">
        <f t="shared" si="494"/>
        <v>0</v>
      </c>
      <c r="AF378" s="157" t="str">
        <f t="shared" si="495"/>
        <v/>
      </c>
      <c r="AG378" s="157" t="str">
        <f t="shared" si="496"/>
        <v/>
      </c>
      <c r="AH378" s="157">
        <f t="shared" si="497"/>
        <v>0</v>
      </c>
      <c r="AI378" s="157" t="str">
        <f t="shared" si="498"/>
        <v/>
      </c>
      <c r="AJ378" s="157" t="str">
        <f t="shared" si="499"/>
        <v/>
      </c>
      <c r="AK378" s="390"/>
      <c r="AL378" s="171">
        <f t="shared" si="427"/>
        <v>0</v>
      </c>
      <c r="AM378" s="399">
        <f t="shared" si="428"/>
        <v>0</v>
      </c>
      <c r="AN378" s="399">
        <f>COUNTIF($B$12:B378,B378)</f>
        <v>0</v>
      </c>
      <c r="AO378" s="399"/>
      <c r="AP378" s="399" t="str">
        <f t="shared" si="429"/>
        <v/>
      </c>
      <c r="AQ378" s="399" t="str">
        <f t="shared" si="429"/>
        <v/>
      </c>
      <c r="AR378" s="399" t="str">
        <f t="shared" si="429"/>
        <v/>
      </c>
      <c r="AS378" s="399" t="str">
        <f t="shared" si="423"/>
        <v/>
      </c>
      <c r="AT378" s="399">
        <f t="shared" si="430"/>
        <v>0</v>
      </c>
      <c r="AU378" s="399" t="str">
        <f t="shared" si="431"/>
        <v/>
      </c>
      <c r="AV378" s="399" t="str">
        <f t="shared" si="432"/>
        <v/>
      </c>
      <c r="AW378" s="399" t="str">
        <f t="shared" si="433"/>
        <v/>
      </c>
      <c r="AX378" s="399" t="str">
        <f t="shared" si="434"/>
        <v/>
      </c>
      <c r="AY378" s="399" t="str">
        <f t="shared" si="435"/>
        <v/>
      </c>
      <c r="AZ378" s="399" t="str">
        <f t="shared" si="500"/>
        <v/>
      </c>
      <c r="BA378" s="399" t="str">
        <f t="shared" si="500"/>
        <v/>
      </c>
      <c r="BB378" s="399" t="str">
        <f t="shared" si="500"/>
        <v/>
      </c>
      <c r="BC378" s="399" t="str">
        <f t="shared" si="500"/>
        <v/>
      </c>
      <c r="BD378" s="403" t="str">
        <f t="shared" si="500"/>
        <v/>
      </c>
      <c r="BE378" s="393">
        <f t="shared" si="436"/>
        <v>0</v>
      </c>
      <c r="BG378" s="399">
        <f t="shared" si="437"/>
        <v>0</v>
      </c>
      <c r="BH378" s="399">
        <f t="shared" si="438"/>
        <v>0</v>
      </c>
      <c r="BI378" s="412">
        <f t="shared" si="439"/>
        <v>0</v>
      </c>
      <c r="BJ378" s="413">
        <f t="shared" si="424"/>
        <v>0</v>
      </c>
      <c r="BK378" s="398" t="str">
        <f t="shared" si="425"/>
        <v>0</v>
      </c>
      <c r="BL378" s="398" t="str">
        <f t="shared" si="426"/>
        <v>0</v>
      </c>
      <c r="BM378" s="412">
        <f t="shared" si="440"/>
        <v>0</v>
      </c>
      <c r="BN378" s="412" t="str">
        <f t="shared" si="441"/>
        <v>0m0</v>
      </c>
      <c r="BO378" s="399">
        <f t="shared" si="442"/>
        <v>0</v>
      </c>
      <c r="BP378" s="399">
        <f t="shared" si="443"/>
        <v>0</v>
      </c>
      <c r="BQ378" s="412">
        <f t="shared" si="444"/>
        <v>0</v>
      </c>
      <c r="BR378" s="413">
        <f t="shared" si="445"/>
        <v>0</v>
      </c>
      <c r="BS378" s="398" t="str">
        <f t="shared" si="446"/>
        <v>0</v>
      </c>
      <c r="BT378" s="398" t="str">
        <f t="shared" si="447"/>
        <v>0</v>
      </c>
      <c r="BU378" s="412">
        <f t="shared" si="448"/>
        <v>0</v>
      </c>
      <c r="BV378" s="412" t="str">
        <f t="shared" si="449"/>
        <v>0m0</v>
      </c>
      <c r="BW378" s="399">
        <f t="shared" si="450"/>
        <v>0</v>
      </c>
      <c r="BX378" s="399">
        <f t="shared" si="451"/>
        <v>0</v>
      </c>
      <c r="BY378" s="412">
        <f t="shared" si="452"/>
        <v>0</v>
      </c>
      <c r="BZ378" s="413">
        <f t="shared" si="453"/>
        <v>0</v>
      </c>
      <c r="CA378" s="398" t="str">
        <f t="shared" si="454"/>
        <v>0</v>
      </c>
      <c r="CB378" s="398" t="str">
        <f t="shared" si="455"/>
        <v>0</v>
      </c>
      <c r="CC378" s="412">
        <f t="shared" si="456"/>
        <v>0</v>
      </c>
      <c r="CD378" s="412" t="str">
        <f t="shared" si="457"/>
        <v>0m0</v>
      </c>
      <c r="CE378" s="399">
        <f t="shared" si="458"/>
        <v>0</v>
      </c>
      <c r="CF378" s="399">
        <f t="shared" si="459"/>
        <v>0</v>
      </c>
      <c r="CG378" s="412">
        <f t="shared" si="460"/>
        <v>0</v>
      </c>
      <c r="CH378" s="413">
        <f t="shared" si="461"/>
        <v>0</v>
      </c>
      <c r="CI378" s="398" t="str">
        <f t="shared" si="462"/>
        <v>0</v>
      </c>
      <c r="CJ378" s="398" t="str">
        <f t="shared" si="463"/>
        <v>0</v>
      </c>
      <c r="CK378" s="412">
        <f t="shared" si="464"/>
        <v>0</v>
      </c>
      <c r="CL378" s="412" t="str">
        <f t="shared" si="465"/>
        <v>0m0</v>
      </c>
      <c r="CM378" s="399">
        <f t="shared" si="466"/>
        <v>0</v>
      </c>
      <c r="CN378" s="399">
        <f t="shared" si="467"/>
        <v>0</v>
      </c>
      <c r="CO378" s="412">
        <f t="shared" si="468"/>
        <v>0</v>
      </c>
      <c r="CP378" s="413">
        <f t="shared" si="469"/>
        <v>0</v>
      </c>
      <c r="CQ378" s="398" t="str">
        <f t="shared" si="470"/>
        <v>0</v>
      </c>
      <c r="CR378" s="398" t="str">
        <f t="shared" si="471"/>
        <v>0</v>
      </c>
      <c r="CS378" s="412">
        <f t="shared" si="472"/>
        <v>0</v>
      </c>
      <c r="CT378" s="412" t="str">
        <f t="shared" si="473"/>
        <v>0m0</v>
      </c>
      <c r="CU378" s="412">
        <f t="shared" si="474"/>
        <v>0</v>
      </c>
      <c r="CV378" s="412">
        <f t="shared" si="475"/>
        <v>0</v>
      </c>
      <c r="CW378" s="412">
        <f t="shared" si="476"/>
        <v>0</v>
      </c>
      <c r="CX378" s="412">
        <f t="shared" si="477"/>
        <v>0</v>
      </c>
      <c r="CY378" s="412">
        <f t="shared" si="478"/>
        <v>0</v>
      </c>
      <c r="CZ378" s="412" t="str">
        <f t="shared" si="479"/>
        <v/>
      </c>
      <c r="DA378" s="412" t="str">
        <f t="shared" si="480"/>
        <v/>
      </c>
      <c r="DB378" s="412" t="str">
        <f t="shared" si="481"/>
        <v/>
      </c>
      <c r="DC378" s="412" t="str">
        <f t="shared" si="482"/>
        <v/>
      </c>
      <c r="DD378" s="412" t="str">
        <f t="shared" si="483"/>
        <v/>
      </c>
      <c r="DE378" s="412"/>
      <c r="DF378" s="411"/>
      <c r="DG378" s="412" t="str">
        <f t="shared" si="484"/>
        <v/>
      </c>
      <c r="DH378" s="412" t="str">
        <f t="shared" si="485"/>
        <v/>
      </c>
      <c r="DI378" s="412">
        <f t="shared" si="486"/>
        <v>0</v>
      </c>
      <c r="DJ378" s="412" t="str">
        <f t="shared" si="487"/>
        <v/>
      </c>
      <c r="DK378" s="412" t="str">
        <f t="shared" si="488"/>
        <v/>
      </c>
      <c r="DL378" s="412" t="str">
        <f t="shared" si="489"/>
        <v/>
      </c>
      <c r="DM378" s="412" t="str">
        <f t="shared" si="490"/>
        <v/>
      </c>
      <c r="DN378" s="412" t="str">
        <f t="shared" si="491"/>
        <v/>
      </c>
      <c r="DO378" s="412" t="str">
        <f t="shared" si="492"/>
        <v/>
      </c>
    </row>
    <row r="379" spans="1:119" s="157" customFormat="1" ht="18" hidden="1" customHeight="1">
      <c r="A379" s="161" t="str">
        <f t="shared" si="501"/>
        <v/>
      </c>
      <c r="B379" s="158"/>
      <c r="C379" s="31" t="str">
        <f>IF(B379="","",VLOOKUP(B379,学連登録!$C$2:$G$3000,2,FALSE))</f>
        <v/>
      </c>
      <c r="D379" s="32" t="str">
        <f>IF(B379="","",VLOOKUP(B379,学連登録!$C$2:$G$3000,3,FALSE))</f>
        <v/>
      </c>
      <c r="E379" s="33" t="str">
        <f>IF(B379="","",VLOOKUP(B379,学連登録!$C$2:$G$3000,4,FALSE))</f>
        <v/>
      </c>
      <c r="F379" s="383" t="str">
        <f>IF(B379="","",VLOOKUP(B379,学連登録!$C$2:$I$3000,7,FALSE))</f>
        <v/>
      </c>
      <c r="G379" s="160"/>
      <c r="H379" s="905"/>
      <c r="I379" s="907"/>
      <c r="J379" s="160"/>
      <c r="K379" s="905"/>
      <c r="L379" s="906"/>
      <c r="M379" s="160"/>
      <c r="N379" s="819"/>
      <c r="O379" s="820"/>
      <c r="P379" s="159"/>
      <c r="Q379" s="905"/>
      <c r="R379" s="906"/>
      <c r="S379" s="159"/>
      <c r="T379" s="905"/>
      <c r="U379" s="906"/>
      <c r="V379" s="103" t="str">
        <f>IF(B379="","",VLOOKUP(B379,学連登録!$C$2:$H$3000,6,FALSE))</f>
        <v/>
      </c>
      <c r="Y379" s="118" t="str">
        <f t="shared" si="493"/>
        <v/>
      </c>
      <c r="Z379" s="97" t="str">
        <f>IF(G379="","",VLOOKUP(G379,種目名!$R$5:$T$104,3,0))</f>
        <v/>
      </c>
      <c r="AA379" s="99" t="str">
        <f>IF(J379="","",VLOOKUP(J379,種目名!$R$5:$T$104,3,0))</f>
        <v/>
      </c>
      <c r="AB379" s="119" t="str">
        <f>IF(M379="","",VLOOKUP(M379,種目名!$R$5:$T$104,3,0))</f>
        <v/>
      </c>
      <c r="AC379" s="119" t="str">
        <f>IF(P379="","",VLOOKUP(AF379,種目名!$R$5:$T$104,3,0))</f>
        <v/>
      </c>
      <c r="AD379" s="120" t="str">
        <f>IF(S379="","",VLOOKUP(AI379,種目名!$R$5:$T$104,3,0))</f>
        <v/>
      </c>
      <c r="AE379" s="117">
        <f t="shared" si="494"/>
        <v>0</v>
      </c>
      <c r="AF379" s="157" t="str">
        <f t="shared" si="495"/>
        <v/>
      </c>
      <c r="AG379" s="157" t="str">
        <f t="shared" si="496"/>
        <v/>
      </c>
      <c r="AH379" s="157">
        <f t="shared" si="497"/>
        <v>0</v>
      </c>
      <c r="AI379" s="157" t="str">
        <f t="shared" si="498"/>
        <v/>
      </c>
      <c r="AJ379" s="157" t="str">
        <f t="shared" si="499"/>
        <v/>
      </c>
      <c r="AK379" s="390"/>
      <c r="AL379" s="171">
        <f t="shared" si="427"/>
        <v>0</v>
      </c>
      <c r="AM379" s="399">
        <f t="shared" si="428"/>
        <v>0</v>
      </c>
      <c r="AN379" s="399">
        <f>COUNTIF($B$12:B379,B379)</f>
        <v>0</v>
      </c>
      <c r="AO379" s="399"/>
      <c r="AP379" s="399" t="str">
        <f t="shared" si="429"/>
        <v/>
      </c>
      <c r="AQ379" s="399" t="str">
        <f t="shared" si="429"/>
        <v/>
      </c>
      <c r="AR379" s="399" t="str">
        <f t="shared" si="429"/>
        <v/>
      </c>
      <c r="AS379" s="399" t="str">
        <f t="shared" si="423"/>
        <v/>
      </c>
      <c r="AT379" s="399">
        <f t="shared" si="430"/>
        <v>0</v>
      </c>
      <c r="AU379" s="399" t="str">
        <f t="shared" si="431"/>
        <v/>
      </c>
      <c r="AV379" s="399" t="str">
        <f t="shared" si="432"/>
        <v/>
      </c>
      <c r="AW379" s="399" t="str">
        <f t="shared" si="433"/>
        <v/>
      </c>
      <c r="AX379" s="399" t="str">
        <f t="shared" si="434"/>
        <v/>
      </c>
      <c r="AY379" s="399" t="str">
        <f t="shared" si="435"/>
        <v/>
      </c>
      <c r="AZ379" s="399" t="str">
        <f t="shared" si="500"/>
        <v/>
      </c>
      <c r="BA379" s="399" t="str">
        <f t="shared" si="500"/>
        <v/>
      </c>
      <c r="BB379" s="399" t="str">
        <f t="shared" si="500"/>
        <v/>
      </c>
      <c r="BC379" s="399" t="str">
        <f t="shared" si="500"/>
        <v/>
      </c>
      <c r="BD379" s="403" t="str">
        <f t="shared" si="500"/>
        <v/>
      </c>
      <c r="BE379" s="393">
        <f t="shared" si="436"/>
        <v>0</v>
      </c>
      <c r="BG379" s="399">
        <f t="shared" si="437"/>
        <v>0</v>
      </c>
      <c r="BH379" s="399">
        <f t="shared" si="438"/>
        <v>0</v>
      </c>
      <c r="BI379" s="412">
        <f t="shared" si="439"/>
        <v>0</v>
      </c>
      <c r="BJ379" s="413">
        <f t="shared" si="424"/>
        <v>0</v>
      </c>
      <c r="BK379" s="398" t="str">
        <f t="shared" si="425"/>
        <v>0</v>
      </c>
      <c r="BL379" s="398" t="str">
        <f t="shared" si="426"/>
        <v>0</v>
      </c>
      <c r="BM379" s="412">
        <f t="shared" si="440"/>
        <v>0</v>
      </c>
      <c r="BN379" s="412" t="str">
        <f t="shared" si="441"/>
        <v>0m0</v>
      </c>
      <c r="BO379" s="399">
        <f t="shared" si="442"/>
        <v>0</v>
      </c>
      <c r="BP379" s="399">
        <f t="shared" si="443"/>
        <v>0</v>
      </c>
      <c r="BQ379" s="412">
        <f t="shared" si="444"/>
        <v>0</v>
      </c>
      <c r="BR379" s="413">
        <f t="shared" si="445"/>
        <v>0</v>
      </c>
      <c r="BS379" s="398" t="str">
        <f t="shared" si="446"/>
        <v>0</v>
      </c>
      <c r="BT379" s="398" t="str">
        <f t="shared" si="447"/>
        <v>0</v>
      </c>
      <c r="BU379" s="412">
        <f t="shared" si="448"/>
        <v>0</v>
      </c>
      <c r="BV379" s="412" t="str">
        <f t="shared" si="449"/>
        <v>0m0</v>
      </c>
      <c r="BW379" s="399">
        <f t="shared" si="450"/>
        <v>0</v>
      </c>
      <c r="BX379" s="399">
        <f t="shared" si="451"/>
        <v>0</v>
      </c>
      <c r="BY379" s="412">
        <f t="shared" si="452"/>
        <v>0</v>
      </c>
      <c r="BZ379" s="413">
        <f t="shared" si="453"/>
        <v>0</v>
      </c>
      <c r="CA379" s="398" t="str">
        <f t="shared" si="454"/>
        <v>0</v>
      </c>
      <c r="CB379" s="398" t="str">
        <f t="shared" si="455"/>
        <v>0</v>
      </c>
      <c r="CC379" s="412">
        <f t="shared" si="456"/>
        <v>0</v>
      </c>
      <c r="CD379" s="412" t="str">
        <f t="shared" si="457"/>
        <v>0m0</v>
      </c>
      <c r="CE379" s="399">
        <f t="shared" si="458"/>
        <v>0</v>
      </c>
      <c r="CF379" s="399">
        <f t="shared" si="459"/>
        <v>0</v>
      </c>
      <c r="CG379" s="412">
        <f t="shared" si="460"/>
        <v>0</v>
      </c>
      <c r="CH379" s="413">
        <f t="shared" si="461"/>
        <v>0</v>
      </c>
      <c r="CI379" s="398" t="str">
        <f t="shared" si="462"/>
        <v>0</v>
      </c>
      <c r="CJ379" s="398" t="str">
        <f t="shared" si="463"/>
        <v>0</v>
      </c>
      <c r="CK379" s="412">
        <f t="shared" si="464"/>
        <v>0</v>
      </c>
      <c r="CL379" s="412" t="str">
        <f t="shared" si="465"/>
        <v>0m0</v>
      </c>
      <c r="CM379" s="399">
        <f t="shared" si="466"/>
        <v>0</v>
      </c>
      <c r="CN379" s="399">
        <f t="shared" si="467"/>
        <v>0</v>
      </c>
      <c r="CO379" s="412">
        <f t="shared" si="468"/>
        <v>0</v>
      </c>
      <c r="CP379" s="413">
        <f t="shared" si="469"/>
        <v>0</v>
      </c>
      <c r="CQ379" s="398" t="str">
        <f t="shared" si="470"/>
        <v>0</v>
      </c>
      <c r="CR379" s="398" t="str">
        <f t="shared" si="471"/>
        <v>0</v>
      </c>
      <c r="CS379" s="412">
        <f t="shared" si="472"/>
        <v>0</v>
      </c>
      <c r="CT379" s="412" t="str">
        <f t="shared" si="473"/>
        <v>0m0</v>
      </c>
      <c r="CU379" s="412">
        <f t="shared" si="474"/>
        <v>0</v>
      </c>
      <c r="CV379" s="412">
        <f t="shared" si="475"/>
        <v>0</v>
      </c>
      <c r="CW379" s="412">
        <f t="shared" si="476"/>
        <v>0</v>
      </c>
      <c r="CX379" s="412">
        <f t="shared" si="477"/>
        <v>0</v>
      </c>
      <c r="CY379" s="412">
        <f t="shared" si="478"/>
        <v>0</v>
      </c>
      <c r="CZ379" s="412" t="str">
        <f t="shared" si="479"/>
        <v/>
      </c>
      <c r="DA379" s="412" t="str">
        <f t="shared" si="480"/>
        <v/>
      </c>
      <c r="DB379" s="412" t="str">
        <f t="shared" si="481"/>
        <v/>
      </c>
      <c r="DC379" s="412" t="str">
        <f t="shared" si="482"/>
        <v/>
      </c>
      <c r="DD379" s="412" t="str">
        <f t="shared" si="483"/>
        <v/>
      </c>
      <c r="DE379" s="412"/>
      <c r="DF379" s="411"/>
      <c r="DG379" s="412" t="str">
        <f t="shared" si="484"/>
        <v/>
      </c>
      <c r="DH379" s="412" t="str">
        <f t="shared" si="485"/>
        <v/>
      </c>
      <c r="DI379" s="412">
        <f t="shared" si="486"/>
        <v>0</v>
      </c>
      <c r="DJ379" s="412" t="str">
        <f t="shared" si="487"/>
        <v/>
      </c>
      <c r="DK379" s="412" t="str">
        <f t="shared" si="488"/>
        <v/>
      </c>
      <c r="DL379" s="412" t="str">
        <f t="shared" si="489"/>
        <v/>
      </c>
      <c r="DM379" s="412" t="str">
        <f t="shared" si="490"/>
        <v/>
      </c>
      <c r="DN379" s="412" t="str">
        <f t="shared" si="491"/>
        <v/>
      </c>
      <c r="DO379" s="412" t="str">
        <f t="shared" si="492"/>
        <v/>
      </c>
    </row>
    <row r="380" spans="1:119" s="157" customFormat="1" ht="18" hidden="1" customHeight="1">
      <c r="A380" s="161" t="str">
        <f t="shared" si="501"/>
        <v/>
      </c>
      <c r="B380" s="158"/>
      <c r="C380" s="31" t="str">
        <f>IF(B380="","",VLOOKUP(B380,学連登録!$C$2:$G$3000,2,FALSE))</f>
        <v/>
      </c>
      <c r="D380" s="32" t="str">
        <f>IF(B380="","",VLOOKUP(B380,学連登録!$C$2:$G$3000,3,FALSE))</f>
        <v/>
      </c>
      <c r="E380" s="33" t="str">
        <f>IF(B380="","",VLOOKUP(B380,学連登録!$C$2:$G$3000,4,FALSE))</f>
        <v/>
      </c>
      <c r="F380" s="383" t="str">
        <f>IF(B380="","",VLOOKUP(B380,学連登録!$C$2:$I$3000,7,FALSE))</f>
        <v/>
      </c>
      <c r="G380" s="160"/>
      <c r="H380" s="905"/>
      <c r="I380" s="907"/>
      <c r="J380" s="160"/>
      <c r="K380" s="905"/>
      <c r="L380" s="906"/>
      <c r="M380" s="160"/>
      <c r="N380" s="819"/>
      <c r="O380" s="820"/>
      <c r="P380" s="159"/>
      <c r="Q380" s="905"/>
      <c r="R380" s="906"/>
      <c r="S380" s="159"/>
      <c r="T380" s="905"/>
      <c r="U380" s="906"/>
      <c r="V380" s="103" t="str">
        <f>IF(B380="","",VLOOKUP(B380,学連登録!$C$2:$H$3000,6,FALSE))</f>
        <v/>
      </c>
      <c r="Y380" s="118" t="str">
        <f t="shared" si="493"/>
        <v/>
      </c>
      <c r="Z380" s="97" t="str">
        <f>IF(G380="","",VLOOKUP(G380,種目名!$R$5:$T$104,3,0))</f>
        <v/>
      </c>
      <c r="AA380" s="99" t="str">
        <f>IF(J380="","",VLOOKUP(J380,種目名!$R$5:$T$104,3,0))</f>
        <v/>
      </c>
      <c r="AB380" s="119" t="str">
        <f>IF(M380="","",VLOOKUP(M380,種目名!$R$5:$T$104,3,0))</f>
        <v/>
      </c>
      <c r="AC380" s="119" t="str">
        <f>IF(P380="","",VLOOKUP(AF380,種目名!$R$5:$T$104,3,0))</f>
        <v/>
      </c>
      <c r="AD380" s="120" t="str">
        <f>IF(S380="","",VLOOKUP(AI380,種目名!$R$5:$T$104,3,0))</f>
        <v/>
      </c>
      <c r="AE380" s="117">
        <f t="shared" si="494"/>
        <v>0</v>
      </c>
      <c r="AF380" s="157" t="str">
        <f t="shared" si="495"/>
        <v/>
      </c>
      <c r="AG380" s="157" t="str">
        <f t="shared" si="496"/>
        <v/>
      </c>
      <c r="AH380" s="157">
        <f t="shared" si="497"/>
        <v>0</v>
      </c>
      <c r="AI380" s="157" t="str">
        <f t="shared" si="498"/>
        <v/>
      </c>
      <c r="AJ380" s="157" t="str">
        <f t="shared" si="499"/>
        <v/>
      </c>
      <c r="AK380" s="390"/>
      <c r="AL380" s="171">
        <f t="shared" si="427"/>
        <v>0</v>
      </c>
      <c r="AM380" s="399">
        <f t="shared" si="428"/>
        <v>0</v>
      </c>
      <c r="AN380" s="399">
        <f>COUNTIF($B$12:B380,B380)</f>
        <v>0</v>
      </c>
      <c r="AO380" s="399"/>
      <c r="AP380" s="399" t="str">
        <f t="shared" si="429"/>
        <v/>
      </c>
      <c r="AQ380" s="399" t="str">
        <f t="shared" si="429"/>
        <v/>
      </c>
      <c r="AR380" s="399" t="str">
        <f t="shared" si="429"/>
        <v/>
      </c>
      <c r="AS380" s="399" t="str">
        <f t="shared" si="423"/>
        <v/>
      </c>
      <c r="AT380" s="399">
        <f t="shared" si="430"/>
        <v>0</v>
      </c>
      <c r="AU380" s="399" t="str">
        <f t="shared" si="431"/>
        <v/>
      </c>
      <c r="AV380" s="399" t="str">
        <f t="shared" si="432"/>
        <v/>
      </c>
      <c r="AW380" s="399" t="str">
        <f t="shared" si="433"/>
        <v/>
      </c>
      <c r="AX380" s="399" t="str">
        <f t="shared" si="434"/>
        <v/>
      </c>
      <c r="AY380" s="399" t="str">
        <f t="shared" si="435"/>
        <v/>
      </c>
      <c r="AZ380" s="399" t="str">
        <f t="shared" si="500"/>
        <v/>
      </c>
      <c r="BA380" s="399" t="str">
        <f t="shared" si="500"/>
        <v/>
      </c>
      <c r="BB380" s="399" t="str">
        <f t="shared" si="500"/>
        <v/>
      </c>
      <c r="BC380" s="399" t="str">
        <f t="shared" si="500"/>
        <v/>
      </c>
      <c r="BD380" s="403" t="str">
        <f t="shared" si="500"/>
        <v/>
      </c>
      <c r="BE380" s="393">
        <f t="shared" si="436"/>
        <v>0</v>
      </c>
      <c r="BG380" s="399">
        <f t="shared" si="437"/>
        <v>0</v>
      </c>
      <c r="BH380" s="399">
        <f t="shared" si="438"/>
        <v>0</v>
      </c>
      <c r="BI380" s="412">
        <f t="shared" si="439"/>
        <v>0</v>
      </c>
      <c r="BJ380" s="413">
        <f t="shared" si="424"/>
        <v>0</v>
      </c>
      <c r="BK380" s="398" t="str">
        <f t="shared" si="425"/>
        <v>0</v>
      </c>
      <c r="BL380" s="398" t="str">
        <f t="shared" si="426"/>
        <v>0</v>
      </c>
      <c r="BM380" s="412">
        <f t="shared" si="440"/>
        <v>0</v>
      </c>
      <c r="BN380" s="412" t="str">
        <f t="shared" si="441"/>
        <v>0m0</v>
      </c>
      <c r="BO380" s="399">
        <f t="shared" si="442"/>
        <v>0</v>
      </c>
      <c r="BP380" s="399">
        <f t="shared" si="443"/>
        <v>0</v>
      </c>
      <c r="BQ380" s="412">
        <f t="shared" si="444"/>
        <v>0</v>
      </c>
      <c r="BR380" s="413">
        <f t="shared" si="445"/>
        <v>0</v>
      </c>
      <c r="BS380" s="398" t="str">
        <f t="shared" si="446"/>
        <v>0</v>
      </c>
      <c r="BT380" s="398" t="str">
        <f t="shared" si="447"/>
        <v>0</v>
      </c>
      <c r="BU380" s="412">
        <f t="shared" si="448"/>
        <v>0</v>
      </c>
      <c r="BV380" s="412" t="str">
        <f t="shared" si="449"/>
        <v>0m0</v>
      </c>
      <c r="BW380" s="399">
        <f t="shared" si="450"/>
        <v>0</v>
      </c>
      <c r="BX380" s="399">
        <f t="shared" si="451"/>
        <v>0</v>
      </c>
      <c r="BY380" s="412">
        <f t="shared" si="452"/>
        <v>0</v>
      </c>
      <c r="BZ380" s="413">
        <f t="shared" si="453"/>
        <v>0</v>
      </c>
      <c r="CA380" s="398" t="str">
        <f t="shared" si="454"/>
        <v>0</v>
      </c>
      <c r="CB380" s="398" t="str">
        <f t="shared" si="455"/>
        <v>0</v>
      </c>
      <c r="CC380" s="412">
        <f t="shared" si="456"/>
        <v>0</v>
      </c>
      <c r="CD380" s="412" t="str">
        <f t="shared" si="457"/>
        <v>0m0</v>
      </c>
      <c r="CE380" s="399">
        <f t="shared" si="458"/>
        <v>0</v>
      </c>
      <c r="CF380" s="399">
        <f t="shared" si="459"/>
        <v>0</v>
      </c>
      <c r="CG380" s="412">
        <f t="shared" si="460"/>
        <v>0</v>
      </c>
      <c r="CH380" s="413">
        <f t="shared" si="461"/>
        <v>0</v>
      </c>
      <c r="CI380" s="398" t="str">
        <f t="shared" si="462"/>
        <v>0</v>
      </c>
      <c r="CJ380" s="398" t="str">
        <f t="shared" si="463"/>
        <v>0</v>
      </c>
      <c r="CK380" s="412">
        <f t="shared" si="464"/>
        <v>0</v>
      </c>
      <c r="CL380" s="412" t="str">
        <f t="shared" si="465"/>
        <v>0m0</v>
      </c>
      <c r="CM380" s="399">
        <f t="shared" si="466"/>
        <v>0</v>
      </c>
      <c r="CN380" s="399">
        <f t="shared" si="467"/>
        <v>0</v>
      </c>
      <c r="CO380" s="412">
        <f t="shared" si="468"/>
        <v>0</v>
      </c>
      <c r="CP380" s="413">
        <f t="shared" si="469"/>
        <v>0</v>
      </c>
      <c r="CQ380" s="398" t="str">
        <f t="shared" si="470"/>
        <v>0</v>
      </c>
      <c r="CR380" s="398" t="str">
        <f t="shared" si="471"/>
        <v>0</v>
      </c>
      <c r="CS380" s="412">
        <f t="shared" si="472"/>
        <v>0</v>
      </c>
      <c r="CT380" s="412" t="str">
        <f t="shared" si="473"/>
        <v>0m0</v>
      </c>
      <c r="CU380" s="412">
        <f t="shared" si="474"/>
        <v>0</v>
      </c>
      <c r="CV380" s="412">
        <f t="shared" si="475"/>
        <v>0</v>
      </c>
      <c r="CW380" s="412">
        <f t="shared" si="476"/>
        <v>0</v>
      </c>
      <c r="CX380" s="412">
        <f t="shared" si="477"/>
        <v>0</v>
      </c>
      <c r="CY380" s="412">
        <f t="shared" si="478"/>
        <v>0</v>
      </c>
      <c r="CZ380" s="412" t="str">
        <f t="shared" si="479"/>
        <v/>
      </c>
      <c r="DA380" s="412" t="str">
        <f t="shared" si="480"/>
        <v/>
      </c>
      <c r="DB380" s="412" t="str">
        <f t="shared" si="481"/>
        <v/>
      </c>
      <c r="DC380" s="412" t="str">
        <f t="shared" si="482"/>
        <v/>
      </c>
      <c r="DD380" s="412" t="str">
        <f t="shared" si="483"/>
        <v/>
      </c>
      <c r="DE380" s="412"/>
      <c r="DF380" s="411"/>
      <c r="DG380" s="412" t="str">
        <f t="shared" si="484"/>
        <v/>
      </c>
      <c r="DH380" s="412" t="str">
        <f t="shared" si="485"/>
        <v/>
      </c>
      <c r="DI380" s="412">
        <f t="shared" si="486"/>
        <v>0</v>
      </c>
      <c r="DJ380" s="412" t="str">
        <f t="shared" si="487"/>
        <v/>
      </c>
      <c r="DK380" s="412" t="str">
        <f t="shared" si="488"/>
        <v/>
      </c>
      <c r="DL380" s="412" t="str">
        <f t="shared" si="489"/>
        <v/>
      </c>
      <c r="DM380" s="412" t="str">
        <f t="shared" si="490"/>
        <v/>
      </c>
      <c r="DN380" s="412" t="str">
        <f t="shared" si="491"/>
        <v/>
      </c>
      <c r="DO380" s="412" t="str">
        <f t="shared" si="492"/>
        <v/>
      </c>
    </row>
    <row r="381" spans="1:119" s="157" customFormat="1" ht="18" hidden="1" customHeight="1">
      <c r="A381" s="161" t="str">
        <f t="shared" si="501"/>
        <v/>
      </c>
      <c r="B381" s="158"/>
      <c r="C381" s="31" t="str">
        <f>IF(B381="","",VLOOKUP(B381,学連登録!$C$2:$G$3000,2,FALSE))</f>
        <v/>
      </c>
      <c r="D381" s="32" t="str">
        <f>IF(B381="","",VLOOKUP(B381,学連登録!$C$2:$G$3000,3,FALSE))</f>
        <v/>
      </c>
      <c r="E381" s="33" t="str">
        <f>IF(B381="","",VLOOKUP(B381,学連登録!$C$2:$G$3000,4,FALSE))</f>
        <v/>
      </c>
      <c r="F381" s="383" t="str">
        <f>IF(B381="","",VLOOKUP(B381,学連登録!$C$2:$I$3000,7,FALSE))</f>
        <v/>
      </c>
      <c r="G381" s="160"/>
      <c r="H381" s="905"/>
      <c r="I381" s="907"/>
      <c r="J381" s="160"/>
      <c r="K381" s="905"/>
      <c r="L381" s="906"/>
      <c r="M381" s="160"/>
      <c r="N381" s="819"/>
      <c r="O381" s="820"/>
      <c r="P381" s="159"/>
      <c r="Q381" s="905"/>
      <c r="R381" s="906"/>
      <c r="S381" s="159"/>
      <c r="T381" s="905"/>
      <c r="U381" s="906"/>
      <c r="V381" s="103" t="str">
        <f>IF(B381="","",VLOOKUP(B381,学連登録!$C$2:$H$3000,6,FALSE))</f>
        <v/>
      </c>
      <c r="Y381" s="118" t="str">
        <f t="shared" si="493"/>
        <v/>
      </c>
      <c r="Z381" s="97" t="str">
        <f>IF(G381="","",VLOOKUP(G381,種目名!$R$5:$T$104,3,0))</f>
        <v/>
      </c>
      <c r="AA381" s="99" t="str">
        <f>IF(J381="","",VLOOKUP(J381,種目名!$R$5:$T$104,3,0))</f>
        <v/>
      </c>
      <c r="AB381" s="119" t="str">
        <f>IF(M381="","",VLOOKUP(M381,種目名!$R$5:$T$104,3,0))</f>
        <v/>
      </c>
      <c r="AC381" s="119" t="str">
        <f>IF(P381="","",VLOOKUP(AF381,種目名!$R$5:$T$104,3,0))</f>
        <v/>
      </c>
      <c r="AD381" s="120" t="str">
        <f>IF(S381="","",VLOOKUP(AI381,種目名!$R$5:$T$104,3,0))</f>
        <v/>
      </c>
      <c r="AE381" s="117">
        <f t="shared" si="494"/>
        <v>0</v>
      </c>
      <c r="AF381" s="157" t="str">
        <f t="shared" si="495"/>
        <v/>
      </c>
      <c r="AG381" s="157" t="str">
        <f t="shared" si="496"/>
        <v/>
      </c>
      <c r="AH381" s="157">
        <f t="shared" si="497"/>
        <v>0</v>
      </c>
      <c r="AI381" s="157" t="str">
        <f t="shared" si="498"/>
        <v/>
      </c>
      <c r="AJ381" s="157" t="str">
        <f t="shared" si="499"/>
        <v/>
      </c>
      <c r="AK381" s="390"/>
      <c r="AL381" s="171">
        <f t="shared" si="427"/>
        <v>0</v>
      </c>
      <c r="AM381" s="399">
        <f t="shared" si="428"/>
        <v>0</v>
      </c>
      <c r="AN381" s="399">
        <f>COUNTIF($B$12:B381,B381)</f>
        <v>0</v>
      </c>
      <c r="AO381" s="399"/>
      <c r="AP381" s="399" t="str">
        <f t="shared" si="429"/>
        <v/>
      </c>
      <c r="AQ381" s="399" t="str">
        <f t="shared" si="429"/>
        <v/>
      </c>
      <c r="AR381" s="399" t="str">
        <f t="shared" si="429"/>
        <v/>
      </c>
      <c r="AS381" s="399" t="str">
        <f t="shared" si="423"/>
        <v/>
      </c>
      <c r="AT381" s="399">
        <f t="shared" si="430"/>
        <v>0</v>
      </c>
      <c r="AU381" s="399" t="str">
        <f t="shared" si="431"/>
        <v/>
      </c>
      <c r="AV381" s="399" t="str">
        <f t="shared" si="432"/>
        <v/>
      </c>
      <c r="AW381" s="399" t="str">
        <f t="shared" si="433"/>
        <v/>
      </c>
      <c r="AX381" s="399" t="str">
        <f t="shared" si="434"/>
        <v/>
      </c>
      <c r="AY381" s="399" t="str">
        <f t="shared" si="435"/>
        <v/>
      </c>
      <c r="AZ381" s="399" t="str">
        <f t="shared" si="500"/>
        <v/>
      </c>
      <c r="BA381" s="399" t="str">
        <f t="shared" si="500"/>
        <v/>
      </c>
      <c r="BB381" s="399" t="str">
        <f t="shared" si="500"/>
        <v/>
      </c>
      <c r="BC381" s="399" t="str">
        <f t="shared" si="500"/>
        <v/>
      </c>
      <c r="BD381" s="403" t="str">
        <f t="shared" si="500"/>
        <v/>
      </c>
      <c r="BE381" s="393">
        <f t="shared" si="436"/>
        <v>0</v>
      </c>
      <c r="BG381" s="399">
        <f t="shared" si="437"/>
        <v>0</v>
      </c>
      <c r="BH381" s="399">
        <f t="shared" si="438"/>
        <v>0</v>
      </c>
      <c r="BI381" s="412">
        <f t="shared" si="439"/>
        <v>0</v>
      </c>
      <c r="BJ381" s="413">
        <f t="shared" si="424"/>
        <v>0</v>
      </c>
      <c r="BK381" s="398" t="str">
        <f t="shared" si="425"/>
        <v>0</v>
      </c>
      <c r="BL381" s="398" t="str">
        <f t="shared" si="426"/>
        <v>0</v>
      </c>
      <c r="BM381" s="412">
        <f t="shared" si="440"/>
        <v>0</v>
      </c>
      <c r="BN381" s="412" t="str">
        <f t="shared" si="441"/>
        <v>0m0</v>
      </c>
      <c r="BO381" s="399">
        <f t="shared" si="442"/>
        <v>0</v>
      </c>
      <c r="BP381" s="399">
        <f t="shared" si="443"/>
        <v>0</v>
      </c>
      <c r="BQ381" s="412">
        <f t="shared" si="444"/>
        <v>0</v>
      </c>
      <c r="BR381" s="413">
        <f t="shared" si="445"/>
        <v>0</v>
      </c>
      <c r="BS381" s="398" t="str">
        <f t="shared" si="446"/>
        <v>0</v>
      </c>
      <c r="BT381" s="398" t="str">
        <f t="shared" si="447"/>
        <v>0</v>
      </c>
      <c r="BU381" s="412">
        <f t="shared" si="448"/>
        <v>0</v>
      </c>
      <c r="BV381" s="412" t="str">
        <f t="shared" si="449"/>
        <v>0m0</v>
      </c>
      <c r="BW381" s="399">
        <f t="shared" si="450"/>
        <v>0</v>
      </c>
      <c r="BX381" s="399">
        <f t="shared" si="451"/>
        <v>0</v>
      </c>
      <c r="BY381" s="412">
        <f t="shared" si="452"/>
        <v>0</v>
      </c>
      <c r="BZ381" s="413">
        <f t="shared" si="453"/>
        <v>0</v>
      </c>
      <c r="CA381" s="398" t="str">
        <f t="shared" si="454"/>
        <v>0</v>
      </c>
      <c r="CB381" s="398" t="str">
        <f t="shared" si="455"/>
        <v>0</v>
      </c>
      <c r="CC381" s="412">
        <f t="shared" si="456"/>
        <v>0</v>
      </c>
      <c r="CD381" s="412" t="str">
        <f t="shared" si="457"/>
        <v>0m0</v>
      </c>
      <c r="CE381" s="399">
        <f t="shared" si="458"/>
        <v>0</v>
      </c>
      <c r="CF381" s="399">
        <f t="shared" si="459"/>
        <v>0</v>
      </c>
      <c r="CG381" s="412">
        <f t="shared" si="460"/>
        <v>0</v>
      </c>
      <c r="CH381" s="413">
        <f t="shared" si="461"/>
        <v>0</v>
      </c>
      <c r="CI381" s="398" t="str">
        <f t="shared" si="462"/>
        <v>0</v>
      </c>
      <c r="CJ381" s="398" t="str">
        <f t="shared" si="463"/>
        <v>0</v>
      </c>
      <c r="CK381" s="412">
        <f t="shared" si="464"/>
        <v>0</v>
      </c>
      <c r="CL381" s="412" t="str">
        <f t="shared" si="465"/>
        <v>0m0</v>
      </c>
      <c r="CM381" s="399">
        <f t="shared" si="466"/>
        <v>0</v>
      </c>
      <c r="CN381" s="399">
        <f t="shared" si="467"/>
        <v>0</v>
      </c>
      <c r="CO381" s="412">
        <f t="shared" si="468"/>
        <v>0</v>
      </c>
      <c r="CP381" s="413">
        <f t="shared" si="469"/>
        <v>0</v>
      </c>
      <c r="CQ381" s="398" t="str">
        <f t="shared" si="470"/>
        <v>0</v>
      </c>
      <c r="CR381" s="398" t="str">
        <f t="shared" si="471"/>
        <v>0</v>
      </c>
      <c r="CS381" s="412">
        <f t="shared" si="472"/>
        <v>0</v>
      </c>
      <c r="CT381" s="412" t="str">
        <f t="shared" si="473"/>
        <v>0m0</v>
      </c>
      <c r="CU381" s="412">
        <f t="shared" si="474"/>
        <v>0</v>
      </c>
      <c r="CV381" s="412">
        <f t="shared" si="475"/>
        <v>0</v>
      </c>
      <c r="CW381" s="412">
        <f t="shared" si="476"/>
        <v>0</v>
      </c>
      <c r="CX381" s="412">
        <f t="shared" si="477"/>
        <v>0</v>
      </c>
      <c r="CY381" s="412">
        <f t="shared" si="478"/>
        <v>0</v>
      </c>
      <c r="CZ381" s="412" t="str">
        <f t="shared" si="479"/>
        <v/>
      </c>
      <c r="DA381" s="412" t="str">
        <f t="shared" si="480"/>
        <v/>
      </c>
      <c r="DB381" s="412" t="str">
        <f t="shared" si="481"/>
        <v/>
      </c>
      <c r="DC381" s="412" t="str">
        <f t="shared" si="482"/>
        <v/>
      </c>
      <c r="DD381" s="412" t="str">
        <f t="shared" si="483"/>
        <v/>
      </c>
      <c r="DE381" s="412"/>
      <c r="DF381" s="411"/>
      <c r="DG381" s="412" t="str">
        <f t="shared" si="484"/>
        <v/>
      </c>
      <c r="DH381" s="412" t="str">
        <f t="shared" si="485"/>
        <v/>
      </c>
      <c r="DI381" s="412">
        <f t="shared" si="486"/>
        <v>0</v>
      </c>
      <c r="DJ381" s="412" t="str">
        <f t="shared" si="487"/>
        <v/>
      </c>
      <c r="DK381" s="412" t="str">
        <f t="shared" si="488"/>
        <v/>
      </c>
      <c r="DL381" s="412" t="str">
        <f t="shared" si="489"/>
        <v/>
      </c>
      <c r="DM381" s="412" t="str">
        <f t="shared" si="490"/>
        <v/>
      </c>
      <c r="DN381" s="412" t="str">
        <f t="shared" si="491"/>
        <v/>
      </c>
      <c r="DO381" s="412" t="str">
        <f t="shared" si="492"/>
        <v/>
      </c>
    </row>
    <row r="382" spans="1:119" s="157" customFormat="1" ht="18" hidden="1" customHeight="1">
      <c r="A382" s="161" t="str">
        <f t="shared" si="501"/>
        <v/>
      </c>
      <c r="B382" s="158"/>
      <c r="C382" s="31" t="str">
        <f>IF(B382="","",VLOOKUP(B382,学連登録!$C$2:$G$3000,2,FALSE))</f>
        <v/>
      </c>
      <c r="D382" s="32" t="str">
        <f>IF(B382="","",VLOOKUP(B382,学連登録!$C$2:$G$3000,3,FALSE))</f>
        <v/>
      </c>
      <c r="E382" s="33" t="str">
        <f>IF(B382="","",VLOOKUP(B382,学連登録!$C$2:$G$3000,4,FALSE))</f>
        <v/>
      </c>
      <c r="F382" s="383" t="str">
        <f>IF(B382="","",VLOOKUP(B382,学連登録!$C$2:$I$3000,7,FALSE))</f>
        <v/>
      </c>
      <c r="G382" s="160"/>
      <c r="H382" s="905"/>
      <c r="I382" s="907"/>
      <c r="J382" s="160"/>
      <c r="K382" s="905"/>
      <c r="L382" s="906"/>
      <c r="M382" s="160"/>
      <c r="N382" s="819"/>
      <c r="O382" s="820"/>
      <c r="P382" s="159"/>
      <c r="Q382" s="905"/>
      <c r="R382" s="906"/>
      <c r="S382" s="159"/>
      <c r="T382" s="905"/>
      <c r="U382" s="906"/>
      <c r="V382" s="103" t="str">
        <f>IF(B382="","",VLOOKUP(B382,学連登録!$C$2:$H$3000,6,FALSE))</f>
        <v/>
      </c>
      <c r="Y382" s="118" t="str">
        <f t="shared" si="493"/>
        <v/>
      </c>
      <c r="Z382" s="97" t="str">
        <f>IF(G382="","",VLOOKUP(G382,種目名!$R$5:$T$104,3,0))</f>
        <v/>
      </c>
      <c r="AA382" s="99" t="str">
        <f>IF(J382="","",VLOOKUP(J382,種目名!$R$5:$T$104,3,0))</f>
        <v/>
      </c>
      <c r="AB382" s="119" t="str">
        <f>IF(M382="","",VLOOKUP(M382,種目名!$R$5:$T$104,3,0))</f>
        <v/>
      </c>
      <c r="AC382" s="119" t="str">
        <f>IF(P382="","",VLOOKUP(AF382,種目名!$R$5:$T$104,3,0))</f>
        <v/>
      </c>
      <c r="AD382" s="120" t="str">
        <f>IF(S382="","",VLOOKUP(AI382,種目名!$R$5:$T$104,3,0))</f>
        <v/>
      </c>
      <c r="AE382" s="117">
        <f t="shared" si="494"/>
        <v>0</v>
      </c>
      <c r="AF382" s="157" t="str">
        <f t="shared" si="495"/>
        <v/>
      </c>
      <c r="AG382" s="157" t="str">
        <f t="shared" si="496"/>
        <v/>
      </c>
      <c r="AH382" s="157">
        <f t="shared" si="497"/>
        <v>0</v>
      </c>
      <c r="AI382" s="157" t="str">
        <f t="shared" si="498"/>
        <v/>
      </c>
      <c r="AJ382" s="157" t="str">
        <f t="shared" si="499"/>
        <v/>
      </c>
      <c r="AK382" s="390"/>
      <c r="AL382" s="171">
        <f t="shared" si="427"/>
        <v>0</v>
      </c>
      <c r="AM382" s="399">
        <f t="shared" si="428"/>
        <v>0</v>
      </c>
      <c r="AN382" s="399">
        <f>COUNTIF($B$12:B382,B382)</f>
        <v>0</v>
      </c>
      <c r="AO382" s="399"/>
      <c r="AP382" s="399" t="str">
        <f t="shared" si="429"/>
        <v/>
      </c>
      <c r="AQ382" s="399" t="str">
        <f t="shared" si="429"/>
        <v/>
      </c>
      <c r="AR382" s="399" t="str">
        <f t="shared" si="429"/>
        <v/>
      </c>
      <c r="AS382" s="399" t="str">
        <f t="shared" si="423"/>
        <v/>
      </c>
      <c r="AT382" s="399">
        <f t="shared" si="430"/>
        <v>0</v>
      </c>
      <c r="AU382" s="399" t="str">
        <f t="shared" si="431"/>
        <v/>
      </c>
      <c r="AV382" s="399" t="str">
        <f t="shared" si="432"/>
        <v/>
      </c>
      <c r="AW382" s="399" t="str">
        <f t="shared" si="433"/>
        <v/>
      </c>
      <c r="AX382" s="399" t="str">
        <f t="shared" si="434"/>
        <v/>
      </c>
      <c r="AY382" s="399" t="str">
        <f t="shared" si="435"/>
        <v/>
      </c>
      <c r="AZ382" s="399" t="str">
        <f t="shared" si="500"/>
        <v/>
      </c>
      <c r="BA382" s="399" t="str">
        <f t="shared" si="500"/>
        <v/>
      </c>
      <c r="BB382" s="399" t="str">
        <f t="shared" si="500"/>
        <v/>
      </c>
      <c r="BC382" s="399" t="str">
        <f t="shared" si="500"/>
        <v/>
      </c>
      <c r="BD382" s="403" t="str">
        <f t="shared" si="500"/>
        <v/>
      </c>
      <c r="BE382" s="393">
        <f t="shared" si="436"/>
        <v>0</v>
      </c>
      <c r="BG382" s="399">
        <f t="shared" si="437"/>
        <v>0</v>
      </c>
      <c r="BH382" s="399">
        <f t="shared" si="438"/>
        <v>0</v>
      </c>
      <c r="BI382" s="412">
        <f t="shared" si="439"/>
        <v>0</v>
      </c>
      <c r="BJ382" s="413">
        <f t="shared" si="424"/>
        <v>0</v>
      </c>
      <c r="BK382" s="398" t="str">
        <f t="shared" si="425"/>
        <v>0</v>
      </c>
      <c r="BL382" s="398" t="str">
        <f t="shared" si="426"/>
        <v>0</v>
      </c>
      <c r="BM382" s="412">
        <f t="shared" si="440"/>
        <v>0</v>
      </c>
      <c r="BN382" s="412" t="str">
        <f t="shared" si="441"/>
        <v>0m0</v>
      </c>
      <c r="BO382" s="399">
        <f t="shared" si="442"/>
        <v>0</v>
      </c>
      <c r="BP382" s="399">
        <f t="shared" si="443"/>
        <v>0</v>
      </c>
      <c r="BQ382" s="412">
        <f t="shared" si="444"/>
        <v>0</v>
      </c>
      <c r="BR382" s="413">
        <f t="shared" si="445"/>
        <v>0</v>
      </c>
      <c r="BS382" s="398" t="str">
        <f t="shared" si="446"/>
        <v>0</v>
      </c>
      <c r="BT382" s="398" t="str">
        <f t="shared" si="447"/>
        <v>0</v>
      </c>
      <c r="BU382" s="412">
        <f t="shared" si="448"/>
        <v>0</v>
      </c>
      <c r="BV382" s="412" t="str">
        <f t="shared" si="449"/>
        <v>0m0</v>
      </c>
      <c r="BW382" s="399">
        <f t="shared" si="450"/>
        <v>0</v>
      </c>
      <c r="BX382" s="399">
        <f t="shared" si="451"/>
        <v>0</v>
      </c>
      <c r="BY382" s="412">
        <f t="shared" si="452"/>
        <v>0</v>
      </c>
      <c r="BZ382" s="413">
        <f t="shared" si="453"/>
        <v>0</v>
      </c>
      <c r="CA382" s="398" t="str">
        <f t="shared" si="454"/>
        <v>0</v>
      </c>
      <c r="CB382" s="398" t="str">
        <f t="shared" si="455"/>
        <v>0</v>
      </c>
      <c r="CC382" s="412">
        <f t="shared" si="456"/>
        <v>0</v>
      </c>
      <c r="CD382" s="412" t="str">
        <f t="shared" si="457"/>
        <v>0m0</v>
      </c>
      <c r="CE382" s="399">
        <f t="shared" si="458"/>
        <v>0</v>
      </c>
      <c r="CF382" s="399">
        <f t="shared" si="459"/>
        <v>0</v>
      </c>
      <c r="CG382" s="412">
        <f t="shared" si="460"/>
        <v>0</v>
      </c>
      <c r="CH382" s="413">
        <f t="shared" si="461"/>
        <v>0</v>
      </c>
      <c r="CI382" s="398" t="str">
        <f t="shared" si="462"/>
        <v>0</v>
      </c>
      <c r="CJ382" s="398" t="str">
        <f t="shared" si="463"/>
        <v>0</v>
      </c>
      <c r="CK382" s="412">
        <f t="shared" si="464"/>
        <v>0</v>
      </c>
      <c r="CL382" s="412" t="str">
        <f t="shared" si="465"/>
        <v>0m0</v>
      </c>
      <c r="CM382" s="399">
        <f t="shared" si="466"/>
        <v>0</v>
      </c>
      <c r="CN382" s="399">
        <f t="shared" si="467"/>
        <v>0</v>
      </c>
      <c r="CO382" s="412">
        <f t="shared" si="468"/>
        <v>0</v>
      </c>
      <c r="CP382" s="413">
        <f t="shared" si="469"/>
        <v>0</v>
      </c>
      <c r="CQ382" s="398" t="str">
        <f t="shared" si="470"/>
        <v>0</v>
      </c>
      <c r="CR382" s="398" t="str">
        <f t="shared" si="471"/>
        <v>0</v>
      </c>
      <c r="CS382" s="412">
        <f t="shared" si="472"/>
        <v>0</v>
      </c>
      <c r="CT382" s="412" t="str">
        <f t="shared" si="473"/>
        <v>0m0</v>
      </c>
      <c r="CU382" s="412">
        <f t="shared" si="474"/>
        <v>0</v>
      </c>
      <c r="CV382" s="412">
        <f t="shared" si="475"/>
        <v>0</v>
      </c>
      <c r="CW382" s="412">
        <f t="shared" si="476"/>
        <v>0</v>
      </c>
      <c r="CX382" s="412">
        <f t="shared" si="477"/>
        <v>0</v>
      </c>
      <c r="CY382" s="412">
        <f t="shared" si="478"/>
        <v>0</v>
      </c>
      <c r="CZ382" s="412" t="str">
        <f t="shared" si="479"/>
        <v/>
      </c>
      <c r="DA382" s="412" t="str">
        <f t="shared" si="480"/>
        <v/>
      </c>
      <c r="DB382" s="412" t="str">
        <f t="shared" si="481"/>
        <v/>
      </c>
      <c r="DC382" s="412" t="str">
        <f t="shared" si="482"/>
        <v/>
      </c>
      <c r="DD382" s="412" t="str">
        <f t="shared" si="483"/>
        <v/>
      </c>
      <c r="DE382" s="412"/>
      <c r="DF382" s="411"/>
      <c r="DG382" s="412" t="str">
        <f t="shared" si="484"/>
        <v/>
      </c>
      <c r="DH382" s="412" t="str">
        <f t="shared" si="485"/>
        <v/>
      </c>
      <c r="DI382" s="412">
        <f t="shared" si="486"/>
        <v>0</v>
      </c>
      <c r="DJ382" s="412" t="str">
        <f t="shared" si="487"/>
        <v/>
      </c>
      <c r="DK382" s="412" t="str">
        <f t="shared" si="488"/>
        <v/>
      </c>
      <c r="DL382" s="412" t="str">
        <f t="shared" si="489"/>
        <v/>
      </c>
      <c r="DM382" s="412" t="str">
        <f t="shared" si="490"/>
        <v/>
      </c>
      <c r="DN382" s="412" t="str">
        <f t="shared" si="491"/>
        <v/>
      </c>
      <c r="DO382" s="412" t="str">
        <f t="shared" si="492"/>
        <v/>
      </c>
    </row>
    <row r="383" spans="1:119" s="157" customFormat="1" ht="18" hidden="1" customHeight="1">
      <c r="A383" s="161" t="str">
        <f t="shared" si="501"/>
        <v/>
      </c>
      <c r="B383" s="158"/>
      <c r="C383" s="31" t="str">
        <f>IF(B383="","",VLOOKUP(B383,学連登録!$C$2:$G$3000,2,FALSE))</f>
        <v/>
      </c>
      <c r="D383" s="32" t="str">
        <f>IF(B383="","",VLOOKUP(B383,学連登録!$C$2:$G$3000,3,FALSE))</f>
        <v/>
      </c>
      <c r="E383" s="33" t="str">
        <f>IF(B383="","",VLOOKUP(B383,学連登録!$C$2:$G$3000,4,FALSE))</f>
        <v/>
      </c>
      <c r="F383" s="383" t="str">
        <f>IF(B383="","",VLOOKUP(B383,学連登録!$C$2:$I$3000,7,FALSE))</f>
        <v/>
      </c>
      <c r="G383" s="160"/>
      <c r="H383" s="905"/>
      <c r="I383" s="907"/>
      <c r="J383" s="160"/>
      <c r="K383" s="905"/>
      <c r="L383" s="906"/>
      <c r="M383" s="160"/>
      <c r="N383" s="819"/>
      <c r="O383" s="820"/>
      <c r="P383" s="159"/>
      <c r="Q383" s="905"/>
      <c r="R383" s="906"/>
      <c r="S383" s="159"/>
      <c r="T383" s="905"/>
      <c r="U383" s="906"/>
      <c r="V383" s="103" t="str">
        <f>IF(B383="","",VLOOKUP(B383,学連登録!$C$2:$H$3000,6,FALSE))</f>
        <v/>
      </c>
      <c r="Y383" s="118" t="str">
        <f t="shared" si="493"/>
        <v/>
      </c>
      <c r="Z383" s="97" t="str">
        <f>IF(G383="","",VLOOKUP(G383,種目名!$R$5:$T$104,3,0))</f>
        <v/>
      </c>
      <c r="AA383" s="99" t="str">
        <f>IF(J383="","",VLOOKUP(J383,種目名!$R$5:$T$104,3,0))</f>
        <v/>
      </c>
      <c r="AB383" s="119" t="str">
        <f>IF(M383="","",VLOOKUP(M383,種目名!$R$5:$T$104,3,0))</f>
        <v/>
      </c>
      <c r="AC383" s="119" t="str">
        <f>IF(P383="","",VLOOKUP(AF383,種目名!$R$5:$T$104,3,0))</f>
        <v/>
      </c>
      <c r="AD383" s="120" t="str">
        <f>IF(S383="","",VLOOKUP(AI383,種目名!$R$5:$T$104,3,0))</f>
        <v/>
      </c>
      <c r="AE383" s="117">
        <f t="shared" si="494"/>
        <v>0</v>
      </c>
      <c r="AF383" s="157" t="str">
        <f t="shared" si="495"/>
        <v/>
      </c>
      <c r="AG383" s="157" t="str">
        <f t="shared" si="496"/>
        <v/>
      </c>
      <c r="AH383" s="157">
        <f t="shared" si="497"/>
        <v>0</v>
      </c>
      <c r="AI383" s="157" t="str">
        <f t="shared" si="498"/>
        <v/>
      </c>
      <c r="AJ383" s="157" t="str">
        <f t="shared" si="499"/>
        <v/>
      </c>
      <c r="AK383" s="390"/>
      <c r="AL383" s="171">
        <f t="shared" si="427"/>
        <v>0</v>
      </c>
      <c r="AM383" s="399">
        <f t="shared" si="428"/>
        <v>0</v>
      </c>
      <c r="AN383" s="399">
        <f>COUNTIF($B$12:B383,B383)</f>
        <v>0</v>
      </c>
      <c r="AO383" s="399"/>
      <c r="AP383" s="399" t="str">
        <f t="shared" si="429"/>
        <v/>
      </c>
      <c r="AQ383" s="399" t="str">
        <f t="shared" si="429"/>
        <v/>
      </c>
      <c r="AR383" s="399" t="str">
        <f t="shared" si="429"/>
        <v/>
      </c>
      <c r="AS383" s="399" t="str">
        <f t="shared" si="423"/>
        <v/>
      </c>
      <c r="AT383" s="399">
        <f t="shared" si="430"/>
        <v>0</v>
      </c>
      <c r="AU383" s="399" t="str">
        <f t="shared" si="431"/>
        <v/>
      </c>
      <c r="AV383" s="399" t="str">
        <f t="shared" si="432"/>
        <v/>
      </c>
      <c r="AW383" s="399" t="str">
        <f t="shared" si="433"/>
        <v/>
      </c>
      <c r="AX383" s="399" t="str">
        <f t="shared" si="434"/>
        <v/>
      </c>
      <c r="AY383" s="399" t="str">
        <f t="shared" si="435"/>
        <v/>
      </c>
      <c r="AZ383" s="399" t="str">
        <f t="shared" si="500"/>
        <v/>
      </c>
      <c r="BA383" s="399" t="str">
        <f t="shared" si="500"/>
        <v/>
      </c>
      <c r="BB383" s="399" t="str">
        <f t="shared" si="500"/>
        <v/>
      </c>
      <c r="BC383" s="399" t="str">
        <f t="shared" si="500"/>
        <v/>
      </c>
      <c r="BD383" s="403" t="str">
        <f t="shared" si="500"/>
        <v/>
      </c>
      <c r="BE383" s="393">
        <f t="shared" si="436"/>
        <v>0</v>
      </c>
      <c r="BG383" s="399">
        <f t="shared" si="437"/>
        <v>0</v>
      </c>
      <c r="BH383" s="399">
        <f t="shared" si="438"/>
        <v>0</v>
      </c>
      <c r="BI383" s="412">
        <f t="shared" si="439"/>
        <v>0</v>
      </c>
      <c r="BJ383" s="413">
        <f t="shared" si="424"/>
        <v>0</v>
      </c>
      <c r="BK383" s="398" t="str">
        <f t="shared" si="425"/>
        <v>0</v>
      </c>
      <c r="BL383" s="398" t="str">
        <f t="shared" si="426"/>
        <v>0</v>
      </c>
      <c r="BM383" s="412">
        <f t="shared" si="440"/>
        <v>0</v>
      </c>
      <c r="BN383" s="412" t="str">
        <f t="shared" si="441"/>
        <v>0m0</v>
      </c>
      <c r="BO383" s="399">
        <f t="shared" si="442"/>
        <v>0</v>
      </c>
      <c r="BP383" s="399">
        <f t="shared" si="443"/>
        <v>0</v>
      </c>
      <c r="BQ383" s="412">
        <f t="shared" si="444"/>
        <v>0</v>
      </c>
      <c r="BR383" s="413">
        <f t="shared" si="445"/>
        <v>0</v>
      </c>
      <c r="BS383" s="398" t="str">
        <f t="shared" si="446"/>
        <v>0</v>
      </c>
      <c r="BT383" s="398" t="str">
        <f t="shared" si="447"/>
        <v>0</v>
      </c>
      <c r="BU383" s="412">
        <f t="shared" si="448"/>
        <v>0</v>
      </c>
      <c r="BV383" s="412" t="str">
        <f t="shared" si="449"/>
        <v>0m0</v>
      </c>
      <c r="BW383" s="399">
        <f t="shared" si="450"/>
        <v>0</v>
      </c>
      <c r="BX383" s="399">
        <f t="shared" si="451"/>
        <v>0</v>
      </c>
      <c r="BY383" s="412">
        <f t="shared" si="452"/>
        <v>0</v>
      </c>
      <c r="BZ383" s="413">
        <f t="shared" si="453"/>
        <v>0</v>
      </c>
      <c r="CA383" s="398" t="str">
        <f t="shared" si="454"/>
        <v>0</v>
      </c>
      <c r="CB383" s="398" t="str">
        <f t="shared" si="455"/>
        <v>0</v>
      </c>
      <c r="CC383" s="412">
        <f t="shared" si="456"/>
        <v>0</v>
      </c>
      <c r="CD383" s="412" t="str">
        <f t="shared" si="457"/>
        <v>0m0</v>
      </c>
      <c r="CE383" s="399">
        <f t="shared" si="458"/>
        <v>0</v>
      </c>
      <c r="CF383" s="399">
        <f t="shared" si="459"/>
        <v>0</v>
      </c>
      <c r="CG383" s="412">
        <f t="shared" si="460"/>
        <v>0</v>
      </c>
      <c r="CH383" s="413">
        <f t="shared" si="461"/>
        <v>0</v>
      </c>
      <c r="CI383" s="398" t="str">
        <f t="shared" si="462"/>
        <v>0</v>
      </c>
      <c r="CJ383" s="398" t="str">
        <f t="shared" si="463"/>
        <v>0</v>
      </c>
      <c r="CK383" s="412">
        <f t="shared" si="464"/>
        <v>0</v>
      </c>
      <c r="CL383" s="412" t="str">
        <f t="shared" si="465"/>
        <v>0m0</v>
      </c>
      <c r="CM383" s="399">
        <f t="shared" si="466"/>
        <v>0</v>
      </c>
      <c r="CN383" s="399">
        <f t="shared" si="467"/>
        <v>0</v>
      </c>
      <c r="CO383" s="412">
        <f t="shared" si="468"/>
        <v>0</v>
      </c>
      <c r="CP383" s="413">
        <f t="shared" si="469"/>
        <v>0</v>
      </c>
      <c r="CQ383" s="398" t="str">
        <f t="shared" si="470"/>
        <v>0</v>
      </c>
      <c r="CR383" s="398" t="str">
        <f t="shared" si="471"/>
        <v>0</v>
      </c>
      <c r="CS383" s="412">
        <f t="shared" si="472"/>
        <v>0</v>
      </c>
      <c r="CT383" s="412" t="str">
        <f t="shared" si="473"/>
        <v>0m0</v>
      </c>
      <c r="CU383" s="412">
        <f t="shared" si="474"/>
        <v>0</v>
      </c>
      <c r="CV383" s="412">
        <f t="shared" si="475"/>
        <v>0</v>
      </c>
      <c r="CW383" s="412">
        <f t="shared" si="476"/>
        <v>0</v>
      </c>
      <c r="CX383" s="412">
        <f t="shared" si="477"/>
        <v>0</v>
      </c>
      <c r="CY383" s="412">
        <f t="shared" si="478"/>
        <v>0</v>
      </c>
      <c r="CZ383" s="412" t="str">
        <f t="shared" si="479"/>
        <v/>
      </c>
      <c r="DA383" s="412" t="str">
        <f t="shared" si="480"/>
        <v/>
      </c>
      <c r="DB383" s="412" t="str">
        <f t="shared" si="481"/>
        <v/>
      </c>
      <c r="DC383" s="412" t="str">
        <f t="shared" si="482"/>
        <v/>
      </c>
      <c r="DD383" s="412" t="str">
        <f t="shared" si="483"/>
        <v/>
      </c>
      <c r="DE383" s="412"/>
      <c r="DF383" s="411"/>
      <c r="DG383" s="412" t="str">
        <f t="shared" si="484"/>
        <v/>
      </c>
      <c r="DH383" s="412" t="str">
        <f t="shared" si="485"/>
        <v/>
      </c>
      <c r="DI383" s="412">
        <f t="shared" si="486"/>
        <v>0</v>
      </c>
      <c r="DJ383" s="412" t="str">
        <f t="shared" si="487"/>
        <v/>
      </c>
      <c r="DK383" s="412" t="str">
        <f t="shared" si="488"/>
        <v/>
      </c>
      <c r="DL383" s="412" t="str">
        <f t="shared" si="489"/>
        <v/>
      </c>
      <c r="DM383" s="412" t="str">
        <f t="shared" si="490"/>
        <v/>
      </c>
      <c r="DN383" s="412" t="str">
        <f t="shared" si="491"/>
        <v/>
      </c>
      <c r="DO383" s="412" t="str">
        <f t="shared" si="492"/>
        <v/>
      </c>
    </row>
    <row r="384" spans="1:119" s="157" customFormat="1" ht="18" hidden="1" customHeight="1">
      <c r="A384" s="161" t="str">
        <f t="shared" si="501"/>
        <v/>
      </c>
      <c r="B384" s="158"/>
      <c r="C384" s="31" t="str">
        <f>IF(B384="","",VLOOKUP(B384,学連登録!$C$2:$G$3000,2,FALSE))</f>
        <v/>
      </c>
      <c r="D384" s="32" t="str">
        <f>IF(B384="","",VLOOKUP(B384,学連登録!$C$2:$G$3000,3,FALSE))</f>
        <v/>
      </c>
      <c r="E384" s="33" t="str">
        <f>IF(B384="","",VLOOKUP(B384,学連登録!$C$2:$G$3000,4,FALSE))</f>
        <v/>
      </c>
      <c r="F384" s="383" t="str">
        <f>IF(B384="","",VLOOKUP(B384,学連登録!$C$2:$I$3000,7,FALSE))</f>
        <v/>
      </c>
      <c r="G384" s="160"/>
      <c r="H384" s="905"/>
      <c r="I384" s="907"/>
      <c r="J384" s="160"/>
      <c r="K384" s="905"/>
      <c r="L384" s="906"/>
      <c r="M384" s="160"/>
      <c r="N384" s="819"/>
      <c r="O384" s="820"/>
      <c r="P384" s="159"/>
      <c r="Q384" s="905"/>
      <c r="R384" s="906"/>
      <c r="S384" s="159"/>
      <c r="T384" s="905"/>
      <c r="U384" s="906"/>
      <c r="V384" s="103" t="str">
        <f>IF(B384="","",VLOOKUP(B384,学連登録!$C$2:$H$3000,6,FALSE))</f>
        <v/>
      </c>
      <c r="Y384" s="118" t="str">
        <f t="shared" si="493"/>
        <v/>
      </c>
      <c r="Z384" s="97" t="str">
        <f>IF(G384="","",VLOOKUP(G384,種目名!$R$5:$T$104,3,0))</f>
        <v/>
      </c>
      <c r="AA384" s="99" t="str">
        <f>IF(J384="","",VLOOKUP(J384,種目名!$R$5:$T$104,3,0))</f>
        <v/>
      </c>
      <c r="AB384" s="119" t="str">
        <f>IF(M384="","",VLOOKUP(M384,種目名!$R$5:$T$104,3,0))</f>
        <v/>
      </c>
      <c r="AC384" s="119" t="str">
        <f>IF(P384="","",VLOOKUP(AF384,種目名!$R$5:$T$104,3,0))</f>
        <v/>
      </c>
      <c r="AD384" s="120" t="str">
        <f>IF(S384="","",VLOOKUP(AI384,種目名!$R$5:$T$104,3,0))</f>
        <v/>
      </c>
      <c r="AE384" s="117">
        <f t="shared" si="494"/>
        <v>0</v>
      </c>
      <c r="AF384" s="157" t="str">
        <f t="shared" si="495"/>
        <v/>
      </c>
      <c r="AG384" s="157" t="str">
        <f t="shared" si="496"/>
        <v/>
      </c>
      <c r="AH384" s="157">
        <f t="shared" si="497"/>
        <v>0</v>
      </c>
      <c r="AI384" s="157" t="str">
        <f t="shared" si="498"/>
        <v/>
      </c>
      <c r="AJ384" s="157" t="str">
        <f t="shared" si="499"/>
        <v/>
      </c>
      <c r="AK384" s="390"/>
      <c r="AL384" s="171">
        <f t="shared" si="427"/>
        <v>0</v>
      </c>
      <c r="AM384" s="399">
        <f t="shared" si="428"/>
        <v>0</v>
      </c>
      <c r="AN384" s="399">
        <f>COUNTIF($B$12:B384,B384)</f>
        <v>0</v>
      </c>
      <c r="AO384" s="399"/>
      <c r="AP384" s="399" t="str">
        <f t="shared" si="429"/>
        <v/>
      </c>
      <c r="AQ384" s="399" t="str">
        <f t="shared" si="429"/>
        <v/>
      </c>
      <c r="AR384" s="399" t="str">
        <f t="shared" si="429"/>
        <v/>
      </c>
      <c r="AS384" s="399" t="str">
        <f t="shared" si="423"/>
        <v/>
      </c>
      <c r="AT384" s="399">
        <f t="shared" si="430"/>
        <v>0</v>
      </c>
      <c r="AU384" s="399" t="str">
        <f t="shared" si="431"/>
        <v/>
      </c>
      <c r="AV384" s="399" t="str">
        <f t="shared" si="432"/>
        <v/>
      </c>
      <c r="AW384" s="399" t="str">
        <f t="shared" si="433"/>
        <v/>
      </c>
      <c r="AX384" s="399" t="str">
        <f t="shared" si="434"/>
        <v/>
      </c>
      <c r="AY384" s="399" t="str">
        <f t="shared" si="435"/>
        <v/>
      </c>
      <c r="AZ384" s="399" t="str">
        <f t="shared" si="500"/>
        <v/>
      </c>
      <c r="BA384" s="399" t="str">
        <f t="shared" si="500"/>
        <v/>
      </c>
      <c r="BB384" s="399" t="str">
        <f t="shared" si="500"/>
        <v/>
      </c>
      <c r="BC384" s="399" t="str">
        <f t="shared" si="500"/>
        <v/>
      </c>
      <c r="BD384" s="403" t="str">
        <f t="shared" si="500"/>
        <v/>
      </c>
      <c r="BE384" s="393">
        <f t="shared" si="436"/>
        <v>0</v>
      </c>
      <c r="BG384" s="399">
        <f t="shared" si="437"/>
        <v>0</v>
      </c>
      <c r="BH384" s="399">
        <f t="shared" si="438"/>
        <v>0</v>
      </c>
      <c r="BI384" s="412">
        <f t="shared" si="439"/>
        <v>0</v>
      </c>
      <c r="BJ384" s="413">
        <f t="shared" si="424"/>
        <v>0</v>
      </c>
      <c r="BK384" s="398" t="str">
        <f t="shared" si="425"/>
        <v>0</v>
      </c>
      <c r="BL384" s="398" t="str">
        <f t="shared" si="426"/>
        <v>0</v>
      </c>
      <c r="BM384" s="412">
        <f t="shared" si="440"/>
        <v>0</v>
      </c>
      <c r="BN384" s="412" t="str">
        <f t="shared" si="441"/>
        <v>0m0</v>
      </c>
      <c r="BO384" s="399">
        <f t="shared" si="442"/>
        <v>0</v>
      </c>
      <c r="BP384" s="399">
        <f t="shared" si="443"/>
        <v>0</v>
      </c>
      <c r="BQ384" s="412">
        <f t="shared" si="444"/>
        <v>0</v>
      </c>
      <c r="BR384" s="413">
        <f t="shared" si="445"/>
        <v>0</v>
      </c>
      <c r="BS384" s="398" t="str">
        <f t="shared" si="446"/>
        <v>0</v>
      </c>
      <c r="BT384" s="398" t="str">
        <f t="shared" si="447"/>
        <v>0</v>
      </c>
      <c r="BU384" s="412">
        <f t="shared" si="448"/>
        <v>0</v>
      </c>
      <c r="BV384" s="412" t="str">
        <f t="shared" si="449"/>
        <v>0m0</v>
      </c>
      <c r="BW384" s="399">
        <f t="shared" si="450"/>
        <v>0</v>
      </c>
      <c r="BX384" s="399">
        <f t="shared" si="451"/>
        <v>0</v>
      </c>
      <c r="BY384" s="412">
        <f t="shared" si="452"/>
        <v>0</v>
      </c>
      <c r="BZ384" s="413">
        <f t="shared" si="453"/>
        <v>0</v>
      </c>
      <c r="CA384" s="398" t="str">
        <f t="shared" si="454"/>
        <v>0</v>
      </c>
      <c r="CB384" s="398" t="str">
        <f t="shared" si="455"/>
        <v>0</v>
      </c>
      <c r="CC384" s="412">
        <f t="shared" si="456"/>
        <v>0</v>
      </c>
      <c r="CD384" s="412" t="str">
        <f t="shared" si="457"/>
        <v>0m0</v>
      </c>
      <c r="CE384" s="399">
        <f t="shared" si="458"/>
        <v>0</v>
      </c>
      <c r="CF384" s="399">
        <f t="shared" si="459"/>
        <v>0</v>
      </c>
      <c r="CG384" s="412">
        <f t="shared" si="460"/>
        <v>0</v>
      </c>
      <c r="CH384" s="413">
        <f t="shared" si="461"/>
        <v>0</v>
      </c>
      <c r="CI384" s="398" t="str">
        <f t="shared" si="462"/>
        <v>0</v>
      </c>
      <c r="CJ384" s="398" t="str">
        <f t="shared" si="463"/>
        <v>0</v>
      </c>
      <c r="CK384" s="412">
        <f t="shared" si="464"/>
        <v>0</v>
      </c>
      <c r="CL384" s="412" t="str">
        <f t="shared" si="465"/>
        <v>0m0</v>
      </c>
      <c r="CM384" s="399">
        <f t="shared" si="466"/>
        <v>0</v>
      </c>
      <c r="CN384" s="399">
        <f t="shared" si="467"/>
        <v>0</v>
      </c>
      <c r="CO384" s="412">
        <f t="shared" si="468"/>
        <v>0</v>
      </c>
      <c r="CP384" s="413">
        <f t="shared" si="469"/>
        <v>0</v>
      </c>
      <c r="CQ384" s="398" t="str">
        <f t="shared" si="470"/>
        <v>0</v>
      </c>
      <c r="CR384" s="398" t="str">
        <f t="shared" si="471"/>
        <v>0</v>
      </c>
      <c r="CS384" s="412">
        <f t="shared" si="472"/>
        <v>0</v>
      </c>
      <c r="CT384" s="412" t="str">
        <f t="shared" si="473"/>
        <v>0m0</v>
      </c>
      <c r="CU384" s="412">
        <f t="shared" si="474"/>
        <v>0</v>
      </c>
      <c r="CV384" s="412">
        <f t="shared" si="475"/>
        <v>0</v>
      </c>
      <c r="CW384" s="412">
        <f t="shared" si="476"/>
        <v>0</v>
      </c>
      <c r="CX384" s="412">
        <f t="shared" si="477"/>
        <v>0</v>
      </c>
      <c r="CY384" s="412">
        <f t="shared" si="478"/>
        <v>0</v>
      </c>
      <c r="CZ384" s="412" t="str">
        <f t="shared" si="479"/>
        <v/>
      </c>
      <c r="DA384" s="412" t="str">
        <f t="shared" si="480"/>
        <v/>
      </c>
      <c r="DB384" s="412" t="str">
        <f t="shared" si="481"/>
        <v/>
      </c>
      <c r="DC384" s="412" t="str">
        <f t="shared" si="482"/>
        <v/>
      </c>
      <c r="DD384" s="412" t="str">
        <f t="shared" si="483"/>
        <v/>
      </c>
      <c r="DE384" s="412"/>
      <c r="DF384" s="411"/>
      <c r="DG384" s="412" t="str">
        <f t="shared" si="484"/>
        <v/>
      </c>
      <c r="DH384" s="412" t="str">
        <f t="shared" si="485"/>
        <v/>
      </c>
      <c r="DI384" s="412">
        <f t="shared" si="486"/>
        <v>0</v>
      </c>
      <c r="DJ384" s="412" t="str">
        <f t="shared" si="487"/>
        <v/>
      </c>
      <c r="DK384" s="412" t="str">
        <f t="shared" si="488"/>
        <v/>
      </c>
      <c r="DL384" s="412" t="str">
        <f t="shared" si="489"/>
        <v/>
      </c>
      <c r="DM384" s="412" t="str">
        <f t="shared" si="490"/>
        <v/>
      </c>
      <c r="DN384" s="412" t="str">
        <f t="shared" si="491"/>
        <v/>
      </c>
      <c r="DO384" s="412" t="str">
        <f t="shared" si="492"/>
        <v/>
      </c>
    </row>
    <row r="385" spans="1:119" s="157" customFormat="1" ht="18" hidden="1" customHeight="1">
      <c r="A385" s="161" t="str">
        <f t="shared" si="501"/>
        <v/>
      </c>
      <c r="B385" s="158"/>
      <c r="C385" s="31" t="str">
        <f>IF(B385="","",VLOOKUP(B385,学連登録!$C$2:$G$3000,2,FALSE))</f>
        <v/>
      </c>
      <c r="D385" s="32" t="str">
        <f>IF(B385="","",VLOOKUP(B385,学連登録!$C$2:$G$3000,3,FALSE))</f>
        <v/>
      </c>
      <c r="E385" s="33" t="str">
        <f>IF(B385="","",VLOOKUP(B385,学連登録!$C$2:$G$3000,4,FALSE))</f>
        <v/>
      </c>
      <c r="F385" s="383" t="str">
        <f>IF(B385="","",VLOOKUP(B385,学連登録!$C$2:$I$3000,7,FALSE))</f>
        <v/>
      </c>
      <c r="G385" s="160"/>
      <c r="H385" s="905"/>
      <c r="I385" s="907"/>
      <c r="J385" s="160"/>
      <c r="K385" s="905"/>
      <c r="L385" s="906"/>
      <c r="M385" s="160"/>
      <c r="N385" s="819"/>
      <c r="O385" s="820"/>
      <c r="P385" s="159"/>
      <c r="Q385" s="905"/>
      <c r="R385" s="906"/>
      <c r="S385" s="159"/>
      <c r="T385" s="905"/>
      <c r="U385" s="906"/>
      <c r="V385" s="103" t="str">
        <f>IF(B385="","",VLOOKUP(B385,学連登録!$C$2:$H$3000,6,FALSE))</f>
        <v/>
      </c>
      <c r="Y385" s="118" t="str">
        <f t="shared" si="493"/>
        <v/>
      </c>
      <c r="Z385" s="97" t="str">
        <f>IF(G385="","",VLOOKUP(G385,種目名!$R$5:$T$104,3,0))</f>
        <v/>
      </c>
      <c r="AA385" s="99" t="str">
        <f>IF(J385="","",VLOOKUP(J385,種目名!$R$5:$T$104,3,0))</f>
        <v/>
      </c>
      <c r="AB385" s="119" t="str">
        <f>IF(M385="","",VLOOKUP(M385,種目名!$R$5:$T$104,3,0))</f>
        <v/>
      </c>
      <c r="AC385" s="119" t="str">
        <f>IF(P385="","",VLOOKUP(AF385,種目名!$R$5:$T$104,3,0))</f>
        <v/>
      </c>
      <c r="AD385" s="120" t="str">
        <f>IF(S385="","",VLOOKUP(AI385,種目名!$R$5:$T$104,3,0))</f>
        <v/>
      </c>
      <c r="AE385" s="117">
        <f t="shared" si="494"/>
        <v>0</v>
      </c>
      <c r="AF385" s="157" t="str">
        <f t="shared" si="495"/>
        <v/>
      </c>
      <c r="AG385" s="157" t="str">
        <f t="shared" si="496"/>
        <v/>
      </c>
      <c r="AH385" s="157">
        <f t="shared" si="497"/>
        <v>0</v>
      </c>
      <c r="AI385" s="157" t="str">
        <f t="shared" si="498"/>
        <v/>
      </c>
      <c r="AJ385" s="157" t="str">
        <f t="shared" si="499"/>
        <v/>
      </c>
      <c r="AK385" s="390"/>
      <c r="AL385" s="171">
        <f t="shared" si="427"/>
        <v>0</v>
      </c>
      <c r="AM385" s="399">
        <f t="shared" si="428"/>
        <v>0</v>
      </c>
      <c r="AN385" s="399">
        <f>COUNTIF($B$12:B385,B385)</f>
        <v>0</v>
      </c>
      <c r="AO385" s="399"/>
      <c r="AP385" s="399" t="str">
        <f t="shared" si="429"/>
        <v/>
      </c>
      <c r="AQ385" s="399" t="str">
        <f t="shared" si="429"/>
        <v/>
      </c>
      <c r="AR385" s="399" t="str">
        <f t="shared" si="429"/>
        <v/>
      </c>
      <c r="AS385" s="399" t="str">
        <f t="shared" si="423"/>
        <v/>
      </c>
      <c r="AT385" s="399">
        <f t="shared" si="430"/>
        <v>0</v>
      </c>
      <c r="AU385" s="399" t="str">
        <f t="shared" si="431"/>
        <v/>
      </c>
      <c r="AV385" s="399" t="str">
        <f t="shared" si="432"/>
        <v/>
      </c>
      <c r="AW385" s="399" t="str">
        <f t="shared" si="433"/>
        <v/>
      </c>
      <c r="AX385" s="399" t="str">
        <f t="shared" si="434"/>
        <v/>
      </c>
      <c r="AY385" s="399" t="str">
        <f t="shared" si="435"/>
        <v/>
      </c>
      <c r="AZ385" s="399" t="str">
        <f t="shared" si="500"/>
        <v/>
      </c>
      <c r="BA385" s="399" t="str">
        <f t="shared" si="500"/>
        <v/>
      </c>
      <c r="BB385" s="399" t="str">
        <f t="shared" si="500"/>
        <v/>
      </c>
      <c r="BC385" s="399" t="str">
        <f t="shared" si="500"/>
        <v/>
      </c>
      <c r="BD385" s="403" t="str">
        <f t="shared" si="500"/>
        <v/>
      </c>
      <c r="BE385" s="393">
        <f t="shared" si="436"/>
        <v>0</v>
      </c>
      <c r="BG385" s="399">
        <f t="shared" si="437"/>
        <v>0</v>
      </c>
      <c r="BH385" s="399">
        <f t="shared" si="438"/>
        <v>0</v>
      </c>
      <c r="BI385" s="412">
        <f t="shared" si="439"/>
        <v>0</v>
      </c>
      <c r="BJ385" s="413">
        <f t="shared" si="424"/>
        <v>0</v>
      </c>
      <c r="BK385" s="398" t="str">
        <f t="shared" si="425"/>
        <v>0</v>
      </c>
      <c r="BL385" s="398" t="str">
        <f t="shared" si="426"/>
        <v>0</v>
      </c>
      <c r="BM385" s="412">
        <f t="shared" si="440"/>
        <v>0</v>
      </c>
      <c r="BN385" s="412" t="str">
        <f t="shared" si="441"/>
        <v>0m0</v>
      </c>
      <c r="BO385" s="399">
        <f t="shared" si="442"/>
        <v>0</v>
      </c>
      <c r="BP385" s="399">
        <f t="shared" si="443"/>
        <v>0</v>
      </c>
      <c r="BQ385" s="412">
        <f t="shared" si="444"/>
        <v>0</v>
      </c>
      <c r="BR385" s="413">
        <f t="shared" si="445"/>
        <v>0</v>
      </c>
      <c r="BS385" s="398" t="str">
        <f t="shared" si="446"/>
        <v>0</v>
      </c>
      <c r="BT385" s="398" t="str">
        <f t="shared" si="447"/>
        <v>0</v>
      </c>
      <c r="BU385" s="412">
        <f t="shared" si="448"/>
        <v>0</v>
      </c>
      <c r="BV385" s="412" t="str">
        <f t="shared" si="449"/>
        <v>0m0</v>
      </c>
      <c r="BW385" s="399">
        <f t="shared" si="450"/>
        <v>0</v>
      </c>
      <c r="BX385" s="399">
        <f t="shared" si="451"/>
        <v>0</v>
      </c>
      <c r="BY385" s="412">
        <f t="shared" si="452"/>
        <v>0</v>
      </c>
      <c r="BZ385" s="413">
        <f t="shared" si="453"/>
        <v>0</v>
      </c>
      <c r="CA385" s="398" t="str">
        <f t="shared" si="454"/>
        <v>0</v>
      </c>
      <c r="CB385" s="398" t="str">
        <f t="shared" si="455"/>
        <v>0</v>
      </c>
      <c r="CC385" s="412">
        <f t="shared" si="456"/>
        <v>0</v>
      </c>
      <c r="CD385" s="412" t="str">
        <f t="shared" si="457"/>
        <v>0m0</v>
      </c>
      <c r="CE385" s="399">
        <f t="shared" si="458"/>
        <v>0</v>
      </c>
      <c r="CF385" s="399">
        <f t="shared" si="459"/>
        <v>0</v>
      </c>
      <c r="CG385" s="412">
        <f t="shared" si="460"/>
        <v>0</v>
      </c>
      <c r="CH385" s="413">
        <f t="shared" si="461"/>
        <v>0</v>
      </c>
      <c r="CI385" s="398" t="str">
        <f t="shared" si="462"/>
        <v>0</v>
      </c>
      <c r="CJ385" s="398" t="str">
        <f t="shared" si="463"/>
        <v>0</v>
      </c>
      <c r="CK385" s="412">
        <f t="shared" si="464"/>
        <v>0</v>
      </c>
      <c r="CL385" s="412" t="str">
        <f t="shared" si="465"/>
        <v>0m0</v>
      </c>
      <c r="CM385" s="399">
        <f t="shared" si="466"/>
        <v>0</v>
      </c>
      <c r="CN385" s="399">
        <f t="shared" si="467"/>
        <v>0</v>
      </c>
      <c r="CO385" s="412">
        <f t="shared" si="468"/>
        <v>0</v>
      </c>
      <c r="CP385" s="413">
        <f t="shared" si="469"/>
        <v>0</v>
      </c>
      <c r="CQ385" s="398" t="str">
        <f t="shared" si="470"/>
        <v>0</v>
      </c>
      <c r="CR385" s="398" t="str">
        <f t="shared" si="471"/>
        <v>0</v>
      </c>
      <c r="CS385" s="412">
        <f t="shared" si="472"/>
        <v>0</v>
      </c>
      <c r="CT385" s="412" t="str">
        <f t="shared" si="473"/>
        <v>0m0</v>
      </c>
      <c r="CU385" s="412">
        <f t="shared" si="474"/>
        <v>0</v>
      </c>
      <c r="CV385" s="412">
        <f t="shared" si="475"/>
        <v>0</v>
      </c>
      <c r="CW385" s="412">
        <f t="shared" si="476"/>
        <v>0</v>
      </c>
      <c r="CX385" s="412">
        <f t="shared" si="477"/>
        <v>0</v>
      </c>
      <c r="CY385" s="412">
        <f t="shared" si="478"/>
        <v>0</v>
      </c>
      <c r="CZ385" s="412" t="str">
        <f t="shared" si="479"/>
        <v/>
      </c>
      <c r="DA385" s="412" t="str">
        <f t="shared" si="480"/>
        <v/>
      </c>
      <c r="DB385" s="412" t="str">
        <f t="shared" si="481"/>
        <v/>
      </c>
      <c r="DC385" s="412" t="str">
        <f t="shared" si="482"/>
        <v/>
      </c>
      <c r="DD385" s="412" t="str">
        <f t="shared" si="483"/>
        <v/>
      </c>
      <c r="DE385" s="412"/>
      <c r="DF385" s="411"/>
      <c r="DG385" s="412" t="str">
        <f t="shared" si="484"/>
        <v/>
      </c>
      <c r="DH385" s="412" t="str">
        <f t="shared" si="485"/>
        <v/>
      </c>
      <c r="DI385" s="412">
        <f t="shared" si="486"/>
        <v>0</v>
      </c>
      <c r="DJ385" s="412" t="str">
        <f t="shared" si="487"/>
        <v/>
      </c>
      <c r="DK385" s="412" t="str">
        <f t="shared" si="488"/>
        <v/>
      </c>
      <c r="DL385" s="412" t="str">
        <f t="shared" si="489"/>
        <v/>
      </c>
      <c r="DM385" s="412" t="str">
        <f t="shared" si="490"/>
        <v/>
      </c>
      <c r="DN385" s="412" t="str">
        <f t="shared" si="491"/>
        <v/>
      </c>
      <c r="DO385" s="412" t="str">
        <f t="shared" si="492"/>
        <v/>
      </c>
    </row>
    <row r="386" spans="1:119" s="157" customFormat="1" ht="18" hidden="1" customHeight="1">
      <c r="A386" s="161" t="str">
        <f t="shared" si="501"/>
        <v/>
      </c>
      <c r="B386" s="158"/>
      <c r="C386" s="31" t="str">
        <f>IF(B386="","",VLOOKUP(B386,学連登録!$C$2:$G$3000,2,FALSE))</f>
        <v/>
      </c>
      <c r="D386" s="32" t="str">
        <f>IF(B386="","",VLOOKUP(B386,学連登録!$C$2:$G$3000,3,FALSE))</f>
        <v/>
      </c>
      <c r="E386" s="33" t="str">
        <f>IF(B386="","",VLOOKUP(B386,学連登録!$C$2:$G$3000,4,FALSE))</f>
        <v/>
      </c>
      <c r="F386" s="383" t="str">
        <f>IF(B386="","",VLOOKUP(B386,学連登録!$C$2:$I$3000,7,FALSE))</f>
        <v/>
      </c>
      <c r="G386" s="160"/>
      <c r="H386" s="905"/>
      <c r="I386" s="907"/>
      <c r="J386" s="160"/>
      <c r="K386" s="905"/>
      <c r="L386" s="906"/>
      <c r="M386" s="160"/>
      <c r="N386" s="819"/>
      <c r="O386" s="820"/>
      <c r="P386" s="159"/>
      <c r="Q386" s="905"/>
      <c r="R386" s="906"/>
      <c r="S386" s="159"/>
      <c r="T386" s="905"/>
      <c r="U386" s="906"/>
      <c r="V386" s="103" t="str">
        <f>IF(B386="","",VLOOKUP(B386,学連登録!$C$2:$H$3000,6,FALSE))</f>
        <v/>
      </c>
      <c r="Y386" s="118" t="str">
        <f t="shared" si="493"/>
        <v/>
      </c>
      <c r="Z386" s="97" t="str">
        <f>IF(G386="","",VLOOKUP(G386,種目名!$R$5:$T$104,3,0))</f>
        <v/>
      </c>
      <c r="AA386" s="99" t="str">
        <f>IF(J386="","",VLOOKUP(J386,種目名!$R$5:$T$104,3,0))</f>
        <v/>
      </c>
      <c r="AB386" s="119" t="str">
        <f>IF(M386="","",VLOOKUP(M386,種目名!$R$5:$T$104,3,0))</f>
        <v/>
      </c>
      <c r="AC386" s="119" t="str">
        <f>IF(P386="","",VLOOKUP(AF386,種目名!$R$5:$T$104,3,0))</f>
        <v/>
      </c>
      <c r="AD386" s="120" t="str">
        <f>IF(S386="","",VLOOKUP(AI386,種目名!$R$5:$T$104,3,0))</f>
        <v/>
      </c>
      <c r="AE386" s="117">
        <f t="shared" si="494"/>
        <v>0</v>
      </c>
      <c r="AF386" s="157" t="str">
        <f t="shared" si="495"/>
        <v/>
      </c>
      <c r="AG386" s="157" t="str">
        <f t="shared" si="496"/>
        <v/>
      </c>
      <c r="AH386" s="157">
        <f t="shared" si="497"/>
        <v>0</v>
      </c>
      <c r="AI386" s="157" t="str">
        <f t="shared" si="498"/>
        <v/>
      </c>
      <c r="AJ386" s="157" t="str">
        <f t="shared" si="499"/>
        <v/>
      </c>
      <c r="AK386" s="390"/>
      <c r="AL386" s="171">
        <f t="shared" si="427"/>
        <v>0</v>
      </c>
      <c r="AM386" s="399">
        <f t="shared" si="428"/>
        <v>0</v>
      </c>
      <c r="AN386" s="399">
        <f>COUNTIF($B$12:B386,B386)</f>
        <v>0</v>
      </c>
      <c r="AO386" s="399"/>
      <c r="AP386" s="399" t="str">
        <f t="shared" si="429"/>
        <v/>
      </c>
      <c r="AQ386" s="399" t="str">
        <f t="shared" si="429"/>
        <v/>
      </c>
      <c r="AR386" s="399" t="str">
        <f t="shared" si="429"/>
        <v/>
      </c>
      <c r="AS386" s="399" t="str">
        <f t="shared" si="423"/>
        <v/>
      </c>
      <c r="AT386" s="399">
        <f t="shared" si="430"/>
        <v>0</v>
      </c>
      <c r="AU386" s="399" t="str">
        <f t="shared" si="431"/>
        <v/>
      </c>
      <c r="AV386" s="399" t="str">
        <f t="shared" si="432"/>
        <v/>
      </c>
      <c r="AW386" s="399" t="str">
        <f t="shared" si="433"/>
        <v/>
      </c>
      <c r="AX386" s="399" t="str">
        <f t="shared" si="434"/>
        <v/>
      </c>
      <c r="AY386" s="399" t="str">
        <f t="shared" si="435"/>
        <v/>
      </c>
      <c r="AZ386" s="399" t="str">
        <f t="shared" si="500"/>
        <v/>
      </c>
      <c r="BA386" s="399" t="str">
        <f t="shared" si="500"/>
        <v/>
      </c>
      <c r="BB386" s="399" t="str">
        <f t="shared" si="500"/>
        <v/>
      </c>
      <c r="BC386" s="399" t="str">
        <f t="shared" si="500"/>
        <v/>
      </c>
      <c r="BD386" s="403" t="str">
        <f t="shared" si="500"/>
        <v/>
      </c>
      <c r="BE386" s="393">
        <f t="shared" si="436"/>
        <v>0</v>
      </c>
      <c r="BG386" s="399">
        <f t="shared" si="437"/>
        <v>0</v>
      </c>
      <c r="BH386" s="399">
        <f t="shared" si="438"/>
        <v>0</v>
      </c>
      <c r="BI386" s="412">
        <f t="shared" si="439"/>
        <v>0</v>
      </c>
      <c r="BJ386" s="413">
        <f t="shared" si="424"/>
        <v>0</v>
      </c>
      <c r="BK386" s="398" t="str">
        <f t="shared" si="425"/>
        <v>0</v>
      </c>
      <c r="BL386" s="398" t="str">
        <f t="shared" si="426"/>
        <v>0</v>
      </c>
      <c r="BM386" s="412">
        <f t="shared" si="440"/>
        <v>0</v>
      </c>
      <c r="BN386" s="412" t="str">
        <f t="shared" si="441"/>
        <v>0m0</v>
      </c>
      <c r="BO386" s="399">
        <f t="shared" si="442"/>
        <v>0</v>
      </c>
      <c r="BP386" s="399">
        <f t="shared" si="443"/>
        <v>0</v>
      </c>
      <c r="BQ386" s="412">
        <f t="shared" si="444"/>
        <v>0</v>
      </c>
      <c r="BR386" s="413">
        <f t="shared" si="445"/>
        <v>0</v>
      </c>
      <c r="BS386" s="398" t="str">
        <f t="shared" si="446"/>
        <v>0</v>
      </c>
      <c r="BT386" s="398" t="str">
        <f t="shared" si="447"/>
        <v>0</v>
      </c>
      <c r="BU386" s="412">
        <f t="shared" si="448"/>
        <v>0</v>
      </c>
      <c r="BV386" s="412" t="str">
        <f t="shared" si="449"/>
        <v>0m0</v>
      </c>
      <c r="BW386" s="399">
        <f t="shared" si="450"/>
        <v>0</v>
      </c>
      <c r="BX386" s="399">
        <f t="shared" si="451"/>
        <v>0</v>
      </c>
      <c r="BY386" s="412">
        <f t="shared" si="452"/>
        <v>0</v>
      </c>
      <c r="BZ386" s="413">
        <f t="shared" si="453"/>
        <v>0</v>
      </c>
      <c r="CA386" s="398" t="str">
        <f t="shared" si="454"/>
        <v>0</v>
      </c>
      <c r="CB386" s="398" t="str">
        <f t="shared" si="455"/>
        <v>0</v>
      </c>
      <c r="CC386" s="412">
        <f t="shared" si="456"/>
        <v>0</v>
      </c>
      <c r="CD386" s="412" t="str">
        <f t="shared" si="457"/>
        <v>0m0</v>
      </c>
      <c r="CE386" s="399">
        <f t="shared" si="458"/>
        <v>0</v>
      </c>
      <c r="CF386" s="399">
        <f t="shared" si="459"/>
        <v>0</v>
      </c>
      <c r="CG386" s="412">
        <f t="shared" si="460"/>
        <v>0</v>
      </c>
      <c r="CH386" s="413">
        <f t="shared" si="461"/>
        <v>0</v>
      </c>
      <c r="CI386" s="398" t="str">
        <f t="shared" si="462"/>
        <v>0</v>
      </c>
      <c r="CJ386" s="398" t="str">
        <f t="shared" si="463"/>
        <v>0</v>
      </c>
      <c r="CK386" s="412">
        <f t="shared" si="464"/>
        <v>0</v>
      </c>
      <c r="CL386" s="412" t="str">
        <f t="shared" si="465"/>
        <v>0m0</v>
      </c>
      <c r="CM386" s="399">
        <f t="shared" si="466"/>
        <v>0</v>
      </c>
      <c r="CN386" s="399">
        <f t="shared" si="467"/>
        <v>0</v>
      </c>
      <c r="CO386" s="412">
        <f t="shared" si="468"/>
        <v>0</v>
      </c>
      <c r="CP386" s="413">
        <f t="shared" si="469"/>
        <v>0</v>
      </c>
      <c r="CQ386" s="398" t="str">
        <f t="shared" si="470"/>
        <v>0</v>
      </c>
      <c r="CR386" s="398" t="str">
        <f t="shared" si="471"/>
        <v>0</v>
      </c>
      <c r="CS386" s="412">
        <f t="shared" si="472"/>
        <v>0</v>
      </c>
      <c r="CT386" s="412" t="str">
        <f t="shared" si="473"/>
        <v>0m0</v>
      </c>
      <c r="CU386" s="412">
        <f t="shared" si="474"/>
        <v>0</v>
      </c>
      <c r="CV386" s="412">
        <f t="shared" si="475"/>
        <v>0</v>
      </c>
      <c r="CW386" s="412">
        <f t="shared" si="476"/>
        <v>0</v>
      </c>
      <c r="CX386" s="412">
        <f t="shared" si="477"/>
        <v>0</v>
      </c>
      <c r="CY386" s="412">
        <f t="shared" si="478"/>
        <v>0</v>
      </c>
      <c r="CZ386" s="412" t="str">
        <f t="shared" si="479"/>
        <v/>
      </c>
      <c r="DA386" s="412" t="str">
        <f t="shared" si="480"/>
        <v/>
      </c>
      <c r="DB386" s="412" t="str">
        <f t="shared" si="481"/>
        <v/>
      </c>
      <c r="DC386" s="412" t="str">
        <f t="shared" si="482"/>
        <v/>
      </c>
      <c r="DD386" s="412" t="str">
        <f t="shared" si="483"/>
        <v/>
      </c>
      <c r="DE386" s="412"/>
      <c r="DF386" s="411"/>
      <c r="DG386" s="412" t="str">
        <f t="shared" si="484"/>
        <v/>
      </c>
      <c r="DH386" s="412" t="str">
        <f t="shared" si="485"/>
        <v/>
      </c>
      <c r="DI386" s="412">
        <f t="shared" si="486"/>
        <v>0</v>
      </c>
      <c r="DJ386" s="412" t="str">
        <f t="shared" si="487"/>
        <v/>
      </c>
      <c r="DK386" s="412" t="str">
        <f t="shared" si="488"/>
        <v/>
      </c>
      <c r="DL386" s="412" t="str">
        <f t="shared" si="489"/>
        <v/>
      </c>
      <c r="DM386" s="412" t="str">
        <f t="shared" si="490"/>
        <v/>
      </c>
      <c r="DN386" s="412" t="str">
        <f t="shared" si="491"/>
        <v/>
      </c>
      <c r="DO386" s="412" t="str">
        <f t="shared" si="492"/>
        <v/>
      </c>
    </row>
    <row r="387" spans="1:119" s="157" customFormat="1" ht="18" hidden="1" customHeight="1">
      <c r="A387" s="161" t="str">
        <f t="shared" si="501"/>
        <v/>
      </c>
      <c r="B387" s="158"/>
      <c r="C387" s="31" t="str">
        <f>IF(B387="","",VLOOKUP(B387,学連登録!$C$2:$G$3000,2,FALSE))</f>
        <v/>
      </c>
      <c r="D387" s="32" t="str">
        <f>IF(B387="","",VLOOKUP(B387,学連登録!$C$2:$G$3000,3,FALSE))</f>
        <v/>
      </c>
      <c r="E387" s="33" t="str">
        <f>IF(B387="","",VLOOKUP(B387,学連登録!$C$2:$G$3000,4,FALSE))</f>
        <v/>
      </c>
      <c r="F387" s="383" t="str">
        <f>IF(B387="","",VLOOKUP(B387,学連登録!$C$2:$I$3000,7,FALSE))</f>
        <v/>
      </c>
      <c r="G387" s="160"/>
      <c r="H387" s="905"/>
      <c r="I387" s="907"/>
      <c r="J387" s="160"/>
      <c r="K387" s="905"/>
      <c r="L387" s="906"/>
      <c r="M387" s="160"/>
      <c r="N387" s="819"/>
      <c r="O387" s="820"/>
      <c r="P387" s="159"/>
      <c r="Q387" s="905"/>
      <c r="R387" s="906"/>
      <c r="S387" s="159"/>
      <c r="T387" s="905"/>
      <c r="U387" s="906"/>
      <c r="V387" s="103" t="str">
        <f>IF(B387="","",VLOOKUP(B387,学連登録!$C$2:$H$3000,6,FALSE))</f>
        <v/>
      </c>
      <c r="Y387" s="118" t="str">
        <f t="shared" si="493"/>
        <v/>
      </c>
      <c r="Z387" s="97" t="str">
        <f>IF(G387="","",VLOOKUP(G387,種目名!$R$5:$T$104,3,0))</f>
        <v/>
      </c>
      <c r="AA387" s="99" t="str">
        <f>IF(J387="","",VLOOKUP(J387,種目名!$R$5:$T$104,3,0))</f>
        <v/>
      </c>
      <c r="AB387" s="119" t="str">
        <f>IF(M387="","",VLOOKUP(M387,種目名!$R$5:$T$104,3,0))</f>
        <v/>
      </c>
      <c r="AC387" s="119" t="str">
        <f>IF(P387="","",VLOOKUP(AF387,種目名!$R$5:$T$104,3,0))</f>
        <v/>
      </c>
      <c r="AD387" s="120" t="str">
        <f>IF(S387="","",VLOOKUP(AI387,種目名!$R$5:$T$104,3,0))</f>
        <v/>
      </c>
      <c r="AE387" s="117">
        <f t="shared" si="494"/>
        <v>0</v>
      </c>
      <c r="AF387" s="157" t="str">
        <f t="shared" si="495"/>
        <v/>
      </c>
      <c r="AG387" s="157" t="str">
        <f t="shared" si="496"/>
        <v/>
      </c>
      <c r="AH387" s="157">
        <f t="shared" si="497"/>
        <v>0</v>
      </c>
      <c r="AI387" s="157" t="str">
        <f t="shared" si="498"/>
        <v/>
      </c>
      <c r="AJ387" s="157" t="str">
        <f t="shared" si="499"/>
        <v/>
      </c>
      <c r="AK387" s="390"/>
      <c r="AL387" s="171">
        <f t="shared" si="427"/>
        <v>0</v>
      </c>
      <c r="AM387" s="399">
        <f t="shared" si="428"/>
        <v>0</v>
      </c>
      <c r="AN387" s="399">
        <f>COUNTIF($B$12:B387,B387)</f>
        <v>0</v>
      </c>
      <c r="AO387" s="399"/>
      <c r="AP387" s="399" t="str">
        <f t="shared" si="429"/>
        <v/>
      </c>
      <c r="AQ387" s="399" t="str">
        <f t="shared" si="429"/>
        <v/>
      </c>
      <c r="AR387" s="399" t="str">
        <f t="shared" si="429"/>
        <v/>
      </c>
      <c r="AS387" s="399" t="str">
        <f t="shared" si="423"/>
        <v/>
      </c>
      <c r="AT387" s="399">
        <f t="shared" si="430"/>
        <v>0</v>
      </c>
      <c r="AU387" s="399" t="str">
        <f t="shared" si="431"/>
        <v/>
      </c>
      <c r="AV387" s="399" t="str">
        <f t="shared" si="432"/>
        <v/>
      </c>
      <c r="AW387" s="399" t="str">
        <f t="shared" si="433"/>
        <v/>
      </c>
      <c r="AX387" s="399" t="str">
        <f t="shared" si="434"/>
        <v/>
      </c>
      <c r="AY387" s="399" t="str">
        <f t="shared" si="435"/>
        <v/>
      </c>
      <c r="AZ387" s="399" t="str">
        <f t="shared" si="500"/>
        <v/>
      </c>
      <c r="BA387" s="399" t="str">
        <f t="shared" si="500"/>
        <v/>
      </c>
      <c r="BB387" s="399" t="str">
        <f t="shared" si="500"/>
        <v/>
      </c>
      <c r="BC387" s="399" t="str">
        <f t="shared" si="500"/>
        <v/>
      </c>
      <c r="BD387" s="403" t="str">
        <f t="shared" si="500"/>
        <v/>
      </c>
      <c r="BE387" s="393">
        <f t="shared" si="436"/>
        <v>0</v>
      </c>
      <c r="BG387" s="399">
        <f t="shared" si="437"/>
        <v>0</v>
      </c>
      <c r="BH387" s="399">
        <f t="shared" si="438"/>
        <v>0</v>
      </c>
      <c r="BI387" s="412">
        <f t="shared" si="439"/>
        <v>0</v>
      </c>
      <c r="BJ387" s="413">
        <f t="shared" si="424"/>
        <v>0</v>
      </c>
      <c r="BK387" s="398" t="str">
        <f t="shared" si="425"/>
        <v>0</v>
      </c>
      <c r="BL387" s="398" t="str">
        <f t="shared" si="426"/>
        <v>0</v>
      </c>
      <c r="BM387" s="412">
        <f t="shared" si="440"/>
        <v>0</v>
      </c>
      <c r="BN387" s="412" t="str">
        <f t="shared" si="441"/>
        <v>0m0</v>
      </c>
      <c r="BO387" s="399">
        <f t="shared" si="442"/>
        <v>0</v>
      </c>
      <c r="BP387" s="399">
        <f t="shared" si="443"/>
        <v>0</v>
      </c>
      <c r="BQ387" s="412">
        <f t="shared" si="444"/>
        <v>0</v>
      </c>
      <c r="BR387" s="413">
        <f t="shared" si="445"/>
        <v>0</v>
      </c>
      <c r="BS387" s="398" t="str">
        <f t="shared" si="446"/>
        <v>0</v>
      </c>
      <c r="BT387" s="398" t="str">
        <f t="shared" si="447"/>
        <v>0</v>
      </c>
      <c r="BU387" s="412">
        <f t="shared" si="448"/>
        <v>0</v>
      </c>
      <c r="BV387" s="412" t="str">
        <f t="shared" si="449"/>
        <v>0m0</v>
      </c>
      <c r="BW387" s="399">
        <f t="shared" si="450"/>
        <v>0</v>
      </c>
      <c r="BX387" s="399">
        <f t="shared" si="451"/>
        <v>0</v>
      </c>
      <c r="BY387" s="412">
        <f t="shared" si="452"/>
        <v>0</v>
      </c>
      <c r="BZ387" s="413">
        <f t="shared" si="453"/>
        <v>0</v>
      </c>
      <c r="CA387" s="398" t="str">
        <f t="shared" si="454"/>
        <v>0</v>
      </c>
      <c r="CB387" s="398" t="str">
        <f t="shared" si="455"/>
        <v>0</v>
      </c>
      <c r="CC387" s="412">
        <f t="shared" si="456"/>
        <v>0</v>
      </c>
      <c r="CD387" s="412" t="str">
        <f t="shared" si="457"/>
        <v>0m0</v>
      </c>
      <c r="CE387" s="399">
        <f t="shared" si="458"/>
        <v>0</v>
      </c>
      <c r="CF387" s="399">
        <f t="shared" si="459"/>
        <v>0</v>
      </c>
      <c r="CG387" s="412">
        <f t="shared" si="460"/>
        <v>0</v>
      </c>
      <c r="CH387" s="413">
        <f t="shared" si="461"/>
        <v>0</v>
      </c>
      <c r="CI387" s="398" t="str">
        <f t="shared" si="462"/>
        <v>0</v>
      </c>
      <c r="CJ387" s="398" t="str">
        <f t="shared" si="463"/>
        <v>0</v>
      </c>
      <c r="CK387" s="412">
        <f t="shared" si="464"/>
        <v>0</v>
      </c>
      <c r="CL387" s="412" t="str">
        <f t="shared" si="465"/>
        <v>0m0</v>
      </c>
      <c r="CM387" s="399">
        <f t="shared" si="466"/>
        <v>0</v>
      </c>
      <c r="CN387" s="399">
        <f t="shared" si="467"/>
        <v>0</v>
      </c>
      <c r="CO387" s="412">
        <f t="shared" si="468"/>
        <v>0</v>
      </c>
      <c r="CP387" s="413">
        <f t="shared" si="469"/>
        <v>0</v>
      </c>
      <c r="CQ387" s="398" t="str">
        <f t="shared" si="470"/>
        <v>0</v>
      </c>
      <c r="CR387" s="398" t="str">
        <f t="shared" si="471"/>
        <v>0</v>
      </c>
      <c r="CS387" s="412">
        <f t="shared" si="472"/>
        <v>0</v>
      </c>
      <c r="CT387" s="412" t="str">
        <f t="shared" si="473"/>
        <v>0m0</v>
      </c>
      <c r="CU387" s="412">
        <f t="shared" si="474"/>
        <v>0</v>
      </c>
      <c r="CV387" s="412">
        <f t="shared" si="475"/>
        <v>0</v>
      </c>
      <c r="CW387" s="412">
        <f t="shared" si="476"/>
        <v>0</v>
      </c>
      <c r="CX387" s="412">
        <f t="shared" si="477"/>
        <v>0</v>
      </c>
      <c r="CY387" s="412">
        <f t="shared" si="478"/>
        <v>0</v>
      </c>
      <c r="CZ387" s="412" t="str">
        <f t="shared" si="479"/>
        <v/>
      </c>
      <c r="DA387" s="412" t="str">
        <f t="shared" si="480"/>
        <v/>
      </c>
      <c r="DB387" s="412" t="str">
        <f t="shared" si="481"/>
        <v/>
      </c>
      <c r="DC387" s="412" t="str">
        <f t="shared" si="482"/>
        <v/>
      </c>
      <c r="DD387" s="412" t="str">
        <f t="shared" si="483"/>
        <v/>
      </c>
      <c r="DE387" s="412"/>
      <c r="DF387" s="411"/>
      <c r="DG387" s="412" t="str">
        <f t="shared" si="484"/>
        <v/>
      </c>
      <c r="DH387" s="412" t="str">
        <f t="shared" si="485"/>
        <v/>
      </c>
      <c r="DI387" s="412">
        <f t="shared" si="486"/>
        <v>0</v>
      </c>
      <c r="DJ387" s="412" t="str">
        <f t="shared" si="487"/>
        <v/>
      </c>
      <c r="DK387" s="412" t="str">
        <f t="shared" si="488"/>
        <v/>
      </c>
      <c r="DL387" s="412" t="str">
        <f t="shared" si="489"/>
        <v/>
      </c>
      <c r="DM387" s="412" t="str">
        <f t="shared" si="490"/>
        <v/>
      </c>
      <c r="DN387" s="412" t="str">
        <f t="shared" si="491"/>
        <v/>
      </c>
      <c r="DO387" s="412" t="str">
        <f t="shared" si="492"/>
        <v/>
      </c>
    </row>
    <row r="388" spans="1:119" s="157" customFormat="1" ht="18" hidden="1" customHeight="1">
      <c r="A388" s="161" t="str">
        <f t="shared" si="501"/>
        <v/>
      </c>
      <c r="B388" s="158"/>
      <c r="C388" s="31" t="str">
        <f>IF(B388="","",VLOOKUP(B388,学連登録!$C$2:$G$3000,2,FALSE))</f>
        <v/>
      </c>
      <c r="D388" s="32" t="str">
        <f>IF(B388="","",VLOOKUP(B388,学連登録!$C$2:$G$3000,3,FALSE))</f>
        <v/>
      </c>
      <c r="E388" s="33" t="str">
        <f>IF(B388="","",VLOOKUP(B388,学連登録!$C$2:$G$3000,4,FALSE))</f>
        <v/>
      </c>
      <c r="F388" s="383" t="str">
        <f>IF(B388="","",VLOOKUP(B388,学連登録!$C$2:$I$3000,7,FALSE))</f>
        <v/>
      </c>
      <c r="G388" s="160"/>
      <c r="H388" s="905"/>
      <c r="I388" s="907"/>
      <c r="J388" s="160"/>
      <c r="K388" s="905"/>
      <c r="L388" s="906"/>
      <c r="M388" s="160"/>
      <c r="N388" s="819"/>
      <c r="O388" s="820"/>
      <c r="P388" s="159"/>
      <c r="Q388" s="905"/>
      <c r="R388" s="906"/>
      <c r="S388" s="159"/>
      <c r="T388" s="905"/>
      <c r="U388" s="906"/>
      <c r="V388" s="103" t="str">
        <f>IF(B388="","",VLOOKUP(B388,学連登録!$C$2:$H$3000,6,FALSE))</f>
        <v/>
      </c>
      <c r="Y388" s="118" t="str">
        <f t="shared" si="493"/>
        <v/>
      </c>
      <c r="Z388" s="97" t="str">
        <f>IF(G388="","",VLOOKUP(G388,種目名!$R$5:$T$104,3,0))</f>
        <v/>
      </c>
      <c r="AA388" s="99" t="str">
        <f>IF(J388="","",VLOOKUP(J388,種目名!$R$5:$T$104,3,0))</f>
        <v/>
      </c>
      <c r="AB388" s="119" t="str">
        <f>IF(M388="","",VLOOKUP(M388,種目名!$R$5:$T$104,3,0))</f>
        <v/>
      </c>
      <c r="AC388" s="119" t="str">
        <f>IF(P388="","",VLOOKUP(AF388,種目名!$R$5:$T$104,3,0))</f>
        <v/>
      </c>
      <c r="AD388" s="120" t="str">
        <f>IF(S388="","",VLOOKUP(AI388,種目名!$R$5:$T$104,3,0))</f>
        <v/>
      </c>
      <c r="AE388" s="117">
        <f t="shared" si="494"/>
        <v>0</v>
      </c>
      <c r="AF388" s="157" t="str">
        <f t="shared" si="495"/>
        <v/>
      </c>
      <c r="AG388" s="157" t="str">
        <f t="shared" si="496"/>
        <v/>
      </c>
      <c r="AH388" s="157">
        <f t="shared" si="497"/>
        <v>0</v>
      </c>
      <c r="AI388" s="157" t="str">
        <f t="shared" si="498"/>
        <v/>
      </c>
      <c r="AJ388" s="157" t="str">
        <f t="shared" si="499"/>
        <v/>
      </c>
      <c r="AK388" s="390"/>
      <c r="AL388" s="171">
        <f t="shared" si="427"/>
        <v>0</v>
      </c>
      <c r="AM388" s="399">
        <f t="shared" si="428"/>
        <v>0</v>
      </c>
      <c r="AN388" s="399">
        <f>COUNTIF($B$12:B388,B388)</f>
        <v>0</v>
      </c>
      <c r="AO388" s="399"/>
      <c r="AP388" s="399" t="str">
        <f t="shared" si="429"/>
        <v/>
      </c>
      <c r="AQ388" s="399" t="str">
        <f t="shared" si="429"/>
        <v/>
      </c>
      <c r="AR388" s="399" t="str">
        <f t="shared" si="429"/>
        <v/>
      </c>
      <c r="AS388" s="399" t="str">
        <f t="shared" si="423"/>
        <v/>
      </c>
      <c r="AT388" s="399">
        <f t="shared" si="430"/>
        <v>0</v>
      </c>
      <c r="AU388" s="399" t="str">
        <f t="shared" si="431"/>
        <v/>
      </c>
      <c r="AV388" s="399" t="str">
        <f t="shared" si="432"/>
        <v/>
      </c>
      <c r="AW388" s="399" t="str">
        <f t="shared" si="433"/>
        <v/>
      </c>
      <c r="AX388" s="399" t="str">
        <f t="shared" si="434"/>
        <v/>
      </c>
      <c r="AY388" s="399" t="str">
        <f t="shared" si="435"/>
        <v/>
      </c>
      <c r="AZ388" s="399" t="str">
        <f t="shared" si="500"/>
        <v/>
      </c>
      <c r="BA388" s="399" t="str">
        <f t="shared" si="500"/>
        <v/>
      </c>
      <c r="BB388" s="399" t="str">
        <f t="shared" si="500"/>
        <v/>
      </c>
      <c r="BC388" s="399" t="str">
        <f t="shared" si="500"/>
        <v/>
      </c>
      <c r="BD388" s="403" t="str">
        <f t="shared" si="500"/>
        <v/>
      </c>
      <c r="BE388" s="393">
        <f t="shared" si="436"/>
        <v>0</v>
      </c>
      <c r="BG388" s="399">
        <f t="shared" si="437"/>
        <v>0</v>
      </c>
      <c r="BH388" s="399">
        <f t="shared" si="438"/>
        <v>0</v>
      </c>
      <c r="BI388" s="412">
        <f t="shared" si="439"/>
        <v>0</v>
      </c>
      <c r="BJ388" s="413">
        <f t="shared" si="424"/>
        <v>0</v>
      </c>
      <c r="BK388" s="398" t="str">
        <f t="shared" si="425"/>
        <v>0</v>
      </c>
      <c r="BL388" s="398" t="str">
        <f t="shared" si="426"/>
        <v>0</v>
      </c>
      <c r="BM388" s="412">
        <f t="shared" si="440"/>
        <v>0</v>
      </c>
      <c r="BN388" s="412" t="str">
        <f t="shared" si="441"/>
        <v>0m0</v>
      </c>
      <c r="BO388" s="399">
        <f t="shared" si="442"/>
        <v>0</v>
      </c>
      <c r="BP388" s="399">
        <f t="shared" si="443"/>
        <v>0</v>
      </c>
      <c r="BQ388" s="412">
        <f t="shared" si="444"/>
        <v>0</v>
      </c>
      <c r="BR388" s="413">
        <f t="shared" si="445"/>
        <v>0</v>
      </c>
      <c r="BS388" s="398" t="str">
        <f t="shared" si="446"/>
        <v>0</v>
      </c>
      <c r="BT388" s="398" t="str">
        <f t="shared" si="447"/>
        <v>0</v>
      </c>
      <c r="BU388" s="412">
        <f t="shared" si="448"/>
        <v>0</v>
      </c>
      <c r="BV388" s="412" t="str">
        <f t="shared" si="449"/>
        <v>0m0</v>
      </c>
      <c r="BW388" s="399">
        <f t="shared" si="450"/>
        <v>0</v>
      </c>
      <c r="BX388" s="399">
        <f t="shared" si="451"/>
        <v>0</v>
      </c>
      <c r="BY388" s="412">
        <f t="shared" si="452"/>
        <v>0</v>
      </c>
      <c r="BZ388" s="413">
        <f t="shared" si="453"/>
        <v>0</v>
      </c>
      <c r="CA388" s="398" t="str">
        <f t="shared" si="454"/>
        <v>0</v>
      </c>
      <c r="CB388" s="398" t="str">
        <f t="shared" si="455"/>
        <v>0</v>
      </c>
      <c r="CC388" s="412">
        <f t="shared" si="456"/>
        <v>0</v>
      </c>
      <c r="CD388" s="412" t="str">
        <f t="shared" si="457"/>
        <v>0m0</v>
      </c>
      <c r="CE388" s="399">
        <f t="shared" si="458"/>
        <v>0</v>
      </c>
      <c r="CF388" s="399">
        <f t="shared" si="459"/>
        <v>0</v>
      </c>
      <c r="CG388" s="412">
        <f t="shared" si="460"/>
        <v>0</v>
      </c>
      <c r="CH388" s="413">
        <f t="shared" si="461"/>
        <v>0</v>
      </c>
      <c r="CI388" s="398" t="str">
        <f t="shared" si="462"/>
        <v>0</v>
      </c>
      <c r="CJ388" s="398" t="str">
        <f t="shared" si="463"/>
        <v>0</v>
      </c>
      <c r="CK388" s="412">
        <f t="shared" si="464"/>
        <v>0</v>
      </c>
      <c r="CL388" s="412" t="str">
        <f t="shared" si="465"/>
        <v>0m0</v>
      </c>
      <c r="CM388" s="399">
        <f t="shared" si="466"/>
        <v>0</v>
      </c>
      <c r="CN388" s="399">
        <f t="shared" si="467"/>
        <v>0</v>
      </c>
      <c r="CO388" s="412">
        <f t="shared" si="468"/>
        <v>0</v>
      </c>
      <c r="CP388" s="413">
        <f t="shared" si="469"/>
        <v>0</v>
      </c>
      <c r="CQ388" s="398" t="str">
        <f t="shared" si="470"/>
        <v>0</v>
      </c>
      <c r="CR388" s="398" t="str">
        <f t="shared" si="471"/>
        <v>0</v>
      </c>
      <c r="CS388" s="412">
        <f t="shared" si="472"/>
        <v>0</v>
      </c>
      <c r="CT388" s="412" t="str">
        <f t="shared" si="473"/>
        <v>0m0</v>
      </c>
      <c r="CU388" s="412">
        <f t="shared" si="474"/>
        <v>0</v>
      </c>
      <c r="CV388" s="412">
        <f t="shared" si="475"/>
        <v>0</v>
      </c>
      <c r="CW388" s="412">
        <f t="shared" si="476"/>
        <v>0</v>
      </c>
      <c r="CX388" s="412">
        <f t="shared" si="477"/>
        <v>0</v>
      </c>
      <c r="CY388" s="412">
        <f t="shared" si="478"/>
        <v>0</v>
      </c>
      <c r="CZ388" s="412" t="str">
        <f t="shared" si="479"/>
        <v/>
      </c>
      <c r="DA388" s="412" t="str">
        <f t="shared" si="480"/>
        <v/>
      </c>
      <c r="DB388" s="412" t="str">
        <f t="shared" si="481"/>
        <v/>
      </c>
      <c r="DC388" s="412" t="str">
        <f t="shared" si="482"/>
        <v/>
      </c>
      <c r="DD388" s="412" t="str">
        <f t="shared" si="483"/>
        <v/>
      </c>
      <c r="DE388" s="412"/>
      <c r="DF388" s="411"/>
      <c r="DG388" s="412" t="str">
        <f t="shared" si="484"/>
        <v/>
      </c>
      <c r="DH388" s="412" t="str">
        <f t="shared" si="485"/>
        <v/>
      </c>
      <c r="DI388" s="412">
        <f t="shared" si="486"/>
        <v>0</v>
      </c>
      <c r="DJ388" s="412" t="str">
        <f t="shared" si="487"/>
        <v/>
      </c>
      <c r="DK388" s="412" t="str">
        <f t="shared" si="488"/>
        <v/>
      </c>
      <c r="DL388" s="412" t="str">
        <f t="shared" si="489"/>
        <v/>
      </c>
      <c r="DM388" s="412" t="str">
        <f t="shared" si="490"/>
        <v/>
      </c>
      <c r="DN388" s="412" t="str">
        <f t="shared" si="491"/>
        <v/>
      </c>
      <c r="DO388" s="412" t="str">
        <f t="shared" si="492"/>
        <v/>
      </c>
    </row>
    <row r="389" spans="1:119" s="157" customFormat="1" ht="18" hidden="1" customHeight="1">
      <c r="A389" s="161" t="str">
        <f t="shared" si="501"/>
        <v/>
      </c>
      <c r="B389" s="158"/>
      <c r="C389" s="31" t="str">
        <f>IF(B389="","",VLOOKUP(B389,学連登録!$C$2:$G$3000,2,FALSE))</f>
        <v/>
      </c>
      <c r="D389" s="32" t="str">
        <f>IF(B389="","",VLOOKUP(B389,学連登録!$C$2:$G$3000,3,FALSE))</f>
        <v/>
      </c>
      <c r="E389" s="33" t="str">
        <f>IF(B389="","",VLOOKUP(B389,学連登録!$C$2:$G$3000,4,FALSE))</f>
        <v/>
      </c>
      <c r="F389" s="383" t="str">
        <f>IF(B389="","",VLOOKUP(B389,学連登録!$C$2:$I$3000,7,FALSE))</f>
        <v/>
      </c>
      <c r="G389" s="160"/>
      <c r="H389" s="905"/>
      <c r="I389" s="907"/>
      <c r="J389" s="160"/>
      <c r="K389" s="905"/>
      <c r="L389" s="906"/>
      <c r="M389" s="160"/>
      <c r="N389" s="819"/>
      <c r="O389" s="820"/>
      <c r="P389" s="159"/>
      <c r="Q389" s="905"/>
      <c r="R389" s="906"/>
      <c r="S389" s="159"/>
      <c r="T389" s="905"/>
      <c r="U389" s="906"/>
      <c r="V389" s="103" t="str">
        <f>IF(B389="","",VLOOKUP(B389,学連登録!$C$2:$H$3000,6,FALSE))</f>
        <v/>
      </c>
      <c r="Y389" s="118" t="str">
        <f t="shared" si="493"/>
        <v/>
      </c>
      <c r="Z389" s="97" t="str">
        <f>IF(G389="","",VLOOKUP(G389,種目名!$R$5:$T$104,3,0))</f>
        <v/>
      </c>
      <c r="AA389" s="99" t="str">
        <f>IF(J389="","",VLOOKUP(J389,種目名!$R$5:$T$104,3,0))</f>
        <v/>
      </c>
      <c r="AB389" s="119" t="str">
        <f>IF(M389="","",VLOOKUP(M389,種目名!$R$5:$T$104,3,0))</f>
        <v/>
      </c>
      <c r="AC389" s="119" t="str">
        <f>IF(P389="","",VLOOKUP(AF389,種目名!$R$5:$T$104,3,0))</f>
        <v/>
      </c>
      <c r="AD389" s="120" t="str">
        <f>IF(S389="","",VLOOKUP(AI389,種目名!$R$5:$T$104,3,0))</f>
        <v/>
      </c>
      <c r="AE389" s="117">
        <f t="shared" si="494"/>
        <v>0</v>
      </c>
      <c r="AF389" s="157" t="str">
        <f t="shared" si="495"/>
        <v/>
      </c>
      <c r="AG389" s="157" t="str">
        <f t="shared" si="496"/>
        <v/>
      </c>
      <c r="AH389" s="157">
        <f t="shared" si="497"/>
        <v>0</v>
      </c>
      <c r="AI389" s="157" t="str">
        <f t="shared" si="498"/>
        <v/>
      </c>
      <c r="AJ389" s="157" t="str">
        <f t="shared" si="499"/>
        <v/>
      </c>
      <c r="AK389" s="390"/>
      <c r="AL389" s="171">
        <f t="shared" si="427"/>
        <v>0</v>
      </c>
      <c r="AM389" s="399">
        <f t="shared" si="428"/>
        <v>0</v>
      </c>
      <c r="AN389" s="399">
        <f>COUNTIF($B$12:B389,B389)</f>
        <v>0</v>
      </c>
      <c r="AO389" s="399"/>
      <c r="AP389" s="399" t="str">
        <f t="shared" si="429"/>
        <v/>
      </c>
      <c r="AQ389" s="399" t="str">
        <f t="shared" si="429"/>
        <v/>
      </c>
      <c r="AR389" s="399" t="str">
        <f t="shared" si="429"/>
        <v/>
      </c>
      <c r="AS389" s="399" t="str">
        <f t="shared" si="423"/>
        <v/>
      </c>
      <c r="AT389" s="399">
        <f t="shared" si="430"/>
        <v>0</v>
      </c>
      <c r="AU389" s="399" t="str">
        <f t="shared" si="431"/>
        <v/>
      </c>
      <c r="AV389" s="399" t="str">
        <f t="shared" si="432"/>
        <v/>
      </c>
      <c r="AW389" s="399" t="str">
        <f t="shared" si="433"/>
        <v/>
      </c>
      <c r="AX389" s="399" t="str">
        <f t="shared" si="434"/>
        <v/>
      </c>
      <c r="AY389" s="399" t="str">
        <f t="shared" si="435"/>
        <v/>
      </c>
      <c r="AZ389" s="399" t="str">
        <f t="shared" si="500"/>
        <v/>
      </c>
      <c r="BA389" s="399" t="str">
        <f t="shared" si="500"/>
        <v/>
      </c>
      <c r="BB389" s="399" t="str">
        <f t="shared" si="500"/>
        <v/>
      </c>
      <c r="BC389" s="399" t="str">
        <f t="shared" si="500"/>
        <v/>
      </c>
      <c r="BD389" s="403" t="str">
        <f t="shared" si="500"/>
        <v/>
      </c>
      <c r="BE389" s="393">
        <f t="shared" si="436"/>
        <v>0</v>
      </c>
      <c r="BG389" s="399">
        <f t="shared" si="437"/>
        <v>0</v>
      </c>
      <c r="BH389" s="399">
        <f t="shared" si="438"/>
        <v>0</v>
      </c>
      <c r="BI389" s="412">
        <f t="shared" si="439"/>
        <v>0</v>
      </c>
      <c r="BJ389" s="413">
        <f t="shared" si="424"/>
        <v>0</v>
      </c>
      <c r="BK389" s="398" t="str">
        <f t="shared" si="425"/>
        <v>0</v>
      </c>
      <c r="BL389" s="398" t="str">
        <f t="shared" si="426"/>
        <v>0</v>
      </c>
      <c r="BM389" s="412">
        <f t="shared" si="440"/>
        <v>0</v>
      </c>
      <c r="BN389" s="412" t="str">
        <f t="shared" si="441"/>
        <v>0m0</v>
      </c>
      <c r="BO389" s="399">
        <f t="shared" si="442"/>
        <v>0</v>
      </c>
      <c r="BP389" s="399">
        <f t="shared" si="443"/>
        <v>0</v>
      </c>
      <c r="BQ389" s="412">
        <f t="shared" si="444"/>
        <v>0</v>
      </c>
      <c r="BR389" s="413">
        <f t="shared" si="445"/>
        <v>0</v>
      </c>
      <c r="BS389" s="398" t="str">
        <f t="shared" si="446"/>
        <v>0</v>
      </c>
      <c r="BT389" s="398" t="str">
        <f t="shared" si="447"/>
        <v>0</v>
      </c>
      <c r="BU389" s="412">
        <f t="shared" si="448"/>
        <v>0</v>
      </c>
      <c r="BV389" s="412" t="str">
        <f t="shared" si="449"/>
        <v>0m0</v>
      </c>
      <c r="BW389" s="399">
        <f t="shared" si="450"/>
        <v>0</v>
      </c>
      <c r="BX389" s="399">
        <f t="shared" si="451"/>
        <v>0</v>
      </c>
      <c r="BY389" s="412">
        <f t="shared" si="452"/>
        <v>0</v>
      </c>
      <c r="BZ389" s="413">
        <f t="shared" si="453"/>
        <v>0</v>
      </c>
      <c r="CA389" s="398" t="str">
        <f t="shared" si="454"/>
        <v>0</v>
      </c>
      <c r="CB389" s="398" t="str">
        <f t="shared" si="455"/>
        <v>0</v>
      </c>
      <c r="CC389" s="412">
        <f t="shared" si="456"/>
        <v>0</v>
      </c>
      <c r="CD389" s="412" t="str">
        <f t="shared" si="457"/>
        <v>0m0</v>
      </c>
      <c r="CE389" s="399">
        <f t="shared" si="458"/>
        <v>0</v>
      </c>
      <c r="CF389" s="399">
        <f t="shared" si="459"/>
        <v>0</v>
      </c>
      <c r="CG389" s="412">
        <f t="shared" si="460"/>
        <v>0</v>
      </c>
      <c r="CH389" s="413">
        <f t="shared" si="461"/>
        <v>0</v>
      </c>
      <c r="CI389" s="398" t="str">
        <f t="shared" si="462"/>
        <v>0</v>
      </c>
      <c r="CJ389" s="398" t="str">
        <f t="shared" si="463"/>
        <v>0</v>
      </c>
      <c r="CK389" s="412">
        <f t="shared" si="464"/>
        <v>0</v>
      </c>
      <c r="CL389" s="412" t="str">
        <f t="shared" si="465"/>
        <v>0m0</v>
      </c>
      <c r="CM389" s="399">
        <f t="shared" si="466"/>
        <v>0</v>
      </c>
      <c r="CN389" s="399">
        <f t="shared" si="467"/>
        <v>0</v>
      </c>
      <c r="CO389" s="412">
        <f t="shared" si="468"/>
        <v>0</v>
      </c>
      <c r="CP389" s="413">
        <f t="shared" si="469"/>
        <v>0</v>
      </c>
      <c r="CQ389" s="398" t="str">
        <f t="shared" si="470"/>
        <v>0</v>
      </c>
      <c r="CR389" s="398" t="str">
        <f t="shared" si="471"/>
        <v>0</v>
      </c>
      <c r="CS389" s="412">
        <f t="shared" si="472"/>
        <v>0</v>
      </c>
      <c r="CT389" s="412" t="str">
        <f t="shared" si="473"/>
        <v>0m0</v>
      </c>
      <c r="CU389" s="412">
        <f t="shared" si="474"/>
        <v>0</v>
      </c>
      <c r="CV389" s="412">
        <f t="shared" si="475"/>
        <v>0</v>
      </c>
      <c r="CW389" s="412">
        <f t="shared" si="476"/>
        <v>0</v>
      </c>
      <c r="CX389" s="412">
        <f t="shared" si="477"/>
        <v>0</v>
      </c>
      <c r="CY389" s="412">
        <f t="shared" si="478"/>
        <v>0</v>
      </c>
      <c r="CZ389" s="412" t="str">
        <f t="shared" si="479"/>
        <v/>
      </c>
      <c r="DA389" s="412" t="str">
        <f t="shared" si="480"/>
        <v/>
      </c>
      <c r="DB389" s="412" t="str">
        <f t="shared" si="481"/>
        <v/>
      </c>
      <c r="DC389" s="412" t="str">
        <f t="shared" si="482"/>
        <v/>
      </c>
      <c r="DD389" s="412" t="str">
        <f t="shared" si="483"/>
        <v/>
      </c>
      <c r="DE389" s="412"/>
      <c r="DF389" s="411"/>
      <c r="DG389" s="412" t="str">
        <f t="shared" si="484"/>
        <v/>
      </c>
      <c r="DH389" s="412" t="str">
        <f t="shared" si="485"/>
        <v/>
      </c>
      <c r="DI389" s="412">
        <f t="shared" si="486"/>
        <v>0</v>
      </c>
      <c r="DJ389" s="412" t="str">
        <f t="shared" si="487"/>
        <v/>
      </c>
      <c r="DK389" s="412" t="str">
        <f t="shared" si="488"/>
        <v/>
      </c>
      <c r="DL389" s="412" t="str">
        <f t="shared" si="489"/>
        <v/>
      </c>
      <c r="DM389" s="412" t="str">
        <f t="shared" si="490"/>
        <v/>
      </c>
      <c r="DN389" s="412" t="str">
        <f t="shared" si="491"/>
        <v/>
      </c>
      <c r="DO389" s="412" t="str">
        <f t="shared" si="492"/>
        <v/>
      </c>
    </row>
    <row r="390" spans="1:119" s="157" customFormat="1" ht="18" hidden="1" customHeight="1">
      <c r="A390" s="161" t="str">
        <f t="shared" si="501"/>
        <v/>
      </c>
      <c r="B390" s="158"/>
      <c r="C390" s="31" t="str">
        <f>IF(B390="","",VLOOKUP(B390,学連登録!$C$2:$G$3000,2,FALSE))</f>
        <v/>
      </c>
      <c r="D390" s="32" t="str">
        <f>IF(B390="","",VLOOKUP(B390,学連登録!$C$2:$G$3000,3,FALSE))</f>
        <v/>
      </c>
      <c r="E390" s="33" t="str">
        <f>IF(B390="","",VLOOKUP(B390,学連登録!$C$2:$G$3000,4,FALSE))</f>
        <v/>
      </c>
      <c r="F390" s="383" t="str">
        <f>IF(B390="","",VLOOKUP(B390,学連登録!$C$2:$I$3000,7,FALSE))</f>
        <v/>
      </c>
      <c r="G390" s="160"/>
      <c r="H390" s="905"/>
      <c r="I390" s="907"/>
      <c r="J390" s="160"/>
      <c r="K390" s="905"/>
      <c r="L390" s="906"/>
      <c r="M390" s="160"/>
      <c r="N390" s="819"/>
      <c r="O390" s="820"/>
      <c r="P390" s="159"/>
      <c r="Q390" s="905"/>
      <c r="R390" s="906"/>
      <c r="S390" s="159"/>
      <c r="T390" s="905"/>
      <c r="U390" s="906"/>
      <c r="V390" s="103" t="str">
        <f>IF(B390="","",VLOOKUP(B390,学連登録!$C$2:$H$3000,6,FALSE))</f>
        <v/>
      </c>
      <c r="Y390" s="118" t="str">
        <f t="shared" si="493"/>
        <v/>
      </c>
      <c r="Z390" s="97" t="str">
        <f>IF(G390="","",VLOOKUP(G390,種目名!$R$5:$T$104,3,0))</f>
        <v/>
      </c>
      <c r="AA390" s="99" t="str">
        <f>IF(J390="","",VLOOKUP(J390,種目名!$R$5:$T$104,3,0))</f>
        <v/>
      </c>
      <c r="AB390" s="119" t="str">
        <f>IF(M390="","",VLOOKUP(M390,種目名!$R$5:$T$104,3,0))</f>
        <v/>
      </c>
      <c r="AC390" s="119" t="str">
        <f>IF(P390="","",VLOOKUP(AF390,種目名!$R$5:$T$104,3,0))</f>
        <v/>
      </c>
      <c r="AD390" s="120" t="str">
        <f>IF(S390="","",VLOOKUP(AI390,種目名!$R$5:$T$104,3,0))</f>
        <v/>
      </c>
      <c r="AE390" s="117">
        <f t="shared" si="494"/>
        <v>0</v>
      </c>
      <c r="AF390" s="157" t="str">
        <f t="shared" si="495"/>
        <v/>
      </c>
      <c r="AG390" s="157" t="str">
        <f t="shared" si="496"/>
        <v/>
      </c>
      <c r="AH390" s="157">
        <f t="shared" si="497"/>
        <v>0</v>
      </c>
      <c r="AI390" s="157" t="str">
        <f t="shared" si="498"/>
        <v/>
      </c>
      <c r="AJ390" s="157" t="str">
        <f t="shared" si="499"/>
        <v/>
      </c>
      <c r="AK390" s="390"/>
      <c r="AL390" s="171">
        <f t="shared" si="427"/>
        <v>0</v>
      </c>
      <c r="AM390" s="399">
        <f t="shared" si="428"/>
        <v>0</v>
      </c>
      <c r="AN390" s="399">
        <f>COUNTIF($B$12:B390,B390)</f>
        <v>0</v>
      </c>
      <c r="AO390" s="399"/>
      <c r="AP390" s="399" t="str">
        <f t="shared" si="429"/>
        <v/>
      </c>
      <c r="AQ390" s="399" t="str">
        <f t="shared" si="429"/>
        <v/>
      </c>
      <c r="AR390" s="399" t="str">
        <f t="shared" si="429"/>
        <v/>
      </c>
      <c r="AS390" s="399" t="str">
        <f t="shared" si="423"/>
        <v/>
      </c>
      <c r="AT390" s="399">
        <f t="shared" si="430"/>
        <v>0</v>
      </c>
      <c r="AU390" s="399" t="str">
        <f t="shared" si="431"/>
        <v/>
      </c>
      <c r="AV390" s="399" t="str">
        <f t="shared" si="432"/>
        <v/>
      </c>
      <c r="AW390" s="399" t="str">
        <f t="shared" si="433"/>
        <v/>
      </c>
      <c r="AX390" s="399" t="str">
        <f t="shared" si="434"/>
        <v/>
      </c>
      <c r="AY390" s="399" t="str">
        <f t="shared" si="435"/>
        <v/>
      </c>
      <c r="AZ390" s="399" t="str">
        <f t="shared" si="500"/>
        <v/>
      </c>
      <c r="BA390" s="399" t="str">
        <f t="shared" si="500"/>
        <v/>
      </c>
      <c r="BB390" s="399" t="str">
        <f t="shared" si="500"/>
        <v/>
      </c>
      <c r="BC390" s="399" t="str">
        <f t="shared" si="500"/>
        <v/>
      </c>
      <c r="BD390" s="403" t="str">
        <f t="shared" si="500"/>
        <v/>
      </c>
      <c r="BE390" s="393">
        <f t="shared" si="436"/>
        <v>0</v>
      </c>
      <c r="BG390" s="399">
        <f t="shared" si="437"/>
        <v>0</v>
      </c>
      <c r="BH390" s="399">
        <f t="shared" si="438"/>
        <v>0</v>
      </c>
      <c r="BI390" s="412">
        <f t="shared" si="439"/>
        <v>0</v>
      </c>
      <c r="BJ390" s="413">
        <f t="shared" si="424"/>
        <v>0</v>
      </c>
      <c r="BK390" s="398" t="str">
        <f t="shared" si="425"/>
        <v>0</v>
      </c>
      <c r="BL390" s="398" t="str">
        <f t="shared" si="426"/>
        <v>0</v>
      </c>
      <c r="BM390" s="412">
        <f t="shared" si="440"/>
        <v>0</v>
      </c>
      <c r="BN390" s="412" t="str">
        <f t="shared" si="441"/>
        <v>0m0</v>
      </c>
      <c r="BO390" s="399">
        <f t="shared" si="442"/>
        <v>0</v>
      </c>
      <c r="BP390" s="399">
        <f t="shared" si="443"/>
        <v>0</v>
      </c>
      <c r="BQ390" s="412">
        <f t="shared" si="444"/>
        <v>0</v>
      </c>
      <c r="BR390" s="413">
        <f t="shared" si="445"/>
        <v>0</v>
      </c>
      <c r="BS390" s="398" t="str">
        <f t="shared" si="446"/>
        <v>0</v>
      </c>
      <c r="BT390" s="398" t="str">
        <f t="shared" si="447"/>
        <v>0</v>
      </c>
      <c r="BU390" s="412">
        <f t="shared" si="448"/>
        <v>0</v>
      </c>
      <c r="BV390" s="412" t="str">
        <f t="shared" si="449"/>
        <v>0m0</v>
      </c>
      <c r="BW390" s="399">
        <f t="shared" si="450"/>
        <v>0</v>
      </c>
      <c r="BX390" s="399">
        <f t="shared" si="451"/>
        <v>0</v>
      </c>
      <c r="BY390" s="412">
        <f t="shared" si="452"/>
        <v>0</v>
      </c>
      <c r="BZ390" s="413">
        <f t="shared" si="453"/>
        <v>0</v>
      </c>
      <c r="CA390" s="398" t="str">
        <f t="shared" si="454"/>
        <v>0</v>
      </c>
      <c r="CB390" s="398" t="str">
        <f t="shared" si="455"/>
        <v>0</v>
      </c>
      <c r="CC390" s="412">
        <f t="shared" si="456"/>
        <v>0</v>
      </c>
      <c r="CD390" s="412" t="str">
        <f t="shared" si="457"/>
        <v>0m0</v>
      </c>
      <c r="CE390" s="399">
        <f t="shared" si="458"/>
        <v>0</v>
      </c>
      <c r="CF390" s="399">
        <f t="shared" si="459"/>
        <v>0</v>
      </c>
      <c r="CG390" s="412">
        <f t="shared" si="460"/>
        <v>0</v>
      </c>
      <c r="CH390" s="413">
        <f t="shared" si="461"/>
        <v>0</v>
      </c>
      <c r="CI390" s="398" t="str">
        <f t="shared" si="462"/>
        <v>0</v>
      </c>
      <c r="CJ390" s="398" t="str">
        <f t="shared" si="463"/>
        <v>0</v>
      </c>
      <c r="CK390" s="412">
        <f t="shared" si="464"/>
        <v>0</v>
      </c>
      <c r="CL390" s="412" t="str">
        <f t="shared" si="465"/>
        <v>0m0</v>
      </c>
      <c r="CM390" s="399">
        <f t="shared" si="466"/>
        <v>0</v>
      </c>
      <c r="CN390" s="399">
        <f t="shared" si="467"/>
        <v>0</v>
      </c>
      <c r="CO390" s="412">
        <f t="shared" si="468"/>
        <v>0</v>
      </c>
      <c r="CP390" s="413">
        <f t="shared" si="469"/>
        <v>0</v>
      </c>
      <c r="CQ390" s="398" t="str">
        <f t="shared" si="470"/>
        <v>0</v>
      </c>
      <c r="CR390" s="398" t="str">
        <f t="shared" si="471"/>
        <v>0</v>
      </c>
      <c r="CS390" s="412">
        <f t="shared" si="472"/>
        <v>0</v>
      </c>
      <c r="CT390" s="412" t="str">
        <f t="shared" si="473"/>
        <v>0m0</v>
      </c>
      <c r="CU390" s="412">
        <f t="shared" si="474"/>
        <v>0</v>
      </c>
      <c r="CV390" s="412">
        <f t="shared" si="475"/>
        <v>0</v>
      </c>
      <c r="CW390" s="412">
        <f t="shared" si="476"/>
        <v>0</v>
      </c>
      <c r="CX390" s="412">
        <f t="shared" si="477"/>
        <v>0</v>
      </c>
      <c r="CY390" s="412">
        <f t="shared" si="478"/>
        <v>0</v>
      </c>
      <c r="CZ390" s="412" t="str">
        <f t="shared" si="479"/>
        <v/>
      </c>
      <c r="DA390" s="412" t="str">
        <f t="shared" si="480"/>
        <v/>
      </c>
      <c r="DB390" s="412" t="str">
        <f t="shared" si="481"/>
        <v/>
      </c>
      <c r="DC390" s="412" t="str">
        <f t="shared" si="482"/>
        <v/>
      </c>
      <c r="DD390" s="412" t="str">
        <f t="shared" si="483"/>
        <v/>
      </c>
      <c r="DE390" s="412"/>
      <c r="DF390" s="411"/>
      <c r="DG390" s="412" t="str">
        <f t="shared" si="484"/>
        <v/>
      </c>
      <c r="DH390" s="412" t="str">
        <f t="shared" si="485"/>
        <v/>
      </c>
      <c r="DI390" s="412">
        <f t="shared" si="486"/>
        <v>0</v>
      </c>
      <c r="DJ390" s="412" t="str">
        <f t="shared" si="487"/>
        <v/>
      </c>
      <c r="DK390" s="412" t="str">
        <f t="shared" si="488"/>
        <v/>
      </c>
      <c r="DL390" s="412" t="str">
        <f t="shared" si="489"/>
        <v/>
      </c>
      <c r="DM390" s="412" t="str">
        <f t="shared" si="490"/>
        <v/>
      </c>
      <c r="DN390" s="412" t="str">
        <f t="shared" si="491"/>
        <v/>
      </c>
      <c r="DO390" s="412" t="str">
        <f t="shared" si="492"/>
        <v/>
      </c>
    </row>
    <row r="391" spans="1:119" s="157" customFormat="1" ht="18" hidden="1" customHeight="1">
      <c r="A391" s="161" t="str">
        <f t="shared" si="501"/>
        <v/>
      </c>
      <c r="B391" s="158"/>
      <c r="C391" s="31" t="str">
        <f>IF(B391="","",VLOOKUP(B391,学連登録!$C$2:$G$3000,2,FALSE))</f>
        <v/>
      </c>
      <c r="D391" s="32" t="str">
        <f>IF(B391="","",VLOOKUP(B391,学連登録!$C$2:$G$3000,3,FALSE))</f>
        <v/>
      </c>
      <c r="E391" s="33" t="str">
        <f>IF(B391="","",VLOOKUP(B391,学連登録!$C$2:$G$3000,4,FALSE))</f>
        <v/>
      </c>
      <c r="F391" s="383" t="str">
        <f>IF(B391="","",VLOOKUP(B391,学連登録!$C$2:$I$3000,7,FALSE))</f>
        <v/>
      </c>
      <c r="G391" s="160"/>
      <c r="H391" s="905"/>
      <c r="I391" s="907"/>
      <c r="J391" s="160"/>
      <c r="K391" s="905"/>
      <c r="L391" s="906"/>
      <c r="M391" s="160"/>
      <c r="N391" s="819"/>
      <c r="O391" s="820"/>
      <c r="P391" s="159"/>
      <c r="Q391" s="905"/>
      <c r="R391" s="906"/>
      <c r="S391" s="159"/>
      <c r="T391" s="905"/>
      <c r="U391" s="906"/>
      <c r="V391" s="103" t="str">
        <f>IF(B391="","",VLOOKUP(B391,学連登録!$C$2:$H$3000,6,FALSE))</f>
        <v/>
      </c>
      <c r="Y391" s="118" t="str">
        <f t="shared" si="493"/>
        <v/>
      </c>
      <c r="Z391" s="97" t="str">
        <f>IF(G391="","",VLOOKUP(G391,種目名!$R$5:$T$104,3,0))</f>
        <v/>
      </c>
      <c r="AA391" s="99" t="str">
        <f>IF(J391="","",VLOOKUP(J391,種目名!$R$5:$T$104,3,0))</f>
        <v/>
      </c>
      <c r="AB391" s="119" t="str">
        <f>IF(M391="","",VLOOKUP(M391,種目名!$R$5:$T$104,3,0))</f>
        <v/>
      </c>
      <c r="AC391" s="119" t="str">
        <f>IF(P391="","",VLOOKUP(AF391,種目名!$R$5:$T$104,3,0))</f>
        <v/>
      </c>
      <c r="AD391" s="120" t="str">
        <f>IF(S391="","",VLOOKUP(AI391,種目名!$R$5:$T$104,3,0))</f>
        <v/>
      </c>
      <c r="AE391" s="117">
        <f t="shared" si="494"/>
        <v>0</v>
      </c>
      <c r="AF391" s="157" t="str">
        <f t="shared" si="495"/>
        <v/>
      </c>
      <c r="AG391" s="157" t="str">
        <f t="shared" si="496"/>
        <v/>
      </c>
      <c r="AH391" s="157">
        <f t="shared" si="497"/>
        <v>0</v>
      </c>
      <c r="AI391" s="157" t="str">
        <f t="shared" si="498"/>
        <v/>
      </c>
      <c r="AJ391" s="157" t="str">
        <f t="shared" si="499"/>
        <v/>
      </c>
      <c r="AK391" s="390"/>
      <c r="AL391" s="171">
        <f t="shared" si="427"/>
        <v>0</v>
      </c>
      <c r="AM391" s="399">
        <f t="shared" si="428"/>
        <v>0</v>
      </c>
      <c r="AN391" s="399">
        <f>COUNTIF($B$12:B391,B391)</f>
        <v>0</v>
      </c>
      <c r="AO391" s="399"/>
      <c r="AP391" s="399" t="str">
        <f t="shared" si="429"/>
        <v/>
      </c>
      <c r="AQ391" s="399" t="str">
        <f t="shared" si="429"/>
        <v/>
      </c>
      <c r="AR391" s="399" t="str">
        <f t="shared" si="429"/>
        <v/>
      </c>
      <c r="AS391" s="399" t="str">
        <f t="shared" si="423"/>
        <v/>
      </c>
      <c r="AT391" s="399">
        <f t="shared" si="430"/>
        <v>0</v>
      </c>
      <c r="AU391" s="399" t="str">
        <f t="shared" si="431"/>
        <v/>
      </c>
      <c r="AV391" s="399" t="str">
        <f t="shared" si="432"/>
        <v/>
      </c>
      <c r="AW391" s="399" t="str">
        <f t="shared" si="433"/>
        <v/>
      </c>
      <c r="AX391" s="399" t="str">
        <f t="shared" si="434"/>
        <v/>
      </c>
      <c r="AY391" s="399" t="str">
        <f t="shared" si="435"/>
        <v/>
      </c>
      <c r="AZ391" s="399" t="str">
        <f t="shared" si="500"/>
        <v/>
      </c>
      <c r="BA391" s="399" t="str">
        <f t="shared" si="500"/>
        <v/>
      </c>
      <c r="BB391" s="399" t="str">
        <f t="shared" si="500"/>
        <v/>
      </c>
      <c r="BC391" s="399" t="str">
        <f t="shared" si="500"/>
        <v/>
      </c>
      <c r="BD391" s="403" t="str">
        <f t="shared" si="500"/>
        <v/>
      </c>
      <c r="BE391" s="393">
        <f t="shared" si="436"/>
        <v>0</v>
      </c>
      <c r="BG391" s="399">
        <f t="shared" si="437"/>
        <v>0</v>
      </c>
      <c r="BH391" s="399">
        <f t="shared" si="438"/>
        <v>0</v>
      </c>
      <c r="BI391" s="412">
        <f t="shared" si="439"/>
        <v>0</v>
      </c>
      <c r="BJ391" s="413">
        <f t="shared" si="424"/>
        <v>0</v>
      </c>
      <c r="BK391" s="398" t="str">
        <f t="shared" si="425"/>
        <v>0</v>
      </c>
      <c r="BL391" s="398" t="str">
        <f t="shared" si="426"/>
        <v>0</v>
      </c>
      <c r="BM391" s="412">
        <f t="shared" si="440"/>
        <v>0</v>
      </c>
      <c r="BN391" s="412" t="str">
        <f t="shared" si="441"/>
        <v>0m0</v>
      </c>
      <c r="BO391" s="399">
        <f t="shared" si="442"/>
        <v>0</v>
      </c>
      <c r="BP391" s="399">
        <f t="shared" si="443"/>
        <v>0</v>
      </c>
      <c r="BQ391" s="412">
        <f t="shared" si="444"/>
        <v>0</v>
      </c>
      <c r="BR391" s="413">
        <f t="shared" si="445"/>
        <v>0</v>
      </c>
      <c r="BS391" s="398" t="str">
        <f t="shared" si="446"/>
        <v>0</v>
      </c>
      <c r="BT391" s="398" t="str">
        <f t="shared" si="447"/>
        <v>0</v>
      </c>
      <c r="BU391" s="412">
        <f t="shared" si="448"/>
        <v>0</v>
      </c>
      <c r="BV391" s="412" t="str">
        <f t="shared" si="449"/>
        <v>0m0</v>
      </c>
      <c r="BW391" s="399">
        <f t="shared" si="450"/>
        <v>0</v>
      </c>
      <c r="BX391" s="399">
        <f t="shared" si="451"/>
        <v>0</v>
      </c>
      <c r="BY391" s="412">
        <f t="shared" si="452"/>
        <v>0</v>
      </c>
      <c r="BZ391" s="413">
        <f t="shared" si="453"/>
        <v>0</v>
      </c>
      <c r="CA391" s="398" t="str">
        <f t="shared" si="454"/>
        <v>0</v>
      </c>
      <c r="CB391" s="398" t="str">
        <f t="shared" si="455"/>
        <v>0</v>
      </c>
      <c r="CC391" s="412">
        <f t="shared" si="456"/>
        <v>0</v>
      </c>
      <c r="CD391" s="412" t="str">
        <f t="shared" si="457"/>
        <v>0m0</v>
      </c>
      <c r="CE391" s="399">
        <f t="shared" si="458"/>
        <v>0</v>
      </c>
      <c r="CF391" s="399">
        <f t="shared" si="459"/>
        <v>0</v>
      </c>
      <c r="CG391" s="412">
        <f t="shared" si="460"/>
        <v>0</v>
      </c>
      <c r="CH391" s="413">
        <f t="shared" si="461"/>
        <v>0</v>
      </c>
      <c r="CI391" s="398" t="str">
        <f t="shared" si="462"/>
        <v>0</v>
      </c>
      <c r="CJ391" s="398" t="str">
        <f t="shared" si="463"/>
        <v>0</v>
      </c>
      <c r="CK391" s="412">
        <f t="shared" si="464"/>
        <v>0</v>
      </c>
      <c r="CL391" s="412" t="str">
        <f t="shared" si="465"/>
        <v>0m0</v>
      </c>
      <c r="CM391" s="399">
        <f t="shared" si="466"/>
        <v>0</v>
      </c>
      <c r="CN391" s="399">
        <f t="shared" si="467"/>
        <v>0</v>
      </c>
      <c r="CO391" s="412">
        <f t="shared" si="468"/>
        <v>0</v>
      </c>
      <c r="CP391" s="413">
        <f t="shared" si="469"/>
        <v>0</v>
      </c>
      <c r="CQ391" s="398" t="str">
        <f t="shared" si="470"/>
        <v>0</v>
      </c>
      <c r="CR391" s="398" t="str">
        <f t="shared" si="471"/>
        <v>0</v>
      </c>
      <c r="CS391" s="412">
        <f t="shared" si="472"/>
        <v>0</v>
      </c>
      <c r="CT391" s="412" t="str">
        <f t="shared" si="473"/>
        <v>0m0</v>
      </c>
      <c r="CU391" s="412">
        <f t="shared" si="474"/>
        <v>0</v>
      </c>
      <c r="CV391" s="412">
        <f t="shared" si="475"/>
        <v>0</v>
      </c>
      <c r="CW391" s="412">
        <f t="shared" si="476"/>
        <v>0</v>
      </c>
      <c r="CX391" s="412">
        <f t="shared" si="477"/>
        <v>0</v>
      </c>
      <c r="CY391" s="412">
        <f t="shared" si="478"/>
        <v>0</v>
      </c>
      <c r="CZ391" s="412" t="str">
        <f t="shared" si="479"/>
        <v/>
      </c>
      <c r="DA391" s="412" t="str">
        <f t="shared" si="480"/>
        <v/>
      </c>
      <c r="DB391" s="412" t="str">
        <f t="shared" si="481"/>
        <v/>
      </c>
      <c r="DC391" s="412" t="str">
        <f t="shared" si="482"/>
        <v/>
      </c>
      <c r="DD391" s="412" t="str">
        <f t="shared" si="483"/>
        <v/>
      </c>
      <c r="DE391" s="412"/>
      <c r="DF391" s="411"/>
      <c r="DG391" s="412" t="str">
        <f t="shared" si="484"/>
        <v/>
      </c>
      <c r="DH391" s="412" t="str">
        <f t="shared" si="485"/>
        <v/>
      </c>
      <c r="DI391" s="412">
        <f t="shared" si="486"/>
        <v>0</v>
      </c>
      <c r="DJ391" s="412" t="str">
        <f t="shared" si="487"/>
        <v/>
      </c>
      <c r="DK391" s="412" t="str">
        <f t="shared" si="488"/>
        <v/>
      </c>
      <c r="DL391" s="412" t="str">
        <f t="shared" si="489"/>
        <v/>
      </c>
      <c r="DM391" s="412" t="str">
        <f t="shared" si="490"/>
        <v/>
      </c>
      <c r="DN391" s="412" t="str">
        <f t="shared" si="491"/>
        <v/>
      </c>
      <c r="DO391" s="412" t="str">
        <f t="shared" si="492"/>
        <v/>
      </c>
    </row>
    <row r="392" spans="1:119" s="157" customFormat="1" ht="18" hidden="1" customHeight="1">
      <c r="A392" s="161" t="str">
        <f t="shared" si="501"/>
        <v/>
      </c>
      <c r="B392" s="158"/>
      <c r="C392" s="31" t="str">
        <f>IF(B392="","",VLOOKUP(B392,学連登録!$C$2:$G$3000,2,FALSE))</f>
        <v/>
      </c>
      <c r="D392" s="32" t="str">
        <f>IF(B392="","",VLOOKUP(B392,学連登録!$C$2:$G$3000,3,FALSE))</f>
        <v/>
      </c>
      <c r="E392" s="33" t="str">
        <f>IF(B392="","",VLOOKUP(B392,学連登録!$C$2:$G$3000,4,FALSE))</f>
        <v/>
      </c>
      <c r="F392" s="383" t="str">
        <f>IF(B392="","",VLOOKUP(B392,学連登録!$C$2:$I$3000,7,FALSE))</f>
        <v/>
      </c>
      <c r="G392" s="160"/>
      <c r="H392" s="905"/>
      <c r="I392" s="907"/>
      <c r="J392" s="160"/>
      <c r="K392" s="905"/>
      <c r="L392" s="906"/>
      <c r="M392" s="160"/>
      <c r="N392" s="819"/>
      <c r="O392" s="820"/>
      <c r="P392" s="159"/>
      <c r="Q392" s="905"/>
      <c r="R392" s="906"/>
      <c r="S392" s="159"/>
      <c r="T392" s="905"/>
      <c r="U392" s="906"/>
      <c r="V392" s="103" t="str">
        <f>IF(B392="","",VLOOKUP(B392,学連登録!$C$2:$H$3000,6,FALSE))</f>
        <v/>
      </c>
      <c r="Y392" s="118" t="str">
        <f t="shared" si="493"/>
        <v/>
      </c>
      <c r="Z392" s="97" t="str">
        <f>IF(G392="","",VLOOKUP(G392,種目名!$R$5:$T$104,3,0))</f>
        <v/>
      </c>
      <c r="AA392" s="99" t="str">
        <f>IF(J392="","",VLOOKUP(J392,種目名!$R$5:$T$104,3,0))</f>
        <v/>
      </c>
      <c r="AB392" s="119" t="str">
        <f>IF(M392="","",VLOOKUP(M392,種目名!$R$5:$T$104,3,0))</f>
        <v/>
      </c>
      <c r="AC392" s="119" t="str">
        <f>IF(P392="","",VLOOKUP(AF392,種目名!$R$5:$T$104,3,0))</f>
        <v/>
      </c>
      <c r="AD392" s="120" t="str">
        <f>IF(S392="","",VLOOKUP(AI392,種目名!$R$5:$T$104,3,0))</f>
        <v/>
      </c>
      <c r="AE392" s="117">
        <f t="shared" si="494"/>
        <v>0</v>
      </c>
      <c r="AF392" s="157" t="str">
        <f t="shared" si="495"/>
        <v/>
      </c>
      <c r="AG392" s="157" t="str">
        <f t="shared" si="496"/>
        <v/>
      </c>
      <c r="AH392" s="157">
        <f t="shared" si="497"/>
        <v>0</v>
      </c>
      <c r="AI392" s="157" t="str">
        <f t="shared" si="498"/>
        <v/>
      </c>
      <c r="AJ392" s="157" t="str">
        <f t="shared" si="499"/>
        <v/>
      </c>
      <c r="AK392" s="390"/>
      <c r="AL392" s="171">
        <f t="shared" si="427"/>
        <v>0</v>
      </c>
      <c r="AM392" s="399">
        <f t="shared" si="428"/>
        <v>0</v>
      </c>
      <c r="AN392" s="399">
        <f>COUNTIF($B$12:B392,B392)</f>
        <v>0</v>
      </c>
      <c r="AO392" s="399"/>
      <c r="AP392" s="399" t="str">
        <f t="shared" si="429"/>
        <v/>
      </c>
      <c r="AQ392" s="399" t="str">
        <f t="shared" si="429"/>
        <v/>
      </c>
      <c r="AR392" s="399" t="str">
        <f t="shared" si="429"/>
        <v/>
      </c>
      <c r="AS392" s="399" t="str">
        <f t="shared" si="423"/>
        <v/>
      </c>
      <c r="AT392" s="399">
        <f t="shared" si="430"/>
        <v>0</v>
      </c>
      <c r="AU392" s="399" t="str">
        <f t="shared" si="431"/>
        <v/>
      </c>
      <c r="AV392" s="399" t="str">
        <f t="shared" si="432"/>
        <v/>
      </c>
      <c r="AW392" s="399" t="str">
        <f t="shared" si="433"/>
        <v/>
      </c>
      <c r="AX392" s="399" t="str">
        <f t="shared" si="434"/>
        <v/>
      </c>
      <c r="AY392" s="399" t="str">
        <f t="shared" si="435"/>
        <v/>
      </c>
      <c r="AZ392" s="399" t="str">
        <f t="shared" si="500"/>
        <v/>
      </c>
      <c r="BA392" s="399" t="str">
        <f t="shared" si="500"/>
        <v/>
      </c>
      <c r="BB392" s="399" t="str">
        <f t="shared" si="500"/>
        <v/>
      </c>
      <c r="BC392" s="399" t="str">
        <f t="shared" si="500"/>
        <v/>
      </c>
      <c r="BD392" s="403" t="str">
        <f t="shared" si="500"/>
        <v/>
      </c>
      <c r="BE392" s="393">
        <f t="shared" si="436"/>
        <v>0</v>
      </c>
      <c r="BG392" s="399">
        <f t="shared" si="437"/>
        <v>0</v>
      </c>
      <c r="BH392" s="399">
        <f t="shared" si="438"/>
        <v>0</v>
      </c>
      <c r="BI392" s="412">
        <f t="shared" si="439"/>
        <v>0</v>
      </c>
      <c r="BJ392" s="413">
        <f t="shared" si="424"/>
        <v>0</v>
      </c>
      <c r="BK392" s="398" t="str">
        <f t="shared" si="425"/>
        <v>0</v>
      </c>
      <c r="BL392" s="398" t="str">
        <f t="shared" si="426"/>
        <v>0</v>
      </c>
      <c r="BM392" s="412">
        <f t="shared" si="440"/>
        <v>0</v>
      </c>
      <c r="BN392" s="412" t="str">
        <f t="shared" si="441"/>
        <v>0m0</v>
      </c>
      <c r="BO392" s="399">
        <f t="shared" si="442"/>
        <v>0</v>
      </c>
      <c r="BP392" s="399">
        <f t="shared" si="443"/>
        <v>0</v>
      </c>
      <c r="BQ392" s="412">
        <f t="shared" si="444"/>
        <v>0</v>
      </c>
      <c r="BR392" s="413">
        <f t="shared" si="445"/>
        <v>0</v>
      </c>
      <c r="BS392" s="398" t="str">
        <f t="shared" si="446"/>
        <v>0</v>
      </c>
      <c r="BT392" s="398" t="str">
        <f t="shared" si="447"/>
        <v>0</v>
      </c>
      <c r="BU392" s="412">
        <f t="shared" si="448"/>
        <v>0</v>
      </c>
      <c r="BV392" s="412" t="str">
        <f t="shared" si="449"/>
        <v>0m0</v>
      </c>
      <c r="BW392" s="399">
        <f t="shared" si="450"/>
        <v>0</v>
      </c>
      <c r="BX392" s="399">
        <f t="shared" si="451"/>
        <v>0</v>
      </c>
      <c r="BY392" s="412">
        <f t="shared" si="452"/>
        <v>0</v>
      </c>
      <c r="BZ392" s="413">
        <f t="shared" si="453"/>
        <v>0</v>
      </c>
      <c r="CA392" s="398" t="str">
        <f t="shared" si="454"/>
        <v>0</v>
      </c>
      <c r="CB392" s="398" t="str">
        <f t="shared" si="455"/>
        <v>0</v>
      </c>
      <c r="CC392" s="412">
        <f t="shared" si="456"/>
        <v>0</v>
      </c>
      <c r="CD392" s="412" t="str">
        <f t="shared" si="457"/>
        <v>0m0</v>
      </c>
      <c r="CE392" s="399">
        <f t="shared" si="458"/>
        <v>0</v>
      </c>
      <c r="CF392" s="399">
        <f t="shared" si="459"/>
        <v>0</v>
      </c>
      <c r="CG392" s="412">
        <f t="shared" si="460"/>
        <v>0</v>
      </c>
      <c r="CH392" s="413">
        <f t="shared" si="461"/>
        <v>0</v>
      </c>
      <c r="CI392" s="398" t="str">
        <f t="shared" si="462"/>
        <v>0</v>
      </c>
      <c r="CJ392" s="398" t="str">
        <f t="shared" si="463"/>
        <v>0</v>
      </c>
      <c r="CK392" s="412">
        <f t="shared" si="464"/>
        <v>0</v>
      </c>
      <c r="CL392" s="412" t="str">
        <f t="shared" si="465"/>
        <v>0m0</v>
      </c>
      <c r="CM392" s="399">
        <f t="shared" si="466"/>
        <v>0</v>
      </c>
      <c r="CN392" s="399">
        <f t="shared" si="467"/>
        <v>0</v>
      </c>
      <c r="CO392" s="412">
        <f t="shared" si="468"/>
        <v>0</v>
      </c>
      <c r="CP392" s="413">
        <f t="shared" si="469"/>
        <v>0</v>
      </c>
      <c r="CQ392" s="398" t="str">
        <f t="shared" si="470"/>
        <v>0</v>
      </c>
      <c r="CR392" s="398" t="str">
        <f t="shared" si="471"/>
        <v>0</v>
      </c>
      <c r="CS392" s="412">
        <f t="shared" si="472"/>
        <v>0</v>
      </c>
      <c r="CT392" s="412" t="str">
        <f t="shared" si="473"/>
        <v>0m0</v>
      </c>
      <c r="CU392" s="412">
        <f t="shared" si="474"/>
        <v>0</v>
      </c>
      <c r="CV392" s="412">
        <f t="shared" si="475"/>
        <v>0</v>
      </c>
      <c r="CW392" s="412">
        <f t="shared" si="476"/>
        <v>0</v>
      </c>
      <c r="CX392" s="412">
        <f t="shared" si="477"/>
        <v>0</v>
      </c>
      <c r="CY392" s="412">
        <f t="shared" si="478"/>
        <v>0</v>
      </c>
      <c r="CZ392" s="412" t="str">
        <f t="shared" si="479"/>
        <v/>
      </c>
      <c r="DA392" s="412" t="str">
        <f t="shared" si="480"/>
        <v/>
      </c>
      <c r="DB392" s="412" t="str">
        <f t="shared" si="481"/>
        <v/>
      </c>
      <c r="DC392" s="412" t="str">
        <f t="shared" si="482"/>
        <v/>
      </c>
      <c r="DD392" s="412" t="str">
        <f t="shared" si="483"/>
        <v/>
      </c>
      <c r="DE392" s="412"/>
      <c r="DF392" s="411"/>
      <c r="DG392" s="412" t="str">
        <f t="shared" si="484"/>
        <v/>
      </c>
      <c r="DH392" s="412" t="str">
        <f t="shared" si="485"/>
        <v/>
      </c>
      <c r="DI392" s="412">
        <f t="shared" si="486"/>
        <v>0</v>
      </c>
      <c r="DJ392" s="412" t="str">
        <f t="shared" si="487"/>
        <v/>
      </c>
      <c r="DK392" s="412" t="str">
        <f t="shared" si="488"/>
        <v/>
      </c>
      <c r="DL392" s="412" t="str">
        <f t="shared" si="489"/>
        <v/>
      </c>
      <c r="DM392" s="412" t="str">
        <f t="shared" si="490"/>
        <v/>
      </c>
      <c r="DN392" s="412" t="str">
        <f t="shared" si="491"/>
        <v/>
      </c>
      <c r="DO392" s="412" t="str">
        <f t="shared" si="492"/>
        <v/>
      </c>
    </row>
    <row r="393" spans="1:119" s="157" customFormat="1" ht="18" hidden="1" customHeight="1">
      <c r="A393" s="161" t="str">
        <f t="shared" si="501"/>
        <v/>
      </c>
      <c r="B393" s="158"/>
      <c r="C393" s="31" t="str">
        <f>IF(B393="","",VLOOKUP(B393,学連登録!$C$2:$G$3000,2,FALSE))</f>
        <v/>
      </c>
      <c r="D393" s="32" t="str">
        <f>IF(B393="","",VLOOKUP(B393,学連登録!$C$2:$G$3000,3,FALSE))</f>
        <v/>
      </c>
      <c r="E393" s="33" t="str">
        <f>IF(B393="","",VLOOKUP(B393,学連登録!$C$2:$G$3000,4,FALSE))</f>
        <v/>
      </c>
      <c r="F393" s="383" t="str">
        <f>IF(B393="","",VLOOKUP(B393,学連登録!$C$2:$I$3000,7,FALSE))</f>
        <v/>
      </c>
      <c r="G393" s="160"/>
      <c r="H393" s="905"/>
      <c r="I393" s="907"/>
      <c r="J393" s="160"/>
      <c r="K393" s="905"/>
      <c r="L393" s="906"/>
      <c r="M393" s="160"/>
      <c r="N393" s="819"/>
      <c r="O393" s="820"/>
      <c r="P393" s="159"/>
      <c r="Q393" s="905"/>
      <c r="R393" s="906"/>
      <c r="S393" s="159"/>
      <c r="T393" s="905"/>
      <c r="U393" s="906"/>
      <c r="V393" s="103" t="str">
        <f>IF(B393="","",VLOOKUP(B393,学連登録!$C$2:$H$3000,6,FALSE))</f>
        <v/>
      </c>
      <c r="Y393" s="118" t="str">
        <f t="shared" si="493"/>
        <v/>
      </c>
      <c r="Z393" s="97" t="str">
        <f>IF(G393="","",VLOOKUP(G393,種目名!$R$5:$T$104,3,0))</f>
        <v/>
      </c>
      <c r="AA393" s="99" t="str">
        <f>IF(J393="","",VLOOKUP(J393,種目名!$R$5:$T$104,3,0))</f>
        <v/>
      </c>
      <c r="AB393" s="119" t="str">
        <f>IF(M393="","",VLOOKUP(M393,種目名!$R$5:$T$104,3,0))</f>
        <v/>
      </c>
      <c r="AC393" s="119" t="str">
        <f>IF(P393="","",VLOOKUP(AF393,種目名!$R$5:$T$104,3,0))</f>
        <v/>
      </c>
      <c r="AD393" s="120" t="str">
        <f>IF(S393="","",VLOOKUP(AI393,種目名!$R$5:$T$104,3,0))</f>
        <v/>
      </c>
      <c r="AE393" s="117">
        <f t="shared" si="494"/>
        <v>0</v>
      </c>
      <c r="AF393" s="157" t="str">
        <f t="shared" si="495"/>
        <v/>
      </c>
      <c r="AG393" s="157" t="str">
        <f t="shared" si="496"/>
        <v/>
      </c>
      <c r="AH393" s="157">
        <f t="shared" si="497"/>
        <v>0</v>
      </c>
      <c r="AI393" s="157" t="str">
        <f t="shared" si="498"/>
        <v/>
      </c>
      <c r="AJ393" s="157" t="str">
        <f t="shared" si="499"/>
        <v/>
      </c>
      <c r="AK393" s="390"/>
      <c r="AL393" s="171">
        <f t="shared" si="427"/>
        <v>0</v>
      </c>
      <c r="AM393" s="399">
        <f t="shared" si="428"/>
        <v>0</v>
      </c>
      <c r="AN393" s="399">
        <f>COUNTIF($B$12:B393,B393)</f>
        <v>0</v>
      </c>
      <c r="AO393" s="399"/>
      <c r="AP393" s="399" t="str">
        <f t="shared" si="429"/>
        <v/>
      </c>
      <c r="AQ393" s="399" t="str">
        <f t="shared" si="429"/>
        <v/>
      </c>
      <c r="AR393" s="399" t="str">
        <f t="shared" si="429"/>
        <v/>
      </c>
      <c r="AS393" s="399" t="str">
        <f t="shared" si="423"/>
        <v/>
      </c>
      <c r="AT393" s="399">
        <f t="shared" si="430"/>
        <v>0</v>
      </c>
      <c r="AU393" s="399" t="str">
        <f t="shared" si="431"/>
        <v/>
      </c>
      <c r="AV393" s="399" t="str">
        <f t="shared" si="432"/>
        <v/>
      </c>
      <c r="AW393" s="399" t="str">
        <f t="shared" si="433"/>
        <v/>
      </c>
      <c r="AX393" s="399" t="str">
        <f t="shared" si="434"/>
        <v/>
      </c>
      <c r="AY393" s="399" t="str">
        <f t="shared" si="435"/>
        <v/>
      </c>
      <c r="AZ393" s="399" t="str">
        <f t="shared" si="500"/>
        <v/>
      </c>
      <c r="BA393" s="399" t="str">
        <f t="shared" si="500"/>
        <v/>
      </c>
      <c r="BB393" s="399" t="str">
        <f t="shared" si="500"/>
        <v/>
      </c>
      <c r="BC393" s="399" t="str">
        <f t="shared" si="500"/>
        <v/>
      </c>
      <c r="BD393" s="403" t="str">
        <f t="shared" si="500"/>
        <v/>
      </c>
      <c r="BE393" s="393">
        <f t="shared" si="436"/>
        <v>0</v>
      </c>
      <c r="BG393" s="399">
        <f t="shared" si="437"/>
        <v>0</v>
      </c>
      <c r="BH393" s="399">
        <f t="shared" si="438"/>
        <v>0</v>
      </c>
      <c r="BI393" s="412">
        <f t="shared" si="439"/>
        <v>0</v>
      </c>
      <c r="BJ393" s="413">
        <f t="shared" si="424"/>
        <v>0</v>
      </c>
      <c r="BK393" s="398" t="str">
        <f t="shared" si="425"/>
        <v>0</v>
      </c>
      <c r="BL393" s="398" t="str">
        <f t="shared" si="426"/>
        <v>0</v>
      </c>
      <c r="BM393" s="412">
        <f t="shared" si="440"/>
        <v>0</v>
      </c>
      <c r="BN393" s="412" t="str">
        <f t="shared" si="441"/>
        <v>0m0</v>
      </c>
      <c r="BO393" s="399">
        <f t="shared" si="442"/>
        <v>0</v>
      </c>
      <c r="BP393" s="399">
        <f t="shared" si="443"/>
        <v>0</v>
      </c>
      <c r="BQ393" s="412">
        <f t="shared" si="444"/>
        <v>0</v>
      </c>
      <c r="BR393" s="413">
        <f t="shared" si="445"/>
        <v>0</v>
      </c>
      <c r="BS393" s="398" t="str">
        <f t="shared" si="446"/>
        <v>0</v>
      </c>
      <c r="BT393" s="398" t="str">
        <f t="shared" si="447"/>
        <v>0</v>
      </c>
      <c r="BU393" s="412">
        <f t="shared" si="448"/>
        <v>0</v>
      </c>
      <c r="BV393" s="412" t="str">
        <f t="shared" si="449"/>
        <v>0m0</v>
      </c>
      <c r="BW393" s="399">
        <f t="shared" si="450"/>
        <v>0</v>
      </c>
      <c r="BX393" s="399">
        <f t="shared" si="451"/>
        <v>0</v>
      </c>
      <c r="BY393" s="412">
        <f t="shared" si="452"/>
        <v>0</v>
      </c>
      <c r="BZ393" s="413">
        <f t="shared" si="453"/>
        <v>0</v>
      </c>
      <c r="CA393" s="398" t="str">
        <f t="shared" si="454"/>
        <v>0</v>
      </c>
      <c r="CB393" s="398" t="str">
        <f t="shared" si="455"/>
        <v>0</v>
      </c>
      <c r="CC393" s="412">
        <f t="shared" si="456"/>
        <v>0</v>
      </c>
      <c r="CD393" s="412" t="str">
        <f t="shared" si="457"/>
        <v>0m0</v>
      </c>
      <c r="CE393" s="399">
        <f t="shared" si="458"/>
        <v>0</v>
      </c>
      <c r="CF393" s="399">
        <f t="shared" si="459"/>
        <v>0</v>
      </c>
      <c r="CG393" s="412">
        <f t="shared" si="460"/>
        <v>0</v>
      </c>
      <c r="CH393" s="413">
        <f t="shared" si="461"/>
        <v>0</v>
      </c>
      <c r="CI393" s="398" t="str">
        <f t="shared" si="462"/>
        <v>0</v>
      </c>
      <c r="CJ393" s="398" t="str">
        <f t="shared" si="463"/>
        <v>0</v>
      </c>
      <c r="CK393" s="412">
        <f t="shared" si="464"/>
        <v>0</v>
      </c>
      <c r="CL393" s="412" t="str">
        <f t="shared" si="465"/>
        <v>0m0</v>
      </c>
      <c r="CM393" s="399">
        <f t="shared" si="466"/>
        <v>0</v>
      </c>
      <c r="CN393" s="399">
        <f t="shared" si="467"/>
        <v>0</v>
      </c>
      <c r="CO393" s="412">
        <f t="shared" si="468"/>
        <v>0</v>
      </c>
      <c r="CP393" s="413">
        <f t="shared" si="469"/>
        <v>0</v>
      </c>
      <c r="CQ393" s="398" t="str">
        <f t="shared" si="470"/>
        <v>0</v>
      </c>
      <c r="CR393" s="398" t="str">
        <f t="shared" si="471"/>
        <v>0</v>
      </c>
      <c r="CS393" s="412">
        <f t="shared" si="472"/>
        <v>0</v>
      </c>
      <c r="CT393" s="412" t="str">
        <f t="shared" si="473"/>
        <v>0m0</v>
      </c>
      <c r="CU393" s="412">
        <f t="shared" si="474"/>
        <v>0</v>
      </c>
      <c r="CV393" s="412">
        <f t="shared" si="475"/>
        <v>0</v>
      </c>
      <c r="CW393" s="412">
        <f t="shared" si="476"/>
        <v>0</v>
      </c>
      <c r="CX393" s="412">
        <f t="shared" si="477"/>
        <v>0</v>
      </c>
      <c r="CY393" s="412">
        <f t="shared" si="478"/>
        <v>0</v>
      </c>
      <c r="CZ393" s="412" t="str">
        <f t="shared" si="479"/>
        <v/>
      </c>
      <c r="DA393" s="412" t="str">
        <f t="shared" si="480"/>
        <v/>
      </c>
      <c r="DB393" s="412" t="str">
        <f t="shared" si="481"/>
        <v/>
      </c>
      <c r="DC393" s="412" t="str">
        <f t="shared" si="482"/>
        <v/>
      </c>
      <c r="DD393" s="412" t="str">
        <f t="shared" si="483"/>
        <v/>
      </c>
      <c r="DE393" s="412"/>
      <c r="DF393" s="411"/>
      <c r="DG393" s="412" t="str">
        <f t="shared" si="484"/>
        <v/>
      </c>
      <c r="DH393" s="412" t="str">
        <f t="shared" si="485"/>
        <v/>
      </c>
      <c r="DI393" s="412">
        <f t="shared" si="486"/>
        <v>0</v>
      </c>
      <c r="DJ393" s="412" t="str">
        <f t="shared" si="487"/>
        <v/>
      </c>
      <c r="DK393" s="412" t="str">
        <f t="shared" si="488"/>
        <v/>
      </c>
      <c r="DL393" s="412" t="str">
        <f t="shared" si="489"/>
        <v/>
      </c>
      <c r="DM393" s="412" t="str">
        <f t="shared" si="490"/>
        <v/>
      </c>
      <c r="DN393" s="412" t="str">
        <f t="shared" si="491"/>
        <v/>
      </c>
      <c r="DO393" s="412" t="str">
        <f t="shared" si="492"/>
        <v/>
      </c>
    </row>
    <row r="394" spans="1:119" s="157" customFormat="1" ht="18" hidden="1" customHeight="1">
      <c r="A394" s="161" t="str">
        <f t="shared" si="501"/>
        <v/>
      </c>
      <c r="B394" s="158"/>
      <c r="C394" s="31" t="str">
        <f>IF(B394="","",VLOOKUP(B394,学連登録!$C$2:$G$3000,2,FALSE))</f>
        <v/>
      </c>
      <c r="D394" s="32" t="str">
        <f>IF(B394="","",VLOOKUP(B394,学連登録!$C$2:$G$3000,3,FALSE))</f>
        <v/>
      </c>
      <c r="E394" s="33" t="str">
        <f>IF(B394="","",VLOOKUP(B394,学連登録!$C$2:$G$3000,4,FALSE))</f>
        <v/>
      </c>
      <c r="F394" s="383" t="str">
        <f>IF(B394="","",VLOOKUP(B394,学連登録!$C$2:$I$3000,7,FALSE))</f>
        <v/>
      </c>
      <c r="G394" s="160"/>
      <c r="H394" s="905"/>
      <c r="I394" s="907"/>
      <c r="J394" s="160"/>
      <c r="K394" s="905"/>
      <c r="L394" s="906"/>
      <c r="M394" s="160"/>
      <c r="N394" s="819"/>
      <c r="O394" s="820"/>
      <c r="P394" s="159"/>
      <c r="Q394" s="905"/>
      <c r="R394" s="906"/>
      <c r="S394" s="159"/>
      <c r="T394" s="905"/>
      <c r="U394" s="906"/>
      <c r="V394" s="103" t="str">
        <f>IF(B394="","",VLOOKUP(B394,学連登録!$C$2:$H$3000,6,FALSE))</f>
        <v/>
      </c>
      <c r="Y394" s="118" t="str">
        <f t="shared" si="493"/>
        <v/>
      </c>
      <c r="Z394" s="97" t="str">
        <f>IF(G394="","",VLOOKUP(G394,種目名!$R$5:$T$104,3,0))</f>
        <v/>
      </c>
      <c r="AA394" s="99" t="str">
        <f>IF(J394="","",VLOOKUP(J394,種目名!$R$5:$T$104,3,0))</f>
        <v/>
      </c>
      <c r="AB394" s="119" t="str">
        <f>IF(M394="","",VLOOKUP(M394,種目名!$R$5:$T$104,3,0))</f>
        <v/>
      </c>
      <c r="AC394" s="119" t="str">
        <f>IF(P394="","",VLOOKUP(AF394,種目名!$R$5:$T$104,3,0))</f>
        <v/>
      </c>
      <c r="AD394" s="120" t="str">
        <f>IF(S394="","",VLOOKUP(AI394,種目名!$R$5:$T$104,3,0))</f>
        <v/>
      </c>
      <c r="AE394" s="117">
        <f t="shared" si="494"/>
        <v>0</v>
      </c>
      <c r="AF394" s="157" t="str">
        <f t="shared" si="495"/>
        <v/>
      </c>
      <c r="AG394" s="157" t="str">
        <f t="shared" si="496"/>
        <v/>
      </c>
      <c r="AH394" s="157">
        <f t="shared" si="497"/>
        <v>0</v>
      </c>
      <c r="AI394" s="157" t="str">
        <f t="shared" si="498"/>
        <v/>
      </c>
      <c r="AJ394" s="157" t="str">
        <f t="shared" si="499"/>
        <v/>
      </c>
      <c r="AK394" s="390"/>
      <c r="AL394" s="171">
        <f t="shared" si="427"/>
        <v>0</v>
      </c>
      <c r="AM394" s="399">
        <f t="shared" si="428"/>
        <v>0</v>
      </c>
      <c r="AN394" s="399">
        <f>COUNTIF($B$12:B394,B394)</f>
        <v>0</v>
      </c>
      <c r="AO394" s="399"/>
      <c r="AP394" s="399" t="str">
        <f t="shared" si="429"/>
        <v/>
      </c>
      <c r="AQ394" s="399" t="str">
        <f t="shared" si="429"/>
        <v/>
      </c>
      <c r="AR394" s="399" t="str">
        <f t="shared" si="429"/>
        <v/>
      </c>
      <c r="AS394" s="399" t="str">
        <f t="shared" si="423"/>
        <v/>
      </c>
      <c r="AT394" s="399">
        <f t="shared" si="430"/>
        <v>0</v>
      </c>
      <c r="AU394" s="399" t="str">
        <f t="shared" si="431"/>
        <v/>
      </c>
      <c r="AV394" s="399" t="str">
        <f t="shared" si="432"/>
        <v/>
      </c>
      <c r="AW394" s="399" t="str">
        <f t="shared" si="433"/>
        <v/>
      </c>
      <c r="AX394" s="399" t="str">
        <f t="shared" si="434"/>
        <v/>
      </c>
      <c r="AY394" s="399" t="str">
        <f t="shared" si="435"/>
        <v/>
      </c>
      <c r="AZ394" s="399" t="str">
        <f t="shared" si="500"/>
        <v/>
      </c>
      <c r="BA394" s="399" t="str">
        <f t="shared" si="500"/>
        <v/>
      </c>
      <c r="BB394" s="399" t="str">
        <f t="shared" si="500"/>
        <v/>
      </c>
      <c r="BC394" s="399" t="str">
        <f t="shared" si="500"/>
        <v/>
      </c>
      <c r="BD394" s="403" t="str">
        <f t="shared" si="500"/>
        <v/>
      </c>
      <c r="BE394" s="393">
        <f t="shared" si="436"/>
        <v>0</v>
      </c>
      <c r="BG394" s="399">
        <f t="shared" si="437"/>
        <v>0</v>
      </c>
      <c r="BH394" s="399">
        <f t="shared" si="438"/>
        <v>0</v>
      </c>
      <c r="BI394" s="412">
        <f t="shared" si="439"/>
        <v>0</v>
      </c>
      <c r="BJ394" s="413">
        <f t="shared" si="424"/>
        <v>0</v>
      </c>
      <c r="BK394" s="398" t="str">
        <f t="shared" si="425"/>
        <v>0</v>
      </c>
      <c r="BL394" s="398" t="str">
        <f t="shared" si="426"/>
        <v>0</v>
      </c>
      <c r="BM394" s="412">
        <f t="shared" si="440"/>
        <v>0</v>
      </c>
      <c r="BN394" s="412" t="str">
        <f t="shared" si="441"/>
        <v>0m0</v>
      </c>
      <c r="BO394" s="399">
        <f t="shared" si="442"/>
        <v>0</v>
      </c>
      <c r="BP394" s="399">
        <f t="shared" si="443"/>
        <v>0</v>
      </c>
      <c r="BQ394" s="412">
        <f t="shared" si="444"/>
        <v>0</v>
      </c>
      <c r="BR394" s="413">
        <f t="shared" si="445"/>
        <v>0</v>
      </c>
      <c r="BS394" s="398" t="str">
        <f t="shared" si="446"/>
        <v>0</v>
      </c>
      <c r="BT394" s="398" t="str">
        <f t="shared" si="447"/>
        <v>0</v>
      </c>
      <c r="BU394" s="412">
        <f t="shared" si="448"/>
        <v>0</v>
      </c>
      <c r="BV394" s="412" t="str">
        <f t="shared" si="449"/>
        <v>0m0</v>
      </c>
      <c r="BW394" s="399">
        <f t="shared" si="450"/>
        <v>0</v>
      </c>
      <c r="BX394" s="399">
        <f t="shared" si="451"/>
        <v>0</v>
      </c>
      <c r="BY394" s="412">
        <f t="shared" si="452"/>
        <v>0</v>
      </c>
      <c r="BZ394" s="413">
        <f t="shared" si="453"/>
        <v>0</v>
      </c>
      <c r="CA394" s="398" t="str">
        <f t="shared" si="454"/>
        <v>0</v>
      </c>
      <c r="CB394" s="398" t="str">
        <f t="shared" si="455"/>
        <v>0</v>
      </c>
      <c r="CC394" s="412">
        <f t="shared" si="456"/>
        <v>0</v>
      </c>
      <c r="CD394" s="412" t="str">
        <f t="shared" si="457"/>
        <v>0m0</v>
      </c>
      <c r="CE394" s="399">
        <f t="shared" si="458"/>
        <v>0</v>
      </c>
      <c r="CF394" s="399">
        <f t="shared" si="459"/>
        <v>0</v>
      </c>
      <c r="CG394" s="412">
        <f t="shared" si="460"/>
        <v>0</v>
      </c>
      <c r="CH394" s="413">
        <f t="shared" si="461"/>
        <v>0</v>
      </c>
      <c r="CI394" s="398" t="str">
        <f t="shared" si="462"/>
        <v>0</v>
      </c>
      <c r="CJ394" s="398" t="str">
        <f t="shared" si="463"/>
        <v>0</v>
      </c>
      <c r="CK394" s="412">
        <f t="shared" si="464"/>
        <v>0</v>
      </c>
      <c r="CL394" s="412" t="str">
        <f t="shared" si="465"/>
        <v>0m0</v>
      </c>
      <c r="CM394" s="399">
        <f t="shared" si="466"/>
        <v>0</v>
      </c>
      <c r="CN394" s="399">
        <f t="shared" si="467"/>
        <v>0</v>
      </c>
      <c r="CO394" s="412">
        <f t="shared" si="468"/>
        <v>0</v>
      </c>
      <c r="CP394" s="413">
        <f t="shared" si="469"/>
        <v>0</v>
      </c>
      <c r="CQ394" s="398" t="str">
        <f t="shared" si="470"/>
        <v>0</v>
      </c>
      <c r="CR394" s="398" t="str">
        <f t="shared" si="471"/>
        <v>0</v>
      </c>
      <c r="CS394" s="412">
        <f t="shared" si="472"/>
        <v>0</v>
      </c>
      <c r="CT394" s="412" t="str">
        <f t="shared" si="473"/>
        <v>0m0</v>
      </c>
      <c r="CU394" s="412">
        <f t="shared" si="474"/>
        <v>0</v>
      </c>
      <c r="CV394" s="412">
        <f t="shared" si="475"/>
        <v>0</v>
      </c>
      <c r="CW394" s="412">
        <f t="shared" si="476"/>
        <v>0</v>
      </c>
      <c r="CX394" s="412">
        <f t="shared" si="477"/>
        <v>0</v>
      </c>
      <c r="CY394" s="412">
        <f t="shared" si="478"/>
        <v>0</v>
      </c>
      <c r="CZ394" s="412" t="str">
        <f t="shared" si="479"/>
        <v/>
      </c>
      <c r="DA394" s="412" t="str">
        <f t="shared" si="480"/>
        <v/>
      </c>
      <c r="DB394" s="412" t="str">
        <f t="shared" si="481"/>
        <v/>
      </c>
      <c r="DC394" s="412" t="str">
        <f t="shared" si="482"/>
        <v/>
      </c>
      <c r="DD394" s="412" t="str">
        <f t="shared" si="483"/>
        <v/>
      </c>
      <c r="DE394" s="412"/>
      <c r="DF394" s="411"/>
      <c r="DG394" s="412" t="str">
        <f t="shared" si="484"/>
        <v/>
      </c>
      <c r="DH394" s="412" t="str">
        <f t="shared" si="485"/>
        <v/>
      </c>
      <c r="DI394" s="412">
        <f t="shared" si="486"/>
        <v>0</v>
      </c>
      <c r="DJ394" s="412" t="str">
        <f t="shared" si="487"/>
        <v/>
      </c>
      <c r="DK394" s="412" t="str">
        <f t="shared" si="488"/>
        <v/>
      </c>
      <c r="DL394" s="412" t="str">
        <f t="shared" si="489"/>
        <v/>
      </c>
      <c r="DM394" s="412" t="str">
        <f t="shared" si="490"/>
        <v/>
      </c>
      <c r="DN394" s="412" t="str">
        <f t="shared" si="491"/>
        <v/>
      </c>
      <c r="DO394" s="412" t="str">
        <f t="shared" si="492"/>
        <v/>
      </c>
    </row>
    <row r="395" spans="1:119" s="157" customFormat="1" ht="18" hidden="1" customHeight="1">
      <c r="A395" s="161" t="str">
        <f t="shared" si="501"/>
        <v/>
      </c>
      <c r="B395" s="158"/>
      <c r="C395" s="31" t="str">
        <f>IF(B395="","",VLOOKUP(B395,学連登録!$C$2:$G$3000,2,FALSE))</f>
        <v/>
      </c>
      <c r="D395" s="32" t="str">
        <f>IF(B395="","",VLOOKUP(B395,学連登録!$C$2:$G$3000,3,FALSE))</f>
        <v/>
      </c>
      <c r="E395" s="33" t="str">
        <f>IF(B395="","",VLOOKUP(B395,学連登録!$C$2:$G$3000,4,FALSE))</f>
        <v/>
      </c>
      <c r="F395" s="383" t="str">
        <f>IF(B395="","",VLOOKUP(B395,学連登録!$C$2:$I$3000,7,FALSE))</f>
        <v/>
      </c>
      <c r="G395" s="160"/>
      <c r="H395" s="905"/>
      <c r="I395" s="907"/>
      <c r="J395" s="160"/>
      <c r="K395" s="905"/>
      <c r="L395" s="906"/>
      <c r="M395" s="160"/>
      <c r="N395" s="819"/>
      <c r="O395" s="820"/>
      <c r="P395" s="159"/>
      <c r="Q395" s="905"/>
      <c r="R395" s="906"/>
      <c r="S395" s="159"/>
      <c r="T395" s="905"/>
      <c r="U395" s="906"/>
      <c r="V395" s="103" t="str">
        <f>IF(B395="","",VLOOKUP(B395,学連登録!$C$2:$H$3000,6,FALSE))</f>
        <v/>
      </c>
      <c r="Y395" s="118" t="str">
        <f t="shared" si="493"/>
        <v/>
      </c>
      <c r="Z395" s="97" t="str">
        <f>IF(G395="","",VLOOKUP(G395,種目名!$R$5:$T$104,3,0))</f>
        <v/>
      </c>
      <c r="AA395" s="99" t="str">
        <f>IF(J395="","",VLOOKUP(J395,種目名!$R$5:$T$104,3,0))</f>
        <v/>
      </c>
      <c r="AB395" s="119" t="str">
        <f>IF(M395="","",VLOOKUP(M395,種目名!$R$5:$T$104,3,0))</f>
        <v/>
      </c>
      <c r="AC395" s="119" t="str">
        <f>IF(P395="","",VLOOKUP(AF395,種目名!$R$5:$T$104,3,0))</f>
        <v/>
      </c>
      <c r="AD395" s="120" t="str">
        <f>IF(S395="","",VLOOKUP(AI395,種目名!$R$5:$T$104,3,0))</f>
        <v/>
      </c>
      <c r="AE395" s="117">
        <f t="shared" si="494"/>
        <v>0</v>
      </c>
      <c r="AF395" s="157" t="str">
        <f t="shared" si="495"/>
        <v/>
      </c>
      <c r="AG395" s="157" t="str">
        <f t="shared" si="496"/>
        <v/>
      </c>
      <c r="AH395" s="157">
        <f t="shared" si="497"/>
        <v>0</v>
      </c>
      <c r="AI395" s="157" t="str">
        <f t="shared" si="498"/>
        <v/>
      </c>
      <c r="AJ395" s="157" t="str">
        <f t="shared" si="499"/>
        <v/>
      </c>
      <c r="AK395" s="390"/>
      <c r="AL395" s="171">
        <f t="shared" si="427"/>
        <v>0</v>
      </c>
      <c r="AM395" s="399">
        <f t="shared" si="428"/>
        <v>0</v>
      </c>
      <c r="AN395" s="399">
        <f>COUNTIF($B$12:B395,B395)</f>
        <v>0</v>
      </c>
      <c r="AO395" s="399"/>
      <c r="AP395" s="399" t="str">
        <f t="shared" si="429"/>
        <v/>
      </c>
      <c r="AQ395" s="399" t="str">
        <f t="shared" si="429"/>
        <v/>
      </c>
      <c r="AR395" s="399" t="str">
        <f t="shared" si="429"/>
        <v/>
      </c>
      <c r="AS395" s="399" t="str">
        <f t="shared" si="423"/>
        <v/>
      </c>
      <c r="AT395" s="399">
        <f t="shared" si="430"/>
        <v>0</v>
      </c>
      <c r="AU395" s="399" t="str">
        <f t="shared" si="431"/>
        <v/>
      </c>
      <c r="AV395" s="399" t="str">
        <f t="shared" si="432"/>
        <v/>
      </c>
      <c r="AW395" s="399" t="str">
        <f t="shared" si="433"/>
        <v/>
      </c>
      <c r="AX395" s="399" t="str">
        <f t="shared" si="434"/>
        <v/>
      </c>
      <c r="AY395" s="399" t="str">
        <f t="shared" si="435"/>
        <v/>
      </c>
      <c r="AZ395" s="399" t="str">
        <f t="shared" si="500"/>
        <v/>
      </c>
      <c r="BA395" s="399" t="str">
        <f t="shared" si="500"/>
        <v/>
      </c>
      <c r="BB395" s="399" t="str">
        <f t="shared" si="500"/>
        <v/>
      </c>
      <c r="BC395" s="399" t="str">
        <f t="shared" si="500"/>
        <v/>
      </c>
      <c r="BD395" s="403" t="str">
        <f t="shared" si="500"/>
        <v/>
      </c>
      <c r="BE395" s="393">
        <f t="shared" si="436"/>
        <v>0</v>
      </c>
      <c r="BG395" s="399">
        <f t="shared" si="437"/>
        <v>0</v>
      </c>
      <c r="BH395" s="399">
        <f t="shared" si="438"/>
        <v>0</v>
      </c>
      <c r="BI395" s="412">
        <f t="shared" si="439"/>
        <v>0</v>
      </c>
      <c r="BJ395" s="413">
        <f t="shared" si="424"/>
        <v>0</v>
      </c>
      <c r="BK395" s="398" t="str">
        <f t="shared" si="425"/>
        <v>0</v>
      </c>
      <c r="BL395" s="398" t="str">
        <f t="shared" si="426"/>
        <v>0</v>
      </c>
      <c r="BM395" s="412">
        <f t="shared" si="440"/>
        <v>0</v>
      </c>
      <c r="BN395" s="412" t="str">
        <f t="shared" si="441"/>
        <v>0m0</v>
      </c>
      <c r="BO395" s="399">
        <f t="shared" si="442"/>
        <v>0</v>
      </c>
      <c r="BP395" s="399">
        <f t="shared" si="443"/>
        <v>0</v>
      </c>
      <c r="BQ395" s="412">
        <f t="shared" si="444"/>
        <v>0</v>
      </c>
      <c r="BR395" s="413">
        <f t="shared" si="445"/>
        <v>0</v>
      </c>
      <c r="BS395" s="398" t="str">
        <f t="shared" si="446"/>
        <v>0</v>
      </c>
      <c r="BT395" s="398" t="str">
        <f t="shared" si="447"/>
        <v>0</v>
      </c>
      <c r="BU395" s="412">
        <f t="shared" si="448"/>
        <v>0</v>
      </c>
      <c r="BV395" s="412" t="str">
        <f t="shared" si="449"/>
        <v>0m0</v>
      </c>
      <c r="BW395" s="399">
        <f t="shared" si="450"/>
        <v>0</v>
      </c>
      <c r="BX395" s="399">
        <f t="shared" si="451"/>
        <v>0</v>
      </c>
      <c r="BY395" s="412">
        <f t="shared" si="452"/>
        <v>0</v>
      </c>
      <c r="BZ395" s="413">
        <f t="shared" si="453"/>
        <v>0</v>
      </c>
      <c r="CA395" s="398" t="str">
        <f t="shared" si="454"/>
        <v>0</v>
      </c>
      <c r="CB395" s="398" t="str">
        <f t="shared" si="455"/>
        <v>0</v>
      </c>
      <c r="CC395" s="412">
        <f t="shared" si="456"/>
        <v>0</v>
      </c>
      <c r="CD395" s="412" t="str">
        <f t="shared" si="457"/>
        <v>0m0</v>
      </c>
      <c r="CE395" s="399">
        <f t="shared" si="458"/>
        <v>0</v>
      </c>
      <c r="CF395" s="399">
        <f t="shared" si="459"/>
        <v>0</v>
      </c>
      <c r="CG395" s="412">
        <f t="shared" si="460"/>
        <v>0</v>
      </c>
      <c r="CH395" s="413">
        <f t="shared" si="461"/>
        <v>0</v>
      </c>
      <c r="CI395" s="398" t="str">
        <f t="shared" si="462"/>
        <v>0</v>
      </c>
      <c r="CJ395" s="398" t="str">
        <f t="shared" si="463"/>
        <v>0</v>
      </c>
      <c r="CK395" s="412">
        <f t="shared" si="464"/>
        <v>0</v>
      </c>
      <c r="CL395" s="412" t="str">
        <f t="shared" si="465"/>
        <v>0m0</v>
      </c>
      <c r="CM395" s="399">
        <f t="shared" si="466"/>
        <v>0</v>
      </c>
      <c r="CN395" s="399">
        <f t="shared" si="467"/>
        <v>0</v>
      </c>
      <c r="CO395" s="412">
        <f t="shared" si="468"/>
        <v>0</v>
      </c>
      <c r="CP395" s="413">
        <f t="shared" si="469"/>
        <v>0</v>
      </c>
      <c r="CQ395" s="398" t="str">
        <f t="shared" si="470"/>
        <v>0</v>
      </c>
      <c r="CR395" s="398" t="str">
        <f t="shared" si="471"/>
        <v>0</v>
      </c>
      <c r="CS395" s="412">
        <f t="shared" si="472"/>
        <v>0</v>
      </c>
      <c r="CT395" s="412" t="str">
        <f t="shared" si="473"/>
        <v>0m0</v>
      </c>
      <c r="CU395" s="412">
        <f t="shared" si="474"/>
        <v>0</v>
      </c>
      <c r="CV395" s="412">
        <f t="shared" si="475"/>
        <v>0</v>
      </c>
      <c r="CW395" s="412">
        <f t="shared" si="476"/>
        <v>0</v>
      </c>
      <c r="CX395" s="412">
        <f t="shared" si="477"/>
        <v>0</v>
      </c>
      <c r="CY395" s="412">
        <f t="shared" si="478"/>
        <v>0</v>
      </c>
      <c r="CZ395" s="412" t="str">
        <f t="shared" si="479"/>
        <v/>
      </c>
      <c r="DA395" s="412" t="str">
        <f t="shared" si="480"/>
        <v/>
      </c>
      <c r="DB395" s="412" t="str">
        <f t="shared" si="481"/>
        <v/>
      </c>
      <c r="DC395" s="412" t="str">
        <f t="shared" si="482"/>
        <v/>
      </c>
      <c r="DD395" s="412" t="str">
        <f t="shared" si="483"/>
        <v/>
      </c>
      <c r="DE395" s="412"/>
      <c r="DF395" s="411"/>
      <c r="DG395" s="412" t="str">
        <f t="shared" si="484"/>
        <v/>
      </c>
      <c r="DH395" s="412" t="str">
        <f t="shared" si="485"/>
        <v/>
      </c>
      <c r="DI395" s="412">
        <f t="shared" si="486"/>
        <v>0</v>
      </c>
      <c r="DJ395" s="412" t="str">
        <f t="shared" si="487"/>
        <v/>
      </c>
      <c r="DK395" s="412" t="str">
        <f t="shared" si="488"/>
        <v/>
      </c>
      <c r="DL395" s="412" t="str">
        <f t="shared" si="489"/>
        <v/>
      </c>
      <c r="DM395" s="412" t="str">
        <f t="shared" si="490"/>
        <v/>
      </c>
      <c r="DN395" s="412" t="str">
        <f t="shared" si="491"/>
        <v/>
      </c>
      <c r="DO395" s="412" t="str">
        <f t="shared" si="492"/>
        <v/>
      </c>
    </row>
    <row r="396" spans="1:119" s="157" customFormat="1" ht="18" hidden="1" customHeight="1">
      <c r="A396" s="161" t="str">
        <f t="shared" si="501"/>
        <v/>
      </c>
      <c r="B396" s="158"/>
      <c r="C396" s="31" t="str">
        <f>IF(B396="","",VLOOKUP(B396,学連登録!$C$2:$G$3000,2,FALSE))</f>
        <v/>
      </c>
      <c r="D396" s="32" t="str">
        <f>IF(B396="","",VLOOKUP(B396,学連登録!$C$2:$G$3000,3,FALSE))</f>
        <v/>
      </c>
      <c r="E396" s="33" t="str">
        <f>IF(B396="","",VLOOKUP(B396,学連登録!$C$2:$G$3000,4,FALSE))</f>
        <v/>
      </c>
      <c r="F396" s="383" t="str">
        <f>IF(B396="","",VLOOKUP(B396,学連登録!$C$2:$I$3000,7,FALSE))</f>
        <v/>
      </c>
      <c r="G396" s="160"/>
      <c r="H396" s="905"/>
      <c r="I396" s="907"/>
      <c r="J396" s="160"/>
      <c r="K396" s="905"/>
      <c r="L396" s="906"/>
      <c r="M396" s="160"/>
      <c r="N396" s="819"/>
      <c r="O396" s="820"/>
      <c r="P396" s="159"/>
      <c r="Q396" s="905"/>
      <c r="R396" s="906"/>
      <c r="S396" s="159"/>
      <c r="T396" s="905"/>
      <c r="U396" s="906"/>
      <c r="V396" s="103" t="str">
        <f>IF(B396="","",VLOOKUP(B396,学連登録!$C$2:$H$3000,6,FALSE))</f>
        <v/>
      </c>
      <c r="Y396" s="118" t="str">
        <f t="shared" si="493"/>
        <v/>
      </c>
      <c r="Z396" s="97" t="str">
        <f>IF(G396="","",VLOOKUP(G396,種目名!$R$5:$T$104,3,0))</f>
        <v/>
      </c>
      <c r="AA396" s="99" t="str">
        <f>IF(J396="","",VLOOKUP(J396,種目名!$R$5:$T$104,3,0))</f>
        <v/>
      </c>
      <c r="AB396" s="119" t="str">
        <f>IF(M396="","",VLOOKUP(M396,種目名!$R$5:$T$104,3,0))</f>
        <v/>
      </c>
      <c r="AC396" s="119" t="str">
        <f>IF(P396="","",VLOOKUP(AF396,種目名!$R$5:$T$104,3,0))</f>
        <v/>
      </c>
      <c r="AD396" s="120" t="str">
        <f>IF(S396="","",VLOOKUP(AI396,種目名!$R$5:$T$104,3,0))</f>
        <v/>
      </c>
      <c r="AE396" s="117">
        <f t="shared" si="494"/>
        <v>0</v>
      </c>
      <c r="AF396" s="157" t="str">
        <f t="shared" si="495"/>
        <v/>
      </c>
      <c r="AG396" s="157" t="str">
        <f t="shared" si="496"/>
        <v/>
      </c>
      <c r="AH396" s="157">
        <f t="shared" si="497"/>
        <v>0</v>
      </c>
      <c r="AI396" s="157" t="str">
        <f t="shared" si="498"/>
        <v/>
      </c>
      <c r="AJ396" s="157" t="str">
        <f t="shared" si="499"/>
        <v/>
      </c>
      <c r="AK396" s="390"/>
      <c r="AL396" s="171">
        <f t="shared" si="427"/>
        <v>0</v>
      </c>
      <c r="AM396" s="399">
        <f t="shared" si="428"/>
        <v>0</v>
      </c>
      <c r="AN396" s="399">
        <f>COUNTIF($B$12:B396,B396)</f>
        <v>0</v>
      </c>
      <c r="AO396" s="399"/>
      <c r="AP396" s="399" t="str">
        <f t="shared" si="429"/>
        <v/>
      </c>
      <c r="AQ396" s="399" t="str">
        <f t="shared" si="429"/>
        <v/>
      </c>
      <c r="AR396" s="399" t="str">
        <f t="shared" si="429"/>
        <v/>
      </c>
      <c r="AS396" s="399" t="str">
        <f t="shared" si="429"/>
        <v/>
      </c>
      <c r="AT396" s="399">
        <f t="shared" si="430"/>
        <v>0</v>
      </c>
      <c r="AU396" s="399" t="str">
        <f t="shared" si="431"/>
        <v/>
      </c>
      <c r="AV396" s="399" t="str">
        <f t="shared" si="432"/>
        <v/>
      </c>
      <c r="AW396" s="399" t="str">
        <f t="shared" si="433"/>
        <v/>
      </c>
      <c r="AX396" s="399" t="str">
        <f t="shared" si="434"/>
        <v/>
      </c>
      <c r="AY396" s="399" t="str">
        <f t="shared" si="435"/>
        <v/>
      </c>
      <c r="AZ396" s="399" t="str">
        <f t="shared" si="500"/>
        <v/>
      </c>
      <c r="BA396" s="399" t="str">
        <f t="shared" si="500"/>
        <v/>
      </c>
      <c r="BB396" s="399" t="str">
        <f t="shared" si="500"/>
        <v/>
      </c>
      <c r="BC396" s="399" t="str">
        <f t="shared" si="500"/>
        <v/>
      </c>
      <c r="BD396" s="403" t="str">
        <f t="shared" si="500"/>
        <v/>
      </c>
      <c r="BE396" s="393">
        <f t="shared" si="436"/>
        <v>0</v>
      </c>
      <c r="BG396" s="399">
        <f t="shared" si="437"/>
        <v>0</v>
      </c>
      <c r="BH396" s="399">
        <f t="shared" si="438"/>
        <v>0</v>
      </c>
      <c r="BI396" s="412">
        <f t="shared" si="439"/>
        <v>0</v>
      </c>
      <c r="BJ396" s="413">
        <f t="shared" ref="BJ396:BJ459" si="502">INT(BI396/10000)</f>
        <v>0</v>
      </c>
      <c r="BK396" s="398" t="str">
        <f t="shared" ref="BK396:BK459" si="503">RIGHT(INT(BI396/100),2)</f>
        <v>0</v>
      </c>
      <c r="BL396" s="398" t="str">
        <f t="shared" ref="BL396:BL459" si="504">RIGHT(INT(BI396/1),2)</f>
        <v>0</v>
      </c>
      <c r="BM396" s="412">
        <f t="shared" si="440"/>
        <v>0</v>
      </c>
      <c r="BN396" s="412" t="str">
        <f t="shared" si="441"/>
        <v>0m0</v>
      </c>
      <c r="BO396" s="399">
        <f t="shared" si="442"/>
        <v>0</v>
      </c>
      <c r="BP396" s="399">
        <f t="shared" si="443"/>
        <v>0</v>
      </c>
      <c r="BQ396" s="412">
        <f t="shared" si="444"/>
        <v>0</v>
      </c>
      <c r="BR396" s="413">
        <f t="shared" si="445"/>
        <v>0</v>
      </c>
      <c r="BS396" s="398" t="str">
        <f t="shared" si="446"/>
        <v>0</v>
      </c>
      <c r="BT396" s="398" t="str">
        <f t="shared" si="447"/>
        <v>0</v>
      </c>
      <c r="BU396" s="412">
        <f t="shared" si="448"/>
        <v>0</v>
      </c>
      <c r="BV396" s="412" t="str">
        <f t="shared" si="449"/>
        <v>0m0</v>
      </c>
      <c r="BW396" s="399">
        <f t="shared" si="450"/>
        <v>0</v>
      </c>
      <c r="BX396" s="399">
        <f t="shared" si="451"/>
        <v>0</v>
      </c>
      <c r="BY396" s="412">
        <f t="shared" si="452"/>
        <v>0</v>
      </c>
      <c r="BZ396" s="413">
        <f t="shared" si="453"/>
        <v>0</v>
      </c>
      <c r="CA396" s="398" t="str">
        <f t="shared" si="454"/>
        <v>0</v>
      </c>
      <c r="CB396" s="398" t="str">
        <f t="shared" si="455"/>
        <v>0</v>
      </c>
      <c r="CC396" s="412">
        <f t="shared" si="456"/>
        <v>0</v>
      </c>
      <c r="CD396" s="412" t="str">
        <f t="shared" si="457"/>
        <v>0m0</v>
      </c>
      <c r="CE396" s="399">
        <f t="shared" si="458"/>
        <v>0</v>
      </c>
      <c r="CF396" s="399">
        <f t="shared" si="459"/>
        <v>0</v>
      </c>
      <c r="CG396" s="412">
        <f t="shared" si="460"/>
        <v>0</v>
      </c>
      <c r="CH396" s="413">
        <f t="shared" si="461"/>
        <v>0</v>
      </c>
      <c r="CI396" s="398" t="str">
        <f t="shared" si="462"/>
        <v>0</v>
      </c>
      <c r="CJ396" s="398" t="str">
        <f t="shared" si="463"/>
        <v>0</v>
      </c>
      <c r="CK396" s="412">
        <f t="shared" si="464"/>
        <v>0</v>
      </c>
      <c r="CL396" s="412" t="str">
        <f t="shared" si="465"/>
        <v>0m0</v>
      </c>
      <c r="CM396" s="399">
        <f t="shared" si="466"/>
        <v>0</v>
      </c>
      <c r="CN396" s="399">
        <f t="shared" si="467"/>
        <v>0</v>
      </c>
      <c r="CO396" s="412">
        <f t="shared" si="468"/>
        <v>0</v>
      </c>
      <c r="CP396" s="413">
        <f t="shared" si="469"/>
        <v>0</v>
      </c>
      <c r="CQ396" s="398" t="str">
        <f t="shared" si="470"/>
        <v>0</v>
      </c>
      <c r="CR396" s="398" t="str">
        <f t="shared" si="471"/>
        <v>0</v>
      </c>
      <c r="CS396" s="412">
        <f t="shared" si="472"/>
        <v>0</v>
      </c>
      <c r="CT396" s="412" t="str">
        <f t="shared" si="473"/>
        <v>0m0</v>
      </c>
      <c r="CU396" s="412">
        <f t="shared" si="474"/>
        <v>0</v>
      </c>
      <c r="CV396" s="412">
        <f t="shared" si="475"/>
        <v>0</v>
      </c>
      <c r="CW396" s="412">
        <f t="shared" si="476"/>
        <v>0</v>
      </c>
      <c r="CX396" s="412">
        <f t="shared" si="477"/>
        <v>0</v>
      </c>
      <c r="CY396" s="412">
        <f t="shared" si="478"/>
        <v>0</v>
      </c>
      <c r="CZ396" s="412" t="str">
        <f t="shared" si="479"/>
        <v/>
      </c>
      <c r="DA396" s="412" t="str">
        <f t="shared" si="480"/>
        <v/>
      </c>
      <c r="DB396" s="412" t="str">
        <f t="shared" si="481"/>
        <v/>
      </c>
      <c r="DC396" s="412" t="str">
        <f t="shared" si="482"/>
        <v/>
      </c>
      <c r="DD396" s="412" t="str">
        <f t="shared" si="483"/>
        <v/>
      </c>
      <c r="DE396" s="412"/>
      <c r="DF396" s="411"/>
      <c r="DG396" s="412" t="str">
        <f t="shared" si="484"/>
        <v/>
      </c>
      <c r="DH396" s="412" t="str">
        <f t="shared" si="485"/>
        <v/>
      </c>
      <c r="DI396" s="412">
        <f t="shared" si="486"/>
        <v>0</v>
      </c>
      <c r="DJ396" s="412" t="str">
        <f t="shared" si="487"/>
        <v/>
      </c>
      <c r="DK396" s="412" t="str">
        <f t="shared" si="488"/>
        <v/>
      </c>
      <c r="DL396" s="412" t="str">
        <f t="shared" si="489"/>
        <v/>
      </c>
      <c r="DM396" s="412" t="str">
        <f t="shared" si="490"/>
        <v/>
      </c>
      <c r="DN396" s="412" t="str">
        <f t="shared" si="491"/>
        <v/>
      </c>
      <c r="DO396" s="412" t="str">
        <f t="shared" si="492"/>
        <v/>
      </c>
    </row>
    <row r="397" spans="1:119" s="157" customFormat="1" ht="18" hidden="1" customHeight="1">
      <c r="A397" s="161" t="str">
        <f t="shared" si="501"/>
        <v/>
      </c>
      <c r="B397" s="158"/>
      <c r="C397" s="31" t="str">
        <f>IF(B397="","",VLOOKUP(B397,学連登録!$C$2:$G$3000,2,FALSE))</f>
        <v/>
      </c>
      <c r="D397" s="32" t="str">
        <f>IF(B397="","",VLOOKUP(B397,学連登録!$C$2:$G$3000,3,FALSE))</f>
        <v/>
      </c>
      <c r="E397" s="33" t="str">
        <f>IF(B397="","",VLOOKUP(B397,学連登録!$C$2:$G$3000,4,FALSE))</f>
        <v/>
      </c>
      <c r="F397" s="383" t="str">
        <f>IF(B397="","",VLOOKUP(B397,学連登録!$C$2:$I$3000,7,FALSE))</f>
        <v/>
      </c>
      <c r="G397" s="160"/>
      <c r="H397" s="905"/>
      <c r="I397" s="907"/>
      <c r="J397" s="160"/>
      <c r="K397" s="905"/>
      <c r="L397" s="906"/>
      <c r="M397" s="160"/>
      <c r="N397" s="819"/>
      <c r="O397" s="820"/>
      <c r="P397" s="159"/>
      <c r="Q397" s="905"/>
      <c r="R397" s="906"/>
      <c r="S397" s="159"/>
      <c r="T397" s="905"/>
      <c r="U397" s="906"/>
      <c r="V397" s="103" t="str">
        <f>IF(B397="","",VLOOKUP(B397,学連登録!$C$2:$H$3000,6,FALSE))</f>
        <v/>
      </c>
      <c r="Y397" s="118" t="str">
        <f t="shared" si="493"/>
        <v/>
      </c>
      <c r="Z397" s="97" t="str">
        <f>IF(G397="","",VLOOKUP(G397,種目名!$R$5:$T$104,3,0))</f>
        <v/>
      </c>
      <c r="AA397" s="99" t="str">
        <f>IF(J397="","",VLOOKUP(J397,種目名!$R$5:$T$104,3,0))</f>
        <v/>
      </c>
      <c r="AB397" s="119" t="str">
        <f>IF(M397="","",VLOOKUP(M397,種目名!$R$5:$T$104,3,0))</f>
        <v/>
      </c>
      <c r="AC397" s="119" t="str">
        <f>IF(P397="","",VLOOKUP(AF397,種目名!$R$5:$T$104,3,0))</f>
        <v/>
      </c>
      <c r="AD397" s="120" t="str">
        <f>IF(S397="","",VLOOKUP(AI397,種目名!$R$5:$T$104,3,0))</f>
        <v/>
      </c>
      <c r="AE397" s="117">
        <f t="shared" si="494"/>
        <v>0</v>
      </c>
      <c r="AF397" s="157" t="str">
        <f t="shared" si="495"/>
        <v/>
      </c>
      <c r="AG397" s="157" t="str">
        <f t="shared" si="496"/>
        <v/>
      </c>
      <c r="AH397" s="157">
        <f t="shared" si="497"/>
        <v>0</v>
      </c>
      <c r="AI397" s="157" t="str">
        <f t="shared" si="498"/>
        <v/>
      </c>
      <c r="AJ397" s="157" t="str">
        <f t="shared" si="499"/>
        <v/>
      </c>
      <c r="AK397" s="390"/>
      <c r="AL397" s="171">
        <f t="shared" ref="AL397:AL460" si="505">IF(AND(B397&gt;0,B397&lt;2001),1,0)</f>
        <v>0</v>
      </c>
      <c r="AM397" s="399">
        <f t="shared" ref="AM397:AM460" si="506">IF(B397="",0,IF(F397=$P$3,0,1))</f>
        <v>0</v>
      </c>
      <c r="AN397" s="399">
        <f>COUNTIF($B$12:B397,B397)</f>
        <v>0</v>
      </c>
      <c r="AO397" s="399"/>
      <c r="AP397" s="399" t="str">
        <f t="shared" ref="AP397:AS460" si="507">IF($B397="","",IF(C397="",1,0))</f>
        <v/>
      </c>
      <c r="AQ397" s="399" t="str">
        <f t="shared" si="507"/>
        <v/>
      </c>
      <c r="AR397" s="399" t="str">
        <f t="shared" si="507"/>
        <v/>
      </c>
      <c r="AS397" s="399" t="str">
        <f t="shared" si="507"/>
        <v/>
      </c>
      <c r="AT397" s="399">
        <f t="shared" ref="AT397:AT460" si="508">IF(ISNA(OR(AO397:AS397)),1,SUM(AO397:AS397))</f>
        <v>0</v>
      </c>
      <c r="AU397" s="399" t="str">
        <f t="shared" ref="AU397:AU460" si="509">IF($B397="","",IF(G397="","",$B397&amp;"-"&amp;Z397))</f>
        <v/>
      </c>
      <c r="AV397" s="399" t="str">
        <f t="shared" ref="AV397:AV460" si="510">IF($B397="","",IF(J397="","",$B397&amp;"-"&amp;AA397))</f>
        <v/>
      </c>
      <c r="AW397" s="399" t="str">
        <f t="shared" ref="AW397:AW460" si="511">IF($B397="","",IF(M397="","",$B397&amp;"-"&amp;AB397))</f>
        <v/>
      </c>
      <c r="AX397" s="399" t="str">
        <f t="shared" ref="AX397:AX460" si="512">IF($B397="","",IF(P397="","",$B397&amp;"-"&amp;AC397))</f>
        <v/>
      </c>
      <c r="AY397" s="399" t="str">
        <f t="shared" ref="AY397:AY460" si="513">IF($B397="","",IF(S397="","",$B397&amp;"-"&amp;AD397))</f>
        <v/>
      </c>
      <c r="AZ397" s="399" t="str">
        <f t="shared" si="500"/>
        <v/>
      </c>
      <c r="BA397" s="399" t="str">
        <f t="shared" si="500"/>
        <v/>
      </c>
      <c r="BB397" s="399" t="str">
        <f t="shared" si="500"/>
        <v/>
      </c>
      <c r="BC397" s="399" t="str">
        <f t="shared" si="500"/>
        <v/>
      </c>
      <c r="BD397" s="403" t="str">
        <f t="shared" si="500"/>
        <v/>
      </c>
      <c r="BE397" s="393">
        <f t="shared" ref="BE397:BE460" si="514">IF(MAX(AZ397:BD397)&gt;1,1,0)</f>
        <v>0</v>
      </c>
      <c r="BG397" s="399">
        <f t="shared" ref="BG397:BG460" si="515">IF(H397="",0,VALUE(SUBSTITUTE(H397,".","")))</f>
        <v>0</v>
      </c>
      <c r="BH397" s="399">
        <f t="shared" ref="BH397:BH460" si="516">IF(H397="",0,SUBSTITUTE(H397,"m",""))</f>
        <v>0</v>
      </c>
      <c r="BI397" s="412">
        <f t="shared" ref="BI397:BI460" si="517">VALUE(IF(COUNTIF(H397,"*.*")&gt;0,BG397,BH397))</f>
        <v>0</v>
      </c>
      <c r="BJ397" s="413">
        <f t="shared" si="502"/>
        <v>0</v>
      </c>
      <c r="BK397" s="398" t="str">
        <f t="shared" si="503"/>
        <v>0</v>
      </c>
      <c r="BL397" s="398" t="str">
        <f t="shared" si="504"/>
        <v>0</v>
      </c>
      <c r="BM397" s="412">
        <f t="shared" ref="BM397:BM460" si="518">IF(COUNTIF(H397,"*m*")&gt;0,"",IF(VALUE(BK397)&lt;60,0,1))</f>
        <v>0</v>
      </c>
      <c r="BN397" s="412" t="str">
        <f t="shared" ref="BN397:BN460" si="519">BK397&amp;"m"&amp;BL397</f>
        <v>0m0</v>
      </c>
      <c r="BO397" s="399">
        <f t="shared" ref="BO397:BO460" si="520">IF(K397="",0,VALUE(SUBSTITUTE(K397,".","")))</f>
        <v>0</v>
      </c>
      <c r="BP397" s="399">
        <f t="shared" ref="BP397:BP460" si="521">IF(K397="",0,SUBSTITUTE(K397,"m",""))</f>
        <v>0</v>
      </c>
      <c r="BQ397" s="412">
        <f t="shared" ref="BQ397:BQ460" si="522">VALUE(IF(COUNTIF(K397,"*.*")&gt;0,BO397,BP397))</f>
        <v>0</v>
      </c>
      <c r="BR397" s="413">
        <f t="shared" ref="BR397:BR460" si="523">INT(BQ397/10000)</f>
        <v>0</v>
      </c>
      <c r="BS397" s="398" t="str">
        <f t="shared" ref="BS397:BS460" si="524">RIGHT(INT(BQ397/100),2)</f>
        <v>0</v>
      </c>
      <c r="BT397" s="398" t="str">
        <f t="shared" ref="BT397:BT460" si="525">RIGHT(INT(BQ397/1),2)</f>
        <v>0</v>
      </c>
      <c r="BU397" s="412">
        <f t="shared" ref="BU397:BU460" si="526">IF(COUNTIF(K397,"*m*")&gt;0,"",IF(VALUE(BS397)&lt;60,0,1))</f>
        <v>0</v>
      </c>
      <c r="BV397" s="412" t="str">
        <f t="shared" ref="BV397:BV460" si="527">BS397&amp;"m"&amp;BT397</f>
        <v>0m0</v>
      </c>
      <c r="BW397" s="399">
        <f t="shared" ref="BW397:BW460" si="528">IF(N397="",0,VALUE(SUBSTITUTE(N397,".","")))</f>
        <v>0</v>
      </c>
      <c r="BX397" s="399">
        <f t="shared" ref="BX397:BX460" si="529">IF(N397="",0,SUBSTITUTE(N397,"m",""))</f>
        <v>0</v>
      </c>
      <c r="BY397" s="412">
        <f t="shared" ref="BY397:BY460" si="530">VALUE(IF(COUNTIF(N397,"*.*")&gt;0,BW397,BX397))</f>
        <v>0</v>
      </c>
      <c r="BZ397" s="413">
        <f t="shared" ref="BZ397:BZ460" si="531">INT(BY397/10000)</f>
        <v>0</v>
      </c>
      <c r="CA397" s="398" t="str">
        <f t="shared" ref="CA397:CA460" si="532">RIGHT(INT(BY397/100),2)</f>
        <v>0</v>
      </c>
      <c r="CB397" s="398" t="str">
        <f t="shared" ref="CB397:CB460" si="533">RIGHT(INT(BY397/1),2)</f>
        <v>0</v>
      </c>
      <c r="CC397" s="412">
        <f t="shared" ref="CC397:CC460" si="534">IF(COUNTIF(N397,"*m*")&gt;0,"",IF(VALUE(CA397)&lt;60,0,1))</f>
        <v>0</v>
      </c>
      <c r="CD397" s="412" t="str">
        <f t="shared" ref="CD397:CD460" si="535">CA397&amp;"m"&amp;CB397</f>
        <v>0m0</v>
      </c>
      <c r="CE397" s="399">
        <f t="shared" ref="CE397:CE460" si="536">IF(Q397="",0,VALUE(SUBSTITUTE(Q397,".","")))</f>
        <v>0</v>
      </c>
      <c r="CF397" s="399">
        <f t="shared" ref="CF397:CF460" si="537">IF(Q397="",0,SUBSTITUTE(Q397,"m",""))</f>
        <v>0</v>
      </c>
      <c r="CG397" s="412">
        <f t="shared" ref="CG397:CG460" si="538">VALUE(IF(COUNTIF(Q397,"*.*")&gt;0,CE397,CF397))</f>
        <v>0</v>
      </c>
      <c r="CH397" s="413">
        <f t="shared" ref="CH397:CH460" si="539">INT(CG397/10000)</f>
        <v>0</v>
      </c>
      <c r="CI397" s="398" t="str">
        <f t="shared" ref="CI397:CI460" si="540">RIGHT(INT(CG397/100),2)</f>
        <v>0</v>
      </c>
      <c r="CJ397" s="398" t="str">
        <f t="shared" ref="CJ397:CJ460" si="541">RIGHT(INT(CG397/1),2)</f>
        <v>0</v>
      </c>
      <c r="CK397" s="412">
        <f t="shared" ref="CK397:CK460" si="542">IF(COUNTIF(Q397,"*m*")&gt;0,"",IF(VALUE(CI397)&lt;60,0,1))</f>
        <v>0</v>
      </c>
      <c r="CL397" s="412" t="str">
        <f t="shared" ref="CL397:CL460" si="543">CI397&amp;"m"&amp;CJ397</f>
        <v>0m0</v>
      </c>
      <c r="CM397" s="399">
        <f t="shared" ref="CM397:CM460" si="544">IF(T397="",0,VALUE(SUBSTITUTE(T397,".","")))</f>
        <v>0</v>
      </c>
      <c r="CN397" s="399">
        <f t="shared" ref="CN397:CN460" si="545">IF(T397="",0,SUBSTITUTE(T397,"m",""))</f>
        <v>0</v>
      </c>
      <c r="CO397" s="412">
        <f t="shared" ref="CO397:CO460" si="546">VALUE(IF(COUNTIF(T397,"*.*")&gt;0,CM397,CN397))</f>
        <v>0</v>
      </c>
      <c r="CP397" s="413">
        <f t="shared" ref="CP397:CP460" si="547">INT(CO397/10000)</f>
        <v>0</v>
      </c>
      <c r="CQ397" s="398" t="str">
        <f t="shared" ref="CQ397:CQ460" si="548">RIGHT(INT(CO397/100),2)</f>
        <v>0</v>
      </c>
      <c r="CR397" s="398" t="str">
        <f t="shared" ref="CR397:CR460" si="549">RIGHT(INT(CO397/1),2)</f>
        <v>0</v>
      </c>
      <c r="CS397" s="412">
        <f t="shared" ref="CS397:CS460" si="550">IF(COUNTIF(T397,"*m*")&gt;0,"",IF(VALUE(CQ397)&lt;60,0,1))</f>
        <v>0</v>
      </c>
      <c r="CT397" s="412" t="str">
        <f t="shared" ref="CT397:CT460" si="551">CQ397&amp;"m"&amp;CR397</f>
        <v>0m0</v>
      </c>
      <c r="CU397" s="412">
        <f t="shared" ref="CU397:CU460" si="552">IF(AND($C397="",G397&gt;0),1,IF(AND($C397="",H397&gt;0),1,0))</f>
        <v>0</v>
      </c>
      <c r="CV397" s="412">
        <f t="shared" ref="CV397:CV460" si="553">IF(AND($C397="",J397&gt;0),1,IF(AND($C397="",K397&gt;0),1,0))</f>
        <v>0</v>
      </c>
      <c r="CW397" s="412">
        <f t="shared" ref="CW397:CW460" si="554">IF(AND($C397="",M397&gt;0),1,IF(AND($C397="",N397&gt;0),1,0))</f>
        <v>0</v>
      </c>
      <c r="CX397" s="412">
        <f t="shared" ref="CX397:CX460" si="555">IF(AND($C397="",P397&gt;0),1,IF(AND($C397="",Q397&gt;0),1,0))</f>
        <v>0</v>
      </c>
      <c r="CY397" s="412">
        <f t="shared" ref="CY397:CY460" si="556">IF(AND($C397="",S397&gt;0),1,IF(AND($C397="",T397&gt;0),1,0))</f>
        <v>0</v>
      </c>
      <c r="CZ397" s="412" t="str">
        <f t="shared" ref="CZ397:CZ460" si="557">IF(AND(G397="",H397&gt;0),1,"")</f>
        <v/>
      </c>
      <c r="DA397" s="412" t="str">
        <f t="shared" ref="DA397:DA460" si="558">IF(AND(J397="",K397&gt;0),1,"")</f>
        <v/>
      </c>
      <c r="DB397" s="412" t="str">
        <f t="shared" ref="DB397:DB460" si="559">IF(AND(M397="",N397&gt;0),1,"")</f>
        <v/>
      </c>
      <c r="DC397" s="412" t="str">
        <f t="shared" ref="DC397:DC460" si="560">IF(AND(P397="",Q397&gt;0),1,"")</f>
        <v/>
      </c>
      <c r="DD397" s="412" t="str">
        <f t="shared" ref="DD397:DD460" si="561">IF(AND(S397="",T397&gt;0),1,"")</f>
        <v/>
      </c>
      <c r="DE397" s="412"/>
      <c r="DF397" s="411"/>
      <c r="DG397" s="412" t="str">
        <f t="shared" ref="DG397:DG460" si="562">IF(B397="","",VALUE(Q397))</f>
        <v/>
      </c>
      <c r="DH397" s="412" t="str">
        <f t="shared" ref="DH397:DH460" si="563">IF(B397="","",VALUE(T397))</f>
        <v/>
      </c>
      <c r="DI397" s="412">
        <f t="shared" ref="DI397:DI460" si="564">IF(AND(B397&gt;0,COUNTA(G397:U397)=0),1,0)</f>
        <v>0</v>
      </c>
      <c r="DJ397" s="412" t="str">
        <f t="shared" ref="DJ397:DJ460" si="565">IF(AND(COUNTIF(G397,"*m*")&gt;0,COUNTIF(H397,"*m*")&gt;0),1,"")</f>
        <v/>
      </c>
      <c r="DK397" s="412" t="str">
        <f t="shared" ref="DK397:DK460" si="566">IF(AND(COUNTIF(J397,"*m*")&gt;0,COUNTIF(K397,"*m*")&gt;0),1,"")</f>
        <v/>
      </c>
      <c r="DL397" s="412" t="str">
        <f t="shared" ref="DL397:DL460" si="567">IF(AND(COUNTIF(M397,"*m*")&gt;0,COUNTIF(N397,"*m*")&gt;0),1,"")</f>
        <v/>
      </c>
      <c r="DM397" s="412" t="str">
        <f t="shared" ref="DM397:DM460" si="568">IF(AND(COUNTIF(G397,"*跳*")&gt;0,COUNTIF(H397,"*.*")&gt;0),1,IF(AND(COUNTIF(G397,"*投*")&gt;0,COUNTIF(H397,"*.*")&gt;0),1,""))</f>
        <v/>
      </c>
      <c r="DN397" s="412" t="str">
        <f t="shared" ref="DN397:DN460" si="569">IF(AND(COUNTIF(J397,"*跳*")&gt;0,COUNTIF(K397,"*.*")&gt;0),1,IF(AND(COUNTIF(J397,"*投*")&gt;0,COUNTIF(K397,"*.*")&gt;0),1,""))</f>
        <v/>
      </c>
      <c r="DO397" s="412" t="str">
        <f t="shared" ref="DO397:DO460" si="570">IF(AND(COUNTIF(M397,"*跳*")&gt;0,COUNTIF(N397,"*.*")&gt;0),1,IF(AND(COUNTIF(M397,"*投*")&gt;0,COUNTIF(N397,"*.*")&gt;0),1,""))</f>
        <v/>
      </c>
    </row>
    <row r="398" spans="1:119" s="157" customFormat="1" ht="18" hidden="1" customHeight="1">
      <c r="A398" s="161" t="str">
        <f t="shared" si="501"/>
        <v/>
      </c>
      <c r="B398" s="158"/>
      <c r="C398" s="31" t="str">
        <f>IF(B398="","",VLOOKUP(B398,学連登録!$C$2:$G$3000,2,FALSE))</f>
        <v/>
      </c>
      <c r="D398" s="32" t="str">
        <f>IF(B398="","",VLOOKUP(B398,学連登録!$C$2:$G$3000,3,FALSE))</f>
        <v/>
      </c>
      <c r="E398" s="33" t="str">
        <f>IF(B398="","",VLOOKUP(B398,学連登録!$C$2:$G$3000,4,FALSE))</f>
        <v/>
      </c>
      <c r="F398" s="383" t="str">
        <f>IF(B398="","",VLOOKUP(B398,学連登録!$C$2:$I$3000,7,FALSE))</f>
        <v/>
      </c>
      <c r="G398" s="160"/>
      <c r="H398" s="905"/>
      <c r="I398" s="907"/>
      <c r="J398" s="160"/>
      <c r="K398" s="905"/>
      <c r="L398" s="906"/>
      <c r="M398" s="160"/>
      <c r="N398" s="819"/>
      <c r="O398" s="820"/>
      <c r="P398" s="159"/>
      <c r="Q398" s="905"/>
      <c r="R398" s="906"/>
      <c r="S398" s="159"/>
      <c r="T398" s="905"/>
      <c r="U398" s="906"/>
      <c r="V398" s="103" t="str">
        <f>IF(B398="","",VLOOKUP(B398,学連登録!$C$2:$H$3000,6,FALSE))</f>
        <v/>
      </c>
      <c r="Y398" s="118" t="str">
        <f t="shared" si="493"/>
        <v/>
      </c>
      <c r="Z398" s="97" t="str">
        <f>IF(G398="","",VLOOKUP(G398,種目名!$R$5:$T$104,3,0))</f>
        <v/>
      </c>
      <c r="AA398" s="99" t="str">
        <f>IF(J398="","",VLOOKUP(J398,種目名!$R$5:$T$104,3,0))</f>
        <v/>
      </c>
      <c r="AB398" s="119" t="str">
        <f>IF(M398="","",VLOOKUP(M398,種目名!$R$5:$T$104,3,0))</f>
        <v/>
      </c>
      <c r="AC398" s="119" t="str">
        <f>IF(P398="","",VLOOKUP(AF398,種目名!$R$5:$T$104,3,0))</f>
        <v/>
      </c>
      <c r="AD398" s="120" t="str">
        <f>IF(S398="","",VLOOKUP(AI398,種目名!$R$5:$T$104,3,0))</f>
        <v/>
      </c>
      <c r="AE398" s="117">
        <f t="shared" si="494"/>
        <v>0</v>
      </c>
      <c r="AF398" s="157" t="str">
        <f t="shared" si="495"/>
        <v/>
      </c>
      <c r="AG398" s="157" t="str">
        <f t="shared" si="496"/>
        <v/>
      </c>
      <c r="AH398" s="157">
        <f t="shared" si="497"/>
        <v>0</v>
      </c>
      <c r="AI398" s="157" t="str">
        <f t="shared" si="498"/>
        <v/>
      </c>
      <c r="AJ398" s="157" t="str">
        <f t="shared" si="499"/>
        <v/>
      </c>
      <c r="AK398" s="390"/>
      <c r="AL398" s="171">
        <f t="shared" si="505"/>
        <v>0</v>
      </c>
      <c r="AM398" s="399">
        <f t="shared" si="506"/>
        <v>0</v>
      </c>
      <c r="AN398" s="399">
        <f>COUNTIF($B$12:B398,B398)</f>
        <v>0</v>
      </c>
      <c r="AO398" s="399"/>
      <c r="AP398" s="399" t="str">
        <f t="shared" si="507"/>
        <v/>
      </c>
      <c r="AQ398" s="399" t="str">
        <f t="shared" si="507"/>
        <v/>
      </c>
      <c r="AR398" s="399" t="str">
        <f t="shared" si="507"/>
        <v/>
      </c>
      <c r="AS398" s="399" t="str">
        <f t="shared" si="507"/>
        <v/>
      </c>
      <c r="AT398" s="399">
        <f t="shared" si="508"/>
        <v>0</v>
      </c>
      <c r="AU398" s="399" t="str">
        <f t="shared" si="509"/>
        <v/>
      </c>
      <c r="AV398" s="399" t="str">
        <f t="shared" si="510"/>
        <v/>
      </c>
      <c r="AW398" s="399" t="str">
        <f t="shared" si="511"/>
        <v/>
      </c>
      <c r="AX398" s="399" t="str">
        <f t="shared" si="512"/>
        <v/>
      </c>
      <c r="AY398" s="399" t="str">
        <f t="shared" si="513"/>
        <v/>
      </c>
      <c r="AZ398" s="399" t="str">
        <f t="shared" si="500"/>
        <v/>
      </c>
      <c r="BA398" s="399" t="str">
        <f t="shared" si="500"/>
        <v/>
      </c>
      <c r="BB398" s="399" t="str">
        <f t="shared" si="500"/>
        <v/>
      </c>
      <c r="BC398" s="399" t="str">
        <f t="shared" si="500"/>
        <v/>
      </c>
      <c r="BD398" s="403" t="str">
        <f t="shared" si="500"/>
        <v/>
      </c>
      <c r="BE398" s="393">
        <f t="shared" si="514"/>
        <v>0</v>
      </c>
      <c r="BG398" s="399">
        <f t="shared" si="515"/>
        <v>0</v>
      </c>
      <c r="BH398" s="399">
        <f t="shared" si="516"/>
        <v>0</v>
      </c>
      <c r="BI398" s="412">
        <f t="shared" si="517"/>
        <v>0</v>
      </c>
      <c r="BJ398" s="413">
        <f t="shared" si="502"/>
        <v>0</v>
      </c>
      <c r="BK398" s="398" t="str">
        <f t="shared" si="503"/>
        <v>0</v>
      </c>
      <c r="BL398" s="398" t="str">
        <f t="shared" si="504"/>
        <v>0</v>
      </c>
      <c r="BM398" s="412">
        <f t="shared" si="518"/>
        <v>0</v>
      </c>
      <c r="BN398" s="412" t="str">
        <f t="shared" si="519"/>
        <v>0m0</v>
      </c>
      <c r="BO398" s="399">
        <f t="shared" si="520"/>
        <v>0</v>
      </c>
      <c r="BP398" s="399">
        <f t="shared" si="521"/>
        <v>0</v>
      </c>
      <c r="BQ398" s="412">
        <f t="shared" si="522"/>
        <v>0</v>
      </c>
      <c r="BR398" s="413">
        <f t="shared" si="523"/>
        <v>0</v>
      </c>
      <c r="BS398" s="398" t="str">
        <f t="shared" si="524"/>
        <v>0</v>
      </c>
      <c r="BT398" s="398" t="str">
        <f t="shared" si="525"/>
        <v>0</v>
      </c>
      <c r="BU398" s="412">
        <f t="shared" si="526"/>
        <v>0</v>
      </c>
      <c r="BV398" s="412" t="str">
        <f t="shared" si="527"/>
        <v>0m0</v>
      </c>
      <c r="BW398" s="399">
        <f t="shared" si="528"/>
        <v>0</v>
      </c>
      <c r="BX398" s="399">
        <f t="shared" si="529"/>
        <v>0</v>
      </c>
      <c r="BY398" s="412">
        <f t="shared" si="530"/>
        <v>0</v>
      </c>
      <c r="BZ398" s="413">
        <f t="shared" si="531"/>
        <v>0</v>
      </c>
      <c r="CA398" s="398" t="str">
        <f t="shared" si="532"/>
        <v>0</v>
      </c>
      <c r="CB398" s="398" t="str">
        <f t="shared" si="533"/>
        <v>0</v>
      </c>
      <c r="CC398" s="412">
        <f t="shared" si="534"/>
        <v>0</v>
      </c>
      <c r="CD398" s="412" t="str">
        <f t="shared" si="535"/>
        <v>0m0</v>
      </c>
      <c r="CE398" s="399">
        <f t="shared" si="536"/>
        <v>0</v>
      </c>
      <c r="CF398" s="399">
        <f t="shared" si="537"/>
        <v>0</v>
      </c>
      <c r="CG398" s="412">
        <f t="shared" si="538"/>
        <v>0</v>
      </c>
      <c r="CH398" s="413">
        <f t="shared" si="539"/>
        <v>0</v>
      </c>
      <c r="CI398" s="398" t="str">
        <f t="shared" si="540"/>
        <v>0</v>
      </c>
      <c r="CJ398" s="398" t="str">
        <f t="shared" si="541"/>
        <v>0</v>
      </c>
      <c r="CK398" s="412">
        <f t="shared" si="542"/>
        <v>0</v>
      </c>
      <c r="CL398" s="412" t="str">
        <f t="shared" si="543"/>
        <v>0m0</v>
      </c>
      <c r="CM398" s="399">
        <f t="shared" si="544"/>
        <v>0</v>
      </c>
      <c r="CN398" s="399">
        <f t="shared" si="545"/>
        <v>0</v>
      </c>
      <c r="CO398" s="412">
        <f t="shared" si="546"/>
        <v>0</v>
      </c>
      <c r="CP398" s="413">
        <f t="shared" si="547"/>
        <v>0</v>
      </c>
      <c r="CQ398" s="398" t="str">
        <f t="shared" si="548"/>
        <v>0</v>
      </c>
      <c r="CR398" s="398" t="str">
        <f t="shared" si="549"/>
        <v>0</v>
      </c>
      <c r="CS398" s="412">
        <f t="shared" si="550"/>
        <v>0</v>
      </c>
      <c r="CT398" s="412" t="str">
        <f t="shared" si="551"/>
        <v>0m0</v>
      </c>
      <c r="CU398" s="412">
        <f t="shared" si="552"/>
        <v>0</v>
      </c>
      <c r="CV398" s="412">
        <f t="shared" si="553"/>
        <v>0</v>
      </c>
      <c r="CW398" s="412">
        <f t="shared" si="554"/>
        <v>0</v>
      </c>
      <c r="CX398" s="412">
        <f t="shared" si="555"/>
        <v>0</v>
      </c>
      <c r="CY398" s="412">
        <f t="shared" si="556"/>
        <v>0</v>
      </c>
      <c r="CZ398" s="412" t="str">
        <f t="shared" si="557"/>
        <v/>
      </c>
      <c r="DA398" s="412" t="str">
        <f t="shared" si="558"/>
        <v/>
      </c>
      <c r="DB398" s="412" t="str">
        <f t="shared" si="559"/>
        <v/>
      </c>
      <c r="DC398" s="412" t="str">
        <f t="shared" si="560"/>
        <v/>
      </c>
      <c r="DD398" s="412" t="str">
        <f t="shared" si="561"/>
        <v/>
      </c>
      <c r="DE398" s="412"/>
      <c r="DF398" s="411"/>
      <c r="DG398" s="412" t="str">
        <f t="shared" si="562"/>
        <v/>
      </c>
      <c r="DH398" s="412" t="str">
        <f t="shared" si="563"/>
        <v/>
      </c>
      <c r="DI398" s="412">
        <f t="shared" si="564"/>
        <v>0</v>
      </c>
      <c r="DJ398" s="412" t="str">
        <f t="shared" si="565"/>
        <v/>
      </c>
      <c r="DK398" s="412" t="str">
        <f t="shared" si="566"/>
        <v/>
      </c>
      <c r="DL398" s="412" t="str">
        <f t="shared" si="567"/>
        <v/>
      </c>
      <c r="DM398" s="412" t="str">
        <f t="shared" si="568"/>
        <v/>
      </c>
      <c r="DN398" s="412" t="str">
        <f t="shared" si="569"/>
        <v/>
      </c>
      <c r="DO398" s="412" t="str">
        <f t="shared" si="570"/>
        <v/>
      </c>
    </row>
    <row r="399" spans="1:119" s="157" customFormat="1" ht="18" hidden="1" customHeight="1">
      <c r="A399" s="161" t="str">
        <f t="shared" si="501"/>
        <v/>
      </c>
      <c r="B399" s="158"/>
      <c r="C399" s="31" t="str">
        <f>IF(B399="","",VLOOKUP(B399,学連登録!$C$2:$G$3000,2,FALSE))</f>
        <v/>
      </c>
      <c r="D399" s="32" t="str">
        <f>IF(B399="","",VLOOKUP(B399,学連登録!$C$2:$G$3000,3,FALSE))</f>
        <v/>
      </c>
      <c r="E399" s="33" t="str">
        <f>IF(B399="","",VLOOKUP(B399,学連登録!$C$2:$G$3000,4,FALSE))</f>
        <v/>
      </c>
      <c r="F399" s="383" t="str">
        <f>IF(B399="","",VLOOKUP(B399,学連登録!$C$2:$I$3000,7,FALSE))</f>
        <v/>
      </c>
      <c r="G399" s="160"/>
      <c r="H399" s="905"/>
      <c r="I399" s="907"/>
      <c r="J399" s="160"/>
      <c r="K399" s="905"/>
      <c r="L399" s="906"/>
      <c r="M399" s="160"/>
      <c r="N399" s="819"/>
      <c r="O399" s="820"/>
      <c r="P399" s="159"/>
      <c r="Q399" s="905"/>
      <c r="R399" s="906"/>
      <c r="S399" s="159"/>
      <c r="T399" s="905"/>
      <c r="U399" s="906"/>
      <c r="V399" s="103" t="str">
        <f>IF(B399="","",VLOOKUP(B399,学連登録!$C$2:$H$3000,6,FALSE))</f>
        <v/>
      </c>
      <c r="Y399" s="118" t="str">
        <f t="shared" si="493"/>
        <v/>
      </c>
      <c r="Z399" s="97" t="str">
        <f>IF(G399="","",VLOOKUP(G399,種目名!$R$5:$T$104,3,0))</f>
        <v/>
      </c>
      <c r="AA399" s="99" t="str">
        <f>IF(J399="","",VLOOKUP(J399,種目名!$R$5:$T$104,3,0))</f>
        <v/>
      </c>
      <c r="AB399" s="119" t="str">
        <f>IF(M399="","",VLOOKUP(M399,種目名!$R$5:$T$104,3,0))</f>
        <v/>
      </c>
      <c r="AC399" s="119" t="str">
        <f>IF(P399="","",VLOOKUP(AF399,種目名!$R$5:$T$104,3,0))</f>
        <v/>
      </c>
      <c r="AD399" s="120" t="str">
        <f>IF(S399="","",VLOOKUP(AI399,種目名!$R$5:$T$104,3,0))</f>
        <v/>
      </c>
      <c r="AE399" s="117">
        <f t="shared" si="494"/>
        <v>0</v>
      </c>
      <c r="AF399" s="157" t="str">
        <f t="shared" si="495"/>
        <v/>
      </c>
      <c r="AG399" s="157" t="str">
        <f t="shared" si="496"/>
        <v/>
      </c>
      <c r="AH399" s="157">
        <f t="shared" si="497"/>
        <v>0</v>
      </c>
      <c r="AI399" s="157" t="str">
        <f t="shared" si="498"/>
        <v/>
      </c>
      <c r="AJ399" s="157" t="str">
        <f t="shared" si="499"/>
        <v/>
      </c>
      <c r="AK399" s="390"/>
      <c r="AL399" s="171">
        <f t="shared" si="505"/>
        <v>0</v>
      </c>
      <c r="AM399" s="399">
        <f t="shared" si="506"/>
        <v>0</v>
      </c>
      <c r="AN399" s="399">
        <f>COUNTIF($B$12:B399,B399)</f>
        <v>0</v>
      </c>
      <c r="AO399" s="399"/>
      <c r="AP399" s="399" t="str">
        <f t="shared" si="507"/>
        <v/>
      </c>
      <c r="AQ399" s="399" t="str">
        <f t="shared" si="507"/>
        <v/>
      </c>
      <c r="AR399" s="399" t="str">
        <f t="shared" si="507"/>
        <v/>
      </c>
      <c r="AS399" s="399" t="str">
        <f t="shared" si="507"/>
        <v/>
      </c>
      <c r="AT399" s="399">
        <f t="shared" si="508"/>
        <v>0</v>
      </c>
      <c r="AU399" s="399" t="str">
        <f t="shared" si="509"/>
        <v/>
      </c>
      <c r="AV399" s="399" t="str">
        <f t="shared" si="510"/>
        <v/>
      </c>
      <c r="AW399" s="399" t="str">
        <f t="shared" si="511"/>
        <v/>
      </c>
      <c r="AX399" s="399" t="str">
        <f t="shared" si="512"/>
        <v/>
      </c>
      <c r="AY399" s="399" t="str">
        <f t="shared" si="513"/>
        <v/>
      </c>
      <c r="AZ399" s="399" t="str">
        <f t="shared" si="500"/>
        <v/>
      </c>
      <c r="BA399" s="399" t="str">
        <f t="shared" si="500"/>
        <v/>
      </c>
      <c r="BB399" s="399" t="str">
        <f t="shared" si="500"/>
        <v/>
      </c>
      <c r="BC399" s="399" t="str">
        <f t="shared" si="500"/>
        <v/>
      </c>
      <c r="BD399" s="403" t="str">
        <f t="shared" si="500"/>
        <v/>
      </c>
      <c r="BE399" s="393">
        <f t="shared" si="514"/>
        <v>0</v>
      </c>
      <c r="BG399" s="399">
        <f t="shared" si="515"/>
        <v>0</v>
      </c>
      <c r="BH399" s="399">
        <f t="shared" si="516"/>
        <v>0</v>
      </c>
      <c r="BI399" s="412">
        <f t="shared" si="517"/>
        <v>0</v>
      </c>
      <c r="BJ399" s="413">
        <f t="shared" si="502"/>
        <v>0</v>
      </c>
      <c r="BK399" s="398" t="str">
        <f t="shared" si="503"/>
        <v>0</v>
      </c>
      <c r="BL399" s="398" t="str">
        <f t="shared" si="504"/>
        <v>0</v>
      </c>
      <c r="BM399" s="412">
        <f t="shared" si="518"/>
        <v>0</v>
      </c>
      <c r="BN399" s="412" t="str">
        <f t="shared" si="519"/>
        <v>0m0</v>
      </c>
      <c r="BO399" s="399">
        <f t="shared" si="520"/>
        <v>0</v>
      </c>
      <c r="BP399" s="399">
        <f t="shared" si="521"/>
        <v>0</v>
      </c>
      <c r="BQ399" s="412">
        <f t="shared" si="522"/>
        <v>0</v>
      </c>
      <c r="BR399" s="413">
        <f t="shared" si="523"/>
        <v>0</v>
      </c>
      <c r="BS399" s="398" t="str">
        <f t="shared" si="524"/>
        <v>0</v>
      </c>
      <c r="BT399" s="398" t="str">
        <f t="shared" si="525"/>
        <v>0</v>
      </c>
      <c r="BU399" s="412">
        <f t="shared" si="526"/>
        <v>0</v>
      </c>
      <c r="BV399" s="412" t="str">
        <f t="shared" si="527"/>
        <v>0m0</v>
      </c>
      <c r="BW399" s="399">
        <f t="shared" si="528"/>
        <v>0</v>
      </c>
      <c r="BX399" s="399">
        <f t="shared" si="529"/>
        <v>0</v>
      </c>
      <c r="BY399" s="412">
        <f t="shared" si="530"/>
        <v>0</v>
      </c>
      <c r="BZ399" s="413">
        <f t="shared" si="531"/>
        <v>0</v>
      </c>
      <c r="CA399" s="398" t="str">
        <f t="shared" si="532"/>
        <v>0</v>
      </c>
      <c r="CB399" s="398" t="str">
        <f t="shared" si="533"/>
        <v>0</v>
      </c>
      <c r="CC399" s="412">
        <f t="shared" si="534"/>
        <v>0</v>
      </c>
      <c r="CD399" s="412" t="str">
        <f t="shared" si="535"/>
        <v>0m0</v>
      </c>
      <c r="CE399" s="399">
        <f t="shared" si="536"/>
        <v>0</v>
      </c>
      <c r="CF399" s="399">
        <f t="shared" si="537"/>
        <v>0</v>
      </c>
      <c r="CG399" s="412">
        <f t="shared" si="538"/>
        <v>0</v>
      </c>
      <c r="CH399" s="413">
        <f t="shared" si="539"/>
        <v>0</v>
      </c>
      <c r="CI399" s="398" t="str">
        <f t="shared" si="540"/>
        <v>0</v>
      </c>
      <c r="CJ399" s="398" t="str">
        <f t="shared" si="541"/>
        <v>0</v>
      </c>
      <c r="CK399" s="412">
        <f t="shared" si="542"/>
        <v>0</v>
      </c>
      <c r="CL399" s="412" t="str">
        <f t="shared" si="543"/>
        <v>0m0</v>
      </c>
      <c r="CM399" s="399">
        <f t="shared" si="544"/>
        <v>0</v>
      </c>
      <c r="CN399" s="399">
        <f t="shared" si="545"/>
        <v>0</v>
      </c>
      <c r="CO399" s="412">
        <f t="shared" si="546"/>
        <v>0</v>
      </c>
      <c r="CP399" s="413">
        <f t="shared" si="547"/>
        <v>0</v>
      </c>
      <c r="CQ399" s="398" t="str">
        <f t="shared" si="548"/>
        <v>0</v>
      </c>
      <c r="CR399" s="398" t="str">
        <f t="shared" si="549"/>
        <v>0</v>
      </c>
      <c r="CS399" s="412">
        <f t="shared" si="550"/>
        <v>0</v>
      </c>
      <c r="CT399" s="412" t="str">
        <f t="shared" si="551"/>
        <v>0m0</v>
      </c>
      <c r="CU399" s="412">
        <f t="shared" si="552"/>
        <v>0</v>
      </c>
      <c r="CV399" s="412">
        <f t="shared" si="553"/>
        <v>0</v>
      </c>
      <c r="CW399" s="412">
        <f t="shared" si="554"/>
        <v>0</v>
      </c>
      <c r="CX399" s="412">
        <f t="shared" si="555"/>
        <v>0</v>
      </c>
      <c r="CY399" s="412">
        <f t="shared" si="556"/>
        <v>0</v>
      </c>
      <c r="CZ399" s="412" t="str">
        <f t="shared" si="557"/>
        <v/>
      </c>
      <c r="DA399" s="412" t="str">
        <f t="shared" si="558"/>
        <v/>
      </c>
      <c r="DB399" s="412" t="str">
        <f t="shared" si="559"/>
        <v/>
      </c>
      <c r="DC399" s="412" t="str">
        <f t="shared" si="560"/>
        <v/>
      </c>
      <c r="DD399" s="412" t="str">
        <f t="shared" si="561"/>
        <v/>
      </c>
      <c r="DE399" s="412"/>
      <c r="DF399" s="411"/>
      <c r="DG399" s="412" t="str">
        <f t="shared" si="562"/>
        <v/>
      </c>
      <c r="DH399" s="412" t="str">
        <f t="shared" si="563"/>
        <v/>
      </c>
      <c r="DI399" s="412">
        <f t="shared" si="564"/>
        <v>0</v>
      </c>
      <c r="DJ399" s="412" t="str">
        <f t="shared" si="565"/>
        <v/>
      </c>
      <c r="DK399" s="412" t="str">
        <f t="shared" si="566"/>
        <v/>
      </c>
      <c r="DL399" s="412" t="str">
        <f t="shared" si="567"/>
        <v/>
      </c>
      <c r="DM399" s="412" t="str">
        <f t="shared" si="568"/>
        <v/>
      </c>
      <c r="DN399" s="412" t="str">
        <f t="shared" si="569"/>
        <v/>
      </c>
      <c r="DO399" s="412" t="str">
        <f t="shared" si="570"/>
        <v/>
      </c>
    </row>
    <row r="400" spans="1:119" s="157" customFormat="1" ht="18" hidden="1" customHeight="1">
      <c r="A400" s="161" t="str">
        <f t="shared" si="501"/>
        <v/>
      </c>
      <c r="B400" s="158"/>
      <c r="C400" s="31" t="str">
        <f>IF(B400="","",VLOOKUP(B400,学連登録!$C$2:$G$3000,2,FALSE))</f>
        <v/>
      </c>
      <c r="D400" s="32" t="str">
        <f>IF(B400="","",VLOOKUP(B400,学連登録!$C$2:$G$3000,3,FALSE))</f>
        <v/>
      </c>
      <c r="E400" s="33" t="str">
        <f>IF(B400="","",VLOOKUP(B400,学連登録!$C$2:$G$3000,4,FALSE))</f>
        <v/>
      </c>
      <c r="F400" s="383" t="str">
        <f>IF(B400="","",VLOOKUP(B400,学連登録!$C$2:$I$3000,7,FALSE))</f>
        <v/>
      </c>
      <c r="G400" s="160"/>
      <c r="H400" s="905"/>
      <c r="I400" s="907"/>
      <c r="J400" s="160"/>
      <c r="K400" s="905"/>
      <c r="L400" s="906"/>
      <c r="M400" s="160"/>
      <c r="N400" s="819"/>
      <c r="O400" s="820"/>
      <c r="P400" s="159"/>
      <c r="Q400" s="905"/>
      <c r="R400" s="906"/>
      <c r="S400" s="159"/>
      <c r="T400" s="905"/>
      <c r="U400" s="906"/>
      <c r="V400" s="103" t="str">
        <f>IF(B400="","",VLOOKUP(B400,学連登録!$C$2:$H$3000,6,FALSE))</f>
        <v/>
      </c>
      <c r="Y400" s="118" t="str">
        <f t="shared" si="493"/>
        <v/>
      </c>
      <c r="Z400" s="97" t="str">
        <f>IF(G400="","",VLOOKUP(G400,種目名!$R$5:$T$104,3,0))</f>
        <v/>
      </c>
      <c r="AA400" s="99" t="str">
        <f>IF(J400="","",VLOOKUP(J400,種目名!$R$5:$T$104,3,0))</f>
        <v/>
      </c>
      <c r="AB400" s="119" t="str">
        <f>IF(M400="","",VLOOKUP(M400,種目名!$R$5:$T$104,3,0))</f>
        <v/>
      </c>
      <c r="AC400" s="119" t="str">
        <f>IF(P400="","",VLOOKUP(AF400,種目名!$R$5:$T$104,3,0))</f>
        <v/>
      </c>
      <c r="AD400" s="120" t="str">
        <f>IF(S400="","",VLOOKUP(AI400,種目名!$R$5:$T$104,3,0))</f>
        <v/>
      </c>
      <c r="AE400" s="117">
        <f t="shared" si="494"/>
        <v>0</v>
      </c>
      <c r="AF400" s="157" t="str">
        <f t="shared" si="495"/>
        <v/>
      </c>
      <c r="AG400" s="157" t="str">
        <f t="shared" si="496"/>
        <v/>
      </c>
      <c r="AH400" s="157">
        <f t="shared" si="497"/>
        <v>0</v>
      </c>
      <c r="AI400" s="157" t="str">
        <f t="shared" si="498"/>
        <v/>
      </c>
      <c r="AJ400" s="157" t="str">
        <f t="shared" si="499"/>
        <v/>
      </c>
      <c r="AK400" s="390"/>
      <c r="AL400" s="171">
        <f t="shared" si="505"/>
        <v>0</v>
      </c>
      <c r="AM400" s="399">
        <f t="shared" si="506"/>
        <v>0</v>
      </c>
      <c r="AN400" s="399">
        <f>COUNTIF($B$12:B400,B400)</f>
        <v>0</v>
      </c>
      <c r="AO400" s="399"/>
      <c r="AP400" s="399" t="str">
        <f t="shared" si="507"/>
        <v/>
      </c>
      <c r="AQ400" s="399" t="str">
        <f t="shared" si="507"/>
        <v/>
      </c>
      <c r="AR400" s="399" t="str">
        <f t="shared" si="507"/>
        <v/>
      </c>
      <c r="AS400" s="399" t="str">
        <f t="shared" si="507"/>
        <v/>
      </c>
      <c r="AT400" s="399">
        <f t="shared" si="508"/>
        <v>0</v>
      </c>
      <c r="AU400" s="399" t="str">
        <f t="shared" si="509"/>
        <v/>
      </c>
      <c r="AV400" s="399" t="str">
        <f t="shared" si="510"/>
        <v/>
      </c>
      <c r="AW400" s="399" t="str">
        <f t="shared" si="511"/>
        <v/>
      </c>
      <c r="AX400" s="399" t="str">
        <f t="shared" si="512"/>
        <v/>
      </c>
      <c r="AY400" s="399" t="str">
        <f t="shared" si="513"/>
        <v/>
      </c>
      <c r="AZ400" s="399" t="str">
        <f t="shared" si="500"/>
        <v/>
      </c>
      <c r="BA400" s="399" t="str">
        <f t="shared" si="500"/>
        <v/>
      </c>
      <c r="BB400" s="399" t="str">
        <f t="shared" si="500"/>
        <v/>
      </c>
      <c r="BC400" s="399" t="str">
        <f t="shared" si="500"/>
        <v/>
      </c>
      <c r="BD400" s="403" t="str">
        <f t="shared" si="500"/>
        <v/>
      </c>
      <c r="BE400" s="393">
        <f t="shared" si="514"/>
        <v>0</v>
      </c>
      <c r="BG400" s="399">
        <f t="shared" si="515"/>
        <v>0</v>
      </c>
      <c r="BH400" s="399">
        <f t="shared" si="516"/>
        <v>0</v>
      </c>
      <c r="BI400" s="412">
        <f t="shared" si="517"/>
        <v>0</v>
      </c>
      <c r="BJ400" s="413">
        <f t="shared" si="502"/>
        <v>0</v>
      </c>
      <c r="BK400" s="398" t="str">
        <f t="shared" si="503"/>
        <v>0</v>
      </c>
      <c r="BL400" s="398" t="str">
        <f t="shared" si="504"/>
        <v>0</v>
      </c>
      <c r="BM400" s="412">
        <f t="shared" si="518"/>
        <v>0</v>
      </c>
      <c r="BN400" s="412" t="str">
        <f t="shared" si="519"/>
        <v>0m0</v>
      </c>
      <c r="BO400" s="399">
        <f t="shared" si="520"/>
        <v>0</v>
      </c>
      <c r="BP400" s="399">
        <f t="shared" si="521"/>
        <v>0</v>
      </c>
      <c r="BQ400" s="412">
        <f t="shared" si="522"/>
        <v>0</v>
      </c>
      <c r="BR400" s="413">
        <f t="shared" si="523"/>
        <v>0</v>
      </c>
      <c r="BS400" s="398" t="str">
        <f t="shared" si="524"/>
        <v>0</v>
      </c>
      <c r="BT400" s="398" t="str">
        <f t="shared" si="525"/>
        <v>0</v>
      </c>
      <c r="BU400" s="412">
        <f t="shared" si="526"/>
        <v>0</v>
      </c>
      <c r="BV400" s="412" t="str">
        <f t="shared" si="527"/>
        <v>0m0</v>
      </c>
      <c r="BW400" s="399">
        <f t="shared" si="528"/>
        <v>0</v>
      </c>
      <c r="BX400" s="399">
        <f t="shared" si="529"/>
        <v>0</v>
      </c>
      <c r="BY400" s="412">
        <f t="shared" si="530"/>
        <v>0</v>
      </c>
      <c r="BZ400" s="413">
        <f t="shared" si="531"/>
        <v>0</v>
      </c>
      <c r="CA400" s="398" t="str">
        <f t="shared" si="532"/>
        <v>0</v>
      </c>
      <c r="CB400" s="398" t="str">
        <f t="shared" si="533"/>
        <v>0</v>
      </c>
      <c r="CC400" s="412">
        <f t="shared" si="534"/>
        <v>0</v>
      </c>
      <c r="CD400" s="412" t="str">
        <f t="shared" si="535"/>
        <v>0m0</v>
      </c>
      <c r="CE400" s="399">
        <f t="shared" si="536"/>
        <v>0</v>
      </c>
      <c r="CF400" s="399">
        <f t="shared" si="537"/>
        <v>0</v>
      </c>
      <c r="CG400" s="412">
        <f t="shared" si="538"/>
        <v>0</v>
      </c>
      <c r="CH400" s="413">
        <f t="shared" si="539"/>
        <v>0</v>
      </c>
      <c r="CI400" s="398" t="str">
        <f t="shared" si="540"/>
        <v>0</v>
      </c>
      <c r="CJ400" s="398" t="str">
        <f t="shared" si="541"/>
        <v>0</v>
      </c>
      <c r="CK400" s="412">
        <f t="shared" si="542"/>
        <v>0</v>
      </c>
      <c r="CL400" s="412" t="str">
        <f t="shared" si="543"/>
        <v>0m0</v>
      </c>
      <c r="CM400" s="399">
        <f t="shared" si="544"/>
        <v>0</v>
      </c>
      <c r="CN400" s="399">
        <f t="shared" si="545"/>
        <v>0</v>
      </c>
      <c r="CO400" s="412">
        <f t="shared" si="546"/>
        <v>0</v>
      </c>
      <c r="CP400" s="413">
        <f t="shared" si="547"/>
        <v>0</v>
      </c>
      <c r="CQ400" s="398" t="str">
        <f t="shared" si="548"/>
        <v>0</v>
      </c>
      <c r="CR400" s="398" t="str">
        <f t="shared" si="549"/>
        <v>0</v>
      </c>
      <c r="CS400" s="412">
        <f t="shared" si="550"/>
        <v>0</v>
      </c>
      <c r="CT400" s="412" t="str">
        <f t="shared" si="551"/>
        <v>0m0</v>
      </c>
      <c r="CU400" s="412">
        <f t="shared" si="552"/>
        <v>0</v>
      </c>
      <c r="CV400" s="412">
        <f t="shared" si="553"/>
        <v>0</v>
      </c>
      <c r="CW400" s="412">
        <f t="shared" si="554"/>
        <v>0</v>
      </c>
      <c r="CX400" s="412">
        <f t="shared" si="555"/>
        <v>0</v>
      </c>
      <c r="CY400" s="412">
        <f t="shared" si="556"/>
        <v>0</v>
      </c>
      <c r="CZ400" s="412" t="str">
        <f t="shared" si="557"/>
        <v/>
      </c>
      <c r="DA400" s="412" t="str">
        <f t="shared" si="558"/>
        <v/>
      </c>
      <c r="DB400" s="412" t="str">
        <f t="shared" si="559"/>
        <v/>
      </c>
      <c r="DC400" s="412" t="str">
        <f t="shared" si="560"/>
        <v/>
      </c>
      <c r="DD400" s="412" t="str">
        <f t="shared" si="561"/>
        <v/>
      </c>
      <c r="DE400" s="412"/>
      <c r="DF400" s="411"/>
      <c r="DG400" s="412" t="str">
        <f t="shared" si="562"/>
        <v/>
      </c>
      <c r="DH400" s="412" t="str">
        <f t="shared" si="563"/>
        <v/>
      </c>
      <c r="DI400" s="412">
        <f t="shared" si="564"/>
        <v>0</v>
      </c>
      <c r="DJ400" s="412" t="str">
        <f t="shared" si="565"/>
        <v/>
      </c>
      <c r="DK400" s="412" t="str">
        <f t="shared" si="566"/>
        <v/>
      </c>
      <c r="DL400" s="412" t="str">
        <f t="shared" si="567"/>
        <v/>
      </c>
      <c r="DM400" s="412" t="str">
        <f t="shared" si="568"/>
        <v/>
      </c>
      <c r="DN400" s="412" t="str">
        <f t="shared" si="569"/>
        <v/>
      </c>
      <c r="DO400" s="412" t="str">
        <f t="shared" si="570"/>
        <v/>
      </c>
    </row>
    <row r="401" spans="1:119" s="157" customFormat="1" ht="18" hidden="1" customHeight="1">
      <c r="A401" s="161" t="str">
        <f t="shared" si="501"/>
        <v/>
      </c>
      <c r="B401" s="158"/>
      <c r="C401" s="31" t="str">
        <f>IF(B401="","",VLOOKUP(B401,学連登録!$C$2:$G$3000,2,FALSE))</f>
        <v/>
      </c>
      <c r="D401" s="32" t="str">
        <f>IF(B401="","",VLOOKUP(B401,学連登録!$C$2:$G$3000,3,FALSE))</f>
        <v/>
      </c>
      <c r="E401" s="33" t="str">
        <f>IF(B401="","",VLOOKUP(B401,学連登録!$C$2:$G$3000,4,FALSE))</f>
        <v/>
      </c>
      <c r="F401" s="383" t="str">
        <f>IF(B401="","",VLOOKUP(B401,学連登録!$C$2:$I$3000,7,FALSE))</f>
        <v/>
      </c>
      <c r="G401" s="160"/>
      <c r="H401" s="905"/>
      <c r="I401" s="907"/>
      <c r="J401" s="160"/>
      <c r="K401" s="905"/>
      <c r="L401" s="906"/>
      <c r="M401" s="160"/>
      <c r="N401" s="819"/>
      <c r="O401" s="820"/>
      <c r="P401" s="159"/>
      <c r="Q401" s="905"/>
      <c r="R401" s="906"/>
      <c r="S401" s="159"/>
      <c r="T401" s="905"/>
      <c r="U401" s="906"/>
      <c r="V401" s="103" t="str">
        <f>IF(B401="","",VLOOKUP(B401,学連登録!$C$2:$H$3000,6,FALSE))</f>
        <v/>
      </c>
      <c r="Y401" s="118" t="str">
        <f t="shared" si="493"/>
        <v/>
      </c>
      <c r="Z401" s="97" t="str">
        <f>IF(G401="","",VLOOKUP(G401,種目名!$R$5:$T$104,3,0))</f>
        <v/>
      </c>
      <c r="AA401" s="99" t="str">
        <f>IF(J401="","",VLOOKUP(J401,種目名!$R$5:$T$104,3,0))</f>
        <v/>
      </c>
      <c r="AB401" s="119" t="str">
        <f>IF(M401="","",VLOOKUP(M401,種目名!$R$5:$T$104,3,0))</f>
        <v/>
      </c>
      <c r="AC401" s="119" t="str">
        <f>IF(P401="","",VLOOKUP(AF401,種目名!$R$5:$T$104,3,0))</f>
        <v/>
      </c>
      <c r="AD401" s="120" t="str">
        <f>IF(S401="","",VLOOKUP(AI401,種目名!$R$5:$T$104,3,0))</f>
        <v/>
      </c>
      <c r="AE401" s="117">
        <f t="shared" si="494"/>
        <v>0</v>
      </c>
      <c r="AF401" s="157" t="str">
        <f t="shared" si="495"/>
        <v/>
      </c>
      <c r="AG401" s="157" t="str">
        <f t="shared" si="496"/>
        <v/>
      </c>
      <c r="AH401" s="157">
        <f t="shared" si="497"/>
        <v>0</v>
      </c>
      <c r="AI401" s="157" t="str">
        <f t="shared" si="498"/>
        <v/>
      </c>
      <c r="AJ401" s="157" t="str">
        <f t="shared" si="499"/>
        <v/>
      </c>
      <c r="AK401" s="390"/>
      <c r="AL401" s="171">
        <f t="shared" si="505"/>
        <v>0</v>
      </c>
      <c r="AM401" s="399">
        <f t="shared" si="506"/>
        <v>0</v>
      </c>
      <c r="AN401" s="399">
        <f>COUNTIF($B$12:B401,B401)</f>
        <v>0</v>
      </c>
      <c r="AO401" s="399"/>
      <c r="AP401" s="399" t="str">
        <f t="shared" si="507"/>
        <v/>
      </c>
      <c r="AQ401" s="399" t="str">
        <f t="shared" si="507"/>
        <v/>
      </c>
      <c r="AR401" s="399" t="str">
        <f t="shared" si="507"/>
        <v/>
      </c>
      <c r="AS401" s="399" t="str">
        <f t="shared" si="507"/>
        <v/>
      </c>
      <c r="AT401" s="399">
        <f t="shared" si="508"/>
        <v>0</v>
      </c>
      <c r="AU401" s="399" t="str">
        <f t="shared" si="509"/>
        <v/>
      </c>
      <c r="AV401" s="399" t="str">
        <f t="shared" si="510"/>
        <v/>
      </c>
      <c r="AW401" s="399" t="str">
        <f t="shared" si="511"/>
        <v/>
      </c>
      <c r="AX401" s="399" t="str">
        <f t="shared" si="512"/>
        <v/>
      </c>
      <c r="AY401" s="399" t="str">
        <f t="shared" si="513"/>
        <v/>
      </c>
      <c r="AZ401" s="399" t="str">
        <f t="shared" si="500"/>
        <v/>
      </c>
      <c r="BA401" s="399" t="str">
        <f t="shared" si="500"/>
        <v/>
      </c>
      <c r="BB401" s="399" t="str">
        <f t="shared" si="500"/>
        <v/>
      </c>
      <c r="BC401" s="399" t="str">
        <f t="shared" si="500"/>
        <v/>
      </c>
      <c r="BD401" s="403" t="str">
        <f t="shared" si="500"/>
        <v/>
      </c>
      <c r="BE401" s="393">
        <f t="shared" si="514"/>
        <v>0</v>
      </c>
      <c r="BG401" s="399">
        <f t="shared" si="515"/>
        <v>0</v>
      </c>
      <c r="BH401" s="399">
        <f t="shared" si="516"/>
        <v>0</v>
      </c>
      <c r="BI401" s="412">
        <f t="shared" si="517"/>
        <v>0</v>
      </c>
      <c r="BJ401" s="413">
        <f t="shared" si="502"/>
        <v>0</v>
      </c>
      <c r="BK401" s="398" t="str">
        <f t="shared" si="503"/>
        <v>0</v>
      </c>
      <c r="BL401" s="398" t="str">
        <f t="shared" si="504"/>
        <v>0</v>
      </c>
      <c r="BM401" s="412">
        <f t="shared" si="518"/>
        <v>0</v>
      </c>
      <c r="BN401" s="412" t="str">
        <f t="shared" si="519"/>
        <v>0m0</v>
      </c>
      <c r="BO401" s="399">
        <f t="shared" si="520"/>
        <v>0</v>
      </c>
      <c r="BP401" s="399">
        <f t="shared" si="521"/>
        <v>0</v>
      </c>
      <c r="BQ401" s="412">
        <f t="shared" si="522"/>
        <v>0</v>
      </c>
      <c r="BR401" s="413">
        <f t="shared" si="523"/>
        <v>0</v>
      </c>
      <c r="BS401" s="398" t="str">
        <f t="shared" si="524"/>
        <v>0</v>
      </c>
      <c r="BT401" s="398" t="str">
        <f t="shared" si="525"/>
        <v>0</v>
      </c>
      <c r="BU401" s="412">
        <f t="shared" si="526"/>
        <v>0</v>
      </c>
      <c r="BV401" s="412" t="str">
        <f t="shared" si="527"/>
        <v>0m0</v>
      </c>
      <c r="BW401" s="399">
        <f t="shared" si="528"/>
        <v>0</v>
      </c>
      <c r="BX401" s="399">
        <f t="shared" si="529"/>
        <v>0</v>
      </c>
      <c r="BY401" s="412">
        <f t="shared" si="530"/>
        <v>0</v>
      </c>
      <c r="BZ401" s="413">
        <f t="shared" si="531"/>
        <v>0</v>
      </c>
      <c r="CA401" s="398" t="str">
        <f t="shared" si="532"/>
        <v>0</v>
      </c>
      <c r="CB401" s="398" t="str">
        <f t="shared" si="533"/>
        <v>0</v>
      </c>
      <c r="CC401" s="412">
        <f t="shared" si="534"/>
        <v>0</v>
      </c>
      <c r="CD401" s="412" t="str">
        <f t="shared" si="535"/>
        <v>0m0</v>
      </c>
      <c r="CE401" s="399">
        <f t="shared" si="536"/>
        <v>0</v>
      </c>
      <c r="CF401" s="399">
        <f t="shared" si="537"/>
        <v>0</v>
      </c>
      <c r="CG401" s="412">
        <f t="shared" si="538"/>
        <v>0</v>
      </c>
      <c r="CH401" s="413">
        <f t="shared" si="539"/>
        <v>0</v>
      </c>
      <c r="CI401" s="398" t="str">
        <f t="shared" si="540"/>
        <v>0</v>
      </c>
      <c r="CJ401" s="398" t="str">
        <f t="shared" si="541"/>
        <v>0</v>
      </c>
      <c r="CK401" s="412">
        <f t="shared" si="542"/>
        <v>0</v>
      </c>
      <c r="CL401" s="412" t="str">
        <f t="shared" si="543"/>
        <v>0m0</v>
      </c>
      <c r="CM401" s="399">
        <f t="shared" si="544"/>
        <v>0</v>
      </c>
      <c r="CN401" s="399">
        <f t="shared" si="545"/>
        <v>0</v>
      </c>
      <c r="CO401" s="412">
        <f t="shared" si="546"/>
        <v>0</v>
      </c>
      <c r="CP401" s="413">
        <f t="shared" si="547"/>
        <v>0</v>
      </c>
      <c r="CQ401" s="398" t="str">
        <f t="shared" si="548"/>
        <v>0</v>
      </c>
      <c r="CR401" s="398" t="str">
        <f t="shared" si="549"/>
        <v>0</v>
      </c>
      <c r="CS401" s="412">
        <f t="shared" si="550"/>
        <v>0</v>
      </c>
      <c r="CT401" s="412" t="str">
        <f t="shared" si="551"/>
        <v>0m0</v>
      </c>
      <c r="CU401" s="412">
        <f t="shared" si="552"/>
        <v>0</v>
      </c>
      <c r="CV401" s="412">
        <f t="shared" si="553"/>
        <v>0</v>
      </c>
      <c r="CW401" s="412">
        <f t="shared" si="554"/>
        <v>0</v>
      </c>
      <c r="CX401" s="412">
        <f t="shared" si="555"/>
        <v>0</v>
      </c>
      <c r="CY401" s="412">
        <f t="shared" si="556"/>
        <v>0</v>
      </c>
      <c r="CZ401" s="412" t="str">
        <f t="shared" si="557"/>
        <v/>
      </c>
      <c r="DA401" s="412" t="str">
        <f t="shared" si="558"/>
        <v/>
      </c>
      <c r="DB401" s="412" t="str">
        <f t="shared" si="559"/>
        <v/>
      </c>
      <c r="DC401" s="412" t="str">
        <f t="shared" si="560"/>
        <v/>
      </c>
      <c r="DD401" s="412" t="str">
        <f t="shared" si="561"/>
        <v/>
      </c>
      <c r="DE401" s="412"/>
      <c r="DF401" s="411"/>
      <c r="DG401" s="412" t="str">
        <f t="shared" si="562"/>
        <v/>
      </c>
      <c r="DH401" s="412" t="str">
        <f t="shared" si="563"/>
        <v/>
      </c>
      <c r="DI401" s="412">
        <f t="shared" si="564"/>
        <v>0</v>
      </c>
      <c r="DJ401" s="412" t="str">
        <f t="shared" si="565"/>
        <v/>
      </c>
      <c r="DK401" s="412" t="str">
        <f t="shared" si="566"/>
        <v/>
      </c>
      <c r="DL401" s="412" t="str">
        <f t="shared" si="567"/>
        <v/>
      </c>
      <c r="DM401" s="412" t="str">
        <f t="shared" si="568"/>
        <v/>
      </c>
      <c r="DN401" s="412" t="str">
        <f t="shared" si="569"/>
        <v/>
      </c>
      <c r="DO401" s="412" t="str">
        <f t="shared" si="570"/>
        <v/>
      </c>
    </row>
    <row r="402" spans="1:119" s="157" customFormat="1" ht="18" hidden="1" customHeight="1">
      <c r="A402" s="161" t="str">
        <f t="shared" si="501"/>
        <v/>
      </c>
      <c r="B402" s="158"/>
      <c r="C402" s="31" t="str">
        <f>IF(B402="","",VLOOKUP(B402,学連登録!$C$2:$G$3000,2,FALSE))</f>
        <v/>
      </c>
      <c r="D402" s="32" t="str">
        <f>IF(B402="","",VLOOKUP(B402,学連登録!$C$2:$G$3000,3,FALSE))</f>
        <v/>
      </c>
      <c r="E402" s="33" t="str">
        <f>IF(B402="","",VLOOKUP(B402,学連登録!$C$2:$G$3000,4,FALSE))</f>
        <v/>
      </c>
      <c r="F402" s="383" t="str">
        <f>IF(B402="","",VLOOKUP(B402,学連登録!$C$2:$I$3000,7,FALSE))</f>
        <v/>
      </c>
      <c r="G402" s="160"/>
      <c r="H402" s="905"/>
      <c r="I402" s="907"/>
      <c r="J402" s="160"/>
      <c r="K402" s="905"/>
      <c r="L402" s="906"/>
      <c r="M402" s="160"/>
      <c r="N402" s="819"/>
      <c r="O402" s="820"/>
      <c r="P402" s="159"/>
      <c r="Q402" s="905"/>
      <c r="R402" s="906"/>
      <c r="S402" s="159"/>
      <c r="T402" s="905"/>
      <c r="U402" s="906"/>
      <c r="V402" s="103" t="str">
        <f>IF(B402="","",VLOOKUP(B402,学連登録!$C$2:$H$3000,6,FALSE))</f>
        <v/>
      </c>
      <c r="Y402" s="118" t="str">
        <f t="shared" si="493"/>
        <v/>
      </c>
      <c r="Z402" s="97" t="str">
        <f>IF(G402="","",VLOOKUP(G402,種目名!$R$5:$T$104,3,0))</f>
        <v/>
      </c>
      <c r="AA402" s="99" t="str">
        <f>IF(J402="","",VLOOKUP(J402,種目名!$R$5:$T$104,3,0))</f>
        <v/>
      </c>
      <c r="AB402" s="119" t="str">
        <f>IF(M402="","",VLOOKUP(M402,種目名!$R$5:$T$104,3,0))</f>
        <v/>
      </c>
      <c r="AC402" s="119" t="str">
        <f>IF(P402="","",VLOOKUP(AF402,種目名!$R$5:$T$104,3,0))</f>
        <v/>
      </c>
      <c r="AD402" s="120" t="str">
        <f>IF(S402="","",VLOOKUP(AI402,種目名!$R$5:$T$104,3,0))</f>
        <v/>
      </c>
      <c r="AE402" s="117">
        <f t="shared" si="494"/>
        <v>0</v>
      </c>
      <c r="AF402" s="157" t="str">
        <f t="shared" si="495"/>
        <v/>
      </c>
      <c r="AG402" s="157" t="str">
        <f t="shared" si="496"/>
        <v/>
      </c>
      <c r="AH402" s="157">
        <f t="shared" si="497"/>
        <v>0</v>
      </c>
      <c r="AI402" s="157" t="str">
        <f t="shared" si="498"/>
        <v/>
      </c>
      <c r="AJ402" s="157" t="str">
        <f t="shared" si="499"/>
        <v/>
      </c>
      <c r="AK402" s="390"/>
      <c r="AL402" s="171">
        <f t="shared" si="505"/>
        <v>0</v>
      </c>
      <c r="AM402" s="399">
        <f t="shared" si="506"/>
        <v>0</v>
      </c>
      <c r="AN402" s="399">
        <f>COUNTIF($B$12:B402,B402)</f>
        <v>0</v>
      </c>
      <c r="AO402" s="399"/>
      <c r="AP402" s="399" t="str">
        <f t="shared" si="507"/>
        <v/>
      </c>
      <c r="AQ402" s="399" t="str">
        <f t="shared" si="507"/>
        <v/>
      </c>
      <c r="AR402" s="399" t="str">
        <f t="shared" si="507"/>
        <v/>
      </c>
      <c r="AS402" s="399" t="str">
        <f t="shared" si="507"/>
        <v/>
      </c>
      <c r="AT402" s="399">
        <f t="shared" si="508"/>
        <v>0</v>
      </c>
      <c r="AU402" s="399" t="str">
        <f t="shared" si="509"/>
        <v/>
      </c>
      <c r="AV402" s="399" t="str">
        <f t="shared" si="510"/>
        <v/>
      </c>
      <c r="AW402" s="399" t="str">
        <f t="shared" si="511"/>
        <v/>
      </c>
      <c r="AX402" s="399" t="str">
        <f t="shared" si="512"/>
        <v/>
      </c>
      <c r="AY402" s="399" t="str">
        <f t="shared" si="513"/>
        <v/>
      </c>
      <c r="AZ402" s="399" t="str">
        <f t="shared" si="500"/>
        <v/>
      </c>
      <c r="BA402" s="399" t="str">
        <f t="shared" si="500"/>
        <v/>
      </c>
      <c r="BB402" s="399" t="str">
        <f t="shared" si="500"/>
        <v/>
      </c>
      <c r="BC402" s="399" t="str">
        <f t="shared" si="500"/>
        <v/>
      </c>
      <c r="BD402" s="403" t="str">
        <f t="shared" si="500"/>
        <v/>
      </c>
      <c r="BE402" s="393">
        <f t="shared" si="514"/>
        <v>0</v>
      </c>
      <c r="BG402" s="399">
        <f t="shared" si="515"/>
        <v>0</v>
      </c>
      <c r="BH402" s="399">
        <f t="shared" si="516"/>
        <v>0</v>
      </c>
      <c r="BI402" s="412">
        <f t="shared" si="517"/>
        <v>0</v>
      </c>
      <c r="BJ402" s="413">
        <f t="shared" si="502"/>
        <v>0</v>
      </c>
      <c r="BK402" s="398" t="str">
        <f t="shared" si="503"/>
        <v>0</v>
      </c>
      <c r="BL402" s="398" t="str">
        <f t="shared" si="504"/>
        <v>0</v>
      </c>
      <c r="BM402" s="412">
        <f t="shared" si="518"/>
        <v>0</v>
      </c>
      <c r="BN402" s="412" t="str">
        <f t="shared" si="519"/>
        <v>0m0</v>
      </c>
      <c r="BO402" s="399">
        <f t="shared" si="520"/>
        <v>0</v>
      </c>
      <c r="BP402" s="399">
        <f t="shared" si="521"/>
        <v>0</v>
      </c>
      <c r="BQ402" s="412">
        <f t="shared" si="522"/>
        <v>0</v>
      </c>
      <c r="BR402" s="413">
        <f t="shared" si="523"/>
        <v>0</v>
      </c>
      <c r="BS402" s="398" t="str">
        <f t="shared" si="524"/>
        <v>0</v>
      </c>
      <c r="BT402" s="398" t="str">
        <f t="shared" si="525"/>
        <v>0</v>
      </c>
      <c r="BU402" s="412">
        <f t="shared" si="526"/>
        <v>0</v>
      </c>
      <c r="BV402" s="412" t="str">
        <f t="shared" si="527"/>
        <v>0m0</v>
      </c>
      <c r="BW402" s="399">
        <f t="shared" si="528"/>
        <v>0</v>
      </c>
      <c r="BX402" s="399">
        <f t="shared" si="529"/>
        <v>0</v>
      </c>
      <c r="BY402" s="412">
        <f t="shared" si="530"/>
        <v>0</v>
      </c>
      <c r="BZ402" s="413">
        <f t="shared" si="531"/>
        <v>0</v>
      </c>
      <c r="CA402" s="398" t="str">
        <f t="shared" si="532"/>
        <v>0</v>
      </c>
      <c r="CB402" s="398" t="str">
        <f t="shared" si="533"/>
        <v>0</v>
      </c>
      <c r="CC402" s="412">
        <f t="shared" si="534"/>
        <v>0</v>
      </c>
      <c r="CD402" s="412" t="str">
        <f t="shared" si="535"/>
        <v>0m0</v>
      </c>
      <c r="CE402" s="399">
        <f t="shared" si="536"/>
        <v>0</v>
      </c>
      <c r="CF402" s="399">
        <f t="shared" si="537"/>
        <v>0</v>
      </c>
      <c r="CG402" s="412">
        <f t="shared" si="538"/>
        <v>0</v>
      </c>
      <c r="CH402" s="413">
        <f t="shared" si="539"/>
        <v>0</v>
      </c>
      <c r="CI402" s="398" t="str">
        <f t="shared" si="540"/>
        <v>0</v>
      </c>
      <c r="CJ402" s="398" t="str">
        <f t="shared" si="541"/>
        <v>0</v>
      </c>
      <c r="CK402" s="412">
        <f t="shared" si="542"/>
        <v>0</v>
      </c>
      <c r="CL402" s="412" t="str">
        <f t="shared" si="543"/>
        <v>0m0</v>
      </c>
      <c r="CM402" s="399">
        <f t="shared" si="544"/>
        <v>0</v>
      </c>
      <c r="CN402" s="399">
        <f t="shared" si="545"/>
        <v>0</v>
      </c>
      <c r="CO402" s="412">
        <f t="shared" si="546"/>
        <v>0</v>
      </c>
      <c r="CP402" s="413">
        <f t="shared" si="547"/>
        <v>0</v>
      </c>
      <c r="CQ402" s="398" t="str">
        <f t="shared" si="548"/>
        <v>0</v>
      </c>
      <c r="CR402" s="398" t="str">
        <f t="shared" si="549"/>
        <v>0</v>
      </c>
      <c r="CS402" s="412">
        <f t="shared" si="550"/>
        <v>0</v>
      </c>
      <c r="CT402" s="412" t="str">
        <f t="shared" si="551"/>
        <v>0m0</v>
      </c>
      <c r="CU402" s="412">
        <f t="shared" si="552"/>
        <v>0</v>
      </c>
      <c r="CV402" s="412">
        <f t="shared" si="553"/>
        <v>0</v>
      </c>
      <c r="CW402" s="412">
        <f t="shared" si="554"/>
        <v>0</v>
      </c>
      <c r="CX402" s="412">
        <f t="shared" si="555"/>
        <v>0</v>
      </c>
      <c r="CY402" s="412">
        <f t="shared" si="556"/>
        <v>0</v>
      </c>
      <c r="CZ402" s="412" t="str">
        <f t="shared" si="557"/>
        <v/>
      </c>
      <c r="DA402" s="412" t="str">
        <f t="shared" si="558"/>
        <v/>
      </c>
      <c r="DB402" s="412" t="str">
        <f t="shared" si="559"/>
        <v/>
      </c>
      <c r="DC402" s="412" t="str">
        <f t="shared" si="560"/>
        <v/>
      </c>
      <c r="DD402" s="412" t="str">
        <f t="shared" si="561"/>
        <v/>
      </c>
      <c r="DE402" s="412"/>
      <c r="DF402" s="411"/>
      <c r="DG402" s="412" t="str">
        <f t="shared" si="562"/>
        <v/>
      </c>
      <c r="DH402" s="412" t="str">
        <f t="shared" si="563"/>
        <v/>
      </c>
      <c r="DI402" s="412">
        <f t="shared" si="564"/>
        <v>0</v>
      </c>
      <c r="DJ402" s="412" t="str">
        <f t="shared" si="565"/>
        <v/>
      </c>
      <c r="DK402" s="412" t="str">
        <f t="shared" si="566"/>
        <v/>
      </c>
      <c r="DL402" s="412" t="str">
        <f t="shared" si="567"/>
        <v/>
      </c>
      <c r="DM402" s="412" t="str">
        <f t="shared" si="568"/>
        <v/>
      </c>
      <c r="DN402" s="412" t="str">
        <f t="shared" si="569"/>
        <v/>
      </c>
      <c r="DO402" s="412" t="str">
        <f t="shared" si="570"/>
        <v/>
      </c>
    </row>
    <row r="403" spans="1:119" s="157" customFormat="1" ht="18" hidden="1" customHeight="1">
      <c r="A403" s="161" t="str">
        <f t="shared" si="501"/>
        <v/>
      </c>
      <c r="B403" s="158"/>
      <c r="C403" s="31" t="str">
        <f>IF(B403="","",VLOOKUP(B403,学連登録!$C$2:$G$3000,2,FALSE))</f>
        <v/>
      </c>
      <c r="D403" s="32" t="str">
        <f>IF(B403="","",VLOOKUP(B403,学連登録!$C$2:$G$3000,3,FALSE))</f>
        <v/>
      </c>
      <c r="E403" s="33" t="str">
        <f>IF(B403="","",VLOOKUP(B403,学連登録!$C$2:$G$3000,4,FALSE))</f>
        <v/>
      </c>
      <c r="F403" s="383" t="str">
        <f>IF(B403="","",VLOOKUP(B403,学連登録!$C$2:$I$3000,7,FALSE))</f>
        <v/>
      </c>
      <c r="G403" s="160"/>
      <c r="H403" s="905"/>
      <c r="I403" s="907"/>
      <c r="J403" s="160"/>
      <c r="K403" s="905"/>
      <c r="L403" s="906"/>
      <c r="M403" s="160"/>
      <c r="N403" s="819"/>
      <c r="O403" s="820"/>
      <c r="P403" s="159"/>
      <c r="Q403" s="905"/>
      <c r="R403" s="906"/>
      <c r="S403" s="159"/>
      <c r="T403" s="905"/>
      <c r="U403" s="906"/>
      <c r="V403" s="103" t="str">
        <f>IF(B403="","",VLOOKUP(B403,学連登録!$C$2:$H$3000,6,FALSE))</f>
        <v/>
      </c>
      <c r="Y403" s="118" t="str">
        <f t="shared" si="493"/>
        <v/>
      </c>
      <c r="Z403" s="97" t="str">
        <f>IF(G403="","",VLOOKUP(G403,種目名!$R$5:$T$104,3,0))</f>
        <v/>
      </c>
      <c r="AA403" s="99" t="str">
        <f>IF(J403="","",VLOOKUP(J403,種目名!$R$5:$T$104,3,0))</f>
        <v/>
      </c>
      <c r="AB403" s="119" t="str">
        <f>IF(M403="","",VLOOKUP(M403,種目名!$R$5:$T$104,3,0))</f>
        <v/>
      </c>
      <c r="AC403" s="119" t="str">
        <f>IF(P403="","",VLOOKUP(AF403,種目名!$R$5:$T$104,3,0))</f>
        <v/>
      </c>
      <c r="AD403" s="120" t="str">
        <f>IF(S403="","",VLOOKUP(AI403,種目名!$R$5:$T$104,3,0))</f>
        <v/>
      </c>
      <c r="AE403" s="117">
        <f t="shared" si="494"/>
        <v>0</v>
      </c>
      <c r="AF403" s="157" t="str">
        <f t="shared" si="495"/>
        <v/>
      </c>
      <c r="AG403" s="157" t="str">
        <f t="shared" si="496"/>
        <v/>
      </c>
      <c r="AH403" s="157">
        <f t="shared" si="497"/>
        <v>0</v>
      </c>
      <c r="AI403" s="157" t="str">
        <f t="shared" si="498"/>
        <v/>
      </c>
      <c r="AJ403" s="157" t="str">
        <f t="shared" si="499"/>
        <v/>
      </c>
      <c r="AK403" s="390"/>
      <c r="AL403" s="171">
        <f t="shared" si="505"/>
        <v>0</v>
      </c>
      <c r="AM403" s="399">
        <f t="shared" si="506"/>
        <v>0</v>
      </c>
      <c r="AN403" s="399">
        <f>COUNTIF($B$12:B403,B403)</f>
        <v>0</v>
      </c>
      <c r="AO403" s="399"/>
      <c r="AP403" s="399" t="str">
        <f t="shared" si="507"/>
        <v/>
      </c>
      <c r="AQ403" s="399" t="str">
        <f t="shared" si="507"/>
        <v/>
      </c>
      <c r="AR403" s="399" t="str">
        <f t="shared" si="507"/>
        <v/>
      </c>
      <c r="AS403" s="399" t="str">
        <f t="shared" si="507"/>
        <v/>
      </c>
      <c r="AT403" s="399">
        <f t="shared" si="508"/>
        <v>0</v>
      </c>
      <c r="AU403" s="399" t="str">
        <f t="shared" si="509"/>
        <v/>
      </c>
      <c r="AV403" s="399" t="str">
        <f t="shared" si="510"/>
        <v/>
      </c>
      <c r="AW403" s="399" t="str">
        <f t="shared" si="511"/>
        <v/>
      </c>
      <c r="AX403" s="399" t="str">
        <f t="shared" si="512"/>
        <v/>
      </c>
      <c r="AY403" s="399" t="str">
        <f t="shared" si="513"/>
        <v/>
      </c>
      <c r="AZ403" s="399" t="str">
        <f t="shared" si="500"/>
        <v/>
      </c>
      <c r="BA403" s="399" t="str">
        <f t="shared" si="500"/>
        <v/>
      </c>
      <c r="BB403" s="399" t="str">
        <f t="shared" si="500"/>
        <v/>
      </c>
      <c r="BC403" s="399" t="str">
        <f t="shared" si="500"/>
        <v/>
      </c>
      <c r="BD403" s="403" t="str">
        <f t="shared" si="500"/>
        <v/>
      </c>
      <c r="BE403" s="393">
        <f t="shared" si="514"/>
        <v>0</v>
      </c>
      <c r="BG403" s="399">
        <f t="shared" si="515"/>
        <v>0</v>
      </c>
      <c r="BH403" s="399">
        <f t="shared" si="516"/>
        <v>0</v>
      </c>
      <c r="BI403" s="412">
        <f t="shared" si="517"/>
        <v>0</v>
      </c>
      <c r="BJ403" s="413">
        <f t="shared" si="502"/>
        <v>0</v>
      </c>
      <c r="BK403" s="398" t="str">
        <f t="shared" si="503"/>
        <v>0</v>
      </c>
      <c r="BL403" s="398" t="str">
        <f t="shared" si="504"/>
        <v>0</v>
      </c>
      <c r="BM403" s="412">
        <f t="shared" si="518"/>
        <v>0</v>
      </c>
      <c r="BN403" s="412" t="str">
        <f t="shared" si="519"/>
        <v>0m0</v>
      </c>
      <c r="BO403" s="399">
        <f t="shared" si="520"/>
        <v>0</v>
      </c>
      <c r="BP403" s="399">
        <f t="shared" si="521"/>
        <v>0</v>
      </c>
      <c r="BQ403" s="412">
        <f t="shared" si="522"/>
        <v>0</v>
      </c>
      <c r="BR403" s="413">
        <f t="shared" si="523"/>
        <v>0</v>
      </c>
      <c r="BS403" s="398" t="str">
        <f t="shared" si="524"/>
        <v>0</v>
      </c>
      <c r="BT403" s="398" t="str">
        <f t="shared" si="525"/>
        <v>0</v>
      </c>
      <c r="BU403" s="412">
        <f t="shared" si="526"/>
        <v>0</v>
      </c>
      <c r="BV403" s="412" t="str">
        <f t="shared" si="527"/>
        <v>0m0</v>
      </c>
      <c r="BW403" s="399">
        <f t="shared" si="528"/>
        <v>0</v>
      </c>
      <c r="BX403" s="399">
        <f t="shared" si="529"/>
        <v>0</v>
      </c>
      <c r="BY403" s="412">
        <f t="shared" si="530"/>
        <v>0</v>
      </c>
      <c r="BZ403" s="413">
        <f t="shared" si="531"/>
        <v>0</v>
      </c>
      <c r="CA403" s="398" t="str">
        <f t="shared" si="532"/>
        <v>0</v>
      </c>
      <c r="CB403" s="398" t="str">
        <f t="shared" si="533"/>
        <v>0</v>
      </c>
      <c r="CC403" s="412">
        <f t="shared" si="534"/>
        <v>0</v>
      </c>
      <c r="CD403" s="412" t="str">
        <f t="shared" si="535"/>
        <v>0m0</v>
      </c>
      <c r="CE403" s="399">
        <f t="shared" si="536"/>
        <v>0</v>
      </c>
      <c r="CF403" s="399">
        <f t="shared" si="537"/>
        <v>0</v>
      </c>
      <c r="CG403" s="412">
        <f t="shared" si="538"/>
        <v>0</v>
      </c>
      <c r="CH403" s="413">
        <f t="shared" si="539"/>
        <v>0</v>
      </c>
      <c r="CI403" s="398" t="str">
        <f t="shared" si="540"/>
        <v>0</v>
      </c>
      <c r="CJ403" s="398" t="str">
        <f t="shared" si="541"/>
        <v>0</v>
      </c>
      <c r="CK403" s="412">
        <f t="shared" si="542"/>
        <v>0</v>
      </c>
      <c r="CL403" s="412" t="str">
        <f t="shared" si="543"/>
        <v>0m0</v>
      </c>
      <c r="CM403" s="399">
        <f t="shared" si="544"/>
        <v>0</v>
      </c>
      <c r="CN403" s="399">
        <f t="shared" si="545"/>
        <v>0</v>
      </c>
      <c r="CO403" s="412">
        <f t="shared" si="546"/>
        <v>0</v>
      </c>
      <c r="CP403" s="413">
        <f t="shared" si="547"/>
        <v>0</v>
      </c>
      <c r="CQ403" s="398" t="str">
        <f t="shared" si="548"/>
        <v>0</v>
      </c>
      <c r="CR403" s="398" t="str">
        <f t="shared" si="549"/>
        <v>0</v>
      </c>
      <c r="CS403" s="412">
        <f t="shared" si="550"/>
        <v>0</v>
      </c>
      <c r="CT403" s="412" t="str">
        <f t="shared" si="551"/>
        <v>0m0</v>
      </c>
      <c r="CU403" s="412">
        <f t="shared" si="552"/>
        <v>0</v>
      </c>
      <c r="CV403" s="412">
        <f t="shared" si="553"/>
        <v>0</v>
      </c>
      <c r="CW403" s="412">
        <f t="shared" si="554"/>
        <v>0</v>
      </c>
      <c r="CX403" s="412">
        <f t="shared" si="555"/>
        <v>0</v>
      </c>
      <c r="CY403" s="412">
        <f t="shared" si="556"/>
        <v>0</v>
      </c>
      <c r="CZ403" s="412" t="str">
        <f t="shared" si="557"/>
        <v/>
      </c>
      <c r="DA403" s="412" t="str">
        <f t="shared" si="558"/>
        <v/>
      </c>
      <c r="DB403" s="412" t="str">
        <f t="shared" si="559"/>
        <v/>
      </c>
      <c r="DC403" s="412" t="str">
        <f t="shared" si="560"/>
        <v/>
      </c>
      <c r="DD403" s="412" t="str">
        <f t="shared" si="561"/>
        <v/>
      </c>
      <c r="DE403" s="412"/>
      <c r="DF403" s="411"/>
      <c r="DG403" s="412" t="str">
        <f t="shared" si="562"/>
        <v/>
      </c>
      <c r="DH403" s="412" t="str">
        <f t="shared" si="563"/>
        <v/>
      </c>
      <c r="DI403" s="412">
        <f t="shared" si="564"/>
        <v>0</v>
      </c>
      <c r="DJ403" s="412" t="str">
        <f t="shared" si="565"/>
        <v/>
      </c>
      <c r="DK403" s="412" t="str">
        <f t="shared" si="566"/>
        <v/>
      </c>
      <c r="DL403" s="412" t="str">
        <f t="shared" si="567"/>
        <v/>
      </c>
      <c r="DM403" s="412" t="str">
        <f t="shared" si="568"/>
        <v/>
      </c>
      <c r="DN403" s="412" t="str">
        <f t="shared" si="569"/>
        <v/>
      </c>
      <c r="DO403" s="412" t="str">
        <f t="shared" si="570"/>
        <v/>
      </c>
    </row>
    <row r="404" spans="1:119" s="157" customFormat="1" ht="18" hidden="1" customHeight="1">
      <c r="A404" s="161" t="str">
        <f t="shared" si="501"/>
        <v/>
      </c>
      <c r="B404" s="158"/>
      <c r="C404" s="31" t="str">
        <f>IF(B404="","",VLOOKUP(B404,学連登録!$C$2:$G$3000,2,FALSE))</f>
        <v/>
      </c>
      <c r="D404" s="32" t="str">
        <f>IF(B404="","",VLOOKUP(B404,学連登録!$C$2:$G$3000,3,FALSE))</f>
        <v/>
      </c>
      <c r="E404" s="33" t="str">
        <f>IF(B404="","",VLOOKUP(B404,学連登録!$C$2:$G$3000,4,FALSE))</f>
        <v/>
      </c>
      <c r="F404" s="383" t="str">
        <f>IF(B404="","",VLOOKUP(B404,学連登録!$C$2:$I$3000,7,FALSE))</f>
        <v/>
      </c>
      <c r="G404" s="160"/>
      <c r="H404" s="905"/>
      <c r="I404" s="907"/>
      <c r="J404" s="160"/>
      <c r="K404" s="905"/>
      <c r="L404" s="906"/>
      <c r="M404" s="160"/>
      <c r="N404" s="819"/>
      <c r="O404" s="820"/>
      <c r="P404" s="159"/>
      <c r="Q404" s="905"/>
      <c r="R404" s="906"/>
      <c r="S404" s="159"/>
      <c r="T404" s="905"/>
      <c r="U404" s="906"/>
      <c r="V404" s="103" t="str">
        <f>IF(B404="","",VLOOKUP(B404,学連登録!$C$2:$H$3000,6,FALSE))</f>
        <v/>
      </c>
      <c r="Y404" s="118" t="str">
        <f t="shared" si="493"/>
        <v/>
      </c>
      <c r="Z404" s="97" t="str">
        <f>IF(G404="","",VLOOKUP(G404,種目名!$R$5:$T$104,3,0))</f>
        <v/>
      </c>
      <c r="AA404" s="99" t="str">
        <f>IF(J404="","",VLOOKUP(J404,種目名!$R$5:$T$104,3,0))</f>
        <v/>
      </c>
      <c r="AB404" s="119" t="str">
        <f>IF(M404="","",VLOOKUP(M404,種目名!$R$5:$T$104,3,0))</f>
        <v/>
      </c>
      <c r="AC404" s="119" t="str">
        <f>IF(P404="","",VLOOKUP(AF404,種目名!$R$5:$T$104,3,0))</f>
        <v/>
      </c>
      <c r="AD404" s="120" t="str">
        <f>IF(S404="","",VLOOKUP(AI404,種目名!$R$5:$T$104,3,0))</f>
        <v/>
      </c>
      <c r="AE404" s="117">
        <f t="shared" si="494"/>
        <v>0</v>
      </c>
      <c r="AF404" s="157" t="str">
        <f t="shared" si="495"/>
        <v/>
      </c>
      <c r="AG404" s="157" t="str">
        <f t="shared" si="496"/>
        <v/>
      </c>
      <c r="AH404" s="157">
        <f t="shared" si="497"/>
        <v>0</v>
      </c>
      <c r="AI404" s="157" t="str">
        <f t="shared" si="498"/>
        <v/>
      </c>
      <c r="AJ404" s="157" t="str">
        <f t="shared" si="499"/>
        <v/>
      </c>
      <c r="AK404" s="390"/>
      <c r="AL404" s="171">
        <f t="shared" si="505"/>
        <v>0</v>
      </c>
      <c r="AM404" s="399">
        <f t="shared" si="506"/>
        <v>0</v>
      </c>
      <c r="AN404" s="399">
        <f>COUNTIF($B$12:B404,B404)</f>
        <v>0</v>
      </c>
      <c r="AO404" s="399"/>
      <c r="AP404" s="399" t="str">
        <f t="shared" si="507"/>
        <v/>
      </c>
      <c r="AQ404" s="399" t="str">
        <f t="shared" si="507"/>
        <v/>
      </c>
      <c r="AR404" s="399" t="str">
        <f t="shared" si="507"/>
        <v/>
      </c>
      <c r="AS404" s="399" t="str">
        <f t="shared" si="507"/>
        <v/>
      </c>
      <c r="AT404" s="399">
        <f t="shared" si="508"/>
        <v>0</v>
      </c>
      <c r="AU404" s="399" t="str">
        <f t="shared" si="509"/>
        <v/>
      </c>
      <c r="AV404" s="399" t="str">
        <f t="shared" si="510"/>
        <v/>
      </c>
      <c r="AW404" s="399" t="str">
        <f t="shared" si="511"/>
        <v/>
      </c>
      <c r="AX404" s="399" t="str">
        <f t="shared" si="512"/>
        <v/>
      </c>
      <c r="AY404" s="399" t="str">
        <f t="shared" si="513"/>
        <v/>
      </c>
      <c r="AZ404" s="399" t="str">
        <f t="shared" si="500"/>
        <v/>
      </c>
      <c r="BA404" s="399" t="str">
        <f t="shared" si="500"/>
        <v/>
      </c>
      <c r="BB404" s="399" t="str">
        <f t="shared" si="500"/>
        <v/>
      </c>
      <c r="BC404" s="399" t="str">
        <f t="shared" si="500"/>
        <v/>
      </c>
      <c r="BD404" s="403" t="str">
        <f t="shared" si="500"/>
        <v/>
      </c>
      <c r="BE404" s="393">
        <f t="shared" si="514"/>
        <v>0</v>
      </c>
      <c r="BG404" s="399">
        <f t="shared" si="515"/>
        <v>0</v>
      </c>
      <c r="BH404" s="399">
        <f t="shared" si="516"/>
        <v>0</v>
      </c>
      <c r="BI404" s="412">
        <f t="shared" si="517"/>
        <v>0</v>
      </c>
      <c r="BJ404" s="413">
        <f t="shared" si="502"/>
        <v>0</v>
      </c>
      <c r="BK404" s="398" t="str">
        <f t="shared" si="503"/>
        <v>0</v>
      </c>
      <c r="BL404" s="398" t="str">
        <f t="shared" si="504"/>
        <v>0</v>
      </c>
      <c r="BM404" s="412">
        <f t="shared" si="518"/>
        <v>0</v>
      </c>
      <c r="BN404" s="412" t="str">
        <f t="shared" si="519"/>
        <v>0m0</v>
      </c>
      <c r="BO404" s="399">
        <f t="shared" si="520"/>
        <v>0</v>
      </c>
      <c r="BP404" s="399">
        <f t="shared" si="521"/>
        <v>0</v>
      </c>
      <c r="BQ404" s="412">
        <f t="shared" si="522"/>
        <v>0</v>
      </c>
      <c r="BR404" s="413">
        <f t="shared" si="523"/>
        <v>0</v>
      </c>
      <c r="BS404" s="398" t="str">
        <f t="shared" si="524"/>
        <v>0</v>
      </c>
      <c r="BT404" s="398" t="str">
        <f t="shared" si="525"/>
        <v>0</v>
      </c>
      <c r="BU404" s="412">
        <f t="shared" si="526"/>
        <v>0</v>
      </c>
      <c r="BV404" s="412" t="str">
        <f t="shared" si="527"/>
        <v>0m0</v>
      </c>
      <c r="BW404" s="399">
        <f t="shared" si="528"/>
        <v>0</v>
      </c>
      <c r="BX404" s="399">
        <f t="shared" si="529"/>
        <v>0</v>
      </c>
      <c r="BY404" s="412">
        <f t="shared" si="530"/>
        <v>0</v>
      </c>
      <c r="BZ404" s="413">
        <f t="shared" si="531"/>
        <v>0</v>
      </c>
      <c r="CA404" s="398" t="str">
        <f t="shared" si="532"/>
        <v>0</v>
      </c>
      <c r="CB404" s="398" t="str">
        <f t="shared" si="533"/>
        <v>0</v>
      </c>
      <c r="CC404" s="412">
        <f t="shared" si="534"/>
        <v>0</v>
      </c>
      <c r="CD404" s="412" t="str">
        <f t="shared" si="535"/>
        <v>0m0</v>
      </c>
      <c r="CE404" s="399">
        <f t="shared" si="536"/>
        <v>0</v>
      </c>
      <c r="CF404" s="399">
        <f t="shared" si="537"/>
        <v>0</v>
      </c>
      <c r="CG404" s="412">
        <f t="shared" si="538"/>
        <v>0</v>
      </c>
      <c r="CH404" s="413">
        <f t="shared" si="539"/>
        <v>0</v>
      </c>
      <c r="CI404" s="398" t="str">
        <f t="shared" si="540"/>
        <v>0</v>
      </c>
      <c r="CJ404" s="398" t="str">
        <f t="shared" si="541"/>
        <v>0</v>
      </c>
      <c r="CK404" s="412">
        <f t="shared" si="542"/>
        <v>0</v>
      </c>
      <c r="CL404" s="412" t="str">
        <f t="shared" si="543"/>
        <v>0m0</v>
      </c>
      <c r="CM404" s="399">
        <f t="shared" si="544"/>
        <v>0</v>
      </c>
      <c r="CN404" s="399">
        <f t="shared" si="545"/>
        <v>0</v>
      </c>
      <c r="CO404" s="412">
        <f t="shared" si="546"/>
        <v>0</v>
      </c>
      <c r="CP404" s="413">
        <f t="shared" si="547"/>
        <v>0</v>
      </c>
      <c r="CQ404" s="398" t="str">
        <f t="shared" si="548"/>
        <v>0</v>
      </c>
      <c r="CR404" s="398" t="str">
        <f t="shared" si="549"/>
        <v>0</v>
      </c>
      <c r="CS404" s="412">
        <f t="shared" si="550"/>
        <v>0</v>
      </c>
      <c r="CT404" s="412" t="str">
        <f t="shared" si="551"/>
        <v>0m0</v>
      </c>
      <c r="CU404" s="412">
        <f t="shared" si="552"/>
        <v>0</v>
      </c>
      <c r="CV404" s="412">
        <f t="shared" si="553"/>
        <v>0</v>
      </c>
      <c r="CW404" s="412">
        <f t="shared" si="554"/>
        <v>0</v>
      </c>
      <c r="CX404" s="412">
        <f t="shared" si="555"/>
        <v>0</v>
      </c>
      <c r="CY404" s="412">
        <f t="shared" si="556"/>
        <v>0</v>
      </c>
      <c r="CZ404" s="412" t="str">
        <f t="shared" si="557"/>
        <v/>
      </c>
      <c r="DA404" s="412" t="str">
        <f t="shared" si="558"/>
        <v/>
      </c>
      <c r="DB404" s="412" t="str">
        <f t="shared" si="559"/>
        <v/>
      </c>
      <c r="DC404" s="412" t="str">
        <f t="shared" si="560"/>
        <v/>
      </c>
      <c r="DD404" s="412" t="str">
        <f t="shared" si="561"/>
        <v/>
      </c>
      <c r="DE404" s="412"/>
      <c r="DF404" s="411"/>
      <c r="DG404" s="412" t="str">
        <f t="shared" si="562"/>
        <v/>
      </c>
      <c r="DH404" s="412" t="str">
        <f t="shared" si="563"/>
        <v/>
      </c>
      <c r="DI404" s="412">
        <f t="shared" si="564"/>
        <v>0</v>
      </c>
      <c r="DJ404" s="412" t="str">
        <f t="shared" si="565"/>
        <v/>
      </c>
      <c r="DK404" s="412" t="str">
        <f t="shared" si="566"/>
        <v/>
      </c>
      <c r="DL404" s="412" t="str">
        <f t="shared" si="567"/>
        <v/>
      </c>
      <c r="DM404" s="412" t="str">
        <f t="shared" si="568"/>
        <v/>
      </c>
      <c r="DN404" s="412" t="str">
        <f t="shared" si="569"/>
        <v/>
      </c>
      <c r="DO404" s="412" t="str">
        <f t="shared" si="570"/>
        <v/>
      </c>
    </row>
    <row r="405" spans="1:119" s="157" customFormat="1" ht="18" hidden="1" customHeight="1">
      <c r="A405" s="161" t="str">
        <f t="shared" si="501"/>
        <v/>
      </c>
      <c r="B405" s="158"/>
      <c r="C405" s="31" t="str">
        <f>IF(B405="","",VLOOKUP(B405,学連登録!$C$2:$G$3000,2,FALSE))</f>
        <v/>
      </c>
      <c r="D405" s="32" t="str">
        <f>IF(B405="","",VLOOKUP(B405,学連登録!$C$2:$G$3000,3,FALSE))</f>
        <v/>
      </c>
      <c r="E405" s="33" t="str">
        <f>IF(B405="","",VLOOKUP(B405,学連登録!$C$2:$G$3000,4,FALSE))</f>
        <v/>
      </c>
      <c r="F405" s="383" t="str">
        <f>IF(B405="","",VLOOKUP(B405,学連登録!$C$2:$I$3000,7,FALSE))</f>
        <v/>
      </c>
      <c r="G405" s="160"/>
      <c r="H405" s="905"/>
      <c r="I405" s="907"/>
      <c r="J405" s="160"/>
      <c r="K405" s="905"/>
      <c r="L405" s="906"/>
      <c r="M405" s="160"/>
      <c r="N405" s="819"/>
      <c r="O405" s="820"/>
      <c r="P405" s="159"/>
      <c r="Q405" s="905"/>
      <c r="R405" s="906"/>
      <c r="S405" s="159"/>
      <c r="T405" s="905"/>
      <c r="U405" s="906"/>
      <c r="V405" s="103" t="str">
        <f>IF(B405="","",VLOOKUP(B405,学連登録!$C$2:$H$3000,6,FALSE))</f>
        <v/>
      </c>
      <c r="Y405" s="118" t="str">
        <f t="shared" si="493"/>
        <v/>
      </c>
      <c r="Z405" s="97" t="str">
        <f>IF(G405="","",VLOOKUP(G405,種目名!$R$5:$T$104,3,0))</f>
        <v/>
      </c>
      <c r="AA405" s="99" t="str">
        <f>IF(J405="","",VLOOKUP(J405,種目名!$R$5:$T$104,3,0))</f>
        <v/>
      </c>
      <c r="AB405" s="119" t="str">
        <f>IF(M405="","",VLOOKUP(M405,種目名!$R$5:$T$104,3,0))</f>
        <v/>
      </c>
      <c r="AC405" s="119" t="str">
        <f>IF(P405="","",VLOOKUP(AF405,種目名!$R$5:$T$104,3,0))</f>
        <v/>
      </c>
      <c r="AD405" s="120" t="str">
        <f>IF(S405="","",VLOOKUP(AI405,種目名!$R$5:$T$104,3,0))</f>
        <v/>
      </c>
      <c r="AE405" s="117">
        <f t="shared" si="494"/>
        <v>0</v>
      </c>
      <c r="AF405" s="157" t="str">
        <f t="shared" si="495"/>
        <v/>
      </c>
      <c r="AG405" s="157" t="str">
        <f t="shared" si="496"/>
        <v/>
      </c>
      <c r="AH405" s="157">
        <f t="shared" si="497"/>
        <v>0</v>
      </c>
      <c r="AI405" s="157" t="str">
        <f t="shared" si="498"/>
        <v/>
      </c>
      <c r="AJ405" s="157" t="str">
        <f t="shared" si="499"/>
        <v/>
      </c>
      <c r="AK405" s="390"/>
      <c r="AL405" s="171">
        <f t="shared" si="505"/>
        <v>0</v>
      </c>
      <c r="AM405" s="399">
        <f t="shared" si="506"/>
        <v>0</v>
      </c>
      <c r="AN405" s="399">
        <f>COUNTIF($B$12:B405,B405)</f>
        <v>0</v>
      </c>
      <c r="AO405" s="399"/>
      <c r="AP405" s="399" t="str">
        <f t="shared" si="507"/>
        <v/>
      </c>
      <c r="AQ405" s="399" t="str">
        <f t="shared" si="507"/>
        <v/>
      </c>
      <c r="AR405" s="399" t="str">
        <f t="shared" si="507"/>
        <v/>
      </c>
      <c r="AS405" s="399" t="str">
        <f t="shared" si="507"/>
        <v/>
      </c>
      <c r="AT405" s="399">
        <f t="shared" si="508"/>
        <v>0</v>
      </c>
      <c r="AU405" s="399" t="str">
        <f t="shared" si="509"/>
        <v/>
      </c>
      <c r="AV405" s="399" t="str">
        <f t="shared" si="510"/>
        <v/>
      </c>
      <c r="AW405" s="399" t="str">
        <f t="shared" si="511"/>
        <v/>
      </c>
      <c r="AX405" s="399" t="str">
        <f t="shared" si="512"/>
        <v/>
      </c>
      <c r="AY405" s="399" t="str">
        <f t="shared" si="513"/>
        <v/>
      </c>
      <c r="AZ405" s="399" t="str">
        <f t="shared" si="500"/>
        <v/>
      </c>
      <c r="BA405" s="399" t="str">
        <f t="shared" si="500"/>
        <v/>
      </c>
      <c r="BB405" s="399" t="str">
        <f t="shared" si="500"/>
        <v/>
      </c>
      <c r="BC405" s="399" t="str">
        <f t="shared" si="500"/>
        <v/>
      </c>
      <c r="BD405" s="403" t="str">
        <f t="shared" si="500"/>
        <v/>
      </c>
      <c r="BE405" s="393">
        <f t="shared" si="514"/>
        <v>0</v>
      </c>
      <c r="BG405" s="399">
        <f t="shared" si="515"/>
        <v>0</v>
      </c>
      <c r="BH405" s="399">
        <f t="shared" si="516"/>
        <v>0</v>
      </c>
      <c r="BI405" s="412">
        <f t="shared" si="517"/>
        <v>0</v>
      </c>
      <c r="BJ405" s="413">
        <f t="shared" si="502"/>
        <v>0</v>
      </c>
      <c r="BK405" s="398" t="str">
        <f t="shared" si="503"/>
        <v>0</v>
      </c>
      <c r="BL405" s="398" t="str">
        <f t="shared" si="504"/>
        <v>0</v>
      </c>
      <c r="BM405" s="412">
        <f t="shared" si="518"/>
        <v>0</v>
      </c>
      <c r="BN405" s="412" t="str">
        <f t="shared" si="519"/>
        <v>0m0</v>
      </c>
      <c r="BO405" s="399">
        <f t="shared" si="520"/>
        <v>0</v>
      </c>
      <c r="BP405" s="399">
        <f t="shared" si="521"/>
        <v>0</v>
      </c>
      <c r="BQ405" s="412">
        <f t="shared" si="522"/>
        <v>0</v>
      </c>
      <c r="BR405" s="413">
        <f t="shared" si="523"/>
        <v>0</v>
      </c>
      <c r="BS405" s="398" t="str">
        <f t="shared" si="524"/>
        <v>0</v>
      </c>
      <c r="BT405" s="398" t="str">
        <f t="shared" si="525"/>
        <v>0</v>
      </c>
      <c r="BU405" s="412">
        <f t="shared" si="526"/>
        <v>0</v>
      </c>
      <c r="BV405" s="412" t="str">
        <f t="shared" si="527"/>
        <v>0m0</v>
      </c>
      <c r="BW405" s="399">
        <f t="shared" si="528"/>
        <v>0</v>
      </c>
      <c r="BX405" s="399">
        <f t="shared" si="529"/>
        <v>0</v>
      </c>
      <c r="BY405" s="412">
        <f t="shared" si="530"/>
        <v>0</v>
      </c>
      <c r="BZ405" s="413">
        <f t="shared" si="531"/>
        <v>0</v>
      </c>
      <c r="CA405" s="398" t="str">
        <f t="shared" si="532"/>
        <v>0</v>
      </c>
      <c r="CB405" s="398" t="str">
        <f t="shared" si="533"/>
        <v>0</v>
      </c>
      <c r="CC405" s="412">
        <f t="shared" si="534"/>
        <v>0</v>
      </c>
      <c r="CD405" s="412" t="str">
        <f t="shared" si="535"/>
        <v>0m0</v>
      </c>
      <c r="CE405" s="399">
        <f t="shared" si="536"/>
        <v>0</v>
      </c>
      <c r="CF405" s="399">
        <f t="shared" si="537"/>
        <v>0</v>
      </c>
      <c r="CG405" s="412">
        <f t="shared" si="538"/>
        <v>0</v>
      </c>
      <c r="CH405" s="413">
        <f t="shared" si="539"/>
        <v>0</v>
      </c>
      <c r="CI405" s="398" t="str">
        <f t="shared" si="540"/>
        <v>0</v>
      </c>
      <c r="CJ405" s="398" t="str">
        <f t="shared" si="541"/>
        <v>0</v>
      </c>
      <c r="CK405" s="412">
        <f t="shared" si="542"/>
        <v>0</v>
      </c>
      <c r="CL405" s="412" t="str">
        <f t="shared" si="543"/>
        <v>0m0</v>
      </c>
      <c r="CM405" s="399">
        <f t="shared" si="544"/>
        <v>0</v>
      </c>
      <c r="CN405" s="399">
        <f t="shared" si="545"/>
        <v>0</v>
      </c>
      <c r="CO405" s="412">
        <f t="shared" si="546"/>
        <v>0</v>
      </c>
      <c r="CP405" s="413">
        <f t="shared" si="547"/>
        <v>0</v>
      </c>
      <c r="CQ405" s="398" t="str">
        <f t="shared" si="548"/>
        <v>0</v>
      </c>
      <c r="CR405" s="398" t="str">
        <f t="shared" si="549"/>
        <v>0</v>
      </c>
      <c r="CS405" s="412">
        <f t="shared" si="550"/>
        <v>0</v>
      </c>
      <c r="CT405" s="412" t="str">
        <f t="shared" si="551"/>
        <v>0m0</v>
      </c>
      <c r="CU405" s="412">
        <f t="shared" si="552"/>
        <v>0</v>
      </c>
      <c r="CV405" s="412">
        <f t="shared" si="553"/>
        <v>0</v>
      </c>
      <c r="CW405" s="412">
        <f t="shared" si="554"/>
        <v>0</v>
      </c>
      <c r="CX405" s="412">
        <f t="shared" si="555"/>
        <v>0</v>
      </c>
      <c r="CY405" s="412">
        <f t="shared" si="556"/>
        <v>0</v>
      </c>
      <c r="CZ405" s="412" t="str">
        <f t="shared" si="557"/>
        <v/>
      </c>
      <c r="DA405" s="412" t="str">
        <f t="shared" si="558"/>
        <v/>
      </c>
      <c r="DB405" s="412" t="str">
        <f t="shared" si="559"/>
        <v/>
      </c>
      <c r="DC405" s="412" t="str">
        <f t="shared" si="560"/>
        <v/>
      </c>
      <c r="DD405" s="412" t="str">
        <f t="shared" si="561"/>
        <v/>
      </c>
      <c r="DE405" s="412"/>
      <c r="DF405" s="411"/>
      <c r="DG405" s="412" t="str">
        <f t="shared" si="562"/>
        <v/>
      </c>
      <c r="DH405" s="412" t="str">
        <f t="shared" si="563"/>
        <v/>
      </c>
      <c r="DI405" s="412">
        <f t="shared" si="564"/>
        <v>0</v>
      </c>
      <c r="DJ405" s="412" t="str">
        <f t="shared" si="565"/>
        <v/>
      </c>
      <c r="DK405" s="412" t="str">
        <f t="shared" si="566"/>
        <v/>
      </c>
      <c r="DL405" s="412" t="str">
        <f t="shared" si="567"/>
        <v/>
      </c>
      <c r="DM405" s="412" t="str">
        <f t="shared" si="568"/>
        <v/>
      </c>
      <c r="DN405" s="412" t="str">
        <f t="shared" si="569"/>
        <v/>
      </c>
      <c r="DO405" s="412" t="str">
        <f t="shared" si="570"/>
        <v/>
      </c>
    </row>
    <row r="406" spans="1:119" s="157" customFormat="1" ht="18" hidden="1" customHeight="1">
      <c r="A406" s="161" t="str">
        <f t="shared" si="501"/>
        <v/>
      </c>
      <c r="B406" s="158"/>
      <c r="C406" s="31" t="str">
        <f>IF(B406="","",VLOOKUP(B406,学連登録!$C$2:$G$3000,2,FALSE))</f>
        <v/>
      </c>
      <c r="D406" s="32" t="str">
        <f>IF(B406="","",VLOOKUP(B406,学連登録!$C$2:$G$3000,3,FALSE))</f>
        <v/>
      </c>
      <c r="E406" s="33" t="str">
        <f>IF(B406="","",VLOOKUP(B406,学連登録!$C$2:$G$3000,4,FALSE))</f>
        <v/>
      </c>
      <c r="F406" s="383" t="str">
        <f>IF(B406="","",VLOOKUP(B406,学連登録!$C$2:$I$3000,7,FALSE))</f>
        <v/>
      </c>
      <c r="G406" s="160"/>
      <c r="H406" s="905"/>
      <c r="I406" s="907"/>
      <c r="J406" s="160"/>
      <c r="K406" s="905"/>
      <c r="L406" s="906"/>
      <c r="M406" s="160"/>
      <c r="N406" s="819"/>
      <c r="O406" s="820"/>
      <c r="P406" s="159"/>
      <c r="Q406" s="905"/>
      <c r="R406" s="906"/>
      <c r="S406" s="159"/>
      <c r="T406" s="905"/>
      <c r="U406" s="906"/>
      <c r="V406" s="103" t="str">
        <f>IF(B406="","",VLOOKUP(B406,学連登録!$C$2:$H$3000,6,FALSE))</f>
        <v/>
      </c>
      <c r="Y406" s="118" t="str">
        <f t="shared" ref="Y406:Y469" si="571">IF(C406="","",$S$3)</f>
        <v/>
      </c>
      <c r="Z406" s="97" t="str">
        <f>IF(G406="","",VLOOKUP(G406,種目名!$R$5:$T$104,3,0))</f>
        <v/>
      </c>
      <c r="AA406" s="99" t="str">
        <f>IF(J406="","",VLOOKUP(J406,種目名!$R$5:$T$104,3,0))</f>
        <v/>
      </c>
      <c r="AB406" s="119" t="str">
        <f>IF(M406="","",VLOOKUP(M406,種目名!$R$5:$T$104,3,0))</f>
        <v/>
      </c>
      <c r="AC406" s="119" t="str">
        <f>IF(P406="","",VLOOKUP(AF406,種目名!$R$5:$T$104,3,0))</f>
        <v/>
      </c>
      <c r="AD406" s="120" t="str">
        <f>IF(S406="","",VLOOKUP(AI406,種目名!$R$5:$T$104,3,0))</f>
        <v/>
      </c>
      <c r="AE406" s="117">
        <f t="shared" ref="AE406:AE469" si="572">LENB(P406)</f>
        <v>0</v>
      </c>
      <c r="AF406" s="157" t="str">
        <f t="shared" ref="AF406:AF469" si="573">IF(AE406,LEFTB(P406,AE406-1),"")</f>
        <v/>
      </c>
      <c r="AG406" s="157" t="str">
        <f t="shared" ref="AG406:AG469" si="574">IF(AE406,MIDB(P406,AE406,1),"")</f>
        <v/>
      </c>
      <c r="AH406" s="157">
        <f t="shared" ref="AH406:AH469" si="575">LENB(S406)</f>
        <v>0</v>
      </c>
      <c r="AI406" s="157" t="str">
        <f t="shared" ref="AI406:AI469" si="576">IF(AH406,LEFTB(S406,AH406-1),"")</f>
        <v/>
      </c>
      <c r="AJ406" s="157" t="str">
        <f t="shared" ref="AJ406:AJ469" si="577">IF(AH406,MIDB(S406,AH406,1),"")</f>
        <v/>
      </c>
      <c r="AK406" s="390"/>
      <c r="AL406" s="171">
        <f t="shared" si="505"/>
        <v>0</v>
      </c>
      <c r="AM406" s="399">
        <f t="shared" si="506"/>
        <v>0</v>
      </c>
      <c r="AN406" s="399">
        <f>COUNTIF($B$12:B406,B406)</f>
        <v>0</v>
      </c>
      <c r="AO406" s="399"/>
      <c r="AP406" s="399" t="str">
        <f t="shared" si="507"/>
        <v/>
      </c>
      <c r="AQ406" s="399" t="str">
        <f t="shared" si="507"/>
        <v/>
      </c>
      <c r="AR406" s="399" t="str">
        <f t="shared" si="507"/>
        <v/>
      </c>
      <c r="AS406" s="399" t="str">
        <f t="shared" si="507"/>
        <v/>
      </c>
      <c r="AT406" s="399">
        <f t="shared" si="508"/>
        <v>0</v>
      </c>
      <c r="AU406" s="399" t="str">
        <f t="shared" si="509"/>
        <v/>
      </c>
      <c r="AV406" s="399" t="str">
        <f t="shared" si="510"/>
        <v/>
      </c>
      <c r="AW406" s="399" t="str">
        <f t="shared" si="511"/>
        <v/>
      </c>
      <c r="AX406" s="399" t="str">
        <f t="shared" si="512"/>
        <v/>
      </c>
      <c r="AY406" s="399" t="str">
        <f t="shared" si="513"/>
        <v/>
      </c>
      <c r="AZ406" s="399" t="str">
        <f t="shared" si="500"/>
        <v/>
      </c>
      <c r="BA406" s="399" t="str">
        <f t="shared" si="500"/>
        <v/>
      </c>
      <c r="BB406" s="399" t="str">
        <f t="shared" si="500"/>
        <v/>
      </c>
      <c r="BC406" s="399" t="str">
        <f t="shared" si="500"/>
        <v/>
      </c>
      <c r="BD406" s="403" t="str">
        <f t="shared" si="500"/>
        <v/>
      </c>
      <c r="BE406" s="393">
        <f t="shared" si="514"/>
        <v>0</v>
      </c>
      <c r="BG406" s="399">
        <f t="shared" si="515"/>
        <v>0</v>
      </c>
      <c r="BH406" s="399">
        <f t="shared" si="516"/>
        <v>0</v>
      </c>
      <c r="BI406" s="412">
        <f t="shared" si="517"/>
        <v>0</v>
      </c>
      <c r="BJ406" s="413">
        <f t="shared" si="502"/>
        <v>0</v>
      </c>
      <c r="BK406" s="398" t="str">
        <f t="shared" si="503"/>
        <v>0</v>
      </c>
      <c r="BL406" s="398" t="str">
        <f t="shared" si="504"/>
        <v>0</v>
      </c>
      <c r="BM406" s="412">
        <f t="shared" si="518"/>
        <v>0</v>
      </c>
      <c r="BN406" s="412" t="str">
        <f t="shared" si="519"/>
        <v>0m0</v>
      </c>
      <c r="BO406" s="399">
        <f t="shared" si="520"/>
        <v>0</v>
      </c>
      <c r="BP406" s="399">
        <f t="shared" si="521"/>
        <v>0</v>
      </c>
      <c r="BQ406" s="412">
        <f t="shared" si="522"/>
        <v>0</v>
      </c>
      <c r="BR406" s="413">
        <f t="shared" si="523"/>
        <v>0</v>
      </c>
      <c r="BS406" s="398" t="str">
        <f t="shared" si="524"/>
        <v>0</v>
      </c>
      <c r="BT406" s="398" t="str">
        <f t="shared" si="525"/>
        <v>0</v>
      </c>
      <c r="BU406" s="412">
        <f t="shared" si="526"/>
        <v>0</v>
      </c>
      <c r="BV406" s="412" t="str">
        <f t="shared" si="527"/>
        <v>0m0</v>
      </c>
      <c r="BW406" s="399">
        <f t="shared" si="528"/>
        <v>0</v>
      </c>
      <c r="BX406" s="399">
        <f t="shared" si="529"/>
        <v>0</v>
      </c>
      <c r="BY406" s="412">
        <f t="shared" si="530"/>
        <v>0</v>
      </c>
      <c r="BZ406" s="413">
        <f t="shared" si="531"/>
        <v>0</v>
      </c>
      <c r="CA406" s="398" t="str">
        <f t="shared" si="532"/>
        <v>0</v>
      </c>
      <c r="CB406" s="398" t="str">
        <f t="shared" si="533"/>
        <v>0</v>
      </c>
      <c r="CC406" s="412">
        <f t="shared" si="534"/>
        <v>0</v>
      </c>
      <c r="CD406" s="412" t="str">
        <f t="shared" si="535"/>
        <v>0m0</v>
      </c>
      <c r="CE406" s="399">
        <f t="shared" si="536"/>
        <v>0</v>
      </c>
      <c r="CF406" s="399">
        <f t="shared" si="537"/>
        <v>0</v>
      </c>
      <c r="CG406" s="412">
        <f t="shared" si="538"/>
        <v>0</v>
      </c>
      <c r="CH406" s="413">
        <f t="shared" si="539"/>
        <v>0</v>
      </c>
      <c r="CI406" s="398" t="str">
        <f t="shared" si="540"/>
        <v>0</v>
      </c>
      <c r="CJ406" s="398" t="str">
        <f t="shared" si="541"/>
        <v>0</v>
      </c>
      <c r="CK406" s="412">
        <f t="shared" si="542"/>
        <v>0</v>
      </c>
      <c r="CL406" s="412" t="str">
        <f t="shared" si="543"/>
        <v>0m0</v>
      </c>
      <c r="CM406" s="399">
        <f t="shared" si="544"/>
        <v>0</v>
      </c>
      <c r="CN406" s="399">
        <f t="shared" si="545"/>
        <v>0</v>
      </c>
      <c r="CO406" s="412">
        <f t="shared" si="546"/>
        <v>0</v>
      </c>
      <c r="CP406" s="413">
        <f t="shared" si="547"/>
        <v>0</v>
      </c>
      <c r="CQ406" s="398" t="str">
        <f t="shared" si="548"/>
        <v>0</v>
      </c>
      <c r="CR406" s="398" t="str">
        <f t="shared" si="549"/>
        <v>0</v>
      </c>
      <c r="CS406" s="412">
        <f t="shared" si="550"/>
        <v>0</v>
      </c>
      <c r="CT406" s="412" t="str">
        <f t="shared" si="551"/>
        <v>0m0</v>
      </c>
      <c r="CU406" s="412">
        <f t="shared" si="552"/>
        <v>0</v>
      </c>
      <c r="CV406" s="412">
        <f t="shared" si="553"/>
        <v>0</v>
      </c>
      <c r="CW406" s="412">
        <f t="shared" si="554"/>
        <v>0</v>
      </c>
      <c r="CX406" s="412">
        <f t="shared" si="555"/>
        <v>0</v>
      </c>
      <c r="CY406" s="412">
        <f t="shared" si="556"/>
        <v>0</v>
      </c>
      <c r="CZ406" s="412" t="str">
        <f t="shared" si="557"/>
        <v/>
      </c>
      <c r="DA406" s="412" t="str">
        <f t="shared" si="558"/>
        <v/>
      </c>
      <c r="DB406" s="412" t="str">
        <f t="shared" si="559"/>
        <v/>
      </c>
      <c r="DC406" s="412" t="str">
        <f t="shared" si="560"/>
        <v/>
      </c>
      <c r="DD406" s="412" t="str">
        <f t="shared" si="561"/>
        <v/>
      </c>
      <c r="DE406" s="412"/>
      <c r="DF406" s="411"/>
      <c r="DG406" s="412" t="str">
        <f t="shared" si="562"/>
        <v/>
      </c>
      <c r="DH406" s="412" t="str">
        <f t="shared" si="563"/>
        <v/>
      </c>
      <c r="DI406" s="412">
        <f t="shared" si="564"/>
        <v>0</v>
      </c>
      <c r="DJ406" s="412" t="str">
        <f t="shared" si="565"/>
        <v/>
      </c>
      <c r="DK406" s="412" t="str">
        <f t="shared" si="566"/>
        <v/>
      </c>
      <c r="DL406" s="412" t="str">
        <f t="shared" si="567"/>
        <v/>
      </c>
      <c r="DM406" s="412" t="str">
        <f t="shared" si="568"/>
        <v/>
      </c>
      <c r="DN406" s="412" t="str">
        <f t="shared" si="569"/>
        <v/>
      </c>
      <c r="DO406" s="412" t="str">
        <f t="shared" si="570"/>
        <v/>
      </c>
    </row>
    <row r="407" spans="1:119" s="157" customFormat="1" ht="18" hidden="1" customHeight="1">
      <c r="A407" s="161" t="str">
        <f t="shared" si="501"/>
        <v/>
      </c>
      <c r="B407" s="158"/>
      <c r="C407" s="31" t="str">
        <f>IF(B407="","",VLOOKUP(B407,学連登録!$C$2:$G$3000,2,FALSE))</f>
        <v/>
      </c>
      <c r="D407" s="32" t="str">
        <f>IF(B407="","",VLOOKUP(B407,学連登録!$C$2:$G$3000,3,FALSE))</f>
        <v/>
      </c>
      <c r="E407" s="33" t="str">
        <f>IF(B407="","",VLOOKUP(B407,学連登録!$C$2:$G$3000,4,FALSE))</f>
        <v/>
      </c>
      <c r="F407" s="383" t="str">
        <f>IF(B407="","",VLOOKUP(B407,学連登録!$C$2:$I$3000,7,FALSE))</f>
        <v/>
      </c>
      <c r="G407" s="160"/>
      <c r="H407" s="905"/>
      <c r="I407" s="907"/>
      <c r="J407" s="160"/>
      <c r="K407" s="905"/>
      <c r="L407" s="906"/>
      <c r="M407" s="160"/>
      <c r="N407" s="819"/>
      <c r="O407" s="820"/>
      <c r="P407" s="159"/>
      <c r="Q407" s="905"/>
      <c r="R407" s="906"/>
      <c r="S407" s="159"/>
      <c r="T407" s="905"/>
      <c r="U407" s="906"/>
      <c r="V407" s="103" t="str">
        <f>IF(B407="","",VLOOKUP(B407,学連登録!$C$2:$H$3000,6,FALSE))</f>
        <v/>
      </c>
      <c r="Y407" s="118" t="str">
        <f t="shared" si="571"/>
        <v/>
      </c>
      <c r="Z407" s="97" t="str">
        <f>IF(G407="","",VLOOKUP(G407,種目名!$R$5:$T$104,3,0))</f>
        <v/>
      </c>
      <c r="AA407" s="99" t="str">
        <f>IF(J407="","",VLOOKUP(J407,種目名!$R$5:$T$104,3,0))</f>
        <v/>
      </c>
      <c r="AB407" s="119" t="str">
        <f>IF(M407="","",VLOOKUP(M407,種目名!$R$5:$T$104,3,0))</f>
        <v/>
      </c>
      <c r="AC407" s="119" t="str">
        <f>IF(P407="","",VLOOKUP(AF407,種目名!$R$5:$T$104,3,0))</f>
        <v/>
      </c>
      <c r="AD407" s="120" t="str">
        <f>IF(S407="","",VLOOKUP(AI407,種目名!$R$5:$T$104,3,0))</f>
        <v/>
      </c>
      <c r="AE407" s="117">
        <f t="shared" si="572"/>
        <v>0</v>
      </c>
      <c r="AF407" s="157" t="str">
        <f t="shared" si="573"/>
        <v/>
      </c>
      <c r="AG407" s="157" t="str">
        <f t="shared" si="574"/>
        <v/>
      </c>
      <c r="AH407" s="157">
        <f t="shared" si="575"/>
        <v>0</v>
      </c>
      <c r="AI407" s="157" t="str">
        <f t="shared" si="576"/>
        <v/>
      </c>
      <c r="AJ407" s="157" t="str">
        <f t="shared" si="577"/>
        <v/>
      </c>
      <c r="AK407" s="390"/>
      <c r="AL407" s="171">
        <f t="shared" si="505"/>
        <v>0</v>
      </c>
      <c r="AM407" s="399">
        <f t="shared" si="506"/>
        <v>0</v>
      </c>
      <c r="AN407" s="399">
        <f>COUNTIF($B$12:B407,B407)</f>
        <v>0</v>
      </c>
      <c r="AO407" s="399"/>
      <c r="AP407" s="399" t="str">
        <f t="shared" si="507"/>
        <v/>
      </c>
      <c r="AQ407" s="399" t="str">
        <f t="shared" si="507"/>
        <v/>
      </c>
      <c r="AR407" s="399" t="str">
        <f t="shared" si="507"/>
        <v/>
      </c>
      <c r="AS407" s="399" t="str">
        <f t="shared" si="507"/>
        <v/>
      </c>
      <c r="AT407" s="399">
        <f t="shared" si="508"/>
        <v>0</v>
      </c>
      <c r="AU407" s="399" t="str">
        <f t="shared" si="509"/>
        <v/>
      </c>
      <c r="AV407" s="399" t="str">
        <f t="shared" si="510"/>
        <v/>
      </c>
      <c r="AW407" s="399" t="str">
        <f t="shared" si="511"/>
        <v/>
      </c>
      <c r="AX407" s="399" t="str">
        <f t="shared" si="512"/>
        <v/>
      </c>
      <c r="AY407" s="399" t="str">
        <f t="shared" si="513"/>
        <v/>
      </c>
      <c r="AZ407" s="399" t="str">
        <f t="shared" si="500"/>
        <v/>
      </c>
      <c r="BA407" s="399" t="str">
        <f t="shared" si="500"/>
        <v/>
      </c>
      <c r="BB407" s="399" t="str">
        <f t="shared" si="500"/>
        <v/>
      </c>
      <c r="BC407" s="399" t="str">
        <f t="shared" si="500"/>
        <v/>
      </c>
      <c r="BD407" s="403" t="str">
        <f t="shared" si="500"/>
        <v/>
      </c>
      <c r="BE407" s="393">
        <f t="shared" si="514"/>
        <v>0</v>
      </c>
      <c r="BG407" s="399">
        <f t="shared" si="515"/>
        <v>0</v>
      </c>
      <c r="BH407" s="399">
        <f t="shared" si="516"/>
        <v>0</v>
      </c>
      <c r="BI407" s="412">
        <f t="shared" si="517"/>
        <v>0</v>
      </c>
      <c r="BJ407" s="413">
        <f t="shared" si="502"/>
        <v>0</v>
      </c>
      <c r="BK407" s="398" t="str">
        <f t="shared" si="503"/>
        <v>0</v>
      </c>
      <c r="BL407" s="398" t="str">
        <f t="shared" si="504"/>
        <v>0</v>
      </c>
      <c r="BM407" s="412">
        <f t="shared" si="518"/>
        <v>0</v>
      </c>
      <c r="BN407" s="412" t="str">
        <f t="shared" si="519"/>
        <v>0m0</v>
      </c>
      <c r="BO407" s="399">
        <f t="shared" si="520"/>
        <v>0</v>
      </c>
      <c r="BP407" s="399">
        <f t="shared" si="521"/>
        <v>0</v>
      </c>
      <c r="BQ407" s="412">
        <f t="shared" si="522"/>
        <v>0</v>
      </c>
      <c r="BR407" s="413">
        <f t="shared" si="523"/>
        <v>0</v>
      </c>
      <c r="BS407" s="398" t="str">
        <f t="shared" si="524"/>
        <v>0</v>
      </c>
      <c r="BT407" s="398" t="str">
        <f t="shared" si="525"/>
        <v>0</v>
      </c>
      <c r="BU407" s="412">
        <f t="shared" si="526"/>
        <v>0</v>
      </c>
      <c r="BV407" s="412" t="str">
        <f t="shared" si="527"/>
        <v>0m0</v>
      </c>
      <c r="BW407" s="399">
        <f t="shared" si="528"/>
        <v>0</v>
      </c>
      <c r="BX407" s="399">
        <f t="shared" si="529"/>
        <v>0</v>
      </c>
      <c r="BY407" s="412">
        <f t="shared" si="530"/>
        <v>0</v>
      </c>
      <c r="BZ407" s="413">
        <f t="shared" si="531"/>
        <v>0</v>
      </c>
      <c r="CA407" s="398" t="str">
        <f t="shared" si="532"/>
        <v>0</v>
      </c>
      <c r="CB407" s="398" t="str">
        <f t="shared" si="533"/>
        <v>0</v>
      </c>
      <c r="CC407" s="412">
        <f t="shared" si="534"/>
        <v>0</v>
      </c>
      <c r="CD407" s="412" t="str">
        <f t="shared" si="535"/>
        <v>0m0</v>
      </c>
      <c r="CE407" s="399">
        <f t="shared" si="536"/>
        <v>0</v>
      </c>
      <c r="CF407" s="399">
        <f t="shared" si="537"/>
        <v>0</v>
      </c>
      <c r="CG407" s="412">
        <f t="shared" si="538"/>
        <v>0</v>
      </c>
      <c r="CH407" s="413">
        <f t="shared" si="539"/>
        <v>0</v>
      </c>
      <c r="CI407" s="398" t="str">
        <f t="shared" si="540"/>
        <v>0</v>
      </c>
      <c r="CJ407" s="398" t="str">
        <f t="shared" si="541"/>
        <v>0</v>
      </c>
      <c r="CK407" s="412">
        <f t="shared" si="542"/>
        <v>0</v>
      </c>
      <c r="CL407" s="412" t="str">
        <f t="shared" si="543"/>
        <v>0m0</v>
      </c>
      <c r="CM407" s="399">
        <f t="shared" si="544"/>
        <v>0</v>
      </c>
      <c r="CN407" s="399">
        <f t="shared" si="545"/>
        <v>0</v>
      </c>
      <c r="CO407" s="412">
        <f t="shared" si="546"/>
        <v>0</v>
      </c>
      <c r="CP407" s="413">
        <f t="shared" si="547"/>
        <v>0</v>
      </c>
      <c r="CQ407" s="398" t="str">
        <f t="shared" si="548"/>
        <v>0</v>
      </c>
      <c r="CR407" s="398" t="str">
        <f t="shared" si="549"/>
        <v>0</v>
      </c>
      <c r="CS407" s="412">
        <f t="shared" si="550"/>
        <v>0</v>
      </c>
      <c r="CT407" s="412" t="str">
        <f t="shared" si="551"/>
        <v>0m0</v>
      </c>
      <c r="CU407" s="412">
        <f t="shared" si="552"/>
        <v>0</v>
      </c>
      <c r="CV407" s="412">
        <f t="shared" si="553"/>
        <v>0</v>
      </c>
      <c r="CW407" s="412">
        <f t="shared" si="554"/>
        <v>0</v>
      </c>
      <c r="CX407" s="412">
        <f t="shared" si="555"/>
        <v>0</v>
      </c>
      <c r="CY407" s="412">
        <f t="shared" si="556"/>
        <v>0</v>
      </c>
      <c r="CZ407" s="412" t="str">
        <f t="shared" si="557"/>
        <v/>
      </c>
      <c r="DA407" s="412" t="str">
        <f t="shared" si="558"/>
        <v/>
      </c>
      <c r="DB407" s="412" t="str">
        <f t="shared" si="559"/>
        <v/>
      </c>
      <c r="DC407" s="412" t="str">
        <f t="shared" si="560"/>
        <v/>
      </c>
      <c r="DD407" s="412" t="str">
        <f t="shared" si="561"/>
        <v/>
      </c>
      <c r="DE407" s="412"/>
      <c r="DF407" s="411"/>
      <c r="DG407" s="412" t="str">
        <f t="shared" si="562"/>
        <v/>
      </c>
      <c r="DH407" s="412" t="str">
        <f t="shared" si="563"/>
        <v/>
      </c>
      <c r="DI407" s="412">
        <f t="shared" si="564"/>
        <v>0</v>
      </c>
      <c r="DJ407" s="412" t="str">
        <f t="shared" si="565"/>
        <v/>
      </c>
      <c r="DK407" s="412" t="str">
        <f t="shared" si="566"/>
        <v/>
      </c>
      <c r="DL407" s="412" t="str">
        <f t="shared" si="567"/>
        <v/>
      </c>
      <c r="DM407" s="412" t="str">
        <f t="shared" si="568"/>
        <v/>
      </c>
      <c r="DN407" s="412" t="str">
        <f t="shared" si="569"/>
        <v/>
      </c>
      <c r="DO407" s="412" t="str">
        <f t="shared" si="570"/>
        <v/>
      </c>
    </row>
    <row r="408" spans="1:119" s="157" customFormat="1" ht="18" hidden="1" customHeight="1">
      <c r="A408" s="161" t="str">
        <f t="shared" si="501"/>
        <v/>
      </c>
      <c r="B408" s="158"/>
      <c r="C408" s="31" t="str">
        <f>IF(B408="","",VLOOKUP(B408,学連登録!$C$2:$G$3000,2,FALSE))</f>
        <v/>
      </c>
      <c r="D408" s="32" t="str">
        <f>IF(B408="","",VLOOKUP(B408,学連登録!$C$2:$G$3000,3,FALSE))</f>
        <v/>
      </c>
      <c r="E408" s="33" t="str">
        <f>IF(B408="","",VLOOKUP(B408,学連登録!$C$2:$G$3000,4,FALSE))</f>
        <v/>
      </c>
      <c r="F408" s="383" t="str">
        <f>IF(B408="","",VLOOKUP(B408,学連登録!$C$2:$I$3000,7,FALSE))</f>
        <v/>
      </c>
      <c r="G408" s="160"/>
      <c r="H408" s="905"/>
      <c r="I408" s="907"/>
      <c r="J408" s="160"/>
      <c r="K408" s="905"/>
      <c r="L408" s="906"/>
      <c r="M408" s="160"/>
      <c r="N408" s="819"/>
      <c r="O408" s="820"/>
      <c r="P408" s="159"/>
      <c r="Q408" s="905"/>
      <c r="R408" s="906"/>
      <c r="S408" s="159"/>
      <c r="T408" s="905"/>
      <c r="U408" s="906"/>
      <c r="V408" s="103" t="str">
        <f>IF(B408="","",VLOOKUP(B408,学連登録!$C$2:$H$3000,6,FALSE))</f>
        <v/>
      </c>
      <c r="Y408" s="118" t="str">
        <f t="shared" si="571"/>
        <v/>
      </c>
      <c r="Z408" s="97" t="str">
        <f>IF(G408="","",VLOOKUP(G408,種目名!$R$5:$T$104,3,0))</f>
        <v/>
      </c>
      <c r="AA408" s="99" t="str">
        <f>IF(J408="","",VLOOKUP(J408,種目名!$R$5:$T$104,3,0))</f>
        <v/>
      </c>
      <c r="AB408" s="119" t="str">
        <f>IF(M408="","",VLOOKUP(M408,種目名!$R$5:$T$104,3,0))</f>
        <v/>
      </c>
      <c r="AC408" s="119" t="str">
        <f>IF(P408="","",VLOOKUP(AF408,種目名!$R$5:$T$104,3,0))</f>
        <v/>
      </c>
      <c r="AD408" s="120" t="str">
        <f>IF(S408="","",VLOOKUP(AI408,種目名!$R$5:$T$104,3,0))</f>
        <v/>
      </c>
      <c r="AE408" s="117">
        <f t="shared" si="572"/>
        <v>0</v>
      </c>
      <c r="AF408" s="157" t="str">
        <f t="shared" si="573"/>
        <v/>
      </c>
      <c r="AG408" s="157" t="str">
        <f t="shared" si="574"/>
        <v/>
      </c>
      <c r="AH408" s="157">
        <f t="shared" si="575"/>
        <v>0</v>
      </c>
      <c r="AI408" s="157" t="str">
        <f t="shared" si="576"/>
        <v/>
      </c>
      <c r="AJ408" s="157" t="str">
        <f t="shared" si="577"/>
        <v/>
      </c>
      <c r="AK408" s="390"/>
      <c r="AL408" s="171">
        <f t="shared" si="505"/>
        <v>0</v>
      </c>
      <c r="AM408" s="399">
        <f t="shared" si="506"/>
        <v>0</v>
      </c>
      <c r="AN408" s="399">
        <f>COUNTIF($B$12:B408,B408)</f>
        <v>0</v>
      </c>
      <c r="AO408" s="399"/>
      <c r="AP408" s="399" t="str">
        <f t="shared" si="507"/>
        <v/>
      </c>
      <c r="AQ408" s="399" t="str">
        <f t="shared" si="507"/>
        <v/>
      </c>
      <c r="AR408" s="399" t="str">
        <f t="shared" si="507"/>
        <v/>
      </c>
      <c r="AS408" s="399" t="str">
        <f t="shared" si="507"/>
        <v/>
      </c>
      <c r="AT408" s="399">
        <f t="shared" si="508"/>
        <v>0</v>
      </c>
      <c r="AU408" s="399" t="str">
        <f t="shared" si="509"/>
        <v/>
      </c>
      <c r="AV408" s="399" t="str">
        <f t="shared" si="510"/>
        <v/>
      </c>
      <c r="AW408" s="399" t="str">
        <f t="shared" si="511"/>
        <v/>
      </c>
      <c r="AX408" s="399" t="str">
        <f t="shared" si="512"/>
        <v/>
      </c>
      <c r="AY408" s="399" t="str">
        <f t="shared" si="513"/>
        <v/>
      </c>
      <c r="AZ408" s="399" t="str">
        <f t="shared" si="500"/>
        <v/>
      </c>
      <c r="BA408" s="399" t="str">
        <f t="shared" si="500"/>
        <v/>
      </c>
      <c r="BB408" s="399" t="str">
        <f t="shared" si="500"/>
        <v/>
      </c>
      <c r="BC408" s="399" t="str">
        <f t="shared" si="500"/>
        <v/>
      </c>
      <c r="BD408" s="403" t="str">
        <f t="shared" si="500"/>
        <v/>
      </c>
      <c r="BE408" s="393">
        <f t="shared" si="514"/>
        <v>0</v>
      </c>
      <c r="BG408" s="399">
        <f t="shared" si="515"/>
        <v>0</v>
      </c>
      <c r="BH408" s="399">
        <f t="shared" si="516"/>
        <v>0</v>
      </c>
      <c r="BI408" s="412">
        <f t="shared" si="517"/>
        <v>0</v>
      </c>
      <c r="BJ408" s="413">
        <f t="shared" si="502"/>
        <v>0</v>
      </c>
      <c r="BK408" s="398" t="str">
        <f t="shared" si="503"/>
        <v>0</v>
      </c>
      <c r="BL408" s="398" t="str">
        <f t="shared" si="504"/>
        <v>0</v>
      </c>
      <c r="BM408" s="412">
        <f t="shared" si="518"/>
        <v>0</v>
      </c>
      <c r="BN408" s="412" t="str">
        <f t="shared" si="519"/>
        <v>0m0</v>
      </c>
      <c r="BO408" s="399">
        <f t="shared" si="520"/>
        <v>0</v>
      </c>
      <c r="BP408" s="399">
        <f t="shared" si="521"/>
        <v>0</v>
      </c>
      <c r="BQ408" s="412">
        <f t="shared" si="522"/>
        <v>0</v>
      </c>
      <c r="BR408" s="413">
        <f t="shared" si="523"/>
        <v>0</v>
      </c>
      <c r="BS408" s="398" t="str">
        <f t="shared" si="524"/>
        <v>0</v>
      </c>
      <c r="BT408" s="398" t="str">
        <f t="shared" si="525"/>
        <v>0</v>
      </c>
      <c r="BU408" s="412">
        <f t="shared" si="526"/>
        <v>0</v>
      </c>
      <c r="BV408" s="412" t="str">
        <f t="shared" si="527"/>
        <v>0m0</v>
      </c>
      <c r="BW408" s="399">
        <f t="shared" si="528"/>
        <v>0</v>
      </c>
      <c r="BX408" s="399">
        <f t="shared" si="529"/>
        <v>0</v>
      </c>
      <c r="BY408" s="412">
        <f t="shared" si="530"/>
        <v>0</v>
      </c>
      <c r="BZ408" s="413">
        <f t="shared" si="531"/>
        <v>0</v>
      </c>
      <c r="CA408" s="398" t="str">
        <f t="shared" si="532"/>
        <v>0</v>
      </c>
      <c r="CB408" s="398" t="str">
        <f t="shared" si="533"/>
        <v>0</v>
      </c>
      <c r="CC408" s="412">
        <f t="shared" si="534"/>
        <v>0</v>
      </c>
      <c r="CD408" s="412" t="str">
        <f t="shared" si="535"/>
        <v>0m0</v>
      </c>
      <c r="CE408" s="399">
        <f t="shared" si="536"/>
        <v>0</v>
      </c>
      <c r="CF408" s="399">
        <f t="shared" si="537"/>
        <v>0</v>
      </c>
      <c r="CG408" s="412">
        <f t="shared" si="538"/>
        <v>0</v>
      </c>
      <c r="CH408" s="413">
        <f t="shared" si="539"/>
        <v>0</v>
      </c>
      <c r="CI408" s="398" t="str">
        <f t="shared" si="540"/>
        <v>0</v>
      </c>
      <c r="CJ408" s="398" t="str">
        <f t="shared" si="541"/>
        <v>0</v>
      </c>
      <c r="CK408" s="412">
        <f t="shared" si="542"/>
        <v>0</v>
      </c>
      <c r="CL408" s="412" t="str">
        <f t="shared" si="543"/>
        <v>0m0</v>
      </c>
      <c r="CM408" s="399">
        <f t="shared" si="544"/>
        <v>0</v>
      </c>
      <c r="CN408" s="399">
        <f t="shared" si="545"/>
        <v>0</v>
      </c>
      <c r="CO408" s="412">
        <f t="shared" si="546"/>
        <v>0</v>
      </c>
      <c r="CP408" s="413">
        <f t="shared" si="547"/>
        <v>0</v>
      </c>
      <c r="CQ408" s="398" t="str">
        <f t="shared" si="548"/>
        <v>0</v>
      </c>
      <c r="CR408" s="398" t="str">
        <f t="shared" si="549"/>
        <v>0</v>
      </c>
      <c r="CS408" s="412">
        <f t="shared" si="550"/>
        <v>0</v>
      </c>
      <c r="CT408" s="412" t="str">
        <f t="shared" si="551"/>
        <v>0m0</v>
      </c>
      <c r="CU408" s="412">
        <f t="shared" si="552"/>
        <v>0</v>
      </c>
      <c r="CV408" s="412">
        <f t="shared" si="553"/>
        <v>0</v>
      </c>
      <c r="CW408" s="412">
        <f t="shared" si="554"/>
        <v>0</v>
      </c>
      <c r="CX408" s="412">
        <f t="shared" si="555"/>
        <v>0</v>
      </c>
      <c r="CY408" s="412">
        <f t="shared" si="556"/>
        <v>0</v>
      </c>
      <c r="CZ408" s="412" t="str">
        <f t="shared" si="557"/>
        <v/>
      </c>
      <c r="DA408" s="412" t="str">
        <f t="shared" si="558"/>
        <v/>
      </c>
      <c r="DB408" s="412" t="str">
        <f t="shared" si="559"/>
        <v/>
      </c>
      <c r="DC408" s="412" t="str">
        <f t="shared" si="560"/>
        <v/>
      </c>
      <c r="DD408" s="412" t="str">
        <f t="shared" si="561"/>
        <v/>
      </c>
      <c r="DE408" s="412"/>
      <c r="DF408" s="411"/>
      <c r="DG408" s="412" t="str">
        <f t="shared" si="562"/>
        <v/>
      </c>
      <c r="DH408" s="412" t="str">
        <f t="shared" si="563"/>
        <v/>
      </c>
      <c r="DI408" s="412">
        <f t="shared" si="564"/>
        <v>0</v>
      </c>
      <c r="DJ408" s="412" t="str">
        <f t="shared" si="565"/>
        <v/>
      </c>
      <c r="DK408" s="412" t="str">
        <f t="shared" si="566"/>
        <v/>
      </c>
      <c r="DL408" s="412" t="str">
        <f t="shared" si="567"/>
        <v/>
      </c>
      <c r="DM408" s="412" t="str">
        <f t="shared" si="568"/>
        <v/>
      </c>
      <c r="DN408" s="412" t="str">
        <f t="shared" si="569"/>
        <v/>
      </c>
      <c r="DO408" s="412" t="str">
        <f t="shared" si="570"/>
        <v/>
      </c>
    </row>
    <row r="409" spans="1:119" s="157" customFormat="1" ht="18" hidden="1" customHeight="1">
      <c r="A409" s="161" t="str">
        <f t="shared" si="501"/>
        <v/>
      </c>
      <c r="B409" s="158"/>
      <c r="C409" s="31" t="str">
        <f>IF(B409="","",VLOOKUP(B409,学連登録!$C$2:$G$3000,2,FALSE))</f>
        <v/>
      </c>
      <c r="D409" s="32" t="str">
        <f>IF(B409="","",VLOOKUP(B409,学連登録!$C$2:$G$3000,3,FALSE))</f>
        <v/>
      </c>
      <c r="E409" s="33" t="str">
        <f>IF(B409="","",VLOOKUP(B409,学連登録!$C$2:$G$3000,4,FALSE))</f>
        <v/>
      </c>
      <c r="F409" s="383" t="str">
        <f>IF(B409="","",VLOOKUP(B409,学連登録!$C$2:$I$3000,7,FALSE))</f>
        <v/>
      </c>
      <c r="G409" s="160"/>
      <c r="H409" s="905"/>
      <c r="I409" s="907"/>
      <c r="J409" s="160"/>
      <c r="K409" s="905"/>
      <c r="L409" s="906"/>
      <c r="M409" s="160"/>
      <c r="N409" s="819"/>
      <c r="O409" s="820"/>
      <c r="P409" s="159"/>
      <c r="Q409" s="905"/>
      <c r="R409" s="906"/>
      <c r="S409" s="159"/>
      <c r="T409" s="905"/>
      <c r="U409" s="906"/>
      <c r="V409" s="103" t="str">
        <f>IF(B409="","",VLOOKUP(B409,学連登録!$C$2:$H$3000,6,FALSE))</f>
        <v/>
      </c>
      <c r="Y409" s="118" t="str">
        <f t="shared" si="571"/>
        <v/>
      </c>
      <c r="Z409" s="97" t="str">
        <f>IF(G409="","",VLOOKUP(G409,種目名!$R$5:$T$104,3,0))</f>
        <v/>
      </c>
      <c r="AA409" s="99" t="str">
        <f>IF(J409="","",VLOOKUP(J409,種目名!$R$5:$T$104,3,0))</f>
        <v/>
      </c>
      <c r="AB409" s="119" t="str">
        <f>IF(M409="","",VLOOKUP(M409,種目名!$R$5:$T$104,3,0))</f>
        <v/>
      </c>
      <c r="AC409" s="119" t="str">
        <f>IF(P409="","",VLOOKUP(AF409,種目名!$R$5:$T$104,3,0))</f>
        <v/>
      </c>
      <c r="AD409" s="120" t="str">
        <f>IF(S409="","",VLOOKUP(AI409,種目名!$R$5:$T$104,3,0))</f>
        <v/>
      </c>
      <c r="AE409" s="117">
        <f t="shared" si="572"/>
        <v>0</v>
      </c>
      <c r="AF409" s="157" t="str">
        <f t="shared" si="573"/>
        <v/>
      </c>
      <c r="AG409" s="157" t="str">
        <f t="shared" si="574"/>
        <v/>
      </c>
      <c r="AH409" s="157">
        <f t="shared" si="575"/>
        <v>0</v>
      </c>
      <c r="AI409" s="157" t="str">
        <f t="shared" si="576"/>
        <v/>
      </c>
      <c r="AJ409" s="157" t="str">
        <f t="shared" si="577"/>
        <v/>
      </c>
      <c r="AK409" s="390"/>
      <c r="AL409" s="171">
        <f t="shared" si="505"/>
        <v>0</v>
      </c>
      <c r="AM409" s="399">
        <f t="shared" si="506"/>
        <v>0</v>
      </c>
      <c r="AN409" s="399">
        <f>COUNTIF($B$12:B409,B409)</f>
        <v>0</v>
      </c>
      <c r="AO409" s="399"/>
      <c r="AP409" s="399" t="str">
        <f t="shared" si="507"/>
        <v/>
      </c>
      <c r="AQ409" s="399" t="str">
        <f t="shared" si="507"/>
        <v/>
      </c>
      <c r="AR409" s="399" t="str">
        <f t="shared" si="507"/>
        <v/>
      </c>
      <c r="AS409" s="399" t="str">
        <f t="shared" si="507"/>
        <v/>
      </c>
      <c r="AT409" s="399">
        <f t="shared" si="508"/>
        <v>0</v>
      </c>
      <c r="AU409" s="399" t="str">
        <f t="shared" si="509"/>
        <v/>
      </c>
      <c r="AV409" s="399" t="str">
        <f t="shared" si="510"/>
        <v/>
      </c>
      <c r="AW409" s="399" t="str">
        <f t="shared" si="511"/>
        <v/>
      </c>
      <c r="AX409" s="399" t="str">
        <f t="shared" si="512"/>
        <v/>
      </c>
      <c r="AY409" s="399" t="str">
        <f t="shared" si="513"/>
        <v/>
      </c>
      <c r="AZ409" s="399" t="str">
        <f t="shared" si="500"/>
        <v/>
      </c>
      <c r="BA409" s="399" t="str">
        <f t="shared" si="500"/>
        <v/>
      </c>
      <c r="BB409" s="399" t="str">
        <f t="shared" si="500"/>
        <v/>
      </c>
      <c r="BC409" s="399" t="str">
        <f t="shared" si="500"/>
        <v/>
      </c>
      <c r="BD409" s="403" t="str">
        <f t="shared" si="500"/>
        <v/>
      </c>
      <c r="BE409" s="393">
        <f t="shared" si="514"/>
        <v>0</v>
      </c>
      <c r="BG409" s="399">
        <f t="shared" si="515"/>
        <v>0</v>
      </c>
      <c r="BH409" s="399">
        <f t="shared" si="516"/>
        <v>0</v>
      </c>
      <c r="BI409" s="412">
        <f t="shared" si="517"/>
        <v>0</v>
      </c>
      <c r="BJ409" s="413">
        <f t="shared" si="502"/>
        <v>0</v>
      </c>
      <c r="BK409" s="398" t="str">
        <f t="shared" si="503"/>
        <v>0</v>
      </c>
      <c r="BL409" s="398" t="str">
        <f t="shared" si="504"/>
        <v>0</v>
      </c>
      <c r="BM409" s="412">
        <f t="shared" si="518"/>
        <v>0</v>
      </c>
      <c r="BN409" s="412" t="str">
        <f t="shared" si="519"/>
        <v>0m0</v>
      </c>
      <c r="BO409" s="399">
        <f t="shared" si="520"/>
        <v>0</v>
      </c>
      <c r="BP409" s="399">
        <f t="shared" si="521"/>
        <v>0</v>
      </c>
      <c r="BQ409" s="412">
        <f t="shared" si="522"/>
        <v>0</v>
      </c>
      <c r="BR409" s="413">
        <f t="shared" si="523"/>
        <v>0</v>
      </c>
      <c r="BS409" s="398" t="str">
        <f t="shared" si="524"/>
        <v>0</v>
      </c>
      <c r="BT409" s="398" t="str">
        <f t="shared" si="525"/>
        <v>0</v>
      </c>
      <c r="BU409" s="412">
        <f t="shared" si="526"/>
        <v>0</v>
      </c>
      <c r="BV409" s="412" t="str">
        <f t="shared" si="527"/>
        <v>0m0</v>
      </c>
      <c r="BW409" s="399">
        <f t="shared" si="528"/>
        <v>0</v>
      </c>
      <c r="BX409" s="399">
        <f t="shared" si="529"/>
        <v>0</v>
      </c>
      <c r="BY409" s="412">
        <f t="shared" si="530"/>
        <v>0</v>
      </c>
      <c r="BZ409" s="413">
        <f t="shared" si="531"/>
        <v>0</v>
      </c>
      <c r="CA409" s="398" t="str">
        <f t="shared" si="532"/>
        <v>0</v>
      </c>
      <c r="CB409" s="398" t="str">
        <f t="shared" si="533"/>
        <v>0</v>
      </c>
      <c r="CC409" s="412">
        <f t="shared" si="534"/>
        <v>0</v>
      </c>
      <c r="CD409" s="412" t="str">
        <f t="shared" si="535"/>
        <v>0m0</v>
      </c>
      <c r="CE409" s="399">
        <f t="shared" si="536"/>
        <v>0</v>
      </c>
      <c r="CF409" s="399">
        <f t="shared" si="537"/>
        <v>0</v>
      </c>
      <c r="CG409" s="412">
        <f t="shared" si="538"/>
        <v>0</v>
      </c>
      <c r="CH409" s="413">
        <f t="shared" si="539"/>
        <v>0</v>
      </c>
      <c r="CI409" s="398" t="str">
        <f t="shared" si="540"/>
        <v>0</v>
      </c>
      <c r="CJ409" s="398" t="str">
        <f t="shared" si="541"/>
        <v>0</v>
      </c>
      <c r="CK409" s="412">
        <f t="shared" si="542"/>
        <v>0</v>
      </c>
      <c r="CL409" s="412" t="str">
        <f t="shared" si="543"/>
        <v>0m0</v>
      </c>
      <c r="CM409" s="399">
        <f t="shared" si="544"/>
        <v>0</v>
      </c>
      <c r="CN409" s="399">
        <f t="shared" si="545"/>
        <v>0</v>
      </c>
      <c r="CO409" s="412">
        <f t="shared" si="546"/>
        <v>0</v>
      </c>
      <c r="CP409" s="413">
        <f t="shared" si="547"/>
        <v>0</v>
      </c>
      <c r="CQ409" s="398" t="str">
        <f t="shared" si="548"/>
        <v>0</v>
      </c>
      <c r="CR409" s="398" t="str">
        <f t="shared" si="549"/>
        <v>0</v>
      </c>
      <c r="CS409" s="412">
        <f t="shared" si="550"/>
        <v>0</v>
      </c>
      <c r="CT409" s="412" t="str">
        <f t="shared" si="551"/>
        <v>0m0</v>
      </c>
      <c r="CU409" s="412">
        <f t="shared" si="552"/>
        <v>0</v>
      </c>
      <c r="CV409" s="412">
        <f t="shared" si="553"/>
        <v>0</v>
      </c>
      <c r="CW409" s="412">
        <f t="shared" si="554"/>
        <v>0</v>
      </c>
      <c r="CX409" s="412">
        <f t="shared" si="555"/>
        <v>0</v>
      </c>
      <c r="CY409" s="412">
        <f t="shared" si="556"/>
        <v>0</v>
      </c>
      <c r="CZ409" s="412" t="str">
        <f t="shared" si="557"/>
        <v/>
      </c>
      <c r="DA409" s="412" t="str">
        <f t="shared" si="558"/>
        <v/>
      </c>
      <c r="DB409" s="412" t="str">
        <f t="shared" si="559"/>
        <v/>
      </c>
      <c r="DC409" s="412" t="str">
        <f t="shared" si="560"/>
        <v/>
      </c>
      <c r="DD409" s="412" t="str">
        <f t="shared" si="561"/>
        <v/>
      </c>
      <c r="DE409" s="412"/>
      <c r="DF409" s="411"/>
      <c r="DG409" s="412" t="str">
        <f t="shared" si="562"/>
        <v/>
      </c>
      <c r="DH409" s="412" t="str">
        <f t="shared" si="563"/>
        <v/>
      </c>
      <c r="DI409" s="412">
        <f t="shared" si="564"/>
        <v>0</v>
      </c>
      <c r="DJ409" s="412" t="str">
        <f t="shared" si="565"/>
        <v/>
      </c>
      <c r="DK409" s="412" t="str">
        <f t="shared" si="566"/>
        <v/>
      </c>
      <c r="DL409" s="412" t="str">
        <f t="shared" si="567"/>
        <v/>
      </c>
      <c r="DM409" s="412" t="str">
        <f t="shared" si="568"/>
        <v/>
      </c>
      <c r="DN409" s="412" t="str">
        <f t="shared" si="569"/>
        <v/>
      </c>
      <c r="DO409" s="412" t="str">
        <f t="shared" si="570"/>
        <v/>
      </c>
    </row>
    <row r="410" spans="1:119" s="157" customFormat="1" ht="18" hidden="1" customHeight="1">
      <c r="A410" s="161" t="str">
        <f t="shared" si="501"/>
        <v/>
      </c>
      <c r="B410" s="158"/>
      <c r="C410" s="31" t="str">
        <f>IF(B410="","",VLOOKUP(B410,学連登録!$C$2:$G$3000,2,FALSE))</f>
        <v/>
      </c>
      <c r="D410" s="32" t="str">
        <f>IF(B410="","",VLOOKUP(B410,学連登録!$C$2:$G$3000,3,FALSE))</f>
        <v/>
      </c>
      <c r="E410" s="33" t="str">
        <f>IF(B410="","",VLOOKUP(B410,学連登録!$C$2:$G$3000,4,FALSE))</f>
        <v/>
      </c>
      <c r="F410" s="383" t="str">
        <f>IF(B410="","",VLOOKUP(B410,学連登録!$C$2:$I$3000,7,FALSE))</f>
        <v/>
      </c>
      <c r="G410" s="160"/>
      <c r="H410" s="905"/>
      <c r="I410" s="907"/>
      <c r="J410" s="160"/>
      <c r="K410" s="905"/>
      <c r="L410" s="906"/>
      <c r="M410" s="160"/>
      <c r="N410" s="819"/>
      <c r="O410" s="820"/>
      <c r="P410" s="159"/>
      <c r="Q410" s="905"/>
      <c r="R410" s="906"/>
      <c r="S410" s="159"/>
      <c r="T410" s="905"/>
      <c r="U410" s="906"/>
      <c r="V410" s="103" t="str">
        <f>IF(B410="","",VLOOKUP(B410,学連登録!$C$2:$H$3000,6,FALSE))</f>
        <v/>
      </c>
      <c r="Y410" s="118" t="str">
        <f t="shared" si="571"/>
        <v/>
      </c>
      <c r="Z410" s="97" t="str">
        <f>IF(G410="","",VLOOKUP(G410,種目名!$R$5:$T$104,3,0))</f>
        <v/>
      </c>
      <c r="AA410" s="99" t="str">
        <f>IF(J410="","",VLOOKUP(J410,種目名!$R$5:$T$104,3,0))</f>
        <v/>
      </c>
      <c r="AB410" s="119" t="str">
        <f>IF(M410="","",VLOOKUP(M410,種目名!$R$5:$T$104,3,0))</f>
        <v/>
      </c>
      <c r="AC410" s="119" t="str">
        <f>IF(P410="","",VLOOKUP(AF410,種目名!$R$5:$T$104,3,0))</f>
        <v/>
      </c>
      <c r="AD410" s="120" t="str">
        <f>IF(S410="","",VLOOKUP(AI410,種目名!$R$5:$T$104,3,0))</f>
        <v/>
      </c>
      <c r="AE410" s="117">
        <f t="shared" si="572"/>
        <v>0</v>
      </c>
      <c r="AF410" s="157" t="str">
        <f t="shared" si="573"/>
        <v/>
      </c>
      <c r="AG410" s="157" t="str">
        <f t="shared" si="574"/>
        <v/>
      </c>
      <c r="AH410" s="157">
        <f t="shared" si="575"/>
        <v>0</v>
      </c>
      <c r="AI410" s="157" t="str">
        <f t="shared" si="576"/>
        <v/>
      </c>
      <c r="AJ410" s="157" t="str">
        <f t="shared" si="577"/>
        <v/>
      </c>
      <c r="AK410" s="390"/>
      <c r="AL410" s="171">
        <f t="shared" si="505"/>
        <v>0</v>
      </c>
      <c r="AM410" s="399">
        <f t="shared" si="506"/>
        <v>0</v>
      </c>
      <c r="AN410" s="399">
        <f>COUNTIF($B$12:B410,B410)</f>
        <v>0</v>
      </c>
      <c r="AO410" s="399"/>
      <c r="AP410" s="399" t="str">
        <f t="shared" si="507"/>
        <v/>
      </c>
      <c r="AQ410" s="399" t="str">
        <f t="shared" si="507"/>
        <v/>
      </c>
      <c r="AR410" s="399" t="str">
        <f t="shared" si="507"/>
        <v/>
      </c>
      <c r="AS410" s="399" t="str">
        <f t="shared" si="507"/>
        <v/>
      </c>
      <c r="AT410" s="399">
        <f t="shared" si="508"/>
        <v>0</v>
      </c>
      <c r="AU410" s="399" t="str">
        <f t="shared" si="509"/>
        <v/>
      </c>
      <c r="AV410" s="399" t="str">
        <f t="shared" si="510"/>
        <v/>
      </c>
      <c r="AW410" s="399" t="str">
        <f t="shared" si="511"/>
        <v/>
      </c>
      <c r="AX410" s="399" t="str">
        <f t="shared" si="512"/>
        <v/>
      </c>
      <c r="AY410" s="399" t="str">
        <f t="shared" si="513"/>
        <v/>
      </c>
      <c r="AZ410" s="399" t="str">
        <f t="shared" si="500"/>
        <v/>
      </c>
      <c r="BA410" s="399" t="str">
        <f t="shared" si="500"/>
        <v/>
      </c>
      <c r="BB410" s="399" t="str">
        <f t="shared" si="500"/>
        <v/>
      </c>
      <c r="BC410" s="399" t="str">
        <f t="shared" si="500"/>
        <v/>
      </c>
      <c r="BD410" s="403" t="str">
        <f t="shared" si="500"/>
        <v/>
      </c>
      <c r="BE410" s="393">
        <f t="shared" si="514"/>
        <v>0</v>
      </c>
      <c r="BG410" s="399">
        <f t="shared" si="515"/>
        <v>0</v>
      </c>
      <c r="BH410" s="399">
        <f t="shared" si="516"/>
        <v>0</v>
      </c>
      <c r="BI410" s="412">
        <f t="shared" si="517"/>
        <v>0</v>
      </c>
      <c r="BJ410" s="413">
        <f t="shared" si="502"/>
        <v>0</v>
      </c>
      <c r="BK410" s="398" t="str">
        <f t="shared" si="503"/>
        <v>0</v>
      </c>
      <c r="BL410" s="398" t="str">
        <f t="shared" si="504"/>
        <v>0</v>
      </c>
      <c r="BM410" s="412">
        <f t="shared" si="518"/>
        <v>0</v>
      </c>
      <c r="BN410" s="412" t="str">
        <f t="shared" si="519"/>
        <v>0m0</v>
      </c>
      <c r="BO410" s="399">
        <f t="shared" si="520"/>
        <v>0</v>
      </c>
      <c r="BP410" s="399">
        <f t="shared" si="521"/>
        <v>0</v>
      </c>
      <c r="BQ410" s="412">
        <f t="shared" si="522"/>
        <v>0</v>
      </c>
      <c r="BR410" s="413">
        <f t="shared" si="523"/>
        <v>0</v>
      </c>
      <c r="BS410" s="398" t="str">
        <f t="shared" si="524"/>
        <v>0</v>
      </c>
      <c r="BT410" s="398" t="str">
        <f t="shared" si="525"/>
        <v>0</v>
      </c>
      <c r="BU410" s="412">
        <f t="shared" si="526"/>
        <v>0</v>
      </c>
      <c r="BV410" s="412" t="str">
        <f t="shared" si="527"/>
        <v>0m0</v>
      </c>
      <c r="BW410" s="399">
        <f t="shared" si="528"/>
        <v>0</v>
      </c>
      <c r="BX410" s="399">
        <f t="shared" si="529"/>
        <v>0</v>
      </c>
      <c r="BY410" s="412">
        <f t="shared" si="530"/>
        <v>0</v>
      </c>
      <c r="BZ410" s="413">
        <f t="shared" si="531"/>
        <v>0</v>
      </c>
      <c r="CA410" s="398" t="str">
        <f t="shared" si="532"/>
        <v>0</v>
      </c>
      <c r="CB410" s="398" t="str">
        <f t="shared" si="533"/>
        <v>0</v>
      </c>
      <c r="CC410" s="412">
        <f t="shared" si="534"/>
        <v>0</v>
      </c>
      <c r="CD410" s="412" t="str">
        <f t="shared" si="535"/>
        <v>0m0</v>
      </c>
      <c r="CE410" s="399">
        <f t="shared" si="536"/>
        <v>0</v>
      </c>
      <c r="CF410" s="399">
        <f t="shared" si="537"/>
        <v>0</v>
      </c>
      <c r="CG410" s="412">
        <f t="shared" si="538"/>
        <v>0</v>
      </c>
      <c r="CH410" s="413">
        <f t="shared" si="539"/>
        <v>0</v>
      </c>
      <c r="CI410" s="398" t="str">
        <f t="shared" si="540"/>
        <v>0</v>
      </c>
      <c r="CJ410" s="398" t="str">
        <f t="shared" si="541"/>
        <v>0</v>
      </c>
      <c r="CK410" s="412">
        <f t="shared" si="542"/>
        <v>0</v>
      </c>
      <c r="CL410" s="412" t="str">
        <f t="shared" si="543"/>
        <v>0m0</v>
      </c>
      <c r="CM410" s="399">
        <f t="shared" si="544"/>
        <v>0</v>
      </c>
      <c r="CN410" s="399">
        <f t="shared" si="545"/>
        <v>0</v>
      </c>
      <c r="CO410" s="412">
        <f t="shared" si="546"/>
        <v>0</v>
      </c>
      <c r="CP410" s="413">
        <f t="shared" si="547"/>
        <v>0</v>
      </c>
      <c r="CQ410" s="398" t="str">
        <f t="shared" si="548"/>
        <v>0</v>
      </c>
      <c r="CR410" s="398" t="str">
        <f t="shared" si="549"/>
        <v>0</v>
      </c>
      <c r="CS410" s="412">
        <f t="shared" si="550"/>
        <v>0</v>
      </c>
      <c r="CT410" s="412" t="str">
        <f t="shared" si="551"/>
        <v>0m0</v>
      </c>
      <c r="CU410" s="412">
        <f t="shared" si="552"/>
        <v>0</v>
      </c>
      <c r="CV410" s="412">
        <f t="shared" si="553"/>
        <v>0</v>
      </c>
      <c r="CW410" s="412">
        <f t="shared" si="554"/>
        <v>0</v>
      </c>
      <c r="CX410" s="412">
        <f t="shared" si="555"/>
        <v>0</v>
      </c>
      <c r="CY410" s="412">
        <f t="shared" si="556"/>
        <v>0</v>
      </c>
      <c r="CZ410" s="412" t="str">
        <f t="shared" si="557"/>
        <v/>
      </c>
      <c r="DA410" s="412" t="str">
        <f t="shared" si="558"/>
        <v/>
      </c>
      <c r="DB410" s="412" t="str">
        <f t="shared" si="559"/>
        <v/>
      </c>
      <c r="DC410" s="412" t="str">
        <f t="shared" si="560"/>
        <v/>
      </c>
      <c r="DD410" s="412" t="str">
        <f t="shared" si="561"/>
        <v/>
      </c>
      <c r="DE410" s="412"/>
      <c r="DF410" s="411"/>
      <c r="DG410" s="412" t="str">
        <f t="shared" si="562"/>
        <v/>
      </c>
      <c r="DH410" s="412" t="str">
        <f t="shared" si="563"/>
        <v/>
      </c>
      <c r="DI410" s="412">
        <f t="shared" si="564"/>
        <v>0</v>
      </c>
      <c r="DJ410" s="412" t="str">
        <f t="shared" si="565"/>
        <v/>
      </c>
      <c r="DK410" s="412" t="str">
        <f t="shared" si="566"/>
        <v/>
      </c>
      <c r="DL410" s="412" t="str">
        <f t="shared" si="567"/>
        <v/>
      </c>
      <c r="DM410" s="412" t="str">
        <f t="shared" si="568"/>
        <v/>
      </c>
      <c r="DN410" s="412" t="str">
        <f t="shared" si="569"/>
        <v/>
      </c>
      <c r="DO410" s="412" t="str">
        <f t="shared" si="570"/>
        <v/>
      </c>
    </row>
    <row r="411" spans="1:119" s="157" customFormat="1" ht="18" hidden="1" customHeight="1">
      <c r="A411" s="161" t="str">
        <f t="shared" si="501"/>
        <v/>
      </c>
      <c r="B411" s="158"/>
      <c r="C411" s="31" t="str">
        <f>IF(B411="","",VLOOKUP(B411,学連登録!$C$2:$G$3000,2,FALSE))</f>
        <v/>
      </c>
      <c r="D411" s="32" t="str">
        <f>IF(B411="","",VLOOKUP(B411,学連登録!$C$2:$G$3000,3,FALSE))</f>
        <v/>
      </c>
      <c r="E411" s="33" t="str">
        <f>IF(B411="","",VLOOKUP(B411,学連登録!$C$2:$G$3000,4,FALSE))</f>
        <v/>
      </c>
      <c r="F411" s="383" t="str">
        <f>IF(B411="","",VLOOKUP(B411,学連登録!$C$2:$I$3000,7,FALSE))</f>
        <v/>
      </c>
      <c r="G411" s="160"/>
      <c r="H411" s="905"/>
      <c r="I411" s="907"/>
      <c r="J411" s="160"/>
      <c r="K411" s="905"/>
      <c r="L411" s="906"/>
      <c r="M411" s="160"/>
      <c r="N411" s="819"/>
      <c r="O411" s="820"/>
      <c r="P411" s="159"/>
      <c r="Q411" s="905"/>
      <c r="R411" s="906"/>
      <c r="S411" s="159"/>
      <c r="T411" s="905"/>
      <c r="U411" s="906"/>
      <c r="V411" s="103" t="str">
        <f>IF(B411="","",VLOOKUP(B411,学連登録!$C$2:$H$3000,6,FALSE))</f>
        <v/>
      </c>
      <c r="Y411" s="118" t="str">
        <f t="shared" si="571"/>
        <v/>
      </c>
      <c r="Z411" s="97" t="str">
        <f>IF(G411="","",VLOOKUP(G411,種目名!$R$5:$T$104,3,0))</f>
        <v/>
      </c>
      <c r="AA411" s="99" t="str">
        <f>IF(J411="","",VLOOKUP(J411,種目名!$R$5:$T$104,3,0))</f>
        <v/>
      </c>
      <c r="AB411" s="119" t="str">
        <f>IF(M411="","",VLOOKUP(M411,種目名!$R$5:$T$104,3,0))</f>
        <v/>
      </c>
      <c r="AC411" s="119" t="str">
        <f>IF(P411="","",VLOOKUP(AF411,種目名!$R$5:$T$104,3,0))</f>
        <v/>
      </c>
      <c r="AD411" s="120" t="str">
        <f>IF(S411="","",VLOOKUP(AI411,種目名!$R$5:$T$104,3,0))</f>
        <v/>
      </c>
      <c r="AE411" s="117">
        <f t="shared" si="572"/>
        <v>0</v>
      </c>
      <c r="AF411" s="157" t="str">
        <f t="shared" si="573"/>
        <v/>
      </c>
      <c r="AG411" s="157" t="str">
        <f t="shared" si="574"/>
        <v/>
      </c>
      <c r="AH411" s="157">
        <f t="shared" si="575"/>
        <v>0</v>
      </c>
      <c r="AI411" s="157" t="str">
        <f t="shared" si="576"/>
        <v/>
      </c>
      <c r="AJ411" s="157" t="str">
        <f t="shared" si="577"/>
        <v/>
      </c>
      <c r="AK411" s="390"/>
      <c r="AL411" s="171">
        <f t="shared" si="505"/>
        <v>0</v>
      </c>
      <c r="AM411" s="399">
        <f t="shared" si="506"/>
        <v>0</v>
      </c>
      <c r="AN411" s="399">
        <f>COUNTIF($B$12:B411,B411)</f>
        <v>0</v>
      </c>
      <c r="AO411" s="399"/>
      <c r="AP411" s="399" t="str">
        <f t="shared" si="507"/>
        <v/>
      </c>
      <c r="AQ411" s="399" t="str">
        <f t="shared" si="507"/>
        <v/>
      </c>
      <c r="AR411" s="399" t="str">
        <f t="shared" si="507"/>
        <v/>
      </c>
      <c r="AS411" s="399" t="str">
        <f t="shared" si="507"/>
        <v/>
      </c>
      <c r="AT411" s="399">
        <f t="shared" si="508"/>
        <v>0</v>
      </c>
      <c r="AU411" s="399" t="str">
        <f t="shared" si="509"/>
        <v/>
      </c>
      <c r="AV411" s="399" t="str">
        <f t="shared" si="510"/>
        <v/>
      </c>
      <c r="AW411" s="399" t="str">
        <f t="shared" si="511"/>
        <v/>
      </c>
      <c r="AX411" s="399" t="str">
        <f t="shared" si="512"/>
        <v/>
      </c>
      <c r="AY411" s="399" t="str">
        <f t="shared" si="513"/>
        <v/>
      </c>
      <c r="AZ411" s="399" t="str">
        <f t="shared" si="500"/>
        <v/>
      </c>
      <c r="BA411" s="399" t="str">
        <f t="shared" si="500"/>
        <v/>
      </c>
      <c r="BB411" s="399" t="str">
        <f t="shared" si="500"/>
        <v/>
      </c>
      <c r="BC411" s="399" t="str">
        <f t="shared" si="500"/>
        <v/>
      </c>
      <c r="BD411" s="403" t="str">
        <f t="shared" si="500"/>
        <v/>
      </c>
      <c r="BE411" s="393">
        <f t="shared" si="514"/>
        <v>0</v>
      </c>
      <c r="BG411" s="399">
        <f t="shared" si="515"/>
        <v>0</v>
      </c>
      <c r="BH411" s="399">
        <f t="shared" si="516"/>
        <v>0</v>
      </c>
      <c r="BI411" s="412">
        <f t="shared" si="517"/>
        <v>0</v>
      </c>
      <c r="BJ411" s="413">
        <f t="shared" si="502"/>
        <v>0</v>
      </c>
      <c r="BK411" s="398" t="str">
        <f t="shared" si="503"/>
        <v>0</v>
      </c>
      <c r="BL411" s="398" t="str">
        <f t="shared" si="504"/>
        <v>0</v>
      </c>
      <c r="BM411" s="412">
        <f t="shared" si="518"/>
        <v>0</v>
      </c>
      <c r="BN411" s="412" t="str">
        <f t="shared" si="519"/>
        <v>0m0</v>
      </c>
      <c r="BO411" s="399">
        <f t="shared" si="520"/>
        <v>0</v>
      </c>
      <c r="BP411" s="399">
        <f t="shared" si="521"/>
        <v>0</v>
      </c>
      <c r="BQ411" s="412">
        <f t="shared" si="522"/>
        <v>0</v>
      </c>
      <c r="BR411" s="413">
        <f t="shared" si="523"/>
        <v>0</v>
      </c>
      <c r="BS411" s="398" t="str">
        <f t="shared" si="524"/>
        <v>0</v>
      </c>
      <c r="BT411" s="398" t="str">
        <f t="shared" si="525"/>
        <v>0</v>
      </c>
      <c r="BU411" s="412">
        <f t="shared" si="526"/>
        <v>0</v>
      </c>
      <c r="BV411" s="412" t="str">
        <f t="shared" si="527"/>
        <v>0m0</v>
      </c>
      <c r="BW411" s="399">
        <f t="shared" si="528"/>
        <v>0</v>
      </c>
      <c r="BX411" s="399">
        <f t="shared" si="529"/>
        <v>0</v>
      </c>
      <c r="BY411" s="412">
        <f t="shared" si="530"/>
        <v>0</v>
      </c>
      <c r="BZ411" s="413">
        <f t="shared" si="531"/>
        <v>0</v>
      </c>
      <c r="CA411" s="398" t="str">
        <f t="shared" si="532"/>
        <v>0</v>
      </c>
      <c r="CB411" s="398" t="str">
        <f t="shared" si="533"/>
        <v>0</v>
      </c>
      <c r="CC411" s="412">
        <f t="shared" si="534"/>
        <v>0</v>
      </c>
      <c r="CD411" s="412" t="str">
        <f t="shared" si="535"/>
        <v>0m0</v>
      </c>
      <c r="CE411" s="399">
        <f t="shared" si="536"/>
        <v>0</v>
      </c>
      <c r="CF411" s="399">
        <f t="shared" si="537"/>
        <v>0</v>
      </c>
      <c r="CG411" s="412">
        <f t="shared" si="538"/>
        <v>0</v>
      </c>
      <c r="CH411" s="413">
        <f t="shared" si="539"/>
        <v>0</v>
      </c>
      <c r="CI411" s="398" t="str">
        <f t="shared" si="540"/>
        <v>0</v>
      </c>
      <c r="CJ411" s="398" t="str">
        <f t="shared" si="541"/>
        <v>0</v>
      </c>
      <c r="CK411" s="412">
        <f t="shared" si="542"/>
        <v>0</v>
      </c>
      <c r="CL411" s="412" t="str">
        <f t="shared" si="543"/>
        <v>0m0</v>
      </c>
      <c r="CM411" s="399">
        <f t="shared" si="544"/>
        <v>0</v>
      </c>
      <c r="CN411" s="399">
        <f t="shared" si="545"/>
        <v>0</v>
      </c>
      <c r="CO411" s="412">
        <f t="shared" si="546"/>
        <v>0</v>
      </c>
      <c r="CP411" s="413">
        <f t="shared" si="547"/>
        <v>0</v>
      </c>
      <c r="CQ411" s="398" t="str">
        <f t="shared" si="548"/>
        <v>0</v>
      </c>
      <c r="CR411" s="398" t="str">
        <f t="shared" si="549"/>
        <v>0</v>
      </c>
      <c r="CS411" s="412">
        <f t="shared" si="550"/>
        <v>0</v>
      </c>
      <c r="CT411" s="412" t="str">
        <f t="shared" si="551"/>
        <v>0m0</v>
      </c>
      <c r="CU411" s="412">
        <f t="shared" si="552"/>
        <v>0</v>
      </c>
      <c r="CV411" s="412">
        <f t="shared" si="553"/>
        <v>0</v>
      </c>
      <c r="CW411" s="412">
        <f t="shared" si="554"/>
        <v>0</v>
      </c>
      <c r="CX411" s="412">
        <f t="shared" si="555"/>
        <v>0</v>
      </c>
      <c r="CY411" s="412">
        <f t="shared" si="556"/>
        <v>0</v>
      </c>
      <c r="CZ411" s="412" t="str">
        <f t="shared" si="557"/>
        <v/>
      </c>
      <c r="DA411" s="412" t="str">
        <f t="shared" si="558"/>
        <v/>
      </c>
      <c r="DB411" s="412" t="str">
        <f t="shared" si="559"/>
        <v/>
      </c>
      <c r="DC411" s="412" t="str">
        <f t="shared" si="560"/>
        <v/>
      </c>
      <c r="DD411" s="412" t="str">
        <f t="shared" si="561"/>
        <v/>
      </c>
      <c r="DE411" s="412"/>
      <c r="DF411" s="411"/>
      <c r="DG411" s="412" t="str">
        <f t="shared" si="562"/>
        <v/>
      </c>
      <c r="DH411" s="412" t="str">
        <f t="shared" si="563"/>
        <v/>
      </c>
      <c r="DI411" s="412">
        <f t="shared" si="564"/>
        <v>0</v>
      </c>
      <c r="DJ411" s="412" t="str">
        <f t="shared" si="565"/>
        <v/>
      </c>
      <c r="DK411" s="412" t="str">
        <f t="shared" si="566"/>
        <v/>
      </c>
      <c r="DL411" s="412" t="str">
        <f t="shared" si="567"/>
        <v/>
      </c>
      <c r="DM411" s="412" t="str">
        <f t="shared" si="568"/>
        <v/>
      </c>
      <c r="DN411" s="412" t="str">
        <f t="shared" si="569"/>
        <v/>
      </c>
      <c r="DO411" s="412" t="str">
        <f t="shared" si="570"/>
        <v/>
      </c>
    </row>
    <row r="412" spans="1:119" s="157" customFormat="1" ht="18" hidden="1" customHeight="1">
      <c r="A412" s="161" t="str">
        <f t="shared" si="501"/>
        <v/>
      </c>
      <c r="B412" s="158"/>
      <c r="C412" s="31" t="str">
        <f>IF(B412="","",VLOOKUP(B412,学連登録!$C$2:$G$3000,2,FALSE))</f>
        <v/>
      </c>
      <c r="D412" s="32" t="str">
        <f>IF(B412="","",VLOOKUP(B412,学連登録!$C$2:$G$3000,3,FALSE))</f>
        <v/>
      </c>
      <c r="E412" s="33" t="str">
        <f>IF(B412="","",VLOOKUP(B412,学連登録!$C$2:$G$3000,4,FALSE))</f>
        <v/>
      </c>
      <c r="F412" s="383" t="str">
        <f>IF(B412="","",VLOOKUP(B412,学連登録!$C$2:$I$3000,7,FALSE))</f>
        <v/>
      </c>
      <c r="G412" s="160"/>
      <c r="H412" s="905"/>
      <c r="I412" s="907"/>
      <c r="J412" s="160"/>
      <c r="K412" s="905"/>
      <c r="L412" s="906"/>
      <c r="M412" s="160"/>
      <c r="N412" s="819"/>
      <c r="O412" s="820"/>
      <c r="P412" s="159"/>
      <c r="Q412" s="905"/>
      <c r="R412" s="906"/>
      <c r="S412" s="159"/>
      <c r="T412" s="905"/>
      <c r="U412" s="906"/>
      <c r="V412" s="103" t="str">
        <f>IF(B412="","",VLOOKUP(B412,学連登録!$C$2:$H$3000,6,FALSE))</f>
        <v/>
      </c>
      <c r="Y412" s="118" t="str">
        <f t="shared" si="571"/>
        <v/>
      </c>
      <c r="Z412" s="97" t="str">
        <f>IF(G412="","",VLOOKUP(G412,種目名!$R$5:$T$104,3,0))</f>
        <v/>
      </c>
      <c r="AA412" s="99" t="str">
        <f>IF(J412="","",VLOOKUP(J412,種目名!$R$5:$T$104,3,0))</f>
        <v/>
      </c>
      <c r="AB412" s="119" t="str">
        <f>IF(M412="","",VLOOKUP(M412,種目名!$R$5:$T$104,3,0))</f>
        <v/>
      </c>
      <c r="AC412" s="119" t="str">
        <f>IF(P412="","",VLOOKUP(AF412,種目名!$R$5:$T$104,3,0))</f>
        <v/>
      </c>
      <c r="AD412" s="120" t="str">
        <f>IF(S412="","",VLOOKUP(AI412,種目名!$R$5:$T$104,3,0))</f>
        <v/>
      </c>
      <c r="AE412" s="117">
        <f t="shared" si="572"/>
        <v>0</v>
      </c>
      <c r="AF412" s="157" t="str">
        <f t="shared" si="573"/>
        <v/>
      </c>
      <c r="AG412" s="157" t="str">
        <f t="shared" si="574"/>
        <v/>
      </c>
      <c r="AH412" s="157">
        <f t="shared" si="575"/>
        <v>0</v>
      </c>
      <c r="AI412" s="157" t="str">
        <f t="shared" si="576"/>
        <v/>
      </c>
      <c r="AJ412" s="157" t="str">
        <f t="shared" si="577"/>
        <v/>
      </c>
      <c r="AK412" s="390"/>
      <c r="AL412" s="171">
        <f t="shared" si="505"/>
        <v>0</v>
      </c>
      <c r="AM412" s="399">
        <f t="shared" si="506"/>
        <v>0</v>
      </c>
      <c r="AN412" s="399">
        <f>COUNTIF($B$12:B412,B412)</f>
        <v>0</v>
      </c>
      <c r="AO412" s="399"/>
      <c r="AP412" s="399" t="str">
        <f t="shared" si="507"/>
        <v/>
      </c>
      <c r="AQ412" s="399" t="str">
        <f t="shared" si="507"/>
        <v/>
      </c>
      <c r="AR412" s="399" t="str">
        <f t="shared" si="507"/>
        <v/>
      </c>
      <c r="AS412" s="399" t="str">
        <f t="shared" si="507"/>
        <v/>
      </c>
      <c r="AT412" s="399">
        <f t="shared" si="508"/>
        <v>0</v>
      </c>
      <c r="AU412" s="399" t="str">
        <f t="shared" si="509"/>
        <v/>
      </c>
      <c r="AV412" s="399" t="str">
        <f t="shared" si="510"/>
        <v/>
      </c>
      <c r="AW412" s="399" t="str">
        <f t="shared" si="511"/>
        <v/>
      </c>
      <c r="AX412" s="399" t="str">
        <f t="shared" si="512"/>
        <v/>
      </c>
      <c r="AY412" s="399" t="str">
        <f t="shared" si="513"/>
        <v/>
      </c>
      <c r="AZ412" s="399" t="str">
        <f t="shared" si="500"/>
        <v/>
      </c>
      <c r="BA412" s="399" t="str">
        <f t="shared" si="500"/>
        <v/>
      </c>
      <c r="BB412" s="399" t="str">
        <f t="shared" si="500"/>
        <v/>
      </c>
      <c r="BC412" s="399" t="str">
        <f t="shared" si="500"/>
        <v/>
      </c>
      <c r="BD412" s="403" t="str">
        <f t="shared" si="500"/>
        <v/>
      </c>
      <c r="BE412" s="393">
        <f t="shared" si="514"/>
        <v>0</v>
      </c>
      <c r="BG412" s="399">
        <f t="shared" si="515"/>
        <v>0</v>
      </c>
      <c r="BH412" s="399">
        <f t="shared" si="516"/>
        <v>0</v>
      </c>
      <c r="BI412" s="412">
        <f t="shared" si="517"/>
        <v>0</v>
      </c>
      <c r="BJ412" s="413">
        <f t="shared" si="502"/>
        <v>0</v>
      </c>
      <c r="BK412" s="398" t="str">
        <f t="shared" si="503"/>
        <v>0</v>
      </c>
      <c r="BL412" s="398" t="str">
        <f t="shared" si="504"/>
        <v>0</v>
      </c>
      <c r="BM412" s="412">
        <f t="shared" si="518"/>
        <v>0</v>
      </c>
      <c r="BN412" s="412" t="str">
        <f t="shared" si="519"/>
        <v>0m0</v>
      </c>
      <c r="BO412" s="399">
        <f t="shared" si="520"/>
        <v>0</v>
      </c>
      <c r="BP412" s="399">
        <f t="shared" si="521"/>
        <v>0</v>
      </c>
      <c r="BQ412" s="412">
        <f t="shared" si="522"/>
        <v>0</v>
      </c>
      <c r="BR412" s="413">
        <f t="shared" si="523"/>
        <v>0</v>
      </c>
      <c r="BS412" s="398" t="str">
        <f t="shared" si="524"/>
        <v>0</v>
      </c>
      <c r="BT412" s="398" t="str">
        <f t="shared" si="525"/>
        <v>0</v>
      </c>
      <c r="BU412" s="412">
        <f t="shared" si="526"/>
        <v>0</v>
      </c>
      <c r="BV412" s="412" t="str">
        <f t="shared" si="527"/>
        <v>0m0</v>
      </c>
      <c r="BW412" s="399">
        <f t="shared" si="528"/>
        <v>0</v>
      </c>
      <c r="BX412" s="399">
        <f t="shared" si="529"/>
        <v>0</v>
      </c>
      <c r="BY412" s="412">
        <f t="shared" si="530"/>
        <v>0</v>
      </c>
      <c r="BZ412" s="413">
        <f t="shared" si="531"/>
        <v>0</v>
      </c>
      <c r="CA412" s="398" t="str">
        <f t="shared" si="532"/>
        <v>0</v>
      </c>
      <c r="CB412" s="398" t="str">
        <f t="shared" si="533"/>
        <v>0</v>
      </c>
      <c r="CC412" s="412">
        <f t="shared" si="534"/>
        <v>0</v>
      </c>
      <c r="CD412" s="412" t="str">
        <f t="shared" si="535"/>
        <v>0m0</v>
      </c>
      <c r="CE412" s="399">
        <f t="shared" si="536"/>
        <v>0</v>
      </c>
      <c r="CF412" s="399">
        <f t="shared" si="537"/>
        <v>0</v>
      </c>
      <c r="CG412" s="412">
        <f t="shared" si="538"/>
        <v>0</v>
      </c>
      <c r="CH412" s="413">
        <f t="shared" si="539"/>
        <v>0</v>
      </c>
      <c r="CI412" s="398" t="str">
        <f t="shared" si="540"/>
        <v>0</v>
      </c>
      <c r="CJ412" s="398" t="str">
        <f t="shared" si="541"/>
        <v>0</v>
      </c>
      <c r="CK412" s="412">
        <f t="shared" si="542"/>
        <v>0</v>
      </c>
      <c r="CL412" s="412" t="str">
        <f t="shared" si="543"/>
        <v>0m0</v>
      </c>
      <c r="CM412" s="399">
        <f t="shared" si="544"/>
        <v>0</v>
      </c>
      <c r="CN412" s="399">
        <f t="shared" si="545"/>
        <v>0</v>
      </c>
      <c r="CO412" s="412">
        <f t="shared" si="546"/>
        <v>0</v>
      </c>
      <c r="CP412" s="413">
        <f t="shared" si="547"/>
        <v>0</v>
      </c>
      <c r="CQ412" s="398" t="str">
        <f t="shared" si="548"/>
        <v>0</v>
      </c>
      <c r="CR412" s="398" t="str">
        <f t="shared" si="549"/>
        <v>0</v>
      </c>
      <c r="CS412" s="412">
        <f t="shared" si="550"/>
        <v>0</v>
      </c>
      <c r="CT412" s="412" t="str">
        <f t="shared" si="551"/>
        <v>0m0</v>
      </c>
      <c r="CU412" s="412">
        <f t="shared" si="552"/>
        <v>0</v>
      </c>
      <c r="CV412" s="412">
        <f t="shared" si="553"/>
        <v>0</v>
      </c>
      <c r="CW412" s="412">
        <f t="shared" si="554"/>
        <v>0</v>
      </c>
      <c r="CX412" s="412">
        <f t="shared" si="555"/>
        <v>0</v>
      </c>
      <c r="CY412" s="412">
        <f t="shared" si="556"/>
        <v>0</v>
      </c>
      <c r="CZ412" s="412" t="str">
        <f t="shared" si="557"/>
        <v/>
      </c>
      <c r="DA412" s="412" t="str">
        <f t="shared" si="558"/>
        <v/>
      </c>
      <c r="DB412" s="412" t="str">
        <f t="shared" si="559"/>
        <v/>
      </c>
      <c r="DC412" s="412" t="str">
        <f t="shared" si="560"/>
        <v/>
      </c>
      <c r="DD412" s="412" t="str">
        <f t="shared" si="561"/>
        <v/>
      </c>
      <c r="DE412" s="412"/>
      <c r="DF412" s="411"/>
      <c r="DG412" s="412" t="str">
        <f t="shared" si="562"/>
        <v/>
      </c>
      <c r="DH412" s="412" t="str">
        <f t="shared" si="563"/>
        <v/>
      </c>
      <c r="DI412" s="412">
        <f t="shared" si="564"/>
        <v>0</v>
      </c>
      <c r="DJ412" s="412" t="str">
        <f t="shared" si="565"/>
        <v/>
      </c>
      <c r="DK412" s="412" t="str">
        <f t="shared" si="566"/>
        <v/>
      </c>
      <c r="DL412" s="412" t="str">
        <f t="shared" si="567"/>
        <v/>
      </c>
      <c r="DM412" s="412" t="str">
        <f t="shared" si="568"/>
        <v/>
      </c>
      <c r="DN412" s="412" t="str">
        <f t="shared" si="569"/>
        <v/>
      </c>
      <c r="DO412" s="412" t="str">
        <f t="shared" si="570"/>
        <v/>
      </c>
    </row>
    <row r="413" spans="1:119" s="157" customFormat="1" ht="18" hidden="1" customHeight="1">
      <c r="A413" s="161" t="str">
        <f t="shared" si="501"/>
        <v/>
      </c>
      <c r="B413" s="158"/>
      <c r="C413" s="31" t="str">
        <f>IF(B413="","",VLOOKUP(B413,学連登録!$C$2:$G$3000,2,FALSE))</f>
        <v/>
      </c>
      <c r="D413" s="32" t="str">
        <f>IF(B413="","",VLOOKUP(B413,学連登録!$C$2:$G$3000,3,FALSE))</f>
        <v/>
      </c>
      <c r="E413" s="33" t="str">
        <f>IF(B413="","",VLOOKUP(B413,学連登録!$C$2:$G$3000,4,FALSE))</f>
        <v/>
      </c>
      <c r="F413" s="383" t="str">
        <f>IF(B413="","",VLOOKUP(B413,学連登録!$C$2:$I$3000,7,FALSE))</f>
        <v/>
      </c>
      <c r="G413" s="160"/>
      <c r="H413" s="905"/>
      <c r="I413" s="907"/>
      <c r="J413" s="160"/>
      <c r="K413" s="905"/>
      <c r="L413" s="906"/>
      <c r="M413" s="160"/>
      <c r="N413" s="819"/>
      <c r="O413" s="820"/>
      <c r="P413" s="159"/>
      <c r="Q413" s="905"/>
      <c r="R413" s="906"/>
      <c r="S413" s="159"/>
      <c r="T413" s="905"/>
      <c r="U413" s="906"/>
      <c r="V413" s="103" t="str">
        <f>IF(B413="","",VLOOKUP(B413,学連登録!$C$2:$H$3000,6,FALSE))</f>
        <v/>
      </c>
      <c r="Y413" s="118" t="str">
        <f t="shared" si="571"/>
        <v/>
      </c>
      <c r="Z413" s="97" t="str">
        <f>IF(G413="","",VLOOKUP(G413,種目名!$R$5:$T$104,3,0))</f>
        <v/>
      </c>
      <c r="AA413" s="99" t="str">
        <f>IF(J413="","",VLOOKUP(J413,種目名!$R$5:$T$104,3,0))</f>
        <v/>
      </c>
      <c r="AB413" s="119" t="str">
        <f>IF(M413="","",VLOOKUP(M413,種目名!$R$5:$T$104,3,0))</f>
        <v/>
      </c>
      <c r="AC413" s="119" t="str">
        <f>IF(P413="","",VLOOKUP(AF413,種目名!$R$5:$T$104,3,0))</f>
        <v/>
      </c>
      <c r="AD413" s="120" t="str">
        <f>IF(S413="","",VLOOKUP(AI413,種目名!$R$5:$T$104,3,0))</f>
        <v/>
      </c>
      <c r="AE413" s="117">
        <f t="shared" si="572"/>
        <v>0</v>
      </c>
      <c r="AF413" s="157" t="str">
        <f t="shared" si="573"/>
        <v/>
      </c>
      <c r="AG413" s="157" t="str">
        <f t="shared" si="574"/>
        <v/>
      </c>
      <c r="AH413" s="157">
        <f t="shared" si="575"/>
        <v>0</v>
      </c>
      <c r="AI413" s="157" t="str">
        <f t="shared" si="576"/>
        <v/>
      </c>
      <c r="AJ413" s="157" t="str">
        <f t="shared" si="577"/>
        <v/>
      </c>
      <c r="AK413" s="390"/>
      <c r="AL413" s="171">
        <f t="shared" si="505"/>
        <v>0</v>
      </c>
      <c r="AM413" s="399">
        <f t="shared" si="506"/>
        <v>0</v>
      </c>
      <c r="AN413" s="399">
        <f>COUNTIF($B$12:B413,B413)</f>
        <v>0</v>
      </c>
      <c r="AO413" s="399"/>
      <c r="AP413" s="399" t="str">
        <f t="shared" si="507"/>
        <v/>
      </c>
      <c r="AQ413" s="399" t="str">
        <f t="shared" si="507"/>
        <v/>
      </c>
      <c r="AR413" s="399" t="str">
        <f t="shared" si="507"/>
        <v/>
      </c>
      <c r="AS413" s="399" t="str">
        <f t="shared" si="507"/>
        <v/>
      </c>
      <c r="AT413" s="399">
        <f t="shared" si="508"/>
        <v>0</v>
      </c>
      <c r="AU413" s="399" t="str">
        <f t="shared" si="509"/>
        <v/>
      </c>
      <c r="AV413" s="399" t="str">
        <f t="shared" si="510"/>
        <v/>
      </c>
      <c r="AW413" s="399" t="str">
        <f t="shared" si="511"/>
        <v/>
      </c>
      <c r="AX413" s="399" t="str">
        <f t="shared" si="512"/>
        <v/>
      </c>
      <c r="AY413" s="399" t="str">
        <f t="shared" si="513"/>
        <v/>
      </c>
      <c r="AZ413" s="399" t="str">
        <f t="shared" si="500"/>
        <v/>
      </c>
      <c r="BA413" s="399" t="str">
        <f t="shared" si="500"/>
        <v/>
      </c>
      <c r="BB413" s="399" t="str">
        <f t="shared" si="500"/>
        <v/>
      </c>
      <c r="BC413" s="399" t="str">
        <f t="shared" si="500"/>
        <v/>
      </c>
      <c r="BD413" s="403" t="str">
        <f t="shared" si="500"/>
        <v/>
      </c>
      <c r="BE413" s="393">
        <f t="shared" si="514"/>
        <v>0</v>
      </c>
      <c r="BG413" s="399">
        <f t="shared" si="515"/>
        <v>0</v>
      </c>
      <c r="BH413" s="399">
        <f t="shared" si="516"/>
        <v>0</v>
      </c>
      <c r="BI413" s="412">
        <f t="shared" si="517"/>
        <v>0</v>
      </c>
      <c r="BJ413" s="413">
        <f t="shared" si="502"/>
        <v>0</v>
      </c>
      <c r="BK413" s="398" t="str">
        <f t="shared" si="503"/>
        <v>0</v>
      </c>
      <c r="BL413" s="398" t="str">
        <f t="shared" si="504"/>
        <v>0</v>
      </c>
      <c r="BM413" s="412">
        <f t="shared" si="518"/>
        <v>0</v>
      </c>
      <c r="BN413" s="412" t="str">
        <f t="shared" si="519"/>
        <v>0m0</v>
      </c>
      <c r="BO413" s="399">
        <f t="shared" si="520"/>
        <v>0</v>
      </c>
      <c r="BP413" s="399">
        <f t="shared" si="521"/>
        <v>0</v>
      </c>
      <c r="BQ413" s="412">
        <f t="shared" si="522"/>
        <v>0</v>
      </c>
      <c r="BR413" s="413">
        <f t="shared" si="523"/>
        <v>0</v>
      </c>
      <c r="BS413" s="398" t="str">
        <f t="shared" si="524"/>
        <v>0</v>
      </c>
      <c r="BT413" s="398" t="str">
        <f t="shared" si="525"/>
        <v>0</v>
      </c>
      <c r="BU413" s="412">
        <f t="shared" si="526"/>
        <v>0</v>
      </c>
      <c r="BV413" s="412" t="str">
        <f t="shared" si="527"/>
        <v>0m0</v>
      </c>
      <c r="BW413" s="399">
        <f t="shared" si="528"/>
        <v>0</v>
      </c>
      <c r="BX413" s="399">
        <f t="shared" si="529"/>
        <v>0</v>
      </c>
      <c r="BY413" s="412">
        <f t="shared" si="530"/>
        <v>0</v>
      </c>
      <c r="BZ413" s="413">
        <f t="shared" si="531"/>
        <v>0</v>
      </c>
      <c r="CA413" s="398" t="str">
        <f t="shared" si="532"/>
        <v>0</v>
      </c>
      <c r="CB413" s="398" t="str">
        <f t="shared" si="533"/>
        <v>0</v>
      </c>
      <c r="CC413" s="412">
        <f t="shared" si="534"/>
        <v>0</v>
      </c>
      <c r="CD413" s="412" t="str">
        <f t="shared" si="535"/>
        <v>0m0</v>
      </c>
      <c r="CE413" s="399">
        <f t="shared" si="536"/>
        <v>0</v>
      </c>
      <c r="CF413" s="399">
        <f t="shared" si="537"/>
        <v>0</v>
      </c>
      <c r="CG413" s="412">
        <f t="shared" si="538"/>
        <v>0</v>
      </c>
      <c r="CH413" s="413">
        <f t="shared" si="539"/>
        <v>0</v>
      </c>
      <c r="CI413" s="398" t="str">
        <f t="shared" si="540"/>
        <v>0</v>
      </c>
      <c r="CJ413" s="398" t="str">
        <f t="shared" si="541"/>
        <v>0</v>
      </c>
      <c r="CK413" s="412">
        <f t="shared" si="542"/>
        <v>0</v>
      </c>
      <c r="CL413" s="412" t="str">
        <f t="shared" si="543"/>
        <v>0m0</v>
      </c>
      <c r="CM413" s="399">
        <f t="shared" si="544"/>
        <v>0</v>
      </c>
      <c r="CN413" s="399">
        <f t="shared" si="545"/>
        <v>0</v>
      </c>
      <c r="CO413" s="412">
        <f t="shared" si="546"/>
        <v>0</v>
      </c>
      <c r="CP413" s="413">
        <f t="shared" si="547"/>
        <v>0</v>
      </c>
      <c r="CQ413" s="398" t="str">
        <f t="shared" si="548"/>
        <v>0</v>
      </c>
      <c r="CR413" s="398" t="str">
        <f t="shared" si="549"/>
        <v>0</v>
      </c>
      <c r="CS413" s="412">
        <f t="shared" si="550"/>
        <v>0</v>
      </c>
      <c r="CT413" s="412" t="str">
        <f t="shared" si="551"/>
        <v>0m0</v>
      </c>
      <c r="CU413" s="412">
        <f t="shared" si="552"/>
        <v>0</v>
      </c>
      <c r="CV413" s="412">
        <f t="shared" si="553"/>
        <v>0</v>
      </c>
      <c r="CW413" s="412">
        <f t="shared" si="554"/>
        <v>0</v>
      </c>
      <c r="CX413" s="412">
        <f t="shared" si="555"/>
        <v>0</v>
      </c>
      <c r="CY413" s="412">
        <f t="shared" si="556"/>
        <v>0</v>
      </c>
      <c r="CZ413" s="412" t="str">
        <f t="shared" si="557"/>
        <v/>
      </c>
      <c r="DA413" s="412" t="str">
        <f t="shared" si="558"/>
        <v/>
      </c>
      <c r="DB413" s="412" t="str">
        <f t="shared" si="559"/>
        <v/>
      </c>
      <c r="DC413" s="412" t="str">
        <f t="shared" si="560"/>
        <v/>
      </c>
      <c r="DD413" s="412" t="str">
        <f t="shared" si="561"/>
        <v/>
      </c>
      <c r="DE413" s="412"/>
      <c r="DF413" s="411"/>
      <c r="DG413" s="412" t="str">
        <f t="shared" si="562"/>
        <v/>
      </c>
      <c r="DH413" s="412" t="str">
        <f t="shared" si="563"/>
        <v/>
      </c>
      <c r="DI413" s="412">
        <f t="shared" si="564"/>
        <v>0</v>
      </c>
      <c r="DJ413" s="412" t="str">
        <f t="shared" si="565"/>
        <v/>
      </c>
      <c r="DK413" s="412" t="str">
        <f t="shared" si="566"/>
        <v/>
      </c>
      <c r="DL413" s="412" t="str">
        <f t="shared" si="567"/>
        <v/>
      </c>
      <c r="DM413" s="412" t="str">
        <f t="shared" si="568"/>
        <v/>
      </c>
      <c r="DN413" s="412" t="str">
        <f t="shared" si="569"/>
        <v/>
      </c>
      <c r="DO413" s="412" t="str">
        <f t="shared" si="570"/>
        <v/>
      </c>
    </row>
    <row r="414" spans="1:119" s="157" customFormat="1" ht="18" hidden="1" customHeight="1">
      <c r="A414" s="161" t="str">
        <f t="shared" si="501"/>
        <v/>
      </c>
      <c r="B414" s="158"/>
      <c r="C414" s="31" t="str">
        <f>IF(B414="","",VLOOKUP(B414,学連登録!$C$2:$G$3000,2,FALSE))</f>
        <v/>
      </c>
      <c r="D414" s="32" t="str">
        <f>IF(B414="","",VLOOKUP(B414,学連登録!$C$2:$G$3000,3,FALSE))</f>
        <v/>
      </c>
      <c r="E414" s="33" t="str">
        <f>IF(B414="","",VLOOKUP(B414,学連登録!$C$2:$G$3000,4,FALSE))</f>
        <v/>
      </c>
      <c r="F414" s="383" t="str">
        <f>IF(B414="","",VLOOKUP(B414,学連登録!$C$2:$I$3000,7,FALSE))</f>
        <v/>
      </c>
      <c r="G414" s="160"/>
      <c r="H414" s="905"/>
      <c r="I414" s="907"/>
      <c r="J414" s="160"/>
      <c r="K414" s="905"/>
      <c r="L414" s="906"/>
      <c r="M414" s="160"/>
      <c r="N414" s="819"/>
      <c r="O414" s="820"/>
      <c r="P414" s="159"/>
      <c r="Q414" s="905"/>
      <c r="R414" s="906"/>
      <c r="S414" s="159"/>
      <c r="T414" s="905"/>
      <c r="U414" s="906"/>
      <c r="V414" s="103" t="str">
        <f>IF(B414="","",VLOOKUP(B414,学連登録!$C$2:$H$3000,6,FALSE))</f>
        <v/>
      </c>
      <c r="Y414" s="118" t="str">
        <f t="shared" si="571"/>
        <v/>
      </c>
      <c r="Z414" s="97" t="str">
        <f>IF(G414="","",VLOOKUP(G414,種目名!$R$5:$T$104,3,0))</f>
        <v/>
      </c>
      <c r="AA414" s="99" t="str">
        <f>IF(J414="","",VLOOKUP(J414,種目名!$R$5:$T$104,3,0))</f>
        <v/>
      </c>
      <c r="AB414" s="119" t="str">
        <f>IF(M414="","",VLOOKUP(M414,種目名!$R$5:$T$104,3,0))</f>
        <v/>
      </c>
      <c r="AC414" s="119" t="str">
        <f>IF(P414="","",VLOOKUP(AF414,種目名!$R$5:$T$104,3,0))</f>
        <v/>
      </c>
      <c r="AD414" s="120" t="str">
        <f>IF(S414="","",VLOOKUP(AI414,種目名!$R$5:$T$104,3,0))</f>
        <v/>
      </c>
      <c r="AE414" s="117">
        <f t="shared" si="572"/>
        <v>0</v>
      </c>
      <c r="AF414" s="157" t="str">
        <f t="shared" si="573"/>
        <v/>
      </c>
      <c r="AG414" s="157" t="str">
        <f t="shared" si="574"/>
        <v/>
      </c>
      <c r="AH414" s="157">
        <f t="shared" si="575"/>
        <v>0</v>
      </c>
      <c r="AI414" s="157" t="str">
        <f t="shared" si="576"/>
        <v/>
      </c>
      <c r="AJ414" s="157" t="str">
        <f t="shared" si="577"/>
        <v/>
      </c>
      <c r="AK414" s="390"/>
      <c r="AL414" s="171">
        <f t="shared" si="505"/>
        <v>0</v>
      </c>
      <c r="AM414" s="399">
        <f t="shared" si="506"/>
        <v>0</v>
      </c>
      <c r="AN414" s="399">
        <f>COUNTIF($B$12:B414,B414)</f>
        <v>0</v>
      </c>
      <c r="AO414" s="399"/>
      <c r="AP414" s="399" t="str">
        <f t="shared" si="507"/>
        <v/>
      </c>
      <c r="AQ414" s="399" t="str">
        <f t="shared" si="507"/>
        <v/>
      </c>
      <c r="AR414" s="399" t="str">
        <f t="shared" si="507"/>
        <v/>
      </c>
      <c r="AS414" s="399" t="str">
        <f t="shared" si="507"/>
        <v/>
      </c>
      <c r="AT414" s="399">
        <f t="shared" si="508"/>
        <v>0</v>
      </c>
      <c r="AU414" s="399" t="str">
        <f t="shared" si="509"/>
        <v/>
      </c>
      <c r="AV414" s="399" t="str">
        <f t="shared" si="510"/>
        <v/>
      </c>
      <c r="AW414" s="399" t="str">
        <f t="shared" si="511"/>
        <v/>
      </c>
      <c r="AX414" s="399" t="str">
        <f t="shared" si="512"/>
        <v/>
      </c>
      <c r="AY414" s="399" t="str">
        <f t="shared" si="513"/>
        <v/>
      </c>
      <c r="AZ414" s="399" t="str">
        <f t="shared" si="500"/>
        <v/>
      </c>
      <c r="BA414" s="399" t="str">
        <f t="shared" si="500"/>
        <v/>
      </c>
      <c r="BB414" s="399" t="str">
        <f t="shared" si="500"/>
        <v/>
      </c>
      <c r="BC414" s="399" t="str">
        <f t="shared" si="500"/>
        <v/>
      </c>
      <c r="BD414" s="403" t="str">
        <f t="shared" si="500"/>
        <v/>
      </c>
      <c r="BE414" s="393">
        <f t="shared" si="514"/>
        <v>0</v>
      </c>
      <c r="BG414" s="399">
        <f t="shared" si="515"/>
        <v>0</v>
      </c>
      <c r="BH414" s="399">
        <f t="shared" si="516"/>
        <v>0</v>
      </c>
      <c r="BI414" s="412">
        <f t="shared" si="517"/>
        <v>0</v>
      </c>
      <c r="BJ414" s="413">
        <f t="shared" si="502"/>
        <v>0</v>
      </c>
      <c r="BK414" s="398" t="str">
        <f t="shared" si="503"/>
        <v>0</v>
      </c>
      <c r="BL414" s="398" t="str">
        <f t="shared" si="504"/>
        <v>0</v>
      </c>
      <c r="BM414" s="412">
        <f t="shared" si="518"/>
        <v>0</v>
      </c>
      <c r="BN414" s="412" t="str">
        <f t="shared" si="519"/>
        <v>0m0</v>
      </c>
      <c r="BO414" s="399">
        <f t="shared" si="520"/>
        <v>0</v>
      </c>
      <c r="BP414" s="399">
        <f t="shared" si="521"/>
        <v>0</v>
      </c>
      <c r="BQ414" s="412">
        <f t="shared" si="522"/>
        <v>0</v>
      </c>
      <c r="BR414" s="413">
        <f t="shared" si="523"/>
        <v>0</v>
      </c>
      <c r="BS414" s="398" t="str">
        <f t="shared" si="524"/>
        <v>0</v>
      </c>
      <c r="BT414" s="398" t="str">
        <f t="shared" si="525"/>
        <v>0</v>
      </c>
      <c r="BU414" s="412">
        <f t="shared" si="526"/>
        <v>0</v>
      </c>
      <c r="BV414" s="412" t="str">
        <f t="shared" si="527"/>
        <v>0m0</v>
      </c>
      <c r="BW414" s="399">
        <f t="shared" si="528"/>
        <v>0</v>
      </c>
      <c r="BX414" s="399">
        <f t="shared" si="529"/>
        <v>0</v>
      </c>
      <c r="BY414" s="412">
        <f t="shared" si="530"/>
        <v>0</v>
      </c>
      <c r="BZ414" s="413">
        <f t="shared" si="531"/>
        <v>0</v>
      </c>
      <c r="CA414" s="398" t="str">
        <f t="shared" si="532"/>
        <v>0</v>
      </c>
      <c r="CB414" s="398" t="str">
        <f t="shared" si="533"/>
        <v>0</v>
      </c>
      <c r="CC414" s="412">
        <f t="shared" si="534"/>
        <v>0</v>
      </c>
      <c r="CD414" s="412" t="str">
        <f t="shared" si="535"/>
        <v>0m0</v>
      </c>
      <c r="CE414" s="399">
        <f t="shared" si="536"/>
        <v>0</v>
      </c>
      <c r="CF414" s="399">
        <f t="shared" si="537"/>
        <v>0</v>
      </c>
      <c r="CG414" s="412">
        <f t="shared" si="538"/>
        <v>0</v>
      </c>
      <c r="CH414" s="413">
        <f t="shared" si="539"/>
        <v>0</v>
      </c>
      <c r="CI414" s="398" t="str">
        <f t="shared" si="540"/>
        <v>0</v>
      </c>
      <c r="CJ414" s="398" t="str">
        <f t="shared" si="541"/>
        <v>0</v>
      </c>
      <c r="CK414" s="412">
        <f t="shared" si="542"/>
        <v>0</v>
      </c>
      <c r="CL414" s="412" t="str">
        <f t="shared" si="543"/>
        <v>0m0</v>
      </c>
      <c r="CM414" s="399">
        <f t="shared" si="544"/>
        <v>0</v>
      </c>
      <c r="CN414" s="399">
        <f t="shared" si="545"/>
        <v>0</v>
      </c>
      <c r="CO414" s="412">
        <f t="shared" si="546"/>
        <v>0</v>
      </c>
      <c r="CP414" s="413">
        <f t="shared" si="547"/>
        <v>0</v>
      </c>
      <c r="CQ414" s="398" t="str">
        <f t="shared" si="548"/>
        <v>0</v>
      </c>
      <c r="CR414" s="398" t="str">
        <f t="shared" si="549"/>
        <v>0</v>
      </c>
      <c r="CS414" s="412">
        <f t="shared" si="550"/>
        <v>0</v>
      </c>
      <c r="CT414" s="412" t="str">
        <f t="shared" si="551"/>
        <v>0m0</v>
      </c>
      <c r="CU414" s="412">
        <f t="shared" si="552"/>
        <v>0</v>
      </c>
      <c r="CV414" s="412">
        <f t="shared" si="553"/>
        <v>0</v>
      </c>
      <c r="CW414" s="412">
        <f t="shared" si="554"/>
        <v>0</v>
      </c>
      <c r="CX414" s="412">
        <f t="shared" si="555"/>
        <v>0</v>
      </c>
      <c r="CY414" s="412">
        <f t="shared" si="556"/>
        <v>0</v>
      </c>
      <c r="CZ414" s="412" t="str">
        <f t="shared" si="557"/>
        <v/>
      </c>
      <c r="DA414" s="412" t="str">
        <f t="shared" si="558"/>
        <v/>
      </c>
      <c r="DB414" s="412" t="str">
        <f t="shared" si="559"/>
        <v/>
      </c>
      <c r="DC414" s="412" t="str">
        <f t="shared" si="560"/>
        <v/>
      </c>
      <c r="DD414" s="412" t="str">
        <f t="shared" si="561"/>
        <v/>
      </c>
      <c r="DE414" s="412"/>
      <c r="DF414" s="411"/>
      <c r="DG414" s="412" t="str">
        <f t="shared" si="562"/>
        <v/>
      </c>
      <c r="DH414" s="412" t="str">
        <f t="shared" si="563"/>
        <v/>
      </c>
      <c r="DI414" s="412">
        <f t="shared" si="564"/>
        <v>0</v>
      </c>
      <c r="DJ414" s="412" t="str">
        <f t="shared" si="565"/>
        <v/>
      </c>
      <c r="DK414" s="412" t="str">
        <f t="shared" si="566"/>
        <v/>
      </c>
      <c r="DL414" s="412" t="str">
        <f t="shared" si="567"/>
        <v/>
      </c>
      <c r="DM414" s="412" t="str">
        <f t="shared" si="568"/>
        <v/>
      </c>
      <c r="DN414" s="412" t="str">
        <f t="shared" si="569"/>
        <v/>
      </c>
      <c r="DO414" s="412" t="str">
        <f t="shared" si="570"/>
        <v/>
      </c>
    </row>
    <row r="415" spans="1:119" s="157" customFormat="1" ht="18" hidden="1" customHeight="1">
      <c r="A415" s="161" t="str">
        <f t="shared" si="501"/>
        <v/>
      </c>
      <c r="B415" s="158"/>
      <c r="C415" s="31" t="str">
        <f>IF(B415="","",VLOOKUP(B415,学連登録!$C$2:$G$3000,2,FALSE))</f>
        <v/>
      </c>
      <c r="D415" s="32" t="str">
        <f>IF(B415="","",VLOOKUP(B415,学連登録!$C$2:$G$3000,3,FALSE))</f>
        <v/>
      </c>
      <c r="E415" s="33" t="str">
        <f>IF(B415="","",VLOOKUP(B415,学連登録!$C$2:$G$3000,4,FALSE))</f>
        <v/>
      </c>
      <c r="F415" s="383" t="str">
        <f>IF(B415="","",VLOOKUP(B415,学連登録!$C$2:$I$3000,7,FALSE))</f>
        <v/>
      </c>
      <c r="G415" s="160"/>
      <c r="H415" s="905"/>
      <c r="I415" s="907"/>
      <c r="J415" s="160"/>
      <c r="K415" s="905"/>
      <c r="L415" s="906"/>
      <c r="M415" s="160"/>
      <c r="N415" s="819"/>
      <c r="O415" s="820"/>
      <c r="P415" s="159"/>
      <c r="Q415" s="905"/>
      <c r="R415" s="906"/>
      <c r="S415" s="159"/>
      <c r="T415" s="905"/>
      <c r="U415" s="906"/>
      <c r="V415" s="103" t="str">
        <f>IF(B415="","",VLOOKUP(B415,学連登録!$C$2:$H$3000,6,FALSE))</f>
        <v/>
      </c>
      <c r="Y415" s="118" t="str">
        <f t="shared" si="571"/>
        <v/>
      </c>
      <c r="Z415" s="97" t="str">
        <f>IF(G415="","",VLOOKUP(G415,種目名!$R$5:$T$104,3,0))</f>
        <v/>
      </c>
      <c r="AA415" s="99" t="str">
        <f>IF(J415="","",VLOOKUP(J415,種目名!$R$5:$T$104,3,0))</f>
        <v/>
      </c>
      <c r="AB415" s="119" t="str">
        <f>IF(M415="","",VLOOKUP(M415,種目名!$R$5:$T$104,3,0))</f>
        <v/>
      </c>
      <c r="AC415" s="119" t="str">
        <f>IF(P415="","",VLOOKUP(AF415,種目名!$R$5:$T$104,3,0))</f>
        <v/>
      </c>
      <c r="AD415" s="120" t="str">
        <f>IF(S415="","",VLOOKUP(AI415,種目名!$R$5:$T$104,3,0))</f>
        <v/>
      </c>
      <c r="AE415" s="117">
        <f t="shared" si="572"/>
        <v>0</v>
      </c>
      <c r="AF415" s="157" t="str">
        <f t="shared" si="573"/>
        <v/>
      </c>
      <c r="AG415" s="157" t="str">
        <f t="shared" si="574"/>
        <v/>
      </c>
      <c r="AH415" s="157">
        <f t="shared" si="575"/>
        <v>0</v>
      </c>
      <c r="AI415" s="157" t="str">
        <f t="shared" si="576"/>
        <v/>
      </c>
      <c r="AJ415" s="157" t="str">
        <f t="shared" si="577"/>
        <v/>
      </c>
      <c r="AK415" s="390"/>
      <c r="AL415" s="171">
        <f t="shared" si="505"/>
        <v>0</v>
      </c>
      <c r="AM415" s="399">
        <f t="shared" si="506"/>
        <v>0</v>
      </c>
      <c r="AN415" s="399">
        <f>COUNTIF($B$12:B415,B415)</f>
        <v>0</v>
      </c>
      <c r="AO415" s="399"/>
      <c r="AP415" s="399" t="str">
        <f t="shared" si="507"/>
        <v/>
      </c>
      <c r="AQ415" s="399" t="str">
        <f t="shared" si="507"/>
        <v/>
      </c>
      <c r="AR415" s="399" t="str">
        <f t="shared" si="507"/>
        <v/>
      </c>
      <c r="AS415" s="399" t="str">
        <f t="shared" si="507"/>
        <v/>
      </c>
      <c r="AT415" s="399">
        <f t="shared" si="508"/>
        <v>0</v>
      </c>
      <c r="AU415" s="399" t="str">
        <f t="shared" si="509"/>
        <v/>
      </c>
      <c r="AV415" s="399" t="str">
        <f t="shared" si="510"/>
        <v/>
      </c>
      <c r="AW415" s="399" t="str">
        <f t="shared" si="511"/>
        <v/>
      </c>
      <c r="AX415" s="399" t="str">
        <f t="shared" si="512"/>
        <v/>
      </c>
      <c r="AY415" s="399" t="str">
        <f t="shared" si="513"/>
        <v/>
      </c>
      <c r="AZ415" s="399" t="str">
        <f t="shared" si="500"/>
        <v/>
      </c>
      <c r="BA415" s="399" t="str">
        <f t="shared" si="500"/>
        <v/>
      </c>
      <c r="BB415" s="399" t="str">
        <f t="shared" si="500"/>
        <v/>
      </c>
      <c r="BC415" s="399" t="str">
        <f t="shared" si="500"/>
        <v/>
      </c>
      <c r="BD415" s="403" t="str">
        <f t="shared" si="500"/>
        <v/>
      </c>
      <c r="BE415" s="393">
        <f t="shared" si="514"/>
        <v>0</v>
      </c>
      <c r="BG415" s="399">
        <f t="shared" si="515"/>
        <v>0</v>
      </c>
      <c r="BH415" s="399">
        <f t="shared" si="516"/>
        <v>0</v>
      </c>
      <c r="BI415" s="412">
        <f t="shared" si="517"/>
        <v>0</v>
      </c>
      <c r="BJ415" s="413">
        <f t="shared" si="502"/>
        <v>0</v>
      </c>
      <c r="BK415" s="398" t="str">
        <f t="shared" si="503"/>
        <v>0</v>
      </c>
      <c r="BL415" s="398" t="str">
        <f t="shared" si="504"/>
        <v>0</v>
      </c>
      <c r="BM415" s="412">
        <f t="shared" si="518"/>
        <v>0</v>
      </c>
      <c r="BN415" s="412" t="str">
        <f t="shared" si="519"/>
        <v>0m0</v>
      </c>
      <c r="BO415" s="399">
        <f t="shared" si="520"/>
        <v>0</v>
      </c>
      <c r="BP415" s="399">
        <f t="shared" si="521"/>
        <v>0</v>
      </c>
      <c r="BQ415" s="412">
        <f t="shared" si="522"/>
        <v>0</v>
      </c>
      <c r="BR415" s="413">
        <f t="shared" si="523"/>
        <v>0</v>
      </c>
      <c r="BS415" s="398" t="str">
        <f t="shared" si="524"/>
        <v>0</v>
      </c>
      <c r="BT415" s="398" t="str">
        <f t="shared" si="525"/>
        <v>0</v>
      </c>
      <c r="BU415" s="412">
        <f t="shared" si="526"/>
        <v>0</v>
      </c>
      <c r="BV415" s="412" t="str">
        <f t="shared" si="527"/>
        <v>0m0</v>
      </c>
      <c r="BW415" s="399">
        <f t="shared" si="528"/>
        <v>0</v>
      </c>
      <c r="BX415" s="399">
        <f t="shared" si="529"/>
        <v>0</v>
      </c>
      <c r="BY415" s="412">
        <f t="shared" si="530"/>
        <v>0</v>
      </c>
      <c r="BZ415" s="413">
        <f t="shared" si="531"/>
        <v>0</v>
      </c>
      <c r="CA415" s="398" t="str">
        <f t="shared" si="532"/>
        <v>0</v>
      </c>
      <c r="CB415" s="398" t="str">
        <f t="shared" si="533"/>
        <v>0</v>
      </c>
      <c r="CC415" s="412">
        <f t="shared" si="534"/>
        <v>0</v>
      </c>
      <c r="CD415" s="412" t="str">
        <f t="shared" si="535"/>
        <v>0m0</v>
      </c>
      <c r="CE415" s="399">
        <f t="shared" si="536"/>
        <v>0</v>
      </c>
      <c r="CF415" s="399">
        <f t="shared" si="537"/>
        <v>0</v>
      </c>
      <c r="CG415" s="412">
        <f t="shared" si="538"/>
        <v>0</v>
      </c>
      <c r="CH415" s="413">
        <f t="shared" si="539"/>
        <v>0</v>
      </c>
      <c r="CI415" s="398" t="str">
        <f t="shared" si="540"/>
        <v>0</v>
      </c>
      <c r="CJ415" s="398" t="str">
        <f t="shared" si="541"/>
        <v>0</v>
      </c>
      <c r="CK415" s="412">
        <f t="shared" si="542"/>
        <v>0</v>
      </c>
      <c r="CL415" s="412" t="str">
        <f t="shared" si="543"/>
        <v>0m0</v>
      </c>
      <c r="CM415" s="399">
        <f t="shared" si="544"/>
        <v>0</v>
      </c>
      <c r="CN415" s="399">
        <f t="shared" si="545"/>
        <v>0</v>
      </c>
      <c r="CO415" s="412">
        <f t="shared" si="546"/>
        <v>0</v>
      </c>
      <c r="CP415" s="413">
        <f t="shared" si="547"/>
        <v>0</v>
      </c>
      <c r="CQ415" s="398" t="str">
        <f t="shared" si="548"/>
        <v>0</v>
      </c>
      <c r="CR415" s="398" t="str">
        <f t="shared" si="549"/>
        <v>0</v>
      </c>
      <c r="CS415" s="412">
        <f t="shared" si="550"/>
        <v>0</v>
      </c>
      <c r="CT415" s="412" t="str">
        <f t="shared" si="551"/>
        <v>0m0</v>
      </c>
      <c r="CU415" s="412">
        <f t="shared" si="552"/>
        <v>0</v>
      </c>
      <c r="CV415" s="412">
        <f t="shared" si="553"/>
        <v>0</v>
      </c>
      <c r="CW415" s="412">
        <f t="shared" si="554"/>
        <v>0</v>
      </c>
      <c r="CX415" s="412">
        <f t="shared" si="555"/>
        <v>0</v>
      </c>
      <c r="CY415" s="412">
        <f t="shared" si="556"/>
        <v>0</v>
      </c>
      <c r="CZ415" s="412" t="str">
        <f t="shared" si="557"/>
        <v/>
      </c>
      <c r="DA415" s="412" t="str">
        <f t="shared" si="558"/>
        <v/>
      </c>
      <c r="DB415" s="412" t="str">
        <f t="shared" si="559"/>
        <v/>
      </c>
      <c r="DC415" s="412" t="str">
        <f t="shared" si="560"/>
        <v/>
      </c>
      <c r="DD415" s="412" t="str">
        <f t="shared" si="561"/>
        <v/>
      </c>
      <c r="DE415" s="412"/>
      <c r="DF415" s="411"/>
      <c r="DG415" s="412" t="str">
        <f t="shared" si="562"/>
        <v/>
      </c>
      <c r="DH415" s="412" t="str">
        <f t="shared" si="563"/>
        <v/>
      </c>
      <c r="DI415" s="412">
        <f t="shared" si="564"/>
        <v>0</v>
      </c>
      <c r="DJ415" s="412" t="str">
        <f t="shared" si="565"/>
        <v/>
      </c>
      <c r="DK415" s="412" t="str">
        <f t="shared" si="566"/>
        <v/>
      </c>
      <c r="DL415" s="412" t="str">
        <f t="shared" si="567"/>
        <v/>
      </c>
      <c r="DM415" s="412" t="str">
        <f t="shared" si="568"/>
        <v/>
      </c>
      <c r="DN415" s="412" t="str">
        <f t="shared" si="569"/>
        <v/>
      </c>
      <c r="DO415" s="412" t="str">
        <f t="shared" si="570"/>
        <v/>
      </c>
    </row>
    <row r="416" spans="1:119" s="157" customFormat="1" ht="18" hidden="1" customHeight="1">
      <c r="A416" s="161" t="str">
        <f t="shared" si="501"/>
        <v/>
      </c>
      <c r="B416" s="158"/>
      <c r="C416" s="31" t="str">
        <f>IF(B416="","",VLOOKUP(B416,学連登録!$C$2:$G$3000,2,FALSE))</f>
        <v/>
      </c>
      <c r="D416" s="32" t="str">
        <f>IF(B416="","",VLOOKUP(B416,学連登録!$C$2:$G$3000,3,FALSE))</f>
        <v/>
      </c>
      <c r="E416" s="33" t="str">
        <f>IF(B416="","",VLOOKUP(B416,学連登録!$C$2:$G$3000,4,FALSE))</f>
        <v/>
      </c>
      <c r="F416" s="383" t="str">
        <f>IF(B416="","",VLOOKUP(B416,学連登録!$C$2:$I$3000,7,FALSE))</f>
        <v/>
      </c>
      <c r="G416" s="160"/>
      <c r="H416" s="905"/>
      <c r="I416" s="907"/>
      <c r="J416" s="160"/>
      <c r="K416" s="905"/>
      <c r="L416" s="906"/>
      <c r="M416" s="160"/>
      <c r="N416" s="819"/>
      <c r="O416" s="820"/>
      <c r="P416" s="159"/>
      <c r="Q416" s="905"/>
      <c r="R416" s="906"/>
      <c r="S416" s="159"/>
      <c r="T416" s="905"/>
      <c r="U416" s="906"/>
      <c r="V416" s="103" t="str">
        <f>IF(B416="","",VLOOKUP(B416,学連登録!$C$2:$H$3000,6,FALSE))</f>
        <v/>
      </c>
      <c r="Y416" s="118" t="str">
        <f t="shared" si="571"/>
        <v/>
      </c>
      <c r="Z416" s="97" t="str">
        <f>IF(G416="","",VLOOKUP(G416,種目名!$R$5:$T$104,3,0))</f>
        <v/>
      </c>
      <c r="AA416" s="99" t="str">
        <f>IF(J416="","",VLOOKUP(J416,種目名!$R$5:$T$104,3,0))</f>
        <v/>
      </c>
      <c r="AB416" s="119" t="str">
        <f>IF(M416="","",VLOOKUP(M416,種目名!$R$5:$T$104,3,0))</f>
        <v/>
      </c>
      <c r="AC416" s="119" t="str">
        <f>IF(P416="","",VLOOKUP(AF416,種目名!$R$5:$T$104,3,0))</f>
        <v/>
      </c>
      <c r="AD416" s="120" t="str">
        <f>IF(S416="","",VLOOKUP(AI416,種目名!$R$5:$T$104,3,0))</f>
        <v/>
      </c>
      <c r="AE416" s="117">
        <f t="shared" si="572"/>
        <v>0</v>
      </c>
      <c r="AF416" s="157" t="str">
        <f t="shared" si="573"/>
        <v/>
      </c>
      <c r="AG416" s="157" t="str">
        <f t="shared" si="574"/>
        <v/>
      </c>
      <c r="AH416" s="157">
        <f t="shared" si="575"/>
        <v>0</v>
      </c>
      <c r="AI416" s="157" t="str">
        <f t="shared" si="576"/>
        <v/>
      </c>
      <c r="AJ416" s="157" t="str">
        <f t="shared" si="577"/>
        <v/>
      </c>
      <c r="AK416" s="390"/>
      <c r="AL416" s="171">
        <f t="shared" si="505"/>
        <v>0</v>
      </c>
      <c r="AM416" s="399">
        <f t="shared" si="506"/>
        <v>0</v>
      </c>
      <c r="AN416" s="399">
        <f>COUNTIF($B$12:B416,B416)</f>
        <v>0</v>
      </c>
      <c r="AO416" s="399"/>
      <c r="AP416" s="399" t="str">
        <f t="shared" si="507"/>
        <v/>
      </c>
      <c r="AQ416" s="399" t="str">
        <f t="shared" si="507"/>
        <v/>
      </c>
      <c r="AR416" s="399" t="str">
        <f t="shared" si="507"/>
        <v/>
      </c>
      <c r="AS416" s="399" t="str">
        <f t="shared" si="507"/>
        <v/>
      </c>
      <c r="AT416" s="399">
        <f t="shared" si="508"/>
        <v>0</v>
      </c>
      <c r="AU416" s="399" t="str">
        <f t="shared" si="509"/>
        <v/>
      </c>
      <c r="AV416" s="399" t="str">
        <f t="shared" si="510"/>
        <v/>
      </c>
      <c r="AW416" s="399" t="str">
        <f t="shared" si="511"/>
        <v/>
      </c>
      <c r="AX416" s="399" t="str">
        <f t="shared" si="512"/>
        <v/>
      </c>
      <c r="AY416" s="399" t="str">
        <f t="shared" si="513"/>
        <v/>
      </c>
      <c r="AZ416" s="399" t="str">
        <f t="shared" si="500"/>
        <v/>
      </c>
      <c r="BA416" s="399" t="str">
        <f t="shared" si="500"/>
        <v/>
      </c>
      <c r="BB416" s="399" t="str">
        <f t="shared" si="500"/>
        <v/>
      </c>
      <c r="BC416" s="399" t="str">
        <f t="shared" si="500"/>
        <v/>
      </c>
      <c r="BD416" s="403" t="str">
        <f t="shared" si="500"/>
        <v/>
      </c>
      <c r="BE416" s="393">
        <f t="shared" si="514"/>
        <v>0</v>
      </c>
      <c r="BG416" s="399">
        <f t="shared" si="515"/>
        <v>0</v>
      </c>
      <c r="BH416" s="399">
        <f t="shared" si="516"/>
        <v>0</v>
      </c>
      <c r="BI416" s="412">
        <f t="shared" si="517"/>
        <v>0</v>
      </c>
      <c r="BJ416" s="413">
        <f t="shared" si="502"/>
        <v>0</v>
      </c>
      <c r="BK416" s="398" t="str">
        <f t="shared" si="503"/>
        <v>0</v>
      </c>
      <c r="BL416" s="398" t="str">
        <f t="shared" si="504"/>
        <v>0</v>
      </c>
      <c r="BM416" s="412">
        <f t="shared" si="518"/>
        <v>0</v>
      </c>
      <c r="BN416" s="412" t="str">
        <f t="shared" si="519"/>
        <v>0m0</v>
      </c>
      <c r="BO416" s="399">
        <f t="shared" si="520"/>
        <v>0</v>
      </c>
      <c r="BP416" s="399">
        <f t="shared" si="521"/>
        <v>0</v>
      </c>
      <c r="BQ416" s="412">
        <f t="shared" si="522"/>
        <v>0</v>
      </c>
      <c r="BR416" s="413">
        <f t="shared" si="523"/>
        <v>0</v>
      </c>
      <c r="BS416" s="398" t="str">
        <f t="shared" si="524"/>
        <v>0</v>
      </c>
      <c r="BT416" s="398" t="str">
        <f t="shared" si="525"/>
        <v>0</v>
      </c>
      <c r="BU416" s="412">
        <f t="shared" si="526"/>
        <v>0</v>
      </c>
      <c r="BV416" s="412" t="str">
        <f t="shared" si="527"/>
        <v>0m0</v>
      </c>
      <c r="BW416" s="399">
        <f t="shared" si="528"/>
        <v>0</v>
      </c>
      <c r="BX416" s="399">
        <f t="shared" si="529"/>
        <v>0</v>
      </c>
      <c r="BY416" s="412">
        <f t="shared" si="530"/>
        <v>0</v>
      </c>
      <c r="BZ416" s="413">
        <f t="shared" si="531"/>
        <v>0</v>
      </c>
      <c r="CA416" s="398" t="str">
        <f t="shared" si="532"/>
        <v>0</v>
      </c>
      <c r="CB416" s="398" t="str">
        <f t="shared" si="533"/>
        <v>0</v>
      </c>
      <c r="CC416" s="412">
        <f t="shared" si="534"/>
        <v>0</v>
      </c>
      <c r="CD416" s="412" t="str">
        <f t="shared" si="535"/>
        <v>0m0</v>
      </c>
      <c r="CE416" s="399">
        <f t="shared" si="536"/>
        <v>0</v>
      </c>
      <c r="CF416" s="399">
        <f t="shared" si="537"/>
        <v>0</v>
      </c>
      <c r="CG416" s="412">
        <f t="shared" si="538"/>
        <v>0</v>
      </c>
      <c r="CH416" s="413">
        <f t="shared" si="539"/>
        <v>0</v>
      </c>
      <c r="CI416" s="398" t="str">
        <f t="shared" si="540"/>
        <v>0</v>
      </c>
      <c r="CJ416" s="398" t="str">
        <f t="shared" si="541"/>
        <v>0</v>
      </c>
      <c r="CK416" s="412">
        <f t="shared" si="542"/>
        <v>0</v>
      </c>
      <c r="CL416" s="412" t="str">
        <f t="shared" si="543"/>
        <v>0m0</v>
      </c>
      <c r="CM416" s="399">
        <f t="shared" si="544"/>
        <v>0</v>
      </c>
      <c r="CN416" s="399">
        <f t="shared" si="545"/>
        <v>0</v>
      </c>
      <c r="CO416" s="412">
        <f t="shared" si="546"/>
        <v>0</v>
      </c>
      <c r="CP416" s="413">
        <f t="shared" si="547"/>
        <v>0</v>
      </c>
      <c r="CQ416" s="398" t="str">
        <f t="shared" si="548"/>
        <v>0</v>
      </c>
      <c r="CR416" s="398" t="str">
        <f t="shared" si="549"/>
        <v>0</v>
      </c>
      <c r="CS416" s="412">
        <f t="shared" si="550"/>
        <v>0</v>
      </c>
      <c r="CT416" s="412" t="str">
        <f t="shared" si="551"/>
        <v>0m0</v>
      </c>
      <c r="CU416" s="412">
        <f t="shared" si="552"/>
        <v>0</v>
      </c>
      <c r="CV416" s="412">
        <f t="shared" si="553"/>
        <v>0</v>
      </c>
      <c r="CW416" s="412">
        <f t="shared" si="554"/>
        <v>0</v>
      </c>
      <c r="CX416" s="412">
        <f t="shared" si="555"/>
        <v>0</v>
      </c>
      <c r="CY416" s="412">
        <f t="shared" si="556"/>
        <v>0</v>
      </c>
      <c r="CZ416" s="412" t="str">
        <f t="shared" si="557"/>
        <v/>
      </c>
      <c r="DA416" s="412" t="str">
        <f t="shared" si="558"/>
        <v/>
      </c>
      <c r="DB416" s="412" t="str">
        <f t="shared" si="559"/>
        <v/>
      </c>
      <c r="DC416" s="412" t="str">
        <f t="shared" si="560"/>
        <v/>
      </c>
      <c r="DD416" s="412" t="str">
        <f t="shared" si="561"/>
        <v/>
      </c>
      <c r="DE416" s="412"/>
      <c r="DF416" s="411"/>
      <c r="DG416" s="412" t="str">
        <f t="shared" si="562"/>
        <v/>
      </c>
      <c r="DH416" s="412" t="str">
        <f t="shared" si="563"/>
        <v/>
      </c>
      <c r="DI416" s="412">
        <f t="shared" si="564"/>
        <v>0</v>
      </c>
      <c r="DJ416" s="412" t="str">
        <f t="shared" si="565"/>
        <v/>
      </c>
      <c r="DK416" s="412" t="str">
        <f t="shared" si="566"/>
        <v/>
      </c>
      <c r="DL416" s="412" t="str">
        <f t="shared" si="567"/>
        <v/>
      </c>
      <c r="DM416" s="412" t="str">
        <f t="shared" si="568"/>
        <v/>
      </c>
      <c r="DN416" s="412" t="str">
        <f t="shared" si="569"/>
        <v/>
      </c>
      <c r="DO416" s="412" t="str">
        <f t="shared" si="570"/>
        <v/>
      </c>
    </row>
    <row r="417" spans="1:119" s="157" customFormat="1" ht="18" hidden="1" customHeight="1">
      <c r="A417" s="161" t="str">
        <f t="shared" si="501"/>
        <v/>
      </c>
      <c r="B417" s="158"/>
      <c r="C417" s="31" t="str">
        <f>IF(B417="","",VLOOKUP(B417,学連登録!$C$2:$G$3000,2,FALSE))</f>
        <v/>
      </c>
      <c r="D417" s="32" t="str">
        <f>IF(B417="","",VLOOKUP(B417,学連登録!$C$2:$G$3000,3,FALSE))</f>
        <v/>
      </c>
      <c r="E417" s="33" t="str">
        <f>IF(B417="","",VLOOKUP(B417,学連登録!$C$2:$G$3000,4,FALSE))</f>
        <v/>
      </c>
      <c r="F417" s="383" t="str">
        <f>IF(B417="","",VLOOKUP(B417,学連登録!$C$2:$I$3000,7,FALSE))</f>
        <v/>
      </c>
      <c r="G417" s="160"/>
      <c r="H417" s="905"/>
      <c r="I417" s="907"/>
      <c r="J417" s="160"/>
      <c r="K417" s="905"/>
      <c r="L417" s="906"/>
      <c r="M417" s="160"/>
      <c r="N417" s="819"/>
      <c r="O417" s="820"/>
      <c r="P417" s="159"/>
      <c r="Q417" s="905"/>
      <c r="R417" s="906"/>
      <c r="S417" s="159"/>
      <c r="T417" s="905"/>
      <c r="U417" s="906"/>
      <c r="V417" s="103" t="str">
        <f>IF(B417="","",VLOOKUP(B417,学連登録!$C$2:$H$3000,6,FALSE))</f>
        <v/>
      </c>
      <c r="Y417" s="118" t="str">
        <f t="shared" si="571"/>
        <v/>
      </c>
      <c r="Z417" s="97" t="str">
        <f>IF(G417="","",VLOOKUP(G417,種目名!$R$5:$T$104,3,0))</f>
        <v/>
      </c>
      <c r="AA417" s="99" t="str">
        <f>IF(J417="","",VLOOKUP(J417,種目名!$R$5:$T$104,3,0))</f>
        <v/>
      </c>
      <c r="AB417" s="119" t="str">
        <f>IF(M417="","",VLOOKUP(M417,種目名!$R$5:$T$104,3,0))</f>
        <v/>
      </c>
      <c r="AC417" s="119" t="str">
        <f>IF(P417="","",VLOOKUP(AF417,種目名!$R$5:$T$104,3,0))</f>
        <v/>
      </c>
      <c r="AD417" s="120" t="str">
        <f>IF(S417="","",VLOOKUP(AI417,種目名!$R$5:$T$104,3,0))</f>
        <v/>
      </c>
      <c r="AE417" s="117">
        <f t="shared" si="572"/>
        <v>0</v>
      </c>
      <c r="AF417" s="157" t="str">
        <f t="shared" si="573"/>
        <v/>
      </c>
      <c r="AG417" s="157" t="str">
        <f t="shared" si="574"/>
        <v/>
      </c>
      <c r="AH417" s="157">
        <f t="shared" si="575"/>
        <v>0</v>
      </c>
      <c r="AI417" s="157" t="str">
        <f t="shared" si="576"/>
        <v/>
      </c>
      <c r="AJ417" s="157" t="str">
        <f t="shared" si="577"/>
        <v/>
      </c>
      <c r="AK417" s="390"/>
      <c r="AL417" s="171">
        <f t="shared" si="505"/>
        <v>0</v>
      </c>
      <c r="AM417" s="399">
        <f t="shared" si="506"/>
        <v>0</v>
      </c>
      <c r="AN417" s="399">
        <f>COUNTIF($B$12:B417,B417)</f>
        <v>0</v>
      </c>
      <c r="AO417" s="399"/>
      <c r="AP417" s="399" t="str">
        <f t="shared" si="507"/>
        <v/>
      </c>
      <c r="AQ417" s="399" t="str">
        <f t="shared" si="507"/>
        <v/>
      </c>
      <c r="AR417" s="399" t="str">
        <f t="shared" si="507"/>
        <v/>
      </c>
      <c r="AS417" s="399" t="str">
        <f t="shared" si="507"/>
        <v/>
      </c>
      <c r="AT417" s="399">
        <f t="shared" si="508"/>
        <v>0</v>
      </c>
      <c r="AU417" s="399" t="str">
        <f t="shared" si="509"/>
        <v/>
      </c>
      <c r="AV417" s="399" t="str">
        <f t="shared" si="510"/>
        <v/>
      </c>
      <c r="AW417" s="399" t="str">
        <f t="shared" si="511"/>
        <v/>
      </c>
      <c r="AX417" s="399" t="str">
        <f t="shared" si="512"/>
        <v/>
      </c>
      <c r="AY417" s="399" t="str">
        <f t="shared" si="513"/>
        <v/>
      </c>
      <c r="AZ417" s="399" t="str">
        <f t="shared" si="500"/>
        <v/>
      </c>
      <c r="BA417" s="399" t="str">
        <f t="shared" si="500"/>
        <v/>
      </c>
      <c r="BB417" s="399" t="str">
        <f t="shared" si="500"/>
        <v/>
      </c>
      <c r="BC417" s="399" t="str">
        <f t="shared" si="500"/>
        <v/>
      </c>
      <c r="BD417" s="403" t="str">
        <f t="shared" si="500"/>
        <v/>
      </c>
      <c r="BE417" s="393">
        <f t="shared" si="514"/>
        <v>0</v>
      </c>
      <c r="BG417" s="399">
        <f t="shared" si="515"/>
        <v>0</v>
      </c>
      <c r="BH417" s="399">
        <f t="shared" si="516"/>
        <v>0</v>
      </c>
      <c r="BI417" s="412">
        <f t="shared" si="517"/>
        <v>0</v>
      </c>
      <c r="BJ417" s="413">
        <f t="shared" si="502"/>
        <v>0</v>
      </c>
      <c r="BK417" s="398" t="str">
        <f t="shared" si="503"/>
        <v>0</v>
      </c>
      <c r="BL417" s="398" t="str">
        <f t="shared" si="504"/>
        <v>0</v>
      </c>
      <c r="BM417" s="412">
        <f t="shared" si="518"/>
        <v>0</v>
      </c>
      <c r="BN417" s="412" t="str">
        <f t="shared" si="519"/>
        <v>0m0</v>
      </c>
      <c r="BO417" s="399">
        <f t="shared" si="520"/>
        <v>0</v>
      </c>
      <c r="BP417" s="399">
        <f t="shared" si="521"/>
        <v>0</v>
      </c>
      <c r="BQ417" s="412">
        <f t="shared" si="522"/>
        <v>0</v>
      </c>
      <c r="BR417" s="413">
        <f t="shared" si="523"/>
        <v>0</v>
      </c>
      <c r="BS417" s="398" t="str">
        <f t="shared" si="524"/>
        <v>0</v>
      </c>
      <c r="BT417" s="398" t="str">
        <f t="shared" si="525"/>
        <v>0</v>
      </c>
      <c r="BU417" s="412">
        <f t="shared" si="526"/>
        <v>0</v>
      </c>
      <c r="BV417" s="412" t="str">
        <f t="shared" si="527"/>
        <v>0m0</v>
      </c>
      <c r="BW417" s="399">
        <f t="shared" si="528"/>
        <v>0</v>
      </c>
      <c r="BX417" s="399">
        <f t="shared" si="529"/>
        <v>0</v>
      </c>
      <c r="BY417" s="412">
        <f t="shared" si="530"/>
        <v>0</v>
      </c>
      <c r="BZ417" s="413">
        <f t="shared" si="531"/>
        <v>0</v>
      </c>
      <c r="CA417" s="398" t="str">
        <f t="shared" si="532"/>
        <v>0</v>
      </c>
      <c r="CB417" s="398" t="str">
        <f t="shared" si="533"/>
        <v>0</v>
      </c>
      <c r="CC417" s="412">
        <f t="shared" si="534"/>
        <v>0</v>
      </c>
      <c r="CD417" s="412" t="str">
        <f t="shared" si="535"/>
        <v>0m0</v>
      </c>
      <c r="CE417" s="399">
        <f t="shared" si="536"/>
        <v>0</v>
      </c>
      <c r="CF417" s="399">
        <f t="shared" si="537"/>
        <v>0</v>
      </c>
      <c r="CG417" s="412">
        <f t="shared" si="538"/>
        <v>0</v>
      </c>
      <c r="CH417" s="413">
        <f t="shared" si="539"/>
        <v>0</v>
      </c>
      <c r="CI417" s="398" t="str">
        <f t="shared" si="540"/>
        <v>0</v>
      </c>
      <c r="CJ417" s="398" t="str">
        <f t="shared" si="541"/>
        <v>0</v>
      </c>
      <c r="CK417" s="412">
        <f t="shared" si="542"/>
        <v>0</v>
      </c>
      <c r="CL417" s="412" t="str">
        <f t="shared" si="543"/>
        <v>0m0</v>
      </c>
      <c r="CM417" s="399">
        <f t="shared" si="544"/>
        <v>0</v>
      </c>
      <c r="CN417" s="399">
        <f t="shared" si="545"/>
        <v>0</v>
      </c>
      <c r="CO417" s="412">
        <f t="shared" si="546"/>
        <v>0</v>
      </c>
      <c r="CP417" s="413">
        <f t="shared" si="547"/>
        <v>0</v>
      </c>
      <c r="CQ417" s="398" t="str">
        <f t="shared" si="548"/>
        <v>0</v>
      </c>
      <c r="CR417" s="398" t="str">
        <f t="shared" si="549"/>
        <v>0</v>
      </c>
      <c r="CS417" s="412">
        <f t="shared" si="550"/>
        <v>0</v>
      </c>
      <c r="CT417" s="412" t="str">
        <f t="shared" si="551"/>
        <v>0m0</v>
      </c>
      <c r="CU417" s="412">
        <f t="shared" si="552"/>
        <v>0</v>
      </c>
      <c r="CV417" s="412">
        <f t="shared" si="553"/>
        <v>0</v>
      </c>
      <c r="CW417" s="412">
        <f t="shared" si="554"/>
        <v>0</v>
      </c>
      <c r="CX417" s="412">
        <f t="shared" si="555"/>
        <v>0</v>
      </c>
      <c r="CY417" s="412">
        <f t="shared" si="556"/>
        <v>0</v>
      </c>
      <c r="CZ417" s="412" t="str">
        <f t="shared" si="557"/>
        <v/>
      </c>
      <c r="DA417" s="412" t="str">
        <f t="shared" si="558"/>
        <v/>
      </c>
      <c r="DB417" s="412" t="str">
        <f t="shared" si="559"/>
        <v/>
      </c>
      <c r="DC417" s="412" t="str">
        <f t="shared" si="560"/>
        <v/>
      </c>
      <c r="DD417" s="412" t="str">
        <f t="shared" si="561"/>
        <v/>
      </c>
      <c r="DE417" s="412"/>
      <c r="DF417" s="411"/>
      <c r="DG417" s="412" t="str">
        <f t="shared" si="562"/>
        <v/>
      </c>
      <c r="DH417" s="412" t="str">
        <f t="shared" si="563"/>
        <v/>
      </c>
      <c r="DI417" s="412">
        <f t="shared" si="564"/>
        <v>0</v>
      </c>
      <c r="DJ417" s="412" t="str">
        <f t="shared" si="565"/>
        <v/>
      </c>
      <c r="DK417" s="412" t="str">
        <f t="shared" si="566"/>
        <v/>
      </c>
      <c r="DL417" s="412" t="str">
        <f t="shared" si="567"/>
        <v/>
      </c>
      <c r="DM417" s="412" t="str">
        <f t="shared" si="568"/>
        <v/>
      </c>
      <c r="DN417" s="412" t="str">
        <f t="shared" si="569"/>
        <v/>
      </c>
      <c r="DO417" s="412" t="str">
        <f t="shared" si="570"/>
        <v/>
      </c>
    </row>
    <row r="418" spans="1:119" s="157" customFormat="1" ht="18" hidden="1" customHeight="1">
      <c r="A418" s="161" t="str">
        <f t="shared" si="501"/>
        <v/>
      </c>
      <c r="B418" s="158"/>
      <c r="C418" s="31" t="str">
        <f>IF(B418="","",VLOOKUP(B418,学連登録!$C$2:$G$3000,2,FALSE))</f>
        <v/>
      </c>
      <c r="D418" s="32" t="str">
        <f>IF(B418="","",VLOOKUP(B418,学連登録!$C$2:$G$3000,3,FALSE))</f>
        <v/>
      </c>
      <c r="E418" s="33" t="str">
        <f>IF(B418="","",VLOOKUP(B418,学連登録!$C$2:$G$3000,4,FALSE))</f>
        <v/>
      </c>
      <c r="F418" s="383" t="str">
        <f>IF(B418="","",VLOOKUP(B418,学連登録!$C$2:$I$3000,7,FALSE))</f>
        <v/>
      </c>
      <c r="G418" s="160"/>
      <c r="H418" s="905"/>
      <c r="I418" s="907"/>
      <c r="J418" s="160"/>
      <c r="K418" s="905"/>
      <c r="L418" s="906"/>
      <c r="M418" s="160"/>
      <c r="N418" s="819"/>
      <c r="O418" s="820"/>
      <c r="P418" s="159"/>
      <c r="Q418" s="905"/>
      <c r="R418" s="906"/>
      <c r="S418" s="159"/>
      <c r="T418" s="905"/>
      <c r="U418" s="906"/>
      <c r="V418" s="103" t="str">
        <f>IF(B418="","",VLOOKUP(B418,学連登録!$C$2:$H$3000,6,FALSE))</f>
        <v/>
      </c>
      <c r="Y418" s="118" t="str">
        <f t="shared" si="571"/>
        <v/>
      </c>
      <c r="Z418" s="97" t="str">
        <f>IF(G418="","",VLOOKUP(G418,種目名!$R$5:$T$104,3,0))</f>
        <v/>
      </c>
      <c r="AA418" s="99" t="str">
        <f>IF(J418="","",VLOOKUP(J418,種目名!$R$5:$T$104,3,0))</f>
        <v/>
      </c>
      <c r="AB418" s="119" t="str">
        <f>IF(M418="","",VLOOKUP(M418,種目名!$R$5:$T$104,3,0))</f>
        <v/>
      </c>
      <c r="AC418" s="119" t="str">
        <f>IF(P418="","",VLOOKUP(AF418,種目名!$R$5:$T$104,3,0))</f>
        <v/>
      </c>
      <c r="AD418" s="120" t="str">
        <f>IF(S418="","",VLOOKUP(AI418,種目名!$R$5:$T$104,3,0))</f>
        <v/>
      </c>
      <c r="AE418" s="117">
        <f t="shared" si="572"/>
        <v>0</v>
      </c>
      <c r="AF418" s="157" t="str">
        <f t="shared" si="573"/>
        <v/>
      </c>
      <c r="AG418" s="157" t="str">
        <f t="shared" si="574"/>
        <v/>
      </c>
      <c r="AH418" s="157">
        <f t="shared" si="575"/>
        <v>0</v>
      </c>
      <c r="AI418" s="157" t="str">
        <f t="shared" si="576"/>
        <v/>
      </c>
      <c r="AJ418" s="157" t="str">
        <f t="shared" si="577"/>
        <v/>
      </c>
      <c r="AK418" s="390"/>
      <c r="AL418" s="171">
        <f t="shared" si="505"/>
        <v>0</v>
      </c>
      <c r="AM418" s="399">
        <f t="shared" si="506"/>
        <v>0</v>
      </c>
      <c r="AN418" s="399">
        <f>COUNTIF($B$12:B418,B418)</f>
        <v>0</v>
      </c>
      <c r="AO418" s="399"/>
      <c r="AP418" s="399" t="str">
        <f t="shared" si="507"/>
        <v/>
      </c>
      <c r="AQ418" s="399" t="str">
        <f t="shared" si="507"/>
        <v/>
      </c>
      <c r="AR418" s="399" t="str">
        <f t="shared" si="507"/>
        <v/>
      </c>
      <c r="AS418" s="399" t="str">
        <f t="shared" si="507"/>
        <v/>
      </c>
      <c r="AT418" s="399">
        <f t="shared" si="508"/>
        <v>0</v>
      </c>
      <c r="AU418" s="399" t="str">
        <f t="shared" si="509"/>
        <v/>
      </c>
      <c r="AV418" s="399" t="str">
        <f t="shared" si="510"/>
        <v/>
      </c>
      <c r="AW418" s="399" t="str">
        <f t="shared" si="511"/>
        <v/>
      </c>
      <c r="AX418" s="399" t="str">
        <f t="shared" si="512"/>
        <v/>
      </c>
      <c r="AY418" s="399" t="str">
        <f t="shared" si="513"/>
        <v/>
      </c>
      <c r="AZ418" s="399" t="str">
        <f t="shared" si="500"/>
        <v/>
      </c>
      <c r="BA418" s="399" t="str">
        <f t="shared" si="500"/>
        <v/>
      </c>
      <c r="BB418" s="399" t="str">
        <f t="shared" si="500"/>
        <v/>
      </c>
      <c r="BC418" s="399" t="str">
        <f t="shared" si="500"/>
        <v/>
      </c>
      <c r="BD418" s="403" t="str">
        <f t="shared" si="500"/>
        <v/>
      </c>
      <c r="BE418" s="393">
        <f t="shared" si="514"/>
        <v>0</v>
      </c>
      <c r="BG418" s="399">
        <f t="shared" si="515"/>
        <v>0</v>
      </c>
      <c r="BH418" s="399">
        <f t="shared" si="516"/>
        <v>0</v>
      </c>
      <c r="BI418" s="412">
        <f t="shared" si="517"/>
        <v>0</v>
      </c>
      <c r="BJ418" s="413">
        <f t="shared" si="502"/>
        <v>0</v>
      </c>
      <c r="BK418" s="398" t="str">
        <f t="shared" si="503"/>
        <v>0</v>
      </c>
      <c r="BL418" s="398" t="str">
        <f t="shared" si="504"/>
        <v>0</v>
      </c>
      <c r="BM418" s="412">
        <f t="shared" si="518"/>
        <v>0</v>
      </c>
      <c r="BN418" s="412" t="str">
        <f t="shared" si="519"/>
        <v>0m0</v>
      </c>
      <c r="BO418" s="399">
        <f t="shared" si="520"/>
        <v>0</v>
      </c>
      <c r="BP418" s="399">
        <f t="shared" si="521"/>
        <v>0</v>
      </c>
      <c r="BQ418" s="412">
        <f t="shared" si="522"/>
        <v>0</v>
      </c>
      <c r="BR418" s="413">
        <f t="shared" si="523"/>
        <v>0</v>
      </c>
      <c r="BS418" s="398" t="str">
        <f t="shared" si="524"/>
        <v>0</v>
      </c>
      <c r="BT418" s="398" t="str">
        <f t="shared" si="525"/>
        <v>0</v>
      </c>
      <c r="BU418" s="412">
        <f t="shared" si="526"/>
        <v>0</v>
      </c>
      <c r="BV418" s="412" t="str">
        <f t="shared" si="527"/>
        <v>0m0</v>
      </c>
      <c r="BW418" s="399">
        <f t="shared" si="528"/>
        <v>0</v>
      </c>
      <c r="BX418" s="399">
        <f t="shared" si="529"/>
        <v>0</v>
      </c>
      <c r="BY418" s="412">
        <f t="shared" si="530"/>
        <v>0</v>
      </c>
      <c r="BZ418" s="413">
        <f t="shared" si="531"/>
        <v>0</v>
      </c>
      <c r="CA418" s="398" t="str">
        <f t="shared" si="532"/>
        <v>0</v>
      </c>
      <c r="CB418" s="398" t="str">
        <f t="shared" si="533"/>
        <v>0</v>
      </c>
      <c r="CC418" s="412">
        <f t="shared" si="534"/>
        <v>0</v>
      </c>
      <c r="CD418" s="412" t="str">
        <f t="shared" si="535"/>
        <v>0m0</v>
      </c>
      <c r="CE418" s="399">
        <f t="shared" si="536"/>
        <v>0</v>
      </c>
      <c r="CF418" s="399">
        <f t="shared" si="537"/>
        <v>0</v>
      </c>
      <c r="CG418" s="412">
        <f t="shared" si="538"/>
        <v>0</v>
      </c>
      <c r="CH418" s="413">
        <f t="shared" si="539"/>
        <v>0</v>
      </c>
      <c r="CI418" s="398" t="str">
        <f t="shared" si="540"/>
        <v>0</v>
      </c>
      <c r="CJ418" s="398" t="str">
        <f t="shared" si="541"/>
        <v>0</v>
      </c>
      <c r="CK418" s="412">
        <f t="shared" si="542"/>
        <v>0</v>
      </c>
      <c r="CL418" s="412" t="str">
        <f t="shared" si="543"/>
        <v>0m0</v>
      </c>
      <c r="CM418" s="399">
        <f t="shared" si="544"/>
        <v>0</v>
      </c>
      <c r="CN418" s="399">
        <f t="shared" si="545"/>
        <v>0</v>
      </c>
      <c r="CO418" s="412">
        <f t="shared" si="546"/>
        <v>0</v>
      </c>
      <c r="CP418" s="413">
        <f t="shared" si="547"/>
        <v>0</v>
      </c>
      <c r="CQ418" s="398" t="str">
        <f t="shared" si="548"/>
        <v>0</v>
      </c>
      <c r="CR418" s="398" t="str">
        <f t="shared" si="549"/>
        <v>0</v>
      </c>
      <c r="CS418" s="412">
        <f t="shared" si="550"/>
        <v>0</v>
      </c>
      <c r="CT418" s="412" t="str">
        <f t="shared" si="551"/>
        <v>0m0</v>
      </c>
      <c r="CU418" s="412">
        <f t="shared" si="552"/>
        <v>0</v>
      </c>
      <c r="CV418" s="412">
        <f t="shared" si="553"/>
        <v>0</v>
      </c>
      <c r="CW418" s="412">
        <f t="shared" si="554"/>
        <v>0</v>
      </c>
      <c r="CX418" s="412">
        <f t="shared" si="555"/>
        <v>0</v>
      </c>
      <c r="CY418" s="412">
        <f t="shared" si="556"/>
        <v>0</v>
      </c>
      <c r="CZ418" s="412" t="str">
        <f t="shared" si="557"/>
        <v/>
      </c>
      <c r="DA418" s="412" t="str">
        <f t="shared" si="558"/>
        <v/>
      </c>
      <c r="DB418" s="412" t="str">
        <f t="shared" si="559"/>
        <v/>
      </c>
      <c r="DC418" s="412" t="str">
        <f t="shared" si="560"/>
        <v/>
      </c>
      <c r="DD418" s="412" t="str">
        <f t="shared" si="561"/>
        <v/>
      </c>
      <c r="DE418" s="412"/>
      <c r="DF418" s="411"/>
      <c r="DG418" s="412" t="str">
        <f t="shared" si="562"/>
        <v/>
      </c>
      <c r="DH418" s="412" t="str">
        <f t="shared" si="563"/>
        <v/>
      </c>
      <c r="DI418" s="412">
        <f t="shared" si="564"/>
        <v>0</v>
      </c>
      <c r="DJ418" s="412" t="str">
        <f t="shared" si="565"/>
        <v/>
      </c>
      <c r="DK418" s="412" t="str">
        <f t="shared" si="566"/>
        <v/>
      </c>
      <c r="DL418" s="412" t="str">
        <f t="shared" si="567"/>
        <v/>
      </c>
      <c r="DM418" s="412" t="str">
        <f t="shared" si="568"/>
        <v/>
      </c>
      <c r="DN418" s="412" t="str">
        <f t="shared" si="569"/>
        <v/>
      </c>
      <c r="DO418" s="412" t="str">
        <f t="shared" si="570"/>
        <v/>
      </c>
    </row>
    <row r="419" spans="1:119" s="157" customFormat="1" ht="18" hidden="1" customHeight="1">
      <c r="A419" s="161" t="str">
        <f t="shared" si="501"/>
        <v/>
      </c>
      <c r="B419" s="158"/>
      <c r="C419" s="31" t="str">
        <f>IF(B419="","",VLOOKUP(B419,学連登録!$C$2:$G$3000,2,FALSE))</f>
        <v/>
      </c>
      <c r="D419" s="32" t="str">
        <f>IF(B419="","",VLOOKUP(B419,学連登録!$C$2:$G$3000,3,FALSE))</f>
        <v/>
      </c>
      <c r="E419" s="33" t="str">
        <f>IF(B419="","",VLOOKUP(B419,学連登録!$C$2:$G$3000,4,FALSE))</f>
        <v/>
      </c>
      <c r="F419" s="383" t="str">
        <f>IF(B419="","",VLOOKUP(B419,学連登録!$C$2:$I$3000,7,FALSE))</f>
        <v/>
      </c>
      <c r="G419" s="160"/>
      <c r="H419" s="905"/>
      <c r="I419" s="907"/>
      <c r="J419" s="160"/>
      <c r="K419" s="905"/>
      <c r="L419" s="906"/>
      <c r="M419" s="160"/>
      <c r="N419" s="819"/>
      <c r="O419" s="820"/>
      <c r="P419" s="159"/>
      <c r="Q419" s="905"/>
      <c r="R419" s="906"/>
      <c r="S419" s="159"/>
      <c r="T419" s="905"/>
      <c r="U419" s="906"/>
      <c r="V419" s="103" t="str">
        <f>IF(B419="","",VLOOKUP(B419,学連登録!$C$2:$H$3000,6,FALSE))</f>
        <v/>
      </c>
      <c r="Y419" s="118" t="str">
        <f t="shared" si="571"/>
        <v/>
      </c>
      <c r="Z419" s="97" t="str">
        <f>IF(G419="","",VLOOKUP(G419,種目名!$R$5:$T$104,3,0))</f>
        <v/>
      </c>
      <c r="AA419" s="99" t="str">
        <f>IF(J419="","",VLOOKUP(J419,種目名!$R$5:$T$104,3,0))</f>
        <v/>
      </c>
      <c r="AB419" s="119" t="str">
        <f>IF(M419="","",VLOOKUP(M419,種目名!$R$5:$T$104,3,0))</f>
        <v/>
      </c>
      <c r="AC419" s="119" t="str">
        <f>IF(P419="","",VLOOKUP(AF419,種目名!$R$5:$T$104,3,0))</f>
        <v/>
      </c>
      <c r="AD419" s="120" t="str">
        <f>IF(S419="","",VLOOKUP(AI419,種目名!$R$5:$T$104,3,0))</f>
        <v/>
      </c>
      <c r="AE419" s="117">
        <f t="shared" si="572"/>
        <v>0</v>
      </c>
      <c r="AF419" s="157" t="str">
        <f t="shared" si="573"/>
        <v/>
      </c>
      <c r="AG419" s="157" t="str">
        <f t="shared" si="574"/>
        <v/>
      </c>
      <c r="AH419" s="157">
        <f t="shared" si="575"/>
        <v>0</v>
      </c>
      <c r="AI419" s="157" t="str">
        <f t="shared" si="576"/>
        <v/>
      </c>
      <c r="AJ419" s="157" t="str">
        <f t="shared" si="577"/>
        <v/>
      </c>
      <c r="AK419" s="390"/>
      <c r="AL419" s="171">
        <f t="shared" si="505"/>
        <v>0</v>
      </c>
      <c r="AM419" s="399">
        <f t="shared" si="506"/>
        <v>0</v>
      </c>
      <c r="AN419" s="399">
        <f>COUNTIF($B$12:B419,B419)</f>
        <v>0</v>
      </c>
      <c r="AO419" s="399"/>
      <c r="AP419" s="399" t="str">
        <f t="shared" si="507"/>
        <v/>
      </c>
      <c r="AQ419" s="399" t="str">
        <f t="shared" si="507"/>
        <v/>
      </c>
      <c r="AR419" s="399" t="str">
        <f t="shared" si="507"/>
        <v/>
      </c>
      <c r="AS419" s="399" t="str">
        <f t="shared" si="507"/>
        <v/>
      </c>
      <c r="AT419" s="399">
        <f t="shared" si="508"/>
        <v>0</v>
      </c>
      <c r="AU419" s="399" t="str">
        <f t="shared" si="509"/>
        <v/>
      </c>
      <c r="AV419" s="399" t="str">
        <f t="shared" si="510"/>
        <v/>
      </c>
      <c r="AW419" s="399" t="str">
        <f t="shared" si="511"/>
        <v/>
      </c>
      <c r="AX419" s="399" t="str">
        <f t="shared" si="512"/>
        <v/>
      </c>
      <c r="AY419" s="399" t="str">
        <f t="shared" si="513"/>
        <v/>
      </c>
      <c r="AZ419" s="399" t="str">
        <f t="shared" si="500"/>
        <v/>
      </c>
      <c r="BA419" s="399" t="str">
        <f t="shared" si="500"/>
        <v/>
      </c>
      <c r="BB419" s="399" t="str">
        <f t="shared" si="500"/>
        <v/>
      </c>
      <c r="BC419" s="399" t="str">
        <f t="shared" si="500"/>
        <v/>
      </c>
      <c r="BD419" s="403" t="str">
        <f t="shared" si="500"/>
        <v/>
      </c>
      <c r="BE419" s="393">
        <f t="shared" si="514"/>
        <v>0</v>
      </c>
      <c r="BG419" s="399">
        <f t="shared" si="515"/>
        <v>0</v>
      </c>
      <c r="BH419" s="399">
        <f t="shared" si="516"/>
        <v>0</v>
      </c>
      <c r="BI419" s="412">
        <f t="shared" si="517"/>
        <v>0</v>
      </c>
      <c r="BJ419" s="413">
        <f t="shared" si="502"/>
        <v>0</v>
      </c>
      <c r="BK419" s="398" t="str">
        <f t="shared" si="503"/>
        <v>0</v>
      </c>
      <c r="BL419" s="398" t="str">
        <f t="shared" si="504"/>
        <v>0</v>
      </c>
      <c r="BM419" s="412">
        <f t="shared" si="518"/>
        <v>0</v>
      </c>
      <c r="BN419" s="412" t="str">
        <f t="shared" si="519"/>
        <v>0m0</v>
      </c>
      <c r="BO419" s="399">
        <f t="shared" si="520"/>
        <v>0</v>
      </c>
      <c r="BP419" s="399">
        <f t="shared" si="521"/>
        <v>0</v>
      </c>
      <c r="BQ419" s="412">
        <f t="shared" si="522"/>
        <v>0</v>
      </c>
      <c r="BR419" s="413">
        <f t="shared" si="523"/>
        <v>0</v>
      </c>
      <c r="BS419" s="398" t="str">
        <f t="shared" si="524"/>
        <v>0</v>
      </c>
      <c r="BT419" s="398" t="str">
        <f t="shared" si="525"/>
        <v>0</v>
      </c>
      <c r="BU419" s="412">
        <f t="shared" si="526"/>
        <v>0</v>
      </c>
      <c r="BV419" s="412" t="str">
        <f t="shared" si="527"/>
        <v>0m0</v>
      </c>
      <c r="BW419" s="399">
        <f t="shared" si="528"/>
        <v>0</v>
      </c>
      <c r="BX419" s="399">
        <f t="shared" si="529"/>
        <v>0</v>
      </c>
      <c r="BY419" s="412">
        <f t="shared" si="530"/>
        <v>0</v>
      </c>
      <c r="BZ419" s="413">
        <f t="shared" si="531"/>
        <v>0</v>
      </c>
      <c r="CA419" s="398" t="str">
        <f t="shared" si="532"/>
        <v>0</v>
      </c>
      <c r="CB419" s="398" t="str">
        <f t="shared" si="533"/>
        <v>0</v>
      </c>
      <c r="CC419" s="412">
        <f t="shared" si="534"/>
        <v>0</v>
      </c>
      <c r="CD419" s="412" t="str">
        <f t="shared" si="535"/>
        <v>0m0</v>
      </c>
      <c r="CE419" s="399">
        <f t="shared" si="536"/>
        <v>0</v>
      </c>
      <c r="CF419" s="399">
        <f t="shared" si="537"/>
        <v>0</v>
      </c>
      <c r="CG419" s="412">
        <f t="shared" si="538"/>
        <v>0</v>
      </c>
      <c r="CH419" s="413">
        <f t="shared" si="539"/>
        <v>0</v>
      </c>
      <c r="CI419" s="398" t="str">
        <f t="shared" si="540"/>
        <v>0</v>
      </c>
      <c r="CJ419" s="398" t="str">
        <f t="shared" si="541"/>
        <v>0</v>
      </c>
      <c r="CK419" s="412">
        <f t="shared" si="542"/>
        <v>0</v>
      </c>
      <c r="CL419" s="412" t="str">
        <f t="shared" si="543"/>
        <v>0m0</v>
      </c>
      <c r="CM419" s="399">
        <f t="shared" si="544"/>
        <v>0</v>
      </c>
      <c r="CN419" s="399">
        <f t="shared" si="545"/>
        <v>0</v>
      </c>
      <c r="CO419" s="412">
        <f t="shared" si="546"/>
        <v>0</v>
      </c>
      <c r="CP419" s="413">
        <f t="shared" si="547"/>
        <v>0</v>
      </c>
      <c r="CQ419" s="398" t="str">
        <f t="shared" si="548"/>
        <v>0</v>
      </c>
      <c r="CR419" s="398" t="str">
        <f t="shared" si="549"/>
        <v>0</v>
      </c>
      <c r="CS419" s="412">
        <f t="shared" si="550"/>
        <v>0</v>
      </c>
      <c r="CT419" s="412" t="str">
        <f t="shared" si="551"/>
        <v>0m0</v>
      </c>
      <c r="CU419" s="412">
        <f t="shared" si="552"/>
        <v>0</v>
      </c>
      <c r="CV419" s="412">
        <f t="shared" si="553"/>
        <v>0</v>
      </c>
      <c r="CW419" s="412">
        <f t="shared" si="554"/>
        <v>0</v>
      </c>
      <c r="CX419" s="412">
        <f t="shared" si="555"/>
        <v>0</v>
      </c>
      <c r="CY419" s="412">
        <f t="shared" si="556"/>
        <v>0</v>
      </c>
      <c r="CZ419" s="412" t="str">
        <f t="shared" si="557"/>
        <v/>
      </c>
      <c r="DA419" s="412" t="str">
        <f t="shared" si="558"/>
        <v/>
      </c>
      <c r="DB419" s="412" t="str">
        <f t="shared" si="559"/>
        <v/>
      </c>
      <c r="DC419" s="412" t="str">
        <f t="shared" si="560"/>
        <v/>
      </c>
      <c r="DD419" s="412" t="str">
        <f t="shared" si="561"/>
        <v/>
      </c>
      <c r="DE419" s="412"/>
      <c r="DF419" s="411"/>
      <c r="DG419" s="412" t="str">
        <f t="shared" si="562"/>
        <v/>
      </c>
      <c r="DH419" s="412" t="str">
        <f t="shared" si="563"/>
        <v/>
      </c>
      <c r="DI419" s="412">
        <f t="shared" si="564"/>
        <v>0</v>
      </c>
      <c r="DJ419" s="412" t="str">
        <f t="shared" si="565"/>
        <v/>
      </c>
      <c r="DK419" s="412" t="str">
        <f t="shared" si="566"/>
        <v/>
      </c>
      <c r="DL419" s="412" t="str">
        <f t="shared" si="567"/>
        <v/>
      </c>
      <c r="DM419" s="412" t="str">
        <f t="shared" si="568"/>
        <v/>
      </c>
      <c r="DN419" s="412" t="str">
        <f t="shared" si="569"/>
        <v/>
      </c>
      <c r="DO419" s="412" t="str">
        <f t="shared" si="570"/>
        <v/>
      </c>
    </row>
    <row r="420" spans="1:119" s="157" customFormat="1" ht="18" hidden="1" customHeight="1">
      <c r="A420" s="161" t="str">
        <f t="shared" si="501"/>
        <v/>
      </c>
      <c r="B420" s="158"/>
      <c r="C420" s="31" t="str">
        <f>IF(B420="","",VLOOKUP(B420,学連登録!$C$2:$G$3000,2,FALSE))</f>
        <v/>
      </c>
      <c r="D420" s="32" t="str">
        <f>IF(B420="","",VLOOKUP(B420,学連登録!$C$2:$G$3000,3,FALSE))</f>
        <v/>
      </c>
      <c r="E420" s="33" t="str">
        <f>IF(B420="","",VLOOKUP(B420,学連登録!$C$2:$G$3000,4,FALSE))</f>
        <v/>
      </c>
      <c r="F420" s="383" t="str">
        <f>IF(B420="","",VLOOKUP(B420,学連登録!$C$2:$I$3000,7,FALSE))</f>
        <v/>
      </c>
      <c r="G420" s="160"/>
      <c r="H420" s="905"/>
      <c r="I420" s="907"/>
      <c r="J420" s="160"/>
      <c r="K420" s="905"/>
      <c r="L420" s="906"/>
      <c r="M420" s="160"/>
      <c r="N420" s="819"/>
      <c r="O420" s="820"/>
      <c r="P420" s="159"/>
      <c r="Q420" s="905"/>
      <c r="R420" s="906"/>
      <c r="S420" s="159"/>
      <c r="T420" s="905"/>
      <c r="U420" s="906"/>
      <c r="V420" s="103" t="str">
        <f>IF(B420="","",VLOOKUP(B420,学連登録!$C$2:$H$3000,6,FALSE))</f>
        <v/>
      </c>
      <c r="Y420" s="118" t="str">
        <f t="shared" si="571"/>
        <v/>
      </c>
      <c r="Z420" s="97" t="str">
        <f>IF(G420="","",VLOOKUP(G420,種目名!$R$5:$T$104,3,0))</f>
        <v/>
      </c>
      <c r="AA420" s="99" t="str">
        <f>IF(J420="","",VLOOKUP(J420,種目名!$R$5:$T$104,3,0))</f>
        <v/>
      </c>
      <c r="AB420" s="119" t="str">
        <f>IF(M420="","",VLOOKUP(M420,種目名!$R$5:$T$104,3,0))</f>
        <v/>
      </c>
      <c r="AC420" s="119" t="str">
        <f>IF(P420="","",VLOOKUP(AF420,種目名!$R$5:$T$104,3,0))</f>
        <v/>
      </c>
      <c r="AD420" s="120" t="str">
        <f>IF(S420="","",VLOOKUP(AI420,種目名!$R$5:$T$104,3,0))</f>
        <v/>
      </c>
      <c r="AE420" s="117">
        <f t="shared" si="572"/>
        <v>0</v>
      </c>
      <c r="AF420" s="157" t="str">
        <f t="shared" si="573"/>
        <v/>
      </c>
      <c r="AG420" s="157" t="str">
        <f t="shared" si="574"/>
        <v/>
      </c>
      <c r="AH420" s="157">
        <f t="shared" si="575"/>
        <v>0</v>
      </c>
      <c r="AI420" s="157" t="str">
        <f t="shared" si="576"/>
        <v/>
      </c>
      <c r="AJ420" s="157" t="str">
        <f t="shared" si="577"/>
        <v/>
      </c>
      <c r="AK420" s="390"/>
      <c r="AL420" s="171">
        <f t="shared" si="505"/>
        <v>0</v>
      </c>
      <c r="AM420" s="399">
        <f t="shared" si="506"/>
        <v>0</v>
      </c>
      <c r="AN420" s="399">
        <f>COUNTIF($B$12:B420,B420)</f>
        <v>0</v>
      </c>
      <c r="AO420" s="399"/>
      <c r="AP420" s="399" t="str">
        <f t="shared" si="507"/>
        <v/>
      </c>
      <c r="AQ420" s="399" t="str">
        <f t="shared" si="507"/>
        <v/>
      </c>
      <c r="AR420" s="399" t="str">
        <f t="shared" si="507"/>
        <v/>
      </c>
      <c r="AS420" s="399" t="str">
        <f t="shared" si="507"/>
        <v/>
      </c>
      <c r="AT420" s="399">
        <f t="shared" si="508"/>
        <v>0</v>
      </c>
      <c r="AU420" s="399" t="str">
        <f t="shared" si="509"/>
        <v/>
      </c>
      <c r="AV420" s="399" t="str">
        <f t="shared" si="510"/>
        <v/>
      </c>
      <c r="AW420" s="399" t="str">
        <f t="shared" si="511"/>
        <v/>
      </c>
      <c r="AX420" s="399" t="str">
        <f t="shared" si="512"/>
        <v/>
      </c>
      <c r="AY420" s="399" t="str">
        <f t="shared" si="513"/>
        <v/>
      </c>
      <c r="AZ420" s="399" t="str">
        <f t="shared" si="500"/>
        <v/>
      </c>
      <c r="BA420" s="399" t="str">
        <f t="shared" si="500"/>
        <v/>
      </c>
      <c r="BB420" s="399" t="str">
        <f t="shared" si="500"/>
        <v/>
      </c>
      <c r="BC420" s="399" t="str">
        <f t="shared" si="500"/>
        <v/>
      </c>
      <c r="BD420" s="403" t="str">
        <f t="shared" si="500"/>
        <v/>
      </c>
      <c r="BE420" s="393">
        <f t="shared" si="514"/>
        <v>0</v>
      </c>
      <c r="BG420" s="399">
        <f t="shared" si="515"/>
        <v>0</v>
      </c>
      <c r="BH420" s="399">
        <f t="shared" si="516"/>
        <v>0</v>
      </c>
      <c r="BI420" s="412">
        <f t="shared" si="517"/>
        <v>0</v>
      </c>
      <c r="BJ420" s="413">
        <f t="shared" si="502"/>
        <v>0</v>
      </c>
      <c r="BK420" s="398" t="str">
        <f t="shared" si="503"/>
        <v>0</v>
      </c>
      <c r="BL420" s="398" t="str">
        <f t="shared" si="504"/>
        <v>0</v>
      </c>
      <c r="BM420" s="412">
        <f t="shared" si="518"/>
        <v>0</v>
      </c>
      <c r="BN420" s="412" t="str">
        <f t="shared" si="519"/>
        <v>0m0</v>
      </c>
      <c r="BO420" s="399">
        <f t="shared" si="520"/>
        <v>0</v>
      </c>
      <c r="BP420" s="399">
        <f t="shared" si="521"/>
        <v>0</v>
      </c>
      <c r="BQ420" s="412">
        <f t="shared" si="522"/>
        <v>0</v>
      </c>
      <c r="BR420" s="413">
        <f t="shared" si="523"/>
        <v>0</v>
      </c>
      <c r="BS420" s="398" t="str">
        <f t="shared" si="524"/>
        <v>0</v>
      </c>
      <c r="BT420" s="398" t="str">
        <f t="shared" si="525"/>
        <v>0</v>
      </c>
      <c r="BU420" s="412">
        <f t="shared" si="526"/>
        <v>0</v>
      </c>
      <c r="BV420" s="412" t="str">
        <f t="shared" si="527"/>
        <v>0m0</v>
      </c>
      <c r="BW420" s="399">
        <f t="shared" si="528"/>
        <v>0</v>
      </c>
      <c r="BX420" s="399">
        <f t="shared" si="529"/>
        <v>0</v>
      </c>
      <c r="BY420" s="412">
        <f t="shared" si="530"/>
        <v>0</v>
      </c>
      <c r="BZ420" s="413">
        <f t="shared" si="531"/>
        <v>0</v>
      </c>
      <c r="CA420" s="398" t="str">
        <f t="shared" si="532"/>
        <v>0</v>
      </c>
      <c r="CB420" s="398" t="str">
        <f t="shared" si="533"/>
        <v>0</v>
      </c>
      <c r="CC420" s="412">
        <f t="shared" si="534"/>
        <v>0</v>
      </c>
      <c r="CD420" s="412" t="str">
        <f t="shared" si="535"/>
        <v>0m0</v>
      </c>
      <c r="CE420" s="399">
        <f t="shared" si="536"/>
        <v>0</v>
      </c>
      <c r="CF420" s="399">
        <f t="shared" si="537"/>
        <v>0</v>
      </c>
      <c r="CG420" s="412">
        <f t="shared" si="538"/>
        <v>0</v>
      </c>
      <c r="CH420" s="413">
        <f t="shared" si="539"/>
        <v>0</v>
      </c>
      <c r="CI420" s="398" t="str">
        <f t="shared" si="540"/>
        <v>0</v>
      </c>
      <c r="CJ420" s="398" t="str">
        <f t="shared" si="541"/>
        <v>0</v>
      </c>
      <c r="CK420" s="412">
        <f t="shared" si="542"/>
        <v>0</v>
      </c>
      <c r="CL420" s="412" t="str">
        <f t="shared" si="543"/>
        <v>0m0</v>
      </c>
      <c r="CM420" s="399">
        <f t="shared" si="544"/>
        <v>0</v>
      </c>
      <c r="CN420" s="399">
        <f t="shared" si="545"/>
        <v>0</v>
      </c>
      <c r="CO420" s="412">
        <f t="shared" si="546"/>
        <v>0</v>
      </c>
      <c r="CP420" s="413">
        <f t="shared" si="547"/>
        <v>0</v>
      </c>
      <c r="CQ420" s="398" t="str">
        <f t="shared" si="548"/>
        <v>0</v>
      </c>
      <c r="CR420" s="398" t="str">
        <f t="shared" si="549"/>
        <v>0</v>
      </c>
      <c r="CS420" s="412">
        <f t="shared" si="550"/>
        <v>0</v>
      </c>
      <c r="CT420" s="412" t="str">
        <f t="shared" si="551"/>
        <v>0m0</v>
      </c>
      <c r="CU420" s="412">
        <f t="shared" si="552"/>
        <v>0</v>
      </c>
      <c r="CV420" s="412">
        <f t="shared" si="553"/>
        <v>0</v>
      </c>
      <c r="CW420" s="412">
        <f t="shared" si="554"/>
        <v>0</v>
      </c>
      <c r="CX420" s="412">
        <f t="shared" si="555"/>
        <v>0</v>
      </c>
      <c r="CY420" s="412">
        <f t="shared" si="556"/>
        <v>0</v>
      </c>
      <c r="CZ420" s="412" t="str">
        <f t="shared" si="557"/>
        <v/>
      </c>
      <c r="DA420" s="412" t="str">
        <f t="shared" si="558"/>
        <v/>
      </c>
      <c r="DB420" s="412" t="str">
        <f t="shared" si="559"/>
        <v/>
      </c>
      <c r="DC420" s="412" t="str">
        <f t="shared" si="560"/>
        <v/>
      </c>
      <c r="DD420" s="412" t="str">
        <f t="shared" si="561"/>
        <v/>
      </c>
      <c r="DE420" s="412"/>
      <c r="DF420" s="411"/>
      <c r="DG420" s="412" t="str">
        <f t="shared" si="562"/>
        <v/>
      </c>
      <c r="DH420" s="412" t="str">
        <f t="shared" si="563"/>
        <v/>
      </c>
      <c r="DI420" s="412">
        <f t="shared" si="564"/>
        <v>0</v>
      </c>
      <c r="DJ420" s="412" t="str">
        <f t="shared" si="565"/>
        <v/>
      </c>
      <c r="DK420" s="412" t="str">
        <f t="shared" si="566"/>
        <v/>
      </c>
      <c r="DL420" s="412" t="str">
        <f t="shared" si="567"/>
        <v/>
      </c>
      <c r="DM420" s="412" t="str">
        <f t="shared" si="568"/>
        <v/>
      </c>
      <c r="DN420" s="412" t="str">
        <f t="shared" si="569"/>
        <v/>
      </c>
      <c r="DO420" s="412" t="str">
        <f t="shared" si="570"/>
        <v/>
      </c>
    </row>
    <row r="421" spans="1:119" s="157" customFormat="1" ht="18" hidden="1" customHeight="1">
      <c r="A421" s="161" t="str">
        <f t="shared" si="501"/>
        <v/>
      </c>
      <c r="B421" s="158"/>
      <c r="C421" s="31" t="str">
        <f>IF(B421="","",VLOOKUP(B421,学連登録!$C$2:$G$3000,2,FALSE))</f>
        <v/>
      </c>
      <c r="D421" s="32" t="str">
        <f>IF(B421="","",VLOOKUP(B421,学連登録!$C$2:$G$3000,3,FALSE))</f>
        <v/>
      </c>
      <c r="E421" s="33" t="str">
        <f>IF(B421="","",VLOOKUP(B421,学連登録!$C$2:$G$3000,4,FALSE))</f>
        <v/>
      </c>
      <c r="F421" s="383" t="str">
        <f>IF(B421="","",VLOOKUP(B421,学連登録!$C$2:$I$3000,7,FALSE))</f>
        <v/>
      </c>
      <c r="G421" s="160"/>
      <c r="H421" s="905"/>
      <c r="I421" s="907"/>
      <c r="J421" s="160"/>
      <c r="K421" s="905"/>
      <c r="L421" s="906"/>
      <c r="M421" s="160"/>
      <c r="N421" s="819"/>
      <c r="O421" s="820"/>
      <c r="P421" s="159"/>
      <c r="Q421" s="905"/>
      <c r="R421" s="906"/>
      <c r="S421" s="159"/>
      <c r="T421" s="905"/>
      <c r="U421" s="906"/>
      <c r="V421" s="103" t="str">
        <f>IF(B421="","",VLOOKUP(B421,学連登録!$C$2:$H$3000,6,FALSE))</f>
        <v/>
      </c>
      <c r="Y421" s="118" t="str">
        <f t="shared" si="571"/>
        <v/>
      </c>
      <c r="Z421" s="97" t="str">
        <f>IF(G421="","",VLOOKUP(G421,種目名!$R$5:$T$104,3,0))</f>
        <v/>
      </c>
      <c r="AA421" s="99" t="str">
        <f>IF(J421="","",VLOOKUP(J421,種目名!$R$5:$T$104,3,0))</f>
        <v/>
      </c>
      <c r="AB421" s="119" t="str">
        <f>IF(M421="","",VLOOKUP(M421,種目名!$R$5:$T$104,3,0))</f>
        <v/>
      </c>
      <c r="AC421" s="119" t="str">
        <f>IF(P421="","",VLOOKUP(AF421,種目名!$R$5:$T$104,3,0))</f>
        <v/>
      </c>
      <c r="AD421" s="120" t="str">
        <f>IF(S421="","",VLOOKUP(AI421,種目名!$R$5:$T$104,3,0))</f>
        <v/>
      </c>
      <c r="AE421" s="117">
        <f t="shared" si="572"/>
        <v>0</v>
      </c>
      <c r="AF421" s="157" t="str">
        <f t="shared" si="573"/>
        <v/>
      </c>
      <c r="AG421" s="157" t="str">
        <f t="shared" si="574"/>
        <v/>
      </c>
      <c r="AH421" s="157">
        <f t="shared" si="575"/>
        <v>0</v>
      </c>
      <c r="AI421" s="157" t="str">
        <f t="shared" si="576"/>
        <v/>
      </c>
      <c r="AJ421" s="157" t="str">
        <f t="shared" si="577"/>
        <v/>
      </c>
      <c r="AK421" s="390"/>
      <c r="AL421" s="171">
        <f t="shared" si="505"/>
        <v>0</v>
      </c>
      <c r="AM421" s="399">
        <f t="shared" si="506"/>
        <v>0</v>
      </c>
      <c r="AN421" s="399">
        <f>COUNTIF($B$12:B421,B421)</f>
        <v>0</v>
      </c>
      <c r="AO421" s="399"/>
      <c r="AP421" s="399" t="str">
        <f t="shared" si="507"/>
        <v/>
      </c>
      <c r="AQ421" s="399" t="str">
        <f t="shared" si="507"/>
        <v/>
      </c>
      <c r="AR421" s="399" t="str">
        <f t="shared" si="507"/>
        <v/>
      </c>
      <c r="AS421" s="399" t="str">
        <f t="shared" si="507"/>
        <v/>
      </c>
      <c r="AT421" s="399">
        <f t="shared" si="508"/>
        <v>0</v>
      </c>
      <c r="AU421" s="399" t="str">
        <f t="shared" si="509"/>
        <v/>
      </c>
      <c r="AV421" s="399" t="str">
        <f t="shared" si="510"/>
        <v/>
      </c>
      <c r="AW421" s="399" t="str">
        <f t="shared" si="511"/>
        <v/>
      </c>
      <c r="AX421" s="399" t="str">
        <f t="shared" si="512"/>
        <v/>
      </c>
      <c r="AY421" s="399" t="str">
        <f t="shared" si="513"/>
        <v/>
      </c>
      <c r="AZ421" s="399" t="str">
        <f t="shared" ref="AZ421:BD471" si="578">IF(AU421="","",COUNTIF($AU$12:$AY$520,AU421))</f>
        <v/>
      </c>
      <c r="BA421" s="399" t="str">
        <f t="shared" si="578"/>
        <v/>
      </c>
      <c r="BB421" s="399" t="str">
        <f t="shared" si="578"/>
        <v/>
      </c>
      <c r="BC421" s="399" t="str">
        <f t="shared" si="578"/>
        <v/>
      </c>
      <c r="BD421" s="403" t="str">
        <f t="shared" si="578"/>
        <v/>
      </c>
      <c r="BE421" s="393">
        <f t="shared" si="514"/>
        <v>0</v>
      </c>
      <c r="BG421" s="399">
        <f t="shared" si="515"/>
        <v>0</v>
      </c>
      <c r="BH421" s="399">
        <f t="shared" si="516"/>
        <v>0</v>
      </c>
      <c r="BI421" s="412">
        <f t="shared" si="517"/>
        <v>0</v>
      </c>
      <c r="BJ421" s="413">
        <f t="shared" si="502"/>
        <v>0</v>
      </c>
      <c r="BK421" s="398" t="str">
        <f t="shared" si="503"/>
        <v>0</v>
      </c>
      <c r="BL421" s="398" t="str">
        <f t="shared" si="504"/>
        <v>0</v>
      </c>
      <c r="BM421" s="412">
        <f t="shared" si="518"/>
        <v>0</v>
      </c>
      <c r="BN421" s="412" t="str">
        <f t="shared" si="519"/>
        <v>0m0</v>
      </c>
      <c r="BO421" s="399">
        <f t="shared" si="520"/>
        <v>0</v>
      </c>
      <c r="BP421" s="399">
        <f t="shared" si="521"/>
        <v>0</v>
      </c>
      <c r="BQ421" s="412">
        <f t="shared" si="522"/>
        <v>0</v>
      </c>
      <c r="BR421" s="413">
        <f t="shared" si="523"/>
        <v>0</v>
      </c>
      <c r="BS421" s="398" t="str">
        <f t="shared" si="524"/>
        <v>0</v>
      </c>
      <c r="BT421" s="398" t="str">
        <f t="shared" si="525"/>
        <v>0</v>
      </c>
      <c r="BU421" s="412">
        <f t="shared" si="526"/>
        <v>0</v>
      </c>
      <c r="BV421" s="412" t="str">
        <f t="shared" si="527"/>
        <v>0m0</v>
      </c>
      <c r="BW421" s="399">
        <f t="shared" si="528"/>
        <v>0</v>
      </c>
      <c r="BX421" s="399">
        <f t="shared" si="529"/>
        <v>0</v>
      </c>
      <c r="BY421" s="412">
        <f t="shared" si="530"/>
        <v>0</v>
      </c>
      <c r="BZ421" s="413">
        <f t="shared" si="531"/>
        <v>0</v>
      </c>
      <c r="CA421" s="398" t="str">
        <f t="shared" si="532"/>
        <v>0</v>
      </c>
      <c r="CB421" s="398" t="str">
        <f t="shared" si="533"/>
        <v>0</v>
      </c>
      <c r="CC421" s="412">
        <f t="shared" si="534"/>
        <v>0</v>
      </c>
      <c r="CD421" s="412" t="str">
        <f t="shared" si="535"/>
        <v>0m0</v>
      </c>
      <c r="CE421" s="399">
        <f t="shared" si="536"/>
        <v>0</v>
      </c>
      <c r="CF421" s="399">
        <f t="shared" si="537"/>
        <v>0</v>
      </c>
      <c r="CG421" s="412">
        <f t="shared" si="538"/>
        <v>0</v>
      </c>
      <c r="CH421" s="413">
        <f t="shared" si="539"/>
        <v>0</v>
      </c>
      <c r="CI421" s="398" t="str">
        <f t="shared" si="540"/>
        <v>0</v>
      </c>
      <c r="CJ421" s="398" t="str">
        <f t="shared" si="541"/>
        <v>0</v>
      </c>
      <c r="CK421" s="412">
        <f t="shared" si="542"/>
        <v>0</v>
      </c>
      <c r="CL421" s="412" t="str">
        <f t="shared" si="543"/>
        <v>0m0</v>
      </c>
      <c r="CM421" s="399">
        <f t="shared" si="544"/>
        <v>0</v>
      </c>
      <c r="CN421" s="399">
        <f t="shared" si="545"/>
        <v>0</v>
      </c>
      <c r="CO421" s="412">
        <f t="shared" si="546"/>
        <v>0</v>
      </c>
      <c r="CP421" s="413">
        <f t="shared" si="547"/>
        <v>0</v>
      </c>
      <c r="CQ421" s="398" t="str">
        <f t="shared" si="548"/>
        <v>0</v>
      </c>
      <c r="CR421" s="398" t="str">
        <f t="shared" si="549"/>
        <v>0</v>
      </c>
      <c r="CS421" s="412">
        <f t="shared" si="550"/>
        <v>0</v>
      </c>
      <c r="CT421" s="412" t="str">
        <f t="shared" si="551"/>
        <v>0m0</v>
      </c>
      <c r="CU421" s="412">
        <f t="shared" si="552"/>
        <v>0</v>
      </c>
      <c r="CV421" s="412">
        <f t="shared" si="553"/>
        <v>0</v>
      </c>
      <c r="CW421" s="412">
        <f t="shared" si="554"/>
        <v>0</v>
      </c>
      <c r="CX421" s="412">
        <f t="shared" si="555"/>
        <v>0</v>
      </c>
      <c r="CY421" s="412">
        <f t="shared" si="556"/>
        <v>0</v>
      </c>
      <c r="CZ421" s="412" t="str">
        <f t="shared" si="557"/>
        <v/>
      </c>
      <c r="DA421" s="412" t="str">
        <f t="shared" si="558"/>
        <v/>
      </c>
      <c r="DB421" s="412" t="str">
        <f t="shared" si="559"/>
        <v/>
      </c>
      <c r="DC421" s="412" t="str">
        <f t="shared" si="560"/>
        <v/>
      </c>
      <c r="DD421" s="412" t="str">
        <f t="shared" si="561"/>
        <v/>
      </c>
      <c r="DE421" s="412"/>
      <c r="DF421" s="411"/>
      <c r="DG421" s="412" t="str">
        <f t="shared" si="562"/>
        <v/>
      </c>
      <c r="DH421" s="412" t="str">
        <f t="shared" si="563"/>
        <v/>
      </c>
      <c r="DI421" s="412">
        <f t="shared" si="564"/>
        <v>0</v>
      </c>
      <c r="DJ421" s="412" t="str">
        <f t="shared" si="565"/>
        <v/>
      </c>
      <c r="DK421" s="412" t="str">
        <f t="shared" si="566"/>
        <v/>
      </c>
      <c r="DL421" s="412" t="str">
        <f t="shared" si="567"/>
        <v/>
      </c>
      <c r="DM421" s="412" t="str">
        <f t="shared" si="568"/>
        <v/>
      </c>
      <c r="DN421" s="412" t="str">
        <f t="shared" si="569"/>
        <v/>
      </c>
      <c r="DO421" s="412" t="str">
        <f t="shared" si="570"/>
        <v/>
      </c>
    </row>
    <row r="422" spans="1:119" s="157" customFormat="1" ht="18" hidden="1" customHeight="1">
      <c r="A422" s="161" t="str">
        <f t="shared" si="501"/>
        <v/>
      </c>
      <c r="B422" s="158"/>
      <c r="C422" s="31" t="str">
        <f>IF(B422="","",VLOOKUP(B422,学連登録!$C$2:$G$3000,2,FALSE))</f>
        <v/>
      </c>
      <c r="D422" s="32" t="str">
        <f>IF(B422="","",VLOOKUP(B422,学連登録!$C$2:$G$3000,3,FALSE))</f>
        <v/>
      </c>
      <c r="E422" s="33" t="str">
        <f>IF(B422="","",VLOOKUP(B422,学連登録!$C$2:$G$3000,4,FALSE))</f>
        <v/>
      </c>
      <c r="F422" s="383" t="str">
        <f>IF(B422="","",VLOOKUP(B422,学連登録!$C$2:$I$3000,7,FALSE))</f>
        <v/>
      </c>
      <c r="G422" s="160"/>
      <c r="H422" s="905"/>
      <c r="I422" s="907"/>
      <c r="J422" s="160"/>
      <c r="K422" s="905"/>
      <c r="L422" s="906"/>
      <c r="M422" s="160"/>
      <c r="N422" s="819"/>
      <c r="O422" s="820"/>
      <c r="P422" s="159"/>
      <c r="Q422" s="905"/>
      <c r="R422" s="906"/>
      <c r="S422" s="159"/>
      <c r="T422" s="905"/>
      <c r="U422" s="906"/>
      <c r="V422" s="103" t="str">
        <f>IF(B422="","",VLOOKUP(B422,学連登録!$C$2:$H$3000,6,FALSE))</f>
        <v/>
      </c>
      <c r="Y422" s="118" t="str">
        <f t="shared" si="571"/>
        <v/>
      </c>
      <c r="Z422" s="97" t="str">
        <f>IF(G422="","",VLOOKUP(G422,種目名!$R$5:$T$104,3,0))</f>
        <v/>
      </c>
      <c r="AA422" s="99" t="str">
        <f>IF(J422="","",VLOOKUP(J422,種目名!$R$5:$T$104,3,0))</f>
        <v/>
      </c>
      <c r="AB422" s="119" t="str">
        <f>IF(M422="","",VLOOKUP(M422,種目名!$R$5:$T$104,3,0))</f>
        <v/>
      </c>
      <c r="AC422" s="119" t="str">
        <f>IF(P422="","",VLOOKUP(AF422,種目名!$R$5:$T$104,3,0))</f>
        <v/>
      </c>
      <c r="AD422" s="120" t="str">
        <f>IF(S422="","",VLOOKUP(AI422,種目名!$R$5:$T$104,3,0))</f>
        <v/>
      </c>
      <c r="AE422" s="117">
        <f t="shared" si="572"/>
        <v>0</v>
      </c>
      <c r="AF422" s="157" t="str">
        <f t="shared" si="573"/>
        <v/>
      </c>
      <c r="AG422" s="157" t="str">
        <f t="shared" si="574"/>
        <v/>
      </c>
      <c r="AH422" s="157">
        <f t="shared" si="575"/>
        <v>0</v>
      </c>
      <c r="AI422" s="157" t="str">
        <f t="shared" si="576"/>
        <v/>
      </c>
      <c r="AJ422" s="157" t="str">
        <f t="shared" si="577"/>
        <v/>
      </c>
      <c r="AK422" s="390"/>
      <c r="AL422" s="171">
        <f t="shared" si="505"/>
        <v>0</v>
      </c>
      <c r="AM422" s="399">
        <f t="shared" si="506"/>
        <v>0</v>
      </c>
      <c r="AN422" s="399">
        <f>COUNTIF($B$12:B422,B422)</f>
        <v>0</v>
      </c>
      <c r="AO422" s="399"/>
      <c r="AP422" s="399" t="str">
        <f t="shared" si="507"/>
        <v/>
      </c>
      <c r="AQ422" s="399" t="str">
        <f t="shared" si="507"/>
        <v/>
      </c>
      <c r="AR422" s="399" t="str">
        <f t="shared" si="507"/>
        <v/>
      </c>
      <c r="AS422" s="399" t="str">
        <f t="shared" si="507"/>
        <v/>
      </c>
      <c r="AT422" s="399">
        <f t="shared" si="508"/>
        <v>0</v>
      </c>
      <c r="AU422" s="399" t="str">
        <f t="shared" si="509"/>
        <v/>
      </c>
      <c r="AV422" s="399" t="str">
        <f t="shared" si="510"/>
        <v/>
      </c>
      <c r="AW422" s="399" t="str">
        <f t="shared" si="511"/>
        <v/>
      </c>
      <c r="AX422" s="399" t="str">
        <f t="shared" si="512"/>
        <v/>
      </c>
      <c r="AY422" s="399" t="str">
        <f t="shared" si="513"/>
        <v/>
      </c>
      <c r="AZ422" s="399" t="str">
        <f t="shared" si="578"/>
        <v/>
      </c>
      <c r="BA422" s="399" t="str">
        <f t="shared" si="578"/>
        <v/>
      </c>
      <c r="BB422" s="399" t="str">
        <f t="shared" si="578"/>
        <v/>
      </c>
      <c r="BC422" s="399" t="str">
        <f t="shared" si="578"/>
        <v/>
      </c>
      <c r="BD422" s="403" t="str">
        <f t="shared" si="578"/>
        <v/>
      </c>
      <c r="BE422" s="393">
        <f t="shared" si="514"/>
        <v>0</v>
      </c>
      <c r="BG422" s="399">
        <f t="shared" si="515"/>
        <v>0</v>
      </c>
      <c r="BH422" s="399">
        <f t="shared" si="516"/>
        <v>0</v>
      </c>
      <c r="BI422" s="412">
        <f t="shared" si="517"/>
        <v>0</v>
      </c>
      <c r="BJ422" s="413">
        <f t="shared" si="502"/>
        <v>0</v>
      </c>
      <c r="BK422" s="398" t="str">
        <f t="shared" si="503"/>
        <v>0</v>
      </c>
      <c r="BL422" s="398" t="str">
        <f t="shared" si="504"/>
        <v>0</v>
      </c>
      <c r="BM422" s="412">
        <f t="shared" si="518"/>
        <v>0</v>
      </c>
      <c r="BN422" s="412" t="str">
        <f t="shared" si="519"/>
        <v>0m0</v>
      </c>
      <c r="BO422" s="399">
        <f t="shared" si="520"/>
        <v>0</v>
      </c>
      <c r="BP422" s="399">
        <f t="shared" si="521"/>
        <v>0</v>
      </c>
      <c r="BQ422" s="412">
        <f t="shared" si="522"/>
        <v>0</v>
      </c>
      <c r="BR422" s="413">
        <f t="shared" si="523"/>
        <v>0</v>
      </c>
      <c r="BS422" s="398" t="str">
        <f t="shared" si="524"/>
        <v>0</v>
      </c>
      <c r="BT422" s="398" t="str">
        <f t="shared" si="525"/>
        <v>0</v>
      </c>
      <c r="BU422" s="412">
        <f t="shared" si="526"/>
        <v>0</v>
      </c>
      <c r="BV422" s="412" t="str">
        <f t="shared" si="527"/>
        <v>0m0</v>
      </c>
      <c r="BW422" s="399">
        <f t="shared" si="528"/>
        <v>0</v>
      </c>
      <c r="BX422" s="399">
        <f t="shared" si="529"/>
        <v>0</v>
      </c>
      <c r="BY422" s="412">
        <f t="shared" si="530"/>
        <v>0</v>
      </c>
      <c r="BZ422" s="413">
        <f t="shared" si="531"/>
        <v>0</v>
      </c>
      <c r="CA422" s="398" t="str">
        <f t="shared" si="532"/>
        <v>0</v>
      </c>
      <c r="CB422" s="398" t="str">
        <f t="shared" si="533"/>
        <v>0</v>
      </c>
      <c r="CC422" s="412">
        <f t="shared" si="534"/>
        <v>0</v>
      </c>
      <c r="CD422" s="412" t="str">
        <f t="shared" si="535"/>
        <v>0m0</v>
      </c>
      <c r="CE422" s="399">
        <f t="shared" si="536"/>
        <v>0</v>
      </c>
      <c r="CF422" s="399">
        <f t="shared" si="537"/>
        <v>0</v>
      </c>
      <c r="CG422" s="412">
        <f t="shared" si="538"/>
        <v>0</v>
      </c>
      <c r="CH422" s="413">
        <f t="shared" si="539"/>
        <v>0</v>
      </c>
      <c r="CI422" s="398" t="str">
        <f t="shared" si="540"/>
        <v>0</v>
      </c>
      <c r="CJ422" s="398" t="str">
        <f t="shared" si="541"/>
        <v>0</v>
      </c>
      <c r="CK422" s="412">
        <f t="shared" si="542"/>
        <v>0</v>
      </c>
      <c r="CL422" s="412" t="str">
        <f t="shared" si="543"/>
        <v>0m0</v>
      </c>
      <c r="CM422" s="399">
        <f t="shared" si="544"/>
        <v>0</v>
      </c>
      <c r="CN422" s="399">
        <f t="shared" si="545"/>
        <v>0</v>
      </c>
      <c r="CO422" s="412">
        <f t="shared" si="546"/>
        <v>0</v>
      </c>
      <c r="CP422" s="413">
        <f t="shared" si="547"/>
        <v>0</v>
      </c>
      <c r="CQ422" s="398" t="str">
        <f t="shared" si="548"/>
        <v>0</v>
      </c>
      <c r="CR422" s="398" t="str">
        <f t="shared" si="549"/>
        <v>0</v>
      </c>
      <c r="CS422" s="412">
        <f t="shared" si="550"/>
        <v>0</v>
      </c>
      <c r="CT422" s="412" t="str">
        <f t="shared" si="551"/>
        <v>0m0</v>
      </c>
      <c r="CU422" s="412">
        <f t="shared" si="552"/>
        <v>0</v>
      </c>
      <c r="CV422" s="412">
        <f t="shared" si="553"/>
        <v>0</v>
      </c>
      <c r="CW422" s="412">
        <f t="shared" si="554"/>
        <v>0</v>
      </c>
      <c r="CX422" s="412">
        <f t="shared" si="555"/>
        <v>0</v>
      </c>
      <c r="CY422" s="412">
        <f t="shared" si="556"/>
        <v>0</v>
      </c>
      <c r="CZ422" s="412" t="str">
        <f t="shared" si="557"/>
        <v/>
      </c>
      <c r="DA422" s="412" t="str">
        <f t="shared" si="558"/>
        <v/>
      </c>
      <c r="DB422" s="412" t="str">
        <f t="shared" si="559"/>
        <v/>
      </c>
      <c r="DC422" s="412" t="str">
        <f t="shared" si="560"/>
        <v/>
      </c>
      <c r="DD422" s="412" t="str">
        <f t="shared" si="561"/>
        <v/>
      </c>
      <c r="DE422" s="412"/>
      <c r="DF422" s="411"/>
      <c r="DG422" s="412" t="str">
        <f t="shared" si="562"/>
        <v/>
      </c>
      <c r="DH422" s="412" t="str">
        <f t="shared" si="563"/>
        <v/>
      </c>
      <c r="DI422" s="412">
        <f t="shared" si="564"/>
        <v>0</v>
      </c>
      <c r="DJ422" s="412" t="str">
        <f t="shared" si="565"/>
        <v/>
      </c>
      <c r="DK422" s="412" t="str">
        <f t="shared" si="566"/>
        <v/>
      </c>
      <c r="DL422" s="412" t="str">
        <f t="shared" si="567"/>
        <v/>
      </c>
      <c r="DM422" s="412" t="str">
        <f t="shared" si="568"/>
        <v/>
      </c>
      <c r="DN422" s="412" t="str">
        <f t="shared" si="569"/>
        <v/>
      </c>
      <c r="DO422" s="412" t="str">
        <f t="shared" si="570"/>
        <v/>
      </c>
    </row>
    <row r="423" spans="1:119" s="157" customFormat="1" ht="18" hidden="1" customHeight="1">
      <c r="A423" s="161" t="str">
        <f t="shared" si="501"/>
        <v/>
      </c>
      <c r="B423" s="158"/>
      <c r="C423" s="31" t="str">
        <f>IF(B423="","",VLOOKUP(B423,学連登録!$C$2:$G$3000,2,FALSE))</f>
        <v/>
      </c>
      <c r="D423" s="32" t="str">
        <f>IF(B423="","",VLOOKUP(B423,学連登録!$C$2:$G$3000,3,FALSE))</f>
        <v/>
      </c>
      <c r="E423" s="33" t="str">
        <f>IF(B423="","",VLOOKUP(B423,学連登録!$C$2:$G$3000,4,FALSE))</f>
        <v/>
      </c>
      <c r="F423" s="383" t="str">
        <f>IF(B423="","",VLOOKUP(B423,学連登録!$C$2:$I$3000,7,FALSE))</f>
        <v/>
      </c>
      <c r="G423" s="160"/>
      <c r="H423" s="905"/>
      <c r="I423" s="907"/>
      <c r="J423" s="160"/>
      <c r="K423" s="905"/>
      <c r="L423" s="906"/>
      <c r="M423" s="160"/>
      <c r="N423" s="819"/>
      <c r="O423" s="820"/>
      <c r="P423" s="159"/>
      <c r="Q423" s="905"/>
      <c r="R423" s="906"/>
      <c r="S423" s="159"/>
      <c r="T423" s="905"/>
      <c r="U423" s="906"/>
      <c r="V423" s="103" t="str">
        <f>IF(B423="","",VLOOKUP(B423,学連登録!$C$2:$H$3000,6,FALSE))</f>
        <v/>
      </c>
      <c r="Y423" s="118" t="str">
        <f t="shared" si="571"/>
        <v/>
      </c>
      <c r="Z423" s="97" t="str">
        <f>IF(G423="","",VLOOKUP(G423,種目名!$R$5:$T$104,3,0))</f>
        <v/>
      </c>
      <c r="AA423" s="99" t="str">
        <f>IF(J423="","",VLOOKUP(J423,種目名!$R$5:$T$104,3,0))</f>
        <v/>
      </c>
      <c r="AB423" s="119" t="str">
        <f>IF(M423="","",VLOOKUP(M423,種目名!$R$5:$T$104,3,0))</f>
        <v/>
      </c>
      <c r="AC423" s="119" t="str">
        <f>IF(P423="","",VLOOKUP(AF423,種目名!$R$5:$T$104,3,0))</f>
        <v/>
      </c>
      <c r="AD423" s="120" t="str">
        <f>IF(S423="","",VLOOKUP(AI423,種目名!$R$5:$T$104,3,0))</f>
        <v/>
      </c>
      <c r="AE423" s="117">
        <f t="shared" si="572"/>
        <v>0</v>
      </c>
      <c r="AF423" s="157" t="str">
        <f t="shared" si="573"/>
        <v/>
      </c>
      <c r="AG423" s="157" t="str">
        <f t="shared" si="574"/>
        <v/>
      </c>
      <c r="AH423" s="157">
        <f t="shared" si="575"/>
        <v>0</v>
      </c>
      <c r="AI423" s="157" t="str">
        <f t="shared" si="576"/>
        <v/>
      </c>
      <c r="AJ423" s="157" t="str">
        <f t="shared" si="577"/>
        <v/>
      </c>
      <c r="AK423" s="390"/>
      <c r="AL423" s="171">
        <f t="shared" si="505"/>
        <v>0</v>
      </c>
      <c r="AM423" s="399">
        <f t="shared" si="506"/>
        <v>0</v>
      </c>
      <c r="AN423" s="399">
        <f>COUNTIF($B$12:B423,B423)</f>
        <v>0</v>
      </c>
      <c r="AO423" s="399"/>
      <c r="AP423" s="399" t="str">
        <f t="shared" si="507"/>
        <v/>
      </c>
      <c r="AQ423" s="399" t="str">
        <f t="shared" si="507"/>
        <v/>
      </c>
      <c r="AR423" s="399" t="str">
        <f t="shared" si="507"/>
        <v/>
      </c>
      <c r="AS423" s="399" t="str">
        <f t="shared" si="507"/>
        <v/>
      </c>
      <c r="AT423" s="399">
        <f t="shared" si="508"/>
        <v>0</v>
      </c>
      <c r="AU423" s="399" t="str">
        <f t="shared" si="509"/>
        <v/>
      </c>
      <c r="AV423" s="399" t="str">
        <f t="shared" si="510"/>
        <v/>
      </c>
      <c r="AW423" s="399" t="str">
        <f t="shared" si="511"/>
        <v/>
      </c>
      <c r="AX423" s="399" t="str">
        <f t="shared" si="512"/>
        <v/>
      </c>
      <c r="AY423" s="399" t="str">
        <f t="shared" si="513"/>
        <v/>
      </c>
      <c r="AZ423" s="399" t="str">
        <f t="shared" si="578"/>
        <v/>
      </c>
      <c r="BA423" s="399" t="str">
        <f t="shared" si="578"/>
        <v/>
      </c>
      <c r="BB423" s="399" t="str">
        <f t="shared" si="578"/>
        <v/>
      </c>
      <c r="BC423" s="399" t="str">
        <f t="shared" si="578"/>
        <v/>
      </c>
      <c r="BD423" s="403" t="str">
        <f t="shared" si="578"/>
        <v/>
      </c>
      <c r="BE423" s="393">
        <f t="shared" si="514"/>
        <v>0</v>
      </c>
      <c r="BG423" s="399">
        <f t="shared" si="515"/>
        <v>0</v>
      </c>
      <c r="BH423" s="399">
        <f t="shared" si="516"/>
        <v>0</v>
      </c>
      <c r="BI423" s="412">
        <f t="shared" si="517"/>
        <v>0</v>
      </c>
      <c r="BJ423" s="413">
        <f t="shared" si="502"/>
        <v>0</v>
      </c>
      <c r="BK423" s="398" t="str">
        <f t="shared" si="503"/>
        <v>0</v>
      </c>
      <c r="BL423" s="398" t="str">
        <f t="shared" si="504"/>
        <v>0</v>
      </c>
      <c r="BM423" s="412">
        <f t="shared" si="518"/>
        <v>0</v>
      </c>
      <c r="BN423" s="412" t="str">
        <f t="shared" si="519"/>
        <v>0m0</v>
      </c>
      <c r="BO423" s="399">
        <f t="shared" si="520"/>
        <v>0</v>
      </c>
      <c r="BP423" s="399">
        <f t="shared" si="521"/>
        <v>0</v>
      </c>
      <c r="BQ423" s="412">
        <f t="shared" si="522"/>
        <v>0</v>
      </c>
      <c r="BR423" s="413">
        <f t="shared" si="523"/>
        <v>0</v>
      </c>
      <c r="BS423" s="398" t="str">
        <f t="shared" si="524"/>
        <v>0</v>
      </c>
      <c r="BT423" s="398" t="str">
        <f t="shared" si="525"/>
        <v>0</v>
      </c>
      <c r="BU423" s="412">
        <f t="shared" si="526"/>
        <v>0</v>
      </c>
      <c r="BV423" s="412" t="str">
        <f t="shared" si="527"/>
        <v>0m0</v>
      </c>
      <c r="BW423" s="399">
        <f t="shared" si="528"/>
        <v>0</v>
      </c>
      <c r="BX423" s="399">
        <f t="shared" si="529"/>
        <v>0</v>
      </c>
      <c r="BY423" s="412">
        <f t="shared" si="530"/>
        <v>0</v>
      </c>
      <c r="BZ423" s="413">
        <f t="shared" si="531"/>
        <v>0</v>
      </c>
      <c r="CA423" s="398" t="str">
        <f t="shared" si="532"/>
        <v>0</v>
      </c>
      <c r="CB423" s="398" t="str">
        <f t="shared" si="533"/>
        <v>0</v>
      </c>
      <c r="CC423" s="412">
        <f t="shared" si="534"/>
        <v>0</v>
      </c>
      <c r="CD423" s="412" t="str">
        <f t="shared" si="535"/>
        <v>0m0</v>
      </c>
      <c r="CE423" s="399">
        <f t="shared" si="536"/>
        <v>0</v>
      </c>
      <c r="CF423" s="399">
        <f t="shared" si="537"/>
        <v>0</v>
      </c>
      <c r="CG423" s="412">
        <f t="shared" si="538"/>
        <v>0</v>
      </c>
      <c r="CH423" s="413">
        <f t="shared" si="539"/>
        <v>0</v>
      </c>
      <c r="CI423" s="398" t="str">
        <f t="shared" si="540"/>
        <v>0</v>
      </c>
      <c r="CJ423" s="398" t="str">
        <f t="shared" si="541"/>
        <v>0</v>
      </c>
      <c r="CK423" s="412">
        <f t="shared" si="542"/>
        <v>0</v>
      </c>
      <c r="CL423" s="412" t="str">
        <f t="shared" si="543"/>
        <v>0m0</v>
      </c>
      <c r="CM423" s="399">
        <f t="shared" si="544"/>
        <v>0</v>
      </c>
      <c r="CN423" s="399">
        <f t="shared" si="545"/>
        <v>0</v>
      </c>
      <c r="CO423" s="412">
        <f t="shared" si="546"/>
        <v>0</v>
      </c>
      <c r="CP423" s="413">
        <f t="shared" si="547"/>
        <v>0</v>
      </c>
      <c r="CQ423" s="398" t="str">
        <f t="shared" si="548"/>
        <v>0</v>
      </c>
      <c r="CR423" s="398" t="str">
        <f t="shared" si="549"/>
        <v>0</v>
      </c>
      <c r="CS423" s="412">
        <f t="shared" si="550"/>
        <v>0</v>
      </c>
      <c r="CT423" s="412" t="str">
        <f t="shared" si="551"/>
        <v>0m0</v>
      </c>
      <c r="CU423" s="412">
        <f t="shared" si="552"/>
        <v>0</v>
      </c>
      <c r="CV423" s="412">
        <f t="shared" si="553"/>
        <v>0</v>
      </c>
      <c r="CW423" s="412">
        <f t="shared" si="554"/>
        <v>0</v>
      </c>
      <c r="CX423" s="412">
        <f t="shared" si="555"/>
        <v>0</v>
      </c>
      <c r="CY423" s="412">
        <f t="shared" si="556"/>
        <v>0</v>
      </c>
      <c r="CZ423" s="412" t="str">
        <f t="shared" si="557"/>
        <v/>
      </c>
      <c r="DA423" s="412" t="str">
        <f t="shared" si="558"/>
        <v/>
      </c>
      <c r="DB423" s="412" t="str">
        <f t="shared" si="559"/>
        <v/>
      </c>
      <c r="DC423" s="412" t="str">
        <f t="shared" si="560"/>
        <v/>
      </c>
      <c r="DD423" s="412" t="str">
        <f t="shared" si="561"/>
        <v/>
      </c>
      <c r="DE423" s="412"/>
      <c r="DF423" s="411"/>
      <c r="DG423" s="412" t="str">
        <f t="shared" si="562"/>
        <v/>
      </c>
      <c r="DH423" s="412" t="str">
        <f t="shared" si="563"/>
        <v/>
      </c>
      <c r="DI423" s="412">
        <f t="shared" si="564"/>
        <v>0</v>
      </c>
      <c r="DJ423" s="412" t="str">
        <f t="shared" si="565"/>
        <v/>
      </c>
      <c r="DK423" s="412" t="str">
        <f t="shared" si="566"/>
        <v/>
      </c>
      <c r="DL423" s="412" t="str">
        <f t="shared" si="567"/>
        <v/>
      </c>
      <c r="DM423" s="412" t="str">
        <f t="shared" si="568"/>
        <v/>
      </c>
      <c r="DN423" s="412" t="str">
        <f t="shared" si="569"/>
        <v/>
      </c>
      <c r="DO423" s="412" t="str">
        <f t="shared" si="570"/>
        <v/>
      </c>
    </row>
    <row r="424" spans="1:119" s="157" customFormat="1" ht="18" hidden="1" customHeight="1">
      <c r="A424" s="161" t="str">
        <f t="shared" si="501"/>
        <v/>
      </c>
      <c r="B424" s="158"/>
      <c r="C424" s="31" t="str">
        <f>IF(B424="","",VLOOKUP(B424,学連登録!$C$2:$G$3000,2,FALSE))</f>
        <v/>
      </c>
      <c r="D424" s="32" t="str">
        <f>IF(B424="","",VLOOKUP(B424,学連登録!$C$2:$G$3000,3,FALSE))</f>
        <v/>
      </c>
      <c r="E424" s="33" t="str">
        <f>IF(B424="","",VLOOKUP(B424,学連登録!$C$2:$G$3000,4,FALSE))</f>
        <v/>
      </c>
      <c r="F424" s="383" t="str">
        <f>IF(B424="","",VLOOKUP(B424,学連登録!$C$2:$I$3000,7,FALSE))</f>
        <v/>
      </c>
      <c r="G424" s="160"/>
      <c r="H424" s="905"/>
      <c r="I424" s="907"/>
      <c r="J424" s="160"/>
      <c r="K424" s="905"/>
      <c r="L424" s="906"/>
      <c r="M424" s="160"/>
      <c r="N424" s="819"/>
      <c r="O424" s="820"/>
      <c r="P424" s="159"/>
      <c r="Q424" s="905"/>
      <c r="R424" s="906"/>
      <c r="S424" s="159"/>
      <c r="T424" s="905"/>
      <c r="U424" s="906"/>
      <c r="V424" s="103" t="str">
        <f>IF(B424="","",VLOOKUP(B424,学連登録!$C$2:$H$3000,6,FALSE))</f>
        <v/>
      </c>
      <c r="Y424" s="118" t="str">
        <f t="shared" si="571"/>
        <v/>
      </c>
      <c r="Z424" s="97" t="str">
        <f>IF(G424="","",VLOOKUP(G424,種目名!$R$5:$T$104,3,0))</f>
        <v/>
      </c>
      <c r="AA424" s="99" t="str">
        <f>IF(J424="","",VLOOKUP(J424,種目名!$R$5:$T$104,3,0))</f>
        <v/>
      </c>
      <c r="AB424" s="119" t="str">
        <f>IF(M424="","",VLOOKUP(M424,種目名!$R$5:$T$104,3,0))</f>
        <v/>
      </c>
      <c r="AC424" s="119" t="str">
        <f>IF(P424="","",VLOOKUP(AF424,種目名!$R$5:$T$104,3,0))</f>
        <v/>
      </c>
      <c r="AD424" s="120" t="str">
        <f>IF(S424="","",VLOOKUP(AI424,種目名!$R$5:$T$104,3,0))</f>
        <v/>
      </c>
      <c r="AE424" s="117">
        <f t="shared" si="572"/>
        <v>0</v>
      </c>
      <c r="AF424" s="157" t="str">
        <f t="shared" si="573"/>
        <v/>
      </c>
      <c r="AG424" s="157" t="str">
        <f t="shared" si="574"/>
        <v/>
      </c>
      <c r="AH424" s="157">
        <f t="shared" si="575"/>
        <v>0</v>
      </c>
      <c r="AI424" s="157" t="str">
        <f t="shared" si="576"/>
        <v/>
      </c>
      <c r="AJ424" s="157" t="str">
        <f t="shared" si="577"/>
        <v/>
      </c>
      <c r="AK424" s="390"/>
      <c r="AL424" s="171">
        <f t="shared" si="505"/>
        <v>0</v>
      </c>
      <c r="AM424" s="399">
        <f t="shared" si="506"/>
        <v>0</v>
      </c>
      <c r="AN424" s="399">
        <f>COUNTIF($B$12:B424,B424)</f>
        <v>0</v>
      </c>
      <c r="AO424" s="399"/>
      <c r="AP424" s="399" t="str">
        <f t="shared" si="507"/>
        <v/>
      </c>
      <c r="AQ424" s="399" t="str">
        <f t="shared" si="507"/>
        <v/>
      </c>
      <c r="AR424" s="399" t="str">
        <f t="shared" si="507"/>
        <v/>
      </c>
      <c r="AS424" s="399" t="str">
        <f t="shared" si="507"/>
        <v/>
      </c>
      <c r="AT424" s="399">
        <f t="shared" si="508"/>
        <v>0</v>
      </c>
      <c r="AU424" s="399" t="str">
        <f t="shared" si="509"/>
        <v/>
      </c>
      <c r="AV424" s="399" t="str">
        <f t="shared" si="510"/>
        <v/>
      </c>
      <c r="AW424" s="399" t="str">
        <f t="shared" si="511"/>
        <v/>
      </c>
      <c r="AX424" s="399" t="str">
        <f t="shared" si="512"/>
        <v/>
      </c>
      <c r="AY424" s="399" t="str">
        <f t="shared" si="513"/>
        <v/>
      </c>
      <c r="AZ424" s="399" t="str">
        <f t="shared" si="578"/>
        <v/>
      </c>
      <c r="BA424" s="399" t="str">
        <f t="shared" si="578"/>
        <v/>
      </c>
      <c r="BB424" s="399" t="str">
        <f t="shared" si="578"/>
        <v/>
      </c>
      <c r="BC424" s="399" t="str">
        <f t="shared" si="578"/>
        <v/>
      </c>
      <c r="BD424" s="403" t="str">
        <f t="shared" si="578"/>
        <v/>
      </c>
      <c r="BE424" s="393">
        <f t="shared" si="514"/>
        <v>0</v>
      </c>
      <c r="BG424" s="399">
        <f t="shared" si="515"/>
        <v>0</v>
      </c>
      <c r="BH424" s="399">
        <f t="shared" si="516"/>
        <v>0</v>
      </c>
      <c r="BI424" s="412">
        <f t="shared" si="517"/>
        <v>0</v>
      </c>
      <c r="BJ424" s="413">
        <f t="shared" si="502"/>
        <v>0</v>
      </c>
      <c r="BK424" s="398" t="str">
        <f t="shared" si="503"/>
        <v>0</v>
      </c>
      <c r="BL424" s="398" t="str">
        <f t="shared" si="504"/>
        <v>0</v>
      </c>
      <c r="BM424" s="412">
        <f t="shared" si="518"/>
        <v>0</v>
      </c>
      <c r="BN424" s="412" t="str">
        <f t="shared" si="519"/>
        <v>0m0</v>
      </c>
      <c r="BO424" s="399">
        <f t="shared" si="520"/>
        <v>0</v>
      </c>
      <c r="BP424" s="399">
        <f t="shared" si="521"/>
        <v>0</v>
      </c>
      <c r="BQ424" s="412">
        <f t="shared" si="522"/>
        <v>0</v>
      </c>
      <c r="BR424" s="413">
        <f t="shared" si="523"/>
        <v>0</v>
      </c>
      <c r="BS424" s="398" t="str">
        <f t="shared" si="524"/>
        <v>0</v>
      </c>
      <c r="BT424" s="398" t="str">
        <f t="shared" si="525"/>
        <v>0</v>
      </c>
      <c r="BU424" s="412">
        <f t="shared" si="526"/>
        <v>0</v>
      </c>
      <c r="BV424" s="412" t="str">
        <f t="shared" si="527"/>
        <v>0m0</v>
      </c>
      <c r="BW424" s="399">
        <f t="shared" si="528"/>
        <v>0</v>
      </c>
      <c r="BX424" s="399">
        <f t="shared" si="529"/>
        <v>0</v>
      </c>
      <c r="BY424" s="412">
        <f t="shared" si="530"/>
        <v>0</v>
      </c>
      <c r="BZ424" s="413">
        <f t="shared" si="531"/>
        <v>0</v>
      </c>
      <c r="CA424" s="398" t="str">
        <f t="shared" si="532"/>
        <v>0</v>
      </c>
      <c r="CB424" s="398" t="str">
        <f t="shared" si="533"/>
        <v>0</v>
      </c>
      <c r="CC424" s="412">
        <f t="shared" si="534"/>
        <v>0</v>
      </c>
      <c r="CD424" s="412" t="str">
        <f t="shared" si="535"/>
        <v>0m0</v>
      </c>
      <c r="CE424" s="399">
        <f t="shared" si="536"/>
        <v>0</v>
      </c>
      <c r="CF424" s="399">
        <f t="shared" si="537"/>
        <v>0</v>
      </c>
      <c r="CG424" s="412">
        <f t="shared" si="538"/>
        <v>0</v>
      </c>
      <c r="CH424" s="413">
        <f t="shared" si="539"/>
        <v>0</v>
      </c>
      <c r="CI424" s="398" t="str">
        <f t="shared" si="540"/>
        <v>0</v>
      </c>
      <c r="CJ424" s="398" t="str">
        <f t="shared" si="541"/>
        <v>0</v>
      </c>
      <c r="CK424" s="412">
        <f t="shared" si="542"/>
        <v>0</v>
      </c>
      <c r="CL424" s="412" t="str">
        <f t="shared" si="543"/>
        <v>0m0</v>
      </c>
      <c r="CM424" s="399">
        <f t="shared" si="544"/>
        <v>0</v>
      </c>
      <c r="CN424" s="399">
        <f t="shared" si="545"/>
        <v>0</v>
      </c>
      <c r="CO424" s="412">
        <f t="shared" si="546"/>
        <v>0</v>
      </c>
      <c r="CP424" s="413">
        <f t="shared" si="547"/>
        <v>0</v>
      </c>
      <c r="CQ424" s="398" t="str">
        <f t="shared" si="548"/>
        <v>0</v>
      </c>
      <c r="CR424" s="398" t="str">
        <f t="shared" si="549"/>
        <v>0</v>
      </c>
      <c r="CS424" s="412">
        <f t="shared" si="550"/>
        <v>0</v>
      </c>
      <c r="CT424" s="412" t="str">
        <f t="shared" si="551"/>
        <v>0m0</v>
      </c>
      <c r="CU424" s="412">
        <f t="shared" si="552"/>
        <v>0</v>
      </c>
      <c r="CV424" s="412">
        <f t="shared" si="553"/>
        <v>0</v>
      </c>
      <c r="CW424" s="412">
        <f t="shared" si="554"/>
        <v>0</v>
      </c>
      <c r="CX424" s="412">
        <f t="shared" si="555"/>
        <v>0</v>
      </c>
      <c r="CY424" s="412">
        <f t="shared" si="556"/>
        <v>0</v>
      </c>
      <c r="CZ424" s="412" t="str">
        <f t="shared" si="557"/>
        <v/>
      </c>
      <c r="DA424" s="412" t="str">
        <f t="shared" si="558"/>
        <v/>
      </c>
      <c r="DB424" s="412" t="str">
        <f t="shared" si="559"/>
        <v/>
      </c>
      <c r="DC424" s="412" t="str">
        <f t="shared" si="560"/>
        <v/>
      </c>
      <c r="DD424" s="412" t="str">
        <f t="shared" si="561"/>
        <v/>
      </c>
      <c r="DE424" s="412"/>
      <c r="DF424" s="411"/>
      <c r="DG424" s="412" t="str">
        <f t="shared" si="562"/>
        <v/>
      </c>
      <c r="DH424" s="412" t="str">
        <f t="shared" si="563"/>
        <v/>
      </c>
      <c r="DI424" s="412">
        <f t="shared" si="564"/>
        <v>0</v>
      </c>
      <c r="DJ424" s="412" t="str">
        <f t="shared" si="565"/>
        <v/>
      </c>
      <c r="DK424" s="412" t="str">
        <f t="shared" si="566"/>
        <v/>
      </c>
      <c r="DL424" s="412" t="str">
        <f t="shared" si="567"/>
        <v/>
      </c>
      <c r="DM424" s="412" t="str">
        <f t="shared" si="568"/>
        <v/>
      </c>
      <c r="DN424" s="412" t="str">
        <f t="shared" si="569"/>
        <v/>
      </c>
      <c r="DO424" s="412" t="str">
        <f t="shared" si="570"/>
        <v/>
      </c>
    </row>
    <row r="425" spans="1:119" s="157" customFormat="1" ht="18" hidden="1" customHeight="1">
      <c r="A425" s="161" t="str">
        <f t="shared" si="501"/>
        <v/>
      </c>
      <c r="B425" s="158"/>
      <c r="C425" s="31" t="str">
        <f>IF(B425="","",VLOOKUP(B425,学連登録!$C$2:$G$3000,2,FALSE))</f>
        <v/>
      </c>
      <c r="D425" s="32" t="str">
        <f>IF(B425="","",VLOOKUP(B425,学連登録!$C$2:$G$3000,3,FALSE))</f>
        <v/>
      </c>
      <c r="E425" s="33" t="str">
        <f>IF(B425="","",VLOOKUP(B425,学連登録!$C$2:$G$3000,4,FALSE))</f>
        <v/>
      </c>
      <c r="F425" s="383" t="str">
        <f>IF(B425="","",VLOOKUP(B425,学連登録!$C$2:$I$3000,7,FALSE))</f>
        <v/>
      </c>
      <c r="G425" s="160"/>
      <c r="H425" s="905"/>
      <c r="I425" s="907"/>
      <c r="J425" s="160"/>
      <c r="K425" s="905"/>
      <c r="L425" s="906"/>
      <c r="M425" s="160"/>
      <c r="N425" s="819"/>
      <c r="O425" s="820"/>
      <c r="P425" s="159"/>
      <c r="Q425" s="905"/>
      <c r="R425" s="906"/>
      <c r="S425" s="159"/>
      <c r="T425" s="905"/>
      <c r="U425" s="906"/>
      <c r="V425" s="103" t="str">
        <f>IF(B425="","",VLOOKUP(B425,学連登録!$C$2:$H$3000,6,FALSE))</f>
        <v/>
      </c>
      <c r="Y425" s="118" t="str">
        <f t="shared" si="571"/>
        <v/>
      </c>
      <c r="Z425" s="97" t="str">
        <f>IF(G425="","",VLOOKUP(G425,種目名!$R$5:$T$104,3,0))</f>
        <v/>
      </c>
      <c r="AA425" s="99" t="str">
        <f>IF(J425="","",VLOOKUP(J425,種目名!$R$5:$T$104,3,0))</f>
        <v/>
      </c>
      <c r="AB425" s="119" t="str">
        <f>IF(M425="","",VLOOKUP(M425,種目名!$R$5:$T$104,3,0))</f>
        <v/>
      </c>
      <c r="AC425" s="119" t="str">
        <f>IF(P425="","",VLOOKUP(AF425,種目名!$R$5:$T$104,3,0))</f>
        <v/>
      </c>
      <c r="AD425" s="120" t="str">
        <f>IF(S425="","",VLOOKUP(AI425,種目名!$R$5:$T$104,3,0))</f>
        <v/>
      </c>
      <c r="AE425" s="117">
        <f t="shared" si="572"/>
        <v>0</v>
      </c>
      <c r="AF425" s="157" t="str">
        <f t="shared" si="573"/>
        <v/>
      </c>
      <c r="AG425" s="157" t="str">
        <f t="shared" si="574"/>
        <v/>
      </c>
      <c r="AH425" s="157">
        <f t="shared" si="575"/>
        <v>0</v>
      </c>
      <c r="AI425" s="157" t="str">
        <f t="shared" si="576"/>
        <v/>
      </c>
      <c r="AJ425" s="157" t="str">
        <f t="shared" si="577"/>
        <v/>
      </c>
      <c r="AK425" s="390"/>
      <c r="AL425" s="171">
        <f t="shared" si="505"/>
        <v>0</v>
      </c>
      <c r="AM425" s="399">
        <f t="shared" si="506"/>
        <v>0</v>
      </c>
      <c r="AN425" s="399">
        <f>COUNTIF($B$12:B425,B425)</f>
        <v>0</v>
      </c>
      <c r="AO425" s="399"/>
      <c r="AP425" s="399" t="str">
        <f t="shared" si="507"/>
        <v/>
      </c>
      <c r="AQ425" s="399" t="str">
        <f t="shared" si="507"/>
        <v/>
      </c>
      <c r="AR425" s="399" t="str">
        <f t="shared" si="507"/>
        <v/>
      </c>
      <c r="AS425" s="399" t="str">
        <f t="shared" si="507"/>
        <v/>
      </c>
      <c r="AT425" s="399">
        <f t="shared" si="508"/>
        <v>0</v>
      </c>
      <c r="AU425" s="399" t="str">
        <f t="shared" si="509"/>
        <v/>
      </c>
      <c r="AV425" s="399" t="str">
        <f t="shared" si="510"/>
        <v/>
      </c>
      <c r="AW425" s="399" t="str">
        <f t="shared" si="511"/>
        <v/>
      </c>
      <c r="AX425" s="399" t="str">
        <f t="shared" si="512"/>
        <v/>
      </c>
      <c r="AY425" s="399" t="str">
        <f t="shared" si="513"/>
        <v/>
      </c>
      <c r="AZ425" s="399" t="str">
        <f t="shared" si="578"/>
        <v/>
      </c>
      <c r="BA425" s="399" t="str">
        <f t="shared" si="578"/>
        <v/>
      </c>
      <c r="BB425" s="399" t="str">
        <f t="shared" si="578"/>
        <v/>
      </c>
      <c r="BC425" s="399" t="str">
        <f t="shared" si="578"/>
        <v/>
      </c>
      <c r="BD425" s="403" t="str">
        <f t="shared" si="578"/>
        <v/>
      </c>
      <c r="BE425" s="393">
        <f t="shared" si="514"/>
        <v>0</v>
      </c>
      <c r="BG425" s="399">
        <f t="shared" si="515"/>
        <v>0</v>
      </c>
      <c r="BH425" s="399">
        <f t="shared" si="516"/>
        <v>0</v>
      </c>
      <c r="BI425" s="412">
        <f t="shared" si="517"/>
        <v>0</v>
      </c>
      <c r="BJ425" s="413">
        <f t="shared" si="502"/>
        <v>0</v>
      </c>
      <c r="BK425" s="398" t="str">
        <f t="shared" si="503"/>
        <v>0</v>
      </c>
      <c r="BL425" s="398" t="str">
        <f t="shared" si="504"/>
        <v>0</v>
      </c>
      <c r="BM425" s="412">
        <f t="shared" si="518"/>
        <v>0</v>
      </c>
      <c r="BN425" s="412" t="str">
        <f t="shared" si="519"/>
        <v>0m0</v>
      </c>
      <c r="BO425" s="399">
        <f t="shared" si="520"/>
        <v>0</v>
      </c>
      <c r="BP425" s="399">
        <f t="shared" si="521"/>
        <v>0</v>
      </c>
      <c r="BQ425" s="412">
        <f t="shared" si="522"/>
        <v>0</v>
      </c>
      <c r="BR425" s="413">
        <f t="shared" si="523"/>
        <v>0</v>
      </c>
      <c r="BS425" s="398" t="str">
        <f t="shared" si="524"/>
        <v>0</v>
      </c>
      <c r="BT425" s="398" t="str">
        <f t="shared" si="525"/>
        <v>0</v>
      </c>
      <c r="BU425" s="412">
        <f t="shared" si="526"/>
        <v>0</v>
      </c>
      <c r="BV425" s="412" t="str">
        <f t="shared" si="527"/>
        <v>0m0</v>
      </c>
      <c r="BW425" s="399">
        <f t="shared" si="528"/>
        <v>0</v>
      </c>
      <c r="BX425" s="399">
        <f t="shared" si="529"/>
        <v>0</v>
      </c>
      <c r="BY425" s="412">
        <f t="shared" si="530"/>
        <v>0</v>
      </c>
      <c r="BZ425" s="413">
        <f t="shared" si="531"/>
        <v>0</v>
      </c>
      <c r="CA425" s="398" t="str">
        <f t="shared" si="532"/>
        <v>0</v>
      </c>
      <c r="CB425" s="398" t="str">
        <f t="shared" si="533"/>
        <v>0</v>
      </c>
      <c r="CC425" s="412">
        <f t="shared" si="534"/>
        <v>0</v>
      </c>
      <c r="CD425" s="412" t="str">
        <f t="shared" si="535"/>
        <v>0m0</v>
      </c>
      <c r="CE425" s="399">
        <f t="shared" si="536"/>
        <v>0</v>
      </c>
      <c r="CF425" s="399">
        <f t="shared" si="537"/>
        <v>0</v>
      </c>
      <c r="CG425" s="412">
        <f t="shared" si="538"/>
        <v>0</v>
      </c>
      <c r="CH425" s="413">
        <f t="shared" si="539"/>
        <v>0</v>
      </c>
      <c r="CI425" s="398" t="str">
        <f t="shared" si="540"/>
        <v>0</v>
      </c>
      <c r="CJ425" s="398" t="str">
        <f t="shared" si="541"/>
        <v>0</v>
      </c>
      <c r="CK425" s="412">
        <f t="shared" si="542"/>
        <v>0</v>
      </c>
      <c r="CL425" s="412" t="str">
        <f t="shared" si="543"/>
        <v>0m0</v>
      </c>
      <c r="CM425" s="399">
        <f t="shared" si="544"/>
        <v>0</v>
      </c>
      <c r="CN425" s="399">
        <f t="shared" si="545"/>
        <v>0</v>
      </c>
      <c r="CO425" s="412">
        <f t="shared" si="546"/>
        <v>0</v>
      </c>
      <c r="CP425" s="413">
        <f t="shared" si="547"/>
        <v>0</v>
      </c>
      <c r="CQ425" s="398" t="str">
        <f t="shared" si="548"/>
        <v>0</v>
      </c>
      <c r="CR425" s="398" t="str">
        <f t="shared" si="549"/>
        <v>0</v>
      </c>
      <c r="CS425" s="412">
        <f t="shared" si="550"/>
        <v>0</v>
      </c>
      <c r="CT425" s="412" t="str">
        <f t="shared" si="551"/>
        <v>0m0</v>
      </c>
      <c r="CU425" s="412">
        <f t="shared" si="552"/>
        <v>0</v>
      </c>
      <c r="CV425" s="412">
        <f t="shared" si="553"/>
        <v>0</v>
      </c>
      <c r="CW425" s="412">
        <f t="shared" si="554"/>
        <v>0</v>
      </c>
      <c r="CX425" s="412">
        <f t="shared" si="555"/>
        <v>0</v>
      </c>
      <c r="CY425" s="412">
        <f t="shared" si="556"/>
        <v>0</v>
      </c>
      <c r="CZ425" s="412" t="str">
        <f t="shared" si="557"/>
        <v/>
      </c>
      <c r="DA425" s="412" t="str">
        <f t="shared" si="558"/>
        <v/>
      </c>
      <c r="DB425" s="412" t="str">
        <f t="shared" si="559"/>
        <v/>
      </c>
      <c r="DC425" s="412" t="str">
        <f t="shared" si="560"/>
        <v/>
      </c>
      <c r="DD425" s="412" t="str">
        <f t="shared" si="561"/>
        <v/>
      </c>
      <c r="DE425" s="412"/>
      <c r="DF425" s="411"/>
      <c r="DG425" s="412" t="str">
        <f t="shared" si="562"/>
        <v/>
      </c>
      <c r="DH425" s="412" t="str">
        <f t="shared" si="563"/>
        <v/>
      </c>
      <c r="DI425" s="412">
        <f t="shared" si="564"/>
        <v>0</v>
      </c>
      <c r="DJ425" s="412" t="str">
        <f t="shared" si="565"/>
        <v/>
      </c>
      <c r="DK425" s="412" t="str">
        <f t="shared" si="566"/>
        <v/>
      </c>
      <c r="DL425" s="412" t="str">
        <f t="shared" si="567"/>
        <v/>
      </c>
      <c r="DM425" s="412" t="str">
        <f t="shared" si="568"/>
        <v/>
      </c>
      <c r="DN425" s="412" t="str">
        <f t="shared" si="569"/>
        <v/>
      </c>
      <c r="DO425" s="412" t="str">
        <f t="shared" si="570"/>
        <v/>
      </c>
    </row>
    <row r="426" spans="1:119" s="157" customFormat="1" ht="18" hidden="1" customHeight="1">
      <c r="A426" s="161" t="str">
        <f t="shared" si="501"/>
        <v/>
      </c>
      <c r="B426" s="158"/>
      <c r="C426" s="31" t="str">
        <f>IF(B426="","",VLOOKUP(B426,学連登録!$C$2:$G$3000,2,FALSE))</f>
        <v/>
      </c>
      <c r="D426" s="32" t="str">
        <f>IF(B426="","",VLOOKUP(B426,学連登録!$C$2:$G$3000,3,FALSE))</f>
        <v/>
      </c>
      <c r="E426" s="33" t="str">
        <f>IF(B426="","",VLOOKUP(B426,学連登録!$C$2:$G$3000,4,FALSE))</f>
        <v/>
      </c>
      <c r="F426" s="383" t="str">
        <f>IF(B426="","",VLOOKUP(B426,学連登録!$C$2:$I$3000,7,FALSE))</f>
        <v/>
      </c>
      <c r="G426" s="160"/>
      <c r="H426" s="905"/>
      <c r="I426" s="907"/>
      <c r="J426" s="160"/>
      <c r="K426" s="905"/>
      <c r="L426" s="906"/>
      <c r="M426" s="160"/>
      <c r="N426" s="819"/>
      <c r="O426" s="820"/>
      <c r="P426" s="159"/>
      <c r="Q426" s="905"/>
      <c r="R426" s="906"/>
      <c r="S426" s="159"/>
      <c r="T426" s="905"/>
      <c r="U426" s="906"/>
      <c r="V426" s="103" t="str">
        <f>IF(B426="","",VLOOKUP(B426,学連登録!$C$2:$H$3000,6,FALSE))</f>
        <v/>
      </c>
      <c r="Y426" s="118" t="str">
        <f t="shared" si="571"/>
        <v/>
      </c>
      <c r="Z426" s="97" t="str">
        <f>IF(G426="","",VLOOKUP(G426,種目名!$R$5:$T$104,3,0))</f>
        <v/>
      </c>
      <c r="AA426" s="99" t="str">
        <f>IF(J426="","",VLOOKUP(J426,種目名!$R$5:$T$104,3,0))</f>
        <v/>
      </c>
      <c r="AB426" s="119" t="str">
        <f>IF(M426="","",VLOOKUP(M426,種目名!$R$5:$T$104,3,0))</f>
        <v/>
      </c>
      <c r="AC426" s="119" t="str">
        <f>IF(P426="","",VLOOKUP(AF426,種目名!$R$5:$T$104,3,0))</f>
        <v/>
      </c>
      <c r="AD426" s="120" t="str">
        <f>IF(S426="","",VLOOKUP(AI426,種目名!$R$5:$T$104,3,0))</f>
        <v/>
      </c>
      <c r="AE426" s="117">
        <f t="shared" si="572"/>
        <v>0</v>
      </c>
      <c r="AF426" s="157" t="str">
        <f t="shared" si="573"/>
        <v/>
      </c>
      <c r="AG426" s="157" t="str">
        <f t="shared" si="574"/>
        <v/>
      </c>
      <c r="AH426" s="157">
        <f t="shared" si="575"/>
        <v>0</v>
      </c>
      <c r="AI426" s="157" t="str">
        <f t="shared" si="576"/>
        <v/>
      </c>
      <c r="AJ426" s="157" t="str">
        <f t="shared" si="577"/>
        <v/>
      </c>
      <c r="AK426" s="390"/>
      <c r="AL426" s="171">
        <f t="shared" si="505"/>
        <v>0</v>
      </c>
      <c r="AM426" s="399">
        <f t="shared" si="506"/>
        <v>0</v>
      </c>
      <c r="AN426" s="399">
        <f>COUNTIF($B$12:B426,B426)</f>
        <v>0</v>
      </c>
      <c r="AO426" s="399"/>
      <c r="AP426" s="399" t="str">
        <f t="shared" si="507"/>
        <v/>
      </c>
      <c r="AQ426" s="399" t="str">
        <f t="shared" si="507"/>
        <v/>
      </c>
      <c r="AR426" s="399" t="str">
        <f t="shared" si="507"/>
        <v/>
      </c>
      <c r="AS426" s="399" t="str">
        <f t="shared" si="507"/>
        <v/>
      </c>
      <c r="AT426" s="399">
        <f t="shared" si="508"/>
        <v>0</v>
      </c>
      <c r="AU426" s="399" t="str">
        <f t="shared" si="509"/>
        <v/>
      </c>
      <c r="AV426" s="399" t="str">
        <f t="shared" si="510"/>
        <v/>
      </c>
      <c r="AW426" s="399" t="str">
        <f t="shared" si="511"/>
        <v/>
      </c>
      <c r="AX426" s="399" t="str">
        <f t="shared" si="512"/>
        <v/>
      </c>
      <c r="AY426" s="399" t="str">
        <f t="shared" si="513"/>
        <v/>
      </c>
      <c r="AZ426" s="399" t="str">
        <f t="shared" si="578"/>
        <v/>
      </c>
      <c r="BA426" s="399" t="str">
        <f t="shared" si="578"/>
        <v/>
      </c>
      <c r="BB426" s="399" t="str">
        <f t="shared" si="578"/>
        <v/>
      </c>
      <c r="BC426" s="399" t="str">
        <f t="shared" si="578"/>
        <v/>
      </c>
      <c r="BD426" s="403" t="str">
        <f t="shared" si="578"/>
        <v/>
      </c>
      <c r="BE426" s="393">
        <f t="shared" si="514"/>
        <v>0</v>
      </c>
      <c r="BG426" s="399">
        <f t="shared" si="515"/>
        <v>0</v>
      </c>
      <c r="BH426" s="399">
        <f t="shared" si="516"/>
        <v>0</v>
      </c>
      <c r="BI426" s="412">
        <f t="shared" si="517"/>
        <v>0</v>
      </c>
      <c r="BJ426" s="413">
        <f t="shared" si="502"/>
        <v>0</v>
      </c>
      <c r="BK426" s="398" t="str">
        <f t="shared" si="503"/>
        <v>0</v>
      </c>
      <c r="BL426" s="398" t="str">
        <f t="shared" si="504"/>
        <v>0</v>
      </c>
      <c r="BM426" s="412">
        <f t="shared" si="518"/>
        <v>0</v>
      </c>
      <c r="BN426" s="412" t="str">
        <f t="shared" si="519"/>
        <v>0m0</v>
      </c>
      <c r="BO426" s="399">
        <f t="shared" si="520"/>
        <v>0</v>
      </c>
      <c r="BP426" s="399">
        <f t="shared" si="521"/>
        <v>0</v>
      </c>
      <c r="BQ426" s="412">
        <f t="shared" si="522"/>
        <v>0</v>
      </c>
      <c r="BR426" s="413">
        <f t="shared" si="523"/>
        <v>0</v>
      </c>
      <c r="BS426" s="398" t="str">
        <f t="shared" si="524"/>
        <v>0</v>
      </c>
      <c r="BT426" s="398" t="str">
        <f t="shared" si="525"/>
        <v>0</v>
      </c>
      <c r="BU426" s="412">
        <f t="shared" si="526"/>
        <v>0</v>
      </c>
      <c r="BV426" s="412" t="str">
        <f t="shared" si="527"/>
        <v>0m0</v>
      </c>
      <c r="BW426" s="399">
        <f t="shared" si="528"/>
        <v>0</v>
      </c>
      <c r="BX426" s="399">
        <f t="shared" si="529"/>
        <v>0</v>
      </c>
      <c r="BY426" s="412">
        <f t="shared" si="530"/>
        <v>0</v>
      </c>
      <c r="BZ426" s="413">
        <f t="shared" si="531"/>
        <v>0</v>
      </c>
      <c r="CA426" s="398" t="str">
        <f t="shared" si="532"/>
        <v>0</v>
      </c>
      <c r="CB426" s="398" t="str">
        <f t="shared" si="533"/>
        <v>0</v>
      </c>
      <c r="CC426" s="412">
        <f t="shared" si="534"/>
        <v>0</v>
      </c>
      <c r="CD426" s="412" t="str">
        <f t="shared" si="535"/>
        <v>0m0</v>
      </c>
      <c r="CE426" s="399">
        <f t="shared" si="536"/>
        <v>0</v>
      </c>
      <c r="CF426" s="399">
        <f t="shared" si="537"/>
        <v>0</v>
      </c>
      <c r="CG426" s="412">
        <f t="shared" si="538"/>
        <v>0</v>
      </c>
      <c r="CH426" s="413">
        <f t="shared" si="539"/>
        <v>0</v>
      </c>
      <c r="CI426" s="398" t="str">
        <f t="shared" si="540"/>
        <v>0</v>
      </c>
      <c r="CJ426" s="398" t="str">
        <f t="shared" si="541"/>
        <v>0</v>
      </c>
      <c r="CK426" s="412">
        <f t="shared" si="542"/>
        <v>0</v>
      </c>
      <c r="CL426" s="412" t="str">
        <f t="shared" si="543"/>
        <v>0m0</v>
      </c>
      <c r="CM426" s="399">
        <f t="shared" si="544"/>
        <v>0</v>
      </c>
      <c r="CN426" s="399">
        <f t="shared" si="545"/>
        <v>0</v>
      </c>
      <c r="CO426" s="412">
        <f t="shared" si="546"/>
        <v>0</v>
      </c>
      <c r="CP426" s="413">
        <f t="shared" si="547"/>
        <v>0</v>
      </c>
      <c r="CQ426" s="398" t="str">
        <f t="shared" si="548"/>
        <v>0</v>
      </c>
      <c r="CR426" s="398" t="str">
        <f t="shared" si="549"/>
        <v>0</v>
      </c>
      <c r="CS426" s="412">
        <f t="shared" si="550"/>
        <v>0</v>
      </c>
      <c r="CT426" s="412" t="str">
        <f t="shared" si="551"/>
        <v>0m0</v>
      </c>
      <c r="CU426" s="412">
        <f t="shared" si="552"/>
        <v>0</v>
      </c>
      <c r="CV426" s="412">
        <f t="shared" si="553"/>
        <v>0</v>
      </c>
      <c r="CW426" s="412">
        <f t="shared" si="554"/>
        <v>0</v>
      </c>
      <c r="CX426" s="412">
        <f t="shared" si="555"/>
        <v>0</v>
      </c>
      <c r="CY426" s="412">
        <f t="shared" si="556"/>
        <v>0</v>
      </c>
      <c r="CZ426" s="412" t="str">
        <f t="shared" si="557"/>
        <v/>
      </c>
      <c r="DA426" s="412" t="str">
        <f t="shared" si="558"/>
        <v/>
      </c>
      <c r="DB426" s="412" t="str">
        <f t="shared" si="559"/>
        <v/>
      </c>
      <c r="DC426" s="412" t="str">
        <f t="shared" si="560"/>
        <v/>
      </c>
      <c r="DD426" s="412" t="str">
        <f t="shared" si="561"/>
        <v/>
      </c>
      <c r="DE426" s="412"/>
      <c r="DF426" s="411"/>
      <c r="DG426" s="412" t="str">
        <f t="shared" si="562"/>
        <v/>
      </c>
      <c r="DH426" s="412" t="str">
        <f t="shared" si="563"/>
        <v/>
      </c>
      <c r="DI426" s="412">
        <f t="shared" si="564"/>
        <v>0</v>
      </c>
      <c r="DJ426" s="412" t="str">
        <f t="shared" si="565"/>
        <v/>
      </c>
      <c r="DK426" s="412" t="str">
        <f t="shared" si="566"/>
        <v/>
      </c>
      <c r="DL426" s="412" t="str">
        <f t="shared" si="567"/>
        <v/>
      </c>
      <c r="DM426" s="412" t="str">
        <f t="shared" si="568"/>
        <v/>
      </c>
      <c r="DN426" s="412" t="str">
        <f t="shared" si="569"/>
        <v/>
      </c>
      <c r="DO426" s="412" t="str">
        <f t="shared" si="570"/>
        <v/>
      </c>
    </row>
    <row r="427" spans="1:119" s="157" customFormat="1" ht="18" hidden="1" customHeight="1">
      <c r="A427" s="161" t="str">
        <f t="shared" si="501"/>
        <v/>
      </c>
      <c r="B427" s="158"/>
      <c r="C427" s="31" t="str">
        <f>IF(B427="","",VLOOKUP(B427,学連登録!$C$2:$G$3000,2,FALSE))</f>
        <v/>
      </c>
      <c r="D427" s="32" t="str">
        <f>IF(B427="","",VLOOKUP(B427,学連登録!$C$2:$G$3000,3,FALSE))</f>
        <v/>
      </c>
      <c r="E427" s="33" t="str">
        <f>IF(B427="","",VLOOKUP(B427,学連登録!$C$2:$G$3000,4,FALSE))</f>
        <v/>
      </c>
      <c r="F427" s="383" t="str">
        <f>IF(B427="","",VLOOKUP(B427,学連登録!$C$2:$I$3000,7,FALSE))</f>
        <v/>
      </c>
      <c r="G427" s="160"/>
      <c r="H427" s="905"/>
      <c r="I427" s="907"/>
      <c r="J427" s="160"/>
      <c r="K427" s="905"/>
      <c r="L427" s="906"/>
      <c r="M427" s="160"/>
      <c r="N427" s="819"/>
      <c r="O427" s="820"/>
      <c r="P427" s="159"/>
      <c r="Q427" s="905"/>
      <c r="R427" s="906"/>
      <c r="S427" s="159"/>
      <c r="T427" s="905"/>
      <c r="U427" s="906"/>
      <c r="V427" s="103" t="str">
        <f>IF(B427="","",VLOOKUP(B427,学連登録!$C$2:$H$3000,6,FALSE))</f>
        <v/>
      </c>
      <c r="Y427" s="118" t="str">
        <f t="shared" si="571"/>
        <v/>
      </c>
      <c r="Z427" s="97" t="str">
        <f>IF(G427="","",VLOOKUP(G427,種目名!$R$5:$T$104,3,0))</f>
        <v/>
      </c>
      <c r="AA427" s="99" t="str">
        <f>IF(J427="","",VLOOKUP(J427,種目名!$R$5:$T$104,3,0))</f>
        <v/>
      </c>
      <c r="AB427" s="119" t="str">
        <f>IF(M427="","",VLOOKUP(M427,種目名!$R$5:$T$104,3,0))</f>
        <v/>
      </c>
      <c r="AC427" s="119" t="str">
        <f>IF(P427="","",VLOOKUP(AF427,種目名!$R$5:$T$104,3,0))</f>
        <v/>
      </c>
      <c r="AD427" s="120" t="str">
        <f>IF(S427="","",VLOOKUP(AI427,種目名!$R$5:$T$104,3,0))</f>
        <v/>
      </c>
      <c r="AE427" s="117">
        <f t="shared" si="572"/>
        <v>0</v>
      </c>
      <c r="AF427" s="157" t="str">
        <f t="shared" si="573"/>
        <v/>
      </c>
      <c r="AG427" s="157" t="str">
        <f t="shared" si="574"/>
        <v/>
      </c>
      <c r="AH427" s="157">
        <f t="shared" si="575"/>
        <v>0</v>
      </c>
      <c r="AI427" s="157" t="str">
        <f t="shared" si="576"/>
        <v/>
      </c>
      <c r="AJ427" s="157" t="str">
        <f t="shared" si="577"/>
        <v/>
      </c>
      <c r="AK427" s="390"/>
      <c r="AL427" s="171">
        <f t="shared" si="505"/>
        <v>0</v>
      </c>
      <c r="AM427" s="399">
        <f t="shared" si="506"/>
        <v>0</v>
      </c>
      <c r="AN427" s="399">
        <f>COUNTIF($B$12:B427,B427)</f>
        <v>0</v>
      </c>
      <c r="AO427" s="399"/>
      <c r="AP427" s="399" t="str">
        <f t="shared" si="507"/>
        <v/>
      </c>
      <c r="AQ427" s="399" t="str">
        <f t="shared" si="507"/>
        <v/>
      </c>
      <c r="AR427" s="399" t="str">
        <f t="shared" si="507"/>
        <v/>
      </c>
      <c r="AS427" s="399" t="str">
        <f t="shared" si="507"/>
        <v/>
      </c>
      <c r="AT427" s="399">
        <f t="shared" si="508"/>
        <v>0</v>
      </c>
      <c r="AU427" s="399" t="str">
        <f t="shared" si="509"/>
        <v/>
      </c>
      <c r="AV427" s="399" t="str">
        <f t="shared" si="510"/>
        <v/>
      </c>
      <c r="AW427" s="399" t="str">
        <f t="shared" si="511"/>
        <v/>
      </c>
      <c r="AX427" s="399" t="str">
        <f t="shared" si="512"/>
        <v/>
      </c>
      <c r="AY427" s="399" t="str">
        <f t="shared" si="513"/>
        <v/>
      </c>
      <c r="AZ427" s="399" t="str">
        <f t="shared" si="578"/>
        <v/>
      </c>
      <c r="BA427" s="399" t="str">
        <f t="shared" si="578"/>
        <v/>
      </c>
      <c r="BB427" s="399" t="str">
        <f t="shared" si="578"/>
        <v/>
      </c>
      <c r="BC427" s="399" t="str">
        <f t="shared" si="578"/>
        <v/>
      </c>
      <c r="BD427" s="403" t="str">
        <f t="shared" si="578"/>
        <v/>
      </c>
      <c r="BE427" s="393">
        <f t="shared" si="514"/>
        <v>0</v>
      </c>
      <c r="BG427" s="399">
        <f t="shared" si="515"/>
        <v>0</v>
      </c>
      <c r="BH427" s="399">
        <f t="shared" si="516"/>
        <v>0</v>
      </c>
      <c r="BI427" s="412">
        <f t="shared" si="517"/>
        <v>0</v>
      </c>
      <c r="BJ427" s="413">
        <f t="shared" si="502"/>
        <v>0</v>
      </c>
      <c r="BK427" s="398" t="str">
        <f t="shared" si="503"/>
        <v>0</v>
      </c>
      <c r="BL427" s="398" t="str">
        <f t="shared" si="504"/>
        <v>0</v>
      </c>
      <c r="BM427" s="412">
        <f t="shared" si="518"/>
        <v>0</v>
      </c>
      <c r="BN427" s="412" t="str">
        <f t="shared" si="519"/>
        <v>0m0</v>
      </c>
      <c r="BO427" s="399">
        <f t="shared" si="520"/>
        <v>0</v>
      </c>
      <c r="BP427" s="399">
        <f t="shared" si="521"/>
        <v>0</v>
      </c>
      <c r="BQ427" s="412">
        <f t="shared" si="522"/>
        <v>0</v>
      </c>
      <c r="BR427" s="413">
        <f t="shared" si="523"/>
        <v>0</v>
      </c>
      <c r="BS427" s="398" t="str">
        <f t="shared" si="524"/>
        <v>0</v>
      </c>
      <c r="BT427" s="398" t="str">
        <f t="shared" si="525"/>
        <v>0</v>
      </c>
      <c r="BU427" s="412">
        <f t="shared" si="526"/>
        <v>0</v>
      </c>
      <c r="BV427" s="412" t="str">
        <f t="shared" si="527"/>
        <v>0m0</v>
      </c>
      <c r="BW427" s="399">
        <f t="shared" si="528"/>
        <v>0</v>
      </c>
      <c r="BX427" s="399">
        <f t="shared" si="529"/>
        <v>0</v>
      </c>
      <c r="BY427" s="412">
        <f t="shared" si="530"/>
        <v>0</v>
      </c>
      <c r="BZ427" s="413">
        <f t="shared" si="531"/>
        <v>0</v>
      </c>
      <c r="CA427" s="398" t="str">
        <f t="shared" si="532"/>
        <v>0</v>
      </c>
      <c r="CB427" s="398" t="str">
        <f t="shared" si="533"/>
        <v>0</v>
      </c>
      <c r="CC427" s="412">
        <f t="shared" si="534"/>
        <v>0</v>
      </c>
      <c r="CD427" s="412" t="str">
        <f t="shared" si="535"/>
        <v>0m0</v>
      </c>
      <c r="CE427" s="399">
        <f t="shared" si="536"/>
        <v>0</v>
      </c>
      <c r="CF427" s="399">
        <f t="shared" si="537"/>
        <v>0</v>
      </c>
      <c r="CG427" s="412">
        <f t="shared" si="538"/>
        <v>0</v>
      </c>
      <c r="CH427" s="413">
        <f t="shared" si="539"/>
        <v>0</v>
      </c>
      <c r="CI427" s="398" t="str">
        <f t="shared" si="540"/>
        <v>0</v>
      </c>
      <c r="CJ427" s="398" t="str">
        <f t="shared" si="541"/>
        <v>0</v>
      </c>
      <c r="CK427" s="412">
        <f t="shared" si="542"/>
        <v>0</v>
      </c>
      <c r="CL427" s="412" t="str">
        <f t="shared" si="543"/>
        <v>0m0</v>
      </c>
      <c r="CM427" s="399">
        <f t="shared" si="544"/>
        <v>0</v>
      </c>
      <c r="CN427" s="399">
        <f t="shared" si="545"/>
        <v>0</v>
      </c>
      <c r="CO427" s="412">
        <f t="shared" si="546"/>
        <v>0</v>
      </c>
      <c r="CP427" s="413">
        <f t="shared" si="547"/>
        <v>0</v>
      </c>
      <c r="CQ427" s="398" t="str">
        <f t="shared" si="548"/>
        <v>0</v>
      </c>
      <c r="CR427" s="398" t="str">
        <f t="shared" si="549"/>
        <v>0</v>
      </c>
      <c r="CS427" s="412">
        <f t="shared" si="550"/>
        <v>0</v>
      </c>
      <c r="CT427" s="412" t="str">
        <f t="shared" si="551"/>
        <v>0m0</v>
      </c>
      <c r="CU427" s="412">
        <f t="shared" si="552"/>
        <v>0</v>
      </c>
      <c r="CV427" s="412">
        <f t="shared" si="553"/>
        <v>0</v>
      </c>
      <c r="CW427" s="412">
        <f t="shared" si="554"/>
        <v>0</v>
      </c>
      <c r="CX427" s="412">
        <f t="shared" si="555"/>
        <v>0</v>
      </c>
      <c r="CY427" s="412">
        <f t="shared" si="556"/>
        <v>0</v>
      </c>
      <c r="CZ427" s="412" t="str">
        <f t="shared" si="557"/>
        <v/>
      </c>
      <c r="DA427" s="412" t="str">
        <f t="shared" si="558"/>
        <v/>
      </c>
      <c r="DB427" s="412" t="str">
        <f t="shared" si="559"/>
        <v/>
      </c>
      <c r="DC427" s="412" t="str">
        <f t="shared" si="560"/>
        <v/>
      </c>
      <c r="DD427" s="412" t="str">
        <f t="shared" si="561"/>
        <v/>
      </c>
      <c r="DE427" s="412"/>
      <c r="DF427" s="411"/>
      <c r="DG427" s="412" t="str">
        <f t="shared" si="562"/>
        <v/>
      </c>
      <c r="DH427" s="412" t="str">
        <f t="shared" si="563"/>
        <v/>
      </c>
      <c r="DI427" s="412">
        <f t="shared" si="564"/>
        <v>0</v>
      </c>
      <c r="DJ427" s="412" t="str">
        <f t="shared" si="565"/>
        <v/>
      </c>
      <c r="DK427" s="412" t="str">
        <f t="shared" si="566"/>
        <v/>
      </c>
      <c r="DL427" s="412" t="str">
        <f t="shared" si="567"/>
        <v/>
      </c>
      <c r="DM427" s="412" t="str">
        <f t="shared" si="568"/>
        <v/>
      </c>
      <c r="DN427" s="412" t="str">
        <f t="shared" si="569"/>
        <v/>
      </c>
      <c r="DO427" s="412" t="str">
        <f t="shared" si="570"/>
        <v/>
      </c>
    </row>
    <row r="428" spans="1:119" s="157" customFormat="1" ht="18" hidden="1" customHeight="1">
      <c r="A428" s="161" t="str">
        <f t="shared" si="501"/>
        <v/>
      </c>
      <c r="B428" s="158"/>
      <c r="C428" s="31" t="str">
        <f>IF(B428="","",VLOOKUP(B428,学連登録!$C$2:$G$3000,2,FALSE))</f>
        <v/>
      </c>
      <c r="D428" s="32" t="str">
        <f>IF(B428="","",VLOOKUP(B428,学連登録!$C$2:$G$3000,3,FALSE))</f>
        <v/>
      </c>
      <c r="E428" s="33" t="str">
        <f>IF(B428="","",VLOOKUP(B428,学連登録!$C$2:$G$3000,4,FALSE))</f>
        <v/>
      </c>
      <c r="F428" s="383" t="str">
        <f>IF(B428="","",VLOOKUP(B428,学連登録!$C$2:$I$3000,7,FALSE))</f>
        <v/>
      </c>
      <c r="G428" s="160"/>
      <c r="H428" s="905"/>
      <c r="I428" s="907"/>
      <c r="J428" s="160"/>
      <c r="K428" s="905"/>
      <c r="L428" s="906"/>
      <c r="M428" s="160"/>
      <c r="N428" s="819"/>
      <c r="O428" s="820"/>
      <c r="P428" s="159"/>
      <c r="Q428" s="905"/>
      <c r="R428" s="906"/>
      <c r="S428" s="159"/>
      <c r="T428" s="905"/>
      <c r="U428" s="906"/>
      <c r="V428" s="103" t="str">
        <f>IF(B428="","",VLOOKUP(B428,学連登録!$C$2:$H$3000,6,FALSE))</f>
        <v/>
      </c>
      <c r="Y428" s="118" t="str">
        <f t="shared" si="571"/>
        <v/>
      </c>
      <c r="Z428" s="97" t="str">
        <f>IF(G428="","",VLOOKUP(G428,種目名!$R$5:$T$104,3,0))</f>
        <v/>
      </c>
      <c r="AA428" s="99" t="str">
        <f>IF(J428="","",VLOOKUP(J428,種目名!$R$5:$T$104,3,0))</f>
        <v/>
      </c>
      <c r="AB428" s="119" t="str">
        <f>IF(M428="","",VLOOKUP(M428,種目名!$R$5:$T$104,3,0))</f>
        <v/>
      </c>
      <c r="AC428" s="119" t="str">
        <f>IF(P428="","",VLOOKUP(AF428,種目名!$R$5:$T$104,3,0))</f>
        <v/>
      </c>
      <c r="AD428" s="120" t="str">
        <f>IF(S428="","",VLOOKUP(AI428,種目名!$R$5:$T$104,3,0))</f>
        <v/>
      </c>
      <c r="AE428" s="117">
        <f t="shared" si="572"/>
        <v>0</v>
      </c>
      <c r="AF428" s="157" t="str">
        <f t="shared" si="573"/>
        <v/>
      </c>
      <c r="AG428" s="157" t="str">
        <f t="shared" si="574"/>
        <v/>
      </c>
      <c r="AH428" s="157">
        <f t="shared" si="575"/>
        <v>0</v>
      </c>
      <c r="AI428" s="157" t="str">
        <f t="shared" si="576"/>
        <v/>
      </c>
      <c r="AJ428" s="157" t="str">
        <f t="shared" si="577"/>
        <v/>
      </c>
      <c r="AK428" s="390"/>
      <c r="AL428" s="171">
        <f t="shared" si="505"/>
        <v>0</v>
      </c>
      <c r="AM428" s="399">
        <f t="shared" si="506"/>
        <v>0</v>
      </c>
      <c r="AN428" s="399">
        <f>COUNTIF($B$12:B428,B428)</f>
        <v>0</v>
      </c>
      <c r="AO428" s="399"/>
      <c r="AP428" s="399" t="str">
        <f t="shared" si="507"/>
        <v/>
      </c>
      <c r="AQ428" s="399" t="str">
        <f t="shared" si="507"/>
        <v/>
      </c>
      <c r="AR428" s="399" t="str">
        <f t="shared" si="507"/>
        <v/>
      </c>
      <c r="AS428" s="399" t="str">
        <f t="shared" si="507"/>
        <v/>
      </c>
      <c r="AT428" s="399">
        <f t="shared" si="508"/>
        <v>0</v>
      </c>
      <c r="AU428" s="399" t="str">
        <f t="shared" si="509"/>
        <v/>
      </c>
      <c r="AV428" s="399" t="str">
        <f t="shared" si="510"/>
        <v/>
      </c>
      <c r="AW428" s="399" t="str">
        <f t="shared" si="511"/>
        <v/>
      </c>
      <c r="AX428" s="399" t="str">
        <f t="shared" si="512"/>
        <v/>
      </c>
      <c r="AY428" s="399" t="str">
        <f t="shared" si="513"/>
        <v/>
      </c>
      <c r="AZ428" s="399" t="str">
        <f t="shared" si="578"/>
        <v/>
      </c>
      <c r="BA428" s="399" t="str">
        <f t="shared" si="578"/>
        <v/>
      </c>
      <c r="BB428" s="399" t="str">
        <f t="shared" si="578"/>
        <v/>
      </c>
      <c r="BC428" s="399" t="str">
        <f t="shared" si="578"/>
        <v/>
      </c>
      <c r="BD428" s="403" t="str">
        <f t="shared" si="578"/>
        <v/>
      </c>
      <c r="BE428" s="393">
        <f t="shared" si="514"/>
        <v>0</v>
      </c>
      <c r="BG428" s="399">
        <f t="shared" si="515"/>
        <v>0</v>
      </c>
      <c r="BH428" s="399">
        <f t="shared" si="516"/>
        <v>0</v>
      </c>
      <c r="BI428" s="412">
        <f t="shared" si="517"/>
        <v>0</v>
      </c>
      <c r="BJ428" s="413">
        <f t="shared" si="502"/>
        <v>0</v>
      </c>
      <c r="BK428" s="398" t="str">
        <f t="shared" si="503"/>
        <v>0</v>
      </c>
      <c r="BL428" s="398" t="str">
        <f t="shared" si="504"/>
        <v>0</v>
      </c>
      <c r="BM428" s="412">
        <f t="shared" si="518"/>
        <v>0</v>
      </c>
      <c r="BN428" s="412" t="str">
        <f t="shared" si="519"/>
        <v>0m0</v>
      </c>
      <c r="BO428" s="399">
        <f t="shared" si="520"/>
        <v>0</v>
      </c>
      <c r="BP428" s="399">
        <f t="shared" si="521"/>
        <v>0</v>
      </c>
      <c r="BQ428" s="412">
        <f t="shared" si="522"/>
        <v>0</v>
      </c>
      <c r="BR428" s="413">
        <f t="shared" si="523"/>
        <v>0</v>
      </c>
      <c r="BS428" s="398" t="str">
        <f t="shared" si="524"/>
        <v>0</v>
      </c>
      <c r="BT428" s="398" t="str">
        <f t="shared" si="525"/>
        <v>0</v>
      </c>
      <c r="BU428" s="412">
        <f t="shared" si="526"/>
        <v>0</v>
      </c>
      <c r="BV428" s="412" t="str">
        <f t="shared" si="527"/>
        <v>0m0</v>
      </c>
      <c r="BW428" s="399">
        <f t="shared" si="528"/>
        <v>0</v>
      </c>
      <c r="BX428" s="399">
        <f t="shared" si="529"/>
        <v>0</v>
      </c>
      <c r="BY428" s="412">
        <f t="shared" si="530"/>
        <v>0</v>
      </c>
      <c r="BZ428" s="413">
        <f t="shared" si="531"/>
        <v>0</v>
      </c>
      <c r="CA428" s="398" t="str">
        <f t="shared" si="532"/>
        <v>0</v>
      </c>
      <c r="CB428" s="398" t="str">
        <f t="shared" si="533"/>
        <v>0</v>
      </c>
      <c r="CC428" s="412">
        <f t="shared" si="534"/>
        <v>0</v>
      </c>
      <c r="CD428" s="412" t="str">
        <f t="shared" si="535"/>
        <v>0m0</v>
      </c>
      <c r="CE428" s="399">
        <f t="shared" si="536"/>
        <v>0</v>
      </c>
      <c r="CF428" s="399">
        <f t="shared" si="537"/>
        <v>0</v>
      </c>
      <c r="CG428" s="412">
        <f t="shared" si="538"/>
        <v>0</v>
      </c>
      <c r="CH428" s="413">
        <f t="shared" si="539"/>
        <v>0</v>
      </c>
      <c r="CI428" s="398" t="str">
        <f t="shared" si="540"/>
        <v>0</v>
      </c>
      <c r="CJ428" s="398" t="str">
        <f t="shared" si="541"/>
        <v>0</v>
      </c>
      <c r="CK428" s="412">
        <f t="shared" si="542"/>
        <v>0</v>
      </c>
      <c r="CL428" s="412" t="str">
        <f t="shared" si="543"/>
        <v>0m0</v>
      </c>
      <c r="CM428" s="399">
        <f t="shared" si="544"/>
        <v>0</v>
      </c>
      <c r="CN428" s="399">
        <f t="shared" si="545"/>
        <v>0</v>
      </c>
      <c r="CO428" s="412">
        <f t="shared" si="546"/>
        <v>0</v>
      </c>
      <c r="CP428" s="413">
        <f t="shared" si="547"/>
        <v>0</v>
      </c>
      <c r="CQ428" s="398" t="str">
        <f t="shared" si="548"/>
        <v>0</v>
      </c>
      <c r="CR428" s="398" t="str">
        <f t="shared" si="549"/>
        <v>0</v>
      </c>
      <c r="CS428" s="412">
        <f t="shared" si="550"/>
        <v>0</v>
      </c>
      <c r="CT428" s="412" t="str">
        <f t="shared" si="551"/>
        <v>0m0</v>
      </c>
      <c r="CU428" s="412">
        <f t="shared" si="552"/>
        <v>0</v>
      </c>
      <c r="CV428" s="412">
        <f t="shared" si="553"/>
        <v>0</v>
      </c>
      <c r="CW428" s="412">
        <f t="shared" si="554"/>
        <v>0</v>
      </c>
      <c r="CX428" s="412">
        <f t="shared" si="555"/>
        <v>0</v>
      </c>
      <c r="CY428" s="412">
        <f t="shared" si="556"/>
        <v>0</v>
      </c>
      <c r="CZ428" s="412" t="str">
        <f t="shared" si="557"/>
        <v/>
      </c>
      <c r="DA428" s="412" t="str">
        <f t="shared" si="558"/>
        <v/>
      </c>
      <c r="DB428" s="412" t="str">
        <f t="shared" si="559"/>
        <v/>
      </c>
      <c r="DC428" s="412" t="str">
        <f t="shared" si="560"/>
        <v/>
      </c>
      <c r="DD428" s="412" t="str">
        <f t="shared" si="561"/>
        <v/>
      </c>
      <c r="DE428" s="412"/>
      <c r="DF428" s="411"/>
      <c r="DG428" s="412" t="str">
        <f t="shared" si="562"/>
        <v/>
      </c>
      <c r="DH428" s="412" t="str">
        <f t="shared" si="563"/>
        <v/>
      </c>
      <c r="DI428" s="412">
        <f t="shared" si="564"/>
        <v>0</v>
      </c>
      <c r="DJ428" s="412" t="str">
        <f t="shared" si="565"/>
        <v/>
      </c>
      <c r="DK428" s="412" t="str">
        <f t="shared" si="566"/>
        <v/>
      </c>
      <c r="DL428" s="412" t="str">
        <f t="shared" si="567"/>
        <v/>
      </c>
      <c r="DM428" s="412" t="str">
        <f t="shared" si="568"/>
        <v/>
      </c>
      <c r="DN428" s="412" t="str">
        <f t="shared" si="569"/>
        <v/>
      </c>
      <c r="DO428" s="412" t="str">
        <f t="shared" si="570"/>
        <v/>
      </c>
    </row>
    <row r="429" spans="1:119" s="157" customFormat="1" ht="18" hidden="1" customHeight="1">
      <c r="A429" s="161" t="str">
        <f t="shared" si="501"/>
        <v/>
      </c>
      <c r="B429" s="158"/>
      <c r="C429" s="31" t="str">
        <f>IF(B429="","",VLOOKUP(B429,学連登録!$C$2:$G$3000,2,FALSE))</f>
        <v/>
      </c>
      <c r="D429" s="32" t="str">
        <f>IF(B429="","",VLOOKUP(B429,学連登録!$C$2:$G$3000,3,FALSE))</f>
        <v/>
      </c>
      <c r="E429" s="33" t="str">
        <f>IF(B429="","",VLOOKUP(B429,学連登録!$C$2:$G$3000,4,FALSE))</f>
        <v/>
      </c>
      <c r="F429" s="383" t="str">
        <f>IF(B429="","",VLOOKUP(B429,学連登録!$C$2:$I$3000,7,FALSE))</f>
        <v/>
      </c>
      <c r="G429" s="160"/>
      <c r="H429" s="905"/>
      <c r="I429" s="907"/>
      <c r="J429" s="160"/>
      <c r="K429" s="905"/>
      <c r="L429" s="906"/>
      <c r="M429" s="160"/>
      <c r="N429" s="819"/>
      <c r="O429" s="820"/>
      <c r="P429" s="159"/>
      <c r="Q429" s="905"/>
      <c r="R429" s="906"/>
      <c r="S429" s="159"/>
      <c r="T429" s="905"/>
      <c r="U429" s="906"/>
      <c r="V429" s="103" t="str">
        <f>IF(B429="","",VLOOKUP(B429,学連登録!$C$2:$H$3000,6,FALSE))</f>
        <v/>
      </c>
      <c r="Y429" s="118" t="str">
        <f t="shared" si="571"/>
        <v/>
      </c>
      <c r="Z429" s="97" t="str">
        <f>IF(G429="","",VLOOKUP(G429,種目名!$R$5:$T$104,3,0))</f>
        <v/>
      </c>
      <c r="AA429" s="99" t="str">
        <f>IF(J429="","",VLOOKUP(J429,種目名!$R$5:$T$104,3,0))</f>
        <v/>
      </c>
      <c r="AB429" s="119" t="str">
        <f>IF(M429="","",VLOOKUP(M429,種目名!$R$5:$T$104,3,0))</f>
        <v/>
      </c>
      <c r="AC429" s="119" t="str">
        <f>IF(P429="","",VLOOKUP(AF429,種目名!$R$5:$T$104,3,0))</f>
        <v/>
      </c>
      <c r="AD429" s="120" t="str">
        <f>IF(S429="","",VLOOKUP(AI429,種目名!$R$5:$T$104,3,0))</f>
        <v/>
      </c>
      <c r="AE429" s="117">
        <f t="shared" si="572"/>
        <v>0</v>
      </c>
      <c r="AF429" s="157" t="str">
        <f t="shared" si="573"/>
        <v/>
      </c>
      <c r="AG429" s="157" t="str">
        <f t="shared" si="574"/>
        <v/>
      </c>
      <c r="AH429" s="157">
        <f t="shared" si="575"/>
        <v>0</v>
      </c>
      <c r="AI429" s="157" t="str">
        <f t="shared" si="576"/>
        <v/>
      </c>
      <c r="AJ429" s="157" t="str">
        <f t="shared" si="577"/>
        <v/>
      </c>
      <c r="AK429" s="390"/>
      <c r="AL429" s="171">
        <f t="shared" si="505"/>
        <v>0</v>
      </c>
      <c r="AM429" s="399">
        <f t="shared" si="506"/>
        <v>0</v>
      </c>
      <c r="AN429" s="399">
        <f>COUNTIF($B$12:B429,B429)</f>
        <v>0</v>
      </c>
      <c r="AO429" s="399"/>
      <c r="AP429" s="399" t="str">
        <f t="shared" si="507"/>
        <v/>
      </c>
      <c r="AQ429" s="399" t="str">
        <f t="shared" si="507"/>
        <v/>
      </c>
      <c r="AR429" s="399" t="str">
        <f t="shared" si="507"/>
        <v/>
      </c>
      <c r="AS429" s="399" t="str">
        <f t="shared" si="507"/>
        <v/>
      </c>
      <c r="AT429" s="399">
        <f t="shared" si="508"/>
        <v>0</v>
      </c>
      <c r="AU429" s="399" t="str">
        <f t="shared" si="509"/>
        <v/>
      </c>
      <c r="AV429" s="399" t="str">
        <f t="shared" si="510"/>
        <v/>
      </c>
      <c r="AW429" s="399" t="str">
        <f t="shared" si="511"/>
        <v/>
      </c>
      <c r="AX429" s="399" t="str">
        <f t="shared" si="512"/>
        <v/>
      </c>
      <c r="AY429" s="399" t="str">
        <f t="shared" si="513"/>
        <v/>
      </c>
      <c r="AZ429" s="399" t="str">
        <f t="shared" si="578"/>
        <v/>
      </c>
      <c r="BA429" s="399" t="str">
        <f t="shared" si="578"/>
        <v/>
      </c>
      <c r="BB429" s="399" t="str">
        <f t="shared" si="578"/>
        <v/>
      </c>
      <c r="BC429" s="399" t="str">
        <f t="shared" si="578"/>
        <v/>
      </c>
      <c r="BD429" s="403" t="str">
        <f t="shared" si="578"/>
        <v/>
      </c>
      <c r="BE429" s="393">
        <f t="shared" si="514"/>
        <v>0</v>
      </c>
      <c r="BG429" s="399">
        <f t="shared" si="515"/>
        <v>0</v>
      </c>
      <c r="BH429" s="399">
        <f t="shared" si="516"/>
        <v>0</v>
      </c>
      <c r="BI429" s="412">
        <f t="shared" si="517"/>
        <v>0</v>
      </c>
      <c r="BJ429" s="413">
        <f t="shared" si="502"/>
        <v>0</v>
      </c>
      <c r="BK429" s="398" t="str">
        <f t="shared" si="503"/>
        <v>0</v>
      </c>
      <c r="BL429" s="398" t="str">
        <f t="shared" si="504"/>
        <v>0</v>
      </c>
      <c r="BM429" s="412">
        <f t="shared" si="518"/>
        <v>0</v>
      </c>
      <c r="BN429" s="412" t="str">
        <f t="shared" si="519"/>
        <v>0m0</v>
      </c>
      <c r="BO429" s="399">
        <f t="shared" si="520"/>
        <v>0</v>
      </c>
      <c r="BP429" s="399">
        <f t="shared" si="521"/>
        <v>0</v>
      </c>
      <c r="BQ429" s="412">
        <f t="shared" si="522"/>
        <v>0</v>
      </c>
      <c r="BR429" s="413">
        <f t="shared" si="523"/>
        <v>0</v>
      </c>
      <c r="BS429" s="398" t="str">
        <f t="shared" si="524"/>
        <v>0</v>
      </c>
      <c r="BT429" s="398" t="str">
        <f t="shared" si="525"/>
        <v>0</v>
      </c>
      <c r="BU429" s="412">
        <f t="shared" si="526"/>
        <v>0</v>
      </c>
      <c r="BV429" s="412" t="str">
        <f t="shared" si="527"/>
        <v>0m0</v>
      </c>
      <c r="BW429" s="399">
        <f t="shared" si="528"/>
        <v>0</v>
      </c>
      <c r="BX429" s="399">
        <f t="shared" si="529"/>
        <v>0</v>
      </c>
      <c r="BY429" s="412">
        <f t="shared" si="530"/>
        <v>0</v>
      </c>
      <c r="BZ429" s="413">
        <f t="shared" si="531"/>
        <v>0</v>
      </c>
      <c r="CA429" s="398" t="str">
        <f t="shared" si="532"/>
        <v>0</v>
      </c>
      <c r="CB429" s="398" t="str">
        <f t="shared" si="533"/>
        <v>0</v>
      </c>
      <c r="CC429" s="412">
        <f t="shared" si="534"/>
        <v>0</v>
      </c>
      <c r="CD429" s="412" t="str">
        <f t="shared" si="535"/>
        <v>0m0</v>
      </c>
      <c r="CE429" s="399">
        <f t="shared" si="536"/>
        <v>0</v>
      </c>
      <c r="CF429" s="399">
        <f t="shared" si="537"/>
        <v>0</v>
      </c>
      <c r="CG429" s="412">
        <f t="shared" si="538"/>
        <v>0</v>
      </c>
      <c r="CH429" s="413">
        <f t="shared" si="539"/>
        <v>0</v>
      </c>
      <c r="CI429" s="398" t="str">
        <f t="shared" si="540"/>
        <v>0</v>
      </c>
      <c r="CJ429" s="398" t="str">
        <f t="shared" si="541"/>
        <v>0</v>
      </c>
      <c r="CK429" s="412">
        <f t="shared" si="542"/>
        <v>0</v>
      </c>
      <c r="CL429" s="412" t="str">
        <f t="shared" si="543"/>
        <v>0m0</v>
      </c>
      <c r="CM429" s="399">
        <f t="shared" si="544"/>
        <v>0</v>
      </c>
      <c r="CN429" s="399">
        <f t="shared" si="545"/>
        <v>0</v>
      </c>
      <c r="CO429" s="412">
        <f t="shared" si="546"/>
        <v>0</v>
      </c>
      <c r="CP429" s="413">
        <f t="shared" si="547"/>
        <v>0</v>
      </c>
      <c r="CQ429" s="398" t="str">
        <f t="shared" si="548"/>
        <v>0</v>
      </c>
      <c r="CR429" s="398" t="str">
        <f t="shared" si="549"/>
        <v>0</v>
      </c>
      <c r="CS429" s="412">
        <f t="shared" si="550"/>
        <v>0</v>
      </c>
      <c r="CT429" s="412" t="str">
        <f t="shared" si="551"/>
        <v>0m0</v>
      </c>
      <c r="CU429" s="412">
        <f t="shared" si="552"/>
        <v>0</v>
      </c>
      <c r="CV429" s="412">
        <f t="shared" si="553"/>
        <v>0</v>
      </c>
      <c r="CW429" s="412">
        <f t="shared" si="554"/>
        <v>0</v>
      </c>
      <c r="CX429" s="412">
        <f t="shared" si="555"/>
        <v>0</v>
      </c>
      <c r="CY429" s="412">
        <f t="shared" si="556"/>
        <v>0</v>
      </c>
      <c r="CZ429" s="412" t="str">
        <f t="shared" si="557"/>
        <v/>
      </c>
      <c r="DA429" s="412" t="str">
        <f t="shared" si="558"/>
        <v/>
      </c>
      <c r="DB429" s="412" t="str">
        <f t="shared" si="559"/>
        <v/>
      </c>
      <c r="DC429" s="412" t="str">
        <f t="shared" si="560"/>
        <v/>
      </c>
      <c r="DD429" s="412" t="str">
        <f t="shared" si="561"/>
        <v/>
      </c>
      <c r="DE429" s="412"/>
      <c r="DF429" s="411"/>
      <c r="DG429" s="412" t="str">
        <f t="shared" si="562"/>
        <v/>
      </c>
      <c r="DH429" s="412" t="str">
        <f t="shared" si="563"/>
        <v/>
      </c>
      <c r="DI429" s="412">
        <f t="shared" si="564"/>
        <v>0</v>
      </c>
      <c r="DJ429" s="412" t="str">
        <f t="shared" si="565"/>
        <v/>
      </c>
      <c r="DK429" s="412" t="str">
        <f t="shared" si="566"/>
        <v/>
      </c>
      <c r="DL429" s="412" t="str">
        <f t="shared" si="567"/>
        <v/>
      </c>
      <c r="DM429" s="412" t="str">
        <f t="shared" si="568"/>
        <v/>
      </c>
      <c r="DN429" s="412" t="str">
        <f t="shared" si="569"/>
        <v/>
      </c>
      <c r="DO429" s="412" t="str">
        <f t="shared" si="570"/>
        <v/>
      </c>
    </row>
    <row r="430" spans="1:119" s="157" customFormat="1" ht="18" hidden="1" customHeight="1">
      <c r="A430" s="161" t="str">
        <f t="shared" si="501"/>
        <v/>
      </c>
      <c r="B430" s="158"/>
      <c r="C430" s="31" t="str">
        <f>IF(B430="","",VLOOKUP(B430,学連登録!$C$2:$G$3000,2,FALSE))</f>
        <v/>
      </c>
      <c r="D430" s="32" t="str">
        <f>IF(B430="","",VLOOKUP(B430,学連登録!$C$2:$G$3000,3,FALSE))</f>
        <v/>
      </c>
      <c r="E430" s="33" t="str">
        <f>IF(B430="","",VLOOKUP(B430,学連登録!$C$2:$G$3000,4,FALSE))</f>
        <v/>
      </c>
      <c r="F430" s="383" t="str">
        <f>IF(B430="","",VLOOKUP(B430,学連登録!$C$2:$I$3000,7,FALSE))</f>
        <v/>
      </c>
      <c r="G430" s="160"/>
      <c r="H430" s="905"/>
      <c r="I430" s="907"/>
      <c r="J430" s="160"/>
      <c r="K430" s="905"/>
      <c r="L430" s="906"/>
      <c r="M430" s="160"/>
      <c r="N430" s="819"/>
      <c r="O430" s="820"/>
      <c r="P430" s="159"/>
      <c r="Q430" s="905"/>
      <c r="R430" s="906"/>
      <c r="S430" s="159"/>
      <c r="T430" s="905"/>
      <c r="U430" s="906"/>
      <c r="V430" s="103" t="str">
        <f>IF(B430="","",VLOOKUP(B430,学連登録!$C$2:$H$3000,6,FALSE))</f>
        <v/>
      </c>
      <c r="Y430" s="118" t="str">
        <f t="shared" si="571"/>
        <v/>
      </c>
      <c r="Z430" s="97" t="str">
        <f>IF(G430="","",VLOOKUP(G430,種目名!$R$5:$T$104,3,0))</f>
        <v/>
      </c>
      <c r="AA430" s="99" t="str">
        <f>IF(J430="","",VLOOKUP(J430,種目名!$R$5:$T$104,3,0))</f>
        <v/>
      </c>
      <c r="AB430" s="119" t="str">
        <f>IF(M430="","",VLOOKUP(M430,種目名!$R$5:$T$104,3,0))</f>
        <v/>
      </c>
      <c r="AC430" s="119" t="str">
        <f>IF(P430="","",VLOOKUP(AF430,種目名!$R$5:$T$104,3,0))</f>
        <v/>
      </c>
      <c r="AD430" s="120" t="str">
        <f>IF(S430="","",VLOOKUP(AI430,種目名!$R$5:$T$104,3,0))</f>
        <v/>
      </c>
      <c r="AE430" s="117">
        <f t="shared" si="572"/>
        <v>0</v>
      </c>
      <c r="AF430" s="157" t="str">
        <f t="shared" si="573"/>
        <v/>
      </c>
      <c r="AG430" s="157" t="str">
        <f t="shared" si="574"/>
        <v/>
      </c>
      <c r="AH430" s="157">
        <f t="shared" si="575"/>
        <v>0</v>
      </c>
      <c r="AI430" s="157" t="str">
        <f t="shared" si="576"/>
        <v/>
      </c>
      <c r="AJ430" s="157" t="str">
        <f t="shared" si="577"/>
        <v/>
      </c>
      <c r="AK430" s="390"/>
      <c r="AL430" s="171">
        <f t="shared" si="505"/>
        <v>0</v>
      </c>
      <c r="AM430" s="399">
        <f t="shared" si="506"/>
        <v>0</v>
      </c>
      <c r="AN430" s="399">
        <f>COUNTIF($B$12:B430,B430)</f>
        <v>0</v>
      </c>
      <c r="AO430" s="399"/>
      <c r="AP430" s="399" t="str">
        <f t="shared" si="507"/>
        <v/>
      </c>
      <c r="AQ430" s="399" t="str">
        <f t="shared" si="507"/>
        <v/>
      </c>
      <c r="AR430" s="399" t="str">
        <f t="shared" si="507"/>
        <v/>
      </c>
      <c r="AS430" s="399" t="str">
        <f t="shared" si="507"/>
        <v/>
      </c>
      <c r="AT430" s="399">
        <f t="shared" si="508"/>
        <v>0</v>
      </c>
      <c r="AU430" s="399" t="str">
        <f t="shared" si="509"/>
        <v/>
      </c>
      <c r="AV430" s="399" t="str">
        <f t="shared" si="510"/>
        <v/>
      </c>
      <c r="AW430" s="399" t="str">
        <f t="shared" si="511"/>
        <v/>
      </c>
      <c r="AX430" s="399" t="str">
        <f t="shared" si="512"/>
        <v/>
      </c>
      <c r="AY430" s="399" t="str">
        <f t="shared" si="513"/>
        <v/>
      </c>
      <c r="AZ430" s="399" t="str">
        <f t="shared" si="578"/>
        <v/>
      </c>
      <c r="BA430" s="399" t="str">
        <f t="shared" si="578"/>
        <v/>
      </c>
      <c r="BB430" s="399" t="str">
        <f t="shared" si="578"/>
        <v/>
      </c>
      <c r="BC430" s="399" t="str">
        <f t="shared" si="578"/>
        <v/>
      </c>
      <c r="BD430" s="403" t="str">
        <f t="shared" si="578"/>
        <v/>
      </c>
      <c r="BE430" s="393">
        <f t="shared" si="514"/>
        <v>0</v>
      </c>
      <c r="BG430" s="399">
        <f t="shared" si="515"/>
        <v>0</v>
      </c>
      <c r="BH430" s="399">
        <f t="shared" si="516"/>
        <v>0</v>
      </c>
      <c r="BI430" s="412">
        <f t="shared" si="517"/>
        <v>0</v>
      </c>
      <c r="BJ430" s="413">
        <f t="shared" si="502"/>
        <v>0</v>
      </c>
      <c r="BK430" s="398" t="str">
        <f t="shared" si="503"/>
        <v>0</v>
      </c>
      <c r="BL430" s="398" t="str">
        <f t="shared" si="504"/>
        <v>0</v>
      </c>
      <c r="BM430" s="412">
        <f t="shared" si="518"/>
        <v>0</v>
      </c>
      <c r="BN430" s="412" t="str">
        <f t="shared" si="519"/>
        <v>0m0</v>
      </c>
      <c r="BO430" s="399">
        <f t="shared" si="520"/>
        <v>0</v>
      </c>
      <c r="BP430" s="399">
        <f t="shared" si="521"/>
        <v>0</v>
      </c>
      <c r="BQ430" s="412">
        <f t="shared" si="522"/>
        <v>0</v>
      </c>
      <c r="BR430" s="413">
        <f t="shared" si="523"/>
        <v>0</v>
      </c>
      <c r="BS430" s="398" t="str">
        <f t="shared" si="524"/>
        <v>0</v>
      </c>
      <c r="BT430" s="398" t="str">
        <f t="shared" si="525"/>
        <v>0</v>
      </c>
      <c r="BU430" s="412">
        <f t="shared" si="526"/>
        <v>0</v>
      </c>
      <c r="BV430" s="412" t="str">
        <f t="shared" si="527"/>
        <v>0m0</v>
      </c>
      <c r="BW430" s="399">
        <f t="shared" si="528"/>
        <v>0</v>
      </c>
      <c r="BX430" s="399">
        <f t="shared" si="529"/>
        <v>0</v>
      </c>
      <c r="BY430" s="412">
        <f t="shared" si="530"/>
        <v>0</v>
      </c>
      <c r="BZ430" s="413">
        <f t="shared" si="531"/>
        <v>0</v>
      </c>
      <c r="CA430" s="398" t="str">
        <f t="shared" si="532"/>
        <v>0</v>
      </c>
      <c r="CB430" s="398" t="str">
        <f t="shared" si="533"/>
        <v>0</v>
      </c>
      <c r="CC430" s="412">
        <f t="shared" si="534"/>
        <v>0</v>
      </c>
      <c r="CD430" s="412" t="str">
        <f t="shared" si="535"/>
        <v>0m0</v>
      </c>
      <c r="CE430" s="399">
        <f t="shared" si="536"/>
        <v>0</v>
      </c>
      <c r="CF430" s="399">
        <f t="shared" si="537"/>
        <v>0</v>
      </c>
      <c r="CG430" s="412">
        <f t="shared" si="538"/>
        <v>0</v>
      </c>
      <c r="CH430" s="413">
        <f t="shared" si="539"/>
        <v>0</v>
      </c>
      <c r="CI430" s="398" t="str">
        <f t="shared" si="540"/>
        <v>0</v>
      </c>
      <c r="CJ430" s="398" t="str">
        <f t="shared" si="541"/>
        <v>0</v>
      </c>
      <c r="CK430" s="412">
        <f t="shared" si="542"/>
        <v>0</v>
      </c>
      <c r="CL430" s="412" t="str">
        <f t="shared" si="543"/>
        <v>0m0</v>
      </c>
      <c r="CM430" s="399">
        <f t="shared" si="544"/>
        <v>0</v>
      </c>
      <c r="CN430" s="399">
        <f t="shared" si="545"/>
        <v>0</v>
      </c>
      <c r="CO430" s="412">
        <f t="shared" si="546"/>
        <v>0</v>
      </c>
      <c r="CP430" s="413">
        <f t="shared" si="547"/>
        <v>0</v>
      </c>
      <c r="CQ430" s="398" t="str">
        <f t="shared" si="548"/>
        <v>0</v>
      </c>
      <c r="CR430" s="398" t="str">
        <f t="shared" si="549"/>
        <v>0</v>
      </c>
      <c r="CS430" s="412">
        <f t="shared" si="550"/>
        <v>0</v>
      </c>
      <c r="CT430" s="412" t="str">
        <f t="shared" si="551"/>
        <v>0m0</v>
      </c>
      <c r="CU430" s="412">
        <f t="shared" si="552"/>
        <v>0</v>
      </c>
      <c r="CV430" s="412">
        <f t="shared" si="553"/>
        <v>0</v>
      </c>
      <c r="CW430" s="412">
        <f t="shared" si="554"/>
        <v>0</v>
      </c>
      <c r="CX430" s="412">
        <f t="shared" si="555"/>
        <v>0</v>
      </c>
      <c r="CY430" s="412">
        <f t="shared" si="556"/>
        <v>0</v>
      </c>
      <c r="CZ430" s="412" t="str">
        <f t="shared" si="557"/>
        <v/>
      </c>
      <c r="DA430" s="412" t="str">
        <f t="shared" si="558"/>
        <v/>
      </c>
      <c r="DB430" s="412" t="str">
        <f t="shared" si="559"/>
        <v/>
      </c>
      <c r="DC430" s="412" t="str">
        <f t="shared" si="560"/>
        <v/>
      </c>
      <c r="DD430" s="412" t="str">
        <f t="shared" si="561"/>
        <v/>
      </c>
      <c r="DE430" s="412"/>
      <c r="DF430" s="411"/>
      <c r="DG430" s="412" t="str">
        <f t="shared" si="562"/>
        <v/>
      </c>
      <c r="DH430" s="412" t="str">
        <f t="shared" si="563"/>
        <v/>
      </c>
      <c r="DI430" s="412">
        <f t="shared" si="564"/>
        <v>0</v>
      </c>
      <c r="DJ430" s="412" t="str">
        <f t="shared" si="565"/>
        <v/>
      </c>
      <c r="DK430" s="412" t="str">
        <f t="shared" si="566"/>
        <v/>
      </c>
      <c r="DL430" s="412" t="str">
        <f t="shared" si="567"/>
        <v/>
      </c>
      <c r="DM430" s="412" t="str">
        <f t="shared" si="568"/>
        <v/>
      </c>
      <c r="DN430" s="412" t="str">
        <f t="shared" si="569"/>
        <v/>
      </c>
      <c r="DO430" s="412" t="str">
        <f t="shared" si="570"/>
        <v/>
      </c>
    </row>
    <row r="431" spans="1:119" s="157" customFormat="1" ht="18" hidden="1" customHeight="1">
      <c r="A431" s="161" t="str">
        <f t="shared" si="501"/>
        <v/>
      </c>
      <c r="B431" s="158"/>
      <c r="C431" s="31" t="str">
        <f>IF(B431="","",VLOOKUP(B431,学連登録!$C$2:$G$3000,2,FALSE))</f>
        <v/>
      </c>
      <c r="D431" s="32" t="str">
        <f>IF(B431="","",VLOOKUP(B431,学連登録!$C$2:$G$3000,3,FALSE))</f>
        <v/>
      </c>
      <c r="E431" s="33" t="str">
        <f>IF(B431="","",VLOOKUP(B431,学連登録!$C$2:$G$3000,4,FALSE))</f>
        <v/>
      </c>
      <c r="F431" s="383" t="str">
        <f>IF(B431="","",VLOOKUP(B431,学連登録!$C$2:$I$3000,7,FALSE))</f>
        <v/>
      </c>
      <c r="G431" s="160"/>
      <c r="H431" s="905"/>
      <c r="I431" s="907"/>
      <c r="J431" s="160"/>
      <c r="K431" s="905"/>
      <c r="L431" s="906"/>
      <c r="M431" s="160"/>
      <c r="N431" s="819"/>
      <c r="O431" s="820"/>
      <c r="P431" s="159"/>
      <c r="Q431" s="905"/>
      <c r="R431" s="906"/>
      <c r="S431" s="159"/>
      <c r="T431" s="905"/>
      <c r="U431" s="906"/>
      <c r="V431" s="103" t="str">
        <f>IF(B431="","",VLOOKUP(B431,学連登録!$C$2:$H$3000,6,FALSE))</f>
        <v/>
      </c>
      <c r="Y431" s="118" t="str">
        <f t="shared" si="571"/>
        <v/>
      </c>
      <c r="Z431" s="97" t="str">
        <f>IF(G431="","",VLOOKUP(G431,種目名!$R$5:$T$104,3,0))</f>
        <v/>
      </c>
      <c r="AA431" s="99" t="str">
        <f>IF(J431="","",VLOOKUP(J431,種目名!$R$5:$T$104,3,0))</f>
        <v/>
      </c>
      <c r="AB431" s="119" t="str">
        <f>IF(M431="","",VLOOKUP(M431,種目名!$R$5:$T$104,3,0))</f>
        <v/>
      </c>
      <c r="AC431" s="119" t="str">
        <f>IF(P431="","",VLOOKUP(AF431,種目名!$R$5:$T$104,3,0))</f>
        <v/>
      </c>
      <c r="AD431" s="120" t="str">
        <f>IF(S431="","",VLOOKUP(AI431,種目名!$R$5:$T$104,3,0))</f>
        <v/>
      </c>
      <c r="AE431" s="117">
        <f t="shared" si="572"/>
        <v>0</v>
      </c>
      <c r="AF431" s="157" t="str">
        <f t="shared" si="573"/>
        <v/>
      </c>
      <c r="AG431" s="157" t="str">
        <f t="shared" si="574"/>
        <v/>
      </c>
      <c r="AH431" s="157">
        <f t="shared" si="575"/>
        <v>0</v>
      </c>
      <c r="AI431" s="157" t="str">
        <f t="shared" si="576"/>
        <v/>
      </c>
      <c r="AJ431" s="157" t="str">
        <f t="shared" si="577"/>
        <v/>
      </c>
      <c r="AK431" s="390"/>
      <c r="AL431" s="171">
        <f t="shared" si="505"/>
        <v>0</v>
      </c>
      <c r="AM431" s="399">
        <f t="shared" si="506"/>
        <v>0</v>
      </c>
      <c r="AN431" s="399">
        <f>COUNTIF($B$12:B431,B431)</f>
        <v>0</v>
      </c>
      <c r="AO431" s="399"/>
      <c r="AP431" s="399" t="str">
        <f t="shared" si="507"/>
        <v/>
      </c>
      <c r="AQ431" s="399" t="str">
        <f t="shared" si="507"/>
        <v/>
      </c>
      <c r="AR431" s="399" t="str">
        <f t="shared" si="507"/>
        <v/>
      </c>
      <c r="AS431" s="399" t="str">
        <f t="shared" si="507"/>
        <v/>
      </c>
      <c r="AT431" s="399">
        <f t="shared" si="508"/>
        <v>0</v>
      </c>
      <c r="AU431" s="399" t="str">
        <f t="shared" si="509"/>
        <v/>
      </c>
      <c r="AV431" s="399" t="str">
        <f t="shared" si="510"/>
        <v/>
      </c>
      <c r="AW431" s="399" t="str">
        <f t="shared" si="511"/>
        <v/>
      </c>
      <c r="AX431" s="399" t="str">
        <f t="shared" si="512"/>
        <v/>
      </c>
      <c r="AY431" s="399" t="str">
        <f t="shared" si="513"/>
        <v/>
      </c>
      <c r="AZ431" s="399" t="str">
        <f t="shared" si="578"/>
        <v/>
      </c>
      <c r="BA431" s="399" t="str">
        <f t="shared" si="578"/>
        <v/>
      </c>
      <c r="BB431" s="399" t="str">
        <f t="shared" si="578"/>
        <v/>
      </c>
      <c r="BC431" s="399" t="str">
        <f t="shared" si="578"/>
        <v/>
      </c>
      <c r="BD431" s="403" t="str">
        <f t="shared" si="578"/>
        <v/>
      </c>
      <c r="BE431" s="393">
        <f t="shared" si="514"/>
        <v>0</v>
      </c>
      <c r="BG431" s="399">
        <f t="shared" si="515"/>
        <v>0</v>
      </c>
      <c r="BH431" s="399">
        <f t="shared" si="516"/>
        <v>0</v>
      </c>
      <c r="BI431" s="412">
        <f t="shared" si="517"/>
        <v>0</v>
      </c>
      <c r="BJ431" s="413">
        <f t="shared" si="502"/>
        <v>0</v>
      </c>
      <c r="BK431" s="398" t="str">
        <f t="shared" si="503"/>
        <v>0</v>
      </c>
      <c r="BL431" s="398" t="str">
        <f t="shared" si="504"/>
        <v>0</v>
      </c>
      <c r="BM431" s="412">
        <f t="shared" si="518"/>
        <v>0</v>
      </c>
      <c r="BN431" s="412" t="str">
        <f t="shared" si="519"/>
        <v>0m0</v>
      </c>
      <c r="BO431" s="399">
        <f t="shared" si="520"/>
        <v>0</v>
      </c>
      <c r="BP431" s="399">
        <f t="shared" si="521"/>
        <v>0</v>
      </c>
      <c r="BQ431" s="412">
        <f t="shared" si="522"/>
        <v>0</v>
      </c>
      <c r="BR431" s="413">
        <f t="shared" si="523"/>
        <v>0</v>
      </c>
      <c r="BS431" s="398" t="str">
        <f t="shared" si="524"/>
        <v>0</v>
      </c>
      <c r="BT431" s="398" t="str">
        <f t="shared" si="525"/>
        <v>0</v>
      </c>
      <c r="BU431" s="412">
        <f t="shared" si="526"/>
        <v>0</v>
      </c>
      <c r="BV431" s="412" t="str">
        <f t="shared" si="527"/>
        <v>0m0</v>
      </c>
      <c r="BW431" s="399">
        <f t="shared" si="528"/>
        <v>0</v>
      </c>
      <c r="BX431" s="399">
        <f t="shared" si="529"/>
        <v>0</v>
      </c>
      <c r="BY431" s="412">
        <f t="shared" si="530"/>
        <v>0</v>
      </c>
      <c r="BZ431" s="413">
        <f t="shared" si="531"/>
        <v>0</v>
      </c>
      <c r="CA431" s="398" t="str">
        <f t="shared" si="532"/>
        <v>0</v>
      </c>
      <c r="CB431" s="398" t="str">
        <f t="shared" si="533"/>
        <v>0</v>
      </c>
      <c r="CC431" s="412">
        <f t="shared" si="534"/>
        <v>0</v>
      </c>
      <c r="CD431" s="412" t="str">
        <f t="shared" si="535"/>
        <v>0m0</v>
      </c>
      <c r="CE431" s="399">
        <f t="shared" si="536"/>
        <v>0</v>
      </c>
      <c r="CF431" s="399">
        <f t="shared" si="537"/>
        <v>0</v>
      </c>
      <c r="CG431" s="412">
        <f t="shared" si="538"/>
        <v>0</v>
      </c>
      <c r="CH431" s="413">
        <f t="shared" si="539"/>
        <v>0</v>
      </c>
      <c r="CI431" s="398" t="str">
        <f t="shared" si="540"/>
        <v>0</v>
      </c>
      <c r="CJ431" s="398" t="str">
        <f t="shared" si="541"/>
        <v>0</v>
      </c>
      <c r="CK431" s="412">
        <f t="shared" si="542"/>
        <v>0</v>
      </c>
      <c r="CL431" s="412" t="str">
        <f t="shared" si="543"/>
        <v>0m0</v>
      </c>
      <c r="CM431" s="399">
        <f t="shared" si="544"/>
        <v>0</v>
      </c>
      <c r="CN431" s="399">
        <f t="shared" si="545"/>
        <v>0</v>
      </c>
      <c r="CO431" s="412">
        <f t="shared" si="546"/>
        <v>0</v>
      </c>
      <c r="CP431" s="413">
        <f t="shared" si="547"/>
        <v>0</v>
      </c>
      <c r="CQ431" s="398" t="str">
        <f t="shared" si="548"/>
        <v>0</v>
      </c>
      <c r="CR431" s="398" t="str">
        <f t="shared" si="549"/>
        <v>0</v>
      </c>
      <c r="CS431" s="412">
        <f t="shared" si="550"/>
        <v>0</v>
      </c>
      <c r="CT431" s="412" t="str">
        <f t="shared" si="551"/>
        <v>0m0</v>
      </c>
      <c r="CU431" s="412">
        <f t="shared" si="552"/>
        <v>0</v>
      </c>
      <c r="CV431" s="412">
        <f t="shared" si="553"/>
        <v>0</v>
      </c>
      <c r="CW431" s="412">
        <f t="shared" si="554"/>
        <v>0</v>
      </c>
      <c r="CX431" s="412">
        <f t="shared" si="555"/>
        <v>0</v>
      </c>
      <c r="CY431" s="412">
        <f t="shared" si="556"/>
        <v>0</v>
      </c>
      <c r="CZ431" s="412" t="str">
        <f t="shared" si="557"/>
        <v/>
      </c>
      <c r="DA431" s="412" t="str">
        <f t="shared" si="558"/>
        <v/>
      </c>
      <c r="DB431" s="412" t="str">
        <f t="shared" si="559"/>
        <v/>
      </c>
      <c r="DC431" s="412" t="str">
        <f t="shared" si="560"/>
        <v/>
      </c>
      <c r="DD431" s="412" t="str">
        <f t="shared" si="561"/>
        <v/>
      </c>
      <c r="DE431" s="412"/>
      <c r="DF431" s="411"/>
      <c r="DG431" s="412" t="str">
        <f t="shared" si="562"/>
        <v/>
      </c>
      <c r="DH431" s="412" t="str">
        <f t="shared" si="563"/>
        <v/>
      </c>
      <c r="DI431" s="412">
        <f t="shared" si="564"/>
        <v>0</v>
      </c>
      <c r="DJ431" s="412" t="str">
        <f t="shared" si="565"/>
        <v/>
      </c>
      <c r="DK431" s="412" t="str">
        <f t="shared" si="566"/>
        <v/>
      </c>
      <c r="DL431" s="412" t="str">
        <f t="shared" si="567"/>
        <v/>
      </c>
      <c r="DM431" s="412" t="str">
        <f t="shared" si="568"/>
        <v/>
      </c>
      <c r="DN431" s="412" t="str">
        <f t="shared" si="569"/>
        <v/>
      </c>
      <c r="DO431" s="412" t="str">
        <f t="shared" si="570"/>
        <v/>
      </c>
    </row>
    <row r="432" spans="1:119" s="157" customFormat="1" ht="18" hidden="1" customHeight="1">
      <c r="A432" s="161" t="str">
        <f t="shared" si="501"/>
        <v/>
      </c>
      <c r="B432" s="158"/>
      <c r="C432" s="31" t="str">
        <f>IF(B432="","",VLOOKUP(B432,学連登録!$C$2:$G$3000,2,FALSE))</f>
        <v/>
      </c>
      <c r="D432" s="32" t="str">
        <f>IF(B432="","",VLOOKUP(B432,学連登録!$C$2:$G$3000,3,FALSE))</f>
        <v/>
      </c>
      <c r="E432" s="33" t="str">
        <f>IF(B432="","",VLOOKUP(B432,学連登録!$C$2:$G$3000,4,FALSE))</f>
        <v/>
      </c>
      <c r="F432" s="383" t="str">
        <f>IF(B432="","",VLOOKUP(B432,学連登録!$C$2:$I$3000,7,FALSE))</f>
        <v/>
      </c>
      <c r="G432" s="160"/>
      <c r="H432" s="905"/>
      <c r="I432" s="907"/>
      <c r="J432" s="160"/>
      <c r="K432" s="905"/>
      <c r="L432" s="906"/>
      <c r="M432" s="160"/>
      <c r="N432" s="819"/>
      <c r="O432" s="820"/>
      <c r="P432" s="159"/>
      <c r="Q432" s="905"/>
      <c r="R432" s="906"/>
      <c r="S432" s="159"/>
      <c r="T432" s="905"/>
      <c r="U432" s="906"/>
      <c r="V432" s="103" t="str">
        <f>IF(B432="","",VLOOKUP(B432,学連登録!$C$2:$H$3000,6,FALSE))</f>
        <v/>
      </c>
      <c r="Y432" s="118" t="str">
        <f t="shared" si="571"/>
        <v/>
      </c>
      <c r="Z432" s="97" t="str">
        <f>IF(G432="","",VLOOKUP(G432,種目名!$R$5:$T$104,3,0))</f>
        <v/>
      </c>
      <c r="AA432" s="99" t="str">
        <f>IF(J432="","",VLOOKUP(J432,種目名!$R$5:$T$104,3,0))</f>
        <v/>
      </c>
      <c r="AB432" s="119" t="str">
        <f>IF(M432="","",VLOOKUP(M432,種目名!$R$5:$T$104,3,0))</f>
        <v/>
      </c>
      <c r="AC432" s="119" t="str">
        <f>IF(P432="","",VLOOKUP(AF432,種目名!$R$5:$T$104,3,0))</f>
        <v/>
      </c>
      <c r="AD432" s="120" t="str">
        <f>IF(S432="","",VLOOKUP(AI432,種目名!$R$5:$T$104,3,0))</f>
        <v/>
      </c>
      <c r="AE432" s="117">
        <f t="shared" si="572"/>
        <v>0</v>
      </c>
      <c r="AF432" s="157" t="str">
        <f t="shared" si="573"/>
        <v/>
      </c>
      <c r="AG432" s="157" t="str">
        <f t="shared" si="574"/>
        <v/>
      </c>
      <c r="AH432" s="157">
        <f t="shared" si="575"/>
        <v>0</v>
      </c>
      <c r="AI432" s="157" t="str">
        <f t="shared" si="576"/>
        <v/>
      </c>
      <c r="AJ432" s="157" t="str">
        <f t="shared" si="577"/>
        <v/>
      </c>
      <c r="AK432" s="390"/>
      <c r="AL432" s="171">
        <f t="shared" si="505"/>
        <v>0</v>
      </c>
      <c r="AM432" s="399">
        <f t="shared" si="506"/>
        <v>0</v>
      </c>
      <c r="AN432" s="399">
        <f>COUNTIF($B$12:B432,B432)</f>
        <v>0</v>
      </c>
      <c r="AO432" s="399"/>
      <c r="AP432" s="399" t="str">
        <f t="shared" si="507"/>
        <v/>
      </c>
      <c r="AQ432" s="399" t="str">
        <f t="shared" si="507"/>
        <v/>
      </c>
      <c r="AR432" s="399" t="str">
        <f t="shared" si="507"/>
        <v/>
      </c>
      <c r="AS432" s="399" t="str">
        <f t="shared" si="507"/>
        <v/>
      </c>
      <c r="AT432" s="399">
        <f t="shared" si="508"/>
        <v>0</v>
      </c>
      <c r="AU432" s="399" t="str">
        <f t="shared" si="509"/>
        <v/>
      </c>
      <c r="AV432" s="399" t="str">
        <f t="shared" si="510"/>
        <v/>
      </c>
      <c r="AW432" s="399" t="str">
        <f t="shared" si="511"/>
        <v/>
      </c>
      <c r="AX432" s="399" t="str">
        <f t="shared" si="512"/>
        <v/>
      </c>
      <c r="AY432" s="399" t="str">
        <f t="shared" si="513"/>
        <v/>
      </c>
      <c r="AZ432" s="399" t="str">
        <f t="shared" si="578"/>
        <v/>
      </c>
      <c r="BA432" s="399" t="str">
        <f t="shared" si="578"/>
        <v/>
      </c>
      <c r="BB432" s="399" t="str">
        <f t="shared" si="578"/>
        <v/>
      </c>
      <c r="BC432" s="399" t="str">
        <f t="shared" si="578"/>
        <v/>
      </c>
      <c r="BD432" s="403" t="str">
        <f t="shared" si="578"/>
        <v/>
      </c>
      <c r="BE432" s="393">
        <f t="shared" si="514"/>
        <v>0</v>
      </c>
      <c r="BG432" s="399">
        <f t="shared" si="515"/>
        <v>0</v>
      </c>
      <c r="BH432" s="399">
        <f t="shared" si="516"/>
        <v>0</v>
      </c>
      <c r="BI432" s="412">
        <f t="shared" si="517"/>
        <v>0</v>
      </c>
      <c r="BJ432" s="413">
        <f t="shared" si="502"/>
        <v>0</v>
      </c>
      <c r="BK432" s="398" t="str">
        <f t="shared" si="503"/>
        <v>0</v>
      </c>
      <c r="BL432" s="398" t="str">
        <f t="shared" si="504"/>
        <v>0</v>
      </c>
      <c r="BM432" s="412">
        <f t="shared" si="518"/>
        <v>0</v>
      </c>
      <c r="BN432" s="412" t="str">
        <f t="shared" si="519"/>
        <v>0m0</v>
      </c>
      <c r="BO432" s="399">
        <f t="shared" si="520"/>
        <v>0</v>
      </c>
      <c r="BP432" s="399">
        <f t="shared" si="521"/>
        <v>0</v>
      </c>
      <c r="BQ432" s="412">
        <f t="shared" si="522"/>
        <v>0</v>
      </c>
      <c r="BR432" s="413">
        <f t="shared" si="523"/>
        <v>0</v>
      </c>
      <c r="BS432" s="398" t="str">
        <f t="shared" si="524"/>
        <v>0</v>
      </c>
      <c r="BT432" s="398" t="str">
        <f t="shared" si="525"/>
        <v>0</v>
      </c>
      <c r="BU432" s="412">
        <f t="shared" si="526"/>
        <v>0</v>
      </c>
      <c r="BV432" s="412" t="str">
        <f t="shared" si="527"/>
        <v>0m0</v>
      </c>
      <c r="BW432" s="399">
        <f t="shared" si="528"/>
        <v>0</v>
      </c>
      <c r="BX432" s="399">
        <f t="shared" si="529"/>
        <v>0</v>
      </c>
      <c r="BY432" s="412">
        <f t="shared" si="530"/>
        <v>0</v>
      </c>
      <c r="BZ432" s="413">
        <f t="shared" si="531"/>
        <v>0</v>
      </c>
      <c r="CA432" s="398" t="str">
        <f t="shared" si="532"/>
        <v>0</v>
      </c>
      <c r="CB432" s="398" t="str">
        <f t="shared" si="533"/>
        <v>0</v>
      </c>
      <c r="CC432" s="412">
        <f t="shared" si="534"/>
        <v>0</v>
      </c>
      <c r="CD432" s="412" t="str">
        <f t="shared" si="535"/>
        <v>0m0</v>
      </c>
      <c r="CE432" s="399">
        <f t="shared" si="536"/>
        <v>0</v>
      </c>
      <c r="CF432" s="399">
        <f t="shared" si="537"/>
        <v>0</v>
      </c>
      <c r="CG432" s="412">
        <f t="shared" si="538"/>
        <v>0</v>
      </c>
      <c r="CH432" s="413">
        <f t="shared" si="539"/>
        <v>0</v>
      </c>
      <c r="CI432" s="398" t="str">
        <f t="shared" si="540"/>
        <v>0</v>
      </c>
      <c r="CJ432" s="398" t="str">
        <f t="shared" si="541"/>
        <v>0</v>
      </c>
      <c r="CK432" s="412">
        <f t="shared" si="542"/>
        <v>0</v>
      </c>
      <c r="CL432" s="412" t="str">
        <f t="shared" si="543"/>
        <v>0m0</v>
      </c>
      <c r="CM432" s="399">
        <f t="shared" si="544"/>
        <v>0</v>
      </c>
      <c r="CN432" s="399">
        <f t="shared" si="545"/>
        <v>0</v>
      </c>
      <c r="CO432" s="412">
        <f t="shared" si="546"/>
        <v>0</v>
      </c>
      <c r="CP432" s="413">
        <f t="shared" si="547"/>
        <v>0</v>
      </c>
      <c r="CQ432" s="398" t="str">
        <f t="shared" si="548"/>
        <v>0</v>
      </c>
      <c r="CR432" s="398" t="str">
        <f t="shared" si="549"/>
        <v>0</v>
      </c>
      <c r="CS432" s="412">
        <f t="shared" si="550"/>
        <v>0</v>
      </c>
      <c r="CT432" s="412" t="str">
        <f t="shared" si="551"/>
        <v>0m0</v>
      </c>
      <c r="CU432" s="412">
        <f t="shared" si="552"/>
        <v>0</v>
      </c>
      <c r="CV432" s="412">
        <f t="shared" si="553"/>
        <v>0</v>
      </c>
      <c r="CW432" s="412">
        <f t="shared" si="554"/>
        <v>0</v>
      </c>
      <c r="CX432" s="412">
        <f t="shared" si="555"/>
        <v>0</v>
      </c>
      <c r="CY432" s="412">
        <f t="shared" si="556"/>
        <v>0</v>
      </c>
      <c r="CZ432" s="412" t="str">
        <f t="shared" si="557"/>
        <v/>
      </c>
      <c r="DA432" s="412" t="str">
        <f t="shared" si="558"/>
        <v/>
      </c>
      <c r="DB432" s="412" t="str">
        <f t="shared" si="559"/>
        <v/>
      </c>
      <c r="DC432" s="412" t="str">
        <f t="shared" si="560"/>
        <v/>
      </c>
      <c r="DD432" s="412" t="str">
        <f t="shared" si="561"/>
        <v/>
      </c>
      <c r="DE432" s="412"/>
      <c r="DF432" s="411"/>
      <c r="DG432" s="412" t="str">
        <f t="shared" si="562"/>
        <v/>
      </c>
      <c r="DH432" s="412" t="str">
        <f t="shared" si="563"/>
        <v/>
      </c>
      <c r="DI432" s="412">
        <f t="shared" si="564"/>
        <v>0</v>
      </c>
      <c r="DJ432" s="412" t="str">
        <f t="shared" si="565"/>
        <v/>
      </c>
      <c r="DK432" s="412" t="str">
        <f t="shared" si="566"/>
        <v/>
      </c>
      <c r="DL432" s="412" t="str">
        <f t="shared" si="567"/>
        <v/>
      </c>
      <c r="DM432" s="412" t="str">
        <f t="shared" si="568"/>
        <v/>
      </c>
      <c r="DN432" s="412" t="str">
        <f t="shared" si="569"/>
        <v/>
      </c>
      <c r="DO432" s="412" t="str">
        <f t="shared" si="570"/>
        <v/>
      </c>
    </row>
    <row r="433" spans="1:119" s="157" customFormat="1" ht="18" hidden="1" customHeight="1">
      <c r="A433" s="161" t="str">
        <f t="shared" si="501"/>
        <v/>
      </c>
      <c r="B433" s="158"/>
      <c r="C433" s="31" t="str">
        <f>IF(B433="","",VLOOKUP(B433,学連登録!$C$2:$G$3000,2,FALSE))</f>
        <v/>
      </c>
      <c r="D433" s="32" t="str">
        <f>IF(B433="","",VLOOKUP(B433,学連登録!$C$2:$G$3000,3,FALSE))</f>
        <v/>
      </c>
      <c r="E433" s="33" t="str">
        <f>IF(B433="","",VLOOKUP(B433,学連登録!$C$2:$G$3000,4,FALSE))</f>
        <v/>
      </c>
      <c r="F433" s="383" t="str">
        <f>IF(B433="","",VLOOKUP(B433,学連登録!$C$2:$I$3000,7,FALSE))</f>
        <v/>
      </c>
      <c r="G433" s="160"/>
      <c r="H433" s="905"/>
      <c r="I433" s="907"/>
      <c r="J433" s="160"/>
      <c r="K433" s="905"/>
      <c r="L433" s="906"/>
      <c r="M433" s="160"/>
      <c r="N433" s="819"/>
      <c r="O433" s="820"/>
      <c r="P433" s="159"/>
      <c r="Q433" s="905"/>
      <c r="R433" s="906"/>
      <c r="S433" s="159"/>
      <c r="T433" s="905"/>
      <c r="U433" s="906"/>
      <c r="V433" s="103" t="str">
        <f>IF(B433="","",VLOOKUP(B433,学連登録!$C$2:$H$3000,6,FALSE))</f>
        <v/>
      </c>
      <c r="Y433" s="118" t="str">
        <f t="shared" si="571"/>
        <v/>
      </c>
      <c r="Z433" s="97" t="str">
        <f>IF(G433="","",VLOOKUP(G433,種目名!$R$5:$T$104,3,0))</f>
        <v/>
      </c>
      <c r="AA433" s="99" t="str">
        <f>IF(J433="","",VLOOKUP(J433,種目名!$R$5:$T$104,3,0))</f>
        <v/>
      </c>
      <c r="AB433" s="119" t="str">
        <f>IF(M433="","",VLOOKUP(M433,種目名!$R$5:$T$104,3,0))</f>
        <v/>
      </c>
      <c r="AC433" s="119" t="str">
        <f>IF(P433="","",VLOOKUP(AF433,種目名!$R$5:$T$104,3,0))</f>
        <v/>
      </c>
      <c r="AD433" s="120" t="str">
        <f>IF(S433="","",VLOOKUP(AI433,種目名!$R$5:$T$104,3,0))</f>
        <v/>
      </c>
      <c r="AE433" s="117">
        <f t="shared" si="572"/>
        <v>0</v>
      </c>
      <c r="AF433" s="157" t="str">
        <f t="shared" si="573"/>
        <v/>
      </c>
      <c r="AG433" s="157" t="str">
        <f t="shared" si="574"/>
        <v/>
      </c>
      <c r="AH433" s="157">
        <f t="shared" si="575"/>
        <v>0</v>
      </c>
      <c r="AI433" s="157" t="str">
        <f t="shared" si="576"/>
        <v/>
      </c>
      <c r="AJ433" s="157" t="str">
        <f t="shared" si="577"/>
        <v/>
      </c>
      <c r="AK433" s="390"/>
      <c r="AL433" s="171">
        <f t="shared" si="505"/>
        <v>0</v>
      </c>
      <c r="AM433" s="399">
        <f t="shared" si="506"/>
        <v>0</v>
      </c>
      <c r="AN433" s="399">
        <f>COUNTIF($B$12:B433,B433)</f>
        <v>0</v>
      </c>
      <c r="AO433" s="399"/>
      <c r="AP433" s="399" t="str">
        <f t="shared" si="507"/>
        <v/>
      </c>
      <c r="AQ433" s="399" t="str">
        <f t="shared" si="507"/>
        <v/>
      </c>
      <c r="AR433" s="399" t="str">
        <f t="shared" si="507"/>
        <v/>
      </c>
      <c r="AS433" s="399" t="str">
        <f t="shared" si="507"/>
        <v/>
      </c>
      <c r="AT433" s="399">
        <f t="shared" si="508"/>
        <v>0</v>
      </c>
      <c r="AU433" s="399" t="str">
        <f t="shared" si="509"/>
        <v/>
      </c>
      <c r="AV433" s="399" t="str">
        <f t="shared" si="510"/>
        <v/>
      </c>
      <c r="AW433" s="399" t="str">
        <f t="shared" si="511"/>
        <v/>
      </c>
      <c r="AX433" s="399" t="str">
        <f t="shared" si="512"/>
        <v/>
      </c>
      <c r="AY433" s="399" t="str">
        <f t="shared" si="513"/>
        <v/>
      </c>
      <c r="AZ433" s="399" t="str">
        <f t="shared" si="578"/>
        <v/>
      </c>
      <c r="BA433" s="399" t="str">
        <f t="shared" si="578"/>
        <v/>
      </c>
      <c r="BB433" s="399" t="str">
        <f t="shared" si="578"/>
        <v/>
      </c>
      <c r="BC433" s="399" t="str">
        <f t="shared" si="578"/>
        <v/>
      </c>
      <c r="BD433" s="403" t="str">
        <f t="shared" si="578"/>
        <v/>
      </c>
      <c r="BE433" s="393">
        <f t="shared" si="514"/>
        <v>0</v>
      </c>
      <c r="BG433" s="399">
        <f t="shared" si="515"/>
        <v>0</v>
      </c>
      <c r="BH433" s="399">
        <f t="shared" si="516"/>
        <v>0</v>
      </c>
      <c r="BI433" s="412">
        <f t="shared" si="517"/>
        <v>0</v>
      </c>
      <c r="BJ433" s="413">
        <f t="shared" si="502"/>
        <v>0</v>
      </c>
      <c r="BK433" s="398" t="str">
        <f t="shared" si="503"/>
        <v>0</v>
      </c>
      <c r="BL433" s="398" t="str">
        <f t="shared" si="504"/>
        <v>0</v>
      </c>
      <c r="BM433" s="412">
        <f t="shared" si="518"/>
        <v>0</v>
      </c>
      <c r="BN433" s="412" t="str">
        <f t="shared" si="519"/>
        <v>0m0</v>
      </c>
      <c r="BO433" s="399">
        <f t="shared" si="520"/>
        <v>0</v>
      </c>
      <c r="BP433" s="399">
        <f t="shared" si="521"/>
        <v>0</v>
      </c>
      <c r="BQ433" s="412">
        <f t="shared" si="522"/>
        <v>0</v>
      </c>
      <c r="BR433" s="413">
        <f t="shared" si="523"/>
        <v>0</v>
      </c>
      <c r="BS433" s="398" t="str">
        <f t="shared" si="524"/>
        <v>0</v>
      </c>
      <c r="BT433" s="398" t="str">
        <f t="shared" si="525"/>
        <v>0</v>
      </c>
      <c r="BU433" s="412">
        <f t="shared" si="526"/>
        <v>0</v>
      </c>
      <c r="BV433" s="412" t="str">
        <f t="shared" si="527"/>
        <v>0m0</v>
      </c>
      <c r="BW433" s="399">
        <f t="shared" si="528"/>
        <v>0</v>
      </c>
      <c r="BX433" s="399">
        <f t="shared" si="529"/>
        <v>0</v>
      </c>
      <c r="BY433" s="412">
        <f t="shared" si="530"/>
        <v>0</v>
      </c>
      <c r="BZ433" s="413">
        <f t="shared" si="531"/>
        <v>0</v>
      </c>
      <c r="CA433" s="398" t="str">
        <f t="shared" si="532"/>
        <v>0</v>
      </c>
      <c r="CB433" s="398" t="str">
        <f t="shared" si="533"/>
        <v>0</v>
      </c>
      <c r="CC433" s="412">
        <f t="shared" si="534"/>
        <v>0</v>
      </c>
      <c r="CD433" s="412" t="str">
        <f t="shared" si="535"/>
        <v>0m0</v>
      </c>
      <c r="CE433" s="399">
        <f t="shared" si="536"/>
        <v>0</v>
      </c>
      <c r="CF433" s="399">
        <f t="shared" si="537"/>
        <v>0</v>
      </c>
      <c r="CG433" s="412">
        <f t="shared" si="538"/>
        <v>0</v>
      </c>
      <c r="CH433" s="413">
        <f t="shared" si="539"/>
        <v>0</v>
      </c>
      <c r="CI433" s="398" t="str">
        <f t="shared" si="540"/>
        <v>0</v>
      </c>
      <c r="CJ433" s="398" t="str">
        <f t="shared" si="541"/>
        <v>0</v>
      </c>
      <c r="CK433" s="412">
        <f t="shared" si="542"/>
        <v>0</v>
      </c>
      <c r="CL433" s="412" t="str">
        <f t="shared" si="543"/>
        <v>0m0</v>
      </c>
      <c r="CM433" s="399">
        <f t="shared" si="544"/>
        <v>0</v>
      </c>
      <c r="CN433" s="399">
        <f t="shared" si="545"/>
        <v>0</v>
      </c>
      <c r="CO433" s="412">
        <f t="shared" si="546"/>
        <v>0</v>
      </c>
      <c r="CP433" s="413">
        <f t="shared" si="547"/>
        <v>0</v>
      </c>
      <c r="CQ433" s="398" t="str">
        <f t="shared" si="548"/>
        <v>0</v>
      </c>
      <c r="CR433" s="398" t="str">
        <f t="shared" si="549"/>
        <v>0</v>
      </c>
      <c r="CS433" s="412">
        <f t="shared" si="550"/>
        <v>0</v>
      </c>
      <c r="CT433" s="412" t="str">
        <f t="shared" si="551"/>
        <v>0m0</v>
      </c>
      <c r="CU433" s="412">
        <f t="shared" si="552"/>
        <v>0</v>
      </c>
      <c r="CV433" s="412">
        <f t="shared" si="553"/>
        <v>0</v>
      </c>
      <c r="CW433" s="412">
        <f t="shared" si="554"/>
        <v>0</v>
      </c>
      <c r="CX433" s="412">
        <f t="shared" si="555"/>
        <v>0</v>
      </c>
      <c r="CY433" s="412">
        <f t="shared" si="556"/>
        <v>0</v>
      </c>
      <c r="CZ433" s="412" t="str">
        <f t="shared" si="557"/>
        <v/>
      </c>
      <c r="DA433" s="412" t="str">
        <f t="shared" si="558"/>
        <v/>
      </c>
      <c r="DB433" s="412" t="str">
        <f t="shared" si="559"/>
        <v/>
      </c>
      <c r="DC433" s="412" t="str">
        <f t="shared" si="560"/>
        <v/>
      </c>
      <c r="DD433" s="412" t="str">
        <f t="shared" si="561"/>
        <v/>
      </c>
      <c r="DE433" s="412"/>
      <c r="DF433" s="411"/>
      <c r="DG433" s="412" t="str">
        <f t="shared" si="562"/>
        <v/>
      </c>
      <c r="DH433" s="412" t="str">
        <f t="shared" si="563"/>
        <v/>
      </c>
      <c r="DI433" s="412">
        <f t="shared" si="564"/>
        <v>0</v>
      </c>
      <c r="DJ433" s="412" t="str">
        <f t="shared" si="565"/>
        <v/>
      </c>
      <c r="DK433" s="412" t="str">
        <f t="shared" si="566"/>
        <v/>
      </c>
      <c r="DL433" s="412" t="str">
        <f t="shared" si="567"/>
        <v/>
      </c>
      <c r="DM433" s="412" t="str">
        <f t="shared" si="568"/>
        <v/>
      </c>
      <c r="DN433" s="412" t="str">
        <f t="shared" si="569"/>
        <v/>
      </c>
      <c r="DO433" s="412" t="str">
        <f t="shared" si="570"/>
        <v/>
      </c>
    </row>
    <row r="434" spans="1:119" s="157" customFormat="1" ht="18" hidden="1" customHeight="1">
      <c r="A434" s="161" t="str">
        <f t="shared" si="501"/>
        <v/>
      </c>
      <c r="B434" s="158"/>
      <c r="C434" s="31" t="str">
        <f>IF(B434="","",VLOOKUP(B434,学連登録!$C$2:$G$3000,2,FALSE))</f>
        <v/>
      </c>
      <c r="D434" s="32" t="str">
        <f>IF(B434="","",VLOOKUP(B434,学連登録!$C$2:$G$3000,3,FALSE))</f>
        <v/>
      </c>
      <c r="E434" s="33" t="str">
        <f>IF(B434="","",VLOOKUP(B434,学連登録!$C$2:$G$3000,4,FALSE))</f>
        <v/>
      </c>
      <c r="F434" s="383" t="str">
        <f>IF(B434="","",VLOOKUP(B434,学連登録!$C$2:$I$3000,7,FALSE))</f>
        <v/>
      </c>
      <c r="G434" s="160"/>
      <c r="H434" s="905"/>
      <c r="I434" s="907"/>
      <c r="J434" s="160"/>
      <c r="K434" s="905"/>
      <c r="L434" s="906"/>
      <c r="M434" s="160"/>
      <c r="N434" s="819"/>
      <c r="O434" s="820"/>
      <c r="P434" s="159"/>
      <c r="Q434" s="905"/>
      <c r="R434" s="906"/>
      <c r="S434" s="159"/>
      <c r="T434" s="905"/>
      <c r="U434" s="906"/>
      <c r="V434" s="103" t="str">
        <f>IF(B434="","",VLOOKUP(B434,学連登録!$C$2:$H$3000,6,FALSE))</f>
        <v/>
      </c>
      <c r="Y434" s="118" t="str">
        <f t="shared" si="571"/>
        <v/>
      </c>
      <c r="Z434" s="97" t="str">
        <f>IF(G434="","",VLOOKUP(G434,種目名!$R$5:$T$104,3,0))</f>
        <v/>
      </c>
      <c r="AA434" s="99" t="str">
        <f>IF(J434="","",VLOOKUP(J434,種目名!$R$5:$T$104,3,0))</f>
        <v/>
      </c>
      <c r="AB434" s="119" t="str">
        <f>IF(M434="","",VLOOKUP(M434,種目名!$R$5:$T$104,3,0))</f>
        <v/>
      </c>
      <c r="AC434" s="119" t="str">
        <f>IF(P434="","",VLOOKUP(AF434,種目名!$R$5:$T$104,3,0))</f>
        <v/>
      </c>
      <c r="AD434" s="120" t="str">
        <f>IF(S434="","",VLOOKUP(AI434,種目名!$R$5:$T$104,3,0))</f>
        <v/>
      </c>
      <c r="AE434" s="117">
        <f t="shared" si="572"/>
        <v>0</v>
      </c>
      <c r="AF434" s="157" t="str">
        <f t="shared" si="573"/>
        <v/>
      </c>
      <c r="AG434" s="157" t="str">
        <f t="shared" si="574"/>
        <v/>
      </c>
      <c r="AH434" s="157">
        <f t="shared" si="575"/>
        <v>0</v>
      </c>
      <c r="AI434" s="157" t="str">
        <f t="shared" si="576"/>
        <v/>
      </c>
      <c r="AJ434" s="157" t="str">
        <f t="shared" si="577"/>
        <v/>
      </c>
      <c r="AK434" s="390"/>
      <c r="AL434" s="171">
        <f t="shared" si="505"/>
        <v>0</v>
      </c>
      <c r="AM434" s="399">
        <f t="shared" si="506"/>
        <v>0</v>
      </c>
      <c r="AN434" s="399">
        <f>COUNTIF($B$12:B434,B434)</f>
        <v>0</v>
      </c>
      <c r="AO434" s="399"/>
      <c r="AP434" s="399" t="str">
        <f t="shared" si="507"/>
        <v/>
      </c>
      <c r="AQ434" s="399" t="str">
        <f t="shared" si="507"/>
        <v/>
      </c>
      <c r="AR434" s="399" t="str">
        <f t="shared" si="507"/>
        <v/>
      </c>
      <c r="AS434" s="399" t="str">
        <f t="shared" si="507"/>
        <v/>
      </c>
      <c r="AT434" s="399">
        <f t="shared" si="508"/>
        <v>0</v>
      </c>
      <c r="AU434" s="399" t="str">
        <f t="shared" si="509"/>
        <v/>
      </c>
      <c r="AV434" s="399" t="str">
        <f t="shared" si="510"/>
        <v/>
      </c>
      <c r="AW434" s="399" t="str">
        <f t="shared" si="511"/>
        <v/>
      </c>
      <c r="AX434" s="399" t="str">
        <f t="shared" si="512"/>
        <v/>
      </c>
      <c r="AY434" s="399" t="str">
        <f t="shared" si="513"/>
        <v/>
      </c>
      <c r="AZ434" s="399" t="str">
        <f t="shared" si="578"/>
        <v/>
      </c>
      <c r="BA434" s="399" t="str">
        <f t="shared" si="578"/>
        <v/>
      </c>
      <c r="BB434" s="399" t="str">
        <f t="shared" si="578"/>
        <v/>
      </c>
      <c r="BC434" s="399" t="str">
        <f t="shared" si="578"/>
        <v/>
      </c>
      <c r="BD434" s="403" t="str">
        <f t="shared" si="578"/>
        <v/>
      </c>
      <c r="BE434" s="393">
        <f t="shared" si="514"/>
        <v>0</v>
      </c>
      <c r="BG434" s="399">
        <f t="shared" si="515"/>
        <v>0</v>
      </c>
      <c r="BH434" s="399">
        <f t="shared" si="516"/>
        <v>0</v>
      </c>
      <c r="BI434" s="412">
        <f t="shared" si="517"/>
        <v>0</v>
      </c>
      <c r="BJ434" s="413">
        <f t="shared" si="502"/>
        <v>0</v>
      </c>
      <c r="BK434" s="398" t="str">
        <f t="shared" si="503"/>
        <v>0</v>
      </c>
      <c r="BL434" s="398" t="str">
        <f t="shared" si="504"/>
        <v>0</v>
      </c>
      <c r="BM434" s="412">
        <f t="shared" si="518"/>
        <v>0</v>
      </c>
      <c r="BN434" s="412" t="str">
        <f t="shared" si="519"/>
        <v>0m0</v>
      </c>
      <c r="BO434" s="399">
        <f t="shared" si="520"/>
        <v>0</v>
      </c>
      <c r="BP434" s="399">
        <f t="shared" si="521"/>
        <v>0</v>
      </c>
      <c r="BQ434" s="412">
        <f t="shared" si="522"/>
        <v>0</v>
      </c>
      <c r="BR434" s="413">
        <f t="shared" si="523"/>
        <v>0</v>
      </c>
      <c r="BS434" s="398" t="str">
        <f t="shared" si="524"/>
        <v>0</v>
      </c>
      <c r="BT434" s="398" t="str">
        <f t="shared" si="525"/>
        <v>0</v>
      </c>
      <c r="BU434" s="412">
        <f t="shared" si="526"/>
        <v>0</v>
      </c>
      <c r="BV434" s="412" t="str">
        <f t="shared" si="527"/>
        <v>0m0</v>
      </c>
      <c r="BW434" s="399">
        <f t="shared" si="528"/>
        <v>0</v>
      </c>
      <c r="BX434" s="399">
        <f t="shared" si="529"/>
        <v>0</v>
      </c>
      <c r="BY434" s="412">
        <f t="shared" si="530"/>
        <v>0</v>
      </c>
      <c r="BZ434" s="413">
        <f t="shared" si="531"/>
        <v>0</v>
      </c>
      <c r="CA434" s="398" t="str">
        <f t="shared" si="532"/>
        <v>0</v>
      </c>
      <c r="CB434" s="398" t="str">
        <f t="shared" si="533"/>
        <v>0</v>
      </c>
      <c r="CC434" s="412">
        <f t="shared" si="534"/>
        <v>0</v>
      </c>
      <c r="CD434" s="412" t="str">
        <f t="shared" si="535"/>
        <v>0m0</v>
      </c>
      <c r="CE434" s="399">
        <f t="shared" si="536"/>
        <v>0</v>
      </c>
      <c r="CF434" s="399">
        <f t="shared" si="537"/>
        <v>0</v>
      </c>
      <c r="CG434" s="412">
        <f t="shared" si="538"/>
        <v>0</v>
      </c>
      <c r="CH434" s="413">
        <f t="shared" si="539"/>
        <v>0</v>
      </c>
      <c r="CI434" s="398" t="str">
        <f t="shared" si="540"/>
        <v>0</v>
      </c>
      <c r="CJ434" s="398" t="str">
        <f t="shared" si="541"/>
        <v>0</v>
      </c>
      <c r="CK434" s="412">
        <f t="shared" si="542"/>
        <v>0</v>
      </c>
      <c r="CL434" s="412" t="str">
        <f t="shared" si="543"/>
        <v>0m0</v>
      </c>
      <c r="CM434" s="399">
        <f t="shared" si="544"/>
        <v>0</v>
      </c>
      <c r="CN434" s="399">
        <f t="shared" si="545"/>
        <v>0</v>
      </c>
      <c r="CO434" s="412">
        <f t="shared" si="546"/>
        <v>0</v>
      </c>
      <c r="CP434" s="413">
        <f t="shared" si="547"/>
        <v>0</v>
      </c>
      <c r="CQ434" s="398" t="str">
        <f t="shared" si="548"/>
        <v>0</v>
      </c>
      <c r="CR434" s="398" t="str">
        <f t="shared" si="549"/>
        <v>0</v>
      </c>
      <c r="CS434" s="412">
        <f t="shared" si="550"/>
        <v>0</v>
      </c>
      <c r="CT434" s="412" t="str">
        <f t="shared" si="551"/>
        <v>0m0</v>
      </c>
      <c r="CU434" s="412">
        <f t="shared" si="552"/>
        <v>0</v>
      </c>
      <c r="CV434" s="412">
        <f t="shared" si="553"/>
        <v>0</v>
      </c>
      <c r="CW434" s="412">
        <f t="shared" si="554"/>
        <v>0</v>
      </c>
      <c r="CX434" s="412">
        <f t="shared" si="555"/>
        <v>0</v>
      </c>
      <c r="CY434" s="412">
        <f t="shared" si="556"/>
        <v>0</v>
      </c>
      <c r="CZ434" s="412" t="str">
        <f t="shared" si="557"/>
        <v/>
      </c>
      <c r="DA434" s="412" t="str">
        <f t="shared" si="558"/>
        <v/>
      </c>
      <c r="DB434" s="412" t="str">
        <f t="shared" si="559"/>
        <v/>
      </c>
      <c r="DC434" s="412" t="str">
        <f t="shared" si="560"/>
        <v/>
      </c>
      <c r="DD434" s="412" t="str">
        <f t="shared" si="561"/>
        <v/>
      </c>
      <c r="DE434" s="412"/>
      <c r="DF434" s="411"/>
      <c r="DG434" s="412" t="str">
        <f t="shared" si="562"/>
        <v/>
      </c>
      <c r="DH434" s="412" t="str">
        <f t="shared" si="563"/>
        <v/>
      </c>
      <c r="DI434" s="412">
        <f t="shared" si="564"/>
        <v>0</v>
      </c>
      <c r="DJ434" s="412" t="str">
        <f t="shared" si="565"/>
        <v/>
      </c>
      <c r="DK434" s="412" t="str">
        <f t="shared" si="566"/>
        <v/>
      </c>
      <c r="DL434" s="412" t="str">
        <f t="shared" si="567"/>
        <v/>
      </c>
      <c r="DM434" s="412" t="str">
        <f t="shared" si="568"/>
        <v/>
      </c>
      <c r="DN434" s="412" t="str">
        <f t="shared" si="569"/>
        <v/>
      </c>
      <c r="DO434" s="412" t="str">
        <f t="shared" si="570"/>
        <v/>
      </c>
    </row>
    <row r="435" spans="1:119" s="157" customFormat="1" ht="18" hidden="1" customHeight="1">
      <c r="A435" s="161" t="str">
        <f t="shared" ref="A435:A498" si="579">IF(C435="","",A434+1)</f>
        <v/>
      </c>
      <c r="B435" s="158"/>
      <c r="C435" s="31" t="str">
        <f>IF(B435="","",VLOOKUP(B435,学連登録!$C$2:$G$3000,2,FALSE))</f>
        <v/>
      </c>
      <c r="D435" s="32" t="str">
        <f>IF(B435="","",VLOOKUP(B435,学連登録!$C$2:$G$3000,3,FALSE))</f>
        <v/>
      </c>
      <c r="E435" s="33" t="str">
        <f>IF(B435="","",VLOOKUP(B435,学連登録!$C$2:$G$3000,4,FALSE))</f>
        <v/>
      </c>
      <c r="F435" s="383" t="str">
        <f>IF(B435="","",VLOOKUP(B435,学連登録!$C$2:$I$3000,7,FALSE))</f>
        <v/>
      </c>
      <c r="G435" s="160"/>
      <c r="H435" s="905"/>
      <c r="I435" s="907"/>
      <c r="J435" s="160"/>
      <c r="K435" s="905"/>
      <c r="L435" s="906"/>
      <c r="M435" s="160"/>
      <c r="N435" s="819"/>
      <c r="O435" s="820"/>
      <c r="P435" s="159"/>
      <c r="Q435" s="905"/>
      <c r="R435" s="906"/>
      <c r="S435" s="159"/>
      <c r="T435" s="905"/>
      <c r="U435" s="906"/>
      <c r="V435" s="103" t="str">
        <f>IF(B435="","",VLOOKUP(B435,学連登録!$C$2:$H$3000,6,FALSE))</f>
        <v/>
      </c>
      <c r="Y435" s="118" t="str">
        <f t="shared" si="571"/>
        <v/>
      </c>
      <c r="Z435" s="97" t="str">
        <f>IF(G435="","",VLOOKUP(G435,種目名!$R$5:$T$104,3,0))</f>
        <v/>
      </c>
      <c r="AA435" s="99" t="str">
        <f>IF(J435="","",VLOOKUP(J435,種目名!$R$5:$T$104,3,0))</f>
        <v/>
      </c>
      <c r="AB435" s="119" t="str">
        <f>IF(M435="","",VLOOKUP(M435,種目名!$R$5:$T$104,3,0))</f>
        <v/>
      </c>
      <c r="AC435" s="119" t="str">
        <f>IF(P435="","",VLOOKUP(AF435,種目名!$R$5:$T$104,3,0))</f>
        <v/>
      </c>
      <c r="AD435" s="120" t="str">
        <f>IF(S435="","",VLOOKUP(AI435,種目名!$R$5:$T$104,3,0))</f>
        <v/>
      </c>
      <c r="AE435" s="117">
        <f t="shared" si="572"/>
        <v>0</v>
      </c>
      <c r="AF435" s="157" t="str">
        <f t="shared" si="573"/>
        <v/>
      </c>
      <c r="AG435" s="157" t="str">
        <f t="shared" si="574"/>
        <v/>
      </c>
      <c r="AH435" s="157">
        <f t="shared" si="575"/>
        <v>0</v>
      </c>
      <c r="AI435" s="157" t="str">
        <f t="shared" si="576"/>
        <v/>
      </c>
      <c r="AJ435" s="157" t="str">
        <f t="shared" si="577"/>
        <v/>
      </c>
      <c r="AK435" s="390"/>
      <c r="AL435" s="171">
        <f t="shared" si="505"/>
        <v>0</v>
      </c>
      <c r="AM435" s="399">
        <f t="shared" si="506"/>
        <v>0</v>
      </c>
      <c r="AN435" s="399">
        <f>COUNTIF($B$12:B435,B435)</f>
        <v>0</v>
      </c>
      <c r="AO435" s="399"/>
      <c r="AP435" s="399" t="str">
        <f t="shared" si="507"/>
        <v/>
      </c>
      <c r="AQ435" s="399" t="str">
        <f t="shared" si="507"/>
        <v/>
      </c>
      <c r="AR435" s="399" t="str">
        <f t="shared" si="507"/>
        <v/>
      </c>
      <c r="AS435" s="399" t="str">
        <f t="shared" si="507"/>
        <v/>
      </c>
      <c r="AT435" s="399">
        <f t="shared" si="508"/>
        <v>0</v>
      </c>
      <c r="AU435" s="399" t="str">
        <f t="shared" si="509"/>
        <v/>
      </c>
      <c r="AV435" s="399" t="str">
        <f t="shared" si="510"/>
        <v/>
      </c>
      <c r="AW435" s="399" t="str">
        <f t="shared" si="511"/>
        <v/>
      </c>
      <c r="AX435" s="399" t="str">
        <f t="shared" si="512"/>
        <v/>
      </c>
      <c r="AY435" s="399" t="str">
        <f t="shared" si="513"/>
        <v/>
      </c>
      <c r="AZ435" s="399" t="str">
        <f t="shared" si="578"/>
        <v/>
      </c>
      <c r="BA435" s="399" t="str">
        <f t="shared" si="578"/>
        <v/>
      </c>
      <c r="BB435" s="399" t="str">
        <f t="shared" si="578"/>
        <v/>
      </c>
      <c r="BC435" s="399" t="str">
        <f t="shared" si="578"/>
        <v/>
      </c>
      <c r="BD435" s="403" t="str">
        <f t="shared" si="578"/>
        <v/>
      </c>
      <c r="BE435" s="393">
        <f t="shared" si="514"/>
        <v>0</v>
      </c>
      <c r="BG435" s="399">
        <f t="shared" si="515"/>
        <v>0</v>
      </c>
      <c r="BH435" s="399">
        <f t="shared" si="516"/>
        <v>0</v>
      </c>
      <c r="BI435" s="412">
        <f t="shared" si="517"/>
        <v>0</v>
      </c>
      <c r="BJ435" s="413">
        <f t="shared" si="502"/>
        <v>0</v>
      </c>
      <c r="BK435" s="398" t="str">
        <f t="shared" si="503"/>
        <v>0</v>
      </c>
      <c r="BL435" s="398" t="str">
        <f t="shared" si="504"/>
        <v>0</v>
      </c>
      <c r="BM435" s="412">
        <f t="shared" si="518"/>
        <v>0</v>
      </c>
      <c r="BN435" s="412" t="str">
        <f t="shared" si="519"/>
        <v>0m0</v>
      </c>
      <c r="BO435" s="399">
        <f t="shared" si="520"/>
        <v>0</v>
      </c>
      <c r="BP435" s="399">
        <f t="shared" si="521"/>
        <v>0</v>
      </c>
      <c r="BQ435" s="412">
        <f t="shared" si="522"/>
        <v>0</v>
      </c>
      <c r="BR435" s="413">
        <f t="shared" si="523"/>
        <v>0</v>
      </c>
      <c r="BS435" s="398" t="str">
        <f t="shared" si="524"/>
        <v>0</v>
      </c>
      <c r="BT435" s="398" t="str">
        <f t="shared" si="525"/>
        <v>0</v>
      </c>
      <c r="BU435" s="412">
        <f t="shared" si="526"/>
        <v>0</v>
      </c>
      <c r="BV435" s="412" t="str">
        <f t="shared" si="527"/>
        <v>0m0</v>
      </c>
      <c r="BW435" s="399">
        <f t="shared" si="528"/>
        <v>0</v>
      </c>
      <c r="BX435" s="399">
        <f t="shared" si="529"/>
        <v>0</v>
      </c>
      <c r="BY435" s="412">
        <f t="shared" si="530"/>
        <v>0</v>
      </c>
      <c r="BZ435" s="413">
        <f t="shared" si="531"/>
        <v>0</v>
      </c>
      <c r="CA435" s="398" t="str">
        <f t="shared" si="532"/>
        <v>0</v>
      </c>
      <c r="CB435" s="398" t="str">
        <f t="shared" si="533"/>
        <v>0</v>
      </c>
      <c r="CC435" s="412">
        <f t="shared" si="534"/>
        <v>0</v>
      </c>
      <c r="CD435" s="412" t="str">
        <f t="shared" si="535"/>
        <v>0m0</v>
      </c>
      <c r="CE435" s="399">
        <f t="shared" si="536"/>
        <v>0</v>
      </c>
      <c r="CF435" s="399">
        <f t="shared" si="537"/>
        <v>0</v>
      </c>
      <c r="CG435" s="412">
        <f t="shared" si="538"/>
        <v>0</v>
      </c>
      <c r="CH435" s="413">
        <f t="shared" si="539"/>
        <v>0</v>
      </c>
      <c r="CI435" s="398" t="str">
        <f t="shared" si="540"/>
        <v>0</v>
      </c>
      <c r="CJ435" s="398" t="str">
        <f t="shared" si="541"/>
        <v>0</v>
      </c>
      <c r="CK435" s="412">
        <f t="shared" si="542"/>
        <v>0</v>
      </c>
      <c r="CL435" s="412" t="str">
        <f t="shared" si="543"/>
        <v>0m0</v>
      </c>
      <c r="CM435" s="399">
        <f t="shared" si="544"/>
        <v>0</v>
      </c>
      <c r="CN435" s="399">
        <f t="shared" si="545"/>
        <v>0</v>
      </c>
      <c r="CO435" s="412">
        <f t="shared" si="546"/>
        <v>0</v>
      </c>
      <c r="CP435" s="413">
        <f t="shared" si="547"/>
        <v>0</v>
      </c>
      <c r="CQ435" s="398" t="str">
        <f t="shared" si="548"/>
        <v>0</v>
      </c>
      <c r="CR435" s="398" t="str">
        <f t="shared" si="549"/>
        <v>0</v>
      </c>
      <c r="CS435" s="412">
        <f t="shared" si="550"/>
        <v>0</v>
      </c>
      <c r="CT435" s="412" t="str">
        <f t="shared" si="551"/>
        <v>0m0</v>
      </c>
      <c r="CU435" s="412">
        <f t="shared" si="552"/>
        <v>0</v>
      </c>
      <c r="CV435" s="412">
        <f t="shared" si="553"/>
        <v>0</v>
      </c>
      <c r="CW435" s="412">
        <f t="shared" si="554"/>
        <v>0</v>
      </c>
      <c r="CX435" s="412">
        <f t="shared" si="555"/>
        <v>0</v>
      </c>
      <c r="CY435" s="412">
        <f t="shared" si="556"/>
        <v>0</v>
      </c>
      <c r="CZ435" s="412" t="str">
        <f t="shared" si="557"/>
        <v/>
      </c>
      <c r="DA435" s="412" t="str">
        <f t="shared" si="558"/>
        <v/>
      </c>
      <c r="DB435" s="412" t="str">
        <f t="shared" si="559"/>
        <v/>
      </c>
      <c r="DC435" s="412" t="str">
        <f t="shared" si="560"/>
        <v/>
      </c>
      <c r="DD435" s="412" t="str">
        <f t="shared" si="561"/>
        <v/>
      </c>
      <c r="DE435" s="412"/>
      <c r="DF435" s="411"/>
      <c r="DG435" s="412" t="str">
        <f t="shared" si="562"/>
        <v/>
      </c>
      <c r="DH435" s="412" t="str">
        <f t="shared" si="563"/>
        <v/>
      </c>
      <c r="DI435" s="412">
        <f t="shared" si="564"/>
        <v>0</v>
      </c>
      <c r="DJ435" s="412" t="str">
        <f t="shared" si="565"/>
        <v/>
      </c>
      <c r="DK435" s="412" t="str">
        <f t="shared" si="566"/>
        <v/>
      </c>
      <c r="DL435" s="412" t="str">
        <f t="shared" si="567"/>
        <v/>
      </c>
      <c r="DM435" s="412" t="str">
        <f t="shared" si="568"/>
        <v/>
      </c>
      <c r="DN435" s="412" t="str">
        <f t="shared" si="569"/>
        <v/>
      </c>
      <c r="DO435" s="412" t="str">
        <f t="shared" si="570"/>
        <v/>
      </c>
    </row>
    <row r="436" spans="1:119" s="157" customFormat="1" ht="18" hidden="1" customHeight="1">
      <c r="A436" s="161" t="str">
        <f t="shared" si="579"/>
        <v/>
      </c>
      <c r="B436" s="158"/>
      <c r="C436" s="31" t="str">
        <f>IF(B436="","",VLOOKUP(B436,学連登録!$C$2:$G$3000,2,FALSE))</f>
        <v/>
      </c>
      <c r="D436" s="32" t="str">
        <f>IF(B436="","",VLOOKUP(B436,学連登録!$C$2:$G$3000,3,FALSE))</f>
        <v/>
      </c>
      <c r="E436" s="33" t="str">
        <f>IF(B436="","",VLOOKUP(B436,学連登録!$C$2:$G$3000,4,FALSE))</f>
        <v/>
      </c>
      <c r="F436" s="383" t="str">
        <f>IF(B436="","",VLOOKUP(B436,学連登録!$C$2:$I$3000,7,FALSE))</f>
        <v/>
      </c>
      <c r="G436" s="160"/>
      <c r="H436" s="905"/>
      <c r="I436" s="907"/>
      <c r="J436" s="160"/>
      <c r="K436" s="905"/>
      <c r="L436" s="906"/>
      <c r="M436" s="160"/>
      <c r="N436" s="819"/>
      <c r="O436" s="820"/>
      <c r="P436" s="159"/>
      <c r="Q436" s="905"/>
      <c r="R436" s="906"/>
      <c r="S436" s="159"/>
      <c r="T436" s="905"/>
      <c r="U436" s="906"/>
      <c r="V436" s="103" t="str">
        <f>IF(B436="","",VLOOKUP(B436,学連登録!$C$2:$H$3000,6,FALSE))</f>
        <v/>
      </c>
      <c r="Y436" s="118" t="str">
        <f t="shared" si="571"/>
        <v/>
      </c>
      <c r="Z436" s="97" t="str">
        <f>IF(G436="","",VLOOKUP(G436,種目名!$R$5:$T$104,3,0))</f>
        <v/>
      </c>
      <c r="AA436" s="99" t="str">
        <f>IF(J436="","",VLOOKUP(J436,種目名!$R$5:$T$104,3,0))</f>
        <v/>
      </c>
      <c r="AB436" s="119" t="str">
        <f>IF(M436="","",VLOOKUP(M436,種目名!$R$5:$T$104,3,0))</f>
        <v/>
      </c>
      <c r="AC436" s="119" t="str">
        <f>IF(P436="","",VLOOKUP(AF436,種目名!$R$5:$T$104,3,0))</f>
        <v/>
      </c>
      <c r="AD436" s="120" t="str">
        <f>IF(S436="","",VLOOKUP(AI436,種目名!$R$5:$T$104,3,0))</f>
        <v/>
      </c>
      <c r="AE436" s="117">
        <f t="shared" si="572"/>
        <v>0</v>
      </c>
      <c r="AF436" s="157" t="str">
        <f t="shared" si="573"/>
        <v/>
      </c>
      <c r="AG436" s="157" t="str">
        <f t="shared" si="574"/>
        <v/>
      </c>
      <c r="AH436" s="157">
        <f t="shared" si="575"/>
        <v>0</v>
      </c>
      <c r="AI436" s="157" t="str">
        <f t="shared" si="576"/>
        <v/>
      </c>
      <c r="AJ436" s="157" t="str">
        <f t="shared" si="577"/>
        <v/>
      </c>
      <c r="AK436" s="390"/>
      <c r="AL436" s="171">
        <f t="shared" si="505"/>
        <v>0</v>
      </c>
      <c r="AM436" s="399">
        <f t="shared" si="506"/>
        <v>0</v>
      </c>
      <c r="AN436" s="399">
        <f>COUNTIF($B$12:B436,B436)</f>
        <v>0</v>
      </c>
      <c r="AO436" s="399"/>
      <c r="AP436" s="399" t="str">
        <f t="shared" si="507"/>
        <v/>
      </c>
      <c r="AQ436" s="399" t="str">
        <f t="shared" si="507"/>
        <v/>
      </c>
      <c r="AR436" s="399" t="str">
        <f t="shared" si="507"/>
        <v/>
      </c>
      <c r="AS436" s="399" t="str">
        <f t="shared" si="507"/>
        <v/>
      </c>
      <c r="AT436" s="399">
        <f t="shared" si="508"/>
        <v>0</v>
      </c>
      <c r="AU436" s="399" t="str">
        <f t="shared" si="509"/>
        <v/>
      </c>
      <c r="AV436" s="399" t="str">
        <f t="shared" si="510"/>
        <v/>
      </c>
      <c r="AW436" s="399" t="str">
        <f t="shared" si="511"/>
        <v/>
      </c>
      <c r="AX436" s="399" t="str">
        <f t="shared" si="512"/>
        <v/>
      </c>
      <c r="AY436" s="399" t="str">
        <f t="shared" si="513"/>
        <v/>
      </c>
      <c r="AZ436" s="399" t="str">
        <f t="shared" si="578"/>
        <v/>
      </c>
      <c r="BA436" s="399" t="str">
        <f t="shared" si="578"/>
        <v/>
      </c>
      <c r="BB436" s="399" t="str">
        <f t="shared" si="578"/>
        <v/>
      </c>
      <c r="BC436" s="399" t="str">
        <f t="shared" si="578"/>
        <v/>
      </c>
      <c r="BD436" s="403" t="str">
        <f t="shared" si="578"/>
        <v/>
      </c>
      <c r="BE436" s="393">
        <f t="shared" si="514"/>
        <v>0</v>
      </c>
      <c r="BG436" s="399">
        <f t="shared" si="515"/>
        <v>0</v>
      </c>
      <c r="BH436" s="399">
        <f t="shared" si="516"/>
        <v>0</v>
      </c>
      <c r="BI436" s="412">
        <f t="shared" si="517"/>
        <v>0</v>
      </c>
      <c r="BJ436" s="413">
        <f t="shared" si="502"/>
        <v>0</v>
      </c>
      <c r="BK436" s="398" t="str">
        <f t="shared" si="503"/>
        <v>0</v>
      </c>
      <c r="BL436" s="398" t="str">
        <f t="shared" si="504"/>
        <v>0</v>
      </c>
      <c r="BM436" s="412">
        <f t="shared" si="518"/>
        <v>0</v>
      </c>
      <c r="BN436" s="412" t="str">
        <f t="shared" si="519"/>
        <v>0m0</v>
      </c>
      <c r="BO436" s="399">
        <f t="shared" si="520"/>
        <v>0</v>
      </c>
      <c r="BP436" s="399">
        <f t="shared" si="521"/>
        <v>0</v>
      </c>
      <c r="BQ436" s="412">
        <f t="shared" si="522"/>
        <v>0</v>
      </c>
      <c r="BR436" s="413">
        <f t="shared" si="523"/>
        <v>0</v>
      </c>
      <c r="BS436" s="398" t="str">
        <f t="shared" si="524"/>
        <v>0</v>
      </c>
      <c r="BT436" s="398" t="str">
        <f t="shared" si="525"/>
        <v>0</v>
      </c>
      <c r="BU436" s="412">
        <f t="shared" si="526"/>
        <v>0</v>
      </c>
      <c r="BV436" s="412" t="str">
        <f t="shared" si="527"/>
        <v>0m0</v>
      </c>
      <c r="BW436" s="399">
        <f t="shared" si="528"/>
        <v>0</v>
      </c>
      <c r="BX436" s="399">
        <f t="shared" si="529"/>
        <v>0</v>
      </c>
      <c r="BY436" s="412">
        <f t="shared" si="530"/>
        <v>0</v>
      </c>
      <c r="BZ436" s="413">
        <f t="shared" si="531"/>
        <v>0</v>
      </c>
      <c r="CA436" s="398" t="str">
        <f t="shared" si="532"/>
        <v>0</v>
      </c>
      <c r="CB436" s="398" t="str">
        <f t="shared" si="533"/>
        <v>0</v>
      </c>
      <c r="CC436" s="412">
        <f t="shared" si="534"/>
        <v>0</v>
      </c>
      <c r="CD436" s="412" t="str">
        <f t="shared" si="535"/>
        <v>0m0</v>
      </c>
      <c r="CE436" s="399">
        <f t="shared" si="536"/>
        <v>0</v>
      </c>
      <c r="CF436" s="399">
        <f t="shared" si="537"/>
        <v>0</v>
      </c>
      <c r="CG436" s="412">
        <f t="shared" si="538"/>
        <v>0</v>
      </c>
      <c r="CH436" s="413">
        <f t="shared" si="539"/>
        <v>0</v>
      </c>
      <c r="CI436" s="398" t="str">
        <f t="shared" si="540"/>
        <v>0</v>
      </c>
      <c r="CJ436" s="398" t="str">
        <f t="shared" si="541"/>
        <v>0</v>
      </c>
      <c r="CK436" s="412">
        <f t="shared" si="542"/>
        <v>0</v>
      </c>
      <c r="CL436" s="412" t="str">
        <f t="shared" si="543"/>
        <v>0m0</v>
      </c>
      <c r="CM436" s="399">
        <f t="shared" si="544"/>
        <v>0</v>
      </c>
      <c r="CN436" s="399">
        <f t="shared" si="545"/>
        <v>0</v>
      </c>
      <c r="CO436" s="412">
        <f t="shared" si="546"/>
        <v>0</v>
      </c>
      <c r="CP436" s="413">
        <f t="shared" si="547"/>
        <v>0</v>
      </c>
      <c r="CQ436" s="398" t="str">
        <f t="shared" si="548"/>
        <v>0</v>
      </c>
      <c r="CR436" s="398" t="str">
        <f t="shared" si="549"/>
        <v>0</v>
      </c>
      <c r="CS436" s="412">
        <f t="shared" si="550"/>
        <v>0</v>
      </c>
      <c r="CT436" s="412" t="str">
        <f t="shared" si="551"/>
        <v>0m0</v>
      </c>
      <c r="CU436" s="412">
        <f t="shared" si="552"/>
        <v>0</v>
      </c>
      <c r="CV436" s="412">
        <f t="shared" si="553"/>
        <v>0</v>
      </c>
      <c r="CW436" s="412">
        <f t="shared" si="554"/>
        <v>0</v>
      </c>
      <c r="CX436" s="412">
        <f t="shared" si="555"/>
        <v>0</v>
      </c>
      <c r="CY436" s="412">
        <f t="shared" si="556"/>
        <v>0</v>
      </c>
      <c r="CZ436" s="412" t="str">
        <f t="shared" si="557"/>
        <v/>
      </c>
      <c r="DA436" s="412" t="str">
        <f t="shared" si="558"/>
        <v/>
      </c>
      <c r="DB436" s="412" t="str">
        <f t="shared" si="559"/>
        <v/>
      </c>
      <c r="DC436" s="412" t="str">
        <f t="shared" si="560"/>
        <v/>
      </c>
      <c r="DD436" s="412" t="str">
        <f t="shared" si="561"/>
        <v/>
      </c>
      <c r="DE436" s="412"/>
      <c r="DF436" s="411"/>
      <c r="DG436" s="412" t="str">
        <f t="shared" si="562"/>
        <v/>
      </c>
      <c r="DH436" s="412" t="str">
        <f t="shared" si="563"/>
        <v/>
      </c>
      <c r="DI436" s="412">
        <f t="shared" si="564"/>
        <v>0</v>
      </c>
      <c r="DJ436" s="412" t="str">
        <f t="shared" si="565"/>
        <v/>
      </c>
      <c r="DK436" s="412" t="str">
        <f t="shared" si="566"/>
        <v/>
      </c>
      <c r="DL436" s="412" t="str">
        <f t="shared" si="567"/>
        <v/>
      </c>
      <c r="DM436" s="412" t="str">
        <f t="shared" si="568"/>
        <v/>
      </c>
      <c r="DN436" s="412" t="str">
        <f t="shared" si="569"/>
        <v/>
      </c>
      <c r="DO436" s="412" t="str">
        <f t="shared" si="570"/>
        <v/>
      </c>
    </row>
    <row r="437" spans="1:119" s="157" customFormat="1" ht="18" hidden="1" customHeight="1">
      <c r="A437" s="161" t="str">
        <f t="shared" si="579"/>
        <v/>
      </c>
      <c r="B437" s="158"/>
      <c r="C437" s="31" t="str">
        <f>IF(B437="","",VLOOKUP(B437,学連登録!$C$2:$G$3000,2,FALSE))</f>
        <v/>
      </c>
      <c r="D437" s="32" t="str">
        <f>IF(B437="","",VLOOKUP(B437,学連登録!$C$2:$G$3000,3,FALSE))</f>
        <v/>
      </c>
      <c r="E437" s="33" t="str">
        <f>IF(B437="","",VLOOKUP(B437,学連登録!$C$2:$G$3000,4,FALSE))</f>
        <v/>
      </c>
      <c r="F437" s="383" t="str">
        <f>IF(B437="","",VLOOKUP(B437,学連登録!$C$2:$I$3000,7,FALSE))</f>
        <v/>
      </c>
      <c r="G437" s="160"/>
      <c r="H437" s="905"/>
      <c r="I437" s="907"/>
      <c r="J437" s="160"/>
      <c r="K437" s="905"/>
      <c r="L437" s="906"/>
      <c r="M437" s="160"/>
      <c r="N437" s="819"/>
      <c r="O437" s="820"/>
      <c r="P437" s="159"/>
      <c r="Q437" s="905"/>
      <c r="R437" s="906"/>
      <c r="S437" s="159"/>
      <c r="T437" s="905"/>
      <c r="U437" s="906"/>
      <c r="V437" s="103" t="str">
        <f>IF(B437="","",VLOOKUP(B437,学連登録!$C$2:$H$3000,6,FALSE))</f>
        <v/>
      </c>
      <c r="Y437" s="118" t="str">
        <f t="shared" si="571"/>
        <v/>
      </c>
      <c r="Z437" s="97" t="str">
        <f>IF(G437="","",VLOOKUP(G437,種目名!$R$5:$T$104,3,0))</f>
        <v/>
      </c>
      <c r="AA437" s="99" t="str">
        <f>IF(J437="","",VLOOKUP(J437,種目名!$R$5:$T$104,3,0))</f>
        <v/>
      </c>
      <c r="AB437" s="119" t="str">
        <f>IF(M437="","",VLOOKUP(M437,種目名!$R$5:$T$104,3,0))</f>
        <v/>
      </c>
      <c r="AC437" s="119" t="str">
        <f>IF(P437="","",VLOOKUP(AF437,種目名!$R$5:$T$104,3,0))</f>
        <v/>
      </c>
      <c r="AD437" s="120" t="str">
        <f>IF(S437="","",VLOOKUP(AI437,種目名!$R$5:$T$104,3,0))</f>
        <v/>
      </c>
      <c r="AE437" s="117">
        <f t="shared" si="572"/>
        <v>0</v>
      </c>
      <c r="AF437" s="157" t="str">
        <f t="shared" si="573"/>
        <v/>
      </c>
      <c r="AG437" s="157" t="str">
        <f t="shared" si="574"/>
        <v/>
      </c>
      <c r="AH437" s="157">
        <f t="shared" si="575"/>
        <v>0</v>
      </c>
      <c r="AI437" s="157" t="str">
        <f t="shared" si="576"/>
        <v/>
      </c>
      <c r="AJ437" s="157" t="str">
        <f t="shared" si="577"/>
        <v/>
      </c>
      <c r="AK437" s="390"/>
      <c r="AL437" s="171">
        <f t="shared" si="505"/>
        <v>0</v>
      </c>
      <c r="AM437" s="399">
        <f t="shared" si="506"/>
        <v>0</v>
      </c>
      <c r="AN437" s="399">
        <f>COUNTIF($B$12:B437,B437)</f>
        <v>0</v>
      </c>
      <c r="AO437" s="399"/>
      <c r="AP437" s="399" t="str">
        <f t="shared" si="507"/>
        <v/>
      </c>
      <c r="AQ437" s="399" t="str">
        <f t="shared" si="507"/>
        <v/>
      </c>
      <c r="AR437" s="399" t="str">
        <f t="shared" si="507"/>
        <v/>
      </c>
      <c r="AS437" s="399" t="str">
        <f t="shared" si="507"/>
        <v/>
      </c>
      <c r="AT437" s="399">
        <f t="shared" si="508"/>
        <v>0</v>
      </c>
      <c r="AU437" s="399" t="str">
        <f t="shared" si="509"/>
        <v/>
      </c>
      <c r="AV437" s="399" t="str">
        <f t="shared" si="510"/>
        <v/>
      </c>
      <c r="AW437" s="399" t="str">
        <f t="shared" si="511"/>
        <v/>
      </c>
      <c r="AX437" s="399" t="str">
        <f t="shared" si="512"/>
        <v/>
      </c>
      <c r="AY437" s="399" t="str">
        <f t="shared" si="513"/>
        <v/>
      </c>
      <c r="AZ437" s="399" t="str">
        <f t="shared" si="578"/>
        <v/>
      </c>
      <c r="BA437" s="399" t="str">
        <f t="shared" si="578"/>
        <v/>
      </c>
      <c r="BB437" s="399" t="str">
        <f t="shared" si="578"/>
        <v/>
      </c>
      <c r="BC437" s="399" t="str">
        <f t="shared" si="578"/>
        <v/>
      </c>
      <c r="BD437" s="403" t="str">
        <f t="shared" si="578"/>
        <v/>
      </c>
      <c r="BE437" s="393">
        <f t="shared" si="514"/>
        <v>0</v>
      </c>
      <c r="BG437" s="399">
        <f t="shared" si="515"/>
        <v>0</v>
      </c>
      <c r="BH437" s="399">
        <f t="shared" si="516"/>
        <v>0</v>
      </c>
      <c r="BI437" s="412">
        <f t="shared" si="517"/>
        <v>0</v>
      </c>
      <c r="BJ437" s="413">
        <f t="shared" si="502"/>
        <v>0</v>
      </c>
      <c r="BK437" s="398" t="str">
        <f t="shared" si="503"/>
        <v>0</v>
      </c>
      <c r="BL437" s="398" t="str">
        <f t="shared" si="504"/>
        <v>0</v>
      </c>
      <c r="BM437" s="412">
        <f t="shared" si="518"/>
        <v>0</v>
      </c>
      <c r="BN437" s="412" t="str">
        <f t="shared" si="519"/>
        <v>0m0</v>
      </c>
      <c r="BO437" s="399">
        <f t="shared" si="520"/>
        <v>0</v>
      </c>
      <c r="BP437" s="399">
        <f t="shared" si="521"/>
        <v>0</v>
      </c>
      <c r="BQ437" s="412">
        <f t="shared" si="522"/>
        <v>0</v>
      </c>
      <c r="BR437" s="413">
        <f t="shared" si="523"/>
        <v>0</v>
      </c>
      <c r="BS437" s="398" t="str">
        <f t="shared" si="524"/>
        <v>0</v>
      </c>
      <c r="BT437" s="398" t="str">
        <f t="shared" si="525"/>
        <v>0</v>
      </c>
      <c r="BU437" s="412">
        <f t="shared" si="526"/>
        <v>0</v>
      </c>
      <c r="BV437" s="412" t="str">
        <f t="shared" si="527"/>
        <v>0m0</v>
      </c>
      <c r="BW437" s="399">
        <f t="shared" si="528"/>
        <v>0</v>
      </c>
      <c r="BX437" s="399">
        <f t="shared" si="529"/>
        <v>0</v>
      </c>
      <c r="BY437" s="412">
        <f t="shared" si="530"/>
        <v>0</v>
      </c>
      <c r="BZ437" s="413">
        <f t="shared" si="531"/>
        <v>0</v>
      </c>
      <c r="CA437" s="398" t="str">
        <f t="shared" si="532"/>
        <v>0</v>
      </c>
      <c r="CB437" s="398" t="str">
        <f t="shared" si="533"/>
        <v>0</v>
      </c>
      <c r="CC437" s="412">
        <f t="shared" si="534"/>
        <v>0</v>
      </c>
      <c r="CD437" s="412" t="str">
        <f t="shared" si="535"/>
        <v>0m0</v>
      </c>
      <c r="CE437" s="399">
        <f t="shared" si="536"/>
        <v>0</v>
      </c>
      <c r="CF437" s="399">
        <f t="shared" si="537"/>
        <v>0</v>
      </c>
      <c r="CG437" s="412">
        <f t="shared" si="538"/>
        <v>0</v>
      </c>
      <c r="CH437" s="413">
        <f t="shared" si="539"/>
        <v>0</v>
      </c>
      <c r="CI437" s="398" t="str">
        <f t="shared" si="540"/>
        <v>0</v>
      </c>
      <c r="CJ437" s="398" t="str">
        <f t="shared" si="541"/>
        <v>0</v>
      </c>
      <c r="CK437" s="412">
        <f t="shared" si="542"/>
        <v>0</v>
      </c>
      <c r="CL437" s="412" t="str">
        <f t="shared" si="543"/>
        <v>0m0</v>
      </c>
      <c r="CM437" s="399">
        <f t="shared" si="544"/>
        <v>0</v>
      </c>
      <c r="CN437" s="399">
        <f t="shared" si="545"/>
        <v>0</v>
      </c>
      <c r="CO437" s="412">
        <f t="shared" si="546"/>
        <v>0</v>
      </c>
      <c r="CP437" s="413">
        <f t="shared" si="547"/>
        <v>0</v>
      </c>
      <c r="CQ437" s="398" t="str">
        <f t="shared" si="548"/>
        <v>0</v>
      </c>
      <c r="CR437" s="398" t="str">
        <f t="shared" si="549"/>
        <v>0</v>
      </c>
      <c r="CS437" s="412">
        <f t="shared" si="550"/>
        <v>0</v>
      </c>
      <c r="CT437" s="412" t="str">
        <f t="shared" si="551"/>
        <v>0m0</v>
      </c>
      <c r="CU437" s="412">
        <f t="shared" si="552"/>
        <v>0</v>
      </c>
      <c r="CV437" s="412">
        <f t="shared" si="553"/>
        <v>0</v>
      </c>
      <c r="CW437" s="412">
        <f t="shared" si="554"/>
        <v>0</v>
      </c>
      <c r="CX437" s="412">
        <f t="shared" si="555"/>
        <v>0</v>
      </c>
      <c r="CY437" s="412">
        <f t="shared" si="556"/>
        <v>0</v>
      </c>
      <c r="CZ437" s="412" t="str">
        <f t="shared" si="557"/>
        <v/>
      </c>
      <c r="DA437" s="412" t="str">
        <f t="shared" si="558"/>
        <v/>
      </c>
      <c r="DB437" s="412" t="str">
        <f t="shared" si="559"/>
        <v/>
      </c>
      <c r="DC437" s="412" t="str">
        <f t="shared" si="560"/>
        <v/>
      </c>
      <c r="DD437" s="412" t="str">
        <f t="shared" si="561"/>
        <v/>
      </c>
      <c r="DE437" s="412"/>
      <c r="DF437" s="411"/>
      <c r="DG437" s="412" t="str">
        <f t="shared" si="562"/>
        <v/>
      </c>
      <c r="DH437" s="412" t="str">
        <f t="shared" si="563"/>
        <v/>
      </c>
      <c r="DI437" s="412">
        <f t="shared" si="564"/>
        <v>0</v>
      </c>
      <c r="DJ437" s="412" t="str">
        <f t="shared" si="565"/>
        <v/>
      </c>
      <c r="DK437" s="412" t="str">
        <f t="shared" si="566"/>
        <v/>
      </c>
      <c r="DL437" s="412" t="str">
        <f t="shared" si="567"/>
        <v/>
      </c>
      <c r="DM437" s="412" t="str">
        <f t="shared" si="568"/>
        <v/>
      </c>
      <c r="DN437" s="412" t="str">
        <f t="shared" si="569"/>
        <v/>
      </c>
      <c r="DO437" s="412" t="str">
        <f t="shared" si="570"/>
        <v/>
      </c>
    </row>
    <row r="438" spans="1:119" s="157" customFormat="1" ht="18" hidden="1" customHeight="1">
      <c r="A438" s="161" t="str">
        <f t="shared" si="579"/>
        <v/>
      </c>
      <c r="B438" s="158"/>
      <c r="C438" s="31" t="str">
        <f>IF(B438="","",VLOOKUP(B438,学連登録!$C$2:$G$3000,2,FALSE))</f>
        <v/>
      </c>
      <c r="D438" s="32" t="str">
        <f>IF(B438="","",VLOOKUP(B438,学連登録!$C$2:$G$3000,3,FALSE))</f>
        <v/>
      </c>
      <c r="E438" s="33" t="str">
        <f>IF(B438="","",VLOOKUP(B438,学連登録!$C$2:$G$3000,4,FALSE))</f>
        <v/>
      </c>
      <c r="F438" s="383" t="str">
        <f>IF(B438="","",VLOOKUP(B438,学連登録!$C$2:$I$3000,7,FALSE))</f>
        <v/>
      </c>
      <c r="G438" s="160"/>
      <c r="H438" s="905"/>
      <c r="I438" s="907"/>
      <c r="J438" s="160"/>
      <c r="K438" s="905"/>
      <c r="L438" s="906"/>
      <c r="M438" s="160"/>
      <c r="N438" s="819"/>
      <c r="O438" s="820"/>
      <c r="P438" s="159"/>
      <c r="Q438" s="905"/>
      <c r="R438" s="906"/>
      <c r="S438" s="159"/>
      <c r="T438" s="905"/>
      <c r="U438" s="906"/>
      <c r="V438" s="103" t="str">
        <f>IF(B438="","",VLOOKUP(B438,学連登録!$C$2:$H$3000,6,FALSE))</f>
        <v/>
      </c>
      <c r="Y438" s="118" t="str">
        <f t="shared" si="571"/>
        <v/>
      </c>
      <c r="Z438" s="97" t="str">
        <f>IF(G438="","",VLOOKUP(G438,種目名!$R$5:$T$104,3,0))</f>
        <v/>
      </c>
      <c r="AA438" s="99" t="str">
        <f>IF(J438="","",VLOOKUP(J438,種目名!$R$5:$T$104,3,0))</f>
        <v/>
      </c>
      <c r="AB438" s="119" t="str">
        <f>IF(M438="","",VLOOKUP(M438,種目名!$R$5:$T$104,3,0))</f>
        <v/>
      </c>
      <c r="AC438" s="119" t="str">
        <f>IF(P438="","",VLOOKUP(AF438,種目名!$R$5:$T$104,3,0))</f>
        <v/>
      </c>
      <c r="AD438" s="120" t="str">
        <f>IF(S438="","",VLOOKUP(AI438,種目名!$R$5:$T$104,3,0))</f>
        <v/>
      </c>
      <c r="AE438" s="117">
        <f t="shared" si="572"/>
        <v>0</v>
      </c>
      <c r="AF438" s="157" t="str">
        <f t="shared" si="573"/>
        <v/>
      </c>
      <c r="AG438" s="157" t="str">
        <f t="shared" si="574"/>
        <v/>
      </c>
      <c r="AH438" s="157">
        <f t="shared" si="575"/>
        <v>0</v>
      </c>
      <c r="AI438" s="157" t="str">
        <f t="shared" si="576"/>
        <v/>
      </c>
      <c r="AJ438" s="157" t="str">
        <f t="shared" si="577"/>
        <v/>
      </c>
      <c r="AK438" s="390"/>
      <c r="AL438" s="171">
        <f t="shared" si="505"/>
        <v>0</v>
      </c>
      <c r="AM438" s="399">
        <f t="shared" si="506"/>
        <v>0</v>
      </c>
      <c r="AN438" s="399">
        <f>COUNTIF($B$12:B438,B438)</f>
        <v>0</v>
      </c>
      <c r="AO438" s="399"/>
      <c r="AP438" s="399" t="str">
        <f t="shared" si="507"/>
        <v/>
      </c>
      <c r="AQ438" s="399" t="str">
        <f t="shared" si="507"/>
        <v/>
      </c>
      <c r="AR438" s="399" t="str">
        <f t="shared" si="507"/>
        <v/>
      </c>
      <c r="AS438" s="399" t="str">
        <f t="shared" si="507"/>
        <v/>
      </c>
      <c r="AT438" s="399">
        <f t="shared" si="508"/>
        <v>0</v>
      </c>
      <c r="AU438" s="399" t="str">
        <f t="shared" si="509"/>
        <v/>
      </c>
      <c r="AV438" s="399" t="str">
        <f t="shared" si="510"/>
        <v/>
      </c>
      <c r="AW438" s="399" t="str">
        <f t="shared" si="511"/>
        <v/>
      </c>
      <c r="AX438" s="399" t="str">
        <f t="shared" si="512"/>
        <v/>
      </c>
      <c r="AY438" s="399" t="str">
        <f t="shared" si="513"/>
        <v/>
      </c>
      <c r="AZ438" s="399" t="str">
        <f t="shared" si="578"/>
        <v/>
      </c>
      <c r="BA438" s="399" t="str">
        <f t="shared" si="578"/>
        <v/>
      </c>
      <c r="BB438" s="399" t="str">
        <f t="shared" si="578"/>
        <v/>
      </c>
      <c r="BC438" s="399" t="str">
        <f t="shared" si="578"/>
        <v/>
      </c>
      <c r="BD438" s="403" t="str">
        <f t="shared" si="578"/>
        <v/>
      </c>
      <c r="BE438" s="393">
        <f t="shared" si="514"/>
        <v>0</v>
      </c>
      <c r="BG438" s="399">
        <f t="shared" si="515"/>
        <v>0</v>
      </c>
      <c r="BH438" s="399">
        <f t="shared" si="516"/>
        <v>0</v>
      </c>
      <c r="BI438" s="412">
        <f t="shared" si="517"/>
        <v>0</v>
      </c>
      <c r="BJ438" s="413">
        <f t="shared" si="502"/>
        <v>0</v>
      </c>
      <c r="BK438" s="398" t="str">
        <f t="shared" si="503"/>
        <v>0</v>
      </c>
      <c r="BL438" s="398" t="str">
        <f t="shared" si="504"/>
        <v>0</v>
      </c>
      <c r="BM438" s="412">
        <f t="shared" si="518"/>
        <v>0</v>
      </c>
      <c r="BN438" s="412" t="str">
        <f t="shared" si="519"/>
        <v>0m0</v>
      </c>
      <c r="BO438" s="399">
        <f t="shared" si="520"/>
        <v>0</v>
      </c>
      <c r="BP438" s="399">
        <f t="shared" si="521"/>
        <v>0</v>
      </c>
      <c r="BQ438" s="412">
        <f t="shared" si="522"/>
        <v>0</v>
      </c>
      <c r="BR438" s="413">
        <f t="shared" si="523"/>
        <v>0</v>
      </c>
      <c r="BS438" s="398" t="str">
        <f t="shared" si="524"/>
        <v>0</v>
      </c>
      <c r="BT438" s="398" t="str">
        <f t="shared" si="525"/>
        <v>0</v>
      </c>
      <c r="BU438" s="412">
        <f t="shared" si="526"/>
        <v>0</v>
      </c>
      <c r="BV438" s="412" t="str">
        <f t="shared" si="527"/>
        <v>0m0</v>
      </c>
      <c r="BW438" s="399">
        <f t="shared" si="528"/>
        <v>0</v>
      </c>
      <c r="BX438" s="399">
        <f t="shared" si="529"/>
        <v>0</v>
      </c>
      <c r="BY438" s="412">
        <f t="shared" si="530"/>
        <v>0</v>
      </c>
      <c r="BZ438" s="413">
        <f t="shared" si="531"/>
        <v>0</v>
      </c>
      <c r="CA438" s="398" t="str">
        <f t="shared" si="532"/>
        <v>0</v>
      </c>
      <c r="CB438" s="398" t="str">
        <f t="shared" si="533"/>
        <v>0</v>
      </c>
      <c r="CC438" s="412">
        <f t="shared" si="534"/>
        <v>0</v>
      </c>
      <c r="CD438" s="412" t="str">
        <f t="shared" si="535"/>
        <v>0m0</v>
      </c>
      <c r="CE438" s="399">
        <f t="shared" si="536"/>
        <v>0</v>
      </c>
      <c r="CF438" s="399">
        <f t="shared" si="537"/>
        <v>0</v>
      </c>
      <c r="CG438" s="412">
        <f t="shared" si="538"/>
        <v>0</v>
      </c>
      <c r="CH438" s="413">
        <f t="shared" si="539"/>
        <v>0</v>
      </c>
      <c r="CI438" s="398" t="str">
        <f t="shared" si="540"/>
        <v>0</v>
      </c>
      <c r="CJ438" s="398" t="str">
        <f t="shared" si="541"/>
        <v>0</v>
      </c>
      <c r="CK438" s="412">
        <f t="shared" si="542"/>
        <v>0</v>
      </c>
      <c r="CL438" s="412" t="str">
        <f t="shared" si="543"/>
        <v>0m0</v>
      </c>
      <c r="CM438" s="399">
        <f t="shared" si="544"/>
        <v>0</v>
      </c>
      <c r="CN438" s="399">
        <f t="shared" si="545"/>
        <v>0</v>
      </c>
      <c r="CO438" s="412">
        <f t="shared" si="546"/>
        <v>0</v>
      </c>
      <c r="CP438" s="413">
        <f t="shared" si="547"/>
        <v>0</v>
      </c>
      <c r="CQ438" s="398" t="str">
        <f t="shared" si="548"/>
        <v>0</v>
      </c>
      <c r="CR438" s="398" t="str">
        <f t="shared" si="549"/>
        <v>0</v>
      </c>
      <c r="CS438" s="412">
        <f t="shared" si="550"/>
        <v>0</v>
      </c>
      <c r="CT438" s="412" t="str">
        <f t="shared" si="551"/>
        <v>0m0</v>
      </c>
      <c r="CU438" s="412">
        <f t="shared" si="552"/>
        <v>0</v>
      </c>
      <c r="CV438" s="412">
        <f t="shared" si="553"/>
        <v>0</v>
      </c>
      <c r="CW438" s="412">
        <f t="shared" si="554"/>
        <v>0</v>
      </c>
      <c r="CX438" s="412">
        <f t="shared" si="555"/>
        <v>0</v>
      </c>
      <c r="CY438" s="412">
        <f t="shared" si="556"/>
        <v>0</v>
      </c>
      <c r="CZ438" s="412" t="str">
        <f t="shared" si="557"/>
        <v/>
      </c>
      <c r="DA438" s="412" t="str">
        <f t="shared" si="558"/>
        <v/>
      </c>
      <c r="DB438" s="412" t="str">
        <f t="shared" si="559"/>
        <v/>
      </c>
      <c r="DC438" s="412" t="str">
        <f t="shared" si="560"/>
        <v/>
      </c>
      <c r="DD438" s="412" t="str">
        <f t="shared" si="561"/>
        <v/>
      </c>
      <c r="DE438" s="412"/>
      <c r="DF438" s="411"/>
      <c r="DG438" s="412" t="str">
        <f t="shared" si="562"/>
        <v/>
      </c>
      <c r="DH438" s="412" t="str">
        <f t="shared" si="563"/>
        <v/>
      </c>
      <c r="DI438" s="412">
        <f t="shared" si="564"/>
        <v>0</v>
      </c>
      <c r="DJ438" s="412" t="str">
        <f t="shared" si="565"/>
        <v/>
      </c>
      <c r="DK438" s="412" t="str">
        <f t="shared" si="566"/>
        <v/>
      </c>
      <c r="DL438" s="412" t="str">
        <f t="shared" si="567"/>
        <v/>
      </c>
      <c r="DM438" s="412" t="str">
        <f t="shared" si="568"/>
        <v/>
      </c>
      <c r="DN438" s="412" t="str">
        <f t="shared" si="569"/>
        <v/>
      </c>
      <c r="DO438" s="412" t="str">
        <f t="shared" si="570"/>
        <v/>
      </c>
    </row>
    <row r="439" spans="1:119" s="157" customFormat="1" ht="18" hidden="1" customHeight="1">
      <c r="A439" s="161" t="str">
        <f t="shared" si="579"/>
        <v/>
      </c>
      <c r="B439" s="158"/>
      <c r="C439" s="31" t="str">
        <f>IF(B439="","",VLOOKUP(B439,学連登録!$C$2:$G$3000,2,FALSE))</f>
        <v/>
      </c>
      <c r="D439" s="32" t="str">
        <f>IF(B439="","",VLOOKUP(B439,学連登録!$C$2:$G$3000,3,FALSE))</f>
        <v/>
      </c>
      <c r="E439" s="33" t="str">
        <f>IF(B439="","",VLOOKUP(B439,学連登録!$C$2:$G$3000,4,FALSE))</f>
        <v/>
      </c>
      <c r="F439" s="383" t="str">
        <f>IF(B439="","",VLOOKUP(B439,学連登録!$C$2:$I$3000,7,FALSE))</f>
        <v/>
      </c>
      <c r="G439" s="160"/>
      <c r="H439" s="905"/>
      <c r="I439" s="907"/>
      <c r="J439" s="160"/>
      <c r="K439" s="905"/>
      <c r="L439" s="906"/>
      <c r="M439" s="160"/>
      <c r="N439" s="819"/>
      <c r="O439" s="820"/>
      <c r="P439" s="159"/>
      <c r="Q439" s="905"/>
      <c r="R439" s="906"/>
      <c r="S439" s="159"/>
      <c r="T439" s="905"/>
      <c r="U439" s="906"/>
      <c r="V439" s="103" t="str">
        <f>IF(B439="","",VLOOKUP(B439,学連登録!$C$2:$H$3000,6,FALSE))</f>
        <v/>
      </c>
      <c r="Y439" s="118" t="str">
        <f t="shared" si="571"/>
        <v/>
      </c>
      <c r="Z439" s="97" t="str">
        <f>IF(G439="","",VLOOKUP(G439,種目名!$R$5:$T$104,3,0))</f>
        <v/>
      </c>
      <c r="AA439" s="99" t="str">
        <f>IF(J439="","",VLOOKUP(J439,種目名!$R$5:$T$104,3,0))</f>
        <v/>
      </c>
      <c r="AB439" s="119" t="str">
        <f>IF(M439="","",VLOOKUP(M439,種目名!$R$5:$T$104,3,0))</f>
        <v/>
      </c>
      <c r="AC439" s="119" t="str">
        <f>IF(P439="","",VLOOKUP(AF439,種目名!$R$5:$T$104,3,0))</f>
        <v/>
      </c>
      <c r="AD439" s="120" t="str">
        <f>IF(S439="","",VLOOKUP(AI439,種目名!$R$5:$T$104,3,0))</f>
        <v/>
      </c>
      <c r="AE439" s="117">
        <f t="shared" si="572"/>
        <v>0</v>
      </c>
      <c r="AF439" s="157" t="str">
        <f t="shared" si="573"/>
        <v/>
      </c>
      <c r="AG439" s="157" t="str">
        <f t="shared" si="574"/>
        <v/>
      </c>
      <c r="AH439" s="157">
        <f t="shared" si="575"/>
        <v>0</v>
      </c>
      <c r="AI439" s="157" t="str">
        <f t="shared" si="576"/>
        <v/>
      </c>
      <c r="AJ439" s="157" t="str">
        <f t="shared" si="577"/>
        <v/>
      </c>
      <c r="AK439" s="390"/>
      <c r="AL439" s="171">
        <f t="shared" si="505"/>
        <v>0</v>
      </c>
      <c r="AM439" s="399">
        <f t="shared" si="506"/>
        <v>0</v>
      </c>
      <c r="AN439" s="399">
        <f>COUNTIF($B$12:B439,B439)</f>
        <v>0</v>
      </c>
      <c r="AO439" s="399"/>
      <c r="AP439" s="399" t="str">
        <f t="shared" si="507"/>
        <v/>
      </c>
      <c r="AQ439" s="399" t="str">
        <f t="shared" si="507"/>
        <v/>
      </c>
      <c r="AR439" s="399" t="str">
        <f t="shared" si="507"/>
        <v/>
      </c>
      <c r="AS439" s="399" t="str">
        <f t="shared" si="507"/>
        <v/>
      </c>
      <c r="AT439" s="399">
        <f t="shared" si="508"/>
        <v>0</v>
      </c>
      <c r="AU439" s="399" t="str">
        <f t="shared" si="509"/>
        <v/>
      </c>
      <c r="AV439" s="399" t="str">
        <f t="shared" si="510"/>
        <v/>
      </c>
      <c r="AW439" s="399" t="str">
        <f t="shared" si="511"/>
        <v/>
      </c>
      <c r="AX439" s="399" t="str">
        <f t="shared" si="512"/>
        <v/>
      </c>
      <c r="AY439" s="399" t="str">
        <f t="shared" si="513"/>
        <v/>
      </c>
      <c r="AZ439" s="399" t="str">
        <f t="shared" si="578"/>
        <v/>
      </c>
      <c r="BA439" s="399" t="str">
        <f t="shared" si="578"/>
        <v/>
      </c>
      <c r="BB439" s="399" t="str">
        <f t="shared" si="578"/>
        <v/>
      </c>
      <c r="BC439" s="399" t="str">
        <f t="shared" si="578"/>
        <v/>
      </c>
      <c r="BD439" s="403" t="str">
        <f t="shared" si="578"/>
        <v/>
      </c>
      <c r="BE439" s="393">
        <f t="shared" si="514"/>
        <v>0</v>
      </c>
      <c r="BG439" s="399">
        <f t="shared" si="515"/>
        <v>0</v>
      </c>
      <c r="BH439" s="399">
        <f t="shared" si="516"/>
        <v>0</v>
      </c>
      <c r="BI439" s="412">
        <f t="shared" si="517"/>
        <v>0</v>
      </c>
      <c r="BJ439" s="413">
        <f t="shared" si="502"/>
        <v>0</v>
      </c>
      <c r="BK439" s="398" t="str">
        <f t="shared" si="503"/>
        <v>0</v>
      </c>
      <c r="BL439" s="398" t="str">
        <f t="shared" si="504"/>
        <v>0</v>
      </c>
      <c r="BM439" s="412">
        <f t="shared" si="518"/>
        <v>0</v>
      </c>
      <c r="BN439" s="412" t="str">
        <f t="shared" si="519"/>
        <v>0m0</v>
      </c>
      <c r="BO439" s="399">
        <f t="shared" si="520"/>
        <v>0</v>
      </c>
      <c r="BP439" s="399">
        <f t="shared" si="521"/>
        <v>0</v>
      </c>
      <c r="BQ439" s="412">
        <f t="shared" si="522"/>
        <v>0</v>
      </c>
      <c r="BR439" s="413">
        <f t="shared" si="523"/>
        <v>0</v>
      </c>
      <c r="BS439" s="398" t="str">
        <f t="shared" si="524"/>
        <v>0</v>
      </c>
      <c r="BT439" s="398" t="str">
        <f t="shared" si="525"/>
        <v>0</v>
      </c>
      <c r="BU439" s="412">
        <f t="shared" si="526"/>
        <v>0</v>
      </c>
      <c r="BV439" s="412" t="str">
        <f t="shared" si="527"/>
        <v>0m0</v>
      </c>
      <c r="BW439" s="399">
        <f t="shared" si="528"/>
        <v>0</v>
      </c>
      <c r="BX439" s="399">
        <f t="shared" si="529"/>
        <v>0</v>
      </c>
      <c r="BY439" s="412">
        <f t="shared" si="530"/>
        <v>0</v>
      </c>
      <c r="BZ439" s="413">
        <f t="shared" si="531"/>
        <v>0</v>
      </c>
      <c r="CA439" s="398" t="str">
        <f t="shared" si="532"/>
        <v>0</v>
      </c>
      <c r="CB439" s="398" t="str">
        <f t="shared" si="533"/>
        <v>0</v>
      </c>
      <c r="CC439" s="412">
        <f t="shared" si="534"/>
        <v>0</v>
      </c>
      <c r="CD439" s="412" t="str">
        <f t="shared" si="535"/>
        <v>0m0</v>
      </c>
      <c r="CE439" s="399">
        <f t="shared" si="536"/>
        <v>0</v>
      </c>
      <c r="CF439" s="399">
        <f t="shared" si="537"/>
        <v>0</v>
      </c>
      <c r="CG439" s="412">
        <f t="shared" si="538"/>
        <v>0</v>
      </c>
      <c r="CH439" s="413">
        <f t="shared" si="539"/>
        <v>0</v>
      </c>
      <c r="CI439" s="398" t="str">
        <f t="shared" si="540"/>
        <v>0</v>
      </c>
      <c r="CJ439" s="398" t="str">
        <f t="shared" si="541"/>
        <v>0</v>
      </c>
      <c r="CK439" s="412">
        <f t="shared" si="542"/>
        <v>0</v>
      </c>
      <c r="CL439" s="412" t="str">
        <f t="shared" si="543"/>
        <v>0m0</v>
      </c>
      <c r="CM439" s="399">
        <f t="shared" si="544"/>
        <v>0</v>
      </c>
      <c r="CN439" s="399">
        <f t="shared" si="545"/>
        <v>0</v>
      </c>
      <c r="CO439" s="412">
        <f t="shared" si="546"/>
        <v>0</v>
      </c>
      <c r="CP439" s="413">
        <f t="shared" si="547"/>
        <v>0</v>
      </c>
      <c r="CQ439" s="398" t="str">
        <f t="shared" si="548"/>
        <v>0</v>
      </c>
      <c r="CR439" s="398" t="str">
        <f t="shared" si="549"/>
        <v>0</v>
      </c>
      <c r="CS439" s="412">
        <f t="shared" si="550"/>
        <v>0</v>
      </c>
      <c r="CT439" s="412" t="str">
        <f t="shared" si="551"/>
        <v>0m0</v>
      </c>
      <c r="CU439" s="412">
        <f t="shared" si="552"/>
        <v>0</v>
      </c>
      <c r="CV439" s="412">
        <f t="shared" si="553"/>
        <v>0</v>
      </c>
      <c r="CW439" s="412">
        <f t="shared" si="554"/>
        <v>0</v>
      </c>
      <c r="CX439" s="412">
        <f t="shared" si="555"/>
        <v>0</v>
      </c>
      <c r="CY439" s="412">
        <f t="shared" si="556"/>
        <v>0</v>
      </c>
      <c r="CZ439" s="412" t="str">
        <f t="shared" si="557"/>
        <v/>
      </c>
      <c r="DA439" s="412" t="str">
        <f t="shared" si="558"/>
        <v/>
      </c>
      <c r="DB439" s="412" t="str">
        <f t="shared" si="559"/>
        <v/>
      </c>
      <c r="DC439" s="412" t="str">
        <f t="shared" si="560"/>
        <v/>
      </c>
      <c r="DD439" s="412" t="str">
        <f t="shared" si="561"/>
        <v/>
      </c>
      <c r="DE439" s="412"/>
      <c r="DF439" s="411"/>
      <c r="DG439" s="412" t="str">
        <f t="shared" si="562"/>
        <v/>
      </c>
      <c r="DH439" s="412" t="str">
        <f t="shared" si="563"/>
        <v/>
      </c>
      <c r="DI439" s="412">
        <f t="shared" si="564"/>
        <v>0</v>
      </c>
      <c r="DJ439" s="412" t="str">
        <f t="shared" si="565"/>
        <v/>
      </c>
      <c r="DK439" s="412" t="str">
        <f t="shared" si="566"/>
        <v/>
      </c>
      <c r="DL439" s="412" t="str">
        <f t="shared" si="567"/>
        <v/>
      </c>
      <c r="DM439" s="412" t="str">
        <f t="shared" si="568"/>
        <v/>
      </c>
      <c r="DN439" s="412" t="str">
        <f t="shared" si="569"/>
        <v/>
      </c>
      <c r="DO439" s="412" t="str">
        <f t="shared" si="570"/>
        <v/>
      </c>
    </row>
    <row r="440" spans="1:119" s="157" customFormat="1" ht="18" hidden="1" customHeight="1">
      <c r="A440" s="161" t="str">
        <f t="shared" si="579"/>
        <v/>
      </c>
      <c r="B440" s="158"/>
      <c r="C440" s="31" t="str">
        <f>IF(B440="","",VLOOKUP(B440,学連登録!$C$2:$G$3000,2,FALSE))</f>
        <v/>
      </c>
      <c r="D440" s="32" t="str">
        <f>IF(B440="","",VLOOKUP(B440,学連登録!$C$2:$G$3000,3,FALSE))</f>
        <v/>
      </c>
      <c r="E440" s="33" t="str">
        <f>IF(B440="","",VLOOKUP(B440,学連登録!$C$2:$G$3000,4,FALSE))</f>
        <v/>
      </c>
      <c r="F440" s="383" t="str">
        <f>IF(B440="","",VLOOKUP(B440,学連登録!$C$2:$I$3000,7,FALSE))</f>
        <v/>
      </c>
      <c r="G440" s="160"/>
      <c r="H440" s="905"/>
      <c r="I440" s="907"/>
      <c r="J440" s="160"/>
      <c r="K440" s="905"/>
      <c r="L440" s="906"/>
      <c r="M440" s="160"/>
      <c r="N440" s="819"/>
      <c r="O440" s="820"/>
      <c r="P440" s="159"/>
      <c r="Q440" s="905"/>
      <c r="R440" s="906"/>
      <c r="S440" s="159"/>
      <c r="T440" s="905"/>
      <c r="U440" s="906"/>
      <c r="V440" s="103" t="str">
        <f>IF(B440="","",VLOOKUP(B440,学連登録!$C$2:$H$3000,6,FALSE))</f>
        <v/>
      </c>
      <c r="Y440" s="118" t="str">
        <f t="shared" si="571"/>
        <v/>
      </c>
      <c r="Z440" s="97" t="str">
        <f>IF(G440="","",VLOOKUP(G440,種目名!$R$5:$T$104,3,0))</f>
        <v/>
      </c>
      <c r="AA440" s="99" t="str">
        <f>IF(J440="","",VLOOKUP(J440,種目名!$R$5:$T$104,3,0))</f>
        <v/>
      </c>
      <c r="AB440" s="119" t="str">
        <f>IF(M440="","",VLOOKUP(M440,種目名!$R$5:$T$104,3,0))</f>
        <v/>
      </c>
      <c r="AC440" s="119" t="str">
        <f>IF(P440="","",VLOOKUP(AF440,種目名!$R$5:$T$104,3,0))</f>
        <v/>
      </c>
      <c r="AD440" s="120" t="str">
        <f>IF(S440="","",VLOOKUP(AI440,種目名!$R$5:$T$104,3,0))</f>
        <v/>
      </c>
      <c r="AE440" s="117">
        <f t="shared" si="572"/>
        <v>0</v>
      </c>
      <c r="AF440" s="157" t="str">
        <f t="shared" si="573"/>
        <v/>
      </c>
      <c r="AG440" s="157" t="str">
        <f t="shared" si="574"/>
        <v/>
      </c>
      <c r="AH440" s="157">
        <f t="shared" si="575"/>
        <v>0</v>
      </c>
      <c r="AI440" s="157" t="str">
        <f t="shared" si="576"/>
        <v/>
      </c>
      <c r="AJ440" s="157" t="str">
        <f t="shared" si="577"/>
        <v/>
      </c>
      <c r="AK440" s="390"/>
      <c r="AL440" s="171">
        <f t="shared" si="505"/>
        <v>0</v>
      </c>
      <c r="AM440" s="399">
        <f t="shared" si="506"/>
        <v>0</v>
      </c>
      <c r="AN440" s="399">
        <f>COUNTIF($B$12:B440,B440)</f>
        <v>0</v>
      </c>
      <c r="AO440" s="399"/>
      <c r="AP440" s="399" t="str">
        <f t="shared" si="507"/>
        <v/>
      </c>
      <c r="AQ440" s="399" t="str">
        <f t="shared" si="507"/>
        <v/>
      </c>
      <c r="AR440" s="399" t="str">
        <f t="shared" si="507"/>
        <v/>
      </c>
      <c r="AS440" s="399" t="str">
        <f t="shared" si="507"/>
        <v/>
      </c>
      <c r="AT440" s="399">
        <f t="shared" si="508"/>
        <v>0</v>
      </c>
      <c r="AU440" s="399" t="str">
        <f t="shared" si="509"/>
        <v/>
      </c>
      <c r="AV440" s="399" t="str">
        <f t="shared" si="510"/>
        <v/>
      </c>
      <c r="AW440" s="399" t="str">
        <f t="shared" si="511"/>
        <v/>
      </c>
      <c r="AX440" s="399" t="str">
        <f t="shared" si="512"/>
        <v/>
      </c>
      <c r="AY440" s="399" t="str">
        <f t="shared" si="513"/>
        <v/>
      </c>
      <c r="AZ440" s="399" t="str">
        <f t="shared" si="578"/>
        <v/>
      </c>
      <c r="BA440" s="399" t="str">
        <f t="shared" si="578"/>
        <v/>
      </c>
      <c r="BB440" s="399" t="str">
        <f t="shared" si="578"/>
        <v/>
      </c>
      <c r="BC440" s="399" t="str">
        <f t="shared" si="578"/>
        <v/>
      </c>
      <c r="BD440" s="403" t="str">
        <f t="shared" si="578"/>
        <v/>
      </c>
      <c r="BE440" s="393">
        <f t="shared" si="514"/>
        <v>0</v>
      </c>
      <c r="BG440" s="399">
        <f t="shared" si="515"/>
        <v>0</v>
      </c>
      <c r="BH440" s="399">
        <f t="shared" si="516"/>
        <v>0</v>
      </c>
      <c r="BI440" s="412">
        <f t="shared" si="517"/>
        <v>0</v>
      </c>
      <c r="BJ440" s="413">
        <f t="shared" si="502"/>
        <v>0</v>
      </c>
      <c r="BK440" s="398" t="str">
        <f t="shared" si="503"/>
        <v>0</v>
      </c>
      <c r="BL440" s="398" t="str">
        <f t="shared" si="504"/>
        <v>0</v>
      </c>
      <c r="BM440" s="412">
        <f t="shared" si="518"/>
        <v>0</v>
      </c>
      <c r="BN440" s="412" t="str">
        <f t="shared" si="519"/>
        <v>0m0</v>
      </c>
      <c r="BO440" s="399">
        <f t="shared" si="520"/>
        <v>0</v>
      </c>
      <c r="BP440" s="399">
        <f t="shared" si="521"/>
        <v>0</v>
      </c>
      <c r="BQ440" s="412">
        <f t="shared" si="522"/>
        <v>0</v>
      </c>
      <c r="BR440" s="413">
        <f t="shared" si="523"/>
        <v>0</v>
      </c>
      <c r="BS440" s="398" t="str">
        <f t="shared" si="524"/>
        <v>0</v>
      </c>
      <c r="BT440" s="398" t="str">
        <f t="shared" si="525"/>
        <v>0</v>
      </c>
      <c r="BU440" s="412">
        <f t="shared" si="526"/>
        <v>0</v>
      </c>
      <c r="BV440" s="412" t="str">
        <f t="shared" si="527"/>
        <v>0m0</v>
      </c>
      <c r="BW440" s="399">
        <f t="shared" si="528"/>
        <v>0</v>
      </c>
      <c r="BX440" s="399">
        <f t="shared" si="529"/>
        <v>0</v>
      </c>
      <c r="BY440" s="412">
        <f t="shared" si="530"/>
        <v>0</v>
      </c>
      <c r="BZ440" s="413">
        <f t="shared" si="531"/>
        <v>0</v>
      </c>
      <c r="CA440" s="398" t="str">
        <f t="shared" si="532"/>
        <v>0</v>
      </c>
      <c r="CB440" s="398" t="str">
        <f t="shared" si="533"/>
        <v>0</v>
      </c>
      <c r="CC440" s="412">
        <f t="shared" si="534"/>
        <v>0</v>
      </c>
      <c r="CD440" s="412" t="str">
        <f t="shared" si="535"/>
        <v>0m0</v>
      </c>
      <c r="CE440" s="399">
        <f t="shared" si="536"/>
        <v>0</v>
      </c>
      <c r="CF440" s="399">
        <f t="shared" si="537"/>
        <v>0</v>
      </c>
      <c r="CG440" s="412">
        <f t="shared" si="538"/>
        <v>0</v>
      </c>
      <c r="CH440" s="413">
        <f t="shared" si="539"/>
        <v>0</v>
      </c>
      <c r="CI440" s="398" t="str">
        <f t="shared" si="540"/>
        <v>0</v>
      </c>
      <c r="CJ440" s="398" t="str">
        <f t="shared" si="541"/>
        <v>0</v>
      </c>
      <c r="CK440" s="412">
        <f t="shared" si="542"/>
        <v>0</v>
      </c>
      <c r="CL440" s="412" t="str">
        <f t="shared" si="543"/>
        <v>0m0</v>
      </c>
      <c r="CM440" s="399">
        <f t="shared" si="544"/>
        <v>0</v>
      </c>
      <c r="CN440" s="399">
        <f t="shared" si="545"/>
        <v>0</v>
      </c>
      <c r="CO440" s="412">
        <f t="shared" si="546"/>
        <v>0</v>
      </c>
      <c r="CP440" s="413">
        <f t="shared" si="547"/>
        <v>0</v>
      </c>
      <c r="CQ440" s="398" t="str">
        <f t="shared" si="548"/>
        <v>0</v>
      </c>
      <c r="CR440" s="398" t="str">
        <f t="shared" si="549"/>
        <v>0</v>
      </c>
      <c r="CS440" s="412">
        <f t="shared" si="550"/>
        <v>0</v>
      </c>
      <c r="CT440" s="412" t="str">
        <f t="shared" si="551"/>
        <v>0m0</v>
      </c>
      <c r="CU440" s="412">
        <f t="shared" si="552"/>
        <v>0</v>
      </c>
      <c r="CV440" s="412">
        <f t="shared" si="553"/>
        <v>0</v>
      </c>
      <c r="CW440" s="412">
        <f t="shared" si="554"/>
        <v>0</v>
      </c>
      <c r="CX440" s="412">
        <f t="shared" si="555"/>
        <v>0</v>
      </c>
      <c r="CY440" s="412">
        <f t="shared" si="556"/>
        <v>0</v>
      </c>
      <c r="CZ440" s="412" t="str">
        <f t="shared" si="557"/>
        <v/>
      </c>
      <c r="DA440" s="412" t="str">
        <f t="shared" si="558"/>
        <v/>
      </c>
      <c r="DB440" s="412" t="str">
        <f t="shared" si="559"/>
        <v/>
      </c>
      <c r="DC440" s="412" t="str">
        <f t="shared" si="560"/>
        <v/>
      </c>
      <c r="DD440" s="412" t="str">
        <f t="shared" si="561"/>
        <v/>
      </c>
      <c r="DE440" s="412"/>
      <c r="DF440" s="411"/>
      <c r="DG440" s="412" t="str">
        <f t="shared" si="562"/>
        <v/>
      </c>
      <c r="DH440" s="412" t="str">
        <f t="shared" si="563"/>
        <v/>
      </c>
      <c r="DI440" s="412">
        <f t="shared" si="564"/>
        <v>0</v>
      </c>
      <c r="DJ440" s="412" t="str">
        <f t="shared" si="565"/>
        <v/>
      </c>
      <c r="DK440" s="412" t="str">
        <f t="shared" si="566"/>
        <v/>
      </c>
      <c r="DL440" s="412" t="str">
        <f t="shared" si="567"/>
        <v/>
      </c>
      <c r="DM440" s="412" t="str">
        <f t="shared" si="568"/>
        <v/>
      </c>
      <c r="DN440" s="412" t="str">
        <f t="shared" si="569"/>
        <v/>
      </c>
      <c r="DO440" s="412" t="str">
        <f t="shared" si="570"/>
        <v/>
      </c>
    </row>
    <row r="441" spans="1:119" s="157" customFormat="1" ht="18" hidden="1" customHeight="1">
      <c r="A441" s="161" t="str">
        <f t="shared" si="579"/>
        <v/>
      </c>
      <c r="B441" s="158"/>
      <c r="C441" s="31" t="str">
        <f>IF(B441="","",VLOOKUP(B441,学連登録!$C$2:$G$3000,2,FALSE))</f>
        <v/>
      </c>
      <c r="D441" s="32" t="str">
        <f>IF(B441="","",VLOOKUP(B441,学連登録!$C$2:$G$3000,3,FALSE))</f>
        <v/>
      </c>
      <c r="E441" s="33" t="str">
        <f>IF(B441="","",VLOOKUP(B441,学連登録!$C$2:$G$3000,4,FALSE))</f>
        <v/>
      </c>
      <c r="F441" s="383" t="str">
        <f>IF(B441="","",VLOOKUP(B441,学連登録!$C$2:$I$3000,7,FALSE))</f>
        <v/>
      </c>
      <c r="G441" s="160"/>
      <c r="H441" s="905"/>
      <c r="I441" s="907"/>
      <c r="J441" s="160"/>
      <c r="K441" s="905"/>
      <c r="L441" s="906"/>
      <c r="M441" s="160"/>
      <c r="N441" s="819"/>
      <c r="O441" s="820"/>
      <c r="P441" s="159"/>
      <c r="Q441" s="905"/>
      <c r="R441" s="906"/>
      <c r="S441" s="159"/>
      <c r="T441" s="905"/>
      <c r="U441" s="906"/>
      <c r="V441" s="103" t="str">
        <f>IF(B441="","",VLOOKUP(B441,学連登録!$C$2:$H$3000,6,FALSE))</f>
        <v/>
      </c>
      <c r="Y441" s="118" t="str">
        <f t="shared" si="571"/>
        <v/>
      </c>
      <c r="Z441" s="97" t="str">
        <f>IF(G441="","",VLOOKUP(G441,種目名!$R$5:$T$104,3,0))</f>
        <v/>
      </c>
      <c r="AA441" s="99" t="str">
        <f>IF(J441="","",VLOOKUP(J441,種目名!$R$5:$T$104,3,0))</f>
        <v/>
      </c>
      <c r="AB441" s="119" t="str">
        <f>IF(M441="","",VLOOKUP(M441,種目名!$R$5:$T$104,3,0))</f>
        <v/>
      </c>
      <c r="AC441" s="119" t="str">
        <f>IF(P441="","",VLOOKUP(AF441,種目名!$R$5:$T$104,3,0))</f>
        <v/>
      </c>
      <c r="AD441" s="120" t="str">
        <f>IF(S441="","",VLOOKUP(AI441,種目名!$R$5:$T$104,3,0))</f>
        <v/>
      </c>
      <c r="AE441" s="117">
        <f t="shared" si="572"/>
        <v>0</v>
      </c>
      <c r="AF441" s="157" t="str">
        <f t="shared" si="573"/>
        <v/>
      </c>
      <c r="AG441" s="157" t="str">
        <f t="shared" si="574"/>
        <v/>
      </c>
      <c r="AH441" s="157">
        <f t="shared" si="575"/>
        <v>0</v>
      </c>
      <c r="AI441" s="157" t="str">
        <f t="shared" si="576"/>
        <v/>
      </c>
      <c r="AJ441" s="157" t="str">
        <f t="shared" si="577"/>
        <v/>
      </c>
      <c r="AK441" s="390"/>
      <c r="AL441" s="171">
        <f t="shared" si="505"/>
        <v>0</v>
      </c>
      <c r="AM441" s="399">
        <f t="shared" si="506"/>
        <v>0</v>
      </c>
      <c r="AN441" s="399">
        <f>COUNTIF($B$12:B441,B441)</f>
        <v>0</v>
      </c>
      <c r="AO441" s="399"/>
      <c r="AP441" s="399" t="str">
        <f t="shared" si="507"/>
        <v/>
      </c>
      <c r="AQ441" s="399" t="str">
        <f t="shared" si="507"/>
        <v/>
      </c>
      <c r="AR441" s="399" t="str">
        <f t="shared" si="507"/>
        <v/>
      </c>
      <c r="AS441" s="399" t="str">
        <f t="shared" si="507"/>
        <v/>
      </c>
      <c r="AT441" s="399">
        <f t="shared" si="508"/>
        <v>0</v>
      </c>
      <c r="AU441" s="399" t="str">
        <f t="shared" si="509"/>
        <v/>
      </c>
      <c r="AV441" s="399" t="str">
        <f t="shared" si="510"/>
        <v/>
      </c>
      <c r="AW441" s="399" t="str">
        <f t="shared" si="511"/>
        <v/>
      </c>
      <c r="AX441" s="399" t="str">
        <f t="shared" si="512"/>
        <v/>
      </c>
      <c r="AY441" s="399" t="str">
        <f t="shared" si="513"/>
        <v/>
      </c>
      <c r="AZ441" s="399" t="str">
        <f t="shared" si="578"/>
        <v/>
      </c>
      <c r="BA441" s="399" t="str">
        <f t="shared" si="578"/>
        <v/>
      </c>
      <c r="BB441" s="399" t="str">
        <f t="shared" si="578"/>
        <v/>
      </c>
      <c r="BC441" s="399" t="str">
        <f t="shared" si="578"/>
        <v/>
      </c>
      <c r="BD441" s="403" t="str">
        <f t="shared" si="578"/>
        <v/>
      </c>
      <c r="BE441" s="393">
        <f t="shared" si="514"/>
        <v>0</v>
      </c>
      <c r="BG441" s="399">
        <f t="shared" si="515"/>
        <v>0</v>
      </c>
      <c r="BH441" s="399">
        <f t="shared" si="516"/>
        <v>0</v>
      </c>
      <c r="BI441" s="412">
        <f t="shared" si="517"/>
        <v>0</v>
      </c>
      <c r="BJ441" s="413">
        <f t="shared" si="502"/>
        <v>0</v>
      </c>
      <c r="BK441" s="398" t="str">
        <f t="shared" si="503"/>
        <v>0</v>
      </c>
      <c r="BL441" s="398" t="str">
        <f t="shared" si="504"/>
        <v>0</v>
      </c>
      <c r="BM441" s="412">
        <f t="shared" si="518"/>
        <v>0</v>
      </c>
      <c r="BN441" s="412" t="str">
        <f t="shared" si="519"/>
        <v>0m0</v>
      </c>
      <c r="BO441" s="399">
        <f t="shared" si="520"/>
        <v>0</v>
      </c>
      <c r="BP441" s="399">
        <f t="shared" si="521"/>
        <v>0</v>
      </c>
      <c r="BQ441" s="412">
        <f t="shared" si="522"/>
        <v>0</v>
      </c>
      <c r="BR441" s="413">
        <f t="shared" si="523"/>
        <v>0</v>
      </c>
      <c r="BS441" s="398" t="str">
        <f t="shared" si="524"/>
        <v>0</v>
      </c>
      <c r="BT441" s="398" t="str">
        <f t="shared" si="525"/>
        <v>0</v>
      </c>
      <c r="BU441" s="412">
        <f t="shared" si="526"/>
        <v>0</v>
      </c>
      <c r="BV441" s="412" t="str">
        <f t="shared" si="527"/>
        <v>0m0</v>
      </c>
      <c r="BW441" s="399">
        <f t="shared" si="528"/>
        <v>0</v>
      </c>
      <c r="BX441" s="399">
        <f t="shared" si="529"/>
        <v>0</v>
      </c>
      <c r="BY441" s="412">
        <f t="shared" si="530"/>
        <v>0</v>
      </c>
      <c r="BZ441" s="413">
        <f t="shared" si="531"/>
        <v>0</v>
      </c>
      <c r="CA441" s="398" t="str">
        <f t="shared" si="532"/>
        <v>0</v>
      </c>
      <c r="CB441" s="398" t="str">
        <f t="shared" si="533"/>
        <v>0</v>
      </c>
      <c r="CC441" s="412">
        <f t="shared" si="534"/>
        <v>0</v>
      </c>
      <c r="CD441" s="412" t="str">
        <f t="shared" si="535"/>
        <v>0m0</v>
      </c>
      <c r="CE441" s="399">
        <f t="shared" si="536"/>
        <v>0</v>
      </c>
      <c r="CF441" s="399">
        <f t="shared" si="537"/>
        <v>0</v>
      </c>
      <c r="CG441" s="412">
        <f t="shared" si="538"/>
        <v>0</v>
      </c>
      <c r="CH441" s="413">
        <f t="shared" si="539"/>
        <v>0</v>
      </c>
      <c r="CI441" s="398" t="str">
        <f t="shared" si="540"/>
        <v>0</v>
      </c>
      <c r="CJ441" s="398" t="str">
        <f t="shared" si="541"/>
        <v>0</v>
      </c>
      <c r="CK441" s="412">
        <f t="shared" si="542"/>
        <v>0</v>
      </c>
      <c r="CL441" s="412" t="str">
        <f t="shared" si="543"/>
        <v>0m0</v>
      </c>
      <c r="CM441" s="399">
        <f t="shared" si="544"/>
        <v>0</v>
      </c>
      <c r="CN441" s="399">
        <f t="shared" si="545"/>
        <v>0</v>
      </c>
      <c r="CO441" s="412">
        <f t="shared" si="546"/>
        <v>0</v>
      </c>
      <c r="CP441" s="413">
        <f t="shared" si="547"/>
        <v>0</v>
      </c>
      <c r="CQ441" s="398" t="str">
        <f t="shared" si="548"/>
        <v>0</v>
      </c>
      <c r="CR441" s="398" t="str">
        <f t="shared" si="549"/>
        <v>0</v>
      </c>
      <c r="CS441" s="412">
        <f t="shared" si="550"/>
        <v>0</v>
      </c>
      <c r="CT441" s="412" t="str">
        <f t="shared" si="551"/>
        <v>0m0</v>
      </c>
      <c r="CU441" s="412">
        <f t="shared" si="552"/>
        <v>0</v>
      </c>
      <c r="CV441" s="412">
        <f t="shared" si="553"/>
        <v>0</v>
      </c>
      <c r="CW441" s="412">
        <f t="shared" si="554"/>
        <v>0</v>
      </c>
      <c r="CX441" s="412">
        <f t="shared" si="555"/>
        <v>0</v>
      </c>
      <c r="CY441" s="412">
        <f t="shared" si="556"/>
        <v>0</v>
      </c>
      <c r="CZ441" s="412" t="str">
        <f t="shared" si="557"/>
        <v/>
      </c>
      <c r="DA441" s="412" t="str">
        <f t="shared" si="558"/>
        <v/>
      </c>
      <c r="DB441" s="412" t="str">
        <f t="shared" si="559"/>
        <v/>
      </c>
      <c r="DC441" s="412" t="str">
        <f t="shared" si="560"/>
        <v/>
      </c>
      <c r="DD441" s="412" t="str">
        <f t="shared" si="561"/>
        <v/>
      </c>
      <c r="DE441" s="412"/>
      <c r="DF441" s="411"/>
      <c r="DG441" s="412" t="str">
        <f t="shared" si="562"/>
        <v/>
      </c>
      <c r="DH441" s="412" t="str">
        <f t="shared" si="563"/>
        <v/>
      </c>
      <c r="DI441" s="412">
        <f t="shared" si="564"/>
        <v>0</v>
      </c>
      <c r="DJ441" s="412" t="str">
        <f t="shared" si="565"/>
        <v/>
      </c>
      <c r="DK441" s="412" t="str">
        <f t="shared" si="566"/>
        <v/>
      </c>
      <c r="DL441" s="412" t="str">
        <f t="shared" si="567"/>
        <v/>
      </c>
      <c r="DM441" s="412" t="str">
        <f t="shared" si="568"/>
        <v/>
      </c>
      <c r="DN441" s="412" t="str">
        <f t="shared" si="569"/>
        <v/>
      </c>
      <c r="DO441" s="412" t="str">
        <f t="shared" si="570"/>
        <v/>
      </c>
    </row>
    <row r="442" spans="1:119" s="157" customFormat="1" ht="18" hidden="1" customHeight="1">
      <c r="A442" s="161" t="str">
        <f t="shared" si="579"/>
        <v/>
      </c>
      <c r="B442" s="158"/>
      <c r="C442" s="31" t="str">
        <f>IF(B442="","",VLOOKUP(B442,学連登録!$C$2:$G$3000,2,FALSE))</f>
        <v/>
      </c>
      <c r="D442" s="32" t="str">
        <f>IF(B442="","",VLOOKUP(B442,学連登録!$C$2:$G$3000,3,FALSE))</f>
        <v/>
      </c>
      <c r="E442" s="33" t="str">
        <f>IF(B442="","",VLOOKUP(B442,学連登録!$C$2:$G$3000,4,FALSE))</f>
        <v/>
      </c>
      <c r="F442" s="383" t="str">
        <f>IF(B442="","",VLOOKUP(B442,学連登録!$C$2:$I$3000,7,FALSE))</f>
        <v/>
      </c>
      <c r="G442" s="160"/>
      <c r="H442" s="905"/>
      <c r="I442" s="907"/>
      <c r="J442" s="160"/>
      <c r="K442" s="905"/>
      <c r="L442" s="906"/>
      <c r="M442" s="160"/>
      <c r="N442" s="819"/>
      <c r="O442" s="820"/>
      <c r="P442" s="159"/>
      <c r="Q442" s="905"/>
      <c r="R442" s="906"/>
      <c r="S442" s="159"/>
      <c r="T442" s="905"/>
      <c r="U442" s="906"/>
      <c r="V442" s="103" t="str">
        <f>IF(B442="","",VLOOKUP(B442,学連登録!$C$2:$H$3000,6,FALSE))</f>
        <v/>
      </c>
      <c r="Y442" s="118" t="str">
        <f t="shared" si="571"/>
        <v/>
      </c>
      <c r="Z442" s="97" t="str">
        <f>IF(G442="","",VLOOKUP(G442,種目名!$R$5:$T$104,3,0))</f>
        <v/>
      </c>
      <c r="AA442" s="99" t="str">
        <f>IF(J442="","",VLOOKUP(J442,種目名!$R$5:$T$104,3,0))</f>
        <v/>
      </c>
      <c r="AB442" s="119" t="str">
        <f>IF(M442="","",VLOOKUP(M442,種目名!$R$5:$T$104,3,0))</f>
        <v/>
      </c>
      <c r="AC442" s="119" t="str">
        <f>IF(P442="","",VLOOKUP(AF442,種目名!$R$5:$T$104,3,0))</f>
        <v/>
      </c>
      <c r="AD442" s="120" t="str">
        <f>IF(S442="","",VLOOKUP(AI442,種目名!$R$5:$T$104,3,0))</f>
        <v/>
      </c>
      <c r="AE442" s="117">
        <f t="shared" si="572"/>
        <v>0</v>
      </c>
      <c r="AF442" s="157" t="str">
        <f t="shared" si="573"/>
        <v/>
      </c>
      <c r="AG442" s="157" t="str">
        <f t="shared" si="574"/>
        <v/>
      </c>
      <c r="AH442" s="157">
        <f t="shared" si="575"/>
        <v>0</v>
      </c>
      <c r="AI442" s="157" t="str">
        <f t="shared" si="576"/>
        <v/>
      </c>
      <c r="AJ442" s="157" t="str">
        <f t="shared" si="577"/>
        <v/>
      </c>
      <c r="AK442" s="390"/>
      <c r="AL442" s="171">
        <f t="shared" si="505"/>
        <v>0</v>
      </c>
      <c r="AM442" s="399">
        <f t="shared" si="506"/>
        <v>0</v>
      </c>
      <c r="AN442" s="399">
        <f>COUNTIF($B$12:B442,B442)</f>
        <v>0</v>
      </c>
      <c r="AO442" s="399"/>
      <c r="AP442" s="399" t="str">
        <f t="shared" si="507"/>
        <v/>
      </c>
      <c r="AQ442" s="399" t="str">
        <f t="shared" si="507"/>
        <v/>
      </c>
      <c r="AR442" s="399" t="str">
        <f t="shared" si="507"/>
        <v/>
      </c>
      <c r="AS442" s="399" t="str">
        <f t="shared" si="507"/>
        <v/>
      </c>
      <c r="AT442" s="399">
        <f t="shared" si="508"/>
        <v>0</v>
      </c>
      <c r="AU442" s="399" t="str">
        <f t="shared" si="509"/>
        <v/>
      </c>
      <c r="AV442" s="399" t="str">
        <f t="shared" si="510"/>
        <v/>
      </c>
      <c r="AW442" s="399" t="str">
        <f t="shared" si="511"/>
        <v/>
      </c>
      <c r="AX442" s="399" t="str">
        <f t="shared" si="512"/>
        <v/>
      </c>
      <c r="AY442" s="399" t="str">
        <f t="shared" si="513"/>
        <v/>
      </c>
      <c r="AZ442" s="399" t="str">
        <f t="shared" si="578"/>
        <v/>
      </c>
      <c r="BA442" s="399" t="str">
        <f t="shared" si="578"/>
        <v/>
      </c>
      <c r="BB442" s="399" t="str">
        <f t="shared" si="578"/>
        <v/>
      </c>
      <c r="BC442" s="399" t="str">
        <f t="shared" si="578"/>
        <v/>
      </c>
      <c r="BD442" s="403" t="str">
        <f t="shared" si="578"/>
        <v/>
      </c>
      <c r="BE442" s="393">
        <f t="shared" si="514"/>
        <v>0</v>
      </c>
      <c r="BG442" s="399">
        <f t="shared" si="515"/>
        <v>0</v>
      </c>
      <c r="BH442" s="399">
        <f t="shared" si="516"/>
        <v>0</v>
      </c>
      <c r="BI442" s="412">
        <f t="shared" si="517"/>
        <v>0</v>
      </c>
      <c r="BJ442" s="413">
        <f t="shared" si="502"/>
        <v>0</v>
      </c>
      <c r="BK442" s="398" t="str">
        <f t="shared" si="503"/>
        <v>0</v>
      </c>
      <c r="BL442" s="398" t="str">
        <f t="shared" si="504"/>
        <v>0</v>
      </c>
      <c r="BM442" s="412">
        <f t="shared" si="518"/>
        <v>0</v>
      </c>
      <c r="BN442" s="412" t="str">
        <f t="shared" si="519"/>
        <v>0m0</v>
      </c>
      <c r="BO442" s="399">
        <f t="shared" si="520"/>
        <v>0</v>
      </c>
      <c r="BP442" s="399">
        <f t="shared" si="521"/>
        <v>0</v>
      </c>
      <c r="BQ442" s="412">
        <f t="shared" si="522"/>
        <v>0</v>
      </c>
      <c r="BR442" s="413">
        <f t="shared" si="523"/>
        <v>0</v>
      </c>
      <c r="BS442" s="398" t="str">
        <f t="shared" si="524"/>
        <v>0</v>
      </c>
      <c r="BT442" s="398" t="str">
        <f t="shared" si="525"/>
        <v>0</v>
      </c>
      <c r="BU442" s="412">
        <f t="shared" si="526"/>
        <v>0</v>
      </c>
      <c r="BV442" s="412" t="str">
        <f t="shared" si="527"/>
        <v>0m0</v>
      </c>
      <c r="BW442" s="399">
        <f t="shared" si="528"/>
        <v>0</v>
      </c>
      <c r="BX442" s="399">
        <f t="shared" si="529"/>
        <v>0</v>
      </c>
      <c r="BY442" s="412">
        <f t="shared" si="530"/>
        <v>0</v>
      </c>
      <c r="BZ442" s="413">
        <f t="shared" si="531"/>
        <v>0</v>
      </c>
      <c r="CA442" s="398" t="str">
        <f t="shared" si="532"/>
        <v>0</v>
      </c>
      <c r="CB442" s="398" t="str">
        <f t="shared" si="533"/>
        <v>0</v>
      </c>
      <c r="CC442" s="412">
        <f t="shared" si="534"/>
        <v>0</v>
      </c>
      <c r="CD442" s="412" t="str">
        <f t="shared" si="535"/>
        <v>0m0</v>
      </c>
      <c r="CE442" s="399">
        <f t="shared" si="536"/>
        <v>0</v>
      </c>
      <c r="CF442" s="399">
        <f t="shared" si="537"/>
        <v>0</v>
      </c>
      <c r="CG442" s="412">
        <f t="shared" si="538"/>
        <v>0</v>
      </c>
      <c r="CH442" s="413">
        <f t="shared" si="539"/>
        <v>0</v>
      </c>
      <c r="CI442" s="398" t="str">
        <f t="shared" si="540"/>
        <v>0</v>
      </c>
      <c r="CJ442" s="398" t="str">
        <f t="shared" si="541"/>
        <v>0</v>
      </c>
      <c r="CK442" s="412">
        <f t="shared" si="542"/>
        <v>0</v>
      </c>
      <c r="CL442" s="412" t="str">
        <f t="shared" si="543"/>
        <v>0m0</v>
      </c>
      <c r="CM442" s="399">
        <f t="shared" si="544"/>
        <v>0</v>
      </c>
      <c r="CN442" s="399">
        <f t="shared" si="545"/>
        <v>0</v>
      </c>
      <c r="CO442" s="412">
        <f t="shared" si="546"/>
        <v>0</v>
      </c>
      <c r="CP442" s="413">
        <f t="shared" si="547"/>
        <v>0</v>
      </c>
      <c r="CQ442" s="398" t="str">
        <f t="shared" si="548"/>
        <v>0</v>
      </c>
      <c r="CR442" s="398" t="str">
        <f t="shared" si="549"/>
        <v>0</v>
      </c>
      <c r="CS442" s="412">
        <f t="shared" si="550"/>
        <v>0</v>
      </c>
      <c r="CT442" s="412" t="str">
        <f t="shared" si="551"/>
        <v>0m0</v>
      </c>
      <c r="CU442" s="412">
        <f t="shared" si="552"/>
        <v>0</v>
      </c>
      <c r="CV442" s="412">
        <f t="shared" si="553"/>
        <v>0</v>
      </c>
      <c r="CW442" s="412">
        <f t="shared" si="554"/>
        <v>0</v>
      </c>
      <c r="CX442" s="412">
        <f t="shared" si="555"/>
        <v>0</v>
      </c>
      <c r="CY442" s="412">
        <f t="shared" si="556"/>
        <v>0</v>
      </c>
      <c r="CZ442" s="412" t="str">
        <f t="shared" si="557"/>
        <v/>
      </c>
      <c r="DA442" s="412" t="str">
        <f t="shared" si="558"/>
        <v/>
      </c>
      <c r="DB442" s="412" t="str">
        <f t="shared" si="559"/>
        <v/>
      </c>
      <c r="DC442" s="412" t="str">
        <f t="shared" si="560"/>
        <v/>
      </c>
      <c r="DD442" s="412" t="str">
        <f t="shared" si="561"/>
        <v/>
      </c>
      <c r="DE442" s="412"/>
      <c r="DF442" s="411"/>
      <c r="DG442" s="412" t="str">
        <f t="shared" si="562"/>
        <v/>
      </c>
      <c r="DH442" s="412" t="str">
        <f t="shared" si="563"/>
        <v/>
      </c>
      <c r="DI442" s="412">
        <f t="shared" si="564"/>
        <v>0</v>
      </c>
      <c r="DJ442" s="412" t="str">
        <f t="shared" si="565"/>
        <v/>
      </c>
      <c r="DK442" s="412" t="str">
        <f t="shared" si="566"/>
        <v/>
      </c>
      <c r="DL442" s="412" t="str">
        <f t="shared" si="567"/>
        <v/>
      </c>
      <c r="DM442" s="412" t="str">
        <f t="shared" si="568"/>
        <v/>
      </c>
      <c r="DN442" s="412" t="str">
        <f t="shared" si="569"/>
        <v/>
      </c>
      <c r="DO442" s="412" t="str">
        <f t="shared" si="570"/>
        <v/>
      </c>
    </row>
    <row r="443" spans="1:119" s="157" customFormat="1" ht="18" hidden="1" customHeight="1">
      <c r="A443" s="161" t="str">
        <f t="shared" si="579"/>
        <v/>
      </c>
      <c r="B443" s="158"/>
      <c r="C443" s="31" t="str">
        <f>IF(B443="","",VLOOKUP(B443,学連登録!$C$2:$G$3000,2,FALSE))</f>
        <v/>
      </c>
      <c r="D443" s="32" t="str">
        <f>IF(B443="","",VLOOKUP(B443,学連登録!$C$2:$G$3000,3,FALSE))</f>
        <v/>
      </c>
      <c r="E443" s="33" t="str">
        <f>IF(B443="","",VLOOKUP(B443,学連登録!$C$2:$G$3000,4,FALSE))</f>
        <v/>
      </c>
      <c r="F443" s="383" t="str">
        <f>IF(B443="","",VLOOKUP(B443,学連登録!$C$2:$I$3000,7,FALSE))</f>
        <v/>
      </c>
      <c r="G443" s="160"/>
      <c r="H443" s="905"/>
      <c r="I443" s="907"/>
      <c r="J443" s="160"/>
      <c r="K443" s="905"/>
      <c r="L443" s="906"/>
      <c r="M443" s="160"/>
      <c r="N443" s="819"/>
      <c r="O443" s="820"/>
      <c r="P443" s="159"/>
      <c r="Q443" s="905"/>
      <c r="R443" s="906"/>
      <c r="S443" s="159"/>
      <c r="T443" s="905"/>
      <c r="U443" s="906"/>
      <c r="V443" s="103" t="str">
        <f>IF(B443="","",VLOOKUP(B443,学連登録!$C$2:$H$3000,6,FALSE))</f>
        <v/>
      </c>
      <c r="Y443" s="118" t="str">
        <f t="shared" si="571"/>
        <v/>
      </c>
      <c r="Z443" s="97" t="str">
        <f>IF(G443="","",VLOOKUP(G443,種目名!$R$5:$T$104,3,0))</f>
        <v/>
      </c>
      <c r="AA443" s="99" t="str">
        <f>IF(J443="","",VLOOKUP(J443,種目名!$R$5:$T$104,3,0))</f>
        <v/>
      </c>
      <c r="AB443" s="119" t="str">
        <f>IF(M443="","",VLOOKUP(M443,種目名!$R$5:$T$104,3,0))</f>
        <v/>
      </c>
      <c r="AC443" s="119" t="str">
        <f>IF(P443="","",VLOOKUP(AF443,種目名!$R$5:$T$104,3,0))</f>
        <v/>
      </c>
      <c r="AD443" s="120" t="str">
        <f>IF(S443="","",VLOOKUP(AI443,種目名!$R$5:$T$104,3,0))</f>
        <v/>
      </c>
      <c r="AE443" s="117">
        <f t="shared" si="572"/>
        <v>0</v>
      </c>
      <c r="AF443" s="157" t="str">
        <f t="shared" si="573"/>
        <v/>
      </c>
      <c r="AG443" s="157" t="str">
        <f t="shared" si="574"/>
        <v/>
      </c>
      <c r="AH443" s="157">
        <f t="shared" si="575"/>
        <v>0</v>
      </c>
      <c r="AI443" s="157" t="str">
        <f t="shared" si="576"/>
        <v/>
      </c>
      <c r="AJ443" s="157" t="str">
        <f t="shared" si="577"/>
        <v/>
      </c>
      <c r="AK443" s="390"/>
      <c r="AL443" s="171">
        <f t="shared" si="505"/>
        <v>0</v>
      </c>
      <c r="AM443" s="399">
        <f t="shared" si="506"/>
        <v>0</v>
      </c>
      <c r="AN443" s="399">
        <f>COUNTIF($B$12:B443,B443)</f>
        <v>0</v>
      </c>
      <c r="AO443" s="399"/>
      <c r="AP443" s="399" t="str">
        <f t="shared" si="507"/>
        <v/>
      </c>
      <c r="AQ443" s="399" t="str">
        <f t="shared" si="507"/>
        <v/>
      </c>
      <c r="AR443" s="399" t="str">
        <f t="shared" si="507"/>
        <v/>
      </c>
      <c r="AS443" s="399" t="str">
        <f t="shared" si="507"/>
        <v/>
      </c>
      <c r="AT443" s="399">
        <f t="shared" si="508"/>
        <v>0</v>
      </c>
      <c r="AU443" s="399" t="str">
        <f t="shared" si="509"/>
        <v/>
      </c>
      <c r="AV443" s="399" t="str">
        <f t="shared" si="510"/>
        <v/>
      </c>
      <c r="AW443" s="399" t="str">
        <f t="shared" si="511"/>
        <v/>
      </c>
      <c r="AX443" s="399" t="str">
        <f t="shared" si="512"/>
        <v/>
      </c>
      <c r="AY443" s="399" t="str">
        <f t="shared" si="513"/>
        <v/>
      </c>
      <c r="AZ443" s="399" t="str">
        <f t="shared" si="578"/>
        <v/>
      </c>
      <c r="BA443" s="399" t="str">
        <f t="shared" si="578"/>
        <v/>
      </c>
      <c r="BB443" s="399" t="str">
        <f t="shared" si="578"/>
        <v/>
      </c>
      <c r="BC443" s="399" t="str">
        <f t="shared" si="578"/>
        <v/>
      </c>
      <c r="BD443" s="403" t="str">
        <f t="shared" si="578"/>
        <v/>
      </c>
      <c r="BE443" s="393">
        <f t="shared" si="514"/>
        <v>0</v>
      </c>
      <c r="BG443" s="399">
        <f t="shared" si="515"/>
        <v>0</v>
      </c>
      <c r="BH443" s="399">
        <f t="shared" si="516"/>
        <v>0</v>
      </c>
      <c r="BI443" s="412">
        <f t="shared" si="517"/>
        <v>0</v>
      </c>
      <c r="BJ443" s="413">
        <f t="shared" si="502"/>
        <v>0</v>
      </c>
      <c r="BK443" s="398" t="str">
        <f t="shared" si="503"/>
        <v>0</v>
      </c>
      <c r="BL443" s="398" t="str">
        <f t="shared" si="504"/>
        <v>0</v>
      </c>
      <c r="BM443" s="412">
        <f t="shared" si="518"/>
        <v>0</v>
      </c>
      <c r="BN443" s="412" t="str">
        <f t="shared" si="519"/>
        <v>0m0</v>
      </c>
      <c r="BO443" s="399">
        <f t="shared" si="520"/>
        <v>0</v>
      </c>
      <c r="BP443" s="399">
        <f t="shared" si="521"/>
        <v>0</v>
      </c>
      <c r="BQ443" s="412">
        <f t="shared" si="522"/>
        <v>0</v>
      </c>
      <c r="BR443" s="413">
        <f t="shared" si="523"/>
        <v>0</v>
      </c>
      <c r="BS443" s="398" t="str">
        <f t="shared" si="524"/>
        <v>0</v>
      </c>
      <c r="BT443" s="398" t="str">
        <f t="shared" si="525"/>
        <v>0</v>
      </c>
      <c r="BU443" s="412">
        <f t="shared" si="526"/>
        <v>0</v>
      </c>
      <c r="BV443" s="412" t="str">
        <f t="shared" si="527"/>
        <v>0m0</v>
      </c>
      <c r="BW443" s="399">
        <f t="shared" si="528"/>
        <v>0</v>
      </c>
      <c r="BX443" s="399">
        <f t="shared" si="529"/>
        <v>0</v>
      </c>
      <c r="BY443" s="412">
        <f t="shared" si="530"/>
        <v>0</v>
      </c>
      <c r="BZ443" s="413">
        <f t="shared" si="531"/>
        <v>0</v>
      </c>
      <c r="CA443" s="398" t="str">
        <f t="shared" si="532"/>
        <v>0</v>
      </c>
      <c r="CB443" s="398" t="str">
        <f t="shared" si="533"/>
        <v>0</v>
      </c>
      <c r="CC443" s="412">
        <f t="shared" si="534"/>
        <v>0</v>
      </c>
      <c r="CD443" s="412" t="str">
        <f t="shared" si="535"/>
        <v>0m0</v>
      </c>
      <c r="CE443" s="399">
        <f t="shared" si="536"/>
        <v>0</v>
      </c>
      <c r="CF443" s="399">
        <f t="shared" si="537"/>
        <v>0</v>
      </c>
      <c r="CG443" s="412">
        <f t="shared" si="538"/>
        <v>0</v>
      </c>
      <c r="CH443" s="413">
        <f t="shared" si="539"/>
        <v>0</v>
      </c>
      <c r="CI443" s="398" t="str">
        <f t="shared" si="540"/>
        <v>0</v>
      </c>
      <c r="CJ443" s="398" t="str">
        <f t="shared" si="541"/>
        <v>0</v>
      </c>
      <c r="CK443" s="412">
        <f t="shared" si="542"/>
        <v>0</v>
      </c>
      <c r="CL443" s="412" t="str">
        <f t="shared" si="543"/>
        <v>0m0</v>
      </c>
      <c r="CM443" s="399">
        <f t="shared" si="544"/>
        <v>0</v>
      </c>
      <c r="CN443" s="399">
        <f t="shared" si="545"/>
        <v>0</v>
      </c>
      <c r="CO443" s="412">
        <f t="shared" si="546"/>
        <v>0</v>
      </c>
      <c r="CP443" s="413">
        <f t="shared" si="547"/>
        <v>0</v>
      </c>
      <c r="CQ443" s="398" t="str">
        <f t="shared" si="548"/>
        <v>0</v>
      </c>
      <c r="CR443" s="398" t="str">
        <f t="shared" si="549"/>
        <v>0</v>
      </c>
      <c r="CS443" s="412">
        <f t="shared" si="550"/>
        <v>0</v>
      </c>
      <c r="CT443" s="412" t="str">
        <f t="shared" si="551"/>
        <v>0m0</v>
      </c>
      <c r="CU443" s="412">
        <f t="shared" si="552"/>
        <v>0</v>
      </c>
      <c r="CV443" s="412">
        <f t="shared" si="553"/>
        <v>0</v>
      </c>
      <c r="CW443" s="412">
        <f t="shared" si="554"/>
        <v>0</v>
      </c>
      <c r="CX443" s="412">
        <f t="shared" si="555"/>
        <v>0</v>
      </c>
      <c r="CY443" s="412">
        <f t="shared" si="556"/>
        <v>0</v>
      </c>
      <c r="CZ443" s="412" t="str">
        <f t="shared" si="557"/>
        <v/>
      </c>
      <c r="DA443" s="412" t="str">
        <f t="shared" si="558"/>
        <v/>
      </c>
      <c r="DB443" s="412" t="str">
        <f t="shared" si="559"/>
        <v/>
      </c>
      <c r="DC443" s="412" t="str">
        <f t="shared" si="560"/>
        <v/>
      </c>
      <c r="DD443" s="412" t="str">
        <f t="shared" si="561"/>
        <v/>
      </c>
      <c r="DE443" s="412"/>
      <c r="DF443" s="411"/>
      <c r="DG443" s="412" t="str">
        <f t="shared" si="562"/>
        <v/>
      </c>
      <c r="DH443" s="412" t="str">
        <f t="shared" si="563"/>
        <v/>
      </c>
      <c r="DI443" s="412">
        <f t="shared" si="564"/>
        <v>0</v>
      </c>
      <c r="DJ443" s="412" t="str">
        <f t="shared" si="565"/>
        <v/>
      </c>
      <c r="DK443" s="412" t="str">
        <f t="shared" si="566"/>
        <v/>
      </c>
      <c r="DL443" s="412" t="str">
        <f t="shared" si="567"/>
        <v/>
      </c>
      <c r="DM443" s="412" t="str">
        <f t="shared" si="568"/>
        <v/>
      </c>
      <c r="DN443" s="412" t="str">
        <f t="shared" si="569"/>
        <v/>
      </c>
      <c r="DO443" s="412" t="str">
        <f t="shared" si="570"/>
        <v/>
      </c>
    </row>
    <row r="444" spans="1:119" s="157" customFormat="1" ht="18" hidden="1" customHeight="1">
      <c r="A444" s="161" t="str">
        <f t="shared" si="579"/>
        <v/>
      </c>
      <c r="B444" s="158"/>
      <c r="C444" s="31" t="str">
        <f>IF(B444="","",VLOOKUP(B444,学連登録!$C$2:$G$3000,2,FALSE))</f>
        <v/>
      </c>
      <c r="D444" s="32" t="str">
        <f>IF(B444="","",VLOOKUP(B444,学連登録!$C$2:$G$3000,3,FALSE))</f>
        <v/>
      </c>
      <c r="E444" s="33" t="str">
        <f>IF(B444="","",VLOOKUP(B444,学連登録!$C$2:$G$3000,4,FALSE))</f>
        <v/>
      </c>
      <c r="F444" s="383" t="str">
        <f>IF(B444="","",VLOOKUP(B444,学連登録!$C$2:$I$3000,7,FALSE))</f>
        <v/>
      </c>
      <c r="G444" s="160"/>
      <c r="H444" s="905"/>
      <c r="I444" s="907"/>
      <c r="J444" s="160"/>
      <c r="K444" s="905"/>
      <c r="L444" s="906"/>
      <c r="M444" s="160"/>
      <c r="N444" s="819"/>
      <c r="O444" s="820"/>
      <c r="P444" s="159"/>
      <c r="Q444" s="905"/>
      <c r="R444" s="906"/>
      <c r="S444" s="159"/>
      <c r="T444" s="905"/>
      <c r="U444" s="906"/>
      <c r="V444" s="103" t="str">
        <f>IF(B444="","",VLOOKUP(B444,学連登録!$C$2:$H$3000,6,FALSE))</f>
        <v/>
      </c>
      <c r="Y444" s="118" t="str">
        <f t="shared" si="571"/>
        <v/>
      </c>
      <c r="Z444" s="97" t="str">
        <f>IF(G444="","",VLOOKUP(G444,種目名!$R$5:$T$104,3,0))</f>
        <v/>
      </c>
      <c r="AA444" s="99" t="str">
        <f>IF(J444="","",VLOOKUP(J444,種目名!$R$5:$T$104,3,0))</f>
        <v/>
      </c>
      <c r="AB444" s="119" t="str">
        <f>IF(M444="","",VLOOKUP(M444,種目名!$R$5:$T$104,3,0))</f>
        <v/>
      </c>
      <c r="AC444" s="119" t="str">
        <f>IF(P444="","",VLOOKUP(AF444,種目名!$R$5:$T$104,3,0))</f>
        <v/>
      </c>
      <c r="AD444" s="120" t="str">
        <f>IF(S444="","",VLOOKUP(AI444,種目名!$R$5:$T$104,3,0))</f>
        <v/>
      </c>
      <c r="AE444" s="117">
        <f t="shared" si="572"/>
        <v>0</v>
      </c>
      <c r="AF444" s="157" t="str">
        <f t="shared" si="573"/>
        <v/>
      </c>
      <c r="AG444" s="157" t="str">
        <f t="shared" si="574"/>
        <v/>
      </c>
      <c r="AH444" s="157">
        <f t="shared" si="575"/>
        <v>0</v>
      </c>
      <c r="AI444" s="157" t="str">
        <f t="shared" si="576"/>
        <v/>
      </c>
      <c r="AJ444" s="157" t="str">
        <f t="shared" si="577"/>
        <v/>
      </c>
      <c r="AK444" s="390"/>
      <c r="AL444" s="171">
        <f t="shared" si="505"/>
        <v>0</v>
      </c>
      <c r="AM444" s="399">
        <f t="shared" si="506"/>
        <v>0</v>
      </c>
      <c r="AN444" s="399">
        <f>COUNTIF($B$12:B444,B444)</f>
        <v>0</v>
      </c>
      <c r="AO444" s="399"/>
      <c r="AP444" s="399" t="str">
        <f t="shared" si="507"/>
        <v/>
      </c>
      <c r="AQ444" s="399" t="str">
        <f t="shared" si="507"/>
        <v/>
      </c>
      <c r="AR444" s="399" t="str">
        <f t="shared" si="507"/>
        <v/>
      </c>
      <c r="AS444" s="399" t="str">
        <f t="shared" si="507"/>
        <v/>
      </c>
      <c r="AT444" s="399">
        <f t="shared" si="508"/>
        <v>0</v>
      </c>
      <c r="AU444" s="399" t="str">
        <f t="shared" si="509"/>
        <v/>
      </c>
      <c r="AV444" s="399" t="str">
        <f t="shared" si="510"/>
        <v/>
      </c>
      <c r="AW444" s="399" t="str">
        <f t="shared" si="511"/>
        <v/>
      </c>
      <c r="AX444" s="399" t="str">
        <f t="shared" si="512"/>
        <v/>
      </c>
      <c r="AY444" s="399" t="str">
        <f t="shared" si="513"/>
        <v/>
      </c>
      <c r="AZ444" s="399" t="str">
        <f t="shared" si="578"/>
        <v/>
      </c>
      <c r="BA444" s="399" t="str">
        <f t="shared" si="578"/>
        <v/>
      </c>
      <c r="BB444" s="399" t="str">
        <f t="shared" si="578"/>
        <v/>
      </c>
      <c r="BC444" s="399" t="str">
        <f t="shared" si="578"/>
        <v/>
      </c>
      <c r="BD444" s="403" t="str">
        <f t="shared" si="578"/>
        <v/>
      </c>
      <c r="BE444" s="393">
        <f t="shared" si="514"/>
        <v>0</v>
      </c>
      <c r="BG444" s="399">
        <f t="shared" si="515"/>
        <v>0</v>
      </c>
      <c r="BH444" s="399">
        <f t="shared" si="516"/>
        <v>0</v>
      </c>
      <c r="BI444" s="412">
        <f t="shared" si="517"/>
        <v>0</v>
      </c>
      <c r="BJ444" s="413">
        <f t="shared" si="502"/>
        <v>0</v>
      </c>
      <c r="BK444" s="398" t="str">
        <f t="shared" si="503"/>
        <v>0</v>
      </c>
      <c r="BL444" s="398" t="str">
        <f t="shared" si="504"/>
        <v>0</v>
      </c>
      <c r="BM444" s="412">
        <f t="shared" si="518"/>
        <v>0</v>
      </c>
      <c r="BN444" s="412" t="str">
        <f t="shared" si="519"/>
        <v>0m0</v>
      </c>
      <c r="BO444" s="399">
        <f t="shared" si="520"/>
        <v>0</v>
      </c>
      <c r="BP444" s="399">
        <f t="shared" si="521"/>
        <v>0</v>
      </c>
      <c r="BQ444" s="412">
        <f t="shared" si="522"/>
        <v>0</v>
      </c>
      <c r="BR444" s="413">
        <f t="shared" si="523"/>
        <v>0</v>
      </c>
      <c r="BS444" s="398" t="str">
        <f t="shared" si="524"/>
        <v>0</v>
      </c>
      <c r="BT444" s="398" t="str">
        <f t="shared" si="525"/>
        <v>0</v>
      </c>
      <c r="BU444" s="412">
        <f t="shared" si="526"/>
        <v>0</v>
      </c>
      <c r="BV444" s="412" t="str">
        <f t="shared" si="527"/>
        <v>0m0</v>
      </c>
      <c r="BW444" s="399">
        <f t="shared" si="528"/>
        <v>0</v>
      </c>
      <c r="BX444" s="399">
        <f t="shared" si="529"/>
        <v>0</v>
      </c>
      <c r="BY444" s="412">
        <f t="shared" si="530"/>
        <v>0</v>
      </c>
      <c r="BZ444" s="413">
        <f t="shared" si="531"/>
        <v>0</v>
      </c>
      <c r="CA444" s="398" t="str">
        <f t="shared" si="532"/>
        <v>0</v>
      </c>
      <c r="CB444" s="398" t="str">
        <f t="shared" si="533"/>
        <v>0</v>
      </c>
      <c r="CC444" s="412">
        <f t="shared" si="534"/>
        <v>0</v>
      </c>
      <c r="CD444" s="412" t="str">
        <f t="shared" si="535"/>
        <v>0m0</v>
      </c>
      <c r="CE444" s="399">
        <f t="shared" si="536"/>
        <v>0</v>
      </c>
      <c r="CF444" s="399">
        <f t="shared" si="537"/>
        <v>0</v>
      </c>
      <c r="CG444" s="412">
        <f t="shared" si="538"/>
        <v>0</v>
      </c>
      <c r="CH444" s="413">
        <f t="shared" si="539"/>
        <v>0</v>
      </c>
      <c r="CI444" s="398" t="str">
        <f t="shared" si="540"/>
        <v>0</v>
      </c>
      <c r="CJ444" s="398" t="str">
        <f t="shared" si="541"/>
        <v>0</v>
      </c>
      <c r="CK444" s="412">
        <f t="shared" si="542"/>
        <v>0</v>
      </c>
      <c r="CL444" s="412" t="str">
        <f t="shared" si="543"/>
        <v>0m0</v>
      </c>
      <c r="CM444" s="399">
        <f t="shared" si="544"/>
        <v>0</v>
      </c>
      <c r="CN444" s="399">
        <f t="shared" si="545"/>
        <v>0</v>
      </c>
      <c r="CO444" s="412">
        <f t="shared" si="546"/>
        <v>0</v>
      </c>
      <c r="CP444" s="413">
        <f t="shared" si="547"/>
        <v>0</v>
      </c>
      <c r="CQ444" s="398" t="str">
        <f t="shared" si="548"/>
        <v>0</v>
      </c>
      <c r="CR444" s="398" t="str">
        <f t="shared" si="549"/>
        <v>0</v>
      </c>
      <c r="CS444" s="412">
        <f t="shared" si="550"/>
        <v>0</v>
      </c>
      <c r="CT444" s="412" t="str">
        <f t="shared" si="551"/>
        <v>0m0</v>
      </c>
      <c r="CU444" s="412">
        <f t="shared" si="552"/>
        <v>0</v>
      </c>
      <c r="CV444" s="412">
        <f t="shared" si="553"/>
        <v>0</v>
      </c>
      <c r="CW444" s="412">
        <f t="shared" si="554"/>
        <v>0</v>
      </c>
      <c r="CX444" s="412">
        <f t="shared" si="555"/>
        <v>0</v>
      </c>
      <c r="CY444" s="412">
        <f t="shared" si="556"/>
        <v>0</v>
      </c>
      <c r="CZ444" s="412" t="str">
        <f t="shared" si="557"/>
        <v/>
      </c>
      <c r="DA444" s="412" t="str">
        <f t="shared" si="558"/>
        <v/>
      </c>
      <c r="DB444" s="412" t="str">
        <f t="shared" si="559"/>
        <v/>
      </c>
      <c r="DC444" s="412" t="str">
        <f t="shared" si="560"/>
        <v/>
      </c>
      <c r="DD444" s="412" t="str">
        <f t="shared" si="561"/>
        <v/>
      </c>
      <c r="DE444" s="412"/>
      <c r="DF444" s="411"/>
      <c r="DG444" s="412" t="str">
        <f t="shared" si="562"/>
        <v/>
      </c>
      <c r="DH444" s="412" t="str">
        <f t="shared" si="563"/>
        <v/>
      </c>
      <c r="DI444" s="412">
        <f t="shared" si="564"/>
        <v>0</v>
      </c>
      <c r="DJ444" s="412" t="str">
        <f t="shared" si="565"/>
        <v/>
      </c>
      <c r="DK444" s="412" t="str">
        <f t="shared" si="566"/>
        <v/>
      </c>
      <c r="DL444" s="412" t="str">
        <f t="shared" si="567"/>
        <v/>
      </c>
      <c r="DM444" s="412" t="str">
        <f t="shared" si="568"/>
        <v/>
      </c>
      <c r="DN444" s="412" t="str">
        <f t="shared" si="569"/>
        <v/>
      </c>
      <c r="DO444" s="412" t="str">
        <f t="shared" si="570"/>
        <v/>
      </c>
    </row>
    <row r="445" spans="1:119" s="157" customFormat="1" ht="18" hidden="1" customHeight="1">
      <c r="A445" s="161" t="str">
        <f t="shared" si="579"/>
        <v/>
      </c>
      <c r="B445" s="158"/>
      <c r="C445" s="31" t="str">
        <f>IF(B445="","",VLOOKUP(B445,学連登録!$C$2:$G$3000,2,FALSE))</f>
        <v/>
      </c>
      <c r="D445" s="32" t="str">
        <f>IF(B445="","",VLOOKUP(B445,学連登録!$C$2:$G$3000,3,FALSE))</f>
        <v/>
      </c>
      <c r="E445" s="33" t="str">
        <f>IF(B445="","",VLOOKUP(B445,学連登録!$C$2:$G$3000,4,FALSE))</f>
        <v/>
      </c>
      <c r="F445" s="383" t="str">
        <f>IF(B445="","",VLOOKUP(B445,学連登録!$C$2:$I$3000,7,FALSE))</f>
        <v/>
      </c>
      <c r="G445" s="160"/>
      <c r="H445" s="905"/>
      <c r="I445" s="907"/>
      <c r="J445" s="160"/>
      <c r="K445" s="905"/>
      <c r="L445" s="906"/>
      <c r="M445" s="160"/>
      <c r="N445" s="819"/>
      <c r="O445" s="820"/>
      <c r="P445" s="159"/>
      <c r="Q445" s="905"/>
      <c r="R445" s="906"/>
      <c r="S445" s="159"/>
      <c r="T445" s="905"/>
      <c r="U445" s="906"/>
      <c r="V445" s="103" t="str">
        <f>IF(B445="","",VLOOKUP(B445,学連登録!$C$2:$H$3000,6,FALSE))</f>
        <v/>
      </c>
      <c r="Y445" s="118" t="str">
        <f t="shared" si="571"/>
        <v/>
      </c>
      <c r="Z445" s="97" t="str">
        <f>IF(G445="","",VLOOKUP(G445,種目名!$R$5:$T$104,3,0))</f>
        <v/>
      </c>
      <c r="AA445" s="99" t="str">
        <f>IF(J445="","",VLOOKUP(J445,種目名!$R$5:$T$104,3,0))</f>
        <v/>
      </c>
      <c r="AB445" s="119" t="str">
        <f>IF(M445="","",VLOOKUP(M445,種目名!$R$5:$T$104,3,0))</f>
        <v/>
      </c>
      <c r="AC445" s="119" t="str">
        <f>IF(P445="","",VLOOKUP(AF445,種目名!$R$5:$T$104,3,0))</f>
        <v/>
      </c>
      <c r="AD445" s="120" t="str">
        <f>IF(S445="","",VLOOKUP(AI445,種目名!$R$5:$T$104,3,0))</f>
        <v/>
      </c>
      <c r="AE445" s="117">
        <f t="shared" si="572"/>
        <v>0</v>
      </c>
      <c r="AF445" s="157" t="str">
        <f t="shared" si="573"/>
        <v/>
      </c>
      <c r="AG445" s="157" t="str">
        <f t="shared" si="574"/>
        <v/>
      </c>
      <c r="AH445" s="157">
        <f t="shared" si="575"/>
        <v>0</v>
      </c>
      <c r="AI445" s="157" t="str">
        <f t="shared" si="576"/>
        <v/>
      </c>
      <c r="AJ445" s="157" t="str">
        <f t="shared" si="577"/>
        <v/>
      </c>
      <c r="AK445" s="390"/>
      <c r="AL445" s="171">
        <f t="shared" si="505"/>
        <v>0</v>
      </c>
      <c r="AM445" s="399">
        <f t="shared" si="506"/>
        <v>0</v>
      </c>
      <c r="AN445" s="399">
        <f>COUNTIF($B$12:B445,B445)</f>
        <v>0</v>
      </c>
      <c r="AO445" s="399"/>
      <c r="AP445" s="399" t="str">
        <f t="shared" si="507"/>
        <v/>
      </c>
      <c r="AQ445" s="399" t="str">
        <f t="shared" si="507"/>
        <v/>
      </c>
      <c r="AR445" s="399" t="str">
        <f t="shared" si="507"/>
        <v/>
      </c>
      <c r="AS445" s="399" t="str">
        <f t="shared" si="507"/>
        <v/>
      </c>
      <c r="AT445" s="399">
        <f t="shared" si="508"/>
        <v>0</v>
      </c>
      <c r="AU445" s="399" t="str">
        <f t="shared" si="509"/>
        <v/>
      </c>
      <c r="AV445" s="399" t="str">
        <f t="shared" si="510"/>
        <v/>
      </c>
      <c r="AW445" s="399" t="str">
        <f t="shared" si="511"/>
        <v/>
      </c>
      <c r="AX445" s="399" t="str">
        <f t="shared" si="512"/>
        <v/>
      </c>
      <c r="AY445" s="399" t="str">
        <f t="shared" si="513"/>
        <v/>
      </c>
      <c r="AZ445" s="399" t="str">
        <f t="shared" si="578"/>
        <v/>
      </c>
      <c r="BA445" s="399" t="str">
        <f t="shared" si="578"/>
        <v/>
      </c>
      <c r="BB445" s="399" t="str">
        <f t="shared" si="578"/>
        <v/>
      </c>
      <c r="BC445" s="399" t="str">
        <f t="shared" si="578"/>
        <v/>
      </c>
      <c r="BD445" s="403" t="str">
        <f t="shared" si="578"/>
        <v/>
      </c>
      <c r="BE445" s="393">
        <f t="shared" si="514"/>
        <v>0</v>
      </c>
      <c r="BG445" s="399">
        <f t="shared" si="515"/>
        <v>0</v>
      </c>
      <c r="BH445" s="399">
        <f t="shared" si="516"/>
        <v>0</v>
      </c>
      <c r="BI445" s="412">
        <f t="shared" si="517"/>
        <v>0</v>
      </c>
      <c r="BJ445" s="413">
        <f t="shared" si="502"/>
        <v>0</v>
      </c>
      <c r="BK445" s="398" t="str">
        <f t="shared" si="503"/>
        <v>0</v>
      </c>
      <c r="BL445" s="398" t="str">
        <f t="shared" si="504"/>
        <v>0</v>
      </c>
      <c r="BM445" s="412">
        <f t="shared" si="518"/>
        <v>0</v>
      </c>
      <c r="BN445" s="412" t="str">
        <f t="shared" si="519"/>
        <v>0m0</v>
      </c>
      <c r="BO445" s="399">
        <f t="shared" si="520"/>
        <v>0</v>
      </c>
      <c r="BP445" s="399">
        <f t="shared" si="521"/>
        <v>0</v>
      </c>
      <c r="BQ445" s="412">
        <f t="shared" si="522"/>
        <v>0</v>
      </c>
      <c r="BR445" s="413">
        <f t="shared" si="523"/>
        <v>0</v>
      </c>
      <c r="BS445" s="398" t="str">
        <f t="shared" si="524"/>
        <v>0</v>
      </c>
      <c r="BT445" s="398" t="str">
        <f t="shared" si="525"/>
        <v>0</v>
      </c>
      <c r="BU445" s="412">
        <f t="shared" si="526"/>
        <v>0</v>
      </c>
      <c r="BV445" s="412" t="str">
        <f t="shared" si="527"/>
        <v>0m0</v>
      </c>
      <c r="BW445" s="399">
        <f t="shared" si="528"/>
        <v>0</v>
      </c>
      <c r="BX445" s="399">
        <f t="shared" si="529"/>
        <v>0</v>
      </c>
      <c r="BY445" s="412">
        <f t="shared" si="530"/>
        <v>0</v>
      </c>
      <c r="BZ445" s="413">
        <f t="shared" si="531"/>
        <v>0</v>
      </c>
      <c r="CA445" s="398" t="str">
        <f t="shared" si="532"/>
        <v>0</v>
      </c>
      <c r="CB445" s="398" t="str">
        <f t="shared" si="533"/>
        <v>0</v>
      </c>
      <c r="CC445" s="412">
        <f t="shared" si="534"/>
        <v>0</v>
      </c>
      <c r="CD445" s="412" t="str">
        <f t="shared" si="535"/>
        <v>0m0</v>
      </c>
      <c r="CE445" s="399">
        <f t="shared" si="536"/>
        <v>0</v>
      </c>
      <c r="CF445" s="399">
        <f t="shared" si="537"/>
        <v>0</v>
      </c>
      <c r="CG445" s="412">
        <f t="shared" si="538"/>
        <v>0</v>
      </c>
      <c r="CH445" s="413">
        <f t="shared" si="539"/>
        <v>0</v>
      </c>
      <c r="CI445" s="398" t="str">
        <f t="shared" si="540"/>
        <v>0</v>
      </c>
      <c r="CJ445" s="398" t="str">
        <f t="shared" si="541"/>
        <v>0</v>
      </c>
      <c r="CK445" s="412">
        <f t="shared" si="542"/>
        <v>0</v>
      </c>
      <c r="CL445" s="412" t="str">
        <f t="shared" si="543"/>
        <v>0m0</v>
      </c>
      <c r="CM445" s="399">
        <f t="shared" si="544"/>
        <v>0</v>
      </c>
      <c r="CN445" s="399">
        <f t="shared" si="545"/>
        <v>0</v>
      </c>
      <c r="CO445" s="412">
        <f t="shared" si="546"/>
        <v>0</v>
      </c>
      <c r="CP445" s="413">
        <f t="shared" si="547"/>
        <v>0</v>
      </c>
      <c r="CQ445" s="398" t="str">
        <f t="shared" si="548"/>
        <v>0</v>
      </c>
      <c r="CR445" s="398" t="str">
        <f t="shared" si="549"/>
        <v>0</v>
      </c>
      <c r="CS445" s="412">
        <f t="shared" si="550"/>
        <v>0</v>
      </c>
      <c r="CT445" s="412" t="str">
        <f t="shared" si="551"/>
        <v>0m0</v>
      </c>
      <c r="CU445" s="412">
        <f t="shared" si="552"/>
        <v>0</v>
      </c>
      <c r="CV445" s="412">
        <f t="shared" si="553"/>
        <v>0</v>
      </c>
      <c r="CW445" s="412">
        <f t="shared" si="554"/>
        <v>0</v>
      </c>
      <c r="CX445" s="412">
        <f t="shared" si="555"/>
        <v>0</v>
      </c>
      <c r="CY445" s="412">
        <f t="shared" si="556"/>
        <v>0</v>
      </c>
      <c r="CZ445" s="412" t="str">
        <f t="shared" si="557"/>
        <v/>
      </c>
      <c r="DA445" s="412" t="str">
        <f t="shared" si="558"/>
        <v/>
      </c>
      <c r="DB445" s="412" t="str">
        <f t="shared" si="559"/>
        <v/>
      </c>
      <c r="DC445" s="412" t="str">
        <f t="shared" si="560"/>
        <v/>
      </c>
      <c r="DD445" s="412" t="str">
        <f t="shared" si="561"/>
        <v/>
      </c>
      <c r="DE445" s="412"/>
      <c r="DF445" s="411"/>
      <c r="DG445" s="412" t="str">
        <f t="shared" si="562"/>
        <v/>
      </c>
      <c r="DH445" s="412" t="str">
        <f t="shared" si="563"/>
        <v/>
      </c>
      <c r="DI445" s="412">
        <f t="shared" si="564"/>
        <v>0</v>
      </c>
      <c r="DJ445" s="412" t="str">
        <f t="shared" si="565"/>
        <v/>
      </c>
      <c r="DK445" s="412" t="str">
        <f t="shared" si="566"/>
        <v/>
      </c>
      <c r="DL445" s="412" t="str">
        <f t="shared" si="567"/>
        <v/>
      </c>
      <c r="DM445" s="412" t="str">
        <f t="shared" si="568"/>
        <v/>
      </c>
      <c r="DN445" s="412" t="str">
        <f t="shared" si="569"/>
        <v/>
      </c>
      <c r="DO445" s="412" t="str">
        <f t="shared" si="570"/>
        <v/>
      </c>
    </row>
    <row r="446" spans="1:119" s="157" customFormat="1" ht="18" hidden="1" customHeight="1">
      <c r="A446" s="161" t="str">
        <f t="shared" si="579"/>
        <v/>
      </c>
      <c r="B446" s="158"/>
      <c r="C446" s="31" t="str">
        <f>IF(B446="","",VLOOKUP(B446,学連登録!$C$2:$G$3000,2,FALSE))</f>
        <v/>
      </c>
      <c r="D446" s="32" t="str">
        <f>IF(B446="","",VLOOKUP(B446,学連登録!$C$2:$G$3000,3,FALSE))</f>
        <v/>
      </c>
      <c r="E446" s="33" t="str">
        <f>IF(B446="","",VLOOKUP(B446,学連登録!$C$2:$G$3000,4,FALSE))</f>
        <v/>
      </c>
      <c r="F446" s="383" t="str">
        <f>IF(B446="","",VLOOKUP(B446,学連登録!$C$2:$I$3000,7,FALSE))</f>
        <v/>
      </c>
      <c r="G446" s="160"/>
      <c r="H446" s="905"/>
      <c r="I446" s="907"/>
      <c r="J446" s="160"/>
      <c r="K446" s="905"/>
      <c r="L446" s="906"/>
      <c r="M446" s="160"/>
      <c r="N446" s="819"/>
      <c r="O446" s="820"/>
      <c r="P446" s="159"/>
      <c r="Q446" s="905"/>
      <c r="R446" s="906"/>
      <c r="S446" s="159"/>
      <c r="T446" s="905"/>
      <c r="U446" s="906"/>
      <c r="V446" s="103" t="str">
        <f>IF(B446="","",VLOOKUP(B446,学連登録!$C$2:$H$3000,6,FALSE))</f>
        <v/>
      </c>
      <c r="Y446" s="118" t="str">
        <f t="shared" si="571"/>
        <v/>
      </c>
      <c r="Z446" s="97" t="str">
        <f>IF(G446="","",VLOOKUP(G446,種目名!$R$5:$T$104,3,0))</f>
        <v/>
      </c>
      <c r="AA446" s="99" t="str">
        <f>IF(J446="","",VLOOKUP(J446,種目名!$R$5:$T$104,3,0))</f>
        <v/>
      </c>
      <c r="AB446" s="119" t="str">
        <f>IF(M446="","",VLOOKUP(M446,種目名!$R$5:$T$104,3,0))</f>
        <v/>
      </c>
      <c r="AC446" s="119" t="str">
        <f>IF(P446="","",VLOOKUP(AF446,種目名!$R$5:$T$104,3,0))</f>
        <v/>
      </c>
      <c r="AD446" s="120" t="str">
        <f>IF(S446="","",VLOOKUP(AI446,種目名!$R$5:$T$104,3,0))</f>
        <v/>
      </c>
      <c r="AE446" s="117">
        <f t="shared" si="572"/>
        <v>0</v>
      </c>
      <c r="AF446" s="157" t="str">
        <f t="shared" si="573"/>
        <v/>
      </c>
      <c r="AG446" s="157" t="str">
        <f t="shared" si="574"/>
        <v/>
      </c>
      <c r="AH446" s="157">
        <f t="shared" si="575"/>
        <v>0</v>
      </c>
      <c r="AI446" s="157" t="str">
        <f t="shared" si="576"/>
        <v/>
      </c>
      <c r="AJ446" s="157" t="str">
        <f t="shared" si="577"/>
        <v/>
      </c>
      <c r="AK446" s="390"/>
      <c r="AL446" s="171">
        <f t="shared" si="505"/>
        <v>0</v>
      </c>
      <c r="AM446" s="399">
        <f t="shared" si="506"/>
        <v>0</v>
      </c>
      <c r="AN446" s="399">
        <f>COUNTIF($B$12:B446,B446)</f>
        <v>0</v>
      </c>
      <c r="AO446" s="399"/>
      <c r="AP446" s="399" t="str">
        <f t="shared" si="507"/>
        <v/>
      </c>
      <c r="AQ446" s="399" t="str">
        <f t="shared" si="507"/>
        <v/>
      </c>
      <c r="AR446" s="399" t="str">
        <f t="shared" si="507"/>
        <v/>
      </c>
      <c r="AS446" s="399" t="str">
        <f t="shared" si="507"/>
        <v/>
      </c>
      <c r="AT446" s="399">
        <f t="shared" si="508"/>
        <v>0</v>
      </c>
      <c r="AU446" s="399" t="str">
        <f t="shared" si="509"/>
        <v/>
      </c>
      <c r="AV446" s="399" t="str">
        <f t="shared" si="510"/>
        <v/>
      </c>
      <c r="AW446" s="399" t="str">
        <f t="shared" si="511"/>
        <v/>
      </c>
      <c r="AX446" s="399" t="str">
        <f t="shared" si="512"/>
        <v/>
      </c>
      <c r="AY446" s="399" t="str">
        <f t="shared" si="513"/>
        <v/>
      </c>
      <c r="AZ446" s="399" t="str">
        <f t="shared" si="578"/>
        <v/>
      </c>
      <c r="BA446" s="399" t="str">
        <f t="shared" si="578"/>
        <v/>
      </c>
      <c r="BB446" s="399" t="str">
        <f t="shared" si="578"/>
        <v/>
      </c>
      <c r="BC446" s="399" t="str">
        <f t="shared" si="578"/>
        <v/>
      </c>
      <c r="BD446" s="403" t="str">
        <f t="shared" si="578"/>
        <v/>
      </c>
      <c r="BE446" s="393">
        <f t="shared" si="514"/>
        <v>0</v>
      </c>
      <c r="BG446" s="399">
        <f t="shared" si="515"/>
        <v>0</v>
      </c>
      <c r="BH446" s="399">
        <f t="shared" si="516"/>
        <v>0</v>
      </c>
      <c r="BI446" s="412">
        <f t="shared" si="517"/>
        <v>0</v>
      </c>
      <c r="BJ446" s="413">
        <f t="shared" si="502"/>
        <v>0</v>
      </c>
      <c r="BK446" s="398" t="str">
        <f t="shared" si="503"/>
        <v>0</v>
      </c>
      <c r="BL446" s="398" t="str">
        <f t="shared" si="504"/>
        <v>0</v>
      </c>
      <c r="BM446" s="412">
        <f t="shared" si="518"/>
        <v>0</v>
      </c>
      <c r="BN446" s="412" t="str">
        <f t="shared" si="519"/>
        <v>0m0</v>
      </c>
      <c r="BO446" s="399">
        <f t="shared" si="520"/>
        <v>0</v>
      </c>
      <c r="BP446" s="399">
        <f t="shared" si="521"/>
        <v>0</v>
      </c>
      <c r="BQ446" s="412">
        <f t="shared" si="522"/>
        <v>0</v>
      </c>
      <c r="BR446" s="413">
        <f t="shared" si="523"/>
        <v>0</v>
      </c>
      <c r="BS446" s="398" t="str">
        <f t="shared" si="524"/>
        <v>0</v>
      </c>
      <c r="BT446" s="398" t="str">
        <f t="shared" si="525"/>
        <v>0</v>
      </c>
      <c r="BU446" s="412">
        <f t="shared" si="526"/>
        <v>0</v>
      </c>
      <c r="BV446" s="412" t="str">
        <f t="shared" si="527"/>
        <v>0m0</v>
      </c>
      <c r="BW446" s="399">
        <f t="shared" si="528"/>
        <v>0</v>
      </c>
      <c r="BX446" s="399">
        <f t="shared" si="529"/>
        <v>0</v>
      </c>
      <c r="BY446" s="412">
        <f t="shared" si="530"/>
        <v>0</v>
      </c>
      <c r="BZ446" s="413">
        <f t="shared" si="531"/>
        <v>0</v>
      </c>
      <c r="CA446" s="398" t="str">
        <f t="shared" si="532"/>
        <v>0</v>
      </c>
      <c r="CB446" s="398" t="str">
        <f t="shared" si="533"/>
        <v>0</v>
      </c>
      <c r="CC446" s="412">
        <f t="shared" si="534"/>
        <v>0</v>
      </c>
      <c r="CD446" s="412" t="str">
        <f t="shared" si="535"/>
        <v>0m0</v>
      </c>
      <c r="CE446" s="399">
        <f t="shared" si="536"/>
        <v>0</v>
      </c>
      <c r="CF446" s="399">
        <f t="shared" si="537"/>
        <v>0</v>
      </c>
      <c r="CG446" s="412">
        <f t="shared" si="538"/>
        <v>0</v>
      </c>
      <c r="CH446" s="413">
        <f t="shared" si="539"/>
        <v>0</v>
      </c>
      <c r="CI446" s="398" t="str">
        <f t="shared" si="540"/>
        <v>0</v>
      </c>
      <c r="CJ446" s="398" t="str">
        <f t="shared" si="541"/>
        <v>0</v>
      </c>
      <c r="CK446" s="412">
        <f t="shared" si="542"/>
        <v>0</v>
      </c>
      <c r="CL446" s="412" t="str">
        <f t="shared" si="543"/>
        <v>0m0</v>
      </c>
      <c r="CM446" s="399">
        <f t="shared" si="544"/>
        <v>0</v>
      </c>
      <c r="CN446" s="399">
        <f t="shared" si="545"/>
        <v>0</v>
      </c>
      <c r="CO446" s="412">
        <f t="shared" si="546"/>
        <v>0</v>
      </c>
      <c r="CP446" s="413">
        <f t="shared" si="547"/>
        <v>0</v>
      </c>
      <c r="CQ446" s="398" t="str">
        <f t="shared" si="548"/>
        <v>0</v>
      </c>
      <c r="CR446" s="398" t="str">
        <f t="shared" si="549"/>
        <v>0</v>
      </c>
      <c r="CS446" s="412">
        <f t="shared" si="550"/>
        <v>0</v>
      </c>
      <c r="CT446" s="412" t="str">
        <f t="shared" si="551"/>
        <v>0m0</v>
      </c>
      <c r="CU446" s="412">
        <f t="shared" si="552"/>
        <v>0</v>
      </c>
      <c r="CV446" s="412">
        <f t="shared" si="553"/>
        <v>0</v>
      </c>
      <c r="CW446" s="412">
        <f t="shared" si="554"/>
        <v>0</v>
      </c>
      <c r="CX446" s="412">
        <f t="shared" si="555"/>
        <v>0</v>
      </c>
      <c r="CY446" s="412">
        <f t="shared" si="556"/>
        <v>0</v>
      </c>
      <c r="CZ446" s="412" t="str">
        <f t="shared" si="557"/>
        <v/>
      </c>
      <c r="DA446" s="412" t="str">
        <f t="shared" si="558"/>
        <v/>
      </c>
      <c r="DB446" s="412" t="str">
        <f t="shared" si="559"/>
        <v/>
      </c>
      <c r="DC446" s="412" t="str">
        <f t="shared" si="560"/>
        <v/>
      </c>
      <c r="DD446" s="412" t="str">
        <f t="shared" si="561"/>
        <v/>
      </c>
      <c r="DE446" s="412"/>
      <c r="DF446" s="411"/>
      <c r="DG446" s="412" t="str">
        <f t="shared" si="562"/>
        <v/>
      </c>
      <c r="DH446" s="412" t="str">
        <f t="shared" si="563"/>
        <v/>
      </c>
      <c r="DI446" s="412">
        <f t="shared" si="564"/>
        <v>0</v>
      </c>
      <c r="DJ446" s="412" t="str">
        <f t="shared" si="565"/>
        <v/>
      </c>
      <c r="DK446" s="412" t="str">
        <f t="shared" si="566"/>
        <v/>
      </c>
      <c r="DL446" s="412" t="str">
        <f t="shared" si="567"/>
        <v/>
      </c>
      <c r="DM446" s="412" t="str">
        <f t="shared" si="568"/>
        <v/>
      </c>
      <c r="DN446" s="412" t="str">
        <f t="shared" si="569"/>
        <v/>
      </c>
      <c r="DO446" s="412" t="str">
        <f t="shared" si="570"/>
        <v/>
      </c>
    </row>
    <row r="447" spans="1:119" s="157" customFormat="1" ht="18" hidden="1" customHeight="1">
      <c r="A447" s="161" t="str">
        <f t="shared" si="579"/>
        <v/>
      </c>
      <c r="B447" s="158"/>
      <c r="C447" s="31" t="str">
        <f>IF(B447="","",VLOOKUP(B447,学連登録!$C$2:$G$3000,2,FALSE))</f>
        <v/>
      </c>
      <c r="D447" s="32" t="str">
        <f>IF(B447="","",VLOOKUP(B447,学連登録!$C$2:$G$3000,3,FALSE))</f>
        <v/>
      </c>
      <c r="E447" s="33" t="str">
        <f>IF(B447="","",VLOOKUP(B447,学連登録!$C$2:$G$3000,4,FALSE))</f>
        <v/>
      </c>
      <c r="F447" s="383" t="str">
        <f>IF(B447="","",VLOOKUP(B447,学連登録!$C$2:$I$3000,7,FALSE))</f>
        <v/>
      </c>
      <c r="G447" s="160"/>
      <c r="H447" s="905"/>
      <c r="I447" s="907"/>
      <c r="J447" s="160"/>
      <c r="K447" s="905"/>
      <c r="L447" s="906"/>
      <c r="M447" s="160"/>
      <c r="N447" s="819"/>
      <c r="O447" s="820"/>
      <c r="P447" s="159"/>
      <c r="Q447" s="905"/>
      <c r="R447" s="906"/>
      <c r="S447" s="159"/>
      <c r="T447" s="905"/>
      <c r="U447" s="906"/>
      <c r="V447" s="103" t="str">
        <f>IF(B447="","",VLOOKUP(B447,学連登録!$C$2:$H$3000,6,FALSE))</f>
        <v/>
      </c>
      <c r="Y447" s="118" t="str">
        <f t="shared" si="571"/>
        <v/>
      </c>
      <c r="Z447" s="97" t="str">
        <f>IF(G447="","",VLOOKUP(G447,種目名!$R$5:$T$104,3,0))</f>
        <v/>
      </c>
      <c r="AA447" s="99" t="str">
        <f>IF(J447="","",VLOOKUP(J447,種目名!$R$5:$T$104,3,0))</f>
        <v/>
      </c>
      <c r="AB447" s="119" t="str">
        <f>IF(M447="","",VLOOKUP(M447,種目名!$R$5:$T$104,3,0))</f>
        <v/>
      </c>
      <c r="AC447" s="119" t="str">
        <f>IF(P447="","",VLOOKUP(AF447,種目名!$R$5:$T$104,3,0))</f>
        <v/>
      </c>
      <c r="AD447" s="120" t="str">
        <f>IF(S447="","",VLOOKUP(AI447,種目名!$R$5:$T$104,3,0))</f>
        <v/>
      </c>
      <c r="AE447" s="117">
        <f t="shared" si="572"/>
        <v>0</v>
      </c>
      <c r="AF447" s="157" t="str">
        <f t="shared" si="573"/>
        <v/>
      </c>
      <c r="AG447" s="157" t="str">
        <f t="shared" si="574"/>
        <v/>
      </c>
      <c r="AH447" s="157">
        <f t="shared" si="575"/>
        <v>0</v>
      </c>
      <c r="AI447" s="157" t="str">
        <f t="shared" si="576"/>
        <v/>
      </c>
      <c r="AJ447" s="157" t="str">
        <f t="shared" si="577"/>
        <v/>
      </c>
      <c r="AK447" s="390"/>
      <c r="AL447" s="171">
        <f t="shared" si="505"/>
        <v>0</v>
      </c>
      <c r="AM447" s="399">
        <f t="shared" si="506"/>
        <v>0</v>
      </c>
      <c r="AN447" s="399">
        <f>COUNTIF($B$12:B447,B447)</f>
        <v>0</v>
      </c>
      <c r="AO447" s="399"/>
      <c r="AP447" s="399" t="str">
        <f t="shared" si="507"/>
        <v/>
      </c>
      <c r="AQ447" s="399" t="str">
        <f t="shared" si="507"/>
        <v/>
      </c>
      <c r="AR447" s="399" t="str">
        <f t="shared" si="507"/>
        <v/>
      </c>
      <c r="AS447" s="399" t="str">
        <f t="shared" si="507"/>
        <v/>
      </c>
      <c r="AT447" s="399">
        <f t="shared" si="508"/>
        <v>0</v>
      </c>
      <c r="AU447" s="399" t="str">
        <f t="shared" si="509"/>
        <v/>
      </c>
      <c r="AV447" s="399" t="str">
        <f t="shared" si="510"/>
        <v/>
      </c>
      <c r="AW447" s="399" t="str">
        <f t="shared" si="511"/>
        <v/>
      </c>
      <c r="AX447" s="399" t="str">
        <f t="shared" si="512"/>
        <v/>
      </c>
      <c r="AY447" s="399" t="str">
        <f t="shared" si="513"/>
        <v/>
      </c>
      <c r="AZ447" s="399" t="str">
        <f t="shared" si="578"/>
        <v/>
      </c>
      <c r="BA447" s="399" t="str">
        <f t="shared" si="578"/>
        <v/>
      </c>
      <c r="BB447" s="399" t="str">
        <f t="shared" si="578"/>
        <v/>
      </c>
      <c r="BC447" s="399" t="str">
        <f t="shared" si="578"/>
        <v/>
      </c>
      <c r="BD447" s="403" t="str">
        <f t="shared" si="578"/>
        <v/>
      </c>
      <c r="BE447" s="393">
        <f t="shared" si="514"/>
        <v>0</v>
      </c>
      <c r="BG447" s="399">
        <f t="shared" si="515"/>
        <v>0</v>
      </c>
      <c r="BH447" s="399">
        <f t="shared" si="516"/>
        <v>0</v>
      </c>
      <c r="BI447" s="412">
        <f t="shared" si="517"/>
        <v>0</v>
      </c>
      <c r="BJ447" s="413">
        <f t="shared" si="502"/>
        <v>0</v>
      </c>
      <c r="BK447" s="398" t="str">
        <f t="shared" si="503"/>
        <v>0</v>
      </c>
      <c r="BL447" s="398" t="str">
        <f t="shared" si="504"/>
        <v>0</v>
      </c>
      <c r="BM447" s="412">
        <f t="shared" si="518"/>
        <v>0</v>
      </c>
      <c r="BN447" s="412" t="str">
        <f t="shared" si="519"/>
        <v>0m0</v>
      </c>
      <c r="BO447" s="399">
        <f t="shared" si="520"/>
        <v>0</v>
      </c>
      <c r="BP447" s="399">
        <f t="shared" si="521"/>
        <v>0</v>
      </c>
      <c r="BQ447" s="412">
        <f t="shared" si="522"/>
        <v>0</v>
      </c>
      <c r="BR447" s="413">
        <f t="shared" si="523"/>
        <v>0</v>
      </c>
      <c r="BS447" s="398" t="str">
        <f t="shared" si="524"/>
        <v>0</v>
      </c>
      <c r="BT447" s="398" t="str">
        <f t="shared" si="525"/>
        <v>0</v>
      </c>
      <c r="BU447" s="412">
        <f t="shared" si="526"/>
        <v>0</v>
      </c>
      <c r="BV447" s="412" t="str">
        <f t="shared" si="527"/>
        <v>0m0</v>
      </c>
      <c r="BW447" s="399">
        <f t="shared" si="528"/>
        <v>0</v>
      </c>
      <c r="BX447" s="399">
        <f t="shared" si="529"/>
        <v>0</v>
      </c>
      <c r="BY447" s="412">
        <f t="shared" si="530"/>
        <v>0</v>
      </c>
      <c r="BZ447" s="413">
        <f t="shared" si="531"/>
        <v>0</v>
      </c>
      <c r="CA447" s="398" t="str">
        <f t="shared" si="532"/>
        <v>0</v>
      </c>
      <c r="CB447" s="398" t="str">
        <f t="shared" si="533"/>
        <v>0</v>
      </c>
      <c r="CC447" s="412">
        <f t="shared" si="534"/>
        <v>0</v>
      </c>
      <c r="CD447" s="412" t="str">
        <f t="shared" si="535"/>
        <v>0m0</v>
      </c>
      <c r="CE447" s="399">
        <f t="shared" si="536"/>
        <v>0</v>
      </c>
      <c r="CF447" s="399">
        <f t="shared" si="537"/>
        <v>0</v>
      </c>
      <c r="CG447" s="412">
        <f t="shared" si="538"/>
        <v>0</v>
      </c>
      <c r="CH447" s="413">
        <f t="shared" si="539"/>
        <v>0</v>
      </c>
      <c r="CI447" s="398" t="str">
        <f t="shared" si="540"/>
        <v>0</v>
      </c>
      <c r="CJ447" s="398" t="str">
        <f t="shared" si="541"/>
        <v>0</v>
      </c>
      <c r="CK447" s="412">
        <f t="shared" si="542"/>
        <v>0</v>
      </c>
      <c r="CL447" s="412" t="str">
        <f t="shared" si="543"/>
        <v>0m0</v>
      </c>
      <c r="CM447" s="399">
        <f t="shared" si="544"/>
        <v>0</v>
      </c>
      <c r="CN447" s="399">
        <f t="shared" si="545"/>
        <v>0</v>
      </c>
      <c r="CO447" s="412">
        <f t="shared" si="546"/>
        <v>0</v>
      </c>
      <c r="CP447" s="413">
        <f t="shared" si="547"/>
        <v>0</v>
      </c>
      <c r="CQ447" s="398" t="str">
        <f t="shared" si="548"/>
        <v>0</v>
      </c>
      <c r="CR447" s="398" t="str">
        <f t="shared" si="549"/>
        <v>0</v>
      </c>
      <c r="CS447" s="412">
        <f t="shared" si="550"/>
        <v>0</v>
      </c>
      <c r="CT447" s="412" t="str">
        <f t="shared" si="551"/>
        <v>0m0</v>
      </c>
      <c r="CU447" s="412">
        <f t="shared" si="552"/>
        <v>0</v>
      </c>
      <c r="CV447" s="412">
        <f t="shared" si="553"/>
        <v>0</v>
      </c>
      <c r="CW447" s="412">
        <f t="shared" si="554"/>
        <v>0</v>
      </c>
      <c r="CX447" s="412">
        <f t="shared" si="555"/>
        <v>0</v>
      </c>
      <c r="CY447" s="412">
        <f t="shared" si="556"/>
        <v>0</v>
      </c>
      <c r="CZ447" s="412" t="str">
        <f t="shared" si="557"/>
        <v/>
      </c>
      <c r="DA447" s="412" t="str">
        <f t="shared" si="558"/>
        <v/>
      </c>
      <c r="DB447" s="412" t="str">
        <f t="shared" si="559"/>
        <v/>
      </c>
      <c r="DC447" s="412" t="str">
        <f t="shared" si="560"/>
        <v/>
      </c>
      <c r="DD447" s="412" t="str">
        <f t="shared" si="561"/>
        <v/>
      </c>
      <c r="DE447" s="412"/>
      <c r="DF447" s="411"/>
      <c r="DG447" s="412" t="str">
        <f t="shared" si="562"/>
        <v/>
      </c>
      <c r="DH447" s="412" t="str">
        <f t="shared" si="563"/>
        <v/>
      </c>
      <c r="DI447" s="412">
        <f t="shared" si="564"/>
        <v>0</v>
      </c>
      <c r="DJ447" s="412" t="str">
        <f t="shared" si="565"/>
        <v/>
      </c>
      <c r="DK447" s="412" t="str">
        <f t="shared" si="566"/>
        <v/>
      </c>
      <c r="DL447" s="412" t="str">
        <f t="shared" si="567"/>
        <v/>
      </c>
      <c r="DM447" s="412" t="str">
        <f t="shared" si="568"/>
        <v/>
      </c>
      <c r="DN447" s="412" t="str">
        <f t="shared" si="569"/>
        <v/>
      </c>
      <c r="DO447" s="412" t="str">
        <f t="shared" si="570"/>
        <v/>
      </c>
    </row>
    <row r="448" spans="1:119" s="157" customFormat="1" ht="18" hidden="1" customHeight="1">
      <c r="A448" s="161" t="str">
        <f t="shared" si="579"/>
        <v/>
      </c>
      <c r="B448" s="158"/>
      <c r="C448" s="31" t="str">
        <f>IF(B448="","",VLOOKUP(B448,学連登録!$C$2:$G$3000,2,FALSE))</f>
        <v/>
      </c>
      <c r="D448" s="32" t="str">
        <f>IF(B448="","",VLOOKUP(B448,学連登録!$C$2:$G$3000,3,FALSE))</f>
        <v/>
      </c>
      <c r="E448" s="33" t="str">
        <f>IF(B448="","",VLOOKUP(B448,学連登録!$C$2:$G$3000,4,FALSE))</f>
        <v/>
      </c>
      <c r="F448" s="383" t="str">
        <f>IF(B448="","",VLOOKUP(B448,学連登録!$C$2:$I$3000,7,FALSE))</f>
        <v/>
      </c>
      <c r="G448" s="160"/>
      <c r="H448" s="905"/>
      <c r="I448" s="907"/>
      <c r="J448" s="160"/>
      <c r="K448" s="905"/>
      <c r="L448" s="906"/>
      <c r="M448" s="160"/>
      <c r="N448" s="819"/>
      <c r="O448" s="820"/>
      <c r="P448" s="159"/>
      <c r="Q448" s="905"/>
      <c r="R448" s="906"/>
      <c r="S448" s="159"/>
      <c r="T448" s="905"/>
      <c r="U448" s="906"/>
      <c r="V448" s="103" t="str">
        <f>IF(B448="","",VLOOKUP(B448,学連登録!$C$2:$H$3000,6,FALSE))</f>
        <v/>
      </c>
      <c r="Y448" s="118" t="str">
        <f t="shared" si="571"/>
        <v/>
      </c>
      <c r="Z448" s="97" t="str">
        <f>IF(G448="","",VLOOKUP(G448,種目名!$R$5:$T$104,3,0))</f>
        <v/>
      </c>
      <c r="AA448" s="99" t="str">
        <f>IF(J448="","",VLOOKUP(J448,種目名!$R$5:$T$104,3,0))</f>
        <v/>
      </c>
      <c r="AB448" s="119" t="str">
        <f>IF(M448="","",VLOOKUP(M448,種目名!$R$5:$T$104,3,0))</f>
        <v/>
      </c>
      <c r="AC448" s="119" t="str">
        <f>IF(P448="","",VLOOKUP(AF448,種目名!$R$5:$T$104,3,0))</f>
        <v/>
      </c>
      <c r="AD448" s="120" t="str">
        <f>IF(S448="","",VLOOKUP(AI448,種目名!$R$5:$T$104,3,0))</f>
        <v/>
      </c>
      <c r="AE448" s="117">
        <f t="shared" si="572"/>
        <v>0</v>
      </c>
      <c r="AF448" s="157" t="str">
        <f t="shared" si="573"/>
        <v/>
      </c>
      <c r="AG448" s="157" t="str">
        <f t="shared" si="574"/>
        <v/>
      </c>
      <c r="AH448" s="157">
        <f t="shared" si="575"/>
        <v>0</v>
      </c>
      <c r="AI448" s="157" t="str">
        <f t="shared" si="576"/>
        <v/>
      </c>
      <c r="AJ448" s="157" t="str">
        <f t="shared" si="577"/>
        <v/>
      </c>
      <c r="AK448" s="390"/>
      <c r="AL448" s="171">
        <f t="shared" si="505"/>
        <v>0</v>
      </c>
      <c r="AM448" s="399">
        <f t="shared" si="506"/>
        <v>0</v>
      </c>
      <c r="AN448" s="399">
        <f>COUNTIF($B$12:B448,B448)</f>
        <v>0</v>
      </c>
      <c r="AO448" s="399"/>
      <c r="AP448" s="399" t="str">
        <f t="shared" si="507"/>
        <v/>
      </c>
      <c r="AQ448" s="399" t="str">
        <f t="shared" si="507"/>
        <v/>
      </c>
      <c r="AR448" s="399" t="str">
        <f t="shared" si="507"/>
        <v/>
      </c>
      <c r="AS448" s="399" t="str">
        <f t="shared" si="507"/>
        <v/>
      </c>
      <c r="AT448" s="399">
        <f t="shared" si="508"/>
        <v>0</v>
      </c>
      <c r="AU448" s="399" t="str">
        <f t="shared" si="509"/>
        <v/>
      </c>
      <c r="AV448" s="399" t="str">
        <f t="shared" si="510"/>
        <v/>
      </c>
      <c r="AW448" s="399" t="str">
        <f t="shared" si="511"/>
        <v/>
      </c>
      <c r="AX448" s="399" t="str">
        <f t="shared" si="512"/>
        <v/>
      </c>
      <c r="AY448" s="399" t="str">
        <f t="shared" si="513"/>
        <v/>
      </c>
      <c r="AZ448" s="399" t="str">
        <f t="shared" si="578"/>
        <v/>
      </c>
      <c r="BA448" s="399" t="str">
        <f t="shared" si="578"/>
        <v/>
      </c>
      <c r="BB448" s="399" t="str">
        <f t="shared" si="578"/>
        <v/>
      </c>
      <c r="BC448" s="399" t="str">
        <f t="shared" si="578"/>
        <v/>
      </c>
      <c r="BD448" s="403" t="str">
        <f t="shared" si="578"/>
        <v/>
      </c>
      <c r="BE448" s="393">
        <f t="shared" si="514"/>
        <v>0</v>
      </c>
      <c r="BG448" s="399">
        <f t="shared" si="515"/>
        <v>0</v>
      </c>
      <c r="BH448" s="399">
        <f t="shared" si="516"/>
        <v>0</v>
      </c>
      <c r="BI448" s="412">
        <f t="shared" si="517"/>
        <v>0</v>
      </c>
      <c r="BJ448" s="413">
        <f t="shared" si="502"/>
        <v>0</v>
      </c>
      <c r="BK448" s="398" t="str">
        <f t="shared" si="503"/>
        <v>0</v>
      </c>
      <c r="BL448" s="398" t="str">
        <f t="shared" si="504"/>
        <v>0</v>
      </c>
      <c r="BM448" s="412">
        <f t="shared" si="518"/>
        <v>0</v>
      </c>
      <c r="BN448" s="412" t="str">
        <f t="shared" si="519"/>
        <v>0m0</v>
      </c>
      <c r="BO448" s="399">
        <f t="shared" si="520"/>
        <v>0</v>
      </c>
      <c r="BP448" s="399">
        <f t="shared" si="521"/>
        <v>0</v>
      </c>
      <c r="BQ448" s="412">
        <f t="shared" si="522"/>
        <v>0</v>
      </c>
      <c r="BR448" s="413">
        <f t="shared" si="523"/>
        <v>0</v>
      </c>
      <c r="BS448" s="398" t="str">
        <f t="shared" si="524"/>
        <v>0</v>
      </c>
      <c r="BT448" s="398" t="str">
        <f t="shared" si="525"/>
        <v>0</v>
      </c>
      <c r="BU448" s="412">
        <f t="shared" si="526"/>
        <v>0</v>
      </c>
      <c r="BV448" s="412" t="str">
        <f t="shared" si="527"/>
        <v>0m0</v>
      </c>
      <c r="BW448" s="399">
        <f t="shared" si="528"/>
        <v>0</v>
      </c>
      <c r="BX448" s="399">
        <f t="shared" si="529"/>
        <v>0</v>
      </c>
      <c r="BY448" s="412">
        <f t="shared" si="530"/>
        <v>0</v>
      </c>
      <c r="BZ448" s="413">
        <f t="shared" si="531"/>
        <v>0</v>
      </c>
      <c r="CA448" s="398" t="str">
        <f t="shared" si="532"/>
        <v>0</v>
      </c>
      <c r="CB448" s="398" t="str">
        <f t="shared" si="533"/>
        <v>0</v>
      </c>
      <c r="CC448" s="412">
        <f t="shared" si="534"/>
        <v>0</v>
      </c>
      <c r="CD448" s="412" t="str">
        <f t="shared" si="535"/>
        <v>0m0</v>
      </c>
      <c r="CE448" s="399">
        <f t="shared" si="536"/>
        <v>0</v>
      </c>
      <c r="CF448" s="399">
        <f t="shared" si="537"/>
        <v>0</v>
      </c>
      <c r="CG448" s="412">
        <f t="shared" si="538"/>
        <v>0</v>
      </c>
      <c r="CH448" s="413">
        <f t="shared" si="539"/>
        <v>0</v>
      </c>
      <c r="CI448" s="398" t="str">
        <f t="shared" si="540"/>
        <v>0</v>
      </c>
      <c r="CJ448" s="398" t="str">
        <f t="shared" si="541"/>
        <v>0</v>
      </c>
      <c r="CK448" s="412">
        <f t="shared" si="542"/>
        <v>0</v>
      </c>
      <c r="CL448" s="412" t="str">
        <f t="shared" si="543"/>
        <v>0m0</v>
      </c>
      <c r="CM448" s="399">
        <f t="shared" si="544"/>
        <v>0</v>
      </c>
      <c r="CN448" s="399">
        <f t="shared" si="545"/>
        <v>0</v>
      </c>
      <c r="CO448" s="412">
        <f t="shared" si="546"/>
        <v>0</v>
      </c>
      <c r="CP448" s="413">
        <f t="shared" si="547"/>
        <v>0</v>
      </c>
      <c r="CQ448" s="398" t="str">
        <f t="shared" si="548"/>
        <v>0</v>
      </c>
      <c r="CR448" s="398" t="str">
        <f t="shared" si="549"/>
        <v>0</v>
      </c>
      <c r="CS448" s="412">
        <f t="shared" si="550"/>
        <v>0</v>
      </c>
      <c r="CT448" s="412" t="str">
        <f t="shared" si="551"/>
        <v>0m0</v>
      </c>
      <c r="CU448" s="412">
        <f t="shared" si="552"/>
        <v>0</v>
      </c>
      <c r="CV448" s="412">
        <f t="shared" si="553"/>
        <v>0</v>
      </c>
      <c r="CW448" s="412">
        <f t="shared" si="554"/>
        <v>0</v>
      </c>
      <c r="CX448" s="412">
        <f t="shared" si="555"/>
        <v>0</v>
      </c>
      <c r="CY448" s="412">
        <f t="shared" si="556"/>
        <v>0</v>
      </c>
      <c r="CZ448" s="412" t="str">
        <f t="shared" si="557"/>
        <v/>
      </c>
      <c r="DA448" s="412" t="str">
        <f t="shared" si="558"/>
        <v/>
      </c>
      <c r="DB448" s="412" t="str">
        <f t="shared" si="559"/>
        <v/>
      </c>
      <c r="DC448" s="412" t="str">
        <f t="shared" si="560"/>
        <v/>
      </c>
      <c r="DD448" s="412" t="str">
        <f t="shared" si="561"/>
        <v/>
      </c>
      <c r="DE448" s="412"/>
      <c r="DF448" s="411"/>
      <c r="DG448" s="412" t="str">
        <f t="shared" si="562"/>
        <v/>
      </c>
      <c r="DH448" s="412" t="str">
        <f t="shared" si="563"/>
        <v/>
      </c>
      <c r="DI448" s="412">
        <f t="shared" si="564"/>
        <v>0</v>
      </c>
      <c r="DJ448" s="412" t="str">
        <f t="shared" si="565"/>
        <v/>
      </c>
      <c r="DK448" s="412" t="str">
        <f t="shared" si="566"/>
        <v/>
      </c>
      <c r="DL448" s="412" t="str">
        <f t="shared" si="567"/>
        <v/>
      </c>
      <c r="DM448" s="412" t="str">
        <f t="shared" si="568"/>
        <v/>
      </c>
      <c r="DN448" s="412" t="str">
        <f t="shared" si="569"/>
        <v/>
      </c>
      <c r="DO448" s="412" t="str">
        <f t="shared" si="570"/>
        <v/>
      </c>
    </row>
    <row r="449" spans="1:119" s="157" customFormat="1" ht="18" hidden="1" customHeight="1">
      <c r="A449" s="161" t="str">
        <f t="shared" si="579"/>
        <v/>
      </c>
      <c r="B449" s="158"/>
      <c r="C449" s="31" t="str">
        <f>IF(B449="","",VLOOKUP(B449,学連登録!$C$2:$G$3000,2,FALSE))</f>
        <v/>
      </c>
      <c r="D449" s="32" t="str">
        <f>IF(B449="","",VLOOKUP(B449,学連登録!$C$2:$G$3000,3,FALSE))</f>
        <v/>
      </c>
      <c r="E449" s="33" t="str">
        <f>IF(B449="","",VLOOKUP(B449,学連登録!$C$2:$G$3000,4,FALSE))</f>
        <v/>
      </c>
      <c r="F449" s="383" t="str">
        <f>IF(B449="","",VLOOKUP(B449,学連登録!$C$2:$I$3000,7,FALSE))</f>
        <v/>
      </c>
      <c r="G449" s="160"/>
      <c r="H449" s="905"/>
      <c r="I449" s="907"/>
      <c r="J449" s="160"/>
      <c r="K449" s="905"/>
      <c r="L449" s="906"/>
      <c r="M449" s="160"/>
      <c r="N449" s="819"/>
      <c r="O449" s="820"/>
      <c r="P449" s="159"/>
      <c r="Q449" s="905"/>
      <c r="R449" s="906"/>
      <c r="S449" s="159"/>
      <c r="T449" s="905"/>
      <c r="U449" s="906"/>
      <c r="V449" s="103" t="str">
        <f>IF(B449="","",VLOOKUP(B449,学連登録!$C$2:$H$3000,6,FALSE))</f>
        <v/>
      </c>
      <c r="Y449" s="118" t="str">
        <f t="shared" si="571"/>
        <v/>
      </c>
      <c r="Z449" s="97" t="str">
        <f>IF(G449="","",VLOOKUP(G449,種目名!$R$5:$T$104,3,0))</f>
        <v/>
      </c>
      <c r="AA449" s="99" t="str">
        <f>IF(J449="","",VLOOKUP(J449,種目名!$R$5:$T$104,3,0))</f>
        <v/>
      </c>
      <c r="AB449" s="119" t="str">
        <f>IF(M449="","",VLOOKUP(M449,種目名!$R$5:$T$104,3,0))</f>
        <v/>
      </c>
      <c r="AC449" s="119" t="str">
        <f>IF(P449="","",VLOOKUP(AF449,種目名!$R$5:$T$104,3,0))</f>
        <v/>
      </c>
      <c r="AD449" s="120" t="str">
        <f>IF(S449="","",VLOOKUP(AI449,種目名!$R$5:$T$104,3,0))</f>
        <v/>
      </c>
      <c r="AE449" s="117">
        <f t="shared" si="572"/>
        <v>0</v>
      </c>
      <c r="AF449" s="157" t="str">
        <f t="shared" si="573"/>
        <v/>
      </c>
      <c r="AG449" s="157" t="str">
        <f t="shared" si="574"/>
        <v/>
      </c>
      <c r="AH449" s="157">
        <f t="shared" si="575"/>
        <v>0</v>
      </c>
      <c r="AI449" s="157" t="str">
        <f t="shared" si="576"/>
        <v/>
      </c>
      <c r="AJ449" s="157" t="str">
        <f t="shared" si="577"/>
        <v/>
      </c>
      <c r="AK449" s="390"/>
      <c r="AL449" s="171">
        <f t="shared" si="505"/>
        <v>0</v>
      </c>
      <c r="AM449" s="399">
        <f t="shared" si="506"/>
        <v>0</v>
      </c>
      <c r="AN449" s="399">
        <f>COUNTIF($B$12:B449,B449)</f>
        <v>0</v>
      </c>
      <c r="AO449" s="399"/>
      <c r="AP449" s="399" t="str">
        <f t="shared" si="507"/>
        <v/>
      </c>
      <c r="AQ449" s="399" t="str">
        <f t="shared" si="507"/>
        <v/>
      </c>
      <c r="AR449" s="399" t="str">
        <f t="shared" si="507"/>
        <v/>
      </c>
      <c r="AS449" s="399" t="str">
        <f t="shared" si="507"/>
        <v/>
      </c>
      <c r="AT449" s="399">
        <f t="shared" si="508"/>
        <v>0</v>
      </c>
      <c r="AU449" s="399" t="str">
        <f t="shared" si="509"/>
        <v/>
      </c>
      <c r="AV449" s="399" t="str">
        <f t="shared" si="510"/>
        <v/>
      </c>
      <c r="AW449" s="399" t="str">
        <f t="shared" si="511"/>
        <v/>
      </c>
      <c r="AX449" s="399" t="str">
        <f t="shared" si="512"/>
        <v/>
      </c>
      <c r="AY449" s="399" t="str">
        <f t="shared" si="513"/>
        <v/>
      </c>
      <c r="AZ449" s="399" t="str">
        <f t="shared" si="578"/>
        <v/>
      </c>
      <c r="BA449" s="399" t="str">
        <f t="shared" si="578"/>
        <v/>
      </c>
      <c r="BB449" s="399" t="str">
        <f t="shared" si="578"/>
        <v/>
      </c>
      <c r="BC449" s="399" t="str">
        <f t="shared" si="578"/>
        <v/>
      </c>
      <c r="BD449" s="403" t="str">
        <f t="shared" si="578"/>
        <v/>
      </c>
      <c r="BE449" s="393">
        <f t="shared" si="514"/>
        <v>0</v>
      </c>
      <c r="BG449" s="399">
        <f t="shared" si="515"/>
        <v>0</v>
      </c>
      <c r="BH449" s="399">
        <f t="shared" si="516"/>
        <v>0</v>
      </c>
      <c r="BI449" s="412">
        <f t="shared" si="517"/>
        <v>0</v>
      </c>
      <c r="BJ449" s="413">
        <f t="shared" si="502"/>
        <v>0</v>
      </c>
      <c r="BK449" s="398" t="str">
        <f t="shared" si="503"/>
        <v>0</v>
      </c>
      <c r="BL449" s="398" t="str">
        <f t="shared" si="504"/>
        <v>0</v>
      </c>
      <c r="BM449" s="412">
        <f t="shared" si="518"/>
        <v>0</v>
      </c>
      <c r="BN449" s="412" t="str">
        <f t="shared" si="519"/>
        <v>0m0</v>
      </c>
      <c r="BO449" s="399">
        <f t="shared" si="520"/>
        <v>0</v>
      </c>
      <c r="BP449" s="399">
        <f t="shared" si="521"/>
        <v>0</v>
      </c>
      <c r="BQ449" s="412">
        <f t="shared" si="522"/>
        <v>0</v>
      </c>
      <c r="BR449" s="413">
        <f t="shared" si="523"/>
        <v>0</v>
      </c>
      <c r="BS449" s="398" t="str">
        <f t="shared" si="524"/>
        <v>0</v>
      </c>
      <c r="BT449" s="398" t="str">
        <f t="shared" si="525"/>
        <v>0</v>
      </c>
      <c r="BU449" s="412">
        <f t="shared" si="526"/>
        <v>0</v>
      </c>
      <c r="BV449" s="412" t="str">
        <f t="shared" si="527"/>
        <v>0m0</v>
      </c>
      <c r="BW449" s="399">
        <f t="shared" si="528"/>
        <v>0</v>
      </c>
      <c r="BX449" s="399">
        <f t="shared" si="529"/>
        <v>0</v>
      </c>
      <c r="BY449" s="412">
        <f t="shared" si="530"/>
        <v>0</v>
      </c>
      <c r="BZ449" s="413">
        <f t="shared" si="531"/>
        <v>0</v>
      </c>
      <c r="CA449" s="398" t="str">
        <f t="shared" si="532"/>
        <v>0</v>
      </c>
      <c r="CB449" s="398" t="str">
        <f t="shared" si="533"/>
        <v>0</v>
      </c>
      <c r="CC449" s="412">
        <f t="shared" si="534"/>
        <v>0</v>
      </c>
      <c r="CD449" s="412" t="str">
        <f t="shared" si="535"/>
        <v>0m0</v>
      </c>
      <c r="CE449" s="399">
        <f t="shared" si="536"/>
        <v>0</v>
      </c>
      <c r="CF449" s="399">
        <f t="shared" si="537"/>
        <v>0</v>
      </c>
      <c r="CG449" s="412">
        <f t="shared" si="538"/>
        <v>0</v>
      </c>
      <c r="CH449" s="413">
        <f t="shared" si="539"/>
        <v>0</v>
      </c>
      <c r="CI449" s="398" t="str">
        <f t="shared" si="540"/>
        <v>0</v>
      </c>
      <c r="CJ449" s="398" t="str">
        <f t="shared" si="541"/>
        <v>0</v>
      </c>
      <c r="CK449" s="412">
        <f t="shared" si="542"/>
        <v>0</v>
      </c>
      <c r="CL449" s="412" t="str">
        <f t="shared" si="543"/>
        <v>0m0</v>
      </c>
      <c r="CM449" s="399">
        <f t="shared" si="544"/>
        <v>0</v>
      </c>
      <c r="CN449" s="399">
        <f t="shared" si="545"/>
        <v>0</v>
      </c>
      <c r="CO449" s="412">
        <f t="shared" si="546"/>
        <v>0</v>
      </c>
      <c r="CP449" s="413">
        <f t="shared" si="547"/>
        <v>0</v>
      </c>
      <c r="CQ449" s="398" t="str">
        <f t="shared" si="548"/>
        <v>0</v>
      </c>
      <c r="CR449" s="398" t="str">
        <f t="shared" si="549"/>
        <v>0</v>
      </c>
      <c r="CS449" s="412">
        <f t="shared" si="550"/>
        <v>0</v>
      </c>
      <c r="CT449" s="412" t="str">
        <f t="shared" si="551"/>
        <v>0m0</v>
      </c>
      <c r="CU449" s="412">
        <f t="shared" si="552"/>
        <v>0</v>
      </c>
      <c r="CV449" s="412">
        <f t="shared" si="553"/>
        <v>0</v>
      </c>
      <c r="CW449" s="412">
        <f t="shared" si="554"/>
        <v>0</v>
      </c>
      <c r="CX449" s="412">
        <f t="shared" si="555"/>
        <v>0</v>
      </c>
      <c r="CY449" s="412">
        <f t="shared" si="556"/>
        <v>0</v>
      </c>
      <c r="CZ449" s="412" t="str">
        <f t="shared" si="557"/>
        <v/>
      </c>
      <c r="DA449" s="412" t="str">
        <f t="shared" si="558"/>
        <v/>
      </c>
      <c r="DB449" s="412" t="str">
        <f t="shared" si="559"/>
        <v/>
      </c>
      <c r="DC449" s="412" t="str">
        <f t="shared" si="560"/>
        <v/>
      </c>
      <c r="DD449" s="412" t="str">
        <f t="shared" si="561"/>
        <v/>
      </c>
      <c r="DE449" s="412"/>
      <c r="DF449" s="411"/>
      <c r="DG449" s="412" t="str">
        <f t="shared" si="562"/>
        <v/>
      </c>
      <c r="DH449" s="412" t="str">
        <f t="shared" si="563"/>
        <v/>
      </c>
      <c r="DI449" s="412">
        <f t="shared" si="564"/>
        <v>0</v>
      </c>
      <c r="DJ449" s="412" t="str">
        <f t="shared" si="565"/>
        <v/>
      </c>
      <c r="DK449" s="412" t="str">
        <f t="shared" si="566"/>
        <v/>
      </c>
      <c r="DL449" s="412" t="str">
        <f t="shared" si="567"/>
        <v/>
      </c>
      <c r="DM449" s="412" t="str">
        <f t="shared" si="568"/>
        <v/>
      </c>
      <c r="DN449" s="412" t="str">
        <f t="shared" si="569"/>
        <v/>
      </c>
      <c r="DO449" s="412" t="str">
        <f t="shared" si="570"/>
        <v/>
      </c>
    </row>
    <row r="450" spans="1:119" s="157" customFormat="1" ht="18" hidden="1" customHeight="1">
      <c r="A450" s="161" t="str">
        <f t="shared" si="579"/>
        <v/>
      </c>
      <c r="B450" s="158"/>
      <c r="C450" s="31" t="str">
        <f>IF(B450="","",VLOOKUP(B450,学連登録!$C$2:$G$3000,2,FALSE))</f>
        <v/>
      </c>
      <c r="D450" s="32" t="str">
        <f>IF(B450="","",VLOOKUP(B450,学連登録!$C$2:$G$3000,3,FALSE))</f>
        <v/>
      </c>
      <c r="E450" s="33" t="str">
        <f>IF(B450="","",VLOOKUP(B450,学連登録!$C$2:$G$3000,4,FALSE))</f>
        <v/>
      </c>
      <c r="F450" s="383" t="str">
        <f>IF(B450="","",VLOOKUP(B450,学連登録!$C$2:$I$3000,7,FALSE))</f>
        <v/>
      </c>
      <c r="G450" s="160"/>
      <c r="H450" s="905"/>
      <c r="I450" s="907"/>
      <c r="J450" s="160"/>
      <c r="K450" s="905"/>
      <c r="L450" s="906"/>
      <c r="M450" s="160"/>
      <c r="N450" s="819"/>
      <c r="O450" s="820"/>
      <c r="P450" s="159"/>
      <c r="Q450" s="905"/>
      <c r="R450" s="906"/>
      <c r="S450" s="159"/>
      <c r="T450" s="905"/>
      <c r="U450" s="906"/>
      <c r="V450" s="103" t="str">
        <f>IF(B450="","",VLOOKUP(B450,学連登録!$C$2:$H$3000,6,FALSE))</f>
        <v/>
      </c>
      <c r="Y450" s="118" t="str">
        <f t="shared" si="571"/>
        <v/>
      </c>
      <c r="Z450" s="97" t="str">
        <f>IF(G450="","",VLOOKUP(G450,種目名!$R$5:$T$104,3,0))</f>
        <v/>
      </c>
      <c r="AA450" s="99" t="str">
        <f>IF(J450="","",VLOOKUP(J450,種目名!$R$5:$T$104,3,0))</f>
        <v/>
      </c>
      <c r="AB450" s="119" t="str">
        <f>IF(M450="","",VLOOKUP(M450,種目名!$R$5:$T$104,3,0))</f>
        <v/>
      </c>
      <c r="AC450" s="119" t="str">
        <f>IF(P450="","",VLOOKUP(AF450,種目名!$R$5:$T$104,3,0))</f>
        <v/>
      </c>
      <c r="AD450" s="120" t="str">
        <f>IF(S450="","",VLOOKUP(AI450,種目名!$R$5:$T$104,3,0))</f>
        <v/>
      </c>
      <c r="AE450" s="117">
        <f t="shared" si="572"/>
        <v>0</v>
      </c>
      <c r="AF450" s="157" t="str">
        <f t="shared" si="573"/>
        <v/>
      </c>
      <c r="AG450" s="157" t="str">
        <f t="shared" si="574"/>
        <v/>
      </c>
      <c r="AH450" s="157">
        <f t="shared" si="575"/>
        <v>0</v>
      </c>
      <c r="AI450" s="157" t="str">
        <f t="shared" si="576"/>
        <v/>
      </c>
      <c r="AJ450" s="157" t="str">
        <f t="shared" si="577"/>
        <v/>
      </c>
      <c r="AK450" s="390"/>
      <c r="AL450" s="171">
        <f t="shared" si="505"/>
        <v>0</v>
      </c>
      <c r="AM450" s="399">
        <f t="shared" si="506"/>
        <v>0</v>
      </c>
      <c r="AN450" s="399">
        <f>COUNTIF($B$12:B450,B450)</f>
        <v>0</v>
      </c>
      <c r="AO450" s="399"/>
      <c r="AP450" s="399" t="str">
        <f t="shared" si="507"/>
        <v/>
      </c>
      <c r="AQ450" s="399" t="str">
        <f t="shared" si="507"/>
        <v/>
      </c>
      <c r="AR450" s="399" t="str">
        <f t="shared" si="507"/>
        <v/>
      </c>
      <c r="AS450" s="399" t="str">
        <f t="shared" si="507"/>
        <v/>
      </c>
      <c r="AT450" s="399">
        <f t="shared" si="508"/>
        <v>0</v>
      </c>
      <c r="AU450" s="399" t="str">
        <f t="shared" si="509"/>
        <v/>
      </c>
      <c r="AV450" s="399" t="str">
        <f t="shared" si="510"/>
        <v/>
      </c>
      <c r="AW450" s="399" t="str">
        <f t="shared" si="511"/>
        <v/>
      </c>
      <c r="AX450" s="399" t="str">
        <f t="shared" si="512"/>
        <v/>
      </c>
      <c r="AY450" s="399" t="str">
        <f t="shared" si="513"/>
        <v/>
      </c>
      <c r="AZ450" s="399" t="str">
        <f t="shared" si="578"/>
        <v/>
      </c>
      <c r="BA450" s="399" t="str">
        <f t="shared" si="578"/>
        <v/>
      </c>
      <c r="BB450" s="399" t="str">
        <f t="shared" si="578"/>
        <v/>
      </c>
      <c r="BC450" s="399" t="str">
        <f t="shared" si="578"/>
        <v/>
      </c>
      <c r="BD450" s="403" t="str">
        <f t="shared" si="578"/>
        <v/>
      </c>
      <c r="BE450" s="393">
        <f t="shared" si="514"/>
        <v>0</v>
      </c>
      <c r="BG450" s="399">
        <f t="shared" si="515"/>
        <v>0</v>
      </c>
      <c r="BH450" s="399">
        <f t="shared" si="516"/>
        <v>0</v>
      </c>
      <c r="BI450" s="412">
        <f t="shared" si="517"/>
        <v>0</v>
      </c>
      <c r="BJ450" s="413">
        <f t="shared" si="502"/>
        <v>0</v>
      </c>
      <c r="BK450" s="398" t="str">
        <f t="shared" si="503"/>
        <v>0</v>
      </c>
      <c r="BL450" s="398" t="str">
        <f t="shared" si="504"/>
        <v>0</v>
      </c>
      <c r="BM450" s="412">
        <f t="shared" si="518"/>
        <v>0</v>
      </c>
      <c r="BN450" s="412" t="str">
        <f t="shared" si="519"/>
        <v>0m0</v>
      </c>
      <c r="BO450" s="399">
        <f t="shared" si="520"/>
        <v>0</v>
      </c>
      <c r="BP450" s="399">
        <f t="shared" si="521"/>
        <v>0</v>
      </c>
      <c r="BQ450" s="412">
        <f t="shared" si="522"/>
        <v>0</v>
      </c>
      <c r="BR450" s="413">
        <f t="shared" si="523"/>
        <v>0</v>
      </c>
      <c r="BS450" s="398" t="str">
        <f t="shared" si="524"/>
        <v>0</v>
      </c>
      <c r="BT450" s="398" t="str">
        <f t="shared" si="525"/>
        <v>0</v>
      </c>
      <c r="BU450" s="412">
        <f t="shared" si="526"/>
        <v>0</v>
      </c>
      <c r="BV450" s="412" t="str">
        <f t="shared" si="527"/>
        <v>0m0</v>
      </c>
      <c r="BW450" s="399">
        <f t="shared" si="528"/>
        <v>0</v>
      </c>
      <c r="BX450" s="399">
        <f t="shared" si="529"/>
        <v>0</v>
      </c>
      <c r="BY450" s="412">
        <f t="shared" si="530"/>
        <v>0</v>
      </c>
      <c r="BZ450" s="413">
        <f t="shared" si="531"/>
        <v>0</v>
      </c>
      <c r="CA450" s="398" t="str">
        <f t="shared" si="532"/>
        <v>0</v>
      </c>
      <c r="CB450" s="398" t="str">
        <f t="shared" si="533"/>
        <v>0</v>
      </c>
      <c r="CC450" s="412">
        <f t="shared" si="534"/>
        <v>0</v>
      </c>
      <c r="CD450" s="412" t="str">
        <f t="shared" si="535"/>
        <v>0m0</v>
      </c>
      <c r="CE450" s="399">
        <f t="shared" si="536"/>
        <v>0</v>
      </c>
      <c r="CF450" s="399">
        <f t="shared" si="537"/>
        <v>0</v>
      </c>
      <c r="CG450" s="412">
        <f t="shared" si="538"/>
        <v>0</v>
      </c>
      <c r="CH450" s="413">
        <f t="shared" si="539"/>
        <v>0</v>
      </c>
      <c r="CI450" s="398" t="str">
        <f t="shared" si="540"/>
        <v>0</v>
      </c>
      <c r="CJ450" s="398" t="str">
        <f t="shared" si="541"/>
        <v>0</v>
      </c>
      <c r="CK450" s="412">
        <f t="shared" si="542"/>
        <v>0</v>
      </c>
      <c r="CL450" s="412" t="str">
        <f t="shared" si="543"/>
        <v>0m0</v>
      </c>
      <c r="CM450" s="399">
        <f t="shared" si="544"/>
        <v>0</v>
      </c>
      <c r="CN450" s="399">
        <f t="shared" si="545"/>
        <v>0</v>
      </c>
      <c r="CO450" s="412">
        <f t="shared" si="546"/>
        <v>0</v>
      </c>
      <c r="CP450" s="413">
        <f t="shared" si="547"/>
        <v>0</v>
      </c>
      <c r="CQ450" s="398" t="str">
        <f t="shared" si="548"/>
        <v>0</v>
      </c>
      <c r="CR450" s="398" t="str">
        <f t="shared" si="549"/>
        <v>0</v>
      </c>
      <c r="CS450" s="412">
        <f t="shared" si="550"/>
        <v>0</v>
      </c>
      <c r="CT450" s="412" t="str">
        <f t="shared" si="551"/>
        <v>0m0</v>
      </c>
      <c r="CU450" s="412">
        <f t="shared" si="552"/>
        <v>0</v>
      </c>
      <c r="CV450" s="412">
        <f t="shared" si="553"/>
        <v>0</v>
      </c>
      <c r="CW450" s="412">
        <f t="shared" si="554"/>
        <v>0</v>
      </c>
      <c r="CX450" s="412">
        <f t="shared" si="555"/>
        <v>0</v>
      </c>
      <c r="CY450" s="412">
        <f t="shared" si="556"/>
        <v>0</v>
      </c>
      <c r="CZ450" s="412" t="str">
        <f t="shared" si="557"/>
        <v/>
      </c>
      <c r="DA450" s="412" t="str">
        <f t="shared" si="558"/>
        <v/>
      </c>
      <c r="DB450" s="412" t="str">
        <f t="shared" si="559"/>
        <v/>
      </c>
      <c r="DC450" s="412" t="str">
        <f t="shared" si="560"/>
        <v/>
      </c>
      <c r="DD450" s="412" t="str">
        <f t="shared" si="561"/>
        <v/>
      </c>
      <c r="DE450" s="412"/>
      <c r="DF450" s="411"/>
      <c r="DG450" s="412" t="str">
        <f t="shared" si="562"/>
        <v/>
      </c>
      <c r="DH450" s="412" t="str">
        <f t="shared" si="563"/>
        <v/>
      </c>
      <c r="DI450" s="412">
        <f t="shared" si="564"/>
        <v>0</v>
      </c>
      <c r="DJ450" s="412" t="str">
        <f t="shared" si="565"/>
        <v/>
      </c>
      <c r="DK450" s="412" t="str">
        <f t="shared" si="566"/>
        <v/>
      </c>
      <c r="DL450" s="412" t="str">
        <f t="shared" si="567"/>
        <v/>
      </c>
      <c r="DM450" s="412" t="str">
        <f t="shared" si="568"/>
        <v/>
      </c>
      <c r="DN450" s="412" t="str">
        <f t="shared" si="569"/>
        <v/>
      </c>
      <c r="DO450" s="412" t="str">
        <f t="shared" si="570"/>
        <v/>
      </c>
    </row>
    <row r="451" spans="1:119" s="157" customFormat="1" ht="18" hidden="1" customHeight="1">
      <c r="A451" s="161" t="str">
        <f t="shared" si="579"/>
        <v/>
      </c>
      <c r="B451" s="158"/>
      <c r="C451" s="31" t="str">
        <f>IF(B451="","",VLOOKUP(B451,学連登録!$C$2:$G$3000,2,FALSE))</f>
        <v/>
      </c>
      <c r="D451" s="32" t="str">
        <f>IF(B451="","",VLOOKUP(B451,学連登録!$C$2:$G$3000,3,FALSE))</f>
        <v/>
      </c>
      <c r="E451" s="33" t="str">
        <f>IF(B451="","",VLOOKUP(B451,学連登録!$C$2:$G$3000,4,FALSE))</f>
        <v/>
      </c>
      <c r="F451" s="383" t="str">
        <f>IF(B451="","",VLOOKUP(B451,学連登録!$C$2:$I$3000,7,FALSE))</f>
        <v/>
      </c>
      <c r="G451" s="160"/>
      <c r="H451" s="905"/>
      <c r="I451" s="907"/>
      <c r="J451" s="160"/>
      <c r="K451" s="905"/>
      <c r="L451" s="906"/>
      <c r="M451" s="160"/>
      <c r="N451" s="819"/>
      <c r="O451" s="820"/>
      <c r="P451" s="159"/>
      <c r="Q451" s="905"/>
      <c r="R451" s="906"/>
      <c r="S451" s="159"/>
      <c r="T451" s="905"/>
      <c r="U451" s="906"/>
      <c r="V451" s="103" t="str">
        <f>IF(B451="","",VLOOKUP(B451,学連登録!$C$2:$H$3000,6,FALSE))</f>
        <v/>
      </c>
      <c r="Y451" s="118" t="str">
        <f t="shared" si="571"/>
        <v/>
      </c>
      <c r="Z451" s="97" t="str">
        <f>IF(G451="","",VLOOKUP(G451,種目名!$R$5:$T$104,3,0))</f>
        <v/>
      </c>
      <c r="AA451" s="99" t="str">
        <f>IF(J451="","",VLOOKUP(J451,種目名!$R$5:$T$104,3,0))</f>
        <v/>
      </c>
      <c r="AB451" s="119" t="str">
        <f>IF(M451="","",VLOOKUP(M451,種目名!$R$5:$T$104,3,0))</f>
        <v/>
      </c>
      <c r="AC451" s="119" t="str">
        <f>IF(P451="","",VLOOKUP(AF451,種目名!$R$5:$T$104,3,0))</f>
        <v/>
      </c>
      <c r="AD451" s="120" t="str">
        <f>IF(S451="","",VLOOKUP(AI451,種目名!$R$5:$T$104,3,0))</f>
        <v/>
      </c>
      <c r="AE451" s="117">
        <f t="shared" si="572"/>
        <v>0</v>
      </c>
      <c r="AF451" s="157" t="str">
        <f t="shared" si="573"/>
        <v/>
      </c>
      <c r="AG451" s="157" t="str">
        <f t="shared" si="574"/>
        <v/>
      </c>
      <c r="AH451" s="157">
        <f t="shared" si="575"/>
        <v>0</v>
      </c>
      <c r="AI451" s="157" t="str">
        <f t="shared" si="576"/>
        <v/>
      </c>
      <c r="AJ451" s="157" t="str">
        <f t="shared" si="577"/>
        <v/>
      </c>
      <c r="AK451" s="390"/>
      <c r="AL451" s="171">
        <f t="shared" si="505"/>
        <v>0</v>
      </c>
      <c r="AM451" s="399">
        <f t="shared" si="506"/>
        <v>0</v>
      </c>
      <c r="AN451" s="399">
        <f>COUNTIF($B$12:B451,B451)</f>
        <v>0</v>
      </c>
      <c r="AO451" s="399"/>
      <c r="AP451" s="399" t="str">
        <f t="shared" si="507"/>
        <v/>
      </c>
      <c r="AQ451" s="399" t="str">
        <f t="shared" si="507"/>
        <v/>
      </c>
      <c r="AR451" s="399" t="str">
        <f t="shared" si="507"/>
        <v/>
      </c>
      <c r="AS451" s="399" t="str">
        <f t="shared" si="507"/>
        <v/>
      </c>
      <c r="AT451" s="399">
        <f t="shared" si="508"/>
        <v>0</v>
      </c>
      <c r="AU451" s="399" t="str">
        <f t="shared" si="509"/>
        <v/>
      </c>
      <c r="AV451" s="399" t="str">
        <f t="shared" si="510"/>
        <v/>
      </c>
      <c r="AW451" s="399" t="str">
        <f t="shared" si="511"/>
        <v/>
      </c>
      <c r="AX451" s="399" t="str">
        <f t="shared" si="512"/>
        <v/>
      </c>
      <c r="AY451" s="399" t="str">
        <f t="shared" si="513"/>
        <v/>
      </c>
      <c r="AZ451" s="399" t="str">
        <f t="shared" si="578"/>
        <v/>
      </c>
      <c r="BA451" s="399" t="str">
        <f t="shared" si="578"/>
        <v/>
      </c>
      <c r="BB451" s="399" t="str">
        <f t="shared" si="578"/>
        <v/>
      </c>
      <c r="BC451" s="399" t="str">
        <f t="shared" si="578"/>
        <v/>
      </c>
      <c r="BD451" s="403" t="str">
        <f t="shared" si="578"/>
        <v/>
      </c>
      <c r="BE451" s="393">
        <f t="shared" si="514"/>
        <v>0</v>
      </c>
      <c r="BG451" s="399">
        <f t="shared" si="515"/>
        <v>0</v>
      </c>
      <c r="BH451" s="399">
        <f t="shared" si="516"/>
        <v>0</v>
      </c>
      <c r="BI451" s="412">
        <f t="shared" si="517"/>
        <v>0</v>
      </c>
      <c r="BJ451" s="413">
        <f t="shared" si="502"/>
        <v>0</v>
      </c>
      <c r="BK451" s="398" t="str">
        <f t="shared" si="503"/>
        <v>0</v>
      </c>
      <c r="BL451" s="398" t="str">
        <f t="shared" si="504"/>
        <v>0</v>
      </c>
      <c r="BM451" s="412">
        <f t="shared" si="518"/>
        <v>0</v>
      </c>
      <c r="BN451" s="412" t="str">
        <f t="shared" si="519"/>
        <v>0m0</v>
      </c>
      <c r="BO451" s="399">
        <f t="shared" si="520"/>
        <v>0</v>
      </c>
      <c r="BP451" s="399">
        <f t="shared" si="521"/>
        <v>0</v>
      </c>
      <c r="BQ451" s="412">
        <f t="shared" si="522"/>
        <v>0</v>
      </c>
      <c r="BR451" s="413">
        <f t="shared" si="523"/>
        <v>0</v>
      </c>
      <c r="BS451" s="398" t="str">
        <f t="shared" si="524"/>
        <v>0</v>
      </c>
      <c r="BT451" s="398" t="str">
        <f t="shared" si="525"/>
        <v>0</v>
      </c>
      <c r="BU451" s="412">
        <f t="shared" si="526"/>
        <v>0</v>
      </c>
      <c r="BV451" s="412" t="str">
        <f t="shared" si="527"/>
        <v>0m0</v>
      </c>
      <c r="BW451" s="399">
        <f t="shared" si="528"/>
        <v>0</v>
      </c>
      <c r="BX451" s="399">
        <f t="shared" si="529"/>
        <v>0</v>
      </c>
      <c r="BY451" s="412">
        <f t="shared" si="530"/>
        <v>0</v>
      </c>
      <c r="BZ451" s="413">
        <f t="shared" si="531"/>
        <v>0</v>
      </c>
      <c r="CA451" s="398" t="str">
        <f t="shared" si="532"/>
        <v>0</v>
      </c>
      <c r="CB451" s="398" t="str">
        <f t="shared" si="533"/>
        <v>0</v>
      </c>
      <c r="CC451" s="412">
        <f t="shared" si="534"/>
        <v>0</v>
      </c>
      <c r="CD451" s="412" t="str">
        <f t="shared" si="535"/>
        <v>0m0</v>
      </c>
      <c r="CE451" s="399">
        <f t="shared" si="536"/>
        <v>0</v>
      </c>
      <c r="CF451" s="399">
        <f t="shared" si="537"/>
        <v>0</v>
      </c>
      <c r="CG451" s="412">
        <f t="shared" si="538"/>
        <v>0</v>
      </c>
      <c r="CH451" s="413">
        <f t="shared" si="539"/>
        <v>0</v>
      </c>
      <c r="CI451" s="398" t="str">
        <f t="shared" si="540"/>
        <v>0</v>
      </c>
      <c r="CJ451" s="398" t="str">
        <f t="shared" si="541"/>
        <v>0</v>
      </c>
      <c r="CK451" s="412">
        <f t="shared" si="542"/>
        <v>0</v>
      </c>
      <c r="CL451" s="412" t="str">
        <f t="shared" si="543"/>
        <v>0m0</v>
      </c>
      <c r="CM451" s="399">
        <f t="shared" si="544"/>
        <v>0</v>
      </c>
      <c r="CN451" s="399">
        <f t="shared" si="545"/>
        <v>0</v>
      </c>
      <c r="CO451" s="412">
        <f t="shared" si="546"/>
        <v>0</v>
      </c>
      <c r="CP451" s="413">
        <f t="shared" si="547"/>
        <v>0</v>
      </c>
      <c r="CQ451" s="398" t="str">
        <f t="shared" si="548"/>
        <v>0</v>
      </c>
      <c r="CR451" s="398" t="str">
        <f t="shared" si="549"/>
        <v>0</v>
      </c>
      <c r="CS451" s="412">
        <f t="shared" si="550"/>
        <v>0</v>
      </c>
      <c r="CT451" s="412" t="str">
        <f t="shared" si="551"/>
        <v>0m0</v>
      </c>
      <c r="CU451" s="412">
        <f t="shared" si="552"/>
        <v>0</v>
      </c>
      <c r="CV451" s="412">
        <f t="shared" si="553"/>
        <v>0</v>
      </c>
      <c r="CW451" s="412">
        <f t="shared" si="554"/>
        <v>0</v>
      </c>
      <c r="CX451" s="412">
        <f t="shared" si="555"/>
        <v>0</v>
      </c>
      <c r="CY451" s="412">
        <f t="shared" si="556"/>
        <v>0</v>
      </c>
      <c r="CZ451" s="412" t="str">
        <f t="shared" si="557"/>
        <v/>
      </c>
      <c r="DA451" s="412" t="str">
        <f t="shared" si="558"/>
        <v/>
      </c>
      <c r="DB451" s="412" t="str">
        <f t="shared" si="559"/>
        <v/>
      </c>
      <c r="DC451" s="412" t="str">
        <f t="shared" si="560"/>
        <v/>
      </c>
      <c r="DD451" s="412" t="str">
        <f t="shared" si="561"/>
        <v/>
      </c>
      <c r="DE451" s="412"/>
      <c r="DF451" s="411"/>
      <c r="DG451" s="412" t="str">
        <f t="shared" si="562"/>
        <v/>
      </c>
      <c r="DH451" s="412" t="str">
        <f t="shared" si="563"/>
        <v/>
      </c>
      <c r="DI451" s="412">
        <f t="shared" si="564"/>
        <v>0</v>
      </c>
      <c r="DJ451" s="412" t="str">
        <f t="shared" si="565"/>
        <v/>
      </c>
      <c r="DK451" s="412" t="str">
        <f t="shared" si="566"/>
        <v/>
      </c>
      <c r="DL451" s="412" t="str">
        <f t="shared" si="567"/>
        <v/>
      </c>
      <c r="DM451" s="412" t="str">
        <f t="shared" si="568"/>
        <v/>
      </c>
      <c r="DN451" s="412" t="str">
        <f t="shared" si="569"/>
        <v/>
      </c>
      <c r="DO451" s="412" t="str">
        <f t="shared" si="570"/>
        <v/>
      </c>
    </row>
    <row r="452" spans="1:119" s="157" customFormat="1" ht="18" hidden="1" customHeight="1">
      <c r="A452" s="161" t="str">
        <f t="shared" si="579"/>
        <v/>
      </c>
      <c r="B452" s="158"/>
      <c r="C452" s="31" t="str">
        <f>IF(B452="","",VLOOKUP(B452,学連登録!$C$2:$G$3000,2,FALSE))</f>
        <v/>
      </c>
      <c r="D452" s="32" t="str">
        <f>IF(B452="","",VLOOKUP(B452,学連登録!$C$2:$G$3000,3,FALSE))</f>
        <v/>
      </c>
      <c r="E452" s="33" t="str">
        <f>IF(B452="","",VLOOKUP(B452,学連登録!$C$2:$G$3000,4,FALSE))</f>
        <v/>
      </c>
      <c r="F452" s="383" t="str">
        <f>IF(B452="","",VLOOKUP(B452,学連登録!$C$2:$I$3000,7,FALSE))</f>
        <v/>
      </c>
      <c r="G452" s="160"/>
      <c r="H452" s="905"/>
      <c r="I452" s="907"/>
      <c r="J452" s="160"/>
      <c r="K452" s="905"/>
      <c r="L452" s="906"/>
      <c r="M452" s="160"/>
      <c r="N452" s="819"/>
      <c r="O452" s="820"/>
      <c r="P452" s="159"/>
      <c r="Q452" s="905"/>
      <c r="R452" s="906"/>
      <c r="S452" s="159"/>
      <c r="T452" s="905"/>
      <c r="U452" s="906"/>
      <c r="V452" s="103" t="str">
        <f>IF(B452="","",VLOOKUP(B452,学連登録!$C$2:$H$3000,6,FALSE))</f>
        <v/>
      </c>
      <c r="Y452" s="118" t="str">
        <f t="shared" si="571"/>
        <v/>
      </c>
      <c r="Z452" s="97" t="str">
        <f>IF(G452="","",VLOOKUP(G452,種目名!$R$5:$T$104,3,0))</f>
        <v/>
      </c>
      <c r="AA452" s="99" t="str">
        <f>IF(J452="","",VLOOKUP(J452,種目名!$R$5:$T$104,3,0))</f>
        <v/>
      </c>
      <c r="AB452" s="119" t="str">
        <f>IF(M452="","",VLOOKUP(M452,種目名!$R$5:$T$104,3,0))</f>
        <v/>
      </c>
      <c r="AC452" s="119" t="str">
        <f>IF(P452="","",VLOOKUP(AF452,種目名!$R$5:$T$104,3,0))</f>
        <v/>
      </c>
      <c r="AD452" s="120" t="str">
        <f>IF(S452="","",VLOOKUP(AI452,種目名!$R$5:$T$104,3,0))</f>
        <v/>
      </c>
      <c r="AE452" s="117">
        <f t="shared" si="572"/>
        <v>0</v>
      </c>
      <c r="AF452" s="157" t="str">
        <f t="shared" si="573"/>
        <v/>
      </c>
      <c r="AG452" s="157" t="str">
        <f t="shared" si="574"/>
        <v/>
      </c>
      <c r="AH452" s="157">
        <f t="shared" si="575"/>
        <v>0</v>
      </c>
      <c r="AI452" s="157" t="str">
        <f t="shared" si="576"/>
        <v/>
      </c>
      <c r="AJ452" s="157" t="str">
        <f t="shared" si="577"/>
        <v/>
      </c>
      <c r="AK452" s="390"/>
      <c r="AL452" s="171">
        <f t="shared" si="505"/>
        <v>0</v>
      </c>
      <c r="AM452" s="399">
        <f t="shared" si="506"/>
        <v>0</v>
      </c>
      <c r="AN452" s="399">
        <f>COUNTIF($B$12:B452,B452)</f>
        <v>0</v>
      </c>
      <c r="AO452" s="399"/>
      <c r="AP452" s="399" t="str">
        <f t="shared" si="507"/>
        <v/>
      </c>
      <c r="AQ452" s="399" t="str">
        <f t="shared" si="507"/>
        <v/>
      </c>
      <c r="AR452" s="399" t="str">
        <f t="shared" si="507"/>
        <v/>
      </c>
      <c r="AS452" s="399" t="str">
        <f t="shared" si="507"/>
        <v/>
      </c>
      <c r="AT452" s="399">
        <f t="shared" si="508"/>
        <v>0</v>
      </c>
      <c r="AU452" s="399" t="str">
        <f t="shared" si="509"/>
        <v/>
      </c>
      <c r="AV452" s="399" t="str">
        <f t="shared" si="510"/>
        <v/>
      </c>
      <c r="AW452" s="399" t="str">
        <f t="shared" si="511"/>
        <v/>
      </c>
      <c r="AX452" s="399" t="str">
        <f t="shared" si="512"/>
        <v/>
      </c>
      <c r="AY452" s="399" t="str">
        <f t="shared" si="513"/>
        <v/>
      </c>
      <c r="AZ452" s="399" t="str">
        <f t="shared" si="578"/>
        <v/>
      </c>
      <c r="BA452" s="399" t="str">
        <f t="shared" si="578"/>
        <v/>
      </c>
      <c r="BB452" s="399" t="str">
        <f t="shared" si="578"/>
        <v/>
      </c>
      <c r="BC452" s="399" t="str">
        <f t="shared" si="578"/>
        <v/>
      </c>
      <c r="BD452" s="403" t="str">
        <f t="shared" si="578"/>
        <v/>
      </c>
      <c r="BE452" s="393">
        <f t="shared" si="514"/>
        <v>0</v>
      </c>
      <c r="BG452" s="399">
        <f t="shared" si="515"/>
        <v>0</v>
      </c>
      <c r="BH452" s="399">
        <f t="shared" si="516"/>
        <v>0</v>
      </c>
      <c r="BI452" s="412">
        <f t="shared" si="517"/>
        <v>0</v>
      </c>
      <c r="BJ452" s="413">
        <f t="shared" si="502"/>
        <v>0</v>
      </c>
      <c r="BK452" s="398" t="str">
        <f t="shared" si="503"/>
        <v>0</v>
      </c>
      <c r="BL452" s="398" t="str">
        <f t="shared" si="504"/>
        <v>0</v>
      </c>
      <c r="BM452" s="412">
        <f t="shared" si="518"/>
        <v>0</v>
      </c>
      <c r="BN452" s="412" t="str">
        <f t="shared" si="519"/>
        <v>0m0</v>
      </c>
      <c r="BO452" s="399">
        <f t="shared" si="520"/>
        <v>0</v>
      </c>
      <c r="BP452" s="399">
        <f t="shared" si="521"/>
        <v>0</v>
      </c>
      <c r="BQ452" s="412">
        <f t="shared" si="522"/>
        <v>0</v>
      </c>
      <c r="BR452" s="413">
        <f t="shared" si="523"/>
        <v>0</v>
      </c>
      <c r="BS452" s="398" t="str">
        <f t="shared" si="524"/>
        <v>0</v>
      </c>
      <c r="BT452" s="398" t="str">
        <f t="shared" si="525"/>
        <v>0</v>
      </c>
      <c r="BU452" s="412">
        <f t="shared" si="526"/>
        <v>0</v>
      </c>
      <c r="BV452" s="412" t="str">
        <f t="shared" si="527"/>
        <v>0m0</v>
      </c>
      <c r="BW452" s="399">
        <f t="shared" si="528"/>
        <v>0</v>
      </c>
      <c r="BX452" s="399">
        <f t="shared" si="529"/>
        <v>0</v>
      </c>
      <c r="BY452" s="412">
        <f t="shared" si="530"/>
        <v>0</v>
      </c>
      <c r="BZ452" s="413">
        <f t="shared" si="531"/>
        <v>0</v>
      </c>
      <c r="CA452" s="398" t="str">
        <f t="shared" si="532"/>
        <v>0</v>
      </c>
      <c r="CB452" s="398" t="str">
        <f t="shared" si="533"/>
        <v>0</v>
      </c>
      <c r="CC452" s="412">
        <f t="shared" si="534"/>
        <v>0</v>
      </c>
      <c r="CD452" s="412" t="str">
        <f t="shared" si="535"/>
        <v>0m0</v>
      </c>
      <c r="CE452" s="399">
        <f t="shared" si="536"/>
        <v>0</v>
      </c>
      <c r="CF452" s="399">
        <f t="shared" si="537"/>
        <v>0</v>
      </c>
      <c r="CG452" s="412">
        <f t="shared" si="538"/>
        <v>0</v>
      </c>
      <c r="CH452" s="413">
        <f t="shared" si="539"/>
        <v>0</v>
      </c>
      <c r="CI452" s="398" t="str">
        <f t="shared" si="540"/>
        <v>0</v>
      </c>
      <c r="CJ452" s="398" t="str">
        <f t="shared" si="541"/>
        <v>0</v>
      </c>
      <c r="CK452" s="412">
        <f t="shared" si="542"/>
        <v>0</v>
      </c>
      <c r="CL452" s="412" t="str">
        <f t="shared" si="543"/>
        <v>0m0</v>
      </c>
      <c r="CM452" s="399">
        <f t="shared" si="544"/>
        <v>0</v>
      </c>
      <c r="CN452" s="399">
        <f t="shared" si="545"/>
        <v>0</v>
      </c>
      <c r="CO452" s="412">
        <f t="shared" si="546"/>
        <v>0</v>
      </c>
      <c r="CP452" s="413">
        <f t="shared" si="547"/>
        <v>0</v>
      </c>
      <c r="CQ452" s="398" t="str">
        <f t="shared" si="548"/>
        <v>0</v>
      </c>
      <c r="CR452" s="398" t="str">
        <f t="shared" si="549"/>
        <v>0</v>
      </c>
      <c r="CS452" s="412">
        <f t="shared" si="550"/>
        <v>0</v>
      </c>
      <c r="CT452" s="412" t="str">
        <f t="shared" si="551"/>
        <v>0m0</v>
      </c>
      <c r="CU452" s="412">
        <f t="shared" si="552"/>
        <v>0</v>
      </c>
      <c r="CV452" s="412">
        <f t="shared" si="553"/>
        <v>0</v>
      </c>
      <c r="CW452" s="412">
        <f t="shared" si="554"/>
        <v>0</v>
      </c>
      <c r="CX452" s="412">
        <f t="shared" si="555"/>
        <v>0</v>
      </c>
      <c r="CY452" s="412">
        <f t="shared" si="556"/>
        <v>0</v>
      </c>
      <c r="CZ452" s="412" t="str">
        <f t="shared" si="557"/>
        <v/>
      </c>
      <c r="DA452" s="412" t="str">
        <f t="shared" si="558"/>
        <v/>
      </c>
      <c r="DB452" s="412" t="str">
        <f t="shared" si="559"/>
        <v/>
      </c>
      <c r="DC452" s="412" t="str">
        <f t="shared" si="560"/>
        <v/>
      </c>
      <c r="DD452" s="412" t="str">
        <f t="shared" si="561"/>
        <v/>
      </c>
      <c r="DE452" s="412"/>
      <c r="DF452" s="411"/>
      <c r="DG452" s="412" t="str">
        <f t="shared" si="562"/>
        <v/>
      </c>
      <c r="DH452" s="412" t="str">
        <f t="shared" si="563"/>
        <v/>
      </c>
      <c r="DI452" s="412">
        <f t="shared" si="564"/>
        <v>0</v>
      </c>
      <c r="DJ452" s="412" t="str">
        <f t="shared" si="565"/>
        <v/>
      </c>
      <c r="DK452" s="412" t="str">
        <f t="shared" si="566"/>
        <v/>
      </c>
      <c r="DL452" s="412" t="str">
        <f t="shared" si="567"/>
        <v/>
      </c>
      <c r="DM452" s="412" t="str">
        <f t="shared" si="568"/>
        <v/>
      </c>
      <c r="DN452" s="412" t="str">
        <f t="shared" si="569"/>
        <v/>
      </c>
      <c r="DO452" s="412" t="str">
        <f t="shared" si="570"/>
        <v/>
      </c>
    </row>
    <row r="453" spans="1:119" s="157" customFormat="1" ht="18" hidden="1" customHeight="1">
      <c r="A453" s="161" t="str">
        <f t="shared" si="579"/>
        <v/>
      </c>
      <c r="B453" s="158"/>
      <c r="C453" s="31" t="str">
        <f>IF(B453="","",VLOOKUP(B453,学連登録!$C$2:$G$3000,2,FALSE))</f>
        <v/>
      </c>
      <c r="D453" s="32" t="str">
        <f>IF(B453="","",VLOOKUP(B453,学連登録!$C$2:$G$3000,3,FALSE))</f>
        <v/>
      </c>
      <c r="E453" s="33" t="str">
        <f>IF(B453="","",VLOOKUP(B453,学連登録!$C$2:$G$3000,4,FALSE))</f>
        <v/>
      </c>
      <c r="F453" s="383" t="str">
        <f>IF(B453="","",VLOOKUP(B453,学連登録!$C$2:$I$3000,7,FALSE))</f>
        <v/>
      </c>
      <c r="G453" s="160"/>
      <c r="H453" s="905"/>
      <c r="I453" s="907"/>
      <c r="J453" s="160"/>
      <c r="K453" s="905"/>
      <c r="L453" s="906"/>
      <c r="M453" s="160"/>
      <c r="N453" s="819"/>
      <c r="O453" s="820"/>
      <c r="P453" s="159"/>
      <c r="Q453" s="905"/>
      <c r="R453" s="906"/>
      <c r="S453" s="159"/>
      <c r="T453" s="905"/>
      <c r="U453" s="906"/>
      <c r="V453" s="103" t="str">
        <f>IF(B453="","",VLOOKUP(B453,学連登録!$C$2:$H$3000,6,FALSE))</f>
        <v/>
      </c>
      <c r="Y453" s="118" t="str">
        <f t="shared" si="571"/>
        <v/>
      </c>
      <c r="Z453" s="97" t="str">
        <f>IF(G453="","",VLOOKUP(G453,種目名!$R$5:$T$104,3,0))</f>
        <v/>
      </c>
      <c r="AA453" s="99" t="str">
        <f>IF(J453="","",VLOOKUP(J453,種目名!$R$5:$T$104,3,0))</f>
        <v/>
      </c>
      <c r="AB453" s="119" t="str">
        <f>IF(M453="","",VLOOKUP(M453,種目名!$R$5:$T$104,3,0))</f>
        <v/>
      </c>
      <c r="AC453" s="119" t="str">
        <f>IF(P453="","",VLOOKUP(AF453,種目名!$R$5:$T$104,3,0))</f>
        <v/>
      </c>
      <c r="AD453" s="120" t="str">
        <f>IF(S453="","",VLOOKUP(AI453,種目名!$R$5:$T$104,3,0))</f>
        <v/>
      </c>
      <c r="AE453" s="117">
        <f t="shared" si="572"/>
        <v>0</v>
      </c>
      <c r="AF453" s="157" t="str">
        <f t="shared" si="573"/>
        <v/>
      </c>
      <c r="AG453" s="157" t="str">
        <f t="shared" si="574"/>
        <v/>
      </c>
      <c r="AH453" s="157">
        <f t="shared" si="575"/>
        <v>0</v>
      </c>
      <c r="AI453" s="157" t="str">
        <f t="shared" si="576"/>
        <v/>
      </c>
      <c r="AJ453" s="157" t="str">
        <f t="shared" si="577"/>
        <v/>
      </c>
      <c r="AK453" s="390"/>
      <c r="AL453" s="171">
        <f t="shared" si="505"/>
        <v>0</v>
      </c>
      <c r="AM453" s="399">
        <f t="shared" si="506"/>
        <v>0</v>
      </c>
      <c r="AN453" s="399">
        <f>COUNTIF($B$12:B453,B453)</f>
        <v>0</v>
      </c>
      <c r="AO453" s="399"/>
      <c r="AP453" s="399" t="str">
        <f t="shared" si="507"/>
        <v/>
      </c>
      <c r="AQ453" s="399" t="str">
        <f t="shared" si="507"/>
        <v/>
      </c>
      <c r="AR453" s="399" t="str">
        <f t="shared" si="507"/>
        <v/>
      </c>
      <c r="AS453" s="399" t="str">
        <f t="shared" si="507"/>
        <v/>
      </c>
      <c r="AT453" s="399">
        <f t="shared" si="508"/>
        <v>0</v>
      </c>
      <c r="AU453" s="399" t="str">
        <f t="shared" si="509"/>
        <v/>
      </c>
      <c r="AV453" s="399" t="str">
        <f t="shared" si="510"/>
        <v/>
      </c>
      <c r="AW453" s="399" t="str">
        <f t="shared" si="511"/>
        <v/>
      </c>
      <c r="AX453" s="399" t="str">
        <f t="shared" si="512"/>
        <v/>
      </c>
      <c r="AY453" s="399" t="str">
        <f t="shared" si="513"/>
        <v/>
      </c>
      <c r="AZ453" s="399" t="str">
        <f t="shared" si="578"/>
        <v/>
      </c>
      <c r="BA453" s="399" t="str">
        <f t="shared" si="578"/>
        <v/>
      </c>
      <c r="BB453" s="399" t="str">
        <f t="shared" si="578"/>
        <v/>
      </c>
      <c r="BC453" s="399" t="str">
        <f t="shared" si="578"/>
        <v/>
      </c>
      <c r="BD453" s="403" t="str">
        <f t="shared" si="578"/>
        <v/>
      </c>
      <c r="BE453" s="393">
        <f t="shared" si="514"/>
        <v>0</v>
      </c>
      <c r="BG453" s="399">
        <f t="shared" si="515"/>
        <v>0</v>
      </c>
      <c r="BH453" s="399">
        <f t="shared" si="516"/>
        <v>0</v>
      </c>
      <c r="BI453" s="412">
        <f t="shared" si="517"/>
        <v>0</v>
      </c>
      <c r="BJ453" s="413">
        <f t="shared" si="502"/>
        <v>0</v>
      </c>
      <c r="BK453" s="398" t="str">
        <f t="shared" si="503"/>
        <v>0</v>
      </c>
      <c r="BL453" s="398" t="str">
        <f t="shared" si="504"/>
        <v>0</v>
      </c>
      <c r="BM453" s="412">
        <f t="shared" si="518"/>
        <v>0</v>
      </c>
      <c r="BN453" s="412" t="str">
        <f t="shared" si="519"/>
        <v>0m0</v>
      </c>
      <c r="BO453" s="399">
        <f t="shared" si="520"/>
        <v>0</v>
      </c>
      <c r="BP453" s="399">
        <f t="shared" si="521"/>
        <v>0</v>
      </c>
      <c r="BQ453" s="412">
        <f t="shared" si="522"/>
        <v>0</v>
      </c>
      <c r="BR453" s="413">
        <f t="shared" si="523"/>
        <v>0</v>
      </c>
      <c r="BS453" s="398" t="str">
        <f t="shared" si="524"/>
        <v>0</v>
      </c>
      <c r="BT453" s="398" t="str">
        <f t="shared" si="525"/>
        <v>0</v>
      </c>
      <c r="BU453" s="412">
        <f t="shared" si="526"/>
        <v>0</v>
      </c>
      <c r="BV453" s="412" t="str">
        <f t="shared" si="527"/>
        <v>0m0</v>
      </c>
      <c r="BW453" s="399">
        <f t="shared" si="528"/>
        <v>0</v>
      </c>
      <c r="BX453" s="399">
        <f t="shared" si="529"/>
        <v>0</v>
      </c>
      <c r="BY453" s="412">
        <f t="shared" si="530"/>
        <v>0</v>
      </c>
      <c r="BZ453" s="413">
        <f t="shared" si="531"/>
        <v>0</v>
      </c>
      <c r="CA453" s="398" t="str">
        <f t="shared" si="532"/>
        <v>0</v>
      </c>
      <c r="CB453" s="398" t="str">
        <f t="shared" si="533"/>
        <v>0</v>
      </c>
      <c r="CC453" s="412">
        <f t="shared" si="534"/>
        <v>0</v>
      </c>
      <c r="CD453" s="412" t="str">
        <f t="shared" si="535"/>
        <v>0m0</v>
      </c>
      <c r="CE453" s="399">
        <f t="shared" si="536"/>
        <v>0</v>
      </c>
      <c r="CF453" s="399">
        <f t="shared" si="537"/>
        <v>0</v>
      </c>
      <c r="CG453" s="412">
        <f t="shared" si="538"/>
        <v>0</v>
      </c>
      <c r="CH453" s="413">
        <f t="shared" si="539"/>
        <v>0</v>
      </c>
      <c r="CI453" s="398" t="str">
        <f t="shared" si="540"/>
        <v>0</v>
      </c>
      <c r="CJ453" s="398" t="str">
        <f t="shared" si="541"/>
        <v>0</v>
      </c>
      <c r="CK453" s="412">
        <f t="shared" si="542"/>
        <v>0</v>
      </c>
      <c r="CL453" s="412" t="str">
        <f t="shared" si="543"/>
        <v>0m0</v>
      </c>
      <c r="CM453" s="399">
        <f t="shared" si="544"/>
        <v>0</v>
      </c>
      <c r="CN453" s="399">
        <f t="shared" si="545"/>
        <v>0</v>
      </c>
      <c r="CO453" s="412">
        <f t="shared" si="546"/>
        <v>0</v>
      </c>
      <c r="CP453" s="413">
        <f t="shared" si="547"/>
        <v>0</v>
      </c>
      <c r="CQ453" s="398" t="str">
        <f t="shared" si="548"/>
        <v>0</v>
      </c>
      <c r="CR453" s="398" t="str">
        <f t="shared" si="549"/>
        <v>0</v>
      </c>
      <c r="CS453" s="412">
        <f t="shared" si="550"/>
        <v>0</v>
      </c>
      <c r="CT453" s="412" t="str">
        <f t="shared" si="551"/>
        <v>0m0</v>
      </c>
      <c r="CU453" s="412">
        <f t="shared" si="552"/>
        <v>0</v>
      </c>
      <c r="CV453" s="412">
        <f t="shared" si="553"/>
        <v>0</v>
      </c>
      <c r="CW453" s="412">
        <f t="shared" si="554"/>
        <v>0</v>
      </c>
      <c r="CX453" s="412">
        <f t="shared" si="555"/>
        <v>0</v>
      </c>
      <c r="CY453" s="412">
        <f t="shared" si="556"/>
        <v>0</v>
      </c>
      <c r="CZ453" s="412" t="str">
        <f t="shared" si="557"/>
        <v/>
      </c>
      <c r="DA453" s="412" t="str">
        <f t="shared" si="558"/>
        <v/>
      </c>
      <c r="DB453" s="412" t="str">
        <f t="shared" si="559"/>
        <v/>
      </c>
      <c r="DC453" s="412" t="str">
        <f t="shared" si="560"/>
        <v/>
      </c>
      <c r="DD453" s="412" t="str">
        <f t="shared" si="561"/>
        <v/>
      </c>
      <c r="DE453" s="412"/>
      <c r="DF453" s="411"/>
      <c r="DG453" s="412" t="str">
        <f t="shared" si="562"/>
        <v/>
      </c>
      <c r="DH453" s="412" t="str">
        <f t="shared" si="563"/>
        <v/>
      </c>
      <c r="DI453" s="412">
        <f t="shared" si="564"/>
        <v>0</v>
      </c>
      <c r="DJ453" s="412" t="str">
        <f t="shared" si="565"/>
        <v/>
      </c>
      <c r="DK453" s="412" t="str">
        <f t="shared" si="566"/>
        <v/>
      </c>
      <c r="DL453" s="412" t="str">
        <f t="shared" si="567"/>
        <v/>
      </c>
      <c r="DM453" s="412" t="str">
        <f t="shared" si="568"/>
        <v/>
      </c>
      <c r="DN453" s="412" t="str">
        <f t="shared" si="569"/>
        <v/>
      </c>
      <c r="DO453" s="412" t="str">
        <f t="shared" si="570"/>
        <v/>
      </c>
    </row>
    <row r="454" spans="1:119" s="157" customFormat="1" ht="18" hidden="1" customHeight="1">
      <c r="A454" s="161" t="str">
        <f t="shared" si="579"/>
        <v/>
      </c>
      <c r="B454" s="158"/>
      <c r="C454" s="31" t="str">
        <f>IF(B454="","",VLOOKUP(B454,学連登録!$C$2:$G$3000,2,FALSE))</f>
        <v/>
      </c>
      <c r="D454" s="32" t="str">
        <f>IF(B454="","",VLOOKUP(B454,学連登録!$C$2:$G$3000,3,FALSE))</f>
        <v/>
      </c>
      <c r="E454" s="33" t="str">
        <f>IF(B454="","",VLOOKUP(B454,学連登録!$C$2:$G$3000,4,FALSE))</f>
        <v/>
      </c>
      <c r="F454" s="383" t="str">
        <f>IF(B454="","",VLOOKUP(B454,学連登録!$C$2:$I$3000,7,FALSE))</f>
        <v/>
      </c>
      <c r="G454" s="160"/>
      <c r="H454" s="905"/>
      <c r="I454" s="907"/>
      <c r="J454" s="160"/>
      <c r="K454" s="905"/>
      <c r="L454" s="906"/>
      <c r="M454" s="160"/>
      <c r="N454" s="819"/>
      <c r="O454" s="820"/>
      <c r="P454" s="159"/>
      <c r="Q454" s="905"/>
      <c r="R454" s="906"/>
      <c r="S454" s="159"/>
      <c r="T454" s="905"/>
      <c r="U454" s="906"/>
      <c r="V454" s="103" t="str">
        <f>IF(B454="","",VLOOKUP(B454,学連登録!$C$2:$H$3000,6,FALSE))</f>
        <v/>
      </c>
      <c r="Y454" s="118" t="str">
        <f t="shared" si="571"/>
        <v/>
      </c>
      <c r="Z454" s="97" t="str">
        <f>IF(G454="","",VLOOKUP(G454,種目名!$R$5:$T$104,3,0))</f>
        <v/>
      </c>
      <c r="AA454" s="99" t="str">
        <f>IF(J454="","",VLOOKUP(J454,種目名!$R$5:$T$104,3,0))</f>
        <v/>
      </c>
      <c r="AB454" s="119" t="str">
        <f>IF(M454="","",VLOOKUP(M454,種目名!$R$5:$T$104,3,0))</f>
        <v/>
      </c>
      <c r="AC454" s="119" t="str">
        <f>IF(P454="","",VLOOKUP(AF454,種目名!$R$5:$T$104,3,0))</f>
        <v/>
      </c>
      <c r="AD454" s="120" t="str">
        <f>IF(S454="","",VLOOKUP(AI454,種目名!$R$5:$T$104,3,0))</f>
        <v/>
      </c>
      <c r="AE454" s="117">
        <f t="shared" si="572"/>
        <v>0</v>
      </c>
      <c r="AF454" s="157" t="str">
        <f t="shared" si="573"/>
        <v/>
      </c>
      <c r="AG454" s="157" t="str">
        <f t="shared" si="574"/>
        <v/>
      </c>
      <c r="AH454" s="157">
        <f t="shared" si="575"/>
        <v>0</v>
      </c>
      <c r="AI454" s="157" t="str">
        <f t="shared" si="576"/>
        <v/>
      </c>
      <c r="AJ454" s="157" t="str">
        <f t="shared" si="577"/>
        <v/>
      </c>
      <c r="AK454" s="390"/>
      <c r="AL454" s="171">
        <f t="shared" si="505"/>
        <v>0</v>
      </c>
      <c r="AM454" s="399">
        <f t="shared" si="506"/>
        <v>0</v>
      </c>
      <c r="AN454" s="399">
        <f>COUNTIF($B$12:B454,B454)</f>
        <v>0</v>
      </c>
      <c r="AO454" s="399"/>
      <c r="AP454" s="399" t="str">
        <f t="shared" si="507"/>
        <v/>
      </c>
      <c r="AQ454" s="399" t="str">
        <f t="shared" si="507"/>
        <v/>
      </c>
      <c r="AR454" s="399" t="str">
        <f t="shared" si="507"/>
        <v/>
      </c>
      <c r="AS454" s="399" t="str">
        <f t="shared" si="507"/>
        <v/>
      </c>
      <c r="AT454" s="399">
        <f t="shared" si="508"/>
        <v>0</v>
      </c>
      <c r="AU454" s="399" t="str">
        <f t="shared" si="509"/>
        <v/>
      </c>
      <c r="AV454" s="399" t="str">
        <f t="shared" si="510"/>
        <v/>
      </c>
      <c r="AW454" s="399" t="str">
        <f t="shared" si="511"/>
        <v/>
      </c>
      <c r="AX454" s="399" t="str">
        <f t="shared" si="512"/>
        <v/>
      </c>
      <c r="AY454" s="399" t="str">
        <f t="shared" si="513"/>
        <v/>
      </c>
      <c r="AZ454" s="399" t="str">
        <f t="shared" si="578"/>
        <v/>
      </c>
      <c r="BA454" s="399" t="str">
        <f t="shared" si="578"/>
        <v/>
      </c>
      <c r="BB454" s="399" t="str">
        <f t="shared" si="578"/>
        <v/>
      </c>
      <c r="BC454" s="399" t="str">
        <f t="shared" si="578"/>
        <v/>
      </c>
      <c r="BD454" s="403" t="str">
        <f t="shared" si="578"/>
        <v/>
      </c>
      <c r="BE454" s="393">
        <f t="shared" si="514"/>
        <v>0</v>
      </c>
      <c r="BG454" s="399">
        <f t="shared" si="515"/>
        <v>0</v>
      </c>
      <c r="BH454" s="399">
        <f t="shared" si="516"/>
        <v>0</v>
      </c>
      <c r="BI454" s="412">
        <f t="shared" si="517"/>
        <v>0</v>
      </c>
      <c r="BJ454" s="413">
        <f t="shared" si="502"/>
        <v>0</v>
      </c>
      <c r="BK454" s="398" t="str">
        <f t="shared" si="503"/>
        <v>0</v>
      </c>
      <c r="BL454" s="398" t="str">
        <f t="shared" si="504"/>
        <v>0</v>
      </c>
      <c r="BM454" s="412">
        <f t="shared" si="518"/>
        <v>0</v>
      </c>
      <c r="BN454" s="412" t="str">
        <f t="shared" si="519"/>
        <v>0m0</v>
      </c>
      <c r="BO454" s="399">
        <f t="shared" si="520"/>
        <v>0</v>
      </c>
      <c r="BP454" s="399">
        <f t="shared" si="521"/>
        <v>0</v>
      </c>
      <c r="BQ454" s="412">
        <f t="shared" si="522"/>
        <v>0</v>
      </c>
      <c r="BR454" s="413">
        <f t="shared" si="523"/>
        <v>0</v>
      </c>
      <c r="BS454" s="398" t="str">
        <f t="shared" si="524"/>
        <v>0</v>
      </c>
      <c r="BT454" s="398" t="str">
        <f t="shared" si="525"/>
        <v>0</v>
      </c>
      <c r="BU454" s="412">
        <f t="shared" si="526"/>
        <v>0</v>
      </c>
      <c r="BV454" s="412" t="str">
        <f t="shared" si="527"/>
        <v>0m0</v>
      </c>
      <c r="BW454" s="399">
        <f t="shared" si="528"/>
        <v>0</v>
      </c>
      <c r="BX454" s="399">
        <f t="shared" si="529"/>
        <v>0</v>
      </c>
      <c r="BY454" s="412">
        <f t="shared" si="530"/>
        <v>0</v>
      </c>
      <c r="BZ454" s="413">
        <f t="shared" si="531"/>
        <v>0</v>
      </c>
      <c r="CA454" s="398" t="str">
        <f t="shared" si="532"/>
        <v>0</v>
      </c>
      <c r="CB454" s="398" t="str">
        <f t="shared" si="533"/>
        <v>0</v>
      </c>
      <c r="CC454" s="412">
        <f t="shared" si="534"/>
        <v>0</v>
      </c>
      <c r="CD454" s="412" t="str">
        <f t="shared" si="535"/>
        <v>0m0</v>
      </c>
      <c r="CE454" s="399">
        <f t="shared" si="536"/>
        <v>0</v>
      </c>
      <c r="CF454" s="399">
        <f t="shared" si="537"/>
        <v>0</v>
      </c>
      <c r="CG454" s="412">
        <f t="shared" si="538"/>
        <v>0</v>
      </c>
      <c r="CH454" s="413">
        <f t="shared" si="539"/>
        <v>0</v>
      </c>
      <c r="CI454" s="398" t="str">
        <f t="shared" si="540"/>
        <v>0</v>
      </c>
      <c r="CJ454" s="398" t="str">
        <f t="shared" si="541"/>
        <v>0</v>
      </c>
      <c r="CK454" s="412">
        <f t="shared" si="542"/>
        <v>0</v>
      </c>
      <c r="CL454" s="412" t="str">
        <f t="shared" si="543"/>
        <v>0m0</v>
      </c>
      <c r="CM454" s="399">
        <f t="shared" si="544"/>
        <v>0</v>
      </c>
      <c r="CN454" s="399">
        <f t="shared" si="545"/>
        <v>0</v>
      </c>
      <c r="CO454" s="412">
        <f t="shared" si="546"/>
        <v>0</v>
      </c>
      <c r="CP454" s="413">
        <f t="shared" si="547"/>
        <v>0</v>
      </c>
      <c r="CQ454" s="398" t="str">
        <f t="shared" si="548"/>
        <v>0</v>
      </c>
      <c r="CR454" s="398" t="str">
        <f t="shared" si="549"/>
        <v>0</v>
      </c>
      <c r="CS454" s="412">
        <f t="shared" si="550"/>
        <v>0</v>
      </c>
      <c r="CT454" s="412" t="str">
        <f t="shared" si="551"/>
        <v>0m0</v>
      </c>
      <c r="CU454" s="412">
        <f t="shared" si="552"/>
        <v>0</v>
      </c>
      <c r="CV454" s="412">
        <f t="shared" si="553"/>
        <v>0</v>
      </c>
      <c r="CW454" s="412">
        <f t="shared" si="554"/>
        <v>0</v>
      </c>
      <c r="CX454" s="412">
        <f t="shared" si="555"/>
        <v>0</v>
      </c>
      <c r="CY454" s="412">
        <f t="shared" si="556"/>
        <v>0</v>
      </c>
      <c r="CZ454" s="412" t="str">
        <f t="shared" si="557"/>
        <v/>
      </c>
      <c r="DA454" s="412" t="str">
        <f t="shared" si="558"/>
        <v/>
      </c>
      <c r="DB454" s="412" t="str">
        <f t="shared" si="559"/>
        <v/>
      </c>
      <c r="DC454" s="412" t="str">
        <f t="shared" si="560"/>
        <v/>
      </c>
      <c r="DD454" s="412" t="str">
        <f t="shared" si="561"/>
        <v/>
      </c>
      <c r="DE454" s="412"/>
      <c r="DF454" s="411"/>
      <c r="DG454" s="412" t="str">
        <f t="shared" si="562"/>
        <v/>
      </c>
      <c r="DH454" s="412" t="str">
        <f t="shared" si="563"/>
        <v/>
      </c>
      <c r="DI454" s="412">
        <f t="shared" si="564"/>
        <v>0</v>
      </c>
      <c r="DJ454" s="412" t="str">
        <f t="shared" si="565"/>
        <v/>
      </c>
      <c r="DK454" s="412" t="str">
        <f t="shared" si="566"/>
        <v/>
      </c>
      <c r="DL454" s="412" t="str">
        <f t="shared" si="567"/>
        <v/>
      </c>
      <c r="DM454" s="412" t="str">
        <f t="shared" si="568"/>
        <v/>
      </c>
      <c r="DN454" s="412" t="str">
        <f t="shared" si="569"/>
        <v/>
      </c>
      <c r="DO454" s="412" t="str">
        <f t="shared" si="570"/>
        <v/>
      </c>
    </row>
    <row r="455" spans="1:119" s="157" customFormat="1" ht="18" hidden="1" customHeight="1">
      <c r="A455" s="161" t="str">
        <f t="shared" si="579"/>
        <v/>
      </c>
      <c r="B455" s="158"/>
      <c r="C455" s="31" t="str">
        <f>IF(B455="","",VLOOKUP(B455,学連登録!$C$2:$G$3000,2,FALSE))</f>
        <v/>
      </c>
      <c r="D455" s="32" t="str">
        <f>IF(B455="","",VLOOKUP(B455,学連登録!$C$2:$G$3000,3,FALSE))</f>
        <v/>
      </c>
      <c r="E455" s="33" t="str">
        <f>IF(B455="","",VLOOKUP(B455,学連登録!$C$2:$G$3000,4,FALSE))</f>
        <v/>
      </c>
      <c r="F455" s="383" t="str">
        <f>IF(B455="","",VLOOKUP(B455,学連登録!$C$2:$I$3000,7,FALSE))</f>
        <v/>
      </c>
      <c r="G455" s="160"/>
      <c r="H455" s="905"/>
      <c r="I455" s="907"/>
      <c r="J455" s="160"/>
      <c r="K455" s="905"/>
      <c r="L455" s="906"/>
      <c r="M455" s="160"/>
      <c r="N455" s="819"/>
      <c r="O455" s="820"/>
      <c r="P455" s="159"/>
      <c r="Q455" s="905"/>
      <c r="R455" s="906"/>
      <c r="S455" s="159"/>
      <c r="T455" s="905"/>
      <c r="U455" s="906"/>
      <c r="V455" s="103" t="str">
        <f>IF(B455="","",VLOOKUP(B455,学連登録!$C$2:$H$3000,6,FALSE))</f>
        <v/>
      </c>
      <c r="Y455" s="118" t="str">
        <f t="shared" si="571"/>
        <v/>
      </c>
      <c r="Z455" s="97" t="str">
        <f>IF(G455="","",VLOOKUP(G455,種目名!$R$5:$T$104,3,0))</f>
        <v/>
      </c>
      <c r="AA455" s="99" t="str">
        <f>IF(J455="","",VLOOKUP(J455,種目名!$R$5:$T$104,3,0))</f>
        <v/>
      </c>
      <c r="AB455" s="119" t="str">
        <f>IF(M455="","",VLOOKUP(M455,種目名!$R$5:$T$104,3,0))</f>
        <v/>
      </c>
      <c r="AC455" s="119" t="str">
        <f>IF(P455="","",VLOOKUP(AF455,種目名!$R$5:$T$104,3,0))</f>
        <v/>
      </c>
      <c r="AD455" s="120" t="str">
        <f>IF(S455="","",VLOOKUP(AI455,種目名!$R$5:$T$104,3,0))</f>
        <v/>
      </c>
      <c r="AE455" s="117">
        <f t="shared" si="572"/>
        <v>0</v>
      </c>
      <c r="AF455" s="157" t="str">
        <f t="shared" si="573"/>
        <v/>
      </c>
      <c r="AG455" s="157" t="str">
        <f t="shared" si="574"/>
        <v/>
      </c>
      <c r="AH455" s="157">
        <f t="shared" si="575"/>
        <v>0</v>
      </c>
      <c r="AI455" s="157" t="str">
        <f t="shared" si="576"/>
        <v/>
      </c>
      <c r="AJ455" s="157" t="str">
        <f t="shared" si="577"/>
        <v/>
      </c>
      <c r="AK455" s="390"/>
      <c r="AL455" s="171">
        <f t="shared" si="505"/>
        <v>0</v>
      </c>
      <c r="AM455" s="399">
        <f t="shared" si="506"/>
        <v>0</v>
      </c>
      <c r="AN455" s="399">
        <f>COUNTIF($B$12:B455,B455)</f>
        <v>0</v>
      </c>
      <c r="AO455" s="399"/>
      <c r="AP455" s="399" t="str">
        <f t="shared" si="507"/>
        <v/>
      </c>
      <c r="AQ455" s="399" t="str">
        <f t="shared" si="507"/>
        <v/>
      </c>
      <c r="AR455" s="399" t="str">
        <f t="shared" si="507"/>
        <v/>
      </c>
      <c r="AS455" s="399" t="str">
        <f t="shared" si="507"/>
        <v/>
      </c>
      <c r="AT455" s="399">
        <f t="shared" si="508"/>
        <v>0</v>
      </c>
      <c r="AU455" s="399" t="str">
        <f t="shared" si="509"/>
        <v/>
      </c>
      <c r="AV455" s="399" t="str">
        <f t="shared" si="510"/>
        <v/>
      </c>
      <c r="AW455" s="399" t="str">
        <f t="shared" si="511"/>
        <v/>
      </c>
      <c r="AX455" s="399" t="str">
        <f t="shared" si="512"/>
        <v/>
      </c>
      <c r="AY455" s="399" t="str">
        <f t="shared" si="513"/>
        <v/>
      </c>
      <c r="AZ455" s="399" t="str">
        <f t="shared" si="578"/>
        <v/>
      </c>
      <c r="BA455" s="399" t="str">
        <f t="shared" si="578"/>
        <v/>
      </c>
      <c r="BB455" s="399" t="str">
        <f t="shared" si="578"/>
        <v/>
      </c>
      <c r="BC455" s="399" t="str">
        <f t="shared" si="578"/>
        <v/>
      </c>
      <c r="BD455" s="403" t="str">
        <f t="shared" si="578"/>
        <v/>
      </c>
      <c r="BE455" s="393">
        <f t="shared" si="514"/>
        <v>0</v>
      </c>
      <c r="BG455" s="399">
        <f t="shared" si="515"/>
        <v>0</v>
      </c>
      <c r="BH455" s="399">
        <f t="shared" si="516"/>
        <v>0</v>
      </c>
      <c r="BI455" s="412">
        <f t="shared" si="517"/>
        <v>0</v>
      </c>
      <c r="BJ455" s="413">
        <f t="shared" si="502"/>
        <v>0</v>
      </c>
      <c r="BK455" s="398" t="str">
        <f t="shared" si="503"/>
        <v>0</v>
      </c>
      <c r="BL455" s="398" t="str">
        <f t="shared" si="504"/>
        <v>0</v>
      </c>
      <c r="BM455" s="412">
        <f t="shared" si="518"/>
        <v>0</v>
      </c>
      <c r="BN455" s="412" t="str">
        <f t="shared" si="519"/>
        <v>0m0</v>
      </c>
      <c r="BO455" s="399">
        <f t="shared" si="520"/>
        <v>0</v>
      </c>
      <c r="BP455" s="399">
        <f t="shared" si="521"/>
        <v>0</v>
      </c>
      <c r="BQ455" s="412">
        <f t="shared" si="522"/>
        <v>0</v>
      </c>
      <c r="BR455" s="413">
        <f t="shared" si="523"/>
        <v>0</v>
      </c>
      <c r="BS455" s="398" t="str">
        <f t="shared" si="524"/>
        <v>0</v>
      </c>
      <c r="BT455" s="398" t="str">
        <f t="shared" si="525"/>
        <v>0</v>
      </c>
      <c r="BU455" s="412">
        <f t="shared" si="526"/>
        <v>0</v>
      </c>
      <c r="BV455" s="412" t="str">
        <f t="shared" si="527"/>
        <v>0m0</v>
      </c>
      <c r="BW455" s="399">
        <f t="shared" si="528"/>
        <v>0</v>
      </c>
      <c r="BX455" s="399">
        <f t="shared" si="529"/>
        <v>0</v>
      </c>
      <c r="BY455" s="412">
        <f t="shared" si="530"/>
        <v>0</v>
      </c>
      <c r="BZ455" s="413">
        <f t="shared" si="531"/>
        <v>0</v>
      </c>
      <c r="CA455" s="398" t="str">
        <f t="shared" si="532"/>
        <v>0</v>
      </c>
      <c r="CB455" s="398" t="str">
        <f t="shared" si="533"/>
        <v>0</v>
      </c>
      <c r="CC455" s="412">
        <f t="shared" si="534"/>
        <v>0</v>
      </c>
      <c r="CD455" s="412" t="str">
        <f t="shared" si="535"/>
        <v>0m0</v>
      </c>
      <c r="CE455" s="399">
        <f t="shared" si="536"/>
        <v>0</v>
      </c>
      <c r="CF455" s="399">
        <f t="shared" si="537"/>
        <v>0</v>
      </c>
      <c r="CG455" s="412">
        <f t="shared" si="538"/>
        <v>0</v>
      </c>
      <c r="CH455" s="413">
        <f t="shared" si="539"/>
        <v>0</v>
      </c>
      <c r="CI455" s="398" t="str">
        <f t="shared" si="540"/>
        <v>0</v>
      </c>
      <c r="CJ455" s="398" t="str">
        <f t="shared" si="541"/>
        <v>0</v>
      </c>
      <c r="CK455" s="412">
        <f t="shared" si="542"/>
        <v>0</v>
      </c>
      <c r="CL455" s="412" t="str">
        <f t="shared" si="543"/>
        <v>0m0</v>
      </c>
      <c r="CM455" s="399">
        <f t="shared" si="544"/>
        <v>0</v>
      </c>
      <c r="CN455" s="399">
        <f t="shared" si="545"/>
        <v>0</v>
      </c>
      <c r="CO455" s="412">
        <f t="shared" si="546"/>
        <v>0</v>
      </c>
      <c r="CP455" s="413">
        <f t="shared" si="547"/>
        <v>0</v>
      </c>
      <c r="CQ455" s="398" t="str">
        <f t="shared" si="548"/>
        <v>0</v>
      </c>
      <c r="CR455" s="398" t="str">
        <f t="shared" si="549"/>
        <v>0</v>
      </c>
      <c r="CS455" s="412">
        <f t="shared" si="550"/>
        <v>0</v>
      </c>
      <c r="CT455" s="412" t="str">
        <f t="shared" si="551"/>
        <v>0m0</v>
      </c>
      <c r="CU455" s="412">
        <f t="shared" si="552"/>
        <v>0</v>
      </c>
      <c r="CV455" s="412">
        <f t="shared" si="553"/>
        <v>0</v>
      </c>
      <c r="CW455" s="412">
        <f t="shared" si="554"/>
        <v>0</v>
      </c>
      <c r="CX455" s="412">
        <f t="shared" si="555"/>
        <v>0</v>
      </c>
      <c r="CY455" s="412">
        <f t="shared" si="556"/>
        <v>0</v>
      </c>
      <c r="CZ455" s="412" t="str">
        <f t="shared" si="557"/>
        <v/>
      </c>
      <c r="DA455" s="412" t="str">
        <f t="shared" si="558"/>
        <v/>
      </c>
      <c r="DB455" s="412" t="str">
        <f t="shared" si="559"/>
        <v/>
      </c>
      <c r="DC455" s="412" t="str">
        <f t="shared" si="560"/>
        <v/>
      </c>
      <c r="DD455" s="412" t="str">
        <f t="shared" si="561"/>
        <v/>
      </c>
      <c r="DE455" s="412"/>
      <c r="DF455" s="411"/>
      <c r="DG455" s="412" t="str">
        <f t="shared" si="562"/>
        <v/>
      </c>
      <c r="DH455" s="412" t="str">
        <f t="shared" si="563"/>
        <v/>
      </c>
      <c r="DI455" s="412">
        <f t="shared" si="564"/>
        <v>0</v>
      </c>
      <c r="DJ455" s="412" t="str">
        <f t="shared" si="565"/>
        <v/>
      </c>
      <c r="DK455" s="412" t="str">
        <f t="shared" si="566"/>
        <v/>
      </c>
      <c r="DL455" s="412" t="str">
        <f t="shared" si="567"/>
        <v/>
      </c>
      <c r="DM455" s="412" t="str">
        <f t="shared" si="568"/>
        <v/>
      </c>
      <c r="DN455" s="412" t="str">
        <f t="shared" si="569"/>
        <v/>
      </c>
      <c r="DO455" s="412" t="str">
        <f t="shared" si="570"/>
        <v/>
      </c>
    </row>
    <row r="456" spans="1:119" s="157" customFormat="1" ht="18" hidden="1" customHeight="1">
      <c r="A456" s="161" t="str">
        <f t="shared" si="579"/>
        <v/>
      </c>
      <c r="B456" s="158"/>
      <c r="C456" s="31" t="str">
        <f>IF(B456="","",VLOOKUP(B456,学連登録!$C$2:$G$3000,2,FALSE))</f>
        <v/>
      </c>
      <c r="D456" s="32" t="str">
        <f>IF(B456="","",VLOOKUP(B456,学連登録!$C$2:$G$3000,3,FALSE))</f>
        <v/>
      </c>
      <c r="E456" s="33" t="str">
        <f>IF(B456="","",VLOOKUP(B456,学連登録!$C$2:$G$3000,4,FALSE))</f>
        <v/>
      </c>
      <c r="F456" s="383" t="str">
        <f>IF(B456="","",VLOOKUP(B456,学連登録!$C$2:$I$3000,7,FALSE))</f>
        <v/>
      </c>
      <c r="G456" s="160"/>
      <c r="H456" s="905"/>
      <c r="I456" s="907"/>
      <c r="J456" s="160"/>
      <c r="K456" s="905"/>
      <c r="L456" s="906"/>
      <c r="M456" s="160"/>
      <c r="N456" s="819"/>
      <c r="O456" s="820"/>
      <c r="P456" s="159"/>
      <c r="Q456" s="905"/>
      <c r="R456" s="906"/>
      <c r="S456" s="159"/>
      <c r="T456" s="905"/>
      <c r="U456" s="906"/>
      <c r="V456" s="103" t="str">
        <f>IF(B456="","",VLOOKUP(B456,学連登録!$C$2:$H$3000,6,FALSE))</f>
        <v/>
      </c>
      <c r="Y456" s="118" t="str">
        <f t="shared" si="571"/>
        <v/>
      </c>
      <c r="Z456" s="97" t="str">
        <f>IF(G456="","",VLOOKUP(G456,種目名!$R$5:$T$104,3,0))</f>
        <v/>
      </c>
      <c r="AA456" s="99" t="str">
        <f>IF(J456="","",VLOOKUP(J456,種目名!$R$5:$T$104,3,0))</f>
        <v/>
      </c>
      <c r="AB456" s="119" t="str">
        <f>IF(M456="","",VLOOKUP(M456,種目名!$R$5:$T$104,3,0))</f>
        <v/>
      </c>
      <c r="AC456" s="119" t="str">
        <f>IF(P456="","",VLOOKUP(AF456,種目名!$R$5:$T$104,3,0))</f>
        <v/>
      </c>
      <c r="AD456" s="120" t="str">
        <f>IF(S456="","",VLOOKUP(AI456,種目名!$R$5:$T$104,3,0))</f>
        <v/>
      </c>
      <c r="AE456" s="117">
        <f t="shared" si="572"/>
        <v>0</v>
      </c>
      <c r="AF456" s="157" t="str">
        <f t="shared" si="573"/>
        <v/>
      </c>
      <c r="AG456" s="157" t="str">
        <f t="shared" si="574"/>
        <v/>
      </c>
      <c r="AH456" s="157">
        <f t="shared" si="575"/>
        <v>0</v>
      </c>
      <c r="AI456" s="157" t="str">
        <f t="shared" si="576"/>
        <v/>
      </c>
      <c r="AJ456" s="157" t="str">
        <f t="shared" si="577"/>
        <v/>
      </c>
      <c r="AK456" s="390"/>
      <c r="AL456" s="171">
        <f t="shared" si="505"/>
        <v>0</v>
      </c>
      <c r="AM456" s="399">
        <f t="shared" si="506"/>
        <v>0</v>
      </c>
      <c r="AN456" s="399">
        <f>COUNTIF($B$12:B456,B456)</f>
        <v>0</v>
      </c>
      <c r="AO456" s="399"/>
      <c r="AP456" s="399" t="str">
        <f t="shared" si="507"/>
        <v/>
      </c>
      <c r="AQ456" s="399" t="str">
        <f t="shared" si="507"/>
        <v/>
      </c>
      <c r="AR456" s="399" t="str">
        <f t="shared" si="507"/>
        <v/>
      </c>
      <c r="AS456" s="399" t="str">
        <f t="shared" si="507"/>
        <v/>
      </c>
      <c r="AT456" s="399">
        <f t="shared" si="508"/>
        <v>0</v>
      </c>
      <c r="AU456" s="399" t="str">
        <f t="shared" si="509"/>
        <v/>
      </c>
      <c r="AV456" s="399" t="str">
        <f t="shared" si="510"/>
        <v/>
      </c>
      <c r="AW456" s="399" t="str">
        <f t="shared" si="511"/>
        <v/>
      </c>
      <c r="AX456" s="399" t="str">
        <f t="shared" si="512"/>
        <v/>
      </c>
      <c r="AY456" s="399" t="str">
        <f t="shared" si="513"/>
        <v/>
      </c>
      <c r="AZ456" s="399" t="str">
        <f t="shared" si="578"/>
        <v/>
      </c>
      <c r="BA456" s="399" t="str">
        <f t="shared" si="578"/>
        <v/>
      </c>
      <c r="BB456" s="399" t="str">
        <f t="shared" si="578"/>
        <v/>
      </c>
      <c r="BC456" s="399" t="str">
        <f t="shared" si="578"/>
        <v/>
      </c>
      <c r="BD456" s="403" t="str">
        <f t="shared" si="578"/>
        <v/>
      </c>
      <c r="BE456" s="393">
        <f t="shared" si="514"/>
        <v>0</v>
      </c>
      <c r="BG456" s="399">
        <f t="shared" si="515"/>
        <v>0</v>
      </c>
      <c r="BH456" s="399">
        <f t="shared" si="516"/>
        <v>0</v>
      </c>
      <c r="BI456" s="412">
        <f t="shared" si="517"/>
        <v>0</v>
      </c>
      <c r="BJ456" s="413">
        <f t="shared" si="502"/>
        <v>0</v>
      </c>
      <c r="BK456" s="398" t="str">
        <f t="shared" si="503"/>
        <v>0</v>
      </c>
      <c r="BL456" s="398" t="str">
        <f t="shared" si="504"/>
        <v>0</v>
      </c>
      <c r="BM456" s="412">
        <f t="shared" si="518"/>
        <v>0</v>
      </c>
      <c r="BN456" s="412" t="str">
        <f t="shared" si="519"/>
        <v>0m0</v>
      </c>
      <c r="BO456" s="399">
        <f t="shared" si="520"/>
        <v>0</v>
      </c>
      <c r="BP456" s="399">
        <f t="shared" si="521"/>
        <v>0</v>
      </c>
      <c r="BQ456" s="412">
        <f t="shared" si="522"/>
        <v>0</v>
      </c>
      <c r="BR456" s="413">
        <f t="shared" si="523"/>
        <v>0</v>
      </c>
      <c r="BS456" s="398" t="str">
        <f t="shared" si="524"/>
        <v>0</v>
      </c>
      <c r="BT456" s="398" t="str">
        <f t="shared" si="525"/>
        <v>0</v>
      </c>
      <c r="BU456" s="412">
        <f t="shared" si="526"/>
        <v>0</v>
      </c>
      <c r="BV456" s="412" t="str">
        <f t="shared" si="527"/>
        <v>0m0</v>
      </c>
      <c r="BW456" s="399">
        <f t="shared" si="528"/>
        <v>0</v>
      </c>
      <c r="BX456" s="399">
        <f t="shared" si="529"/>
        <v>0</v>
      </c>
      <c r="BY456" s="412">
        <f t="shared" si="530"/>
        <v>0</v>
      </c>
      <c r="BZ456" s="413">
        <f t="shared" si="531"/>
        <v>0</v>
      </c>
      <c r="CA456" s="398" t="str">
        <f t="shared" si="532"/>
        <v>0</v>
      </c>
      <c r="CB456" s="398" t="str">
        <f t="shared" si="533"/>
        <v>0</v>
      </c>
      <c r="CC456" s="412">
        <f t="shared" si="534"/>
        <v>0</v>
      </c>
      <c r="CD456" s="412" t="str">
        <f t="shared" si="535"/>
        <v>0m0</v>
      </c>
      <c r="CE456" s="399">
        <f t="shared" si="536"/>
        <v>0</v>
      </c>
      <c r="CF456" s="399">
        <f t="shared" si="537"/>
        <v>0</v>
      </c>
      <c r="CG456" s="412">
        <f t="shared" si="538"/>
        <v>0</v>
      </c>
      <c r="CH456" s="413">
        <f t="shared" si="539"/>
        <v>0</v>
      </c>
      <c r="CI456" s="398" t="str">
        <f t="shared" si="540"/>
        <v>0</v>
      </c>
      <c r="CJ456" s="398" t="str">
        <f t="shared" si="541"/>
        <v>0</v>
      </c>
      <c r="CK456" s="412">
        <f t="shared" si="542"/>
        <v>0</v>
      </c>
      <c r="CL456" s="412" t="str">
        <f t="shared" si="543"/>
        <v>0m0</v>
      </c>
      <c r="CM456" s="399">
        <f t="shared" si="544"/>
        <v>0</v>
      </c>
      <c r="CN456" s="399">
        <f t="shared" si="545"/>
        <v>0</v>
      </c>
      <c r="CO456" s="412">
        <f t="shared" si="546"/>
        <v>0</v>
      </c>
      <c r="CP456" s="413">
        <f t="shared" si="547"/>
        <v>0</v>
      </c>
      <c r="CQ456" s="398" t="str">
        <f t="shared" si="548"/>
        <v>0</v>
      </c>
      <c r="CR456" s="398" t="str">
        <f t="shared" si="549"/>
        <v>0</v>
      </c>
      <c r="CS456" s="412">
        <f t="shared" si="550"/>
        <v>0</v>
      </c>
      <c r="CT456" s="412" t="str">
        <f t="shared" si="551"/>
        <v>0m0</v>
      </c>
      <c r="CU456" s="412">
        <f t="shared" si="552"/>
        <v>0</v>
      </c>
      <c r="CV456" s="412">
        <f t="shared" si="553"/>
        <v>0</v>
      </c>
      <c r="CW456" s="412">
        <f t="shared" si="554"/>
        <v>0</v>
      </c>
      <c r="CX456" s="412">
        <f t="shared" si="555"/>
        <v>0</v>
      </c>
      <c r="CY456" s="412">
        <f t="shared" si="556"/>
        <v>0</v>
      </c>
      <c r="CZ456" s="412" t="str">
        <f t="shared" si="557"/>
        <v/>
      </c>
      <c r="DA456" s="412" t="str">
        <f t="shared" si="558"/>
        <v/>
      </c>
      <c r="DB456" s="412" t="str">
        <f t="shared" si="559"/>
        <v/>
      </c>
      <c r="DC456" s="412" t="str">
        <f t="shared" si="560"/>
        <v/>
      </c>
      <c r="DD456" s="412" t="str">
        <f t="shared" si="561"/>
        <v/>
      </c>
      <c r="DE456" s="412"/>
      <c r="DF456" s="411"/>
      <c r="DG456" s="412" t="str">
        <f t="shared" si="562"/>
        <v/>
      </c>
      <c r="DH456" s="412" t="str">
        <f t="shared" si="563"/>
        <v/>
      </c>
      <c r="DI456" s="412">
        <f t="shared" si="564"/>
        <v>0</v>
      </c>
      <c r="DJ456" s="412" t="str">
        <f t="shared" si="565"/>
        <v/>
      </c>
      <c r="DK456" s="412" t="str">
        <f t="shared" si="566"/>
        <v/>
      </c>
      <c r="DL456" s="412" t="str">
        <f t="shared" si="567"/>
        <v/>
      </c>
      <c r="DM456" s="412" t="str">
        <f t="shared" si="568"/>
        <v/>
      </c>
      <c r="DN456" s="412" t="str">
        <f t="shared" si="569"/>
        <v/>
      </c>
      <c r="DO456" s="412" t="str">
        <f t="shared" si="570"/>
        <v/>
      </c>
    </row>
    <row r="457" spans="1:119" s="157" customFormat="1" ht="18" hidden="1" customHeight="1">
      <c r="A457" s="161" t="str">
        <f t="shared" si="579"/>
        <v/>
      </c>
      <c r="B457" s="158"/>
      <c r="C457" s="31" t="str">
        <f>IF(B457="","",VLOOKUP(B457,学連登録!$C$2:$G$3000,2,FALSE))</f>
        <v/>
      </c>
      <c r="D457" s="32" t="str">
        <f>IF(B457="","",VLOOKUP(B457,学連登録!$C$2:$G$3000,3,FALSE))</f>
        <v/>
      </c>
      <c r="E457" s="33" t="str">
        <f>IF(B457="","",VLOOKUP(B457,学連登録!$C$2:$G$3000,4,FALSE))</f>
        <v/>
      </c>
      <c r="F457" s="383" t="str">
        <f>IF(B457="","",VLOOKUP(B457,学連登録!$C$2:$I$3000,7,FALSE))</f>
        <v/>
      </c>
      <c r="G457" s="160"/>
      <c r="H457" s="905"/>
      <c r="I457" s="907"/>
      <c r="J457" s="160"/>
      <c r="K457" s="905"/>
      <c r="L457" s="906"/>
      <c r="M457" s="160"/>
      <c r="N457" s="819"/>
      <c r="O457" s="820"/>
      <c r="P457" s="159"/>
      <c r="Q457" s="905"/>
      <c r="R457" s="906"/>
      <c r="S457" s="159"/>
      <c r="T457" s="905"/>
      <c r="U457" s="906"/>
      <c r="V457" s="103" t="str">
        <f>IF(B457="","",VLOOKUP(B457,学連登録!$C$2:$H$3000,6,FALSE))</f>
        <v/>
      </c>
      <c r="Y457" s="118" t="str">
        <f t="shared" si="571"/>
        <v/>
      </c>
      <c r="Z457" s="97" t="str">
        <f>IF(G457="","",VLOOKUP(G457,種目名!$R$5:$T$104,3,0))</f>
        <v/>
      </c>
      <c r="AA457" s="99" t="str">
        <f>IF(J457="","",VLOOKUP(J457,種目名!$R$5:$T$104,3,0))</f>
        <v/>
      </c>
      <c r="AB457" s="119" t="str">
        <f>IF(M457="","",VLOOKUP(M457,種目名!$R$5:$T$104,3,0))</f>
        <v/>
      </c>
      <c r="AC457" s="119" t="str">
        <f>IF(P457="","",VLOOKUP(AF457,種目名!$R$5:$T$104,3,0))</f>
        <v/>
      </c>
      <c r="AD457" s="120" t="str">
        <f>IF(S457="","",VLOOKUP(AI457,種目名!$R$5:$T$104,3,0))</f>
        <v/>
      </c>
      <c r="AE457" s="117">
        <f t="shared" si="572"/>
        <v>0</v>
      </c>
      <c r="AF457" s="157" t="str">
        <f t="shared" si="573"/>
        <v/>
      </c>
      <c r="AG457" s="157" t="str">
        <f t="shared" si="574"/>
        <v/>
      </c>
      <c r="AH457" s="157">
        <f t="shared" si="575"/>
        <v>0</v>
      </c>
      <c r="AI457" s="157" t="str">
        <f t="shared" si="576"/>
        <v/>
      </c>
      <c r="AJ457" s="157" t="str">
        <f t="shared" si="577"/>
        <v/>
      </c>
      <c r="AK457" s="390"/>
      <c r="AL457" s="171">
        <f t="shared" si="505"/>
        <v>0</v>
      </c>
      <c r="AM457" s="399">
        <f t="shared" si="506"/>
        <v>0</v>
      </c>
      <c r="AN457" s="399">
        <f>COUNTIF($B$12:B457,B457)</f>
        <v>0</v>
      </c>
      <c r="AO457" s="399"/>
      <c r="AP457" s="399" t="str">
        <f t="shared" si="507"/>
        <v/>
      </c>
      <c r="AQ457" s="399" t="str">
        <f t="shared" si="507"/>
        <v/>
      </c>
      <c r="AR457" s="399" t="str">
        <f t="shared" si="507"/>
        <v/>
      </c>
      <c r="AS457" s="399" t="str">
        <f t="shared" si="507"/>
        <v/>
      </c>
      <c r="AT457" s="399">
        <f t="shared" si="508"/>
        <v>0</v>
      </c>
      <c r="AU457" s="399" t="str">
        <f t="shared" si="509"/>
        <v/>
      </c>
      <c r="AV457" s="399" t="str">
        <f t="shared" si="510"/>
        <v/>
      </c>
      <c r="AW457" s="399" t="str">
        <f t="shared" si="511"/>
        <v/>
      </c>
      <c r="AX457" s="399" t="str">
        <f t="shared" si="512"/>
        <v/>
      </c>
      <c r="AY457" s="399" t="str">
        <f t="shared" si="513"/>
        <v/>
      </c>
      <c r="AZ457" s="399" t="str">
        <f t="shared" si="578"/>
        <v/>
      </c>
      <c r="BA457" s="399" t="str">
        <f t="shared" si="578"/>
        <v/>
      </c>
      <c r="BB457" s="399" t="str">
        <f t="shared" si="578"/>
        <v/>
      </c>
      <c r="BC457" s="399" t="str">
        <f t="shared" si="578"/>
        <v/>
      </c>
      <c r="BD457" s="403" t="str">
        <f t="shared" si="578"/>
        <v/>
      </c>
      <c r="BE457" s="393">
        <f t="shared" si="514"/>
        <v>0</v>
      </c>
      <c r="BG457" s="399">
        <f t="shared" si="515"/>
        <v>0</v>
      </c>
      <c r="BH457" s="399">
        <f t="shared" si="516"/>
        <v>0</v>
      </c>
      <c r="BI457" s="412">
        <f t="shared" si="517"/>
        <v>0</v>
      </c>
      <c r="BJ457" s="413">
        <f t="shared" si="502"/>
        <v>0</v>
      </c>
      <c r="BK457" s="398" t="str">
        <f t="shared" si="503"/>
        <v>0</v>
      </c>
      <c r="BL457" s="398" t="str">
        <f t="shared" si="504"/>
        <v>0</v>
      </c>
      <c r="BM457" s="412">
        <f t="shared" si="518"/>
        <v>0</v>
      </c>
      <c r="BN457" s="412" t="str">
        <f t="shared" si="519"/>
        <v>0m0</v>
      </c>
      <c r="BO457" s="399">
        <f t="shared" si="520"/>
        <v>0</v>
      </c>
      <c r="BP457" s="399">
        <f t="shared" si="521"/>
        <v>0</v>
      </c>
      <c r="BQ457" s="412">
        <f t="shared" si="522"/>
        <v>0</v>
      </c>
      <c r="BR457" s="413">
        <f t="shared" si="523"/>
        <v>0</v>
      </c>
      <c r="BS457" s="398" t="str">
        <f t="shared" si="524"/>
        <v>0</v>
      </c>
      <c r="BT457" s="398" t="str">
        <f t="shared" si="525"/>
        <v>0</v>
      </c>
      <c r="BU457" s="412">
        <f t="shared" si="526"/>
        <v>0</v>
      </c>
      <c r="BV457" s="412" t="str">
        <f t="shared" si="527"/>
        <v>0m0</v>
      </c>
      <c r="BW457" s="399">
        <f t="shared" si="528"/>
        <v>0</v>
      </c>
      <c r="BX457" s="399">
        <f t="shared" si="529"/>
        <v>0</v>
      </c>
      <c r="BY457" s="412">
        <f t="shared" si="530"/>
        <v>0</v>
      </c>
      <c r="BZ457" s="413">
        <f t="shared" si="531"/>
        <v>0</v>
      </c>
      <c r="CA457" s="398" t="str">
        <f t="shared" si="532"/>
        <v>0</v>
      </c>
      <c r="CB457" s="398" t="str">
        <f t="shared" si="533"/>
        <v>0</v>
      </c>
      <c r="CC457" s="412">
        <f t="shared" si="534"/>
        <v>0</v>
      </c>
      <c r="CD457" s="412" t="str">
        <f t="shared" si="535"/>
        <v>0m0</v>
      </c>
      <c r="CE457" s="399">
        <f t="shared" si="536"/>
        <v>0</v>
      </c>
      <c r="CF457" s="399">
        <f t="shared" si="537"/>
        <v>0</v>
      </c>
      <c r="CG457" s="412">
        <f t="shared" si="538"/>
        <v>0</v>
      </c>
      <c r="CH457" s="413">
        <f t="shared" si="539"/>
        <v>0</v>
      </c>
      <c r="CI457" s="398" t="str">
        <f t="shared" si="540"/>
        <v>0</v>
      </c>
      <c r="CJ457" s="398" t="str">
        <f t="shared" si="541"/>
        <v>0</v>
      </c>
      <c r="CK457" s="412">
        <f t="shared" si="542"/>
        <v>0</v>
      </c>
      <c r="CL457" s="412" t="str">
        <f t="shared" si="543"/>
        <v>0m0</v>
      </c>
      <c r="CM457" s="399">
        <f t="shared" si="544"/>
        <v>0</v>
      </c>
      <c r="CN457" s="399">
        <f t="shared" si="545"/>
        <v>0</v>
      </c>
      <c r="CO457" s="412">
        <f t="shared" si="546"/>
        <v>0</v>
      </c>
      <c r="CP457" s="413">
        <f t="shared" si="547"/>
        <v>0</v>
      </c>
      <c r="CQ457" s="398" t="str">
        <f t="shared" si="548"/>
        <v>0</v>
      </c>
      <c r="CR457" s="398" t="str">
        <f t="shared" si="549"/>
        <v>0</v>
      </c>
      <c r="CS457" s="412">
        <f t="shared" si="550"/>
        <v>0</v>
      </c>
      <c r="CT457" s="412" t="str">
        <f t="shared" si="551"/>
        <v>0m0</v>
      </c>
      <c r="CU457" s="412">
        <f t="shared" si="552"/>
        <v>0</v>
      </c>
      <c r="CV457" s="412">
        <f t="shared" si="553"/>
        <v>0</v>
      </c>
      <c r="CW457" s="412">
        <f t="shared" si="554"/>
        <v>0</v>
      </c>
      <c r="CX457" s="412">
        <f t="shared" si="555"/>
        <v>0</v>
      </c>
      <c r="CY457" s="412">
        <f t="shared" si="556"/>
        <v>0</v>
      </c>
      <c r="CZ457" s="412" t="str">
        <f t="shared" si="557"/>
        <v/>
      </c>
      <c r="DA457" s="412" t="str">
        <f t="shared" si="558"/>
        <v/>
      </c>
      <c r="DB457" s="412" t="str">
        <f t="shared" si="559"/>
        <v/>
      </c>
      <c r="DC457" s="412" t="str">
        <f t="shared" si="560"/>
        <v/>
      </c>
      <c r="DD457" s="412" t="str">
        <f t="shared" si="561"/>
        <v/>
      </c>
      <c r="DE457" s="412"/>
      <c r="DF457" s="411"/>
      <c r="DG457" s="412" t="str">
        <f t="shared" si="562"/>
        <v/>
      </c>
      <c r="DH457" s="412" t="str">
        <f t="shared" si="563"/>
        <v/>
      </c>
      <c r="DI457" s="412">
        <f t="shared" si="564"/>
        <v>0</v>
      </c>
      <c r="DJ457" s="412" t="str">
        <f t="shared" si="565"/>
        <v/>
      </c>
      <c r="DK457" s="412" t="str">
        <f t="shared" si="566"/>
        <v/>
      </c>
      <c r="DL457" s="412" t="str">
        <f t="shared" si="567"/>
        <v/>
      </c>
      <c r="DM457" s="412" t="str">
        <f t="shared" si="568"/>
        <v/>
      </c>
      <c r="DN457" s="412" t="str">
        <f t="shared" si="569"/>
        <v/>
      </c>
      <c r="DO457" s="412" t="str">
        <f t="shared" si="570"/>
        <v/>
      </c>
    </row>
    <row r="458" spans="1:119" s="157" customFormat="1" ht="18" hidden="1" customHeight="1">
      <c r="A458" s="161" t="str">
        <f t="shared" si="579"/>
        <v/>
      </c>
      <c r="B458" s="158"/>
      <c r="C458" s="31" t="str">
        <f>IF(B458="","",VLOOKUP(B458,学連登録!$C$2:$G$3000,2,FALSE))</f>
        <v/>
      </c>
      <c r="D458" s="32" t="str">
        <f>IF(B458="","",VLOOKUP(B458,学連登録!$C$2:$G$3000,3,FALSE))</f>
        <v/>
      </c>
      <c r="E458" s="33" t="str">
        <f>IF(B458="","",VLOOKUP(B458,学連登録!$C$2:$G$3000,4,FALSE))</f>
        <v/>
      </c>
      <c r="F458" s="383" t="str">
        <f>IF(B458="","",VLOOKUP(B458,学連登録!$C$2:$I$3000,7,FALSE))</f>
        <v/>
      </c>
      <c r="G458" s="160"/>
      <c r="H458" s="905"/>
      <c r="I458" s="907"/>
      <c r="J458" s="160"/>
      <c r="K458" s="905"/>
      <c r="L458" s="906"/>
      <c r="M458" s="160"/>
      <c r="N458" s="819"/>
      <c r="O458" s="820"/>
      <c r="P458" s="159"/>
      <c r="Q458" s="905"/>
      <c r="R458" s="906"/>
      <c r="S458" s="159"/>
      <c r="T458" s="905"/>
      <c r="U458" s="906"/>
      <c r="V458" s="103" t="str">
        <f>IF(B458="","",VLOOKUP(B458,学連登録!$C$2:$H$3000,6,FALSE))</f>
        <v/>
      </c>
      <c r="Y458" s="118" t="str">
        <f t="shared" si="571"/>
        <v/>
      </c>
      <c r="Z458" s="97" t="str">
        <f>IF(G458="","",VLOOKUP(G458,種目名!$R$5:$T$104,3,0))</f>
        <v/>
      </c>
      <c r="AA458" s="99" t="str">
        <f>IF(J458="","",VLOOKUP(J458,種目名!$R$5:$T$104,3,0))</f>
        <v/>
      </c>
      <c r="AB458" s="119" t="str">
        <f>IF(M458="","",VLOOKUP(M458,種目名!$R$5:$T$104,3,0))</f>
        <v/>
      </c>
      <c r="AC458" s="119" t="str">
        <f>IF(P458="","",VLOOKUP(AF458,種目名!$R$5:$T$104,3,0))</f>
        <v/>
      </c>
      <c r="AD458" s="120" t="str">
        <f>IF(S458="","",VLOOKUP(AI458,種目名!$R$5:$T$104,3,0))</f>
        <v/>
      </c>
      <c r="AE458" s="117">
        <f t="shared" si="572"/>
        <v>0</v>
      </c>
      <c r="AF458" s="157" t="str">
        <f t="shared" si="573"/>
        <v/>
      </c>
      <c r="AG458" s="157" t="str">
        <f t="shared" si="574"/>
        <v/>
      </c>
      <c r="AH458" s="157">
        <f t="shared" si="575"/>
        <v>0</v>
      </c>
      <c r="AI458" s="157" t="str">
        <f t="shared" si="576"/>
        <v/>
      </c>
      <c r="AJ458" s="157" t="str">
        <f t="shared" si="577"/>
        <v/>
      </c>
      <c r="AK458" s="390"/>
      <c r="AL458" s="171">
        <f t="shared" si="505"/>
        <v>0</v>
      </c>
      <c r="AM458" s="399">
        <f t="shared" si="506"/>
        <v>0</v>
      </c>
      <c r="AN458" s="399">
        <f>COUNTIF($B$12:B458,B458)</f>
        <v>0</v>
      </c>
      <c r="AO458" s="399"/>
      <c r="AP458" s="399" t="str">
        <f t="shared" si="507"/>
        <v/>
      </c>
      <c r="AQ458" s="399" t="str">
        <f t="shared" si="507"/>
        <v/>
      </c>
      <c r="AR458" s="399" t="str">
        <f t="shared" si="507"/>
        <v/>
      </c>
      <c r="AS458" s="399" t="str">
        <f t="shared" si="507"/>
        <v/>
      </c>
      <c r="AT458" s="399">
        <f t="shared" si="508"/>
        <v>0</v>
      </c>
      <c r="AU458" s="399" t="str">
        <f t="shared" si="509"/>
        <v/>
      </c>
      <c r="AV458" s="399" t="str">
        <f t="shared" si="510"/>
        <v/>
      </c>
      <c r="AW458" s="399" t="str">
        <f t="shared" si="511"/>
        <v/>
      </c>
      <c r="AX458" s="399" t="str">
        <f t="shared" si="512"/>
        <v/>
      </c>
      <c r="AY458" s="399" t="str">
        <f t="shared" si="513"/>
        <v/>
      </c>
      <c r="AZ458" s="399" t="str">
        <f t="shared" si="578"/>
        <v/>
      </c>
      <c r="BA458" s="399" t="str">
        <f t="shared" si="578"/>
        <v/>
      </c>
      <c r="BB458" s="399" t="str">
        <f t="shared" si="578"/>
        <v/>
      </c>
      <c r="BC458" s="399" t="str">
        <f t="shared" si="578"/>
        <v/>
      </c>
      <c r="BD458" s="403" t="str">
        <f t="shared" si="578"/>
        <v/>
      </c>
      <c r="BE458" s="393">
        <f t="shared" si="514"/>
        <v>0</v>
      </c>
      <c r="BG458" s="399">
        <f t="shared" si="515"/>
        <v>0</v>
      </c>
      <c r="BH458" s="399">
        <f t="shared" si="516"/>
        <v>0</v>
      </c>
      <c r="BI458" s="412">
        <f t="shared" si="517"/>
        <v>0</v>
      </c>
      <c r="BJ458" s="413">
        <f t="shared" si="502"/>
        <v>0</v>
      </c>
      <c r="BK458" s="398" t="str">
        <f t="shared" si="503"/>
        <v>0</v>
      </c>
      <c r="BL458" s="398" t="str">
        <f t="shared" si="504"/>
        <v>0</v>
      </c>
      <c r="BM458" s="412">
        <f t="shared" si="518"/>
        <v>0</v>
      </c>
      <c r="BN458" s="412" t="str">
        <f t="shared" si="519"/>
        <v>0m0</v>
      </c>
      <c r="BO458" s="399">
        <f t="shared" si="520"/>
        <v>0</v>
      </c>
      <c r="BP458" s="399">
        <f t="shared" si="521"/>
        <v>0</v>
      </c>
      <c r="BQ458" s="412">
        <f t="shared" si="522"/>
        <v>0</v>
      </c>
      <c r="BR458" s="413">
        <f t="shared" si="523"/>
        <v>0</v>
      </c>
      <c r="BS458" s="398" t="str">
        <f t="shared" si="524"/>
        <v>0</v>
      </c>
      <c r="BT458" s="398" t="str">
        <f t="shared" si="525"/>
        <v>0</v>
      </c>
      <c r="BU458" s="412">
        <f t="shared" si="526"/>
        <v>0</v>
      </c>
      <c r="BV458" s="412" t="str">
        <f t="shared" si="527"/>
        <v>0m0</v>
      </c>
      <c r="BW458" s="399">
        <f t="shared" si="528"/>
        <v>0</v>
      </c>
      <c r="BX458" s="399">
        <f t="shared" si="529"/>
        <v>0</v>
      </c>
      <c r="BY458" s="412">
        <f t="shared" si="530"/>
        <v>0</v>
      </c>
      <c r="BZ458" s="413">
        <f t="shared" si="531"/>
        <v>0</v>
      </c>
      <c r="CA458" s="398" t="str">
        <f t="shared" si="532"/>
        <v>0</v>
      </c>
      <c r="CB458" s="398" t="str">
        <f t="shared" si="533"/>
        <v>0</v>
      </c>
      <c r="CC458" s="412">
        <f t="shared" si="534"/>
        <v>0</v>
      </c>
      <c r="CD458" s="412" t="str">
        <f t="shared" si="535"/>
        <v>0m0</v>
      </c>
      <c r="CE458" s="399">
        <f t="shared" si="536"/>
        <v>0</v>
      </c>
      <c r="CF458" s="399">
        <f t="shared" si="537"/>
        <v>0</v>
      </c>
      <c r="CG458" s="412">
        <f t="shared" si="538"/>
        <v>0</v>
      </c>
      <c r="CH458" s="413">
        <f t="shared" si="539"/>
        <v>0</v>
      </c>
      <c r="CI458" s="398" t="str">
        <f t="shared" si="540"/>
        <v>0</v>
      </c>
      <c r="CJ458" s="398" t="str">
        <f t="shared" si="541"/>
        <v>0</v>
      </c>
      <c r="CK458" s="412">
        <f t="shared" si="542"/>
        <v>0</v>
      </c>
      <c r="CL458" s="412" t="str">
        <f t="shared" si="543"/>
        <v>0m0</v>
      </c>
      <c r="CM458" s="399">
        <f t="shared" si="544"/>
        <v>0</v>
      </c>
      <c r="CN458" s="399">
        <f t="shared" si="545"/>
        <v>0</v>
      </c>
      <c r="CO458" s="412">
        <f t="shared" si="546"/>
        <v>0</v>
      </c>
      <c r="CP458" s="413">
        <f t="shared" si="547"/>
        <v>0</v>
      </c>
      <c r="CQ458" s="398" t="str">
        <f t="shared" si="548"/>
        <v>0</v>
      </c>
      <c r="CR458" s="398" t="str">
        <f t="shared" si="549"/>
        <v>0</v>
      </c>
      <c r="CS458" s="412">
        <f t="shared" si="550"/>
        <v>0</v>
      </c>
      <c r="CT458" s="412" t="str">
        <f t="shared" si="551"/>
        <v>0m0</v>
      </c>
      <c r="CU458" s="412">
        <f t="shared" si="552"/>
        <v>0</v>
      </c>
      <c r="CV458" s="412">
        <f t="shared" si="553"/>
        <v>0</v>
      </c>
      <c r="CW458" s="412">
        <f t="shared" si="554"/>
        <v>0</v>
      </c>
      <c r="CX458" s="412">
        <f t="shared" si="555"/>
        <v>0</v>
      </c>
      <c r="CY458" s="412">
        <f t="shared" si="556"/>
        <v>0</v>
      </c>
      <c r="CZ458" s="412" t="str">
        <f t="shared" si="557"/>
        <v/>
      </c>
      <c r="DA458" s="412" t="str">
        <f t="shared" si="558"/>
        <v/>
      </c>
      <c r="DB458" s="412" t="str">
        <f t="shared" si="559"/>
        <v/>
      </c>
      <c r="DC458" s="412" t="str">
        <f t="shared" si="560"/>
        <v/>
      </c>
      <c r="DD458" s="412" t="str">
        <f t="shared" si="561"/>
        <v/>
      </c>
      <c r="DE458" s="412"/>
      <c r="DF458" s="411"/>
      <c r="DG458" s="412" t="str">
        <f t="shared" si="562"/>
        <v/>
      </c>
      <c r="DH458" s="412" t="str">
        <f t="shared" si="563"/>
        <v/>
      </c>
      <c r="DI458" s="412">
        <f t="shared" si="564"/>
        <v>0</v>
      </c>
      <c r="DJ458" s="412" t="str">
        <f t="shared" si="565"/>
        <v/>
      </c>
      <c r="DK458" s="412" t="str">
        <f t="shared" si="566"/>
        <v/>
      </c>
      <c r="DL458" s="412" t="str">
        <f t="shared" si="567"/>
        <v/>
      </c>
      <c r="DM458" s="412" t="str">
        <f t="shared" si="568"/>
        <v/>
      </c>
      <c r="DN458" s="412" t="str">
        <f t="shared" si="569"/>
        <v/>
      </c>
      <c r="DO458" s="412" t="str">
        <f t="shared" si="570"/>
        <v/>
      </c>
    </row>
    <row r="459" spans="1:119" s="157" customFormat="1" ht="18" hidden="1" customHeight="1">
      <c r="A459" s="161" t="str">
        <f t="shared" si="579"/>
        <v/>
      </c>
      <c r="B459" s="158"/>
      <c r="C459" s="31" t="str">
        <f>IF(B459="","",VLOOKUP(B459,学連登録!$C$2:$G$3000,2,FALSE))</f>
        <v/>
      </c>
      <c r="D459" s="32" t="str">
        <f>IF(B459="","",VLOOKUP(B459,学連登録!$C$2:$G$3000,3,FALSE))</f>
        <v/>
      </c>
      <c r="E459" s="33" t="str">
        <f>IF(B459="","",VLOOKUP(B459,学連登録!$C$2:$G$3000,4,FALSE))</f>
        <v/>
      </c>
      <c r="F459" s="383" t="str">
        <f>IF(B459="","",VLOOKUP(B459,学連登録!$C$2:$I$3000,7,FALSE))</f>
        <v/>
      </c>
      <c r="G459" s="160"/>
      <c r="H459" s="905"/>
      <c r="I459" s="907"/>
      <c r="J459" s="160"/>
      <c r="K459" s="905"/>
      <c r="L459" s="906"/>
      <c r="M459" s="160"/>
      <c r="N459" s="819"/>
      <c r="O459" s="820"/>
      <c r="P459" s="159"/>
      <c r="Q459" s="905"/>
      <c r="R459" s="906"/>
      <c r="S459" s="159"/>
      <c r="T459" s="905"/>
      <c r="U459" s="906"/>
      <c r="V459" s="103" t="str">
        <f>IF(B459="","",VLOOKUP(B459,学連登録!$C$2:$H$3000,6,FALSE))</f>
        <v/>
      </c>
      <c r="Y459" s="118" t="str">
        <f t="shared" si="571"/>
        <v/>
      </c>
      <c r="Z459" s="97" t="str">
        <f>IF(G459="","",VLOOKUP(G459,種目名!$R$5:$T$104,3,0))</f>
        <v/>
      </c>
      <c r="AA459" s="99" t="str">
        <f>IF(J459="","",VLOOKUP(J459,種目名!$R$5:$T$104,3,0))</f>
        <v/>
      </c>
      <c r="AB459" s="119" t="str">
        <f>IF(M459="","",VLOOKUP(M459,種目名!$R$5:$T$104,3,0))</f>
        <v/>
      </c>
      <c r="AC459" s="119" t="str">
        <f>IF(P459="","",VLOOKUP(AF459,種目名!$R$5:$T$104,3,0))</f>
        <v/>
      </c>
      <c r="AD459" s="120" t="str">
        <f>IF(S459="","",VLOOKUP(AI459,種目名!$R$5:$T$104,3,0))</f>
        <v/>
      </c>
      <c r="AE459" s="117">
        <f t="shared" si="572"/>
        <v>0</v>
      </c>
      <c r="AF459" s="157" t="str">
        <f t="shared" si="573"/>
        <v/>
      </c>
      <c r="AG459" s="157" t="str">
        <f t="shared" si="574"/>
        <v/>
      </c>
      <c r="AH459" s="157">
        <f t="shared" si="575"/>
        <v>0</v>
      </c>
      <c r="AI459" s="157" t="str">
        <f t="shared" si="576"/>
        <v/>
      </c>
      <c r="AJ459" s="157" t="str">
        <f t="shared" si="577"/>
        <v/>
      </c>
      <c r="AK459" s="390"/>
      <c r="AL459" s="171">
        <f t="shared" si="505"/>
        <v>0</v>
      </c>
      <c r="AM459" s="399">
        <f t="shared" si="506"/>
        <v>0</v>
      </c>
      <c r="AN459" s="399">
        <f>COUNTIF($B$12:B459,B459)</f>
        <v>0</v>
      </c>
      <c r="AO459" s="399"/>
      <c r="AP459" s="399" t="str">
        <f t="shared" si="507"/>
        <v/>
      </c>
      <c r="AQ459" s="399" t="str">
        <f t="shared" si="507"/>
        <v/>
      </c>
      <c r="AR459" s="399" t="str">
        <f t="shared" si="507"/>
        <v/>
      </c>
      <c r="AS459" s="399" t="str">
        <f t="shared" si="507"/>
        <v/>
      </c>
      <c r="AT459" s="399">
        <f t="shared" si="508"/>
        <v>0</v>
      </c>
      <c r="AU459" s="399" t="str">
        <f t="shared" si="509"/>
        <v/>
      </c>
      <c r="AV459" s="399" t="str">
        <f t="shared" si="510"/>
        <v/>
      </c>
      <c r="AW459" s="399" t="str">
        <f t="shared" si="511"/>
        <v/>
      </c>
      <c r="AX459" s="399" t="str">
        <f t="shared" si="512"/>
        <v/>
      </c>
      <c r="AY459" s="399" t="str">
        <f t="shared" si="513"/>
        <v/>
      </c>
      <c r="AZ459" s="399" t="str">
        <f t="shared" si="578"/>
        <v/>
      </c>
      <c r="BA459" s="399" t="str">
        <f t="shared" si="578"/>
        <v/>
      </c>
      <c r="BB459" s="399" t="str">
        <f t="shared" si="578"/>
        <v/>
      </c>
      <c r="BC459" s="399" t="str">
        <f t="shared" si="578"/>
        <v/>
      </c>
      <c r="BD459" s="403" t="str">
        <f t="shared" si="578"/>
        <v/>
      </c>
      <c r="BE459" s="393">
        <f t="shared" si="514"/>
        <v>0</v>
      </c>
      <c r="BG459" s="399">
        <f t="shared" si="515"/>
        <v>0</v>
      </c>
      <c r="BH459" s="399">
        <f t="shared" si="516"/>
        <v>0</v>
      </c>
      <c r="BI459" s="412">
        <f t="shared" si="517"/>
        <v>0</v>
      </c>
      <c r="BJ459" s="413">
        <f t="shared" si="502"/>
        <v>0</v>
      </c>
      <c r="BK459" s="398" t="str">
        <f t="shared" si="503"/>
        <v>0</v>
      </c>
      <c r="BL459" s="398" t="str">
        <f t="shared" si="504"/>
        <v>0</v>
      </c>
      <c r="BM459" s="412">
        <f t="shared" si="518"/>
        <v>0</v>
      </c>
      <c r="BN459" s="412" t="str">
        <f t="shared" si="519"/>
        <v>0m0</v>
      </c>
      <c r="BO459" s="399">
        <f t="shared" si="520"/>
        <v>0</v>
      </c>
      <c r="BP459" s="399">
        <f t="shared" si="521"/>
        <v>0</v>
      </c>
      <c r="BQ459" s="412">
        <f t="shared" si="522"/>
        <v>0</v>
      </c>
      <c r="BR459" s="413">
        <f t="shared" si="523"/>
        <v>0</v>
      </c>
      <c r="BS459" s="398" t="str">
        <f t="shared" si="524"/>
        <v>0</v>
      </c>
      <c r="BT459" s="398" t="str">
        <f t="shared" si="525"/>
        <v>0</v>
      </c>
      <c r="BU459" s="412">
        <f t="shared" si="526"/>
        <v>0</v>
      </c>
      <c r="BV459" s="412" t="str">
        <f t="shared" si="527"/>
        <v>0m0</v>
      </c>
      <c r="BW459" s="399">
        <f t="shared" si="528"/>
        <v>0</v>
      </c>
      <c r="BX459" s="399">
        <f t="shared" si="529"/>
        <v>0</v>
      </c>
      <c r="BY459" s="412">
        <f t="shared" si="530"/>
        <v>0</v>
      </c>
      <c r="BZ459" s="413">
        <f t="shared" si="531"/>
        <v>0</v>
      </c>
      <c r="CA459" s="398" t="str">
        <f t="shared" si="532"/>
        <v>0</v>
      </c>
      <c r="CB459" s="398" t="str">
        <f t="shared" si="533"/>
        <v>0</v>
      </c>
      <c r="CC459" s="412">
        <f t="shared" si="534"/>
        <v>0</v>
      </c>
      <c r="CD459" s="412" t="str">
        <f t="shared" si="535"/>
        <v>0m0</v>
      </c>
      <c r="CE459" s="399">
        <f t="shared" si="536"/>
        <v>0</v>
      </c>
      <c r="CF459" s="399">
        <f t="shared" si="537"/>
        <v>0</v>
      </c>
      <c r="CG459" s="412">
        <f t="shared" si="538"/>
        <v>0</v>
      </c>
      <c r="CH459" s="413">
        <f t="shared" si="539"/>
        <v>0</v>
      </c>
      <c r="CI459" s="398" t="str">
        <f t="shared" si="540"/>
        <v>0</v>
      </c>
      <c r="CJ459" s="398" t="str">
        <f t="shared" si="541"/>
        <v>0</v>
      </c>
      <c r="CK459" s="412">
        <f t="shared" si="542"/>
        <v>0</v>
      </c>
      <c r="CL459" s="412" t="str">
        <f t="shared" si="543"/>
        <v>0m0</v>
      </c>
      <c r="CM459" s="399">
        <f t="shared" si="544"/>
        <v>0</v>
      </c>
      <c r="CN459" s="399">
        <f t="shared" si="545"/>
        <v>0</v>
      </c>
      <c r="CO459" s="412">
        <f t="shared" si="546"/>
        <v>0</v>
      </c>
      <c r="CP459" s="413">
        <f t="shared" si="547"/>
        <v>0</v>
      </c>
      <c r="CQ459" s="398" t="str">
        <f t="shared" si="548"/>
        <v>0</v>
      </c>
      <c r="CR459" s="398" t="str">
        <f t="shared" si="549"/>
        <v>0</v>
      </c>
      <c r="CS459" s="412">
        <f t="shared" si="550"/>
        <v>0</v>
      </c>
      <c r="CT459" s="412" t="str">
        <f t="shared" si="551"/>
        <v>0m0</v>
      </c>
      <c r="CU459" s="412">
        <f t="shared" si="552"/>
        <v>0</v>
      </c>
      <c r="CV459" s="412">
        <f t="shared" si="553"/>
        <v>0</v>
      </c>
      <c r="CW459" s="412">
        <f t="shared" si="554"/>
        <v>0</v>
      </c>
      <c r="CX459" s="412">
        <f t="shared" si="555"/>
        <v>0</v>
      </c>
      <c r="CY459" s="412">
        <f t="shared" si="556"/>
        <v>0</v>
      </c>
      <c r="CZ459" s="412" t="str">
        <f t="shared" si="557"/>
        <v/>
      </c>
      <c r="DA459" s="412" t="str">
        <f t="shared" si="558"/>
        <v/>
      </c>
      <c r="DB459" s="412" t="str">
        <f t="shared" si="559"/>
        <v/>
      </c>
      <c r="DC459" s="412" t="str">
        <f t="shared" si="560"/>
        <v/>
      </c>
      <c r="DD459" s="412" t="str">
        <f t="shared" si="561"/>
        <v/>
      </c>
      <c r="DE459" s="412"/>
      <c r="DF459" s="411"/>
      <c r="DG459" s="412" t="str">
        <f t="shared" si="562"/>
        <v/>
      </c>
      <c r="DH459" s="412" t="str">
        <f t="shared" si="563"/>
        <v/>
      </c>
      <c r="DI459" s="412">
        <f t="shared" si="564"/>
        <v>0</v>
      </c>
      <c r="DJ459" s="412" t="str">
        <f t="shared" si="565"/>
        <v/>
      </c>
      <c r="DK459" s="412" t="str">
        <f t="shared" si="566"/>
        <v/>
      </c>
      <c r="DL459" s="412" t="str">
        <f t="shared" si="567"/>
        <v/>
      </c>
      <c r="DM459" s="412" t="str">
        <f t="shared" si="568"/>
        <v/>
      </c>
      <c r="DN459" s="412" t="str">
        <f t="shared" si="569"/>
        <v/>
      </c>
      <c r="DO459" s="412" t="str">
        <f t="shared" si="570"/>
        <v/>
      </c>
    </row>
    <row r="460" spans="1:119" s="157" customFormat="1" ht="18" hidden="1" customHeight="1">
      <c r="A460" s="161" t="str">
        <f t="shared" si="579"/>
        <v/>
      </c>
      <c r="B460" s="158"/>
      <c r="C460" s="31" t="str">
        <f>IF(B460="","",VLOOKUP(B460,学連登録!$C$2:$G$3000,2,FALSE))</f>
        <v/>
      </c>
      <c r="D460" s="32" t="str">
        <f>IF(B460="","",VLOOKUP(B460,学連登録!$C$2:$G$3000,3,FALSE))</f>
        <v/>
      </c>
      <c r="E460" s="33" t="str">
        <f>IF(B460="","",VLOOKUP(B460,学連登録!$C$2:$G$3000,4,FALSE))</f>
        <v/>
      </c>
      <c r="F460" s="383" t="str">
        <f>IF(B460="","",VLOOKUP(B460,学連登録!$C$2:$I$3000,7,FALSE))</f>
        <v/>
      </c>
      <c r="G460" s="160"/>
      <c r="H460" s="905"/>
      <c r="I460" s="907"/>
      <c r="J460" s="160"/>
      <c r="K460" s="905"/>
      <c r="L460" s="906"/>
      <c r="M460" s="160"/>
      <c r="N460" s="819"/>
      <c r="O460" s="820"/>
      <c r="P460" s="159"/>
      <c r="Q460" s="905"/>
      <c r="R460" s="906"/>
      <c r="S460" s="159"/>
      <c r="T460" s="905"/>
      <c r="U460" s="906"/>
      <c r="V460" s="103" t="str">
        <f>IF(B460="","",VLOOKUP(B460,学連登録!$C$2:$H$3000,6,FALSE))</f>
        <v/>
      </c>
      <c r="Y460" s="118" t="str">
        <f t="shared" si="571"/>
        <v/>
      </c>
      <c r="Z460" s="97" t="str">
        <f>IF(G460="","",VLOOKUP(G460,種目名!$R$5:$T$104,3,0))</f>
        <v/>
      </c>
      <c r="AA460" s="99" t="str">
        <f>IF(J460="","",VLOOKUP(J460,種目名!$R$5:$T$104,3,0))</f>
        <v/>
      </c>
      <c r="AB460" s="119" t="str">
        <f>IF(M460="","",VLOOKUP(M460,種目名!$R$5:$T$104,3,0))</f>
        <v/>
      </c>
      <c r="AC460" s="119" t="str">
        <f>IF(P460="","",VLOOKUP(AF460,種目名!$R$5:$T$104,3,0))</f>
        <v/>
      </c>
      <c r="AD460" s="120" t="str">
        <f>IF(S460="","",VLOOKUP(AI460,種目名!$R$5:$T$104,3,0))</f>
        <v/>
      </c>
      <c r="AE460" s="117">
        <f t="shared" si="572"/>
        <v>0</v>
      </c>
      <c r="AF460" s="157" t="str">
        <f t="shared" si="573"/>
        <v/>
      </c>
      <c r="AG460" s="157" t="str">
        <f t="shared" si="574"/>
        <v/>
      </c>
      <c r="AH460" s="157">
        <f t="shared" si="575"/>
        <v>0</v>
      </c>
      <c r="AI460" s="157" t="str">
        <f t="shared" si="576"/>
        <v/>
      </c>
      <c r="AJ460" s="157" t="str">
        <f t="shared" si="577"/>
        <v/>
      </c>
      <c r="AK460" s="390"/>
      <c r="AL460" s="171">
        <f t="shared" si="505"/>
        <v>0</v>
      </c>
      <c r="AM460" s="399">
        <f t="shared" si="506"/>
        <v>0</v>
      </c>
      <c r="AN460" s="399">
        <f>COUNTIF($B$12:B460,B460)</f>
        <v>0</v>
      </c>
      <c r="AO460" s="399"/>
      <c r="AP460" s="399" t="str">
        <f t="shared" si="507"/>
        <v/>
      </c>
      <c r="AQ460" s="399" t="str">
        <f t="shared" si="507"/>
        <v/>
      </c>
      <c r="AR460" s="399" t="str">
        <f t="shared" si="507"/>
        <v/>
      </c>
      <c r="AS460" s="399" t="str">
        <f t="shared" ref="AS460:AS520" si="580">IF($B460="","",IF(F460="",1,0))</f>
        <v/>
      </c>
      <c r="AT460" s="399">
        <f t="shared" si="508"/>
        <v>0</v>
      </c>
      <c r="AU460" s="399" t="str">
        <f t="shared" si="509"/>
        <v/>
      </c>
      <c r="AV460" s="399" t="str">
        <f t="shared" si="510"/>
        <v/>
      </c>
      <c r="AW460" s="399" t="str">
        <f t="shared" si="511"/>
        <v/>
      </c>
      <c r="AX460" s="399" t="str">
        <f t="shared" si="512"/>
        <v/>
      </c>
      <c r="AY460" s="399" t="str">
        <f t="shared" si="513"/>
        <v/>
      </c>
      <c r="AZ460" s="399" t="str">
        <f t="shared" si="578"/>
        <v/>
      </c>
      <c r="BA460" s="399" t="str">
        <f t="shared" si="578"/>
        <v/>
      </c>
      <c r="BB460" s="399" t="str">
        <f t="shared" si="578"/>
        <v/>
      </c>
      <c r="BC460" s="399" t="str">
        <f t="shared" si="578"/>
        <v/>
      </c>
      <c r="BD460" s="403" t="str">
        <f t="shared" si="578"/>
        <v/>
      </c>
      <c r="BE460" s="393">
        <f t="shared" si="514"/>
        <v>0</v>
      </c>
      <c r="BG460" s="399">
        <f t="shared" si="515"/>
        <v>0</v>
      </c>
      <c r="BH460" s="399">
        <f t="shared" si="516"/>
        <v>0</v>
      </c>
      <c r="BI460" s="412">
        <f t="shared" si="517"/>
        <v>0</v>
      </c>
      <c r="BJ460" s="413">
        <f t="shared" ref="BJ460:BJ520" si="581">INT(BI460/10000)</f>
        <v>0</v>
      </c>
      <c r="BK460" s="398" t="str">
        <f t="shared" ref="BK460:BK520" si="582">RIGHT(INT(BI460/100),2)</f>
        <v>0</v>
      </c>
      <c r="BL460" s="398" t="str">
        <f t="shared" ref="BL460:BL520" si="583">RIGHT(INT(BI460/1),2)</f>
        <v>0</v>
      </c>
      <c r="BM460" s="412">
        <f t="shared" si="518"/>
        <v>0</v>
      </c>
      <c r="BN460" s="412" t="str">
        <f t="shared" si="519"/>
        <v>0m0</v>
      </c>
      <c r="BO460" s="399">
        <f t="shared" si="520"/>
        <v>0</v>
      </c>
      <c r="BP460" s="399">
        <f t="shared" si="521"/>
        <v>0</v>
      </c>
      <c r="BQ460" s="412">
        <f t="shared" si="522"/>
        <v>0</v>
      </c>
      <c r="BR460" s="413">
        <f t="shared" si="523"/>
        <v>0</v>
      </c>
      <c r="BS460" s="398" t="str">
        <f t="shared" si="524"/>
        <v>0</v>
      </c>
      <c r="BT460" s="398" t="str">
        <f t="shared" si="525"/>
        <v>0</v>
      </c>
      <c r="BU460" s="412">
        <f t="shared" si="526"/>
        <v>0</v>
      </c>
      <c r="BV460" s="412" t="str">
        <f t="shared" si="527"/>
        <v>0m0</v>
      </c>
      <c r="BW460" s="399">
        <f t="shared" si="528"/>
        <v>0</v>
      </c>
      <c r="BX460" s="399">
        <f t="shared" si="529"/>
        <v>0</v>
      </c>
      <c r="BY460" s="412">
        <f t="shared" si="530"/>
        <v>0</v>
      </c>
      <c r="BZ460" s="413">
        <f t="shared" si="531"/>
        <v>0</v>
      </c>
      <c r="CA460" s="398" t="str">
        <f t="shared" si="532"/>
        <v>0</v>
      </c>
      <c r="CB460" s="398" t="str">
        <f t="shared" si="533"/>
        <v>0</v>
      </c>
      <c r="CC460" s="412">
        <f t="shared" si="534"/>
        <v>0</v>
      </c>
      <c r="CD460" s="412" t="str">
        <f t="shared" si="535"/>
        <v>0m0</v>
      </c>
      <c r="CE460" s="399">
        <f t="shared" si="536"/>
        <v>0</v>
      </c>
      <c r="CF460" s="399">
        <f t="shared" si="537"/>
        <v>0</v>
      </c>
      <c r="CG460" s="412">
        <f t="shared" si="538"/>
        <v>0</v>
      </c>
      <c r="CH460" s="413">
        <f t="shared" si="539"/>
        <v>0</v>
      </c>
      <c r="CI460" s="398" t="str">
        <f t="shared" si="540"/>
        <v>0</v>
      </c>
      <c r="CJ460" s="398" t="str">
        <f t="shared" si="541"/>
        <v>0</v>
      </c>
      <c r="CK460" s="412">
        <f t="shared" si="542"/>
        <v>0</v>
      </c>
      <c r="CL460" s="412" t="str">
        <f t="shared" si="543"/>
        <v>0m0</v>
      </c>
      <c r="CM460" s="399">
        <f t="shared" si="544"/>
        <v>0</v>
      </c>
      <c r="CN460" s="399">
        <f t="shared" si="545"/>
        <v>0</v>
      </c>
      <c r="CO460" s="412">
        <f t="shared" si="546"/>
        <v>0</v>
      </c>
      <c r="CP460" s="413">
        <f t="shared" si="547"/>
        <v>0</v>
      </c>
      <c r="CQ460" s="398" t="str">
        <f t="shared" si="548"/>
        <v>0</v>
      </c>
      <c r="CR460" s="398" t="str">
        <f t="shared" si="549"/>
        <v>0</v>
      </c>
      <c r="CS460" s="412">
        <f t="shared" si="550"/>
        <v>0</v>
      </c>
      <c r="CT460" s="412" t="str">
        <f t="shared" si="551"/>
        <v>0m0</v>
      </c>
      <c r="CU460" s="412">
        <f t="shared" si="552"/>
        <v>0</v>
      </c>
      <c r="CV460" s="412">
        <f t="shared" si="553"/>
        <v>0</v>
      </c>
      <c r="CW460" s="412">
        <f t="shared" si="554"/>
        <v>0</v>
      </c>
      <c r="CX460" s="412">
        <f t="shared" si="555"/>
        <v>0</v>
      </c>
      <c r="CY460" s="412">
        <f t="shared" si="556"/>
        <v>0</v>
      </c>
      <c r="CZ460" s="412" t="str">
        <f t="shared" si="557"/>
        <v/>
      </c>
      <c r="DA460" s="412" t="str">
        <f t="shared" si="558"/>
        <v/>
      </c>
      <c r="DB460" s="412" t="str">
        <f t="shared" si="559"/>
        <v/>
      </c>
      <c r="DC460" s="412" t="str">
        <f t="shared" si="560"/>
        <v/>
      </c>
      <c r="DD460" s="412" t="str">
        <f t="shared" si="561"/>
        <v/>
      </c>
      <c r="DE460" s="412"/>
      <c r="DF460" s="411"/>
      <c r="DG460" s="412" t="str">
        <f t="shared" si="562"/>
        <v/>
      </c>
      <c r="DH460" s="412" t="str">
        <f t="shared" si="563"/>
        <v/>
      </c>
      <c r="DI460" s="412">
        <f t="shared" si="564"/>
        <v>0</v>
      </c>
      <c r="DJ460" s="412" t="str">
        <f t="shared" si="565"/>
        <v/>
      </c>
      <c r="DK460" s="412" t="str">
        <f t="shared" si="566"/>
        <v/>
      </c>
      <c r="DL460" s="412" t="str">
        <f t="shared" si="567"/>
        <v/>
      </c>
      <c r="DM460" s="412" t="str">
        <f t="shared" si="568"/>
        <v/>
      </c>
      <c r="DN460" s="412" t="str">
        <f t="shared" si="569"/>
        <v/>
      </c>
      <c r="DO460" s="412" t="str">
        <f t="shared" si="570"/>
        <v/>
      </c>
    </row>
    <row r="461" spans="1:119" s="157" customFormat="1" ht="18" hidden="1" customHeight="1">
      <c r="A461" s="161" t="str">
        <f t="shared" si="579"/>
        <v/>
      </c>
      <c r="B461" s="158"/>
      <c r="C461" s="31" t="str">
        <f>IF(B461="","",VLOOKUP(B461,学連登録!$C$2:$G$3000,2,FALSE))</f>
        <v/>
      </c>
      <c r="D461" s="32" t="str">
        <f>IF(B461="","",VLOOKUP(B461,学連登録!$C$2:$G$3000,3,FALSE))</f>
        <v/>
      </c>
      <c r="E461" s="33" t="str">
        <f>IF(B461="","",VLOOKUP(B461,学連登録!$C$2:$G$3000,4,FALSE))</f>
        <v/>
      </c>
      <c r="F461" s="383" t="str">
        <f>IF(B461="","",VLOOKUP(B461,学連登録!$C$2:$I$3000,7,FALSE))</f>
        <v/>
      </c>
      <c r="G461" s="160"/>
      <c r="H461" s="905"/>
      <c r="I461" s="907"/>
      <c r="J461" s="160"/>
      <c r="K461" s="905"/>
      <c r="L461" s="906"/>
      <c r="M461" s="160"/>
      <c r="N461" s="819"/>
      <c r="O461" s="820"/>
      <c r="P461" s="159"/>
      <c r="Q461" s="905"/>
      <c r="R461" s="906"/>
      <c r="S461" s="159"/>
      <c r="T461" s="905"/>
      <c r="U461" s="906"/>
      <c r="V461" s="103" t="str">
        <f>IF(B461="","",VLOOKUP(B461,学連登録!$C$2:$H$3000,6,FALSE))</f>
        <v/>
      </c>
      <c r="Y461" s="118" t="str">
        <f t="shared" si="571"/>
        <v/>
      </c>
      <c r="Z461" s="97" t="str">
        <f>IF(G461="","",VLOOKUP(G461,種目名!$R$5:$T$104,3,0))</f>
        <v/>
      </c>
      <c r="AA461" s="99" t="str">
        <f>IF(J461="","",VLOOKUP(J461,種目名!$R$5:$T$104,3,0))</f>
        <v/>
      </c>
      <c r="AB461" s="119" t="str">
        <f>IF(M461="","",VLOOKUP(M461,種目名!$R$5:$T$104,3,0))</f>
        <v/>
      </c>
      <c r="AC461" s="119" t="str">
        <f>IF(P461="","",VLOOKUP(AF461,種目名!$R$5:$T$104,3,0))</f>
        <v/>
      </c>
      <c r="AD461" s="120" t="str">
        <f>IF(S461="","",VLOOKUP(AI461,種目名!$R$5:$T$104,3,0))</f>
        <v/>
      </c>
      <c r="AE461" s="117">
        <f t="shared" si="572"/>
        <v>0</v>
      </c>
      <c r="AF461" s="157" t="str">
        <f t="shared" si="573"/>
        <v/>
      </c>
      <c r="AG461" s="157" t="str">
        <f t="shared" si="574"/>
        <v/>
      </c>
      <c r="AH461" s="157">
        <f t="shared" si="575"/>
        <v>0</v>
      </c>
      <c r="AI461" s="157" t="str">
        <f t="shared" si="576"/>
        <v/>
      </c>
      <c r="AJ461" s="157" t="str">
        <f t="shared" si="577"/>
        <v/>
      </c>
      <c r="AK461" s="390"/>
      <c r="AL461" s="171">
        <f t="shared" ref="AL461:AL520" si="584">IF(AND(B461&gt;0,B461&lt;2001),1,0)</f>
        <v>0</v>
      </c>
      <c r="AM461" s="399">
        <f t="shared" ref="AM461:AM520" si="585">IF(B461="",0,IF(F461=$P$3,0,1))</f>
        <v>0</v>
      </c>
      <c r="AN461" s="399">
        <f>COUNTIF($B$12:B461,B461)</f>
        <v>0</v>
      </c>
      <c r="AO461" s="399"/>
      <c r="AP461" s="399" t="str">
        <f t="shared" ref="AP461:AR520" si="586">IF($B461="","",IF(C461="",1,0))</f>
        <v/>
      </c>
      <c r="AQ461" s="399" t="str">
        <f t="shared" si="586"/>
        <v/>
      </c>
      <c r="AR461" s="399" t="str">
        <f t="shared" si="586"/>
        <v/>
      </c>
      <c r="AS461" s="399" t="str">
        <f t="shared" si="580"/>
        <v/>
      </c>
      <c r="AT461" s="399">
        <f t="shared" ref="AT461:AT520" si="587">IF(ISNA(OR(AO461:AS461)),1,SUM(AO461:AS461))</f>
        <v>0</v>
      </c>
      <c r="AU461" s="399" t="str">
        <f t="shared" ref="AU461:AU520" si="588">IF($B461="","",IF(G461="","",$B461&amp;"-"&amp;Z461))</f>
        <v/>
      </c>
      <c r="AV461" s="399" t="str">
        <f t="shared" ref="AV461:AV520" si="589">IF($B461="","",IF(J461="","",$B461&amp;"-"&amp;AA461))</f>
        <v/>
      </c>
      <c r="AW461" s="399" t="str">
        <f t="shared" ref="AW461:AW520" si="590">IF($B461="","",IF(M461="","",$B461&amp;"-"&amp;AB461))</f>
        <v/>
      </c>
      <c r="AX461" s="399" t="str">
        <f t="shared" ref="AX461:AX520" si="591">IF($B461="","",IF(P461="","",$B461&amp;"-"&amp;AC461))</f>
        <v/>
      </c>
      <c r="AY461" s="399" t="str">
        <f t="shared" ref="AY461:AY520" si="592">IF($B461="","",IF(S461="","",$B461&amp;"-"&amp;AD461))</f>
        <v/>
      </c>
      <c r="AZ461" s="399" t="str">
        <f t="shared" si="578"/>
        <v/>
      </c>
      <c r="BA461" s="399" t="str">
        <f t="shared" si="578"/>
        <v/>
      </c>
      <c r="BB461" s="399" t="str">
        <f t="shared" si="578"/>
        <v/>
      </c>
      <c r="BC461" s="399" t="str">
        <f t="shared" si="578"/>
        <v/>
      </c>
      <c r="BD461" s="403" t="str">
        <f t="shared" si="578"/>
        <v/>
      </c>
      <c r="BE461" s="393">
        <f t="shared" ref="BE461:BE520" si="593">IF(MAX(AZ461:BD461)&gt;1,1,0)</f>
        <v>0</v>
      </c>
      <c r="BG461" s="399">
        <f t="shared" ref="BG461:BG520" si="594">IF(H461="",0,VALUE(SUBSTITUTE(H461,".","")))</f>
        <v>0</v>
      </c>
      <c r="BH461" s="399">
        <f t="shared" ref="BH461:BH520" si="595">IF(H461="",0,SUBSTITUTE(H461,"m",""))</f>
        <v>0</v>
      </c>
      <c r="BI461" s="412">
        <f t="shared" ref="BI461:BI520" si="596">VALUE(IF(COUNTIF(H461,"*.*")&gt;0,BG461,BH461))</f>
        <v>0</v>
      </c>
      <c r="BJ461" s="413">
        <f t="shared" si="581"/>
        <v>0</v>
      </c>
      <c r="BK461" s="398" t="str">
        <f t="shared" si="582"/>
        <v>0</v>
      </c>
      <c r="BL461" s="398" t="str">
        <f t="shared" si="583"/>
        <v>0</v>
      </c>
      <c r="BM461" s="412">
        <f t="shared" ref="BM461:BM520" si="597">IF(COUNTIF(H461,"*m*")&gt;0,"",IF(VALUE(BK461)&lt;60,0,1))</f>
        <v>0</v>
      </c>
      <c r="BN461" s="412" t="str">
        <f t="shared" ref="BN461:BN524" si="598">BK461&amp;"m"&amp;BL461</f>
        <v>0m0</v>
      </c>
      <c r="BO461" s="399">
        <f t="shared" ref="BO461:BO520" si="599">IF(K461="",0,VALUE(SUBSTITUTE(K461,".","")))</f>
        <v>0</v>
      </c>
      <c r="BP461" s="399">
        <f t="shared" ref="BP461:BP520" si="600">IF(K461="",0,SUBSTITUTE(K461,"m",""))</f>
        <v>0</v>
      </c>
      <c r="BQ461" s="412">
        <f t="shared" ref="BQ461:BQ520" si="601">VALUE(IF(COUNTIF(K461,"*.*")&gt;0,BO461,BP461))</f>
        <v>0</v>
      </c>
      <c r="BR461" s="413">
        <f t="shared" ref="BR461:BR520" si="602">INT(BQ461/10000)</f>
        <v>0</v>
      </c>
      <c r="BS461" s="398" t="str">
        <f t="shared" ref="BS461:BS520" si="603">RIGHT(INT(BQ461/100),2)</f>
        <v>0</v>
      </c>
      <c r="BT461" s="398" t="str">
        <f t="shared" ref="BT461:BT520" si="604">RIGHT(INT(BQ461/1),2)</f>
        <v>0</v>
      </c>
      <c r="BU461" s="412">
        <f t="shared" ref="BU461:BU520" si="605">IF(COUNTIF(K461,"*m*")&gt;0,"",IF(VALUE(BS461)&lt;60,0,1))</f>
        <v>0</v>
      </c>
      <c r="BV461" s="412" t="str">
        <f t="shared" ref="BV461:BV520" si="606">BS461&amp;"m"&amp;BT461</f>
        <v>0m0</v>
      </c>
      <c r="BW461" s="399">
        <f t="shared" ref="BW461:BW520" si="607">IF(N461="",0,VALUE(SUBSTITUTE(N461,".","")))</f>
        <v>0</v>
      </c>
      <c r="BX461" s="399">
        <f t="shared" ref="BX461:BX520" si="608">IF(N461="",0,SUBSTITUTE(N461,"m",""))</f>
        <v>0</v>
      </c>
      <c r="BY461" s="412">
        <f t="shared" ref="BY461:BY520" si="609">VALUE(IF(COUNTIF(N461,"*.*")&gt;0,BW461,BX461))</f>
        <v>0</v>
      </c>
      <c r="BZ461" s="413">
        <f t="shared" ref="BZ461:BZ520" si="610">INT(BY461/10000)</f>
        <v>0</v>
      </c>
      <c r="CA461" s="398" t="str">
        <f t="shared" ref="CA461:CA520" si="611">RIGHT(INT(BY461/100),2)</f>
        <v>0</v>
      </c>
      <c r="CB461" s="398" t="str">
        <f t="shared" ref="CB461:CB520" si="612">RIGHT(INT(BY461/1),2)</f>
        <v>0</v>
      </c>
      <c r="CC461" s="412">
        <f t="shared" ref="CC461:CC520" si="613">IF(COUNTIF(N461,"*m*")&gt;0,"",IF(VALUE(CA461)&lt;60,0,1))</f>
        <v>0</v>
      </c>
      <c r="CD461" s="412" t="str">
        <f t="shared" ref="CD461:CD520" si="614">CA461&amp;"m"&amp;CB461</f>
        <v>0m0</v>
      </c>
      <c r="CE461" s="399">
        <f t="shared" ref="CE461:CE520" si="615">IF(Q461="",0,VALUE(SUBSTITUTE(Q461,".","")))</f>
        <v>0</v>
      </c>
      <c r="CF461" s="399">
        <f t="shared" ref="CF461:CF520" si="616">IF(Q461="",0,SUBSTITUTE(Q461,"m",""))</f>
        <v>0</v>
      </c>
      <c r="CG461" s="412">
        <f t="shared" ref="CG461:CG520" si="617">VALUE(IF(COUNTIF(Q461,"*.*")&gt;0,CE461,CF461))</f>
        <v>0</v>
      </c>
      <c r="CH461" s="413">
        <f t="shared" ref="CH461:CH520" si="618">INT(CG461/10000)</f>
        <v>0</v>
      </c>
      <c r="CI461" s="398" t="str">
        <f t="shared" ref="CI461:CI520" si="619">RIGHT(INT(CG461/100),2)</f>
        <v>0</v>
      </c>
      <c r="CJ461" s="398" t="str">
        <f t="shared" ref="CJ461:CJ520" si="620">RIGHT(INT(CG461/1),2)</f>
        <v>0</v>
      </c>
      <c r="CK461" s="412">
        <f t="shared" ref="CK461:CK520" si="621">IF(COUNTIF(Q461,"*m*")&gt;0,"",IF(VALUE(CI461)&lt;60,0,1))</f>
        <v>0</v>
      </c>
      <c r="CL461" s="412" t="str">
        <f t="shared" ref="CL461:CL520" si="622">CI461&amp;"m"&amp;CJ461</f>
        <v>0m0</v>
      </c>
      <c r="CM461" s="399">
        <f t="shared" ref="CM461:CM520" si="623">IF(T461="",0,VALUE(SUBSTITUTE(T461,".","")))</f>
        <v>0</v>
      </c>
      <c r="CN461" s="399">
        <f t="shared" ref="CN461:CN520" si="624">IF(T461="",0,SUBSTITUTE(T461,"m",""))</f>
        <v>0</v>
      </c>
      <c r="CO461" s="412">
        <f t="shared" ref="CO461:CO520" si="625">VALUE(IF(COUNTIF(T461,"*.*")&gt;0,CM461,CN461))</f>
        <v>0</v>
      </c>
      <c r="CP461" s="413">
        <f t="shared" ref="CP461:CP520" si="626">INT(CO461/10000)</f>
        <v>0</v>
      </c>
      <c r="CQ461" s="398" t="str">
        <f t="shared" ref="CQ461:CQ520" si="627">RIGHT(INT(CO461/100),2)</f>
        <v>0</v>
      </c>
      <c r="CR461" s="398" t="str">
        <f t="shared" ref="CR461:CR520" si="628">RIGHT(INT(CO461/1),2)</f>
        <v>0</v>
      </c>
      <c r="CS461" s="412">
        <f t="shared" ref="CS461:CS520" si="629">IF(COUNTIF(T461,"*m*")&gt;0,"",IF(VALUE(CQ461)&lt;60,0,1))</f>
        <v>0</v>
      </c>
      <c r="CT461" s="412" t="str">
        <f t="shared" ref="CT461:CT520" si="630">CQ461&amp;"m"&amp;CR461</f>
        <v>0m0</v>
      </c>
      <c r="CU461" s="412">
        <f t="shared" ref="CU461:CU520" si="631">IF(AND($C461="",G461&gt;0),1,IF(AND($C461="",H461&gt;0),1,0))</f>
        <v>0</v>
      </c>
      <c r="CV461" s="412">
        <f t="shared" ref="CV461:CV520" si="632">IF(AND($C461="",J461&gt;0),1,IF(AND($C461="",K461&gt;0),1,0))</f>
        <v>0</v>
      </c>
      <c r="CW461" s="412">
        <f t="shared" ref="CW461:CW520" si="633">IF(AND($C461="",M461&gt;0),1,IF(AND($C461="",N461&gt;0),1,0))</f>
        <v>0</v>
      </c>
      <c r="CX461" s="412">
        <f t="shared" ref="CX461:CX520" si="634">IF(AND($C461="",P461&gt;0),1,IF(AND($C461="",Q461&gt;0),1,0))</f>
        <v>0</v>
      </c>
      <c r="CY461" s="412">
        <f t="shared" ref="CY461:CY520" si="635">IF(AND($C461="",S461&gt;0),1,IF(AND($C461="",T461&gt;0),1,0))</f>
        <v>0</v>
      </c>
      <c r="CZ461" s="412" t="str">
        <f t="shared" ref="CZ461:CZ520" si="636">IF(AND(G461="",H461&gt;0),1,"")</f>
        <v/>
      </c>
      <c r="DA461" s="412" t="str">
        <f t="shared" ref="DA461:DA520" si="637">IF(AND(J461="",K461&gt;0),1,"")</f>
        <v/>
      </c>
      <c r="DB461" s="412" t="str">
        <f t="shared" ref="DB461:DB520" si="638">IF(AND(M461="",N461&gt;0),1,"")</f>
        <v/>
      </c>
      <c r="DC461" s="412" t="str">
        <f t="shared" ref="DC461:DC520" si="639">IF(AND(P461="",Q461&gt;0),1,"")</f>
        <v/>
      </c>
      <c r="DD461" s="412" t="str">
        <f t="shared" ref="DD461:DD520" si="640">IF(AND(S461="",T461&gt;0),1,"")</f>
        <v/>
      </c>
      <c r="DE461" s="412"/>
      <c r="DF461" s="411"/>
      <c r="DG461" s="412" t="str">
        <f t="shared" ref="DG461:DG520" si="641">IF(B461="","",VALUE(Q461))</f>
        <v/>
      </c>
      <c r="DH461" s="412" t="str">
        <f t="shared" ref="DH461:DH520" si="642">IF(B461="","",VALUE(T461))</f>
        <v/>
      </c>
      <c r="DI461" s="412">
        <f t="shared" ref="DI461:DI520" si="643">IF(AND(B461&gt;0,COUNTA(G461:U461)=0),1,0)</f>
        <v>0</v>
      </c>
      <c r="DJ461" s="412" t="str">
        <f t="shared" ref="DJ461:DJ520" si="644">IF(AND(COUNTIF(G461,"*m*")&gt;0,COUNTIF(H461,"*m*")&gt;0),1,"")</f>
        <v/>
      </c>
      <c r="DK461" s="412" t="str">
        <f t="shared" ref="DK461:DK520" si="645">IF(AND(COUNTIF(J461,"*m*")&gt;0,COUNTIF(K461,"*m*")&gt;0),1,"")</f>
        <v/>
      </c>
      <c r="DL461" s="412" t="str">
        <f t="shared" ref="DL461:DL520" si="646">IF(AND(COUNTIF(M461,"*m*")&gt;0,COUNTIF(N461,"*m*")&gt;0),1,"")</f>
        <v/>
      </c>
      <c r="DM461" s="412" t="str">
        <f t="shared" ref="DM461:DM520" si="647">IF(AND(COUNTIF(G461,"*跳*")&gt;0,COUNTIF(H461,"*.*")&gt;0),1,IF(AND(COUNTIF(G461,"*投*")&gt;0,COUNTIF(H461,"*.*")&gt;0),1,""))</f>
        <v/>
      </c>
      <c r="DN461" s="412" t="str">
        <f t="shared" ref="DN461:DN520" si="648">IF(AND(COUNTIF(J461,"*跳*")&gt;0,COUNTIF(K461,"*.*")&gt;0),1,IF(AND(COUNTIF(J461,"*投*")&gt;0,COUNTIF(K461,"*.*")&gt;0),1,""))</f>
        <v/>
      </c>
      <c r="DO461" s="412" t="str">
        <f t="shared" ref="DO461:DO520" si="649">IF(AND(COUNTIF(M461,"*跳*")&gt;0,COUNTIF(N461,"*.*")&gt;0),1,IF(AND(COUNTIF(M461,"*投*")&gt;0,COUNTIF(N461,"*.*")&gt;0),1,""))</f>
        <v/>
      </c>
    </row>
    <row r="462" spans="1:119" s="157" customFormat="1" ht="18" hidden="1" customHeight="1">
      <c r="A462" s="161" t="str">
        <f t="shared" si="579"/>
        <v/>
      </c>
      <c r="B462" s="158"/>
      <c r="C462" s="31" t="str">
        <f>IF(B462="","",VLOOKUP(B462,学連登録!$C$2:$G$3000,2,FALSE))</f>
        <v/>
      </c>
      <c r="D462" s="32" t="str">
        <f>IF(B462="","",VLOOKUP(B462,学連登録!$C$2:$G$3000,3,FALSE))</f>
        <v/>
      </c>
      <c r="E462" s="33" t="str">
        <f>IF(B462="","",VLOOKUP(B462,学連登録!$C$2:$G$3000,4,FALSE))</f>
        <v/>
      </c>
      <c r="F462" s="383" t="str">
        <f>IF(B462="","",VLOOKUP(B462,学連登録!$C$2:$I$3000,7,FALSE))</f>
        <v/>
      </c>
      <c r="G462" s="160"/>
      <c r="H462" s="905"/>
      <c r="I462" s="907"/>
      <c r="J462" s="160"/>
      <c r="K462" s="905"/>
      <c r="L462" s="906"/>
      <c r="M462" s="160"/>
      <c r="N462" s="819"/>
      <c r="O462" s="820"/>
      <c r="P462" s="159"/>
      <c r="Q462" s="905"/>
      <c r="R462" s="906"/>
      <c r="S462" s="159"/>
      <c r="T462" s="905"/>
      <c r="U462" s="906"/>
      <c r="V462" s="103" t="str">
        <f>IF(B462="","",VLOOKUP(B462,学連登録!$C$2:$H$3000,6,FALSE))</f>
        <v/>
      </c>
      <c r="Y462" s="118" t="str">
        <f t="shared" si="571"/>
        <v/>
      </c>
      <c r="Z462" s="97" t="str">
        <f>IF(G462="","",VLOOKUP(G462,種目名!$R$5:$T$104,3,0))</f>
        <v/>
      </c>
      <c r="AA462" s="99" t="str">
        <f>IF(J462="","",VLOOKUP(J462,種目名!$R$5:$T$104,3,0))</f>
        <v/>
      </c>
      <c r="AB462" s="119" t="str">
        <f>IF(M462="","",VLOOKUP(M462,種目名!$R$5:$T$104,3,0))</f>
        <v/>
      </c>
      <c r="AC462" s="119" t="str">
        <f>IF(P462="","",VLOOKUP(AF462,種目名!$R$5:$T$104,3,0))</f>
        <v/>
      </c>
      <c r="AD462" s="120" t="str">
        <f>IF(S462="","",VLOOKUP(AI462,種目名!$R$5:$T$104,3,0))</f>
        <v/>
      </c>
      <c r="AE462" s="117">
        <f t="shared" si="572"/>
        <v>0</v>
      </c>
      <c r="AF462" s="157" t="str">
        <f t="shared" si="573"/>
        <v/>
      </c>
      <c r="AG462" s="157" t="str">
        <f t="shared" si="574"/>
        <v/>
      </c>
      <c r="AH462" s="157">
        <f t="shared" si="575"/>
        <v>0</v>
      </c>
      <c r="AI462" s="157" t="str">
        <f t="shared" si="576"/>
        <v/>
      </c>
      <c r="AJ462" s="157" t="str">
        <f t="shared" si="577"/>
        <v/>
      </c>
      <c r="AK462" s="390"/>
      <c r="AL462" s="171">
        <f t="shared" si="584"/>
        <v>0</v>
      </c>
      <c r="AM462" s="399">
        <f t="shared" si="585"/>
        <v>0</v>
      </c>
      <c r="AN462" s="399">
        <f>COUNTIF($B$12:B462,B462)</f>
        <v>0</v>
      </c>
      <c r="AO462" s="399"/>
      <c r="AP462" s="399" t="str">
        <f t="shared" si="586"/>
        <v/>
      </c>
      <c r="AQ462" s="399" t="str">
        <f t="shared" si="586"/>
        <v/>
      </c>
      <c r="AR462" s="399" t="str">
        <f t="shared" si="586"/>
        <v/>
      </c>
      <c r="AS462" s="399" t="str">
        <f t="shared" si="580"/>
        <v/>
      </c>
      <c r="AT462" s="399">
        <f t="shared" si="587"/>
        <v>0</v>
      </c>
      <c r="AU462" s="399" t="str">
        <f t="shared" si="588"/>
        <v/>
      </c>
      <c r="AV462" s="399" t="str">
        <f t="shared" si="589"/>
        <v/>
      </c>
      <c r="AW462" s="399" t="str">
        <f t="shared" si="590"/>
        <v/>
      </c>
      <c r="AX462" s="399" t="str">
        <f t="shared" si="591"/>
        <v/>
      </c>
      <c r="AY462" s="399" t="str">
        <f t="shared" si="592"/>
        <v/>
      </c>
      <c r="AZ462" s="399" t="str">
        <f t="shared" si="578"/>
        <v/>
      </c>
      <c r="BA462" s="399" t="str">
        <f t="shared" si="578"/>
        <v/>
      </c>
      <c r="BB462" s="399" t="str">
        <f t="shared" si="578"/>
        <v/>
      </c>
      <c r="BC462" s="399" t="str">
        <f t="shared" si="578"/>
        <v/>
      </c>
      <c r="BD462" s="403" t="str">
        <f t="shared" si="578"/>
        <v/>
      </c>
      <c r="BE462" s="393">
        <f t="shared" si="593"/>
        <v>0</v>
      </c>
      <c r="BG462" s="399">
        <f t="shared" si="594"/>
        <v>0</v>
      </c>
      <c r="BH462" s="399">
        <f t="shared" si="595"/>
        <v>0</v>
      </c>
      <c r="BI462" s="412">
        <f t="shared" si="596"/>
        <v>0</v>
      </c>
      <c r="BJ462" s="413">
        <f t="shared" si="581"/>
        <v>0</v>
      </c>
      <c r="BK462" s="398" t="str">
        <f t="shared" si="582"/>
        <v>0</v>
      </c>
      <c r="BL462" s="398" t="str">
        <f t="shared" si="583"/>
        <v>0</v>
      </c>
      <c r="BM462" s="412">
        <f t="shared" si="597"/>
        <v>0</v>
      </c>
      <c r="BN462" s="412" t="str">
        <f t="shared" si="598"/>
        <v>0m0</v>
      </c>
      <c r="BO462" s="399">
        <f t="shared" si="599"/>
        <v>0</v>
      </c>
      <c r="BP462" s="399">
        <f t="shared" si="600"/>
        <v>0</v>
      </c>
      <c r="BQ462" s="412">
        <f t="shared" si="601"/>
        <v>0</v>
      </c>
      <c r="BR462" s="413">
        <f t="shared" si="602"/>
        <v>0</v>
      </c>
      <c r="BS462" s="398" t="str">
        <f t="shared" si="603"/>
        <v>0</v>
      </c>
      <c r="BT462" s="398" t="str">
        <f t="shared" si="604"/>
        <v>0</v>
      </c>
      <c r="BU462" s="412">
        <f t="shared" si="605"/>
        <v>0</v>
      </c>
      <c r="BV462" s="412" t="str">
        <f t="shared" si="606"/>
        <v>0m0</v>
      </c>
      <c r="BW462" s="399">
        <f t="shared" si="607"/>
        <v>0</v>
      </c>
      <c r="BX462" s="399">
        <f t="shared" si="608"/>
        <v>0</v>
      </c>
      <c r="BY462" s="412">
        <f t="shared" si="609"/>
        <v>0</v>
      </c>
      <c r="BZ462" s="413">
        <f t="shared" si="610"/>
        <v>0</v>
      </c>
      <c r="CA462" s="398" t="str">
        <f t="shared" si="611"/>
        <v>0</v>
      </c>
      <c r="CB462" s="398" t="str">
        <f t="shared" si="612"/>
        <v>0</v>
      </c>
      <c r="CC462" s="412">
        <f t="shared" si="613"/>
        <v>0</v>
      </c>
      <c r="CD462" s="412" t="str">
        <f t="shared" si="614"/>
        <v>0m0</v>
      </c>
      <c r="CE462" s="399">
        <f t="shared" si="615"/>
        <v>0</v>
      </c>
      <c r="CF462" s="399">
        <f t="shared" si="616"/>
        <v>0</v>
      </c>
      <c r="CG462" s="412">
        <f t="shared" si="617"/>
        <v>0</v>
      </c>
      <c r="CH462" s="413">
        <f t="shared" si="618"/>
        <v>0</v>
      </c>
      <c r="CI462" s="398" t="str">
        <f t="shared" si="619"/>
        <v>0</v>
      </c>
      <c r="CJ462" s="398" t="str">
        <f t="shared" si="620"/>
        <v>0</v>
      </c>
      <c r="CK462" s="412">
        <f t="shared" si="621"/>
        <v>0</v>
      </c>
      <c r="CL462" s="412" t="str">
        <f t="shared" si="622"/>
        <v>0m0</v>
      </c>
      <c r="CM462" s="399">
        <f t="shared" si="623"/>
        <v>0</v>
      </c>
      <c r="CN462" s="399">
        <f t="shared" si="624"/>
        <v>0</v>
      </c>
      <c r="CO462" s="412">
        <f t="shared" si="625"/>
        <v>0</v>
      </c>
      <c r="CP462" s="413">
        <f t="shared" si="626"/>
        <v>0</v>
      </c>
      <c r="CQ462" s="398" t="str">
        <f t="shared" si="627"/>
        <v>0</v>
      </c>
      <c r="CR462" s="398" t="str">
        <f t="shared" si="628"/>
        <v>0</v>
      </c>
      <c r="CS462" s="412">
        <f t="shared" si="629"/>
        <v>0</v>
      </c>
      <c r="CT462" s="412" t="str">
        <f t="shared" si="630"/>
        <v>0m0</v>
      </c>
      <c r="CU462" s="412">
        <f t="shared" si="631"/>
        <v>0</v>
      </c>
      <c r="CV462" s="412">
        <f t="shared" si="632"/>
        <v>0</v>
      </c>
      <c r="CW462" s="412">
        <f t="shared" si="633"/>
        <v>0</v>
      </c>
      <c r="CX462" s="412">
        <f t="shared" si="634"/>
        <v>0</v>
      </c>
      <c r="CY462" s="412">
        <f t="shared" si="635"/>
        <v>0</v>
      </c>
      <c r="CZ462" s="412" t="str">
        <f t="shared" si="636"/>
        <v/>
      </c>
      <c r="DA462" s="412" t="str">
        <f t="shared" si="637"/>
        <v/>
      </c>
      <c r="DB462" s="412" t="str">
        <f t="shared" si="638"/>
        <v/>
      </c>
      <c r="DC462" s="412" t="str">
        <f t="shared" si="639"/>
        <v/>
      </c>
      <c r="DD462" s="412" t="str">
        <f t="shared" si="640"/>
        <v/>
      </c>
      <c r="DE462" s="412"/>
      <c r="DF462" s="411"/>
      <c r="DG462" s="412" t="str">
        <f t="shared" si="641"/>
        <v/>
      </c>
      <c r="DH462" s="412" t="str">
        <f t="shared" si="642"/>
        <v/>
      </c>
      <c r="DI462" s="412">
        <f t="shared" si="643"/>
        <v>0</v>
      </c>
      <c r="DJ462" s="412" t="str">
        <f t="shared" si="644"/>
        <v/>
      </c>
      <c r="DK462" s="412" t="str">
        <f t="shared" si="645"/>
        <v/>
      </c>
      <c r="DL462" s="412" t="str">
        <f t="shared" si="646"/>
        <v/>
      </c>
      <c r="DM462" s="412" t="str">
        <f t="shared" si="647"/>
        <v/>
      </c>
      <c r="DN462" s="412" t="str">
        <f t="shared" si="648"/>
        <v/>
      </c>
      <c r="DO462" s="412" t="str">
        <f t="shared" si="649"/>
        <v/>
      </c>
    </row>
    <row r="463" spans="1:119" s="157" customFormat="1" ht="18" hidden="1" customHeight="1">
      <c r="A463" s="161" t="str">
        <f t="shared" si="579"/>
        <v/>
      </c>
      <c r="B463" s="158"/>
      <c r="C463" s="31" t="str">
        <f>IF(B463="","",VLOOKUP(B463,学連登録!$C$2:$G$3000,2,FALSE))</f>
        <v/>
      </c>
      <c r="D463" s="32" t="str">
        <f>IF(B463="","",VLOOKUP(B463,学連登録!$C$2:$G$3000,3,FALSE))</f>
        <v/>
      </c>
      <c r="E463" s="33" t="str">
        <f>IF(B463="","",VLOOKUP(B463,学連登録!$C$2:$G$3000,4,FALSE))</f>
        <v/>
      </c>
      <c r="F463" s="383" t="str">
        <f>IF(B463="","",VLOOKUP(B463,学連登録!$C$2:$I$3000,7,FALSE))</f>
        <v/>
      </c>
      <c r="G463" s="160"/>
      <c r="H463" s="905"/>
      <c r="I463" s="907"/>
      <c r="J463" s="160"/>
      <c r="K463" s="905"/>
      <c r="L463" s="906"/>
      <c r="M463" s="160"/>
      <c r="N463" s="819"/>
      <c r="O463" s="820"/>
      <c r="P463" s="159"/>
      <c r="Q463" s="905"/>
      <c r="R463" s="906"/>
      <c r="S463" s="159"/>
      <c r="T463" s="905"/>
      <c r="U463" s="906"/>
      <c r="V463" s="103" t="str">
        <f>IF(B463="","",VLOOKUP(B463,学連登録!$C$2:$H$3000,6,FALSE))</f>
        <v/>
      </c>
      <c r="Y463" s="118" t="str">
        <f t="shared" si="571"/>
        <v/>
      </c>
      <c r="Z463" s="97" t="str">
        <f>IF(G463="","",VLOOKUP(G463,種目名!$R$5:$T$104,3,0))</f>
        <v/>
      </c>
      <c r="AA463" s="99" t="str">
        <f>IF(J463="","",VLOOKUP(J463,種目名!$R$5:$T$104,3,0))</f>
        <v/>
      </c>
      <c r="AB463" s="119" t="str">
        <f>IF(M463="","",VLOOKUP(M463,種目名!$R$5:$T$104,3,0))</f>
        <v/>
      </c>
      <c r="AC463" s="119" t="str">
        <f>IF(P463="","",VLOOKUP(AF463,種目名!$R$5:$T$104,3,0))</f>
        <v/>
      </c>
      <c r="AD463" s="120" t="str">
        <f>IF(S463="","",VLOOKUP(AI463,種目名!$R$5:$T$104,3,0))</f>
        <v/>
      </c>
      <c r="AE463" s="117">
        <f t="shared" si="572"/>
        <v>0</v>
      </c>
      <c r="AF463" s="157" t="str">
        <f t="shared" si="573"/>
        <v/>
      </c>
      <c r="AG463" s="157" t="str">
        <f t="shared" si="574"/>
        <v/>
      </c>
      <c r="AH463" s="157">
        <f t="shared" si="575"/>
        <v>0</v>
      </c>
      <c r="AI463" s="157" t="str">
        <f t="shared" si="576"/>
        <v/>
      </c>
      <c r="AJ463" s="157" t="str">
        <f t="shared" si="577"/>
        <v/>
      </c>
      <c r="AK463" s="390"/>
      <c r="AL463" s="171">
        <f t="shared" si="584"/>
        <v>0</v>
      </c>
      <c r="AM463" s="399">
        <f t="shared" si="585"/>
        <v>0</v>
      </c>
      <c r="AN463" s="399">
        <f>COUNTIF($B$12:B463,B463)</f>
        <v>0</v>
      </c>
      <c r="AO463" s="399"/>
      <c r="AP463" s="399" t="str">
        <f t="shared" si="586"/>
        <v/>
      </c>
      <c r="AQ463" s="399" t="str">
        <f t="shared" si="586"/>
        <v/>
      </c>
      <c r="AR463" s="399" t="str">
        <f t="shared" si="586"/>
        <v/>
      </c>
      <c r="AS463" s="399" t="str">
        <f t="shared" si="580"/>
        <v/>
      </c>
      <c r="AT463" s="399">
        <f t="shared" si="587"/>
        <v>0</v>
      </c>
      <c r="AU463" s="399" t="str">
        <f t="shared" si="588"/>
        <v/>
      </c>
      <c r="AV463" s="399" t="str">
        <f t="shared" si="589"/>
        <v/>
      </c>
      <c r="AW463" s="399" t="str">
        <f t="shared" si="590"/>
        <v/>
      </c>
      <c r="AX463" s="399" t="str">
        <f t="shared" si="591"/>
        <v/>
      </c>
      <c r="AY463" s="399" t="str">
        <f t="shared" si="592"/>
        <v/>
      </c>
      <c r="AZ463" s="399" t="str">
        <f t="shared" si="578"/>
        <v/>
      </c>
      <c r="BA463" s="399" t="str">
        <f t="shared" si="578"/>
        <v/>
      </c>
      <c r="BB463" s="399" t="str">
        <f t="shared" si="578"/>
        <v/>
      </c>
      <c r="BC463" s="399" t="str">
        <f t="shared" si="578"/>
        <v/>
      </c>
      <c r="BD463" s="403" t="str">
        <f t="shared" si="578"/>
        <v/>
      </c>
      <c r="BE463" s="393">
        <f t="shared" si="593"/>
        <v>0</v>
      </c>
      <c r="BG463" s="399">
        <f t="shared" si="594"/>
        <v>0</v>
      </c>
      <c r="BH463" s="399">
        <f t="shared" si="595"/>
        <v>0</v>
      </c>
      <c r="BI463" s="412">
        <f t="shared" si="596"/>
        <v>0</v>
      </c>
      <c r="BJ463" s="413">
        <f t="shared" si="581"/>
        <v>0</v>
      </c>
      <c r="BK463" s="398" t="str">
        <f t="shared" si="582"/>
        <v>0</v>
      </c>
      <c r="BL463" s="398" t="str">
        <f t="shared" si="583"/>
        <v>0</v>
      </c>
      <c r="BM463" s="412">
        <f t="shared" si="597"/>
        <v>0</v>
      </c>
      <c r="BN463" s="412" t="str">
        <f t="shared" si="598"/>
        <v>0m0</v>
      </c>
      <c r="BO463" s="399">
        <f t="shared" si="599"/>
        <v>0</v>
      </c>
      <c r="BP463" s="399">
        <f t="shared" si="600"/>
        <v>0</v>
      </c>
      <c r="BQ463" s="412">
        <f t="shared" si="601"/>
        <v>0</v>
      </c>
      <c r="BR463" s="413">
        <f t="shared" si="602"/>
        <v>0</v>
      </c>
      <c r="BS463" s="398" t="str">
        <f t="shared" si="603"/>
        <v>0</v>
      </c>
      <c r="BT463" s="398" t="str">
        <f t="shared" si="604"/>
        <v>0</v>
      </c>
      <c r="BU463" s="412">
        <f t="shared" si="605"/>
        <v>0</v>
      </c>
      <c r="BV463" s="412" t="str">
        <f t="shared" si="606"/>
        <v>0m0</v>
      </c>
      <c r="BW463" s="399">
        <f t="shared" si="607"/>
        <v>0</v>
      </c>
      <c r="BX463" s="399">
        <f t="shared" si="608"/>
        <v>0</v>
      </c>
      <c r="BY463" s="412">
        <f t="shared" si="609"/>
        <v>0</v>
      </c>
      <c r="BZ463" s="413">
        <f t="shared" si="610"/>
        <v>0</v>
      </c>
      <c r="CA463" s="398" t="str">
        <f t="shared" si="611"/>
        <v>0</v>
      </c>
      <c r="CB463" s="398" t="str">
        <f t="shared" si="612"/>
        <v>0</v>
      </c>
      <c r="CC463" s="412">
        <f t="shared" si="613"/>
        <v>0</v>
      </c>
      <c r="CD463" s="412" t="str">
        <f t="shared" si="614"/>
        <v>0m0</v>
      </c>
      <c r="CE463" s="399">
        <f t="shared" si="615"/>
        <v>0</v>
      </c>
      <c r="CF463" s="399">
        <f t="shared" si="616"/>
        <v>0</v>
      </c>
      <c r="CG463" s="412">
        <f t="shared" si="617"/>
        <v>0</v>
      </c>
      <c r="CH463" s="413">
        <f t="shared" si="618"/>
        <v>0</v>
      </c>
      <c r="CI463" s="398" t="str">
        <f t="shared" si="619"/>
        <v>0</v>
      </c>
      <c r="CJ463" s="398" t="str">
        <f t="shared" si="620"/>
        <v>0</v>
      </c>
      <c r="CK463" s="412">
        <f t="shared" si="621"/>
        <v>0</v>
      </c>
      <c r="CL463" s="412" t="str">
        <f t="shared" si="622"/>
        <v>0m0</v>
      </c>
      <c r="CM463" s="399">
        <f t="shared" si="623"/>
        <v>0</v>
      </c>
      <c r="CN463" s="399">
        <f t="shared" si="624"/>
        <v>0</v>
      </c>
      <c r="CO463" s="412">
        <f t="shared" si="625"/>
        <v>0</v>
      </c>
      <c r="CP463" s="413">
        <f t="shared" si="626"/>
        <v>0</v>
      </c>
      <c r="CQ463" s="398" t="str">
        <f t="shared" si="627"/>
        <v>0</v>
      </c>
      <c r="CR463" s="398" t="str">
        <f t="shared" si="628"/>
        <v>0</v>
      </c>
      <c r="CS463" s="412">
        <f t="shared" si="629"/>
        <v>0</v>
      </c>
      <c r="CT463" s="412" t="str">
        <f t="shared" si="630"/>
        <v>0m0</v>
      </c>
      <c r="CU463" s="412">
        <f t="shared" si="631"/>
        <v>0</v>
      </c>
      <c r="CV463" s="412">
        <f t="shared" si="632"/>
        <v>0</v>
      </c>
      <c r="CW463" s="412">
        <f t="shared" si="633"/>
        <v>0</v>
      </c>
      <c r="CX463" s="412">
        <f t="shared" si="634"/>
        <v>0</v>
      </c>
      <c r="CY463" s="412">
        <f t="shared" si="635"/>
        <v>0</v>
      </c>
      <c r="CZ463" s="412" t="str">
        <f t="shared" si="636"/>
        <v/>
      </c>
      <c r="DA463" s="412" t="str">
        <f t="shared" si="637"/>
        <v/>
      </c>
      <c r="DB463" s="412" t="str">
        <f t="shared" si="638"/>
        <v/>
      </c>
      <c r="DC463" s="412" t="str">
        <f t="shared" si="639"/>
        <v/>
      </c>
      <c r="DD463" s="412" t="str">
        <f t="shared" si="640"/>
        <v/>
      </c>
      <c r="DE463" s="412"/>
      <c r="DF463" s="411"/>
      <c r="DG463" s="412" t="str">
        <f t="shared" si="641"/>
        <v/>
      </c>
      <c r="DH463" s="412" t="str">
        <f t="shared" si="642"/>
        <v/>
      </c>
      <c r="DI463" s="412">
        <f t="shared" si="643"/>
        <v>0</v>
      </c>
      <c r="DJ463" s="412" t="str">
        <f t="shared" si="644"/>
        <v/>
      </c>
      <c r="DK463" s="412" t="str">
        <f t="shared" si="645"/>
        <v/>
      </c>
      <c r="DL463" s="412" t="str">
        <f t="shared" si="646"/>
        <v/>
      </c>
      <c r="DM463" s="412" t="str">
        <f t="shared" si="647"/>
        <v/>
      </c>
      <c r="DN463" s="412" t="str">
        <f t="shared" si="648"/>
        <v/>
      </c>
      <c r="DO463" s="412" t="str">
        <f t="shared" si="649"/>
        <v/>
      </c>
    </row>
    <row r="464" spans="1:119" s="157" customFormat="1" ht="18" hidden="1" customHeight="1">
      <c r="A464" s="161" t="str">
        <f t="shared" si="579"/>
        <v/>
      </c>
      <c r="B464" s="158"/>
      <c r="C464" s="31" t="str">
        <f>IF(B464="","",VLOOKUP(B464,学連登録!$C$2:$G$3000,2,FALSE))</f>
        <v/>
      </c>
      <c r="D464" s="32" t="str">
        <f>IF(B464="","",VLOOKUP(B464,学連登録!$C$2:$G$3000,3,FALSE))</f>
        <v/>
      </c>
      <c r="E464" s="33" t="str">
        <f>IF(B464="","",VLOOKUP(B464,学連登録!$C$2:$G$3000,4,FALSE))</f>
        <v/>
      </c>
      <c r="F464" s="383" t="str">
        <f>IF(B464="","",VLOOKUP(B464,学連登録!$C$2:$I$3000,7,FALSE))</f>
        <v/>
      </c>
      <c r="G464" s="160"/>
      <c r="H464" s="905"/>
      <c r="I464" s="907"/>
      <c r="J464" s="160"/>
      <c r="K464" s="905"/>
      <c r="L464" s="906"/>
      <c r="M464" s="160"/>
      <c r="N464" s="819"/>
      <c r="O464" s="820"/>
      <c r="P464" s="159"/>
      <c r="Q464" s="905"/>
      <c r="R464" s="906"/>
      <c r="S464" s="159"/>
      <c r="T464" s="905"/>
      <c r="U464" s="906"/>
      <c r="V464" s="103" t="str">
        <f>IF(B464="","",VLOOKUP(B464,学連登録!$C$2:$H$3000,6,FALSE))</f>
        <v/>
      </c>
      <c r="Y464" s="118" t="str">
        <f t="shared" si="571"/>
        <v/>
      </c>
      <c r="Z464" s="97" t="str">
        <f>IF(G464="","",VLOOKUP(G464,種目名!$R$5:$T$104,3,0))</f>
        <v/>
      </c>
      <c r="AA464" s="99" t="str">
        <f>IF(J464="","",VLOOKUP(J464,種目名!$R$5:$T$104,3,0))</f>
        <v/>
      </c>
      <c r="AB464" s="119" t="str">
        <f>IF(M464="","",VLOOKUP(M464,種目名!$R$5:$T$104,3,0))</f>
        <v/>
      </c>
      <c r="AC464" s="119" t="str">
        <f>IF(P464="","",VLOOKUP(AF464,種目名!$R$5:$T$104,3,0))</f>
        <v/>
      </c>
      <c r="AD464" s="120" t="str">
        <f>IF(S464="","",VLOOKUP(AI464,種目名!$R$5:$T$104,3,0))</f>
        <v/>
      </c>
      <c r="AE464" s="117">
        <f t="shared" si="572"/>
        <v>0</v>
      </c>
      <c r="AF464" s="157" t="str">
        <f t="shared" si="573"/>
        <v/>
      </c>
      <c r="AG464" s="157" t="str">
        <f t="shared" si="574"/>
        <v/>
      </c>
      <c r="AH464" s="157">
        <f t="shared" si="575"/>
        <v>0</v>
      </c>
      <c r="AI464" s="157" t="str">
        <f t="shared" si="576"/>
        <v/>
      </c>
      <c r="AJ464" s="157" t="str">
        <f t="shared" si="577"/>
        <v/>
      </c>
      <c r="AK464" s="390"/>
      <c r="AL464" s="171">
        <f t="shared" si="584"/>
        <v>0</v>
      </c>
      <c r="AM464" s="399">
        <f t="shared" si="585"/>
        <v>0</v>
      </c>
      <c r="AN464" s="399">
        <f>COUNTIF($B$12:B464,B464)</f>
        <v>0</v>
      </c>
      <c r="AO464" s="399"/>
      <c r="AP464" s="399" t="str">
        <f t="shared" si="586"/>
        <v/>
      </c>
      <c r="AQ464" s="399" t="str">
        <f t="shared" si="586"/>
        <v/>
      </c>
      <c r="AR464" s="399" t="str">
        <f t="shared" si="586"/>
        <v/>
      </c>
      <c r="AS464" s="399" t="str">
        <f t="shared" si="580"/>
        <v/>
      </c>
      <c r="AT464" s="399">
        <f t="shared" si="587"/>
        <v>0</v>
      </c>
      <c r="AU464" s="399" t="str">
        <f t="shared" si="588"/>
        <v/>
      </c>
      <c r="AV464" s="399" t="str">
        <f t="shared" si="589"/>
        <v/>
      </c>
      <c r="AW464" s="399" t="str">
        <f t="shared" si="590"/>
        <v/>
      </c>
      <c r="AX464" s="399" t="str">
        <f t="shared" si="591"/>
        <v/>
      </c>
      <c r="AY464" s="399" t="str">
        <f t="shared" si="592"/>
        <v/>
      </c>
      <c r="AZ464" s="399" t="str">
        <f t="shared" si="578"/>
        <v/>
      </c>
      <c r="BA464" s="399" t="str">
        <f t="shared" si="578"/>
        <v/>
      </c>
      <c r="BB464" s="399" t="str">
        <f t="shared" si="578"/>
        <v/>
      </c>
      <c r="BC464" s="399" t="str">
        <f t="shared" si="578"/>
        <v/>
      </c>
      <c r="BD464" s="403" t="str">
        <f t="shared" si="578"/>
        <v/>
      </c>
      <c r="BE464" s="393">
        <f t="shared" si="593"/>
        <v>0</v>
      </c>
      <c r="BG464" s="399">
        <f t="shared" si="594"/>
        <v>0</v>
      </c>
      <c r="BH464" s="399">
        <f t="shared" si="595"/>
        <v>0</v>
      </c>
      <c r="BI464" s="412">
        <f t="shared" si="596"/>
        <v>0</v>
      </c>
      <c r="BJ464" s="413">
        <f t="shared" si="581"/>
        <v>0</v>
      </c>
      <c r="BK464" s="398" t="str">
        <f t="shared" si="582"/>
        <v>0</v>
      </c>
      <c r="BL464" s="398" t="str">
        <f t="shared" si="583"/>
        <v>0</v>
      </c>
      <c r="BM464" s="412">
        <f t="shared" si="597"/>
        <v>0</v>
      </c>
      <c r="BN464" s="412" t="str">
        <f t="shared" si="598"/>
        <v>0m0</v>
      </c>
      <c r="BO464" s="399">
        <f t="shared" si="599"/>
        <v>0</v>
      </c>
      <c r="BP464" s="399">
        <f t="shared" si="600"/>
        <v>0</v>
      </c>
      <c r="BQ464" s="412">
        <f t="shared" si="601"/>
        <v>0</v>
      </c>
      <c r="BR464" s="413">
        <f t="shared" si="602"/>
        <v>0</v>
      </c>
      <c r="BS464" s="398" t="str">
        <f t="shared" si="603"/>
        <v>0</v>
      </c>
      <c r="BT464" s="398" t="str">
        <f t="shared" si="604"/>
        <v>0</v>
      </c>
      <c r="BU464" s="412">
        <f t="shared" si="605"/>
        <v>0</v>
      </c>
      <c r="BV464" s="412" t="str">
        <f t="shared" si="606"/>
        <v>0m0</v>
      </c>
      <c r="BW464" s="399">
        <f t="shared" si="607"/>
        <v>0</v>
      </c>
      <c r="BX464" s="399">
        <f t="shared" si="608"/>
        <v>0</v>
      </c>
      <c r="BY464" s="412">
        <f t="shared" si="609"/>
        <v>0</v>
      </c>
      <c r="BZ464" s="413">
        <f t="shared" si="610"/>
        <v>0</v>
      </c>
      <c r="CA464" s="398" t="str">
        <f t="shared" si="611"/>
        <v>0</v>
      </c>
      <c r="CB464" s="398" t="str">
        <f t="shared" si="612"/>
        <v>0</v>
      </c>
      <c r="CC464" s="412">
        <f t="shared" si="613"/>
        <v>0</v>
      </c>
      <c r="CD464" s="412" t="str">
        <f t="shared" si="614"/>
        <v>0m0</v>
      </c>
      <c r="CE464" s="399">
        <f t="shared" si="615"/>
        <v>0</v>
      </c>
      <c r="CF464" s="399">
        <f t="shared" si="616"/>
        <v>0</v>
      </c>
      <c r="CG464" s="412">
        <f t="shared" si="617"/>
        <v>0</v>
      </c>
      <c r="CH464" s="413">
        <f t="shared" si="618"/>
        <v>0</v>
      </c>
      <c r="CI464" s="398" t="str">
        <f t="shared" si="619"/>
        <v>0</v>
      </c>
      <c r="CJ464" s="398" t="str">
        <f t="shared" si="620"/>
        <v>0</v>
      </c>
      <c r="CK464" s="412">
        <f t="shared" si="621"/>
        <v>0</v>
      </c>
      <c r="CL464" s="412" t="str">
        <f t="shared" si="622"/>
        <v>0m0</v>
      </c>
      <c r="CM464" s="399">
        <f t="shared" si="623"/>
        <v>0</v>
      </c>
      <c r="CN464" s="399">
        <f t="shared" si="624"/>
        <v>0</v>
      </c>
      <c r="CO464" s="412">
        <f t="shared" si="625"/>
        <v>0</v>
      </c>
      <c r="CP464" s="413">
        <f t="shared" si="626"/>
        <v>0</v>
      </c>
      <c r="CQ464" s="398" t="str">
        <f t="shared" si="627"/>
        <v>0</v>
      </c>
      <c r="CR464" s="398" t="str">
        <f t="shared" si="628"/>
        <v>0</v>
      </c>
      <c r="CS464" s="412">
        <f t="shared" si="629"/>
        <v>0</v>
      </c>
      <c r="CT464" s="412" t="str">
        <f t="shared" si="630"/>
        <v>0m0</v>
      </c>
      <c r="CU464" s="412">
        <f t="shared" si="631"/>
        <v>0</v>
      </c>
      <c r="CV464" s="412">
        <f t="shared" si="632"/>
        <v>0</v>
      </c>
      <c r="CW464" s="412">
        <f t="shared" si="633"/>
        <v>0</v>
      </c>
      <c r="CX464" s="412">
        <f t="shared" si="634"/>
        <v>0</v>
      </c>
      <c r="CY464" s="412">
        <f t="shared" si="635"/>
        <v>0</v>
      </c>
      <c r="CZ464" s="412" t="str">
        <f t="shared" si="636"/>
        <v/>
      </c>
      <c r="DA464" s="412" t="str">
        <f t="shared" si="637"/>
        <v/>
      </c>
      <c r="DB464" s="412" t="str">
        <f t="shared" si="638"/>
        <v/>
      </c>
      <c r="DC464" s="412" t="str">
        <f t="shared" si="639"/>
        <v/>
      </c>
      <c r="DD464" s="412" t="str">
        <f t="shared" si="640"/>
        <v/>
      </c>
      <c r="DE464" s="412"/>
      <c r="DF464" s="411"/>
      <c r="DG464" s="412" t="str">
        <f t="shared" si="641"/>
        <v/>
      </c>
      <c r="DH464" s="412" t="str">
        <f t="shared" si="642"/>
        <v/>
      </c>
      <c r="DI464" s="412">
        <f t="shared" si="643"/>
        <v>0</v>
      </c>
      <c r="DJ464" s="412" t="str">
        <f t="shared" si="644"/>
        <v/>
      </c>
      <c r="DK464" s="412" t="str">
        <f t="shared" si="645"/>
        <v/>
      </c>
      <c r="DL464" s="412" t="str">
        <f t="shared" si="646"/>
        <v/>
      </c>
      <c r="DM464" s="412" t="str">
        <f t="shared" si="647"/>
        <v/>
      </c>
      <c r="DN464" s="412" t="str">
        <f t="shared" si="648"/>
        <v/>
      </c>
      <c r="DO464" s="412" t="str">
        <f t="shared" si="649"/>
        <v/>
      </c>
    </row>
    <row r="465" spans="1:119" s="157" customFormat="1" ht="18" hidden="1" customHeight="1">
      <c r="A465" s="161" t="str">
        <f t="shared" si="579"/>
        <v/>
      </c>
      <c r="B465" s="158"/>
      <c r="C465" s="31" t="str">
        <f>IF(B465="","",VLOOKUP(B465,学連登録!$C$2:$G$3000,2,FALSE))</f>
        <v/>
      </c>
      <c r="D465" s="32" t="str">
        <f>IF(B465="","",VLOOKUP(B465,学連登録!$C$2:$G$3000,3,FALSE))</f>
        <v/>
      </c>
      <c r="E465" s="33" t="str">
        <f>IF(B465="","",VLOOKUP(B465,学連登録!$C$2:$G$3000,4,FALSE))</f>
        <v/>
      </c>
      <c r="F465" s="383" t="str">
        <f>IF(B465="","",VLOOKUP(B465,学連登録!$C$2:$I$3000,7,FALSE))</f>
        <v/>
      </c>
      <c r="G465" s="160"/>
      <c r="H465" s="905"/>
      <c r="I465" s="907"/>
      <c r="J465" s="160"/>
      <c r="K465" s="905"/>
      <c r="L465" s="906"/>
      <c r="M465" s="160"/>
      <c r="N465" s="819"/>
      <c r="O465" s="820"/>
      <c r="P465" s="159"/>
      <c r="Q465" s="905"/>
      <c r="R465" s="906"/>
      <c r="S465" s="159"/>
      <c r="T465" s="905"/>
      <c r="U465" s="906"/>
      <c r="V465" s="103" t="str">
        <f>IF(B465="","",VLOOKUP(B465,学連登録!$C$2:$H$3000,6,FALSE))</f>
        <v/>
      </c>
      <c r="Y465" s="118" t="str">
        <f t="shared" si="571"/>
        <v/>
      </c>
      <c r="Z465" s="97" t="str">
        <f>IF(G465="","",VLOOKUP(G465,種目名!$R$5:$T$104,3,0))</f>
        <v/>
      </c>
      <c r="AA465" s="99" t="str">
        <f>IF(J465="","",VLOOKUP(J465,種目名!$R$5:$T$104,3,0))</f>
        <v/>
      </c>
      <c r="AB465" s="119" t="str">
        <f>IF(M465="","",VLOOKUP(M465,種目名!$R$5:$T$104,3,0))</f>
        <v/>
      </c>
      <c r="AC465" s="119" t="str">
        <f>IF(P465="","",VLOOKUP(AF465,種目名!$R$5:$T$104,3,0))</f>
        <v/>
      </c>
      <c r="AD465" s="120" t="str">
        <f>IF(S465="","",VLOOKUP(AI465,種目名!$R$5:$T$104,3,0))</f>
        <v/>
      </c>
      <c r="AE465" s="117">
        <f t="shared" si="572"/>
        <v>0</v>
      </c>
      <c r="AF465" s="157" t="str">
        <f t="shared" si="573"/>
        <v/>
      </c>
      <c r="AG465" s="157" t="str">
        <f t="shared" si="574"/>
        <v/>
      </c>
      <c r="AH465" s="157">
        <f t="shared" si="575"/>
        <v>0</v>
      </c>
      <c r="AI465" s="157" t="str">
        <f t="shared" si="576"/>
        <v/>
      </c>
      <c r="AJ465" s="157" t="str">
        <f t="shared" si="577"/>
        <v/>
      </c>
      <c r="AK465" s="390"/>
      <c r="AL465" s="171">
        <f t="shared" si="584"/>
        <v>0</v>
      </c>
      <c r="AM465" s="399">
        <f t="shared" si="585"/>
        <v>0</v>
      </c>
      <c r="AN465" s="399">
        <f>COUNTIF($B$12:B465,B465)</f>
        <v>0</v>
      </c>
      <c r="AO465" s="399"/>
      <c r="AP465" s="399" t="str">
        <f t="shared" si="586"/>
        <v/>
      </c>
      <c r="AQ465" s="399" t="str">
        <f t="shared" si="586"/>
        <v/>
      </c>
      <c r="AR465" s="399" t="str">
        <f t="shared" si="586"/>
        <v/>
      </c>
      <c r="AS465" s="399" t="str">
        <f t="shared" si="580"/>
        <v/>
      </c>
      <c r="AT465" s="399">
        <f t="shared" si="587"/>
        <v>0</v>
      </c>
      <c r="AU465" s="399" t="str">
        <f t="shared" si="588"/>
        <v/>
      </c>
      <c r="AV465" s="399" t="str">
        <f t="shared" si="589"/>
        <v/>
      </c>
      <c r="AW465" s="399" t="str">
        <f t="shared" si="590"/>
        <v/>
      </c>
      <c r="AX465" s="399" t="str">
        <f t="shared" si="591"/>
        <v/>
      </c>
      <c r="AY465" s="399" t="str">
        <f t="shared" si="592"/>
        <v/>
      </c>
      <c r="AZ465" s="399" t="str">
        <f t="shared" si="578"/>
        <v/>
      </c>
      <c r="BA465" s="399" t="str">
        <f t="shared" si="578"/>
        <v/>
      </c>
      <c r="BB465" s="399" t="str">
        <f t="shared" si="578"/>
        <v/>
      </c>
      <c r="BC465" s="399" t="str">
        <f t="shared" si="578"/>
        <v/>
      </c>
      <c r="BD465" s="403" t="str">
        <f t="shared" si="578"/>
        <v/>
      </c>
      <c r="BE465" s="393">
        <f t="shared" si="593"/>
        <v>0</v>
      </c>
      <c r="BG465" s="399">
        <f t="shared" si="594"/>
        <v>0</v>
      </c>
      <c r="BH465" s="399">
        <f t="shared" si="595"/>
        <v>0</v>
      </c>
      <c r="BI465" s="412">
        <f t="shared" si="596"/>
        <v>0</v>
      </c>
      <c r="BJ465" s="413">
        <f t="shared" si="581"/>
        <v>0</v>
      </c>
      <c r="BK465" s="398" t="str">
        <f t="shared" si="582"/>
        <v>0</v>
      </c>
      <c r="BL465" s="398" t="str">
        <f t="shared" si="583"/>
        <v>0</v>
      </c>
      <c r="BM465" s="412">
        <f t="shared" si="597"/>
        <v>0</v>
      </c>
      <c r="BN465" s="412" t="str">
        <f t="shared" si="598"/>
        <v>0m0</v>
      </c>
      <c r="BO465" s="399">
        <f t="shared" si="599"/>
        <v>0</v>
      </c>
      <c r="BP465" s="399">
        <f t="shared" si="600"/>
        <v>0</v>
      </c>
      <c r="BQ465" s="412">
        <f t="shared" si="601"/>
        <v>0</v>
      </c>
      <c r="BR465" s="413">
        <f t="shared" si="602"/>
        <v>0</v>
      </c>
      <c r="BS465" s="398" t="str">
        <f t="shared" si="603"/>
        <v>0</v>
      </c>
      <c r="BT465" s="398" t="str">
        <f t="shared" si="604"/>
        <v>0</v>
      </c>
      <c r="BU465" s="412">
        <f t="shared" si="605"/>
        <v>0</v>
      </c>
      <c r="BV465" s="412" t="str">
        <f t="shared" si="606"/>
        <v>0m0</v>
      </c>
      <c r="BW465" s="399">
        <f t="shared" si="607"/>
        <v>0</v>
      </c>
      <c r="BX465" s="399">
        <f t="shared" si="608"/>
        <v>0</v>
      </c>
      <c r="BY465" s="412">
        <f t="shared" si="609"/>
        <v>0</v>
      </c>
      <c r="BZ465" s="413">
        <f t="shared" si="610"/>
        <v>0</v>
      </c>
      <c r="CA465" s="398" t="str">
        <f t="shared" si="611"/>
        <v>0</v>
      </c>
      <c r="CB465" s="398" t="str">
        <f t="shared" si="612"/>
        <v>0</v>
      </c>
      <c r="CC465" s="412">
        <f t="shared" si="613"/>
        <v>0</v>
      </c>
      <c r="CD465" s="412" t="str">
        <f t="shared" si="614"/>
        <v>0m0</v>
      </c>
      <c r="CE465" s="399">
        <f t="shared" si="615"/>
        <v>0</v>
      </c>
      <c r="CF465" s="399">
        <f t="shared" si="616"/>
        <v>0</v>
      </c>
      <c r="CG465" s="412">
        <f t="shared" si="617"/>
        <v>0</v>
      </c>
      <c r="CH465" s="413">
        <f t="shared" si="618"/>
        <v>0</v>
      </c>
      <c r="CI465" s="398" t="str">
        <f t="shared" si="619"/>
        <v>0</v>
      </c>
      <c r="CJ465" s="398" t="str">
        <f t="shared" si="620"/>
        <v>0</v>
      </c>
      <c r="CK465" s="412">
        <f t="shared" si="621"/>
        <v>0</v>
      </c>
      <c r="CL465" s="412" t="str">
        <f t="shared" si="622"/>
        <v>0m0</v>
      </c>
      <c r="CM465" s="399">
        <f t="shared" si="623"/>
        <v>0</v>
      </c>
      <c r="CN465" s="399">
        <f t="shared" si="624"/>
        <v>0</v>
      </c>
      <c r="CO465" s="412">
        <f t="shared" si="625"/>
        <v>0</v>
      </c>
      <c r="CP465" s="413">
        <f t="shared" si="626"/>
        <v>0</v>
      </c>
      <c r="CQ465" s="398" t="str">
        <f t="shared" si="627"/>
        <v>0</v>
      </c>
      <c r="CR465" s="398" t="str">
        <f t="shared" si="628"/>
        <v>0</v>
      </c>
      <c r="CS465" s="412">
        <f t="shared" si="629"/>
        <v>0</v>
      </c>
      <c r="CT465" s="412" t="str">
        <f t="shared" si="630"/>
        <v>0m0</v>
      </c>
      <c r="CU465" s="412">
        <f t="shared" si="631"/>
        <v>0</v>
      </c>
      <c r="CV465" s="412">
        <f t="shared" si="632"/>
        <v>0</v>
      </c>
      <c r="CW465" s="412">
        <f t="shared" si="633"/>
        <v>0</v>
      </c>
      <c r="CX465" s="412">
        <f t="shared" si="634"/>
        <v>0</v>
      </c>
      <c r="CY465" s="412">
        <f t="shared" si="635"/>
        <v>0</v>
      </c>
      <c r="CZ465" s="412" t="str">
        <f t="shared" si="636"/>
        <v/>
      </c>
      <c r="DA465" s="412" t="str">
        <f t="shared" si="637"/>
        <v/>
      </c>
      <c r="DB465" s="412" t="str">
        <f t="shared" si="638"/>
        <v/>
      </c>
      <c r="DC465" s="412" t="str">
        <f t="shared" si="639"/>
        <v/>
      </c>
      <c r="DD465" s="412" t="str">
        <f t="shared" si="640"/>
        <v/>
      </c>
      <c r="DE465" s="412"/>
      <c r="DF465" s="411"/>
      <c r="DG465" s="412" t="str">
        <f t="shared" si="641"/>
        <v/>
      </c>
      <c r="DH465" s="412" t="str">
        <f t="shared" si="642"/>
        <v/>
      </c>
      <c r="DI465" s="412">
        <f t="shared" si="643"/>
        <v>0</v>
      </c>
      <c r="DJ465" s="412" t="str">
        <f t="shared" si="644"/>
        <v/>
      </c>
      <c r="DK465" s="412" t="str">
        <f t="shared" si="645"/>
        <v/>
      </c>
      <c r="DL465" s="412" t="str">
        <f t="shared" si="646"/>
        <v/>
      </c>
      <c r="DM465" s="412" t="str">
        <f t="shared" si="647"/>
        <v/>
      </c>
      <c r="DN465" s="412" t="str">
        <f t="shared" si="648"/>
        <v/>
      </c>
      <c r="DO465" s="412" t="str">
        <f t="shared" si="649"/>
        <v/>
      </c>
    </row>
    <row r="466" spans="1:119" s="157" customFormat="1" ht="18" hidden="1" customHeight="1">
      <c r="A466" s="161" t="str">
        <f t="shared" si="579"/>
        <v/>
      </c>
      <c r="B466" s="158"/>
      <c r="C466" s="31" t="str">
        <f>IF(B466="","",VLOOKUP(B466,学連登録!$C$2:$G$3000,2,FALSE))</f>
        <v/>
      </c>
      <c r="D466" s="32" t="str">
        <f>IF(B466="","",VLOOKUP(B466,学連登録!$C$2:$G$3000,3,FALSE))</f>
        <v/>
      </c>
      <c r="E466" s="33" t="str">
        <f>IF(B466="","",VLOOKUP(B466,学連登録!$C$2:$G$3000,4,FALSE))</f>
        <v/>
      </c>
      <c r="F466" s="383" t="str">
        <f>IF(B466="","",VLOOKUP(B466,学連登録!$C$2:$I$3000,7,FALSE))</f>
        <v/>
      </c>
      <c r="G466" s="160"/>
      <c r="H466" s="905"/>
      <c r="I466" s="907"/>
      <c r="J466" s="160"/>
      <c r="K466" s="905"/>
      <c r="L466" s="906"/>
      <c r="M466" s="160"/>
      <c r="N466" s="819"/>
      <c r="O466" s="820"/>
      <c r="P466" s="159"/>
      <c r="Q466" s="905"/>
      <c r="R466" s="906"/>
      <c r="S466" s="159"/>
      <c r="T466" s="905"/>
      <c r="U466" s="906"/>
      <c r="V466" s="103" t="str">
        <f>IF(B466="","",VLOOKUP(B466,学連登録!$C$2:$H$3000,6,FALSE))</f>
        <v/>
      </c>
      <c r="Y466" s="118" t="str">
        <f t="shared" si="571"/>
        <v/>
      </c>
      <c r="Z466" s="97" t="str">
        <f>IF(G466="","",VLOOKUP(G466,種目名!$R$5:$T$104,3,0))</f>
        <v/>
      </c>
      <c r="AA466" s="99" t="str">
        <f>IF(J466="","",VLOOKUP(J466,種目名!$R$5:$T$104,3,0))</f>
        <v/>
      </c>
      <c r="AB466" s="119" t="str">
        <f>IF(M466="","",VLOOKUP(M466,種目名!$R$5:$T$104,3,0))</f>
        <v/>
      </c>
      <c r="AC466" s="119" t="str">
        <f>IF(P466="","",VLOOKUP(AF466,種目名!$R$5:$T$104,3,0))</f>
        <v/>
      </c>
      <c r="AD466" s="120" t="str">
        <f>IF(S466="","",VLOOKUP(AI466,種目名!$R$5:$T$104,3,0))</f>
        <v/>
      </c>
      <c r="AE466" s="117">
        <f t="shared" si="572"/>
        <v>0</v>
      </c>
      <c r="AF466" s="157" t="str">
        <f t="shared" si="573"/>
        <v/>
      </c>
      <c r="AG466" s="157" t="str">
        <f t="shared" si="574"/>
        <v/>
      </c>
      <c r="AH466" s="157">
        <f t="shared" si="575"/>
        <v>0</v>
      </c>
      <c r="AI466" s="157" t="str">
        <f t="shared" si="576"/>
        <v/>
      </c>
      <c r="AJ466" s="157" t="str">
        <f t="shared" si="577"/>
        <v/>
      </c>
      <c r="AK466" s="390"/>
      <c r="AL466" s="171">
        <f t="shared" si="584"/>
        <v>0</v>
      </c>
      <c r="AM466" s="399">
        <f t="shared" si="585"/>
        <v>0</v>
      </c>
      <c r="AN466" s="399">
        <f>COUNTIF($B$12:B466,B466)</f>
        <v>0</v>
      </c>
      <c r="AO466" s="399"/>
      <c r="AP466" s="399" t="str">
        <f t="shared" si="586"/>
        <v/>
      </c>
      <c r="AQ466" s="399" t="str">
        <f t="shared" si="586"/>
        <v/>
      </c>
      <c r="AR466" s="399" t="str">
        <f t="shared" si="586"/>
        <v/>
      </c>
      <c r="AS466" s="399" t="str">
        <f t="shared" si="580"/>
        <v/>
      </c>
      <c r="AT466" s="399">
        <f t="shared" si="587"/>
        <v>0</v>
      </c>
      <c r="AU466" s="399" t="str">
        <f t="shared" si="588"/>
        <v/>
      </c>
      <c r="AV466" s="399" t="str">
        <f t="shared" si="589"/>
        <v/>
      </c>
      <c r="AW466" s="399" t="str">
        <f t="shared" si="590"/>
        <v/>
      </c>
      <c r="AX466" s="399" t="str">
        <f t="shared" si="591"/>
        <v/>
      </c>
      <c r="AY466" s="399" t="str">
        <f t="shared" si="592"/>
        <v/>
      </c>
      <c r="AZ466" s="399" t="str">
        <f t="shared" si="578"/>
        <v/>
      </c>
      <c r="BA466" s="399" t="str">
        <f t="shared" si="578"/>
        <v/>
      </c>
      <c r="BB466" s="399" t="str">
        <f t="shared" si="578"/>
        <v/>
      </c>
      <c r="BC466" s="399" t="str">
        <f t="shared" si="578"/>
        <v/>
      </c>
      <c r="BD466" s="403" t="str">
        <f t="shared" si="578"/>
        <v/>
      </c>
      <c r="BE466" s="393">
        <f t="shared" si="593"/>
        <v>0</v>
      </c>
      <c r="BG466" s="399">
        <f t="shared" si="594"/>
        <v>0</v>
      </c>
      <c r="BH466" s="399">
        <f t="shared" si="595"/>
        <v>0</v>
      </c>
      <c r="BI466" s="412">
        <f t="shared" si="596"/>
        <v>0</v>
      </c>
      <c r="BJ466" s="413">
        <f t="shared" si="581"/>
        <v>0</v>
      </c>
      <c r="BK466" s="398" t="str">
        <f t="shared" si="582"/>
        <v>0</v>
      </c>
      <c r="BL466" s="398" t="str">
        <f t="shared" si="583"/>
        <v>0</v>
      </c>
      <c r="BM466" s="412">
        <f t="shared" si="597"/>
        <v>0</v>
      </c>
      <c r="BN466" s="412" t="str">
        <f t="shared" si="598"/>
        <v>0m0</v>
      </c>
      <c r="BO466" s="399">
        <f t="shared" si="599"/>
        <v>0</v>
      </c>
      <c r="BP466" s="399">
        <f t="shared" si="600"/>
        <v>0</v>
      </c>
      <c r="BQ466" s="412">
        <f t="shared" si="601"/>
        <v>0</v>
      </c>
      <c r="BR466" s="413">
        <f t="shared" si="602"/>
        <v>0</v>
      </c>
      <c r="BS466" s="398" t="str">
        <f t="shared" si="603"/>
        <v>0</v>
      </c>
      <c r="BT466" s="398" t="str">
        <f t="shared" si="604"/>
        <v>0</v>
      </c>
      <c r="BU466" s="412">
        <f t="shared" si="605"/>
        <v>0</v>
      </c>
      <c r="BV466" s="412" t="str">
        <f t="shared" si="606"/>
        <v>0m0</v>
      </c>
      <c r="BW466" s="399">
        <f t="shared" si="607"/>
        <v>0</v>
      </c>
      <c r="BX466" s="399">
        <f t="shared" si="608"/>
        <v>0</v>
      </c>
      <c r="BY466" s="412">
        <f t="shared" si="609"/>
        <v>0</v>
      </c>
      <c r="BZ466" s="413">
        <f t="shared" si="610"/>
        <v>0</v>
      </c>
      <c r="CA466" s="398" t="str">
        <f t="shared" si="611"/>
        <v>0</v>
      </c>
      <c r="CB466" s="398" t="str">
        <f t="shared" si="612"/>
        <v>0</v>
      </c>
      <c r="CC466" s="412">
        <f t="shared" si="613"/>
        <v>0</v>
      </c>
      <c r="CD466" s="412" t="str">
        <f t="shared" si="614"/>
        <v>0m0</v>
      </c>
      <c r="CE466" s="399">
        <f t="shared" si="615"/>
        <v>0</v>
      </c>
      <c r="CF466" s="399">
        <f t="shared" si="616"/>
        <v>0</v>
      </c>
      <c r="CG466" s="412">
        <f t="shared" si="617"/>
        <v>0</v>
      </c>
      <c r="CH466" s="413">
        <f t="shared" si="618"/>
        <v>0</v>
      </c>
      <c r="CI466" s="398" t="str">
        <f t="shared" si="619"/>
        <v>0</v>
      </c>
      <c r="CJ466" s="398" t="str">
        <f t="shared" si="620"/>
        <v>0</v>
      </c>
      <c r="CK466" s="412">
        <f t="shared" si="621"/>
        <v>0</v>
      </c>
      <c r="CL466" s="412" t="str">
        <f t="shared" si="622"/>
        <v>0m0</v>
      </c>
      <c r="CM466" s="399">
        <f t="shared" si="623"/>
        <v>0</v>
      </c>
      <c r="CN466" s="399">
        <f t="shared" si="624"/>
        <v>0</v>
      </c>
      <c r="CO466" s="412">
        <f t="shared" si="625"/>
        <v>0</v>
      </c>
      <c r="CP466" s="413">
        <f t="shared" si="626"/>
        <v>0</v>
      </c>
      <c r="CQ466" s="398" t="str">
        <f t="shared" si="627"/>
        <v>0</v>
      </c>
      <c r="CR466" s="398" t="str">
        <f t="shared" si="628"/>
        <v>0</v>
      </c>
      <c r="CS466" s="412">
        <f t="shared" si="629"/>
        <v>0</v>
      </c>
      <c r="CT466" s="412" t="str">
        <f t="shared" si="630"/>
        <v>0m0</v>
      </c>
      <c r="CU466" s="412">
        <f t="shared" si="631"/>
        <v>0</v>
      </c>
      <c r="CV466" s="412">
        <f t="shared" si="632"/>
        <v>0</v>
      </c>
      <c r="CW466" s="412">
        <f t="shared" si="633"/>
        <v>0</v>
      </c>
      <c r="CX466" s="412">
        <f t="shared" si="634"/>
        <v>0</v>
      </c>
      <c r="CY466" s="412">
        <f t="shared" si="635"/>
        <v>0</v>
      </c>
      <c r="CZ466" s="412" t="str">
        <f t="shared" si="636"/>
        <v/>
      </c>
      <c r="DA466" s="412" t="str">
        <f t="shared" si="637"/>
        <v/>
      </c>
      <c r="DB466" s="412" t="str">
        <f t="shared" si="638"/>
        <v/>
      </c>
      <c r="DC466" s="412" t="str">
        <f t="shared" si="639"/>
        <v/>
      </c>
      <c r="DD466" s="412" t="str">
        <f t="shared" si="640"/>
        <v/>
      </c>
      <c r="DE466" s="412"/>
      <c r="DF466" s="411"/>
      <c r="DG466" s="412" t="str">
        <f t="shared" si="641"/>
        <v/>
      </c>
      <c r="DH466" s="412" t="str">
        <f t="shared" si="642"/>
        <v/>
      </c>
      <c r="DI466" s="412">
        <f t="shared" si="643"/>
        <v>0</v>
      </c>
      <c r="DJ466" s="412" t="str">
        <f t="shared" si="644"/>
        <v/>
      </c>
      <c r="DK466" s="412" t="str">
        <f t="shared" si="645"/>
        <v/>
      </c>
      <c r="DL466" s="412" t="str">
        <f t="shared" si="646"/>
        <v/>
      </c>
      <c r="DM466" s="412" t="str">
        <f t="shared" si="647"/>
        <v/>
      </c>
      <c r="DN466" s="412" t="str">
        <f t="shared" si="648"/>
        <v/>
      </c>
      <c r="DO466" s="412" t="str">
        <f t="shared" si="649"/>
        <v/>
      </c>
    </row>
    <row r="467" spans="1:119" s="157" customFormat="1" ht="18" hidden="1" customHeight="1">
      <c r="A467" s="161" t="str">
        <f t="shared" si="579"/>
        <v/>
      </c>
      <c r="B467" s="158"/>
      <c r="C467" s="31" t="str">
        <f>IF(B467="","",VLOOKUP(B467,学連登録!$C$2:$G$3000,2,FALSE))</f>
        <v/>
      </c>
      <c r="D467" s="32" t="str">
        <f>IF(B467="","",VLOOKUP(B467,学連登録!$C$2:$G$3000,3,FALSE))</f>
        <v/>
      </c>
      <c r="E467" s="33" t="str">
        <f>IF(B467="","",VLOOKUP(B467,学連登録!$C$2:$G$3000,4,FALSE))</f>
        <v/>
      </c>
      <c r="F467" s="383" t="str">
        <f>IF(B467="","",VLOOKUP(B467,学連登録!$C$2:$I$3000,7,FALSE))</f>
        <v/>
      </c>
      <c r="G467" s="160"/>
      <c r="H467" s="905"/>
      <c r="I467" s="907"/>
      <c r="J467" s="160"/>
      <c r="K467" s="905"/>
      <c r="L467" s="906"/>
      <c r="M467" s="160"/>
      <c r="N467" s="819"/>
      <c r="O467" s="820"/>
      <c r="P467" s="159"/>
      <c r="Q467" s="905"/>
      <c r="R467" s="906"/>
      <c r="S467" s="159"/>
      <c r="T467" s="905"/>
      <c r="U467" s="906"/>
      <c r="V467" s="103" t="str">
        <f>IF(B467="","",VLOOKUP(B467,学連登録!$C$2:$H$3000,6,FALSE))</f>
        <v/>
      </c>
      <c r="Y467" s="118" t="str">
        <f t="shared" si="571"/>
        <v/>
      </c>
      <c r="Z467" s="97" t="str">
        <f>IF(G467="","",VLOOKUP(G467,種目名!$R$5:$T$104,3,0))</f>
        <v/>
      </c>
      <c r="AA467" s="99" t="str">
        <f>IF(J467="","",VLOOKUP(J467,種目名!$R$5:$T$104,3,0))</f>
        <v/>
      </c>
      <c r="AB467" s="119" t="str">
        <f>IF(M467="","",VLOOKUP(M467,種目名!$R$5:$T$104,3,0))</f>
        <v/>
      </c>
      <c r="AC467" s="119" t="str">
        <f>IF(P467="","",VLOOKUP(AF467,種目名!$R$5:$T$104,3,0))</f>
        <v/>
      </c>
      <c r="AD467" s="120" t="str">
        <f>IF(S467="","",VLOOKUP(AI467,種目名!$R$5:$T$104,3,0))</f>
        <v/>
      </c>
      <c r="AE467" s="117">
        <f t="shared" si="572"/>
        <v>0</v>
      </c>
      <c r="AF467" s="157" t="str">
        <f t="shared" si="573"/>
        <v/>
      </c>
      <c r="AG467" s="157" t="str">
        <f t="shared" si="574"/>
        <v/>
      </c>
      <c r="AH467" s="157">
        <f t="shared" si="575"/>
        <v>0</v>
      </c>
      <c r="AI467" s="157" t="str">
        <f t="shared" si="576"/>
        <v/>
      </c>
      <c r="AJ467" s="157" t="str">
        <f t="shared" si="577"/>
        <v/>
      </c>
      <c r="AK467" s="390"/>
      <c r="AL467" s="171">
        <f t="shared" si="584"/>
        <v>0</v>
      </c>
      <c r="AM467" s="399">
        <f t="shared" si="585"/>
        <v>0</v>
      </c>
      <c r="AN467" s="399">
        <f>COUNTIF($B$12:B467,B467)</f>
        <v>0</v>
      </c>
      <c r="AO467" s="399"/>
      <c r="AP467" s="399" t="str">
        <f t="shared" si="586"/>
        <v/>
      </c>
      <c r="AQ467" s="399" t="str">
        <f t="shared" si="586"/>
        <v/>
      </c>
      <c r="AR467" s="399" t="str">
        <f t="shared" si="586"/>
        <v/>
      </c>
      <c r="AS467" s="399" t="str">
        <f t="shared" si="580"/>
        <v/>
      </c>
      <c r="AT467" s="399">
        <f t="shared" si="587"/>
        <v>0</v>
      </c>
      <c r="AU467" s="399" t="str">
        <f t="shared" si="588"/>
        <v/>
      </c>
      <c r="AV467" s="399" t="str">
        <f t="shared" si="589"/>
        <v/>
      </c>
      <c r="AW467" s="399" t="str">
        <f t="shared" si="590"/>
        <v/>
      </c>
      <c r="AX467" s="399" t="str">
        <f t="shared" si="591"/>
        <v/>
      </c>
      <c r="AY467" s="399" t="str">
        <f t="shared" si="592"/>
        <v/>
      </c>
      <c r="AZ467" s="399" t="str">
        <f t="shared" si="578"/>
        <v/>
      </c>
      <c r="BA467" s="399" t="str">
        <f t="shared" si="578"/>
        <v/>
      </c>
      <c r="BB467" s="399" t="str">
        <f t="shared" si="578"/>
        <v/>
      </c>
      <c r="BC467" s="399" t="str">
        <f t="shared" si="578"/>
        <v/>
      </c>
      <c r="BD467" s="403" t="str">
        <f t="shared" si="578"/>
        <v/>
      </c>
      <c r="BE467" s="393">
        <f t="shared" si="593"/>
        <v>0</v>
      </c>
      <c r="BG467" s="399">
        <f t="shared" si="594"/>
        <v>0</v>
      </c>
      <c r="BH467" s="399">
        <f t="shared" si="595"/>
        <v>0</v>
      </c>
      <c r="BI467" s="412">
        <f t="shared" si="596"/>
        <v>0</v>
      </c>
      <c r="BJ467" s="413">
        <f t="shared" si="581"/>
        <v>0</v>
      </c>
      <c r="BK467" s="398" t="str">
        <f t="shared" si="582"/>
        <v>0</v>
      </c>
      <c r="BL467" s="398" t="str">
        <f t="shared" si="583"/>
        <v>0</v>
      </c>
      <c r="BM467" s="412">
        <f t="shared" si="597"/>
        <v>0</v>
      </c>
      <c r="BN467" s="412" t="str">
        <f t="shared" si="598"/>
        <v>0m0</v>
      </c>
      <c r="BO467" s="399">
        <f t="shared" si="599"/>
        <v>0</v>
      </c>
      <c r="BP467" s="399">
        <f t="shared" si="600"/>
        <v>0</v>
      </c>
      <c r="BQ467" s="412">
        <f t="shared" si="601"/>
        <v>0</v>
      </c>
      <c r="BR467" s="413">
        <f t="shared" si="602"/>
        <v>0</v>
      </c>
      <c r="BS467" s="398" t="str">
        <f t="shared" si="603"/>
        <v>0</v>
      </c>
      <c r="BT467" s="398" t="str">
        <f t="shared" si="604"/>
        <v>0</v>
      </c>
      <c r="BU467" s="412">
        <f t="shared" si="605"/>
        <v>0</v>
      </c>
      <c r="BV467" s="412" t="str">
        <f t="shared" si="606"/>
        <v>0m0</v>
      </c>
      <c r="BW467" s="399">
        <f t="shared" si="607"/>
        <v>0</v>
      </c>
      <c r="BX467" s="399">
        <f t="shared" si="608"/>
        <v>0</v>
      </c>
      <c r="BY467" s="412">
        <f t="shared" si="609"/>
        <v>0</v>
      </c>
      <c r="BZ467" s="413">
        <f t="shared" si="610"/>
        <v>0</v>
      </c>
      <c r="CA467" s="398" t="str">
        <f t="shared" si="611"/>
        <v>0</v>
      </c>
      <c r="CB467" s="398" t="str">
        <f t="shared" si="612"/>
        <v>0</v>
      </c>
      <c r="CC467" s="412">
        <f t="shared" si="613"/>
        <v>0</v>
      </c>
      <c r="CD467" s="412" t="str">
        <f t="shared" si="614"/>
        <v>0m0</v>
      </c>
      <c r="CE467" s="399">
        <f t="shared" si="615"/>
        <v>0</v>
      </c>
      <c r="CF467" s="399">
        <f t="shared" si="616"/>
        <v>0</v>
      </c>
      <c r="CG467" s="412">
        <f t="shared" si="617"/>
        <v>0</v>
      </c>
      <c r="CH467" s="413">
        <f t="shared" si="618"/>
        <v>0</v>
      </c>
      <c r="CI467" s="398" t="str">
        <f t="shared" si="619"/>
        <v>0</v>
      </c>
      <c r="CJ467" s="398" t="str">
        <f t="shared" si="620"/>
        <v>0</v>
      </c>
      <c r="CK467" s="412">
        <f t="shared" si="621"/>
        <v>0</v>
      </c>
      <c r="CL467" s="412" t="str">
        <f t="shared" si="622"/>
        <v>0m0</v>
      </c>
      <c r="CM467" s="399">
        <f t="shared" si="623"/>
        <v>0</v>
      </c>
      <c r="CN467" s="399">
        <f t="shared" si="624"/>
        <v>0</v>
      </c>
      <c r="CO467" s="412">
        <f t="shared" si="625"/>
        <v>0</v>
      </c>
      <c r="CP467" s="413">
        <f t="shared" si="626"/>
        <v>0</v>
      </c>
      <c r="CQ467" s="398" t="str">
        <f t="shared" si="627"/>
        <v>0</v>
      </c>
      <c r="CR467" s="398" t="str">
        <f t="shared" si="628"/>
        <v>0</v>
      </c>
      <c r="CS467" s="412">
        <f t="shared" si="629"/>
        <v>0</v>
      </c>
      <c r="CT467" s="412" t="str">
        <f t="shared" si="630"/>
        <v>0m0</v>
      </c>
      <c r="CU467" s="412">
        <f t="shared" si="631"/>
        <v>0</v>
      </c>
      <c r="CV467" s="412">
        <f t="shared" si="632"/>
        <v>0</v>
      </c>
      <c r="CW467" s="412">
        <f t="shared" si="633"/>
        <v>0</v>
      </c>
      <c r="CX467" s="412">
        <f t="shared" si="634"/>
        <v>0</v>
      </c>
      <c r="CY467" s="412">
        <f t="shared" si="635"/>
        <v>0</v>
      </c>
      <c r="CZ467" s="412" t="str">
        <f t="shared" si="636"/>
        <v/>
      </c>
      <c r="DA467" s="412" t="str">
        <f t="shared" si="637"/>
        <v/>
      </c>
      <c r="DB467" s="412" t="str">
        <f t="shared" si="638"/>
        <v/>
      </c>
      <c r="DC467" s="412" t="str">
        <f t="shared" si="639"/>
        <v/>
      </c>
      <c r="DD467" s="412" t="str">
        <f t="shared" si="640"/>
        <v/>
      </c>
      <c r="DE467" s="412"/>
      <c r="DF467" s="411"/>
      <c r="DG467" s="412" t="str">
        <f t="shared" si="641"/>
        <v/>
      </c>
      <c r="DH467" s="412" t="str">
        <f t="shared" si="642"/>
        <v/>
      </c>
      <c r="DI467" s="412">
        <f t="shared" si="643"/>
        <v>0</v>
      </c>
      <c r="DJ467" s="412" t="str">
        <f t="shared" si="644"/>
        <v/>
      </c>
      <c r="DK467" s="412" t="str">
        <f t="shared" si="645"/>
        <v/>
      </c>
      <c r="DL467" s="412" t="str">
        <f t="shared" si="646"/>
        <v/>
      </c>
      <c r="DM467" s="412" t="str">
        <f t="shared" si="647"/>
        <v/>
      </c>
      <c r="DN467" s="412" t="str">
        <f t="shared" si="648"/>
        <v/>
      </c>
      <c r="DO467" s="412" t="str">
        <f t="shared" si="649"/>
        <v/>
      </c>
    </row>
    <row r="468" spans="1:119" s="157" customFormat="1" ht="18" hidden="1" customHeight="1">
      <c r="A468" s="161" t="str">
        <f t="shared" si="579"/>
        <v/>
      </c>
      <c r="B468" s="158"/>
      <c r="C468" s="31" t="str">
        <f>IF(B468="","",VLOOKUP(B468,学連登録!$C$2:$G$3000,2,FALSE))</f>
        <v/>
      </c>
      <c r="D468" s="32" t="str">
        <f>IF(B468="","",VLOOKUP(B468,学連登録!$C$2:$G$3000,3,FALSE))</f>
        <v/>
      </c>
      <c r="E468" s="33" t="str">
        <f>IF(B468="","",VLOOKUP(B468,学連登録!$C$2:$G$3000,4,FALSE))</f>
        <v/>
      </c>
      <c r="F468" s="383" t="str">
        <f>IF(B468="","",VLOOKUP(B468,学連登録!$C$2:$I$3000,7,FALSE))</f>
        <v/>
      </c>
      <c r="G468" s="160"/>
      <c r="H468" s="905"/>
      <c r="I468" s="907"/>
      <c r="J468" s="160"/>
      <c r="K468" s="905"/>
      <c r="L468" s="906"/>
      <c r="M468" s="160"/>
      <c r="N468" s="819"/>
      <c r="O468" s="820"/>
      <c r="P468" s="159"/>
      <c r="Q468" s="905"/>
      <c r="R468" s="906"/>
      <c r="S468" s="159"/>
      <c r="T468" s="905"/>
      <c r="U468" s="906"/>
      <c r="V468" s="103" t="str">
        <f>IF(B468="","",VLOOKUP(B468,学連登録!$C$2:$H$3000,6,FALSE))</f>
        <v/>
      </c>
      <c r="Y468" s="118" t="str">
        <f t="shared" si="571"/>
        <v/>
      </c>
      <c r="Z468" s="97" t="str">
        <f>IF(G468="","",VLOOKUP(G468,種目名!$R$5:$T$104,3,0))</f>
        <v/>
      </c>
      <c r="AA468" s="99" t="str">
        <f>IF(J468="","",VLOOKUP(J468,種目名!$R$5:$T$104,3,0))</f>
        <v/>
      </c>
      <c r="AB468" s="119" t="str">
        <f>IF(M468="","",VLOOKUP(M468,種目名!$R$5:$T$104,3,0))</f>
        <v/>
      </c>
      <c r="AC468" s="119" t="str">
        <f>IF(P468="","",VLOOKUP(AF468,種目名!$R$5:$T$104,3,0))</f>
        <v/>
      </c>
      <c r="AD468" s="120" t="str">
        <f>IF(S468="","",VLOOKUP(AI468,種目名!$R$5:$T$104,3,0))</f>
        <v/>
      </c>
      <c r="AE468" s="117">
        <f t="shared" si="572"/>
        <v>0</v>
      </c>
      <c r="AF468" s="157" t="str">
        <f t="shared" si="573"/>
        <v/>
      </c>
      <c r="AG468" s="157" t="str">
        <f t="shared" si="574"/>
        <v/>
      </c>
      <c r="AH468" s="157">
        <f t="shared" si="575"/>
        <v>0</v>
      </c>
      <c r="AI468" s="157" t="str">
        <f t="shared" si="576"/>
        <v/>
      </c>
      <c r="AJ468" s="157" t="str">
        <f t="shared" si="577"/>
        <v/>
      </c>
      <c r="AK468" s="390"/>
      <c r="AL468" s="171">
        <f t="shared" si="584"/>
        <v>0</v>
      </c>
      <c r="AM468" s="399">
        <f t="shared" si="585"/>
        <v>0</v>
      </c>
      <c r="AN468" s="399">
        <f>COUNTIF($B$12:B468,B468)</f>
        <v>0</v>
      </c>
      <c r="AO468" s="399"/>
      <c r="AP468" s="399" t="str">
        <f t="shared" si="586"/>
        <v/>
      </c>
      <c r="AQ468" s="399" t="str">
        <f t="shared" si="586"/>
        <v/>
      </c>
      <c r="AR468" s="399" t="str">
        <f t="shared" si="586"/>
        <v/>
      </c>
      <c r="AS468" s="399" t="str">
        <f t="shared" si="580"/>
        <v/>
      </c>
      <c r="AT468" s="399">
        <f t="shared" si="587"/>
        <v>0</v>
      </c>
      <c r="AU468" s="399" t="str">
        <f t="shared" si="588"/>
        <v/>
      </c>
      <c r="AV468" s="399" t="str">
        <f t="shared" si="589"/>
        <v/>
      </c>
      <c r="AW468" s="399" t="str">
        <f t="shared" si="590"/>
        <v/>
      </c>
      <c r="AX468" s="399" t="str">
        <f t="shared" si="591"/>
        <v/>
      </c>
      <c r="AY468" s="399" t="str">
        <f t="shared" si="592"/>
        <v/>
      </c>
      <c r="AZ468" s="399" t="str">
        <f t="shared" si="578"/>
        <v/>
      </c>
      <c r="BA468" s="399" t="str">
        <f t="shared" si="578"/>
        <v/>
      </c>
      <c r="BB468" s="399" t="str">
        <f t="shared" si="578"/>
        <v/>
      </c>
      <c r="BC468" s="399" t="str">
        <f t="shared" si="578"/>
        <v/>
      </c>
      <c r="BD468" s="403" t="str">
        <f t="shared" si="578"/>
        <v/>
      </c>
      <c r="BE468" s="393">
        <f t="shared" si="593"/>
        <v>0</v>
      </c>
      <c r="BG468" s="399">
        <f t="shared" si="594"/>
        <v>0</v>
      </c>
      <c r="BH468" s="399">
        <f t="shared" si="595"/>
        <v>0</v>
      </c>
      <c r="BI468" s="412">
        <f t="shared" si="596"/>
        <v>0</v>
      </c>
      <c r="BJ468" s="413">
        <f t="shared" si="581"/>
        <v>0</v>
      </c>
      <c r="BK468" s="398" t="str">
        <f t="shared" si="582"/>
        <v>0</v>
      </c>
      <c r="BL468" s="398" t="str">
        <f t="shared" si="583"/>
        <v>0</v>
      </c>
      <c r="BM468" s="412">
        <f t="shared" si="597"/>
        <v>0</v>
      </c>
      <c r="BN468" s="412" t="str">
        <f t="shared" si="598"/>
        <v>0m0</v>
      </c>
      <c r="BO468" s="399">
        <f t="shared" si="599"/>
        <v>0</v>
      </c>
      <c r="BP468" s="399">
        <f t="shared" si="600"/>
        <v>0</v>
      </c>
      <c r="BQ468" s="412">
        <f t="shared" si="601"/>
        <v>0</v>
      </c>
      <c r="BR468" s="413">
        <f t="shared" si="602"/>
        <v>0</v>
      </c>
      <c r="BS468" s="398" t="str">
        <f t="shared" si="603"/>
        <v>0</v>
      </c>
      <c r="BT468" s="398" t="str">
        <f t="shared" si="604"/>
        <v>0</v>
      </c>
      <c r="BU468" s="412">
        <f t="shared" si="605"/>
        <v>0</v>
      </c>
      <c r="BV468" s="412" t="str">
        <f t="shared" si="606"/>
        <v>0m0</v>
      </c>
      <c r="BW468" s="399">
        <f t="shared" si="607"/>
        <v>0</v>
      </c>
      <c r="BX468" s="399">
        <f t="shared" si="608"/>
        <v>0</v>
      </c>
      <c r="BY468" s="412">
        <f t="shared" si="609"/>
        <v>0</v>
      </c>
      <c r="BZ468" s="413">
        <f t="shared" si="610"/>
        <v>0</v>
      </c>
      <c r="CA468" s="398" t="str">
        <f t="shared" si="611"/>
        <v>0</v>
      </c>
      <c r="CB468" s="398" t="str">
        <f t="shared" si="612"/>
        <v>0</v>
      </c>
      <c r="CC468" s="412">
        <f t="shared" si="613"/>
        <v>0</v>
      </c>
      <c r="CD468" s="412" t="str">
        <f t="shared" si="614"/>
        <v>0m0</v>
      </c>
      <c r="CE468" s="399">
        <f t="shared" si="615"/>
        <v>0</v>
      </c>
      <c r="CF468" s="399">
        <f t="shared" si="616"/>
        <v>0</v>
      </c>
      <c r="CG468" s="412">
        <f t="shared" si="617"/>
        <v>0</v>
      </c>
      <c r="CH468" s="413">
        <f t="shared" si="618"/>
        <v>0</v>
      </c>
      <c r="CI468" s="398" t="str">
        <f t="shared" si="619"/>
        <v>0</v>
      </c>
      <c r="CJ468" s="398" t="str">
        <f t="shared" si="620"/>
        <v>0</v>
      </c>
      <c r="CK468" s="412">
        <f t="shared" si="621"/>
        <v>0</v>
      </c>
      <c r="CL468" s="412" t="str">
        <f t="shared" si="622"/>
        <v>0m0</v>
      </c>
      <c r="CM468" s="399">
        <f t="shared" si="623"/>
        <v>0</v>
      </c>
      <c r="CN468" s="399">
        <f t="shared" si="624"/>
        <v>0</v>
      </c>
      <c r="CO468" s="412">
        <f t="shared" si="625"/>
        <v>0</v>
      </c>
      <c r="CP468" s="413">
        <f t="shared" si="626"/>
        <v>0</v>
      </c>
      <c r="CQ468" s="398" t="str">
        <f t="shared" si="627"/>
        <v>0</v>
      </c>
      <c r="CR468" s="398" t="str">
        <f t="shared" si="628"/>
        <v>0</v>
      </c>
      <c r="CS468" s="412">
        <f t="shared" si="629"/>
        <v>0</v>
      </c>
      <c r="CT468" s="412" t="str">
        <f t="shared" si="630"/>
        <v>0m0</v>
      </c>
      <c r="CU468" s="412">
        <f t="shared" si="631"/>
        <v>0</v>
      </c>
      <c r="CV468" s="412">
        <f t="shared" si="632"/>
        <v>0</v>
      </c>
      <c r="CW468" s="412">
        <f t="shared" si="633"/>
        <v>0</v>
      </c>
      <c r="CX468" s="412">
        <f t="shared" si="634"/>
        <v>0</v>
      </c>
      <c r="CY468" s="412">
        <f t="shared" si="635"/>
        <v>0</v>
      </c>
      <c r="CZ468" s="412" t="str">
        <f t="shared" si="636"/>
        <v/>
      </c>
      <c r="DA468" s="412" t="str">
        <f t="shared" si="637"/>
        <v/>
      </c>
      <c r="DB468" s="412" t="str">
        <f t="shared" si="638"/>
        <v/>
      </c>
      <c r="DC468" s="412" t="str">
        <f t="shared" si="639"/>
        <v/>
      </c>
      <c r="DD468" s="412" t="str">
        <f t="shared" si="640"/>
        <v/>
      </c>
      <c r="DE468" s="412"/>
      <c r="DF468" s="411"/>
      <c r="DG468" s="412" t="str">
        <f t="shared" si="641"/>
        <v/>
      </c>
      <c r="DH468" s="412" t="str">
        <f t="shared" si="642"/>
        <v/>
      </c>
      <c r="DI468" s="412">
        <f t="shared" si="643"/>
        <v>0</v>
      </c>
      <c r="DJ468" s="412" t="str">
        <f t="shared" si="644"/>
        <v/>
      </c>
      <c r="DK468" s="412" t="str">
        <f t="shared" si="645"/>
        <v/>
      </c>
      <c r="DL468" s="412" t="str">
        <f t="shared" si="646"/>
        <v/>
      </c>
      <c r="DM468" s="412" t="str">
        <f t="shared" si="647"/>
        <v/>
      </c>
      <c r="DN468" s="412" t="str">
        <f t="shared" si="648"/>
        <v/>
      </c>
      <c r="DO468" s="412" t="str">
        <f t="shared" si="649"/>
        <v/>
      </c>
    </row>
    <row r="469" spans="1:119" s="157" customFormat="1" ht="18" hidden="1" customHeight="1">
      <c r="A469" s="161" t="str">
        <f t="shared" si="579"/>
        <v/>
      </c>
      <c r="B469" s="158"/>
      <c r="C469" s="31" t="str">
        <f>IF(B469="","",VLOOKUP(B469,学連登録!$C$2:$G$3000,2,FALSE))</f>
        <v/>
      </c>
      <c r="D469" s="32" t="str">
        <f>IF(B469="","",VLOOKUP(B469,学連登録!$C$2:$G$3000,3,FALSE))</f>
        <v/>
      </c>
      <c r="E469" s="33" t="str">
        <f>IF(B469="","",VLOOKUP(B469,学連登録!$C$2:$G$3000,4,FALSE))</f>
        <v/>
      </c>
      <c r="F469" s="383" t="str">
        <f>IF(B469="","",VLOOKUP(B469,学連登録!$C$2:$I$3000,7,FALSE))</f>
        <v/>
      </c>
      <c r="G469" s="160"/>
      <c r="H469" s="905"/>
      <c r="I469" s="907"/>
      <c r="J469" s="160"/>
      <c r="K469" s="905"/>
      <c r="L469" s="906"/>
      <c r="M469" s="160"/>
      <c r="N469" s="819"/>
      <c r="O469" s="820"/>
      <c r="P469" s="159"/>
      <c r="Q469" s="905"/>
      <c r="R469" s="906"/>
      <c r="S469" s="159"/>
      <c r="T469" s="905"/>
      <c r="U469" s="906"/>
      <c r="V469" s="103" t="str">
        <f>IF(B469="","",VLOOKUP(B469,学連登録!$C$2:$H$3000,6,FALSE))</f>
        <v/>
      </c>
      <c r="Y469" s="118" t="str">
        <f t="shared" si="571"/>
        <v/>
      </c>
      <c r="Z469" s="97" t="str">
        <f>IF(G469="","",VLOOKUP(G469,種目名!$R$5:$T$104,3,0))</f>
        <v/>
      </c>
      <c r="AA469" s="99" t="str">
        <f>IF(J469="","",VLOOKUP(J469,種目名!$R$5:$T$104,3,0))</f>
        <v/>
      </c>
      <c r="AB469" s="119" t="str">
        <f>IF(M469="","",VLOOKUP(M469,種目名!$R$5:$T$104,3,0))</f>
        <v/>
      </c>
      <c r="AC469" s="119" t="str">
        <f>IF(P469="","",VLOOKUP(AF469,種目名!$R$5:$T$104,3,0))</f>
        <v/>
      </c>
      <c r="AD469" s="120" t="str">
        <f>IF(S469="","",VLOOKUP(AI469,種目名!$R$5:$T$104,3,0))</f>
        <v/>
      </c>
      <c r="AE469" s="117">
        <f t="shared" si="572"/>
        <v>0</v>
      </c>
      <c r="AF469" s="157" t="str">
        <f t="shared" si="573"/>
        <v/>
      </c>
      <c r="AG469" s="157" t="str">
        <f t="shared" si="574"/>
        <v/>
      </c>
      <c r="AH469" s="157">
        <f t="shared" si="575"/>
        <v>0</v>
      </c>
      <c r="AI469" s="157" t="str">
        <f t="shared" si="576"/>
        <v/>
      </c>
      <c r="AJ469" s="157" t="str">
        <f t="shared" si="577"/>
        <v/>
      </c>
      <c r="AK469" s="390"/>
      <c r="AL469" s="171">
        <f t="shared" si="584"/>
        <v>0</v>
      </c>
      <c r="AM469" s="399">
        <f t="shared" si="585"/>
        <v>0</v>
      </c>
      <c r="AN469" s="399">
        <f>COUNTIF($B$12:B469,B469)</f>
        <v>0</v>
      </c>
      <c r="AO469" s="399"/>
      <c r="AP469" s="399" t="str">
        <f t="shared" si="586"/>
        <v/>
      </c>
      <c r="AQ469" s="399" t="str">
        <f t="shared" si="586"/>
        <v/>
      </c>
      <c r="AR469" s="399" t="str">
        <f t="shared" si="586"/>
        <v/>
      </c>
      <c r="AS469" s="399" t="str">
        <f t="shared" si="580"/>
        <v/>
      </c>
      <c r="AT469" s="399">
        <f t="shared" si="587"/>
        <v>0</v>
      </c>
      <c r="AU469" s="399" t="str">
        <f t="shared" si="588"/>
        <v/>
      </c>
      <c r="AV469" s="399" t="str">
        <f t="shared" si="589"/>
        <v/>
      </c>
      <c r="AW469" s="399" t="str">
        <f t="shared" si="590"/>
        <v/>
      </c>
      <c r="AX469" s="399" t="str">
        <f t="shared" si="591"/>
        <v/>
      </c>
      <c r="AY469" s="399" t="str">
        <f t="shared" si="592"/>
        <v/>
      </c>
      <c r="AZ469" s="399" t="str">
        <f t="shared" si="578"/>
        <v/>
      </c>
      <c r="BA469" s="399" t="str">
        <f t="shared" si="578"/>
        <v/>
      </c>
      <c r="BB469" s="399" t="str">
        <f t="shared" si="578"/>
        <v/>
      </c>
      <c r="BC469" s="399" t="str">
        <f t="shared" si="578"/>
        <v/>
      </c>
      <c r="BD469" s="403" t="str">
        <f t="shared" si="578"/>
        <v/>
      </c>
      <c r="BE469" s="393">
        <f t="shared" si="593"/>
        <v>0</v>
      </c>
      <c r="BG469" s="399">
        <f t="shared" si="594"/>
        <v>0</v>
      </c>
      <c r="BH469" s="399">
        <f t="shared" si="595"/>
        <v>0</v>
      </c>
      <c r="BI469" s="412">
        <f t="shared" si="596"/>
        <v>0</v>
      </c>
      <c r="BJ469" s="413">
        <f t="shared" si="581"/>
        <v>0</v>
      </c>
      <c r="BK469" s="398" t="str">
        <f t="shared" si="582"/>
        <v>0</v>
      </c>
      <c r="BL469" s="398" t="str">
        <f t="shared" si="583"/>
        <v>0</v>
      </c>
      <c r="BM469" s="412">
        <f t="shared" si="597"/>
        <v>0</v>
      </c>
      <c r="BN469" s="412" t="str">
        <f t="shared" si="598"/>
        <v>0m0</v>
      </c>
      <c r="BO469" s="399">
        <f t="shared" si="599"/>
        <v>0</v>
      </c>
      <c r="BP469" s="399">
        <f t="shared" si="600"/>
        <v>0</v>
      </c>
      <c r="BQ469" s="412">
        <f t="shared" si="601"/>
        <v>0</v>
      </c>
      <c r="BR469" s="413">
        <f t="shared" si="602"/>
        <v>0</v>
      </c>
      <c r="BS469" s="398" t="str">
        <f t="shared" si="603"/>
        <v>0</v>
      </c>
      <c r="BT469" s="398" t="str">
        <f t="shared" si="604"/>
        <v>0</v>
      </c>
      <c r="BU469" s="412">
        <f t="shared" si="605"/>
        <v>0</v>
      </c>
      <c r="BV469" s="412" t="str">
        <f t="shared" si="606"/>
        <v>0m0</v>
      </c>
      <c r="BW469" s="399">
        <f t="shared" si="607"/>
        <v>0</v>
      </c>
      <c r="BX469" s="399">
        <f t="shared" si="608"/>
        <v>0</v>
      </c>
      <c r="BY469" s="412">
        <f t="shared" si="609"/>
        <v>0</v>
      </c>
      <c r="BZ469" s="413">
        <f t="shared" si="610"/>
        <v>0</v>
      </c>
      <c r="CA469" s="398" t="str">
        <f t="shared" si="611"/>
        <v>0</v>
      </c>
      <c r="CB469" s="398" t="str">
        <f t="shared" si="612"/>
        <v>0</v>
      </c>
      <c r="CC469" s="412">
        <f t="shared" si="613"/>
        <v>0</v>
      </c>
      <c r="CD469" s="412" t="str">
        <f t="shared" si="614"/>
        <v>0m0</v>
      </c>
      <c r="CE469" s="399">
        <f t="shared" si="615"/>
        <v>0</v>
      </c>
      <c r="CF469" s="399">
        <f t="shared" si="616"/>
        <v>0</v>
      </c>
      <c r="CG469" s="412">
        <f t="shared" si="617"/>
        <v>0</v>
      </c>
      <c r="CH469" s="413">
        <f t="shared" si="618"/>
        <v>0</v>
      </c>
      <c r="CI469" s="398" t="str">
        <f t="shared" si="619"/>
        <v>0</v>
      </c>
      <c r="CJ469" s="398" t="str">
        <f t="shared" si="620"/>
        <v>0</v>
      </c>
      <c r="CK469" s="412">
        <f t="shared" si="621"/>
        <v>0</v>
      </c>
      <c r="CL469" s="412" t="str">
        <f t="shared" si="622"/>
        <v>0m0</v>
      </c>
      <c r="CM469" s="399">
        <f t="shared" si="623"/>
        <v>0</v>
      </c>
      <c r="CN469" s="399">
        <f t="shared" si="624"/>
        <v>0</v>
      </c>
      <c r="CO469" s="412">
        <f t="shared" si="625"/>
        <v>0</v>
      </c>
      <c r="CP469" s="413">
        <f t="shared" si="626"/>
        <v>0</v>
      </c>
      <c r="CQ469" s="398" t="str">
        <f t="shared" si="627"/>
        <v>0</v>
      </c>
      <c r="CR469" s="398" t="str">
        <f t="shared" si="628"/>
        <v>0</v>
      </c>
      <c r="CS469" s="412">
        <f t="shared" si="629"/>
        <v>0</v>
      </c>
      <c r="CT469" s="412" t="str">
        <f t="shared" si="630"/>
        <v>0m0</v>
      </c>
      <c r="CU469" s="412">
        <f t="shared" si="631"/>
        <v>0</v>
      </c>
      <c r="CV469" s="412">
        <f t="shared" si="632"/>
        <v>0</v>
      </c>
      <c r="CW469" s="412">
        <f t="shared" si="633"/>
        <v>0</v>
      </c>
      <c r="CX469" s="412">
        <f t="shared" si="634"/>
        <v>0</v>
      </c>
      <c r="CY469" s="412">
        <f t="shared" si="635"/>
        <v>0</v>
      </c>
      <c r="CZ469" s="412" t="str">
        <f t="shared" si="636"/>
        <v/>
      </c>
      <c r="DA469" s="412" t="str">
        <f t="shared" si="637"/>
        <v/>
      </c>
      <c r="DB469" s="412" t="str">
        <f t="shared" si="638"/>
        <v/>
      </c>
      <c r="DC469" s="412" t="str">
        <f t="shared" si="639"/>
        <v/>
      </c>
      <c r="DD469" s="412" t="str">
        <f t="shared" si="640"/>
        <v/>
      </c>
      <c r="DE469" s="412"/>
      <c r="DF469" s="411"/>
      <c r="DG469" s="412" t="str">
        <f t="shared" si="641"/>
        <v/>
      </c>
      <c r="DH469" s="412" t="str">
        <f t="shared" si="642"/>
        <v/>
      </c>
      <c r="DI469" s="412">
        <f t="shared" si="643"/>
        <v>0</v>
      </c>
      <c r="DJ469" s="412" t="str">
        <f t="shared" si="644"/>
        <v/>
      </c>
      <c r="DK469" s="412" t="str">
        <f t="shared" si="645"/>
        <v/>
      </c>
      <c r="DL469" s="412" t="str">
        <f t="shared" si="646"/>
        <v/>
      </c>
      <c r="DM469" s="412" t="str">
        <f t="shared" si="647"/>
        <v/>
      </c>
      <c r="DN469" s="412" t="str">
        <f t="shared" si="648"/>
        <v/>
      </c>
      <c r="DO469" s="412" t="str">
        <f t="shared" si="649"/>
        <v/>
      </c>
    </row>
    <row r="470" spans="1:119" s="157" customFormat="1" ht="18" hidden="1" customHeight="1">
      <c r="A470" s="161" t="str">
        <f t="shared" si="579"/>
        <v/>
      </c>
      <c r="B470" s="158"/>
      <c r="C470" s="31" t="str">
        <f>IF(B470="","",VLOOKUP(B470,学連登録!$C$2:$G$3000,2,FALSE))</f>
        <v/>
      </c>
      <c r="D470" s="32" t="str">
        <f>IF(B470="","",VLOOKUP(B470,学連登録!$C$2:$G$3000,3,FALSE))</f>
        <v/>
      </c>
      <c r="E470" s="33" t="str">
        <f>IF(B470="","",VLOOKUP(B470,学連登録!$C$2:$G$3000,4,FALSE))</f>
        <v/>
      </c>
      <c r="F470" s="383" t="str">
        <f>IF(B470="","",VLOOKUP(B470,学連登録!$C$2:$I$3000,7,FALSE))</f>
        <v/>
      </c>
      <c r="G470" s="160"/>
      <c r="H470" s="905"/>
      <c r="I470" s="907"/>
      <c r="J470" s="160"/>
      <c r="K470" s="905"/>
      <c r="L470" s="906"/>
      <c r="M470" s="160"/>
      <c r="N470" s="819"/>
      <c r="O470" s="820"/>
      <c r="P470" s="159"/>
      <c r="Q470" s="905"/>
      <c r="R470" s="906"/>
      <c r="S470" s="159"/>
      <c r="T470" s="905"/>
      <c r="U470" s="906"/>
      <c r="V470" s="103" t="str">
        <f>IF(B470="","",VLOOKUP(B470,学連登録!$C$2:$H$3000,6,FALSE))</f>
        <v/>
      </c>
      <c r="Y470" s="118" t="str">
        <f t="shared" ref="Y470:Y520" si="650">IF(C470="","",$S$3)</f>
        <v/>
      </c>
      <c r="Z470" s="97" t="str">
        <f>IF(G470="","",VLOOKUP(G470,種目名!$R$5:$T$104,3,0))</f>
        <v/>
      </c>
      <c r="AA470" s="99" t="str">
        <f>IF(J470="","",VLOOKUP(J470,種目名!$R$5:$T$104,3,0))</f>
        <v/>
      </c>
      <c r="AB470" s="119" t="str">
        <f>IF(M470="","",VLOOKUP(M470,種目名!$R$5:$T$104,3,0))</f>
        <v/>
      </c>
      <c r="AC470" s="119" t="str">
        <f>IF(P470="","",VLOOKUP(AF470,種目名!$R$5:$T$104,3,0))</f>
        <v/>
      </c>
      <c r="AD470" s="120" t="str">
        <f>IF(S470="","",VLOOKUP(AI470,種目名!$R$5:$T$104,3,0))</f>
        <v/>
      </c>
      <c r="AE470" s="117">
        <f t="shared" ref="AE470:AE520" si="651">LENB(P470)</f>
        <v>0</v>
      </c>
      <c r="AF470" s="157" t="str">
        <f t="shared" ref="AF470:AF520" si="652">IF(AE470,LEFTB(P470,AE470-1),"")</f>
        <v/>
      </c>
      <c r="AG470" s="157" t="str">
        <f t="shared" ref="AG470:AG520" si="653">IF(AE470,MIDB(P470,AE470,1),"")</f>
        <v/>
      </c>
      <c r="AH470" s="157">
        <f t="shared" ref="AH470:AH520" si="654">LENB(S470)</f>
        <v>0</v>
      </c>
      <c r="AI470" s="157" t="str">
        <f t="shared" ref="AI470:AI520" si="655">IF(AH470,LEFTB(S470,AH470-1),"")</f>
        <v/>
      </c>
      <c r="AJ470" s="157" t="str">
        <f t="shared" ref="AJ470:AJ520" si="656">IF(AH470,MIDB(S470,AH470,1),"")</f>
        <v/>
      </c>
      <c r="AK470" s="390"/>
      <c r="AL470" s="171">
        <f t="shared" si="584"/>
        <v>0</v>
      </c>
      <c r="AM470" s="399">
        <f t="shared" si="585"/>
        <v>0</v>
      </c>
      <c r="AN470" s="399">
        <f>COUNTIF($B$12:B470,B470)</f>
        <v>0</v>
      </c>
      <c r="AO470" s="399"/>
      <c r="AP470" s="399" t="str">
        <f t="shared" si="586"/>
        <v/>
      </c>
      <c r="AQ470" s="399" t="str">
        <f t="shared" si="586"/>
        <v/>
      </c>
      <c r="AR470" s="399" t="str">
        <f t="shared" si="586"/>
        <v/>
      </c>
      <c r="AS470" s="399" t="str">
        <f t="shared" si="580"/>
        <v/>
      </c>
      <c r="AT470" s="399">
        <f t="shared" si="587"/>
        <v>0</v>
      </c>
      <c r="AU470" s="399" t="str">
        <f t="shared" si="588"/>
        <v/>
      </c>
      <c r="AV470" s="399" t="str">
        <f t="shared" si="589"/>
        <v/>
      </c>
      <c r="AW470" s="399" t="str">
        <f t="shared" si="590"/>
        <v/>
      </c>
      <c r="AX470" s="399" t="str">
        <f t="shared" si="591"/>
        <v/>
      </c>
      <c r="AY470" s="399" t="str">
        <f t="shared" si="592"/>
        <v/>
      </c>
      <c r="AZ470" s="399" t="str">
        <f t="shared" si="578"/>
        <v/>
      </c>
      <c r="BA470" s="399" t="str">
        <f t="shared" si="578"/>
        <v/>
      </c>
      <c r="BB470" s="399" t="str">
        <f t="shared" si="578"/>
        <v/>
      </c>
      <c r="BC470" s="399" t="str">
        <f t="shared" si="578"/>
        <v/>
      </c>
      <c r="BD470" s="403" t="str">
        <f t="shared" si="578"/>
        <v/>
      </c>
      <c r="BE470" s="393">
        <f t="shared" si="593"/>
        <v>0</v>
      </c>
      <c r="BG470" s="399">
        <f t="shared" si="594"/>
        <v>0</v>
      </c>
      <c r="BH470" s="399">
        <f t="shared" si="595"/>
        <v>0</v>
      </c>
      <c r="BI470" s="412">
        <f t="shared" si="596"/>
        <v>0</v>
      </c>
      <c r="BJ470" s="413">
        <f t="shared" si="581"/>
        <v>0</v>
      </c>
      <c r="BK470" s="398" t="str">
        <f t="shared" si="582"/>
        <v>0</v>
      </c>
      <c r="BL470" s="398" t="str">
        <f t="shared" si="583"/>
        <v>0</v>
      </c>
      <c r="BM470" s="412">
        <f t="shared" si="597"/>
        <v>0</v>
      </c>
      <c r="BN470" s="412" t="str">
        <f t="shared" si="598"/>
        <v>0m0</v>
      </c>
      <c r="BO470" s="399">
        <f t="shared" si="599"/>
        <v>0</v>
      </c>
      <c r="BP470" s="399">
        <f t="shared" si="600"/>
        <v>0</v>
      </c>
      <c r="BQ470" s="412">
        <f t="shared" si="601"/>
        <v>0</v>
      </c>
      <c r="BR470" s="413">
        <f t="shared" si="602"/>
        <v>0</v>
      </c>
      <c r="BS470" s="398" t="str">
        <f t="shared" si="603"/>
        <v>0</v>
      </c>
      <c r="BT470" s="398" t="str">
        <f t="shared" si="604"/>
        <v>0</v>
      </c>
      <c r="BU470" s="412">
        <f t="shared" si="605"/>
        <v>0</v>
      </c>
      <c r="BV470" s="412" t="str">
        <f t="shared" si="606"/>
        <v>0m0</v>
      </c>
      <c r="BW470" s="399">
        <f t="shared" si="607"/>
        <v>0</v>
      </c>
      <c r="BX470" s="399">
        <f t="shared" si="608"/>
        <v>0</v>
      </c>
      <c r="BY470" s="412">
        <f t="shared" si="609"/>
        <v>0</v>
      </c>
      <c r="BZ470" s="413">
        <f t="shared" si="610"/>
        <v>0</v>
      </c>
      <c r="CA470" s="398" t="str">
        <f t="shared" si="611"/>
        <v>0</v>
      </c>
      <c r="CB470" s="398" t="str">
        <f t="shared" si="612"/>
        <v>0</v>
      </c>
      <c r="CC470" s="412">
        <f t="shared" si="613"/>
        <v>0</v>
      </c>
      <c r="CD470" s="412" t="str">
        <f t="shared" si="614"/>
        <v>0m0</v>
      </c>
      <c r="CE470" s="399">
        <f t="shared" si="615"/>
        <v>0</v>
      </c>
      <c r="CF470" s="399">
        <f t="shared" si="616"/>
        <v>0</v>
      </c>
      <c r="CG470" s="412">
        <f t="shared" si="617"/>
        <v>0</v>
      </c>
      <c r="CH470" s="413">
        <f t="shared" si="618"/>
        <v>0</v>
      </c>
      <c r="CI470" s="398" t="str">
        <f t="shared" si="619"/>
        <v>0</v>
      </c>
      <c r="CJ470" s="398" t="str">
        <f t="shared" si="620"/>
        <v>0</v>
      </c>
      <c r="CK470" s="412">
        <f t="shared" si="621"/>
        <v>0</v>
      </c>
      <c r="CL470" s="412" t="str">
        <f t="shared" si="622"/>
        <v>0m0</v>
      </c>
      <c r="CM470" s="399">
        <f t="shared" si="623"/>
        <v>0</v>
      </c>
      <c r="CN470" s="399">
        <f t="shared" si="624"/>
        <v>0</v>
      </c>
      <c r="CO470" s="412">
        <f t="shared" si="625"/>
        <v>0</v>
      </c>
      <c r="CP470" s="413">
        <f t="shared" si="626"/>
        <v>0</v>
      </c>
      <c r="CQ470" s="398" t="str">
        <f t="shared" si="627"/>
        <v>0</v>
      </c>
      <c r="CR470" s="398" t="str">
        <f t="shared" si="628"/>
        <v>0</v>
      </c>
      <c r="CS470" s="412">
        <f t="shared" si="629"/>
        <v>0</v>
      </c>
      <c r="CT470" s="412" t="str">
        <f t="shared" si="630"/>
        <v>0m0</v>
      </c>
      <c r="CU470" s="412">
        <f t="shared" si="631"/>
        <v>0</v>
      </c>
      <c r="CV470" s="412">
        <f t="shared" si="632"/>
        <v>0</v>
      </c>
      <c r="CW470" s="412">
        <f t="shared" si="633"/>
        <v>0</v>
      </c>
      <c r="CX470" s="412">
        <f t="shared" si="634"/>
        <v>0</v>
      </c>
      <c r="CY470" s="412">
        <f t="shared" si="635"/>
        <v>0</v>
      </c>
      <c r="CZ470" s="412" t="str">
        <f t="shared" si="636"/>
        <v/>
      </c>
      <c r="DA470" s="412" t="str">
        <f t="shared" si="637"/>
        <v/>
      </c>
      <c r="DB470" s="412" t="str">
        <f t="shared" si="638"/>
        <v/>
      </c>
      <c r="DC470" s="412" t="str">
        <f t="shared" si="639"/>
        <v/>
      </c>
      <c r="DD470" s="412" t="str">
        <f t="shared" si="640"/>
        <v/>
      </c>
      <c r="DE470" s="412"/>
      <c r="DF470" s="411"/>
      <c r="DG470" s="412" t="str">
        <f t="shared" si="641"/>
        <v/>
      </c>
      <c r="DH470" s="412" t="str">
        <f t="shared" si="642"/>
        <v/>
      </c>
      <c r="DI470" s="412">
        <f t="shared" si="643"/>
        <v>0</v>
      </c>
      <c r="DJ470" s="412" t="str">
        <f t="shared" si="644"/>
        <v/>
      </c>
      <c r="DK470" s="412" t="str">
        <f t="shared" si="645"/>
        <v/>
      </c>
      <c r="DL470" s="412" t="str">
        <f t="shared" si="646"/>
        <v/>
      </c>
      <c r="DM470" s="412" t="str">
        <f t="shared" si="647"/>
        <v/>
      </c>
      <c r="DN470" s="412" t="str">
        <f t="shared" si="648"/>
        <v/>
      </c>
      <c r="DO470" s="412" t="str">
        <f t="shared" si="649"/>
        <v/>
      </c>
    </row>
    <row r="471" spans="1:119" s="157" customFormat="1" ht="18" hidden="1" customHeight="1">
      <c r="A471" s="161" t="str">
        <f t="shared" si="579"/>
        <v/>
      </c>
      <c r="B471" s="158"/>
      <c r="C471" s="31" t="str">
        <f>IF(B471="","",VLOOKUP(B471,学連登録!$C$2:$G$3000,2,FALSE))</f>
        <v/>
      </c>
      <c r="D471" s="32" t="str">
        <f>IF(B471="","",VLOOKUP(B471,学連登録!$C$2:$G$3000,3,FALSE))</f>
        <v/>
      </c>
      <c r="E471" s="33" t="str">
        <f>IF(B471="","",VLOOKUP(B471,学連登録!$C$2:$G$3000,4,FALSE))</f>
        <v/>
      </c>
      <c r="F471" s="383" t="str">
        <f>IF(B471="","",VLOOKUP(B471,学連登録!$C$2:$I$3000,7,FALSE))</f>
        <v/>
      </c>
      <c r="G471" s="160"/>
      <c r="H471" s="905"/>
      <c r="I471" s="907"/>
      <c r="J471" s="160"/>
      <c r="K471" s="905"/>
      <c r="L471" s="906"/>
      <c r="M471" s="160"/>
      <c r="N471" s="819"/>
      <c r="O471" s="820"/>
      <c r="P471" s="159"/>
      <c r="Q471" s="905"/>
      <c r="R471" s="906"/>
      <c r="S471" s="159"/>
      <c r="T471" s="905"/>
      <c r="U471" s="906"/>
      <c r="V471" s="103" t="str">
        <f>IF(B471="","",VLOOKUP(B471,学連登録!$C$2:$H$3000,6,FALSE))</f>
        <v/>
      </c>
      <c r="Y471" s="118" t="str">
        <f t="shared" si="650"/>
        <v/>
      </c>
      <c r="Z471" s="97" t="str">
        <f>IF(G471="","",VLOOKUP(G471,種目名!$R$5:$T$104,3,0))</f>
        <v/>
      </c>
      <c r="AA471" s="99" t="str">
        <f>IF(J471="","",VLOOKUP(J471,種目名!$R$5:$T$104,3,0))</f>
        <v/>
      </c>
      <c r="AB471" s="119" t="str">
        <f>IF(M471="","",VLOOKUP(M471,種目名!$R$5:$T$104,3,0))</f>
        <v/>
      </c>
      <c r="AC471" s="119" t="str">
        <f>IF(P471="","",VLOOKUP(AF471,種目名!$R$5:$T$104,3,0))</f>
        <v/>
      </c>
      <c r="AD471" s="120" t="str">
        <f>IF(S471="","",VLOOKUP(AI471,種目名!$R$5:$T$104,3,0))</f>
        <v/>
      </c>
      <c r="AE471" s="117">
        <f t="shared" si="651"/>
        <v>0</v>
      </c>
      <c r="AF471" s="157" t="str">
        <f t="shared" si="652"/>
        <v/>
      </c>
      <c r="AG471" s="157" t="str">
        <f t="shared" si="653"/>
        <v/>
      </c>
      <c r="AH471" s="157">
        <f t="shared" si="654"/>
        <v>0</v>
      </c>
      <c r="AI471" s="157" t="str">
        <f t="shared" si="655"/>
        <v/>
      </c>
      <c r="AJ471" s="157" t="str">
        <f t="shared" si="656"/>
        <v/>
      </c>
      <c r="AK471" s="390"/>
      <c r="AL471" s="171">
        <f t="shared" si="584"/>
        <v>0</v>
      </c>
      <c r="AM471" s="399">
        <f t="shared" si="585"/>
        <v>0</v>
      </c>
      <c r="AN471" s="399">
        <f>COUNTIF($B$12:B471,B471)</f>
        <v>0</v>
      </c>
      <c r="AO471" s="399"/>
      <c r="AP471" s="399" t="str">
        <f t="shared" si="586"/>
        <v/>
      </c>
      <c r="AQ471" s="399" t="str">
        <f t="shared" si="586"/>
        <v/>
      </c>
      <c r="AR471" s="399" t="str">
        <f t="shared" si="586"/>
        <v/>
      </c>
      <c r="AS471" s="399" t="str">
        <f t="shared" si="580"/>
        <v/>
      </c>
      <c r="AT471" s="399">
        <f t="shared" si="587"/>
        <v>0</v>
      </c>
      <c r="AU471" s="399" t="str">
        <f t="shared" si="588"/>
        <v/>
      </c>
      <c r="AV471" s="399" t="str">
        <f t="shared" si="589"/>
        <v/>
      </c>
      <c r="AW471" s="399" t="str">
        <f t="shared" si="590"/>
        <v/>
      </c>
      <c r="AX471" s="399" t="str">
        <f t="shared" si="591"/>
        <v/>
      </c>
      <c r="AY471" s="399" t="str">
        <f t="shared" si="592"/>
        <v/>
      </c>
      <c r="AZ471" s="399" t="str">
        <f t="shared" si="578"/>
        <v/>
      </c>
      <c r="BA471" s="399" t="str">
        <f t="shared" si="578"/>
        <v/>
      </c>
      <c r="BB471" s="399" t="str">
        <f t="shared" si="578"/>
        <v/>
      </c>
      <c r="BC471" s="399" t="str">
        <f t="shared" si="578"/>
        <v/>
      </c>
      <c r="BD471" s="403" t="str">
        <f t="shared" si="578"/>
        <v/>
      </c>
      <c r="BE471" s="393">
        <f t="shared" si="593"/>
        <v>0</v>
      </c>
      <c r="BG471" s="399">
        <f t="shared" si="594"/>
        <v>0</v>
      </c>
      <c r="BH471" s="399">
        <f t="shared" si="595"/>
        <v>0</v>
      </c>
      <c r="BI471" s="412">
        <f t="shared" si="596"/>
        <v>0</v>
      </c>
      <c r="BJ471" s="413">
        <f t="shared" si="581"/>
        <v>0</v>
      </c>
      <c r="BK471" s="398" t="str">
        <f t="shared" si="582"/>
        <v>0</v>
      </c>
      <c r="BL471" s="398" t="str">
        <f t="shared" si="583"/>
        <v>0</v>
      </c>
      <c r="BM471" s="412">
        <f t="shared" si="597"/>
        <v>0</v>
      </c>
      <c r="BN471" s="412" t="str">
        <f t="shared" si="598"/>
        <v>0m0</v>
      </c>
      <c r="BO471" s="399">
        <f t="shared" si="599"/>
        <v>0</v>
      </c>
      <c r="BP471" s="399">
        <f t="shared" si="600"/>
        <v>0</v>
      </c>
      <c r="BQ471" s="412">
        <f t="shared" si="601"/>
        <v>0</v>
      </c>
      <c r="BR471" s="413">
        <f t="shared" si="602"/>
        <v>0</v>
      </c>
      <c r="BS471" s="398" t="str">
        <f t="shared" si="603"/>
        <v>0</v>
      </c>
      <c r="BT471" s="398" t="str">
        <f t="shared" si="604"/>
        <v>0</v>
      </c>
      <c r="BU471" s="412">
        <f t="shared" si="605"/>
        <v>0</v>
      </c>
      <c r="BV471" s="412" t="str">
        <f t="shared" si="606"/>
        <v>0m0</v>
      </c>
      <c r="BW471" s="399">
        <f t="shared" si="607"/>
        <v>0</v>
      </c>
      <c r="BX471" s="399">
        <f t="shared" si="608"/>
        <v>0</v>
      </c>
      <c r="BY471" s="412">
        <f t="shared" si="609"/>
        <v>0</v>
      </c>
      <c r="BZ471" s="413">
        <f t="shared" si="610"/>
        <v>0</v>
      </c>
      <c r="CA471" s="398" t="str">
        <f t="shared" si="611"/>
        <v>0</v>
      </c>
      <c r="CB471" s="398" t="str">
        <f t="shared" si="612"/>
        <v>0</v>
      </c>
      <c r="CC471" s="412">
        <f t="shared" si="613"/>
        <v>0</v>
      </c>
      <c r="CD471" s="412" t="str">
        <f t="shared" si="614"/>
        <v>0m0</v>
      </c>
      <c r="CE471" s="399">
        <f t="shared" si="615"/>
        <v>0</v>
      </c>
      <c r="CF471" s="399">
        <f t="shared" si="616"/>
        <v>0</v>
      </c>
      <c r="CG471" s="412">
        <f t="shared" si="617"/>
        <v>0</v>
      </c>
      <c r="CH471" s="413">
        <f t="shared" si="618"/>
        <v>0</v>
      </c>
      <c r="CI471" s="398" t="str">
        <f t="shared" si="619"/>
        <v>0</v>
      </c>
      <c r="CJ471" s="398" t="str">
        <f t="shared" si="620"/>
        <v>0</v>
      </c>
      <c r="CK471" s="412">
        <f t="shared" si="621"/>
        <v>0</v>
      </c>
      <c r="CL471" s="412" t="str">
        <f t="shared" si="622"/>
        <v>0m0</v>
      </c>
      <c r="CM471" s="399">
        <f t="shared" si="623"/>
        <v>0</v>
      </c>
      <c r="CN471" s="399">
        <f t="shared" si="624"/>
        <v>0</v>
      </c>
      <c r="CO471" s="412">
        <f t="shared" si="625"/>
        <v>0</v>
      </c>
      <c r="CP471" s="413">
        <f t="shared" si="626"/>
        <v>0</v>
      </c>
      <c r="CQ471" s="398" t="str">
        <f t="shared" si="627"/>
        <v>0</v>
      </c>
      <c r="CR471" s="398" t="str">
        <f t="shared" si="628"/>
        <v>0</v>
      </c>
      <c r="CS471" s="412">
        <f t="shared" si="629"/>
        <v>0</v>
      </c>
      <c r="CT471" s="412" t="str">
        <f t="shared" si="630"/>
        <v>0m0</v>
      </c>
      <c r="CU471" s="412">
        <f t="shared" si="631"/>
        <v>0</v>
      </c>
      <c r="CV471" s="412">
        <f t="shared" si="632"/>
        <v>0</v>
      </c>
      <c r="CW471" s="412">
        <f t="shared" si="633"/>
        <v>0</v>
      </c>
      <c r="CX471" s="412">
        <f t="shared" si="634"/>
        <v>0</v>
      </c>
      <c r="CY471" s="412">
        <f t="shared" si="635"/>
        <v>0</v>
      </c>
      <c r="CZ471" s="412" t="str">
        <f t="shared" si="636"/>
        <v/>
      </c>
      <c r="DA471" s="412" t="str">
        <f t="shared" si="637"/>
        <v/>
      </c>
      <c r="DB471" s="412" t="str">
        <f t="shared" si="638"/>
        <v/>
      </c>
      <c r="DC471" s="412" t="str">
        <f t="shared" si="639"/>
        <v/>
      </c>
      <c r="DD471" s="412" t="str">
        <f t="shared" si="640"/>
        <v/>
      </c>
      <c r="DE471" s="412"/>
      <c r="DF471" s="411"/>
      <c r="DG471" s="412" t="str">
        <f t="shared" si="641"/>
        <v/>
      </c>
      <c r="DH471" s="412" t="str">
        <f t="shared" si="642"/>
        <v/>
      </c>
      <c r="DI471" s="412">
        <f t="shared" si="643"/>
        <v>0</v>
      </c>
      <c r="DJ471" s="412" t="str">
        <f t="shared" si="644"/>
        <v/>
      </c>
      <c r="DK471" s="412" t="str">
        <f t="shared" si="645"/>
        <v/>
      </c>
      <c r="DL471" s="412" t="str">
        <f t="shared" si="646"/>
        <v/>
      </c>
      <c r="DM471" s="412" t="str">
        <f t="shared" si="647"/>
        <v/>
      </c>
      <c r="DN471" s="412" t="str">
        <f t="shared" si="648"/>
        <v/>
      </c>
      <c r="DO471" s="412" t="str">
        <f t="shared" si="649"/>
        <v/>
      </c>
    </row>
    <row r="472" spans="1:119" s="157" customFormat="1" ht="18" hidden="1" customHeight="1">
      <c r="A472" s="161" t="str">
        <f t="shared" si="579"/>
        <v/>
      </c>
      <c r="B472" s="158"/>
      <c r="C472" s="31" t="str">
        <f>IF(B472="","",VLOOKUP(B472,学連登録!$C$2:$G$3000,2,FALSE))</f>
        <v/>
      </c>
      <c r="D472" s="32" t="str">
        <f>IF(B472="","",VLOOKUP(B472,学連登録!$C$2:$G$3000,3,FALSE))</f>
        <v/>
      </c>
      <c r="E472" s="33" t="str">
        <f>IF(B472="","",VLOOKUP(B472,学連登録!$C$2:$G$3000,4,FALSE))</f>
        <v/>
      </c>
      <c r="F472" s="383" t="str">
        <f>IF(B472="","",VLOOKUP(B472,学連登録!$C$2:$I$3000,7,FALSE))</f>
        <v/>
      </c>
      <c r="G472" s="160"/>
      <c r="H472" s="905"/>
      <c r="I472" s="907"/>
      <c r="J472" s="160"/>
      <c r="K472" s="905"/>
      <c r="L472" s="906"/>
      <c r="M472" s="160"/>
      <c r="N472" s="819"/>
      <c r="O472" s="820"/>
      <c r="P472" s="159"/>
      <c r="Q472" s="905"/>
      <c r="R472" s="906"/>
      <c r="S472" s="159"/>
      <c r="T472" s="905"/>
      <c r="U472" s="906"/>
      <c r="V472" s="103" t="str">
        <f>IF(B472="","",VLOOKUP(B472,学連登録!$C$2:$H$3000,6,FALSE))</f>
        <v/>
      </c>
      <c r="Y472" s="118" t="str">
        <f t="shared" si="650"/>
        <v/>
      </c>
      <c r="Z472" s="97" t="str">
        <f>IF(G472="","",VLOOKUP(G472,種目名!$R$5:$T$104,3,0))</f>
        <v/>
      </c>
      <c r="AA472" s="99" t="str">
        <f>IF(J472="","",VLOOKUP(J472,種目名!$R$5:$T$104,3,0))</f>
        <v/>
      </c>
      <c r="AB472" s="119" t="str">
        <f>IF(M472="","",VLOOKUP(M472,種目名!$R$5:$T$104,3,0))</f>
        <v/>
      </c>
      <c r="AC472" s="119" t="str">
        <f>IF(P472="","",VLOOKUP(AF472,種目名!$R$5:$T$104,3,0))</f>
        <v/>
      </c>
      <c r="AD472" s="120" t="str">
        <f>IF(S472="","",VLOOKUP(AI472,種目名!$R$5:$T$104,3,0))</f>
        <v/>
      </c>
      <c r="AE472" s="117">
        <f t="shared" si="651"/>
        <v>0</v>
      </c>
      <c r="AF472" s="157" t="str">
        <f t="shared" si="652"/>
        <v/>
      </c>
      <c r="AG472" s="157" t="str">
        <f t="shared" si="653"/>
        <v/>
      </c>
      <c r="AH472" s="157">
        <f t="shared" si="654"/>
        <v>0</v>
      </c>
      <c r="AI472" s="157" t="str">
        <f t="shared" si="655"/>
        <v/>
      </c>
      <c r="AJ472" s="157" t="str">
        <f t="shared" si="656"/>
        <v/>
      </c>
      <c r="AK472" s="390"/>
      <c r="AL472" s="171">
        <f t="shared" si="584"/>
        <v>0</v>
      </c>
      <c r="AM472" s="399">
        <f t="shared" si="585"/>
        <v>0</v>
      </c>
      <c r="AN472" s="399">
        <f>COUNTIF($B$12:B472,B472)</f>
        <v>0</v>
      </c>
      <c r="AO472" s="399"/>
      <c r="AP472" s="399" t="str">
        <f t="shared" si="586"/>
        <v/>
      </c>
      <c r="AQ472" s="399" t="str">
        <f t="shared" si="586"/>
        <v/>
      </c>
      <c r="AR472" s="399" t="str">
        <f t="shared" si="586"/>
        <v/>
      </c>
      <c r="AS472" s="399" t="str">
        <f t="shared" si="580"/>
        <v/>
      </c>
      <c r="AT472" s="399">
        <f t="shared" si="587"/>
        <v>0</v>
      </c>
      <c r="AU472" s="399" t="str">
        <f t="shared" si="588"/>
        <v/>
      </c>
      <c r="AV472" s="399" t="str">
        <f t="shared" si="589"/>
        <v/>
      </c>
      <c r="AW472" s="399" t="str">
        <f t="shared" si="590"/>
        <v/>
      </c>
      <c r="AX472" s="399" t="str">
        <f t="shared" si="591"/>
        <v/>
      </c>
      <c r="AY472" s="399" t="str">
        <f t="shared" si="592"/>
        <v/>
      </c>
      <c r="AZ472" s="399" t="str">
        <f t="shared" ref="AZ472:BD520" si="657">IF(AU472="","",COUNTIF($AU$12:$AY$520,AU472))</f>
        <v/>
      </c>
      <c r="BA472" s="399" t="str">
        <f t="shared" si="657"/>
        <v/>
      </c>
      <c r="BB472" s="399" t="str">
        <f t="shared" si="657"/>
        <v/>
      </c>
      <c r="BC472" s="399" t="str">
        <f t="shared" si="657"/>
        <v/>
      </c>
      <c r="BD472" s="403" t="str">
        <f t="shared" si="657"/>
        <v/>
      </c>
      <c r="BE472" s="393">
        <f t="shared" si="593"/>
        <v>0</v>
      </c>
      <c r="BG472" s="399">
        <f t="shared" si="594"/>
        <v>0</v>
      </c>
      <c r="BH472" s="399">
        <f t="shared" si="595"/>
        <v>0</v>
      </c>
      <c r="BI472" s="412">
        <f t="shared" si="596"/>
        <v>0</v>
      </c>
      <c r="BJ472" s="413">
        <f t="shared" si="581"/>
        <v>0</v>
      </c>
      <c r="BK472" s="398" t="str">
        <f t="shared" si="582"/>
        <v>0</v>
      </c>
      <c r="BL472" s="398" t="str">
        <f t="shared" si="583"/>
        <v>0</v>
      </c>
      <c r="BM472" s="412">
        <f t="shared" si="597"/>
        <v>0</v>
      </c>
      <c r="BN472" s="412" t="str">
        <f t="shared" si="598"/>
        <v>0m0</v>
      </c>
      <c r="BO472" s="399">
        <f t="shared" si="599"/>
        <v>0</v>
      </c>
      <c r="BP472" s="399">
        <f t="shared" si="600"/>
        <v>0</v>
      </c>
      <c r="BQ472" s="412">
        <f t="shared" si="601"/>
        <v>0</v>
      </c>
      <c r="BR472" s="413">
        <f t="shared" si="602"/>
        <v>0</v>
      </c>
      <c r="BS472" s="398" t="str">
        <f t="shared" si="603"/>
        <v>0</v>
      </c>
      <c r="BT472" s="398" t="str">
        <f t="shared" si="604"/>
        <v>0</v>
      </c>
      <c r="BU472" s="412">
        <f t="shared" si="605"/>
        <v>0</v>
      </c>
      <c r="BV472" s="412" t="str">
        <f t="shared" si="606"/>
        <v>0m0</v>
      </c>
      <c r="BW472" s="399">
        <f t="shared" si="607"/>
        <v>0</v>
      </c>
      <c r="BX472" s="399">
        <f t="shared" si="608"/>
        <v>0</v>
      </c>
      <c r="BY472" s="412">
        <f t="shared" si="609"/>
        <v>0</v>
      </c>
      <c r="BZ472" s="413">
        <f t="shared" si="610"/>
        <v>0</v>
      </c>
      <c r="CA472" s="398" t="str">
        <f t="shared" si="611"/>
        <v>0</v>
      </c>
      <c r="CB472" s="398" t="str">
        <f t="shared" si="612"/>
        <v>0</v>
      </c>
      <c r="CC472" s="412">
        <f t="shared" si="613"/>
        <v>0</v>
      </c>
      <c r="CD472" s="412" t="str">
        <f t="shared" si="614"/>
        <v>0m0</v>
      </c>
      <c r="CE472" s="399">
        <f t="shared" si="615"/>
        <v>0</v>
      </c>
      <c r="CF472" s="399">
        <f t="shared" si="616"/>
        <v>0</v>
      </c>
      <c r="CG472" s="412">
        <f t="shared" si="617"/>
        <v>0</v>
      </c>
      <c r="CH472" s="413">
        <f t="shared" si="618"/>
        <v>0</v>
      </c>
      <c r="CI472" s="398" t="str">
        <f t="shared" si="619"/>
        <v>0</v>
      </c>
      <c r="CJ472" s="398" t="str">
        <f t="shared" si="620"/>
        <v>0</v>
      </c>
      <c r="CK472" s="412">
        <f t="shared" si="621"/>
        <v>0</v>
      </c>
      <c r="CL472" s="412" t="str">
        <f t="shared" si="622"/>
        <v>0m0</v>
      </c>
      <c r="CM472" s="399">
        <f t="shared" si="623"/>
        <v>0</v>
      </c>
      <c r="CN472" s="399">
        <f t="shared" si="624"/>
        <v>0</v>
      </c>
      <c r="CO472" s="412">
        <f t="shared" si="625"/>
        <v>0</v>
      </c>
      <c r="CP472" s="413">
        <f t="shared" si="626"/>
        <v>0</v>
      </c>
      <c r="CQ472" s="398" t="str">
        <f t="shared" si="627"/>
        <v>0</v>
      </c>
      <c r="CR472" s="398" t="str">
        <f t="shared" si="628"/>
        <v>0</v>
      </c>
      <c r="CS472" s="412">
        <f t="shared" si="629"/>
        <v>0</v>
      </c>
      <c r="CT472" s="412" t="str">
        <f t="shared" si="630"/>
        <v>0m0</v>
      </c>
      <c r="CU472" s="412">
        <f t="shared" si="631"/>
        <v>0</v>
      </c>
      <c r="CV472" s="412">
        <f t="shared" si="632"/>
        <v>0</v>
      </c>
      <c r="CW472" s="412">
        <f t="shared" si="633"/>
        <v>0</v>
      </c>
      <c r="CX472" s="412">
        <f t="shared" si="634"/>
        <v>0</v>
      </c>
      <c r="CY472" s="412">
        <f t="shared" si="635"/>
        <v>0</v>
      </c>
      <c r="CZ472" s="412" t="str">
        <f t="shared" si="636"/>
        <v/>
      </c>
      <c r="DA472" s="412" t="str">
        <f t="shared" si="637"/>
        <v/>
      </c>
      <c r="DB472" s="412" t="str">
        <f t="shared" si="638"/>
        <v/>
      </c>
      <c r="DC472" s="412" t="str">
        <f t="shared" si="639"/>
        <v/>
      </c>
      <c r="DD472" s="412" t="str">
        <f t="shared" si="640"/>
        <v/>
      </c>
      <c r="DE472" s="412"/>
      <c r="DF472" s="411"/>
      <c r="DG472" s="412" t="str">
        <f t="shared" si="641"/>
        <v/>
      </c>
      <c r="DH472" s="412" t="str">
        <f t="shared" si="642"/>
        <v/>
      </c>
      <c r="DI472" s="412">
        <f t="shared" si="643"/>
        <v>0</v>
      </c>
      <c r="DJ472" s="412" t="str">
        <f t="shared" si="644"/>
        <v/>
      </c>
      <c r="DK472" s="412" t="str">
        <f t="shared" si="645"/>
        <v/>
      </c>
      <c r="DL472" s="412" t="str">
        <f t="shared" si="646"/>
        <v/>
      </c>
      <c r="DM472" s="412" t="str">
        <f t="shared" si="647"/>
        <v/>
      </c>
      <c r="DN472" s="412" t="str">
        <f t="shared" si="648"/>
        <v/>
      </c>
      <c r="DO472" s="412" t="str">
        <f t="shared" si="649"/>
        <v/>
      </c>
    </row>
    <row r="473" spans="1:119" s="157" customFormat="1" ht="18" hidden="1" customHeight="1">
      <c r="A473" s="161" t="str">
        <f t="shared" si="579"/>
        <v/>
      </c>
      <c r="B473" s="158"/>
      <c r="C473" s="31" t="str">
        <f>IF(B473="","",VLOOKUP(B473,学連登録!$C$2:$G$3000,2,FALSE))</f>
        <v/>
      </c>
      <c r="D473" s="32" t="str">
        <f>IF(B473="","",VLOOKUP(B473,学連登録!$C$2:$G$3000,3,FALSE))</f>
        <v/>
      </c>
      <c r="E473" s="33" t="str">
        <f>IF(B473="","",VLOOKUP(B473,学連登録!$C$2:$G$3000,4,FALSE))</f>
        <v/>
      </c>
      <c r="F473" s="383" t="str">
        <f>IF(B473="","",VLOOKUP(B473,学連登録!$C$2:$I$3000,7,FALSE))</f>
        <v/>
      </c>
      <c r="G473" s="160"/>
      <c r="H473" s="905"/>
      <c r="I473" s="907"/>
      <c r="J473" s="160"/>
      <c r="K473" s="905"/>
      <c r="L473" s="906"/>
      <c r="M473" s="160"/>
      <c r="N473" s="819"/>
      <c r="O473" s="820"/>
      <c r="P473" s="159"/>
      <c r="Q473" s="905"/>
      <c r="R473" s="906"/>
      <c r="S473" s="159"/>
      <c r="T473" s="905"/>
      <c r="U473" s="906"/>
      <c r="V473" s="103" t="str">
        <f>IF(B473="","",VLOOKUP(B473,学連登録!$C$2:$H$3000,6,FALSE))</f>
        <v/>
      </c>
      <c r="Y473" s="118" t="str">
        <f t="shared" si="650"/>
        <v/>
      </c>
      <c r="Z473" s="97" t="str">
        <f>IF(G473="","",VLOOKUP(G473,種目名!$R$5:$T$104,3,0))</f>
        <v/>
      </c>
      <c r="AA473" s="99" t="str">
        <f>IF(J473="","",VLOOKUP(J473,種目名!$R$5:$T$104,3,0))</f>
        <v/>
      </c>
      <c r="AB473" s="119" t="str">
        <f>IF(M473="","",VLOOKUP(M473,種目名!$R$5:$T$104,3,0))</f>
        <v/>
      </c>
      <c r="AC473" s="119" t="str">
        <f>IF(P473="","",VLOOKUP(AF473,種目名!$R$5:$T$104,3,0))</f>
        <v/>
      </c>
      <c r="AD473" s="120" t="str">
        <f>IF(S473="","",VLOOKUP(AI473,種目名!$R$5:$T$104,3,0))</f>
        <v/>
      </c>
      <c r="AE473" s="117">
        <f t="shared" si="651"/>
        <v>0</v>
      </c>
      <c r="AF473" s="157" t="str">
        <f t="shared" si="652"/>
        <v/>
      </c>
      <c r="AG473" s="157" t="str">
        <f t="shared" si="653"/>
        <v/>
      </c>
      <c r="AH473" s="157">
        <f t="shared" si="654"/>
        <v>0</v>
      </c>
      <c r="AI473" s="157" t="str">
        <f t="shared" si="655"/>
        <v/>
      </c>
      <c r="AJ473" s="157" t="str">
        <f t="shared" si="656"/>
        <v/>
      </c>
      <c r="AK473" s="390"/>
      <c r="AL473" s="171">
        <f t="shared" si="584"/>
        <v>0</v>
      </c>
      <c r="AM473" s="399">
        <f t="shared" si="585"/>
        <v>0</v>
      </c>
      <c r="AN473" s="399">
        <f>COUNTIF($B$12:B473,B473)</f>
        <v>0</v>
      </c>
      <c r="AO473" s="399"/>
      <c r="AP473" s="399" t="str">
        <f t="shared" si="586"/>
        <v/>
      </c>
      <c r="AQ473" s="399" t="str">
        <f t="shared" si="586"/>
        <v/>
      </c>
      <c r="AR473" s="399" t="str">
        <f t="shared" si="586"/>
        <v/>
      </c>
      <c r="AS473" s="399" t="str">
        <f t="shared" si="580"/>
        <v/>
      </c>
      <c r="AT473" s="399">
        <f t="shared" si="587"/>
        <v>0</v>
      </c>
      <c r="AU473" s="399" t="str">
        <f t="shared" si="588"/>
        <v/>
      </c>
      <c r="AV473" s="399" t="str">
        <f t="shared" si="589"/>
        <v/>
      </c>
      <c r="AW473" s="399" t="str">
        <f t="shared" si="590"/>
        <v/>
      </c>
      <c r="AX473" s="399" t="str">
        <f t="shared" si="591"/>
        <v/>
      </c>
      <c r="AY473" s="399" t="str">
        <f t="shared" si="592"/>
        <v/>
      </c>
      <c r="AZ473" s="399" t="str">
        <f t="shared" si="657"/>
        <v/>
      </c>
      <c r="BA473" s="399" t="str">
        <f t="shared" si="657"/>
        <v/>
      </c>
      <c r="BB473" s="399" t="str">
        <f t="shared" si="657"/>
        <v/>
      </c>
      <c r="BC473" s="399" t="str">
        <f t="shared" si="657"/>
        <v/>
      </c>
      <c r="BD473" s="403" t="str">
        <f t="shared" si="657"/>
        <v/>
      </c>
      <c r="BE473" s="393">
        <f t="shared" si="593"/>
        <v>0</v>
      </c>
      <c r="BG473" s="399">
        <f t="shared" si="594"/>
        <v>0</v>
      </c>
      <c r="BH473" s="399">
        <f t="shared" si="595"/>
        <v>0</v>
      </c>
      <c r="BI473" s="412">
        <f t="shared" si="596"/>
        <v>0</v>
      </c>
      <c r="BJ473" s="413">
        <f t="shared" si="581"/>
        <v>0</v>
      </c>
      <c r="BK473" s="398" t="str">
        <f t="shared" si="582"/>
        <v>0</v>
      </c>
      <c r="BL473" s="398" t="str">
        <f t="shared" si="583"/>
        <v>0</v>
      </c>
      <c r="BM473" s="412">
        <f t="shared" si="597"/>
        <v>0</v>
      </c>
      <c r="BN473" s="412" t="str">
        <f t="shared" si="598"/>
        <v>0m0</v>
      </c>
      <c r="BO473" s="399">
        <f t="shared" si="599"/>
        <v>0</v>
      </c>
      <c r="BP473" s="399">
        <f t="shared" si="600"/>
        <v>0</v>
      </c>
      <c r="BQ473" s="412">
        <f t="shared" si="601"/>
        <v>0</v>
      </c>
      <c r="BR473" s="413">
        <f t="shared" si="602"/>
        <v>0</v>
      </c>
      <c r="BS473" s="398" t="str">
        <f t="shared" si="603"/>
        <v>0</v>
      </c>
      <c r="BT473" s="398" t="str">
        <f t="shared" si="604"/>
        <v>0</v>
      </c>
      <c r="BU473" s="412">
        <f t="shared" si="605"/>
        <v>0</v>
      </c>
      <c r="BV473" s="412" t="str">
        <f t="shared" si="606"/>
        <v>0m0</v>
      </c>
      <c r="BW473" s="399">
        <f t="shared" si="607"/>
        <v>0</v>
      </c>
      <c r="BX473" s="399">
        <f t="shared" si="608"/>
        <v>0</v>
      </c>
      <c r="BY473" s="412">
        <f t="shared" si="609"/>
        <v>0</v>
      </c>
      <c r="BZ473" s="413">
        <f t="shared" si="610"/>
        <v>0</v>
      </c>
      <c r="CA473" s="398" t="str">
        <f t="shared" si="611"/>
        <v>0</v>
      </c>
      <c r="CB473" s="398" t="str">
        <f t="shared" si="612"/>
        <v>0</v>
      </c>
      <c r="CC473" s="412">
        <f t="shared" si="613"/>
        <v>0</v>
      </c>
      <c r="CD473" s="412" t="str">
        <f t="shared" si="614"/>
        <v>0m0</v>
      </c>
      <c r="CE473" s="399">
        <f t="shared" si="615"/>
        <v>0</v>
      </c>
      <c r="CF473" s="399">
        <f t="shared" si="616"/>
        <v>0</v>
      </c>
      <c r="CG473" s="412">
        <f t="shared" si="617"/>
        <v>0</v>
      </c>
      <c r="CH473" s="413">
        <f t="shared" si="618"/>
        <v>0</v>
      </c>
      <c r="CI473" s="398" t="str">
        <f t="shared" si="619"/>
        <v>0</v>
      </c>
      <c r="CJ473" s="398" t="str">
        <f t="shared" si="620"/>
        <v>0</v>
      </c>
      <c r="CK473" s="412">
        <f t="shared" si="621"/>
        <v>0</v>
      </c>
      <c r="CL473" s="412" t="str">
        <f t="shared" si="622"/>
        <v>0m0</v>
      </c>
      <c r="CM473" s="399">
        <f t="shared" si="623"/>
        <v>0</v>
      </c>
      <c r="CN473" s="399">
        <f t="shared" si="624"/>
        <v>0</v>
      </c>
      <c r="CO473" s="412">
        <f t="shared" si="625"/>
        <v>0</v>
      </c>
      <c r="CP473" s="413">
        <f t="shared" si="626"/>
        <v>0</v>
      </c>
      <c r="CQ473" s="398" t="str">
        <f t="shared" si="627"/>
        <v>0</v>
      </c>
      <c r="CR473" s="398" t="str">
        <f t="shared" si="628"/>
        <v>0</v>
      </c>
      <c r="CS473" s="412">
        <f t="shared" si="629"/>
        <v>0</v>
      </c>
      <c r="CT473" s="412" t="str">
        <f t="shared" si="630"/>
        <v>0m0</v>
      </c>
      <c r="CU473" s="412">
        <f t="shared" si="631"/>
        <v>0</v>
      </c>
      <c r="CV473" s="412">
        <f t="shared" si="632"/>
        <v>0</v>
      </c>
      <c r="CW473" s="412">
        <f t="shared" si="633"/>
        <v>0</v>
      </c>
      <c r="CX473" s="412">
        <f t="shared" si="634"/>
        <v>0</v>
      </c>
      <c r="CY473" s="412">
        <f t="shared" si="635"/>
        <v>0</v>
      </c>
      <c r="CZ473" s="412" t="str">
        <f t="shared" si="636"/>
        <v/>
      </c>
      <c r="DA473" s="412" t="str">
        <f t="shared" si="637"/>
        <v/>
      </c>
      <c r="DB473" s="412" t="str">
        <f t="shared" si="638"/>
        <v/>
      </c>
      <c r="DC473" s="412" t="str">
        <f t="shared" si="639"/>
        <v/>
      </c>
      <c r="DD473" s="412" t="str">
        <f t="shared" si="640"/>
        <v/>
      </c>
      <c r="DE473" s="412"/>
      <c r="DF473" s="411"/>
      <c r="DG473" s="412" t="str">
        <f t="shared" si="641"/>
        <v/>
      </c>
      <c r="DH473" s="412" t="str">
        <f t="shared" si="642"/>
        <v/>
      </c>
      <c r="DI473" s="412">
        <f t="shared" si="643"/>
        <v>0</v>
      </c>
      <c r="DJ473" s="412" t="str">
        <f t="shared" si="644"/>
        <v/>
      </c>
      <c r="DK473" s="412" t="str">
        <f t="shared" si="645"/>
        <v/>
      </c>
      <c r="DL473" s="412" t="str">
        <f t="shared" si="646"/>
        <v/>
      </c>
      <c r="DM473" s="412" t="str">
        <f t="shared" si="647"/>
        <v/>
      </c>
      <c r="DN473" s="412" t="str">
        <f t="shared" si="648"/>
        <v/>
      </c>
      <c r="DO473" s="412" t="str">
        <f t="shared" si="649"/>
        <v/>
      </c>
    </row>
    <row r="474" spans="1:119" s="157" customFormat="1" ht="18" hidden="1" customHeight="1">
      <c r="A474" s="161" t="str">
        <f t="shared" si="579"/>
        <v/>
      </c>
      <c r="B474" s="158"/>
      <c r="C474" s="31" t="str">
        <f>IF(B474="","",VLOOKUP(B474,学連登録!$C$2:$G$3000,2,FALSE))</f>
        <v/>
      </c>
      <c r="D474" s="32" t="str">
        <f>IF(B474="","",VLOOKUP(B474,学連登録!$C$2:$G$3000,3,FALSE))</f>
        <v/>
      </c>
      <c r="E474" s="33" t="str">
        <f>IF(B474="","",VLOOKUP(B474,学連登録!$C$2:$G$3000,4,FALSE))</f>
        <v/>
      </c>
      <c r="F474" s="383" t="str">
        <f>IF(B474="","",VLOOKUP(B474,学連登録!$C$2:$I$3000,7,FALSE))</f>
        <v/>
      </c>
      <c r="G474" s="160"/>
      <c r="H474" s="905"/>
      <c r="I474" s="907"/>
      <c r="J474" s="160"/>
      <c r="K474" s="905"/>
      <c r="L474" s="906"/>
      <c r="M474" s="160"/>
      <c r="N474" s="819"/>
      <c r="O474" s="820"/>
      <c r="P474" s="159"/>
      <c r="Q474" s="905"/>
      <c r="R474" s="906"/>
      <c r="S474" s="159"/>
      <c r="T474" s="905"/>
      <c r="U474" s="906"/>
      <c r="V474" s="103" t="str">
        <f>IF(B474="","",VLOOKUP(B474,学連登録!$C$2:$H$3000,6,FALSE))</f>
        <v/>
      </c>
      <c r="Y474" s="118" t="str">
        <f t="shared" si="650"/>
        <v/>
      </c>
      <c r="Z474" s="97" t="str">
        <f>IF(G474="","",VLOOKUP(G474,種目名!$R$5:$T$104,3,0))</f>
        <v/>
      </c>
      <c r="AA474" s="99" t="str">
        <f>IF(J474="","",VLOOKUP(J474,種目名!$R$5:$T$104,3,0))</f>
        <v/>
      </c>
      <c r="AB474" s="119" t="str">
        <f>IF(M474="","",VLOOKUP(M474,種目名!$R$5:$T$104,3,0))</f>
        <v/>
      </c>
      <c r="AC474" s="119" t="str">
        <f>IF(P474="","",VLOOKUP(AF474,種目名!$R$5:$T$104,3,0))</f>
        <v/>
      </c>
      <c r="AD474" s="120" t="str">
        <f>IF(S474="","",VLOOKUP(AI474,種目名!$R$5:$T$104,3,0))</f>
        <v/>
      </c>
      <c r="AE474" s="117">
        <f t="shared" si="651"/>
        <v>0</v>
      </c>
      <c r="AF474" s="157" t="str">
        <f t="shared" si="652"/>
        <v/>
      </c>
      <c r="AG474" s="157" t="str">
        <f t="shared" si="653"/>
        <v/>
      </c>
      <c r="AH474" s="157">
        <f t="shared" si="654"/>
        <v>0</v>
      </c>
      <c r="AI474" s="157" t="str">
        <f t="shared" si="655"/>
        <v/>
      </c>
      <c r="AJ474" s="157" t="str">
        <f t="shared" si="656"/>
        <v/>
      </c>
      <c r="AK474" s="390"/>
      <c r="AL474" s="171">
        <f t="shared" si="584"/>
        <v>0</v>
      </c>
      <c r="AM474" s="399">
        <f t="shared" si="585"/>
        <v>0</v>
      </c>
      <c r="AN474" s="399">
        <f>COUNTIF($B$12:B474,B474)</f>
        <v>0</v>
      </c>
      <c r="AO474" s="399"/>
      <c r="AP474" s="399" t="str">
        <f t="shared" si="586"/>
        <v/>
      </c>
      <c r="AQ474" s="399" t="str">
        <f t="shared" si="586"/>
        <v/>
      </c>
      <c r="AR474" s="399" t="str">
        <f t="shared" si="586"/>
        <v/>
      </c>
      <c r="AS474" s="399" t="str">
        <f t="shared" si="580"/>
        <v/>
      </c>
      <c r="AT474" s="399">
        <f t="shared" si="587"/>
        <v>0</v>
      </c>
      <c r="AU474" s="399" t="str">
        <f t="shared" si="588"/>
        <v/>
      </c>
      <c r="AV474" s="399" t="str">
        <f t="shared" si="589"/>
        <v/>
      </c>
      <c r="AW474" s="399" t="str">
        <f t="shared" si="590"/>
        <v/>
      </c>
      <c r="AX474" s="399" t="str">
        <f t="shared" si="591"/>
        <v/>
      </c>
      <c r="AY474" s="399" t="str">
        <f t="shared" si="592"/>
        <v/>
      </c>
      <c r="AZ474" s="399" t="str">
        <f t="shared" si="657"/>
        <v/>
      </c>
      <c r="BA474" s="399" t="str">
        <f t="shared" si="657"/>
        <v/>
      </c>
      <c r="BB474" s="399" t="str">
        <f t="shared" si="657"/>
        <v/>
      </c>
      <c r="BC474" s="399" t="str">
        <f t="shared" si="657"/>
        <v/>
      </c>
      <c r="BD474" s="403" t="str">
        <f t="shared" si="657"/>
        <v/>
      </c>
      <c r="BE474" s="393">
        <f t="shared" si="593"/>
        <v>0</v>
      </c>
      <c r="BG474" s="399">
        <f t="shared" si="594"/>
        <v>0</v>
      </c>
      <c r="BH474" s="399">
        <f t="shared" si="595"/>
        <v>0</v>
      </c>
      <c r="BI474" s="412">
        <f t="shared" si="596"/>
        <v>0</v>
      </c>
      <c r="BJ474" s="413">
        <f t="shared" si="581"/>
        <v>0</v>
      </c>
      <c r="BK474" s="398" t="str">
        <f t="shared" si="582"/>
        <v>0</v>
      </c>
      <c r="BL474" s="398" t="str">
        <f t="shared" si="583"/>
        <v>0</v>
      </c>
      <c r="BM474" s="412">
        <f t="shared" si="597"/>
        <v>0</v>
      </c>
      <c r="BN474" s="412" t="str">
        <f t="shared" si="598"/>
        <v>0m0</v>
      </c>
      <c r="BO474" s="399">
        <f t="shared" si="599"/>
        <v>0</v>
      </c>
      <c r="BP474" s="399">
        <f t="shared" si="600"/>
        <v>0</v>
      </c>
      <c r="BQ474" s="412">
        <f t="shared" si="601"/>
        <v>0</v>
      </c>
      <c r="BR474" s="413">
        <f t="shared" si="602"/>
        <v>0</v>
      </c>
      <c r="BS474" s="398" t="str">
        <f t="shared" si="603"/>
        <v>0</v>
      </c>
      <c r="BT474" s="398" t="str">
        <f t="shared" si="604"/>
        <v>0</v>
      </c>
      <c r="BU474" s="412">
        <f t="shared" si="605"/>
        <v>0</v>
      </c>
      <c r="BV474" s="412" t="str">
        <f t="shared" si="606"/>
        <v>0m0</v>
      </c>
      <c r="BW474" s="399">
        <f t="shared" si="607"/>
        <v>0</v>
      </c>
      <c r="BX474" s="399">
        <f t="shared" si="608"/>
        <v>0</v>
      </c>
      <c r="BY474" s="412">
        <f t="shared" si="609"/>
        <v>0</v>
      </c>
      <c r="BZ474" s="413">
        <f t="shared" si="610"/>
        <v>0</v>
      </c>
      <c r="CA474" s="398" t="str">
        <f t="shared" si="611"/>
        <v>0</v>
      </c>
      <c r="CB474" s="398" t="str">
        <f t="shared" si="612"/>
        <v>0</v>
      </c>
      <c r="CC474" s="412">
        <f t="shared" si="613"/>
        <v>0</v>
      </c>
      <c r="CD474" s="412" t="str">
        <f t="shared" si="614"/>
        <v>0m0</v>
      </c>
      <c r="CE474" s="399">
        <f t="shared" si="615"/>
        <v>0</v>
      </c>
      <c r="CF474" s="399">
        <f t="shared" si="616"/>
        <v>0</v>
      </c>
      <c r="CG474" s="412">
        <f t="shared" si="617"/>
        <v>0</v>
      </c>
      <c r="CH474" s="413">
        <f t="shared" si="618"/>
        <v>0</v>
      </c>
      <c r="CI474" s="398" t="str">
        <f t="shared" si="619"/>
        <v>0</v>
      </c>
      <c r="CJ474" s="398" t="str">
        <f t="shared" si="620"/>
        <v>0</v>
      </c>
      <c r="CK474" s="412">
        <f t="shared" si="621"/>
        <v>0</v>
      </c>
      <c r="CL474" s="412" t="str">
        <f t="shared" si="622"/>
        <v>0m0</v>
      </c>
      <c r="CM474" s="399">
        <f t="shared" si="623"/>
        <v>0</v>
      </c>
      <c r="CN474" s="399">
        <f t="shared" si="624"/>
        <v>0</v>
      </c>
      <c r="CO474" s="412">
        <f t="shared" si="625"/>
        <v>0</v>
      </c>
      <c r="CP474" s="413">
        <f t="shared" si="626"/>
        <v>0</v>
      </c>
      <c r="CQ474" s="398" t="str">
        <f t="shared" si="627"/>
        <v>0</v>
      </c>
      <c r="CR474" s="398" t="str">
        <f t="shared" si="628"/>
        <v>0</v>
      </c>
      <c r="CS474" s="412">
        <f t="shared" si="629"/>
        <v>0</v>
      </c>
      <c r="CT474" s="412" t="str">
        <f t="shared" si="630"/>
        <v>0m0</v>
      </c>
      <c r="CU474" s="412">
        <f t="shared" si="631"/>
        <v>0</v>
      </c>
      <c r="CV474" s="412">
        <f t="shared" si="632"/>
        <v>0</v>
      </c>
      <c r="CW474" s="412">
        <f t="shared" si="633"/>
        <v>0</v>
      </c>
      <c r="CX474" s="412">
        <f t="shared" si="634"/>
        <v>0</v>
      </c>
      <c r="CY474" s="412">
        <f t="shared" si="635"/>
        <v>0</v>
      </c>
      <c r="CZ474" s="412" t="str">
        <f t="shared" si="636"/>
        <v/>
      </c>
      <c r="DA474" s="412" t="str">
        <f t="shared" si="637"/>
        <v/>
      </c>
      <c r="DB474" s="412" t="str">
        <f t="shared" si="638"/>
        <v/>
      </c>
      <c r="DC474" s="412" t="str">
        <f t="shared" si="639"/>
        <v/>
      </c>
      <c r="DD474" s="412" t="str">
        <f t="shared" si="640"/>
        <v/>
      </c>
      <c r="DE474" s="412"/>
      <c r="DF474" s="411"/>
      <c r="DG474" s="412" t="str">
        <f t="shared" si="641"/>
        <v/>
      </c>
      <c r="DH474" s="412" t="str">
        <f t="shared" si="642"/>
        <v/>
      </c>
      <c r="DI474" s="412">
        <f t="shared" si="643"/>
        <v>0</v>
      </c>
      <c r="DJ474" s="412" t="str">
        <f t="shared" si="644"/>
        <v/>
      </c>
      <c r="DK474" s="412" t="str">
        <f t="shared" si="645"/>
        <v/>
      </c>
      <c r="DL474" s="412" t="str">
        <f t="shared" si="646"/>
        <v/>
      </c>
      <c r="DM474" s="412" t="str">
        <f t="shared" si="647"/>
        <v/>
      </c>
      <c r="DN474" s="412" t="str">
        <f t="shared" si="648"/>
        <v/>
      </c>
      <c r="DO474" s="412" t="str">
        <f t="shared" si="649"/>
        <v/>
      </c>
    </row>
    <row r="475" spans="1:119" s="157" customFormat="1" ht="18" hidden="1" customHeight="1">
      <c r="A475" s="161" t="str">
        <f t="shared" si="579"/>
        <v/>
      </c>
      <c r="B475" s="158"/>
      <c r="C475" s="31" t="str">
        <f>IF(B475="","",VLOOKUP(B475,学連登録!$C$2:$G$3000,2,FALSE))</f>
        <v/>
      </c>
      <c r="D475" s="32" t="str">
        <f>IF(B475="","",VLOOKUP(B475,学連登録!$C$2:$G$3000,3,FALSE))</f>
        <v/>
      </c>
      <c r="E475" s="33" t="str">
        <f>IF(B475="","",VLOOKUP(B475,学連登録!$C$2:$G$3000,4,FALSE))</f>
        <v/>
      </c>
      <c r="F475" s="383" t="str">
        <f>IF(B475="","",VLOOKUP(B475,学連登録!$C$2:$I$3000,7,FALSE))</f>
        <v/>
      </c>
      <c r="G475" s="160"/>
      <c r="H475" s="905"/>
      <c r="I475" s="907"/>
      <c r="J475" s="160"/>
      <c r="K475" s="905"/>
      <c r="L475" s="906"/>
      <c r="M475" s="160"/>
      <c r="N475" s="819"/>
      <c r="O475" s="820"/>
      <c r="P475" s="159"/>
      <c r="Q475" s="905"/>
      <c r="R475" s="906"/>
      <c r="S475" s="159"/>
      <c r="T475" s="905"/>
      <c r="U475" s="906"/>
      <c r="V475" s="103" t="str">
        <f>IF(B475="","",VLOOKUP(B475,学連登録!$C$2:$H$3000,6,FALSE))</f>
        <v/>
      </c>
      <c r="Y475" s="118" t="str">
        <f t="shared" si="650"/>
        <v/>
      </c>
      <c r="Z475" s="97" t="str">
        <f>IF(G475="","",VLOOKUP(G475,種目名!$R$5:$T$104,3,0))</f>
        <v/>
      </c>
      <c r="AA475" s="99" t="str">
        <f>IF(J475="","",VLOOKUP(J475,種目名!$R$5:$T$104,3,0))</f>
        <v/>
      </c>
      <c r="AB475" s="119" t="str">
        <f>IF(M475="","",VLOOKUP(M475,種目名!$R$5:$T$104,3,0))</f>
        <v/>
      </c>
      <c r="AC475" s="119" t="str">
        <f>IF(P475="","",VLOOKUP(AF475,種目名!$R$5:$T$104,3,0))</f>
        <v/>
      </c>
      <c r="AD475" s="120" t="str">
        <f>IF(S475="","",VLOOKUP(AI475,種目名!$R$5:$T$104,3,0))</f>
        <v/>
      </c>
      <c r="AE475" s="117">
        <f t="shared" si="651"/>
        <v>0</v>
      </c>
      <c r="AF475" s="157" t="str">
        <f t="shared" si="652"/>
        <v/>
      </c>
      <c r="AG475" s="157" t="str">
        <f t="shared" si="653"/>
        <v/>
      </c>
      <c r="AH475" s="157">
        <f t="shared" si="654"/>
        <v>0</v>
      </c>
      <c r="AI475" s="157" t="str">
        <f t="shared" si="655"/>
        <v/>
      </c>
      <c r="AJ475" s="157" t="str">
        <f t="shared" si="656"/>
        <v/>
      </c>
      <c r="AK475" s="390"/>
      <c r="AL475" s="171">
        <f t="shared" si="584"/>
        <v>0</v>
      </c>
      <c r="AM475" s="399">
        <f t="shared" si="585"/>
        <v>0</v>
      </c>
      <c r="AN475" s="399">
        <f>COUNTIF($B$12:B475,B475)</f>
        <v>0</v>
      </c>
      <c r="AO475" s="399"/>
      <c r="AP475" s="399" t="str">
        <f t="shared" si="586"/>
        <v/>
      </c>
      <c r="AQ475" s="399" t="str">
        <f t="shared" si="586"/>
        <v/>
      </c>
      <c r="AR475" s="399" t="str">
        <f t="shared" si="586"/>
        <v/>
      </c>
      <c r="AS475" s="399" t="str">
        <f t="shared" si="580"/>
        <v/>
      </c>
      <c r="AT475" s="399">
        <f t="shared" si="587"/>
        <v>0</v>
      </c>
      <c r="AU475" s="399" t="str">
        <f t="shared" si="588"/>
        <v/>
      </c>
      <c r="AV475" s="399" t="str">
        <f t="shared" si="589"/>
        <v/>
      </c>
      <c r="AW475" s="399" t="str">
        <f t="shared" si="590"/>
        <v/>
      </c>
      <c r="AX475" s="399" t="str">
        <f t="shared" si="591"/>
        <v/>
      </c>
      <c r="AY475" s="399" t="str">
        <f t="shared" si="592"/>
        <v/>
      </c>
      <c r="AZ475" s="399" t="str">
        <f t="shared" si="657"/>
        <v/>
      </c>
      <c r="BA475" s="399" t="str">
        <f t="shared" si="657"/>
        <v/>
      </c>
      <c r="BB475" s="399" t="str">
        <f t="shared" si="657"/>
        <v/>
      </c>
      <c r="BC475" s="399" t="str">
        <f t="shared" si="657"/>
        <v/>
      </c>
      <c r="BD475" s="403" t="str">
        <f t="shared" si="657"/>
        <v/>
      </c>
      <c r="BE475" s="393">
        <f t="shared" si="593"/>
        <v>0</v>
      </c>
      <c r="BG475" s="399">
        <f t="shared" si="594"/>
        <v>0</v>
      </c>
      <c r="BH475" s="399">
        <f t="shared" si="595"/>
        <v>0</v>
      </c>
      <c r="BI475" s="412">
        <f t="shared" si="596"/>
        <v>0</v>
      </c>
      <c r="BJ475" s="413">
        <f t="shared" si="581"/>
        <v>0</v>
      </c>
      <c r="BK475" s="398" t="str">
        <f t="shared" si="582"/>
        <v>0</v>
      </c>
      <c r="BL475" s="398" t="str">
        <f t="shared" si="583"/>
        <v>0</v>
      </c>
      <c r="BM475" s="412">
        <f t="shared" si="597"/>
        <v>0</v>
      </c>
      <c r="BN475" s="412" t="str">
        <f t="shared" si="598"/>
        <v>0m0</v>
      </c>
      <c r="BO475" s="399">
        <f t="shared" si="599"/>
        <v>0</v>
      </c>
      <c r="BP475" s="399">
        <f t="shared" si="600"/>
        <v>0</v>
      </c>
      <c r="BQ475" s="412">
        <f t="shared" si="601"/>
        <v>0</v>
      </c>
      <c r="BR475" s="413">
        <f t="shared" si="602"/>
        <v>0</v>
      </c>
      <c r="BS475" s="398" t="str">
        <f t="shared" si="603"/>
        <v>0</v>
      </c>
      <c r="BT475" s="398" t="str">
        <f t="shared" si="604"/>
        <v>0</v>
      </c>
      <c r="BU475" s="412">
        <f t="shared" si="605"/>
        <v>0</v>
      </c>
      <c r="BV475" s="412" t="str">
        <f t="shared" si="606"/>
        <v>0m0</v>
      </c>
      <c r="BW475" s="399">
        <f t="shared" si="607"/>
        <v>0</v>
      </c>
      <c r="BX475" s="399">
        <f t="shared" si="608"/>
        <v>0</v>
      </c>
      <c r="BY475" s="412">
        <f t="shared" si="609"/>
        <v>0</v>
      </c>
      <c r="BZ475" s="413">
        <f t="shared" si="610"/>
        <v>0</v>
      </c>
      <c r="CA475" s="398" t="str">
        <f t="shared" si="611"/>
        <v>0</v>
      </c>
      <c r="CB475" s="398" t="str">
        <f t="shared" si="612"/>
        <v>0</v>
      </c>
      <c r="CC475" s="412">
        <f t="shared" si="613"/>
        <v>0</v>
      </c>
      <c r="CD475" s="412" t="str">
        <f t="shared" si="614"/>
        <v>0m0</v>
      </c>
      <c r="CE475" s="399">
        <f t="shared" si="615"/>
        <v>0</v>
      </c>
      <c r="CF475" s="399">
        <f t="shared" si="616"/>
        <v>0</v>
      </c>
      <c r="CG475" s="412">
        <f t="shared" si="617"/>
        <v>0</v>
      </c>
      <c r="CH475" s="413">
        <f t="shared" si="618"/>
        <v>0</v>
      </c>
      <c r="CI475" s="398" t="str">
        <f t="shared" si="619"/>
        <v>0</v>
      </c>
      <c r="CJ475" s="398" t="str">
        <f t="shared" si="620"/>
        <v>0</v>
      </c>
      <c r="CK475" s="412">
        <f t="shared" si="621"/>
        <v>0</v>
      </c>
      <c r="CL475" s="412" t="str">
        <f t="shared" si="622"/>
        <v>0m0</v>
      </c>
      <c r="CM475" s="399">
        <f t="shared" si="623"/>
        <v>0</v>
      </c>
      <c r="CN475" s="399">
        <f t="shared" si="624"/>
        <v>0</v>
      </c>
      <c r="CO475" s="412">
        <f t="shared" si="625"/>
        <v>0</v>
      </c>
      <c r="CP475" s="413">
        <f t="shared" si="626"/>
        <v>0</v>
      </c>
      <c r="CQ475" s="398" t="str">
        <f t="shared" si="627"/>
        <v>0</v>
      </c>
      <c r="CR475" s="398" t="str">
        <f t="shared" si="628"/>
        <v>0</v>
      </c>
      <c r="CS475" s="412">
        <f t="shared" si="629"/>
        <v>0</v>
      </c>
      <c r="CT475" s="412" t="str">
        <f t="shared" si="630"/>
        <v>0m0</v>
      </c>
      <c r="CU475" s="412">
        <f t="shared" si="631"/>
        <v>0</v>
      </c>
      <c r="CV475" s="412">
        <f t="shared" si="632"/>
        <v>0</v>
      </c>
      <c r="CW475" s="412">
        <f t="shared" si="633"/>
        <v>0</v>
      </c>
      <c r="CX475" s="412">
        <f t="shared" si="634"/>
        <v>0</v>
      </c>
      <c r="CY475" s="412">
        <f t="shared" si="635"/>
        <v>0</v>
      </c>
      <c r="CZ475" s="412" t="str">
        <f t="shared" si="636"/>
        <v/>
      </c>
      <c r="DA475" s="412" t="str">
        <f t="shared" si="637"/>
        <v/>
      </c>
      <c r="DB475" s="412" t="str">
        <f t="shared" si="638"/>
        <v/>
      </c>
      <c r="DC475" s="412" t="str">
        <f t="shared" si="639"/>
        <v/>
      </c>
      <c r="DD475" s="412" t="str">
        <f t="shared" si="640"/>
        <v/>
      </c>
      <c r="DE475" s="412"/>
      <c r="DF475" s="411"/>
      <c r="DG475" s="412" t="str">
        <f t="shared" si="641"/>
        <v/>
      </c>
      <c r="DH475" s="412" t="str">
        <f t="shared" si="642"/>
        <v/>
      </c>
      <c r="DI475" s="412">
        <f t="shared" si="643"/>
        <v>0</v>
      </c>
      <c r="DJ475" s="412" t="str">
        <f t="shared" si="644"/>
        <v/>
      </c>
      <c r="DK475" s="412" t="str">
        <f t="shared" si="645"/>
        <v/>
      </c>
      <c r="DL475" s="412" t="str">
        <f t="shared" si="646"/>
        <v/>
      </c>
      <c r="DM475" s="412" t="str">
        <f t="shared" si="647"/>
        <v/>
      </c>
      <c r="DN475" s="412" t="str">
        <f t="shared" si="648"/>
        <v/>
      </c>
      <c r="DO475" s="412" t="str">
        <f t="shared" si="649"/>
        <v/>
      </c>
    </row>
    <row r="476" spans="1:119" s="157" customFormat="1" ht="18" hidden="1" customHeight="1">
      <c r="A476" s="161" t="str">
        <f t="shared" si="579"/>
        <v/>
      </c>
      <c r="B476" s="158"/>
      <c r="C476" s="31" t="str">
        <f>IF(B476="","",VLOOKUP(B476,学連登録!$C$2:$G$3000,2,FALSE))</f>
        <v/>
      </c>
      <c r="D476" s="32" t="str">
        <f>IF(B476="","",VLOOKUP(B476,学連登録!$C$2:$G$3000,3,FALSE))</f>
        <v/>
      </c>
      <c r="E476" s="33" t="str">
        <f>IF(B476="","",VLOOKUP(B476,学連登録!$C$2:$G$3000,4,FALSE))</f>
        <v/>
      </c>
      <c r="F476" s="383" t="str">
        <f>IF(B476="","",VLOOKUP(B476,学連登録!$C$2:$I$3000,7,FALSE))</f>
        <v/>
      </c>
      <c r="G476" s="160"/>
      <c r="H476" s="905"/>
      <c r="I476" s="907"/>
      <c r="J476" s="160"/>
      <c r="K476" s="905"/>
      <c r="L476" s="906"/>
      <c r="M476" s="160"/>
      <c r="N476" s="819"/>
      <c r="O476" s="820"/>
      <c r="P476" s="159"/>
      <c r="Q476" s="905"/>
      <c r="R476" s="906"/>
      <c r="S476" s="159"/>
      <c r="T476" s="905"/>
      <c r="U476" s="906"/>
      <c r="V476" s="103" t="str">
        <f>IF(B476="","",VLOOKUP(B476,学連登録!$C$2:$H$3000,6,FALSE))</f>
        <v/>
      </c>
      <c r="Y476" s="118" t="str">
        <f t="shared" si="650"/>
        <v/>
      </c>
      <c r="Z476" s="97" t="str">
        <f>IF(G476="","",VLOOKUP(G476,種目名!$R$5:$T$104,3,0))</f>
        <v/>
      </c>
      <c r="AA476" s="99" t="str">
        <f>IF(J476="","",VLOOKUP(J476,種目名!$R$5:$T$104,3,0))</f>
        <v/>
      </c>
      <c r="AB476" s="119" t="str">
        <f>IF(M476="","",VLOOKUP(M476,種目名!$R$5:$T$104,3,0))</f>
        <v/>
      </c>
      <c r="AC476" s="119" t="str">
        <f>IF(P476="","",VLOOKUP(AF476,種目名!$R$5:$T$104,3,0))</f>
        <v/>
      </c>
      <c r="AD476" s="120" t="str">
        <f>IF(S476="","",VLOOKUP(AI476,種目名!$R$5:$T$104,3,0))</f>
        <v/>
      </c>
      <c r="AE476" s="117">
        <f t="shared" si="651"/>
        <v>0</v>
      </c>
      <c r="AF476" s="157" t="str">
        <f t="shared" si="652"/>
        <v/>
      </c>
      <c r="AG476" s="157" t="str">
        <f t="shared" si="653"/>
        <v/>
      </c>
      <c r="AH476" s="157">
        <f t="shared" si="654"/>
        <v>0</v>
      </c>
      <c r="AI476" s="157" t="str">
        <f t="shared" si="655"/>
        <v/>
      </c>
      <c r="AJ476" s="157" t="str">
        <f t="shared" si="656"/>
        <v/>
      </c>
      <c r="AK476" s="390"/>
      <c r="AL476" s="171">
        <f t="shared" si="584"/>
        <v>0</v>
      </c>
      <c r="AM476" s="399">
        <f t="shared" si="585"/>
        <v>0</v>
      </c>
      <c r="AN476" s="399">
        <f>COUNTIF($B$12:B476,B476)</f>
        <v>0</v>
      </c>
      <c r="AO476" s="399"/>
      <c r="AP476" s="399" t="str">
        <f t="shared" si="586"/>
        <v/>
      </c>
      <c r="AQ476" s="399" t="str">
        <f t="shared" si="586"/>
        <v/>
      </c>
      <c r="AR476" s="399" t="str">
        <f t="shared" si="586"/>
        <v/>
      </c>
      <c r="AS476" s="399" t="str">
        <f t="shared" si="580"/>
        <v/>
      </c>
      <c r="AT476" s="399">
        <f t="shared" si="587"/>
        <v>0</v>
      </c>
      <c r="AU476" s="399" t="str">
        <f t="shared" si="588"/>
        <v/>
      </c>
      <c r="AV476" s="399" t="str">
        <f t="shared" si="589"/>
        <v/>
      </c>
      <c r="AW476" s="399" t="str">
        <f t="shared" si="590"/>
        <v/>
      </c>
      <c r="AX476" s="399" t="str">
        <f t="shared" si="591"/>
        <v/>
      </c>
      <c r="AY476" s="399" t="str">
        <f t="shared" si="592"/>
        <v/>
      </c>
      <c r="AZ476" s="399" t="str">
        <f t="shared" si="657"/>
        <v/>
      </c>
      <c r="BA476" s="399" t="str">
        <f t="shared" si="657"/>
        <v/>
      </c>
      <c r="BB476" s="399" t="str">
        <f t="shared" si="657"/>
        <v/>
      </c>
      <c r="BC476" s="399" t="str">
        <f t="shared" si="657"/>
        <v/>
      </c>
      <c r="BD476" s="403" t="str">
        <f t="shared" si="657"/>
        <v/>
      </c>
      <c r="BE476" s="393">
        <f t="shared" si="593"/>
        <v>0</v>
      </c>
      <c r="BG476" s="399">
        <f t="shared" si="594"/>
        <v>0</v>
      </c>
      <c r="BH476" s="399">
        <f t="shared" si="595"/>
        <v>0</v>
      </c>
      <c r="BI476" s="412">
        <f t="shared" si="596"/>
        <v>0</v>
      </c>
      <c r="BJ476" s="413">
        <f t="shared" si="581"/>
        <v>0</v>
      </c>
      <c r="BK476" s="398" t="str">
        <f t="shared" si="582"/>
        <v>0</v>
      </c>
      <c r="BL476" s="398" t="str">
        <f t="shared" si="583"/>
        <v>0</v>
      </c>
      <c r="BM476" s="412">
        <f t="shared" si="597"/>
        <v>0</v>
      </c>
      <c r="BN476" s="412" t="str">
        <f t="shared" si="598"/>
        <v>0m0</v>
      </c>
      <c r="BO476" s="399">
        <f t="shared" si="599"/>
        <v>0</v>
      </c>
      <c r="BP476" s="399">
        <f t="shared" si="600"/>
        <v>0</v>
      </c>
      <c r="BQ476" s="412">
        <f t="shared" si="601"/>
        <v>0</v>
      </c>
      <c r="BR476" s="413">
        <f t="shared" si="602"/>
        <v>0</v>
      </c>
      <c r="BS476" s="398" t="str">
        <f t="shared" si="603"/>
        <v>0</v>
      </c>
      <c r="BT476" s="398" t="str">
        <f t="shared" si="604"/>
        <v>0</v>
      </c>
      <c r="BU476" s="412">
        <f t="shared" si="605"/>
        <v>0</v>
      </c>
      <c r="BV476" s="412" t="str">
        <f t="shared" si="606"/>
        <v>0m0</v>
      </c>
      <c r="BW476" s="399">
        <f t="shared" si="607"/>
        <v>0</v>
      </c>
      <c r="BX476" s="399">
        <f t="shared" si="608"/>
        <v>0</v>
      </c>
      <c r="BY476" s="412">
        <f t="shared" si="609"/>
        <v>0</v>
      </c>
      <c r="BZ476" s="413">
        <f t="shared" si="610"/>
        <v>0</v>
      </c>
      <c r="CA476" s="398" t="str">
        <f t="shared" si="611"/>
        <v>0</v>
      </c>
      <c r="CB476" s="398" t="str">
        <f t="shared" si="612"/>
        <v>0</v>
      </c>
      <c r="CC476" s="412">
        <f t="shared" si="613"/>
        <v>0</v>
      </c>
      <c r="CD476" s="412" t="str">
        <f t="shared" si="614"/>
        <v>0m0</v>
      </c>
      <c r="CE476" s="399">
        <f t="shared" si="615"/>
        <v>0</v>
      </c>
      <c r="CF476" s="399">
        <f t="shared" si="616"/>
        <v>0</v>
      </c>
      <c r="CG476" s="412">
        <f t="shared" si="617"/>
        <v>0</v>
      </c>
      <c r="CH476" s="413">
        <f t="shared" si="618"/>
        <v>0</v>
      </c>
      <c r="CI476" s="398" t="str">
        <f t="shared" si="619"/>
        <v>0</v>
      </c>
      <c r="CJ476" s="398" t="str">
        <f t="shared" si="620"/>
        <v>0</v>
      </c>
      <c r="CK476" s="412">
        <f t="shared" si="621"/>
        <v>0</v>
      </c>
      <c r="CL476" s="412" t="str">
        <f t="shared" si="622"/>
        <v>0m0</v>
      </c>
      <c r="CM476" s="399">
        <f t="shared" si="623"/>
        <v>0</v>
      </c>
      <c r="CN476" s="399">
        <f t="shared" si="624"/>
        <v>0</v>
      </c>
      <c r="CO476" s="412">
        <f t="shared" si="625"/>
        <v>0</v>
      </c>
      <c r="CP476" s="413">
        <f t="shared" si="626"/>
        <v>0</v>
      </c>
      <c r="CQ476" s="398" t="str">
        <f t="shared" si="627"/>
        <v>0</v>
      </c>
      <c r="CR476" s="398" t="str">
        <f t="shared" si="628"/>
        <v>0</v>
      </c>
      <c r="CS476" s="412">
        <f t="shared" si="629"/>
        <v>0</v>
      </c>
      <c r="CT476" s="412" t="str">
        <f t="shared" si="630"/>
        <v>0m0</v>
      </c>
      <c r="CU476" s="412">
        <f t="shared" si="631"/>
        <v>0</v>
      </c>
      <c r="CV476" s="412">
        <f t="shared" si="632"/>
        <v>0</v>
      </c>
      <c r="CW476" s="412">
        <f t="shared" si="633"/>
        <v>0</v>
      </c>
      <c r="CX476" s="412">
        <f t="shared" si="634"/>
        <v>0</v>
      </c>
      <c r="CY476" s="412">
        <f t="shared" si="635"/>
        <v>0</v>
      </c>
      <c r="CZ476" s="412" t="str">
        <f t="shared" si="636"/>
        <v/>
      </c>
      <c r="DA476" s="412" t="str">
        <f t="shared" si="637"/>
        <v/>
      </c>
      <c r="DB476" s="412" t="str">
        <f t="shared" si="638"/>
        <v/>
      </c>
      <c r="DC476" s="412" t="str">
        <f t="shared" si="639"/>
        <v/>
      </c>
      <c r="DD476" s="412" t="str">
        <f t="shared" si="640"/>
        <v/>
      </c>
      <c r="DE476" s="412"/>
      <c r="DF476" s="411"/>
      <c r="DG476" s="412" t="str">
        <f t="shared" si="641"/>
        <v/>
      </c>
      <c r="DH476" s="412" t="str">
        <f t="shared" si="642"/>
        <v/>
      </c>
      <c r="DI476" s="412">
        <f t="shared" si="643"/>
        <v>0</v>
      </c>
      <c r="DJ476" s="412" t="str">
        <f t="shared" si="644"/>
        <v/>
      </c>
      <c r="DK476" s="412" t="str">
        <f t="shared" si="645"/>
        <v/>
      </c>
      <c r="DL476" s="412" t="str">
        <f t="shared" si="646"/>
        <v/>
      </c>
      <c r="DM476" s="412" t="str">
        <f t="shared" si="647"/>
        <v/>
      </c>
      <c r="DN476" s="412" t="str">
        <f t="shared" si="648"/>
        <v/>
      </c>
      <c r="DO476" s="412" t="str">
        <f t="shared" si="649"/>
        <v/>
      </c>
    </row>
    <row r="477" spans="1:119" s="157" customFormat="1" ht="18" hidden="1" customHeight="1">
      <c r="A477" s="161" t="str">
        <f t="shared" si="579"/>
        <v/>
      </c>
      <c r="B477" s="158"/>
      <c r="C477" s="31" t="str">
        <f>IF(B477="","",VLOOKUP(B477,学連登録!$C$2:$G$3000,2,FALSE))</f>
        <v/>
      </c>
      <c r="D477" s="32" t="str">
        <f>IF(B477="","",VLOOKUP(B477,学連登録!$C$2:$G$3000,3,FALSE))</f>
        <v/>
      </c>
      <c r="E477" s="33" t="str">
        <f>IF(B477="","",VLOOKUP(B477,学連登録!$C$2:$G$3000,4,FALSE))</f>
        <v/>
      </c>
      <c r="F477" s="383" t="str">
        <f>IF(B477="","",VLOOKUP(B477,学連登録!$C$2:$I$3000,7,FALSE))</f>
        <v/>
      </c>
      <c r="G477" s="160"/>
      <c r="H477" s="905"/>
      <c r="I477" s="907"/>
      <c r="J477" s="160"/>
      <c r="K477" s="905"/>
      <c r="L477" s="906"/>
      <c r="M477" s="160"/>
      <c r="N477" s="819"/>
      <c r="O477" s="820"/>
      <c r="P477" s="159"/>
      <c r="Q477" s="905"/>
      <c r="R477" s="906"/>
      <c r="S477" s="159"/>
      <c r="T477" s="905"/>
      <c r="U477" s="906"/>
      <c r="V477" s="103" t="str">
        <f>IF(B477="","",VLOOKUP(B477,学連登録!$C$2:$H$3000,6,FALSE))</f>
        <v/>
      </c>
      <c r="Y477" s="118" t="str">
        <f t="shared" si="650"/>
        <v/>
      </c>
      <c r="Z477" s="97" t="str">
        <f>IF(G477="","",VLOOKUP(G477,種目名!$R$5:$T$104,3,0))</f>
        <v/>
      </c>
      <c r="AA477" s="99" t="str">
        <f>IF(J477="","",VLOOKUP(J477,種目名!$R$5:$T$104,3,0))</f>
        <v/>
      </c>
      <c r="AB477" s="119" t="str">
        <f>IF(M477="","",VLOOKUP(M477,種目名!$R$5:$T$104,3,0))</f>
        <v/>
      </c>
      <c r="AC477" s="119" t="str">
        <f>IF(P477="","",VLOOKUP(AF477,種目名!$R$5:$T$104,3,0))</f>
        <v/>
      </c>
      <c r="AD477" s="120" t="str">
        <f>IF(S477="","",VLOOKUP(AI477,種目名!$R$5:$T$104,3,0))</f>
        <v/>
      </c>
      <c r="AE477" s="117">
        <f t="shared" si="651"/>
        <v>0</v>
      </c>
      <c r="AF477" s="157" t="str">
        <f t="shared" si="652"/>
        <v/>
      </c>
      <c r="AG477" s="157" t="str">
        <f t="shared" si="653"/>
        <v/>
      </c>
      <c r="AH477" s="157">
        <f t="shared" si="654"/>
        <v>0</v>
      </c>
      <c r="AI477" s="157" t="str">
        <f t="shared" si="655"/>
        <v/>
      </c>
      <c r="AJ477" s="157" t="str">
        <f t="shared" si="656"/>
        <v/>
      </c>
      <c r="AK477" s="390"/>
      <c r="AL477" s="171">
        <f t="shared" si="584"/>
        <v>0</v>
      </c>
      <c r="AM477" s="399">
        <f t="shared" si="585"/>
        <v>0</v>
      </c>
      <c r="AN477" s="399">
        <f>COUNTIF($B$12:B477,B477)</f>
        <v>0</v>
      </c>
      <c r="AO477" s="399"/>
      <c r="AP477" s="399" t="str">
        <f t="shared" si="586"/>
        <v/>
      </c>
      <c r="AQ477" s="399" t="str">
        <f t="shared" si="586"/>
        <v/>
      </c>
      <c r="AR477" s="399" t="str">
        <f t="shared" si="586"/>
        <v/>
      </c>
      <c r="AS477" s="399" t="str">
        <f t="shared" si="580"/>
        <v/>
      </c>
      <c r="AT477" s="399">
        <f t="shared" si="587"/>
        <v>0</v>
      </c>
      <c r="AU477" s="399" t="str">
        <f t="shared" si="588"/>
        <v/>
      </c>
      <c r="AV477" s="399" t="str">
        <f t="shared" si="589"/>
        <v/>
      </c>
      <c r="AW477" s="399" t="str">
        <f t="shared" si="590"/>
        <v/>
      </c>
      <c r="AX477" s="399" t="str">
        <f t="shared" si="591"/>
        <v/>
      </c>
      <c r="AY477" s="399" t="str">
        <f t="shared" si="592"/>
        <v/>
      </c>
      <c r="AZ477" s="399" t="str">
        <f t="shared" si="657"/>
        <v/>
      </c>
      <c r="BA477" s="399" t="str">
        <f t="shared" si="657"/>
        <v/>
      </c>
      <c r="BB477" s="399" t="str">
        <f t="shared" si="657"/>
        <v/>
      </c>
      <c r="BC477" s="399" t="str">
        <f t="shared" si="657"/>
        <v/>
      </c>
      <c r="BD477" s="403" t="str">
        <f t="shared" si="657"/>
        <v/>
      </c>
      <c r="BE477" s="393">
        <f t="shared" si="593"/>
        <v>0</v>
      </c>
      <c r="BG477" s="399">
        <f t="shared" si="594"/>
        <v>0</v>
      </c>
      <c r="BH477" s="399">
        <f t="shared" si="595"/>
        <v>0</v>
      </c>
      <c r="BI477" s="412">
        <f t="shared" si="596"/>
        <v>0</v>
      </c>
      <c r="BJ477" s="413">
        <f t="shared" si="581"/>
        <v>0</v>
      </c>
      <c r="BK477" s="398" t="str">
        <f t="shared" si="582"/>
        <v>0</v>
      </c>
      <c r="BL477" s="398" t="str">
        <f t="shared" si="583"/>
        <v>0</v>
      </c>
      <c r="BM477" s="412">
        <f t="shared" si="597"/>
        <v>0</v>
      </c>
      <c r="BN477" s="412" t="str">
        <f t="shared" si="598"/>
        <v>0m0</v>
      </c>
      <c r="BO477" s="399">
        <f t="shared" si="599"/>
        <v>0</v>
      </c>
      <c r="BP477" s="399">
        <f t="shared" si="600"/>
        <v>0</v>
      </c>
      <c r="BQ477" s="412">
        <f t="shared" si="601"/>
        <v>0</v>
      </c>
      <c r="BR477" s="413">
        <f t="shared" si="602"/>
        <v>0</v>
      </c>
      <c r="BS477" s="398" t="str">
        <f t="shared" si="603"/>
        <v>0</v>
      </c>
      <c r="BT477" s="398" t="str">
        <f t="shared" si="604"/>
        <v>0</v>
      </c>
      <c r="BU477" s="412">
        <f t="shared" si="605"/>
        <v>0</v>
      </c>
      <c r="BV477" s="412" t="str">
        <f t="shared" si="606"/>
        <v>0m0</v>
      </c>
      <c r="BW477" s="399">
        <f t="shared" si="607"/>
        <v>0</v>
      </c>
      <c r="BX477" s="399">
        <f t="shared" si="608"/>
        <v>0</v>
      </c>
      <c r="BY477" s="412">
        <f t="shared" si="609"/>
        <v>0</v>
      </c>
      <c r="BZ477" s="413">
        <f t="shared" si="610"/>
        <v>0</v>
      </c>
      <c r="CA477" s="398" t="str">
        <f t="shared" si="611"/>
        <v>0</v>
      </c>
      <c r="CB477" s="398" t="str">
        <f t="shared" si="612"/>
        <v>0</v>
      </c>
      <c r="CC477" s="412">
        <f t="shared" si="613"/>
        <v>0</v>
      </c>
      <c r="CD477" s="412" t="str">
        <f t="shared" si="614"/>
        <v>0m0</v>
      </c>
      <c r="CE477" s="399">
        <f t="shared" si="615"/>
        <v>0</v>
      </c>
      <c r="CF477" s="399">
        <f t="shared" si="616"/>
        <v>0</v>
      </c>
      <c r="CG477" s="412">
        <f t="shared" si="617"/>
        <v>0</v>
      </c>
      <c r="CH477" s="413">
        <f t="shared" si="618"/>
        <v>0</v>
      </c>
      <c r="CI477" s="398" t="str">
        <f t="shared" si="619"/>
        <v>0</v>
      </c>
      <c r="CJ477" s="398" t="str">
        <f t="shared" si="620"/>
        <v>0</v>
      </c>
      <c r="CK477" s="412">
        <f t="shared" si="621"/>
        <v>0</v>
      </c>
      <c r="CL477" s="412" t="str">
        <f t="shared" si="622"/>
        <v>0m0</v>
      </c>
      <c r="CM477" s="399">
        <f t="shared" si="623"/>
        <v>0</v>
      </c>
      <c r="CN477" s="399">
        <f t="shared" si="624"/>
        <v>0</v>
      </c>
      <c r="CO477" s="412">
        <f t="shared" si="625"/>
        <v>0</v>
      </c>
      <c r="CP477" s="413">
        <f t="shared" si="626"/>
        <v>0</v>
      </c>
      <c r="CQ477" s="398" t="str">
        <f t="shared" si="627"/>
        <v>0</v>
      </c>
      <c r="CR477" s="398" t="str">
        <f t="shared" si="628"/>
        <v>0</v>
      </c>
      <c r="CS477" s="412">
        <f t="shared" si="629"/>
        <v>0</v>
      </c>
      <c r="CT477" s="412" t="str">
        <f t="shared" si="630"/>
        <v>0m0</v>
      </c>
      <c r="CU477" s="412">
        <f t="shared" si="631"/>
        <v>0</v>
      </c>
      <c r="CV477" s="412">
        <f t="shared" si="632"/>
        <v>0</v>
      </c>
      <c r="CW477" s="412">
        <f t="shared" si="633"/>
        <v>0</v>
      </c>
      <c r="CX477" s="412">
        <f t="shared" si="634"/>
        <v>0</v>
      </c>
      <c r="CY477" s="412">
        <f t="shared" si="635"/>
        <v>0</v>
      </c>
      <c r="CZ477" s="412" t="str">
        <f t="shared" si="636"/>
        <v/>
      </c>
      <c r="DA477" s="412" t="str">
        <f t="shared" si="637"/>
        <v/>
      </c>
      <c r="DB477" s="412" t="str">
        <f t="shared" si="638"/>
        <v/>
      </c>
      <c r="DC477" s="412" t="str">
        <f t="shared" si="639"/>
        <v/>
      </c>
      <c r="DD477" s="412" t="str">
        <f t="shared" si="640"/>
        <v/>
      </c>
      <c r="DE477" s="412"/>
      <c r="DF477" s="411"/>
      <c r="DG477" s="412" t="str">
        <f t="shared" si="641"/>
        <v/>
      </c>
      <c r="DH477" s="412" t="str">
        <f t="shared" si="642"/>
        <v/>
      </c>
      <c r="DI477" s="412">
        <f t="shared" si="643"/>
        <v>0</v>
      </c>
      <c r="DJ477" s="412" t="str">
        <f t="shared" si="644"/>
        <v/>
      </c>
      <c r="DK477" s="412" t="str">
        <f t="shared" si="645"/>
        <v/>
      </c>
      <c r="DL477" s="412" t="str">
        <f t="shared" si="646"/>
        <v/>
      </c>
      <c r="DM477" s="412" t="str">
        <f t="shared" si="647"/>
        <v/>
      </c>
      <c r="DN477" s="412" t="str">
        <f t="shared" si="648"/>
        <v/>
      </c>
      <c r="DO477" s="412" t="str">
        <f t="shared" si="649"/>
        <v/>
      </c>
    </row>
    <row r="478" spans="1:119" s="157" customFormat="1" ht="18" hidden="1" customHeight="1">
      <c r="A478" s="161" t="str">
        <f t="shared" si="579"/>
        <v/>
      </c>
      <c r="B478" s="158"/>
      <c r="C478" s="31" t="str">
        <f>IF(B478="","",VLOOKUP(B478,学連登録!$C$2:$G$3000,2,FALSE))</f>
        <v/>
      </c>
      <c r="D478" s="32" t="str">
        <f>IF(B478="","",VLOOKUP(B478,学連登録!$C$2:$G$3000,3,FALSE))</f>
        <v/>
      </c>
      <c r="E478" s="33" t="str">
        <f>IF(B478="","",VLOOKUP(B478,学連登録!$C$2:$G$3000,4,FALSE))</f>
        <v/>
      </c>
      <c r="F478" s="383" t="str">
        <f>IF(B478="","",VLOOKUP(B478,学連登録!$C$2:$I$3000,7,FALSE))</f>
        <v/>
      </c>
      <c r="G478" s="160"/>
      <c r="H478" s="905"/>
      <c r="I478" s="907"/>
      <c r="J478" s="160"/>
      <c r="K478" s="905"/>
      <c r="L478" s="906"/>
      <c r="M478" s="160"/>
      <c r="N478" s="819"/>
      <c r="O478" s="820"/>
      <c r="P478" s="159"/>
      <c r="Q478" s="905"/>
      <c r="R478" s="906"/>
      <c r="S478" s="159"/>
      <c r="T478" s="905"/>
      <c r="U478" s="906"/>
      <c r="V478" s="103" t="str">
        <f>IF(B478="","",VLOOKUP(B478,学連登録!$C$2:$H$3000,6,FALSE))</f>
        <v/>
      </c>
      <c r="Y478" s="118" t="str">
        <f t="shared" si="650"/>
        <v/>
      </c>
      <c r="Z478" s="97" t="str">
        <f>IF(G478="","",VLOOKUP(G478,種目名!$R$5:$T$104,3,0))</f>
        <v/>
      </c>
      <c r="AA478" s="99" t="str">
        <f>IF(J478="","",VLOOKUP(J478,種目名!$R$5:$T$104,3,0))</f>
        <v/>
      </c>
      <c r="AB478" s="119" t="str">
        <f>IF(M478="","",VLOOKUP(M478,種目名!$R$5:$T$104,3,0))</f>
        <v/>
      </c>
      <c r="AC478" s="119" t="str">
        <f>IF(P478="","",VLOOKUP(AF478,種目名!$R$5:$T$104,3,0))</f>
        <v/>
      </c>
      <c r="AD478" s="120" t="str">
        <f>IF(S478="","",VLOOKUP(AI478,種目名!$R$5:$T$104,3,0))</f>
        <v/>
      </c>
      <c r="AE478" s="117">
        <f t="shared" si="651"/>
        <v>0</v>
      </c>
      <c r="AF478" s="157" t="str">
        <f t="shared" si="652"/>
        <v/>
      </c>
      <c r="AG478" s="157" t="str">
        <f t="shared" si="653"/>
        <v/>
      </c>
      <c r="AH478" s="157">
        <f t="shared" si="654"/>
        <v>0</v>
      </c>
      <c r="AI478" s="157" t="str">
        <f t="shared" si="655"/>
        <v/>
      </c>
      <c r="AJ478" s="157" t="str">
        <f t="shared" si="656"/>
        <v/>
      </c>
      <c r="AK478" s="390"/>
      <c r="AL478" s="171">
        <f t="shared" si="584"/>
        <v>0</v>
      </c>
      <c r="AM478" s="399">
        <f t="shared" si="585"/>
        <v>0</v>
      </c>
      <c r="AN478" s="399">
        <f>COUNTIF($B$12:B478,B478)</f>
        <v>0</v>
      </c>
      <c r="AO478" s="399"/>
      <c r="AP478" s="399" t="str">
        <f t="shared" si="586"/>
        <v/>
      </c>
      <c r="AQ478" s="399" t="str">
        <f t="shared" si="586"/>
        <v/>
      </c>
      <c r="AR478" s="399" t="str">
        <f t="shared" si="586"/>
        <v/>
      </c>
      <c r="AS478" s="399" t="str">
        <f t="shared" si="580"/>
        <v/>
      </c>
      <c r="AT478" s="399">
        <f t="shared" si="587"/>
        <v>0</v>
      </c>
      <c r="AU478" s="399" t="str">
        <f t="shared" si="588"/>
        <v/>
      </c>
      <c r="AV478" s="399" t="str">
        <f t="shared" si="589"/>
        <v/>
      </c>
      <c r="AW478" s="399" t="str">
        <f t="shared" si="590"/>
        <v/>
      </c>
      <c r="AX478" s="399" t="str">
        <f t="shared" si="591"/>
        <v/>
      </c>
      <c r="AY478" s="399" t="str">
        <f t="shared" si="592"/>
        <v/>
      </c>
      <c r="AZ478" s="399" t="str">
        <f t="shared" si="657"/>
        <v/>
      </c>
      <c r="BA478" s="399" t="str">
        <f t="shared" si="657"/>
        <v/>
      </c>
      <c r="BB478" s="399" t="str">
        <f t="shared" si="657"/>
        <v/>
      </c>
      <c r="BC478" s="399" t="str">
        <f t="shared" si="657"/>
        <v/>
      </c>
      <c r="BD478" s="403" t="str">
        <f t="shared" si="657"/>
        <v/>
      </c>
      <c r="BE478" s="393">
        <f t="shared" si="593"/>
        <v>0</v>
      </c>
      <c r="BG478" s="399">
        <f t="shared" si="594"/>
        <v>0</v>
      </c>
      <c r="BH478" s="399">
        <f t="shared" si="595"/>
        <v>0</v>
      </c>
      <c r="BI478" s="412">
        <f t="shared" si="596"/>
        <v>0</v>
      </c>
      <c r="BJ478" s="413">
        <f t="shared" si="581"/>
        <v>0</v>
      </c>
      <c r="BK478" s="398" t="str">
        <f t="shared" si="582"/>
        <v>0</v>
      </c>
      <c r="BL478" s="398" t="str">
        <f t="shared" si="583"/>
        <v>0</v>
      </c>
      <c r="BM478" s="412">
        <f t="shared" si="597"/>
        <v>0</v>
      </c>
      <c r="BN478" s="412" t="str">
        <f t="shared" si="598"/>
        <v>0m0</v>
      </c>
      <c r="BO478" s="399">
        <f t="shared" si="599"/>
        <v>0</v>
      </c>
      <c r="BP478" s="399">
        <f t="shared" si="600"/>
        <v>0</v>
      </c>
      <c r="BQ478" s="412">
        <f t="shared" si="601"/>
        <v>0</v>
      </c>
      <c r="BR478" s="413">
        <f t="shared" si="602"/>
        <v>0</v>
      </c>
      <c r="BS478" s="398" t="str">
        <f t="shared" si="603"/>
        <v>0</v>
      </c>
      <c r="BT478" s="398" t="str">
        <f t="shared" si="604"/>
        <v>0</v>
      </c>
      <c r="BU478" s="412">
        <f t="shared" si="605"/>
        <v>0</v>
      </c>
      <c r="BV478" s="412" t="str">
        <f t="shared" si="606"/>
        <v>0m0</v>
      </c>
      <c r="BW478" s="399">
        <f t="shared" si="607"/>
        <v>0</v>
      </c>
      <c r="BX478" s="399">
        <f t="shared" si="608"/>
        <v>0</v>
      </c>
      <c r="BY478" s="412">
        <f t="shared" si="609"/>
        <v>0</v>
      </c>
      <c r="BZ478" s="413">
        <f t="shared" si="610"/>
        <v>0</v>
      </c>
      <c r="CA478" s="398" t="str">
        <f t="shared" si="611"/>
        <v>0</v>
      </c>
      <c r="CB478" s="398" t="str">
        <f t="shared" si="612"/>
        <v>0</v>
      </c>
      <c r="CC478" s="412">
        <f t="shared" si="613"/>
        <v>0</v>
      </c>
      <c r="CD478" s="412" t="str">
        <f t="shared" si="614"/>
        <v>0m0</v>
      </c>
      <c r="CE478" s="399">
        <f t="shared" si="615"/>
        <v>0</v>
      </c>
      <c r="CF478" s="399">
        <f t="shared" si="616"/>
        <v>0</v>
      </c>
      <c r="CG478" s="412">
        <f t="shared" si="617"/>
        <v>0</v>
      </c>
      <c r="CH478" s="413">
        <f t="shared" si="618"/>
        <v>0</v>
      </c>
      <c r="CI478" s="398" t="str">
        <f t="shared" si="619"/>
        <v>0</v>
      </c>
      <c r="CJ478" s="398" t="str">
        <f t="shared" si="620"/>
        <v>0</v>
      </c>
      <c r="CK478" s="412">
        <f t="shared" si="621"/>
        <v>0</v>
      </c>
      <c r="CL478" s="412" t="str">
        <f t="shared" si="622"/>
        <v>0m0</v>
      </c>
      <c r="CM478" s="399">
        <f t="shared" si="623"/>
        <v>0</v>
      </c>
      <c r="CN478" s="399">
        <f t="shared" si="624"/>
        <v>0</v>
      </c>
      <c r="CO478" s="412">
        <f t="shared" si="625"/>
        <v>0</v>
      </c>
      <c r="CP478" s="413">
        <f t="shared" si="626"/>
        <v>0</v>
      </c>
      <c r="CQ478" s="398" t="str">
        <f t="shared" si="627"/>
        <v>0</v>
      </c>
      <c r="CR478" s="398" t="str">
        <f t="shared" si="628"/>
        <v>0</v>
      </c>
      <c r="CS478" s="412">
        <f t="shared" si="629"/>
        <v>0</v>
      </c>
      <c r="CT478" s="412" t="str">
        <f t="shared" si="630"/>
        <v>0m0</v>
      </c>
      <c r="CU478" s="412">
        <f t="shared" si="631"/>
        <v>0</v>
      </c>
      <c r="CV478" s="412">
        <f t="shared" si="632"/>
        <v>0</v>
      </c>
      <c r="CW478" s="412">
        <f t="shared" si="633"/>
        <v>0</v>
      </c>
      <c r="CX478" s="412">
        <f t="shared" si="634"/>
        <v>0</v>
      </c>
      <c r="CY478" s="412">
        <f t="shared" si="635"/>
        <v>0</v>
      </c>
      <c r="CZ478" s="412" t="str">
        <f t="shared" si="636"/>
        <v/>
      </c>
      <c r="DA478" s="412" t="str">
        <f t="shared" si="637"/>
        <v/>
      </c>
      <c r="DB478" s="412" t="str">
        <f t="shared" si="638"/>
        <v/>
      </c>
      <c r="DC478" s="412" t="str">
        <f t="shared" si="639"/>
        <v/>
      </c>
      <c r="DD478" s="412" t="str">
        <f t="shared" si="640"/>
        <v/>
      </c>
      <c r="DE478" s="412"/>
      <c r="DF478" s="411"/>
      <c r="DG478" s="412" t="str">
        <f t="shared" si="641"/>
        <v/>
      </c>
      <c r="DH478" s="412" t="str">
        <f t="shared" si="642"/>
        <v/>
      </c>
      <c r="DI478" s="412">
        <f t="shared" si="643"/>
        <v>0</v>
      </c>
      <c r="DJ478" s="412" t="str">
        <f t="shared" si="644"/>
        <v/>
      </c>
      <c r="DK478" s="412" t="str">
        <f t="shared" si="645"/>
        <v/>
      </c>
      <c r="DL478" s="412" t="str">
        <f t="shared" si="646"/>
        <v/>
      </c>
      <c r="DM478" s="412" t="str">
        <f t="shared" si="647"/>
        <v/>
      </c>
      <c r="DN478" s="412" t="str">
        <f t="shared" si="648"/>
        <v/>
      </c>
      <c r="DO478" s="412" t="str">
        <f t="shared" si="649"/>
        <v/>
      </c>
    </row>
    <row r="479" spans="1:119" s="157" customFormat="1" ht="18" hidden="1" customHeight="1">
      <c r="A479" s="161" t="str">
        <f t="shared" si="579"/>
        <v/>
      </c>
      <c r="B479" s="158"/>
      <c r="C479" s="31" t="str">
        <f>IF(B479="","",VLOOKUP(B479,学連登録!$C$2:$G$3000,2,FALSE))</f>
        <v/>
      </c>
      <c r="D479" s="32" t="str">
        <f>IF(B479="","",VLOOKUP(B479,学連登録!$C$2:$G$3000,3,FALSE))</f>
        <v/>
      </c>
      <c r="E479" s="33" t="str">
        <f>IF(B479="","",VLOOKUP(B479,学連登録!$C$2:$G$3000,4,FALSE))</f>
        <v/>
      </c>
      <c r="F479" s="383" t="str">
        <f>IF(B479="","",VLOOKUP(B479,学連登録!$C$2:$I$3000,7,FALSE))</f>
        <v/>
      </c>
      <c r="G479" s="160"/>
      <c r="H479" s="905"/>
      <c r="I479" s="907"/>
      <c r="J479" s="160"/>
      <c r="K479" s="905"/>
      <c r="L479" s="906"/>
      <c r="M479" s="160"/>
      <c r="N479" s="819"/>
      <c r="O479" s="820"/>
      <c r="P479" s="159"/>
      <c r="Q479" s="905"/>
      <c r="R479" s="906"/>
      <c r="S479" s="159"/>
      <c r="T479" s="905"/>
      <c r="U479" s="906"/>
      <c r="V479" s="103" t="str">
        <f>IF(B479="","",VLOOKUP(B479,学連登録!$C$2:$H$3000,6,FALSE))</f>
        <v/>
      </c>
      <c r="Y479" s="118" t="str">
        <f t="shared" si="650"/>
        <v/>
      </c>
      <c r="Z479" s="97" t="str">
        <f>IF(G479="","",VLOOKUP(G479,種目名!$R$5:$T$104,3,0))</f>
        <v/>
      </c>
      <c r="AA479" s="99" t="str">
        <f>IF(J479="","",VLOOKUP(J479,種目名!$R$5:$T$104,3,0))</f>
        <v/>
      </c>
      <c r="AB479" s="119" t="str">
        <f>IF(M479="","",VLOOKUP(M479,種目名!$R$5:$T$104,3,0))</f>
        <v/>
      </c>
      <c r="AC479" s="119" t="str">
        <f>IF(P479="","",VLOOKUP(AF479,種目名!$R$5:$T$104,3,0))</f>
        <v/>
      </c>
      <c r="AD479" s="120" t="str">
        <f>IF(S479="","",VLOOKUP(AI479,種目名!$R$5:$T$104,3,0))</f>
        <v/>
      </c>
      <c r="AE479" s="117">
        <f t="shared" si="651"/>
        <v>0</v>
      </c>
      <c r="AF479" s="157" t="str">
        <f t="shared" si="652"/>
        <v/>
      </c>
      <c r="AG479" s="157" t="str">
        <f t="shared" si="653"/>
        <v/>
      </c>
      <c r="AH479" s="157">
        <f t="shared" si="654"/>
        <v>0</v>
      </c>
      <c r="AI479" s="157" t="str">
        <f t="shared" si="655"/>
        <v/>
      </c>
      <c r="AJ479" s="157" t="str">
        <f t="shared" si="656"/>
        <v/>
      </c>
      <c r="AK479" s="390"/>
      <c r="AL479" s="171">
        <f t="shared" si="584"/>
        <v>0</v>
      </c>
      <c r="AM479" s="399">
        <f t="shared" si="585"/>
        <v>0</v>
      </c>
      <c r="AN479" s="399">
        <f>COUNTIF($B$12:B479,B479)</f>
        <v>0</v>
      </c>
      <c r="AO479" s="399"/>
      <c r="AP479" s="399" t="str">
        <f t="shared" si="586"/>
        <v/>
      </c>
      <c r="AQ479" s="399" t="str">
        <f t="shared" si="586"/>
        <v/>
      </c>
      <c r="AR479" s="399" t="str">
        <f t="shared" si="586"/>
        <v/>
      </c>
      <c r="AS479" s="399" t="str">
        <f t="shared" si="580"/>
        <v/>
      </c>
      <c r="AT479" s="399">
        <f t="shared" si="587"/>
        <v>0</v>
      </c>
      <c r="AU479" s="399" t="str">
        <f t="shared" si="588"/>
        <v/>
      </c>
      <c r="AV479" s="399" t="str">
        <f t="shared" si="589"/>
        <v/>
      </c>
      <c r="AW479" s="399" t="str">
        <f t="shared" si="590"/>
        <v/>
      </c>
      <c r="AX479" s="399" t="str">
        <f t="shared" si="591"/>
        <v/>
      </c>
      <c r="AY479" s="399" t="str">
        <f t="shared" si="592"/>
        <v/>
      </c>
      <c r="AZ479" s="399" t="str">
        <f t="shared" si="657"/>
        <v/>
      </c>
      <c r="BA479" s="399" t="str">
        <f t="shared" si="657"/>
        <v/>
      </c>
      <c r="BB479" s="399" t="str">
        <f t="shared" si="657"/>
        <v/>
      </c>
      <c r="BC479" s="399" t="str">
        <f t="shared" si="657"/>
        <v/>
      </c>
      <c r="BD479" s="403" t="str">
        <f t="shared" si="657"/>
        <v/>
      </c>
      <c r="BE479" s="393">
        <f t="shared" si="593"/>
        <v>0</v>
      </c>
      <c r="BG479" s="399">
        <f t="shared" si="594"/>
        <v>0</v>
      </c>
      <c r="BH479" s="399">
        <f t="shared" si="595"/>
        <v>0</v>
      </c>
      <c r="BI479" s="412">
        <f t="shared" si="596"/>
        <v>0</v>
      </c>
      <c r="BJ479" s="413">
        <f t="shared" si="581"/>
        <v>0</v>
      </c>
      <c r="BK479" s="398" t="str">
        <f t="shared" si="582"/>
        <v>0</v>
      </c>
      <c r="BL479" s="398" t="str">
        <f t="shared" si="583"/>
        <v>0</v>
      </c>
      <c r="BM479" s="412">
        <f t="shared" si="597"/>
        <v>0</v>
      </c>
      <c r="BN479" s="412" t="str">
        <f t="shared" si="598"/>
        <v>0m0</v>
      </c>
      <c r="BO479" s="399">
        <f t="shared" si="599"/>
        <v>0</v>
      </c>
      <c r="BP479" s="399">
        <f t="shared" si="600"/>
        <v>0</v>
      </c>
      <c r="BQ479" s="412">
        <f t="shared" si="601"/>
        <v>0</v>
      </c>
      <c r="BR479" s="413">
        <f t="shared" si="602"/>
        <v>0</v>
      </c>
      <c r="BS479" s="398" t="str">
        <f t="shared" si="603"/>
        <v>0</v>
      </c>
      <c r="BT479" s="398" t="str">
        <f t="shared" si="604"/>
        <v>0</v>
      </c>
      <c r="BU479" s="412">
        <f t="shared" si="605"/>
        <v>0</v>
      </c>
      <c r="BV479" s="412" t="str">
        <f t="shared" si="606"/>
        <v>0m0</v>
      </c>
      <c r="BW479" s="399">
        <f t="shared" si="607"/>
        <v>0</v>
      </c>
      <c r="BX479" s="399">
        <f t="shared" si="608"/>
        <v>0</v>
      </c>
      <c r="BY479" s="412">
        <f t="shared" si="609"/>
        <v>0</v>
      </c>
      <c r="BZ479" s="413">
        <f t="shared" si="610"/>
        <v>0</v>
      </c>
      <c r="CA479" s="398" t="str">
        <f t="shared" si="611"/>
        <v>0</v>
      </c>
      <c r="CB479" s="398" t="str">
        <f t="shared" si="612"/>
        <v>0</v>
      </c>
      <c r="CC479" s="412">
        <f t="shared" si="613"/>
        <v>0</v>
      </c>
      <c r="CD479" s="412" t="str">
        <f t="shared" si="614"/>
        <v>0m0</v>
      </c>
      <c r="CE479" s="399">
        <f t="shared" si="615"/>
        <v>0</v>
      </c>
      <c r="CF479" s="399">
        <f t="shared" si="616"/>
        <v>0</v>
      </c>
      <c r="CG479" s="412">
        <f t="shared" si="617"/>
        <v>0</v>
      </c>
      <c r="CH479" s="413">
        <f t="shared" si="618"/>
        <v>0</v>
      </c>
      <c r="CI479" s="398" t="str">
        <f t="shared" si="619"/>
        <v>0</v>
      </c>
      <c r="CJ479" s="398" t="str">
        <f t="shared" si="620"/>
        <v>0</v>
      </c>
      <c r="CK479" s="412">
        <f t="shared" si="621"/>
        <v>0</v>
      </c>
      <c r="CL479" s="412" t="str">
        <f t="shared" si="622"/>
        <v>0m0</v>
      </c>
      <c r="CM479" s="399">
        <f t="shared" si="623"/>
        <v>0</v>
      </c>
      <c r="CN479" s="399">
        <f t="shared" si="624"/>
        <v>0</v>
      </c>
      <c r="CO479" s="412">
        <f t="shared" si="625"/>
        <v>0</v>
      </c>
      <c r="CP479" s="413">
        <f t="shared" si="626"/>
        <v>0</v>
      </c>
      <c r="CQ479" s="398" t="str">
        <f t="shared" si="627"/>
        <v>0</v>
      </c>
      <c r="CR479" s="398" t="str">
        <f t="shared" si="628"/>
        <v>0</v>
      </c>
      <c r="CS479" s="412">
        <f t="shared" si="629"/>
        <v>0</v>
      </c>
      <c r="CT479" s="412" t="str">
        <f t="shared" si="630"/>
        <v>0m0</v>
      </c>
      <c r="CU479" s="412">
        <f t="shared" si="631"/>
        <v>0</v>
      </c>
      <c r="CV479" s="412">
        <f t="shared" si="632"/>
        <v>0</v>
      </c>
      <c r="CW479" s="412">
        <f t="shared" si="633"/>
        <v>0</v>
      </c>
      <c r="CX479" s="412">
        <f t="shared" si="634"/>
        <v>0</v>
      </c>
      <c r="CY479" s="412">
        <f t="shared" si="635"/>
        <v>0</v>
      </c>
      <c r="CZ479" s="412" t="str">
        <f t="shared" si="636"/>
        <v/>
      </c>
      <c r="DA479" s="412" t="str">
        <f t="shared" si="637"/>
        <v/>
      </c>
      <c r="DB479" s="412" t="str">
        <f t="shared" si="638"/>
        <v/>
      </c>
      <c r="DC479" s="412" t="str">
        <f t="shared" si="639"/>
        <v/>
      </c>
      <c r="DD479" s="412" t="str">
        <f t="shared" si="640"/>
        <v/>
      </c>
      <c r="DE479" s="412"/>
      <c r="DF479" s="411"/>
      <c r="DG479" s="412" t="str">
        <f t="shared" si="641"/>
        <v/>
      </c>
      <c r="DH479" s="412" t="str">
        <f t="shared" si="642"/>
        <v/>
      </c>
      <c r="DI479" s="412">
        <f t="shared" si="643"/>
        <v>0</v>
      </c>
      <c r="DJ479" s="412" t="str">
        <f t="shared" si="644"/>
        <v/>
      </c>
      <c r="DK479" s="412" t="str">
        <f t="shared" si="645"/>
        <v/>
      </c>
      <c r="DL479" s="412" t="str">
        <f t="shared" si="646"/>
        <v/>
      </c>
      <c r="DM479" s="412" t="str">
        <f t="shared" si="647"/>
        <v/>
      </c>
      <c r="DN479" s="412" t="str">
        <f t="shared" si="648"/>
        <v/>
      </c>
      <c r="DO479" s="412" t="str">
        <f t="shared" si="649"/>
        <v/>
      </c>
    </row>
    <row r="480" spans="1:119" s="157" customFormat="1" ht="18" hidden="1" customHeight="1">
      <c r="A480" s="161" t="str">
        <f t="shared" si="579"/>
        <v/>
      </c>
      <c r="B480" s="158"/>
      <c r="C480" s="31" t="str">
        <f>IF(B480="","",VLOOKUP(B480,学連登録!$C$2:$G$3000,2,FALSE))</f>
        <v/>
      </c>
      <c r="D480" s="32" t="str">
        <f>IF(B480="","",VLOOKUP(B480,学連登録!$C$2:$G$3000,3,FALSE))</f>
        <v/>
      </c>
      <c r="E480" s="33" t="str">
        <f>IF(B480="","",VLOOKUP(B480,学連登録!$C$2:$G$3000,4,FALSE))</f>
        <v/>
      </c>
      <c r="F480" s="383" t="str">
        <f>IF(B480="","",VLOOKUP(B480,学連登録!$C$2:$I$3000,7,FALSE))</f>
        <v/>
      </c>
      <c r="G480" s="160"/>
      <c r="H480" s="905"/>
      <c r="I480" s="907"/>
      <c r="J480" s="160"/>
      <c r="K480" s="905"/>
      <c r="L480" s="906"/>
      <c r="M480" s="160"/>
      <c r="N480" s="819"/>
      <c r="O480" s="820"/>
      <c r="P480" s="159"/>
      <c r="Q480" s="905"/>
      <c r="R480" s="906"/>
      <c r="S480" s="159"/>
      <c r="T480" s="905"/>
      <c r="U480" s="906"/>
      <c r="V480" s="103" t="str">
        <f>IF(B480="","",VLOOKUP(B480,学連登録!$C$2:$H$3000,6,FALSE))</f>
        <v/>
      </c>
      <c r="Y480" s="118" t="str">
        <f t="shared" si="650"/>
        <v/>
      </c>
      <c r="Z480" s="97" t="str">
        <f>IF(G480="","",VLOOKUP(G480,種目名!$R$5:$T$104,3,0))</f>
        <v/>
      </c>
      <c r="AA480" s="99" t="str">
        <f>IF(J480="","",VLOOKUP(J480,種目名!$R$5:$T$104,3,0))</f>
        <v/>
      </c>
      <c r="AB480" s="119" t="str">
        <f>IF(M480="","",VLOOKUP(M480,種目名!$R$5:$T$104,3,0))</f>
        <v/>
      </c>
      <c r="AC480" s="119" t="str">
        <f>IF(P480="","",VLOOKUP(AF480,種目名!$R$5:$T$104,3,0))</f>
        <v/>
      </c>
      <c r="AD480" s="120" t="str">
        <f>IF(S480="","",VLOOKUP(AI480,種目名!$R$5:$T$104,3,0))</f>
        <v/>
      </c>
      <c r="AE480" s="117">
        <f t="shared" si="651"/>
        <v>0</v>
      </c>
      <c r="AF480" s="157" t="str">
        <f t="shared" si="652"/>
        <v/>
      </c>
      <c r="AG480" s="157" t="str">
        <f t="shared" si="653"/>
        <v/>
      </c>
      <c r="AH480" s="157">
        <f t="shared" si="654"/>
        <v>0</v>
      </c>
      <c r="AI480" s="157" t="str">
        <f t="shared" si="655"/>
        <v/>
      </c>
      <c r="AJ480" s="157" t="str">
        <f t="shared" si="656"/>
        <v/>
      </c>
      <c r="AK480" s="390"/>
      <c r="AL480" s="171">
        <f t="shared" si="584"/>
        <v>0</v>
      </c>
      <c r="AM480" s="399">
        <f t="shared" si="585"/>
        <v>0</v>
      </c>
      <c r="AN480" s="399">
        <f>COUNTIF($B$12:B480,B480)</f>
        <v>0</v>
      </c>
      <c r="AO480" s="399"/>
      <c r="AP480" s="399" t="str">
        <f t="shared" si="586"/>
        <v/>
      </c>
      <c r="AQ480" s="399" t="str">
        <f t="shared" si="586"/>
        <v/>
      </c>
      <c r="AR480" s="399" t="str">
        <f t="shared" si="586"/>
        <v/>
      </c>
      <c r="AS480" s="399" t="str">
        <f t="shared" si="580"/>
        <v/>
      </c>
      <c r="AT480" s="399">
        <f t="shared" si="587"/>
        <v>0</v>
      </c>
      <c r="AU480" s="399" t="str">
        <f t="shared" si="588"/>
        <v/>
      </c>
      <c r="AV480" s="399" t="str">
        <f t="shared" si="589"/>
        <v/>
      </c>
      <c r="AW480" s="399" t="str">
        <f t="shared" si="590"/>
        <v/>
      </c>
      <c r="AX480" s="399" t="str">
        <f t="shared" si="591"/>
        <v/>
      </c>
      <c r="AY480" s="399" t="str">
        <f t="shared" si="592"/>
        <v/>
      </c>
      <c r="AZ480" s="399" t="str">
        <f t="shared" si="657"/>
        <v/>
      </c>
      <c r="BA480" s="399" t="str">
        <f t="shared" si="657"/>
        <v/>
      </c>
      <c r="BB480" s="399" t="str">
        <f t="shared" si="657"/>
        <v/>
      </c>
      <c r="BC480" s="399" t="str">
        <f t="shared" si="657"/>
        <v/>
      </c>
      <c r="BD480" s="403" t="str">
        <f t="shared" si="657"/>
        <v/>
      </c>
      <c r="BE480" s="393">
        <f t="shared" si="593"/>
        <v>0</v>
      </c>
      <c r="BG480" s="399">
        <f t="shared" si="594"/>
        <v>0</v>
      </c>
      <c r="BH480" s="399">
        <f t="shared" si="595"/>
        <v>0</v>
      </c>
      <c r="BI480" s="412">
        <f t="shared" si="596"/>
        <v>0</v>
      </c>
      <c r="BJ480" s="413">
        <f t="shared" si="581"/>
        <v>0</v>
      </c>
      <c r="BK480" s="398" t="str">
        <f t="shared" si="582"/>
        <v>0</v>
      </c>
      <c r="BL480" s="398" t="str">
        <f t="shared" si="583"/>
        <v>0</v>
      </c>
      <c r="BM480" s="412">
        <f t="shared" si="597"/>
        <v>0</v>
      </c>
      <c r="BN480" s="412" t="str">
        <f t="shared" si="598"/>
        <v>0m0</v>
      </c>
      <c r="BO480" s="399">
        <f t="shared" si="599"/>
        <v>0</v>
      </c>
      <c r="BP480" s="399">
        <f t="shared" si="600"/>
        <v>0</v>
      </c>
      <c r="BQ480" s="412">
        <f t="shared" si="601"/>
        <v>0</v>
      </c>
      <c r="BR480" s="413">
        <f t="shared" si="602"/>
        <v>0</v>
      </c>
      <c r="BS480" s="398" t="str">
        <f t="shared" si="603"/>
        <v>0</v>
      </c>
      <c r="BT480" s="398" t="str">
        <f t="shared" si="604"/>
        <v>0</v>
      </c>
      <c r="BU480" s="412">
        <f t="shared" si="605"/>
        <v>0</v>
      </c>
      <c r="BV480" s="412" t="str">
        <f t="shared" si="606"/>
        <v>0m0</v>
      </c>
      <c r="BW480" s="399">
        <f t="shared" si="607"/>
        <v>0</v>
      </c>
      <c r="BX480" s="399">
        <f t="shared" si="608"/>
        <v>0</v>
      </c>
      <c r="BY480" s="412">
        <f t="shared" si="609"/>
        <v>0</v>
      </c>
      <c r="BZ480" s="413">
        <f t="shared" si="610"/>
        <v>0</v>
      </c>
      <c r="CA480" s="398" t="str">
        <f t="shared" si="611"/>
        <v>0</v>
      </c>
      <c r="CB480" s="398" t="str">
        <f t="shared" si="612"/>
        <v>0</v>
      </c>
      <c r="CC480" s="412">
        <f t="shared" si="613"/>
        <v>0</v>
      </c>
      <c r="CD480" s="412" t="str">
        <f t="shared" si="614"/>
        <v>0m0</v>
      </c>
      <c r="CE480" s="399">
        <f t="shared" si="615"/>
        <v>0</v>
      </c>
      <c r="CF480" s="399">
        <f t="shared" si="616"/>
        <v>0</v>
      </c>
      <c r="CG480" s="412">
        <f t="shared" si="617"/>
        <v>0</v>
      </c>
      <c r="CH480" s="413">
        <f t="shared" si="618"/>
        <v>0</v>
      </c>
      <c r="CI480" s="398" t="str">
        <f t="shared" si="619"/>
        <v>0</v>
      </c>
      <c r="CJ480" s="398" t="str">
        <f t="shared" si="620"/>
        <v>0</v>
      </c>
      <c r="CK480" s="412">
        <f t="shared" si="621"/>
        <v>0</v>
      </c>
      <c r="CL480" s="412" t="str">
        <f t="shared" si="622"/>
        <v>0m0</v>
      </c>
      <c r="CM480" s="399">
        <f t="shared" si="623"/>
        <v>0</v>
      </c>
      <c r="CN480" s="399">
        <f t="shared" si="624"/>
        <v>0</v>
      </c>
      <c r="CO480" s="412">
        <f t="shared" si="625"/>
        <v>0</v>
      </c>
      <c r="CP480" s="413">
        <f t="shared" si="626"/>
        <v>0</v>
      </c>
      <c r="CQ480" s="398" t="str">
        <f t="shared" si="627"/>
        <v>0</v>
      </c>
      <c r="CR480" s="398" t="str">
        <f t="shared" si="628"/>
        <v>0</v>
      </c>
      <c r="CS480" s="412">
        <f t="shared" si="629"/>
        <v>0</v>
      </c>
      <c r="CT480" s="412" t="str">
        <f t="shared" si="630"/>
        <v>0m0</v>
      </c>
      <c r="CU480" s="412">
        <f t="shared" si="631"/>
        <v>0</v>
      </c>
      <c r="CV480" s="412">
        <f t="shared" si="632"/>
        <v>0</v>
      </c>
      <c r="CW480" s="412">
        <f t="shared" si="633"/>
        <v>0</v>
      </c>
      <c r="CX480" s="412">
        <f t="shared" si="634"/>
        <v>0</v>
      </c>
      <c r="CY480" s="412">
        <f t="shared" si="635"/>
        <v>0</v>
      </c>
      <c r="CZ480" s="412" t="str">
        <f t="shared" si="636"/>
        <v/>
      </c>
      <c r="DA480" s="412" t="str">
        <f t="shared" si="637"/>
        <v/>
      </c>
      <c r="DB480" s="412" t="str">
        <f t="shared" si="638"/>
        <v/>
      </c>
      <c r="DC480" s="412" t="str">
        <f t="shared" si="639"/>
        <v/>
      </c>
      <c r="DD480" s="412" t="str">
        <f t="shared" si="640"/>
        <v/>
      </c>
      <c r="DE480" s="412"/>
      <c r="DF480" s="411"/>
      <c r="DG480" s="412" t="str">
        <f t="shared" si="641"/>
        <v/>
      </c>
      <c r="DH480" s="412" t="str">
        <f t="shared" si="642"/>
        <v/>
      </c>
      <c r="DI480" s="412">
        <f t="shared" si="643"/>
        <v>0</v>
      </c>
      <c r="DJ480" s="412" t="str">
        <f t="shared" si="644"/>
        <v/>
      </c>
      <c r="DK480" s="412" t="str">
        <f t="shared" si="645"/>
        <v/>
      </c>
      <c r="DL480" s="412" t="str">
        <f t="shared" si="646"/>
        <v/>
      </c>
      <c r="DM480" s="412" t="str">
        <f t="shared" si="647"/>
        <v/>
      </c>
      <c r="DN480" s="412" t="str">
        <f t="shared" si="648"/>
        <v/>
      </c>
      <c r="DO480" s="412" t="str">
        <f t="shared" si="649"/>
        <v/>
      </c>
    </row>
    <row r="481" spans="1:119" s="157" customFormat="1" ht="18" hidden="1" customHeight="1">
      <c r="A481" s="161" t="str">
        <f t="shared" si="579"/>
        <v/>
      </c>
      <c r="B481" s="158"/>
      <c r="C481" s="31" t="str">
        <f>IF(B481="","",VLOOKUP(B481,学連登録!$C$2:$G$3000,2,FALSE))</f>
        <v/>
      </c>
      <c r="D481" s="32" t="str">
        <f>IF(B481="","",VLOOKUP(B481,学連登録!$C$2:$G$3000,3,FALSE))</f>
        <v/>
      </c>
      <c r="E481" s="33" t="str">
        <f>IF(B481="","",VLOOKUP(B481,学連登録!$C$2:$G$3000,4,FALSE))</f>
        <v/>
      </c>
      <c r="F481" s="383" t="str">
        <f>IF(B481="","",VLOOKUP(B481,学連登録!$C$2:$I$3000,7,FALSE))</f>
        <v/>
      </c>
      <c r="G481" s="160"/>
      <c r="H481" s="905"/>
      <c r="I481" s="907"/>
      <c r="J481" s="160"/>
      <c r="K481" s="905"/>
      <c r="L481" s="906"/>
      <c r="M481" s="160"/>
      <c r="N481" s="819"/>
      <c r="O481" s="820"/>
      <c r="P481" s="159"/>
      <c r="Q481" s="905"/>
      <c r="R481" s="906"/>
      <c r="S481" s="159"/>
      <c r="T481" s="905"/>
      <c r="U481" s="906"/>
      <c r="V481" s="103" t="str">
        <f>IF(B481="","",VLOOKUP(B481,学連登録!$C$2:$H$3000,6,FALSE))</f>
        <v/>
      </c>
      <c r="Y481" s="118" t="str">
        <f t="shared" si="650"/>
        <v/>
      </c>
      <c r="Z481" s="97" t="str">
        <f>IF(G481="","",VLOOKUP(G481,種目名!$R$5:$T$104,3,0))</f>
        <v/>
      </c>
      <c r="AA481" s="99" t="str">
        <f>IF(J481="","",VLOOKUP(J481,種目名!$R$5:$T$104,3,0))</f>
        <v/>
      </c>
      <c r="AB481" s="119" t="str">
        <f>IF(M481="","",VLOOKUP(M481,種目名!$R$5:$T$104,3,0))</f>
        <v/>
      </c>
      <c r="AC481" s="119" t="str">
        <f>IF(P481="","",VLOOKUP(AF481,種目名!$R$5:$T$104,3,0))</f>
        <v/>
      </c>
      <c r="AD481" s="120" t="str">
        <f>IF(S481="","",VLOOKUP(AI481,種目名!$R$5:$T$104,3,0))</f>
        <v/>
      </c>
      <c r="AE481" s="117">
        <f t="shared" si="651"/>
        <v>0</v>
      </c>
      <c r="AF481" s="157" t="str">
        <f t="shared" si="652"/>
        <v/>
      </c>
      <c r="AG481" s="157" t="str">
        <f t="shared" si="653"/>
        <v/>
      </c>
      <c r="AH481" s="157">
        <f t="shared" si="654"/>
        <v>0</v>
      </c>
      <c r="AI481" s="157" t="str">
        <f t="shared" si="655"/>
        <v/>
      </c>
      <c r="AJ481" s="157" t="str">
        <f t="shared" si="656"/>
        <v/>
      </c>
      <c r="AK481" s="390"/>
      <c r="AL481" s="171">
        <f t="shared" si="584"/>
        <v>0</v>
      </c>
      <c r="AM481" s="399">
        <f t="shared" si="585"/>
        <v>0</v>
      </c>
      <c r="AN481" s="399">
        <f>COUNTIF($B$12:B481,B481)</f>
        <v>0</v>
      </c>
      <c r="AO481" s="399"/>
      <c r="AP481" s="399" t="str">
        <f t="shared" si="586"/>
        <v/>
      </c>
      <c r="AQ481" s="399" t="str">
        <f t="shared" si="586"/>
        <v/>
      </c>
      <c r="AR481" s="399" t="str">
        <f t="shared" si="586"/>
        <v/>
      </c>
      <c r="AS481" s="399" t="str">
        <f t="shared" si="580"/>
        <v/>
      </c>
      <c r="AT481" s="399">
        <f t="shared" si="587"/>
        <v>0</v>
      </c>
      <c r="AU481" s="399" t="str">
        <f t="shared" si="588"/>
        <v/>
      </c>
      <c r="AV481" s="399" t="str">
        <f t="shared" si="589"/>
        <v/>
      </c>
      <c r="AW481" s="399" t="str">
        <f t="shared" si="590"/>
        <v/>
      </c>
      <c r="AX481" s="399" t="str">
        <f t="shared" si="591"/>
        <v/>
      </c>
      <c r="AY481" s="399" t="str">
        <f t="shared" si="592"/>
        <v/>
      </c>
      <c r="AZ481" s="399" t="str">
        <f t="shared" si="657"/>
        <v/>
      </c>
      <c r="BA481" s="399" t="str">
        <f t="shared" si="657"/>
        <v/>
      </c>
      <c r="BB481" s="399" t="str">
        <f t="shared" si="657"/>
        <v/>
      </c>
      <c r="BC481" s="399" t="str">
        <f t="shared" si="657"/>
        <v/>
      </c>
      <c r="BD481" s="403" t="str">
        <f t="shared" si="657"/>
        <v/>
      </c>
      <c r="BE481" s="393">
        <f t="shared" si="593"/>
        <v>0</v>
      </c>
      <c r="BG481" s="399">
        <f t="shared" si="594"/>
        <v>0</v>
      </c>
      <c r="BH481" s="399">
        <f t="shared" si="595"/>
        <v>0</v>
      </c>
      <c r="BI481" s="412">
        <f t="shared" si="596"/>
        <v>0</v>
      </c>
      <c r="BJ481" s="413">
        <f t="shared" si="581"/>
        <v>0</v>
      </c>
      <c r="BK481" s="398" t="str">
        <f t="shared" si="582"/>
        <v>0</v>
      </c>
      <c r="BL481" s="398" t="str">
        <f t="shared" si="583"/>
        <v>0</v>
      </c>
      <c r="BM481" s="412">
        <f t="shared" si="597"/>
        <v>0</v>
      </c>
      <c r="BN481" s="412" t="str">
        <f t="shared" si="598"/>
        <v>0m0</v>
      </c>
      <c r="BO481" s="399">
        <f t="shared" si="599"/>
        <v>0</v>
      </c>
      <c r="BP481" s="399">
        <f t="shared" si="600"/>
        <v>0</v>
      </c>
      <c r="BQ481" s="412">
        <f t="shared" si="601"/>
        <v>0</v>
      </c>
      <c r="BR481" s="413">
        <f t="shared" si="602"/>
        <v>0</v>
      </c>
      <c r="BS481" s="398" t="str">
        <f t="shared" si="603"/>
        <v>0</v>
      </c>
      <c r="BT481" s="398" t="str">
        <f t="shared" si="604"/>
        <v>0</v>
      </c>
      <c r="BU481" s="412">
        <f t="shared" si="605"/>
        <v>0</v>
      </c>
      <c r="BV481" s="412" t="str">
        <f t="shared" si="606"/>
        <v>0m0</v>
      </c>
      <c r="BW481" s="399">
        <f t="shared" si="607"/>
        <v>0</v>
      </c>
      <c r="BX481" s="399">
        <f t="shared" si="608"/>
        <v>0</v>
      </c>
      <c r="BY481" s="412">
        <f t="shared" si="609"/>
        <v>0</v>
      </c>
      <c r="BZ481" s="413">
        <f t="shared" si="610"/>
        <v>0</v>
      </c>
      <c r="CA481" s="398" t="str">
        <f t="shared" si="611"/>
        <v>0</v>
      </c>
      <c r="CB481" s="398" t="str">
        <f t="shared" si="612"/>
        <v>0</v>
      </c>
      <c r="CC481" s="412">
        <f t="shared" si="613"/>
        <v>0</v>
      </c>
      <c r="CD481" s="412" t="str">
        <f t="shared" si="614"/>
        <v>0m0</v>
      </c>
      <c r="CE481" s="399">
        <f t="shared" si="615"/>
        <v>0</v>
      </c>
      <c r="CF481" s="399">
        <f t="shared" si="616"/>
        <v>0</v>
      </c>
      <c r="CG481" s="412">
        <f t="shared" si="617"/>
        <v>0</v>
      </c>
      <c r="CH481" s="413">
        <f t="shared" si="618"/>
        <v>0</v>
      </c>
      <c r="CI481" s="398" t="str">
        <f t="shared" si="619"/>
        <v>0</v>
      </c>
      <c r="CJ481" s="398" t="str">
        <f t="shared" si="620"/>
        <v>0</v>
      </c>
      <c r="CK481" s="412">
        <f t="shared" si="621"/>
        <v>0</v>
      </c>
      <c r="CL481" s="412" t="str">
        <f t="shared" si="622"/>
        <v>0m0</v>
      </c>
      <c r="CM481" s="399">
        <f t="shared" si="623"/>
        <v>0</v>
      </c>
      <c r="CN481" s="399">
        <f t="shared" si="624"/>
        <v>0</v>
      </c>
      <c r="CO481" s="412">
        <f t="shared" si="625"/>
        <v>0</v>
      </c>
      <c r="CP481" s="413">
        <f t="shared" si="626"/>
        <v>0</v>
      </c>
      <c r="CQ481" s="398" t="str">
        <f t="shared" si="627"/>
        <v>0</v>
      </c>
      <c r="CR481" s="398" t="str">
        <f t="shared" si="628"/>
        <v>0</v>
      </c>
      <c r="CS481" s="412">
        <f t="shared" si="629"/>
        <v>0</v>
      </c>
      <c r="CT481" s="412" t="str">
        <f t="shared" si="630"/>
        <v>0m0</v>
      </c>
      <c r="CU481" s="412">
        <f t="shared" si="631"/>
        <v>0</v>
      </c>
      <c r="CV481" s="412">
        <f t="shared" si="632"/>
        <v>0</v>
      </c>
      <c r="CW481" s="412">
        <f t="shared" si="633"/>
        <v>0</v>
      </c>
      <c r="CX481" s="412">
        <f t="shared" si="634"/>
        <v>0</v>
      </c>
      <c r="CY481" s="412">
        <f t="shared" si="635"/>
        <v>0</v>
      </c>
      <c r="CZ481" s="412" t="str">
        <f t="shared" si="636"/>
        <v/>
      </c>
      <c r="DA481" s="412" t="str">
        <f t="shared" si="637"/>
        <v/>
      </c>
      <c r="DB481" s="412" t="str">
        <f t="shared" si="638"/>
        <v/>
      </c>
      <c r="DC481" s="412" t="str">
        <f t="shared" si="639"/>
        <v/>
      </c>
      <c r="DD481" s="412" t="str">
        <f t="shared" si="640"/>
        <v/>
      </c>
      <c r="DE481" s="412"/>
      <c r="DF481" s="411"/>
      <c r="DG481" s="412" t="str">
        <f t="shared" si="641"/>
        <v/>
      </c>
      <c r="DH481" s="412" t="str">
        <f t="shared" si="642"/>
        <v/>
      </c>
      <c r="DI481" s="412">
        <f t="shared" si="643"/>
        <v>0</v>
      </c>
      <c r="DJ481" s="412" t="str">
        <f t="shared" si="644"/>
        <v/>
      </c>
      <c r="DK481" s="412" t="str">
        <f t="shared" si="645"/>
        <v/>
      </c>
      <c r="DL481" s="412" t="str">
        <f t="shared" si="646"/>
        <v/>
      </c>
      <c r="DM481" s="412" t="str">
        <f t="shared" si="647"/>
        <v/>
      </c>
      <c r="DN481" s="412" t="str">
        <f t="shared" si="648"/>
        <v/>
      </c>
      <c r="DO481" s="412" t="str">
        <f t="shared" si="649"/>
        <v/>
      </c>
    </row>
    <row r="482" spans="1:119" s="157" customFormat="1" ht="18" hidden="1" customHeight="1">
      <c r="A482" s="161" t="str">
        <f t="shared" si="579"/>
        <v/>
      </c>
      <c r="B482" s="158"/>
      <c r="C482" s="31" t="str">
        <f>IF(B482="","",VLOOKUP(B482,学連登録!$C$2:$G$3000,2,FALSE))</f>
        <v/>
      </c>
      <c r="D482" s="32" t="str">
        <f>IF(B482="","",VLOOKUP(B482,学連登録!$C$2:$G$3000,3,FALSE))</f>
        <v/>
      </c>
      <c r="E482" s="33" t="str">
        <f>IF(B482="","",VLOOKUP(B482,学連登録!$C$2:$G$3000,4,FALSE))</f>
        <v/>
      </c>
      <c r="F482" s="383" t="str">
        <f>IF(B482="","",VLOOKUP(B482,学連登録!$C$2:$I$3000,7,FALSE))</f>
        <v/>
      </c>
      <c r="G482" s="160"/>
      <c r="H482" s="905"/>
      <c r="I482" s="907"/>
      <c r="J482" s="160"/>
      <c r="K482" s="905"/>
      <c r="L482" s="906"/>
      <c r="M482" s="160"/>
      <c r="N482" s="819"/>
      <c r="O482" s="820"/>
      <c r="P482" s="159"/>
      <c r="Q482" s="905"/>
      <c r="R482" s="906"/>
      <c r="S482" s="159"/>
      <c r="T482" s="905"/>
      <c r="U482" s="906"/>
      <c r="V482" s="103" t="str">
        <f>IF(B482="","",VLOOKUP(B482,学連登録!$C$2:$H$3000,6,FALSE))</f>
        <v/>
      </c>
      <c r="Y482" s="118" t="str">
        <f t="shared" si="650"/>
        <v/>
      </c>
      <c r="Z482" s="97" t="str">
        <f>IF(G482="","",VLOOKUP(G482,種目名!$R$5:$T$104,3,0))</f>
        <v/>
      </c>
      <c r="AA482" s="99" t="str">
        <f>IF(J482="","",VLOOKUP(J482,種目名!$R$5:$T$104,3,0))</f>
        <v/>
      </c>
      <c r="AB482" s="119" t="str">
        <f>IF(M482="","",VLOOKUP(M482,種目名!$R$5:$T$104,3,0))</f>
        <v/>
      </c>
      <c r="AC482" s="119" t="str">
        <f>IF(P482="","",VLOOKUP(AF482,種目名!$R$5:$T$104,3,0))</f>
        <v/>
      </c>
      <c r="AD482" s="120" t="str">
        <f>IF(S482="","",VLOOKUP(AI482,種目名!$R$5:$T$104,3,0))</f>
        <v/>
      </c>
      <c r="AE482" s="117">
        <f t="shared" si="651"/>
        <v>0</v>
      </c>
      <c r="AF482" s="157" t="str">
        <f t="shared" si="652"/>
        <v/>
      </c>
      <c r="AG482" s="157" t="str">
        <f t="shared" si="653"/>
        <v/>
      </c>
      <c r="AH482" s="157">
        <f t="shared" si="654"/>
        <v>0</v>
      </c>
      <c r="AI482" s="157" t="str">
        <f t="shared" si="655"/>
        <v/>
      </c>
      <c r="AJ482" s="157" t="str">
        <f t="shared" si="656"/>
        <v/>
      </c>
      <c r="AK482" s="390"/>
      <c r="AL482" s="171">
        <f t="shared" si="584"/>
        <v>0</v>
      </c>
      <c r="AM482" s="399">
        <f t="shared" si="585"/>
        <v>0</v>
      </c>
      <c r="AN482" s="399">
        <f>COUNTIF($B$12:B482,B482)</f>
        <v>0</v>
      </c>
      <c r="AO482" s="399"/>
      <c r="AP482" s="399" t="str">
        <f t="shared" si="586"/>
        <v/>
      </c>
      <c r="AQ482" s="399" t="str">
        <f t="shared" si="586"/>
        <v/>
      </c>
      <c r="AR482" s="399" t="str">
        <f t="shared" si="586"/>
        <v/>
      </c>
      <c r="AS482" s="399" t="str">
        <f t="shared" si="580"/>
        <v/>
      </c>
      <c r="AT482" s="399">
        <f t="shared" si="587"/>
        <v>0</v>
      </c>
      <c r="AU482" s="399" t="str">
        <f t="shared" si="588"/>
        <v/>
      </c>
      <c r="AV482" s="399" t="str">
        <f t="shared" si="589"/>
        <v/>
      </c>
      <c r="AW482" s="399" t="str">
        <f t="shared" si="590"/>
        <v/>
      </c>
      <c r="AX482" s="399" t="str">
        <f t="shared" si="591"/>
        <v/>
      </c>
      <c r="AY482" s="399" t="str">
        <f t="shared" si="592"/>
        <v/>
      </c>
      <c r="AZ482" s="399" t="str">
        <f t="shared" si="657"/>
        <v/>
      </c>
      <c r="BA482" s="399" t="str">
        <f t="shared" si="657"/>
        <v/>
      </c>
      <c r="BB482" s="399" t="str">
        <f t="shared" si="657"/>
        <v/>
      </c>
      <c r="BC482" s="399" t="str">
        <f t="shared" si="657"/>
        <v/>
      </c>
      <c r="BD482" s="403" t="str">
        <f t="shared" si="657"/>
        <v/>
      </c>
      <c r="BE482" s="393">
        <f t="shared" si="593"/>
        <v>0</v>
      </c>
      <c r="BG482" s="399">
        <f t="shared" si="594"/>
        <v>0</v>
      </c>
      <c r="BH482" s="399">
        <f t="shared" si="595"/>
        <v>0</v>
      </c>
      <c r="BI482" s="412">
        <f t="shared" si="596"/>
        <v>0</v>
      </c>
      <c r="BJ482" s="413">
        <f t="shared" si="581"/>
        <v>0</v>
      </c>
      <c r="BK482" s="398" t="str">
        <f t="shared" si="582"/>
        <v>0</v>
      </c>
      <c r="BL482" s="398" t="str">
        <f t="shared" si="583"/>
        <v>0</v>
      </c>
      <c r="BM482" s="412">
        <f t="shared" si="597"/>
        <v>0</v>
      </c>
      <c r="BN482" s="412" t="str">
        <f t="shared" si="598"/>
        <v>0m0</v>
      </c>
      <c r="BO482" s="399">
        <f t="shared" si="599"/>
        <v>0</v>
      </c>
      <c r="BP482" s="399">
        <f t="shared" si="600"/>
        <v>0</v>
      </c>
      <c r="BQ482" s="412">
        <f t="shared" si="601"/>
        <v>0</v>
      </c>
      <c r="BR482" s="413">
        <f t="shared" si="602"/>
        <v>0</v>
      </c>
      <c r="BS482" s="398" t="str">
        <f t="shared" si="603"/>
        <v>0</v>
      </c>
      <c r="BT482" s="398" t="str">
        <f t="shared" si="604"/>
        <v>0</v>
      </c>
      <c r="BU482" s="412">
        <f t="shared" si="605"/>
        <v>0</v>
      </c>
      <c r="BV482" s="412" t="str">
        <f t="shared" si="606"/>
        <v>0m0</v>
      </c>
      <c r="BW482" s="399">
        <f t="shared" si="607"/>
        <v>0</v>
      </c>
      <c r="BX482" s="399">
        <f t="shared" si="608"/>
        <v>0</v>
      </c>
      <c r="BY482" s="412">
        <f t="shared" si="609"/>
        <v>0</v>
      </c>
      <c r="BZ482" s="413">
        <f t="shared" si="610"/>
        <v>0</v>
      </c>
      <c r="CA482" s="398" t="str">
        <f t="shared" si="611"/>
        <v>0</v>
      </c>
      <c r="CB482" s="398" t="str">
        <f t="shared" si="612"/>
        <v>0</v>
      </c>
      <c r="CC482" s="412">
        <f t="shared" si="613"/>
        <v>0</v>
      </c>
      <c r="CD482" s="412" t="str">
        <f t="shared" si="614"/>
        <v>0m0</v>
      </c>
      <c r="CE482" s="399">
        <f t="shared" si="615"/>
        <v>0</v>
      </c>
      <c r="CF482" s="399">
        <f t="shared" si="616"/>
        <v>0</v>
      </c>
      <c r="CG482" s="412">
        <f t="shared" si="617"/>
        <v>0</v>
      </c>
      <c r="CH482" s="413">
        <f t="shared" si="618"/>
        <v>0</v>
      </c>
      <c r="CI482" s="398" t="str">
        <f t="shared" si="619"/>
        <v>0</v>
      </c>
      <c r="CJ482" s="398" t="str">
        <f t="shared" si="620"/>
        <v>0</v>
      </c>
      <c r="CK482" s="412">
        <f t="shared" si="621"/>
        <v>0</v>
      </c>
      <c r="CL482" s="412" t="str">
        <f t="shared" si="622"/>
        <v>0m0</v>
      </c>
      <c r="CM482" s="399">
        <f t="shared" si="623"/>
        <v>0</v>
      </c>
      <c r="CN482" s="399">
        <f t="shared" si="624"/>
        <v>0</v>
      </c>
      <c r="CO482" s="412">
        <f t="shared" si="625"/>
        <v>0</v>
      </c>
      <c r="CP482" s="413">
        <f t="shared" si="626"/>
        <v>0</v>
      </c>
      <c r="CQ482" s="398" t="str">
        <f t="shared" si="627"/>
        <v>0</v>
      </c>
      <c r="CR482" s="398" t="str">
        <f t="shared" si="628"/>
        <v>0</v>
      </c>
      <c r="CS482" s="412">
        <f t="shared" si="629"/>
        <v>0</v>
      </c>
      <c r="CT482" s="412" t="str">
        <f t="shared" si="630"/>
        <v>0m0</v>
      </c>
      <c r="CU482" s="412">
        <f t="shared" si="631"/>
        <v>0</v>
      </c>
      <c r="CV482" s="412">
        <f t="shared" si="632"/>
        <v>0</v>
      </c>
      <c r="CW482" s="412">
        <f t="shared" si="633"/>
        <v>0</v>
      </c>
      <c r="CX482" s="412">
        <f t="shared" si="634"/>
        <v>0</v>
      </c>
      <c r="CY482" s="412">
        <f t="shared" si="635"/>
        <v>0</v>
      </c>
      <c r="CZ482" s="412" t="str">
        <f t="shared" si="636"/>
        <v/>
      </c>
      <c r="DA482" s="412" t="str">
        <f t="shared" si="637"/>
        <v/>
      </c>
      <c r="DB482" s="412" t="str">
        <f t="shared" si="638"/>
        <v/>
      </c>
      <c r="DC482" s="412" t="str">
        <f t="shared" si="639"/>
        <v/>
      </c>
      <c r="DD482" s="412" t="str">
        <f t="shared" si="640"/>
        <v/>
      </c>
      <c r="DE482" s="412"/>
      <c r="DF482" s="411"/>
      <c r="DG482" s="412" t="str">
        <f t="shared" si="641"/>
        <v/>
      </c>
      <c r="DH482" s="412" t="str">
        <f t="shared" si="642"/>
        <v/>
      </c>
      <c r="DI482" s="412">
        <f t="shared" si="643"/>
        <v>0</v>
      </c>
      <c r="DJ482" s="412" t="str">
        <f t="shared" si="644"/>
        <v/>
      </c>
      <c r="DK482" s="412" t="str">
        <f t="shared" si="645"/>
        <v/>
      </c>
      <c r="DL482" s="412" t="str">
        <f t="shared" si="646"/>
        <v/>
      </c>
      <c r="DM482" s="412" t="str">
        <f t="shared" si="647"/>
        <v/>
      </c>
      <c r="DN482" s="412" t="str">
        <f t="shared" si="648"/>
        <v/>
      </c>
      <c r="DO482" s="412" t="str">
        <f t="shared" si="649"/>
        <v/>
      </c>
    </row>
    <row r="483" spans="1:119" s="157" customFormat="1" ht="18" hidden="1" customHeight="1">
      <c r="A483" s="161" t="str">
        <f t="shared" si="579"/>
        <v/>
      </c>
      <c r="B483" s="158"/>
      <c r="C483" s="31" t="str">
        <f>IF(B483="","",VLOOKUP(B483,学連登録!$C$2:$G$3000,2,FALSE))</f>
        <v/>
      </c>
      <c r="D483" s="32" t="str">
        <f>IF(B483="","",VLOOKUP(B483,学連登録!$C$2:$G$3000,3,FALSE))</f>
        <v/>
      </c>
      <c r="E483" s="33" t="str">
        <f>IF(B483="","",VLOOKUP(B483,学連登録!$C$2:$G$3000,4,FALSE))</f>
        <v/>
      </c>
      <c r="F483" s="383" t="str">
        <f>IF(B483="","",VLOOKUP(B483,学連登録!$C$2:$I$3000,7,FALSE))</f>
        <v/>
      </c>
      <c r="G483" s="160"/>
      <c r="H483" s="905"/>
      <c r="I483" s="907"/>
      <c r="J483" s="160"/>
      <c r="K483" s="905"/>
      <c r="L483" s="906"/>
      <c r="M483" s="160"/>
      <c r="N483" s="819"/>
      <c r="O483" s="820"/>
      <c r="P483" s="159"/>
      <c r="Q483" s="905"/>
      <c r="R483" s="906"/>
      <c r="S483" s="159"/>
      <c r="T483" s="905"/>
      <c r="U483" s="906"/>
      <c r="V483" s="103" t="str">
        <f>IF(B483="","",VLOOKUP(B483,学連登録!$C$2:$H$3000,6,FALSE))</f>
        <v/>
      </c>
      <c r="Y483" s="118" t="str">
        <f t="shared" si="650"/>
        <v/>
      </c>
      <c r="Z483" s="97" t="str">
        <f>IF(G483="","",VLOOKUP(G483,種目名!$R$5:$T$104,3,0))</f>
        <v/>
      </c>
      <c r="AA483" s="99" t="str">
        <f>IF(J483="","",VLOOKUP(J483,種目名!$R$5:$T$104,3,0))</f>
        <v/>
      </c>
      <c r="AB483" s="119" t="str">
        <f>IF(M483="","",VLOOKUP(M483,種目名!$R$5:$T$104,3,0))</f>
        <v/>
      </c>
      <c r="AC483" s="119" t="str">
        <f>IF(P483="","",VLOOKUP(AF483,種目名!$R$5:$T$104,3,0))</f>
        <v/>
      </c>
      <c r="AD483" s="120" t="str">
        <f>IF(S483="","",VLOOKUP(AI483,種目名!$R$5:$T$104,3,0))</f>
        <v/>
      </c>
      <c r="AE483" s="117">
        <f t="shared" si="651"/>
        <v>0</v>
      </c>
      <c r="AF483" s="157" t="str">
        <f t="shared" si="652"/>
        <v/>
      </c>
      <c r="AG483" s="157" t="str">
        <f t="shared" si="653"/>
        <v/>
      </c>
      <c r="AH483" s="157">
        <f t="shared" si="654"/>
        <v>0</v>
      </c>
      <c r="AI483" s="157" t="str">
        <f t="shared" si="655"/>
        <v/>
      </c>
      <c r="AJ483" s="157" t="str">
        <f t="shared" si="656"/>
        <v/>
      </c>
      <c r="AK483" s="390"/>
      <c r="AL483" s="171">
        <f t="shared" si="584"/>
        <v>0</v>
      </c>
      <c r="AM483" s="399">
        <f t="shared" si="585"/>
        <v>0</v>
      </c>
      <c r="AN483" s="399">
        <f>COUNTIF($B$12:B483,B483)</f>
        <v>0</v>
      </c>
      <c r="AO483" s="399"/>
      <c r="AP483" s="399" t="str">
        <f t="shared" si="586"/>
        <v/>
      </c>
      <c r="AQ483" s="399" t="str">
        <f t="shared" si="586"/>
        <v/>
      </c>
      <c r="AR483" s="399" t="str">
        <f t="shared" si="586"/>
        <v/>
      </c>
      <c r="AS483" s="399" t="str">
        <f t="shared" si="580"/>
        <v/>
      </c>
      <c r="AT483" s="399">
        <f t="shared" si="587"/>
        <v>0</v>
      </c>
      <c r="AU483" s="399" t="str">
        <f t="shared" si="588"/>
        <v/>
      </c>
      <c r="AV483" s="399" t="str">
        <f t="shared" si="589"/>
        <v/>
      </c>
      <c r="AW483" s="399" t="str">
        <f t="shared" si="590"/>
        <v/>
      </c>
      <c r="AX483" s="399" t="str">
        <f t="shared" si="591"/>
        <v/>
      </c>
      <c r="AY483" s="399" t="str">
        <f t="shared" si="592"/>
        <v/>
      </c>
      <c r="AZ483" s="399" t="str">
        <f t="shared" si="657"/>
        <v/>
      </c>
      <c r="BA483" s="399" t="str">
        <f t="shared" si="657"/>
        <v/>
      </c>
      <c r="BB483" s="399" t="str">
        <f t="shared" si="657"/>
        <v/>
      </c>
      <c r="BC483" s="399" t="str">
        <f t="shared" si="657"/>
        <v/>
      </c>
      <c r="BD483" s="403" t="str">
        <f t="shared" si="657"/>
        <v/>
      </c>
      <c r="BE483" s="393">
        <f t="shared" si="593"/>
        <v>0</v>
      </c>
      <c r="BG483" s="399">
        <f t="shared" si="594"/>
        <v>0</v>
      </c>
      <c r="BH483" s="399">
        <f t="shared" si="595"/>
        <v>0</v>
      </c>
      <c r="BI483" s="412">
        <f t="shared" si="596"/>
        <v>0</v>
      </c>
      <c r="BJ483" s="413">
        <f t="shared" si="581"/>
        <v>0</v>
      </c>
      <c r="BK483" s="398" t="str">
        <f t="shared" si="582"/>
        <v>0</v>
      </c>
      <c r="BL483" s="398" t="str">
        <f t="shared" si="583"/>
        <v>0</v>
      </c>
      <c r="BM483" s="412">
        <f t="shared" si="597"/>
        <v>0</v>
      </c>
      <c r="BN483" s="412" t="str">
        <f t="shared" si="598"/>
        <v>0m0</v>
      </c>
      <c r="BO483" s="399">
        <f t="shared" si="599"/>
        <v>0</v>
      </c>
      <c r="BP483" s="399">
        <f t="shared" si="600"/>
        <v>0</v>
      </c>
      <c r="BQ483" s="412">
        <f t="shared" si="601"/>
        <v>0</v>
      </c>
      <c r="BR483" s="413">
        <f t="shared" si="602"/>
        <v>0</v>
      </c>
      <c r="BS483" s="398" t="str">
        <f t="shared" si="603"/>
        <v>0</v>
      </c>
      <c r="BT483" s="398" t="str">
        <f t="shared" si="604"/>
        <v>0</v>
      </c>
      <c r="BU483" s="412">
        <f t="shared" si="605"/>
        <v>0</v>
      </c>
      <c r="BV483" s="412" t="str">
        <f t="shared" si="606"/>
        <v>0m0</v>
      </c>
      <c r="BW483" s="399">
        <f t="shared" si="607"/>
        <v>0</v>
      </c>
      <c r="BX483" s="399">
        <f t="shared" si="608"/>
        <v>0</v>
      </c>
      <c r="BY483" s="412">
        <f t="shared" si="609"/>
        <v>0</v>
      </c>
      <c r="BZ483" s="413">
        <f t="shared" si="610"/>
        <v>0</v>
      </c>
      <c r="CA483" s="398" t="str">
        <f t="shared" si="611"/>
        <v>0</v>
      </c>
      <c r="CB483" s="398" t="str">
        <f t="shared" si="612"/>
        <v>0</v>
      </c>
      <c r="CC483" s="412">
        <f t="shared" si="613"/>
        <v>0</v>
      </c>
      <c r="CD483" s="412" t="str">
        <f t="shared" si="614"/>
        <v>0m0</v>
      </c>
      <c r="CE483" s="399">
        <f t="shared" si="615"/>
        <v>0</v>
      </c>
      <c r="CF483" s="399">
        <f t="shared" si="616"/>
        <v>0</v>
      </c>
      <c r="CG483" s="412">
        <f t="shared" si="617"/>
        <v>0</v>
      </c>
      <c r="CH483" s="413">
        <f t="shared" si="618"/>
        <v>0</v>
      </c>
      <c r="CI483" s="398" t="str">
        <f t="shared" si="619"/>
        <v>0</v>
      </c>
      <c r="CJ483" s="398" t="str">
        <f t="shared" si="620"/>
        <v>0</v>
      </c>
      <c r="CK483" s="412">
        <f t="shared" si="621"/>
        <v>0</v>
      </c>
      <c r="CL483" s="412" t="str">
        <f t="shared" si="622"/>
        <v>0m0</v>
      </c>
      <c r="CM483" s="399">
        <f t="shared" si="623"/>
        <v>0</v>
      </c>
      <c r="CN483" s="399">
        <f t="shared" si="624"/>
        <v>0</v>
      </c>
      <c r="CO483" s="412">
        <f t="shared" si="625"/>
        <v>0</v>
      </c>
      <c r="CP483" s="413">
        <f t="shared" si="626"/>
        <v>0</v>
      </c>
      <c r="CQ483" s="398" t="str">
        <f t="shared" si="627"/>
        <v>0</v>
      </c>
      <c r="CR483" s="398" t="str">
        <f t="shared" si="628"/>
        <v>0</v>
      </c>
      <c r="CS483" s="412">
        <f t="shared" si="629"/>
        <v>0</v>
      </c>
      <c r="CT483" s="412" t="str">
        <f t="shared" si="630"/>
        <v>0m0</v>
      </c>
      <c r="CU483" s="412">
        <f t="shared" si="631"/>
        <v>0</v>
      </c>
      <c r="CV483" s="412">
        <f t="shared" si="632"/>
        <v>0</v>
      </c>
      <c r="CW483" s="412">
        <f t="shared" si="633"/>
        <v>0</v>
      </c>
      <c r="CX483" s="412">
        <f t="shared" si="634"/>
        <v>0</v>
      </c>
      <c r="CY483" s="412">
        <f t="shared" si="635"/>
        <v>0</v>
      </c>
      <c r="CZ483" s="412" t="str">
        <f t="shared" si="636"/>
        <v/>
      </c>
      <c r="DA483" s="412" t="str">
        <f t="shared" si="637"/>
        <v/>
      </c>
      <c r="DB483" s="412" t="str">
        <f t="shared" si="638"/>
        <v/>
      </c>
      <c r="DC483" s="412" t="str">
        <f t="shared" si="639"/>
        <v/>
      </c>
      <c r="DD483" s="412" t="str">
        <f t="shared" si="640"/>
        <v/>
      </c>
      <c r="DE483" s="412"/>
      <c r="DF483" s="411"/>
      <c r="DG483" s="412" t="str">
        <f t="shared" si="641"/>
        <v/>
      </c>
      <c r="DH483" s="412" t="str">
        <f t="shared" si="642"/>
        <v/>
      </c>
      <c r="DI483" s="412">
        <f t="shared" si="643"/>
        <v>0</v>
      </c>
      <c r="DJ483" s="412" t="str">
        <f t="shared" si="644"/>
        <v/>
      </c>
      <c r="DK483" s="412" t="str">
        <f t="shared" si="645"/>
        <v/>
      </c>
      <c r="DL483" s="412" t="str">
        <f t="shared" si="646"/>
        <v/>
      </c>
      <c r="DM483" s="412" t="str">
        <f t="shared" si="647"/>
        <v/>
      </c>
      <c r="DN483" s="412" t="str">
        <f t="shared" si="648"/>
        <v/>
      </c>
      <c r="DO483" s="412" t="str">
        <f t="shared" si="649"/>
        <v/>
      </c>
    </row>
    <row r="484" spans="1:119" s="157" customFormat="1" ht="18" hidden="1" customHeight="1">
      <c r="A484" s="161" t="str">
        <f t="shared" si="579"/>
        <v/>
      </c>
      <c r="B484" s="158"/>
      <c r="C484" s="31" t="str">
        <f>IF(B484="","",VLOOKUP(B484,学連登録!$C$2:$G$3000,2,FALSE))</f>
        <v/>
      </c>
      <c r="D484" s="32" t="str">
        <f>IF(B484="","",VLOOKUP(B484,学連登録!$C$2:$G$3000,3,FALSE))</f>
        <v/>
      </c>
      <c r="E484" s="33" t="str">
        <f>IF(B484="","",VLOOKUP(B484,学連登録!$C$2:$G$3000,4,FALSE))</f>
        <v/>
      </c>
      <c r="F484" s="383" t="str">
        <f>IF(B484="","",VLOOKUP(B484,学連登録!$C$2:$I$3000,7,FALSE))</f>
        <v/>
      </c>
      <c r="G484" s="160"/>
      <c r="H484" s="905"/>
      <c r="I484" s="907"/>
      <c r="J484" s="160"/>
      <c r="K484" s="905"/>
      <c r="L484" s="906"/>
      <c r="M484" s="160"/>
      <c r="N484" s="819"/>
      <c r="O484" s="820"/>
      <c r="P484" s="159"/>
      <c r="Q484" s="905"/>
      <c r="R484" s="906"/>
      <c r="S484" s="159"/>
      <c r="T484" s="905"/>
      <c r="U484" s="906"/>
      <c r="V484" s="103" t="str">
        <f>IF(B484="","",VLOOKUP(B484,学連登録!$C$2:$H$3000,6,FALSE))</f>
        <v/>
      </c>
      <c r="Y484" s="118" t="str">
        <f t="shared" si="650"/>
        <v/>
      </c>
      <c r="Z484" s="97" t="str">
        <f>IF(G484="","",VLOOKUP(G484,種目名!$R$5:$T$104,3,0))</f>
        <v/>
      </c>
      <c r="AA484" s="99" t="str">
        <f>IF(J484="","",VLOOKUP(J484,種目名!$R$5:$T$104,3,0))</f>
        <v/>
      </c>
      <c r="AB484" s="119" t="str">
        <f>IF(M484="","",VLOOKUP(M484,種目名!$R$5:$T$104,3,0))</f>
        <v/>
      </c>
      <c r="AC484" s="119" t="str">
        <f>IF(P484="","",VLOOKUP(AF484,種目名!$R$5:$T$104,3,0))</f>
        <v/>
      </c>
      <c r="AD484" s="120" t="str">
        <f>IF(S484="","",VLOOKUP(AI484,種目名!$R$5:$T$104,3,0))</f>
        <v/>
      </c>
      <c r="AE484" s="117">
        <f t="shared" si="651"/>
        <v>0</v>
      </c>
      <c r="AF484" s="157" t="str">
        <f t="shared" si="652"/>
        <v/>
      </c>
      <c r="AG484" s="157" t="str">
        <f t="shared" si="653"/>
        <v/>
      </c>
      <c r="AH484" s="157">
        <f t="shared" si="654"/>
        <v>0</v>
      </c>
      <c r="AI484" s="157" t="str">
        <f t="shared" si="655"/>
        <v/>
      </c>
      <c r="AJ484" s="157" t="str">
        <f t="shared" si="656"/>
        <v/>
      </c>
      <c r="AK484" s="390"/>
      <c r="AL484" s="171">
        <f t="shared" si="584"/>
        <v>0</v>
      </c>
      <c r="AM484" s="399">
        <f t="shared" si="585"/>
        <v>0</v>
      </c>
      <c r="AN484" s="399">
        <f>COUNTIF($B$12:B484,B484)</f>
        <v>0</v>
      </c>
      <c r="AO484" s="399"/>
      <c r="AP484" s="399" t="str">
        <f t="shared" si="586"/>
        <v/>
      </c>
      <c r="AQ484" s="399" t="str">
        <f t="shared" si="586"/>
        <v/>
      </c>
      <c r="AR484" s="399" t="str">
        <f t="shared" si="586"/>
        <v/>
      </c>
      <c r="AS484" s="399" t="str">
        <f t="shared" si="580"/>
        <v/>
      </c>
      <c r="AT484" s="399">
        <f t="shared" si="587"/>
        <v>0</v>
      </c>
      <c r="AU484" s="399" t="str">
        <f t="shared" si="588"/>
        <v/>
      </c>
      <c r="AV484" s="399" t="str">
        <f t="shared" si="589"/>
        <v/>
      </c>
      <c r="AW484" s="399" t="str">
        <f t="shared" si="590"/>
        <v/>
      </c>
      <c r="AX484" s="399" t="str">
        <f t="shared" si="591"/>
        <v/>
      </c>
      <c r="AY484" s="399" t="str">
        <f t="shared" si="592"/>
        <v/>
      </c>
      <c r="AZ484" s="399" t="str">
        <f t="shared" si="657"/>
        <v/>
      </c>
      <c r="BA484" s="399" t="str">
        <f t="shared" si="657"/>
        <v/>
      </c>
      <c r="BB484" s="399" t="str">
        <f t="shared" si="657"/>
        <v/>
      </c>
      <c r="BC484" s="399" t="str">
        <f t="shared" si="657"/>
        <v/>
      </c>
      <c r="BD484" s="403" t="str">
        <f t="shared" si="657"/>
        <v/>
      </c>
      <c r="BE484" s="393">
        <f t="shared" si="593"/>
        <v>0</v>
      </c>
      <c r="BG484" s="399">
        <f t="shared" si="594"/>
        <v>0</v>
      </c>
      <c r="BH484" s="399">
        <f t="shared" si="595"/>
        <v>0</v>
      </c>
      <c r="BI484" s="412">
        <f t="shared" si="596"/>
        <v>0</v>
      </c>
      <c r="BJ484" s="413">
        <f t="shared" si="581"/>
        <v>0</v>
      </c>
      <c r="BK484" s="398" t="str">
        <f t="shared" si="582"/>
        <v>0</v>
      </c>
      <c r="BL484" s="398" t="str">
        <f t="shared" si="583"/>
        <v>0</v>
      </c>
      <c r="BM484" s="412">
        <f t="shared" si="597"/>
        <v>0</v>
      </c>
      <c r="BN484" s="412" t="str">
        <f t="shared" si="598"/>
        <v>0m0</v>
      </c>
      <c r="BO484" s="399">
        <f t="shared" si="599"/>
        <v>0</v>
      </c>
      <c r="BP484" s="399">
        <f t="shared" si="600"/>
        <v>0</v>
      </c>
      <c r="BQ484" s="412">
        <f t="shared" si="601"/>
        <v>0</v>
      </c>
      <c r="BR484" s="413">
        <f t="shared" si="602"/>
        <v>0</v>
      </c>
      <c r="BS484" s="398" t="str">
        <f t="shared" si="603"/>
        <v>0</v>
      </c>
      <c r="BT484" s="398" t="str">
        <f t="shared" si="604"/>
        <v>0</v>
      </c>
      <c r="BU484" s="412">
        <f t="shared" si="605"/>
        <v>0</v>
      </c>
      <c r="BV484" s="412" t="str">
        <f t="shared" si="606"/>
        <v>0m0</v>
      </c>
      <c r="BW484" s="399">
        <f t="shared" si="607"/>
        <v>0</v>
      </c>
      <c r="BX484" s="399">
        <f t="shared" si="608"/>
        <v>0</v>
      </c>
      <c r="BY484" s="412">
        <f t="shared" si="609"/>
        <v>0</v>
      </c>
      <c r="BZ484" s="413">
        <f t="shared" si="610"/>
        <v>0</v>
      </c>
      <c r="CA484" s="398" t="str">
        <f t="shared" si="611"/>
        <v>0</v>
      </c>
      <c r="CB484" s="398" t="str">
        <f t="shared" si="612"/>
        <v>0</v>
      </c>
      <c r="CC484" s="412">
        <f t="shared" si="613"/>
        <v>0</v>
      </c>
      <c r="CD484" s="412" t="str">
        <f t="shared" si="614"/>
        <v>0m0</v>
      </c>
      <c r="CE484" s="399">
        <f t="shared" si="615"/>
        <v>0</v>
      </c>
      <c r="CF484" s="399">
        <f t="shared" si="616"/>
        <v>0</v>
      </c>
      <c r="CG484" s="412">
        <f t="shared" si="617"/>
        <v>0</v>
      </c>
      <c r="CH484" s="413">
        <f t="shared" si="618"/>
        <v>0</v>
      </c>
      <c r="CI484" s="398" t="str">
        <f t="shared" si="619"/>
        <v>0</v>
      </c>
      <c r="CJ484" s="398" t="str">
        <f t="shared" si="620"/>
        <v>0</v>
      </c>
      <c r="CK484" s="412">
        <f t="shared" si="621"/>
        <v>0</v>
      </c>
      <c r="CL484" s="412" t="str">
        <f t="shared" si="622"/>
        <v>0m0</v>
      </c>
      <c r="CM484" s="399">
        <f t="shared" si="623"/>
        <v>0</v>
      </c>
      <c r="CN484" s="399">
        <f t="shared" si="624"/>
        <v>0</v>
      </c>
      <c r="CO484" s="412">
        <f t="shared" si="625"/>
        <v>0</v>
      </c>
      <c r="CP484" s="413">
        <f t="shared" si="626"/>
        <v>0</v>
      </c>
      <c r="CQ484" s="398" t="str">
        <f t="shared" si="627"/>
        <v>0</v>
      </c>
      <c r="CR484" s="398" t="str">
        <f t="shared" si="628"/>
        <v>0</v>
      </c>
      <c r="CS484" s="412">
        <f t="shared" si="629"/>
        <v>0</v>
      </c>
      <c r="CT484" s="412" t="str">
        <f t="shared" si="630"/>
        <v>0m0</v>
      </c>
      <c r="CU484" s="412">
        <f t="shared" si="631"/>
        <v>0</v>
      </c>
      <c r="CV484" s="412">
        <f t="shared" si="632"/>
        <v>0</v>
      </c>
      <c r="CW484" s="412">
        <f t="shared" si="633"/>
        <v>0</v>
      </c>
      <c r="CX484" s="412">
        <f t="shared" si="634"/>
        <v>0</v>
      </c>
      <c r="CY484" s="412">
        <f t="shared" si="635"/>
        <v>0</v>
      </c>
      <c r="CZ484" s="412" t="str">
        <f t="shared" si="636"/>
        <v/>
      </c>
      <c r="DA484" s="412" t="str">
        <f t="shared" si="637"/>
        <v/>
      </c>
      <c r="DB484" s="412" t="str">
        <f t="shared" si="638"/>
        <v/>
      </c>
      <c r="DC484" s="412" t="str">
        <f t="shared" si="639"/>
        <v/>
      </c>
      <c r="DD484" s="412" t="str">
        <f t="shared" si="640"/>
        <v/>
      </c>
      <c r="DE484" s="412"/>
      <c r="DF484" s="411"/>
      <c r="DG484" s="412" t="str">
        <f t="shared" si="641"/>
        <v/>
      </c>
      <c r="DH484" s="412" t="str">
        <f t="shared" si="642"/>
        <v/>
      </c>
      <c r="DI484" s="412">
        <f t="shared" si="643"/>
        <v>0</v>
      </c>
      <c r="DJ484" s="412" t="str">
        <f t="shared" si="644"/>
        <v/>
      </c>
      <c r="DK484" s="412" t="str">
        <f t="shared" si="645"/>
        <v/>
      </c>
      <c r="DL484" s="412" t="str">
        <f t="shared" si="646"/>
        <v/>
      </c>
      <c r="DM484" s="412" t="str">
        <f t="shared" si="647"/>
        <v/>
      </c>
      <c r="DN484" s="412" t="str">
        <f t="shared" si="648"/>
        <v/>
      </c>
      <c r="DO484" s="412" t="str">
        <f t="shared" si="649"/>
        <v/>
      </c>
    </row>
    <row r="485" spans="1:119" s="157" customFormat="1" ht="18" hidden="1" customHeight="1">
      <c r="A485" s="161" t="str">
        <f t="shared" si="579"/>
        <v/>
      </c>
      <c r="B485" s="158"/>
      <c r="C485" s="31" t="str">
        <f>IF(B485="","",VLOOKUP(B485,学連登録!$C$2:$G$3000,2,FALSE))</f>
        <v/>
      </c>
      <c r="D485" s="32" t="str">
        <f>IF(B485="","",VLOOKUP(B485,学連登録!$C$2:$G$3000,3,FALSE))</f>
        <v/>
      </c>
      <c r="E485" s="33" t="str">
        <f>IF(B485="","",VLOOKUP(B485,学連登録!$C$2:$G$3000,4,FALSE))</f>
        <v/>
      </c>
      <c r="F485" s="383" t="str">
        <f>IF(B485="","",VLOOKUP(B485,学連登録!$C$2:$I$3000,7,FALSE))</f>
        <v/>
      </c>
      <c r="G485" s="160"/>
      <c r="H485" s="905"/>
      <c r="I485" s="907"/>
      <c r="J485" s="160"/>
      <c r="K485" s="905"/>
      <c r="L485" s="906"/>
      <c r="M485" s="160"/>
      <c r="N485" s="819"/>
      <c r="O485" s="820"/>
      <c r="P485" s="159"/>
      <c r="Q485" s="905"/>
      <c r="R485" s="906"/>
      <c r="S485" s="159"/>
      <c r="T485" s="905"/>
      <c r="U485" s="906"/>
      <c r="V485" s="103" t="str">
        <f>IF(B485="","",VLOOKUP(B485,学連登録!$C$2:$H$3000,6,FALSE))</f>
        <v/>
      </c>
      <c r="Y485" s="118" t="str">
        <f t="shared" si="650"/>
        <v/>
      </c>
      <c r="Z485" s="97" t="str">
        <f>IF(G485="","",VLOOKUP(G485,種目名!$R$5:$T$104,3,0))</f>
        <v/>
      </c>
      <c r="AA485" s="99" t="str">
        <f>IF(J485="","",VLOOKUP(J485,種目名!$R$5:$T$104,3,0))</f>
        <v/>
      </c>
      <c r="AB485" s="119" t="str">
        <f>IF(M485="","",VLOOKUP(M485,種目名!$R$5:$T$104,3,0))</f>
        <v/>
      </c>
      <c r="AC485" s="119" t="str">
        <f>IF(P485="","",VLOOKUP(AF485,種目名!$R$5:$T$104,3,0))</f>
        <v/>
      </c>
      <c r="AD485" s="120" t="str">
        <f>IF(S485="","",VLOOKUP(AI485,種目名!$R$5:$T$104,3,0))</f>
        <v/>
      </c>
      <c r="AE485" s="117">
        <f t="shared" si="651"/>
        <v>0</v>
      </c>
      <c r="AF485" s="157" t="str">
        <f t="shared" si="652"/>
        <v/>
      </c>
      <c r="AG485" s="157" t="str">
        <f t="shared" si="653"/>
        <v/>
      </c>
      <c r="AH485" s="157">
        <f t="shared" si="654"/>
        <v>0</v>
      </c>
      <c r="AI485" s="157" t="str">
        <f t="shared" si="655"/>
        <v/>
      </c>
      <c r="AJ485" s="157" t="str">
        <f t="shared" si="656"/>
        <v/>
      </c>
      <c r="AK485" s="390"/>
      <c r="AL485" s="171">
        <f t="shared" si="584"/>
        <v>0</v>
      </c>
      <c r="AM485" s="399">
        <f t="shared" si="585"/>
        <v>0</v>
      </c>
      <c r="AN485" s="399">
        <f>COUNTIF($B$12:B485,B485)</f>
        <v>0</v>
      </c>
      <c r="AO485" s="399"/>
      <c r="AP485" s="399" t="str">
        <f t="shared" si="586"/>
        <v/>
      </c>
      <c r="AQ485" s="399" t="str">
        <f t="shared" si="586"/>
        <v/>
      </c>
      <c r="AR485" s="399" t="str">
        <f t="shared" si="586"/>
        <v/>
      </c>
      <c r="AS485" s="399" t="str">
        <f t="shared" si="580"/>
        <v/>
      </c>
      <c r="AT485" s="399">
        <f t="shared" si="587"/>
        <v>0</v>
      </c>
      <c r="AU485" s="399" t="str">
        <f t="shared" si="588"/>
        <v/>
      </c>
      <c r="AV485" s="399" t="str">
        <f t="shared" si="589"/>
        <v/>
      </c>
      <c r="AW485" s="399" t="str">
        <f t="shared" si="590"/>
        <v/>
      </c>
      <c r="AX485" s="399" t="str">
        <f t="shared" si="591"/>
        <v/>
      </c>
      <c r="AY485" s="399" t="str">
        <f t="shared" si="592"/>
        <v/>
      </c>
      <c r="AZ485" s="399" t="str">
        <f t="shared" si="657"/>
        <v/>
      </c>
      <c r="BA485" s="399" t="str">
        <f t="shared" si="657"/>
        <v/>
      </c>
      <c r="BB485" s="399" t="str">
        <f t="shared" si="657"/>
        <v/>
      </c>
      <c r="BC485" s="399" t="str">
        <f t="shared" si="657"/>
        <v/>
      </c>
      <c r="BD485" s="403" t="str">
        <f t="shared" si="657"/>
        <v/>
      </c>
      <c r="BE485" s="393">
        <f t="shared" si="593"/>
        <v>0</v>
      </c>
      <c r="BG485" s="399">
        <f t="shared" si="594"/>
        <v>0</v>
      </c>
      <c r="BH485" s="399">
        <f t="shared" si="595"/>
        <v>0</v>
      </c>
      <c r="BI485" s="412">
        <f t="shared" si="596"/>
        <v>0</v>
      </c>
      <c r="BJ485" s="413">
        <f t="shared" si="581"/>
        <v>0</v>
      </c>
      <c r="BK485" s="398" t="str">
        <f t="shared" si="582"/>
        <v>0</v>
      </c>
      <c r="BL485" s="398" t="str">
        <f t="shared" si="583"/>
        <v>0</v>
      </c>
      <c r="BM485" s="412">
        <f t="shared" si="597"/>
        <v>0</v>
      </c>
      <c r="BN485" s="412" t="str">
        <f t="shared" si="598"/>
        <v>0m0</v>
      </c>
      <c r="BO485" s="399">
        <f t="shared" si="599"/>
        <v>0</v>
      </c>
      <c r="BP485" s="399">
        <f t="shared" si="600"/>
        <v>0</v>
      </c>
      <c r="BQ485" s="412">
        <f t="shared" si="601"/>
        <v>0</v>
      </c>
      <c r="BR485" s="413">
        <f t="shared" si="602"/>
        <v>0</v>
      </c>
      <c r="BS485" s="398" t="str">
        <f t="shared" si="603"/>
        <v>0</v>
      </c>
      <c r="BT485" s="398" t="str">
        <f t="shared" si="604"/>
        <v>0</v>
      </c>
      <c r="BU485" s="412">
        <f t="shared" si="605"/>
        <v>0</v>
      </c>
      <c r="BV485" s="412" t="str">
        <f t="shared" si="606"/>
        <v>0m0</v>
      </c>
      <c r="BW485" s="399">
        <f t="shared" si="607"/>
        <v>0</v>
      </c>
      <c r="BX485" s="399">
        <f t="shared" si="608"/>
        <v>0</v>
      </c>
      <c r="BY485" s="412">
        <f t="shared" si="609"/>
        <v>0</v>
      </c>
      <c r="BZ485" s="413">
        <f t="shared" si="610"/>
        <v>0</v>
      </c>
      <c r="CA485" s="398" t="str">
        <f t="shared" si="611"/>
        <v>0</v>
      </c>
      <c r="CB485" s="398" t="str">
        <f t="shared" si="612"/>
        <v>0</v>
      </c>
      <c r="CC485" s="412">
        <f t="shared" si="613"/>
        <v>0</v>
      </c>
      <c r="CD485" s="412" t="str">
        <f t="shared" si="614"/>
        <v>0m0</v>
      </c>
      <c r="CE485" s="399">
        <f t="shared" si="615"/>
        <v>0</v>
      </c>
      <c r="CF485" s="399">
        <f t="shared" si="616"/>
        <v>0</v>
      </c>
      <c r="CG485" s="412">
        <f t="shared" si="617"/>
        <v>0</v>
      </c>
      <c r="CH485" s="413">
        <f t="shared" si="618"/>
        <v>0</v>
      </c>
      <c r="CI485" s="398" t="str">
        <f t="shared" si="619"/>
        <v>0</v>
      </c>
      <c r="CJ485" s="398" t="str">
        <f t="shared" si="620"/>
        <v>0</v>
      </c>
      <c r="CK485" s="412">
        <f t="shared" si="621"/>
        <v>0</v>
      </c>
      <c r="CL485" s="412" t="str">
        <f t="shared" si="622"/>
        <v>0m0</v>
      </c>
      <c r="CM485" s="399">
        <f t="shared" si="623"/>
        <v>0</v>
      </c>
      <c r="CN485" s="399">
        <f t="shared" si="624"/>
        <v>0</v>
      </c>
      <c r="CO485" s="412">
        <f t="shared" si="625"/>
        <v>0</v>
      </c>
      <c r="CP485" s="413">
        <f t="shared" si="626"/>
        <v>0</v>
      </c>
      <c r="CQ485" s="398" t="str">
        <f t="shared" si="627"/>
        <v>0</v>
      </c>
      <c r="CR485" s="398" t="str">
        <f t="shared" si="628"/>
        <v>0</v>
      </c>
      <c r="CS485" s="412">
        <f t="shared" si="629"/>
        <v>0</v>
      </c>
      <c r="CT485" s="412" t="str">
        <f t="shared" si="630"/>
        <v>0m0</v>
      </c>
      <c r="CU485" s="412">
        <f t="shared" si="631"/>
        <v>0</v>
      </c>
      <c r="CV485" s="412">
        <f t="shared" si="632"/>
        <v>0</v>
      </c>
      <c r="CW485" s="412">
        <f t="shared" si="633"/>
        <v>0</v>
      </c>
      <c r="CX485" s="412">
        <f t="shared" si="634"/>
        <v>0</v>
      </c>
      <c r="CY485" s="412">
        <f t="shared" si="635"/>
        <v>0</v>
      </c>
      <c r="CZ485" s="412" t="str">
        <f t="shared" si="636"/>
        <v/>
      </c>
      <c r="DA485" s="412" t="str">
        <f t="shared" si="637"/>
        <v/>
      </c>
      <c r="DB485" s="412" t="str">
        <f t="shared" si="638"/>
        <v/>
      </c>
      <c r="DC485" s="412" t="str">
        <f t="shared" si="639"/>
        <v/>
      </c>
      <c r="DD485" s="412" t="str">
        <f t="shared" si="640"/>
        <v/>
      </c>
      <c r="DE485" s="412"/>
      <c r="DF485" s="411"/>
      <c r="DG485" s="412" t="str">
        <f t="shared" si="641"/>
        <v/>
      </c>
      <c r="DH485" s="412" t="str">
        <f t="shared" si="642"/>
        <v/>
      </c>
      <c r="DI485" s="412">
        <f t="shared" si="643"/>
        <v>0</v>
      </c>
      <c r="DJ485" s="412" t="str">
        <f t="shared" si="644"/>
        <v/>
      </c>
      <c r="DK485" s="412" t="str">
        <f t="shared" si="645"/>
        <v/>
      </c>
      <c r="DL485" s="412" t="str">
        <f t="shared" si="646"/>
        <v/>
      </c>
      <c r="DM485" s="412" t="str">
        <f t="shared" si="647"/>
        <v/>
      </c>
      <c r="DN485" s="412" t="str">
        <f t="shared" si="648"/>
        <v/>
      </c>
      <c r="DO485" s="412" t="str">
        <f t="shared" si="649"/>
        <v/>
      </c>
    </row>
    <row r="486" spans="1:119" s="157" customFormat="1" ht="18" hidden="1" customHeight="1">
      <c r="A486" s="161" t="str">
        <f t="shared" si="579"/>
        <v/>
      </c>
      <c r="B486" s="158"/>
      <c r="C486" s="31" t="str">
        <f>IF(B486="","",VLOOKUP(B486,学連登録!$C$2:$G$3000,2,FALSE))</f>
        <v/>
      </c>
      <c r="D486" s="32" t="str">
        <f>IF(B486="","",VLOOKUP(B486,学連登録!$C$2:$G$3000,3,FALSE))</f>
        <v/>
      </c>
      <c r="E486" s="33" t="str">
        <f>IF(B486="","",VLOOKUP(B486,学連登録!$C$2:$G$3000,4,FALSE))</f>
        <v/>
      </c>
      <c r="F486" s="383" t="str">
        <f>IF(B486="","",VLOOKUP(B486,学連登録!$C$2:$I$3000,7,FALSE))</f>
        <v/>
      </c>
      <c r="G486" s="160"/>
      <c r="H486" s="905"/>
      <c r="I486" s="907"/>
      <c r="J486" s="160"/>
      <c r="K486" s="905"/>
      <c r="L486" s="906"/>
      <c r="M486" s="160"/>
      <c r="N486" s="819"/>
      <c r="O486" s="820"/>
      <c r="P486" s="159"/>
      <c r="Q486" s="905"/>
      <c r="R486" s="906"/>
      <c r="S486" s="159"/>
      <c r="T486" s="905"/>
      <c r="U486" s="906"/>
      <c r="V486" s="103" t="str">
        <f>IF(B486="","",VLOOKUP(B486,学連登録!$C$2:$H$3000,6,FALSE))</f>
        <v/>
      </c>
      <c r="Y486" s="118" t="str">
        <f t="shared" si="650"/>
        <v/>
      </c>
      <c r="Z486" s="97" t="str">
        <f>IF(G486="","",VLOOKUP(G486,種目名!$R$5:$T$104,3,0))</f>
        <v/>
      </c>
      <c r="AA486" s="99" t="str">
        <f>IF(J486="","",VLOOKUP(J486,種目名!$R$5:$T$104,3,0))</f>
        <v/>
      </c>
      <c r="AB486" s="119" t="str">
        <f>IF(M486="","",VLOOKUP(M486,種目名!$R$5:$T$104,3,0))</f>
        <v/>
      </c>
      <c r="AC486" s="119" t="str">
        <f>IF(P486="","",VLOOKUP(AF486,種目名!$R$5:$T$104,3,0))</f>
        <v/>
      </c>
      <c r="AD486" s="120" t="str">
        <f>IF(S486="","",VLOOKUP(AI486,種目名!$R$5:$T$104,3,0))</f>
        <v/>
      </c>
      <c r="AE486" s="117">
        <f t="shared" si="651"/>
        <v>0</v>
      </c>
      <c r="AF486" s="157" t="str">
        <f t="shared" si="652"/>
        <v/>
      </c>
      <c r="AG486" s="157" t="str">
        <f t="shared" si="653"/>
        <v/>
      </c>
      <c r="AH486" s="157">
        <f t="shared" si="654"/>
        <v>0</v>
      </c>
      <c r="AI486" s="157" t="str">
        <f t="shared" si="655"/>
        <v/>
      </c>
      <c r="AJ486" s="157" t="str">
        <f t="shared" si="656"/>
        <v/>
      </c>
      <c r="AK486" s="390"/>
      <c r="AL486" s="171">
        <f t="shared" si="584"/>
        <v>0</v>
      </c>
      <c r="AM486" s="399">
        <f t="shared" si="585"/>
        <v>0</v>
      </c>
      <c r="AN486" s="399">
        <f>COUNTIF($B$12:B486,B486)</f>
        <v>0</v>
      </c>
      <c r="AO486" s="399"/>
      <c r="AP486" s="399" t="str">
        <f t="shared" si="586"/>
        <v/>
      </c>
      <c r="AQ486" s="399" t="str">
        <f t="shared" si="586"/>
        <v/>
      </c>
      <c r="AR486" s="399" t="str">
        <f t="shared" si="586"/>
        <v/>
      </c>
      <c r="AS486" s="399" t="str">
        <f t="shared" si="580"/>
        <v/>
      </c>
      <c r="AT486" s="399">
        <f t="shared" si="587"/>
        <v>0</v>
      </c>
      <c r="AU486" s="399" t="str">
        <f t="shared" si="588"/>
        <v/>
      </c>
      <c r="AV486" s="399" t="str">
        <f t="shared" si="589"/>
        <v/>
      </c>
      <c r="AW486" s="399" t="str">
        <f t="shared" si="590"/>
        <v/>
      </c>
      <c r="AX486" s="399" t="str">
        <f t="shared" si="591"/>
        <v/>
      </c>
      <c r="AY486" s="399" t="str">
        <f t="shared" si="592"/>
        <v/>
      </c>
      <c r="AZ486" s="399" t="str">
        <f t="shared" si="657"/>
        <v/>
      </c>
      <c r="BA486" s="399" t="str">
        <f t="shared" si="657"/>
        <v/>
      </c>
      <c r="BB486" s="399" t="str">
        <f t="shared" si="657"/>
        <v/>
      </c>
      <c r="BC486" s="399" t="str">
        <f t="shared" si="657"/>
        <v/>
      </c>
      <c r="BD486" s="403" t="str">
        <f t="shared" si="657"/>
        <v/>
      </c>
      <c r="BE486" s="393">
        <f t="shared" si="593"/>
        <v>0</v>
      </c>
      <c r="BG486" s="399">
        <f t="shared" si="594"/>
        <v>0</v>
      </c>
      <c r="BH486" s="399">
        <f t="shared" si="595"/>
        <v>0</v>
      </c>
      <c r="BI486" s="412">
        <f t="shared" si="596"/>
        <v>0</v>
      </c>
      <c r="BJ486" s="413">
        <f t="shared" si="581"/>
        <v>0</v>
      </c>
      <c r="BK486" s="398" t="str">
        <f t="shared" si="582"/>
        <v>0</v>
      </c>
      <c r="BL486" s="398" t="str">
        <f t="shared" si="583"/>
        <v>0</v>
      </c>
      <c r="BM486" s="412">
        <f t="shared" si="597"/>
        <v>0</v>
      </c>
      <c r="BN486" s="412" t="str">
        <f t="shared" si="598"/>
        <v>0m0</v>
      </c>
      <c r="BO486" s="399">
        <f t="shared" si="599"/>
        <v>0</v>
      </c>
      <c r="BP486" s="399">
        <f t="shared" si="600"/>
        <v>0</v>
      </c>
      <c r="BQ486" s="412">
        <f t="shared" si="601"/>
        <v>0</v>
      </c>
      <c r="BR486" s="413">
        <f t="shared" si="602"/>
        <v>0</v>
      </c>
      <c r="BS486" s="398" t="str">
        <f t="shared" si="603"/>
        <v>0</v>
      </c>
      <c r="BT486" s="398" t="str">
        <f t="shared" si="604"/>
        <v>0</v>
      </c>
      <c r="BU486" s="412">
        <f t="shared" si="605"/>
        <v>0</v>
      </c>
      <c r="BV486" s="412" t="str">
        <f t="shared" si="606"/>
        <v>0m0</v>
      </c>
      <c r="BW486" s="399">
        <f t="shared" si="607"/>
        <v>0</v>
      </c>
      <c r="BX486" s="399">
        <f t="shared" si="608"/>
        <v>0</v>
      </c>
      <c r="BY486" s="412">
        <f t="shared" si="609"/>
        <v>0</v>
      </c>
      <c r="BZ486" s="413">
        <f t="shared" si="610"/>
        <v>0</v>
      </c>
      <c r="CA486" s="398" t="str">
        <f t="shared" si="611"/>
        <v>0</v>
      </c>
      <c r="CB486" s="398" t="str">
        <f t="shared" si="612"/>
        <v>0</v>
      </c>
      <c r="CC486" s="412">
        <f t="shared" si="613"/>
        <v>0</v>
      </c>
      <c r="CD486" s="412" t="str">
        <f t="shared" si="614"/>
        <v>0m0</v>
      </c>
      <c r="CE486" s="399">
        <f t="shared" si="615"/>
        <v>0</v>
      </c>
      <c r="CF486" s="399">
        <f t="shared" si="616"/>
        <v>0</v>
      </c>
      <c r="CG486" s="412">
        <f t="shared" si="617"/>
        <v>0</v>
      </c>
      <c r="CH486" s="413">
        <f t="shared" si="618"/>
        <v>0</v>
      </c>
      <c r="CI486" s="398" t="str">
        <f t="shared" si="619"/>
        <v>0</v>
      </c>
      <c r="CJ486" s="398" t="str">
        <f t="shared" si="620"/>
        <v>0</v>
      </c>
      <c r="CK486" s="412">
        <f t="shared" si="621"/>
        <v>0</v>
      </c>
      <c r="CL486" s="412" t="str">
        <f t="shared" si="622"/>
        <v>0m0</v>
      </c>
      <c r="CM486" s="399">
        <f t="shared" si="623"/>
        <v>0</v>
      </c>
      <c r="CN486" s="399">
        <f t="shared" si="624"/>
        <v>0</v>
      </c>
      <c r="CO486" s="412">
        <f t="shared" si="625"/>
        <v>0</v>
      </c>
      <c r="CP486" s="413">
        <f t="shared" si="626"/>
        <v>0</v>
      </c>
      <c r="CQ486" s="398" t="str">
        <f t="shared" si="627"/>
        <v>0</v>
      </c>
      <c r="CR486" s="398" t="str">
        <f t="shared" si="628"/>
        <v>0</v>
      </c>
      <c r="CS486" s="412">
        <f t="shared" si="629"/>
        <v>0</v>
      </c>
      <c r="CT486" s="412" t="str">
        <f t="shared" si="630"/>
        <v>0m0</v>
      </c>
      <c r="CU486" s="412">
        <f t="shared" si="631"/>
        <v>0</v>
      </c>
      <c r="CV486" s="412">
        <f t="shared" si="632"/>
        <v>0</v>
      </c>
      <c r="CW486" s="412">
        <f t="shared" si="633"/>
        <v>0</v>
      </c>
      <c r="CX486" s="412">
        <f t="shared" si="634"/>
        <v>0</v>
      </c>
      <c r="CY486" s="412">
        <f t="shared" si="635"/>
        <v>0</v>
      </c>
      <c r="CZ486" s="412" t="str">
        <f t="shared" si="636"/>
        <v/>
      </c>
      <c r="DA486" s="412" t="str">
        <f t="shared" si="637"/>
        <v/>
      </c>
      <c r="DB486" s="412" t="str">
        <f t="shared" si="638"/>
        <v/>
      </c>
      <c r="DC486" s="412" t="str">
        <f t="shared" si="639"/>
        <v/>
      </c>
      <c r="DD486" s="412" t="str">
        <f t="shared" si="640"/>
        <v/>
      </c>
      <c r="DE486" s="412"/>
      <c r="DF486" s="411"/>
      <c r="DG486" s="412" t="str">
        <f t="shared" si="641"/>
        <v/>
      </c>
      <c r="DH486" s="412" t="str">
        <f t="shared" si="642"/>
        <v/>
      </c>
      <c r="DI486" s="412">
        <f t="shared" si="643"/>
        <v>0</v>
      </c>
      <c r="DJ486" s="412" t="str">
        <f t="shared" si="644"/>
        <v/>
      </c>
      <c r="DK486" s="412" t="str">
        <f t="shared" si="645"/>
        <v/>
      </c>
      <c r="DL486" s="412" t="str">
        <f t="shared" si="646"/>
        <v/>
      </c>
      <c r="DM486" s="412" t="str">
        <f t="shared" si="647"/>
        <v/>
      </c>
      <c r="DN486" s="412" t="str">
        <f t="shared" si="648"/>
        <v/>
      </c>
      <c r="DO486" s="412" t="str">
        <f t="shared" si="649"/>
        <v/>
      </c>
    </row>
    <row r="487" spans="1:119" s="157" customFormat="1" ht="18" hidden="1" customHeight="1">
      <c r="A487" s="161" t="str">
        <f t="shared" si="579"/>
        <v/>
      </c>
      <c r="B487" s="158"/>
      <c r="C487" s="31" t="str">
        <f>IF(B487="","",VLOOKUP(B487,学連登録!$C$2:$G$3000,2,FALSE))</f>
        <v/>
      </c>
      <c r="D487" s="32" t="str">
        <f>IF(B487="","",VLOOKUP(B487,学連登録!$C$2:$G$3000,3,FALSE))</f>
        <v/>
      </c>
      <c r="E487" s="33" t="str">
        <f>IF(B487="","",VLOOKUP(B487,学連登録!$C$2:$G$3000,4,FALSE))</f>
        <v/>
      </c>
      <c r="F487" s="383" t="str">
        <f>IF(B487="","",VLOOKUP(B487,学連登録!$C$2:$I$3000,7,FALSE))</f>
        <v/>
      </c>
      <c r="G487" s="160"/>
      <c r="H487" s="905"/>
      <c r="I487" s="907"/>
      <c r="J487" s="160"/>
      <c r="K487" s="905"/>
      <c r="L487" s="906"/>
      <c r="M487" s="160"/>
      <c r="N487" s="819"/>
      <c r="O487" s="820"/>
      <c r="P487" s="159"/>
      <c r="Q487" s="905"/>
      <c r="R487" s="906"/>
      <c r="S487" s="159"/>
      <c r="T487" s="905"/>
      <c r="U487" s="906"/>
      <c r="V487" s="103" t="str">
        <f>IF(B487="","",VLOOKUP(B487,学連登録!$C$2:$H$3000,6,FALSE))</f>
        <v/>
      </c>
      <c r="Y487" s="118" t="str">
        <f t="shared" si="650"/>
        <v/>
      </c>
      <c r="Z487" s="97" t="str">
        <f>IF(G487="","",VLOOKUP(G487,種目名!$R$5:$T$104,3,0))</f>
        <v/>
      </c>
      <c r="AA487" s="99" t="str">
        <f>IF(J487="","",VLOOKUP(J487,種目名!$R$5:$T$104,3,0))</f>
        <v/>
      </c>
      <c r="AB487" s="119" t="str">
        <f>IF(M487="","",VLOOKUP(M487,種目名!$R$5:$T$104,3,0))</f>
        <v/>
      </c>
      <c r="AC487" s="119" t="str">
        <f>IF(P487="","",VLOOKUP(AF487,種目名!$R$5:$T$104,3,0))</f>
        <v/>
      </c>
      <c r="AD487" s="120" t="str">
        <f>IF(S487="","",VLOOKUP(AI487,種目名!$R$5:$T$104,3,0))</f>
        <v/>
      </c>
      <c r="AE487" s="117">
        <f t="shared" si="651"/>
        <v>0</v>
      </c>
      <c r="AF487" s="157" t="str">
        <f t="shared" si="652"/>
        <v/>
      </c>
      <c r="AG487" s="157" t="str">
        <f t="shared" si="653"/>
        <v/>
      </c>
      <c r="AH487" s="157">
        <f t="shared" si="654"/>
        <v>0</v>
      </c>
      <c r="AI487" s="157" t="str">
        <f t="shared" si="655"/>
        <v/>
      </c>
      <c r="AJ487" s="157" t="str">
        <f t="shared" si="656"/>
        <v/>
      </c>
      <c r="AK487" s="390"/>
      <c r="AL487" s="171">
        <f t="shared" si="584"/>
        <v>0</v>
      </c>
      <c r="AM487" s="399">
        <f t="shared" si="585"/>
        <v>0</v>
      </c>
      <c r="AN487" s="399">
        <f>COUNTIF($B$12:B487,B487)</f>
        <v>0</v>
      </c>
      <c r="AO487" s="399"/>
      <c r="AP487" s="399" t="str">
        <f t="shared" si="586"/>
        <v/>
      </c>
      <c r="AQ487" s="399" t="str">
        <f t="shared" si="586"/>
        <v/>
      </c>
      <c r="AR487" s="399" t="str">
        <f t="shared" si="586"/>
        <v/>
      </c>
      <c r="AS487" s="399" t="str">
        <f t="shared" si="580"/>
        <v/>
      </c>
      <c r="AT487" s="399">
        <f t="shared" si="587"/>
        <v>0</v>
      </c>
      <c r="AU487" s="399" t="str">
        <f t="shared" si="588"/>
        <v/>
      </c>
      <c r="AV487" s="399" t="str">
        <f t="shared" si="589"/>
        <v/>
      </c>
      <c r="AW487" s="399" t="str">
        <f t="shared" si="590"/>
        <v/>
      </c>
      <c r="AX487" s="399" t="str">
        <f t="shared" si="591"/>
        <v/>
      </c>
      <c r="AY487" s="399" t="str">
        <f t="shared" si="592"/>
        <v/>
      </c>
      <c r="AZ487" s="399" t="str">
        <f t="shared" si="657"/>
        <v/>
      </c>
      <c r="BA487" s="399" t="str">
        <f t="shared" si="657"/>
        <v/>
      </c>
      <c r="BB487" s="399" t="str">
        <f t="shared" si="657"/>
        <v/>
      </c>
      <c r="BC487" s="399" t="str">
        <f t="shared" si="657"/>
        <v/>
      </c>
      <c r="BD487" s="403" t="str">
        <f t="shared" si="657"/>
        <v/>
      </c>
      <c r="BE487" s="393">
        <f t="shared" si="593"/>
        <v>0</v>
      </c>
      <c r="BG487" s="399">
        <f t="shared" si="594"/>
        <v>0</v>
      </c>
      <c r="BH487" s="399">
        <f t="shared" si="595"/>
        <v>0</v>
      </c>
      <c r="BI487" s="412">
        <f t="shared" si="596"/>
        <v>0</v>
      </c>
      <c r="BJ487" s="413">
        <f t="shared" si="581"/>
        <v>0</v>
      </c>
      <c r="BK487" s="398" t="str">
        <f t="shared" si="582"/>
        <v>0</v>
      </c>
      <c r="BL487" s="398" t="str">
        <f t="shared" si="583"/>
        <v>0</v>
      </c>
      <c r="BM487" s="412">
        <f t="shared" si="597"/>
        <v>0</v>
      </c>
      <c r="BN487" s="412" t="str">
        <f t="shared" si="598"/>
        <v>0m0</v>
      </c>
      <c r="BO487" s="399">
        <f t="shared" si="599"/>
        <v>0</v>
      </c>
      <c r="BP487" s="399">
        <f t="shared" si="600"/>
        <v>0</v>
      </c>
      <c r="BQ487" s="412">
        <f t="shared" si="601"/>
        <v>0</v>
      </c>
      <c r="BR487" s="413">
        <f t="shared" si="602"/>
        <v>0</v>
      </c>
      <c r="BS487" s="398" t="str">
        <f t="shared" si="603"/>
        <v>0</v>
      </c>
      <c r="BT487" s="398" t="str">
        <f t="shared" si="604"/>
        <v>0</v>
      </c>
      <c r="BU487" s="412">
        <f t="shared" si="605"/>
        <v>0</v>
      </c>
      <c r="BV487" s="412" t="str">
        <f t="shared" si="606"/>
        <v>0m0</v>
      </c>
      <c r="BW487" s="399">
        <f t="shared" si="607"/>
        <v>0</v>
      </c>
      <c r="BX487" s="399">
        <f t="shared" si="608"/>
        <v>0</v>
      </c>
      <c r="BY487" s="412">
        <f t="shared" si="609"/>
        <v>0</v>
      </c>
      <c r="BZ487" s="413">
        <f t="shared" si="610"/>
        <v>0</v>
      </c>
      <c r="CA487" s="398" t="str">
        <f t="shared" si="611"/>
        <v>0</v>
      </c>
      <c r="CB487" s="398" t="str">
        <f t="shared" si="612"/>
        <v>0</v>
      </c>
      <c r="CC487" s="412">
        <f t="shared" si="613"/>
        <v>0</v>
      </c>
      <c r="CD487" s="412" t="str">
        <f t="shared" si="614"/>
        <v>0m0</v>
      </c>
      <c r="CE487" s="399">
        <f t="shared" si="615"/>
        <v>0</v>
      </c>
      <c r="CF487" s="399">
        <f t="shared" si="616"/>
        <v>0</v>
      </c>
      <c r="CG487" s="412">
        <f t="shared" si="617"/>
        <v>0</v>
      </c>
      <c r="CH487" s="413">
        <f t="shared" si="618"/>
        <v>0</v>
      </c>
      <c r="CI487" s="398" t="str">
        <f t="shared" si="619"/>
        <v>0</v>
      </c>
      <c r="CJ487" s="398" t="str">
        <f t="shared" si="620"/>
        <v>0</v>
      </c>
      <c r="CK487" s="412">
        <f t="shared" si="621"/>
        <v>0</v>
      </c>
      <c r="CL487" s="412" t="str">
        <f t="shared" si="622"/>
        <v>0m0</v>
      </c>
      <c r="CM487" s="399">
        <f t="shared" si="623"/>
        <v>0</v>
      </c>
      <c r="CN487" s="399">
        <f t="shared" si="624"/>
        <v>0</v>
      </c>
      <c r="CO487" s="412">
        <f t="shared" si="625"/>
        <v>0</v>
      </c>
      <c r="CP487" s="413">
        <f t="shared" si="626"/>
        <v>0</v>
      </c>
      <c r="CQ487" s="398" t="str">
        <f t="shared" si="627"/>
        <v>0</v>
      </c>
      <c r="CR487" s="398" t="str">
        <f t="shared" si="628"/>
        <v>0</v>
      </c>
      <c r="CS487" s="412">
        <f t="shared" si="629"/>
        <v>0</v>
      </c>
      <c r="CT487" s="412" t="str">
        <f t="shared" si="630"/>
        <v>0m0</v>
      </c>
      <c r="CU487" s="412">
        <f t="shared" si="631"/>
        <v>0</v>
      </c>
      <c r="CV487" s="412">
        <f t="shared" si="632"/>
        <v>0</v>
      </c>
      <c r="CW487" s="412">
        <f t="shared" si="633"/>
        <v>0</v>
      </c>
      <c r="CX487" s="412">
        <f t="shared" si="634"/>
        <v>0</v>
      </c>
      <c r="CY487" s="412">
        <f t="shared" si="635"/>
        <v>0</v>
      </c>
      <c r="CZ487" s="412" t="str">
        <f t="shared" si="636"/>
        <v/>
      </c>
      <c r="DA487" s="412" t="str">
        <f t="shared" si="637"/>
        <v/>
      </c>
      <c r="DB487" s="412" t="str">
        <f t="shared" si="638"/>
        <v/>
      </c>
      <c r="DC487" s="412" t="str">
        <f t="shared" si="639"/>
        <v/>
      </c>
      <c r="DD487" s="412" t="str">
        <f t="shared" si="640"/>
        <v/>
      </c>
      <c r="DE487" s="412"/>
      <c r="DF487" s="411"/>
      <c r="DG487" s="412" t="str">
        <f t="shared" si="641"/>
        <v/>
      </c>
      <c r="DH487" s="412" t="str">
        <f t="shared" si="642"/>
        <v/>
      </c>
      <c r="DI487" s="412">
        <f t="shared" si="643"/>
        <v>0</v>
      </c>
      <c r="DJ487" s="412" t="str">
        <f t="shared" si="644"/>
        <v/>
      </c>
      <c r="DK487" s="412" t="str">
        <f t="shared" si="645"/>
        <v/>
      </c>
      <c r="DL487" s="412" t="str">
        <f t="shared" si="646"/>
        <v/>
      </c>
      <c r="DM487" s="412" t="str">
        <f t="shared" si="647"/>
        <v/>
      </c>
      <c r="DN487" s="412" t="str">
        <f t="shared" si="648"/>
        <v/>
      </c>
      <c r="DO487" s="412" t="str">
        <f t="shared" si="649"/>
        <v/>
      </c>
    </row>
    <row r="488" spans="1:119" s="157" customFormat="1" ht="18" hidden="1" customHeight="1">
      <c r="A488" s="161" t="str">
        <f t="shared" si="579"/>
        <v/>
      </c>
      <c r="B488" s="158"/>
      <c r="C488" s="31" t="str">
        <f>IF(B488="","",VLOOKUP(B488,学連登録!$C$2:$G$3000,2,FALSE))</f>
        <v/>
      </c>
      <c r="D488" s="32" t="str">
        <f>IF(B488="","",VLOOKUP(B488,学連登録!$C$2:$G$3000,3,FALSE))</f>
        <v/>
      </c>
      <c r="E488" s="33" t="str">
        <f>IF(B488="","",VLOOKUP(B488,学連登録!$C$2:$G$3000,4,FALSE))</f>
        <v/>
      </c>
      <c r="F488" s="383" t="str">
        <f>IF(B488="","",VLOOKUP(B488,学連登録!$C$2:$I$3000,7,FALSE))</f>
        <v/>
      </c>
      <c r="G488" s="160"/>
      <c r="H488" s="905"/>
      <c r="I488" s="907"/>
      <c r="J488" s="160"/>
      <c r="K488" s="905"/>
      <c r="L488" s="906"/>
      <c r="M488" s="160"/>
      <c r="N488" s="819"/>
      <c r="O488" s="820"/>
      <c r="P488" s="159"/>
      <c r="Q488" s="905"/>
      <c r="R488" s="906"/>
      <c r="S488" s="159"/>
      <c r="T488" s="905"/>
      <c r="U488" s="906"/>
      <c r="V488" s="103" t="str">
        <f>IF(B488="","",VLOOKUP(B488,学連登録!$C$2:$H$3000,6,FALSE))</f>
        <v/>
      </c>
      <c r="Y488" s="118" t="str">
        <f t="shared" si="650"/>
        <v/>
      </c>
      <c r="Z488" s="97" t="str">
        <f>IF(G488="","",VLOOKUP(G488,種目名!$R$5:$T$104,3,0))</f>
        <v/>
      </c>
      <c r="AA488" s="99" t="str">
        <f>IF(J488="","",VLOOKUP(J488,種目名!$R$5:$T$104,3,0))</f>
        <v/>
      </c>
      <c r="AB488" s="119" t="str">
        <f>IF(M488="","",VLOOKUP(M488,種目名!$R$5:$T$104,3,0))</f>
        <v/>
      </c>
      <c r="AC488" s="119" t="str">
        <f>IF(P488="","",VLOOKUP(AF488,種目名!$R$5:$T$104,3,0))</f>
        <v/>
      </c>
      <c r="AD488" s="120" t="str">
        <f>IF(S488="","",VLOOKUP(AI488,種目名!$R$5:$T$104,3,0))</f>
        <v/>
      </c>
      <c r="AE488" s="117">
        <f t="shared" si="651"/>
        <v>0</v>
      </c>
      <c r="AF488" s="157" t="str">
        <f t="shared" si="652"/>
        <v/>
      </c>
      <c r="AG488" s="157" t="str">
        <f t="shared" si="653"/>
        <v/>
      </c>
      <c r="AH488" s="157">
        <f t="shared" si="654"/>
        <v>0</v>
      </c>
      <c r="AI488" s="157" t="str">
        <f t="shared" si="655"/>
        <v/>
      </c>
      <c r="AJ488" s="157" t="str">
        <f t="shared" si="656"/>
        <v/>
      </c>
      <c r="AK488" s="390"/>
      <c r="AL488" s="171">
        <f t="shared" si="584"/>
        <v>0</v>
      </c>
      <c r="AM488" s="399">
        <f t="shared" si="585"/>
        <v>0</v>
      </c>
      <c r="AN488" s="399">
        <f>COUNTIF($B$12:B488,B488)</f>
        <v>0</v>
      </c>
      <c r="AO488" s="399"/>
      <c r="AP488" s="399" t="str">
        <f t="shared" si="586"/>
        <v/>
      </c>
      <c r="AQ488" s="399" t="str">
        <f t="shared" si="586"/>
        <v/>
      </c>
      <c r="AR488" s="399" t="str">
        <f t="shared" si="586"/>
        <v/>
      </c>
      <c r="AS488" s="399" t="str">
        <f t="shared" si="580"/>
        <v/>
      </c>
      <c r="AT488" s="399">
        <f t="shared" si="587"/>
        <v>0</v>
      </c>
      <c r="AU488" s="399" t="str">
        <f t="shared" si="588"/>
        <v/>
      </c>
      <c r="AV488" s="399" t="str">
        <f t="shared" si="589"/>
        <v/>
      </c>
      <c r="AW488" s="399" t="str">
        <f t="shared" si="590"/>
        <v/>
      </c>
      <c r="AX488" s="399" t="str">
        <f t="shared" si="591"/>
        <v/>
      </c>
      <c r="AY488" s="399" t="str">
        <f t="shared" si="592"/>
        <v/>
      </c>
      <c r="AZ488" s="399" t="str">
        <f t="shared" si="657"/>
        <v/>
      </c>
      <c r="BA488" s="399" t="str">
        <f t="shared" si="657"/>
        <v/>
      </c>
      <c r="BB488" s="399" t="str">
        <f t="shared" si="657"/>
        <v/>
      </c>
      <c r="BC488" s="399" t="str">
        <f t="shared" si="657"/>
        <v/>
      </c>
      <c r="BD488" s="403" t="str">
        <f t="shared" si="657"/>
        <v/>
      </c>
      <c r="BE488" s="393">
        <f t="shared" si="593"/>
        <v>0</v>
      </c>
      <c r="BG488" s="399">
        <f t="shared" si="594"/>
        <v>0</v>
      </c>
      <c r="BH488" s="399">
        <f t="shared" si="595"/>
        <v>0</v>
      </c>
      <c r="BI488" s="412">
        <f t="shared" si="596"/>
        <v>0</v>
      </c>
      <c r="BJ488" s="413">
        <f t="shared" si="581"/>
        <v>0</v>
      </c>
      <c r="BK488" s="398" t="str">
        <f t="shared" si="582"/>
        <v>0</v>
      </c>
      <c r="BL488" s="398" t="str">
        <f t="shared" si="583"/>
        <v>0</v>
      </c>
      <c r="BM488" s="412">
        <f t="shared" si="597"/>
        <v>0</v>
      </c>
      <c r="BN488" s="412" t="str">
        <f t="shared" si="598"/>
        <v>0m0</v>
      </c>
      <c r="BO488" s="399">
        <f t="shared" si="599"/>
        <v>0</v>
      </c>
      <c r="BP488" s="399">
        <f t="shared" si="600"/>
        <v>0</v>
      </c>
      <c r="BQ488" s="412">
        <f t="shared" si="601"/>
        <v>0</v>
      </c>
      <c r="BR488" s="413">
        <f t="shared" si="602"/>
        <v>0</v>
      </c>
      <c r="BS488" s="398" t="str">
        <f t="shared" si="603"/>
        <v>0</v>
      </c>
      <c r="BT488" s="398" t="str">
        <f t="shared" si="604"/>
        <v>0</v>
      </c>
      <c r="BU488" s="412">
        <f t="shared" si="605"/>
        <v>0</v>
      </c>
      <c r="BV488" s="412" t="str">
        <f t="shared" si="606"/>
        <v>0m0</v>
      </c>
      <c r="BW488" s="399">
        <f t="shared" si="607"/>
        <v>0</v>
      </c>
      <c r="BX488" s="399">
        <f t="shared" si="608"/>
        <v>0</v>
      </c>
      <c r="BY488" s="412">
        <f t="shared" si="609"/>
        <v>0</v>
      </c>
      <c r="BZ488" s="413">
        <f t="shared" si="610"/>
        <v>0</v>
      </c>
      <c r="CA488" s="398" t="str">
        <f t="shared" si="611"/>
        <v>0</v>
      </c>
      <c r="CB488" s="398" t="str">
        <f t="shared" si="612"/>
        <v>0</v>
      </c>
      <c r="CC488" s="412">
        <f t="shared" si="613"/>
        <v>0</v>
      </c>
      <c r="CD488" s="412" t="str">
        <f t="shared" si="614"/>
        <v>0m0</v>
      </c>
      <c r="CE488" s="399">
        <f t="shared" si="615"/>
        <v>0</v>
      </c>
      <c r="CF488" s="399">
        <f t="shared" si="616"/>
        <v>0</v>
      </c>
      <c r="CG488" s="412">
        <f t="shared" si="617"/>
        <v>0</v>
      </c>
      <c r="CH488" s="413">
        <f t="shared" si="618"/>
        <v>0</v>
      </c>
      <c r="CI488" s="398" t="str">
        <f t="shared" si="619"/>
        <v>0</v>
      </c>
      <c r="CJ488" s="398" t="str">
        <f t="shared" si="620"/>
        <v>0</v>
      </c>
      <c r="CK488" s="412">
        <f t="shared" si="621"/>
        <v>0</v>
      </c>
      <c r="CL488" s="412" t="str">
        <f t="shared" si="622"/>
        <v>0m0</v>
      </c>
      <c r="CM488" s="399">
        <f t="shared" si="623"/>
        <v>0</v>
      </c>
      <c r="CN488" s="399">
        <f t="shared" si="624"/>
        <v>0</v>
      </c>
      <c r="CO488" s="412">
        <f t="shared" si="625"/>
        <v>0</v>
      </c>
      <c r="CP488" s="413">
        <f t="shared" si="626"/>
        <v>0</v>
      </c>
      <c r="CQ488" s="398" t="str">
        <f t="shared" si="627"/>
        <v>0</v>
      </c>
      <c r="CR488" s="398" t="str">
        <f t="shared" si="628"/>
        <v>0</v>
      </c>
      <c r="CS488" s="412">
        <f t="shared" si="629"/>
        <v>0</v>
      </c>
      <c r="CT488" s="412" t="str">
        <f t="shared" si="630"/>
        <v>0m0</v>
      </c>
      <c r="CU488" s="412">
        <f t="shared" si="631"/>
        <v>0</v>
      </c>
      <c r="CV488" s="412">
        <f t="shared" si="632"/>
        <v>0</v>
      </c>
      <c r="CW488" s="412">
        <f t="shared" si="633"/>
        <v>0</v>
      </c>
      <c r="CX488" s="412">
        <f t="shared" si="634"/>
        <v>0</v>
      </c>
      <c r="CY488" s="412">
        <f t="shared" si="635"/>
        <v>0</v>
      </c>
      <c r="CZ488" s="412" t="str">
        <f t="shared" si="636"/>
        <v/>
      </c>
      <c r="DA488" s="412" t="str">
        <f t="shared" si="637"/>
        <v/>
      </c>
      <c r="DB488" s="412" t="str">
        <f t="shared" si="638"/>
        <v/>
      </c>
      <c r="DC488" s="412" t="str">
        <f t="shared" si="639"/>
        <v/>
      </c>
      <c r="DD488" s="412" t="str">
        <f t="shared" si="640"/>
        <v/>
      </c>
      <c r="DE488" s="412"/>
      <c r="DF488" s="411"/>
      <c r="DG488" s="412" t="str">
        <f t="shared" si="641"/>
        <v/>
      </c>
      <c r="DH488" s="412" t="str">
        <f t="shared" si="642"/>
        <v/>
      </c>
      <c r="DI488" s="412">
        <f t="shared" si="643"/>
        <v>0</v>
      </c>
      <c r="DJ488" s="412" t="str">
        <f t="shared" si="644"/>
        <v/>
      </c>
      <c r="DK488" s="412" t="str">
        <f t="shared" si="645"/>
        <v/>
      </c>
      <c r="DL488" s="412" t="str">
        <f t="shared" si="646"/>
        <v/>
      </c>
      <c r="DM488" s="412" t="str">
        <f t="shared" si="647"/>
        <v/>
      </c>
      <c r="DN488" s="412" t="str">
        <f t="shared" si="648"/>
        <v/>
      </c>
      <c r="DO488" s="412" t="str">
        <f t="shared" si="649"/>
        <v/>
      </c>
    </row>
    <row r="489" spans="1:119" s="157" customFormat="1" ht="18" hidden="1" customHeight="1">
      <c r="A489" s="161" t="str">
        <f t="shared" si="579"/>
        <v/>
      </c>
      <c r="B489" s="158"/>
      <c r="C489" s="31" t="str">
        <f>IF(B489="","",VLOOKUP(B489,学連登録!$C$2:$G$3000,2,FALSE))</f>
        <v/>
      </c>
      <c r="D489" s="32" t="str">
        <f>IF(B489="","",VLOOKUP(B489,学連登録!$C$2:$G$3000,3,FALSE))</f>
        <v/>
      </c>
      <c r="E489" s="33" t="str">
        <f>IF(B489="","",VLOOKUP(B489,学連登録!$C$2:$G$3000,4,FALSE))</f>
        <v/>
      </c>
      <c r="F489" s="383" t="str">
        <f>IF(B489="","",VLOOKUP(B489,学連登録!$C$2:$I$3000,7,FALSE))</f>
        <v/>
      </c>
      <c r="G489" s="160"/>
      <c r="H489" s="905"/>
      <c r="I489" s="907"/>
      <c r="J489" s="160"/>
      <c r="K489" s="905"/>
      <c r="L489" s="906"/>
      <c r="M489" s="160"/>
      <c r="N489" s="819"/>
      <c r="O489" s="820"/>
      <c r="P489" s="159"/>
      <c r="Q489" s="905"/>
      <c r="R489" s="906"/>
      <c r="S489" s="159"/>
      <c r="T489" s="905"/>
      <c r="U489" s="906"/>
      <c r="V489" s="103" t="str">
        <f>IF(B489="","",VLOOKUP(B489,学連登録!$C$2:$H$3000,6,FALSE))</f>
        <v/>
      </c>
      <c r="Y489" s="118" t="str">
        <f t="shared" si="650"/>
        <v/>
      </c>
      <c r="Z489" s="97" t="str">
        <f>IF(G489="","",VLOOKUP(G489,種目名!$R$5:$T$104,3,0))</f>
        <v/>
      </c>
      <c r="AA489" s="99" t="str">
        <f>IF(J489="","",VLOOKUP(J489,種目名!$R$5:$T$104,3,0))</f>
        <v/>
      </c>
      <c r="AB489" s="119" t="str">
        <f>IF(M489="","",VLOOKUP(M489,種目名!$R$5:$T$104,3,0))</f>
        <v/>
      </c>
      <c r="AC489" s="119" t="str">
        <f>IF(P489="","",VLOOKUP(AF489,種目名!$R$5:$T$104,3,0))</f>
        <v/>
      </c>
      <c r="AD489" s="120" t="str">
        <f>IF(S489="","",VLOOKUP(AI489,種目名!$R$5:$T$104,3,0))</f>
        <v/>
      </c>
      <c r="AE489" s="117">
        <f t="shared" si="651"/>
        <v>0</v>
      </c>
      <c r="AF489" s="157" t="str">
        <f t="shared" si="652"/>
        <v/>
      </c>
      <c r="AG489" s="157" t="str">
        <f t="shared" si="653"/>
        <v/>
      </c>
      <c r="AH489" s="157">
        <f t="shared" si="654"/>
        <v>0</v>
      </c>
      <c r="AI489" s="157" t="str">
        <f t="shared" si="655"/>
        <v/>
      </c>
      <c r="AJ489" s="157" t="str">
        <f t="shared" si="656"/>
        <v/>
      </c>
      <c r="AK489" s="390"/>
      <c r="AL489" s="171">
        <f t="shared" si="584"/>
        <v>0</v>
      </c>
      <c r="AM489" s="399">
        <f t="shared" si="585"/>
        <v>0</v>
      </c>
      <c r="AN489" s="399">
        <f>COUNTIF($B$12:B489,B489)</f>
        <v>0</v>
      </c>
      <c r="AO489" s="399"/>
      <c r="AP489" s="399" t="str">
        <f t="shared" si="586"/>
        <v/>
      </c>
      <c r="AQ489" s="399" t="str">
        <f t="shared" si="586"/>
        <v/>
      </c>
      <c r="AR489" s="399" t="str">
        <f t="shared" si="586"/>
        <v/>
      </c>
      <c r="AS489" s="399" t="str">
        <f t="shared" si="580"/>
        <v/>
      </c>
      <c r="AT489" s="399">
        <f t="shared" si="587"/>
        <v>0</v>
      </c>
      <c r="AU489" s="399" t="str">
        <f t="shared" si="588"/>
        <v/>
      </c>
      <c r="AV489" s="399" t="str">
        <f t="shared" si="589"/>
        <v/>
      </c>
      <c r="AW489" s="399" t="str">
        <f t="shared" si="590"/>
        <v/>
      </c>
      <c r="AX489" s="399" t="str">
        <f t="shared" si="591"/>
        <v/>
      </c>
      <c r="AY489" s="399" t="str">
        <f t="shared" si="592"/>
        <v/>
      </c>
      <c r="AZ489" s="399" t="str">
        <f t="shared" si="657"/>
        <v/>
      </c>
      <c r="BA489" s="399" t="str">
        <f t="shared" si="657"/>
        <v/>
      </c>
      <c r="BB489" s="399" t="str">
        <f t="shared" si="657"/>
        <v/>
      </c>
      <c r="BC489" s="399" t="str">
        <f t="shared" si="657"/>
        <v/>
      </c>
      <c r="BD489" s="403" t="str">
        <f t="shared" si="657"/>
        <v/>
      </c>
      <c r="BE489" s="393">
        <f t="shared" si="593"/>
        <v>0</v>
      </c>
      <c r="BG489" s="399">
        <f t="shared" si="594"/>
        <v>0</v>
      </c>
      <c r="BH489" s="399">
        <f t="shared" si="595"/>
        <v>0</v>
      </c>
      <c r="BI489" s="412">
        <f t="shared" si="596"/>
        <v>0</v>
      </c>
      <c r="BJ489" s="413">
        <f t="shared" si="581"/>
        <v>0</v>
      </c>
      <c r="BK489" s="398" t="str">
        <f t="shared" si="582"/>
        <v>0</v>
      </c>
      <c r="BL489" s="398" t="str">
        <f t="shared" si="583"/>
        <v>0</v>
      </c>
      <c r="BM489" s="412">
        <f t="shared" si="597"/>
        <v>0</v>
      </c>
      <c r="BN489" s="412" t="str">
        <f t="shared" si="598"/>
        <v>0m0</v>
      </c>
      <c r="BO489" s="399">
        <f t="shared" si="599"/>
        <v>0</v>
      </c>
      <c r="BP489" s="399">
        <f t="shared" si="600"/>
        <v>0</v>
      </c>
      <c r="BQ489" s="412">
        <f t="shared" si="601"/>
        <v>0</v>
      </c>
      <c r="BR489" s="413">
        <f t="shared" si="602"/>
        <v>0</v>
      </c>
      <c r="BS489" s="398" t="str">
        <f t="shared" si="603"/>
        <v>0</v>
      </c>
      <c r="BT489" s="398" t="str">
        <f t="shared" si="604"/>
        <v>0</v>
      </c>
      <c r="BU489" s="412">
        <f t="shared" si="605"/>
        <v>0</v>
      </c>
      <c r="BV489" s="412" t="str">
        <f t="shared" si="606"/>
        <v>0m0</v>
      </c>
      <c r="BW489" s="399">
        <f t="shared" si="607"/>
        <v>0</v>
      </c>
      <c r="BX489" s="399">
        <f t="shared" si="608"/>
        <v>0</v>
      </c>
      <c r="BY489" s="412">
        <f t="shared" si="609"/>
        <v>0</v>
      </c>
      <c r="BZ489" s="413">
        <f t="shared" si="610"/>
        <v>0</v>
      </c>
      <c r="CA489" s="398" t="str">
        <f t="shared" si="611"/>
        <v>0</v>
      </c>
      <c r="CB489" s="398" t="str">
        <f t="shared" si="612"/>
        <v>0</v>
      </c>
      <c r="CC489" s="412">
        <f t="shared" si="613"/>
        <v>0</v>
      </c>
      <c r="CD489" s="412" t="str">
        <f t="shared" si="614"/>
        <v>0m0</v>
      </c>
      <c r="CE489" s="399">
        <f t="shared" si="615"/>
        <v>0</v>
      </c>
      <c r="CF489" s="399">
        <f t="shared" si="616"/>
        <v>0</v>
      </c>
      <c r="CG489" s="412">
        <f t="shared" si="617"/>
        <v>0</v>
      </c>
      <c r="CH489" s="413">
        <f t="shared" si="618"/>
        <v>0</v>
      </c>
      <c r="CI489" s="398" t="str">
        <f t="shared" si="619"/>
        <v>0</v>
      </c>
      <c r="CJ489" s="398" t="str">
        <f t="shared" si="620"/>
        <v>0</v>
      </c>
      <c r="CK489" s="412">
        <f t="shared" si="621"/>
        <v>0</v>
      </c>
      <c r="CL489" s="412" t="str">
        <f t="shared" si="622"/>
        <v>0m0</v>
      </c>
      <c r="CM489" s="399">
        <f t="shared" si="623"/>
        <v>0</v>
      </c>
      <c r="CN489" s="399">
        <f t="shared" si="624"/>
        <v>0</v>
      </c>
      <c r="CO489" s="412">
        <f t="shared" si="625"/>
        <v>0</v>
      </c>
      <c r="CP489" s="413">
        <f t="shared" si="626"/>
        <v>0</v>
      </c>
      <c r="CQ489" s="398" t="str">
        <f t="shared" si="627"/>
        <v>0</v>
      </c>
      <c r="CR489" s="398" t="str">
        <f t="shared" si="628"/>
        <v>0</v>
      </c>
      <c r="CS489" s="412">
        <f t="shared" si="629"/>
        <v>0</v>
      </c>
      <c r="CT489" s="412" t="str">
        <f t="shared" si="630"/>
        <v>0m0</v>
      </c>
      <c r="CU489" s="412">
        <f t="shared" si="631"/>
        <v>0</v>
      </c>
      <c r="CV489" s="412">
        <f t="shared" si="632"/>
        <v>0</v>
      </c>
      <c r="CW489" s="412">
        <f t="shared" si="633"/>
        <v>0</v>
      </c>
      <c r="CX489" s="412">
        <f t="shared" si="634"/>
        <v>0</v>
      </c>
      <c r="CY489" s="412">
        <f t="shared" si="635"/>
        <v>0</v>
      </c>
      <c r="CZ489" s="412" t="str">
        <f t="shared" si="636"/>
        <v/>
      </c>
      <c r="DA489" s="412" t="str">
        <f t="shared" si="637"/>
        <v/>
      </c>
      <c r="DB489" s="412" t="str">
        <f t="shared" si="638"/>
        <v/>
      </c>
      <c r="DC489" s="412" t="str">
        <f t="shared" si="639"/>
        <v/>
      </c>
      <c r="DD489" s="412" t="str">
        <f t="shared" si="640"/>
        <v/>
      </c>
      <c r="DE489" s="412"/>
      <c r="DF489" s="411"/>
      <c r="DG489" s="412" t="str">
        <f t="shared" si="641"/>
        <v/>
      </c>
      <c r="DH489" s="412" t="str">
        <f t="shared" si="642"/>
        <v/>
      </c>
      <c r="DI489" s="412">
        <f t="shared" si="643"/>
        <v>0</v>
      </c>
      <c r="DJ489" s="412" t="str">
        <f t="shared" si="644"/>
        <v/>
      </c>
      <c r="DK489" s="412" t="str">
        <f t="shared" si="645"/>
        <v/>
      </c>
      <c r="DL489" s="412" t="str">
        <f t="shared" si="646"/>
        <v/>
      </c>
      <c r="DM489" s="412" t="str">
        <f t="shared" si="647"/>
        <v/>
      </c>
      <c r="DN489" s="412" t="str">
        <f t="shared" si="648"/>
        <v/>
      </c>
      <c r="DO489" s="412" t="str">
        <f t="shared" si="649"/>
        <v/>
      </c>
    </row>
    <row r="490" spans="1:119" s="157" customFormat="1" ht="18" hidden="1" customHeight="1">
      <c r="A490" s="161" t="str">
        <f t="shared" si="579"/>
        <v/>
      </c>
      <c r="B490" s="158"/>
      <c r="C490" s="31" t="str">
        <f>IF(B490="","",VLOOKUP(B490,学連登録!$C$2:$G$3000,2,FALSE))</f>
        <v/>
      </c>
      <c r="D490" s="32" t="str">
        <f>IF(B490="","",VLOOKUP(B490,学連登録!$C$2:$G$3000,3,FALSE))</f>
        <v/>
      </c>
      <c r="E490" s="33" t="str">
        <f>IF(B490="","",VLOOKUP(B490,学連登録!$C$2:$G$3000,4,FALSE))</f>
        <v/>
      </c>
      <c r="F490" s="383" t="str">
        <f>IF(B490="","",VLOOKUP(B490,学連登録!$C$2:$I$3000,7,FALSE))</f>
        <v/>
      </c>
      <c r="G490" s="160"/>
      <c r="H490" s="905"/>
      <c r="I490" s="907"/>
      <c r="J490" s="160"/>
      <c r="K490" s="905"/>
      <c r="L490" s="906"/>
      <c r="M490" s="160"/>
      <c r="N490" s="819"/>
      <c r="O490" s="820"/>
      <c r="P490" s="159"/>
      <c r="Q490" s="905"/>
      <c r="R490" s="906"/>
      <c r="S490" s="159"/>
      <c r="T490" s="905"/>
      <c r="U490" s="906"/>
      <c r="V490" s="103" t="str">
        <f>IF(B490="","",VLOOKUP(B490,学連登録!$C$2:$H$3000,6,FALSE))</f>
        <v/>
      </c>
      <c r="Y490" s="118" t="str">
        <f t="shared" si="650"/>
        <v/>
      </c>
      <c r="Z490" s="97" t="str">
        <f>IF(G490="","",VLOOKUP(G490,種目名!$R$5:$T$104,3,0))</f>
        <v/>
      </c>
      <c r="AA490" s="99" t="str">
        <f>IF(J490="","",VLOOKUP(J490,種目名!$R$5:$T$104,3,0))</f>
        <v/>
      </c>
      <c r="AB490" s="119" t="str">
        <f>IF(M490="","",VLOOKUP(M490,種目名!$R$5:$T$104,3,0))</f>
        <v/>
      </c>
      <c r="AC490" s="119" t="str">
        <f>IF(P490="","",VLOOKUP(AF490,種目名!$R$5:$T$104,3,0))</f>
        <v/>
      </c>
      <c r="AD490" s="120" t="str">
        <f>IF(S490="","",VLOOKUP(AI490,種目名!$R$5:$T$104,3,0))</f>
        <v/>
      </c>
      <c r="AE490" s="117">
        <f t="shared" si="651"/>
        <v>0</v>
      </c>
      <c r="AF490" s="157" t="str">
        <f t="shared" si="652"/>
        <v/>
      </c>
      <c r="AG490" s="157" t="str">
        <f t="shared" si="653"/>
        <v/>
      </c>
      <c r="AH490" s="157">
        <f t="shared" si="654"/>
        <v>0</v>
      </c>
      <c r="AI490" s="157" t="str">
        <f t="shared" si="655"/>
        <v/>
      </c>
      <c r="AJ490" s="157" t="str">
        <f t="shared" si="656"/>
        <v/>
      </c>
      <c r="AK490" s="390"/>
      <c r="AL490" s="171">
        <f t="shared" si="584"/>
        <v>0</v>
      </c>
      <c r="AM490" s="399">
        <f t="shared" si="585"/>
        <v>0</v>
      </c>
      <c r="AN490" s="399">
        <f>COUNTIF($B$12:B490,B490)</f>
        <v>0</v>
      </c>
      <c r="AO490" s="399"/>
      <c r="AP490" s="399" t="str">
        <f t="shared" si="586"/>
        <v/>
      </c>
      <c r="AQ490" s="399" t="str">
        <f t="shared" si="586"/>
        <v/>
      </c>
      <c r="AR490" s="399" t="str">
        <f t="shared" si="586"/>
        <v/>
      </c>
      <c r="AS490" s="399" t="str">
        <f t="shared" si="580"/>
        <v/>
      </c>
      <c r="AT490" s="399">
        <f t="shared" si="587"/>
        <v>0</v>
      </c>
      <c r="AU490" s="399" t="str">
        <f t="shared" si="588"/>
        <v/>
      </c>
      <c r="AV490" s="399" t="str">
        <f t="shared" si="589"/>
        <v/>
      </c>
      <c r="AW490" s="399" t="str">
        <f t="shared" si="590"/>
        <v/>
      </c>
      <c r="AX490" s="399" t="str">
        <f t="shared" si="591"/>
        <v/>
      </c>
      <c r="AY490" s="399" t="str">
        <f t="shared" si="592"/>
        <v/>
      </c>
      <c r="AZ490" s="399" t="str">
        <f t="shared" si="657"/>
        <v/>
      </c>
      <c r="BA490" s="399" t="str">
        <f t="shared" si="657"/>
        <v/>
      </c>
      <c r="BB490" s="399" t="str">
        <f t="shared" si="657"/>
        <v/>
      </c>
      <c r="BC490" s="399" t="str">
        <f t="shared" si="657"/>
        <v/>
      </c>
      <c r="BD490" s="403" t="str">
        <f t="shared" si="657"/>
        <v/>
      </c>
      <c r="BE490" s="393">
        <f t="shared" si="593"/>
        <v>0</v>
      </c>
      <c r="BG490" s="399">
        <f t="shared" si="594"/>
        <v>0</v>
      </c>
      <c r="BH490" s="399">
        <f t="shared" si="595"/>
        <v>0</v>
      </c>
      <c r="BI490" s="412">
        <f t="shared" si="596"/>
        <v>0</v>
      </c>
      <c r="BJ490" s="413">
        <f t="shared" si="581"/>
        <v>0</v>
      </c>
      <c r="BK490" s="398" t="str">
        <f t="shared" si="582"/>
        <v>0</v>
      </c>
      <c r="BL490" s="398" t="str">
        <f t="shared" si="583"/>
        <v>0</v>
      </c>
      <c r="BM490" s="412">
        <f t="shared" si="597"/>
        <v>0</v>
      </c>
      <c r="BN490" s="412" t="str">
        <f t="shared" si="598"/>
        <v>0m0</v>
      </c>
      <c r="BO490" s="399">
        <f t="shared" si="599"/>
        <v>0</v>
      </c>
      <c r="BP490" s="399">
        <f t="shared" si="600"/>
        <v>0</v>
      </c>
      <c r="BQ490" s="412">
        <f t="shared" si="601"/>
        <v>0</v>
      </c>
      <c r="BR490" s="413">
        <f t="shared" si="602"/>
        <v>0</v>
      </c>
      <c r="BS490" s="398" t="str">
        <f t="shared" si="603"/>
        <v>0</v>
      </c>
      <c r="BT490" s="398" t="str">
        <f t="shared" si="604"/>
        <v>0</v>
      </c>
      <c r="BU490" s="412">
        <f t="shared" si="605"/>
        <v>0</v>
      </c>
      <c r="BV490" s="412" t="str">
        <f t="shared" si="606"/>
        <v>0m0</v>
      </c>
      <c r="BW490" s="399">
        <f t="shared" si="607"/>
        <v>0</v>
      </c>
      <c r="BX490" s="399">
        <f t="shared" si="608"/>
        <v>0</v>
      </c>
      <c r="BY490" s="412">
        <f t="shared" si="609"/>
        <v>0</v>
      </c>
      <c r="BZ490" s="413">
        <f t="shared" si="610"/>
        <v>0</v>
      </c>
      <c r="CA490" s="398" t="str">
        <f t="shared" si="611"/>
        <v>0</v>
      </c>
      <c r="CB490" s="398" t="str">
        <f t="shared" si="612"/>
        <v>0</v>
      </c>
      <c r="CC490" s="412">
        <f t="shared" si="613"/>
        <v>0</v>
      </c>
      <c r="CD490" s="412" t="str">
        <f t="shared" si="614"/>
        <v>0m0</v>
      </c>
      <c r="CE490" s="399">
        <f t="shared" si="615"/>
        <v>0</v>
      </c>
      <c r="CF490" s="399">
        <f t="shared" si="616"/>
        <v>0</v>
      </c>
      <c r="CG490" s="412">
        <f t="shared" si="617"/>
        <v>0</v>
      </c>
      <c r="CH490" s="413">
        <f t="shared" si="618"/>
        <v>0</v>
      </c>
      <c r="CI490" s="398" t="str">
        <f t="shared" si="619"/>
        <v>0</v>
      </c>
      <c r="CJ490" s="398" t="str">
        <f t="shared" si="620"/>
        <v>0</v>
      </c>
      <c r="CK490" s="412">
        <f t="shared" si="621"/>
        <v>0</v>
      </c>
      <c r="CL490" s="412" t="str">
        <f t="shared" si="622"/>
        <v>0m0</v>
      </c>
      <c r="CM490" s="399">
        <f t="shared" si="623"/>
        <v>0</v>
      </c>
      <c r="CN490" s="399">
        <f t="shared" si="624"/>
        <v>0</v>
      </c>
      <c r="CO490" s="412">
        <f t="shared" si="625"/>
        <v>0</v>
      </c>
      <c r="CP490" s="413">
        <f t="shared" si="626"/>
        <v>0</v>
      </c>
      <c r="CQ490" s="398" t="str">
        <f t="shared" si="627"/>
        <v>0</v>
      </c>
      <c r="CR490" s="398" t="str">
        <f t="shared" si="628"/>
        <v>0</v>
      </c>
      <c r="CS490" s="412">
        <f t="shared" si="629"/>
        <v>0</v>
      </c>
      <c r="CT490" s="412" t="str">
        <f t="shared" si="630"/>
        <v>0m0</v>
      </c>
      <c r="CU490" s="412">
        <f t="shared" si="631"/>
        <v>0</v>
      </c>
      <c r="CV490" s="412">
        <f t="shared" si="632"/>
        <v>0</v>
      </c>
      <c r="CW490" s="412">
        <f t="shared" si="633"/>
        <v>0</v>
      </c>
      <c r="CX490" s="412">
        <f t="shared" si="634"/>
        <v>0</v>
      </c>
      <c r="CY490" s="412">
        <f t="shared" si="635"/>
        <v>0</v>
      </c>
      <c r="CZ490" s="412" t="str">
        <f t="shared" si="636"/>
        <v/>
      </c>
      <c r="DA490" s="412" t="str">
        <f t="shared" si="637"/>
        <v/>
      </c>
      <c r="DB490" s="412" t="str">
        <f t="shared" si="638"/>
        <v/>
      </c>
      <c r="DC490" s="412" t="str">
        <f t="shared" si="639"/>
        <v/>
      </c>
      <c r="DD490" s="412" t="str">
        <f t="shared" si="640"/>
        <v/>
      </c>
      <c r="DE490" s="412"/>
      <c r="DF490" s="411"/>
      <c r="DG490" s="412" t="str">
        <f t="shared" si="641"/>
        <v/>
      </c>
      <c r="DH490" s="412" t="str">
        <f t="shared" si="642"/>
        <v/>
      </c>
      <c r="DI490" s="412">
        <f t="shared" si="643"/>
        <v>0</v>
      </c>
      <c r="DJ490" s="412" t="str">
        <f t="shared" si="644"/>
        <v/>
      </c>
      <c r="DK490" s="412" t="str">
        <f t="shared" si="645"/>
        <v/>
      </c>
      <c r="DL490" s="412" t="str">
        <f t="shared" si="646"/>
        <v/>
      </c>
      <c r="DM490" s="412" t="str">
        <f t="shared" si="647"/>
        <v/>
      </c>
      <c r="DN490" s="412" t="str">
        <f t="shared" si="648"/>
        <v/>
      </c>
      <c r="DO490" s="412" t="str">
        <f t="shared" si="649"/>
        <v/>
      </c>
    </row>
    <row r="491" spans="1:119" s="157" customFormat="1" ht="18" hidden="1" customHeight="1">
      <c r="A491" s="161" t="str">
        <f t="shared" si="579"/>
        <v/>
      </c>
      <c r="B491" s="158"/>
      <c r="C491" s="31" t="str">
        <f>IF(B491="","",VLOOKUP(B491,学連登録!$C$2:$G$3000,2,FALSE))</f>
        <v/>
      </c>
      <c r="D491" s="32" t="str">
        <f>IF(B491="","",VLOOKUP(B491,学連登録!$C$2:$G$3000,3,FALSE))</f>
        <v/>
      </c>
      <c r="E491" s="33" t="str">
        <f>IF(B491="","",VLOOKUP(B491,学連登録!$C$2:$G$3000,4,FALSE))</f>
        <v/>
      </c>
      <c r="F491" s="383" t="str">
        <f>IF(B491="","",VLOOKUP(B491,学連登録!$C$2:$I$3000,7,FALSE))</f>
        <v/>
      </c>
      <c r="G491" s="160"/>
      <c r="H491" s="905"/>
      <c r="I491" s="907"/>
      <c r="J491" s="160"/>
      <c r="K491" s="905"/>
      <c r="L491" s="906"/>
      <c r="M491" s="160"/>
      <c r="N491" s="819"/>
      <c r="O491" s="820"/>
      <c r="P491" s="159"/>
      <c r="Q491" s="905"/>
      <c r="R491" s="906"/>
      <c r="S491" s="159"/>
      <c r="T491" s="905"/>
      <c r="U491" s="906"/>
      <c r="V491" s="103" t="str">
        <f>IF(B491="","",VLOOKUP(B491,学連登録!$C$2:$H$3000,6,FALSE))</f>
        <v/>
      </c>
      <c r="Y491" s="118" t="str">
        <f t="shared" si="650"/>
        <v/>
      </c>
      <c r="Z491" s="97" t="str">
        <f>IF(G491="","",VLOOKUP(G491,種目名!$R$5:$T$104,3,0))</f>
        <v/>
      </c>
      <c r="AA491" s="99" t="str">
        <f>IF(J491="","",VLOOKUP(J491,種目名!$R$5:$T$104,3,0))</f>
        <v/>
      </c>
      <c r="AB491" s="119" t="str">
        <f>IF(M491="","",VLOOKUP(M491,種目名!$R$5:$T$104,3,0))</f>
        <v/>
      </c>
      <c r="AC491" s="119" t="str">
        <f>IF(P491="","",VLOOKUP(AF491,種目名!$R$5:$T$104,3,0))</f>
        <v/>
      </c>
      <c r="AD491" s="120" t="str">
        <f>IF(S491="","",VLOOKUP(AI491,種目名!$R$5:$T$104,3,0))</f>
        <v/>
      </c>
      <c r="AE491" s="117">
        <f t="shared" si="651"/>
        <v>0</v>
      </c>
      <c r="AF491" s="157" t="str">
        <f t="shared" si="652"/>
        <v/>
      </c>
      <c r="AG491" s="157" t="str">
        <f t="shared" si="653"/>
        <v/>
      </c>
      <c r="AH491" s="157">
        <f t="shared" si="654"/>
        <v>0</v>
      </c>
      <c r="AI491" s="157" t="str">
        <f t="shared" si="655"/>
        <v/>
      </c>
      <c r="AJ491" s="157" t="str">
        <f t="shared" si="656"/>
        <v/>
      </c>
      <c r="AK491" s="390"/>
      <c r="AL491" s="171">
        <f t="shared" si="584"/>
        <v>0</v>
      </c>
      <c r="AM491" s="399">
        <f t="shared" si="585"/>
        <v>0</v>
      </c>
      <c r="AN491" s="399">
        <f>COUNTIF($B$12:B491,B491)</f>
        <v>0</v>
      </c>
      <c r="AO491" s="399"/>
      <c r="AP491" s="399" t="str">
        <f t="shared" si="586"/>
        <v/>
      </c>
      <c r="AQ491" s="399" t="str">
        <f t="shared" si="586"/>
        <v/>
      </c>
      <c r="AR491" s="399" t="str">
        <f t="shared" si="586"/>
        <v/>
      </c>
      <c r="AS491" s="399" t="str">
        <f t="shared" si="580"/>
        <v/>
      </c>
      <c r="AT491" s="399">
        <f t="shared" si="587"/>
        <v>0</v>
      </c>
      <c r="AU491" s="399" t="str">
        <f t="shared" si="588"/>
        <v/>
      </c>
      <c r="AV491" s="399" t="str">
        <f t="shared" si="589"/>
        <v/>
      </c>
      <c r="AW491" s="399" t="str">
        <f t="shared" si="590"/>
        <v/>
      </c>
      <c r="AX491" s="399" t="str">
        <f t="shared" si="591"/>
        <v/>
      </c>
      <c r="AY491" s="399" t="str">
        <f t="shared" si="592"/>
        <v/>
      </c>
      <c r="AZ491" s="399" t="str">
        <f t="shared" si="657"/>
        <v/>
      </c>
      <c r="BA491" s="399" t="str">
        <f t="shared" si="657"/>
        <v/>
      </c>
      <c r="BB491" s="399" t="str">
        <f t="shared" si="657"/>
        <v/>
      </c>
      <c r="BC491" s="399" t="str">
        <f t="shared" si="657"/>
        <v/>
      </c>
      <c r="BD491" s="403" t="str">
        <f t="shared" si="657"/>
        <v/>
      </c>
      <c r="BE491" s="393">
        <f t="shared" si="593"/>
        <v>0</v>
      </c>
      <c r="BG491" s="399">
        <f t="shared" si="594"/>
        <v>0</v>
      </c>
      <c r="BH491" s="399">
        <f t="shared" si="595"/>
        <v>0</v>
      </c>
      <c r="BI491" s="412">
        <f t="shared" si="596"/>
        <v>0</v>
      </c>
      <c r="BJ491" s="413">
        <f t="shared" si="581"/>
        <v>0</v>
      </c>
      <c r="BK491" s="398" t="str">
        <f t="shared" si="582"/>
        <v>0</v>
      </c>
      <c r="BL491" s="398" t="str">
        <f t="shared" si="583"/>
        <v>0</v>
      </c>
      <c r="BM491" s="412">
        <f t="shared" si="597"/>
        <v>0</v>
      </c>
      <c r="BN491" s="412" t="str">
        <f t="shared" si="598"/>
        <v>0m0</v>
      </c>
      <c r="BO491" s="399">
        <f t="shared" si="599"/>
        <v>0</v>
      </c>
      <c r="BP491" s="399">
        <f t="shared" si="600"/>
        <v>0</v>
      </c>
      <c r="BQ491" s="412">
        <f t="shared" si="601"/>
        <v>0</v>
      </c>
      <c r="BR491" s="413">
        <f t="shared" si="602"/>
        <v>0</v>
      </c>
      <c r="BS491" s="398" t="str">
        <f t="shared" si="603"/>
        <v>0</v>
      </c>
      <c r="BT491" s="398" t="str">
        <f t="shared" si="604"/>
        <v>0</v>
      </c>
      <c r="BU491" s="412">
        <f t="shared" si="605"/>
        <v>0</v>
      </c>
      <c r="BV491" s="412" t="str">
        <f t="shared" si="606"/>
        <v>0m0</v>
      </c>
      <c r="BW491" s="399">
        <f t="shared" si="607"/>
        <v>0</v>
      </c>
      <c r="BX491" s="399">
        <f t="shared" si="608"/>
        <v>0</v>
      </c>
      <c r="BY491" s="412">
        <f t="shared" si="609"/>
        <v>0</v>
      </c>
      <c r="BZ491" s="413">
        <f t="shared" si="610"/>
        <v>0</v>
      </c>
      <c r="CA491" s="398" t="str">
        <f t="shared" si="611"/>
        <v>0</v>
      </c>
      <c r="CB491" s="398" t="str">
        <f t="shared" si="612"/>
        <v>0</v>
      </c>
      <c r="CC491" s="412">
        <f t="shared" si="613"/>
        <v>0</v>
      </c>
      <c r="CD491" s="412" t="str">
        <f t="shared" si="614"/>
        <v>0m0</v>
      </c>
      <c r="CE491" s="399">
        <f t="shared" si="615"/>
        <v>0</v>
      </c>
      <c r="CF491" s="399">
        <f t="shared" si="616"/>
        <v>0</v>
      </c>
      <c r="CG491" s="412">
        <f t="shared" si="617"/>
        <v>0</v>
      </c>
      <c r="CH491" s="413">
        <f t="shared" si="618"/>
        <v>0</v>
      </c>
      <c r="CI491" s="398" t="str">
        <f t="shared" si="619"/>
        <v>0</v>
      </c>
      <c r="CJ491" s="398" t="str">
        <f t="shared" si="620"/>
        <v>0</v>
      </c>
      <c r="CK491" s="412">
        <f t="shared" si="621"/>
        <v>0</v>
      </c>
      <c r="CL491" s="412" t="str">
        <f t="shared" si="622"/>
        <v>0m0</v>
      </c>
      <c r="CM491" s="399">
        <f t="shared" si="623"/>
        <v>0</v>
      </c>
      <c r="CN491" s="399">
        <f t="shared" si="624"/>
        <v>0</v>
      </c>
      <c r="CO491" s="412">
        <f t="shared" si="625"/>
        <v>0</v>
      </c>
      <c r="CP491" s="413">
        <f t="shared" si="626"/>
        <v>0</v>
      </c>
      <c r="CQ491" s="398" t="str">
        <f t="shared" si="627"/>
        <v>0</v>
      </c>
      <c r="CR491" s="398" t="str">
        <f t="shared" si="628"/>
        <v>0</v>
      </c>
      <c r="CS491" s="412">
        <f t="shared" si="629"/>
        <v>0</v>
      </c>
      <c r="CT491" s="412" t="str">
        <f t="shared" si="630"/>
        <v>0m0</v>
      </c>
      <c r="CU491" s="412">
        <f t="shared" si="631"/>
        <v>0</v>
      </c>
      <c r="CV491" s="412">
        <f t="shared" si="632"/>
        <v>0</v>
      </c>
      <c r="CW491" s="412">
        <f t="shared" si="633"/>
        <v>0</v>
      </c>
      <c r="CX491" s="412">
        <f t="shared" si="634"/>
        <v>0</v>
      </c>
      <c r="CY491" s="412">
        <f t="shared" si="635"/>
        <v>0</v>
      </c>
      <c r="CZ491" s="412" t="str">
        <f t="shared" si="636"/>
        <v/>
      </c>
      <c r="DA491" s="412" t="str">
        <f t="shared" si="637"/>
        <v/>
      </c>
      <c r="DB491" s="412" t="str">
        <f t="shared" si="638"/>
        <v/>
      </c>
      <c r="DC491" s="412" t="str">
        <f t="shared" si="639"/>
        <v/>
      </c>
      <c r="DD491" s="412" t="str">
        <f t="shared" si="640"/>
        <v/>
      </c>
      <c r="DE491" s="412"/>
      <c r="DF491" s="411"/>
      <c r="DG491" s="412" t="str">
        <f t="shared" si="641"/>
        <v/>
      </c>
      <c r="DH491" s="412" t="str">
        <f t="shared" si="642"/>
        <v/>
      </c>
      <c r="DI491" s="412">
        <f t="shared" si="643"/>
        <v>0</v>
      </c>
      <c r="DJ491" s="412" t="str">
        <f t="shared" si="644"/>
        <v/>
      </c>
      <c r="DK491" s="412" t="str">
        <f t="shared" si="645"/>
        <v/>
      </c>
      <c r="DL491" s="412" t="str">
        <f t="shared" si="646"/>
        <v/>
      </c>
      <c r="DM491" s="412" t="str">
        <f t="shared" si="647"/>
        <v/>
      </c>
      <c r="DN491" s="412" t="str">
        <f t="shared" si="648"/>
        <v/>
      </c>
      <c r="DO491" s="412" t="str">
        <f t="shared" si="649"/>
        <v/>
      </c>
    </row>
    <row r="492" spans="1:119" s="157" customFormat="1" ht="18" hidden="1" customHeight="1">
      <c r="A492" s="161" t="str">
        <f t="shared" si="579"/>
        <v/>
      </c>
      <c r="B492" s="158"/>
      <c r="C492" s="31" t="str">
        <f>IF(B492="","",VLOOKUP(B492,学連登録!$C$2:$G$3000,2,FALSE))</f>
        <v/>
      </c>
      <c r="D492" s="32" t="str">
        <f>IF(B492="","",VLOOKUP(B492,学連登録!$C$2:$G$3000,3,FALSE))</f>
        <v/>
      </c>
      <c r="E492" s="33" t="str">
        <f>IF(B492="","",VLOOKUP(B492,学連登録!$C$2:$G$3000,4,FALSE))</f>
        <v/>
      </c>
      <c r="F492" s="383" t="str">
        <f>IF(B492="","",VLOOKUP(B492,学連登録!$C$2:$I$3000,7,FALSE))</f>
        <v/>
      </c>
      <c r="G492" s="160"/>
      <c r="H492" s="905"/>
      <c r="I492" s="907"/>
      <c r="J492" s="160"/>
      <c r="K492" s="905"/>
      <c r="L492" s="906"/>
      <c r="M492" s="160"/>
      <c r="N492" s="819"/>
      <c r="O492" s="820"/>
      <c r="P492" s="159"/>
      <c r="Q492" s="905"/>
      <c r="R492" s="906"/>
      <c r="S492" s="159"/>
      <c r="T492" s="905"/>
      <c r="U492" s="906"/>
      <c r="V492" s="103" t="str">
        <f>IF(B492="","",VLOOKUP(B492,学連登録!$C$2:$H$3000,6,FALSE))</f>
        <v/>
      </c>
      <c r="Y492" s="118" t="str">
        <f t="shared" si="650"/>
        <v/>
      </c>
      <c r="Z492" s="97" t="str">
        <f>IF(G492="","",VLOOKUP(G492,種目名!$R$5:$T$104,3,0))</f>
        <v/>
      </c>
      <c r="AA492" s="99" t="str">
        <f>IF(J492="","",VLOOKUP(J492,種目名!$R$5:$T$104,3,0))</f>
        <v/>
      </c>
      <c r="AB492" s="119" t="str">
        <f>IF(M492="","",VLOOKUP(M492,種目名!$R$5:$T$104,3,0))</f>
        <v/>
      </c>
      <c r="AC492" s="119" t="str">
        <f>IF(P492="","",VLOOKUP(AF492,種目名!$R$5:$T$104,3,0))</f>
        <v/>
      </c>
      <c r="AD492" s="120" t="str">
        <f>IF(S492="","",VLOOKUP(AI492,種目名!$R$5:$T$104,3,0))</f>
        <v/>
      </c>
      <c r="AE492" s="117">
        <f t="shared" si="651"/>
        <v>0</v>
      </c>
      <c r="AF492" s="157" t="str">
        <f t="shared" si="652"/>
        <v/>
      </c>
      <c r="AG492" s="157" t="str">
        <f t="shared" si="653"/>
        <v/>
      </c>
      <c r="AH492" s="157">
        <f t="shared" si="654"/>
        <v>0</v>
      </c>
      <c r="AI492" s="157" t="str">
        <f t="shared" si="655"/>
        <v/>
      </c>
      <c r="AJ492" s="157" t="str">
        <f t="shared" si="656"/>
        <v/>
      </c>
      <c r="AK492" s="390"/>
      <c r="AL492" s="171">
        <f t="shared" si="584"/>
        <v>0</v>
      </c>
      <c r="AM492" s="399">
        <f t="shared" si="585"/>
        <v>0</v>
      </c>
      <c r="AN492" s="399">
        <f>COUNTIF($B$12:B492,B492)</f>
        <v>0</v>
      </c>
      <c r="AO492" s="399"/>
      <c r="AP492" s="399" t="str">
        <f t="shared" si="586"/>
        <v/>
      </c>
      <c r="AQ492" s="399" t="str">
        <f t="shared" si="586"/>
        <v/>
      </c>
      <c r="AR492" s="399" t="str">
        <f t="shared" si="586"/>
        <v/>
      </c>
      <c r="AS492" s="399" t="str">
        <f t="shared" si="580"/>
        <v/>
      </c>
      <c r="AT492" s="399">
        <f t="shared" si="587"/>
        <v>0</v>
      </c>
      <c r="AU492" s="399" t="str">
        <f t="shared" si="588"/>
        <v/>
      </c>
      <c r="AV492" s="399" t="str">
        <f t="shared" si="589"/>
        <v/>
      </c>
      <c r="AW492" s="399" t="str">
        <f t="shared" si="590"/>
        <v/>
      </c>
      <c r="AX492" s="399" t="str">
        <f t="shared" si="591"/>
        <v/>
      </c>
      <c r="AY492" s="399" t="str">
        <f t="shared" si="592"/>
        <v/>
      </c>
      <c r="AZ492" s="399" t="str">
        <f t="shared" si="657"/>
        <v/>
      </c>
      <c r="BA492" s="399" t="str">
        <f t="shared" si="657"/>
        <v/>
      </c>
      <c r="BB492" s="399" t="str">
        <f t="shared" si="657"/>
        <v/>
      </c>
      <c r="BC492" s="399" t="str">
        <f t="shared" si="657"/>
        <v/>
      </c>
      <c r="BD492" s="403" t="str">
        <f t="shared" si="657"/>
        <v/>
      </c>
      <c r="BE492" s="393">
        <f t="shared" si="593"/>
        <v>0</v>
      </c>
      <c r="BG492" s="399">
        <f t="shared" si="594"/>
        <v>0</v>
      </c>
      <c r="BH492" s="399">
        <f t="shared" si="595"/>
        <v>0</v>
      </c>
      <c r="BI492" s="412">
        <f t="shared" si="596"/>
        <v>0</v>
      </c>
      <c r="BJ492" s="413">
        <f t="shared" si="581"/>
        <v>0</v>
      </c>
      <c r="BK492" s="398" t="str">
        <f t="shared" si="582"/>
        <v>0</v>
      </c>
      <c r="BL492" s="398" t="str">
        <f t="shared" si="583"/>
        <v>0</v>
      </c>
      <c r="BM492" s="412">
        <f t="shared" si="597"/>
        <v>0</v>
      </c>
      <c r="BN492" s="412" t="str">
        <f t="shared" si="598"/>
        <v>0m0</v>
      </c>
      <c r="BO492" s="399">
        <f t="shared" si="599"/>
        <v>0</v>
      </c>
      <c r="BP492" s="399">
        <f t="shared" si="600"/>
        <v>0</v>
      </c>
      <c r="BQ492" s="412">
        <f t="shared" si="601"/>
        <v>0</v>
      </c>
      <c r="BR492" s="413">
        <f t="shared" si="602"/>
        <v>0</v>
      </c>
      <c r="BS492" s="398" t="str">
        <f t="shared" si="603"/>
        <v>0</v>
      </c>
      <c r="BT492" s="398" t="str">
        <f t="shared" si="604"/>
        <v>0</v>
      </c>
      <c r="BU492" s="412">
        <f t="shared" si="605"/>
        <v>0</v>
      </c>
      <c r="BV492" s="412" t="str">
        <f t="shared" si="606"/>
        <v>0m0</v>
      </c>
      <c r="BW492" s="399">
        <f t="shared" si="607"/>
        <v>0</v>
      </c>
      <c r="BX492" s="399">
        <f t="shared" si="608"/>
        <v>0</v>
      </c>
      <c r="BY492" s="412">
        <f t="shared" si="609"/>
        <v>0</v>
      </c>
      <c r="BZ492" s="413">
        <f t="shared" si="610"/>
        <v>0</v>
      </c>
      <c r="CA492" s="398" t="str">
        <f t="shared" si="611"/>
        <v>0</v>
      </c>
      <c r="CB492" s="398" t="str">
        <f t="shared" si="612"/>
        <v>0</v>
      </c>
      <c r="CC492" s="412">
        <f t="shared" si="613"/>
        <v>0</v>
      </c>
      <c r="CD492" s="412" t="str">
        <f t="shared" si="614"/>
        <v>0m0</v>
      </c>
      <c r="CE492" s="399">
        <f t="shared" si="615"/>
        <v>0</v>
      </c>
      <c r="CF492" s="399">
        <f t="shared" si="616"/>
        <v>0</v>
      </c>
      <c r="CG492" s="412">
        <f t="shared" si="617"/>
        <v>0</v>
      </c>
      <c r="CH492" s="413">
        <f t="shared" si="618"/>
        <v>0</v>
      </c>
      <c r="CI492" s="398" t="str">
        <f t="shared" si="619"/>
        <v>0</v>
      </c>
      <c r="CJ492" s="398" t="str">
        <f t="shared" si="620"/>
        <v>0</v>
      </c>
      <c r="CK492" s="412">
        <f t="shared" si="621"/>
        <v>0</v>
      </c>
      <c r="CL492" s="412" t="str">
        <f t="shared" si="622"/>
        <v>0m0</v>
      </c>
      <c r="CM492" s="399">
        <f t="shared" si="623"/>
        <v>0</v>
      </c>
      <c r="CN492" s="399">
        <f t="shared" si="624"/>
        <v>0</v>
      </c>
      <c r="CO492" s="412">
        <f t="shared" si="625"/>
        <v>0</v>
      </c>
      <c r="CP492" s="413">
        <f t="shared" si="626"/>
        <v>0</v>
      </c>
      <c r="CQ492" s="398" t="str">
        <f t="shared" si="627"/>
        <v>0</v>
      </c>
      <c r="CR492" s="398" t="str">
        <f t="shared" si="628"/>
        <v>0</v>
      </c>
      <c r="CS492" s="412">
        <f t="shared" si="629"/>
        <v>0</v>
      </c>
      <c r="CT492" s="412" t="str">
        <f t="shared" si="630"/>
        <v>0m0</v>
      </c>
      <c r="CU492" s="412">
        <f t="shared" si="631"/>
        <v>0</v>
      </c>
      <c r="CV492" s="412">
        <f t="shared" si="632"/>
        <v>0</v>
      </c>
      <c r="CW492" s="412">
        <f t="shared" si="633"/>
        <v>0</v>
      </c>
      <c r="CX492" s="412">
        <f t="shared" si="634"/>
        <v>0</v>
      </c>
      <c r="CY492" s="412">
        <f t="shared" si="635"/>
        <v>0</v>
      </c>
      <c r="CZ492" s="412" t="str">
        <f t="shared" si="636"/>
        <v/>
      </c>
      <c r="DA492" s="412" t="str">
        <f t="shared" si="637"/>
        <v/>
      </c>
      <c r="DB492" s="412" t="str">
        <f t="shared" si="638"/>
        <v/>
      </c>
      <c r="DC492" s="412" t="str">
        <f t="shared" si="639"/>
        <v/>
      </c>
      <c r="DD492" s="412" t="str">
        <f t="shared" si="640"/>
        <v/>
      </c>
      <c r="DE492" s="412"/>
      <c r="DF492" s="411"/>
      <c r="DG492" s="412" t="str">
        <f t="shared" si="641"/>
        <v/>
      </c>
      <c r="DH492" s="412" t="str">
        <f t="shared" si="642"/>
        <v/>
      </c>
      <c r="DI492" s="412">
        <f t="shared" si="643"/>
        <v>0</v>
      </c>
      <c r="DJ492" s="412" t="str">
        <f t="shared" si="644"/>
        <v/>
      </c>
      <c r="DK492" s="412" t="str">
        <f t="shared" si="645"/>
        <v/>
      </c>
      <c r="DL492" s="412" t="str">
        <f t="shared" si="646"/>
        <v/>
      </c>
      <c r="DM492" s="412" t="str">
        <f t="shared" si="647"/>
        <v/>
      </c>
      <c r="DN492" s="412" t="str">
        <f t="shared" si="648"/>
        <v/>
      </c>
      <c r="DO492" s="412" t="str">
        <f t="shared" si="649"/>
        <v/>
      </c>
    </row>
    <row r="493" spans="1:119" s="157" customFormat="1" ht="18" hidden="1" customHeight="1">
      <c r="A493" s="161" t="str">
        <f t="shared" si="579"/>
        <v/>
      </c>
      <c r="B493" s="158"/>
      <c r="C493" s="31" t="str">
        <f>IF(B493="","",VLOOKUP(B493,学連登録!$C$2:$G$3000,2,FALSE))</f>
        <v/>
      </c>
      <c r="D493" s="32" t="str">
        <f>IF(B493="","",VLOOKUP(B493,学連登録!$C$2:$G$3000,3,FALSE))</f>
        <v/>
      </c>
      <c r="E493" s="33" t="str">
        <f>IF(B493="","",VLOOKUP(B493,学連登録!$C$2:$G$3000,4,FALSE))</f>
        <v/>
      </c>
      <c r="F493" s="383" t="str">
        <f>IF(B493="","",VLOOKUP(B493,学連登録!$C$2:$I$3000,7,FALSE))</f>
        <v/>
      </c>
      <c r="G493" s="160"/>
      <c r="H493" s="905"/>
      <c r="I493" s="907"/>
      <c r="J493" s="160"/>
      <c r="K493" s="905"/>
      <c r="L493" s="906"/>
      <c r="M493" s="160"/>
      <c r="N493" s="819"/>
      <c r="O493" s="820"/>
      <c r="P493" s="159"/>
      <c r="Q493" s="905"/>
      <c r="R493" s="906"/>
      <c r="S493" s="159"/>
      <c r="T493" s="905"/>
      <c r="U493" s="906"/>
      <c r="V493" s="103" t="str">
        <f>IF(B493="","",VLOOKUP(B493,学連登録!$C$2:$H$3000,6,FALSE))</f>
        <v/>
      </c>
      <c r="Y493" s="118" t="str">
        <f t="shared" si="650"/>
        <v/>
      </c>
      <c r="Z493" s="97" t="str">
        <f>IF(G493="","",VLOOKUP(G493,種目名!$R$5:$T$104,3,0))</f>
        <v/>
      </c>
      <c r="AA493" s="99" t="str">
        <f>IF(J493="","",VLOOKUP(J493,種目名!$R$5:$T$104,3,0))</f>
        <v/>
      </c>
      <c r="AB493" s="119" t="str">
        <f>IF(M493="","",VLOOKUP(M493,種目名!$R$5:$T$104,3,0))</f>
        <v/>
      </c>
      <c r="AC493" s="119" t="str">
        <f>IF(P493="","",VLOOKUP(AF493,種目名!$R$5:$T$104,3,0))</f>
        <v/>
      </c>
      <c r="AD493" s="120" t="str">
        <f>IF(S493="","",VLOOKUP(AI493,種目名!$R$5:$T$104,3,0))</f>
        <v/>
      </c>
      <c r="AE493" s="117">
        <f t="shared" si="651"/>
        <v>0</v>
      </c>
      <c r="AF493" s="157" t="str">
        <f t="shared" si="652"/>
        <v/>
      </c>
      <c r="AG493" s="157" t="str">
        <f t="shared" si="653"/>
        <v/>
      </c>
      <c r="AH493" s="157">
        <f t="shared" si="654"/>
        <v>0</v>
      </c>
      <c r="AI493" s="157" t="str">
        <f t="shared" si="655"/>
        <v/>
      </c>
      <c r="AJ493" s="157" t="str">
        <f t="shared" si="656"/>
        <v/>
      </c>
      <c r="AK493" s="390"/>
      <c r="AL493" s="171">
        <f t="shared" si="584"/>
        <v>0</v>
      </c>
      <c r="AM493" s="399">
        <f t="shared" si="585"/>
        <v>0</v>
      </c>
      <c r="AN493" s="399">
        <f>COUNTIF($B$12:B493,B493)</f>
        <v>0</v>
      </c>
      <c r="AO493" s="399"/>
      <c r="AP493" s="399" t="str">
        <f t="shared" si="586"/>
        <v/>
      </c>
      <c r="AQ493" s="399" t="str">
        <f t="shared" si="586"/>
        <v/>
      </c>
      <c r="AR493" s="399" t="str">
        <f t="shared" si="586"/>
        <v/>
      </c>
      <c r="AS493" s="399" t="str">
        <f t="shared" si="580"/>
        <v/>
      </c>
      <c r="AT493" s="399">
        <f t="shared" si="587"/>
        <v>0</v>
      </c>
      <c r="AU493" s="399" t="str">
        <f t="shared" si="588"/>
        <v/>
      </c>
      <c r="AV493" s="399" t="str">
        <f t="shared" si="589"/>
        <v/>
      </c>
      <c r="AW493" s="399" t="str">
        <f t="shared" si="590"/>
        <v/>
      </c>
      <c r="AX493" s="399" t="str">
        <f t="shared" si="591"/>
        <v/>
      </c>
      <c r="AY493" s="399" t="str">
        <f t="shared" si="592"/>
        <v/>
      </c>
      <c r="AZ493" s="399" t="str">
        <f t="shared" si="657"/>
        <v/>
      </c>
      <c r="BA493" s="399" t="str">
        <f t="shared" si="657"/>
        <v/>
      </c>
      <c r="BB493" s="399" t="str">
        <f t="shared" si="657"/>
        <v/>
      </c>
      <c r="BC493" s="399" t="str">
        <f t="shared" si="657"/>
        <v/>
      </c>
      <c r="BD493" s="403" t="str">
        <f t="shared" si="657"/>
        <v/>
      </c>
      <c r="BE493" s="393">
        <f t="shared" si="593"/>
        <v>0</v>
      </c>
      <c r="BG493" s="399">
        <f t="shared" si="594"/>
        <v>0</v>
      </c>
      <c r="BH493" s="399">
        <f t="shared" si="595"/>
        <v>0</v>
      </c>
      <c r="BI493" s="412">
        <f t="shared" si="596"/>
        <v>0</v>
      </c>
      <c r="BJ493" s="413">
        <f t="shared" si="581"/>
        <v>0</v>
      </c>
      <c r="BK493" s="398" t="str">
        <f t="shared" si="582"/>
        <v>0</v>
      </c>
      <c r="BL493" s="398" t="str">
        <f t="shared" si="583"/>
        <v>0</v>
      </c>
      <c r="BM493" s="412">
        <f t="shared" si="597"/>
        <v>0</v>
      </c>
      <c r="BN493" s="412" t="str">
        <f t="shared" si="598"/>
        <v>0m0</v>
      </c>
      <c r="BO493" s="399">
        <f t="shared" si="599"/>
        <v>0</v>
      </c>
      <c r="BP493" s="399">
        <f t="shared" si="600"/>
        <v>0</v>
      </c>
      <c r="BQ493" s="412">
        <f t="shared" si="601"/>
        <v>0</v>
      </c>
      <c r="BR493" s="413">
        <f t="shared" si="602"/>
        <v>0</v>
      </c>
      <c r="BS493" s="398" t="str">
        <f t="shared" si="603"/>
        <v>0</v>
      </c>
      <c r="BT493" s="398" t="str">
        <f t="shared" si="604"/>
        <v>0</v>
      </c>
      <c r="BU493" s="412">
        <f t="shared" si="605"/>
        <v>0</v>
      </c>
      <c r="BV493" s="412" t="str">
        <f t="shared" si="606"/>
        <v>0m0</v>
      </c>
      <c r="BW493" s="399">
        <f t="shared" si="607"/>
        <v>0</v>
      </c>
      <c r="BX493" s="399">
        <f t="shared" si="608"/>
        <v>0</v>
      </c>
      <c r="BY493" s="412">
        <f t="shared" si="609"/>
        <v>0</v>
      </c>
      <c r="BZ493" s="413">
        <f t="shared" si="610"/>
        <v>0</v>
      </c>
      <c r="CA493" s="398" t="str">
        <f t="shared" si="611"/>
        <v>0</v>
      </c>
      <c r="CB493" s="398" t="str">
        <f t="shared" si="612"/>
        <v>0</v>
      </c>
      <c r="CC493" s="412">
        <f t="shared" si="613"/>
        <v>0</v>
      </c>
      <c r="CD493" s="412" t="str">
        <f t="shared" si="614"/>
        <v>0m0</v>
      </c>
      <c r="CE493" s="399">
        <f t="shared" si="615"/>
        <v>0</v>
      </c>
      <c r="CF493" s="399">
        <f t="shared" si="616"/>
        <v>0</v>
      </c>
      <c r="CG493" s="412">
        <f t="shared" si="617"/>
        <v>0</v>
      </c>
      <c r="CH493" s="413">
        <f t="shared" si="618"/>
        <v>0</v>
      </c>
      <c r="CI493" s="398" t="str">
        <f t="shared" si="619"/>
        <v>0</v>
      </c>
      <c r="CJ493" s="398" t="str">
        <f t="shared" si="620"/>
        <v>0</v>
      </c>
      <c r="CK493" s="412">
        <f t="shared" si="621"/>
        <v>0</v>
      </c>
      <c r="CL493" s="412" t="str">
        <f t="shared" si="622"/>
        <v>0m0</v>
      </c>
      <c r="CM493" s="399">
        <f t="shared" si="623"/>
        <v>0</v>
      </c>
      <c r="CN493" s="399">
        <f t="shared" si="624"/>
        <v>0</v>
      </c>
      <c r="CO493" s="412">
        <f t="shared" si="625"/>
        <v>0</v>
      </c>
      <c r="CP493" s="413">
        <f t="shared" si="626"/>
        <v>0</v>
      </c>
      <c r="CQ493" s="398" t="str">
        <f t="shared" si="627"/>
        <v>0</v>
      </c>
      <c r="CR493" s="398" t="str">
        <f t="shared" si="628"/>
        <v>0</v>
      </c>
      <c r="CS493" s="412">
        <f t="shared" si="629"/>
        <v>0</v>
      </c>
      <c r="CT493" s="412" t="str">
        <f t="shared" si="630"/>
        <v>0m0</v>
      </c>
      <c r="CU493" s="412">
        <f t="shared" si="631"/>
        <v>0</v>
      </c>
      <c r="CV493" s="412">
        <f t="shared" si="632"/>
        <v>0</v>
      </c>
      <c r="CW493" s="412">
        <f t="shared" si="633"/>
        <v>0</v>
      </c>
      <c r="CX493" s="412">
        <f t="shared" si="634"/>
        <v>0</v>
      </c>
      <c r="CY493" s="412">
        <f t="shared" si="635"/>
        <v>0</v>
      </c>
      <c r="CZ493" s="412" t="str">
        <f t="shared" si="636"/>
        <v/>
      </c>
      <c r="DA493" s="412" t="str">
        <f t="shared" si="637"/>
        <v/>
      </c>
      <c r="DB493" s="412" t="str">
        <f t="shared" si="638"/>
        <v/>
      </c>
      <c r="DC493" s="412" t="str">
        <f t="shared" si="639"/>
        <v/>
      </c>
      <c r="DD493" s="412" t="str">
        <f t="shared" si="640"/>
        <v/>
      </c>
      <c r="DE493" s="412"/>
      <c r="DF493" s="411"/>
      <c r="DG493" s="412" t="str">
        <f t="shared" si="641"/>
        <v/>
      </c>
      <c r="DH493" s="412" t="str">
        <f t="shared" si="642"/>
        <v/>
      </c>
      <c r="DI493" s="412">
        <f t="shared" si="643"/>
        <v>0</v>
      </c>
      <c r="DJ493" s="412" t="str">
        <f t="shared" si="644"/>
        <v/>
      </c>
      <c r="DK493" s="412" t="str">
        <f t="shared" si="645"/>
        <v/>
      </c>
      <c r="DL493" s="412" t="str">
        <f t="shared" si="646"/>
        <v/>
      </c>
      <c r="DM493" s="412" t="str">
        <f t="shared" si="647"/>
        <v/>
      </c>
      <c r="DN493" s="412" t="str">
        <f t="shared" si="648"/>
        <v/>
      </c>
      <c r="DO493" s="412" t="str">
        <f t="shared" si="649"/>
        <v/>
      </c>
    </row>
    <row r="494" spans="1:119" s="157" customFormat="1" ht="18" hidden="1" customHeight="1">
      <c r="A494" s="161" t="str">
        <f t="shared" si="579"/>
        <v/>
      </c>
      <c r="B494" s="158"/>
      <c r="C494" s="31" t="str">
        <f>IF(B494="","",VLOOKUP(B494,学連登録!$C$2:$G$3000,2,FALSE))</f>
        <v/>
      </c>
      <c r="D494" s="32" t="str">
        <f>IF(B494="","",VLOOKUP(B494,学連登録!$C$2:$G$3000,3,FALSE))</f>
        <v/>
      </c>
      <c r="E494" s="33" t="str">
        <f>IF(B494="","",VLOOKUP(B494,学連登録!$C$2:$G$3000,4,FALSE))</f>
        <v/>
      </c>
      <c r="F494" s="383" t="str">
        <f>IF(B494="","",VLOOKUP(B494,学連登録!$C$2:$I$3000,7,FALSE))</f>
        <v/>
      </c>
      <c r="G494" s="160"/>
      <c r="H494" s="905"/>
      <c r="I494" s="907"/>
      <c r="J494" s="160"/>
      <c r="K494" s="905"/>
      <c r="L494" s="906"/>
      <c r="M494" s="160"/>
      <c r="N494" s="819"/>
      <c r="O494" s="820"/>
      <c r="P494" s="159"/>
      <c r="Q494" s="905"/>
      <c r="R494" s="906"/>
      <c r="S494" s="159"/>
      <c r="T494" s="905"/>
      <c r="U494" s="906"/>
      <c r="V494" s="103" t="str">
        <f>IF(B494="","",VLOOKUP(B494,学連登録!$C$2:$H$3000,6,FALSE))</f>
        <v/>
      </c>
      <c r="Y494" s="118" t="str">
        <f t="shared" si="650"/>
        <v/>
      </c>
      <c r="Z494" s="97" t="str">
        <f>IF(G494="","",VLOOKUP(G494,種目名!$R$5:$T$104,3,0))</f>
        <v/>
      </c>
      <c r="AA494" s="99" t="str">
        <f>IF(J494="","",VLOOKUP(J494,種目名!$R$5:$T$104,3,0))</f>
        <v/>
      </c>
      <c r="AB494" s="119" t="str">
        <f>IF(M494="","",VLOOKUP(M494,種目名!$R$5:$T$104,3,0))</f>
        <v/>
      </c>
      <c r="AC494" s="119" t="str">
        <f>IF(P494="","",VLOOKUP(AF494,種目名!$R$5:$T$104,3,0))</f>
        <v/>
      </c>
      <c r="AD494" s="120" t="str">
        <f>IF(S494="","",VLOOKUP(AI494,種目名!$R$5:$T$104,3,0))</f>
        <v/>
      </c>
      <c r="AE494" s="117">
        <f t="shared" si="651"/>
        <v>0</v>
      </c>
      <c r="AF494" s="157" t="str">
        <f t="shared" si="652"/>
        <v/>
      </c>
      <c r="AG494" s="157" t="str">
        <f t="shared" si="653"/>
        <v/>
      </c>
      <c r="AH494" s="157">
        <f t="shared" si="654"/>
        <v>0</v>
      </c>
      <c r="AI494" s="157" t="str">
        <f t="shared" si="655"/>
        <v/>
      </c>
      <c r="AJ494" s="157" t="str">
        <f t="shared" si="656"/>
        <v/>
      </c>
      <c r="AK494" s="390"/>
      <c r="AL494" s="171">
        <f t="shared" si="584"/>
        <v>0</v>
      </c>
      <c r="AM494" s="399">
        <f t="shared" si="585"/>
        <v>0</v>
      </c>
      <c r="AN494" s="399">
        <f>COUNTIF($B$12:B494,B494)</f>
        <v>0</v>
      </c>
      <c r="AO494" s="399"/>
      <c r="AP494" s="399" t="str">
        <f t="shared" si="586"/>
        <v/>
      </c>
      <c r="AQ494" s="399" t="str">
        <f t="shared" si="586"/>
        <v/>
      </c>
      <c r="AR494" s="399" t="str">
        <f t="shared" si="586"/>
        <v/>
      </c>
      <c r="AS494" s="399" t="str">
        <f t="shared" si="580"/>
        <v/>
      </c>
      <c r="AT494" s="399">
        <f t="shared" si="587"/>
        <v>0</v>
      </c>
      <c r="AU494" s="399" t="str">
        <f t="shared" si="588"/>
        <v/>
      </c>
      <c r="AV494" s="399" t="str">
        <f t="shared" si="589"/>
        <v/>
      </c>
      <c r="AW494" s="399" t="str">
        <f t="shared" si="590"/>
        <v/>
      </c>
      <c r="AX494" s="399" t="str">
        <f t="shared" si="591"/>
        <v/>
      </c>
      <c r="AY494" s="399" t="str">
        <f t="shared" si="592"/>
        <v/>
      </c>
      <c r="AZ494" s="399" t="str">
        <f t="shared" si="657"/>
        <v/>
      </c>
      <c r="BA494" s="399" t="str">
        <f t="shared" si="657"/>
        <v/>
      </c>
      <c r="BB494" s="399" t="str">
        <f t="shared" si="657"/>
        <v/>
      </c>
      <c r="BC494" s="399" t="str">
        <f t="shared" si="657"/>
        <v/>
      </c>
      <c r="BD494" s="403" t="str">
        <f t="shared" si="657"/>
        <v/>
      </c>
      <c r="BE494" s="393">
        <f t="shared" si="593"/>
        <v>0</v>
      </c>
      <c r="BG494" s="399">
        <f t="shared" si="594"/>
        <v>0</v>
      </c>
      <c r="BH494" s="399">
        <f t="shared" si="595"/>
        <v>0</v>
      </c>
      <c r="BI494" s="412">
        <f t="shared" si="596"/>
        <v>0</v>
      </c>
      <c r="BJ494" s="413">
        <f t="shared" si="581"/>
        <v>0</v>
      </c>
      <c r="BK494" s="398" t="str">
        <f t="shared" si="582"/>
        <v>0</v>
      </c>
      <c r="BL494" s="398" t="str">
        <f t="shared" si="583"/>
        <v>0</v>
      </c>
      <c r="BM494" s="412">
        <f t="shared" si="597"/>
        <v>0</v>
      </c>
      <c r="BN494" s="412" t="str">
        <f t="shared" si="598"/>
        <v>0m0</v>
      </c>
      <c r="BO494" s="399">
        <f t="shared" si="599"/>
        <v>0</v>
      </c>
      <c r="BP494" s="399">
        <f t="shared" si="600"/>
        <v>0</v>
      </c>
      <c r="BQ494" s="412">
        <f t="shared" si="601"/>
        <v>0</v>
      </c>
      <c r="BR494" s="413">
        <f t="shared" si="602"/>
        <v>0</v>
      </c>
      <c r="BS494" s="398" t="str">
        <f t="shared" si="603"/>
        <v>0</v>
      </c>
      <c r="BT494" s="398" t="str">
        <f t="shared" si="604"/>
        <v>0</v>
      </c>
      <c r="BU494" s="412">
        <f t="shared" si="605"/>
        <v>0</v>
      </c>
      <c r="BV494" s="412" t="str">
        <f t="shared" si="606"/>
        <v>0m0</v>
      </c>
      <c r="BW494" s="399">
        <f t="shared" si="607"/>
        <v>0</v>
      </c>
      <c r="BX494" s="399">
        <f t="shared" si="608"/>
        <v>0</v>
      </c>
      <c r="BY494" s="412">
        <f t="shared" si="609"/>
        <v>0</v>
      </c>
      <c r="BZ494" s="413">
        <f t="shared" si="610"/>
        <v>0</v>
      </c>
      <c r="CA494" s="398" t="str">
        <f t="shared" si="611"/>
        <v>0</v>
      </c>
      <c r="CB494" s="398" t="str">
        <f t="shared" si="612"/>
        <v>0</v>
      </c>
      <c r="CC494" s="412">
        <f t="shared" si="613"/>
        <v>0</v>
      </c>
      <c r="CD494" s="412" t="str">
        <f t="shared" si="614"/>
        <v>0m0</v>
      </c>
      <c r="CE494" s="399">
        <f t="shared" si="615"/>
        <v>0</v>
      </c>
      <c r="CF494" s="399">
        <f t="shared" si="616"/>
        <v>0</v>
      </c>
      <c r="CG494" s="412">
        <f t="shared" si="617"/>
        <v>0</v>
      </c>
      <c r="CH494" s="413">
        <f t="shared" si="618"/>
        <v>0</v>
      </c>
      <c r="CI494" s="398" t="str">
        <f t="shared" si="619"/>
        <v>0</v>
      </c>
      <c r="CJ494" s="398" t="str">
        <f t="shared" si="620"/>
        <v>0</v>
      </c>
      <c r="CK494" s="412">
        <f t="shared" si="621"/>
        <v>0</v>
      </c>
      <c r="CL494" s="412" t="str">
        <f t="shared" si="622"/>
        <v>0m0</v>
      </c>
      <c r="CM494" s="399">
        <f t="shared" si="623"/>
        <v>0</v>
      </c>
      <c r="CN494" s="399">
        <f t="shared" si="624"/>
        <v>0</v>
      </c>
      <c r="CO494" s="412">
        <f t="shared" si="625"/>
        <v>0</v>
      </c>
      <c r="CP494" s="413">
        <f t="shared" si="626"/>
        <v>0</v>
      </c>
      <c r="CQ494" s="398" t="str">
        <f t="shared" si="627"/>
        <v>0</v>
      </c>
      <c r="CR494" s="398" t="str">
        <f t="shared" si="628"/>
        <v>0</v>
      </c>
      <c r="CS494" s="412">
        <f t="shared" si="629"/>
        <v>0</v>
      </c>
      <c r="CT494" s="412" t="str">
        <f t="shared" si="630"/>
        <v>0m0</v>
      </c>
      <c r="CU494" s="412">
        <f t="shared" si="631"/>
        <v>0</v>
      </c>
      <c r="CV494" s="412">
        <f t="shared" si="632"/>
        <v>0</v>
      </c>
      <c r="CW494" s="412">
        <f t="shared" si="633"/>
        <v>0</v>
      </c>
      <c r="CX494" s="412">
        <f t="shared" si="634"/>
        <v>0</v>
      </c>
      <c r="CY494" s="412">
        <f t="shared" si="635"/>
        <v>0</v>
      </c>
      <c r="CZ494" s="412" t="str">
        <f t="shared" si="636"/>
        <v/>
      </c>
      <c r="DA494" s="412" t="str">
        <f t="shared" si="637"/>
        <v/>
      </c>
      <c r="DB494" s="412" t="str">
        <f t="shared" si="638"/>
        <v/>
      </c>
      <c r="DC494" s="412" t="str">
        <f t="shared" si="639"/>
        <v/>
      </c>
      <c r="DD494" s="412" t="str">
        <f t="shared" si="640"/>
        <v/>
      </c>
      <c r="DE494" s="412"/>
      <c r="DF494" s="411"/>
      <c r="DG494" s="412" t="str">
        <f t="shared" si="641"/>
        <v/>
      </c>
      <c r="DH494" s="412" t="str">
        <f t="shared" si="642"/>
        <v/>
      </c>
      <c r="DI494" s="412">
        <f t="shared" si="643"/>
        <v>0</v>
      </c>
      <c r="DJ494" s="412" t="str">
        <f t="shared" si="644"/>
        <v/>
      </c>
      <c r="DK494" s="412" t="str">
        <f t="shared" si="645"/>
        <v/>
      </c>
      <c r="DL494" s="412" t="str">
        <f t="shared" si="646"/>
        <v/>
      </c>
      <c r="DM494" s="412" t="str">
        <f t="shared" si="647"/>
        <v/>
      </c>
      <c r="DN494" s="412" t="str">
        <f t="shared" si="648"/>
        <v/>
      </c>
      <c r="DO494" s="412" t="str">
        <f t="shared" si="649"/>
        <v/>
      </c>
    </row>
    <row r="495" spans="1:119" s="157" customFormat="1" ht="18" hidden="1" customHeight="1">
      <c r="A495" s="161" t="str">
        <f t="shared" si="579"/>
        <v/>
      </c>
      <c r="B495" s="158"/>
      <c r="C495" s="31" t="str">
        <f>IF(B495="","",VLOOKUP(B495,学連登録!$C$2:$G$3000,2,FALSE))</f>
        <v/>
      </c>
      <c r="D495" s="32" t="str">
        <f>IF(B495="","",VLOOKUP(B495,学連登録!$C$2:$G$3000,3,FALSE))</f>
        <v/>
      </c>
      <c r="E495" s="33" t="str">
        <f>IF(B495="","",VLOOKUP(B495,学連登録!$C$2:$G$3000,4,FALSE))</f>
        <v/>
      </c>
      <c r="F495" s="383" t="str">
        <f>IF(B495="","",VLOOKUP(B495,学連登録!$C$2:$I$3000,7,FALSE))</f>
        <v/>
      </c>
      <c r="G495" s="160"/>
      <c r="H495" s="905"/>
      <c r="I495" s="907"/>
      <c r="J495" s="160"/>
      <c r="K495" s="905"/>
      <c r="L495" s="906"/>
      <c r="M495" s="160"/>
      <c r="N495" s="819"/>
      <c r="O495" s="820"/>
      <c r="P495" s="159"/>
      <c r="Q495" s="905"/>
      <c r="R495" s="906"/>
      <c r="S495" s="159"/>
      <c r="T495" s="905"/>
      <c r="U495" s="906"/>
      <c r="V495" s="103" t="str">
        <f>IF(B495="","",VLOOKUP(B495,学連登録!$C$2:$H$3000,6,FALSE))</f>
        <v/>
      </c>
      <c r="Y495" s="118" t="str">
        <f t="shared" si="650"/>
        <v/>
      </c>
      <c r="Z495" s="97" t="str">
        <f>IF(G495="","",VLOOKUP(G495,種目名!$R$5:$T$104,3,0))</f>
        <v/>
      </c>
      <c r="AA495" s="99" t="str">
        <f>IF(J495="","",VLOOKUP(J495,種目名!$R$5:$T$104,3,0))</f>
        <v/>
      </c>
      <c r="AB495" s="119" t="str">
        <f>IF(M495="","",VLOOKUP(M495,種目名!$R$5:$T$104,3,0))</f>
        <v/>
      </c>
      <c r="AC495" s="119" t="str">
        <f>IF(P495="","",VLOOKUP(AF495,種目名!$R$5:$T$104,3,0))</f>
        <v/>
      </c>
      <c r="AD495" s="120" t="str">
        <f>IF(S495="","",VLOOKUP(AI495,種目名!$R$5:$T$104,3,0))</f>
        <v/>
      </c>
      <c r="AE495" s="117">
        <f t="shared" si="651"/>
        <v>0</v>
      </c>
      <c r="AF495" s="157" t="str">
        <f t="shared" si="652"/>
        <v/>
      </c>
      <c r="AG495" s="157" t="str">
        <f t="shared" si="653"/>
        <v/>
      </c>
      <c r="AH495" s="157">
        <f t="shared" si="654"/>
        <v>0</v>
      </c>
      <c r="AI495" s="157" t="str">
        <f t="shared" si="655"/>
        <v/>
      </c>
      <c r="AJ495" s="157" t="str">
        <f t="shared" si="656"/>
        <v/>
      </c>
      <c r="AK495" s="390"/>
      <c r="AL495" s="171">
        <f t="shared" si="584"/>
        <v>0</v>
      </c>
      <c r="AM495" s="399">
        <f t="shared" si="585"/>
        <v>0</v>
      </c>
      <c r="AN495" s="399">
        <f>COUNTIF($B$12:B495,B495)</f>
        <v>0</v>
      </c>
      <c r="AO495" s="399"/>
      <c r="AP495" s="399" t="str">
        <f t="shared" si="586"/>
        <v/>
      </c>
      <c r="AQ495" s="399" t="str">
        <f t="shared" si="586"/>
        <v/>
      </c>
      <c r="AR495" s="399" t="str">
        <f t="shared" si="586"/>
        <v/>
      </c>
      <c r="AS495" s="399" t="str">
        <f t="shared" si="580"/>
        <v/>
      </c>
      <c r="AT495" s="399">
        <f t="shared" si="587"/>
        <v>0</v>
      </c>
      <c r="AU495" s="399" t="str">
        <f t="shared" si="588"/>
        <v/>
      </c>
      <c r="AV495" s="399" t="str">
        <f t="shared" si="589"/>
        <v/>
      </c>
      <c r="AW495" s="399" t="str">
        <f t="shared" si="590"/>
        <v/>
      </c>
      <c r="AX495" s="399" t="str">
        <f t="shared" si="591"/>
        <v/>
      </c>
      <c r="AY495" s="399" t="str">
        <f t="shared" si="592"/>
        <v/>
      </c>
      <c r="AZ495" s="399" t="str">
        <f t="shared" si="657"/>
        <v/>
      </c>
      <c r="BA495" s="399" t="str">
        <f t="shared" si="657"/>
        <v/>
      </c>
      <c r="BB495" s="399" t="str">
        <f t="shared" si="657"/>
        <v/>
      </c>
      <c r="BC495" s="399" t="str">
        <f t="shared" si="657"/>
        <v/>
      </c>
      <c r="BD495" s="403" t="str">
        <f t="shared" si="657"/>
        <v/>
      </c>
      <c r="BE495" s="393">
        <f t="shared" si="593"/>
        <v>0</v>
      </c>
      <c r="BG495" s="399">
        <f t="shared" si="594"/>
        <v>0</v>
      </c>
      <c r="BH495" s="399">
        <f t="shared" si="595"/>
        <v>0</v>
      </c>
      <c r="BI495" s="412">
        <f t="shared" si="596"/>
        <v>0</v>
      </c>
      <c r="BJ495" s="413">
        <f t="shared" si="581"/>
        <v>0</v>
      </c>
      <c r="BK495" s="398" t="str">
        <f t="shared" si="582"/>
        <v>0</v>
      </c>
      <c r="BL495" s="398" t="str">
        <f t="shared" si="583"/>
        <v>0</v>
      </c>
      <c r="BM495" s="412">
        <f t="shared" si="597"/>
        <v>0</v>
      </c>
      <c r="BN495" s="412" t="str">
        <f t="shared" si="598"/>
        <v>0m0</v>
      </c>
      <c r="BO495" s="399">
        <f t="shared" si="599"/>
        <v>0</v>
      </c>
      <c r="BP495" s="399">
        <f t="shared" si="600"/>
        <v>0</v>
      </c>
      <c r="BQ495" s="412">
        <f t="shared" si="601"/>
        <v>0</v>
      </c>
      <c r="BR495" s="413">
        <f t="shared" si="602"/>
        <v>0</v>
      </c>
      <c r="BS495" s="398" t="str">
        <f t="shared" si="603"/>
        <v>0</v>
      </c>
      <c r="BT495" s="398" t="str">
        <f t="shared" si="604"/>
        <v>0</v>
      </c>
      <c r="BU495" s="412">
        <f t="shared" si="605"/>
        <v>0</v>
      </c>
      <c r="BV495" s="412" t="str">
        <f t="shared" si="606"/>
        <v>0m0</v>
      </c>
      <c r="BW495" s="399">
        <f t="shared" si="607"/>
        <v>0</v>
      </c>
      <c r="BX495" s="399">
        <f t="shared" si="608"/>
        <v>0</v>
      </c>
      <c r="BY495" s="412">
        <f t="shared" si="609"/>
        <v>0</v>
      </c>
      <c r="BZ495" s="413">
        <f t="shared" si="610"/>
        <v>0</v>
      </c>
      <c r="CA495" s="398" t="str">
        <f t="shared" si="611"/>
        <v>0</v>
      </c>
      <c r="CB495" s="398" t="str">
        <f t="shared" si="612"/>
        <v>0</v>
      </c>
      <c r="CC495" s="412">
        <f t="shared" si="613"/>
        <v>0</v>
      </c>
      <c r="CD495" s="412" t="str">
        <f t="shared" si="614"/>
        <v>0m0</v>
      </c>
      <c r="CE495" s="399">
        <f t="shared" si="615"/>
        <v>0</v>
      </c>
      <c r="CF495" s="399">
        <f t="shared" si="616"/>
        <v>0</v>
      </c>
      <c r="CG495" s="412">
        <f t="shared" si="617"/>
        <v>0</v>
      </c>
      <c r="CH495" s="413">
        <f t="shared" si="618"/>
        <v>0</v>
      </c>
      <c r="CI495" s="398" t="str">
        <f t="shared" si="619"/>
        <v>0</v>
      </c>
      <c r="CJ495" s="398" t="str">
        <f t="shared" si="620"/>
        <v>0</v>
      </c>
      <c r="CK495" s="412">
        <f t="shared" si="621"/>
        <v>0</v>
      </c>
      <c r="CL495" s="412" t="str">
        <f t="shared" si="622"/>
        <v>0m0</v>
      </c>
      <c r="CM495" s="399">
        <f t="shared" si="623"/>
        <v>0</v>
      </c>
      <c r="CN495" s="399">
        <f t="shared" si="624"/>
        <v>0</v>
      </c>
      <c r="CO495" s="412">
        <f t="shared" si="625"/>
        <v>0</v>
      </c>
      <c r="CP495" s="413">
        <f t="shared" si="626"/>
        <v>0</v>
      </c>
      <c r="CQ495" s="398" t="str">
        <f t="shared" si="627"/>
        <v>0</v>
      </c>
      <c r="CR495" s="398" t="str">
        <f t="shared" si="628"/>
        <v>0</v>
      </c>
      <c r="CS495" s="412">
        <f t="shared" si="629"/>
        <v>0</v>
      </c>
      <c r="CT495" s="412" t="str">
        <f t="shared" si="630"/>
        <v>0m0</v>
      </c>
      <c r="CU495" s="412">
        <f t="shared" si="631"/>
        <v>0</v>
      </c>
      <c r="CV495" s="412">
        <f t="shared" si="632"/>
        <v>0</v>
      </c>
      <c r="CW495" s="412">
        <f t="shared" si="633"/>
        <v>0</v>
      </c>
      <c r="CX495" s="412">
        <f t="shared" si="634"/>
        <v>0</v>
      </c>
      <c r="CY495" s="412">
        <f t="shared" si="635"/>
        <v>0</v>
      </c>
      <c r="CZ495" s="412" t="str">
        <f t="shared" si="636"/>
        <v/>
      </c>
      <c r="DA495" s="412" t="str">
        <f t="shared" si="637"/>
        <v/>
      </c>
      <c r="DB495" s="412" t="str">
        <f t="shared" si="638"/>
        <v/>
      </c>
      <c r="DC495" s="412" t="str">
        <f t="shared" si="639"/>
        <v/>
      </c>
      <c r="DD495" s="412" t="str">
        <f t="shared" si="640"/>
        <v/>
      </c>
      <c r="DE495" s="412"/>
      <c r="DF495" s="411"/>
      <c r="DG495" s="412" t="str">
        <f t="shared" si="641"/>
        <v/>
      </c>
      <c r="DH495" s="412" t="str">
        <f t="shared" si="642"/>
        <v/>
      </c>
      <c r="DI495" s="412">
        <f t="shared" si="643"/>
        <v>0</v>
      </c>
      <c r="DJ495" s="412" t="str">
        <f t="shared" si="644"/>
        <v/>
      </c>
      <c r="DK495" s="412" t="str">
        <f t="shared" si="645"/>
        <v/>
      </c>
      <c r="DL495" s="412" t="str">
        <f t="shared" si="646"/>
        <v/>
      </c>
      <c r="DM495" s="412" t="str">
        <f t="shared" si="647"/>
        <v/>
      </c>
      <c r="DN495" s="412" t="str">
        <f t="shared" si="648"/>
        <v/>
      </c>
      <c r="DO495" s="412" t="str">
        <f t="shared" si="649"/>
        <v/>
      </c>
    </row>
    <row r="496" spans="1:119" s="157" customFormat="1" ht="18" hidden="1" customHeight="1">
      <c r="A496" s="161" t="str">
        <f t="shared" si="579"/>
        <v/>
      </c>
      <c r="B496" s="158"/>
      <c r="C496" s="31" t="str">
        <f>IF(B496="","",VLOOKUP(B496,学連登録!$C$2:$G$3000,2,FALSE))</f>
        <v/>
      </c>
      <c r="D496" s="32" t="str">
        <f>IF(B496="","",VLOOKUP(B496,学連登録!$C$2:$G$3000,3,FALSE))</f>
        <v/>
      </c>
      <c r="E496" s="33" t="str">
        <f>IF(B496="","",VLOOKUP(B496,学連登録!$C$2:$G$3000,4,FALSE))</f>
        <v/>
      </c>
      <c r="F496" s="383" t="str">
        <f>IF(B496="","",VLOOKUP(B496,学連登録!$C$2:$I$3000,7,FALSE))</f>
        <v/>
      </c>
      <c r="G496" s="160"/>
      <c r="H496" s="905"/>
      <c r="I496" s="907"/>
      <c r="J496" s="160"/>
      <c r="K496" s="905"/>
      <c r="L496" s="906"/>
      <c r="M496" s="160"/>
      <c r="N496" s="819"/>
      <c r="O496" s="820"/>
      <c r="P496" s="159"/>
      <c r="Q496" s="905"/>
      <c r="R496" s="906"/>
      <c r="S496" s="159"/>
      <c r="T496" s="905"/>
      <c r="U496" s="906"/>
      <c r="V496" s="103" t="str">
        <f>IF(B496="","",VLOOKUP(B496,学連登録!$C$2:$H$3000,6,FALSE))</f>
        <v/>
      </c>
      <c r="Y496" s="118" t="str">
        <f t="shared" si="650"/>
        <v/>
      </c>
      <c r="Z496" s="97" t="str">
        <f>IF(G496="","",VLOOKUP(G496,種目名!$R$5:$T$104,3,0))</f>
        <v/>
      </c>
      <c r="AA496" s="99" t="str">
        <f>IF(J496="","",VLOOKUP(J496,種目名!$R$5:$T$104,3,0))</f>
        <v/>
      </c>
      <c r="AB496" s="119" t="str">
        <f>IF(M496="","",VLOOKUP(M496,種目名!$R$5:$T$104,3,0))</f>
        <v/>
      </c>
      <c r="AC496" s="119" t="str">
        <f>IF(P496="","",VLOOKUP(AF496,種目名!$R$5:$T$104,3,0))</f>
        <v/>
      </c>
      <c r="AD496" s="120" t="str">
        <f>IF(S496="","",VLOOKUP(AI496,種目名!$R$5:$T$104,3,0))</f>
        <v/>
      </c>
      <c r="AE496" s="117">
        <f t="shared" si="651"/>
        <v>0</v>
      </c>
      <c r="AF496" s="157" t="str">
        <f t="shared" si="652"/>
        <v/>
      </c>
      <c r="AG496" s="157" t="str">
        <f t="shared" si="653"/>
        <v/>
      </c>
      <c r="AH496" s="157">
        <f t="shared" si="654"/>
        <v>0</v>
      </c>
      <c r="AI496" s="157" t="str">
        <f t="shared" si="655"/>
        <v/>
      </c>
      <c r="AJ496" s="157" t="str">
        <f t="shared" si="656"/>
        <v/>
      </c>
      <c r="AK496" s="390"/>
      <c r="AL496" s="171">
        <f t="shared" si="584"/>
        <v>0</v>
      </c>
      <c r="AM496" s="399">
        <f t="shared" si="585"/>
        <v>0</v>
      </c>
      <c r="AN496" s="399">
        <f>COUNTIF($B$12:B496,B496)</f>
        <v>0</v>
      </c>
      <c r="AO496" s="399"/>
      <c r="AP496" s="399" t="str">
        <f t="shared" si="586"/>
        <v/>
      </c>
      <c r="AQ496" s="399" t="str">
        <f t="shared" si="586"/>
        <v/>
      </c>
      <c r="AR496" s="399" t="str">
        <f t="shared" si="586"/>
        <v/>
      </c>
      <c r="AS496" s="399" t="str">
        <f t="shared" si="580"/>
        <v/>
      </c>
      <c r="AT496" s="399">
        <f t="shared" si="587"/>
        <v>0</v>
      </c>
      <c r="AU496" s="399" t="str">
        <f t="shared" si="588"/>
        <v/>
      </c>
      <c r="AV496" s="399" t="str">
        <f t="shared" si="589"/>
        <v/>
      </c>
      <c r="AW496" s="399" t="str">
        <f t="shared" si="590"/>
        <v/>
      </c>
      <c r="AX496" s="399" t="str">
        <f t="shared" si="591"/>
        <v/>
      </c>
      <c r="AY496" s="399" t="str">
        <f t="shared" si="592"/>
        <v/>
      </c>
      <c r="AZ496" s="399" t="str">
        <f t="shared" si="657"/>
        <v/>
      </c>
      <c r="BA496" s="399" t="str">
        <f t="shared" si="657"/>
        <v/>
      </c>
      <c r="BB496" s="399" t="str">
        <f t="shared" si="657"/>
        <v/>
      </c>
      <c r="BC496" s="399" t="str">
        <f t="shared" si="657"/>
        <v/>
      </c>
      <c r="BD496" s="403" t="str">
        <f t="shared" si="657"/>
        <v/>
      </c>
      <c r="BE496" s="393">
        <f t="shared" si="593"/>
        <v>0</v>
      </c>
      <c r="BG496" s="399">
        <f t="shared" si="594"/>
        <v>0</v>
      </c>
      <c r="BH496" s="399">
        <f t="shared" si="595"/>
        <v>0</v>
      </c>
      <c r="BI496" s="412">
        <f t="shared" si="596"/>
        <v>0</v>
      </c>
      <c r="BJ496" s="413">
        <f t="shared" si="581"/>
        <v>0</v>
      </c>
      <c r="BK496" s="398" t="str">
        <f t="shared" si="582"/>
        <v>0</v>
      </c>
      <c r="BL496" s="398" t="str">
        <f t="shared" si="583"/>
        <v>0</v>
      </c>
      <c r="BM496" s="412">
        <f t="shared" si="597"/>
        <v>0</v>
      </c>
      <c r="BN496" s="412" t="str">
        <f t="shared" si="598"/>
        <v>0m0</v>
      </c>
      <c r="BO496" s="399">
        <f t="shared" si="599"/>
        <v>0</v>
      </c>
      <c r="BP496" s="399">
        <f t="shared" si="600"/>
        <v>0</v>
      </c>
      <c r="BQ496" s="412">
        <f t="shared" si="601"/>
        <v>0</v>
      </c>
      <c r="BR496" s="413">
        <f t="shared" si="602"/>
        <v>0</v>
      </c>
      <c r="BS496" s="398" t="str">
        <f t="shared" si="603"/>
        <v>0</v>
      </c>
      <c r="BT496" s="398" t="str">
        <f t="shared" si="604"/>
        <v>0</v>
      </c>
      <c r="BU496" s="412">
        <f t="shared" si="605"/>
        <v>0</v>
      </c>
      <c r="BV496" s="412" t="str">
        <f t="shared" si="606"/>
        <v>0m0</v>
      </c>
      <c r="BW496" s="399">
        <f t="shared" si="607"/>
        <v>0</v>
      </c>
      <c r="BX496" s="399">
        <f t="shared" si="608"/>
        <v>0</v>
      </c>
      <c r="BY496" s="412">
        <f t="shared" si="609"/>
        <v>0</v>
      </c>
      <c r="BZ496" s="413">
        <f t="shared" si="610"/>
        <v>0</v>
      </c>
      <c r="CA496" s="398" t="str">
        <f t="shared" si="611"/>
        <v>0</v>
      </c>
      <c r="CB496" s="398" t="str">
        <f t="shared" si="612"/>
        <v>0</v>
      </c>
      <c r="CC496" s="412">
        <f t="shared" si="613"/>
        <v>0</v>
      </c>
      <c r="CD496" s="412" t="str">
        <f t="shared" si="614"/>
        <v>0m0</v>
      </c>
      <c r="CE496" s="399">
        <f t="shared" si="615"/>
        <v>0</v>
      </c>
      <c r="CF496" s="399">
        <f t="shared" si="616"/>
        <v>0</v>
      </c>
      <c r="CG496" s="412">
        <f t="shared" si="617"/>
        <v>0</v>
      </c>
      <c r="CH496" s="413">
        <f t="shared" si="618"/>
        <v>0</v>
      </c>
      <c r="CI496" s="398" t="str">
        <f t="shared" si="619"/>
        <v>0</v>
      </c>
      <c r="CJ496" s="398" t="str">
        <f t="shared" si="620"/>
        <v>0</v>
      </c>
      <c r="CK496" s="412">
        <f t="shared" si="621"/>
        <v>0</v>
      </c>
      <c r="CL496" s="412" t="str">
        <f t="shared" si="622"/>
        <v>0m0</v>
      </c>
      <c r="CM496" s="399">
        <f t="shared" si="623"/>
        <v>0</v>
      </c>
      <c r="CN496" s="399">
        <f t="shared" si="624"/>
        <v>0</v>
      </c>
      <c r="CO496" s="412">
        <f t="shared" si="625"/>
        <v>0</v>
      </c>
      <c r="CP496" s="413">
        <f t="shared" si="626"/>
        <v>0</v>
      </c>
      <c r="CQ496" s="398" t="str">
        <f t="shared" si="627"/>
        <v>0</v>
      </c>
      <c r="CR496" s="398" t="str">
        <f t="shared" si="628"/>
        <v>0</v>
      </c>
      <c r="CS496" s="412">
        <f t="shared" si="629"/>
        <v>0</v>
      </c>
      <c r="CT496" s="412" t="str">
        <f t="shared" si="630"/>
        <v>0m0</v>
      </c>
      <c r="CU496" s="412">
        <f t="shared" si="631"/>
        <v>0</v>
      </c>
      <c r="CV496" s="412">
        <f t="shared" si="632"/>
        <v>0</v>
      </c>
      <c r="CW496" s="412">
        <f t="shared" si="633"/>
        <v>0</v>
      </c>
      <c r="CX496" s="412">
        <f t="shared" si="634"/>
        <v>0</v>
      </c>
      <c r="CY496" s="412">
        <f t="shared" si="635"/>
        <v>0</v>
      </c>
      <c r="CZ496" s="412" t="str">
        <f t="shared" si="636"/>
        <v/>
      </c>
      <c r="DA496" s="412" t="str">
        <f t="shared" si="637"/>
        <v/>
      </c>
      <c r="DB496" s="412" t="str">
        <f t="shared" si="638"/>
        <v/>
      </c>
      <c r="DC496" s="412" t="str">
        <f t="shared" si="639"/>
        <v/>
      </c>
      <c r="DD496" s="412" t="str">
        <f t="shared" si="640"/>
        <v/>
      </c>
      <c r="DE496" s="412"/>
      <c r="DF496" s="411"/>
      <c r="DG496" s="412" t="str">
        <f t="shared" si="641"/>
        <v/>
      </c>
      <c r="DH496" s="412" t="str">
        <f t="shared" si="642"/>
        <v/>
      </c>
      <c r="DI496" s="412">
        <f t="shared" si="643"/>
        <v>0</v>
      </c>
      <c r="DJ496" s="412" t="str">
        <f t="shared" si="644"/>
        <v/>
      </c>
      <c r="DK496" s="412" t="str">
        <f t="shared" si="645"/>
        <v/>
      </c>
      <c r="DL496" s="412" t="str">
        <f t="shared" si="646"/>
        <v/>
      </c>
      <c r="DM496" s="412" t="str">
        <f t="shared" si="647"/>
        <v/>
      </c>
      <c r="DN496" s="412" t="str">
        <f t="shared" si="648"/>
        <v/>
      </c>
      <c r="DO496" s="412" t="str">
        <f t="shared" si="649"/>
        <v/>
      </c>
    </row>
    <row r="497" spans="1:119" s="157" customFormat="1" ht="18" hidden="1" customHeight="1">
      <c r="A497" s="161" t="str">
        <f t="shared" si="579"/>
        <v/>
      </c>
      <c r="B497" s="158"/>
      <c r="C497" s="31" t="str">
        <f>IF(B497="","",VLOOKUP(B497,学連登録!$C$2:$G$3000,2,FALSE))</f>
        <v/>
      </c>
      <c r="D497" s="32" t="str">
        <f>IF(B497="","",VLOOKUP(B497,学連登録!$C$2:$G$3000,3,FALSE))</f>
        <v/>
      </c>
      <c r="E497" s="33" t="str">
        <f>IF(B497="","",VLOOKUP(B497,学連登録!$C$2:$G$3000,4,FALSE))</f>
        <v/>
      </c>
      <c r="F497" s="383" t="str">
        <f>IF(B497="","",VLOOKUP(B497,学連登録!$C$2:$I$3000,7,FALSE))</f>
        <v/>
      </c>
      <c r="G497" s="160"/>
      <c r="H497" s="905"/>
      <c r="I497" s="907"/>
      <c r="J497" s="160"/>
      <c r="K497" s="905"/>
      <c r="L497" s="906"/>
      <c r="M497" s="160"/>
      <c r="N497" s="819"/>
      <c r="O497" s="820"/>
      <c r="P497" s="159"/>
      <c r="Q497" s="905"/>
      <c r="R497" s="906"/>
      <c r="S497" s="159"/>
      <c r="T497" s="905"/>
      <c r="U497" s="906"/>
      <c r="V497" s="103" t="str">
        <f>IF(B497="","",VLOOKUP(B497,学連登録!$C$2:$H$3000,6,FALSE))</f>
        <v/>
      </c>
      <c r="Y497" s="118" t="str">
        <f t="shared" si="650"/>
        <v/>
      </c>
      <c r="Z497" s="97" t="str">
        <f>IF(G497="","",VLOOKUP(G497,種目名!$R$5:$T$104,3,0))</f>
        <v/>
      </c>
      <c r="AA497" s="99" t="str">
        <f>IF(J497="","",VLOOKUP(J497,種目名!$R$5:$T$104,3,0))</f>
        <v/>
      </c>
      <c r="AB497" s="119" t="str">
        <f>IF(M497="","",VLOOKUP(M497,種目名!$R$5:$T$104,3,0))</f>
        <v/>
      </c>
      <c r="AC497" s="119" t="str">
        <f>IF(P497="","",VLOOKUP(AF497,種目名!$R$5:$T$104,3,0))</f>
        <v/>
      </c>
      <c r="AD497" s="120" t="str">
        <f>IF(S497="","",VLOOKUP(AI497,種目名!$R$5:$T$104,3,0))</f>
        <v/>
      </c>
      <c r="AE497" s="117">
        <f t="shared" si="651"/>
        <v>0</v>
      </c>
      <c r="AF497" s="157" t="str">
        <f t="shared" si="652"/>
        <v/>
      </c>
      <c r="AG497" s="157" t="str">
        <f t="shared" si="653"/>
        <v/>
      </c>
      <c r="AH497" s="157">
        <f t="shared" si="654"/>
        <v>0</v>
      </c>
      <c r="AI497" s="157" t="str">
        <f t="shared" si="655"/>
        <v/>
      </c>
      <c r="AJ497" s="157" t="str">
        <f t="shared" si="656"/>
        <v/>
      </c>
      <c r="AK497" s="390"/>
      <c r="AL497" s="171">
        <f t="shared" si="584"/>
        <v>0</v>
      </c>
      <c r="AM497" s="399">
        <f t="shared" si="585"/>
        <v>0</v>
      </c>
      <c r="AN497" s="399">
        <f>COUNTIF($B$12:B497,B497)</f>
        <v>0</v>
      </c>
      <c r="AO497" s="399"/>
      <c r="AP497" s="399" t="str">
        <f t="shared" si="586"/>
        <v/>
      </c>
      <c r="AQ497" s="399" t="str">
        <f t="shared" si="586"/>
        <v/>
      </c>
      <c r="AR497" s="399" t="str">
        <f t="shared" si="586"/>
        <v/>
      </c>
      <c r="AS497" s="399" t="str">
        <f t="shared" si="580"/>
        <v/>
      </c>
      <c r="AT497" s="399">
        <f t="shared" si="587"/>
        <v>0</v>
      </c>
      <c r="AU497" s="399" t="str">
        <f t="shared" si="588"/>
        <v/>
      </c>
      <c r="AV497" s="399" t="str">
        <f t="shared" si="589"/>
        <v/>
      </c>
      <c r="AW497" s="399" t="str">
        <f t="shared" si="590"/>
        <v/>
      </c>
      <c r="AX497" s="399" t="str">
        <f t="shared" si="591"/>
        <v/>
      </c>
      <c r="AY497" s="399" t="str">
        <f t="shared" si="592"/>
        <v/>
      </c>
      <c r="AZ497" s="399" t="str">
        <f t="shared" si="657"/>
        <v/>
      </c>
      <c r="BA497" s="399" t="str">
        <f t="shared" si="657"/>
        <v/>
      </c>
      <c r="BB497" s="399" t="str">
        <f t="shared" si="657"/>
        <v/>
      </c>
      <c r="BC497" s="399" t="str">
        <f t="shared" si="657"/>
        <v/>
      </c>
      <c r="BD497" s="403" t="str">
        <f t="shared" si="657"/>
        <v/>
      </c>
      <c r="BE497" s="393">
        <f t="shared" si="593"/>
        <v>0</v>
      </c>
      <c r="BG497" s="399">
        <f t="shared" si="594"/>
        <v>0</v>
      </c>
      <c r="BH497" s="399">
        <f t="shared" si="595"/>
        <v>0</v>
      </c>
      <c r="BI497" s="412">
        <f t="shared" si="596"/>
        <v>0</v>
      </c>
      <c r="BJ497" s="413">
        <f t="shared" si="581"/>
        <v>0</v>
      </c>
      <c r="BK497" s="398" t="str">
        <f t="shared" si="582"/>
        <v>0</v>
      </c>
      <c r="BL497" s="398" t="str">
        <f t="shared" si="583"/>
        <v>0</v>
      </c>
      <c r="BM497" s="412">
        <f t="shared" si="597"/>
        <v>0</v>
      </c>
      <c r="BN497" s="412" t="str">
        <f t="shared" si="598"/>
        <v>0m0</v>
      </c>
      <c r="BO497" s="399">
        <f t="shared" si="599"/>
        <v>0</v>
      </c>
      <c r="BP497" s="399">
        <f t="shared" si="600"/>
        <v>0</v>
      </c>
      <c r="BQ497" s="412">
        <f t="shared" si="601"/>
        <v>0</v>
      </c>
      <c r="BR497" s="413">
        <f t="shared" si="602"/>
        <v>0</v>
      </c>
      <c r="BS497" s="398" t="str">
        <f t="shared" si="603"/>
        <v>0</v>
      </c>
      <c r="BT497" s="398" t="str">
        <f t="shared" si="604"/>
        <v>0</v>
      </c>
      <c r="BU497" s="412">
        <f t="shared" si="605"/>
        <v>0</v>
      </c>
      <c r="BV497" s="412" t="str">
        <f t="shared" si="606"/>
        <v>0m0</v>
      </c>
      <c r="BW497" s="399">
        <f t="shared" si="607"/>
        <v>0</v>
      </c>
      <c r="BX497" s="399">
        <f t="shared" si="608"/>
        <v>0</v>
      </c>
      <c r="BY497" s="412">
        <f t="shared" si="609"/>
        <v>0</v>
      </c>
      <c r="BZ497" s="413">
        <f t="shared" si="610"/>
        <v>0</v>
      </c>
      <c r="CA497" s="398" t="str">
        <f t="shared" si="611"/>
        <v>0</v>
      </c>
      <c r="CB497" s="398" t="str">
        <f t="shared" si="612"/>
        <v>0</v>
      </c>
      <c r="CC497" s="412">
        <f t="shared" si="613"/>
        <v>0</v>
      </c>
      <c r="CD497" s="412" t="str">
        <f t="shared" si="614"/>
        <v>0m0</v>
      </c>
      <c r="CE497" s="399">
        <f t="shared" si="615"/>
        <v>0</v>
      </c>
      <c r="CF497" s="399">
        <f t="shared" si="616"/>
        <v>0</v>
      </c>
      <c r="CG497" s="412">
        <f t="shared" si="617"/>
        <v>0</v>
      </c>
      <c r="CH497" s="413">
        <f t="shared" si="618"/>
        <v>0</v>
      </c>
      <c r="CI497" s="398" t="str">
        <f t="shared" si="619"/>
        <v>0</v>
      </c>
      <c r="CJ497" s="398" t="str">
        <f t="shared" si="620"/>
        <v>0</v>
      </c>
      <c r="CK497" s="412">
        <f t="shared" si="621"/>
        <v>0</v>
      </c>
      <c r="CL497" s="412" t="str">
        <f t="shared" si="622"/>
        <v>0m0</v>
      </c>
      <c r="CM497" s="399">
        <f t="shared" si="623"/>
        <v>0</v>
      </c>
      <c r="CN497" s="399">
        <f t="shared" si="624"/>
        <v>0</v>
      </c>
      <c r="CO497" s="412">
        <f t="shared" si="625"/>
        <v>0</v>
      </c>
      <c r="CP497" s="413">
        <f t="shared" si="626"/>
        <v>0</v>
      </c>
      <c r="CQ497" s="398" t="str">
        <f t="shared" si="627"/>
        <v>0</v>
      </c>
      <c r="CR497" s="398" t="str">
        <f t="shared" si="628"/>
        <v>0</v>
      </c>
      <c r="CS497" s="412">
        <f t="shared" si="629"/>
        <v>0</v>
      </c>
      <c r="CT497" s="412" t="str">
        <f t="shared" si="630"/>
        <v>0m0</v>
      </c>
      <c r="CU497" s="412">
        <f t="shared" si="631"/>
        <v>0</v>
      </c>
      <c r="CV497" s="412">
        <f t="shared" si="632"/>
        <v>0</v>
      </c>
      <c r="CW497" s="412">
        <f t="shared" si="633"/>
        <v>0</v>
      </c>
      <c r="CX497" s="412">
        <f t="shared" si="634"/>
        <v>0</v>
      </c>
      <c r="CY497" s="412">
        <f t="shared" si="635"/>
        <v>0</v>
      </c>
      <c r="CZ497" s="412" t="str">
        <f t="shared" si="636"/>
        <v/>
      </c>
      <c r="DA497" s="412" t="str">
        <f t="shared" si="637"/>
        <v/>
      </c>
      <c r="DB497" s="412" t="str">
        <f t="shared" si="638"/>
        <v/>
      </c>
      <c r="DC497" s="412" t="str">
        <f t="shared" si="639"/>
        <v/>
      </c>
      <c r="DD497" s="412" t="str">
        <f t="shared" si="640"/>
        <v/>
      </c>
      <c r="DE497" s="412"/>
      <c r="DF497" s="411"/>
      <c r="DG497" s="412" t="str">
        <f t="shared" si="641"/>
        <v/>
      </c>
      <c r="DH497" s="412" t="str">
        <f t="shared" si="642"/>
        <v/>
      </c>
      <c r="DI497" s="412">
        <f t="shared" si="643"/>
        <v>0</v>
      </c>
      <c r="DJ497" s="412" t="str">
        <f t="shared" si="644"/>
        <v/>
      </c>
      <c r="DK497" s="412" t="str">
        <f t="shared" si="645"/>
        <v/>
      </c>
      <c r="DL497" s="412" t="str">
        <f t="shared" si="646"/>
        <v/>
      </c>
      <c r="DM497" s="412" t="str">
        <f t="shared" si="647"/>
        <v/>
      </c>
      <c r="DN497" s="412" t="str">
        <f t="shared" si="648"/>
        <v/>
      </c>
      <c r="DO497" s="412" t="str">
        <f t="shared" si="649"/>
        <v/>
      </c>
    </row>
    <row r="498" spans="1:119" s="157" customFormat="1" ht="18" hidden="1" customHeight="1">
      <c r="A498" s="161" t="str">
        <f t="shared" si="579"/>
        <v/>
      </c>
      <c r="B498" s="158"/>
      <c r="C498" s="31" t="str">
        <f>IF(B498="","",VLOOKUP(B498,学連登録!$C$2:$G$3000,2,FALSE))</f>
        <v/>
      </c>
      <c r="D498" s="32" t="str">
        <f>IF(B498="","",VLOOKUP(B498,学連登録!$C$2:$G$3000,3,FALSE))</f>
        <v/>
      </c>
      <c r="E498" s="33" t="str">
        <f>IF(B498="","",VLOOKUP(B498,学連登録!$C$2:$G$3000,4,FALSE))</f>
        <v/>
      </c>
      <c r="F498" s="383" t="str">
        <f>IF(B498="","",VLOOKUP(B498,学連登録!$C$2:$I$3000,7,FALSE))</f>
        <v/>
      </c>
      <c r="G498" s="160"/>
      <c r="H498" s="905"/>
      <c r="I498" s="907"/>
      <c r="J498" s="160"/>
      <c r="K498" s="905"/>
      <c r="L498" s="906"/>
      <c r="M498" s="160"/>
      <c r="N498" s="819"/>
      <c r="O498" s="820"/>
      <c r="P498" s="159"/>
      <c r="Q498" s="905"/>
      <c r="R498" s="906"/>
      <c r="S498" s="159"/>
      <c r="T498" s="905"/>
      <c r="U498" s="906"/>
      <c r="V498" s="103" t="str">
        <f>IF(B498="","",VLOOKUP(B498,学連登録!$C$2:$H$3000,6,FALSE))</f>
        <v/>
      </c>
      <c r="Y498" s="118" t="str">
        <f t="shared" si="650"/>
        <v/>
      </c>
      <c r="Z498" s="97" t="str">
        <f>IF(G498="","",VLOOKUP(G498,種目名!$R$5:$T$104,3,0))</f>
        <v/>
      </c>
      <c r="AA498" s="99" t="str">
        <f>IF(J498="","",VLOOKUP(J498,種目名!$R$5:$T$104,3,0))</f>
        <v/>
      </c>
      <c r="AB498" s="119" t="str">
        <f>IF(M498="","",VLOOKUP(M498,種目名!$R$5:$T$104,3,0))</f>
        <v/>
      </c>
      <c r="AC498" s="119" t="str">
        <f>IF(P498="","",VLOOKUP(AF498,種目名!$R$5:$T$104,3,0))</f>
        <v/>
      </c>
      <c r="AD498" s="120" t="str">
        <f>IF(S498="","",VLOOKUP(AI498,種目名!$R$5:$T$104,3,0))</f>
        <v/>
      </c>
      <c r="AE498" s="117">
        <f t="shared" si="651"/>
        <v>0</v>
      </c>
      <c r="AF498" s="157" t="str">
        <f t="shared" si="652"/>
        <v/>
      </c>
      <c r="AG498" s="157" t="str">
        <f t="shared" si="653"/>
        <v/>
      </c>
      <c r="AH498" s="157">
        <f t="shared" si="654"/>
        <v>0</v>
      </c>
      <c r="AI498" s="157" t="str">
        <f t="shared" si="655"/>
        <v/>
      </c>
      <c r="AJ498" s="157" t="str">
        <f t="shared" si="656"/>
        <v/>
      </c>
      <c r="AK498" s="390"/>
      <c r="AL498" s="171">
        <f t="shared" si="584"/>
        <v>0</v>
      </c>
      <c r="AM498" s="399">
        <f t="shared" si="585"/>
        <v>0</v>
      </c>
      <c r="AN498" s="399">
        <f>COUNTIF($B$12:B498,B498)</f>
        <v>0</v>
      </c>
      <c r="AO498" s="399"/>
      <c r="AP498" s="399" t="str">
        <f t="shared" si="586"/>
        <v/>
      </c>
      <c r="AQ498" s="399" t="str">
        <f t="shared" si="586"/>
        <v/>
      </c>
      <c r="AR498" s="399" t="str">
        <f t="shared" si="586"/>
        <v/>
      </c>
      <c r="AS498" s="399" t="str">
        <f t="shared" si="580"/>
        <v/>
      </c>
      <c r="AT498" s="399">
        <f t="shared" si="587"/>
        <v>0</v>
      </c>
      <c r="AU498" s="399" t="str">
        <f t="shared" si="588"/>
        <v/>
      </c>
      <c r="AV498" s="399" t="str">
        <f t="shared" si="589"/>
        <v/>
      </c>
      <c r="AW498" s="399" t="str">
        <f t="shared" si="590"/>
        <v/>
      </c>
      <c r="AX498" s="399" t="str">
        <f t="shared" si="591"/>
        <v/>
      </c>
      <c r="AY498" s="399" t="str">
        <f t="shared" si="592"/>
        <v/>
      </c>
      <c r="AZ498" s="399" t="str">
        <f t="shared" si="657"/>
        <v/>
      </c>
      <c r="BA498" s="399" t="str">
        <f t="shared" si="657"/>
        <v/>
      </c>
      <c r="BB498" s="399" t="str">
        <f t="shared" si="657"/>
        <v/>
      </c>
      <c r="BC498" s="399" t="str">
        <f t="shared" si="657"/>
        <v/>
      </c>
      <c r="BD498" s="403" t="str">
        <f t="shared" si="657"/>
        <v/>
      </c>
      <c r="BE498" s="393">
        <f t="shared" si="593"/>
        <v>0</v>
      </c>
      <c r="BG498" s="399">
        <f t="shared" si="594"/>
        <v>0</v>
      </c>
      <c r="BH498" s="399">
        <f t="shared" si="595"/>
        <v>0</v>
      </c>
      <c r="BI498" s="412">
        <f t="shared" si="596"/>
        <v>0</v>
      </c>
      <c r="BJ498" s="413">
        <f t="shared" si="581"/>
        <v>0</v>
      </c>
      <c r="BK498" s="398" t="str">
        <f t="shared" si="582"/>
        <v>0</v>
      </c>
      <c r="BL498" s="398" t="str">
        <f t="shared" si="583"/>
        <v>0</v>
      </c>
      <c r="BM498" s="412">
        <f t="shared" si="597"/>
        <v>0</v>
      </c>
      <c r="BN498" s="412" t="str">
        <f t="shared" si="598"/>
        <v>0m0</v>
      </c>
      <c r="BO498" s="399">
        <f t="shared" si="599"/>
        <v>0</v>
      </c>
      <c r="BP498" s="399">
        <f t="shared" si="600"/>
        <v>0</v>
      </c>
      <c r="BQ498" s="412">
        <f t="shared" si="601"/>
        <v>0</v>
      </c>
      <c r="BR498" s="413">
        <f t="shared" si="602"/>
        <v>0</v>
      </c>
      <c r="BS498" s="398" t="str">
        <f t="shared" si="603"/>
        <v>0</v>
      </c>
      <c r="BT498" s="398" t="str">
        <f t="shared" si="604"/>
        <v>0</v>
      </c>
      <c r="BU498" s="412">
        <f t="shared" si="605"/>
        <v>0</v>
      </c>
      <c r="BV498" s="412" t="str">
        <f t="shared" si="606"/>
        <v>0m0</v>
      </c>
      <c r="BW498" s="399">
        <f t="shared" si="607"/>
        <v>0</v>
      </c>
      <c r="BX498" s="399">
        <f t="shared" si="608"/>
        <v>0</v>
      </c>
      <c r="BY498" s="412">
        <f t="shared" si="609"/>
        <v>0</v>
      </c>
      <c r="BZ498" s="413">
        <f t="shared" si="610"/>
        <v>0</v>
      </c>
      <c r="CA498" s="398" t="str">
        <f t="shared" si="611"/>
        <v>0</v>
      </c>
      <c r="CB498" s="398" t="str">
        <f t="shared" si="612"/>
        <v>0</v>
      </c>
      <c r="CC498" s="412">
        <f t="shared" si="613"/>
        <v>0</v>
      </c>
      <c r="CD498" s="412" t="str">
        <f t="shared" si="614"/>
        <v>0m0</v>
      </c>
      <c r="CE498" s="399">
        <f t="shared" si="615"/>
        <v>0</v>
      </c>
      <c r="CF498" s="399">
        <f t="shared" si="616"/>
        <v>0</v>
      </c>
      <c r="CG498" s="412">
        <f t="shared" si="617"/>
        <v>0</v>
      </c>
      <c r="CH498" s="413">
        <f t="shared" si="618"/>
        <v>0</v>
      </c>
      <c r="CI498" s="398" t="str">
        <f t="shared" si="619"/>
        <v>0</v>
      </c>
      <c r="CJ498" s="398" t="str">
        <f t="shared" si="620"/>
        <v>0</v>
      </c>
      <c r="CK498" s="412">
        <f t="shared" si="621"/>
        <v>0</v>
      </c>
      <c r="CL498" s="412" t="str">
        <f t="shared" si="622"/>
        <v>0m0</v>
      </c>
      <c r="CM498" s="399">
        <f t="shared" si="623"/>
        <v>0</v>
      </c>
      <c r="CN498" s="399">
        <f t="shared" si="624"/>
        <v>0</v>
      </c>
      <c r="CO498" s="412">
        <f t="shared" si="625"/>
        <v>0</v>
      </c>
      <c r="CP498" s="413">
        <f t="shared" si="626"/>
        <v>0</v>
      </c>
      <c r="CQ498" s="398" t="str">
        <f t="shared" si="627"/>
        <v>0</v>
      </c>
      <c r="CR498" s="398" t="str">
        <f t="shared" si="628"/>
        <v>0</v>
      </c>
      <c r="CS498" s="412">
        <f t="shared" si="629"/>
        <v>0</v>
      </c>
      <c r="CT498" s="412" t="str">
        <f t="shared" si="630"/>
        <v>0m0</v>
      </c>
      <c r="CU498" s="412">
        <f t="shared" si="631"/>
        <v>0</v>
      </c>
      <c r="CV498" s="412">
        <f t="shared" si="632"/>
        <v>0</v>
      </c>
      <c r="CW498" s="412">
        <f t="shared" si="633"/>
        <v>0</v>
      </c>
      <c r="CX498" s="412">
        <f t="shared" si="634"/>
        <v>0</v>
      </c>
      <c r="CY498" s="412">
        <f t="shared" si="635"/>
        <v>0</v>
      </c>
      <c r="CZ498" s="412" t="str">
        <f t="shared" si="636"/>
        <v/>
      </c>
      <c r="DA498" s="412" t="str">
        <f t="shared" si="637"/>
        <v/>
      </c>
      <c r="DB498" s="412" t="str">
        <f t="shared" si="638"/>
        <v/>
      </c>
      <c r="DC498" s="412" t="str">
        <f t="shared" si="639"/>
        <v/>
      </c>
      <c r="DD498" s="412" t="str">
        <f t="shared" si="640"/>
        <v/>
      </c>
      <c r="DE498" s="412"/>
      <c r="DF498" s="411"/>
      <c r="DG498" s="412" t="str">
        <f t="shared" si="641"/>
        <v/>
      </c>
      <c r="DH498" s="412" t="str">
        <f t="shared" si="642"/>
        <v/>
      </c>
      <c r="DI498" s="412">
        <f t="shared" si="643"/>
        <v>0</v>
      </c>
      <c r="DJ498" s="412" t="str">
        <f t="shared" si="644"/>
        <v/>
      </c>
      <c r="DK498" s="412" t="str">
        <f t="shared" si="645"/>
        <v/>
      </c>
      <c r="DL498" s="412" t="str">
        <f t="shared" si="646"/>
        <v/>
      </c>
      <c r="DM498" s="412" t="str">
        <f t="shared" si="647"/>
        <v/>
      </c>
      <c r="DN498" s="412" t="str">
        <f t="shared" si="648"/>
        <v/>
      </c>
      <c r="DO498" s="412" t="str">
        <f t="shared" si="649"/>
        <v/>
      </c>
    </row>
    <row r="499" spans="1:119" s="157" customFormat="1" ht="18" hidden="1" customHeight="1">
      <c r="A499" s="161" t="str">
        <f t="shared" ref="A499:A520" si="658">IF(C499="","",A498+1)</f>
        <v/>
      </c>
      <c r="B499" s="158"/>
      <c r="C499" s="31" t="str">
        <f>IF(B499="","",VLOOKUP(B499,学連登録!$C$2:$G$3000,2,FALSE))</f>
        <v/>
      </c>
      <c r="D499" s="32" t="str">
        <f>IF(B499="","",VLOOKUP(B499,学連登録!$C$2:$G$3000,3,FALSE))</f>
        <v/>
      </c>
      <c r="E499" s="33" t="str">
        <f>IF(B499="","",VLOOKUP(B499,学連登録!$C$2:$G$3000,4,FALSE))</f>
        <v/>
      </c>
      <c r="F499" s="383" t="str">
        <f>IF(B499="","",VLOOKUP(B499,学連登録!$C$2:$I$3000,7,FALSE))</f>
        <v/>
      </c>
      <c r="G499" s="160"/>
      <c r="H499" s="905"/>
      <c r="I499" s="907"/>
      <c r="J499" s="160"/>
      <c r="K499" s="905"/>
      <c r="L499" s="906"/>
      <c r="M499" s="160"/>
      <c r="N499" s="819"/>
      <c r="O499" s="820"/>
      <c r="P499" s="159"/>
      <c r="Q499" s="905"/>
      <c r="R499" s="906"/>
      <c r="S499" s="159"/>
      <c r="T499" s="905"/>
      <c r="U499" s="906"/>
      <c r="V499" s="103" t="str">
        <f>IF(B499="","",VLOOKUP(B499,学連登録!$C$2:$H$3000,6,FALSE))</f>
        <v/>
      </c>
      <c r="Y499" s="118" t="str">
        <f t="shared" si="650"/>
        <v/>
      </c>
      <c r="Z499" s="97" t="str">
        <f>IF(G499="","",VLOOKUP(G499,種目名!$R$5:$T$104,3,0))</f>
        <v/>
      </c>
      <c r="AA499" s="99" t="str">
        <f>IF(J499="","",VLOOKUP(J499,種目名!$R$5:$T$104,3,0))</f>
        <v/>
      </c>
      <c r="AB499" s="119" t="str">
        <f>IF(M499="","",VLOOKUP(M499,種目名!$R$5:$T$104,3,0))</f>
        <v/>
      </c>
      <c r="AC499" s="119" t="str">
        <f>IF(P499="","",VLOOKUP(AF499,種目名!$R$5:$T$104,3,0))</f>
        <v/>
      </c>
      <c r="AD499" s="120" t="str">
        <f>IF(S499="","",VLOOKUP(AI499,種目名!$R$5:$T$104,3,0))</f>
        <v/>
      </c>
      <c r="AE499" s="117">
        <f t="shared" si="651"/>
        <v>0</v>
      </c>
      <c r="AF499" s="157" t="str">
        <f t="shared" si="652"/>
        <v/>
      </c>
      <c r="AG499" s="157" t="str">
        <f t="shared" si="653"/>
        <v/>
      </c>
      <c r="AH499" s="157">
        <f t="shared" si="654"/>
        <v>0</v>
      </c>
      <c r="AI499" s="157" t="str">
        <f t="shared" si="655"/>
        <v/>
      </c>
      <c r="AJ499" s="157" t="str">
        <f t="shared" si="656"/>
        <v/>
      </c>
      <c r="AK499" s="390"/>
      <c r="AL499" s="171">
        <f t="shared" si="584"/>
        <v>0</v>
      </c>
      <c r="AM499" s="399">
        <f t="shared" si="585"/>
        <v>0</v>
      </c>
      <c r="AN499" s="399">
        <f>COUNTIF($B$12:B499,B499)</f>
        <v>0</v>
      </c>
      <c r="AO499" s="399"/>
      <c r="AP499" s="399" t="str">
        <f t="shared" si="586"/>
        <v/>
      </c>
      <c r="AQ499" s="399" t="str">
        <f t="shared" si="586"/>
        <v/>
      </c>
      <c r="AR499" s="399" t="str">
        <f t="shared" si="586"/>
        <v/>
      </c>
      <c r="AS499" s="399" t="str">
        <f t="shared" si="580"/>
        <v/>
      </c>
      <c r="AT499" s="399">
        <f t="shared" si="587"/>
        <v>0</v>
      </c>
      <c r="AU499" s="399" t="str">
        <f t="shared" si="588"/>
        <v/>
      </c>
      <c r="AV499" s="399" t="str">
        <f t="shared" si="589"/>
        <v/>
      </c>
      <c r="AW499" s="399" t="str">
        <f t="shared" si="590"/>
        <v/>
      </c>
      <c r="AX499" s="399" t="str">
        <f t="shared" si="591"/>
        <v/>
      </c>
      <c r="AY499" s="399" t="str">
        <f t="shared" si="592"/>
        <v/>
      </c>
      <c r="AZ499" s="399" t="str">
        <f t="shared" si="657"/>
        <v/>
      </c>
      <c r="BA499" s="399" t="str">
        <f t="shared" si="657"/>
        <v/>
      </c>
      <c r="BB499" s="399" t="str">
        <f t="shared" si="657"/>
        <v/>
      </c>
      <c r="BC499" s="399" t="str">
        <f t="shared" si="657"/>
        <v/>
      </c>
      <c r="BD499" s="403" t="str">
        <f t="shared" si="657"/>
        <v/>
      </c>
      <c r="BE499" s="393">
        <f t="shared" si="593"/>
        <v>0</v>
      </c>
      <c r="BG499" s="399">
        <f t="shared" si="594"/>
        <v>0</v>
      </c>
      <c r="BH499" s="399">
        <f t="shared" si="595"/>
        <v>0</v>
      </c>
      <c r="BI499" s="412">
        <f t="shared" si="596"/>
        <v>0</v>
      </c>
      <c r="BJ499" s="413">
        <f t="shared" si="581"/>
        <v>0</v>
      </c>
      <c r="BK499" s="398" t="str">
        <f t="shared" si="582"/>
        <v>0</v>
      </c>
      <c r="BL499" s="398" t="str">
        <f t="shared" si="583"/>
        <v>0</v>
      </c>
      <c r="BM499" s="412">
        <f t="shared" si="597"/>
        <v>0</v>
      </c>
      <c r="BN499" s="412" t="str">
        <f t="shared" si="598"/>
        <v>0m0</v>
      </c>
      <c r="BO499" s="399">
        <f t="shared" si="599"/>
        <v>0</v>
      </c>
      <c r="BP499" s="399">
        <f t="shared" si="600"/>
        <v>0</v>
      </c>
      <c r="BQ499" s="412">
        <f t="shared" si="601"/>
        <v>0</v>
      </c>
      <c r="BR499" s="413">
        <f t="shared" si="602"/>
        <v>0</v>
      </c>
      <c r="BS499" s="398" t="str">
        <f t="shared" si="603"/>
        <v>0</v>
      </c>
      <c r="BT499" s="398" t="str">
        <f t="shared" si="604"/>
        <v>0</v>
      </c>
      <c r="BU499" s="412">
        <f t="shared" si="605"/>
        <v>0</v>
      </c>
      <c r="BV499" s="412" t="str">
        <f t="shared" si="606"/>
        <v>0m0</v>
      </c>
      <c r="BW499" s="399">
        <f t="shared" si="607"/>
        <v>0</v>
      </c>
      <c r="BX499" s="399">
        <f t="shared" si="608"/>
        <v>0</v>
      </c>
      <c r="BY499" s="412">
        <f t="shared" si="609"/>
        <v>0</v>
      </c>
      <c r="BZ499" s="413">
        <f t="shared" si="610"/>
        <v>0</v>
      </c>
      <c r="CA499" s="398" t="str">
        <f t="shared" si="611"/>
        <v>0</v>
      </c>
      <c r="CB499" s="398" t="str">
        <f t="shared" si="612"/>
        <v>0</v>
      </c>
      <c r="CC499" s="412">
        <f t="shared" si="613"/>
        <v>0</v>
      </c>
      <c r="CD499" s="412" t="str">
        <f t="shared" si="614"/>
        <v>0m0</v>
      </c>
      <c r="CE499" s="399">
        <f t="shared" si="615"/>
        <v>0</v>
      </c>
      <c r="CF499" s="399">
        <f t="shared" si="616"/>
        <v>0</v>
      </c>
      <c r="CG499" s="412">
        <f t="shared" si="617"/>
        <v>0</v>
      </c>
      <c r="CH499" s="413">
        <f t="shared" si="618"/>
        <v>0</v>
      </c>
      <c r="CI499" s="398" t="str">
        <f t="shared" si="619"/>
        <v>0</v>
      </c>
      <c r="CJ499" s="398" t="str">
        <f t="shared" si="620"/>
        <v>0</v>
      </c>
      <c r="CK499" s="412">
        <f t="shared" si="621"/>
        <v>0</v>
      </c>
      <c r="CL499" s="412" t="str">
        <f t="shared" si="622"/>
        <v>0m0</v>
      </c>
      <c r="CM499" s="399">
        <f t="shared" si="623"/>
        <v>0</v>
      </c>
      <c r="CN499" s="399">
        <f t="shared" si="624"/>
        <v>0</v>
      </c>
      <c r="CO499" s="412">
        <f t="shared" si="625"/>
        <v>0</v>
      </c>
      <c r="CP499" s="413">
        <f t="shared" si="626"/>
        <v>0</v>
      </c>
      <c r="CQ499" s="398" t="str">
        <f t="shared" si="627"/>
        <v>0</v>
      </c>
      <c r="CR499" s="398" t="str">
        <f t="shared" si="628"/>
        <v>0</v>
      </c>
      <c r="CS499" s="412">
        <f t="shared" si="629"/>
        <v>0</v>
      </c>
      <c r="CT499" s="412" t="str">
        <f t="shared" si="630"/>
        <v>0m0</v>
      </c>
      <c r="CU499" s="412">
        <f t="shared" si="631"/>
        <v>0</v>
      </c>
      <c r="CV499" s="412">
        <f t="shared" si="632"/>
        <v>0</v>
      </c>
      <c r="CW499" s="412">
        <f t="shared" si="633"/>
        <v>0</v>
      </c>
      <c r="CX499" s="412">
        <f t="shared" si="634"/>
        <v>0</v>
      </c>
      <c r="CY499" s="412">
        <f t="shared" si="635"/>
        <v>0</v>
      </c>
      <c r="CZ499" s="412" t="str">
        <f t="shared" si="636"/>
        <v/>
      </c>
      <c r="DA499" s="412" t="str">
        <f t="shared" si="637"/>
        <v/>
      </c>
      <c r="DB499" s="412" t="str">
        <f t="shared" si="638"/>
        <v/>
      </c>
      <c r="DC499" s="412" t="str">
        <f t="shared" si="639"/>
        <v/>
      </c>
      <c r="DD499" s="412" t="str">
        <f t="shared" si="640"/>
        <v/>
      </c>
      <c r="DE499" s="412"/>
      <c r="DF499" s="411"/>
      <c r="DG499" s="412" t="str">
        <f t="shared" si="641"/>
        <v/>
      </c>
      <c r="DH499" s="412" t="str">
        <f t="shared" si="642"/>
        <v/>
      </c>
      <c r="DI499" s="412">
        <f t="shared" si="643"/>
        <v>0</v>
      </c>
      <c r="DJ499" s="412" t="str">
        <f t="shared" si="644"/>
        <v/>
      </c>
      <c r="DK499" s="412" t="str">
        <f t="shared" si="645"/>
        <v/>
      </c>
      <c r="DL499" s="412" t="str">
        <f t="shared" si="646"/>
        <v/>
      </c>
      <c r="DM499" s="412" t="str">
        <f t="shared" si="647"/>
        <v/>
      </c>
      <c r="DN499" s="412" t="str">
        <f t="shared" si="648"/>
        <v/>
      </c>
      <c r="DO499" s="412" t="str">
        <f t="shared" si="649"/>
        <v/>
      </c>
    </row>
    <row r="500" spans="1:119" s="157" customFormat="1" ht="18" hidden="1" customHeight="1">
      <c r="A500" s="161" t="str">
        <f t="shared" si="658"/>
        <v/>
      </c>
      <c r="B500" s="158"/>
      <c r="C500" s="31" t="str">
        <f>IF(B500="","",VLOOKUP(B500,学連登録!$C$2:$G$3000,2,FALSE))</f>
        <v/>
      </c>
      <c r="D500" s="32" t="str">
        <f>IF(B500="","",VLOOKUP(B500,学連登録!$C$2:$G$3000,3,FALSE))</f>
        <v/>
      </c>
      <c r="E500" s="33" t="str">
        <f>IF(B500="","",VLOOKUP(B500,学連登録!$C$2:$G$3000,4,FALSE))</f>
        <v/>
      </c>
      <c r="F500" s="383" t="str">
        <f>IF(B500="","",VLOOKUP(B500,学連登録!$C$2:$I$3000,7,FALSE))</f>
        <v/>
      </c>
      <c r="G500" s="160"/>
      <c r="H500" s="905"/>
      <c r="I500" s="907"/>
      <c r="J500" s="160"/>
      <c r="K500" s="905"/>
      <c r="L500" s="906"/>
      <c r="M500" s="160"/>
      <c r="N500" s="819"/>
      <c r="O500" s="820"/>
      <c r="P500" s="159"/>
      <c r="Q500" s="905"/>
      <c r="R500" s="906"/>
      <c r="S500" s="159"/>
      <c r="T500" s="905"/>
      <c r="U500" s="906"/>
      <c r="V500" s="103" t="str">
        <f>IF(B500="","",VLOOKUP(B500,学連登録!$C$2:$H$3000,6,FALSE))</f>
        <v/>
      </c>
      <c r="Y500" s="118" t="str">
        <f t="shared" si="650"/>
        <v/>
      </c>
      <c r="Z500" s="97" t="str">
        <f>IF(G500="","",VLOOKUP(G500,種目名!$R$5:$T$104,3,0))</f>
        <v/>
      </c>
      <c r="AA500" s="99" t="str">
        <f>IF(J500="","",VLOOKUP(J500,種目名!$R$5:$T$104,3,0))</f>
        <v/>
      </c>
      <c r="AB500" s="119" t="str">
        <f>IF(M500="","",VLOOKUP(M500,種目名!$R$5:$T$104,3,0))</f>
        <v/>
      </c>
      <c r="AC500" s="119" t="str">
        <f>IF(P500="","",VLOOKUP(AF500,種目名!$R$5:$T$104,3,0))</f>
        <v/>
      </c>
      <c r="AD500" s="120" t="str">
        <f>IF(S500="","",VLOOKUP(AI500,種目名!$R$5:$T$104,3,0))</f>
        <v/>
      </c>
      <c r="AE500" s="117">
        <f t="shared" si="651"/>
        <v>0</v>
      </c>
      <c r="AF500" s="157" t="str">
        <f t="shared" si="652"/>
        <v/>
      </c>
      <c r="AG500" s="157" t="str">
        <f t="shared" si="653"/>
        <v/>
      </c>
      <c r="AH500" s="157">
        <f t="shared" si="654"/>
        <v>0</v>
      </c>
      <c r="AI500" s="157" t="str">
        <f t="shared" si="655"/>
        <v/>
      </c>
      <c r="AJ500" s="157" t="str">
        <f t="shared" si="656"/>
        <v/>
      </c>
      <c r="AK500" s="390"/>
      <c r="AL500" s="171">
        <f t="shared" si="584"/>
        <v>0</v>
      </c>
      <c r="AM500" s="399">
        <f t="shared" si="585"/>
        <v>0</v>
      </c>
      <c r="AN500" s="399">
        <f>COUNTIF($B$12:B500,B500)</f>
        <v>0</v>
      </c>
      <c r="AO500" s="399"/>
      <c r="AP500" s="399" t="str">
        <f t="shared" si="586"/>
        <v/>
      </c>
      <c r="AQ500" s="399" t="str">
        <f t="shared" si="586"/>
        <v/>
      </c>
      <c r="AR500" s="399" t="str">
        <f t="shared" si="586"/>
        <v/>
      </c>
      <c r="AS500" s="399" t="str">
        <f t="shared" si="580"/>
        <v/>
      </c>
      <c r="AT500" s="399">
        <f t="shared" si="587"/>
        <v>0</v>
      </c>
      <c r="AU500" s="399" t="str">
        <f t="shared" si="588"/>
        <v/>
      </c>
      <c r="AV500" s="399" t="str">
        <f t="shared" si="589"/>
        <v/>
      </c>
      <c r="AW500" s="399" t="str">
        <f t="shared" si="590"/>
        <v/>
      </c>
      <c r="AX500" s="399" t="str">
        <f t="shared" si="591"/>
        <v/>
      </c>
      <c r="AY500" s="399" t="str">
        <f t="shared" si="592"/>
        <v/>
      </c>
      <c r="AZ500" s="399" t="str">
        <f t="shared" si="657"/>
        <v/>
      </c>
      <c r="BA500" s="399" t="str">
        <f t="shared" si="657"/>
        <v/>
      </c>
      <c r="BB500" s="399" t="str">
        <f t="shared" si="657"/>
        <v/>
      </c>
      <c r="BC500" s="399" t="str">
        <f t="shared" si="657"/>
        <v/>
      </c>
      <c r="BD500" s="403" t="str">
        <f t="shared" si="657"/>
        <v/>
      </c>
      <c r="BE500" s="393">
        <f t="shared" si="593"/>
        <v>0</v>
      </c>
      <c r="BG500" s="399">
        <f t="shared" si="594"/>
        <v>0</v>
      </c>
      <c r="BH500" s="399">
        <f t="shared" si="595"/>
        <v>0</v>
      </c>
      <c r="BI500" s="412">
        <f t="shared" si="596"/>
        <v>0</v>
      </c>
      <c r="BJ500" s="413">
        <f t="shared" si="581"/>
        <v>0</v>
      </c>
      <c r="BK500" s="398" t="str">
        <f t="shared" si="582"/>
        <v>0</v>
      </c>
      <c r="BL500" s="398" t="str">
        <f t="shared" si="583"/>
        <v>0</v>
      </c>
      <c r="BM500" s="412">
        <f t="shared" si="597"/>
        <v>0</v>
      </c>
      <c r="BN500" s="412" t="str">
        <f t="shared" si="598"/>
        <v>0m0</v>
      </c>
      <c r="BO500" s="399">
        <f t="shared" si="599"/>
        <v>0</v>
      </c>
      <c r="BP500" s="399">
        <f t="shared" si="600"/>
        <v>0</v>
      </c>
      <c r="BQ500" s="412">
        <f t="shared" si="601"/>
        <v>0</v>
      </c>
      <c r="BR500" s="413">
        <f t="shared" si="602"/>
        <v>0</v>
      </c>
      <c r="BS500" s="398" t="str">
        <f t="shared" si="603"/>
        <v>0</v>
      </c>
      <c r="BT500" s="398" t="str">
        <f t="shared" si="604"/>
        <v>0</v>
      </c>
      <c r="BU500" s="412">
        <f t="shared" si="605"/>
        <v>0</v>
      </c>
      <c r="BV500" s="412" t="str">
        <f t="shared" si="606"/>
        <v>0m0</v>
      </c>
      <c r="BW500" s="399">
        <f t="shared" si="607"/>
        <v>0</v>
      </c>
      <c r="BX500" s="399">
        <f t="shared" si="608"/>
        <v>0</v>
      </c>
      <c r="BY500" s="412">
        <f t="shared" si="609"/>
        <v>0</v>
      </c>
      <c r="BZ500" s="413">
        <f t="shared" si="610"/>
        <v>0</v>
      </c>
      <c r="CA500" s="398" t="str">
        <f t="shared" si="611"/>
        <v>0</v>
      </c>
      <c r="CB500" s="398" t="str">
        <f t="shared" si="612"/>
        <v>0</v>
      </c>
      <c r="CC500" s="412">
        <f t="shared" si="613"/>
        <v>0</v>
      </c>
      <c r="CD500" s="412" t="str">
        <f t="shared" si="614"/>
        <v>0m0</v>
      </c>
      <c r="CE500" s="399">
        <f t="shared" si="615"/>
        <v>0</v>
      </c>
      <c r="CF500" s="399">
        <f t="shared" si="616"/>
        <v>0</v>
      </c>
      <c r="CG500" s="412">
        <f t="shared" si="617"/>
        <v>0</v>
      </c>
      <c r="CH500" s="413">
        <f t="shared" si="618"/>
        <v>0</v>
      </c>
      <c r="CI500" s="398" t="str">
        <f t="shared" si="619"/>
        <v>0</v>
      </c>
      <c r="CJ500" s="398" t="str">
        <f t="shared" si="620"/>
        <v>0</v>
      </c>
      <c r="CK500" s="412">
        <f t="shared" si="621"/>
        <v>0</v>
      </c>
      <c r="CL500" s="412" t="str">
        <f t="shared" si="622"/>
        <v>0m0</v>
      </c>
      <c r="CM500" s="399">
        <f t="shared" si="623"/>
        <v>0</v>
      </c>
      <c r="CN500" s="399">
        <f t="shared" si="624"/>
        <v>0</v>
      </c>
      <c r="CO500" s="412">
        <f t="shared" si="625"/>
        <v>0</v>
      </c>
      <c r="CP500" s="413">
        <f t="shared" si="626"/>
        <v>0</v>
      </c>
      <c r="CQ500" s="398" t="str">
        <f t="shared" si="627"/>
        <v>0</v>
      </c>
      <c r="CR500" s="398" t="str">
        <f t="shared" si="628"/>
        <v>0</v>
      </c>
      <c r="CS500" s="412">
        <f t="shared" si="629"/>
        <v>0</v>
      </c>
      <c r="CT500" s="412" t="str">
        <f t="shared" si="630"/>
        <v>0m0</v>
      </c>
      <c r="CU500" s="412">
        <f t="shared" si="631"/>
        <v>0</v>
      </c>
      <c r="CV500" s="412">
        <f t="shared" si="632"/>
        <v>0</v>
      </c>
      <c r="CW500" s="412">
        <f t="shared" si="633"/>
        <v>0</v>
      </c>
      <c r="CX500" s="412">
        <f t="shared" si="634"/>
        <v>0</v>
      </c>
      <c r="CY500" s="412">
        <f t="shared" si="635"/>
        <v>0</v>
      </c>
      <c r="CZ500" s="412" t="str">
        <f t="shared" si="636"/>
        <v/>
      </c>
      <c r="DA500" s="412" t="str">
        <f t="shared" si="637"/>
        <v/>
      </c>
      <c r="DB500" s="412" t="str">
        <f t="shared" si="638"/>
        <v/>
      </c>
      <c r="DC500" s="412" t="str">
        <f t="shared" si="639"/>
        <v/>
      </c>
      <c r="DD500" s="412" t="str">
        <f t="shared" si="640"/>
        <v/>
      </c>
      <c r="DE500" s="412"/>
      <c r="DF500" s="411"/>
      <c r="DG500" s="412" t="str">
        <f t="shared" si="641"/>
        <v/>
      </c>
      <c r="DH500" s="412" t="str">
        <f t="shared" si="642"/>
        <v/>
      </c>
      <c r="DI500" s="412">
        <f t="shared" si="643"/>
        <v>0</v>
      </c>
      <c r="DJ500" s="412" t="str">
        <f t="shared" si="644"/>
        <v/>
      </c>
      <c r="DK500" s="412" t="str">
        <f t="shared" si="645"/>
        <v/>
      </c>
      <c r="DL500" s="412" t="str">
        <f t="shared" si="646"/>
        <v/>
      </c>
      <c r="DM500" s="412" t="str">
        <f t="shared" si="647"/>
        <v/>
      </c>
      <c r="DN500" s="412" t="str">
        <f t="shared" si="648"/>
        <v/>
      </c>
      <c r="DO500" s="412" t="str">
        <f t="shared" si="649"/>
        <v/>
      </c>
    </row>
    <row r="501" spans="1:119" s="157" customFormat="1" ht="18" hidden="1" customHeight="1">
      <c r="A501" s="161" t="str">
        <f t="shared" si="658"/>
        <v/>
      </c>
      <c r="B501" s="158"/>
      <c r="C501" s="31" t="str">
        <f>IF(B501="","",VLOOKUP(B501,学連登録!$C$2:$G$3000,2,FALSE))</f>
        <v/>
      </c>
      <c r="D501" s="32" t="str">
        <f>IF(B501="","",VLOOKUP(B501,学連登録!$C$2:$G$3000,3,FALSE))</f>
        <v/>
      </c>
      <c r="E501" s="33" t="str">
        <f>IF(B501="","",VLOOKUP(B501,学連登録!$C$2:$G$3000,4,FALSE))</f>
        <v/>
      </c>
      <c r="F501" s="383" t="str">
        <f>IF(B501="","",VLOOKUP(B501,学連登録!$C$2:$I$3000,7,FALSE))</f>
        <v/>
      </c>
      <c r="G501" s="160"/>
      <c r="H501" s="905"/>
      <c r="I501" s="907"/>
      <c r="J501" s="160"/>
      <c r="K501" s="905"/>
      <c r="L501" s="906"/>
      <c r="M501" s="160"/>
      <c r="N501" s="819"/>
      <c r="O501" s="820"/>
      <c r="P501" s="159"/>
      <c r="Q501" s="905"/>
      <c r="R501" s="906"/>
      <c r="S501" s="159"/>
      <c r="T501" s="905"/>
      <c r="U501" s="906"/>
      <c r="V501" s="103" t="str">
        <f>IF(B501="","",VLOOKUP(B501,学連登録!$C$2:$H$3000,6,FALSE))</f>
        <v/>
      </c>
      <c r="Y501" s="118" t="str">
        <f t="shared" si="650"/>
        <v/>
      </c>
      <c r="Z501" s="97" t="str">
        <f>IF(G501="","",VLOOKUP(G501,種目名!$R$5:$T$104,3,0))</f>
        <v/>
      </c>
      <c r="AA501" s="99" t="str">
        <f>IF(J501="","",VLOOKUP(J501,種目名!$R$5:$T$104,3,0))</f>
        <v/>
      </c>
      <c r="AB501" s="119" t="str">
        <f>IF(M501="","",VLOOKUP(M501,種目名!$R$5:$T$104,3,0))</f>
        <v/>
      </c>
      <c r="AC501" s="119" t="str">
        <f>IF(P501="","",VLOOKUP(AF501,種目名!$R$5:$T$104,3,0))</f>
        <v/>
      </c>
      <c r="AD501" s="120" t="str">
        <f>IF(S501="","",VLOOKUP(AI501,種目名!$R$5:$T$104,3,0))</f>
        <v/>
      </c>
      <c r="AE501" s="117">
        <f t="shared" si="651"/>
        <v>0</v>
      </c>
      <c r="AF501" s="157" t="str">
        <f t="shared" si="652"/>
        <v/>
      </c>
      <c r="AG501" s="157" t="str">
        <f t="shared" si="653"/>
        <v/>
      </c>
      <c r="AH501" s="157">
        <f t="shared" si="654"/>
        <v>0</v>
      </c>
      <c r="AI501" s="157" t="str">
        <f t="shared" si="655"/>
        <v/>
      </c>
      <c r="AJ501" s="157" t="str">
        <f t="shared" si="656"/>
        <v/>
      </c>
      <c r="AK501" s="390"/>
      <c r="AL501" s="171">
        <f t="shared" si="584"/>
        <v>0</v>
      </c>
      <c r="AM501" s="399">
        <f t="shared" si="585"/>
        <v>0</v>
      </c>
      <c r="AN501" s="399">
        <f>COUNTIF($B$12:B501,B501)</f>
        <v>0</v>
      </c>
      <c r="AO501" s="399"/>
      <c r="AP501" s="399" t="str">
        <f t="shared" si="586"/>
        <v/>
      </c>
      <c r="AQ501" s="399" t="str">
        <f t="shared" si="586"/>
        <v/>
      </c>
      <c r="AR501" s="399" t="str">
        <f t="shared" si="586"/>
        <v/>
      </c>
      <c r="AS501" s="399" t="str">
        <f t="shared" si="580"/>
        <v/>
      </c>
      <c r="AT501" s="399">
        <f t="shared" si="587"/>
        <v>0</v>
      </c>
      <c r="AU501" s="399" t="str">
        <f t="shared" si="588"/>
        <v/>
      </c>
      <c r="AV501" s="399" t="str">
        <f t="shared" si="589"/>
        <v/>
      </c>
      <c r="AW501" s="399" t="str">
        <f t="shared" si="590"/>
        <v/>
      </c>
      <c r="AX501" s="399" t="str">
        <f t="shared" si="591"/>
        <v/>
      </c>
      <c r="AY501" s="399" t="str">
        <f t="shared" si="592"/>
        <v/>
      </c>
      <c r="AZ501" s="399" t="str">
        <f t="shared" si="657"/>
        <v/>
      </c>
      <c r="BA501" s="399" t="str">
        <f t="shared" si="657"/>
        <v/>
      </c>
      <c r="BB501" s="399" t="str">
        <f t="shared" si="657"/>
        <v/>
      </c>
      <c r="BC501" s="399" t="str">
        <f t="shared" si="657"/>
        <v/>
      </c>
      <c r="BD501" s="403" t="str">
        <f t="shared" si="657"/>
        <v/>
      </c>
      <c r="BE501" s="393">
        <f t="shared" si="593"/>
        <v>0</v>
      </c>
      <c r="BG501" s="399">
        <f t="shared" si="594"/>
        <v>0</v>
      </c>
      <c r="BH501" s="399">
        <f t="shared" si="595"/>
        <v>0</v>
      </c>
      <c r="BI501" s="412">
        <f t="shared" si="596"/>
        <v>0</v>
      </c>
      <c r="BJ501" s="413">
        <f t="shared" si="581"/>
        <v>0</v>
      </c>
      <c r="BK501" s="398" t="str">
        <f t="shared" si="582"/>
        <v>0</v>
      </c>
      <c r="BL501" s="398" t="str">
        <f t="shared" si="583"/>
        <v>0</v>
      </c>
      <c r="BM501" s="412">
        <f t="shared" si="597"/>
        <v>0</v>
      </c>
      <c r="BN501" s="412" t="str">
        <f t="shared" si="598"/>
        <v>0m0</v>
      </c>
      <c r="BO501" s="399">
        <f t="shared" si="599"/>
        <v>0</v>
      </c>
      <c r="BP501" s="399">
        <f t="shared" si="600"/>
        <v>0</v>
      </c>
      <c r="BQ501" s="412">
        <f t="shared" si="601"/>
        <v>0</v>
      </c>
      <c r="BR501" s="413">
        <f t="shared" si="602"/>
        <v>0</v>
      </c>
      <c r="BS501" s="398" t="str">
        <f t="shared" si="603"/>
        <v>0</v>
      </c>
      <c r="BT501" s="398" t="str">
        <f t="shared" si="604"/>
        <v>0</v>
      </c>
      <c r="BU501" s="412">
        <f t="shared" si="605"/>
        <v>0</v>
      </c>
      <c r="BV501" s="412" t="str">
        <f t="shared" si="606"/>
        <v>0m0</v>
      </c>
      <c r="BW501" s="399">
        <f t="shared" si="607"/>
        <v>0</v>
      </c>
      <c r="BX501" s="399">
        <f t="shared" si="608"/>
        <v>0</v>
      </c>
      <c r="BY501" s="412">
        <f t="shared" si="609"/>
        <v>0</v>
      </c>
      <c r="BZ501" s="413">
        <f t="shared" si="610"/>
        <v>0</v>
      </c>
      <c r="CA501" s="398" t="str">
        <f t="shared" si="611"/>
        <v>0</v>
      </c>
      <c r="CB501" s="398" t="str">
        <f t="shared" si="612"/>
        <v>0</v>
      </c>
      <c r="CC501" s="412">
        <f t="shared" si="613"/>
        <v>0</v>
      </c>
      <c r="CD501" s="412" t="str">
        <f t="shared" si="614"/>
        <v>0m0</v>
      </c>
      <c r="CE501" s="399">
        <f t="shared" si="615"/>
        <v>0</v>
      </c>
      <c r="CF501" s="399">
        <f t="shared" si="616"/>
        <v>0</v>
      </c>
      <c r="CG501" s="412">
        <f t="shared" si="617"/>
        <v>0</v>
      </c>
      <c r="CH501" s="413">
        <f t="shared" si="618"/>
        <v>0</v>
      </c>
      <c r="CI501" s="398" t="str">
        <f t="shared" si="619"/>
        <v>0</v>
      </c>
      <c r="CJ501" s="398" t="str">
        <f t="shared" si="620"/>
        <v>0</v>
      </c>
      <c r="CK501" s="412">
        <f t="shared" si="621"/>
        <v>0</v>
      </c>
      <c r="CL501" s="412" t="str">
        <f t="shared" si="622"/>
        <v>0m0</v>
      </c>
      <c r="CM501" s="399">
        <f t="shared" si="623"/>
        <v>0</v>
      </c>
      <c r="CN501" s="399">
        <f t="shared" si="624"/>
        <v>0</v>
      </c>
      <c r="CO501" s="412">
        <f t="shared" si="625"/>
        <v>0</v>
      </c>
      <c r="CP501" s="413">
        <f t="shared" si="626"/>
        <v>0</v>
      </c>
      <c r="CQ501" s="398" t="str">
        <f t="shared" si="627"/>
        <v>0</v>
      </c>
      <c r="CR501" s="398" t="str">
        <f t="shared" si="628"/>
        <v>0</v>
      </c>
      <c r="CS501" s="412">
        <f t="shared" si="629"/>
        <v>0</v>
      </c>
      <c r="CT501" s="412" t="str">
        <f t="shared" si="630"/>
        <v>0m0</v>
      </c>
      <c r="CU501" s="412">
        <f t="shared" si="631"/>
        <v>0</v>
      </c>
      <c r="CV501" s="412">
        <f t="shared" si="632"/>
        <v>0</v>
      </c>
      <c r="CW501" s="412">
        <f t="shared" si="633"/>
        <v>0</v>
      </c>
      <c r="CX501" s="412">
        <f t="shared" si="634"/>
        <v>0</v>
      </c>
      <c r="CY501" s="412">
        <f t="shared" si="635"/>
        <v>0</v>
      </c>
      <c r="CZ501" s="412" t="str">
        <f t="shared" si="636"/>
        <v/>
      </c>
      <c r="DA501" s="412" t="str">
        <f t="shared" si="637"/>
        <v/>
      </c>
      <c r="DB501" s="412" t="str">
        <f t="shared" si="638"/>
        <v/>
      </c>
      <c r="DC501" s="412" t="str">
        <f t="shared" si="639"/>
        <v/>
      </c>
      <c r="DD501" s="412" t="str">
        <f t="shared" si="640"/>
        <v/>
      </c>
      <c r="DE501" s="412"/>
      <c r="DF501" s="411"/>
      <c r="DG501" s="412" t="str">
        <f t="shared" si="641"/>
        <v/>
      </c>
      <c r="DH501" s="412" t="str">
        <f t="shared" si="642"/>
        <v/>
      </c>
      <c r="DI501" s="412">
        <f t="shared" si="643"/>
        <v>0</v>
      </c>
      <c r="DJ501" s="412" t="str">
        <f t="shared" si="644"/>
        <v/>
      </c>
      <c r="DK501" s="412" t="str">
        <f t="shared" si="645"/>
        <v/>
      </c>
      <c r="DL501" s="412" t="str">
        <f t="shared" si="646"/>
        <v/>
      </c>
      <c r="DM501" s="412" t="str">
        <f t="shared" si="647"/>
        <v/>
      </c>
      <c r="DN501" s="412" t="str">
        <f t="shared" si="648"/>
        <v/>
      </c>
      <c r="DO501" s="412" t="str">
        <f t="shared" si="649"/>
        <v/>
      </c>
    </row>
    <row r="502" spans="1:119" s="157" customFormat="1" ht="18" hidden="1" customHeight="1">
      <c r="A502" s="161" t="str">
        <f t="shared" si="658"/>
        <v/>
      </c>
      <c r="B502" s="158"/>
      <c r="C502" s="31" t="str">
        <f>IF(B502="","",VLOOKUP(B502,学連登録!$C$2:$G$3000,2,FALSE))</f>
        <v/>
      </c>
      <c r="D502" s="32" t="str">
        <f>IF(B502="","",VLOOKUP(B502,学連登録!$C$2:$G$3000,3,FALSE))</f>
        <v/>
      </c>
      <c r="E502" s="33" t="str">
        <f>IF(B502="","",VLOOKUP(B502,学連登録!$C$2:$G$3000,4,FALSE))</f>
        <v/>
      </c>
      <c r="F502" s="383" t="str">
        <f>IF(B502="","",VLOOKUP(B502,学連登録!$C$2:$I$3000,7,FALSE))</f>
        <v/>
      </c>
      <c r="G502" s="160"/>
      <c r="H502" s="905"/>
      <c r="I502" s="907"/>
      <c r="J502" s="160"/>
      <c r="K502" s="905"/>
      <c r="L502" s="906"/>
      <c r="M502" s="160"/>
      <c r="N502" s="819"/>
      <c r="O502" s="820"/>
      <c r="P502" s="159"/>
      <c r="Q502" s="905"/>
      <c r="R502" s="906"/>
      <c r="S502" s="159"/>
      <c r="T502" s="905"/>
      <c r="U502" s="906"/>
      <c r="V502" s="103" t="str">
        <f>IF(B502="","",VLOOKUP(B502,学連登録!$C$2:$H$3000,6,FALSE))</f>
        <v/>
      </c>
      <c r="Y502" s="118" t="str">
        <f t="shared" si="650"/>
        <v/>
      </c>
      <c r="Z502" s="97" t="str">
        <f>IF(G502="","",VLOOKUP(G502,種目名!$R$5:$T$104,3,0))</f>
        <v/>
      </c>
      <c r="AA502" s="99" t="str">
        <f>IF(J502="","",VLOOKUP(J502,種目名!$R$5:$T$104,3,0))</f>
        <v/>
      </c>
      <c r="AB502" s="119" t="str">
        <f>IF(M502="","",VLOOKUP(M502,種目名!$R$5:$T$104,3,0))</f>
        <v/>
      </c>
      <c r="AC502" s="119" t="str">
        <f>IF(P502="","",VLOOKUP(AF502,種目名!$R$5:$T$104,3,0))</f>
        <v/>
      </c>
      <c r="AD502" s="120" t="str">
        <f>IF(S502="","",VLOOKUP(AI502,種目名!$R$5:$T$104,3,0))</f>
        <v/>
      </c>
      <c r="AE502" s="117">
        <f t="shared" si="651"/>
        <v>0</v>
      </c>
      <c r="AF502" s="157" t="str">
        <f t="shared" si="652"/>
        <v/>
      </c>
      <c r="AG502" s="157" t="str">
        <f t="shared" si="653"/>
        <v/>
      </c>
      <c r="AH502" s="157">
        <f t="shared" si="654"/>
        <v>0</v>
      </c>
      <c r="AI502" s="157" t="str">
        <f t="shared" si="655"/>
        <v/>
      </c>
      <c r="AJ502" s="157" t="str">
        <f t="shared" si="656"/>
        <v/>
      </c>
      <c r="AK502" s="390"/>
      <c r="AL502" s="171">
        <f t="shared" si="584"/>
        <v>0</v>
      </c>
      <c r="AM502" s="399">
        <f t="shared" si="585"/>
        <v>0</v>
      </c>
      <c r="AN502" s="399">
        <f>COUNTIF($B$12:B502,B502)</f>
        <v>0</v>
      </c>
      <c r="AO502" s="399"/>
      <c r="AP502" s="399" t="str">
        <f t="shared" si="586"/>
        <v/>
      </c>
      <c r="AQ502" s="399" t="str">
        <f t="shared" si="586"/>
        <v/>
      </c>
      <c r="AR502" s="399" t="str">
        <f t="shared" si="586"/>
        <v/>
      </c>
      <c r="AS502" s="399" t="str">
        <f t="shared" si="580"/>
        <v/>
      </c>
      <c r="AT502" s="399">
        <f t="shared" si="587"/>
        <v>0</v>
      </c>
      <c r="AU502" s="399" t="str">
        <f t="shared" si="588"/>
        <v/>
      </c>
      <c r="AV502" s="399" t="str">
        <f t="shared" si="589"/>
        <v/>
      </c>
      <c r="AW502" s="399" t="str">
        <f t="shared" si="590"/>
        <v/>
      </c>
      <c r="AX502" s="399" t="str">
        <f t="shared" si="591"/>
        <v/>
      </c>
      <c r="AY502" s="399" t="str">
        <f t="shared" si="592"/>
        <v/>
      </c>
      <c r="AZ502" s="399" t="str">
        <f t="shared" si="657"/>
        <v/>
      </c>
      <c r="BA502" s="399" t="str">
        <f t="shared" si="657"/>
        <v/>
      </c>
      <c r="BB502" s="399" t="str">
        <f t="shared" si="657"/>
        <v/>
      </c>
      <c r="BC502" s="399" t="str">
        <f t="shared" si="657"/>
        <v/>
      </c>
      <c r="BD502" s="403" t="str">
        <f t="shared" si="657"/>
        <v/>
      </c>
      <c r="BE502" s="393">
        <f t="shared" si="593"/>
        <v>0</v>
      </c>
      <c r="BG502" s="399">
        <f t="shared" si="594"/>
        <v>0</v>
      </c>
      <c r="BH502" s="399">
        <f t="shared" si="595"/>
        <v>0</v>
      </c>
      <c r="BI502" s="412">
        <f t="shared" si="596"/>
        <v>0</v>
      </c>
      <c r="BJ502" s="413">
        <f t="shared" si="581"/>
        <v>0</v>
      </c>
      <c r="BK502" s="398" t="str">
        <f t="shared" si="582"/>
        <v>0</v>
      </c>
      <c r="BL502" s="398" t="str">
        <f t="shared" si="583"/>
        <v>0</v>
      </c>
      <c r="BM502" s="412">
        <f t="shared" si="597"/>
        <v>0</v>
      </c>
      <c r="BN502" s="412" t="str">
        <f t="shared" si="598"/>
        <v>0m0</v>
      </c>
      <c r="BO502" s="399">
        <f t="shared" si="599"/>
        <v>0</v>
      </c>
      <c r="BP502" s="399">
        <f t="shared" si="600"/>
        <v>0</v>
      </c>
      <c r="BQ502" s="412">
        <f t="shared" si="601"/>
        <v>0</v>
      </c>
      <c r="BR502" s="413">
        <f t="shared" si="602"/>
        <v>0</v>
      </c>
      <c r="BS502" s="398" t="str">
        <f t="shared" si="603"/>
        <v>0</v>
      </c>
      <c r="BT502" s="398" t="str">
        <f t="shared" si="604"/>
        <v>0</v>
      </c>
      <c r="BU502" s="412">
        <f t="shared" si="605"/>
        <v>0</v>
      </c>
      <c r="BV502" s="412" t="str">
        <f t="shared" si="606"/>
        <v>0m0</v>
      </c>
      <c r="BW502" s="399">
        <f t="shared" si="607"/>
        <v>0</v>
      </c>
      <c r="BX502" s="399">
        <f t="shared" si="608"/>
        <v>0</v>
      </c>
      <c r="BY502" s="412">
        <f t="shared" si="609"/>
        <v>0</v>
      </c>
      <c r="BZ502" s="413">
        <f t="shared" si="610"/>
        <v>0</v>
      </c>
      <c r="CA502" s="398" t="str">
        <f t="shared" si="611"/>
        <v>0</v>
      </c>
      <c r="CB502" s="398" t="str">
        <f t="shared" si="612"/>
        <v>0</v>
      </c>
      <c r="CC502" s="412">
        <f t="shared" si="613"/>
        <v>0</v>
      </c>
      <c r="CD502" s="412" t="str">
        <f t="shared" si="614"/>
        <v>0m0</v>
      </c>
      <c r="CE502" s="399">
        <f t="shared" si="615"/>
        <v>0</v>
      </c>
      <c r="CF502" s="399">
        <f t="shared" si="616"/>
        <v>0</v>
      </c>
      <c r="CG502" s="412">
        <f t="shared" si="617"/>
        <v>0</v>
      </c>
      <c r="CH502" s="413">
        <f t="shared" si="618"/>
        <v>0</v>
      </c>
      <c r="CI502" s="398" t="str">
        <f t="shared" si="619"/>
        <v>0</v>
      </c>
      <c r="CJ502" s="398" t="str">
        <f t="shared" si="620"/>
        <v>0</v>
      </c>
      <c r="CK502" s="412">
        <f t="shared" si="621"/>
        <v>0</v>
      </c>
      <c r="CL502" s="412" t="str">
        <f t="shared" si="622"/>
        <v>0m0</v>
      </c>
      <c r="CM502" s="399">
        <f t="shared" si="623"/>
        <v>0</v>
      </c>
      <c r="CN502" s="399">
        <f t="shared" si="624"/>
        <v>0</v>
      </c>
      <c r="CO502" s="412">
        <f t="shared" si="625"/>
        <v>0</v>
      </c>
      <c r="CP502" s="413">
        <f t="shared" si="626"/>
        <v>0</v>
      </c>
      <c r="CQ502" s="398" t="str">
        <f t="shared" si="627"/>
        <v>0</v>
      </c>
      <c r="CR502" s="398" t="str">
        <f t="shared" si="628"/>
        <v>0</v>
      </c>
      <c r="CS502" s="412">
        <f t="shared" si="629"/>
        <v>0</v>
      </c>
      <c r="CT502" s="412" t="str">
        <f t="shared" si="630"/>
        <v>0m0</v>
      </c>
      <c r="CU502" s="412">
        <f t="shared" si="631"/>
        <v>0</v>
      </c>
      <c r="CV502" s="412">
        <f t="shared" si="632"/>
        <v>0</v>
      </c>
      <c r="CW502" s="412">
        <f t="shared" si="633"/>
        <v>0</v>
      </c>
      <c r="CX502" s="412">
        <f t="shared" si="634"/>
        <v>0</v>
      </c>
      <c r="CY502" s="412">
        <f t="shared" si="635"/>
        <v>0</v>
      </c>
      <c r="CZ502" s="412" t="str">
        <f t="shared" si="636"/>
        <v/>
      </c>
      <c r="DA502" s="412" t="str">
        <f t="shared" si="637"/>
        <v/>
      </c>
      <c r="DB502" s="412" t="str">
        <f t="shared" si="638"/>
        <v/>
      </c>
      <c r="DC502" s="412" t="str">
        <f t="shared" si="639"/>
        <v/>
      </c>
      <c r="DD502" s="412" t="str">
        <f t="shared" si="640"/>
        <v/>
      </c>
      <c r="DE502" s="412"/>
      <c r="DF502" s="411"/>
      <c r="DG502" s="412" t="str">
        <f t="shared" si="641"/>
        <v/>
      </c>
      <c r="DH502" s="412" t="str">
        <f t="shared" si="642"/>
        <v/>
      </c>
      <c r="DI502" s="412">
        <f t="shared" si="643"/>
        <v>0</v>
      </c>
      <c r="DJ502" s="412" t="str">
        <f t="shared" si="644"/>
        <v/>
      </c>
      <c r="DK502" s="412" t="str">
        <f t="shared" si="645"/>
        <v/>
      </c>
      <c r="DL502" s="412" t="str">
        <f t="shared" si="646"/>
        <v/>
      </c>
      <c r="DM502" s="412" t="str">
        <f t="shared" si="647"/>
        <v/>
      </c>
      <c r="DN502" s="412" t="str">
        <f t="shared" si="648"/>
        <v/>
      </c>
      <c r="DO502" s="412" t="str">
        <f t="shared" si="649"/>
        <v/>
      </c>
    </row>
    <row r="503" spans="1:119" s="157" customFormat="1" ht="18" hidden="1" customHeight="1">
      <c r="A503" s="161" t="str">
        <f t="shared" si="658"/>
        <v/>
      </c>
      <c r="B503" s="158"/>
      <c r="C503" s="31" t="str">
        <f>IF(B503="","",VLOOKUP(B503,学連登録!$C$2:$G$3000,2,FALSE))</f>
        <v/>
      </c>
      <c r="D503" s="32" t="str">
        <f>IF(B503="","",VLOOKUP(B503,学連登録!$C$2:$G$3000,3,FALSE))</f>
        <v/>
      </c>
      <c r="E503" s="33" t="str">
        <f>IF(B503="","",VLOOKUP(B503,学連登録!$C$2:$G$3000,4,FALSE))</f>
        <v/>
      </c>
      <c r="F503" s="383" t="str">
        <f>IF(B503="","",VLOOKUP(B503,学連登録!$C$2:$I$3000,7,FALSE))</f>
        <v/>
      </c>
      <c r="G503" s="160"/>
      <c r="H503" s="905"/>
      <c r="I503" s="907"/>
      <c r="J503" s="160"/>
      <c r="K503" s="905"/>
      <c r="L503" s="906"/>
      <c r="M503" s="160"/>
      <c r="N503" s="819"/>
      <c r="O503" s="820"/>
      <c r="P503" s="159"/>
      <c r="Q503" s="905"/>
      <c r="R503" s="906"/>
      <c r="S503" s="159"/>
      <c r="T503" s="905"/>
      <c r="U503" s="906"/>
      <c r="V503" s="103" t="str">
        <f>IF(B503="","",VLOOKUP(B503,学連登録!$C$2:$H$3000,6,FALSE))</f>
        <v/>
      </c>
      <c r="Y503" s="118" t="str">
        <f t="shared" si="650"/>
        <v/>
      </c>
      <c r="Z503" s="97" t="str">
        <f>IF(G503="","",VLOOKUP(G503,種目名!$R$5:$T$104,3,0))</f>
        <v/>
      </c>
      <c r="AA503" s="99" t="str">
        <f>IF(J503="","",VLOOKUP(J503,種目名!$R$5:$T$104,3,0))</f>
        <v/>
      </c>
      <c r="AB503" s="119" t="str">
        <f>IF(M503="","",VLOOKUP(M503,種目名!$R$5:$T$104,3,0))</f>
        <v/>
      </c>
      <c r="AC503" s="119" t="str">
        <f>IF(P503="","",VLOOKUP(AF503,種目名!$R$5:$T$104,3,0))</f>
        <v/>
      </c>
      <c r="AD503" s="120" t="str">
        <f>IF(S503="","",VLOOKUP(AI503,種目名!$R$5:$T$104,3,0))</f>
        <v/>
      </c>
      <c r="AE503" s="117">
        <f t="shared" si="651"/>
        <v>0</v>
      </c>
      <c r="AF503" s="157" t="str">
        <f t="shared" si="652"/>
        <v/>
      </c>
      <c r="AG503" s="157" t="str">
        <f t="shared" si="653"/>
        <v/>
      </c>
      <c r="AH503" s="157">
        <f t="shared" si="654"/>
        <v>0</v>
      </c>
      <c r="AI503" s="157" t="str">
        <f t="shared" si="655"/>
        <v/>
      </c>
      <c r="AJ503" s="157" t="str">
        <f t="shared" si="656"/>
        <v/>
      </c>
      <c r="AK503" s="390"/>
      <c r="AL503" s="171">
        <f t="shared" si="584"/>
        <v>0</v>
      </c>
      <c r="AM503" s="399">
        <f t="shared" si="585"/>
        <v>0</v>
      </c>
      <c r="AN503" s="399">
        <f>COUNTIF($B$12:B503,B503)</f>
        <v>0</v>
      </c>
      <c r="AO503" s="399"/>
      <c r="AP503" s="399" t="str">
        <f t="shared" si="586"/>
        <v/>
      </c>
      <c r="AQ503" s="399" t="str">
        <f t="shared" si="586"/>
        <v/>
      </c>
      <c r="AR503" s="399" t="str">
        <f t="shared" si="586"/>
        <v/>
      </c>
      <c r="AS503" s="399" t="str">
        <f t="shared" si="580"/>
        <v/>
      </c>
      <c r="AT503" s="399">
        <f t="shared" si="587"/>
        <v>0</v>
      </c>
      <c r="AU503" s="399" t="str">
        <f t="shared" si="588"/>
        <v/>
      </c>
      <c r="AV503" s="399" t="str">
        <f t="shared" si="589"/>
        <v/>
      </c>
      <c r="AW503" s="399" t="str">
        <f t="shared" si="590"/>
        <v/>
      </c>
      <c r="AX503" s="399" t="str">
        <f t="shared" si="591"/>
        <v/>
      </c>
      <c r="AY503" s="399" t="str">
        <f t="shared" si="592"/>
        <v/>
      </c>
      <c r="AZ503" s="399" t="str">
        <f t="shared" si="657"/>
        <v/>
      </c>
      <c r="BA503" s="399" t="str">
        <f t="shared" si="657"/>
        <v/>
      </c>
      <c r="BB503" s="399" t="str">
        <f t="shared" si="657"/>
        <v/>
      </c>
      <c r="BC503" s="399" t="str">
        <f t="shared" si="657"/>
        <v/>
      </c>
      <c r="BD503" s="403" t="str">
        <f t="shared" si="657"/>
        <v/>
      </c>
      <c r="BE503" s="393">
        <f t="shared" si="593"/>
        <v>0</v>
      </c>
      <c r="BG503" s="399">
        <f t="shared" si="594"/>
        <v>0</v>
      </c>
      <c r="BH503" s="399">
        <f t="shared" si="595"/>
        <v>0</v>
      </c>
      <c r="BI503" s="412">
        <f t="shared" si="596"/>
        <v>0</v>
      </c>
      <c r="BJ503" s="413">
        <f t="shared" si="581"/>
        <v>0</v>
      </c>
      <c r="BK503" s="398" t="str">
        <f t="shared" si="582"/>
        <v>0</v>
      </c>
      <c r="BL503" s="398" t="str">
        <f t="shared" si="583"/>
        <v>0</v>
      </c>
      <c r="BM503" s="412">
        <f t="shared" si="597"/>
        <v>0</v>
      </c>
      <c r="BN503" s="412" t="str">
        <f t="shared" si="598"/>
        <v>0m0</v>
      </c>
      <c r="BO503" s="399">
        <f t="shared" si="599"/>
        <v>0</v>
      </c>
      <c r="BP503" s="399">
        <f t="shared" si="600"/>
        <v>0</v>
      </c>
      <c r="BQ503" s="412">
        <f t="shared" si="601"/>
        <v>0</v>
      </c>
      <c r="BR503" s="413">
        <f t="shared" si="602"/>
        <v>0</v>
      </c>
      <c r="BS503" s="398" t="str">
        <f t="shared" si="603"/>
        <v>0</v>
      </c>
      <c r="BT503" s="398" t="str">
        <f t="shared" si="604"/>
        <v>0</v>
      </c>
      <c r="BU503" s="412">
        <f t="shared" si="605"/>
        <v>0</v>
      </c>
      <c r="BV503" s="412" t="str">
        <f t="shared" si="606"/>
        <v>0m0</v>
      </c>
      <c r="BW503" s="399">
        <f t="shared" si="607"/>
        <v>0</v>
      </c>
      <c r="BX503" s="399">
        <f t="shared" si="608"/>
        <v>0</v>
      </c>
      <c r="BY503" s="412">
        <f t="shared" si="609"/>
        <v>0</v>
      </c>
      <c r="BZ503" s="413">
        <f t="shared" si="610"/>
        <v>0</v>
      </c>
      <c r="CA503" s="398" t="str">
        <f t="shared" si="611"/>
        <v>0</v>
      </c>
      <c r="CB503" s="398" t="str">
        <f t="shared" si="612"/>
        <v>0</v>
      </c>
      <c r="CC503" s="412">
        <f t="shared" si="613"/>
        <v>0</v>
      </c>
      <c r="CD503" s="412" t="str">
        <f t="shared" si="614"/>
        <v>0m0</v>
      </c>
      <c r="CE503" s="399">
        <f t="shared" si="615"/>
        <v>0</v>
      </c>
      <c r="CF503" s="399">
        <f t="shared" si="616"/>
        <v>0</v>
      </c>
      <c r="CG503" s="412">
        <f t="shared" si="617"/>
        <v>0</v>
      </c>
      <c r="CH503" s="413">
        <f t="shared" si="618"/>
        <v>0</v>
      </c>
      <c r="CI503" s="398" t="str">
        <f t="shared" si="619"/>
        <v>0</v>
      </c>
      <c r="CJ503" s="398" t="str">
        <f t="shared" si="620"/>
        <v>0</v>
      </c>
      <c r="CK503" s="412">
        <f t="shared" si="621"/>
        <v>0</v>
      </c>
      <c r="CL503" s="412" t="str">
        <f t="shared" si="622"/>
        <v>0m0</v>
      </c>
      <c r="CM503" s="399">
        <f t="shared" si="623"/>
        <v>0</v>
      </c>
      <c r="CN503" s="399">
        <f t="shared" si="624"/>
        <v>0</v>
      </c>
      <c r="CO503" s="412">
        <f t="shared" si="625"/>
        <v>0</v>
      </c>
      <c r="CP503" s="413">
        <f t="shared" si="626"/>
        <v>0</v>
      </c>
      <c r="CQ503" s="398" t="str">
        <f t="shared" si="627"/>
        <v>0</v>
      </c>
      <c r="CR503" s="398" t="str">
        <f t="shared" si="628"/>
        <v>0</v>
      </c>
      <c r="CS503" s="412">
        <f t="shared" si="629"/>
        <v>0</v>
      </c>
      <c r="CT503" s="412" t="str">
        <f t="shared" si="630"/>
        <v>0m0</v>
      </c>
      <c r="CU503" s="412">
        <f t="shared" si="631"/>
        <v>0</v>
      </c>
      <c r="CV503" s="412">
        <f t="shared" si="632"/>
        <v>0</v>
      </c>
      <c r="CW503" s="412">
        <f t="shared" si="633"/>
        <v>0</v>
      </c>
      <c r="CX503" s="412">
        <f t="shared" si="634"/>
        <v>0</v>
      </c>
      <c r="CY503" s="412">
        <f t="shared" si="635"/>
        <v>0</v>
      </c>
      <c r="CZ503" s="412" t="str">
        <f t="shared" si="636"/>
        <v/>
      </c>
      <c r="DA503" s="412" t="str">
        <f t="shared" si="637"/>
        <v/>
      </c>
      <c r="DB503" s="412" t="str">
        <f t="shared" si="638"/>
        <v/>
      </c>
      <c r="DC503" s="412" t="str">
        <f t="shared" si="639"/>
        <v/>
      </c>
      <c r="DD503" s="412" t="str">
        <f t="shared" si="640"/>
        <v/>
      </c>
      <c r="DE503" s="412"/>
      <c r="DF503" s="411"/>
      <c r="DG503" s="412" t="str">
        <f t="shared" si="641"/>
        <v/>
      </c>
      <c r="DH503" s="412" t="str">
        <f t="shared" si="642"/>
        <v/>
      </c>
      <c r="DI503" s="412">
        <f t="shared" si="643"/>
        <v>0</v>
      </c>
      <c r="DJ503" s="412" t="str">
        <f t="shared" si="644"/>
        <v/>
      </c>
      <c r="DK503" s="412" t="str">
        <f t="shared" si="645"/>
        <v/>
      </c>
      <c r="DL503" s="412" t="str">
        <f t="shared" si="646"/>
        <v/>
      </c>
      <c r="DM503" s="412" t="str">
        <f t="shared" si="647"/>
        <v/>
      </c>
      <c r="DN503" s="412" t="str">
        <f t="shared" si="648"/>
        <v/>
      </c>
      <c r="DO503" s="412" t="str">
        <f t="shared" si="649"/>
        <v/>
      </c>
    </row>
    <row r="504" spans="1:119" s="157" customFormat="1" ht="18" hidden="1" customHeight="1">
      <c r="A504" s="161" t="str">
        <f t="shared" si="658"/>
        <v/>
      </c>
      <c r="B504" s="158"/>
      <c r="C504" s="31" t="str">
        <f>IF(B504="","",VLOOKUP(B504,学連登録!$C$2:$G$3000,2,FALSE))</f>
        <v/>
      </c>
      <c r="D504" s="32" t="str">
        <f>IF(B504="","",VLOOKUP(B504,学連登録!$C$2:$G$3000,3,FALSE))</f>
        <v/>
      </c>
      <c r="E504" s="33" t="str">
        <f>IF(B504="","",VLOOKUP(B504,学連登録!$C$2:$G$3000,4,FALSE))</f>
        <v/>
      </c>
      <c r="F504" s="383" t="str">
        <f>IF(B504="","",VLOOKUP(B504,学連登録!$C$2:$I$3000,7,FALSE))</f>
        <v/>
      </c>
      <c r="G504" s="160"/>
      <c r="H504" s="905"/>
      <c r="I504" s="907"/>
      <c r="J504" s="160"/>
      <c r="K504" s="905"/>
      <c r="L504" s="906"/>
      <c r="M504" s="160"/>
      <c r="N504" s="819"/>
      <c r="O504" s="820"/>
      <c r="P504" s="159"/>
      <c r="Q504" s="905"/>
      <c r="R504" s="906"/>
      <c r="S504" s="159"/>
      <c r="T504" s="905"/>
      <c r="U504" s="906"/>
      <c r="V504" s="103" t="str">
        <f>IF(B504="","",VLOOKUP(B504,学連登録!$C$2:$H$3000,6,FALSE))</f>
        <v/>
      </c>
      <c r="Y504" s="118" t="str">
        <f t="shared" si="650"/>
        <v/>
      </c>
      <c r="Z504" s="97" t="str">
        <f>IF(G504="","",VLOOKUP(G504,種目名!$R$5:$T$104,3,0))</f>
        <v/>
      </c>
      <c r="AA504" s="99" t="str">
        <f>IF(J504="","",VLOOKUP(J504,種目名!$R$5:$T$104,3,0))</f>
        <v/>
      </c>
      <c r="AB504" s="119" t="str">
        <f>IF(M504="","",VLOOKUP(M504,種目名!$R$5:$T$104,3,0))</f>
        <v/>
      </c>
      <c r="AC504" s="119" t="str">
        <f>IF(P504="","",VLOOKUP(AF504,種目名!$R$5:$T$104,3,0))</f>
        <v/>
      </c>
      <c r="AD504" s="120" t="str">
        <f>IF(S504="","",VLOOKUP(AI504,種目名!$R$5:$T$104,3,0))</f>
        <v/>
      </c>
      <c r="AE504" s="117">
        <f t="shared" si="651"/>
        <v>0</v>
      </c>
      <c r="AF504" s="157" t="str">
        <f t="shared" si="652"/>
        <v/>
      </c>
      <c r="AG504" s="157" t="str">
        <f t="shared" si="653"/>
        <v/>
      </c>
      <c r="AH504" s="157">
        <f t="shared" si="654"/>
        <v>0</v>
      </c>
      <c r="AI504" s="157" t="str">
        <f t="shared" si="655"/>
        <v/>
      </c>
      <c r="AJ504" s="157" t="str">
        <f t="shared" si="656"/>
        <v/>
      </c>
      <c r="AK504" s="390"/>
      <c r="AL504" s="171">
        <f t="shared" si="584"/>
        <v>0</v>
      </c>
      <c r="AM504" s="399">
        <f t="shared" si="585"/>
        <v>0</v>
      </c>
      <c r="AN504" s="399">
        <f>COUNTIF($B$12:B504,B504)</f>
        <v>0</v>
      </c>
      <c r="AO504" s="399"/>
      <c r="AP504" s="399" t="str">
        <f t="shared" si="586"/>
        <v/>
      </c>
      <c r="AQ504" s="399" t="str">
        <f t="shared" si="586"/>
        <v/>
      </c>
      <c r="AR504" s="399" t="str">
        <f t="shared" si="586"/>
        <v/>
      </c>
      <c r="AS504" s="399" t="str">
        <f t="shared" si="580"/>
        <v/>
      </c>
      <c r="AT504" s="399">
        <f t="shared" si="587"/>
        <v>0</v>
      </c>
      <c r="AU504" s="399" t="str">
        <f t="shared" si="588"/>
        <v/>
      </c>
      <c r="AV504" s="399" t="str">
        <f t="shared" si="589"/>
        <v/>
      </c>
      <c r="AW504" s="399" t="str">
        <f t="shared" si="590"/>
        <v/>
      </c>
      <c r="AX504" s="399" t="str">
        <f t="shared" si="591"/>
        <v/>
      </c>
      <c r="AY504" s="399" t="str">
        <f t="shared" si="592"/>
        <v/>
      </c>
      <c r="AZ504" s="399" t="str">
        <f t="shared" si="657"/>
        <v/>
      </c>
      <c r="BA504" s="399" t="str">
        <f t="shared" si="657"/>
        <v/>
      </c>
      <c r="BB504" s="399" t="str">
        <f t="shared" si="657"/>
        <v/>
      </c>
      <c r="BC504" s="399" t="str">
        <f t="shared" si="657"/>
        <v/>
      </c>
      <c r="BD504" s="403" t="str">
        <f t="shared" si="657"/>
        <v/>
      </c>
      <c r="BE504" s="393">
        <f t="shared" si="593"/>
        <v>0</v>
      </c>
      <c r="BG504" s="399">
        <f t="shared" si="594"/>
        <v>0</v>
      </c>
      <c r="BH504" s="399">
        <f t="shared" si="595"/>
        <v>0</v>
      </c>
      <c r="BI504" s="412">
        <f t="shared" si="596"/>
        <v>0</v>
      </c>
      <c r="BJ504" s="413">
        <f t="shared" si="581"/>
        <v>0</v>
      </c>
      <c r="BK504" s="398" t="str">
        <f t="shared" si="582"/>
        <v>0</v>
      </c>
      <c r="BL504" s="398" t="str">
        <f t="shared" si="583"/>
        <v>0</v>
      </c>
      <c r="BM504" s="412">
        <f t="shared" si="597"/>
        <v>0</v>
      </c>
      <c r="BN504" s="412" t="str">
        <f t="shared" si="598"/>
        <v>0m0</v>
      </c>
      <c r="BO504" s="399">
        <f t="shared" si="599"/>
        <v>0</v>
      </c>
      <c r="BP504" s="399">
        <f t="shared" si="600"/>
        <v>0</v>
      </c>
      <c r="BQ504" s="412">
        <f t="shared" si="601"/>
        <v>0</v>
      </c>
      <c r="BR504" s="413">
        <f t="shared" si="602"/>
        <v>0</v>
      </c>
      <c r="BS504" s="398" t="str">
        <f t="shared" si="603"/>
        <v>0</v>
      </c>
      <c r="BT504" s="398" t="str">
        <f t="shared" si="604"/>
        <v>0</v>
      </c>
      <c r="BU504" s="412">
        <f t="shared" si="605"/>
        <v>0</v>
      </c>
      <c r="BV504" s="412" t="str">
        <f t="shared" si="606"/>
        <v>0m0</v>
      </c>
      <c r="BW504" s="399">
        <f t="shared" si="607"/>
        <v>0</v>
      </c>
      <c r="BX504" s="399">
        <f t="shared" si="608"/>
        <v>0</v>
      </c>
      <c r="BY504" s="412">
        <f t="shared" si="609"/>
        <v>0</v>
      </c>
      <c r="BZ504" s="413">
        <f t="shared" si="610"/>
        <v>0</v>
      </c>
      <c r="CA504" s="398" t="str">
        <f t="shared" si="611"/>
        <v>0</v>
      </c>
      <c r="CB504" s="398" t="str">
        <f t="shared" si="612"/>
        <v>0</v>
      </c>
      <c r="CC504" s="412">
        <f t="shared" si="613"/>
        <v>0</v>
      </c>
      <c r="CD504" s="412" t="str">
        <f t="shared" si="614"/>
        <v>0m0</v>
      </c>
      <c r="CE504" s="399">
        <f t="shared" si="615"/>
        <v>0</v>
      </c>
      <c r="CF504" s="399">
        <f t="shared" si="616"/>
        <v>0</v>
      </c>
      <c r="CG504" s="412">
        <f t="shared" si="617"/>
        <v>0</v>
      </c>
      <c r="CH504" s="413">
        <f t="shared" si="618"/>
        <v>0</v>
      </c>
      <c r="CI504" s="398" t="str">
        <f t="shared" si="619"/>
        <v>0</v>
      </c>
      <c r="CJ504" s="398" t="str">
        <f t="shared" si="620"/>
        <v>0</v>
      </c>
      <c r="CK504" s="412">
        <f t="shared" si="621"/>
        <v>0</v>
      </c>
      <c r="CL504" s="412" t="str">
        <f t="shared" si="622"/>
        <v>0m0</v>
      </c>
      <c r="CM504" s="399">
        <f t="shared" si="623"/>
        <v>0</v>
      </c>
      <c r="CN504" s="399">
        <f t="shared" si="624"/>
        <v>0</v>
      </c>
      <c r="CO504" s="412">
        <f t="shared" si="625"/>
        <v>0</v>
      </c>
      <c r="CP504" s="413">
        <f t="shared" si="626"/>
        <v>0</v>
      </c>
      <c r="CQ504" s="398" t="str">
        <f t="shared" si="627"/>
        <v>0</v>
      </c>
      <c r="CR504" s="398" t="str">
        <f t="shared" si="628"/>
        <v>0</v>
      </c>
      <c r="CS504" s="412">
        <f t="shared" si="629"/>
        <v>0</v>
      </c>
      <c r="CT504" s="412" t="str">
        <f t="shared" si="630"/>
        <v>0m0</v>
      </c>
      <c r="CU504" s="412">
        <f t="shared" si="631"/>
        <v>0</v>
      </c>
      <c r="CV504" s="412">
        <f t="shared" si="632"/>
        <v>0</v>
      </c>
      <c r="CW504" s="412">
        <f t="shared" si="633"/>
        <v>0</v>
      </c>
      <c r="CX504" s="412">
        <f t="shared" si="634"/>
        <v>0</v>
      </c>
      <c r="CY504" s="412">
        <f t="shared" si="635"/>
        <v>0</v>
      </c>
      <c r="CZ504" s="412" t="str">
        <f t="shared" si="636"/>
        <v/>
      </c>
      <c r="DA504" s="412" t="str">
        <f t="shared" si="637"/>
        <v/>
      </c>
      <c r="DB504" s="412" t="str">
        <f t="shared" si="638"/>
        <v/>
      </c>
      <c r="DC504" s="412" t="str">
        <f t="shared" si="639"/>
        <v/>
      </c>
      <c r="DD504" s="412" t="str">
        <f t="shared" si="640"/>
        <v/>
      </c>
      <c r="DE504" s="412"/>
      <c r="DF504" s="411"/>
      <c r="DG504" s="412" t="str">
        <f t="shared" si="641"/>
        <v/>
      </c>
      <c r="DH504" s="412" t="str">
        <f t="shared" si="642"/>
        <v/>
      </c>
      <c r="DI504" s="412">
        <f t="shared" si="643"/>
        <v>0</v>
      </c>
      <c r="DJ504" s="412" t="str">
        <f t="shared" si="644"/>
        <v/>
      </c>
      <c r="DK504" s="412" t="str">
        <f t="shared" si="645"/>
        <v/>
      </c>
      <c r="DL504" s="412" t="str">
        <f t="shared" si="646"/>
        <v/>
      </c>
      <c r="DM504" s="412" t="str">
        <f t="shared" si="647"/>
        <v/>
      </c>
      <c r="DN504" s="412" t="str">
        <f t="shared" si="648"/>
        <v/>
      </c>
      <c r="DO504" s="412" t="str">
        <f t="shared" si="649"/>
        <v/>
      </c>
    </row>
    <row r="505" spans="1:119" s="157" customFormat="1" ht="18" hidden="1" customHeight="1">
      <c r="A505" s="161" t="str">
        <f t="shared" si="658"/>
        <v/>
      </c>
      <c r="B505" s="158"/>
      <c r="C505" s="31" t="str">
        <f>IF(B505="","",VLOOKUP(B505,学連登録!$C$2:$G$3000,2,FALSE))</f>
        <v/>
      </c>
      <c r="D505" s="32" t="str">
        <f>IF(B505="","",VLOOKUP(B505,学連登録!$C$2:$G$3000,3,FALSE))</f>
        <v/>
      </c>
      <c r="E505" s="33" t="str">
        <f>IF(B505="","",VLOOKUP(B505,学連登録!$C$2:$G$3000,4,FALSE))</f>
        <v/>
      </c>
      <c r="F505" s="383" t="str">
        <f>IF(B505="","",VLOOKUP(B505,学連登録!$C$2:$I$3000,7,FALSE))</f>
        <v/>
      </c>
      <c r="G505" s="160"/>
      <c r="H505" s="905"/>
      <c r="I505" s="907"/>
      <c r="J505" s="160"/>
      <c r="K505" s="905"/>
      <c r="L505" s="906"/>
      <c r="M505" s="160"/>
      <c r="N505" s="819"/>
      <c r="O505" s="820"/>
      <c r="P505" s="159"/>
      <c r="Q505" s="905"/>
      <c r="R505" s="906"/>
      <c r="S505" s="159"/>
      <c r="T505" s="905"/>
      <c r="U505" s="906"/>
      <c r="V505" s="103" t="str">
        <f>IF(B505="","",VLOOKUP(B505,学連登録!$C$2:$H$3000,6,FALSE))</f>
        <v/>
      </c>
      <c r="Y505" s="118" t="str">
        <f t="shared" si="650"/>
        <v/>
      </c>
      <c r="Z505" s="97" t="str">
        <f>IF(G505="","",VLOOKUP(G505,種目名!$R$5:$T$104,3,0))</f>
        <v/>
      </c>
      <c r="AA505" s="99" t="str">
        <f>IF(J505="","",VLOOKUP(J505,種目名!$R$5:$T$104,3,0))</f>
        <v/>
      </c>
      <c r="AB505" s="119" t="str">
        <f>IF(M505="","",VLOOKUP(M505,種目名!$R$5:$T$104,3,0))</f>
        <v/>
      </c>
      <c r="AC505" s="119" t="str">
        <f>IF(P505="","",VLOOKUP(AF505,種目名!$R$5:$T$104,3,0))</f>
        <v/>
      </c>
      <c r="AD505" s="120" t="str">
        <f>IF(S505="","",VLOOKUP(AI505,種目名!$R$5:$T$104,3,0))</f>
        <v/>
      </c>
      <c r="AE505" s="117">
        <f t="shared" si="651"/>
        <v>0</v>
      </c>
      <c r="AF505" s="157" t="str">
        <f t="shared" si="652"/>
        <v/>
      </c>
      <c r="AG505" s="157" t="str">
        <f t="shared" si="653"/>
        <v/>
      </c>
      <c r="AH505" s="157">
        <f t="shared" si="654"/>
        <v>0</v>
      </c>
      <c r="AI505" s="157" t="str">
        <f t="shared" si="655"/>
        <v/>
      </c>
      <c r="AJ505" s="157" t="str">
        <f t="shared" si="656"/>
        <v/>
      </c>
      <c r="AK505" s="390"/>
      <c r="AL505" s="171">
        <f t="shared" si="584"/>
        <v>0</v>
      </c>
      <c r="AM505" s="399">
        <f t="shared" si="585"/>
        <v>0</v>
      </c>
      <c r="AN505" s="399">
        <f>COUNTIF($B$12:B505,B505)</f>
        <v>0</v>
      </c>
      <c r="AO505" s="399"/>
      <c r="AP505" s="399" t="str">
        <f t="shared" si="586"/>
        <v/>
      </c>
      <c r="AQ505" s="399" t="str">
        <f t="shared" si="586"/>
        <v/>
      </c>
      <c r="AR505" s="399" t="str">
        <f t="shared" si="586"/>
        <v/>
      </c>
      <c r="AS505" s="399" t="str">
        <f t="shared" si="580"/>
        <v/>
      </c>
      <c r="AT505" s="399">
        <f t="shared" si="587"/>
        <v>0</v>
      </c>
      <c r="AU505" s="399" t="str">
        <f t="shared" si="588"/>
        <v/>
      </c>
      <c r="AV505" s="399" t="str">
        <f t="shared" si="589"/>
        <v/>
      </c>
      <c r="AW505" s="399" t="str">
        <f t="shared" si="590"/>
        <v/>
      </c>
      <c r="AX505" s="399" t="str">
        <f t="shared" si="591"/>
        <v/>
      </c>
      <c r="AY505" s="399" t="str">
        <f t="shared" si="592"/>
        <v/>
      </c>
      <c r="AZ505" s="399" t="str">
        <f t="shared" si="657"/>
        <v/>
      </c>
      <c r="BA505" s="399" t="str">
        <f t="shared" si="657"/>
        <v/>
      </c>
      <c r="BB505" s="399" t="str">
        <f t="shared" si="657"/>
        <v/>
      </c>
      <c r="BC505" s="399" t="str">
        <f t="shared" si="657"/>
        <v/>
      </c>
      <c r="BD505" s="403" t="str">
        <f t="shared" si="657"/>
        <v/>
      </c>
      <c r="BE505" s="393">
        <f t="shared" si="593"/>
        <v>0</v>
      </c>
      <c r="BG505" s="399">
        <f t="shared" si="594"/>
        <v>0</v>
      </c>
      <c r="BH505" s="399">
        <f t="shared" si="595"/>
        <v>0</v>
      </c>
      <c r="BI505" s="412">
        <f t="shared" si="596"/>
        <v>0</v>
      </c>
      <c r="BJ505" s="413">
        <f t="shared" si="581"/>
        <v>0</v>
      </c>
      <c r="BK505" s="398" t="str">
        <f t="shared" si="582"/>
        <v>0</v>
      </c>
      <c r="BL505" s="398" t="str">
        <f t="shared" si="583"/>
        <v>0</v>
      </c>
      <c r="BM505" s="412">
        <f t="shared" si="597"/>
        <v>0</v>
      </c>
      <c r="BN505" s="412" t="str">
        <f t="shared" si="598"/>
        <v>0m0</v>
      </c>
      <c r="BO505" s="399">
        <f t="shared" si="599"/>
        <v>0</v>
      </c>
      <c r="BP505" s="399">
        <f t="shared" si="600"/>
        <v>0</v>
      </c>
      <c r="BQ505" s="412">
        <f t="shared" si="601"/>
        <v>0</v>
      </c>
      <c r="BR505" s="413">
        <f t="shared" si="602"/>
        <v>0</v>
      </c>
      <c r="BS505" s="398" t="str">
        <f t="shared" si="603"/>
        <v>0</v>
      </c>
      <c r="BT505" s="398" t="str">
        <f t="shared" si="604"/>
        <v>0</v>
      </c>
      <c r="BU505" s="412">
        <f t="shared" si="605"/>
        <v>0</v>
      </c>
      <c r="BV505" s="412" t="str">
        <f t="shared" si="606"/>
        <v>0m0</v>
      </c>
      <c r="BW505" s="399">
        <f t="shared" si="607"/>
        <v>0</v>
      </c>
      <c r="BX505" s="399">
        <f t="shared" si="608"/>
        <v>0</v>
      </c>
      <c r="BY505" s="412">
        <f t="shared" si="609"/>
        <v>0</v>
      </c>
      <c r="BZ505" s="413">
        <f t="shared" si="610"/>
        <v>0</v>
      </c>
      <c r="CA505" s="398" t="str">
        <f t="shared" si="611"/>
        <v>0</v>
      </c>
      <c r="CB505" s="398" t="str">
        <f t="shared" si="612"/>
        <v>0</v>
      </c>
      <c r="CC505" s="412">
        <f t="shared" si="613"/>
        <v>0</v>
      </c>
      <c r="CD505" s="412" t="str">
        <f t="shared" si="614"/>
        <v>0m0</v>
      </c>
      <c r="CE505" s="399">
        <f t="shared" si="615"/>
        <v>0</v>
      </c>
      <c r="CF505" s="399">
        <f t="shared" si="616"/>
        <v>0</v>
      </c>
      <c r="CG505" s="412">
        <f t="shared" si="617"/>
        <v>0</v>
      </c>
      <c r="CH505" s="413">
        <f t="shared" si="618"/>
        <v>0</v>
      </c>
      <c r="CI505" s="398" t="str">
        <f t="shared" si="619"/>
        <v>0</v>
      </c>
      <c r="CJ505" s="398" t="str">
        <f t="shared" si="620"/>
        <v>0</v>
      </c>
      <c r="CK505" s="412">
        <f t="shared" si="621"/>
        <v>0</v>
      </c>
      <c r="CL505" s="412" t="str">
        <f t="shared" si="622"/>
        <v>0m0</v>
      </c>
      <c r="CM505" s="399">
        <f t="shared" si="623"/>
        <v>0</v>
      </c>
      <c r="CN505" s="399">
        <f t="shared" si="624"/>
        <v>0</v>
      </c>
      <c r="CO505" s="412">
        <f t="shared" si="625"/>
        <v>0</v>
      </c>
      <c r="CP505" s="413">
        <f t="shared" si="626"/>
        <v>0</v>
      </c>
      <c r="CQ505" s="398" t="str">
        <f t="shared" si="627"/>
        <v>0</v>
      </c>
      <c r="CR505" s="398" t="str">
        <f t="shared" si="628"/>
        <v>0</v>
      </c>
      <c r="CS505" s="412">
        <f t="shared" si="629"/>
        <v>0</v>
      </c>
      <c r="CT505" s="412" t="str">
        <f t="shared" si="630"/>
        <v>0m0</v>
      </c>
      <c r="CU505" s="412">
        <f t="shared" si="631"/>
        <v>0</v>
      </c>
      <c r="CV505" s="412">
        <f t="shared" si="632"/>
        <v>0</v>
      </c>
      <c r="CW505" s="412">
        <f t="shared" si="633"/>
        <v>0</v>
      </c>
      <c r="CX505" s="412">
        <f t="shared" si="634"/>
        <v>0</v>
      </c>
      <c r="CY505" s="412">
        <f t="shared" si="635"/>
        <v>0</v>
      </c>
      <c r="CZ505" s="412" t="str">
        <f t="shared" si="636"/>
        <v/>
      </c>
      <c r="DA505" s="412" t="str">
        <f t="shared" si="637"/>
        <v/>
      </c>
      <c r="DB505" s="412" t="str">
        <f t="shared" si="638"/>
        <v/>
      </c>
      <c r="DC505" s="412" t="str">
        <f t="shared" si="639"/>
        <v/>
      </c>
      <c r="DD505" s="412" t="str">
        <f t="shared" si="640"/>
        <v/>
      </c>
      <c r="DE505" s="412"/>
      <c r="DF505" s="411"/>
      <c r="DG505" s="412" t="str">
        <f t="shared" si="641"/>
        <v/>
      </c>
      <c r="DH505" s="412" t="str">
        <f t="shared" si="642"/>
        <v/>
      </c>
      <c r="DI505" s="412">
        <f t="shared" si="643"/>
        <v>0</v>
      </c>
      <c r="DJ505" s="412" t="str">
        <f t="shared" si="644"/>
        <v/>
      </c>
      <c r="DK505" s="412" t="str">
        <f t="shared" si="645"/>
        <v/>
      </c>
      <c r="DL505" s="412" t="str">
        <f t="shared" si="646"/>
        <v/>
      </c>
      <c r="DM505" s="412" t="str">
        <f t="shared" si="647"/>
        <v/>
      </c>
      <c r="DN505" s="412" t="str">
        <f t="shared" si="648"/>
        <v/>
      </c>
      <c r="DO505" s="412" t="str">
        <f t="shared" si="649"/>
        <v/>
      </c>
    </row>
    <row r="506" spans="1:119" s="157" customFormat="1" ht="18" hidden="1" customHeight="1">
      <c r="A506" s="161" t="str">
        <f t="shared" si="658"/>
        <v/>
      </c>
      <c r="B506" s="158"/>
      <c r="C506" s="31" t="str">
        <f>IF(B506="","",VLOOKUP(B506,学連登録!$C$2:$G$3000,2,FALSE))</f>
        <v/>
      </c>
      <c r="D506" s="32" t="str">
        <f>IF(B506="","",VLOOKUP(B506,学連登録!$C$2:$G$3000,3,FALSE))</f>
        <v/>
      </c>
      <c r="E506" s="33" t="str">
        <f>IF(B506="","",VLOOKUP(B506,学連登録!$C$2:$G$3000,4,FALSE))</f>
        <v/>
      </c>
      <c r="F506" s="383" t="str">
        <f>IF(B506="","",VLOOKUP(B506,学連登録!$C$2:$I$3000,7,FALSE))</f>
        <v/>
      </c>
      <c r="G506" s="160"/>
      <c r="H506" s="905"/>
      <c r="I506" s="907"/>
      <c r="J506" s="160"/>
      <c r="K506" s="905"/>
      <c r="L506" s="906"/>
      <c r="M506" s="160"/>
      <c r="N506" s="819"/>
      <c r="O506" s="820"/>
      <c r="P506" s="159"/>
      <c r="Q506" s="905"/>
      <c r="R506" s="906"/>
      <c r="S506" s="159"/>
      <c r="T506" s="905"/>
      <c r="U506" s="906"/>
      <c r="V506" s="103" t="str">
        <f>IF(B506="","",VLOOKUP(B506,学連登録!$C$2:$H$3000,6,FALSE))</f>
        <v/>
      </c>
      <c r="Y506" s="118" t="str">
        <f t="shared" si="650"/>
        <v/>
      </c>
      <c r="Z506" s="97" t="str">
        <f>IF(G506="","",VLOOKUP(G506,種目名!$R$5:$T$104,3,0))</f>
        <v/>
      </c>
      <c r="AA506" s="99" t="str">
        <f>IF(J506="","",VLOOKUP(J506,種目名!$R$5:$T$104,3,0))</f>
        <v/>
      </c>
      <c r="AB506" s="119" t="str">
        <f>IF(M506="","",VLOOKUP(M506,種目名!$R$5:$T$104,3,0))</f>
        <v/>
      </c>
      <c r="AC506" s="119" t="str">
        <f>IF(P506="","",VLOOKUP(AF506,種目名!$R$5:$T$104,3,0))</f>
        <v/>
      </c>
      <c r="AD506" s="120" t="str">
        <f>IF(S506="","",VLOOKUP(AI506,種目名!$R$5:$T$104,3,0))</f>
        <v/>
      </c>
      <c r="AE506" s="117">
        <f t="shared" si="651"/>
        <v>0</v>
      </c>
      <c r="AF506" s="157" t="str">
        <f t="shared" si="652"/>
        <v/>
      </c>
      <c r="AG506" s="157" t="str">
        <f t="shared" si="653"/>
        <v/>
      </c>
      <c r="AH506" s="157">
        <f t="shared" si="654"/>
        <v>0</v>
      </c>
      <c r="AI506" s="157" t="str">
        <f t="shared" si="655"/>
        <v/>
      </c>
      <c r="AJ506" s="157" t="str">
        <f t="shared" si="656"/>
        <v/>
      </c>
      <c r="AK506" s="390"/>
      <c r="AL506" s="171">
        <f t="shared" si="584"/>
        <v>0</v>
      </c>
      <c r="AM506" s="399">
        <f t="shared" si="585"/>
        <v>0</v>
      </c>
      <c r="AN506" s="399">
        <f>COUNTIF($B$12:B506,B506)</f>
        <v>0</v>
      </c>
      <c r="AO506" s="399"/>
      <c r="AP506" s="399" t="str">
        <f t="shared" si="586"/>
        <v/>
      </c>
      <c r="AQ506" s="399" t="str">
        <f t="shared" si="586"/>
        <v/>
      </c>
      <c r="AR506" s="399" t="str">
        <f t="shared" si="586"/>
        <v/>
      </c>
      <c r="AS506" s="399" t="str">
        <f t="shared" si="580"/>
        <v/>
      </c>
      <c r="AT506" s="399">
        <f t="shared" si="587"/>
        <v>0</v>
      </c>
      <c r="AU506" s="399" t="str">
        <f t="shared" si="588"/>
        <v/>
      </c>
      <c r="AV506" s="399" t="str">
        <f t="shared" si="589"/>
        <v/>
      </c>
      <c r="AW506" s="399" t="str">
        <f t="shared" si="590"/>
        <v/>
      </c>
      <c r="AX506" s="399" t="str">
        <f t="shared" si="591"/>
        <v/>
      </c>
      <c r="AY506" s="399" t="str">
        <f t="shared" si="592"/>
        <v/>
      </c>
      <c r="AZ506" s="399" t="str">
        <f t="shared" si="657"/>
        <v/>
      </c>
      <c r="BA506" s="399" t="str">
        <f t="shared" si="657"/>
        <v/>
      </c>
      <c r="BB506" s="399" t="str">
        <f t="shared" si="657"/>
        <v/>
      </c>
      <c r="BC506" s="399" t="str">
        <f t="shared" si="657"/>
        <v/>
      </c>
      <c r="BD506" s="403" t="str">
        <f t="shared" si="657"/>
        <v/>
      </c>
      <c r="BE506" s="393">
        <f t="shared" si="593"/>
        <v>0</v>
      </c>
      <c r="BG506" s="399">
        <f t="shared" si="594"/>
        <v>0</v>
      </c>
      <c r="BH506" s="399">
        <f t="shared" si="595"/>
        <v>0</v>
      </c>
      <c r="BI506" s="412">
        <f t="shared" si="596"/>
        <v>0</v>
      </c>
      <c r="BJ506" s="413">
        <f t="shared" si="581"/>
        <v>0</v>
      </c>
      <c r="BK506" s="398" t="str">
        <f t="shared" si="582"/>
        <v>0</v>
      </c>
      <c r="BL506" s="398" t="str">
        <f t="shared" si="583"/>
        <v>0</v>
      </c>
      <c r="BM506" s="412">
        <f t="shared" si="597"/>
        <v>0</v>
      </c>
      <c r="BN506" s="412" t="str">
        <f t="shared" si="598"/>
        <v>0m0</v>
      </c>
      <c r="BO506" s="399">
        <f t="shared" si="599"/>
        <v>0</v>
      </c>
      <c r="BP506" s="399">
        <f t="shared" si="600"/>
        <v>0</v>
      </c>
      <c r="BQ506" s="412">
        <f t="shared" si="601"/>
        <v>0</v>
      </c>
      <c r="BR506" s="413">
        <f t="shared" si="602"/>
        <v>0</v>
      </c>
      <c r="BS506" s="398" t="str">
        <f t="shared" si="603"/>
        <v>0</v>
      </c>
      <c r="BT506" s="398" t="str">
        <f t="shared" si="604"/>
        <v>0</v>
      </c>
      <c r="BU506" s="412">
        <f t="shared" si="605"/>
        <v>0</v>
      </c>
      <c r="BV506" s="412" t="str">
        <f t="shared" si="606"/>
        <v>0m0</v>
      </c>
      <c r="BW506" s="399">
        <f t="shared" si="607"/>
        <v>0</v>
      </c>
      <c r="BX506" s="399">
        <f t="shared" si="608"/>
        <v>0</v>
      </c>
      <c r="BY506" s="412">
        <f t="shared" si="609"/>
        <v>0</v>
      </c>
      <c r="BZ506" s="413">
        <f t="shared" si="610"/>
        <v>0</v>
      </c>
      <c r="CA506" s="398" t="str">
        <f t="shared" si="611"/>
        <v>0</v>
      </c>
      <c r="CB506" s="398" t="str">
        <f t="shared" si="612"/>
        <v>0</v>
      </c>
      <c r="CC506" s="412">
        <f t="shared" si="613"/>
        <v>0</v>
      </c>
      <c r="CD506" s="412" t="str">
        <f t="shared" si="614"/>
        <v>0m0</v>
      </c>
      <c r="CE506" s="399">
        <f t="shared" si="615"/>
        <v>0</v>
      </c>
      <c r="CF506" s="399">
        <f t="shared" si="616"/>
        <v>0</v>
      </c>
      <c r="CG506" s="412">
        <f t="shared" si="617"/>
        <v>0</v>
      </c>
      <c r="CH506" s="413">
        <f t="shared" si="618"/>
        <v>0</v>
      </c>
      <c r="CI506" s="398" t="str">
        <f t="shared" si="619"/>
        <v>0</v>
      </c>
      <c r="CJ506" s="398" t="str">
        <f t="shared" si="620"/>
        <v>0</v>
      </c>
      <c r="CK506" s="412">
        <f t="shared" si="621"/>
        <v>0</v>
      </c>
      <c r="CL506" s="412" t="str">
        <f t="shared" si="622"/>
        <v>0m0</v>
      </c>
      <c r="CM506" s="399">
        <f t="shared" si="623"/>
        <v>0</v>
      </c>
      <c r="CN506" s="399">
        <f t="shared" si="624"/>
        <v>0</v>
      </c>
      <c r="CO506" s="412">
        <f t="shared" si="625"/>
        <v>0</v>
      </c>
      <c r="CP506" s="413">
        <f t="shared" si="626"/>
        <v>0</v>
      </c>
      <c r="CQ506" s="398" t="str">
        <f t="shared" si="627"/>
        <v>0</v>
      </c>
      <c r="CR506" s="398" t="str">
        <f t="shared" si="628"/>
        <v>0</v>
      </c>
      <c r="CS506" s="412">
        <f t="shared" si="629"/>
        <v>0</v>
      </c>
      <c r="CT506" s="412" t="str">
        <f t="shared" si="630"/>
        <v>0m0</v>
      </c>
      <c r="CU506" s="412">
        <f t="shared" si="631"/>
        <v>0</v>
      </c>
      <c r="CV506" s="412">
        <f t="shared" si="632"/>
        <v>0</v>
      </c>
      <c r="CW506" s="412">
        <f t="shared" si="633"/>
        <v>0</v>
      </c>
      <c r="CX506" s="412">
        <f t="shared" si="634"/>
        <v>0</v>
      </c>
      <c r="CY506" s="412">
        <f t="shared" si="635"/>
        <v>0</v>
      </c>
      <c r="CZ506" s="412" t="str">
        <f t="shared" si="636"/>
        <v/>
      </c>
      <c r="DA506" s="412" t="str">
        <f t="shared" si="637"/>
        <v/>
      </c>
      <c r="DB506" s="412" t="str">
        <f t="shared" si="638"/>
        <v/>
      </c>
      <c r="DC506" s="412" t="str">
        <f t="shared" si="639"/>
        <v/>
      </c>
      <c r="DD506" s="412" t="str">
        <f t="shared" si="640"/>
        <v/>
      </c>
      <c r="DE506" s="412"/>
      <c r="DF506" s="411"/>
      <c r="DG506" s="412" t="str">
        <f t="shared" si="641"/>
        <v/>
      </c>
      <c r="DH506" s="412" t="str">
        <f t="shared" si="642"/>
        <v/>
      </c>
      <c r="DI506" s="412">
        <f t="shared" si="643"/>
        <v>0</v>
      </c>
      <c r="DJ506" s="412" t="str">
        <f t="shared" si="644"/>
        <v/>
      </c>
      <c r="DK506" s="412" t="str">
        <f t="shared" si="645"/>
        <v/>
      </c>
      <c r="DL506" s="412" t="str">
        <f t="shared" si="646"/>
        <v/>
      </c>
      <c r="DM506" s="412" t="str">
        <f t="shared" si="647"/>
        <v/>
      </c>
      <c r="DN506" s="412" t="str">
        <f t="shared" si="648"/>
        <v/>
      </c>
      <c r="DO506" s="412" t="str">
        <f t="shared" si="649"/>
        <v/>
      </c>
    </row>
    <row r="507" spans="1:119" s="157" customFormat="1" ht="18" hidden="1" customHeight="1">
      <c r="A507" s="161" t="str">
        <f t="shared" si="658"/>
        <v/>
      </c>
      <c r="B507" s="158"/>
      <c r="C507" s="31" t="str">
        <f>IF(B507="","",VLOOKUP(B507,学連登録!$C$2:$G$3000,2,FALSE))</f>
        <v/>
      </c>
      <c r="D507" s="32" t="str">
        <f>IF(B507="","",VLOOKUP(B507,学連登録!$C$2:$G$3000,3,FALSE))</f>
        <v/>
      </c>
      <c r="E507" s="33" t="str">
        <f>IF(B507="","",VLOOKUP(B507,学連登録!$C$2:$G$3000,4,FALSE))</f>
        <v/>
      </c>
      <c r="F507" s="383" t="str">
        <f>IF(B507="","",VLOOKUP(B507,学連登録!$C$2:$I$3000,7,FALSE))</f>
        <v/>
      </c>
      <c r="G507" s="160"/>
      <c r="H507" s="905"/>
      <c r="I507" s="907"/>
      <c r="J507" s="160"/>
      <c r="K507" s="905"/>
      <c r="L507" s="906"/>
      <c r="M507" s="160"/>
      <c r="N507" s="819"/>
      <c r="O507" s="820"/>
      <c r="P507" s="159"/>
      <c r="Q507" s="905"/>
      <c r="R507" s="906"/>
      <c r="S507" s="159"/>
      <c r="T507" s="905"/>
      <c r="U507" s="906"/>
      <c r="V507" s="103" t="str">
        <f>IF(B507="","",VLOOKUP(B507,学連登録!$C$2:$H$3000,6,FALSE))</f>
        <v/>
      </c>
      <c r="Y507" s="118" t="str">
        <f t="shared" si="650"/>
        <v/>
      </c>
      <c r="Z507" s="97" t="str">
        <f>IF(G507="","",VLOOKUP(G507,種目名!$R$5:$T$104,3,0))</f>
        <v/>
      </c>
      <c r="AA507" s="99" t="str">
        <f>IF(J507="","",VLOOKUP(J507,種目名!$R$5:$T$104,3,0))</f>
        <v/>
      </c>
      <c r="AB507" s="119" t="str">
        <f>IF(M507="","",VLOOKUP(M507,種目名!$R$5:$T$104,3,0))</f>
        <v/>
      </c>
      <c r="AC507" s="119" t="str">
        <f>IF(P507="","",VLOOKUP(AF507,種目名!$R$5:$T$104,3,0))</f>
        <v/>
      </c>
      <c r="AD507" s="120" t="str">
        <f>IF(S507="","",VLOOKUP(AI507,種目名!$R$5:$T$104,3,0))</f>
        <v/>
      </c>
      <c r="AE507" s="117">
        <f t="shared" si="651"/>
        <v>0</v>
      </c>
      <c r="AF507" s="157" t="str">
        <f t="shared" si="652"/>
        <v/>
      </c>
      <c r="AG507" s="157" t="str">
        <f t="shared" si="653"/>
        <v/>
      </c>
      <c r="AH507" s="157">
        <f t="shared" si="654"/>
        <v>0</v>
      </c>
      <c r="AI507" s="157" t="str">
        <f t="shared" si="655"/>
        <v/>
      </c>
      <c r="AJ507" s="157" t="str">
        <f t="shared" si="656"/>
        <v/>
      </c>
      <c r="AK507" s="390"/>
      <c r="AL507" s="171">
        <f t="shared" si="584"/>
        <v>0</v>
      </c>
      <c r="AM507" s="399">
        <f t="shared" si="585"/>
        <v>0</v>
      </c>
      <c r="AN507" s="399">
        <f>COUNTIF($B$12:B507,B507)</f>
        <v>0</v>
      </c>
      <c r="AO507" s="399"/>
      <c r="AP507" s="399" t="str">
        <f t="shared" si="586"/>
        <v/>
      </c>
      <c r="AQ507" s="399" t="str">
        <f t="shared" si="586"/>
        <v/>
      </c>
      <c r="AR507" s="399" t="str">
        <f t="shared" si="586"/>
        <v/>
      </c>
      <c r="AS507" s="399" t="str">
        <f t="shared" si="580"/>
        <v/>
      </c>
      <c r="AT507" s="399">
        <f t="shared" si="587"/>
        <v>0</v>
      </c>
      <c r="AU507" s="399" t="str">
        <f t="shared" si="588"/>
        <v/>
      </c>
      <c r="AV507" s="399" t="str">
        <f t="shared" si="589"/>
        <v/>
      </c>
      <c r="AW507" s="399" t="str">
        <f t="shared" si="590"/>
        <v/>
      </c>
      <c r="AX507" s="399" t="str">
        <f t="shared" si="591"/>
        <v/>
      </c>
      <c r="AY507" s="399" t="str">
        <f t="shared" si="592"/>
        <v/>
      </c>
      <c r="AZ507" s="399" t="str">
        <f t="shared" si="657"/>
        <v/>
      </c>
      <c r="BA507" s="399" t="str">
        <f t="shared" si="657"/>
        <v/>
      </c>
      <c r="BB507" s="399" t="str">
        <f t="shared" si="657"/>
        <v/>
      </c>
      <c r="BC507" s="399" t="str">
        <f t="shared" si="657"/>
        <v/>
      </c>
      <c r="BD507" s="403" t="str">
        <f t="shared" si="657"/>
        <v/>
      </c>
      <c r="BE507" s="393">
        <f t="shared" si="593"/>
        <v>0</v>
      </c>
      <c r="BG507" s="399">
        <f t="shared" si="594"/>
        <v>0</v>
      </c>
      <c r="BH507" s="399">
        <f t="shared" si="595"/>
        <v>0</v>
      </c>
      <c r="BI507" s="412">
        <f t="shared" si="596"/>
        <v>0</v>
      </c>
      <c r="BJ507" s="413">
        <f t="shared" si="581"/>
        <v>0</v>
      </c>
      <c r="BK507" s="398" t="str">
        <f t="shared" si="582"/>
        <v>0</v>
      </c>
      <c r="BL507" s="398" t="str">
        <f t="shared" si="583"/>
        <v>0</v>
      </c>
      <c r="BM507" s="412">
        <f t="shared" si="597"/>
        <v>0</v>
      </c>
      <c r="BN507" s="412" t="str">
        <f t="shared" si="598"/>
        <v>0m0</v>
      </c>
      <c r="BO507" s="399">
        <f t="shared" si="599"/>
        <v>0</v>
      </c>
      <c r="BP507" s="399">
        <f t="shared" si="600"/>
        <v>0</v>
      </c>
      <c r="BQ507" s="412">
        <f t="shared" si="601"/>
        <v>0</v>
      </c>
      <c r="BR507" s="413">
        <f t="shared" si="602"/>
        <v>0</v>
      </c>
      <c r="BS507" s="398" t="str">
        <f t="shared" si="603"/>
        <v>0</v>
      </c>
      <c r="BT507" s="398" t="str">
        <f t="shared" si="604"/>
        <v>0</v>
      </c>
      <c r="BU507" s="412">
        <f t="shared" si="605"/>
        <v>0</v>
      </c>
      <c r="BV507" s="412" t="str">
        <f t="shared" si="606"/>
        <v>0m0</v>
      </c>
      <c r="BW507" s="399">
        <f t="shared" si="607"/>
        <v>0</v>
      </c>
      <c r="BX507" s="399">
        <f t="shared" si="608"/>
        <v>0</v>
      </c>
      <c r="BY507" s="412">
        <f t="shared" si="609"/>
        <v>0</v>
      </c>
      <c r="BZ507" s="413">
        <f t="shared" si="610"/>
        <v>0</v>
      </c>
      <c r="CA507" s="398" t="str">
        <f t="shared" si="611"/>
        <v>0</v>
      </c>
      <c r="CB507" s="398" t="str">
        <f t="shared" si="612"/>
        <v>0</v>
      </c>
      <c r="CC507" s="412">
        <f t="shared" si="613"/>
        <v>0</v>
      </c>
      <c r="CD507" s="412" t="str">
        <f t="shared" si="614"/>
        <v>0m0</v>
      </c>
      <c r="CE507" s="399">
        <f t="shared" si="615"/>
        <v>0</v>
      </c>
      <c r="CF507" s="399">
        <f t="shared" si="616"/>
        <v>0</v>
      </c>
      <c r="CG507" s="412">
        <f t="shared" si="617"/>
        <v>0</v>
      </c>
      <c r="CH507" s="413">
        <f t="shared" si="618"/>
        <v>0</v>
      </c>
      <c r="CI507" s="398" t="str">
        <f t="shared" si="619"/>
        <v>0</v>
      </c>
      <c r="CJ507" s="398" t="str">
        <f t="shared" si="620"/>
        <v>0</v>
      </c>
      <c r="CK507" s="412">
        <f t="shared" si="621"/>
        <v>0</v>
      </c>
      <c r="CL507" s="412" t="str">
        <f t="shared" si="622"/>
        <v>0m0</v>
      </c>
      <c r="CM507" s="399">
        <f t="shared" si="623"/>
        <v>0</v>
      </c>
      <c r="CN507" s="399">
        <f t="shared" si="624"/>
        <v>0</v>
      </c>
      <c r="CO507" s="412">
        <f t="shared" si="625"/>
        <v>0</v>
      </c>
      <c r="CP507" s="413">
        <f t="shared" si="626"/>
        <v>0</v>
      </c>
      <c r="CQ507" s="398" t="str">
        <f t="shared" si="627"/>
        <v>0</v>
      </c>
      <c r="CR507" s="398" t="str">
        <f t="shared" si="628"/>
        <v>0</v>
      </c>
      <c r="CS507" s="412">
        <f t="shared" si="629"/>
        <v>0</v>
      </c>
      <c r="CT507" s="412" t="str">
        <f t="shared" si="630"/>
        <v>0m0</v>
      </c>
      <c r="CU507" s="412">
        <f t="shared" si="631"/>
        <v>0</v>
      </c>
      <c r="CV507" s="412">
        <f t="shared" si="632"/>
        <v>0</v>
      </c>
      <c r="CW507" s="412">
        <f t="shared" si="633"/>
        <v>0</v>
      </c>
      <c r="CX507" s="412">
        <f t="shared" si="634"/>
        <v>0</v>
      </c>
      <c r="CY507" s="412">
        <f t="shared" si="635"/>
        <v>0</v>
      </c>
      <c r="CZ507" s="412" t="str">
        <f t="shared" si="636"/>
        <v/>
      </c>
      <c r="DA507" s="412" t="str">
        <f t="shared" si="637"/>
        <v/>
      </c>
      <c r="DB507" s="412" t="str">
        <f t="shared" si="638"/>
        <v/>
      </c>
      <c r="DC507" s="412" t="str">
        <f t="shared" si="639"/>
        <v/>
      </c>
      <c r="DD507" s="412" t="str">
        <f t="shared" si="640"/>
        <v/>
      </c>
      <c r="DE507" s="412"/>
      <c r="DF507" s="411"/>
      <c r="DG507" s="412" t="str">
        <f t="shared" si="641"/>
        <v/>
      </c>
      <c r="DH507" s="412" t="str">
        <f t="shared" si="642"/>
        <v/>
      </c>
      <c r="DI507" s="412">
        <f t="shared" si="643"/>
        <v>0</v>
      </c>
      <c r="DJ507" s="412" t="str">
        <f t="shared" si="644"/>
        <v/>
      </c>
      <c r="DK507" s="412" t="str">
        <f t="shared" si="645"/>
        <v/>
      </c>
      <c r="DL507" s="412" t="str">
        <f t="shared" si="646"/>
        <v/>
      </c>
      <c r="DM507" s="412" t="str">
        <f t="shared" si="647"/>
        <v/>
      </c>
      <c r="DN507" s="412" t="str">
        <f t="shared" si="648"/>
        <v/>
      </c>
      <c r="DO507" s="412" t="str">
        <f t="shared" si="649"/>
        <v/>
      </c>
    </row>
    <row r="508" spans="1:119" s="157" customFormat="1" ht="18" hidden="1" customHeight="1">
      <c r="A508" s="161" t="str">
        <f t="shared" si="658"/>
        <v/>
      </c>
      <c r="B508" s="158"/>
      <c r="C508" s="31" t="str">
        <f>IF(B508="","",VLOOKUP(B508,学連登録!$C$2:$G$3000,2,FALSE))</f>
        <v/>
      </c>
      <c r="D508" s="32" t="str">
        <f>IF(B508="","",VLOOKUP(B508,学連登録!$C$2:$G$3000,3,FALSE))</f>
        <v/>
      </c>
      <c r="E508" s="33" t="str">
        <f>IF(B508="","",VLOOKUP(B508,学連登録!$C$2:$G$3000,4,FALSE))</f>
        <v/>
      </c>
      <c r="F508" s="383" t="str">
        <f>IF(B508="","",VLOOKUP(B508,学連登録!$C$2:$I$3000,7,FALSE))</f>
        <v/>
      </c>
      <c r="G508" s="160"/>
      <c r="H508" s="905"/>
      <c r="I508" s="907"/>
      <c r="J508" s="160"/>
      <c r="K508" s="905"/>
      <c r="L508" s="906"/>
      <c r="M508" s="160"/>
      <c r="N508" s="819"/>
      <c r="O508" s="820"/>
      <c r="P508" s="159"/>
      <c r="Q508" s="905"/>
      <c r="R508" s="906"/>
      <c r="S508" s="159"/>
      <c r="T508" s="905"/>
      <c r="U508" s="906"/>
      <c r="V508" s="103" t="str">
        <f>IF(B508="","",VLOOKUP(B508,学連登録!$C$2:$H$3000,6,FALSE))</f>
        <v/>
      </c>
      <c r="Y508" s="118" t="str">
        <f t="shared" si="650"/>
        <v/>
      </c>
      <c r="Z508" s="97" t="str">
        <f>IF(G508="","",VLOOKUP(G508,種目名!$R$5:$T$104,3,0))</f>
        <v/>
      </c>
      <c r="AA508" s="99" t="str">
        <f>IF(J508="","",VLOOKUP(J508,種目名!$R$5:$T$104,3,0))</f>
        <v/>
      </c>
      <c r="AB508" s="119" t="str">
        <f>IF(M508="","",VLOOKUP(M508,種目名!$R$5:$T$104,3,0))</f>
        <v/>
      </c>
      <c r="AC508" s="119" t="str">
        <f>IF(P508="","",VLOOKUP(AF508,種目名!$R$5:$T$104,3,0))</f>
        <v/>
      </c>
      <c r="AD508" s="120" t="str">
        <f>IF(S508="","",VLOOKUP(AI508,種目名!$R$5:$T$104,3,0))</f>
        <v/>
      </c>
      <c r="AE508" s="117">
        <f t="shared" si="651"/>
        <v>0</v>
      </c>
      <c r="AF508" s="157" t="str">
        <f t="shared" si="652"/>
        <v/>
      </c>
      <c r="AG508" s="157" t="str">
        <f t="shared" si="653"/>
        <v/>
      </c>
      <c r="AH508" s="157">
        <f t="shared" si="654"/>
        <v>0</v>
      </c>
      <c r="AI508" s="157" t="str">
        <f t="shared" si="655"/>
        <v/>
      </c>
      <c r="AJ508" s="157" t="str">
        <f t="shared" si="656"/>
        <v/>
      </c>
      <c r="AK508" s="390"/>
      <c r="AL508" s="171">
        <f t="shared" si="584"/>
        <v>0</v>
      </c>
      <c r="AM508" s="399">
        <f t="shared" si="585"/>
        <v>0</v>
      </c>
      <c r="AN508" s="399">
        <f>COUNTIF($B$12:B508,B508)</f>
        <v>0</v>
      </c>
      <c r="AO508" s="399"/>
      <c r="AP508" s="399" t="str">
        <f t="shared" si="586"/>
        <v/>
      </c>
      <c r="AQ508" s="399" t="str">
        <f t="shared" si="586"/>
        <v/>
      </c>
      <c r="AR508" s="399" t="str">
        <f t="shared" si="586"/>
        <v/>
      </c>
      <c r="AS508" s="399" t="str">
        <f t="shared" si="580"/>
        <v/>
      </c>
      <c r="AT508" s="399">
        <f t="shared" si="587"/>
        <v>0</v>
      </c>
      <c r="AU508" s="399" t="str">
        <f t="shared" si="588"/>
        <v/>
      </c>
      <c r="AV508" s="399" t="str">
        <f t="shared" si="589"/>
        <v/>
      </c>
      <c r="AW508" s="399" t="str">
        <f t="shared" si="590"/>
        <v/>
      </c>
      <c r="AX508" s="399" t="str">
        <f t="shared" si="591"/>
        <v/>
      </c>
      <c r="AY508" s="399" t="str">
        <f t="shared" si="592"/>
        <v/>
      </c>
      <c r="AZ508" s="399" t="str">
        <f t="shared" si="657"/>
        <v/>
      </c>
      <c r="BA508" s="399" t="str">
        <f t="shared" si="657"/>
        <v/>
      </c>
      <c r="BB508" s="399" t="str">
        <f t="shared" si="657"/>
        <v/>
      </c>
      <c r="BC508" s="399" t="str">
        <f t="shared" si="657"/>
        <v/>
      </c>
      <c r="BD508" s="403" t="str">
        <f t="shared" si="657"/>
        <v/>
      </c>
      <c r="BE508" s="393">
        <f t="shared" si="593"/>
        <v>0</v>
      </c>
      <c r="BG508" s="399">
        <f t="shared" si="594"/>
        <v>0</v>
      </c>
      <c r="BH508" s="399">
        <f t="shared" si="595"/>
        <v>0</v>
      </c>
      <c r="BI508" s="412">
        <f t="shared" si="596"/>
        <v>0</v>
      </c>
      <c r="BJ508" s="413">
        <f t="shared" si="581"/>
        <v>0</v>
      </c>
      <c r="BK508" s="398" t="str">
        <f t="shared" si="582"/>
        <v>0</v>
      </c>
      <c r="BL508" s="398" t="str">
        <f t="shared" si="583"/>
        <v>0</v>
      </c>
      <c r="BM508" s="412">
        <f t="shared" si="597"/>
        <v>0</v>
      </c>
      <c r="BN508" s="412" t="str">
        <f t="shared" si="598"/>
        <v>0m0</v>
      </c>
      <c r="BO508" s="399">
        <f t="shared" si="599"/>
        <v>0</v>
      </c>
      <c r="BP508" s="399">
        <f t="shared" si="600"/>
        <v>0</v>
      </c>
      <c r="BQ508" s="412">
        <f t="shared" si="601"/>
        <v>0</v>
      </c>
      <c r="BR508" s="413">
        <f t="shared" si="602"/>
        <v>0</v>
      </c>
      <c r="BS508" s="398" t="str">
        <f t="shared" si="603"/>
        <v>0</v>
      </c>
      <c r="BT508" s="398" t="str">
        <f t="shared" si="604"/>
        <v>0</v>
      </c>
      <c r="BU508" s="412">
        <f t="shared" si="605"/>
        <v>0</v>
      </c>
      <c r="BV508" s="412" t="str">
        <f t="shared" si="606"/>
        <v>0m0</v>
      </c>
      <c r="BW508" s="399">
        <f t="shared" si="607"/>
        <v>0</v>
      </c>
      <c r="BX508" s="399">
        <f t="shared" si="608"/>
        <v>0</v>
      </c>
      <c r="BY508" s="412">
        <f t="shared" si="609"/>
        <v>0</v>
      </c>
      <c r="BZ508" s="413">
        <f t="shared" si="610"/>
        <v>0</v>
      </c>
      <c r="CA508" s="398" t="str">
        <f t="shared" si="611"/>
        <v>0</v>
      </c>
      <c r="CB508" s="398" t="str">
        <f t="shared" si="612"/>
        <v>0</v>
      </c>
      <c r="CC508" s="412">
        <f t="shared" si="613"/>
        <v>0</v>
      </c>
      <c r="CD508" s="412" t="str">
        <f t="shared" si="614"/>
        <v>0m0</v>
      </c>
      <c r="CE508" s="399">
        <f t="shared" si="615"/>
        <v>0</v>
      </c>
      <c r="CF508" s="399">
        <f t="shared" si="616"/>
        <v>0</v>
      </c>
      <c r="CG508" s="412">
        <f t="shared" si="617"/>
        <v>0</v>
      </c>
      <c r="CH508" s="413">
        <f t="shared" si="618"/>
        <v>0</v>
      </c>
      <c r="CI508" s="398" t="str">
        <f t="shared" si="619"/>
        <v>0</v>
      </c>
      <c r="CJ508" s="398" t="str">
        <f t="shared" si="620"/>
        <v>0</v>
      </c>
      <c r="CK508" s="412">
        <f t="shared" si="621"/>
        <v>0</v>
      </c>
      <c r="CL508" s="412" t="str">
        <f t="shared" si="622"/>
        <v>0m0</v>
      </c>
      <c r="CM508" s="399">
        <f t="shared" si="623"/>
        <v>0</v>
      </c>
      <c r="CN508" s="399">
        <f t="shared" si="624"/>
        <v>0</v>
      </c>
      <c r="CO508" s="412">
        <f t="shared" si="625"/>
        <v>0</v>
      </c>
      <c r="CP508" s="413">
        <f t="shared" si="626"/>
        <v>0</v>
      </c>
      <c r="CQ508" s="398" t="str">
        <f t="shared" si="627"/>
        <v>0</v>
      </c>
      <c r="CR508" s="398" t="str">
        <f t="shared" si="628"/>
        <v>0</v>
      </c>
      <c r="CS508" s="412">
        <f t="shared" si="629"/>
        <v>0</v>
      </c>
      <c r="CT508" s="412" t="str">
        <f t="shared" si="630"/>
        <v>0m0</v>
      </c>
      <c r="CU508" s="412">
        <f t="shared" si="631"/>
        <v>0</v>
      </c>
      <c r="CV508" s="412">
        <f t="shared" si="632"/>
        <v>0</v>
      </c>
      <c r="CW508" s="412">
        <f t="shared" si="633"/>
        <v>0</v>
      </c>
      <c r="CX508" s="412">
        <f t="shared" si="634"/>
        <v>0</v>
      </c>
      <c r="CY508" s="412">
        <f t="shared" si="635"/>
        <v>0</v>
      </c>
      <c r="CZ508" s="412" t="str">
        <f t="shared" si="636"/>
        <v/>
      </c>
      <c r="DA508" s="412" t="str">
        <f t="shared" si="637"/>
        <v/>
      </c>
      <c r="DB508" s="412" t="str">
        <f t="shared" si="638"/>
        <v/>
      </c>
      <c r="DC508" s="412" t="str">
        <f t="shared" si="639"/>
        <v/>
      </c>
      <c r="DD508" s="412" t="str">
        <f t="shared" si="640"/>
        <v/>
      </c>
      <c r="DE508" s="412"/>
      <c r="DF508" s="411"/>
      <c r="DG508" s="412" t="str">
        <f t="shared" si="641"/>
        <v/>
      </c>
      <c r="DH508" s="412" t="str">
        <f t="shared" si="642"/>
        <v/>
      </c>
      <c r="DI508" s="412">
        <f t="shared" si="643"/>
        <v>0</v>
      </c>
      <c r="DJ508" s="412" t="str">
        <f t="shared" si="644"/>
        <v/>
      </c>
      <c r="DK508" s="412" t="str">
        <f t="shared" si="645"/>
        <v/>
      </c>
      <c r="DL508" s="412" t="str">
        <f t="shared" si="646"/>
        <v/>
      </c>
      <c r="DM508" s="412" t="str">
        <f t="shared" si="647"/>
        <v/>
      </c>
      <c r="DN508" s="412" t="str">
        <f t="shared" si="648"/>
        <v/>
      </c>
      <c r="DO508" s="412" t="str">
        <f t="shared" si="649"/>
        <v/>
      </c>
    </row>
    <row r="509" spans="1:119" s="157" customFormat="1" ht="18" hidden="1" customHeight="1">
      <c r="A509" s="161" t="str">
        <f t="shared" si="658"/>
        <v/>
      </c>
      <c r="B509" s="158"/>
      <c r="C509" s="31" t="str">
        <f>IF(B509="","",VLOOKUP(B509,学連登録!$C$2:$G$3000,2,FALSE))</f>
        <v/>
      </c>
      <c r="D509" s="32" t="str">
        <f>IF(B509="","",VLOOKUP(B509,学連登録!$C$2:$G$3000,3,FALSE))</f>
        <v/>
      </c>
      <c r="E509" s="33" t="str">
        <f>IF(B509="","",VLOOKUP(B509,学連登録!$C$2:$G$3000,4,FALSE))</f>
        <v/>
      </c>
      <c r="F509" s="383" t="str">
        <f>IF(B509="","",VLOOKUP(B509,学連登録!$C$2:$I$3000,7,FALSE))</f>
        <v/>
      </c>
      <c r="G509" s="160"/>
      <c r="H509" s="905"/>
      <c r="I509" s="907"/>
      <c r="J509" s="160"/>
      <c r="K509" s="905"/>
      <c r="L509" s="906"/>
      <c r="M509" s="160"/>
      <c r="N509" s="819"/>
      <c r="O509" s="820"/>
      <c r="P509" s="159"/>
      <c r="Q509" s="905"/>
      <c r="R509" s="906"/>
      <c r="S509" s="159"/>
      <c r="T509" s="905"/>
      <c r="U509" s="906"/>
      <c r="V509" s="103" t="str">
        <f>IF(B509="","",VLOOKUP(B509,学連登録!$C$2:$H$3000,6,FALSE))</f>
        <v/>
      </c>
      <c r="Y509" s="118" t="str">
        <f t="shared" si="650"/>
        <v/>
      </c>
      <c r="Z509" s="97" t="str">
        <f>IF(G509="","",VLOOKUP(G509,種目名!$R$5:$T$104,3,0))</f>
        <v/>
      </c>
      <c r="AA509" s="99" t="str">
        <f>IF(J509="","",VLOOKUP(J509,種目名!$R$5:$T$104,3,0))</f>
        <v/>
      </c>
      <c r="AB509" s="119" t="str">
        <f>IF(M509="","",VLOOKUP(M509,種目名!$R$5:$T$104,3,0))</f>
        <v/>
      </c>
      <c r="AC509" s="119" t="str">
        <f>IF(P509="","",VLOOKUP(AF509,種目名!$R$5:$T$104,3,0))</f>
        <v/>
      </c>
      <c r="AD509" s="120" t="str">
        <f>IF(S509="","",VLOOKUP(AI509,種目名!$R$5:$T$104,3,0))</f>
        <v/>
      </c>
      <c r="AE509" s="117">
        <f t="shared" si="651"/>
        <v>0</v>
      </c>
      <c r="AF509" s="157" t="str">
        <f t="shared" si="652"/>
        <v/>
      </c>
      <c r="AG509" s="157" t="str">
        <f t="shared" si="653"/>
        <v/>
      </c>
      <c r="AH509" s="157">
        <f t="shared" si="654"/>
        <v>0</v>
      </c>
      <c r="AI509" s="157" t="str">
        <f t="shared" si="655"/>
        <v/>
      </c>
      <c r="AJ509" s="157" t="str">
        <f t="shared" si="656"/>
        <v/>
      </c>
      <c r="AK509" s="390"/>
      <c r="AL509" s="171">
        <f t="shared" si="584"/>
        <v>0</v>
      </c>
      <c r="AM509" s="399">
        <f t="shared" si="585"/>
        <v>0</v>
      </c>
      <c r="AN509" s="399">
        <f>COUNTIF($B$12:B509,B509)</f>
        <v>0</v>
      </c>
      <c r="AO509" s="399"/>
      <c r="AP509" s="399" t="str">
        <f t="shared" si="586"/>
        <v/>
      </c>
      <c r="AQ509" s="399" t="str">
        <f t="shared" si="586"/>
        <v/>
      </c>
      <c r="AR509" s="399" t="str">
        <f t="shared" si="586"/>
        <v/>
      </c>
      <c r="AS509" s="399" t="str">
        <f t="shared" si="580"/>
        <v/>
      </c>
      <c r="AT509" s="399">
        <f t="shared" si="587"/>
        <v>0</v>
      </c>
      <c r="AU509" s="399" t="str">
        <f t="shared" si="588"/>
        <v/>
      </c>
      <c r="AV509" s="399" t="str">
        <f t="shared" si="589"/>
        <v/>
      </c>
      <c r="AW509" s="399" t="str">
        <f t="shared" si="590"/>
        <v/>
      </c>
      <c r="AX509" s="399" t="str">
        <f t="shared" si="591"/>
        <v/>
      </c>
      <c r="AY509" s="399" t="str">
        <f t="shared" si="592"/>
        <v/>
      </c>
      <c r="AZ509" s="399" t="str">
        <f t="shared" si="657"/>
        <v/>
      </c>
      <c r="BA509" s="399" t="str">
        <f t="shared" si="657"/>
        <v/>
      </c>
      <c r="BB509" s="399" t="str">
        <f t="shared" si="657"/>
        <v/>
      </c>
      <c r="BC509" s="399" t="str">
        <f t="shared" si="657"/>
        <v/>
      </c>
      <c r="BD509" s="403" t="str">
        <f t="shared" si="657"/>
        <v/>
      </c>
      <c r="BE509" s="393">
        <f t="shared" si="593"/>
        <v>0</v>
      </c>
      <c r="BG509" s="399">
        <f t="shared" si="594"/>
        <v>0</v>
      </c>
      <c r="BH509" s="399">
        <f t="shared" si="595"/>
        <v>0</v>
      </c>
      <c r="BI509" s="412">
        <f t="shared" si="596"/>
        <v>0</v>
      </c>
      <c r="BJ509" s="413">
        <f t="shared" si="581"/>
        <v>0</v>
      </c>
      <c r="BK509" s="398" t="str">
        <f t="shared" si="582"/>
        <v>0</v>
      </c>
      <c r="BL509" s="398" t="str">
        <f t="shared" si="583"/>
        <v>0</v>
      </c>
      <c r="BM509" s="412">
        <f t="shared" si="597"/>
        <v>0</v>
      </c>
      <c r="BN509" s="412" t="str">
        <f t="shared" si="598"/>
        <v>0m0</v>
      </c>
      <c r="BO509" s="399">
        <f t="shared" si="599"/>
        <v>0</v>
      </c>
      <c r="BP509" s="399">
        <f t="shared" si="600"/>
        <v>0</v>
      </c>
      <c r="BQ509" s="412">
        <f t="shared" si="601"/>
        <v>0</v>
      </c>
      <c r="BR509" s="413">
        <f t="shared" si="602"/>
        <v>0</v>
      </c>
      <c r="BS509" s="398" t="str">
        <f t="shared" si="603"/>
        <v>0</v>
      </c>
      <c r="BT509" s="398" t="str">
        <f t="shared" si="604"/>
        <v>0</v>
      </c>
      <c r="BU509" s="412">
        <f t="shared" si="605"/>
        <v>0</v>
      </c>
      <c r="BV509" s="412" t="str">
        <f t="shared" si="606"/>
        <v>0m0</v>
      </c>
      <c r="BW509" s="399">
        <f t="shared" si="607"/>
        <v>0</v>
      </c>
      <c r="BX509" s="399">
        <f t="shared" si="608"/>
        <v>0</v>
      </c>
      <c r="BY509" s="412">
        <f t="shared" si="609"/>
        <v>0</v>
      </c>
      <c r="BZ509" s="413">
        <f t="shared" si="610"/>
        <v>0</v>
      </c>
      <c r="CA509" s="398" t="str">
        <f t="shared" si="611"/>
        <v>0</v>
      </c>
      <c r="CB509" s="398" t="str">
        <f t="shared" si="612"/>
        <v>0</v>
      </c>
      <c r="CC509" s="412">
        <f t="shared" si="613"/>
        <v>0</v>
      </c>
      <c r="CD509" s="412" t="str">
        <f t="shared" si="614"/>
        <v>0m0</v>
      </c>
      <c r="CE509" s="399">
        <f t="shared" si="615"/>
        <v>0</v>
      </c>
      <c r="CF509" s="399">
        <f t="shared" si="616"/>
        <v>0</v>
      </c>
      <c r="CG509" s="412">
        <f t="shared" si="617"/>
        <v>0</v>
      </c>
      <c r="CH509" s="413">
        <f t="shared" si="618"/>
        <v>0</v>
      </c>
      <c r="CI509" s="398" t="str">
        <f t="shared" si="619"/>
        <v>0</v>
      </c>
      <c r="CJ509" s="398" t="str">
        <f t="shared" si="620"/>
        <v>0</v>
      </c>
      <c r="CK509" s="412">
        <f t="shared" si="621"/>
        <v>0</v>
      </c>
      <c r="CL509" s="412" t="str">
        <f t="shared" si="622"/>
        <v>0m0</v>
      </c>
      <c r="CM509" s="399">
        <f t="shared" si="623"/>
        <v>0</v>
      </c>
      <c r="CN509" s="399">
        <f t="shared" si="624"/>
        <v>0</v>
      </c>
      <c r="CO509" s="412">
        <f t="shared" si="625"/>
        <v>0</v>
      </c>
      <c r="CP509" s="413">
        <f t="shared" si="626"/>
        <v>0</v>
      </c>
      <c r="CQ509" s="398" t="str">
        <f t="shared" si="627"/>
        <v>0</v>
      </c>
      <c r="CR509" s="398" t="str">
        <f t="shared" si="628"/>
        <v>0</v>
      </c>
      <c r="CS509" s="412">
        <f t="shared" si="629"/>
        <v>0</v>
      </c>
      <c r="CT509" s="412" t="str">
        <f t="shared" si="630"/>
        <v>0m0</v>
      </c>
      <c r="CU509" s="412">
        <f t="shared" si="631"/>
        <v>0</v>
      </c>
      <c r="CV509" s="412">
        <f t="shared" si="632"/>
        <v>0</v>
      </c>
      <c r="CW509" s="412">
        <f t="shared" si="633"/>
        <v>0</v>
      </c>
      <c r="CX509" s="412">
        <f t="shared" si="634"/>
        <v>0</v>
      </c>
      <c r="CY509" s="412">
        <f t="shared" si="635"/>
        <v>0</v>
      </c>
      <c r="CZ509" s="412" t="str">
        <f t="shared" si="636"/>
        <v/>
      </c>
      <c r="DA509" s="412" t="str">
        <f t="shared" si="637"/>
        <v/>
      </c>
      <c r="DB509" s="412" t="str">
        <f t="shared" si="638"/>
        <v/>
      </c>
      <c r="DC509" s="412" t="str">
        <f t="shared" si="639"/>
        <v/>
      </c>
      <c r="DD509" s="412" t="str">
        <f t="shared" si="640"/>
        <v/>
      </c>
      <c r="DE509" s="412"/>
      <c r="DF509" s="411"/>
      <c r="DG509" s="412" t="str">
        <f t="shared" si="641"/>
        <v/>
      </c>
      <c r="DH509" s="412" t="str">
        <f t="shared" si="642"/>
        <v/>
      </c>
      <c r="DI509" s="412">
        <f t="shared" si="643"/>
        <v>0</v>
      </c>
      <c r="DJ509" s="412" t="str">
        <f t="shared" si="644"/>
        <v/>
      </c>
      <c r="DK509" s="412" t="str">
        <f t="shared" si="645"/>
        <v/>
      </c>
      <c r="DL509" s="412" t="str">
        <f t="shared" si="646"/>
        <v/>
      </c>
      <c r="DM509" s="412" t="str">
        <f t="shared" si="647"/>
        <v/>
      </c>
      <c r="DN509" s="412" t="str">
        <f t="shared" si="648"/>
        <v/>
      </c>
      <c r="DO509" s="412" t="str">
        <f t="shared" si="649"/>
        <v/>
      </c>
    </row>
    <row r="510" spans="1:119" s="157" customFormat="1" ht="18" hidden="1" customHeight="1">
      <c r="A510" s="161" t="str">
        <f t="shared" si="658"/>
        <v/>
      </c>
      <c r="B510" s="158"/>
      <c r="C510" s="31" t="str">
        <f>IF(B510="","",VLOOKUP(B510,学連登録!$C$2:$G$3000,2,FALSE))</f>
        <v/>
      </c>
      <c r="D510" s="32" t="str">
        <f>IF(B510="","",VLOOKUP(B510,学連登録!$C$2:$G$3000,3,FALSE))</f>
        <v/>
      </c>
      <c r="E510" s="33" t="str">
        <f>IF(B510="","",VLOOKUP(B510,学連登録!$C$2:$G$3000,4,FALSE))</f>
        <v/>
      </c>
      <c r="F510" s="383" t="str">
        <f>IF(B510="","",VLOOKUP(B510,学連登録!$C$2:$I$3000,7,FALSE))</f>
        <v/>
      </c>
      <c r="G510" s="160"/>
      <c r="H510" s="905"/>
      <c r="I510" s="907"/>
      <c r="J510" s="160"/>
      <c r="K510" s="905"/>
      <c r="L510" s="906"/>
      <c r="M510" s="160"/>
      <c r="N510" s="819"/>
      <c r="O510" s="820"/>
      <c r="P510" s="159"/>
      <c r="Q510" s="905"/>
      <c r="R510" s="906"/>
      <c r="S510" s="159"/>
      <c r="T510" s="905"/>
      <c r="U510" s="906"/>
      <c r="V510" s="103" t="str">
        <f>IF(B510="","",VLOOKUP(B510,学連登録!$C$2:$H$3000,6,FALSE))</f>
        <v/>
      </c>
      <c r="Y510" s="118" t="str">
        <f t="shared" si="650"/>
        <v/>
      </c>
      <c r="Z510" s="97" t="str">
        <f>IF(G510="","",VLOOKUP(G510,種目名!$R$5:$T$104,3,0))</f>
        <v/>
      </c>
      <c r="AA510" s="99" t="str">
        <f>IF(J510="","",VLOOKUP(J510,種目名!$R$5:$T$104,3,0))</f>
        <v/>
      </c>
      <c r="AB510" s="119" t="str">
        <f>IF(M510="","",VLOOKUP(M510,種目名!$R$5:$T$104,3,0))</f>
        <v/>
      </c>
      <c r="AC510" s="119" t="str">
        <f>IF(P510="","",VLOOKUP(AF510,種目名!$R$5:$T$104,3,0))</f>
        <v/>
      </c>
      <c r="AD510" s="120" t="str">
        <f>IF(S510="","",VLOOKUP(AI510,種目名!$R$5:$T$104,3,0))</f>
        <v/>
      </c>
      <c r="AE510" s="117">
        <f t="shared" si="651"/>
        <v>0</v>
      </c>
      <c r="AF510" s="157" t="str">
        <f t="shared" si="652"/>
        <v/>
      </c>
      <c r="AG510" s="157" t="str">
        <f t="shared" si="653"/>
        <v/>
      </c>
      <c r="AH510" s="157">
        <f t="shared" si="654"/>
        <v>0</v>
      </c>
      <c r="AI510" s="157" t="str">
        <f t="shared" si="655"/>
        <v/>
      </c>
      <c r="AJ510" s="157" t="str">
        <f t="shared" si="656"/>
        <v/>
      </c>
      <c r="AK510" s="390"/>
      <c r="AL510" s="171">
        <f t="shared" si="584"/>
        <v>0</v>
      </c>
      <c r="AM510" s="399">
        <f t="shared" si="585"/>
        <v>0</v>
      </c>
      <c r="AN510" s="399">
        <f>COUNTIF($B$12:B510,B510)</f>
        <v>0</v>
      </c>
      <c r="AO510" s="399"/>
      <c r="AP510" s="399" t="str">
        <f t="shared" si="586"/>
        <v/>
      </c>
      <c r="AQ510" s="399" t="str">
        <f t="shared" si="586"/>
        <v/>
      </c>
      <c r="AR510" s="399" t="str">
        <f t="shared" si="586"/>
        <v/>
      </c>
      <c r="AS510" s="399" t="str">
        <f t="shared" si="580"/>
        <v/>
      </c>
      <c r="AT510" s="399">
        <f t="shared" si="587"/>
        <v>0</v>
      </c>
      <c r="AU510" s="399" t="str">
        <f t="shared" si="588"/>
        <v/>
      </c>
      <c r="AV510" s="399" t="str">
        <f t="shared" si="589"/>
        <v/>
      </c>
      <c r="AW510" s="399" t="str">
        <f t="shared" si="590"/>
        <v/>
      </c>
      <c r="AX510" s="399" t="str">
        <f t="shared" si="591"/>
        <v/>
      </c>
      <c r="AY510" s="399" t="str">
        <f t="shared" si="592"/>
        <v/>
      </c>
      <c r="AZ510" s="399" t="str">
        <f t="shared" si="657"/>
        <v/>
      </c>
      <c r="BA510" s="399" t="str">
        <f t="shared" si="657"/>
        <v/>
      </c>
      <c r="BB510" s="399" t="str">
        <f t="shared" si="657"/>
        <v/>
      </c>
      <c r="BC510" s="399" t="str">
        <f t="shared" si="657"/>
        <v/>
      </c>
      <c r="BD510" s="403" t="str">
        <f t="shared" si="657"/>
        <v/>
      </c>
      <c r="BE510" s="393">
        <f t="shared" si="593"/>
        <v>0</v>
      </c>
      <c r="BG510" s="399">
        <f t="shared" si="594"/>
        <v>0</v>
      </c>
      <c r="BH510" s="399">
        <f t="shared" si="595"/>
        <v>0</v>
      </c>
      <c r="BI510" s="412">
        <f t="shared" si="596"/>
        <v>0</v>
      </c>
      <c r="BJ510" s="413">
        <f t="shared" si="581"/>
        <v>0</v>
      </c>
      <c r="BK510" s="398" t="str">
        <f t="shared" si="582"/>
        <v>0</v>
      </c>
      <c r="BL510" s="398" t="str">
        <f t="shared" si="583"/>
        <v>0</v>
      </c>
      <c r="BM510" s="412">
        <f t="shared" si="597"/>
        <v>0</v>
      </c>
      <c r="BN510" s="412" t="str">
        <f t="shared" si="598"/>
        <v>0m0</v>
      </c>
      <c r="BO510" s="399">
        <f t="shared" si="599"/>
        <v>0</v>
      </c>
      <c r="BP510" s="399">
        <f t="shared" si="600"/>
        <v>0</v>
      </c>
      <c r="BQ510" s="412">
        <f t="shared" si="601"/>
        <v>0</v>
      </c>
      <c r="BR510" s="413">
        <f t="shared" si="602"/>
        <v>0</v>
      </c>
      <c r="BS510" s="398" t="str">
        <f t="shared" si="603"/>
        <v>0</v>
      </c>
      <c r="BT510" s="398" t="str">
        <f t="shared" si="604"/>
        <v>0</v>
      </c>
      <c r="BU510" s="412">
        <f t="shared" si="605"/>
        <v>0</v>
      </c>
      <c r="BV510" s="412" t="str">
        <f t="shared" si="606"/>
        <v>0m0</v>
      </c>
      <c r="BW510" s="399">
        <f t="shared" si="607"/>
        <v>0</v>
      </c>
      <c r="BX510" s="399">
        <f t="shared" si="608"/>
        <v>0</v>
      </c>
      <c r="BY510" s="412">
        <f t="shared" si="609"/>
        <v>0</v>
      </c>
      <c r="BZ510" s="413">
        <f t="shared" si="610"/>
        <v>0</v>
      </c>
      <c r="CA510" s="398" t="str">
        <f t="shared" si="611"/>
        <v>0</v>
      </c>
      <c r="CB510" s="398" t="str">
        <f t="shared" si="612"/>
        <v>0</v>
      </c>
      <c r="CC510" s="412">
        <f t="shared" si="613"/>
        <v>0</v>
      </c>
      <c r="CD510" s="412" t="str">
        <f t="shared" si="614"/>
        <v>0m0</v>
      </c>
      <c r="CE510" s="399">
        <f t="shared" si="615"/>
        <v>0</v>
      </c>
      <c r="CF510" s="399">
        <f t="shared" si="616"/>
        <v>0</v>
      </c>
      <c r="CG510" s="412">
        <f t="shared" si="617"/>
        <v>0</v>
      </c>
      <c r="CH510" s="413">
        <f t="shared" si="618"/>
        <v>0</v>
      </c>
      <c r="CI510" s="398" t="str">
        <f t="shared" si="619"/>
        <v>0</v>
      </c>
      <c r="CJ510" s="398" t="str">
        <f t="shared" si="620"/>
        <v>0</v>
      </c>
      <c r="CK510" s="412">
        <f t="shared" si="621"/>
        <v>0</v>
      </c>
      <c r="CL510" s="412" t="str">
        <f t="shared" si="622"/>
        <v>0m0</v>
      </c>
      <c r="CM510" s="399">
        <f t="shared" si="623"/>
        <v>0</v>
      </c>
      <c r="CN510" s="399">
        <f t="shared" si="624"/>
        <v>0</v>
      </c>
      <c r="CO510" s="412">
        <f t="shared" si="625"/>
        <v>0</v>
      </c>
      <c r="CP510" s="413">
        <f t="shared" si="626"/>
        <v>0</v>
      </c>
      <c r="CQ510" s="398" t="str">
        <f t="shared" si="627"/>
        <v>0</v>
      </c>
      <c r="CR510" s="398" t="str">
        <f t="shared" si="628"/>
        <v>0</v>
      </c>
      <c r="CS510" s="412">
        <f t="shared" si="629"/>
        <v>0</v>
      </c>
      <c r="CT510" s="412" t="str">
        <f t="shared" si="630"/>
        <v>0m0</v>
      </c>
      <c r="CU510" s="412">
        <f t="shared" si="631"/>
        <v>0</v>
      </c>
      <c r="CV510" s="412">
        <f t="shared" si="632"/>
        <v>0</v>
      </c>
      <c r="CW510" s="412">
        <f t="shared" si="633"/>
        <v>0</v>
      </c>
      <c r="CX510" s="412">
        <f t="shared" si="634"/>
        <v>0</v>
      </c>
      <c r="CY510" s="412">
        <f t="shared" si="635"/>
        <v>0</v>
      </c>
      <c r="CZ510" s="412" t="str">
        <f t="shared" si="636"/>
        <v/>
      </c>
      <c r="DA510" s="412" t="str">
        <f t="shared" si="637"/>
        <v/>
      </c>
      <c r="DB510" s="412" t="str">
        <f t="shared" si="638"/>
        <v/>
      </c>
      <c r="DC510" s="412" t="str">
        <f t="shared" si="639"/>
        <v/>
      </c>
      <c r="DD510" s="412" t="str">
        <f t="shared" si="640"/>
        <v/>
      </c>
      <c r="DE510" s="412"/>
      <c r="DF510" s="411"/>
      <c r="DG510" s="412" t="str">
        <f t="shared" si="641"/>
        <v/>
      </c>
      <c r="DH510" s="412" t="str">
        <f t="shared" si="642"/>
        <v/>
      </c>
      <c r="DI510" s="412">
        <f t="shared" si="643"/>
        <v>0</v>
      </c>
      <c r="DJ510" s="412" t="str">
        <f t="shared" si="644"/>
        <v/>
      </c>
      <c r="DK510" s="412" t="str">
        <f t="shared" si="645"/>
        <v/>
      </c>
      <c r="DL510" s="412" t="str">
        <f t="shared" si="646"/>
        <v/>
      </c>
      <c r="DM510" s="412" t="str">
        <f t="shared" si="647"/>
        <v/>
      </c>
      <c r="DN510" s="412" t="str">
        <f t="shared" si="648"/>
        <v/>
      </c>
      <c r="DO510" s="412" t="str">
        <f t="shared" si="649"/>
        <v/>
      </c>
    </row>
    <row r="511" spans="1:119" s="157" customFormat="1" ht="18" hidden="1" customHeight="1">
      <c r="A511" s="161" t="str">
        <f t="shared" si="658"/>
        <v/>
      </c>
      <c r="B511" s="158"/>
      <c r="C511" s="31" t="str">
        <f>IF(B511="","",VLOOKUP(B511,学連登録!$C$2:$G$3000,2,FALSE))</f>
        <v/>
      </c>
      <c r="D511" s="32" t="str">
        <f>IF(B511="","",VLOOKUP(B511,学連登録!$C$2:$G$3000,3,FALSE))</f>
        <v/>
      </c>
      <c r="E511" s="33" t="str">
        <f>IF(B511="","",VLOOKUP(B511,学連登録!$C$2:$G$3000,4,FALSE))</f>
        <v/>
      </c>
      <c r="F511" s="383" t="str">
        <f>IF(B511="","",VLOOKUP(B511,学連登録!$C$2:$I$3000,7,FALSE))</f>
        <v/>
      </c>
      <c r="G511" s="160"/>
      <c r="H511" s="905"/>
      <c r="I511" s="907"/>
      <c r="J511" s="160"/>
      <c r="K511" s="905"/>
      <c r="L511" s="906"/>
      <c r="M511" s="160"/>
      <c r="N511" s="819"/>
      <c r="O511" s="820"/>
      <c r="P511" s="159"/>
      <c r="Q511" s="905"/>
      <c r="R511" s="906"/>
      <c r="S511" s="159"/>
      <c r="T511" s="905"/>
      <c r="U511" s="906"/>
      <c r="V511" s="103" t="str">
        <f>IF(B511="","",VLOOKUP(B511,学連登録!$C$2:$H$3000,6,FALSE))</f>
        <v/>
      </c>
      <c r="Y511" s="118" t="str">
        <f t="shared" si="650"/>
        <v/>
      </c>
      <c r="Z511" s="97" t="str">
        <f>IF(G511="","",VLOOKUP(G511,種目名!$R$5:$T$104,3,0))</f>
        <v/>
      </c>
      <c r="AA511" s="99" t="str">
        <f>IF(J511="","",VLOOKUP(J511,種目名!$R$5:$T$104,3,0))</f>
        <v/>
      </c>
      <c r="AB511" s="119" t="str">
        <f>IF(M511="","",VLOOKUP(M511,種目名!$R$5:$T$104,3,0))</f>
        <v/>
      </c>
      <c r="AC511" s="119" t="str">
        <f>IF(P511="","",VLOOKUP(AF511,種目名!$R$5:$T$104,3,0))</f>
        <v/>
      </c>
      <c r="AD511" s="120" t="str">
        <f>IF(S511="","",VLOOKUP(AI511,種目名!$R$5:$T$104,3,0))</f>
        <v/>
      </c>
      <c r="AE511" s="117">
        <f t="shared" si="651"/>
        <v>0</v>
      </c>
      <c r="AF511" s="157" t="str">
        <f t="shared" si="652"/>
        <v/>
      </c>
      <c r="AG511" s="157" t="str">
        <f t="shared" si="653"/>
        <v/>
      </c>
      <c r="AH511" s="157">
        <f t="shared" si="654"/>
        <v>0</v>
      </c>
      <c r="AI511" s="157" t="str">
        <f t="shared" si="655"/>
        <v/>
      </c>
      <c r="AJ511" s="157" t="str">
        <f t="shared" si="656"/>
        <v/>
      </c>
      <c r="AK511" s="390"/>
      <c r="AL511" s="171">
        <f t="shared" si="584"/>
        <v>0</v>
      </c>
      <c r="AM511" s="399">
        <f t="shared" si="585"/>
        <v>0</v>
      </c>
      <c r="AN511" s="399">
        <f>COUNTIF($B$12:B511,B511)</f>
        <v>0</v>
      </c>
      <c r="AO511" s="399"/>
      <c r="AP511" s="399" t="str">
        <f t="shared" si="586"/>
        <v/>
      </c>
      <c r="AQ511" s="399" t="str">
        <f t="shared" si="586"/>
        <v/>
      </c>
      <c r="AR511" s="399" t="str">
        <f t="shared" si="586"/>
        <v/>
      </c>
      <c r="AS511" s="399" t="str">
        <f t="shared" si="580"/>
        <v/>
      </c>
      <c r="AT511" s="399">
        <f t="shared" si="587"/>
        <v>0</v>
      </c>
      <c r="AU511" s="399" t="str">
        <f t="shared" si="588"/>
        <v/>
      </c>
      <c r="AV511" s="399" t="str">
        <f t="shared" si="589"/>
        <v/>
      </c>
      <c r="AW511" s="399" t="str">
        <f t="shared" si="590"/>
        <v/>
      </c>
      <c r="AX511" s="399" t="str">
        <f t="shared" si="591"/>
        <v/>
      </c>
      <c r="AY511" s="399" t="str">
        <f t="shared" si="592"/>
        <v/>
      </c>
      <c r="AZ511" s="399" t="str">
        <f t="shared" si="657"/>
        <v/>
      </c>
      <c r="BA511" s="399" t="str">
        <f t="shared" si="657"/>
        <v/>
      </c>
      <c r="BB511" s="399" t="str">
        <f t="shared" si="657"/>
        <v/>
      </c>
      <c r="BC511" s="399" t="str">
        <f t="shared" si="657"/>
        <v/>
      </c>
      <c r="BD511" s="403" t="str">
        <f t="shared" si="657"/>
        <v/>
      </c>
      <c r="BE511" s="393">
        <f t="shared" si="593"/>
        <v>0</v>
      </c>
      <c r="BG511" s="399">
        <f t="shared" si="594"/>
        <v>0</v>
      </c>
      <c r="BH511" s="399">
        <f t="shared" si="595"/>
        <v>0</v>
      </c>
      <c r="BI511" s="412">
        <f t="shared" si="596"/>
        <v>0</v>
      </c>
      <c r="BJ511" s="413">
        <f t="shared" si="581"/>
        <v>0</v>
      </c>
      <c r="BK511" s="398" t="str">
        <f t="shared" si="582"/>
        <v>0</v>
      </c>
      <c r="BL511" s="398" t="str">
        <f t="shared" si="583"/>
        <v>0</v>
      </c>
      <c r="BM511" s="412">
        <f t="shared" si="597"/>
        <v>0</v>
      </c>
      <c r="BN511" s="412" t="str">
        <f t="shared" si="598"/>
        <v>0m0</v>
      </c>
      <c r="BO511" s="399">
        <f t="shared" si="599"/>
        <v>0</v>
      </c>
      <c r="BP511" s="399">
        <f t="shared" si="600"/>
        <v>0</v>
      </c>
      <c r="BQ511" s="412">
        <f t="shared" si="601"/>
        <v>0</v>
      </c>
      <c r="BR511" s="413">
        <f t="shared" si="602"/>
        <v>0</v>
      </c>
      <c r="BS511" s="398" t="str">
        <f t="shared" si="603"/>
        <v>0</v>
      </c>
      <c r="BT511" s="398" t="str">
        <f t="shared" si="604"/>
        <v>0</v>
      </c>
      <c r="BU511" s="412">
        <f t="shared" si="605"/>
        <v>0</v>
      </c>
      <c r="BV511" s="412" t="str">
        <f t="shared" si="606"/>
        <v>0m0</v>
      </c>
      <c r="BW511" s="399">
        <f t="shared" si="607"/>
        <v>0</v>
      </c>
      <c r="BX511" s="399">
        <f t="shared" si="608"/>
        <v>0</v>
      </c>
      <c r="BY511" s="412">
        <f t="shared" si="609"/>
        <v>0</v>
      </c>
      <c r="BZ511" s="413">
        <f t="shared" si="610"/>
        <v>0</v>
      </c>
      <c r="CA511" s="398" t="str">
        <f t="shared" si="611"/>
        <v>0</v>
      </c>
      <c r="CB511" s="398" t="str">
        <f t="shared" si="612"/>
        <v>0</v>
      </c>
      <c r="CC511" s="412">
        <f t="shared" si="613"/>
        <v>0</v>
      </c>
      <c r="CD511" s="412" t="str">
        <f t="shared" si="614"/>
        <v>0m0</v>
      </c>
      <c r="CE511" s="399">
        <f t="shared" si="615"/>
        <v>0</v>
      </c>
      <c r="CF511" s="399">
        <f t="shared" si="616"/>
        <v>0</v>
      </c>
      <c r="CG511" s="412">
        <f t="shared" si="617"/>
        <v>0</v>
      </c>
      <c r="CH511" s="413">
        <f t="shared" si="618"/>
        <v>0</v>
      </c>
      <c r="CI511" s="398" t="str">
        <f t="shared" si="619"/>
        <v>0</v>
      </c>
      <c r="CJ511" s="398" t="str">
        <f t="shared" si="620"/>
        <v>0</v>
      </c>
      <c r="CK511" s="412">
        <f t="shared" si="621"/>
        <v>0</v>
      </c>
      <c r="CL511" s="412" t="str">
        <f t="shared" si="622"/>
        <v>0m0</v>
      </c>
      <c r="CM511" s="399">
        <f t="shared" si="623"/>
        <v>0</v>
      </c>
      <c r="CN511" s="399">
        <f t="shared" si="624"/>
        <v>0</v>
      </c>
      <c r="CO511" s="412">
        <f t="shared" si="625"/>
        <v>0</v>
      </c>
      <c r="CP511" s="413">
        <f t="shared" si="626"/>
        <v>0</v>
      </c>
      <c r="CQ511" s="398" t="str">
        <f t="shared" si="627"/>
        <v>0</v>
      </c>
      <c r="CR511" s="398" t="str">
        <f t="shared" si="628"/>
        <v>0</v>
      </c>
      <c r="CS511" s="412">
        <f t="shared" si="629"/>
        <v>0</v>
      </c>
      <c r="CT511" s="412" t="str">
        <f t="shared" si="630"/>
        <v>0m0</v>
      </c>
      <c r="CU511" s="412">
        <f t="shared" si="631"/>
        <v>0</v>
      </c>
      <c r="CV511" s="412">
        <f t="shared" si="632"/>
        <v>0</v>
      </c>
      <c r="CW511" s="412">
        <f t="shared" si="633"/>
        <v>0</v>
      </c>
      <c r="CX511" s="412">
        <f t="shared" si="634"/>
        <v>0</v>
      </c>
      <c r="CY511" s="412">
        <f t="shared" si="635"/>
        <v>0</v>
      </c>
      <c r="CZ511" s="412" t="str">
        <f t="shared" si="636"/>
        <v/>
      </c>
      <c r="DA511" s="412" t="str">
        <f t="shared" si="637"/>
        <v/>
      </c>
      <c r="DB511" s="412" t="str">
        <f t="shared" si="638"/>
        <v/>
      </c>
      <c r="DC511" s="412" t="str">
        <f t="shared" si="639"/>
        <v/>
      </c>
      <c r="DD511" s="412" t="str">
        <f t="shared" si="640"/>
        <v/>
      </c>
      <c r="DE511" s="412"/>
      <c r="DF511" s="411"/>
      <c r="DG511" s="412" t="str">
        <f t="shared" si="641"/>
        <v/>
      </c>
      <c r="DH511" s="412" t="str">
        <f t="shared" si="642"/>
        <v/>
      </c>
      <c r="DI511" s="412">
        <f t="shared" si="643"/>
        <v>0</v>
      </c>
      <c r="DJ511" s="412" t="str">
        <f t="shared" si="644"/>
        <v/>
      </c>
      <c r="DK511" s="412" t="str">
        <f t="shared" si="645"/>
        <v/>
      </c>
      <c r="DL511" s="412" t="str">
        <f t="shared" si="646"/>
        <v/>
      </c>
      <c r="DM511" s="412" t="str">
        <f t="shared" si="647"/>
        <v/>
      </c>
      <c r="DN511" s="412" t="str">
        <f t="shared" si="648"/>
        <v/>
      </c>
      <c r="DO511" s="412" t="str">
        <f t="shared" si="649"/>
        <v/>
      </c>
    </row>
    <row r="512" spans="1:119" s="157" customFormat="1" ht="18" hidden="1" customHeight="1">
      <c r="A512" s="161" t="str">
        <f t="shared" si="658"/>
        <v/>
      </c>
      <c r="B512" s="158"/>
      <c r="C512" s="31" t="str">
        <f>IF(B512="","",VLOOKUP(B512,学連登録!$C$2:$G$3000,2,FALSE))</f>
        <v/>
      </c>
      <c r="D512" s="32" t="str">
        <f>IF(B512="","",VLOOKUP(B512,学連登録!$C$2:$G$3000,3,FALSE))</f>
        <v/>
      </c>
      <c r="E512" s="33" t="str">
        <f>IF(B512="","",VLOOKUP(B512,学連登録!$C$2:$G$3000,4,FALSE))</f>
        <v/>
      </c>
      <c r="F512" s="383" t="str">
        <f>IF(B512="","",VLOOKUP(B512,学連登録!$C$2:$I$3000,7,FALSE))</f>
        <v/>
      </c>
      <c r="G512" s="160"/>
      <c r="H512" s="905"/>
      <c r="I512" s="907"/>
      <c r="J512" s="160"/>
      <c r="K512" s="905"/>
      <c r="L512" s="906"/>
      <c r="M512" s="160"/>
      <c r="N512" s="819"/>
      <c r="O512" s="820"/>
      <c r="P512" s="159"/>
      <c r="Q512" s="905"/>
      <c r="R512" s="906"/>
      <c r="S512" s="159"/>
      <c r="T512" s="905"/>
      <c r="U512" s="906"/>
      <c r="V512" s="103" t="str">
        <f>IF(B512="","",VLOOKUP(B512,学連登録!$C$2:$H$3000,6,FALSE))</f>
        <v/>
      </c>
      <c r="Y512" s="118" t="str">
        <f t="shared" si="650"/>
        <v/>
      </c>
      <c r="Z512" s="97" t="str">
        <f>IF(G512="","",VLOOKUP(G512,種目名!$R$5:$T$104,3,0))</f>
        <v/>
      </c>
      <c r="AA512" s="99" t="str">
        <f>IF(J512="","",VLOOKUP(J512,種目名!$R$5:$T$104,3,0))</f>
        <v/>
      </c>
      <c r="AB512" s="119" t="str">
        <f>IF(M512="","",VLOOKUP(M512,種目名!$R$5:$T$104,3,0))</f>
        <v/>
      </c>
      <c r="AC512" s="119" t="str">
        <f>IF(P512="","",VLOOKUP(AF512,種目名!$R$5:$T$104,3,0))</f>
        <v/>
      </c>
      <c r="AD512" s="120" t="str">
        <f>IF(S512="","",VLOOKUP(AI512,種目名!$R$5:$T$104,3,0))</f>
        <v/>
      </c>
      <c r="AE512" s="117">
        <f t="shared" si="651"/>
        <v>0</v>
      </c>
      <c r="AF512" s="157" t="str">
        <f t="shared" si="652"/>
        <v/>
      </c>
      <c r="AG512" s="157" t="str">
        <f t="shared" si="653"/>
        <v/>
      </c>
      <c r="AH512" s="157">
        <f t="shared" si="654"/>
        <v>0</v>
      </c>
      <c r="AI512" s="157" t="str">
        <f t="shared" si="655"/>
        <v/>
      </c>
      <c r="AJ512" s="157" t="str">
        <f t="shared" si="656"/>
        <v/>
      </c>
      <c r="AK512" s="390"/>
      <c r="AL512" s="171">
        <f t="shared" si="584"/>
        <v>0</v>
      </c>
      <c r="AM512" s="399">
        <f t="shared" si="585"/>
        <v>0</v>
      </c>
      <c r="AN512" s="399">
        <f>COUNTIF($B$12:B512,B512)</f>
        <v>0</v>
      </c>
      <c r="AO512" s="399"/>
      <c r="AP512" s="399" t="str">
        <f t="shared" si="586"/>
        <v/>
      </c>
      <c r="AQ512" s="399" t="str">
        <f t="shared" si="586"/>
        <v/>
      </c>
      <c r="AR512" s="399" t="str">
        <f t="shared" si="586"/>
        <v/>
      </c>
      <c r="AS512" s="399" t="str">
        <f t="shared" si="580"/>
        <v/>
      </c>
      <c r="AT512" s="399">
        <f t="shared" si="587"/>
        <v>0</v>
      </c>
      <c r="AU512" s="399" t="str">
        <f t="shared" si="588"/>
        <v/>
      </c>
      <c r="AV512" s="399" t="str">
        <f t="shared" si="589"/>
        <v/>
      </c>
      <c r="AW512" s="399" t="str">
        <f t="shared" si="590"/>
        <v/>
      </c>
      <c r="AX512" s="399" t="str">
        <f t="shared" si="591"/>
        <v/>
      </c>
      <c r="AY512" s="399" t="str">
        <f t="shared" si="592"/>
        <v/>
      </c>
      <c r="AZ512" s="399" t="str">
        <f t="shared" si="657"/>
        <v/>
      </c>
      <c r="BA512" s="399" t="str">
        <f t="shared" si="657"/>
        <v/>
      </c>
      <c r="BB512" s="399" t="str">
        <f t="shared" si="657"/>
        <v/>
      </c>
      <c r="BC512" s="399" t="str">
        <f t="shared" si="657"/>
        <v/>
      </c>
      <c r="BD512" s="403" t="str">
        <f t="shared" si="657"/>
        <v/>
      </c>
      <c r="BE512" s="393">
        <f t="shared" si="593"/>
        <v>0</v>
      </c>
      <c r="BG512" s="399">
        <f t="shared" si="594"/>
        <v>0</v>
      </c>
      <c r="BH512" s="399">
        <f t="shared" si="595"/>
        <v>0</v>
      </c>
      <c r="BI512" s="412">
        <f t="shared" si="596"/>
        <v>0</v>
      </c>
      <c r="BJ512" s="413">
        <f t="shared" si="581"/>
        <v>0</v>
      </c>
      <c r="BK512" s="398" t="str">
        <f t="shared" si="582"/>
        <v>0</v>
      </c>
      <c r="BL512" s="398" t="str">
        <f t="shared" si="583"/>
        <v>0</v>
      </c>
      <c r="BM512" s="412">
        <f t="shared" si="597"/>
        <v>0</v>
      </c>
      <c r="BN512" s="412" t="str">
        <f t="shared" si="598"/>
        <v>0m0</v>
      </c>
      <c r="BO512" s="399">
        <f t="shared" si="599"/>
        <v>0</v>
      </c>
      <c r="BP512" s="399">
        <f t="shared" si="600"/>
        <v>0</v>
      </c>
      <c r="BQ512" s="412">
        <f t="shared" si="601"/>
        <v>0</v>
      </c>
      <c r="BR512" s="413">
        <f t="shared" si="602"/>
        <v>0</v>
      </c>
      <c r="BS512" s="398" t="str">
        <f t="shared" si="603"/>
        <v>0</v>
      </c>
      <c r="BT512" s="398" t="str">
        <f t="shared" si="604"/>
        <v>0</v>
      </c>
      <c r="BU512" s="412">
        <f t="shared" si="605"/>
        <v>0</v>
      </c>
      <c r="BV512" s="412" t="str">
        <f t="shared" si="606"/>
        <v>0m0</v>
      </c>
      <c r="BW512" s="399">
        <f t="shared" si="607"/>
        <v>0</v>
      </c>
      <c r="BX512" s="399">
        <f t="shared" si="608"/>
        <v>0</v>
      </c>
      <c r="BY512" s="412">
        <f t="shared" si="609"/>
        <v>0</v>
      </c>
      <c r="BZ512" s="413">
        <f t="shared" si="610"/>
        <v>0</v>
      </c>
      <c r="CA512" s="398" t="str">
        <f t="shared" si="611"/>
        <v>0</v>
      </c>
      <c r="CB512" s="398" t="str">
        <f t="shared" si="612"/>
        <v>0</v>
      </c>
      <c r="CC512" s="412">
        <f t="shared" si="613"/>
        <v>0</v>
      </c>
      <c r="CD512" s="412" t="str">
        <f t="shared" si="614"/>
        <v>0m0</v>
      </c>
      <c r="CE512" s="399">
        <f t="shared" si="615"/>
        <v>0</v>
      </c>
      <c r="CF512" s="399">
        <f t="shared" si="616"/>
        <v>0</v>
      </c>
      <c r="CG512" s="412">
        <f t="shared" si="617"/>
        <v>0</v>
      </c>
      <c r="CH512" s="413">
        <f t="shared" si="618"/>
        <v>0</v>
      </c>
      <c r="CI512" s="398" t="str">
        <f t="shared" si="619"/>
        <v>0</v>
      </c>
      <c r="CJ512" s="398" t="str">
        <f t="shared" si="620"/>
        <v>0</v>
      </c>
      <c r="CK512" s="412">
        <f t="shared" si="621"/>
        <v>0</v>
      </c>
      <c r="CL512" s="412" t="str">
        <f t="shared" si="622"/>
        <v>0m0</v>
      </c>
      <c r="CM512" s="399">
        <f t="shared" si="623"/>
        <v>0</v>
      </c>
      <c r="CN512" s="399">
        <f t="shared" si="624"/>
        <v>0</v>
      </c>
      <c r="CO512" s="412">
        <f t="shared" si="625"/>
        <v>0</v>
      </c>
      <c r="CP512" s="413">
        <f t="shared" si="626"/>
        <v>0</v>
      </c>
      <c r="CQ512" s="398" t="str">
        <f t="shared" si="627"/>
        <v>0</v>
      </c>
      <c r="CR512" s="398" t="str">
        <f t="shared" si="628"/>
        <v>0</v>
      </c>
      <c r="CS512" s="412">
        <f t="shared" si="629"/>
        <v>0</v>
      </c>
      <c r="CT512" s="412" t="str">
        <f t="shared" si="630"/>
        <v>0m0</v>
      </c>
      <c r="CU512" s="412">
        <f t="shared" si="631"/>
        <v>0</v>
      </c>
      <c r="CV512" s="412">
        <f t="shared" si="632"/>
        <v>0</v>
      </c>
      <c r="CW512" s="412">
        <f t="shared" si="633"/>
        <v>0</v>
      </c>
      <c r="CX512" s="412">
        <f t="shared" si="634"/>
        <v>0</v>
      </c>
      <c r="CY512" s="412">
        <f t="shared" si="635"/>
        <v>0</v>
      </c>
      <c r="CZ512" s="412" t="str">
        <f t="shared" si="636"/>
        <v/>
      </c>
      <c r="DA512" s="412" t="str">
        <f t="shared" si="637"/>
        <v/>
      </c>
      <c r="DB512" s="412" t="str">
        <f t="shared" si="638"/>
        <v/>
      </c>
      <c r="DC512" s="412" t="str">
        <f t="shared" si="639"/>
        <v/>
      </c>
      <c r="DD512" s="412" t="str">
        <f t="shared" si="640"/>
        <v/>
      </c>
      <c r="DE512" s="412"/>
      <c r="DF512" s="411"/>
      <c r="DG512" s="412" t="str">
        <f t="shared" si="641"/>
        <v/>
      </c>
      <c r="DH512" s="412" t="str">
        <f t="shared" si="642"/>
        <v/>
      </c>
      <c r="DI512" s="412">
        <f t="shared" si="643"/>
        <v>0</v>
      </c>
      <c r="DJ512" s="412" t="str">
        <f t="shared" si="644"/>
        <v/>
      </c>
      <c r="DK512" s="412" t="str">
        <f t="shared" si="645"/>
        <v/>
      </c>
      <c r="DL512" s="412" t="str">
        <f t="shared" si="646"/>
        <v/>
      </c>
      <c r="DM512" s="412" t="str">
        <f t="shared" si="647"/>
        <v/>
      </c>
      <c r="DN512" s="412" t="str">
        <f t="shared" si="648"/>
        <v/>
      </c>
      <c r="DO512" s="412" t="str">
        <f t="shared" si="649"/>
        <v/>
      </c>
    </row>
    <row r="513" spans="1:121" s="157" customFormat="1" ht="18" hidden="1" customHeight="1">
      <c r="A513" s="161" t="str">
        <f t="shared" si="658"/>
        <v/>
      </c>
      <c r="B513" s="158"/>
      <c r="C513" s="31" t="str">
        <f>IF(B513="","",VLOOKUP(B513,学連登録!$C$2:$G$3000,2,FALSE))</f>
        <v/>
      </c>
      <c r="D513" s="32" t="str">
        <f>IF(B513="","",VLOOKUP(B513,学連登録!$C$2:$G$3000,3,FALSE))</f>
        <v/>
      </c>
      <c r="E513" s="33" t="str">
        <f>IF(B513="","",VLOOKUP(B513,学連登録!$C$2:$G$3000,4,FALSE))</f>
        <v/>
      </c>
      <c r="F513" s="383" t="str">
        <f>IF(B513="","",VLOOKUP(B513,学連登録!$C$2:$I$3000,7,FALSE))</f>
        <v/>
      </c>
      <c r="G513" s="160"/>
      <c r="H513" s="905"/>
      <c r="I513" s="907"/>
      <c r="J513" s="160"/>
      <c r="K513" s="905"/>
      <c r="L513" s="906"/>
      <c r="M513" s="160"/>
      <c r="N513" s="819"/>
      <c r="O513" s="820"/>
      <c r="P513" s="159"/>
      <c r="Q513" s="905"/>
      <c r="R513" s="906"/>
      <c r="S513" s="159"/>
      <c r="T513" s="905"/>
      <c r="U513" s="906"/>
      <c r="V513" s="103" t="str">
        <f>IF(B513="","",VLOOKUP(B513,学連登録!$C$2:$H$3000,6,FALSE))</f>
        <v/>
      </c>
      <c r="Y513" s="118" t="str">
        <f t="shared" si="650"/>
        <v/>
      </c>
      <c r="Z513" s="97" t="str">
        <f>IF(G513="","",VLOOKUP(G513,種目名!$R$5:$T$104,3,0))</f>
        <v/>
      </c>
      <c r="AA513" s="99" t="str">
        <f>IF(J513="","",VLOOKUP(J513,種目名!$R$5:$T$104,3,0))</f>
        <v/>
      </c>
      <c r="AB513" s="119" t="str">
        <f>IF(M513="","",VLOOKUP(M513,種目名!$R$5:$T$104,3,0))</f>
        <v/>
      </c>
      <c r="AC513" s="119" t="str">
        <f>IF(P513="","",VLOOKUP(AF513,種目名!$R$5:$T$104,3,0))</f>
        <v/>
      </c>
      <c r="AD513" s="120" t="str">
        <f>IF(S513="","",VLOOKUP(AI513,種目名!$R$5:$T$104,3,0))</f>
        <v/>
      </c>
      <c r="AE513" s="117">
        <f t="shared" si="651"/>
        <v>0</v>
      </c>
      <c r="AF513" s="157" t="str">
        <f t="shared" si="652"/>
        <v/>
      </c>
      <c r="AG513" s="157" t="str">
        <f t="shared" si="653"/>
        <v/>
      </c>
      <c r="AH513" s="157">
        <f t="shared" si="654"/>
        <v>0</v>
      </c>
      <c r="AI513" s="157" t="str">
        <f t="shared" si="655"/>
        <v/>
      </c>
      <c r="AJ513" s="157" t="str">
        <f t="shared" si="656"/>
        <v/>
      </c>
      <c r="AK513" s="390"/>
      <c r="AL513" s="171">
        <f t="shared" si="584"/>
        <v>0</v>
      </c>
      <c r="AM513" s="399">
        <f t="shared" si="585"/>
        <v>0</v>
      </c>
      <c r="AN513" s="399">
        <f>COUNTIF($B$12:B513,B513)</f>
        <v>0</v>
      </c>
      <c r="AO513" s="399"/>
      <c r="AP513" s="399" t="str">
        <f t="shared" si="586"/>
        <v/>
      </c>
      <c r="AQ513" s="399" t="str">
        <f t="shared" si="586"/>
        <v/>
      </c>
      <c r="AR513" s="399" t="str">
        <f t="shared" si="586"/>
        <v/>
      </c>
      <c r="AS513" s="399" t="str">
        <f t="shared" si="580"/>
        <v/>
      </c>
      <c r="AT513" s="399">
        <f t="shared" si="587"/>
        <v>0</v>
      </c>
      <c r="AU513" s="399" t="str">
        <f t="shared" si="588"/>
        <v/>
      </c>
      <c r="AV513" s="399" t="str">
        <f t="shared" si="589"/>
        <v/>
      </c>
      <c r="AW513" s="399" t="str">
        <f t="shared" si="590"/>
        <v/>
      </c>
      <c r="AX513" s="399" t="str">
        <f t="shared" si="591"/>
        <v/>
      </c>
      <c r="AY513" s="399" t="str">
        <f t="shared" si="592"/>
        <v/>
      </c>
      <c r="AZ513" s="399" t="str">
        <f t="shared" si="657"/>
        <v/>
      </c>
      <c r="BA513" s="399" t="str">
        <f t="shared" si="657"/>
        <v/>
      </c>
      <c r="BB513" s="399" t="str">
        <f t="shared" si="657"/>
        <v/>
      </c>
      <c r="BC513" s="399" t="str">
        <f t="shared" si="657"/>
        <v/>
      </c>
      <c r="BD513" s="403" t="str">
        <f t="shared" si="657"/>
        <v/>
      </c>
      <c r="BE513" s="393">
        <f t="shared" si="593"/>
        <v>0</v>
      </c>
      <c r="BG513" s="399">
        <f t="shared" si="594"/>
        <v>0</v>
      </c>
      <c r="BH513" s="399">
        <f t="shared" si="595"/>
        <v>0</v>
      </c>
      <c r="BI513" s="412">
        <f t="shared" si="596"/>
        <v>0</v>
      </c>
      <c r="BJ513" s="413">
        <f t="shared" si="581"/>
        <v>0</v>
      </c>
      <c r="BK513" s="398" t="str">
        <f t="shared" si="582"/>
        <v>0</v>
      </c>
      <c r="BL513" s="398" t="str">
        <f t="shared" si="583"/>
        <v>0</v>
      </c>
      <c r="BM513" s="412">
        <f t="shared" si="597"/>
        <v>0</v>
      </c>
      <c r="BN513" s="412" t="str">
        <f t="shared" si="598"/>
        <v>0m0</v>
      </c>
      <c r="BO513" s="399">
        <f t="shared" si="599"/>
        <v>0</v>
      </c>
      <c r="BP513" s="399">
        <f t="shared" si="600"/>
        <v>0</v>
      </c>
      <c r="BQ513" s="412">
        <f t="shared" si="601"/>
        <v>0</v>
      </c>
      <c r="BR513" s="413">
        <f t="shared" si="602"/>
        <v>0</v>
      </c>
      <c r="BS513" s="398" t="str">
        <f t="shared" si="603"/>
        <v>0</v>
      </c>
      <c r="BT513" s="398" t="str">
        <f t="shared" si="604"/>
        <v>0</v>
      </c>
      <c r="BU513" s="412">
        <f t="shared" si="605"/>
        <v>0</v>
      </c>
      <c r="BV513" s="412" t="str">
        <f t="shared" si="606"/>
        <v>0m0</v>
      </c>
      <c r="BW513" s="399">
        <f t="shared" si="607"/>
        <v>0</v>
      </c>
      <c r="BX513" s="399">
        <f t="shared" si="608"/>
        <v>0</v>
      </c>
      <c r="BY513" s="412">
        <f t="shared" si="609"/>
        <v>0</v>
      </c>
      <c r="BZ513" s="413">
        <f t="shared" si="610"/>
        <v>0</v>
      </c>
      <c r="CA513" s="398" t="str">
        <f t="shared" si="611"/>
        <v>0</v>
      </c>
      <c r="CB513" s="398" t="str">
        <f t="shared" si="612"/>
        <v>0</v>
      </c>
      <c r="CC513" s="412">
        <f t="shared" si="613"/>
        <v>0</v>
      </c>
      <c r="CD513" s="412" t="str">
        <f t="shared" si="614"/>
        <v>0m0</v>
      </c>
      <c r="CE513" s="399">
        <f t="shared" si="615"/>
        <v>0</v>
      </c>
      <c r="CF513" s="399">
        <f t="shared" si="616"/>
        <v>0</v>
      </c>
      <c r="CG513" s="412">
        <f t="shared" si="617"/>
        <v>0</v>
      </c>
      <c r="CH513" s="413">
        <f t="shared" si="618"/>
        <v>0</v>
      </c>
      <c r="CI513" s="398" t="str">
        <f t="shared" si="619"/>
        <v>0</v>
      </c>
      <c r="CJ513" s="398" t="str">
        <f t="shared" si="620"/>
        <v>0</v>
      </c>
      <c r="CK513" s="412">
        <f t="shared" si="621"/>
        <v>0</v>
      </c>
      <c r="CL513" s="412" t="str">
        <f t="shared" si="622"/>
        <v>0m0</v>
      </c>
      <c r="CM513" s="399">
        <f t="shared" si="623"/>
        <v>0</v>
      </c>
      <c r="CN513" s="399">
        <f t="shared" si="624"/>
        <v>0</v>
      </c>
      <c r="CO513" s="412">
        <f t="shared" si="625"/>
        <v>0</v>
      </c>
      <c r="CP513" s="413">
        <f t="shared" si="626"/>
        <v>0</v>
      </c>
      <c r="CQ513" s="398" t="str">
        <f t="shared" si="627"/>
        <v>0</v>
      </c>
      <c r="CR513" s="398" t="str">
        <f t="shared" si="628"/>
        <v>0</v>
      </c>
      <c r="CS513" s="412">
        <f t="shared" si="629"/>
        <v>0</v>
      </c>
      <c r="CT513" s="412" t="str">
        <f t="shared" si="630"/>
        <v>0m0</v>
      </c>
      <c r="CU513" s="412">
        <f t="shared" si="631"/>
        <v>0</v>
      </c>
      <c r="CV513" s="412">
        <f t="shared" si="632"/>
        <v>0</v>
      </c>
      <c r="CW513" s="412">
        <f t="shared" si="633"/>
        <v>0</v>
      </c>
      <c r="CX513" s="412">
        <f t="shared" si="634"/>
        <v>0</v>
      </c>
      <c r="CY513" s="412">
        <f t="shared" si="635"/>
        <v>0</v>
      </c>
      <c r="CZ513" s="412" t="str">
        <f t="shared" si="636"/>
        <v/>
      </c>
      <c r="DA513" s="412" t="str">
        <f t="shared" si="637"/>
        <v/>
      </c>
      <c r="DB513" s="412" t="str">
        <f t="shared" si="638"/>
        <v/>
      </c>
      <c r="DC513" s="412" t="str">
        <f t="shared" si="639"/>
        <v/>
      </c>
      <c r="DD513" s="412" t="str">
        <f t="shared" si="640"/>
        <v/>
      </c>
      <c r="DE513" s="412"/>
      <c r="DF513" s="411"/>
      <c r="DG513" s="412" t="str">
        <f t="shared" si="641"/>
        <v/>
      </c>
      <c r="DH513" s="412" t="str">
        <f t="shared" si="642"/>
        <v/>
      </c>
      <c r="DI513" s="412">
        <f t="shared" si="643"/>
        <v>0</v>
      </c>
      <c r="DJ513" s="412" t="str">
        <f t="shared" si="644"/>
        <v/>
      </c>
      <c r="DK513" s="412" t="str">
        <f t="shared" si="645"/>
        <v/>
      </c>
      <c r="DL513" s="412" t="str">
        <f t="shared" si="646"/>
        <v/>
      </c>
      <c r="DM513" s="412" t="str">
        <f t="shared" si="647"/>
        <v/>
      </c>
      <c r="DN513" s="412" t="str">
        <f t="shared" si="648"/>
        <v/>
      </c>
      <c r="DO513" s="412" t="str">
        <f t="shared" si="649"/>
        <v/>
      </c>
    </row>
    <row r="514" spans="1:121" s="157" customFormat="1" ht="18" hidden="1" customHeight="1">
      <c r="A514" s="161" t="str">
        <f t="shared" si="658"/>
        <v/>
      </c>
      <c r="B514" s="158"/>
      <c r="C514" s="31" t="str">
        <f>IF(B514="","",VLOOKUP(B514,学連登録!$C$2:$G$3000,2,FALSE))</f>
        <v/>
      </c>
      <c r="D514" s="32" t="str">
        <f>IF(B514="","",VLOOKUP(B514,学連登録!$C$2:$G$3000,3,FALSE))</f>
        <v/>
      </c>
      <c r="E514" s="33" t="str">
        <f>IF(B514="","",VLOOKUP(B514,学連登録!$C$2:$G$3000,4,FALSE))</f>
        <v/>
      </c>
      <c r="F514" s="383" t="str">
        <f>IF(B514="","",VLOOKUP(B514,学連登録!$C$2:$I$3000,7,FALSE))</f>
        <v/>
      </c>
      <c r="G514" s="160"/>
      <c r="H514" s="905"/>
      <c r="I514" s="907"/>
      <c r="J514" s="160"/>
      <c r="K514" s="905"/>
      <c r="L514" s="906"/>
      <c r="M514" s="160"/>
      <c r="N514" s="819"/>
      <c r="O514" s="820"/>
      <c r="P514" s="159"/>
      <c r="Q514" s="905"/>
      <c r="R514" s="906"/>
      <c r="S514" s="159"/>
      <c r="T514" s="905"/>
      <c r="U514" s="906"/>
      <c r="V514" s="103" t="str">
        <f>IF(B514="","",VLOOKUP(B514,学連登録!$C$2:$H$3000,6,FALSE))</f>
        <v/>
      </c>
      <c r="Y514" s="118" t="str">
        <f t="shared" si="650"/>
        <v/>
      </c>
      <c r="Z514" s="97" t="str">
        <f>IF(G514="","",VLOOKUP(G514,種目名!$R$5:$T$104,3,0))</f>
        <v/>
      </c>
      <c r="AA514" s="99" t="str">
        <f>IF(J514="","",VLOOKUP(J514,種目名!$R$5:$T$104,3,0))</f>
        <v/>
      </c>
      <c r="AB514" s="119" t="str">
        <f>IF(M514="","",VLOOKUP(M514,種目名!$R$5:$T$104,3,0))</f>
        <v/>
      </c>
      <c r="AC514" s="119" t="str">
        <f>IF(P514="","",VLOOKUP(AF514,種目名!$R$5:$T$104,3,0))</f>
        <v/>
      </c>
      <c r="AD514" s="120" t="str">
        <f>IF(S514="","",VLOOKUP(AI514,種目名!$R$5:$T$104,3,0))</f>
        <v/>
      </c>
      <c r="AE514" s="117">
        <f t="shared" si="651"/>
        <v>0</v>
      </c>
      <c r="AF514" s="157" t="str">
        <f t="shared" si="652"/>
        <v/>
      </c>
      <c r="AG514" s="157" t="str">
        <f t="shared" si="653"/>
        <v/>
      </c>
      <c r="AH514" s="157">
        <f t="shared" si="654"/>
        <v>0</v>
      </c>
      <c r="AI514" s="157" t="str">
        <f t="shared" si="655"/>
        <v/>
      </c>
      <c r="AJ514" s="157" t="str">
        <f t="shared" si="656"/>
        <v/>
      </c>
      <c r="AK514" s="390"/>
      <c r="AL514" s="171">
        <f t="shared" si="584"/>
        <v>0</v>
      </c>
      <c r="AM514" s="399">
        <f t="shared" si="585"/>
        <v>0</v>
      </c>
      <c r="AN514" s="399">
        <f>COUNTIF($B$12:B514,B514)</f>
        <v>0</v>
      </c>
      <c r="AO514" s="399"/>
      <c r="AP514" s="399" t="str">
        <f t="shared" si="586"/>
        <v/>
      </c>
      <c r="AQ514" s="399" t="str">
        <f t="shared" si="586"/>
        <v/>
      </c>
      <c r="AR514" s="399" t="str">
        <f t="shared" si="586"/>
        <v/>
      </c>
      <c r="AS514" s="399" t="str">
        <f t="shared" si="580"/>
        <v/>
      </c>
      <c r="AT514" s="399">
        <f t="shared" si="587"/>
        <v>0</v>
      </c>
      <c r="AU514" s="399" t="str">
        <f t="shared" si="588"/>
        <v/>
      </c>
      <c r="AV514" s="399" t="str">
        <f t="shared" si="589"/>
        <v/>
      </c>
      <c r="AW514" s="399" t="str">
        <f t="shared" si="590"/>
        <v/>
      </c>
      <c r="AX514" s="399" t="str">
        <f t="shared" si="591"/>
        <v/>
      </c>
      <c r="AY514" s="399" t="str">
        <f t="shared" si="592"/>
        <v/>
      </c>
      <c r="AZ514" s="399" t="str">
        <f t="shared" si="657"/>
        <v/>
      </c>
      <c r="BA514" s="399" t="str">
        <f t="shared" si="657"/>
        <v/>
      </c>
      <c r="BB514" s="399" t="str">
        <f t="shared" si="657"/>
        <v/>
      </c>
      <c r="BC514" s="399" t="str">
        <f t="shared" si="657"/>
        <v/>
      </c>
      <c r="BD514" s="403" t="str">
        <f t="shared" si="657"/>
        <v/>
      </c>
      <c r="BE514" s="393">
        <f t="shared" si="593"/>
        <v>0</v>
      </c>
      <c r="BG514" s="399">
        <f t="shared" si="594"/>
        <v>0</v>
      </c>
      <c r="BH514" s="399">
        <f t="shared" si="595"/>
        <v>0</v>
      </c>
      <c r="BI514" s="412">
        <f t="shared" si="596"/>
        <v>0</v>
      </c>
      <c r="BJ514" s="413">
        <f t="shared" si="581"/>
        <v>0</v>
      </c>
      <c r="BK514" s="398" t="str">
        <f t="shared" si="582"/>
        <v>0</v>
      </c>
      <c r="BL514" s="398" t="str">
        <f t="shared" si="583"/>
        <v>0</v>
      </c>
      <c r="BM514" s="412">
        <f t="shared" si="597"/>
        <v>0</v>
      </c>
      <c r="BN514" s="412" t="str">
        <f t="shared" si="598"/>
        <v>0m0</v>
      </c>
      <c r="BO514" s="399">
        <f t="shared" si="599"/>
        <v>0</v>
      </c>
      <c r="BP514" s="399">
        <f t="shared" si="600"/>
        <v>0</v>
      </c>
      <c r="BQ514" s="412">
        <f t="shared" si="601"/>
        <v>0</v>
      </c>
      <c r="BR514" s="413">
        <f t="shared" si="602"/>
        <v>0</v>
      </c>
      <c r="BS514" s="398" t="str">
        <f t="shared" si="603"/>
        <v>0</v>
      </c>
      <c r="BT514" s="398" t="str">
        <f t="shared" si="604"/>
        <v>0</v>
      </c>
      <c r="BU514" s="412">
        <f t="shared" si="605"/>
        <v>0</v>
      </c>
      <c r="BV514" s="412" t="str">
        <f t="shared" si="606"/>
        <v>0m0</v>
      </c>
      <c r="BW514" s="399">
        <f t="shared" si="607"/>
        <v>0</v>
      </c>
      <c r="BX514" s="399">
        <f t="shared" si="608"/>
        <v>0</v>
      </c>
      <c r="BY514" s="412">
        <f t="shared" si="609"/>
        <v>0</v>
      </c>
      <c r="BZ514" s="413">
        <f t="shared" si="610"/>
        <v>0</v>
      </c>
      <c r="CA514" s="398" t="str">
        <f t="shared" si="611"/>
        <v>0</v>
      </c>
      <c r="CB514" s="398" t="str">
        <f t="shared" si="612"/>
        <v>0</v>
      </c>
      <c r="CC514" s="412">
        <f t="shared" si="613"/>
        <v>0</v>
      </c>
      <c r="CD514" s="412" t="str">
        <f t="shared" si="614"/>
        <v>0m0</v>
      </c>
      <c r="CE514" s="399">
        <f t="shared" si="615"/>
        <v>0</v>
      </c>
      <c r="CF514" s="399">
        <f t="shared" si="616"/>
        <v>0</v>
      </c>
      <c r="CG514" s="412">
        <f t="shared" si="617"/>
        <v>0</v>
      </c>
      <c r="CH514" s="413">
        <f t="shared" si="618"/>
        <v>0</v>
      </c>
      <c r="CI514" s="398" t="str">
        <f t="shared" si="619"/>
        <v>0</v>
      </c>
      <c r="CJ514" s="398" t="str">
        <f t="shared" si="620"/>
        <v>0</v>
      </c>
      <c r="CK514" s="412">
        <f t="shared" si="621"/>
        <v>0</v>
      </c>
      <c r="CL514" s="412" t="str">
        <f t="shared" si="622"/>
        <v>0m0</v>
      </c>
      <c r="CM514" s="399">
        <f t="shared" si="623"/>
        <v>0</v>
      </c>
      <c r="CN514" s="399">
        <f t="shared" si="624"/>
        <v>0</v>
      </c>
      <c r="CO514" s="412">
        <f t="shared" si="625"/>
        <v>0</v>
      </c>
      <c r="CP514" s="413">
        <f t="shared" si="626"/>
        <v>0</v>
      </c>
      <c r="CQ514" s="398" t="str">
        <f t="shared" si="627"/>
        <v>0</v>
      </c>
      <c r="CR514" s="398" t="str">
        <f t="shared" si="628"/>
        <v>0</v>
      </c>
      <c r="CS514" s="412">
        <f t="shared" si="629"/>
        <v>0</v>
      </c>
      <c r="CT514" s="412" t="str">
        <f t="shared" si="630"/>
        <v>0m0</v>
      </c>
      <c r="CU514" s="412">
        <f t="shared" si="631"/>
        <v>0</v>
      </c>
      <c r="CV514" s="412">
        <f t="shared" si="632"/>
        <v>0</v>
      </c>
      <c r="CW514" s="412">
        <f t="shared" si="633"/>
        <v>0</v>
      </c>
      <c r="CX514" s="412">
        <f t="shared" si="634"/>
        <v>0</v>
      </c>
      <c r="CY514" s="412">
        <f t="shared" si="635"/>
        <v>0</v>
      </c>
      <c r="CZ514" s="412" t="str">
        <f t="shared" si="636"/>
        <v/>
      </c>
      <c r="DA514" s="412" t="str">
        <f t="shared" si="637"/>
        <v/>
      </c>
      <c r="DB514" s="412" t="str">
        <f t="shared" si="638"/>
        <v/>
      </c>
      <c r="DC514" s="412" t="str">
        <f t="shared" si="639"/>
        <v/>
      </c>
      <c r="DD514" s="412" t="str">
        <f t="shared" si="640"/>
        <v/>
      </c>
      <c r="DE514" s="412"/>
      <c r="DF514" s="411"/>
      <c r="DG514" s="412" t="str">
        <f t="shared" si="641"/>
        <v/>
      </c>
      <c r="DH514" s="412" t="str">
        <f t="shared" si="642"/>
        <v/>
      </c>
      <c r="DI514" s="412">
        <f t="shared" si="643"/>
        <v>0</v>
      </c>
      <c r="DJ514" s="412" t="str">
        <f t="shared" si="644"/>
        <v/>
      </c>
      <c r="DK514" s="412" t="str">
        <f t="shared" si="645"/>
        <v/>
      </c>
      <c r="DL514" s="412" t="str">
        <f t="shared" si="646"/>
        <v/>
      </c>
      <c r="DM514" s="412" t="str">
        <f t="shared" si="647"/>
        <v/>
      </c>
      <c r="DN514" s="412" t="str">
        <f t="shared" si="648"/>
        <v/>
      </c>
      <c r="DO514" s="412" t="str">
        <f t="shared" si="649"/>
        <v/>
      </c>
    </row>
    <row r="515" spans="1:121" s="157" customFormat="1" ht="18" hidden="1" customHeight="1">
      <c r="A515" s="161" t="str">
        <f t="shared" si="658"/>
        <v/>
      </c>
      <c r="B515" s="158"/>
      <c r="C515" s="31" t="str">
        <f>IF(B515="","",VLOOKUP(B515,学連登録!$C$2:$G$3000,2,FALSE))</f>
        <v/>
      </c>
      <c r="D515" s="32" t="str">
        <f>IF(B515="","",VLOOKUP(B515,学連登録!$C$2:$G$3000,3,FALSE))</f>
        <v/>
      </c>
      <c r="E515" s="33" t="str">
        <f>IF(B515="","",VLOOKUP(B515,学連登録!$C$2:$G$3000,4,FALSE))</f>
        <v/>
      </c>
      <c r="F515" s="383" t="str">
        <f>IF(B515="","",VLOOKUP(B515,学連登録!$C$2:$I$3000,7,FALSE))</f>
        <v/>
      </c>
      <c r="G515" s="160"/>
      <c r="H515" s="905"/>
      <c r="I515" s="907"/>
      <c r="J515" s="160"/>
      <c r="K515" s="905"/>
      <c r="L515" s="906"/>
      <c r="M515" s="160"/>
      <c r="N515" s="819"/>
      <c r="O515" s="820"/>
      <c r="P515" s="159"/>
      <c r="Q515" s="905"/>
      <c r="R515" s="906"/>
      <c r="S515" s="159"/>
      <c r="T515" s="905"/>
      <c r="U515" s="906"/>
      <c r="V515" s="103" t="str">
        <f>IF(B515="","",VLOOKUP(B515,学連登録!$C$2:$H$3000,6,FALSE))</f>
        <v/>
      </c>
      <c r="Y515" s="118" t="str">
        <f t="shared" si="650"/>
        <v/>
      </c>
      <c r="Z515" s="97" t="str">
        <f>IF(G515="","",VLOOKUP(G515,種目名!$R$5:$T$104,3,0))</f>
        <v/>
      </c>
      <c r="AA515" s="99" t="str">
        <f>IF(J515="","",VLOOKUP(J515,種目名!$R$5:$T$104,3,0))</f>
        <v/>
      </c>
      <c r="AB515" s="119" t="str">
        <f>IF(M515="","",VLOOKUP(M515,種目名!$R$5:$T$104,3,0))</f>
        <v/>
      </c>
      <c r="AC515" s="119" t="str">
        <f>IF(P515="","",VLOOKUP(AF515,種目名!$R$5:$T$104,3,0))</f>
        <v/>
      </c>
      <c r="AD515" s="120" t="str">
        <f>IF(S515="","",VLOOKUP(AI515,種目名!$R$5:$T$104,3,0))</f>
        <v/>
      </c>
      <c r="AE515" s="117">
        <f t="shared" si="651"/>
        <v>0</v>
      </c>
      <c r="AF515" s="157" t="str">
        <f t="shared" si="652"/>
        <v/>
      </c>
      <c r="AG515" s="157" t="str">
        <f t="shared" si="653"/>
        <v/>
      </c>
      <c r="AH515" s="157">
        <f t="shared" si="654"/>
        <v>0</v>
      </c>
      <c r="AI515" s="157" t="str">
        <f t="shared" si="655"/>
        <v/>
      </c>
      <c r="AJ515" s="157" t="str">
        <f t="shared" si="656"/>
        <v/>
      </c>
      <c r="AK515" s="390"/>
      <c r="AL515" s="171">
        <f t="shared" si="584"/>
        <v>0</v>
      </c>
      <c r="AM515" s="399">
        <f t="shared" si="585"/>
        <v>0</v>
      </c>
      <c r="AN515" s="399">
        <f>COUNTIF($B$12:B515,B515)</f>
        <v>0</v>
      </c>
      <c r="AO515" s="399"/>
      <c r="AP515" s="399" t="str">
        <f t="shared" si="586"/>
        <v/>
      </c>
      <c r="AQ515" s="399" t="str">
        <f t="shared" si="586"/>
        <v/>
      </c>
      <c r="AR515" s="399" t="str">
        <f t="shared" si="586"/>
        <v/>
      </c>
      <c r="AS515" s="399" t="str">
        <f t="shared" si="580"/>
        <v/>
      </c>
      <c r="AT515" s="399">
        <f t="shared" si="587"/>
        <v>0</v>
      </c>
      <c r="AU515" s="399" t="str">
        <f t="shared" si="588"/>
        <v/>
      </c>
      <c r="AV515" s="399" t="str">
        <f t="shared" si="589"/>
        <v/>
      </c>
      <c r="AW515" s="399" t="str">
        <f t="shared" si="590"/>
        <v/>
      </c>
      <c r="AX515" s="399" t="str">
        <f t="shared" si="591"/>
        <v/>
      </c>
      <c r="AY515" s="399" t="str">
        <f t="shared" si="592"/>
        <v/>
      </c>
      <c r="AZ515" s="399" t="str">
        <f t="shared" si="657"/>
        <v/>
      </c>
      <c r="BA515" s="399" t="str">
        <f t="shared" si="657"/>
        <v/>
      </c>
      <c r="BB515" s="399" t="str">
        <f t="shared" si="657"/>
        <v/>
      </c>
      <c r="BC515" s="399" t="str">
        <f t="shared" si="657"/>
        <v/>
      </c>
      <c r="BD515" s="403" t="str">
        <f t="shared" si="657"/>
        <v/>
      </c>
      <c r="BE515" s="393">
        <f t="shared" si="593"/>
        <v>0</v>
      </c>
      <c r="BG515" s="399">
        <f t="shared" si="594"/>
        <v>0</v>
      </c>
      <c r="BH515" s="399">
        <f t="shared" si="595"/>
        <v>0</v>
      </c>
      <c r="BI515" s="412">
        <f t="shared" si="596"/>
        <v>0</v>
      </c>
      <c r="BJ515" s="413">
        <f t="shared" si="581"/>
        <v>0</v>
      </c>
      <c r="BK515" s="398" t="str">
        <f t="shared" si="582"/>
        <v>0</v>
      </c>
      <c r="BL515" s="398" t="str">
        <f t="shared" si="583"/>
        <v>0</v>
      </c>
      <c r="BM515" s="412">
        <f t="shared" si="597"/>
        <v>0</v>
      </c>
      <c r="BN515" s="412" t="str">
        <f t="shared" si="598"/>
        <v>0m0</v>
      </c>
      <c r="BO515" s="399">
        <f t="shared" si="599"/>
        <v>0</v>
      </c>
      <c r="BP515" s="399">
        <f t="shared" si="600"/>
        <v>0</v>
      </c>
      <c r="BQ515" s="412">
        <f t="shared" si="601"/>
        <v>0</v>
      </c>
      <c r="BR515" s="413">
        <f t="shared" si="602"/>
        <v>0</v>
      </c>
      <c r="BS515" s="398" t="str">
        <f t="shared" si="603"/>
        <v>0</v>
      </c>
      <c r="BT515" s="398" t="str">
        <f t="shared" si="604"/>
        <v>0</v>
      </c>
      <c r="BU515" s="412">
        <f t="shared" si="605"/>
        <v>0</v>
      </c>
      <c r="BV515" s="412" t="str">
        <f t="shared" si="606"/>
        <v>0m0</v>
      </c>
      <c r="BW515" s="399">
        <f t="shared" si="607"/>
        <v>0</v>
      </c>
      <c r="BX515" s="399">
        <f t="shared" si="608"/>
        <v>0</v>
      </c>
      <c r="BY515" s="412">
        <f t="shared" si="609"/>
        <v>0</v>
      </c>
      <c r="BZ515" s="413">
        <f t="shared" si="610"/>
        <v>0</v>
      </c>
      <c r="CA515" s="398" t="str">
        <f t="shared" si="611"/>
        <v>0</v>
      </c>
      <c r="CB515" s="398" t="str">
        <f t="shared" si="612"/>
        <v>0</v>
      </c>
      <c r="CC515" s="412">
        <f t="shared" si="613"/>
        <v>0</v>
      </c>
      <c r="CD515" s="412" t="str">
        <f t="shared" si="614"/>
        <v>0m0</v>
      </c>
      <c r="CE515" s="399">
        <f t="shared" si="615"/>
        <v>0</v>
      </c>
      <c r="CF515" s="399">
        <f t="shared" si="616"/>
        <v>0</v>
      </c>
      <c r="CG515" s="412">
        <f t="shared" si="617"/>
        <v>0</v>
      </c>
      <c r="CH515" s="413">
        <f t="shared" si="618"/>
        <v>0</v>
      </c>
      <c r="CI515" s="398" t="str">
        <f t="shared" si="619"/>
        <v>0</v>
      </c>
      <c r="CJ515" s="398" t="str">
        <f t="shared" si="620"/>
        <v>0</v>
      </c>
      <c r="CK515" s="412">
        <f t="shared" si="621"/>
        <v>0</v>
      </c>
      <c r="CL515" s="412" t="str">
        <f t="shared" si="622"/>
        <v>0m0</v>
      </c>
      <c r="CM515" s="399">
        <f t="shared" si="623"/>
        <v>0</v>
      </c>
      <c r="CN515" s="399">
        <f t="shared" si="624"/>
        <v>0</v>
      </c>
      <c r="CO515" s="412">
        <f t="shared" si="625"/>
        <v>0</v>
      </c>
      <c r="CP515" s="413">
        <f t="shared" si="626"/>
        <v>0</v>
      </c>
      <c r="CQ515" s="398" t="str">
        <f t="shared" si="627"/>
        <v>0</v>
      </c>
      <c r="CR515" s="398" t="str">
        <f t="shared" si="628"/>
        <v>0</v>
      </c>
      <c r="CS515" s="412">
        <f t="shared" si="629"/>
        <v>0</v>
      </c>
      <c r="CT515" s="412" t="str">
        <f t="shared" si="630"/>
        <v>0m0</v>
      </c>
      <c r="CU515" s="412">
        <f t="shared" si="631"/>
        <v>0</v>
      </c>
      <c r="CV515" s="412">
        <f t="shared" si="632"/>
        <v>0</v>
      </c>
      <c r="CW515" s="412">
        <f t="shared" si="633"/>
        <v>0</v>
      </c>
      <c r="CX515" s="412">
        <f t="shared" si="634"/>
        <v>0</v>
      </c>
      <c r="CY515" s="412">
        <f t="shared" si="635"/>
        <v>0</v>
      </c>
      <c r="CZ515" s="412" t="str">
        <f t="shared" si="636"/>
        <v/>
      </c>
      <c r="DA515" s="412" t="str">
        <f t="shared" si="637"/>
        <v/>
      </c>
      <c r="DB515" s="412" t="str">
        <f t="shared" si="638"/>
        <v/>
      </c>
      <c r="DC515" s="412" t="str">
        <f t="shared" si="639"/>
        <v/>
      </c>
      <c r="DD515" s="412" t="str">
        <f t="shared" si="640"/>
        <v/>
      </c>
      <c r="DE515" s="412"/>
      <c r="DF515" s="411"/>
      <c r="DG515" s="412" t="str">
        <f t="shared" si="641"/>
        <v/>
      </c>
      <c r="DH515" s="412" t="str">
        <f t="shared" si="642"/>
        <v/>
      </c>
      <c r="DI515" s="412">
        <f t="shared" si="643"/>
        <v>0</v>
      </c>
      <c r="DJ515" s="412" t="str">
        <f t="shared" si="644"/>
        <v/>
      </c>
      <c r="DK515" s="412" t="str">
        <f t="shared" si="645"/>
        <v/>
      </c>
      <c r="DL515" s="412" t="str">
        <f t="shared" si="646"/>
        <v/>
      </c>
      <c r="DM515" s="412" t="str">
        <f t="shared" si="647"/>
        <v/>
      </c>
      <c r="DN515" s="412" t="str">
        <f t="shared" si="648"/>
        <v/>
      </c>
      <c r="DO515" s="412" t="str">
        <f t="shared" si="649"/>
        <v/>
      </c>
    </row>
    <row r="516" spans="1:121" s="157" customFormat="1" ht="18" hidden="1" customHeight="1">
      <c r="A516" s="161" t="str">
        <f t="shared" si="658"/>
        <v/>
      </c>
      <c r="B516" s="158"/>
      <c r="C516" s="31" t="str">
        <f>IF(B516="","",VLOOKUP(B516,学連登録!$C$2:$G$3000,2,FALSE))</f>
        <v/>
      </c>
      <c r="D516" s="32" t="str">
        <f>IF(B516="","",VLOOKUP(B516,学連登録!$C$2:$G$3000,3,FALSE))</f>
        <v/>
      </c>
      <c r="E516" s="33" t="str">
        <f>IF(B516="","",VLOOKUP(B516,学連登録!$C$2:$G$3000,4,FALSE))</f>
        <v/>
      </c>
      <c r="F516" s="383" t="str">
        <f>IF(B516="","",VLOOKUP(B516,学連登録!$C$2:$I$3000,7,FALSE))</f>
        <v/>
      </c>
      <c r="G516" s="160"/>
      <c r="H516" s="905"/>
      <c r="I516" s="907"/>
      <c r="J516" s="160"/>
      <c r="K516" s="905"/>
      <c r="L516" s="906"/>
      <c r="M516" s="160"/>
      <c r="N516" s="819"/>
      <c r="O516" s="820"/>
      <c r="P516" s="159"/>
      <c r="Q516" s="905"/>
      <c r="R516" s="906"/>
      <c r="S516" s="159"/>
      <c r="T516" s="905"/>
      <c r="U516" s="906"/>
      <c r="V516" s="103" t="str">
        <f>IF(B516="","",VLOOKUP(B516,学連登録!$C$2:$H$3000,6,FALSE))</f>
        <v/>
      </c>
      <c r="Y516" s="118" t="str">
        <f t="shared" si="650"/>
        <v/>
      </c>
      <c r="Z516" s="97" t="str">
        <f>IF(G516="","",VLOOKUP(G516,種目名!$R$5:$T$104,3,0))</f>
        <v/>
      </c>
      <c r="AA516" s="99" t="str">
        <f>IF(J516="","",VLOOKUP(J516,種目名!$R$5:$T$104,3,0))</f>
        <v/>
      </c>
      <c r="AB516" s="119" t="str">
        <f>IF(M516="","",VLOOKUP(M516,種目名!$R$5:$T$104,3,0))</f>
        <v/>
      </c>
      <c r="AC516" s="119" t="str">
        <f>IF(P516="","",VLOOKUP(AF516,種目名!$R$5:$T$104,3,0))</f>
        <v/>
      </c>
      <c r="AD516" s="120" t="str">
        <f>IF(S516="","",VLOOKUP(AI516,種目名!$R$5:$T$104,3,0))</f>
        <v/>
      </c>
      <c r="AE516" s="117">
        <f t="shared" si="651"/>
        <v>0</v>
      </c>
      <c r="AF516" s="157" t="str">
        <f t="shared" si="652"/>
        <v/>
      </c>
      <c r="AG516" s="157" t="str">
        <f t="shared" si="653"/>
        <v/>
      </c>
      <c r="AH516" s="157">
        <f t="shared" si="654"/>
        <v>0</v>
      </c>
      <c r="AI516" s="157" t="str">
        <f t="shared" si="655"/>
        <v/>
      </c>
      <c r="AJ516" s="157" t="str">
        <f t="shared" si="656"/>
        <v/>
      </c>
      <c r="AK516" s="390"/>
      <c r="AL516" s="171">
        <f t="shared" si="584"/>
        <v>0</v>
      </c>
      <c r="AM516" s="399">
        <f t="shared" si="585"/>
        <v>0</v>
      </c>
      <c r="AN516" s="399">
        <f>COUNTIF($B$12:B516,B516)</f>
        <v>0</v>
      </c>
      <c r="AO516" s="399"/>
      <c r="AP516" s="399" t="str">
        <f t="shared" si="586"/>
        <v/>
      </c>
      <c r="AQ516" s="399" t="str">
        <f t="shared" si="586"/>
        <v/>
      </c>
      <c r="AR516" s="399" t="str">
        <f t="shared" si="586"/>
        <v/>
      </c>
      <c r="AS516" s="399" t="str">
        <f t="shared" si="580"/>
        <v/>
      </c>
      <c r="AT516" s="399">
        <f t="shared" si="587"/>
        <v>0</v>
      </c>
      <c r="AU516" s="399" t="str">
        <f t="shared" si="588"/>
        <v/>
      </c>
      <c r="AV516" s="399" t="str">
        <f t="shared" si="589"/>
        <v/>
      </c>
      <c r="AW516" s="399" t="str">
        <f t="shared" si="590"/>
        <v/>
      </c>
      <c r="AX516" s="399" t="str">
        <f t="shared" si="591"/>
        <v/>
      </c>
      <c r="AY516" s="399" t="str">
        <f t="shared" si="592"/>
        <v/>
      </c>
      <c r="AZ516" s="399" t="str">
        <f t="shared" si="657"/>
        <v/>
      </c>
      <c r="BA516" s="399" t="str">
        <f t="shared" si="657"/>
        <v/>
      </c>
      <c r="BB516" s="399" t="str">
        <f t="shared" si="657"/>
        <v/>
      </c>
      <c r="BC516" s="399" t="str">
        <f t="shared" si="657"/>
        <v/>
      </c>
      <c r="BD516" s="403" t="str">
        <f t="shared" si="657"/>
        <v/>
      </c>
      <c r="BE516" s="393">
        <f t="shared" si="593"/>
        <v>0</v>
      </c>
      <c r="BG516" s="399">
        <f t="shared" si="594"/>
        <v>0</v>
      </c>
      <c r="BH516" s="399">
        <f t="shared" si="595"/>
        <v>0</v>
      </c>
      <c r="BI516" s="412">
        <f t="shared" si="596"/>
        <v>0</v>
      </c>
      <c r="BJ516" s="413">
        <f t="shared" si="581"/>
        <v>0</v>
      </c>
      <c r="BK516" s="398" t="str">
        <f t="shared" si="582"/>
        <v>0</v>
      </c>
      <c r="BL516" s="398" t="str">
        <f t="shared" si="583"/>
        <v>0</v>
      </c>
      <c r="BM516" s="412">
        <f t="shared" si="597"/>
        <v>0</v>
      </c>
      <c r="BN516" s="412" t="str">
        <f t="shared" si="598"/>
        <v>0m0</v>
      </c>
      <c r="BO516" s="399">
        <f t="shared" si="599"/>
        <v>0</v>
      </c>
      <c r="BP516" s="399">
        <f t="shared" si="600"/>
        <v>0</v>
      </c>
      <c r="BQ516" s="412">
        <f t="shared" si="601"/>
        <v>0</v>
      </c>
      <c r="BR516" s="413">
        <f t="shared" si="602"/>
        <v>0</v>
      </c>
      <c r="BS516" s="398" t="str">
        <f t="shared" si="603"/>
        <v>0</v>
      </c>
      <c r="BT516" s="398" t="str">
        <f t="shared" si="604"/>
        <v>0</v>
      </c>
      <c r="BU516" s="412">
        <f t="shared" si="605"/>
        <v>0</v>
      </c>
      <c r="BV516" s="412" t="str">
        <f t="shared" si="606"/>
        <v>0m0</v>
      </c>
      <c r="BW516" s="399">
        <f t="shared" si="607"/>
        <v>0</v>
      </c>
      <c r="BX516" s="399">
        <f t="shared" si="608"/>
        <v>0</v>
      </c>
      <c r="BY516" s="412">
        <f t="shared" si="609"/>
        <v>0</v>
      </c>
      <c r="BZ516" s="413">
        <f t="shared" si="610"/>
        <v>0</v>
      </c>
      <c r="CA516" s="398" t="str">
        <f t="shared" si="611"/>
        <v>0</v>
      </c>
      <c r="CB516" s="398" t="str">
        <f t="shared" si="612"/>
        <v>0</v>
      </c>
      <c r="CC516" s="412">
        <f t="shared" si="613"/>
        <v>0</v>
      </c>
      <c r="CD516" s="412" t="str">
        <f t="shared" si="614"/>
        <v>0m0</v>
      </c>
      <c r="CE516" s="399">
        <f t="shared" si="615"/>
        <v>0</v>
      </c>
      <c r="CF516" s="399">
        <f t="shared" si="616"/>
        <v>0</v>
      </c>
      <c r="CG516" s="412">
        <f t="shared" si="617"/>
        <v>0</v>
      </c>
      <c r="CH516" s="413">
        <f t="shared" si="618"/>
        <v>0</v>
      </c>
      <c r="CI516" s="398" t="str">
        <f t="shared" si="619"/>
        <v>0</v>
      </c>
      <c r="CJ516" s="398" t="str">
        <f t="shared" si="620"/>
        <v>0</v>
      </c>
      <c r="CK516" s="412">
        <f t="shared" si="621"/>
        <v>0</v>
      </c>
      <c r="CL516" s="412" t="str">
        <f t="shared" si="622"/>
        <v>0m0</v>
      </c>
      <c r="CM516" s="399">
        <f t="shared" si="623"/>
        <v>0</v>
      </c>
      <c r="CN516" s="399">
        <f t="shared" si="624"/>
        <v>0</v>
      </c>
      <c r="CO516" s="412">
        <f t="shared" si="625"/>
        <v>0</v>
      </c>
      <c r="CP516" s="413">
        <f t="shared" si="626"/>
        <v>0</v>
      </c>
      <c r="CQ516" s="398" t="str">
        <f t="shared" si="627"/>
        <v>0</v>
      </c>
      <c r="CR516" s="398" t="str">
        <f t="shared" si="628"/>
        <v>0</v>
      </c>
      <c r="CS516" s="412">
        <f t="shared" si="629"/>
        <v>0</v>
      </c>
      <c r="CT516" s="412" t="str">
        <f t="shared" si="630"/>
        <v>0m0</v>
      </c>
      <c r="CU516" s="412">
        <f t="shared" si="631"/>
        <v>0</v>
      </c>
      <c r="CV516" s="412">
        <f t="shared" si="632"/>
        <v>0</v>
      </c>
      <c r="CW516" s="412">
        <f t="shared" si="633"/>
        <v>0</v>
      </c>
      <c r="CX516" s="412">
        <f t="shared" si="634"/>
        <v>0</v>
      </c>
      <c r="CY516" s="412">
        <f t="shared" si="635"/>
        <v>0</v>
      </c>
      <c r="CZ516" s="412" t="str">
        <f t="shared" si="636"/>
        <v/>
      </c>
      <c r="DA516" s="412" t="str">
        <f t="shared" si="637"/>
        <v/>
      </c>
      <c r="DB516" s="412" t="str">
        <f t="shared" si="638"/>
        <v/>
      </c>
      <c r="DC516" s="412" t="str">
        <f t="shared" si="639"/>
        <v/>
      </c>
      <c r="DD516" s="412" t="str">
        <f t="shared" si="640"/>
        <v/>
      </c>
      <c r="DE516" s="412"/>
      <c r="DF516" s="411"/>
      <c r="DG516" s="412" t="str">
        <f t="shared" si="641"/>
        <v/>
      </c>
      <c r="DH516" s="412" t="str">
        <f t="shared" si="642"/>
        <v/>
      </c>
      <c r="DI516" s="412">
        <f t="shared" si="643"/>
        <v>0</v>
      </c>
      <c r="DJ516" s="412" t="str">
        <f t="shared" si="644"/>
        <v/>
      </c>
      <c r="DK516" s="412" t="str">
        <f t="shared" si="645"/>
        <v/>
      </c>
      <c r="DL516" s="412" t="str">
        <f t="shared" si="646"/>
        <v/>
      </c>
      <c r="DM516" s="412" t="str">
        <f t="shared" si="647"/>
        <v/>
      </c>
      <c r="DN516" s="412" t="str">
        <f t="shared" si="648"/>
        <v/>
      </c>
      <c r="DO516" s="412" t="str">
        <f t="shared" si="649"/>
        <v/>
      </c>
    </row>
    <row r="517" spans="1:121" s="157" customFormat="1" ht="18" hidden="1" customHeight="1">
      <c r="A517" s="161" t="str">
        <f t="shared" si="658"/>
        <v/>
      </c>
      <c r="B517" s="158"/>
      <c r="C517" s="31" t="str">
        <f>IF(B517="","",VLOOKUP(B517,学連登録!$C$2:$G$3000,2,FALSE))</f>
        <v/>
      </c>
      <c r="D517" s="32" t="str">
        <f>IF(B517="","",VLOOKUP(B517,学連登録!$C$2:$G$3000,3,FALSE))</f>
        <v/>
      </c>
      <c r="E517" s="33" t="str">
        <f>IF(B517="","",VLOOKUP(B517,学連登録!$C$2:$G$3000,4,FALSE))</f>
        <v/>
      </c>
      <c r="F517" s="383" t="str">
        <f>IF(B517="","",VLOOKUP(B517,学連登録!$C$2:$I$3000,7,FALSE))</f>
        <v/>
      </c>
      <c r="G517" s="160"/>
      <c r="H517" s="905"/>
      <c r="I517" s="907"/>
      <c r="J517" s="160"/>
      <c r="K517" s="905"/>
      <c r="L517" s="906"/>
      <c r="M517" s="160"/>
      <c r="N517" s="819"/>
      <c r="O517" s="820"/>
      <c r="P517" s="159"/>
      <c r="Q517" s="905"/>
      <c r="R517" s="906"/>
      <c r="S517" s="159"/>
      <c r="T517" s="905"/>
      <c r="U517" s="906"/>
      <c r="V517" s="103" t="str">
        <f>IF(B517="","",VLOOKUP(B517,学連登録!$C$2:$H$3000,6,FALSE))</f>
        <v/>
      </c>
      <c r="Y517" s="118" t="str">
        <f t="shared" si="650"/>
        <v/>
      </c>
      <c r="Z517" s="97" t="str">
        <f>IF(G517="","",VLOOKUP(G517,種目名!$R$5:$T$104,3,0))</f>
        <v/>
      </c>
      <c r="AA517" s="99" t="str">
        <f>IF(J517="","",VLOOKUP(J517,種目名!$R$5:$T$104,3,0))</f>
        <v/>
      </c>
      <c r="AB517" s="119" t="str">
        <f>IF(M517="","",VLOOKUP(M517,種目名!$R$5:$T$104,3,0))</f>
        <v/>
      </c>
      <c r="AC517" s="119" t="str">
        <f>IF(P517="","",VLOOKUP(AF517,種目名!$R$5:$T$104,3,0))</f>
        <v/>
      </c>
      <c r="AD517" s="120" t="str">
        <f>IF(S517="","",VLOOKUP(AI517,種目名!$R$5:$T$104,3,0))</f>
        <v/>
      </c>
      <c r="AE517" s="117">
        <f t="shared" si="651"/>
        <v>0</v>
      </c>
      <c r="AF517" s="157" t="str">
        <f t="shared" si="652"/>
        <v/>
      </c>
      <c r="AG517" s="157" t="str">
        <f t="shared" si="653"/>
        <v/>
      </c>
      <c r="AH517" s="157">
        <f t="shared" si="654"/>
        <v>0</v>
      </c>
      <c r="AI517" s="157" t="str">
        <f t="shared" si="655"/>
        <v/>
      </c>
      <c r="AJ517" s="157" t="str">
        <f t="shared" si="656"/>
        <v/>
      </c>
      <c r="AK517" s="390"/>
      <c r="AL517" s="171">
        <f t="shared" si="584"/>
        <v>0</v>
      </c>
      <c r="AM517" s="399">
        <f t="shared" si="585"/>
        <v>0</v>
      </c>
      <c r="AN517" s="399">
        <f>COUNTIF($B$12:B517,B517)</f>
        <v>0</v>
      </c>
      <c r="AO517" s="399"/>
      <c r="AP517" s="399" t="str">
        <f t="shared" si="586"/>
        <v/>
      </c>
      <c r="AQ517" s="399" t="str">
        <f t="shared" si="586"/>
        <v/>
      </c>
      <c r="AR517" s="399" t="str">
        <f t="shared" si="586"/>
        <v/>
      </c>
      <c r="AS517" s="399" t="str">
        <f t="shared" si="580"/>
        <v/>
      </c>
      <c r="AT517" s="399">
        <f t="shared" si="587"/>
        <v>0</v>
      </c>
      <c r="AU517" s="399" t="str">
        <f t="shared" si="588"/>
        <v/>
      </c>
      <c r="AV517" s="399" t="str">
        <f t="shared" si="589"/>
        <v/>
      </c>
      <c r="AW517" s="399" t="str">
        <f t="shared" si="590"/>
        <v/>
      </c>
      <c r="AX517" s="399" t="str">
        <f t="shared" si="591"/>
        <v/>
      </c>
      <c r="AY517" s="399" t="str">
        <f t="shared" si="592"/>
        <v/>
      </c>
      <c r="AZ517" s="399" t="str">
        <f t="shared" si="657"/>
        <v/>
      </c>
      <c r="BA517" s="399" t="str">
        <f t="shared" si="657"/>
        <v/>
      </c>
      <c r="BB517" s="399" t="str">
        <f t="shared" si="657"/>
        <v/>
      </c>
      <c r="BC517" s="399" t="str">
        <f t="shared" si="657"/>
        <v/>
      </c>
      <c r="BD517" s="403" t="str">
        <f t="shared" si="657"/>
        <v/>
      </c>
      <c r="BE517" s="393">
        <f t="shared" si="593"/>
        <v>0</v>
      </c>
      <c r="BG517" s="399">
        <f t="shared" si="594"/>
        <v>0</v>
      </c>
      <c r="BH517" s="399">
        <f t="shared" si="595"/>
        <v>0</v>
      </c>
      <c r="BI517" s="412">
        <f t="shared" si="596"/>
        <v>0</v>
      </c>
      <c r="BJ517" s="413">
        <f t="shared" si="581"/>
        <v>0</v>
      </c>
      <c r="BK517" s="398" t="str">
        <f t="shared" si="582"/>
        <v>0</v>
      </c>
      <c r="BL517" s="398" t="str">
        <f t="shared" si="583"/>
        <v>0</v>
      </c>
      <c r="BM517" s="412">
        <f t="shared" si="597"/>
        <v>0</v>
      </c>
      <c r="BN517" s="412" t="str">
        <f t="shared" si="598"/>
        <v>0m0</v>
      </c>
      <c r="BO517" s="399">
        <f t="shared" si="599"/>
        <v>0</v>
      </c>
      <c r="BP517" s="399">
        <f t="shared" si="600"/>
        <v>0</v>
      </c>
      <c r="BQ517" s="412">
        <f t="shared" si="601"/>
        <v>0</v>
      </c>
      <c r="BR517" s="413">
        <f t="shared" si="602"/>
        <v>0</v>
      </c>
      <c r="BS517" s="398" t="str">
        <f t="shared" si="603"/>
        <v>0</v>
      </c>
      <c r="BT517" s="398" t="str">
        <f t="shared" si="604"/>
        <v>0</v>
      </c>
      <c r="BU517" s="412">
        <f t="shared" si="605"/>
        <v>0</v>
      </c>
      <c r="BV517" s="412" t="str">
        <f t="shared" si="606"/>
        <v>0m0</v>
      </c>
      <c r="BW517" s="399">
        <f t="shared" si="607"/>
        <v>0</v>
      </c>
      <c r="BX517" s="399">
        <f t="shared" si="608"/>
        <v>0</v>
      </c>
      <c r="BY517" s="412">
        <f t="shared" si="609"/>
        <v>0</v>
      </c>
      <c r="BZ517" s="413">
        <f t="shared" si="610"/>
        <v>0</v>
      </c>
      <c r="CA517" s="398" t="str">
        <f t="shared" si="611"/>
        <v>0</v>
      </c>
      <c r="CB517" s="398" t="str">
        <f t="shared" si="612"/>
        <v>0</v>
      </c>
      <c r="CC517" s="412">
        <f t="shared" si="613"/>
        <v>0</v>
      </c>
      <c r="CD517" s="412" t="str">
        <f t="shared" si="614"/>
        <v>0m0</v>
      </c>
      <c r="CE517" s="399">
        <f t="shared" si="615"/>
        <v>0</v>
      </c>
      <c r="CF517" s="399">
        <f t="shared" si="616"/>
        <v>0</v>
      </c>
      <c r="CG517" s="412">
        <f t="shared" si="617"/>
        <v>0</v>
      </c>
      <c r="CH517" s="413">
        <f t="shared" si="618"/>
        <v>0</v>
      </c>
      <c r="CI517" s="398" t="str">
        <f t="shared" si="619"/>
        <v>0</v>
      </c>
      <c r="CJ517" s="398" t="str">
        <f t="shared" si="620"/>
        <v>0</v>
      </c>
      <c r="CK517" s="412">
        <f t="shared" si="621"/>
        <v>0</v>
      </c>
      <c r="CL517" s="412" t="str">
        <f t="shared" si="622"/>
        <v>0m0</v>
      </c>
      <c r="CM517" s="399">
        <f t="shared" si="623"/>
        <v>0</v>
      </c>
      <c r="CN517" s="399">
        <f t="shared" si="624"/>
        <v>0</v>
      </c>
      <c r="CO517" s="412">
        <f t="shared" si="625"/>
        <v>0</v>
      </c>
      <c r="CP517" s="413">
        <f t="shared" si="626"/>
        <v>0</v>
      </c>
      <c r="CQ517" s="398" t="str">
        <f t="shared" si="627"/>
        <v>0</v>
      </c>
      <c r="CR517" s="398" t="str">
        <f t="shared" si="628"/>
        <v>0</v>
      </c>
      <c r="CS517" s="412">
        <f t="shared" si="629"/>
        <v>0</v>
      </c>
      <c r="CT517" s="412" t="str">
        <f t="shared" si="630"/>
        <v>0m0</v>
      </c>
      <c r="CU517" s="412">
        <f t="shared" si="631"/>
        <v>0</v>
      </c>
      <c r="CV517" s="412">
        <f t="shared" si="632"/>
        <v>0</v>
      </c>
      <c r="CW517" s="412">
        <f t="shared" si="633"/>
        <v>0</v>
      </c>
      <c r="CX517" s="412">
        <f t="shared" si="634"/>
        <v>0</v>
      </c>
      <c r="CY517" s="412">
        <f t="shared" si="635"/>
        <v>0</v>
      </c>
      <c r="CZ517" s="412" t="str">
        <f t="shared" si="636"/>
        <v/>
      </c>
      <c r="DA517" s="412" t="str">
        <f t="shared" si="637"/>
        <v/>
      </c>
      <c r="DB517" s="412" t="str">
        <f t="shared" si="638"/>
        <v/>
      </c>
      <c r="DC517" s="412" t="str">
        <f t="shared" si="639"/>
        <v/>
      </c>
      <c r="DD517" s="412" t="str">
        <f t="shared" si="640"/>
        <v/>
      </c>
      <c r="DE517" s="412"/>
      <c r="DF517" s="411"/>
      <c r="DG517" s="412" t="str">
        <f t="shared" si="641"/>
        <v/>
      </c>
      <c r="DH517" s="412" t="str">
        <f t="shared" si="642"/>
        <v/>
      </c>
      <c r="DI517" s="412">
        <f t="shared" si="643"/>
        <v>0</v>
      </c>
      <c r="DJ517" s="412" t="str">
        <f t="shared" si="644"/>
        <v/>
      </c>
      <c r="DK517" s="412" t="str">
        <f t="shared" si="645"/>
        <v/>
      </c>
      <c r="DL517" s="412" t="str">
        <f t="shared" si="646"/>
        <v/>
      </c>
      <c r="DM517" s="412" t="str">
        <f t="shared" si="647"/>
        <v/>
      </c>
      <c r="DN517" s="412" t="str">
        <f t="shared" si="648"/>
        <v/>
      </c>
      <c r="DO517" s="412" t="str">
        <f t="shared" si="649"/>
        <v/>
      </c>
    </row>
    <row r="518" spans="1:121" s="157" customFormat="1" ht="18" hidden="1" customHeight="1">
      <c r="A518" s="161" t="str">
        <f t="shared" si="658"/>
        <v/>
      </c>
      <c r="B518" s="158"/>
      <c r="C518" s="31" t="str">
        <f>IF(B518="","",VLOOKUP(B518,学連登録!$C$2:$G$3000,2,FALSE))</f>
        <v/>
      </c>
      <c r="D518" s="32" t="str">
        <f>IF(B518="","",VLOOKUP(B518,学連登録!$C$2:$G$3000,3,FALSE))</f>
        <v/>
      </c>
      <c r="E518" s="33" t="str">
        <f>IF(B518="","",VLOOKUP(B518,学連登録!$C$2:$G$3000,4,FALSE))</f>
        <v/>
      </c>
      <c r="F518" s="383" t="str">
        <f>IF(B518="","",VLOOKUP(B518,学連登録!$C$2:$I$3000,7,FALSE))</f>
        <v/>
      </c>
      <c r="G518" s="160"/>
      <c r="H518" s="905"/>
      <c r="I518" s="907"/>
      <c r="J518" s="160"/>
      <c r="K518" s="905"/>
      <c r="L518" s="906"/>
      <c r="M518" s="160"/>
      <c r="N518" s="819"/>
      <c r="O518" s="820"/>
      <c r="P518" s="159"/>
      <c r="Q518" s="905"/>
      <c r="R518" s="906"/>
      <c r="S518" s="159"/>
      <c r="T518" s="905"/>
      <c r="U518" s="906"/>
      <c r="V518" s="103" t="str">
        <f>IF(B518="","",VLOOKUP(B518,学連登録!$C$2:$H$3000,6,FALSE))</f>
        <v/>
      </c>
      <c r="Y518" s="118" t="str">
        <f t="shared" si="650"/>
        <v/>
      </c>
      <c r="Z518" s="97" t="str">
        <f>IF(G518="","",VLOOKUP(G518,種目名!$R$5:$T$104,3,0))</f>
        <v/>
      </c>
      <c r="AA518" s="99" t="str">
        <f>IF(J518="","",VLOOKUP(J518,種目名!$R$5:$T$104,3,0))</f>
        <v/>
      </c>
      <c r="AB518" s="119" t="str">
        <f>IF(M518="","",VLOOKUP(M518,種目名!$R$5:$T$104,3,0))</f>
        <v/>
      </c>
      <c r="AC518" s="119" t="str">
        <f>IF(P518="","",VLOOKUP(AF518,種目名!$R$5:$T$104,3,0))</f>
        <v/>
      </c>
      <c r="AD518" s="120" t="str">
        <f>IF(S518="","",VLOOKUP(AI518,種目名!$R$5:$T$104,3,0))</f>
        <v/>
      </c>
      <c r="AE518" s="117">
        <f t="shared" si="651"/>
        <v>0</v>
      </c>
      <c r="AF518" s="157" t="str">
        <f t="shared" si="652"/>
        <v/>
      </c>
      <c r="AG518" s="157" t="str">
        <f t="shared" si="653"/>
        <v/>
      </c>
      <c r="AH518" s="157">
        <f t="shared" si="654"/>
        <v>0</v>
      </c>
      <c r="AI518" s="157" t="str">
        <f t="shared" si="655"/>
        <v/>
      </c>
      <c r="AJ518" s="157" t="str">
        <f t="shared" si="656"/>
        <v/>
      </c>
      <c r="AK518" s="390"/>
      <c r="AL518" s="171">
        <f t="shared" si="584"/>
        <v>0</v>
      </c>
      <c r="AM518" s="399">
        <f t="shared" si="585"/>
        <v>0</v>
      </c>
      <c r="AN518" s="399">
        <f>COUNTIF($B$12:B518,B518)</f>
        <v>0</v>
      </c>
      <c r="AO518" s="399"/>
      <c r="AP518" s="399" t="str">
        <f t="shared" si="586"/>
        <v/>
      </c>
      <c r="AQ518" s="399" t="str">
        <f t="shared" si="586"/>
        <v/>
      </c>
      <c r="AR518" s="399" t="str">
        <f t="shared" si="586"/>
        <v/>
      </c>
      <c r="AS518" s="399" t="str">
        <f t="shared" si="580"/>
        <v/>
      </c>
      <c r="AT518" s="399">
        <f t="shared" si="587"/>
        <v>0</v>
      </c>
      <c r="AU518" s="399" t="str">
        <f t="shared" si="588"/>
        <v/>
      </c>
      <c r="AV518" s="399" t="str">
        <f t="shared" si="589"/>
        <v/>
      </c>
      <c r="AW518" s="399" t="str">
        <f t="shared" si="590"/>
        <v/>
      </c>
      <c r="AX518" s="399" t="str">
        <f t="shared" si="591"/>
        <v/>
      </c>
      <c r="AY518" s="399" t="str">
        <f t="shared" si="592"/>
        <v/>
      </c>
      <c r="AZ518" s="399" t="str">
        <f t="shared" si="657"/>
        <v/>
      </c>
      <c r="BA518" s="399" t="str">
        <f t="shared" si="657"/>
        <v/>
      </c>
      <c r="BB518" s="399" t="str">
        <f t="shared" si="657"/>
        <v/>
      </c>
      <c r="BC518" s="399" t="str">
        <f t="shared" si="657"/>
        <v/>
      </c>
      <c r="BD518" s="403" t="str">
        <f t="shared" si="657"/>
        <v/>
      </c>
      <c r="BE518" s="393">
        <f t="shared" si="593"/>
        <v>0</v>
      </c>
      <c r="BG518" s="399">
        <f t="shared" si="594"/>
        <v>0</v>
      </c>
      <c r="BH518" s="399">
        <f t="shared" si="595"/>
        <v>0</v>
      </c>
      <c r="BI518" s="412">
        <f t="shared" si="596"/>
        <v>0</v>
      </c>
      <c r="BJ518" s="413">
        <f t="shared" si="581"/>
        <v>0</v>
      </c>
      <c r="BK518" s="398" t="str">
        <f t="shared" si="582"/>
        <v>0</v>
      </c>
      <c r="BL518" s="398" t="str">
        <f t="shared" si="583"/>
        <v>0</v>
      </c>
      <c r="BM518" s="412">
        <f t="shared" si="597"/>
        <v>0</v>
      </c>
      <c r="BN518" s="412" t="str">
        <f t="shared" si="598"/>
        <v>0m0</v>
      </c>
      <c r="BO518" s="399">
        <f t="shared" si="599"/>
        <v>0</v>
      </c>
      <c r="BP518" s="399">
        <f t="shared" si="600"/>
        <v>0</v>
      </c>
      <c r="BQ518" s="412">
        <f t="shared" si="601"/>
        <v>0</v>
      </c>
      <c r="BR518" s="413">
        <f t="shared" si="602"/>
        <v>0</v>
      </c>
      <c r="BS518" s="398" t="str">
        <f t="shared" si="603"/>
        <v>0</v>
      </c>
      <c r="BT518" s="398" t="str">
        <f t="shared" si="604"/>
        <v>0</v>
      </c>
      <c r="BU518" s="412">
        <f t="shared" si="605"/>
        <v>0</v>
      </c>
      <c r="BV518" s="412" t="str">
        <f t="shared" si="606"/>
        <v>0m0</v>
      </c>
      <c r="BW518" s="399">
        <f t="shared" si="607"/>
        <v>0</v>
      </c>
      <c r="BX518" s="399">
        <f t="shared" si="608"/>
        <v>0</v>
      </c>
      <c r="BY518" s="412">
        <f t="shared" si="609"/>
        <v>0</v>
      </c>
      <c r="BZ518" s="413">
        <f t="shared" si="610"/>
        <v>0</v>
      </c>
      <c r="CA518" s="398" t="str">
        <f t="shared" si="611"/>
        <v>0</v>
      </c>
      <c r="CB518" s="398" t="str">
        <f t="shared" si="612"/>
        <v>0</v>
      </c>
      <c r="CC518" s="412">
        <f t="shared" si="613"/>
        <v>0</v>
      </c>
      <c r="CD518" s="412" t="str">
        <f t="shared" si="614"/>
        <v>0m0</v>
      </c>
      <c r="CE518" s="399">
        <f t="shared" si="615"/>
        <v>0</v>
      </c>
      <c r="CF518" s="399">
        <f t="shared" si="616"/>
        <v>0</v>
      </c>
      <c r="CG518" s="412">
        <f t="shared" si="617"/>
        <v>0</v>
      </c>
      <c r="CH518" s="413">
        <f t="shared" si="618"/>
        <v>0</v>
      </c>
      <c r="CI518" s="398" t="str">
        <f t="shared" si="619"/>
        <v>0</v>
      </c>
      <c r="CJ518" s="398" t="str">
        <f t="shared" si="620"/>
        <v>0</v>
      </c>
      <c r="CK518" s="412">
        <f t="shared" si="621"/>
        <v>0</v>
      </c>
      <c r="CL518" s="412" t="str">
        <f t="shared" si="622"/>
        <v>0m0</v>
      </c>
      <c r="CM518" s="399">
        <f t="shared" si="623"/>
        <v>0</v>
      </c>
      <c r="CN518" s="399">
        <f t="shared" si="624"/>
        <v>0</v>
      </c>
      <c r="CO518" s="412">
        <f t="shared" si="625"/>
        <v>0</v>
      </c>
      <c r="CP518" s="413">
        <f t="shared" si="626"/>
        <v>0</v>
      </c>
      <c r="CQ518" s="398" t="str">
        <f t="shared" si="627"/>
        <v>0</v>
      </c>
      <c r="CR518" s="398" t="str">
        <f t="shared" si="628"/>
        <v>0</v>
      </c>
      <c r="CS518" s="412">
        <f t="shared" si="629"/>
        <v>0</v>
      </c>
      <c r="CT518" s="412" t="str">
        <f t="shared" si="630"/>
        <v>0m0</v>
      </c>
      <c r="CU518" s="412">
        <f t="shared" si="631"/>
        <v>0</v>
      </c>
      <c r="CV518" s="412">
        <f t="shared" si="632"/>
        <v>0</v>
      </c>
      <c r="CW518" s="412">
        <f t="shared" si="633"/>
        <v>0</v>
      </c>
      <c r="CX518" s="412">
        <f t="shared" si="634"/>
        <v>0</v>
      </c>
      <c r="CY518" s="412">
        <f t="shared" si="635"/>
        <v>0</v>
      </c>
      <c r="CZ518" s="412" t="str">
        <f t="shared" si="636"/>
        <v/>
      </c>
      <c r="DA518" s="412" t="str">
        <f t="shared" si="637"/>
        <v/>
      </c>
      <c r="DB518" s="412" t="str">
        <f t="shared" si="638"/>
        <v/>
      </c>
      <c r="DC518" s="412" t="str">
        <f t="shared" si="639"/>
        <v/>
      </c>
      <c r="DD518" s="412" t="str">
        <f t="shared" si="640"/>
        <v/>
      </c>
      <c r="DE518" s="412"/>
      <c r="DF518" s="411"/>
      <c r="DG518" s="412" t="str">
        <f t="shared" si="641"/>
        <v/>
      </c>
      <c r="DH518" s="412" t="str">
        <f t="shared" si="642"/>
        <v/>
      </c>
      <c r="DI518" s="412">
        <f t="shared" si="643"/>
        <v>0</v>
      </c>
      <c r="DJ518" s="412" t="str">
        <f t="shared" si="644"/>
        <v/>
      </c>
      <c r="DK518" s="412" t="str">
        <f t="shared" si="645"/>
        <v/>
      </c>
      <c r="DL518" s="412" t="str">
        <f t="shared" si="646"/>
        <v/>
      </c>
      <c r="DM518" s="412" t="str">
        <f t="shared" si="647"/>
        <v/>
      </c>
      <c r="DN518" s="412" t="str">
        <f t="shared" si="648"/>
        <v/>
      </c>
      <c r="DO518" s="412" t="str">
        <f t="shared" si="649"/>
        <v/>
      </c>
    </row>
    <row r="519" spans="1:121" s="157" customFormat="1" ht="18" hidden="1" customHeight="1">
      <c r="A519" s="161" t="str">
        <f t="shared" si="658"/>
        <v/>
      </c>
      <c r="B519" s="158"/>
      <c r="C519" s="31" t="str">
        <f>IF(B519="","",VLOOKUP(B519,学連登録!$C$2:$G$3000,2,FALSE))</f>
        <v/>
      </c>
      <c r="D519" s="32" t="str">
        <f>IF(B519="","",VLOOKUP(B519,学連登録!$C$2:$G$3000,3,FALSE))</f>
        <v/>
      </c>
      <c r="E519" s="33" t="str">
        <f>IF(B519="","",VLOOKUP(B519,学連登録!$C$2:$G$3000,4,FALSE))</f>
        <v/>
      </c>
      <c r="F519" s="383" t="str">
        <f>IF(B519="","",VLOOKUP(B519,学連登録!$C$2:$I$3000,7,FALSE))</f>
        <v/>
      </c>
      <c r="G519" s="160"/>
      <c r="H519" s="905"/>
      <c r="I519" s="907"/>
      <c r="J519" s="160"/>
      <c r="K519" s="905"/>
      <c r="L519" s="906"/>
      <c r="M519" s="160"/>
      <c r="N519" s="819"/>
      <c r="O519" s="820"/>
      <c r="P519" s="159"/>
      <c r="Q519" s="905"/>
      <c r="R519" s="906"/>
      <c r="S519" s="159"/>
      <c r="T519" s="905"/>
      <c r="U519" s="906"/>
      <c r="V519" s="103" t="str">
        <f>IF(B519="","",VLOOKUP(B519,学連登録!$C$2:$H$3000,6,FALSE))</f>
        <v/>
      </c>
      <c r="Y519" s="118" t="str">
        <f t="shared" si="650"/>
        <v/>
      </c>
      <c r="Z519" s="97" t="str">
        <f>IF(G519="","",VLOOKUP(G519,種目名!$R$5:$T$104,3,0))</f>
        <v/>
      </c>
      <c r="AA519" s="99" t="str">
        <f>IF(J519="","",VLOOKUP(J519,種目名!$R$5:$T$104,3,0))</f>
        <v/>
      </c>
      <c r="AB519" s="119" t="str">
        <f>IF(M519="","",VLOOKUP(M519,種目名!$R$5:$T$104,3,0))</f>
        <v/>
      </c>
      <c r="AC519" s="119" t="str">
        <f>IF(P519="","",VLOOKUP(AF519,種目名!$R$5:$T$104,3,0))</f>
        <v/>
      </c>
      <c r="AD519" s="120" t="str">
        <f>IF(S519="","",VLOOKUP(AI519,種目名!$R$5:$T$104,3,0))</f>
        <v/>
      </c>
      <c r="AE519" s="117">
        <f t="shared" si="651"/>
        <v>0</v>
      </c>
      <c r="AF519" s="157" t="str">
        <f t="shared" si="652"/>
        <v/>
      </c>
      <c r="AG519" s="157" t="str">
        <f t="shared" si="653"/>
        <v/>
      </c>
      <c r="AH519" s="157">
        <f t="shared" si="654"/>
        <v>0</v>
      </c>
      <c r="AI519" s="157" t="str">
        <f t="shared" si="655"/>
        <v/>
      </c>
      <c r="AJ519" s="157" t="str">
        <f t="shared" si="656"/>
        <v/>
      </c>
      <c r="AK519" s="390"/>
      <c r="AL519" s="171">
        <f t="shared" si="584"/>
        <v>0</v>
      </c>
      <c r="AM519" s="399">
        <f t="shared" si="585"/>
        <v>0</v>
      </c>
      <c r="AN519" s="399">
        <f>COUNTIF($B$12:B519,B519)</f>
        <v>0</v>
      </c>
      <c r="AO519" s="399"/>
      <c r="AP519" s="399" t="str">
        <f t="shared" si="586"/>
        <v/>
      </c>
      <c r="AQ519" s="399" t="str">
        <f t="shared" si="586"/>
        <v/>
      </c>
      <c r="AR519" s="399" t="str">
        <f t="shared" si="586"/>
        <v/>
      </c>
      <c r="AS519" s="399" t="str">
        <f t="shared" si="580"/>
        <v/>
      </c>
      <c r="AT519" s="399">
        <f t="shared" si="587"/>
        <v>0</v>
      </c>
      <c r="AU519" s="399" t="str">
        <f t="shared" si="588"/>
        <v/>
      </c>
      <c r="AV519" s="399" t="str">
        <f t="shared" si="589"/>
        <v/>
      </c>
      <c r="AW519" s="399" t="str">
        <f t="shared" si="590"/>
        <v/>
      </c>
      <c r="AX519" s="399" t="str">
        <f t="shared" si="591"/>
        <v/>
      </c>
      <c r="AY519" s="399" t="str">
        <f t="shared" si="592"/>
        <v/>
      </c>
      <c r="AZ519" s="399" t="str">
        <f t="shared" si="657"/>
        <v/>
      </c>
      <c r="BA519" s="399" t="str">
        <f t="shared" si="657"/>
        <v/>
      </c>
      <c r="BB519" s="399" t="str">
        <f t="shared" si="657"/>
        <v/>
      </c>
      <c r="BC519" s="399" t="str">
        <f t="shared" si="657"/>
        <v/>
      </c>
      <c r="BD519" s="403" t="str">
        <f t="shared" si="657"/>
        <v/>
      </c>
      <c r="BE519" s="393">
        <f t="shared" si="593"/>
        <v>0</v>
      </c>
      <c r="BG519" s="399">
        <f t="shared" si="594"/>
        <v>0</v>
      </c>
      <c r="BH519" s="399">
        <f t="shared" si="595"/>
        <v>0</v>
      </c>
      <c r="BI519" s="412">
        <f t="shared" si="596"/>
        <v>0</v>
      </c>
      <c r="BJ519" s="413">
        <f t="shared" si="581"/>
        <v>0</v>
      </c>
      <c r="BK519" s="398" t="str">
        <f t="shared" si="582"/>
        <v>0</v>
      </c>
      <c r="BL519" s="398" t="str">
        <f t="shared" si="583"/>
        <v>0</v>
      </c>
      <c r="BM519" s="412">
        <f t="shared" si="597"/>
        <v>0</v>
      </c>
      <c r="BN519" s="412" t="str">
        <f t="shared" si="598"/>
        <v>0m0</v>
      </c>
      <c r="BO519" s="399">
        <f t="shared" si="599"/>
        <v>0</v>
      </c>
      <c r="BP519" s="399">
        <f t="shared" si="600"/>
        <v>0</v>
      </c>
      <c r="BQ519" s="412">
        <f t="shared" si="601"/>
        <v>0</v>
      </c>
      <c r="BR519" s="413">
        <f t="shared" si="602"/>
        <v>0</v>
      </c>
      <c r="BS519" s="398" t="str">
        <f t="shared" si="603"/>
        <v>0</v>
      </c>
      <c r="BT519" s="398" t="str">
        <f t="shared" si="604"/>
        <v>0</v>
      </c>
      <c r="BU519" s="412">
        <f t="shared" si="605"/>
        <v>0</v>
      </c>
      <c r="BV519" s="412" t="str">
        <f t="shared" si="606"/>
        <v>0m0</v>
      </c>
      <c r="BW519" s="399">
        <f t="shared" si="607"/>
        <v>0</v>
      </c>
      <c r="BX519" s="399">
        <f t="shared" si="608"/>
        <v>0</v>
      </c>
      <c r="BY519" s="412">
        <f t="shared" si="609"/>
        <v>0</v>
      </c>
      <c r="BZ519" s="413">
        <f t="shared" si="610"/>
        <v>0</v>
      </c>
      <c r="CA519" s="398" t="str">
        <f t="shared" si="611"/>
        <v>0</v>
      </c>
      <c r="CB519" s="398" t="str">
        <f t="shared" si="612"/>
        <v>0</v>
      </c>
      <c r="CC519" s="412">
        <f t="shared" si="613"/>
        <v>0</v>
      </c>
      <c r="CD519" s="412" t="str">
        <f t="shared" si="614"/>
        <v>0m0</v>
      </c>
      <c r="CE519" s="399">
        <f t="shared" si="615"/>
        <v>0</v>
      </c>
      <c r="CF519" s="399">
        <f t="shared" si="616"/>
        <v>0</v>
      </c>
      <c r="CG519" s="412">
        <f t="shared" si="617"/>
        <v>0</v>
      </c>
      <c r="CH519" s="413">
        <f t="shared" si="618"/>
        <v>0</v>
      </c>
      <c r="CI519" s="398" t="str">
        <f t="shared" si="619"/>
        <v>0</v>
      </c>
      <c r="CJ519" s="398" t="str">
        <f t="shared" si="620"/>
        <v>0</v>
      </c>
      <c r="CK519" s="412">
        <f t="shared" si="621"/>
        <v>0</v>
      </c>
      <c r="CL519" s="412" t="str">
        <f t="shared" si="622"/>
        <v>0m0</v>
      </c>
      <c r="CM519" s="399">
        <f t="shared" si="623"/>
        <v>0</v>
      </c>
      <c r="CN519" s="399">
        <f t="shared" si="624"/>
        <v>0</v>
      </c>
      <c r="CO519" s="412">
        <f t="shared" si="625"/>
        <v>0</v>
      </c>
      <c r="CP519" s="413">
        <f t="shared" si="626"/>
        <v>0</v>
      </c>
      <c r="CQ519" s="398" t="str">
        <f t="shared" si="627"/>
        <v>0</v>
      </c>
      <c r="CR519" s="398" t="str">
        <f t="shared" si="628"/>
        <v>0</v>
      </c>
      <c r="CS519" s="412">
        <f t="shared" si="629"/>
        <v>0</v>
      </c>
      <c r="CT519" s="412" t="str">
        <f t="shared" si="630"/>
        <v>0m0</v>
      </c>
      <c r="CU519" s="412">
        <f t="shared" si="631"/>
        <v>0</v>
      </c>
      <c r="CV519" s="412">
        <f t="shared" si="632"/>
        <v>0</v>
      </c>
      <c r="CW519" s="412">
        <f t="shared" si="633"/>
        <v>0</v>
      </c>
      <c r="CX519" s="412">
        <f t="shared" si="634"/>
        <v>0</v>
      </c>
      <c r="CY519" s="412">
        <f t="shared" si="635"/>
        <v>0</v>
      </c>
      <c r="CZ519" s="412" t="str">
        <f t="shared" si="636"/>
        <v/>
      </c>
      <c r="DA519" s="412" t="str">
        <f t="shared" si="637"/>
        <v/>
      </c>
      <c r="DB519" s="412" t="str">
        <f t="shared" si="638"/>
        <v/>
      </c>
      <c r="DC519" s="412" t="str">
        <f t="shared" si="639"/>
        <v/>
      </c>
      <c r="DD519" s="412" t="str">
        <f t="shared" si="640"/>
        <v/>
      </c>
      <c r="DE519" s="412"/>
      <c r="DF519" s="411"/>
      <c r="DG519" s="412" t="str">
        <f t="shared" si="641"/>
        <v/>
      </c>
      <c r="DH519" s="412" t="str">
        <f t="shared" si="642"/>
        <v/>
      </c>
      <c r="DI519" s="412">
        <f t="shared" si="643"/>
        <v>0</v>
      </c>
      <c r="DJ519" s="412" t="str">
        <f t="shared" si="644"/>
        <v/>
      </c>
      <c r="DK519" s="412" t="str">
        <f t="shared" si="645"/>
        <v/>
      </c>
      <c r="DL519" s="412" t="str">
        <f t="shared" si="646"/>
        <v/>
      </c>
      <c r="DM519" s="412" t="str">
        <f t="shared" si="647"/>
        <v/>
      </c>
      <c r="DN519" s="412" t="str">
        <f t="shared" si="648"/>
        <v/>
      </c>
      <c r="DO519" s="412" t="str">
        <f t="shared" si="649"/>
        <v/>
      </c>
    </row>
    <row r="520" spans="1:121" s="157" customFormat="1" ht="18" hidden="1" customHeight="1">
      <c r="A520" s="161" t="str">
        <f t="shared" si="658"/>
        <v/>
      </c>
      <c r="B520" s="158"/>
      <c r="C520" s="31" t="str">
        <f>IF(B520="","",VLOOKUP(B520,学連登録!$C$2:$G$3000,2,FALSE))</f>
        <v/>
      </c>
      <c r="D520" s="32" t="str">
        <f>IF(B520="","",VLOOKUP(B520,学連登録!$C$2:$G$3000,3,FALSE))</f>
        <v/>
      </c>
      <c r="E520" s="33" t="str">
        <f>IF(B520="","",VLOOKUP(B520,学連登録!$C$2:$G$3000,4,FALSE))</f>
        <v/>
      </c>
      <c r="F520" s="383" t="str">
        <f>IF(B520="","",VLOOKUP(B520,学連登録!$C$2:$I$3000,7,FALSE))</f>
        <v/>
      </c>
      <c r="G520" s="160"/>
      <c r="H520" s="905"/>
      <c r="I520" s="907"/>
      <c r="J520" s="160"/>
      <c r="K520" s="905"/>
      <c r="L520" s="906"/>
      <c r="M520" s="160"/>
      <c r="N520" s="819"/>
      <c r="O520" s="820"/>
      <c r="P520" s="159"/>
      <c r="Q520" s="905"/>
      <c r="R520" s="906"/>
      <c r="S520" s="159"/>
      <c r="T520" s="905"/>
      <c r="U520" s="906"/>
      <c r="V520" s="103" t="str">
        <f>IF(B520="","",VLOOKUP(B520,学連登録!$C$2:$H$3000,6,FALSE))</f>
        <v/>
      </c>
      <c r="Y520" s="118" t="str">
        <f t="shared" si="650"/>
        <v/>
      </c>
      <c r="Z520" s="97" t="str">
        <f>IF(G520="","",VLOOKUP(G520,種目名!$R$5:$T$104,3,0))</f>
        <v/>
      </c>
      <c r="AA520" s="99" t="str">
        <f>IF(J520="","",VLOOKUP(J520,種目名!$R$5:$T$104,3,0))</f>
        <v/>
      </c>
      <c r="AB520" s="119" t="str">
        <f>IF(M520="","",VLOOKUP(M520,種目名!$R$5:$T$104,3,0))</f>
        <v/>
      </c>
      <c r="AC520" s="119" t="str">
        <f>IF(P520="","",VLOOKUP(AF520,種目名!$R$5:$T$104,3,0))</f>
        <v/>
      </c>
      <c r="AD520" s="120" t="str">
        <f>IF(S520="","",VLOOKUP(AI520,種目名!$R$5:$T$104,3,0))</f>
        <v/>
      </c>
      <c r="AE520" s="117">
        <f t="shared" si="651"/>
        <v>0</v>
      </c>
      <c r="AF520" s="157" t="str">
        <f t="shared" si="652"/>
        <v/>
      </c>
      <c r="AG520" s="157" t="str">
        <f t="shared" si="653"/>
        <v/>
      </c>
      <c r="AH520" s="157">
        <f t="shared" si="654"/>
        <v>0</v>
      </c>
      <c r="AI520" s="157" t="str">
        <f t="shared" si="655"/>
        <v/>
      </c>
      <c r="AJ520" s="157" t="str">
        <f t="shared" si="656"/>
        <v/>
      </c>
      <c r="AK520" s="390"/>
      <c r="AL520" s="171">
        <f t="shared" si="584"/>
        <v>0</v>
      </c>
      <c r="AM520" s="399">
        <f t="shared" si="585"/>
        <v>0</v>
      </c>
      <c r="AN520" s="399">
        <f>COUNTIF($B$12:B520,B520)</f>
        <v>0</v>
      </c>
      <c r="AO520" s="399"/>
      <c r="AP520" s="399" t="str">
        <f t="shared" si="586"/>
        <v/>
      </c>
      <c r="AQ520" s="399" t="str">
        <f t="shared" si="586"/>
        <v/>
      </c>
      <c r="AR520" s="399" t="str">
        <f t="shared" si="586"/>
        <v/>
      </c>
      <c r="AS520" s="399" t="str">
        <f t="shared" si="580"/>
        <v/>
      </c>
      <c r="AT520" s="399">
        <f t="shared" si="587"/>
        <v>0</v>
      </c>
      <c r="AU520" s="399" t="str">
        <f t="shared" si="588"/>
        <v/>
      </c>
      <c r="AV520" s="399" t="str">
        <f t="shared" si="589"/>
        <v/>
      </c>
      <c r="AW520" s="399" t="str">
        <f t="shared" si="590"/>
        <v/>
      </c>
      <c r="AX520" s="399" t="str">
        <f t="shared" si="591"/>
        <v/>
      </c>
      <c r="AY520" s="399" t="str">
        <f t="shared" si="592"/>
        <v/>
      </c>
      <c r="AZ520" s="399" t="str">
        <f t="shared" si="657"/>
        <v/>
      </c>
      <c r="BA520" s="399" t="str">
        <f t="shared" si="657"/>
        <v/>
      </c>
      <c r="BB520" s="399" t="str">
        <f t="shared" si="657"/>
        <v/>
      </c>
      <c r="BC520" s="399" t="str">
        <f t="shared" si="657"/>
        <v/>
      </c>
      <c r="BD520" s="403" t="str">
        <f t="shared" si="657"/>
        <v/>
      </c>
      <c r="BE520" s="393">
        <f t="shared" si="593"/>
        <v>0</v>
      </c>
      <c r="BG520" s="399">
        <f t="shared" si="594"/>
        <v>0</v>
      </c>
      <c r="BH520" s="399">
        <f t="shared" si="595"/>
        <v>0</v>
      </c>
      <c r="BI520" s="412">
        <f t="shared" si="596"/>
        <v>0</v>
      </c>
      <c r="BJ520" s="413">
        <f t="shared" si="581"/>
        <v>0</v>
      </c>
      <c r="BK520" s="398" t="str">
        <f t="shared" si="582"/>
        <v>0</v>
      </c>
      <c r="BL520" s="398" t="str">
        <f t="shared" si="583"/>
        <v>0</v>
      </c>
      <c r="BM520" s="412">
        <f t="shared" si="597"/>
        <v>0</v>
      </c>
      <c r="BN520" s="412" t="str">
        <f t="shared" si="598"/>
        <v>0m0</v>
      </c>
      <c r="BO520" s="399">
        <f t="shared" si="599"/>
        <v>0</v>
      </c>
      <c r="BP520" s="399">
        <f t="shared" si="600"/>
        <v>0</v>
      </c>
      <c r="BQ520" s="412">
        <f t="shared" si="601"/>
        <v>0</v>
      </c>
      <c r="BR520" s="413">
        <f t="shared" si="602"/>
        <v>0</v>
      </c>
      <c r="BS520" s="398" t="str">
        <f t="shared" si="603"/>
        <v>0</v>
      </c>
      <c r="BT520" s="398" t="str">
        <f t="shared" si="604"/>
        <v>0</v>
      </c>
      <c r="BU520" s="412">
        <f t="shared" si="605"/>
        <v>0</v>
      </c>
      <c r="BV520" s="412" t="str">
        <f t="shared" si="606"/>
        <v>0m0</v>
      </c>
      <c r="BW520" s="399">
        <f t="shared" si="607"/>
        <v>0</v>
      </c>
      <c r="BX520" s="399">
        <f t="shared" si="608"/>
        <v>0</v>
      </c>
      <c r="BY520" s="412">
        <f t="shared" si="609"/>
        <v>0</v>
      </c>
      <c r="BZ520" s="413">
        <f t="shared" si="610"/>
        <v>0</v>
      </c>
      <c r="CA520" s="398" t="str">
        <f t="shared" si="611"/>
        <v>0</v>
      </c>
      <c r="CB520" s="398" t="str">
        <f t="shared" si="612"/>
        <v>0</v>
      </c>
      <c r="CC520" s="412">
        <f t="shared" si="613"/>
        <v>0</v>
      </c>
      <c r="CD520" s="412" t="str">
        <f t="shared" si="614"/>
        <v>0m0</v>
      </c>
      <c r="CE520" s="399">
        <f t="shared" si="615"/>
        <v>0</v>
      </c>
      <c r="CF520" s="399">
        <f t="shared" si="616"/>
        <v>0</v>
      </c>
      <c r="CG520" s="412">
        <f t="shared" si="617"/>
        <v>0</v>
      </c>
      <c r="CH520" s="413">
        <f t="shared" si="618"/>
        <v>0</v>
      </c>
      <c r="CI520" s="398" t="str">
        <f t="shared" si="619"/>
        <v>0</v>
      </c>
      <c r="CJ520" s="398" t="str">
        <f t="shared" si="620"/>
        <v>0</v>
      </c>
      <c r="CK520" s="412">
        <f t="shared" si="621"/>
        <v>0</v>
      </c>
      <c r="CL520" s="412" t="str">
        <f t="shared" si="622"/>
        <v>0m0</v>
      </c>
      <c r="CM520" s="399">
        <f t="shared" si="623"/>
        <v>0</v>
      </c>
      <c r="CN520" s="399">
        <f t="shared" si="624"/>
        <v>0</v>
      </c>
      <c r="CO520" s="412">
        <f t="shared" si="625"/>
        <v>0</v>
      </c>
      <c r="CP520" s="413">
        <f t="shared" si="626"/>
        <v>0</v>
      </c>
      <c r="CQ520" s="398" t="str">
        <f t="shared" si="627"/>
        <v>0</v>
      </c>
      <c r="CR520" s="398" t="str">
        <f t="shared" si="628"/>
        <v>0</v>
      </c>
      <c r="CS520" s="412">
        <f t="shared" si="629"/>
        <v>0</v>
      </c>
      <c r="CT520" s="412" t="str">
        <f t="shared" si="630"/>
        <v>0m0</v>
      </c>
      <c r="CU520" s="412">
        <f t="shared" si="631"/>
        <v>0</v>
      </c>
      <c r="CV520" s="412">
        <f t="shared" si="632"/>
        <v>0</v>
      </c>
      <c r="CW520" s="412">
        <f t="shared" si="633"/>
        <v>0</v>
      </c>
      <c r="CX520" s="412">
        <f t="shared" si="634"/>
        <v>0</v>
      </c>
      <c r="CY520" s="412">
        <f t="shared" si="635"/>
        <v>0</v>
      </c>
      <c r="CZ520" s="412" t="str">
        <f t="shared" si="636"/>
        <v/>
      </c>
      <c r="DA520" s="412" t="str">
        <f t="shared" si="637"/>
        <v/>
      </c>
      <c r="DB520" s="412" t="str">
        <f t="shared" si="638"/>
        <v/>
      </c>
      <c r="DC520" s="412" t="str">
        <f t="shared" si="639"/>
        <v/>
      </c>
      <c r="DD520" s="412" t="str">
        <f t="shared" si="640"/>
        <v/>
      </c>
      <c r="DE520" s="412"/>
      <c r="DF520" s="411"/>
      <c r="DG520" s="412" t="str">
        <f t="shared" si="641"/>
        <v/>
      </c>
      <c r="DH520" s="412" t="str">
        <f t="shared" si="642"/>
        <v/>
      </c>
      <c r="DI520" s="412">
        <f t="shared" si="643"/>
        <v>0</v>
      </c>
      <c r="DJ520" s="412" t="str">
        <f t="shared" si="644"/>
        <v/>
      </c>
      <c r="DK520" s="412" t="str">
        <f t="shared" si="645"/>
        <v/>
      </c>
      <c r="DL520" s="412" t="str">
        <f t="shared" si="646"/>
        <v/>
      </c>
      <c r="DM520" s="412" t="str">
        <f t="shared" si="647"/>
        <v/>
      </c>
      <c r="DN520" s="412" t="str">
        <f t="shared" si="648"/>
        <v/>
      </c>
      <c r="DO520" s="412" t="str">
        <f t="shared" si="649"/>
        <v/>
      </c>
    </row>
    <row r="521" spans="1:121" ht="14.25" hidden="1" customHeight="1">
      <c r="C521" s="29">
        <f>COUNTA($C$12:$C$520)</f>
        <v>509</v>
      </c>
      <c r="G521" s="152">
        <f>COUNTA($G$12:$G$520)</f>
        <v>8</v>
      </c>
      <c r="J521" s="152">
        <f>COUNTA($J$12:$J$520)</f>
        <v>0</v>
      </c>
      <c r="M521" s="152">
        <f>COUNTA($M$12:$M$520)</f>
        <v>0</v>
      </c>
      <c r="P521" s="152">
        <f>COUNTA($P$12:$P$520)</f>
        <v>0</v>
      </c>
      <c r="S521" s="152">
        <f>COUNTA($S$12:$S$520)</f>
        <v>0</v>
      </c>
      <c r="AN521" s="399">
        <f>COUNTIF($B$12:B521,B521)</f>
        <v>0</v>
      </c>
      <c r="BN521" s="412" t="str">
        <f t="shared" si="598"/>
        <v>m</v>
      </c>
      <c r="DP521" s="380" t="e">
        <f>#REF!&amp;"-"&amp;#REF!</f>
        <v>#REF!</v>
      </c>
      <c r="DQ521" s="380" t="e">
        <f>#REF!&amp;"-"&amp;#REF!</f>
        <v>#REF!</v>
      </c>
    </row>
    <row r="522" spans="1:121" ht="14.25" hidden="1" customHeight="1">
      <c r="B522" s="29" t="s">
        <v>243</v>
      </c>
      <c r="C522" s="29" t="s">
        <v>244</v>
      </c>
      <c r="D522" s="29" t="s">
        <v>245</v>
      </c>
      <c r="G522" s="152">
        <f>$G$521</f>
        <v>8</v>
      </c>
      <c r="J522" s="152">
        <f>$J$521</f>
        <v>0</v>
      </c>
      <c r="M522" s="152">
        <f>IF($M$521&gt;=4,1,0)</f>
        <v>0</v>
      </c>
      <c r="P522" s="360">
        <f>SUM(Q523:Q544)</f>
        <v>0</v>
      </c>
      <c r="Q522" s="173"/>
      <c r="S522" s="357">
        <f>SUM(T523:T544)</f>
        <v>0</v>
      </c>
      <c r="T522" s="173"/>
      <c r="U522" s="173" t="s">
        <v>240</v>
      </c>
      <c r="AN522" s="399">
        <f>COUNTIF($B$12:B522,B522)</f>
        <v>1</v>
      </c>
      <c r="BN522" s="412" t="str">
        <f t="shared" si="598"/>
        <v>m</v>
      </c>
      <c r="DP522" s="380" t="e">
        <f>#REF!&amp;"-"&amp;#REF!</f>
        <v>#REF!</v>
      </c>
      <c r="DQ522" s="380" t="e">
        <f>#REF!&amp;"-"&amp;#REF!</f>
        <v>#REF!</v>
      </c>
    </row>
    <row r="523" spans="1:121" ht="14.25" hidden="1" customHeight="1">
      <c r="B523" s="29">
        <f>管理者入力!J5</f>
        <v>9</v>
      </c>
      <c r="C523" s="171" t="str">
        <f>総括申込書!F25</f>
        <v>女子5000m</v>
      </c>
      <c r="D523" s="29" t="str">
        <f t="shared" ref="D523:D550" si="659">IF(COUNTIF($G$12:$S$520,C523)&gt;B523,"",C523)</f>
        <v>女子5000m</v>
      </c>
      <c r="G523" s="174">
        <f>COUNTIF(女子名簿!$G$12:$G$520,$C523)</f>
        <v>0</v>
      </c>
      <c r="H523" s="173"/>
      <c r="I523" s="173"/>
      <c r="J523" s="174">
        <f>COUNTIF(女子名簿!$J$12:$J$520,$C523)</f>
        <v>0</v>
      </c>
      <c r="M523" s="174">
        <f>COUNTIF(女子名簿!$M$12:$M$520,$C523)</f>
        <v>0</v>
      </c>
      <c r="P523" s="172">
        <f>COUNTIF(女子名簿!$P$12:$P$520,管理者入力!$G39)</f>
        <v>0</v>
      </c>
      <c r="Q523" s="171">
        <f>IF(P523&gt;=4,1,0)</f>
        <v>0</v>
      </c>
      <c r="R523" s="171">
        <f>SUM($G523,$J523,$M523)</f>
        <v>0</v>
      </c>
      <c r="S523" s="172">
        <f>COUNTIF(女子名簿!$S$12:$S$520,管理者入力!$H39)</f>
        <v>0</v>
      </c>
      <c r="T523" s="171">
        <f>IF(S523&gt;=4,1,0)</f>
        <v>0</v>
      </c>
      <c r="U523" s="171">
        <f>SUM($G523,$J523,$M523)</f>
        <v>0</v>
      </c>
      <c r="AN523" s="399">
        <f>COUNTIF($B$12:B523,B523)</f>
        <v>1</v>
      </c>
      <c r="BN523" s="412" t="str">
        <f t="shared" si="598"/>
        <v>m</v>
      </c>
      <c r="DP523" s="380" t="e">
        <f>#REF!&amp;"-"&amp;#REF!</f>
        <v>#REF!</v>
      </c>
      <c r="DQ523" s="380" t="e">
        <f>#REF!&amp;"-"&amp;#REF!</f>
        <v>#REF!</v>
      </c>
    </row>
    <row r="524" spans="1:121" ht="14.25" hidden="1" customHeight="1">
      <c r="B524" s="29">
        <f>管理者入力!J6</f>
        <v>0</v>
      </c>
      <c r="C524" s="171" t="str">
        <f>総括申込書!F26</f>
        <v>　</v>
      </c>
      <c r="D524" s="29" t="str">
        <f t="shared" si="659"/>
        <v>　</v>
      </c>
      <c r="G524" s="174">
        <f>COUNTIF(女子名簿!$G$12:$G$520,$C524)</f>
        <v>0</v>
      </c>
      <c r="H524" s="173"/>
      <c r="I524" s="173"/>
      <c r="J524" s="174">
        <f>COUNTIF(女子名簿!$J$12:$J$520,$C524)</f>
        <v>0</v>
      </c>
      <c r="M524" s="174">
        <f>COUNTIF(女子名簿!$M$12:$M$520,$C524)</f>
        <v>0</v>
      </c>
      <c r="P524" s="172">
        <f>COUNTIF(女子名簿!$P$12:$P$520,管理者入力!$G40)</f>
        <v>0</v>
      </c>
      <c r="Q524" s="171">
        <f t="shared" ref="Q524:Q554" si="660">IF(P524&gt;=4,1,0)</f>
        <v>0</v>
      </c>
      <c r="R524" s="171">
        <f t="shared" ref="R524:R554" si="661">SUM($G524,$J524,$M524)</f>
        <v>0</v>
      </c>
      <c r="S524" s="172">
        <f>COUNTIF(女子名簿!$S$12:$S$520,管理者入力!$H40)</f>
        <v>0</v>
      </c>
      <c r="T524" s="171">
        <f t="shared" ref="T524:T554" si="662">IF(S524&gt;=4,1,0)</f>
        <v>0</v>
      </c>
      <c r="U524" s="171">
        <f t="shared" ref="U524:U554" si="663">SUM($G524,$J524,$M524)</f>
        <v>0</v>
      </c>
      <c r="AN524" s="399">
        <f>COUNTIF($B$12:B524,B524)</f>
        <v>1</v>
      </c>
      <c r="BN524" s="412" t="str">
        <f t="shared" si="598"/>
        <v>m</v>
      </c>
      <c r="DP524" s="380" t="e">
        <f>#REF!&amp;"-"&amp;#REF!</f>
        <v>#REF!</v>
      </c>
      <c r="DQ524" s="380" t="e">
        <f>#REF!&amp;"-"&amp;#REF!</f>
        <v>#REF!</v>
      </c>
    </row>
    <row r="525" spans="1:121" ht="14.25" hidden="1" customHeight="1">
      <c r="B525" s="29">
        <f>管理者入力!J7</f>
        <v>0</v>
      </c>
      <c r="C525" s="171" t="str">
        <f>総括申込書!F27</f>
        <v>　</v>
      </c>
      <c r="D525" s="29" t="str">
        <f t="shared" si="659"/>
        <v>　</v>
      </c>
      <c r="G525" s="174">
        <f>COUNTIF(女子名簿!$G$12:$G$520,$C525)</f>
        <v>0</v>
      </c>
      <c r="H525" s="173"/>
      <c r="I525" s="173"/>
      <c r="J525" s="174">
        <f>COUNTIF(女子名簿!$J$12:$J$520,$C525)</f>
        <v>0</v>
      </c>
      <c r="M525" s="174">
        <f>COUNTIF(女子名簿!$M$12:$M$520,$C525)</f>
        <v>0</v>
      </c>
      <c r="P525" s="172">
        <f>COUNTIF(女子名簿!$P$12:$P$520,管理者入力!$G41)</f>
        <v>0</v>
      </c>
      <c r="Q525" s="171">
        <f t="shared" si="660"/>
        <v>0</v>
      </c>
      <c r="R525" s="171">
        <f t="shared" si="661"/>
        <v>0</v>
      </c>
      <c r="S525" s="172">
        <f>COUNTIF(女子名簿!$S$12:$S$520,管理者入力!$H41)</f>
        <v>0</v>
      </c>
      <c r="T525" s="171">
        <f t="shared" si="662"/>
        <v>0</v>
      </c>
      <c r="U525" s="171">
        <f t="shared" si="663"/>
        <v>0</v>
      </c>
      <c r="V525" s="174" t="s">
        <v>333</v>
      </c>
      <c r="AN525" s="399">
        <f>COUNTIF($B$12:B525,B525)</f>
        <v>2</v>
      </c>
      <c r="BN525" s="412" t="str">
        <f t="shared" ref="BN525:BN580" si="664">BK525&amp;"m"&amp;BL525</f>
        <v>m</v>
      </c>
      <c r="DP525" s="380" t="e">
        <f>#REF!&amp;"-"&amp;#REF!</f>
        <v>#REF!</v>
      </c>
      <c r="DQ525" s="380" t="e">
        <f>#REF!&amp;"-"&amp;#REF!</f>
        <v>#REF!</v>
      </c>
    </row>
    <row r="526" spans="1:121" ht="14.25" hidden="1" customHeight="1">
      <c r="B526" s="29">
        <f>管理者入力!J8</f>
        <v>0</v>
      </c>
      <c r="C526" s="171" t="str">
        <f>総括申込書!F28</f>
        <v>　</v>
      </c>
      <c r="D526" s="29" t="str">
        <f t="shared" si="659"/>
        <v>　</v>
      </c>
      <c r="G526" s="174">
        <f>COUNTIF(女子名簿!$G$12:$G$520,$C526)</f>
        <v>0</v>
      </c>
      <c r="H526" s="173"/>
      <c r="I526" s="173"/>
      <c r="J526" s="174">
        <f>COUNTIF(女子名簿!$J$12:$J$520,$C526)</f>
        <v>0</v>
      </c>
      <c r="M526" s="174">
        <f>COUNTIF(女子名簿!$M$12:$M$520,$C526)</f>
        <v>0</v>
      </c>
      <c r="P526" s="172">
        <f>COUNTIF(女子名簿!$P$12:$P$520,管理者入力!$G42)</f>
        <v>0</v>
      </c>
      <c r="Q526" s="171">
        <f t="shared" si="660"/>
        <v>0</v>
      </c>
      <c r="R526" s="171">
        <f t="shared" si="661"/>
        <v>0</v>
      </c>
      <c r="S526" s="172">
        <f>COUNTIF(女子名簿!$S$12:$S$520,管理者入力!$H42)</f>
        <v>0</v>
      </c>
      <c r="T526" s="171">
        <f t="shared" si="662"/>
        <v>0</v>
      </c>
      <c r="U526" s="171">
        <f t="shared" si="663"/>
        <v>0</v>
      </c>
      <c r="V526" s="171">
        <f>P522+S522</f>
        <v>0</v>
      </c>
      <c r="AN526" s="399">
        <f>COUNTIF($B$12:B526,B526)</f>
        <v>3</v>
      </c>
      <c r="BN526" s="412" t="str">
        <f t="shared" si="664"/>
        <v>m</v>
      </c>
      <c r="DP526" s="380" t="e">
        <f>#REF!&amp;"-"&amp;#REF!</f>
        <v>#REF!</v>
      </c>
      <c r="DQ526" s="380" t="e">
        <f>#REF!&amp;"-"&amp;#REF!</f>
        <v>#REF!</v>
      </c>
    </row>
    <row r="527" spans="1:121" ht="14.25" hidden="1" customHeight="1">
      <c r="B527" s="29">
        <f>管理者入力!J9</f>
        <v>0</v>
      </c>
      <c r="C527" s="171" t="str">
        <f>総括申込書!F29</f>
        <v>　</v>
      </c>
      <c r="D527" s="29" t="str">
        <f t="shared" si="659"/>
        <v>　</v>
      </c>
      <c r="G527" s="174">
        <f>COUNTIF(女子名簿!$G$12:$G$520,$C527)</f>
        <v>0</v>
      </c>
      <c r="H527" s="173"/>
      <c r="I527" s="173"/>
      <c r="J527" s="174">
        <f>COUNTIF(女子名簿!$J$12:$J$520,$C527)</f>
        <v>0</v>
      </c>
      <c r="M527" s="174">
        <f>COUNTIF(女子名簿!$M$12:$M$520,$C527)</f>
        <v>0</v>
      </c>
      <c r="P527" s="172">
        <f>COUNTIF(女子名簿!$P$12:$P$520,管理者入力!$G43)</f>
        <v>0</v>
      </c>
      <c r="Q527" s="171">
        <f t="shared" si="660"/>
        <v>0</v>
      </c>
      <c r="R527" s="171">
        <f t="shared" si="661"/>
        <v>0</v>
      </c>
      <c r="S527" s="172">
        <f>COUNTIF(女子名簿!$S$12:$S$520,管理者入力!$H43)</f>
        <v>0</v>
      </c>
      <c r="T527" s="171">
        <f t="shared" si="662"/>
        <v>0</v>
      </c>
      <c r="U527" s="171">
        <f t="shared" si="663"/>
        <v>0</v>
      </c>
      <c r="AN527" s="399">
        <f>COUNTIF($B$12:B527,B527)</f>
        <v>4</v>
      </c>
      <c r="BN527" s="412" t="str">
        <f t="shared" si="664"/>
        <v>m</v>
      </c>
      <c r="DP527" s="380" t="e">
        <f>#REF!&amp;"-"&amp;#REF!</f>
        <v>#REF!</v>
      </c>
      <c r="DQ527" s="380" t="e">
        <f>#REF!&amp;"-"&amp;#REF!</f>
        <v>#REF!</v>
      </c>
    </row>
    <row r="528" spans="1:121" ht="14.25" hidden="1" customHeight="1">
      <c r="B528" s="29">
        <f>管理者入力!J10</f>
        <v>0</v>
      </c>
      <c r="C528" s="171" t="str">
        <f>総括申込書!F30</f>
        <v>　</v>
      </c>
      <c r="D528" s="29" t="str">
        <f t="shared" si="659"/>
        <v>　</v>
      </c>
      <c r="G528" s="174">
        <f>COUNTIF(女子名簿!$G$12:$G$520,$C528)</f>
        <v>0</v>
      </c>
      <c r="H528" s="173"/>
      <c r="I528" s="173"/>
      <c r="J528" s="174">
        <f>COUNTIF(女子名簿!$J$12:$J$520,$C528)</f>
        <v>0</v>
      </c>
      <c r="M528" s="174">
        <f>COUNTIF(女子名簿!$M$12:$M$520,$C528)</f>
        <v>0</v>
      </c>
      <c r="P528" s="172">
        <f>COUNTIF(女子名簿!$P$12:$P$520,管理者入力!$G44)</f>
        <v>0</v>
      </c>
      <c r="Q528" s="171">
        <f t="shared" si="660"/>
        <v>0</v>
      </c>
      <c r="R528" s="171">
        <f t="shared" si="661"/>
        <v>0</v>
      </c>
      <c r="S528" s="172">
        <f>COUNTIF(女子名簿!$S$12:$S$520,管理者入力!$H44)</f>
        <v>0</v>
      </c>
      <c r="T528" s="171">
        <f t="shared" si="662"/>
        <v>0</v>
      </c>
      <c r="U528" s="171">
        <f t="shared" si="663"/>
        <v>0</v>
      </c>
      <c r="AN528" s="399">
        <f>COUNTIF($B$12:B528,B528)</f>
        <v>5</v>
      </c>
      <c r="BN528" s="412" t="str">
        <f t="shared" si="664"/>
        <v>m</v>
      </c>
      <c r="DP528" s="380" t="e">
        <f>#REF!&amp;"-"&amp;#REF!</f>
        <v>#REF!</v>
      </c>
      <c r="DQ528" s="380" t="e">
        <f>#REF!&amp;"-"&amp;#REF!</f>
        <v>#REF!</v>
      </c>
    </row>
    <row r="529" spans="2:121" ht="14.25" hidden="1" customHeight="1">
      <c r="B529" s="29">
        <f>管理者入力!J11</f>
        <v>0</v>
      </c>
      <c r="C529" s="171" t="str">
        <f>総括申込書!F31</f>
        <v>　</v>
      </c>
      <c r="D529" s="29" t="str">
        <f t="shared" si="659"/>
        <v>　</v>
      </c>
      <c r="G529" s="174">
        <f>COUNTIF(女子名簿!$G$12:$G$520,$C529)</f>
        <v>0</v>
      </c>
      <c r="H529" s="173"/>
      <c r="I529" s="173"/>
      <c r="J529" s="174">
        <f>COUNTIF(女子名簿!$J$12:$J$520,$C529)</f>
        <v>0</v>
      </c>
      <c r="M529" s="174">
        <f>COUNTIF(女子名簿!$M$12:$M$520,$C529)</f>
        <v>0</v>
      </c>
      <c r="P529" s="172">
        <f>COUNTIF(女子名簿!$P$12:$P$520,管理者入力!$G45)</f>
        <v>0</v>
      </c>
      <c r="Q529" s="171">
        <f t="shared" si="660"/>
        <v>0</v>
      </c>
      <c r="R529" s="171">
        <f t="shared" si="661"/>
        <v>0</v>
      </c>
      <c r="S529" s="172">
        <f>COUNTIF(女子名簿!$S$12:$S$520,管理者入力!$H45)</f>
        <v>0</v>
      </c>
      <c r="T529" s="171">
        <f t="shared" si="662"/>
        <v>0</v>
      </c>
      <c r="U529" s="171">
        <f t="shared" si="663"/>
        <v>0</v>
      </c>
      <c r="AN529" s="399">
        <f>COUNTIF($B$12:B529,B529)</f>
        <v>6</v>
      </c>
      <c r="BN529" s="412" t="str">
        <f t="shared" si="664"/>
        <v>m</v>
      </c>
      <c r="DP529" s="380" t="e">
        <f>#REF!&amp;"-"&amp;#REF!</f>
        <v>#REF!</v>
      </c>
      <c r="DQ529" s="380" t="e">
        <f>#REF!&amp;"-"&amp;#REF!</f>
        <v>#REF!</v>
      </c>
    </row>
    <row r="530" spans="2:121" ht="14.25" hidden="1" customHeight="1">
      <c r="B530" s="29">
        <f>管理者入力!J12</f>
        <v>0</v>
      </c>
      <c r="C530" s="171" t="str">
        <f>総括申込書!F32</f>
        <v>　</v>
      </c>
      <c r="D530" s="29" t="str">
        <f t="shared" si="659"/>
        <v>　</v>
      </c>
      <c r="G530" s="174">
        <f>COUNTIF(女子名簿!$G$12:$G$520,$C530)</f>
        <v>0</v>
      </c>
      <c r="H530" s="173"/>
      <c r="I530" s="173"/>
      <c r="J530" s="174">
        <f>COUNTIF(女子名簿!$J$12:$J$520,$C530)</f>
        <v>0</v>
      </c>
      <c r="M530" s="174">
        <f>COUNTIF(女子名簿!$M$12:$M$520,$C530)</f>
        <v>0</v>
      </c>
      <c r="P530" s="172">
        <f>COUNTIF(女子名簿!$P$12:$P$520,管理者入力!$G46)</f>
        <v>0</v>
      </c>
      <c r="Q530" s="171">
        <f t="shared" si="660"/>
        <v>0</v>
      </c>
      <c r="R530" s="171">
        <f t="shared" si="661"/>
        <v>0</v>
      </c>
      <c r="S530" s="172">
        <f>COUNTIF(女子名簿!$S$12:$S$520,管理者入力!$H46)</f>
        <v>0</v>
      </c>
      <c r="T530" s="171">
        <f t="shared" si="662"/>
        <v>0</v>
      </c>
      <c r="U530" s="171">
        <f t="shared" si="663"/>
        <v>0</v>
      </c>
      <c r="AN530" s="399">
        <f>COUNTIF($B$12:B530,B530)</f>
        <v>7</v>
      </c>
      <c r="BN530" s="412" t="str">
        <f t="shared" si="664"/>
        <v>m</v>
      </c>
      <c r="DP530" s="380" t="e">
        <f>#REF!&amp;"-"&amp;#REF!</f>
        <v>#REF!</v>
      </c>
      <c r="DQ530" s="380" t="e">
        <f>#REF!&amp;"-"&amp;#REF!</f>
        <v>#REF!</v>
      </c>
    </row>
    <row r="531" spans="2:121" ht="14.25" hidden="1" customHeight="1">
      <c r="B531" s="29">
        <f>管理者入力!J13</f>
        <v>0</v>
      </c>
      <c r="C531" s="171" t="str">
        <f>総括申込書!F33</f>
        <v>　</v>
      </c>
      <c r="D531" s="29" t="str">
        <f t="shared" si="659"/>
        <v>　</v>
      </c>
      <c r="G531" s="174">
        <f>COUNTIF(女子名簿!$G$12:$G$520,$C531)</f>
        <v>0</v>
      </c>
      <c r="H531" s="173"/>
      <c r="I531" s="173"/>
      <c r="J531" s="174">
        <f>COUNTIF(女子名簿!$J$12:$J$520,$C531)</f>
        <v>0</v>
      </c>
      <c r="M531" s="174">
        <f>COUNTIF(女子名簿!$M$12:$M$520,$C531)</f>
        <v>0</v>
      </c>
      <c r="P531" s="172">
        <f>COUNTIF(女子名簿!$P$12:$P$520,管理者入力!$G47)</f>
        <v>0</v>
      </c>
      <c r="Q531" s="171">
        <f t="shared" si="660"/>
        <v>0</v>
      </c>
      <c r="R531" s="171">
        <f t="shared" si="661"/>
        <v>0</v>
      </c>
      <c r="S531" s="172">
        <f>COUNTIF(女子名簿!$S$12:$S$520,管理者入力!$H47)</f>
        <v>0</v>
      </c>
      <c r="T531" s="171">
        <f t="shared" si="662"/>
        <v>0</v>
      </c>
      <c r="U531" s="171">
        <f t="shared" si="663"/>
        <v>0</v>
      </c>
      <c r="AN531" s="399">
        <f>COUNTIF($B$12:B531,B531)</f>
        <v>8</v>
      </c>
      <c r="BN531" s="412" t="str">
        <f t="shared" si="664"/>
        <v>m</v>
      </c>
      <c r="DP531" s="380" t="e">
        <f>#REF!&amp;"-"&amp;#REF!</f>
        <v>#REF!</v>
      </c>
      <c r="DQ531" s="380" t="e">
        <f>#REF!&amp;"-"&amp;#REF!</f>
        <v>#REF!</v>
      </c>
    </row>
    <row r="532" spans="2:121" ht="14.25" hidden="1" customHeight="1">
      <c r="B532" s="29">
        <f>管理者入力!J14</f>
        <v>0</v>
      </c>
      <c r="C532" s="171" t="str">
        <f>総括申込書!F34</f>
        <v>　</v>
      </c>
      <c r="D532" s="29" t="str">
        <f t="shared" si="659"/>
        <v>　</v>
      </c>
      <c r="G532" s="174">
        <f>COUNTIF(女子名簿!$G$12:$G$520,$C532)</f>
        <v>0</v>
      </c>
      <c r="H532" s="173"/>
      <c r="I532" s="173"/>
      <c r="J532" s="174">
        <f>COUNTIF(女子名簿!$J$12:$J$520,$C532)</f>
        <v>0</v>
      </c>
      <c r="M532" s="174">
        <f>COUNTIF(女子名簿!$M$12:$M$520,$C532)</f>
        <v>0</v>
      </c>
      <c r="P532" s="172">
        <f>COUNTIF(女子名簿!$P$12:$P$520,管理者入力!$G48)</f>
        <v>0</v>
      </c>
      <c r="Q532" s="171">
        <f t="shared" si="660"/>
        <v>0</v>
      </c>
      <c r="R532" s="171">
        <f t="shared" si="661"/>
        <v>0</v>
      </c>
      <c r="S532" s="172">
        <f>COUNTIF(女子名簿!$S$12:$S$520,管理者入力!$H48)</f>
        <v>0</v>
      </c>
      <c r="T532" s="171">
        <f t="shared" si="662"/>
        <v>0</v>
      </c>
      <c r="U532" s="171">
        <f t="shared" si="663"/>
        <v>0</v>
      </c>
      <c r="AN532" s="399">
        <f>COUNTIF($B$12:B532,B532)</f>
        <v>9</v>
      </c>
      <c r="BN532" s="412" t="str">
        <f t="shared" si="664"/>
        <v>m</v>
      </c>
      <c r="DP532" s="380" t="e">
        <f>#REF!&amp;"-"&amp;#REF!</f>
        <v>#REF!</v>
      </c>
      <c r="DQ532" s="380" t="e">
        <f>#REF!&amp;"-"&amp;#REF!</f>
        <v>#REF!</v>
      </c>
    </row>
    <row r="533" spans="2:121" ht="14.25" hidden="1" customHeight="1">
      <c r="B533" s="29">
        <f>管理者入力!J15</f>
        <v>0</v>
      </c>
      <c r="C533" s="171" t="str">
        <f>総括申込書!F35</f>
        <v>　</v>
      </c>
      <c r="D533" s="29" t="str">
        <f t="shared" si="659"/>
        <v>　</v>
      </c>
      <c r="G533" s="174">
        <f>COUNTIF(女子名簿!$G$12:$G$520,$C533)</f>
        <v>0</v>
      </c>
      <c r="H533" s="173"/>
      <c r="I533" s="173"/>
      <c r="J533" s="174">
        <f>COUNTIF(女子名簿!$J$12:$J$520,$C533)</f>
        <v>0</v>
      </c>
      <c r="M533" s="174">
        <f>COUNTIF(女子名簿!$M$12:$M$520,$C533)</f>
        <v>0</v>
      </c>
      <c r="P533" s="172">
        <f>COUNTIF(女子名簿!$P$12:$P$520,管理者入力!$G49)</f>
        <v>0</v>
      </c>
      <c r="Q533" s="171">
        <f t="shared" si="660"/>
        <v>0</v>
      </c>
      <c r="R533" s="171">
        <f t="shared" si="661"/>
        <v>0</v>
      </c>
      <c r="S533" s="172">
        <f>COUNTIF(女子名簿!$S$12:$S$520,管理者入力!$H49)</f>
        <v>0</v>
      </c>
      <c r="T533" s="171">
        <f t="shared" si="662"/>
        <v>0</v>
      </c>
      <c r="U533" s="171">
        <f t="shared" si="663"/>
        <v>0</v>
      </c>
      <c r="AN533" s="399">
        <f>COUNTIF($B$12:B533,B533)</f>
        <v>10</v>
      </c>
      <c r="BN533" s="412" t="str">
        <f t="shared" si="664"/>
        <v>m</v>
      </c>
      <c r="DP533" s="380" t="e">
        <f>#REF!&amp;"-"&amp;#REF!</f>
        <v>#REF!</v>
      </c>
      <c r="DQ533" s="380" t="e">
        <f>#REF!&amp;"-"&amp;#REF!</f>
        <v>#REF!</v>
      </c>
    </row>
    <row r="534" spans="2:121" ht="14.25" hidden="1" customHeight="1">
      <c r="B534" s="29">
        <f>管理者入力!J16</f>
        <v>0</v>
      </c>
      <c r="C534" s="171" t="str">
        <f>総括申込書!F36</f>
        <v>　</v>
      </c>
      <c r="D534" s="29" t="str">
        <f t="shared" si="659"/>
        <v>　</v>
      </c>
      <c r="G534" s="174">
        <f>COUNTIF(女子名簿!$G$12:$G$520,$C534)</f>
        <v>0</v>
      </c>
      <c r="H534" s="173"/>
      <c r="I534" s="173"/>
      <c r="J534" s="174">
        <f>COUNTIF(女子名簿!$J$12:$J$520,$C534)</f>
        <v>0</v>
      </c>
      <c r="M534" s="174">
        <f>COUNTIF(女子名簿!$M$12:$M$520,$C534)</f>
        <v>0</v>
      </c>
      <c r="P534" s="172">
        <f>COUNTIF(女子名簿!$P$12:$P$520,管理者入力!$G50)</f>
        <v>0</v>
      </c>
      <c r="Q534" s="171">
        <f t="shared" si="660"/>
        <v>0</v>
      </c>
      <c r="R534" s="171">
        <f t="shared" si="661"/>
        <v>0</v>
      </c>
      <c r="S534" s="172">
        <f>COUNTIF(女子名簿!$S$12:$S$520,管理者入力!$H50)</f>
        <v>0</v>
      </c>
      <c r="T534" s="171">
        <f t="shared" si="662"/>
        <v>0</v>
      </c>
      <c r="U534" s="171">
        <f t="shared" si="663"/>
        <v>0</v>
      </c>
      <c r="AN534" s="399">
        <f>COUNTIF($B$12:B534,B534)</f>
        <v>11</v>
      </c>
      <c r="BN534" s="412" t="str">
        <f t="shared" si="664"/>
        <v>m</v>
      </c>
      <c r="DP534" s="380" t="e">
        <f>#REF!&amp;"-"&amp;#REF!</f>
        <v>#REF!</v>
      </c>
      <c r="DQ534" s="380" t="e">
        <f>#REF!&amp;"-"&amp;#REF!</f>
        <v>#REF!</v>
      </c>
    </row>
    <row r="535" spans="2:121" ht="14.25" hidden="1" customHeight="1">
      <c r="B535" s="29">
        <f>管理者入力!J17</f>
        <v>0</v>
      </c>
      <c r="C535" s="171" t="str">
        <f>総括申込書!F37</f>
        <v>　</v>
      </c>
      <c r="D535" s="29" t="str">
        <f t="shared" si="659"/>
        <v>　</v>
      </c>
      <c r="G535" s="174">
        <f>COUNTIF(女子名簿!$G$12:$G$520,$C535)</f>
        <v>0</v>
      </c>
      <c r="H535" s="173"/>
      <c r="I535" s="173"/>
      <c r="J535" s="174">
        <f>COUNTIF(女子名簿!$J$12:$J$520,$C535)</f>
        <v>0</v>
      </c>
      <c r="M535" s="174">
        <f>COUNTIF(女子名簿!$M$12:$M$520,$C535)</f>
        <v>0</v>
      </c>
      <c r="P535" s="172">
        <f>COUNTIF(女子名簿!$P$12:$P$520,管理者入力!$G51)</f>
        <v>0</v>
      </c>
      <c r="Q535" s="171">
        <f t="shared" si="660"/>
        <v>0</v>
      </c>
      <c r="R535" s="171">
        <f t="shared" si="661"/>
        <v>0</v>
      </c>
      <c r="S535" s="172">
        <f>COUNTIF(女子名簿!$S$12:$S$520,管理者入力!$H51)</f>
        <v>0</v>
      </c>
      <c r="T535" s="171">
        <f t="shared" si="662"/>
        <v>0</v>
      </c>
      <c r="U535" s="171">
        <f t="shared" si="663"/>
        <v>0</v>
      </c>
      <c r="AN535" s="399">
        <f>COUNTIF($B$12:B535,B535)</f>
        <v>12</v>
      </c>
      <c r="BN535" s="412" t="str">
        <f t="shared" si="664"/>
        <v>m</v>
      </c>
      <c r="DP535" s="380" t="e">
        <f>#REF!&amp;"-"&amp;#REF!</f>
        <v>#REF!</v>
      </c>
      <c r="DQ535" s="380" t="e">
        <f>#REF!&amp;"-"&amp;#REF!</f>
        <v>#REF!</v>
      </c>
    </row>
    <row r="536" spans="2:121" ht="14.25" hidden="1" customHeight="1">
      <c r="B536" s="29">
        <f>管理者入力!J18</f>
        <v>0</v>
      </c>
      <c r="C536" s="171" t="str">
        <f>総括申込書!F38</f>
        <v>　</v>
      </c>
      <c r="D536" s="29" t="str">
        <f t="shared" si="659"/>
        <v>　</v>
      </c>
      <c r="G536" s="174">
        <f>COUNTIF(女子名簿!$G$12:$G$520,$C536)</f>
        <v>0</v>
      </c>
      <c r="H536" s="173"/>
      <c r="I536" s="173"/>
      <c r="J536" s="174">
        <f>COUNTIF(女子名簿!$J$12:$J$520,$C536)</f>
        <v>0</v>
      </c>
      <c r="M536" s="174">
        <f>COUNTIF(女子名簿!$M$12:$M$520,$C536)</f>
        <v>0</v>
      </c>
      <c r="P536" s="172">
        <f>COUNTIF(女子名簿!$P$12:$P$520,管理者入力!$G52)</f>
        <v>0</v>
      </c>
      <c r="Q536" s="171">
        <f t="shared" si="660"/>
        <v>0</v>
      </c>
      <c r="R536" s="171">
        <f t="shared" si="661"/>
        <v>0</v>
      </c>
      <c r="S536" s="172">
        <f>COUNTIF(女子名簿!$S$12:$S$520,管理者入力!$H52)</f>
        <v>0</v>
      </c>
      <c r="T536" s="171">
        <f t="shared" si="662"/>
        <v>0</v>
      </c>
      <c r="U536" s="171">
        <f t="shared" si="663"/>
        <v>0</v>
      </c>
      <c r="AN536" s="399">
        <f>COUNTIF($B$12:B536,B536)</f>
        <v>13</v>
      </c>
      <c r="BN536" s="412" t="str">
        <f t="shared" si="664"/>
        <v>m</v>
      </c>
      <c r="DP536" s="380" t="e">
        <f>#REF!&amp;"-"&amp;#REF!</f>
        <v>#REF!</v>
      </c>
      <c r="DQ536" s="380" t="e">
        <f>#REF!&amp;"-"&amp;#REF!</f>
        <v>#REF!</v>
      </c>
    </row>
    <row r="537" spans="2:121" ht="14.25" hidden="1" customHeight="1">
      <c r="B537" s="29">
        <f>管理者入力!J19</f>
        <v>0</v>
      </c>
      <c r="C537" s="171" t="str">
        <f>総括申込書!F39</f>
        <v>　</v>
      </c>
      <c r="D537" s="29" t="str">
        <f t="shared" si="659"/>
        <v>　</v>
      </c>
      <c r="G537" s="174">
        <f>COUNTIF(女子名簿!$G$12:$G$520,$C537)</f>
        <v>0</v>
      </c>
      <c r="H537" s="173"/>
      <c r="I537" s="173"/>
      <c r="J537" s="174">
        <f>COUNTIF(女子名簿!$J$12:$J$520,$C537)</f>
        <v>0</v>
      </c>
      <c r="M537" s="174">
        <f>COUNTIF(女子名簿!$M$12:$M$520,$C537)</f>
        <v>0</v>
      </c>
      <c r="P537" s="172">
        <f>COUNTIF(女子名簿!$P$12:$P$520,管理者入力!$G53)</f>
        <v>0</v>
      </c>
      <c r="Q537" s="171">
        <f t="shared" si="660"/>
        <v>0</v>
      </c>
      <c r="R537" s="171">
        <f t="shared" si="661"/>
        <v>0</v>
      </c>
      <c r="S537" s="172">
        <f>COUNTIF(女子名簿!$S$12:$S$520,管理者入力!$H53)</f>
        <v>0</v>
      </c>
      <c r="T537" s="171">
        <f t="shared" si="662"/>
        <v>0</v>
      </c>
      <c r="U537" s="171">
        <f t="shared" si="663"/>
        <v>0</v>
      </c>
      <c r="AN537" s="399">
        <f>COUNTIF($B$12:B537,B537)</f>
        <v>14</v>
      </c>
      <c r="BN537" s="412" t="str">
        <f t="shared" si="664"/>
        <v>m</v>
      </c>
      <c r="DP537" s="380" t="e">
        <f>#REF!&amp;"-"&amp;#REF!</f>
        <v>#REF!</v>
      </c>
      <c r="DQ537" s="380" t="e">
        <f>#REF!&amp;"-"&amp;#REF!</f>
        <v>#REF!</v>
      </c>
    </row>
    <row r="538" spans="2:121" ht="14.25" hidden="1" customHeight="1">
      <c r="B538" s="29">
        <f>管理者入力!J20</f>
        <v>0</v>
      </c>
      <c r="C538" s="171" t="str">
        <f>総括申込書!F40</f>
        <v>　</v>
      </c>
      <c r="D538" s="29" t="str">
        <f t="shared" si="659"/>
        <v>　</v>
      </c>
      <c r="G538" s="174">
        <f>COUNTIF(女子名簿!$G$12:$G$520,$C538)</f>
        <v>0</v>
      </c>
      <c r="H538" s="173"/>
      <c r="I538" s="173"/>
      <c r="J538" s="174">
        <f>COUNTIF(女子名簿!$J$12:$J$520,$C538)</f>
        <v>0</v>
      </c>
      <c r="M538" s="174">
        <f>COUNTIF(女子名簿!$M$12:$M$520,$C538)</f>
        <v>0</v>
      </c>
      <c r="P538" s="172">
        <f>COUNTIF(女子名簿!$P$12:$P$520,管理者入力!$G54)</f>
        <v>0</v>
      </c>
      <c r="Q538" s="171">
        <f t="shared" si="660"/>
        <v>0</v>
      </c>
      <c r="R538" s="171">
        <f t="shared" si="661"/>
        <v>0</v>
      </c>
      <c r="S538" s="172">
        <f>COUNTIF(女子名簿!$S$12:$S$520,管理者入力!$H54)</f>
        <v>0</v>
      </c>
      <c r="T538" s="171">
        <f t="shared" si="662"/>
        <v>0</v>
      </c>
      <c r="U538" s="171">
        <f t="shared" si="663"/>
        <v>0</v>
      </c>
      <c r="AN538" s="399">
        <f>COUNTIF($B$12:B538,B538)</f>
        <v>15</v>
      </c>
      <c r="BN538" s="412" t="str">
        <f t="shared" si="664"/>
        <v>m</v>
      </c>
      <c r="DP538" s="380" t="e">
        <f>#REF!&amp;"-"&amp;#REF!</f>
        <v>#REF!</v>
      </c>
      <c r="DQ538" s="380" t="e">
        <f>#REF!&amp;"-"&amp;#REF!</f>
        <v>#REF!</v>
      </c>
    </row>
    <row r="539" spans="2:121" ht="14.25" hidden="1" customHeight="1">
      <c r="B539" s="29">
        <f>管理者入力!J21</f>
        <v>0</v>
      </c>
      <c r="C539" s="171" t="str">
        <f>総括申込書!F41</f>
        <v>　</v>
      </c>
      <c r="D539" s="29" t="str">
        <f t="shared" si="659"/>
        <v>　</v>
      </c>
      <c r="G539" s="174">
        <f>COUNTIF(女子名簿!$G$12:$G$520,$C539)</f>
        <v>0</v>
      </c>
      <c r="H539" s="173"/>
      <c r="I539" s="173"/>
      <c r="J539" s="174">
        <f>COUNTIF(女子名簿!$J$12:$J$520,$C539)</f>
        <v>0</v>
      </c>
      <c r="M539" s="174">
        <f>COUNTIF(女子名簿!$M$12:$M$520,$C539)</f>
        <v>0</v>
      </c>
      <c r="P539" s="172">
        <f>COUNTIF(女子名簿!$P$12:$P$520,管理者入力!$G55)</f>
        <v>0</v>
      </c>
      <c r="Q539" s="171">
        <f t="shared" si="660"/>
        <v>0</v>
      </c>
      <c r="R539" s="171">
        <f t="shared" si="661"/>
        <v>0</v>
      </c>
      <c r="S539" s="172">
        <f>COUNTIF(女子名簿!$S$12:$S$520,管理者入力!$H55)</f>
        <v>0</v>
      </c>
      <c r="T539" s="171">
        <f t="shared" si="662"/>
        <v>0</v>
      </c>
      <c r="U539" s="171">
        <f t="shared" si="663"/>
        <v>0</v>
      </c>
      <c r="AN539" s="399">
        <f>COUNTIF($B$12:B539,B539)</f>
        <v>16</v>
      </c>
      <c r="BN539" s="412" t="str">
        <f t="shared" si="664"/>
        <v>m</v>
      </c>
      <c r="DP539" s="380" t="e">
        <f>#REF!&amp;"-"&amp;#REF!</f>
        <v>#REF!</v>
      </c>
      <c r="DQ539" s="380" t="e">
        <f>#REF!&amp;"-"&amp;#REF!</f>
        <v>#REF!</v>
      </c>
    </row>
    <row r="540" spans="2:121" ht="14.25" hidden="1" customHeight="1">
      <c r="B540" s="29">
        <f>管理者入力!J22</f>
        <v>0</v>
      </c>
      <c r="C540" s="171" t="str">
        <f>総括申込書!F42</f>
        <v>　</v>
      </c>
      <c r="D540" s="29" t="str">
        <f t="shared" si="659"/>
        <v>　</v>
      </c>
      <c r="G540" s="174">
        <f>COUNTIF(女子名簿!$G$12:$G$520,$C540)</f>
        <v>0</v>
      </c>
      <c r="H540" s="173"/>
      <c r="I540" s="173"/>
      <c r="J540" s="174">
        <f>COUNTIF(女子名簿!$J$12:$J$520,$C540)</f>
        <v>0</v>
      </c>
      <c r="M540" s="174">
        <f>COUNTIF(女子名簿!$M$12:$M$520,$C540)</f>
        <v>0</v>
      </c>
      <c r="P540" s="172">
        <f>COUNTIF(女子名簿!$P$12:$P$520,管理者入力!$G56)</f>
        <v>0</v>
      </c>
      <c r="Q540" s="171">
        <f t="shared" si="660"/>
        <v>0</v>
      </c>
      <c r="R540" s="171">
        <f t="shared" si="661"/>
        <v>0</v>
      </c>
      <c r="S540" s="172">
        <f>COUNTIF(女子名簿!$S$12:$S$520,管理者入力!$H56)</f>
        <v>0</v>
      </c>
      <c r="T540" s="171">
        <f t="shared" si="662"/>
        <v>0</v>
      </c>
      <c r="U540" s="171">
        <f t="shared" si="663"/>
        <v>0</v>
      </c>
      <c r="AN540" s="399">
        <f>COUNTIF($B$12:B540,B540)</f>
        <v>17</v>
      </c>
      <c r="BN540" s="412" t="str">
        <f t="shared" si="664"/>
        <v>m</v>
      </c>
      <c r="DP540" s="380" t="e">
        <f>#REF!&amp;"-"&amp;#REF!</f>
        <v>#REF!</v>
      </c>
      <c r="DQ540" s="380" t="e">
        <f>#REF!&amp;"-"&amp;#REF!</f>
        <v>#REF!</v>
      </c>
    </row>
    <row r="541" spans="2:121" ht="14.25" hidden="1" customHeight="1">
      <c r="B541" s="29">
        <f>管理者入力!J23</f>
        <v>0</v>
      </c>
      <c r="C541" s="171" t="str">
        <f>総括申込書!F43</f>
        <v>　</v>
      </c>
      <c r="D541" s="29" t="str">
        <f t="shared" si="659"/>
        <v>　</v>
      </c>
      <c r="G541" s="174">
        <f>COUNTIF(女子名簿!$G$12:$G$520,$C541)</f>
        <v>0</v>
      </c>
      <c r="H541" s="173"/>
      <c r="I541" s="173"/>
      <c r="J541" s="174">
        <f>COUNTIF(女子名簿!$J$12:$J$520,$C541)</f>
        <v>0</v>
      </c>
      <c r="M541" s="174">
        <f>COUNTIF(女子名簿!$M$12:$M$520,$C541)</f>
        <v>0</v>
      </c>
      <c r="P541" s="172">
        <f>COUNTIF(女子名簿!$P$12:$P$520,管理者入力!$G57)</f>
        <v>0</v>
      </c>
      <c r="Q541" s="171">
        <f t="shared" si="660"/>
        <v>0</v>
      </c>
      <c r="R541" s="171">
        <f t="shared" si="661"/>
        <v>0</v>
      </c>
      <c r="S541" s="172">
        <f>COUNTIF(女子名簿!$S$12:$S$520,管理者入力!$H57)</f>
        <v>0</v>
      </c>
      <c r="T541" s="171">
        <f t="shared" si="662"/>
        <v>0</v>
      </c>
      <c r="U541" s="171">
        <f t="shared" si="663"/>
        <v>0</v>
      </c>
      <c r="AN541" s="399">
        <f>COUNTIF($B$12:B541,B541)</f>
        <v>18</v>
      </c>
      <c r="BN541" s="412" t="str">
        <f t="shared" si="664"/>
        <v>m</v>
      </c>
      <c r="DP541" s="380" t="e">
        <f>#REF!&amp;"-"&amp;#REF!</f>
        <v>#REF!</v>
      </c>
      <c r="DQ541" s="380" t="e">
        <f>#REF!&amp;"-"&amp;#REF!</f>
        <v>#REF!</v>
      </c>
    </row>
    <row r="542" spans="2:121" ht="14.25" hidden="1" customHeight="1">
      <c r="B542" s="29">
        <f>管理者入力!J24</f>
        <v>0</v>
      </c>
      <c r="C542" s="171" t="str">
        <f>総括申込書!F44</f>
        <v>　</v>
      </c>
      <c r="D542" s="29" t="str">
        <f t="shared" si="659"/>
        <v>　</v>
      </c>
      <c r="G542" s="174">
        <f>COUNTIF(女子名簿!$G$12:$G$520,$C542)</f>
        <v>0</v>
      </c>
      <c r="H542" s="173"/>
      <c r="I542" s="173"/>
      <c r="J542" s="174">
        <f>COUNTIF(女子名簿!$J$12:$J$520,$C542)</f>
        <v>0</v>
      </c>
      <c r="M542" s="174">
        <f>COUNTIF(女子名簿!$M$12:$M$520,$C542)</f>
        <v>0</v>
      </c>
      <c r="P542" s="172">
        <f>COUNTIF(女子名簿!$P$12:$P$520,管理者入力!$G58)</f>
        <v>0</v>
      </c>
      <c r="Q542" s="171">
        <f t="shared" si="660"/>
        <v>0</v>
      </c>
      <c r="R542" s="171">
        <f t="shared" si="661"/>
        <v>0</v>
      </c>
      <c r="S542" s="172">
        <f>COUNTIF(女子名簿!$S$12:$S$520,管理者入力!$H58)</f>
        <v>0</v>
      </c>
      <c r="T542" s="171">
        <f t="shared" si="662"/>
        <v>0</v>
      </c>
      <c r="U542" s="171">
        <f t="shared" si="663"/>
        <v>0</v>
      </c>
      <c r="AN542" s="399">
        <f>COUNTIF($B$12:B542,B542)</f>
        <v>19</v>
      </c>
      <c r="BN542" s="412" t="str">
        <f t="shared" si="664"/>
        <v>m</v>
      </c>
      <c r="DP542" s="380" t="e">
        <f>#REF!&amp;"-"&amp;#REF!</f>
        <v>#REF!</v>
      </c>
      <c r="DQ542" s="380" t="e">
        <f>#REF!&amp;"-"&amp;#REF!</f>
        <v>#REF!</v>
      </c>
    </row>
    <row r="543" spans="2:121" ht="14.25" hidden="1" customHeight="1">
      <c r="B543" s="29">
        <f>管理者入力!J25</f>
        <v>0</v>
      </c>
      <c r="C543" s="171" t="str">
        <f>総括申込書!F45</f>
        <v>　</v>
      </c>
      <c r="D543" s="29" t="str">
        <f t="shared" si="659"/>
        <v>　</v>
      </c>
      <c r="G543" s="174">
        <f>COUNTIF(女子名簿!$G$12:$G$520,$C543)</f>
        <v>0</v>
      </c>
      <c r="H543" s="173"/>
      <c r="I543" s="173"/>
      <c r="J543" s="174">
        <f>COUNTIF(女子名簿!$J$12:$J$520,$C543)</f>
        <v>0</v>
      </c>
      <c r="M543" s="174">
        <f>COUNTIF(女子名簿!$M$12:$M$520,$C543)</f>
        <v>0</v>
      </c>
      <c r="P543" s="172">
        <f>COUNTIF(女子名簿!$P$12:$P$520,管理者入力!$G59)</f>
        <v>0</v>
      </c>
      <c r="Q543" s="171">
        <f t="shared" si="660"/>
        <v>0</v>
      </c>
      <c r="R543" s="171">
        <f t="shared" si="661"/>
        <v>0</v>
      </c>
      <c r="S543" s="172">
        <f>COUNTIF(女子名簿!$S$12:$S$520,管理者入力!$H59)</f>
        <v>0</v>
      </c>
      <c r="T543" s="171">
        <f t="shared" si="662"/>
        <v>0</v>
      </c>
      <c r="U543" s="171">
        <f t="shared" si="663"/>
        <v>0</v>
      </c>
      <c r="AN543" s="399">
        <f>COUNTIF($B$12:B543,B543)</f>
        <v>20</v>
      </c>
      <c r="BN543" s="412" t="str">
        <f t="shared" si="664"/>
        <v>m</v>
      </c>
      <c r="DP543" s="380" t="e">
        <f>#REF!&amp;"-"&amp;#REF!</f>
        <v>#REF!</v>
      </c>
      <c r="DQ543" s="380" t="e">
        <f>#REF!&amp;"-"&amp;#REF!</f>
        <v>#REF!</v>
      </c>
    </row>
    <row r="544" spans="2:121" ht="14.25" hidden="1" customHeight="1">
      <c r="B544" s="29">
        <f>管理者入力!J26</f>
        <v>0</v>
      </c>
      <c r="C544" s="171" t="str">
        <f>総括申込書!F46</f>
        <v>　</v>
      </c>
      <c r="D544" s="29" t="str">
        <f t="shared" si="659"/>
        <v>　</v>
      </c>
      <c r="G544" s="174">
        <f>COUNTIF(女子名簿!$G$12:$G$520,$C544)</f>
        <v>0</v>
      </c>
      <c r="H544" s="173"/>
      <c r="I544" s="173"/>
      <c r="J544" s="174">
        <f>COUNTIF(女子名簿!$J$12:$J$520,$C544)</f>
        <v>0</v>
      </c>
      <c r="M544" s="174">
        <f>COUNTIF(女子名簿!$M$12:$M$520,$C544)</f>
        <v>0</v>
      </c>
      <c r="P544" s="172">
        <f>COUNTIF(女子名簿!$P$12:$P$520,管理者入力!$G60)</f>
        <v>0</v>
      </c>
      <c r="Q544" s="171">
        <f t="shared" si="660"/>
        <v>0</v>
      </c>
      <c r="R544" s="171">
        <f t="shared" si="661"/>
        <v>0</v>
      </c>
      <c r="S544" s="172">
        <f>COUNTIF(女子名簿!$S$12:$S$520,管理者入力!$H60)</f>
        <v>0</v>
      </c>
      <c r="T544" s="171">
        <f t="shared" si="662"/>
        <v>0</v>
      </c>
      <c r="U544" s="171">
        <f t="shared" si="663"/>
        <v>0</v>
      </c>
      <c r="AN544" s="399">
        <f>COUNTIF($B$12:B544,B544)</f>
        <v>21</v>
      </c>
      <c r="BN544" s="412" t="str">
        <f t="shared" si="664"/>
        <v>m</v>
      </c>
      <c r="DP544" s="380" t="e">
        <f>#REF!&amp;"-"&amp;#REF!</f>
        <v>#REF!</v>
      </c>
      <c r="DQ544" s="380" t="e">
        <f>#REF!&amp;"-"&amp;#REF!</f>
        <v>#REF!</v>
      </c>
    </row>
    <row r="545" spans="2:121" ht="14.25" hidden="1" customHeight="1">
      <c r="B545" s="29">
        <f>管理者入力!J27</f>
        <v>0</v>
      </c>
      <c r="C545" s="171" t="str">
        <f>総括申込書!F47</f>
        <v>　</v>
      </c>
      <c r="D545" s="29" t="str">
        <f t="shared" si="659"/>
        <v>　</v>
      </c>
      <c r="G545" s="174">
        <f>COUNTIF(女子名簿!$G$12:$G$520,$C545)</f>
        <v>0</v>
      </c>
      <c r="H545" s="173"/>
      <c r="I545" s="173"/>
      <c r="J545" s="174">
        <f>COUNTIF(女子名簿!$J$12:$J$520,$C545)</f>
        <v>0</v>
      </c>
      <c r="M545" s="174">
        <f>COUNTIF(女子名簿!$M$12:$M$520,$C545)</f>
        <v>0</v>
      </c>
      <c r="P545" s="172">
        <f>COUNTIF(女子名簿!$P$12:$P$520,管理者入力!$G61)</f>
        <v>0</v>
      </c>
      <c r="Q545" s="171">
        <f t="shared" si="660"/>
        <v>0</v>
      </c>
      <c r="R545" s="171">
        <f t="shared" si="661"/>
        <v>0</v>
      </c>
      <c r="S545" s="172">
        <f>COUNTIF(女子名簿!$S$12:$S$520,管理者入力!$H61)</f>
        <v>0</v>
      </c>
      <c r="T545" s="171">
        <f t="shared" si="662"/>
        <v>0</v>
      </c>
      <c r="U545" s="171">
        <f t="shared" si="663"/>
        <v>0</v>
      </c>
      <c r="AN545" s="399">
        <f>COUNTIF($B$12:B545,B545)</f>
        <v>22</v>
      </c>
      <c r="BN545" s="412" t="str">
        <f t="shared" si="664"/>
        <v>m</v>
      </c>
      <c r="DP545" s="380" t="e">
        <f>#REF!&amp;"-"&amp;#REF!</f>
        <v>#REF!</v>
      </c>
      <c r="DQ545" s="380" t="e">
        <f>#REF!&amp;"-"&amp;#REF!</f>
        <v>#REF!</v>
      </c>
    </row>
    <row r="546" spans="2:121" ht="14.25" hidden="1" customHeight="1">
      <c r="B546" s="29">
        <f>管理者入力!J28</f>
        <v>0</v>
      </c>
      <c r="C546" s="171" t="str">
        <f>総括申込書!F48</f>
        <v>　</v>
      </c>
      <c r="D546" s="29" t="str">
        <f t="shared" si="659"/>
        <v>　</v>
      </c>
      <c r="G546" s="174">
        <f>COUNTIF(女子名簿!$G$12:$G$520,$C546)</f>
        <v>0</v>
      </c>
      <c r="H546" s="173"/>
      <c r="I546" s="173"/>
      <c r="J546" s="174">
        <f>COUNTIF(女子名簿!$J$12:$J$520,$C546)</f>
        <v>0</v>
      </c>
      <c r="M546" s="174">
        <f>COUNTIF(女子名簿!$M$12:$M$520,$C546)</f>
        <v>0</v>
      </c>
      <c r="P546" s="172">
        <f>COUNTIF(女子名簿!$P$12:$P$520,管理者入力!$G62)</f>
        <v>0</v>
      </c>
      <c r="Q546" s="171">
        <f t="shared" si="660"/>
        <v>0</v>
      </c>
      <c r="R546" s="171">
        <f t="shared" si="661"/>
        <v>0</v>
      </c>
      <c r="S546" s="172">
        <f>COUNTIF(女子名簿!$S$12:$S$520,管理者入力!$H62)</f>
        <v>0</v>
      </c>
      <c r="T546" s="171">
        <f t="shared" si="662"/>
        <v>0</v>
      </c>
      <c r="U546" s="171">
        <f t="shared" si="663"/>
        <v>0</v>
      </c>
      <c r="AN546" s="399">
        <f>COUNTIF($B$12:B546,B546)</f>
        <v>23</v>
      </c>
      <c r="BN546" s="412" t="str">
        <f t="shared" si="664"/>
        <v>m</v>
      </c>
      <c r="DP546" s="380" t="e">
        <f>#REF!&amp;"-"&amp;#REF!</f>
        <v>#REF!</v>
      </c>
      <c r="DQ546" s="380" t="e">
        <f>#REF!&amp;"-"&amp;#REF!</f>
        <v>#REF!</v>
      </c>
    </row>
    <row r="547" spans="2:121" ht="14.25" hidden="1" customHeight="1">
      <c r="B547" s="29">
        <f>管理者入力!J29</f>
        <v>0</v>
      </c>
      <c r="C547" s="171" t="str">
        <f>総括申込書!F49</f>
        <v>　</v>
      </c>
      <c r="D547" s="29" t="str">
        <f t="shared" si="659"/>
        <v>　</v>
      </c>
      <c r="G547" s="174">
        <f>COUNTIF(女子名簿!$G$12:$G$520,$C547)</f>
        <v>0</v>
      </c>
      <c r="H547" s="173"/>
      <c r="I547" s="173"/>
      <c r="J547" s="174">
        <f>COUNTIF(女子名簿!$J$12:$J$520,$C547)</f>
        <v>0</v>
      </c>
      <c r="M547" s="174">
        <f>COUNTIF(女子名簿!$M$12:$M$520,$C547)</f>
        <v>0</v>
      </c>
      <c r="P547" s="172">
        <f>COUNTIF(女子名簿!$P$12:$P$520,管理者入力!$G63)</f>
        <v>0</v>
      </c>
      <c r="Q547" s="171">
        <f t="shared" si="660"/>
        <v>0</v>
      </c>
      <c r="R547" s="171">
        <f t="shared" si="661"/>
        <v>0</v>
      </c>
      <c r="S547" s="172">
        <f>COUNTIF(女子名簿!$S$12:$S$520,管理者入力!$H63)</f>
        <v>0</v>
      </c>
      <c r="T547" s="171">
        <f t="shared" si="662"/>
        <v>0</v>
      </c>
      <c r="U547" s="171">
        <f t="shared" si="663"/>
        <v>0</v>
      </c>
      <c r="AN547" s="399">
        <f>COUNTIF($B$12:B547,B547)</f>
        <v>24</v>
      </c>
      <c r="BN547" s="412" t="str">
        <f t="shared" si="664"/>
        <v>m</v>
      </c>
      <c r="DP547" s="380" t="e">
        <f>#REF!&amp;"-"&amp;#REF!</f>
        <v>#REF!</v>
      </c>
      <c r="DQ547" s="380" t="e">
        <f>#REF!&amp;"-"&amp;#REF!</f>
        <v>#REF!</v>
      </c>
    </row>
    <row r="548" spans="2:121" ht="14.25" hidden="1" customHeight="1">
      <c r="B548" s="29">
        <f>管理者入力!J30</f>
        <v>0</v>
      </c>
      <c r="C548" s="171" t="str">
        <f>総括申込書!F50</f>
        <v>　</v>
      </c>
      <c r="D548" s="29" t="str">
        <f t="shared" si="659"/>
        <v>　</v>
      </c>
      <c r="G548" s="174">
        <f>COUNTIF(女子名簿!$G$12:$G$520,$C548)</f>
        <v>0</v>
      </c>
      <c r="H548" s="173"/>
      <c r="I548" s="173"/>
      <c r="J548" s="174">
        <f>COUNTIF(女子名簿!$J$12:$J$520,$C548)</f>
        <v>0</v>
      </c>
      <c r="M548" s="174">
        <f>COUNTIF(女子名簿!$M$12:$M$520,$C548)</f>
        <v>0</v>
      </c>
      <c r="P548" s="172">
        <f>COUNTIF(女子名簿!$P$12:$P$520,管理者入力!$G64)</f>
        <v>0</v>
      </c>
      <c r="Q548" s="171">
        <f t="shared" si="660"/>
        <v>0</v>
      </c>
      <c r="R548" s="171">
        <f t="shared" si="661"/>
        <v>0</v>
      </c>
      <c r="S548" s="172">
        <f>COUNTIF(女子名簿!$S$12:$S$520,管理者入力!$H64)</f>
        <v>0</v>
      </c>
      <c r="T548" s="171">
        <f t="shared" si="662"/>
        <v>0</v>
      </c>
      <c r="U548" s="171">
        <f t="shared" si="663"/>
        <v>0</v>
      </c>
      <c r="AN548" s="399">
        <f>COUNTIF($B$12:B548,B548)</f>
        <v>25</v>
      </c>
      <c r="BN548" s="412" t="str">
        <f t="shared" si="664"/>
        <v>m</v>
      </c>
      <c r="DP548" s="380" t="e">
        <f>#REF!&amp;"-"&amp;#REF!</f>
        <v>#REF!</v>
      </c>
      <c r="DQ548" s="380" t="e">
        <f>#REF!&amp;"-"&amp;#REF!</f>
        <v>#REF!</v>
      </c>
    </row>
    <row r="549" spans="2:121" ht="14.25" hidden="1" customHeight="1">
      <c r="B549" s="29">
        <f>管理者入力!J31</f>
        <v>0</v>
      </c>
      <c r="C549" s="171" t="str">
        <f>総括申込書!F51</f>
        <v>　</v>
      </c>
      <c r="D549" s="29" t="str">
        <f t="shared" si="659"/>
        <v>　</v>
      </c>
      <c r="G549" s="174">
        <f>COUNTIF(女子名簿!$G$12:$G$520,$C549)</f>
        <v>0</v>
      </c>
      <c r="H549" s="173"/>
      <c r="I549" s="173"/>
      <c r="J549" s="174">
        <f>COUNTIF(女子名簿!$J$12:$J$520,$C549)</f>
        <v>0</v>
      </c>
      <c r="M549" s="174">
        <f>COUNTIF(女子名簿!$M$12:$M$520,$C549)</f>
        <v>0</v>
      </c>
      <c r="P549" s="172">
        <f>COUNTIF(女子名簿!$P$12:$P$520,管理者入力!$G65)</f>
        <v>0</v>
      </c>
      <c r="Q549" s="171">
        <f t="shared" si="660"/>
        <v>0</v>
      </c>
      <c r="R549" s="171">
        <f t="shared" si="661"/>
        <v>0</v>
      </c>
      <c r="S549" s="172">
        <f>COUNTIF(女子名簿!$S$12:$S$520,管理者入力!$H65)</f>
        <v>0</v>
      </c>
      <c r="T549" s="171">
        <f t="shared" si="662"/>
        <v>0</v>
      </c>
      <c r="U549" s="171">
        <f t="shared" si="663"/>
        <v>0</v>
      </c>
      <c r="AN549" s="399">
        <f>COUNTIF($B$12:B549,B549)</f>
        <v>26</v>
      </c>
      <c r="BN549" s="412" t="str">
        <f t="shared" si="664"/>
        <v>m</v>
      </c>
      <c r="DP549" s="380" t="e">
        <f>#REF!&amp;"-"&amp;#REF!</f>
        <v>#REF!</v>
      </c>
      <c r="DQ549" s="380" t="e">
        <f>#REF!&amp;"-"&amp;#REF!</f>
        <v>#REF!</v>
      </c>
    </row>
    <row r="550" spans="2:121" ht="14.25" hidden="1" customHeight="1">
      <c r="B550" s="29">
        <f>管理者入力!J32</f>
        <v>0</v>
      </c>
      <c r="C550" s="171" t="str">
        <f>総括申込書!F52</f>
        <v>　</v>
      </c>
      <c r="D550" s="29" t="str">
        <f t="shared" si="659"/>
        <v>　</v>
      </c>
      <c r="G550" s="174">
        <f>COUNTIF(女子名簿!$G$12:$G$520,$C550)</f>
        <v>0</v>
      </c>
      <c r="H550" s="173"/>
      <c r="I550" s="173"/>
      <c r="J550" s="174">
        <f>COUNTIF(女子名簿!$J$12:$J$520,$C550)</f>
        <v>0</v>
      </c>
      <c r="M550" s="174">
        <f>COUNTIF(女子名簿!$M$12:$M$520,$C550)</f>
        <v>0</v>
      </c>
      <c r="P550" s="172">
        <f>COUNTIF(女子名簿!$P$12:$P$520,管理者入力!$G66)</f>
        <v>0</v>
      </c>
      <c r="Q550" s="171">
        <f t="shared" si="660"/>
        <v>0</v>
      </c>
      <c r="R550" s="171">
        <f t="shared" si="661"/>
        <v>0</v>
      </c>
      <c r="S550" s="172">
        <f>COUNTIF(女子名簿!$S$12:$S$520,管理者入力!$H66)</f>
        <v>0</v>
      </c>
      <c r="T550" s="171">
        <f t="shared" si="662"/>
        <v>0</v>
      </c>
      <c r="U550" s="171">
        <f t="shared" si="663"/>
        <v>0</v>
      </c>
      <c r="AN550" s="399">
        <f>COUNTIF($B$12:B550,B550)</f>
        <v>27</v>
      </c>
      <c r="BN550" s="412" t="str">
        <f t="shared" si="664"/>
        <v>m</v>
      </c>
      <c r="DP550" s="380" t="e">
        <f>#REF!&amp;"-"&amp;#REF!</f>
        <v>#REF!</v>
      </c>
      <c r="DQ550" s="380" t="e">
        <f>#REF!&amp;"-"&amp;#REF!</f>
        <v>#REF!</v>
      </c>
    </row>
    <row r="551" spans="2:121" ht="14.25" hidden="1" customHeight="1">
      <c r="B551" s="29">
        <f>管理者入力!J33</f>
        <v>0</v>
      </c>
      <c r="C551" s="171" t="str">
        <f>総括申込書!F53</f>
        <v>種　目　合　計</v>
      </c>
      <c r="D551" s="29" t="str">
        <f>IF(COUNTIF($G$12:$S$520,C551)&gt;B551,"",C551)</f>
        <v>種　目　合　計</v>
      </c>
      <c r="G551" s="174">
        <f>COUNTIF(女子名簿!$G$12:$G$520,$C551)</f>
        <v>0</v>
      </c>
      <c r="H551" s="173"/>
      <c r="I551" s="173"/>
      <c r="J551" s="174">
        <f>COUNTIF(女子名簿!$J$12:$J$520,$C551)</f>
        <v>0</v>
      </c>
      <c r="M551" s="174">
        <f>COUNTIF(女子名簿!$M$12:$M$520,$C551)</f>
        <v>0</v>
      </c>
      <c r="P551" s="172">
        <f>COUNTIF(女子名簿!$P$12:$P$520,管理者入力!$G67)</f>
        <v>0</v>
      </c>
      <c r="Q551" s="171">
        <f t="shared" si="660"/>
        <v>0</v>
      </c>
      <c r="R551" s="171">
        <f t="shared" si="661"/>
        <v>0</v>
      </c>
      <c r="S551" s="172">
        <f>COUNTIF(女子名簿!$S$12:$S$520,管理者入力!$H67)</f>
        <v>0</v>
      </c>
      <c r="T551" s="171">
        <f t="shared" si="662"/>
        <v>0</v>
      </c>
      <c r="U551" s="171">
        <f t="shared" si="663"/>
        <v>0</v>
      </c>
      <c r="AN551" s="399">
        <f>COUNTIF($B$12:B551,B551)</f>
        <v>28</v>
      </c>
      <c r="BN551" s="412" t="str">
        <f t="shared" si="664"/>
        <v>m</v>
      </c>
      <c r="DP551" s="380" t="e">
        <f>#REF!&amp;"-"&amp;#REF!</f>
        <v>#REF!</v>
      </c>
      <c r="DQ551" s="380" t="e">
        <f>#REF!&amp;"-"&amp;#REF!</f>
        <v>#REF!</v>
      </c>
    </row>
    <row r="552" spans="2:121" ht="14.25" hidden="1" customHeight="1">
      <c r="B552" s="29">
        <f>管理者入力!J34</f>
        <v>1</v>
      </c>
      <c r="C552" s="171" t="str">
        <f>総括申込書!F54</f>
        <v>　</v>
      </c>
      <c r="D552" s="29" t="str">
        <f>IF(COUNTIF($G$12:$S$520,C552)&gt;B552,"",C552)</f>
        <v>　</v>
      </c>
      <c r="G552" s="174">
        <f>COUNTIF(女子名簿!$G$12:$G$520,$C552)</f>
        <v>0</v>
      </c>
      <c r="H552" s="173"/>
      <c r="I552" s="173"/>
      <c r="J552" s="174">
        <f>COUNTIF(女子名簿!$J$12:$J$520,$C552)</f>
        <v>0</v>
      </c>
      <c r="M552" s="174">
        <f>COUNTIF(女子名簿!$M$12:$M$520,$C552)</f>
        <v>0</v>
      </c>
      <c r="P552" s="172">
        <f>COUNTIF(女子名簿!$P$12:$P$520,管理者入力!$G68)</f>
        <v>0</v>
      </c>
      <c r="Q552" s="171">
        <f t="shared" si="660"/>
        <v>0</v>
      </c>
      <c r="R552" s="171">
        <f t="shared" si="661"/>
        <v>0</v>
      </c>
      <c r="S552" s="172">
        <f>COUNTIF(女子名簿!$S$12:$S$520,管理者入力!$H68)</f>
        <v>0</v>
      </c>
      <c r="T552" s="171">
        <f t="shared" si="662"/>
        <v>0</v>
      </c>
      <c r="U552" s="171">
        <f t="shared" si="663"/>
        <v>0</v>
      </c>
      <c r="AN552" s="399">
        <f>COUNTIF($B$12:B552,B552)</f>
        <v>1</v>
      </c>
      <c r="BN552" s="412" t="str">
        <f t="shared" si="664"/>
        <v>m</v>
      </c>
      <c r="DP552" s="380" t="e">
        <f>#REF!&amp;"-"&amp;#REF!</f>
        <v>#REF!</v>
      </c>
      <c r="DQ552" s="380" t="e">
        <f>#REF!&amp;"-"&amp;#REF!</f>
        <v>#REF!</v>
      </c>
    </row>
    <row r="553" spans="2:121" ht="14.25" hidden="1" customHeight="1">
      <c r="B553" s="29">
        <f>管理者入力!J35</f>
        <v>1</v>
      </c>
      <c r="C553" s="171" t="str">
        <f>総括申込書!F55</f>
        <v>　</v>
      </c>
      <c r="D553" s="29" t="str">
        <f>IF(COUNTIF($G$12:$S$520,C553)&gt;B553,"",C553)</f>
        <v>　</v>
      </c>
      <c r="G553" s="174">
        <f>COUNTIF(女子名簿!$G$12:$G$520,$C553)</f>
        <v>0</v>
      </c>
      <c r="H553" s="173"/>
      <c r="I553" s="173"/>
      <c r="J553" s="174">
        <f>COUNTIF(女子名簿!$J$12:$J$520,$C553)</f>
        <v>0</v>
      </c>
      <c r="M553" s="174">
        <f>COUNTIF(女子名簿!$M$12:$M$520,$C553)</f>
        <v>0</v>
      </c>
      <c r="P553" s="172">
        <f>COUNTIF(女子名簿!$P$12:$P$520,管理者入力!$G69)</f>
        <v>0</v>
      </c>
      <c r="Q553" s="171">
        <f t="shared" si="660"/>
        <v>0</v>
      </c>
      <c r="R553" s="171">
        <f t="shared" si="661"/>
        <v>0</v>
      </c>
      <c r="S553" s="172">
        <f>COUNTIF(女子名簿!$S$12:$S$520,管理者入力!$H69)</f>
        <v>0</v>
      </c>
      <c r="T553" s="171">
        <f t="shared" si="662"/>
        <v>0</v>
      </c>
      <c r="U553" s="171">
        <f t="shared" si="663"/>
        <v>0</v>
      </c>
      <c r="AN553" s="399">
        <f>COUNTIF($B$12:B553,B553)</f>
        <v>2</v>
      </c>
      <c r="BN553" s="412" t="str">
        <f t="shared" si="664"/>
        <v>m</v>
      </c>
      <c r="DP553" s="380" t="e">
        <f>#REF!&amp;"-"&amp;#REF!</f>
        <v>#REF!</v>
      </c>
      <c r="DQ553" s="380" t="e">
        <f>#REF!&amp;"-"&amp;#REF!</f>
        <v>#REF!</v>
      </c>
    </row>
    <row r="554" spans="2:121" ht="14.25" hidden="1" customHeight="1">
      <c r="B554" s="29">
        <f>管理者入力!J36</f>
        <v>0</v>
      </c>
      <c r="C554" s="171" t="s">
        <v>491</v>
      </c>
      <c r="D554" s="29" t="str">
        <f>IF(COUNTIF($G$12:$S$520,C554)&gt;B554,"",C554)</f>
        <v>　</v>
      </c>
      <c r="G554" s="174">
        <f>COUNTIF(女子名簿!$G$12:$G$520,$C554)</f>
        <v>0</v>
      </c>
      <c r="H554" s="173"/>
      <c r="I554" s="173"/>
      <c r="J554" s="174">
        <f>COUNTIF(女子名簿!$J$12:$J$520,$C554)</f>
        <v>0</v>
      </c>
      <c r="M554" s="174">
        <f>COUNTIF(女子名簿!$M$12:$M$520,$C554)</f>
        <v>0</v>
      </c>
      <c r="P554" s="172">
        <f>COUNTIF(女子名簿!$P$12:$P$520,管理者入力!$G70)</f>
        <v>0</v>
      </c>
      <c r="Q554" s="171">
        <f t="shared" si="660"/>
        <v>0</v>
      </c>
      <c r="R554" s="171">
        <f t="shared" si="661"/>
        <v>0</v>
      </c>
      <c r="S554" s="172">
        <f>COUNTIF(女子名簿!$S$12:$S$520,管理者入力!$H70)</f>
        <v>0</v>
      </c>
      <c r="T554" s="171">
        <f t="shared" si="662"/>
        <v>0</v>
      </c>
      <c r="U554" s="171">
        <f t="shared" si="663"/>
        <v>0</v>
      </c>
      <c r="AN554" s="399">
        <f>COUNTIF($B$12:B554,B554)</f>
        <v>29</v>
      </c>
      <c r="BN554" s="412" t="str">
        <f t="shared" si="664"/>
        <v>m</v>
      </c>
      <c r="DP554" s="380" t="e">
        <f>#REF!&amp;"-"&amp;#REF!</f>
        <v>#REF!</v>
      </c>
      <c r="DQ554" s="380" t="e">
        <f>#REF!&amp;"-"&amp;#REF!</f>
        <v>#REF!</v>
      </c>
    </row>
    <row r="555" spans="2:121" ht="14.25" hidden="1" customHeight="1">
      <c r="C555" s="29" t="str">
        <f>管理者入力!G39</f>
        <v>　A</v>
      </c>
      <c r="D555" t="str">
        <f>管理者入力!H39</f>
        <v>　A</v>
      </c>
      <c r="P555" s="29"/>
      <c r="S555" s="29"/>
      <c r="W555" s="104"/>
      <c r="X555" s="112"/>
      <c r="Z555" s="104"/>
      <c r="AD555" s="29"/>
      <c r="AE555" s="29"/>
      <c r="AN555" s="399">
        <f>COUNTIF($B$12:B555,B555)</f>
        <v>29</v>
      </c>
      <c r="BN555" s="412" t="str">
        <f t="shared" si="664"/>
        <v>m</v>
      </c>
      <c r="DP555" s="380" t="e">
        <f>#REF!&amp;"-"&amp;#REF!</f>
        <v>#REF!</v>
      </c>
      <c r="DQ555" s="380" t="e">
        <f>#REF!&amp;"-"&amp;#REF!</f>
        <v>#REF!</v>
      </c>
    </row>
    <row r="556" spans="2:121" ht="14.25" hidden="1" customHeight="1">
      <c r="C556" s="29" t="str">
        <f>管理者入力!G40</f>
        <v>　B</v>
      </c>
      <c r="D556" t="str">
        <f>管理者入力!H40</f>
        <v>　B</v>
      </c>
      <c r="P556" s="29"/>
      <c r="S556" s="29"/>
      <c r="W556" s="104"/>
      <c r="X556" s="112"/>
      <c r="Z556" s="104"/>
      <c r="AD556" s="29"/>
      <c r="AE556" s="29"/>
      <c r="AN556" s="399">
        <f>COUNTIF($B$12:B556,B556)</f>
        <v>29</v>
      </c>
      <c r="BN556" s="412" t="str">
        <f t="shared" si="664"/>
        <v>m</v>
      </c>
      <c r="DP556" s="380" t="e">
        <f>#REF!&amp;"-"&amp;#REF!</f>
        <v>#REF!</v>
      </c>
      <c r="DQ556" s="380" t="e">
        <f>#REF!&amp;"-"&amp;#REF!</f>
        <v>#REF!</v>
      </c>
    </row>
    <row r="557" spans="2:121" ht="14.25" hidden="1" customHeight="1">
      <c r="C557" s="29" t="str">
        <f>管理者入力!G41</f>
        <v>　C</v>
      </c>
      <c r="D557" t="str">
        <f>管理者入力!H41</f>
        <v>　C</v>
      </c>
      <c r="P557" s="29"/>
      <c r="S557" s="29"/>
      <c r="W557" s="104"/>
      <c r="X557" s="112"/>
      <c r="Z557" s="104"/>
      <c r="AD557" s="29"/>
      <c r="AE557" s="29"/>
      <c r="AN557" s="399">
        <f>COUNTIF($B$12:B557,B557)</f>
        <v>29</v>
      </c>
      <c r="BN557" s="412" t="str">
        <f t="shared" si="664"/>
        <v>m</v>
      </c>
      <c r="DP557" s="380" t="e">
        <f>#REF!&amp;"-"&amp;#REF!</f>
        <v>#REF!</v>
      </c>
      <c r="DQ557" s="380" t="e">
        <f>#REF!&amp;"-"&amp;#REF!</f>
        <v>#REF!</v>
      </c>
    </row>
    <row r="558" spans="2:121" ht="14.25" hidden="1" customHeight="1">
      <c r="C558" s="29" t="str">
        <f>管理者入力!G42</f>
        <v>　D</v>
      </c>
      <c r="D558" t="str">
        <f>管理者入力!H42</f>
        <v>　D</v>
      </c>
      <c r="AN558" s="399">
        <f>COUNTIF($B$12:B558,B558)</f>
        <v>29</v>
      </c>
      <c r="BN558" s="412" t="str">
        <f t="shared" si="664"/>
        <v>m</v>
      </c>
      <c r="DP558" s="380" t="e">
        <f>#REF!&amp;"-"&amp;#REF!</f>
        <v>#REF!</v>
      </c>
      <c r="DQ558" s="380" t="e">
        <f>#REF!&amp;"-"&amp;#REF!</f>
        <v>#REF!</v>
      </c>
    </row>
    <row r="559" spans="2:121" ht="14.25" hidden="1" customHeight="1">
      <c r="C559" s="29" t="str">
        <f>管理者入力!G43</f>
        <v>　E</v>
      </c>
      <c r="D559" t="str">
        <f>管理者入力!H43</f>
        <v>　E</v>
      </c>
      <c r="AN559" s="399">
        <f>COUNTIF($B$12:B559,B559)</f>
        <v>29</v>
      </c>
      <c r="BN559" s="412" t="str">
        <f t="shared" si="664"/>
        <v>m</v>
      </c>
      <c r="DP559" s="380" t="e">
        <f>#REF!&amp;"-"&amp;#REF!</f>
        <v>#REF!</v>
      </c>
      <c r="DQ559" s="380" t="e">
        <f>#REF!&amp;"-"&amp;#REF!</f>
        <v>#REF!</v>
      </c>
    </row>
    <row r="560" spans="2:121" ht="14.25" hidden="1" customHeight="1">
      <c r="C560" s="29" t="str">
        <f>管理者入力!G44</f>
        <v>　F</v>
      </c>
      <c r="D560" t="str">
        <f>管理者入力!H44</f>
        <v>　F</v>
      </c>
      <c r="AN560" s="399">
        <f>COUNTIF($B$12:B560,B560)</f>
        <v>29</v>
      </c>
      <c r="BN560" s="412" t="str">
        <f t="shared" si="664"/>
        <v>m</v>
      </c>
      <c r="DP560" s="380" t="e">
        <f>#REF!&amp;"-"&amp;#REF!</f>
        <v>#REF!</v>
      </c>
      <c r="DQ560" s="380" t="e">
        <f>#REF!&amp;"-"&amp;#REF!</f>
        <v>#REF!</v>
      </c>
    </row>
    <row r="561" spans="3:121" ht="14.25" hidden="1" customHeight="1">
      <c r="C561" s="29" t="str">
        <f>管理者入力!G45</f>
        <v>　G</v>
      </c>
      <c r="D561" t="str">
        <f>管理者入力!H45</f>
        <v>　G</v>
      </c>
      <c r="AN561" s="399">
        <f>COUNTIF($B$12:B561,B561)</f>
        <v>29</v>
      </c>
      <c r="BN561" s="412" t="str">
        <f t="shared" si="664"/>
        <v>m</v>
      </c>
      <c r="DP561" s="380" t="e">
        <f>#REF!&amp;"-"&amp;#REF!</f>
        <v>#REF!</v>
      </c>
      <c r="DQ561" s="380" t="e">
        <f>#REF!&amp;"-"&amp;#REF!</f>
        <v>#REF!</v>
      </c>
    </row>
    <row r="562" spans="3:121" ht="14.25" hidden="1" customHeight="1">
      <c r="C562" s="29" t="str">
        <f>管理者入力!G46</f>
        <v>　H</v>
      </c>
      <c r="D562" t="str">
        <f>管理者入力!H46</f>
        <v>　H</v>
      </c>
      <c r="AN562" s="399">
        <f>COUNTIF($B$12:B562,B562)</f>
        <v>29</v>
      </c>
      <c r="BN562" s="412" t="str">
        <f t="shared" si="664"/>
        <v>m</v>
      </c>
      <c r="DP562" s="380" t="e">
        <f>#REF!&amp;"-"&amp;#REF!</f>
        <v>#REF!</v>
      </c>
      <c r="DQ562" s="380" t="e">
        <f>#REF!&amp;"-"&amp;#REF!</f>
        <v>#REF!</v>
      </c>
    </row>
    <row r="563" spans="3:121" ht="14.25" hidden="1" customHeight="1">
      <c r="C563" s="29" t="str">
        <f>管理者入力!G47</f>
        <v>　I</v>
      </c>
      <c r="D563" t="str">
        <f>管理者入力!H47</f>
        <v>　I</v>
      </c>
      <c r="AN563" s="399">
        <f>COUNTIF($B$12:B563,B563)</f>
        <v>29</v>
      </c>
      <c r="BN563" s="412" t="str">
        <f t="shared" si="664"/>
        <v>m</v>
      </c>
      <c r="DP563" s="380" t="e">
        <f>#REF!&amp;"-"&amp;#REF!</f>
        <v>#REF!</v>
      </c>
      <c r="DQ563" s="380" t="e">
        <f>#REF!&amp;"-"&amp;#REF!</f>
        <v>#REF!</v>
      </c>
    </row>
    <row r="564" spans="3:121" ht="14.25" hidden="1" customHeight="1">
      <c r="C564" s="29" t="str">
        <f>管理者入力!G48</f>
        <v>　J</v>
      </c>
      <c r="D564" t="str">
        <f>管理者入力!H48</f>
        <v>　J</v>
      </c>
      <c r="AN564" s="399">
        <f>COUNTIF($B$12:B564,B564)</f>
        <v>29</v>
      </c>
      <c r="BN564" s="412" t="str">
        <f t="shared" si="664"/>
        <v>m</v>
      </c>
      <c r="DP564" s="380" t="e">
        <f>#REF!&amp;"-"&amp;#REF!</f>
        <v>#REF!</v>
      </c>
      <c r="DQ564" s="380" t="e">
        <f>#REF!&amp;"-"&amp;#REF!</f>
        <v>#REF!</v>
      </c>
    </row>
    <row r="565" spans="3:121" ht="14.25" hidden="1" customHeight="1">
      <c r="C565" s="29" t="str">
        <f>管理者入力!G49</f>
        <v>　K</v>
      </c>
      <c r="D565" t="str">
        <f>管理者入力!H49</f>
        <v>　K</v>
      </c>
      <c r="AN565" s="399">
        <f>COUNTIF($B$12:B565,B565)</f>
        <v>29</v>
      </c>
      <c r="BN565" s="412" t="str">
        <f t="shared" si="664"/>
        <v>m</v>
      </c>
      <c r="DP565" s="380" t="e">
        <f>#REF!&amp;"-"&amp;#REF!</f>
        <v>#REF!</v>
      </c>
      <c r="DQ565" s="380" t="e">
        <f>#REF!&amp;"-"&amp;#REF!</f>
        <v>#REF!</v>
      </c>
    </row>
    <row r="566" spans="3:121" ht="14.25" hidden="1" customHeight="1">
      <c r="C566" s="29" t="str">
        <f>管理者入力!G50</f>
        <v>　L</v>
      </c>
      <c r="D566" t="str">
        <f>管理者入力!H50</f>
        <v>　L</v>
      </c>
      <c r="AN566" s="399">
        <f>COUNTIF($B$12:B566,B566)</f>
        <v>29</v>
      </c>
      <c r="BN566" s="412" t="str">
        <f t="shared" si="664"/>
        <v>m</v>
      </c>
      <c r="DP566" s="380" t="e">
        <f>#REF!&amp;"-"&amp;#REF!</f>
        <v>#REF!</v>
      </c>
      <c r="DQ566" s="380" t="e">
        <f>#REF!&amp;"-"&amp;#REF!</f>
        <v>#REF!</v>
      </c>
    </row>
    <row r="567" spans="3:121" ht="14.25" hidden="1" customHeight="1">
      <c r="C567" s="29" t="str">
        <f>管理者入力!G51</f>
        <v>　M</v>
      </c>
      <c r="D567" t="str">
        <f>管理者入力!H51</f>
        <v>　M</v>
      </c>
      <c r="AN567" s="399">
        <f>COUNTIF($B$12:B567,B567)</f>
        <v>29</v>
      </c>
      <c r="BN567" s="412" t="str">
        <f t="shared" si="664"/>
        <v>m</v>
      </c>
      <c r="DP567" s="380" t="e">
        <f>#REF!&amp;"-"&amp;#REF!</f>
        <v>#REF!</v>
      </c>
      <c r="DQ567" s="380" t="e">
        <f>#REF!&amp;"-"&amp;#REF!</f>
        <v>#REF!</v>
      </c>
    </row>
    <row r="568" spans="3:121" ht="14.25" hidden="1" customHeight="1">
      <c r="C568" s="29" t="str">
        <f>管理者入力!G52</f>
        <v>　N</v>
      </c>
      <c r="D568" t="str">
        <f>管理者入力!H52</f>
        <v>　N</v>
      </c>
      <c r="AN568" s="399">
        <f>COUNTIF($B$12:B568,B568)</f>
        <v>29</v>
      </c>
      <c r="BN568" s="412" t="str">
        <f t="shared" si="664"/>
        <v>m</v>
      </c>
      <c r="DP568" s="380" t="e">
        <f>#REF!&amp;"-"&amp;#REF!</f>
        <v>#REF!</v>
      </c>
      <c r="DQ568" s="380" t="e">
        <f>#REF!&amp;"-"&amp;#REF!</f>
        <v>#REF!</v>
      </c>
    </row>
    <row r="569" spans="3:121" ht="14.25" hidden="1" customHeight="1">
      <c r="C569" s="29" t="str">
        <f>管理者入力!G53</f>
        <v>　O</v>
      </c>
      <c r="D569" t="str">
        <f>管理者入力!H53</f>
        <v>　O</v>
      </c>
      <c r="AN569" s="399">
        <f>COUNTIF($B$12:B569,B569)</f>
        <v>29</v>
      </c>
      <c r="BN569" s="412" t="str">
        <f t="shared" si="664"/>
        <v>m</v>
      </c>
      <c r="DP569" s="380" t="e">
        <f>#REF!&amp;"-"&amp;#REF!</f>
        <v>#REF!</v>
      </c>
      <c r="DQ569" s="380" t="e">
        <f>#REF!&amp;"-"&amp;#REF!</f>
        <v>#REF!</v>
      </c>
    </row>
    <row r="570" spans="3:121" ht="14.25" hidden="1" customHeight="1">
      <c r="C570" s="29" t="str">
        <f>管理者入力!G54</f>
        <v>　P</v>
      </c>
      <c r="D570" t="str">
        <f>管理者入力!H54</f>
        <v>　P</v>
      </c>
      <c r="AN570" s="399">
        <f>COUNTIF($B$12:B570,B570)</f>
        <v>29</v>
      </c>
      <c r="BN570" s="412" t="str">
        <f t="shared" si="664"/>
        <v>m</v>
      </c>
      <c r="DP570" s="380" t="e">
        <f>#REF!&amp;"-"&amp;#REF!</f>
        <v>#REF!</v>
      </c>
      <c r="DQ570" s="380" t="e">
        <f>#REF!&amp;"-"&amp;#REF!</f>
        <v>#REF!</v>
      </c>
    </row>
    <row r="571" spans="3:121" ht="14.25" hidden="1" customHeight="1">
      <c r="C571" s="29" t="str">
        <f>管理者入力!G55</f>
        <v>　Q</v>
      </c>
      <c r="D571" t="str">
        <f>管理者入力!H55</f>
        <v>　Q</v>
      </c>
      <c r="AN571" s="399">
        <f>COUNTIF($B$12:B571,B571)</f>
        <v>29</v>
      </c>
      <c r="BN571" s="412" t="str">
        <f t="shared" si="664"/>
        <v>m</v>
      </c>
      <c r="DP571" s="380" t="e">
        <f>#REF!&amp;"-"&amp;#REF!</f>
        <v>#REF!</v>
      </c>
      <c r="DQ571" s="380" t="e">
        <f>#REF!&amp;"-"&amp;#REF!</f>
        <v>#REF!</v>
      </c>
    </row>
    <row r="572" spans="3:121" ht="14.25" hidden="1" customHeight="1">
      <c r="C572" s="29" t="str">
        <f>管理者入力!G56</f>
        <v>　R</v>
      </c>
      <c r="D572" t="str">
        <f>管理者入力!H56</f>
        <v>　R</v>
      </c>
      <c r="AN572" s="399">
        <f>COUNTIF($B$12:B572,B572)</f>
        <v>29</v>
      </c>
      <c r="BN572" s="412" t="str">
        <f t="shared" si="664"/>
        <v>m</v>
      </c>
      <c r="DP572" s="380" t="e">
        <f>#REF!&amp;"-"&amp;#REF!</f>
        <v>#REF!</v>
      </c>
      <c r="DQ572" s="380" t="e">
        <f>#REF!&amp;"-"&amp;#REF!</f>
        <v>#REF!</v>
      </c>
    </row>
    <row r="573" spans="3:121" ht="14.25" hidden="1" customHeight="1">
      <c r="C573" s="29" t="str">
        <f>管理者入力!G57</f>
        <v>　S</v>
      </c>
      <c r="D573" t="str">
        <f>管理者入力!H57</f>
        <v>　S</v>
      </c>
      <c r="AN573" s="399">
        <f>COUNTIF($B$12:B573,B573)</f>
        <v>29</v>
      </c>
      <c r="BN573" s="412" t="str">
        <f t="shared" si="664"/>
        <v>m</v>
      </c>
      <c r="DP573" s="380" t="e">
        <f>#REF!&amp;"-"&amp;#REF!</f>
        <v>#REF!</v>
      </c>
      <c r="DQ573" s="380" t="e">
        <f>#REF!&amp;"-"&amp;#REF!</f>
        <v>#REF!</v>
      </c>
    </row>
    <row r="574" spans="3:121" ht="14.25" hidden="1" customHeight="1">
      <c r="C574" s="29" t="str">
        <f>管理者入力!G58</f>
        <v>　T</v>
      </c>
      <c r="D574" t="str">
        <f>管理者入力!H58</f>
        <v>　T</v>
      </c>
      <c r="AN574" s="399">
        <f>COUNTIF($B$12:B574,B574)</f>
        <v>29</v>
      </c>
      <c r="BN574" s="412" t="str">
        <f t="shared" si="664"/>
        <v>m</v>
      </c>
      <c r="DP574" s="380" t="e">
        <f>#REF!&amp;"-"&amp;#REF!</f>
        <v>#REF!</v>
      </c>
      <c r="DQ574" s="380" t="e">
        <f>#REF!&amp;"-"&amp;#REF!</f>
        <v>#REF!</v>
      </c>
    </row>
    <row r="575" spans="3:121" ht="14.25" hidden="1" customHeight="1">
      <c r="C575" s="29" t="str">
        <f>管理者入力!G59</f>
        <v>　U</v>
      </c>
      <c r="D575" t="str">
        <f>管理者入力!H59</f>
        <v>　U</v>
      </c>
      <c r="AN575" s="399">
        <f>COUNTIF($B$12:B575,B575)</f>
        <v>29</v>
      </c>
      <c r="BN575" s="412" t="str">
        <f t="shared" si="664"/>
        <v>m</v>
      </c>
      <c r="DP575" s="380" t="e">
        <f>#REF!&amp;"-"&amp;#REF!</f>
        <v>#REF!</v>
      </c>
      <c r="DQ575" s="380" t="e">
        <f>#REF!&amp;"-"&amp;#REF!</f>
        <v>#REF!</v>
      </c>
    </row>
    <row r="576" spans="3:121" ht="14.25" hidden="1" customHeight="1">
      <c r="C576" s="29" t="str">
        <f>管理者入力!G60</f>
        <v>　V</v>
      </c>
      <c r="D576" t="str">
        <f>管理者入力!H60</f>
        <v>　V</v>
      </c>
      <c r="AN576" s="399">
        <f>COUNTIF($B$12:B576,B576)</f>
        <v>29</v>
      </c>
      <c r="BN576" s="412" t="str">
        <f t="shared" si="664"/>
        <v>m</v>
      </c>
      <c r="DP576" s="380" t="e">
        <f>#REF!&amp;"-"&amp;#REF!</f>
        <v>#REF!</v>
      </c>
      <c r="DQ576" s="380" t="e">
        <f>#REF!&amp;"-"&amp;#REF!</f>
        <v>#REF!</v>
      </c>
    </row>
    <row r="577" spans="3:121" ht="14.25" hidden="1" customHeight="1">
      <c r="C577" s="29" t="str">
        <f>管理者入力!G61</f>
        <v>　W</v>
      </c>
      <c r="D577" t="str">
        <f>管理者入力!H61</f>
        <v>　W</v>
      </c>
      <c r="AN577" s="399">
        <f>COUNTIF($B$12:B577,B577)</f>
        <v>29</v>
      </c>
      <c r="BN577" s="412" t="str">
        <f t="shared" si="664"/>
        <v>m</v>
      </c>
      <c r="DP577" s="380" t="e">
        <f>#REF!&amp;"-"&amp;#REF!</f>
        <v>#REF!</v>
      </c>
      <c r="DQ577" s="380" t="e">
        <f>#REF!&amp;"-"&amp;#REF!</f>
        <v>#REF!</v>
      </c>
    </row>
    <row r="578" spans="3:121" ht="14.25" hidden="1" customHeight="1">
      <c r="C578" s="29" t="str">
        <f>管理者入力!G62</f>
        <v>　X</v>
      </c>
      <c r="D578" t="str">
        <f>管理者入力!H62</f>
        <v>　X</v>
      </c>
      <c r="AN578" s="399">
        <f>COUNTIF($B$12:B578,B578)</f>
        <v>29</v>
      </c>
      <c r="BN578" s="412" t="str">
        <f t="shared" si="664"/>
        <v>m</v>
      </c>
      <c r="DP578" s="380" t="e">
        <f>#REF!&amp;"-"&amp;#REF!</f>
        <v>#REF!</v>
      </c>
      <c r="DQ578" s="380" t="e">
        <f>#REF!&amp;"-"&amp;#REF!</f>
        <v>#REF!</v>
      </c>
    </row>
    <row r="579" spans="3:121" ht="14.25" hidden="1" customHeight="1">
      <c r="C579" s="29" t="str">
        <f>管理者入力!G63</f>
        <v>　Y</v>
      </c>
      <c r="D579" t="str">
        <f>管理者入力!H63</f>
        <v>　Y</v>
      </c>
      <c r="AN579" s="399">
        <f>COUNTIF($B$12:B579,B579)</f>
        <v>29</v>
      </c>
      <c r="BN579" s="412" t="str">
        <f t="shared" si="664"/>
        <v>m</v>
      </c>
      <c r="DP579" s="380" t="e">
        <f>#REF!&amp;"-"&amp;#REF!</f>
        <v>#REF!</v>
      </c>
      <c r="DQ579" s="380" t="e">
        <f>#REF!&amp;"-"&amp;#REF!</f>
        <v>#REF!</v>
      </c>
    </row>
    <row r="580" spans="3:121" ht="14.25" hidden="1" customHeight="1">
      <c r="C580" s="29" t="str">
        <f>管理者入力!G64</f>
        <v>　Z</v>
      </c>
      <c r="D580" t="str">
        <f>管理者入力!H64</f>
        <v>　Z</v>
      </c>
      <c r="AN580" s="399">
        <f>COUNTIF($B$12:B580,B580)</f>
        <v>29</v>
      </c>
      <c r="BN580" s="412" t="str">
        <f t="shared" si="664"/>
        <v>m</v>
      </c>
      <c r="DP580" s="380" t="e">
        <f>#REF!&amp;"-"&amp;#REF!</f>
        <v>#REF!</v>
      </c>
      <c r="DQ580" s="380" t="e">
        <f>#REF!&amp;"-"&amp;#REF!</f>
        <v>#REF!</v>
      </c>
    </row>
    <row r="581" spans="3:121">
      <c r="C581" s="29">
        <f>管理者入力!G65</f>
        <v>0</v>
      </c>
    </row>
    <row r="582" spans="3:121">
      <c r="C582" s="29">
        <f>管理者入力!G66</f>
        <v>0</v>
      </c>
    </row>
    <row r="583" spans="3:121">
      <c r="C583" s="29">
        <f>管理者入力!G67</f>
        <v>0</v>
      </c>
    </row>
    <row r="584" spans="3:121">
      <c r="C584" s="29">
        <f>管理者入力!G68</f>
        <v>0</v>
      </c>
    </row>
    <row r="585" spans="3:121">
      <c r="C585" s="29">
        <f>管理者入力!G69</f>
        <v>0</v>
      </c>
    </row>
    <row r="586" spans="3:121">
      <c r="C586" s="29">
        <f>管理者入力!G70</f>
        <v>0</v>
      </c>
    </row>
    <row r="587" spans="3:121">
      <c r="C587" s="29">
        <f>管理者入力!G71</f>
        <v>0</v>
      </c>
    </row>
    <row r="588" spans="3:121">
      <c r="C588" s="29">
        <f>管理者入力!G72</f>
        <v>0</v>
      </c>
    </row>
    <row r="589" spans="3:121">
      <c r="C589" s="29">
        <f>管理者入力!G73</f>
        <v>0</v>
      </c>
    </row>
    <row r="590" spans="3:121">
      <c r="C590" s="29">
        <f>管理者入力!G74</f>
        <v>0</v>
      </c>
    </row>
    <row r="591" spans="3:121">
      <c r="C591" s="29">
        <f>管理者入力!G75</f>
        <v>0</v>
      </c>
    </row>
    <row r="592" spans="3:121">
      <c r="C592" s="29">
        <f>管理者入力!G76</f>
        <v>0</v>
      </c>
    </row>
    <row r="593" spans="3:3">
      <c r="C593" s="29">
        <f>管理者入力!G77</f>
        <v>0</v>
      </c>
    </row>
    <row r="594" spans="3:3">
      <c r="C594" s="29">
        <f>管理者入力!G78</f>
        <v>0</v>
      </c>
    </row>
    <row r="595" spans="3:3">
      <c r="C595" s="29">
        <f>管理者入力!G79</f>
        <v>0</v>
      </c>
    </row>
    <row r="596" spans="3:3">
      <c r="C596" s="29">
        <f>管理者入力!G80</f>
        <v>0</v>
      </c>
    </row>
    <row r="597" spans="3:3">
      <c r="C597" s="29">
        <f>管理者入力!G81</f>
        <v>0</v>
      </c>
    </row>
    <row r="598" spans="3:3">
      <c r="C598" s="29">
        <f>管理者入力!G82</f>
        <v>0</v>
      </c>
    </row>
    <row r="599" spans="3:3">
      <c r="C599" s="29">
        <f>管理者入力!G83</f>
        <v>0</v>
      </c>
    </row>
    <row r="600" spans="3:3">
      <c r="C600" s="29">
        <f>管理者入力!G84</f>
        <v>0</v>
      </c>
    </row>
    <row r="601" spans="3:3">
      <c r="C601" s="29">
        <f>管理者入力!G85</f>
        <v>0</v>
      </c>
    </row>
    <row r="602" spans="3:3">
      <c r="C602" s="29">
        <f>管理者入力!G86</f>
        <v>0</v>
      </c>
    </row>
    <row r="603" spans="3:3">
      <c r="C603" s="29">
        <f>管理者入力!G87</f>
        <v>0</v>
      </c>
    </row>
    <row r="604" spans="3:3">
      <c r="C604" s="29">
        <f>管理者入力!G88</f>
        <v>0</v>
      </c>
    </row>
    <row r="605" spans="3:3">
      <c r="C605" s="29">
        <f>管理者入力!G89</f>
        <v>0</v>
      </c>
    </row>
    <row r="606" spans="3:3">
      <c r="C606" s="29">
        <f>管理者入力!G90</f>
        <v>0</v>
      </c>
    </row>
    <row r="607" spans="3:3">
      <c r="C607" s="29">
        <f>管理者入力!G91</f>
        <v>0</v>
      </c>
    </row>
    <row r="608" spans="3:3">
      <c r="C608" s="29">
        <f>管理者入力!G92</f>
        <v>0</v>
      </c>
    </row>
    <row r="609" spans="3:3">
      <c r="C609" s="29">
        <f>管理者入力!G93</f>
        <v>0</v>
      </c>
    </row>
    <row r="610" spans="3:3">
      <c r="C610" s="29">
        <f>管理者入力!G94</f>
        <v>0</v>
      </c>
    </row>
  </sheetData>
  <sheetProtection password="E027" sheet="1" objects="1" scenarios="1"/>
  <dataConsolidate link="1"/>
  <mergeCells count="2562">
    <mergeCell ref="A1:I1"/>
    <mergeCell ref="AO10:AT10"/>
    <mergeCell ref="H509:I509"/>
    <mergeCell ref="H485:I485"/>
    <mergeCell ref="H486:I486"/>
    <mergeCell ref="H483:I483"/>
    <mergeCell ref="H484:I484"/>
    <mergeCell ref="H506:I506"/>
    <mergeCell ref="H491:I491"/>
    <mergeCell ref="H489:I489"/>
    <mergeCell ref="H481:I481"/>
    <mergeCell ref="H488:I488"/>
    <mergeCell ref="H487:I487"/>
    <mergeCell ref="H490:I490"/>
    <mergeCell ref="H477:I477"/>
    <mergeCell ref="H479:I479"/>
    <mergeCell ref="H478:I478"/>
    <mergeCell ref="T7:U7"/>
    <mergeCell ref="H508:I508"/>
    <mergeCell ref="H507:I507"/>
    <mergeCell ref="H502:I502"/>
    <mergeCell ref="H499:I499"/>
    <mergeCell ref="H500:I500"/>
    <mergeCell ref="H505:I505"/>
    <mergeCell ref="H482:I482"/>
    <mergeCell ref="H475:I475"/>
    <mergeCell ref="H474:I474"/>
    <mergeCell ref="H468:I468"/>
    <mergeCell ref="H471:I471"/>
    <mergeCell ref="H470:I470"/>
    <mergeCell ref="H469:I469"/>
    <mergeCell ref="H472:I472"/>
    <mergeCell ref="H473:I473"/>
    <mergeCell ref="H480:I480"/>
    <mergeCell ref="H476:I476"/>
    <mergeCell ref="H442:I442"/>
    <mergeCell ref="H445:I445"/>
    <mergeCell ref="H519:I519"/>
    <mergeCell ref="H516:I516"/>
    <mergeCell ref="H512:I512"/>
    <mergeCell ref="H511:I511"/>
    <mergeCell ref="H492:I492"/>
    <mergeCell ref="H495:I495"/>
    <mergeCell ref="H494:I494"/>
    <mergeCell ref="H493:I493"/>
    <mergeCell ref="H510:I510"/>
    <mergeCell ref="H515:I515"/>
    <mergeCell ref="H496:I496"/>
    <mergeCell ref="H497:I497"/>
    <mergeCell ref="H498:I498"/>
    <mergeCell ref="H504:I504"/>
    <mergeCell ref="H501:I501"/>
    <mergeCell ref="H514:I514"/>
    <mergeCell ref="H467:I467"/>
    <mergeCell ref="H451:I451"/>
    <mergeCell ref="H452:I452"/>
    <mergeCell ref="H444:I444"/>
    <mergeCell ref="H466:I466"/>
    <mergeCell ref="H453:I453"/>
    <mergeCell ref="H465:I465"/>
    <mergeCell ref="H463:I463"/>
    <mergeCell ref="H454:I454"/>
    <mergeCell ref="H464:I464"/>
    <mergeCell ref="H455:I455"/>
    <mergeCell ref="H462:I462"/>
    <mergeCell ref="H461:I461"/>
    <mergeCell ref="H456:I456"/>
    <mergeCell ref="H457:I457"/>
    <mergeCell ref="H460:I460"/>
    <mergeCell ref="H459:I459"/>
    <mergeCell ref="H458:I458"/>
    <mergeCell ref="H425:I425"/>
    <mergeCell ref="H426:I426"/>
    <mergeCell ref="H429:I429"/>
    <mergeCell ref="H443:I443"/>
    <mergeCell ref="H446:I446"/>
    <mergeCell ref="H450:I450"/>
    <mergeCell ref="H448:I448"/>
    <mergeCell ref="H449:I449"/>
    <mergeCell ref="H447:I447"/>
    <mergeCell ref="H431:I431"/>
    <mergeCell ref="H427:I427"/>
    <mergeCell ref="H430:I430"/>
    <mergeCell ref="H428:I428"/>
    <mergeCell ref="H435:I435"/>
    <mergeCell ref="H434:I434"/>
    <mergeCell ref="H433:I433"/>
    <mergeCell ref="H432:I432"/>
    <mergeCell ref="H399:I399"/>
    <mergeCell ref="H406:I406"/>
    <mergeCell ref="H439:I439"/>
    <mergeCell ref="H441:I441"/>
    <mergeCell ref="H438:I438"/>
    <mergeCell ref="H436:I436"/>
    <mergeCell ref="H437:I437"/>
    <mergeCell ref="H401:I401"/>
    <mergeCell ref="H400:I400"/>
    <mergeCell ref="H402:I402"/>
    <mergeCell ref="H440:I440"/>
    <mergeCell ref="H408:I408"/>
    <mergeCell ref="H414:I414"/>
    <mergeCell ref="H412:I412"/>
    <mergeCell ref="H404:I404"/>
    <mergeCell ref="H405:I405"/>
    <mergeCell ref="H403:I403"/>
    <mergeCell ref="H407:I407"/>
    <mergeCell ref="H409:I409"/>
    <mergeCell ref="H410:I410"/>
    <mergeCell ref="H411:I411"/>
    <mergeCell ref="H413:I413"/>
    <mergeCell ref="H415:I415"/>
    <mergeCell ref="H417:I417"/>
    <mergeCell ref="H416:I416"/>
    <mergeCell ref="H418:I418"/>
    <mergeCell ref="H420:I420"/>
    <mergeCell ref="H421:I421"/>
    <mergeCell ref="H419:I419"/>
    <mergeCell ref="H422:I422"/>
    <mergeCell ref="H423:I423"/>
    <mergeCell ref="H424:I424"/>
    <mergeCell ref="H382:I382"/>
    <mergeCell ref="H380:I380"/>
    <mergeCell ref="H372:I372"/>
    <mergeCell ref="H373:I373"/>
    <mergeCell ref="H383:I383"/>
    <mergeCell ref="H390:I390"/>
    <mergeCell ref="H377:I377"/>
    <mergeCell ref="H378:I378"/>
    <mergeCell ref="H379:I379"/>
    <mergeCell ref="H385:I385"/>
    <mergeCell ref="H384:I384"/>
    <mergeCell ref="H386:I386"/>
    <mergeCell ref="H381:I381"/>
    <mergeCell ref="H392:I392"/>
    <mergeCell ref="H398:I398"/>
    <mergeCell ref="H396:I396"/>
    <mergeCell ref="H388:I388"/>
    <mergeCell ref="H389:I389"/>
    <mergeCell ref="H387:I387"/>
    <mergeCell ref="H391:I391"/>
    <mergeCell ref="H393:I393"/>
    <mergeCell ref="H394:I394"/>
    <mergeCell ref="H395:I395"/>
    <mergeCell ref="H397:I397"/>
    <mergeCell ref="H360:I360"/>
    <mergeCell ref="H366:I366"/>
    <mergeCell ref="H364:I364"/>
    <mergeCell ref="H356:I356"/>
    <mergeCell ref="H357:I357"/>
    <mergeCell ref="H355:I355"/>
    <mergeCell ref="H359:I359"/>
    <mergeCell ref="H367:I367"/>
    <mergeCell ref="H374:I374"/>
    <mergeCell ref="H361:I361"/>
    <mergeCell ref="H362:I362"/>
    <mergeCell ref="H363:I363"/>
    <mergeCell ref="H369:I369"/>
    <mergeCell ref="H368:I368"/>
    <mergeCell ref="H370:I370"/>
    <mergeCell ref="H365:I365"/>
    <mergeCell ref="H376:I376"/>
    <mergeCell ref="H371:I371"/>
    <mergeCell ref="H375:I375"/>
    <mergeCell ref="H342:I342"/>
    <mergeCell ref="H329:I329"/>
    <mergeCell ref="H330:I330"/>
    <mergeCell ref="H331:I331"/>
    <mergeCell ref="H337:I337"/>
    <mergeCell ref="H336:I336"/>
    <mergeCell ref="H338:I338"/>
    <mergeCell ref="H333:I333"/>
    <mergeCell ref="H344:I344"/>
    <mergeCell ref="H350:I350"/>
    <mergeCell ref="H348:I348"/>
    <mergeCell ref="H340:I340"/>
    <mergeCell ref="H341:I341"/>
    <mergeCell ref="H339:I339"/>
    <mergeCell ref="H343:I343"/>
    <mergeCell ref="H351:I351"/>
    <mergeCell ref="H358:I358"/>
    <mergeCell ref="H345:I345"/>
    <mergeCell ref="H346:I346"/>
    <mergeCell ref="H347:I347"/>
    <mergeCell ref="H353:I353"/>
    <mergeCell ref="H352:I352"/>
    <mergeCell ref="H354:I354"/>
    <mergeCell ref="H349:I349"/>
    <mergeCell ref="H319:I319"/>
    <mergeCell ref="H326:I326"/>
    <mergeCell ref="H313:I313"/>
    <mergeCell ref="H314:I314"/>
    <mergeCell ref="H315:I315"/>
    <mergeCell ref="H321:I321"/>
    <mergeCell ref="H320:I320"/>
    <mergeCell ref="H322:I322"/>
    <mergeCell ref="H317:I317"/>
    <mergeCell ref="H328:I328"/>
    <mergeCell ref="H334:I334"/>
    <mergeCell ref="H332:I332"/>
    <mergeCell ref="H324:I324"/>
    <mergeCell ref="H325:I325"/>
    <mergeCell ref="H323:I323"/>
    <mergeCell ref="H327:I327"/>
    <mergeCell ref="H335:I335"/>
    <mergeCell ref="H302:I302"/>
    <mergeCell ref="H300:I300"/>
    <mergeCell ref="H292:I292"/>
    <mergeCell ref="H293:I293"/>
    <mergeCell ref="H291:I291"/>
    <mergeCell ref="H295:I295"/>
    <mergeCell ref="H303:I303"/>
    <mergeCell ref="H310:I310"/>
    <mergeCell ref="H297:I297"/>
    <mergeCell ref="H298:I298"/>
    <mergeCell ref="H299:I299"/>
    <mergeCell ref="H305:I305"/>
    <mergeCell ref="H304:I304"/>
    <mergeCell ref="H306:I306"/>
    <mergeCell ref="H301:I301"/>
    <mergeCell ref="H312:I312"/>
    <mergeCell ref="H318:I318"/>
    <mergeCell ref="H316:I316"/>
    <mergeCell ref="H308:I308"/>
    <mergeCell ref="H309:I309"/>
    <mergeCell ref="H307:I307"/>
    <mergeCell ref="H311:I311"/>
    <mergeCell ref="H280:I280"/>
    <mergeCell ref="H286:I286"/>
    <mergeCell ref="H284:I284"/>
    <mergeCell ref="H276:I276"/>
    <mergeCell ref="H277:I277"/>
    <mergeCell ref="H275:I275"/>
    <mergeCell ref="H279:I279"/>
    <mergeCell ref="H287:I287"/>
    <mergeCell ref="H294:I294"/>
    <mergeCell ref="H281:I281"/>
    <mergeCell ref="H282:I282"/>
    <mergeCell ref="H283:I283"/>
    <mergeCell ref="H289:I289"/>
    <mergeCell ref="H288:I288"/>
    <mergeCell ref="H290:I290"/>
    <mergeCell ref="H285:I285"/>
    <mergeCell ref="H296:I296"/>
    <mergeCell ref="H262:I262"/>
    <mergeCell ref="H249:I249"/>
    <mergeCell ref="H250:I250"/>
    <mergeCell ref="H251:I251"/>
    <mergeCell ref="H257:I257"/>
    <mergeCell ref="H256:I256"/>
    <mergeCell ref="H258:I258"/>
    <mergeCell ref="H253:I253"/>
    <mergeCell ref="H264:I264"/>
    <mergeCell ref="H270:I270"/>
    <mergeCell ref="H268:I268"/>
    <mergeCell ref="H260:I260"/>
    <mergeCell ref="H261:I261"/>
    <mergeCell ref="H259:I259"/>
    <mergeCell ref="H263:I263"/>
    <mergeCell ref="H271:I271"/>
    <mergeCell ref="H278:I278"/>
    <mergeCell ref="H265:I265"/>
    <mergeCell ref="H266:I266"/>
    <mergeCell ref="H267:I267"/>
    <mergeCell ref="H273:I273"/>
    <mergeCell ref="H272:I272"/>
    <mergeCell ref="H274:I274"/>
    <mergeCell ref="H269:I269"/>
    <mergeCell ref="H239:I239"/>
    <mergeCell ref="H246:I246"/>
    <mergeCell ref="H233:I233"/>
    <mergeCell ref="H234:I234"/>
    <mergeCell ref="H235:I235"/>
    <mergeCell ref="H241:I241"/>
    <mergeCell ref="H240:I240"/>
    <mergeCell ref="H242:I242"/>
    <mergeCell ref="H237:I237"/>
    <mergeCell ref="H248:I248"/>
    <mergeCell ref="H254:I254"/>
    <mergeCell ref="H252:I252"/>
    <mergeCell ref="H244:I244"/>
    <mergeCell ref="H245:I245"/>
    <mergeCell ref="H243:I243"/>
    <mergeCell ref="H247:I247"/>
    <mergeCell ref="H255:I255"/>
    <mergeCell ref="H222:I222"/>
    <mergeCell ref="H220:I220"/>
    <mergeCell ref="H212:I212"/>
    <mergeCell ref="H213:I213"/>
    <mergeCell ref="H211:I211"/>
    <mergeCell ref="H215:I215"/>
    <mergeCell ref="H223:I223"/>
    <mergeCell ref="H230:I230"/>
    <mergeCell ref="H217:I217"/>
    <mergeCell ref="H218:I218"/>
    <mergeCell ref="H219:I219"/>
    <mergeCell ref="H225:I225"/>
    <mergeCell ref="H224:I224"/>
    <mergeCell ref="H226:I226"/>
    <mergeCell ref="H221:I221"/>
    <mergeCell ref="H232:I232"/>
    <mergeCell ref="H238:I238"/>
    <mergeCell ref="H236:I236"/>
    <mergeCell ref="H228:I228"/>
    <mergeCell ref="H229:I229"/>
    <mergeCell ref="H227:I227"/>
    <mergeCell ref="H231:I231"/>
    <mergeCell ref="H200:I200"/>
    <mergeCell ref="H206:I206"/>
    <mergeCell ref="H204:I204"/>
    <mergeCell ref="H196:I196"/>
    <mergeCell ref="H197:I197"/>
    <mergeCell ref="H195:I195"/>
    <mergeCell ref="H199:I199"/>
    <mergeCell ref="H207:I207"/>
    <mergeCell ref="H214:I214"/>
    <mergeCell ref="H201:I201"/>
    <mergeCell ref="H202:I202"/>
    <mergeCell ref="H203:I203"/>
    <mergeCell ref="H209:I209"/>
    <mergeCell ref="H208:I208"/>
    <mergeCell ref="H210:I210"/>
    <mergeCell ref="H205:I205"/>
    <mergeCell ref="H216:I216"/>
    <mergeCell ref="H182:I182"/>
    <mergeCell ref="H169:I169"/>
    <mergeCell ref="H170:I170"/>
    <mergeCell ref="H171:I171"/>
    <mergeCell ref="H177:I177"/>
    <mergeCell ref="H176:I176"/>
    <mergeCell ref="H178:I178"/>
    <mergeCell ref="H173:I173"/>
    <mergeCell ref="H184:I184"/>
    <mergeCell ref="H190:I190"/>
    <mergeCell ref="H188:I188"/>
    <mergeCell ref="H180:I180"/>
    <mergeCell ref="H181:I181"/>
    <mergeCell ref="H179:I179"/>
    <mergeCell ref="H183:I183"/>
    <mergeCell ref="H191:I191"/>
    <mergeCell ref="H198:I198"/>
    <mergeCell ref="H185:I185"/>
    <mergeCell ref="H186:I186"/>
    <mergeCell ref="H187:I187"/>
    <mergeCell ref="H193:I193"/>
    <mergeCell ref="H192:I192"/>
    <mergeCell ref="H194:I194"/>
    <mergeCell ref="H189:I189"/>
    <mergeCell ref="H159:I159"/>
    <mergeCell ref="H166:I166"/>
    <mergeCell ref="H153:I153"/>
    <mergeCell ref="H154:I154"/>
    <mergeCell ref="H155:I155"/>
    <mergeCell ref="H157:I157"/>
    <mergeCell ref="H161:I161"/>
    <mergeCell ref="H160:I160"/>
    <mergeCell ref="H162:I162"/>
    <mergeCell ref="H168:I168"/>
    <mergeCell ref="H174:I174"/>
    <mergeCell ref="H172:I172"/>
    <mergeCell ref="H164:I164"/>
    <mergeCell ref="H165:I165"/>
    <mergeCell ref="H163:I163"/>
    <mergeCell ref="H167:I167"/>
    <mergeCell ref="H175:I175"/>
    <mergeCell ref="H136:I136"/>
    <mergeCell ref="H132:I132"/>
    <mergeCell ref="H133:I133"/>
    <mergeCell ref="H131:I131"/>
    <mergeCell ref="H130:I130"/>
    <mergeCell ref="H147:I147"/>
    <mergeCell ref="H146:I146"/>
    <mergeCell ref="H137:I137"/>
    <mergeCell ref="H140:I140"/>
    <mergeCell ref="H138:I138"/>
    <mergeCell ref="H139:I139"/>
    <mergeCell ref="H143:I143"/>
    <mergeCell ref="H142:I142"/>
    <mergeCell ref="H152:I152"/>
    <mergeCell ref="H158:I158"/>
    <mergeCell ref="H156:I156"/>
    <mergeCell ref="H150:I150"/>
    <mergeCell ref="H151:I151"/>
    <mergeCell ref="H141:I141"/>
    <mergeCell ref="H145:I145"/>
    <mergeCell ref="H144:I144"/>
    <mergeCell ref="H148:I148"/>
    <mergeCell ref="H149:I149"/>
    <mergeCell ref="H109:I109"/>
    <mergeCell ref="H122:I122"/>
    <mergeCell ref="H120:I120"/>
    <mergeCell ref="H121:I121"/>
    <mergeCell ref="H118:I118"/>
    <mergeCell ref="H119:I119"/>
    <mergeCell ref="H114:I114"/>
    <mergeCell ref="H116:I116"/>
    <mergeCell ref="H117:I117"/>
    <mergeCell ref="H115:I115"/>
    <mergeCell ref="H123:I123"/>
    <mergeCell ref="H134:I134"/>
    <mergeCell ref="H135:I135"/>
    <mergeCell ref="H127:I127"/>
    <mergeCell ref="H129:I129"/>
    <mergeCell ref="H128:I128"/>
    <mergeCell ref="H126:I126"/>
    <mergeCell ref="H124:I124"/>
    <mergeCell ref="H125:I125"/>
    <mergeCell ref="H86:I86"/>
    <mergeCell ref="H85:I85"/>
    <mergeCell ref="H88:I88"/>
    <mergeCell ref="H81:I81"/>
    <mergeCell ref="K81:L81"/>
    <mergeCell ref="N81:O81"/>
    <mergeCell ref="H87:I87"/>
    <mergeCell ref="H503:I503"/>
    <mergeCell ref="H96:I96"/>
    <mergeCell ref="H95:I95"/>
    <mergeCell ref="H99:I99"/>
    <mergeCell ref="H97:I97"/>
    <mergeCell ref="H98:I98"/>
    <mergeCell ref="H93:I93"/>
    <mergeCell ref="H94:I94"/>
    <mergeCell ref="H89:I89"/>
    <mergeCell ref="H104:I104"/>
    <mergeCell ref="H105:I105"/>
    <mergeCell ref="H101:I101"/>
    <mergeCell ref="H103:I103"/>
    <mergeCell ref="H102:I102"/>
    <mergeCell ref="H100:I100"/>
    <mergeCell ref="H90:I90"/>
    <mergeCell ref="H92:I92"/>
    <mergeCell ref="H91:I91"/>
    <mergeCell ref="H106:I106"/>
    <mergeCell ref="H108:I108"/>
    <mergeCell ref="H111:I111"/>
    <mergeCell ref="H110:I110"/>
    <mergeCell ref="H107:I107"/>
    <mergeCell ref="H113:I113"/>
    <mergeCell ref="H112:I112"/>
    <mergeCell ref="H79:I79"/>
    <mergeCell ref="K79:L79"/>
    <mergeCell ref="N79:O79"/>
    <mergeCell ref="Q79:R79"/>
    <mergeCell ref="K78:L78"/>
    <mergeCell ref="H76:I76"/>
    <mergeCell ref="H75:I75"/>
    <mergeCell ref="K75:L75"/>
    <mergeCell ref="H73:I73"/>
    <mergeCell ref="K73:L73"/>
    <mergeCell ref="T81:U81"/>
    <mergeCell ref="K80:L80"/>
    <mergeCell ref="N80:O80"/>
    <mergeCell ref="H83:I83"/>
    <mergeCell ref="T82:U82"/>
    <mergeCell ref="K83:L83"/>
    <mergeCell ref="T80:U80"/>
    <mergeCell ref="T83:U83"/>
    <mergeCell ref="N83:O83"/>
    <mergeCell ref="Q83:R83"/>
    <mergeCell ref="H82:I82"/>
    <mergeCell ref="H80:I80"/>
    <mergeCell ref="K82:L82"/>
    <mergeCell ref="N82:O82"/>
    <mergeCell ref="Q82:R82"/>
    <mergeCell ref="Q80:R80"/>
    <mergeCell ref="Q81:R81"/>
    <mergeCell ref="H78:I78"/>
    <mergeCell ref="N77:O77"/>
    <mergeCell ref="Q77:R77"/>
    <mergeCell ref="T77:U77"/>
    <mergeCell ref="N78:O78"/>
    <mergeCell ref="T78:U78"/>
    <mergeCell ref="T70:U70"/>
    <mergeCell ref="T72:U72"/>
    <mergeCell ref="H74:I74"/>
    <mergeCell ref="H72:I72"/>
    <mergeCell ref="K72:L72"/>
    <mergeCell ref="N72:O72"/>
    <mergeCell ref="N73:O73"/>
    <mergeCell ref="K74:L74"/>
    <mergeCell ref="H77:I77"/>
    <mergeCell ref="K77:L77"/>
    <mergeCell ref="K76:L76"/>
    <mergeCell ref="K71:L71"/>
    <mergeCell ref="N71:O71"/>
    <mergeCell ref="N75:O75"/>
    <mergeCell ref="Q78:R78"/>
    <mergeCell ref="T71:U71"/>
    <mergeCell ref="T76:U76"/>
    <mergeCell ref="Q76:R76"/>
    <mergeCell ref="T74:U74"/>
    <mergeCell ref="T73:U73"/>
    <mergeCell ref="H67:I67"/>
    <mergeCell ref="K67:L67"/>
    <mergeCell ref="N67:O67"/>
    <mergeCell ref="Q67:R67"/>
    <mergeCell ref="Q69:R69"/>
    <mergeCell ref="T67:U67"/>
    <mergeCell ref="T68:U68"/>
    <mergeCell ref="Q68:R68"/>
    <mergeCell ref="N66:O66"/>
    <mergeCell ref="H70:I70"/>
    <mergeCell ref="T75:U75"/>
    <mergeCell ref="Q75:R75"/>
    <mergeCell ref="H65:I65"/>
    <mergeCell ref="H63:I63"/>
    <mergeCell ref="K64:L64"/>
    <mergeCell ref="N64:O64"/>
    <mergeCell ref="H64:I64"/>
    <mergeCell ref="K65:L65"/>
    <mergeCell ref="N65:O65"/>
    <mergeCell ref="Q66:R66"/>
    <mergeCell ref="H68:I68"/>
    <mergeCell ref="K68:L68"/>
    <mergeCell ref="N68:O68"/>
    <mergeCell ref="Q65:R65"/>
    <mergeCell ref="N69:O69"/>
    <mergeCell ref="H520:I520"/>
    <mergeCell ref="H517:I517"/>
    <mergeCell ref="T59:U59"/>
    <mergeCell ref="N61:O61"/>
    <mergeCell ref="K70:L70"/>
    <mergeCell ref="H513:I513"/>
    <mergeCell ref="H69:I69"/>
    <mergeCell ref="K69:L69"/>
    <mergeCell ref="T63:U63"/>
    <mergeCell ref="N70:O70"/>
    <mergeCell ref="Q70:R70"/>
    <mergeCell ref="N76:O76"/>
    <mergeCell ref="Q72:R72"/>
    <mergeCell ref="H71:I71"/>
    <mergeCell ref="Q73:R73"/>
    <mergeCell ref="N74:O74"/>
    <mergeCell ref="Q71:R71"/>
    <mergeCell ref="T79:U79"/>
    <mergeCell ref="Q74:R74"/>
    <mergeCell ref="N62:O62"/>
    <mergeCell ref="H62:I62"/>
    <mergeCell ref="Q63:R63"/>
    <mergeCell ref="K63:L63"/>
    <mergeCell ref="T65:U65"/>
    <mergeCell ref="Q64:R64"/>
    <mergeCell ref="T64:U64"/>
    <mergeCell ref="Q61:R61"/>
    <mergeCell ref="H61:I61"/>
    <mergeCell ref="T69:U69"/>
    <mergeCell ref="T66:U66"/>
    <mergeCell ref="H66:I66"/>
    <mergeCell ref="K66:L66"/>
    <mergeCell ref="Q60:R60"/>
    <mergeCell ref="H60:I60"/>
    <mergeCell ref="T61:U61"/>
    <mergeCell ref="N49:O49"/>
    <mergeCell ref="N46:O46"/>
    <mergeCell ref="N60:O60"/>
    <mergeCell ref="N57:O57"/>
    <mergeCell ref="K60:L60"/>
    <mergeCell ref="Q56:R56"/>
    <mergeCell ref="H52:I52"/>
    <mergeCell ref="K52:L52"/>
    <mergeCell ref="T51:U51"/>
    <mergeCell ref="H58:I58"/>
    <mergeCell ref="K58:L58"/>
    <mergeCell ref="N58:O58"/>
    <mergeCell ref="H53:I53"/>
    <mergeCell ref="K53:L53"/>
    <mergeCell ref="N53:O53"/>
    <mergeCell ref="N52:O52"/>
    <mergeCell ref="K61:L61"/>
    <mergeCell ref="H55:I55"/>
    <mergeCell ref="K54:L54"/>
    <mergeCell ref="N54:O54"/>
    <mergeCell ref="Q55:R55"/>
    <mergeCell ref="Q52:R52"/>
    <mergeCell ref="H54:I54"/>
    <mergeCell ref="H44:I44"/>
    <mergeCell ref="H43:I43"/>
    <mergeCell ref="H56:I56"/>
    <mergeCell ref="K57:L57"/>
    <mergeCell ref="K56:L56"/>
    <mergeCell ref="N56:O56"/>
    <mergeCell ref="T60:U60"/>
    <mergeCell ref="N63:O63"/>
    <mergeCell ref="Q54:R54"/>
    <mergeCell ref="H50:I50"/>
    <mergeCell ref="K62:L62"/>
    <mergeCell ref="H48:I48"/>
    <mergeCell ref="T48:U48"/>
    <mergeCell ref="H45:I45"/>
    <mergeCell ref="H46:I46"/>
    <mergeCell ref="Q48:R48"/>
    <mergeCell ref="Q46:R46"/>
    <mergeCell ref="N48:O48"/>
    <mergeCell ref="T46:U46"/>
    <mergeCell ref="K45:L45"/>
    <mergeCell ref="N45:O45"/>
    <mergeCell ref="H47:I47"/>
    <mergeCell ref="T49:U49"/>
    <mergeCell ref="H49:I49"/>
    <mergeCell ref="K50:L50"/>
    <mergeCell ref="N50:O50"/>
    <mergeCell ref="K49:L49"/>
    <mergeCell ref="Q50:R50"/>
    <mergeCell ref="T50:U50"/>
    <mergeCell ref="Q53:R53"/>
    <mergeCell ref="Q58:R58"/>
    <mergeCell ref="T58:U58"/>
    <mergeCell ref="H41:I41"/>
    <mergeCell ref="K41:L41"/>
    <mergeCell ref="N41:O41"/>
    <mergeCell ref="T41:U41"/>
    <mergeCell ref="H42:I42"/>
    <mergeCell ref="Q43:R43"/>
    <mergeCell ref="T42:U42"/>
    <mergeCell ref="Q39:R39"/>
    <mergeCell ref="N38:O38"/>
    <mergeCell ref="N39:O39"/>
    <mergeCell ref="K37:L37"/>
    <mergeCell ref="T33:U33"/>
    <mergeCell ref="Q33:R33"/>
    <mergeCell ref="H34:I34"/>
    <mergeCell ref="H35:I35"/>
    <mergeCell ref="N42:O42"/>
    <mergeCell ref="Q42:R42"/>
    <mergeCell ref="H40:I40"/>
    <mergeCell ref="N40:O40"/>
    <mergeCell ref="Q40:R40"/>
    <mergeCell ref="K40:L40"/>
    <mergeCell ref="Q37:R37"/>
    <mergeCell ref="T40:U40"/>
    <mergeCell ref="T39:U39"/>
    <mergeCell ref="K39:L39"/>
    <mergeCell ref="H39:I39"/>
    <mergeCell ref="H36:I36"/>
    <mergeCell ref="T34:U34"/>
    <mergeCell ref="T35:U35"/>
    <mergeCell ref="T43:U43"/>
    <mergeCell ref="K43:L43"/>
    <mergeCell ref="N43:O43"/>
    <mergeCell ref="H15:I15"/>
    <mergeCell ref="K20:L20"/>
    <mergeCell ref="H21:I21"/>
    <mergeCell ref="T19:U19"/>
    <mergeCell ref="T17:U17"/>
    <mergeCell ref="Q17:R17"/>
    <mergeCell ref="T15:U15"/>
    <mergeCell ref="T16:U16"/>
    <mergeCell ref="K25:L25"/>
    <mergeCell ref="K18:L18"/>
    <mergeCell ref="Q15:R15"/>
    <mergeCell ref="N18:O18"/>
    <mergeCell ref="N19:O19"/>
    <mergeCell ref="H23:I23"/>
    <mergeCell ref="K21:L21"/>
    <mergeCell ref="K19:L19"/>
    <mergeCell ref="H16:I16"/>
    <mergeCell ref="K17:L17"/>
    <mergeCell ref="Q18:R18"/>
    <mergeCell ref="Q16:R16"/>
    <mergeCell ref="H17:I17"/>
    <mergeCell ref="Q25:R25"/>
    <mergeCell ref="K15:L15"/>
    <mergeCell ref="K16:L16"/>
    <mergeCell ref="T20:U20"/>
    <mergeCell ref="T21:U21"/>
    <mergeCell ref="T18:U18"/>
    <mergeCell ref="H32:I32"/>
    <mergeCell ref="H33:I33"/>
    <mergeCell ref="N36:O36"/>
    <mergeCell ref="Q36:R36"/>
    <mergeCell ref="K35:L35"/>
    <mergeCell ref="H37:I37"/>
    <mergeCell ref="N33:O33"/>
    <mergeCell ref="H38:I38"/>
    <mergeCell ref="N37:O37"/>
    <mergeCell ref="K38:L38"/>
    <mergeCell ref="H18:I18"/>
    <mergeCell ref="K30:L30"/>
    <mergeCell ref="K29:L29"/>
    <mergeCell ref="Q28:R28"/>
    <mergeCell ref="Q29:R29"/>
    <mergeCell ref="K31:L31"/>
    <mergeCell ref="H28:I28"/>
    <mergeCell ref="K28:L28"/>
    <mergeCell ref="H19:I19"/>
    <mergeCell ref="Q20:R20"/>
    <mergeCell ref="H25:I25"/>
    <mergeCell ref="H27:I27"/>
    <mergeCell ref="N26:O26"/>
    <mergeCell ref="Q26:R26"/>
    <mergeCell ref="K22:L22"/>
    <mergeCell ref="K27:L27"/>
    <mergeCell ref="K24:L24"/>
    <mergeCell ref="H20:I20"/>
    <mergeCell ref="K23:L23"/>
    <mergeCell ref="Q30:R30"/>
    <mergeCell ref="Q31:R31"/>
    <mergeCell ref="H26:I26"/>
    <mergeCell ref="A9:C10"/>
    <mergeCell ref="D9:V10"/>
    <mergeCell ref="T12:U12"/>
    <mergeCell ref="K11:L11"/>
    <mergeCell ref="N11:O11"/>
    <mergeCell ref="K12:L12"/>
    <mergeCell ref="N12:O12"/>
    <mergeCell ref="K13:L13"/>
    <mergeCell ref="H12:I12"/>
    <mergeCell ref="N13:O13"/>
    <mergeCell ref="H11:I11"/>
    <mergeCell ref="P2:R2"/>
    <mergeCell ref="P3:R3"/>
    <mergeCell ref="P5:R5"/>
    <mergeCell ref="Q7:S7"/>
    <mergeCell ref="H14:I14"/>
    <mergeCell ref="K14:L14"/>
    <mergeCell ref="Q14:R14"/>
    <mergeCell ref="A2:M7"/>
    <mergeCell ref="N14:O14"/>
    <mergeCell ref="T11:U11"/>
    <mergeCell ref="T13:U13"/>
    <mergeCell ref="Q12:R12"/>
    <mergeCell ref="Q13:R13"/>
    <mergeCell ref="Q11:R11"/>
    <mergeCell ref="H13:I13"/>
    <mergeCell ref="K85:L85"/>
    <mergeCell ref="K86:L86"/>
    <mergeCell ref="K87:L87"/>
    <mergeCell ref="K88:L88"/>
    <mergeCell ref="Q57:R57"/>
    <mergeCell ref="H22:I22"/>
    <mergeCell ref="H51:I51"/>
    <mergeCell ref="H24:I24"/>
    <mergeCell ref="T38:U38"/>
    <mergeCell ref="H31:I31"/>
    <mergeCell ref="H30:I30"/>
    <mergeCell ref="N30:O30"/>
    <mergeCell ref="H84:I84"/>
    <mergeCell ref="T14:U14"/>
    <mergeCell ref="Q21:R21"/>
    <mergeCell ref="N16:O16"/>
    <mergeCell ref="T84:U84"/>
    <mergeCell ref="N20:O20"/>
    <mergeCell ref="T26:U26"/>
    <mergeCell ref="T27:U27"/>
    <mergeCell ref="Q32:R32"/>
    <mergeCell ref="N21:O21"/>
    <mergeCell ref="Q27:R27"/>
    <mergeCell ref="Q24:R24"/>
    <mergeCell ref="Q19:R19"/>
    <mergeCell ref="N15:O15"/>
    <mergeCell ref="K34:L34"/>
    <mergeCell ref="T36:U36"/>
    <mergeCell ref="Q34:R34"/>
    <mergeCell ref="Q45:R45"/>
    <mergeCell ref="Q47:R47"/>
    <mergeCell ref="T29:U29"/>
    <mergeCell ref="H518:I518"/>
    <mergeCell ref="T22:U22"/>
    <mergeCell ref="Q51:R51"/>
    <mergeCell ref="K55:L55"/>
    <mergeCell ref="N55:O55"/>
    <mergeCell ref="K51:L51"/>
    <mergeCell ref="N51:O51"/>
    <mergeCell ref="T56:U56"/>
    <mergeCell ref="Q62:R62"/>
    <mergeCell ref="T62:U62"/>
    <mergeCell ref="T52:U52"/>
    <mergeCell ref="T45:U45"/>
    <mergeCell ref="T25:U25"/>
    <mergeCell ref="T23:U23"/>
    <mergeCell ref="T24:U24"/>
    <mergeCell ref="H29:I29"/>
    <mergeCell ref="N29:O29"/>
    <mergeCell ref="N31:O31"/>
    <mergeCell ref="T32:U32"/>
    <mergeCell ref="N32:O32"/>
    <mergeCell ref="N24:O24"/>
    <mergeCell ref="N25:O25"/>
    <mergeCell ref="Q23:R23"/>
    <mergeCell ref="Q22:R22"/>
    <mergeCell ref="N22:O22"/>
    <mergeCell ref="Q38:R38"/>
    <mergeCell ref="K36:L36"/>
    <mergeCell ref="K47:L47"/>
    <mergeCell ref="N47:O47"/>
    <mergeCell ref="K46:L46"/>
    <mergeCell ref="H59:I59"/>
    <mergeCell ref="H57:I57"/>
    <mergeCell ref="K103:L103"/>
    <mergeCell ref="K104:L104"/>
    <mergeCell ref="K105:L105"/>
    <mergeCell ref="K106:L106"/>
    <mergeCell ref="K89:L89"/>
    <mergeCell ref="K90:L90"/>
    <mergeCell ref="K91:L91"/>
    <mergeCell ref="K92:L92"/>
    <mergeCell ref="K93:L93"/>
    <mergeCell ref="K94:L94"/>
    <mergeCell ref="K95:L95"/>
    <mergeCell ref="K96:L96"/>
    <mergeCell ref="K97:L97"/>
    <mergeCell ref="N102:O102"/>
    <mergeCell ref="Q104:R104"/>
    <mergeCell ref="N35:O35"/>
    <mergeCell ref="N34:O34"/>
    <mergeCell ref="Q35:R35"/>
    <mergeCell ref="K84:L84"/>
    <mergeCell ref="K98:L98"/>
    <mergeCell ref="K99:L99"/>
    <mergeCell ref="K100:L100"/>
    <mergeCell ref="K101:L101"/>
    <mergeCell ref="K102:L102"/>
    <mergeCell ref="N84:O84"/>
    <mergeCell ref="Q84:R84"/>
    <mergeCell ref="Q41:R41"/>
    <mergeCell ref="K42:L42"/>
    <mergeCell ref="K44:L44"/>
    <mergeCell ref="N44:O44"/>
    <mergeCell ref="Q44:R44"/>
    <mergeCell ref="Q49:R49"/>
    <mergeCell ref="T37:U37"/>
    <mergeCell ref="K48:L48"/>
    <mergeCell ref="T55:U55"/>
    <mergeCell ref="T53:U53"/>
    <mergeCell ref="K59:L59"/>
    <mergeCell ref="N59:O59"/>
    <mergeCell ref="Q59:R59"/>
    <mergeCell ref="N23:O23"/>
    <mergeCell ref="K33:L33"/>
    <mergeCell ref="K32:L32"/>
    <mergeCell ref="T30:U30"/>
    <mergeCell ref="T31:U31"/>
    <mergeCell ref="N17:O17"/>
    <mergeCell ref="T28:U28"/>
    <mergeCell ref="N27:O27"/>
    <mergeCell ref="K26:L26"/>
    <mergeCell ref="N28:O28"/>
    <mergeCell ref="T47:U47"/>
    <mergeCell ref="T44:U44"/>
    <mergeCell ref="T54:U54"/>
    <mergeCell ref="T57:U57"/>
    <mergeCell ref="K120:L120"/>
    <mergeCell ref="K121:L121"/>
    <mergeCell ref="K122:L122"/>
    <mergeCell ref="K123:L123"/>
    <mergeCell ref="K124:L124"/>
    <mergeCell ref="K107:L107"/>
    <mergeCell ref="K108:L108"/>
    <mergeCell ref="K109:L109"/>
    <mergeCell ref="K110:L110"/>
    <mergeCell ref="K111:L111"/>
    <mergeCell ref="K112:L112"/>
    <mergeCell ref="K113:L113"/>
    <mergeCell ref="K114:L114"/>
    <mergeCell ref="K115:L115"/>
    <mergeCell ref="K134:L134"/>
    <mergeCell ref="K135:L135"/>
    <mergeCell ref="K136:L136"/>
    <mergeCell ref="K116:L116"/>
    <mergeCell ref="K117:L117"/>
    <mergeCell ref="K118:L118"/>
    <mergeCell ref="K119:L119"/>
    <mergeCell ref="K137:L137"/>
    <mergeCell ref="K138:L138"/>
    <mergeCell ref="K139:L139"/>
    <mergeCell ref="K140:L140"/>
    <mergeCell ref="K141:L141"/>
    <mergeCell ref="K142:L142"/>
    <mergeCell ref="K125:L125"/>
    <mergeCell ref="K126:L126"/>
    <mergeCell ref="K127:L127"/>
    <mergeCell ref="K128:L128"/>
    <mergeCell ref="K129:L129"/>
    <mergeCell ref="K130:L130"/>
    <mergeCell ref="K131:L131"/>
    <mergeCell ref="K132:L132"/>
    <mergeCell ref="K133:L133"/>
    <mergeCell ref="K152:L152"/>
    <mergeCell ref="K153:L153"/>
    <mergeCell ref="K154:L154"/>
    <mergeCell ref="K155:L155"/>
    <mergeCell ref="K156:L156"/>
    <mergeCell ref="K157:L157"/>
    <mergeCell ref="K158:L158"/>
    <mergeCell ref="K159:L159"/>
    <mergeCell ref="K160:L160"/>
    <mergeCell ref="K143:L143"/>
    <mergeCell ref="K144:L144"/>
    <mergeCell ref="K145:L145"/>
    <mergeCell ref="K146:L146"/>
    <mergeCell ref="K147:L147"/>
    <mergeCell ref="K148:L148"/>
    <mergeCell ref="K149:L149"/>
    <mergeCell ref="K150:L150"/>
    <mergeCell ref="K151:L151"/>
    <mergeCell ref="K170:L170"/>
    <mergeCell ref="K171:L171"/>
    <mergeCell ref="K172:L172"/>
    <mergeCell ref="K173:L173"/>
    <mergeCell ref="K174:L174"/>
    <mergeCell ref="K175:L175"/>
    <mergeCell ref="K176:L176"/>
    <mergeCell ref="K177:L177"/>
    <mergeCell ref="K178:L178"/>
    <mergeCell ref="K161:L161"/>
    <mergeCell ref="K162:L162"/>
    <mergeCell ref="K163:L163"/>
    <mergeCell ref="K164:L164"/>
    <mergeCell ref="K165:L165"/>
    <mergeCell ref="K166:L166"/>
    <mergeCell ref="K167:L167"/>
    <mergeCell ref="K168:L168"/>
    <mergeCell ref="K169:L169"/>
    <mergeCell ref="K188:L188"/>
    <mergeCell ref="K189:L189"/>
    <mergeCell ref="K190:L190"/>
    <mergeCell ref="K191:L191"/>
    <mergeCell ref="K192:L192"/>
    <mergeCell ref="K193:L193"/>
    <mergeCell ref="K194:L194"/>
    <mergeCell ref="K195:L195"/>
    <mergeCell ref="K196:L196"/>
    <mergeCell ref="K179:L179"/>
    <mergeCell ref="K180:L180"/>
    <mergeCell ref="K181:L181"/>
    <mergeCell ref="K182:L182"/>
    <mergeCell ref="K183:L183"/>
    <mergeCell ref="K184:L184"/>
    <mergeCell ref="K185:L185"/>
    <mergeCell ref="K186:L186"/>
    <mergeCell ref="K187:L187"/>
    <mergeCell ref="K206:L206"/>
    <mergeCell ref="K207:L207"/>
    <mergeCell ref="K208:L208"/>
    <mergeCell ref="K209:L209"/>
    <mergeCell ref="K210:L210"/>
    <mergeCell ref="K211:L211"/>
    <mergeCell ref="K212:L212"/>
    <mergeCell ref="K213:L213"/>
    <mergeCell ref="K214:L214"/>
    <mergeCell ref="K197:L197"/>
    <mergeCell ref="K198:L198"/>
    <mergeCell ref="K199:L199"/>
    <mergeCell ref="K200:L200"/>
    <mergeCell ref="K201:L201"/>
    <mergeCell ref="K202:L202"/>
    <mergeCell ref="K203:L203"/>
    <mergeCell ref="K204:L204"/>
    <mergeCell ref="K205:L205"/>
    <mergeCell ref="K224:L224"/>
    <mergeCell ref="K225:L225"/>
    <mergeCell ref="K226:L226"/>
    <mergeCell ref="K227:L227"/>
    <mergeCell ref="K228:L228"/>
    <mergeCell ref="K229:L229"/>
    <mergeCell ref="K230:L230"/>
    <mergeCell ref="K231:L231"/>
    <mergeCell ref="K232:L232"/>
    <mergeCell ref="K215:L215"/>
    <mergeCell ref="K216:L216"/>
    <mergeCell ref="K217:L217"/>
    <mergeCell ref="K218:L218"/>
    <mergeCell ref="K219:L219"/>
    <mergeCell ref="K220:L220"/>
    <mergeCell ref="K221:L221"/>
    <mergeCell ref="K222:L222"/>
    <mergeCell ref="K223:L223"/>
    <mergeCell ref="K242:L242"/>
    <mergeCell ref="K243:L243"/>
    <mergeCell ref="K244:L244"/>
    <mergeCell ref="K245:L245"/>
    <mergeCell ref="K246:L246"/>
    <mergeCell ref="K247:L247"/>
    <mergeCell ref="K248:L248"/>
    <mergeCell ref="K249:L249"/>
    <mergeCell ref="K250:L250"/>
    <mergeCell ref="K233:L233"/>
    <mergeCell ref="K234:L234"/>
    <mergeCell ref="K235:L235"/>
    <mergeCell ref="K236:L236"/>
    <mergeCell ref="K237:L237"/>
    <mergeCell ref="K238:L238"/>
    <mergeCell ref="K239:L239"/>
    <mergeCell ref="K240:L240"/>
    <mergeCell ref="K241:L241"/>
    <mergeCell ref="K260:L260"/>
    <mergeCell ref="K261:L261"/>
    <mergeCell ref="K262:L262"/>
    <mergeCell ref="K263:L263"/>
    <mergeCell ref="K264:L264"/>
    <mergeCell ref="K265:L265"/>
    <mergeCell ref="K266:L266"/>
    <mergeCell ref="K267:L267"/>
    <mergeCell ref="K268:L268"/>
    <mergeCell ref="K251:L251"/>
    <mergeCell ref="K252:L252"/>
    <mergeCell ref="K253:L253"/>
    <mergeCell ref="K254:L254"/>
    <mergeCell ref="K255:L255"/>
    <mergeCell ref="K256:L256"/>
    <mergeCell ref="K257:L257"/>
    <mergeCell ref="K258:L258"/>
    <mergeCell ref="K259:L259"/>
    <mergeCell ref="K278:L278"/>
    <mergeCell ref="K279:L279"/>
    <mergeCell ref="K280:L280"/>
    <mergeCell ref="K281:L281"/>
    <mergeCell ref="K282:L282"/>
    <mergeCell ref="K283:L283"/>
    <mergeCell ref="K284:L284"/>
    <mergeCell ref="K285:L285"/>
    <mergeCell ref="K286:L286"/>
    <mergeCell ref="K269:L269"/>
    <mergeCell ref="K270:L270"/>
    <mergeCell ref="K271:L271"/>
    <mergeCell ref="K272:L272"/>
    <mergeCell ref="K273:L273"/>
    <mergeCell ref="K274:L274"/>
    <mergeCell ref="K275:L275"/>
    <mergeCell ref="K276:L276"/>
    <mergeCell ref="K277:L277"/>
    <mergeCell ref="K296:L296"/>
    <mergeCell ref="K297:L297"/>
    <mergeCell ref="K298:L298"/>
    <mergeCell ref="K299:L299"/>
    <mergeCell ref="K300:L300"/>
    <mergeCell ref="K301:L301"/>
    <mergeCell ref="K302:L302"/>
    <mergeCell ref="K303:L303"/>
    <mergeCell ref="K304:L304"/>
    <mergeCell ref="K287:L287"/>
    <mergeCell ref="K288:L288"/>
    <mergeCell ref="K289:L289"/>
    <mergeCell ref="K290:L290"/>
    <mergeCell ref="K291:L291"/>
    <mergeCell ref="K292:L292"/>
    <mergeCell ref="K293:L293"/>
    <mergeCell ref="K294:L294"/>
    <mergeCell ref="K295:L295"/>
    <mergeCell ref="K314:L314"/>
    <mergeCell ref="K315:L315"/>
    <mergeCell ref="K316:L316"/>
    <mergeCell ref="K317:L317"/>
    <mergeCell ref="K318:L318"/>
    <mergeCell ref="K319:L319"/>
    <mergeCell ref="K320:L320"/>
    <mergeCell ref="K321:L321"/>
    <mergeCell ref="K322:L322"/>
    <mergeCell ref="K305:L305"/>
    <mergeCell ref="K306:L306"/>
    <mergeCell ref="K307:L307"/>
    <mergeCell ref="K308:L308"/>
    <mergeCell ref="K309:L309"/>
    <mergeCell ref="K310:L310"/>
    <mergeCell ref="K311:L311"/>
    <mergeCell ref="K312:L312"/>
    <mergeCell ref="K313:L313"/>
    <mergeCell ref="K332:L332"/>
    <mergeCell ref="K333:L333"/>
    <mergeCell ref="K334:L334"/>
    <mergeCell ref="K335:L335"/>
    <mergeCell ref="K336:L336"/>
    <mergeCell ref="K337:L337"/>
    <mergeCell ref="K338:L338"/>
    <mergeCell ref="K339:L339"/>
    <mergeCell ref="K340:L340"/>
    <mergeCell ref="K323:L323"/>
    <mergeCell ref="K324:L324"/>
    <mergeCell ref="K325:L325"/>
    <mergeCell ref="K326:L326"/>
    <mergeCell ref="K327:L327"/>
    <mergeCell ref="K328:L328"/>
    <mergeCell ref="K329:L329"/>
    <mergeCell ref="K330:L330"/>
    <mergeCell ref="K331:L331"/>
    <mergeCell ref="K350:L350"/>
    <mergeCell ref="K351:L351"/>
    <mergeCell ref="K352:L352"/>
    <mergeCell ref="K353:L353"/>
    <mergeCell ref="K354:L354"/>
    <mergeCell ref="K355:L355"/>
    <mergeCell ref="K356:L356"/>
    <mergeCell ref="K357:L357"/>
    <mergeCell ref="K358:L358"/>
    <mergeCell ref="K341:L341"/>
    <mergeCell ref="K342:L342"/>
    <mergeCell ref="K343:L343"/>
    <mergeCell ref="K344:L344"/>
    <mergeCell ref="K345:L345"/>
    <mergeCell ref="K346:L346"/>
    <mergeCell ref="K347:L347"/>
    <mergeCell ref="K348:L348"/>
    <mergeCell ref="K349:L349"/>
    <mergeCell ref="K368:L368"/>
    <mergeCell ref="K369:L369"/>
    <mergeCell ref="K370:L370"/>
    <mergeCell ref="K371:L371"/>
    <mergeCell ref="K372:L372"/>
    <mergeCell ref="K373:L373"/>
    <mergeCell ref="K374:L374"/>
    <mergeCell ref="K375:L375"/>
    <mergeCell ref="K376:L376"/>
    <mergeCell ref="K359:L359"/>
    <mergeCell ref="K360:L360"/>
    <mergeCell ref="K361:L361"/>
    <mergeCell ref="K362:L362"/>
    <mergeCell ref="K363:L363"/>
    <mergeCell ref="K364:L364"/>
    <mergeCell ref="K365:L365"/>
    <mergeCell ref="K366:L366"/>
    <mergeCell ref="K367:L367"/>
    <mergeCell ref="K386:L386"/>
    <mergeCell ref="K387:L387"/>
    <mergeCell ref="K388:L388"/>
    <mergeCell ref="K389:L389"/>
    <mergeCell ref="K390:L390"/>
    <mergeCell ref="K391:L391"/>
    <mergeCell ref="K392:L392"/>
    <mergeCell ref="K393:L393"/>
    <mergeCell ref="K394:L394"/>
    <mergeCell ref="K377:L377"/>
    <mergeCell ref="K378:L378"/>
    <mergeCell ref="K379:L379"/>
    <mergeCell ref="K380:L380"/>
    <mergeCell ref="K381:L381"/>
    <mergeCell ref="K382:L382"/>
    <mergeCell ref="K383:L383"/>
    <mergeCell ref="K384:L384"/>
    <mergeCell ref="K385:L385"/>
    <mergeCell ref="K404:L404"/>
    <mergeCell ref="K405:L405"/>
    <mergeCell ref="K406:L406"/>
    <mergeCell ref="K407:L407"/>
    <mergeCell ref="K408:L408"/>
    <mergeCell ref="K409:L409"/>
    <mergeCell ref="K410:L410"/>
    <mergeCell ref="K411:L411"/>
    <mergeCell ref="K412:L412"/>
    <mergeCell ref="K395:L395"/>
    <mergeCell ref="K396:L396"/>
    <mergeCell ref="K397:L397"/>
    <mergeCell ref="K398:L398"/>
    <mergeCell ref="K399:L399"/>
    <mergeCell ref="K400:L400"/>
    <mergeCell ref="K401:L401"/>
    <mergeCell ref="K402:L402"/>
    <mergeCell ref="K403:L403"/>
    <mergeCell ref="K422:L422"/>
    <mergeCell ref="K423:L423"/>
    <mergeCell ref="K424:L424"/>
    <mergeCell ref="K425:L425"/>
    <mergeCell ref="K426:L426"/>
    <mergeCell ref="K427:L427"/>
    <mergeCell ref="K428:L428"/>
    <mergeCell ref="K429:L429"/>
    <mergeCell ref="K430:L430"/>
    <mergeCell ref="K413:L413"/>
    <mergeCell ref="K414:L414"/>
    <mergeCell ref="K415:L415"/>
    <mergeCell ref="K416:L416"/>
    <mergeCell ref="K417:L417"/>
    <mergeCell ref="K418:L418"/>
    <mergeCell ref="K419:L419"/>
    <mergeCell ref="K420:L420"/>
    <mergeCell ref="K421:L421"/>
    <mergeCell ref="K440:L440"/>
    <mergeCell ref="K441:L441"/>
    <mergeCell ref="K442:L442"/>
    <mergeCell ref="K443:L443"/>
    <mergeCell ref="K444:L444"/>
    <mergeCell ref="K445:L445"/>
    <mergeCell ref="K446:L446"/>
    <mergeCell ref="K447:L447"/>
    <mergeCell ref="K448:L448"/>
    <mergeCell ref="K431:L431"/>
    <mergeCell ref="K432:L432"/>
    <mergeCell ref="K433:L433"/>
    <mergeCell ref="K434:L434"/>
    <mergeCell ref="K435:L435"/>
    <mergeCell ref="K436:L436"/>
    <mergeCell ref="K437:L437"/>
    <mergeCell ref="K438:L438"/>
    <mergeCell ref="K439:L439"/>
    <mergeCell ref="K458:L458"/>
    <mergeCell ref="K459:L459"/>
    <mergeCell ref="K460:L460"/>
    <mergeCell ref="K461:L461"/>
    <mergeCell ref="K462:L462"/>
    <mergeCell ref="K463:L463"/>
    <mergeCell ref="K464:L464"/>
    <mergeCell ref="K465:L465"/>
    <mergeCell ref="K466:L466"/>
    <mergeCell ref="K449:L449"/>
    <mergeCell ref="K450:L450"/>
    <mergeCell ref="K451:L451"/>
    <mergeCell ref="K452:L452"/>
    <mergeCell ref="K453:L453"/>
    <mergeCell ref="K454:L454"/>
    <mergeCell ref="K455:L455"/>
    <mergeCell ref="K456:L456"/>
    <mergeCell ref="K457:L457"/>
    <mergeCell ref="K489:L489"/>
    <mergeCell ref="K490:L490"/>
    <mergeCell ref="K491:L491"/>
    <mergeCell ref="K492:L492"/>
    <mergeCell ref="K493:L493"/>
    <mergeCell ref="K476:L476"/>
    <mergeCell ref="K477:L477"/>
    <mergeCell ref="K478:L478"/>
    <mergeCell ref="K479:L479"/>
    <mergeCell ref="K480:L480"/>
    <mergeCell ref="K481:L481"/>
    <mergeCell ref="K482:L482"/>
    <mergeCell ref="K483:L483"/>
    <mergeCell ref="K484:L484"/>
    <mergeCell ref="K467:L467"/>
    <mergeCell ref="K468:L468"/>
    <mergeCell ref="K469:L469"/>
    <mergeCell ref="K470:L470"/>
    <mergeCell ref="K471:L471"/>
    <mergeCell ref="K472:L472"/>
    <mergeCell ref="K473:L473"/>
    <mergeCell ref="K474:L474"/>
    <mergeCell ref="K475:L475"/>
    <mergeCell ref="K512:L512"/>
    <mergeCell ref="K513:L513"/>
    <mergeCell ref="K514:L514"/>
    <mergeCell ref="K515:L515"/>
    <mergeCell ref="K516:L516"/>
    <mergeCell ref="K517:L517"/>
    <mergeCell ref="K518:L518"/>
    <mergeCell ref="K519:L519"/>
    <mergeCell ref="K520:L520"/>
    <mergeCell ref="K503:L503"/>
    <mergeCell ref="K504:L504"/>
    <mergeCell ref="K505:L505"/>
    <mergeCell ref="K506:L506"/>
    <mergeCell ref="K507:L507"/>
    <mergeCell ref="K508:L508"/>
    <mergeCell ref="K509:L509"/>
    <mergeCell ref="K510:L510"/>
    <mergeCell ref="K511:L511"/>
    <mergeCell ref="K494:L494"/>
    <mergeCell ref="K495:L495"/>
    <mergeCell ref="K496:L496"/>
    <mergeCell ref="K497:L497"/>
    <mergeCell ref="K498:L498"/>
    <mergeCell ref="K499:L499"/>
    <mergeCell ref="K500:L500"/>
    <mergeCell ref="K501:L501"/>
    <mergeCell ref="K502:L502"/>
    <mergeCell ref="K485:L485"/>
    <mergeCell ref="K486:L486"/>
    <mergeCell ref="K487:L487"/>
    <mergeCell ref="K488:L488"/>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12:O112"/>
    <mergeCell ref="N113:O113"/>
    <mergeCell ref="N120:O120"/>
    <mergeCell ref="N103:O103"/>
    <mergeCell ref="N104:O104"/>
    <mergeCell ref="N105:O105"/>
    <mergeCell ref="N106:O106"/>
    <mergeCell ref="N107:O107"/>
    <mergeCell ref="N108:O108"/>
    <mergeCell ref="N109:O109"/>
    <mergeCell ref="N110:O110"/>
    <mergeCell ref="N111:O111"/>
    <mergeCell ref="N130:O130"/>
    <mergeCell ref="N131:O131"/>
    <mergeCell ref="N132:O132"/>
    <mergeCell ref="N133:O133"/>
    <mergeCell ref="N134:O134"/>
    <mergeCell ref="N135:O135"/>
    <mergeCell ref="N136:O136"/>
    <mergeCell ref="N114:O114"/>
    <mergeCell ref="N115:O115"/>
    <mergeCell ref="N116:O116"/>
    <mergeCell ref="N117:O117"/>
    <mergeCell ref="N118:O118"/>
    <mergeCell ref="N119:O119"/>
    <mergeCell ref="N137:O137"/>
    <mergeCell ref="N138:O138"/>
    <mergeCell ref="N121:O121"/>
    <mergeCell ref="N122:O122"/>
    <mergeCell ref="N123:O123"/>
    <mergeCell ref="N124:O124"/>
    <mergeCell ref="N125:O125"/>
    <mergeCell ref="N126:O126"/>
    <mergeCell ref="N127:O127"/>
    <mergeCell ref="N128:O128"/>
    <mergeCell ref="N129:O129"/>
    <mergeCell ref="N148:O148"/>
    <mergeCell ref="N149:O149"/>
    <mergeCell ref="N150:O150"/>
    <mergeCell ref="N151:O151"/>
    <mergeCell ref="N152:O152"/>
    <mergeCell ref="N153:O153"/>
    <mergeCell ref="N154:O154"/>
    <mergeCell ref="N155:O155"/>
    <mergeCell ref="N156:O156"/>
    <mergeCell ref="N139:O139"/>
    <mergeCell ref="N140:O140"/>
    <mergeCell ref="N141:O141"/>
    <mergeCell ref="N142:O142"/>
    <mergeCell ref="N143:O143"/>
    <mergeCell ref="N144:O144"/>
    <mergeCell ref="N145:O145"/>
    <mergeCell ref="N146:O146"/>
    <mergeCell ref="N147:O147"/>
    <mergeCell ref="N166:O166"/>
    <mergeCell ref="N167:O167"/>
    <mergeCell ref="N168:O168"/>
    <mergeCell ref="N169:O169"/>
    <mergeCell ref="N170:O170"/>
    <mergeCell ref="N171:O171"/>
    <mergeCell ref="N172:O172"/>
    <mergeCell ref="N173:O173"/>
    <mergeCell ref="N174:O174"/>
    <mergeCell ref="N157:O157"/>
    <mergeCell ref="N158:O158"/>
    <mergeCell ref="N159:O159"/>
    <mergeCell ref="N160:O160"/>
    <mergeCell ref="N161:O161"/>
    <mergeCell ref="N162:O162"/>
    <mergeCell ref="N163:O163"/>
    <mergeCell ref="N164:O164"/>
    <mergeCell ref="N165:O165"/>
    <mergeCell ref="N184:O184"/>
    <mergeCell ref="N185:O185"/>
    <mergeCell ref="N186:O186"/>
    <mergeCell ref="N187:O187"/>
    <mergeCell ref="N188:O188"/>
    <mergeCell ref="N189:O189"/>
    <mergeCell ref="N190:O190"/>
    <mergeCell ref="N191:O191"/>
    <mergeCell ref="N192:O192"/>
    <mergeCell ref="N175:O175"/>
    <mergeCell ref="N176:O176"/>
    <mergeCell ref="N177:O177"/>
    <mergeCell ref="N178:O178"/>
    <mergeCell ref="N179:O179"/>
    <mergeCell ref="N180:O180"/>
    <mergeCell ref="N181:O181"/>
    <mergeCell ref="N182:O182"/>
    <mergeCell ref="N183:O183"/>
    <mergeCell ref="N202:O202"/>
    <mergeCell ref="N203:O203"/>
    <mergeCell ref="N204:O204"/>
    <mergeCell ref="N205:O205"/>
    <mergeCell ref="N206:O206"/>
    <mergeCell ref="N207:O207"/>
    <mergeCell ref="N208:O208"/>
    <mergeCell ref="N209:O209"/>
    <mergeCell ref="N210:O210"/>
    <mergeCell ref="N193:O193"/>
    <mergeCell ref="N194:O194"/>
    <mergeCell ref="N195:O195"/>
    <mergeCell ref="N196:O196"/>
    <mergeCell ref="N197:O197"/>
    <mergeCell ref="N198:O198"/>
    <mergeCell ref="N199:O199"/>
    <mergeCell ref="N200:O200"/>
    <mergeCell ref="N201:O201"/>
    <mergeCell ref="N220:O220"/>
    <mergeCell ref="N221:O221"/>
    <mergeCell ref="N222:O222"/>
    <mergeCell ref="N223:O223"/>
    <mergeCell ref="N224:O224"/>
    <mergeCell ref="N225:O225"/>
    <mergeCell ref="N226:O226"/>
    <mergeCell ref="N227:O227"/>
    <mergeCell ref="N228:O228"/>
    <mergeCell ref="N211:O211"/>
    <mergeCell ref="N212:O212"/>
    <mergeCell ref="N213:O213"/>
    <mergeCell ref="N214:O214"/>
    <mergeCell ref="N215:O215"/>
    <mergeCell ref="N216:O216"/>
    <mergeCell ref="N217:O217"/>
    <mergeCell ref="N218:O218"/>
    <mergeCell ref="N219:O219"/>
    <mergeCell ref="N238:O238"/>
    <mergeCell ref="N239:O239"/>
    <mergeCell ref="N240:O240"/>
    <mergeCell ref="N241:O241"/>
    <mergeCell ref="N242:O242"/>
    <mergeCell ref="N243:O243"/>
    <mergeCell ref="N244:O244"/>
    <mergeCell ref="N245:O245"/>
    <mergeCell ref="N246:O246"/>
    <mergeCell ref="N229:O229"/>
    <mergeCell ref="N230:O230"/>
    <mergeCell ref="N231:O231"/>
    <mergeCell ref="N232:O232"/>
    <mergeCell ref="N233:O233"/>
    <mergeCell ref="N234:O234"/>
    <mergeCell ref="N235:O235"/>
    <mergeCell ref="N236:O236"/>
    <mergeCell ref="N237:O237"/>
    <mergeCell ref="N256:O256"/>
    <mergeCell ref="N257:O257"/>
    <mergeCell ref="N258:O258"/>
    <mergeCell ref="N259:O259"/>
    <mergeCell ref="N260:O260"/>
    <mergeCell ref="N261:O261"/>
    <mergeCell ref="N262:O262"/>
    <mergeCell ref="N263:O263"/>
    <mergeCell ref="N264:O264"/>
    <mergeCell ref="N247:O247"/>
    <mergeCell ref="N248:O248"/>
    <mergeCell ref="N249:O249"/>
    <mergeCell ref="N250:O250"/>
    <mergeCell ref="N251:O251"/>
    <mergeCell ref="N252:O252"/>
    <mergeCell ref="N253:O253"/>
    <mergeCell ref="N254:O254"/>
    <mergeCell ref="N255:O255"/>
    <mergeCell ref="N274:O274"/>
    <mergeCell ref="N275:O275"/>
    <mergeCell ref="N276:O276"/>
    <mergeCell ref="N277:O277"/>
    <mergeCell ref="N278:O278"/>
    <mergeCell ref="N279:O279"/>
    <mergeCell ref="N280:O280"/>
    <mergeCell ref="N281:O281"/>
    <mergeCell ref="N282:O282"/>
    <mergeCell ref="N265:O265"/>
    <mergeCell ref="N266:O266"/>
    <mergeCell ref="N267:O267"/>
    <mergeCell ref="N268:O268"/>
    <mergeCell ref="N269:O269"/>
    <mergeCell ref="N270:O270"/>
    <mergeCell ref="N271:O271"/>
    <mergeCell ref="N272:O272"/>
    <mergeCell ref="N273:O273"/>
    <mergeCell ref="N292:O292"/>
    <mergeCell ref="N293:O293"/>
    <mergeCell ref="N294:O294"/>
    <mergeCell ref="N295:O295"/>
    <mergeCell ref="N296:O296"/>
    <mergeCell ref="N297:O297"/>
    <mergeCell ref="N298:O298"/>
    <mergeCell ref="N299:O299"/>
    <mergeCell ref="N300:O300"/>
    <mergeCell ref="N283:O283"/>
    <mergeCell ref="N284:O284"/>
    <mergeCell ref="N285:O285"/>
    <mergeCell ref="N286:O286"/>
    <mergeCell ref="N287:O287"/>
    <mergeCell ref="N288:O288"/>
    <mergeCell ref="N289:O289"/>
    <mergeCell ref="N290:O290"/>
    <mergeCell ref="N291:O291"/>
    <mergeCell ref="N310:O310"/>
    <mergeCell ref="N311:O311"/>
    <mergeCell ref="N312:O312"/>
    <mergeCell ref="N313:O313"/>
    <mergeCell ref="N314:O314"/>
    <mergeCell ref="N315:O315"/>
    <mergeCell ref="N316:O316"/>
    <mergeCell ref="N317:O317"/>
    <mergeCell ref="N318:O318"/>
    <mergeCell ref="N301:O301"/>
    <mergeCell ref="N302:O302"/>
    <mergeCell ref="N303:O303"/>
    <mergeCell ref="N304:O304"/>
    <mergeCell ref="N305:O305"/>
    <mergeCell ref="N306:O306"/>
    <mergeCell ref="N307:O307"/>
    <mergeCell ref="N308:O308"/>
    <mergeCell ref="N309:O309"/>
    <mergeCell ref="N328:O328"/>
    <mergeCell ref="N329:O329"/>
    <mergeCell ref="N330:O330"/>
    <mergeCell ref="N331:O331"/>
    <mergeCell ref="N332:O332"/>
    <mergeCell ref="N333:O333"/>
    <mergeCell ref="N334:O334"/>
    <mergeCell ref="N335:O335"/>
    <mergeCell ref="N336:O336"/>
    <mergeCell ref="N319:O319"/>
    <mergeCell ref="N320:O320"/>
    <mergeCell ref="N321:O321"/>
    <mergeCell ref="N322:O322"/>
    <mergeCell ref="N323:O323"/>
    <mergeCell ref="N324:O324"/>
    <mergeCell ref="N325:O325"/>
    <mergeCell ref="N326:O326"/>
    <mergeCell ref="N327:O327"/>
    <mergeCell ref="N346:O346"/>
    <mergeCell ref="N347:O347"/>
    <mergeCell ref="N348:O348"/>
    <mergeCell ref="N349:O349"/>
    <mergeCell ref="N350:O350"/>
    <mergeCell ref="N351:O351"/>
    <mergeCell ref="N352:O352"/>
    <mergeCell ref="N353:O353"/>
    <mergeCell ref="N354:O354"/>
    <mergeCell ref="N337:O337"/>
    <mergeCell ref="N338:O338"/>
    <mergeCell ref="N339:O339"/>
    <mergeCell ref="N340:O340"/>
    <mergeCell ref="N341:O341"/>
    <mergeCell ref="N342:O342"/>
    <mergeCell ref="N343:O343"/>
    <mergeCell ref="N344:O344"/>
    <mergeCell ref="N345:O345"/>
    <mergeCell ref="N364:O364"/>
    <mergeCell ref="N365:O365"/>
    <mergeCell ref="N366:O366"/>
    <mergeCell ref="N367:O367"/>
    <mergeCell ref="N368:O368"/>
    <mergeCell ref="N369:O369"/>
    <mergeCell ref="N370:O370"/>
    <mergeCell ref="N371:O371"/>
    <mergeCell ref="N372:O372"/>
    <mergeCell ref="N355:O355"/>
    <mergeCell ref="N356:O356"/>
    <mergeCell ref="N357:O357"/>
    <mergeCell ref="N358:O358"/>
    <mergeCell ref="N359:O359"/>
    <mergeCell ref="N360:O360"/>
    <mergeCell ref="N361:O361"/>
    <mergeCell ref="N362:O362"/>
    <mergeCell ref="N363:O363"/>
    <mergeCell ref="N382:O382"/>
    <mergeCell ref="N383:O383"/>
    <mergeCell ref="N384:O384"/>
    <mergeCell ref="N385:O385"/>
    <mergeCell ref="N386:O386"/>
    <mergeCell ref="N387:O387"/>
    <mergeCell ref="N388:O388"/>
    <mergeCell ref="N389:O389"/>
    <mergeCell ref="N390:O390"/>
    <mergeCell ref="N373:O373"/>
    <mergeCell ref="N374:O374"/>
    <mergeCell ref="N375:O375"/>
    <mergeCell ref="N376:O376"/>
    <mergeCell ref="N377:O377"/>
    <mergeCell ref="N378:O378"/>
    <mergeCell ref="N379:O379"/>
    <mergeCell ref="N380:O380"/>
    <mergeCell ref="N381:O381"/>
    <mergeCell ref="N400:O400"/>
    <mergeCell ref="N401:O401"/>
    <mergeCell ref="N402:O402"/>
    <mergeCell ref="N403:O403"/>
    <mergeCell ref="N404:O404"/>
    <mergeCell ref="N405:O405"/>
    <mergeCell ref="N406:O406"/>
    <mergeCell ref="N407:O407"/>
    <mergeCell ref="N408:O408"/>
    <mergeCell ref="N391:O391"/>
    <mergeCell ref="N392:O392"/>
    <mergeCell ref="N393:O393"/>
    <mergeCell ref="N394:O394"/>
    <mergeCell ref="N395:O395"/>
    <mergeCell ref="N396:O396"/>
    <mergeCell ref="N397:O397"/>
    <mergeCell ref="N398:O398"/>
    <mergeCell ref="N399:O399"/>
    <mergeCell ref="N418:O418"/>
    <mergeCell ref="N419:O419"/>
    <mergeCell ref="N420:O420"/>
    <mergeCell ref="N421:O421"/>
    <mergeCell ref="N422:O422"/>
    <mergeCell ref="N423:O423"/>
    <mergeCell ref="N424:O424"/>
    <mergeCell ref="N425:O425"/>
    <mergeCell ref="N426:O426"/>
    <mergeCell ref="N409:O409"/>
    <mergeCell ref="N410:O410"/>
    <mergeCell ref="N411:O411"/>
    <mergeCell ref="N412:O412"/>
    <mergeCell ref="N413:O413"/>
    <mergeCell ref="N414:O414"/>
    <mergeCell ref="N415:O415"/>
    <mergeCell ref="N416:O416"/>
    <mergeCell ref="N417:O417"/>
    <mergeCell ref="N436:O436"/>
    <mergeCell ref="N437:O437"/>
    <mergeCell ref="N438:O438"/>
    <mergeCell ref="N439:O439"/>
    <mergeCell ref="N440:O440"/>
    <mergeCell ref="N441:O441"/>
    <mergeCell ref="N442:O442"/>
    <mergeCell ref="N443:O443"/>
    <mergeCell ref="N444:O444"/>
    <mergeCell ref="N427:O427"/>
    <mergeCell ref="N428:O428"/>
    <mergeCell ref="N429:O429"/>
    <mergeCell ref="N430:O430"/>
    <mergeCell ref="N431:O431"/>
    <mergeCell ref="N432:O432"/>
    <mergeCell ref="N433:O433"/>
    <mergeCell ref="N434:O434"/>
    <mergeCell ref="N435:O435"/>
    <mergeCell ref="N454:O454"/>
    <mergeCell ref="N455:O455"/>
    <mergeCell ref="N456:O456"/>
    <mergeCell ref="N457:O457"/>
    <mergeCell ref="N458:O458"/>
    <mergeCell ref="N459:O459"/>
    <mergeCell ref="N460:O460"/>
    <mergeCell ref="N461:O461"/>
    <mergeCell ref="N462:O462"/>
    <mergeCell ref="N445:O445"/>
    <mergeCell ref="N446:O446"/>
    <mergeCell ref="N447:O447"/>
    <mergeCell ref="N448:O448"/>
    <mergeCell ref="N449:O449"/>
    <mergeCell ref="N450:O450"/>
    <mergeCell ref="N451:O451"/>
    <mergeCell ref="N452:O452"/>
    <mergeCell ref="N453:O453"/>
    <mergeCell ref="N485:O485"/>
    <mergeCell ref="N486:O486"/>
    <mergeCell ref="N487:O487"/>
    <mergeCell ref="N488:O488"/>
    <mergeCell ref="N489:O489"/>
    <mergeCell ref="N472:O472"/>
    <mergeCell ref="N473:O473"/>
    <mergeCell ref="N474:O474"/>
    <mergeCell ref="N475:O475"/>
    <mergeCell ref="N476:O476"/>
    <mergeCell ref="N477:O477"/>
    <mergeCell ref="N478:O478"/>
    <mergeCell ref="N479:O479"/>
    <mergeCell ref="N480:O480"/>
    <mergeCell ref="N463:O463"/>
    <mergeCell ref="N464:O464"/>
    <mergeCell ref="N465:O465"/>
    <mergeCell ref="N466:O466"/>
    <mergeCell ref="N467:O467"/>
    <mergeCell ref="N468:O468"/>
    <mergeCell ref="N469:O469"/>
    <mergeCell ref="N470:O470"/>
    <mergeCell ref="N471:O471"/>
    <mergeCell ref="N508:O508"/>
    <mergeCell ref="N509:O509"/>
    <mergeCell ref="N510:O510"/>
    <mergeCell ref="N511:O511"/>
    <mergeCell ref="N512:O512"/>
    <mergeCell ref="N513:O513"/>
    <mergeCell ref="N514:O514"/>
    <mergeCell ref="N515:O515"/>
    <mergeCell ref="N516:O516"/>
    <mergeCell ref="N499:O499"/>
    <mergeCell ref="N500:O500"/>
    <mergeCell ref="N501:O501"/>
    <mergeCell ref="N502:O502"/>
    <mergeCell ref="N503:O503"/>
    <mergeCell ref="N504:O504"/>
    <mergeCell ref="N505:O505"/>
    <mergeCell ref="N506:O506"/>
    <mergeCell ref="N507:O507"/>
    <mergeCell ref="N490:O490"/>
    <mergeCell ref="N491:O491"/>
    <mergeCell ref="N492:O492"/>
    <mergeCell ref="N493:O493"/>
    <mergeCell ref="N494:O494"/>
    <mergeCell ref="N495:O495"/>
    <mergeCell ref="N496:O496"/>
    <mergeCell ref="N497:O497"/>
    <mergeCell ref="N498:O498"/>
    <mergeCell ref="N481:O481"/>
    <mergeCell ref="N482:O482"/>
    <mergeCell ref="N483:O483"/>
    <mergeCell ref="N484:O484"/>
    <mergeCell ref="Q105:R105"/>
    <mergeCell ref="Q106:R106"/>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41:R141"/>
    <mergeCell ref="N517:O517"/>
    <mergeCell ref="N518:O518"/>
    <mergeCell ref="N519:O519"/>
    <mergeCell ref="N520:O520"/>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23:R123"/>
    <mergeCell ref="Q124:R124"/>
    <mergeCell ref="Q125:R125"/>
    <mergeCell ref="Q126:R126"/>
    <mergeCell ref="Q127:R127"/>
    <mergeCell ref="Q128:R128"/>
    <mergeCell ref="Q129:R129"/>
    <mergeCell ref="Q130:R130"/>
    <mergeCell ref="Q131:R131"/>
    <mergeCell ref="Q142:R142"/>
    <mergeCell ref="Q143:R143"/>
    <mergeCell ref="Q144:R144"/>
    <mergeCell ref="Q145:R145"/>
    <mergeCell ref="Q146:R146"/>
    <mergeCell ref="Q147:R147"/>
    <mergeCell ref="Q148:R148"/>
    <mergeCell ref="Q149:R149"/>
    <mergeCell ref="Q132:R132"/>
    <mergeCell ref="Q133:R133"/>
    <mergeCell ref="Q134:R134"/>
    <mergeCell ref="Q135:R135"/>
    <mergeCell ref="Q136:R136"/>
    <mergeCell ref="Q137:R137"/>
    <mergeCell ref="Q138:R138"/>
    <mergeCell ref="Q139:R139"/>
    <mergeCell ref="Q140:R140"/>
    <mergeCell ref="Q159:R159"/>
    <mergeCell ref="Q160:R160"/>
    <mergeCell ref="Q161:R161"/>
    <mergeCell ref="Q162:R162"/>
    <mergeCell ref="Q163:R163"/>
    <mergeCell ref="Q164:R164"/>
    <mergeCell ref="Q165:R165"/>
    <mergeCell ref="Q166:R166"/>
    <mergeCell ref="Q167:R167"/>
    <mergeCell ref="Q150:R150"/>
    <mergeCell ref="Q151:R151"/>
    <mergeCell ref="Q152:R152"/>
    <mergeCell ref="Q153:R153"/>
    <mergeCell ref="Q154:R154"/>
    <mergeCell ref="Q155:R155"/>
    <mergeCell ref="Q156:R156"/>
    <mergeCell ref="Q157:R157"/>
    <mergeCell ref="Q158:R158"/>
    <mergeCell ref="Q177:R177"/>
    <mergeCell ref="Q178:R178"/>
    <mergeCell ref="Q179:R179"/>
    <mergeCell ref="Q180:R180"/>
    <mergeCell ref="Q181:R181"/>
    <mergeCell ref="Q182:R182"/>
    <mergeCell ref="Q183:R183"/>
    <mergeCell ref="Q184:R184"/>
    <mergeCell ref="Q185:R185"/>
    <mergeCell ref="Q168:R168"/>
    <mergeCell ref="Q169:R169"/>
    <mergeCell ref="Q170:R170"/>
    <mergeCell ref="Q171:R171"/>
    <mergeCell ref="Q172:R172"/>
    <mergeCell ref="Q173:R173"/>
    <mergeCell ref="Q174:R174"/>
    <mergeCell ref="Q175:R175"/>
    <mergeCell ref="Q176:R176"/>
    <mergeCell ref="Q195:R195"/>
    <mergeCell ref="Q196:R196"/>
    <mergeCell ref="Q197:R197"/>
    <mergeCell ref="Q198:R198"/>
    <mergeCell ref="Q199:R199"/>
    <mergeCell ref="Q200:R200"/>
    <mergeCell ref="Q201:R201"/>
    <mergeCell ref="Q202:R202"/>
    <mergeCell ref="Q203:R203"/>
    <mergeCell ref="Q186:R186"/>
    <mergeCell ref="Q187:R187"/>
    <mergeCell ref="Q188:R188"/>
    <mergeCell ref="Q189:R189"/>
    <mergeCell ref="Q190:R190"/>
    <mergeCell ref="Q191:R191"/>
    <mergeCell ref="Q192:R192"/>
    <mergeCell ref="Q193:R193"/>
    <mergeCell ref="Q194:R194"/>
    <mergeCell ref="Q213:R213"/>
    <mergeCell ref="Q214:R214"/>
    <mergeCell ref="Q215:R215"/>
    <mergeCell ref="Q216:R216"/>
    <mergeCell ref="Q217:R217"/>
    <mergeCell ref="Q218:R218"/>
    <mergeCell ref="Q219:R219"/>
    <mergeCell ref="Q220:R220"/>
    <mergeCell ref="Q221:R221"/>
    <mergeCell ref="Q204:R204"/>
    <mergeCell ref="Q205:R205"/>
    <mergeCell ref="Q206:R206"/>
    <mergeCell ref="Q207:R207"/>
    <mergeCell ref="Q208:R208"/>
    <mergeCell ref="Q209:R209"/>
    <mergeCell ref="Q210:R210"/>
    <mergeCell ref="Q211:R211"/>
    <mergeCell ref="Q212:R212"/>
    <mergeCell ref="Q231:R231"/>
    <mergeCell ref="Q232:R232"/>
    <mergeCell ref="Q233:R233"/>
    <mergeCell ref="Q234:R234"/>
    <mergeCell ref="Q235:R235"/>
    <mergeCell ref="Q236:R236"/>
    <mergeCell ref="Q237:R237"/>
    <mergeCell ref="Q238:R238"/>
    <mergeCell ref="Q239:R239"/>
    <mergeCell ref="Q222:R222"/>
    <mergeCell ref="Q223:R223"/>
    <mergeCell ref="Q224:R224"/>
    <mergeCell ref="Q225:R225"/>
    <mergeCell ref="Q226:R226"/>
    <mergeCell ref="Q227:R227"/>
    <mergeCell ref="Q228:R228"/>
    <mergeCell ref="Q229:R229"/>
    <mergeCell ref="Q230:R230"/>
    <mergeCell ref="Q249:R249"/>
    <mergeCell ref="Q250:R250"/>
    <mergeCell ref="Q251:R251"/>
    <mergeCell ref="Q252:R252"/>
    <mergeCell ref="Q253:R253"/>
    <mergeCell ref="Q254:R254"/>
    <mergeCell ref="Q255:R255"/>
    <mergeCell ref="Q256:R256"/>
    <mergeCell ref="Q257:R257"/>
    <mergeCell ref="Q240:R240"/>
    <mergeCell ref="Q241:R241"/>
    <mergeCell ref="Q242:R242"/>
    <mergeCell ref="Q243:R243"/>
    <mergeCell ref="Q244:R244"/>
    <mergeCell ref="Q245:R245"/>
    <mergeCell ref="Q246:R246"/>
    <mergeCell ref="Q247:R247"/>
    <mergeCell ref="Q248:R248"/>
    <mergeCell ref="Q267:R267"/>
    <mergeCell ref="Q268:R268"/>
    <mergeCell ref="Q269:R269"/>
    <mergeCell ref="Q270:R270"/>
    <mergeCell ref="Q271:R271"/>
    <mergeCell ref="Q272:R272"/>
    <mergeCell ref="Q273:R273"/>
    <mergeCell ref="Q274:R274"/>
    <mergeCell ref="Q275:R275"/>
    <mergeCell ref="Q258:R258"/>
    <mergeCell ref="Q259:R259"/>
    <mergeCell ref="Q260:R260"/>
    <mergeCell ref="Q261:R261"/>
    <mergeCell ref="Q262:R262"/>
    <mergeCell ref="Q263:R263"/>
    <mergeCell ref="Q264:R264"/>
    <mergeCell ref="Q265:R265"/>
    <mergeCell ref="Q266:R266"/>
    <mergeCell ref="Q285:R285"/>
    <mergeCell ref="Q286:R286"/>
    <mergeCell ref="Q287:R287"/>
    <mergeCell ref="Q288:R288"/>
    <mergeCell ref="Q289:R289"/>
    <mergeCell ref="Q290:R290"/>
    <mergeCell ref="Q291:R291"/>
    <mergeCell ref="Q292:R292"/>
    <mergeCell ref="Q293:R293"/>
    <mergeCell ref="Q276:R276"/>
    <mergeCell ref="Q277:R277"/>
    <mergeCell ref="Q278:R278"/>
    <mergeCell ref="Q279:R279"/>
    <mergeCell ref="Q280:R280"/>
    <mergeCell ref="Q281:R281"/>
    <mergeCell ref="Q282:R282"/>
    <mergeCell ref="Q283:R283"/>
    <mergeCell ref="Q284:R284"/>
    <mergeCell ref="Q303:R303"/>
    <mergeCell ref="Q304:R304"/>
    <mergeCell ref="Q305:R305"/>
    <mergeCell ref="Q306:R306"/>
    <mergeCell ref="Q307:R307"/>
    <mergeCell ref="Q308:R308"/>
    <mergeCell ref="Q309:R309"/>
    <mergeCell ref="Q310:R310"/>
    <mergeCell ref="Q311:R311"/>
    <mergeCell ref="Q294:R294"/>
    <mergeCell ref="Q295:R295"/>
    <mergeCell ref="Q296:R296"/>
    <mergeCell ref="Q297:R297"/>
    <mergeCell ref="Q298:R298"/>
    <mergeCell ref="Q299:R299"/>
    <mergeCell ref="Q300:R300"/>
    <mergeCell ref="Q301:R301"/>
    <mergeCell ref="Q302:R302"/>
    <mergeCell ref="Q321:R321"/>
    <mergeCell ref="Q322:R322"/>
    <mergeCell ref="Q323:R323"/>
    <mergeCell ref="Q324:R324"/>
    <mergeCell ref="Q325:R325"/>
    <mergeCell ref="Q326:R326"/>
    <mergeCell ref="Q327:R327"/>
    <mergeCell ref="Q328:R328"/>
    <mergeCell ref="Q329:R329"/>
    <mergeCell ref="Q312:R312"/>
    <mergeCell ref="Q313:R313"/>
    <mergeCell ref="Q314:R314"/>
    <mergeCell ref="Q315:R315"/>
    <mergeCell ref="Q316:R316"/>
    <mergeCell ref="Q317:R317"/>
    <mergeCell ref="Q318:R318"/>
    <mergeCell ref="Q319:R319"/>
    <mergeCell ref="Q320:R320"/>
    <mergeCell ref="Q339:R339"/>
    <mergeCell ref="Q340:R340"/>
    <mergeCell ref="Q341:R341"/>
    <mergeCell ref="Q342:R342"/>
    <mergeCell ref="Q343:R343"/>
    <mergeCell ref="Q344:R344"/>
    <mergeCell ref="Q345:R345"/>
    <mergeCell ref="Q346:R346"/>
    <mergeCell ref="Q347:R347"/>
    <mergeCell ref="Q330:R330"/>
    <mergeCell ref="Q331:R331"/>
    <mergeCell ref="Q332:R332"/>
    <mergeCell ref="Q333:R333"/>
    <mergeCell ref="Q334:R334"/>
    <mergeCell ref="Q335:R335"/>
    <mergeCell ref="Q336:R336"/>
    <mergeCell ref="Q337:R337"/>
    <mergeCell ref="Q338:R338"/>
    <mergeCell ref="Q357:R357"/>
    <mergeCell ref="Q358:R358"/>
    <mergeCell ref="Q359:R359"/>
    <mergeCell ref="Q360:R360"/>
    <mergeCell ref="Q361:R361"/>
    <mergeCell ref="Q362:R362"/>
    <mergeCell ref="Q363:R363"/>
    <mergeCell ref="Q364:R364"/>
    <mergeCell ref="Q365:R365"/>
    <mergeCell ref="Q348:R348"/>
    <mergeCell ref="Q349:R349"/>
    <mergeCell ref="Q350:R350"/>
    <mergeCell ref="Q351:R351"/>
    <mergeCell ref="Q352:R352"/>
    <mergeCell ref="Q353:R353"/>
    <mergeCell ref="Q354:R354"/>
    <mergeCell ref="Q355:R355"/>
    <mergeCell ref="Q356:R356"/>
    <mergeCell ref="Q375:R375"/>
    <mergeCell ref="Q376:R376"/>
    <mergeCell ref="Q377:R377"/>
    <mergeCell ref="Q378:R378"/>
    <mergeCell ref="Q379:R379"/>
    <mergeCell ref="Q380:R380"/>
    <mergeCell ref="Q381:R381"/>
    <mergeCell ref="Q382:R382"/>
    <mergeCell ref="Q383:R383"/>
    <mergeCell ref="Q366:R366"/>
    <mergeCell ref="Q367:R367"/>
    <mergeCell ref="Q368:R368"/>
    <mergeCell ref="Q369:R369"/>
    <mergeCell ref="Q370:R370"/>
    <mergeCell ref="Q371:R371"/>
    <mergeCell ref="Q372:R372"/>
    <mergeCell ref="Q373:R373"/>
    <mergeCell ref="Q374:R374"/>
    <mergeCell ref="Q393:R393"/>
    <mergeCell ref="Q394:R394"/>
    <mergeCell ref="Q395:R395"/>
    <mergeCell ref="Q396:R396"/>
    <mergeCell ref="Q397:R397"/>
    <mergeCell ref="Q398:R398"/>
    <mergeCell ref="Q399:R399"/>
    <mergeCell ref="Q400:R400"/>
    <mergeCell ref="Q401:R401"/>
    <mergeCell ref="Q384:R384"/>
    <mergeCell ref="Q385:R385"/>
    <mergeCell ref="Q386:R386"/>
    <mergeCell ref="Q387:R387"/>
    <mergeCell ref="Q388:R388"/>
    <mergeCell ref="Q389:R389"/>
    <mergeCell ref="Q390:R390"/>
    <mergeCell ref="Q391:R391"/>
    <mergeCell ref="Q392:R392"/>
    <mergeCell ref="Q411:R411"/>
    <mergeCell ref="Q412:R412"/>
    <mergeCell ref="Q413:R413"/>
    <mergeCell ref="Q414:R414"/>
    <mergeCell ref="Q415:R415"/>
    <mergeCell ref="Q416:R416"/>
    <mergeCell ref="Q417:R417"/>
    <mergeCell ref="Q418:R418"/>
    <mergeCell ref="Q419:R419"/>
    <mergeCell ref="Q402:R402"/>
    <mergeCell ref="Q403:R403"/>
    <mergeCell ref="Q404:R404"/>
    <mergeCell ref="Q405:R405"/>
    <mergeCell ref="Q406:R406"/>
    <mergeCell ref="Q407:R407"/>
    <mergeCell ref="Q408:R408"/>
    <mergeCell ref="Q409:R409"/>
    <mergeCell ref="Q410:R410"/>
    <mergeCell ref="Q429:R429"/>
    <mergeCell ref="Q430:R430"/>
    <mergeCell ref="Q431:R431"/>
    <mergeCell ref="Q432:R432"/>
    <mergeCell ref="Q433:R433"/>
    <mergeCell ref="Q434:R434"/>
    <mergeCell ref="Q435:R435"/>
    <mergeCell ref="Q436:R436"/>
    <mergeCell ref="Q437:R437"/>
    <mergeCell ref="Q420:R420"/>
    <mergeCell ref="Q421:R421"/>
    <mergeCell ref="Q422:R422"/>
    <mergeCell ref="Q423:R423"/>
    <mergeCell ref="Q424:R424"/>
    <mergeCell ref="Q425:R425"/>
    <mergeCell ref="Q426:R426"/>
    <mergeCell ref="Q427:R427"/>
    <mergeCell ref="Q428:R428"/>
    <mergeCell ref="Q447:R447"/>
    <mergeCell ref="Q448:R448"/>
    <mergeCell ref="Q449:R449"/>
    <mergeCell ref="Q450:R450"/>
    <mergeCell ref="Q451:R451"/>
    <mergeCell ref="Q452:R452"/>
    <mergeCell ref="Q453:R453"/>
    <mergeCell ref="Q454:R454"/>
    <mergeCell ref="Q455:R455"/>
    <mergeCell ref="Q438:R438"/>
    <mergeCell ref="Q439:R439"/>
    <mergeCell ref="Q440:R440"/>
    <mergeCell ref="Q441:R441"/>
    <mergeCell ref="Q442:R442"/>
    <mergeCell ref="Q443:R443"/>
    <mergeCell ref="Q444:R444"/>
    <mergeCell ref="Q445:R445"/>
    <mergeCell ref="Q446:R446"/>
    <mergeCell ref="Q465:R465"/>
    <mergeCell ref="Q466:R466"/>
    <mergeCell ref="Q467:R467"/>
    <mergeCell ref="Q468:R468"/>
    <mergeCell ref="Q469:R469"/>
    <mergeCell ref="Q470:R470"/>
    <mergeCell ref="Q471:R471"/>
    <mergeCell ref="Q472:R472"/>
    <mergeCell ref="Q473:R473"/>
    <mergeCell ref="Q456:R456"/>
    <mergeCell ref="Q457:R457"/>
    <mergeCell ref="Q458:R458"/>
    <mergeCell ref="Q459:R459"/>
    <mergeCell ref="Q460:R460"/>
    <mergeCell ref="Q461:R461"/>
    <mergeCell ref="Q462:R462"/>
    <mergeCell ref="Q463:R463"/>
    <mergeCell ref="Q464:R464"/>
    <mergeCell ref="Q483:R483"/>
    <mergeCell ref="Q484:R484"/>
    <mergeCell ref="Q485:R485"/>
    <mergeCell ref="Q486:R486"/>
    <mergeCell ref="Q487:R487"/>
    <mergeCell ref="Q488:R488"/>
    <mergeCell ref="Q489:R489"/>
    <mergeCell ref="Q490:R490"/>
    <mergeCell ref="Q491:R491"/>
    <mergeCell ref="Q474:R474"/>
    <mergeCell ref="Q475:R475"/>
    <mergeCell ref="Q476:R476"/>
    <mergeCell ref="Q477:R477"/>
    <mergeCell ref="Q478:R478"/>
    <mergeCell ref="Q479:R479"/>
    <mergeCell ref="Q480:R480"/>
    <mergeCell ref="Q481:R481"/>
    <mergeCell ref="Q482:R482"/>
    <mergeCell ref="Q518:R518"/>
    <mergeCell ref="Q501:R501"/>
    <mergeCell ref="Q502:R502"/>
    <mergeCell ref="Q503:R503"/>
    <mergeCell ref="Q504:R504"/>
    <mergeCell ref="Q505:R505"/>
    <mergeCell ref="Q506:R506"/>
    <mergeCell ref="Q507:R507"/>
    <mergeCell ref="Q508:R508"/>
    <mergeCell ref="Q509:R509"/>
    <mergeCell ref="Q492:R492"/>
    <mergeCell ref="Q493:R493"/>
    <mergeCell ref="Q494:R494"/>
    <mergeCell ref="Q495:R495"/>
    <mergeCell ref="Q496:R496"/>
    <mergeCell ref="Q497:R497"/>
    <mergeCell ref="Q498:R498"/>
    <mergeCell ref="Q499:R499"/>
    <mergeCell ref="Q500:R500"/>
    <mergeCell ref="Q519:R519"/>
    <mergeCell ref="Q520:R520"/>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Q510:R510"/>
    <mergeCell ref="Q511:R511"/>
    <mergeCell ref="Q512:R512"/>
    <mergeCell ref="Q513:R513"/>
    <mergeCell ref="Q514:R514"/>
    <mergeCell ref="Q515:R515"/>
    <mergeCell ref="Q516:R516"/>
    <mergeCell ref="Q517:R517"/>
    <mergeCell ref="T120:U120"/>
    <mergeCell ref="T121:U121"/>
    <mergeCell ref="T122:U122"/>
    <mergeCell ref="T123:U123"/>
    <mergeCell ref="T124:U124"/>
    <mergeCell ref="T107:U107"/>
    <mergeCell ref="T108:U108"/>
    <mergeCell ref="T109:U109"/>
    <mergeCell ref="T110:U110"/>
    <mergeCell ref="T111:U111"/>
    <mergeCell ref="T112:U112"/>
    <mergeCell ref="T113:U113"/>
    <mergeCell ref="T114:U114"/>
    <mergeCell ref="T115:U115"/>
    <mergeCell ref="T134:U134"/>
    <mergeCell ref="T135:U135"/>
    <mergeCell ref="T136:U136"/>
    <mergeCell ref="T116:U116"/>
    <mergeCell ref="T117:U117"/>
    <mergeCell ref="T118:U118"/>
    <mergeCell ref="T119:U119"/>
    <mergeCell ref="T137:U137"/>
    <mergeCell ref="T138:U138"/>
    <mergeCell ref="T139:U139"/>
    <mergeCell ref="T140:U140"/>
    <mergeCell ref="T141:U141"/>
    <mergeCell ref="T142:U142"/>
    <mergeCell ref="T125:U125"/>
    <mergeCell ref="T126:U126"/>
    <mergeCell ref="T127:U127"/>
    <mergeCell ref="T128:U128"/>
    <mergeCell ref="T129:U129"/>
    <mergeCell ref="T130:U130"/>
    <mergeCell ref="T131:U131"/>
    <mergeCell ref="T132:U132"/>
    <mergeCell ref="T133:U133"/>
    <mergeCell ref="T152:U152"/>
    <mergeCell ref="T153:U153"/>
    <mergeCell ref="T159:U159"/>
    <mergeCell ref="T160:U160"/>
    <mergeCell ref="T143:U143"/>
    <mergeCell ref="T144:U144"/>
    <mergeCell ref="T145:U145"/>
    <mergeCell ref="T146:U146"/>
    <mergeCell ref="T147:U147"/>
    <mergeCell ref="T148:U148"/>
    <mergeCell ref="T149:U149"/>
    <mergeCell ref="T150:U150"/>
    <mergeCell ref="T151:U151"/>
    <mergeCell ref="T179:U179"/>
    <mergeCell ref="T180:U180"/>
    <mergeCell ref="T181:U181"/>
    <mergeCell ref="T182:U182"/>
    <mergeCell ref="T183:U183"/>
    <mergeCell ref="T184:U184"/>
    <mergeCell ref="T170:U170"/>
    <mergeCell ref="T161:U161"/>
    <mergeCell ref="T162:U162"/>
    <mergeCell ref="T163:U163"/>
    <mergeCell ref="T164:U164"/>
    <mergeCell ref="T165:U165"/>
    <mergeCell ref="T166:U166"/>
    <mergeCell ref="T167:U167"/>
    <mergeCell ref="T168:U168"/>
    <mergeCell ref="T169:U169"/>
    <mergeCell ref="T154:U154"/>
    <mergeCell ref="T155:U155"/>
    <mergeCell ref="T156:U156"/>
    <mergeCell ref="T157:U157"/>
    <mergeCell ref="T158:U158"/>
    <mergeCell ref="T185:U185"/>
    <mergeCell ref="T186:U186"/>
    <mergeCell ref="T187:U187"/>
    <mergeCell ref="T171:U171"/>
    <mergeCell ref="T172:U172"/>
    <mergeCell ref="T173:U173"/>
    <mergeCell ref="T174:U174"/>
    <mergeCell ref="T175:U175"/>
    <mergeCell ref="T176:U176"/>
    <mergeCell ref="T177:U177"/>
    <mergeCell ref="T178:U178"/>
    <mergeCell ref="T197:U197"/>
    <mergeCell ref="T198:U198"/>
    <mergeCell ref="T199:U199"/>
    <mergeCell ref="T200:U200"/>
    <mergeCell ref="T201:U201"/>
    <mergeCell ref="T202:U202"/>
    <mergeCell ref="T203:U203"/>
    <mergeCell ref="T204:U204"/>
    <mergeCell ref="T205:U205"/>
    <mergeCell ref="T188:U188"/>
    <mergeCell ref="T189:U189"/>
    <mergeCell ref="T190:U190"/>
    <mergeCell ref="T191:U191"/>
    <mergeCell ref="T192:U192"/>
    <mergeCell ref="T193:U193"/>
    <mergeCell ref="T194:U194"/>
    <mergeCell ref="T195:U195"/>
    <mergeCell ref="T196:U196"/>
    <mergeCell ref="T215:U215"/>
    <mergeCell ref="T216:U216"/>
    <mergeCell ref="T217:U217"/>
    <mergeCell ref="T218:U218"/>
    <mergeCell ref="T219:U219"/>
    <mergeCell ref="T220:U220"/>
    <mergeCell ref="T221:U221"/>
    <mergeCell ref="T222:U222"/>
    <mergeCell ref="T223:U223"/>
    <mergeCell ref="T206:U206"/>
    <mergeCell ref="T207:U207"/>
    <mergeCell ref="T208:U208"/>
    <mergeCell ref="T209:U209"/>
    <mergeCell ref="T210:U210"/>
    <mergeCell ref="T211:U211"/>
    <mergeCell ref="T212:U212"/>
    <mergeCell ref="T213:U213"/>
    <mergeCell ref="T214:U214"/>
    <mergeCell ref="T233:U233"/>
    <mergeCell ref="T234:U234"/>
    <mergeCell ref="T235:U235"/>
    <mergeCell ref="T236:U236"/>
    <mergeCell ref="T237:U237"/>
    <mergeCell ref="T238:U238"/>
    <mergeCell ref="T239:U239"/>
    <mergeCell ref="T240:U240"/>
    <mergeCell ref="T241:U241"/>
    <mergeCell ref="T224:U224"/>
    <mergeCell ref="T225:U225"/>
    <mergeCell ref="T226:U226"/>
    <mergeCell ref="T227:U227"/>
    <mergeCell ref="T228:U228"/>
    <mergeCell ref="T229:U229"/>
    <mergeCell ref="T230:U230"/>
    <mergeCell ref="T231:U231"/>
    <mergeCell ref="T232:U232"/>
    <mergeCell ref="T251:U251"/>
    <mergeCell ref="T252:U252"/>
    <mergeCell ref="T253:U253"/>
    <mergeCell ref="T254:U254"/>
    <mergeCell ref="T255:U255"/>
    <mergeCell ref="T256:U256"/>
    <mergeCell ref="T257:U257"/>
    <mergeCell ref="T258:U258"/>
    <mergeCell ref="T259:U259"/>
    <mergeCell ref="T242:U242"/>
    <mergeCell ref="T243:U243"/>
    <mergeCell ref="T244:U244"/>
    <mergeCell ref="T245:U245"/>
    <mergeCell ref="T246:U246"/>
    <mergeCell ref="T247:U247"/>
    <mergeCell ref="T248:U248"/>
    <mergeCell ref="T249:U249"/>
    <mergeCell ref="T250:U250"/>
    <mergeCell ref="T269:U269"/>
    <mergeCell ref="T270:U270"/>
    <mergeCell ref="T271:U271"/>
    <mergeCell ref="T272:U272"/>
    <mergeCell ref="T273:U273"/>
    <mergeCell ref="T274:U274"/>
    <mergeCell ref="T275:U275"/>
    <mergeCell ref="T276:U276"/>
    <mergeCell ref="T277:U277"/>
    <mergeCell ref="T260:U260"/>
    <mergeCell ref="T261:U261"/>
    <mergeCell ref="T262:U262"/>
    <mergeCell ref="T263:U263"/>
    <mergeCell ref="T264:U264"/>
    <mergeCell ref="T265:U265"/>
    <mergeCell ref="T266:U266"/>
    <mergeCell ref="T267:U267"/>
    <mergeCell ref="T268:U268"/>
    <mergeCell ref="T287:U287"/>
    <mergeCell ref="T288:U288"/>
    <mergeCell ref="T289:U289"/>
    <mergeCell ref="T290:U290"/>
    <mergeCell ref="T291:U291"/>
    <mergeCell ref="T292:U292"/>
    <mergeCell ref="T293:U293"/>
    <mergeCell ref="T294:U294"/>
    <mergeCell ref="T295:U295"/>
    <mergeCell ref="T278:U278"/>
    <mergeCell ref="T279:U279"/>
    <mergeCell ref="T280:U280"/>
    <mergeCell ref="T281:U281"/>
    <mergeCell ref="T282:U282"/>
    <mergeCell ref="T283:U283"/>
    <mergeCell ref="T284:U284"/>
    <mergeCell ref="T285:U285"/>
    <mergeCell ref="T286:U286"/>
    <mergeCell ref="T305:U305"/>
    <mergeCell ref="T306:U306"/>
    <mergeCell ref="T307:U307"/>
    <mergeCell ref="T308:U308"/>
    <mergeCell ref="T309:U309"/>
    <mergeCell ref="T310:U310"/>
    <mergeCell ref="T311:U311"/>
    <mergeCell ref="T312:U312"/>
    <mergeCell ref="T313:U313"/>
    <mergeCell ref="T296:U296"/>
    <mergeCell ref="T297:U297"/>
    <mergeCell ref="T298:U298"/>
    <mergeCell ref="T299:U299"/>
    <mergeCell ref="T300:U300"/>
    <mergeCell ref="T301:U301"/>
    <mergeCell ref="T302:U302"/>
    <mergeCell ref="T303:U303"/>
    <mergeCell ref="T304:U304"/>
    <mergeCell ref="T323:U323"/>
    <mergeCell ref="T324:U324"/>
    <mergeCell ref="T325:U325"/>
    <mergeCell ref="T326:U326"/>
    <mergeCell ref="T327:U327"/>
    <mergeCell ref="T328:U328"/>
    <mergeCell ref="T329:U329"/>
    <mergeCell ref="T330:U330"/>
    <mergeCell ref="T331:U331"/>
    <mergeCell ref="T314:U314"/>
    <mergeCell ref="T315:U315"/>
    <mergeCell ref="T316:U316"/>
    <mergeCell ref="T317:U317"/>
    <mergeCell ref="T318:U318"/>
    <mergeCell ref="T319:U319"/>
    <mergeCell ref="T320:U320"/>
    <mergeCell ref="T321:U321"/>
    <mergeCell ref="T322:U322"/>
    <mergeCell ref="T341:U341"/>
    <mergeCell ref="T342:U342"/>
    <mergeCell ref="T343:U343"/>
    <mergeCell ref="T344:U344"/>
    <mergeCell ref="T345:U345"/>
    <mergeCell ref="T346:U346"/>
    <mergeCell ref="T347:U347"/>
    <mergeCell ref="T348:U348"/>
    <mergeCell ref="T349:U349"/>
    <mergeCell ref="T332:U332"/>
    <mergeCell ref="T333:U333"/>
    <mergeCell ref="T334:U334"/>
    <mergeCell ref="T335:U335"/>
    <mergeCell ref="T336:U336"/>
    <mergeCell ref="T337:U337"/>
    <mergeCell ref="T338:U338"/>
    <mergeCell ref="T339:U339"/>
    <mergeCell ref="T340:U340"/>
    <mergeCell ref="T359:U359"/>
    <mergeCell ref="T360:U360"/>
    <mergeCell ref="T361:U361"/>
    <mergeCell ref="T362:U362"/>
    <mergeCell ref="T363:U363"/>
    <mergeCell ref="T364:U364"/>
    <mergeCell ref="T365:U365"/>
    <mergeCell ref="T366:U366"/>
    <mergeCell ref="T367:U367"/>
    <mergeCell ref="T350:U350"/>
    <mergeCell ref="T351:U351"/>
    <mergeCell ref="T352:U352"/>
    <mergeCell ref="T353:U353"/>
    <mergeCell ref="T354:U354"/>
    <mergeCell ref="T355:U355"/>
    <mergeCell ref="T356:U356"/>
    <mergeCell ref="T357:U357"/>
    <mergeCell ref="T358:U358"/>
    <mergeCell ref="T377:U377"/>
    <mergeCell ref="T378:U378"/>
    <mergeCell ref="T379:U379"/>
    <mergeCell ref="T380:U380"/>
    <mergeCell ref="T381:U381"/>
    <mergeCell ref="T382:U382"/>
    <mergeCell ref="T383:U383"/>
    <mergeCell ref="T384:U384"/>
    <mergeCell ref="T385:U385"/>
    <mergeCell ref="T368:U368"/>
    <mergeCell ref="T369:U369"/>
    <mergeCell ref="T370:U370"/>
    <mergeCell ref="T371:U371"/>
    <mergeCell ref="T372:U372"/>
    <mergeCell ref="T373:U373"/>
    <mergeCell ref="T374:U374"/>
    <mergeCell ref="T375:U375"/>
    <mergeCell ref="T376:U376"/>
    <mergeCell ref="T395:U395"/>
    <mergeCell ref="T396:U396"/>
    <mergeCell ref="T397:U397"/>
    <mergeCell ref="T398:U398"/>
    <mergeCell ref="T399:U399"/>
    <mergeCell ref="T400:U400"/>
    <mergeCell ref="T401:U401"/>
    <mergeCell ref="T402:U402"/>
    <mergeCell ref="T403:U403"/>
    <mergeCell ref="T386:U386"/>
    <mergeCell ref="T387:U387"/>
    <mergeCell ref="T388:U388"/>
    <mergeCell ref="T389:U389"/>
    <mergeCell ref="T390:U390"/>
    <mergeCell ref="T391:U391"/>
    <mergeCell ref="T392:U392"/>
    <mergeCell ref="T393:U393"/>
    <mergeCell ref="T394:U394"/>
    <mergeCell ref="T413:U413"/>
    <mergeCell ref="T414:U414"/>
    <mergeCell ref="T415:U415"/>
    <mergeCell ref="T416:U416"/>
    <mergeCell ref="T417:U417"/>
    <mergeCell ref="T418:U418"/>
    <mergeCell ref="T419:U419"/>
    <mergeCell ref="T420:U420"/>
    <mergeCell ref="T421:U421"/>
    <mergeCell ref="T404:U404"/>
    <mergeCell ref="T405:U405"/>
    <mergeCell ref="T406:U406"/>
    <mergeCell ref="T407:U407"/>
    <mergeCell ref="T408:U408"/>
    <mergeCell ref="T409:U409"/>
    <mergeCell ref="T410:U410"/>
    <mergeCell ref="T411:U411"/>
    <mergeCell ref="T412:U412"/>
    <mergeCell ref="T431:U431"/>
    <mergeCell ref="T432:U432"/>
    <mergeCell ref="T433:U433"/>
    <mergeCell ref="T434:U434"/>
    <mergeCell ref="T435:U435"/>
    <mergeCell ref="T436:U436"/>
    <mergeCell ref="T437:U437"/>
    <mergeCell ref="T438:U438"/>
    <mergeCell ref="T439:U439"/>
    <mergeCell ref="T422:U422"/>
    <mergeCell ref="T423:U423"/>
    <mergeCell ref="T424:U424"/>
    <mergeCell ref="T425:U425"/>
    <mergeCell ref="T426:U426"/>
    <mergeCell ref="T427:U427"/>
    <mergeCell ref="T428:U428"/>
    <mergeCell ref="T429:U429"/>
    <mergeCell ref="T430:U430"/>
    <mergeCell ref="T465:U465"/>
    <mergeCell ref="T466:U466"/>
    <mergeCell ref="T449:U449"/>
    <mergeCell ref="T450:U450"/>
    <mergeCell ref="T451:U451"/>
    <mergeCell ref="T452:U452"/>
    <mergeCell ref="T453:U453"/>
    <mergeCell ref="T454:U454"/>
    <mergeCell ref="T455:U455"/>
    <mergeCell ref="T456:U456"/>
    <mergeCell ref="T457:U457"/>
    <mergeCell ref="T440:U440"/>
    <mergeCell ref="T441:U441"/>
    <mergeCell ref="T442:U442"/>
    <mergeCell ref="T443:U443"/>
    <mergeCell ref="T444:U444"/>
    <mergeCell ref="T445:U445"/>
    <mergeCell ref="T446:U446"/>
    <mergeCell ref="T447:U447"/>
    <mergeCell ref="T448:U448"/>
    <mergeCell ref="T514:U514"/>
    <mergeCell ref="T515:U515"/>
    <mergeCell ref="T516:U516"/>
    <mergeCell ref="T517:U517"/>
    <mergeCell ref="T518:U518"/>
    <mergeCell ref="T519:U519"/>
    <mergeCell ref="T520:U520"/>
    <mergeCell ref="T503:U503"/>
    <mergeCell ref="T504:U504"/>
    <mergeCell ref="T505:U505"/>
    <mergeCell ref="T506:U506"/>
    <mergeCell ref="T507:U507"/>
    <mergeCell ref="T508:U508"/>
    <mergeCell ref="T509:U509"/>
    <mergeCell ref="T510:U510"/>
    <mergeCell ref="T511:U511"/>
    <mergeCell ref="T488:U488"/>
    <mergeCell ref="T489:U489"/>
    <mergeCell ref="T490:U490"/>
    <mergeCell ref="T491:U491"/>
    <mergeCell ref="T492:U492"/>
    <mergeCell ref="T493:U493"/>
    <mergeCell ref="T494:U494"/>
    <mergeCell ref="T495:U495"/>
    <mergeCell ref="T496:U496"/>
    <mergeCell ref="T497:U497"/>
    <mergeCell ref="T498:U498"/>
    <mergeCell ref="T499:U499"/>
    <mergeCell ref="T500:U500"/>
    <mergeCell ref="T501:U501"/>
    <mergeCell ref="T502:U502"/>
    <mergeCell ref="T485:U485"/>
    <mergeCell ref="T486:U486"/>
    <mergeCell ref="T487:U487"/>
    <mergeCell ref="A8:C8"/>
    <mergeCell ref="D8:V8"/>
    <mergeCell ref="T512:U512"/>
    <mergeCell ref="T513:U513"/>
    <mergeCell ref="T476:U476"/>
    <mergeCell ref="T477:U477"/>
    <mergeCell ref="T478:U478"/>
    <mergeCell ref="T479:U479"/>
    <mergeCell ref="T480:U480"/>
    <mergeCell ref="T481:U481"/>
    <mergeCell ref="T482:U482"/>
    <mergeCell ref="T483:U483"/>
    <mergeCell ref="T484:U484"/>
    <mergeCell ref="T467:U467"/>
    <mergeCell ref="T468:U468"/>
    <mergeCell ref="T469:U469"/>
    <mergeCell ref="T470:U470"/>
    <mergeCell ref="T471:U471"/>
    <mergeCell ref="T472:U472"/>
    <mergeCell ref="T473:U473"/>
    <mergeCell ref="T474:U474"/>
    <mergeCell ref="T475:U475"/>
    <mergeCell ref="T458:U458"/>
    <mergeCell ref="T459:U459"/>
    <mergeCell ref="T460:U460"/>
    <mergeCell ref="T461:U461"/>
    <mergeCell ref="T462:U462"/>
    <mergeCell ref="T463:U463"/>
    <mergeCell ref="T464:U464"/>
  </mergeCells>
  <phoneticPr fontId="29"/>
  <dataValidations count="5">
    <dataValidation imeMode="disabled" allowBlank="1" showInputMessage="1" showErrorMessage="1" sqref="T12:U520 K12:L520 N12:O520 Q12:R520 B12:B520"/>
    <dataValidation imeMode="halfKatakana" allowBlank="1" showInputMessage="1" showErrorMessage="1" sqref="D12:D520"/>
    <dataValidation type="list" allowBlank="1" showInputMessage="1" showErrorMessage="1" sqref="P12:P520">
      <formula1>$C$555</formula1>
    </dataValidation>
    <dataValidation type="list" allowBlank="1" showInputMessage="1" showErrorMessage="1" sqref="S12:S520">
      <formula1>$D$555</formula1>
    </dataValidation>
    <dataValidation imeMode="disabled" allowBlank="1" showInputMessage="1" showErrorMessage="1" errorTitle="半角のみ" error="半角英数字のみを入力してください。" sqref="H12:I520"/>
  </dataValidations>
  <pageMargins left="0.3" right="0.2" top="0.36" bottom="0.21" header="0.3" footer="0.21"/>
  <pageSetup paperSize="9" scale="41" orientation="portrait" horizontalDpi="1200" verticalDpi="1200" r:id="rId1"/>
  <rowBreaks count="5" manualBreakCount="5">
    <brk id="100" max="16383" man="1"/>
    <brk id="200" max="16383" man="1"/>
    <brk id="300" max="16383" man="1"/>
    <brk id="400" max="16383" man="1"/>
    <brk id="5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BAFA"/>
  </sheetPr>
  <dimension ref="A1:J52"/>
  <sheetViews>
    <sheetView view="pageBreakPreview" zoomScale="60" zoomScaleNormal="100" workbookViewId="0">
      <selection activeCell="C6" sqref="C6:I7"/>
    </sheetView>
  </sheetViews>
  <sheetFormatPr defaultRowHeight="13.5"/>
  <cols>
    <col min="9" max="9" width="9.125" customWidth="1"/>
    <col min="10" max="10" width="0" hidden="1" customWidth="1"/>
  </cols>
  <sheetData>
    <row r="1" spans="1:9">
      <c r="A1" s="864" t="s">
        <v>7067</v>
      </c>
      <c r="B1" s="864"/>
      <c r="C1" s="864"/>
      <c r="D1" s="864"/>
      <c r="E1" s="864"/>
      <c r="F1" s="864"/>
      <c r="G1" s="864"/>
      <c r="H1" s="864"/>
      <c r="I1" s="864"/>
    </row>
    <row r="2" spans="1:9">
      <c r="A2" s="864"/>
      <c r="B2" s="864"/>
      <c r="C2" s="864"/>
      <c r="D2" s="864"/>
      <c r="E2" s="864"/>
      <c r="F2" s="864"/>
      <c r="G2" s="864"/>
      <c r="H2" s="864"/>
      <c r="I2" s="864"/>
    </row>
    <row r="3" spans="1:9">
      <c r="A3" s="864" t="s">
        <v>4755</v>
      </c>
      <c r="B3" s="864"/>
      <c r="C3" s="864"/>
      <c r="D3" s="864"/>
      <c r="E3" s="864"/>
      <c r="F3" s="864"/>
      <c r="G3" s="864"/>
      <c r="H3" s="864"/>
      <c r="I3" s="864"/>
    </row>
    <row r="4" spans="1:9">
      <c r="A4" s="864"/>
      <c r="B4" s="864"/>
      <c r="C4" s="864"/>
      <c r="D4" s="864"/>
      <c r="E4" s="864"/>
      <c r="F4" s="864"/>
      <c r="G4" s="864"/>
      <c r="H4" s="864"/>
      <c r="I4" s="864"/>
    </row>
    <row r="6" spans="1:9">
      <c r="A6" s="865" t="s">
        <v>4756</v>
      </c>
      <c r="B6" s="865"/>
      <c r="C6" s="867" t="str">
        <f>基本情報!E8</f>
        <v/>
      </c>
      <c r="D6" s="867"/>
      <c r="E6" s="867"/>
      <c r="F6" s="867"/>
      <c r="G6" s="867"/>
      <c r="H6" s="867"/>
      <c r="I6" s="867"/>
    </row>
    <row r="7" spans="1:9">
      <c r="A7" s="866"/>
      <c r="B7" s="866"/>
      <c r="C7" s="868"/>
      <c r="D7" s="868"/>
      <c r="E7" s="868"/>
      <c r="F7" s="868"/>
      <c r="G7" s="868"/>
      <c r="H7" s="868"/>
      <c r="I7" s="868"/>
    </row>
    <row r="9" spans="1:9" ht="18.75">
      <c r="A9" s="865" t="s">
        <v>4757</v>
      </c>
      <c r="B9" s="865"/>
      <c r="C9" s="869" t="str">
        <f>IF(基本情報!I24="","",基本情報!I24)</f>
        <v/>
      </c>
      <c r="D9" s="869"/>
      <c r="E9" s="869"/>
      <c r="F9" s="869"/>
      <c r="G9" s="869"/>
      <c r="H9" s="869"/>
      <c r="I9" s="471"/>
    </row>
    <row r="10" spans="1:9" ht="16.5">
      <c r="A10" s="866"/>
      <c r="B10" s="866"/>
      <c r="C10" s="870"/>
      <c r="D10" s="870"/>
      <c r="E10" s="870"/>
      <c r="F10" s="870"/>
      <c r="G10" s="870"/>
      <c r="H10" s="870"/>
      <c r="I10" s="472" t="s">
        <v>4758</v>
      </c>
    </row>
    <row r="12" spans="1:9" ht="18.75">
      <c r="A12" s="865" t="s">
        <v>4759</v>
      </c>
      <c r="B12" s="865"/>
      <c r="C12" s="869">
        <f>基本情報!A24</f>
        <v>0</v>
      </c>
      <c r="D12" s="869"/>
      <c r="E12" s="869"/>
      <c r="F12" s="869"/>
      <c r="G12" s="869"/>
      <c r="H12" s="869"/>
      <c r="I12" s="471"/>
    </row>
    <row r="13" spans="1:9" ht="16.5">
      <c r="A13" s="866"/>
      <c r="B13" s="866"/>
      <c r="C13" s="870"/>
      <c r="D13" s="870"/>
      <c r="E13" s="870"/>
      <c r="F13" s="870"/>
      <c r="G13" s="870"/>
      <c r="H13" s="870"/>
      <c r="I13" s="472" t="s">
        <v>4758</v>
      </c>
    </row>
    <row r="15" spans="1:9">
      <c r="A15" s="865" t="s">
        <v>4760</v>
      </c>
      <c r="B15" s="865"/>
      <c r="C15" s="871" t="str">
        <f>IF(基本情報!A34="","",基本情報!A34)</f>
        <v/>
      </c>
      <c r="D15" s="871"/>
      <c r="E15" s="871"/>
      <c r="F15" s="871"/>
      <c r="G15" s="871"/>
      <c r="H15" s="871"/>
      <c r="I15" s="871"/>
    </row>
    <row r="16" spans="1:9">
      <c r="A16" s="866"/>
      <c r="B16" s="866"/>
      <c r="C16" s="872"/>
      <c r="D16" s="872"/>
      <c r="E16" s="872"/>
      <c r="F16" s="872"/>
      <c r="G16" s="872"/>
      <c r="H16" s="872"/>
      <c r="I16" s="872"/>
    </row>
    <row r="18" spans="1:10" hidden="1">
      <c r="B18" s="323" t="s">
        <v>4761</v>
      </c>
      <c r="C18" s="873" t="s">
        <v>4762</v>
      </c>
      <c r="D18" s="873"/>
      <c r="E18" s="473"/>
      <c r="F18" s="474" t="s">
        <v>4763</v>
      </c>
      <c r="G18" s="873" t="s">
        <v>4764</v>
      </c>
      <c r="H18" s="873"/>
      <c r="I18" s="873"/>
    </row>
    <row r="19" spans="1:10" hidden="1">
      <c r="A19" s="874" t="s">
        <v>4779</v>
      </c>
      <c r="B19" s="865"/>
      <c r="C19" s="875"/>
      <c r="D19" s="875"/>
      <c r="E19" s="475" t="s">
        <v>4765</v>
      </c>
      <c r="F19" s="875"/>
      <c r="G19" s="875"/>
      <c r="H19" s="875"/>
      <c r="I19" s="475" t="s">
        <v>4766</v>
      </c>
    </row>
    <row r="20" spans="1:10" hidden="1">
      <c r="A20" s="866"/>
      <c r="B20" s="866"/>
      <c r="C20" s="875"/>
      <c r="D20" s="875"/>
      <c r="E20" s="875"/>
      <c r="F20" s="875"/>
      <c r="G20" s="875"/>
      <c r="H20" s="875"/>
      <c r="I20" s="875"/>
    </row>
    <row r="23" spans="1:10">
      <c r="A23" s="876" t="s">
        <v>4767</v>
      </c>
      <c r="B23" s="877" t="s">
        <v>4768</v>
      </c>
      <c r="C23" s="878"/>
      <c r="D23" s="879"/>
      <c r="E23" s="883" t="s">
        <v>4769</v>
      </c>
      <c r="F23" s="885" t="str">
        <f>IF(女子名簿!D9="","","女子名簿にミス有り")</f>
        <v/>
      </c>
      <c r="G23" s="886"/>
      <c r="H23" s="886"/>
      <c r="I23" s="887"/>
    </row>
    <row r="24" spans="1:10">
      <c r="A24" s="876"/>
      <c r="B24" s="880"/>
      <c r="C24" s="881"/>
      <c r="D24" s="882"/>
      <c r="E24" s="884"/>
      <c r="F24" s="888"/>
      <c r="G24" s="889"/>
      <c r="H24" s="889"/>
      <c r="I24" s="890"/>
    </row>
    <row r="25" spans="1:10">
      <c r="A25" s="891"/>
      <c r="B25" s="893" t="s">
        <v>4770</v>
      </c>
      <c r="C25" s="886"/>
      <c r="D25" s="887"/>
      <c r="E25" s="476" t="s">
        <v>556</v>
      </c>
      <c r="F25" s="922" t="s">
        <v>7081</v>
      </c>
      <c r="G25" s="574" t="s">
        <v>7267</v>
      </c>
      <c r="H25" s="574"/>
      <c r="I25" s="574"/>
    </row>
    <row r="26" spans="1:10">
      <c r="A26" s="892"/>
      <c r="B26" s="888"/>
      <c r="C26" s="889"/>
      <c r="D26" s="890"/>
      <c r="E26" s="477" t="s">
        <v>4772</v>
      </c>
      <c r="F26" s="923"/>
      <c r="G26" s="894" t="s">
        <v>7268</v>
      </c>
      <c r="H26" s="894"/>
      <c r="I26" s="894"/>
    </row>
    <row r="27" spans="1:10">
      <c r="A27" s="896">
        <v>1</v>
      </c>
      <c r="B27" s="885" t="str">
        <f>女子名簿!D12</f>
        <v/>
      </c>
      <c r="C27" s="886"/>
      <c r="D27" s="887"/>
      <c r="E27" s="478" t="str">
        <f>女子名簿!E12</f>
        <v/>
      </c>
      <c r="F27" s="901" t="str">
        <f>IF(女子名簿!H12="","",IF(女子名簿!DX12="○","("&amp;女子名簿!H12&amp;")",女子名簿!H12))</f>
        <v/>
      </c>
      <c r="G27" s="900" t="str">
        <f>IF(女子名簿!DQ12="","",女子名簿!DQ12)</f>
        <v/>
      </c>
      <c r="H27" s="900"/>
      <c r="I27" s="900"/>
      <c r="J27">
        <f>女子名簿!B12</f>
        <v>0</v>
      </c>
    </row>
    <row r="28" spans="1:10">
      <c r="A28" s="897"/>
      <c r="B28" s="888" t="str">
        <f>女子名簿!C12</f>
        <v/>
      </c>
      <c r="C28" s="889"/>
      <c r="D28" s="890"/>
      <c r="E28" s="479" t="str">
        <f>女子名簿!V12</f>
        <v/>
      </c>
      <c r="F28" s="902"/>
      <c r="G28" s="895" t="str">
        <f>IF(女子名簿!DR12="","",女子名簿!DR12)</f>
        <v/>
      </c>
      <c r="H28" s="895"/>
      <c r="I28" s="895"/>
    </row>
    <row r="29" spans="1:10">
      <c r="A29" s="896">
        <v>2</v>
      </c>
      <c r="B29" s="885" t="str">
        <f>女子名簿!D13</f>
        <v/>
      </c>
      <c r="C29" s="886"/>
      <c r="D29" s="887"/>
      <c r="E29" s="478" t="str">
        <f>女子名簿!E13</f>
        <v/>
      </c>
      <c r="F29" s="901" t="str">
        <f>IF(女子名簿!H13="","",IF(女子名簿!DX13="○","("&amp;女子名簿!H13&amp;")",女子名簿!H13))</f>
        <v/>
      </c>
      <c r="G29" s="900" t="str">
        <f>IF(女子名簿!DQ13="","",女子名簿!DQ13)</f>
        <v/>
      </c>
      <c r="H29" s="900"/>
      <c r="I29" s="900"/>
      <c r="J29">
        <f>女子名簿!B13</f>
        <v>0</v>
      </c>
    </row>
    <row r="30" spans="1:10">
      <c r="A30" s="897"/>
      <c r="B30" s="888" t="str">
        <f>女子名簿!C13</f>
        <v/>
      </c>
      <c r="C30" s="889"/>
      <c r="D30" s="890"/>
      <c r="E30" s="479" t="str">
        <f>女子名簿!V13</f>
        <v/>
      </c>
      <c r="F30" s="902"/>
      <c r="G30" s="895" t="str">
        <f>IF(女子名簿!DR13="","",女子名簿!DR13)</f>
        <v/>
      </c>
      <c r="H30" s="895"/>
      <c r="I30" s="895"/>
    </row>
    <row r="31" spans="1:10">
      <c r="A31" s="896">
        <v>3</v>
      </c>
      <c r="B31" s="885" t="str">
        <f>女子名簿!D14</f>
        <v/>
      </c>
      <c r="C31" s="886"/>
      <c r="D31" s="887"/>
      <c r="E31" s="478" t="str">
        <f>女子名簿!E14</f>
        <v/>
      </c>
      <c r="F31" s="901" t="str">
        <f>IF(女子名簿!H14="","",IF(女子名簿!DX14="○","("&amp;女子名簿!H14&amp;")",女子名簿!H14))</f>
        <v/>
      </c>
      <c r="G31" s="900" t="str">
        <f>IF(女子名簿!DQ14="","",女子名簿!DQ14)</f>
        <v/>
      </c>
      <c r="H31" s="900"/>
      <c r="I31" s="900"/>
      <c r="J31">
        <f>女子名簿!B14</f>
        <v>0</v>
      </c>
    </row>
    <row r="32" spans="1:10">
      <c r="A32" s="897"/>
      <c r="B32" s="888" t="str">
        <f>女子名簿!C14</f>
        <v/>
      </c>
      <c r="C32" s="889"/>
      <c r="D32" s="890"/>
      <c r="E32" s="479" t="str">
        <f>女子名簿!V14</f>
        <v/>
      </c>
      <c r="F32" s="902"/>
      <c r="G32" s="895" t="str">
        <f>IF(女子名簿!DR14="","",女子名簿!DR14)</f>
        <v/>
      </c>
      <c r="H32" s="895"/>
      <c r="I32" s="895"/>
    </row>
    <row r="33" spans="1:10">
      <c r="A33" s="896">
        <v>4</v>
      </c>
      <c r="B33" s="885" t="str">
        <f>女子名簿!D15</f>
        <v/>
      </c>
      <c r="C33" s="886"/>
      <c r="D33" s="887"/>
      <c r="E33" s="478" t="str">
        <f>女子名簿!E15</f>
        <v/>
      </c>
      <c r="F33" s="901" t="str">
        <f>IF(女子名簿!H15="","",IF(女子名簿!DX15="○","("&amp;女子名簿!H15&amp;")",女子名簿!H15))</f>
        <v/>
      </c>
      <c r="G33" s="900" t="str">
        <f>IF(女子名簿!DQ15="","",女子名簿!DQ15)</f>
        <v/>
      </c>
      <c r="H33" s="900"/>
      <c r="I33" s="900"/>
      <c r="J33">
        <f>女子名簿!B15</f>
        <v>0</v>
      </c>
    </row>
    <row r="34" spans="1:10">
      <c r="A34" s="897"/>
      <c r="B34" s="888" t="str">
        <f>女子名簿!C15</f>
        <v/>
      </c>
      <c r="C34" s="889"/>
      <c r="D34" s="890"/>
      <c r="E34" s="479" t="str">
        <f>女子名簿!V15</f>
        <v/>
      </c>
      <c r="F34" s="902"/>
      <c r="G34" s="895" t="str">
        <f>IF(女子名簿!DR15="","",女子名簿!DR15)</f>
        <v/>
      </c>
      <c r="H34" s="895"/>
      <c r="I34" s="895"/>
    </row>
    <row r="35" spans="1:10">
      <c r="A35" s="896">
        <v>5</v>
      </c>
      <c r="B35" s="885" t="str">
        <f>女子名簿!D16</f>
        <v/>
      </c>
      <c r="C35" s="886"/>
      <c r="D35" s="887"/>
      <c r="E35" s="478" t="str">
        <f>女子名簿!E16</f>
        <v/>
      </c>
      <c r="F35" s="901" t="str">
        <f>IF(女子名簿!H16="","",IF(女子名簿!DX16="○","("&amp;女子名簿!H16&amp;")",女子名簿!H16))</f>
        <v/>
      </c>
      <c r="G35" s="900" t="str">
        <f>IF(女子名簿!DQ16="","",女子名簿!DQ16)</f>
        <v/>
      </c>
      <c r="H35" s="900"/>
      <c r="I35" s="900"/>
      <c r="J35">
        <f>女子名簿!B16</f>
        <v>0</v>
      </c>
    </row>
    <row r="36" spans="1:10">
      <c r="A36" s="897"/>
      <c r="B36" s="888" t="str">
        <f>女子名簿!C16</f>
        <v/>
      </c>
      <c r="C36" s="889"/>
      <c r="D36" s="890"/>
      <c r="E36" s="479" t="str">
        <f>女子名簿!V16</f>
        <v/>
      </c>
      <c r="F36" s="902"/>
      <c r="G36" s="895" t="str">
        <f>IF(女子名簿!DR16="","",女子名簿!DR16)</f>
        <v/>
      </c>
      <c r="H36" s="895"/>
      <c r="I36" s="895"/>
    </row>
    <row r="37" spans="1:10">
      <c r="A37" s="896">
        <v>6</v>
      </c>
      <c r="B37" s="885" t="str">
        <f>女子名簿!D17</f>
        <v/>
      </c>
      <c r="C37" s="886"/>
      <c r="D37" s="887"/>
      <c r="E37" s="478" t="str">
        <f>女子名簿!E17</f>
        <v/>
      </c>
      <c r="F37" s="901" t="str">
        <f>IF(女子名簿!H17="","",IF(女子名簿!DX17="○","("&amp;女子名簿!H17&amp;")",女子名簿!H17))</f>
        <v/>
      </c>
      <c r="G37" s="900" t="str">
        <f>IF(女子名簿!DQ17="","",女子名簿!DQ17)</f>
        <v/>
      </c>
      <c r="H37" s="900"/>
      <c r="I37" s="900"/>
      <c r="J37">
        <f>女子名簿!B17</f>
        <v>0</v>
      </c>
    </row>
    <row r="38" spans="1:10">
      <c r="A38" s="897"/>
      <c r="B38" s="888" t="str">
        <f>女子名簿!C17</f>
        <v/>
      </c>
      <c r="C38" s="889"/>
      <c r="D38" s="890"/>
      <c r="E38" s="479" t="str">
        <f>女子名簿!V17</f>
        <v/>
      </c>
      <c r="F38" s="902"/>
      <c r="G38" s="895" t="str">
        <f>IF(女子名簿!DR17="","",女子名簿!DR17)</f>
        <v/>
      </c>
      <c r="H38" s="895"/>
      <c r="I38" s="895"/>
    </row>
    <row r="39" spans="1:10">
      <c r="A39" s="896">
        <v>7</v>
      </c>
      <c r="B39" s="885" t="str">
        <f>女子名簿!D18</f>
        <v/>
      </c>
      <c r="C39" s="886"/>
      <c r="D39" s="887"/>
      <c r="E39" s="478" t="str">
        <f>女子名簿!E18</f>
        <v/>
      </c>
      <c r="F39" s="901" t="str">
        <f>IF(女子名簿!H18="","",IF(女子名簿!DX18="○","("&amp;女子名簿!H18&amp;")",女子名簿!H18))</f>
        <v/>
      </c>
      <c r="G39" s="900" t="str">
        <f>IF(女子名簿!DQ18="","",女子名簿!DQ18)</f>
        <v/>
      </c>
      <c r="H39" s="900"/>
      <c r="I39" s="900"/>
      <c r="J39">
        <f>女子名簿!B18</f>
        <v>0</v>
      </c>
    </row>
    <row r="40" spans="1:10">
      <c r="A40" s="897"/>
      <c r="B40" s="888" t="str">
        <f>女子名簿!C18</f>
        <v/>
      </c>
      <c r="C40" s="889"/>
      <c r="D40" s="890"/>
      <c r="E40" s="479" t="str">
        <f>女子名簿!V18</f>
        <v/>
      </c>
      <c r="F40" s="902"/>
      <c r="G40" s="895" t="str">
        <f>IF(女子名簿!DR18="","",女子名簿!DR18)</f>
        <v/>
      </c>
      <c r="H40" s="895"/>
      <c r="I40" s="895"/>
    </row>
    <row r="41" spans="1:10">
      <c r="A41" s="896">
        <v>8</v>
      </c>
      <c r="B41" s="885" t="str">
        <f>女子名簿!D19</f>
        <v/>
      </c>
      <c r="C41" s="886"/>
      <c r="D41" s="887"/>
      <c r="E41" s="478" t="str">
        <f>女子名簿!E19</f>
        <v/>
      </c>
      <c r="F41" s="901" t="str">
        <f>IF(女子名簿!H19="","",IF(女子名簿!DX19="○","("&amp;女子名簿!H19&amp;")",女子名簿!H19))</f>
        <v/>
      </c>
      <c r="G41" s="900" t="str">
        <f>IF(女子名簿!DQ19="","",女子名簿!DQ19)</f>
        <v/>
      </c>
      <c r="H41" s="900"/>
      <c r="I41" s="900"/>
      <c r="J41">
        <f>女子名簿!B19</f>
        <v>0</v>
      </c>
    </row>
    <row r="42" spans="1:10">
      <c r="A42" s="897"/>
      <c r="B42" s="888" t="str">
        <f>女子名簿!C19</f>
        <v/>
      </c>
      <c r="C42" s="889"/>
      <c r="D42" s="890"/>
      <c r="E42" s="479" t="str">
        <f>女子名簿!V19</f>
        <v/>
      </c>
      <c r="F42" s="902"/>
      <c r="G42" s="895" t="str">
        <f>IF(女子名簿!DR19="","",女子名簿!DR19)</f>
        <v/>
      </c>
      <c r="H42" s="895"/>
      <c r="I42" s="895"/>
    </row>
    <row r="43" spans="1:10" hidden="1">
      <c r="A43" s="896">
        <v>9</v>
      </c>
      <c r="B43" s="885" t="str">
        <f>女子名簿!D20</f>
        <v/>
      </c>
      <c r="C43" s="886"/>
      <c r="D43" s="887"/>
      <c r="E43" s="478" t="str">
        <f>女子名簿!E20</f>
        <v/>
      </c>
      <c r="F43" s="924" t="str">
        <f>IF(女子名簿!H20="","",女子名簿!H20)</f>
        <v/>
      </c>
      <c r="G43" s="895" t="str">
        <f>IF(女子名簿!DQ20="","",女子名簿!DQ20)</f>
        <v/>
      </c>
      <c r="H43" s="895"/>
      <c r="I43" s="895"/>
    </row>
    <row r="44" spans="1:10" hidden="1">
      <c r="A44" s="897"/>
      <c r="B44" s="888" t="str">
        <f>女子名簿!C20</f>
        <v/>
      </c>
      <c r="C44" s="889"/>
      <c r="D44" s="890"/>
      <c r="E44" s="479" t="str">
        <f>女子名簿!V20</f>
        <v/>
      </c>
      <c r="F44" s="925"/>
      <c r="G44" s="895" t="str">
        <f>IF(女子名簿!DR20="","",女子名簿!DR20)</f>
        <v/>
      </c>
      <c r="H44" s="895"/>
      <c r="I44" s="895"/>
    </row>
    <row r="45" spans="1:10" hidden="1">
      <c r="A45" s="896">
        <v>10</v>
      </c>
      <c r="B45" s="885" t="str">
        <f>女子名簿!D21</f>
        <v/>
      </c>
      <c r="C45" s="886"/>
      <c r="D45" s="887"/>
      <c r="E45" s="478" t="str">
        <f>女子名簿!E21</f>
        <v/>
      </c>
      <c r="F45" s="924" t="str">
        <f>IF(女子名簿!H21="","",女子名簿!H21)</f>
        <v/>
      </c>
      <c r="G45" s="895" t="str">
        <f>IF(女子名簿!DQ21="","",女子名簿!DQ21)</f>
        <v/>
      </c>
      <c r="H45" s="895"/>
      <c r="I45" s="895"/>
    </row>
    <row r="46" spans="1:10" hidden="1">
      <c r="A46" s="897"/>
      <c r="B46" s="888" t="str">
        <f>女子名簿!C21</f>
        <v/>
      </c>
      <c r="C46" s="889"/>
      <c r="D46" s="890"/>
      <c r="E46" s="479" t="str">
        <f>女子名簿!V21</f>
        <v/>
      </c>
      <c r="F46" s="925"/>
      <c r="G46" s="895" t="str">
        <f>IF(女子名簿!DR21="","",女子名簿!DR21)</f>
        <v/>
      </c>
      <c r="H46" s="895"/>
      <c r="I46" s="895"/>
    </row>
    <row r="47" spans="1:10" hidden="1">
      <c r="A47" s="896">
        <v>11</v>
      </c>
      <c r="B47" s="885" t="str">
        <f>女子名簿!D22</f>
        <v/>
      </c>
      <c r="C47" s="886"/>
      <c r="D47" s="887"/>
      <c r="E47" s="478" t="str">
        <f>女子名簿!E22</f>
        <v/>
      </c>
      <c r="F47" s="924" t="str">
        <f>IF(女子名簿!H22="","",女子名簿!H22)</f>
        <v/>
      </c>
      <c r="G47" s="895" t="str">
        <f>IF(女子名簿!DQ22="","",女子名簿!DQ22)</f>
        <v/>
      </c>
      <c r="H47" s="895"/>
      <c r="I47" s="895"/>
    </row>
    <row r="48" spans="1:10" hidden="1">
      <c r="A48" s="897"/>
      <c r="B48" s="888" t="str">
        <f>女子名簿!C22</f>
        <v/>
      </c>
      <c r="C48" s="889"/>
      <c r="D48" s="890"/>
      <c r="E48" s="479" t="str">
        <f>女子名簿!V22</f>
        <v/>
      </c>
      <c r="F48" s="925"/>
      <c r="G48" s="895" t="str">
        <f>IF(女子名簿!DR22="","",女子名簿!DR22)</f>
        <v/>
      </c>
      <c r="H48" s="895"/>
      <c r="I48" s="895"/>
    </row>
    <row r="49" spans="1:9">
      <c r="A49" s="480" t="s">
        <v>4774</v>
      </c>
      <c r="B49" s="903" t="s">
        <v>4775</v>
      </c>
      <c r="C49" s="903"/>
      <c r="D49" s="903"/>
      <c r="E49" s="481"/>
      <c r="F49" s="481"/>
      <c r="G49" s="481"/>
      <c r="H49" s="481"/>
      <c r="I49" s="481"/>
    </row>
    <row r="50" spans="1:9">
      <c r="A50" s="482"/>
      <c r="B50" s="903"/>
      <c r="C50" s="903"/>
      <c r="D50" s="903"/>
      <c r="E50" s="903"/>
      <c r="F50" s="903"/>
      <c r="G50" s="903"/>
      <c r="H50" s="903"/>
      <c r="I50" s="903"/>
    </row>
    <row r="51" spans="1:9">
      <c r="A51" s="483"/>
      <c r="G51" s="904" t="s">
        <v>4776</v>
      </c>
      <c r="H51" s="904"/>
      <c r="I51" s="904"/>
    </row>
    <row r="52" spans="1:9">
      <c r="A52" s="483"/>
      <c r="F52" s="484"/>
      <c r="G52" s="904"/>
      <c r="H52" s="904"/>
      <c r="I52" s="904"/>
    </row>
  </sheetData>
  <sheetProtection password="E027" sheet="1" objects="1" scenarios="1"/>
  <mergeCells count="94">
    <mergeCell ref="B49:D49"/>
    <mergeCell ref="B50:I50"/>
    <mergeCell ref="G51:I52"/>
    <mergeCell ref="A47:A48"/>
    <mergeCell ref="B47:D47"/>
    <mergeCell ref="F47:F48"/>
    <mergeCell ref="G47:I47"/>
    <mergeCell ref="B48:D48"/>
    <mergeCell ref="G48:I48"/>
    <mergeCell ref="A45:A46"/>
    <mergeCell ref="B45:D45"/>
    <mergeCell ref="F45:F46"/>
    <mergeCell ref="G45:I45"/>
    <mergeCell ref="B46:D46"/>
    <mergeCell ref="G46:I46"/>
    <mergeCell ref="A43:A44"/>
    <mergeCell ref="B43:D43"/>
    <mergeCell ref="F43:F44"/>
    <mergeCell ref="G43:I43"/>
    <mergeCell ref="B44:D44"/>
    <mergeCell ref="G44:I44"/>
    <mergeCell ref="A41:A42"/>
    <mergeCell ref="B41:D41"/>
    <mergeCell ref="F41:F42"/>
    <mergeCell ref="G41:I41"/>
    <mergeCell ref="B42:D42"/>
    <mergeCell ref="G42:I42"/>
    <mergeCell ref="A39:A40"/>
    <mergeCell ref="B39:D39"/>
    <mergeCell ref="F39:F40"/>
    <mergeCell ref="G39:I39"/>
    <mergeCell ref="B40:D40"/>
    <mergeCell ref="G40:I40"/>
    <mergeCell ref="A37:A38"/>
    <mergeCell ref="B37:D37"/>
    <mergeCell ref="F37:F38"/>
    <mergeCell ref="G37:I37"/>
    <mergeCell ref="B38:D38"/>
    <mergeCell ref="G38:I38"/>
    <mergeCell ref="A35:A36"/>
    <mergeCell ref="B35:D35"/>
    <mergeCell ref="F35:F36"/>
    <mergeCell ref="G35:I35"/>
    <mergeCell ref="B36:D36"/>
    <mergeCell ref="G36:I36"/>
    <mergeCell ref="A33:A34"/>
    <mergeCell ref="B33:D33"/>
    <mergeCell ref="F33:F34"/>
    <mergeCell ref="G33:I33"/>
    <mergeCell ref="B34:D34"/>
    <mergeCell ref="G34:I34"/>
    <mergeCell ref="A31:A32"/>
    <mergeCell ref="B31:D31"/>
    <mergeCell ref="F31:F32"/>
    <mergeCell ref="G31:I31"/>
    <mergeCell ref="B32:D32"/>
    <mergeCell ref="G32:I32"/>
    <mergeCell ref="G28:I28"/>
    <mergeCell ref="A29:A30"/>
    <mergeCell ref="B29:D29"/>
    <mergeCell ref="F29:F30"/>
    <mergeCell ref="G29:I29"/>
    <mergeCell ref="B30:D30"/>
    <mergeCell ref="G30:I30"/>
    <mergeCell ref="A27:A28"/>
    <mergeCell ref="B27:D27"/>
    <mergeCell ref="F27:F28"/>
    <mergeCell ref="G27:I27"/>
    <mergeCell ref="B28:D28"/>
    <mergeCell ref="A25:A26"/>
    <mergeCell ref="B25:D26"/>
    <mergeCell ref="F25:F26"/>
    <mergeCell ref="G25:I25"/>
    <mergeCell ref="G26:I26"/>
    <mergeCell ref="A19:B20"/>
    <mergeCell ref="C19:D19"/>
    <mergeCell ref="F19:H19"/>
    <mergeCell ref="C20:I20"/>
    <mergeCell ref="A23:A24"/>
    <mergeCell ref="B23:D24"/>
    <mergeCell ref="E23:E24"/>
    <mergeCell ref="F23:I24"/>
    <mergeCell ref="A12:B13"/>
    <mergeCell ref="C12:H13"/>
    <mergeCell ref="A15:B16"/>
    <mergeCell ref="C15:I16"/>
    <mergeCell ref="C18:D18"/>
    <mergeCell ref="G18:I18"/>
    <mergeCell ref="A1:I2"/>
    <mergeCell ref="A3:I4"/>
    <mergeCell ref="A6:B7"/>
    <mergeCell ref="C6:I7"/>
    <mergeCell ref="A9:B10"/>
    <mergeCell ref="C9:H10"/>
  </mergeCells>
  <phoneticPr fontId="153"/>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sheetPr>
  <dimension ref="B2:O118"/>
  <sheetViews>
    <sheetView showGridLines="0" view="pageBreakPreview" zoomScale="60" zoomScaleNormal="100" workbookViewId="0">
      <selection activeCell="J6" sqref="J6"/>
    </sheetView>
  </sheetViews>
  <sheetFormatPr defaultColWidth="9" defaultRowHeight="13.5"/>
  <cols>
    <col min="1" max="2" width="5.5" customWidth="1"/>
    <col min="3" max="4" width="7.25" customWidth="1"/>
    <col min="5" max="5" width="5.5" customWidth="1"/>
    <col min="6" max="6" width="21.5" customWidth="1"/>
    <col min="7" max="19" width="5.5" customWidth="1"/>
  </cols>
  <sheetData>
    <row r="2" spans="2:15">
      <c r="N2" s="542" t="s">
        <v>670</v>
      </c>
      <c r="O2" s="542"/>
    </row>
    <row r="5" spans="2:15">
      <c r="I5" s="323"/>
      <c r="J5" s="324">
        <v>2019</v>
      </c>
      <c r="K5" t="s">
        <v>671</v>
      </c>
      <c r="L5" s="324"/>
      <c r="M5" t="s">
        <v>672</v>
      </c>
      <c r="N5" s="324"/>
      <c r="O5" t="s">
        <v>673</v>
      </c>
    </row>
    <row r="6" spans="2:15">
      <c r="I6" s="323"/>
      <c r="J6" s="324"/>
      <c r="L6" s="324"/>
      <c r="N6" s="324"/>
    </row>
    <row r="7" spans="2:15" s="325" customFormat="1" ht="15">
      <c r="B7" s="940" t="s">
        <v>674</v>
      </c>
      <c r="C7" s="940"/>
      <c r="D7" s="940"/>
      <c r="E7" s="940"/>
    </row>
    <row r="8" spans="2:15" s="325" customFormat="1" ht="15">
      <c r="B8" s="340" t="s">
        <v>675</v>
      </c>
      <c r="C8" s="940" t="s">
        <v>676</v>
      </c>
      <c r="D8" s="940"/>
      <c r="E8" s="341" t="s">
        <v>677</v>
      </c>
    </row>
    <row r="12" spans="2:15" ht="22.5" customHeight="1">
      <c r="F12" s="941" t="s">
        <v>678</v>
      </c>
      <c r="G12" s="941"/>
      <c r="H12" s="941"/>
      <c r="I12" s="941"/>
      <c r="J12" s="941"/>
    </row>
    <row r="15" spans="2:15">
      <c r="C15" s="344" t="s">
        <v>679</v>
      </c>
    </row>
    <row r="16" spans="2:15" ht="13.5" customHeight="1">
      <c r="C16" s="344" t="s">
        <v>680</v>
      </c>
    </row>
    <row r="17" spans="2:14">
      <c r="C17" s="344" t="s">
        <v>681</v>
      </c>
    </row>
    <row r="20" spans="2:14" ht="18" customHeight="1">
      <c r="C20" s="934" t="s">
        <v>2838</v>
      </c>
      <c r="D20" s="934"/>
      <c r="E20" s="934" t="str">
        <f>基本情報!E8</f>
        <v/>
      </c>
      <c r="F20" s="934"/>
      <c r="G20" s="934"/>
      <c r="H20" s="934"/>
      <c r="I20" s="934"/>
      <c r="J20" s="934"/>
      <c r="K20" s="934"/>
      <c r="L20" s="934"/>
      <c r="M20" s="934"/>
    </row>
    <row r="21" spans="2:14" ht="9" customHeight="1">
      <c r="D21" s="326"/>
      <c r="E21" s="187"/>
      <c r="F21" s="187"/>
      <c r="G21" s="187"/>
      <c r="H21" s="187"/>
      <c r="I21" s="187"/>
      <c r="J21" s="187"/>
      <c r="K21" s="187"/>
      <c r="L21" s="187"/>
    </row>
    <row r="22" spans="2:14" ht="9" customHeight="1">
      <c r="D22" s="326"/>
      <c r="E22" s="187"/>
      <c r="F22" s="187"/>
      <c r="G22" s="187"/>
      <c r="H22" s="187"/>
      <c r="I22" s="187"/>
      <c r="J22" s="187"/>
      <c r="K22" s="187"/>
      <c r="L22" s="187"/>
    </row>
    <row r="23" spans="2:14" ht="18" customHeight="1">
      <c r="C23" s="934" t="s">
        <v>682</v>
      </c>
      <c r="D23" s="934"/>
      <c r="E23" s="935" t="str">
        <f>基本情報!A1</f>
        <v>第37回全日本女子大学駅伝対校選手権大会東海地区選考会 兼 第51回全日本大学駅伝東海学連選抜選考レース</v>
      </c>
      <c r="F23" s="935"/>
      <c r="G23" s="935"/>
      <c r="H23" s="935"/>
      <c r="I23" s="935"/>
      <c r="J23" s="935"/>
      <c r="K23" s="935"/>
      <c r="L23" s="935"/>
      <c r="M23" s="935"/>
    </row>
    <row r="24" spans="2:14" ht="9" customHeight="1">
      <c r="B24" s="326"/>
      <c r="C24" s="187"/>
      <c r="D24" s="187"/>
      <c r="E24" s="187"/>
      <c r="F24" s="187"/>
      <c r="G24" s="187"/>
      <c r="H24" s="187"/>
      <c r="I24" s="187"/>
      <c r="J24" s="187"/>
    </row>
    <row r="25" spans="2:14" ht="9" customHeight="1">
      <c r="B25" s="326"/>
      <c r="C25" s="187"/>
      <c r="D25" s="187"/>
      <c r="E25" s="187"/>
      <c r="F25" s="187"/>
      <c r="G25" s="187"/>
      <c r="H25" s="187"/>
      <c r="I25" s="187"/>
      <c r="J25" s="187"/>
    </row>
    <row r="26" spans="2:14" s="325" customFormat="1" ht="15">
      <c r="B26" s="327" t="s">
        <v>683</v>
      </c>
      <c r="C26" s="328"/>
      <c r="D26" s="329">
        <v>2019</v>
      </c>
      <c r="E26" s="330" t="s">
        <v>671</v>
      </c>
      <c r="F26" s="939">
        <f>基本情報!H4</f>
        <v>43731</v>
      </c>
      <c r="G26" s="939"/>
      <c r="H26" s="939"/>
      <c r="I26" s="939"/>
      <c r="J26" s="939"/>
      <c r="K26" s="939"/>
      <c r="L26" s="939"/>
      <c r="M26" s="939"/>
      <c r="N26" s="382"/>
    </row>
    <row r="27" spans="2:14" s="333" customFormat="1" ht="9" customHeight="1">
      <c r="B27" s="331"/>
      <c r="C27" s="332"/>
      <c r="D27" s="332"/>
      <c r="F27" s="332"/>
      <c r="H27" s="332"/>
      <c r="J27" s="331"/>
    </row>
    <row r="28" spans="2:14" s="333" customFormat="1" ht="9" customHeight="1">
      <c r="B28" s="331"/>
      <c r="C28" s="332"/>
      <c r="D28" s="332"/>
      <c r="F28" s="332"/>
      <c r="H28" s="332"/>
      <c r="J28" s="331"/>
    </row>
    <row r="29" spans="2:14" s="333" customFormat="1" ht="9" customHeight="1">
      <c r="B29" s="331"/>
      <c r="C29" s="332"/>
      <c r="D29" s="332"/>
      <c r="F29" s="332"/>
      <c r="H29" s="332"/>
      <c r="J29" s="331"/>
    </row>
    <row r="30" spans="2:14" s="333" customFormat="1" ht="17.25">
      <c r="F30" s="936" t="s">
        <v>684</v>
      </c>
      <c r="G30" s="936"/>
      <c r="H30" s="936"/>
      <c r="I30" s="936"/>
      <c r="J30" s="334"/>
      <c r="K30" s="334"/>
      <c r="L30" s="334"/>
      <c r="M30" s="345" t="s">
        <v>540</v>
      </c>
    </row>
    <row r="31" spans="2:14" s="333" customFormat="1" ht="9" customHeight="1"/>
    <row r="32" spans="2:14" s="333" customFormat="1" ht="9" customHeight="1"/>
    <row r="33" spans="2:13" ht="18" hidden="1">
      <c r="F33" s="335" t="s">
        <v>685</v>
      </c>
      <c r="G33" s="336"/>
      <c r="H33" s="937"/>
      <c r="I33" s="937"/>
      <c r="J33" s="937"/>
      <c r="K33" s="937"/>
      <c r="L33" s="937"/>
      <c r="M33" s="337" t="s">
        <v>686</v>
      </c>
    </row>
    <row r="34" spans="2:13" ht="9" hidden="1" customHeight="1">
      <c r="F34" s="326"/>
    </row>
    <row r="35" spans="2:13" ht="9" hidden="1" customHeight="1">
      <c r="F35" s="326"/>
    </row>
    <row r="36" spans="2:13" ht="18">
      <c r="F36" s="335" t="s">
        <v>687</v>
      </c>
      <c r="G36" s="336"/>
      <c r="H36" s="938">
        <f>基本情報!A24</f>
        <v>0</v>
      </c>
      <c r="I36" s="938"/>
      <c r="J36" s="938"/>
      <c r="K36" s="938"/>
      <c r="L36" s="938"/>
      <c r="M36" s="337" t="s">
        <v>686</v>
      </c>
    </row>
    <row r="37" spans="2:13" ht="9" customHeight="1">
      <c r="B37" s="326"/>
    </row>
    <row r="38" spans="2:13" ht="9" customHeight="1">
      <c r="B38" s="326"/>
    </row>
    <row r="39" spans="2:13" ht="18">
      <c r="F39" s="335" t="s">
        <v>2962</v>
      </c>
      <c r="G39" s="336"/>
      <c r="H39" s="938">
        <f>基本情報!A34</f>
        <v>0</v>
      </c>
      <c r="I39" s="938"/>
      <c r="J39" s="938"/>
      <c r="K39" s="938"/>
      <c r="L39" s="938"/>
      <c r="M39" s="337" t="s">
        <v>686</v>
      </c>
    </row>
    <row r="43" spans="2:13" s="325" customFormat="1" ht="15" hidden="1">
      <c r="C43" s="929" t="s">
        <v>688</v>
      </c>
      <c r="D43" s="929"/>
      <c r="E43" s="929" t="s">
        <v>2334</v>
      </c>
      <c r="F43" s="929"/>
      <c r="G43" s="931"/>
      <c r="H43" s="931"/>
      <c r="I43" s="931"/>
      <c r="J43" s="931"/>
      <c r="K43" s="932"/>
      <c r="L43" s="932"/>
      <c r="M43" s="932"/>
    </row>
    <row r="44" spans="2:13" s="325" customFormat="1" ht="15" hidden="1">
      <c r="C44" s="338"/>
      <c r="D44" s="338"/>
      <c r="G44" s="933"/>
      <c r="H44" s="933"/>
      <c r="I44" s="933"/>
      <c r="J44" s="933"/>
      <c r="K44" s="933"/>
      <c r="L44" s="933"/>
      <c r="M44" s="933"/>
    </row>
    <row r="45" spans="2:13" s="339" customFormat="1" ht="12" hidden="1">
      <c r="E45" s="927" t="s">
        <v>689</v>
      </c>
      <c r="F45" s="927"/>
      <c r="G45" s="928" t="str">
        <f>PHONETIC(G46)</f>
        <v/>
      </c>
      <c r="H45" s="928"/>
      <c r="I45" s="928"/>
      <c r="J45" s="928"/>
      <c r="K45" s="928"/>
      <c r="L45" s="928"/>
      <c r="M45" s="928"/>
    </row>
    <row r="46" spans="2:13" s="325" customFormat="1" ht="15" hidden="1">
      <c r="E46" s="929" t="s">
        <v>690</v>
      </c>
      <c r="F46" s="929"/>
      <c r="G46" s="930">
        <f>基本情報!E34</f>
        <v>0</v>
      </c>
      <c r="H46" s="930"/>
      <c r="I46" s="930"/>
      <c r="J46" s="930"/>
      <c r="K46" s="930"/>
      <c r="L46" s="930"/>
      <c r="M46" s="930"/>
    </row>
    <row r="47" spans="2:13" s="325" customFormat="1" ht="12" customHeight="1">
      <c r="E47" s="338"/>
      <c r="F47" s="338"/>
      <c r="G47" s="350"/>
      <c r="H47" s="350"/>
      <c r="I47" s="350"/>
      <c r="J47" s="350"/>
      <c r="K47" s="350"/>
      <c r="L47" s="350"/>
      <c r="M47" s="350"/>
    </row>
    <row r="48" spans="2:13" s="325" customFormat="1" ht="15">
      <c r="E48" s="339" t="str">
        <f>基本情報!I33</f>
        <v>申込責任者 連絡先(携帯･ｽﾏﾎ)</v>
      </c>
      <c r="F48" s="492"/>
      <c r="G48" s="926">
        <f>基本情報!I34</f>
        <v>0</v>
      </c>
      <c r="H48" s="926"/>
      <c r="I48" s="926"/>
      <c r="J48" s="926"/>
      <c r="K48" s="926"/>
      <c r="L48" s="926"/>
      <c r="M48" s="926"/>
    </row>
    <row r="49" spans="3:13" s="325" customFormat="1" ht="15">
      <c r="G49" s="351"/>
      <c r="H49" s="351"/>
      <c r="I49" s="351"/>
      <c r="J49" s="351"/>
      <c r="K49" s="351"/>
      <c r="L49" s="351"/>
      <c r="M49" s="351"/>
    </row>
    <row r="50" spans="3:13" s="325" customFormat="1" ht="15">
      <c r="E50" s="339" t="str">
        <f>基本情報!E33</f>
        <v>申込責任者　メールアドレス</v>
      </c>
      <c r="F50" s="492"/>
      <c r="G50" s="931" t="str">
        <f>IF(基本情報!E34="","",基本情報!E34)</f>
        <v/>
      </c>
      <c r="H50" s="931"/>
      <c r="I50" s="931"/>
      <c r="J50" s="931"/>
      <c r="K50" s="931"/>
      <c r="L50" s="931"/>
      <c r="M50" s="931"/>
    </row>
    <row r="51" spans="3:13" s="325" customFormat="1" ht="15">
      <c r="G51" s="351"/>
      <c r="H51" s="351"/>
      <c r="I51" s="351"/>
      <c r="J51" s="351"/>
      <c r="K51" s="351"/>
      <c r="L51" s="351"/>
      <c r="M51" s="351"/>
    </row>
    <row r="52" spans="3:13" s="325" customFormat="1" ht="15" hidden="1">
      <c r="C52" s="929" t="s">
        <v>691</v>
      </c>
      <c r="D52" s="929"/>
      <c r="E52" s="929" t="s">
        <v>2334</v>
      </c>
      <c r="F52" s="929"/>
      <c r="G52" s="931"/>
      <c r="H52" s="931"/>
      <c r="I52" s="931"/>
      <c r="J52" s="931"/>
      <c r="K52" s="932"/>
      <c r="L52" s="932"/>
      <c r="M52" s="932"/>
    </row>
    <row r="53" spans="3:13" s="325" customFormat="1" ht="15" hidden="1">
      <c r="C53" s="338"/>
      <c r="D53" s="338"/>
      <c r="G53" s="931"/>
      <c r="H53" s="931"/>
      <c r="I53" s="931"/>
      <c r="J53" s="931"/>
      <c r="K53" s="931"/>
      <c r="L53" s="931"/>
      <c r="M53" s="931"/>
    </row>
    <row r="54" spans="3:13" s="339" customFormat="1" ht="12" hidden="1">
      <c r="E54" s="927" t="s">
        <v>689</v>
      </c>
      <c r="F54" s="927"/>
      <c r="G54" s="928" t="str">
        <f>PHONETIC(G55)</f>
        <v/>
      </c>
      <c r="H54" s="928"/>
      <c r="I54" s="928"/>
      <c r="J54" s="928"/>
      <c r="K54" s="928"/>
      <c r="L54" s="928"/>
      <c r="M54" s="928"/>
    </row>
    <row r="55" spans="3:13" s="325" customFormat="1" ht="15" hidden="1">
      <c r="E55" s="929" t="s">
        <v>690</v>
      </c>
      <c r="F55" s="929"/>
      <c r="G55" s="931"/>
      <c r="H55" s="931"/>
      <c r="I55" s="931"/>
      <c r="J55" s="931"/>
      <c r="K55" s="931"/>
      <c r="L55" s="931"/>
      <c r="M55" s="931"/>
    </row>
    <row r="56" spans="3:13" s="325" customFormat="1" ht="12" hidden="1" customHeight="1">
      <c r="E56" s="338"/>
      <c r="F56" s="338"/>
      <c r="G56" s="349"/>
      <c r="H56" s="349"/>
      <c r="I56" s="349"/>
      <c r="J56" s="349"/>
      <c r="K56" s="349"/>
      <c r="L56" s="349"/>
      <c r="M56" s="349"/>
    </row>
    <row r="57" spans="3:13" s="325" customFormat="1" ht="15" hidden="1">
      <c r="E57" s="325" t="s">
        <v>692</v>
      </c>
      <c r="G57" s="926"/>
      <c r="H57" s="926"/>
      <c r="I57" s="926"/>
      <c r="J57" s="926"/>
      <c r="K57" s="926"/>
      <c r="L57" s="926"/>
      <c r="M57" s="926"/>
    </row>
    <row r="58" spans="3:13" hidden="1"/>
    <row r="59" spans="3:13" hidden="1"/>
    <row r="60" spans="3:13" hidden="1"/>
    <row r="70" spans="2:2" hidden="1">
      <c r="B70" t="s">
        <v>693</v>
      </c>
    </row>
    <row r="71" spans="2:2" hidden="1">
      <c r="B71" t="s">
        <v>38</v>
      </c>
    </row>
    <row r="72" spans="2:2" hidden="1">
      <c r="B72" t="s">
        <v>604</v>
      </c>
    </row>
    <row r="73" spans="2:2" hidden="1">
      <c r="B73" t="s">
        <v>605</v>
      </c>
    </row>
    <row r="74" spans="2:2" hidden="1">
      <c r="B74" t="s">
        <v>606</v>
      </c>
    </row>
    <row r="75" spans="2:2" hidden="1">
      <c r="B75" t="s">
        <v>607</v>
      </c>
    </row>
    <row r="76" spans="2:2" hidden="1">
      <c r="B76" t="s">
        <v>608</v>
      </c>
    </row>
    <row r="77" spans="2:2" hidden="1">
      <c r="B77" t="s">
        <v>609</v>
      </c>
    </row>
    <row r="78" spans="2:2" hidden="1">
      <c r="B78" t="s">
        <v>610</v>
      </c>
    </row>
    <row r="79" spans="2:2" hidden="1">
      <c r="B79" t="s">
        <v>611</v>
      </c>
    </row>
    <row r="80" spans="2:2" hidden="1">
      <c r="B80" t="s">
        <v>612</v>
      </c>
    </row>
    <row r="81" spans="2:2" hidden="1">
      <c r="B81" t="s">
        <v>613</v>
      </c>
    </row>
    <row r="82" spans="2:2" hidden="1">
      <c r="B82" t="s">
        <v>614</v>
      </c>
    </row>
    <row r="83" spans="2:2" hidden="1">
      <c r="B83" t="s">
        <v>615</v>
      </c>
    </row>
    <row r="84" spans="2:2" hidden="1">
      <c r="B84" t="s">
        <v>616</v>
      </c>
    </row>
    <row r="85" spans="2:2" hidden="1">
      <c r="B85" t="s">
        <v>618</v>
      </c>
    </row>
    <row r="86" spans="2:2" hidden="1">
      <c r="B86" t="s">
        <v>619</v>
      </c>
    </row>
    <row r="87" spans="2:2" hidden="1">
      <c r="B87" t="s">
        <v>620</v>
      </c>
    </row>
    <row r="88" spans="2:2" hidden="1">
      <c r="B88" t="s">
        <v>621</v>
      </c>
    </row>
    <row r="89" spans="2:2" hidden="1">
      <c r="B89" t="s">
        <v>617</v>
      </c>
    </row>
    <row r="90" spans="2:2" hidden="1">
      <c r="B90" t="s">
        <v>622</v>
      </c>
    </row>
    <row r="91" spans="2:2" hidden="1">
      <c r="B91" t="s">
        <v>626</v>
      </c>
    </row>
    <row r="92" spans="2:2" hidden="1">
      <c r="B92" t="s">
        <v>623</v>
      </c>
    </row>
    <row r="93" spans="2:2" hidden="1">
      <c r="B93" t="s">
        <v>624</v>
      </c>
    </row>
    <row r="94" spans="2:2" hidden="1">
      <c r="B94" t="s">
        <v>625</v>
      </c>
    </row>
    <row r="95" spans="2:2" hidden="1">
      <c r="B95" t="s">
        <v>627</v>
      </c>
    </row>
    <row r="96" spans="2:2" hidden="1">
      <c r="B96" t="s">
        <v>628</v>
      </c>
    </row>
    <row r="97" spans="2:2" hidden="1">
      <c r="B97" t="s">
        <v>629</v>
      </c>
    </row>
    <row r="98" spans="2:2" hidden="1">
      <c r="B98" t="s">
        <v>630</v>
      </c>
    </row>
    <row r="99" spans="2:2" hidden="1">
      <c r="B99" t="s">
        <v>631</v>
      </c>
    </row>
    <row r="100" spans="2:2" hidden="1">
      <c r="B100" t="s">
        <v>632</v>
      </c>
    </row>
    <row r="101" spans="2:2" hidden="1">
      <c r="B101" t="s">
        <v>633</v>
      </c>
    </row>
    <row r="102" spans="2:2" hidden="1">
      <c r="B102" t="s">
        <v>634</v>
      </c>
    </row>
    <row r="103" spans="2:2" hidden="1">
      <c r="B103" t="s">
        <v>635</v>
      </c>
    </row>
    <row r="104" spans="2:2" hidden="1">
      <c r="B104" t="s">
        <v>636</v>
      </c>
    </row>
    <row r="105" spans="2:2" hidden="1">
      <c r="B105" t="s">
        <v>637</v>
      </c>
    </row>
    <row r="106" spans="2:2" hidden="1">
      <c r="B106" t="s">
        <v>638</v>
      </c>
    </row>
    <row r="107" spans="2:2" hidden="1">
      <c r="B107" t="s">
        <v>639</v>
      </c>
    </row>
    <row r="108" spans="2:2" hidden="1">
      <c r="B108" t="s">
        <v>640</v>
      </c>
    </row>
    <row r="109" spans="2:2" hidden="1">
      <c r="B109" t="s">
        <v>641</v>
      </c>
    </row>
    <row r="110" spans="2:2" hidden="1">
      <c r="B110" t="s">
        <v>642</v>
      </c>
    </row>
    <row r="111" spans="2:2" hidden="1">
      <c r="B111" t="s">
        <v>643</v>
      </c>
    </row>
    <row r="112" spans="2:2" hidden="1">
      <c r="B112" t="s">
        <v>644</v>
      </c>
    </row>
    <row r="113" spans="2:2" hidden="1">
      <c r="B113" t="s">
        <v>646</v>
      </c>
    </row>
    <row r="114" spans="2:2" hidden="1">
      <c r="B114" t="s">
        <v>645</v>
      </c>
    </row>
    <row r="115" spans="2:2" hidden="1">
      <c r="B115" t="s">
        <v>647</v>
      </c>
    </row>
    <row r="116" spans="2:2" hidden="1">
      <c r="B116" t="s">
        <v>648</v>
      </c>
    </row>
    <row r="117" spans="2:2" hidden="1">
      <c r="B117" t="s">
        <v>649</v>
      </c>
    </row>
    <row r="118" spans="2:2" hidden="1"/>
  </sheetData>
  <sheetProtection password="E027" sheet="1" objects="1" scenarios="1"/>
  <mergeCells count="36">
    <mergeCell ref="N2:O2"/>
    <mergeCell ref="B7:E7"/>
    <mergeCell ref="C8:D8"/>
    <mergeCell ref="F12:J12"/>
    <mergeCell ref="C20:D20"/>
    <mergeCell ref="E20:M20"/>
    <mergeCell ref="G44:M44"/>
    <mergeCell ref="C23:D23"/>
    <mergeCell ref="E23:M23"/>
    <mergeCell ref="F30:I30"/>
    <mergeCell ref="H33:L33"/>
    <mergeCell ref="H36:L36"/>
    <mergeCell ref="H39:L39"/>
    <mergeCell ref="C43:D43"/>
    <mergeCell ref="E43:F43"/>
    <mergeCell ref="G43:H43"/>
    <mergeCell ref="I43:J43"/>
    <mergeCell ref="K43:M43"/>
    <mergeCell ref="F26:M26"/>
    <mergeCell ref="C52:D52"/>
    <mergeCell ref="E52:F52"/>
    <mergeCell ref="G52:H52"/>
    <mergeCell ref="I52:J52"/>
    <mergeCell ref="K52:M52"/>
    <mergeCell ref="G57:M57"/>
    <mergeCell ref="E45:F45"/>
    <mergeCell ref="G45:M45"/>
    <mergeCell ref="E46:F46"/>
    <mergeCell ref="G46:M46"/>
    <mergeCell ref="G48:M48"/>
    <mergeCell ref="G53:M53"/>
    <mergeCell ref="E54:F54"/>
    <mergeCell ref="G54:M54"/>
    <mergeCell ref="E55:F55"/>
    <mergeCell ref="G55:M55"/>
    <mergeCell ref="G50:M50"/>
  </mergeCells>
  <phoneticPr fontId="68"/>
  <pageMargins left="0.7" right="0.7" top="0.75" bottom="0.75" header="0.3" footer="0.3"/>
  <pageSetup paperSize="9" scale="86"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33"/>
  <sheetViews>
    <sheetView showZeros="0" zoomScale="55" zoomScaleNormal="100" workbookViewId="0">
      <selection activeCell="G8" sqref="G8"/>
    </sheetView>
  </sheetViews>
  <sheetFormatPr defaultColWidth="9" defaultRowHeight="13.5"/>
  <cols>
    <col min="1" max="1" width="9" style="29"/>
    <col min="2" max="2" width="7.875" style="29" customWidth="1"/>
    <col min="3" max="3" width="19.5" style="29" customWidth="1"/>
    <col min="4" max="4" width="21.5" style="29" customWidth="1"/>
    <col min="5" max="5" width="26.5" style="29" customWidth="1"/>
    <col min="6" max="6" width="18.5" style="29" customWidth="1"/>
    <col min="7" max="8" width="8.5" style="29" customWidth="1"/>
    <col min="9" max="11" width="9" style="29"/>
    <col min="12" max="15" width="9.875" style="29" customWidth="1"/>
    <col min="16" max="16" width="9.125" customWidth="1"/>
    <col min="17" max="18" width="9.75" style="29" hidden="1" customWidth="1"/>
    <col min="19" max="19" width="0" hidden="1" customWidth="1"/>
    <col min="20" max="20" width="9.75" style="29" hidden="1" customWidth="1"/>
    <col min="21" max="21" width="9.75" style="29" customWidth="1"/>
    <col min="22" max="22" width="9.25" style="29" customWidth="1"/>
    <col min="23" max="16384" width="9" style="29"/>
  </cols>
  <sheetData>
    <row r="1" spans="1:21" ht="24">
      <c r="A1" s="34"/>
      <c r="B1" s="1" t="str">
        <f>男子名簿!A1</f>
        <v>第37回全日本女子大学駅伝対校選手権大会東海地区選考会 兼 第51回全日本大学駅伝東海学連選抜選考レース  男子名簿</v>
      </c>
      <c r="C1" s="34"/>
      <c r="D1" s="34"/>
      <c r="E1" s="7"/>
      <c r="F1" s="34"/>
      <c r="G1" s="35"/>
      <c r="H1" s="35"/>
      <c r="I1" s="35"/>
      <c r="J1" s="35"/>
      <c r="K1" s="35"/>
      <c r="L1" s="34"/>
      <c r="M1" s="34"/>
      <c r="N1" s="34"/>
      <c r="O1" s="34"/>
    </row>
    <row r="2" spans="1:21" ht="24.75" thickBot="1">
      <c r="A2" s="34"/>
      <c r="B2" s="1"/>
      <c r="C2" s="34"/>
      <c r="D2" s="34"/>
      <c r="E2" s="8"/>
      <c r="F2" s="11"/>
      <c r="G2" s="35"/>
      <c r="H2" s="35"/>
      <c r="I2" s="35"/>
      <c r="J2" s="35"/>
      <c r="K2" s="35"/>
      <c r="L2" s="34"/>
      <c r="M2" s="34"/>
      <c r="N2" s="34"/>
      <c r="O2" s="34"/>
    </row>
    <row r="3" spans="1:21" ht="14.25">
      <c r="A3" s="34"/>
      <c r="B3" s="36"/>
      <c r="C3" s="9" t="s">
        <v>30</v>
      </c>
      <c r="D3" s="6"/>
      <c r="E3" s="37"/>
      <c r="F3" s="15"/>
      <c r="G3" s="35"/>
      <c r="H3" s="35"/>
      <c r="I3" s="35"/>
      <c r="J3" s="35"/>
      <c r="K3" s="35"/>
      <c r="L3" s="34"/>
      <c r="M3" s="34"/>
      <c r="N3" s="34"/>
      <c r="O3" s="34"/>
    </row>
    <row r="4" spans="1:21" ht="24.75" thickBot="1">
      <c r="A4" s="34"/>
      <c r="B4" s="4" t="s">
        <v>597</v>
      </c>
      <c r="C4" s="10" t="s">
        <v>581</v>
      </c>
      <c r="D4" s="25"/>
      <c r="F4" s="15"/>
      <c r="G4" s="35"/>
      <c r="H4" s="35"/>
      <c r="I4" s="35"/>
      <c r="J4" s="35"/>
      <c r="K4" s="35"/>
      <c r="L4" s="34"/>
      <c r="M4" s="34"/>
      <c r="N4" s="34"/>
      <c r="O4" s="34"/>
    </row>
    <row r="5" spans="1:21" ht="21">
      <c r="A5" s="34"/>
      <c r="B5" s="38"/>
      <c r="C5" s="2"/>
      <c r="D5" s="2"/>
      <c r="E5" s="13"/>
      <c r="F5" s="12"/>
      <c r="G5" s="35"/>
      <c r="H5" s="35"/>
      <c r="I5" s="35"/>
      <c r="J5" s="35"/>
      <c r="K5" s="35"/>
      <c r="L5" s="34"/>
      <c r="M5" s="34"/>
      <c r="N5" s="34"/>
      <c r="O5" s="34"/>
    </row>
    <row r="6" spans="1:21" ht="21.75" thickBot="1">
      <c r="A6" s="34"/>
      <c r="B6" s="2" t="s">
        <v>32</v>
      </c>
      <c r="C6" s="37"/>
      <c r="D6" s="37"/>
      <c r="E6" s="37"/>
      <c r="F6" s="16"/>
      <c r="G6" s="35"/>
      <c r="H6" s="38"/>
      <c r="I6" s="38"/>
      <c r="J6" s="38"/>
      <c r="K6" s="38"/>
      <c r="L6" s="34"/>
      <c r="M6" s="34"/>
      <c r="N6" s="39">
        <v>22</v>
      </c>
      <c r="O6" s="34"/>
    </row>
    <row r="7" spans="1:21" ht="15" thickBot="1">
      <c r="A7" s="34"/>
      <c r="B7" s="261" t="s">
        <v>33</v>
      </c>
      <c r="C7" s="93" t="s">
        <v>84</v>
      </c>
      <c r="D7" s="94" t="s">
        <v>107</v>
      </c>
      <c r="E7" s="95" t="s">
        <v>85</v>
      </c>
      <c r="F7" s="93" t="s">
        <v>34</v>
      </c>
      <c r="G7" s="93" t="s">
        <v>35</v>
      </c>
      <c r="H7" s="95" t="s">
        <v>36</v>
      </c>
      <c r="I7" s="96" t="s">
        <v>37</v>
      </c>
      <c r="J7" s="6"/>
      <c r="K7" s="6"/>
      <c r="L7" s="6"/>
      <c r="M7" s="6"/>
      <c r="N7" s="40" t="s">
        <v>38</v>
      </c>
      <c r="O7" s="40">
        <v>1</v>
      </c>
    </row>
    <row r="8" spans="1:21" ht="15" thickBot="1">
      <c r="A8" s="41">
        <v>1</v>
      </c>
      <c r="B8" s="262">
        <v>1</v>
      </c>
      <c r="C8" s="225" t="s">
        <v>2297</v>
      </c>
      <c r="D8" s="225" t="s">
        <v>494</v>
      </c>
      <c r="E8" s="227" t="s">
        <v>2871</v>
      </c>
      <c r="F8" s="225" t="s">
        <v>2297</v>
      </c>
      <c r="G8" s="72">
        <f>IF(学校名!$C8="",0,COUNTIF(男子名簿!$F$12:$F$520,学校名!$C8))</f>
        <v>0</v>
      </c>
      <c r="H8" s="73">
        <f>IF(学校名!$C8="",0,COUNTIF(女子名簿!$F$12:$F$520,学校名!$C8))</f>
        <v>0</v>
      </c>
      <c r="I8" s="74">
        <f>G8+H8</f>
        <v>0</v>
      </c>
      <c r="J8" s="38">
        <f>COUNTIF(男子名簿!$Z$12:$Z$520,)</f>
        <v>0</v>
      </c>
      <c r="K8" s="14"/>
      <c r="L8" s="34"/>
      <c r="M8" s="34"/>
      <c r="N8" s="40" t="s">
        <v>39</v>
      </c>
      <c r="O8" s="40">
        <v>2</v>
      </c>
      <c r="Q8" s="29" t="s">
        <v>580</v>
      </c>
      <c r="R8" s="29" t="s">
        <v>580</v>
      </c>
      <c r="S8">
        <v>777777</v>
      </c>
      <c r="T8" s="40"/>
      <c r="U8" s="34"/>
    </row>
    <row r="9" spans="1:21" ht="15" thickBot="1">
      <c r="A9" s="41">
        <v>1</v>
      </c>
      <c r="B9" s="262">
        <v>2</v>
      </c>
      <c r="C9" s="53" t="s">
        <v>2292</v>
      </c>
      <c r="D9" s="53" t="s">
        <v>495</v>
      </c>
      <c r="E9" s="45" t="s">
        <v>2872</v>
      </c>
      <c r="F9" s="53" t="s">
        <v>2292</v>
      </c>
      <c r="G9" s="72">
        <f>IF(学校名!$C9="",0,COUNTIF(男子名簿!$F$12:$F$520,学校名!$C9))</f>
        <v>0</v>
      </c>
      <c r="H9" s="73">
        <f>IF(学校名!$C9="",0,COUNTIF(女子名簿!$F$12:$F$520,学校名!$C9))</f>
        <v>0</v>
      </c>
      <c r="I9" s="77">
        <f t="shared" ref="I9:I72" si="0">G9+H9</f>
        <v>0</v>
      </c>
      <c r="J9" s="38"/>
      <c r="K9" s="14"/>
      <c r="L9" s="34"/>
      <c r="M9" s="34"/>
      <c r="N9" s="34" t="s">
        <v>40</v>
      </c>
      <c r="O9" s="40">
        <v>3</v>
      </c>
      <c r="Q9" s="29" t="s">
        <v>578</v>
      </c>
      <c r="R9" s="29" t="s">
        <v>579</v>
      </c>
      <c r="S9">
        <v>40</v>
      </c>
      <c r="T9" s="40"/>
      <c r="U9" s="34"/>
    </row>
    <row r="10" spans="1:21" ht="15" thickBot="1">
      <c r="A10" s="41">
        <v>1</v>
      </c>
      <c r="B10" s="262">
        <v>3</v>
      </c>
      <c r="C10" s="53" t="s">
        <v>2316</v>
      </c>
      <c r="D10" s="53" t="s">
        <v>496</v>
      </c>
      <c r="E10" s="45" t="s">
        <v>2873</v>
      </c>
      <c r="F10" s="53" t="s">
        <v>2316</v>
      </c>
      <c r="G10" s="72">
        <f>IF(学校名!$C10="",0,COUNTIF(男子名簿!$F$12:$F$520,学校名!$C10))</f>
        <v>0</v>
      </c>
      <c r="H10" s="73">
        <f>IF(学校名!$C10="",0,COUNTIF(女子名簿!$F$12:$F$520,学校名!$C10))</f>
        <v>0</v>
      </c>
      <c r="I10" s="77">
        <f t="shared" si="0"/>
        <v>0</v>
      </c>
      <c r="J10" s="38"/>
      <c r="K10" s="38"/>
      <c r="L10" s="34"/>
      <c r="M10" s="34"/>
      <c r="N10" s="34" t="s">
        <v>41</v>
      </c>
      <c r="O10" s="40">
        <v>4</v>
      </c>
      <c r="Q10" s="29" t="s">
        <v>495</v>
      </c>
      <c r="R10" s="29" t="s">
        <v>495</v>
      </c>
      <c r="S10">
        <v>2</v>
      </c>
      <c r="T10" s="40"/>
      <c r="U10" s="34"/>
    </row>
    <row r="11" spans="1:21" ht="15" thickBot="1">
      <c r="A11" s="41">
        <v>1</v>
      </c>
      <c r="B11" s="262">
        <v>4</v>
      </c>
      <c r="C11" s="53" t="s">
        <v>2293</v>
      </c>
      <c r="D11" s="53" t="s">
        <v>497</v>
      </c>
      <c r="E11" s="45" t="s">
        <v>2874</v>
      </c>
      <c r="F11" s="53" t="s">
        <v>2293</v>
      </c>
      <c r="G11" s="72">
        <f>IF(学校名!$C11="",0,COUNTIF(男子名簿!$F$12:$F$520,学校名!$C11))</f>
        <v>0</v>
      </c>
      <c r="H11" s="73">
        <f>IF(学校名!$C11="",0,COUNTIF(女子名簿!$F$12:$F$520,学校名!$C11))</f>
        <v>0</v>
      </c>
      <c r="I11" s="77">
        <f t="shared" si="0"/>
        <v>0</v>
      </c>
      <c r="J11" s="38"/>
      <c r="K11" s="38"/>
      <c r="L11" s="34"/>
      <c r="M11" s="34"/>
      <c r="N11" s="34" t="s">
        <v>42</v>
      </c>
      <c r="O11" s="40">
        <v>5</v>
      </c>
      <c r="Q11" s="29" t="s">
        <v>496</v>
      </c>
      <c r="R11" s="29" t="s">
        <v>496</v>
      </c>
      <c r="S11">
        <v>3</v>
      </c>
      <c r="T11" s="40"/>
      <c r="U11" s="34"/>
    </row>
    <row r="12" spans="1:21" ht="15" thickBot="1">
      <c r="A12" s="41">
        <v>0</v>
      </c>
      <c r="B12" s="262">
        <v>5</v>
      </c>
      <c r="C12" s="47" t="s">
        <v>2294</v>
      </c>
      <c r="D12" s="47" t="s">
        <v>498</v>
      </c>
      <c r="E12" s="48" t="s">
        <v>2875</v>
      </c>
      <c r="F12" s="47" t="s">
        <v>2294</v>
      </c>
      <c r="G12" s="72">
        <f>IF(学校名!$C12="",0,COUNTIF(男子名簿!$F$12:$F$520,学校名!$C12))</f>
        <v>0</v>
      </c>
      <c r="H12" s="73">
        <f>IF(学校名!$C12="",0,COUNTIF(女子名簿!$F$12:$F$520,学校名!$C12))</f>
        <v>0</v>
      </c>
      <c r="I12" s="80">
        <f t="shared" si="0"/>
        <v>0</v>
      </c>
      <c r="J12" s="38"/>
      <c r="K12" s="38"/>
      <c r="L12" s="34"/>
      <c r="M12" s="34"/>
      <c r="N12" s="34" t="s">
        <v>43</v>
      </c>
      <c r="O12" s="40">
        <v>6</v>
      </c>
      <c r="Q12" s="29" t="s">
        <v>497</v>
      </c>
      <c r="R12" s="29" t="s">
        <v>497</v>
      </c>
      <c r="S12">
        <v>4</v>
      </c>
      <c r="T12" s="40"/>
      <c r="U12" s="34"/>
    </row>
    <row r="13" spans="1:21" ht="15" thickBot="1">
      <c r="A13" s="41">
        <v>0</v>
      </c>
      <c r="B13" s="262">
        <v>6</v>
      </c>
      <c r="C13" s="242" t="s">
        <v>2295</v>
      </c>
      <c r="D13" s="242" t="s">
        <v>499</v>
      </c>
      <c r="E13" s="243" t="s">
        <v>2876</v>
      </c>
      <c r="F13" s="242" t="s">
        <v>2295</v>
      </c>
      <c r="G13" s="72">
        <f>IF(学校名!$C13="",0,COUNTIF(男子名簿!$F$12:$F$520,学校名!$C13))</f>
        <v>0</v>
      </c>
      <c r="H13" s="73">
        <f>IF(学校名!$C13="",0,COUNTIF(女子名簿!$F$12:$F$520,学校名!$C13))</f>
        <v>0</v>
      </c>
      <c r="I13" s="83">
        <f t="shared" si="0"/>
        <v>0</v>
      </c>
      <c r="J13" s="38"/>
      <c r="K13" s="38"/>
      <c r="L13" s="34"/>
      <c r="M13" s="34"/>
      <c r="N13" s="34" t="s">
        <v>44</v>
      </c>
      <c r="O13" s="40">
        <v>7</v>
      </c>
      <c r="Q13" s="29" t="s">
        <v>498</v>
      </c>
      <c r="R13" s="29" t="s">
        <v>498</v>
      </c>
      <c r="S13">
        <v>5</v>
      </c>
      <c r="T13" s="40"/>
      <c r="U13" s="34"/>
    </row>
    <row r="14" spans="1:21" ht="15" thickBot="1">
      <c r="A14" s="41">
        <v>0</v>
      </c>
      <c r="B14" s="262">
        <v>7</v>
      </c>
      <c r="C14" s="43" t="s">
        <v>2296</v>
      </c>
      <c r="D14" s="43" t="s">
        <v>500</v>
      </c>
      <c r="E14" s="45" t="s">
        <v>2877</v>
      </c>
      <c r="F14" s="43" t="s">
        <v>2296</v>
      </c>
      <c r="G14" s="72">
        <f>IF(学校名!$C14="",0,COUNTIF(男子名簿!$F$12:$F$520,学校名!$C14))</f>
        <v>0</v>
      </c>
      <c r="H14" s="73">
        <f>IF(学校名!$C14="",0,COUNTIF(女子名簿!$F$12:$F$520,学校名!$C14))</f>
        <v>0</v>
      </c>
      <c r="I14" s="77">
        <f t="shared" si="0"/>
        <v>0</v>
      </c>
      <c r="J14" s="38"/>
      <c r="K14" s="38"/>
      <c r="L14" s="34"/>
      <c r="M14" s="34"/>
      <c r="N14" s="34" t="s">
        <v>45</v>
      </c>
      <c r="O14" s="40">
        <v>8</v>
      </c>
      <c r="Q14" s="29" t="s">
        <v>499</v>
      </c>
      <c r="R14" s="29" t="s">
        <v>499</v>
      </c>
      <c r="S14">
        <v>6</v>
      </c>
      <c r="T14" s="40"/>
      <c r="U14" s="34"/>
    </row>
    <row r="15" spans="1:21" ht="15" thickBot="1">
      <c r="A15" s="41">
        <v>0</v>
      </c>
      <c r="B15" s="262">
        <v>8</v>
      </c>
      <c r="C15" s="43" t="s">
        <v>2298</v>
      </c>
      <c r="D15" s="43" t="s">
        <v>501</v>
      </c>
      <c r="E15" s="45" t="s">
        <v>2878</v>
      </c>
      <c r="F15" s="43" t="s">
        <v>2298</v>
      </c>
      <c r="G15" s="72">
        <f>IF(学校名!$C15="",0,COUNTIF(男子名簿!$F$12:$F$520,学校名!$C15))</f>
        <v>0</v>
      </c>
      <c r="H15" s="73">
        <f>IF(学校名!$C15="",0,COUNTIF(女子名簿!$F$12:$F$520,学校名!$C15))</f>
        <v>0</v>
      </c>
      <c r="I15" s="77">
        <f t="shared" si="0"/>
        <v>0</v>
      </c>
      <c r="J15" s="38"/>
      <c r="K15" s="38"/>
      <c r="L15" s="34"/>
      <c r="M15" s="34"/>
      <c r="N15" s="34" t="s">
        <v>46</v>
      </c>
      <c r="O15" s="40">
        <v>9</v>
      </c>
      <c r="Q15" s="29" t="s">
        <v>500</v>
      </c>
      <c r="R15" s="29" t="s">
        <v>500</v>
      </c>
      <c r="S15">
        <v>7</v>
      </c>
      <c r="T15" s="40"/>
      <c r="U15" s="34"/>
    </row>
    <row r="16" spans="1:21" ht="15" thickBot="1">
      <c r="A16" s="41">
        <v>0</v>
      </c>
      <c r="B16" s="262">
        <v>9</v>
      </c>
      <c r="C16" s="53" t="s">
        <v>2299</v>
      </c>
      <c r="D16" s="53" t="s">
        <v>502</v>
      </c>
      <c r="E16" s="45" t="s">
        <v>2879</v>
      </c>
      <c r="F16" s="53" t="s">
        <v>2299</v>
      </c>
      <c r="G16" s="72">
        <f>IF(学校名!$C16="",0,COUNTIF(男子名簿!$F$12:$F$520,学校名!$C16))</f>
        <v>0</v>
      </c>
      <c r="H16" s="73">
        <f>IF(学校名!$C16="",0,COUNTIF(女子名簿!$F$12:$F$520,学校名!$C16))</f>
        <v>0</v>
      </c>
      <c r="I16" s="77">
        <f t="shared" si="0"/>
        <v>0</v>
      </c>
      <c r="J16" s="38"/>
      <c r="K16" s="38"/>
      <c r="L16" s="34"/>
      <c r="M16" s="34"/>
      <c r="N16" s="34" t="s">
        <v>47</v>
      </c>
      <c r="O16" s="40">
        <v>10</v>
      </c>
      <c r="Q16" s="29" t="s">
        <v>494</v>
      </c>
      <c r="R16" s="29" t="s">
        <v>494</v>
      </c>
      <c r="S16">
        <v>1</v>
      </c>
      <c r="T16" s="40"/>
      <c r="U16" s="34"/>
    </row>
    <row r="17" spans="1:21" ht="15" thickBot="1">
      <c r="A17" s="41">
        <v>0</v>
      </c>
      <c r="B17" s="262">
        <v>10</v>
      </c>
      <c r="C17" s="62" t="s">
        <v>2880</v>
      </c>
      <c r="D17" s="62" t="s">
        <v>2881</v>
      </c>
      <c r="E17" s="57" t="s">
        <v>2882</v>
      </c>
      <c r="F17" s="62" t="s">
        <v>2880</v>
      </c>
      <c r="G17" s="72">
        <f>IF(学校名!$C17="",0,COUNTIF(男子名簿!$F$12:$F$520,学校名!$C17))</f>
        <v>0</v>
      </c>
      <c r="H17" s="73">
        <f>IF(学校名!$C17="",0,COUNTIF(女子名簿!$F$12:$F$520,学校名!$C17))</f>
        <v>0</v>
      </c>
      <c r="I17" s="86">
        <f t="shared" si="0"/>
        <v>0</v>
      </c>
      <c r="J17" s="38"/>
      <c r="K17" s="38"/>
      <c r="L17" s="34"/>
      <c r="M17" s="34"/>
      <c r="N17" s="34" t="s">
        <v>48</v>
      </c>
      <c r="O17" s="40">
        <v>11</v>
      </c>
      <c r="Q17" s="29" t="s">
        <v>501</v>
      </c>
      <c r="R17" s="29" t="s">
        <v>501</v>
      </c>
      <c r="S17">
        <v>8</v>
      </c>
      <c r="T17" s="40"/>
      <c r="U17" s="34"/>
    </row>
    <row r="18" spans="1:21" ht="15" thickBot="1">
      <c r="A18" s="41">
        <v>0</v>
      </c>
      <c r="B18" s="262">
        <v>11</v>
      </c>
      <c r="C18" s="29" t="s">
        <v>2810</v>
      </c>
      <c r="D18" s="288" t="s">
        <v>2282</v>
      </c>
      <c r="E18" s="289" t="s">
        <v>2883</v>
      </c>
      <c r="F18" s="29" t="s">
        <v>2810</v>
      </c>
      <c r="G18" s="72">
        <f>IF(学校名!$C18="",0,COUNTIF(男子名簿!$F$12:$F$520,学校名!$C18))</f>
        <v>0</v>
      </c>
      <c r="H18" s="73">
        <f>IF(学校名!$C18="",0,COUNTIF(女子名簿!$F$12:$F$520,学校名!$C18))</f>
        <v>0</v>
      </c>
      <c r="I18" s="89">
        <f t="shared" si="0"/>
        <v>0</v>
      </c>
      <c r="J18" s="38"/>
      <c r="K18" s="38"/>
      <c r="L18" s="34"/>
      <c r="M18" s="34"/>
      <c r="N18" s="34" t="s">
        <v>49</v>
      </c>
      <c r="O18" s="40">
        <v>12</v>
      </c>
      <c r="Q18" s="29" t="s">
        <v>503</v>
      </c>
      <c r="R18" s="29" t="s">
        <v>503</v>
      </c>
      <c r="S18">
        <v>10</v>
      </c>
      <c r="T18" s="40"/>
      <c r="U18" s="34"/>
    </row>
    <row r="19" spans="1:21" ht="15" thickBot="1">
      <c r="A19" s="41">
        <v>0</v>
      </c>
      <c r="B19" s="262">
        <v>12</v>
      </c>
      <c r="C19" s="51" t="s">
        <v>2818</v>
      </c>
      <c r="D19" s="51" t="s">
        <v>504</v>
      </c>
      <c r="E19" s="60" t="s">
        <v>2884</v>
      </c>
      <c r="F19" s="51" t="s">
        <v>2818</v>
      </c>
      <c r="G19" s="72">
        <f>IF(学校名!$C19="",0,COUNTIF(男子名簿!$F$12:$F$520,学校名!$C19))</f>
        <v>0</v>
      </c>
      <c r="H19" s="73">
        <f>IF(学校名!$C19="",0,COUNTIF(女子名簿!$F$12:$F$520,学校名!$C19))</f>
        <v>0</v>
      </c>
      <c r="I19" s="77">
        <f t="shared" si="0"/>
        <v>0</v>
      </c>
      <c r="J19" s="38"/>
      <c r="K19" s="38"/>
      <c r="L19" s="34"/>
      <c r="M19" s="34"/>
      <c r="N19" s="34" t="s">
        <v>50</v>
      </c>
      <c r="O19" s="40">
        <v>13</v>
      </c>
      <c r="Q19" s="29" t="s">
        <v>504</v>
      </c>
      <c r="R19" s="29" t="s">
        <v>504</v>
      </c>
      <c r="S19">
        <v>11</v>
      </c>
      <c r="T19" s="40"/>
      <c r="U19" s="34"/>
    </row>
    <row r="20" spans="1:21" ht="15" thickBot="1">
      <c r="A20" s="41">
        <v>0</v>
      </c>
      <c r="B20" s="262">
        <v>13</v>
      </c>
      <c r="C20" s="43" t="s">
        <v>2300</v>
      </c>
      <c r="D20" s="43" t="s">
        <v>505</v>
      </c>
      <c r="E20" s="45" t="s">
        <v>2885</v>
      </c>
      <c r="F20" s="43" t="s">
        <v>2300</v>
      </c>
      <c r="G20" s="72">
        <f>IF(学校名!$C20="",0,COUNTIF(男子名簿!$F$12:$F$520,学校名!$C20))</f>
        <v>0</v>
      </c>
      <c r="H20" s="73">
        <f>IF(学校名!$C20="",0,COUNTIF(女子名簿!$F$12:$F$520,学校名!$C20))</f>
        <v>0</v>
      </c>
      <c r="I20" s="77">
        <f t="shared" si="0"/>
        <v>0</v>
      </c>
      <c r="J20" s="38"/>
      <c r="K20" s="38"/>
      <c r="L20" s="34"/>
      <c r="M20" s="34"/>
      <c r="N20" s="34" t="s">
        <v>51</v>
      </c>
      <c r="O20" s="40">
        <v>14</v>
      </c>
      <c r="Q20" s="29" t="s">
        <v>502</v>
      </c>
      <c r="R20" s="29" t="s">
        <v>502</v>
      </c>
      <c r="S20">
        <v>9</v>
      </c>
      <c r="T20" s="40"/>
      <c r="U20" s="34"/>
    </row>
    <row r="21" spans="1:21" ht="15" thickBot="1">
      <c r="A21" s="41">
        <v>0</v>
      </c>
      <c r="B21" s="262">
        <v>14</v>
      </c>
      <c r="C21" s="43" t="s">
        <v>2811</v>
      </c>
      <c r="D21" s="43" t="s">
        <v>506</v>
      </c>
      <c r="E21" s="45" t="s">
        <v>2886</v>
      </c>
      <c r="F21" s="43" t="s">
        <v>2811</v>
      </c>
      <c r="G21" s="72">
        <f>IF(学校名!$C21="",0,COUNTIF(男子名簿!$F$12:$F$520,学校名!$C21))</f>
        <v>0</v>
      </c>
      <c r="H21" s="73">
        <f>IF(学校名!$C21="",0,COUNTIF(女子名簿!$F$12:$F$520,学校名!$C21))</f>
        <v>0</v>
      </c>
      <c r="I21" s="77">
        <f t="shared" si="0"/>
        <v>0</v>
      </c>
      <c r="J21" s="38"/>
      <c r="K21" s="38"/>
      <c r="L21" s="34"/>
      <c r="M21" s="34"/>
      <c r="N21" s="34" t="s">
        <v>52</v>
      </c>
      <c r="O21" s="40">
        <v>15</v>
      </c>
      <c r="Q21" s="29" t="s">
        <v>505</v>
      </c>
      <c r="R21" s="29" t="s">
        <v>505</v>
      </c>
      <c r="S21">
        <v>12</v>
      </c>
      <c r="T21" s="40"/>
      <c r="U21" s="34"/>
    </row>
    <row r="22" spans="1:21" ht="15" thickBot="1">
      <c r="A22" s="41">
        <v>0</v>
      </c>
      <c r="B22" s="262">
        <v>15</v>
      </c>
      <c r="C22" s="43" t="s">
        <v>2812</v>
      </c>
      <c r="D22" s="43" t="s">
        <v>555</v>
      </c>
      <c r="E22" s="45" t="s">
        <v>2887</v>
      </c>
      <c r="F22" s="43" t="s">
        <v>2812</v>
      </c>
      <c r="G22" s="72">
        <f>IF(学校名!$C22="",0,COUNTIF(男子名簿!$F$12:$F$520,学校名!$C22))</f>
        <v>0</v>
      </c>
      <c r="H22" s="73">
        <f>IF(学校名!$C22="",0,COUNTIF(女子名簿!$F$12:$F$520,学校名!$C22))</f>
        <v>0</v>
      </c>
      <c r="I22" s="80">
        <f t="shared" si="0"/>
        <v>0</v>
      </c>
      <c r="J22" s="38"/>
      <c r="K22" s="38"/>
      <c r="L22" s="34"/>
      <c r="M22" s="34"/>
      <c r="N22" s="34" t="s">
        <v>53</v>
      </c>
      <c r="O22" s="40">
        <v>16</v>
      </c>
      <c r="Q22" s="29" t="s">
        <v>506</v>
      </c>
      <c r="R22" s="29" t="s">
        <v>506</v>
      </c>
      <c r="S22">
        <v>13</v>
      </c>
      <c r="T22" s="40"/>
      <c r="U22" s="34"/>
    </row>
    <row r="23" spans="1:21" ht="15" thickBot="1">
      <c r="A23" s="41">
        <v>0</v>
      </c>
      <c r="B23" s="262">
        <v>16</v>
      </c>
      <c r="C23" s="47" t="s">
        <v>2301</v>
      </c>
      <c r="D23" s="47" t="s">
        <v>507</v>
      </c>
      <c r="E23" s="48" t="s">
        <v>2888</v>
      </c>
      <c r="F23" s="47" t="s">
        <v>2301</v>
      </c>
      <c r="G23" s="72">
        <f>IF(学校名!$C23="",0,COUNTIF(男子名簿!$F$12:$F$520,学校名!$C23))</f>
        <v>0</v>
      </c>
      <c r="H23" s="73">
        <f>IF(学校名!$C23="",0,COUNTIF(女子名簿!$F$12:$F$520,学校名!$C23))</f>
        <v>0</v>
      </c>
      <c r="I23" s="83">
        <f t="shared" si="0"/>
        <v>0</v>
      </c>
      <c r="J23" s="38"/>
      <c r="K23" s="38"/>
      <c r="L23" s="34"/>
      <c r="M23" s="34"/>
      <c r="N23" s="34" t="s">
        <v>54</v>
      </c>
      <c r="O23" s="40">
        <v>17</v>
      </c>
      <c r="Q23" s="29" t="s">
        <v>555</v>
      </c>
      <c r="R23" s="29" t="s">
        <v>555</v>
      </c>
      <c r="S23">
        <v>14</v>
      </c>
      <c r="T23" s="40"/>
      <c r="U23" s="34"/>
    </row>
    <row r="24" spans="1:21" ht="15" thickBot="1">
      <c r="A24" s="41">
        <v>0</v>
      </c>
      <c r="B24" s="262">
        <v>17</v>
      </c>
      <c r="C24" s="64" t="s">
        <v>2317</v>
      </c>
      <c r="D24" s="64" t="s">
        <v>508</v>
      </c>
      <c r="E24" s="52" t="s">
        <v>2889</v>
      </c>
      <c r="F24" s="64" t="s">
        <v>2317</v>
      </c>
      <c r="G24" s="72">
        <f>IF(学校名!$C24="",0,COUNTIF(男子名簿!$F$12:$F$520,学校名!$C24))</f>
        <v>0</v>
      </c>
      <c r="H24" s="73">
        <f>IF(学校名!$C24="",0,COUNTIF(女子名簿!$F$12:$F$520,学校名!$C24))</f>
        <v>0</v>
      </c>
      <c r="I24" s="77">
        <f t="shared" si="0"/>
        <v>0</v>
      </c>
      <c r="J24" s="38"/>
      <c r="K24" s="38"/>
      <c r="L24" s="34"/>
      <c r="M24" s="34"/>
      <c r="N24" s="34" t="s">
        <v>55</v>
      </c>
      <c r="O24" s="40">
        <v>18</v>
      </c>
      <c r="Q24" s="29" t="s">
        <v>507</v>
      </c>
      <c r="R24" s="29" t="s">
        <v>507</v>
      </c>
      <c r="S24">
        <v>15</v>
      </c>
      <c r="T24" s="40"/>
      <c r="U24" s="34"/>
    </row>
    <row r="25" spans="1:21" ht="15" thickBot="1">
      <c r="A25" s="41">
        <v>0</v>
      </c>
      <c r="B25" s="262">
        <v>18</v>
      </c>
      <c r="C25" s="53" t="s">
        <v>2304</v>
      </c>
      <c r="D25" s="53" t="s">
        <v>509</v>
      </c>
      <c r="E25" s="45" t="s">
        <v>2890</v>
      </c>
      <c r="F25" s="53" t="s">
        <v>2304</v>
      </c>
      <c r="G25" s="72">
        <f>IF(学校名!$C25="",0,COUNTIF(男子名簿!$F$12:$F$520,学校名!$C25))</f>
        <v>0</v>
      </c>
      <c r="H25" s="73">
        <f>IF(学校名!$C25="",0,COUNTIF(女子名簿!$F$12:$F$520,学校名!$C25))</f>
        <v>0</v>
      </c>
      <c r="I25" s="77">
        <f t="shared" si="0"/>
        <v>0</v>
      </c>
      <c r="J25" s="38"/>
      <c r="K25" s="38"/>
      <c r="L25" s="34"/>
      <c r="M25" s="34"/>
      <c r="N25" s="34" t="s">
        <v>56</v>
      </c>
      <c r="O25" s="40">
        <v>19</v>
      </c>
      <c r="Q25" s="29" t="s">
        <v>529</v>
      </c>
      <c r="R25" s="29" t="s">
        <v>529</v>
      </c>
      <c r="S25">
        <v>38</v>
      </c>
      <c r="T25" s="40"/>
      <c r="U25" s="34"/>
    </row>
    <row r="26" spans="1:21" ht="15" thickBot="1">
      <c r="A26" s="41">
        <v>0</v>
      </c>
      <c r="B26" s="262">
        <v>19</v>
      </c>
      <c r="C26" s="53" t="s">
        <v>2302</v>
      </c>
      <c r="D26" s="53" t="s">
        <v>510</v>
      </c>
      <c r="E26" s="45" t="s">
        <v>2891</v>
      </c>
      <c r="F26" s="53" t="s">
        <v>2302</v>
      </c>
      <c r="G26" s="72">
        <f>IF(学校名!$C26="",0,COUNTIF(男子名簿!$F$12:$F$520,学校名!$C26))</f>
        <v>0</v>
      </c>
      <c r="H26" s="73">
        <f>IF(学校名!$C26="",0,COUNTIF(女子名簿!$F$12:$F$520,学校名!$C26))</f>
        <v>0</v>
      </c>
      <c r="I26" s="77">
        <f t="shared" si="0"/>
        <v>0</v>
      </c>
      <c r="J26" s="38"/>
      <c r="K26" s="38"/>
      <c r="L26" s="34"/>
      <c r="M26" s="34"/>
      <c r="N26" s="34" t="s">
        <v>57</v>
      </c>
      <c r="O26" s="40">
        <v>20</v>
      </c>
      <c r="Q26" s="29" t="s">
        <v>508</v>
      </c>
      <c r="R26" s="29" t="s">
        <v>508</v>
      </c>
      <c r="S26">
        <v>16</v>
      </c>
    </row>
    <row r="27" spans="1:21" ht="15" thickBot="1">
      <c r="A27" s="41">
        <v>0</v>
      </c>
      <c r="B27" s="262">
        <v>20</v>
      </c>
      <c r="C27" s="43" t="s">
        <v>2303</v>
      </c>
      <c r="D27" s="43" t="s">
        <v>511</v>
      </c>
      <c r="E27" s="45" t="s">
        <v>2892</v>
      </c>
      <c r="F27" s="43" t="s">
        <v>2303</v>
      </c>
      <c r="G27" s="72">
        <f>IF(学校名!$C27="",0,COUNTIF(男子名簿!$F$12:$F$520,学校名!$C27))</f>
        <v>0</v>
      </c>
      <c r="H27" s="73">
        <f>IF(学校名!$C27="",0,COUNTIF(女子名簿!$F$12:$F$520,学校名!$C27))</f>
        <v>0</v>
      </c>
      <c r="I27" s="86">
        <f t="shared" si="0"/>
        <v>0</v>
      </c>
      <c r="J27" s="38"/>
      <c r="K27" s="38"/>
      <c r="L27" s="34"/>
      <c r="M27" s="34"/>
      <c r="N27" s="34" t="s">
        <v>59</v>
      </c>
      <c r="O27" s="40">
        <v>21</v>
      </c>
      <c r="Q27" s="29" t="s">
        <v>519</v>
      </c>
      <c r="R27" s="29" t="s">
        <v>519</v>
      </c>
      <c r="S27">
        <v>28</v>
      </c>
    </row>
    <row r="28" spans="1:21" ht="15" thickBot="1">
      <c r="A28" s="41">
        <v>0</v>
      </c>
      <c r="B28" s="262">
        <v>21</v>
      </c>
      <c r="C28" s="62" t="s">
        <v>2318</v>
      </c>
      <c r="D28" s="62" t="s">
        <v>512</v>
      </c>
      <c r="E28" s="57" t="s">
        <v>2893</v>
      </c>
      <c r="F28" s="62" t="s">
        <v>2318</v>
      </c>
      <c r="G28" s="72">
        <f>IF(学校名!$C28="",0,COUNTIF(男子名簿!$F$12:$F$520,学校名!$C28))</f>
        <v>0</v>
      </c>
      <c r="H28" s="73">
        <f>IF(学校名!$C28="",0,COUNTIF(女子名簿!$F$12:$F$520,学校名!$C28))</f>
        <v>0</v>
      </c>
      <c r="I28" s="89">
        <f t="shared" si="0"/>
        <v>0</v>
      </c>
      <c r="J28" s="38"/>
      <c r="K28" s="38"/>
      <c r="L28" s="34"/>
      <c r="M28" s="34"/>
      <c r="N28" s="34" t="s">
        <v>598</v>
      </c>
      <c r="O28" s="40">
        <v>22</v>
      </c>
      <c r="Q28" s="29" t="s">
        <v>512</v>
      </c>
      <c r="R28" s="29" t="s">
        <v>512</v>
      </c>
      <c r="S28">
        <v>20</v>
      </c>
    </row>
    <row r="29" spans="1:21" ht="15" thickBot="1">
      <c r="A29" s="41">
        <v>0</v>
      </c>
      <c r="B29" s="262">
        <v>22</v>
      </c>
      <c r="C29" s="64" t="s">
        <v>2813</v>
      </c>
      <c r="D29" s="64" t="s">
        <v>493</v>
      </c>
      <c r="E29" s="60" t="s">
        <v>2894</v>
      </c>
      <c r="F29" s="64" t="s">
        <v>2813</v>
      </c>
      <c r="G29" s="72">
        <f>IF(学校名!$C29="",0,COUNTIF(男子名簿!$F$12:$F$520,学校名!$C29))</f>
        <v>0</v>
      </c>
      <c r="H29" s="73">
        <f>IF(学校名!$C29="",0,COUNTIF(女子名簿!$F$12:$F$520,学校名!$C29))</f>
        <v>0</v>
      </c>
      <c r="I29" s="77">
        <f t="shared" si="0"/>
        <v>0</v>
      </c>
      <c r="J29" s="38"/>
      <c r="K29" s="38"/>
      <c r="L29" s="34"/>
      <c r="M29" s="34"/>
      <c r="N29" s="34" t="s">
        <v>60</v>
      </c>
      <c r="O29" s="40">
        <v>23</v>
      </c>
      <c r="Q29" s="29" t="s">
        <v>510</v>
      </c>
      <c r="R29" s="29" t="s">
        <v>510</v>
      </c>
      <c r="S29">
        <v>18</v>
      </c>
    </row>
    <row r="30" spans="1:21" ht="15" thickBot="1">
      <c r="A30" s="41">
        <v>0</v>
      </c>
      <c r="B30" s="262">
        <v>23</v>
      </c>
      <c r="C30" s="43" t="s">
        <v>2319</v>
      </c>
      <c r="D30" s="43" t="s">
        <v>513</v>
      </c>
      <c r="E30" s="45" t="s">
        <v>2895</v>
      </c>
      <c r="F30" s="43" t="s">
        <v>2319</v>
      </c>
      <c r="G30" s="72">
        <f>IF(学校名!$C30="",0,COUNTIF(男子名簿!$F$12:$F$520,学校名!$C30))</f>
        <v>0</v>
      </c>
      <c r="H30" s="73">
        <f>IF(学校名!$C30="",0,COUNTIF(女子名簿!$F$12:$F$520,学校名!$C30))</f>
        <v>0</v>
      </c>
      <c r="I30" s="77">
        <f t="shared" si="0"/>
        <v>0</v>
      </c>
      <c r="J30" s="38"/>
      <c r="K30" s="38"/>
      <c r="L30" s="34"/>
      <c r="M30" s="34"/>
      <c r="N30" s="34" t="s">
        <v>58</v>
      </c>
      <c r="O30" s="40">
        <v>24</v>
      </c>
      <c r="Q30" s="29" t="s">
        <v>511</v>
      </c>
      <c r="R30" s="29" t="s">
        <v>511</v>
      </c>
      <c r="S30">
        <v>19</v>
      </c>
    </row>
    <row r="31" spans="1:21" ht="15" thickBot="1">
      <c r="A31" s="41">
        <v>0</v>
      </c>
      <c r="B31" s="262">
        <v>24</v>
      </c>
      <c r="C31" s="43" t="s">
        <v>2321</v>
      </c>
      <c r="D31" s="43" t="s">
        <v>514</v>
      </c>
      <c r="E31" s="45" t="s">
        <v>2896</v>
      </c>
      <c r="F31" s="43" t="s">
        <v>2321</v>
      </c>
      <c r="G31" s="72">
        <f>IF(学校名!$C31="",0,COUNTIF(男子名簿!$F$12:$F$520,学校名!$C31))</f>
        <v>0</v>
      </c>
      <c r="H31" s="73">
        <f>IF(学校名!$C31="",0,COUNTIF(女子名簿!$F$12:$F$520,学校名!$C31))</f>
        <v>0</v>
      </c>
      <c r="I31" s="77">
        <f t="shared" si="0"/>
        <v>0</v>
      </c>
      <c r="J31" s="38"/>
      <c r="K31" s="38"/>
      <c r="L31" s="34"/>
      <c r="M31" s="34"/>
      <c r="N31" s="34" t="s">
        <v>61</v>
      </c>
      <c r="O31" s="40">
        <v>25</v>
      </c>
      <c r="Q31" s="29" t="s">
        <v>509</v>
      </c>
      <c r="R31" s="29" t="s">
        <v>509</v>
      </c>
      <c r="S31">
        <v>17</v>
      </c>
    </row>
    <row r="32" spans="1:21" ht="15" thickBot="1">
      <c r="A32" s="41">
        <v>0</v>
      </c>
      <c r="B32" s="262">
        <v>25</v>
      </c>
      <c r="C32" s="53" t="s">
        <v>2320</v>
      </c>
      <c r="D32" s="53" t="s">
        <v>515</v>
      </c>
      <c r="E32" s="45" t="s">
        <v>2897</v>
      </c>
      <c r="F32" s="53" t="s">
        <v>2320</v>
      </c>
      <c r="G32" s="72">
        <f>IF(学校名!$C32="",0,COUNTIF(男子名簿!$F$12:$F$520,学校名!$C32))</f>
        <v>0</v>
      </c>
      <c r="H32" s="73">
        <f>IF(学校名!$C32="",0,COUNTIF(女子名簿!$F$12:$F$520,学校名!$C32))</f>
        <v>0</v>
      </c>
      <c r="I32" s="80">
        <f t="shared" si="0"/>
        <v>0</v>
      </c>
      <c r="J32" s="38"/>
      <c r="K32" s="38"/>
      <c r="L32" s="34"/>
      <c r="M32" s="34"/>
      <c r="N32" s="34" t="s">
        <v>62</v>
      </c>
      <c r="O32" s="40">
        <v>26</v>
      </c>
      <c r="Q32" s="29" t="s">
        <v>513</v>
      </c>
      <c r="R32" s="29" t="s">
        <v>513</v>
      </c>
      <c r="S32">
        <v>22</v>
      </c>
    </row>
    <row r="33" spans="1:19" ht="15" thickBot="1">
      <c r="A33" s="41">
        <v>0</v>
      </c>
      <c r="B33" s="262">
        <v>26</v>
      </c>
      <c r="C33" s="62" t="s">
        <v>2323</v>
      </c>
      <c r="D33" s="62" t="s">
        <v>516</v>
      </c>
      <c r="E33" s="48" t="s">
        <v>2898</v>
      </c>
      <c r="F33" s="62" t="s">
        <v>2323</v>
      </c>
      <c r="G33" s="72">
        <f>IF(学校名!$C33="",0,COUNTIF(男子名簿!$F$12:$F$520,学校名!$C33))</f>
        <v>0</v>
      </c>
      <c r="H33" s="73">
        <f>IF(学校名!$C33="",0,COUNTIF(女子名簿!$F$12:$F$520,学校名!$C33))</f>
        <v>0</v>
      </c>
      <c r="I33" s="83">
        <f t="shared" si="0"/>
        <v>0</v>
      </c>
      <c r="J33" s="38"/>
      <c r="K33" s="38"/>
      <c r="L33" s="34"/>
      <c r="M33" s="34"/>
      <c r="N33" s="34" t="s">
        <v>63</v>
      </c>
      <c r="O33" s="40">
        <v>27</v>
      </c>
      <c r="Q33" s="29" t="s">
        <v>515</v>
      </c>
      <c r="R33" s="29" t="s">
        <v>515</v>
      </c>
      <c r="S33">
        <v>24</v>
      </c>
    </row>
    <row r="34" spans="1:19" ht="15" thickBot="1">
      <c r="A34" s="41">
        <v>0</v>
      </c>
      <c r="B34" s="262">
        <v>27</v>
      </c>
      <c r="C34" s="64" t="s">
        <v>2322</v>
      </c>
      <c r="D34" s="64" t="s">
        <v>517</v>
      </c>
      <c r="E34" s="52" t="s">
        <v>2899</v>
      </c>
      <c r="F34" s="64" t="s">
        <v>2322</v>
      </c>
      <c r="G34" s="72">
        <f>IF(学校名!$C34="",0,COUNTIF(男子名簿!$F$12:$F$520,学校名!$C34))</f>
        <v>0</v>
      </c>
      <c r="H34" s="73">
        <f>IF(学校名!$C34="",0,COUNTIF(女子名簿!$F$12:$F$520,学校名!$C34))</f>
        <v>0</v>
      </c>
      <c r="I34" s="77">
        <f t="shared" si="0"/>
        <v>0</v>
      </c>
      <c r="J34" s="38"/>
      <c r="K34" s="38"/>
      <c r="L34" s="34"/>
      <c r="M34" s="34"/>
      <c r="N34" s="34" t="s">
        <v>64</v>
      </c>
      <c r="O34" s="40">
        <v>28</v>
      </c>
      <c r="Q34" s="29" t="s">
        <v>514</v>
      </c>
      <c r="R34" s="29" t="s">
        <v>514</v>
      </c>
      <c r="S34">
        <v>23</v>
      </c>
    </row>
    <row r="35" spans="1:19" ht="15" thickBot="1">
      <c r="A35" s="41">
        <v>0</v>
      </c>
      <c r="B35" s="262">
        <v>28</v>
      </c>
      <c r="C35" s="53" t="s">
        <v>2324</v>
      </c>
      <c r="D35" s="53" t="s">
        <v>518</v>
      </c>
      <c r="E35" s="45" t="s">
        <v>2900</v>
      </c>
      <c r="F35" s="53" t="s">
        <v>2324</v>
      </c>
      <c r="G35" s="72">
        <f>IF(学校名!$C35="",0,COUNTIF(男子名簿!$F$12:$F$520,学校名!$C35))</f>
        <v>0</v>
      </c>
      <c r="H35" s="73">
        <f>IF(学校名!$C35="",0,COUNTIF(女子名簿!$F$12:$F$520,学校名!$C35))</f>
        <v>0</v>
      </c>
      <c r="I35" s="77">
        <f t="shared" si="0"/>
        <v>0</v>
      </c>
      <c r="J35" s="38"/>
      <c r="K35" s="38"/>
      <c r="L35" s="34"/>
      <c r="M35" s="34"/>
      <c r="N35" s="34" t="s">
        <v>65</v>
      </c>
      <c r="O35" s="40">
        <v>29</v>
      </c>
      <c r="Q35" s="29" t="s">
        <v>517</v>
      </c>
      <c r="R35" s="29" t="s">
        <v>517</v>
      </c>
      <c r="S35">
        <v>26</v>
      </c>
    </row>
    <row r="36" spans="1:19" ht="15" thickBot="1">
      <c r="A36" s="41">
        <v>0</v>
      </c>
      <c r="B36" s="262">
        <v>29</v>
      </c>
      <c r="C36" s="53" t="s">
        <v>2311</v>
      </c>
      <c r="D36" s="53" t="s">
        <v>2283</v>
      </c>
      <c r="E36" s="45" t="s">
        <v>2901</v>
      </c>
      <c r="F36" s="53" t="s">
        <v>2311</v>
      </c>
      <c r="G36" s="72">
        <f>IF(学校名!$C36="",0,COUNTIF(男子名簿!$F$12:$F$520,学校名!$C36))</f>
        <v>0</v>
      </c>
      <c r="H36" s="73">
        <f>IF(学校名!$C36="",0,COUNTIF(女子名簿!$F$12:$F$520,学校名!$C36))</f>
        <v>0</v>
      </c>
      <c r="I36" s="77">
        <f t="shared" si="0"/>
        <v>0</v>
      </c>
      <c r="J36" s="38"/>
      <c r="K36" s="38"/>
      <c r="L36" s="34"/>
      <c r="M36" s="34"/>
      <c r="N36" s="34" t="s">
        <v>66</v>
      </c>
      <c r="O36" s="40">
        <v>30</v>
      </c>
      <c r="Q36" s="29" t="s">
        <v>516</v>
      </c>
      <c r="R36" s="29" t="s">
        <v>516</v>
      </c>
      <c r="S36">
        <v>25</v>
      </c>
    </row>
    <row r="37" spans="1:19" ht="15" thickBot="1">
      <c r="A37" s="41">
        <v>0</v>
      </c>
      <c r="B37" s="262">
        <v>30</v>
      </c>
      <c r="C37" s="53" t="s">
        <v>2312</v>
      </c>
      <c r="D37" s="53" t="s">
        <v>519</v>
      </c>
      <c r="E37" s="45" t="s">
        <v>2902</v>
      </c>
      <c r="F37" s="53" t="s">
        <v>2312</v>
      </c>
      <c r="G37" s="72">
        <f>IF(学校名!$C37="",0,COUNTIF(男子名簿!$F$12:$F$520,学校名!$C37))</f>
        <v>0</v>
      </c>
      <c r="H37" s="73">
        <f>IF(学校名!$C37="",0,COUNTIF(女子名簿!$F$12:$F$520,学校名!$C37))</f>
        <v>0</v>
      </c>
      <c r="I37" s="86">
        <f t="shared" si="0"/>
        <v>0</v>
      </c>
      <c r="J37" s="38"/>
      <c r="K37" s="38"/>
      <c r="L37" s="34"/>
      <c r="M37" s="34"/>
      <c r="N37" s="34" t="s">
        <v>67</v>
      </c>
      <c r="O37" s="40">
        <v>31</v>
      </c>
      <c r="Q37" s="29" t="s">
        <v>520</v>
      </c>
      <c r="R37" s="29" t="s">
        <v>520</v>
      </c>
      <c r="S37">
        <v>29</v>
      </c>
    </row>
    <row r="38" spans="1:19" ht="15" thickBot="1">
      <c r="A38" s="41">
        <v>0</v>
      </c>
      <c r="B38" s="262">
        <v>31</v>
      </c>
      <c r="C38" s="62" t="s">
        <v>2814</v>
      </c>
      <c r="D38" s="62" t="s">
        <v>520</v>
      </c>
      <c r="E38" s="57" t="s">
        <v>2903</v>
      </c>
      <c r="F38" s="43" t="s">
        <v>2814</v>
      </c>
      <c r="G38" s="72">
        <f>IF(学校名!$C38="",0,COUNTIF(男子名簿!$F$12:$F$520,学校名!$C38))</f>
        <v>0</v>
      </c>
      <c r="H38" s="73">
        <f>IF(学校名!$C38="",0,COUNTIF(女子名簿!$F$12:$F$520,学校名!$C38))</f>
        <v>0</v>
      </c>
      <c r="I38" s="89">
        <f t="shared" si="0"/>
        <v>0</v>
      </c>
      <c r="J38" s="38"/>
      <c r="K38" s="38"/>
      <c r="L38" s="34"/>
      <c r="M38" s="34"/>
      <c r="N38" s="34" t="s">
        <v>68</v>
      </c>
      <c r="O38" s="40">
        <v>32</v>
      </c>
      <c r="Q38" s="29" t="s">
        <v>518</v>
      </c>
      <c r="R38" s="29" t="s">
        <v>518</v>
      </c>
      <c r="S38">
        <v>27</v>
      </c>
    </row>
    <row r="39" spans="1:19" ht="15" thickBot="1">
      <c r="A39" s="41">
        <v>0</v>
      </c>
      <c r="B39" s="262">
        <v>32</v>
      </c>
      <c r="C39" s="43" t="s">
        <v>2815</v>
      </c>
      <c r="D39" s="43" t="s">
        <v>521</v>
      </c>
      <c r="E39" s="45" t="s">
        <v>2904</v>
      </c>
      <c r="F39" s="43" t="s">
        <v>2815</v>
      </c>
      <c r="G39" s="72">
        <f>IF(学校名!$C39="",0,COUNTIF(男子名簿!$F$12:$F$520,学校名!$C39))</f>
        <v>0</v>
      </c>
      <c r="H39" s="73">
        <f>IF(学校名!$C39="",0,COUNTIF(女子名簿!$F$12:$F$520,学校名!$C39))</f>
        <v>0</v>
      </c>
      <c r="I39" s="77">
        <f t="shared" si="0"/>
        <v>0</v>
      </c>
      <c r="J39" s="38"/>
      <c r="K39" s="38"/>
      <c r="L39" s="34"/>
      <c r="M39" s="34"/>
      <c r="N39" s="34" t="s">
        <v>69</v>
      </c>
      <c r="O39" s="40">
        <v>33</v>
      </c>
      <c r="Q39" s="29" t="s">
        <v>526</v>
      </c>
      <c r="R39" s="29" t="s">
        <v>526</v>
      </c>
      <c r="S39">
        <v>35</v>
      </c>
    </row>
    <row r="40" spans="1:19" ht="15" thickBot="1">
      <c r="A40" s="41">
        <v>0</v>
      </c>
      <c r="B40" s="262">
        <v>33</v>
      </c>
      <c r="C40" s="43" t="s">
        <v>2816</v>
      </c>
      <c r="D40" s="43" t="s">
        <v>2284</v>
      </c>
      <c r="E40" s="45" t="s">
        <v>2905</v>
      </c>
      <c r="F40" s="43" t="s">
        <v>2816</v>
      </c>
      <c r="G40" s="72">
        <f>IF(学校名!$C40="",0,COUNTIF(男子名簿!$F$12:$F$520,学校名!$C40))</f>
        <v>0</v>
      </c>
      <c r="H40" s="73">
        <f>IF(学校名!$C40="",0,COUNTIF(女子名簿!$F$12:$F$520,学校名!$C40))</f>
        <v>0</v>
      </c>
      <c r="I40" s="77">
        <f t="shared" si="0"/>
        <v>0</v>
      </c>
      <c r="J40" s="38"/>
      <c r="K40" s="38"/>
      <c r="L40" s="34"/>
      <c r="M40" s="34"/>
      <c r="N40" s="34" t="s">
        <v>31</v>
      </c>
      <c r="O40" s="40">
        <v>34</v>
      </c>
      <c r="Q40" s="29" t="s">
        <v>527</v>
      </c>
      <c r="R40" s="29" t="s">
        <v>527</v>
      </c>
      <c r="S40">
        <v>36</v>
      </c>
    </row>
    <row r="41" spans="1:19" ht="15" thickBot="1">
      <c r="A41" s="41">
        <v>0</v>
      </c>
      <c r="B41" s="262">
        <v>34</v>
      </c>
      <c r="C41" s="43" t="s">
        <v>2310</v>
      </c>
      <c r="D41" s="43" t="s">
        <v>522</v>
      </c>
      <c r="E41" s="45" t="s">
        <v>2906</v>
      </c>
      <c r="F41" s="43" t="s">
        <v>2310</v>
      </c>
      <c r="G41" s="72">
        <f>IF(学校名!$C41="",0,COUNTIF(男子名簿!$F$12:$F$520,学校名!$C41))</f>
        <v>0</v>
      </c>
      <c r="H41" s="73">
        <f>IF(学校名!$C41="",0,COUNTIF(女子名簿!$F$12:$F$520,学校名!$C41))</f>
        <v>0</v>
      </c>
      <c r="I41" s="77">
        <f t="shared" si="0"/>
        <v>0</v>
      </c>
      <c r="J41" s="38"/>
      <c r="K41" s="38"/>
      <c r="L41" s="34"/>
      <c r="M41" s="34"/>
      <c r="N41" s="34" t="s">
        <v>70</v>
      </c>
      <c r="O41" s="40">
        <v>35</v>
      </c>
      <c r="Q41" s="29" t="s">
        <v>528</v>
      </c>
      <c r="R41" s="29" t="s">
        <v>528</v>
      </c>
      <c r="S41">
        <v>37</v>
      </c>
    </row>
    <row r="42" spans="1:19" ht="15" thickBot="1">
      <c r="A42" s="41">
        <v>0</v>
      </c>
      <c r="B42" s="262">
        <v>35</v>
      </c>
      <c r="C42" s="47" t="s">
        <v>2313</v>
      </c>
      <c r="D42" s="47" t="s">
        <v>2285</v>
      </c>
      <c r="E42" s="48" t="s">
        <v>2907</v>
      </c>
      <c r="F42" s="47" t="s">
        <v>2313</v>
      </c>
      <c r="G42" s="72">
        <f>IF(学校名!$C42="",0,COUNTIF(男子名簿!$F$12:$F$520,学校名!$C42))</f>
        <v>0</v>
      </c>
      <c r="H42" s="73">
        <f>IF(学校名!$C42="",0,COUNTIF(女子名簿!$F$12:$F$520,学校名!$C42))</f>
        <v>0</v>
      </c>
      <c r="I42" s="80">
        <f t="shared" si="0"/>
        <v>0</v>
      </c>
      <c r="J42" s="38"/>
      <c r="K42" s="38"/>
      <c r="L42" s="34"/>
      <c r="M42" s="34"/>
      <c r="N42" s="34" t="s">
        <v>71</v>
      </c>
      <c r="O42" s="40">
        <v>36</v>
      </c>
      <c r="Q42" s="29" t="s">
        <v>521</v>
      </c>
      <c r="R42" s="29" t="s">
        <v>521</v>
      </c>
      <c r="S42">
        <v>30</v>
      </c>
    </row>
    <row r="43" spans="1:19" ht="15" thickBot="1">
      <c r="A43" s="41">
        <v>0</v>
      </c>
      <c r="B43" s="262">
        <v>36</v>
      </c>
      <c r="C43" s="64" t="s">
        <v>2308</v>
      </c>
      <c r="D43" s="64" t="s">
        <v>2286</v>
      </c>
      <c r="E43" s="52" t="s">
        <v>2908</v>
      </c>
      <c r="F43" s="64" t="s">
        <v>2308</v>
      </c>
      <c r="G43" s="72">
        <f>IF(学校名!$C43="",0,COUNTIF(男子名簿!$F$12:$F$520,学校名!$C43))</f>
        <v>0</v>
      </c>
      <c r="H43" s="73">
        <f>IF(学校名!$C43="",0,COUNTIF(女子名簿!$F$12:$F$520,学校名!$C43))</f>
        <v>0</v>
      </c>
      <c r="I43" s="83">
        <f t="shared" si="0"/>
        <v>0</v>
      </c>
      <c r="J43" s="38"/>
      <c r="K43" s="38"/>
      <c r="L43" s="34"/>
      <c r="M43" s="34"/>
      <c r="N43" s="34" t="s">
        <v>72</v>
      </c>
      <c r="O43" s="40">
        <v>37</v>
      </c>
      <c r="Q43" s="29" t="s">
        <v>523</v>
      </c>
      <c r="R43" s="29" t="s">
        <v>523</v>
      </c>
      <c r="S43">
        <v>32</v>
      </c>
    </row>
    <row r="44" spans="1:19" ht="15" thickBot="1">
      <c r="A44" s="41">
        <v>0</v>
      </c>
      <c r="B44" s="262">
        <v>37</v>
      </c>
      <c r="C44" s="53" t="s">
        <v>2909</v>
      </c>
      <c r="D44" s="53" t="s">
        <v>2910</v>
      </c>
      <c r="E44" s="45" t="s">
        <v>2911</v>
      </c>
      <c r="F44" s="53" t="s">
        <v>2909</v>
      </c>
      <c r="G44" s="72">
        <f>IF(学校名!$C44="",0,COUNTIF(男子名簿!$F$12:$F$520,学校名!$C44))</f>
        <v>0</v>
      </c>
      <c r="H44" s="73">
        <f>IF(学校名!$C44="",0,COUNTIF(女子名簿!$F$12:$F$520,学校名!$C44))</f>
        <v>0</v>
      </c>
      <c r="I44" s="77">
        <f t="shared" si="0"/>
        <v>0</v>
      </c>
      <c r="J44" s="38"/>
      <c r="K44" s="38"/>
      <c r="L44" s="34"/>
      <c r="M44" s="34"/>
      <c r="N44" s="34" t="s">
        <v>73</v>
      </c>
      <c r="O44" s="40">
        <v>38</v>
      </c>
      <c r="Q44" s="29" t="s">
        <v>524</v>
      </c>
      <c r="R44" s="29" t="s">
        <v>524</v>
      </c>
      <c r="S44">
        <v>33</v>
      </c>
    </row>
    <row r="45" spans="1:19" ht="15" thickBot="1">
      <c r="A45" s="41">
        <v>0</v>
      </c>
      <c r="B45" s="262">
        <v>38</v>
      </c>
      <c r="C45" s="53" t="s">
        <v>2309</v>
      </c>
      <c r="D45" s="53" t="s">
        <v>1777</v>
      </c>
      <c r="E45" s="45" t="s">
        <v>2912</v>
      </c>
      <c r="F45" s="53" t="s">
        <v>4734</v>
      </c>
      <c r="G45" s="72">
        <f>IF(学校名!$C45="",0,COUNTIF(男子名簿!$F$12:$F$520,学校名!$C45))</f>
        <v>0</v>
      </c>
      <c r="H45" s="73">
        <f>IF(学校名!$C45="",0,COUNTIF(女子名簿!$F$12:$F$520,学校名!$C45))</f>
        <v>0</v>
      </c>
      <c r="I45" s="77">
        <f t="shared" si="0"/>
        <v>0</v>
      </c>
      <c r="J45" s="38"/>
      <c r="K45" s="38"/>
      <c r="L45" s="34"/>
      <c r="M45" s="34"/>
      <c r="N45" s="34" t="s">
        <v>74</v>
      </c>
      <c r="O45" s="40">
        <v>39</v>
      </c>
      <c r="Q45" s="29" t="s">
        <v>525</v>
      </c>
      <c r="R45" s="29" t="s">
        <v>525</v>
      </c>
      <c r="S45">
        <v>34</v>
      </c>
    </row>
    <row r="46" spans="1:19" ht="15" thickBot="1">
      <c r="A46" s="41">
        <v>0</v>
      </c>
      <c r="B46" s="262">
        <v>39</v>
      </c>
      <c r="C46" s="53" t="s">
        <v>2314</v>
      </c>
      <c r="D46" s="53" t="s">
        <v>2287</v>
      </c>
      <c r="E46" s="45" t="s">
        <v>2913</v>
      </c>
      <c r="F46" s="53" t="s">
        <v>2314</v>
      </c>
      <c r="G46" s="72">
        <f>IF(学校名!$C46="",0,COUNTIF(男子名簿!$F$12:$F$520,学校名!$C46))</f>
        <v>0</v>
      </c>
      <c r="H46" s="73">
        <f>IF(学校名!$C46="",0,COUNTIF(女子名簿!$F$12:$F$520,学校名!$C46))</f>
        <v>0</v>
      </c>
      <c r="I46" s="77">
        <f t="shared" si="0"/>
        <v>0</v>
      </c>
      <c r="J46" s="38"/>
      <c r="K46" s="38"/>
      <c r="L46" s="34"/>
      <c r="M46" s="34"/>
      <c r="N46" s="34" t="s">
        <v>75</v>
      </c>
      <c r="O46" s="40">
        <v>40</v>
      </c>
      <c r="Q46" s="29" t="s">
        <v>522</v>
      </c>
      <c r="R46" s="29" t="s">
        <v>522</v>
      </c>
      <c r="S46">
        <v>31</v>
      </c>
    </row>
    <row r="47" spans="1:19" ht="15" thickBot="1">
      <c r="A47" s="41">
        <v>0</v>
      </c>
      <c r="B47" s="262">
        <v>40</v>
      </c>
      <c r="C47" s="53" t="s">
        <v>2325</v>
      </c>
      <c r="D47" s="53" t="s">
        <v>2288</v>
      </c>
      <c r="E47" s="45" t="s">
        <v>2914</v>
      </c>
      <c r="F47" s="53" t="s">
        <v>2325</v>
      </c>
      <c r="G47" s="72">
        <f>IF(学校名!$C47="",0,COUNTIF(男子名簿!$F$12:$F$520,学校名!$C47))</f>
        <v>0</v>
      </c>
      <c r="H47" s="73">
        <f>IF(学校名!$C47="",0,COUNTIF(女子名簿!$F$12:$F$520,学校名!$C47))</f>
        <v>0</v>
      </c>
      <c r="I47" s="86">
        <f t="shared" si="0"/>
        <v>0</v>
      </c>
      <c r="J47" s="38"/>
      <c r="K47" s="38"/>
      <c r="L47" s="34"/>
      <c r="M47" s="34"/>
      <c r="N47" s="34" t="s">
        <v>76</v>
      </c>
      <c r="O47" s="40">
        <v>41</v>
      </c>
      <c r="Q47" s="29" t="s">
        <v>530</v>
      </c>
      <c r="R47" s="29" t="s">
        <v>530</v>
      </c>
      <c r="S47">
        <v>39</v>
      </c>
    </row>
    <row r="48" spans="1:19" ht="15" thickBot="1">
      <c r="A48" s="41">
        <v>0</v>
      </c>
      <c r="B48" s="262">
        <v>41</v>
      </c>
      <c r="C48" s="53" t="s">
        <v>2315</v>
      </c>
      <c r="D48" s="53" t="s">
        <v>2289</v>
      </c>
      <c r="E48" s="45" t="s">
        <v>2915</v>
      </c>
      <c r="F48" s="53" t="s">
        <v>2315</v>
      </c>
      <c r="G48" s="72">
        <f>IF(学校名!$C48="",0,COUNTIF(男子名簿!$F$12:$F$520,学校名!$C48))</f>
        <v>0</v>
      </c>
      <c r="H48" s="73">
        <f>IF(学校名!$C48="",0,COUNTIF(女子名簿!$F$12:$F$520,学校名!$C48))</f>
        <v>0</v>
      </c>
      <c r="I48" s="89">
        <f t="shared" si="0"/>
        <v>0</v>
      </c>
      <c r="J48" s="38"/>
      <c r="K48" s="38"/>
      <c r="L48" s="34"/>
      <c r="M48" s="34"/>
      <c r="N48" s="34" t="s">
        <v>77</v>
      </c>
      <c r="O48" s="40">
        <v>42</v>
      </c>
      <c r="Q48" s="29" t="s">
        <v>493</v>
      </c>
      <c r="R48" s="29" t="s">
        <v>493</v>
      </c>
      <c r="S48">
        <v>21</v>
      </c>
    </row>
    <row r="49" spans="1:15" ht="15" thickBot="1">
      <c r="A49" s="41">
        <v>0</v>
      </c>
      <c r="B49" s="262">
        <v>42</v>
      </c>
      <c r="C49" s="53" t="s">
        <v>2291</v>
      </c>
      <c r="D49" s="53" t="s">
        <v>2290</v>
      </c>
      <c r="E49" s="45" t="s">
        <v>2916</v>
      </c>
      <c r="F49" s="53" t="s">
        <v>2291</v>
      </c>
      <c r="G49" s="72">
        <f>IF(学校名!$C49="",0,COUNTIF(男子名簿!$F$12:$F$520,学校名!$C49))</f>
        <v>0</v>
      </c>
      <c r="H49" s="73">
        <f>IF(学校名!$C49="",0,COUNTIF(女子名簿!$F$12:$F$520,学校名!$C49))</f>
        <v>0</v>
      </c>
      <c r="I49" s="77">
        <f t="shared" si="0"/>
        <v>0</v>
      </c>
      <c r="J49" s="38"/>
      <c r="K49" s="38"/>
      <c r="L49" s="34"/>
      <c r="M49" s="34"/>
      <c r="N49" s="34" t="s">
        <v>78</v>
      </c>
      <c r="O49" s="40">
        <v>43</v>
      </c>
    </row>
    <row r="50" spans="1:15" ht="15" thickBot="1">
      <c r="A50" s="41">
        <v>0</v>
      </c>
      <c r="B50" s="262">
        <v>43</v>
      </c>
      <c r="C50" s="43" t="s">
        <v>2305</v>
      </c>
      <c r="D50" s="43" t="s">
        <v>528</v>
      </c>
      <c r="E50" s="45" t="s">
        <v>2917</v>
      </c>
      <c r="F50" s="43" t="s">
        <v>2305</v>
      </c>
      <c r="G50" s="72">
        <f>IF(学校名!$C50="",0,COUNTIF(男子名簿!$F$12:$F$520,学校名!$C50))</f>
        <v>0</v>
      </c>
      <c r="H50" s="73">
        <f>IF(学校名!$C50="",0,COUNTIF(女子名簿!$F$12:$F$520,学校名!$C50))</f>
        <v>0</v>
      </c>
      <c r="I50" s="77">
        <f t="shared" si="0"/>
        <v>0</v>
      </c>
      <c r="J50" s="38"/>
      <c r="K50" s="38"/>
      <c r="L50" s="34"/>
      <c r="M50" s="34"/>
      <c r="N50" s="34" t="s">
        <v>79</v>
      </c>
      <c r="O50" s="40">
        <v>44</v>
      </c>
    </row>
    <row r="51" spans="1:15" ht="15" thickBot="1">
      <c r="A51" s="41">
        <v>0</v>
      </c>
      <c r="B51" s="262">
        <v>44</v>
      </c>
      <c r="C51" s="43" t="s">
        <v>4733</v>
      </c>
      <c r="D51" s="43" t="s">
        <v>4731</v>
      </c>
      <c r="E51" s="45" t="s">
        <v>4732</v>
      </c>
      <c r="F51" s="43" t="s">
        <v>4733</v>
      </c>
      <c r="G51" s="72">
        <f>IF(学校名!$C51="",0,COUNTIF(男子名簿!$F$12:$F$520,学校名!$C51))</f>
        <v>0</v>
      </c>
      <c r="H51" s="73">
        <f>IF(学校名!$C51="",0,COUNTIF(女子名簿!$F$12:$F$520,学校名!$C51))</f>
        <v>0</v>
      </c>
      <c r="I51" s="77">
        <f t="shared" si="0"/>
        <v>0</v>
      </c>
      <c r="J51" s="38"/>
      <c r="K51" s="38"/>
      <c r="L51" s="34"/>
      <c r="M51" s="34"/>
      <c r="N51" s="34" t="s">
        <v>80</v>
      </c>
      <c r="O51" s="40">
        <v>45</v>
      </c>
    </row>
    <row r="52" spans="1:15" ht="15" thickBot="1">
      <c r="A52" s="41">
        <v>0</v>
      </c>
      <c r="B52" s="262">
        <v>45</v>
      </c>
      <c r="C52" s="62" t="s">
        <v>2306</v>
      </c>
      <c r="D52" s="62" t="s">
        <v>529</v>
      </c>
      <c r="E52" s="48" t="s">
        <v>2918</v>
      </c>
      <c r="F52" s="62" t="s">
        <v>2306</v>
      </c>
      <c r="G52" s="72">
        <f>IF(学校名!$C52="",0,COUNTIF(男子名簿!$F$12:$F$520,学校名!$C52))</f>
        <v>0</v>
      </c>
      <c r="H52" s="73">
        <f>IF(学校名!$C52="",0,COUNTIF(女子名簿!$F$12:$F$520,学校名!$C52))</f>
        <v>0</v>
      </c>
      <c r="I52" s="80">
        <f t="shared" si="0"/>
        <v>0</v>
      </c>
      <c r="J52" s="38"/>
      <c r="K52" s="38"/>
      <c r="L52" s="34"/>
      <c r="M52" s="34"/>
      <c r="N52" s="34" t="s">
        <v>81</v>
      </c>
      <c r="O52" s="40">
        <v>46</v>
      </c>
    </row>
    <row r="53" spans="1:15" ht="15" thickBot="1">
      <c r="A53" s="41">
        <v>0</v>
      </c>
      <c r="B53" s="262">
        <v>46</v>
      </c>
      <c r="C53" s="64" t="s">
        <v>2919</v>
      </c>
      <c r="D53" s="64" t="s">
        <v>2920</v>
      </c>
      <c r="E53" s="52" t="s">
        <v>2921</v>
      </c>
      <c r="F53" s="64" t="s">
        <v>2922</v>
      </c>
      <c r="G53" s="72">
        <f>IF(学校名!$C53="",0,COUNTIF(男子名簿!$F$12:$F$520,学校名!$C53))</f>
        <v>0</v>
      </c>
      <c r="H53" s="73">
        <f>IF(学校名!$C53="",0,COUNTIF(女子名簿!$F$12:$F$520,学校名!$C53))</f>
        <v>0</v>
      </c>
      <c r="I53" s="83">
        <f t="shared" si="0"/>
        <v>0</v>
      </c>
      <c r="J53" s="38"/>
      <c r="K53" s="38"/>
      <c r="L53" s="34"/>
      <c r="M53" s="34"/>
      <c r="N53" s="34" t="s">
        <v>82</v>
      </c>
      <c r="O53" s="40">
        <v>47</v>
      </c>
    </row>
    <row r="54" spans="1:15" ht="15" thickBot="1">
      <c r="A54" s="41">
        <v>0</v>
      </c>
      <c r="B54" s="262">
        <v>47</v>
      </c>
      <c r="C54" s="53" t="s">
        <v>2307</v>
      </c>
      <c r="D54" s="53" t="s">
        <v>530</v>
      </c>
      <c r="E54" s="45" t="s">
        <v>2923</v>
      </c>
      <c r="F54" s="53" t="s">
        <v>2307</v>
      </c>
      <c r="G54" s="72">
        <f>IF(学校名!$C54="",0,COUNTIF(男子名簿!$F$12:$F$520,学校名!$C54))</f>
        <v>0</v>
      </c>
      <c r="H54" s="73">
        <f>IF(学校名!$C54="",0,COUNTIF(女子名簿!$F$12:$F$520,学校名!$C54))</f>
        <v>0</v>
      </c>
      <c r="I54" s="77">
        <f t="shared" si="0"/>
        <v>0</v>
      </c>
      <c r="J54" s="38"/>
      <c r="K54" s="38"/>
      <c r="L54" s="34"/>
      <c r="M54" s="34"/>
      <c r="N54" s="34" t="s">
        <v>581</v>
      </c>
      <c r="O54" s="40">
        <v>48</v>
      </c>
    </row>
    <row r="55" spans="1:15" ht="15" thickBot="1">
      <c r="A55" s="41">
        <v>0</v>
      </c>
      <c r="B55" s="262">
        <v>48</v>
      </c>
      <c r="C55" s="53" t="s">
        <v>4736</v>
      </c>
      <c r="D55" s="53" t="s">
        <v>4735</v>
      </c>
      <c r="E55" s="45" t="s">
        <v>4737</v>
      </c>
      <c r="F55" s="53" t="s">
        <v>4736</v>
      </c>
      <c r="G55" s="72">
        <f>IF(学校名!$C55="",0,COUNTIF(男子名簿!$F$12:$F$520,学校名!$C55))</f>
        <v>0</v>
      </c>
      <c r="H55" s="73">
        <f>IF(学校名!$C55="",0,COUNTIF(女子名簿!$F$12:$F$520,学校名!$C55))</f>
        <v>0</v>
      </c>
      <c r="I55" s="77">
        <f t="shared" si="0"/>
        <v>0</v>
      </c>
      <c r="J55" s="38"/>
      <c r="K55" s="38"/>
      <c r="L55" s="34"/>
      <c r="M55" s="34"/>
      <c r="N55" s="34"/>
      <c r="O55" s="40"/>
    </row>
    <row r="56" spans="1:15" ht="15" thickBot="1">
      <c r="A56" s="41">
        <v>0</v>
      </c>
      <c r="B56" s="262"/>
      <c r="C56" s="53"/>
      <c r="D56" s="53"/>
      <c r="E56" s="45"/>
      <c r="F56" s="53"/>
      <c r="G56" s="72">
        <f>IF(学校名!$C56="",0,COUNTIF(男子名簿!$F$12:$F$520,学校名!$C56))</f>
        <v>0</v>
      </c>
      <c r="H56" s="73">
        <f>IF(学校名!$C56="",0,COUNTIF(女子名簿!$F$12:$F$520,学校名!$C56))</f>
        <v>0</v>
      </c>
      <c r="I56" s="77">
        <f t="shared" si="0"/>
        <v>0</v>
      </c>
      <c r="J56" s="38"/>
      <c r="K56" s="38"/>
      <c r="L56" s="34"/>
      <c r="M56" s="34"/>
      <c r="N56" s="34"/>
      <c r="O56" s="40"/>
    </row>
    <row r="57" spans="1:15" ht="15" thickBot="1">
      <c r="A57" s="41">
        <v>0</v>
      </c>
      <c r="B57" s="262"/>
      <c r="C57" s="62"/>
      <c r="D57" s="62"/>
      <c r="E57" s="57"/>
      <c r="F57" s="62"/>
      <c r="G57" s="72">
        <f>IF(学校名!$C57="",0,COUNTIF(男子名簿!$F$12:$F$520,学校名!$C57))</f>
        <v>0</v>
      </c>
      <c r="H57" s="73">
        <f>IF(学校名!$C57="",0,COUNTIF(女子名簿!$F$12:$F$520,学校名!$C57))</f>
        <v>0</v>
      </c>
      <c r="I57" s="86">
        <f t="shared" si="0"/>
        <v>0</v>
      </c>
      <c r="J57" s="38"/>
      <c r="K57" s="38"/>
      <c r="L57" s="34"/>
      <c r="M57" s="34"/>
      <c r="N57" s="34"/>
      <c r="O57" s="40"/>
    </row>
    <row r="58" spans="1:15" ht="15" thickBot="1">
      <c r="A58" s="41">
        <v>0</v>
      </c>
      <c r="B58" s="262"/>
      <c r="C58" s="51"/>
      <c r="D58" s="51"/>
      <c r="E58" s="60"/>
      <c r="F58" s="51"/>
      <c r="G58" s="72">
        <f>IF(学校名!$C58="",0,COUNTIF(男子名簿!$F$12:$F$520,学校名!$C58))</f>
        <v>0</v>
      </c>
      <c r="H58" s="73">
        <f>IF(学校名!$C58="",0,COUNTIF(女子名簿!$F$12:$F$520,学校名!$C58))</f>
        <v>0</v>
      </c>
      <c r="I58" s="89">
        <f t="shared" si="0"/>
        <v>0</v>
      </c>
      <c r="J58" s="38"/>
      <c r="K58" s="38"/>
      <c r="L58" s="34"/>
      <c r="M58" s="34"/>
      <c r="N58" s="34"/>
      <c r="O58" s="40"/>
    </row>
    <row r="59" spans="1:15" ht="15" thickBot="1">
      <c r="A59" s="41">
        <v>0</v>
      </c>
      <c r="B59" s="262"/>
      <c r="C59" s="43"/>
      <c r="D59" s="43"/>
      <c r="E59" s="45"/>
      <c r="F59" s="43"/>
      <c r="G59" s="72">
        <f>IF(学校名!$C59="",0,COUNTIF(男子名簿!$F$12:$F$520,学校名!$C59))</f>
        <v>0</v>
      </c>
      <c r="H59" s="73">
        <f>IF(学校名!$C59="",0,COUNTIF(女子名簿!$F$12:$F$520,学校名!$C59))</f>
        <v>0</v>
      </c>
      <c r="I59" s="77">
        <f t="shared" si="0"/>
        <v>0</v>
      </c>
      <c r="J59" s="38"/>
      <c r="K59" s="38"/>
      <c r="L59" s="34"/>
      <c r="M59" s="34"/>
      <c r="N59" s="34"/>
      <c r="O59" s="40"/>
    </row>
    <row r="60" spans="1:15" ht="15" thickBot="1">
      <c r="A60" s="41">
        <v>0</v>
      </c>
      <c r="B60" s="262"/>
      <c r="C60" s="43"/>
      <c r="D60" s="43"/>
      <c r="E60" s="45"/>
      <c r="F60" s="43"/>
      <c r="G60" s="72">
        <f>IF(学校名!$C60="",0,COUNTIF(男子名簿!$F$12:$F$520,学校名!$C60))</f>
        <v>0</v>
      </c>
      <c r="H60" s="73">
        <f>IF(学校名!$C60="",0,COUNTIF(女子名簿!$F$12:$F$520,学校名!$C60))</f>
        <v>0</v>
      </c>
      <c r="I60" s="77">
        <f t="shared" si="0"/>
        <v>0</v>
      </c>
      <c r="J60" s="38"/>
      <c r="K60" s="38"/>
      <c r="L60" s="34"/>
      <c r="M60" s="34"/>
      <c r="N60" s="34"/>
      <c r="O60" s="40"/>
    </row>
    <row r="61" spans="1:15" ht="15" thickBot="1">
      <c r="A61" s="41">
        <v>0</v>
      </c>
      <c r="B61" s="262"/>
      <c r="C61" s="43"/>
      <c r="D61" s="43"/>
      <c r="E61" s="45"/>
      <c r="F61" s="43"/>
      <c r="G61" s="72">
        <f>IF(学校名!$C61="",0,COUNTIF(男子名簿!$F$12:$F$520,学校名!$C61))</f>
        <v>0</v>
      </c>
      <c r="H61" s="73">
        <f>IF(学校名!$C61="",0,COUNTIF(女子名簿!$F$12:$F$520,学校名!$C61))</f>
        <v>0</v>
      </c>
      <c r="I61" s="77">
        <f t="shared" si="0"/>
        <v>0</v>
      </c>
      <c r="J61" s="38"/>
      <c r="K61" s="38"/>
      <c r="L61" s="34"/>
      <c r="M61" s="34"/>
      <c r="N61" s="34"/>
      <c r="O61" s="40"/>
    </row>
    <row r="62" spans="1:15" ht="15" thickBot="1">
      <c r="A62" s="41">
        <v>0</v>
      </c>
      <c r="B62" s="262"/>
      <c r="C62" s="47"/>
      <c r="D62" s="47"/>
      <c r="E62" s="48"/>
      <c r="F62" s="47"/>
      <c r="G62" s="72">
        <f>IF(学校名!$C62="",0,COUNTIF(男子名簿!$F$12:$F$520,学校名!$C62))</f>
        <v>0</v>
      </c>
      <c r="H62" s="73">
        <f>IF(学校名!$C62="",0,COUNTIF(女子名簿!$F$12:$F$520,学校名!$C62))</f>
        <v>0</v>
      </c>
      <c r="I62" s="80">
        <f t="shared" si="0"/>
        <v>0</v>
      </c>
      <c r="J62" s="38"/>
      <c r="K62" s="38"/>
      <c r="L62" s="34"/>
      <c r="M62" s="34"/>
      <c r="N62" s="34"/>
      <c r="O62" s="40"/>
    </row>
    <row r="63" spans="1:15" ht="15" thickBot="1">
      <c r="A63" s="41">
        <v>0</v>
      </c>
      <c r="B63" s="262"/>
      <c r="C63" s="64"/>
      <c r="D63" s="64"/>
      <c r="E63" s="52"/>
      <c r="F63" s="64"/>
      <c r="G63" s="72">
        <f>IF(学校名!$C63="",0,COUNTIF(男子名簿!$F$12:$F$520,学校名!$C63))</f>
        <v>0</v>
      </c>
      <c r="H63" s="73">
        <f>IF(学校名!$C63="",0,COUNTIF(女子名簿!$F$12:$F$520,学校名!$C63))</f>
        <v>0</v>
      </c>
      <c r="I63" s="83">
        <f t="shared" si="0"/>
        <v>0</v>
      </c>
      <c r="J63" s="38"/>
      <c r="K63" s="38"/>
      <c r="L63" s="34"/>
      <c r="M63" s="34"/>
      <c r="N63" s="34"/>
      <c r="O63" s="40"/>
    </row>
    <row r="64" spans="1:15" ht="15" thickBot="1">
      <c r="A64" s="41">
        <v>0</v>
      </c>
      <c r="B64" s="262"/>
      <c r="C64" s="53"/>
      <c r="D64" s="54"/>
      <c r="E64" s="45"/>
      <c r="F64" s="43"/>
      <c r="G64" s="72">
        <f>IF(学校名!$C64="",0,COUNTIF(男子名簿!$F$12:$F$520,学校名!$C64))</f>
        <v>0</v>
      </c>
      <c r="H64" s="73">
        <f>IF(学校名!$C64="",0,COUNTIF(女子名簿!$F$12:$F$520,学校名!$C64))</f>
        <v>0</v>
      </c>
      <c r="I64" s="77">
        <f t="shared" si="0"/>
        <v>0</v>
      </c>
      <c r="J64" s="38"/>
      <c r="K64" s="38"/>
      <c r="L64" s="34"/>
      <c r="M64" s="34"/>
      <c r="N64" s="34"/>
      <c r="O64" s="40"/>
    </row>
    <row r="65" spans="1:15" ht="15" thickBot="1">
      <c r="A65" s="41">
        <v>0</v>
      </c>
      <c r="B65" s="262"/>
      <c r="C65" s="53"/>
      <c r="D65" s="44"/>
      <c r="E65" s="45"/>
      <c r="F65" s="43"/>
      <c r="G65" s="72">
        <f>IF(学校名!$C65="",0,COUNTIF(男子名簿!$F$12:$F$520,学校名!$C65))</f>
        <v>0</v>
      </c>
      <c r="H65" s="73">
        <f>IF(学校名!$C65="",0,COUNTIF(女子名簿!$F$12:$F$520,学校名!$C65))</f>
        <v>0</v>
      </c>
      <c r="I65" s="77">
        <f t="shared" si="0"/>
        <v>0</v>
      </c>
      <c r="J65" s="38"/>
      <c r="K65" s="38"/>
      <c r="L65" s="34"/>
      <c r="M65" s="34"/>
      <c r="N65" s="34"/>
      <c r="O65" s="40"/>
    </row>
    <row r="66" spans="1:15" ht="15" thickBot="1">
      <c r="A66" s="41">
        <v>0</v>
      </c>
      <c r="B66" s="262"/>
      <c r="C66" s="43"/>
      <c r="D66" s="44"/>
      <c r="E66" s="45"/>
      <c r="F66" s="43"/>
      <c r="G66" s="72">
        <f>IF(学校名!$C66="",0,COUNTIF(男子名簿!$F$12:$F$520,学校名!$C66))</f>
        <v>0</v>
      </c>
      <c r="H66" s="73">
        <f>IF(学校名!$C66="",0,COUNTIF(女子名簿!$F$12:$F$520,学校名!$C66))</f>
        <v>0</v>
      </c>
      <c r="I66" s="77">
        <f t="shared" si="0"/>
        <v>0</v>
      </c>
      <c r="J66" s="38"/>
      <c r="K66" s="38"/>
      <c r="L66" s="34"/>
      <c r="M66" s="34"/>
      <c r="N66" s="34"/>
      <c r="O66" s="40"/>
    </row>
    <row r="67" spans="1:15" ht="15" thickBot="1">
      <c r="A67" s="41">
        <v>0</v>
      </c>
      <c r="B67" s="262"/>
      <c r="C67" s="62"/>
      <c r="D67" s="63"/>
      <c r="E67" s="57"/>
      <c r="F67" s="47"/>
      <c r="G67" s="72">
        <f>IF(学校名!$C67="",0,COUNTIF(男子名簿!$F$12:$F$520,学校名!$C67))</f>
        <v>0</v>
      </c>
      <c r="H67" s="73">
        <f>IF(学校名!$C67="",0,COUNTIF(女子名簿!$F$12:$F$520,学校名!$C67))</f>
        <v>0</v>
      </c>
      <c r="I67" s="86">
        <f t="shared" si="0"/>
        <v>0</v>
      </c>
      <c r="J67" s="38"/>
      <c r="K67" s="38"/>
      <c r="L67" s="34"/>
      <c r="M67" s="34"/>
      <c r="N67" s="34"/>
      <c r="O67" s="40"/>
    </row>
    <row r="68" spans="1:15" ht="15" thickBot="1">
      <c r="A68" s="41">
        <v>0</v>
      </c>
      <c r="B68" s="262"/>
      <c r="C68" s="64"/>
      <c r="D68" s="134"/>
      <c r="E68" s="228"/>
      <c r="F68" s="126"/>
      <c r="G68" s="72">
        <f>IF(学校名!$C68="",0,COUNTIF(男子名簿!$F$12:$F$520,学校名!$C68))</f>
        <v>0</v>
      </c>
      <c r="H68" s="73">
        <f>IF(学校名!$C68="",0,COUNTIF(女子名簿!$F$12:$F$520,学校名!$C68))</f>
        <v>0</v>
      </c>
      <c r="I68" s="89">
        <f t="shared" si="0"/>
        <v>0</v>
      </c>
      <c r="J68" s="38"/>
      <c r="K68" s="38"/>
      <c r="L68" s="34"/>
      <c r="M68" s="34"/>
      <c r="N68" s="34"/>
      <c r="O68" s="40"/>
    </row>
    <row r="69" spans="1:15" ht="15" thickBot="1">
      <c r="A69" s="41">
        <v>0</v>
      </c>
      <c r="B69" s="262"/>
      <c r="C69" s="43"/>
      <c r="D69" s="128"/>
      <c r="E69" s="230"/>
      <c r="F69" s="130"/>
      <c r="G69" s="72">
        <f>IF(学校名!$C69="",0,COUNTIF(男子名簿!$F$12:$F$520,学校名!$C69))</f>
        <v>0</v>
      </c>
      <c r="H69" s="73">
        <f>IF(学校名!$C69="",0,COUNTIF(女子名簿!$F$12:$F$520,学校名!$C69))</f>
        <v>0</v>
      </c>
      <c r="I69" s="77">
        <f t="shared" si="0"/>
        <v>0</v>
      </c>
      <c r="J69" s="38"/>
      <c r="K69" s="38"/>
      <c r="L69" s="34"/>
      <c r="M69" s="34"/>
      <c r="N69" s="34"/>
      <c r="O69" s="40"/>
    </row>
    <row r="70" spans="1:15" ht="15" thickBot="1">
      <c r="A70" s="41">
        <v>0</v>
      </c>
      <c r="B70" s="262"/>
      <c r="C70" s="43"/>
      <c r="D70" s="128"/>
      <c r="E70" s="230"/>
      <c r="F70" s="130"/>
      <c r="G70" s="72">
        <f>IF(学校名!$C70="",0,COUNTIF(男子名簿!$F$12:$F$520,学校名!$C70))</f>
        <v>0</v>
      </c>
      <c r="H70" s="73">
        <f>IF(学校名!$C70="",0,COUNTIF(女子名簿!$F$12:$F$520,学校名!$C70))</f>
        <v>0</v>
      </c>
      <c r="I70" s="77">
        <f t="shared" si="0"/>
        <v>0</v>
      </c>
      <c r="J70" s="38"/>
      <c r="K70" s="38"/>
      <c r="L70" s="34"/>
      <c r="M70" s="34"/>
      <c r="N70" s="34"/>
      <c r="O70" s="40"/>
    </row>
    <row r="71" spans="1:15" ht="15" thickBot="1">
      <c r="A71" s="41">
        <v>0</v>
      </c>
      <c r="B71" s="262"/>
      <c r="C71" s="43"/>
      <c r="D71" s="128"/>
      <c r="E71" s="230"/>
      <c r="F71" s="130"/>
      <c r="G71" s="72">
        <f>IF(学校名!$C71="",0,COUNTIF(男子名簿!$F$12:$F$520,学校名!$C71))</f>
        <v>0</v>
      </c>
      <c r="H71" s="73">
        <f>IF(学校名!$C71="",0,COUNTIF(女子名簿!$F$12:$F$520,学校名!$C71))</f>
        <v>0</v>
      </c>
      <c r="I71" s="77">
        <f t="shared" si="0"/>
        <v>0</v>
      </c>
      <c r="J71" s="38"/>
      <c r="K71" s="38"/>
      <c r="L71" s="34"/>
      <c r="M71" s="34"/>
      <c r="N71" s="34"/>
      <c r="O71" s="40"/>
    </row>
    <row r="72" spans="1:15" ht="15" thickBot="1">
      <c r="A72" s="41">
        <v>0</v>
      </c>
      <c r="B72" s="262"/>
      <c r="C72" s="47"/>
      <c r="D72" s="132"/>
      <c r="E72" s="232"/>
      <c r="F72" s="133"/>
      <c r="G72" s="72">
        <f>IF(学校名!$C72="",0,COUNTIF(男子名簿!$F$12:$F$520,学校名!$C72))</f>
        <v>0</v>
      </c>
      <c r="H72" s="73">
        <f>IF(学校名!$C72="",0,COUNTIF(女子名簿!$F$12:$F$520,学校名!$C72))</f>
        <v>0</v>
      </c>
      <c r="I72" s="80">
        <f t="shared" si="0"/>
        <v>0</v>
      </c>
      <c r="J72" s="38"/>
      <c r="K72" s="38"/>
      <c r="L72" s="34"/>
      <c r="M72" s="34"/>
      <c r="N72" s="34"/>
      <c r="O72" s="40"/>
    </row>
    <row r="73" spans="1:15" ht="15" thickBot="1">
      <c r="A73" s="41">
        <v>0</v>
      </c>
      <c r="B73" s="262"/>
      <c r="C73" s="51"/>
      <c r="D73" s="124"/>
      <c r="E73" s="228"/>
      <c r="F73" s="126"/>
      <c r="G73" s="72">
        <f>IF(学校名!$C73="",0,COUNTIF(男子名簿!$F$12:$F$520,学校名!$C73))</f>
        <v>0</v>
      </c>
      <c r="H73" s="73">
        <f>IF(学校名!$C73="",0,COUNTIF(女子名簿!$F$12:$F$520,学校名!$C73))</f>
        <v>0</v>
      </c>
      <c r="I73" s="83">
        <f t="shared" ref="I73:I102" si="1">G73+H73</f>
        <v>0</v>
      </c>
      <c r="J73" s="38"/>
      <c r="K73" s="38"/>
      <c r="L73" s="34"/>
      <c r="M73" s="34"/>
      <c r="N73" s="34"/>
      <c r="O73" s="40"/>
    </row>
    <row r="74" spans="1:15" ht="15" thickBot="1">
      <c r="A74" s="41">
        <v>0</v>
      </c>
      <c r="B74" s="262"/>
      <c r="C74" s="53"/>
      <c r="D74" s="135"/>
      <c r="E74" s="230"/>
      <c r="F74" s="130"/>
      <c r="G74" s="72">
        <f>IF(学校名!$C74="",0,COUNTIF(男子名簿!$F$12:$F$520,学校名!$C74))</f>
        <v>0</v>
      </c>
      <c r="H74" s="73">
        <f>IF(学校名!$C74="",0,COUNTIF(女子名簿!$F$12:$F$520,学校名!$C74))</f>
        <v>0</v>
      </c>
      <c r="I74" s="77">
        <f t="shared" si="1"/>
        <v>0</v>
      </c>
      <c r="J74" s="38"/>
      <c r="K74" s="38"/>
      <c r="L74" s="34"/>
      <c r="M74" s="34"/>
      <c r="N74" s="34"/>
      <c r="O74" s="34"/>
    </row>
    <row r="75" spans="1:15" ht="15" thickBot="1">
      <c r="A75" s="41">
        <v>0</v>
      </c>
      <c r="B75" s="262"/>
      <c r="C75" s="43"/>
      <c r="D75" s="128"/>
      <c r="E75" s="230"/>
      <c r="F75" s="130"/>
      <c r="G75" s="72">
        <f>IF(学校名!$C75="",0,COUNTIF(男子名簿!$F$12:$F$520,学校名!$C75))</f>
        <v>0</v>
      </c>
      <c r="H75" s="73">
        <f>IF(学校名!$C75="",0,COUNTIF(女子名簿!$F$12:$F$520,学校名!$C75))</f>
        <v>0</v>
      </c>
      <c r="I75" s="77">
        <f t="shared" si="1"/>
        <v>0</v>
      </c>
      <c r="J75" s="38"/>
      <c r="K75" s="38"/>
      <c r="L75" s="34"/>
      <c r="M75" s="34"/>
      <c r="N75" s="34"/>
      <c r="O75" s="34"/>
    </row>
    <row r="76" spans="1:15" ht="15" thickBot="1">
      <c r="A76" s="41">
        <v>0</v>
      </c>
      <c r="B76" s="262"/>
      <c r="C76" s="43"/>
      <c r="D76" s="128"/>
      <c r="E76" s="230"/>
      <c r="F76" s="130"/>
      <c r="G76" s="72">
        <f>IF(学校名!$C76="",0,COUNTIF(男子名簿!$F$12:$F$520,学校名!$C76))</f>
        <v>0</v>
      </c>
      <c r="H76" s="73">
        <f>IF(学校名!$C76="",0,COUNTIF(女子名簿!$F$12:$F$520,学校名!$C76))</f>
        <v>0</v>
      </c>
      <c r="I76" s="77">
        <f t="shared" si="1"/>
        <v>0</v>
      </c>
      <c r="J76" s="38"/>
      <c r="K76" s="38"/>
      <c r="L76" s="34"/>
      <c r="M76" s="34"/>
      <c r="N76" s="34"/>
      <c r="O76" s="34"/>
    </row>
    <row r="77" spans="1:15" ht="15" thickBot="1">
      <c r="A77" s="41">
        <v>0</v>
      </c>
      <c r="B77" s="262"/>
      <c r="C77" s="47"/>
      <c r="D77" s="132"/>
      <c r="E77" s="232"/>
      <c r="F77" s="133"/>
      <c r="G77" s="72">
        <f>IF(学校名!$C77="",0,COUNTIF(男子名簿!$F$12:$F$520,学校名!$C77))</f>
        <v>0</v>
      </c>
      <c r="H77" s="73">
        <f>IF(学校名!$C77="",0,COUNTIF(女子名簿!$F$12:$F$520,学校名!$C77))</f>
        <v>0</v>
      </c>
      <c r="I77" s="86">
        <f t="shared" si="1"/>
        <v>0</v>
      </c>
      <c r="J77" s="38"/>
      <c r="K77" s="38"/>
      <c r="L77" s="34"/>
      <c r="M77" s="34"/>
      <c r="N77" s="34"/>
      <c r="O77" s="34"/>
    </row>
    <row r="78" spans="1:15" ht="15" thickBot="1">
      <c r="A78" s="41">
        <v>0</v>
      </c>
      <c r="B78" s="262"/>
      <c r="C78" s="51"/>
      <c r="D78" s="124"/>
      <c r="E78" s="228"/>
      <c r="F78" s="126"/>
      <c r="G78" s="72">
        <f>IF(学校名!$C78="",0,COUNTIF(男子名簿!$F$12:$F$520,学校名!$C78))</f>
        <v>0</v>
      </c>
      <c r="H78" s="73">
        <f>IF(学校名!$C78="",0,COUNTIF(女子名簿!$F$12:$F$520,学校名!$C78))</f>
        <v>0</v>
      </c>
      <c r="I78" s="89">
        <f t="shared" si="1"/>
        <v>0</v>
      </c>
      <c r="J78" s="38"/>
      <c r="K78" s="38"/>
      <c r="L78" s="34"/>
      <c r="M78" s="34"/>
      <c r="N78" s="34" t="s">
        <v>77</v>
      </c>
      <c r="O78" s="40">
        <v>42</v>
      </c>
    </row>
    <row r="79" spans="1:15" ht="15" thickBot="1">
      <c r="A79" s="41">
        <v>0</v>
      </c>
      <c r="B79" s="262"/>
      <c r="C79" s="43"/>
      <c r="D79" s="128"/>
      <c r="E79" s="230"/>
      <c r="F79" s="130"/>
      <c r="G79" s="72">
        <f>IF(学校名!$C79="",0,COUNTIF(男子名簿!$F$12:$F$520,学校名!$C79))</f>
        <v>0</v>
      </c>
      <c r="H79" s="73">
        <f>IF(学校名!$C79="",0,COUNTIF(女子名簿!$F$12:$F$520,学校名!$C79))</f>
        <v>0</v>
      </c>
      <c r="I79" s="77">
        <f t="shared" si="1"/>
        <v>0</v>
      </c>
      <c r="J79" s="38"/>
      <c r="K79" s="38"/>
      <c r="L79" s="34"/>
      <c r="M79" s="34"/>
      <c r="N79" s="34" t="s">
        <v>78</v>
      </c>
      <c r="O79" s="40">
        <v>43</v>
      </c>
    </row>
    <row r="80" spans="1:15" ht="15" thickBot="1">
      <c r="A80" s="41">
        <v>0</v>
      </c>
      <c r="B80" s="262"/>
      <c r="C80" s="43"/>
      <c r="D80" s="128"/>
      <c r="E80" s="230"/>
      <c r="F80" s="130"/>
      <c r="G80" s="72">
        <f>IF(学校名!$C80="",0,COUNTIF(男子名簿!$F$12:$F$520,学校名!$C80))</f>
        <v>0</v>
      </c>
      <c r="H80" s="73">
        <f>IF(学校名!$C80="",0,COUNTIF(女子名簿!$F$12:$F$520,学校名!$C80))</f>
        <v>0</v>
      </c>
      <c r="I80" s="77">
        <f t="shared" si="1"/>
        <v>0</v>
      </c>
      <c r="J80" s="38"/>
      <c r="K80" s="38"/>
      <c r="L80" s="34"/>
      <c r="M80" s="34"/>
      <c r="N80" s="34" t="s">
        <v>79</v>
      </c>
      <c r="O80" s="40">
        <v>44</v>
      </c>
    </row>
    <row r="81" spans="1:15" ht="15" thickBot="1">
      <c r="A81" s="41">
        <v>0</v>
      </c>
      <c r="B81" s="262"/>
      <c r="C81" s="43"/>
      <c r="D81" s="128"/>
      <c r="E81" s="230"/>
      <c r="F81" s="130"/>
      <c r="G81" s="72">
        <f>IF(学校名!$C81="",0,COUNTIF(男子名簿!$F$12:$F$520,学校名!$C81))</f>
        <v>0</v>
      </c>
      <c r="H81" s="73">
        <f>IF(学校名!$C81="",0,COUNTIF(女子名簿!$F$12:$F$520,学校名!$C81))</f>
        <v>0</v>
      </c>
      <c r="I81" s="77">
        <f t="shared" si="1"/>
        <v>0</v>
      </c>
      <c r="J81" s="38"/>
      <c r="K81" s="38"/>
      <c r="L81" s="34"/>
      <c r="M81" s="34"/>
      <c r="N81" s="34" t="s">
        <v>80</v>
      </c>
      <c r="O81" s="40">
        <v>45</v>
      </c>
    </row>
    <row r="82" spans="1:15" ht="15" thickBot="1">
      <c r="A82" s="41">
        <v>0</v>
      </c>
      <c r="B82" s="262"/>
      <c r="C82" s="47"/>
      <c r="D82" s="132"/>
      <c r="E82" s="232"/>
      <c r="F82" s="133"/>
      <c r="G82" s="72">
        <f>IF(学校名!$C82="",0,COUNTIF(男子名簿!$F$12:$F$520,学校名!$C82))</f>
        <v>0</v>
      </c>
      <c r="H82" s="73">
        <f>IF(学校名!$C82="",0,COUNTIF(女子名簿!$F$12:$F$520,学校名!$C82))</f>
        <v>0</v>
      </c>
      <c r="I82" s="80">
        <f t="shared" si="1"/>
        <v>0</v>
      </c>
      <c r="J82" s="38"/>
      <c r="K82" s="38"/>
      <c r="L82" s="34"/>
      <c r="M82" s="34"/>
      <c r="N82" s="34" t="s">
        <v>81</v>
      </c>
      <c r="O82" s="40">
        <v>46</v>
      </c>
    </row>
    <row r="83" spans="1:15" ht="15" thickBot="1">
      <c r="A83" s="41">
        <v>0</v>
      </c>
      <c r="B83" s="262"/>
      <c r="C83" s="51"/>
      <c r="D83" s="124"/>
      <c r="E83" s="228"/>
      <c r="F83" s="126"/>
      <c r="G83" s="72">
        <f>IF(学校名!$C83="",0,COUNTIF(男子名簿!$F$12:$F$520,学校名!$C83))</f>
        <v>0</v>
      </c>
      <c r="H83" s="73">
        <f>IF(学校名!$C83="",0,COUNTIF(女子名簿!$F$12:$F$520,学校名!$C83))</f>
        <v>0</v>
      </c>
      <c r="I83" s="83">
        <f t="shared" si="1"/>
        <v>0</v>
      </c>
      <c r="J83" s="38"/>
      <c r="K83" s="38"/>
      <c r="L83" s="34"/>
      <c r="M83" s="34"/>
      <c r="N83" s="34" t="s">
        <v>82</v>
      </c>
      <c r="O83" s="40">
        <v>47</v>
      </c>
    </row>
    <row r="84" spans="1:15" ht="15" thickBot="1">
      <c r="A84" s="41">
        <v>0</v>
      </c>
      <c r="B84" s="262"/>
      <c r="C84" s="43"/>
      <c r="D84" s="135"/>
      <c r="E84" s="230"/>
      <c r="F84" s="130"/>
      <c r="G84" s="72">
        <f>IF(学校名!$C84="",0,COUNTIF(男子名簿!$F$12:$F$520,学校名!$C84))</f>
        <v>0</v>
      </c>
      <c r="H84" s="73">
        <f>IF(学校名!$C84="",0,COUNTIF(女子名簿!$F$12:$F$520,学校名!$C84))</f>
        <v>0</v>
      </c>
      <c r="I84" s="77">
        <f t="shared" si="1"/>
        <v>0</v>
      </c>
      <c r="J84" s="38"/>
      <c r="K84" s="38"/>
      <c r="L84" s="34"/>
      <c r="M84" s="34"/>
      <c r="N84" s="34"/>
      <c r="O84" s="40"/>
    </row>
    <row r="85" spans="1:15" ht="15" thickBot="1">
      <c r="A85" s="41">
        <v>0</v>
      </c>
      <c r="B85" s="262"/>
      <c r="C85" s="43"/>
      <c r="D85" s="135"/>
      <c r="E85" s="230"/>
      <c r="F85" s="130"/>
      <c r="G85" s="72">
        <f>IF(学校名!$C85="",0,COUNTIF(男子名簿!$F$12:$F$520,学校名!$C85))</f>
        <v>0</v>
      </c>
      <c r="H85" s="73">
        <f>IF(学校名!$C85="",0,COUNTIF(女子名簿!$F$12:$F$520,学校名!$C85))</f>
        <v>0</v>
      </c>
      <c r="I85" s="77">
        <f t="shared" si="1"/>
        <v>0</v>
      </c>
      <c r="J85" s="38"/>
      <c r="K85" s="38"/>
      <c r="L85" s="34"/>
      <c r="M85" s="34"/>
      <c r="N85" s="34"/>
      <c r="O85" s="40"/>
    </row>
    <row r="86" spans="1:15" ht="15" thickBot="1">
      <c r="A86" s="41">
        <v>0</v>
      </c>
      <c r="B86" s="262"/>
      <c r="C86" s="43"/>
      <c r="D86" s="128"/>
      <c r="E86" s="230"/>
      <c r="F86" s="130"/>
      <c r="G86" s="72">
        <f>IF(学校名!$C86="",0,COUNTIF(男子名簿!$F$12:$F$520,学校名!$C86))</f>
        <v>0</v>
      </c>
      <c r="H86" s="73">
        <f>IF(学校名!$C86="",0,COUNTIF(女子名簿!$F$12:$F$520,学校名!$C86))</f>
        <v>0</v>
      </c>
      <c r="I86" s="77">
        <f t="shared" si="1"/>
        <v>0</v>
      </c>
      <c r="J86" s="38"/>
      <c r="K86" s="38"/>
      <c r="L86" s="34"/>
      <c r="M86" s="34"/>
      <c r="N86" s="34"/>
      <c r="O86" s="40"/>
    </row>
    <row r="87" spans="1:15" ht="15" thickBot="1">
      <c r="A87" s="41">
        <v>0</v>
      </c>
      <c r="B87" s="262"/>
      <c r="C87" s="62"/>
      <c r="D87" s="68"/>
      <c r="E87" s="232"/>
      <c r="F87" s="133"/>
      <c r="G87" s="72">
        <f>IF(学校名!$C87="",0,COUNTIF(男子名簿!$F$12:$F$520,学校名!$C87))</f>
        <v>0</v>
      </c>
      <c r="H87" s="73">
        <f>IF(学校名!$C87="",0,COUNTIF(女子名簿!$F$12:$F$520,学校名!$C87))</f>
        <v>0</v>
      </c>
      <c r="I87" s="86">
        <f t="shared" si="1"/>
        <v>0</v>
      </c>
      <c r="J87" s="38"/>
      <c r="K87" s="38"/>
      <c r="L87" s="34"/>
      <c r="M87" s="34"/>
      <c r="N87" s="34"/>
      <c r="O87" s="40"/>
    </row>
    <row r="88" spans="1:15" ht="15" thickBot="1">
      <c r="A88" s="41">
        <v>0</v>
      </c>
      <c r="B88" s="262"/>
      <c r="C88" s="64"/>
      <c r="D88" s="134"/>
      <c r="E88" s="228"/>
      <c r="F88" s="126"/>
      <c r="G88" s="72">
        <f>IF(学校名!$C88="",0,COUNTIF(男子名簿!$F$12:$F$520,学校名!$C88))</f>
        <v>0</v>
      </c>
      <c r="H88" s="73">
        <f>IF(学校名!$C88="",0,COUNTIF(女子名簿!$F$12:$F$520,学校名!$C88))</f>
        <v>0</v>
      </c>
      <c r="I88" s="89">
        <f t="shared" si="1"/>
        <v>0</v>
      </c>
      <c r="J88" s="38"/>
      <c r="K88" s="38"/>
      <c r="L88" s="34"/>
      <c r="M88" s="34"/>
      <c r="N88" s="34"/>
      <c r="O88" s="40"/>
    </row>
    <row r="89" spans="1:15" ht="15" thickBot="1">
      <c r="A89" s="41">
        <v>0</v>
      </c>
      <c r="B89" s="262"/>
      <c r="C89" s="53"/>
      <c r="D89" s="135"/>
      <c r="E89" s="230"/>
      <c r="F89" s="130"/>
      <c r="G89" s="72">
        <f>IF(学校名!$C89="",0,COUNTIF(男子名簿!$F$12:$F$520,学校名!$C89))</f>
        <v>0</v>
      </c>
      <c r="H89" s="73">
        <f>IF(学校名!$C89="",0,COUNTIF(女子名簿!$F$12:$F$520,学校名!$C89))</f>
        <v>0</v>
      </c>
      <c r="I89" s="77">
        <f t="shared" si="1"/>
        <v>0</v>
      </c>
      <c r="J89" s="38"/>
      <c r="K89" s="38"/>
      <c r="L89" s="34"/>
      <c r="M89" s="34"/>
      <c r="N89" s="34"/>
      <c r="O89" s="40"/>
    </row>
    <row r="90" spans="1:15" ht="15" thickBot="1">
      <c r="A90" s="41">
        <v>0</v>
      </c>
      <c r="B90" s="262"/>
      <c r="C90" s="53"/>
      <c r="D90" s="135"/>
      <c r="E90" s="230"/>
      <c r="F90" s="130"/>
      <c r="G90" s="72">
        <f>IF(学校名!$C90="",0,COUNTIF(男子名簿!$F$12:$F$520,学校名!$C90))</f>
        <v>0</v>
      </c>
      <c r="H90" s="73">
        <f>IF(学校名!$C90="",0,COUNTIF(女子名簿!$F$12:$F$520,学校名!$C90))</f>
        <v>0</v>
      </c>
      <c r="I90" s="77">
        <f t="shared" si="1"/>
        <v>0</v>
      </c>
      <c r="J90" s="38"/>
      <c r="K90" s="38"/>
      <c r="L90" s="34"/>
      <c r="M90" s="34"/>
      <c r="N90" s="34"/>
      <c r="O90" s="40"/>
    </row>
    <row r="91" spans="1:15" ht="15" thickBot="1">
      <c r="A91" s="41">
        <v>0</v>
      </c>
      <c r="B91" s="262"/>
      <c r="C91" s="53"/>
      <c r="D91" s="134"/>
      <c r="E91" s="228"/>
      <c r="F91" s="130"/>
      <c r="G91" s="72">
        <f>IF(学校名!$C91="",0,COUNTIF(男子名簿!$F$12:$F$520,学校名!$C91))</f>
        <v>0</v>
      </c>
      <c r="H91" s="73">
        <f>IF(学校名!$C91="",0,COUNTIF(女子名簿!$F$12:$F$520,学校名!$C91))</f>
        <v>0</v>
      </c>
      <c r="I91" s="77">
        <f t="shared" si="1"/>
        <v>0</v>
      </c>
      <c r="J91" s="38"/>
      <c r="K91" s="38"/>
      <c r="L91" s="34"/>
      <c r="M91" s="34"/>
      <c r="N91" s="34"/>
      <c r="O91" s="40"/>
    </row>
    <row r="92" spans="1:15" ht="15" thickBot="1">
      <c r="A92" s="41">
        <v>0</v>
      </c>
      <c r="B92" s="262"/>
      <c r="C92" s="62"/>
      <c r="D92" s="68"/>
      <c r="E92" s="232"/>
      <c r="F92" s="133"/>
      <c r="G92" s="72">
        <f>IF(学校名!$C92="",0,COUNTIF(男子名簿!$F$12:$F$520,学校名!$C92))</f>
        <v>0</v>
      </c>
      <c r="H92" s="73">
        <f>IF(学校名!$C92="",0,COUNTIF(女子名簿!$F$12:$F$520,学校名!$C92))</f>
        <v>0</v>
      </c>
      <c r="I92" s="80">
        <f t="shared" si="1"/>
        <v>0</v>
      </c>
      <c r="J92" s="38"/>
      <c r="K92" s="38"/>
      <c r="L92" s="34"/>
      <c r="M92" s="34"/>
      <c r="N92" s="34"/>
      <c r="O92" s="40"/>
    </row>
    <row r="93" spans="1:15" ht="15" thickBot="1">
      <c r="A93" s="41">
        <v>0</v>
      </c>
      <c r="B93" s="262"/>
      <c r="C93" s="64"/>
      <c r="D93" s="68"/>
      <c r="E93" s="232"/>
      <c r="F93" s="126"/>
      <c r="G93" s="72">
        <f>IF(学校名!$C93="",0,COUNTIF(男子名簿!$F$12:$F$520,学校名!$C93))</f>
        <v>0</v>
      </c>
      <c r="H93" s="73">
        <f>IF(学校名!$C93="",0,COUNTIF(女子名簿!$F$12:$F$520,学校名!$C93))</f>
        <v>0</v>
      </c>
      <c r="I93" s="83">
        <f t="shared" si="1"/>
        <v>0</v>
      </c>
      <c r="J93" s="38"/>
      <c r="K93" s="38"/>
      <c r="L93" s="34"/>
      <c r="M93" s="34"/>
      <c r="N93" s="34"/>
      <c r="O93" s="40"/>
    </row>
    <row r="94" spans="1:15" ht="15" thickBot="1">
      <c r="A94" s="41">
        <v>0</v>
      </c>
      <c r="B94" s="262"/>
      <c r="C94" s="53"/>
      <c r="D94" s="135"/>
      <c r="E94" s="230"/>
      <c r="F94" s="130"/>
      <c r="G94" s="72">
        <f>IF(学校名!$C94="",0,COUNTIF(男子名簿!$F$12:$F$520,学校名!$C94))</f>
        <v>0</v>
      </c>
      <c r="H94" s="73">
        <f>IF(学校名!$C94="",0,COUNTIF(女子名簿!$F$12:$F$520,学校名!$C94))</f>
        <v>0</v>
      </c>
      <c r="I94" s="77">
        <f t="shared" si="1"/>
        <v>0</v>
      </c>
      <c r="J94" s="38"/>
      <c r="K94" s="38"/>
      <c r="L94" s="34"/>
      <c r="M94" s="34"/>
      <c r="N94" s="34"/>
      <c r="O94" s="40"/>
    </row>
    <row r="95" spans="1:15" ht="15" thickBot="1">
      <c r="A95" s="41">
        <v>0</v>
      </c>
      <c r="B95" s="262"/>
      <c r="C95" s="53"/>
      <c r="D95" s="135"/>
      <c r="E95" s="230"/>
      <c r="F95" s="130"/>
      <c r="G95" s="72">
        <f>IF(学校名!$C95="",0,COUNTIF(男子名簿!$F$12:$F$520,学校名!$C95))</f>
        <v>0</v>
      </c>
      <c r="H95" s="73">
        <f>IF(学校名!$C95="",0,COUNTIF(女子名簿!$F$12:$F$520,学校名!$C95))</f>
        <v>0</v>
      </c>
      <c r="I95" s="77">
        <f t="shared" si="1"/>
        <v>0</v>
      </c>
      <c r="J95" s="38"/>
      <c r="K95" s="38"/>
      <c r="L95" s="34"/>
      <c r="M95" s="34"/>
      <c r="N95" s="34"/>
      <c r="O95" s="40"/>
    </row>
    <row r="96" spans="1:15" ht="15" thickBot="1">
      <c r="A96" s="41">
        <v>0</v>
      </c>
      <c r="B96" s="262"/>
      <c r="C96" s="53"/>
      <c r="D96" s="135"/>
      <c r="E96" s="230"/>
      <c r="F96" s="130"/>
      <c r="G96" s="72">
        <f>IF(学校名!$C96="",0,COUNTIF(男子名簿!$F$12:$F$520,学校名!$C96))</f>
        <v>0</v>
      </c>
      <c r="H96" s="73">
        <f>IF(学校名!$C96="",0,COUNTIF(女子名簿!$F$12:$F$520,学校名!$C96))</f>
        <v>0</v>
      </c>
      <c r="I96" s="77">
        <f t="shared" si="1"/>
        <v>0</v>
      </c>
      <c r="J96" s="38"/>
      <c r="K96" s="38"/>
      <c r="L96" s="34"/>
      <c r="M96" s="34"/>
      <c r="N96" s="34"/>
      <c r="O96" s="40"/>
    </row>
    <row r="97" spans="1:15" ht="15" thickBot="1">
      <c r="A97" s="41">
        <v>0</v>
      </c>
      <c r="B97" s="262"/>
      <c r="C97" s="62"/>
      <c r="D97" s="68"/>
      <c r="E97" s="232"/>
      <c r="F97" s="133"/>
      <c r="G97" s="72">
        <f>IF(学校名!$C97="",0,COUNTIF(男子名簿!$F$12:$F$520,学校名!$C97))</f>
        <v>0</v>
      </c>
      <c r="H97" s="73">
        <f>IF(学校名!$C97="",0,COUNTIF(女子名簿!$F$12:$F$520,学校名!$C97))</f>
        <v>0</v>
      </c>
      <c r="I97" s="86">
        <f t="shared" si="1"/>
        <v>0</v>
      </c>
      <c r="J97" s="38"/>
      <c r="K97" s="38"/>
      <c r="L97" s="34"/>
      <c r="M97" s="34"/>
      <c r="N97" s="34"/>
      <c r="O97" s="40"/>
    </row>
    <row r="98" spans="1:15" ht="15" thickBot="1">
      <c r="A98" s="41">
        <v>0</v>
      </c>
      <c r="B98" s="262"/>
      <c r="C98" s="64"/>
      <c r="D98" s="134"/>
      <c r="E98" s="228"/>
      <c r="F98" s="126"/>
      <c r="G98" s="72">
        <f>IF(学校名!$C98="",0,COUNTIF(男子名簿!$F$12:$F$520,学校名!$C98))</f>
        <v>0</v>
      </c>
      <c r="H98" s="73">
        <f>IF(学校名!$C98="",0,COUNTIF(女子名簿!$F$12:$F$520,学校名!$C98))</f>
        <v>0</v>
      </c>
      <c r="I98" s="89">
        <f t="shared" si="1"/>
        <v>0</v>
      </c>
      <c r="J98" s="38"/>
      <c r="K98" s="38"/>
      <c r="L98" s="34"/>
      <c r="M98" s="34"/>
      <c r="N98" s="34"/>
      <c r="O98" s="40"/>
    </row>
    <row r="99" spans="1:15" ht="15" thickBot="1">
      <c r="A99" s="41">
        <v>0</v>
      </c>
      <c r="B99" s="262"/>
      <c r="C99" s="53"/>
      <c r="D99" s="135"/>
      <c r="E99" s="230"/>
      <c r="F99" s="130"/>
      <c r="G99" s="72">
        <f>IF(学校名!$C99="",0,COUNTIF(男子名簿!$F$12:$F$520,学校名!$C99))</f>
        <v>0</v>
      </c>
      <c r="H99" s="73">
        <f>IF(学校名!$C99="",0,COUNTIF(女子名簿!$F$12:$F$520,学校名!$C99))</f>
        <v>0</v>
      </c>
      <c r="I99" s="77">
        <f t="shared" si="1"/>
        <v>0</v>
      </c>
      <c r="J99" s="38"/>
      <c r="K99" s="38"/>
      <c r="L99" s="34"/>
      <c r="M99" s="34"/>
      <c r="N99" s="34"/>
      <c r="O99" s="40"/>
    </row>
    <row r="100" spans="1:15" ht="15" thickBot="1">
      <c r="A100" s="41">
        <v>0</v>
      </c>
      <c r="B100" s="262"/>
      <c r="C100" s="53"/>
      <c r="D100" s="135"/>
      <c r="E100" s="230"/>
      <c r="F100" s="130"/>
      <c r="G100" s="72">
        <f>IF(学校名!$C100="",0,COUNTIF(男子名簿!$F$12:$F$520,学校名!$C100))</f>
        <v>0</v>
      </c>
      <c r="H100" s="73">
        <f>IF(学校名!$C100="",0,COUNTIF(女子名簿!$F$12:$F$520,学校名!$C100))</f>
        <v>0</v>
      </c>
      <c r="I100" s="77">
        <f t="shared" si="1"/>
        <v>0</v>
      </c>
      <c r="J100" s="38"/>
      <c r="K100" s="38"/>
      <c r="L100" s="34"/>
      <c r="M100" s="34"/>
      <c r="N100" s="34"/>
      <c r="O100" s="40"/>
    </row>
    <row r="101" spans="1:15" ht="15" thickBot="1">
      <c r="A101" s="41">
        <v>0</v>
      </c>
      <c r="B101" s="262"/>
      <c r="C101" s="53"/>
      <c r="D101" s="135"/>
      <c r="E101" s="230"/>
      <c r="F101" s="130"/>
      <c r="G101" s="72">
        <f>IF(学校名!$C101="",0,COUNTIF(男子名簿!$F$12:$F$520,学校名!$C101))</f>
        <v>0</v>
      </c>
      <c r="H101" s="73">
        <f>IF(学校名!$C101="",0,COUNTIF(女子名簿!$F$12:$F$520,学校名!$C101))</f>
        <v>0</v>
      </c>
      <c r="I101" s="77">
        <f t="shared" si="1"/>
        <v>0</v>
      </c>
      <c r="J101" s="38"/>
      <c r="K101" s="38"/>
      <c r="L101" s="34"/>
      <c r="M101" s="34"/>
      <c r="N101" s="34"/>
      <c r="O101" s="40"/>
    </row>
    <row r="102" spans="1:15" ht="15" thickBot="1">
      <c r="A102" s="41">
        <v>0</v>
      </c>
      <c r="B102" s="262"/>
      <c r="C102" s="62"/>
      <c r="D102" s="68"/>
      <c r="E102" s="232"/>
      <c r="F102" s="133"/>
      <c r="G102" s="72">
        <f>IF(学校名!$C102="",0,COUNTIF(男子名簿!$F$12:$F$520,学校名!$C102))</f>
        <v>0</v>
      </c>
      <c r="H102" s="73">
        <f>IF(学校名!$C102="",0,COUNTIF(女子名簿!$F$12:$F$520,学校名!$C102))</f>
        <v>0</v>
      </c>
      <c r="I102" s="80">
        <f t="shared" si="1"/>
        <v>0</v>
      </c>
      <c r="J102" s="38"/>
      <c r="K102" s="38"/>
      <c r="L102" s="34"/>
      <c r="M102" s="34"/>
      <c r="N102" s="34"/>
      <c r="O102" s="40"/>
    </row>
    <row r="103" spans="1:15" ht="15" thickBot="1">
      <c r="A103" s="41">
        <v>0</v>
      </c>
      <c r="B103" s="262"/>
      <c r="C103" s="64"/>
      <c r="D103" s="134"/>
      <c r="E103" s="228"/>
      <c r="F103" s="126"/>
      <c r="G103" s="72">
        <f>IF(学校名!$C103="",0,COUNTIF(男子名簿!$F$12:$F$520,学校名!$C103))</f>
        <v>0</v>
      </c>
      <c r="H103" s="73">
        <f>IF(学校名!$C103="",0,COUNTIF(女子名簿!$F$12:$F$520,学校名!$C103))</f>
        <v>0</v>
      </c>
      <c r="I103" s="83">
        <f t="shared" ref="I103:I134" si="2">G103+H103</f>
        <v>0</v>
      </c>
      <c r="J103" s="38"/>
      <c r="K103" s="38"/>
      <c r="L103" s="34"/>
      <c r="M103" s="34"/>
      <c r="N103" s="34"/>
      <c r="O103" s="40"/>
    </row>
    <row r="104" spans="1:15" ht="15" thickBot="1">
      <c r="A104" s="41">
        <v>0</v>
      </c>
      <c r="B104" s="262"/>
      <c r="C104" s="53"/>
      <c r="D104" s="135"/>
      <c r="E104" s="230"/>
      <c r="F104" s="130"/>
      <c r="G104" s="72">
        <f>IF(学校名!$C104="",0,COUNTIF(男子名簿!$F$12:$F$520,学校名!$C104))</f>
        <v>0</v>
      </c>
      <c r="H104" s="73">
        <f>IF(学校名!$C104="",0,COUNTIF(女子名簿!$F$12:$F$520,学校名!$C104))</f>
        <v>0</v>
      </c>
      <c r="I104" s="77">
        <f t="shared" si="2"/>
        <v>0</v>
      </c>
      <c r="J104" s="38"/>
      <c r="K104" s="38"/>
      <c r="L104" s="34"/>
      <c r="M104" s="34"/>
      <c r="N104" s="34"/>
      <c r="O104" s="34"/>
    </row>
    <row r="105" spans="1:15" ht="15" thickBot="1">
      <c r="A105" s="41">
        <v>0</v>
      </c>
      <c r="B105" s="262"/>
      <c r="C105" s="53"/>
      <c r="D105" s="135"/>
      <c r="E105" s="230"/>
      <c r="F105" s="130"/>
      <c r="G105" s="72">
        <f>IF(学校名!$C105="",0,COUNTIF(男子名簿!$F$12:$F$520,学校名!$C105))</f>
        <v>0</v>
      </c>
      <c r="H105" s="73">
        <f>IF(学校名!$C105="",0,COUNTIF(女子名簿!$F$12:$F$520,学校名!$C105))</f>
        <v>0</v>
      </c>
      <c r="I105" s="77">
        <f t="shared" si="2"/>
        <v>0</v>
      </c>
      <c r="J105" s="38"/>
      <c r="K105" s="38"/>
      <c r="L105" s="34"/>
      <c r="M105" s="34"/>
      <c r="N105" s="34"/>
      <c r="O105" s="34"/>
    </row>
    <row r="106" spans="1:15" ht="15" thickBot="1">
      <c r="A106" s="41">
        <v>0</v>
      </c>
      <c r="B106" s="262"/>
      <c r="C106" s="53"/>
      <c r="D106" s="135"/>
      <c r="E106" s="230"/>
      <c r="F106" s="130"/>
      <c r="G106" s="72">
        <f>IF(学校名!$C106="",0,COUNTIF(男子名簿!$F$12:$F$520,学校名!$C106))</f>
        <v>0</v>
      </c>
      <c r="H106" s="73">
        <f>IF(学校名!$C106="",0,COUNTIF(女子名簿!$F$12:$F$520,学校名!$C106))</f>
        <v>0</v>
      </c>
      <c r="I106" s="77">
        <f t="shared" si="2"/>
        <v>0</v>
      </c>
      <c r="J106" s="38"/>
      <c r="K106" s="38"/>
      <c r="L106" s="34"/>
      <c r="M106" s="34"/>
      <c r="N106" s="34"/>
      <c r="O106" s="34"/>
    </row>
    <row r="107" spans="1:15" ht="15" thickBot="1">
      <c r="A107" s="41">
        <v>0</v>
      </c>
      <c r="B107" s="262"/>
      <c r="C107" s="62"/>
      <c r="D107" s="68"/>
      <c r="E107" s="232"/>
      <c r="F107" s="133"/>
      <c r="G107" s="72">
        <f>IF(学校名!$C107="",0,COUNTIF(男子名簿!$F$12:$F$520,学校名!$C107))</f>
        <v>0</v>
      </c>
      <c r="H107" s="73">
        <f>IF(学校名!$C107="",0,COUNTIF(女子名簿!$F$12:$F$520,学校名!$C107))</f>
        <v>0</v>
      </c>
      <c r="I107" s="86">
        <f t="shared" si="2"/>
        <v>0</v>
      </c>
      <c r="J107" s="38"/>
      <c r="K107" s="38"/>
      <c r="L107" s="34"/>
      <c r="M107" s="34"/>
      <c r="N107" s="34"/>
      <c r="O107" s="34"/>
    </row>
    <row r="108" spans="1:15" ht="15" thickBot="1">
      <c r="A108" s="41">
        <v>0</v>
      </c>
      <c r="B108" s="262"/>
      <c r="C108" s="64"/>
      <c r="D108" s="134"/>
      <c r="E108" s="228"/>
      <c r="F108" s="126"/>
      <c r="G108" s="72">
        <f>IF(学校名!$C108="",0,COUNTIF(男子名簿!$F$12:$F$520,学校名!$C108))</f>
        <v>0</v>
      </c>
      <c r="H108" s="73">
        <f>IF(学校名!$C108="",0,COUNTIF(女子名簿!$F$12:$F$520,学校名!$C108))</f>
        <v>0</v>
      </c>
      <c r="I108" s="89">
        <f t="shared" si="2"/>
        <v>0</v>
      </c>
      <c r="J108" s="38"/>
      <c r="K108" s="38"/>
      <c r="L108" s="34"/>
      <c r="M108" s="34"/>
      <c r="N108" s="34"/>
      <c r="O108" s="40"/>
    </row>
    <row r="109" spans="1:15" ht="15" thickBot="1">
      <c r="A109" s="41">
        <v>0</v>
      </c>
      <c r="B109" s="262"/>
      <c r="C109" s="53"/>
      <c r="D109" s="135"/>
      <c r="E109" s="230"/>
      <c r="F109" s="130"/>
      <c r="G109" s="72">
        <f>IF(学校名!$C109="",0,COUNTIF(男子名簿!$F$12:$F$520,学校名!$C109))</f>
        <v>0</v>
      </c>
      <c r="H109" s="73">
        <f>IF(学校名!$C109="",0,COUNTIF(女子名簿!$F$12:$F$520,学校名!$C109))</f>
        <v>0</v>
      </c>
      <c r="I109" s="77">
        <f t="shared" si="2"/>
        <v>0</v>
      </c>
      <c r="J109" s="38"/>
      <c r="K109" s="38"/>
      <c r="L109" s="34"/>
      <c r="M109" s="34"/>
      <c r="N109" s="34"/>
      <c r="O109" s="40"/>
    </row>
    <row r="110" spans="1:15" ht="15" thickBot="1">
      <c r="A110" s="41">
        <v>0</v>
      </c>
      <c r="B110" s="262"/>
      <c r="C110" s="53"/>
      <c r="D110" s="135"/>
      <c r="E110" s="230"/>
      <c r="F110" s="130"/>
      <c r="G110" s="72">
        <f>IF(学校名!$C110="",0,COUNTIF(男子名簿!$F$12:$F$520,学校名!$C110))</f>
        <v>0</v>
      </c>
      <c r="H110" s="73">
        <f>IF(学校名!$C110="",0,COUNTIF(女子名簿!$F$12:$F$520,学校名!$C110))</f>
        <v>0</v>
      </c>
      <c r="I110" s="77">
        <f t="shared" si="2"/>
        <v>0</v>
      </c>
      <c r="J110" s="38"/>
      <c r="K110" s="38"/>
      <c r="L110" s="34"/>
      <c r="M110" s="34"/>
      <c r="N110" s="34"/>
      <c r="O110" s="40"/>
    </row>
    <row r="111" spans="1:15" ht="15" thickBot="1">
      <c r="A111" s="41">
        <v>0</v>
      </c>
      <c r="B111" s="262"/>
      <c r="C111" s="53"/>
      <c r="D111" s="135"/>
      <c r="E111" s="230"/>
      <c r="F111" s="130"/>
      <c r="G111" s="72">
        <f>IF(学校名!$C111="",0,COUNTIF(男子名簿!$F$12:$F$520,学校名!$C111))</f>
        <v>0</v>
      </c>
      <c r="H111" s="73">
        <f>IF(学校名!$C111="",0,COUNTIF(女子名簿!$F$12:$F$520,学校名!$C111))</f>
        <v>0</v>
      </c>
      <c r="I111" s="77">
        <f t="shared" si="2"/>
        <v>0</v>
      </c>
      <c r="J111" s="38"/>
      <c r="K111" s="38"/>
      <c r="L111" s="34"/>
      <c r="M111" s="34"/>
      <c r="N111" s="34"/>
      <c r="O111" s="40"/>
    </row>
    <row r="112" spans="1:15" ht="15" thickBot="1">
      <c r="A112" s="41">
        <v>0</v>
      </c>
      <c r="B112" s="262"/>
      <c r="C112" s="47"/>
      <c r="D112" s="132"/>
      <c r="E112" s="232"/>
      <c r="F112" s="133"/>
      <c r="G112" s="72">
        <f>IF(学校名!$C112="",0,COUNTIF(男子名簿!$F$12:$F$520,学校名!$C112))</f>
        <v>0</v>
      </c>
      <c r="H112" s="73">
        <f>IF(学校名!$C112="",0,COUNTIF(女子名簿!$F$12:$F$520,学校名!$C112))</f>
        <v>0</v>
      </c>
      <c r="I112" s="80">
        <f t="shared" si="2"/>
        <v>0</v>
      </c>
      <c r="J112" s="38"/>
      <c r="K112" s="38"/>
      <c r="L112" s="34"/>
      <c r="M112" s="34"/>
      <c r="N112" s="34"/>
      <c r="O112" s="40"/>
    </row>
    <row r="113" spans="1:15" ht="15" thickBot="1">
      <c r="A113" s="41">
        <v>0</v>
      </c>
      <c r="B113" s="262"/>
      <c r="C113" s="64"/>
      <c r="D113" s="134"/>
      <c r="E113" s="228"/>
      <c r="F113" s="126"/>
      <c r="G113" s="72">
        <f>IF(学校名!$C113="",0,COUNTIF(男子名簿!$F$12:$F$520,学校名!$C113))</f>
        <v>0</v>
      </c>
      <c r="H113" s="73">
        <f>IF(学校名!$C113="",0,COUNTIF(女子名簿!$F$12:$F$520,学校名!$C113))</f>
        <v>0</v>
      </c>
      <c r="I113" s="83">
        <f t="shared" si="2"/>
        <v>0</v>
      </c>
      <c r="J113" s="38"/>
      <c r="K113" s="38"/>
      <c r="L113" s="34"/>
      <c r="M113" s="34"/>
      <c r="N113" s="34"/>
      <c r="O113" s="40"/>
    </row>
    <row r="114" spans="1:15" ht="15" thickBot="1">
      <c r="A114" s="41">
        <v>0</v>
      </c>
      <c r="B114" s="262"/>
      <c r="C114" s="53"/>
      <c r="D114" s="135"/>
      <c r="E114" s="230"/>
      <c r="F114" s="130"/>
      <c r="G114" s="72">
        <f>IF(学校名!$C114="",0,COUNTIF(男子名簿!$F$12:$F$520,学校名!$C114))</f>
        <v>0</v>
      </c>
      <c r="H114" s="73">
        <f>IF(学校名!$C114="",0,COUNTIF(女子名簿!$F$12:$F$520,学校名!$C114))</f>
        <v>0</v>
      </c>
      <c r="I114" s="77">
        <f t="shared" si="2"/>
        <v>0</v>
      </c>
      <c r="J114" s="38"/>
      <c r="K114" s="38"/>
      <c r="L114" s="34"/>
      <c r="M114" s="34"/>
      <c r="N114" s="34"/>
      <c r="O114" s="34"/>
    </row>
    <row r="115" spans="1:15" ht="15" thickBot="1">
      <c r="A115" s="41">
        <v>0</v>
      </c>
      <c r="B115" s="262"/>
      <c r="C115" s="53"/>
      <c r="D115" s="135"/>
      <c r="E115" s="230"/>
      <c r="F115" s="130"/>
      <c r="G115" s="72">
        <f>IF(学校名!$C115="",0,COUNTIF(男子名簿!$F$12:$F$520,学校名!$C115))</f>
        <v>0</v>
      </c>
      <c r="H115" s="73">
        <f>IF(学校名!$C115="",0,COUNTIF(女子名簿!$F$12:$F$520,学校名!$C115))</f>
        <v>0</v>
      </c>
      <c r="I115" s="77">
        <f t="shared" si="2"/>
        <v>0</v>
      </c>
      <c r="J115" s="38"/>
      <c r="K115" s="38"/>
      <c r="L115" s="34"/>
      <c r="M115" s="34"/>
      <c r="N115" s="34"/>
      <c r="O115" s="34"/>
    </row>
    <row r="116" spans="1:15" ht="15" thickBot="1">
      <c r="A116" s="41">
        <v>0</v>
      </c>
      <c r="B116" s="262"/>
      <c r="C116" s="43"/>
      <c r="D116" s="135"/>
      <c r="E116" s="230"/>
      <c r="F116" s="130"/>
      <c r="G116" s="72">
        <f>IF(学校名!$C116="",0,COUNTIF(男子名簿!$F$12:$F$520,学校名!$C116))</f>
        <v>0</v>
      </c>
      <c r="H116" s="73">
        <f>IF(学校名!$C116="",0,COUNTIF(女子名簿!$F$12:$F$520,学校名!$C116))</f>
        <v>0</v>
      </c>
      <c r="I116" s="77">
        <f t="shared" si="2"/>
        <v>0</v>
      </c>
      <c r="J116" s="38"/>
      <c r="K116" s="38"/>
      <c r="L116" s="34"/>
      <c r="M116" s="34"/>
      <c r="N116" s="34"/>
      <c r="O116" s="34"/>
    </row>
    <row r="117" spans="1:15" ht="15" thickBot="1">
      <c r="A117" s="41">
        <v>0</v>
      </c>
      <c r="B117" s="262"/>
      <c r="C117" s="62"/>
      <c r="D117" s="68"/>
      <c r="E117" s="232"/>
      <c r="F117" s="133"/>
      <c r="G117" s="72">
        <f>IF(学校名!$C117="",0,COUNTIF(男子名簿!$F$12:$F$520,学校名!$C117))</f>
        <v>0</v>
      </c>
      <c r="H117" s="73">
        <f>IF(学校名!$C117="",0,COUNTIF(女子名簿!$F$12:$F$520,学校名!$C117))</f>
        <v>0</v>
      </c>
      <c r="I117" s="86">
        <f t="shared" si="2"/>
        <v>0</v>
      </c>
      <c r="J117" s="38"/>
      <c r="K117" s="38"/>
      <c r="L117" s="34"/>
      <c r="M117" s="34"/>
      <c r="N117" s="34"/>
      <c r="O117" s="34"/>
    </row>
    <row r="118" spans="1:15" ht="15" thickBot="1">
      <c r="A118" s="41">
        <v>0</v>
      </c>
      <c r="B118" s="262"/>
      <c r="C118" s="51"/>
      <c r="D118" s="124"/>
      <c r="E118" s="228"/>
      <c r="F118" s="126"/>
      <c r="G118" s="72">
        <f>IF(学校名!$C118="",0,COUNTIF(男子名簿!$F$12:$F$520,学校名!$C118))</f>
        <v>0</v>
      </c>
      <c r="H118" s="73">
        <f>IF(学校名!$C118="",0,COUNTIF(女子名簿!$F$12:$F$520,学校名!$C118))</f>
        <v>0</v>
      </c>
      <c r="I118" s="89">
        <f t="shared" si="2"/>
        <v>0</v>
      </c>
      <c r="J118" s="38"/>
      <c r="K118" s="38"/>
      <c r="L118" s="34"/>
      <c r="M118" s="34"/>
      <c r="N118" s="34"/>
      <c r="O118" s="40"/>
    </row>
    <row r="119" spans="1:15" ht="15" thickBot="1">
      <c r="A119" s="41">
        <v>0</v>
      </c>
      <c r="B119" s="262"/>
      <c r="C119" s="53"/>
      <c r="D119" s="135"/>
      <c r="E119" s="230"/>
      <c r="F119" s="130"/>
      <c r="G119" s="72">
        <f>IF(学校名!$C119="",0,COUNTIF(男子名簿!$F$12:$F$520,学校名!$C119))</f>
        <v>0</v>
      </c>
      <c r="H119" s="73">
        <f>IF(学校名!$C119="",0,COUNTIF(女子名簿!$F$12:$F$520,学校名!$C119))</f>
        <v>0</v>
      </c>
      <c r="I119" s="77">
        <f t="shared" si="2"/>
        <v>0</v>
      </c>
      <c r="J119" s="38"/>
      <c r="K119" s="38"/>
      <c r="L119" s="34"/>
      <c r="M119" s="34"/>
      <c r="N119" s="34"/>
      <c r="O119" s="40"/>
    </row>
    <row r="120" spans="1:15" ht="15" thickBot="1">
      <c r="A120" s="41">
        <v>0</v>
      </c>
      <c r="B120" s="262"/>
      <c r="C120" s="53"/>
      <c r="D120" s="135"/>
      <c r="E120" s="230"/>
      <c r="F120" s="130"/>
      <c r="G120" s="72">
        <f>IF(学校名!$C120="",0,COUNTIF(男子名簿!$F$12:$F$520,学校名!$C120))</f>
        <v>0</v>
      </c>
      <c r="H120" s="73">
        <f>IF(学校名!$C120="",0,COUNTIF(女子名簿!$F$12:$F$520,学校名!$C120))</f>
        <v>0</v>
      </c>
      <c r="I120" s="77">
        <f t="shared" si="2"/>
        <v>0</v>
      </c>
      <c r="J120" s="38"/>
      <c r="K120" s="38"/>
      <c r="L120" s="34"/>
      <c r="M120" s="34"/>
      <c r="N120" s="34"/>
      <c r="O120" s="40"/>
    </row>
    <row r="121" spans="1:15" ht="15" thickBot="1">
      <c r="A121" s="41">
        <v>0</v>
      </c>
      <c r="B121" s="262"/>
      <c r="C121" s="53"/>
      <c r="D121" s="135"/>
      <c r="E121" s="230"/>
      <c r="F121" s="130"/>
      <c r="G121" s="72">
        <f>IF(学校名!$C121="",0,COUNTIF(男子名簿!$F$12:$F$520,学校名!$C121))</f>
        <v>0</v>
      </c>
      <c r="H121" s="73">
        <f>IF(学校名!$C121="",0,COUNTIF(女子名簿!$F$12:$F$520,学校名!$C121))</f>
        <v>0</v>
      </c>
      <c r="I121" s="77">
        <f t="shared" si="2"/>
        <v>0</v>
      </c>
      <c r="J121" s="38"/>
      <c r="K121" s="38"/>
      <c r="L121" s="34"/>
      <c r="M121" s="34"/>
      <c r="N121" s="34"/>
      <c r="O121" s="40"/>
    </row>
    <row r="122" spans="1:15" ht="15" thickBot="1">
      <c r="A122" s="41">
        <v>0</v>
      </c>
      <c r="B122" s="262"/>
      <c r="C122" s="62"/>
      <c r="D122" s="68"/>
      <c r="E122" s="232"/>
      <c r="F122" s="133"/>
      <c r="G122" s="72">
        <f>IF(学校名!$C122="",0,COUNTIF(男子名簿!$F$12:$F$520,学校名!$C122))</f>
        <v>0</v>
      </c>
      <c r="H122" s="73">
        <f>IF(学校名!$C122="",0,COUNTIF(女子名簿!$F$12:$F$520,学校名!$C122))</f>
        <v>0</v>
      </c>
      <c r="I122" s="80">
        <f t="shared" si="2"/>
        <v>0</v>
      </c>
      <c r="J122" s="38"/>
      <c r="K122" s="38"/>
      <c r="L122" s="34"/>
      <c r="M122" s="34"/>
      <c r="N122" s="34"/>
      <c r="O122" s="40"/>
    </row>
    <row r="123" spans="1:15" ht="15" thickBot="1">
      <c r="A123" s="41">
        <v>0</v>
      </c>
      <c r="B123" s="262"/>
      <c r="C123" s="64"/>
      <c r="D123" s="134"/>
      <c r="E123" s="228"/>
      <c r="F123" s="126"/>
      <c r="G123" s="72">
        <f>IF(学校名!$C123="",0,COUNTIF(男子名簿!$F$12:$F$520,学校名!$C123))</f>
        <v>0</v>
      </c>
      <c r="H123" s="73">
        <f>IF(学校名!$C123="",0,COUNTIF(女子名簿!$F$12:$F$520,学校名!$C123))</f>
        <v>0</v>
      </c>
      <c r="I123" s="83">
        <f t="shared" si="2"/>
        <v>0</v>
      </c>
      <c r="J123" s="38"/>
      <c r="K123" s="38"/>
      <c r="L123" s="34"/>
      <c r="M123" s="34"/>
      <c r="N123" s="34"/>
      <c r="O123" s="40"/>
    </row>
    <row r="124" spans="1:15" ht="15" thickBot="1">
      <c r="A124" s="41">
        <v>0</v>
      </c>
      <c r="B124" s="262"/>
      <c r="C124" s="53"/>
      <c r="D124" s="135"/>
      <c r="E124" s="230"/>
      <c r="F124" s="130"/>
      <c r="G124" s="72">
        <f>IF(学校名!$C124="",0,COUNTIF(男子名簿!$F$12:$F$520,学校名!$C124))</f>
        <v>0</v>
      </c>
      <c r="H124" s="73">
        <f>IF(学校名!$C124="",0,COUNTIF(女子名簿!$F$12:$F$520,学校名!$C124))</f>
        <v>0</v>
      </c>
      <c r="I124" s="77">
        <f t="shared" si="2"/>
        <v>0</v>
      </c>
      <c r="J124" s="38"/>
      <c r="K124" s="38"/>
      <c r="L124" s="34"/>
      <c r="M124" s="34"/>
      <c r="N124" s="34"/>
      <c r="O124" s="40"/>
    </row>
    <row r="125" spans="1:15" ht="15" thickBot="1">
      <c r="A125" s="41">
        <v>0</v>
      </c>
      <c r="B125" s="262"/>
      <c r="C125" s="53"/>
      <c r="D125" s="135"/>
      <c r="E125" s="230"/>
      <c r="F125" s="130"/>
      <c r="G125" s="72">
        <f>IF(学校名!$C125="",0,COUNTIF(男子名簿!$F$12:$F$520,学校名!$C125))</f>
        <v>0</v>
      </c>
      <c r="H125" s="73">
        <f>IF(学校名!$C125="",0,COUNTIF(女子名簿!$F$12:$F$520,学校名!$C125))</f>
        <v>0</v>
      </c>
      <c r="I125" s="77">
        <f t="shared" si="2"/>
        <v>0</v>
      </c>
      <c r="J125" s="38"/>
      <c r="K125" s="38"/>
      <c r="L125" s="34"/>
      <c r="M125" s="34"/>
      <c r="N125" s="34"/>
      <c r="O125" s="40"/>
    </row>
    <row r="126" spans="1:15" ht="15" thickBot="1">
      <c r="A126" s="41">
        <v>0</v>
      </c>
      <c r="B126" s="262"/>
      <c r="C126" s="43"/>
      <c r="D126" s="128"/>
      <c r="E126" s="230"/>
      <c r="F126" s="130"/>
      <c r="G126" s="72">
        <f>IF(学校名!$C126="",0,COUNTIF(男子名簿!$F$12:$F$520,学校名!$C126))</f>
        <v>0</v>
      </c>
      <c r="H126" s="73">
        <f>IF(学校名!$C126="",0,COUNTIF(女子名簿!$F$12:$F$520,学校名!$C126))</f>
        <v>0</v>
      </c>
      <c r="I126" s="77">
        <f t="shared" si="2"/>
        <v>0</v>
      </c>
      <c r="J126" s="38"/>
      <c r="K126" s="38"/>
      <c r="L126" s="34"/>
      <c r="M126" s="34"/>
      <c r="N126" s="34"/>
      <c r="O126" s="40"/>
    </row>
    <row r="127" spans="1:15" ht="15" thickBot="1">
      <c r="A127" s="41">
        <v>0</v>
      </c>
      <c r="B127" s="262"/>
      <c r="C127" s="62"/>
      <c r="D127" s="68"/>
      <c r="E127" s="232"/>
      <c r="F127" s="133"/>
      <c r="G127" s="72">
        <f>IF(学校名!$C127="",0,COUNTIF(男子名簿!$F$12:$F$520,学校名!$C127))</f>
        <v>0</v>
      </c>
      <c r="H127" s="73">
        <f>IF(学校名!$C127="",0,COUNTIF(女子名簿!$F$12:$F$520,学校名!$C127))</f>
        <v>0</v>
      </c>
      <c r="I127" s="86">
        <f t="shared" si="2"/>
        <v>0</v>
      </c>
      <c r="J127" s="38"/>
      <c r="K127" s="38"/>
      <c r="L127" s="34"/>
      <c r="M127" s="34"/>
      <c r="N127" s="34"/>
      <c r="O127" s="40"/>
    </row>
    <row r="128" spans="1:15" ht="15" thickBot="1">
      <c r="A128" s="41">
        <v>0</v>
      </c>
      <c r="B128" s="262"/>
      <c r="C128" s="123"/>
      <c r="D128" s="128"/>
      <c r="E128" s="125"/>
      <c r="F128" s="126"/>
      <c r="G128" s="72">
        <f>IF(学校名!$C128="",0,COUNTIF(男子名簿!$F$12:$F$520,学校名!$C128))</f>
        <v>0</v>
      </c>
      <c r="H128" s="73">
        <f>IF(学校名!$C128="",0,COUNTIF(女子名簿!$F$12:$F$520,学校名!$C128))</f>
        <v>0</v>
      </c>
      <c r="I128" s="89">
        <f t="shared" si="2"/>
        <v>0</v>
      </c>
      <c r="J128" s="38"/>
      <c r="K128" s="38"/>
      <c r="L128" s="34"/>
      <c r="M128" s="34"/>
      <c r="N128" s="34"/>
      <c r="O128" s="40"/>
    </row>
    <row r="129" spans="1:15" ht="15" thickBot="1">
      <c r="A129" s="41">
        <v>0</v>
      </c>
      <c r="B129" s="262"/>
      <c r="C129" s="127"/>
      <c r="D129" s="128"/>
      <c r="E129" s="129"/>
      <c r="F129" s="130"/>
      <c r="G129" s="72">
        <f>IF(学校名!$C129="",0,COUNTIF(男子名簿!$F$12:$F$520,学校名!$C129))</f>
        <v>0</v>
      </c>
      <c r="H129" s="73">
        <f>IF(学校名!$C129="",0,COUNTIF(女子名簿!$F$12:$F$520,学校名!$C129))</f>
        <v>0</v>
      </c>
      <c r="I129" s="77">
        <f t="shared" si="2"/>
        <v>0</v>
      </c>
      <c r="J129" s="38"/>
      <c r="K129" s="38"/>
      <c r="L129" s="34"/>
      <c r="M129" s="34"/>
      <c r="N129" s="34"/>
      <c r="O129" s="40"/>
    </row>
    <row r="130" spans="1:15" ht="15" thickBot="1">
      <c r="A130" s="41">
        <v>0</v>
      </c>
      <c r="B130" s="262"/>
      <c r="C130" s="127"/>
      <c r="D130" s="128"/>
      <c r="E130" s="129"/>
      <c r="F130" s="130"/>
      <c r="G130" s="72">
        <f>IF(学校名!$C130="",0,COUNTIF(男子名簿!$F$12:$F$520,学校名!$C130))</f>
        <v>0</v>
      </c>
      <c r="H130" s="73">
        <f>IF(学校名!$C130="",0,COUNTIF(女子名簿!$F$12:$F$520,学校名!$C130))</f>
        <v>0</v>
      </c>
      <c r="I130" s="77">
        <f t="shared" si="2"/>
        <v>0</v>
      </c>
      <c r="J130" s="38"/>
      <c r="K130" s="38"/>
      <c r="L130" s="34"/>
      <c r="M130" s="34"/>
      <c r="N130" s="34"/>
      <c r="O130" s="40"/>
    </row>
    <row r="131" spans="1:15" ht="15" thickBot="1">
      <c r="A131" s="41">
        <v>0</v>
      </c>
      <c r="B131" s="262"/>
      <c r="C131" s="127"/>
      <c r="D131" s="128"/>
      <c r="E131" s="129"/>
      <c r="F131" s="130"/>
      <c r="G131" s="72">
        <f>IF(学校名!$C131="",0,COUNTIF(男子名簿!$F$12:$F$520,学校名!$C131))</f>
        <v>0</v>
      </c>
      <c r="H131" s="73">
        <f>IF(学校名!$C131="",0,COUNTIF(女子名簿!$F$12:$F$520,学校名!$C131))</f>
        <v>0</v>
      </c>
      <c r="I131" s="77">
        <f t="shared" si="2"/>
        <v>0</v>
      </c>
      <c r="J131" s="38"/>
      <c r="K131" s="38"/>
      <c r="L131" s="34"/>
      <c r="M131" s="34"/>
      <c r="N131" s="34"/>
      <c r="O131" s="40"/>
    </row>
    <row r="132" spans="1:15" ht="15" thickBot="1">
      <c r="A132" s="41">
        <v>0</v>
      </c>
      <c r="B132" s="262"/>
      <c r="C132" s="131"/>
      <c r="D132" s="56"/>
      <c r="E132" s="231"/>
      <c r="F132" s="47"/>
      <c r="G132" s="72">
        <f>IF(学校名!$C132="",0,COUNTIF(男子名簿!$F$12:$F$520,学校名!$C132))</f>
        <v>0</v>
      </c>
      <c r="H132" s="73">
        <f>IF(学校名!$C132="",0,COUNTIF(女子名簿!$F$12:$F$520,学校名!$C132))</f>
        <v>0</v>
      </c>
      <c r="I132" s="86">
        <f t="shared" si="2"/>
        <v>0</v>
      </c>
      <c r="J132" s="38"/>
      <c r="K132" s="38"/>
      <c r="L132" s="34"/>
      <c r="M132" s="34"/>
      <c r="N132" s="34"/>
      <c r="O132" s="40"/>
    </row>
    <row r="133" spans="1:15" ht="15" thickBot="1">
      <c r="A133" s="41">
        <v>0</v>
      </c>
      <c r="B133" s="262"/>
      <c r="C133" s="226"/>
      <c r="D133" s="59"/>
      <c r="E133" s="235"/>
      <c r="F133" s="61"/>
      <c r="G133" s="72">
        <f>IF(学校名!$C133="",0,COUNTIF(男子名簿!$F$12:$F$520,学校名!$C133))</f>
        <v>0</v>
      </c>
      <c r="H133" s="73">
        <f>IF(学校名!$C133="",0,COUNTIF(女子名簿!$F$12:$F$520,学校名!$C133))</f>
        <v>0</v>
      </c>
      <c r="I133" s="89">
        <f t="shared" si="2"/>
        <v>0</v>
      </c>
      <c r="J133" s="38"/>
      <c r="K133" s="38"/>
      <c r="L133" s="34"/>
      <c r="M133" s="34"/>
      <c r="N133" s="34"/>
      <c r="O133" s="40"/>
    </row>
    <row r="134" spans="1:15" ht="15" thickBot="1">
      <c r="A134" s="41">
        <v>0</v>
      </c>
      <c r="B134" s="262"/>
      <c r="C134" s="127"/>
      <c r="D134" s="44"/>
      <c r="E134" s="229"/>
      <c r="F134" s="43"/>
      <c r="G134" s="72">
        <f>IF(学校名!$C134="",0,COUNTIF(男子名簿!$F$12:$F$520,学校名!$C134))</f>
        <v>0</v>
      </c>
      <c r="H134" s="73">
        <f>IF(学校名!$C134="",0,COUNTIF(女子名簿!$F$12:$F$520,学校名!$C134))</f>
        <v>0</v>
      </c>
      <c r="I134" s="77">
        <f t="shared" si="2"/>
        <v>0</v>
      </c>
      <c r="J134" s="38"/>
      <c r="K134" s="38"/>
      <c r="L134" s="34"/>
      <c r="M134" s="34"/>
      <c r="N134" s="34"/>
      <c r="O134" s="40"/>
    </row>
    <row r="135" spans="1:15" ht="15" thickBot="1">
      <c r="A135" s="41">
        <v>0</v>
      </c>
      <c r="B135" s="262"/>
      <c r="C135" s="127"/>
      <c r="D135" s="44"/>
      <c r="E135" s="229"/>
      <c r="F135" s="43"/>
      <c r="G135" s="72">
        <f>IF(学校名!$C135="",0,COUNTIF(男子名簿!$F$12:$F$520,学校名!$C135))</f>
        <v>0</v>
      </c>
      <c r="H135" s="73">
        <f>IF(学校名!$C135="",0,COUNTIF(女子名簿!$F$12:$F$520,学校名!$C135))</f>
        <v>0</v>
      </c>
      <c r="I135" s="77">
        <f t="shared" ref="I135:I166" si="3">G135+H135</f>
        <v>0</v>
      </c>
      <c r="J135" s="38"/>
      <c r="K135" s="38"/>
      <c r="L135" s="34"/>
      <c r="M135" s="34"/>
      <c r="N135" s="34"/>
      <c r="O135" s="40"/>
    </row>
    <row r="136" spans="1:15" ht="15" thickBot="1">
      <c r="A136" s="41">
        <v>0</v>
      </c>
      <c r="B136" s="262"/>
      <c r="C136" s="127"/>
      <c r="D136" s="44"/>
      <c r="E136" s="229"/>
      <c r="F136" s="43"/>
      <c r="G136" s="72">
        <f>IF(学校名!$C136="",0,COUNTIF(男子名簿!$F$12:$F$520,学校名!$C136))</f>
        <v>0</v>
      </c>
      <c r="H136" s="73">
        <f>IF(学校名!$C136="",0,COUNTIF(女子名簿!$F$12:$F$520,学校名!$C136))</f>
        <v>0</v>
      </c>
      <c r="I136" s="77">
        <f t="shared" si="3"/>
        <v>0</v>
      </c>
      <c r="J136" s="38"/>
      <c r="K136" s="38"/>
      <c r="L136" s="34"/>
      <c r="M136" s="34"/>
      <c r="N136" s="34"/>
      <c r="O136" s="40"/>
    </row>
    <row r="137" spans="1:15" ht="15" thickBot="1">
      <c r="A137" s="41">
        <v>0</v>
      </c>
      <c r="B137" s="262"/>
      <c r="C137" s="131"/>
      <c r="D137" s="132"/>
      <c r="E137" s="234"/>
      <c r="F137" s="49"/>
      <c r="G137" s="72">
        <f>IF(学校名!$C137="",0,COUNTIF(男子名簿!$F$12:$F$520,学校名!$C137))</f>
        <v>0</v>
      </c>
      <c r="H137" s="73">
        <f>IF(学校名!$C137="",0,COUNTIF(女子名簿!$F$12:$F$520,学校名!$C137))</f>
        <v>0</v>
      </c>
      <c r="I137" s="80">
        <f t="shared" si="3"/>
        <v>0</v>
      </c>
      <c r="J137" s="38"/>
      <c r="K137" s="38"/>
      <c r="L137" s="34"/>
      <c r="M137" s="34"/>
      <c r="N137" s="34"/>
      <c r="O137" s="40"/>
    </row>
    <row r="138" spans="1:15" ht="15" thickBot="1">
      <c r="A138" s="41">
        <v>0</v>
      </c>
      <c r="B138" s="262"/>
      <c r="C138" s="226"/>
      <c r="D138" s="59"/>
      <c r="E138" s="233"/>
      <c r="F138" s="51"/>
      <c r="G138" s="81"/>
      <c r="H138" s="73">
        <f>IF(学校名!$C138="",0,COUNTIF(女子名簿!$F$12:$F$520,学校名!$C138))</f>
        <v>0</v>
      </c>
      <c r="I138" s="83">
        <f t="shared" si="3"/>
        <v>0</v>
      </c>
      <c r="J138" s="38"/>
      <c r="K138" s="38"/>
      <c r="L138" s="34"/>
      <c r="M138" s="34"/>
      <c r="N138" s="34"/>
      <c r="O138" s="40"/>
    </row>
    <row r="139" spans="1:15" ht="15" thickBot="1">
      <c r="A139" s="41">
        <v>0</v>
      </c>
      <c r="B139" s="262"/>
      <c r="C139" s="127"/>
      <c r="D139" s="44"/>
      <c r="E139" s="229"/>
      <c r="F139" s="43"/>
      <c r="G139" s="75"/>
      <c r="H139" s="73">
        <f>IF(学校名!$C139="",0,COUNTIF(女子名簿!$F$12:$F$520,学校名!$C139))</f>
        <v>0</v>
      </c>
      <c r="I139" s="77">
        <f t="shared" si="3"/>
        <v>0</v>
      </c>
      <c r="J139" s="38"/>
      <c r="K139" s="38"/>
      <c r="L139" s="34"/>
      <c r="M139" s="34"/>
      <c r="N139" s="34"/>
      <c r="O139" s="34"/>
    </row>
    <row r="140" spans="1:15" ht="15" thickBot="1">
      <c r="A140" s="41">
        <v>0</v>
      </c>
      <c r="B140" s="262"/>
      <c r="C140" s="127"/>
      <c r="D140" s="44"/>
      <c r="E140" s="229"/>
      <c r="F140" s="43"/>
      <c r="G140" s="75"/>
      <c r="H140" s="73">
        <f>IF(学校名!$C140="",0,COUNTIF(女子名簿!$F$12:$F$520,学校名!$C140))</f>
        <v>0</v>
      </c>
      <c r="I140" s="77">
        <f t="shared" si="3"/>
        <v>0</v>
      </c>
      <c r="J140" s="38"/>
      <c r="K140" s="38"/>
      <c r="L140" s="34"/>
      <c r="M140" s="34"/>
      <c r="N140" s="34"/>
      <c r="O140" s="34"/>
    </row>
    <row r="141" spans="1:15" ht="15" thickBot="1">
      <c r="A141" s="41">
        <v>0</v>
      </c>
      <c r="B141" s="262"/>
      <c r="C141" s="127"/>
      <c r="D141" s="44"/>
      <c r="E141" s="229"/>
      <c r="F141" s="43"/>
      <c r="G141" s="75"/>
      <c r="H141" s="73">
        <f>IF(学校名!$C141="",0,COUNTIF(女子名簿!$F$12:$F$520,学校名!$C141))</f>
        <v>0</v>
      </c>
      <c r="I141" s="77">
        <f t="shared" si="3"/>
        <v>0</v>
      </c>
      <c r="J141" s="38"/>
      <c r="K141" s="38"/>
      <c r="L141" s="34"/>
      <c r="M141" s="34"/>
      <c r="N141" s="34"/>
      <c r="O141" s="34"/>
    </row>
    <row r="142" spans="1:15" ht="15" thickBot="1">
      <c r="A142" s="41">
        <v>0</v>
      </c>
      <c r="B142" s="262"/>
      <c r="C142" s="131"/>
      <c r="D142" s="63"/>
      <c r="E142" s="231"/>
      <c r="F142" s="47"/>
      <c r="G142" s="84"/>
      <c r="H142" s="73">
        <f>IF(学校名!$C142="",0,COUNTIF(女子名簿!$F$12:$F$520,学校名!$C142))</f>
        <v>0</v>
      </c>
      <c r="I142" s="86">
        <f t="shared" si="3"/>
        <v>0</v>
      </c>
      <c r="J142" s="38"/>
      <c r="K142" s="38"/>
      <c r="L142" s="34"/>
      <c r="M142" s="34"/>
      <c r="N142" s="34"/>
      <c r="O142" s="34"/>
    </row>
    <row r="143" spans="1:15" ht="15" thickBot="1">
      <c r="A143" s="41">
        <v>0</v>
      </c>
      <c r="B143" s="262"/>
      <c r="C143" s="123"/>
      <c r="D143" s="65"/>
      <c r="E143" s="235"/>
      <c r="F143" s="61"/>
      <c r="G143" s="87"/>
      <c r="H143" s="73">
        <f>IF(学校名!$C143="",0,COUNTIF(女子名簿!$F$12:$F$520,学校名!$C143))</f>
        <v>0</v>
      </c>
      <c r="I143" s="89">
        <f t="shared" si="3"/>
        <v>0</v>
      </c>
      <c r="J143" s="38"/>
      <c r="K143" s="38"/>
      <c r="L143" s="34"/>
      <c r="M143" s="34"/>
      <c r="N143" s="34"/>
      <c r="O143" s="40"/>
    </row>
    <row r="144" spans="1:15" ht="15" thickBot="1">
      <c r="A144" s="41">
        <v>0</v>
      </c>
      <c r="B144" s="262"/>
      <c r="C144" s="127"/>
      <c r="D144" s="44"/>
      <c r="E144" s="229"/>
      <c r="F144" s="43"/>
      <c r="G144" s="75"/>
      <c r="H144" s="73">
        <f>IF(学校名!$C144="",0,COUNTIF(女子名簿!$F$12:$F$520,学校名!$C144))</f>
        <v>0</v>
      </c>
      <c r="I144" s="77">
        <f t="shared" si="3"/>
        <v>0</v>
      </c>
      <c r="J144" s="38"/>
      <c r="K144" s="38"/>
      <c r="L144" s="34"/>
      <c r="M144" s="34"/>
      <c r="N144" s="34"/>
      <c r="O144" s="40"/>
    </row>
    <row r="145" spans="1:15" ht="15" thickBot="1">
      <c r="A145" s="41">
        <v>0</v>
      </c>
      <c r="B145" s="262"/>
      <c r="C145" s="127"/>
      <c r="D145" s="54"/>
      <c r="E145" s="229"/>
      <c r="F145" s="43"/>
      <c r="G145" s="75"/>
      <c r="H145" s="73">
        <f>IF(学校名!$C145="",0,COUNTIF(女子名簿!$F$12:$F$520,学校名!$C145))</f>
        <v>0</v>
      </c>
      <c r="I145" s="77">
        <f t="shared" si="3"/>
        <v>0</v>
      </c>
      <c r="J145" s="38"/>
      <c r="K145" s="38"/>
      <c r="L145" s="34"/>
      <c r="M145" s="34"/>
      <c r="N145" s="34"/>
      <c r="O145" s="40"/>
    </row>
    <row r="146" spans="1:15" ht="15" thickBot="1">
      <c r="A146" s="41">
        <v>0</v>
      </c>
      <c r="B146" s="262"/>
      <c r="C146" s="127"/>
      <c r="D146" s="54"/>
      <c r="E146" s="229"/>
      <c r="F146" s="43"/>
      <c r="G146" s="75"/>
      <c r="H146" s="73">
        <f>IF(学校名!$C146="",0,COUNTIF(女子名簿!$F$12:$F$520,学校名!$C146))</f>
        <v>0</v>
      </c>
      <c r="I146" s="77">
        <f t="shared" si="3"/>
        <v>0</v>
      </c>
      <c r="J146" s="38"/>
      <c r="K146" s="38"/>
      <c r="L146" s="34"/>
      <c r="M146" s="34"/>
      <c r="N146" s="34"/>
      <c r="O146" s="40"/>
    </row>
    <row r="147" spans="1:15" ht="15" thickBot="1">
      <c r="A147" s="41">
        <v>0</v>
      </c>
      <c r="B147" s="262"/>
      <c r="C147" s="131"/>
      <c r="D147" s="66"/>
      <c r="E147" s="234"/>
      <c r="F147" s="49"/>
      <c r="G147" s="78"/>
      <c r="H147" s="73">
        <f>IF(学校名!$C147="",0,COUNTIF(女子名簿!$F$12:$F$520,学校名!$C147))</f>
        <v>0</v>
      </c>
      <c r="I147" s="80">
        <f t="shared" si="3"/>
        <v>0</v>
      </c>
      <c r="J147" s="38"/>
      <c r="K147" s="38"/>
      <c r="L147" s="34"/>
      <c r="M147" s="34"/>
      <c r="N147" s="34"/>
      <c r="O147" s="40"/>
    </row>
    <row r="148" spans="1:15" ht="15" thickBot="1">
      <c r="A148" s="41">
        <v>0</v>
      </c>
      <c r="B148" s="262"/>
      <c r="C148" s="123"/>
      <c r="D148" s="67"/>
      <c r="E148" s="233"/>
      <c r="F148" s="51"/>
      <c r="G148" s="81"/>
      <c r="H148" s="73">
        <f>IF(学校名!$C148="",0,COUNTIF(女子名簿!$F$12:$F$520,学校名!$C148))</f>
        <v>0</v>
      </c>
      <c r="I148" s="83">
        <f t="shared" si="3"/>
        <v>0</v>
      </c>
      <c r="J148" s="38"/>
      <c r="K148" s="38"/>
      <c r="L148" s="34"/>
      <c r="M148" s="34"/>
      <c r="N148" s="34"/>
      <c r="O148" s="40"/>
    </row>
    <row r="149" spans="1:15" ht="15" thickBot="1">
      <c r="A149" s="41">
        <v>0</v>
      </c>
      <c r="B149" s="262"/>
      <c r="C149" s="127"/>
      <c r="D149" s="54"/>
      <c r="E149" s="229"/>
      <c r="F149" s="43"/>
      <c r="G149" s="75"/>
      <c r="H149" s="73">
        <f>IF(学校名!$C149="",0,COUNTIF(女子名簿!$F$12:$F$520,学校名!$C149))</f>
        <v>0</v>
      </c>
      <c r="I149" s="77">
        <f t="shared" si="3"/>
        <v>0</v>
      </c>
      <c r="J149" s="38"/>
      <c r="K149" s="38"/>
      <c r="L149" s="34"/>
      <c r="M149" s="34"/>
      <c r="N149" s="34"/>
      <c r="O149" s="40"/>
    </row>
    <row r="150" spans="1:15" ht="15" thickBot="1">
      <c r="A150" s="41">
        <v>0</v>
      </c>
      <c r="B150" s="262"/>
      <c r="C150" s="127"/>
      <c r="D150" s="54"/>
      <c r="E150" s="229"/>
      <c r="F150" s="43"/>
      <c r="G150" s="75"/>
      <c r="H150" s="73">
        <f>IF(学校名!$C150="",0,COUNTIF(女子名簿!$F$12:$F$520,学校名!$C150))</f>
        <v>0</v>
      </c>
      <c r="I150" s="77">
        <f t="shared" si="3"/>
        <v>0</v>
      </c>
      <c r="J150" s="38"/>
      <c r="K150" s="38"/>
      <c r="L150" s="34"/>
      <c r="M150" s="34"/>
      <c r="N150" s="34"/>
      <c r="O150" s="40"/>
    </row>
    <row r="151" spans="1:15" ht="15" thickBot="1">
      <c r="A151" s="41">
        <v>0</v>
      </c>
      <c r="B151" s="262"/>
      <c r="C151" s="127"/>
      <c r="D151" s="44"/>
      <c r="E151" s="229"/>
      <c r="F151" s="43"/>
      <c r="G151" s="75"/>
      <c r="H151" s="73">
        <f>IF(学校名!$C151="",0,COUNTIF(女子名簿!$F$12:$F$520,学校名!$C151))</f>
        <v>0</v>
      </c>
      <c r="I151" s="77">
        <f t="shared" si="3"/>
        <v>0</v>
      </c>
      <c r="J151" s="38"/>
      <c r="K151" s="38"/>
      <c r="L151" s="34"/>
      <c r="M151" s="34"/>
      <c r="N151" s="34"/>
      <c r="O151" s="40"/>
    </row>
    <row r="152" spans="1:15" ht="15" thickBot="1">
      <c r="A152" s="41">
        <v>0</v>
      </c>
      <c r="B152" s="262"/>
      <c r="C152" s="131"/>
      <c r="D152" s="63"/>
      <c r="E152" s="231"/>
      <c r="F152" s="47"/>
      <c r="G152" s="84"/>
      <c r="H152" s="73">
        <f>IF(学校名!$C152="",0,COUNTIF(女子名簿!$F$12:$F$520,学校名!$C152))</f>
        <v>0</v>
      </c>
      <c r="I152" s="86">
        <f t="shared" si="3"/>
        <v>0</v>
      </c>
      <c r="J152" s="38"/>
      <c r="K152" s="38"/>
      <c r="L152" s="34"/>
      <c r="M152" s="34"/>
      <c r="N152" s="34"/>
      <c r="O152" s="40"/>
    </row>
    <row r="153" spans="1:15" ht="15" thickBot="1">
      <c r="A153" s="41">
        <v>0</v>
      </c>
      <c r="B153" s="262"/>
      <c r="C153" s="123"/>
      <c r="D153" s="65"/>
      <c r="E153" s="235"/>
      <c r="F153" s="61"/>
      <c r="G153" s="87"/>
      <c r="H153" s="73">
        <f>IF(学校名!$C153="",0,COUNTIF(女子名簿!$F$12:$F$520,学校名!$C153))</f>
        <v>0</v>
      </c>
      <c r="I153" s="89">
        <f t="shared" si="3"/>
        <v>0</v>
      </c>
      <c r="J153" s="38"/>
      <c r="K153" s="38"/>
      <c r="L153" s="34"/>
      <c r="M153" s="34"/>
      <c r="N153" s="34"/>
      <c r="O153" s="40"/>
    </row>
    <row r="154" spans="1:15" ht="15" thickBot="1">
      <c r="A154" s="41">
        <v>0</v>
      </c>
      <c r="B154" s="262"/>
      <c r="C154" s="127"/>
      <c r="D154" s="54"/>
      <c r="E154" s="229"/>
      <c r="F154" s="43"/>
      <c r="G154" s="75"/>
      <c r="H154" s="73">
        <f>IF(学校名!$C154="",0,COUNTIF(女子名簿!$F$12:$F$520,学校名!$C154))</f>
        <v>0</v>
      </c>
      <c r="I154" s="77">
        <f t="shared" si="3"/>
        <v>0</v>
      </c>
      <c r="J154" s="38"/>
      <c r="K154" s="38"/>
      <c r="L154" s="34"/>
      <c r="M154" s="34"/>
      <c r="N154" s="34"/>
      <c r="O154" s="40"/>
    </row>
    <row r="155" spans="1:15" ht="15" thickBot="1">
      <c r="A155" s="41">
        <v>0</v>
      </c>
      <c r="B155" s="262"/>
      <c r="C155" s="127"/>
      <c r="D155" s="54"/>
      <c r="E155" s="229"/>
      <c r="F155" s="43"/>
      <c r="G155" s="75"/>
      <c r="H155" s="73">
        <f>IF(学校名!$C155="",0,COUNTIF(女子名簿!$F$12:$F$520,学校名!$C155))</f>
        <v>0</v>
      </c>
      <c r="I155" s="77">
        <f t="shared" si="3"/>
        <v>0</v>
      </c>
      <c r="J155" s="38"/>
      <c r="K155" s="38"/>
      <c r="L155" s="34"/>
      <c r="M155" s="34"/>
      <c r="N155" s="34"/>
      <c r="O155" s="40"/>
    </row>
    <row r="156" spans="1:15" ht="15" thickBot="1">
      <c r="A156" s="41">
        <v>0</v>
      </c>
      <c r="B156" s="262"/>
      <c r="C156" s="127"/>
      <c r="D156" s="54"/>
      <c r="E156" s="229"/>
      <c r="F156" s="43"/>
      <c r="G156" s="75"/>
      <c r="H156" s="73">
        <f>IF(学校名!$C156="",0,COUNTIF(女子名簿!$F$12:$F$520,学校名!$C156))</f>
        <v>0</v>
      </c>
      <c r="I156" s="77">
        <f t="shared" si="3"/>
        <v>0</v>
      </c>
      <c r="J156" s="38"/>
      <c r="K156" s="38"/>
      <c r="L156" s="34"/>
      <c r="M156" s="34"/>
      <c r="N156" s="34"/>
      <c r="O156" s="40"/>
    </row>
    <row r="157" spans="1:15" ht="15" thickBot="1">
      <c r="A157" s="41">
        <v>0</v>
      </c>
      <c r="B157" s="262"/>
      <c r="C157" s="131"/>
      <c r="D157" s="63"/>
      <c r="E157" s="234"/>
      <c r="F157" s="49"/>
      <c r="G157" s="78"/>
      <c r="H157" s="73">
        <f>IF(学校名!$C157="",0,COUNTIF(女子名簿!$F$12:$F$520,学校名!$C157))</f>
        <v>0</v>
      </c>
      <c r="I157" s="80">
        <f t="shared" si="3"/>
        <v>0</v>
      </c>
      <c r="J157" s="38"/>
      <c r="K157" s="38"/>
      <c r="L157" s="34"/>
      <c r="M157" s="34"/>
      <c r="N157" s="34"/>
      <c r="O157" s="40"/>
    </row>
    <row r="158" spans="1:15" ht="15" thickBot="1">
      <c r="A158" s="41">
        <v>0</v>
      </c>
      <c r="B158" s="262"/>
      <c r="C158" s="226"/>
      <c r="D158" s="65"/>
      <c r="E158" s="233"/>
      <c r="F158" s="51"/>
      <c r="G158" s="81"/>
      <c r="H158" s="73">
        <f>IF(学校名!$C158="",0,COUNTIF(女子名簿!$F$12:$F$520,学校名!$C158))</f>
        <v>0</v>
      </c>
      <c r="I158" s="83">
        <f t="shared" si="3"/>
        <v>0</v>
      </c>
      <c r="J158" s="38"/>
      <c r="K158" s="38"/>
      <c r="L158" s="34"/>
      <c r="M158" s="34"/>
      <c r="N158" s="34"/>
      <c r="O158" s="40"/>
    </row>
    <row r="159" spans="1:15" ht="15" thickBot="1">
      <c r="A159" s="41">
        <v>0</v>
      </c>
      <c r="B159" s="262"/>
      <c r="C159" s="127"/>
      <c r="D159" s="54"/>
      <c r="E159" s="229"/>
      <c r="F159" s="43"/>
      <c r="G159" s="75"/>
      <c r="H159" s="73">
        <f>IF(学校名!$C159="",0,COUNTIF(女子名簿!$F$12:$F$520,学校名!$C159))</f>
        <v>0</v>
      </c>
      <c r="I159" s="77">
        <f t="shared" si="3"/>
        <v>0</v>
      </c>
      <c r="J159" s="38"/>
      <c r="K159" s="38"/>
      <c r="L159" s="34"/>
      <c r="M159" s="34"/>
      <c r="N159" s="34"/>
      <c r="O159" s="34"/>
    </row>
    <row r="160" spans="1:15" ht="15" thickBot="1">
      <c r="A160" s="41">
        <v>0</v>
      </c>
      <c r="B160" s="262"/>
      <c r="C160" s="127"/>
      <c r="D160" s="54"/>
      <c r="E160" s="229"/>
      <c r="F160" s="43"/>
      <c r="G160" s="75"/>
      <c r="H160" s="73">
        <f>IF(学校名!$C160="",0,COUNTIF(女子名簿!$F$12:$F$520,学校名!$C160))</f>
        <v>0</v>
      </c>
      <c r="I160" s="77">
        <f t="shared" si="3"/>
        <v>0</v>
      </c>
      <c r="J160" s="38"/>
      <c r="K160" s="38"/>
      <c r="L160" s="34"/>
      <c r="M160" s="34"/>
      <c r="N160" s="34"/>
      <c r="O160" s="34"/>
    </row>
    <row r="161" spans="1:15" ht="15" thickBot="1">
      <c r="A161" s="41">
        <v>0</v>
      </c>
      <c r="B161" s="262"/>
      <c r="C161" s="127"/>
      <c r="D161" s="54"/>
      <c r="E161" s="229"/>
      <c r="F161" s="43"/>
      <c r="G161" s="75"/>
      <c r="H161" s="73">
        <f>IF(学校名!$C161="",0,COUNTIF(女子名簿!$F$12:$F$520,学校名!$C161))</f>
        <v>0</v>
      </c>
      <c r="I161" s="77">
        <f t="shared" si="3"/>
        <v>0</v>
      </c>
      <c r="J161" s="38"/>
      <c r="K161" s="38"/>
      <c r="L161" s="34"/>
      <c r="M161" s="34"/>
      <c r="N161" s="34"/>
      <c r="O161" s="34"/>
    </row>
    <row r="162" spans="1:15" ht="15" thickBot="1">
      <c r="A162" s="41">
        <v>0</v>
      </c>
      <c r="B162" s="262"/>
      <c r="C162" s="131"/>
      <c r="D162" s="63"/>
      <c r="E162" s="231"/>
      <c r="F162" s="47"/>
      <c r="G162" s="84"/>
      <c r="H162" s="73">
        <f>IF(学校名!$C162="",0,COUNTIF(女子名簿!$F$12:$F$520,学校名!$C162))</f>
        <v>0</v>
      </c>
      <c r="I162" s="86">
        <f t="shared" si="3"/>
        <v>0</v>
      </c>
      <c r="J162" s="38"/>
      <c r="K162" s="38"/>
      <c r="L162" s="34"/>
      <c r="M162" s="34"/>
      <c r="N162" s="34"/>
      <c r="O162" s="34"/>
    </row>
    <row r="163" spans="1:15" ht="15" thickBot="1">
      <c r="A163" s="41">
        <v>0</v>
      </c>
      <c r="B163" s="262"/>
      <c r="C163" s="123"/>
      <c r="D163" s="59"/>
      <c r="E163" s="235"/>
      <c r="F163" s="61"/>
      <c r="G163" s="87"/>
      <c r="H163" s="73">
        <f>IF(学校名!$C163="",0,COUNTIF(女子名簿!$F$12:$F$520,学校名!$C163))</f>
        <v>0</v>
      </c>
      <c r="I163" s="89">
        <f t="shared" si="3"/>
        <v>0</v>
      </c>
      <c r="J163" s="38"/>
      <c r="K163" s="38"/>
      <c r="L163" s="34"/>
      <c r="M163" s="34"/>
      <c r="N163" s="34"/>
      <c r="O163" s="40"/>
    </row>
    <row r="164" spans="1:15" ht="15" thickBot="1">
      <c r="A164" s="41">
        <v>0</v>
      </c>
      <c r="B164" s="262"/>
      <c r="C164" s="127"/>
      <c r="D164" s="44"/>
      <c r="E164" s="229"/>
      <c r="F164" s="43"/>
      <c r="G164" s="75"/>
      <c r="H164" s="73">
        <f>IF(学校名!$C164="",0,COUNTIF(女子名簿!$F$12:$F$520,学校名!$C164))</f>
        <v>0</v>
      </c>
      <c r="I164" s="77">
        <f t="shared" si="3"/>
        <v>0</v>
      </c>
      <c r="J164" s="38"/>
      <c r="K164" s="38"/>
      <c r="L164" s="34"/>
      <c r="M164" s="34"/>
      <c r="N164" s="34"/>
      <c r="O164" s="40"/>
    </row>
    <row r="165" spans="1:15" ht="15" thickBot="1">
      <c r="A165" s="41">
        <v>0</v>
      </c>
      <c r="B165" s="262"/>
      <c r="C165" s="127"/>
      <c r="D165" s="44"/>
      <c r="E165" s="229"/>
      <c r="F165" s="43"/>
      <c r="G165" s="75"/>
      <c r="H165" s="73">
        <f>IF(学校名!$C165="",0,COUNTIF(女子名簿!$F$12:$F$520,学校名!$C165))</f>
        <v>0</v>
      </c>
      <c r="I165" s="77">
        <f t="shared" si="3"/>
        <v>0</v>
      </c>
      <c r="J165" s="38"/>
      <c r="K165" s="38"/>
      <c r="L165" s="34"/>
      <c r="M165" s="34"/>
      <c r="N165" s="34"/>
      <c r="O165" s="40"/>
    </row>
    <row r="166" spans="1:15" ht="15" thickBot="1">
      <c r="A166" s="41">
        <v>0</v>
      </c>
      <c r="B166" s="262"/>
      <c r="C166" s="127"/>
      <c r="D166" s="44"/>
      <c r="E166" s="229"/>
      <c r="F166" s="43"/>
      <c r="G166" s="75"/>
      <c r="H166" s="73">
        <f>IF(学校名!$C166="",0,COUNTIF(女子名簿!$F$12:$F$520,学校名!$C166))</f>
        <v>0</v>
      </c>
      <c r="I166" s="77">
        <f t="shared" si="3"/>
        <v>0</v>
      </c>
      <c r="J166" s="38"/>
      <c r="K166" s="38"/>
      <c r="L166" s="34"/>
      <c r="M166" s="34"/>
      <c r="N166" s="34"/>
      <c r="O166" s="40"/>
    </row>
    <row r="167" spans="1:15" ht="15" thickBot="1">
      <c r="A167" s="41">
        <v>0</v>
      </c>
      <c r="B167" s="262"/>
      <c r="C167" s="131"/>
      <c r="D167" s="240"/>
      <c r="E167" s="234"/>
      <c r="F167" s="49"/>
      <c r="G167" s="78"/>
      <c r="H167" s="73">
        <f>IF(学校名!$C167="",0,COUNTIF(女子名簿!$F$12:$F$520,学校名!$C167))</f>
        <v>0</v>
      </c>
      <c r="I167" s="80">
        <f t="shared" ref="I167:I198" si="4">G167+H167</f>
        <v>0</v>
      </c>
      <c r="J167" s="38"/>
      <c r="K167" s="38"/>
      <c r="L167" s="34"/>
      <c r="M167" s="34"/>
      <c r="N167" s="34"/>
      <c r="O167" s="40"/>
    </row>
    <row r="168" spans="1:15" ht="15" thickBot="1">
      <c r="A168" s="41">
        <v>0</v>
      </c>
      <c r="B168" s="262"/>
      <c r="C168" s="123"/>
      <c r="D168" s="67"/>
      <c r="E168" s="233"/>
      <c r="F168" s="51"/>
      <c r="G168" s="81"/>
      <c r="H168" s="73">
        <f>IF(学校名!$C168="",0,COUNTIF(女子名簿!$F$12:$F$520,学校名!$C168))</f>
        <v>0</v>
      </c>
      <c r="I168" s="83">
        <f t="shared" si="4"/>
        <v>0</v>
      </c>
      <c r="J168" s="38"/>
      <c r="K168" s="38"/>
      <c r="L168" s="34"/>
      <c r="M168" s="34"/>
      <c r="N168" s="34"/>
      <c r="O168" s="40"/>
    </row>
    <row r="169" spans="1:15" ht="15" thickBot="1">
      <c r="A169" s="41">
        <v>0</v>
      </c>
      <c r="B169" s="262"/>
      <c r="C169" s="127"/>
      <c r="D169" s="54"/>
      <c r="E169" s="229"/>
      <c r="F169" s="43"/>
      <c r="G169" s="75"/>
      <c r="H169" s="73">
        <f>IF(学校名!$C169="",0,COUNTIF(女子名簿!$F$12:$F$520,学校名!$C169))</f>
        <v>0</v>
      </c>
      <c r="I169" s="77">
        <f t="shared" si="4"/>
        <v>0</v>
      </c>
      <c r="J169" s="38"/>
      <c r="K169" s="38"/>
      <c r="L169" s="34"/>
      <c r="M169" s="34"/>
      <c r="N169" s="34"/>
      <c r="O169" s="40"/>
    </row>
    <row r="170" spans="1:15" ht="15" thickBot="1">
      <c r="A170" s="41">
        <v>0</v>
      </c>
      <c r="B170" s="262"/>
      <c r="C170" s="127"/>
      <c r="D170" s="54"/>
      <c r="E170" s="229"/>
      <c r="F170" s="43"/>
      <c r="G170" s="75"/>
      <c r="H170" s="73">
        <f>IF(学校名!$C170="",0,COUNTIF(女子名簿!$F$12:$F$520,学校名!$C170))</f>
        <v>0</v>
      </c>
      <c r="I170" s="77">
        <f t="shared" si="4"/>
        <v>0</v>
      </c>
      <c r="J170" s="38"/>
      <c r="K170" s="38"/>
      <c r="L170" s="34"/>
      <c r="M170" s="34"/>
      <c r="N170" s="34"/>
      <c r="O170" s="40"/>
    </row>
    <row r="171" spans="1:15" ht="15" thickBot="1">
      <c r="A171" s="41">
        <v>0</v>
      </c>
      <c r="B171" s="262"/>
      <c r="C171" s="127"/>
      <c r="D171" s="54"/>
      <c r="E171" s="229"/>
      <c r="F171" s="43"/>
      <c r="G171" s="75"/>
      <c r="H171" s="73">
        <f>IF(学校名!$C171="",0,COUNTIF(女子名簿!$F$12:$F$520,学校名!$C171))</f>
        <v>0</v>
      </c>
      <c r="I171" s="77">
        <f t="shared" si="4"/>
        <v>0</v>
      </c>
      <c r="J171" s="38"/>
      <c r="K171" s="38"/>
      <c r="L171" s="34"/>
      <c r="M171" s="34"/>
      <c r="N171" s="34"/>
      <c r="O171" s="40"/>
    </row>
    <row r="172" spans="1:15" ht="15" thickBot="1">
      <c r="A172" s="41">
        <v>0</v>
      </c>
      <c r="B172" s="262"/>
      <c r="C172" s="131"/>
      <c r="D172" s="63"/>
      <c r="E172" s="231"/>
      <c r="F172" s="47"/>
      <c r="G172" s="84"/>
      <c r="H172" s="73">
        <f>IF(学校名!$C172="",0,COUNTIF(女子名簿!$F$12:$F$520,学校名!$C172))</f>
        <v>0</v>
      </c>
      <c r="I172" s="86">
        <f t="shared" si="4"/>
        <v>0</v>
      </c>
      <c r="J172" s="38"/>
      <c r="K172" s="38"/>
      <c r="L172" s="34"/>
      <c r="M172" s="34"/>
      <c r="N172" s="34"/>
      <c r="O172" s="40"/>
    </row>
    <row r="173" spans="1:15" ht="15" thickBot="1">
      <c r="A173" s="41">
        <v>0</v>
      </c>
      <c r="B173" s="262"/>
      <c r="C173" s="123"/>
      <c r="D173" s="59"/>
      <c r="E173" s="235"/>
      <c r="F173" s="61"/>
      <c r="G173" s="87"/>
      <c r="H173" s="73">
        <f>IF(学校名!$C173="",0,COUNTIF(女子名簿!$F$12:$F$520,学校名!$C173))</f>
        <v>0</v>
      </c>
      <c r="I173" s="89">
        <f t="shared" si="4"/>
        <v>0</v>
      </c>
      <c r="J173" s="38"/>
      <c r="K173" s="38"/>
      <c r="L173" s="34"/>
      <c r="M173" s="34"/>
      <c r="N173" s="34"/>
      <c r="O173" s="40"/>
    </row>
    <row r="174" spans="1:15" ht="15" thickBot="1">
      <c r="A174" s="41">
        <v>0</v>
      </c>
      <c r="B174" s="262"/>
      <c r="C174" s="127"/>
      <c r="D174" s="44"/>
      <c r="E174" s="229"/>
      <c r="F174" s="43"/>
      <c r="G174" s="75"/>
      <c r="H174" s="73">
        <f>IF(学校名!$C174="",0,COUNTIF(女子名簿!$F$12:$F$520,学校名!$C174))</f>
        <v>0</v>
      </c>
      <c r="I174" s="77">
        <f t="shared" si="4"/>
        <v>0</v>
      </c>
      <c r="J174" s="38"/>
      <c r="K174" s="38"/>
      <c r="L174" s="34"/>
      <c r="M174" s="34"/>
      <c r="N174" s="34"/>
      <c r="O174" s="40"/>
    </row>
    <row r="175" spans="1:15" ht="15" thickBot="1">
      <c r="A175" s="41">
        <v>0</v>
      </c>
      <c r="B175" s="262"/>
      <c r="C175" s="127"/>
      <c r="D175" s="44"/>
      <c r="E175" s="229"/>
      <c r="F175" s="43"/>
      <c r="G175" s="75"/>
      <c r="H175" s="73">
        <f>IF(学校名!$C175="",0,COUNTIF(女子名簿!$F$12:$F$520,学校名!$C175))</f>
        <v>0</v>
      </c>
      <c r="I175" s="77">
        <f t="shared" si="4"/>
        <v>0</v>
      </c>
      <c r="J175" s="38"/>
      <c r="K175" s="38"/>
      <c r="L175" s="34"/>
      <c r="M175" s="34"/>
      <c r="N175" s="34"/>
      <c r="O175" s="40"/>
    </row>
    <row r="176" spans="1:15" ht="15" thickBot="1">
      <c r="A176" s="41">
        <v>0</v>
      </c>
      <c r="B176" s="262"/>
      <c r="C176" s="127"/>
      <c r="D176" s="44"/>
      <c r="E176" s="229"/>
      <c r="F176" s="43"/>
      <c r="G176" s="75"/>
      <c r="H176" s="73">
        <f>IF(学校名!$C176="",0,COUNTIF(女子名簿!$F$12:$F$520,学校名!$C176))</f>
        <v>0</v>
      </c>
      <c r="I176" s="77">
        <f t="shared" si="4"/>
        <v>0</v>
      </c>
      <c r="J176" s="38"/>
      <c r="K176" s="38"/>
      <c r="L176" s="34"/>
      <c r="M176" s="34"/>
      <c r="N176" s="34"/>
      <c r="O176" s="40"/>
    </row>
    <row r="177" spans="1:15" ht="15" thickBot="1">
      <c r="A177" s="41">
        <v>0</v>
      </c>
      <c r="B177" s="262"/>
      <c r="C177" s="47"/>
      <c r="D177" s="56"/>
      <c r="E177" s="48"/>
      <c r="F177" s="43"/>
      <c r="G177" s="78"/>
      <c r="H177" s="73">
        <f>IF(学校名!$C177="",0,COUNTIF(女子名簿!$F$12:$F$520,学校名!$C177))</f>
        <v>0</v>
      </c>
      <c r="I177" s="80">
        <f t="shared" si="4"/>
        <v>0</v>
      </c>
      <c r="J177" s="38"/>
      <c r="K177" s="38"/>
      <c r="L177" s="34"/>
      <c r="M177" s="34"/>
      <c r="N177" s="34"/>
      <c r="O177" s="40"/>
    </row>
    <row r="178" spans="1:15" ht="15" thickBot="1">
      <c r="A178" s="41">
        <v>0</v>
      </c>
      <c r="B178" s="262"/>
      <c r="C178" s="61"/>
      <c r="D178" s="59"/>
      <c r="E178" s="52"/>
      <c r="F178" s="51"/>
      <c r="G178" s="81"/>
      <c r="H178" s="73">
        <f>IF(学校名!$C178="",0,COUNTIF(女子名簿!$F$12:$F$520,学校名!$C178))</f>
        <v>0</v>
      </c>
      <c r="I178" s="83">
        <f t="shared" si="4"/>
        <v>0</v>
      </c>
      <c r="J178" s="38"/>
      <c r="K178" s="38"/>
      <c r="L178" s="34"/>
      <c r="M178" s="34"/>
      <c r="N178" s="34"/>
      <c r="O178" s="40"/>
    </row>
    <row r="179" spans="1:15" ht="15" thickBot="1">
      <c r="A179" s="41">
        <v>0</v>
      </c>
      <c r="B179" s="58"/>
      <c r="C179" s="53"/>
      <c r="D179" s="54"/>
      <c r="E179" s="45"/>
      <c r="F179" s="43"/>
      <c r="G179" s="75"/>
      <c r="H179" s="73">
        <f>IF(学校名!$C179="",0,COUNTIF(女子名簿!$F$12:$F$520,学校名!$C179))</f>
        <v>0</v>
      </c>
      <c r="I179" s="77">
        <f t="shared" si="4"/>
        <v>0</v>
      </c>
      <c r="J179" s="38"/>
      <c r="K179" s="38"/>
      <c r="L179" s="34"/>
      <c r="M179" s="34"/>
      <c r="N179" s="34"/>
      <c r="O179" s="34"/>
    </row>
    <row r="180" spans="1:15" ht="15" thickBot="1">
      <c r="A180" s="41">
        <v>0</v>
      </c>
      <c r="B180" s="42"/>
      <c r="C180" s="53"/>
      <c r="D180" s="54"/>
      <c r="E180" s="45"/>
      <c r="F180" s="43"/>
      <c r="G180" s="75"/>
      <c r="H180" s="73">
        <f>IF(学校名!$C180="",0,COUNTIF(女子名簿!$F$12:$F$520,学校名!$C180))</f>
        <v>0</v>
      </c>
      <c r="I180" s="77">
        <f t="shared" si="4"/>
        <v>0</v>
      </c>
      <c r="J180" s="38"/>
      <c r="K180" s="38"/>
      <c r="L180" s="34"/>
      <c r="M180" s="34"/>
      <c r="N180" s="34"/>
      <c r="O180" s="34"/>
    </row>
    <row r="181" spans="1:15" ht="15" thickBot="1">
      <c r="A181" s="41">
        <v>0</v>
      </c>
      <c r="B181" s="42"/>
      <c r="C181" s="53"/>
      <c r="D181" s="54"/>
      <c r="E181" s="45"/>
      <c r="F181" s="43"/>
      <c r="G181" s="75"/>
      <c r="H181" s="73">
        <f>IF(学校名!$C181="",0,COUNTIF(女子名簿!$F$12:$F$520,学校名!$C181))</f>
        <v>0</v>
      </c>
      <c r="I181" s="77">
        <f t="shared" si="4"/>
        <v>0</v>
      </c>
      <c r="J181" s="38"/>
      <c r="K181" s="38"/>
      <c r="L181" s="34"/>
      <c r="M181" s="34"/>
      <c r="N181" s="34"/>
      <c r="O181" s="34"/>
    </row>
    <row r="182" spans="1:15" ht="15" thickBot="1">
      <c r="A182" s="41">
        <v>0</v>
      </c>
      <c r="B182" s="55"/>
      <c r="C182" s="62"/>
      <c r="D182" s="63"/>
      <c r="E182" s="57"/>
      <c r="F182" s="47"/>
      <c r="G182" s="84"/>
      <c r="H182" s="73">
        <f>IF(学校名!$C182="",0,COUNTIF(女子名簿!$F$12:$F$520,学校名!$C182))</f>
        <v>0</v>
      </c>
      <c r="I182" s="86">
        <f t="shared" si="4"/>
        <v>0</v>
      </c>
      <c r="J182" s="38"/>
      <c r="K182" s="38"/>
      <c r="L182" s="34"/>
      <c r="M182" s="34"/>
      <c r="N182" s="34"/>
      <c r="O182" s="34"/>
    </row>
    <row r="183" spans="1:15" ht="15" thickBot="1">
      <c r="A183" s="41">
        <v>0</v>
      </c>
      <c r="B183" s="58"/>
      <c r="C183" s="64"/>
      <c r="D183" s="65"/>
      <c r="E183" s="60"/>
      <c r="F183" s="61"/>
      <c r="G183" s="87"/>
      <c r="H183" s="73">
        <f>IF(学校名!$C183="",0,COUNTIF(女子名簿!$F$12:$F$520,学校名!$C183))</f>
        <v>0</v>
      </c>
      <c r="I183" s="89">
        <f t="shared" si="4"/>
        <v>0</v>
      </c>
      <c r="J183" s="38"/>
      <c r="K183" s="38"/>
      <c r="L183" s="34"/>
      <c r="M183" s="34"/>
      <c r="N183" s="34"/>
      <c r="O183" s="40"/>
    </row>
    <row r="184" spans="1:15" ht="15" thickBot="1">
      <c r="A184" s="41">
        <v>0</v>
      </c>
      <c r="B184" s="42"/>
      <c r="C184" s="53"/>
      <c r="D184" s="54"/>
      <c r="E184" s="45"/>
      <c r="F184" s="43"/>
      <c r="G184" s="75"/>
      <c r="H184" s="73">
        <f>IF(学校名!$C184="",0,COUNTIF(女子名簿!$F$12:$F$520,学校名!$C184))</f>
        <v>0</v>
      </c>
      <c r="I184" s="77">
        <f t="shared" si="4"/>
        <v>0</v>
      </c>
      <c r="J184" s="38"/>
      <c r="K184" s="38"/>
      <c r="L184" s="34"/>
      <c r="M184" s="34"/>
      <c r="N184" s="34"/>
      <c r="O184" s="40"/>
    </row>
    <row r="185" spans="1:15" ht="15" thickBot="1">
      <c r="A185" s="41">
        <v>0</v>
      </c>
      <c r="B185" s="42"/>
      <c r="C185" s="53"/>
      <c r="D185" s="54"/>
      <c r="E185" s="45"/>
      <c r="F185" s="43"/>
      <c r="G185" s="75"/>
      <c r="H185" s="73">
        <f>IF(学校名!$C185="",0,COUNTIF(女子名簿!$F$12:$F$520,学校名!$C185))</f>
        <v>0</v>
      </c>
      <c r="I185" s="77">
        <f t="shared" si="4"/>
        <v>0</v>
      </c>
      <c r="J185" s="38"/>
      <c r="K185" s="38"/>
      <c r="L185" s="34"/>
      <c r="M185" s="34"/>
      <c r="N185" s="34"/>
      <c r="O185" s="40"/>
    </row>
    <row r="186" spans="1:15" ht="15" thickBot="1">
      <c r="A186" s="41">
        <v>0</v>
      </c>
      <c r="B186" s="42"/>
      <c r="C186" s="53"/>
      <c r="D186" s="54"/>
      <c r="E186" s="45"/>
      <c r="F186" s="43"/>
      <c r="G186" s="75"/>
      <c r="H186" s="73">
        <f>IF(学校名!$C186="",0,COUNTIF(女子名簿!$F$12:$F$520,学校名!$C186))</f>
        <v>0</v>
      </c>
      <c r="I186" s="77">
        <f t="shared" si="4"/>
        <v>0</v>
      </c>
      <c r="J186" s="38"/>
      <c r="K186" s="38"/>
      <c r="L186" s="34"/>
      <c r="M186" s="34"/>
      <c r="N186" s="34"/>
      <c r="O186" s="40"/>
    </row>
    <row r="187" spans="1:15" ht="15" thickBot="1">
      <c r="A187" s="41">
        <v>0</v>
      </c>
      <c r="B187" s="46"/>
      <c r="C187" s="47"/>
      <c r="D187" s="240"/>
      <c r="E187" s="48"/>
      <c r="F187" s="49"/>
      <c r="G187" s="78"/>
      <c r="H187" s="73">
        <f>IF(学校名!$C187="",0,COUNTIF(女子名簿!$F$12:$F$520,学校名!$C187))</f>
        <v>0</v>
      </c>
      <c r="I187" s="80">
        <f t="shared" si="4"/>
        <v>0</v>
      </c>
      <c r="J187" s="38"/>
      <c r="K187" s="38"/>
      <c r="L187" s="34"/>
      <c r="M187" s="34"/>
      <c r="N187" s="34"/>
      <c r="O187" s="40"/>
    </row>
    <row r="188" spans="1:15" ht="15" thickBot="1">
      <c r="A188" s="41">
        <v>0</v>
      </c>
      <c r="B188" s="50"/>
      <c r="C188" s="51"/>
      <c r="D188" s="239"/>
      <c r="E188" s="52"/>
      <c r="F188" s="51"/>
      <c r="G188" s="81"/>
      <c r="H188" s="73">
        <f>IF(学校名!$C188="",0,COUNTIF(女子名簿!$F$12:$F$520,学校名!$C188))</f>
        <v>0</v>
      </c>
      <c r="I188" s="83">
        <f t="shared" si="4"/>
        <v>0</v>
      </c>
      <c r="J188" s="38"/>
      <c r="K188" s="38"/>
      <c r="L188" s="34"/>
      <c r="M188" s="34"/>
      <c r="N188" s="34"/>
      <c r="O188" s="40"/>
    </row>
    <row r="189" spans="1:15" ht="15" thickBot="1">
      <c r="A189" s="41">
        <v>0</v>
      </c>
      <c r="B189" s="42"/>
      <c r="C189" s="43"/>
      <c r="D189" s="44"/>
      <c r="E189" s="45"/>
      <c r="F189" s="43"/>
      <c r="G189" s="75"/>
      <c r="H189" s="73">
        <f>IF(学校名!$C189="",0,COUNTIF(女子名簿!$F$12:$F$520,学校名!$C189))</f>
        <v>0</v>
      </c>
      <c r="I189" s="77">
        <f t="shared" si="4"/>
        <v>0</v>
      </c>
      <c r="J189" s="38"/>
      <c r="K189" s="38"/>
      <c r="L189" s="34"/>
      <c r="M189" s="34"/>
      <c r="N189" s="34"/>
      <c r="O189" s="40"/>
    </row>
    <row r="190" spans="1:15" ht="15" thickBot="1">
      <c r="A190" s="41">
        <v>0</v>
      </c>
      <c r="B190" s="42"/>
      <c r="C190" s="43"/>
      <c r="D190" s="44"/>
      <c r="E190" s="45"/>
      <c r="F190" s="43"/>
      <c r="G190" s="75"/>
      <c r="H190" s="73">
        <f>IF(学校名!$C190="",0,COUNTIF(女子名簿!$F$12:$F$520,学校名!$C190))</f>
        <v>0</v>
      </c>
      <c r="I190" s="77">
        <f t="shared" si="4"/>
        <v>0</v>
      </c>
      <c r="J190" s="38"/>
      <c r="K190" s="38"/>
      <c r="L190" s="34"/>
      <c r="M190" s="34"/>
      <c r="N190" s="34"/>
      <c r="O190" s="40"/>
    </row>
    <row r="191" spans="1:15" ht="15" thickBot="1">
      <c r="A191" s="41">
        <v>0</v>
      </c>
      <c r="B191" s="42"/>
      <c r="C191" s="43"/>
      <c r="D191" s="44"/>
      <c r="E191" s="45"/>
      <c r="F191" s="43"/>
      <c r="G191" s="75"/>
      <c r="H191" s="73">
        <f>IF(学校名!$C191="",0,COUNTIF(女子名簿!$F$12:$F$520,学校名!$C191))</f>
        <v>0</v>
      </c>
      <c r="I191" s="77">
        <f t="shared" si="4"/>
        <v>0</v>
      </c>
      <c r="J191" s="38"/>
      <c r="K191" s="38"/>
      <c r="L191" s="34"/>
      <c r="M191" s="34"/>
      <c r="N191" s="34"/>
      <c r="O191" s="40"/>
    </row>
    <row r="192" spans="1:15" ht="15" thickBot="1">
      <c r="A192" s="41">
        <v>0</v>
      </c>
      <c r="B192" s="55"/>
      <c r="C192" s="62"/>
      <c r="D192" s="63"/>
      <c r="E192" s="57"/>
      <c r="F192" s="47"/>
      <c r="G192" s="84"/>
      <c r="H192" s="73">
        <f>IF(学校名!$C192="",0,COUNTIF(女子名簿!$F$12:$F$520,学校名!$C192))</f>
        <v>0</v>
      </c>
      <c r="I192" s="86">
        <f t="shared" si="4"/>
        <v>0</v>
      </c>
      <c r="J192" s="38"/>
      <c r="K192" s="38"/>
      <c r="L192" s="34"/>
      <c r="M192" s="34"/>
      <c r="N192" s="34"/>
      <c r="O192" s="40"/>
    </row>
    <row r="193" spans="1:15" ht="15" thickBot="1">
      <c r="A193" s="41">
        <v>0</v>
      </c>
      <c r="B193" s="58"/>
      <c r="C193" s="64"/>
      <c r="D193" s="65"/>
      <c r="E193" s="60"/>
      <c r="F193" s="61"/>
      <c r="G193" s="87"/>
      <c r="H193" s="73">
        <f>IF(学校名!$C193="",0,COUNTIF(女子名簿!$F$12:$F$520,学校名!$C193))</f>
        <v>0</v>
      </c>
      <c r="I193" s="89">
        <f t="shared" si="4"/>
        <v>0</v>
      </c>
      <c r="J193" s="38"/>
      <c r="K193" s="38"/>
      <c r="L193" s="34"/>
      <c r="M193" s="34"/>
      <c r="N193" s="34"/>
      <c r="O193" s="40"/>
    </row>
    <row r="194" spans="1:15" ht="15" thickBot="1">
      <c r="A194" s="41">
        <v>0</v>
      </c>
      <c r="B194" s="42"/>
      <c r="C194" s="53"/>
      <c r="D194" s="54"/>
      <c r="E194" s="45"/>
      <c r="F194" s="43"/>
      <c r="G194" s="75"/>
      <c r="H194" s="73">
        <f>IF(学校名!$C194="",0,COUNTIF(女子名簿!$F$12:$F$520,学校名!$C194))</f>
        <v>0</v>
      </c>
      <c r="I194" s="77">
        <f t="shared" si="4"/>
        <v>0</v>
      </c>
      <c r="J194" s="38"/>
      <c r="K194" s="38"/>
      <c r="L194" s="34"/>
      <c r="M194" s="34"/>
      <c r="N194" s="34"/>
      <c r="O194" s="40"/>
    </row>
    <row r="195" spans="1:15" ht="15" thickBot="1">
      <c r="A195" s="41">
        <v>0</v>
      </c>
      <c r="B195" s="42"/>
      <c r="C195" s="43"/>
      <c r="D195" s="44"/>
      <c r="E195" s="45"/>
      <c r="F195" s="43"/>
      <c r="G195" s="75"/>
      <c r="H195" s="73">
        <f>IF(学校名!$C195="",0,COUNTIF(女子名簿!$F$12:$F$520,学校名!$C195))</f>
        <v>0</v>
      </c>
      <c r="I195" s="77">
        <f t="shared" si="4"/>
        <v>0</v>
      </c>
      <c r="J195" s="38"/>
      <c r="K195" s="38"/>
      <c r="L195" s="34"/>
      <c r="M195" s="34"/>
      <c r="N195" s="34"/>
      <c r="O195" s="40"/>
    </row>
    <row r="196" spans="1:15" ht="15" thickBot="1">
      <c r="A196" s="41">
        <v>0</v>
      </c>
      <c r="B196" s="42"/>
      <c r="C196" s="53"/>
      <c r="D196" s="54"/>
      <c r="E196" s="45"/>
      <c r="F196" s="43"/>
      <c r="G196" s="75"/>
      <c r="H196" s="73">
        <f>IF(学校名!$C196="",0,COUNTIF(女子名簿!$F$12:$F$520,学校名!$C196))</f>
        <v>0</v>
      </c>
      <c r="I196" s="77">
        <f t="shared" si="4"/>
        <v>0</v>
      </c>
      <c r="J196" s="38"/>
      <c r="K196" s="38"/>
      <c r="L196" s="34"/>
      <c r="M196" s="34"/>
      <c r="N196" s="34"/>
      <c r="O196" s="40"/>
    </row>
    <row r="197" spans="1:15" ht="15" thickBot="1">
      <c r="A197" s="41">
        <v>0</v>
      </c>
      <c r="B197" s="46"/>
      <c r="C197" s="47"/>
      <c r="D197" s="132"/>
      <c r="E197" s="48"/>
      <c r="F197" s="49"/>
      <c r="G197" s="78"/>
      <c r="H197" s="73">
        <f>IF(学校名!$C197="",0,COUNTIF(女子名簿!$F$12:$F$520,学校名!$C197))</f>
        <v>0</v>
      </c>
      <c r="I197" s="80">
        <f t="shared" si="4"/>
        <v>0</v>
      </c>
      <c r="J197" s="38"/>
      <c r="K197" s="38"/>
      <c r="L197" s="34"/>
      <c r="M197" s="34"/>
      <c r="N197" s="34"/>
      <c r="O197" s="40"/>
    </row>
    <row r="198" spans="1:15" ht="15" thickBot="1">
      <c r="A198" s="41">
        <v>0</v>
      </c>
      <c r="B198" s="50"/>
      <c r="C198" s="241"/>
      <c r="D198" s="65"/>
      <c r="E198" s="52"/>
      <c r="F198" s="51"/>
      <c r="G198" s="81"/>
      <c r="H198" s="73">
        <f>IF(学校名!$C198="",0,COUNTIF(女子名簿!$F$12:$F$520,学校名!$C198))</f>
        <v>0</v>
      </c>
      <c r="I198" s="83">
        <f t="shared" si="4"/>
        <v>0</v>
      </c>
      <c r="J198" s="38"/>
      <c r="K198" s="38"/>
      <c r="L198" s="34"/>
      <c r="M198" s="34"/>
      <c r="N198" s="34"/>
      <c r="O198" s="40"/>
    </row>
    <row r="199" spans="1:15" ht="15" thickBot="1">
      <c r="A199" s="41">
        <v>0</v>
      </c>
      <c r="B199" s="42"/>
      <c r="C199" s="53"/>
      <c r="D199" s="54"/>
      <c r="E199" s="45"/>
      <c r="F199" s="43"/>
      <c r="G199" s="75"/>
      <c r="H199" s="73">
        <f>IF(学校名!$C199="",0,COUNTIF(女子名簿!$F$12:$F$520,学校名!$C199))</f>
        <v>0</v>
      </c>
      <c r="I199" s="77">
        <f t="shared" ref="I199:I230" si="5">G199+H199</f>
        <v>0</v>
      </c>
      <c r="J199" s="38"/>
      <c r="K199" s="38"/>
      <c r="L199" s="34"/>
      <c r="M199" s="34"/>
      <c r="N199" s="34"/>
      <c r="O199" s="34"/>
    </row>
    <row r="200" spans="1:15" ht="15" thickBot="1">
      <c r="A200" s="41">
        <v>0</v>
      </c>
      <c r="B200" s="42"/>
      <c r="C200" s="53"/>
      <c r="D200" s="54"/>
      <c r="E200" s="45"/>
      <c r="F200" s="43"/>
      <c r="G200" s="75"/>
      <c r="H200" s="73">
        <f>IF(学校名!$C200="",0,COUNTIF(女子名簿!$F$12:$F$520,学校名!$C200))</f>
        <v>0</v>
      </c>
      <c r="I200" s="77">
        <f t="shared" si="5"/>
        <v>0</v>
      </c>
      <c r="J200" s="38"/>
      <c r="K200" s="38"/>
      <c r="L200" s="34"/>
      <c r="M200" s="34"/>
      <c r="N200" s="34"/>
      <c r="O200" s="34"/>
    </row>
    <row r="201" spans="1:15" ht="15" thickBot="1">
      <c r="A201" s="41">
        <v>0</v>
      </c>
      <c r="B201" s="42"/>
      <c r="C201" s="53"/>
      <c r="D201" s="54"/>
      <c r="E201" s="45"/>
      <c r="F201" s="43"/>
      <c r="G201" s="75"/>
      <c r="H201" s="73">
        <f>IF(学校名!$C201="",0,COUNTIF(女子名簿!$F$12:$F$520,学校名!$C201))</f>
        <v>0</v>
      </c>
      <c r="I201" s="77">
        <f t="shared" si="5"/>
        <v>0</v>
      </c>
      <c r="J201" s="38"/>
      <c r="K201" s="38"/>
      <c r="L201" s="34"/>
      <c r="M201" s="34"/>
      <c r="N201" s="34"/>
      <c r="O201" s="34"/>
    </row>
    <row r="202" spans="1:15" ht="15" thickBot="1">
      <c r="A202" s="41">
        <v>0</v>
      </c>
      <c r="B202" s="55"/>
      <c r="C202" s="62"/>
      <c r="D202" s="63"/>
      <c r="E202" s="57"/>
      <c r="F202" s="47"/>
      <c r="G202" s="84"/>
      <c r="H202" s="73">
        <f>IF(学校名!$C202="",0,COUNTIF(女子名簿!$F$12:$F$520,学校名!$C202))</f>
        <v>0</v>
      </c>
      <c r="I202" s="86">
        <f t="shared" si="5"/>
        <v>0</v>
      </c>
      <c r="J202" s="38"/>
      <c r="K202" s="38"/>
      <c r="L202" s="34"/>
      <c r="M202" s="34"/>
      <c r="N202" s="34"/>
      <c r="O202" s="34"/>
    </row>
    <row r="203" spans="1:15" ht="15" thickBot="1">
      <c r="A203" s="41">
        <v>0</v>
      </c>
      <c r="B203" s="58"/>
      <c r="C203" s="64"/>
      <c r="D203" s="65"/>
      <c r="E203" s="60"/>
      <c r="F203" s="61"/>
      <c r="G203" s="87"/>
      <c r="H203" s="73">
        <f>IF(学校名!$C203="",0,COUNTIF(女子名簿!$F$12:$F$520,学校名!$C203))</f>
        <v>0</v>
      </c>
      <c r="I203" s="89">
        <f t="shared" si="5"/>
        <v>0</v>
      </c>
      <c r="J203" s="38"/>
      <c r="K203" s="38"/>
      <c r="L203" s="34"/>
      <c r="M203" s="34"/>
      <c r="N203" s="34"/>
      <c r="O203" s="40"/>
    </row>
    <row r="204" spans="1:15" ht="15" thickBot="1">
      <c r="A204" s="41">
        <v>0</v>
      </c>
      <c r="B204" s="42"/>
      <c r="C204" s="53"/>
      <c r="D204" s="54"/>
      <c r="E204" s="45"/>
      <c r="F204" s="43"/>
      <c r="G204" s="75"/>
      <c r="H204" s="73">
        <f>IF(学校名!$C204="",0,COUNTIF(女子名簿!$F$12:$F$520,学校名!$C204))</f>
        <v>0</v>
      </c>
      <c r="I204" s="77">
        <f t="shared" si="5"/>
        <v>0</v>
      </c>
      <c r="J204" s="38"/>
      <c r="K204" s="38"/>
      <c r="L204" s="34"/>
      <c r="M204" s="34"/>
      <c r="N204" s="34"/>
      <c r="O204" s="40"/>
    </row>
    <row r="205" spans="1:15" ht="15" thickBot="1">
      <c r="A205" s="41">
        <v>0</v>
      </c>
      <c r="B205" s="42"/>
      <c r="C205" s="53"/>
      <c r="D205" s="54"/>
      <c r="E205" s="45"/>
      <c r="F205" s="43"/>
      <c r="G205" s="75"/>
      <c r="H205" s="73">
        <f>IF(学校名!$C205="",0,COUNTIF(女子名簿!$F$12:$F$520,学校名!$C205))</f>
        <v>0</v>
      </c>
      <c r="I205" s="77">
        <f t="shared" si="5"/>
        <v>0</v>
      </c>
      <c r="J205" s="38"/>
      <c r="K205" s="38"/>
      <c r="L205" s="34"/>
      <c r="M205" s="34"/>
      <c r="N205" s="34"/>
      <c r="O205" s="40"/>
    </row>
    <row r="206" spans="1:15" ht="15" thickBot="1">
      <c r="A206" s="41">
        <v>0</v>
      </c>
      <c r="B206" s="42"/>
      <c r="C206" s="43"/>
      <c r="D206" s="44"/>
      <c r="E206" s="45"/>
      <c r="F206" s="43"/>
      <c r="G206" s="75"/>
      <c r="H206" s="73">
        <f>IF(学校名!$C206="",0,COUNTIF(女子名簿!$F$12:$F$520,学校名!$C206))</f>
        <v>0</v>
      </c>
      <c r="I206" s="77">
        <f t="shared" si="5"/>
        <v>0</v>
      </c>
      <c r="J206" s="38"/>
      <c r="K206" s="38"/>
      <c r="L206" s="34"/>
      <c r="M206" s="34"/>
      <c r="N206" s="34"/>
      <c r="O206" s="40"/>
    </row>
    <row r="207" spans="1:15" ht="15" thickBot="1">
      <c r="A207" s="41">
        <v>0</v>
      </c>
      <c r="B207" s="46"/>
      <c r="C207" s="47"/>
      <c r="D207" s="240"/>
      <c r="E207" s="48"/>
      <c r="F207" s="49"/>
      <c r="G207" s="78"/>
      <c r="H207" s="73">
        <f>IF(学校名!$C207="",0,COUNTIF(女子名簿!$F$12:$F$520,学校名!$C207))</f>
        <v>0</v>
      </c>
      <c r="I207" s="80">
        <f t="shared" si="5"/>
        <v>0</v>
      </c>
      <c r="J207" s="38"/>
      <c r="K207" s="38"/>
      <c r="L207" s="34"/>
      <c r="M207" s="34"/>
      <c r="N207" s="34"/>
      <c r="O207" s="40"/>
    </row>
    <row r="208" spans="1:15" ht="15" thickBot="1">
      <c r="A208" s="41">
        <v>0</v>
      </c>
      <c r="B208" s="50"/>
      <c r="C208" s="51"/>
      <c r="D208" s="239"/>
      <c r="E208" s="52"/>
      <c r="F208" s="51"/>
      <c r="G208" s="81"/>
      <c r="H208" s="73">
        <f>IF(学校名!$C208="",0,COUNTIF(女子名簿!$F$12:$F$520,学校名!$C208))</f>
        <v>0</v>
      </c>
      <c r="I208" s="83">
        <f t="shared" si="5"/>
        <v>0</v>
      </c>
      <c r="J208" s="38"/>
      <c r="K208" s="38"/>
      <c r="L208" s="34"/>
      <c r="M208" s="34"/>
      <c r="N208" s="34"/>
      <c r="O208" s="40"/>
    </row>
    <row r="209" spans="1:15" ht="15" thickBot="1">
      <c r="A209" s="41">
        <v>0</v>
      </c>
      <c r="B209" s="42"/>
      <c r="C209" s="43"/>
      <c r="D209" s="44"/>
      <c r="E209" s="45"/>
      <c r="F209" s="43"/>
      <c r="G209" s="75"/>
      <c r="H209" s="73">
        <f>IF(学校名!$C209="",0,COUNTIF(女子名簿!$F$12:$F$520,学校名!$C209))</f>
        <v>0</v>
      </c>
      <c r="I209" s="77">
        <f t="shared" si="5"/>
        <v>0</v>
      </c>
      <c r="J209" s="38"/>
      <c r="K209" s="38"/>
      <c r="L209" s="34"/>
      <c r="M209" s="34"/>
      <c r="N209" s="34"/>
      <c r="O209" s="40"/>
    </row>
    <row r="210" spans="1:15" ht="15" thickBot="1">
      <c r="A210" s="41">
        <v>0</v>
      </c>
      <c r="B210" s="42"/>
      <c r="C210" s="43"/>
      <c r="D210" s="44"/>
      <c r="E210" s="45"/>
      <c r="F210" s="43"/>
      <c r="G210" s="75"/>
      <c r="H210" s="73">
        <f>IF(学校名!$C210="",0,COUNTIF(女子名簿!$F$12:$F$520,学校名!$C210))</f>
        <v>0</v>
      </c>
      <c r="I210" s="77">
        <f t="shared" si="5"/>
        <v>0</v>
      </c>
      <c r="J210" s="38"/>
      <c r="K210" s="38"/>
      <c r="L210" s="34"/>
      <c r="M210" s="34"/>
      <c r="N210" s="34"/>
      <c r="O210" s="40"/>
    </row>
    <row r="211" spans="1:15" ht="15" thickBot="1">
      <c r="A211" s="41">
        <v>0</v>
      </c>
      <c r="B211" s="42"/>
      <c r="C211" s="53"/>
      <c r="D211" s="54"/>
      <c r="E211" s="45"/>
      <c r="F211" s="43"/>
      <c r="G211" s="75"/>
      <c r="H211" s="73">
        <f>IF(学校名!$C211="",0,COUNTIF(女子名簿!$F$12:$F$520,学校名!$C211))</f>
        <v>0</v>
      </c>
      <c r="I211" s="77">
        <f t="shared" si="5"/>
        <v>0</v>
      </c>
      <c r="J211" s="38"/>
      <c r="K211" s="38"/>
      <c r="L211" s="34"/>
      <c r="M211" s="34"/>
      <c r="N211" s="34"/>
      <c r="O211" s="40"/>
    </row>
    <row r="212" spans="1:15" ht="15" thickBot="1">
      <c r="A212" s="41">
        <v>0</v>
      </c>
      <c r="B212" s="55"/>
      <c r="C212" s="62"/>
      <c r="D212" s="63"/>
      <c r="E212" s="57"/>
      <c r="F212" s="47"/>
      <c r="G212" s="84"/>
      <c r="H212" s="73">
        <f>IF(学校名!$C212="",0,COUNTIF(女子名簿!$F$12:$F$520,学校名!$C212))</f>
        <v>0</v>
      </c>
      <c r="I212" s="86">
        <f t="shared" si="5"/>
        <v>0</v>
      </c>
      <c r="J212" s="38"/>
      <c r="K212" s="38"/>
      <c r="L212" s="34"/>
      <c r="M212" s="34"/>
      <c r="N212" s="34"/>
      <c r="O212" s="40"/>
    </row>
    <row r="213" spans="1:15" ht="15" thickBot="1">
      <c r="A213" s="41">
        <v>0</v>
      </c>
      <c r="B213" s="58"/>
      <c r="C213" s="64"/>
      <c r="D213" s="65"/>
      <c r="E213" s="60"/>
      <c r="F213" s="61"/>
      <c r="G213" s="87"/>
      <c r="H213" s="73">
        <f>IF(学校名!$C213="",0,COUNTIF(女子名簿!$F$12:$F$520,学校名!$C213))</f>
        <v>0</v>
      </c>
      <c r="I213" s="89">
        <f t="shared" si="5"/>
        <v>0</v>
      </c>
      <c r="J213" s="38"/>
      <c r="K213" s="38"/>
      <c r="L213" s="34"/>
      <c r="M213" s="34"/>
      <c r="N213" s="34"/>
      <c r="O213" s="40"/>
    </row>
    <row r="214" spans="1:15" ht="15" thickBot="1">
      <c r="A214" s="41">
        <v>0</v>
      </c>
      <c r="B214" s="42"/>
      <c r="C214" s="43"/>
      <c r="D214" s="44"/>
      <c r="E214" s="45"/>
      <c r="F214" s="43"/>
      <c r="G214" s="75"/>
      <c r="H214" s="73">
        <f>IF(学校名!$C214="",0,COUNTIF(女子名簿!$F$12:$F$520,学校名!$C214))</f>
        <v>0</v>
      </c>
      <c r="I214" s="77">
        <f t="shared" si="5"/>
        <v>0</v>
      </c>
      <c r="J214" s="38"/>
      <c r="K214" s="38"/>
      <c r="L214" s="34"/>
      <c r="M214" s="34"/>
      <c r="N214" s="34"/>
      <c r="O214" s="40"/>
    </row>
    <row r="215" spans="1:15" ht="15" thickBot="1">
      <c r="A215" s="41">
        <v>0</v>
      </c>
      <c r="B215" s="42"/>
      <c r="C215" s="53"/>
      <c r="D215" s="54"/>
      <c r="E215" s="45"/>
      <c r="F215" s="43"/>
      <c r="G215" s="75"/>
      <c r="H215" s="73">
        <f>IF(学校名!$C215="",0,COUNTIF(女子名簿!$F$12:$F$520,学校名!$C215))</f>
        <v>0</v>
      </c>
      <c r="I215" s="77">
        <f t="shared" si="5"/>
        <v>0</v>
      </c>
      <c r="J215" s="38"/>
      <c r="K215" s="38"/>
      <c r="L215" s="34"/>
      <c r="M215" s="34"/>
      <c r="N215" s="34"/>
      <c r="O215" s="40"/>
    </row>
    <row r="216" spans="1:15" ht="15" thickBot="1">
      <c r="A216" s="41">
        <v>0</v>
      </c>
      <c r="B216" s="42"/>
      <c r="C216" s="53"/>
      <c r="D216" s="54"/>
      <c r="E216" s="45"/>
      <c r="F216" s="43"/>
      <c r="G216" s="75"/>
      <c r="H216" s="73">
        <f>IF(学校名!$C216="",0,COUNTIF(女子名簿!$F$12:$F$520,学校名!$C216))</f>
        <v>0</v>
      </c>
      <c r="I216" s="77">
        <f t="shared" si="5"/>
        <v>0</v>
      </c>
      <c r="J216" s="38"/>
      <c r="K216" s="38"/>
      <c r="L216" s="34"/>
      <c r="M216" s="34"/>
      <c r="N216" s="34"/>
      <c r="O216" s="40"/>
    </row>
    <row r="217" spans="1:15" ht="15" thickBot="1">
      <c r="A217" s="41">
        <v>0</v>
      </c>
      <c r="B217" s="46"/>
      <c r="C217" s="47"/>
      <c r="D217" s="132"/>
      <c r="E217" s="48"/>
      <c r="F217" s="49"/>
      <c r="G217" s="78"/>
      <c r="H217" s="73">
        <f>IF(学校名!$C217="",0,COUNTIF(女子名簿!$F$12:$F$520,学校名!$C217))</f>
        <v>0</v>
      </c>
      <c r="I217" s="80">
        <f t="shared" si="5"/>
        <v>0</v>
      </c>
      <c r="J217" s="38"/>
      <c r="K217" s="38"/>
      <c r="L217" s="34"/>
      <c r="M217" s="34"/>
      <c r="N217" s="34"/>
      <c r="O217" s="40"/>
    </row>
    <row r="218" spans="1:15" ht="15" thickBot="1">
      <c r="A218" s="41">
        <v>0</v>
      </c>
      <c r="B218" s="50"/>
      <c r="C218" s="241"/>
      <c r="D218" s="65"/>
      <c r="E218" s="52"/>
      <c r="F218" s="51"/>
      <c r="G218" s="81"/>
      <c r="H218" s="73">
        <f>IF(学校名!$C218="",0,COUNTIF(女子名簿!$F$12:$F$520,学校名!$C218))</f>
        <v>0</v>
      </c>
      <c r="I218" s="83">
        <f t="shared" si="5"/>
        <v>0</v>
      </c>
      <c r="J218" s="38"/>
      <c r="K218" s="38"/>
      <c r="L218" s="34"/>
      <c r="M218" s="34"/>
      <c r="N218" s="34"/>
      <c r="O218" s="40"/>
    </row>
    <row r="219" spans="1:15" ht="15" thickBot="1">
      <c r="A219" s="41">
        <v>0</v>
      </c>
      <c r="B219" s="42"/>
      <c r="C219" s="53"/>
      <c r="D219" s="54"/>
      <c r="E219" s="45"/>
      <c r="F219" s="43"/>
      <c r="G219" s="75"/>
      <c r="H219" s="73">
        <f>IF(学校名!$C219="",0,COUNTIF(女子名簿!$F$12:$F$520,学校名!$C219))</f>
        <v>0</v>
      </c>
      <c r="I219" s="77">
        <f t="shared" si="5"/>
        <v>0</v>
      </c>
      <c r="J219" s="38"/>
      <c r="K219" s="38"/>
      <c r="L219" s="34"/>
      <c r="M219" s="34"/>
      <c r="N219" s="34"/>
      <c r="O219" s="34"/>
    </row>
    <row r="220" spans="1:15" ht="15" thickBot="1">
      <c r="A220" s="41">
        <v>0</v>
      </c>
      <c r="B220" s="42"/>
      <c r="C220" s="53"/>
      <c r="D220" s="54"/>
      <c r="E220" s="45"/>
      <c r="F220" s="43"/>
      <c r="G220" s="75"/>
      <c r="H220" s="73">
        <f>IF(学校名!$C220="",0,COUNTIF(女子名簿!$F$12:$F$520,学校名!$C220))</f>
        <v>0</v>
      </c>
      <c r="I220" s="77">
        <f t="shared" si="5"/>
        <v>0</v>
      </c>
      <c r="J220" s="38"/>
      <c r="K220" s="38"/>
      <c r="L220" s="34"/>
      <c r="M220" s="34"/>
      <c r="N220" s="34"/>
      <c r="O220" s="34"/>
    </row>
    <row r="221" spans="1:15" ht="15" thickBot="1">
      <c r="A221" s="41">
        <v>0</v>
      </c>
      <c r="B221" s="42"/>
      <c r="C221" s="43"/>
      <c r="D221" s="44"/>
      <c r="E221" s="45"/>
      <c r="F221" s="43"/>
      <c r="G221" s="75"/>
      <c r="H221" s="73">
        <f>IF(学校名!$C221="",0,COUNTIF(女子名簿!$F$12:$F$520,学校名!$C221))</f>
        <v>0</v>
      </c>
      <c r="I221" s="77">
        <f t="shared" si="5"/>
        <v>0</v>
      </c>
      <c r="J221" s="38"/>
      <c r="K221" s="38"/>
      <c r="L221" s="34"/>
      <c r="M221" s="34"/>
      <c r="N221" s="34"/>
      <c r="O221" s="34"/>
    </row>
    <row r="222" spans="1:15" ht="15" thickBot="1">
      <c r="A222" s="41">
        <v>0</v>
      </c>
      <c r="B222" s="55"/>
      <c r="C222" s="62"/>
      <c r="D222" s="63"/>
      <c r="E222" s="57"/>
      <c r="F222" s="47"/>
      <c r="G222" s="84"/>
      <c r="H222" s="73">
        <f>IF(学校名!$C222="",0,COUNTIF(女子名簿!$F$12:$F$520,学校名!$C222))</f>
        <v>0</v>
      </c>
      <c r="I222" s="86">
        <f t="shared" si="5"/>
        <v>0</v>
      </c>
      <c r="J222" s="38"/>
      <c r="K222" s="38"/>
      <c r="L222" s="34"/>
      <c r="M222" s="34"/>
      <c r="N222" s="34"/>
      <c r="O222" s="34"/>
    </row>
    <row r="223" spans="1:15" ht="15" thickBot="1">
      <c r="A223" s="41">
        <v>0</v>
      </c>
      <c r="B223" s="58"/>
      <c r="C223" s="64"/>
      <c r="D223" s="65"/>
      <c r="E223" s="60"/>
      <c r="F223" s="61"/>
      <c r="G223" s="87"/>
      <c r="H223" s="73">
        <f>IF(学校名!$C223="",0,COUNTIF(女子名簿!$F$12:$F$520,学校名!$C223))</f>
        <v>0</v>
      </c>
      <c r="I223" s="89">
        <f t="shared" si="5"/>
        <v>0</v>
      </c>
      <c r="J223" s="38"/>
      <c r="K223" s="38"/>
      <c r="L223" s="34"/>
      <c r="M223" s="34"/>
      <c r="N223" s="34"/>
      <c r="O223" s="40"/>
    </row>
    <row r="224" spans="1:15" ht="15" thickBot="1">
      <c r="A224" s="41">
        <v>0</v>
      </c>
      <c r="B224" s="42"/>
      <c r="C224" s="53"/>
      <c r="D224" s="54"/>
      <c r="E224" s="45"/>
      <c r="F224" s="43"/>
      <c r="G224" s="75"/>
      <c r="H224" s="73">
        <f>IF(学校名!$C224="",0,COUNTIF(女子名簿!$F$12:$F$520,学校名!$C224))</f>
        <v>0</v>
      </c>
      <c r="I224" s="77">
        <f t="shared" si="5"/>
        <v>0</v>
      </c>
      <c r="J224" s="38"/>
      <c r="K224" s="38"/>
      <c r="L224" s="34"/>
      <c r="M224" s="34"/>
      <c r="N224" s="34"/>
      <c r="O224" s="40"/>
    </row>
    <row r="225" spans="1:15" ht="15" thickBot="1">
      <c r="A225" s="41">
        <v>0</v>
      </c>
      <c r="B225" s="42"/>
      <c r="C225" s="53"/>
      <c r="D225" s="54"/>
      <c r="E225" s="45"/>
      <c r="F225" s="43"/>
      <c r="G225" s="75"/>
      <c r="H225" s="73">
        <f>IF(学校名!$C225="",0,COUNTIF(女子名簿!$F$12:$F$520,学校名!$C225))</f>
        <v>0</v>
      </c>
      <c r="I225" s="77">
        <f t="shared" si="5"/>
        <v>0</v>
      </c>
      <c r="J225" s="38"/>
      <c r="K225" s="38"/>
      <c r="L225" s="34"/>
      <c r="M225" s="34"/>
      <c r="N225" s="34"/>
      <c r="O225" s="40"/>
    </row>
    <row r="226" spans="1:15" ht="15" thickBot="1">
      <c r="A226" s="41">
        <v>0</v>
      </c>
      <c r="B226" s="42"/>
      <c r="C226" s="53"/>
      <c r="D226" s="54"/>
      <c r="E226" s="45"/>
      <c r="F226" s="43"/>
      <c r="G226" s="75"/>
      <c r="H226" s="73">
        <f>IF(学校名!$C226="",0,COUNTIF(女子名簿!$F$12:$F$520,学校名!$C226))</f>
        <v>0</v>
      </c>
      <c r="I226" s="77">
        <f t="shared" si="5"/>
        <v>0</v>
      </c>
      <c r="J226" s="38"/>
      <c r="K226" s="38"/>
      <c r="L226" s="34"/>
      <c r="M226" s="34"/>
      <c r="N226" s="34"/>
      <c r="O226" s="40"/>
    </row>
    <row r="227" spans="1:15" ht="15" thickBot="1">
      <c r="A227" s="41">
        <v>0</v>
      </c>
      <c r="B227" s="46"/>
      <c r="C227" s="62"/>
      <c r="D227" s="66"/>
      <c r="E227" s="48"/>
      <c r="F227" s="49"/>
      <c r="G227" s="78"/>
      <c r="H227" s="73">
        <f>IF(学校名!$C227="",0,COUNTIF(女子名簿!$F$12:$F$520,学校名!$C227))</f>
        <v>0</v>
      </c>
      <c r="I227" s="80">
        <f t="shared" si="5"/>
        <v>0</v>
      </c>
      <c r="J227" s="38"/>
      <c r="K227" s="38"/>
      <c r="L227" s="34"/>
      <c r="M227" s="34"/>
      <c r="N227" s="34"/>
      <c r="O227" s="40"/>
    </row>
    <row r="228" spans="1:15" ht="15" thickBot="1">
      <c r="A228" s="41">
        <v>0</v>
      </c>
      <c r="B228" s="50"/>
      <c r="C228" s="64"/>
      <c r="D228" s="67"/>
      <c r="E228" s="52"/>
      <c r="F228" s="51"/>
      <c r="G228" s="81"/>
      <c r="H228" s="73">
        <f>IF(学校名!$C228="",0,COUNTIF(女子名簿!$F$12:$F$520,学校名!$C228))</f>
        <v>0</v>
      </c>
      <c r="I228" s="83">
        <f t="shared" si="5"/>
        <v>0</v>
      </c>
      <c r="J228" s="38"/>
      <c r="K228" s="38"/>
      <c r="L228" s="34"/>
      <c r="M228" s="34"/>
      <c r="N228" s="34"/>
      <c r="O228" s="40"/>
    </row>
    <row r="229" spans="1:15" ht="15" thickBot="1">
      <c r="A229" s="41">
        <v>0</v>
      </c>
      <c r="B229" s="42"/>
      <c r="C229" s="53"/>
      <c r="D229" s="54"/>
      <c r="E229" s="45"/>
      <c r="F229" s="43"/>
      <c r="G229" s="75"/>
      <c r="H229" s="73">
        <f>IF(学校名!$C229="",0,COUNTIF(女子名簿!$F$12:$F$520,学校名!$C229))</f>
        <v>0</v>
      </c>
      <c r="I229" s="77">
        <f t="shared" si="5"/>
        <v>0</v>
      </c>
      <c r="J229" s="38"/>
      <c r="K229" s="38"/>
      <c r="L229" s="34"/>
      <c r="M229" s="34"/>
      <c r="N229" s="34"/>
      <c r="O229" s="40"/>
    </row>
    <row r="230" spans="1:15" ht="15" thickBot="1">
      <c r="A230" s="41">
        <v>0</v>
      </c>
      <c r="B230" s="42"/>
      <c r="C230" s="53"/>
      <c r="D230" s="54"/>
      <c r="E230" s="45"/>
      <c r="F230" s="43"/>
      <c r="G230" s="75"/>
      <c r="H230" s="73">
        <f>IF(学校名!$C230="",0,COUNTIF(女子名簿!$F$12:$F$520,学校名!$C230))</f>
        <v>0</v>
      </c>
      <c r="I230" s="77">
        <f t="shared" si="5"/>
        <v>0</v>
      </c>
      <c r="J230" s="38"/>
      <c r="K230" s="38"/>
      <c r="L230" s="34"/>
      <c r="M230" s="34"/>
      <c r="N230" s="34"/>
      <c r="O230" s="40"/>
    </row>
    <row r="231" spans="1:15" ht="15" thickBot="1">
      <c r="A231" s="41">
        <v>0</v>
      </c>
      <c r="B231" s="42"/>
      <c r="C231" s="53"/>
      <c r="D231" s="54"/>
      <c r="E231" s="45"/>
      <c r="F231" s="43"/>
      <c r="G231" s="75"/>
      <c r="H231" s="73">
        <f>IF(学校名!$C231="",0,COUNTIF(女子名簿!$F$12:$F$520,学校名!$C231))</f>
        <v>0</v>
      </c>
      <c r="I231" s="77">
        <f t="shared" ref="I231:I251" si="6">G231+H231</f>
        <v>0</v>
      </c>
      <c r="J231" s="38"/>
      <c r="K231" s="38"/>
      <c r="L231" s="34"/>
      <c r="M231" s="34"/>
      <c r="N231" s="34"/>
      <c r="O231" s="40"/>
    </row>
    <row r="232" spans="1:15" ht="15" thickBot="1">
      <c r="A232" s="41">
        <v>0</v>
      </c>
      <c r="B232" s="55"/>
      <c r="C232" s="62"/>
      <c r="D232" s="63"/>
      <c r="E232" s="57"/>
      <c r="F232" s="47"/>
      <c r="G232" s="84"/>
      <c r="H232" s="73">
        <f>IF(学校名!$C232="",0,COUNTIF(女子名簿!$F$12:$F$520,学校名!$C232))</f>
        <v>0</v>
      </c>
      <c r="I232" s="86">
        <f t="shared" si="6"/>
        <v>0</v>
      </c>
      <c r="J232" s="38"/>
      <c r="K232" s="38"/>
      <c r="L232" s="34"/>
      <c r="M232" s="34"/>
      <c r="N232" s="34"/>
      <c r="O232" s="40"/>
    </row>
    <row r="233" spans="1:15" ht="15" thickBot="1">
      <c r="A233" s="41">
        <v>0</v>
      </c>
      <c r="B233" s="58"/>
      <c r="C233" s="64"/>
      <c r="D233" s="65"/>
      <c r="E233" s="60"/>
      <c r="F233" s="61"/>
      <c r="G233" s="87"/>
      <c r="H233" s="73">
        <f>IF(学校名!$C233="",0,COUNTIF(女子名簿!$F$12:$F$520,学校名!$C233))</f>
        <v>0</v>
      </c>
      <c r="I233" s="89">
        <f t="shared" si="6"/>
        <v>0</v>
      </c>
      <c r="J233" s="38"/>
      <c r="K233" s="38"/>
      <c r="L233" s="34"/>
      <c r="M233" s="34"/>
      <c r="N233" s="34"/>
      <c r="O233" s="40"/>
    </row>
    <row r="234" spans="1:15" ht="15" thickBot="1">
      <c r="A234" s="41">
        <v>0</v>
      </c>
      <c r="B234" s="42"/>
      <c r="C234" s="53"/>
      <c r="D234" s="54"/>
      <c r="E234" s="45"/>
      <c r="F234" s="43"/>
      <c r="G234" s="75"/>
      <c r="H234" s="73">
        <f>IF(学校名!$C234="",0,COUNTIF(女子名簿!$F$12:$F$520,学校名!$C234))</f>
        <v>0</v>
      </c>
      <c r="I234" s="77">
        <f t="shared" si="6"/>
        <v>0</v>
      </c>
      <c r="J234" s="38"/>
      <c r="K234" s="38"/>
      <c r="L234" s="34"/>
      <c r="M234" s="34"/>
      <c r="N234" s="34"/>
      <c r="O234" s="40"/>
    </row>
    <row r="235" spans="1:15" ht="15" thickBot="1">
      <c r="A235" s="41">
        <v>0</v>
      </c>
      <c r="B235" s="42"/>
      <c r="C235" s="43"/>
      <c r="D235" s="44"/>
      <c r="E235" s="45"/>
      <c r="F235" s="43"/>
      <c r="G235" s="75"/>
      <c r="H235" s="73">
        <f>IF(学校名!$C235="",0,COUNTIF(女子名簿!$F$12:$F$520,学校名!$C235))</f>
        <v>0</v>
      </c>
      <c r="I235" s="77">
        <f t="shared" si="6"/>
        <v>0</v>
      </c>
      <c r="J235" s="38"/>
      <c r="K235" s="38"/>
      <c r="L235" s="34"/>
      <c r="M235" s="34"/>
      <c r="N235" s="34"/>
      <c r="O235" s="40"/>
    </row>
    <row r="236" spans="1:15" ht="15" thickBot="1">
      <c r="A236" s="41">
        <v>0</v>
      </c>
      <c r="B236" s="42"/>
      <c r="C236" s="43"/>
      <c r="D236" s="44"/>
      <c r="E236" s="45"/>
      <c r="F236" s="43"/>
      <c r="G236" s="75"/>
      <c r="H236" s="73">
        <f>IF(学校名!$C236="",0,COUNTIF(女子名簿!$F$12:$F$520,学校名!$C236))</f>
        <v>0</v>
      </c>
      <c r="I236" s="77">
        <f t="shared" si="6"/>
        <v>0</v>
      </c>
      <c r="J236" s="38"/>
      <c r="K236" s="38"/>
      <c r="L236" s="34"/>
      <c r="M236" s="34"/>
      <c r="N236" s="34"/>
      <c r="O236" s="40"/>
    </row>
    <row r="237" spans="1:15" ht="15" thickBot="1">
      <c r="A237" s="41">
        <v>0</v>
      </c>
      <c r="B237" s="46"/>
      <c r="C237" s="47"/>
      <c r="D237" s="132"/>
      <c r="E237" s="48"/>
      <c r="F237" s="49"/>
      <c r="G237" s="78"/>
      <c r="H237" s="73">
        <f>IF(学校名!$C237="",0,COUNTIF(女子名簿!$F$12:$F$520,学校名!$C237))</f>
        <v>0</v>
      </c>
      <c r="I237" s="80">
        <f t="shared" si="6"/>
        <v>0</v>
      </c>
      <c r="J237" s="38"/>
      <c r="K237" s="38"/>
      <c r="L237" s="34"/>
      <c r="M237" s="34"/>
      <c r="N237" s="34"/>
      <c r="O237" s="40"/>
    </row>
    <row r="238" spans="1:15" ht="15" thickBot="1">
      <c r="A238" s="41">
        <v>0</v>
      </c>
      <c r="B238" s="50"/>
      <c r="C238" s="241"/>
      <c r="D238" s="65"/>
      <c r="E238" s="52"/>
      <c r="F238" s="49"/>
      <c r="G238" s="81"/>
      <c r="H238" s="73">
        <f>IF(学校名!$C238="",0,COUNTIF(女子名簿!$F$12:$F$520,学校名!$C238))</f>
        <v>0</v>
      </c>
      <c r="I238" s="83">
        <f t="shared" si="6"/>
        <v>0</v>
      </c>
      <c r="J238" s="38"/>
      <c r="K238" s="38"/>
      <c r="L238" s="34"/>
      <c r="M238" s="34"/>
      <c r="N238" s="34"/>
      <c r="O238" s="40"/>
    </row>
    <row r="239" spans="1:15" ht="15" thickBot="1">
      <c r="A239" s="41">
        <v>0</v>
      </c>
      <c r="B239" s="42"/>
      <c r="C239" s="43"/>
      <c r="D239" s="44"/>
      <c r="E239" s="45"/>
      <c r="F239" s="43"/>
      <c r="G239" s="75"/>
      <c r="H239" s="73">
        <f>IF(学校名!$C239="",0,COUNTIF(女子名簿!$F$12:$F$520,学校名!$C239))</f>
        <v>0</v>
      </c>
      <c r="I239" s="77">
        <f t="shared" si="6"/>
        <v>0</v>
      </c>
      <c r="J239" s="38"/>
      <c r="K239" s="38"/>
      <c r="L239" s="34"/>
      <c r="M239" s="34"/>
      <c r="N239" s="34"/>
      <c r="O239" s="34"/>
    </row>
    <row r="240" spans="1:15" ht="15" thickBot="1">
      <c r="A240" s="41">
        <v>0</v>
      </c>
      <c r="B240" s="42"/>
      <c r="C240" s="43"/>
      <c r="D240" s="44"/>
      <c r="E240" s="45"/>
      <c r="F240" s="43"/>
      <c r="G240" s="75"/>
      <c r="H240" s="73">
        <f>IF(学校名!$C240="",0,COUNTIF(女子名簿!$F$12:$F$520,学校名!$C240))</f>
        <v>0</v>
      </c>
      <c r="I240" s="77">
        <f t="shared" si="6"/>
        <v>0</v>
      </c>
      <c r="J240" s="38"/>
      <c r="K240" s="38"/>
      <c r="L240" s="34"/>
      <c r="M240" s="34"/>
      <c r="N240" s="34"/>
      <c r="O240" s="34"/>
    </row>
    <row r="241" spans="1:15" ht="15" thickBot="1">
      <c r="A241" s="41">
        <v>0</v>
      </c>
      <c r="B241" s="42"/>
      <c r="C241" s="43"/>
      <c r="D241" s="44"/>
      <c r="E241" s="45"/>
      <c r="F241" s="43"/>
      <c r="G241" s="75"/>
      <c r="H241" s="73">
        <f>IF(学校名!$C241="",0,COUNTIF(女子名簿!$F$12:$F$520,学校名!$C241))</f>
        <v>0</v>
      </c>
      <c r="I241" s="77">
        <f t="shared" si="6"/>
        <v>0</v>
      </c>
      <c r="J241" s="38"/>
      <c r="K241" s="38"/>
      <c r="L241" s="34"/>
      <c r="M241" s="34"/>
      <c r="N241" s="34"/>
      <c r="O241" s="34"/>
    </row>
    <row r="242" spans="1:15" ht="15" thickBot="1">
      <c r="A242" s="41">
        <v>0</v>
      </c>
      <c r="B242" s="55"/>
      <c r="C242" s="47"/>
      <c r="D242" s="56"/>
      <c r="E242" s="57"/>
      <c r="F242" s="47"/>
      <c r="G242" s="84"/>
      <c r="H242" s="73">
        <f>IF(学校名!$C242="",0,COUNTIF(女子名簿!$F$12:$F$520,学校名!$C242))</f>
        <v>0</v>
      </c>
      <c r="I242" s="86">
        <f t="shared" si="6"/>
        <v>0</v>
      </c>
      <c r="J242" s="38"/>
      <c r="K242" s="38"/>
      <c r="L242" s="34"/>
      <c r="M242" s="34"/>
      <c r="N242" s="34"/>
      <c r="O242" s="34"/>
    </row>
    <row r="243" spans="1:15" ht="15" thickBot="1">
      <c r="A243" s="41">
        <v>0</v>
      </c>
      <c r="B243" s="58"/>
      <c r="C243" s="51"/>
      <c r="D243" s="59"/>
      <c r="E243" s="60"/>
      <c r="F243" s="61"/>
      <c r="G243" s="87"/>
      <c r="H243" s="73">
        <f>IF(学校名!$C243="",0,COUNTIF(女子名簿!$F$12:$F$520,学校名!$C243))</f>
        <v>0</v>
      </c>
      <c r="I243" s="89">
        <f t="shared" si="6"/>
        <v>0</v>
      </c>
      <c r="J243" s="38"/>
      <c r="K243" s="38"/>
      <c r="L243" s="34"/>
      <c r="M243" s="34"/>
      <c r="N243" s="34"/>
      <c r="O243" s="40"/>
    </row>
    <row r="244" spans="1:15" ht="15" thickBot="1">
      <c r="A244" s="41">
        <v>0</v>
      </c>
      <c r="B244" s="42"/>
      <c r="C244" s="53"/>
      <c r="D244" s="54"/>
      <c r="E244" s="45"/>
      <c r="F244" s="43"/>
      <c r="G244" s="75"/>
      <c r="H244" s="73">
        <f>IF(学校名!$C244="",0,COUNTIF(女子名簿!$F$12:$F$520,学校名!$C244))</f>
        <v>0</v>
      </c>
      <c r="I244" s="77">
        <f t="shared" si="6"/>
        <v>0</v>
      </c>
      <c r="J244" s="38"/>
      <c r="K244" s="38"/>
      <c r="L244" s="34"/>
      <c r="M244" s="34"/>
      <c r="N244" s="34"/>
      <c r="O244" s="40"/>
    </row>
    <row r="245" spans="1:15" ht="15" thickBot="1">
      <c r="A245" s="41">
        <v>0</v>
      </c>
      <c r="B245" s="42"/>
      <c r="C245" s="53"/>
      <c r="D245" s="54"/>
      <c r="E245" s="45"/>
      <c r="F245" s="43"/>
      <c r="G245" s="75"/>
      <c r="H245" s="73">
        <f>IF(学校名!$C245="",0,COUNTIF(女子名簿!$F$12:$F$520,学校名!$C245))</f>
        <v>0</v>
      </c>
      <c r="I245" s="77">
        <f t="shared" si="6"/>
        <v>0</v>
      </c>
      <c r="J245" s="38"/>
      <c r="K245" s="38"/>
      <c r="L245" s="34"/>
      <c r="M245" s="34"/>
      <c r="N245" s="34"/>
      <c r="O245" s="40"/>
    </row>
    <row r="246" spans="1:15" ht="15" thickBot="1">
      <c r="A246" s="41">
        <v>0</v>
      </c>
      <c r="B246" s="42"/>
      <c r="C246" s="53"/>
      <c r="D246" s="54"/>
      <c r="E246" s="45"/>
      <c r="F246" s="43"/>
      <c r="G246" s="75"/>
      <c r="H246" s="73">
        <f>IF(学校名!$C246="",0,COUNTIF(女子名簿!$F$12:$F$520,学校名!$C246))</f>
        <v>0</v>
      </c>
      <c r="I246" s="77">
        <f t="shared" si="6"/>
        <v>0</v>
      </c>
      <c r="J246" s="38"/>
      <c r="K246" s="38"/>
      <c r="L246" s="34"/>
      <c r="M246" s="34"/>
      <c r="N246" s="34"/>
      <c r="O246" s="40"/>
    </row>
    <row r="247" spans="1:15" ht="15" thickBot="1">
      <c r="A247" s="41">
        <v>0</v>
      </c>
      <c r="B247" s="46"/>
      <c r="C247" s="47"/>
      <c r="D247" s="240"/>
      <c r="E247" s="48"/>
      <c r="F247" s="49"/>
      <c r="G247" s="78"/>
      <c r="H247" s="73">
        <f>IF(学校名!$C247="",0,COUNTIF(女子名簿!$F$12:$F$520,学校名!$C247))</f>
        <v>0</v>
      </c>
      <c r="I247" s="80">
        <f t="shared" si="6"/>
        <v>0</v>
      </c>
      <c r="J247" s="38"/>
      <c r="K247" s="38"/>
      <c r="L247" s="34"/>
      <c r="M247" s="34"/>
      <c r="N247" s="34"/>
      <c r="O247" s="40"/>
    </row>
    <row r="248" spans="1:15" ht="15" thickBot="1">
      <c r="A248" s="41">
        <v>0</v>
      </c>
      <c r="B248" s="50"/>
      <c r="C248" s="51"/>
      <c r="D248" s="239"/>
      <c r="E248" s="52"/>
      <c r="F248" s="51"/>
      <c r="G248" s="81"/>
      <c r="H248" s="73">
        <f>IF(学校名!$C248="",0,COUNTIF(女子名簿!$F$12:$F$520,学校名!$C248))</f>
        <v>0</v>
      </c>
      <c r="I248" s="83">
        <f t="shared" si="6"/>
        <v>0</v>
      </c>
      <c r="J248" s="38"/>
      <c r="K248" s="38"/>
      <c r="L248" s="34"/>
      <c r="M248" s="34"/>
      <c r="N248" s="34"/>
      <c r="O248" s="40"/>
    </row>
    <row r="249" spans="1:15" ht="15" thickBot="1">
      <c r="A249" s="41">
        <v>0</v>
      </c>
      <c r="B249" s="42"/>
      <c r="C249" s="53"/>
      <c r="D249" s="54"/>
      <c r="E249" s="45"/>
      <c r="F249" s="43"/>
      <c r="G249" s="75"/>
      <c r="H249" s="73">
        <f>IF(学校名!$C249="",0,COUNTIF(女子名簿!$F$12:$F$520,学校名!$C249))</f>
        <v>0</v>
      </c>
      <c r="I249" s="77">
        <f t="shared" si="6"/>
        <v>0</v>
      </c>
      <c r="J249" s="38"/>
      <c r="K249" s="38"/>
      <c r="L249" s="34"/>
      <c r="M249" s="34"/>
      <c r="N249" s="34"/>
      <c r="O249" s="40"/>
    </row>
    <row r="250" spans="1:15" ht="15" thickBot="1">
      <c r="A250" s="41">
        <v>0</v>
      </c>
      <c r="B250" s="42"/>
      <c r="C250" s="43"/>
      <c r="D250" s="44"/>
      <c r="E250" s="45"/>
      <c r="F250" s="43"/>
      <c r="G250" s="75"/>
      <c r="H250" s="73">
        <f>IF(学校名!$C250="",0,COUNTIF(女子名簿!$F$12:$F$520,学校名!$C250))</f>
        <v>0</v>
      </c>
      <c r="I250" s="77">
        <f t="shared" si="6"/>
        <v>0</v>
      </c>
      <c r="J250" s="38"/>
      <c r="K250" s="38"/>
      <c r="L250" s="34"/>
      <c r="M250" s="34"/>
      <c r="N250" s="34"/>
      <c r="O250" s="40"/>
    </row>
    <row r="251" spans="1:15" ht="15" thickBot="1">
      <c r="A251" s="41">
        <v>0</v>
      </c>
      <c r="B251" s="42"/>
      <c r="C251" s="53"/>
      <c r="D251" s="54"/>
      <c r="E251" s="45"/>
      <c r="F251" s="43"/>
      <c r="G251" s="75"/>
      <c r="H251" s="73">
        <f>IF(学校名!$C251="",0,COUNTIF(女子名簿!$F$12:$F$520,学校名!$C251))</f>
        <v>0</v>
      </c>
      <c r="I251" s="77">
        <f t="shared" si="6"/>
        <v>0</v>
      </c>
      <c r="J251" s="38"/>
      <c r="K251" s="38"/>
      <c r="L251" s="34"/>
      <c r="M251" s="34"/>
      <c r="N251" s="34"/>
      <c r="O251" s="40"/>
    </row>
    <row r="252" spans="1:15" ht="15" thickBot="1">
      <c r="A252" s="41">
        <v>0</v>
      </c>
      <c r="B252" s="55"/>
      <c r="C252" s="62"/>
      <c r="D252" s="63"/>
      <c r="E252" s="57"/>
      <c r="F252" s="47"/>
      <c r="G252" s="84"/>
      <c r="H252" s="73">
        <f>IF(学校名!$C252="",0,COUNTIF(女子名簿!$F$12:$F$520,学校名!$C252))</f>
        <v>0</v>
      </c>
      <c r="I252" s="86">
        <f t="shared" ref="I252:I506" si="7">G252+H252</f>
        <v>0</v>
      </c>
      <c r="J252" s="38"/>
      <c r="K252" s="38"/>
      <c r="L252" s="34"/>
      <c r="M252" s="34"/>
      <c r="N252" s="34"/>
      <c r="O252" s="40"/>
    </row>
    <row r="253" spans="1:15" ht="15" thickBot="1">
      <c r="A253" s="41">
        <v>0</v>
      </c>
      <c r="B253" s="58"/>
      <c r="C253" s="64"/>
      <c r="D253" s="65"/>
      <c r="E253" s="60"/>
      <c r="F253" s="61"/>
      <c r="G253" s="87"/>
      <c r="H253" s="73">
        <f>IF(学校名!$C253="",0,COUNTIF(女子名簿!$F$12:$F$520,学校名!$C253))</f>
        <v>0</v>
      </c>
      <c r="I253" s="89">
        <f t="shared" si="7"/>
        <v>0</v>
      </c>
      <c r="J253" s="38"/>
      <c r="K253" s="38"/>
      <c r="L253" s="34"/>
      <c r="M253" s="34"/>
      <c r="N253" s="34"/>
      <c r="O253" s="40"/>
    </row>
    <row r="254" spans="1:15" ht="15" thickBot="1">
      <c r="A254" s="41">
        <v>0</v>
      </c>
      <c r="B254" s="42"/>
      <c r="C254" s="43"/>
      <c r="D254" s="44"/>
      <c r="E254" s="45"/>
      <c r="F254" s="43"/>
      <c r="G254" s="75"/>
      <c r="H254" s="73">
        <f>IF(学校名!$C254="",0,COUNTIF(女子名簿!$F$12:$F$520,学校名!$C254))</f>
        <v>0</v>
      </c>
      <c r="I254" s="77">
        <f t="shared" si="7"/>
        <v>0</v>
      </c>
      <c r="J254" s="38"/>
      <c r="K254" s="38"/>
      <c r="L254" s="34"/>
      <c r="M254" s="34"/>
      <c r="N254" s="34"/>
      <c r="O254" s="40"/>
    </row>
    <row r="255" spans="1:15" ht="15" thickBot="1">
      <c r="A255" s="41">
        <v>0</v>
      </c>
      <c r="B255" s="42"/>
      <c r="C255" s="53"/>
      <c r="D255" s="54"/>
      <c r="E255" s="45"/>
      <c r="F255" s="43"/>
      <c r="G255" s="75"/>
      <c r="H255" s="73">
        <f>IF(学校名!$C255="",0,COUNTIF(女子名簿!$F$12:$F$520,学校名!$C255))</f>
        <v>0</v>
      </c>
      <c r="I255" s="77">
        <f t="shared" si="7"/>
        <v>0</v>
      </c>
      <c r="J255" s="38"/>
      <c r="K255" s="38"/>
      <c r="L255" s="34"/>
      <c r="M255" s="34"/>
      <c r="N255" s="34"/>
      <c r="O255" s="40"/>
    </row>
    <row r="256" spans="1:15" ht="15" thickBot="1">
      <c r="A256" s="41">
        <v>0</v>
      </c>
      <c r="B256" s="42"/>
      <c r="C256" s="53"/>
      <c r="D256" s="54"/>
      <c r="E256" s="45"/>
      <c r="F256" s="43"/>
      <c r="G256" s="75"/>
      <c r="H256" s="73">
        <f>IF(学校名!$C256="",0,COUNTIF(女子名簿!$F$12:$F$520,学校名!$C256))</f>
        <v>0</v>
      </c>
      <c r="I256" s="77">
        <f t="shared" si="7"/>
        <v>0</v>
      </c>
      <c r="J256" s="38"/>
      <c r="K256" s="38"/>
      <c r="L256" s="34"/>
      <c r="M256" s="34"/>
      <c r="N256" s="34"/>
      <c r="O256" s="40"/>
    </row>
    <row r="257" spans="1:15" ht="15" thickBot="1">
      <c r="A257" s="41">
        <v>0</v>
      </c>
      <c r="B257" s="46"/>
      <c r="C257" s="47"/>
      <c r="D257" s="240"/>
      <c r="E257" s="48"/>
      <c r="F257" s="49"/>
      <c r="G257" s="78"/>
      <c r="H257" s="73">
        <f>IF(学校名!$C257="",0,COUNTIF(女子名簿!$F$12:$F$520,学校名!$C257))</f>
        <v>0</v>
      </c>
      <c r="I257" s="80">
        <f t="shared" si="7"/>
        <v>0</v>
      </c>
      <c r="J257" s="38"/>
      <c r="K257" s="38"/>
      <c r="L257" s="34"/>
      <c r="M257" s="34"/>
      <c r="N257" s="34"/>
      <c r="O257" s="40"/>
    </row>
    <row r="258" spans="1:15" ht="15" thickBot="1">
      <c r="A258" s="41">
        <v>0</v>
      </c>
      <c r="B258" s="50"/>
      <c r="C258" s="241"/>
      <c r="D258" s="65"/>
      <c r="E258" s="52"/>
      <c r="F258" s="49"/>
      <c r="G258" s="81"/>
      <c r="H258" s="73">
        <f>IF(学校名!$C258="",0,COUNTIF(女子名簿!$F$12:$F$520,学校名!$C258))</f>
        <v>0</v>
      </c>
      <c r="I258" s="83">
        <f t="shared" si="7"/>
        <v>0</v>
      </c>
      <c r="J258" s="38"/>
      <c r="K258" s="38"/>
      <c r="L258" s="34"/>
      <c r="M258" s="34"/>
      <c r="N258" s="34"/>
      <c r="O258" s="40"/>
    </row>
    <row r="259" spans="1:15" ht="15" thickBot="1">
      <c r="A259" s="41">
        <v>0</v>
      </c>
      <c r="B259" s="42"/>
      <c r="C259" s="53"/>
      <c r="D259" s="54"/>
      <c r="E259" s="45"/>
      <c r="F259" s="43"/>
      <c r="G259" s="75"/>
      <c r="H259" s="73">
        <f>IF(学校名!$C259="",0,COUNTIF(女子名簿!$F$12:$F$520,学校名!$C259))</f>
        <v>0</v>
      </c>
      <c r="I259" s="77">
        <f t="shared" si="7"/>
        <v>0</v>
      </c>
      <c r="J259" s="38"/>
      <c r="K259" s="38"/>
      <c r="L259" s="34"/>
      <c r="M259" s="34"/>
      <c r="N259" s="34"/>
      <c r="O259" s="34"/>
    </row>
    <row r="260" spans="1:15" ht="15" thickBot="1">
      <c r="A260" s="41">
        <v>0</v>
      </c>
      <c r="B260" s="42"/>
      <c r="C260" s="53"/>
      <c r="D260" s="54"/>
      <c r="E260" s="45"/>
      <c r="F260" s="43"/>
      <c r="G260" s="75"/>
      <c r="H260" s="73">
        <f>IF(学校名!$C260="",0,COUNTIF(女子名簿!$F$12:$F$520,学校名!$C260))</f>
        <v>0</v>
      </c>
      <c r="I260" s="77">
        <f t="shared" si="7"/>
        <v>0</v>
      </c>
      <c r="J260" s="38"/>
      <c r="K260" s="38"/>
      <c r="L260" s="34"/>
      <c r="M260" s="34"/>
      <c r="N260" s="34"/>
      <c r="O260" s="34"/>
    </row>
    <row r="261" spans="1:15" ht="15" thickBot="1">
      <c r="A261" s="41">
        <v>0</v>
      </c>
      <c r="B261" s="42"/>
      <c r="C261" s="53"/>
      <c r="D261" s="54"/>
      <c r="E261" s="45"/>
      <c r="F261" s="43"/>
      <c r="G261" s="75"/>
      <c r="H261" s="73">
        <f>IF(学校名!$C261="",0,COUNTIF(女子名簿!$F$12:$F$520,学校名!$C261))</f>
        <v>0</v>
      </c>
      <c r="I261" s="77">
        <f t="shared" si="7"/>
        <v>0</v>
      </c>
      <c r="J261" s="38"/>
      <c r="K261" s="38"/>
      <c r="L261" s="34"/>
      <c r="M261" s="34"/>
      <c r="N261" s="34"/>
      <c r="O261" s="34"/>
    </row>
    <row r="262" spans="1:15" ht="15" thickBot="1">
      <c r="A262" s="41">
        <v>0</v>
      </c>
      <c r="B262" s="55"/>
      <c r="C262" s="62"/>
      <c r="D262" s="63"/>
      <c r="E262" s="57"/>
      <c r="F262" s="47"/>
      <c r="G262" s="84"/>
      <c r="H262" s="73">
        <f>IF(学校名!$C262="",0,COUNTIF(女子名簿!$F$12:$F$520,学校名!$C262))</f>
        <v>0</v>
      </c>
      <c r="I262" s="86">
        <f t="shared" si="7"/>
        <v>0</v>
      </c>
      <c r="J262" s="38"/>
      <c r="K262" s="38"/>
      <c r="L262" s="34"/>
      <c r="M262" s="34"/>
      <c r="N262" s="34"/>
      <c r="O262" s="34"/>
    </row>
    <row r="263" spans="1:15" ht="15" thickBot="1">
      <c r="A263" s="41">
        <v>0</v>
      </c>
      <c r="B263" s="58"/>
      <c r="C263" s="64"/>
      <c r="D263" s="65"/>
      <c r="E263" s="60"/>
      <c r="F263" s="61"/>
      <c r="G263" s="87"/>
      <c r="H263" s="73">
        <f>IF(学校名!$C263="",0,COUNTIF(女子名簿!$F$12:$F$520,学校名!$C263))</f>
        <v>0</v>
      </c>
      <c r="I263" s="89">
        <f t="shared" si="7"/>
        <v>0</v>
      </c>
      <c r="J263" s="38"/>
      <c r="K263" s="38"/>
      <c r="L263" s="34"/>
      <c r="M263" s="34"/>
      <c r="N263" s="34"/>
      <c r="O263" s="40"/>
    </row>
    <row r="264" spans="1:15" ht="15" thickBot="1">
      <c r="A264" s="41">
        <v>0</v>
      </c>
      <c r="B264" s="42"/>
      <c r="C264" s="53"/>
      <c r="D264" s="54"/>
      <c r="E264" s="45"/>
      <c r="F264" s="43"/>
      <c r="G264" s="75"/>
      <c r="H264" s="73">
        <f>IF(学校名!$C264="",0,COUNTIF(女子名簿!$F$12:$F$520,学校名!$C264))</f>
        <v>0</v>
      </c>
      <c r="I264" s="77">
        <f t="shared" si="7"/>
        <v>0</v>
      </c>
      <c r="J264" s="38"/>
      <c r="K264" s="38"/>
      <c r="L264" s="34"/>
      <c r="M264" s="34"/>
      <c r="N264" s="34"/>
      <c r="O264" s="40"/>
    </row>
    <row r="265" spans="1:15" ht="15" thickBot="1">
      <c r="A265" s="41">
        <v>0</v>
      </c>
      <c r="B265" s="42"/>
      <c r="C265" s="53"/>
      <c r="D265" s="54"/>
      <c r="E265" s="45"/>
      <c r="F265" s="43"/>
      <c r="G265" s="75"/>
      <c r="H265" s="73">
        <f>IF(学校名!$C265="",0,COUNTIF(女子名簿!$F$12:$F$520,学校名!$C265))</f>
        <v>0</v>
      </c>
      <c r="I265" s="77">
        <f t="shared" si="7"/>
        <v>0</v>
      </c>
      <c r="J265" s="38"/>
      <c r="K265" s="38"/>
      <c r="L265" s="34"/>
      <c r="M265" s="34"/>
      <c r="N265" s="34"/>
      <c r="O265" s="40"/>
    </row>
    <row r="266" spans="1:15" ht="15" thickBot="1">
      <c r="A266" s="41">
        <v>0</v>
      </c>
      <c r="B266" s="42"/>
      <c r="C266" s="43"/>
      <c r="D266" s="44"/>
      <c r="E266" s="45"/>
      <c r="F266" s="43"/>
      <c r="G266" s="75"/>
      <c r="H266" s="73">
        <f>IF(学校名!$C266="",0,COUNTIF(女子名簿!$F$12:$F$520,学校名!$C266))</f>
        <v>0</v>
      </c>
      <c r="I266" s="77">
        <f t="shared" si="7"/>
        <v>0</v>
      </c>
      <c r="J266" s="38"/>
      <c r="K266" s="38"/>
      <c r="L266" s="34"/>
      <c r="M266" s="34"/>
      <c r="N266" s="34"/>
      <c r="O266" s="40"/>
    </row>
    <row r="267" spans="1:15" ht="15" thickBot="1">
      <c r="A267" s="41">
        <v>0</v>
      </c>
      <c r="B267" s="46"/>
      <c r="C267" s="47"/>
      <c r="D267" s="240"/>
      <c r="E267" s="48"/>
      <c r="F267" s="49"/>
      <c r="G267" s="78"/>
      <c r="H267" s="73">
        <f>IF(学校名!$C267="",0,COUNTIF(女子名簿!$F$12:$F$520,学校名!$C267))</f>
        <v>0</v>
      </c>
      <c r="I267" s="80">
        <f t="shared" si="7"/>
        <v>0</v>
      </c>
      <c r="J267" s="38"/>
      <c r="K267" s="38"/>
      <c r="L267" s="34"/>
      <c r="M267" s="34"/>
      <c r="N267" s="34"/>
      <c r="O267" s="40"/>
    </row>
    <row r="268" spans="1:15" ht="15" thickBot="1">
      <c r="A268" s="41">
        <v>0</v>
      </c>
      <c r="B268" s="50"/>
      <c r="C268" s="51"/>
      <c r="D268" s="239"/>
      <c r="E268" s="52"/>
      <c r="F268" s="51"/>
      <c r="G268" s="81"/>
      <c r="H268" s="73">
        <f>IF(学校名!$C268="",0,COUNTIF(女子名簿!$F$12:$F$520,学校名!$C268))</f>
        <v>0</v>
      </c>
      <c r="I268" s="83">
        <f t="shared" si="7"/>
        <v>0</v>
      </c>
      <c r="J268" s="38"/>
      <c r="K268" s="38"/>
      <c r="L268" s="34"/>
      <c r="M268" s="34"/>
      <c r="N268" s="34"/>
      <c r="O268" s="40"/>
    </row>
    <row r="269" spans="1:15" ht="15" thickBot="1">
      <c r="A269" s="41">
        <v>0</v>
      </c>
      <c r="B269" s="42"/>
      <c r="C269" s="43"/>
      <c r="D269" s="44"/>
      <c r="E269" s="45"/>
      <c r="F269" s="43"/>
      <c r="G269" s="75"/>
      <c r="H269" s="73">
        <f>IF(学校名!$C269="",0,COUNTIF(女子名簿!$F$12:$F$520,学校名!$C269))</f>
        <v>0</v>
      </c>
      <c r="I269" s="77">
        <f t="shared" si="7"/>
        <v>0</v>
      </c>
      <c r="J269" s="38"/>
      <c r="K269" s="38"/>
      <c r="L269" s="34"/>
      <c r="M269" s="34"/>
      <c r="N269" s="34"/>
      <c r="O269" s="40"/>
    </row>
    <row r="270" spans="1:15" ht="15" thickBot="1">
      <c r="A270" s="41">
        <v>0</v>
      </c>
      <c r="B270" s="42"/>
      <c r="C270" s="43"/>
      <c r="D270" s="44"/>
      <c r="E270" s="45"/>
      <c r="F270" s="43"/>
      <c r="G270" s="75"/>
      <c r="H270" s="73">
        <f>IF(学校名!$C270="",0,COUNTIF(女子名簿!$F$12:$F$520,学校名!$C270))</f>
        <v>0</v>
      </c>
      <c r="I270" s="77">
        <f t="shared" si="7"/>
        <v>0</v>
      </c>
      <c r="J270" s="38"/>
      <c r="K270" s="38"/>
      <c r="L270" s="34"/>
      <c r="M270" s="34"/>
      <c r="N270" s="34"/>
      <c r="O270" s="40"/>
    </row>
    <row r="271" spans="1:15" ht="15" thickBot="1">
      <c r="A271" s="41">
        <v>0</v>
      </c>
      <c r="B271" s="42"/>
      <c r="C271" s="53"/>
      <c r="D271" s="54"/>
      <c r="E271" s="45"/>
      <c r="F271" s="43"/>
      <c r="G271" s="75"/>
      <c r="H271" s="73">
        <f>IF(学校名!$C271="",0,COUNTIF(女子名簿!$F$12:$F$520,学校名!$C271))</f>
        <v>0</v>
      </c>
      <c r="I271" s="77">
        <f t="shared" si="7"/>
        <v>0</v>
      </c>
      <c r="J271" s="38"/>
      <c r="K271" s="38"/>
      <c r="L271" s="34"/>
      <c r="M271" s="34"/>
      <c r="N271" s="34"/>
      <c r="O271" s="40"/>
    </row>
    <row r="272" spans="1:15" ht="15" thickBot="1">
      <c r="A272" s="41">
        <v>0</v>
      </c>
      <c r="B272" s="55"/>
      <c r="C272" s="62"/>
      <c r="D272" s="63"/>
      <c r="E272" s="57"/>
      <c r="F272" s="47"/>
      <c r="G272" s="84"/>
      <c r="H272" s="73">
        <f>IF(学校名!$C272="",0,COUNTIF(女子名簿!$F$12:$F$520,学校名!$C272))</f>
        <v>0</v>
      </c>
      <c r="I272" s="86">
        <f t="shared" si="7"/>
        <v>0</v>
      </c>
      <c r="J272" s="38"/>
      <c r="K272" s="38"/>
      <c r="L272" s="34"/>
      <c r="M272" s="34"/>
      <c r="N272" s="34"/>
      <c r="O272" s="40"/>
    </row>
    <row r="273" spans="1:15" ht="15" thickBot="1">
      <c r="A273" s="41">
        <v>0</v>
      </c>
      <c r="B273" s="58"/>
      <c r="C273" s="64"/>
      <c r="D273" s="65"/>
      <c r="E273" s="60"/>
      <c r="F273" s="61"/>
      <c r="G273" s="87"/>
      <c r="H273" s="73">
        <f>IF(学校名!$C273="",0,COUNTIF(女子名簿!$F$12:$F$520,学校名!$C273))</f>
        <v>0</v>
      </c>
      <c r="I273" s="89">
        <f t="shared" si="7"/>
        <v>0</v>
      </c>
      <c r="J273" s="38"/>
      <c r="K273" s="38"/>
      <c r="L273" s="34"/>
      <c r="M273" s="34"/>
      <c r="N273" s="34"/>
      <c r="O273" s="40"/>
    </row>
    <row r="274" spans="1:15" ht="15" thickBot="1">
      <c r="A274" s="41">
        <v>0</v>
      </c>
      <c r="B274" s="42"/>
      <c r="C274" s="53"/>
      <c r="D274" s="54"/>
      <c r="E274" s="45"/>
      <c r="F274" s="43"/>
      <c r="G274" s="75"/>
      <c r="H274" s="73">
        <f>IF(学校名!$C274="",0,COUNTIF(女子名簿!$F$12:$F$520,学校名!$C274))</f>
        <v>0</v>
      </c>
      <c r="I274" s="77">
        <f t="shared" si="7"/>
        <v>0</v>
      </c>
      <c r="J274" s="38"/>
      <c r="K274" s="38"/>
      <c r="L274" s="34"/>
      <c r="M274" s="34"/>
      <c r="N274" s="34"/>
      <c r="O274" s="40"/>
    </row>
    <row r="275" spans="1:15" ht="15" thickBot="1">
      <c r="A275" s="41">
        <v>0</v>
      </c>
      <c r="B275" s="42"/>
      <c r="C275" s="43"/>
      <c r="D275" s="44"/>
      <c r="E275" s="45"/>
      <c r="F275" s="43"/>
      <c r="G275" s="75"/>
      <c r="H275" s="73">
        <f>IF(学校名!$C275="",0,COUNTIF(女子名簿!$F$12:$F$520,学校名!$C275))</f>
        <v>0</v>
      </c>
      <c r="I275" s="77">
        <f t="shared" si="7"/>
        <v>0</v>
      </c>
      <c r="J275" s="38"/>
      <c r="K275" s="38"/>
      <c r="L275" s="34"/>
      <c r="M275" s="34"/>
      <c r="N275" s="34"/>
      <c r="O275" s="40"/>
    </row>
    <row r="276" spans="1:15" ht="14.25">
      <c r="A276" s="41">
        <v>0</v>
      </c>
      <c r="B276" s="42"/>
      <c r="C276" s="53"/>
      <c r="D276" s="54"/>
      <c r="E276" s="45"/>
      <c r="F276" s="43"/>
      <c r="G276" s="75"/>
      <c r="H276" s="73">
        <f>IF(学校名!$C276="",0,COUNTIF(女子名簿!$F$12:$F$520,学校名!$C276))</f>
        <v>0</v>
      </c>
      <c r="I276" s="77">
        <f t="shared" si="7"/>
        <v>0</v>
      </c>
      <c r="J276" s="38"/>
      <c r="K276" s="38"/>
      <c r="L276" s="34"/>
      <c r="M276" s="34"/>
      <c r="N276" s="34"/>
      <c r="O276" s="40"/>
    </row>
    <row r="277" spans="1:15" ht="14.25">
      <c r="A277" s="41">
        <v>0</v>
      </c>
      <c r="B277" s="46"/>
      <c r="C277" s="62"/>
      <c r="D277" s="66"/>
      <c r="E277" s="48"/>
      <c r="F277" s="49"/>
      <c r="G277" s="78"/>
      <c r="H277" s="79">
        <f>IF($C277="",0,COUNTIF(女子名簿!$F$12:$F$520,$C277))</f>
        <v>0</v>
      </c>
      <c r="I277" s="80">
        <f t="shared" si="7"/>
        <v>0</v>
      </c>
      <c r="J277" s="38"/>
      <c r="K277" s="38"/>
      <c r="L277" s="34"/>
      <c r="M277" s="34"/>
      <c r="N277" s="34"/>
      <c r="O277" s="40"/>
    </row>
    <row r="278" spans="1:15" ht="14.25">
      <c r="A278" s="41">
        <v>0</v>
      </c>
      <c r="B278" s="50"/>
      <c r="C278" s="241"/>
      <c r="D278" s="65"/>
      <c r="E278" s="52"/>
      <c r="F278" s="49"/>
      <c r="G278" s="81"/>
      <c r="H278" s="82">
        <f>IF($C278="",0,COUNTIF(女子名簿!$F$12:$F$520,$C278))</f>
        <v>0</v>
      </c>
      <c r="I278" s="83">
        <f t="shared" si="7"/>
        <v>0</v>
      </c>
      <c r="J278" s="38"/>
      <c r="K278" s="38"/>
      <c r="L278" s="34"/>
      <c r="M278" s="34"/>
      <c r="N278" s="34"/>
      <c r="O278" s="40"/>
    </row>
    <row r="279" spans="1:15" ht="14.25">
      <c r="A279" s="41">
        <v>0</v>
      </c>
      <c r="B279" s="42"/>
      <c r="C279" s="53"/>
      <c r="D279" s="54"/>
      <c r="E279" s="45"/>
      <c r="F279" s="43"/>
      <c r="G279" s="75"/>
      <c r="H279" s="76">
        <f>IF($C279="",0,COUNTIF(女子名簿!$F$12:$F$520,$C279))</f>
        <v>0</v>
      </c>
      <c r="I279" s="77">
        <f t="shared" si="7"/>
        <v>0</v>
      </c>
      <c r="J279" s="38"/>
      <c r="K279" s="38"/>
      <c r="L279" s="34"/>
      <c r="M279" s="34"/>
      <c r="N279" s="34"/>
      <c r="O279" s="34"/>
    </row>
    <row r="280" spans="1:15" ht="14.25">
      <c r="A280" s="41">
        <v>0</v>
      </c>
      <c r="B280" s="42"/>
      <c r="C280" s="53"/>
      <c r="D280" s="54"/>
      <c r="E280" s="45"/>
      <c r="F280" s="43"/>
      <c r="G280" s="75"/>
      <c r="H280" s="76">
        <f>IF($C280="",0,COUNTIF(女子名簿!$F$12:$F$520,$C280))</f>
        <v>0</v>
      </c>
      <c r="I280" s="77">
        <f t="shared" si="7"/>
        <v>0</v>
      </c>
      <c r="J280" s="38"/>
      <c r="K280" s="38"/>
      <c r="L280" s="34"/>
      <c r="M280" s="34"/>
      <c r="N280" s="34"/>
      <c r="O280" s="34"/>
    </row>
    <row r="281" spans="1:15" ht="14.25">
      <c r="A281" s="41">
        <v>0</v>
      </c>
      <c r="B281" s="42"/>
      <c r="C281" s="53"/>
      <c r="D281" s="54"/>
      <c r="E281" s="45"/>
      <c r="F281" s="43"/>
      <c r="G281" s="75"/>
      <c r="H281" s="76">
        <f>IF($C281="",0,COUNTIF(女子名簿!$F$12:$F$520,$C281))</f>
        <v>0</v>
      </c>
      <c r="I281" s="77">
        <f t="shared" si="7"/>
        <v>0</v>
      </c>
      <c r="J281" s="38"/>
      <c r="K281" s="38"/>
      <c r="L281" s="34"/>
      <c r="M281" s="34"/>
      <c r="N281" s="34"/>
      <c r="O281" s="34"/>
    </row>
    <row r="282" spans="1:15" ht="14.25">
      <c r="A282" s="41">
        <v>0</v>
      </c>
      <c r="B282" s="55"/>
      <c r="C282" s="62"/>
      <c r="D282" s="63"/>
      <c r="E282" s="57"/>
      <c r="F282" s="47"/>
      <c r="G282" s="84"/>
      <c r="H282" s="85">
        <f>IF($C282="",0,COUNTIF(女子名簿!$F$12:$F$520,$C282))</f>
        <v>0</v>
      </c>
      <c r="I282" s="86">
        <f t="shared" si="7"/>
        <v>0</v>
      </c>
      <c r="J282" s="38"/>
      <c r="K282" s="38"/>
      <c r="L282" s="34"/>
      <c r="M282" s="34"/>
      <c r="N282" s="34"/>
      <c r="O282" s="34"/>
    </row>
    <row r="283" spans="1:15" ht="14.25">
      <c r="A283" s="41">
        <v>0</v>
      </c>
      <c r="B283" s="58"/>
      <c r="C283" s="64"/>
      <c r="D283" s="65"/>
      <c r="E283" s="60"/>
      <c r="F283" s="61"/>
      <c r="G283" s="87"/>
      <c r="H283" s="88">
        <f>IF($C283="",0,COUNTIF(女子名簿!$F$12:$F$520,$C283))</f>
        <v>0</v>
      </c>
      <c r="I283" s="89">
        <f t="shared" si="7"/>
        <v>0</v>
      </c>
      <c r="J283" s="38"/>
      <c r="K283" s="38"/>
      <c r="L283" s="34"/>
      <c r="M283" s="34"/>
      <c r="N283" s="34"/>
      <c r="O283" s="40"/>
    </row>
    <row r="284" spans="1:15" ht="14.25">
      <c r="A284" s="41">
        <v>0</v>
      </c>
      <c r="B284" s="42"/>
      <c r="C284" s="43"/>
      <c r="D284" s="44"/>
      <c r="E284" s="45"/>
      <c r="F284" s="43"/>
      <c r="G284" s="75"/>
      <c r="H284" s="76">
        <f>IF($C284="",0,COUNTIF(女子名簿!$F$12:$F$520,$C284))</f>
        <v>0</v>
      </c>
      <c r="I284" s="77">
        <f t="shared" si="7"/>
        <v>0</v>
      </c>
      <c r="J284" s="38"/>
      <c r="K284" s="38"/>
      <c r="L284" s="34"/>
      <c r="M284" s="34"/>
      <c r="N284" s="34"/>
      <c r="O284" s="40"/>
    </row>
    <row r="285" spans="1:15" ht="14.25">
      <c r="A285" s="41">
        <v>0</v>
      </c>
      <c r="B285" s="42"/>
      <c r="C285" s="43"/>
      <c r="D285" s="44"/>
      <c r="E285" s="45"/>
      <c r="F285" s="43"/>
      <c r="G285" s="75"/>
      <c r="H285" s="76">
        <f>IF($C285="",0,COUNTIF(女子名簿!$F$12:$F$520,$C285))</f>
        <v>0</v>
      </c>
      <c r="I285" s="77">
        <f t="shared" si="7"/>
        <v>0</v>
      </c>
      <c r="J285" s="38"/>
      <c r="K285" s="38"/>
      <c r="L285" s="34"/>
      <c r="M285" s="34"/>
      <c r="N285" s="34"/>
      <c r="O285" s="40"/>
    </row>
    <row r="286" spans="1:15" ht="14.25">
      <c r="A286" s="41">
        <v>0</v>
      </c>
      <c r="B286" s="42"/>
      <c r="C286" s="43"/>
      <c r="D286" s="44"/>
      <c r="E286" s="45"/>
      <c r="F286" s="43"/>
      <c r="G286" s="75"/>
      <c r="H286" s="76">
        <f>IF($C286="",0,COUNTIF(女子名簿!$F$12:$F$520,$C286))</f>
        <v>0</v>
      </c>
      <c r="I286" s="77">
        <f t="shared" si="7"/>
        <v>0</v>
      </c>
      <c r="J286" s="38"/>
      <c r="K286" s="38"/>
      <c r="L286" s="34"/>
      <c r="M286" s="34"/>
      <c r="N286" s="34"/>
      <c r="O286" s="40"/>
    </row>
    <row r="287" spans="1:15" ht="14.25">
      <c r="A287" s="41">
        <v>0</v>
      </c>
      <c r="B287" s="46"/>
      <c r="C287" s="47"/>
      <c r="D287" s="240"/>
      <c r="E287" s="48"/>
      <c r="F287" s="49"/>
      <c r="G287" s="78"/>
      <c r="H287" s="79">
        <f>IF($C287="",0,COUNTIF(女子名簿!$F$12:$F$520,$C287))</f>
        <v>0</v>
      </c>
      <c r="I287" s="80">
        <f t="shared" si="7"/>
        <v>0</v>
      </c>
      <c r="J287" s="38"/>
      <c r="K287" s="38"/>
      <c r="L287" s="34"/>
      <c r="M287" s="34"/>
      <c r="N287" s="34"/>
      <c r="O287" s="40"/>
    </row>
    <row r="288" spans="1:15" ht="14.25">
      <c r="A288" s="41">
        <v>0</v>
      </c>
      <c r="B288" s="50"/>
      <c r="C288" s="51"/>
      <c r="D288" s="239"/>
      <c r="E288" s="52"/>
      <c r="F288" s="51"/>
      <c r="G288" s="81"/>
      <c r="H288" s="82">
        <f>IF($C288="",0,COUNTIF(女子名簿!$F$12:$F$520,$C288))</f>
        <v>0</v>
      </c>
      <c r="I288" s="83">
        <f t="shared" si="7"/>
        <v>0</v>
      </c>
      <c r="J288" s="38"/>
      <c r="K288" s="38"/>
      <c r="L288" s="34"/>
      <c r="M288" s="34"/>
      <c r="N288" s="34"/>
      <c r="O288" s="40"/>
    </row>
    <row r="289" spans="1:15" ht="14.25">
      <c r="A289" s="41">
        <v>0</v>
      </c>
      <c r="B289" s="42"/>
      <c r="C289" s="53"/>
      <c r="D289" s="54"/>
      <c r="E289" s="45"/>
      <c r="F289" s="43"/>
      <c r="G289" s="75"/>
      <c r="H289" s="76">
        <f>IF($C289="",0,COUNTIF(女子名簿!$F$12:$F$520,$C289))</f>
        <v>0</v>
      </c>
      <c r="I289" s="77">
        <f t="shared" si="7"/>
        <v>0</v>
      </c>
      <c r="J289" s="38"/>
      <c r="K289" s="38"/>
      <c r="L289" s="34"/>
      <c r="M289" s="34"/>
      <c r="N289" s="34"/>
      <c r="O289" s="40"/>
    </row>
    <row r="290" spans="1:15" ht="14.25">
      <c r="A290" s="41">
        <v>0</v>
      </c>
      <c r="B290" s="42"/>
      <c r="C290" s="53"/>
      <c r="D290" s="54"/>
      <c r="E290" s="45"/>
      <c r="F290" s="43"/>
      <c r="G290" s="75"/>
      <c r="H290" s="76">
        <f>IF($C290="",0,COUNTIF(女子名簿!$F$12:$F$520,$C290))</f>
        <v>0</v>
      </c>
      <c r="I290" s="77">
        <f t="shared" si="7"/>
        <v>0</v>
      </c>
      <c r="J290" s="38"/>
      <c r="K290" s="38"/>
      <c r="L290" s="34"/>
      <c r="M290" s="34"/>
      <c r="N290" s="34"/>
      <c r="O290" s="40"/>
    </row>
    <row r="291" spans="1:15" ht="14.25">
      <c r="A291" s="41">
        <v>0</v>
      </c>
      <c r="B291" s="42"/>
      <c r="C291" s="53"/>
      <c r="D291" s="54"/>
      <c r="E291" s="45"/>
      <c r="F291" s="43"/>
      <c r="G291" s="75"/>
      <c r="H291" s="76">
        <f>IF($C291="",0,COUNTIF(女子名簿!$F$12:$F$520,$C291))</f>
        <v>0</v>
      </c>
      <c r="I291" s="77">
        <f t="shared" si="7"/>
        <v>0</v>
      </c>
      <c r="J291" s="38"/>
      <c r="K291" s="38"/>
      <c r="L291" s="34"/>
      <c r="M291" s="34"/>
      <c r="N291" s="34"/>
      <c r="O291" s="40"/>
    </row>
    <row r="292" spans="1:15" ht="14.25">
      <c r="A292" s="41">
        <v>0</v>
      </c>
      <c r="B292" s="55"/>
      <c r="C292" s="47"/>
      <c r="D292" s="56"/>
      <c r="E292" s="57"/>
      <c r="F292" s="47"/>
      <c r="G292" s="84"/>
      <c r="H292" s="85">
        <f>IF($C292="",0,COUNTIF(女子名簿!$F$12:$F$520,$C292))</f>
        <v>0</v>
      </c>
      <c r="I292" s="86">
        <f t="shared" si="7"/>
        <v>0</v>
      </c>
      <c r="J292" s="38"/>
      <c r="K292" s="38"/>
      <c r="L292" s="34"/>
      <c r="M292" s="34"/>
      <c r="N292" s="34"/>
      <c r="O292" s="40"/>
    </row>
    <row r="293" spans="1:15" ht="14.25">
      <c r="A293" s="41">
        <v>0</v>
      </c>
      <c r="B293" s="58"/>
      <c r="C293" s="64"/>
      <c r="D293" s="65"/>
      <c r="E293" s="60"/>
      <c r="F293" s="61"/>
      <c r="G293" s="87"/>
      <c r="H293" s="88">
        <f>IF($C293="",0,COUNTIF(女子名簿!$F$12:$F$520,$C293))</f>
        <v>0</v>
      </c>
      <c r="I293" s="89">
        <f t="shared" si="7"/>
        <v>0</v>
      </c>
      <c r="J293" s="38"/>
      <c r="K293" s="38"/>
      <c r="L293" s="34"/>
      <c r="M293" s="34"/>
      <c r="N293" s="34"/>
      <c r="O293" s="40"/>
    </row>
    <row r="294" spans="1:15" ht="14.25">
      <c r="A294" s="41">
        <v>0</v>
      </c>
      <c r="B294" s="42"/>
      <c r="C294" s="53"/>
      <c r="D294" s="54"/>
      <c r="E294" s="45"/>
      <c r="F294" s="43"/>
      <c r="G294" s="75"/>
      <c r="H294" s="76">
        <f>IF($C294="",0,COUNTIF(女子名簿!$F$12:$F$520,$C294))</f>
        <v>0</v>
      </c>
      <c r="I294" s="77">
        <f t="shared" si="7"/>
        <v>0</v>
      </c>
      <c r="J294" s="38"/>
      <c r="K294" s="38"/>
      <c r="L294" s="34"/>
      <c r="M294" s="34"/>
      <c r="N294" s="34"/>
      <c r="O294" s="40"/>
    </row>
    <row r="295" spans="1:15" ht="14.25">
      <c r="A295" s="41">
        <v>0</v>
      </c>
      <c r="B295" s="42"/>
      <c r="C295" s="43"/>
      <c r="D295" s="44"/>
      <c r="E295" s="45"/>
      <c r="F295" s="43"/>
      <c r="G295" s="75"/>
      <c r="H295" s="76">
        <f>IF($C295="",0,COUNTIF(女子名簿!$F$12:$F$520,$C295))</f>
        <v>0</v>
      </c>
      <c r="I295" s="77">
        <f t="shared" si="7"/>
        <v>0</v>
      </c>
      <c r="J295" s="38"/>
      <c r="K295" s="38"/>
      <c r="L295" s="34"/>
      <c r="M295" s="34"/>
      <c r="N295" s="34"/>
      <c r="O295" s="40"/>
    </row>
    <row r="296" spans="1:15" ht="14.25">
      <c r="A296" s="41">
        <v>0</v>
      </c>
      <c r="B296" s="42"/>
      <c r="C296" s="53"/>
      <c r="D296" s="54"/>
      <c r="E296" s="45"/>
      <c r="F296" s="43"/>
      <c r="G296" s="75"/>
      <c r="H296" s="76">
        <f>IF($C296="",0,COUNTIF(女子名簿!$F$12:$F$520,$C296))</f>
        <v>0</v>
      </c>
      <c r="I296" s="77">
        <f t="shared" si="7"/>
        <v>0</v>
      </c>
      <c r="J296" s="38"/>
      <c r="K296" s="38"/>
      <c r="L296" s="34"/>
      <c r="M296" s="34"/>
      <c r="N296" s="34"/>
      <c r="O296" s="40"/>
    </row>
    <row r="297" spans="1:15" ht="14.25">
      <c r="A297" s="41">
        <v>0</v>
      </c>
      <c r="B297" s="46"/>
      <c r="C297" s="62"/>
      <c r="D297" s="66"/>
      <c r="E297" s="48"/>
      <c r="F297" s="49"/>
      <c r="G297" s="78"/>
      <c r="H297" s="79">
        <f>IF($C297="",0,COUNTIF(女子名簿!$F$12:$F$520,$C297))</f>
        <v>0</v>
      </c>
      <c r="I297" s="80">
        <f t="shared" si="7"/>
        <v>0</v>
      </c>
      <c r="J297" s="38"/>
      <c r="K297" s="38"/>
      <c r="L297" s="34"/>
      <c r="M297" s="34"/>
      <c r="N297" s="34"/>
      <c r="O297" s="40"/>
    </row>
    <row r="298" spans="1:15" ht="14.25">
      <c r="A298" s="41">
        <v>0</v>
      </c>
      <c r="B298" s="50"/>
      <c r="C298" s="241"/>
      <c r="D298" s="65"/>
      <c r="E298" s="52"/>
      <c r="F298" s="49"/>
      <c r="G298" s="81"/>
      <c r="H298" s="82">
        <f>IF($C298="",0,COUNTIF(女子名簿!$F$12:$F$520,$C298))</f>
        <v>0</v>
      </c>
      <c r="I298" s="83">
        <f t="shared" si="7"/>
        <v>0</v>
      </c>
      <c r="J298" s="38"/>
      <c r="K298" s="38"/>
      <c r="L298" s="34"/>
      <c r="M298" s="34"/>
      <c r="N298" s="34"/>
      <c r="O298" s="40"/>
    </row>
    <row r="299" spans="1:15" ht="14.25">
      <c r="A299" s="41">
        <v>0</v>
      </c>
      <c r="B299" s="42"/>
      <c r="C299" s="53"/>
      <c r="D299" s="54"/>
      <c r="E299" s="45"/>
      <c r="F299" s="43"/>
      <c r="G299" s="75"/>
      <c r="H299" s="76">
        <f>IF($C299="",0,COUNTIF(女子名簿!$F$12:$F$520,$C299))</f>
        <v>0</v>
      </c>
      <c r="I299" s="77">
        <f t="shared" si="7"/>
        <v>0</v>
      </c>
      <c r="J299" s="38"/>
      <c r="K299" s="38"/>
      <c r="L299" s="34"/>
      <c r="M299" s="34"/>
      <c r="N299" s="34"/>
      <c r="O299" s="34"/>
    </row>
    <row r="300" spans="1:15" ht="14.25">
      <c r="A300" s="41">
        <v>0</v>
      </c>
      <c r="B300" s="42"/>
      <c r="C300" s="43"/>
      <c r="D300" s="44"/>
      <c r="E300" s="45"/>
      <c r="F300" s="43"/>
      <c r="G300" s="75"/>
      <c r="H300" s="76">
        <f>IF($C300="",0,COUNTIF(女子名簿!$F$12:$F$520,$C300))</f>
        <v>0</v>
      </c>
      <c r="I300" s="77">
        <f t="shared" si="7"/>
        <v>0</v>
      </c>
      <c r="J300" s="38"/>
      <c r="K300" s="38"/>
      <c r="L300" s="34"/>
      <c r="M300" s="34"/>
      <c r="N300" s="34"/>
      <c r="O300" s="34"/>
    </row>
    <row r="301" spans="1:15" ht="14.25">
      <c r="A301" s="41">
        <v>0</v>
      </c>
      <c r="B301" s="42"/>
      <c r="C301" s="43"/>
      <c r="D301" s="44"/>
      <c r="E301" s="45"/>
      <c r="F301" s="43"/>
      <c r="G301" s="75"/>
      <c r="H301" s="76">
        <f>IF($C301="",0,COUNTIF(女子名簿!$F$12:$F$520,$C301))</f>
        <v>0</v>
      </c>
      <c r="I301" s="77">
        <f t="shared" si="7"/>
        <v>0</v>
      </c>
      <c r="J301" s="38"/>
      <c r="K301" s="38"/>
      <c r="L301" s="34"/>
      <c r="M301" s="34"/>
      <c r="N301" s="34"/>
      <c r="O301" s="34"/>
    </row>
    <row r="302" spans="1:15" ht="14.25">
      <c r="A302" s="41">
        <v>0</v>
      </c>
      <c r="B302" s="55"/>
      <c r="C302" s="47"/>
      <c r="D302" s="56"/>
      <c r="E302" s="57"/>
      <c r="F302" s="47"/>
      <c r="G302" s="84"/>
      <c r="H302" s="85">
        <f>IF($C302="",0,COUNTIF(女子名簿!$F$12:$F$520,$C302))</f>
        <v>0</v>
      </c>
      <c r="I302" s="86">
        <f t="shared" si="7"/>
        <v>0</v>
      </c>
      <c r="J302" s="38"/>
      <c r="K302" s="38"/>
      <c r="L302" s="34"/>
      <c r="M302" s="34"/>
      <c r="N302" s="34"/>
      <c r="O302" s="34"/>
    </row>
    <row r="303" spans="1:15" ht="14.25">
      <c r="A303" s="41">
        <v>0</v>
      </c>
      <c r="B303" s="58"/>
      <c r="C303" s="51"/>
      <c r="D303" s="59"/>
      <c r="E303" s="60"/>
      <c r="F303" s="61"/>
      <c r="G303" s="87"/>
      <c r="H303" s="88">
        <f>IF($C303="",0,COUNTIF(女子名簿!$F$12:$F$520,$C303))</f>
        <v>0</v>
      </c>
      <c r="I303" s="89">
        <f t="shared" si="7"/>
        <v>0</v>
      </c>
      <c r="J303" s="38"/>
      <c r="K303" s="38"/>
      <c r="L303" s="34"/>
      <c r="M303" s="34"/>
      <c r="N303" s="34"/>
      <c r="O303" s="40"/>
    </row>
    <row r="304" spans="1:15" ht="14.25">
      <c r="A304" s="41">
        <v>0</v>
      </c>
      <c r="B304" s="42"/>
      <c r="C304" s="43"/>
      <c r="D304" s="44"/>
      <c r="E304" s="45"/>
      <c r="F304" s="43"/>
      <c r="G304" s="75"/>
      <c r="H304" s="76">
        <f>IF($C304="",0,COUNTIF(女子名簿!$F$12:$F$520,$C304))</f>
        <v>0</v>
      </c>
      <c r="I304" s="77">
        <f t="shared" si="7"/>
        <v>0</v>
      </c>
      <c r="J304" s="38"/>
      <c r="K304" s="38"/>
      <c r="L304" s="34"/>
      <c r="M304" s="34"/>
      <c r="N304" s="34"/>
      <c r="O304" s="40"/>
    </row>
    <row r="305" spans="1:15" ht="14.25">
      <c r="A305" s="41">
        <v>0</v>
      </c>
      <c r="B305" s="42"/>
      <c r="C305" s="53"/>
      <c r="D305" s="54"/>
      <c r="E305" s="45"/>
      <c r="F305" s="43"/>
      <c r="G305" s="75"/>
      <c r="H305" s="76">
        <f>IF($C305="",0,COUNTIF(女子名簿!$F$12:$F$520,$C305))</f>
        <v>0</v>
      </c>
      <c r="I305" s="77">
        <f t="shared" si="7"/>
        <v>0</v>
      </c>
      <c r="J305" s="38"/>
      <c r="K305" s="38"/>
      <c r="L305" s="34"/>
      <c r="M305" s="34"/>
      <c r="N305" s="34"/>
      <c r="O305" s="40"/>
    </row>
    <row r="306" spans="1:15" ht="14.25">
      <c r="A306" s="41">
        <v>0</v>
      </c>
      <c r="B306" s="42"/>
      <c r="C306" s="53"/>
      <c r="D306" s="54"/>
      <c r="E306" s="45"/>
      <c r="F306" s="43"/>
      <c r="G306" s="75"/>
      <c r="H306" s="76">
        <f>IF($C306="",0,COUNTIF(女子名簿!$F$12:$F$520,$C306))</f>
        <v>0</v>
      </c>
      <c r="I306" s="77">
        <f t="shared" si="7"/>
        <v>0</v>
      </c>
      <c r="J306" s="38"/>
      <c r="K306" s="38"/>
      <c r="L306" s="34"/>
      <c r="M306" s="34"/>
      <c r="N306" s="34"/>
      <c r="O306" s="40"/>
    </row>
    <row r="307" spans="1:15" ht="14.25">
      <c r="A307" s="41">
        <v>0</v>
      </c>
      <c r="B307" s="46"/>
      <c r="C307" s="62"/>
      <c r="D307" s="66"/>
      <c r="E307" s="48"/>
      <c r="F307" s="49"/>
      <c r="G307" s="78"/>
      <c r="H307" s="79">
        <f>IF($C307="",0,COUNTIF(女子名簿!$F$12:$F$520,$C307))</f>
        <v>0</v>
      </c>
      <c r="I307" s="80">
        <f t="shared" si="7"/>
        <v>0</v>
      </c>
      <c r="J307" s="38"/>
      <c r="K307" s="38"/>
      <c r="L307" s="34"/>
      <c r="M307" s="34"/>
      <c r="N307" s="34"/>
      <c r="O307" s="40"/>
    </row>
    <row r="308" spans="1:15" ht="14.25">
      <c r="A308" s="41">
        <v>0</v>
      </c>
      <c r="B308" s="50"/>
      <c r="C308" s="51"/>
      <c r="D308" s="239"/>
      <c r="E308" s="52"/>
      <c r="F308" s="51"/>
      <c r="G308" s="81"/>
      <c r="H308" s="82">
        <f>IF($C308="",0,COUNTIF(女子名簿!$F$12:$F$520,$C308))</f>
        <v>0</v>
      </c>
      <c r="I308" s="83">
        <f t="shared" si="7"/>
        <v>0</v>
      </c>
      <c r="J308" s="38"/>
      <c r="K308" s="38"/>
      <c r="L308" s="34"/>
      <c r="M308" s="34"/>
      <c r="N308" s="34"/>
      <c r="O308" s="40"/>
    </row>
    <row r="309" spans="1:15" ht="14.25">
      <c r="A309" s="41">
        <v>0</v>
      </c>
      <c r="B309" s="42"/>
      <c r="C309" s="53"/>
      <c r="D309" s="54"/>
      <c r="E309" s="45"/>
      <c r="F309" s="43"/>
      <c r="G309" s="75">
        <f>IF($C309="",0,COUNTIF(男子名簿!$F$12:$F$520,$C309))</f>
        <v>0</v>
      </c>
      <c r="H309" s="76">
        <f>IF($C309="",0,COUNTIF(女子名簿!$F$12:$F$520,$C309))</f>
        <v>0</v>
      </c>
      <c r="I309" s="77">
        <f t="shared" si="7"/>
        <v>0</v>
      </c>
      <c r="J309" s="38"/>
      <c r="K309" s="38"/>
      <c r="L309" s="34"/>
      <c r="M309" s="34"/>
      <c r="N309" s="34"/>
      <c r="O309" s="40"/>
    </row>
    <row r="310" spans="1:15" ht="14.25">
      <c r="A310" s="41">
        <v>0</v>
      </c>
      <c r="B310" s="42"/>
      <c r="C310" s="53"/>
      <c r="D310" s="54"/>
      <c r="E310" s="45"/>
      <c r="F310" s="43"/>
      <c r="G310" s="75">
        <f>IF($C310="",0,COUNTIF(男子名簿!$F$12:$F$520,$C310))</f>
        <v>0</v>
      </c>
      <c r="H310" s="76">
        <f>IF($C310="",0,COUNTIF(女子名簿!$F$12:$F$520,$C310))</f>
        <v>0</v>
      </c>
      <c r="I310" s="77">
        <f t="shared" si="7"/>
        <v>0</v>
      </c>
      <c r="J310" s="38"/>
      <c r="K310" s="38"/>
      <c r="L310" s="34"/>
      <c r="M310" s="34"/>
      <c r="N310" s="34"/>
      <c r="O310" s="40"/>
    </row>
    <row r="311" spans="1:15" ht="14.25">
      <c r="A311" s="41">
        <v>0</v>
      </c>
      <c r="B311" s="42"/>
      <c r="C311" s="43"/>
      <c r="D311" s="44"/>
      <c r="E311" s="45"/>
      <c r="F311" s="43"/>
      <c r="G311" s="75">
        <f>IF($C311="",0,COUNTIF(男子名簿!$F$12:$F$520,$C311))</f>
        <v>0</v>
      </c>
      <c r="H311" s="76">
        <f>IF($C311="",0,COUNTIF(女子名簿!$F$12:$F$520,$C311))</f>
        <v>0</v>
      </c>
      <c r="I311" s="77">
        <f t="shared" si="7"/>
        <v>0</v>
      </c>
      <c r="J311" s="38"/>
      <c r="K311" s="38"/>
      <c r="L311" s="34"/>
      <c r="M311" s="34"/>
      <c r="N311" s="34"/>
      <c r="O311" s="40"/>
    </row>
    <row r="312" spans="1:15" ht="14.25">
      <c r="A312" s="41">
        <v>0</v>
      </c>
      <c r="B312" s="55"/>
      <c r="C312" s="62"/>
      <c r="D312" s="63"/>
      <c r="E312" s="57"/>
      <c r="F312" s="47"/>
      <c r="G312" s="84">
        <f>IF($C312="",0,COUNTIF(男子名簿!$F$12:$F$520,$C312))</f>
        <v>0</v>
      </c>
      <c r="H312" s="85">
        <f>IF($C312="",0,COUNTIF(女子名簿!$F$12:$F$520,$C312))</f>
        <v>0</v>
      </c>
      <c r="I312" s="86">
        <f t="shared" si="7"/>
        <v>0</v>
      </c>
      <c r="J312" s="38"/>
      <c r="K312" s="38"/>
      <c r="L312" s="34"/>
      <c r="M312" s="34"/>
      <c r="N312" s="34"/>
      <c r="O312" s="40"/>
    </row>
    <row r="313" spans="1:15" ht="14.25">
      <c r="A313" s="41">
        <v>0</v>
      </c>
      <c r="B313" s="58"/>
      <c r="C313" s="64"/>
      <c r="D313" s="65"/>
      <c r="E313" s="60"/>
      <c r="F313" s="61"/>
      <c r="G313" s="87">
        <f>IF($C313="",0,COUNTIF(男子名簿!$F$12:$F$520,$C313))</f>
        <v>0</v>
      </c>
      <c r="H313" s="88">
        <f>IF($C313="",0,COUNTIF(女子名簿!$F$12:$F$520,$C313))</f>
        <v>0</v>
      </c>
      <c r="I313" s="89">
        <f t="shared" si="7"/>
        <v>0</v>
      </c>
      <c r="J313" s="38"/>
      <c r="K313" s="38"/>
      <c r="L313" s="34"/>
      <c r="M313" s="34"/>
      <c r="N313" s="34"/>
      <c r="O313" s="40"/>
    </row>
    <row r="314" spans="1:15" ht="14.25">
      <c r="A314" s="41">
        <v>0</v>
      </c>
      <c r="B314" s="42"/>
      <c r="C314" s="53"/>
      <c r="D314" s="54"/>
      <c r="E314" s="45"/>
      <c r="F314" s="43"/>
      <c r="G314" s="75">
        <f>IF($C314="",0,COUNTIF(男子名簿!$F$12:$F$520,$C314))</f>
        <v>0</v>
      </c>
      <c r="H314" s="76">
        <f>IF($C314="",0,COUNTIF(女子名簿!$F$12:$F$520,$C314))</f>
        <v>0</v>
      </c>
      <c r="I314" s="77">
        <f t="shared" si="7"/>
        <v>0</v>
      </c>
      <c r="J314" s="38"/>
      <c r="K314" s="38"/>
      <c r="L314" s="34"/>
      <c r="M314" s="34"/>
      <c r="N314" s="34"/>
      <c r="O314" s="40"/>
    </row>
    <row r="315" spans="1:15" ht="14.25">
      <c r="A315" s="41">
        <v>0</v>
      </c>
      <c r="B315" s="42"/>
      <c r="C315" s="53"/>
      <c r="D315" s="54"/>
      <c r="E315" s="45"/>
      <c r="F315" s="43"/>
      <c r="G315" s="75">
        <f>IF($C315="",0,COUNTIF(男子名簿!$F$12:$F$520,$C315))</f>
        <v>0</v>
      </c>
      <c r="H315" s="76">
        <f>IF($C315="",0,COUNTIF(女子名簿!$F$12:$F$520,$C315))</f>
        <v>0</v>
      </c>
      <c r="I315" s="77">
        <f t="shared" si="7"/>
        <v>0</v>
      </c>
      <c r="J315" s="38"/>
      <c r="K315" s="38"/>
      <c r="L315" s="34"/>
      <c r="M315" s="34"/>
      <c r="N315" s="34"/>
      <c r="O315" s="40"/>
    </row>
    <row r="316" spans="1:15" ht="14.25">
      <c r="A316" s="41">
        <v>0</v>
      </c>
      <c r="B316" s="42"/>
      <c r="C316" s="53"/>
      <c r="D316" s="54"/>
      <c r="E316" s="45"/>
      <c r="F316" s="43"/>
      <c r="G316" s="75">
        <f>IF($C316="",0,COUNTIF(男子名簿!$F$12:$F$520,$C316))</f>
        <v>0</v>
      </c>
      <c r="H316" s="76">
        <f>IF($C316="",0,COUNTIF(女子名簿!$F$12:$F$520,$C316))</f>
        <v>0</v>
      </c>
      <c r="I316" s="77">
        <f t="shared" si="7"/>
        <v>0</v>
      </c>
      <c r="J316" s="38"/>
      <c r="K316" s="38"/>
      <c r="L316" s="34"/>
      <c r="M316" s="34"/>
      <c r="N316" s="34"/>
      <c r="O316" s="40"/>
    </row>
    <row r="317" spans="1:15" ht="14.25">
      <c r="A317" s="41">
        <v>0</v>
      </c>
      <c r="B317" s="46"/>
      <c r="C317" s="62"/>
      <c r="D317" s="66"/>
      <c r="E317" s="48"/>
      <c r="F317" s="49"/>
      <c r="G317" s="78">
        <f>IF($C317="",0,COUNTIF(男子名簿!$F$12:$F$520,$C317))</f>
        <v>0</v>
      </c>
      <c r="H317" s="79">
        <f>IF($C317="",0,COUNTIF(女子名簿!$F$12:$F$520,$C317))</f>
        <v>0</v>
      </c>
      <c r="I317" s="80">
        <f t="shared" si="7"/>
        <v>0</v>
      </c>
      <c r="J317" s="38"/>
      <c r="K317" s="38"/>
      <c r="L317" s="34"/>
      <c r="M317" s="34"/>
      <c r="N317" s="34"/>
      <c r="O317" s="40"/>
    </row>
    <row r="318" spans="1:15" ht="14.25">
      <c r="A318" s="41">
        <v>0</v>
      </c>
      <c r="B318" s="50"/>
      <c r="C318" s="241"/>
      <c r="D318" s="65"/>
      <c r="E318" s="52"/>
      <c r="F318" s="49"/>
      <c r="G318" s="81">
        <f>IF($C318="",0,COUNTIF(男子名簿!$F$12:$F$520,$C318))</f>
        <v>0</v>
      </c>
      <c r="H318" s="82">
        <f>IF($C318="",0,COUNTIF(女子名簿!$F$12:$F$520,$C318))</f>
        <v>0</v>
      </c>
      <c r="I318" s="83">
        <f t="shared" si="7"/>
        <v>0</v>
      </c>
      <c r="J318" s="38"/>
      <c r="K318" s="38"/>
      <c r="L318" s="34"/>
      <c r="M318" s="34"/>
      <c r="N318" s="34"/>
      <c r="O318" s="40"/>
    </row>
    <row r="319" spans="1:15" ht="14.25">
      <c r="A319" s="41">
        <v>0</v>
      </c>
      <c r="B319" s="42"/>
      <c r="C319" s="53"/>
      <c r="D319" s="44"/>
      <c r="E319" s="45"/>
      <c r="F319" s="43"/>
      <c r="G319" s="75">
        <f>IF($C319="",0,COUNTIF(男子名簿!$F$12:$F$520,$C319))</f>
        <v>0</v>
      </c>
      <c r="H319" s="76">
        <f>IF($C319="",0,COUNTIF(女子名簿!$F$12:$F$520,$C319))</f>
        <v>0</v>
      </c>
      <c r="I319" s="77">
        <f t="shared" si="7"/>
        <v>0</v>
      </c>
      <c r="J319" s="38"/>
      <c r="K319" s="38"/>
      <c r="L319" s="34"/>
      <c r="M319" s="34"/>
      <c r="N319" s="34"/>
      <c r="O319" s="34"/>
    </row>
    <row r="320" spans="1:15" ht="14.25">
      <c r="A320" s="41">
        <v>0</v>
      </c>
      <c r="B320" s="42"/>
      <c r="C320" s="43"/>
      <c r="D320" s="54"/>
      <c r="E320" s="45"/>
      <c r="F320" s="43"/>
      <c r="G320" s="75">
        <f>IF($C320="",0,COUNTIF(男子名簿!$F$12:$F$520,$C320))</f>
        <v>0</v>
      </c>
      <c r="H320" s="76">
        <f>IF($C320="",0,COUNTIF(女子名簿!$F$12:$F$520,$C320))</f>
        <v>0</v>
      </c>
      <c r="I320" s="77">
        <f t="shared" si="7"/>
        <v>0</v>
      </c>
      <c r="J320" s="38"/>
      <c r="K320" s="38"/>
      <c r="L320" s="34"/>
      <c r="M320" s="34"/>
      <c r="N320" s="34"/>
      <c r="O320" s="34"/>
    </row>
    <row r="321" spans="1:15" ht="14.25">
      <c r="A321" s="41">
        <v>0</v>
      </c>
      <c r="B321" s="42"/>
      <c r="C321" s="43"/>
      <c r="D321" s="44"/>
      <c r="E321" s="45"/>
      <c r="F321" s="43"/>
      <c r="G321" s="75">
        <f>IF($C321="",0,COUNTIF(男子名簿!$F$12:$F$520,$C321))</f>
        <v>0</v>
      </c>
      <c r="H321" s="76">
        <f>IF($C321="",0,COUNTIF(女子名簿!$F$12:$F$520,$C321))</f>
        <v>0</v>
      </c>
      <c r="I321" s="77">
        <f t="shared" si="7"/>
        <v>0</v>
      </c>
      <c r="J321" s="38"/>
      <c r="K321" s="38"/>
      <c r="L321" s="34"/>
      <c r="M321" s="34"/>
      <c r="N321" s="34"/>
      <c r="O321" s="34"/>
    </row>
    <row r="322" spans="1:15" ht="14.25">
      <c r="A322" s="41">
        <v>0</v>
      </c>
      <c r="B322" s="55"/>
      <c r="C322" s="47"/>
      <c r="D322" s="56"/>
      <c r="E322" s="57"/>
      <c r="F322" s="47"/>
      <c r="G322" s="84">
        <f>IF($C322="",0,COUNTIF(男子名簿!$F$12:$F$520,$C322))</f>
        <v>0</v>
      </c>
      <c r="H322" s="85">
        <f>IF($C322="",0,COUNTIF(女子名簿!$F$12:$F$520,$C322))</f>
        <v>0</v>
      </c>
      <c r="I322" s="86">
        <f t="shared" si="7"/>
        <v>0</v>
      </c>
      <c r="J322" s="38"/>
      <c r="K322" s="38"/>
      <c r="L322" s="34"/>
      <c r="M322" s="34"/>
      <c r="N322" s="34"/>
      <c r="O322" s="34"/>
    </row>
    <row r="323" spans="1:15" ht="14.25">
      <c r="A323" s="41">
        <v>0</v>
      </c>
      <c r="B323" s="58"/>
      <c r="C323" s="51"/>
      <c r="D323" s="59"/>
      <c r="E323" s="60"/>
      <c r="F323" s="61"/>
      <c r="G323" s="87">
        <f>IF($C323="",0,COUNTIF(男子名簿!$F$12:$F$520,$C323))</f>
        <v>0</v>
      </c>
      <c r="H323" s="88">
        <f>IF($C323="",0,COUNTIF(女子名簿!$F$12:$F$520,$C323))</f>
        <v>0</v>
      </c>
      <c r="I323" s="89">
        <f t="shared" si="7"/>
        <v>0</v>
      </c>
      <c r="J323" s="38"/>
      <c r="K323" s="38"/>
      <c r="L323" s="34"/>
      <c r="M323" s="34"/>
      <c r="N323" s="34"/>
      <c r="O323" s="40"/>
    </row>
    <row r="324" spans="1:15" ht="14.25">
      <c r="A324" s="41">
        <v>0</v>
      </c>
      <c r="B324" s="42"/>
      <c r="C324" s="43"/>
      <c r="D324" s="44"/>
      <c r="E324" s="45"/>
      <c r="F324" s="43"/>
      <c r="G324" s="75">
        <f>IF($C324="",0,COUNTIF(男子名簿!$F$12:$F$520,$C324))</f>
        <v>0</v>
      </c>
      <c r="H324" s="76">
        <f>IF($C324="",0,COUNTIF(女子名簿!$F$12:$F$520,$C324))</f>
        <v>0</v>
      </c>
      <c r="I324" s="77">
        <f t="shared" si="7"/>
        <v>0</v>
      </c>
      <c r="J324" s="38"/>
      <c r="K324" s="38"/>
      <c r="L324" s="34"/>
      <c r="M324" s="34"/>
      <c r="N324" s="34"/>
      <c r="O324" s="40"/>
    </row>
    <row r="325" spans="1:15" ht="14.25">
      <c r="A325" s="41">
        <v>0</v>
      </c>
      <c r="B325" s="42"/>
      <c r="C325" s="53"/>
      <c r="D325" s="54"/>
      <c r="E325" s="45"/>
      <c r="F325" s="43"/>
      <c r="G325" s="75">
        <f>IF($C325="",0,COUNTIF(男子名簿!$F$12:$F$520,$C325))</f>
        <v>0</v>
      </c>
      <c r="H325" s="76">
        <f>IF($C325="",0,COUNTIF(女子名簿!$F$12:$F$520,$C325))</f>
        <v>0</v>
      </c>
      <c r="I325" s="77">
        <f t="shared" si="7"/>
        <v>0</v>
      </c>
      <c r="J325" s="38"/>
      <c r="K325" s="38"/>
      <c r="L325" s="34"/>
      <c r="M325" s="34"/>
      <c r="N325" s="34"/>
      <c r="O325" s="40"/>
    </row>
    <row r="326" spans="1:15" ht="14.25">
      <c r="A326" s="41">
        <v>0</v>
      </c>
      <c r="B326" s="42"/>
      <c r="C326" s="53"/>
      <c r="D326" s="54"/>
      <c r="E326" s="45"/>
      <c r="F326" s="43"/>
      <c r="G326" s="75">
        <f>IF($C326="",0,COUNTIF(男子名簿!$F$12:$F$520,$C326))</f>
        <v>0</v>
      </c>
      <c r="H326" s="76">
        <f>IF($C326="",0,COUNTIF(女子名簿!$F$12:$F$520,$C326))</f>
        <v>0</v>
      </c>
      <c r="I326" s="77">
        <f t="shared" si="7"/>
        <v>0</v>
      </c>
      <c r="J326" s="38"/>
      <c r="K326" s="38"/>
      <c r="L326" s="34"/>
      <c r="M326" s="34"/>
      <c r="N326" s="34"/>
      <c r="O326" s="40"/>
    </row>
    <row r="327" spans="1:15" ht="14.25">
      <c r="A327" s="41">
        <v>0</v>
      </c>
      <c r="B327" s="46"/>
      <c r="C327" s="62"/>
      <c r="D327" s="66"/>
      <c r="E327" s="48"/>
      <c r="F327" s="49"/>
      <c r="G327" s="78">
        <f>IF($C327="",0,COUNTIF(男子名簿!$F$12:$F$520,$C327))</f>
        <v>0</v>
      </c>
      <c r="H327" s="79">
        <f>IF($C327="",0,COUNTIF(女子名簿!$F$12:$F$520,$C327))</f>
        <v>0</v>
      </c>
      <c r="I327" s="80">
        <f t="shared" si="7"/>
        <v>0</v>
      </c>
      <c r="J327" s="38"/>
      <c r="K327" s="38"/>
      <c r="L327" s="34"/>
      <c r="M327" s="34"/>
      <c r="N327" s="34"/>
      <c r="O327" s="40"/>
    </row>
    <row r="328" spans="1:15" ht="14.25">
      <c r="A328" s="41">
        <v>0</v>
      </c>
      <c r="B328" s="50"/>
      <c r="C328" s="51"/>
      <c r="D328" s="239"/>
      <c r="E328" s="52"/>
      <c r="F328" s="51"/>
      <c r="G328" s="81">
        <f>IF($C328="",0,COUNTIF(男子名簿!$F$12:$F$520,$C328))</f>
        <v>0</v>
      </c>
      <c r="H328" s="82">
        <f>IF($C328="",0,COUNTIF(女子名簿!$F$12:$F$520,$C328))</f>
        <v>0</v>
      </c>
      <c r="I328" s="83">
        <f t="shared" si="7"/>
        <v>0</v>
      </c>
      <c r="J328" s="38"/>
      <c r="K328" s="38"/>
      <c r="L328" s="34"/>
      <c r="M328" s="34"/>
      <c r="N328" s="34"/>
      <c r="O328" s="40"/>
    </row>
    <row r="329" spans="1:15" ht="14.25">
      <c r="A329" s="41">
        <v>0</v>
      </c>
      <c r="B329" s="42"/>
      <c r="C329" s="53"/>
      <c r="D329" s="54"/>
      <c r="E329" s="45"/>
      <c r="F329" s="43"/>
      <c r="G329" s="75">
        <f>IF($C329="",0,COUNTIF(男子名簿!$F$12:$F$520,$C329))</f>
        <v>0</v>
      </c>
      <c r="H329" s="76">
        <f>IF($C329="",0,COUNTIF(女子名簿!$F$12:$F$520,$C329))</f>
        <v>0</v>
      </c>
      <c r="I329" s="77">
        <f t="shared" si="7"/>
        <v>0</v>
      </c>
      <c r="J329" s="38"/>
      <c r="K329" s="38"/>
      <c r="L329" s="34"/>
      <c r="M329" s="34"/>
      <c r="N329" s="34"/>
      <c r="O329" s="40"/>
    </row>
    <row r="330" spans="1:15" ht="14.25">
      <c r="A330" s="41">
        <v>0</v>
      </c>
      <c r="B330" s="42"/>
      <c r="C330" s="53"/>
      <c r="D330" s="54"/>
      <c r="E330" s="45"/>
      <c r="F330" s="43"/>
      <c r="G330" s="75">
        <f>IF($C330="",0,COUNTIF(男子名簿!$F$12:$F$520,$C330))</f>
        <v>0</v>
      </c>
      <c r="H330" s="76">
        <f>IF($C330="",0,COUNTIF(女子名簿!$F$12:$F$520,$C330))</f>
        <v>0</v>
      </c>
      <c r="I330" s="77">
        <f t="shared" si="7"/>
        <v>0</v>
      </c>
      <c r="J330" s="38"/>
      <c r="K330" s="38"/>
      <c r="L330" s="34"/>
      <c r="M330" s="34"/>
      <c r="N330" s="34"/>
      <c r="O330" s="40"/>
    </row>
    <row r="331" spans="1:15" ht="14.25">
      <c r="A331" s="41">
        <v>0</v>
      </c>
      <c r="B331" s="42"/>
      <c r="C331" s="43"/>
      <c r="D331" s="44"/>
      <c r="E331" s="45"/>
      <c r="F331" s="43"/>
      <c r="G331" s="75">
        <f>IF($C331="",0,COUNTIF(男子名簿!$F$12:$F$520,$C331))</f>
        <v>0</v>
      </c>
      <c r="H331" s="76">
        <f>IF($C331="",0,COUNTIF(女子名簿!$F$12:$F$520,$C331))</f>
        <v>0</v>
      </c>
      <c r="I331" s="77">
        <f t="shared" si="7"/>
        <v>0</v>
      </c>
      <c r="J331" s="38"/>
      <c r="K331" s="38"/>
      <c r="L331" s="34"/>
      <c r="M331" s="34"/>
      <c r="N331" s="34"/>
      <c r="O331" s="40"/>
    </row>
    <row r="332" spans="1:15" ht="14.25">
      <c r="A332" s="41">
        <v>0</v>
      </c>
      <c r="B332" s="55"/>
      <c r="C332" s="62"/>
      <c r="D332" s="63"/>
      <c r="E332" s="57"/>
      <c r="F332" s="47"/>
      <c r="G332" s="84">
        <f>IF($C332="",0,COUNTIF(男子名簿!$F$12:$F$520,$C332))</f>
        <v>0</v>
      </c>
      <c r="H332" s="85">
        <f>IF($C332="",0,COUNTIF(女子名簿!$F$12:$F$520,$C332))</f>
        <v>0</v>
      </c>
      <c r="I332" s="86">
        <f t="shared" si="7"/>
        <v>0</v>
      </c>
      <c r="J332" s="38"/>
      <c r="K332" s="38"/>
      <c r="L332" s="34"/>
      <c r="M332" s="34"/>
      <c r="N332" s="34"/>
      <c r="O332" s="40"/>
    </row>
    <row r="333" spans="1:15" ht="14.25">
      <c r="A333" s="41">
        <v>0</v>
      </c>
      <c r="B333" s="58"/>
      <c r="C333" s="64"/>
      <c r="D333" s="65"/>
      <c r="E333" s="60"/>
      <c r="F333" s="61"/>
      <c r="G333" s="87">
        <f>IF($C333="",0,COUNTIF(男子名簿!$F$12:$F$520,$C333))</f>
        <v>0</v>
      </c>
      <c r="H333" s="88">
        <f>IF($C333="",0,COUNTIF(女子名簿!$F$12:$F$520,$C333))</f>
        <v>0</v>
      </c>
      <c r="I333" s="89">
        <f t="shared" si="7"/>
        <v>0</v>
      </c>
      <c r="J333" s="38"/>
      <c r="K333" s="38"/>
      <c r="L333" s="34"/>
      <c r="M333" s="34"/>
      <c r="N333" s="34"/>
      <c r="O333" s="40"/>
    </row>
    <row r="334" spans="1:15" ht="14.25">
      <c r="A334" s="41">
        <v>0</v>
      </c>
      <c r="B334" s="42"/>
      <c r="C334" s="53"/>
      <c r="D334" s="54"/>
      <c r="E334" s="45"/>
      <c r="F334" s="43"/>
      <c r="G334" s="75">
        <f>IF($C334="",0,COUNTIF(男子名簿!$F$12:$F$520,$C334))</f>
        <v>0</v>
      </c>
      <c r="H334" s="76">
        <f>IF($C334="",0,COUNTIF(女子名簿!$F$12:$F$520,$C334))</f>
        <v>0</v>
      </c>
      <c r="I334" s="77">
        <f t="shared" si="7"/>
        <v>0</v>
      </c>
      <c r="J334" s="38"/>
      <c r="K334" s="38"/>
      <c r="L334" s="34"/>
      <c r="M334" s="34"/>
      <c r="N334" s="34"/>
      <c r="O334" s="40"/>
    </row>
    <row r="335" spans="1:15" ht="14.25">
      <c r="A335" s="41">
        <v>0</v>
      </c>
      <c r="B335" s="42"/>
      <c r="C335" s="127"/>
      <c r="D335" s="44"/>
      <c r="E335" s="229"/>
      <c r="F335" s="43"/>
      <c r="G335" s="75">
        <f>IF($C335="",0,COUNTIF(男子名簿!$F$12:$F$520,$C335))</f>
        <v>0</v>
      </c>
      <c r="H335" s="76">
        <f>IF($C335="",0,COUNTIF(女子名簿!$F$12:$F$520,$C335))</f>
        <v>0</v>
      </c>
      <c r="I335" s="77">
        <f t="shared" si="7"/>
        <v>0</v>
      </c>
      <c r="J335" s="38"/>
      <c r="K335" s="38"/>
      <c r="L335" s="34"/>
      <c r="M335" s="34"/>
      <c r="N335" s="34"/>
      <c r="O335" s="40"/>
    </row>
    <row r="336" spans="1:15" ht="14.25">
      <c r="A336" s="41">
        <v>0</v>
      </c>
      <c r="B336" s="42"/>
      <c r="C336" s="127"/>
      <c r="D336" s="54"/>
      <c r="E336" s="229"/>
      <c r="F336" s="43"/>
      <c r="G336" s="75">
        <f>IF($C336="",0,COUNTIF(男子名簿!$F$12:$F$520,$C336))</f>
        <v>0</v>
      </c>
      <c r="H336" s="76">
        <f>IF($C336="",0,COUNTIF(女子名簿!$F$12:$F$520,$C336))</f>
        <v>0</v>
      </c>
      <c r="I336" s="77">
        <f t="shared" si="7"/>
        <v>0</v>
      </c>
      <c r="J336" s="38"/>
      <c r="K336" s="38"/>
      <c r="L336" s="34"/>
      <c r="M336" s="34"/>
      <c r="N336" s="34"/>
      <c r="O336" s="40"/>
    </row>
    <row r="337" spans="1:15" ht="14.25">
      <c r="A337" s="41">
        <v>0</v>
      </c>
      <c r="B337" s="46"/>
      <c r="C337" s="131"/>
      <c r="D337" s="66"/>
      <c r="E337" s="234"/>
      <c r="F337" s="49"/>
      <c r="G337" s="78">
        <f>IF($C337="",0,COUNTIF(男子名簿!$F$12:$F$520,$C337))</f>
        <v>0</v>
      </c>
      <c r="H337" s="79">
        <f>IF($C337="",0,COUNTIF(女子名簿!$F$12:$F$520,$C337))</f>
        <v>0</v>
      </c>
      <c r="I337" s="80">
        <f t="shared" si="7"/>
        <v>0</v>
      </c>
      <c r="J337" s="38"/>
      <c r="K337" s="38"/>
      <c r="L337" s="34"/>
      <c r="M337" s="34"/>
      <c r="N337" s="34"/>
      <c r="O337" s="40"/>
    </row>
    <row r="338" spans="1:15" ht="14.25">
      <c r="A338" s="41">
        <v>0</v>
      </c>
      <c r="B338" s="50"/>
      <c r="C338" s="226"/>
      <c r="D338" s="59"/>
      <c r="E338" s="233"/>
      <c r="F338" s="49"/>
      <c r="G338" s="81">
        <f>IF($C338="",0,COUNTIF(男子名簿!$F$12:$F$520,$C338))</f>
        <v>0</v>
      </c>
      <c r="H338" s="82">
        <f>IF($C338="",0,COUNTIF(女子名簿!$F$12:$F$520,$C338))</f>
        <v>0</v>
      </c>
      <c r="I338" s="83">
        <f t="shared" si="7"/>
        <v>0</v>
      </c>
      <c r="J338" s="38"/>
      <c r="K338" s="38"/>
      <c r="L338" s="34"/>
      <c r="M338" s="34"/>
      <c r="N338" s="34"/>
      <c r="O338" s="40"/>
    </row>
    <row r="339" spans="1:15" ht="14.25">
      <c r="A339" s="41">
        <v>0</v>
      </c>
      <c r="B339" s="42"/>
      <c r="C339" s="127"/>
      <c r="D339" s="44"/>
      <c r="E339" s="229"/>
      <c r="F339" s="43"/>
      <c r="G339" s="75">
        <f>IF($C339="",0,COUNTIF(男子名簿!$F$12:$F$520,$C339))</f>
        <v>0</v>
      </c>
      <c r="H339" s="76">
        <f>IF($C339="",0,COUNTIF(女子名簿!$F$12:$F$520,$C339))</f>
        <v>0</v>
      </c>
      <c r="I339" s="77">
        <f t="shared" si="7"/>
        <v>0</v>
      </c>
      <c r="J339" s="38"/>
      <c r="K339" s="38"/>
      <c r="L339" s="34"/>
      <c r="M339" s="34"/>
      <c r="N339" s="34"/>
      <c r="O339" s="34"/>
    </row>
    <row r="340" spans="1:15" ht="14.25">
      <c r="A340" s="41">
        <v>0</v>
      </c>
      <c r="B340" s="42"/>
      <c r="C340" s="127"/>
      <c r="D340" s="44"/>
      <c r="E340" s="229"/>
      <c r="F340" s="43"/>
      <c r="G340" s="75">
        <f>IF($C340="",0,COUNTIF(男子名簿!$F$12:$F$520,$C340))</f>
        <v>0</v>
      </c>
      <c r="H340" s="76">
        <f>IF($C340="",0,COUNTIF(女子名簿!$F$12:$F$520,$C340))</f>
        <v>0</v>
      </c>
      <c r="I340" s="77">
        <f t="shared" si="7"/>
        <v>0</v>
      </c>
      <c r="J340" s="38"/>
      <c r="K340" s="38"/>
      <c r="L340" s="34"/>
      <c r="M340" s="34"/>
      <c r="N340" s="34"/>
      <c r="O340" s="34"/>
    </row>
    <row r="341" spans="1:15" ht="14.25">
      <c r="A341" s="41">
        <v>0</v>
      </c>
      <c r="B341" s="42"/>
      <c r="C341" s="127"/>
      <c r="D341" s="44"/>
      <c r="E341" s="229"/>
      <c r="F341" s="43"/>
      <c r="G341" s="75">
        <f>IF($C341="",0,COUNTIF(男子名簿!$F$12:$F$520,$C341))</f>
        <v>0</v>
      </c>
      <c r="H341" s="76">
        <f>IF($C341="",0,COUNTIF(女子名簿!$F$12:$F$520,$C341))</f>
        <v>0</v>
      </c>
      <c r="I341" s="77">
        <f t="shared" si="7"/>
        <v>0</v>
      </c>
      <c r="J341" s="38"/>
      <c r="K341" s="38"/>
      <c r="L341" s="34"/>
      <c r="M341" s="34"/>
      <c r="N341" s="34"/>
      <c r="O341" s="34"/>
    </row>
    <row r="342" spans="1:15" ht="14.25">
      <c r="A342" s="41">
        <v>0</v>
      </c>
      <c r="B342" s="55"/>
      <c r="C342" s="131"/>
      <c r="D342" s="56"/>
      <c r="E342" s="231"/>
      <c r="F342" s="47"/>
      <c r="G342" s="84">
        <f>IF($C342="",0,COUNTIF(男子名簿!$F$12:$F$520,$C342))</f>
        <v>0</v>
      </c>
      <c r="H342" s="85">
        <f>IF($C342="",0,COUNTIF(女子名簿!$F$12:$F$520,$C342))</f>
        <v>0</v>
      </c>
      <c r="I342" s="86">
        <f t="shared" si="7"/>
        <v>0</v>
      </c>
      <c r="J342" s="38"/>
      <c r="K342" s="38"/>
      <c r="L342" s="34"/>
      <c r="M342" s="34"/>
      <c r="N342" s="34"/>
      <c r="O342" s="34"/>
    </row>
    <row r="343" spans="1:15" ht="14.25">
      <c r="A343" s="41">
        <v>0</v>
      </c>
      <c r="B343" s="58"/>
      <c r="C343" s="123"/>
      <c r="D343" s="59"/>
      <c r="E343" s="235"/>
      <c r="F343" s="61"/>
      <c r="G343" s="87">
        <f>IF($C343="",0,COUNTIF(男子名簿!$F$12:$F$520,$C343))</f>
        <v>0</v>
      </c>
      <c r="H343" s="88">
        <f>IF($C343="",0,COUNTIF(女子名簿!$F$12:$F$520,$C343))</f>
        <v>0</v>
      </c>
      <c r="I343" s="89">
        <f t="shared" si="7"/>
        <v>0</v>
      </c>
      <c r="J343" s="38"/>
      <c r="K343" s="38"/>
      <c r="L343" s="34"/>
      <c r="M343" s="34"/>
      <c r="N343" s="34"/>
      <c r="O343" s="40"/>
    </row>
    <row r="344" spans="1:15" ht="14.25">
      <c r="A344" s="41">
        <v>0</v>
      </c>
      <c r="B344" s="42"/>
      <c r="C344" s="127"/>
      <c r="D344" s="44"/>
      <c r="E344" s="229"/>
      <c r="F344" s="43"/>
      <c r="G344" s="75">
        <f>IF($C344="",0,COUNTIF(男子名簿!$F$12:$F$520,$C344))</f>
        <v>0</v>
      </c>
      <c r="H344" s="76">
        <f>IF($C344="",0,COUNTIF(女子名簿!$F$12:$F$520,$C344))</f>
        <v>0</v>
      </c>
      <c r="I344" s="77">
        <f t="shared" si="7"/>
        <v>0</v>
      </c>
      <c r="J344" s="38"/>
      <c r="K344" s="38"/>
      <c r="L344" s="34"/>
      <c r="M344" s="34"/>
      <c r="N344" s="34"/>
      <c r="O344" s="40"/>
    </row>
    <row r="345" spans="1:15" ht="14.25">
      <c r="A345" s="41">
        <v>0</v>
      </c>
      <c r="B345" s="42"/>
      <c r="C345" s="127"/>
      <c r="D345" s="44"/>
      <c r="E345" s="229"/>
      <c r="F345" s="43"/>
      <c r="G345" s="75">
        <f>IF($C345="",0,COUNTIF(男子名簿!$F$12:$F$520,$C345))</f>
        <v>0</v>
      </c>
      <c r="H345" s="76">
        <f>IF($C345="",0,COUNTIF(女子名簿!$F$12:$F$520,$C345))</f>
        <v>0</v>
      </c>
      <c r="I345" s="77">
        <f t="shared" si="7"/>
        <v>0</v>
      </c>
      <c r="J345" s="38"/>
      <c r="K345" s="38"/>
      <c r="L345" s="34"/>
      <c r="M345" s="34"/>
      <c r="N345" s="34"/>
      <c r="O345" s="40"/>
    </row>
    <row r="346" spans="1:15" ht="14.25">
      <c r="A346" s="41">
        <v>0</v>
      </c>
      <c r="B346" s="42"/>
      <c r="C346" s="127"/>
      <c r="D346" s="44"/>
      <c r="E346" s="229"/>
      <c r="F346" s="43"/>
      <c r="G346" s="75">
        <f>IF($C346="",0,COUNTIF(男子名簿!$F$12:$F$520,$C346))</f>
        <v>0</v>
      </c>
      <c r="H346" s="76">
        <f>IF($C346="",0,COUNTIF(女子名簿!$F$12:$F$520,$C346))</f>
        <v>0</v>
      </c>
      <c r="I346" s="77">
        <f t="shared" si="7"/>
        <v>0</v>
      </c>
      <c r="J346" s="38"/>
      <c r="K346" s="38"/>
      <c r="L346" s="34"/>
      <c r="M346" s="34"/>
      <c r="N346" s="34"/>
      <c r="O346" s="40"/>
    </row>
    <row r="347" spans="1:15" ht="14.25">
      <c r="A347" s="41">
        <v>0</v>
      </c>
      <c r="B347" s="46"/>
      <c r="C347" s="131"/>
      <c r="D347" s="240"/>
      <c r="E347" s="234"/>
      <c r="F347" s="49"/>
      <c r="G347" s="78">
        <f>IF($C347="",0,COUNTIF(男子名簿!$F$12:$F$520,$C347))</f>
        <v>0</v>
      </c>
      <c r="H347" s="79">
        <f>IF($C347="",0,COUNTIF(女子名簿!$F$12:$F$520,$C347))</f>
        <v>0</v>
      </c>
      <c r="I347" s="80">
        <f t="shared" si="7"/>
        <v>0</v>
      </c>
      <c r="J347" s="38"/>
      <c r="K347" s="38"/>
      <c r="L347" s="34"/>
      <c r="M347" s="34"/>
      <c r="N347" s="34"/>
      <c r="O347" s="40"/>
    </row>
    <row r="348" spans="1:15" ht="14.25">
      <c r="A348" s="41">
        <v>0</v>
      </c>
      <c r="B348" s="50"/>
      <c r="C348" s="123"/>
      <c r="D348" s="239"/>
      <c r="E348" s="233"/>
      <c r="F348" s="51"/>
      <c r="G348" s="81">
        <f>IF($C348="",0,COUNTIF(男子名簿!$F$12:$F$520,$C348))</f>
        <v>0</v>
      </c>
      <c r="H348" s="82">
        <f>IF($C348="",0,COUNTIF(女子名簿!$F$12:$F$520,$C348))</f>
        <v>0</v>
      </c>
      <c r="I348" s="83">
        <f t="shared" si="7"/>
        <v>0</v>
      </c>
      <c r="J348" s="38"/>
      <c r="K348" s="38"/>
      <c r="L348" s="34"/>
      <c r="M348" s="34"/>
      <c r="N348" s="34"/>
      <c r="O348" s="40"/>
    </row>
    <row r="349" spans="1:15" ht="14.25">
      <c r="A349" s="41">
        <v>0</v>
      </c>
      <c r="B349" s="42"/>
      <c r="C349" s="127"/>
      <c r="D349" s="54"/>
      <c r="E349" s="229"/>
      <c r="F349" s="43"/>
      <c r="G349" s="75">
        <f>IF($C349="",0,COUNTIF(男子名簿!$F$12:$F$520,$C349))</f>
        <v>0</v>
      </c>
      <c r="H349" s="76">
        <f>IF($C349="",0,COUNTIF(女子名簿!$F$12:$F$520,$C349))</f>
        <v>0</v>
      </c>
      <c r="I349" s="77">
        <f t="shared" si="7"/>
        <v>0</v>
      </c>
      <c r="J349" s="38"/>
      <c r="K349" s="38"/>
      <c r="L349" s="34"/>
      <c r="M349" s="34"/>
      <c r="N349" s="34"/>
      <c r="O349" s="40"/>
    </row>
    <row r="350" spans="1:15" ht="14.25">
      <c r="A350" s="41">
        <v>0</v>
      </c>
      <c r="B350" s="42"/>
      <c r="C350" s="53"/>
      <c r="D350" s="54"/>
      <c r="E350" s="45"/>
      <c r="F350" s="43"/>
      <c r="G350" s="75">
        <f>IF($C350="",0,COUNTIF(男子名簿!$F$12:$F$520,$C350))</f>
        <v>0</v>
      </c>
      <c r="H350" s="76">
        <f>IF($C350="",0,COUNTIF(女子名簿!$F$12:$F$520,$C350))</f>
        <v>0</v>
      </c>
      <c r="I350" s="77">
        <f t="shared" si="7"/>
        <v>0</v>
      </c>
      <c r="J350" s="38"/>
      <c r="K350" s="38"/>
      <c r="L350" s="34"/>
      <c r="M350" s="34"/>
      <c r="N350" s="34"/>
      <c r="O350" s="40"/>
    </row>
    <row r="351" spans="1:15" ht="14.25">
      <c r="A351" s="41">
        <v>0</v>
      </c>
      <c r="B351" s="42"/>
      <c r="C351" s="53"/>
      <c r="D351" s="54"/>
      <c r="E351" s="45"/>
      <c r="F351" s="43"/>
      <c r="G351" s="75">
        <f>IF($C351="",0,COUNTIF(男子名簿!$F$12:$F$520,$C351))</f>
        <v>0</v>
      </c>
      <c r="H351" s="76">
        <f>IF($C351="",0,COUNTIF(女子名簿!$F$12:$F$520,$C351))</f>
        <v>0</v>
      </c>
      <c r="I351" s="77">
        <f t="shared" si="7"/>
        <v>0</v>
      </c>
      <c r="J351" s="38"/>
      <c r="K351" s="38"/>
      <c r="L351" s="34"/>
      <c r="M351" s="34"/>
      <c r="N351" s="34"/>
      <c r="O351" s="40"/>
    </row>
    <row r="352" spans="1:15" ht="14.25">
      <c r="A352" s="41">
        <v>0</v>
      </c>
      <c r="B352" s="55"/>
      <c r="C352" s="47"/>
      <c r="D352" s="56"/>
      <c r="E352" s="57"/>
      <c r="F352" s="47"/>
      <c r="G352" s="84">
        <f>IF($C352="",0,COUNTIF(男子名簿!$F$12:$F$520,$C352))</f>
        <v>0</v>
      </c>
      <c r="H352" s="85">
        <f>IF($C352="",0,COUNTIF(女子名簿!$F$12:$F$520,$C352))</f>
        <v>0</v>
      </c>
      <c r="I352" s="86">
        <f t="shared" si="7"/>
        <v>0</v>
      </c>
      <c r="J352" s="38"/>
      <c r="K352" s="38"/>
      <c r="L352" s="34"/>
      <c r="M352" s="34"/>
      <c r="N352" s="34"/>
      <c r="O352" s="40"/>
    </row>
    <row r="353" spans="1:15" ht="14.25">
      <c r="A353" s="41">
        <v>0</v>
      </c>
      <c r="B353" s="58"/>
      <c r="C353" s="64"/>
      <c r="D353" s="65"/>
      <c r="E353" s="60"/>
      <c r="F353" s="61"/>
      <c r="G353" s="87">
        <f>IF($C353="",0,COUNTIF(男子名簿!$F$12:$F$520,$C353))</f>
        <v>0</v>
      </c>
      <c r="H353" s="88">
        <f>IF($C353="",0,COUNTIF(女子名簿!$F$12:$F$520,$C353))</f>
        <v>0</v>
      </c>
      <c r="I353" s="89">
        <f t="shared" si="7"/>
        <v>0</v>
      </c>
      <c r="J353" s="38"/>
      <c r="K353" s="38"/>
      <c r="L353" s="34"/>
      <c r="M353" s="34"/>
      <c r="N353" s="34"/>
      <c r="O353" s="40"/>
    </row>
    <row r="354" spans="1:15" ht="14.25">
      <c r="A354" s="41">
        <v>0</v>
      </c>
      <c r="B354" s="42"/>
      <c r="C354" s="53"/>
      <c r="D354" s="54"/>
      <c r="E354" s="45"/>
      <c r="F354" s="43"/>
      <c r="G354" s="75">
        <f>IF($C354="",0,COUNTIF(男子名簿!$F$12:$F$520,$C354))</f>
        <v>0</v>
      </c>
      <c r="H354" s="76">
        <f>IF($C354="",0,COUNTIF(女子名簿!$F$12:$F$520,$C354))</f>
        <v>0</v>
      </c>
      <c r="I354" s="77">
        <f t="shared" si="7"/>
        <v>0</v>
      </c>
      <c r="J354" s="38"/>
      <c r="K354" s="38"/>
      <c r="L354" s="34"/>
      <c r="M354" s="34"/>
      <c r="N354" s="34"/>
      <c r="O354" s="40"/>
    </row>
    <row r="355" spans="1:15" ht="14.25">
      <c r="A355" s="41">
        <v>0</v>
      </c>
      <c r="B355" s="42"/>
      <c r="C355" s="53"/>
      <c r="D355" s="54"/>
      <c r="E355" s="45"/>
      <c r="F355" s="43"/>
      <c r="G355" s="75">
        <f>IF($C355="",0,COUNTIF(男子名簿!$F$12:$F$520,$C355))</f>
        <v>0</v>
      </c>
      <c r="H355" s="76">
        <f>IF($C355="",0,COUNTIF(女子名簿!$F$12:$F$520,$C355))</f>
        <v>0</v>
      </c>
      <c r="I355" s="77">
        <f t="shared" si="7"/>
        <v>0</v>
      </c>
      <c r="J355" s="38"/>
      <c r="K355" s="38"/>
      <c r="L355" s="34"/>
      <c r="M355" s="34"/>
      <c r="N355" s="34"/>
      <c r="O355" s="40"/>
    </row>
    <row r="356" spans="1:15" ht="14.25">
      <c r="A356" s="41">
        <v>0</v>
      </c>
      <c r="B356" s="42"/>
      <c r="C356" s="53"/>
      <c r="D356" s="54"/>
      <c r="E356" s="45"/>
      <c r="F356" s="43"/>
      <c r="G356" s="75">
        <f>IF($C356="",0,COUNTIF(男子名簿!$F$12:$F$520,$C356))</f>
        <v>0</v>
      </c>
      <c r="H356" s="76">
        <f>IF($C356="",0,COUNTIF(女子名簿!$F$12:$F$520,$C356))</f>
        <v>0</v>
      </c>
      <c r="I356" s="77">
        <f t="shared" si="7"/>
        <v>0</v>
      </c>
      <c r="J356" s="38"/>
      <c r="K356" s="38"/>
      <c r="L356" s="34"/>
      <c r="M356" s="34"/>
      <c r="N356" s="34"/>
      <c r="O356" s="40"/>
    </row>
    <row r="357" spans="1:15" ht="14.25">
      <c r="A357" s="41">
        <v>0</v>
      </c>
      <c r="B357" s="46"/>
      <c r="C357" s="62"/>
      <c r="D357" s="66"/>
      <c r="E357" s="48"/>
      <c r="F357" s="49"/>
      <c r="G357" s="78">
        <f>IF($C357="",0,COUNTIF(男子名簿!$F$12:$F$520,$C357))</f>
        <v>0</v>
      </c>
      <c r="H357" s="79">
        <f>IF($C357="",0,COUNTIF(女子名簿!$F$12:$F$520,$C357))</f>
        <v>0</v>
      </c>
      <c r="I357" s="80">
        <f t="shared" si="7"/>
        <v>0</v>
      </c>
      <c r="J357" s="38"/>
      <c r="K357" s="38"/>
      <c r="L357" s="34"/>
      <c r="M357" s="34"/>
      <c r="N357" s="34"/>
      <c r="O357" s="40"/>
    </row>
    <row r="358" spans="1:15" ht="14.25">
      <c r="A358" s="41">
        <v>0</v>
      </c>
      <c r="B358" s="50"/>
      <c r="C358" s="61"/>
      <c r="D358" s="59"/>
      <c r="E358" s="52"/>
      <c r="F358" s="51"/>
      <c r="G358" s="81">
        <f>IF($C358="",0,COUNTIF(男子名簿!$F$12:$F$520,$C358))</f>
        <v>0</v>
      </c>
      <c r="H358" s="82">
        <f>IF($C358="",0,COUNTIF(女子名簿!$F$12:$F$520,$C358))</f>
        <v>0</v>
      </c>
      <c r="I358" s="83">
        <f t="shared" si="7"/>
        <v>0</v>
      </c>
      <c r="J358" s="38"/>
      <c r="K358" s="38"/>
      <c r="L358" s="34"/>
      <c r="M358" s="34"/>
      <c r="N358" s="34"/>
      <c r="O358" s="40"/>
    </row>
    <row r="359" spans="1:15" ht="14.25">
      <c r="A359" s="41">
        <v>0</v>
      </c>
      <c r="B359" s="42"/>
      <c r="C359" s="43"/>
      <c r="D359" s="44"/>
      <c r="E359" s="45"/>
      <c r="F359" s="43"/>
      <c r="G359" s="75">
        <f>IF($C359="",0,COUNTIF(男子名簿!$F$12:$F$520,$C359))</f>
        <v>0</v>
      </c>
      <c r="H359" s="76">
        <f>IF($C359="",0,COUNTIF(女子名簿!$F$12:$F$520,$C359))</f>
        <v>0</v>
      </c>
      <c r="I359" s="77">
        <f t="shared" si="7"/>
        <v>0</v>
      </c>
      <c r="J359" s="38"/>
      <c r="K359" s="38"/>
      <c r="L359" s="34"/>
      <c r="M359" s="34"/>
      <c r="N359" s="34"/>
      <c r="O359" s="34"/>
    </row>
    <row r="360" spans="1:15" ht="14.25">
      <c r="A360" s="41">
        <v>0</v>
      </c>
      <c r="B360" s="42"/>
      <c r="C360" s="43"/>
      <c r="D360" s="44"/>
      <c r="E360" s="45"/>
      <c r="F360" s="43"/>
      <c r="G360" s="75">
        <f>IF($C360="",0,COUNTIF(男子名簿!$F$12:$F$520,$C360))</f>
        <v>0</v>
      </c>
      <c r="H360" s="76">
        <f>IF($C360="",0,COUNTIF(女子名簿!$F$12:$F$520,$C360))</f>
        <v>0</v>
      </c>
      <c r="I360" s="77">
        <f t="shared" si="7"/>
        <v>0</v>
      </c>
      <c r="J360" s="38"/>
      <c r="K360" s="38"/>
      <c r="L360" s="34"/>
      <c r="M360" s="34"/>
      <c r="N360" s="34"/>
      <c r="O360" s="34"/>
    </row>
    <row r="361" spans="1:15" ht="14.25">
      <c r="A361" s="41">
        <v>0</v>
      </c>
      <c r="B361" s="42"/>
      <c r="C361" s="43"/>
      <c r="D361" s="44"/>
      <c r="E361" s="45"/>
      <c r="F361" s="43"/>
      <c r="G361" s="75">
        <f>IF($C361="",0,COUNTIF(男子名簿!$F$12:$F$520,$C361))</f>
        <v>0</v>
      </c>
      <c r="H361" s="76">
        <f>IF($C361="",0,COUNTIF(女子名簿!$F$12:$F$520,$C361))</f>
        <v>0</v>
      </c>
      <c r="I361" s="77">
        <f t="shared" si="7"/>
        <v>0</v>
      </c>
      <c r="J361" s="38"/>
      <c r="K361" s="38"/>
      <c r="L361" s="34"/>
      <c r="M361" s="34"/>
      <c r="N361" s="34"/>
      <c r="O361" s="34"/>
    </row>
    <row r="362" spans="1:15" ht="14.25">
      <c r="A362" s="41">
        <v>0</v>
      </c>
      <c r="B362" s="55"/>
      <c r="C362" s="47"/>
      <c r="D362" s="56"/>
      <c r="E362" s="57"/>
      <c r="F362" s="47"/>
      <c r="G362" s="84">
        <f>IF($C362="",0,COUNTIF(男子名簿!$F$12:$F$520,$C362))</f>
        <v>0</v>
      </c>
      <c r="H362" s="85">
        <f>IF($C362="",0,COUNTIF(女子名簿!$F$12:$F$520,$C362))</f>
        <v>0</v>
      </c>
      <c r="I362" s="86">
        <f t="shared" si="7"/>
        <v>0</v>
      </c>
      <c r="J362" s="38"/>
      <c r="K362" s="38"/>
      <c r="L362" s="34"/>
      <c r="M362" s="34"/>
      <c r="N362" s="34"/>
      <c r="O362" s="34"/>
    </row>
    <row r="363" spans="1:15" ht="14.25">
      <c r="A363" s="41">
        <v>0</v>
      </c>
      <c r="B363" s="58"/>
      <c r="C363" s="64"/>
      <c r="D363" s="65"/>
      <c r="E363" s="60"/>
      <c r="F363" s="61"/>
      <c r="G363" s="87">
        <f>IF($C363="",0,COUNTIF(男子名簿!$F$12:$F$520,$C363))</f>
        <v>0</v>
      </c>
      <c r="H363" s="88">
        <f>IF($C363="",0,COUNTIF(女子名簿!$F$12:$F$520,$C363))</f>
        <v>0</v>
      </c>
      <c r="I363" s="89">
        <f t="shared" si="7"/>
        <v>0</v>
      </c>
      <c r="J363" s="38"/>
      <c r="K363" s="38"/>
      <c r="L363" s="34"/>
      <c r="M363" s="34"/>
      <c r="N363" s="34"/>
      <c r="O363" s="40"/>
    </row>
    <row r="364" spans="1:15" ht="14.25">
      <c r="A364" s="41">
        <v>0</v>
      </c>
      <c r="B364" s="42"/>
      <c r="C364" s="53"/>
      <c r="D364" s="54"/>
      <c r="E364" s="45"/>
      <c r="F364" s="43"/>
      <c r="G364" s="75">
        <f>IF($C364="",0,COUNTIF(男子名簿!$F$12:$F$520,$C364))</f>
        <v>0</v>
      </c>
      <c r="H364" s="76">
        <f>IF($C364="",0,COUNTIF(女子名簿!$F$12:$F$520,$C364))</f>
        <v>0</v>
      </c>
      <c r="I364" s="77">
        <f t="shared" si="7"/>
        <v>0</v>
      </c>
      <c r="J364" s="38"/>
      <c r="K364" s="38"/>
      <c r="L364" s="34"/>
      <c r="M364" s="34"/>
      <c r="N364" s="34"/>
      <c r="O364" s="40"/>
    </row>
    <row r="365" spans="1:15" ht="14.25">
      <c r="A365" s="41">
        <v>0</v>
      </c>
      <c r="B365" s="42"/>
      <c r="C365" s="53"/>
      <c r="D365" s="54"/>
      <c r="E365" s="45"/>
      <c r="F365" s="43"/>
      <c r="G365" s="75">
        <f>IF($C365="",0,COUNTIF(男子名簿!$F$12:$F$520,$C365))</f>
        <v>0</v>
      </c>
      <c r="H365" s="76">
        <f>IF($C365="",0,COUNTIF(女子名簿!$F$12:$F$520,$C365))</f>
        <v>0</v>
      </c>
      <c r="I365" s="77">
        <f t="shared" si="7"/>
        <v>0</v>
      </c>
      <c r="J365" s="38"/>
      <c r="K365" s="38"/>
      <c r="L365" s="34"/>
      <c r="M365" s="34"/>
      <c r="N365" s="34"/>
      <c r="O365" s="40"/>
    </row>
    <row r="366" spans="1:15" ht="14.25">
      <c r="A366" s="41">
        <v>0</v>
      </c>
      <c r="B366" s="42"/>
      <c r="C366" s="43"/>
      <c r="D366" s="44"/>
      <c r="E366" s="45"/>
      <c r="F366" s="43"/>
      <c r="G366" s="75">
        <f>IF($C366="",0,COUNTIF(男子名簿!$F$12:$F$520,$C366))</f>
        <v>0</v>
      </c>
      <c r="H366" s="76">
        <f>IF($C366="",0,COUNTIF(女子名簿!$F$12:$F$520,$C366))</f>
        <v>0</v>
      </c>
      <c r="I366" s="77">
        <f t="shared" si="7"/>
        <v>0</v>
      </c>
      <c r="J366" s="38"/>
      <c r="K366" s="38"/>
      <c r="L366" s="34"/>
      <c r="M366" s="34"/>
      <c r="N366" s="34"/>
      <c r="O366" s="40"/>
    </row>
    <row r="367" spans="1:15" ht="14.25">
      <c r="A367" s="41">
        <v>0</v>
      </c>
      <c r="B367" s="46"/>
      <c r="C367" s="62"/>
      <c r="D367" s="66"/>
      <c r="E367" s="48"/>
      <c r="F367" s="49"/>
      <c r="G367" s="78">
        <f>IF($C367="",0,COUNTIF(男子名簿!$F$12:$F$520,$C367))</f>
        <v>0</v>
      </c>
      <c r="H367" s="79">
        <f>IF($C367="",0,COUNTIF(女子名簿!$F$12:$F$520,$C367))</f>
        <v>0</v>
      </c>
      <c r="I367" s="80">
        <f t="shared" si="7"/>
        <v>0</v>
      </c>
      <c r="J367" s="38"/>
      <c r="K367" s="38"/>
      <c r="L367" s="34"/>
      <c r="M367" s="34"/>
      <c r="N367" s="34"/>
      <c r="O367" s="40"/>
    </row>
    <row r="368" spans="1:15" ht="14.25">
      <c r="A368" s="41">
        <v>0</v>
      </c>
      <c r="B368" s="50"/>
      <c r="C368" s="64"/>
      <c r="D368" s="67"/>
      <c r="E368" s="52"/>
      <c r="F368" s="51"/>
      <c r="G368" s="81">
        <f>IF($C368="",0,COUNTIF(男子名簿!$F$12:$F$520,$C368))</f>
        <v>0</v>
      </c>
      <c r="H368" s="82">
        <f>IF($C368="",0,COUNTIF(女子名簿!$F$12:$F$520,$C368))</f>
        <v>0</v>
      </c>
      <c r="I368" s="83">
        <f t="shared" si="7"/>
        <v>0</v>
      </c>
      <c r="J368" s="38"/>
      <c r="K368" s="38"/>
      <c r="L368" s="34"/>
      <c r="M368" s="34"/>
      <c r="N368" s="34"/>
      <c r="O368" s="40"/>
    </row>
    <row r="369" spans="1:15" ht="14.25">
      <c r="A369" s="41">
        <v>0</v>
      </c>
      <c r="B369" s="42"/>
      <c r="C369" s="43"/>
      <c r="D369" s="44"/>
      <c r="E369" s="45"/>
      <c r="F369" s="43"/>
      <c r="G369" s="75">
        <f>IF($C369="",0,COUNTIF(男子名簿!$F$12:$F$520,$C369))</f>
        <v>0</v>
      </c>
      <c r="H369" s="76">
        <f>IF($C369="",0,COUNTIF(女子名簿!$F$12:$F$520,$C369))</f>
        <v>0</v>
      </c>
      <c r="I369" s="77">
        <f t="shared" si="7"/>
        <v>0</v>
      </c>
      <c r="J369" s="38"/>
      <c r="K369" s="38"/>
      <c r="L369" s="34"/>
      <c r="M369" s="34"/>
      <c r="N369" s="34"/>
      <c r="O369" s="40"/>
    </row>
    <row r="370" spans="1:15" ht="14.25">
      <c r="A370" s="41">
        <v>0</v>
      </c>
      <c r="B370" s="42"/>
      <c r="C370" s="53"/>
      <c r="D370" s="54"/>
      <c r="E370" s="45"/>
      <c r="F370" s="43"/>
      <c r="G370" s="75">
        <f>IF($C370="",0,COUNTIF(男子名簿!$F$12:$F$520,$C370))</f>
        <v>0</v>
      </c>
      <c r="H370" s="76">
        <f>IF($C370="",0,COUNTIF(女子名簿!$F$12:$F$520,$C370))</f>
        <v>0</v>
      </c>
      <c r="I370" s="77">
        <f t="shared" si="7"/>
        <v>0</v>
      </c>
      <c r="J370" s="38"/>
      <c r="K370" s="38"/>
      <c r="L370" s="34"/>
      <c r="M370" s="34"/>
      <c r="N370" s="34"/>
      <c r="O370" s="40"/>
    </row>
    <row r="371" spans="1:15" ht="14.25">
      <c r="A371" s="41">
        <v>0</v>
      </c>
      <c r="B371" s="42"/>
      <c r="C371" s="53"/>
      <c r="D371" s="54"/>
      <c r="E371" s="45"/>
      <c r="F371" s="43"/>
      <c r="G371" s="75">
        <f>IF($C371="",0,COUNTIF(男子名簿!$F$12:$F$520,$C371))</f>
        <v>0</v>
      </c>
      <c r="H371" s="76">
        <f>IF($C371="",0,COUNTIF(女子名簿!$F$12:$F$520,$C371))</f>
        <v>0</v>
      </c>
      <c r="I371" s="77">
        <f t="shared" si="7"/>
        <v>0</v>
      </c>
      <c r="J371" s="38"/>
      <c r="K371" s="38"/>
      <c r="L371" s="34"/>
      <c r="M371" s="34"/>
      <c r="N371" s="34"/>
      <c r="O371" s="40"/>
    </row>
    <row r="372" spans="1:15" ht="14.25">
      <c r="A372" s="41">
        <v>0</v>
      </c>
      <c r="B372" s="55"/>
      <c r="C372" s="62"/>
      <c r="D372" s="63"/>
      <c r="E372" s="57"/>
      <c r="F372" s="47"/>
      <c r="G372" s="84">
        <f>IF($C372="",0,COUNTIF(男子名簿!$F$12:$F$520,$C372))</f>
        <v>0</v>
      </c>
      <c r="H372" s="85">
        <f>IF($C372="",0,COUNTIF(女子名簿!$F$12:$F$520,$C372))</f>
        <v>0</v>
      </c>
      <c r="I372" s="86">
        <f t="shared" si="7"/>
        <v>0</v>
      </c>
      <c r="J372" s="38"/>
      <c r="K372" s="38"/>
      <c r="L372" s="34"/>
      <c r="M372" s="34"/>
      <c r="N372" s="34"/>
      <c r="O372" s="40"/>
    </row>
    <row r="373" spans="1:15" ht="14.25">
      <c r="A373" s="41">
        <v>0</v>
      </c>
      <c r="B373" s="58"/>
      <c r="C373" s="64"/>
      <c r="D373" s="65"/>
      <c r="E373" s="60"/>
      <c r="F373" s="61"/>
      <c r="G373" s="87">
        <f>IF($C373="",0,COUNTIF(男子名簿!$F$12:$F$520,$C373))</f>
        <v>0</v>
      </c>
      <c r="H373" s="88">
        <f>IF($C373="",0,COUNTIF(女子名簿!$F$12:$F$520,$C373))</f>
        <v>0</v>
      </c>
      <c r="I373" s="89">
        <f t="shared" si="7"/>
        <v>0</v>
      </c>
      <c r="J373" s="38"/>
      <c r="K373" s="38"/>
      <c r="L373" s="34"/>
      <c r="M373" s="34"/>
      <c r="N373" s="34"/>
      <c r="O373" s="40"/>
    </row>
    <row r="374" spans="1:15" ht="14.25">
      <c r="A374" s="41">
        <v>0</v>
      </c>
      <c r="B374" s="42"/>
      <c r="C374" s="53"/>
      <c r="D374" s="54"/>
      <c r="E374" s="45"/>
      <c r="F374" s="43"/>
      <c r="G374" s="75">
        <f>IF($C374="",0,COUNTIF(男子名簿!$F$12:$F$520,$C374))</f>
        <v>0</v>
      </c>
      <c r="H374" s="76">
        <f>IF($C374="",0,COUNTIF(女子名簿!$F$12:$F$520,$C374))</f>
        <v>0</v>
      </c>
      <c r="I374" s="77">
        <f t="shared" si="7"/>
        <v>0</v>
      </c>
      <c r="J374" s="38"/>
      <c r="K374" s="38"/>
      <c r="L374" s="34"/>
      <c r="M374" s="34"/>
      <c r="N374" s="34"/>
      <c r="O374" s="40"/>
    </row>
    <row r="375" spans="1:15" ht="14.25">
      <c r="A375" s="41">
        <v>0</v>
      </c>
      <c r="B375" s="42"/>
      <c r="C375" s="53"/>
      <c r="D375" s="54"/>
      <c r="E375" s="45" t="str">
        <f>IF($C375="","",ASC(PHONETIC($C375)))</f>
        <v/>
      </c>
      <c r="F375" s="43">
        <f>C375</f>
        <v>0</v>
      </c>
      <c r="G375" s="75">
        <f>IF($C375="",0,COUNTIF(男子名簿!$F$12:$F$520,$C375))</f>
        <v>0</v>
      </c>
      <c r="H375" s="76">
        <f>IF($C375="",0,COUNTIF(女子名簿!$F$12:$F$520,$C375))</f>
        <v>0</v>
      </c>
      <c r="I375" s="77">
        <f t="shared" si="7"/>
        <v>0</v>
      </c>
      <c r="J375" s="38"/>
      <c r="K375" s="38"/>
      <c r="L375" s="34"/>
      <c r="M375" s="34"/>
      <c r="N375" s="34"/>
      <c r="O375" s="40"/>
    </row>
    <row r="376" spans="1:15" ht="14.25">
      <c r="A376" s="41">
        <v>0</v>
      </c>
      <c r="B376" s="42"/>
      <c r="C376" s="53"/>
      <c r="D376" s="54"/>
      <c r="E376" s="45" t="str">
        <f>IF($C376="","",ASC(PHONETIC($C376)))</f>
        <v/>
      </c>
      <c r="F376" s="43">
        <f>C376</f>
        <v>0</v>
      </c>
      <c r="G376" s="75">
        <f>IF($C376="",0,COUNTIF(男子名簿!$F$12:$F$520,$C376))</f>
        <v>0</v>
      </c>
      <c r="H376" s="76">
        <f>IF($C376="",0,COUNTIF(女子名簿!$F$12:$F$520,$C376))</f>
        <v>0</v>
      </c>
      <c r="I376" s="77">
        <f t="shared" si="7"/>
        <v>0</v>
      </c>
      <c r="J376" s="38"/>
      <c r="K376" s="38"/>
      <c r="L376" s="34"/>
      <c r="M376" s="34"/>
      <c r="N376" s="34"/>
      <c r="O376" s="40"/>
    </row>
    <row r="377" spans="1:15" ht="14.25">
      <c r="A377" s="41">
        <v>0</v>
      </c>
      <c r="B377" s="46"/>
      <c r="C377" s="62"/>
      <c r="D377" s="66"/>
      <c r="E377" s="48" t="str">
        <f>IF($C377="","",ASC(PHONETIC($C377)))</f>
        <v/>
      </c>
      <c r="F377" s="49">
        <f>C377</f>
        <v>0</v>
      </c>
      <c r="G377" s="78">
        <f>IF($C377="",0,COUNTIF(男子名簿!$F$12:$F$520,$C377))</f>
        <v>0</v>
      </c>
      <c r="H377" s="79">
        <f>IF($C377="",0,COUNTIF(女子名簿!$F$12:$F$520,$C377))</f>
        <v>0</v>
      </c>
      <c r="I377" s="80">
        <f t="shared" si="7"/>
        <v>0</v>
      </c>
      <c r="J377" s="38"/>
      <c r="K377" s="38"/>
      <c r="L377" s="34"/>
      <c r="M377" s="34"/>
      <c r="N377" s="34"/>
      <c r="O377" s="40"/>
    </row>
    <row r="378" spans="1:15" ht="14.25">
      <c r="A378" s="41">
        <v>0</v>
      </c>
      <c r="B378" s="50"/>
      <c r="C378" s="61"/>
      <c r="D378" s="59"/>
      <c r="E378" s="52"/>
      <c r="F378" s="51"/>
      <c r="G378" s="81">
        <f>IF($C378="",0,COUNTIF(男子名簿!$F$12:$F$520,$C378))</f>
        <v>0</v>
      </c>
      <c r="H378" s="82">
        <f>IF($C378="",0,COUNTIF(女子名簿!$F$12:$F$520,$C378))</f>
        <v>0</v>
      </c>
      <c r="I378" s="83">
        <f t="shared" si="7"/>
        <v>0</v>
      </c>
      <c r="J378" s="38"/>
      <c r="K378" s="38"/>
      <c r="L378" s="34"/>
      <c r="M378" s="34"/>
      <c r="N378" s="34"/>
      <c r="O378" s="40"/>
    </row>
    <row r="379" spans="1:15" ht="14.25">
      <c r="A379" s="41">
        <v>0</v>
      </c>
      <c r="B379" s="42"/>
      <c r="C379" s="43"/>
      <c r="D379" s="44"/>
      <c r="E379" s="45" t="str">
        <f t="shared" ref="E379:E397" si="8">IF($C379="","",ASC(PHONETIC($C379)))</f>
        <v/>
      </c>
      <c r="F379" s="43">
        <f t="shared" ref="F379:F397" si="9">C379</f>
        <v>0</v>
      </c>
      <c r="G379" s="75">
        <f>IF($C379="",0,COUNTIF(男子名簿!$F$12:$F$520,$C379))</f>
        <v>0</v>
      </c>
      <c r="H379" s="76">
        <f>IF($C379="",0,COUNTIF(女子名簿!$F$12:$F$520,$C379))</f>
        <v>0</v>
      </c>
      <c r="I379" s="77">
        <f t="shared" si="7"/>
        <v>0</v>
      </c>
      <c r="J379" s="38"/>
      <c r="K379" s="38"/>
      <c r="L379" s="34"/>
      <c r="M379" s="34"/>
      <c r="N379" s="34"/>
      <c r="O379" s="34"/>
    </row>
    <row r="380" spans="1:15" ht="14.25">
      <c r="A380" s="41">
        <v>0</v>
      </c>
      <c r="B380" s="42"/>
      <c r="C380" s="43"/>
      <c r="D380" s="44"/>
      <c r="E380" s="45" t="str">
        <f t="shared" si="8"/>
        <v/>
      </c>
      <c r="F380" s="43">
        <f t="shared" si="9"/>
        <v>0</v>
      </c>
      <c r="G380" s="75">
        <f>IF($C380="",0,COUNTIF(男子名簿!$F$12:$F$520,$C380))</f>
        <v>0</v>
      </c>
      <c r="H380" s="76">
        <f>IF($C380="",0,COUNTIF(女子名簿!$F$12:$F$520,$C380))</f>
        <v>0</v>
      </c>
      <c r="I380" s="77">
        <f t="shared" si="7"/>
        <v>0</v>
      </c>
      <c r="J380" s="38"/>
      <c r="K380" s="38"/>
      <c r="L380" s="34"/>
      <c r="M380" s="34"/>
      <c r="N380" s="34"/>
      <c r="O380" s="34"/>
    </row>
    <row r="381" spans="1:15" ht="14.25">
      <c r="A381" s="41">
        <v>0</v>
      </c>
      <c r="B381" s="42"/>
      <c r="C381" s="43"/>
      <c r="D381" s="44"/>
      <c r="E381" s="45" t="str">
        <f t="shared" si="8"/>
        <v/>
      </c>
      <c r="F381" s="43">
        <f t="shared" si="9"/>
        <v>0</v>
      </c>
      <c r="G381" s="75">
        <f>IF($C381="",0,COUNTIF(男子名簿!$F$12:$F$520,$C381))</f>
        <v>0</v>
      </c>
      <c r="H381" s="76">
        <f>IF($C381="",0,COUNTIF(女子名簿!$F$12:$F$520,$C381))</f>
        <v>0</v>
      </c>
      <c r="I381" s="77">
        <f t="shared" si="7"/>
        <v>0</v>
      </c>
      <c r="J381" s="38"/>
      <c r="K381" s="38"/>
      <c r="L381" s="34"/>
      <c r="M381" s="34"/>
      <c r="N381" s="34"/>
      <c r="O381" s="34"/>
    </row>
    <row r="382" spans="1:15" ht="14.25">
      <c r="A382" s="41">
        <v>0</v>
      </c>
      <c r="B382" s="55"/>
      <c r="C382" s="47"/>
      <c r="D382" s="56"/>
      <c r="E382" s="57" t="str">
        <f t="shared" si="8"/>
        <v/>
      </c>
      <c r="F382" s="47">
        <f t="shared" si="9"/>
        <v>0</v>
      </c>
      <c r="G382" s="84">
        <f>IF($C382="",0,COUNTIF(男子名簿!$F$12:$F$520,$C382))</f>
        <v>0</v>
      </c>
      <c r="H382" s="85">
        <f>IF($C382="",0,COUNTIF(女子名簿!$F$12:$F$520,$C382))</f>
        <v>0</v>
      </c>
      <c r="I382" s="86">
        <f t="shared" si="7"/>
        <v>0</v>
      </c>
      <c r="J382" s="38"/>
      <c r="K382" s="38"/>
      <c r="L382" s="34"/>
      <c r="M382" s="34"/>
      <c r="N382" s="34"/>
      <c r="O382" s="34"/>
    </row>
    <row r="383" spans="1:15" ht="14.25">
      <c r="A383" s="41">
        <v>0</v>
      </c>
      <c r="B383" s="58"/>
      <c r="C383" s="64"/>
      <c r="D383" s="65"/>
      <c r="E383" s="60" t="str">
        <f t="shared" si="8"/>
        <v/>
      </c>
      <c r="F383" s="61">
        <f t="shared" si="9"/>
        <v>0</v>
      </c>
      <c r="G383" s="87">
        <f>IF($C383="",0,COUNTIF(男子名簿!$F$12:$F$520,$C383))</f>
        <v>0</v>
      </c>
      <c r="H383" s="88">
        <f>IF($C383="",0,COUNTIF(女子名簿!$F$12:$F$520,$C383))</f>
        <v>0</v>
      </c>
      <c r="I383" s="89">
        <f t="shared" si="7"/>
        <v>0</v>
      </c>
      <c r="J383" s="38"/>
      <c r="K383" s="38"/>
      <c r="L383" s="34"/>
      <c r="M383" s="34"/>
      <c r="N383" s="34"/>
      <c r="O383" s="40"/>
    </row>
    <row r="384" spans="1:15" ht="14.25">
      <c r="A384" s="41">
        <v>0</v>
      </c>
      <c r="B384" s="42"/>
      <c r="C384" s="53"/>
      <c r="D384" s="54"/>
      <c r="E384" s="45" t="str">
        <f t="shared" si="8"/>
        <v/>
      </c>
      <c r="F384" s="43">
        <f t="shared" si="9"/>
        <v>0</v>
      </c>
      <c r="G384" s="75">
        <f>IF($C384="",0,COUNTIF(男子名簿!$F$12:$F$520,$C384))</f>
        <v>0</v>
      </c>
      <c r="H384" s="76">
        <f>IF($C384="",0,COUNTIF(女子名簿!$F$12:$F$520,$C384))</f>
        <v>0</v>
      </c>
      <c r="I384" s="77">
        <f t="shared" si="7"/>
        <v>0</v>
      </c>
      <c r="J384" s="38"/>
      <c r="K384" s="38"/>
      <c r="L384" s="34"/>
      <c r="M384" s="34"/>
      <c r="N384" s="34"/>
      <c r="O384" s="40"/>
    </row>
    <row r="385" spans="1:15" ht="14.25">
      <c r="A385" s="41">
        <v>0</v>
      </c>
      <c r="B385" s="42"/>
      <c r="C385" s="53"/>
      <c r="D385" s="54"/>
      <c r="E385" s="45" t="str">
        <f t="shared" si="8"/>
        <v/>
      </c>
      <c r="F385" s="43">
        <f t="shared" si="9"/>
        <v>0</v>
      </c>
      <c r="G385" s="75">
        <f>IF($C385="",0,COUNTIF(男子名簿!$F$12:$F$520,$C385))</f>
        <v>0</v>
      </c>
      <c r="H385" s="76">
        <f>IF($C385="",0,COUNTIF(女子名簿!$F$12:$F$520,$C385))</f>
        <v>0</v>
      </c>
      <c r="I385" s="77">
        <f t="shared" si="7"/>
        <v>0</v>
      </c>
      <c r="J385" s="38"/>
      <c r="K385" s="38"/>
      <c r="L385" s="34"/>
      <c r="M385" s="34"/>
      <c r="N385" s="34"/>
      <c r="O385" s="40"/>
    </row>
    <row r="386" spans="1:15" ht="14.25">
      <c r="A386" s="41">
        <v>0</v>
      </c>
      <c r="B386" s="42"/>
      <c r="C386" s="43"/>
      <c r="D386" s="44"/>
      <c r="E386" s="45" t="str">
        <f t="shared" si="8"/>
        <v/>
      </c>
      <c r="F386" s="43">
        <f t="shared" si="9"/>
        <v>0</v>
      </c>
      <c r="G386" s="75">
        <f>IF($C386="",0,COUNTIF(男子名簿!$F$12:$F$520,$C386))</f>
        <v>0</v>
      </c>
      <c r="H386" s="76">
        <f>IF($C386="",0,COUNTIF(女子名簿!$F$12:$F$520,$C386))</f>
        <v>0</v>
      </c>
      <c r="I386" s="77">
        <f t="shared" si="7"/>
        <v>0</v>
      </c>
      <c r="J386" s="38"/>
      <c r="K386" s="38"/>
      <c r="L386" s="34"/>
      <c r="M386" s="34"/>
      <c r="N386" s="34"/>
      <c r="O386" s="40"/>
    </row>
    <row r="387" spans="1:15" ht="14.25">
      <c r="A387" s="41">
        <v>0</v>
      </c>
      <c r="B387" s="46"/>
      <c r="C387" s="62"/>
      <c r="D387" s="66"/>
      <c r="E387" s="48" t="str">
        <f t="shared" si="8"/>
        <v/>
      </c>
      <c r="F387" s="49">
        <f t="shared" si="9"/>
        <v>0</v>
      </c>
      <c r="G387" s="78">
        <f>IF($C387="",0,COUNTIF(男子名簿!$F$12:$F$520,$C387))</f>
        <v>0</v>
      </c>
      <c r="H387" s="79">
        <f>IF($C387="",0,COUNTIF(女子名簿!$F$12:$F$520,$C387))</f>
        <v>0</v>
      </c>
      <c r="I387" s="80">
        <f t="shared" si="7"/>
        <v>0</v>
      </c>
      <c r="J387" s="38"/>
      <c r="K387" s="38"/>
      <c r="L387" s="34"/>
      <c r="M387" s="34"/>
      <c r="N387" s="34"/>
      <c r="O387" s="40"/>
    </row>
    <row r="388" spans="1:15" ht="14.25">
      <c r="A388" s="41">
        <v>0</v>
      </c>
      <c r="B388" s="50"/>
      <c r="C388" s="64"/>
      <c r="D388" s="67"/>
      <c r="E388" s="52" t="str">
        <f t="shared" si="8"/>
        <v/>
      </c>
      <c r="F388" s="51">
        <f t="shared" si="9"/>
        <v>0</v>
      </c>
      <c r="G388" s="81">
        <f>IF($C388="",0,COUNTIF(男子名簿!$F$12:$F$520,$C388))</f>
        <v>0</v>
      </c>
      <c r="H388" s="82">
        <f>IF($C388="",0,COUNTIF(女子名簿!$F$12:$F$520,$C388))</f>
        <v>0</v>
      </c>
      <c r="I388" s="83">
        <f t="shared" si="7"/>
        <v>0</v>
      </c>
      <c r="J388" s="38"/>
      <c r="K388" s="38"/>
      <c r="L388" s="34"/>
      <c r="M388" s="34"/>
      <c r="N388" s="34"/>
      <c r="O388" s="40"/>
    </row>
    <row r="389" spans="1:15" ht="14.25">
      <c r="A389" s="41">
        <v>0</v>
      </c>
      <c r="B389" s="42"/>
      <c r="C389" s="43"/>
      <c r="D389" s="44"/>
      <c r="E389" s="45" t="str">
        <f t="shared" si="8"/>
        <v/>
      </c>
      <c r="F389" s="43">
        <f t="shared" si="9"/>
        <v>0</v>
      </c>
      <c r="G389" s="75">
        <f>IF($C389="",0,COUNTIF(男子名簿!$F$12:$F$520,$C389))</f>
        <v>0</v>
      </c>
      <c r="H389" s="76">
        <f>IF($C389="",0,COUNTIF(女子名簿!$F$12:$F$520,$C389))</f>
        <v>0</v>
      </c>
      <c r="I389" s="77">
        <f t="shared" si="7"/>
        <v>0</v>
      </c>
      <c r="J389" s="38"/>
      <c r="K389" s="38"/>
      <c r="L389" s="34"/>
      <c r="M389" s="34"/>
      <c r="N389" s="34"/>
      <c r="O389" s="40"/>
    </row>
    <row r="390" spans="1:15" ht="14.25">
      <c r="A390" s="41">
        <v>0</v>
      </c>
      <c r="B390" s="42"/>
      <c r="C390" s="53"/>
      <c r="D390" s="54"/>
      <c r="E390" s="45" t="str">
        <f t="shared" si="8"/>
        <v/>
      </c>
      <c r="F390" s="43">
        <f t="shared" si="9"/>
        <v>0</v>
      </c>
      <c r="G390" s="75">
        <f>IF($C390="",0,COUNTIF(男子名簿!$F$12:$F$520,$C390))</f>
        <v>0</v>
      </c>
      <c r="H390" s="76">
        <f>IF($C390="",0,COUNTIF(女子名簿!$F$12:$F$520,$C390))</f>
        <v>0</v>
      </c>
      <c r="I390" s="77">
        <f t="shared" si="7"/>
        <v>0</v>
      </c>
      <c r="J390" s="38"/>
      <c r="K390" s="38"/>
      <c r="L390" s="34"/>
      <c r="M390" s="34"/>
      <c r="N390" s="34"/>
      <c r="O390" s="40"/>
    </row>
    <row r="391" spans="1:15" ht="14.25">
      <c r="A391" s="41">
        <v>0</v>
      </c>
      <c r="B391" s="42"/>
      <c r="C391" s="53"/>
      <c r="D391" s="54"/>
      <c r="E391" s="45" t="str">
        <f t="shared" si="8"/>
        <v/>
      </c>
      <c r="F391" s="43">
        <f t="shared" si="9"/>
        <v>0</v>
      </c>
      <c r="G391" s="75">
        <f>IF($C391="",0,COUNTIF(男子名簿!$F$12:$F$520,$C391))</f>
        <v>0</v>
      </c>
      <c r="H391" s="76">
        <f>IF($C391="",0,COUNTIF(女子名簿!$F$12:$F$520,$C391))</f>
        <v>0</v>
      </c>
      <c r="I391" s="77">
        <f t="shared" si="7"/>
        <v>0</v>
      </c>
      <c r="J391" s="38"/>
      <c r="K391" s="38"/>
      <c r="L391" s="34"/>
      <c r="M391" s="34"/>
      <c r="N391" s="34"/>
      <c r="O391" s="40"/>
    </row>
    <row r="392" spans="1:15" ht="14.25">
      <c r="A392" s="41">
        <v>0</v>
      </c>
      <c r="B392" s="55"/>
      <c r="C392" s="62"/>
      <c r="D392" s="63"/>
      <c r="E392" s="57" t="str">
        <f t="shared" si="8"/>
        <v/>
      </c>
      <c r="F392" s="47">
        <f t="shared" si="9"/>
        <v>0</v>
      </c>
      <c r="G392" s="84">
        <f>IF($C392="",0,COUNTIF(男子名簿!$F$12:$F$520,$C392))</f>
        <v>0</v>
      </c>
      <c r="H392" s="85">
        <f>IF($C392="",0,COUNTIF(女子名簿!$F$12:$F$520,$C392))</f>
        <v>0</v>
      </c>
      <c r="I392" s="86">
        <f t="shared" si="7"/>
        <v>0</v>
      </c>
      <c r="J392" s="38"/>
      <c r="K392" s="38"/>
      <c r="L392" s="34"/>
      <c r="M392" s="34"/>
      <c r="N392" s="34"/>
      <c r="O392" s="40"/>
    </row>
    <row r="393" spans="1:15" ht="14.25">
      <c r="A393" s="41">
        <v>0</v>
      </c>
      <c r="B393" s="58"/>
      <c r="C393" s="64"/>
      <c r="D393" s="65"/>
      <c r="E393" s="60" t="str">
        <f t="shared" si="8"/>
        <v/>
      </c>
      <c r="F393" s="61">
        <f t="shared" si="9"/>
        <v>0</v>
      </c>
      <c r="G393" s="87">
        <f>IF($C393="",0,COUNTIF(男子名簿!$F$12:$F$520,$C393))</f>
        <v>0</v>
      </c>
      <c r="H393" s="88">
        <f>IF($C393="",0,COUNTIF(女子名簿!$F$12:$F$520,$C393))</f>
        <v>0</v>
      </c>
      <c r="I393" s="89">
        <f t="shared" si="7"/>
        <v>0</v>
      </c>
      <c r="J393" s="38"/>
      <c r="K393" s="38"/>
      <c r="L393" s="34"/>
      <c r="M393" s="34"/>
      <c r="N393" s="34"/>
      <c r="O393" s="40"/>
    </row>
    <row r="394" spans="1:15" ht="14.25">
      <c r="A394" s="41">
        <v>0</v>
      </c>
      <c r="B394" s="42"/>
      <c r="C394" s="53"/>
      <c r="D394" s="54"/>
      <c r="E394" s="45" t="str">
        <f t="shared" si="8"/>
        <v/>
      </c>
      <c r="F394" s="43">
        <f t="shared" si="9"/>
        <v>0</v>
      </c>
      <c r="G394" s="75">
        <f>IF($C394="",0,COUNTIF(男子名簿!$F$12:$F$520,$C394))</f>
        <v>0</v>
      </c>
      <c r="H394" s="76">
        <f>IF($C394="",0,COUNTIF(女子名簿!$F$12:$F$520,$C394))</f>
        <v>0</v>
      </c>
      <c r="I394" s="77">
        <f t="shared" si="7"/>
        <v>0</v>
      </c>
      <c r="J394" s="38"/>
      <c r="K394" s="38"/>
      <c r="L394" s="34"/>
      <c r="M394" s="34"/>
      <c r="N394" s="34"/>
      <c r="O394" s="40"/>
    </row>
    <row r="395" spans="1:15" ht="14.25">
      <c r="A395" s="41">
        <v>0</v>
      </c>
      <c r="B395" s="42"/>
      <c r="C395" s="53"/>
      <c r="D395" s="54"/>
      <c r="E395" s="45" t="str">
        <f t="shared" si="8"/>
        <v/>
      </c>
      <c r="F395" s="43">
        <f t="shared" si="9"/>
        <v>0</v>
      </c>
      <c r="G395" s="75">
        <f>IF($C395="",0,COUNTIF(男子名簿!$F$12:$F$520,$C395))</f>
        <v>0</v>
      </c>
      <c r="H395" s="76">
        <f>IF($C395="",0,COUNTIF(女子名簿!$F$12:$F$520,$C395))</f>
        <v>0</v>
      </c>
      <c r="I395" s="77">
        <f t="shared" si="7"/>
        <v>0</v>
      </c>
      <c r="J395" s="38"/>
      <c r="K395" s="38"/>
      <c r="L395" s="34"/>
      <c r="M395" s="34"/>
      <c r="N395" s="34"/>
      <c r="O395" s="40"/>
    </row>
    <row r="396" spans="1:15" ht="14.25">
      <c r="A396" s="41">
        <v>0</v>
      </c>
      <c r="B396" s="42"/>
      <c r="C396" s="53"/>
      <c r="D396" s="54"/>
      <c r="E396" s="45" t="str">
        <f t="shared" si="8"/>
        <v/>
      </c>
      <c r="F396" s="43">
        <f t="shared" si="9"/>
        <v>0</v>
      </c>
      <c r="G396" s="75">
        <f>IF($C396="",0,COUNTIF(男子名簿!$F$12:$F$520,$C396))</f>
        <v>0</v>
      </c>
      <c r="H396" s="76">
        <f>IF($C396="",0,COUNTIF(女子名簿!$F$12:$F$520,$C396))</f>
        <v>0</v>
      </c>
      <c r="I396" s="77">
        <f t="shared" si="7"/>
        <v>0</v>
      </c>
      <c r="J396" s="38"/>
      <c r="K396" s="38"/>
      <c r="L396" s="34"/>
      <c r="M396" s="34"/>
      <c r="N396" s="34"/>
      <c r="O396" s="40"/>
    </row>
    <row r="397" spans="1:15" ht="14.25">
      <c r="A397" s="41">
        <v>0</v>
      </c>
      <c r="B397" s="46"/>
      <c r="C397" s="62"/>
      <c r="D397" s="66"/>
      <c r="E397" s="48" t="str">
        <f t="shared" si="8"/>
        <v/>
      </c>
      <c r="F397" s="49">
        <f t="shared" si="9"/>
        <v>0</v>
      </c>
      <c r="G397" s="78">
        <f>IF($C397="",0,COUNTIF(男子名簿!$F$12:$F$520,$C397))</f>
        <v>0</v>
      </c>
      <c r="H397" s="79">
        <f>IF($C397="",0,COUNTIF(女子名簿!$F$12:$F$520,$C397))</f>
        <v>0</v>
      </c>
      <c r="I397" s="80">
        <f t="shared" si="7"/>
        <v>0</v>
      </c>
      <c r="J397" s="38"/>
      <c r="K397" s="38"/>
      <c r="L397" s="34"/>
      <c r="M397" s="34"/>
      <c r="N397" s="34"/>
      <c r="O397" s="40"/>
    </row>
    <row r="398" spans="1:15" ht="14.25">
      <c r="A398" s="41">
        <v>0</v>
      </c>
      <c r="B398" s="50"/>
      <c r="C398" s="61"/>
      <c r="D398" s="59"/>
      <c r="E398" s="52"/>
      <c r="F398" s="51"/>
      <c r="G398" s="81">
        <f>IF($C398="",0,COUNTIF(男子名簿!$F$12:$F$520,$C398))</f>
        <v>0</v>
      </c>
      <c r="H398" s="82">
        <f>IF($C398="",0,COUNTIF(女子名簿!$F$12:$F$520,$C398))</f>
        <v>0</v>
      </c>
      <c r="I398" s="83">
        <f t="shared" si="7"/>
        <v>0</v>
      </c>
      <c r="J398" s="38"/>
      <c r="K398" s="38"/>
      <c r="L398" s="34"/>
      <c r="M398" s="34"/>
      <c r="N398" s="34"/>
      <c r="O398" s="40"/>
    </row>
    <row r="399" spans="1:15" ht="14.25">
      <c r="A399" s="41">
        <v>0</v>
      </c>
      <c r="B399" s="42"/>
      <c r="C399" s="43"/>
      <c r="D399" s="44"/>
      <c r="E399" s="45" t="str">
        <f t="shared" ref="E399:E417" si="10">IF($C399="","",ASC(PHONETIC($C399)))</f>
        <v/>
      </c>
      <c r="F399" s="43">
        <f t="shared" ref="F399:F417" si="11">C399</f>
        <v>0</v>
      </c>
      <c r="G399" s="75">
        <f>IF($C399="",0,COUNTIF(男子名簿!$F$12:$F$520,$C399))</f>
        <v>0</v>
      </c>
      <c r="H399" s="76">
        <f>IF($C399="",0,COUNTIF(女子名簿!$F$12:$F$520,$C399))</f>
        <v>0</v>
      </c>
      <c r="I399" s="77">
        <f t="shared" si="7"/>
        <v>0</v>
      </c>
      <c r="J399" s="38"/>
      <c r="K399" s="38"/>
      <c r="L399" s="34"/>
      <c r="M399" s="34"/>
      <c r="N399" s="34"/>
      <c r="O399" s="34"/>
    </row>
    <row r="400" spans="1:15" ht="14.25">
      <c r="A400" s="41">
        <v>0</v>
      </c>
      <c r="B400" s="42"/>
      <c r="C400" s="43"/>
      <c r="D400" s="44"/>
      <c r="E400" s="45" t="str">
        <f t="shared" si="10"/>
        <v/>
      </c>
      <c r="F400" s="43">
        <f t="shared" si="11"/>
        <v>0</v>
      </c>
      <c r="G400" s="75">
        <f>IF($C400="",0,COUNTIF(男子名簿!$F$12:$F$520,$C400))</f>
        <v>0</v>
      </c>
      <c r="H400" s="76">
        <f>IF($C400="",0,COUNTIF(女子名簿!$F$12:$F$520,$C400))</f>
        <v>0</v>
      </c>
      <c r="I400" s="77">
        <f t="shared" si="7"/>
        <v>0</v>
      </c>
      <c r="J400" s="38"/>
      <c r="K400" s="38"/>
      <c r="L400" s="34"/>
      <c r="M400" s="34"/>
      <c r="N400" s="34"/>
      <c r="O400" s="34"/>
    </row>
    <row r="401" spans="1:15" ht="14.25">
      <c r="A401" s="41">
        <v>0</v>
      </c>
      <c r="B401" s="42"/>
      <c r="C401" s="43"/>
      <c r="D401" s="44"/>
      <c r="E401" s="45" t="str">
        <f t="shared" si="10"/>
        <v/>
      </c>
      <c r="F401" s="43">
        <f t="shared" si="11"/>
        <v>0</v>
      </c>
      <c r="G401" s="75">
        <f>IF($C401="",0,COUNTIF(男子名簿!$F$12:$F$520,$C401))</f>
        <v>0</v>
      </c>
      <c r="H401" s="76">
        <f>IF($C401="",0,COUNTIF(女子名簿!$F$12:$F$520,$C401))</f>
        <v>0</v>
      </c>
      <c r="I401" s="77">
        <f t="shared" si="7"/>
        <v>0</v>
      </c>
      <c r="J401" s="38"/>
      <c r="K401" s="38"/>
      <c r="L401" s="34"/>
      <c r="M401" s="34"/>
      <c r="N401" s="34"/>
      <c r="O401" s="34"/>
    </row>
    <row r="402" spans="1:15" ht="14.25">
      <c r="A402" s="41">
        <v>0</v>
      </c>
      <c r="B402" s="55"/>
      <c r="C402" s="47"/>
      <c r="D402" s="56"/>
      <c r="E402" s="57" t="str">
        <f t="shared" si="10"/>
        <v/>
      </c>
      <c r="F402" s="47">
        <f t="shared" si="11"/>
        <v>0</v>
      </c>
      <c r="G402" s="84">
        <f>IF($C402="",0,COUNTIF(男子名簿!$F$12:$F$520,$C402))</f>
        <v>0</v>
      </c>
      <c r="H402" s="85">
        <f>IF($C402="",0,COUNTIF(女子名簿!$F$12:$F$520,$C402))</f>
        <v>0</v>
      </c>
      <c r="I402" s="86">
        <f t="shared" si="7"/>
        <v>0</v>
      </c>
      <c r="J402" s="38"/>
      <c r="K402" s="38"/>
      <c r="L402" s="34"/>
      <c r="M402" s="34"/>
      <c r="N402" s="34"/>
      <c r="O402" s="34"/>
    </row>
    <row r="403" spans="1:15" ht="14.25">
      <c r="A403" s="41">
        <v>0</v>
      </c>
      <c r="B403" s="58"/>
      <c r="C403" s="64"/>
      <c r="D403" s="65"/>
      <c r="E403" s="60" t="str">
        <f t="shared" si="10"/>
        <v/>
      </c>
      <c r="F403" s="61">
        <f t="shared" si="11"/>
        <v>0</v>
      </c>
      <c r="G403" s="87">
        <f>IF($C403="",0,COUNTIF(男子名簿!$F$12:$F$520,$C403))</f>
        <v>0</v>
      </c>
      <c r="H403" s="88">
        <f>IF($C403="",0,COUNTIF(女子名簿!$F$12:$F$520,$C403))</f>
        <v>0</v>
      </c>
      <c r="I403" s="89">
        <f t="shared" si="7"/>
        <v>0</v>
      </c>
      <c r="J403" s="38"/>
      <c r="K403" s="38"/>
      <c r="L403" s="34"/>
      <c r="M403" s="34"/>
      <c r="N403" s="34"/>
      <c r="O403" s="40"/>
    </row>
    <row r="404" spans="1:15" ht="14.25">
      <c r="A404" s="41">
        <v>0</v>
      </c>
      <c r="B404" s="42"/>
      <c r="C404" s="53"/>
      <c r="D404" s="54"/>
      <c r="E404" s="45" t="str">
        <f t="shared" si="10"/>
        <v/>
      </c>
      <c r="F404" s="43">
        <f t="shared" si="11"/>
        <v>0</v>
      </c>
      <c r="G404" s="75">
        <f>IF($C404="",0,COUNTIF(男子名簿!$F$12:$F$520,$C404))</f>
        <v>0</v>
      </c>
      <c r="H404" s="76">
        <f>IF($C404="",0,COUNTIF(女子名簿!$F$12:$F$520,$C404))</f>
        <v>0</v>
      </c>
      <c r="I404" s="77">
        <f t="shared" si="7"/>
        <v>0</v>
      </c>
      <c r="J404" s="38"/>
      <c r="K404" s="38"/>
      <c r="L404" s="34"/>
      <c r="M404" s="34"/>
      <c r="N404" s="34"/>
      <c r="O404" s="40"/>
    </row>
    <row r="405" spans="1:15" ht="14.25">
      <c r="A405" s="41">
        <v>0</v>
      </c>
      <c r="B405" s="42"/>
      <c r="C405" s="53"/>
      <c r="D405" s="54"/>
      <c r="E405" s="45" t="str">
        <f t="shared" si="10"/>
        <v/>
      </c>
      <c r="F405" s="43">
        <f t="shared" si="11"/>
        <v>0</v>
      </c>
      <c r="G405" s="75">
        <f>IF($C405="",0,COUNTIF(男子名簿!$F$12:$F$520,$C405))</f>
        <v>0</v>
      </c>
      <c r="H405" s="76">
        <f>IF($C405="",0,COUNTIF(女子名簿!$F$12:$F$520,$C405))</f>
        <v>0</v>
      </c>
      <c r="I405" s="77">
        <f t="shared" si="7"/>
        <v>0</v>
      </c>
      <c r="J405" s="38"/>
      <c r="K405" s="38"/>
      <c r="L405" s="34"/>
      <c r="M405" s="34"/>
      <c r="N405" s="34"/>
      <c r="O405" s="40"/>
    </row>
    <row r="406" spans="1:15" ht="14.25">
      <c r="A406" s="41">
        <v>0</v>
      </c>
      <c r="B406" s="42"/>
      <c r="C406" s="43"/>
      <c r="D406" s="44"/>
      <c r="E406" s="45" t="str">
        <f t="shared" si="10"/>
        <v/>
      </c>
      <c r="F406" s="43">
        <f t="shared" si="11"/>
        <v>0</v>
      </c>
      <c r="G406" s="75">
        <f>IF($C406="",0,COUNTIF(男子名簿!$F$12:$F$520,$C406))</f>
        <v>0</v>
      </c>
      <c r="H406" s="76">
        <f>IF($C406="",0,COUNTIF(女子名簿!$F$12:$F$520,$C406))</f>
        <v>0</v>
      </c>
      <c r="I406" s="77">
        <f t="shared" si="7"/>
        <v>0</v>
      </c>
      <c r="J406" s="38"/>
      <c r="K406" s="38"/>
      <c r="L406" s="34"/>
      <c r="M406" s="34"/>
      <c r="N406" s="34"/>
      <c r="O406" s="40"/>
    </row>
    <row r="407" spans="1:15" ht="14.25">
      <c r="A407" s="41">
        <v>0</v>
      </c>
      <c r="B407" s="46"/>
      <c r="C407" s="62"/>
      <c r="D407" s="66"/>
      <c r="E407" s="48" t="str">
        <f t="shared" si="10"/>
        <v/>
      </c>
      <c r="F407" s="49">
        <f t="shared" si="11"/>
        <v>0</v>
      </c>
      <c r="G407" s="78">
        <f>IF($C407="",0,COUNTIF(男子名簿!$F$12:$F$520,$C407))</f>
        <v>0</v>
      </c>
      <c r="H407" s="79">
        <f>IF($C407="",0,COUNTIF(女子名簿!$F$12:$F$520,$C407))</f>
        <v>0</v>
      </c>
      <c r="I407" s="80">
        <f t="shared" si="7"/>
        <v>0</v>
      </c>
      <c r="J407" s="38"/>
      <c r="K407" s="38"/>
      <c r="L407" s="34"/>
      <c r="M407" s="34"/>
      <c r="N407" s="34"/>
      <c r="O407" s="40"/>
    </row>
    <row r="408" spans="1:15" ht="14.25">
      <c r="A408" s="41">
        <v>0</v>
      </c>
      <c r="B408" s="50"/>
      <c r="C408" s="64"/>
      <c r="D408" s="67"/>
      <c r="E408" s="52" t="str">
        <f t="shared" si="10"/>
        <v/>
      </c>
      <c r="F408" s="51">
        <f t="shared" si="11"/>
        <v>0</v>
      </c>
      <c r="G408" s="81">
        <f>IF($C408="",0,COUNTIF(男子名簿!$F$12:$F$520,$C408))</f>
        <v>0</v>
      </c>
      <c r="H408" s="82">
        <f>IF($C408="",0,COUNTIF(女子名簿!$F$12:$F$520,$C408))</f>
        <v>0</v>
      </c>
      <c r="I408" s="83">
        <f t="shared" si="7"/>
        <v>0</v>
      </c>
      <c r="J408" s="38"/>
      <c r="K408" s="38"/>
      <c r="L408" s="34"/>
      <c r="M408" s="34"/>
      <c r="N408" s="34"/>
      <c r="O408" s="40"/>
    </row>
    <row r="409" spans="1:15" ht="14.25">
      <c r="A409" s="41">
        <v>0</v>
      </c>
      <c r="B409" s="42"/>
      <c r="C409" s="43"/>
      <c r="D409" s="44"/>
      <c r="E409" s="45" t="str">
        <f t="shared" si="10"/>
        <v/>
      </c>
      <c r="F409" s="43">
        <f t="shared" si="11"/>
        <v>0</v>
      </c>
      <c r="G409" s="75">
        <f>IF($C409="",0,COUNTIF(男子名簿!$F$12:$F$520,$C409))</f>
        <v>0</v>
      </c>
      <c r="H409" s="76">
        <f>IF($C409="",0,COUNTIF(女子名簿!$F$12:$F$520,$C409))</f>
        <v>0</v>
      </c>
      <c r="I409" s="77">
        <f t="shared" si="7"/>
        <v>0</v>
      </c>
      <c r="J409" s="38"/>
      <c r="K409" s="38"/>
      <c r="L409" s="34"/>
      <c r="M409" s="34"/>
      <c r="N409" s="34"/>
      <c r="O409" s="40"/>
    </row>
    <row r="410" spans="1:15" ht="14.25">
      <c r="A410" s="41">
        <v>0</v>
      </c>
      <c r="B410" s="42"/>
      <c r="C410" s="53"/>
      <c r="D410" s="54"/>
      <c r="E410" s="45" t="str">
        <f t="shared" si="10"/>
        <v/>
      </c>
      <c r="F410" s="43">
        <f t="shared" si="11"/>
        <v>0</v>
      </c>
      <c r="G410" s="75">
        <f>IF($C410="",0,COUNTIF(男子名簿!$F$12:$F$520,$C410))</f>
        <v>0</v>
      </c>
      <c r="H410" s="76">
        <f>IF($C410="",0,COUNTIF(女子名簿!$F$12:$F$520,$C410))</f>
        <v>0</v>
      </c>
      <c r="I410" s="77">
        <f t="shared" si="7"/>
        <v>0</v>
      </c>
      <c r="J410" s="38"/>
      <c r="K410" s="38"/>
      <c r="L410" s="34"/>
      <c r="M410" s="34"/>
      <c r="N410" s="34"/>
      <c r="O410" s="40"/>
    </row>
    <row r="411" spans="1:15" ht="14.25">
      <c r="A411" s="41">
        <v>0</v>
      </c>
      <c r="B411" s="42"/>
      <c r="C411" s="53"/>
      <c r="D411" s="54"/>
      <c r="E411" s="45" t="str">
        <f t="shared" si="10"/>
        <v/>
      </c>
      <c r="F411" s="43">
        <f t="shared" si="11"/>
        <v>0</v>
      </c>
      <c r="G411" s="75">
        <f>IF($C411="",0,COUNTIF(男子名簿!$F$12:$F$520,$C411))</f>
        <v>0</v>
      </c>
      <c r="H411" s="76">
        <f>IF($C411="",0,COUNTIF(女子名簿!$F$12:$F$520,$C411))</f>
        <v>0</v>
      </c>
      <c r="I411" s="77">
        <f t="shared" si="7"/>
        <v>0</v>
      </c>
      <c r="J411" s="38"/>
      <c r="K411" s="38"/>
      <c r="L411" s="34"/>
      <c r="M411" s="34"/>
      <c r="N411" s="34"/>
      <c r="O411" s="40"/>
    </row>
    <row r="412" spans="1:15" ht="14.25">
      <c r="A412" s="41">
        <v>0</v>
      </c>
      <c r="B412" s="55"/>
      <c r="C412" s="62"/>
      <c r="D412" s="63"/>
      <c r="E412" s="57" t="str">
        <f t="shared" si="10"/>
        <v/>
      </c>
      <c r="F412" s="47">
        <f t="shared" si="11"/>
        <v>0</v>
      </c>
      <c r="G412" s="84">
        <f>IF($C412="",0,COUNTIF(男子名簿!$F$12:$F$520,$C412))</f>
        <v>0</v>
      </c>
      <c r="H412" s="85">
        <f>IF($C412="",0,COUNTIF(女子名簿!$F$12:$F$520,$C412))</f>
        <v>0</v>
      </c>
      <c r="I412" s="86">
        <f t="shared" si="7"/>
        <v>0</v>
      </c>
      <c r="J412" s="38"/>
      <c r="K412" s="38"/>
      <c r="L412" s="34"/>
      <c r="M412" s="34"/>
      <c r="N412" s="34"/>
      <c r="O412" s="40"/>
    </row>
    <row r="413" spans="1:15" ht="14.25">
      <c r="A413" s="41">
        <v>0</v>
      </c>
      <c r="B413" s="58"/>
      <c r="C413" s="64"/>
      <c r="D413" s="65"/>
      <c r="E413" s="60" t="str">
        <f t="shared" si="10"/>
        <v/>
      </c>
      <c r="F413" s="61">
        <f t="shared" si="11"/>
        <v>0</v>
      </c>
      <c r="G413" s="87">
        <f>IF($C413="",0,COUNTIF(男子名簿!$F$12:$F$520,$C413))</f>
        <v>0</v>
      </c>
      <c r="H413" s="88">
        <f>IF($C413="",0,COUNTIF(女子名簿!$F$12:$F$520,$C413))</f>
        <v>0</v>
      </c>
      <c r="I413" s="89">
        <f t="shared" si="7"/>
        <v>0</v>
      </c>
      <c r="J413" s="38"/>
      <c r="K413" s="38"/>
      <c r="L413" s="34"/>
      <c r="M413" s="34"/>
      <c r="N413" s="34"/>
      <c r="O413" s="40"/>
    </row>
    <row r="414" spans="1:15" ht="14.25">
      <c r="A414" s="41">
        <v>0</v>
      </c>
      <c r="B414" s="42"/>
      <c r="C414" s="53"/>
      <c r="D414" s="54"/>
      <c r="E414" s="45" t="str">
        <f t="shared" si="10"/>
        <v/>
      </c>
      <c r="F414" s="43">
        <f t="shared" si="11"/>
        <v>0</v>
      </c>
      <c r="G414" s="75">
        <f>IF($C414="",0,COUNTIF(男子名簿!$F$12:$F$520,$C414))</f>
        <v>0</v>
      </c>
      <c r="H414" s="76">
        <f>IF($C414="",0,COUNTIF(女子名簿!$F$12:$F$520,$C414))</f>
        <v>0</v>
      </c>
      <c r="I414" s="77">
        <f t="shared" si="7"/>
        <v>0</v>
      </c>
      <c r="J414" s="38"/>
      <c r="K414" s="38"/>
      <c r="L414" s="34"/>
      <c r="M414" s="34"/>
      <c r="N414" s="34"/>
      <c r="O414" s="40"/>
    </row>
    <row r="415" spans="1:15" ht="14.25">
      <c r="A415" s="41">
        <v>0</v>
      </c>
      <c r="B415" s="42"/>
      <c r="C415" s="53"/>
      <c r="D415" s="54"/>
      <c r="E415" s="45" t="str">
        <f t="shared" si="10"/>
        <v/>
      </c>
      <c r="F415" s="43">
        <f t="shared" si="11"/>
        <v>0</v>
      </c>
      <c r="G415" s="75">
        <f>IF($C415="",0,COUNTIF(男子名簿!$F$12:$F$520,$C415))</f>
        <v>0</v>
      </c>
      <c r="H415" s="76">
        <f>IF($C415="",0,COUNTIF(女子名簿!$F$12:$F$520,$C415))</f>
        <v>0</v>
      </c>
      <c r="I415" s="77">
        <f t="shared" si="7"/>
        <v>0</v>
      </c>
      <c r="J415" s="38"/>
      <c r="K415" s="38"/>
      <c r="L415" s="34"/>
      <c r="M415" s="34"/>
      <c r="N415" s="34"/>
      <c r="O415" s="40"/>
    </row>
    <row r="416" spans="1:15" ht="14.25">
      <c r="A416" s="41">
        <v>0</v>
      </c>
      <c r="B416" s="42"/>
      <c r="C416" s="53"/>
      <c r="D416" s="54"/>
      <c r="E416" s="45" t="str">
        <f t="shared" si="10"/>
        <v/>
      </c>
      <c r="F416" s="43">
        <f t="shared" si="11"/>
        <v>0</v>
      </c>
      <c r="G416" s="75">
        <f>IF($C416="",0,COUNTIF(男子名簿!$F$12:$F$520,$C416))</f>
        <v>0</v>
      </c>
      <c r="H416" s="76">
        <f>IF($C416="",0,COUNTIF(女子名簿!$F$12:$F$520,$C416))</f>
        <v>0</v>
      </c>
      <c r="I416" s="77">
        <f t="shared" si="7"/>
        <v>0</v>
      </c>
      <c r="J416" s="38"/>
      <c r="K416" s="38"/>
      <c r="L416" s="34"/>
      <c r="M416" s="34"/>
      <c r="N416" s="34"/>
      <c r="O416" s="40"/>
    </row>
    <row r="417" spans="1:15" ht="14.25">
      <c r="A417" s="41">
        <v>0</v>
      </c>
      <c r="B417" s="46"/>
      <c r="C417" s="62"/>
      <c r="D417" s="66"/>
      <c r="E417" s="48" t="str">
        <f t="shared" si="10"/>
        <v/>
      </c>
      <c r="F417" s="49">
        <f t="shared" si="11"/>
        <v>0</v>
      </c>
      <c r="G417" s="78">
        <f>IF($C417="",0,COUNTIF(男子名簿!$F$12:$F$520,$C417))</f>
        <v>0</v>
      </c>
      <c r="H417" s="79">
        <f>IF($C417="",0,COUNTIF(女子名簿!$F$12:$F$520,$C417))</f>
        <v>0</v>
      </c>
      <c r="I417" s="80">
        <f t="shared" si="7"/>
        <v>0</v>
      </c>
      <c r="J417" s="38"/>
      <c r="K417" s="38"/>
      <c r="L417" s="34"/>
      <c r="M417" s="34"/>
      <c r="N417" s="34"/>
      <c r="O417" s="40"/>
    </row>
    <row r="418" spans="1:15" ht="14.25">
      <c r="A418" s="41">
        <v>0</v>
      </c>
      <c r="B418" s="50"/>
      <c r="C418" s="61"/>
      <c r="D418" s="59"/>
      <c r="E418" s="52"/>
      <c r="F418" s="51"/>
      <c r="G418" s="81">
        <f>IF($C418="",0,COUNTIF(男子名簿!$F$12:$F$520,$C418))</f>
        <v>0</v>
      </c>
      <c r="H418" s="82">
        <f>IF($C418="",0,COUNTIF(女子名簿!$F$12:$F$520,$C418))</f>
        <v>0</v>
      </c>
      <c r="I418" s="83">
        <f t="shared" si="7"/>
        <v>0</v>
      </c>
      <c r="J418" s="38"/>
      <c r="K418" s="38"/>
      <c r="L418" s="34"/>
      <c r="M418" s="34"/>
      <c r="N418" s="34"/>
      <c r="O418" s="40"/>
    </row>
    <row r="419" spans="1:15" ht="14.25">
      <c r="A419" s="41">
        <v>0</v>
      </c>
      <c r="B419" s="42"/>
      <c r="C419" s="43"/>
      <c r="D419" s="44"/>
      <c r="E419" s="45" t="str">
        <f t="shared" ref="E419:E437" si="12">IF($C419="","",ASC(PHONETIC($C419)))</f>
        <v/>
      </c>
      <c r="F419" s="43">
        <f t="shared" ref="F419:F437" si="13">C419</f>
        <v>0</v>
      </c>
      <c r="G419" s="75">
        <f>IF($C419="",0,COUNTIF(男子名簿!$F$12:$F$520,$C419))</f>
        <v>0</v>
      </c>
      <c r="H419" s="76">
        <f>IF($C419="",0,COUNTIF(女子名簿!$F$12:$F$520,$C419))</f>
        <v>0</v>
      </c>
      <c r="I419" s="77">
        <f t="shared" si="7"/>
        <v>0</v>
      </c>
      <c r="J419" s="38"/>
      <c r="K419" s="38"/>
      <c r="L419" s="34"/>
      <c r="M419" s="34"/>
      <c r="N419" s="34"/>
      <c r="O419" s="34"/>
    </row>
    <row r="420" spans="1:15" ht="14.25">
      <c r="A420" s="41">
        <v>0</v>
      </c>
      <c r="B420" s="42"/>
      <c r="C420" s="43"/>
      <c r="D420" s="44"/>
      <c r="E420" s="45" t="str">
        <f t="shared" si="12"/>
        <v/>
      </c>
      <c r="F420" s="43">
        <f t="shared" si="13"/>
        <v>0</v>
      </c>
      <c r="G420" s="75">
        <f>IF($C420="",0,COUNTIF(男子名簿!$F$12:$F$520,$C420))</f>
        <v>0</v>
      </c>
      <c r="H420" s="76">
        <f>IF($C420="",0,COUNTIF(女子名簿!$F$12:$F$520,$C420))</f>
        <v>0</v>
      </c>
      <c r="I420" s="77">
        <f t="shared" si="7"/>
        <v>0</v>
      </c>
      <c r="J420" s="38"/>
      <c r="K420" s="38"/>
      <c r="L420" s="34"/>
      <c r="M420" s="34"/>
      <c r="N420" s="34"/>
      <c r="O420" s="34"/>
    </row>
    <row r="421" spans="1:15" ht="14.25">
      <c r="A421" s="41">
        <v>0</v>
      </c>
      <c r="B421" s="42"/>
      <c r="C421" s="43"/>
      <c r="D421" s="44"/>
      <c r="E421" s="45" t="str">
        <f t="shared" si="12"/>
        <v/>
      </c>
      <c r="F421" s="43">
        <f t="shared" si="13"/>
        <v>0</v>
      </c>
      <c r="G421" s="75">
        <f>IF($C421="",0,COUNTIF(男子名簿!$F$12:$F$520,$C421))</f>
        <v>0</v>
      </c>
      <c r="H421" s="76">
        <f>IF($C421="",0,COUNTIF(女子名簿!$F$12:$F$520,$C421))</f>
        <v>0</v>
      </c>
      <c r="I421" s="77">
        <f t="shared" si="7"/>
        <v>0</v>
      </c>
      <c r="J421" s="38"/>
      <c r="K421" s="38"/>
      <c r="L421" s="34"/>
      <c r="M421" s="34"/>
      <c r="N421" s="34"/>
      <c r="O421" s="34"/>
    </row>
    <row r="422" spans="1:15" ht="14.25">
      <c r="A422" s="41">
        <v>0</v>
      </c>
      <c r="B422" s="55"/>
      <c r="C422" s="47"/>
      <c r="D422" s="56"/>
      <c r="E422" s="57" t="str">
        <f t="shared" si="12"/>
        <v/>
      </c>
      <c r="F422" s="47">
        <f t="shared" si="13"/>
        <v>0</v>
      </c>
      <c r="G422" s="84">
        <f>IF($C422="",0,COUNTIF(男子名簿!$F$12:$F$520,$C422))</f>
        <v>0</v>
      </c>
      <c r="H422" s="85">
        <f>IF($C422="",0,COUNTIF(女子名簿!$F$12:$F$520,$C422))</f>
        <v>0</v>
      </c>
      <c r="I422" s="86">
        <f t="shared" si="7"/>
        <v>0</v>
      </c>
      <c r="J422" s="38"/>
      <c r="K422" s="38"/>
      <c r="L422" s="34"/>
      <c r="M422" s="34"/>
      <c r="N422" s="34"/>
      <c r="O422" s="34"/>
    </row>
    <row r="423" spans="1:15" ht="14.25">
      <c r="A423" s="41">
        <v>0</v>
      </c>
      <c r="B423" s="58"/>
      <c r="C423" s="64"/>
      <c r="D423" s="65"/>
      <c r="E423" s="60" t="str">
        <f t="shared" si="12"/>
        <v/>
      </c>
      <c r="F423" s="61">
        <f t="shared" si="13"/>
        <v>0</v>
      </c>
      <c r="G423" s="87">
        <f>IF($C423="",0,COUNTIF(男子名簿!$F$12:$F$520,$C423))</f>
        <v>0</v>
      </c>
      <c r="H423" s="88">
        <f>IF($C423="",0,COUNTIF(女子名簿!$F$12:$F$520,$C423))</f>
        <v>0</v>
      </c>
      <c r="I423" s="89">
        <f t="shared" si="7"/>
        <v>0</v>
      </c>
      <c r="J423" s="38"/>
      <c r="K423" s="38"/>
      <c r="L423" s="34"/>
      <c r="M423" s="34"/>
      <c r="N423" s="34"/>
      <c r="O423" s="40"/>
    </row>
    <row r="424" spans="1:15" ht="14.25">
      <c r="A424" s="41">
        <v>0</v>
      </c>
      <c r="B424" s="42"/>
      <c r="C424" s="53"/>
      <c r="D424" s="54"/>
      <c r="E424" s="45" t="str">
        <f t="shared" si="12"/>
        <v/>
      </c>
      <c r="F424" s="43">
        <f t="shared" si="13"/>
        <v>0</v>
      </c>
      <c r="G424" s="75">
        <f>IF($C424="",0,COUNTIF(男子名簿!$F$12:$F$520,$C424))</f>
        <v>0</v>
      </c>
      <c r="H424" s="76">
        <f>IF($C424="",0,COUNTIF(女子名簿!$F$12:$F$520,$C424))</f>
        <v>0</v>
      </c>
      <c r="I424" s="77">
        <f t="shared" si="7"/>
        <v>0</v>
      </c>
      <c r="J424" s="38"/>
      <c r="K424" s="38"/>
      <c r="L424" s="34"/>
      <c r="M424" s="34"/>
      <c r="N424" s="34"/>
      <c r="O424" s="40"/>
    </row>
    <row r="425" spans="1:15" ht="14.25">
      <c r="A425" s="41">
        <v>0</v>
      </c>
      <c r="B425" s="42"/>
      <c r="C425" s="53"/>
      <c r="D425" s="54"/>
      <c r="E425" s="45" t="str">
        <f t="shared" si="12"/>
        <v/>
      </c>
      <c r="F425" s="43">
        <f t="shared" si="13"/>
        <v>0</v>
      </c>
      <c r="G425" s="75">
        <f>IF($C425="",0,COUNTIF(男子名簿!$F$12:$F$520,$C425))</f>
        <v>0</v>
      </c>
      <c r="H425" s="76">
        <f>IF($C425="",0,COUNTIF(女子名簿!$F$12:$F$520,$C425))</f>
        <v>0</v>
      </c>
      <c r="I425" s="77">
        <f t="shared" si="7"/>
        <v>0</v>
      </c>
      <c r="J425" s="38"/>
      <c r="K425" s="38"/>
      <c r="L425" s="34"/>
      <c r="M425" s="34"/>
      <c r="N425" s="34"/>
      <c r="O425" s="40"/>
    </row>
    <row r="426" spans="1:15" ht="14.25">
      <c r="A426" s="41">
        <v>0</v>
      </c>
      <c r="B426" s="42"/>
      <c r="C426" s="43"/>
      <c r="D426" s="44"/>
      <c r="E426" s="45" t="str">
        <f t="shared" si="12"/>
        <v/>
      </c>
      <c r="F426" s="43">
        <f t="shared" si="13"/>
        <v>0</v>
      </c>
      <c r="G426" s="75">
        <f>IF($C426="",0,COUNTIF(男子名簿!$F$12:$F$520,$C426))</f>
        <v>0</v>
      </c>
      <c r="H426" s="76">
        <f>IF($C426="",0,COUNTIF(女子名簿!$F$12:$F$520,$C426))</f>
        <v>0</v>
      </c>
      <c r="I426" s="77">
        <f t="shared" si="7"/>
        <v>0</v>
      </c>
      <c r="J426" s="38"/>
      <c r="K426" s="38"/>
      <c r="L426" s="34"/>
      <c r="M426" s="34"/>
      <c r="N426" s="34"/>
      <c r="O426" s="40"/>
    </row>
    <row r="427" spans="1:15" ht="14.25">
      <c r="A427" s="41">
        <v>0</v>
      </c>
      <c r="B427" s="46"/>
      <c r="C427" s="62"/>
      <c r="D427" s="66"/>
      <c r="E427" s="48" t="str">
        <f t="shared" si="12"/>
        <v/>
      </c>
      <c r="F427" s="49">
        <f t="shared" si="13"/>
        <v>0</v>
      </c>
      <c r="G427" s="78">
        <f>IF($C427="",0,COUNTIF(男子名簿!$F$12:$F$520,$C427))</f>
        <v>0</v>
      </c>
      <c r="H427" s="79">
        <f>IF($C427="",0,COUNTIF(女子名簿!$F$12:$F$520,$C427))</f>
        <v>0</v>
      </c>
      <c r="I427" s="80">
        <f t="shared" si="7"/>
        <v>0</v>
      </c>
      <c r="J427" s="38"/>
      <c r="K427" s="38"/>
      <c r="L427" s="34"/>
      <c r="M427" s="34"/>
      <c r="N427" s="34"/>
      <c r="O427" s="40"/>
    </row>
    <row r="428" spans="1:15" ht="14.25">
      <c r="A428" s="41">
        <v>0</v>
      </c>
      <c r="B428" s="50"/>
      <c r="C428" s="64"/>
      <c r="D428" s="67"/>
      <c r="E428" s="52" t="str">
        <f t="shared" si="12"/>
        <v/>
      </c>
      <c r="F428" s="51">
        <f t="shared" si="13"/>
        <v>0</v>
      </c>
      <c r="G428" s="81">
        <f>IF($C428="",0,COUNTIF(男子名簿!$F$12:$F$520,$C428))</f>
        <v>0</v>
      </c>
      <c r="H428" s="82">
        <f>IF($C428="",0,COUNTIF(女子名簿!$F$12:$F$520,$C428))</f>
        <v>0</v>
      </c>
      <c r="I428" s="83">
        <f t="shared" si="7"/>
        <v>0</v>
      </c>
      <c r="J428" s="38"/>
      <c r="K428" s="38"/>
      <c r="L428" s="34"/>
      <c r="M428" s="34"/>
      <c r="N428" s="34"/>
      <c r="O428" s="40"/>
    </row>
    <row r="429" spans="1:15" ht="14.25">
      <c r="A429" s="41">
        <v>0</v>
      </c>
      <c r="B429" s="42"/>
      <c r="C429" s="43"/>
      <c r="D429" s="44"/>
      <c r="E429" s="45" t="str">
        <f t="shared" si="12"/>
        <v/>
      </c>
      <c r="F429" s="43">
        <f t="shared" si="13"/>
        <v>0</v>
      </c>
      <c r="G429" s="75">
        <f>IF($C429="",0,COUNTIF(男子名簿!$F$12:$F$520,$C429))</f>
        <v>0</v>
      </c>
      <c r="H429" s="76">
        <f>IF($C429="",0,COUNTIF(女子名簿!$F$12:$F$520,$C429))</f>
        <v>0</v>
      </c>
      <c r="I429" s="77">
        <f t="shared" si="7"/>
        <v>0</v>
      </c>
      <c r="J429" s="38"/>
      <c r="K429" s="38"/>
      <c r="L429" s="34"/>
      <c r="M429" s="34"/>
      <c r="N429" s="34"/>
      <c r="O429" s="40"/>
    </row>
    <row r="430" spans="1:15" ht="14.25">
      <c r="A430" s="41">
        <v>0</v>
      </c>
      <c r="B430" s="42"/>
      <c r="C430" s="53"/>
      <c r="D430" s="54"/>
      <c r="E430" s="45" t="str">
        <f t="shared" si="12"/>
        <v/>
      </c>
      <c r="F430" s="43">
        <f t="shared" si="13"/>
        <v>0</v>
      </c>
      <c r="G430" s="75">
        <f>IF($C430="",0,COUNTIF(男子名簿!$F$12:$F$520,$C430))</f>
        <v>0</v>
      </c>
      <c r="H430" s="76">
        <f>IF($C430="",0,COUNTIF(女子名簿!$F$12:$F$520,$C430))</f>
        <v>0</v>
      </c>
      <c r="I430" s="77">
        <f t="shared" si="7"/>
        <v>0</v>
      </c>
      <c r="J430" s="38"/>
      <c r="K430" s="38"/>
      <c r="L430" s="34"/>
      <c r="M430" s="34"/>
      <c r="N430" s="34"/>
      <c r="O430" s="40"/>
    </row>
    <row r="431" spans="1:15" ht="14.25">
      <c r="A431" s="41">
        <v>0</v>
      </c>
      <c r="B431" s="42"/>
      <c r="C431" s="53"/>
      <c r="D431" s="54"/>
      <c r="E431" s="45" t="str">
        <f t="shared" si="12"/>
        <v/>
      </c>
      <c r="F431" s="43">
        <f t="shared" si="13"/>
        <v>0</v>
      </c>
      <c r="G431" s="75">
        <f>IF($C431="",0,COUNTIF(男子名簿!$F$12:$F$520,$C431))</f>
        <v>0</v>
      </c>
      <c r="H431" s="76">
        <f>IF($C431="",0,COUNTIF(女子名簿!$F$12:$F$520,$C431))</f>
        <v>0</v>
      </c>
      <c r="I431" s="77">
        <f t="shared" si="7"/>
        <v>0</v>
      </c>
      <c r="J431" s="38"/>
      <c r="K431" s="38"/>
      <c r="L431" s="34"/>
      <c r="M431" s="34"/>
      <c r="N431" s="34"/>
      <c r="O431" s="40"/>
    </row>
    <row r="432" spans="1:15" ht="14.25">
      <c r="A432" s="41">
        <v>0</v>
      </c>
      <c r="B432" s="55"/>
      <c r="C432" s="62"/>
      <c r="D432" s="63"/>
      <c r="E432" s="57" t="str">
        <f t="shared" si="12"/>
        <v/>
      </c>
      <c r="F432" s="47">
        <f t="shared" si="13"/>
        <v>0</v>
      </c>
      <c r="G432" s="84">
        <f>IF($C432="",0,COUNTIF(男子名簿!$F$12:$F$520,$C432))</f>
        <v>0</v>
      </c>
      <c r="H432" s="85">
        <f>IF($C432="",0,COUNTIF(女子名簿!$F$12:$F$520,$C432))</f>
        <v>0</v>
      </c>
      <c r="I432" s="86">
        <f t="shared" si="7"/>
        <v>0</v>
      </c>
      <c r="J432" s="38"/>
      <c r="K432" s="38"/>
      <c r="L432" s="34"/>
      <c r="M432" s="34"/>
      <c r="N432" s="34"/>
      <c r="O432" s="40"/>
    </row>
    <row r="433" spans="1:15" ht="14.25">
      <c r="A433" s="41">
        <v>0</v>
      </c>
      <c r="B433" s="58"/>
      <c r="C433" s="64"/>
      <c r="D433" s="65"/>
      <c r="E433" s="60" t="str">
        <f t="shared" si="12"/>
        <v/>
      </c>
      <c r="F433" s="61">
        <f t="shared" si="13"/>
        <v>0</v>
      </c>
      <c r="G433" s="87">
        <f>IF($C433="",0,COUNTIF(男子名簿!$F$12:$F$520,$C433))</f>
        <v>0</v>
      </c>
      <c r="H433" s="88">
        <f>IF($C433="",0,COUNTIF(女子名簿!$F$12:$F$520,$C433))</f>
        <v>0</v>
      </c>
      <c r="I433" s="89">
        <f t="shared" si="7"/>
        <v>0</v>
      </c>
      <c r="J433" s="38"/>
      <c r="K433" s="38"/>
      <c r="L433" s="34"/>
      <c r="M433" s="34"/>
      <c r="N433" s="34"/>
      <c r="O433" s="40"/>
    </row>
    <row r="434" spans="1:15" ht="14.25">
      <c r="A434" s="41">
        <v>0</v>
      </c>
      <c r="B434" s="42"/>
      <c r="C434" s="53"/>
      <c r="D434" s="54"/>
      <c r="E434" s="45" t="str">
        <f t="shared" si="12"/>
        <v/>
      </c>
      <c r="F434" s="43">
        <f t="shared" si="13"/>
        <v>0</v>
      </c>
      <c r="G434" s="75">
        <f>IF($C434="",0,COUNTIF(男子名簿!$F$12:$F$520,$C434))</f>
        <v>0</v>
      </c>
      <c r="H434" s="76">
        <f>IF($C434="",0,COUNTIF(女子名簿!$F$12:$F$520,$C434))</f>
        <v>0</v>
      </c>
      <c r="I434" s="77">
        <f t="shared" si="7"/>
        <v>0</v>
      </c>
      <c r="J434" s="38"/>
      <c r="K434" s="38"/>
      <c r="L434" s="34"/>
      <c r="M434" s="34"/>
      <c r="N434" s="34"/>
      <c r="O434" s="40"/>
    </row>
    <row r="435" spans="1:15" ht="14.25">
      <c r="A435" s="41">
        <v>0</v>
      </c>
      <c r="B435" s="42"/>
      <c r="C435" s="53"/>
      <c r="D435" s="54"/>
      <c r="E435" s="45" t="str">
        <f t="shared" si="12"/>
        <v/>
      </c>
      <c r="F435" s="43">
        <f t="shared" si="13"/>
        <v>0</v>
      </c>
      <c r="G435" s="75">
        <f>IF($C435="",0,COUNTIF(男子名簿!$F$12:$F$520,$C435))</f>
        <v>0</v>
      </c>
      <c r="H435" s="76">
        <f>IF($C435="",0,COUNTIF(女子名簿!$F$12:$F$520,$C435))</f>
        <v>0</v>
      </c>
      <c r="I435" s="77">
        <f t="shared" si="7"/>
        <v>0</v>
      </c>
      <c r="J435" s="38"/>
      <c r="K435" s="38"/>
      <c r="L435" s="34"/>
      <c r="M435" s="34"/>
      <c r="N435" s="34"/>
      <c r="O435" s="40"/>
    </row>
    <row r="436" spans="1:15" ht="14.25">
      <c r="A436" s="41">
        <v>0</v>
      </c>
      <c r="B436" s="42"/>
      <c r="C436" s="53"/>
      <c r="D436" s="54"/>
      <c r="E436" s="45" t="str">
        <f t="shared" si="12"/>
        <v/>
      </c>
      <c r="F436" s="43">
        <f t="shared" si="13"/>
        <v>0</v>
      </c>
      <c r="G436" s="75">
        <f>IF($C436="",0,COUNTIF(男子名簿!$F$12:$F$520,$C436))</f>
        <v>0</v>
      </c>
      <c r="H436" s="76">
        <f>IF($C436="",0,COUNTIF(女子名簿!$F$12:$F$520,$C436))</f>
        <v>0</v>
      </c>
      <c r="I436" s="77">
        <f t="shared" si="7"/>
        <v>0</v>
      </c>
      <c r="J436" s="38"/>
      <c r="K436" s="38"/>
      <c r="L436" s="34"/>
      <c r="M436" s="34"/>
      <c r="N436" s="34"/>
      <c r="O436" s="40"/>
    </row>
    <row r="437" spans="1:15" ht="14.25">
      <c r="A437" s="41">
        <v>0</v>
      </c>
      <c r="B437" s="46"/>
      <c r="C437" s="62"/>
      <c r="D437" s="66"/>
      <c r="E437" s="48" t="str">
        <f t="shared" si="12"/>
        <v/>
      </c>
      <c r="F437" s="49">
        <f t="shared" si="13"/>
        <v>0</v>
      </c>
      <c r="G437" s="78">
        <f>IF($C437="",0,COUNTIF(男子名簿!$F$12:$F$520,$C437))</f>
        <v>0</v>
      </c>
      <c r="H437" s="79">
        <f>IF($C437="",0,COUNTIF(女子名簿!$F$12:$F$520,$C437))</f>
        <v>0</v>
      </c>
      <c r="I437" s="80">
        <f t="shared" si="7"/>
        <v>0</v>
      </c>
      <c r="J437" s="38"/>
      <c r="K437" s="38"/>
      <c r="L437" s="34"/>
      <c r="M437" s="34"/>
      <c r="N437" s="34"/>
      <c r="O437" s="40"/>
    </row>
    <row r="438" spans="1:15" ht="14.25">
      <c r="A438" s="41">
        <v>0</v>
      </c>
      <c r="B438" s="50"/>
      <c r="C438" s="61"/>
      <c r="D438" s="59"/>
      <c r="E438" s="52"/>
      <c r="F438" s="51"/>
      <c r="G438" s="81">
        <f>IF($C438="",0,COUNTIF(男子名簿!$F$12:$F$520,$C438))</f>
        <v>0</v>
      </c>
      <c r="H438" s="82">
        <f>IF($C438="",0,COUNTIF(女子名簿!$F$12:$F$520,$C438))</f>
        <v>0</v>
      </c>
      <c r="I438" s="83">
        <f t="shared" si="7"/>
        <v>0</v>
      </c>
      <c r="J438" s="38"/>
      <c r="K438" s="38"/>
      <c r="L438" s="34"/>
      <c r="M438" s="34"/>
      <c r="N438" s="34"/>
      <c r="O438" s="40"/>
    </row>
    <row r="439" spans="1:15" ht="14.25">
      <c r="A439" s="41">
        <v>0</v>
      </c>
      <c r="B439" s="42"/>
      <c r="C439" s="43"/>
      <c r="D439" s="44"/>
      <c r="E439" s="45" t="str">
        <f t="shared" ref="E439:E457" si="14">IF($C439="","",ASC(PHONETIC($C439)))</f>
        <v/>
      </c>
      <c r="F439" s="43">
        <f t="shared" ref="F439:F457" si="15">C439</f>
        <v>0</v>
      </c>
      <c r="G439" s="75">
        <f>IF($C439="",0,COUNTIF(男子名簿!$F$12:$F$520,$C439))</f>
        <v>0</v>
      </c>
      <c r="H439" s="76">
        <f>IF($C439="",0,COUNTIF(女子名簿!$F$12:$F$520,$C439))</f>
        <v>0</v>
      </c>
      <c r="I439" s="77">
        <f t="shared" si="7"/>
        <v>0</v>
      </c>
      <c r="J439" s="38"/>
      <c r="K439" s="38"/>
      <c r="L439" s="34"/>
      <c r="M439" s="34"/>
      <c r="N439" s="34"/>
      <c r="O439" s="34"/>
    </row>
    <row r="440" spans="1:15" ht="14.25">
      <c r="A440" s="41">
        <v>0</v>
      </c>
      <c r="B440" s="42"/>
      <c r="C440" s="43"/>
      <c r="D440" s="44"/>
      <c r="E440" s="45" t="str">
        <f t="shared" si="14"/>
        <v/>
      </c>
      <c r="F440" s="43">
        <f t="shared" si="15"/>
        <v>0</v>
      </c>
      <c r="G440" s="75">
        <f>IF($C440="",0,COUNTIF(男子名簿!$F$12:$F$520,$C440))</f>
        <v>0</v>
      </c>
      <c r="H440" s="76">
        <f>IF($C440="",0,COUNTIF(女子名簿!$F$12:$F$520,$C440))</f>
        <v>0</v>
      </c>
      <c r="I440" s="77">
        <f t="shared" si="7"/>
        <v>0</v>
      </c>
      <c r="J440" s="38"/>
      <c r="K440" s="38"/>
      <c r="L440" s="34"/>
      <c r="M440" s="34"/>
      <c r="N440" s="34"/>
      <c r="O440" s="34"/>
    </row>
    <row r="441" spans="1:15" ht="14.25">
      <c r="A441" s="41">
        <v>0</v>
      </c>
      <c r="B441" s="42"/>
      <c r="C441" s="43"/>
      <c r="D441" s="44"/>
      <c r="E441" s="45" t="str">
        <f t="shared" si="14"/>
        <v/>
      </c>
      <c r="F441" s="43">
        <f t="shared" si="15"/>
        <v>0</v>
      </c>
      <c r="G441" s="75">
        <f>IF($C441="",0,COUNTIF(男子名簿!$F$12:$F$520,$C441))</f>
        <v>0</v>
      </c>
      <c r="H441" s="76">
        <f>IF($C441="",0,COUNTIF(女子名簿!$F$12:$F$520,$C441))</f>
        <v>0</v>
      </c>
      <c r="I441" s="77">
        <f t="shared" si="7"/>
        <v>0</v>
      </c>
      <c r="J441" s="38"/>
      <c r="K441" s="38"/>
      <c r="L441" s="34"/>
      <c r="M441" s="34"/>
      <c r="N441" s="34"/>
      <c r="O441" s="34"/>
    </row>
    <row r="442" spans="1:15" ht="14.25">
      <c r="A442" s="41">
        <v>0</v>
      </c>
      <c r="B442" s="55"/>
      <c r="C442" s="47"/>
      <c r="D442" s="56"/>
      <c r="E442" s="57" t="str">
        <f t="shared" si="14"/>
        <v/>
      </c>
      <c r="F442" s="47">
        <f t="shared" si="15"/>
        <v>0</v>
      </c>
      <c r="G442" s="84">
        <f>IF($C442="",0,COUNTIF(男子名簿!$F$12:$F$520,$C442))</f>
        <v>0</v>
      </c>
      <c r="H442" s="85">
        <f>IF($C442="",0,COUNTIF(女子名簿!$F$12:$F$520,$C442))</f>
        <v>0</v>
      </c>
      <c r="I442" s="86">
        <f t="shared" si="7"/>
        <v>0</v>
      </c>
      <c r="J442" s="38"/>
      <c r="K442" s="38"/>
      <c r="L442" s="34"/>
      <c r="M442" s="34"/>
      <c r="N442" s="34"/>
      <c r="O442" s="34"/>
    </row>
    <row r="443" spans="1:15" ht="14.25">
      <c r="A443" s="41">
        <v>0</v>
      </c>
      <c r="B443" s="58"/>
      <c r="C443" s="64"/>
      <c r="D443" s="65"/>
      <c r="E443" s="60" t="str">
        <f t="shared" si="14"/>
        <v/>
      </c>
      <c r="F443" s="61">
        <f t="shared" si="15"/>
        <v>0</v>
      </c>
      <c r="G443" s="87">
        <f>IF($C443="",0,COUNTIF(男子名簿!$F$12:$F$520,$C443))</f>
        <v>0</v>
      </c>
      <c r="H443" s="88">
        <f>IF($C443="",0,COUNTIF(女子名簿!$F$12:$F$520,$C443))</f>
        <v>0</v>
      </c>
      <c r="I443" s="89">
        <f t="shared" si="7"/>
        <v>0</v>
      </c>
      <c r="J443" s="38"/>
      <c r="K443" s="38"/>
      <c r="L443" s="34"/>
      <c r="M443" s="34"/>
      <c r="N443" s="34"/>
      <c r="O443" s="40"/>
    </row>
    <row r="444" spans="1:15" ht="14.25">
      <c r="A444" s="41">
        <v>0</v>
      </c>
      <c r="B444" s="42"/>
      <c r="C444" s="53"/>
      <c r="D444" s="54"/>
      <c r="E444" s="45" t="str">
        <f t="shared" si="14"/>
        <v/>
      </c>
      <c r="F444" s="43">
        <f t="shared" si="15"/>
        <v>0</v>
      </c>
      <c r="G444" s="75">
        <f>IF($C444="",0,COUNTIF(男子名簿!$F$12:$F$520,$C444))</f>
        <v>0</v>
      </c>
      <c r="H444" s="76">
        <f>IF($C444="",0,COUNTIF(女子名簿!$F$12:$F$520,$C444))</f>
        <v>0</v>
      </c>
      <c r="I444" s="77">
        <f t="shared" si="7"/>
        <v>0</v>
      </c>
      <c r="J444" s="38"/>
      <c r="K444" s="38"/>
      <c r="L444" s="34"/>
      <c r="M444" s="34"/>
      <c r="N444" s="34"/>
      <c r="O444" s="40"/>
    </row>
    <row r="445" spans="1:15" ht="14.25">
      <c r="A445" s="41">
        <v>0</v>
      </c>
      <c r="B445" s="42"/>
      <c r="C445" s="53"/>
      <c r="D445" s="54"/>
      <c r="E445" s="45" t="str">
        <f t="shared" si="14"/>
        <v/>
      </c>
      <c r="F445" s="43">
        <f t="shared" si="15"/>
        <v>0</v>
      </c>
      <c r="G445" s="75">
        <f>IF($C445="",0,COUNTIF(男子名簿!$F$12:$F$520,$C445))</f>
        <v>0</v>
      </c>
      <c r="H445" s="76">
        <f>IF($C445="",0,COUNTIF(女子名簿!$F$12:$F$520,$C445))</f>
        <v>0</v>
      </c>
      <c r="I445" s="77">
        <f t="shared" si="7"/>
        <v>0</v>
      </c>
      <c r="J445" s="38"/>
      <c r="K445" s="38"/>
      <c r="L445" s="34"/>
      <c r="M445" s="34"/>
      <c r="N445" s="34"/>
      <c r="O445" s="40"/>
    </row>
    <row r="446" spans="1:15" ht="14.25">
      <c r="A446" s="41">
        <v>0</v>
      </c>
      <c r="B446" s="42"/>
      <c r="C446" s="43"/>
      <c r="D446" s="44"/>
      <c r="E446" s="45" t="str">
        <f t="shared" si="14"/>
        <v/>
      </c>
      <c r="F446" s="43">
        <f t="shared" si="15"/>
        <v>0</v>
      </c>
      <c r="G446" s="75">
        <f>IF($C446="",0,COUNTIF(男子名簿!$F$12:$F$520,$C446))</f>
        <v>0</v>
      </c>
      <c r="H446" s="76">
        <f>IF($C446="",0,COUNTIF(女子名簿!$F$12:$F$520,$C446))</f>
        <v>0</v>
      </c>
      <c r="I446" s="77">
        <f t="shared" si="7"/>
        <v>0</v>
      </c>
      <c r="J446" s="38"/>
      <c r="K446" s="38"/>
      <c r="L446" s="34"/>
      <c r="M446" s="34"/>
      <c r="N446" s="34"/>
      <c r="O446" s="40"/>
    </row>
    <row r="447" spans="1:15" ht="14.25">
      <c r="A447" s="41">
        <v>0</v>
      </c>
      <c r="B447" s="46"/>
      <c r="C447" s="62"/>
      <c r="D447" s="66"/>
      <c r="E447" s="48" t="str">
        <f t="shared" si="14"/>
        <v/>
      </c>
      <c r="F447" s="49">
        <f t="shared" si="15"/>
        <v>0</v>
      </c>
      <c r="G447" s="78">
        <f>IF($C447="",0,COUNTIF(男子名簿!$F$12:$F$520,$C447))</f>
        <v>0</v>
      </c>
      <c r="H447" s="79">
        <f>IF($C447="",0,COUNTIF(女子名簿!$F$12:$F$520,$C447))</f>
        <v>0</v>
      </c>
      <c r="I447" s="80">
        <f t="shared" si="7"/>
        <v>0</v>
      </c>
      <c r="J447" s="38"/>
      <c r="K447" s="38"/>
      <c r="L447" s="34"/>
      <c r="M447" s="34"/>
      <c r="N447" s="34"/>
      <c r="O447" s="40"/>
    </row>
    <row r="448" spans="1:15" ht="14.25">
      <c r="A448" s="41">
        <v>0</v>
      </c>
      <c r="B448" s="50"/>
      <c r="C448" s="64"/>
      <c r="D448" s="67"/>
      <c r="E448" s="52" t="str">
        <f t="shared" si="14"/>
        <v/>
      </c>
      <c r="F448" s="51">
        <f t="shared" si="15"/>
        <v>0</v>
      </c>
      <c r="G448" s="81">
        <f>IF($C448="",0,COUNTIF(男子名簿!$F$12:$F$520,$C448))</f>
        <v>0</v>
      </c>
      <c r="H448" s="82">
        <f>IF($C448="",0,COUNTIF(女子名簿!$F$12:$F$520,$C448))</f>
        <v>0</v>
      </c>
      <c r="I448" s="83">
        <f t="shared" si="7"/>
        <v>0</v>
      </c>
      <c r="J448" s="38"/>
      <c r="K448" s="38"/>
      <c r="L448" s="34"/>
      <c r="M448" s="34"/>
      <c r="N448" s="34"/>
      <c r="O448" s="40"/>
    </row>
    <row r="449" spans="1:15" ht="14.25">
      <c r="A449" s="41">
        <v>0</v>
      </c>
      <c r="B449" s="42"/>
      <c r="C449" s="43"/>
      <c r="D449" s="44"/>
      <c r="E449" s="45" t="str">
        <f t="shared" si="14"/>
        <v/>
      </c>
      <c r="F449" s="43">
        <f t="shared" si="15"/>
        <v>0</v>
      </c>
      <c r="G449" s="75">
        <f>IF($C449="",0,COUNTIF(男子名簿!$F$12:$F$520,$C449))</f>
        <v>0</v>
      </c>
      <c r="H449" s="76">
        <f>IF($C449="",0,COUNTIF(女子名簿!$F$12:$F$520,$C449))</f>
        <v>0</v>
      </c>
      <c r="I449" s="77">
        <f t="shared" si="7"/>
        <v>0</v>
      </c>
      <c r="J449" s="38"/>
      <c r="K449" s="38"/>
      <c r="L449" s="34"/>
      <c r="M449" s="34"/>
      <c r="N449" s="34"/>
      <c r="O449" s="40"/>
    </row>
    <row r="450" spans="1:15" ht="14.25">
      <c r="A450" s="41">
        <v>0</v>
      </c>
      <c r="B450" s="42"/>
      <c r="C450" s="53"/>
      <c r="D450" s="54"/>
      <c r="E450" s="45" t="str">
        <f t="shared" si="14"/>
        <v/>
      </c>
      <c r="F450" s="43">
        <f t="shared" si="15"/>
        <v>0</v>
      </c>
      <c r="G450" s="75">
        <f>IF($C450="",0,COUNTIF(男子名簿!$F$12:$F$520,$C450))</f>
        <v>0</v>
      </c>
      <c r="H450" s="76">
        <f>IF($C450="",0,COUNTIF(女子名簿!$F$12:$F$520,$C450))</f>
        <v>0</v>
      </c>
      <c r="I450" s="77">
        <f t="shared" si="7"/>
        <v>0</v>
      </c>
      <c r="J450" s="38"/>
      <c r="K450" s="38"/>
      <c r="L450" s="34"/>
      <c r="M450" s="34"/>
      <c r="N450" s="34"/>
      <c r="O450" s="40"/>
    </row>
    <row r="451" spans="1:15" ht="14.25">
      <c r="A451" s="41">
        <v>0</v>
      </c>
      <c r="B451" s="42"/>
      <c r="C451" s="53"/>
      <c r="D451" s="54"/>
      <c r="E451" s="45" t="str">
        <f t="shared" si="14"/>
        <v/>
      </c>
      <c r="F451" s="43">
        <f t="shared" si="15"/>
        <v>0</v>
      </c>
      <c r="G451" s="75">
        <f>IF($C451="",0,COUNTIF(男子名簿!$F$12:$F$520,$C451))</f>
        <v>0</v>
      </c>
      <c r="H451" s="76">
        <f>IF($C451="",0,COUNTIF(女子名簿!$F$12:$F$520,$C451))</f>
        <v>0</v>
      </c>
      <c r="I451" s="77">
        <f t="shared" si="7"/>
        <v>0</v>
      </c>
      <c r="J451" s="38"/>
      <c r="K451" s="38"/>
      <c r="L451" s="34"/>
      <c r="M451" s="34"/>
      <c r="N451" s="34"/>
      <c r="O451" s="40"/>
    </row>
    <row r="452" spans="1:15" ht="14.25">
      <c r="A452" s="41">
        <v>0</v>
      </c>
      <c r="B452" s="55"/>
      <c r="C452" s="62"/>
      <c r="D452" s="63"/>
      <c r="E452" s="57" t="str">
        <f t="shared" si="14"/>
        <v/>
      </c>
      <c r="F452" s="47">
        <f t="shared" si="15"/>
        <v>0</v>
      </c>
      <c r="G452" s="84">
        <f>IF($C452="",0,COUNTIF(男子名簿!$F$12:$F$520,$C452))</f>
        <v>0</v>
      </c>
      <c r="H452" s="85">
        <f>IF($C452="",0,COUNTIF(女子名簿!$F$12:$F$520,$C452))</f>
        <v>0</v>
      </c>
      <c r="I452" s="86">
        <f t="shared" si="7"/>
        <v>0</v>
      </c>
      <c r="J452" s="38"/>
      <c r="K452" s="38"/>
      <c r="L452" s="34"/>
      <c r="M452" s="34"/>
      <c r="N452" s="34"/>
      <c r="O452" s="40"/>
    </row>
    <row r="453" spans="1:15" ht="14.25">
      <c r="A453" s="41">
        <v>0</v>
      </c>
      <c r="B453" s="58"/>
      <c r="C453" s="64"/>
      <c r="D453" s="65"/>
      <c r="E453" s="60" t="str">
        <f t="shared" si="14"/>
        <v/>
      </c>
      <c r="F453" s="61">
        <f t="shared" si="15"/>
        <v>0</v>
      </c>
      <c r="G453" s="87">
        <f>IF($C453="",0,COUNTIF(男子名簿!$F$12:$F$520,$C453))</f>
        <v>0</v>
      </c>
      <c r="H453" s="88">
        <f>IF($C453="",0,COUNTIF(女子名簿!$F$12:$F$520,$C453))</f>
        <v>0</v>
      </c>
      <c r="I453" s="89">
        <f t="shared" si="7"/>
        <v>0</v>
      </c>
      <c r="J453" s="38"/>
      <c r="K453" s="38"/>
      <c r="L453" s="34"/>
      <c r="M453" s="34"/>
      <c r="N453" s="34"/>
      <c r="O453" s="40"/>
    </row>
    <row r="454" spans="1:15" ht="14.25">
      <c r="A454" s="41">
        <v>0</v>
      </c>
      <c r="B454" s="42"/>
      <c r="C454" s="53"/>
      <c r="D454" s="54"/>
      <c r="E454" s="45" t="str">
        <f t="shared" si="14"/>
        <v/>
      </c>
      <c r="F454" s="43">
        <f t="shared" si="15"/>
        <v>0</v>
      </c>
      <c r="G454" s="75">
        <f>IF($C454="",0,COUNTIF(男子名簿!$F$12:$F$520,$C454))</f>
        <v>0</v>
      </c>
      <c r="H454" s="76">
        <f>IF($C454="",0,COUNTIF(女子名簿!$F$12:$F$520,$C454))</f>
        <v>0</v>
      </c>
      <c r="I454" s="77">
        <f t="shared" si="7"/>
        <v>0</v>
      </c>
      <c r="J454" s="38"/>
      <c r="K454" s="38"/>
      <c r="L454" s="34"/>
      <c r="M454" s="34"/>
      <c r="N454" s="34"/>
      <c r="O454" s="40"/>
    </row>
    <row r="455" spans="1:15" ht="14.25">
      <c r="A455" s="41">
        <v>0</v>
      </c>
      <c r="B455" s="42"/>
      <c r="C455" s="53"/>
      <c r="D455" s="54"/>
      <c r="E455" s="45" t="str">
        <f t="shared" si="14"/>
        <v/>
      </c>
      <c r="F455" s="43">
        <f t="shared" si="15"/>
        <v>0</v>
      </c>
      <c r="G455" s="75">
        <f>IF($C455="",0,COUNTIF(男子名簿!$F$12:$F$520,$C455))</f>
        <v>0</v>
      </c>
      <c r="H455" s="76">
        <f>IF($C455="",0,COUNTIF(女子名簿!$F$12:$F$520,$C455))</f>
        <v>0</v>
      </c>
      <c r="I455" s="77">
        <f t="shared" si="7"/>
        <v>0</v>
      </c>
      <c r="J455" s="38"/>
      <c r="K455" s="38"/>
      <c r="L455" s="34"/>
      <c r="M455" s="34"/>
      <c r="N455" s="34"/>
      <c r="O455" s="40"/>
    </row>
    <row r="456" spans="1:15" ht="14.25">
      <c r="A456" s="41">
        <v>0</v>
      </c>
      <c r="B456" s="42"/>
      <c r="C456" s="53"/>
      <c r="D456" s="54"/>
      <c r="E456" s="45" t="str">
        <f t="shared" si="14"/>
        <v/>
      </c>
      <c r="F456" s="43">
        <f t="shared" si="15"/>
        <v>0</v>
      </c>
      <c r="G456" s="75">
        <f>IF($C456="",0,COUNTIF(男子名簿!$F$12:$F$520,$C456))</f>
        <v>0</v>
      </c>
      <c r="H456" s="76">
        <f>IF($C456="",0,COUNTIF(女子名簿!$F$12:$F$520,$C456))</f>
        <v>0</v>
      </c>
      <c r="I456" s="77">
        <f t="shared" si="7"/>
        <v>0</v>
      </c>
      <c r="J456" s="38"/>
      <c r="K456" s="38"/>
      <c r="L456" s="34"/>
      <c r="M456" s="34"/>
      <c r="N456" s="34"/>
      <c r="O456" s="40"/>
    </row>
    <row r="457" spans="1:15" ht="14.25">
      <c r="A457" s="41">
        <v>0</v>
      </c>
      <c r="B457" s="46"/>
      <c r="C457" s="62"/>
      <c r="D457" s="66"/>
      <c r="E457" s="48" t="str">
        <f t="shared" si="14"/>
        <v/>
      </c>
      <c r="F457" s="49">
        <f t="shared" si="15"/>
        <v>0</v>
      </c>
      <c r="G457" s="78">
        <f>IF($C457="",0,COUNTIF(男子名簿!$F$12:$F$520,$C457))</f>
        <v>0</v>
      </c>
      <c r="H457" s="79">
        <f>IF($C457="",0,COUNTIF(女子名簿!$F$12:$F$520,$C457))</f>
        <v>0</v>
      </c>
      <c r="I457" s="80">
        <f t="shared" si="7"/>
        <v>0</v>
      </c>
      <c r="J457" s="38"/>
      <c r="K457" s="38"/>
      <c r="L457" s="34"/>
      <c r="M457" s="34"/>
      <c r="N457" s="34"/>
      <c r="O457" s="40"/>
    </row>
    <row r="458" spans="1:15" ht="14.25">
      <c r="A458" s="41">
        <v>0</v>
      </c>
      <c r="B458" s="50"/>
      <c r="C458" s="61"/>
      <c r="D458" s="59"/>
      <c r="E458" s="52"/>
      <c r="F458" s="51"/>
      <c r="G458" s="81">
        <f>IF($C458="",0,COUNTIF(男子名簿!$F$12:$F$520,$C458))</f>
        <v>0</v>
      </c>
      <c r="H458" s="82">
        <f>IF($C458="",0,COUNTIF(女子名簿!$F$12:$F$520,$C458))</f>
        <v>0</v>
      </c>
      <c r="I458" s="83">
        <f t="shared" si="7"/>
        <v>0</v>
      </c>
      <c r="J458" s="38"/>
      <c r="K458" s="38"/>
      <c r="L458" s="34"/>
      <c r="M458" s="34"/>
      <c r="N458" s="34"/>
      <c r="O458" s="40"/>
    </row>
    <row r="459" spans="1:15" ht="14.25">
      <c r="A459" s="41">
        <v>0</v>
      </c>
      <c r="B459" s="42"/>
      <c r="C459" s="43"/>
      <c r="D459" s="44"/>
      <c r="E459" s="45" t="str">
        <f t="shared" ref="E459:E477" si="16">IF($C459="","",ASC(PHONETIC($C459)))</f>
        <v/>
      </c>
      <c r="F459" s="43">
        <f t="shared" ref="F459:F477" si="17">C459</f>
        <v>0</v>
      </c>
      <c r="G459" s="75">
        <f>IF($C459="",0,COUNTIF(男子名簿!$F$12:$F$520,$C459))</f>
        <v>0</v>
      </c>
      <c r="H459" s="76">
        <f>IF($C459="",0,COUNTIF(女子名簿!$F$12:$F$520,$C459))</f>
        <v>0</v>
      </c>
      <c r="I459" s="77">
        <f t="shared" si="7"/>
        <v>0</v>
      </c>
      <c r="J459" s="38"/>
      <c r="K459" s="38"/>
      <c r="L459" s="34"/>
      <c r="M459" s="34"/>
      <c r="N459" s="34"/>
      <c r="O459" s="34"/>
    </row>
    <row r="460" spans="1:15" ht="14.25">
      <c r="A460" s="41">
        <v>0</v>
      </c>
      <c r="B460" s="42"/>
      <c r="C460" s="43"/>
      <c r="D460" s="44"/>
      <c r="E460" s="45" t="str">
        <f t="shared" si="16"/>
        <v/>
      </c>
      <c r="F460" s="43">
        <f t="shared" si="17"/>
        <v>0</v>
      </c>
      <c r="G460" s="75">
        <f>IF($C460="",0,COUNTIF(男子名簿!$F$12:$F$520,$C460))</f>
        <v>0</v>
      </c>
      <c r="H460" s="76">
        <f>IF($C460="",0,COUNTIF(女子名簿!$F$12:$F$520,$C460))</f>
        <v>0</v>
      </c>
      <c r="I460" s="77">
        <f t="shared" si="7"/>
        <v>0</v>
      </c>
      <c r="J460" s="38"/>
      <c r="K460" s="38"/>
      <c r="L460" s="34"/>
      <c r="M460" s="34"/>
      <c r="N460" s="34"/>
      <c r="O460" s="34"/>
    </row>
    <row r="461" spans="1:15" ht="14.25">
      <c r="A461" s="41">
        <v>0</v>
      </c>
      <c r="B461" s="42"/>
      <c r="C461" s="43"/>
      <c r="D461" s="44"/>
      <c r="E461" s="45" t="str">
        <f t="shared" si="16"/>
        <v/>
      </c>
      <c r="F461" s="43">
        <f t="shared" si="17"/>
        <v>0</v>
      </c>
      <c r="G461" s="75">
        <f>IF($C461="",0,COUNTIF(男子名簿!$F$12:$F$520,$C461))</f>
        <v>0</v>
      </c>
      <c r="H461" s="76">
        <f>IF($C461="",0,COUNTIF(女子名簿!$F$12:$F$520,$C461))</f>
        <v>0</v>
      </c>
      <c r="I461" s="77">
        <f t="shared" si="7"/>
        <v>0</v>
      </c>
      <c r="J461" s="38"/>
      <c r="K461" s="38"/>
      <c r="L461" s="34"/>
      <c r="M461" s="34"/>
      <c r="N461" s="34"/>
      <c r="O461" s="34"/>
    </row>
    <row r="462" spans="1:15" ht="14.25">
      <c r="A462" s="41">
        <v>0</v>
      </c>
      <c r="B462" s="55"/>
      <c r="C462" s="47"/>
      <c r="D462" s="56"/>
      <c r="E462" s="57" t="str">
        <f t="shared" si="16"/>
        <v/>
      </c>
      <c r="F462" s="47">
        <f t="shared" si="17"/>
        <v>0</v>
      </c>
      <c r="G462" s="84">
        <f>IF($C462="",0,COUNTIF(男子名簿!$F$12:$F$520,$C462))</f>
        <v>0</v>
      </c>
      <c r="H462" s="85">
        <f>IF($C462="",0,COUNTIF(女子名簿!$F$12:$F$520,$C462))</f>
        <v>0</v>
      </c>
      <c r="I462" s="86">
        <f t="shared" si="7"/>
        <v>0</v>
      </c>
      <c r="J462" s="38"/>
      <c r="K462" s="38"/>
      <c r="L462" s="34"/>
      <c r="M462" s="34"/>
      <c r="N462" s="34"/>
      <c r="O462" s="34"/>
    </row>
    <row r="463" spans="1:15" ht="14.25">
      <c r="A463" s="41">
        <v>0</v>
      </c>
      <c r="B463" s="58"/>
      <c r="C463" s="64"/>
      <c r="D463" s="65"/>
      <c r="E463" s="60" t="str">
        <f t="shared" si="16"/>
        <v/>
      </c>
      <c r="F463" s="61">
        <f t="shared" si="17"/>
        <v>0</v>
      </c>
      <c r="G463" s="87">
        <f>IF($C463="",0,COUNTIF(男子名簿!$F$12:$F$520,$C463))</f>
        <v>0</v>
      </c>
      <c r="H463" s="88">
        <f>IF($C463="",0,COUNTIF(女子名簿!$F$12:$F$520,$C463))</f>
        <v>0</v>
      </c>
      <c r="I463" s="89">
        <f t="shared" si="7"/>
        <v>0</v>
      </c>
      <c r="J463" s="38"/>
      <c r="K463" s="38"/>
      <c r="L463" s="34"/>
      <c r="M463" s="34"/>
      <c r="N463" s="34"/>
      <c r="O463" s="40"/>
    </row>
    <row r="464" spans="1:15" ht="14.25">
      <c r="A464" s="41">
        <v>0</v>
      </c>
      <c r="B464" s="42"/>
      <c r="C464" s="53"/>
      <c r="D464" s="54"/>
      <c r="E464" s="45" t="str">
        <f t="shared" si="16"/>
        <v/>
      </c>
      <c r="F464" s="43">
        <f t="shared" si="17"/>
        <v>0</v>
      </c>
      <c r="G464" s="75">
        <f>IF($C464="",0,COUNTIF(男子名簿!$F$12:$F$520,$C464))</f>
        <v>0</v>
      </c>
      <c r="H464" s="76">
        <f>IF($C464="",0,COUNTIF(女子名簿!$F$12:$F$520,$C464))</f>
        <v>0</v>
      </c>
      <c r="I464" s="77">
        <f t="shared" si="7"/>
        <v>0</v>
      </c>
      <c r="J464" s="38"/>
      <c r="K464" s="38"/>
      <c r="L464" s="34"/>
      <c r="M464" s="34"/>
      <c r="N464" s="34"/>
      <c r="O464" s="40"/>
    </row>
    <row r="465" spans="1:15" ht="14.25">
      <c r="A465" s="41">
        <v>0</v>
      </c>
      <c r="B465" s="42"/>
      <c r="C465" s="53"/>
      <c r="D465" s="54"/>
      <c r="E465" s="45" t="str">
        <f t="shared" si="16"/>
        <v/>
      </c>
      <c r="F465" s="43">
        <f t="shared" si="17"/>
        <v>0</v>
      </c>
      <c r="G465" s="75">
        <f>IF($C465="",0,COUNTIF(男子名簿!$F$12:$F$520,$C465))</f>
        <v>0</v>
      </c>
      <c r="H465" s="76">
        <f>IF($C465="",0,COUNTIF(女子名簿!$F$12:$F$520,$C465))</f>
        <v>0</v>
      </c>
      <c r="I465" s="77">
        <f t="shared" si="7"/>
        <v>0</v>
      </c>
      <c r="J465" s="38"/>
      <c r="K465" s="38"/>
      <c r="L465" s="34"/>
      <c r="M465" s="34"/>
      <c r="N465" s="34"/>
      <c r="O465" s="40"/>
    </row>
    <row r="466" spans="1:15" ht="14.25">
      <c r="A466" s="41">
        <v>0</v>
      </c>
      <c r="B466" s="42"/>
      <c r="C466" s="43"/>
      <c r="D466" s="44"/>
      <c r="E466" s="45" t="str">
        <f t="shared" si="16"/>
        <v/>
      </c>
      <c r="F466" s="43">
        <f t="shared" si="17"/>
        <v>0</v>
      </c>
      <c r="G466" s="75">
        <f>IF($C466="",0,COUNTIF(男子名簿!$F$12:$F$520,$C466))</f>
        <v>0</v>
      </c>
      <c r="H466" s="76">
        <f>IF($C466="",0,COUNTIF(女子名簿!$F$12:$F$520,$C466))</f>
        <v>0</v>
      </c>
      <c r="I466" s="77">
        <f t="shared" si="7"/>
        <v>0</v>
      </c>
      <c r="J466" s="38"/>
      <c r="K466" s="38"/>
      <c r="L466" s="34"/>
      <c r="M466" s="34"/>
      <c r="N466" s="34"/>
      <c r="O466" s="40"/>
    </row>
    <row r="467" spans="1:15" ht="14.25">
      <c r="A467" s="41">
        <v>0</v>
      </c>
      <c r="B467" s="46"/>
      <c r="C467" s="62"/>
      <c r="D467" s="66"/>
      <c r="E467" s="48" t="str">
        <f t="shared" si="16"/>
        <v/>
      </c>
      <c r="F467" s="49">
        <f t="shared" si="17"/>
        <v>0</v>
      </c>
      <c r="G467" s="78">
        <f>IF($C467="",0,COUNTIF(男子名簿!$F$12:$F$520,$C467))</f>
        <v>0</v>
      </c>
      <c r="H467" s="79">
        <f>IF($C467="",0,COUNTIF(女子名簿!$F$12:$F$520,$C467))</f>
        <v>0</v>
      </c>
      <c r="I467" s="80">
        <f t="shared" si="7"/>
        <v>0</v>
      </c>
      <c r="J467" s="38"/>
      <c r="K467" s="38"/>
      <c r="L467" s="34"/>
      <c r="M467" s="34"/>
      <c r="N467" s="34"/>
      <c r="O467" s="40"/>
    </row>
    <row r="468" spans="1:15" ht="14.25">
      <c r="A468" s="41">
        <v>0</v>
      </c>
      <c r="B468" s="50"/>
      <c r="C468" s="64"/>
      <c r="D468" s="67"/>
      <c r="E468" s="52" t="str">
        <f t="shared" si="16"/>
        <v/>
      </c>
      <c r="F468" s="51">
        <f t="shared" si="17"/>
        <v>0</v>
      </c>
      <c r="G468" s="81">
        <f>IF($C468="",0,COUNTIF(男子名簿!$F$12:$F$520,$C468))</f>
        <v>0</v>
      </c>
      <c r="H468" s="82">
        <f>IF($C468="",0,COUNTIF(女子名簿!$F$12:$F$520,$C468))</f>
        <v>0</v>
      </c>
      <c r="I468" s="83">
        <f t="shared" si="7"/>
        <v>0</v>
      </c>
      <c r="J468" s="38"/>
      <c r="K468" s="38"/>
      <c r="L468" s="34"/>
      <c r="M468" s="34"/>
      <c r="N468" s="34"/>
      <c r="O468" s="40"/>
    </row>
    <row r="469" spans="1:15" ht="14.25">
      <c r="A469" s="41">
        <v>0</v>
      </c>
      <c r="B469" s="42"/>
      <c r="C469" s="43"/>
      <c r="D469" s="44"/>
      <c r="E469" s="45" t="str">
        <f t="shared" si="16"/>
        <v/>
      </c>
      <c r="F469" s="43">
        <f t="shared" si="17"/>
        <v>0</v>
      </c>
      <c r="G469" s="75">
        <f>IF($C469="",0,COUNTIF(男子名簿!$F$12:$F$520,$C469))</f>
        <v>0</v>
      </c>
      <c r="H469" s="76">
        <f>IF($C469="",0,COUNTIF(女子名簿!$F$12:$F$520,$C469))</f>
        <v>0</v>
      </c>
      <c r="I469" s="77">
        <f t="shared" si="7"/>
        <v>0</v>
      </c>
      <c r="J469" s="38"/>
      <c r="K469" s="38"/>
      <c r="L469" s="34"/>
      <c r="M469" s="34"/>
      <c r="N469" s="34"/>
      <c r="O469" s="40"/>
    </row>
    <row r="470" spans="1:15" ht="14.25">
      <c r="A470" s="41">
        <v>0</v>
      </c>
      <c r="B470" s="42"/>
      <c r="C470" s="53"/>
      <c r="D470" s="54"/>
      <c r="E470" s="45" t="str">
        <f t="shared" si="16"/>
        <v/>
      </c>
      <c r="F470" s="43">
        <f t="shared" si="17"/>
        <v>0</v>
      </c>
      <c r="G470" s="75">
        <f>IF($C470="",0,COUNTIF(男子名簿!$F$12:$F$520,$C470))</f>
        <v>0</v>
      </c>
      <c r="H470" s="76">
        <f>IF($C470="",0,COUNTIF(女子名簿!$F$12:$F$520,$C470))</f>
        <v>0</v>
      </c>
      <c r="I470" s="77">
        <f t="shared" si="7"/>
        <v>0</v>
      </c>
      <c r="J470" s="38"/>
      <c r="K470" s="38"/>
      <c r="L470" s="34"/>
      <c r="M470" s="34"/>
      <c r="N470" s="34"/>
      <c r="O470" s="40"/>
    </row>
    <row r="471" spans="1:15" ht="14.25">
      <c r="A471" s="41">
        <v>0</v>
      </c>
      <c r="B471" s="42"/>
      <c r="C471" s="53"/>
      <c r="D471" s="54"/>
      <c r="E471" s="45" t="str">
        <f t="shared" si="16"/>
        <v/>
      </c>
      <c r="F471" s="43">
        <f t="shared" si="17"/>
        <v>0</v>
      </c>
      <c r="G471" s="75">
        <f>IF($C471="",0,COUNTIF(男子名簿!$F$12:$F$520,$C471))</f>
        <v>0</v>
      </c>
      <c r="H471" s="76">
        <f>IF($C471="",0,COUNTIF(女子名簿!$F$12:$F$520,$C471))</f>
        <v>0</v>
      </c>
      <c r="I471" s="77">
        <f t="shared" si="7"/>
        <v>0</v>
      </c>
      <c r="J471" s="38"/>
      <c r="K471" s="38"/>
      <c r="L471" s="34"/>
      <c r="M471" s="34"/>
      <c r="N471" s="34"/>
      <c r="O471" s="40"/>
    </row>
    <row r="472" spans="1:15" ht="14.25">
      <c r="A472" s="41">
        <v>0</v>
      </c>
      <c r="B472" s="55"/>
      <c r="C472" s="62"/>
      <c r="D472" s="63"/>
      <c r="E472" s="57" t="str">
        <f t="shared" si="16"/>
        <v/>
      </c>
      <c r="F472" s="47">
        <f t="shared" si="17"/>
        <v>0</v>
      </c>
      <c r="G472" s="84">
        <f>IF($C472="",0,COUNTIF(男子名簿!$F$12:$F$520,$C472))</f>
        <v>0</v>
      </c>
      <c r="H472" s="85">
        <f>IF($C472="",0,COUNTIF(女子名簿!$F$12:$F$520,$C472))</f>
        <v>0</v>
      </c>
      <c r="I472" s="86">
        <f t="shared" si="7"/>
        <v>0</v>
      </c>
      <c r="J472" s="38"/>
      <c r="K472" s="38"/>
      <c r="L472" s="34"/>
      <c r="M472" s="34"/>
      <c r="N472" s="34"/>
      <c r="O472" s="40"/>
    </row>
    <row r="473" spans="1:15" ht="14.25">
      <c r="A473" s="41">
        <v>0</v>
      </c>
      <c r="B473" s="58"/>
      <c r="C473" s="64"/>
      <c r="D473" s="65"/>
      <c r="E473" s="60" t="str">
        <f t="shared" si="16"/>
        <v/>
      </c>
      <c r="F473" s="61">
        <f t="shared" si="17"/>
        <v>0</v>
      </c>
      <c r="G473" s="87">
        <f>IF($C473="",0,COUNTIF(男子名簿!$F$12:$F$520,$C473))</f>
        <v>0</v>
      </c>
      <c r="H473" s="88">
        <f>IF($C473="",0,COUNTIF(女子名簿!$F$12:$F$520,$C473))</f>
        <v>0</v>
      </c>
      <c r="I473" s="89">
        <f t="shared" si="7"/>
        <v>0</v>
      </c>
      <c r="J473" s="38"/>
      <c r="K473" s="38"/>
      <c r="L473" s="34"/>
      <c r="M473" s="34"/>
      <c r="N473" s="34"/>
      <c r="O473" s="40"/>
    </row>
    <row r="474" spans="1:15" ht="14.25">
      <c r="A474" s="41">
        <v>0</v>
      </c>
      <c r="B474" s="42"/>
      <c r="C474" s="53"/>
      <c r="D474" s="54"/>
      <c r="E474" s="45" t="str">
        <f t="shared" si="16"/>
        <v/>
      </c>
      <c r="F474" s="43">
        <f t="shared" si="17"/>
        <v>0</v>
      </c>
      <c r="G474" s="75">
        <f>IF($C474="",0,COUNTIF(男子名簿!$F$12:$F$520,$C474))</f>
        <v>0</v>
      </c>
      <c r="H474" s="76">
        <f>IF($C474="",0,COUNTIF(女子名簿!$F$12:$F$520,$C474))</f>
        <v>0</v>
      </c>
      <c r="I474" s="77">
        <f t="shared" si="7"/>
        <v>0</v>
      </c>
      <c r="J474" s="38"/>
      <c r="K474" s="38"/>
      <c r="L474" s="34"/>
      <c r="M474" s="34"/>
      <c r="N474" s="34"/>
      <c r="O474" s="40"/>
    </row>
    <row r="475" spans="1:15" ht="14.25">
      <c r="A475" s="41">
        <v>0</v>
      </c>
      <c r="B475" s="42"/>
      <c r="C475" s="53"/>
      <c r="D475" s="54"/>
      <c r="E475" s="45" t="str">
        <f t="shared" si="16"/>
        <v/>
      </c>
      <c r="F475" s="43">
        <f t="shared" si="17"/>
        <v>0</v>
      </c>
      <c r="G475" s="75">
        <f>IF($C475="",0,COUNTIF(男子名簿!$F$12:$F$520,$C475))</f>
        <v>0</v>
      </c>
      <c r="H475" s="76">
        <f>IF($C475="",0,COUNTIF(女子名簿!$F$12:$F$520,$C475))</f>
        <v>0</v>
      </c>
      <c r="I475" s="77">
        <f t="shared" si="7"/>
        <v>0</v>
      </c>
      <c r="J475" s="38"/>
      <c r="K475" s="38"/>
      <c r="L475" s="34"/>
      <c r="M475" s="34"/>
      <c r="N475" s="34"/>
      <c r="O475" s="40"/>
    </row>
    <row r="476" spans="1:15" ht="14.25">
      <c r="A476" s="41">
        <v>0</v>
      </c>
      <c r="B476" s="42"/>
      <c r="C476" s="53"/>
      <c r="D476" s="54"/>
      <c r="E476" s="45" t="str">
        <f t="shared" si="16"/>
        <v/>
      </c>
      <c r="F476" s="43">
        <f t="shared" si="17"/>
        <v>0</v>
      </c>
      <c r="G476" s="75">
        <f>IF($C476="",0,COUNTIF(男子名簿!$F$12:$F$520,$C476))</f>
        <v>0</v>
      </c>
      <c r="H476" s="76">
        <f>IF($C476="",0,COUNTIF(女子名簿!$F$12:$F$520,$C476))</f>
        <v>0</v>
      </c>
      <c r="I476" s="77">
        <f t="shared" si="7"/>
        <v>0</v>
      </c>
      <c r="J476" s="38"/>
      <c r="K476" s="38"/>
      <c r="L476" s="34"/>
      <c r="M476" s="34"/>
      <c r="N476" s="34"/>
      <c r="O476" s="40"/>
    </row>
    <row r="477" spans="1:15" ht="14.25">
      <c r="A477" s="41">
        <v>0</v>
      </c>
      <c r="B477" s="46"/>
      <c r="C477" s="62"/>
      <c r="D477" s="66"/>
      <c r="E477" s="48" t="str">
        <f t="shared" si="16"/>
        <v/>
      </c>
      <c r="F477" s="49">
        <f t="shared" si="17"/>
        <v>0</v>
      </c>
      <c r="G477" s="78">
        <f>IF($C477="",0,COUNTIF(男子名簿!$F$12:$F$520,$C477))</f>
        <v>0</v>
      </c>
      <c r="H477" s="79">
        <f>IF($C477="",0,COUNTIF(女子名簿!$F$12:$F$520,$C477))</f>
        <v>0</v>
      </c>
      <c r="I477" s="80">
        <f t="shared" si="7"/>
        <v>0</v>
      </c>
      <c r="J477" s="38"/>
      <c r="K477" s="38"/>
      <c r="L477" s="34"/>
      <c r="M477" s="34"/>
      <c r="N477" s="34"/>
      <c r="O477" s="40"/>
    </row>
    <row r="478" spans="1:15" ht="14.25">
      <c r="A478" s="41">
        <v>0</v>
      </c>
      <c r="B478" s="50"/>
      <c r="C478" s="61"/>
      <c r="D478" s="59"/>
      <c r="E478" s="52"/>
      <c r="F478" s="51"/>
      <c r="G478" s="81">
        <f>IF($C478="",0,COUNTIF(男子名簿!$F$12:$F$520,$C478))</f>
        <v>0</v>
      </c>
      <c r="H478" s="82">
        <f>IF($C478="",0,COUNTIF(女子名簿!$F$12:$F$520,$C478))</f>
        <v>0</v>
      </c>
      <c r="I478" s="83">
        <f t="shared" si="7"/>
        <v>0</v>
      </c>
      <c r="J478" s="38"/>
      <c r="K478" s="38"/>
      <c r="L478" s="34"/>
      <c r="M478" s="34"/>
      <c r="N478" s="34"/>
      <c r="O478" s="40"/>
    </row>
    <row r="479" spans="1:15" ht="14.25">
      <c r="A479" s="41">
        <v>0</v>
      </c>
      <c r="B479" s="42"/>
      <c r="C479" s="43"/>
      <c r="D479" s="44"/>
      <c r="E479" s="45" t="str">
        <f t="shared" ref="E479:E497" si="18">IF($C479="","",ASC(PHONETIC($C479)))</f>
        <v/>
      </c>
      <c r="F479" s="43">
        <f t="shared" ref="F479:F497" si="19">C479</f>
        <v>0</v>
      </c>
      <c r="G479" s="75">
        <f>IF($C479="",0,COUNTIF(男子名簿!$F$12:$F$520,$C479))</f>
        <v>0</v>
      </c>
      <c r="H479" s="76">
        <f>IF($C479="",0,COUNTIF(女子名簿!$F$12:$F$520,$C479))</f>
        <v>0</v>
      </c>
      <c r="I479" s="77">
        <f t="shared" si="7"/>
        <v>0</v>
      </c>
      <c r="J479" s="38"/>
      <c r="K479" s="38"/>
      <c r="L479" s="34"/>
      <c r="M479" s="34"/>
      <c r="N479" s="34"/>
      <c r="O479" s="34"/>
    </row>
    <row r="480" spans="1:15" ht="14.25">
      <c r="A480" s="41">
        <v>0</v>
      </c>
      <c r="B480" s="42"/>
      <c r="C480" s="43"/>
      <c r="D480" s="44"/>
      <c r="E480" s="45" t="str">
        <f t="shared" si="18"/>
        <v/>
      </c>
      <c r="F480" s="43">
        <f t="shared" si="19"/>
        <v>0</v>
      </c>
      <c r="G480" s="75">
        <f>IF($C480="",0,COUNTIF(男子名簿!$F$12:$F$520,$C480))</f>
        <v>0</v>
      </c>
      <c r="H480" s="76">
        <f>IF($C480="",0,COUNTIF(女子名簿!$F$12:$F$520,$C480))</f>
        <v>0</v>
      </c>
      <c r="I480" s="77">
        <f t="shared" si="7"/>
        <v>0</v>
      </c>
      <c r="J480" s="38"/>
      <c r="K480" s="38"/>
      <c r="L480" s="34"/>
      <c r="M480" s="34"/>
      <c r="N480" s="34"/>
      <c r="O480" s="34"/>
    </row>
    <row r="481" spans="1:15" ht="14.25">
      <c r="A481" s="41">
        <v>0</v>
      </c>
      <c r="B481" s="42"/>
      <c r="C481" s="43"/>
      <c r="D481" s="44"/>
      <c r="E481" s="45" t="str">
        <f t="shared" si="18"/>
        <v/>
      </c>
      <c r="F481" s="43">
        <f t="shared" si="19"/>
        <v>0</v>
      </c>
      <c r="G481" s="75">
        <f>IF($C481="",0,COUNTIF(男子名簿!$F$12:$F$520,$C481))</f>
        <v>0</v>
      </c>
      <c r="H481" s="76">
        <f>IF($C481="",0,COUNTIF(女子名簿!$F$12:$F$520,$C481))</f>
        <v>0</v>
      </c>
      <c r="I481" s="77">
        <f t="shared" si="7"/>
        <v>0</v>
      </c>
      <c r="J481" s="38"/>
      <c r="K481" s="38"/>
      <c r="L481" s="34"/>
      <c r="M481" s="34"/>
      <c r="N481" s="34"/>
      <c r="O481" s="34"/>
    </row>
    <row r="482" spans="1:15" ht="14.25">
      <c r="A482" s="41">
        <v>0</v>
      </c>
      <c r="B482" s="55"/>
      <c r="C482" s="47"/>
      <c r="D482" s="56"/>
      <c r="E482" s="57" t="str">
        <f t="shared" si="18"/>
        <v/>
      </c>
      <c r="F482" s="47">
        <f t="shared" si="19"/>
        <v>0</v>
      </c>
      <c r="G482" s="84">
        <f>IF($C482="",0,COUNTIF(男子名簿!$F$12:$F$520,$C482))</f>
        <v>0</v>
      </c>
      <c r="H482" s="85">
        <f>IF($C482="",0,COUNTIF(女子名簿!$F$12:$F$520,$C482))</f>
        <v>0</v>
      </c>
      <c r="I482" s="86">
        <f t="shared" si="7"/>
        <v>0</v>
      </c>
      <c r="J482" s="38"/>
      <c r="K482" s="38"/>
      <c r="L482" s="34"/>
      <c r="M482" s="34"/>
      <c r="N482" s="34"/>
      <c r="O482" s="34"/>
    </row>
    <row r="483" spans="1:15" ht="14.25">
      <c r="A483" s="41">
        <v>0</v>
      </c>
      <c r="B483" s="58"/>
      <c r="C483" s="64"/>
      <c r="D483" s="65"/>
      <c r="E483" s="60" t="str">
        <f t="shared" si="18"/>
        <v/>
      </c>
      <c r="F483" s="61">
        <f t="shared" si="19"/>
        <v>0</v>
      </c>
      <c r="G483" s="87">
        <f>IF($C483="",0,COUNTIF(男子名簿!$F$12:$F$520,$C483))</f>
        <v>0</v>
      </c>
      <c r="H483" s="88">
        <f>IF($C483="",0,COUNTIF(女子名簿!$F$12:$F$520,$C483))</f>
        <v>0</v>
      </c>
      <c r="I483" s="89">
        <f t="shared" si="7"/>
        <v>0</v>
      </c>
      <c r="J483" s="38"/>
      <c r="K483" s="38"/>
      <c r="L483" s="34"/>
      <c r="M483" s="34"/>
      <c r="N483" s="34"/>
      <c r="O483" s="40"/>
    </row>
    <row r="484" spans="1:15" ht="14.25">
      <c r="A484" s="41">
        <v>0</v>
      </c>
      <c r="B484" s="42"/>
      <c r="C484" s="53"/>
      <c r="D484" s="54"/>
      <c r="E484" s="45" t="str">
        <f t="shared" si="18"/>
        <v/>
      </c>
      <c r="F484" s="43">
        <f t="shared" si="19"/>
        <v>0</v>
      </c>
      <c r="G484" s="75">
        <f>IF($C484="",0,COUNTIF(男子名簿!$F$12:$F$520,$C484))</f>
        <v>0</v>
      </c>
      <c r="H484" s="76">
        <f>IF($C484="",0,COUNTIF(女子名簿!$F$12:$F$520,$C484))</f>
        <v>0</v>
      </c>
      <c r="I484" s="77">
        <f t="shared" si="7"/>
        <v>0</v>
      </c>
      <c r="J484" s="38"/>
      <c r="K484" s="38"/>
      <c r="L484" s="34"/>
      <c r="M484" s="34"/>
      <c r="N484" s="34"/>
      <c r="O484" s="40"/>
    </row>
    <row r="485" spans="1:15" ht="14.25">
      <c r="A485" s="41">
        <v>0</v>
      </c>
      <c r="B485" s="42"/>
      <c r="C485" s="53"/>
      <c r="D485" s="54"/>
      <c r="E485" s="45" t="str">
        <f t="shared" si="18"/>
        <v/>
      </c>
      <c r="F485" s="43">
        <f t="shared" si="19"/>
        <v>0</v>
      </c>
      <c r="G485" s="75">
        <f>IF($C485="",0,COUNTIF(男子名簿!$F$12:$F$520,$C485))</f>
        <v>0</v>
      </c>
      <c r="H485" s="76">
        <f>IF($C485="",0,COUNTIF(女子名簿!$F$12:$F$520,$C485))</f>
        <v>0</v>
      </c>
      <c r="I485" s="77">
        <f t="shared" si="7"/>
        <v>0</v>
      </c>
      <c r="J485" s="38"/>
      <c r="K485" s="38"/>
      <c r="L485" s="34"/>
      <c r="M485" s="34"/>
      <c r="N485" s="34"/>
      <c r="O485" s="40"/>
    </row>
    <row r="486" spans="1:15" ht="14.25">
      <c r="A486" s="41">
        <v>0</v>
      </c>
      <c r="B486" s="42"/>
      <c r="C486" s="43"/>
      <c r="D486" s="44"/>
      <c r="E486" s="45" t="str">
        <f t="shared" si="18"/>
        <v/>
      </c>
      <c r="F486" s="43">
        <f t="shared" si="19"/>
        <v>0</v>
      </c>
      <c r="G486" s="75">
        <f>IF($C486="",0,COUNTIF(男子名簿!$F$12:$F$520,$C486))</f>
        <v>0</v>
      </c>
      <c r="H486" s="76">
        <f>IF($C486="",0,COUNTIF(女子名簿!$F$12:$F$520,$C486))</f>
        <v>0</v>
      </c>
      <c r="I486" s="77">
        <f t="shared" si="7"/>
        <v>0</v>
      </c>
      <c r="J486" s="38"/>
      <c r="K486" s="38"/>
      <c r="L486" s="34"/>
      <c r="M486" s="34"/>
      <c r="N486" s="34"/>
      <c r="O486" s="40"/>
    </row>
    <row r="487" spans="1:15" ht="14.25">
      <c r="A487" s="41">
        <v>0</v>
      </c>
      <c r="B487" s="46"/>
      <c r="C487" s="62"/>
      <c r="D487" s="66"/>
      <c r="E487" s="48" t="str">
        <f t="shared" si="18"/>
        <v/>
      </c>
      <c r="F487" s="49">
        <f t="shared" si="19"/>
        <v>0</v>
      </c>
      <c r="G487" s="78">
        <f>IF($C487="",0,COUNTIF(男子名簿!$F$12:$F$520,$C487))</f>
        <v>0</v>
      </c>
      <c r="H487" s="79">
        <f>IF($C487="",0,COUNTIF(女子名簿!$F$12:$F$520,$C487))</f>
        <v>0</v>
      </c>
      <c r="I487" s="80">
        <f t="shared" si="7"/>
        <v>0</v>
      </c>
      <c r="J487" s="38"/>
      <c r="K487" s="38"/>
      <c r="L487" s="34"/>
      <c r="M487" s="34"/>
      <c r="N487" s="34"/>
      <c r="O487" s="40"/>
    </row>
    <row r="488" spans="1:15" ht="14.25">
      <c r="A488" s="41">
        <v>0</v>
      </c>
      <c r="B488" s="50"/>
      <c r="C488" s="64"/>
      <c r="D488" s="67"/>
      <c r="E488" s="52" t="str">
        <f t="shared" si="18"/>
        <v/>
      </c>
      <c r="F488" s="51">
        <f t="shared" si="19"/>
        <v>0</v>
      </c>
      <c r="G488" s="81">
        <f>IF($C488="",0,COUNTIF(男子名簿!$F$12:$F$520,$C488))</f>
        <v>0</v>
      </c>
      <c r="H488" s="82">
        <f>IF($C488="",0,COUNTIF(女子名簿!$F$12:$F$520,$C488))</f>
        <v>0</v>
      </c>
      <c r="I488" s="83">
        <f t="shared" si="7"/>
        <v>0</v>
      </c>
      <c r="J488" s="38"/>
      <c r="K488" s="38"/>
      <c r="L488" s="34"/>
      <c r="M488" s="34"/>
      <c r="N488" s="34"/>
      <c r="O488" s="40"/>
    </row>
    <row r="489" spans="1:15" ht="14.25">
      <c r="A489" s="41">
        <v>0</v>
      </c>
      <c r="B489" s="42"/>
      <c r="C489" s="43"/>
      <c r="D489" s="44"/>
      <c r="E489" s="45" t="str">
        <f t="shared" si="18"/>
        <v/>
      </c>
      <c r="F489" s="43">
        <f t="shared" si="19"/>
        <v>0</v>
      </c>
      <c r="G489" s="75">
        <f>IF($C489="",0,COUNTIF(男子名簿!$F$12:$F$520,$C489))</f>
        <v>0</v>
      </c>
      <c r="H489" s="76">
        <f>IF($C489="",0,COUNTIF(女子名簿!$F$12:$F$520,$C489))</f>
        <v>0</v>
      </c>
      <c r="I489" s="77">
        <f t="shared" si="7"/>
        <v>0</v>
      </c>
      <c r="J489" s="38"/>
      <c r="K489" s="38"/>
      <c r="L489" s="34"/>
      <c r="M489" s="34"/>
      <c r="N489" s="34"/>
      <c r="O489" s="40"/>
    </row>
    <row r="490" spans="1:15" ht="14.25">
      <c r="A490" s="41">
        <v>0</v>
      </c>
      <c r="B490" s="42"/>
      <c r="C490" s="53"/>
      <c r="D490" s="54"/>
      <c r="E490" s="45" t="str">
        <f t="shared" si="18"/>
        <v/>
      </c>
      <c r="F490" s="43">
        <f t="shared" si="19"/>
        <v>0</v>
      </c>
      <c r="G490" s="75">
        <f>IF($C490="",0,COUNTIF(男子名簿!$F$12:$F$520,$C490))</f>
        <v>0</v>
      </c>
      <c r="H490" s="76">
        <f>IF($C490="",0,COUNTIF(女子名簿!$F$12:$F$520,$C490))</f>
        <v>0</v>
      </c>
      <c r="I490" s="77">
        <f t="shared" si="7"/>
        <v>0</v>
      </c>
      <c r="J490" s="38"/>
      <c r="K490" s="38"/>
      <c r="L490" s="34"/>
      <c r="M490" s="34"/>
      <c r="N490" s="34"/>
      <c r="O490" s="40"/>
    </row>
    <row r="491" spans="1:15" ht="14.25">
      <c r="A491" s="41">
        <v>0</v>
      </c>
      <c r="B491" s="42"/>
      <c r="C491" s="53"/>
      <c r="D491" s="54"/>
      <c r="E491" s="45" t="str">
        <f t="shared" si="18"/>
        <v/>
      </c>
      <c r="F491" s="43">
        <f t="shared" si="19"/>
        <v>0</v>
      </c>
      <c r="G491" s="75">
        <f>IF($C491="",0,COUNTIF(男子名簿!$F$12:$F$520,$C491))</f>
        <v>0</v>
      </c>
      <c r="H491" s="76">
        <f>IF($C491="",0,COUNTIF(女子名簿!$F$12:$F$520,$C491))</f>
        <v>0</v>
      </c>
      <c r="I491" s="77">
        <f t="shared" si="7"/>
        <v>0</v>
      </c>
      <c r="J491" s="38"/>
      <c r="K491" s="38"/>
      <c r="L491" s="34"/>
      <c r="M491" s="34"/>
      <c r="N491" s="34"/>
      <c r="O491" s="40"/>
    </row>
    <row r="492" spans="1:15" ht="14.25">
      <c r="A492" s="41">
        <v>0</v>
      </c>
      <c r="B492" s="55"/>
      <c r="C492" s="62"/>
      <c r="D492" s="63"/>
      <c r="E492" s="57" t="str">
        <f t="shared" si="18"/>
        <v/>
      </c>
      <c r="F492" s="47">
        <f t="shared" si="19"/>
        <v>0</v>
      </c>
      <c r="G492" s="84">
        <f>IF($C492="",0,COUNTIF(男子名簿!$F$12:$F$520,$C492))</f>
        <v>0</v>
      </c>
      <c r="H492" s="85">
        <f>IF($C492="",0,COUNTIF(女子名簿!$F$12:$F$520,$C492))</f>
        <v>0</v>
      </c>
      <c r="I492" s="86">
        <f t="shared" si="7"/>
        <v>0</v>
      </c>
      <c r="J492" s="38"/>
      <c r="K492" s="38"/>
      <c r="L492" s="34"/>
      <c r="M492" s="34"/>
      <c r="N492" s="34"/>
      <c r="O492" s="40"/>
    </row>
    <row r="493" spans="1:15" ht="14.25">
      <c r="A493" s="41">
        <v>0</v>
      </c>
      <c r="B493" s="58"/>
      <c r="C493" s="64"/>
      <c r="D493" s="65"/>
      <c r="E493" s="60" t="str">
        <f t="shared" si="18"/>
        <v/>
      </c>
      <c r="F493" s="61">
        <f t="shared" si="19"/>
        <v>0</v>
      </c>
      <c r="G493" s="87">
        <f>IF($C493="",0,COUNTIF(男子名簿!$F$12:$F$520,$C493))</f>
        <v>0</v>
      </c>
      <c r="H493" s="88">
        <f>IF($C493="",0,COUNTIF(女子名簿!$F$12:$F$520,$C493))</f>
        <v>0</v>
      </c>
      <c r="I493" s="89">
        <f t="shared" si="7"/>
        <v>0</v>
      </c>
      <c r="J493" s="38"/>
      <c r="K493" s="38"/>
      <c r="L493" s="34"/>
      <c r="M493" s="34"/>
      <c r="N493" s="34"/>
      <c r="O493" s="40"/>
    </row>
    <row r="494" spans="1:15" ht="14.25">
      <c r="A494" s="41">
        <v>0</v>
      </c>
      <c r="B494" s="42"/>
      <c r="C494" s="53"/>
      <c r="D494" s="54"/>
      <c r="E494" s="45" t="str">
        <f t="shared" si="18"/>
        <v/>
      </c>
      <c r="F494" s="43">
        <f t="shared" si="19"/>
        <v>0</v>
      </c>
      <c r="G494" s="75">
        <f>IF($C494="",0,COUNTIF(男子名簿!$F$12:$F$520,$C494))</f>
        <v>0</v>
      </c>
      <c r="H494" s="76">
        <f>IF($C494="",0,COUNTIF(女子名簿!$F$12:$F$520,$C494))</f>
        <v>0</v>
      </c>
      <c r="I494" s="77">
        <f t="shared" si="7"/>
        <v>0</v>
      </c>
      <c r="J494" s="38"/>
      <c r="K494" s="38"/>
      <c r="L494" s="34"/>
      <c r="M494" s="34"/>
      <c r="N494" s="34"/>
      <c r="O494" s="40"/>
    </row>
    <row r="495" spans="1:15" ht="14.25">
      <c r="A495" s="41">
        <v>0</v>
      </c>
      <c r="B495" s="42"/>
      <c r="C495" s="53"/>
      <c r="D495" s="54"/>
      <c r="E495" s="45" t="str">
        <f t="shared" si="18"/>
        <v/>
      </c>
      <c r="F495" s="43">
        <f t="shared" si="19"/>
        <v>0</v>
      </c>
      <c r="G495" s="75">
        <f>IF($C495="",0,COUNTIF(男子名簿!$F$12:$F$520,$C495))</f>
        <v>0</v>
      </c>
      <c r="H495" s="76">
        <f>IF($C495="",0,COUNTIF(女子名簿!$F$12:$F$520,$C495))</f>
        <v>0</v>
      </c>
      <c r="I495" s="77">
        <f t="shared" si="7"/>
        <v>0</v>
      </c>
      <c r="J495" s="38"/>
      <c r="K495" s="38"/>
      <c r="L495" s="34"/>
      <c r="M495" s="34"/>
      <c r="N495" s="34"/>
      <c r="O495" s="40"/>
    </row>
    <row r="496" spans="1:15" ht="14.25">
      <c r="A496" s="41">
        <v>0</v>
      </c>
      <c r="B496" s="42"/>
      <c r="C496" s="53"/>
      <c r="D496" s="54"/>
      <c r="E496" s="45" t="str">
        <f t="shared" si="18"/>
        <v/>
      </c>
      <c r="F496" s="43">
        <f t="shared" si="19"/>
        <v>0</v>
      </c>
      <c r="G496" s="75">
        <f>IF($C496="",0,COUNTIF(男子名簿!$F$12:$F$520,$C496))</f>
        <v>0</v>
      </c>
      <c r="H496" s="76">
        <f>IF($C496="",0,COUNTIF(女子名簿!$F$12:$F$520,$C496))</f>
        <v>0</v>
      </c>
      <c r="I496" s="77">
        <f t="shared" si="7"/>
        <v>0</v>
      </c>
      <c r="J496" s="38"/>
      <c r="K496" s="38"/>
      <c r="L496" s="34"/>
      <c r="M496" s="34"/>
      <c r="N496" s="34"/>
      <c r="O496" s="40"/>
    </row>
    <row r="497" spans="1:15" ht="14.25">
      <c r="A497" s="41">
        <v>0</v>
      </c>
      <c r="B497" s="46"/>
      <c r="C497" s="62"/>
      <c r="D497" s="66"/>
      <c r="E497" s="48" t="str">
        <f t="shared" si="18"/>
        <v/>
      </c>
      <c r="F497" s="49">
        <f t="shared" si="19"/>
        <v>0</v>
      </c>
      <c r="G497" s="78">
        <f>IF($C497="",0,COUNTIF(男子名簿!$F$12:$F$520,$C497))</f>
        <v>0</v>
      </c>
      <c r="H497" s="79">
        <f>IF($C497="",0,COUNTIF(女子名簿!$F$12:$F$520,$C497))</f>
        <v>0</v>
      </c>
      <c r="I497" s="80">
        <f t="shared" si="7"/>
        <v>0</v>
      </c>
      <c r="J497" s="38"/>
      <c r="K497" s="38"/>
      <c r="L497" s="34"/>
      <c r="M497" s="34"/>
      <c r="N497" s="34"/>
      <c r="O497" s="40"/>
    </row>
    <row r="498" spans="1:15" ht="14.25">
      <c r="A498" s="41">
        <v>0</v>
      </c>
      <c r="B498" s="50"/>
      <c r="C498" s="61"/>
      <c r="D498" s="59"/>
      <c r="E498" s="52"/>
      <c r="F498" s="51"/>
      <c r="G498" s="81">
        <f>IF($C498="",0,COUNTIF(男子名簿!$F$12:$F$520,$C498))</f>
        <v>0</v>
      </c>
      <c r="H498" s="82">
        <f>IF($C498="",0,COUNTIF(女子名簿!$F$12:$F$520,$C498))</f>
        <v>0</v>
      </c>
      <c r="I498" s="83">
        <f t="shared" si="7"/>
        <v>0</v>
      </c>
      <c r="J498" s="38"/>
      <c r="K498" s="38"/>
      <c r="L498" s="34"/>
      <c r="M498" s="34"/>
      <c r="N498" s="34"/>
      <c r="O498" s="40"/>
    </row>
    <row r="499" spans="1:15" ht="14.25">
      <c r="A499" s="41">
        <v>0</v>
      </c>
      <c r="B499" s="42"/>
      <c r="C499" s="43"/>
      <c r="D499" s="44"/>
      <c r="E499" s="45" t="str">
        <f t="shared" ref="E499:E517" si="20">IF($C499="","",ASC(PHONETIC($C499)))</f>
        <v/>
      </c>
      <c r="F499" s="43">
        <f t="shared" ref="F499:F517" si="21">C499</f>
        <v>0</v>
      </c>
      <c r="G499" s="75">
        <f>IF($C499="",0,COUNTIF(男子名簿!$F$12:$F$520,$C499))</f>
        <v>0</v>
      </c>
      <c r="H499" s="76">
        <f>IF($C499="",0,COUNTIF(女子名簿!$F$12:$F$520,$C499))</f>
        <v>0</v>
      </c>
      <c r="I499" s="77">
        <f t="shared" si="7"/>
        <v>0</v>
      </c>
      <c r="J499" s="38"/>
      <c r="K499" s="38"/>
      <c r="L499" s="34"/>
      <c r="M499" s="34"/>
      <c r="N499" s="34"/>
      <c r="O499" s="34"/>
    </row>
    <row r="500" spans="1:15" ht="14.25">
      <c r="A500" s="41">
        <v>0</v>
      </c>
      <c r="B500" s="42"/>
      <c r="C500" s="43"/>
      <c r="D500" s="44"/>
      <c r="E500" s="45" t="str">
        <f t="shared" si="20"/>
        <v/>
      </c>
      <c r="F500" s="43">
        <f t="shared" si="21"/>
        <v>0</v>
      </c>
      <c r="G500" s="75">
        <f>IF($C500="",0,COUNTIF(男子名簿!$F$12:$F$520,$C500))</f>
        <v>0</v>
      </c>
      <c r="H500" s="76">
        <f>IF($C500="",0,COUNTIF(女子名簿!$F$12:$F$520,$C500))</f>
        <v>0</v>
      </c>
      <c r="I500" s="77">
        <f t="shared" si="7"/>
        <v>0</v>
      </c>
      <c r="J500" s="38"/>
      <c r="K500" s="38"/>
      <c r="L500" s="34"/>
      <c r="M500" s="34"/>
      <c r="N500" s="34"/>
      <c r="O500" s="34"/>
    </row>
    <row r="501" spans="1:15" ht="14.25">
      <c r="A501" s="41">
        <v>0</v>
      </c>
      <c r="B501" s="42"/>
      <c r="C501" s="43"/>
      <c r="D501" s="44"/>
      <c r="E501" s="45" t="str">
        <f t="shared" si="20"/>
        <v/>
      </c>
      <c r="F501" s="43">
        <f t="shared" si="21"/>
        <v>0</v>
      </c>
      <c r="G501" s="75">
        <f>IF($C501="",0,COUNTIF(男子名簿!$F$12:$F$520,$C501))</f>
        <v>0</v>
      </c>
      <c r="H501" s="76">
        <f>IF($C501="",0,COUNTIF(女子名簿!$F$12:$F$520,$C501))</f>
        <v>0</v>
      </c>
      <c r="I501" s="77">
        <f t="shared" si="7"/>
        <v>0</v>
      </c>
      <c r="J501" s="38"/>
      <c r="K501" s="38"/>
      <c r="L501" s="34"/>
      <c r="M501" s="34"/>
      <c r="N501" s="34"/>
      <c r="O501" s="34"/>
    </row>
    <row r="502" spans="1:15" ht="14.25">
      <c r="A502" s="41">
        <v>0</v>
      </c>
      <c r="B502" s="55"/>
      <c r="C502" s="47"/>
      <c r="D502" s="56"/>
      <c r="E502" s="57" t="str">
        <f t="shared" si="20"/>
        <v/>
      </c>
      <c r="F502" s="47">
        <f t="shared" si="21"/>
        <v>0</v>
      </c>
      <c r="G502" s="84">
        <f>IF($C502="",0,COUNTIF(男子名簿!$F$12:$F$520,$C502))</f>
        <v>0</v>
      </c>
      <c r="H502" s="85">
        <f>IF($C502="",0,COUNTIF(女子名簿!$F$12:$F$520,$C502))</f>
        <v>0</v>
      </c>
      <c r="I502" s="86">
        <f t="shared" si="7"/>
        <v>0</v>
      </c>
      <c r="J502" s="38"/>
      <c r="K502" s="38"/>
      <c r="L502" s="34"/>
      <c r="M502" s="34"/>
      <c r="N502" s="34"/>
      <c r="O502" s="34"/>
    </row>
    <row r="503" spans="1:15" ht="14.25">
      <c r="A503" s="41">
        <v>0</v>
      </c>
      <c r="B503" s="58"/>
      <c r="C503" s="64"/>
      <c r="D503" s="65"/>
      <c r="E503" s="60" t="str">
        <f t="shared" si="20"/>
        <v/>
      </c>
      <c r="F503" s="61">
        <f t="shared" si="21"/>
        <v>0</v>
      </c>
      <c r="G503" s="87">
        <f>IF($C503="",0,COUNTIF(男子名簿!$F$12:$F$520,$C503))</f>
        <v>0</v>
      </c>
      <c r="H503" s="88">
        <f>IF($C503="",0,COUNTIF(女子名簿!$F$12:$F$520,$C503))</f>
        <v>0</v>
      </c>
      <c r="I503" s="89">
        <f t="shared" si="7"/>
        <v>0</v>
      </c>
      <c r="J503" s="38"/>
      <c r="K503" s="38"/>
      <c r="L503" s="34"/>
      <c r="M503" s="34"/>
      <c r="N503" s="34"/>
      <c r="O503" s="40"/>
    </row>
    <row r="504" spans="1:15" ht="14.25">
      <c r="A504" s="41">
        <v>0</v>
      </c>
      <c r="B504" s="42"/>
      <c r="C504" s="53"/>
      <c r="D504" s="54"/>
      <c r="E504" s="45" t="str">
        <f t="shared" si="20"/>
        <v/>
      </c>
      <c r="F504" s="43">
        <f t="shared" si="21"/>
        <v>0</v>
      </c>
      <c r="G504" s="75">
        <f>IF($C504="",0,COUNTIF(男子名簿!$F$12:$F$520,$C504))</f>
        <v>0</v>
      </c>
      <c r="H504" s="76">
        <f>IF($C504="",0,COUNTIF(女子名簿!$F$12:$F$520,$C504))</f>
        <v>0</v>
      </c>
      <c r="I504" s="77">
        <f t="shared" si="7"/>
        <v>0</v>
      </c>
      <c r="J504" s="38"/>
      <c r="K504" s="38"/>
      <c r="L504" s="34"/>
      <c r="M504" s="34"/>
      <c r="N504" s="34"/>
      <c r="O504" s="40"/>
    </row>
    <row r="505" spans="1:15" ht="14.25">
      <c r="A505" s="41">
        <v>0</v>
      </c>
      <c r="B505" s="42"/>
      <c r="C505" s="53"/>
      <c r="D505" s="54"/>
      <c r="E505" s="45" t="str">
        <f t="shared" si="20"/>
        <v/>
      </c>
      <c r="F505" s="43">
        <f t="shared" si="21"/>
        <v>0</v>
      </c>
      <c r="G505" s="75">
        <f>IF($C505="",0,COUNTIF(男子名簿!$F$12:$F$520,$C505))</f>
        <v>0</v>
      </c>
      <c r="H505" s="76">
        <f>IF($C505="",0,COUNTIF(女子名簿!$F$12:$F$520,$C505))</f>
        <v>0</v>
      </c>
      <c r="I505" s="77">
        <f t="shared" si="7"/>
        <v>0</v>
      </c>
      <c r="J505" s="38"/>
      <c r="K505" s="38"/>
      <c r="L505" s="34"/>
      <c r="M505" s="34"/>
      <c r="N505" s="34"/>
      <c r="O505" s="40"/>
    </row>
    <row r="506" spans="1:15" ht="14.25">
      <c r="A506" s="41">
        <v>0</v>
      </c>
      <c r="B506" s="42"/>
      <c r="C506" s="43"/>
      <c r="D506" s="44"/>
      <c r="E506" s="45" t="str">
        <f t="shared" si="20"/>
        <v/>
      </c>
      <c r="F506" s="43">
        <f t="shared" si="21"/>
        <v>0</v>
      </c>
      <c r="G506" s="75">
        <f>IF($C506="",0,COUNTIF(男子名簿!$F$12:$F$520,$C506))</f>
        <v>0</v>
      </c>
      <c r="H506" s="76">
        <f>IF($C506="",0,COUNTIF(女子名簿!$F$12:$F$520,$C506))</f>
        <v>0</v>
      </c>
      <c r="I506" s="77">
        <f t="shared" si="7"/>
        <v>0</v>
      </c>
      <c r="J506" s="38"/>
      <c r="K506" s="38"/>
      <c r="L506" s="34"/>
      <c r="M506" s="34"/>
      <c r="N506" s="34"/>
      <c r="O506" s="40"/>
    </row>
    <row r="507" spans="1:15" ht="14.25">
      <c r="A507" s="41">
        <v>0</v>
      </c>
      <c r="B507" s="46"/>
      <c r="C507" s="62"/>
      <c r="D507" s="66"/>
      <c r="E507" s="48" t="str">
        <f t="shared" si="20"/>
        <v/>
      </c>
      <c r="F507" s="49">
        <f t="shared" si="21"/>
        <v>0</v>
      </c>
      <c r="G507" s="78">
        <f>IF($C507="",0,COUNTIF(男子名簿!$F$12:$F$520,$C507))</f>
        <v>0</v>
      </c>
      <c r="H507" s="79">
        <f>IF($C507="",0,COUNTIF(女子名簿!$F$12:$F$520,$C507))</f>
        <v>0</v>
      </c>
      <c r="I507" s="80">
        <f t="shared" ref="I507:I761" si="22">G507+H507</f>
        <v>0</v>
      </c>
      <c r="J507" s="38"/>
      <c r="K507" s="38"/>
      <c r="L507" s="34"/>
      <c r="M507" s="34"/>
      <c r="N507" s="34"/>
      <c r="O507" s="40"/>
    </row>
    <row r="508" spans="1:15" ht="14.25">
      <c r="A508" s="41">
        <v>0</v>
      </c>
      <c r="B508" s="50"/>
      <c r="C508" s="64"/>
      <c r="D508" s="67"/>
      <c r="E508" s="52" t="str">
        <f t="shared" si="20"/>
        <v/>
      </c>
      <c r="F508" s="51">
        <f t="shared" si="21"/>
        <v>0</v>
      </c>
      <c r="G508" s="81">
        <f>IF($C508="",0,COUNTIF(男子名簿!$F$12:$F$520,$C508))</f>
        <v>0</v>
      </c>
      <c r="H508" s="82">
        <f>IF($C508="",0,COUNTIF(女子名簿!$F$12:$F$520,$C508))</f>
        <v>0</v>
      </c>
      <c r="I508" s="83">
        <f t="shared" si="22"/>
        <v>0</v>
      </c>
      <c r="J508" s="38"/>
      <c r="K508" s="38"/>
      <c r="L508" s="34"/>
      <c r="M508" s="34"/>
      <c r="N508" s="34"/>
      <c r="O508" s="40"/>
    </row>
    <row r="509" spans="1:15" ht="14.25">
      <c r="A509" s="41">
        <v>0</v>
      </c>
      <c r="B509" s="42"/>
      <c r="C509" s="43"/>
      <c r="D509" s="44"/>
      <c r="E509" s="45" t="str">
        <f t="shared" si="20"/>
        <v/>
      </c>
      <c r="F509" s="43">
        <f t="shared" si="21"/>
        <v>0</v>
      </c>
      <c r="G509" s="75">
        <f>IF($C509="",0,COUNTIF(男子名簿!$F$12:$F$520,$C509))</f>
        <v>0</v>
      </c>
      <c r="H509" s="76">
        <f>IF($C509="",0,COUNTIF(女子名簿!$F$12:$F$520,$C509))</f>
        <v>0</v>
      </c>
      <c r="I509" s="77">
        <f t="shared" si="22"/>
        <v>0</v>
      </c>
      <c r="J509" s="38"/>
      <c r="K509" s="38"/>
      <c r="L509" s="34"/>
      <c r="M509" s="34"/>
      <c r="N509" s="34"/>
      <c r="O509" s="40"/>
    </row>
    <row r="510" spans="1:15" ht="14.25">
      <c r="A510" s="41">
        <v>0</v>
      </c>
      <c r="B510" s="42"/>
      <c r="C510" s="53"/>
      <c r="D510" s="54"/>
      <c r="E510" s="45" t="str">
        <f t="shared" si="20"/>
        <v/>
      </c>
      <c r="F510" s="43">
        <f t="shared" si="21"/>
        <v>0</v>
      </c>
      <c r="G510" s="75">
        <f>IF($C510="",0,COUNTIF(男子名簿!$F$12:$F$520,$C510))</f>
        <v>0</v>
      </c>
      <c r="H510" s="76">
        <f>IF($C510="",0,COUNTIF(女子名簿!$F$12:$F$520,$C510))</f>
        <v>0</v>
      </c>
      <c r="I510" s="77">
        <f t="shared" si="22"/>
        <v>0</v>
      </c>
      <c r="J510" s="38"/>
      <c r="K510" s="38"/>
      <c r="L510" s="34"/>
      <c r="M510" s="34"/>
      <c r="N510" s="34"/>
      <c r="O510" s="40"/>
    </row>
    <row r="511" spans="1:15" ht="14.25">
      <c r="A511" s="41">
        <v>0</v>
      </c>
      <c r="B511" s="42"/>
      <c r="C511" s="53"/>
      <c r="D511" s="54"/>
      <c r="E511" s="45" t="str">
        <f t="shared" si="20"/>
        <v/>
      </c>
      <c r="F511" s="43">
        <f t="shared" si="21"/>
        <v>0</v>
      </c>
      <c r="G511" s="75">
        <f>IF($C511="",0,COUNTIF(男子名簿!$F$12:$F$520,$C511))</f>
        <v>0</v>
      </c>
      <c r="H511" s="76">
        <f>IF($C511="",0,COUNTIF(女子名簿!$F$12:$F$520,$C511))</f>
        <v>0</v>
      </c>
      <c r="I511" s="77">
        <f t="shared" si="22"/>
        <v>0</v>
      </c>
      <c r="J511" s="38"/>
      <c r="K511" s="38"/>
      <c r="L511" s="34"/>
      <c r="M511" s="34"/>
      <c r="N511" s="34"/>
      <c r="O511" s="40"/>
    </row>
    <row r="512" spans="1:15" ht="14.25">
      <c r="A512" s="41">
        <v>0</v>
      </c>
      <c r="B512" s="55"/>
      <c r="C512" s="62"/>
      <c r="D512" s="63"/>
      <c r="E512" s="57" t="str">
        <f t="shared" si="20"/>
        <v/>
      </c>
      <c r="F512" s="47">
        <f t="shared" si="21"/>
        <v>0</v>
      </c>
      <c r="G512" s="84">
        <f>IF($C512="",0,COUNTIF(男子名簿!$F$12:$F$520,$C512))</f>
        <v>0</v>
      </c>
      <c r="H512" s="85">
        <f>IF($C512="",0,COUNTIF(女子名簿!$F$12:$F$520,$C512))</f>
        <v>0</v>
      </c>
      <c r="I512" s="86">
        <f t="shared" si="22"/>
        <v>0</v>
      </c>
      <c r="J512" s="38"/>
      <c r="K512" s="38"/>
      <c r="L512" s="34"/>
      <c r="M512" s="34"/>
      <c r="N512" s="34"/>
      <c r="O512" s="40"/>
    </row>
    <row r="513" spans="1:15" ht="14.25">
      <c r="A513" s="41">
        <v>0</v>
      </c>
      <c r="B513" s="58"/>
      <c r="C513" s="64"/>
      <c r="D513" s="65"/>
      <c r="E513" s="60" t="str">
        <f t="shared" si="20"/>
        <v/>
      </c>
      <c r="F513" s="61">
        <f t="shared" si="21"/>
        <v>0</v>
      </c>
      <c r="G513" s="87">
        <f>IF($C513="",0,COUNTIF(男子名簿!$F$12:$F$520,$C513))</f>
        <v>0</v>
      </c>
      <c r="H513" s="88">
        <f>IF($C513="",0,COUNTIF(女子名簿!$F$12:$F$520,$C513))</f>
        <v>0</v>
      </c>
      <c r="I513" s="89">
        <f t="shared" si="22"/>
        <v>0</v>
      </c>
      <c r="J513" s="38"/>
      <c r="K513" s="38"/>
      <c r="L513" s="34"/>
      <c r="M513" s="34"/>
      <c r="N513" s="34"/>
      <c r="O513" s="40"/>
    </row>
    <row r="514" spans="1:15" ht="14.25">
      <c r="A514" s="41">
        <v>0</v>
      </c>
      <c r="B514" s="42"/>
      <c r="C514" s="53"/>
      <c r="D514" s="54"/>
      <c r="E514" s="45" t="str">
        <f t="shared" si="20"/>
        <v/>
      </c>
      <c r="F514" s="43">
        <f t="shared" si="21"/>
        <v>0</v>
      </c>
      <c r="G514" s="75">
        <f>IF($C514="",0,COUNTIF(男子名簿!$F$12:$F$520,$C514))</f>
        <v>0</v>
      </c>
      <c r="H514" s="76">
        <f>IF($C514="",0,COUNTIF(女子名簿!$F$12:$F$520,$C514))</f>
        <v>0</v>
      </c>
      <c r="I514" s="77">
        <f t="shared" si="22"/>
        <v>0</v>
      </c>
      <c r="J514" s="38"/>
      <c r="K514" s="38"/>
      <c r="L514" s="34"/>
      <c r="M514" s="34"/>
      <c r="N514" s="34"/>
      <c r="O514" s="40"/>
    </row>
    <row r="515" spans="1:15" ht="14.25">
      <c r="A515" s="41">
        <v>0</v>
      </c>
      <c r="B515" s="42"/>
      <c r="C515" s="53"/>
      <c r="D515" s="54"/>
      <c r="E515" s="45" t="str">
        <f t="shared" si="20"/>
        <v/>
      </c>
      <c r="F515" s="43">
        <f t="shared" si="21"/>
        <v>0</v>
      </c>
      <c r="G515" s="75">
        <f>IF($C515="",0,COUNTIF(男子名簿!$F$12:$F$520,$C515))</f>
        <v>0</v>
      </c>
      <c r="H515" s="76">
        <f>IF($C515="",0,COUNTIF(女子名簿!$F$12:$F$520,$C515))</f>
        <v>0</v>
      </c>
      <c r="I515" s="77">
        <f t="shared" si="22"/>
        <v>0</v>
      </c>
      <c r="J515" s="38"/>
      <c r="K515" s="38"/>
      <c r="L515" s="34"/>
      <c r="M515" s="34"/>
      <c r="N515" s="34"/>
      <c r="O515" s="40"/>
    </row>
    <row r="516" spans="1:15" ht="14.25">
      <c r="A516" s="41">
        <v>0</v>
      </c>
      <c r="B516" s="42"/>
      <c r="C516" s="53"/>
      <c r="D516" s="54"/>
      <c r="E516" s="45" t="str">
        <f t="shared" si="20"/>
        <v/>
      </c>
      <c r="F516" s="43">
        <f t="shared" si="21"/>
        <v>0</v>
      </c>
      <c r="G516" s="75">
        <f>IF($C516="",0,COUNTIF(男子名簿!$F$12:$F$520,$C516))</f>
        <v>0</v>
      </c>
      <c r="H516" s="76">
        <f>IF($C516="",0,COUNTIF(女子名簿!$F$12:$F$520,$C516))</f>
        <v>0</v>
      </c>
      <c r="I516" s="77">
        <f t="shared" si="22"/>
        <v>0</v>
      </c>
      <c r="J516" s="38"/>
      <c r="K516" s="38"/>
      <c r="L516" s="34"/>
      <c r="M516" s="34"/>
      <c r="N516" s="34"/>
      <c r="O516" s="40"/>
    </row>
    <row r="517" spans="1:15" ht="14.25">
      <c r="A517" s="41">
        <v>0</v>
      </c>
      <c r="B517" s="46"/>
      <c r="C517" s="62"/>
      <c r="D517" s="66"/>
      <c r="E517" s="48" t="str">
        <f t="shared" si="20"/>
        <v/>
      </c>
      <c r="F517" s="49">
        <f t="shared" si="21"/>
        <v>0</v>
      </c>
      <c r="G517" s="78">
        <f>IF($C517="",0,COUNTIF(男子名簿!$F$12:$F$520,$C517))</f>
        <v>0</v>
      </c>
      <c r="H517" s="79">
        <f>IF($C517="",0,COUNTIF(女子名簿!$F$12:$F$520,$C517))</f>
        <v>0</v>
      </c>
      <c r="I517" s="80">
        <f t="shared" si="22"/>
        <v>0</v>
      </c>
      <c r="J517" s="38"/>
      <c r="K517" s="38"/>
      <c r="L517" s="34"/>
      <c r="M517" s="34"/>
      <c r="N517" s="34"/>
      <c r="O517" s="40"/>
    </row>
    <row r="518" spans="1:15" ht="14.25">
      <c r="A518" s="41">
        <v>0</v>
      </c>
      <c r="B518" s="50"/>
      <c r="C518" s="61"/>
      <c r="D518" s="59"/>
      <c r="E518" s="52"/>
      <c r="F518" s="51"/>
      <c r="G518" s="81">
        <f>IF($C518="",0,COUNTIF(男子名簿!$F$12:$F$520,$C518))</f>
        <v>0</v>
      </c>
      <c r="H518" s="82">
        <f>IF($C518="",0,COUNTIF(女子名簿!$F$12:$F$520,$C518))</f>
        <v>0</v>
      </c>
      <c r="I518" s="83">
        <f t="shared" si="22"/>
        <v>0</v>
      </c>
      <c r="J518" s="38"/>
      <c r="K518" s="38"/>
      <c r="L518" s="34"/>
      <c r="M518" s="34"/>
      <c r="N518" s="34"/>
      <c r="O518" s="40"/>
    </row>
    <row r="519" spans="1:15" ht="14.25">
      <c r="A519" s="41">
        <v>0</v>
      </c>
      <c r="B519" s="42"/>
      <c r="C519" s="43"/>
      <c r="D519" s="44"/>
      <c r="E519" s="45" t="str">
        <f t="shared" ref="E519:E537" si="23">IF($C519="","",ASC(PHONETIC($C519)))</f>
        <v/>
      </c>
      <c r="F519" s="43">
        <f t="shared" ref="F519:F537" si="24">C519</f>
        <v>0</v>
      </c>
      <c r="G519" s="75">
        <f>IF($C519="",0,COUNTIF(男子名簿!$F$12:$F$520,$C519))</f>
        <v>0</v>
      </c>
      <c r="H519" s="76">
        <f>IF($C519="",0,COUNTIF(女子名簿!$F$12:$F$520,$C519))</f>
        <v>0</v>
      </c>
      <c r="I519" s="77">
        <f t="shared" si="22"/>
        <v>0</v>
      </c>
      <c r="J519" s="38"/>
      <c r="K519" s="38"/>
      <c r="L519" s="34"/>
      <c r="M519" s="34"/>
      <c r="N519" s="34"/>
      <c r="O519" s="34"/>
    </row>
    <row r="520" spans="1:15" ht="14.25">
      <c r="A520" s="41">
        <v>0</v>
      </c>
      <c r="B520" s="42"/>
      <c r="C520" s="43"/>
      <c r="D520" s="44"/>
      <c r="E520" s="45" t="str">
        <f t="shared" si="23"/>
        <v/>
      </c>
      <c r="F520" s="43">
        <f t="shared" si="24"/>
        <v>0</v>
      </c>
      <c r="G520" s="75">
        <f>IF($C520="",0,COUNTIF(男子名簿!$F$12:$F$520,$C520))</f>
        <v>0</v>
      </c>
      <c r="H520" s="76">
        <f>IF($C520="",0,COUNTIF(女子名簿!$F$12:$F$520,$C520))</f>
        <v>0</v>
      </c>
      <c r="I520" s="77">
        <f t="shared" si="22"/>
        <v>0</v>
      </c>
      <c r="J520" s="38"/>
      <c r="K520" s="38"/>
      <c r="L520" s="34"/>
      <c r="M520" s="34"/>
      <c r="N520" s="34"/>
      <c r="O520" s="34"/>
    </row>
    <row r="521" spans="1:15" ht="14.25">
      <c r="A521" s="41">
        <v>0</v>
      </c>
      <c r="B521" s="42"/>
      <c r="C521" s="43"/>
      <c r="D521" s="44"/>
      <c r="E521" s="45" t="str">
        <f t="shared" si="23"/>
        <v/>
      </c>
      <c r="F521" s="43">
        <f t="shared" si="24"/>
        <v>0</v>
      </c>
      <c r="G521" s="75">
        <f>IF($C521="",0,COUNTIF(男子名簿!$F$12:$F$520,$C521))</f>
        <v>0</v>
      </c>
      <c r="H521" s="76">
        <f>IF($C521="",0,COUNTIF(女子名簿!$F$12:$F$520,$C521))</f>
        <v>0</v>
      </c>
      <c r="I521" s="77">
        <f t="shared" si="22"/>
        <v>0</v>
      </c>
      <c r="J521" s="38"/>
      <c r="K521" s="38"/>
      <c r="L521" s="34"/>
      <c r="M521" s="34"/>
      <c r="N521" s="34"/>
      <c r="O521" s="34"/>
    </row>
    <row r="522" spans="1:15" ht="14.25">
      <c r="A522" s="41">
        <v>0</v>
      </c>
      <c r="B522" s="55"/>
      <c r="C522" s="47"/>
      <c r="D522" s="56"/>
      <c r="E522" s="57" t="str">
        <f t="shared" si="23"/>
        <v/>
      </c>
      <c r="F522" s="47">
        <f t="shared" si="24"/>
        <v>0</v>
      </c>
      <c r="G522" s="84">
        <f>IF($C522="",0,COUNTIF(男子名簿!$F$12:$F$520,$C522))</f>
        <v>0</v>
      </c>
      <c r="H522" s="85">
        <f>IF($C522="",0,COUNTIF(女子名簿!$F$12:$F$520,$C522))</f>
        <v>0</v>
      </c>
      <c r="I522" s="86">
        <f t="shared" si="22"/>
        <v>0</v>
      </c>
      <c r="J522" s="38"/>
      <c r="K522" s="38"/>
      <c r="L522" s="34"/>
      <c r="M522" s="34"/>
      <c r="N522" s="34"/>
      <c r="O522" s="34"/>
    </row>
    <row r="523" spans="1:15" ht="14.25">
      <c r="A523" s="41">
        <v>0</v>
      </c>
      <c r="B523" s="58"/>
      <c r="C523" s="64"/>
      <c r="D523" s="65"/>
      <c r="E523" s="60" t="str">
        <f t="shared" si="23"/>
        <v/>
      </c>
      <c r="F523" s="61">
        <f t="shared" si="24"/>
        <v>0</v>
      </c>
      <c r="G523" s="87">
        <f>IF($C523="",0,COUNTIF(男子名簿!$F$12:$F$520,$C523))</f>
        <v>0</v>
      </c>
      <c r="H523" s="88">
        <f>IF($C523="",0,COUNTIF(女子名簿!$F$12:$F$520,$C523))</f>
        <v>0</v>
      </c>
      <c r="I523" s="89">
        <f t="shared" si="22"/>
        <v>0</v>
      </c>
      <c r="J523" s="38"/>
      <c r="K523" s="38"/>
      <c r="L523" s="34"/>
      <c r="M523" s="34"/>
      <c r="N523" s="34"/>
      <c r="O523" s="40"/>
    </row>
    <row r="524" spans="1:15" ht="14.25">
      <c r="A524" s="41">
        <v>0</v>
      </c>
      <c r="B524" s="42"/>
      <c r="C524" s="53"/>
      <c r="D524" s="54"/>
      <c r="E524" s="45" t="str">
        <f t="shared" si="23"/>
        <v/>
      </c>
      <c r="F524" s="43">
        <f t="shared" si="24"/>
        <v>0</v>
      </c>
      <c r="G524" s="75">
        <f>IF($C524="",0,COUNTIF(男子名簿!$F$12:$F$520,$C524))</f>
        <v>0</v>
      </c>
      <c r="H524" s="76">
        <f>IF($C524="",0,COUNTIF(女子名簿!$F$12:$F$520,$C524))</f>
        <v>0</v>
      </c>
      <c r="I524" s="77">
        <f t="shared" si="22"/>
        <v>0</v>
      </c>
      <c r="J524" s="38"/>
      <c r="K524" s="38"/>
      <c r="L524" s="34"/>
      <c r="M524" s="34"/>
      <c r="N524" s="34"/>
      <c r="O524" s="40"/>
    </row>
    <row r="525" spans="1:15" ht="14.25">
      <c r="A525" s="41">
        <v>0</v>
      </c>
      <c r="B525" s="42"/>
      <c r="C525" s="53"/>
      <c r="D525" s="54"/>
      <c r="E525" s="45" t="str">
        <f t="shared" si="23"/>
        <v/>
      </c>
      <c r="F525" s="43">
        <f t="shared" si="24"/>
        <v>0</v>
      </c>
      <c r="G525" s="75">
        <f>IF($C525="",0,COUNTIF(男子名簿!$F$12:$F$520,$C525))</f>
        <v>0</v>
      </c>
      <c r="H525" s="76">
        <f>IF($C525="",0,COUNTIF(女子名簿!$F$12:$F$520,$C525))</f>
        <v>0</v>
      </c>
      <c r="I525" s="77">
        <f t="shared" si="22"/>
        <v>0</v>
      </c>
      <c r="J525" s="38"/>
      <c r="K525" s="38"/>
      <c r="L525" s="34"/>
      <c r="M525" s="34"/>
      <c r="N525" s="34"/>
      <c r="O525" s="40"/>
    </row>
    <row r="526" spans="1:15" ht="14.25">
      <c r="A526" s="41">
        <v>0</v>
      </c>
      <c r="B526" s="42"/>
      <c r="C526" s="43"/>
      <c r="D526" s="44"/>
      <c r="E526" s="45" t="str">
        <f t="shared" si="23"/>
        <v/>
      </c>
      <c r="F526" s="43">
        <f t="shared" si="24"/>
        <v>0</v>
      </c>
      <c r="G526" s="75">
        <f>IF($C526="",0,COUNTIF(男子名簿!$F$12:$F$520,$C526))</f>
        <v>0</v>
      </c>
      <c r="H526" s="76">
        <f>IF($C526="",0,COUNTIF(女子名簿!$F$12:$F$520,$C526))</f>
        <v>0</v>
      </c>
      <c r="I526" s="77">
        <f t="shared" si="22"/>
        <v>0</v>
      </c>
      <c r="J526" s="38"/>
      <c r="K526" s="38"/>
      <c r="L526" s="34"/>
      <c r="M526" s="34"/>
      <c r="N526" s="34"/>
      <c r="O526" s="40"/>
    </row>
    <row r="527" spans="1:15" ht="14.25">
      <c r="A527" s="41">
        <v>0</v>
      </c>
      <c r="B527" s="46"/>
      <c r="C527" s="62"/>
      <c r="D527" s="66"/>
      <c r="E527" s="48" t="str">
        <f t="shared" si="23"/>
        <v/>
      </c>
      <c r="F527" s="49">
        <f t="shared" si="24"/>
        <v>0</v>
      </c>
      <c r="G527" s="78">
        <f>IF($C527="",0,COUNTIF(男子名簿!$F$12:$F$520,$C527))</f>
        <v>0</v>
      </c>
      <c r="H527" s="79">
        <f>IF($C527="",0,COUNTIF(女子名簿!$F$12:$F$520,$C527))</f>
        <v>0</v>
      </c>
      <c r="I527" s="80">
        <f t="shared" si="22"/>
        <v>0</v>
      </c>
      <c r="J527" s="38"/>
      <c r="K527" s="38"/>
      <c r="L527" s="34"/>
      <c r="M527" s="34"/>
      <c r="N527" s="34"/>
      <c r="O527" s="40"/>
    </row>
    <row r="528" spans="1:15" ht="14.25">
      <c r="A528" s="41">
        <v>0</v>
      </c>
      <c r="B528" s="50"/>
      <c r="C528" s="64"/>
      <c r="D528" s="67"/>
      <c r="E528" s="52" t="str">
        <f t="shared" si="23"/>
        <v/>
      </c>
      <c r="F528" s="51">
        <f t="shared" si="24"/>
        <v>0</v>
      </c>
      <c r="G528" s="81">
        <f>IF($C528="",0,COUNTIF(男子名簿!$F$12:$F$520,$C528))</f>
        <v>0</v>
      </c>
      <c r="H528" s="82">
        <f>IF($C528="",0,COUNTIF(女子名簿!$F$12:$F$520,$C528))</f>
        <v>0</v>
      </c>
      <c r="I528" s="83">
        <f t="shared" si="22"/>
        <v>0</v>
      </c>
      <c r="J528" s="38"/>
      <c r="K528" s="38"/>
      <c r="L528" s="34"/>
      <c r="M528" s="34"/>
      <c r="N528" s="34"/>
      <c r="O528" s="40"/>
    </row>
    <row r="529" spans="1:15" ht="14.25">
      <c r="A529" s="41">
        <v>0</v>
      </c>
      <c r="B529" s="42"/>
      <c r="C529" s="43"/>
      <c r="D529" s="44"/>
      <c r="E529" s="45" t="str">
        <f t="shared" si="23"/>
        <v/>
      </c>
      <c r="F529" s="43">
        <f t="shared" si="24"/>
        <v>0</v>
      </c>
      <c r="G529" s="75">
        <f>IF($C529="",0,COUNTIF(男子名簿!$F$12:$F$520,$C529))</f>
        <v>0</v>
      </c>
      <c r="H529" s="76">
        <f>IF($C529="",0,COUNTIF(女子名簿!$F$12:$F$520,$C529))</f>
        <v>0</v>
      </c>
      <c r="I529" s="77">
        <f t="shared" si="22"/>
        <v>0</v>
      </c>
      <c r="J529" s="38"/>
      <c r="K529" s="38"/>
      <c r="L529" s="34"/>
      <c r="M529" s="34"/>
      <c r="N529" s="34"/>
      <c r="O529" s="40"/>
    </row>
    <row r="530" spans="1:15" ht="14.25">
      <c r="A530" s="41">
        <v>0</v>
      </c>
      <c r="B530" s="42"/>
      <c r="C530" s="53"/>
      <c r="D530" s="54"/>
      <c r="E530" s="45" t="str">
        <f t="shared" si="23"/>
        <v/>
      </c>
      <c r="F530" s="43">
        <f t="shared" si="24"/>
        <v>0</v>
      </c>
      <c r="G530" s="75">
        <f>IF($C530="",0,COUNTIF(男子名簿!$F$12:$F$520,$C530))</f>
        <v>0</v>
      </c>
      <c r="H530" s="76">
        <f>IF($C530="",0,COUNTIF(女子名簿!$F$12:$F$520,$C530))</f>
        <v>0</v>
      </c>
      <c r="I530" s="77">
        <f t="shared" si="22"/>
        <v>0</v>
      </c>
      <c r="J530" s="38"/>
      <c r="K530" s="38"/>
      <c r="L530" s="34"/>
      <c r="M530" s="34"/>
      <c r="N530" s="34"/>
      <c r="O530" s="40"/>
    </row>
    <row r="531" spans="1:15" ht="14.25">
      <c r="A531" s="41">
        <v>0</v>
      </c>
      <c r="B531" s="42"/>
      <c r="C531" s="53"/>
      <c r="D531" s="54"/>
      <c r="E531" s="45" t="str">
        <f t="shared" si="23"/>
        <v/>
      </c>
      <c r="F531" s="43">
        <f t="shared" si="24"/>
        <v>0</v>
      </c>
      <c r="G531" s="75">
        <f>IF($C531="",0,COUNTIF(男子名簿!$F$12:$F$520,$C531))</f>
        <v>0</v>
      </c>
      <c r="H531" s="76">
        <f>IF($C531="",0,COUNTIF(女子名簿!$F$12:$F$520,$C531))</f>
        <v>0</v>
      </c>
      <c r="I531" s="77">
        <f t="shared" si="22"/>
        <v>0</v>
      </c>
      <c r="J531" s="38"/>
      <c r="K531" s="38"/>
      <c r="L531" s="34"/>
      <c r="M531" s="34"/>
      <c r="N531" s="34"/>
      <c r="O531" s="40"/>
    </row>
    <row r="532" spans="1:15" ht="14.25">
      <c r="A532" s="41">
        <v>0</v>
      </c>
      <c r="B532" s="55"/>
      <c r="C532" s="62"/>
      <c r="D532" s="63"/>
      <c r="E532" s="57" t="str">
        <f t="shared" si="23"/>
        <v/>
      </c>
      <c r="F532" s="47">
        <f t="shared" si="24"/>
        <v>0</v>
      </c>
      <c r="G532" s="84">
        <f>IF($C532="",0,COUNTIF(男子名簿!$F$12:$F$520,$C532))</f>
        <v>0</v>
      </c>
      <c r="H532" s="85">
        <f>IF($C532="",0,COUNTIF(女子名簿!$F$12:$F$520,$C532))</f>
        <v>0</v>
      </c>
      <c r="I532" s="86">
        <f t="shared" si="22"/>
        <v>0</v>
      </c>
      <c r="J532" s="38"/>
      <c r="K532" s="38"/>
      <c r="L532" s="34"/>
      <c r="M532" s="34"/>
      <c r="N532" s="34"/>
      <c r="O532" s="40"/>
    </row>
    <row r="533" spans="1:15" ht="14.25">
      <c r="A533" s="41">
        <v>0</v>
      </c>
      <c r="B533" s="58"/>
      <c r="C533" s="64"/>
      <c r="D533" s="65"/>
      <c r="E533" s="60" t="str">
        <f t="shared" si="23"/>
        <v/>
      </c>
      <c r="F533" s="61">
        <f t="shared" si="24"/>
        <v>0</v>
      </c>
      <c r="G533" s="87">
        <f>IF($C533="",0,COUNTIF(男子名簿!$F$12:$F$520,$C533))</f>
        <v>0</v>
      </c>
      <c r="H533" s="88">
        <f>IF($C533="",0,COUNTIF(女子名簿!$F$12:$F$520,$C533))</f>
        <v>0</v>
      </c>
      <c r="I533" s="89">
        <f t="shared" si="22"/>
        <v>0</v>
      </c>
      <c r="J533" s="38"/>
      <c r="K533" s="38"/>
      <c r="L533" s="34"/>
      <c r="M533" s="34"/>
      <c r="N533" s="34"/>
      <c r="O533" s="40"/>
    </row>
    <row r="534" spans="1:15" ht="14.25">
      <c r="A534" s="41">
        <v>0</v>
      </c>
      <c r="B534" s="42"/>
      <c r="C534" s="53"/>
      <c r="D534" s="54"/>
      <c r="E534" s="45" t="str">
        <f t="shared" si="23"/>
        <v/>
      </c>
      <c r="F534" s="43">
        <f t="shared" si="24"/>
        <v>0</v>
      </c>
      <c r="G534" s="75">
        <f>IF($C534="",0,COUNTIF(男子名簿!$F$12:$F$520,$C534))</f>
        <v>0</v>
      </c>
      <c r="H534" s="76">
        <f>IF($C534="",0,COUNTIF(女子名簿!$F$12:$F$520,$C534))</f>
        <v>0</v>
      </c>
      <c r="I534" s="77">
        <f t="shared" si="22"/>
        <v>0</v>
      </c>
      <c r="J534" s="38"/>
      <c r="K534" s="38"/>
      <c r="L534" s="34"/>
      <c r="M534" s="34"/>
      <c r="N534" s="34"/>
      <c r="O534" s="40"/>
    </row>
    <row r="535" spans="1:15" ht="14.25">
      <c r="A535" s="41">
        <v>0</v>
      </c>
      <c r="B535" s="42"/>
      <c r="C535" s="53"/>
      <c r="D535" s="54"/>
      <c r="E535" s="45" t="str">
        <f t="shared" si="23"/>
        <v/>
      </c>
      <c r="F535" s="43">
        <f t="shared" si="24"/>
        <v>0</v>
      </c>
      <c r="G535" s="75">
        <f>IF($C535="",0,COUNTIF(男子名簿!$F$12:$F$520,$C535))</f>
        <v>0</v>
      </c>
      <c r="H535" s="76">
        <f>IF($C535="",0,COUNTIF(女子名簿!$F$12:$F$520,$C535))</f>
        <v>0</v>
      </c>
      <c r="I535" s="77">
        <f t="shared" si="22"/>
        <v>0</v>
      </c>
      <c r="J535" s="38"/>
      <c r="K535" s="38"/>
      <c r="L535" s="34"/>
      <c r="M535" s="34"/>
      <c r="N535" s="34"/>
      <c r="O535" s="40"/>
    </row>
    <row r="536" spans="1:15" ht="14.25">
      <c r="A536" s="41">
        <v>0</v>
      </c>
      <c r="B536" s="42"/>
      <c r="C536" s="53"/>
      <c r="D536" s="54"/>
      <c r="E536" s="45" t="str">
        <f t="shared" si="23"/>
        <v/>
      </c>
      <c r="F536" s="43">
        <f t="shared" si="24"/>
        <v>0</v>
      </c>
      <c r="G536" s="75">
        <f>IF($C536="",0,COUNTIF(男子名簿!$F$12:$F$520,$C536))</f>
        <v>0</v>
      </c>
      <c r="H536" s="76">
        <f>IF($C536="",0,COUNTIF(女子名簿!$F$12:$F$520,$C536))</f>
        <v>0</v>
      </c>
      <c r="I536" s="77">
        <f t="shared" si="22"/>
        <v>0</v>
      </c>
      <c r="J536" s="38"/>
      <c r="K536" s="38"/>
      <c r="L536" s="34"/>
      <c r="M536" s="34"/>
      <c r="N536" s="34"/>
      <c r="O536" s="40"/>
    </row>
    <row r="537" spans="1:15" ht="14.25">
      <c r="A537" s="41">
        <v>0</v>
      </c>
      <c r="B537" s="46"/>
      <c r="C537" s="62"/>
      <c r="D537" s="66"/>
      <c r="E537" s="48" t="str">
        <f t="shared" si="23"/>
        <v/>
      </c>
      <c r="F537" s="49">
        <f t="shared" si="24"/>
        <v>0</v>
      </c>
      <c r="G537" s="78">
        <f>IF($C537="",0,COUNTIF(男子名簿!$F$12:$F$520,$C537))</f>
        <v>0</v>
      </c>
      <c r="H537" s="79">
        <f>IF($C537="",0,COUNTIF(女子名簿!$F$12:$F$520,$C537))</f>
        <v>0</v>
      </c>
      <c r="I537" s="80">
        <f t="shared" si="22"/>
        <v>0</v>
      </c>
      <c r="J537" s="38"/>
      <c r="K537" s="38"/>
      <c r="L537" s="34"/>
      <c r="M537" s="34"/>
      <c r="N537" s="34"/>
      <c r="O537" s="40"/>
    </row>
    <row r="538" spans="1:15" ht="14.25">
      <c r="A538" s="41">
        <v>0</v>
      </c>
      <c r="B538" s="50"/>
      <c r="C538" s="61"/>
      <c r="D538" s="59"/>
      <c r="E538" s="52"/>
      <c r="F538" s="51"/>
      <c r="G538" s="81">
        <f>IF($C538="",0,COUNTIF(男子名簿!$F$12:$F$520,$C538))</f>
        <v>0</v>
      </c>
      <c r="H538" s="82">
        <f>IF($C538="",0,COUNTIF(女子名簿!$F$12:$F$520,$C538))</f>
        <v>0</v>
      </c>
      <c r="I538" s="83">
        <f t="shared" si="22"/>
        <v>0</v>
      </c>
      <c r="J538" s="38"/>
      <c r="K538" s="38"/>
      <c r="L538" s="34"/>
      <c r="M538" s="34"/>
      <c r="N538" s="34"/>
      <c r="O538" s="40"/>
    </row>
    <row r="539" spans="1:15" ht="14.25">
      <c r="A539" s="41">
        <v>0</v>
      </c>
      <c r="B539" s="42"/>
      <c r="C539" s="43"/>
      <c r="D539" s="44"/>
      <c r="E539" s="45" t="str">
        <f t="shared" ref="E539:E557" si="25">IF($C539="","",ASC(PHONETIC($C539)))</f>
        <v/>
      </c>
      <c r="F539" s="43">
        <f t="shared" ref="F539:F557" si="26">C539</f>
        <v>0</v>
      </c>
      <c r="G539" s="75">
        <f>IF($C539="",0,COUNTIF(男子名簿!$F$12:$F$520,$C539))</f>
        <v>0</v>
      </c>
      <c r="H539" s="76">
        <f>IF($C539="",0,COUNTIF(女子名簿!$F$12:$F$520,$C539))</f>
        <v>0</v>
      </c>
      <c r="I539" s="77">
        <f t="shared" si="22"/>
        <v>0</v>
      </c>
      <c r="J539" s="38"/>
      <c r="K539" s="38"/>
      <c r="L539" s="34"/>
      <c r="M539" s="34"/>
      <c r="N539" s="34"/>
      <c r="O539" s="34"/>
    </row>
    <row r="540" spans="1:15" ht="14.25">
      <c r="A540" s="41">
        <v>0</v>
      </c>
      <c r="B540" s="42"/>
      <c r="C540" s="43"/>
      <c r="D540" s="44"/>
      <c r="E540" s="45" t="str">
        <f t="shared" si="25"/>
        <v/>
      </c>
      <c r="F540" s="43">
        <f t="shared" si="26"/>
        <v>0</v>
      </c>
      <c r="G540" s="75">
        <f>IF($C540="",0,COUNTIF(男子名簿!$F$12:$F$520,$C540))</f>
        <v>0</v>
      </c>
      <c r="H540" s="76">
        <f>IF($C540="",0,COUNTIF(女子名簿!$F$12:$F$520,$C540))</f>
        <v>0</v>
      </c>
      <c r="I540" s="77">
        <f t="shared" si="22"/>
        <v>0</v>
      </c>
      <c r="J540" s="38"/>
      <c r="K540" s="38"/>
      <c r="L540" s="34"/>
      <c r="M540" s="34"/>
      <c r="N540" s="34"/>
      <c r="O540" s="34"/>
    </row>
    <row r="541" spans="1:15" ht="14.25">
      <c r="A541" s="41">
        <v>0</v>
      </c>
      <c r="B541" s="42"/>
      <c r="C541" s="43"/>
      <c r="D541" s="44"/>
      <c r="E541" s="45" t="str">
        <f t="shared" si="25"/>
        <v/>
      </c>
      <c r="F541" s="43">
        <f t="shared" si="26"/>
        <v>0</v>
      </c>
      <c r="G541" s="75">
        <f>IF($C541="",0,COUNTIF(男子名簿!$F$12:$F$520,$C541))</f>
        <v>0</v>
      </c>
      <c r="H541" s="76">
        <f>IF($C541="",0,COUNTIF(女子名簿!$F$12:$F$520,$C541))</f>
        <v>0</v>
      </c>
      <c r="I541" s="77">
        <f t="shared" si="22"/>
        <v>0</v>
      </c>
      <c r="J541" s="38"/>
      <c r="K541" s="38"/>
      <c r="L541" s="34"/>
      <c r="M541" s="34"/>
      <c r="N541" s="34"/>
      <c r="O541" s="34"/>
    </row>
    <row r="542" spans="1:15" ht="14.25">
      <c r="A542" s="41">
        <v>0</v>
      </c>
      <c r="B542" s="55"/>
      <c r="C542" s="47"/>
      <c r="D542" s="56"/>
      <c r="E542" s="57" t="str">
        <f t="shared" si="25"/>
        <v/>
      </c>
      <c r="F542" s="47">
        <f t="shared" si="26"/>
        <v>0</v>
      </c>
      <c r="G542" s="84">
        <f>IF($C542="",0,COUNTIF(男子名簿!$F$12:$F$520,$C542))</f>
        <v>0</v>
      </c>
      <c r="H542" s="85">
        <f>IF($C542="",0,COUNTIF(女子名簿!$F$12:$F$520,$C542))</f>
        <v>0</v>
      </c>
      <c r="I542" s="86">
        <f t="shared" si="22"/>
        <v>0</v>
      </c>
      <c r="J542" s="38"/>
      <c r="K542" s="38"/>
      <c r="L542" s="34"/>
      <c r="M542" s="34"/>
      <c r="N542" s="34"/>
      <c r="O542" s="34"/>
    </row>
    <row r="543" spans="1:15" ht="14.25">
      <c r="A543" s="41">
        <v>0</v>
      </c>
      <c r="B543" s="58"/>
      <c r="C543" s="64"/>
      <c r="D543" s="65"/>
      <c r="E543" s="60" t="str">
        <f t="shared" si="25"/>
        <v/>
      </c>
      <c r="F543" s="61">
        <f t="shared" si="26"/>
        <v>0</v>
      </c>
      <c r="G543" s="87">
        <f>IF($C543="",0,COUNTIF(男子名簿!$F$12:$F$520,$C543))</f>
        <v>0</v>
      </c>
      <c r="H543" s="88">
        <f>IF($C543="",0,COUNTIF(女子名簿!$F$12:$F$520,$C543))</f>
        <v>0</v>
      </c>
      <c r="I543" s="89">
        <f t="shared" si="22"/>
        <v>0</v>
      </c>
      <c r="J543" s="38"/>
      <c r="K543" s="38"/>
      <c r="L543" s="34"/>
      <c r="M543" s="34"/>
      <c r="N543" s="34"/>
      <c r="O543" s="40"/>
    </row>
    <row r="544" spans="1:15" ht="14.25">
      <c r="A544" s="41">
        <v>0</v>
      </c>
      <c r="B544" s="42"/>
      <c r="C544" s="53"/>
      <c r="D544" s="54"/>
      <c r="E544" s="45" t="str">
        <f t="shared" si="25"/>
        <v/>
      </c>
      <c r="F544" s="43">
        <f t="shared" si="26"/>
        <v>0</v>
      </c>
      <c r="G544" s="75">
        <f>IF($C544="",0,COUNTIF(男子名簿!$F$12:$F$520,$C544))</f>
        <v>0</v>
      </c>
      <c r="H544" s="76">
        <f>IF($C544="",0,COUNTIF(女子名簿!$F$12:$F$520,$C544))</f>
        <v>0</v>
      </c>
      <c r="I544" s="77">
        <f t="shared" si="22"/>
        <v>0</v>
      </c>
      <c r="J544" s="38"/>
      <c r="K544" s="38"/>
      <c r="L544" s="34"/>
      <c r="M544" s="34"/>
      <c r="N544" s="34"/>
      <c r="O544" s="40"/>
    </row>
    <row r="545" spans="1:15" ht="14.25">
      <c r="A545" s="41">
        <v>0</v>
      </c>
      <c r="B545" s="42"/>
      <c r="C545" s="53"/>
      <c r="D545" s="54"/>
      <c r="E545" s="45" t="str">
        <f t="shared" si="25"/>
        <v/>
      </c>
      <c r="F545" s="43">
        <f t="shared" si="26"/>
        <v>0</v>
      </c>
      <c r="G545" s="75">
        <f>IF($C545="",0,COUNTIF(男子名簿!$F$12:$F$520,$C545))</f>
        <v>0</v>
      </c>
      <c r="H545" s="76">
        <f>IF($C545="",0,COUNTIF(女子名簿!$F$12:$F$520,$C545))</f>
        <v>0</v>
      </c>
      <c r="I545" s="77">
        <f t="shared" si="22"/>
        <v>0</v>
      </c>
      <c r="J545" s="38"/>
      <c r="K545" s="38"/>
      <c r="L545" s="34"/>
      <c r="M545" s="34"/>
      <c r="N545" s="34"/>
      <c r="O545" s="40"/>
    </row>
    <row r="546" spans="1:15" ht="14.25">
      <c r="A546" s="41">
        <v>0</v>
      </c>
      <c r="B546" s="42"/>
      <c r="C546" s="43"/>
      <c r="D546" s="44"/>
      <c r="E546" s="45" t="str">
        <f t="shared" si="25"/>
        <v/>
      </c>
      <c r="F546" s="43">
        <f t="shared" si="26"/>
        <v>0</v>
      </c>
      <c r="G546" s="75">
        <f>IF($C546="",0,COUNTIF(男子名簿!$F$12:$F$520,$C546))</f>
        <v>0</v>
      </c>
      <c r="H546" s="76">
        <f>IF($C546="",0,COUNTIF(女子名簿!$F$12:$F$520,$C546))</f>
        <v>0</v>
      </c>
      <c r="I546" s="77">
        <f t="shared" si="22"/>
        <v>0</v>
      </c>
      <c r="J546" s="38"/>
      <c r="K546" s="38"/>
      <c r="L546" s="34"/>
      <c r="M546" s="34"/>
      <c r="N546" s="34"/>
      <c r="O546" s="40"/>
    </row>
    <row r="547" spans="1:15" ht="14.25">
      <c r="A547" s="41">
        <v>0</v>
      </c>
      <c r="B547" s="46"/>
      <c r="C547" s="62"/>
      <c r="D547" s="66"/>
      <c r="E547" s="48" t="str">
        <f t="shared" si="25"/>
        <v/>
      </c>
      <c r="F547" s="49">
        <f t="shared" si="26"/>
        <v>0</v>
      </c>
      <c r="G547" s="78">
        <f>IF($C547="",0,COUNTIF(男子名簿!$F$12:$F$520,$C547))</f>
        <v>0</v>
      </c>
      <c r="H547" s="79">
        <f>IF($C547="",0,COUNTIF(女子名簿!$F$12:$F$520,$C547))</f>
        <v>0</v>
      </c>
      <c r="I547" s="80">
        <f t="shared" si="22"/>
        <v>0</v>
      </c>
      <c r="J547" s="38"/>
      <c r="K547" s="38"/>
      <c r="L547" s="34"/>
      <c r="M547" s="34"/>
      <c r="N547" s="34"/>
      <c r="O547" s="40"/>
    </row>
    <row r="548" spans="1:15" ht="14.25">
      <c r="A548" s="41">
        <v>0</v>
      </c>
      <c r="B548" s="50"/>
      <c r="C548" s="64"/>
      <c r="D548" s="67"/>
      <c r="E548" s="52" t="str">
        <f t="shared" si="25"/>
        <v/>
      </c>
      <c r="F548" s="51">
        <f t="shared" si="26"/>
        <v>0</v>
      </c>
      <c r="G548" s="81">
        <f>IF($C548="",0,COUNTIF(男子名簿!$F$12:$F$520,$C548))</f>
        <v>0</v>
      </c>
      <c r="H548" s="82">
        <f>IF($C548="",0,COUNTIF(女子名簿!$F$12:$F$520,$C548))</f>
        <v>0</v>
      </c>
      <c r="I548" s="83">
        <f t="shared" si="22"/>
        <v>0</v>
      </c>
      <c r="J548" s="38"/>
      <c r="K548" s="38"/>
      <c r="L548" s="34"/>
      <c r="M548" s="34"/>
      <c r="N548" s="34"/>
      <c r="O548" s="40"/>
    </row>
    <row r="549" spans="1:15" ht="14.25">
      <c r="A549" s="41">
        <v>0</v>
      </c>
      <c r="B549" s="42"/>
      <c r="C549" s="43"/>
      <c r="D549" s="44"/>
      <c r="E549" s="45" t="str">
        <f t="shared" si="25"/>
        <v/>
      </c>
      <c r="F549" s="43">
        <f t="shared" si="26"/>
        <v>0</v>
      </c>
      <c r="G549" s="75">
        <f>IF($C549="",0,COUNTIF(男子名簿!$F$12:$F$520,$C549))</f>
        <v>0</v>
      </c>
      <c r="H549" s="76">
        <f>IF($C549="",0,COUNTIF(女子名簿!$F$12:$F$520,$C549))</f>
        <v>0</v>
      </c>
      <c r="I549" s="77">
        <f t="shared" si="22"/>
        <v>0</v>
      </c>
      <c r="J549" s="38"/>
      <c r="K549" s="38"/>
      <c r="L549" s="34"/>
      <c r="M549" s="34"/>
      <c r="N549" s="34"/>
      <c r="O549" s="40"/>
    </row>
    <row r="550" spans="1:15" ht="14.25">
      <c r="A550" s="41">
        <v>0</v>
      </c>
      <c r="B550" s="42"/>
      <c r="C550" s="53"/>
      <c r="D550" s="54"/>
      <c r="E550" s="45" t="str">
        <f t="shared" si="25"/>
        <v/>
      </c>
      <c r="F550" s="43">
        <f t="shared" si="26"/>
        <v>0</v>
      </c>
      <c r="G550" s="75">
        <f>IF($C550="",0,COUNTIF(男子名簿!$F$12:$F$520,$C550))</f>
        <v>0</v>
      </c>
      <c r="H550" s="76">
        <f>IF($C550="",0,COUNTIF(女子名簿!$F$12:$F$520,$C550))</f>
        <v>0</v>
      </c>
      <c r="I550" s="77">
        <f t="shared" si="22"/>
        <v>0</v>
      </c>
      <c r="J550" s="38"/>
      <c r="K550" s="38"/>
      <c r="L550" s="34"/>
      <c r="M550" s="34"/>
      <c r="N550" s="34"/>
      <c r="O550" s="40"/>
    </row>
    <row r="551" spans="1:15" ht="14.25">
      <c r="A551" s="41">
        <v>0</v>
      </c>
      <c r="B551" s="42"/>
      <c r="C551" s="53"/>
      <c r="D551" s="54"/>
      <c r="E551" s="45" t="str">
        <f t="shared" si="25"/>
        <v/>
      </c>
      <c r="F551" s="43">
        <f t="shared" si="26"/>
        <v>0</v>
      </c>
      <c r="G551" s="75">
        <f>IF($C551="",0,COUNTIF(男子名簿!$F$12:$F$520,$C551))</f>
        <v>0</v>
      </c>
      <c r="H551" s="76">
        <f>IF($C551="",0,COUNTIF(女子名簿!$F$12:$F$520,$C551))</f>
        <v>0</v>
      </c>
      <c r="I551" s="77">
        <f t="shared" si="22"/>
        <v>0</v>
      </c>
      <c r="J551" s="38"/>
      <c r="K551" s="38"/>
      <c r="L551" s="34"/>
      <c r="M551" s="34"/>
      <c r="N551" s="34"/>
      <c r="O551" s="40"/>
    </row>
    <row r="552" spans="1:15" ht="14.25">
      <c r="A552" s="41">
        <v>0</v>
      </c>
      <c r="B552" s="55"/>
      <c r="C552" s="62"/>
      <c r="D552" s="63"/>
      <c r="E552" s="57" t="str">
        <f t="shared" si="25"/>
        <v/>
      </c>
      <c r="F552" s="47">
        <f t="shared" si="26"/>
        <v>0</v>
      </c>
      <c r="G552" s="84">
        <f>IF($C552="",0,COUNTIF(男子名簿!$F$12:$F$520,$C552))</f>
        <v>0</v>
      </c>
      <c r="H552" s="85">
        <f>IF($C552="",0,COUNTIF(女子名簿!$F$12:$F$520,$C552))</f>
        <v>0</v>
      </c>
      <c r="I552" s="86">
        <f t="shared" si="22"/>
        <v>0</v>
      </c>
      <c r="J552" s="38"/>
      <c r="K552" s="38"/>
      <c r="L552" s="34"/>
      <c r="M552" s="34"/>
      <c r="N552" s="34"/>
      <c r="O552" s="40"/>
    </row>
    <row r="553" spans="1:15" ht="14.25">
      <c r="A553" s="41">
        <v>0</v>
      </c>
      <c r="B553" s="58"/>
      <c r="C553" s="64"/>
      <c r="D553" s="65"/>
      <c r="E553" s="60" t="str">
        <f t="shared" si="25"/>
        <v/>
      </c>
      <c r="F553" s="61">
        <f t="shared" si="26"/>
        <v>0</v>
      </c>
      <c r="G553" s="87">
        <f>IF($C553="",0,COUNTIF(男子名簿!$F$12:$F$520,$C553))</f>
        <v>0</v>
      </c>
      <c r="H553" s="88">
        <f>IF($C553="",0,COUNTIF(女子名簿!$F$12:$F$520,$C553))</f>
        <v>0</v>
      </c>
      <c r="I553" s="89">
        <f t="shared" si="22"/>
        <v>0</v>
      </c>
      <c r="J553" s="38"/>
      <c r="K553" s="38"/>
      <c r="L553" s="34"/>
      <c r="M553" s="34"/>
      <c r="N553" s="34"/>
      <c r="O553" s="40"/>
    </row>
    <row r="554" spans="1:15" ht="14.25">
      <c r="A554" s="41">
        <v>0</v>
      </c>
      <c r="B554" s="42"/>
      <c r="C554" s="53"/>
      <c r="D554" s="54"/>
      <c r="E554" s="45" t="str">
        <f t="shared" si="25"/>
        <v/>
      </c>
      <c r="F554" s="43">
        <f t="shared" si="26"/>
        <v>0</v>
      </c>
      <c r="G554" s="75">
        <f>IF($C554="",0,COUNTIF(男子名簿!$F$12:$F$520,$C554))</f>
        <v>0</v>
      </c>
      <c r="H554" s="76">
        <f>IF($C554="",0,COUNTIF(女子名簿!$F$12:$F$520,$C554))</f>
        <v>0</v>
      </c>
      <c r="I554" s="77">
        <f t="shared" si="22"/>
        <v>0</v>
      </c>
      <c r="J554" s="38"/>
      <c r="K554" s="38"/>
      <c r="L554" s="34"/>
      <c r="M554" s="34"/>
      <c r="N554" s="34"/>
      <c r="O554" s="40"/>
    </row>
    <row r="555" spans="1:15" ht="14.25">
      <c r="A555" s="41">
        <v>0</v>
      </c>
      <c r="B555" s="42"/>
      <c r="C555" s="53"/>
      <c r="D555" s="54"/>
      <c r="E555" s="45" t="str">
        <f t="shared" si="25"/>
        <v/>
      </c>
      <c r="F555" s="43">
        <f t="shared" si="26"/>
        <v>0</v>
      </c>
      <c r="G555" s="75">
        <f>IF($C555="",0,COUNTIF(男子名簿!$F$12:$F$520,$C555))</f>
        <v>0</v>
      </c>
      <c r="H555" s="76">
        <f>IF($C555="",0,COUNTIF(女子名簿!$F$12:$F$520,$C555))</f>
        <v>0</v>
      </c>
      <c r="I555" s="77">
        <f t="shared" si="22"/>
        <v>0</v>
      </c>
      <c r="J555" s="38"/>
      <c r="K555" s="38"/>
      <c r="L555" s="34"/>
      <c r="M555" s="34"/>
      <c r="N555" s="34"/>
      <c r="O555" s="40"/>
    </row>
    <row r="556" spans="1:15" ht="14.25">
      <c r="A556" s="41">
        <v>0</v>
      </c>
      <c r="B556" s="42"/>
      <c r="C556" s="53"/>
      <c r="D556" s="54"/>
      <c r="E556" s="45" t="str">
        <f t="shared" si="25"/>
        <v/>
      </c>
      <c r="F556" s="43">
        <f t="shared" si="26"/>
        <v>0</v>
      </c>
      <c r="G556" s="75">
        <f>IF($C556="",0,COUNTIF(男子名簿!$F$12:$F$520,$C556))</f>
        <v>0</v>
      </c>
      <c r="H556" s="76">
        <f>IF($C556="",0,COUNTIF(女子名簿!$F$12:$F$520,$C556))</f>
        <v>0</v>
      </c>
      <c r="I556" s="77">
        <f t="shared" si="22"/>
        <v>0</v>
      </c>
      <c r="J556" s="38"/>
      <c r="K556" s="38"/>
      <c r="L556" s="34"/>
      <c r="M556" s="34"/>
      <c r="N556" s="34"/>
      <c r="O556" s="40"/>
    </row>
    <row r="557" spans="1:15" ht="14.25">
      <c r="A557" s="41">
        <v>0</v>
      </c>
      <c r="B557" s="46"/>
      <c r="C557" s="62"/>
      <c r="D557" s="66"/>
      <c r="E557" s="48" t="str">
        <f t="shared" si="25"/>
        <v/>
      </c>
      <c r="F557" s="49">
        <f t="shared" si="26"/>
        <v>0</v>
      </c>
      <c r="G557" s="78">
        <f>IF($C557="",0,COUNTIF(男子名簿!$F$12:$F$520,$C557))</f>
        <v>0</v>
      </c>
      <c r="H557" s="79">
        <f>IF($C557="",0,COUNTIF(女子名簿!$F$12:$F$520,$C557))</f>
        <v>0</v>
      </c>
      <c r="I557" s="80">
        <f t="shared" si="22"/>
        <v>0</v>
      </c>
      <c r="J557" s="38"/>
      <c r="K557" s="38"/>
      <c r="L557" s="34"/>
      <c r="M557" s="34"/>
      <c r="N557" s="34"/>
      <c r="O557" s="40"/>
    </row>
    <row r="558" spans="1:15" ht="14.25">
      <c r="A558" s="41">
        <v>0</v>
      </c>
      <c r="B558" s="50"/>
      <c r="C558" s="61"/>
      <c r="D558" s="59"/>
      <c r="E558" s="52"/>
      <c r="F558" s="51"/>
      <c r="G558" s="81">
        <f>IF($C558="",0,COUNTIF(男子名簿!$F$12:$F$520,$C558))</f>
        <v>0</v>
      </c>
      <c r="H558" s="82">
        <f>IF($C558="",0,COUNTIF(女子名簿!$F$12:$F$520,$C558))</f>
        <v>0</v>
      </c>
      <c r="I558" s="83">
        <f t="shared" si="22"/>
        <v>0</v>
      </c>
      <c r="J558" s="38"/>
      <c r="K558" s="38"/>
      <c r="L558" s="34"/>
      <c r="M558" s="34"/>
      <c r="N558" s="34"/>
      <c r="O558" s="40"/>
    </row>
    <row r="559" spans="1:15" ht="14.25">
      <c r="A559" s="41">
        <v>0</v>
      </c>
      <c r="B559" s="42"/>
      <c r="C559" s="43"/>
      <c r="D559" s="44"/>
      <c r="E559" s="45" t="str">
        <f t="shared" ref="E559:E577" si="27">IF($C559="","",ASC(PHONETIC($C559)))</f>
        <v/>
      </c>
      <c r="F559" s="43">
        <f t="shared" ref="F559:F577" si="28">C559</f>
        <v>0</v>
      </c>
      <c r="G559" s="75">
        <f>IF($C559="",0,COUNTIF(男子名簿!$F$12:$F$520,$C559))</f>
        <v>0</v>
      </c>
      <c r="H559" s="76">
        <f>IF($C559="",0,COUNTIF(女子名簿!$F$12:$F$520,$C559))</f>
        <v>0</v>
      </c>
      <c r="I559" s="77">
        <f t="shared" si="22"/>
        <v>0</v>
      </c>
      <c r="J559" s="38"/>
      <c r="K559" s="38"/>
      <c r="L559" s="34"/>
      <c r="M559" s="34"/>
      <c r="N559" s="34"/>
      <c r="O559" s="34"/>
    </row>
    <row r="560" spans="1:15" ht="14.25">
      <c r="A560" s="41">
        <v>0</v>
      </c>
      <c r="B560" s="42"/>
      <c r="C560" s="43"/>
      <c r="D560" s="44"/>
      <c r="E560" s="45" t="str">
        <f t="shared" si="27"/>
        <v/>
      </c>
      <c r="F560" s="43">
        <f t="shared" si="28"/>
        <v>0</v>
      </c>
      <c r="G560" s="75">
        <f>IF($C560="",0,COUNTIF(男子名簿!$F$12:$F$520,$C560))</f>
        <v>0</v>
      </c>
      <c r="H560" s="76">
        <f>IF($C560="",0,COUNTIF(女子名簿!$F$12:$F$520,$C560))</f>
        <v>0</v>
      </c>
      <c r="I560" s="77">
        <f t="shared" si="22"/>
        <v>0</v>
      </c>
      <c r="J560" s="38"/>
      <c r="K560" s="38"/>
      <c r="L560" s="34"/>
      <c r="M560" s="34"/>
      <c r="N560" s="34"/>
      <c r="O560" s="34"/>
    </row>
    <row r="561" spans="1:15" ht="14.25">
      <c r="A561" s="41">
        <v>0</v>
      </c>
      <c r="B561" s="42"/>
      <c r="C561" s="43"/>
      <c r="D561" s="44"/>
      <c r="E561" s="45" t="str">
        <f t="shared" si="27"/>
        <v/>
      </c>
      <c r="F561" s="43">
        <f t="shared" si="28"/>
        <v>0</v>
      </c>
      <c r="G561" s="75">
        <f>IF($C561="",0,COUNTIF(男子名簿!$F$12:$F$520,$C561))</f>
        <v>0</v>
      </c>
      <c r="H561" s="76">
        <f>IF($C561="",0,COUNTIF(女子名簿!$F$12:$F$520,$C561))</f>
        <v>0</v>
      </c>
      <c r="I561" s="77">
        <f t="shared" si="22"/>
        <v>0</v>
      </c>
      <c r="J561" s="38"/>
      <c r="K561" s="38"/>
      <c r="L561" s="34"/>
      <c r="M561" s="34"/>
      <c r="N561" s="34"/>
      <c r="O561" s="34"/>
    </row>
    <row r="562" spans="1:15" ht="14.25">
      <c r="A562" s="41">
        <v>0</v>
      </c>
      <c r="B562" s="55"/>
      <c r="C562" s="47"/>
      <c r="D562" s="56"/>
      <c r="E562" s="57" t="str">
        <f t="shared" si="27"/>
        <v/>
      </c>
      <c r="F562" s="47">
        <f t="shared" si="28"/>
        <v>0</v>
      </c>
      <c r="G562" s="84">
        <f>IF($C562="",0,COUNTIF(男子名簿!$F$12:$F$520,$C562))</f>
        <v>0</v>
      </c>
      <c r="H562" s="85">
        <f>IF($C562="",0,COUNTIF(女子名簿!$F$12:$F$520,$C562))</f>
        <v>0</v>
      </c>
      <c r="I562" s="86">
        <f t="shared" si="22"/>
        <v>0</v>
      </c>
      <c r="J562" s="38"/>
      <c r="K562" s="38"/>
      <c r="L562" s="34"/>
      <c r="M562" s="34"/>
      <c r="N562" s="34"/>
      <c r="O562" s="34"/>
    </row>
    <row r="563" spans="1:15" ht="14.25">
      <c r="A563" s="41">
        <v>0</v>
      </c>
      <c r="B563" s="58"/>
      <c r="C563" s="64"/>
      <c r="D563" s="65"/>
      <c r="E563" s="60" t="str">
        <f t="shared" si="27"/>
        <v/>
      </c>
      <c r="F563" s="61">
        <f t="shared" si="28"/>
        <v>0</v>
      </c>
      <c r="G563" s="87">
        <f>IF($C563="",0,COUNTIF(男子名簿!$F$12:$F$520,$C563))</f>
        <v>0</v>
      </c>
      <c r="H563" s="88">
        <f>IF($C563="",0,COUNTIF(女子名簿!$F$12:$F$520,$C563))</f>
        <v>0</v>
      </c>
      <c r="I563" s="89">
        <f t="shared" si="22"/>
        <v>0</v>
      </c>
      <c r="J563" s="38"/>
      <c r="K563" s="38"/>
      <c r="L563" s="34"/>
      <c r="M563" s="34"/>
      <c r="N563" s="34"/>
      <c r="O563" s="40"/>
    </row>
    <row r="564" spans="1:15" ht="14.25">
      <c r="A564" s="41">
        <v>0</v>
      </c>
      <c r="B564" s="42"/>
      <c r="C564" s="53"/>
      <c r="D564" s="54"/>
      <c r="E564" s="45" t="str">
        <f t="shared" si="27"/>
        <v/>
      </c>
      <c r="F564" s="43">
        <f t="shared" si="28"/>
        <v>0</v>
      </c>
      <c r="G564" s="75">
        <f>IF($C564="",0,COUNTIF(男子名簿!$F$12:$F$520,$C564))</f>
        <v>0</v>
      </c>
      <c r="H564" s="76">
        <f>IF($C564="",0,COUNTIF(女子名簿!$F$12:$F$520,$C564))</f>
        <v>0</v>
      </c>
      <c r="I564" s="77">
        <f t="shared" si="22"/>
        <v>0</v>
      </c>
      <c r="J564" s="38"/>
      <c r="K564" s="38"/>
      <c r="L564" s="34"/>
      <c r="M564" s="34"/>
      <c r="N564" s="34"/>
      <c r="O564" s="40"/>
    </row>
    <row r="565" spans="1:15" ht="14.25">
      <c r="A565" s="41">
        <v>0</v>
      </c>
      <c r="B565" s="42"/>
      <c r="C565" s="53"/>
      <c r="D565" s="54"/>
      <c r="E565" s="45" t="str">
        <f t="shared" si="27"/>
        <v/>
      </c>
      <c r="F565" s="43">
        <f t="shared" si="28"/>
        <v>0</v>
      </c>
      <c r="G565" s="75">
        <f>IF($C565="",0,COUNTIF(男子名簿!$F$12:$F$520,$C565))</f>
        <v>0</v>
      </c>
      <c r="H565" s="76">
        <f>IF($C565="",0,COUNTIF(女子名簿!$F$12:$F$520,$C565))</f>
        <v>0</v>
      </c>
      <c r="I565" s="77">
        <f t="shared" si="22"/>
        <v>0</v>
      </c>
      <c r="J565" s="38"/>
      <c r="K565" s="38"/>
      <c r="L565" s="34"/>
      <c r="M565" s="34"/>
      <c r="N565" s="34"/>
      <c r="O565" s="40"/>
    </row>
    <row r="566" spans="1:15" ht="14.25">
      <c r="A566" s="41">
        <v>0</v>
      </c>
      <c r="B566" s="42"/>
      <c r="C566" s="43"/>
      <c r="D566" s="44"/>
      <c r="E566" s="45" t="str">
        <f t="shared" si="27"/>
        <v/>
      </c>
      <c r="F566" s="43">
        <f t="shared" si="28"/>
        <v>0</v>
      </c>
      <c r="G566" s="75">
        <f>IF($C566="",0,COUNTIF(男子名簿!$F$12:$F$520,$C566))</f>
        <v>0</v>
      </c>
      <c r="H566" s="76">
        <f>IF($C566="",0,COUNTIF(女子名簿!$F$12:$F$520,$C566))</f>
        <v>0</v>
      </c>
      <c r="I566" s="77">
        <f t="shared" si="22"/>
        <v>0</v>
      </c>
      <c r="J566" s="38"/>
      <c r="K566" s="38"/>
      <c r="L566" s="34"/>
      <c r="M566" s="34"/>
      <c r="N566" s="34"/>
      <c r="O566" s="40"/>
    </row>
    <row r="567" spans="1:15" ht="14.25">
      <c r="A567" s="41">
        <v>0</v>
      </c>
      <c r="B567" s="46"/>
      <c r="C567" s="62"/>
      <c r="D567" s="66"/>
      <c r="E567" s="48" t="str">
        <f t="shared" si="27"/>
        <v/>
      </c>
      <c r="F567" s="49">
        <f t="shared" si="28"/>
        <v>0</v>
      </c>
      <c r="G567" s="78">
        <f>IF($C567="",0,COUNTIF(男子名簿!$F$12:$F$520,$C567))</f>
        <v>0</v>
      </c>
      <c r="H567" s="79">
        <f>IF($C567="",0,COUNTIF(女子名簿!$F$12:$F$520,$C567))</f>
        <v>0</v>
      </c>
      <c r="I567" s="80">
        <f t="shared" si="22"/>
        <v>0</v>
      </c>
      <c r="J567" s="38"/>
      <c r="K567" s="38"/>
      <c r="L567" s="34"/>
      <c r="M567" s="34"/>
      <c r="N567" s="34"/>
      <c r="O567" s="40"/>
    </row>
    <row r="568" spans="1:15" ht="14.25">
      <c r="A568" s="41">
        <v>0</v>
      </c>
      <c r="B568" s="50"/>
      <c r="C568" s="64"/>
      <c r="D568" s="67"/>
      <c r="E568" s="52" t="str">
        <f t="shared" si="27"/>
        <v/>
      </c>
      <c r="F568" s="51">
        <f t="shared" si="28"/>
        <v>0</v>
      </c>
      <c r="G568" s="81">
        <f>IF($C568="",0,COUNTIF(男子名簿!$F$12:$F$520,$C568))</f>
        <v>0</v>
      </c>
      <c r="H568" s="82">
        <f>IF($C568="",0,COUNTIF(女子名簿!$F$12:$F$520,$C568))</f>
        <v>0</v>
      </c>
      <c r="I568" s="83">
        <f t="shared" si="22"/>
        <v>0</v>
      </c>
      <c r="J568" s="38"/>
      <c r="K568" s="38"/>
      <c r="L568" s="34"/>
      <c r="M568" s="34"/>
      <c r="N568" s="34"/>
      <c r="O568" s="40"/>
    </row>
    <row r="569" spans="1:15" ht="14.25">
      <c r="A569" s="41">
        <v>0</v>
      </c>
      <c r="B569" s="42"/>
      <c r="C569" s="43"/>
      <c r="D569" s="44"/>
      <c r="E569" s="45" t="str">
        <f t="shared" si="27"/>
        <v/>
      </c>
      <c r="F569" s="43">
        <f t="shared" si="28"/>
        <v>0</v>
      </c>
      <c r="G569" s="75">
        <f>IF($C569="",0,COUNTIF(男子名簿!$F$12:$F$520,$C569))</f>
        <v>0</v>
      </c>
      <c r="H569" s="76">
        <f>IF($C569="",0,COUNTIF(女子名簿!$F$12:$F$520,$C569))</f>
        <v>0</v>
      </c>
      <c r="I569" s="77">
        <f t="shared" si="22"/>
        <v>0</v>
      </c>
      <c r="J569" s="38"/>
      <c r="K569" s="38"/>
      <c r="L569" s="34"/>
      <c r="M569" s="34"/>
      <c r="N569" s="34"/>
      <c r="O569" s="40"/>
    </row>
    <row r="570" spans="1:15" ht="14.25">
      <c r="A570" s="41">
        <v>0</v>
      </c>
      <c r="B570" s="42"/>
      <c r="C570" s="53"/>
      <c r="D570" s="54"/>
      <c r="E570" s="45" t="str">
        <f t="shared" si="27"/>
        <v/>
      </c>
      <c r="F570" s="43">
        <f t="shared" si="28"/>
        <v>0</v>
      </c>
      <c r="G570" s="75">
        <f>IF($C570="",0,COUNTIF(男子名簿!$F$12:$F$520,$C570))</f>
        <v>0</v>
      </c>
      <c r="H570" s="76">
        <f>IF($C570="",0,COUNTIF(女子名簿!$F$12:$F$520,$C570))</f>
        <v>0</v>
      </c>
      <c r="I570" s="77">
        <f t="shared" si="22"/>
        <v>0</v>
      </c>
      <c r="J570" s="38"/>
      <c r="K570" s="38"/>
      <c r="L570" s="34"/>
      <c r="M570" s="34"/>
      <c r="N570" s="34"/>
      <c r="O570" s="40"/>
    </row>
    <row r="571" spans="1:15" ht="14.25">
      <c r="A571" s="41">
        <v>0</v>
      </c>
      <c r="B571" s="42"/>
      <c r="C571" s="53"/>
      <c r="D571" s="54"/>
      <c r="E571" s="45" t="str">
        <f t="shared" si="27"/>
        <v/>
      </c>
      <c r="F571" s="43">
        <f t="shared" si="28"/>
        <v>0</v>
      </c>
      <c r="G571" s="75">
        <f>IF($C571="",0,COUNTIF(男子名簿!$F$12:$F$520,$C571))</f>
        <v>0</v>
      </c>
      <c r="H571" s="76">
        <f>IF($C571="",0,COUNTIF(女子名簿!$F$12:$F$520,$C571))</f>
        <v>0</v>
      </c>
      <c r="I571" s="77">
        <f t="shared" si="22"/>
        <v>0</v>
      </c>
      <c r="J571" s="38"/>
      <c r="K571" s="38"/>
      <c r="L571" s="34"/>
      <c r="M571" s="34"/>
      <c r="N571" s="34"/>
      <c r="O571" s="40"/>
    </row>
    <row r="572" spans="1:15" ht="14.25">
      <c r="A572" s="41">
        <v>0</v>
      </c>
      <c r="B572" s="55"/>
      <c r="C572" s="62"/>
      <c r="D572" s="63"/>
      <c r="E572" s="57" t="str">
        <f t="shared" si="27"/>
        <v/>
      </c>
      <c r="F572" s="47">
        <f t="shared" si="28"/>
        <v>0</v>
      </c>
      <c r="G572" s="84">
        <f>IF($C572="",0,COUNTIF(男子名簿!$F$12:$F$520,$C572))</f>
        <v>0</v>
      </c>
      <c r="H572" s="85">
        <f>IF($C572="",0,COUNTIF(女子名簿!$F$12:$F$520,$C572))</f>
        <v>0</v>
      </c>
      <c r="I572" s="86">
        <f t="shared" si="22"/>
        <v>0</v>
      </c>
      <c r="J572" s="38"/>
      <c r="K572" s="38"/>
      <c r="L572" s="34"/>
      <c r="M572" s="34"/>
      <c r="N572" s="34"/>
      <c r="O572" s="40"/>
    </row>
    <row r="573" spans="1:15" ht="14.25">
      <c r="A573" s="41">
        <v>0</v>
      </c>
      <c r="B573" s="58"/>
      <c r="C573" s="64"/>
      <c r="D573" s="65"/>
      <c r="E573" s="60" t="str">
        <f t="shared" si="27"/>
        <v/>
      </c>
      <c r="F573" s="61">
        <f t="shared" si="28"/>
        <v>0</v>
      </c>
      <c r="G573" s="87">
        <f>IF($C573="",0,COUNTIF(男子名簿!$F$12:$F$520,$C573))</f>
        <v>0</v>
      </c>
      <c r="H573" s="88">
        <f>IF($C573="",0,COUNTIF(女子名簿!$F$12:$F$520,$C573))</f>
        <v>0</v>
      </c>
      <c r="I573" s="89">
        <f t="shared" si="22"/>
        <v>0</v>
      </c>
      <c r="J573" s="38"/>
      <c r="K573" s="38"/>
      <c r="L573" s="34"/>
      <c r="M573" s="34"/>
      <c r="N573" s="34"/>
      <c r="O573" s="40"/>
    </row>
    <row r="574" spans="1:15" ht="14.25">
      <c r="A574" s="41">
        <v>0</v>
      </c>
      <c r="B574" s="42"/>
      <c r="C574" s="53"/>
      <c r="D574" s="54"/>
      <c r="E574" s="45" t="str">
        <f t="shared" si="27"/>
        <v/>
      </c>
      <c r="F574" s="43">
        <f t="shared" si="28"/>
        <v>0</v>
      </c>
      <c r="G574" s="75">
        <f>IF($C574="",0,COUNTIF(男子名簿!$F$12:$F$520,$C574))</f>
        <v>0</v>
      </c>
      <c r="H574" s="76">
        <f>IF($C574="",0,COUNTIF(女子名簿!$F$12:$F$520,$C574))</f>
        <v>0</v>
      </c>
      <c r="I574" s="77">
        <f t="shared" si="22"/>
        <v>0</v>
      </c>
      <c r="J574" s="38"/>
      <c r="K574" s="38"/>
      <c r="L574" s="34"/>
      <c r="M574" s="34"/>
      <c r="N574" s="34"/>
      <c r="O574" s="40"/>
    </row>
    <row r="575" spans="1:15" ht="14.25">
      <c r="A575" s="41">
        <v>0</v>
      </c>
      <c r="B575" s="42"/>
      <c r="C575" s="53"/>
      <c r="D575" s="54"/>
      <c r="E575" s="45" t="str">
        <f t="shared" si="27"/>
        <v/>
      </c>
      <c r="F575" s="43">
        <f t="shared" si="28"/>
        <v>0</v>
      </c>
      <c r="G575" s="75">
        <f>IF($C575="",0,COUNTIF(男子名簿!$F$12:$F$520,$C575))</f>
        <v>0</v>
      </c>
      <c r="H575" s="76">
        <f>IF($C575="",0,COUNTIF(女子名簿!$F$12:$F$520,$C575))</f>
        <v>0</v>
      </c>
      <c r="I575" s="77">
        <f t="shared" si="22"/>
        <v>0</v>
      </c>
      <c r="J575" s="38"/>
      <c r="K575" s="38"/>
      <c r="L575" s="34"/>
      <c r="M575" s="34"/>
      <c r="N575" s="34"/>
      <c r="O575" s="40"/>
    </row>
    <row r="576" spans="1:15" ht="14.25">
      <c r="A576" s="41">
        <v>0</v>
      </c>
      <c r="B576" s="42"/>
      <c r="C576" s="53"/>
      <c r="D576" s="54"/>
      <c r="E576" s="45" t="str">
        <f t="shared" si="27"/>
        <v/>
      </c>
      <c r="F576" s="43">
        <f t="shared" si="28"/>
        <v>0</v>
      </c>
      <c r="G576" s="75">
        <f>IF($C576="",0,COUNTIF(男子名簿!$F$12:$F$520,$C576))</f>
        <v>0</v>
      </c>
      <c r="H576" s="76">
        <f>IF($C576="",0,COUNTIF(女子名簿!$F$12:$F$520,$C576))</f>
        <v>0</v>
      </c>
      <c r="I576" s="77">
        <f t="shared" si="22"/>
        <v>0</v>
      </c>
      <c r="J576" s="38"/>
      <c r="K576" s="38"/>
      <c r="L576" s="34"/>
      <c r="M576" s="34"/>
      <c r="N576" s="34"/>
      <c r="O576" s="40"/>
    </row>
    <row r="577" spans="1:15" ht="14.25">
      <c r="A577" s="41">
        <v>0</v>
      </c>
      <c r="B577" s="46"/>
      <c r="C577" s="62"/>
      <c r="D577" s="66"/>
      <c r="E577" s="48" t="str">
        <f t="shared" si="27"/>
        <v/>
      </c>
      <c r="F577" s="49">
        <f t="shared" si="28"/>
        <v>0</v>
      </c>
      <c r="G577" s="78">
        <f>IF($C577="",0,COUNTIF(男子名簿!$F$12:$F$520,$C577))</f>
        <v>0</v>
      </c>
      <c r="H577" s="79">
        <f>IF($C577="",0,COUNTIF(女子名簿!$F$12:$F$520,$C577))</f>
        <v>0</v>
      </c>
      <c r="I577" s="80">
        <f t="shared" si="22"/>
        <v>0</v>
      </c>
      <c r="J577" s="38"/>
      <c r="K577" s="38"/>
      <c r="L577" s="34"/>
      <c r="M577" s="34"/>
      <c r="N577" s="34"/>
      <c r="O577" s="40"/>
    </row>
    <row r="578" spans="1:15" ht="14.25">
      <c r="A578" s="41">
        <v>0</v>
      </c>
      <c r="B578" s="50"/>
      <c r="C578" s="61"/>
      <c r="D578" s="59"/>
      <c r="E578" s="52"/>
      <c r="F578" s="51"/>
      <c r="G578" s="81">
        <f>IF($C578="",0,COUNTIF(男子名簿!$F$12:$F$520,$C578))</f>
        <v>0</v>
      </c>
      <c r="H578" s="82">
        <f>IF($C578="",0,COUNTIF(女子名簿!$F$12:$F$520,$C578))</f>
        <v>0</v>
      </c>
      <c r="I578" s="83">
        <f t="shared" si="22"/>
        <v>0</v>
      </c>
      <c r="J578" s="38"/>
      <c r="K578" s="38"/>
      <c r="L578" s="34"/>
      <c r="M578" s="34"/>
      <c r="N578" s="34"/>
      <c r="O578" s="40"/>
    </row>
    <row r="579" spans="1:15" ht="14.25">
      <c r="A579" s="41">
        <v>0</v>
      </c>
      <c r="B579" s="42"/>
      <c r="C579" s="43"/>
      <c r="D579" s="44"/>
      <c r="E579" s="45" t="str">
        <f t="shared" ref="E579:E597" si="29">IF($C579="","",ASC(PHONETIC($C579)))</f>
        <v/>
      </c>
      <c r="F579" s="43">
        <f t="shared" ref="F579:F597" si="30">C579</f>
        <v>0</v>
      </c>
      <c r="G579" s="75">
        <f>IF($C579="",0,COUNTIF(男子名簿!$F$12:$F$520,$C579))</f>
        <v>0</v>
      </c>
      <c r="H579" s="76">
        <f>IF($C579="",0,COUNTIF(女子名簿!$F$12:$F$520,$C579))</f>
        <v>0</v>
      </c>
      <c r="I579" s="77">
        <f t="shared" si="22"/>
        <v>0</v>
      </c>
      <c r="J579" s="38"/>
      <c r="K579" s="38"/>
      <c r="L579" s="34"/>
      <c r="M579" s="34"/>
      <c r="N579" s="34"/>
      <c r="O579" s="34"/>
    </row>
    <row r="580" spans="1:15" ht="14.25">
      <c r="A580" s="41">
        <v>0</v>
      </c>
      <c r="B580" s="42"/>
      <c r="C580" s="43"/>
      <c r="D580" s="44"/>
      <c r="E580" s="45" t="str">
        <f t="shared" si="29"/>
        <v/>
      </c>
      <c r="F580" s="43">
        <f t="shared" si="30"/>
        <v>0</v>
      </c>
      <c r="G580" s="75">
        <f>IF($C580="",0,COUNTIF(男子名簿!$F$12:$F$520,$C580))</f>
        <v>0</v>
      </c>
      <c r="H580" s="76">
        <f>IF($C580="",0,COUNTIF(女子名簿!$F$12:$F$520,$C580))</f>
        <v>0</v>
      </c>
      <c r="I580" s="77">
        <f t="shared" si="22"/>
        <v>0</v>
      </c>
      <c r="J580" s="38"/>
      <c r="K580" s="38"/>
      <c r="L580" s="34"/>
      <c r="M580" s="34"/>
      <c r="N580" s="34"/>
      <c r="O580" s="34"/>
    </row>
    <row r="581" spans="1:15" ht="14.25">
      <c r="A581" s="41">
        <v>0</v>
      </c>
      <c r="B581" s="42"/>
      <c r="C581" s="43"/>
      <c r="D581" s="44"/>
      <c r="E581" s="45" t="str">
        <f t="shared" si="29"/>
        <v/>
      </c>
      <c r="F581" s="43">
        <f t="shared" si="30"/>
        <v>0</v>
      </c>
      <c r="G581" s="75">
        <f>IF($C581="",0,COUNTIF(男子名簿!$F$12:$F$520,$C581))</f>
        <v>0</v>
      </c>
      <c r="H581" s="76">
        <f>IF($C581="",0,COUNTIF(女子名簿!$F$12:$F$520,$C581))</f>
        <v>0</v>
      </c>
      <c r="I581" s="77">
        <f t="shared" si="22"/>
        <v>0</v>
      </c>
      <c r="J581" s="38"/>
      <c r="K581" s="38"/>
      <c r="L581" s="34"/>
      <c r="M581" s="34"/>
      <c r="N581" s="34"/>
      <c r="O581" s="34"/>
    </row>
    <row r="582" spans="1:15" ht="14.25">
      <c r="A582" s="41">
        <v>0</v>
      </c>
      <c r="B582" s="55"/>
      <c r="C582" s="47"/>
      <c r="D582" s="56"/>
      <c r="E582" s="57" t="str">
        <f t="shared" si="29"/>
        <v/>
      </c>
      <c r="F582" s="47">
        <f t="shared" si="30"/>
        <v>0</v>
      </c>
      <c r="G582" s="84">
        <f>IF($C582="",0,COUNTIF(男子名簿!$F$12:$F$520,$C582))</f>
        <v>0</v>
      </c>
      <c r="H582" s="85">
        <f>IF($C582="",0,COUNTIF(女子名簿!$F$12:$F$520,$C582))</f>
        <v>0</v>
      </c>
      <c r="I582" s="86">
        <f t="shared" si="22"/>
        <v>0</v>
      </c>
      <c r="J582" s="38"/>
      <c r="K582" s="38"/>
      <c r="L582" s="34"/>
      <c r="M582" s="34"/>
      <c r="N582" s="34"/>
      <c r="O582" s="34"/>
    </row>
    <row r="583" spans="1:15" ht="14.25">
      <c r="A583" s="41">
        <v>0</v>
      </c>
      <c r="B583" s="58"/>
      <c r="C583" s="64"/>
      <c r="D583" s="65"/>
      <c r="E583" s="60" t="str">
        <f t="shared" si="29"/>
        <v/>
      </c>
      <c r="F583" s="61">
        <f t="shared" si="30"/>
        <v>0</v>
      </c>
      <c r="G583" s="87">
        <f>IF($C583="",0,COUNTIF(男子名簿!$F$12:$F$520,$C583))</f>
        <v>0</v>
      </c>
      <c r="H583" s="88">
        <f>IF($C583="",0,COUNTIF(女子名簿!$F$12:$F$520,$C583))</f>
        <v>0</v>
      </c>
      <c r="I583" s="89">
        <f t="shared" si="22"/>
        <v>0</v>
      </c>
      <c r="J583" s="38"/>
      <c r="K583" s="38"/>
      <c r="L583" s="34"/>
      <c r="M583" s="34"/>
      <c r="N583" s="34"/>
      <c r="O583" s="40"/>
    </row>
    <row r="584" spans="1:15" ht="14.25">
      <c r="A584" s="41">
        <v>0</v>
      </c>
      <c r="B584" s="42"/>
      <c r="C584" s="53"/>
      <c r="D584" s="54"/>
      <c r="E584" s="45" t="str">
        <f t="shared" si="29"/>
        <v/>
      </c>
      <c r="F584" s="43">
        <f t="shared" si="30"/>
        <v>0</v>
      </c>
      <c r="G584" s="75">
        <f>IF($C584="",0,COUNTIF(男子名簿!$F$12:$F$520,$C584))</f>
        <v>0</v>
      </c>
      <c r="H584" s="76">
        <f>IF($C584="",0,COUNTIF(女子名簿!$F$12:$F$520,$C584))</f>
        <v>0</v>
      </c>
      <c r="I584" s="77">
        <f t="shared" si="22"/>
        <v>0</v>
      </c>
      <c r="J584" s="38"/>
      <c r="K584" s="38"/>
      <c r="L584" s="34"/>
      <c r="M584" s="34"/>
      <c r="N584" s="34"/>
      <c r="O584" s="40"/>
    </row>
    <row r="585" spans="1:15" ht="14.25">
      <c r="A585" s="41">
        <v>0</v>
      </c>
      <c r="B585" s="42"/>
      <c r="C585" s="53"/>
      <c r="D585" s="54"/>
      <c r="E585" s="45" t="str">
        <f t="shared" si="29"/>
        <v/>
      </c>
      <c r="F585" s="43">
        <f t="shared" si="30"/>
        <v>0</v>
      </c>
      <c r="G585" s="75">
        <f>IF($C585="",0,COUNTIF(男子名簿!$F$12:$F$520,$C585))</f>
        <v>0</v>
      </c>
      <c r="H585" s="76">
        <f>IF($C585="",0,COUNTIF(女子名簿!$F$12:$F$520,$C585))</f>
        <v>0</v>
      </c>
      <c r="I585" s="77">
        <f t="shared" si="22"/>
        <v>0</v>
      </c>
      <c r="J585" s="38"/>
      <c r="K585" s="38"/>
      <c r="L585" s="34"/>
      <c r="M585" s="34"/>
      <c r="N585" s="34"/>
      <c r="O585" s="40"/>
    </row>
    <row r="586" spans="1:15" ht="14.25">
      <c r="A586" s="41">
        <v>0</v>
      </c>
      <c r="B586" s="42"/>
      <c r="C586" s="43"/>
      <c r="D586" s="44"/>
      <c r="E586" s="45" t="str">
        <f t="shared" si="29"/>
        <v/>
      </c>
      <c r="F586" s="43">
        <f t="shared" si="30"/>
        <v>0</v>
      </c>
      <c r="G586" s="75">
        <f>IF($C586="",0,COUNTIF(男子名簿!$F$12:$F$520,$C586))</f>
        <v>0</v>
      </c>
      <c r="H586" s="76">
        <f>IF($C586="",0,COUNTIF(女子名簿!$F$12:$F$520,$C586))</f>
        <v>0</v>
      </c>
      <c r="I586" s="77">
        <f t="shared" si="22"/>
        <v>0</v>
      </c>
      <c r="J586" s="38"/>
      <c r="K586" s="38"/>
      <c r="L586" s="34"/>
      <c r="M586" s="34"/>
      <c r="N586" s="34"/>
      <c r="O586" s="40"/>
    </row>
    <row r="587" spans="1:15" ht="14.25">
      <c r="A587" s="41">
        <v>0</v>
      </c>
      <c r="B587" s="46"/>
      <c r="C587" s="62"/>
      <c r="D587" s="66"/>
      <c r="E587" s="48" t="str">
        <f t="shared" si="29"/>
        <v/>
      </c>
      <c r="F587" s="49">
        <f t="shared" si="30"/>
        <v>0</v>
      </c>
      <c r="G587" s="78">
        <f>IF($C587="",0,COUNTIF(男子名簿!$F$12:$F$520,$C587))</f>
        <v>0</v>
      </c>
      <c r="H587" s="79">
        <f>IF($C587="",0,COUNTIF(女子名簿!$F$12:$F$520,$C587))</f>
        <v>0</v>
      </c>
      <c r="I587" s="80">
        <f t="shared" si="22"/>
        <v>0</v>
      </c>
      <c r="J587" s="38"/>
      <c r="K587" s="38"/>
      <c r="L587" s="34"/>
      <c r="M587" s="34"/>
      <c r="N587" s="34"/>
      <c r="O587" s="40"/>
    </row>
    <row r="588" spans="1:15" ht="14.25">
      <c r="A588" s="41">
        <v>0</v>
      </c>
      <c r="B588" s="50"/>
      <c r="C588" s="64"/>
      <c r="D588" s="67"/>
      <c r="E588" s="52" t="str">
        <f t="shared" si="29"/>
        <v/>
      </c>
      <c r="F588" s="51">
        <f t="shared" si="30"/>
        <v>0</v>
      </c>
      <c r="G588" s="81">
        <f>IF($C588="",0,COUNTIF(男子名簿!$F$12:$F$520,$C588))</f>
        <v>0</v>
      </c>
      <c r="H588" s="82">
        <f>IF($C588="",0,COUNTIF(女子名簿!$F$12:$F$520,$C588))</f>
        <v>0</v>
      </c>
      <c r="I588" s="83">
        <f t="shared" si="22"/>
        <v>0</v>
      </c>
      <c r="J588" s="38"/>
      <c r="K588" s="38"/>
      <c r="L588" s="34"/>
      <c r="M588" s="34"/>
      <c r="N588" s="34"/>
      <c r="O588" s="40"/>
    </row>
    <row r="589" spans="1:15" ht="14.25">
      <c r="A589" s="41">
        <v>0</v>
      </c>
      <c r="B589" s="42"/>
      <c r="C589" s="43"/>
      <c r="D589" s="44"/>
      <c r="E589" s="45" t="str">
        <f t="shared" si="29"/>
        <v/>
      </c>
      <c r="F589" s="43">
        <f t="shared" si="30"/>
        <v>0</v>
      </c>
      <c r="G589" s="75">
        <f>IF($C589="",0,COUNTIF(男子名簿!$F$12:$F$520,$C589))</f>
        <v>0</v>
      </c>
      <c r="H589" s="76">
        <f>IF($C589="",0,COUNTIF(女子名簿!$F$12:$F$520,$C589))</f>
        <v>0</v>
      </c>
      <c r="I589" s="77">
        <f t="shared" si="22"/>
        <v>0</v>
      </c>
      <c r="J589" s="38"/>
      <c r="K589" s="38"/>
      <c r="L589" s="34"/>
      <c r="M589" s="34"/>
      <c r="N589" s="34"/>
      <c r="O589" s="40"/>
    </row>
    <row r="590" spans="1:15" ht="14.25">
      <c r="A590" s="41">
        <v>0</v>
      </c>
      <c r="B590" s="42"/>
      <c r="C590" s="53"/>
      <c r="D590" s="54"/>
      <c r="E590" s="45" t="str">
        <f t="shared" si="29"/>
        <v/>
      </c>
      <c r="F590" s="43">
        <f t="shared" si="30"/>
        <v>0</v>
      </c>
      <c r="G590" s="75">
        <f>IF($C590="",0,COUNTIF(男子名簿!$F$12:$F$520,$C590))</f>
        <v>0</v>
      </c>
      <c r="H590" s="76">
        <f>IF($C590="",0,COUNTIF(女子名簿!$F$12:$F$520,$C590))</f>
        <v>0</v>
      </c>
      <c r="I590" s="77">
        <f t="shared" si="22"/>
        <v>0</v>
      </c>
      <c r="J590" s="38"/>
      <c r="K590" s="38"/>
      <c r="L590" s="34"/>
      <c r="M590" s="34"/>
      <c r="N590" s="34"/>
      <c r="O590" s="40"/>
    </row>
    <row r="591" spans="1:15" ht="14.25">
      <c r="A591" s="41">
        <v>0</v>
      </c>
      <c r="B591" s="42"/>
      <c r="C591" s="53"/>
      <c r="D591" s="54"/>
      <c r="E591" s="45" t="str">
        <f t="shared" si="29"/>
        <v/>
      </c>
      <c r="F591" s="43">
        <f t="shared" si="30"/>
        <v>0</v>
      </c>
      <c r="G591" s="75">
        <f>IF($C591="",0,COUNTIF(男子名簿!$F$12:$F$520,$C591))</f>
        <v>0</v>
      </c>
      <c r="H591" s="76">
        <f>IF($C591="",0,COUNTIF(女子名簿!$F$12:$F$520,$C591))</f>
        <v>0</v>
      </c>
      <c r="I591" s="77">
        <f t="shared" si="22"/>
        <v>0</v>
      </c>
      <c r="J591" s="38"/>
      <c r="K591" s="38"/>
      <c r="L591" s="34"/>
      <c r="M591" s="34"/>
      <c r="N591" s="34"/>
      <c r="O591" s="40"/>
    </row>
    <row r="592" spans="1:15" ht="14.25">
      <c r="A592" s="41">
        <v>0</v>
      </c>
      <c r="B592" s="55"/>
      <c r="C592" s="62"/>
      <c r="D592" s="63"/>
      <c r="E592" s="57" t="str">
        <f t="shared" si="29"/>
        <v/>
      </c>
      <c r="F592" s="47">
        <f t="shared" si="30"/>
        <v>0</v>
      </c>
      <c r="G592" s="84">
        <f>IF($C592="",0,COUNTIF(男子名簿!$F$12:$F$520,$C592))</f>
        <v>0</v>
      </c>
      <c r="H592" s="85">
        <f>IF($C592="",0,COUNTIF(女子名簿!$F$12:$F$520,$C592))</f>
        <v>0</v>
      </c>
      <c r="I592" s="86">
        <f t="shared" si="22"/>
        <v>0</v>
      </c>
      <c r="J592" s="38"/>
      <c r="K592" s="38"/>
      <c r="L592" s="34"/>
      <c r="M592" s="34"/>
      <c r="N592" s="34"/>
      <c r="O592" s="40"/>
    </row>
    <row r="593" spans="1:15" ht="14.25">
      <c r="A593" s="41">
        <v>0</v>
      </c>
      <c r="B593" s="58"/>
      <c r="C593" s="64"/>
      <c r="D593" s="65"/>
      <c r="E593" s="60" t="str">
        <f t="shared" si="29"/>
        <v/>
      </c>
      <c r="F593" s="61">
        <f t="shared" si="30"/>
        <v>0</v>
      </c>
      <c r="G593" s="87">
        <f>IF($C593="",0,COUNTIF(男子名簿!$F$12:$F$520,$C593))</f>
        <v>0</v>
      </c>
      <c r="H593" s="88">
        <f>IF($C593="",0,COUNTIF(女子名簿!$F$12:$F$520,$C593))</f>
        <v>0</v>
      </c>
      <c r="I593" s="89">
        <f t="shared" si="22"/>
        <v>0</v>
      </c>
      <c r="J593" s="38"/>
      <c r="K593" s="38"/>
      <c r="L593" s="34"/>
      <c r="M593" s="34"/>
      <c r="N593" s="34"/>
      <c r="O593" s="40"/>
    </row>
    <row r="594" spans="1:15" ht="14.25">
      <c r="A594" s="41">
        <v>0</v>
      </c>
      <c r="B594" s="42"/>
      <c r="C594" s="53"/>
      <c r="D594" s="54"/>
      <c r="E594" s="45" t="str">
        <f t="shared" si="29"/>
        <v/>
      </c>
      <c r="F594" s="43">
        <f t="shared" si="30"/>
        <v>0</v>
      </c>
      <c r="G594" s="75">
        <f>IF($C594="",0,COUNTIF(男子名簿!$F$12:$F$520,$C594))</f>
        <v>0</v>
      </c>
      <c r="H594" s="76">
        <f>IF($C594="",0,COUNTIF(女子名簿!$F$12:$F$520,$C594))</f>
        <v>0</v>
      </c>
      <c r="I594" s="77">
        <f t="shared" si="22"/>
        <v>0</v>
      </c>
      <c r="J594" s="38"/>
      <c r="K594" s="38"/>
      <c r="L594" s="34"/>
      <c r="M594" s="34"/>
      <c r="N594" s="34"/>
      <c r="O594" s="40"/>
    </row>
    <row r="595" spans="1:15" ht="14.25">
      <c r="A595" s="41">
        <v>0</v>
      </c>
      <c r="B595" s="42"/>
      <c r="C595" s="53"/>
      <c r="D595" s="54"/>
      <c r="E595" s="45" t="str">
        <f t="shared" si="29"/>
        <v/>
      </c>
      <c r="F595" s="43">
        <f t="shared" si="30"/>
        <v>0</v>
      </c>
      <c r="G595" s="75">
        <f>IF($C595="",0,COUNTIF(男子名簿!$F$12:$F$520,$C595))</f>
        <v>0</v>
      </c>
      <c r="H595" s="76">
        <f>IF($C595="",0,COUNTIF(女子名簿!$F$12:$F$520,$C595))</f>
        <v>0</v>
      </c>
      <c r="I595" s="77">
        <f t="shared" si="22"/>
        <v>0</v>
      </c>
      <c r="J595" s="38"/>
      <c r="K595" s="38"/>
      <c r="L595" s="34"/>
      <c r="M595" s="34"/>
      <c r="N595" s="34"/>
      <c r="O595" s="40"/>
    </row>
    <row r="596" spans="1:15" ht="14.25">
      <c r="A596" s="41">
        <v>0</v>
      </c>
      <c r="B596" s="42"/>
      <c r="C596" s="53"/>
      <c r="D596" s="54"/>
      <c r="E596" s="45" t="str">
        <f t="shared" si="29"/>
        <v/>
      </c>
      <c r="F596" s="43">
        <f t="shared" si="30"/>
        <v>0</v>
      </c>
      <c r="G596" s="75">
        <f>IF($C596="",0,COUNTIF(男子名簿!$F$12:$F$520,$C596))</f>
        <v>0</v>
      </c>
      <c r="H596" s="76">
        <f>IF($C596="",0,COUNTIF(女子名簿!$F$12:$F$520,$C596))</f>
        <v>0</v>
      </c>
      <c r="I596" s="77">
        <f t="shared" si="22"/>
        <v>0</v>
      </c>
      <c r="J596" s="38"/>
      <c r="K596" s="38"/>
      <c r="L596" s="34"/>
      <c r="M596" s="34"/>
      <c r="N596" s="34"/>
      <c r="O596" s="40"/>
    </row>
    <row r="597" spans="1:15" ht="14.25">
      <c r="A597" s="41">
        <v>0</v>
      </c>
      <c r="B597" s="46"/>
      <c r="C597" s="62"/>
      <c r="D597" s="66"/>
      <c r="E597" s="48" t="str">
        <f t="shared" si="29"/>
        <v/>
      </c>
      <c r="F597" s="49">
        <f t="shared" si="30"/>
        <v>0</v>
      </c>
      <c r="G597" s="78">
        <f>IF($C597="",0,COUNTIF(男子名簿!$F$12:$F$520,$C597))</f>
        <v>0</v>
      </c>
      <c r="H597" s="79">
        <f>IF($C597="",0,COUNTIF(女子名簿!$F$12:$F$520,$C597))</f>
        <v>0</v>
      </c>
      <c r="I597" s="80">
        <f t="shared" si="22"/>
        <v>0</v>
      </c>
      <c r="J597" s="38"/>
      <c r="K597" s="38"/>
      <c r="L597" s="34"/>
      <c r="M597" s="34"/>
      <c r="N597" s="34"/>
      <c r="O597" s="40"/>
    </row>
    <row r="598" spans="1:15" ht="14.25">
      <c r="A598" s="41">
        <v>0</v>
      </c>
      <c r="B598" s="50"/>
      <c r="C598" s="61"/>
      <c r="D598" s="59"/>
      <c r="E598" s="52"/>
      <c r="F598" s="51"/>
      <c r="G598" s="81">
        <f>IF($C598="",0,COUNTIF(男子名簿!$F$12:$F$520,$C598))</f>
        <v>0</v>
      </c>
      <c r="H598" s="82">
        <f>IF($C598="",0,COUNTIF(女子名簿!$F$12:$F$520,$C598))</f>
        <v>0</v>
      </c>
      <c r="I598" s="83">
        <f t="shared" si="22"/>
        <v>0</v>
      </c>
      <c r="J598" s="38"/>
      <c r="K598" s="38"/>
      <c r="L598" s="34"/>
      <c r="M598" s="34"/>
      <c r="N598" s="34"/>
      <c r="O598" s="40"/>
    </row>
    <row r="599" spans="1:15" ht="14.25">
      <c r="A599" s="41">
        <v>0</v>
      </c>
      <c r="B599" s="42"/>
      <c r="C599" s="43"/>
      <c r="D599" s="44"/>
      <c r="E599" s="45" t="str">
        <f t="shared" ref="E599:E617" si="31">IF($C599="","",ASC(PHONETIC($C599)))</f>
        <v/>
      </c>
      <c r="F599" s="43">
        <f t="shared" ref="F599:F617" si="32">C599</f>
        <v>0</v>
      </c>
      <c r="G599" s="75">
        <f>IF($C599="",0,COUNTIF(男子名簿!$F$12:$F$520,$C599))</f>
        <v>0</v>
      </c>
      <c r="H599" s="76">
        <f>IF($C599="",0,COUNTIF(女子名簿!$F$12:$F$520,$C599))</f>
        <v>0</v>
      </c>
      <c r="I599" s="77">
        <f t="shared" si="22"/>
        <v>0</v>
      </c>
      <c r="J599" s="38"/>
      <c r="K599" s="38"/>
      <c r="L599" s="34"/>
      <c r="M599" s="34"/>
      <c r="N599" s="34"/>
      <c r="O599" s="34"/>
    </row>
    <row r="600" spans="1:15" ht="14.25">
      <c r="A600" s="41">
        <v>0</v>
      </c>
      <c r="B600" s="42"/>
      <c r="C600" s="43"/>
      <c r="D600" s="44"/>
      <c r="E600" s="45" t="str">
        <f t="shared" si="31"/>
        <v/>
      </c>
      <c r="F600" s="43">
        <f t="shared" si="32"/>
        <v>0</v>
      </c>
      <c r="G600" s="75">
        <f>IF($C600="",0,COUNTIF(男子名簿!$F$12:$F$520,$C600))</f>
        <v>0</v>
      </c>
      <c r="H600" s="76">
        <f>IF($C600="",0,COUNTIF(女子名簿!$F$12:$F$520,$C600))</f>
        <v>0</v>
      </c>
      <c r="I600" s="77">
        <f t="shared" si="22"/>
        <v>0</v>
      </c>
      <c r="J600" s="38"/>
      <c r="K600" s="38"/>
      <c r="L600" s="34"/>
      <c r="M600" s="34"/>
      <c r="N600" s="34"/>
      <c r="O600" s="34"/>
    </row>
    <row r="601" spans="1:15" ht="14.25">
      <c r="A601" s="41">
        <v>0</v>
      </c>
      <c r="B601" s="42"/>
      <c r="C601" s="43"/>
      <c r="D601" s="44"/>
      <c r="E601" s="45" t="str">
        <f t="shared" si="31"/>
        <v/>
      </c>
      <c r="F601" s="43">
        <f t="shared" si="32"/>
        <v>0</v>
      </c>
      <c r="G601" s="75">
        <f>IF($C601="",0,COUNTIF(男子名簿!$F$12:$F$520,$C601))</f>
        <v>0</v>
      </c>
      <c r="H601" s="76">
        <f>IF($C601="",0,COUNTIF(女子名簿!$F$12:$F$520,$C601))</f>
        <v>0</v>
      </c>
      <c r="I601" s="77">
        <f t="shared" si="22"/>
        <v>0</v>
      </c>
      <c r="J601" s="38"/>
      <c r="K601" s="38"/>
      <c r="L601" s="34"/>
      <c r="M601" s="34"/>
      <c r="N601" s="34"/>
      <c r="O601" s="34"/>
    </row>
    <row r="602" spans="1:15" ht="14.25">
      <c r="A602" s="41">
        <v>0</v>
      </c>
      <c r="B602" s="55"/>
      <c r="C602" s="47"/>
      <c r="D602" s="56"/>
      <c r="E602" s="57" t="str">
        <f t="shared" si="31"/>
        <v/>
      </c>
      <c r="F602" s="47">
        <f t="shared" si="32"/>
        <v>0</v>
      </c>
      <c r="G602" s="84">
        <f>IF($C602="",0,COUNTIF(男子名簿!$F$12:$F$520,$C602))</f>
        <v>0</v>
      </c>
      <c r="H602" s="85">
        <f>IF($C602="",0,COUNTIF(女子名簿!$F$12:$F$520,$C602))</f>
        <v>0</v>
      </c>
      <c r="I602" s="86">
        <f t="shared" si="22"/>
        <v>0</v>
      </c>
      <c r="J602" s="38"/>
      <c r="K602" s="38"/>
      <c r="L602" s="34"/>
      <c r="M602" s="34"/>
      <c r="N602" s="34"/>
      <c r="O602" s="34"/>
    </row>
    <row r="603" spans="1:15" ht="14.25">
      <c r="A603" s="41">
        <v>0</v>
      </c>
      <c r="B603" s="58"/>
      <c r="C603" s="64"/>
      <c r="D603" s="65"/>
      <c r="E603" s="60" t="str">
        <f t="shared" si="31"/>
        <v/>
      </c>
      <c r="F603" s="61">
        <f t="shared" si="32"/>
        <v>0</v>
      </c>
      <c r="G603" s="87">
        <f>IF($C603="",0,COUNTIF(男子名簿!$F$12:$F$520,$C603))</f>
        <v>0</v>
      </c>
      <c r="H603" s="88">
        <f>IF($C603="",0,COUNTIF(女子名簿!$F$12:$F$520,$C603))</f>
        <v>0</v>
      </c>
      <c r="I603" s="89">
        <f t="shared" si="22"/>
        <v>0</v>
      </c>
      <c r="J603" s="38"/>
      <c r="K603" s="38"/>
      <c r="L603" s="34"/>
      <c r="M603" s="34"/>
      <c r="N603" s="34"/>
      <c r="O603" s="40"/>
    </row>
    <row r="604" spans="1:15" ht="14.25">
      <c r="A604" s="41">
        <v>0</v>
      </c>
      <c r="B604" s="42"/>
      <c r="C604" s="53"/>
      <c r="D604" s="54"/>
      <c r="E604" s="45" t="str">
        <f t="shared" si="31"/>
        <v/>
      </c>
      <c r="F604" s="43">
        <f t="shared" si="32"/>
        <v>0</v>
      </c>
      <c r="G604" s="75">
        <f>IF($C604="",0,COUNTIF(男子名簿!$F$12:$F$520,$C604))</f>
        <v>0</v>
      </c>
      <c r="H604" s="76">
        <f>IF($C604="",0,COUNTIF(女子名簿!$F$12:$F$520,$C604))</f>
        <v>0</v>
      </c>
      <c r="I604" s="77">
        <f t="shared" si="22"/>
        <v>0</v>
      </c>
      <c r="J604" s="38"/>
      <c r="K604" s="38"/>
      <c r="L604" s="34"/>
      <c r="M604" s="34"/>
      <c r="N604" s="34"/>
      <c r="O604" s="40"/>
    </row>
    <row r="605" spans="1:15" ht="14.25">
      <c r="A605" s="41">
        <v>0</v>
      </c>
      <c r="B605" s="42"/>
      <c r="C605" s="53"/>
      <c r="D605" s="54"/>
      <c r="E605" s="45" t="str">
        <f t="shared" si="31"/>
        <v/>
      </c>
      <c r="F605" s="43">
        <f t="shared" si="32"/>
        <v>0</v>
      </c>
      <c r="G605" s="75">
        <f>IF($C605="",0,COUNTIF(男子名簿!$F$12:$F$520,$C605))</f>
        <v>0</v>
      </c>
      <c r="H605" s="76">
        <f>IF($C605="",0,COUNTIF(女子名簿!$F$12:$F$520,$C605))</f>
        <v>0</v>
      </c>
      <c r="I605" s="77">
        <f t="shared" si="22"/>
        <v>0</v>
      </c>
      <c r="J605" s="38"/>
      <c r="K605" s="38"/>
      <c r="L605" s="34"/>
      <c r="M605" s="34"/>
      <c r="N605" s="34"/>
      <c r="O605" s="40"/>
    </row>
    <row r="606" spans="1:15" ht="14.25">
      <c r="A606" s="41">
        <v>0</v>
      </c>
      <c r="B606" s="42"/>
      <c r="C606" s="43"/>
      <c r="D606" s="44"/>
      <c r="E606" s="45" t="str">
        <f t="shared" si="31"/>
        <v/>
      </c>
      <c r="F606" s="43">
        <f t="shared" si="32"/>
        <v>0</v>
      </c>
      <c r="G606" s="75">
        <f>IF($C606="",0,COUNTIF(男子名簿!$F$12:$F$520,$C606))</f>
        <v>0</v>
      </c>
      <c r="H606" s="76">
        <f>IF($C606="",0,COUNTIF(女子名簿!$F$12:$F$520,$C606))</f>
        <v>0</v>
      </c>
      <c r="I606" s="77">
        <f t="shared" si="22"/>
        <v>0</v>
      </c>
      <c r="J606" s="38"/>
      <c r="K606" s="38"/>
      <c r="L606" s="34"/>
      <c r="M606" s="34"/>
      <c r="N606" s="34"/>
      <c r="O606" s="40"/>
    </row>
    <row r="607" spans="1:15" ht="14.25">
      <c r="A607" s="41">
        <v>0</v>
      </c>
      <c r="B607" s="46"/>
      <c r="C607" s="62"/>
      <c r="D607" s="66"/>
      <c r="E607" s="48" t="str">
        <f t="shared" si="31"/>
        <v/>
      </c>
      <c r="F607" s="49">
        <f t="shared" si="32"/>
        <v>0</v>
      </c>
      <c r="G607" s="78">
        <f>IF($C607="",0,COUNTIF(男子名簿!$F$12:$F$520,$C607))</f>
        <v>0</v>
      </c>
      <c r="H607" s="79">
        <f>IF($C607="",0,COUNTIF(女子名簿!$F$12:$F$520,$C607))</f>
        <v>0</v>
      </c>
      <c r="I607" s="80">
        <f t="shared" si="22"/>
        <v>0</v>
      </c>
      <c r="J607" s="38"/>
      <c r="K607" s="38"/>
      <c r="L607" s="34"/>
      <c r="M607" s="34"/>
      <c r="N607" s="34"/>
      <c r="O607" s="40"/>
    </row>
    <row r="608" spans="1:15" ht="14.25">
      <c r="A608" s="41">
        <v>0</v>
      </c>
      <c r="B608" s="50"/>
      <c r="C608" s="64"/>
      <c r="D608" s="67"/>
      <c r="E608" s="52" t="str">
        <f t="shared" si="31"/>
        <v/>
      </c>
      <c r="F608" s="51">
        <f t="shared" si="32"/>
        <v>0</v>
      </c>
      <c r="G608" s="81">
        <f>IF($C608="",0,COUNTIF(男子名簿!$F$12:$F$520,$C608))</f>
        <v>0</v>
      </c>
      <c r="H608" s="82">
        <f>IF($C608="",0,COUNTIF(女子名簿!$F$12:$F$520,$C608))</f>
        <v>0</v>
      </c>
      <c r="I608" s="83">
        <f t="shared" si="22"/>
        <v>0</v>
      </c>
      <c r="J608" s="38"/>
      <c r="K608" s="38"/>
      <c r="L608" s="34"/>
      <c r="M608" s="34"/>
      <c r="N608" s="34"/>
      <c r="O608" s="40"/>
    </row>
    <row r="609" spans="1:15" ht="14.25">
      <c r="A609" s="41">
        <v>0</v>
      </c>
      <c r="B609" s="42"/>
      <c r="C609" s="43"/>
      <c r="D609" s="44"/>
      <c r="E609" s="45" t="str">
        <f t="shared" si="31"/>
        <v/>
      </c>
      <c r="F609" s="43">
        <f t="shared" si="32"/>
        <v>0</v>
      </c>
      <c r="G609" s="75">
        <f>IF($C609="",0,COUNTIF(男子名簿!$F$12:$F$520,$C609))</f>
        <v>0</v>
      </c>
      <c r="H609" s="76">
        <f>IF($C609="",0,COUNTIF(女子名簿!$F$12:$F$520,$C609))</f>
        <v>0</v>
      </c>
      <c r="I609" s="77">
        <f t="shared" si="22"/>
        <v>0</v>
      </c>
      <c r="J609" s="38"/>
      <c r="K609" s="38"/>
      <c r="L609" s="34"/>
      <c r="M609" s="34"/>
      <c r="N609" s="34"/>
      <c r="O609" s="40"/>
    </row>
    <row r="610" spans="1:15" ht="14.25">
      <c r="A610" s="41">
        <v>0</v>
      </c>
      <c r="B610" s="42"/>
      <c r="C610" s="53"/>
      <c r="D610" s="54"/>
      <c r="E610" s="45" t="str">
        <f t="shared" si="31"/>
        <v/>
      </c>
      <c r="F610" s="43">
        <f t="shared" si="32"/>
        <v>0</v>
      </c>
      <c r="G610" s="75">
        <f>IF($C610="",0,COUNTIF(男子名簿!$F$12:$F$520,$C610))</f>
        <v>0</v>
      </c>
      <c r="H610" s="76">
        <f>IF($C610="",0,COUNTIF(女子名簿!$F$12:$F$520,$C610))</f>
        <v>0</v>
      </c>
      <c r="I610" s="77">
        <f t="shared" si="22"/>
        <v>0</v>
      </c>
      <c r="J610" s="38"/>
      <c r="K610" s="38"/>
      <c r="L610" s="34"/>
      <c r="M610" s="34"/>
      <c r="N610" s="34"/>
      <c r="O610" s="40"/>
    </row>
    <row r="611" spans="1:15" ht="14.25">
      <c r="A611" s="41">
        <v>0</v>
      </c>
      <c r="B611" s="42"/>
      <c r="C611" s="53"/>
      <c r="D611" s="54"/>
      <c r="E611" s="45" t="str">
        <f t="shared" si="31"/>
        <v/>
      </c>
      <c r="F611" s="43">
        <f t="shared" si="32"/>
        <v>0</v>
      </c>
      <c r="G611" s="75">
        <f>IF($C611="",0,COUNTIF(男子名簿!$F$12:$F$520,$C611))</f>
        <v>0</v>
      </c>
      <c r="H611" s="76">
        <f>IF($C611="",0,COUNTIF(女子名簿!$F$12:$F$520,$C611))</f>
        <v>0</v>
      </c>
      <c r="I611" s="77">
        <f t="shared" si="22"/>
        <v>0</v>
      </c>
      <c r="J611" s="38"/>
      <c r="K611" s="38"/>
      <c r="L611" s="34"/>
      <c r="M611" s="34"/>
      <c r="N611" s="34"/>
      <c r="O611" s="40"/>
    </row>
    <row r="612" spans="1:15" ht="14.25">
      <c r="A612" s="41">
        <v>0</v>
      </c>
      <c r="B612" s="55"/>
      <c r="C612" s="62"/>
      <c r="D612" s="63"/>
      <c r="E612" s="57" t="str">
        <f t="shared" si="31"/>
        <v/>
      </c>
      <c r="F612" s="47">
        <f t="shared" si="32"/>
        <v>0</v>
      </c>
      <c r="G612" s="84">
        <f>IF($C612="",0,COUNTIF(男子名簿!$F$12:$F$520,$C612))</f>
        <v>0</v>
      </c>
      <c r="H612" s="85">
        <f>IF($C612="",0,COUNTIF(女子名簿!$F$12:$F$520,$C612))</f>
        <v>0</v>
      </c>
      <c r="I612" s="86">
        <f t="shared" si="22"/>
        <v>0</v>
      </c>
      <c r="J612" s="38"/>
      <c r="K612" s="38"/>
      <c r="L612" s="34"/>
      <c r="M612" s="34"/>
      <c r="N612" s="34"/>
      <c r="O612" s="40"/>
    </row>
    <row r="613" spans="1:15" ht="14.25">
      <c r="A613" s="41">
        <v>0</v>
      </c>
      <c r="B613" s="58"/>
      <c r="C613" s="64"/>
      <c r="D613" s="65"/>
      <c r="E613" s="60" t="str">
        <f t="shared" si="31"/>
        <v/>
      </c>
      <c r="F613" s="61">
        <f t="shared" si="32"/>
        <v>0</v>
      </c>
      <c r="G613" s="87">
        <f>IF($C613="",0,COUNTIF(男子名簿!$F$12:$F$520,$C613))</f>
        <v>0</v>
      </c>
      <c r="H613" s="88">
        <f>IF($C613="",0,COUNTIF(女子名簿!$F$12:$F$520,$C613))</f>
        <v>0</v>
      </c>
      <c r="I613" s="89">
        <f t="shared" si="22"/>
        <v>0</v>
      </c>
      <c r="J613" s="38"/>
      <c r="K613" s="38"/>
      <c r="L613" s="34"/>
      <c r="M613" s="34"/>
      <c r="N613" s="34"/>
      <c r="O613" s="40"/>
    </row>
    <row r="614" spans="1:15" ht="14.25">
      <c r="A614" s="41">
        <v>0</v>
      </c>
      <c r="B614" s="42"/>
      <c r="C614" s="53"/>
      <c r="D614" s="54"/>
      <c r="E614" s="45" t="str">
        <f t="shared" si="31"/>
        <v/>
      </c>
      <c r="F614" s="43">
        <f t="shared" si="32"/>
        <v>0</v>
      </c>
      <c r="G614" s="75">
        <f>IF($C614="",0,COUNTIF(男子名簿!$F$12:$F$520,$C614))</f>
        <v>0</v>
      </c>
      <c r="H614" s="76">
        <f>IF($C614="",0,COUNTIF(女子名簿!$F$12:$F$520,$C614))</f>
        <v>0</v>
      </c>
      <c r="I614" s="77">
        <f t="shared" si="22"/>
        <v>0</v>
      </c>
      <c r="J614" s="38"/>
      <c r="K614" s="38"/>
      <c r="L614" s="34"/>
      <c r="M614" s="34"/>
      <c r="N614" s="34"/>
      <c r="O614" s="40"/>
    </row>
    <row r="615" spans="1:15" ht="14.25">
      <c r="A615" s="41">
        <v>0</v>
      </c>
      <c r="B615" s="42"/>
      <c r="C615" s="53"/>
      <c r="D615" s="54"/>
      <c r="E615" s="45" t="str">
        <f t="shared" si="31"/>
        <v/>
      </c>
      <c r="F615" s="43">
        <f t="shared" si="32"/>
        <v>0</v>
      </c>
      <c r="G615" s="75">
        <f>IF($C615="",0,COUNTIF(男子名簿!$F$12:$F$520,$C615))</f>
        <v>0</v>
      </c>
      <c r="H615" s="76">
        <f>IF($C615="",0,COUNTIF(女子名簿!$F$12:$F$520,$C615))</f>
        <v>0</v>
      </c>
      <c r="I615" s="77">
        <f t="shared" si="22"/>
        <v>0</v>
      </c>
      <c r="J615" s="38"/>
      <c r="K615" s="38"/>
      <c r="L615" s="34"/>
      <c r="M615" s="34"/>
      <c r="N615" s="34"/>
      <c r="O615" s="40"/>
    </row>
    <row r="616" spans="1:15" ht="14.25">
      <c r="A616" s="41">
        <v>0</v>
      </c>
      <c r="B616" s="42"/>
      <c r="C616" s="53"/>
      <c r="D616" s="54"/>
      <c r="E616" s="45" t="str">
        <f t="shared" si="31"/>
        <v/>
      </c>
      <c r="F616" s="43">
        <f t="shared" si="32"/>
        <v>0</v>
      </c>
      <c r="G616" s="75">
        <f>IF($C616="",0,COUNTIF(男子名簿!$F$12:$F$520,$C616))</f>
        <v>0</v>
      </c>
      <c r="H616" s="76">
        <f>IF($C616="",0,COUNTIF(女子名簿!$F$12:$F$520,$C616))</f>
        <v>0</v>
      </c>
      <c r="I616" s="77">
        <f t="shared" si="22"/>
        <v>0</v>
      </c>
      <c r="J616" s="38"/>
      <c r="K616" s="38"/>
      <c r="L616" s="34"/>
      <c r="M616" s="34"/>
      <c r="N616" s="34"/>
      <c r="O616" s="40"/>
    </row>
    <row r="617" spans="1:15" ht="14.25">
      <c r="A617" s="41">
        <v>0</v>
      </c>
      <c r="B617" s="46"/>
      <c r="C617" s="62"/>
      <c r="D617" s="66"/>
      <c r="E617" s="48" t="str">
        <f t="shared" si="31"/>
        <v/>
      </c>
      <c r="F617" s="49">
        <f t="shared" si="32"/>
        <v>0</v>
      </c>
      <c r="G617" s="78">
        <f>IF($C617="",0,COUNTIF(男子名簿!$F$12:$F$520,$C617))</f>
        <v>0</v>
      </c>
      <c r="H617" s="79">
        <f>IF($C617="",0,COUNTIF(女子名簿!$F$12:$F$520,$C617))</f>
        <v>0</v>
      </c>
      <c r="I617" s="80">
        <f t="shared" si="22"/>
        <v>0</v>
      </c>
      <c r="J617" s="38"/>
      <c r="K617" s="38"/>
      <c r="L617" s="34"/>
      <c r="M617" s="34"/>
      <c r="N617" s="34"/>
      <c r="O617" s="40"/>
    </row>
    <row r="618" spans="1:15" ht="14.25">
      <c r="A618" s="41">
        <v>0</v>
      </c>
      <c r="B618" s="50"/>
      <c r="C618" s="61"/>
      <c r="D618" s="59"/>
      <c r="E618" s="52"/>
      <c r="F618" s="51"/>
      <c r="G618" s="81">
        <f>IF($C618="",0,COUNTIF(男子名簿!$F$12:$F$520,$C618))</f>
        <v>0</v>
      </c>
      <c r="H618" s="82">
        <f>IF($C618="",0,COUNTIF(女子名簿!$F$12:$F$520,$C618))</f>
        <v>0</v>
      </c>
      <c r="I618" s="83">
        <f t="shared" si="22"/>
        <v>0</v>
      </c>
      <c r="J618" s="38"/>
      <c r="K618" s="38"/>
      <c r="L618" s="34"/>
      <c r="M618" s="34"/>
      <c r="N618" s="34"/>
      <c r="O618" s="40"/>
    </row>
    <row r="619" spans="1:15" ht="14.25">
      <c r="A619" s="41">
        <v>0</v>
      </c>
      <c r="B619" s="42"/>
      <c r="C619" s="43"/>
      <c r="D619" s="44"/>
      <c r="E619" s="45" t="str">
        <f t="shared" ref="E619:E637" si="33">IF($C619="","",ASC(PHONETIC($C619)))</f>
        <v/>
      </c>
      <c r="F619" s="43">
        <f t="shared" ref="F619:F637" si="34">C619</f>
        <v>0</v>
      </c>
      <c r="G619" s="75">
        <f>IF($C619="",0,COUNTIF(男子名簿!$F$12:$F$520,$C619))</f>
        <v>0</v>
      </c>
      <c r="H619" s="76">
        <f>IF($C619="",0,COUNTIF(女子名簿!$F$12:$F$520,$C619))</f>
        <v>0</v>
      </c>
      <c r="I619" s="77">
        <f t="shared" si="22"/>
        <v>0</v>
      </c>
      <c r="J619" s="38"/>
      <c r="K619" s="38"/>
      <c r="L619" s="34"/>
      <c r="M619" s="34"/>
      <c r="N619" s="34"/>
      <c r="O619" s="34"/>
    </row>
    <row r="620" spans="1:15" ht="14.25">
      <c r="A620" s="41">
        <v>0</v>
      </c>
      <c r="B620" s="42"/>
      <c r="C620" s="43"/>
      <c r="D620" s="44"/>
      <c r="E620" s="45" t="str">
        <f t="shared" si="33"/>
        <v/>
      </c>
      <c r="F620" s="43">
        <f t="shared" si="34"/>
        <v>0</v>
      </c>
      <c r="G620" s="75">
        <f>IF($C620="",0,COUNTIF(男子名簿!$F$12:$F$520,$C620))</f>
        <v>0</v>
      </c>
      <c r="H620" s="76">
        <f>IF($C620="",0,COUNTIF(女子名簿!$F$12:$F$520,$C620))</f>
        <v>0</v>
      </c>
      <c r="I620" s="77">
        <f t="shared" si="22"/>
        <v>0</v>
      </c>
      <c r="J620" s="38"/>
      <c r="K620" s="38"/>
      <c r="L620" s="34"/>
      <c r="M620" s="34"/>
      <c r="N620" s="34"/>
      <c r="O620" s="34"/>
    </row>
    <row r="621" spans="1:15" ht="14.25">
      <c r="A621" s="41">
        <v>0</v>
      </c>
      <c r="B621" s="42"/>
      <c r="C621" s="43"/>
      <c r="D621" s="44"/>
      <c r="E621" s="45" t="str">
        <f t="shared" si="33"/>
        <v/>
      </c>
      <c r="F621" s="43">
        <f t="shared" si="34"/>
        <v>0</v>
      </c>
      <c r="G621" s="75">
        <f>IF($C621="",0,COUNTIF(男子名簿!$F$12:$F$520,$C621))</f>
        <v>0</v>
      </c>
      <c r="H621" s="76">
        <f>IF($C621="",0,COUNTIF(女子名簿!$F$12:$F$520,$C621))</f>
        <v>0</v>
      </c>
      <c r="I621" s="77">
        <f t="shared" si="22"/>
        <v>0</v>
      </c>
      <c r="J621" s="38"/>
      <c r="K621" s="38"/>
      <c r="L621" s="34"/>
      <c r="M621" s="34"/>
      <c r="N621" s="34"/>
      <c r="O621" s="34"/>
    </row>
    <row r="622" spans="1:15" ht="14.25">
      <c r="A622" s="41">
        <v>0</v>
      </c>
      <c r="B622" s="55"/>
      <c r="C622" s="47"/>
      <c r="D622" s="56"/>
      <c r="E622" s="57" t="str">
        <f t="shared" si="33"/>
        <v/>
      </c>
      <c r="F622" s="47">
        <f t="shared" si="34"/>
        <v>0</v>
      </c>
      <c r="G622" s="84">
        <f>IF($C622="",0,COUNTIF(男子名簿!$F$12:$F$520,$C622))</f>
        <v>0</v>
      </c>
      <c r="H622" s="85">
        <f>IF($C622="",0,COUNTIF(女子名簿!$F$12:$F$520,$C622))</f>
        <v>0</v>
      </c>
      <c r="I622" s="86">
        <f t="shared" si="22"/>
        <v>0</v>
      </c>
      <c r="J622" s="38"/>
      <c r="K622" s="38"/>
      <c r="L622" s="34"/>
      <c r="M622" s="34"/>
      <c r="N622" s="34"/>
      <c r="O622" s="34"/>
    </row>
    <row r="623" spans="1:15" ht="14.25">
      <c r="A623" s="41">
        <v>0</v>
      </c>
      <c r="B623" s="58"/>
      <c r="C623" s="64"/>
      <c r="D623" s="65"/>
      <c r="E623" s="60" t="str">
        <f t="shared" si="33"/>
        <v/>
      </c>
      <c r="F623" s="61">
        <f t="shared" si="34"/>
        <v>0</v>
      </c>
      <c r="G623" s="87">
        <f>IF($C623="",0,COUNTIF(男子名簿!$F$12:$F$520,$C623))</f>
        <v>0</v>
      </c>
      <c r="H623" s="88">
        <f>IF($C623="",0,COUNTIF(女子名簿!$F$12:$F$520,$C623))</f>
        <v>0</v>
      </c>
      <c r="I623" s="89">
        <f t="shared" si="22"/>
        <v>0</v>
      </c>
      <c r="J623" s="38"/>
      <c r="K623" s="38"/>
      <c r="L623" s="34"/>
      <c r="M623" s="34"/>
      <c r="N623" s="34"/>
      <c r="O623" s="40"/>
    </row>
    <row r="624" spans="1:15" ht="14.25">
      <c r="A624" s="41">
        <v>0</v>
      </c>
      <c r="B624" s="42"/>
      <c r="C624" s="53"/>
      <c r="D624" s="54"/>
      <c r="E624" s="45" t="str">
        <f t="shared" si="33"/>
        <v/>
      </c>
      <c r="F624" s="43">
        <f t="shared" si="34"/>
        <v>0</v>
      </c>
      <c r="G624" s="75">
        <f>IF($C624="",0,COUNTIF(男子名簿!$F$12:$F$520,$C624))</f>
        <v>0</v>
      </c>
      <c r="H624" s="76">
        <f>IF($C624="",0,COUNTIF(女子名簿!$F$12:$F$520,$C624))</f>
        <v>0</v>
      </c>
      <c r="I624" s="77">
        <f t="shared" si="22"/>
        <v>0</v>
      </c>
      <c r="J624" s="38"/>
      <c r="K624" s="38"/>
      <c r="L624" s="34"/>
      <c r="M624" s="34"/>
      <c r="N624" s="34"/>
      <c r="O624" s="40"/>
    </row>
    <row r="625" spans="1:15" ht="14.25">
      <c r="A625" s="41">
        <v>0</v>
      </c>
      <c r="B625" s="42"/>
      <c r="C625" s="53"/>
      <c r="D625" s="54"/>
      <c r="E625" s="45" t="str">
        <f t="shared" si="33"/>
        <v/>
      </c>
      <c r="F625" s="43">
        <f t="shared" si="34"/>
        <v>0</v>
      </c>
      <c r="G625" s="75">
        <f>IF($C625="",0,COUNTIF(男子名簿!$F$12:$F$520,$C625))</f>
        <v>0</v>
      </c>
      <c r="H625" s="76">
        <f>IF($C625="",0,COUNTIF(女子名簿!$F$12:$F$520,$C625))</f>
        <v>0</v>
      </c>
      <c r="I625" s="77">
        <f t="shared" si="22"/>
        <v>0</v>
      </c>
      <c r="J625" s="38"/>
      <c r="K625" s="38"/>
      <c r="L625" s="34"/>
      <c r="M625" s="34"/>
      <c r="N625" s="34"/>
      <c r="O625" s="40"/>
    </row>
    <row r="626" spans="1:15" ht="14.25">
      <c r="A626" s="41">
        <v>0</v>
      </c>
      <c r="B626" s="42"/>
      <c r="C626" s="43"/>
      <c r="D626" s="44"/>
      <c r="E626" s="45" t="str">
        <f t="shared" si="33"/>
        <v/>
      </c>
      <c r="F626" s="43">
        <f t="shared" si="34"/>
        <v>0</v>
      </c>
      <c r="G626" s="75">
        <f>IF($C626="",0,COUNTIF(男子名簿!$F$12:$F$520,$C626))</f>
        <v>0</v>
      </c>
      <c r="H626" s="76">
        <f>IF($C626="",0,COUNTIF(女子名簿!$F$12:$F$520,$C626))</f>
        <v>0</v>
      </c>
      <c r="I626" s="77">
        <f t="shared" si="22"/>
        <v>0</v>
      </c>
      <c r="J626" s="38"/>
      <c r="K626" s="38"/>
      <c r="L626" s="34"/>
      <c r="M626" s="34"/>
      <c r="N626" s="34"/>
      <c r="O626" s="40"/>
    </row>
    <row r="627" spans="1:15" ht="14.25">
      <c r="A627" s="41">
        <v>0</v>
      </c>
      <c r="B627" s="46"/>
      <c r="C627" s="62"/>
      <c r="D627" s="66"/>
      <c r="E627" s="48" t="str">
        <f t="shared" si="33"/>
        <v/>
      </c>
      <c r="F627" s="49">
        <f t="shared" si="34"/>
        <v>0</v>
      </c>
      <c r="G627" s="78">
        <f>IF($C627="",0,COUNTIF(男子名簿!$F$12:$F$520,$C627))</f>
        <v>0</v>
      </c>
      <c r="H627" s="79">
        <f>IF($C627="",0,COUNTIF(女子名簿!$F$12:$F$520,$C627))</f>
        <v>0</v>
      </c>
      <c r="I627" s="80">
        <f t="shared" si="22"/>
        <v>0</v>
      </c>
      <c r="J627" s="38"/>
      <c r="K627" s="38"/>
      <c r="L627" s="34"/>
      <c r="M627" s="34"/>
      <c r="N627" s="34"/>
      <c r="O627" s="40"/>
    </row>
    <row r="628" spans="1:15" ht="14.25">
      <c r="A628" s="41">
        <v>0</v>
      </c>
      <c r="B628" s="50"/>
      <c r="C628" s="64"/>
      <c r="D628" s="67"/>
      <c r="E628" s="52" t="str">
        <f t="shared" si="33"/>
        <v/>
      </c>
      <c r="F628" s="51">
        <f t="shared" si="34"/>
        <v>0</v>
      </c>
      <c r="G628" s="81">
        <f>IF($C628="",0,COUNTIF(男子名簿!$F$12:$F$520,$C628))</f>
        <v>0</v>
      </c>
      <c r="H628" s="82">
        <f>IF($C628="",0,COUNTIF(女子名簿!$F$12:$F$520,$C628))</f>
        <v>0</v>
      </c>
      <c r="I628" s="83">
        <f t="shared" si="22"/>
        <v>0</v>
      </c>
      <c r="J628" s="38"/>
      <c r="K628" s="38"/>
      <c r="L628" s="34"/>
      <c r="M628" s="34"/>
      <c r="N628" s="34"/>
      <c r="O628" s="40"/>
    </row>
    <row r="629" spans="1:15" ht="14.25">
      <c r="A629" s="41">
        <v>0</v>
      </c>
      <c r="B629" s="42"/>
      <c r="C629" s="43"/>
      <c r="D629" s="44"/>
      <c r="E629" s="45" t="str">
        <f t="shared" si="33"/>
        <v/>
      </c>
      <c r="F629" s="43">
        <f t="shared" si="34"/>
        <v>0</v>
      </c>
      <c r="G629" s="75">
        <f>IF($C629="",0,COUNTIF(男子名簿!$F$12:$F$520,$C629))</f>
        <v>0</v>
      </c>
      <c r="H629" s="76">
        <f>IF($C629="",0,COUNTIF(女子名簿!$F$12:$F$520,$C629))</f>
        <v>0</v>
      </c>
      <c r="I629" s="77">
        <f t="shared" si="22"/>
        <v>0</v>
      </c>
      <c r="J629" s="38"/>
      <c r="K629" s="38"/>
      <c r="L629" s="34"/>
      <c r="M629" s="34"/>
      <c r="N629" s="34"/>
      <c r="O629" s="40"/>
    </row>
    <row r="630" spans="1:15" ht="14.25">
      <c r="A630" s="41">
        <v>0</v>
      </c>
      <c r="B630" s="42"/>
      <c r="C630" s="53"/>
      <c r="D630" s="54"/>
      <c r="E630" s="45" t="str">
        <f t="shared" si="33"/>
        <v/>
      </c>
      <c r="F630" s="43">
        <f t="shared" si="34"/>
        <v>0</v>
      </c>
      <c r="G630" s="75">
        <f>IF($C630="",0,COUNTIF(男子名簿!$F$12:$F$520,$C630))</f>
        <v>0</v>
      </c>
      <c r="H630" s="76">
        <f>IF($C630="",0,COUNTIF(女子名簿!$F$12:$F$520,$C630))</f>
        <v>0</v>
      </c>
      <c r="I630" s="77">
        <f t="shared" si="22"/>
        <v>0</v>
      </c>
      <c r="J630" s="38"/>
      <c r="K630" s="38"/>
      <c r="L630" s="34"/>
      <c r="M630" s="34"/>
      <c r="N630" s="34"/>
      <c r="O630" s="40"/>
    </row>
    <row r="631" spans="1:15" ht="14.25">
      <c r="A631" s="41">
        <v>0</v>
      </c>
      <c r="B631" s="42"/>
      <c r="C631" s="53"/>
      <c r="D631" s="54"/>
      <c r="E631" s="45" t="str">
        <f t="shared" si="33"/>
        <v/>
      </c>
      <c r="F631" s="43">
        <f t="shared" si="34"/>
        <v>0</v>
      </c>
      <c r="G631" s="75">
        <f>IF($C631="",0,COUNTIF(男子名簿!$F$12:$F$520,$C631))</f>
        <v>0</v>
      </c>
      <c r="H631" s="76">
        <f>IF($C631="",0,COUNTIF(女子名簿!$F$12:$F$520,$C631))</f>
        <v>0</v>
      </c>
      <c r="I631" s="77">
        <f t="shared" si="22"/>
        <v>0</v>
      </c>
      <c r="J631" s="38"/>
      <c r="K631" s="38"/>
      <c r="L631" s="34"/>
      <c r="M631" s="34"/>
      <c r="N631" s="34"/>
      <c r="O631" s="40"/>
    </row>
    <row r="632" spans="1:15" ht="14.25">
      <c r="A632" s="41">
        <v>0</v>
      </c>
      <c r="B632" s="55"/>
      <c r="C632" s="62"/>
      <c r="D632" s="63"/>
      <c r="E632" s="57" t="str">
        <f t="shared" si="33"/>
        <v/>
      </c>
      <c r="F632" s="47">
        <f t="shared" si="34"/>
        <v>0</v>
      </c>
      <c r="G632" s="84">
        <f>IF($C632="",0,COUNTIF(男子名簿!$F$12:$F$520,$C632))</f>
        <v>0</v>
      </c>
      <c r="H632" s="85">
        <f>IF($C632="",0,COUNTIF(女子名簿!$F$12:$F$520,$C632))</f>
        <v>0</v>
      </c>
      <c r="I632" s="86">
        <f t="shared" si="22"/>
        <v>0</v>
      </c>
      <c r="J632" s="38"/>
      <c r="K632" s="38"/>
      <c r="L632" s="34"/>
      <c r="M632" s="34"/>
      <c r="N632" s="34"/>
      <c r="O632" s="40"/>
    </row>
    <row r="633" spans="1:15" ht="14.25">
      <c r="A633" s="41">
        <v>0</v>
      </c>
      <c r="B633" s="58"/>
      <c r="C633" s="64"/>
      <c r="D633" s="65"/>
      <c r="E633" s="60" t="str">
        <f t="shared" si="33"/>
        <v/>
      </c>
      <c r="F633" s="61">
        <f t="shared" si="34"/>
        <v>0</v>
      </c>
      <c r="G633" s="87">
        <f>IF($C633="",0,COUNTIF(男子名簿!$F$12:$F$520,$C633))</f>
        <v>0</v>
      </c>
      <c r="H633" s="88">
        <f>IF($C633="",0,COUNTIF(女子名簿!$F$12:$F$520,$C633))</f>
        <v>0</v>
      </c>
      <c r="I633" s="89">
        <f t="shared" si="22"/>
        <v>0</v>
      </c>
      <c r="J633" s="38"/>
      <c r="K633" s="38"/>
      <c r="L633" s="34"/>
      <c r="M633" s="34"/>
      <c r="N633" s="34"/>
      <c r="O633" s="40"/>
    </row>
    <row r="634" spans="1:15" ht="14.25">
      <c r="A634" s="41">
        <v>0</v>
      </c>
      <c r="B634" s="42"/>
      <c r="C634" s="53"/>
      <c r="D634" s="54"/>
      <c r="E634" s="45" t="str">
        <f t="shared" si="33"/>
        <v/>
      </c>
      <c r="F634" s="43">
        <f t="shared" si="34"/>
        <v>0</v>
      </c>
      <c r="G634" s="75">
        <f>IF($C634="",0,COUNTIF(男子名簿!$F$12:$F$520,$C634))</f>
        <v>0</v>
      </c>
      <c r="H634" s="76">
        <f>IF($C634="",0,COUNTIF(女子名簿!$F$12:$F$520,$C634))</f>
        <v>0</v>
      </c>
      <c r="I634" s="77">
        <f t="shared" si="22"/>
        <v>0</v>
      </c>
      <c r="J634" s="38"/>
      <c r="K634" s="38"/>
      <c r="L634" s="34"/>
      <c r="M634" s="34"/>
      <c r="N634" s="34"/>
      <c r="O634" s="40"/>
    </row>
    <row r="635" spans="1:15" ht="14.25">
      <c r="A635" s="41">
        <v>0</v>
      </c>
      <c r="B635" s="42"/>
      <c r="C635" s="53"/>
      <c r="D635" s="54"/>
      <c r="E635" s="45" t="str">
        <f t="shared" si="33"/>
        <v/>
      </c>
      <c r="F635" s="43">
        <f t="shared" si="34"/>
        <v>0</v>
      </c>
      <c r="G635" s="75">
        <f>IF($C635="",0,COUNTIF(男子名簿!$F$12:$F$520,$C635))</f>
        <v>0</v>
      </c>
      <c r="H635" s="76">
        <f>IF($C635="",0,COUNTIF(女子名簿!$F$12:$F$520,$C635))</f>
        <v>0</v>
      </c>
      <c r="I635" s="77">
        <f t="shared" si="22"/>
        <v>0</v>
      </c>
      <c r="J635" s="38"/>
      <c r="K635" s="38"/>
      <c r="L635" s="34"/>
      <c r="M635" s="34"/>
      <c r="N635" s="34"/>
      <c r="O635" s="40"/>
    </row>
    <row r="636" spans="1:15" ht="14.25">
      <c r="A636" s="41">
        <v>0</v>
      </c>
      <c r="B636" s="42"/>
      <c r="C636" s="53"/>
      <c r="D636" s="54"/>
      <c r="E636" s="45" t="str">
        <f t="shared" si="33"/>
        <v/>
      </c>
      <c r="F636" s="43">
        <f t="shared" si="34"/>
        <v>0</v>
      </c>
      <c r="G636" s="75">
        <f>IF($C636="",0,COUNTIF(男子名簿!$F$12:$F$520,$C636))</f>
        <v>0</v>
      </c>
      <c r="H636" s="76">
        <f>IF($C636="",0,COUNTIF(女子名簿!$F$12:$F$520,$C636))</f>
        <v>0</v>
      </c>
      <c r="I636" s="77">
        <f t="shared" si="22"/>
        <v>0</v>
      </c>
      <c r="J636" s="38"/>
      <c r="K636" s="38"/>
      <c r="L636" s="34"/>
      <c r="M636" s="34"/>
      <c r="N636" s="34"/>
      <c r="O636" s="40"/>
    </row>
    <row r="637" spans="1:15" ht="14.25">
      <c r="A637" s="41">
        <v>0</v>
      </c>
      <c r="B637" s="46"/>
      <c r="C637" s="62"/>
      <c r="D637" s="66"/>
      <c r="E637" s="48" t="str">
        <f t="shared" si="33"/>
        <v/>
      </c>
      <c r="F637" s="49">
        <f t="shared" si="34"/>
        <v>0</v>
      </c>
      <c r="G637" s="78">
        <f>IF($C637="",0,COUNTIF(男子名簿!$F$12:$F$520,$C637))</f>
        <v>0</v>
      </c>
      <c r="H637" s="79">
        <f>IF($C637="",0,COUNTIF(女子名簿!$F$12:$F$520,$C637))</f>
        <v>0</v>
      </c>
      <c r="I637" s="80">
        <f t="shared" si="22"/>
        <v>0</v>
      </c>
      <c r="J637" s="38"/>
      <c r="K637" s="38"/>
      <c r="L637" s="34"/>
      <c r="M637" s="34"/>
      <c r="N637" s="34"/>
      <c r="O637" s="40"/>
    </row>
    <row r="638" spans="1:15" ht="14.25">
      <c r="A638" s="41">
        <v>0</v>
      </c>
      <c r="B638" s="50"/>
      <c r="C638" s="61"/>
      <c r="D638" s="59"/>
      <c r="E638" s="52"/>
      <c r="F638" s="51"/>
      <c r="G638" s="81">
        <f>IF($C638="",0,COUNTIF(男子名簿!$F$12:$F$520,$C638))</f>
        <v>0</v>
      </c>
      <c r="H638" s="82">
        <f>IF($C638="",0,COUNTIF(女子名簿!$F$12:$F$520,$C638))</f>
        <v>0</v>
      </c>
      <c r="I638" s="83">
        <f t="shared" si="22"/>
        <v>0</v>
      </c>
      <c r="J638" s="38"/>
      <c r="K638" s="38"/>
      <c r="L638" s="34"/>
      <c r="M638" s="34"/>
      <c r="N638" s="34"/>
      <c r="O638" s="40"/>
    </row>
    <row r="639" spans="1:15" ht="14.25">
      <c r="A639" s="41">
        <v>0</v>
      </c>
      <c r="B639" s="42"/>
      <c r="C639" s="43"/>
      <c r="D639" s="44"/>
      <c r="E639" s="45" t="str">
        <f t="shared" ref="E639:E657" si="35">IF($C639="","",ASC(PHONETIC($C639)))</f>
        <v/>
      </c>
      <c r="F639" s="43">
        <f t="shared" ref="F639:F657" si="36">C639</f>
        <v>0</v>
      </c>
      <c r="G639" s="75">
        <f>IF($C639="",0,COUNTIF(男子名簿!$F$12:$F$520,$C639))</f>
        <v>0</v>
      </c>
      <c r="H639" s="76">
        <f>IF($C639="",0,COUNTIF(女子名簿!$F$12:$F$520,$C639))</f>
        <v>0</v>
      </c>
      <c r="I639" s="77">
        <f t="shared" si="22"/>
        <v>0</v>
      </c>
      <c r="J639" s="38"/>
      <c r="K639" s="38"/>
      <c r="L639" s="34"/>
      <c r="M639" s="34"/>
      <c r="N639" s="34"/>
      <c r="O639" s="34"/>
    </row>
    <row r="640" spans="1:15" ht="14.25">
      <c r="A640" s="41">
        <v>0</v>
      </c>
      <c r="B640" s="42"/>
      <c r="C640" s="43"/>
      <c r="D640" s="44"/>
      <c r="E640" s="45" t="str">
        <f t="shared" si="35"/>
        <v/>
      </c>
      <c r="F640" s="43">
        <f t="shared" si="36"/>
        <v>0</v>
      </c>
      <c r="G640" s="75">
        <f>IF($C640="",0,COUNTIF(男子名簿!$F$12:$F$520,$C640))</f>
        <v>0</v>
      </c>
      <c r="H640" s="76">
        <f>IF($C640="",0,COUNTIF(女子名簿!$F$12:$F$520,$C640))</f>
        <v>0</v>
      </c>
      <c r="I640" s="77">
        <f t="shared" si="22"/>
        <v>0</v>
      </c>
      <c r="J640" s="38"/>
      <c r="K640" s="38"/>
      <c r="L640" s="34"/>
      <c r="M640" s="34"/>
      <c r="N640" s="34"/>
      <c r="O640" s="34"/>
    </row>
    <row r="641" spans="1:15" ht="14.25">
      <c r="A641" s="41">
        <v>0</v>
      </c>
      <c r="B641" s="42"/>
      <c r="C641" s="43"/>
      <c r="D641" s="44"/>
      <c r="E641" s="45" t="str">
        <f t="shared" si="35"/>
        <v/>
      </c>
      <c r="F641" s="43">
        <f t="shared" si="36"/>
        <v>0</v>
      </c>
      <c r="G641" s="75">
        <f>IF($C641="",0,COUNTIF(男子名簿!$F$12:$F$520,$C641))</f>
        <v>0</v>
      </c>
      <c r="H641" s="76">
        <f>IF($C641="",0,COUNTIF(女子名簿!$F$12:$F$520,$C641))</f>
        <v>0</v>
      </c>
      <c r="I641" s="77">
        <f t="shared" si="22"/>
        <v>0</v>
      </c>
      <c r="J641" s="38"/>
      <c r="K641" s="38"/>
      <c r="L641" s="34"/>
      <c r="M641" s="34"/>
      <c r="N641" s="34"/>
      <c r="O641" s="34"/>
    </row>
    <row r="642" spans="1:15" ht="14.25">
      <c r="A642" s="41">
        <v>0</v>
      </c>
      <c r="B642" s="55"/>
      <c r="C642" s="47"/>
      <c r="D642" s="56"/>
      <c r="E642" s="57" t="str">
        <f t="shared" si="35"/>
        <v/>
      </c>
      <c r="F642" s="47">
        <f t="shared" si="36"/>
        <v>0</v>
      </c>
      <c r="G642" s="84">
        <f>IF($C642="",0,COUNTIF(男子名簿!$F$12:$F$520,$C642))</f>
        <v>0</v>
      </c>
      <c r="H642" s="85">
        <f>IF($C642="",0,COUNTIF(女子名簿!$F$12:$F$520,$C642))</f>
        <v>0</v>
      </c>
      <c r="I642" s="86">
        <f t="shared" si="22"/>
        <v>0</v>
      </c>
      <c r="J642" s="38"/>
      <c r="K642" s="38"/>
      <c r="L642" s="34"/>
      <c r="M642" s="34"/>
      <c r="N642" s="34"/>
      <c r="O642" s="34"/>
    </row>
    <row r="643" spans="1:15" ht="14.25">
      <c r="A643" s="41">
        <v>0</v>
      </c>
      <c r="B643" s="58"/>
      <c r="C643" s="64"/>
      <c r="D643" s="65"/>
      <c r="E643" s="60" t="str">
        <f t="shared" si="35"/>
        <v/>
      </c>
      <c r="F643" s="61">
        <f t="shared" si="36"/>
        <v>0</v>
      </c>
      <c r="G643" s="87">
        <f>IF($C643="",0,COUNTIF(男子名簿!$F$12:$F$520,$C643))</f>
        <v>0</v>
      </c>
      <c r="H643" s="88">
        <f>IF($C643="",0,COUNTIF(女子名簿!$F$12:$F$520,$C643))</f>
        <v>0</v>
      </c>
      <c r="I643" s="89">
        <f t="shared" si="22"/>
        <v>0</v>
      </c>
      <c r="J643" s="38"/>
      <c r="K643" s="38"/>
      <c r="L643" s="34"/>
      <c r="M643" s="34"/>
      <c r="N643" s="34"/>
      <c r="O643" s="40"/>
    </row>
    <row r="644" spans="1:15" ht="14.25">
      <c r="A644" s="41">
        <v>0</v>
      </c>
      <c r="B644" s="42"/>
      <c r="C644" s="53"/>
      <c r="D644" s="54"/>
      <c r="E644" s="45" t="str">
        <f t="shared" si="35"/>
        <v/>
      </c>
      <c r="F644" s="43">
        <f t="shared" si="36"/>
        <v>0</v>
      </c>
      <c r="G644" s="75">
        <f>IF($C644="",0,COUNTIF(男子名簿!$F$12:$F$520,$C644))</f>
        <v>0</v>
      </c>
      <c r="H644" s="76">
        <f>IF($C644="",0,COUNTIF(女子名簿!$F$12:$F$520,$C644))</f>
        <v>0</v>
      </c>
      <c r="I644" s="77">
        <f t="shared" si="22"/>
        <v>0</v>
      </c>
      <c r="J644" s="38"/>
      <c r="K644" s="38"/>
      <c r="L644" s="34"/>
      <c r="M644" s="34"/>
      <c r="N644" s="34"/>
      <c r="O644" s="40"/>
    </row>
    <row r="645" spans="1:15" ht="14.25">
      <c r="A645" s="41">
        <v>0</v>
      </c>
      <c r="B645" s="42"/>
      <c r="C645" s="53"/>
      <c r="D645" s="54"/>
      <c r="E645" s="45" t="str">
        <f t="shared" si="35"/>
        <v/>
      </c>
      <c r="F645" s="43">
        <f t="shared" si="36"/>
        <v>0</v>
      </c>
      <c r="G645" s="75">
        <f>IF($C645="",0,COUNTIF(男子名簿!$F$12:$F$520,$C645))</f>
        <v>0</v>
      </c>
      <c r="H645" s="76">
        <f>IF($C645="",0,COUNTIF(女子名簿!$F$12:$F$520,$C645))</f>
        <v>0</v>
      </c>
      <c r="I645" s="77">
        <f t="shared" si="22"/>
        <v>0</v>
      </c>
      <c r="J645" s="38"/>
      <c r="K645" s="38"/>
      <c r="L645" s="34"/>
      <c r="M645" s="34"/>
      <c r="N645" s="34"/>
      <c r="O645" s="40"/>
    </row>
    <row r="646" spans="1:15" ht="14.25">
      <c r="A646" s="41">
        <v>0</v>
      </c>
      <c r="B646" s="42"/>
      <c r="C646" s="43"/>
      <c r="D646" s="44"/>
      <c r="E646" s="45" t="str">
        <f t="shared" si="35"/>
        <v/>
      </c>
      <c r="F646" s="43">
        <f t="shared" si="36"/>
        <v>0</v>
      </c>
      <c r="G646" s="75">
        <f>IF($C646="",0,COUNTIF(男子名簿!$F$12:$F$520,$C646))</f>
        <v>0</v>
      </c>
      <c r="H646" s="76">
        <f>IF($C646="",0,COUNTIF(女子名簿!$F$12:$F$520,$C646))</f>
        <v>0</v>
      </c>
      <c r="I646" s="77">
        <f t="shared" si="22"/>
        <v>0</v>
      </c>
      <c r="J646" s="38"/>
      <c r="K646" s="38"/>
      <c r="L646" s="34"/>
      <c r="M646" s="34"/>
      <c r="N646" s="34"/>
      <c r="O646" s="40"/>
    </row>
    <row r="647" spans="1:15" ht="14.25">
      <c r="A647" s="41">
        <v>0</v>
      </c>
      <c r="B647" s="46"/>
      <c r="C647" s="62"/>
      <c r="D647" s="66"/>
      <c r="E647" s="48" t="str">
        <f t="shared" si="35"/>
        <v/>
      </c>
      <c r="F647" s="49">
        <f t="shared" si="36"/>
        <v>0</v>
      </c>
      <c r="G647" s="78">
        <f>IF($C647="",0,COUNTIF(男子名簿!$F$12:$F$520,$C647))</f>
        <v>0</v>
      </c>
      <c r="H647" s="79">
        <f>IF($C647="",0,COUNTIF(女子名簿!$F$12:$F$520,$C647))</f>
        <v>0</v>
      </c>
      <c r="I647" s="80">
        <f t="shared" si="22"/>
        <v>0</v>
      </c>
      <c r="J647" s="38"/>
      <c r="K647" s="38"/>
      <c r="L647" s="34"/>
      <c r="M647" s="34"/>
      <c r="N647" s="34"/>
      <c r="O647" s="40"/>
    </row>
    <row r="648" spans="1:15" ht="14.25">
      <c r="A648" s="41">
        <v>0</v>
      </c>
      <c r="B648" s="50"/>
      <c r="C648" s="64"/>
      <c r="D648" s="67"/>
      <c r="E648" s="52" t="str">
        <f t="shared" si="35"/>
        <v/>
      </c>
      <c r="F648" s="51">
        <f t="shared" si="36"/>
        <v>0</v>
      </c>
      <c r="G648" s="81">
        <f>IF($C648="",0,COUNTIF(男子名簿!$F$12:$F$520,$C648))</f>
        <v>0</v>
      </c>
      <c r="H648" s="82">
        <f>IF($C648="",0,COUNTIF(女子名簿!$F$12:$F$520,$C648))</f>
        <v>0</v>
      </c>
      <c r="I648" s="83">
        <f t="shared" si="22"/>
        <v>0</v>
      </c>
      <c r="J648" s="38"/>
      <c r="K648" s="38"/>
      <c r="L648" s="34"/>
      <c r="M648" s="34"/>
      <c r="N648" s="34"/>
      <c r="O648" s="40"/>
    </row>
    <row r="649" spans="1:15" ht="14.25">
      <c r="A649" s="41">
        <v>0</v>
      </c>
      <c r="B649" s="42"/>
      <c r="C649" s="43"/>
      <c r="D649" s="44"/>
      <c r="E649" s="45" t="str">
        <f t="shared" si="35"/>
        <v/>
      </c>
      <c r="F649" s="43">
        <f t="shared" si="36"/>
        <v>0</v>
      </c>
      <c r="G649" s="75">
        <f>IF($C649="",0,COUNTIF(男子名簿!$F$12:$F$520,$C649))</f>
        <v>0</v>
      </c>
      <c r="H649" s="76">
        <f>IF($C649="",0,COUNTIF(女子名簿!$F$12:$F$520,$C649))</f>
        <v>0</v>
      </c>
      <c r="I649" s="77">
        <f t="shared" si="22"/>
        <v>0</v>
      </c>
      <c r="J649" s="38"/>
      <c r="K649" s="38"/>
      <c r="L649" s="34"/>
      <c r="M649" s="34"/>
      <c r="N649" s="34"/>
      <c r="O649" s="40"/>
    </row>
    <row r="650" spans="1:15" ht="14.25">
      <c r="A650" s="41">
        <v>0</v>
      </c>
      <c r="B650" s="42"/>
      <c r="C650" s="53"/>
      <c r="D650" s="54"/>
      <c r="E650" s="45" t="str">
        <f t="shared" si="35"/>
        <v/>
      </c>
      <c r="F650" s="43">
        <f t="shared" si="36"/>
        <v>0</v>
      </c>
      <c r="G650" s="75">
        <f>IF($C650="",0,COUNTIF(男子名簿!$F$12:$F$520,$C650))</f>
        <v>0</v>
      </c>
      <c r="H650" s="76">
        <f>IF($C650="",0,COUNTIF(女子名簿!$F$12:$F$520,$C650))</f>
        <v>0</v>
      </c>
      <c r="I650" s="77">
        <f t="shared" si="22"/>
        <v>0</v>
      </c>
      <c r="J650" s="38"/>
      <c r="K650" s="38"/>
      <c r="L650" s="34"/>
      <c r="M650" s="34"/>
      <c r="N650" s="34"/>
      <c r="O650" s="40"/>
    </row>
    <row r="651" spans="1:15" ht="14.25">
      <c r="A651" s="41">
        <v>0</v>
      </c>
      <c r="B651" s="42"/>
      <c r="C651" s="53"/>
      <c r="D651" s="54"/>
      <c r="E651" s="45" t="str">
        <f t="shared" si="35"/>
        <v/>
      </c>
      <c r="F651" s="43">
        <f t="shared" si="36"/>
        <v>0</v>
      </c>
      <c r="G651" s="75">
        <f>IF($C651="",0,COUNTIF(男子名簿!$F$12:$F$520,$C651))</f>
        <v>0</v>
      </c>
      <c r="H651" s="76">
        <f>IF($C651="",0,COUNTIF(女子名簿!$F$12:$F$520,$C651))</f>
        <v>0</v>
      </c>
      <c r="I651" s="77">
        <f t="shared" si="22"/>
        <v>0</v>
      </c>
      <c r="J651" s="38"/>
      <c r="K651" s="38"/>
      <c r="L651" s="34"/>
      <c r="M651" s="34"/>
      <c r="N651" s="34"/>
      <c r="O651" s="40"/>
    </row>
    <row r="652" spans="1:15" ht="14.25">
      <c r="A652" s="41">
        <v>0</v>
      </c>
      <c r="B652" s="55"/>
      <c r="C652" s="62"/>
      <c r="D652" s="63"/>
      <c r="E652" s="57" t="str">
        <f t="shared" si="35"/>
        <v/>
      </c>
      <c r="F652" s="47">
        <f t="shared" si="36"/>
        <v>0</v>
      </c>
      <c r="G652" s="84">
        <f>IF($C652="",0,COUNTIF(男子名簿!$F$12:$F$520,$C652))</f>
        <v>0</v>
      </c>
      <c r="H652" s="85">
        <f>IF($C652="",0,COUNTIF(女子名簿!$F$12:$F$520,$C652))</f>
        <v>0</v>
      </c>
      <c r="I652" s="86">
        <f t="shared" si="22"/>
        <v>0</v>
      </c>
      <c r="J652" s="38"/>
      <c r="K652" s="38"/>
      <c r="L652" s="34"/>
      <c r="M652" s="34"/>
      <c r="N652" s="34"/>
      <c r="O652" s="40"/>
    </row>
    <row r="653" spans="1:15" ht="14.25">
      <c r="A653" s="41">
        <v>0</v>
      </c>
      <c r="B653" s="58"/>
      <c r="C653" s="64"/>
      <c r="D653" s="65"/>
      <c r="E653" s="60" t="str">
        <f t="shared" si="35"/>
        <v/>
      </c>
      <c r="F653" s="61">
        <f t="shared" si="36"/>
        <v>0</v>
      </c>
      <c r="G653" s="87">
        <f>IF($C653="",0,COUNTIF(男子名簿!$F$12:$F$520,$C653))</f>
        <v>0</v>
      </c>
      <c r="H653" s="88">
        <f>IF($C653="",0,COUNTIF(女子名簿!$F$12:$F$520,$C653))</f>
        <v>0</v>
      </c>
      <c r="I653" s="89">
        <f t="shared" si="22"/>
        <v>0</v>
      </c>
      <c r="J653" s="38"/>
      <c r="K653" s="38"/>
      <c r="L653" s="34"/>
      <c r="M653" s="34"/>
      <c r="N653" s="34"/>
      <c r="O653" s="40"/>
    </row>
    <row r="654" spans="1:15" ht="14.25">
      <c r="A654" s="41">
        <v>0</v>
      </c>
      <c r="B654" s="42"/>
      <c r="C654" s="53"/>
      <c r="D654" s="54"/>
      <c r="E654" s="45" t="str">
        <f t="shared" si="35"/>
        <v/>
      </c>
      <c r="F654" s="43">
        <f t="shared" si="36"/>
        <v>0</v>
      </c>
      <c r="G654" s="75">
        <f>IF($C654="",0,COUNTIF(男子名簿!$F$12:$F$520,$C654))</f>
        <v>0</v>
      </c>
      <c r="H654" s="76">
        <f>IF($C654="",0,COUNTIF(女子名簿!$F$12:$F$520,$C654))</f>
        <v>0</v>
      </c>
      <c r="I654" s="77">
        <f t="shared" si="22"/>
        <v>0</v>
      </c>
      <c r="J654" s="38"/>
      <c r="K654" s="38"/>
      <c r="L654" s="34"/>
      <c r="M654" s="34"/>
      <c r="N654" s="34"/>
      <c r="O654" s="40"/>
    </row>
    <row r="655" spans="1:15" ht="14.25">
      <c r="A655" s="41">
        <v>0</v>
      </c>
      <c r="B655" s="42"/>
      <c r="C655" s="53"/>
      <c r="D655" s="54"/>
      <c r="E655" s="45" t="str">
        <f t="shared" si="35"/>
        <v/>
      </c>
      <c r="F655" s="43">
        <f t="shared" si="36"/>
        <v>0</v>
      </c>
      <c r="G655" s="75">
        <f>IF($C655="",0,COUNTIF(男子名簿!$F$12:$F$520,$C655))</f>
        <v>0</v>
      </c>
      <c r="H655" s="76">
        <f>IF($C655="",0,COUNTIF(女子名簿!$F$12:$F$520,$C655))</f>
        <v>0</v>
      </c>
      <c r="I655" s="77">
        <f t="shared" si="22"/>
        <v>0</v>
      </c>
      <c r="J655" s="38"/>
      <c r="K655" s="38"/>
      <c r="L655" s="34"/>
      <c r="M655" s="34"/>
      <c r="N655" s="34"/>
      <c r="O655" s="40"/>
    </row>
    <row r="656" spans="1:15" ht="14.25">
      <c r="A656" s="41">
        <v>0</v>
      </c>
      <c r="B656" s="42"/>
      <c r="C656" s="53"/>
      <c r="D656" s="54"/>
      <c r="E656" s="45" t="str">
        <f t="shared" si="35"/>
        <v/>
      </c>
      <c r="F656" s="43">
        <f t="shared" si="36"/>
        <v>0</v>
      </c>
      <c r="G656" s="75">
        <f>IF($C656="",0,COUNTIF(男子名簿!$F$12:$F$520,$C656))</f>
        <v>0</v>
      </c>
      <c r="H656" s="76">
        <f>IF($C656="",0,COUNTIF(女子名簿!$F$12:$F$520,$C656))</f>
        <v>0</v>
      </c>
      <c r="I656" s="77">
        <f t="shared" si="22"/>
        <v>0</v>
      </c>
      <c r="J656" s="38"/>
      <c r="K656" s="38"/>
      <c r="L656" s="34"/>
      <c r="M656" s="34"/>
      <c r="N656" s="34"/>
      <c r="O656" s="40"/>
    </row>
    <row r="657" spans="1:15" ht="14.25">
      <c r="A657" s="41">
        <v>0</v>
      </c>
      <c r="B657" s="46"/>
      <c r="C657" s="62"/>
      <c r="D657" s="66"/>
      <c r="E657" s="48" t="str">
        <f t="shared" si="35"/>
        <v/>
      </c>
      <c r="F657" s="49">
        <f t="shared" si="36"/>
        <v>0</v>
      </c>
      <c r="G657" s="78">
        <f>IF($C657="",0,COUNTIF(男子名簿!$F$12:$F$520,$C657))</f>
        <v>0</v>
      </c>
      <c r="H657" s="79">
        <f>IF($C657="",0,COUNTIF(女子名簿!$F$12:$F$520,$C657))</f>
        <v>0</v>
      </c>
      <c r="I657" s="80">
        <f t="shared" si="22"/>
        <v>0</v>
      </c>
      <c r="J657" s="38"/>
      <c r="K657" s="38"/>
      <c r="L657" s="34"/>
      <c r="M657" s="34"/>
      <c r="N657" s="34"/>
      <c r="O657" s="40"/>
    </row>
    <row r="658" spans="1:15" ht="14.25">
      <c r="A658" s="41">
        <v>0</v>
      </c>
      <c r="B658" s="50"/>
      <c r="C658" s="61"/>
      <c r="D658" s="59"/>
      <c r="E658" s="52"/>
      <c r="F658" s="51"/>
      <c r="G658" s="81">
        <f>IF($C658="",0,COUNTIF(男子名簿!$F$12:$F$520,$C658))</f>
        <v>0</v>
      </c>
      <c r="H658" s="82">
        <f>IF($C658="",0,COUNTIF(女子名簿!$F$12:$F$520,$C658))</f>
        <v>0</v>
      </c>
      <c r="I658" s="83">
        <f t="shared" si="22"/>
        <v>0</v>
      </c>
      <c r="J658" s="38"/>
      <c r="K658" s="38"/>
      <c r="L658" s="34"/>
      <c r="M658" s="34"/>
      <c r="N658" s="34"/>
      <c r="O658" s="40"/>
    </row>
    <row r="659" spans="1:15" ht="14.25">
      <c r="A659" s="41">
        <v>0</v>
      </c>
      <c r="B659" s="42"/>
      <c r="C659" s="43"/>
      <c r="D659" s="44"/>
      <c r="E659" s="45" t="str">
        <f t="shared" ref="E659:E677" si="37">IF($C659="","",ASC(PHONETIC($C659)))</f>
        <v/>
      </c>
      <c r="F659" s="43">
        <f t="shared" ref="F659:F677" si="38">C659</f>
        <v>0</v>
      </c>
      <c r="G659" s="75">
        <f>IF($C659="",0,COUNTIF(男子名簿!$F$12:$F$520,$C659))</f>
        <v>0</v>
      </c>
      <c r="H659" s="76">
        <f>IF($C659="",0,COUNTIF(女子名簿!$F$12:$F$520,$C659))</f>
        <v>0</v>
      </c>
      <c r="I659" s="77">
        <f t="shared" si="22"/>
        <v>0</v>
      </c>
      <c r="J659" s="38"/>
      <c r="K659" s="38"/>
      <c r="L659" s="34"/>
      <c r="M659" s="34"/>
      <c r="N659" s="34"/>
      <c r="O659" s="34"/>
    </row>
    <row r="660" spans="1:15" ht="14.25">
      <c r="A660" s="41">
        <v>0</v>
      </c>
      <c r="B660" s="42"/>
      <c r="C660" s="43"/>
      <c r="D660" s="44"/>
      <c r="E660" s="45" t="str">
        <f t="shared" si="37"/>
        <v/>
      </c>
      <c r="F660" s="43">
        <f t="shared" si="38"/>
        <v>0</v>
      </c>
      <c r="G660" s="75">
        <f>IF($C660="",0,COUNTIF(男子名簿!$F$12:$F$520,$C660))</f>
        <v>0</v>
      </c>
      <c r="H660" s="76">
        <f>IF($C660="",0,COUNTIF(女子名簿!$F$12:$F$520,$C660))</f>
        <v>0</v>
      </c>
      <c r="I660" s="77">
        <f t="shared" si="22"/>
        <v>0</v>
      </c>
      <c r="J660" s="38"/>
      <c r="K660" s="38"/>
      <c r="L660" s="34"/>
      <c r="M660" s="34"/>
      <c r="N660" s="34"/>
      <c r="O660" s="34"/>
    </row>
    <row r="661" spans="1:15" ht="14.25">
      <c r="A661" s="41">
        <v>0</v>
      </c>
      <c r="B661" s="42"/>
      <c r="C661" s="43"/>
      <c r="D661" s="44"/>
      <c r="E661" s="45" t="str">
        <f t="shared" si="37"/>
        <v/>
      </c>
      <c r="F661" s="43">
        <f t="shared" si="38"/>
        <v>0</v>
      </c>
      <c r="G661" s="75">
        <f>IF($C661="",0,COUNTIF(男子名簿!$F$12:$F$520,$C661))</f>
        <v>0</v>
      </c>
      <c r="H661" s="76">
        <f>IF($C661="",0,COUNTIF(女子名簿!$F$12:$F$520,$C661))</f>
        <v>0</v>
      </c>
      <c r="I661" s="77">
        <f t="shared" si="22"/>
        <v>0</v>
      </c>
      <c r="J661" s="38"/>
      <c r="K661" s="38"/>
      <c r="L661" s="34"/>
      <c r="M661" s="34"/>
      <c r="N661" s="34"/>
      <c r="O661" s="34"/>
    </row>
    <row r="662" spans="1:15" ht="14.25">
      <c r="A662" s="41">
        <v>0</v>
      </c>
      <c r="B662" s="55"/>
      <c r="C662" s="47"/>
      <c r="D662" s="56"/>
      <c r="E662" s="57" t="str">
        <f t="shared" si="37"/>
        <v/>
      </c>
      <c r="F662" s="47">
        <f t="shared" si="38"/>
        <v>0</v>
      </c>
      <c r="G662" s="84">
        <f>IF($C662="",0,COUNTIF(男子名簿!$F$12:$F$520,$C662))</f>
        <v>0</v>
      </c>
      <c r="H662" s="85">
        <f>IF($C662="",0,COUNTIF(女子名簿!$F$12:$F$520,$C662))</f>
        <v>0</v>
      </c>
      <c r="I662" s="86">
        <f t="shared" si="22"/>
        <v>0</v>
      </c>
      <c r="J662" s="38"/>
      <c r="K662" s="38"/>
      <c r="L662" s="34"/>
      <c r="M662" s="34"/>
      <c r="N662" s="34"/>
      <c r="O662" s="34"/>
    </row>
    <row r="663" spans="1:15" ht="14.25">
      <c r="A663" s="41">
        <v>0</v>
      </c>
      <c r="B663" s="58"/>
      <c r="C663" s="64"/>
      <c r="D663" s="65"/>
      <c r="E663" s="60" t="str">
        <f t="shared" si="37"/>
        <v/>
      </c>
      <c r="F663" s="61">
        <f t="shared" si="38"/>
        <v>0</v>
      </c>
      <c r="G663" s="87">
        <f>IF($C663="",0,COUNTIF(男子名簿!$F$12:$F$520,$C663))</f>
        <v>0</v>
      </c>
      <c r="H663" s="88">
        <f>IF($C663="",0,COUNTIF(女子名簿!$F$12:$F$520,$C663))</f>
        <v>0</v>
      </c>
      <c r="I663" s="89">
        <f t="shared" si="22"/>
        <v>0</v>
      </c>
      <c r="J663" s="38"/>
      <c r="K663" s="38"/>
      <c r="L663" s="34"/>
      <c r="M663" s="34"/>
      <c r="N663" s="34"/>
      <c r="O663" s="40"/>
    </row>
    <row r="664" spans="1:15" ht="14.25">
      <c r="A664" s="41">
        <v>0</v>
      </c>
      <c r="B664" s="42"/>
      <c r="C664" s="53"/>
      <c r="D664" s="54"/>
      <c r="E664" s="45" t="str">
        <f t="shared" si="37"/>
        <v/>
      </c>
      <c r="F664" s="43">
        <f t="shared" si="38"/>
        <v>0</v>
      </c>
      <c r="G664" s="75">
        <f>IF($C664="",0,COUNTIF(男子名簿!$F$12:$F$520,$C664))</f>
        <v>0</v>
      </c>
      <c r="H664" s="76">
        <f>IF($C664="",0,COUNTIF(女子名簿!$F$12:$F$520,$C664))</f>
        <v>0</v>
      </c>
      <c r="I664" s="77">
        <f t="shared" si="22"/>
        <v>0</v>
      </c>
      <c r="J664" s="38"/>
      <c r="K664" s="38"/>
      <c r="L664" s="34"/>
      <c r="M664" s="34"/>
      <c r="N664" s="34"/>
      <c r="O664" s="40"/>
    </row>
    <row r="665" spans="1:15" ht="14.25">
      <c r="A665" s="41">
        <v>0</v>
      </c>
      <c r="B665" s="42"/>
      <c r="C665" s="53"/>
      <c r="D665" s="54"/>
      <c r="E665" s="45" t="str">
        <f t="shared" si="37"/>
        <v/>
      </c>
      <c r="F665" s="43">
        <f t="shared" si="38"/>
        <v>0</v>
      </c>
      <c r="G665" s="75">
        <f>IF($C665="",0,COUNTIF(男子名簿!$F$12:$F$520,$C665))</f>
        <v>0</v>
      </c>
      <c r="H665" s="76">
        <f>IF($C665="",0,COUNTIF(女子名簿!$F$12:$F$520,$C665))</f>
        <v>0</v>
      </c>
      <c r="I665" s="77">
        <f t="shared" si="22"/>
        <v>0</v>
      </c>
      <c r="J665" s="38"/>
      <c r="K665" s="38"/>
      <c r="L665" s="34"/>
      <c r="M665" s="34"/>
      <c r="N665" s="34"/>
      <c r="O665" s="40"/>
    </row>
    <row r="666" spans="1:15" ht="14.25">
      <c r="A666" s="41">
        <v>0</v>
      </c>
      <c r="B666" s="42"/>
      <c r="C666" s="43"/>
      <c r="D666" s="44"/>
      <c r="E666" s="45" t="str">
        <f t="shared" si="37"/>
        <v/>
      </c>
      <c r="F666" s="43">
        <f t="shared" si="38"/>
        <v>0</v>
      </c>
      <c r="G666" s="75">
        <f>IF($C666="",0,COUNTIF(男子名簿!$F$12:$F$520,$C666))</f>
        <v>0</v>
      </c>
      <c r="H666" s="76">
        <f>IF($C666="",0,COUNTIF(女子名簿!$F$12:$F$520,$C666))</f>
        <v>0</v>
      </c>
      <c r="I666" s="77">
        <f t="shared" si="22"/>
        <v>0</v>
      </c>
      <c r="J666" s="38"/>
      <c r="K666" s="38"/>
      <c r="L666" s="34"/>
      <c r="M666" s="34"/>
      <c r="N666" s="34"/>
      <c r="O666" s="40"/>
    </row>
    <row r="667" spans="1:15" ht="14.25">
      <c r="A667" s="41">
        <v>0</v>
      </c>
      <c r="B667" s="46"/>
      <c r="C667" s="62"/>
      <c r="D667" s="66"/>
      <c r="E667" s="48" t="str">
        <f t="shared" si="37"/>
        <v/>
      </c>
      <c r="F667" s="49">
        <f t="shared" si="38"/>
        <v>0</v>
      </c>
      <c r="G667" s="78">
        <f>IF($C667="",0,COUNTIF(男子名簿!$F$12:$F$520,$C667))</f>
        <v>0</v>
      </c>
      <c r="H667" s="79">
        <f>IF($C667="",0,COUNTIF(女子名簿!$F$12:$F$520,$C667))</f>
        <v>0</v>
      </c>
      <c r="I667" s="80">
        <f t="shared" si="22"/>
        <v>0</v>
      </c>
      <c r="J667" s="38"/>
      <c r="K667" s="38"/>
      <c r="L667" s="34"/>
      <c r="M667" s="34"/>
      <c r="N667" s="34"/>
      <c r="O667" s="40"/>
    </row>
    <row r="668" spans="1:15" ht="14.25">
      <c r="A668" s="41">
        <v>0</v>
      </c>
      <c r="B668" s="50"/>
      <c r="C668" s="64"/>
      <c r="D668" s="67"/>
      <c r="E668" s="52" t="str">
        <f t="shared" si="37"/>
        <v/>
      </c>
      <c r="F668" s="51">
        <f t="shared" si="38"/>
        <v>0</v>
      </c>
      <c r="G668" s="81">
        <f>IF($C668="",0,COUNTIF(男子名簿!$F$12:$F$520,$C668))</f>
        <v>0</v>
      </c>
      <c r="H668" s="82">
        <f>IF($C668="",0,COUNTIF(女子名簿!$F$12:$F$520,$C668))</f>
        <v>0</v>
      </c>
      <c r="I668" s="83">
        <f t="shared" si="22"/>
        <v>0</v>
      </c>
      <c r="J668" s="38"/>
      <c r="K668" s="38"/>
      <c r="L668" s="34"/>
      <c r="M668" s="34"/>
      <c r="N668" s="34"/>
      <c r="O668" s="40"/>
    </row>
    <row r="669" spans="1:15" ht="14.25">
      <c r="A669" s="41">
        <v>0</v>
      </c>
      <c r="B669" s="42"/>
      <c r="C669" s="43"/>
      <c r="D669" s="44"/>
      <c r="E669" s="45" t="str">
        <f t="shared" si="37"/>
        <v/>
      </c>
      <c r="F669" s="43">
        <f t="shared" si="38"/>
        <v>0</v>
      </c>
      <c r="G669" s="75">
        <f>IF($C669="",0,COUNTIF(男子名簿!$F$12:$F$520,$C669))</f>
        <v>0</v>
      </c>
      <c r="H669" s="76">
        <f>IF($C669="",0,COUNTIF(女子名簿!$F$12:$F$520,$C669))</f>
        <v>0</v>
      </c>
      <c r="I669" s="77">
        <f t="shared" si="22"/>
        <v>0</v>
      </c>
      <c r="J669" s="38"/>
      <c r="K669" s="38"/>
      <c r="L669" s="34"/>
      <c r="M669" s="34"/>
      <c r="N669" s="34"/>
      <c r="O669" s="40"/>
    </row>
    <row r="670" spans="1:15" ht="14.25">
      <c r="A670" s="41">
        <v>0</v>
      </c>
      <c r="B670" s="42"/>
      <c r="C670" s="53"/>
      <c r="D670" s="54"/>
      <c r="E670" s="45" t="str">
        <f t="shared" si="37"/>
        <v/>
      </c>
      <c r="F670" s="43">
        <f t="shared" si="38"/>
        <v>0</v>
      </c>
      <c r="G670" s="75">
        <f>IF($C670="",0,COUNTIF(男子名簿!$F$12:$F$520,$C670))</f>
        <v>0</v>
      </c>
      <c r="H670" s="76">
        <f>IF($C670="",0,COUNTIF(女子名簿!$F$12:$F$520,$C670))</f>
        <v>0</v>
      </c>
      <c r="I670" s="77">
        <f t="shared" si="22"/>
        <v>0</v>
      </c>
      <c r="J670" s="38"/>
      <c r="K670" s="38"/>
      <c r="L670" s="34"/>
      <c r="M670" s="34"/>
      <c r="N670" s="34"/>
      <c r="O670" s="40"/>
    </row>
    <row r="671" spans="1:15" ht="14.25">
      <c r="A671" s="41">
        <v>0</v>
      </c>
      <c r="B671" s="42"/>
      <c r="C671" s="53"/>
      <c r="D671" s="54"/>
      <c r="E671" s="45" t="str">
        <f t="shared" si="37"/>
        <v/>
      </c>
      <c r="F671" s="43">
        <f t="shared" si="38"/>
        <v>0</v>
      </c>
      <c r="G671" s="75">
        <f>IF($C671="",0,COUNTIF(男子名簿!$F$12:$F$520,$C671))</f>
        <v>0</v>
      </c>
      <c r="H671" s="76">
        <f>IF($C671="",0,COUNTIF(女子名簿!$F$12:$F$520,$C671))</f>
        <v>0</v>
      </c>
      <c r="I671" s="77">
        <f t="shared" si="22"/>
        <v>0</v>
      </c>
      <c r="J671" s="38"/>
      <c r="K671" s="38"/>
      <c r="L671" s="34"/>
      <c r="M671" s="34"/>
      <c r="N671" s="34"/>
      <c r="O671" s="40"/>
    </row>
    <row r="672" spans="1:15" ht="14.25">
      <c r="A672" s="41">
        <v>0</v>
      </c>
      <c r="B672" s="55"/>
      <c r="C672" s="62"/>
      <c r="D672" s="63"/>
      <c r="E672" s="57" t="str">
        <f t="shared" si="37"/>
        <v/>
      </c>
      <c r="F672" s="47">
        <f t="shared" si="38"/>
        <v>0</v>
      </c>
      <c r="G672" s="84">
        <f>IF($C672="",0,COUNTIF(男子名簿!$F$12:$F$520,$C672))</f>
        <v>0</v>
      </c>
      <c r="H672" s="85">
        <f>IF($C672="",0,COUNTIF(女子名簿!$F$12:$F$520,$C672))</f>
        <v>0</v>
      </c>
      <c r="I672" s="86">
        <f t="shared" si="22"/>
        <v>0</v>
      </c>
      <c r="J672" s="38"/>
      <c r="K672" s="38"/>
      <c r="L672" s="34"/>
      <c r="M672" s="34"/>
      <c r="N672" s="34"/>
      <c r="O672" s="40"/>
    </row>
    <row r="673" spans="1:15" ht="14.25">
      <c r="A673" s="41">
        <v>0</v>
      </c>
      <c r="B673" s="58"/>
      <c r="C673" s="64"/>
      <c r="D673" s="65"/>
      <c r="E673" s="60" t="str">
        <f t="shared" si="37"/>
        <v/>
      </c>
      <c r="F673" s="61">
        <f t="shared" si="38"/>
        <v>0</v>
      </c>
      <c r="G673" s="87">
        <f>IF($C673="",0,COUNTIF(男子名簿!$F$12:$F$520,$C673))</f>
        <v>0</v>
      </c>
      <c r="H673" s="88">
        <f>IF($C673="",0,COUNTIF(女子名簿!$F$12:$F$520,$C673))</f>
        <v>0</v>
      </c>
      <c r="I673" s="89">
        <f t="shared" si="22"/>
        <v>0</v>
      </c>
      <c r="J673" s="38"/>
      <c r="K673" s="38"/>
      <c r="L673" s="34"/>
      <c r="M673" s="34"/>
      <c r="N673" s="34"/>
      <c r="O673" s="40"/>
    </row>
    <row r="674" spans="1:15" ht="14.25">
      <c r="A674" s="41">
        <v>0</v>
      </c>
      <c r="B674" s="42"/>
      <c r="C674" s="53"/>
      <c r="D674" s="54"/>
      <c r="E674" s="45" t="str">
        <f t="shared" si="37"/>
        <v/>
      </c>
      <c r="F674" s="43">
        <f t="shared" si="38"/>
        <v>0</v>
      </c>
      <c r="G674" s="75">
        <f>IF($C674="",0,COUNTIF(男子名簿!$F$12:$F$520,$C674))</f>
        <v>0</v>
      </c>
      <c r="H674" s="76">
        <f>IF($C674="",0,COUNTIF(女子名簿!$F$12:$F$520,$C674))</f>
        <v>0</v>
      </c>
      <c r="I674" s="77">
        <f t="shared" si="22"/>
        <v>0</v>
      </c>
      <c r="J674" s="38"/>
      <c r="K674" s="38"/>
      <c r="L674" s="34"/>
      <c r="M674" s="34"/>
      <c r="N674" s="34"/>
      <c r="O674" s="40"/>
    </row>
    <row r="675" spans="1:15" ht="14.25">
      <c r="A675" s="41">
        <v>0</v>
      </c>
      <c r="B675" s="42"/>
      <c r="C675" s="53"/>
      <c r="D675" s="54"/>
      <c r="E675" s="45" t="str">
        <f t="shared" si="37"/>
        <v/>
      </c>
      <c r="F675" s="43">
        <f t="shared" si="38"/>
        <v>0</v>
      </c>
      <c r="G675" s="75">
        <f>IF($C675="",0,COUNTIF(男子名簿!$F$12:$F$520,$C675))</f>
        <v>0</v>
      </c>
      <c r="H675" s="76">
        <f>IF($C675="",0,COUNTIF(女子名簿!$F$12:$F$520,$C675))</f>
        <v>0</v>
      </c>
      <c r="I675" s="77">
        <f t="shared" si="22"/>
        <v>0</v>
      </c>
      <c r="J675" s="38"/>
      <c r="K675" s="38"/>
      <c r="L675" s="34"/>
      <c r="M675" s="34"/>
      <c r="N675" s="34"/>
      <c r="O675" s="40"/>
    </row>
    <row r="676" spans="1:15" ht="14.25">
      <c r="A676" s="41">
        <v>0</v>
      </c>
      <c r="B676" s="42"/>
      <c r="C676" s="53"/>
      <c r="D676" s="54"/>
      <c r="E676" s="45" t="str">
        <f t="shared" si="37"/>
        <v/>
      </c>
      <c r="F676" s="43">
        <f t="shared" si="38"/>
        <v>0</v>
      </c>
      <c r="G676" s="75">
        <f>IF($C676="",0,COUNTIF(男子名簿!$F$12:$F$520,$C676))</f>
        <v>0</v>
      </c>
      <c r="H676" s="76">
        <f>IF($C676="",0,COUNTIF(女子名簿!$F$12:$F$520,$C676))</f>
        <v>0</v>
      </c>
      <c r="I676" s="77">
        <f t="shared" si="22"/>
        <v>0</v>
      </c>
      <c r="J676" s="38"/>
      <c r="K676" s="38"/>
      <c r="L676" s="34"/>
      <c r="M676" s="34"/>
      <c r="N676" s="34"/>
      <c r="O676" s="40"/>
    </row>
    <row r="677" spans="1:15" ht="14.25">
      <c r="A677" s="41">
        <v>0</v>
      </c>
      <c r="B677" s="46"/>
      <c r="C677" s="62"/>
      <c r="D677" s="66"/>
      <c r="E677" s="48" t="str">
        <f t="shared" si="37"/>
        <v/>
      </c>
      <c r="F677" s="49">
        <f t="shared" si="38"/>
        <v>0</v>
      </c>
      <c r="G677" s="78">
        <f>IF($C677="",0,COUNTIF(男子名簿!$F$12:$F$520,$C677))</f>
        <v>0</v>
      </c>
      <c r="H677" s="79">
        <f>IF($C677="",0,COUNTIF(女子名簿!$F$12:$F$520,$C677))</f>
        <v>0</v>
      </c>
      <c r="I677" s="80">
        <f t="shared" si="22"/>
        <v>0</v>
      </c>
      <c r="J677" s="38"/>
      <c r="K677" s="38"/>
      <c r="L677" s="34"/>
      <c r="M677" s="34"/>
      <c r="N677" s="34"/>
      <c r="O677" s="40"/>
    </row>
    <row r="678" spans="1:15" ht="14.25">
      <c r="A678" s="41">
        <v>0</v>
      </c>
      <c r="B678" s="50"/>
      <c r="C678" s="61"/>
      <c r="D678" s="59"/>
      <c r="E678" s="52"/>
      <c r="F678" s="51"/>
      <c r="G678" s="81">
        <f>IF($C678="",0,COUNTIF(男子名簿!$F$12:$F$520,$C678))</f>
        <v>0</v>
      </c>
      <c r="H678" s="82">
        <f>IF($C678="",0,COUNTIF(女子名簿!$F$12:$F$520,$C678))</f>
        <v>0</v>
      </c>
      <c r="I678" s="83">
        <f t="shared" si="22"/>
        <v>0</v>
      </c>
      <c r="J678" s="38"/>
      <c r="K678" s="38"/>
      <c r="L678" s="34"/>
      <c r="M678" s="34"/>
      <c r="N678" s="34"/>
      <c r="O678" s="40"/>
    </row>
    <row r="679" spans="1:15" ht="14.25">
      <c r="A679" s="41">
        <v>0</v>
      </c>
      <c r="B679" s="42"/>
      <c r="C679" s="43"/>
      <c r="D679" s="44"/>
      <c r="E679" s="45" t="str">
        <f t="shared" ref="E679:E697" si="39">IF($C679="","",ASC(PHONETIC($C679)))</f>
        <v/>
      </c>
      <c r="F679" s="43">
        <f t="shared" ref="F679:F697" si="40">C679</f>
        <v>0</v>
      </c>
      <c r="G679" s="75">
        <f>IF($C679="",0,COUNTIF(男子名簿!$F$12:$F$520,$C679))</f>
        <v>0</v>
      </c>
      <c r="H679" s="76">
        <f>IF($C679="",0,COUNTIF(女子名簿!$F$12:$F$520,$C679))</f>
        <v>0</v>
      </c>
      <c r="I679" s="77">
        <f t="shared" si="22"/>
        <v>0</v>
      </c>
      <c r="J679" s="38"/>
      <c r="K679" s="38"/>
      <c r="L679" s="34"/>
      <c r="M679" s="34"/>
      <c r="N679" s="34"/>
      <c r="O679" s="34"/>
    </row>
    <row r="680" spans="1:15" ht="14.25">
      <c r="A680" s="41">
        <v>0</v>
      </c>
      <c r="B680" s="42"/>
      <c r="C680" s="43"/>
      <c r="D680" s="44"/>
      <c r="E680" s="45" t="str">
        <f t="shared" si="39"/>
        <v/>
      </c>
      <c r="F680" s="43">
        <f t="shared" si="40"/>
        <v>0</v>
      </c>
      <c r="G680" s="75">
        <f>IF($C680="",0,COUNTIF(男子名簿!$F$12:$F$520,$C680))</f>
        <v>0</v>
      </c>
      <c r="H680" s="76">
        <f>IF($C680="",0,COUNTIF(女子名簿!$F$12:$F$520,$C680))</f>
        <v>0</v>
      </c>
      <c r="I680" s="77">
        <f t="shared" si="22"/>
        <v>0</v>
      </c>
      <c r="J680" s="38"/>
      <c r="K680" s="38"/>
      <c r="L680" s="34"/>
      <c r="M680" s="34"/>
      <c r="N680" s="34"/>
      <c r="O680" s="34"/>
    </row>
    <row r="681" spans="1:15" ht="14.25">
      <c r="A681" s="41">
        <v>0</v>
      </c>
      <c r="B681" s="42"/>
      <c r="C681" s="43"/>
      <c r="D681" s="44"/>
      <c r="E681" s="45" t="str">
        <f t="shared" si="39"/>
        <v/>
      </c>
      <c r="F681" s="43">
        <f t="shared" si="40"/>
        <v>0</v>
      </c>
      <c r="G681" s="75">
        <f>IF($C681="",0,COUNTIF(男子名簿!$F$12:$F$520,$C681))</f>
        <v>0</v>
      </c>
      <c r="H681" s="76">
        <f>IF($C681="",0,COUNTIF(女子名簿!$F$12:$F$520,$C681))</f>
        <v>0</v>
      </c>
      <c r="I681" s="77">
        <f t="shared" si="22"/>
        <v>0</v>
      </c>
      <c r="J681" s="38"/>
      <c r="K681" s="38"/>
      <c r="L681" s="34"/>
      <c r="M681" s="34"/>
      <c r="N681" s="34"/>
      <c r="O681" s="34"/>
    </row>
    <row r="682" spans="1:15" ht="14.25">
      <c r="A682" s="41">
        <v>0</v>
      </c>
      <c r="B682" s="55"/>
      <c r="C682" s="47"/>
      <c r="D682" s="56"/>
      <c r="E682" s="57" t="str">
        <f t="shared" si="39"/>
        <v/>
      </c>
      <c r="F682" s="47">
        <f t="shared" si="40"/>
        <v>0</v>
      </c>
      <c r="G682" s="84">
        <f>IF($C682="",0,COUNTIF(男子名簿!$F$12:$F$520,$C682))</f>
        <v>0</v>
      </c>
      <c r="H682" s="85">
        <f>IF($C682="",0,COUNTIF(女子名簿!$F$12:$F$520,$C682))</f>
        <v>0</v>
      </c>
      <c r="I682" s="86">
        <f t="shared" si="22"/>
        <v>0</v>
      </c>
      <c r="J682" s="38"/>
      <c r="K682" s="38"/>
      <c r="L682" s="34"/>
      <c r="M682" s="34"/>
      <c r="N682" s="34"/>
      <c r="O682" s="34"/>
    </row>
    <row r="683" spans="1:15" ht="14.25">
      <c r="A683" s="41">
        <v>0</v>
      </c>
      <c r="B683" s="58"/>
      <c r="C683" s="64"/>
      <c r="D683" s="65"/>
      <c r="E683" s="60" t="str">
        <f t="shared" si="39"/>
        <v/>
      </c>
      <c r="F683" s="61">
        <f t="shared" si="40"/>
        <v>0</v>
      </c>
      <c r="G683" s="87">
        <f>IF($C683="",0,COUNTIF(男子名簿!$F$12:$F$520,$C683))</f>
        <v>0</v>
      </c>
      <c r="H683" s="88">
        <f>IF($C683="",0,COUNTIF(女子名簿!$F$12:$F$520,$C683))</f>
        <v>0</v>
      </c>
      <c r="I683" s="89">
        <f t="shared" si="22"/>
        <v>0</v>
      </c>
      <c r="J683" s="38"/>
      <c r="K683" s="38"/>
      <c r="L683" s="34"/>
      <c r="M683" s="34"/>
      <c r="N683" s="34"/>
      <c r="O683" s="40"/>
    </row>
    <row r="684" spans="1:15" ht="14.25">
      <c r="A684" s="41">
        <v>0</v>
      </c>
      <c r="B684" s="42"/>
      <c r="C684" s="53"/>
      <c r="D684" s="54"/>
      <c r="E684" s="45" t="str">
        <f t="shared" si="39"/>
        <v/>
      </c>
      <c r="F684" s="43">
        <f t="shared" si="40"/>
        <v>0</v>
      </c>
      <c r="G684" s="75">
        <f>IF($C684="",0,COUNTIF(男子名簿!$F$12:$F$520,$C684))</f>
        <v>0</v>
      </c>
      <c r="H684" s="76">
        <f>IF($C684="",0,COUNTIF(女子名簿!$F$12:$F$520,$C684))</f>
        <v>0</v>
      </c>
      <c r="I684" s="77">
        <f t="shared" si="22"/>
        <v>0</v>
      </c>
      <c r="J684" s="38"/>
      <c r="K684" s="38"/>
      <c r="L684" s="34"/>
      <c r="M684" s="34"/>
      <c r="N684" s="34"/>
      <c r="O684" s="40"/>
    </row>
    <row r="685" spans="1:15" ht="14.25">
      <c r="A685" s="41">
        <v>0</v>
      </c>
      <c r="B685" s="42"/>
      <c r="C685" s="53"/>
      <c r="D685" s="54"/>
      <c r="E685" s="45" t="str">
        <f t="shared" si="39"/>
        <v/>
      </c>
      <c r="F685" s="43">
        <f t="shared" si="40"/>
        <v>0</v>
      </c>
      <c r="G685" s="75">
        <f>IF($C685="",0,COUNTIF(男子名簿!$F$12:$F$520,$C685))</f>
        <v>0</v>
      </c>
      <c r="H685" s="76">
        <f>IF($C685="",0,COUNTIF(女子名簿!$F$12:$F$520,$C685))</f>
        <v>0</v>
      </c>
      <c r="I685" s="77">
        <f t="shared" si="22"/>
        <v>0</v>
      </c>
      <c r="J685" s="38"/>
      <c r="K685" s="38"/>
      <c r="L685" s="34"/>
      <c r="M685" s="34"/>
      <c r="N685" s="34"/>
      <c r="O685" s="40"/>
    </row>
    <row r="686" spans="1:15" ht="14.25">
      <c r="A686" s="41">
        <v>0</v>
      </c>
      <c r="B686" s="42"/>
      <c r="C686" s="43"/>
      <c r="D686" s="44"/>
      <c r="E686" s="45" t="str">
        <f t="shared" si="39"/>
        <v/>
      </c>
      <c r="F686" s="43">
        <f t="shared" si="40"/>
        <v>0</v>
      </c>
      <c r="G686" s="75">
        <f>IF($C686="",0,COUNTIF(男子名簿!$F$12:$F$520,$C686))</f>
        <v>0</v>
      </c>
      <c r="H686" s="76">
        <f>IF($C686="",0,COUNTIF(女子名簿!$F$12:$F$520,$C686))</f>
        <v>0</v>
      </c>
      <c r="I686" s="77">
        <f t="shared" si="22"/>
        <v>0</v>
      </c>
      <c r="J686" s="38"/>
      <c r="K686" s="38"/>
      <c r="L686" s="34"/>
      <c r="M686" s="34"/>
      <c r="N686" s="34"/>
      <c r="O686" s="40"/>
    </row>
    <row r="687" spans="1:15" ht="14.25">
      <c r="A687" s="41">
        <v>0</v>
      </c>
      <c r="B687" s="46"/>
      <c r="C687" s="62"/>
      <c r="D687" s="66"/>
      <c r="E687" s="48" t="str">
        <f t="shared" si="39"/>
        <v/>
      </c>
      <c r="F687" s="49">
        <f t="shared" si="40"/>
        <v>0</v>
      </c>
      <c r="G687" s="78">
        <f>IF($C687="",0,COUNTIF(男子名簿!$F$12:$F$520,$C687))</f>
        <v>0</v>
      </c>
      <c r="H687" s="79">
        <f>IF($C687="",0,COUNTIF(女子名簿!$F$12:$F$520,$C687))</f>
        <v>0</v>
      </c>
      <c r="I687" s="80">
        <f t="shared" si="22"/>
        <v>0</v>
      </c>
      <c r="J687" s="38"/>
      <c r="K687" s="38"/>
      <c r="L687" s="34"/>
      <c r="M687" s="34"/>
      <c r="N687" s="34"/>
      <c r="O687" s="40"/>
    </row>
    <row r="688" spans="1:15" ht="14.25">
      <c r="A688" s="41">
        <v>0</v>
      </c>
      <c r="B688" s="50"/>
      <c r="C688" s="64"/>
      <c r="D688" s="67"/>
      <c r="E688" s="52" t="str">
        <f t="shared" si="39"/>
        <v/>
      </c>
      <c r="F688" s="51">
        <f t="shared" si="40"/>
        <v>0</v>
      </c>
      <c r="G688" s="81">
        <f>IF($C688="",0,COUNTIF(男子名簿!$F$12:$F$520,$C688))</f>
        <v>0</v>
      </c>
      <c r="H688" s="82">
        <f>IF($C688="",0,COUNTIF(女子名簿!$F$12:$F$520,$C688))</f>
        <v>0</v>
      </c>
      <c r="I688" s="83">
        <f t="shared" si="22"/>
        <v>0</v>
      </c>
      <c r="J688" s="38"/>
      <c r="K688" s="38"/>
      <c r="L688" s="34"/>
      <c r="M688" s="34"/>
      <c r="N688" s="34"/>
      <c r="O688" s="40"/>
    </row>
    <row r="689" spans="1:15" ht="14.25">
      <c r="A689" s="41">
        <v>0</v>
      </c>
      <c r="B689" s="42"/>
      <c r="C689" s="43"/>
      <c r="D689" s="44"/>
      <c r="E689" s="45" t="str">
        <f t="shared" si="39"/>
        <v/>
      </c>
      <c r="F689" s="43">
        <f t="shared" si="40"/>
        <v>0</v>
      </c>
      <c r="G689" s="75">
        <f>IF($C689="",0,COUNTIF(男子名簿!$F$12:$F$520,$C689))</f>
        <v>0</v>
      </c>
      <c r="H689" s="76">
        <f>IF($C689="",0,COUNTIF(女子名簿!$F$12:$F$520,$C689))</f>
        <v>0</v>
      </c>
      <c r="I689" s="77">
        <f t="shared" si="22"/>
        <v>0</v>
      </c>
      <c r="J689" s="38"/>
      <c r="K689" s="38"/>
      <c r="L689" s="34"/>
      <c r="M689" s="34"/>
      <c r="N689" s="34"/>
      <c r="O689" s="40"/>
    </row>
    <row r="690" spans="1:15" ht="14.25">
      <c r="A690" s="41">
        <v>0</v>
      </c>
      <c r="B690" s="42"/>
      <c r="C690" s="53"/>
      <c r="D690" s="54"/>
      <c r="E690" s="45" t="str">
        <f t="shared" si="39"/>
        <v/>
      </c>
      <c r="F690" s="43">
        <f t="shared" si="40"/>
        <v>0</v>
      </c>
      <c r="G690" s="75">
        <f>IF($C690="",0,COUNTIF(男子名簿!$F$12:$F$520,$C690))</f>
        <v>0</v>
      </c>
      <c r="H690" s="76">
        <f>IF($C690="",0,COUNTIF(女子名簿!$F$12:$F$520,$C690))</f>
        <v>0</v>
      </c>
      <c r="I690" s="77">
        <f t="shared" si="22"/>
        <v>0</v>
      </c>
      <c r="J690" s="38"/>
      <c r="K690" s="38"/>
      <c r="L690" s="34"/>
      <c r="M690" s="34"/>
      <c r="N690" s="34"/>
      <c r="O690" s="40"/>
    </row>
    <row r="691" spans="1:15" ht="14.25">
      <c r="A691" s="41">
        <v>0</v>
      </c>
      <c r="B691" s="42"/>
      <c r="C691" s="53"/>
      <c r="D691" s="54"/>
      <c r="E691" s="45" t="str">
        <f t="shared" si="39"/>
        <v/>
      </c>
      <c r="F691" s="43">
        <f t="shared" si="40"/>
        <v>0</v>
      </c>
      <c r="G691" s="75">
        <f>IF($C691="",0,COUNTIF(男子名簿!$F$12:$F$520,$C691))</f>
        <v>0</v>
      </c>
      <c r="H691" s="76">
        <f>IF($C691="",0,COUNTIF(女子名簿!$F$12:$F$520,$C691))</f>
        <v>0</v>
      </c>
      <c r="I691" s="77">
        <f t="shared" si="22"/>
        <v>0</v>
      </c>
      <c r="J691" s="38"/>
      <c r="K691" s="38"/>
      <c r="L691" s="34"/>
      <c r="M691" s="34"/>
      <c r="N691" s="34"/>
      <c r="O691" s="40"/>
    </row>
    <row r="692" spans="1:15" ht="14.25">
      <c r="A692" s="41">
        <v>0</v>
      </c>
      <c r="B692" s="55"/>
      <c r="C692" s="62"/>
      <c r="D692" s="63"/>
      <c r="E692" s="57" t="str">
        <f t="shared" si="39"/>
        <v/>
      </c>
      <c r="F692" s="47">
        <f t="shared" si="40"/>
        <v>0</v>
      </c>
      <c r="G692" s="84">
        <f>IF($C692="",0,COUNTIF(男子名簿!$F$12:$F$520,$C692))</f>
        <v>0</v>
      </c>
      <c r="H692" s="85">
        <f>IF($C692="",0,COUNTIF(女子名簿!$F$12:$F$520,$C692))</f>
        <v>0</v>
      </c>
      <c r="I692" s="86">
        <f t="shared" si="22"/>
        <v>0</v>
      </c>
      <c r="J692" s="38"/>
      <c r="K692" s="38"/>
      <c r="L692" s="34"/>
      <c r="M692" s="34"/>
      <c r="N692" s="34"/>
      <c r="O692" s="40"/>
    </row>
    <row r="693" spans="1:15" ht="14.25">
      <c r="A693" s="41">
        <v>0</v>
      </c>
      <c r="B693" s="58"/>
      <c r="C693" s="64"/>
      <c r="D693" s="65"/>
      <c r="E693" s="60" t="str">
        <f t="shared" si="39"/>
        <v/>
      </c>
      <c r="F693" s="61">
        <f t="shared" si="40"/>
        <v>0</v>
      </c>
      <c r="G693" s="87">
        <f>IF($C693="",0,COUNTIF(男子名簿!$F$12:$F$520,$C693))</f>
        <v>0</v>
      </c>
      <c r="H693" s="88">
        <f>IF($C693="",0,COUNTIF(女子名簿!$F$12:$F$520,$C693))</f>
        <v>0</v>
      </c>
      <c r="I693" s="89">
        <f t="shared" si="22"/>
        <v>0</v>
      </c>
      <c r="J693" s="38"/>
      <c r="K693" s="38"/>
      <c r="L693" s="34"/>
      <c r="M693" s="34"/>
      <c r="N693" s="34"/>
      <c r="O693" s="40"/>
    </row>
    <row r="694" spans="1:15" ht="14.25">
      <c r="A694" s="41">
        <v>0</v>
      </c>
      <c r="B694" s="42"/>
      <c r="C694" s="53"/>
      <c r="D694" s="54"/>
      <c r="E694" s="45" t="str">
        <f t="shared" si="39"/>
        <v/>
      </c>
      <c r="F694" s="43">
        <f t="shared" si="40"/>
        <v>0</v>
      </c>
      <c r="G694" s="75">
        <f>IF($C694="",0,COUNTIF(男子名簿!$F$12:$F$520,$C694))</f>
        <v>0</v>
      </c>
      <c r="H694" s="76">
        <f>IF($C694="",0,COUNTIF(女子名簿!$F$12:$F$520,$C694))</f>
        <v>0</v>
      </c>
      <c r="I694" s="77">
        <f t="shared" si="22"/>
        <v>0</v>
      </c>
      <c r="J694" s="38"/>
      <c r="K694" s="38"/>
      <c r="L694" s="34"/>
      <c r="M694" s="34"/>
      <c r="N694" s="34"/>
      <c r="O694" s="40"/>
    </row>
    <row r="695" spans="1:15" ht="14.25">
      <c r="A695" s="41">
        <v>0</v>
      </c>
      <c r="B695" s="42"/>
      <c r="C695" s="53"/>
      <c r="D695" s="54"/>
      <c r="E695" s="45" t="str">
        <f t="shared" si="39"/>
        <v/>
      </c>
      <c r="F695" s="43">
        <f t="shared" si="40"/>
        <v>0</v>
      </c>
      <c r="G695" s="75">
        <f>IF($C695="",0,COUNTIF(男子名簿!$F$12:$F$520,$C695))</f>
        <v>0</v>
      </c>
      <c r="H695" s="76">
        <f>IF($C695="",0,COUNTIF(女子名簿!$F$12:$F$520,$C695))</f>
        <v>0</v>
      </c>
      <c r="I695" s="77">
        <f t="shared" si="22"/>
        <v>0</v>
      </c>
      <c r="J695" s="38"/>
      <c r="K695" s="38"/>
      <c r="L695" s="34"/>
      <c r="M695" s="34"/>
      <c r="N695" s="34"/>
      <c r="O695" s="40"/>
    </row>
    <row r="696" spans="1:15" ht="14.25">
      <c r="A696" s="41">
        <v>0</v>
      </c>
      <c r="B696" s="42"/>
      <c r="C696" s="53"/>
      <c r="D696" s="54"/>
      <c r="E696" s="45" t="str">
        <f t="shared" si="39"/>
        <v/>
      </c>
      <c r="F696" s="43">
        <f t="shared" si="40"/>
        <v>0</v>
      </c>
      <c r="G696" s="75">
        <f>IF($C696="",0,COUNTIF(男子名簿!$F$12:$F$520,$C696))</f>
        <v>0</v>
      </c>
      <c r="H696" s="76">
        <f>IF($C696="",0,COUNTIF(女子名簿!$F$12:$F$520,$C696))</f>
        <v>0</v>
      </c>
      <c r="I696" s="77">
        <f t="shared" si="22"/>
        <v>0</v>
      </c>
      <c r="J696" s="38"/>
      <c r="K696" s="38"/>
      <c r="L696" s="34"/>
      <c r="M696" s="34"/>
      <c r="N696" s="34"/>
      <c r="O696" s="40"/>
    </row>
    <row r="697" spans="1:15" ht="14.25">
      <c r="A697" s="41">
        <v>0</v>
      </c>
      <c r="B697" s="46"/>
      <c r="C697" s="62"/>
      <c r="D697" s="66"/>
      <c r="E697" s="48" t="str">
        <f t="shared" si="39"/>
        <v/>
      </c>
      <c r="F697" s="49">
        <f t="shared" si="40"/>
        <v>0</v>
      </c>
      <c r="G697" s="78">
        <f>IF($C697="",0,COUNTIF(男子名簿!$F$12:$F$520,$C697))</f>
        <v>0</v>
      </c>
      <c r="H697" s="79">
        <f>IF($C697="",0,COUNTIF(女子名簿!$F$12:$F$520,$C697))</f>
        <v>0</v>
      </c>
      <c r="I697" s="80">
        <f t="shared" si="22"/>
        <v>0</v>
      </c>
      <c r="J697" s="38"/>
      <c r="K697" s="38"/>
      <c r="L697" s="34"/>
      <c r="M697" s="34"/>
      <c r="N697" s="34"/>
      <c r="O697" s="40"/>
    </row>
    <row r="698" spans="1:15" ht="14.25">
      <c r="A698" s="41">
        <v>0</v>
      </c>
      <c r="B698" s="50"/>
      <c r="C698" s="61"/>
      <c r="D698" s="59"/>
      <c r="E698" s="52"/>
      <c r="F698" s="51"/>
      <c r="G698" s="81">
        <f>IF($C698="",0,COUNTIF(男子名簿!$F$12:$F$520,$C698))</f>
        <v>0</v>
      </c>
      <c r="H698" s="82">
        <f>IF($C698="",0,COUNTIF(女子名簿!$F$12:$F$520,$C698))</f>
        <v>0</v>
      </c>
      <c r="I698" s="83">
        <f t="shared" si="22"/>
        <v>0</v>
      </c>
      <c r="J698" s="38"/>
      <c r="K698" s="38"/>
      <c r="L698" s="34"/>
      <c r="M698" s="34"/>
      <c r="N698" s="34"/>
      <c r="O698" s="40"/>
    </row>
    <row r="699" spans="1:15" ht="14.25">
      <c r="A699" s="41">
        <v>0</v>
      </c>
      <c r="B699" s="42"/>
      <c r="C699" s="43"/>
      <c r="D699" s="44"/>
      <c r="E699" s="45" t="str">
        <f t="shared" ref="E699:E717" si="41">IF($C699="","",ASC(PHONETIC($C699)))</f>
        <v/>
      </c>
      <c r="F699" s="43">
        <f t="shared" ref="F699:F717" si="42">C699</f>
        <v>0</v>
      </c>
      <c r="G699" s="75">
        <f>IF($C699="",0,COUNTIF(男子名簿!$F$12:$F$520,$C699))</f>
        <v>0</v>
      </c>
      <c r="H699" s="76">
        <f>IF($C699="",0,COUNTIF(女子名簿!$F$12:$F$520,$C699))</f>
        <v>0</v>
      </c>
      <c r="I699" s="77">
        <f t="shared" si="22"/>
        <v>0</v>
      </c>
      <c r="J699" s="38"/>
      <c r="K699" s="38"/>
      <c r="L699" s="34"/>
      <c r="M699" s="34"/>
      <c r="N699" s="34"/>
      <c r="O699" s="34"/>
    </row>
    <row r="700" spans="1:15" ht="14.25">
      <c r="A700" s="41">
        <v>0</v>
      </c>
      <c r="B700" s="42"/>
      <c r="C700" s="43"/>
      <c r="D700" s="44"/>
      <c r="E700" s="45" t="str">
        <f t="shared" si="41"/>
        <v/>
      </c>
      <c r="F700" s="43">
        <f t="shared" si="42"/>
        <v>0</v>
      </c>
      <c r="G700" s="75">
        <f>IF($C700="",0,COUNTIF(男子名簿!$F$12:$F$520,$C700))</f>
        <v>0</v>
      </c>
      <c r="H700" s="76">
        <f>IF($C700="",0,COUNTIF(女子名簿!$F$12:$F$520,$C700))</f>
        <v>0</v>
      </c>
      <c r="I700" s="77">
        <f t="shared" si="22"/>
        <v>0</v>
      </c>
      <c r="J700" s="38"/>
      <c r="K700" s="38"/>
      <c r="L700" s="34"/>
      <c r="M700" s="34"/>
      <c r="N700" s="34"/>
      <c r="O700" s="34"/>
    </row>
    <row r="701" spans="1:15" ht="14.25">
      <c r="A701" s="41">
        <v>0</v>
      </c>
      <c r="B701" s="42"/>
      <c r="C701" s="43"/>
      <c r="D701" s="44"/>
      <c r="E701" s="45" t="str">
        <f t="shared" si="41"/>
        <v/>
      </c>
      <c r="F701" s="43">
        <f t="shared" si="42"/>
        <v>0</v>
      </c>
      <c r="G701" s="75">
        <f>IF($C701="",0,COUNTIF(男子名簿!$F$12:$F$520,$C701))</f>
        <v>0</v>
      </c>
      <c r="H701" s="76">
        <f>IF($C701="",0,COUNTIF(女子名簿!$F$12:$F$520,$C701))</f>
        <v>0</v>
      </c>
      <c r="I701" s="77">
        <f t="shared" si="22"/>
        <v>0</v>
      </c>
      <c r="J701" s="38"/>
      <c r="K701" s="38"/>
      <c r="L701" s="34"/>
      <c r="M701" s="34"/>
      <c r="N701" s="34"/>
      <c r="O701" s="34"/>
    </row>
    <row r="702" spans="1:15" ht="14.25">
      <c r="A702" s="41">
        <v>0</v>
      </c>
      <c r="B702" s="55"/>
      <c r="C702" s="47"/>
      <c r="D702" s="56"/>
      <c r="E702" s="57" t="str">
        <f t="shared" si="41"/>
        <v/>
      </c>
      <c r="F702" s="47">
        <f t="shared" si="42"/>
        <v>0</v>
      </c>
      <c r="G702" s="84">
        <f>IF($C702="",0,COUNTIF(男子名簿!$F$12:$F$520,$C702))</f>
        <v>0</v>
      </c>
      <c r="H702" s="85">
        <f>IF($C702="",0,COUNTIF(女子名簿!$F$12:$F$520,$C702))</f>
        <v>0</v>
      </c>
      <c r="I702" s="86">
        <f t="shared" si="22"/>
        <v>0</v>
      </c>
      <c r="J702" s="38"/>
      <c r="K702" s="38"/>
      <c r="L702" s="34"/>
      <c r="M702" s="34"/>
      <c r="N702" s="34"/>
      <c r="O702" s="34"/>
    </row>
    <row r="703" spans="1:15" ht="14.25">
      <c r="A703" s="41">
        <v>0</v>
      </c>
      <c r="B703" s="58"/>
      <c r="C703" s="64"/>
      <c r="D703" s="65"/>
      <c r="E703" s="60" t="str">
        <f t="shared" si="41"/>
        <v/>
      </c>
      <c r="F703" s="61">
        <f t="shared" si="42"/>
        <v>0</v>
      </c>
      <c r="G703" s="87">
        <f>IF($C703="",0,COUNTIF(男子名簿!$F$12:$F$520,$C703))</f>
        <v>0</v>
      </c>
      <c r="H703" s="88">
        <f>IF($C703="",0,COUNTIF(女子名簿!$F$12:$F$520,$C703))</f>
        <v>0</v>
      </c>
      <c r="I703" s="89">
        <f t="shared" si="22"/>
        <v>0</v>
      </c>
      <c r="J703" s="38"/>
      <c r="K703" s="38"/>
      <c r="L703" s="34"/>
      <c r="M703" s="34"/>
      <c r="N703" s="34"/>
      <c r="O703" s="40"/>
    </row>
    <row r="704" spans="1:15" ht="14.25">
      <c r="A704" s="41">
        <v>0</v>
      </c>
      <c r="B704" s="42"/>
      <c r="C704" s="53"/>
      <c r="D704" s="54"/>
      <c r="E704" s="45" t="str">
        <f t="shared" si="41"/>
        <v/>
      </c>
      <c r="F704" s="43">
        <f t="shared" si="42"/>
        <v>0</v>
      </c>
      <c r="G704" s="75">
        <f>IF($C704="",0,COUNTIF(男子名簿!$F$12:$F$520,$C704))</f>
        <v>0</v>
      </c>
      <c r="H704" s="76">
        <f>IF($C704="",0,COUNTIF(女子名簿!$F$12:$F$520,$C704))</f>
        <v>0</v>
      </c>
      <c r="I704" s="77">
        <f t="shared" si="22"/>
        <v>0</v>
      </c>
      <c r="J704" s="38"/>
      <c r="K704" s="38"/>
      <c r="L704" s="34"/>
      <c r="M704" s="34"/>
      <c r="N704" s="34"/>
      <c r="O704" s="40"/>
    </row>
    <row r="705" spans="1:15" ht="14.25">
      <c r="A705" s="41">
        <v>0</v>
      </c>
      <c r="B705" s="42"/>
      <c r="C705" s="53"/>
      <c r="D705" s="54"/>
      <c r="E705" s="45" t="str">
        <f t="shared" si="41"/>
        <v/>
      </c>
      <c r="F705" s="43">
        <f t="shared" si="42"/>
        <v>0</v>
      </c>
      <c r="G705" s="75">
        <f>IF($C705="",0,COUNTIF(男子名簿!$F$12:$F$520,$C705))</f>
        <v>0</v>
      </c>
      <c r="H705" s="76">
        <f>IF($C705="",0,COUNTIF(女子名簿!$F$12:$F$520,$C705))</f>
        <v>0</v>
      </c>
      <c r="I705" s="77">
        <f t="shared" si="22"/>
        <v>0</v>
      </c>
      <c r="J705" s="38"/>
      <c r="K705" s="38"/>
      <c r="L705" s="34"/>
      <c r="M705" s="34"/>
      <c r="N705" s="34"/>
      <c r="O705" s="40"/>
    </row>
    <row r="706" spans="1:15" ht="14.25">
      <c r="A706" s="41">
        <v>0</v>
      </c>
      <c r="B706" s="42"/>
      <c r="C706" s="43"/>
      <c r="D706" s="44"/>
      <c r="E706" s="45" t="str">
        <f t="shared" si="41"/>
        <v/>
      </c>
      <c r="F706" s="43">
        <f t="shared" si="42"/>
        <v>0</v>
      </c>
      <c r="G706" s="75">
        <f>IF($C706="",0,COUNTIF(男子名簿!$F$12:$F$520,$C706))</f>
        <v>0</v>
      </c>
      <c r="H706" s="76">
        <f>IF($C706="",0,COUNTIF(女子名簿!$F$12:$F$520,$C706))</f>
        <v>0</v>
      </c>
      <c r="I706" s="77">
        <f t="shared" si="22"/>
        <v>0</v>
      </c>
      <c r="J706" s="38"/>
      <c r="K706" s="38"/>
      <c r="L706" s="34"/>
      <c r="M706" s="34"/>
      <c r="N706" s="34"/>
      <c r="O706" s="40"/>
    </row>
    <row r="707" spans="1:15" ht="14.25">
      <c r="A707" s="41">
        <v>0</v>
      </c>
      <c r="B707" s="46"/>
      <c r="C707" s="62"/>
      <c r="D707" s="66"/>
      <c r="E707" s="48" t="str">
        <f t="shared" si="41"/>
        <v/>
      </c>
      <c r="F707" s="49">
        <f t="shared" si="42"/>
        <v>0</v>
      </c>
      <c r="G707" s="78">
        <f>IF($C707="",0,COUNTIF(男子名簿!$F$12:$F$520,$C707))</f>
        <v>0</v>
      </c>
      <c r="H707" s="79">
        <f>IF($C707="",0,COUNTIF(女子名簿!$F$12:$F$520,$C707))</f>
        <v>0</v>
      </c>
      <c r="I707" s="80">
        <f t="shared" si="22"/>
        <v>0</v>
      </c>
      <c r="J707" s="38"/>
      <c r="K707" s="38"/>
      <c r="L707" s="34"/>
      <c r="M707" s="34"/>
      <c r="N707" s="34"/>
      <c r="O707" s="40"/>
    </row>
    <row r="708" spans="1:15" ht="14.25">
      <c r="A708" s="41">
        <v>0</v>
      </c>
      <c r="B708" s="50"/>
      <c r="C708" s="64"/>
      <c r="D708" s="67"/>
      <c r="E708" s="52" t="str">
        <f t="shared" si="41"/>
        <v/>
      </c>
      <c r="F708" s="51">
        <f t="shared" si="42"/>
        <v>0</v>
      </c>
      <c r="G708" s="81">
        <f>IF($C708="",0,COUNTIF(男子名簿!$F$12:$F$520,$C708))</f>
        <v>0</v>
      </c>
      <c r="H708" s="82">
        <f>IF($C708="",0,COUNTIF(女子名簿!$F$12:$F$520,$C708))</f>
        <v>0</v>
      </c>
      <c r="I708" s="83">
        <f t="shared" si="22"/>
        <v>0</v>
      </c>
      <c r="J708" s="38"/>
      <c r="K708" s="38"/>
      <c r="L708" s="34"/>
      <c r="M708" s="34"/>
      <c r="N708" s="34"/>
      <c r="O708" s="40"/>
    </row>
    <row r="709" spans="1:15" ht="14.25">
      <c r="A709" s="41">
        <v>0</v>
      </c>
      <c r="B709" s="42"/>
      <c r="C709" s="43"/>
      <c r="D709" s="44"/>
      <c r="E709" s="45" t="str">
        <f t="shared" si="41"/>
        <v/>
      </c>
      <c r="F709" s="43">
        <f t="shared" si="42"/>
        <v>0</v>
      </c>
      <c r="G709" s="75">
        <f>IF($C709="",0,COUNTIF(男子名簿!$F$12:$F$520,$C709))</f>
        <v>0</v>
      </c>
      <c r="H709" s="76">
        <f>IF($C709="",0,COUNTIF(女子名簿!$F$12:$F$520,$C709))</f>
        <v>0</v>
      </c>
      <c r="I709" s="77">
        <f t="shared" si="22"/>
        <v>0</v>
      </c>
      <c r="J709" s="38"/>
      <c r="K709" s="38"/>
      <c r="L709" s="34"/>
      <c r="M709" s="34"/>
      <c r="N709" s="34"/>
      <c r="O709" s="40"/>
    </row>
    <row r="710" spans="1:15" ht="14.25">
      <c r="A710" s="41">
        <v>0</v>
      </c>
      <c r="B710" s="42"/>
      <c r="C710" s="53"/>
      <c r="D710" s="54"/>
      <c r="E710" s="45" t="str">
        <f t="shared" si="41"/>
        <v/>
      </c>
      <c r="F710" s="43">
        <f t="shared" si="42"/>
        <v>0</v>
      </c>
      <c r="G710" s="75">
        <f>IF($C710="",0,COUNTIF(男子名簿!$F$12:$F$520,$C710))</f>
        <v>0</v>
      </c>
      <c r="H710" s="76">
        <f>IF($C710="",0,COUNTIF(女子名簿!$F$12:$F$520,$C710))</f>
        <v>0</v>
      </c>
      <c r="I710" s="77">
        <f t="shared" si="22"/>
        <v>0</v>
      </c>
      <c r="J710" s="38"/>
      <c r="K710" s="38"/>
      <c r="L710" s="34"/>
      <c r="M710" s="34"/>
      <c r="N710" s="34"/>
      <c r="O710" s="40"/>
    </row>
    <row r="711" spans="1:15" ht="14.25">
      <c r="A711" s="41">
        <v>0</v>
      </c>
      <c r="B711" s="42"/>
      <c r="C711" s="53"/>
      <c r="D711" s="54"/>
      <c r="E711" s="45" t="str">
        <f t="shared" si="41"/>
        <v/>
      </c>
      <c r="F711" s="43">
        <f t="shared" si="42"/>
        <v>0</v>
      </c>
      <c r="G711" s="75">
        <f>IF($C711="",0,COUNTIF(男子名簿!$F$12:$F$520,$C711))</f>
        <v>0</v>
      </c>
      <c r="H711" s="76">
        <f>IF($C711="",0,COUNTIF(女子名簿!$F$12:$F$520,$C711))</f>
        <v>0</v>
      </c>
      <c r="I711" s="77">
        <f t="shared" si="22"/>
        <v>0</v>
      </c>
      <c r="J711" s="38"/>
      <c r="K711" s="38"/>
      <c r="L711" s="34"/>
      <c r="M711" s="34"/>
      <c r="N711" s="34"/>
      <c r="O711" s="40"/>
    </row>
    <row r="712" spans="1:15" ht="14.25">
      <c r="A712" s="41">
        <v>0</v>
      </c>
      <c r="B712" s="55"/>
      <c r="C712" s="62"/>
      <c r="D712" s="63"/>
      <c r="E712" s="57" t="str">
        <f t="shared" si="41"/>
        <v/>
      </c>
      <c r="F712" s="47">
        <f t="shared" si="42"/>
        <v>0</v>
      </c>
      <c r="G712" s="84">
        <f>IF($C712="",0,COUNTIF(男子名簿!$F$12:$F$520,$C712))</f>
        <v>0</v>
      </c>
      <c r="H712" s="85">
        <f>IF($C712="",0,COUNTIF(女子名簿!$F$12:$F$520,$C712))</f>
        <v>0</v>
      </c>
      <c r="I712" s="86">
        <f t="shared" si="22"/>
        <v>0</v>
      </c>
      <c r="J712" s="38"/>
      <c r="K712" s="38"/>
      <c r="L712" s="34"/>
      <c r="M712" s="34"/>
      <c r="N712" s="34"/>
      <c r="O712" s="40"/>
    </row>
    <row r="713" spans="1:15" ht="14.25">
      <c r="A713" s="41">
        <v>0</v>
      </c>
      <c r="B713" s="58"/>
      <c r="C713" s="64"/>
      <c r="D713" s="65"/>
      <c r="E713" s="60" t="str">
        <f t="shared" si="41"/>
        <v/>
      </c>
      <c r="F713" s="61">
        <f t="shared" si="42"/>
        <v>0</v>
      </c>
      <c r="G713" s="87">
        <f>IF($C713="",0,COUNTIF(男子名簿!$F$12:$F$520,$C713))</f>
        <v>0</v>
      </c>
      <c r="H713" s="88">
        <f>IF($C713="",0,COUNTIF(女子名簿!$F$12:$F$520,$C713))</f>
        <v>0</v>
      </c>
      <c r="I713" s="89">
        <f t="shared" si="22"/>
        <v>0</v>
      </c>
      <c r="J713" s="38"/>
      <c r="K713" s="38"/>
      <c r="L713" s="34"/>
      <c r="M713" s="34"/>
      <c r="N713" s="34"/>
      <c r="O713" s="40"/>
    </row>
    <row r="714" spans="1:15" ht="14.25">
      <c r="A714" s="41">
        <v>0</v>
      </c>
      <c r="B714" s="42"/>
      <c r="C714" s="53"/>
      <c r="D714" s="54"/>
      <c r="E714" s="45" t="str">
        <f t="shared" si="41"/>
        <v/>
      </c>
      <c r="F714" s="43">
        <f t="shared" si="42"/>
        <v>0</v>
      </c>
      <c r="G714" s="75">
        <f>IF($C714="",0,COUNTIF(男子名簿!$F$12:$F$520,$C714))</f>
        <v>0</v>
      </c>
      <c r="H714" s="76">
        <f>IF($C714="",0,COUNTIF(女子名簿!$F$12:$F$520,$C714))</f>
        <v>0</v>
      </c>
      <c r="I714" s="77">
        <f t="shared" si="22"/>
        <v>0</v>
      </c>
      <c r="J714" s="38"/>
      <c r="K714" s="38"/>
      <c r="L714" s="34"/>
      <c r="M714" s="34"/>
      <c r="N714" s="34"/>
      <c r="O714" s="40"/>
    </row>
    <row r="715" spans="1:15" ht="14.25">
      <c r="A715" s="41">
        <v>0</v>
      </c>
      <c r="B715" s="42"/>
      <c r="C715" s="53"/>
      <c r="D715" s="54"/>
      <c r="E715" s="45" t="str">
        <f t="shared" si="41"/>
        <v/>
      </c>
      <c r="F715" s="43">
        <f t="shared" si="42"/>
        <v>0</v>
      </c>
      <c r="G715" s="75">
        <f>IF($C715="",0,COUNTIF(男子名簿!$F$12:$F$520,$C715))</f>
        <v>0</v>
      </c>
      <c r="H715" s="76">
        <f>IF($C715="",0,COUNTIF(女子名簿!$F$12:$F$520,$C715))</f>
        <v>0</v>
      </c>
      <c r="I715" s="77">
        <f t="shared" si="22"/>
        <v>0</v>
      </c>
      <c r="J715" s="38"/>
      <c r="K715" s="38"/>
      <c r="L715" s="34"/>
      <c r="M715" s="34"/>
      <c r="N715" s="34"/>
      <c r="O715" s="40"/>
    </row>
    <row r="716" spans="1:15" ht="14.25">
      <c r="A716" s="41">
        <v>0</v>
      </c>
      <c r="B716" s="42"/>
      <c r="C716" s="53"/>
      <c r="D716" s="54"/>
      <c r="E716" s="45" t="str">
        <f t="shared" si="41"/>
        <v/>
      </c>
      <c r="F716" s="43">
        <f t="shared" si="42"/>
        <v>0</v>
      </c>
      <c r="G716" s="75">
        <f>IF($C716="",0,COUNTIF(男子名簿!$F$12:$F$520,$C716))</f>
        <v>0</v>
      </c>
      <c r="H716" s="76">
        <f>IF($C716="",0,COUNTIF(女子名簿!$F$12:$F$520,$C716))</f>
        <v>0</v>
      </c>
      <c r="I716" s="77">
        <f t="shared" si="22"/>
        <v>0</v>
      </c>
      <c r="J716" s="38"/>
      <c r="K716" s="38"/>
      <c r="L716" s="34"/>
      <c r="M716" s="34"/>
      <c r="N716" s="34"/>
      <c r="O716" s="40"/>
    </row>
    <row r="717" spans="1:15" ht="14.25">
      <c r="A717" s="41">
        <v>0</v>
      </c>
      <c r="B717" s="46"/>
      <c r="C717" s="62"/>
      <c r="D717" s="66"/>
      <c r="E717" s="48" t="str">
        <f t="shared" si="41"/>
        <v/>
      </c>
      <c r="F717" s="49">
        <f t="shared" si="42"/>
        <v>0</v>
      </c>
      <c r="G717" s="78">
        <f>IF($C717="",0,COUNTIF(男子名簿!$F$12:$F$520,$C717))</f>
        <v>0</v>
      </c>
      <c r="H717" s="79">
        <f>IF($C717="",0,COUNTIF(女子名簿!$F$12:$F$520,$C717))</f>
        <v>0</v>
      </c>
      <c r="I717" s="80">
        <f t="shared" si="22"/>
        <v>0</v>
      </c>
      <c r="J717" s="38"/>
      <c r="K717" s="38"/>
      <c r="L717" s="34"/>
      <c r="M717" s="34"/>
      <c r="N717" s="34"/>
      <c r="O717" s="40"/>
    </row>
    <row r="718" spans="1:15" ht="14.25">
      <c r="A718" s="41">
        <v>0</v>
      </c>
      <c r="B718" s="50"/>
      <c r="C718" s="61"/>
      <c r="D718" s="59"/>
      <c r="E718" s="52"/>
      <c r="F718" s="51"/>
      <c r="G718" s="81">
        <f>IF($C718="",0,COUNTIF(男子名簿!$F$12:$F$520,$C718))</f>
        <v>0</v>
      </c>
      <c r="H718" s="82">
        <f>IF($C718="",0,COUNTIF(女子名簿!$F$12:$F$520,$C718))</f>
        <v>0</v>
      </c>
      <c r="I718" s="83">
        <f t="shared" si="22"/>
        <v>0</v>
      </c>
      <c r="J718" s="38"/>
      <c r="K718" s="38"/>
      <c r="L718" s="34"/>
      <c r="M718" s="34"/>
      <c r="N718" s="34"/>
      <c r="O718" s="40"/>
    </row>
    <row r="719" spans="1:15" ht="14.25">
      <c r="A719" s="41">
        <v>0</v>
      </c>
      <c r="B719" s="42"/>
      <c r="C719" s="43"/>
      <c r="D719" s="44"/>
      <c r="E719" s="45" t="str">
        <f t="shared" ref="E719:E737" si="43">IF($C719="","",ASC(PHONETIC($C719)))</f>
        <v/>
      </c>
      <c r="F719" s="43">
        <f t="shared" ref="F719:F737" si="44">C719</f>
        <v>0</v>
      </c>
      <c r="G719" s="75">
        <f>IF($C719="",0,COUNTIF(男子名簿!$F$12:$F$520,$C719))</f>
        <v>0</v>
      </c>
      <c r="H719" s="76">
        <f>IF($C719="",0,COUNTIF(女子名簿!$F$12:$F$520,$C719))</f>
        <v>0</v>
      </c>
      <c r="I719" s="77">
        <f t="shared" si="22"/>
        <v>0</v>
      </c>
      <c r="J719" s="38"/>
      <c r="K719" s="38"/>
      <c r="L719" s="34"/>
      <c r="M719" s="34"/>
      <c r="N719" s="34"/>
      <c r="O719" s="34"/>
    </row>
    <row r="720" spans="1:15" ht="14.25">
      <c r="A720" s="41">
        <v>0</v>
      </c>
      <c r="B720" s="42"/>
      <c r="C720" s="43"/>
      <c r="D720" s="44"/>
      <c r="E720" s="45" t="str">
        <f t="shared" si="43"/>
        <v/>
      </c>
      <c r="F720" s="43">
        <f t="shared" si="44"/>
        <v>0</v>
      </c>
      <c r="G720" s="75">
        <f>IF($C720="",0,COUNTIF(男子名簿!$F$12:$F$520,$C720))</f>
        <v>0</v>
      </c>
      <c r="H720" s="76">
        <f>IF($C720="",0,COUNTIF(女子名簿!$F$12:$F$520,$C720))</f>
        <v>0</v>
      </c>
      <c r="I720" s="77">
        <f t="shared" si="22"/>
        <v>0</v>
      </c>
      <c r="J720" s="38"/>
      <c r="K720" s="38"/>
      <c r="L720" s="34"/>
      <c r="M720" s="34"/>
      <c r="N720" s="34"/>
      <c r="O720" s="34"/>
    </row>
    <row r="721" spans="1:15" ht="14.25">
      <c r="A721" s="41">
        <v>0</v>
      </c>
      <c r="B721" s="42"/>
      <c r="C721" s="43"/>
      <c r="D721" s="44"/>
      <c r="E721" s="45" t="str">
        <f t="shared" si="43"/>
        <v/>
      </c>
      <c r="F721" s="43">
        <f t="shared" si="44"/>
        <v>0</v>
      </c>
      <c r="G721" s="75">
        <f>IF($C721="",0,COUNTIF(男子名簿!$F$12:$F$520,$C721))</f>
        <v>0</v>
      </c>
      <c r="H721" s="76">
        <f>IF($C721="",0,COUNTIF(女子名簿!$F$12:$F$520,$C721))</f>
        <v>0</v>
      </c>
      <c r="I721" s="77">
        <f t="shared" si="22"/>
        <v>0</v>
      </c>
      <c r="J721" s="38"/>
      <c r="K721" s="38"/>
      <c r="L721" s="34"/>
      <c r="M721" s="34"/>
      <c r="N721" s="34"/>
      <c r="O721" s="34"/>
    </row>
    <row r="722" spans="1:15" ht="14.25">
      <c r="A722" s="41">
        <v>0</v>
      </c>
      <c r="B722" s="55"/>
      <c r="C722" s="47"/>
      <c r="D722" s="56"/>
      <c r="E722" s="57" t="str">
        <f t="shared" si="43"/>
        <v/>
      </c>
      <c r="F722" s="47">
        <f t="shared" si="44"/>
        <v>0</v>
      </c>
      <c r="G722" s="84">
        <f>IF($C722="",0,COUNTIF(男子名簿!$F$12:$F$520,$C722))</f>
        <v>0</v>
      </c>
      <c r="H722" s="85">
        <f>IF($C722="",0,COUNTIF(女子名簿!$F$12:$F$520,$C722))</f>
        <v>0</v>
      </c>
      <c r="I722" s="86">
        <f t="shared" si="22"/>
        <v>0</v>
      </c>
      <c r="J722" s="38"/>
      <c r="K722" s="38"/>
      <c r="L722" s="34"/>
      <c r="M722" s="34"/>
      <c r="N722" s="34"/>
      <c r="O722" s="34"/>
    </row>
    <row r="723" spans="1:15" ht="14.25">
      <c r="A723" s="41">
        <v>0</v>
      </c>
      <c r="B723" s="58"/>
      <c r="C723" s="64"/>
      <c r="D723" s="65"/>
      <c r="E723" s="60" t="str">
        <f t="shared" si="43"/>
        <v/>
      </c>
      <c r="F723" s="61">
        <f t="shared" si="44"/>
        <v>0</v>
      </c>
      <c r="G723" s="87">
        <f>IF($C723="",0,COUNTIF(男子名簿!$F$12:$F$520,$C723))</f>
        <v>0</v>
      </c>
      <c r="H723" s="88">
        <f>IF($C723="",0,COUNTIF(女子名簿!$F$12:$F$520,$C723))</f>
        <v>0</v>
      </c>
      <c r="I723" s="89">
        <f t="shared" si="22"/>
        <v>0</v>
      </c>
      <c r="J723" s="38"/>
      <c r="K723" s="38"/>
      <c r="L723" s="34"/>
      <c r="M723" s="34"/>
      <c r="N723" s="34"/>
      <c r="O723" s="40"/>
    </row>
    <row r="724" spans="1:15" ht="14.25">
      <c r="A724" s="41">
        <v>0</v>
      </c>
      <c r="B724" s="42"/>
      <c r="C724" s="53"/>
      <c r="D724" s="54"/>
      <c r="E724" s="45" t="str">
        <f t="shared" si="43"/>
        <v/>
      </c>
      <c r="F724" s="43">
        <f t="shared" si="44"/>
        <v>0</v>
      </c>
      <c r="G724" s="75">
        <f>IF($C724="",0,COUNTIF(男子名簿!$F$12:$F$520,$C724))</f>
        <v>0</v>
      </c>
      <c r="H724" s="76">
        <f>IF($C724="",0,COUNTIF(女子名簿!$F$12:$F$520,$C724))</f>
        <v>0</v>
      </c>
      <c r="I724" s="77">
        <f t="shared" si="22"/>
        <v>0</v>
      </c>
      <c r="J724" s="38"/>
      <c r="K724" s="38"/>
      <c r="L724" s="34"/>
      <c r="M724" s="34"/>
      <c r="N724" s="34"/>
      <c r="O724" s="40"/>
    </row>
    <row r="725" spans="1:15" ht="14.25">
      <c r="A725" s="41">
        <v>0</v>
      </c>
      <c r="B725" s="42"/>
      <c r="C725" s="53"/>
      <c r="D725" s="54"/>
      <c r="E725" s="45" t="str">
        <f t="shared" si="43"/>
        <v/>
      </c>
      <c r="F725" s="43">
        <f t="shared" si="44"/>
        <v>0</v>
      </c>
      <c r="G725" s="75">
        <f>IF($C725="",0,COUNTIF(男子名簿!$F$12:$F$520,$C725))</f>
        <v>0</v>
      </c>
      <c r="H725" s="76">
        <f>IF($C725="",0,COUNTIF(女子名簿!$F$12:$F$520,$C725))</f>
        <v>0</v>
      </c>
      <c r="I725" s="77">
        <f t="shared" si="22"/>
        <v>0</v>
      </c>
      <c r="J725" s="38"/>
      <c r="K725" s="38"/>
      <c r="L725" s="34"/>
      <c r="M725" s="34"/>
      <c r="N725" s="34"/>
      <c r="O725" s="40"/>
    </row>
    <row r="726" spans="1:15" ht="14.25">
      <c r="A726" s="41">
        <v>0</v>
      </c>
      <c r="B726" s="42"/>
      <c r="C726" s="43"/>
      <c r="D726" s="44"/>
      <c r="E726" s="45" t="str">
        <f t="shared" si="43"/>
        <v/>
      </c>
      <c r="F726" s="43">
        <f t="shared" si="44"/>
        <v>0</v>
      </c>
      <c r="G726" s="75">
        <f>IF($C726="",0,COUNTIF(男子名簿!$F$12:$F$520,$C726))</f>
        <v>0</v>
      </c>
      <c r="H726" s="76">
        <f>IF($C726="",0,COUNTIF(女子名簿!$F$12:$F$520,$C726))</f>
        <v>0</v>
      </c>
      <c r="I726" s="77">
        <f t="shared" si="22"/>
        <v>0</v>
      </c>
      <c r="J726" s="38"/>
      <c r="K726" s="38"/>
      <c r="L726" s="34"/>
      <c r="M726" s="34"/>
      <c r="N726" s="34"/>
      <c r="O726" s="40"/>
    </row>
    <row r="727" spans="1:15" ht="14.25">
      <c r="A727" s="41">
        <v>0</v>
      </c>
      <c r="B727" s="46"/>
      <c r="C727" s="62"/>
      <c r="D727" s="66"/>
      <c r="E727" s="48" t="str">
        <f t="shared" si="43"/>
        <v/>
      </c>
      <c r="F727" s="49">
        <f t="shared" si="44"/>
        <v>0</v>
      </c>
      <c r="G727" s="78">
        <f>IF($C727="",0,COUNTIF(男子名簿!$F$12:$F$520,$C727))</f>
        <v>0</v>
      </c>
      <c r="H727" s="79">
        <f>IF($C727="",0,COUNTIF(女子名簿!$F$12:$F$520,$C727))</f>
        <v>0</v>
      </c>
      <c r="I727" s="80">
        <f t="shared" si="22"/>
        <v>0</v>
      </c>
      <c r="J727" s="38"/>
      <c r="K727" s="38"/>
      <c r="L727" s="34"/>
      <c r="M727" s="34"/>
      <c r="N727" s="34"/>
      <c r="O727" s="40"/>
    </row>
    <row r="728" spans="1:15" ht="14.25">
      <c r="A728" s="41">
        <v>0</v>
      </c>
      <c r="B728" s="50"/>
      <c r="C728" s="64"/>
      <c r="D728" s="67"/>
      <c r="E728" s="52" t="str">
        <f t="shared" si="43"/>
        <v/>
      </c>
      <c r="F728" s="51">
        <f t="shared" si="44"/>
        <v>0</v>
      </c>
      <c r="G728" s="81">
        <f>IF($C728="",0,COUNTIF(男子名簿!$F$12:$F$520,$C728))</f>
        <v>0</v>
      </c>
      <c r="H728" s="82">
        <f>IF($C728="",0,COUNTIF(女子名簿!$F$12:$F$520,$C728))</f>
        <v>0</v>
      </c>
      <c r="I728" s="83">
        <f t="shared" si="22"/>
        <v>0</v>
      </c>
      <c r="J728" s="38"/>
      <c r="K728" s="38"/>
      <c r="L728" s="34"/>
      <c r="M728" s="34"/>
      <c r="N728" s="34"/>
      <c r="O728" s="40"/>
    </row>
    <row r="729" spans="1:15" ht="14.25">
      <c r="A729" s="41">
        <v>0</v>
      </c>
      <c r="B729" s="42"/>
      <c r="C729" s="43"/>
      <c r="D729" s="44"/>
      <c r="E729" s="45" t="str">
        <f t="shared" si="43"/>
        <v/>
      </c>
      <c r="F729" s="43">
        <f t="shared" si="44"/>
        <v>0</v>
      </c>
      <c r="G729" s="75">
        <f>IF($C729="",0,COUNTIF(男子名簿!$F$12:$F$520,$C729))</f>
        <v>0</v>
      </c>
      <c r="H729" s="76">
        <f>IF($C729="",0,COUNTIF(女子名簿!$F$12:$F$520,$C729))</f>
        <v>0</v>
      </c>
      <c r="I729" s="77">
        <f t="shared" si="22"/>
        <v>0</v>
      </c>
      <c r="J729" s="38"/>
      <c r="K729" s="38"/>
      <c r="L729" s="34"/>
      <c r="M729" s="34"/>
      <c r="N729" s="34"/>
      <c r="O729" s="40"/>
    </row>
    <row r="730" spans="1:15" ht="14.25">
      <c r="A730" s="41">
        <v>0</v>
      </c>
      <c r="B730" s="42"/>
      <c r="C730" s="53"/>
      <c r="D730" s="54"/>
      <c r="E730" s="45" t="str">
        <f t="shared" si="43"/>
        <v/>
      </c>
      <c r="F730" s="43">
        <f t="shared" si="44"/>
        <v>0</v>
      </c>
      <c r="G730" s="75">
        <f>IF($C730="",0,COUNTIF(男子名簿!$F$12:$F$520,$C730))</f>
        <v>0</v>
      </c>
      <c r="H730" s="76">
        <f>IF($C730="",0,COUNTIF(女子名簿!$F$12:$F$520,$C730))</f>
        <v>0</v>
      </c>
      <c r="I730" s="77">
        <f t="shared" si="22"/>
        <v>0</v>
      </c>
      <c r="J730" s="38"/>
      <c r="K730" s="38"/>
      <c r="L730" s="34"/>
      <c r="M730" s="34"/>
      <c r="N730" s="34"/>
      <c r="O730" s="40"/>
    </row>
    <row r="731" spans="1:15" ht="14.25">
      <c r="A731" s="41">
        <v>0</v>
      </c>
      <c r="B731" s="42"/>
      <c r="C731" s="53"/>
      <c r="D731" s="54"/>
      <c r="E731" s="45" t="str">
        <f t="shared" si="43"/>
        <v/>
      </c>
      <c r="F731" s="43">
        <f t="shared" si="44"/>
        <v>0</v>
      </c>
      <c r="G731" s="75">
        <f>IF($C731="",0,COUNTIF(男子名簿!$F$12:$F$520,$C731))</f>
        <v>0</v>
      </c>
      <c r="H731" s="76">
        <f>IF($C731="",0,COUNTIF(女子名簿!$F$12:$F$520,$C731))</f>
        <v>0</v>
      </c>
      <c r="I731" s="77">
        <f t="shared" si="22"/>
        <v>0</v>
      </c>
      <c r="J731" s="38"/>
      <c r="K731" s="38"/>
      <c r="L731" s="34"/>
      <c r="M731" s="34"/>
      <c r="N731" s="34"/>
      <c r="O731" s="40"/>
    </row>
    <row r="732" spans="1:15" ht="14.25">
      <c r="A732" s="41">
        <v>0</v>
      </c>
      <c r="B732" s="55"/>
      <c r="C732" s="62"/>
      <c r="D732" s="63"/>
      <c r="E732" s="57" t="str">
        <f t="shared" si="43"/>
        <v/>
      </c>
      <c r="F732" s="47">
        <f t="shared" si="44"/>
        <v>0</v>
      </c>
      <c r="G732" s="84">
        <f>IF($C732="",0,COUNTIF(男子名簿!$F$12:$F$520,$C732))</f>
        <v>0</v>
      </c>
      <c r="H732" s="85">
        <f>IF($C732="",0,COUNTIF(女子名簿!$F$12:$F$520,$C732))</f>
        <v>0</v>
      </c>
      <c r="I732" s="86">
        <f t="shared" si="22"/>
        <v>0</v>
      </c>
      <c r="J732" s="38"/>
      <c r="K732" s="38"/>
      <c r="L732" s="34"/>
      <c r="M732" s="34"/>
      <c r="N732" s="34"/>
      <c r="O732" s="40"/>
    </row>
    <row r="733" spans="1:15" ht="14.25">
      <c r="A733" s="41">
        <v>0</v>
      </c>
      <c r="B733" s="58"/>
      <c r="C733" s="64"/>
      <c r="D733" s="65"/>
      <c r="E733" s="60" t="str">
        <f t="shared" si="43"/>
        <v/>
      </c>
      <c r="F733" s="61">
        <f t="shared" si="44"/>
        <v>0</v>
      </c>
      <c r="G733" s="87">
        <f>IF($C733="",0,COUNTIF(男子名簿!$F$12:$F$520,$C733))</f>
        <v>0</v>
      </c>
      <c r="H733" s="88">
        <f>IF($C733="",0,COUNTIF(女子名簿!$F$12:$F$520,$C733))</f>
        <v>0</v>
      </c>
      <c r="I733" s="89">
        <f t="shared" si="22"/>
        <v>0</v>
      </c>
      <c r="J733" s="38"/>
      <c r="K733" s="38"/>
      <c r="L733" s="34"/>
      <c r="M733" s="34"/>
      <c r="N733" s="34"/>
      <c r="O733" s="40"/>
    </row>
    <row r="734" spans="1:15" ht="14.25">
      <c r="A734" s="41">
        <v>0</v>
      </c>
      <c r="B734" s="42"/>
      <c r="C734" s="53"/>
      <c r="D734" s="54"/>
      <c r="E734" s="45" t="str">
        <f t="shared" si="43"/>
        <v/>
      </c>
      <c r="F734" s="43">
        <f t="shared" si="44"/>
        <v>0</v>
      </c>
      <c r="G734" s="75">
        <f>IF($C734="",0,COUNTIF(男子名簿!$F$12:$F$520,$C734))</f>
        <v>0</v>
      </c>
      <c r="H734" s="76">
        <f>IF($C734="",0,COUNTIF(女子名簿!$F$12:$F$520,$C734))</f>
        <v>0</v>
      </c>
      <c r="I734" s="77">
        <f t="shared" si="22"/>
        <v>0</v>
      </c>
      <c r="J734" s="38"/>
      <c r="K734" s="38"/>
      <c r="L734" s="34"/>
      <c r="M734" s="34"/>
      <c r="N734" s="34"/>
      <c r="O734" s="40"/>
    </row>
    <row r="735" spans="1:15" ht="14.25">
      <c r="A735" s="41">
        <v>0</v>
      </c>
      <c r="B735" s="42"/>
      <c r="C735" s="53"/>
      <c r="D735" s="54"/>
      <c r="E735" s="45" t="str">
        <f t="shared" si="43"/>
        <v/>
      </c>
      <c r="F735" s="43">
        <f t="shared" si="44"/>
        <v>0</v>
      </c>
      <c r="G735" s="75">
        <f>IF($C735="",0,COUNTIF(男子名簿!$F$12:$F$520,$C735))</f>
        <v>0</v>
      </c>
      <c r="H735" s="76">
        <f>IF($C735="",0,COUNTIF(女子名簿!$F$12:$F$520,$C735))</f>
        <v>0</v>
      </c>
      <c r="I735" s="77">
        <f t="shared" si="22"/>
        <v>0</v>
      </c>
      <c r="J735" s="38"/>
      <c r="K735" s="38"/>
      <c r="L735" s="34"/>
      <c r="M735" s="34"/>
      <c r="N735" s="34"/>
      <c r="O735" s="40"/>
    </row>
    <row r="736" spans="1:15" ht="14.25">
      <c r="A736" s="41">
        <v>0</v>
      </c>
      <c r="B736" s="42"/>
      <c r="C736" s="53"/>
      <c r="D736" s="54"/>
      <c r="E736" s="45" t="str">
        <f t="shared" si="43"/>
        <v/>
      </c>
      <c r="F736" s="43">
        <f t="shared" si="44"/>
        <v>0</v>
      </c>
      <c r="G736" s="75">
        <f>IF($C736="",0,COUNTIF(男子名簿!$F$12:$F$520,$C736))</f>
        <v>0</v>
      </c>
      <c r="H736" s="76">
        <f>IF($C736="",0,COUNTIF(女子名簿!$F$12:$F$520,$C736))</f>
        <v>0</v>
      </c>
      <c r="I736" s="77">
        <f t="shared" si="22"/>
        <v>0</v>
      </c>
      <c r="J736" s="38"/>
      <c r="K736" s="38"/>
      <c r="L736" s="34"/>
      <c r="M736" s="34"/>
      <c r="N736" s="34"/>
      <c r="O736" s="40"/>
    </row>
    <row r="737" spans="1:15" ht="14.25">
      <c r="A737" s="41">
        <v>0</v>
      </c>
      <c r="B737" s="46"/>
      <c r="C737" s="62"/>
      <c r="D737" s="66"/>
      <c r="E737" s="48" t="str">
        <f t="shared" si="43"/>
        <v/>
      </c>
      <c r="F737" s="49">
        <f t="shared" si="44"/>
        <v>0</v>
      </c>
      <c r="G737" s="78">
        <f>IF($C737="",0,COUNTIF(男子名簿!$F$12:$F$520,$C737))</f>
        <v>0</v>
      </c>
      <c r="H737" s="79">
        <f>IF($C737="",0,COUNTIF(女子名簿!$F$12:$F$520,$C737))</f>
        <v>0</v>
      </c>
      <c r="I737" s="80">
        <f t="shared" si="22"/>
        <v>0</v>
      </c>
      <c r="J737" s="38"/>
      <c r="K737" s="38"/>
      <c r="L737" s="34"/>
      <c r="M737" s="34"/>
      <c r="N737" s="34"/>
      <c r="O737" s="40"/>
    </row>
    <row r="738" spans="1:15" ht="14.25">
      <c r="A738" s="41">
        <v>0</v>
      </c>
      <c r="B738" s="50"/>
      <c r="C738" s="61"/>
      <c r="D738" s="59"/>
      <c r="E738" s="52"/>
      <c r="F738" s="51"/>
      <c r="G738" s="81">
        <f>IF($C738="",0,COUNTIF(男子名簿!$F$12:$F$520,$C738))</f>
        <v>0</v>
      </c>
      <c r="H738" s="82">
        <f>IF($C738="",0,COUNTIF(女子名簿!$F$12:$F$520,$C738))</f>
        <v>0</v>
      </c>
      <c r="I738" s="83">
        <f t="shared" si="22"/>
        <v>0</v>
      </c>
      <c r="J738" s="38"/>
      <c r="K738" s="38"/>
      <c r="L738" s="34"/>
      <c r="M738" s="34"/>
      <c r="N738" s="34"/>
      <c r="O738" s="40"/>
    </row>
    <row r="739" spans="1:15" ht="14.25">
      <c r="A739" s="41">
        <v>0</v>
      </c>
      <c r="B739" s="42"/>
      <c r="C739" s="43"/>
      <c r="D739" s="44"/>
      <c r="E739" s="45" t="str">
        <f t="shared" ref="E739:E757" si="45">IF($C739="","",ASC(PHONETIC($C739)))</f>
        <v/>
      </c>
      <c r="F739" s="43">
        <f t="shared" ref="F739:F757" si="46">C739</f>
        <v>0</v>
      </c>
      <c r="G739" s="75">
        <f>IF($C739="",0,COUNTIF(男子名簿!$F$12:$F$520,$C739))</f>
        <v>0</v>
      </c>
      <c r="H739" s="76">
        <f>IF($C739="",0,COUNTIF(女子名簿!$F$12:$F$520,$C739))</f>
        <v>0</v>
      </c>
      <c r="I739" s="77">
        <f t="shared" si="22"/>
        <v>0</v>
      </c>
      <c r="J739" s="38"/>
      <c r="K739" s="38"/>
      <c r="L739" s="34"/>
      <c r="M739" s="34"/>
      <c r="N739" s="34"/>
      <c r="O739" s="34"/>
    </row>
    <row r="740" spans="1:15" ht="14.25">
      <c r="A740" s="41">
        <v>0</v>
      </c>
      <c r="B740" s="42"/>
      <c r="C740" s="43"/>
      <c r="D740" s="44"/>
      <c r="E740" s="45" t="str">
        <f t="shared" si="45"/>
        <v/>
      </c>
      <c r="F740" s="43">
        <f t="shared" si="46"/>
        <v>0</v>
      </c>
      <c r="G740" s="75">
        <f>IF($C740="",0,COUNTIF(男子名簿!$F$12:$F$520,$C740))</f>
        <v>0</v>
      </c>
      <c r="H740" s="76">
        <f>IF($C740="",0,COUNTIF(女子名簿!$F$12:$F$520,$C740))</f>
        <v>0</v>
      </c>
      <c r="I740" s="77">
        <f t="shared" si="22"/>
        <v>0</v>
      </c>
      <c r="J740" s="38"/>
      <c r="K740" s="38"/>
      <c r="L740" s="34"/>
      <c r="M740" s="34"/>
      <c r="N740" s="34"/>
      <c r="O740" s="34"/>
    </row>
    <row r="741" spans="1:15" ht="14.25">
      <c r="A741" s="41">
        <v>0</v>
      </c>
      <c r="B741" s="42"/>
      <c r="C741" s="43"/>
      <c r="D741" s="44"/>
      <c r="E741" s="45" t="str">
        <f t="shared" si="45"/>
        <v/>
      </c>
      <c r="F741" s="43">
        <f t="shared" si="46"/>
        <v>0</v>
      </c>
      <c r="G741" s="75">
        <f>IF($C741="",0,COUNTIF(男子名簿!$F$12:$F$520,$C741))</f>
        <v>0</v>
      </c>
      <c r="H741" s="76">
        <f>IF($C741="",0,COUNTIF(女子名簿!$F$12:$F$520,$C741))</f>
        <v>0</v>
      </c>
      <c r="I741" s="77">
        <f t="shared" si="22"/>
        <v>0</v>
      </c>
      <c r="J741" s="38"/>
      <c r="K741" s="38"/>
      <c r="L741" s="34"/>
      <c r="M741" s="34"/>
      <c r="N741" s="34"/>
      <c r="O741" s="34"/>
    </row>
    <row r="742" spans="1:15" ht="14.25">
      <c r="A742" s="41">
        <v>0</v>
      </c>
      <c r="B742" s="55"/>
      <c r="C742" s="47"/>
      <c r="D742" s="56"/>
      <c r="E742" s="57" t="str">
        <f t="shared" si="45"/>
        <v/>
      </c>
      <c r="F742" s="47">
        <f t="shared" si="46"/>
        <v>0</v>
      </c>
      <c r="G742" s="84">
        <f>IF($C742="",0,COUNTIF(男子名簿!$F$12:$F$520,$C742))</f>
        <v>0</v>
      </c>
      <c r="H742" s="85">
        <f>IF($C742="",0,COUNTIF(女子名簿!$F$12:$F$520,$C742))</f>
        <v>0</v>
      </c>
      <c r="I742" s="86">
        <f t="shared" si="22"/>
        <v>0</v>
      </c>
      <c r="J742" s="38"/>
      <c r="K742" s="38"/>
      <c r="L742" s="34"/>
      <c r="M742" s="34"/>
      <c r="N742" s="34"/>
      <c r="O742" s="34"/>
    </row>
    <row r="743" spans="1:15" ht="14.25">
      <c r="A743" s="41">
        <v>0</v>
      </c>
      <c r="B743" s="58"/>
      <c r="C743" s="64"/>
      <c r="D743" s="65"/>
      <c r="E743" s="60" t="str">
        <f t="shared" si="45"/>
        <v/>
      </c>
      <c r="F743" s="61">
        <f t="shared" si="46"/>
        <v>0</v>
      </c>
      <c r="G743" s="87">
        <f>IF($C743="",0,COUNTIF(男子名簿!$F$12:$F$520,$C743))</f>
        <v>0</v>
      </c>
      <c r="H743" s="88">
        <f>IF($C743="",0,COUNTIF(女子名簿!$F$12:$F$520,$C743))</f>
        <v>0</v>
      </c>
      <c r="I743" s="89">
        <f t="shared" si="22"/>
        <v>0</v>
      </c>
      <c r="J743" s="38"/>
      <c r="K743" s="38"/>
      <c r="L743" s="34"/>
      <c r="M743" s="34"/>
      <c r="N743" s="34"/>
      <c r="O743" s="40"/>
    </row>
    <row r="744" spans="1:15" ht="14.25">
      <c r="A744" s="41">
        <v>0</v>
      </c>
      <c r="B744" s="42"/>
      <c r="C744" s="53"/>
      <c r="D744" s="54"/>
      <c r="E744" s="45" t="str">
        <f t="shared" si="45"/>
        <v/>
      </c>
      <c r="F744" s="43">
        <f t="shared" si="46"/>
        <v>0</v>
      </c>
      <c r="G744" s="75">
        <f>IF($C744="",0,COUNTIF(男子名簿!$F$12:$F$520,$C744))</f>
        <v>0</v>
      </c>
      <c r="H744" s="76">
        <f>IF($C744="",0,COUNTIF(女子名簿!$F$12:$F$520,$C744))</f>
        <v>0</v>
      </c>
      <c r="I744" s="77">
        <f t="shared" si="22"/>
        <v>0</v>
      </c>
      <c r="J744" s="38"/>
      <c r="K744" s="38"/>
      <c r="L744" s="34"/>
      <c r="M744" s="34"/>
      <c r="N744" s="34"/>
      <c r="O744" s="40"/>
    </row>
    <row r="745" spans="1:15" ht="14.25">
      <c r="A745" s="41">
        <v>0</v>
      </c>
      <c r="B745" s="42"/>
      <c r="C745" s="53"/>
      <c r="D745" s="54"/>
      <c r="E745" s="45" t="str">
        <f t="shared" si="45"/>
        <v/>
      </c>
      <c r="F745" s="43">
        <f t="shared" si="46"/>
        <v>0</v>
      </c>
      <c r="G745" s="75">
        <f>IF($C745="",0,COUNTIF(男子名簿!$F$12:$F$520,$C745))</f>
        <v>0</v>
      </c>
      <c r="H745" s="76">
        <f>IF($C745="",0,COUNTIF(女子名簿!$F$12:$F$520,$C745))</f>
        <v>0</v>
      </c>
      <c r="I745" s="77">
        <f t="shared" si="22"/>
        <v>0</v>
      </c>
      <c r="J745" s="38"/>
      <c r="K745" s="38"/>
      <c r="L745" s="34"/>
      <c r="M745" s="34"/>
      <c r="N745" s="34"/>
      <c r="O745" s="40"/>
    </row>
    <row r="746" spans="1:15" ht="14.25">
      <c r="A746" s="41">
        <v>0</v>
      </c>
      <c r="B746" s="42"/>
      <c r="C746" s="43"/>
      <c r="D746" s="44"/>
      <c r="E746" s="45" t="str">
        <f t="shared" si="45"/>
        <v/>
      </c>
      <c r="F746" s="43">
        <f t="shared" si="46"/>
        <v>0</v>
      </c>
      <c r="G746" s="75">
        <f>IF($C746="",0,COUNTIF(男子名簿!$F$12:$F$520,$C746))</f>
        <v>0</v>
      </c>
      <c r="H746" s="76">
        <f>IF($C746="",0,COUNTIF(女子名簿!$F$12:$F$520,$C746))</f>
        <v>0</v>
      </c>
      <c r="I746" s="77">
        <f t="shared" si="22"/>
        <v>0</v>
      </c>
      <c r="J746" s="38"/>
      <c r="K746" s="38"/>
      <c r="L746" s="34"/>
      <c r="M746" s="34"/>
      <c r="N746" s="34"/>
      <c r="O746" s="40"/>
    </row>
    <row r="747" spans="1:15" ht="14.25">
      <c r="A747" s="41">
        <v>0</v>
      </c>
      <c r="B747" s="46"/>
      <c r="C747" s="62"/>
      <c r="D747" s="66"/>
      <c r="E747" s="48" t="str">
        <f t="shared" si="45"/>
        <v/>
      </c>
      <c r="F747" s="49">
        <f t="shared" si="46"/>
        <v>0</v>
      </c>
      <c r="G747" s="78">
        <f>IF($C747="",0,COUNTIF(男子名簿!$F$12:$F$520,$C747))</f>
        <v>0</v>
      </c>
      <c r="H747" s="79">
        <f>IF($C747="",0,COUNTIF(女子名簿!$F$12:$F$520,$C747))</f>
        <v>0</v>
      </c>
      <c r="I747" s="80">
        <f t="shared" si="22"/>
        <v>0</v>
      </c>
      <c r="J747" s="38"/>
      <c r="K747" s="38"/>
      <c r="L747" s="34"/>
      <c r="M747" s="34"/>
      <c r="N747" s="34"/>
      <c r="O747" s="40"/>
    </row>
    <row r="748" spans="1:15" ht="14.25">
      <c r="A748" s="41">
        <v>0</v>
      </c>
      <c r="B748" s="50"/>
      <c r="C748" s="64"/>
      <c r="D748" s="67"/>
      <c r="E748" s="52" t="str">
        <f t="shared" si="45"/>
        <v/>
      </c>
      <c r="F748" s="51">
        <f t="shared" si="46"/>
        <v>0</v>
      </c>
      <c r="G748" s="81">
        <f>IF($C748="",0,COUNTIF(男子名簿!$F$12:$F$520,$C748))</f>
        <v>0</v>
      </c>
      <c r="H748" s="82">
        <f>IF($C748="",0,COUNTIF(女子名簿!$F$12:$F$520,$C748))</f>
        <v>0</v>
      </c>
      <c r="I748" s="83">
        <f t="shared" si="22"/>
        <v>0</v>
      </c>
      <c r="J748" s="38"/>
      <c r="K748" s="38"/>
      <c r="L748" s="34"/>
      <c r="M748" s="34"/>
      <c r="N748" s="34"/>
      <c r="O748" s="40"/>
    </row>
    <row r="749" spans="1:15" ht="14.25">
      <c r="A749" s="41">
        <v>0</v>
      </c>
      <c r="B749" s="42"/>
      <c r="C749" s="43"/>
      <c r="D749" s="44"/>
      <c r="E749" s="45" t="str">
        <f t="shared" si="45"/>
        <v/>
      </c>
      <c r="F749" s="43">
        <f t="shared" si="46"/>
        <v>0</v>
      </c>
      <c r="G749" s="75">
        <f>IF($C749="",0,COUNTIF(男子名簿!$F$12:$F$520,$C749))</f>
        <v>0</v>
      </c>
      <c r="H749" s="76">
        <f>IF($C749="",0,COUNTIF(女子名簿!$F$12:$F$520,$C749))</f>
        <v>0</v>
      </c>
      <c r="I749" s="77">
        <f t="shared" si="22"/>
        <v>0</v>
      </c>
      <c r="J749" s="38"/>
      <c r="K749" s="38"/>
      <c r="L749" s="34"/>
      <c r="M749" s="34"/>
      <c r="N749" s="34"/>
      <c r="O749" s="40"/>
    </row>
    <row r="750" spans="1:15" ht="14.25">
      <c r="A750" s="41">
        <v>0</v>
      </c>
      <c r="B750" s="42"/>
      <c r="C750" s="53"/>
      <c r="D750" s="54"/>
      <c r="E750" s="45" t="str">
        <f t="shared" si="45"/>
        <v/>
      </c>
      <c r="F750" s="43">
        <f t="shared" si="46"/>
        <v>0</v>
      </c>
      <c r="G750" s="75">
        <f>IF($C750="",0,COUNTIF(男子名簿!$F$12:$F$520,$C750))</f>
        <v>0</v>
      </c>
      <c r="H750" s="76">
        <f>IF($C750="",0,COUNTIF(女子名簿!$F$12:$F$520,$C750))</f>
        <v>0</v>
      </c>
      <c r="I750" s="77">
        <f t="shared" si="22"/>
        <v>0</v>
      </c>
      <c r="J750" s="38"/>
      <c r="K750" s="38"/>
      <c r="L750" s="34"/>
      <c r="M750" s="34"/>
      <c r="N750" s="34"/>
      <c r="O750" s="40"/>
    </row>
    <row r="751" spans="1:15" ht="14.25">
      <c r="A751" s="41">
        <v>0</v>
      </c>
      <c r="B751" s="42"/>
      <c r="C751" s="53"/>
      <c r="D751" s="54"/>
      <c r="E751" s="45" t="str">
        <f t="shared" si="45"/>
        <v/>
      </c>
      <c r="F751" s="43">
        <f t="shared" si="46"/>
        <v>0</v>
      </c>
      <c r="G751" s="75">
        <f>IF($C751="",0,COUNTIF(男子名簿!$F$12:$F$520,$C751))</f>
        <v>0</v>
      </c>
      <c r="H751" s="76">
        <f>IF($C751="",0,COUNTIF(女子名簿!$F$12:$F$520,$C751))</f>
        <v>0</v>
      </c>
      <c r="I751" s="77">
        <f t="shared" si="22"/>
        <v>0</v>
      </c>
      <c r="J751" s="38"/>
      <c r="K751" s="38"/>
      <c r="L751" s="34"/>
      <c r="M751" s="34"/>
      <c r="N751" s="34"/>
      <c r="O751" s="40"/>
    </row>
    <row r="752" spans="1:15" ht="14.25">
      <c r="A752" s="41">
        <v>0</v>
      </c>
      <c r="B752" s="55"/>
      <c r="C752" s="62"/>
      <c r="D752" s="63"/>
      <c r="E752" s="57" t="str">
        <f t="shared" si="45"/>
        <v/>
      </c>
      <c r="F752" s="47">
        <f t="shared" si="46"/>
        <v>0</v>
      </c>
      <c r="G752" s="84">
        <f>IF($C752="",0,COUNTIF(男子名簿!$F$12:$F$520,$C752))</f>
        <v>0</v>
      </c>
      <c r="H752" s="85">
        <f>IF($C752="",0,COUNTIF(女子名簿!$F$12:$F$520,$C752))</f>
        <v>0</v>
      </c>
      <c r="I752" s="86">
        <f t="shared" si="22"/>
        <v>0</v>
      </c>
      <c r="J752" s="38"/>
      <c r="K752" s="38"/>
      <c r="L752" s="34"/>
      <c r="M752" s="34"/>
      <c r="N752" s="34"/>
      <c r="O752" s="40"/>
    </row>
    <row r="753" spans="1:15" ht="14.25">
      <c r="A753" s="41">
        <v>0</v>
      </c>
      <c r="B753" s="58"/>
      <c r="C753" s="64"/>
      <c r="D753" s="65"/>
      <c r="E753" s="60" t="str">
        <f t="shared" si="45"/>
        <v/>
      </c>
      <c r="F753" s="61">
        <f t="shared" si="46"/>
        <v>0</v>
      </c>
      <c r="G753" s="87">
        <f>IF($C753="",0,COUNTIF(男子名簿!$F$12:$F$520,$C753))</f>
        <v>0</v>
      </c>
      <c r="H753" s="88">
        <f>IF($C753="",0,COUNTIF(女子名簿!$F$12:$F$520,$C753))</f>
        <v>0</v>
      </c>
      <c r="I753" s="89">
        <f t="shared" si="22"/>
        <v>0</v>
      </c>
      <c r="J753" s="38"/>
      <c r="K753" s="38"/>
      <c r="L753" s="34"/>
      <c r="M753" s="34"/>
      <c r="N753" s="34"/>
      <c r="O753" s="40"/>
    </row>
    <row r="754" spans="1:15" ht="14.25">
      <c r="A754" s="41">
        <v>0</v>
      </c>
      <c r="B754" s="42"/>
      <c r="C754" s="53"/>
      <c r="D754" s="54"/>
      <c r="E754" s="45" t="str">
        <f t="shared" si="45"/>
        <v/>
      </c>
      <c r="F754" s="43">
        <f t="shared" si="46"/>
        <v>0</v>
      </c>
      <c r="G754" s="75">
        <f>IF($C754="",0,COUNTIF(男子名簿!$F$12:$F$520,$C754))</f>
        <v>0</v>
      </c>
      <c r="H754" s="76">
        <f>IF($C754="",0,COUNTIF(女子名簿!$F$12:$F$520,$C754))</f>
        <v>0</v>
      </c>
      <c r="I754" s="77">
        <f t="shared" si="22"/>
        <v>0</v>
      </c>
      <c r="J754" s="38"/>
      <c r="K754" s="38"/>
      <c r="L754" s="34"/>
      <c r="M754" s="34"/>
      <c r="N754" s="34"/>
      <c r="O754" s="40"/>
    </row>
    <row r="755" spans="1:15" ht="14.25">
      <c r="A755" s="41">
        <v>0</v>
      </c>
      <c r="B755" s="42"/>
      <c r="C755" s="53"/>
      <c r="D755" s="54"/>
      <c r="E755" s="45" t="str">
        <f t="shared" si="45"/>
        <v/>
      </c>
      <c r="F755" s="43">
        <f t="shared" si="46"/>
        <v>0</v>
      </c>
      <c r="G755" s="75">
        <f>IF($C755="",0,COUNTIF(男子名簿!$F$12:$F$520,$C755))</f>
        <v>0</v>
      </c>
      <c r="H755" s="76">
        <f>IF($C755="",0,COUNTIF(女子名簿!$F$12:$F$520,$C755))</f>
        <v>0</v>
      </c>
      <c r="I755" s="77">
        <f t="shared" si="22"/>
        <v>0</v>
      </c>
      <c r="J755" s="38"/>
      <c r="K755" s="38"/>
      <c r="L755" s="34"/>
      <c r="M755" s="34"/>
      <c r="N755" s="34"/>
      <c r="O755" s="40"/>
    </row>
    <row r="756" spans="1:15" ht="14.25">
      <c r="A756" s="41">
        <v>0</v>
      </c>
      <c r="B756" s="42"/>
      <c r="C756" s="53"/>
      <c r="D756" s="54"/>
      <c r="E756" s="45" t="str">
        <f t="shared" si="45"/>
        <v/>
      </c>
      <c r="F756" s="43">
        <f t="shared" si="46"/>
        <v>0</v>
      </c>
      <c r="G756" s="75">
        <f>IF($C756="",0,COUNTIF(男子名簿!$F$12:$F$520,$C756))</f>
        <v>0</v>
      </c>
      <c r="H756" s="76">
        <f>IF($C756="",0,COUNTIF(女子名簿!$F$12:$F$520,$C756))</f>
        <v>0</v>
      </c>
      <c r="I756" s="77">
        <f t="shared" si="22"/>
        <v>0</v>
      </c>
      <c r="J756" s="38"/>
      <c r="K756" s="38"/>
      <c r="L756" s="34"/>
      <c r="M756" s="34"/>
      <c r="N756" s="34"/>
      <c r="O756" s="40"/>
    </row>
    <row r="757" spans="1:15" ht="14.25">
      <c r="A757" s="41">
        <v>0</v>
      </c>
      <c r="B757" s="46"/>
      <c r="C757" s="62"/>
      <c r="D757" s="66"/>
      <c r="E757" s="48" t="str">
        <f t="shared" si="45"/>
        <v/>
      </c>
      <c r="F757" s="49">
        <f t="shared" si="46"/>
        <v>0</v>
      </c>
      <c r="G757" s="78">
        <f>IF($C757="",0,COUNTIF(男子名簿!$F$12:$F$520,$C757))</f>
        <v>0</v>
      </c>
      <c r="H757" s="79">
        <f>IF($C757="",0,COUNTIF(女子名簿!$F$12:$F$520,$C757))</f>
        <v>0</v>
      </c>
      <c r="I757" s="80">
        <f t="shared" si="22"/>
        <v>0</v>
      </c>
      <c r="J757" s="38"/>
      <c r="K757" s="38"/>
      <c r="L757" s="34"/>
      <c r="M757" s="34"/>
      <c r="N757" s="34"/>
      <c r="O757" s="40"/>
    </row>
    <row r="758" spans="1:15" ht="14.25">
      <c r="A758" s="41">
        <v>0</v>
      </c>
      <c r="B758" s="50"/>
      <c r="C758" s="61"/>
      <c r="D758" s="59"/>
      <c r="E758" s="52"/>
      <c r="F758" s="51"/>
      <c r="G758" s="81">
        <f>IF($C758="",0,COUNTIF(男子名簿!$F$12:$F$520,$C758))</f>
        <v>0</v>
      </c>
      <c r="H758" s="82">
        <f>IF($C758="",0,COUNTIF(女子名簿!$F$12:$F$520,$C758))</f>
        <v>0</v>
      </c>
      <c r="I758" s="83">
        <f t="shared" si="22"/>
        <v>0</v>
      </c>
      <c r="J758" s="38"/>
      <c r="K758" s="38"/>
      <c r="L758" s="34"/>
      <c r="M758" s="34"/>
      <c r="N758" s="34"/>
      <c r="O758" s="40"/>
    </row>
    <row r="759" spans="1:15" ht="14.25">
      <c r="A759" s="41">
        <v>0</v>
      </c>
      <c r="B759" s="42"/>
      <c r="C759" s="43"/>
      <c r="D759" s="44"/>
      <c r="E759" s="45" t="str">
        <f t="shared" ref="E759:E777" si="47">IF($C759="","",ASC(PHONETIC($C759)))</f>
        <v/>
      </c>
      <c r="F759" s="43">
        <f t="shared" ref="F759:F777" si="48">C759</f>
        <v>0</v>
      </c>
      <c r="G759" s="75">
        <f>IF($C759="",0,COUNTIF(男子名簿!$F$12:$F$520,$C759))</f>
        <v>0</v>
      </c>
      <c r="H759" s="76">
        <f>IF($C759="",0,COUNTIF(女子名簿!$F$12:$F$520,$C759))</f>
        <v>0</v>
      </c>
      <c r="I759" s="77">
        <f t="shared" si="22"/>
        <v>0</v>
      </c>
      <c r="J759" s="38"/>
      <c r="K759" s="38"/>
      <c r="L759" s="34"/>
      <c r="M759" s="34"/>
      <c r="N759" s="34"/>
      <c r="O759" s="34"/>
    </row>
    <row r="760" spans="1:15" ht="14.25">
      <c r="A760" s="41">
        <v>0</v>
      </c>
      <c r="B760" s="42"/>
      <c r="C760" s="43"/>
      <c r="D760" s="44"/>
      <c r="E760" s="45" t="str">
        <f t="shared" si="47"/>
        <v/>
      </c>
      <c r="F760" s="43">
        <f t="shared" si="48"/>
        <v>0</v>
      </c>
      <c r="G760" s="75">
        <f>IF($C760="",0,COUNTIF(男子名簿!$F$12:$F$520,$C760))</f>
        <v>0</v>
      </c>
      <c r="H760" s="76">
        <f>IF($C760="",0,COUNTIF(女子名簿!$F$12:$F$520,$C760))</f>
        <v>0</v>
      </c>
      <c r="I760" s="77">
        <f t="shared" si="22"/>
        <v>0</v>
      </c>
      <c r="J760" s="38"/>
      <c r="K760" s="38"/>
      <c r="L760" s="34"/>
      <c r="M760" s="34"/>
      <c r="N760" s="34"/>
      <c r="O760" s="34"/>
    </row>
    <row r="761" spans="1:15" ht="14.25">
      <c r="A761" s="41">
        <v>0</v>
      </c>
      <c r="B761" s="42"/>
      <c r="C761" s="43"/>
      <c r="D761" s="44"/>
      <c r="E761" s="45" t="str">
        <f t="shared" si="47"/>
        <v/>
      </c>
      <c r="F761" s="43">
        <f t="shared" si="48"/>
        <v>0</v>
      </c>
      <c r="G761" s="75">
        <f>IF($C761="",0,COUNTIF(男子名簿!$F$12:$F$520,$C761))</f>
        <v>0</v>
      </c>
      <c r="H761" s="76">
        <f>IF($C761="",0,COUNTIF(女子名簿!$F$12:$F$520,$C761))</f>
        <v>0</v>
      </c>
      <c r="I761" s="77">
        <f t="shared" si="22"/>
        <v>0</v>
      </c>
      <c r="J761" s="38"/>
      <c r="K761" s="38"/>
      <c r="L761" s="34"/>
      <c r="M761" s="34"/>
      <c r="N761" s="34"/>
      <c r="O761" s="34"/>
    </row>
    <row r="762" spans="1:15" ht="14.25">
      <c r="A762" s="41">
        <v>0</v>
      </c>
      <c r="B762" s="55"/>
      <c r="C762" s="47"/>
      <c r="D762" s="56"/>
      <c r="E762" s="57" t="str">
        <f t="shared" si="47"/>
        <v/>
      </c>
      <c r="F762" s="47">
        <f t="shared" si="48"/>
        <v>0</v>
      </c>
      <c r="G762" s="84">
        <f>IF($C762="",0,COUNTIF(男子名簿!$F$12:$F$520,$C762))</f>
        <v>0</v>
      </c>
      <c r="H762" s="85">
        <f>IF($C762="",0,COUNTIF(女子名簿!$F$12:$F$520,$C762))</f>
        <v>0</v>
      </c>
      <c r="I762" s="86">
        <f t="shared" ref="I762:I777" si="49">G762+H762</f>
        <v>0</v>
      </c>
      <c r="J762" s="38"/>
      <c r="K762" s="38"/>
      <c r="L762" s="34"/>
      <c r="M762" s="34"/>
      <c r="N762" s="34"/>
      <c r="O762" s="34"/>
    </row>
    <row r="763" spans="1:15" ht="14.25">
      <c r="A763" s="41">
        <v>0</v>
      </c>
      <c r="B763" s="58"/>
      <c r="C763" s="64"/>
      <c r="D763" s="65"/>
      <c r="E763" s="60" t="str">
        <f t="shared" si="47"/>
        <v/>
      </c>
      <c r="F763" s="61">
        <f t="shared" si="48"/>
        <v>0</v>
      </c>
      <c r="G763" s="87">
        <f>IF($C763="",0,COUNTIF(男子名簿!$F$12:$F$520,$C763))</f>
        <v>0</v>
      </c>
      <c r="H763" s="88">
        <f>IF($C763="",0,COUNTIF(女子名簿!$F$12:$F$520,$C763))</f>
        <v>0</v>
      </c>
      <c r="I763" s="89">
        <f t="shared" si="49"/>
        <v>0</v>
      </c>
      <c r="J763" s="38"/>
      <c r="K763" s="38"/>
      <c r="L763" s="34"/>
      <c r="M763" s="34"/>
      <c r="N763" s="34"/>
      <c r="O763" s="40"/>
    </row>
    <row r="764" spans="1:15" ht="14.25">
      <c r="A764" s="41">
        <v>0</v>
      </c>
      <c r="B764" s="42"/>
      <c r="C764" s="53"/>
      <c r="D764" s="54"/>
      <c r="E764" s="45" t="str">
        <f t="shared" si="47"/>
        <v/>
      </c>
      <c r="F764" s="43">
        <f t="shared" si="48"/>
        <v>0</v>
      </c>
      <c r="G764" s="75">
        <f>IF($C764="",0,COUNTIF(男子名簿!$F$12:$F$520,$C764))</f>
        <v>0</v>
      </c>
      <c r="H764" s="76">
        <f>IF($C764="",0,COUNTIF(女子名簿!$F$12:$F$520,$C764))</f>
        <v>0</v>
      </c>
      <c r="I764" s="77">
        <f t="shared" si="49"/>
        <v>0</v>
      </c>
      <c r="J764" s="38"/>
      <c r="K764" s="38"/>
      <c r="L764" s="34"/>
      <c r="M764" s="34"/>
      <c r="N764" s="34"/>
      <c r="O764" s="40"/>
    </row>
    <row r="765" spans="1:15" ht="14.25">
      <c r="A765" s="41">
        <v>0</v>
      </c>
      <c r="B765" s="42"/>
      <c r="C765" s="53"/>
      <c r="D765" s="54"/>
      <c r="E765" s="45" t="str">
        <f t="shared" si="47"/>
        <v/>
      </c>
      <c r="F765" s="43">
        <f t="shared" si="48"/>
        <v>0</v>
      </c>
      <c r="G765" s="75">
        <f>IF($C765="",0,COUNTIF(男子名簿!$F$12:$F$520,$C765))</f>
        <v>0</v>
      </c>
      <c r="H765" s="76">
        <f>IF($C765="",0,COUNTIF(女子名簿!$F$12:$F$520,$C765))</f>
        <v>0</v>
      </c>
      <c r="I765" s="77">
        <f t="shared" si="49"/>
        <v>0</v>
      </c>
      <c r="J765" s="38"/>
      <c r="K765" s="38"/>
      <c r="L765" s="34"/>
      <c r="M765" s="34"/>
      <c r="N765" s="34"/>
      <c r="O765" s="40"/>
    </row>
    <row r="766" spans="1:15" ht="14.25">
      <c r="A766" s="41">
        <v>0</v>
      </c>
      <c r="B766" s="42"/>
      <c r="C766" s="43"/>
      <c r="D766" s="44"/>
      <c r="E766" s="45" t="str">
        <f t="shared" si="47"/>
        <v/>
      </c>
      <c r="F766" s="43">
        <f t="shared" si="48"/>
        <v>0</v>
      </c>
      <c r="G766" s="75">
        <f>IF($C766="",0,COUNTIF(男子名簿!$F$12:$F$520,$C766))</f>
        <v>0</v>
      </c>
      <c r="H766" s="76">
        <f>IF($C766="",0,COUNTIF(女子名簿!$F$12:$F$520,$C766))</f>
        <v>0</v>
      </c>
      <c r="I766" s="77">
        <f t="shared" si="49"/>
        <v>0</v>
      </c>
      <c r="J766" s="38"/>
      <c r="K766" s="38"/>
      <c r="L766" s="34"/>
      <c r="M766" s="34"/>
      <c r="N766" s="34"/>
      <c r="O766" s="40"/>
    </row>
    <row r="767" spans="1:15" ht="14.25">
      <c r="A767" s="41">
        <v>0</v>
      </c>
      <c r="B767" s="46"/>
      <c r="C767" s="62"/>
      <c r="D767" s="66"/>
      <c r="E767" s="48" t="str">
        <f t="shared" si="47"/>
        <v/>
      </c>
      <c r="F767" s="49">
        <f t="shared" si="48"/>
        <v>0</v>
      </c>
      <c r="G767" s="78">
        <f>IF($C767="",0,COUNTIF(男子名簿!$F$12:$F$520,$C767))</f>
        <v>0</v>
      </c>
      <c r="H767" s="79">
        <f>IF($C767="",0,COUNTIF(女子名簿!$F$12:$F$520,$C767))</f>
        <v>0</v>
      </c>
      <c r="I767" s="80">
        <f t="shared" si="49"/>
        <v>0</v>
      </c>
      <c r="J767" s="38"/>
      <c r="K767" s="38"/>
      <c r="L767" s="34"/>
      <c r="M767" s="34"/>
      <c r="N767" s="34"/>
      <c r="O767" s="40"/>
    </row>
    <row r="768" spans="1:15" ht="14.25">
      <c r="A768" s="41">
        <v>0</v>
      </c>
      <c r="B768" s="50"/>
      <c r="C768" s="64"/>
      <c r="D768" s="67"/>
      <c r="E768" s="52" t="str">
        <f t="shared" si="47"/>
        <v/>
      </c>
      <c r="F768" s="51">
        <f t="shared" si="48"/>
        <v>0</v>
      </c>
      <c r="G768" s="81">
        <f>IF($C768="",0,COUNTIF(男子名簿!$F$12:$F$520,$C768))</f>
        <v>0</v>
      </c>
      <c r="H768" s="82">
        <f>IF($C768="",0,COUNTIF(女子名簿!$F$12:$F$520,$C768))</f>
        <v>0</v>
      </c>
      <c r="I768" s="83">
        <f t="shared" si="49"/>
        <v>0</v>
      </c>
      <c r="J768" s="38"/>
      <c r="K768" s="38"/>
      <c r="L768" s="34"/>
      <c r="M768" s="34"/>
      <c r="N768" s="34"/>
      <c r="O768" s="40"/>
    </row>
    <row r="769" spans="1:15" ht="14.25">
      <c r="A769" s="41">
        <v>0</v>
      </c>
      <c r="B769" s="42"/>
      <c r="C769" s="43"/>
      <c r="D769" s="44"/>
      <c r="E769" s="45" t="str">
        <f t="shared" si="47"/>
        <v/>
      </c>
      <c r="F769" s="43">
        <f t="shared" si="48"/>
        <v>0</v>
      </c>
      <c r="G769" s="75">
        <f>IF($C769="",0,COUNTIF(男子名簿!$F$12:$F$520,$C769))</f>
        <v>0</v>
      </c>
      <c r="H769" s="76">
        <f>IF($C769="",0,COUNTIF(女子名簿!$F$12:$F$520,$C769))</f>
        <v>0</v>
      </c>
      <c r="I769" s="77">
        <f t="shared" si="49"/>
        <v>0</v>
      </c>
      <c r="J769" s="38"/>
      <c r="K769" s="38"/>
      <c r="L769" s="34"/>
      <c r="M769" s="34"/>
      <c r="N769" s="34"/>
      <c r="O769" s="40"/>
    </row>
    <row r="770" spans="1:15" ht="14.25">
      <c r="A770" s="41">
        <v>0</v>
      </c>
      <c r="B770" s="42"/>
      <c r="C770" s="53"/>
      <c r="D770" s="54"/>
      <c r="E770" s="45" t="str">
        <f t="shared" si="47"/>
        <v/>
      </c>
      <c r="F770" s="43">
        <f t="shared" si="48"/>
        <v>0</v>
      </c>
      <c r="G770" s="75">
        <f>IF($C770="",0,COUNTIF(男子名簿!$F$12:$F$520,$C770))</f>
        <v>0</v>
      </c>
      <c r="H770" s="76">
        <f>IF($C770="",0,COUNTIF(女子名簿!$F$12:$F$520,$C770))</f>
        <v>0</v>
      </c>
      <c r="I770" s="77">
        <f t="shared" si="49"/>
        <v>0</v>
      </c>
      <c r="J770" s="38"/>
      <c r="K770" s="38"/>
      <c r="L770" s="34"/>
      <c r="M770" s="34"/>
      <c r="N770" s="34"/>
      <c r="O770" s="40"/>
    </row>
    <row r="771" spans="1:15" ht="14.25">
      <c r="A771" s="41">
        <v>0</v>
      </c>
      <c r="B771" s="42"/>
      <c r="C771" s="53"/>
      <c r="D771" s="54"/>
      <c r="E771" s="45" t="str">
        <f t="shared" si="47"/>
        <v/>
      </c>
      <c r="F771" s="43">
        <f t="shared" si="48"/>
        <v>0</v>
      </c>
      <c r="G771" s="75">
        <f>IF($C771="",0,COUNTIF(男子名簿!$F$12:$F$520,$C771))</f>
        <v>0</v>
      </c>
      <c r="H771" s="76">
        <f>IF($C771="",0,COUNTIF(女子名簿!$F$12:$F$520,$C771))</f>
        <v>0</v>
      </c>
      <c r="I771" s="77">
        <f t="shared" si="49"/>
        <v>0</v>
      </c>
      <c r="J771" s="38"/>
      <c r="K771" s="38"/>
      <c r="L771" s="34"/>
      <c r="M771" s="34"/>
      <c r="N771" s="34"/>
      <c r="O771" s="40"/>
    </row>
    <row r="772" spans="1:15" ht="14.25">
      <c r="A772" s="41">
        <v>0</v>
      </c>
      <c r="B772" s="55"/>
      <c r="C772" s="62"/>
      <c r="D772" s="63"/>
      <c r="E772" s="57" t="str">
        <f t="shared" si="47"/>
        <v/>
      </c>
      <c r="F772" s="47">
        <f t="shared" si="48"/>
        <v>0</v>
      </c>
      <c r="G772" s="84">
        <f>IF($C772="",0,COUNTIF(男子名簿!$F$12:$F$520,$C772))</f>
        <v>0</v>
      </c>
      <c r="H772" s="85">
        <f>IF($C772="",0,COUNTIF(女子名簿!$F$12:$F$520,$C772))</f>
        <v>0</v>
      </c>
      <c r="I772" s="86">
        <f t="shared" si="49"/>
        <v>0</v>
      </c>
      <c r="J772" s="38"/>
      <c r="K772" s="38"/>
      <c r="L772" s="34"/>
      <c r="M772" s="34"/>
      <c r="N772" s="34"/>
      <c r="O772" s="40"/>
    </row>
    <row r="773" spans="1:15" ht="14.25">
      <c r="A773" s="41">
        <v>0</v>
      </c>
      <c r="B773" s="58"/>
      <c r="C773" s="64"/>
      <c r="D773" s="65"/>
      <c r="E773" s="60" t="str">
        <f t="shared" si="47"/>
        <v/>
      </c>
      <c r="F773" s="61">
        <f t="shared" si="48"/>
        <v>0</v>
      </c>
      <c r="G773" s="87">
        <f>IF($C773="",0,COUNTIF(男子名簿!$F$12:$F$520,$C773))</f>
        <v>0</v>
      </c>
      <c r="H773" s="88">
        <f>IF($C773="",0,COUNTIF(女子名簿!$F$12:$F$520,$C773))</f>
        <v>0</v>
      </c>
      <c r="I773" s="89">
        <f t="shared" si="49"/>
        <v>0</v>
      </c>
      <c r="J773" s="38"/>
      <c r="K773" s="38"/>
      <c r="L773" s="34"/>
      <c r="M773" s="34"/>
      <c r="N773" s="34"/>
      <c r="O773" s="40"/>
    </row>
    <row r="774" spans="1:15" ht="14.25">
      <c r="A774" s="41">
        <v>0</v>
      </c>
      <c r="B774" s="42"/>
      <c r="C774" s="53"/>
      <c r="D774" s="54"/>
      <c r="E774" s="45" t="str">
        <f t="shared" si="47"/>
        <v/>
      </c>
      <c r="F774" s="43">
        <f t="shared" si="48"/>
        <v>0</v>
      </c>
      <c r="G774" s="75">
        <f>IF($C774="",0,COUNTIF(男子名簿!$F$12:$F$520,$C774))</f>
        <v>0</v>
      </c>
      <c r="H774" s="76">
        <f>IF($C774="",0,COUNTIF(女子名簿!$F$12:$F$520,$C774))</f>
        <v>0</v>
      </c>
      <c r="I774" s="77">
        <f t="shared" si="49"/>
        <v>0</v>
      </c>
      <c r="J774" s="38"/>
      <c r="K774" s="38"/>
      <c r="L774" s="34"/>
      <c r="M774" s="34"/>
      <c r="N774" s="34"/>
      <c r="O774" s="40"/>
    </row>
    <row r="775" spans="1:15" ht="14.25">
      <c r="A775" s="41">
        <v>0</v>
      </c>
      <c r="B775" s="42"/>
      <c r="C775" s="53"/>
      <c r="D775" s="54"/>
      <c r="E775" s="45" t="str">
        <f t="shared" si="47"/>
        <v/>
      </c>
      <c r="F775" s="43">
        <f t="shared" si="48"/>
        <v>0</v>
      </c>
      <c r="G775" s="75">
        <f>IF($C775="",0,COUNTIF(男子名簿!$F$12:$F$520,$C775))</f>
        <v>0</v>
      </c>
      <c r="H775" s="76">
        <f>IF($C775="",0,COUNTIF(女子名簿!$F$12:$F$520,$C775))</f>
        <v>0</v>
      </c>
      <c r="I775" s="77">
        <f t="shared" si="49"/>
        <v>0</v>
      </c>
      <c r="J775" s="38"/>
      <c r="K775" s="38"/>
      <c r="L775" s="34"/>
      <c r="M775" s="34"/>
      <c r="N775" s="34"/>
      <c r="O775" s="40"/>
    </row>
    <row r="776" spans="1:15" ht="14.25">
      <c r="A776" s="41">
        <v>0</v>
      </c>
      <c r="B776" s="42"/>
      <c r="C776" s="53"/>
      <c r="D776" s="54"/>
      <c r="E776" s="45" t="str">
        <f t="shared" si="47"/>
        <v/>
      </c>
      <c r="F776" s="43">
        <f t="shared" si="48"/>
        <v>0</v>
      </c>
      <c r="G776" s="75">
        <f>IF($C776="",0,COUNTIF(男子名簿!$F$12:$F$520,$C776))</f>
        <v>0</v>
      </c>
      <c r="H776" s="76">
        <f>IF($C776="",0,COUNTIF(女子名簿!$F$12:$F$520,$C776))</f>
        <v>0</v>
      </c>
      <c r="I776" s="77">
        <f t="shared" si="49"/>
        <v>0</v>
      </c>
      <c r="J776" s="38"/>
      <c r="K776" s="38"/>
      <c r="L776" s="34"/>
      <c r="M776" s="34"/>
      <c r="N776" s="34"/>
      <c r="O776" s="40"/>
    </row>
    <row r="777" spans="1:15" ht="14.25">
      <c r="A777" s="41">
        <v>0</v>
      </c>
      <c r="B777" s="46"/>
      <c r="C777" s="62"/>
      <c r="D777" s="66"/>
      <c r="E777" s="48" t="str">
        <f t="shared" si="47"/>
        <v/>
      </c>
      <c r="F777" s="49">
        <f t="shared" si="48"/>
        <v>0</v>
      </c>
      <c r="G777" s="78">
        <f>IF($C777="",0,COUNTIF(男子名簿!$F$12:$F$520,$C777))</f>
        <v>0</v>
      </c>
      <c r="H777" s="79">
        <f>IF($C777="",0,COUNTIF(女子名簿!$F$12:$F$520,$C777))</f>
        <v>0</v>
      </c>
      <c r="I777" s="80">
        <f t="shared" si="49"/>
        <v>0</v>
      </c>
      <c r="J777" s="38"/>
      <c r="K777" s="38"/>
      <c r="L777" s="34"/>
      <c r="M777" s="34"/>
      <c r="N777" s="34"/>
      <c r="O777" s="40"/>
    </row>
    <row r="778" spans="1:15" ht="14.25">
      <c r="A778" s="41">
        <v>0</v>
      </c>
      <c r="B778" s="50"/>
      <c r="C778" s="61"/>
      <c r="D778" s="59"/>
      <c r="E778" s="52"/>
      <c r="F778" s="51"/>
      <c r="G778" s="81">
        <f>IF($C778="",0,COUNTIF(男子名簿!$F$12:$F$520,$C778))</f>
        <v>0</v>
      </c>
      <c r="H778" s="82">
        <f>IF($C778="",0,COUNTIF(女子名簿!$F$12:$F$520,$C778))</f>
        <v>0</v>
      </c>
      <c r="I778" s="83">
        <f t="shared" ref="I778:I1032" si="50">G778+H778</f>
        <v>0</v>
      </c>
      <c r="J778" s="38"/>
      <c r="K778" s="38"/>
      <c r="L778" s="34"/>
      <c r="M778" s="34"/>
      <c r="N778" s="34"/>
      <c r="O778" s="40"/>
    </row>
    <row r="779" spans="1:15" ht="14.25">
      <c r="A779" s="41">
        <v>0</v>
      </c>
      <c r="B779" s="42"/>
      <c r="C779" s="43"/>
      <c r="D779" s="44"/>
      <c r="E779" s="45" t="str">
        <f t="shared" ref="E779:E797" si="51">IF($C779="","",ASC(PHONETIC($C779)))</f>
        <v/>
      </c>
      <c r="F779" s="43">
        <f t="shared" ref="F779:F797" si="52">C779</f>
        <v>0</v>
      </c>
      <c r="G779" s="75">
        <f>IF($C779="",0,COUNTIF(男子名簿!$F$12:$F$520,$C779))</f>
        <v>0</v>
      </c>
      <c r="H779" s="76">
        <f>IF($C779="",0,COUNTIF(女子名簿!$F$12:$F$520,$C779))</f>
        <v>0</v>
      </c>
      <c r="I779" s="77">
        <f t="shared" si="50"/>
        <v>0</v>
      </c>
      <c r="J779" s="38"/>
      <c r="K779" s="38"/>
      <c r="L779" s="34"/>
      <c r="M779" s="34"/>
      <c r="N779" s="34"/>
      <c r="O779" s="34"/>
    </row>
    <row r="780" spans="1:15" ht="14.25">
      <c r="A780" s="41">
        <v>0</v>
      </c>
      <c r="B780" s="42"/>
      <c r="C780" s="43"/>
      <c r="D780" s="44"/>
      <c r="E780" s="45" t="str">
        <f t="shared" si="51"/>
        <v/>
      </c>
      <c r="F780" s="43">
        <f t="shared" si="52"/>
        <v>0</v>
      </c>
      <c r="G780" s="75">
        <f>IF($C780="",0,COUNTIF(男子名簿!$F$12:$F$520,$C780))</f>
        <v>0</v>
      </c>
      <c r="H780" s="76">
        <f>IF($C780="",0,COUNTIF(女子名簿!$F$12:$F$520,$C780))</f>
        <v>0</v>
      </c>
      <c r="I780" s="77">
        <f t="shared" si="50"/>
        <v>0</v>
      </c>
      <c r="J780" s="38"/>
      <c r="K780" s="38"/>
      <c r="L780" s="34"/>
      <c r="M780" s="34"/>
      <c r="N780" s="34"/>
      <c r="O780" s="34"/>
    </row>
    <row r="781" spans="1:15" ht="14.25">
      <c r="A781" s="41">
        <v>0</v>
      </c>
      <c r="B781" s="42"/>
      <c r="C781" s="43"/>
      <c r="D781" s="44"/>
      <c r="E781" s="45" t="str">
        <f t="shared" si="51"/>
        <v/>
      </c>
      <c r="F781" s="43">
        <f t="shared" si="52"/>
        <v>0</v>
      </c>
      <c r="G781" s="75">
        <f>IF($C781="",0,COUNTIF(男子名簿!$F$12:$F$520,$C781))</f>
        <v>0</v>
      </c>
      <c r="H781" s="76">
        <f>IF($C781="",0,COUNTIF(女子名簿!$F$12:$F$520,$C781))</f>
        <v>0</v>
      </c>
      <c r="I781" s="77">
        <f t="shared" si="50"/>
        <v>0</v>
      </c>
      <c r="J781" s="38"/>
      <c r="K781" s="38"/>
      <c r="L781" s="34"/>
      <c r="M781" s="34"/>
      <c r="N781" s="34"/>
      <c r="O781" s="34"/>
    </row>
    <row r="782" spans="1:15" ht="14.25">
      <c r="A782" s="41">
        <v>0</v>
      </c>
      <c r="B782" s="55"/>
      <c r="C782" s="47"/>
      <c r="D782" s="56"/>
      <c r="E782" s="57" t="str">
        <f t="shared" si="51"/>
        <v/>
      </c>
      <c r="F782" s="47">
        <f t="shared" si="52"/>
        <v>0</v>
      </c>
      <c r="G782" s="84">
        <f>IF($C782="",0,COUNTIF(男子名簿!$F$12:$F$520,$C782))</f>
        <v>0</v>
      </c>
      <c r="H782" s="85">
        <f>IF($C782="",0,COUNTIF(女子名簿!$F$12:$F$520,$C782))</f>
        <v>0</v>
      </c>
      <c r="I782" s="86">
        <f t="shared" si="50"/>
        <v>0</v>
      </c>
      <c r="J782" s="38"/>
      <c r="K782" s="38"/>
      <c r="L782" s="34"/>
      <c r="M782" s="34"/>
      <c r="N782" s="34"/>
      <c r="O782" s="34"/>
    </row>
    <row r="783" spans="1:15" ht="14.25">
      <c r="A783" s="41">
        <v>0</v>
      </c>
      <c r="B783" s="58"/>
      <c r="C783" s="64"/>
      <c r="D783" s="65"/>
      <c r="E783" s="60" t="str">
        <f t="shared" si="51"/>
        <v/>
      </c>
      <c r="F783" s="61">
        <f t="shared" si="52"/>
        <v>0</v>
      </c>
      <c r="G783" s="87">
        <f>IF($C783="",0,COUNTIF(男子名簿!$F$12:$F$520,$C783))</f>
        <v>0</v>
      </c>
      <c r="H783" s="88">
        <f>IF($C783="",0,COUNTIF(女子名簿!$F$12:$F$520,$C783))</f>
        <v>0</v>
      </c>
      <c r="I783" s="89">
        <f t="shared" si="50"/>
        <v>0</v>
      </c>
      <c r="J783" s="38"/>
      <c r="K783" s="38"/>
      <c r="L783" s="34"/>
      <c r="M783" s="34"/>
      <c r="N783" s="34"/>
      <c r="O783" s="40"/>
    </row>
    <row r="784" spans="1:15" ht="14.25">
      <c r="A784" s="41">
        <v>0</v>
      </c>
      <c r="B784" s="42"/>
      <c r="C784" s="53"/>
      <c r="D784" s="54"/>
      <c r="E784" s="45" t="str">
        <f t="shared" si="51"/>
        <v/>
      </c>
      <c r="F784" s="43">
        <f t="shared" si="52"/>
        <v>0</v>
      </c>
      <c r="G784" s="75">
        <f>IF($C784="",0,COUNTIF(男子名簿!$F$12:$F$520,$C784))</f>
        <v>0</v>
      </c>
      <c r="H784" s="76">
        <f>IF($C784="",0,COUNTIF(女子名簿!$F$12:$F$520,$C784))</f>
        <v>0</v>
      </c>
      <c r="I784" s="77">
        <f t="shared" si="50"/>
        <v>0</v>
      </c>
      <c r="J784" s="38"/>
      <c r="K784" s="38"/>
      <c r="L784" s="34"/>
      <c r="M784" s="34"/>
      <c r="N784" s="34"/>
      <c r="O784" s="40"/>
    </row>
    <row r="785" spans="1:15" ht="14.25">
      <c r="A785" s="41">
        <v>0</v>
      </c>
      <c r="B785" s="42"/>
      <c r="C785" s="53"/>
      <c r="D785" s="54"/>
      <c r="E785" s="45" t="str">
        <f t="shared" si="51"/>
        <v/>
      </c>
      <c r="F785" s="43">
        <f t="shared" si="52"/>
        <v>0</v>
      </c>
      <c r="G785" s="75">
        <f>IF($C785="",0,COUNTIF(男子名簿!$F$12:$F$520,$C785))</f>
        <v>0</v>
      </c>
      <c r="H785" s="76">
        <f>IF($C785="",0,COUNTIF(女子名簿!$F$12:$F$520,$C785))</f>
        <v>0</v>
      </c>
      <c r="I785" s="77">
        <f t="shared" si="50"/>
        <v>0</v>
      </c>
      <c r="J785" s="38"/>
      <c r="K785" s="38"/>
      <c r="L785" s="34"/>
      <c r="M785" s="34"/>
      <c r="N785" s="34"/>
      <c r="O785" s="40"/>
    </row>
    <row r="786" spans="1:15" ht="14.25">
      <c r="A786" s="41">
        <v>0</v>
      </c>
      <c r="B786" s="42"/>
      <c r="C786" s="43"/>
      <c r="D786" s="44"/>
      <c r="E786" s="45" t="str">
        <f t="shared" si="51"/>
        <v/>
      </c>
      <c r="F786" s="43">
        <f t="shared" si="52"/>
        <v>0</v>
      </c>
      <c r="G786" s="75">
        <f>IF($C786="",0,COUNTIF(男子名簿!$F$12:$F$520,$C786))</f>
        <v>0</v>
      </c>
      <c r="H786" s="76">
        <f>IF($C786="",0,COUNTIF(女子名簿!$F$12:$F$520,$C786))</f>
        <v>0</v>
      </c>
      <c r="I786" s="77">
        <f t="shared" si="50"/>
        <v>0</v>
      </c>
      <c r="J786" s="38"/>
      <c r="K786" s="38"/>
      <c r="L786" s="34"/>
      <c r="M786" s="34"/>
      <c r="N786" s="34"/>
      <c r="O786" s="40"/>
    </row>
    <row r="787" spans="1:15" ht="14.25">
      <c r="A787" s="41">
        <v>0</v>
      </c>
      <c r="B787" s="46"/>
      <c r="C787" s="62"/>
      <c r="D787" s="66"/>
      <c r="E787" s="48" t="str">
        <f t="shared" si="51"/>
        <v/>
      </c>
      <c r="F787" s="49">
        <f t="shared" si="52"/>
        <v>0</v>
      </c>
      <c r="G787" s="78">
        <f>IF($C787="",0,COUNTIF(男子名簿!$F$12:$F$520,$C787))</f>
        <v>0</v>
      </c>
      <c r="H787" s="79">
        <f>IF($C787="",0,COUNTIF(女子名簿!$F$12:$F$520,$C787))</f>
        <v>0</v>
      </c>
      <c r="I787" s="80">
        <f t="shared" si="50"/>
        <v>0</v>
      </c>
      <c r="J787" s="38"/>
      <c r="K787" s="38"/>
      <c r="L787" s="34"/>
      <c r="M787" s="34"/>
      <c r="N787" s="34"/>
      <c r="O787" s="40"/>
    </row>
    <row r="788" spans="1:15" ht="14.25">
      <c r="A788" s="41">
        <v>0</v>
      </c>
      <c r="B788" s="50"/>
      <c r="C788" s="64"/>
      <c r="D788" s="67"/>
      <c r="E788" s="52" t="str">
        <f t="shared" si="51"/>
        <v/>
      </c>
      <c r="F788" s="51">
        <f t="shared" si="52"/>
        <v>0</v>
      </c>
      <c r="G788" s="81">
        <f>IF($C788="",0,COUNTIF(男子名簿!$F$12:$F$520,$C788))</f>
        <v>0</v>
      </c>
      <c r="H788" s="82">
        <f>IF($C788="",0,COUNTIF(女子名簿!$F$12:$F$520,$C788))</f>
        <v>0</v>
      </c>
      <c r="I788" s="83">
        <f t="shared" si="50"/>
        <v>0</v>
      </c>
      <c r="J788" s="38"/>
      <c r="K788" s="38"/>
      <c r="L788" s="34"/>
      <c r="M788" s="34"/>
      <c r="N788" s="34"/>
      <c r="O788" s="40"/>
    </row>
    <row r="789" spans="1:15" ht="14.25">
      <c r="A789" s="41">
        <v>0</v>
      </c>
      <c r="B789" s="42"/>
      <c r="C789" s="43"/>
      <c r="D789" s="44"/>
      <c r="E789" s="45" t="str">
        <f t="shared" si="51"/>
        <v/>
      </c>
      <c r="F789" s="43">
        <f t="shared" si="52"/>
        <v>0</v>
      </c>
      <c r="G789" s="75">
        <f>IF($C789="",0,COUNTIF(男子名簿!$F$12:$F$520,$C789))</f>
        <v>0</v>
      </c>
      <c r="H789" s="76">
        <f>IF($C789="",0,COUNTIF(女子名簿!$F$12:$F$520,$C789))</f>
        <v>0</v>
      </c>
      <c r="I789" s="77">
        <f t="shared" si="50"/>
        <v>0</v>
      </c>
      <c r="J789" s="38"/>
      <c r="K789" s="38"/>
      <c r="L789" s="34"/>
      <c r="M789" s="34"/>
      <c r="N789" s="34"/>
      <c r="O789" s="40"/>
    </row>
    <row r="790" spans="1:15" ht="14.25">
      <c r="A790" s="41">
        <v>0</v>
      </c>
      <c r="B790" s="42"/>
      <c r="C790" s="53"/>
      <c r="D790" s="54"/>
      <c r="E790" s="45" t="str">
        <f t="shared" si="51"/>
        <v/>
      </c>
      <c r="F790" s="43">
        <f t="shared" si="52"/>
        <v>0</v>
      </c>
      <c r="G790" s="75">
        <f>IF($C790="",0,COUNTIF(男子名簿!$F$12:$F$520,$C790))</f>
        <v>0</v>
      </c>
      <c r="H790" s="76">
        <f>IF($C790="",0,COUNTIF(女子名簿!$F$12:$F$520,$C790))</f>
        <v>0</v>
      </c>
      <c r="I790" s="77">
        <f t="shared" si="50"/>
        <v>0</v>
      </c>
      <c r="J790" s="38"/>
      <c r="K790" s="38"/>
      <c r="L790" s="34"/>
      <c r="M790" s="34"/>
      <c r="N790" s="34"/>
      <c r="O790" s="40"/>
    </row>
    <row r="791" spans="1:15" ht="14.25">
      <c r="A791" s="41">
        <v>0</v>
      </c>
      <c r="B791" s="42"/>
      <c r="C791" s="53"/>
      <c r="D791" s="54"/>
      <c r="E791" s="45" t="str">
        <f t="shared" si="51"/>
        <v/>
      </c>
      <c r="F791" s="43">
        <f t="shared" si="52"/>
        <v>0</v>
      </c>
      <c r="G791" s="75">
        <f>IF($C791="",0,COUNTIF(男子名簿!$F$12:$F$520,$C791))</f>
        <v>0</v>
      </c>
      <c r="H791" s="76">
        <f>IF($C791="",0,COUNTIF(女子名簿!$F$12:$F$520,$C791))</f>
        <v>0</v>
      </c>
      <c r="I791" s="77">
        <f t="shared" si="50"/>
        <v>0</v>
      </c>
      <c r="J791" s="38"/>
      <c r="K791" s="38"/>
      <c r="L791" s="34"/>
      <c r="M791" s="34"/>
      <c r="N791" s="34"/>
      <c r="O791" s="40"/>
    </row>
    <row r="792" spans="1:15" ht="14.25">
      <c r="A792" s="41">
        <v>0</v>
      </c>
      <c r="B792" s="55"/>
      <c r="C792" s="62"/>
      <c r="D792" s="63"/>
      <c r="E792" s="57" t="str">
        <f t="shared" si="51"/>
        <v/>
      </c>
      <c r="F792" s="47">
        <f t="shared" si="52"/>
        <v>0</v>
      </c>
      <c r="G792" s="84">
        <f>IF($C792="",0,COUNTIF(男子名簿!$F$12:$F$520,$C792))</f>
        <v>0</v>
      </c>
      <c r="H792" s="85">
        <f>IF($C792="",0,COUNTIF(女子名簿!$F$12:$F$520,$C792))</f>
        <v>0</v>
      </c>
      <c r="I792" s="86">
        <f t="shared" si="50"/>
        <v>0</v>
      </c>
      <c r="J792" s="38"/>
      <c r="K792" s="38"/>
      <c r="L792" s="34"/>
      <c r="M792" s="34"/>
      <c r="N792" s="34"/>
      <c r="O792" s="40"/>
    </row>
    <row r="793" spans="1:15" ht="14.25">
      <c r="A793" s="41">
        <v>0</v>
      </c>
      <c r="B793" s="58"/>
      <c r="C793" s="64"/>
      <c r="D793" s="65"/>
      <c r="E793" s="60" t="str">
        <f t="shared" si="51"/>
        <v/>
      </c>
      <c r="F793" s="61">
        <f t="shared" si="52"/>
        <v>0</v>
      </c>
      <c r="G793" s="87">
        <f>IF($C793="",0,COUNTIF(男子名簿!$F$12:$F$520,$C793))</f>
        <v>0</v>
      </c>
      <c r="H793" s="88">
        <f>IF($C793="",0,COUNTIF(女子名簿!$F$12:$F$520,$C793))</f>
        <v>0</v>
      </c>
      <c r="I793" s="89">
        <f t="shared" si="50"/>
        <v>0</v>
      </c>
      <c r="J793" s="38"/>
      <c r="K793" s="38"/>
      <c r="L793" s="34"/>
      <c r="M793" s="34"/>
      <c r="N793" s="34"/>
      <c r="O793" s="40"/>
    </row>
    <row r="794" spans="1:15" ht="14.25">
      <c r="A794" s="41">
        <v>0</v>
      </c>
      <c r="B794" s="42"/>
      <c r="C794" s="53"/>
      <c r="D794" s="54"/>
      <c r="E794" s="45" t="str">
        <f t="shared" si="51"/>
        <v/>
      </c>
      <c r="F794" s="43">
        <f t="shared" si="52"/>
        <v>0</v>
      </c>
      <c r="G794" s="75">
        <f>IF($C794="",0,COUNTIF(男子名簿!$F$12:$F$520,$C794))</f>
        <v>0</v>
      </c>
      <c r="H794" s="76">
        <f>IF($C794="",0,COUNTIF(女子名簿!$F$12:$F$520,$C794))</f>
        <v>0</v>
      </c>
      <c r="I794" s="77">
        <f t="shared" si="50"/>
        <v>0</v>
      </c>
      <c r="J794" s="38"/>
      <c r="K794" s="38"/>
      <c r="L794" s="34"/>
      <c r="M794" s="34"/>
      <c r="N794" s="34"/>
      <c r="O794" s="40"/>
    </row>
    <row r="795" spans="1:15" ht="14.25">
      <c r="A795" s="41">
        <v>0</v>
      </c>
      <c r="B795" s="42"/>
      <c r="C795" s="53"/>
      <c r="D795" s="54"/>
      <c r="E795" s="45" t="str">
        <f t="shared" si="51"/>
        <v/>
      </c>
      <c r="F795" s="43">
        <f t="shared" si="52"/>
        <v>0</v>
      </c>
      <c r="G795" s="75">
        <f>IF($C795="",0,COUNTIF(男子名簿!$F$12:$F$520,$C795))</f>
        <v>0</v>
      </c>
      <c r="H795" s="76">
        <f>IF($C795="",0,COUNTIF(女子名簿!$F$12:$F$520,$C795))</f>
        <v>0</v>
      </c>
      <c r="I795" s="77">
        <f t="shared" si="50"/>
        <v>0</v>
      </c>
      <c r="J795" s="38"/>
      <c r="K795" s="38"/>
      <c r="L795" s="34"/>
      <c r="M795" s="34"/>
      <c r="N795" s="34"/>
      <c r="O795" s="40"/>
    </row>
    <row r="796" spans="1:15" ht="14.25">
      <c r="A796" s="41">
        <v>0</v>
      </c>
      <c r="B796" s="42"/>
      <c r="C796" s="53"/>
      <c r="D796" s="54"/>
      <c r="E796" s="45" t="str">
        <f t="shared" si="51"/>
        <v/>
      </c>
      <c r="F796" s="43">
        <f t="shared" si="52"/>
        <v>0</v>
      </c>
      <c r="G796" s="75">
        <f>IF($C796="",0,COUNTIF(男子名簿!$F$12:$F$520,$C796))</f>
        <v>0</v>
      </c>
      <c r="H796" s="76">
        <f>IF($C796="",0,COUNTIF(女子名簿!$F$12:$F$520,$C796))</f>
        <v>0</v>
      </c>
      <c r="I796" s="77">
        <f t="shared" si="50"/>
        <v>0</v>
      </c>
      <c r="J796" s="38"/>
      <c r="K796" s="38"/>
      <c r="L796" s="34"/>
      <c r="M796" s="34"/>
      <c r="N796" s="34"/>
      <c r="O796" s="40"/>
    </row>
    <row r="797" spans="1:15" ht="14.25">
      <c r="A797" s="41">
        <v>0</v>
      </c>
      <c r="B797" s="46"/>
      <c r="C797" s="62"/>
      <c r="D797" s="66"/>
      <c r="E797" s="48" t="str">
        <f t="shared" si="51"/>
        <v/>
      </c>
      <c r="F797" s="49">
        <f t="shared" si="52"/>
        <v>0</v>
      </c>
      <c r="G797" s="78">
        <f>IF($C797="",0,COUNTIF(男子名簿!$F$12:$F$520,$C797))</f>
        <v>0</v>
      </c>
      <c r="H797" s="79">
        <f>IF($C797="",0,COUNTIF(女子名簿!$F$12:$F$520,$C797))</f>
        <v>0</v>
      </c>
      <c r="I797" s="80">
        <f t="shared" si="50"/>
        <v>0</v>
      </c>
      <c r="J797" s="38"/>
      <c r="K797" s="38"/>
      <c r="L797" s="34"/>
      <c r="M797" s="34"/>
      <c r="N797" s="34"/>
      <c r="O797" s="40"/>
    </row>
    <row r="798" spans="1:15" ht="14.25">
      <c r="A798" s="41">
        <v>0</v>
      </c>
      <c r="B798" s="50"/>
      <c r="C798" s="61"/>
      <c r="D798" s="59"/>
      <c r="E798" s="52"/>
      <c r="F798" s="51"/>
      <c r="G798" s="81">
        <f>IF($C798="",0,COUNTIF(男子名簿!$F$12:$F$520,$C798))</f>
        <v>0</v>
      </c>
      <c r="H798" s="82">
        <f>IF($C798="",0,COUNTIF(女子名簿!$F$12:$F$520,$C798))</f>
        <v>0</v>
      </c>
      <c r="I798" s="83">
        <f t="shared" si="50"/>
        <v>0</v>
      </c>
      <c r="J798" s="38"/>
      <c r="K798" s="38"/>
      <c r="L798" s="34"/>
      <c r="M798" s="34"/>
      <c r="N798" s="34"/>
      <c r="O798" s="40"/>
    </row>
    <row r="799" spans="1:15" ht="14.25">
      <c r="A799" s="41">
        <v>0</v>
      </c>
      <c r="B799" s="42"/>
      <c r="C799" s="43"/>
      <c r="D799" s="44"/>
      <c r="E799" s="45" t="str">
        <f t="shared" ref="E799:E817" si="53">IF($C799="","",ASC(PHONETIC($C799)))</f>
        <v/>
      </c>
      <c r="F799" s="43">
        <f t="shared" ref="F799:F817" si="54">C799</f>
        <v>0</v>
      </c>
      <c r="G799" s="75">
        <f>IF($C799="",0,COUNTIF(男子名簿!$F$12:$F$520,$C799))</f>
        <v>0</v>
      </c>
      <c r="H799" s="76">
        <f>IF($C799="",0,COUNTIF(女子名簿!$F$12:$F$520,$C799))</f>
        <v>0</v>
      </c>
      <c r="I799" s="77">
        <f t="shared" si="50"/>
        <v>0</v>
      </c>
      <c r="J799" s="38"/>
      <c r="K799" s="38"/>
      <c r="L799" s="34"/>
      <c r="M799" s="34"/>
      <c r="N799" s="34"/>
      <c r="O799" s="34"/>
    </row>
    <row r="800" spans="1:15" ht="14.25">
      <c r="A800" s="41">
        <v>0</v>
      </c>
      <c r="B800" s="42"/>
      <c r="C800" s="43"/>
      <c r="D800" s="44"/>
      <c r="E800" s="45" t="str">
        <f t="shared" si="53"/>
        <v/>
      </c>
      <c r="F800" s="43">
        <f t="shared" si="54"/>
        <v>0</v>
      </c>
      <c r="G800" s="75">
        <f>IF($C800="",0,COUNTIF(男子名簿!$F$12:$F$520,$C800))</f>
        <v>0</v>
      </c>
      <c r="H800" s="76">
        <f>IF($C800="",0,COUNTIF(女子名簿!$F$12:$F$520,$C800))</f>
        <v>0</v>
      </c>
      <c r="I800" s="77">
        <f t="shared" si="50"/>
        <v>0</v>
      </c>
      <c r="J800" s="38"/>
      <c r="K800" s="38"/>
      <c r="L800" s="34"/>
      <c r="M800" s="34"/>
      <c r="N800" s="34"/>
      <c r="O800" s="34"/>
    </row>
    <row r="801" spans="1:15" ht="14.25">
      <c r="A801" s="41">
        <v>0</v>
      </c>
      <c r="B801" s="42"/>
      <c r="C801" s="43"/>
      <c r="D801" s="44"/>
      <c r="E801" s="45" t="str">
        <f t="shared" si="53"/>
        <v/>
      </c>
      <c r="F801" s="43">
        <f t="shared" si="54"/>
        <v>0</v>
      </c>
      <c r="G801" s="75">
        <f>IF($C801="",0,COUNTIF(男子名簿!$F$12:$F$520,$C801))</f>
        <v>0</v>
      </c>
      <c r="H801" s="76">
        <f>IF($C801="",0,COUNTIF(女子名簿!$F$12:$F$520,$C801))</f>
        <v>0</v>
      </c>
      <c r="I801" s="77">
        <f t="shared" si="50"/>
        <v>0</v>
      </c>
      <c r="J801" s="38"/>
      <c r="K801" s="38"/>
      <c r="L801" s="34"/>
      <c r="M801" s="34"/>
      <c r="N801" s="34"/>
      <c r="O801" s="34"/>
    </row>
    <row r="802" spans="1:15" ht="14.25">
      <c r="A802" s="41">
        <v>0</v>
      </c>
      <c r="B802" s="55"/>
      <c r="C802" s="47"/>
      <c r="D802" s="56"/>
      <c r="E802" s="57" t="str">
        <f t="shared" si="53"/>
        <v/>
      </c>
      <c r="F802" s="47">
        <f t="shared" si="54"/>
        <v>0</v>
      </c>
      <c r="G802" s="84">
        <f>IF($C802="",0,COUNTIF(男子名簿!$F$12:$F$520,$C802))</f>
        <v>0</v>
      </c>
      <c r="H802" s="85">
        <f>IF($C802="",0,COUNTIF(女子名簿!$F$12:$F$520,$C802))</f>
        <v>0</v>
      </c>
      <c r="I802" s="86">
        <f t="shared" si="50"/>
        <v>0</v>
      </c>
      <c r="J802" s="38"/>
      <c r="K802" s="38"/>
      <c r="L802" s="34"/>
      <c r="M802" s="34"/>
      <c r="N802" s="34"/>
      <c r="O802" s="34"/>
    </row>
    <row r="803" spans="1:15" ht="14.25">
      <c r="A803" s="41">
        <v>0</v>
      </c>
      <c r="B803" s="58"/>
      <c r="C803" s="64"/>
      <c r="D803" s="65"/>
      <c r="E803" s="60" t="str">
        <f t="shared" si="53"/>
        <v/>
      </c>
      <c r="F803" s="61">
        <f t="shared" si="54"/>
        <v>0</v>
      </c>
      <c r="G803" s="87">
        <f>IF($C803="",0,COUNTIF(男子名簿!$F$12:$F$520,$C803))</f>
        <v>0</v>
      </c>
      <c r="H803" s="88">
        <f>IF($C803="",0,COUNTIF(女子名簿!$F$12:$F$520,$C803))</f>
        <v>0</v>
      </c>
      <c r="I803" s="89">
        <f t="shared" si="50"/>
        <v>0</v>
      </c>
      <c r="J803" s="38"/>
      <c r="K803" s="38"/>
      <c r="L803" s="34"/>
      <c r="M803" s="34"/>
      <c r="N803" s="34"/>
      <c r="O803" s="40"/>
    </row>
    <row r="804" spans="1:15" ht="14.25">
      <c r="A804" s="41">
        <v>0</v>
      </c>
      <c r="B804" s="42"/>
      <c r="C804" s="53"/>
      <c r="D804" s="54"/>
      <c r="E804" s="45" t="str">
        <f t="shared" si="53"/>
        <v/>
      </c>
      <c r="F804" s="43">
        <f t="shared" si="54"/>
        <v>0</v>
      </c>
      <c r="G804" s="75">
        <f>IF($C804="",0,COUNTIF(男子名簿!$F$12:$F$520,$C804))</f>
        <v>0</v>
      </c>
      <c r="H804" s="76">
        <f>IF($C804="",0,COUNTIF(女子名簿!$F$12:$F$520,$C804))</f>
        <v>0</v>
      </c>
      <c r="I804" s="77">
        <f t="shared" si="50"/>
        <v>0</v>
      </c>
      <c r="J804" s="38"/>
      <c r="K804" s="38"/>
      <c r="L804" s="34"/>
      <c r="M804" s="34"/>
      <c r="N804" s="34"/>
      <c r="O804" s="40"/>
    </row>
    <row r="805" spans="1:15" ht="14.25">
      <c r="A805" s="41">
        <v>0</v>
      </c>
      <c r="B805" s="42"/>
      <c r="C805" s="53"/>
      <c r="D805" s="54"/>
      <c r="E805" s="45" t="str">
        <f t="shared" si="53"/>
        <v/>
      </c>
      <c r="F805" s="43">
        <f t="shared" si="54"/>
        <v>0</v>
      </c>
      <c r="G805" s="75">
        <f>IF($C805="",0,COUNTIF(男子名簿!$F$12:$F$520,$C805))</f>
        <v>0</v>
      </c>
      <c r="H805" s="76">
        <f>IF($C805="",0,COUNTIF(女子名簿!$F$12:$F$520,$C805))</f>
        <v>0</v>
      </c>
      <c r="I805" s="77">
        <f t="shared" si="50"/>
        <v>0</v>
      </c>
      <c r="J805" s="38"/>
      <c r="K805" s="38"/>
      <c r="L805" s="34"/>
      <c r="M805" s="34"/>
      <c r="N805" s="34"/>
      <c r="O805" s="40"/>
    </row>
    <row r="806" spans="1:15" ht="14.25">
      <c r="A806" s="41">
        <v>0</v>
      </c>
      <c r="B806" s="42"/>
      <c r="C806" s="43"/>
      <c r="D806" s="44"/>
      <c r="E806" s="45" t="str">
        <f t="shared" si="53"/>
        <v/>
      </c>
      <c r="F806" s="43">
        <f t="shared" si="54"/>
        <v>0</v>
      </c>
      <c r="G806" s="75">
        <f>IF($C806="",0,COUNTIF(男子名簿!$F$12:$F$520,$C806))</f>
        <v>0</v>
      </c>
      <c r="H806" s="76">
        <f>IF($C806="",0,COUNTIF(女子名簿!$F$12:$F$520,$C806))</f>
        <v>0</v>
      </c>
      <c r="I806" s="77">
        <f t="shared" si="50"/>
        <v>0</v>
      </c>
      <c r="J806" s="38"/>
      <c r="K806" s="38"/>
      <c r="L806" s="34"/>
      <c r="M806" s="34"/>
      <c r="N806" s="34"/>
      <c r="O806" s="40"/>
    </row>
    <row r="807" spans="1:15" ht="14.25">
      <c r="A807" s="41">
        <v>0</v>
      </c>
      <c r="B807" s="46"/>
      <c r="C807" s="62"/>
      <c r="D807" s="66"/>
      <c r="E807" s="48" t="str">
        <f t="shared" si="53"/>
        <v/>
      </c>
      <c r="F807" s="49">
        <f t="shared" si="54"/>
        <v>0</v>
      </c>
      <c r="G807" s="78">
        <f>IF($C807="",0,COUNTIF(男子名簿!$F$12:$F$520,$C807))</f>
        <v>0</v>
      </c>
      <c r="H807" s="79">
        <f>IF($C807="",0,COUNTIF(女子名簿!$F$12:$F$520,$C807))</f>
        <v>0</v>
      </c>
      <c r="I807" s="80">
        <f t="shared" si="50"/>
        <v>0</v>
      </c>
      <c r="J807" s="38"/>
      <c r="K807" s="38"/>
      <c r="L807" s="34"/>
      <c r="M807" s="34"/>
      <c r="N807" s="34"/>
      <c r="O807" s="40"/>
    </row>
    <row r="808" spans="1:15" ht="14.25">
      <c r="A808" s="41">
        <v>0</v>
      </c>
      <c r="B808" s="50"/>
      <c r="C808" s="64"/>
      <c r="D808" s="67"/>
      <c r="E808" s="52" t="str">
        <f t="shared" si="53"/>
        <v/>
      </c>
      <c r="F808" s="51">
        <f t="shared" si="54"/>
        <v>0</v>
      </c>
      <c r="G808" s="81">
        <f>IF($C808="",0,COUNTIF(男子名簿!$F$12:$F$520,$C808))</f>
        <v>0</v>
      </c>
      <c r="H808" s="82">
        <f>IF($C808="",0,COUNTIF(女子名簿!$F$12:$F$520,$C808))</f>
        <v>0</v>
      </c>
      <c r="I808" s="83">
        <f t="shared" si="50"/>
        <v>0</v>
      </c>
      <c r="J808" s="38"/>
      <c r="K808" s="38"/>
      <c r="L808" s="34"/>
      <c r="M808" s="34"/>
      <c r="N808" s="34"/>
      <c r="O808" s="40"/>
    </row>
    <row r="809" spans="1:15" ht="14.25">
      <c r="A809" s="41">
        <v>0</v>
      </c>
      <c r="B809" s="42"/>
      <c r="C809" s="43"/>
      <c r="D809" s="44"/>
      <c r="E809" s="45" t="str">
        <f t="shared" si="53"/>
        <v/>
      </c>
      <c r="F809" s="43">
        <f t="shared" si="54"/>
        <v>0</v>
      </c>
      <c r="G809" s="75">
        <f>IF($C809="",0,COUNTIF(男子名簿!$F$12:$F$520,$C809))</f>
        <v>0</v>
      </c>
      <c r="H809" s="76">
        <f>IF($C809="",0,COUNTIF(女子名簿!$F$12:$F$520,$C809))</f>
        <v>0</v>
      </c>
      <c r="I809" s="77">
        <f t="shared" si="50"/>
        <v>0</v>
      </c>
      <c r="J809" s="38"/>
      <c r="K809" s="38"/>
      <c r="L809" s="34"/>
      <c r="M809" s="34"/>
      <c r="N809" s="34"/>
      <c r="O809" s="40"/>
    </row>
    <row r="810" spans="1:15" ht="14.25">
      <c r="A810" s="41">
        <v>0</v>
      </c>
      <c r="B810" s="42"/>
      <c r="C810" s="53"/>
      <c r="D810" s="54"/>
      <c r="E810" s="45" t="str">
        <f t="shared" si="53"/>
        <v/>
      </c>
      <c r="F810" s="43">
        <f t="shared" si="54"/>
        <v>0</v>
      </c>
      <c r="G810" s="75">
        <f>IF($C810="",0,COUNTIF(男子名簿!$F$12:$F$520,$C810))</f>
        <v>0</v>
      </c>
      <c r="H810" s="76">
        <f>IF($C810="",0,COUNTIF(女子名簿!$F$12:$F$520,$C810))</f>
        <v>0</v>
      </c>
      <c r="I810" s="77">
        <f t="shared" si="50"/>
        <v>0</v>
      </c>
      <c r="J810" s="38"/>
      <c r="K810" s="38"/>
      <c r="L810" s="34"/>
      <c r="M810" s="34"/>
      <c r="N810" s="34"/>
      <c r="O810" s="40"/>
    </row>
    <row r="811" spans="1:15" ht="14.25">
      <c r="A811" s="41">
        <v>0</v>
      </c>
      <c r="B811" s="42"/>
      <c r="C811" s="53"/>
      <c r="D811" s="54"/>
      <c r="E811" s="45" t="str">
        <f t="shared" si="53"/>
        <v/>
      </c>
      <c r="F811" s="43">
        <f t="shared" si="54"/>
        <v>0</v>
      </c>
      <c r="G811" s="75">
        <f>IF($C811="",0,COUNTIF(男子名簿!$F$12:$F$520,$C811))</f>
        <v>0</v>
      </c>
      <c r="H811" s="76">
        <f>IF($C811="",0,COUNTIF(女子名簿!$F$12:$F$520,$C811))</f>
        <v>0</v>
      </c>
      <c r="I811" s="77">
        <f t="shared" si="50"/>
        <v>0</v>
      </c>
      <c r="J811" s="38"/>
      <c r="K811" s="38"/>
      <c r="L811" s="34"/>
      <c r="M811" s="34"/>
      <c r="N811" s="34"/>
      <c r="O811" s="40"/>
    </row>
    <row r="812" spans="1:15" ht="14.25">
      <c r="A812" s="41">
        <v>0</v>
      </c>
      <c r="B812" s="55"/>
      <c r="C812" s="62"/>
      <c r="D812" s="63"/>
      <c r="E812" s="57" t="str">
        <f t="shared" si="53"/>
        <v/>
      </c>
      <c r="F812" s="47">
        <f t="shared" si="54"/>
        <v>0</v>
      </c>
      <c r="G812" s="84">
        <f>IF($C812="",0,COUNTIF(男子名簿!$F$12:$F$520,$C812))</f>
        <v>0</v>
      </c>
      <c r="H812" s="85">
        <f>IF($C812="",0,COUNTIF(女子名簿!$F$12:$F$520,$C812))</f>
        <v>0</v>
      </c>
      <c r="I812" s="86">
        <f t="shared" si="50"/>
        <v>0</v>
      </c>
      <c r="J812" s="38"/>
      <c r="K812" s="38"/>
      <c r="L812" s="34"/>
      <c r="M812" s="34"/>
      <c r="N812" s="34"/>
      <c r="O812" s="40"/>
    </row>
    <row r="813" spans="1:15" ht="14.25">
      <c r="A813" s="41">
        <v>0</v>
      </c>
      <c r="B813" s="58"/>
      <c r="C813" s="64"/>
      <c r="D813" s="65"/>
      <c r="E813" s="60" t="str">
        <f t="shared" si="53"/>
        <v/>
      </c>
      <c r="F813" s="61">
        <f t="shared" si="54"/>
        <v>0</v>
      </c>
      <c r="G813" s="87">
        <f>IF($C813="",0,COUNTIF(男子名簿!$F$12:$F$520,$C813))</f>
        <v>0</v>
      </c>
      <c r="H813" s="88">
        <f>IF($C813="",0,COUNTIF(女子名簿!$F$12:$F$520,$C813))</f>
        <v>0</v>
      </c>
      <c r="I813" s="89">
        <f t="shared" si="50"/>
        <v>0</v>
      </c>
      <c r="J813" s="38"/>
      <c r="K813" s="38"/>
      <c r="L813" s="34"/>
      <c r="M813" s="34"/>
      <c r="N813" s="34"/>
      <c r="O813" s="40"/>
    </row>
    <row r="814" spans="1:15" ht="14.25">
      <c r="A814" s="41">
        <v>0</v>
      </c>
      <c r="B814" s="42"/>
      <c r="C814" s="53"/>
      <c r="D814" s="54"/>
      <c r="E814" s="45" t="str">
        <f t="shared" si="53"/>
        <v/>
      </c>
      <c r="F814" s="43">
        <f t="shared" si="54"/>
        <v>0</v>
      </c>
      <c r="G814" s="75">
        <f>IF($C814="",0,COUNTIF(男子名簿!$F$12:$F$520,$C814))</f>
        <v>0</v>
      </c>
      <c r="H814" s="76">
        <f>IF($C814="",0,COUNTIF(女子名簿!$F$12:$F$520,$C814))</f>
        <v>0</v>
      </c>
      <c r="I814" s="77">
        <f t="shared" si="50"/>
        <v>0</v>
      </c>
      <c r="J814" s="38"/>
      <c r="K814" s="38"/>
      <c r="L814" s="34"/>
      <c r="M814" s="34"/>
      <c r="N814" s="34"/>
      <c r="O814" s="40"/>
    </row>
    <row r="815" spans="1:15" ht="14.25">
      <c r="A815" s="41">
        <v>0</v>
      </c>
      <c r="B815" s="42"/>
      <c r="C815" s="53"/>
      <c r="D815" s="54"/>
      <c r="E815" s="45" t="str">
        <f t="shared" si="53"/>
        <v/>
      </c>
      <c r="F815" s="43">
        <f t="shared" si="54"/>
        <v>0</v>
      </c>
      <c r="G815" s="75">
        <f>IF($C815="",0,COUNTIF(男子名簿!$F$12:$F$520,$C815))</f>
        <v>0</v>
      </c>
      <c r="H815" s="76">
        <f>IF($C815="",0,COUNTIF(女子名簿!$F$12:$F$520,$C815))</f>
        <v>0</v>
      </c>
      <c r="I815" s="77">
        <f t="shared" si="50"/>
        <v>0</v>
      </c>
      <c r="J815" s="38"/>
      <c r="K815" s="38"/>
      <c r="L815" s="34"/>
      <c r="M815" s="34"/>
      <c r="N815" s="34"/>
      <c r="O815" s="40"/>
    </row>
    <row r="816" spans="1:15" ht="14.25">
      <c r="A816" s="41">
        <v>0</v>
      </c>
      <c r="B816" s="42"/>
      <c r="C816" s="53"/>
      <c r="D816" s="54"/>
      <c r="E816" s="45" t="str">
        <f t="shared" si="53"/>
        <v/>
      </c>
      <c r="F816" s="43">
        <f t="shared" si="54"/>
        <v>0</v>
      </c>
      <c r="G816" s="75">
        <f>IF($C816="",0,COUNTIF(男子名簿!$F$12:$F$520,$C816))</f>
        <v>0</v>
      </c>
      <c r="H816" s="76">
        <f>IF($C816="",0,COUNTIF(女子名簿!$F$12:$F$520,$C816))</f>
        <v>0</v>
      </c>
      <c r="I816" s="77">
        <f t="shared" si="50"/>
        <v>0</v>
      </c>
      <c r="J816" s="38"/>
      <c r="K816" s="38"/>
      <c r="L816" s="34"/>
      <c r="M816" s="34"/>
      <c r="N816" s="34"/>
      <c r="O816" s="40"/>
    </row>
    <row r="817" spans="1:15" ht="14.25">
      <c r="A817" s="41">
        <v>0</v>
      </c>
      <c r="B817" s="46"/>
      <c r="C817" s="62"/>
      <c r="D817" s="66"/>
      <c r="E817" s="48" t="str">
        <f t="shared" si="53"/>
        <v/>
      </c>
      <c r="F817" s="49">
        <f t="shared" si="54"/>
        <v>0</v>
      </c>
      <c r="G817" s="78">
        <f>IF($C817="",0,COUNTIF(男子名簿!$F$12:$F$520,$C817))</f>
        <v>0</v>
      </c>
      <c r="H817" s="79">
        <f>IF($C817="",0,COUNTIF(女子名簿!$F$12:$F$520,$C817))</f>
        <v>0</v>
      </c>
      <c r="I817" s="80">
        <f t="shared" si="50"/>
        <v>0</v>
      </c>
      <c r="J817" s="38"/>
      <c r="K817" s="38"/>
      <c r="L817" s="34"/>
      <c r="M817" s="34"/>
      <c r="N817" s="34"/>
      <c r="O817" s="40"/>
    </row>
    <row r="818" spans="1:15" ht="14.25">
      <c r="A818" s="41">
        <v>0</v>
      </c>
      <c r="B818" s="50"/>
      <c r="C818" s="61"/>
      <c r="D818" s="59"/>
      <c r="E818" s="52"/>
      <c r="F818" s="51"/>
      <c r="G818" s="81">
        <f>IF($C818="",0,COUNTIF(男子名簿!$F$12:$F$520,$C818))</f>
        <v>0</v>
      </c>
      <c r="H818" s="82">
        <f>IF($C818="",0,COUNTIF(女子名簿!$F$12:$F$520,$C818))</f>
        <v>0</v>
      </c>
      <c r="I818" s="83">
        <f t="shared" si="50"/>
        <v>0</v>
      </c>
      <c r="J818" s="38"/>
      <c r="K818" s="38"/>
      <c r="L818" s="34"/>
      <c r="M818" s="34"/>
      <c r="N818" s="34"/>
      <c r="O818" s="40"/>
    </row>
    <row r="819" spans="1:15" ht="14.25">
      <c r="A819" s="41">
        <v>0</v>
      </c>
      <c r="B819" s="42"/>
      <c r="C819" s="43"/>
      <c r="D819" s="44"/>
      <c r="E819" s="45" t="str">
        <f t="shared" ref="E819:E837" si="55">IF($C819="","",ASC(PHONETIC($C819)))</f>
        <v/>
      </c>
      <c r="F819" s="43">
        <f t="shared" ref="F819:F837" si="56">C819</f>
        <v>0</v>
      </c>
      <c r="G819" s="75">
        <f>IF($C819="",0,COUNTIF(男子名簿!$F$12:$F$520,$C819))</f>
        <v>0</v>
      </c>
      <c r="H819" s="76">
        <f>IF($C819="",0,COUNTIF(女子名簿!$F$12:$F$520,$C819))</f>
        <v>0</v>
      </c>
      <c r="I819" s="77">
        <f t="shared" si="50"/>
        <v>0</v>
      </c>
      <c r="J819" s="38"/>
      <c r="K819" s="38"/>
      <c r="L819" s="34"/>
      <c r="M819" s="34"/>
      <c r="N819" s="34"/>
      <c r="O819" s="34"/>
    </row>
    <row r="820" spans="1:15" ht="14.25">
      <c r="A820" s="41">
        <v>0</v>
      </c>
      <c r="B820" s="42"/>
      <c r="C820" s="43"/>
      <c r="D820" s="44"/>
      <c r="E820" s="45" t="str">
        <f t="shared" si="55"/>
        <v/>
      </c>
      <c r="F820" s="43">
        <f t="shared" si="56"/>
        <v>0</v>
      </c>
      <c r="G820" s="75">
        <f>IF($C820="",0,COUNTIF(男子名簿!$F$12:$F$520,$C820))</f>
        <v>0</v>
      </c>
      <c r="H820" s="76">
        <f>IF($C820="",0,COUNTIF(女子名簿!$F$12:$F$520,$C820))</f>
        <v>0</v>
      </c>
      <c r="I820" s="77">
        <f t="shared" si="50"/>
        <v>0</v>
      </c>
      <c r="J820" s="38"/>
      <c r="K820" s="38"/>
      <c r="L820" s="34"/>
      <c r="M820" s="34"/>
      <c r="N820" s="34"/>
      <c r="O820" s="34"/>
    </row>
    <row r="821" spans="1:15" ht="14.25">
      <c r="A821" s="41">
        <v>0</v>
      </c>
      <c r="B821" s="42"/>
      <c r="C821" s="43"/>
      <c r="D821" s="44"/>
      <c r="E821" s="45" t="str">
        <f t="shared" si="55"/>
        <v/>
      </c>
      <c r="F821" s="43">
        <f t="shared" si="56"/>
        <v>0</v>
      </c>
      <c r="G821" s="75">
        <f>IF($C821="",0,COUNTIF(男子名簿!$F$12:$F$520,$C821))</f>
        <v>0</v>
      </c>
      <c r="H821" s="76">
        <f>IF($C821="",0,COUNTIF(女子名簿!$F$12:$F$520,$C821))</f>
        <v>0</v>
      </c>
      <c r="I821" s="77">
        <f t="shared" si="50"/>
        <v>0</v>
      </c>
      <c r="J821" s="38"/>
      <c r="K821" s="38"/>
      <c r="L821" s="34"/>
      <c r="M821" s="34"/>
      <c r="N821" s="34"/>
      <c r="O821" s="34"/>
    </row>
    <row r="822" spans="1:15" ht="14.25">
      <c r="A822" s="41">
        <v>0</v>
      </c>
      <c r="B822" s="55"/>
      <c r="C822" s="47"/>
      <c r="D822" s="56"/>
      <c r="E822" s="57" t="str">
        <f t="shared" si="55"/>
        <v/>
      </c>
      <c r="F822" s="47">
        <f t="shared" si="56"/>
        <v>0</v>
      </c>
      <c r="G822" s="84">
        <f>IF($C822="",0,COUNTIF(男子名簿!$F$12:$F$520,$C822))</f>
        <v>0</v>
      </c>
      <c r="H822" s="85">
        <f>IF($C822="",0,COUNTIF(女子名簿!$F$12:$F$520,$C822))</f>
        <v>0</v>
      </c>
      <c r="I822" s="86">
        <f t="shared" si="50"/>
        <v>0</v>
      </c>
      <c r="J822" s="38"/>
      <c r="K822" s="38"/>
      <c r="L822" s="34"/>
      <c r="M822" s="34"/>
      <c r="N822" s="34"/>
      <c r="O822" s="34"/>
    </row>
    <row r="823" spans="1:15" ht="14.25">
      <c r="A823" s="41">
        <v>0</v>
      </c>
      <c r="B823" s="58"/>
      <c r="C823" s="64"/>
      <c r="D823" s="65"/>
      <c r="E823" s="60" t="str">
        <f t="shared" si="55"/>
        <v/>
      </c>
      <c r="F823" s="61">
        <f t="shared" si="56"/>
        <v>0</v>
      </c>
      <c r="G823" s="87">
        <f>IF($C823="",0,COUNTIF(男子名簿!$F$12:$F$520,$C823))</f>
        <v>0</v>
      </c>
      <c r="H823" s="88">
        <f>IF($C823="",0,COUNTIF(女子名簿!$F$12:$F$520,$C823))</f>
        <v>0</v>
      </c>
      <c r="I823" s="89">
        <f t="shared" si="50"/>
        <v>0</v>
      </c>
      <c r="J823" s="38"/>
      <c r="K823" s="38"/>
      <c r="L823" s="34"/>
      <c r="M823" s="34"/>
      <c r="N823" s="34"/>
      <c r="O823" s="40"/>
    </row>
    <row r="824" spans="1:15" ht="14.25">
      <c r="A824" s="41">
        <v>0</v>
      </c>
      <c r="B824" s="42"/>
      <c r="C824" s="53"/>
      <c r="D824" s="54"/>
      <c r="E824" s="45" t="str">
        <f t="shared" si="55"/>
        <v/>
      </c>
      <c r="F824" s="43">
        <f t="shared" si="56"/>
        <v>0</v>
      </c>
      <c r="G824" s="75">
        <f>IF($C824="",0,COUNTIF(男子名簿!$F$12:$F$520,$C824))</f>
        <v>0</v>
      </c>
      <c r="H824" s="76">
        <f>IF($C824="",0,COUNTIF(女子名簿!$F$12:$F$520,$C824))</f>
        <v>0</v>
      </c>
      <c r="I824" s="77">
        <f t="shared" si="50"/>
        <v>0</v>
      </c>
      <c r="J824" s="38"/>
      <c r="K824" s="38"/>
      <c r="L824" s="34"/>
      <c r="M824" s="34"/>
      <c r="N824" s="34"/>
      <c r="O824" s="40"/>
    </row>
    <row r="825" spans="1:15" ht="14.25">
      <c r="A825" s="41">
        <v>0</v>
      </c>
      <c r="B825" s="42"/>
      <c r="C825" s="53"/>
      <c r="D825" s="54"/>
      <c r="E825" s="45" t="str">
        <f t="shared" si="55"/>
        <v/>
      </c>
      <c r="F825" s="43">
        <f t="shared" si="56"/>
        <v>0</v>
      </c>
      <c r="G825" s="75">
        <f>IF($C825="",0,COUNTIF(男子名簿!$F$12:$F$520,$C825))</f>
        <v>0</v>
      </c>
      <c r="H825" s="76">
        <f>IF($C825="",0,COUNTIF(女子名簿!$F$12:$F$520,$C825))</f>
        <v>0</v>
      </c>
      <c r="I825" s="77">
        <f t="shared" si="50"/>
        <v>0</v>
      </c>
      <c r="J825" s="38"/>
      <c r="K825" s="38"/>
      <c r="L825" s="34"/>
      <c r="M825" s="34"/>
      <c r="N825" s="34"/>
      <c r="O825" s="40"/>
    </row>
    <row r="826" spans="1:15" ht="14.25">
      <c r="A826" s="41">
        <v>0</v>
      </c>
      <c r="B826" s="42"/>
      <c r="C826" s="43"/>
      <c r="D826" s="44"/>
      <c r="E826" s="45" t="str">
        <f t="shared" si="55"/>
        <v/>
      </c>
      <c r="F826" s="43">
        <f t="shared" si="56"/>
        <v>0</v>
      </c>
      <c r="G826" s="75">
        <f>IF($C826="",0,COUNTIF(男子名簿!$F$12:$F$520,$C826))</f>
        <v>0</v>
      </c>
      <c r="H826" s="76">
        <f>IF($C826="",0,COUNTIF(女子名簿!$F$12:$F$520,$C826))</f>
        <v>0</v>
      </c>
      <c r="I826" s="77">
        <f t="shared" si="50"/>
        <v>0</v>
      </c>
      <c r="J826" s="38"/>
      <c r="K826" s="38"/>
      <c r="L826" s="34"/>
      <c r="M826" s="34"/>
      <c r="N826" s="34"/>
      <c r="O826" s="40"/>
    </row>
    <row r="827" spans="1:15" ht="14.25">
      <c r="A827" s="41">
        <v>0</v>
      </c>
      <c r="B827" s="46"/>
      <c r="C827" s="62"/>
      <c r="D827" s="66"/>
      <c r="E827" s="48" t="str">
        <f t="shared" si="55"/>
        <v/>
      </c>
      <c r="F827" s="49">
        <f t="shared" si="56"/>
        <v>0</v>
      </c>
      <c r="G827" s="78">
        <f>IF($C827="",0,COUNTIF(男子名簿!$F$12:$F$520,$C827))</f>
        <v>0</v>
      </c>
      <c r="H827" s="79">
        <f>IF($C827="",0,COUNTIF(女子名簿!$F$12:$F$520,$C827))</f>
        <v>0</v>
      </c>
      <c r="I827" s="80">
        <f t="shared" si="50"/>
        <v>0</v>
      </c>
      <c r="J827" s="38"/>
      <c r="K827" s="38"/>
      <c r="L827" s="34"/>
      <c r="M827" s="34"/>
      <c r="N827" s="34"/>
      <c r="O827" s="40"/>
    </row>
    <row r="828" spans="1:15" ht="14.25">
      <c r="A828" s="41">
        <v>0</v>
      </c>
      <c r="B828" s="50"/>
      <c r="C828" s="64"/>
      <c r="D828" s="67"/>
      <c r="E828" s="52" t="str">
        <f t="shared" si="55"/>
        <v/>
      </c>
      <c r="F828" s="51">
        <f t="shared" si="56"/>
        <v>0</v>
      </c>
      <c r="G828" s="81">
        <f>IF($C828="",0,COUNTIF(男子名簿!$F$12:$F$520,$C828))</f>
        <v>0</v>
      </c>
      <c r="H828" s="82">
        <f>IF($C828="",0,COUNTIF(女子名簿!$F$12:$F$520,$C828))</f>
        <v>0</v>
      </c>
      <c r="I828" s="83">
        <f t="shared" si="50"/>
        <v>0</v>
      </c>
      <c r="J828" s="38"/>
      <c r="K828" s="38"/>
      <c r="L828" s="34"/>
      <c r="M828" s="34"/>
      <c r="N828" s="34"/>
      <c r="O828" s="40"/>
    </row>
    <row r="829" spans="1:15" ht="14.25">
      <c r="A829" s="41">
        <v>0</v>
      </c>
      <c r="B829" s="42"/>
      <c r="C829" s="43"/>
      <c r="D829" s="44"/>
      <c r="E829" s="45" t="str">
        <f t="shared" si="55"/>
        <v/>
      </c>
      <c r="F829" s="43">
        <f t="shared" si="56"/>
        <v>0</v>
      </c>
      <c r="G829" s="75">
        <f>IF($C829="",0,COUNTIF(男子名簿!$F$12:$F$520,$C829))</f>
        <v>0</v>
      </c>
      <c r="H829" s="76">
        <f>IF($C829="",0,COUNTIF(女子名簿!$F$12:$F$520,$C829))</f>
        <v>0</v>
      </c>
      <c r="I829" s="77">
        <f t="shared" si="50"/>
        <v>0</v>
      </c>
      <c r="J829" s="38"/>
      <c r="K829" s="38"/>
      <c r="L829" s="34"/>
      <c r="M829" s="34"/>
      <c r="N829" s="34"/>
      <c r="O829" s="40"/>
    </row>
    <row r="830" spans="1:15" ht="14.25">
      <c r="A830" s="41">
        <v>0</v>
      </c>
      <c r="B830" s="42"/>
      <c r="C830" s="53"/>
      <c r="D830" s="54"/>
      <c r="E830" s="45" t="str">
        <f t="shared" si="55"/>
        <v/>
      </c>
      <c r="F830" s="43">
        <f t="shared" si="56"/>
        <v>0</v>
      </c>
      <c r="G830" s="75">
        <f>IF($C830="",0,COUNTIF(男子名簿!$F$12:$F$520,$C830))</f>
        <v>0</v>
      </c>
      <c r="H830" s="76">
        <f>IF($C830="",0,COUNTIF(女子名簿!$F$12:$F$520,$C830))</f>
        <v>0</v>
      </c>
      <c r="I830" s="77">
        <f t="shared" si="50"/>
        <v>0</v>
      </c>
      <c r="J830" s="38"/>
      <c r="K830" s="38"/>
      <c r="L830" s="34"/>
      <c r="M830" s="34"/>
      <c r="N830" s="34"/>
      <c r="O830" s="40"/>
    </row>
    <row r="831" spans="1:15" ht="14.25">
      <c r="A831" s="41">
        <v>0</v>
      </c>
      <c r="B831" s="42"/>
      <c r="C831" s="53"/>
      <c r="D831" s="54"/>
      <c r="E831" s="45" t="str">
        <f t="shared" si="55"/>
        <v/>
      </c>
      <c r="F831" s="43">
        <f t="shared" si="56"/>
        <v>0</v>
      </c>
      <c r="G831" s="75">
        <f>IF($C831="",0,COUNTIF(男子名簿!$F$12:$F$520,$C831))</f>
        <v>0</v>
      </c>
      <c r="H831" s="76">
        <f>IF($C831="",0,COUNTIF(女子名簿!$F$12:$F$520,$C831))</f>
        <v>0</v>
      </c>
      <c r="I831" s="77">
        <f t="shared" si="50"/>
        <v>0</v>
      </c>
      <c r="J831" s="38"/>
      <c r="K831" s="38"/>
      <c r="L831" s="34"/>
      <c r="M831" s="34"/>
      <c r="N831" s="34"/>
      <c r="O831" s="40"/>
    </row>
    <row r="832" spans="1:15" ht="14.25">
      <c r="A832" s="41">
        <v>0</v>
      </c>
      <c r="B832" s="55"/>
      <c r="C832" s="62"/>
      <c r="D832" s="63"/>
      <c r="E832" s="57" t="str">
        <f t="shared" si="55"/>
        <v/>
      </c>
      <c r="F832" s="47">
        <f t="shared" si="56"/>
        <v>0</v>
      </c>
      <c r="G832" s="84">
        <f>IF($C832="",0,COUNTIF(男子名簿!$F$12:$F$520,$C832))</f>
        <v>0</v>
      </c>
      <c r="H832" s="85">
        <f>IF($C832="",0,COUNTIF(女子名簿!$F$12:$F$520,$C832))</f>
        <v>0</v>
      </c>
      <c r="I832" s="86">
        <f t="shared" si="50"/>
        <v>0</v>
      </c>
      <c r="J832" s="38"/>
      <c r="K832" s="38"/>
      <c r="L832" s="34"/>
      <c r="M832" s="34"/>
      <c r="N832" s="34"/>
      <c r="O832" s="40"/>
    </row>
    <row r="833" spans="1:15" ht="14.25">
      <c r="A833" s="41">
        <v>0</v>
      </c>
      <c r="B833" s="58"/>
      <c r="C833" s="64"/>
      <c r="D833" s="65"/>
      <c r="E833" s="60" t="str">
        <f t="shared" si="55"/>
        <v/>
      </c>
      <c r="F833" s="61">
        <f t="shared" si="56"/>
        <v>0</v>
      </c>
      <c r="G833" s="87">
        <f>IF($C833="",0,COUNTIF(男子名簿!$F$12:$F$520,$C833))</f>
        <v>0</v>
      </c>
      <c r="H833" s="88">
        <f>IF($C833="",0,COUNTIF(女子名簿!$F$12:$F$520,$C833))</f>
        <v>0</v>
      </c>
      <c r="I833" s="89">
        <f t="shared" si="50"/>
        <v>0</v>
      </c>
      <c r="J833" s="38"/>
      <c r="K833" s="38"/>
      <c r="L833" s="34"/>
      <c r="M833" s="34"/>
      <c r="N833" s="34"/>
      <c r="O833" s="40"/>
    </row>
    <row r="834" spans="1:15" ht="14.25">
      <c r="A834" s="41">
        <v>0</v>
      </c>
      <c r="B834" s="42"/>
      <c r="C834" s="53"/>
      <c r="D834" s="54"/>
      <c r="E834" s="45" t="str">
        <f t="shared" si="55"/>
        <v/>
      </c>
      <c r="F834" s="43">
        <f t="shared" si="56"/>
        <v>0</v>
      </c>
      <c r="G834" s="75">
        <f>IF($C834="",0,COUNTIF(男子名簿!$F$12:$F$520,$C834))</f>
        <v>0</v>
      </c>
      <c r="H834" s="76">
        <f>IF($C834="",0,COUNTIF(女子名簿!$F$12:$F$520,$C834))</f>
        <v>0</v>
      </c>
      <c r="I834" s="77">
        <f t="shared" si="50"/>
        <v>0</v>
      </c>
      <c r="J834" s="38"/>
      <c r="K834" s="38"/>
      <c r="L834" s="34"/>
      <c r="M834" s="34"/>
      <c r="N834" s="34"/>
      <c r="O834" s="40"/>
    </row>
    <row r="835" spans="1:15" ht="14.25">
      <c r="A835" s="41">
        <v>0</v>
      </c>
      <c r="B835" s="42"/>
      <c r="C835" s="53"/>
      <c r="D835" s="54"/>
      <c r="E835" s="45" t="str">
        <f t="shared" si="55"/>
        <v/>
      </c>
      <c r="F835" s="43">
        <f t="shared" si="56"/>
        <v>0</v>
      </c>
      <c r="G835" s="75">
        <f>IF($C835="",0,COUNTIF(男子名簿!$F$12:$F$520,$C835))</f>
        <v>0</v>
      </c>
      <c r="H835" s="76">
        <f>IF($C835="",0,COUNTIF(女子名簿!$F$12:$F$520,$C835))</f>
        <v>0</v>
      </c>
      <c r="I835" s="77">
        <f t="shared" si="50"/>
        <v>0</v>
      </c>
      <c r="J835" s="38"/>
      <c r="K835" s="38"/>
      <c r="L835" s="34"/>
      <c r="M835" s="34"/>
      <c r="N835" s="34"/>
      <c r="O835" s="40"/>
    </row>
    <row r="836" spans="1:15" ht="14.25">
      <c r="A836" s="41">
        <v>0</v>
      </c>
      <c r="B836" s="42"/>
      <c r="C836" s="53"/>
      <c r="D836" s="54"/>
      <c r="E836" s="45" t="str">
        <f t="shared" si="55"/>
        <v/>
      </c>
      <c r="F836" s="43">
        <f t="shared" si="56"/>
        <v>0</v>
      </c>
      <c r="G836" s="75">
        <f>IF($C836="",0,COUNTIF(男子名簿!$F$12:$F$520,$C836))</f>
        <v>0</v>
      </c>
      <c r="H836" s="76">
        <f>IF($C836="",0,COUNTIF(女子名簿!$F$12:$F$520,$C836))</f>
        <v>0</v>
      </c>
      <c r="I836" s="77">
        <f t="shared" si="50"/>
        <v>0</v>
      </c>
      <c r="J836" s="38"/>
      <c r="K836" s="38"/>
      <c r="L836" s="34"/>
      <c r="M836" s="34"/>
      <c r="N836" s="34"/>
      <c r="O836" s="40"/>
    </row>
    <row r="837" spans="1:15" ht="14.25">
      <c r="A837" s="41">
        <v>0</v>
      </c>
      <c r="B837" s="46"/>
      <c r="C837" s="62"/>
      <c r="D837" s="66"/>
      <c r="E837" s="48" t="str">
        <f t="shared" si="55"/>
        <v/>
      </c>
      <c r="F837" s="49">
        <f t="shared" si="56"/>
        <v>0</v>
      </c>
      <c r="G837" s="78">
        <f>IF($C837="",0,COUNTIF(男子名簿!$F$12:$F$520,$C837))</f>
        <v>0</v>
      </c>
      <c r="H837" s="79">
        <f>IF($C837="",0,COUNTIF(女子名簿!$F$12:$F$520,$C837))</f>
        <v>0</v>
      </c>
      <c r="I837" s="80">
        <f t="shared" si="50"/>
        <v>0</v>
      </c>
      <c r="J837" s="38"/>
      <c r="K837" s="38"/>
      <c r="L837" s="34"/>
      <c r="M837" s="34"/>
      <c r="N837" s="34"/>
      <c r="O837" s="40"/>
    </row>
    <row r="838" spans="1:15" ht="14.25">
      <c r="A838" s="41">
        <v>0</v>
      </c>
      <c r="B838" s="50"/>
      <c r="C838" s="61"/>
      <c r="D838" s="59"/>
      <c r="E838" s="52"/>
      <c r="F838" s="51"/>
      <c r="G838" s="81">
        <f>IF($C838="",0,COUNTIF(男子名簿!$F$12:$F$520,$C838))</f>
        <v>0</v>
      </c>
      <c r="H838" s="82">
        <f>IF($C838="",0,COUNTIF(女子名簿!$F$12:$F$520,$C838))</f>
        <v>0</v>
      </c>
      <c r="I838" s="83">
        <f t="shared" si="50"/>
        <v>0</v>
      </c>
      <c r="J838" s="38"/>
      <c r="K838" s="38"/>
      <c r="L838" s="34"/>
      <c r="M838" s="34"/>
      <c r="N838" s="34"/>
      <c r="O838" s="40"/>
    </row>
    <row r="839" spans="1:15" ht="14.25">
      <c r="A839" s="41">
        <v>0</v>
      </c>
      <c r="B839" s="42"/>
      <c r="C839" s="43"/>
      <c r="D839" s="44"/>
      <c r="E839" s="45" t="str">
        <f t="shared" ref="E839:E857" si="57">IF($C839="","",ASC(PHONETIC($C839)))</f>
        <v/>
      </c>
      <c r="F839" s="43">
        <f t="shared" ref="F839:F857" si="58">C839</f>
        <v>0</v>
      </c>
      <c r="G839" s="75">
        <f>IF($C839="",0,COUNTIF(男子名簿!$F$12:$F$520,$C839))</f>
        <v>0</v>
      </c>
      <c r="H839" s="76">
        <f>IF($C839="",0,COUNTIF(女子名簿!$F$12:$F$520,$C839))</f>
        <v>0</v>
      </c>
      <c r="I839" s="77">
        <f t="shared" si="50"/>
        <v>0</v>
      </c>
      <c r="J839" s="38"/>
      <c r="K839" s="38"/>
      <c r="L839" s="34"/>
      <c r="M839" s="34"/>
      <c r="N839" s="34"/>
      <c r="O839" s="34"/>
    </row>
    <row r="840" spans="1:15" ht="14.25">
      <c r="A840" s="41">
        <v>0</v>
      </c>
      <c r="B840" s="42"/>
      <c r="C840" s="43"/>
      <c r="D840" s="44"/>
      <c r="E840" s="45" t="str">
        <f t="shared" si="57"/>
        <v/>
      </c>
      <c r="F840" s="43">
        <f t="shared" si="58"/>
        <v>0</v>
      </c>
      <c r="G840" s="75">
        <f>IF($C840="",0,COUNTIF(男子名簿!$F$12:$F$520,$C840))</f>
        <v>0</v>
      </c>
      <c r="H840" s="76">
        <f>IF($C840="",0,COUNTIF(女子名簿!$F$12:$F$520,$C840))</f>
        <v>0</v>
      </c>
      <c r="I840" s="77">
        <f t="shared" si="50"/>
        <v>0</v>
      </c>
      <c r="J840" s="38"/>
      <c r="K840" s="38"/>
      <c r="L840" s="34"/>
      <c r="M840" s="34"/>
      <c r="N840" s="34"/>
      <c r="O840" s="34"/>
    </row>
    <row r="841" spans="1:15" ht="14.25">
      <c r="A841" s="41">
        <v>0</v>
      </c>
      <c r="B841" s="42"/>
      <c r="C841" s="43"/>
      <c r="D841" s="44"/>
      <c r="E841" s="45" t="str">
        <f t="shared" si="57"/>
        <v/>
      </c>
      <c r="F841" s="43">
        <f t="shared" si="58"/>
        <v>0</v>
      </c>
      <c r="G841" s="75">
        <f>IF($C841="",0,COUNTIF(男子名簿!$F$12:$F$520,$C841))</f>
        <v>0</v>
      </c>
      <c r="H841" s="76">
        <f>IF($C841="",0,COUNTIF(女子名簿!$F$12:$F$520,$C841))</f>
        <v>0</v>
      </c>
      <c r="I841" s="77">
        <f t="shared" si="50"/>
        <v>0</v>
      </c>
      <c r="J841" s="38"/>
      <c r="K841" s="38"/>
      <c r="L841" s="34"/>
      <c r="M841" s="34"/>
      <c r="N841" s="34"/>
      <c r="O841" s="34"/>
    </row>
    <row r="842" spans="1:15" ht="14.25">
      <c r="A842" s="41">
        <v>0</v>
      </c>
      <c r="B842" s="55"/>
      <c r="C842" s="47"/>
      <c r="D842" s="56"/>
      <c r="E842" s="57" t="str">
        <f t="shared" si="57"/>
        <v/>
      </c>
      <c r="F842" s="47">
        <f t="shared" si="58"/>
        <v>0</v>
      </c>
      <c r="G842" s="84">
        <f>IF($C842="",0,COUNTIF(男子名簿!$F$12:$F$520,$C842))</f>
        <v>0</v>
      </c>
      <c r="H842" s="85">
        <f>IF($C842="",0,COUNTIF(女子名簿!$F$12:$F$520,$C842))</f>
        <v>0</v>
      </c>
      <c r="I842" s="86">
        <f t="shared" si="50"/>
        <v>0</v>
      </c>
      <c r="J842" s="38"/>
      <c r="K842" s="38"/>
      <c r="L842" s="34"/>
      <c r="M842" s="34"/>
      <c r="N842" s="34"/>
      <c r="O842" s="34"/>
    </row>
    <row r="843" spans="1:15" ht="14.25">
      <c r="A843" s="41">
        <v>0</v>
      </c>
      <c r="B843" s="58"/>
      <c r="C843" s="64"/>
      <c r="D843" s="65"/>
      <c r="E843" s="60" t="str">
        <f t="shared" si="57"/>
        <v/>
      </c>
      <c r="F843" s="61">
        <f t="shared" si="58"/>
        <v>0</v>
      </c>
      <c r="G843" s="87">
        <f>IF($C843="",0,COUNTIF(男子名簿!$F$12:$F$520,$C843))</f>
        <v>0</v>
      </c>
      <c r="H843" s="88">
        <f>IF($C843="",0,COUNTIF(女子名簿!$F$12:$F$520,$C843))</f>
        <v>0</v>
      </c>
      <c r="I843" s="89">
        <f t="shared" si="50"/>
        <v>0</v>
      </c>
      <c r="J843" s="38"/>
      <c r="K843" s="38"/>
      <c r="L843" s="34"/>
      <c r="M843" s="34"/>
      <c r="N843" s="34"/>
      <c r="O843" s="40"/>
    </row>
    <row r="844" spans="1:15" ht="14.25">
      <c r="A844" s="41">
        <v>0</v>
      </c>
      <c r="B844" s="42"/>
      <c r="C844" s="53"/>
      <c r="D844" s="54"/>
      <c r="E844" s="45" t="str">
        <f t="shared" si="57"/>
        <v/>
      </c>
      <c r="F844" s="43">
        <f t="shared" si="58"/>
        <v>0</v>
      </c>
      <c r="G844" s="75">
        <f>IF($C844="",0,COUNTIF(男子名簿!$F$12:$F$520,$C844))</f>
        <v>0</v>
      </c>
      <c r="H844" s="76">
        <f>IF($C844="",0,COUNTIF(女子名簿!$F$12:$F$520,$C844))</f>
        <v>0</v>
      </c>
      <c r="I844" s="77">
        <f t="shared" si="50"/>
        <v>0</v>
      </c>
      <c r="J844" s="38"/>
      <c r="K844" s="38"/>
      <c r="L844" s="34"/>
      <c r="M844" s="34"/>
      <c r="N844" s="34"/>
      <c r="O844" s="40"/>
    </row>
    <row r="845" spans="1:15" ht="14.25">
      <c r="A845" s="41">
        <v>0</v>
      </c>
      <c r="B845" s="42"/>
      <c r="C845" s="53"/>
      <c r="D845" s="54"/>
      <c r="E845" s="45" t="str">
        <f t="shared" si="57"/>
        <v/>
      </c>
      <c r="F845" s="43">
        <f t="shared" si="58"/>
        <v>0</v>
      </c>
      <c r="G845" s="75">
        <f>IF($C845="",0,COUNTIF(男子名簿!$F$12:$F$520,$C845))</f>
        <v>0</v>
      </c>
      <c r="H845" s="76">
        <f>IF($C845="",0,COUNTIF(女子名簿!$F$12:$F$520,$C845))</f>
        <v>0</v>
      </c>
      <c r="I845" s="77">
        <f t="shared" si="50"/>
        <v>0</v>
      </c>
      <c r="J845" s="38"/>
      <c r="K845" s="38"/>
      <c r="L845" s="34"/>
      <c r="M845" s="34"/>
      <c r="N845" s="34"/>
      <c r="O845" s="40"/>
    </row>
    <row r="846" spans="1:15" ht="14.25">
      <c r="A846" s="41">
        <v>0</v>
      </c>
      <c r="B846" s="42"/>
      <c r="C846" s="43"/>
      <c r="D846" s="44"/>
      <c r="E846" s="45" t="str">
        <f t="shared" si="57"/>
        <v/>
      </c>
      <c r="F846" s="43">
        <f t="shared" si="58"/>
        <v>0</v>
      </c>
      <c r="G846" s="75">
        <f>IF($C846="",0,COUNTIF(男子名簿!$F$12:$F$520,$C846))</f>
        <v>0</v>
      </c>
      <c r="H846" s="76">
        <f>IF($C846="",0,COUNTIF(女子名簿!$F$12:$F$520,$C846))</f>
        <v>0</v>
      </c>
      <c r="I846" s="77">
        <f t="shared" si="50"/>
        <v>0</v>
      </c>
      <c r="J846" s="38"/>
      <c r="K846" s="38"/>
      <c r="L846" s="34"/>
      <c r="M846" s="34"/>
      <c r="N846" s="34"/>
      <c r="O846" s="40"/>
    </row>
    <row r="847" spans="1:15" ht="14.25">
      <c r="A847" s="41">
        <v>0</v>
      </c>
      <c r="B847" s="46"/>
      <c r="C847" s="62"/>
      <c r="D847" s="66"/>
      <c r="E847" s="48" t="str">
        <f t="shared" si="57"/>
        <v/>
      </c>
      <c r="F847" s="49">
        <f t="shared" si="58"/>
        <v>0</v>
      </c>
      <c r="G847" s="78">
        <f>IF($C847="",0,COUNTIF(男子名簿!$F$12:$F$520,$C847))</f>
        <v>0</v>
      </c>
      <c r="H847" s="79">
        <f>IF($C847="",0,COUNTIF(女子名簿!$F$12:$F$520,$C847))</f>
        <v>0</v>
      </c>
      <c r="I847" s="80">
        <f t="shared" si="50"/>
        <v>0</v>
      </c>
      <c r="J847" s="38"/>
      <c r="K847" s="38"/>
      <c r="L847" s="34"/>
      <c r="M847" s="34"/>
      <c r="N847" s="34"/>
      <c r="O847" s="40"/>
    </row>
    <row r="848" spans="1:15" ht="14.25">
      <c r="A848" s="41">
        <v>0</v>
      </c>
      <c r="B848" s="50"/>
      <c r="C848" s="64"/>
      <c r="D848" s="67"/>
      <c r="E848" s="52" t="str">
        <f t="shared" si="57"/>
        <v/>
      </c>
      <c r="F848" s="51">
        <f t="shared" si="58"/>
        <v>0</v>
      </c>
      <c r="G848" s="81">
        <f>IF($C848="",0,COUNTIF(男子名簿!$F$12:$F$520,$C848))</f>
        <v>0</v>
      </c>
      <c r="H848" s="82">
        <f>IF($C848="",0,COUNTIF(女子名簿!$F$12:$F$520,$C848))</f>
        <v>0</v>
      </c>
      <c r="I848" s="83">
        <f t="shared" si="50"/>
        <v>0</v>
      </c>
      <c r="J848" s="38"/>
      <c r="K848" s="38"/>
      <c r="L848" s="34"/>
      <c r="M848" s="34"/>
      <c r="N848" s="34"/>
      <c r="O848" s="40"/>
    </row>
    <row r="849" spans="1:15" ht="14.25">
      <c r="A849" s="41">
        <v>0</v>
      </c>
      <c r="B849" s="42"/>
      <c r="C849" s="43"/>
      <c r="D849" s="44"/>
      <c r="E849" s="45" t="str">
        <f t="shared" si="57"/>
        <v/>
      </c>
      <c r="F849" s="43">
        <f t="shared" si="58"/>
        <v>0</v>
      </c>
      <c r="G849" s="75">
        <f>IF($C849="",0,COUNTIF(男子名簿!$F$12:$F$520,$C849))</f>
        <v>0</v>
      </c>
      <c r="H849" s="76">
        <f>IF($C849="",0,COUNTIF(女子名簿!$F$12:$F$520,$C849))</f>
        <v>0</v>
      </c>
      <c r="I849" s="77">
        <f t="shared" si="50"/>
        <v>0</v>
      </c>
      <c r="J849" s="38"/>
      <c r="K849" s="38"/>
      <c r="L849" s="34"/>
      <c r="M849" s="34"/>
      <c r="N849" s="34"/>
      <c r="O849" s="40"/>
    </row>
    <row r="850" spans="1:15" ht="14.25">
      <c r="A850" s="41">
        <v>0</v>
      </c>
      <c r="B850" s="42"/>
      <c r="C850" s="53"/>
      <c r="D850" s="54"/>
      <c r="E850" s="45" t="str">
        <f t="shared" si="57"/>
        <v/>
      </c>
      <c r="F850" s="43">
        <f t="shared" si="58"/>
        <v>0</v>
      </c>
      <c r="G850" s="75">
        <f>IF($C850="",0,COUNTIF(男子名簿!$F$12:$F$520,$C850))</f>
        <v>0</v>
      </c>
      <c r="H850" s="76">
        <f>IF($C850="",0,COUNTIF(女子名簿!$F$12:$F$520,$C850))</f>
        <v>0</v>
      </c>
      <c r="I850" s="77">
        <f t="shared" si="50"/>
        <v>0</v>
      </c>
      <c r="J850" s="38"/>
      <c r="K850" s="38"/>
      <c r="L850" s="34"/>
      <c r="M850" s="34"/>
      <c r="N850" s="34"/>
      <c r="O850" s="40"/>
    </row>
    <row r="851" spans="1:15" ht="14.25">
      <c r="A851" s="41">
        <v>0</v>
      </c>
      <c r="B851" s="42"/>
      <c r="C851" s="53"/>
      <c r="D851" s="54"/>
      <c r="E851" s="45" t="str">
        <f t="shared" si="57"/>
        <v/>
      </c>
      <c r="F851" s="43">
        <f t="shared" si="58"/>
        <v>0</v>
      </c>
      <c r="G851" s="75">
        <f>IF($C851="",0,COUNTIF(男子名簿!$F$12:$F$520,$C851))</f>
        <v>0</v>
      </c>
      <c r="H851" s="76">
        <f>IF($C851="",0,COUNTIF(女子名簿!$F$12:$F$520,$C851))</f>
        <v>0</v>
      </c>
      <c r="I851" s="77">
        <f t="shared" si="50"/>
        <v>0</v>
      </c>
      <c r="J851" s="38"/>
      <c r="K851" s="38"/>
      <c r="L851" s="34"/>
      <c r="M851" s="34"/>
      <c r="N851" s="34"/>
      <c r="O851" s="40"/>
    </row>
    <row r="852" spans="1:15" ht="14.25">
      <c r="A852" s="41">
        <v>0</v>
      </c>
      <c r="B852" s="55"/>
      <c r="C852" s="62"/>
      <c r="D852" s="63"/>
      <c r="E852" s="57" t="str">
        <f t="shared" si="57"/>
        <v/>
      </c>
      <c r="F852" s="47">
        <f t="shared" si="58"/>
        <v>0</v>
      </c>
      <c r="G852" s="84">
        <f>IF($C852="",0,COUNTIF(男子名簿!$F$12:$F$520,$C852))</f>
        <v>0</v>
      </c>
      <c r="H852" s="85">
        <f>IF($C852="",0,COUNTIF(女子名簿!$F$12:$F$520,$C852))</f>
        <v>0</v>
      </c>
      <c r="I852" s="86">
        <f t="shared" si="50"/>
        <v>0</v>
      </c>
      <c r="J852" s="38"/>
      <c r="K852" s="38"/>
      <c r="L852" s="34"/>
      <c r="M852" s="34"/>
      <c r="N852" s="34"/>
      <c r="O852" s="40"/>
    </row>
    <row r="853" spans="1:15" ht="14.25">
      <c r="A853" s="41">
        <v>0</v>
      </c>
      <c r="B853" s="58"/>
      <c r="C853" s="64"/>
      <c r="D853" s="65"/>
      <c r="E853" s="60" t="str">
        <f t="shared" si="57"/>
        <v/>
      </c>
      <c r="F853" s="61">
        <f t="shared" si="58"/>
        <v>0</v>
      </c>
      <c r="G853" s="87">
        <f>IF($C853="",0,COUNTIF(男子名簿!$F$12:$F$520,$C853))</f>
        <v>0</v>
      </c>
      <c r="H853" s="88">
        <f>IF($C853="",0,COUNTIF(女子名簿!$F$12:$F$520,$C853))</f>
        <v>0</v>
      </c>
      <c r="I853" s="89">
        <f t="shared" si="50"/>
        <v>0</v>
      </c>
      <c r="J853" s="38"/>
      <c r="K853" s="38"/>
      <c r="L853" s="34"/>
      <c r="M853" s="34"/>
      <c r="N853" s="34"/>
      <c r="O853" s="40"/>
    </row>
    <row r="854" spans="1:15" ht="14.25">
      <c r="A854" s="41">
        <v>0</v>
      </c>
      <c r="B854" s="42"/>
      <c r="C854" s="53"/>
      <c r="D854" s="54"/>
      <c r="E854" s="45" t="str">
        <f t="shared" si="57"/>
        <v/>
      </c>
      <c r="F854" s="43">
        <f t="shared" si="58"/>
        <v>0</v>
      </c>
      <c r="G854" s="75">
        <f>IF($C854="",0,COUNTIF(男子名簿!$F$12:$F$520,$C854))</f>
        <v>0</v>
      </c>
      <c r="H854" s="76">
        <f>IF($C854="",0,COUNTIF(女子名簿!$F$12:$F$520,$C854))</f>
        <v>0</v>
      </c>
      <c r="I854" s="77">
        <f t="shared" si="50"/>
        <v>0</v>
      </c>
      <c r="J854" s="38"/>
      <c r="K854" s="38"/>
      <c r="L854" s="34"/>
      <c r="M854" s="34"/>
      <c r="N854" s="34"/>
      <c r="O854" s="40"/>
    </row>
    <row r="855" spans="1:15" ht="14.25">
      <c r="A855" s="41">
        <v>0</v>
      </c>
      <c r="B855" s="42"/>
      <c r="C855" s="53"/>
      <c r="D855" s="54"/>
      <c r="E855" s="45" t="str">
        <f t="shared" si="57"/>
        <v/>
      </c>
      <c r="F855" s="43">
        <f t="shared" si="58"/>
        <v>0</v>
      </c>
      <c r="G855" s="75">
        <f>IF($C855="",0,COUNTIF(男子名簿!$F$12:$F$520,$C855))</f>
        <v>0</v>
      </c>
      <c r="H855" s="76">
        <f>IF($C855="",0,COUNTIF(女子名簿!$F$12:$F$520,$C855))</f>
        <v>0</v>
      </c>
      <c r="I855" s="77">
        <f t="shared" si="50"/>
        <v>0</v>
      </c>
      <c r="J855" s="38"/>
      <c r="K855" s="38"/>
      <c r="L855" s="34"/>
      <c r="M855" s="34"/>
      <c r="N855" s="34"/>
      <c r="O855" s="40"/>
    </row>
    <row r="856" spans="1:15" ht="14.25">
      <c r="A856" s="41">
        <v>0</v>
      </c>
      <c r="B856" s="42"/>
      <c r="C856" s="53"/>
      <c r="D856" s="54"/>
      <c r="E856" s="45" t="str">
        <f t="shared" si="57"/>
        <v/>
      </c>
      <c r="F856" s="43">
        <f t="shared" si="58"/>
        <v>0</v>
      </c>
      <c r="G856" s="75">
        <f>IF($C856="",0,COUNTIF(男子名簿!$F$12:$F$520,$C856))</f>
        <v>0</v>
      </c>
      <c r="H856" s="76">
        <f>IF($C856="",0,COUNTIF(女子名簿!$F$12:$F$520,$C856))</f>
        <v>0</v>
      </c>
      <c r="I856" s="77">
        <f t="shared" si="50"/>
        <v>0</v>
      </c>
      <c r="J856" s="38"/>
      <c r="K856" s="38"/>
      <c r="L856" s="34"/>
      <c r="M856" s="34"/>
      <c r="N856" s="34"/>
      <c r="O856" s="40"/>
    </row>
    <row r="857" spans="1:15" ht="14.25">
      <c r="A857" s="41">
        <v>0</v>
      </c>
      <c r="B857" s="46"/>
      <c r="C857" s="62"/>
      <c r="D857" s="66"/>
      <c r="E857" s="48" t="str">
        <f t="shared" si="57"/>
        <v/>
      </c>
      <c r="F857" s="49">
        <f t="shared" si="58"/>
        <v>0</v>
      </c>
      <c r="G857" s="78">
        <f>IF($C857="",0,COUNTIF(男子名簿!$F$12:$F$520,$C857))</f>
        <v>0</v>
      </c>
      <c r="H857" s="79">
        <f>IF($C857="",0,COUNTIF(女子名簿!$F$12:$F$520,$C857))</f>
        <v>0</v>
      </c>
      <c r="I857" s="80">
        <f t="shared" si="50"/>
        <v>0</v>
      </c>
      <c r="J857" s="38"/>
      <c r="K857" s="38"/>
      <c r="L857" s="34"/>
      <c r="M857" s="34"/>
      <c r="N857" s="34"/>
      <c r="O857" s="40"/>
    </row>
    <row r="858" spans="1:15" ht="14.25">
      <c r="A858" s="41">
        <v>0</v>
      </c>
      <c r="B858" s="50"/>
      <c r="C858" s="61"/>
      <c r="D858" s="59"/>
      <c r="E858" s="52"/>
      <c r="F858" s="51"/>
      <c r="G858" s="81">
        <f>IF($C858="",0,COUNTIF(男子名簿!$F$12:$F$520,$C858))</f>
        <v>0</v>
      </c>
      <c r="H858" s="82">
        <f>IF($C858="",0,COUNTIF(女子名簿!$F$12:$F$520,$C858))</f>
        <v>0</v>
      </c>
      <c r="I858" s="83">
        <f t="shared" si="50"/>
        <v>0</v>
      </c>
      <c r="J858" s="38"/>
      <c r="K858" s="38"/>
      <c r="L858" s="34"/>
      <c r="M858" s="34"/>
      <c r="N858" s="34"/>
      <c r="O858" s="40"/>
    </row>
    <row r="859" spans="1:15" ht="14.25">
      <c r="A859" s="41">
        <v>0</v>
      </c>
      <c r="B859" s="42"/>
      <c r="C859" s="43"/>
      <c r="D859" s="44"/>
      <c r="E859" s="45" t="str">
        <f t="shared" ref="E859:E877" si="59">IF($C859="","",ASC(PHONETIC($C859)))</f>
        <v/>
      </c>
      <c r="F859" s="43">
        <f t="shared" ref="F859:F877" si="60">C859</f>
        <v>0</v>
      </c>
      <c r="G859" s="75">
        <f>IF($C859="",0,COUNTIF(男子名簿!$F$12:$F$520,$C859))</f>
        <v>0</v>
      </c>
      <c r="H859" s="76">
        <f>IF($C859="",0,COUNTIF(女子名簿!$F$12:$F$520,$C859))</f>
        <v>0</v>
      </c>
      <c r="I859" s="77">
        <f t="shared" si="50"/>
        <v>0</v>
      </c>
      <c r="J859" s="38"/>
      <c r="K859" s="38"/>
      <c r="L859" s="34"/>
      <c r="M859" s="34"/>
      <c r="N859" s="34"/>
      <c r="O859" s="34"/>
    </row>
    <row r="860" spans="1:15" ht="14.25">
      <c r="A860" s="41">
        <v>0</v>
      </c>
      <c r="B860" s="42"/>
      <c r="C860" s="43"/>
      <c r="D860" s="44"/>
      <c r="E860" s="45" t="str">
        <f t="shared" si="59"/>
        <v/>
      </c>
      <c r="F860" s="43">
        <f t="shared" si="60"/>
        <v>0</v>
      </c>
      <c r="G860" s="75">
        <f>IF($C860="",0,COUNTIF(男子名簿!$F$12:$F$520,$C860))</f>
        <v>0</v>
      </c>
      <c r="H860" s="76">
        <f>IF($C860="",0,COUNTIF(女子名簿!$F$12:$F$520,$C860))</f>
        <v>0</v>
      </c>
      <c r="I860" s="77">
        <f t="shared" si="50"/>
        <v>0</v>
      </c>
      <c r="J860" s="38"/>
      <c r="K860" s="38"/>
      <c r="L860" s="34"/>
      <c r="M860" s="34"/>
      <c r="N860" s="34"/>
      <c r="O860" s="34"/>
    </row>
    <row r="861" spans="1:15" ht="14.25">
      <c r="A861" s="41">
        <v>0</v>
      </c>
      <c r="B861" s="42"/>
      <c r="C861" s="43"/>
      <c r="D861" s="44"/>
      <c r="E861" s="45" t="str">
        <f t="shared" si="59"/>
        <v/>
      </c>
      <c r="F861" s="43">
        <f t="shared" si="60"/>
        <v>0</v>
      </c>
      <c r="G861" s="75">
        <f>IF($C861="",0,COUNTIF(男子名簿!$F$12:$F$520,$C861))</f>
        <v>0</v>
      </c>
      <c r="H861" s="76">
        <f>IF($C861="",0,COUNTIF(女子名簿!$F$12:$F$520,$C861))</f>
        <v>0</v>
      </c>
      <c r="I861" s="77">
        <f t="shared" si="50"/>
        <v>0</v>
      </c>
      <c r="J861" s="38"/>
      <c r="K861" s="38"/>
      <c r="L861" s="34"/>
      <c r="M861" s="34"/>
      <c r="N861" s="34"/>
      <c r="O861" s="34"/>
    </row>
    <row r="862" spans="1:15" ht="14.25">
      <c r="A862" s="41">
        <v>0</v>
      </c>
      <c r="B862" s="55"/>
      <c r="C862" s="47"/>
      <c r="D862" s="56"/>
      <c r="E862" s="57" t="str">
        <f t="shared" si="59"/>
        <v/>
      </c>
      <c r="F862" s="47">
        <f t="shared" si="60"/>
        <v>0</v>
      </c>
      <c r="G862" s="84">
        <f>IF($C862="",0,COUNTIF(男子名簿!$F$12:$F$520,$C862))</f>
        <v>0</v>
      </c>
      <c r="H862" s="85">
        <f>IF($C862="",0,COUNTIF(女子名簿!$F$12:$F$520,$C862))</f>
        <v>0</v>
      </c>
      <c r="I862" s="86">
        <f t="shared" si="50"/>
        <v>0</v>
      </c>
      <c r="J862" s="38"/>
      <c r="K862" s="38"/>
      <c r="L862" s="34"/>
      <c r="M862" s="34"/>
      <c r="N862" s="34"/>
      <c r="O862" s="34"/>
    </row>
    <row r="863" spans="1:15" ht="14.25">
      <c r="A863" s="41">
        <v>0</v>
      </c>
      <c r="B863" s="58"/>
      <c r="C863" s="64"/>
      <c r="D863" s="65"/>
      <c r="E863" s="60" t="str">
        <f t="shared" si="59"/>
        <v/>
      </c>
      <c r="F863" s="61">
        <f t="shared" si="60"/>
        <v>0</v>
      </c>
      <c r="G863" s="87">
        <f>IF($C863="",0,COUNTIF(男子名簿!$F$12:$F$520,$C863))</f>
        <v>0</v>
      </c>
      <c r="H863" s="88">
        <f>IF($C863="",0,COUNTIF(女子名簿!$F$12:$F$520,$C863))</f>
        <v>0</v>
      </c>
      <c r="I863" s="89">
        <f t="shared" si="50"/>
        <v>0</v>
      </c>
      <c r="J863" s="38"/>
      <c r="K863" s="38"/>
      <c r="L863" s="34"/>
      <c r="M863" s="34"/>
      <c r="N863" s="34"/>
      <c r="O863" s="40"/>
    </row>
    <row r="864" spans="1:15" ht="14.25">
      <c r="A864" s="41">
        <v>0</v>
      </c>
      <c r="B864" s="42"/>
      <c r="C864" s="53"/>
      <c r="D864" s="54"/>
      <c r="E864" s="45" t="str">
        <f t="shared" si="59"/>
        <v/>
      </c>
      <c r="F864" s="43">
        <f t="shared" si="60"/>
        <v>0</v>
      </c>
      <c r="G864" s="75">
        <f>IF($C864="",0,COUNTIF(男子名簿!$F$12:$F$520,$C864))</f>
        <v>0</v>
      </c>
      <c r="H864" s="76">
        <f>IF($C864="",0,COUNTIF(女子名簿!$F$12:$F$520,$C864))</f>
        <v>0</v>
      </c>
      <c r="I864" s="77">
        <f t="shared" si="50"/>
        <v>0</v>
      </c>
      <c r="J864" s="38"/>
      <c r="K864" s="38"/>
      <c r="L864" s="34"/>
      <c r="M864" s="34"/>
      <c r="N864" s="34"/>
      <c r="O864" s="40"/>
    </row>
    <row r="865" spans="1:15" ht="14.25">
      <c r="A865" s="41">
        <v>0</v>
      </c>
      <c r="B865" s="42"/>
      <c r="C865" s="53"/>
      <c r="D865" s="54"/>
      <c r="E865" s="45" t="str">
        <f t="shared" si="59"/>
        <v/>
      </c>
      <c r="F865" s="43">
        <f t="shared" si="60"/>
        <v>0</v>
      </c>
      <c r="G865" s="75">
        <f>IF($C865="",0,COUNTIF(男子名簿!$F$12:$F$520,$C865))</f>
        <v>0</v>
      </c>
      <c r="H865" s="76">
        <f>IF($C865="",0,COUNTIF(女子名簿!$F$12:$F$520,$C865))</f>
        <v>0</v>
      </c>
      <c r="I865" s="77">
        <f t="shared" si="50"/>
        <v>0</v>
      </c>
      <c r="J865" s="38"/>
      <c r="K865" s="38"/>
      <c r="L865" s="34"/>
      <c r="M865" s="34"/>
      <c r="N865" s="34"/>
      <c r="O865" s="40"/>
    </row>
    <row r="866" spans="1:15" ht="14.25">
      <c r="A866" s="41">
        <v>0</v>
      </c>
      <c r="B866" s="42"/>
      <c r="C866" s="43"/>
      <c r="D866" s="44"/>
      <c r="E866" s="45" t="str">
        <f t="shared" si="59"/>
        <v/>
      </c>
      <c r="F866" s="43">
        <f t="shared" si="60"/>
        <v>0</v>
      </c>
      <c r="G866" s="75">
        <f>IF($C866="",0,COUNTIF(男子名簿!$F$12:$F$520,$C866))</f>
        <v>0</v>
      </c>
      <c r="H866" s="76">
        <f>IF($C866="",0,COUNTIF(女子名簿!$F$12:$F$520,$C866))</f>
        <v>0</v>
      </c>
      <c r="I866" s="77">
        <f t="shared" si="50"/>
        <v>0</v>
      </c>
      <c r="J866" s="38"/>
      <c r="K866" s="38"/>
      <c r="L866" s="34"/>
      <c r="M866" s="34"/>
      <c r="N866" s="34"/>
      <c r="O866" s="40"/>
    </row>
    <row r="867" spans="1:15" ht="14.25">
      <c r="A867" s="41">
        <v>0</v>
      </c>
      <c r="B867" s="46"/>
      <c r="C867" s="62"/>
      <c r="D867" s="66"/>
      <c r="E867" s="48" t="str">
        <f t="shared" si="59"/>
        <v/>
      </c>
      <c r="F867" s="49">
        <f t="shared" si="60"/>
        <v>0</v>
      </c>
      <c r="G867" s="78">
        <f>IF($C867="",0,COUNTIF(男子名簿!$F$12:$F$520,$C867))</f>
        <v>0</v>
      </c>
      <c r="H867" s="79">
        <f>IF($C867="",0,COUNTIF(女子名簿!$F$12:$F$520,$C867))</f>
        <v>0</v>
      </c>
      <c r="I867" s="80">
        <f t="shared" si="50"/>
        <v>0</v>
      </c>
      <c r="J867" s="38"/>
      <c r="K867" s="38"/>
      <c r="L867" s="34"/>
      <c r="M867" s="34"/>
      <c r="N867" s="34"/>
      <c r="O867" s="40"/>
    </row>
    <row r="868" spans="1:15" ht="14.25">
      <c r="A868" s="41">
        <v>0</v>
      </c>
      <c r="B868" s="50"/>
      <c r="C868" s="64"/>
      <c r="D868" s="67"/>
      <c r="E868" s="52" t="str">
        <f t="shared" si="59"/>
        <v/>
      </c>
      <c r="F868" s="51">
        <f t="shared" si="60"/>
        <v>0</v>
      </c>
      <c r="G868" s="81">
        <f>IF($C868="",0,COUNTIF(男子名簿!$F$12:$F$520,$C868))</f>
        <v>0</v>
      </c>
      <c r="H868" s="82">
        <f>IF($C868="",0,COUNTIF(女子名簿!$F$12:$F$520,$C868))</f>
        <v>0</v>
      </c>
      <c r="I868" s="83">
        <f t="shared" si="50"/>
        <v>0</v>
      </c>
      <c r="J868" s="38"/>
      <c r="K868" s="38"/>
      <c r="L868" s="34"/>
      <c r="M868" s="34"/>
      <c r="N868" s="34"/>
      <c r="O868" s="40"/>
    </row>
    <row r="869" spans="1:15" ht="14.25">
      <c r="A869" s="41">
        <v>0</v>
      </c>
      <c r="B869" s="42"/>
      <c r="C869" s="43"/>
      <c r="D869" s="44"/>
      <c r="E869" s="45" t="str">
        <f t="shared" si="59"/>
        <v/>
      </c>
      <c r="F869" s="43">
        <f t="shared" si="60"/>
        <v>0</v>
      </c>
      <c r="G869" s="75">
        <f>IF($C869="",0,COUNTIF(男子名簿!$F$12:$F$520,$C869))</f>
        <v>0</v>
      </c>
      <c r="H869" s="76">
        <f>IF($C869="",0,COUNTIF(女子名簿!$F$12:$F$520,$C869))</f>
        <v>0</v>
      </c>
      <c r="I869" s="77">
        <f t="shared" si="50"/>
        <v>0</v>
      </c>
      <c r="J869" s="38"/>
      <c r="K869" s="38"/>
      <c r="L869" s="34"/>
      <c r="M869" s="34"/>
      <c r="N869" s="34"/>
      <c r="O869" s="40"/>
    </row>
    <row r="870" spans="1:15" ht="14.25">
      <c r="A870" s="41">
        <v>0</v>
      </c>
      <c r="B870" s="42"/>
      <c r="C870" s="53"/>
      <c r="D870" s="54"/>
      <c r="E870" s="45" t="str">
        <f t="shared" si="59"/>
        <v/>
      </c>
      <c r="F870" s="43">
        <f t="shared" si="60"/>
        <v>0</v>
      </c>
      <c r="G870" s="75">
        <f>IF($C870="",0,COUNTIF(男子名簿!$F$12:$F$520,$C870))</f>
        <v>0</v>
      </c>
      <c r="H870" s="76">
        <f>IF($C870="",0,COUNTIF(女子名簿!$F$12:$F$520,$C870))</f>
        <v>0</v>
      </c>
      <c r="I870" s="77">
        <f t="shared" si="50"/>
        <v>0</v>
      </c>
      <c r="J870" s="38"/>
      <c r="K870" s="38"/>
      <c r="L870" s="34"/>
      <c r="M870" s="34"/>
      <c r="N870" s="34"/>
      <c r="O870" s="40"/>
    </row>
    <row r="871" spans="1:15" ht="14.25">
      <c r="A871" s="41">
        <v>0</v>
      </c>
      <c r="B871" s="42"/>
      <c r="C871" s="53"/>
      <c r="D871" s="54"/>
      <c r="E871" s="45" t="str">
        <f t="shared" si="59"/>
        <v/>
      </c>
      <c r="F871" s="43">
        <f t="shared" si="60"/>
        <v>0</v>
      </c>
      <c r="G871" s="75">
        <f>IF($C871="",0,COUNTIF(男子名簿!$F$12:$F$520,$C871))</f>
        <v>0</v>
      </c>
      <c r="H871" s="76">
        <f>IF($C871="",0,COUNTIF(女子名簿!$F$12:$F$520,$C871))</f>
        <v>0</v>
      </c>
      <c r="I871" s="77">
        <f t="shared" si="50"/>
        <v>0</v>
      </c>
      <c r="J871" s="38"/>
      <c r="K871" s="38"/>
      <c r="L871" s="34"/>
      <c r="M871" s="34"/>
      <c r="N871" s="34"/>
      <c r="O871" s="40"/>
    </row>
    <row r="872" spans="1:15" ht="14.25">
      <c r="A872" s="41">
        <v>0</v>
      </c>
      <c r="B872" s="55"/>
      <c r="C872" s="62"/>
      <c r="D872" s="63"/>
      <c r="E872" s="57" t="str">
        <f t="shared" si="59"/>
        <v/>
      </c>
      <c r="F872" s="47">
        <f t="shared" si="60"/>
        <v>0</v>
      </c>
      <c r="G872" s="84">
        <f>IF($C872="",0,COUNTIF(男子名簿!$F$12:$F$520,$C872))</f>
        <v>0</v>
      </c>
      <c r="H872" s="85">
        <f>IF($C872="",0,COUNTIF(女子名簿!$F$12:$F$520,$C872))</f>
        <v>0</v>
      </c>
      <c r="I872" s="86">
        <f t="shared" si="50"/>
        <v>0</v>
      </c>
      <c r="J872" s="38"/>
      <c r="K872" s="38"/>
      <c r="L872" s="34"/>
      <c r="M872" s="34"/>
      <c r="N872" s="34"/>
      <c r="O872" s="40"/>
    </row>
    <row r="873" spans="1:15" ht="14.25">
      <c r="A873" s="41">
        <v>0</v>
      </c>
      <c r="B873" s="58"/>
      <c r="C873" s="64"/>
      <c r="D873" s="65"/>
      <c r="E873" s="60" t="str">
        <f t="shared" si="59"/>
        <v/>
      </c>
      <c r="F873" s="61">
        <f t="shared" si="60"/>
        <v>0</v>
      </c>
      <c r="G873" s="87">
        <f>IF($C873="",0,COUNTIF(男子名簿!$F$12:$F$520,$C873))</f>
        <v>0</v>
      </c>
      <c r="H873" s="88">
        <f>IF($C873="",0,COUNTIF(女子名簿!$F$12:$F$520,$C873))</f>
        <v>0</v>
      </c>
      <c r="I873" s="89">
        <f t="shared" si="50"/>
        <v>0</v>
      </c>
      <c r="J873" s="38"/>
      <c r="K873" s="38"/>
      <c r="L873" s="34"/>
      <c r="M873" s="34"/>
      <c r="N873" s="34"/>
      <c r="O873" s="40"/>
    </row>
    <row r="874" spans="1:15" ht="14.25">
      <c r="A874" s="41">
        <v>0</v>
      </c>
      <c r="B874" s="42"/>
      <c r="C874" s="53"/>
      <c r="D874" s="54"/>
      <c r="E874" s="45" t="str">
        <f t="shared" si="59"/>
        <v/>
      </c>
      <c r="F874" s="43">
        <f t="shared" si="60"/>
        <v>0</v>
      </c>
      <c r="G874" s="75">
        <f>IF($C874="",0,COUNTIF(男子名簿!$F$12:$F$520,$C874))</f>
        <v>0</v>
      </c>
      <c r="H874" s="76">
        <f>IF($C874="",0,COUNTIF(女子名簿!$F$12:$F$520,$C874))</f>
        <v>0</v>
      </c>
      <c r="I874" s="77">
        <f t="shared" si="50"/>
        <v>0</v>
      </c>
      <c r="J874" s="38"/>
      <c r="K874" s="38"/>
      <c r="L874" s="34"/>
      <c r="M874" s="34"/>
      <c r="N874" s="34"/>
      <c r="O874" s="40"/>
    </row>
    <row r="875" spans="1:15" ht="14.25">
      <c r="A875" s="41">
        <v>0</v>
      </c>
      <c r="B875" s="42"/>
      <c r="C875" s="53"/>
      <c r="D875" s="54"/>
      <c r="E875" s="45" t="str">
        <f t="shared" si="59"/>
        <v/>
      </c>
      <c r="F875" s="43">
        <f t="shared" si="60"/>
        <v>0</v>
      </c>
      <c r="G875" s="75">
        <f>IF($C875="",0,COUNTIF(男子名簿!$F$12:$F$520,$C875))</f>
        <v>0</v>
      </c>
      <c r="H875" s="76">
        <f>IF($C875="",0,COUNTIF(女子名簿!$F$12:$F$520,$C875))</f>
        <v>0</v>
      </c>
      <c r="I875" s="77">
        <f t="shared" si="50"/>
        <v>0</v>
      </c>
      <c r="J875" s="38"/>
      <c r="K875" s="38"/>
      <c r="L875" s="34"/>
      <c r="M875" s="34"/>
      <c r="N875" s="34"/>
      <c r="O875" s="40"/>
    </row>
    <row r="876" spans="1:15" ht="14.25">
      <c r="A876" s="41">
        <v>0</v>
      </c>
      <c r="B876" s="42"/>
      <c r="C876" s="53"/>
      <c r="D876" s="54"/>
      <c r="E876" s="45" t="str">
        <f t="shared" si="59"/>
        <v/>
      </c>
      <c r="F876" s="43">
        <f t="shared" si="60"/>
        <v>0</v>
      </c>
      <c r="G876" s="75">
        <f>IF($C876="",0,COUNTIF(男子名簿!$F$12:$F$520,$C876))</f>
        <v>0</v>
      </c>
      <c r="H876" s="76">
        <f>IF($C876="",0,COUNTIF(女子名簿!$F$12:$F$520,$C876))</f>
        <v>0</v>
      </c>
      <c r="I876" s="77">
        <f t="shared" si="50"/>
        <v>0</v>
      </c>
      <c r="J876" s="38"/>
      <c r="K876" s="38"/>
      <c r="L876" s="34"/>
      <c r="M876" s="34"/>
      <c r="N876" s="34"/>
      <c r="O876" s="40"/>
    </row>
    <row r="877" spans="1:15" ht="14.25">
      <c r="A877" s="41">
        <v>0</v>
      </c>
      <c r="B877" s="46"/>
      <c r="C877" s="62"/>
      <c r="D877" s="66"/>
      <c r="E877" s="48" t="str">
        <f t="shared" si="59"/>
        <v/>
      </c>
      <c r="F877" s="49">
        <f t="shared" si="60"/>
        <v>0</v>
      </c>
      <c r="G877" s="78">
        <f>IF($C877="",0,COUNTIF(男子名簿!$F$12:$F$520,$C877))</f>
        <v>0</v>
      </c>
      <c r="H877" s="79">
        <f>IF($C877="",0,COUNTIF(女子名簿!$F$12:$F$520,$C877))</f>
        <v>0</v>
      </c>
      <c r="I877" s="80">
        <f t="shared" si="50"/>
        <v>0</v>
      </c>
      <c r="J877" s="38"/>
      <c r="K877" s="38"/>
      <c r="L877" s="34"/>
      <c r="M877" s="34"/>
      <c r="N877" s="34"/>
      <c r="O877" s="40"/>
    </row>
    <row r="878" spans="1:15" ht="14.25">
      <c r="A878" s="41">
        <v>0</v>
      </c>
      <c r="B878" s="50"/>
      <c r="C878" s="61"/>
      <c r="D878" s="59"/>
      <c r="E878" s="52"/>
      <c r="F878" s="51"/>
      <c r="G878" s="81">
        <f>IF($C878="",0,COUNTIF(男子名簿!$F$12:$F$520,$C878))</f>
        <v>0</v>
      </c>
      <c r="H878" s="82">
        <f>IF($C878="",0,COUNTIF(女子名簿!$F$12:$F$520,$C878))</f>
        <v>0</v>
      </c>
      <c r="I878" s="83">
        <f t="shared" si="50"/>
        <v>0</v>
      </c>
      <c r="J878" s="38"/>
      <c r="K878" s="38"/>
      <c r="L878" s="34"/>
      <c r="M878" s="34"/>
      <c r="N878" s="34"/>
      <c r="O878" s="40"/>
    </row>
    <row r="879" spans="1:15" ht="14.25">
      <c r="A879" s="41">
        <v>0</v>
      </c>
      <c r="B879" s="42"/>
      <c r="C879" s="43"/>
      <c r="D879" s="44"/>
      <c r="E879" s="45" t="str">
        <f t="shared" ref="E879:E897" si="61">IF($C879="","",ASC(PHONETIC($C879)))</f>
        <v/>
      </c>
      <c r="F879" s="43">
        <f t="shared" ref="F879:F897" si="62">C879</f>
        <v>0</v>
      </c>
      <c r="G879" s="75">
        <f>IF($C879="",0,COUNTIF(男子名簿!$F$12:$F$520,$C879))</f>
        <v>0</v>
      </c>
      <c r="H879" s="76">
        <f>IF($C879="",0,COUNTIF(女子名簿!$F$12:$F$520,$C879))</f>
        <v>0</v>
      </c>
      <c r="I879" s="77">
        <f t="shared" si="50"/>
        <v>0</v>
      </c>
      <c r="J879" s="38"/>
      <c r="K879" s="38"/>
      <c r="L879" s="34"/>
      <c r="M879" s="34"/>
      <c r="N879" s="34"/>
      <c r="O879" s="34"/>
    </row>
    <row r="880" spans="1:15" ht="14.25">
      <c r="A880" s="41">
        <v>0</v>
      </c>
      <c r="B880" s="42"/>
      <c r="C880" s="43"/>
      <c r="D880" s="44"/>
      <c r="E880" s="45" t="str">
        <f t="shared" si="61"/>
        <v/>
      </c>
      <c r="F880" s="43">
        <f t="shared" si="62"/>
        <v>0</v>
      </c>
      <c r="G880" s="75">
        <f>IF($C880="",0,COUNTIF(男子名簿!$F$12:$F$520,$C880))</f>
        <v>0</v>
      </c>
      <c r="H880" s="76">
        <f>IF($C880="",0,COUNTIF(女子名簿!$F$12:$F$520,$C880))</f>
        <v>0</v>
      </c>
      <c r="I880" s="77">
        <f t="shared" si="50"/>
        <v>0</v>
      </c>
      <c r="J880" s="38"/>
      <c r="K880" s="38"/>
      <c r="L880" s="34"/>
      <c r="M880" s="34"/>
      <c r="N880" s="34"/>
      <c r="O880" s="34"/>
    </row>
    <row r="881" spans="1:15" ht="14.25">
      <c r="A881" s="41">
        <v>0</v>
      </c>
      <c r="B881" s="42"/>
      <c r="C881" s="43"/>
      <c r="D881" s="44"/>
      <c r="E881" s="45" t="str">
        <f t="shared" si="61"/>
        <v/>
      </c>
      <c r="F881" s="43">
        <f t="shared" si="62"/>
        <v>0</v>
      </c>
      <c r="G881" s="75">
        <f>IF($C881="",0,COUNTIF(男子名簿!$F$12:$F$520,$C881))</f>
        <v>0</v>
      </c>
      <c r="H881" s="76">
        <f>IF($C881="",0,COUNTIF(女子名簿!$F$12:$F$520,$C881))</f>
        <v>0</v>
      </c>
      <c r="I881" s="77">
        <f t="shared" si="50"/>
        <v>0</v>
      </c>
      <c r="J881" s="38"/>
      <c r="K881" s="38"/>
      <c r="L881" s="34"/>
      <c r="M881" s="34"/>
      <c r="N881" s="34"/>
      <c r="O881" s="34"/>
    </row>
    <row r="882" spans="1:15" ht="14.25">
      <c r="A882" s="41">
        <v>0</v>
      </c>
      <c r="B882" s="55"/>
      <c r="C882" s="47"/>
      <c r="D882" s="56"/>
      <c r="E882" s="57" t="str">
        <f t="shared" si="61"/>
        <v/>
      </c>
      <c r="F882" s="47">
        <f t="shared" si="62"/>
        <v>0</v>
      </c>
      <c r="G882" s="84">
        <f>IF($C882="",0,COUNTIF(男子名簿!$F$12:$F$520,$C882))</f>
        <v>0</v>
      </c>
      <c r="H882" s="85">
        <f>IF($C882="",0,COUNTIF(女子名簿!$F$12:$F$520,$C882))</f>
        <v>0</v>
      </c>
      <c r="I882" s="86">
        <f t="shared" si="50"/>
        <v>0</v>
      </c>
      <c r="J882" s="38"/>
      <c r="K882" s="38"/>
      <c r="L882" s="34"/>
      <c r="M882" s="34"/>
      <c r="N882" s="34"/>
      <c r="O882" s="34"/>
    </row>
    <row r="883" spans="1:15" ht="14.25">
      <c r="A883" s="41">
        <v>0</v>
      </c>
      <c r="B883" s="58"/>
      <c r="C883" s="64"/>
      <c r="D883" s="65"/>
      <c r="E883" s="60" t="str">
        <f t="shared" si="61"/>
        <v/>
      </c>
      <c r="F883" s="61">
        <f t="shared" si="62"/>
        <v>0</v>
      </c>
      <c r="G883" s="87">
        <f>IF($C883="",0,COUNTIF(男子名簿!$F$12:$F$520,$C883))</f>
        <v>0</v>
      </c>
      <c r="H883" s="88">
        <f>IF($C883="",0,COUNTIF(女子名簿!$F$12:$F$520,$C883))</f>
        <v>0</v>
      </c>
      <c r="I883" s="89">
        <f t="shared" si="50"/>
        <v>0</v>
      </c>
      <c r="J883" s="38"/>
      <c r="K883" s="38"/>
      <c r="L883" s="34"/>
      <c r="M883" s="34"/>
      <c r="N883" s="34"/>
      <c r="O883" s="40"/>
    </row>
    <row r="884" spans="1:15" ht="14.25">
      <c r="A884" s="41">
        <v>0</v>
      </c>
      <c r="B884" s="42"/>
      <c r="C884" s="53"/>
      <c r="D884" s="54"/>
      <c r="E884" s="45" t="str">
        <f t="shared" si="61"/>
        <v/>
      </c>
      <c r="F884" s="43">
        <f t="shared" si="62"/>
        <v>0</v>
      </c>
      <c r="G884" s="75">
        <f>IF($C884="",0,COUNTIF(男子名簿!$F$12:$F$520,$C884))</f>
        <v>0</v>
      </c>
      <c r="H884" s="76">
        <f>IF($C884="",0,COUNTIF(女子名簿!$F$12:$F$520,$C884))</f>
        <v>0</v>
      </c>
      <c r="I884" s="77">
        <f t="shared" si="50"/>
        <v>0</v>
      </c>
      <c r="J884" s="38"/>
      <c r="K884" s="38"/>
      <c r="L884" s="34"/>
      <c r="M884" s="34"/>
      <c r="N884" s="34"/>
      <c r="O884" s="40"/>
    </row>
    <row r="885" spans="1:15" ht="14.25">
      <c r="A885" s="41">
        <v>0</v>
      </c>
      <c r="B885" s="42"/>
      <c r="C885" s="53"/>
      <c r="D885" s="54"/>
      <c r="E885" s="45" t="str">
        <f t="shared" si="61"/>
        <v/>
      </c>
      <c r="F885" s="43">
        <f t="shared" si="62"/>
        <v>0</v>
      </c>
      <c r="G885" s="75">
        <f>IF($C885="",0,COUNTIF(男子名簿!$F$12:$F$520,$C885))</f>
        <v>0</v>
      </c>
      <c r="H885" s="76">
        <f>IF($C885="",0,COUNTIF(女子名簿!$F$12:$F$520,$C885))</f>
        <v>0</v>
      </c>
      <c r="I885" s="77">
        <f t="shared" si="50"/>
        <v>0</v>
      </c>
      <c r="J885" s="38"/>
      <c r="K885" s="38"/>
      <c r="L885" s="34"/>
      <c r="M885" s="34"/>
      <c r="N885" s="34"/>
      <c r="O885" s="40"/>
    </row>
    <row r="886" spans="1:15" ht="14.25">
      <c r="A886" s="41">
        <v>0</v>
      </c>
      <c r="B886" s="42"/>
      <c r="C886" s="43"/>
      <c r="D886" s="44"/>
      <c r="E886" s="45" t="str">
        <f t="shared" si="61"/>
        <v/>
      </c>
      <c r="F886" s="43">
        <f t="shared" si="62"/>
        <v>0</v>
      </c>
      <c r="G886" s="75">
        <f>IF($C886="",0,COUNTIF(男子名簿!$F$12:$F$520,$C886))</f>
        <v>0</v>
      </c>
      <c r="H886" s="76">
        <f>IF($C886="",0,COUNTIF(女子名簿!$F$12:$F$520,$C886))</f>
        <v>0</v>
      </c>
      <c r="I886" s="77">
        <f t="shared" si="50"/>
        <v>0</v>
      </c>
      <c r="J886" s="38"/>
      <c r="K886" s="38"/>
      <c r="L886" s="34"/>
      <c r="M886" s="34"/>
      <c r="N886" s="34"/>
      <c r="O886" s="40"/>
    </row>
    <row r="887" spans="1:15" ht="14.25">
      <c r="A887" s="41">
        <v>0</v>
      </c>
      <c r="B887" s="46"/>
      <c r="C887" s="62"/>
      <c r="D887" s="66"/>
      <c r="E887" s="48" t="str">
        <f t="shared" si="61"/>
        <v/>
      </c>
      <c r="F887" s="49">
        <f t="shared" si="62"/>
        <v>0</v>
      </c>
      <c r="G887" s="78">
        <f>IF($C887="",0,COUNTIF(男子名簿!$F$12:$F$520,$C887))</f>
        <v>0</v>
      </c>
      <c r="H887" s="79">
        <f>IF($C887="",0,COUNTIF(女子名簿!$F$12:$F$520,$C887))</f>
        <v>0</v>
      </c>
      <c r="I887" s="80">
        <f t="shared" si="50"/>
        <v>0</v>
      </c>
      <c r="J887" s="38"/>
      <c r="K887" s="38"/>
      <c r="L887" s="34"/>
      <c r="M887" s="34"/>
      <c r="N887" s="34"/>
      <c r="O887" s="40"/>
    </row>
    <row r="888" spans="1:15" ht="14.25">
      <c r="A888" s="41">
        <v>0</v>
      </c>
      <c r="B888" s="50"/>
      <c r="C888" s="64"/>
      <c r="D888" s="67"/>
      <c r="E888" s="52" t="str">
        <f t="shared" si="61"/>
        <v/>
      </c>
      <c r="F888" s="51">
        <f t="shared" si="62"/>
        <v>0</v>
      </c>
      <c r="G888" s="81">
        <f>IF($C888="",0,COUNTIF(男子名簿!$F$12:$F$520,$C888))</f>
        <v>0</v>
      </c>
      <c r="H888" s="82">
        <f>IF($C888="",0,COUNTIF(女子名簿!$F$12:$F$520,$C888))</f>
        <v>0</v>
      </c>
      <c r="I888" s="83">
        <f t="shared" si="50"/>
        <v>0</v>
      </c>
      <c r="J888" s="38"/>
      <c r="K888" s="38"/>
      <c r="L888" s="34"/>
      <c r="M888" s="34"/>
      <c r="N888" s="34"/>
      <c r="O888" s="40"/>
    </row>
    <row r="889" spans="1:15" ht="14.25">
      <c r="A889" s="41">
        <v>0</v>
      </c>
      <c r="B889" s="42"/>
      <c r="C889" s="43"/>
      <c r="D889" s="44"/>
      <c r="E889" s="45" t="str">
        <f t="shared" si="61"/>
        <v/>
      </c>
      <c r="F889" s="43">
        <f t="shared" si="62"/>
        <v>0</v>
      </c>
      <c r="G889" s="75">
        <f>IF($C889="",0,COUNTIF(男子名簿!$F$12:$F$520,$C889))</f>
        <v>0</v>
      </c>
      <c r="H889" s="76">
        <f>IF($C889="",0,COUNTIF(女子名簿!$F$12:$F$520,$C889))</f>
        <v>0</v>
      </c>
      <c r="I889" s="77">
        <f t="shared" si="50"/>
        <v>0</v>
      </c>
      <c r="J889" s="38"/>
      <c r="K889" s="38"/>
      <c r="L889" s="34"/>
      <c r="M889" s="34"/>
      <c r="N889" s="34"/>
      <c r="O889" s="40"/>
    </row>
    <row r="890" spans="1:15" ht="14.25">
      <c r="A890" s="41">
        <v>0</v>
      </c>
      <c r="B890" s="42"/>
      <c r="C890" s="53"/>
      <c r="D890" s="54"/>
      <c r="E890" s="45" t="str">
        <f t="shared" si="61"/>
        <v/>
      </c>
      <c r="F890" s="43">
        <f t="shared" si="62"/>
        <v>0</v>
      </c>
      <c r="G890" s="75">
        <f>IF($C890="",0,COUNTIF(男子名簿!$F$12:$F$520,$C890))</f>
        <v>0</v>
      </c>
      <c r="H890" s="76">
        <f>IF($C890="",0,COUNTIF(女子名簿!$F$12:$F$520,$C890))</f>
        <v>0</v>
      </c>
      <c r="I890" s="77">
        <f t="shared" si="50"/>
        <v>0</v>
      </c>
      <c r="J890" s="38"/>
      <c r="K890" s="38"/>
      <c r="L890" s="34"/>
      <c r="M890" s="34"/>
      <c r="N890" s="34"/>
      <c r="O890" s="40"/>
    </row>
    <row r="891" spans="1:15" ht="14.25">
      <c r="A891" s="41">
        <v>0</v>
      </c>
      <c r="B891" s="42"/>
      <c r="C891" s="53"/>
      <c r="D891" s="54"/>
      <c r="E891" s="45" t="str">
        <f t="shared" si="61"/>
        <v/>
      </c>
      <c r="F891" s="43">
        <f t="shared" si="62"/>
        <v>0</v>
      </c>
      <c r="G891" s="75">
        <f>IF($C891="",0,COUNTIF(男子名簿!$F$12:$F$520,$C891))</f>
        <v>0</v>
      </c>
      <c r="H891" s="76">
        <f>IF($C891="",0,COUNTIF(女子名簿!$F$12:$F$520,$C891))</f>
        <v>0</v>
      </c>
      <c r="I891" s="77">
        <f t="shared" si="50"/>
        <v>0</v>
      </c>
      <c r="J891" s="38"/>
      <c r="K891" s="38"/>
      <c r="L891" s="34"/>
      <c r="M891" s="34"/>
      <c r="N891" s="34"/>
      <c r="O891" s="40"/>
    </row>
    <row r="892" spans="1:15" ht="14.25">
      <c r="A892" s="41">
        <v>0</v>
      </c>
      <c r="B892" s="55"/>
      <c r="C892" s="62"/>
      <c r="D892" s="63"/>
      <c r="E892" s="57" t="str">
        <f t="shared" si="61"/>
        <v/>
      </c>
      <c r="F892" s="47">
        <f t="shared" si="62"/>
        <v>0</v>
      </c>
      <c r="G892" s="84">
        <f>IF($C892="",0,COUNTIF(男子名簿!$F$12:$F$520,$C892))</f>
        <v>0</v>
      </c>
      <c r="H892" s="85">
        <f>IF($C892="",0,COUNTIF(女子名簿!$F$12:$F$520,$C892))</f>
        <v>0</v>
      </c>
      <c r="I892" s="86">
        <f t="shared" si="50"/>
        <v>0</v>
      </c>
      <c r="J892" s="38"/>
      <c r="K892" s="38"/>
      <c r="L892" s="34"/>
      <c r="M892" s="34"/>
      <c r="N892" s="34"/>
      <c r="O892" s="40"/>
    </row>
    <row r="893" spans="1:15" ht="14.25">
      <c r="A893" s="41">
        <v>0</v>
      </c>
      <c r="B893" s="58"/>
      <c r="C893" s="64"/>
      <c r="D893" s="65"/>
      <c r="E893" s="60" t="str">
        <f t="shared" si="61"/>
        <v/>
      </c>
      <c r="F893" s="61">
        <f t="shared" si="62"/>
        <v>0</v>
      </c>
      <c r="G893" s="87">
        <f>IF($C893="",0,COUNTIF(男子名簿!$F$12:$F$520,$C893))</f>
        <v>0</v>
      </c>
      <c r="H893" s="88">
        <f>IF($C893="",0,COUNTIF(女子名簿!$F$12:$F$520,$C893))</f>
        <v>0</v>
      </c>
      <c r="I893" s="89">
        <f t="shared" si="50"/>
        <v>0</v>
      </c>
      <c r="J893" s="38"/>
      <c r="K893" s="38"/>
      <c r="L893" s="34"/>
      <c r="M893" s="34"/>
      <c r="N893" s="34"/>
      <c r="O893" s="40"/>
    </row>
    <row r="894" spans="1:15" ht="14.25">
      <c r="A894" s="41">
        <v>0</v>
      </c>
      <c r="B894" s="42"/>
      <c r="C894" s="53"/>
      <c r="D894" s="54"/>
      <c r="E894" s="45" t="str">
        <f t="shared" si="61"/>
        <v/>
      </c>
      <c r="F894" s="43">
        <f t="shared" si="62"/>
        <v>0</v>
      </c>
      <c r="G894" s="75">
        <f>IF($C894="",0,COUNTIF(男子名簿!$F$12:$F$520,$C894))</f>
        <v>0</v>
      </c>
      <c r="H894" s="76">
        <f>IF($C894="",0,COUNTIF(女子名簿!$F$12:$F$520,$C894))</f>
        <v>0</v>
      </c>
      <c r="I894" s="77">
        <f t="shared" si="50"/>
        <v>0</v>
      </c>
      <c r="J894" s="38"/>
      <c r="K894" s="38"/>
      <c r="L894" s="34"/>
      <c r="M894" s="34"/>
      <c r="N894" s="34"/>
      <c r="O894" s="40"/>
    </row>
    <row r="895" spans="1:15" ht="14.25">
      <c r="A895" s="41">
        <v>0</v>
      </c>
      <c r="B895" s="42"/>
      <c r="C895" s="53"/>
      <c r="D895" s="54"/>
      <c r="E895" s="45" t="str">
        <f t="shared" si="61"/>
        <v/>
      </c>
      <c r="F895" s="43">
        <f t="shared" si="62"/>
        <v>0</v>
      </c>
      <c r="G895" s="75">
        <f>IF($C895="",0,COUNTIF(男子名簿!$F$12:$F$520,$C895))</f>
        <v>0</v>
      </c>
      <c r="H895" s="76">
        <f>IF($C895="",0,COUNTIF(女子名簿!$F$12:$F$520,$C895))</f>
        <v>0</v>
      </c>
      <c r="I895" s="77">
        <f t="shared" si="50"/>
        <v>0</v>
      </c>
      <c r="J895" s="38"/>
      <c r="K895" s="38"/>
      <c r="L895" s="34"/>
      <c r="M895" s="34"/>
      <c r="N895" s="34"/>
      <c r="O895" s="40"/>
    </row>
    <row r="896" spans="1:15" ht="14.25">
      <c r="A896" s="41">
        <v>0</v>
      </c>
      <c r="B896" s="42"/>
      <c r="C896" s="53"/>
      <c r="D896" s="54"/>
      <c r="E896" s="45" t="str">
        <f t="shared" si="61"/>
        <v/>
      </c>
      <c r="F896" s="43">
        <f t="shared" si="62"/>
        <v>0</v>
      </c>
      <c r="G896" s="75">
        <f>IF($C896="",0,COUNTIF(男子名簿!$F$12:$F$520,$C896))</f>
        <v>0</v>
      </c>
      <c r="H896" s="76">
        <f>IF($C896="",0,COUNTIF(女子名簿!$F$12:$F$520,$C896))</f>
        <v>0</v>
      </c>
      <c r="I896" s="77">
        <f t="shared" si="50"/>
        <v>0</v>
      </c>
      <c r="J896" s="38"/>
      <c r="K896" s="38"/>
      <c r="L896" s="34"/>
      <c r="M896" s="34"/>
      <c r="N896" s="34"/>
      <c r="O896" s="40"/>
    </row>
    <row r="897" spans="1:15" ht="14.25">
      <c r="A897" s="41">
        <v>0</v>
      </c>
      <c r="B897" s="46"/>
      <c r="C897" s="62"/>
      <c r="D897" s="66"/>
      <c r="E897" s="48" t="str">
        <f t="shared" si="61"/>
        <v/>
      </c>
      <c r="F897" s="49">
        <f t="shared" si="62"/>
        <v>0</v>
      </c>
      <c r="G897" s="78">
        <f>IF($C897="",0,COUNTIF(男子名簿!$F$12:$F$520,$C897))</f>
        <v>0</v>
      </c>
      <c r="H897" s="79">
        <f>IF($C897="",0,COUNTIF(女子名簿!$F$12:$F$520,$C897))</f>
        <v>0</v>
      </c>
      <c r="I897" s="80">
        <f t="shared" si="50"/>
        <v>0</v>
      </c>
      <c r="J897" s="38"/>
      <c r="K897" s="38"/>
      <c r="L897" s="34"/>
      <c r="M897" s="34"/>
      <c r="N897" s="34"/>
      <c r="O897" s="40"/>
    </row>
    <row r="898" spans="1:15" ht="14.25">
      <c r="A898" s="41">
        <v>0</v>
      </c>
      <c r="B898" s="50"/>
      <c r="C898" s="61"/>
      <c r="D898" s="59"/>
      <c r="E898" s="52"/>
      <c r="F898" s="51"/>
      <c r="G898" s="81">
        <f>IF($C898="",0,COUNTIF(男子名簿!$F$12:$F$520,$C898))</f>
        <v>0</v>
      </c>
      <c r="H898" s="82">
        <f>IF($C898="",0,COUNTIF(女子名簿!$F$12:$F$520,$C898))</f>
        <v>0</v>
      </c>
      <c r="I898" s="83">
        <f t="shared" si="50"/>
        <v>0</v>
      </c>
      <c r="J898" s="38"/>
      <c r="K898" s="38"/>
      <c r="L898" s="34"/>
      <c r="M898" s="34"/>
      <c r="N898" s="34"/>
      <c r="O898" s="40"/>
    </row>
    <row r="899" spans="1:15" ht="14.25">
      <c r="A899" s="41">
        <v>0</v>
      </c>
      <c r="B899" s="42"/>
      <c r="C899" s="43"/>
      <c r="D899" s="44"/>
      <c r="E899" s="45" t="str">
        <f t="shared" ref="E899:E917" si="63">IF($C899="","",ASC(PHONETIC($C899)))</f>
        <v/>
      </c>
      <c r="F899" s="43">
        <f t="shared" ref="F899:F917" si="64">C899</f>
        <v>0</v>
      </c>
      <c r="G899" s="75">
        <f>IF($C899="",0,COUNTIF(男子名簿!$F$12:$F$520,$C899))</f>
        <v>0</v>
      </c>
      <c r="H899" s="76">
        <f>IF($C899="",0,COUNTIF(女子名簿!$F$12:$F$520,$C899))</f>
        <v>0</v>
      </c>
      <c r="I899" s="77">
        <f t="shared" si="50"/>
        <v>0</v>
      </c>
      <c r="J899" s="38"/>
      <c r="K899" s="38"/>
      <c r="L899" s="34"/>
      <c r="M899" s="34"/>
      <c r="N899" s="34"/>
      <c r="O899" s="34"/>
    </row>
    <row r="900" spans="1:15" ht="14.25">
      <c r="A900" s="41">
        <v>0</v>
      </c>
      <c r="B900" s="42"/>
      <c r="C900" s="43"/>
      <c r="D900" s="44"/>
      <c r="E900" s="45" t="str">
        <f t="shared" si="63"/>
        <v/>
      </c>
      <c r="F900" s="43">
        <f t="shared" si="64"/>
        <v>0</v>
      </c>
      <c r="G900" s="75">
        <f>IF($C900="",0,COUNTIF(男子名簿!$F$12:$F$520,$C900))</f>
        <v>0</v>
      </c>
      <c r="H900" s="76">
        <f>IF($C900="",0,COUNTIF(女子名簿!$F$12:$F$520,$C900))</f>
        <v>0</v>
      </c>
      <c r="I900" s="77">
        <f t="shared" si="50"/>
        <v>0</v>
      </c>
      <c r="J900" s="38"/>
      <c r="K900" s="38"/>
      <c r="L900" s="34"/>
      <c r="M900" s="34"/>
      <c r="N900" s="34"/>
      <c r="O900" s="34"/>
    </row>
    <row r="901" spans="1:15" ht="14.25">
      <c r="A901" s="41">
        <v>0</v>
      </c>
      <c r="B901" s="42"/>
      <c r="C901" s="43"/>
      <c r="D901" s="44"/>
      <c r="E901" s="45" t="str">
        <f t="shared" si="63"/>
        <v/>
      </c>
      <c r="F901" s="43">
        <f t="shared" si="64"/>
        <v>0</v>
      </c>
      <c r="G901" s="75">
        <f>IF($C901="",0,COUNTIF(男子名簿!$F$12:$F$520,$C901))</f>
        <v>0</v>
      </c>
      <c r="H901" s="76">
        <f>IF($C901="",0,COUNTIF(女子名簿!$F$12:$F$520,$C901))</f>
        <v>0</v>
      </c>
      <c r="I901" s="77">
        <f t="shared" si="50"/>
        <v>0</v>
      </c>
      <c r="J901" s="38"/>
      <c r="K901" s="38"/>
      <c r="L901" s="34"/>
      <c r="M901" s="34"/>
      <c r="N901" s="34"/>
      <c r="O901" s="34"/>
    </row>
    <row r="902" spans="1:15" ht="14.25">
      <c r="A902" s="41">
        <v>0</v>
      </c>
      <c r="B902" s="55"/>
      <c r="C902" s="47"/>
      <c r="D902" s="56"/>
      <c r="E902" s="57" t="str">
        <f t="shared" si="63"/>
        <v/>
      </c>
      <c r="F902" s="47">
        <f t="shared" si="64"/>
        <v>0</v>
      </c>
      <c r="G902" s="84">
        <f>IF($C902="",0,COUNTIF(男子名簿!$F$12:$F$520,$C902))</f>
        <v>0</v>
      </c>
      <c r="H902" s="85">
        <f>IF($C902="",0,COUNTIF(女子名簿!$F$12:$F$520,$C902))</f>
        <v>0</v>
      </c>
      <c r="I902" s="86">
        <f t="shared" si="50"/>
        <v>0</v>
      </c>
      <c r="J902" s="38"/>
      <c r="K902" s="38"/>
      <c r="L902" s="34"/>
      <c r="M902" s="34"/>
      <c r="N902" s="34"/>
      <c r="O902" s="34"/>
    </row>
    <row r="903" spans="1:15" ht="14.25">
      <c r="A903" s="41">
        <v>0</v>
      </c>
      <c r="B903" s="58"/>
      <c r="C903" s="64"/>
      <c r="D903" s="65"/>
      <c r="E903" s="60" t="str">
        <f t="shared" si="63"/>
        <v/>
      </c>
      <c r="F903" s="61">
        <f t="shared" si="64"/>
        <v>0</v>
      </c>
      <c r="G903" s="87">
        <f>IF($C903="",0,COUNTIF(男子名簿!$F$12:$F$520,$C903))</f>
        <v>0</v>
      </c>
      <c r="H903" s="88">
        <f>IF($C903="",0,COUNTIF(女子名簿!$F$12:$F$520,$C903))</f>
        <v>0</v>
      </c>
      <c r="I903" s="89">
        <f t="shared" si="50"/>
        <v>0</v>
      </c>
      <c r="J903" s="38"/>
      <c r="K903" s="38"/>
      <c r="L903" s="34"/>
      <c r="M903" s="34"/>
      <c r="N903" s="34"/>
      <c r="O903" s="40"/>
    </row>
    <row r="904" spans="1:15" ht="14.25">
      <c r="A904" s="41">
        <v>0</v>
      </c>
      <c r="B904" s="42"/>
      <c r="C904" s="53"/>
      <c r="D904" s="54"/>
      <c r="E904" s="45" t="str">
        <f t="shared" si="63"/>
        <v/>
      </c>
      <c r="F904" s="43">
        <f t="shared" si="64"/>
        <v>0</v>
      </c>
      <c r="G904" s="75">
        <f>IF($C904="",0,COUNTIF(男子名簿!$F$12:$F$520,$C904))</f>
        <v>0</v>
      </c>
      <c r="H904" s="76">
        <f>IF($C904="",0,COUNTIF(女子名簿!$F$12:$F$520,$C904))</f>
        <v>0</v>
      </c>
      <c r="I904" s="77">
        <f t="shared" si="50"/>
        <v>0</v>
      </c>
      <c r="J904" s="38"/>
      <c r="K904" s="38"/>
      <c r="L904" s="34"/>
      <c r="M904" s="34"/>
      <c r="N904" s="34"/>
      <c r="O904" s="40"/>
    </row>
    <row r="905" spans="1:15" ht="14.25">
      <c r="A905" s="41">
        <v>0</v>
      </c>
      <c r="B905" s="42"/>
      <c r="C905" s="53"/>
      <c r="D905" s="54"/>
      <c r="E905" s="45" t="str">
        <f t="shared" si="63"/>
        <v/>
      </c>
      <c r="F905" s="43">
        <f t="shared" si="64"/>
        <v>0</v>
      </c>
      <c r="G905" s="75">
        <f>IF($C905="",0,COUNTIF(男子名簿!$F$12:$F$520,$C905))</f>
        <v>0</v>
      </c>
      <c r="H905" s="76">
        <f>IF($C905="",0,COUNTIF(女子名簿!$F$12:$F$520,$C905))</f>
        <v>0</v>
      </c>
      <c r="I905" s="77">
        <f t="shared" si="50"/>
        <v>0</v>
      </c>
      <c r="J905" s="38"/>
      <c r="K905" s="38"/>
      <c r="L905" s="34"/>
      <c r="M905" s="34"/>
      <c r="N905" s="34"/>
      <c r="O905" s="40"/>
    </row>
    <row r="906" spans="1:15" ht="14.25">
      <c r="A906" s="41">
        <v>0</v>
      </c>
      <c r="B906" s="42"/>
      <c r="C906" s="43"/>
      <c r="D906" s="44"/>
      <c r="E906" s="45" t="str">
        <f t="shared" si="63"/>
        <v/>
      </c>
      <c r="F906" s="43">
        <f t="shared" si="64"/>
        <v>0</v>
      </c>
      <c r="G906" s="75">
        <f>IF($C906="",0,COUNTIF(男子名簿!$F$12:$F$520,$C906))</f>
        <v>0</v>
      </c>
      <c r="H906" s="76">
        <f>IF($C906="",0,COUNTIF(女子名簿!$F$12:$F$520,$C906))</f>
        <v>0</v>
      </c>
      <c r="I906" s="77">
        <f t="shared" si="50"/>
        <v>0</v>
      </c>
      <c r="J906" s="38"/>
      <c r="K906" s="38"/>
      <c r="L906" s="34"/>
      <c r="M906" s="34"/>
      <c r="N906" s="34"/>
      <c r="O906" s="40"/>
    </row>
    <row r="907" spans="1:15" ht="14.25">
      <c r="A907" s="41">
        <v>0</v>
      </c>
      <c r="B907" s="46"/>
      <c r="C907" s="62"/>
      <c r="D907" s="66"/>
      <c r="E907" s="48" t="str">
        <f t="shared" si="63"/>
        <v/>
      </c>
      <c r="F907" s="49">
        <f t="shared" si="64"/>
        <v>0</v>
      </c>
      <c r="G907" s="78">
        <f>IF($C907="",0,COUNTIF(男子名簿!$F$12:$F$520,$C907))</f>
        <v>0</v>
      </c>
      <c r="H907" s="79">
        <f>IF($C907="",0,COUNTIF(女子名簿!$F$12:$F$520,$C907))</f>
        <v>0</v>
      </c>
      <c r="I907" s="80">
        <f t="shared" si="50"/>
        <v>0</v>
      </c>
      <c r="J907" s="38"/>
      <c r="K907" s="38"/>
      <c r="L907" s="34"/>
      <c r="M907" s="34"/>
      <c r="N907" s="34"/>
      <c r="O907" s="40"/>
    </row>
    <row r="908" spans="1:15" ht="14.25">
      <c r="A908" s="41">
        <v>0</v>
      </c>
      <c r="B908" s="50"/>
      <c r="C908" s="64"/>
      <c r="D908" s="67"/>
      <c r="E908" s="52" t="str">
        <f t="shared" si="63"/>
        <v/>
      </c>
      <c r="F908" s="51">
        <f t="shared" si="64"/>
        <v>0</v>
      </c>
      <c r="G908" s="81">
        <f>IF($C908="",0,COUNTIF(男子名簿!$F$12:$F$520,$C908))</f>
        <v>0</v>
      </c>
      <c r="H908" s="82">
        <f>IF($C908="",0,COUNTIF(女子名簿!$F$12:$F$520,$C908))</f>
        <v>0</v>
      </c>
      <c r="I908" s="83">
        <f t="shared" si="50"/>
        <v>0</v>
      </c>
      <c r="J908" s="38"/>
      <c r="K908" s="38"/>
      <c r="L908" s="34"/>
      <c r="M908" s="34"/>
      <c r="N908" s="34"/>
      <c r="O908" s="40"/>
    </row>
    <row r="909" spans="1:15" ht="14.25">
      <c r="A909" s="41">
        <v>0</v>
      </c>
      <c r="B909" s="42"/>
      <c r="C909" s="43"/>
      <c r="D909" s="44"/>
      <c r="E909" s="45" t="str">
        <f t="shared" si="63"/>
        <v/>
      </c>
      <c r="F909" s="43">
        <f t="shared" si="64"/>
        <v>0</v>
      </c>
      <c r="G909" s="75">
        <f>IF($C909="",0,COUNTIF(男子名簿!$F$12:$F$520,$C909))</f>
        <v>0</v>
      </c>
      <c r="H909" s="76">
        <f>IF($C909="",0,COUNTIF(女子名簿!$F$12:$F$520,$C909))</f>
        <v>0</v>
      </c>
      <c r="I909" s="77">
        <f t="shared" si="50"/>
        <v>0</v>
      </c>
      <c r="J909" s="38"/>
      <c r="K909" s="38"/>
      <c r="L909" s="34"/>
      <c r="M909" s="34"/>
      <c r="N909" s="34"/>
      <c r="O909" s="40"/>
    </row>
    <row r="910" spans="1:15" ht="14.25">
      <c r="A910" s="41">
        <v>0</v>
      </c>
      <c r="B910" s="42"/>
      <c r="C910" s="53"/>
      <c r="D910" s="54"/>
      <c r="E910" s="45" t="str">
        <f t="shared" si="63"/>
        <v/>
      </c>
      <c r="F910" s="43">
        <f t="shared" si="64"/>
        <v>0</v>
      </c>
      <c r="G910" s="75">
        <f>IF($C910="",0,COUNTIF(男子名簿!$F$12:$F$520,$C910))</f>
        <v>0</v>
      </c>
      <c r="H910" s="76">
        <f>IF($C910="",0,COUNTIF(女子名簿!$F$12:$F$520,$C910))</f>
        <v>0</v>
      </c>
      <c r="I910" s="77">
        <f t="shared" si="50"/>
        <v>0</v>
      </c>
      <c r="J910" s="38"/>
      <c r="K910" s="38"/>
      <c r="L910" s="34"/>
      <c r="M910" s="34"/>
      <c r="N910" s="34"/>
      <c r="O910" s="40"/>
    </row>
    <row r="911" spans="1:15" ht="14.25">
      <c r="A911" s="41">
        <v>0</v>
      </c>
      <c r="B911" s="42"/>
      <c r="C911" s="53"/>
      <c r="D911" s="54"/>
      <c r="E911" s="45" t="str">
        <f t="shared" si="63"/>
        <v/>
      </c>
      <c r="F911" s="43">
        <f t="shared" si="64"/>
        <v>0</v>
      </c>
      <c r="G911" s="75">
        <f>IF($C911="",0,COUNTIF(男子名簿!$F$12:$F$520,$C911))</f>
        <v>0</v>
      </c>
      <c r="H911" s="76">
        <f>IF($C911="",0,COUNTIF(女子名簿!$F$12:$F$520,$C911))</f>
        <v>0</v>
      </c>
      <c r="I911" s="77">
        <f t="shared" si="50"/>
        <v>0</v>
      </c>
      <c r="J911" s="38"/>
      <c r="K911" s="38"/>
      <c r="L911" s="34"/>
      <c r="M911" s="34"/>
      <c r="N911" s="34"/>
      <c r="O911" s="40"/>
    </row>
    <row r="912" spans="1:15" ht="14.25">
      <c r="A912" s="41">
        <v>0</v>
      </c>
      <c r="B912" s="55"/>
      <c r="C912" s="62"/>
      <c r="D912" s="63"/>
      <c r="E912" s="57" t="str">
        <f t="shared" si="63"/>
        <v/>
      </c>
      <c r="F912" s="47">
        <f t="shared" si="64"/>
        <v>0</v>
      </c>
      <c r="G912" s="84">
        <f>IF($C912="",0,COUNTIF(男子名簿!$F$12:$F$520,$C912))</f>
        <v>0</v>
      </c>
      <c r="H912" s="85">
        <f>IF($C912="",0,COUNTIF(女子名簿!$F$12:$F$520,$C912))</f>
        <v>0</v>
      </c>
      <c r="I912" s="86">
        <f t="shared" si="50"/>
        <v>0</v>
      </c>
      <c r="J912" s="38"/>
      <c r="K912" s="38"/>
      <c r="L912" s="34"/>
      <c r="M912" s="34"/>
      <c r="N912" s="34"/>
      <c r="O912" s="40"/>
    </row>
    <row r="913" spans="1:15" ht="14.25">
      <c r="A913" s="41">
        <v>0</v>
      </c>
      <c r="B913" s="58"/>
      <c r="C913" s="64"/>
      <c r="D913" s="65"/>
      <c r="E913" s="60" t="str">
        <f t="shared" si="63"/>
        <v/>
      </c>
      <c r="F913" s="61">
        <f t="shared" si="64"/>
        <v>0</v>
      </c>
      <c r="G913" s="87">
        <f>IF($C913="",0,COUNTIF(男子名簿!$F$12:$F$520,$C913))</f>
        <v>0</v>
      </c>
      <c r="H913" s="88">
        <f>IF($C913="",0,COUNTIF(女子名簿!$F$12:$F$520,$C913))</f>
        <v>0</v>
      </c>
      <c r="I913" s="89">
        <f t="shared" si="50"/>
        <v>0</v>
      </c>
      <c r="J913" s="38"/>
      <c r="K913" s="38"/>
      <c r="L913" s="34"/>
      <c r="M913" s="34"/>
      <c r="N913" s="34"/>
      <c r="O913" s="40"/>
    </row>
    <row r="914" spans="1:15" ht="14.25">
      <c r="A914" s="41">
        <v>0</v>
      </c>
      <c r="B914" s="42"/>
      <c r="C914" s="53"/>
      <c r="D914" s="54"/>
      <c r="E914" s="45" t="str">
        <f t="shared" si="63"/>
        <v/>
      </c>
      <c r="F914" s="43">
        <f t="shared" si="64"/>
        <v>0</v>
      </c>
      <c r="G914" s="75">
        <f>IF($C914="",0,COUNTIF(男子名簿!$F$12:$F$520,$C914))</f>
        <v>0</v>
      </c>
      <c r="H914" s="76">
        <f>IF($C914="",0,COUNTIF(女子名簿!$F$12:$F$520,$C914))</f>
        <v>0</v>
      </c>
      <c r="I914" s="77">
        <f t="shared" si="50"/>
        <v>0</v>
      </c>
      <c r="J914" s="38"/>
      <c r="K914" s="38"/>
      <c r="L914" s="34"/>
      <c r="M914" s="34"/>
      <c r="N914" s="34"/>
      <c r="O914" s="40"/>
    </row>
    <row r="915" spans="1:15" ht="14.25">
      <c r="A915" s="41">
        <v>0</v>
      </c>
      <c r="B915" s="42"/>
      <c r="C915" s="53"/>
      <c r="D915" s="54"/>
      <c r="E915" s="45" t="str">
        <f t="shared" si="63"/>
        <v/>
      </c>
      <c r="F915" s="43">
        <f t="shared" si="64"/>
        <v>0</v>
      </c>
      <c r="G915" s="75">
        <f>IF($C915="",0,COUNTIF(男子名簿!$F$12:$F$520,$C915))</f>
        <v>0</v>
      </c>
      <c r="H915" s="76">
        <f>IF($C915="",0,COUNTIF(女子名簿!$F$12:$F$520,$C915))</f>
        <v>0</v>
      </c>
      <c r="I915" s="77">
        <f t="shared" si="50"/>
        <v>0</v>
      </c>
      <c r="J915" s="38"/>
      <c r="K915" s="38"/>
      <c r="L915" s="34"/>
      <c r="M915" s="34"/>
      <c r="N915" s="34"/>
      <c r="O915" s="40"/>
    </row>
    <row r="916" spans="1:15" ht="14.25">
      <c r="A916" s="41">
        <v>0</v>
      </c>
      <c r="B916" s="42"/>
      <c r="C916" s="53"/>
      <c r="D916" s="54"/>
      <c r="E916" s="45" t="str">
        <f t="shared" si="63"/>
        <v/>
      </c>
      <c r="F916" s="43">
        <f t="shared" si="64"/>
        <v>0</v>
      </c>
      <c r="G916" s="75">
        <f>IF($C916="",0,COUNTIF(男子名簿!$F$12:$F$520,$C916))</f>
        <v>0</v>
      </c>
      <c r="H916" s="76">
        <f>IF($C916="",0,COUNTIF(女子名簿!$F$12:$F$520,$C916))</f>
        <v>0</v>
      </c>
      <c r="I916" s="77">
        <f t="shared" si="50"/>
        <v>0</v>
      </c>
      <c r="J916" s="38"/>
      <c r="K916" s="38"/>
      <c r="L916" s="34"/>
      <c r="M916" s="34"/>
      <c r="N916" s="34"/>
      <c r="O916" s="40"/>
    </row>
    <row r="917" spans="1:15" ht="14.25">
      <c r="A917" s="41">
        <v>0</v>
      </c>
      <c r="B917" s="46"/>
      <c r="C917" s="62"/>
      <c r="D917" s="66"/>
      <c r="E917" s="48" t="str">
        <f t="shared" si="63"/>
        <v/>
      </c>
      <c r="F917" s="49">
        <f t="shared" si="64"/>
        <v>0</v>
      </c>
      <c r="G917" s="78">
        <f>IF($C917="",0,COUNTIF(男子名簿!$F$12:$F$520,$C917))</f>
        <v>0</v>
      </c>
      <c r="H917" s="79">
        <f>IF($C917="",0,COUNTIF(女子名簿!$F$12:$F$520,$C917))</f>
        <v>0</v>
      </c>
      <c r="I917" s="80">
        <f t="shared" si="50"/>
        <v>0</v>
      </c>
      <c r="J917" s="38"/>
      <c r="K917" s="38"/>
      <c r="L917" s="34"/>
      <c r="M917" s="34"/>
      <c r="N917" s="34"/>
      <c r="O917" s="40"/>
    </row>
    <row r="918" spans="1:15" ht="14.25">
      <c r="A918" s="41">
        <v>0</v>
      </c>
      <c r="B918" s="50"/>
      <c r="C918" s="61"/>
      <c r="D918" s="59"/>
      <c r="E918" s="52"/>
      <c r="F918" s="51"/>
      <c r="G918" s="81">
        <f>IF($C918="",0,COUNTIF(男子名簿!$F$12:$F$520,$C918))</f>
        <v>0</v>
      </c>
      <c r="H918" s="82">
        <f>IF($C918="",0,COUNTIF(女子名簿!$F$12:$F$520,$C918))</f>
        <v>0</v>
      </c>
      <c r="I918" s="83">
        <f t="shared" si="50"/>
        <v>0</v>
      </c>
      <c r="J918" s="38"/>
      <c r="K918" s="38"/>
      <c r="L918" s="34"/>
      <c r="M918" s="34"/>
      <c r="N918" s="34"/>
      <c r="O918" s="40"/>
    </row>
    <row r="919" spans="1:15" ht="14.25">
      <c r="A919" s="41">
        <v>0</v>
      </c>
      <c r="B919" s="42"/>
      <c r="C919" s="43"/>
      <c r="D919" s="44"/>
      <c r="E919" s="45" t="str">
        <f t="shared" ref="E919:E937" si="65">IF($C919="","",ASC(PHONETIC($C919)))</f>
        <v/>
      </c>
      <c r="F919" s="43">
        <f t="shared" ref="F919:F937" si="66">C919</f>
        <v>0</v>
      </c>
      <c r="G919" s="75">
        <f>IF($C919="",0,COUNTIF(男子名簿!$F$12:$F$520,$C919))</f>
        <v>0</v>
      </c>
      <c r="H919" s="76">
        <f>IF($C919="",0,COUNTIF(女子名簿!$F$12:$F$520,$C919))</f>
        <v>0</v>
      </c>
      <c r="I919" s="77">
        <f t="shared" si="50"/>
        <v>0</v>
      </c>
      <c r="J919" s="38"/>
      <c r="K919" s="38"/>
      <c r="L919" s="34"/>
      <c r="M919" s="34"/>
      <c r="N919" s="34"/>
      <c r="O919" s="34"/>
    </row>
    <row r="920" spans="1:15" ht="14.25">
      <c r="A920" s="41">
        <v>0</v>
      </c>
      <c r="B920" s="42"/>
      <c r="C920" s="43"/>
      <c r="D920" s="44"/>
      <c r="E920" s="45" t="str">
        <f t="shared" si="65"/>
        <v/>
      </c>
      <c r="F920" s="43">
        <f t="shared" si="66"/>
        <v>0</v>
      </c>
      <c r="G920" s="75">
        <f>IF($C920="",0,COUNTIF(男子名簿!$F$12:$F$520,$C920))</f>
        <v>0</v>
      </c>
      <c r="H920" s="76">
        <f>IF($C920="",0,COUNTIF(女子名簿!$F$12:$F$520,$C920))</f>
        <v>0</v>
      </c>
      <c r="I920" s="77">
        <f t="shared" si="50"/>
        <v>0</v>
      </c>
      <c r="J920" s="38"/>
      <c r="K920" s="38"/>
      <c r="L920" s="34"/>
      <c r="M920" s="34"/>
      <c r="N920" s="34"/>
      <c r="O920" s="34"/>
    </row>
    <row r="921" spans="1:15" ht="14.25">
      <c r="A921" s="41">
        <v>0</v>
      </c>
      <c r="B921" s="42"/>
      <c r="C921" s="43"/>
      <c r="D921" s="44"/>
      <c r="E921" s="45" t="str">
        <f t="shared" si="65"/>
        <v/>
      </c>
      <c r="F921" s="43">
        <f t="shared" si="66"/>
        <v>0</v>
      </c>
      <c r="G921" s="75">
        <f>IF($C921="",0,COUNTIF(男子名簿!$F$12:$F$520,$C921))</f>
        <v>0</v>
      </c>
      <c r="H921" s="76">
        <f>IF($C921="",0,COUNTIF(女子名簿!$F$12:$F$520,$C921))</f>
        <v>0</v>
      </c>
      <c r="I921" s="77">
        <f t="shared" si="50"/>
        <v>0</v>
      </c>
      <c r="J921" s="38"/>
      <c r="K921" s="38"/>
      <c r="L921" s="34"/>
      <c r="M921" s="34"/>
      <c r="N921" s="34"/>
      <c r="O921" s="34"/>
    </row>
    <row r="922" spans="1:15" ht="14.25">
      <c r="A922" s="41">
        <v>0</v>
      </c>
      <c r="B922" s="55"/>
      <c r="C922" s="47"/>
      <c r="D922" s="56"/>
      <c r="E922" s="57" t="str">
        <f t="shared" si="65"/>
        <v/>
      </c>
      <c r="F922" s="47">
        <f t="shared" si="66"/>
        <v>0</v>
      </c>
      <c r="G922" s="84">
        <f>IF($C922="",0,COUNTIF(男子名簿!$F$12:$F$520,$C922))</f>
        <v>0</v>
      </c>
      <c r="H922" s="85">
        <f>IF($C922="",0,COUNTIF(女子名簿!$F$12:$F$520,$C922))</f>
        <v>0</v>
      </c>
      <c r="I922" s="86">
        <f t="shared" si="50"/>
        <v>0</v>
      </c>
      <c r="J922" s="38"/>
      <c r="K922" s="38"/>
      <c r="L922" s="34"/>
      <c r="M922" s="34"/>
      <c r="N922" s="34"/>
      <c r="O922" s="34"/>
    </row>
    <row r="923" spans="1:15" ht="14.25">
      <c r="A923" s="41">
        <v>0</v>
      </c>
      <c r="B923" s="58"/>
      <c r="C923" s="64"/>
      <c r="D923" s="65"/>
      <c r="E923" s="60" t="str">
        <f t="shared" si="65"/>
        <v/>
      </c>
      <c r="F923" s="61">
        <f t="shared" si="66"/>
        <v>0</v>
      </c>
      <c r="G923" s="87">
        <f>IF($C923="",0,COUNTIF(男子名簿!$F$12:$F$520,$C923))</f>
        <v>0</v>
      </c>
      <c r="H923" s="88">
        <f>IF($C923="",0,COUNTIF(女子名簿!$F$12:$F$520,$C923))</f>
        <v>0</v>
      </c>
      <c r="I923" s="89">
        <f t="shared" si="50"/>
        <v>0</v>
      </c>
      <c r="J923" s="38"/>
      <c r="K923" s="38"/>
      <c r="L923" s="34"/>
      <c r="M923" s="34"/>
      <c r="N923" s="34"/>
      <c r="O923" s="40"/>
    </row>
    <row r="924" spans="1:15" ht="14.25">
      <c r="A924" s="41">
        <v>0</v>
      </c>
      <c r="B924" s="42"/>
      <c r="C924" s="53"/>
      <c r="D924" s="54"/>
      <c r="E924" s="45" t="str">
        <f t="shared" si="65"/>
        <v/>
      </c>
      <c r="F924" s="43">
        <f t="shared" si="66"/>
        <v>0</v>
      </c>
      <c r="G924" s="75">
        <f>IF($C924="",0,COUNTIF(男子名簿!$F$12:$F$520,$C924))</f>
        <v>0</v>
      </c>
      <c r="H924" s="76">
        <f>IF($C924="",0,COUNTIF(女子名簿!$F$12:$F$520,$C924))</f>
        <v>0</v>
      </c>
      <c r="I924" s="77">
        <f t="shared" si="50"/>
        <v>0</v>
      </c>
      <c r="J924" s="38"/>
      <c r="K924" s="38"/>
      <c r="L924" s="34"/>
      <c r="M924" s="34"/>
      <c r="N924" s="34"/>
      <c r="O924" s="40"/>
    </row>
    <row r="925" spans="1:15" ht="14.25">
      <c r="A925" s="41">
        <v>0</v>
      </c>
      <c r="B925" s="42"/>
      <c r="C925" s="53"/>
      <c r="D925" s="54"/>
      <c r="E925" s="45" t="str">
        <f t="shared" si="65"/>
        <v/>
      </c>
      <c r="F925" s="43">
        <f t="shared" si="66"/>
        <v>0</v>
      </c>
      <c r="G925" s="75">
        <f>IF($C925="",0,COUNTIF(男子名簿!$F$12:$F$520,$C925))</f>
        <v>0</v>
      </c>
      <c r="H925" s="76">
        <f>IF($C925="",0,COUNTIF(女子名簿!$F$12:$F$520,$C925))</f>
        <v>0</v>
      </c>
      <c r="I925" s="77">
        <f t="shared" si="50"/>
        <v>0</v>
      </c>
      <c r="J925" s="38"/>
      <c r="K925" s="38"/>
      <c r="L925" s="34"/>
      <c r="M925" s="34"/>
      <c r="N925" s="34"/>
      <c r="O925" s="40"/>
    </row>
    <row r="926" spans="1:15" ht="14.25">
      <c r="A926" s="41">
        <v>0</v>
      </c>
      <c r="B926" s="42"/>
      <c r="C926" s="43"/>
      <c r="D926" s="44"/>
      <c r="E926" s="45" t="str">
        <f t="shared" si="65"/>
        <v/>
      </c>
      <c r="F926" s="43">
        <f t="shared" si="66"/>
        <v>0</v>
      </c>
      <c r="G926" s="75">
        <f>IF($C926="",0,COUNTIF(男子名簿!$F$12:$F$520,$C926))</f>
        <v>0</v>
      </c>
      <c r="H926" s="76">
        <f>IF($C926="",0,COUNTIF(女子名簿!$F$12:$F$520,$C926))</f>
        <v>0</v>
      </c>
      <c r="I926" s="77">
        <f t="shared" si="50"/>
        <v>0</v>
      </c>
      <c r="J926" s="38"/>
      <c r="K926" s="38"/>
      <c r="L926" s="34"/>
      <c r="M926" s="34"/>
      <c r="N926" s="34"/>
      <c r="O926" s="40"/>
    </row>
    <row r="927" spans="1:15" ht="14.25">
      <c r="A927" s="41">
        <v>0</v>
      </c>
      <c r="B927" s="46"/>
      <c r="C927" s="62"/>
      <c r="D927" s="66"/>
      <c r="E927" s="48" t="str">
        <f t="shared" si="65"/>
        <v/>
      </c>
      <c r="F927" s="49">
        <f t="shared" si="66"/>
        <v>0</v>
      </c>
      <c r="G927" s="78">
        <f>IF($C927="",0,COUNTIF(男子名簿!$F$12:$F$520,$C927))</f>
        <v>0</v>
      </c>
      <c r="H927" s="79">
        <f>IF($C927="",0,COUNTIF(女子名簿!$F$12:$F$520,$C927))</f>
        <v>0</v>
      </c>
      <c r="I927" s="80">
        <f t="shared" si="50"/>
        <v>0</v>
      </c>
      <c r="J927" s="38"/>
      <c r="K927" s="38"/>
      <c r="L927" s="34"/>
      <c r="M927" s="34"/>
      <c r="N927" s="34"/>
      <c r="O927" s="40"/>
    </row>
    <row r="928" spans="1:15" ht="14.25">
      <c r="A928" s="41">
        <v>0</v>
      </c>
      <c r="B928" s="50"/>
      <c r="C928" s="64"/>
      <c r="D928" s="67"/>
      <c r="E928" s="52" t="str">
        <f t="shared" si="65"/>
        <v/>
      </c>
      <c r="F928" s="51">
        <f t="shared" si="66"/>
        <v>0</v>
      </c>
      <c r="G928" s="81">
        <f>IF($C928="",0,COUNTIF(男子名簿!$F$12:$F$520,$C928))</f>
        <v>0</v>
      </c>
      <c r="H928" s="82">
        <f>IF($C928="",0,COUNTIF(女子名簿!$F$12:$F$520,$C928))</f>
        <v>0</v>
      </c>
      <c r="I928" s="83">
        <f t="shared" si="50"/>
        <v>0</v>
      </c>
      <c r="J928" s="38"/>
      <c r="K928" s="38"/>
      <c r="L928" s="34"/>
      <c r="M928" s="34"/>
      <c r="N928" s="34"/>
      <c r="O928" s="40"/>
    </row>
    <row r="929" spans="1:15" ht="14.25">
      <c r="A929" s="41">
        <v>0</v>
      </c>
      <c r="B929" s="42"/>
      <c r="C929" s="43"/>
      <c r="D929" s="44"/>
      <c r="E929" s="45" t="str">
        <f t="shared" si="65"/>
        <v/>
      </c>
      <c r="F929" s="43">
        <f t="shared" si="66"/>
        <v>0</v>
      </c>
      <c r="G929" s="75">
        <f>IF($C929="",0,COUNTIF(男子名簿!$F$12:$F$520,$C929))</f>
        <v>0</v>
      </c>
      <c r="H929" s="76">
        <f>IF($C929="",0,COUNTIF(女子名簿!$F$12:$F$520,$C929))</f>
        <v>0</v>
      </c>
      <c r="I929" s="77">
        <f t="shared" si="50"/>
        <v>0</v>
      </c>
      <c r="J929" s="38"/>
      <c r="K929" s="38"/>
      <c r="L929" s="34"/>
      <c r="M929" s="34"/>
      <c r="N929" s="34"/>
      <c r="O929" s="40"/>
    </row>
    <row r="930" spans="1:15" ht="14.25">
      <c r="A930" s="41">
        <v>0</v>
      </c>
      <c r="B930" s="42"/>
      <c r="C930" s="53"/>
      <c r="D930" s="54"/>
      <c r="E930" s="45" t="str">
        <f t="shared" si="65"/>
        <v/>
      </c>
      <c r="F930" s="43">
        <f t="shared" si="66"/>
        <v>0</v>
      </c>
      <c r="G930" s="75">
        <f>IF($C930="",0,COUNTIF(男子名簿!$F$12:$F$520,$C930))</f>
        <v>0</v>
      </c>
      <c r="H930" s="76">
        <f>IF($C930="",0,COUNTIF(女子名簿!$F$12:$F$520,$C930))</f>
        <v>0</v>
      </c>
      <c r="I930" s="77">
        <f t="shared" si="50"/>
        <v>0</v>
      </c>
      <c r="J930" s="38"/>
      <c r="K930" s="38"/>
      <c r="L930" s="34"/>
      <c r="M930" s="34"/>
      <c r="N930" s="34"/>
      <c r="O930" s="40"/>
    </row>
    <row r="931" spans="1:15" ht="14.25">
      <c r="A931" s="41">
        <v>0</v>
      </c>
      <c r="B931" s="42"/>
      <c r="C931" s="53"/>
      <c r="D931" s="54"/>
      <c r="E931" s="45" t="str">
        <f t="shared" si="65"/>
        <v/>
      </c>
      <c r="F931" s="43">
        <f t="shared" si="66"/>
        <v>0</v>
      </c>
      <c r="G931" s="75">
        <f>IF($C931="",0,COUNTIF(男子名簿!$F$12:$F$520,$C931))</f>
        <v>0</v>
      </c>
      <c r="H931" s="76">
        <f>IF($C931="",0,COUNTIF(女子名簿!$F$12:$F$520,$C931))</f>
        <v>0</v>
      </c>
      <c r="I931" s="77">
        <f t="shared" si="50"/>
        <v>0</v>
      </c>
      <c r="J931" s="38"/>
      <c r="K931" s="38"/>
      <c r="L931" s="34"/>
      <c r="M931" s="34"/>
      <c r="N931" s="34"/>
      <c r="O931" s="40"/>
    </row>
    <row r="932" spans="1:15" ht="14.25">
      <c r="A932" s="41">
        <v>0</v>
      </c>
      <c r="B932" s="55"/>
      <c r="C932" s="62"/>
      <c r="D932" s="63"/>
      <c r="E932" s="57" t="str">
        <f t="shared" si="65"/>
        <v/>
      </c>
      <c r="F932" s="47">
        <f t="shared" si="66"/>
        <v>0</v>
      </c>
      <c r="G932" s="84">
        <f>IF($C932="",0,COUNTIF(男子名簿!$F$12:$F$520,$C932))</f>
        <v>0</v>
      </c>
      <c r="H932" s="85">
        <f>IF($C932="",0,COUNTIF(女子名簿!$F$12:$F$520,$C932))</f>
        <v>0</v>
      </c>
      <c r="I932" s="86">
        <f t="shared" si="50"/>
        <v>0</v>
      </c>
      <c r="J932" s="38"/>
      <c r="K932" s="38"/>
      <c r="L932" s="34"/>
      <c r="M932" s="34"/>
      <c r="N932" s="34"/>
      <c r="O932" s="40"/>
    </row>
    <row r="933" spans="1:15" ht="14.25">
      <c r="A933" s="41">
        <v>0</v>
      </c>
      <c r="B933" s="58"/>
      <c r="C933" s="64"/>
      <c r="D933" s="65"/>
      <c r="E933" s="60" t="str">
        <f t="shared" si="65"/>
        <v/>
      </c>
      <c r="F933" s="61">
        <f t="shared" si="66"/>
        <v>0</v>
      </c>
      <c r="G933" s="87">
        <f>IF($C933="",0,COUNTIF(男子名簿!$F$12:$F$520,$C933))</f>
        <v>0</v>
      </c>
      <c r="H933" s="88">
        <f>IF($C933="",0,COUNTIF(女子名簿!$F$12:$F$520,$C933))</f>
        <v>0</v>
      </c>
      <c r="I933" s="89">
        <f t="shared" si="50"/>
        <v>0</v>
      </c>
      <c r="J933" s="38"/>
      <c r="K933" s="38"/>
      <c r="L933" s="34"/>
      <c r="M933" s="34"/>
      <c r="N933" s="34"/>
      <c r="O933" s="40"/>
    </row>
    <row r="934" spans="1:15" ht="14.25">
      <c r="A934" s="41">
        <v>0</v>
      </c>
      <c r="B934" s="42"/>
      <c r="C934" s="53"/>
      <c r="D934" s="54"/>
      <c r="E934" s="45" t="str">
        <f t="shared" si="65"/>
        <v/>
      </c>
      <c r="F934" s="43">
        <f t="shared" si="66"/>
        <v>0</v>
      </c>
      <c r="G934" s="75">
        <f>IF($C934="",0,COUNTIF(男子名簿!$F$12:$F$520,$C934))</f>
        <v>0</v>
      </c>
      <c r="H934" s="76">
        <f>IF($C934="",0,COUNTIF(女子名簿!$F$12:$F$520,$C934))</f>
        <v>0</v>
      </c>
      <c r="I934" s="77">
        <f t="shared" si="50"/>
        <v>0</v>
      </c>
      <c r="J934" s="38"/>
      <c r="K934" s="38"/>
      <c r="L934" s="34"/>
      <c r="M934" s="34"/>
      <c r="N934" s="34"/>
      <c r="O934" s="40"/>
    </row>
    <row r="935" spans="1:15" ht="14.25">
      <c r="A935" s="41">
        <v>0</v>
      </c>
      <c r="B935" s="42"/>
      <c r="C935" s="53"/>
      <c r="D935" s="54"/>
      <c r="E935" s="45" t="str">
        <f t="shared" si="65"/>
        <v/>
      </c>
      <c r="F935" s="43">
        <f t="shared" si="66"/>
        <v>0</v>
      </c>
      <c r="G935" s="75">
        <f>IF($C935="",0,COUNTIF(男子名簿!$F$12:$F$520,$C935))</f>
        <v>0</v>
      </c>
      <c r="H935" s="76">
        <f>IF($C935="",0,COUNTIF(女子名簿!$F$12:$F$520,$C935))</f>
        <v>0</v>
      </c>
      <c r="I935" s="77">
        <f t="shared" si="50"/>
        <v>0</v>
      </c>
      <c r="J935" s="38"/>
      <c r="K935" s="38"/>
      <c r="L935" s="34"/>
      <c r="M935" s="34"/>
      <c r="N935" s="34"/>
      <c r="O935" s="40"/>
    </row>
    <row r="936" spans="1:15" ht="14.25">
      <c r="A936" s="41">
        <v>0</v>
      </c>
      <c r="B936" s="42"/>
      <c r="C936" s="53"/>
      <c r="D936" s="54"/>
      <c r="E936" s="45" t="str">
        <f t="shared" si="65"/>
        <v/>
      </c>
      <c r="F936" s="43">
        <f t="shared" si="66"/>
        <v>0</v>
      </c>
      <c r="G936" s="75">
        <f>IF($C936="",0,COUNTIF(男子名簿!$F$12:$F$520,$C936))</f>
        <v>0</v>
      </c>
      <c r="H936" s="76">
        <f>IF($C936="",0,COUNTIF(女子名簿!$F$12:$F$520,$C936))</f>
        <v>0</v>
      </c>
      <c r="I936" s="77">
        <f t="shared" si="50"/>
        <v>0</v>
      </c>
      <c r="J936" s="38"/>
      <c r="K936" s="38"/>
      <c r="L936" s="34"/>
      <c r="M936" s="34"/>
      <c r="N936" s="34"/>
      <c r="O936" s="40"/>
    </row>
    <row r="937" spans="1:15" ht="14.25">
      <c r="A937" s="41">
        <v>0</v>
      </c>
      <c r="B937" s="46"/>
      <c r="C937" s="62"/>
      <c r="D937" s="66"/>
      <c r="E937" s="48" t="str">
        <f t="shared" si="65"/>
        <v/>
      </c>
      <c r="F937" s="49">
        <f t="shared" si="66"/>
        <v>0</v>
      </c>
      <c r="G937" s="78">
        <f>IF($C937="",0,COUNTIF(男子名簿!$F$12:$F$520,$C937))</f>
        <v>0</v>
      </c>
      <c r="H937" s="79">
        <f>IF($C937="",0,COUNTIF(女子名簿!$F$12:$F$520,$C937))</f>
        <v>0</v>
      </c>
      <c r="I937" s="80">
        <f t="shared" si="50"/>
        <v>0</v>
      </c>
      <c r="J937" s="38"/>
      <c r="K937" s="38"/>
      <c r="L937" s="34"/>
      <c r="M937" s="34"/>
      <c r="N937" s="34"/>
      <c r="O937" s="40"/>
    </row>
    <row r="938" spans="1:15" ht="14.25">
      <c r="A938" s="41">
        <v>0</v>
      </c>
      <c r="B938" s="50"/>
      <c r="C938" s="61"/>
      <c r="D938" s="59"/>
      <c r="E938" s="52"/>
      <c r="F938" s="51"/>
      <c r="G938" s="81">
        <f>IF($C938="",0,COUNTIF(男子名簿!$F$12:$F$520,$C938))</f>
        <v>0</v>
      </c>
      <c r="H938" s="82">
        <f>IF($C938="",0,COUNTIF(女子名簿!$F$12:$F$520,$C938))</f>
        <v>0</v>
      </c>
      <c r="I938" s="83">
        <f t="shared" si="50"/>
        <v>0</v>
      </c>
      <c r="J938" s="38"/>
      <c r="K938" s="38"/>
      <c r="L938" s="34"/>
      <c r="M938" s="34"/>
      <c r="N938" s="34"/>
      <c r="O938" s="40"/>
    </row>
    <row r="939" spans="1:15" ht="14.25">
      <c r="A939" s="41">
        <v>0</v>
      </c>
      <c r="B939" s="42"/>
      <c r="C939" s="43"/>
      <c r="D939" s="44"/>
      <c r="E939" s="45" t="str">
        <f t="shared" ref="E939:E957" si="67">IF($C939="","",ASC(PHONETIC($C939)))</f>
        <v/>
      </c>
      <c r="F939" s="43">
        <f t="shared" ref="F939:F957" si="68">C939</f>
        <v>0</v>
      </c>
      <c r="G939" s="75">
        <f>IF($C939="",0,COUNTIF(男子名簿!$F$12:$F$520,$C939))</f>
        <v>0</v>
      </c>
      <c r="H939" s="76">
        <f>IF($C939="",0,COUNTIF(女子名簿!$F$12:$F$520,$C939))</f>
        <v>0</v>
      </c>
      <c r="I939" s="77">
        <f t="shared" si="50"/>
        <v>0</v>
      </c>
      <c r="J939" s="38"/>
      <c r="K939" s="38"/>
      <c r="L939" s="34"/>
      <c r="M939" s="34"/>
      <c r="N939" s="34"/>
      <c r="O939" s="34"/>
    </row>
    <row r="940" spans="1:15" ht="14.25">
      <c r="A940" s="41">
        <v>0</v>
      </c>
      <c r="B940" s="42"/>
      <c r="C940" s="43"/>
      <c r="D940" s="44"/>
      <c r="E940" s="45" t="str">
        <f t="shared" si="67"/>
        <v/>
      </c>
      <c r="F940" s="43">
        <f t="shared" si="68"/>
        <v>0</v>
      </c>
      <c r="G940" s="75">
        <f>IF($C940="",0,COUNTIF(男子名簿!$F$12:$F$520,$C940))</f>
        <v>0</v>
      </c>
      <c r="H940" s="76">
        <f>IF($C940="",0,COUNTIF(女子名簿!$F$12:$F$520,$C940))</f>
        <v>0</v>
      </c>
      <c r="I940" s="77">
        <f t="shared" si="50"/>
        <v>0</v>
      </c>
      <c r="J940" s="38"/>
      <c r="K940" s="38"/>
      <c r="L940" s="34"/>
      <c r="M940" s="34"/>
      <c r="N940" s="34"/>
      <c r="O940" s="34"/>
    </row>
    <row r="941" spans="1:15" ht="14.25">
      <c r="A941" s="41">
        <v>0</v>
      </c>
      <c r="B941" s="42"/>
      <c r="C941" s="43"/>
      <c r="D941" s="44"/>
      <c r="E941" s="45" t="str">
        <f t="shared" si="67"/>
        <v/>
      </c>
      <c r="F941" s="43">
        <f t="shared" si="68"/>
        <v>0</v>
      </c>
      <c r="G941" s="75">
        <f>IF($C941="",0,COUNTIF(男子名簿!$F$12:$F$520,$C941))</f>
        <v>0</v>
      </c>
      <c r="H941" s="76">
        <f>IF($C941="",0,COUNTIF(女子名簿!$F$12:$F$520,$C941))</f>
        <v>0</v>
      </c>
      <c r="I941" s="77">
        <f t="shared" si="50"/>
        <v>0</v>
      </c>
      <c r="J941" s="38"/>
      <c r="K941" s="38"/>
      <c r="L941" s="34"/>
      <c r="M941" s="34"/>
      <c r="N941" s="34"/>
      <c r="O941" s="34"/>
    </row>
    <row r="942" spans="1:15" ht="14.25">
      <c r="A942" s="41">
        <v>0</v>
      </c>
      <c r="B942" s="55"/>
      <c r="C942" s="47"/>
      <c r="D942" s="56"/>
      <c r="E942" s="57" t="str">
        <f t="shared" si="67"/>
        <v/>
      </c>
      <c r="F942" s="47">
        <f t="shared" si="68"/>
        <v>0</v>
      </c>
      <c r="G942" s="84">
        <f>IF($C942="",0,COUNTIF(男子名簿!$F$12:$F$520,$C942))</f>
        <v>0</v>
      </c>
      <c r="H942" s="85">
        <f>IF($C942="",0,COUNTIF(女子名簿!$F$12:$F$520,$C942))</f>
        <v>0</v>
      </c>
      <c r="I942" s="86">
        <f t="shared" si="50"/>
        <v>0</v>
      </c>
      <c r="J942" s="38"/>
      <c r="K942" s="38"/>
      <c r="L942" s="34"/>
      <c r="M942" s="34"/>
      <c r="N942" s="34"/>
      <c r="O942" s="34"/>
    </row>
    <row r="943" spans="1:15" ht="14.25">
      <c r="A943" s="41">
        <v>0</v>
      </c>
      <c r="B943" s="58"/>
      <c r="C943" s="64"/>
      <c r="D943" s="65"/>
      <c r="E943" s="60" t="str">
        <f t="shared" si="67"/>
        <v/>
      </c>
      <c r="F943" s="61">
        <f t="shared" si="68"/>
        <v>0</v>
      </c>
      <c r="G943" s="87">
        <f>IF($C943="",0,COUNTIF(男子名簿!$F$12:$F$520,$C943))</f>
        <v>0</v>
      </c>
      <c r="H943" s="88">
        <f>IF($C943="",0,COUNTIF(女子名簿!$F$12:$F$520,$C943))</f>
        <v>0</v>
      </c>
      <c r="I943" s="89">
        <f t="shared" si="50"/>
        <v>0</v>
      </c>
      <c r="J943" s="38"/>
      <c r="K943" s="38"/>
      <c r="L943" s="34"/>
      <c r="M943" s="34"/>
      <c r="N943" s="34"/>
      <c r="O943" s="40"/>
    </row>
    <row r="944" spans="1:15" ht="14.25">
      <c r="A944" s="41">
        <v>0</v>
      </c>
      <c r="B944" s="42"/>
      <c r="C944" s="53"/>
      <c r="D944" s="54"/>
      <c r="E944" s="45" t="str">
        <f t="shared" si="67"/>
        <v/>
      </c>
      <c r="F944" s="43">
        <f t="shared" si="68"/>
        <v>0</v>
      </c>
      <c r="G944" s="75">
        <f>IF($C944="",0,COUNTIF(男子名簿!$F$12:$F$520,$C944))</f>
        <v>0</v>
      </c>
      <c r="H944" s="76">
        <f>IF($C944="",0,COUNTIF(女子名簿!$F$12:$F$520,$C944))</f>
        <v>0</v>
      </c>
      <c r="I944" s="77">
        <f t="shared" si="50"/>
        <v>0</v>
      </c>
      <c r="J944" s="38"/>
      <c r="K944" s="38"/>
      <c r="L944" s="34"/>
      <c r="M944" s="34"/>
      <c r="N944" s="34"/>
      <c r="O944" s="40"/>
    </row>
    <row r="945" spans="1:15" ht="14.25">
      <c r="A945" s="41">
        <v>0</v>
      </c>
      <c r="B945" s="42"/>
      <c r="C945" s="53"/>
      <c r="D945" s="54"/>
      <c r="E945" s="45" t="str">
        <f t="shared" si="67"/>
        <v/>
      </c>
      <c r="F945" s="43">
        <f t="shared" si="68"/>
        <v>0</v>
      </c>
      <c r="G945" s="75">
        <f>IF($C945="",0,COUNTIF(男子名簿!$F$12:$F$520,$C945))</f>
        <v>0</v>
      </c>
      <c r="H945" s="76">
        <f>IF($C945="",0,COUNTIF(女子名簿!$F$12:$F$520,$C945))</f>
        <v>0</v>
      </c>
      <c r="I945" s="77">
        <f t="shared" si="50"/>
        <v>0</v>
      </c>
      <c r="J945" s="38"/>
      <c r="K945" s="38"/>
      <c r="L945" s="34"/>
      <c r="M945" s="34"/>
      <c r="N945" s="34"/>
      <c r="O945" s="40"/>
    </row>
    <row r="946" spans="1:15" ht="14.25">
      <c r="A946" s="41">
        <v>0</v>
      </c>
      <c r="B946" s="42"/>
      <c r="C946" s="43"/>
      <c r="D946" s="44"/>
      <c r="E946" s="45" t="str">
        <f t="shared" si="67"/>
        <v/>
      </c>
      <c r="F946" s="43">
        <f t="shared" si="68"/>
        <v>0</v>
      </c>
      <c r="G946" s="75">
        <f>IF($C946="",0,COUNTIF(男子名簿!$F$12:$F$520,$C946))</f>
        <v>0</v>
      </c>
      <c r="H946" s="76">
        <f>IF($C946="",0,COUNTIF(女子名簿!$F$12:$F$520,$C946))</f>
        <v>0</v>
      </c>
      <c r="I946" s="77">
        <f t="shared" si="50"/>
        <v>0</v>
      </c>
      <c r="J946" s="38"/>
      <c r="K946" s="38"/>
      <c r="L946" s="34"/>
      <c r="M946" s="34"/>
      <c r="N946" s="34"/>
      <c r="O946" s="40"/>
    </row>
    <row r="947" spans="1:15" ht="14.25">
      <c r="A947" s="41">
        <v>0</v>
      </c>
      <c r="B947" s="46"/>
      <c r="C947" s="62"/>
      <c r="D947" s="66"/>
      <c r="E947" s="48" t="str">
        <f t="shared" si="67"/>
        <v/>
      </c>
      <c r="F947" s="49">
        <f t="shared" si="68"/>
        <v>0</v>
      </c>
      <c r="G947" s="78">
        <f>IF($C947="",0,COUNTIF(男子名簿!$F$12:$F$520,$C947))</f>
        <v>0</v>
      </c>
      <c r="H947" s="79">
        <f>IF($C947="",0,COUNTIF(女子名簿!$F$12:$F$520,$C947))</f>
        <v>0</v>
      </c>
      <c r="I947" s="80">
        <f t="shared" si="50"/>
        <v>0</v>
      </c>
      <c r="J947" s="38"/>
      <c r="K947" s="38"/>
      <c r="L947" s="34"/>
      <c r="M947" s="34"/>
      <c r="N947" s="34"/>
      <c r="O947" s="40"/>
    </row>
    <row r="948" spans="1:15" ht="14.25">
      <c r="A948" s="41">
        <v>0</v>
      </c>
      <c r="B948" s="50"/>
      <c r="C948" s="64"/>
      <c r="D948" s="67"/>
      <c r="E948" s="52" t="str">
        <f t="shared" si="67"/>
        <v/>
      </c>
      <c r="F948" s="51">
        <f t="shared" si="68"/>
        <v>0</v>
      </c>
      <c r="G948" s="81">
        <f>IF($C948="",0,COUNTIF(男子名簿!$F$12:$F$520,$C948))</f>
        <v>0</v>
      </c>
      <c r="H948" s="82">
        <f>IF($C948="",0,COUNTIF(女子名簿!$F$12:$F$520,$C948))</f>
        <v>0</v>
      </c>
      <c r="I948" s="83">
        <f t="shared" si="50"/>
        <v>0</v>
      </c>
      <c r="J948" s="38"/>
      <c r="K948" s="38"/>
      <c r="L948" s="34"/>
      <c r="M948" s="34"/>
      <c r="N948" s="34"/>
      <c r="O948" s="40"/>
    </row>
    <row r="949" spans="1:15" ht="14.25">
      <c r="A949" s="41">
        <v>0</v>
      </c>
      <c r="B949" s="42"/>
      <c r="C949" s="43"/>
      <c r="D949" s="44"/>
      <c r="E949" s="45" t="str">
        <f t="shared" si="67"/>
        <v/>
      </c>
      <c r="F949" s="43">
        <f t="shared" si="68"/>
        <v>0</v>
      </c>
      <c r="G949" s="75">
        <f>IF($C949="",0,COUNTIF(男子名簿!$F$12:$F$520,$C949))</f>
        <v>0</v>
      </c>
      <c r="H949" s="76">
        <f>IF($C949="",0,COUNTIF(女子名簿!$F$12:$F$520,$C949))</f>
        <v>0</v>
      </c>
      <c r="I949" s="77">
        <f t="shared" si="50"/>
        <v>0</v>
      </c>
      <c r="J949" s="38"/>
      <c r="K949" s="38"/>
      <c r="L949" s="34"/>
      <c r="M949" s="34"/>
      <c r="N949" s="34"/>
      <c r="O949" s="40"/>
    </row>
    <row r="950" spans="1:15" ht="14.25">
      <c r="A950" s="41">
        <v>0</v>
      </c>
      <c r="B950" s="42"/>
      <c r="C950" s="53"/>
      <c r="D950" s="54"/>
      <c r="E950" s="45" t="str">
        <f t="shared" si="67"/>
        <v/>
      </c>
      <c r="F950" s="43">
        <f t="shared" si="68"/>
        <v>0</v>
      </c>
      <c r="G950" s="75">
        <f>IF($C950="",0,COUNTIF(男子名簿!$F$12:$F$520,$C950))</f>
        <v>0</v>
      </c>
      <c r="H950" s="76">
        <f>IF($C950="",0,COUNTIF(女子名簿!$F$12:$F$520,$C950))</f>
        <v>0</v>
      </c>
      <c r="I950" s="77">
        <f t="shared" si="50"/>
        <v>0</v>
      </c>
      <c r="J950" s="38"/>
      <c r="K950" s="38"/>
      <c r="L950" s="34"/>
      <c r="M950" s="34"/>
      <c r="N950" s="34"/>
      <c r="O950" s="40"/>
    </row>
    <row r="951" spans="1:15" ht="14.25">
      <c r="A951" s="41">
        <v>0</v>
      </c>
      <c r="B951" s="42"/>
      <c r="C951" s="53"/>
      <c r="D951" s="54"/>
      <c r="E951" s="45" t="str">
        <f t="shared" si="67"/>
        <v/>
      </c>
      <c r="F951" s="43">
        <f t="shared" si="68"/>
        <v>0</v>
      </c>
      <c r="G951" s="75">
        <f>IF($C951="",0,COUNTIF(男子名簿!$F$12:$F$520,$C951))</f>
        <v>0</v>
      </c>
      <c r="H951" s="76">
        <f>IF($C951="",0,COUNTIF(女子名簿!$F$12:$F$520,$C951))</f>
        <v>0</v>
      </c>
      <c r="I951" s="77">
        <f t="shared" si="50"/>
        <v>0</v>
      </c>
      <c r="J951" s="38"/>
      <c r="K951" s="38"/>
      <c r="L951" s="34"/>
      <c r="M951" s="34"/>
      <c r="N951" s="34"/>
      <c r="O951" s="40"/>
    </row>
    <row r="952" spans="1:15" ht="14.25">
      <c r="A952" s="41">
        <v>0</v>
      </c>
      <c r="B952" s="55"/>
      <c r="C952" s="62"/>
      <c r="D952" s="63"/>
      <c r="E952" s="57" t="str">
        <f t="shared" si="67"/>
        <v/>
      </c>
      <c r="F952" s="47">
        <f t="shared" si="68"/>
        <v>0</v>
      </c>
      <c r="G952" s="84">
        <f>IF($C952="",0,COUNTIF(男子名簿!$F$12:$F$520,$C952))</f>
        <v>0</v>
      </c>
      <c r="H952" s="85">
        <f>IF($C952="",0,COUNTIF(女子名簿!$F$12:$F$520,$C952))</f>
        <v>0</v>
      </c>
      <c r="I952" s="86">
        <f t="shared" si="50"/>
        <v>0</v>
      </c>
      <c r="J952" s="38"/>
      <c r="K952" s="38"/>
      <c r="L952" s="34"/>
      <c r="M952" s="34"/>
      <c r="N952" s="34"/>
      <c r="O952" s="40"/>
    </row>
    <row r="953" spans="1:15" ht="14.25">
      <c r="A953" s="41">
        <v>0</v>
      </c>
      <c r="B953" s="58"/>
      <c r="C953" s="64"/>
      <c r="D953" s="65"/>
      <c r="E953" s="60" t="str">
        <f t="shared" si="67"/>
        <v/>
      </c>
      <c r="F953" s="61">
        <f t="shared" si="68"/>
        <v>0</v>
      </c>
      <c r="G953" s="87">
        <f>IF($C953="",0,COUNTIF(男子名簿!$F$12:$F$520,$C953))</f>
        <v>0</v>
      </c>
      <c r="H953" s="88">
        <f>IF($C953="",0,COUNTIF(女子名簿!$F$12:$F$520,$C953))</f>
        <v>0</v>
      </c>
      <c r="I953" s="89">
        <f t="shared" si="50"/>
        <v>0</v>
      </c>
      <c r="J953" s="38"/>
      <c r="K953" s="38"/>
      <c r="L953" s="34"/>
      <c r="M953" s="34"/>
      <c r="N953" s="34"/>
      <c r="O953" s="40"/>
    </row>
    <row r="954" spans="1:15" ht="14.25">
      <c r="A954" s="41">
        <v>0</v>
      </c>
      <c r="B954" s="42"/>
      <c r="C954" s="53"/>
      <c r="D954" s="54"/>
      <c r="E954" s="45" t="str">
        <f t="shared" si="67"/>
        <v/>
      </c>
      <c r="F954" s="43">
        <f t="shared" si="68"/>
        <v>0</v>
      </c>
      <c r="G954" s="75">
        <f>IF($C954="",0,COUNTIF(男子名簿!$F$12:$F$520,$C954))</f>
        <v>0</v>
      </c>
      <c r="H954" s="76">
        <f>IF($C954="",0,COUNTIF(女子名簿!$F$12:$F$520,$C954))</f>
        <v>0</v>
      </c>
      <c r="I954" s="77">
        <f t="shared" si="50"/>
        <v>0</v>
      </c>
      <c r="J954" s="38"/>
      <c r="K954" s="38"/>
      <c r="L954" s="34"/>
      <c r="M954" s="34"/>
      <c r="N954" s="34"/>
      <c r="O954" s="40"/>
    </row>
    <row r="955" spans="1:15" ht="14.25">
      <c r="A955" s="41">
        <v>0</v>
      </c>
      <c r="B955" s="42"/>
      <c r="C955" s="53"/>
      <c r="D955" s="54"/>
      <c r="E955" s="45" t="str">
        <f t="shared" si="67"/>
        <v/>
      </c>
      <c r="F955" s="43">
        <f t="shared" si="68"/>
        <v>0</v>
      </c>
      <c r="G955" s="75">
        <f>IF($C955="",0,COUNTIF(男子名簿!$F$12:$F$520,$C955))</f>
        <v>0</v>
      </c>
      <c r="H955" s="76">
        <f>IF($C955="",0,COUNTIF(女子名簿!$F$12:$F$520,$C955))</f>
        <v>0</v>
      </c>
      <c r="I955" s="77">
        <f t="shared" si="50"/>
        <v>0</v>
      </c>
      <c r="J955" s="38"/>
      <c r="K955" s="38"/>
      <c r="L955" s="34"/>
      <c r="M955" s="34"/>
      <c r="N955" s="34"/>
      <c r="O955" s="40"/>
    </row>
    <row r="956" spans="1:15" ht="14.25">
      <c r="A956" s="41">
        <v>0</v>
      </c>
      <c r="B956" s="42"/>
      <c r="C956" s="53"/>
      <c r="D956" s="54"/>
      <c r="E956" s="45" t="str">
        <f t="shared" si="67"/>
        <v/>
      </c>
      <c r="F956" s="43">
        <f t="shared" si="68"/>
        <v>0</v>
      </c>
      <c r="G956" s="75">
        <f>IF($C956="",0,COUNTIF(男子名簿!$F$12:$F$520,$C956))</f>
        <v>0</v>
      </c>
      <c r="H956" s="76">
        <f>IF($C956="",0,COUNTIF(女子名簿!$F$12:$F$520,$C956))</f>
        <v>0</v>
      </c>
      <c r="I956" s="77">
        <f t="shared" si="50"/>
        <v>0</v>
      </c>
      <c r="J956" s="38"/>
      <c r="K956" s="38"/>
      <c r="L956" s="34"/>
      <c r="M956" s="34"/>
      <c r="N956" s="34"/>
      <c r="O956" s="40"/>
    </row>
    <row r="957" spans="1:15" ht="14.25">
      <c r="A957" s="41">
        <v>0</v>
      </c>
      <c r="B957" s="46"/>
      <c r="C957" s="62"/>
      <c r="D957" s="66"/>
      <c r="E957" s="48" t="str">
        <f t="shared" si="67"/>
        <v/>
      </c>
      <c r="F957" s="49">
        <f t="shared" si="68"/>
        <v>0</v>
      </c>
      <c r="G957" s="78">
        <f>IF($C957="",0,COUNTIF(男子名簿!$F$12:$F$520,$C957))</f>
        <v>0</v>
      </c>
      <c r="H957" s="79">
        <f>IF($C957="",0,COUNTIF(女子名簿!$F$12:$F$520,$C957))</f>
        <v>0</v>
      </c>
      <c r="I957" s="80">
        <f t="shared" si="50"/>
        <v>0</v>
      </c>
      <c r="J957" s="38"/>
      <c r="K957" s="38"/>
      <c r="L957" s="34"/>
      <c r="M957" s="34"/>
      <c r="N957" s="34"/>
      <c r="O957" s="40"/>
    </row>
    <row r="958" spans="1:15" ht="14.25">
      <c r="A958" s="41">
        <v>0</v>
      </c>
      <c r="B958" s="50"/>
      <c r="C958" s="61"/>
      <c r="D958" s="59"/>
      <c r="E958" s="52"/>
      <c r="F958" s="51"/>
      <c r="G958" s="81">
        <f>IF($C958="",0,COUNTIF(男子名簿!$F$12:$F$520,$C958))</f>
        <v>0</v>
      </c>
      <c r="H958" s="82">
        <f>IF($C958="",0,COUNTIF(女子名簿!$F$12:$F$520,$C958))</f>
        <v>0</v>
      </c>
      <c r="I958" s="83">
        <f t="shared" si="50"/>
        <v>0</v>
      </c>
      <c r="J958" s="38"/>
      <c r="K958" s="38"/>
      <c r="L958" s="34"/>
      <c r="M958" s="34"/>
      <c r="N958" s="34"/>
      <c r="O958" s="40"/>
    </row>
    <row r="959" spans="1:15" ht="14.25">
      <c r="A959" s="41">
        <v>0</v>
      </c>
      <c r="B959" s="42"/>
      <c r="C959" s="43"/>
      <c r="D959" s="44"/>
      <c r="E959" s="45" t="str">
        <f t="shared" ref="E959:E977" si="69">IF($C959="","",ASC(PHONETIC($C959)))</f>
        <v/>
      </c>
      <c r="F959" s="43">
        <f t="shared" ref="F959:F977" si="70">C959</f>
        <v>0</v>
      </c>
      <c r="G959" s="75">
        <f>IF($C959="",0,COUNTIF(男子名簿!$F$12:$F$520,$C959))</f>
        <v>0</v>
      </c>
      <c r="H959" s="76">
        <f>IF($C959="",0,COUNTIF(女子名簿!$F$12:$F$520,$C959))</f>
        <v>0</v>
      </c>
      <c r="I959" s="77">
        <f t="shared" si="50"/>
        <v>0</v>
      </c>
      <c r="J959" s="38"/>
      <c r="K959" s="38"/>
      <c r="L959" s="34"/>
      <c r="M959" s="34"/>
      <c r="N959" s="34"/>
      <c r="O959" s="34"/>
    </row>
    <row r="960" spans="1:15" ht="14.25">
      <c r="A960" s="41">
        <v>0</v>
      </c>
      <c r="B960" s="42"/>
      <c r="C960" s="43"/>
      <c r="D960" s="44"/>
      <c r="E960" s="45" t="str">
        <f t="shared" si="69"/>
        <v/>
      </c>
      <c r="F960" s="43">
        <f t="shared" si="70"/>
        <v>0</v>
      </c>
      <c r="G960" s="75">
        <f>IF($C960="",0,COUNTIF(男子名簿!$F$12:$F$520,$C960))</f>
        <v>0</v>
      </c>
      <c r="H960" s="76">
        <f>IF($C960="",0,COUNTIF(女子名簿!$F$12:$F$520,$C960))</f>
        <v>0</v>
      </c>
      <c r="I960" s="77">
        <f t="shared" si="50"/>
        <v>0</v>
      </c>
      <c r="J960" s="38"/>
      <c r="K960" s="38"/>
      <c r="L960" s="34"/>
      <c r="M960" s="34"/>
      <c r="N960" s="34"/>
      <c r="O960" s="34"/>
    </row>
    <row r="961" spans="1:15" ht="14.25">
      <c r="A961" s="41">
        <v>0</v>
      </c>
      <c r="B961" s="42"/>
      <c r="C961" s="43"/>
      <c r="D961" s="44"/>
      <c r="E961" s="45" t="str">
        <f t="shared" si="69"/>
        <v/>
      </c>
      <c r="F961" s="43">
        <f t="shared" si="70"/>
        <v>0</v>
      </c>
      <c r="G961" s="75">
        <f>IF($C961="",0,COUNTIF(男子名簿!$F$12:$F$520,$C961))</f>
        <v>0</v>
      </c>
      <c r="H961" s="76">
        <f>IF($C961="",0,COUNTIF(女子名簿!$F$12:$F$520,$C961))</f>
        <v>0</v>
      </c>
      <c r="I961" s="77">
        <f t="shared" si="50"/>
        <v>0</v>
      </c>
      <c r="J961" s="38"/>
      <c r="K961" s="38"/>
      <c r="L961" s="34"/>
      <c r="M961" s="34"/>
      <c r="N961" s="34"/>
      <c r="O961" s="34"/>
    </row>
    <row r="962" spans="1:15" ht="14.25">
      <c r="A962" s="41">
        <v>0</v>
      </c>
      <c r="B962" s="55"/>
      <c r="C962" s="47"/>
      <c r="D962" s="56"/>
      <c r="E962" s="57" t="str">
        <f t="shared" si="69"/>
        <v/>
      </c>
      <c r="F962" s="47">
        <f t="shared" si="70"/>
        <v>0</v>
      </c>
      <c r="G962" s="84">
        <f>IF($C962="",0,COUNTIF(男子名簿!$F$12:$F$520,$C962))</f>
        <v>0</v>
      </c>
      <c r="H962" s="85">
        <f>IF($C962="",0,COUNTIF(女子名簿!$F$12:$F$520,$C962))</f>
        <v>0</v>
      </c>
      <c r="I962" s="86">
        <f t="shared" si="50"/>
        <v>0</v>
      </c>
      <c r="J962" s="38"/>
      <c r="K962" s="38"/>
      <c r="L962" s="34"/>
      <c r="M962" s="34"/>
      <c r="N962" s="34"/>
      <c r="O962" s="34"/>
    </row>
    <row r="963" spans="1:15" ht="14.25">
      <c r="A963" s="41">
        <v>0</v>
      </c>
      <c r="B963" s="58"/>
      <c r="C963" s="64"/>
      <c r="D963" s="65"/>
      <c r="E963" s="60" t="str">
        <f t="shared" si="69"/>
        <v/>
      </c>
      <c r="F963" s="61">
        <f t="shared" si="70"/>
        <v>0</v>
      </c>
      <c r="G963" s="87">
        <f>IF($C963="",0,COUNTIF(男子名簿!$F$12:$F$520,$C963))</f>
        <v>0</v>
      </c>
      <c r="H963" s="88">
        <f>IF($C963="",0,COUNTIF(女子名簿!$F$12:$F$520,$C963))</f>
        <v>0</v>
      </c>
      <c r="I963" s="89">
        <f t="shared" si="50"/>
        <v>0</v>
      </c>
      <c r="J963" s="38"/>
      <c r="K963" s="38"/>
      <c r="L963" s="34"/>
      <c r="M963" s="34"/>
      <c r="N963" s="34"/>
      <c r="O963" s="40"/>
    </row>
    <row r="964" spans="1:15" ht="14.25">
      <c r="A964" s="41">
        <v>0</v>
      </c>
      <c r="B964" s="42"/>
      <c r="C964" s="53"/>
      <c r="D964" s="54"/>
      <c r="E964" s="45" t="str">
        <f t="shared" si="69"/>
        <v/>
      </c>
      <c r="F964" s="43">
        <f t="shared" si="70"/>
        <v>0</v>
      </c>
      <c r="G964" s="75">
        <f>IF($C964="",0,COUNTIF(男子名簿!$F$12:$F$520,$C964))</f>
        <v>0</v>
      </c>
      <c r="H964" s="76">
        <f>IF($C964="",0,COUNTIF(女子名簿!$F$12:$F$520,$C964))</f>
        <v>0</v>
      </c>
      <c r="I964" s="77">
        <f t="shared" si="50"/>
        <v>0</v>
      </c>
      <c r="J964" s="38"/>
      <c r="K964" s="38"/>
      <c r="L964" s="34"/>
      <c r="M964" s="34"/>
      <c r="N964" s="34"/>
      <c r="O964" s="40"/>
    </row>
    <row r="965" spans="1:15" ht="14.25">
      <c r="A965" s="41">
        <v>0</v>
      </c>
      <c r="B965" s="42"/>
      <c r="C965" s="53"/>
      <c r="D965" s="54"/>
      <c r="E965" s="45" t="str">
        <f t="shared" si="69"/>
        <v/>
      </c>
      <c r="F965" s="43">
        <f t="shared" si="70"/>
        <v>0</v>
      </c>
      <c r="G965" s="75">
        <f>IF($C965="",0,COUNTIF(男子名簿!$F$12:$F$520,$C965))</f>
        <v>0</v>
      </c>
      <c r="H965" s="76">
        <f>IF($C965="",0,COUNTIF(女子名簿!$F$12:$F$520,$C965))</f>
        <v>0</v>
      </c>
      <c r="I965" s="77">
        <f t="shared" si="50"/>
        <v>0</v>
      </c>
      <c r="J965" s="38"/>
      <c r="K965" s="38"/>
      <c r="L965" s="34"/>
      <c r="M965" s="34"/>
      <c r="N965" s="34"/>
      <c r="O965" s="40"/>
    </row>
    <row r="966" spans="1:15" ht="14.25">
      <c r="A966" s="41">
        <v>0</v>
      </c>
      <c r="B966" s="42"/>
      <c r="C966" s="43"/>
      <c r="D966" s="44"/>
      <c r="E966" s="45" t="str">
        <f t="shared" si="69"/>
        <v/>
      </c>
      <c r="F966" s="43">
        <f t="shared" si="70"/>
        <v>0</v>
      </c>
      <c r="G966" s="75">
        <f>IF($C966="",0,COUNTIF(男子名簿!$F$12:$F$520,$C966))</f>
        <v>0</v>
      </c>
      <c r="H966" s="76">
        <f>IF($C966="",0,COUNTIF(女子名簿!$F$12:$F$520,$C966))</f>
        <v>0</v>
      </c>
      <c r="I966" s="77">
        <f t="shared" si="50"/>
        <v>0</v>
      </c>
      <c r="J966" s="38"/>
      <c r="K966" s="38"/>
      <c r="L966" s="34"/>
      <c r="M966" s="34"/>
      <c r="N966" s="34"/>
      <c r="O966" s="40"/>
    </row>
    <row r="967" spans="1:15" ht="14.25">
      <c r="A967" s="41">
        <v>0</v>
      </c>
      <c r="B967" s="46"/>
      <c r="C967" s="62"/>
      <c r="D967" s="66"/>
      <c r="E967" s="48" t="str">
        <f t="shared" si="69"/>
        <v/>
      </c>
      <c r="F967" s="49">
        <f t="shared" si="70"/>
        <v>0</v>
      </c>
      <c r="G967" s="78">
        <f>IF($C967="",0,COUNTIF(男子名簿!$F$12:$F$520,$C967))</f>
        <v>0</v>
      </c>
      <c r="H967" s="79">
        <f>IF($C967="",0,COUNTIF(女子名簿!$F$12:$F$520,$C967))</f>
        <v>0</v>
      </c>
      <c r="I967" s="80">
        <f t="shared" si="50"/>
        <v>0</v>
      </c>
      <c r="J967" s="38"/>
      <c r="K967" s="38"/>
      <c r="L967" s="34"/>
      <c r="M967" s="34"/>
      <c r="N967" s="34"/>
      <c r="O967" s="40"/>
    </row>
    <row r="968" spans="1:15" ht="14.25">
      <c r="A968" s="41">
        <v>0</v>
      </c>
      <c r="B968" s="50"/>
      <c r="C968" s="64"/>
      <c r="D968" s="67"/>
      <c r="E968" s="52" t="str">
        <f t="shared" si="69"/>
        <v/>
      </c>
      <c r="F968" s="51">
        <f t="shared" si="70"/>
        <v>0</v>
      </c>
      <c r="G968" s="81">
        <f>IF($C968="",0,COUNTIF(男子名簿!$F$12:$F$520,$C968))</f>
        <v>0</v>
      </c>
      <c r="H968" s="82">
        <f>IF($C968="",0,COUNTIF(女子名簿!$F$12:$F$520,$C968))</f>
        <v>0</v>
      </c>
      <c r="I968" s="83">
        <f t="shared" si="50"/>
        <v>0</v>
      </c>
      <c r="J968" s="38"/>
      <c r="K968" s="38"/>
      <c r="L968" s="34"/>
      <c r="M968" s="34"/>
      <c r="N968" s="34"/>
      <c r="O968" s="40"/>
    </row>
    <row r="969" spans="1:15" ht="14.25">
      <c r="A969" s="41">
        <v>0</v>
      </c>
      <c r="B969" s="42"/>
      <c r="C969" s="43"/>
      <c r="D969" s="44"/>
      <c r="E969" s="45" t="str">
        <f t="shared" si="69"/>
        <v/>
      </c>
      <c r="F969" s="43">
        <f t="shared" si="70"/>
        <v>0</v>
      </c>
      <c r="G969" s="75">
        <f>IF($C969="",0,COUNTIF(男子名簿!$F$12:$F$520,$C969))</f>
        <v>0</v>
      </c>
      <c r="H969" s="76">
        <f>IF($C969="",0,COUNTIF(女子名簿!$F$12:$F$520,$C969))</f>
        <v>0</v>
      </c>
      <c r="I969" s="77">
        <f t="shared" si="50"/>
        <v>0</v>
      </c>
      <c r="J969" s="38"/>
      <c r="K969" s="38"/>
      <c r="L969" s="34"/>
      <c r="M969" s="34"/>
      <c r="N969" s="34"/>
      <c r="O969" s="40"/>
    </row>
    <row r="970" spans="1:15" ht="14.25">
      <c r="A970" s="41">
        <v>0</v>
      </c>
      <c r="B970" s="42"/>
      <c r="C970" s="53"/>
      <c r="D970" s="54"/>
      <c r="E970" s="45" t="str">
        <f t="shared" si="69"/>
        <v/>
      </c>
      <c r="F970" s="43">
        <f t="shared" si="70"/>
        <v>0</v>
      </c>
      <c r="G970" s="75">
        <f>IF($C970="",0,COUNTIF(男子名簿!$F$12:$F$520,$C970))</f>
        <v>0</v>
      </c>
      <c r="H970" s="76">
        <f>IF($C970="",0,COUNTIF(女子名簿!$F$12:$F$520,$C970))</f>
        <v>0</v>
      </c>
      <c r="I970" s="77">
        <f t="shared" si="50"/>
        <v>0</v>
      </c>
      <c r="J970" s="38"/>
      <c r="K970" s="38"/>
      <c r="L970" s="34"/>
      <c r="M970" s="34"/>
      <c r="N970" s="34"/>
      <c r="O970" s="40"/>
    </row>
    <row r="971" spans="1:15" ht="14.25">
      <c r="A971" s="41">
        <v>0</v>
      </c>
      <c r="B971" s="42"/>
      <c r="C971" s="53"/>
      <c r="D971" s="54"/>
      <c r="E971" s="45" t="str">
        <f t="shared" si="69"/>
        <v/>
      </c>
      <c r="F971" s="43">
        <f t="shared" si="70"/>
        <v>0</v>
      </c>
      <c r="G971" s="75">
        <f>IF($C971="",0,COUNTIF(男子名簿!$F$12:$F$520,$C971))</f>
        <v>0</v>
      </c>
      <c r="H971" s="76">
        <f>IF($C971="",0,COUNTIF(女子名簿!$F$12:$F$520,$C971))</f>
        <v>0</v>
      </c>
      <c r="I971" s="77">
        <f t="shared" si="50"/>
        <v>0</v>
      </c>
      <c r="J971" s="38"/>
      <c r="K971" s="38"/>
      <c r="L971" s="34"/>
      <c r="M971" s="34"/>
      <c r="N971" s="34"/>
      <c r="O971" s="40"/>
    </row>
    <row r="972" spans="1:15" ht="14.25">
      <c r="A972" s="41">
        <v>0</v>
      </c>
      <c r="B972" s="55"/>
      <c r="C972" s="62"/>
      <c r="D972" s="63"/>
      <c r="E972" s="57" t="str">
        <f t="shared" si="69"/>
        <v/>
      </c>
      <c r="F972" s="47">
        <f t="shared" si="70"/>
        <v>0</v>
      </c>
      <c r="G972" s="84">
        <f>IF($C972="",0,COUNTIF(男子名簿!$F$12:$F$520,$C972))</f>
        <v>0</v>
      </c>
      <c r="H972" s="85">
        <f>IF($C972="",0,COUNTIF(女子名簿!$F$12:$F$520,$C972))</f>
        <v>0</v>
      </c>
      <c r="I972" s="86">
        <f t="shared" si="50"/>
        <v>0</v>
      </c>
      <c r="J972" s="38"/>
      <c r="K972" s="38"/>
      <c r="L972" s="34"/>
      <c r="M972" s="34"/>
      <c r="N972" s="34"/>
      <c r="O972" s="40"/>
    </row>
    <row r="973" spans="1:15" ht="14.25">
      <c r="A973" s="41">
        <v>0</v>
      </c>
      <c r="B973" s="58"/>
      <c r="C973" s="64"/>
      <c r="D973" s="65"/>
      <c r="E973" s="60" t="str">
        <f t="shared" si="69"/>
        <v/>
      </c>
      <c r="F973" s="61">
        <f t="shared" si="70"/>
        <v>0</v>
      </c>
      <c r="G973" s="87">
        <f>IF($C973="",0,COUNTIF(男子名簿!$F$12:$F$520,$C973))</f>
        <v>0</v>
      </c>
      <c r="H973" s="88">
        <f>IF($C973="",0,COUNTIF(女子名簿!$F$12:$F$520,$C973))</f>
        <v>0</v>
      </c>
      <c r="I973" s="89">
        <f t="shared" si="50"/>
        <v>0</v>
      </c>
      <c r="J973" s="38"/>
      <c r="K973" s="38"/>
      <c r="L973" s="34"/>
      <c r="M973" s="34"/>
      <c r="N973" s="34"/>
      <c r="O973" s="40"/>
    </row>
    <row r="974" spans="1:15" ht="14.25">
      <c r="A974" s="41">
        <v>0</v>
      </c>
      <c r="B974" s="42"/>
      <c r="C974" s="53"/>
      <c r="D974" s="54"/>
      <c r="E974" s="45" t="str">
        <f t="shared" si="69"/>
        <v/>
      </c>
      <c r="F974" s="43">
        <f t="shared" si="70"/>
        <v>0</v>
      </c>
      <c r="G974" s="75">
        <f>IF($C974="",0,COUNTIF(男子名簿!$F$12:$F$520,$C974))</f>
        <v>0</v>
      </c>
      <c r="H974" s="76">
        <f>IF($C974="",0,COUNTIF(女子名簿!$F$12:$F$520,$C974))</f>
        <v>0</v>
      </c>
      <c r="I974" s="77">
        <f t="shared" si="50"/>
        <v>0</v>
      </c>
      <c r="J974" s="38"/>
      <c r="K974" s="38"/>
      <c r="L974" s="34"/>
      <c r="M974" s="34"/>
      <c r="N974" s="34"/>
      <c r="O974" s="40"/>
    </row>
    <row r="975" spans="1:15" ht="14.25">
      <c r="A975" s="41">
        <v>0</v>
      </c>
      <c r="B975" s="42"/>
      <c r="C975" s="53"/>
      <c r="D975" s="54"/>
      <c r="E975" s="45" t="str">
        <f t="shared" si="69"/>
        <v/>
      </c>
      <c r="F975" s="43">
        <f t="shared" si="70"/>
        <v>0</v>
      </c>
      <c r="G975" s="75">
        <f>IF($C975="",0,COUNTIF(男子名簿!$F$12:$F$520,$C975))</f>
        <v>0</v>
      </c>
      <c r="H975" s="76">
        <f>IF($C975="",0,COUNTIF(女子名簿!$F$12:$F$520,$C975))</f>
        <v>0</v>
      </c>
      <c r="I975" s="77">
        <f t="shared" si="50"/>
        <v>0</v>
      </c>
      <c r="J975" s="38"/>
      <c r="K975" s="38"/>
      <c r="L975" s="34"/>
      <c r="M975" s="34"/>
      <c r="N975" s="34"/>
      <c r="O975" s="40"/>
    </row>
    <row r="976" spans="1:15" ht="14.25">
      <c r="A976" s="41">
        <v>0</v>
      </c>
      <c r="B976" s="42"/>
      <c r="C976" s="53"/>
      <c r="D976" s="54"/>
      <c r="E976" s="45" t="str">
        <f t="shared" si="69"/>
        <v/>
      </c>
      <c r="F976" s="43">
        <f t="shared" si="70"/>
        <v>0</v>
      </c>
      <c r="G976" s="75">
        <f>IF($C976="",0,COUNTIF(男子名簿!$F$12:$F$520,$C976))</f>
        <v>0</v>
      </c>
      <c r="H976" s="76">
        <f>IF($C976="",0,COUNTIF(女子名簿!$F$12:$F$520,$C976))</f>
        <v>0</v>
      </c>
      <c r="I976" s="77">
        <f t="shared" si="50"/>
        <v>0</v>
      </c>
      <c r="J976" s="38"/>
      <c r="K976" s="38"/>
      <c r="L976" s="34"/>
      <c r="M976" s="34"/>
      <c r="N976" s="34"/>
      <c r="O976" s="40"/>
    </row>
    <row r="977" spans="1:15" ht="14.25">
      <c r="A977" s="41">
        <v>0</v>
      </c>
      <c r="B977" s="46"/>
      <c r="C977" s="62"/>
      <c r="D977" s="66"/>
      <c r="E977" s="48" t="str">
        <f t="shared" si="69"/>
        <v/>
      </c>
      <c r="F977" s="49">
        <f t="shared" si="70"/>
        <v>0</v>
      </c>
      <c r="G977" s="78">
        <f>IF($C977="",0,COUNTIF(男子名簿!$F$12:$F$520,$C977))</f>
        <v>0</v>
      </c>
      <c r="H977" s="79">
        <f>IF($C977="",0,COUNTIF(女子名簿!$F$12:$F$520,$C977))</f>
        <v>0</v>
      </c>
      <c r="I977" s="80">
        <f t="shared" si="50"/>
        <v>0</v>
      </c>
      <c r="J977" s="38"/>
      <c r="K977" s="38"/>
      <c r="L977" s="34"/>
      <c r="M977" s="34"/>
      <c r="N977" s="34"/>
      <c r="O977" s="40"/>
    </row>
    <row r="978" spans="1:15" ht="14.25">
      <c r="A978" s="41">
        <v>0</v>
      </c>
      <c r="B978" s="50"/>
      <c r="C978" s="61"/>
      <c r="D978" s="59"/>
      <c r="E978" s="52"/>
      <c r="F978" s="51"/>
      <c r="G978" s="81">
        <f>IF($C978="",0,COUNTIF(男子名簿!$F$12:$F$520,$C978))</f>
        <v>0</v>
      </c>
      <c r="H978" s="82">
        <f>IF($C978="",0,COUNTIF(女子名簿!$F$12:$F$520,$C978))</f>
        <v>0</v>
      </c>
      <c r="I978" s="83">
        <f t="shared" si="50"/>
        <v>0</v>
      </c>
      <c r="J978" s="38"/>
      <c r="K978" s="38"/>
      <c r="L978" s="34"/>
      <c r="M978" s="34"/>
      <c r="N978" s="34"/>
      <c r="O978" s="40"/>
    </row>
    <row r="979" spans="1:15" ht="14.25">
      <c r="A979" s="41">
        <v>0</v>
      </c>
      <c r="B979" s="42"/>
      <c r="C979" s="43"/>
      <c r="D979" s="44"/>
      <c r="E979" s="45" t="str">
        <f t="shared" ref="E979:E997" si="71">IF($C979="","",ASC(PHONETIC($C979)))</f>
        <v/>
      </c>
      <c r="F979" s="43">
        <f t="shared" ref="F979:F997" si="72">C979</f>
        <v>0</v>
      </c>
      <c r="G979" s="75">
        <f>IF($C979="",0,COUNTIF(男子名簿!$F$12:$F$520,$C979))</f>
        <v>0</v>
      </c>
      <c r="H979" s="76">
        <f>IF($C979="",0,COUNTIF(女子名簿!$F$12:$F$520,$C979))</f>
        <v>0</v>
      </c>
      <c r="I979" s="77">
        <f t="shared" si="50"/>
        <v>0</v>
      </c>
      <c r="J979" s="38"/>
      <c r="K979" s="38"/>
      <c r="L979" s="34"/>
      <c r="M979" s="34"/>
      <c r="N979" s="34"/>
      <c r="O979" s="34"/>
    </row>
    <row r="980" spans="1:15" ht="14.25">
      <c r="A980" s="41">
        <v>0</v>
      </c>
      <c r="B980" s="42"/>
      <c r="C980" s="43"/>
      <c r="D980" s="44"/>
      <c r="E980" s="45" t="str">
        <f t="shared" si="71"/>
        <v/>
      </c>
      <c r="F980" s="43">
        <f t="shared" si="72"/>
        <v>0</v>
      </c>
      <c r="G980" s="75">
        <f>IF($C980="",0,COUNTIF(男子名簿!$F$12:$F$520,$C980))</f>
        <v>0</v>
      </c>
      <c r="H980" s="76">
        <f>IF($C980="",0,COUNTIF(女子名簿!$F$12:$F$520,$C980))</f>
        <v>0</v>
      </c>
      <c r="I980" s="77">
        <f t="shared" si="50"/>
        <v>0</v>
      </c>
      <c r="J980" s="38"/>
      <c r="K980" s="38"/>
      <c r="L980" s="34"/>
      <c r="M980" s="34"/>
      <c r="N980" s="34"/>
      <c r="O980" s="34"/>
    </row>
    <row r="981" spans="1:15" ht="14.25">
      <c r="A981" s="41">
        <v>0</v>
      </c>
      <c r="B981" s="42"/>
      <c r="C981" s="43"/>
      <c r="D981" s="44"/>
      <c r="E981" s="45" t="str">
        <f t="shared" si="71"/>
        <v/>
      </c>
      <c r="F981" s="43">
        <f t="shared" si="72"/>
        <v>0</v>
      </c>
      <c r="G981" s="75">
        <f>IF($C981="",0,COUNTIF(男子名簿!$F$12:$F$520,$C981))</f>
        <v>0</v>
      </c>
      <c r="H981" s="76">
        <f>IF($C981="",0,COUNTIF(女子名簿!$F$12:$F$520,$C981))</f>
        <v>0</v>
      </c>
      <c r="I981" s="77">
        <f t="shared" si="50"/>
        <v>0</v>
      </c>
      <c r="J981" s="38"/>
      <c r="K981" s="38"/>
      <c r="L981" s="34"/>
      <c r="M981" s="34"/>
      <c r="N981" s="34"/>
      <c r="O981" s="34"/>
    </row>
    <row r="982" spans="1:15" ht="14.25">
      <c r="A982" s="41">
        <v>0</v>
      </c>
      <c r="B982" s="55"/>
      <c r="C982" s="47"/>
      <c r="D982" s="56"/>
      <c r="E982" s="57" t="str">
        <f t="shared" si="71"/>
        <v/>
      </c>
      <c r="F982" s="47">
        <f t="shared" si="72"/>
        <v>0</v>
      </c>
      <c r="G982" s="84">
        <f>IF($C982="",0,COUNTIF(男子名簿!$F$12:$F$520,$C982))</f>
        <v>0</v>
      </c>
      <c r="H982" s="85">
        <f>IF($C982="",0,COUNTIF(女子名簿!$F$12:$F$520,$C982))</f>
        <v>0</v>
      </c>
      <c r="I982" s="86">
        <f t="shared" si="50"/>
        <v>0</v>
      </c>
      <c r="J982" s="38"/>
      <c r="K982" s="38"/>
      <c r="L982" s="34"/>
      <c r="M982" s="34"/>
      <c r="N982" s="34"/>
      <c r="O982" s="34"/>
    </row>
    <row r="983" spans="1:15" ht="14.25">
      <c r="A983" s="41">
        <v>0</v>
      </c>
      <c r="B983" s="58"/>
      <c r="C983" s="64"/>
      <c r="D983" s="65"/>
      <c r="E983" s="60" t="str">
        <f t="shared" si="71"/>
        <v/>
      </c>
      <c r="F983" s="61">
        <f t="shared" si="72"/>
        <v>0</v>
      </c>
      <c r="G983" s="87">
        <f>IF($C983="",0,COUNTIF(男子名簿!$F$12:$F$520,$C983))</f>
        <v>0</v>
      </c>
      <c r="H983" s="88">
        <f>IF($C983="",0,COUNTIF(女子名簿!$F$12:$F$520,$C983))</f>
        <v>0</v>
      </c>
      <c r="I983" s="89">
        <f t="shared" si="50"/>
        <v>0</v>
      </c>
      <c r="J983" s="38"/>
      <c r="K983" s="38"/>
      <c r="L983" s="34"/>
      <c r="M983" s="34"/>
      <c r="N983" s="34"/>
      <c r="O983" s="40"/>
    </row>
    <row r="984" spans="1:15" ht="14.25">
      <c r="A984" s="41">
        <v>0</v>
      </c>
      <c r="B984" s="42"/>
      <c r="C984" s="53"/>
      <c r="D984" s="54"/>
      <c r="E984" s="45" t="str">
        <f t="shared" si="71"/>
        <v/>
      </c>
      <c r="F984" s="43">
        <f t="shared" si="72"/>
        <v>0</v>
      </c>
      <c r="G984" s="75">
        <f>IF($C984="",0,COUNTIF(男子名簿!$F$12:$F$520,$C984))</f>
        <v>0</v>
      </c>
      <c r="H984" s="76">
        <f>IF($C984="",0,COUNTIF(女子名簿!$F$12:$F$520,$C984))</f>
        <v>0</v>
      </c>
      <c r="I984" s="77">
        <f t="shared" si="50"/>
        <v>0</v>
      </c>
      <c r="J984" s="38"/>
      <c r="K984" s="38"/>
      <c r="L984" s="34"/>
      <c r="M984" s="34"/>
      <c r="N984" s="34"/>
      <c r="O984" s="40"/>
    </row>
    <row r="985" spans="1:15" ht="14.25">
      <c r="A985" s="41">
        <v>0</v>
      </c>
      <c r="B985" s="42"/>
      <c r="C985" s="53"/>
      <c r="D985" s="54"/>
      <c r="E985" s="45" t="str">
        <f t="shared" si="71"/>
        <v/>
      </c>
      <c r="F985" s="43">
        <f t="shared" si="72"/>
        <v>0</v>
      </c>
      <c r="G985" s="75">
        <f>IF($C985="",0,COUNTIF(男子名簿!$F$12:$F$520,$C985))</f>
        <v>0</v>
      </c>
      <c r="H985" s="76">
        <f>IF($C985="",0,COUNTIF(女子名簿!$F$12:$F$520,$C985))</f>
        <v>0</v>
      </c>
      <c r="I985" s="77">
        <f t="shared" si="50"/>
        <v>0</v>
      </c>
      <c r="J985" s="38"/>
      <c r="K985" s="38"/>
      <c r="L985" s="34"/>
      <c r="M985" s="34"/>
      <c r="N985" s="34"/>
      <c r="O985" s="40"/>
    </row>
    <row r="986" spans="1:15" ht="14.25">
      <c r="A986" s="41">
        <v>0</v>
      </c>
      <c r="B986" s="42"/>
      <c r="C986" s="43"/>
      <c r="D986" s="44"/>
      <c r="E986" s="45" t="str">
        <f t="shared" si="71"/>
        <v/>
      </c>
      <c r="F986" s="43">
        <f t="shared" si="72"/>
        <v>0</v>
      </c>
      <c r="G986" s="75">
        <f>IF($C986="",0,COUNTIF(男子名簿!$F$12:$F$520,$C986))</f>
        <v>0</v>
      </c>
      <c r="H986" s="76">
        <f>IF($C986="",0,COUNTIF(女子名簿!$F$12:$F$520,$C986))</f>
        <v>0</v>
      </c>
      <c r="I986" s="77">
        <f t="shared" si="50"/>
        <v>0</v>
      </c>
      <c r="J986" s="38"/>
      <c r="K986" s="38"/>
      <c r="L986" s="34"/>
      <c r="M986" s="34"/>
      <c r="N986" s="34"/>
      <c r="O986" s="40"/>
    </row>
    <row r="987" spans="1:15" ht="14.25">
      <c r="A987" s="41">
        <v>0</v>
      </c>
      <c r="B987" s="46"/>
      <c r="C987" s="62"/>
      <c r="D987" s="66"/>
      <c r="E987" s="48" t="str">
        <f t="shared" si="71"/>
        <v/>
      </c>
      <c r="F987" s="49">
        <f t="shared" si="72"/>
        <v>0</v>
      </c>
      <c r="G987" s="78">
        <f>IF($C987="",0,COUNTIF(男子名簿!$F$12:$F$520,$C987))</f>
        <v>0</v>
      </c>
      <c r="H987" s="79">
        <f>IF($C987="",0,COUNTIF(女子名簿!$F$12:$F$520,$C987))</f>
        <v>0</v>
      </c>
      <c r="I987" s="80">
        <f t="shared" si="50"/>
        <v>0</v>
      </c>
      <c r="J987" s="38"/>
      <c r="K987" s="38"/>
      <c r="L987" s="34"/>
      <c r="M987" s="34"/>
      <c r="N987" s="34"/>
      <c r="O987" s="40"/>
    </row>
    <row r="988" spans="1:15" ht="14.25">
      <c r="A988" s="41">
        <v>0</v>
      </c>
      <c r="B988" s="50"/>
      <c r="C988" s="64"/>
      <c r="D988" s="67"/>
      <c r="E988" s="52" t="str">
        <f t="shared" si="71"/>
        <v/>
      </c>
      <c r="F988" s="51">
        <f t="shared" si="72"/>
        <v>0</v>
      </c>
      <c r="G988" s="81">
        <f>IF($C988="",0,COUNTIF(男子名簿!$F$12:$F$520,$C988))</f>
        <v>0</v>
      </c>
      <c r="H988" s="82">
        <f>IF($C988="",0,COUNTIF(女子名簿!$F$12:$F$520,$C988))</f>
        <v>0</v>
      </c>
      <c r="I988" s="83">
        <f t="shared" si="50"/>
        <v>0</v>
      </c>
      <c r="J988" s="38"/>
      <c r="K988" s="38"/>
      <c r="L988" s="34"/>
      <c r="M988" s="34"/>
      <c r="N988" s="34"/>
      <c r="O988" s="40"/>
    </row>
    <row r="989" spans="1:15" ht="14.25">
      <c r="A989" s="41">
        <v>0</v>
      </c>
      <c r="B989" s="42"/>
      <c r="C989" s="43"/>
      <c r="D989" s="44"/>
      <c r="E989" s="45" t="str">
        <f t="shared" si="71"/>
        <v/>
      </c>
      <c r="F989" s="43">
        <f t="shared" si="72"/>
        <v>0</v>
      </c>
      <c r="G989" s="75">
        <f>IF($C989="",0,COUNTIF(男子名簿!$F$12:$F$520,$C989))</f>
        <v>0</v>
      </c>
      <c r="H989" s="76">
        <f>IF($C989="",0,COUNTIF(女子名簿!$F$12:$F$520,$C989))</f>
        <v>0</v>
      </c>
      <c r="I989" s="77">
        <f t="shared" si="50"/>
        <v>0</v>
      </c>
      <c r="J989" s="38"/>
      <c r="K989" s="38"/>
      <c r="L989" s="34"/>
      <c r="M989" s="34"/>
      <c r="N989" s="34"/>
      <c r="O989" s="40"/>
    </row>
    <row r="990" spans="1:15" ht="14.25">
      <c r="A990" s="41">
        <v>0</v>
      </c>
      <c r="B990" s="42"/>
      <c r="C990" s="53"/>
      <c r="D990" s="54"/>
      <c r="E990" s="45" t="str">
        <f t="shared" si="71"/>
        <v/>
      </c>
      <c r="F990" s="43">
        <f t="shared" si="72"/>
        <v>0</v>
      </c>
      <c r="G990" s="75">
        <f>IF($C990="",0,COUNTIF(男子名簿!$F$12:$F$520,$C990))</f>
        <v>0</v>
      </c>
      <c r="H990" s="76">
        <f>IF($C990="",0,COUNTIF(女子名簿!$F$12:$F$520,$C990))</f>
        <v>0</v>
      </c>
      <c r="I990" s="77">
        <f t="shared" si="50"/>
        <v>0</v>
      </c>
      <c r="J990" s="38"/>
      <c r="K990" s="38"/>
      <c r="L990" s="34"/>
      <c r="M990" s="34"/>
      <c r="N990" s="34"/>
      <c r="O990" s="40"/>
    </row>
    <row r="991" spans="1:15" ht="14.25">
      <c r="A991" s="41">
        <v>0</v>
      </c>
      <c r="B991" s="42"/>
      <c r="C991" s="53"/>
      <c r="D991" s="54"/>
      <c r="E991" s="45" t="str">
        <f t="shared" si="71"/>
        <v/>
      </c>
      <c r="F991" s="43">
        <f t="shared" si="72"/>
        <v>0</v>
      </c>
      <c r="G991" s="75">
        <f>IF($C991="",0,COUNTIF(男子名簿!$F$12:$F$520,$C991))</f>
        <v>0</v>
      </c>
      <c r="H991" s="76">
        <f>IF($C991="",0,COUNTIF(女子名簿!$F$12:$F$520,$C991))</f>
        <v>0</v>
      </c>
      <c r="I991" s="77">
        <f t="shared" si="50"/>
        <v>0</v>
      </c>
      <c r="J991" s="38"/>
      <c r="K991" s="38"/>
      <c r="L991" s="34"/>
      <c r="M991" s="34"/>
      <c r="N991" s="34"/>
      <c r="O991" s="40"/>
    </row>
    <row r="992" spans="1:15" ht="14.25">
      <c r="A992" s="41">
        <v>0</v>
      </c>
      <c r="B992" s="55"/>
      <c r="C992" s="62"/>
      <c r="D992" s="63"/>
      <c r="E992" s="57" t="str">
        <f t="shared" si="71"/>
        <v/>
      </c>
      <c r="F992" s="47">
        <f t="shared" si="72"/>
        <v>0</v>
      </c>
      <c r="G992" s="84">
        <f>IF($C992="",0,COUNTIF(男子名簿!$F$12:$F$520,$C992))</f>
        <v>0</v>
      </c>
      <c r="H992" s="85">
        <f>IF($C992="",0,COUNTIF(女子名簿!$F$12:$F$520,$C992))</f>
        <v>0</v>
      </c>
      <c r="I992" s="86">
        <f t="shared" si="50"/>
        <v>0</v>
      </c>
      <c r="J992" s="38"/>
      <c r="K992" s="38"/>
      <c r="L992" s="34"/>
      <c r="M992" s="34"/>
      <c r="N992" s="34"/>
      <c r="O992" s="40"/>
    </row>
    <row r="993" spans="1:15" ht="14.25">
      <c r="A993" s="41">
        <v>0</v>
      </c>
      <c r="B993" s="58"/>
      <c r="C993" s="64"/>
      <c r="D993" s="65"/>
      <c r="E993" s="60" t="str">
        <f t="shared" si="71"/>
        <v/>
      </c>
      <c r="F993" s="61">
        <f t="shared" si="72"/>
        <v>0</v>
      </c>
      <c r="G993" s="87">
        <f>IF($C993="",0,COUNTIF(男子名簿!$F$12:$F$520,$C993))</f>
        <v>0</v>
      </c>
      <c r="H993" s="88">
        <f>IF($C993="",0,COUNTIF(女子名簿!$F$12:$F$520,$C993))</f>
        <v>0</v>
      </c>
      <c r="I993" s="89">
        <f t="shared" si="50"/>
        <v>0</v>
      </c>
      <c r="J993" s="38"/>
      <c r="K993" s="38"/>
      <c r="L993" s="34"/>
      <c r="M993" s="34"/>
      <c r="N993" s="34"/>
      <c r="O993" s="40"/>
    </row>
    <row r="994" spans="1:15" ht="14.25">
      <c r="A994" s="41">
        <v>0</v>
      </c>
      <c r="B994" s="42"/>
      <c r="C994" s="53"/>
      <c r="D994" s="54"/>
      <c r="E994" s="45" t="str">
        <f t="shared" si="71"/>
        <v/>
      </c>
      <c r="F994" s="43">
        <f t="shared" si="72"/>
        <v>0</v>
      </c>
      <c r="G994" s="75">
        <f>IF($C994="",0,COUNTIF(男子名簿!$F$12:$F$520,$C994))</f>
        <v>0</v>
      </c>
      <c r="H994" s="76">
        <f>IF($C994="",0,COUNTIF(女子名簿!$F$12:$F$520,$C994))</f>
        <v>0</v>
      </c>
      <c r="I994" s="77">
        <f t="shared" si="50"/>
        <v>0</v>
      </c>
      <c r="J994" s="38"/>
      <c r="K994" s="38"/>
      <c r="L994" s="34"/>
      <c r="M994" s="34"/>
      <c r="N994" s="34"/>
      <c r="O994" s="40"/>
    </row>
    <row r="995" spans="1:15" ht="14.25">
      <c r="A995" s="41">
        <v>0</v>
      </c>
      <c r="B995" s="42"/>
      <c r="C995" s="53"/>
      <c r="D995" s="54"/>
      <c r="E995" s="45" t="str">
        <f t="shared" si="71"/>
        <v/>
      </c>
      <c r="F995" s="43">
        <f t="shared" si="72"/>
        <v>0</v>
      </c>
      <c r="G995" s="75">
        <f>IF($C995="",0,COUNTIF(男子名簿!$F$12:$F$520,$C995))</f>
        <v>0</v>
      </c>
      <c r="H995" s="76">
        <f>IF($C995="",0,COUNTIF(女子名簿!$F$12:$F$520,$C995))</f>
        <v>0</v>
      </c>
      <c r="I995" s="77">
        <f t="shared" si="50"/>
        <v>0</v>
      </c>
      <c r="J995" s="38"/>
      <c r="K995" s="38"/>
      <c r="L995" s="34"/>
      <c r="M995" s="34"/>
      <c r="N995" s="34"/>
      <c r="O995" s="40"/>
    </row>
    <row r="996" spans="1:15" ht="14.25">
      <c r="A996" s="41">
        <v>0</v>
      </c>
      <c r="B996" s="42"/>
      <c r="C996" s="53"/>
      <c r="D996" s="54"/>
      <c r="E996" s="45" t="str">
        <f t="shared" si="71"/>
        <v/>
      </c>
      <c r="F996" s="43">
        <f t="shared" si="72"/>
        <v>0</v>
      </c>
      <c r="G996" s="75">
        <f>IF($C996="",0,COUNTIF(男子名簿!$F$12:$F$520,$C996))</f>
        <v>0</v>
      </c>
      <c r="H996" s="76">
        <f>IF($C996="",0,COUNTIF(女子名簿!$F$12:$F$520,$C996))</f>
        <v>0</v>
      </c>
      <c r="I996" s="77">
        <f t="shared" si="50"/>
        <v>0</v>
      </c>
      <c r="J996" s="38"/>
      <c r="K996" s="38"/>
      <c r="L996" s="34"/>
      <c r="M996" s="34"/>
      <c r="N996" s="34"/>
      <c r="O996" s="40"/>
    </row>
    <row r="997" spans="1:15" ht="14.25">
      <c r="A997" s="41">
        <v>0</v>
      </c>
      <c r="B997" s="46"/>
      <c r="C997" s="62"/>
      <c r="D997" s="66"/>
      <c r="E997" s="48" t="str">
        <f t="shared" si="71"/>
        <v/>
      </c>
      <c r="F997" s="49">
        <f t="shared" si="72"/>
        <v>0</v>
      </c>
      <c r="G997" s="78">
        <f>IF($C997="",0,COUNTIF(男子名簿!$F$12:$F$520,$C997))</f>
        <v>0</v>
      </c>
      <c r="H997" s="79">
        <f>IF($C997="",0,COUNTIF(女子名簿!$F$12:$F$520,$C997))</f>
        <v>0</v>
      </c>
      <c r="I997" s="80">
        <f t="shared" si="50"/>
        <v>0</v>
      </c>
      <c r="J997" s="38"/>
      <c r="K997" s="38"/>
      <c r="L997" s="34"/>
      <c r="M997" s="34"/>
      <c r="N997" s="34"/>
      <c r="O997" s="40"/>
    </row>
    <row r="998" spans="1:15" ht="14.25">
      <c r="A998" s="41">
        <v>0</v>
      </c>
      <c r="B998" s="50"/>
      <c r="C998" s="61"/>
      <c r="D998" s="59"/>
      <c r="E998" s="52"/>
      <c r="F998" s="51"/>
      <c r="G998" s="81">
        <f>IF($C998="",0,COUNTIF(男子名簿!$F$12:$F$520,$C998))</f>
        <v>0</v>
      </c>
      <c r="H998" s="82">
        <f>IF($C998="",0,COUNTIF(女子名簿!$F$12:$F$520,$C998))</f>
        <v>0</v>
      </c>
      <c r="I998" s="83">
        <f t="shared" si="50"/>
        <v>0</v>
      </c>
      <c r="J998" s="38"/>
      <c r="K998" s="38"/>
      <c r="L998" s="34"/>
      <c r="M998" s="34"/>
      <c r="N998" s="34"/>
      <c r="O998" s="40"/>
    </row>
    <row r="999" spans="1:15" ht="14.25">
      <c r="A999" s="41">
        <v>0</v>
      </c>
      <c r="B999" s="42"/>
      <c r="C999" s="43"/>
      <c r="D999" s="44"/>
      <c r="E999" s="45" t="str">
        <f t="shared" ref="E999:E1017" si="73">IF($C999="","",ASC(PHONETIC($C999)))</f>
        <v/>
      </c>
      <c r="F999" s="43">
        <f t="shared" ref="F999:F1017" si="74">C999</f>
        <v>0</v>
      </c>
      <c r="G999" s="75">
        <f>IF($C999="",0,COUNTIF(男子名簿!$F$12:$F$520,$C999))</f>
        <v>0</v>
      </c>
      <c r="H999" s="76">
        <f>IF($C999="",0,COUNTIF(女子名簿!$F$12:$F$520,$C999))</f>
        <v>0</v>
      </c>
      <c r="I999" s="77">
        <f t="shared" si="50"/>
        <v>0</v>
      </c>
      <c r="J999" s="38"/>
      <c r="K999" s="38"/>
      <c r="L999" s="34"/>
      <c r="M999" s="34"/>
      <c r="N999" s="34"/>
      <c r="O999" s="34"/>
    </row>
    <row r="1000" spans="1:15" ht="14.25">
      <c r="A1000" s="41">
        <v>0</v>
      </c>
      <c r="B1000" s="42"/>
      <c r="C1000" s="43"/>
      <c r="D1000" s="44"/>
      <c r="E1000" s="45" t="str">
        <f t="shared" si="73"/>
        <v/>
      </c>
      <c r="F1000" s="43">
        <f t="shared" si="74"/>
        <v>0</v>
      </c>
      <c r="G1000" s="75">
        <f>IF($C1000="",0,COUNTIF(男子名簿!$F$12:$F$520,$C1000))</f>
        <v>0</v>
      </c>
      <c r="H1000" s="76">
        <f>IF($C1000="",0,COUNTIF(女子名簿!$F$12:$F$520,$C1000))</f>
        <v>0</v>
      </c>
      <c r="I1000" s="77">
        <f t="shared" si="50"/>
        <v>0</v>
      </c>
      <c r="J1000" s="38"/>
      <c r="K1000" s="38"/>
      <c r="L1000" s="34"/>
      <c r="M1000" s="34"/>
      <c r="N1000" s="34"/>
      <c r="O1000" s="34"/>
    </row>
    <row r="1001" spans="1:15" ht="14.25">
      <c r="A1001" s="41">
        <v>0</v>
      </c>
      <c r="B1001" s="42"/>
      <c r="C1001" s="43"/>
      <c r="D1001" s="44"/>
      <c r="E1001" s="45" t="str">
        <f t="shared" si="73"/>
        <v/>
      </c>
      <c r="F1001" s="43">
        <f t="shared" si="74"/>
        <v>0</v>
      </c>
      <c r="G1001" s="75">
        <f>IF($C1001="",0,COUNTIF(男子名簿!$F$12:$F$520,$C1001))</f>
        <v>0</v>
      </c>
      <c r="H1001" s="76">
        <f>IF($C1001="",0,COUNTIF(女子名簿!$F$12:$F$520,$C1001))</f>
        <v>0</v>
      </c>
      <c r="I1001" s="77">
        <f t="shared" si="50"/>
        <v>0</v>
      </c>
      <c r="J1001" s="38"/>
      <c r="K1001" s="38"/>
      <c r="L1001" s="34"/>
      <c r="M1001" s="34"/>
      <c r="N1001" s="34"/>
      <c r="O1001" s="34"/>
    </row>
    <row r="1002" spans="1:15" ht="14.25">
      <c r="A1002" s="41">
        <v>0</v>
      </c>
      <c r="B1002" s="55"/>
      <c r="C1002" s="47"/>
      <c r="D1002" s="56"/>
      <c r="E1002" s="57" t="str">
        <f t="shared" si="73"/>
        <v/>
      </c>
      <c r="F1002" s="47">
        <f t="shared" si="74"/>
        <v>0</v>
      </c>
      <c r="G1002" s="84">
        <f>IF($C1002="",0,COUNTIF(男子名簿!$F$12:$F$520,$C1002))</f>
        <v>0</v>
      </c>
      <c r="H1002" s="85">
        <f>IF($C1002="",0,COUNTIF(女子名簿!$F$12:$F$520,$C1002))</f>
        <v>0</v>
      </c>
      <c r="I1002" s="86">
        <f t="shared" si="50"/>
        <v>0</v>
      </c>
      <c r="J1002" s="38"/>
      <c r="K1002" s="38"/>
      <c r="L1002" s="34"/>
      <c r="M1002" s="34"/>
      <c r="N1002" s="34"/>
      <c r="O1002" s="34"/>
    </row>
    <row r="1003" spans="1:15" ht="14.25">
      <c r="A1003" s="41">
        <v>0</v>
      </c>
      <c r="B1003" s="58"/>
      <c r="C1003" s="64"/>
      <c r="D1003" s="65"/>
      <c r="E1003" s="60" t="str">
        <f t="shared" si="73"/>
        <v/>
      </c>
      <c r="F1003" s="61">
        <f t="shared" si="74"/>
        <v>0</v>
      </c>
      <c r="G1003" s="87">
        <f>IF($C1003="",0,COUNTIF(男子名簿!$F$12:$F$520,$C1003))</f>
        <v>0</v>
      </c>
      <c r="H1003" s="88">
        <f>IF($C1003="",0,COUNTIF(女子名簿!$F$12:$F$520,$C1003))</f>
        <v>0</v>
      </c>
      <c r="I1003" s="89">
        <f t="shared" si="50"/>
        <v>0</v>
      </c>
      <c r="J1003" s="38"/>
      <c r="K1003" s="38"/>
      <c r="L1003" s="34"/>
      <c r="M1003" s="34"/>
      <c r="N1003" s="34"/>
      <c r="O1003" s="40"/>
    </row>
    <row r="1004" spans="1:15" ht="14.25">
      <c r="A1004" s="41">
        <v>0</v>
      </c>
      <c r="B1004" s="42"/>
      <c r="C1004" s="53"/>
      <c r="D1004" s="54"/>
      <c r="E1004" s="45" t="str">
        <f t="shared" si="73"/>
        <v/>
      </c>
      <c r="F1004" s="43">
        <f t="shared" si="74"/>
        <v>0</v>
      </c>
      <c r="G1004" s="75">
        <f>IF($C1004="",0,COUNTIF(男子名簿!$F$12:$F$520,$C1004))</f>
        <v>0</v>
      </c>
      <c r="H1004" s="76">
        <f>IF($C1004="",0,COUNTIF(女子名簿!$F$12:$F$520,$C1004))</f>
        <v>0</v>
      </c>
      <c r="I1004" s="77">
        <f t="shared" si="50"/>
        <v>0</v>
      </c>
      <c r="J1004" s="38"/>
      <c r="K1004" s="38"/>
      <c r="L1004" s="34"/>
      <c r="M1004" s="34"/>
      <c r="N1004" s="34"/>
      <c r="O1004" s="40"/>
    </row>
    <row r="1005" spans="1:15" ht="14.25">
      <c r="A1005" s="41">
        <v>0</v>
      </c>
      <c r="B1005" s="42"/>
      <c r="C1005" s="53"/>
      <c r="D1005" s="54"/>
      <c r="E1005" s="45" t="str">
        <f t="shared" si="73"/>
        <v/>
      </c>
      <c r="F1005" s="43">
        <f t="shared" si="74"/>
        <v>0</v>
      </c>
      <c r="G1005" s="75">
        <f>IF($C1005="",0,COUNTIF(男子名簿!$F$12:$F$520,$C1005))</f>
        <v>0</v>
      </c>
      <c r="H1005" s="76">
        <f>IF($C1005="",0,COUNTIF(女子名簿!$F$12:$F$520,$C1005))</f>
        <v>0</v>
      </c>
      <c r="I1005" s="77">
        <f t="shared" si="50"/>
        <v>0</v>
      </c>
      <c r="J1005" s="38"/>
      <c r="K1005" s="38"/>
      <c r="L1005" s="34"/>
      <c r="M1005" s="34"/>
      <c r="N1005" s="34"/>
      <c r="O1005" s="40"/>
    </row>
    <row r="1006" spans="1:15" ht="14.25">
      <c r="A1006" s="41">
        <v>0</v>
      </c>
      <c r="B1006" s="42"/>
      <c r="C1006" s="43"/>
      <c r="D1006" s="44"/>
      <c r="E1006" s="45" t="str">
        <f t="shared" si="73"/>
        <v/>
      </c>
      <c r="F1006" s="43">
        <f t="shared" si="74"/>
        <v>0</v>
      </c>
      <c r="G1006" s="75">
        <f>IF($C1006="",0,COUNTIF(男子名簿!$F$12:$F$520,$C1006))</f>
        <v>0</v>
      </c>
      <c r="H1006" s="76">
        <f>IF($C1006="",0,COUNTIF(女子名簿!$F$12:$F$520,$C1006))</f>
        <v>0</v>
      </c>
      <c r="I1006" s="77">
        <f t="shared" si="50"/>
        <v>0</v>
      </c>
      <c r="J1006" s="38"/>
      <c r="K1006" s="38"/>
      <c r="L1006" s="34"/>
      <c r="M1006" s="34"/>
      <c r="N1006" s="34"/>
      <c r="O1006" s="40"/>
    </row>
    <row r="1007" spans="1:15" ht="14.25">
      <c r="A1007" s="41">
        <v>0</v>
      </c>
      <c r="B1007" s="46"/>
      <c r="C1007" s="62"/>
      <c r="D1007" s="66"/>
      <c r="E1007" s="48" t="str">
        <f t="shared" si="73"/>
        <v/>
      </c>
      <c r="F1007" s="49">
        <f t="shared" si="74"/>
        <v>0</v>
      </c>
      <c r="G1007" s="78">
        <f>IF($C1007="",0,COUNTIF(男子名簿!$F$12:$F$520,$C1007))</f>
        <v>0</v>
      </c>
      <c r="H1007" s="79">
        <f>IF($C1007="",0,COUNTIF(女子名簿!$F$12:$F$520,$C1007))</f>
        <v>0</v>
      </c>
      <c r="I1007" s="80">
        <f t="shared" si="50"/>
        <v>0</v>
      </c>
      <c r="J1007" s="38"/>
      <c r="K1007" s="38"/>
      <c r="L1007" s="34"/>
      <c r="M1007" s="34"/>
      <c r="N1007" s="34"/>
      <c r="O1007" s="40"/>
    </row>
    <row r="1008" spans="1:15" ht="14.25">
      <c r="A1008" s="41">
        <v>0</v>
      </c>
      <c r="B1008" s="50"/>
      <c r="C1008" s="64"/>
      <c r="D1008" s="67"/>
      <c r="E1008" s="52" t="str">
        <f t="shared" si="73"/>
        <v/>
      </c>
      <c r="F1008" s="51">
        <f t="shared" si="74"/>
        <v>0</v>
      </c>
      <c r="G1008" s="81">
        <f>IF($C1008="",0,COUNTIF(男子名簿!$F$12:$F$520,$C1008))</f>
        <v>0</v>
      </c>
      <c r="H1008" s="82">
        <f>IF($C1008="",0,COUNTIF(女子名簿!$F$12:$F$520,$C1008))</f>
        <v>0</v>
      </c>
      <c r="I1008" s="83">
        <f t="shared" si="50"/>
        <v>0</v>
      </c>
      <c r="J1008" s="38"/>
      <c r="K1008" s="38"/>
      <c r="L1008" s="34"/>
      <c r="M1008" s="34"/>
      <c r="N1008" s="34"/>
      <c r="O1008" s="40"/>
    </row>
    <row r="1009" spans="1:15" ht="14.25">
      <c r="A1009" s="41">
        <v>0</v>
      </c>
      <c r="B1009" s="42"/>
      <c r="C1009" s="43"/>
      <c r="D1009" s="44"/>
      <c r="E1009" s="45" t="str">
        <f t="shared" si="73"/>
        <v/>
      </c>
      <c r="F1009" s="43">
        <f t="shared" si="74"/>
        <v>0</v>
      </c>
      <c r="G1009" s="75">
        <f>IF($C1009="",0,COUNTIF(男子名簿!$F$12:$F$520,$C1009))</f>
        <v>0</v>
      </c>
      <c r="H1009" s="76">
        <f>IF($C1009="",0,COUNTIF(女子名簿!$F$12:$F$520,$C1009))</f>
        <v>0</v>
      </c>
      <c r="I1009" s="77">
        <f t="shared" si="50"/>
        <v>0</v>
      </c>
      <c r="J1009" s="38"/>
      <c r="K1009" s="38"/>
      <c r="L1009" s="34"/>
      <c r="M1009" s="34"/>
      <c r="N1009" s="34"/>
      <c r="O1009" s="40"/>
    </row>
    <row r="1010" spans="1:15" ht="14.25">
      <c r="A1010" s="41">
        <v>0</v>
      </c>
      <c r="B1010" s="42"/>
      <c r="C1010" s="53"/>
      <c r="D1010" s="54"/>
      <c r="E1010" s="45" t="str">
        <f t="shared" si="73"/>
        <v/>
      </c>
      <c r="F1010" s="43">
        <f t="shared" si="74"/>
        <v>0</v>
      </c>
      <c r="G1010" s="75">
        <f>IF($C1010="",0,COUNTIF(男子名簿!$F$12:$F$520,$C1010))</f>
        <v>0</v>
      </c>
      <c r="H1010" s="76">
        <f>IF($C1010="",0,COUNTIF(女子名簿!$F$12:$F$520,$C1010))</f>
        <v>0</v>
      </c>
      <c r="I1010" s="77">
        <f t="shared" si="50"/>
        <v>0</v>
      </c>
      <c r="J1010" s="38"/>
      <c r="K1010" s="38"/>
      <c r="L1010" s="34"/>
      <c r="M1010" s="34"/>
      <c r="N1010" s="34"/>
      <c r="O1010" s="40"/>
    </row>
    <row r="1011" spans="1:15" ht="14.25">
      <c r="A1011" s="41">
        <v>0</v>
      </c>
      <c r="B1011" s="42"/>
      <c r="C1011" s="53"/>
      <c r="D1011" s="54"/>
      <c r="E1011" s="45" t="str">
        <f t="shared" si="73"/>
        <v/>
      </c>
      <c r="F1011" s="43">
        <f t="shared" si="74"/>
        <v>0</v>
      </c>
      <c r="G1011" s="75">
        <f>IF($C1011="",0,COUNTIF(男子名簿!$F$12:$F$520,$C1011))</f>
        <v>0</v>
      </c>
      <c r="H1011" s="76">
        <f>IF($C1011="",0,COUNTIF(女子名簿!$F$12:$F$520,$C1011))</f>
        <v>0</v>
      </c>
      <c r="I1011" s="77">
        <f t="shared" si="50"/>
        <v>0</v>
      </c>
      <c r="J1011" s="38"/>
      <c r="K1011" s="38"/>
      <c r="L1011" s="34"/>
      <c r="M1011" s="34"/>
      <c r="N1011" s="34"/>
      <c r="O1011" s="40"/>
    </row>
    <row r="1012" spans="1:15" ht="14.25">
      <c r="A1012" s="41">
        <v>0</v>
      </c>
      <c r="B1012" s="55"/>
      <c r="C1012" s="62"/>
      <c r="D1012" s="63"/>
      <c r="E1012" s="57" t="str">
        <f t="shared" si="73"/>
        <v/>
      </c>
      <c r="F1012" s="47">
        <f t="shared" si="74"/>
        <v>0</v>
      </c>
      <c r="G1012" s="84">
        <f>IF($C1012="",0,COUNTIF(男子名簿!$F$12:$F$520,$C1012))</f>
        <v>0</v>
      </c>
      <c r="H1012" s="85">
        <f>IF($C1012="",0,COUNTIF(女子名簿!$F$12:$F$520,$C1012))</f>
        <v>0</v>
      </c>
      <c r="I1012" s="86">
        <f t="shared" si="50"/>
        <v>0</v>
      </c>
      <c r="J1012" s="38"/>
      <c r="K1012" s="38"/>
      <c r="L1012" s="34"/>
      <c r="M1012" s="34"/>
      <c r="N1012" s="34"/>
      <c r="O1012" s="40"/>
    </row>
    <row r="1013" spans="1:15" ht="14.25">
      <c r="A1013" s="41">
        <v>0</v>
      </c>
      <c r="B1013" s="58"/>
      <c r="C1013" s="64"/>
      <c r="D1013" s="65"/>
      <c r="E1013" s="60" t="str">
        <f t="shared" si="73"/>
        <v/>
      </c>
      <c r="F1013" s="61">
        <f t="shared" si="74"/>
        <v>0</v>
      </c>
      <c r="G1013" s="87">
        <f>IF($C1013="",0,COUNTIF(男子名簿!$F$12:$F$520,$C1013))</f>
        <v>0</v>
      </c>
      <c r="H1013" s="88">
        <f>IF($C1013="",0,COUNTIF(女子名簿!$F$12:$F$520,$C1013))</f>
        <v>0</v>
      </c>
      <c r="I1013" s="89">
        <f t="shared" si="50"/>
        <v>0</v>
      </c>
      <c r="J1013" s="38"/>
      <c r="K1013" s="38"/>
      <c r="L1013" s="34"/>
      <c r="M1013" s="34"/>
      <c r="N1013" s="34"/>
      <c r="O1013" s="40"/>
    </row>
    <row r="1014" spans="1:15" ht="14.25">
      <c r="A1014" s="41">
        <v>0</v>
      </c>
      <c r="B1014" s="42"/>
      <c r="C1014" s="53"/>
      <c r="D1014" s="54"/>
      <c r="E1014" s="45" t="str">
        <f t="shared" si="73"/>
        <v/>
      </c>
      <c r="F1014" s="43">
        <f t="shared" si="74"/>
        <v>0</v>
      </c>
      <c r="G1014" s="75">
        <f>IF($C1014="",0,COUNTIF(男子名簿!$F$12:$F$520,$C1014))</f>
        <v>0</v>
      </c>
      <c r="H1014" s="76">
        <f>IF($C1014="",0,COUNTIF(女子名簿!$F$12:$F$520,$C1014))</f>
        <v>0</v>
      </c>
      <c r="I1014" s="77">
        <f t="shared" si="50"/>
        <v>0</v>
      </c>
      <c r="J1014" s="38"/>
      <c r="K1014" s="38"/>
      <c r="L1014" s="34"/>
      <c r="M1014" s="34"/>
      <c r="N1014" s="34"/>
      <c r="O1014" s="40"/>
    </row>
    <row r="1015" spans="1:15" ht="14.25">
      <c r="A1015" s="41">
        <v>0</v>
      </c>
      <c r="B1015" s="42"/>
      <c r="C1015" s="53"/>
      <c r="D1015" s="54"/>
      <c r="E1015" s="45" t="str">
        <f t="shared" si="73"/>
        <v/>
      </c>
      <c r="F1015" s="43">
        <f t="shared" si="74"/>
        <v>0</v>
      </c>
      <c r="G1015" s="75">
        <f>IF($C1015="",0,COUNTIF(男子名簿!$F$12:$F$520,$C1015))</f>
        <v>0</v>
      </c>
      <c r="H1015" s="76">
        <f>IF($C1015="",0,COUNTIF(女子名簿!$F$12:$F$520,$C1015))</f>
        <v>0</v>
      </c>
      <c r="I1015" s="77">
        <f t="shared" si="50"/>
        <v>0</v>
      </c>
      <c r="J1015" s="38"/>
      <c r="K1015" s="38"/>
      <c r="L1015" s="34"/>
      <c r="M1015" s="34"/>
      <c r="N1015" s="34"/>
      <c r="O1015" s="40"/>
    </row>
    <row r="1016" spans="1:15" ht="14.25">
      <c r="A1016" s="41">
        <v>0</v>
      </c>
      <c r="B1016" s="42"/>
      <c r="C1016" s="53"/>
      <c r="D1016" s="54"/>
      <c r="E1016" s="45" t="str">
        <f t="shared" si="73"/>
        <v/>
      </c>
      <c r="F1016" s="43">
        <f t="shared" si="74"/>
        <v>0</v>
      </c>
      <c r="G1016" s="75">
        <f>IF($C1016="",0,COUNTIF(男子名簿!$F$12:$F$520,$C1016))</f>
        <v>0</v>
      </c>
      <c r="H1016" s="76">
        <f>IF($C1016="",0,COUNTIF(女子名簿!$F$12:$F$520,$C1016))</f>
        <v>0</v>
      </c>
      <c r="I1016" s="77">
        <f t="shared" si="50"/>
        <v>0</v>
      </c>
      <c r="J1016" s="38"/>
      <c r="K1016" s="38"/>
      <c r="L1016" s="34"/>
      <c r="M1016" s="34"/>
      <c r="N1016" s="34"/>
      <c r="O1016" s="40"/>
    </row>
    <row r="1017" spans="1:15" ht="14.25">
      <c r="A1017" s="41">
        <v>0</v>
      </c>
      <c r="B1017" s="46"/>
      <c r="C1017" s="62"/>
      <c r="D1017" s="66"/>
      <c r="E1017" s="48" t="str">
        <f t="shared" si="73"/>
        <v/>
      </c>
      <c r="F1017" s="49">
        <f t="shared" si="74"/>
        <v>0</v>
      </c>
      <c r="G1017" s="78">
        <f>IF($C1017="",0,COUNTIF(男子名簿!$F$12:$F$520,$C1017))</f>
        <v>0</v>
      </c>
      <c r="H1017" s="79">
        <f>IF($C1017="",0,COUNTIF(女子名簿!$F$12:$F$520,$C1017))</f>
        <v>0</v>
      </c>
      <c r="I1017" s="80">
        <f t="shared" si="50"/>
        <v>0</v>
      </c>
      <c r="J1017" s="38"/>
      <c r="K1017" s="38"/>
      <c r="L1017" s="34"/>
      <c r="M1017" s="34"/>
      <c r="N1017" s="34"/>
      <c r="O1017" s="40"/>
    </row>
    <row r="1018" spans="1:15" ht="14.25">
      <c r="A1018" s="41">
        <v>0</v>
      </c>
      <c r="B1018" s="50"/>
      <c r="C1018" s="61"/>
      <c r="D1018" s="59"/>
      <c r="E1018" s="52"/>
      <c r="F1018" s="51"/>
      <c r="G1018" s="81">
        <f>IF($C1018="",0,COUNTIF(男子名簿!$F$12:$F$520,$C1018))</f>
        <v>0</v>
      </c>
      <c r="H1018" s="82">
        <f>IF($C1018="",0,COUNTIF(女子名簿!$F$12:$F$520,$C1018))</f>
        <v>0</v>
      </c>
      <c r="I1018" s="83">
        <f t="shared" si="50"/>
        <v>0</v>
      </c>
      <c r="J1018" s="38"/>
      <c r="K1018" s="38"/>
      <c r="L1018" s="34"/>
      <c r="M1018" s="34"/>
      <c r="N1018" s="34"/>
      <c r="O1018" s="40"/>
    </row>
    <row r="1019" spans="1:15" ht="14.25">
      <c r="A1019" s="41">
        <v>0</v>
      </c>
      <c r="B1019" s="42"/>
      <c r="C1019" s="43"/>
      <c r="D1019" s="44"/>
      <c r="E1019" s="45" t="str">
        <f t="shared" ref="E1019:E1037" si="75">IF($C1019="","",ASC(PHONETIC($C1019)))</f>
        <v/>
      </c>
      <c r="F1019" s="43">
        <f t="shared" ref="F1019:F1037" si="76">C1019</f>
        <v>0</v>
      </c>
      <c r="G1019" s="75">
        <f>IF($C1019="",0,COUNTIF(男子名簿!$F$12:$F$520,$C1019))</f>
        <v>0</v>
      </c>
      <c r="H1019" s="76">
        <f>IF($C1019="",0,COUNTIF(女子名簿!$F$12:$F$520,$C1019))</f>
        <v>0</v>
      </c>
      <c r="I1019" s="77">
        <f t="shared" si="50"/>
        <v>0</v>
      </c>
      <c r="J1019" s="38"/>
      <c r="K1019" s="38"/>
      <c r="L1019" s="34"/>
      <c r="M1019" s="34"/>
      <c r="N1019" s="34"/>
      <c r="O1019" s="34"/>
    </row>
    <row r="1020" spans="1:15" ht="14.25">
      <c r="A1020" s="41">
        <v>0</v>
      </c>
      <c r="B1020" s="42"/>
      <c r="C1020" s="43"/>
      <c r="D1020" s="44"/>
      <c r="E1020" s="45" t="str">
        <f t="shared" si="75"/>
        <v/>
      </c>
      <c r="F1020" s="43">
        <f t="shared" si="76"/>
        <v>0</v>
      </c>
      <c r="G1020" s="75">
        <f>IF($C1020="",0,COUNTIF(男子名簿!$F$12:$F$520,$C1020))</f>
        <v>0</v>
      </c>
      <c r="H1020" s="76">
        <f>IF($C1020="",0,COUNTIF(女子名簿!$F$12:$F$520,$C1020))</f>
        <v>0</v>
      </c>
      <c r="I1020" s="77">
        <f t="shared" si="50"/>
        <v>0</v>
      </c>
      <c r="J1020" s="38"/>
      <c r="K1020" s="38"/>
      <c r="L1020" s="34"/>
      <c r="M1020" s="34"/>
      <c r="N1020" s="34"/>
      <c r="O1020" s="34"/>
    </row>
    <row r="1021" spans="1:15" ht="14.25">
      <c r="A1021" s="41">
        <v>0</v>
      </c>
      <c r="B1021" s="42"/>
      <c r="C1021" s="43"/>
      <c r="D1021" s="44"/>
      <c r="E1021" s="45" t="str">
        <f t="shared" si="75"/>
        <v/>
      </c>
      <c r="F1021" s="43">
        <f t="shared" si="76"/>
        <v>0</v>
      </c>
      <c r="G1021" s="75">
        <f>IF($C1021="",0,COUNTIF(男子名簿!$F$12:$F$520,$C1021))</f>
        <v>0</v>
      </c>
      <c r="H1021" s="76">
        <f>IF($C1021="",0,COUNTIF(女子名簿!$F$12:$F$520,$C1021))</f>
        <v>0</v>
      </c>
      <c r="I1021" s="77">
        <f t="shared" si="50"/>
        <v>0</v>
      </c>
      <c r="J1021" s="38"/>
      <c r="K1021" s="38"/>
      <c r="L1021" s="34"/>
      <c r="M1021" s="34"/>
      <c r="N1021" s="34"/>
      <c r="O1021" s="34"/>
    </row>
    <row r="1022" spans="1:15" ht="14.25">
      <c r="A1022" s="41">
        <v>0</v>
      </c>
      <c r="B1022" s="55"/>
      <c r="C1022" s="47"/>
      <c r="D1022" s="56"/>
      <c r="E1022" s="57" t="str">
        <f t="shared" si="75"/>
        <v/>
      </c>
      <c r="F1022" s="47">
        <f t="shared" si="76"/>
        <v>0</v>
      </c>
      <c r="G1022" s="84">
        <f>IF($C1022="",0,COUNTIF(男子名簿!$F$12:$F$520,$C1022))</f>
        <v>0</v>
      </c>
      <c r="H1022" s="85">
        <f>IF($C1022="",0,COUNTIF(女子名簿!$F$12:$F$520,$C1022))</f>
        <v>0</v>
      </c>
      <c r="I1022" s="86">
        <f t="shared" si="50"/>
        <v>0</v>
      </c>
      <c r="J1022" s="38"/>
      <c r="K1022" s="38"/>
      <c r="L1022" s="34"/>
      <c r="M1022" s="34"/>
      <c r="N1022" s="34"/>
      <c r="O1022" s="34"/>
    </row>
    <row r="1023" spans="1:15" ht="14.25">
      <c r="A1023" s="41">
        <v>0</v>
      </c>
      <c r="B1023" s="58"/>
      <c r="C1023" s="64"/>
      <c r="D1023" s="65"/>
      <c r="E1023" s="60" t="str">
        <f t="shared" si="75"/>
        <v/>
      </c>
      <c r="F1023" s="61">
        <f t="shared" si="76"/>
        <v>0</v>
      </c>
      <c r="G1023" s="87">
        <f>IF($C1023="",0,COUNTIF(男子名簿!$F$12:$F$520,$C1023))</f>
        <v>0</v>
      </c>
      <c r="H1023" s="88">
        <f>IF($C1023="",0,COUNTIF(女子名簿!$F$12:$F$520,$C1023))</f>
        <v>0</v>
      </c>
      <c r="I1023" s="89">
        <f t="shared" si="50"/>
        <v>0</v>
      </c>
      <c r="J1023" s="38"/>
      <c r="K1023" s="38"/>
      <c r="L1023" s="34"/>
      <c r="M1023" s="34"/>
      <c r="N1023" s="34"/>
      <c r="O1023" s="40"/>
    </row>
    <row r="1024" spans="1:15" ht="14.25">
      <c r="A1024" s="41">
        <v>0</v>
      </c>
      <c r="B1024" s="42"/>
      <c r="C1024" s="53"/>
      <c r="D1024" s="54"/>
      <c r="E1024" s="45" t="str">
        <f t="shared" si="75"/>
        <v/>
      </c>
      <c r="F1024" s="43">
        <f t="shared" si="76"/>
        <v>0</v>
      </c>
      <c r="G1024" s="75">
        <f>IF($C1024="",0,COUNTIF(男子名簿!$F$12:$F$520,$C1024))</f>
        <v>0</v>
      </c>
      <c r="H1024" s="76">
        <f>IF($C1024="",0,COUNTIF(女子名簿!$F$12:$F$520,$C1024))</f>
        <v>0</v>
      </c>
      <c r="I1024" s="77">
        <f t="shared" si="50"/>
        <v>0</v>
      </c>
      <c r="J1024" s="38"/>
      <c r="K1024" s="38"/>
      <c r="L1024" s="34"/>
      <c r="M1024" s="34"/>
      <c r="N1024" s="34"/>
      <c r="O1024" s="40"/>
    </row>
    <row r="1025" spans="1:15" ht="14.25">
      <c r="A1025" s="41">
        <v>0</v>
      </c>
      <c r="B1025" s="42"/>
      <c r="C1025" s="53"/>
      <c r="D1025" s="54"/>
      <c r="E1025" s="45" t="str">
        <f t="shared" si="75"/>
        <v/>
      </c>
      <c r="F1025" s="43">
        <f t="shared" si="76"/>
        <v>0</v>
      </c>
      <c r="G1025" s="75">
        <f>IF($C1025="",0,COUNTIF(男子名簿!$F$12:$F$520,$C1025))</f>
        <v>0</v>
      </c>
      <c r="H1025" s="76">
        <f>IF($C1025="",0,COUNTIF(女子名簿!$F$12:$F$520,$C1025))</f>
        <v>0</v>
      </c>
      <c r="I1025" s="77">
        <f t="shared" si="50"/>
        <v>0</v>
      </c>
      <c r="J1025" s="38"/>
      <c r="K1025" s="38"/>
      <c r="L1025" s="34"/>
      <c r="M1025" s="34"/>
      <c r="N1025" s="34"/>
      <c r="O1025" s="40"/>
    </row>
    <row r="1026" spans="1:15" ht="14.25">
      <c r="A1026" s="41">
        <v>0</v>
      </c>
      <c r="B1026" s="42"/>
      <c r="C1026" s="43"/>
      <c r="D1026" s="44"/>
      <c r="E1026" s="45" t="str">
        <f t="shared" si="75"/>
        <v/>
      </c>
      <c r="F1026" s="43">
        <f t="shared" si="76"/>
        <v>0</v>
      </c>
      <c r="G1026" s="75">
        <f>IF($C1026="",0,COUNTIF(男子名簿!$F$12:$F$520,$C1026))</f>
        <v>0</v>
      </c>
      <c r="H1026" s="76">
        <f>IF($C1026="",0,COUNTIF(女子名簿!$F$12:$F$520,$C1026))</f>
        <v>0</v>
      </c>
      <c r="I1026" s="77">
        <f t="shared" si="50"/>
        <v>0</v>
      </c>
      <c r="J1026" s="38"/>
      <c r="K1026" s="38"/>
      <c r="L1026" s="34"/>
      <c r="M1026" s="34"/>
      <c r="N1026" s="34"/>
      <c r="O1026" s="40"/>
    </row>
    <row r="1027" spans="1:15" ht="14.25">
      <c r="A1027" s="41">
        <v>0</v>
      </c>
      <c r="B1027" s="46"/>
      <c r="C1027" s="62"/>
      <c r="D1027" s="66"/>
      <c r="E1027" s="48" t="str">
        <f t="shared" si="75"/>
        <v/>
      </c>
      <c r="F1027" s="49">
        <f t="shared" si="76"/>
        <v>0</v>
      </c>
      <c r="G1027" s="78">
        <f>IF($C1027="",0,COUNTIF(男子名簿!$F$12:$F$520,$C1027))</f>
        <v>0</v>
      </c>
      <c r="H1027" s="79">
        <f>IF($C1027="",0,COUNTIF(女子名簿!$F$12:$F$520,$C1027))</f>
        <v>0</v>
      </c>
      <c r="I1027" s="80">
        <f t="shared" si="50"/>
        <v>0</v>
      </c>
      <c r="J1027" s="38"/>
      <c r="K1027" s="38"/>
      <c r="L1027" s="34"/>
      <c r="M1027" s="34"/>
      <c r="N1027" s="34"/>
      <c r="O1027" s="40"/>
    </row>
    <row r="1028" spans="1:15" ht="14.25">
      <c r="A1028" s="41">
        <v>0</v>
      </c>
      <c r="B1028" s="50"/>
      <c r="C1028" s="64"/>
      <c r="D1028" s="67"/>
      <c r="E1028" s="52" t="str">
        <f t="shared" si="75"/>
        <v/>
      </c>
      <c r="F1028" s="51">
        <f t="shared" si="76"/>
        <v>0</v>
      </c>
      <c r="G1028" s="81">
        <f>IF($C1028="",0,COUNTIF(男子名簿!$F$12:$F$520,$C1028))</f>
        <v>0</v>
      </c>
      <c r="H1028" s="82">
        <f>IF($C1028="",0,COUNTIF(女子名簿!$F$12:$F$520,$C1028))</f>
        <v>0</v>
      </c>
      <c r="I1028" s="83">
        <f t="shared" si="50"/>
        <v>0</v>
      </c>
      <c r="J1028" s="38"/>
      <c r="K1028" s="38"/>
      <c r="L1028" s="34"/>
      <c r="M1028" s="34"/>
      <c r="N1028" s="34"/>
      <c r="O1028" s="40"/>
    </row>
    <row r="1029" spans="1:15" ht="14.25">
      <c r="A1029" s="41">
        <v>0</v>
      </c>
      <c r="B1029" s="42"/>
      <c r="C1029" s="43"/>
      <c r="D1029" s="44"/>
      <c r="E1029" s="45" t="str">
        <f t="shared" si="75"/>
        <v/>
      </c>
      <c r="F1029" s="43">
        <f t="shared" si="76"/>
        <v>0</v>
      </c>
      <c r="G1029" s="75">
        <f>IF($C1029="",0,COUNTIF(男子名簿!$F$12:$F$520,$C1029))</f>
        <v>0</v>
      </c>
      <c r="H1029" s="76">
        <f>IF($C1029="",0,COUNTIF(女子名簿!$F$12:$F$520,$C1029))</f>
        <v>0</v>
      </c>
      <c r="I1029" s="77">
        <f t="shared" si="50"/>
        <v>0</v>
      </c>
      <c r="J1029" s="38"/>
      <c r="K1029" s="38"/>
      <c r="L1029" s="34"/>
      <c r="M1029" s="34"/>
      <c r="N1029" s="34"/>
      <c r="O1029" s="40"/>
    </row>
    <row r="1030" spans="1:15" ht="14.25">
      <c r="A1030" s="41">
        <v>0</v>
      </c>
      <c r="B1030" s="42"/>
      <c r="C1030" s="53"/>
      <c r="D1030" s="54"/>
      <c r="E1030" s="45" t="str">
        <f t="shared" si="75"/>
        <v/>
      </c>
      <c r="F1030" s="43">
        <f t="shared" si="76"/>
        <v>0</v>
      </c>
      <c r="G1030" s="75">
        <f>IF($C1030="",0,COUNTIF(男子名簿!$F$12:$F$520,$C1030))</f>
        <v>0</v>
      </c>
      <c r="H1030" s="76">
        <f>IF($C1030="",0,COUNTIF(女子名簿!$F$12:$F$520,$C1030))</f>
        <v>0</v>
      </c>
      <c r="I1030" s="77">
        <f t="shared" si="50"/>
        <v>0</v>
      </c>
      <c r="J1030" s="38"/>
      <c r="K1030" s="38"/>
      <c r="L1030" s="34"/>
      <c r="M1030" s="34"/>
      <c r="N1030" s="34"/>
      <c r="O1030" s="40"/>
    </row>
    <row r="1031" spans="1:15" ht="14.25">
      <c r="A1031" s="41">
        <v>0</v>
      </c>
      <c r="B1031" s="42"/>
      <c r="C1031" s="53"/>
      <c r="D1031" s="54"/>
      <c r="E1031" s="45" t="str">
        <f t="shared" si="75"/>
        <v/>
      </c>
      <c r="F1031" s="43">
        <f t="shared" si="76"/>
        <v>0</v>
      </c>
      <c r="G1031" s="75">
        <f>IF($C1031="",0,COUNTIF(男子名簿!$F$12:$F$520,$C1031))</f>
        <v>0</v>
      </c>
      <c r="H1031" s="76">
        <f>IF($C1031="",0,COUNTIF(女子名簿!$F$12:$F$520,$C1031))</f>
        <v>0</v>
      </c>
      <c r="I1031" s="77">
        <f t="shared" si="50"/>
        <v>0</v>
      </c>
      <c r="J1031" s="38"/>
      <c r="K1031" s="38"/>
      <c r="L1031" s="34"/>
      <c r="M1031" s="34"/>
      <c r="N1031" s="34"/>
      <c r="O1031" s="40"/>
    </row>
    <row r="1032" spans="1:15" ht="14.25">
      <c r="A1032" s="41">
        <v>0</v>
      </c>
      <c r="B1032" s="55"/>
      <c r="C1032" s="62"/>
      <c r="D1032" s="63"/>
      <c r="E1032" s="57" t="str">
        <f t="shared" si="75"/>
        <v/>
      </c>
      <c r="F1032" s="47">
        <f t="shared" si="76"/>
        <v>0</v>
      </c>
      <c r="G1032" s="84">
        <f>IF($C1032="",0,COUNTIF(男子名簿!$F$12:$F$520,$C1032))</f>
        <v>0</v>
      </c>
      <c r="H1032" s="85">
        <f>IF($C1032="",0,COUNTIF(女子名簿!$F$12:$F$520,$C1032))</f>
        <v>0</v>
      </c>
      <c r="I1032" s="86">
        <f t="shared" si="50"/>
        <v>0</v>
      </c>
      <c r="J1032" s="38"/>
      <c r="K1032" s="38"/>
      <c r="L1032" s="34"/>
      <c r="M1032" s="34"/>
      <c r="N1032" s="34"/>
      <c r="O1032" s="40"/>
    </row>
    <row r="1033" spans="1:15" ht="14.25">
      <c r="A1033" s="41">
        <v>0</v>
      </c>
      <c r="B1033" s="58"/>
      <c r="C1033" s="64"/>
      <c r="D1033" s="65"/>
      <c r="E1033" s="60" t="str">
        <f t="shared" si="75"/>
        <v/>
      </c>
      <c r="F1033" s="61">
        <f t="shared" si="76"/>
        <v>0</v>
      </c>
      <c r="G1033" s="87">
        <f>IF($C1033="",0,COUNTIF(男子名簿!$F$12:$F$520,$C1033))</f>
        <v>0</v>
      </c>
      <c r="H1033" s="88">
        <f>IF($C1033="",0,COUNTIF(女子名簿!$F$12:$F$520,$C1033))</f>
        <v>0</v>
      </c>
      <c r="I1033" s="89">
        <f t="shared" ref="I1033:I1097" si="77">G1033+H1033</f>
        <v>0</v>
      </c>
      <c r="J1033" s="38"/>
      <c r="K1033" s="38"/>
      <c r="L1033" s="34"/>
      <c r="M1033" s="34"/>
      <c r="N1033" s="34"/>
      <c r="O1033" s="40"/>
    </row>
    <row r="1034" spans="1:15" ht="14.25">
      <c r="A1034" s="41">
        <v>0</v>
      </c>
      <c r="B1034" s="42"/>
      <c r="C1034" s="53"/>
      <c r="D1034" s="54"/>
      <c r="E1034" s="45" t="str">
        <f t="shared" si="75"/>
        <v/>
      </c>
      <c r="F1034" s="43">
        <f t="shared" si="76"/>
        <v>0</v>
      </c>
      <c r="G1034" s="75">
        <f>IF($C1034="",0,COUNTIF(男子名簿!$F$12:$F$520,$C1034))</f>
        <v>0</v>
      </c>
      <c r="H1034" s="76">
        <f>IF($C1034="",0,COUNTIF(女子名簿!$F$12:$F$520,$C1034))</f>
        <v>0</v>
      </c>
      <c r="I1034" s="77">
        <f t="shared" si="77"/>
        <v>0</v>
      </c>
      <c r="J1034" s="38"/>
      <c r="K1034" s="38"/>
      <c r="L1034" s="34"/>
      <c r="M1034" s="34"/>
      <c r="N1034" s="34"/>
      <c r="O1034" s="40"/>
    </row>
    <row r="1035" spans="1:15" ht="14.25">
      <c r="A1035" s="41">
        <v>0</v>
      </c>
      <c r="B1035" s="42"/>
      <c r="C1035" s="53"/>
      <c r="D1035" s="54"/>
      <c r="E1035" s="45" t="str">
        <f t="shared" si="75"/>
        <v/>
      </c>
      <c r="F1035" s="43">
        <f t="shared" si="76"/>
        <v>0</v>
      </c>
      <c r="G1035" s="75">
        <f>IF($C1035="",0,COUNTIF(男子名簿!$F$12:$F$520,$C1035))</f>
        <v>0</v>
      </c>
      <c r="H1035" s="76">
        <f>IF($C1035="",0,COUNTIF(女子名簿!$F$12:$F$520,$C1035))</f>
        <v>0</v>
      </c>
      <c r="I1035" s="77">
        <f t="shared" si="77"/>
        <v>0</v>
      </c>
      <c r="J1035" s="38"/>
      <c r="K1035" s="38"/>
      <c r="L1035" s="34"/>
      <c r="M1035" s="34"/>
      <c r="N1035" s="34"/>
      <c r="O1035" s="40"/>
    </row>
    <row r="1036" spans="1:15" ht="14.25">
      <c r="A1036" s="41">
        <v>0</v>
      </c>
      <c r="B1036" s="42"/>
      <c r="C1036" s="53"/>
      <c r="D1036" s="54"/>
      <c r="E1036" s="45" t="str">
        <f t="shared" si="75"/>
        <v/>
      </c>
      <c r="F1036" s="43">
        <f t="shared" si="76"/>
        <v>0</v>
      </c>
      <c r="G1036" s="75">
        <f>IF($C1036="",0,COUNTIF(男子名簿!$F$12:$F$520,$C1036))</f>
        <v>0</v>
      </c>
      <c r="H1036" s="76">
        <f>IF($C1036="",0,COUNTIF(女子名簿!$F$12:$F$520,$C1036))</f>
        <v>0</v>
      </c>
      <c r="I1036" s="77">
        <f t="shared" si="77"/>
        <v>0</v>
      </c>
      <c r="J1036" s="38"/>
      <c r="K1036" s="38"/>
      <c r="L1036" s="34"/>
      <c r="M1036" s="34"/>
      <c r="N1036" s="34"/>
      <c r="O1036" s="40"/>
    </row>
    <row r="1037" spans="1:15" ht="14.25">
      <c r="A1037" s="41">
        <v>0</v>
      </c>
      <c r="B1037" s="46"/>
      <c r="C1037" s="62"/>
      <c r="D1037" s="66"/>
      <c r="E1037" s="48" t="str">
        <f t="shared" si="75"/>
        <v/>
      </c>
      <c r="F1037" s="49">
        <f t="shared" si="76"/>
        <v>0</v>
      </c>
      <c r="G1037" s="78">
        <f>IF($C1037="",0,COUNTIF(男子名簿!$F$12:$F$520,$C1037))</f>
        <v>0</v>
      </c>
      <c r="H1037" s="79">
        <f>IF($C1037="",0,COUNTIF(女子名簿!$F$12:$F$520,$C1037))</f>
        <v>0</v>
      </c>
      <c r="I1037" s="80">
        <f t="shared" si="77"/>
        <v>0</v>
      </c>
      <c r="J1037" s="38"/>
      <c r="K1037" s="38"/>
      <c r="L1037" s="34"/>
      <c r="M1037" s="34"/>
      <c r="N1037" s="34"/>
      <c r="O1037" s="40"/>
    </row>
    <row r="1038" spans="1:15" ht="14.25">
      <c r="A1038" s="41">
        <v>0</v>
      </c>
      <c r="B1038" s="50"/>
      <c r="C1038" s="61"/>
      <c r="D1038" s="59"/>
      <c r="E1038" s="52"/>
      <c r="F1038" s="51"/>
      <c r="G1038" s="81">
        <f>IF($C1038="",0,COUNTIF(男子名簿!$F$12:$F$520,$C1038))</f>
        <v>0</v>
      </c>
      <c r="H1038" s="82">
        <f>IF($C1038="",0,COUNTIF(女子名簿!$F$12:$F$520,$C1038))</f>
        <v>0</v>
      </c>
      <c r="I1038" s="83">
        <f t="shared" si="77"/>
        <v>0</v>
      </c>
      <c r="J1038" s="38"/>
      <c r="K1038" s="38"/>
      <c r="L1038" s="34"/>
      <c r="M1038" s="34"/>
      <c r="N1038" s="34"/>
      <c r="O1038" s="40"/>
    </row>
    <row r="1039" spans="1:15" ht="14.25">
      <c r="A1039" s="41">
        <v>0</v>
      </c>
      <c r="B1039" s="42"/>
      <c r="C1039" s="43"/>
      <c r="D1039" s="44"/>
      <c r="E1039" s="45" t="str">
        <f t="shared" ref="E1039:E1057" si="78">IF($C1039="","",ASC(PHONETIC($C1039)))</f>
        <v/>
      </c>
      <c r="F1039" s="43">
        <f t="shared" ref="F1039:F1057" si="79">C1039</f>
        <v>0</v>
      </c>
      <c r="G1039" s="75">
        <f>IF($C1039="",0,COUNTIF(男子名簿!$F$12:$F$520,$C1039))</f>
        <v>0</v>
      </c>
      <c r="H1039" s="76">
        <f>IF($C1039="",0,COUNTIF(女子名簿!$F$12:$F$520,$C1039))</f>
        <v>0</v>
      </c>
      <c r="I1039" s="77">
        <f t="shared" si="77"/>
        <v>0</v>
      </c>
      <c r="J1039" s="38"/>
      <c r="K1039" s="38"/>
      <c r="L1039" s="34"/>
      <c r="M1039" s="34"/>
      <c r="N1039" s="34"/>
      <c r="O1039" s="34"/>
    </row>
    <row r="1040" spans="1:15" ht="14.25">
      <c r="A1040" s="41">
        <v>0</v>
      </c>
      <c r="B1040" s="42"/>
      <c r="C1040" s="43"/>
      <c r="D1040" s="44"/>
      <c r="E1040" s="45" t="str">
        <f t="shared" si="78"/>
        <v/>
      </c>
      <c r="F1040" s="43">
        <f t="shared" si="79"/>
        <v>0</v>
      </c>
      <c r="G1040" s="75">
        <f>IF($C1040="",0,COUNTIF(男子名簿!$F$12:$F$520,$C1040))</f>
        <v>0</v>
      </c>
      <c r="H1040" s="76">
        <f>IF($C1040="",0,COUNTIF(女子名簿!$F$12:$F$520,$C1040))</f>
        <v>0</v>
      </c>
      <c r="I1040" s="77">
        <f t="shared" si="77"/>
        <v>0</v>
      </c>
      <c r="J1040" s="38"/>
      <c r="K1040" s="38"/>
      <c r="L1040" s="34"/>
      <c r="M1040" s="34"/>
      <c r="N1040" s="34"/>
      <c r="O1040" s="34"/>
    </row>
    <row r="1041" spans="1:15" ht="14.25">
      <c r="A1041" s="41">
        <v>0</v>
      </c>
      <c r="B1041" s="42"/>
      <c r="C1041" s="43"/>
      <c r="D1041" s="44"/>
      <c r="E1041" s="45" t="str">
        <f t="shared" si="78"/>
        <v/>
      </c>
      <c r="F1041" s="43">
        <f t="shared" si="79"/>
        <v>0</v>
      </c>
      <c r="G1041" s="75">
        <f>IF($C1041="",0,COUNTIF(男子名簿!$F$12:$F$520,$C1041))</f>
        <v>0</v>
      </c>
      <c r="H1041" s="76">
        <f>IF($C1041="",0,COUNTIF(女子名簿!$F$12:$F$520,$C1041))</f>
        <v>0</v>
      </c>
      <c r="I1041" s="77">
        <f t="shared" si="77"/>
        <v>0</v>
      </c>
      <c r="J1041" s="38"/>
      <c r="K1041" s="38"/>
      <c r="L1041" s="34"/>
      <c r="M1041" s="34"/>
      <c r="N1041" s="34"/>
      <c r="O1041" s="34"/>
    </row>
    <row r="1042" spans="1:15" ht="14.25">
      <c r="A1042" s="41">
        <v>0</v>
      </c>
      <c r="B1042" s="55"/>
      <c r="C1042" s="47"/>
      <c r="D1042" s="56"/>
      <c r="E1042" s="57" t="str">
        <f t="shared" si="78"/>
        <v/>
      </c>
      <c r="F1042" s="47">
        <f t="shared" si="79"/>
        <v>0</v>
      </c>
      <c r="G1042" s="84">
        <f>IF($C1042="",0,COUNTIF(男子名簿!$F$12:$F$520,$C1042))</f>
        <v>0</v>
      </c>
      <c r="H1042" s="85">
        <f>IF($C1042="",0,COUNTIF(女子名簿!$F$12:$F$520,$C1042))</f>
        <v>0</v>
      </c>
      <c r="I1042" s="86">
        <f t="shared" si="77"/>
        <v>0</v>
      </c>
      <c r="J1042" s="38"/>
      <c r="K1042" s="38"/>
      <c r="L1042" s="34"/>
      <c r="M1042" s="34"/>
      <c r="N1042" s="34"/>
      <c r="O1042" s="34"/>
    </row>
    <row r="1043" spans="1:15" ht="14.25">
      <c r="A1043" s="41">
        <v>0</v>
      </c>
      <c r="B1043" s="58"/>
      <c r="C1043" s="64"/>
      <c r="D1043" s="65"/>
      <c r="E1043" s="60" t="str">
        <f t="shared" si="78"/>
        <v/>
      </c>
      <c r="F1043" s="61">
        <f t="shared" si="79"/>
        <v>0</v>
      </c>
      <c r="G1043" s="87">
        <f>IF($C1043="",0,COUNTIF(男子名簿!$F$12:$F$520,$C1043))</f>
        <v>0</v>
      </c>
      <c r="H1043" s="88">
        <f>IF($C1043="",0,COUNTIF(女子名簿!$F$12:$F$520,$C1043))</f>
        <v>0</v>
      </c>
      <c r="I1043" s="89">
        <f t="shared" si="77"/>
        <v>0</v>
      </c>
      <c r="J1043" s="38"/>
      <c r="K1043" s="38"/>
      <c r="L1043" s="34"/>
      <c r="M1043" s="34"/>
      <c r="N1043" s="34"/>
      <c r="O1043" s="40"/>
    </row>
    <row r="1044" spans="1:15" ht="14.25">
      <c r="A1044" s="41">
        <v>0</v>
      </c>
      <c r="B1044" s="42"/>
      <c r="C1044" s="53"/>
      <c r="D1044" s="54"/>
      <c r="E1044" s="45" t="str">
        <f t="shared" si="78"/>
        <v/>
      </c>
      <c r="F1044" s="43">
        <f t="shared" si="79"/>
        <v>0</v>
      </c>
      <c r="G1044" s="75">
        <f>IF($C1044="",0,COUNTIF(男子名簿!$F$12:$F$520,$C1044))</f>
        <v>0</v>
      </c>
      <c r="H1044" s="76">
        <f>IF($C1044="",0,COUNTIF(女子名簿!$F$12:$F$520,$C1044))</f>
        <v>0</v>
      </c>
      <c r="I1044" s="77">
        <f t="shared" si="77"/>
        <v>0</v>
      </c>
      <c r="J1044" s="38"/>
      <c r="K1044" s="38"/>
      <c r="L1044" s="34"/>
      <c r="M1044" s="34"/>
      <c r="N1044" s="34"/>
      <c r="O1044" s="40"/>
    </row>
    <row r="1045" spans="1:15" ht="14.25">
      <c r="A1045" s="41">
        <v>0</v>
      </c>
      <c r="B1045" s="42"/>
      <c r="C1045" s="53"/>
      <c r="D1045" s="54"/>
      <c r="E1045" s="45" t="str">
        <f t="shared" si="78"/>
        <v/>
      </c>
      <c r="F1045" s="43">
        <f t="shared" si="79"/>
        <v>0</v>
      </c>
      <c r="G1045" s="75">
        <f>IF($C1045="",0,COUNTIF(男子名簿!$F$12:$F$520,$C1045))</f>
        <v>0</v>
      </c>
      <c r="H1045" s="76">
        <f>IF($C1045="",0,COUNTIF(女子名簿!$F$12:$F$520,$C1045))</f>
        <v>0</v>
      </c>
      <c r="I1045" s="77">
        <f t="shared" si="77"/>
        <v>0</v>
      </c>
      <c r="J1045" s="38"/>
      <c r="K1045" s="38"/>
      <c r="L1045" s="34"/>
      <c r="M1045" s="34"/>
      <c r="N1045" s="34"/>
      <c r="O1045" s="40"/>
    </row>
    <row r="1046" spans="1:15" ht="14.25">
      <c r="A1046" s="41">
        <v>0</v>
      </c>
      <c r="B1046" s="42"/>
      <c r="C1046" s="43"/>
      <c r="D1046" s="44"/>
      <c r="E1046" s="45" t="str">
        <f t="shared" si="78"/>
        <v/>
      </c>
      <c r="F1046" s="43">
        <f t="shared" si="79"/>
        <v>0</v>
      </c>
      <c r="G1046" s="75">
        <f>IF($C1046="",0,COUNTIF(男子名簿!$F$12:$F$520,$C1046))</f>
        <v>0</v>
      </c>
      <c r="H1046" s="76">
        <f>IF($C1046="",0,COUNTIF(女子名簿!$F$12:$F$520,$C1046))</f>
        <v>0</v>
      </c>
      <c r="I1046" s="77">
        <f t="shared" si="77"/>
        <v>0</v>
      </c>
      <c r="J1046" s="38"/>
      <c r="K1046" s="38"/>
      <c r="L1046" s="34"/>
      <c r="M1046" s="34"/>
      <c r="N1046" s="34"/>
      <c r="O1046" s="40"/>
    </row>
    <row r="1047" spans="1:15" ht="14.25">
      <c r="A1047" s="41">
        <v>0</v>
      </c>
      <c r="B1047" s="46"/>
      <c r="C1047" s="62"/>
      <c r="D1047" s="66"/>
      <c r="E1047" s="48" t="str">
        <f t="shared" si="78"/>
        <v/>
      </c>
      <c r="F1047" s="49">
        <f t="shared" si="79"/>
        <v>0</v>
      </c>
      <c r="G1047" s="78">
        <f>IF($C1047="",0,COUNTIF(男子名簿!$F$12:$F$520,$C1047))</f>
        <v>0</v>
      </c>
      <c r="H1047" s="79">
        <f>IF($C1047="",0,COUNTIF(女子名簿!$F$12:$F$520,$C1047))</f>
        <v>0</v>
      </c>
      <c r="I1047" s="80">
        <f t="shared" si="77"/>
        <v>0</v>
      </c>
      <c r="J1047" s="38"/>
      <c r="K1047" s="38"/>
      <c r="L1047" s="34"/>
      <c r="M1047" s="34"/>
      <c r="N1047" s="34"/>
      <c r="O1047" s="40"/>
    </row>
    <row r="1048" spans="1:15" ht="14.25">
      <c r="A1048" s="41">
        <v>0</v>
      </c>
      <c r="B1048" s="50"/>
      <c r="C1048" s="64"/>
      <c r="D1048" s="67"/>
      <c r="E1048" s="52" t="str">
        <f t="shared" si="78"/>
        <v/>
      </c>
      <c r="F1048" s="51">
        <f t="shared" si="79"/>
        <v>0</v>
      </c>
      <c r="G1048" s="81">
        <f>IF($C1048="",0,COUNTIF(男子名簿!$F$12:$F$520,$C1048))</f>
        <v>0</v>
      </c>
      <c r="H1048" s="82">
        <f>IF($C1048="",0,COUNTIF(女子名簿!$F$12:$F$520,$C1048))</f>
        <v>0</v>
      </c>
      <c r="I1048" s="83">
        <f t="shared" si="77"/>
        <v>0</v>
      </c>
      <c r="J1048" s="38"/>
      <c r="K1048" s="38"/>
      <c r="L1048" s="34"/>
      <c r="M1048" s="34"/>
      <c r="N1048" s="34"/>
      <c r="O1048" s="40"/>
    </row>
    <row r="1049" spans="1:15" ht="14.25">
      <c r="A1049" s="41">
        <v>0</v>
      </c>
      <c r="B1049" s="42"/>
      <c r="C1049" s="43"/>
      <c r="D1049" s="44"/>
      <c r="E1049" s="45" t="str">
        <f t="shared" si="78"/>
        <v/>
      </c>
      <c r="F1049" s="43">
        <f t="shared" si="79"/>
        <v>0</v>
      </c>
      <c r="G1049" s="75">
        <f>IF($C1049="",0,COUNTIF(男子名簿!$F$12:$F$520,$C1049))</f>
        <v>0</v>
      </c>
      <c r="H1049" s="76">
        <f>IF($C1049="",0,COUNTIF(女子名簿!$F$12:$F$520,$C1049))</f>
        <v>0</v>
      </c>
      <c r="I1049" s="77">
        <f t="shared" si="77"/>
        <v>0</v>
      </c>
      <c r="J1049" s="38"/>
      <c r="K1049" s="38"/>
      <c r="L1049" s="34"/>
      <c r="M1049" s="34"/>
      <c r="N1049" s="34"/>
      <c r="O1049" s="40"/>
    </row>
    <row r="1050" spans="1:15" ht="14.25">
      <c r="A1050" s="41">
        <v>0</v>
      </c>
      <c r="B1050" s="42"/>
      <c r="C1050" s="53"/>
      <c r="D1050" s="54"/>
      <c r="E1050" s="45" t="str">
        <f t="shared" si="78"/>
        <v/>
      </c>
      <c r="F1050" s="43">
        <f t="shared" si="79"/>
        <v>0</v>
      </c>
      <c r="G1050" s="75">
        <f>IF($C1050="",0,COUNTIF(男子名簿!$F$12:$F$520,$C1050))</f>
        <v>0</v>
      </c>
      <c r="H1050" s="76">
        <f>IF($C1050="",0,COUNTIF(女子名簿!$F$12:$F$520,$C1050))</f>
        <v>0</v>
      </c>
      <c r="I1050" s="77">
        <f t="shared" si="77"/>
        <v>0</v>
      </c>
      <c r="J1050" s="38"/>
      <c r="K1050" s="38"/>
      <c r="L1050" s="34"/>
      <c r="M1050" s="34"/>
      <c r="N1050" s="34"/>
      <c r="O1050" s="40"/>
    </row>
    <row r="1051" spans="1:15" ht="14.25">
      <c r="A1051" s="41">
        <v>0</v>
      </c>
      <c r="B1051" s="42"/>
      <c r="C1051" s="53"/>
      <c r="D1051" s="54"/>
      <c r="E1051" s="45" t="str">
        <f t="shared" si="78"/>
        <v/>
      </c>
      <c r="F1051" s="43">
        <f t="shared" si="79"/>
        <v>0</v>
      </c>
      <c r="G1051" s="75">
        <f>IF($C1051="",0,COUNTIF(男子名簿!$F$12:$F$520,$C1051))</f>
        <v>0</v>
      </c>
      <c r="H1051" s="76">
        <f>IF($C1051="",0,COUNTIF(女子名簿!$F$12:$F$520,$C1051))</f>
        <v>0</v>
      </c>
      <c r="I1051" s="77">
        <f t="shared" si="77"/>
        <v>0</v>
      </c>
      <c r="J1051" s="38"/>
      <c r="K1051" s="38"/>
      <c r="L1051" s="34"/>
      <c r="M1051" s="34"/>
      <c r="N1051" s="34"/>
      <c r="O1051" s="40"/>
    </row>
    <row r="1052" spans="1:15" ht="14.25">
      <c r="A1052" s="41">
        <v>0</v>
      </c>
      <c r="B1052" s="55"/>
      <c r="C1052" s="62"/>
      <c r="D1052" s="63"/>
      <c r="E1052" s="57" t="str">
        <f t="shared" si="78"/>
        <v/>
      </c>
      <c r="F1052" s="47">
        <f t="shared" si="79"/>
        <v>0</v>
      </c>
      <c r="G1052" s="84">
        <f>IF($C1052="",0,COUNTIF(男子名簿!$F$12:$F$520,$C1052))</f>
        <v>0</v>
      </c>
      <c r="H1052" s="85">
        <f>IF($C1052="",0,COUNTIF(女子名簿!$F$12:$F$520,$C1052))</f>
        <v>0</v>
      </c>
      <c r="I1052" s="86">
        <f t="shared" si="77"/>
        <v>0</v>
      </c>
      <c r="J1052" s="38"/>
      <c r="K1052" s="38"/>
      <c r="L1052" s="34"/>
      <c r="M1052" s="34"/>
      <c r="N1052" s="34"/>
      <c r="O1052" s="40"/>
    </row>
    <row r="1053" spans="1:15" ht="14.25">
      <c r="A1053" s="41">
        <v>0</v>
      </c>
      <c r="B1053" s="58"/>
      <c r="C1053" s="64"/>
      <c r="D1053" s="65"/>
      <c r="E1053" s="60" t="str">
        <f t="shared" si="78"/>
        <v/>
      </c>
      <c r="F1053" s="61">
        <f t="shared" si="79"/>
        <v>0</v>
      </c>
      <c r="G1053" s="87">
        <f>IF($C1053="",0,COUNTIF(男子名簿!$F$12:$F$520,$C1053))</f>
        <v>0</v>
      </c>
      <c r="H1053" s="88">
        <f>IF($C1053="",0,COUNTIF(女子名簿!$F$12:$F$520,$C1053))</f>
        <v>0</v>
      </c>
      <c r="I1053" s="89">
        <f t="shared" si="77"/>
        <v>0</v>
      </c>
      <c r="J1053" s="38"/>
      <c r="K1053" s="38"/>
      <c r="L1053" s="34"/>
      <c r="M1053" s="34"/>
      <c r="N1053" s="34"/>
      <c r="O1053" s="40"/>
    </row>
    <row r="1054" spans="1:15" ht="14.25">
      <c r="A1054" s="41">
        <v>0</v>
      </c>
      <c r="B1054" s="42"/>
      <c r="C1054" s="53"/>
      <c r="D1054" s="54"/>
      <c r="E1054" s="45" t="str">
        <f t="shared" si="78"/>
        <v/>
      </c>
      <c r="F1054" s="43">
        <f t="shared" si="79"/>
        <v>0</v>
      </c>
      <c r="G1054" s="75">
        <f>IF($C1054="",0,COUNTIF(男子名簿!$F$12:$F$520,$C1054))</f>
        <v>0</v>
      </c>
      <c r="H1054" s="76">
        <f>IF($C1054="",0,COUNTIF(女子名簿!$F$12:$F$520,$C1054))</f>
        <v>0</v>
      </c>
      <c r="I1054" s="77">
        <f t="shared" si="77"/>
        <v>0</v>
      </c>
      <c r="J1054" s="38"/>
      <c r="K1054" s="38"/>
      <c r="L1054" s="34"/>
      <c r="M1054" s="34"/>
      <c r="N1054" s="34"/>
      <c r="O1054" s="40"/>
    </row>
    <row r="1055" spans="1:15" ht="14.25">
      <c r="A1055" s="41">
        <v>0</v>
      </c>
      <c r="B1055" s="42"/>
      <c r="C1055" s="53"/>
      <c r="D1055" s="54"/>
      <c r="E1055" s="45" t="str">
        <f t="shared" si="78"/>
        <v/>
      </c>
      <c r="F1055" s="43">
        <f t="shared" si="79"/>
        <v>0</v>
      </c>
      <c r="G1055" s="75">
        <f>IF($C1055="",0,COUNTIF(男子名簿!$F$12:$F$520,$C1055))</f>
        <v>0</v>
      </c>
      <c r="H1055" s="76">
        <f>IF($C1055="",0,COUNTIF(女子名簿!$F$12:$F$520,$C1055))</f>
        <v>0</v>
      </c>
      <c r="I1055" s="77">
        <f t="shared" si="77"/>
        <v>0</v>
      </c>
      <c r="J1055" s="38"/>
      <c r="K1055" s="38"/>
      <c r="L1055" s="34"/>
      <c r="M1055" s="34"/>
      <c r="N1055" s="34"/>
      <c r="O1055" s="40"/>
    </row>
    <row r="1056" spans="1:15" ht="14.25">
      <c r="A1056" s="41">
        <v>0</v>
      </c>
      <c r="B1056" s="42"/>
      <c r="C1056" s="53"/>
      <c r="D1056" s="54"/>
      <c r="E1056" s="45" t="str">
        <f t="shared" si="78"/>
        <v/>
      </c>
      <c r="F1056" s="43">
        <f t="shared" si="79"/>
        <v>0</v>
      </c>
      <c r="G1056" s="75">
        <f>IF($C1056="",0,COUNTIF(男子名簿!$F$12:$F$520,$C1056))</f>
        <v>0</v>
      </c>
      <c r="H1056" s="76">
        <f>IF($C1056="",0,COUNTIF(女子名簿!$F$12:$F$520,$C1056))</f>
        <v>0</v>
      </c>
      <c r="I1056" s="77">
        <f t="shared" si="77"/>
        <v>0</v>
      </c>
      <c r="J1056" s="38"/>
      <c r="K1056" s="38"/>
      <c r="L1056" s="34"/>
      <c r="M1056" s="34"/>
      <c r="N1056" s="34"/>
      <c r="O1056" s="40"/>
    </row>
    <row r="1057" spans="1:15" ht="14.25">
      <c r="A1057" s="41">
        <v>0</v>
      </c>
      <c r="B1057" s="46"/>
      <c r="C1057" s="62"/>
      <c r="D1057" s="66"/>
      <c r="E1057" s="48" t="str">
        <f t="shared" si="78"/>
        <v/>
      </c>
      <c r="F1057" s="49">
        <f t="shared" si="79"/>
        <v>0</v>
      </c>
      <c r="G1057" s="78">
        <f>IF($C1057="",0,COUNTIF(男子名簿!$F$12:$F$520,$C1057))</f>
        <v>0</v>
      </c>
      <c r="H1057" s="79">
        <f>IF($C1057="",0,COUNTIF(女子名簿!$F$12:$F$520,$C1057))</f>
        <v>0</v>
      </c>
      <c r="I1057" s="80">
        <f t="shared" si="77"/>
        <v>0</v>
      </c>
      <c r="J1057" s="38"/>
      <c r="K1057" s="38"/>
      <c r="L1057" s="34"/>
      <c r="M1057" s="34"/>
      <c r="N1057" s="34"/>
      <c r="O1057" s="40"/>
    </row>
    <row r="1058" spans="1:15" ht="14.25">
      <c r="A1058" s="41">
        <v>0</v>
      </c>
      <c r="B1058" s="50"/>
      <c r="C1058" s="61"/>
      <c r="D1058" s="59"/>
      <c r="E1058" s="52"/>
      <c r="F1058" s="51"/>
      <c r="G1058" s="81">
        <f>IF($C1058="",0,COUNTIF(男子名簿!$F$12:$F$520,$C1058))</f>
        <v>0</v>
      </c>
      <c r="H1058" s="82">
        <f>IF($C1058="",0,COUNTIF(女子名簿!$F$12:$F$520,$C1058))</f>
        <v>0</v>
      </c>
      <c r="I1058" s="83">
        <f t="shared" si="77"/>
        <v>0</v>
      </c>
      <c r="J1058" s="38"/>
      <c r="K1058" s="38"/>
      <c r="L1058" s="34"/>
      <c r="M1058" s="34"/>
      <c r="N1058" s="34"/>
      <c r="O1058" s="40"/>
    </row>
    <row r="1059" spans="1:15" ht="14.25">
      <c r="A1059" s="41">
        <v>0</v>
      </c>
      <c r="B1059" s="42"/>
      <c r="C1059" s="43"/>
      <c r="D1059" s="44"/>
      <c r="E1059" s="45" t="str">
        <f t="shared" ref="E1059:E1077" si="80">IF($C1059="","",ASC(PHONETIC($C1059)))</f>
        <v/>
      </c>
      <c r="F1059" s="43">
        <f t="shared" ref="F1059:F1077" si="81">C1059</f>
        <v>0</v>
      </c>
      <c r="G1059" s="75">
        <f>IF($C1059="",0,COUNTIF(男子名簿!$F$12:$F$520,$C1059))</f>
        <v>0</v>
      </c>
      <c r="H1059" s="76">
        <f>IF($C1059="",0,COUNTIF(女子名簿!$F$12:$F$520,$C1059))</f>
        <v>0</v>
      </c>
      <c r="I1059" s="77">
        <f t="shared" si="77"/>
        <v>0</v>
      </c>
      <c r="J1059" s="38"/>
      <c r="K1059" s="38"/>
      <c r="L1059" s="34"/>
      <c r="M1059" s="34"/>
      <c r="N1059" s="34"/>
      <c r="O1059" s="34"/>
    </row>
    <row r="1060" spans="1:15" ht="14.25">
      <c r="A1060" s="41">
        <v>0</v>
      </c>
      <c r="B1060" s="42"/>
      <c r="C1060" s="43"/>
      <c r="D1060" s="44"/>
      <c r="E1060" s="45" t="str">
        <f t="shared" si="80"/>
        <v/>
      </c>
      <c r="F1060" s="43">
        <f t="shared" si="81"/>
        <v>0</v>
      </c>
      <c r="G1060" s="75">
        <f>IF($C1060="",0,COUNTIF(男子名簿!$F$12:$F$520,$C1060))</f>
        <v>0</v>
      </c>
      <c r="H1060" s="76">
        <f>IF($C1060="",0,COUNTIF(女子名簿!$F$12:$F$520,$C1060))</f>
        <v>0</v>
      </c>
      <c r="I1060" s="77">
        <f t="shared" si="77"/>
        <v>0</v>
      </c>
      <c r="J1060" s="38"/>
      <c r="K1060" s="38"/>
      <c r="L1060" s="34"/>
      <c r="M1060" s="34"/>
      <c r="N1060" s="34"/>
      <c r="O1060" s="34"/>
    </row>
    <row r="1061" spans="1:15" ht="14.25">
      <c r="A1061" s="41">
        <v>0</v>
      </c>
      <c r="B1061" s="42"/>
      <c r="C1061" s="43"/>
      <c r="D1061" s="44"/>
      <c r="E1061" s="45" t="str">
        <f t="shared" si="80"/>
        <v/>
      </c>
      <c r="F1061" s="43">
        <f t="shared" si="81"/>
        <v>0</v>
      </c>
      <c r="G1061" s="75">
        <f>IF($C1061="",0,COUNTIF(男子名簿!$F$12:$F$520,$C1061))</f>
        <v>0</v>
      </c>
      <c r="H1061" s="76">
        <f>IF($C1061="",0,COUNTIF(女子名簿!$F$12:$F$520,$C1061))</f>
        <v>0</v>
      </c>
      <c r="I1061" s="77">
        <f t="shared" si="77"/>
        <v>0</v>
      </c>
      <c r="J1061" s="38"/>
      <c r="K1061" s="38"/>
      <c r="L1061" s="34"/>
      <c r="M1061" s="34"/>
      <c r="N1061" s="34"/>
      <c r="O1061" s="34"/>
    </row>
    <row r="1062" spans="1:15" ht="14.25">
      <c r="A1062" s="41">
        <v>0</v>
      </c>
      <c r="B1062" s="55"/>
      <c r="C1062" s="47"/>
      <c r="D1062" s="56"/>
      <c r="E1062" s="57" t="str">
        <f t="shared" si="80"/>
        <v/>
      </c>
      <c r="F1062" s="47">
        <f t="shared" si="81"/>
        <v>0</v>
      </c>
      <c r="G1062" s="84">
        <f>IF($C1062="",0,COUNTIF(男子名簿!$F$12:$F$520,$C1062))</f>
        <v>0</v>
      </c>
      <c r="H1062" s="85">
        <f>IF($C1062="",0,COUNTIF(女子名簿!$F$12:$F$520,$C1062))</f>
        <v>0</v>
      </c>
      <c r="I1062" s="86">
        <f t="shared" si="77"/>
        <v>0</v>
      </c>
      <c r="J1062" s="38"/>
      <c r="K1062" s="38"/>
      <c r="L1062" s="34"/>
      <c r="M1062" s="34"/>
      <c r="N1062" s="34"/>
      <c r="O1062" s="34"/>
    </row>
    <row r="1063" spans="1:15" ht="14.25">
      <c r="A1063" s="41">
        <v>0</v>
      </c>
      <c r="B1063" s="58"/>
      <c r="C1063" s="64"/>
      <c r="D1063" s="65"/>
      <c r="E1063" s="60" t="str">
        <f t="shared" si="80"/>
        <v/>
      </c>
      <c r="F1063" s="61">
        <f t="shared" si="81"/>
        <v>0</v>
      </c>
      <c r="G1063" s="87">
        <f>IF($C1063="",0,COUNTIF(男子名簿!$F$12:$F$520,$C1063))</f>
        <v>0</v>
      </c>
      <c r="H1063" s="88">
        <f>IF($C1063="",0,COUNTIF(女子名簿!$F$12:$F$520,$C1063))</f>
        <v>0</v>
      </c>
      <c r="I1063" s="89">
        <f t="shared" si="77"/>
        <v>0</v>
      </c>
      <c r="J1063" s="38"/>
      <c r="K1063" s="38"/>
      <c r="L1063" s="34"/>
      <c r="M1063" s="34"/>
      <c r="N1063" s="34"/>
      <c r="O1063" s="40"/>
    </row>
    <row r="1064" spans="1:15" ht="14.25">
      <c r="A1064" s="41">
        <v>0</v>
      </c>
      <c r="B1064" s="42"/>
      <c r="C1064" s="53"/>
      <c r="D1064" s="54"/>
      <c r="E1064" s="45" t="str">
        <f t="shared" si="80"/>
        <v/>
      </c>
      <c r="F1064" s="43">
        <f t="shared" si="81"/>
        <v>0</v>
      </c>
      <c r="G1064" s="75">
        <f>IF($C1064="",0,COUNTIF(男子名簿!$F$12:$F$520,$C1064))</f>
        <v>0</v>
      </c>
      <c r="H1064" s="76">
        <f>IF($C1064="",0,COUNTIF(女子名簿!$F$12:$F$520,$C1064))</f>
        <v>0</v>
      </c>
      <c r="I1064" s="77">
        <f t="shared" si="77"/>
        <v>0</v>
      </c>
      <c r="J1064" s="38"/>
      <c r="K1064" s="38"/>
      <c r="L1064" s="34"/>
      <c r="M1064" s="34"/>
      <c r="N1064" s="34"/>
      <c r="O1064" s="40"/>
    </row>
    <row r="1065" spans="1:15" ht="14.25">
      <c r="A1065" s="41">
        <v>0</v>
      </c>
      <c r="B1065" s="42"/>
      <c r="C1065" s="53"/>
      <c r="D1065" s="54"/>
      <c r="E1065" s="45" t="str">
        <f t="shared" si="80"/>
        <v/>
      </c>
      <c r="F1065" s="43">
        <f t="shared" si="81"/>
        <v>0</v>
      </c>
      <c r="G1065" s="75">
        <f>IF($C1065="",0,COUNTIF(男子名簿!$F$12:$F$520,$C1065))</f>
        <v>0</v>
      </c>
      <c r="H1065" s="76">
        <f>IF($C1065="",0,COUNTIF(女子名簿!$F$12:$F$520,$C1065))</f>
        <v>0</v>
      </c>
      <c r="I1065" s="77">
        <f t="shared" si="77"/>
        <v>0</v>
      </c>
      <c r="J1065" s="38"/>
      <c r="K1065" s="38"/>
      <c r="L1065" s="34"/>
      <c r="M1065" s="34"/>
      <c r="N1065" s="34"/>
      <c r="O1065" s="40"/>
    </row>
    <row r="1066" spans="1:15" ht="14.25">
      <c r="A1066" s="41">
        <v>0</v>
      </c>
      <c r="B1066" s="42"/>
      <c r="C1066" s="43"/>
      <c r="D1066" s="44"/>
      <c r="E1066" s="45" t="str">
        <f t="shared" si="80"/>
        <v/>
      </c>
      <c r="F1066" s="43">
        <f t="shared" si="81"/>
        <v>0</v>
      </c>
      <c r="G1066" s="75">
        <f>IF($C1066="",0,COUNTIF(男子名簿!$F$12:$F$520,$C1066))</f>
        <v>0</v>
      </c>
      <c r="H1066" s="76">
        <f>IF($C1066="",0,COUNTIF(女子名簿!$F$12:$F$520,$C1066))</f>
        <v>0</v>
      </c>
      <c r="I1066" s="77">
        <f t="shared" si="77"/>
        <v>0</v>
      </c>
      <c r="J1066" s="38"/>
      <c r="K1066" s="38"/>
      <c r="L1066" s="34"/>
      <c r="M1066" s="34"/>
      <c r="N1066" s="34"/>
      <c r="O1066" s="40"/>
    </row>
    <row r="1067" spans="1:15" ht="14.25">
      <c r="A1067" s="41">
        <v>0</v>
      </c>
      <c r="B1067" s="46"/>
      <c r="C1067" s="62"/>
      <c r="D1067" s="66"/>
      <c r="E1067" s="48" t="str">
        <f t="shared" si="80"/>
        <v/>
      </c>
      <c r="F1067" s="49">
        <f t="shared" si="81"/>
        <v>0</v>
      </c>
      <c r="G1067" s="78">
        <f>IF($C1067="",0,COUNTIF(男子名簿!$F$12:$F$520,$C1067))</f>
        <v>0</v>
      </c>
      <c r="H1067" s="79">
        <f>IF($C1067="",0,COUNTIF(女子名簿!$F$12:$F$520,$C1067))</f>
        <v>0</v>
      </c>
      <c r="I1067" s="80">
        <f t="shared" si="77"/>
        <v>0</v>
      </c>
      <c r="J1067" s="38"/>
      <c r="K1067" s="38"/>
      <c r="L1067" s="34"/>
      <c r="M1067" s="34"/>
      <c r="N1067" s="34"/>
      <c r="O1067" s="40"/>
    </row>
    <row r="1068" spans="1:15" ht="14.25">
      <c r="A1068" s="41">
        <v>0</v>
      </c>
      <c r="B1068" s="50"/>
      <c r="C1068" s="64"/>
      <c r="D1068" s="67"/>
      <c r="E1068" s="52" t="str">
        <f t="shared" si="80"/>
        <v/>
      </c>
      <c r="F1068" s="51">
        <f t="shared" si="81"/>
        <v>0</v>
      </c>
      <c r="G1068" s="81">
        <f>IF($C1068="",0,COUNTIF(男子名簿!$F$12:$F$520,$C1068))</f>
        <v>0</v>
      </c>
      <c r="H1068" s="82">
        <f>IF($C1068="",0,COUNTIF(女子名簿!$F$12:$F$520,$C1068))</f>
        <v>0</v>
      </c>
      <c r="I1068" s="83">
        <f t="shared" si="77"/>
        <v>0</v>
      </c>
      <c r="J1068" s="38"/>
      <c r="K1068" s="38"/>
      <c r="L1068" s="34"/>
      <c r="M1068" s="34"/>
      <c r="N1068" s="34"/>
      <c r="O1068" s="40"/>
    </row>
    <row r="1069" spans="1:15" ht="14.25">
      <c r="A1069" s="41">
        <v>0</v>
      </c>
      <c r="B1069" s="42"/>
      <c r="C1069" s="43"/>
      <c r="D1069" s="44"/>
      <c r="E1069" s="45" t="str">
        <f t="shared" si="80"/>
        <v/>
      </c>
      <c r="F1069" s="43">
        <f t="shared" si="81"/>
        <v>0</v>
      </c>
      <c r="G1069" s="75">
        <f>IF($C1069="",0,COUNTIF(男子名簿!$F$12:$F$520,$C1069))</f>
        <v>0</v>
      </c>
      <c r="H1069" s="76">
        <f>IF($C1069="",0,COUNTIF(女子名簿!$F$12:$F$520,$C1069))</f>
        <v>0</v>
      </c>
      <c r="I1069" s="77">
        <f t="shared" si="77"/>
        <v>0</v>
      </c>
      <c r="J1069" s="38"/>
      <c r="K1069" s="38"/>
      <c r="L1069" s="34"/>
      <c r="M1069" s="34"/>
      <c r="N1069" s="34"/>
      <c r="O1069" s="40"/>
    </row>
    <row r="1070" spans="1:15" ht="14.25">
      <c r="A1070" s="41">
        <v>0</v>
      </c>
      <c r="B1070" s="42"/>
      <c r="C1070" s="53"/>
      <c r="D1070" s="54"/>
      <c r="E1070" s="45" t="str">
        <f t="shared" si="80"/>
        <v/>
      </c>
      <c r="F1070" s="43">
        <f t="shared" si="81"/>
        <v>0</v>
      </c>
      <c r="G1070" s="75">
        <f>IF($C1070="",0,COUNTIF(男子名簿!$F$12:$F$520,$C1070))</f>
        <v>0</v>
      </c>
      <c r="H1070" s="76">
        <f>IF($C1070="",0,COUNTIF(女子名簿!$F$12:$F$520,$C1070))</f>
        <v>0</v>
      </c>
      <c r="I1070" s="77">
        <f t="shared" si="77"/>
        <v>0</v>
      </c>
      <c r="J1070" s="38"/>
      <c r="K1070" s="38"/>
      <c r="L1070" s="34"/>
      <c r="M1070" s="34"/>
      <c r="N1070" s="34"/>
      <c r="O1070" s="40"/>
    </row>
    <row r="1071" spans="1:15" ht="14.25">
      <c r="A1071" s="41">
        <v>0</v>
      </c>
      <c r="B1071" s="42"/>
      <c r="C1071" s="53"/>
      <c r="D1071" s="54"/>
      <c r="E1071" s="45" t="str">
        <f t="shared" si="80"/>
        <v/>
      </c>
      <c r="F1071" s="43">
        <f t="shared" si="81"/>
        <v>0</v>
      </c>
      <c r="G1071" s="75">
        <f>IF($C1071="",0,COUNTIF(男子名簿!$F$12:$F$520,$C1071))</f>
        <v>0</v>
      </c>
      <c r="H1071" s="76">
        <f>IF($C1071="",0,COUNTIF(女子名簿!$F$12:$F$520,$C1071))</f>
        <v>0</v>
      </c>
      <c r="I1071" s="77">
        <f t="shared" si="77"/>
        <v>0</v>
      </c>
      <c r="J1071" s="38"/>
      <c r="K1071" s="38"/>
      <c r="L1071" s="34"/>
      <c r="M1071" s="34"/>
      <c r="N1071" s="34"/>
      <c r="O1071" s="40"/>
    </row>
    <row r="1072" spans="1:15" ht="14.25">
      <c r="A1072" s="41">
        <v>0</v>
      </c>
      <c r="B1072" s="55"/>
      <c r="C1072" s="62"/>
      <c r="D1072" s="63"/>
      <c r="E1072" s="57" t="str">
        <f t="shared" si="80"/>
        <v/>
      </c>
      <c r="F1072" s="47">
        <f t="shared" si="81"/>
        <v>0</v>
      </c>
      <c r="G1072" s="84">
        <f>IF($C1072="",0,COUNTIF(男子名簿!$F$12:$F$520,$C1072))</f>
        <v>0</v>
      </c>
      <c r="H1072" s="85">
        <f>IF($C1072="",0,COUNTIF(女子名簿!$F$12:$F$520,$C1072))</f>
        <v>0</v>
      </c>
      <c r="I1072" s="86">
        <f t="shared" si="77"/>
        <v>0</v>
      </c>
      <c r="J1072" s="38"/>
      <c r="K1072" s="38"/>
      <c r="L1072" s="34"/>
      <c r="M1072" s="34"/>
      <c r="N1072" s="34"/>
      <c r="O1072" s="40"/>
    </row>
    <row r="1073" spans="1:15" ht="14.25">
      <c r="A1073" s="41">
        <v>0</v>
      </c>
      <c r="B1073" s="58"/>
      <c r="C1073" s="64"/>
      <c r="D1073" s="65"/>
      <c r="E1073" s="60" t="str">
        <f t="shared" si="80"/>
        <v/>
      </c>
      <c r="F1073" s="61">
        <f t="shared" si="81"/>
        <v>0</v>
      </c>
      <c r="G1073" s="87">
        <f>IF($C1073="",0,COUNTIF(男子名簿!$F$12:$F$520,$C1073))</f>
        <v>0</v>
      </c>
      <c r="H1073" s="88">
        <f>IF($C1073="",0,COUNTIF(女子名簿!$F$12:$F$520,$C1073))</f>
        <v>0</v>
      </c>
      <c r="I1073" s="89">
        <f t="shared" si="77"/>
        <v>0</v>
      </c>
      <c r="J1073" s="38"/>
      <c r="K1073" s="38"/>
      <c r="L1073" s="34"/>
      <c r="M1073" s="34"/>
      <c r="N1073" s="34"/>
      <c r="O1073" s="40"/>
    </row>
    <row r="1074" spans="1:15" ht="14.25">
      <c r="A1074" s="41">
        <v>0</v>
      </c>
      <c r="B1074" s="42"/>
      <c r="C1074" s="53"/>
      <c r="D1074" s="54"/>
      <c r="E1074" s="45" t="str">
        <f t="shared" si="80"/>
        <v/>
      </c>
      <c r="F1074" s="43">
        <f t="shared" si="81"/>
        <v>0</v>
      </c>
      <c r="G1074" s="75">
        <f>IF($C1074="",0,COUNTIF(男子名簿!$F$12:$F$520,$C1074))</f>
        <v>0</v>
      </c>
      <c r="H1074" s="76">
        <f>IF($C1074="",0,COUNTIF(女子名簿!$F$12:$F$520,$C1074))</f>
        <v>0</v>
      </c>
      <c r="I1074" s="77">
        <f t="shared" si="77"/>
        <v>0</v>
      </c>
      <c r="J1074" s="38"/>
      <c r="K1074" s="38"/>
      <c r="L1074" s="34"/>
      <c r="M1074" s="34"/>
      <c r="N1074" s="34"/>
      <c r="O1074" s="40"/>
    </row>
    <row r="1075" spans="1:15" ht="14.25">
      <c r="A1075" s="41">
        <v>0</v>
      </c>
      <c r="B1075" s="42"/>
      <c r="C1075" s="53"/>
      <c r="D1075" s="54"/>
      <c r="E1075" s="45" t="str">
        <f t="shared" si="80"/>
        <v/>
      </c>
      <c r="F1075" s="43">
        <f t="shared" si="81"/>
        <v>0</v>
      </c>
      <c r="G1075" s="75">
        <f>IF($C1075="",0,COUNTIF(男子名簿!$F$12:$F$520,$C1075))</f>
        <v>0</v>
      </c>
      <c r="H1075" s="76">
        <f>IF($C1075="",0,COUNTIF(女子名簿!$F$12:$F$520,$C1075))</f>
        <v>0</v>
      </c>
      <c r="I1075" s="77">
        <f t="shared" si="77"/>
        <v>0</v>
      </c>
      <c r="J1075" s="38"/>
      <c r="K1075" s="38"/>
      <c r="L1075" s="34"/>
      <c r="M1075" s="34"/>
      <c r="N1075" s="34"/>
      <c r="O1075" s="40"/>
    </row>
    <row r="1076" spans="1:15" ht="14.25">
      <c r="A1076" s="41">
        <v>0</v>
      </c>
      <c r="B1076" s="42"/>
      <c r="C1076" s="53"/>
      <c r="D1076" s="54"/>
      <c r="E1076" s="45" t="str">
        <f t="shared" si="80"/>
        <v/>
      </c>
      <c r="F1076" s="43">
        <f t="shared" si="81"/>
        <v>0</v>
      </c>
      <c r="G1076" s="75">
        <f>IF($C1076="",0,COUNTIF(男子名簿!$F$12:$F$520,$C1076))</f>
        <v>0</v>
      </c>
      <c r="H1076" s="76">
        <f>IF($C1076="",0,COUNTIF(女子名簿!$F$12:$F$520,$C1076))</f>
        <v>0</v>
      </c>
      <c r="I1076" s="77">
        <f t="shared" si="77"/>
        <v>0</v>
      </c>
      <c r="J1076" s="38"/>
      <c r="K1076" s="38"/>
      <c r="L1076" s="34"/>
      <c r="M1076" s="34"/>
      <c r="N1076" s="34"/>
      <c r="O1076" s="40"/>
    </row>
    <row r="1077" spans="1:15" ht="14.25">
      <c r="A1077" s="41">
        <v>0</v>
      </c>
      <c r="B1077" s="46"/>
      <c r="C1077" s="62"/>
      <c r="D1077" s="66"/>
      <c r="E1077" s="48" t="str">
        <f t="shared" si="80"/>
        <v/>
      </c>
      <c r="F1077" s="49">
        <f t="shared" si="81"/>
        <v>0</v>
      </c>
      <c r="G1077" s="78">
        <f>IF($C1077="",0,COUNTIF(男子名簿!$F$12:$F$520,$C1077))</f>
        <v>0</v>
      </c>
      <c r="H1077" s="79">
        <f>IF($C1077="",0,COUNTIF(女子名簿!$F$12:$F$520,$C1077))</f>
        <v>0</v>
      </c>
      <c r="I1077" s="80">
        <f t="shared" si="77"/>
        <v>0</v>
      </c>
      <c r="J1077" s="38"/>
      <c r="K1077" s="38"/>
      <c r="L1077" s="34"/>
      <c r="M1077" s="34"/>
      <c r="N1077" s="34"/>
      <c r="O1077" s="40"/>
    </row>
    <row r="1078" spans="1:15" ht="14.25">
      <c r="A1078" s="41">
        <v>0</v>
      </c>
      <c r="B1078" s="50"/>
      <c r="C1078" s="61"/>
      <c r="D1078" s="59"/>
      <c r="E1078" s="52"/>
      <c r="F1078" s="51"/>
      <c r="G1078" s="81">
        <f>IF($C1078="",0,COUNTIF(男子名簿!$F$12:$F$520,$C1078))</f>
        <v>0</v>
      </c>
      <c r="H1078" s="82">
        <f>IF($C1078="",0,COUNTIF(女子名簿!$F$12:$F$520,$C1078))</f>
        <v>0</v>
      </c>
      <c r="I1078" s="83">
        <f t="shared" si="77"/>
        <v>0</v>
      </c>
      <c r="J1078" s="38"/>
      <c r="K1078" s="38"/>
      <c r="L1078" s="34"/>
      <c r="M1078" s="34"/>
      <c r="N1078" s="34"/>
      <c r="O1078" s="40"/>
    </row>
    <row r="1079" spans="1:15" ht="14.25">
      <c r="A1079" s="41">
        <v>0</v>
      </c>
      <c r="B1079" s="42"/>
      <c r="C1079" s="43"/>
      <c r="D1079" s="44"/>
      <c r="E1079" s="45" t="str">
        <f t="shared" ref="E1079:E1097" si="82">IF($C1079="","",ASC(PHONETIC($C1079)))</f>
        <v/>
      </c>
      <c r="F1079" s="43">
        <f t="shared" ref="F1079:F1097" si="83">C1079</f>
        <v>0</v>
      </c>
      <c r="G1079" s="75">
        <f>IF($C1079="",0,COUNTIF(男子名簿!$F$12:$F$520,$C1079))</f>
        <v>0</v>
      </c>
      <c r="H1079" s="76">
        <f>IF($C1079="",0,COUNTIF(女子名簿!$F$12:$F$520,$C1079))</f>
        <v>0</v>
      </c>
      <c r="I1079" s="77">
        <f t="shared" si="77"/>
        <v>0</v>
      </c>
      <c r="J1079" s="38"/>
      <c r="K1079" s="38"/>
      <c r="L1079" s="34"/>
      <c r="M1079" s="34"/>
      <c r="N1079" s="34"/>
      <c r="O1079" s="34"/>
    </row>
    <row r="1080" spans="1:15" ht="14.25">
      <c r="A1080" s="41">
        <v>0</v>
      </c>
      <c r="B1080" s="42"/>
      <c r="C1080" s="43"/>
      <c r="D1080" s="44"/>
      <c r="E1080" s="45" t="str">
        <f t="shared" si="82"/>
        <v/>
      </c>
      <c r="F1080" s="43">
        <f t="shared" si="83"/>
        <v>0</v>
      </c>
      <c r="G1080" s="75">
        <f>IF($C1080="",0,COUNTIF(男子名簿!$F$12:$F$520,$C1080))</f>
        <v>0</v>
      </c>
      <c r="H1080" s="76">
        <f>IF($C1080="",0,COUNTIF(女子名簿!$F$12:$F$520,$C1080))</f>
        <v>0</v>
      </c>
      <c r="I1080" s="77">
        <f t="shared" si="77"/>
        <v>0</v>
      </c>
      <c r="J1080" s="38"/>
      <c r="K1080" s="38"/>
      <c r="L1080" s="34"/>
      <c r="M1080" s="34"/>
      <c r="N1080" s="34"/>
      <c r="O1080" s="34"/>
    </row>
    <row r="1081" spans="1:15" ht="14.25">
      <c r="A1081" s="41">
        <v>0</v>
      </c>
      <c r="B1081" s="42"/>
      <c r="C1081" s="43"/>
      <c r="D1081" s="44"/>
      <c r="E1081" s="45" t="str">
        <f t="shared" si="82"/>
        <v/>
      </c>
      <c r="F1081" s="43">
        <f t="shared" si="83"/>
        <v>0</v>
      </c>
      <c r="G1081" s="75">
        <f>IF($C1081="",0,COUNTIF(男子名簿!$F$12:$F$520,$C1081))</f>
        <v>0</v>
      </c>
      <c r="H1081" s="76">
        <f>IF($C1081="",0,COUNTIF(女子名簿!$F$12:$F$520,$C1081))</f>
        <v>0</v>
      </c>
      <c r="I1081" s="77">
        <f t="shared" si="77"/>
        <v>0</v>
      </c>
      <c r="J1081" s="38"/>
      <c r="K1081" s="38"/>
      <c r="L1081" s="34"/>
      <c r="M1081" s="34"/>
      <c r="N1081" s="34"/>
      <c r="O1081" s="34"/>
    </row>
    <row r="1082" spans="1:15" ht="14.25">
      <c r="A1082" s="41">
        <v>0</v>
      </c>
      <c r="B1082" s="55"/>
      <c r="C1082" s="47"/>
      <c r="D1082" s="56"/>
      <c r="E1082" s="57" t="str">
        <f t="shared" si="82"/>
        <v/>
      </c>
      <c r="F1082" s="47">
        <f t="shared" si="83"/>
        <v>0</v>
      </c>
      <c r="G1082" s="84">
        <f>IF($C1082="",0,COUNTIF(男子名簿!$F$12:$F$520,$C1082))</f>
        <v>0</v>
      </c>
      <c r="H1082" s="85">
        <f>IF($C1082="",0,COUNTIF(女子名簿!$F$12:$F$520,$C1082))</f>
        <v>0</v>
      </c>
      <c r="I1082" s="86">
        <f t="shared" si="77"/>
        <v>0</v>
      </c>
      <c r="J1082" s="38"/>
      <c r="K1082" s="38"/>
      <c r="L1082" s="34"/>
      <c r="M1082" s="34"/>
      <c r="N1082" s="34"/>
      <c r="O1082" s="34"/>
    </row>
    <row r="1083" spans="1:15" ht="14.25">
      <c r="A1083" s="41">
        <v>0</v>
      </c>
      <c r="B1083" s="58"/>
      <c r="C1083" s="64"/>
      <c r="D1083" s="65"/>
      <c r="E1083" s="60" t="str">
        <f t="shared" si="82"/>
        <v/>
      </c>
      <c r="F1083" s="61">
        <f t="shared" si="83"/>
        <v>0</v>
      </c>
      <c r="G1083" s="87">
        <f>IF($C1083="",0,COUNTIF(男子名簿!$F$12:$F$520,$C1083))</f>
        <v>0</v>
      </c>
      <c r="H1083" s="88">
        <f>IF($C1083="",0,COUNTIF(女子名簿!$F$12:$F$520,$C1083))</f>
        <v>0</v>
      </c>
      <c r="I1083" s="89">
        <f t="shared" si="77"/>
        <v>0</v>
      </c>
      <c r="J1083" s="38"/>
      <c r="K1083" s="38"/>
      <c r="L1083" s="34"/>
      <c r="M1083" s="34"/>
      <c r="N1083" s="34"/>
      <c r="O1083" s="40"/>
    </row>
    <row r="1084" spans="1:15" ht="14.25">
      <c r="A1084" s="41">
        <v>0</v>
      </c>
      <c r="B1084" s="42"/>
      <c r="C1084" s="53"/>
      <c r="D1084" s="54"/>
      <c r="E1084" s="45" t="str">
        <f t="shared" si="82"/>
        <v/>
      </c>
      <c r="F1084" s="43">
        <f t="shared" si="83"/>
        <v>0</v>
      </c>
      <c r="G1084" s="75">
        <f>IF($C1084="",0,COUNTIF(男子名簿!$F$12:$F$520,$C1084))</f>
        <v>0</v>
      </c>
      <c r="H1084" s="76">
        <f>IF($C1084="",0,COUNTIF(女子名簿!$F$12:$F$520,$C1084))</f>
        <v>0</v>
      </c>
      <c r="I1084" s="77">
        <f t="shared" si="77"/>
        <v>0</v>
      </c>
      <c r="J1084" s="38"/>
      <c r="K1084" s="38"/>
      <c r="L1084" s="34"/>
      <c r="M1084" s="34"/>
      <c r="N1084" s="34"/>
      <c r="O1084" s="40"/>
    </row>
    <row r="1085" spans="1:15" ht="14.25">
      <c r="A1085" s="41">
        <v>0</v>
      </c>
      <c r="B1085" s="42"/>
      <c r="C1085" s="53"/>
      <c r="D1085" s="54"/>
      <c r="E1085" s="45" t="str">
        <f t="shared" si="82"/>
        <v/>
      </c>
      <c r="F1085" s="43">
        <f t="shared" si="83"/>
        <v>0</v>
      </c>
      <c r="G1085" s="75">
        <f>IF($C1085="",0,COUNTIF(男子名簿!$F$12:$F$520,$C1085))</f>
        <v>0</v>
      </c>
      <c r="H1085" s="76">
        <f>IF($C1085="",0,COUNTIF(女子名簿!$F$12:$F$520,$C1085))</f>
        <v>0</v>
      </c>
      <c r="I1085" s="77">
        <f t="shared" si="77"/>
        <v>0</v>
      </c>
      <c r="J1085" s="38"/>
      <c r="K1085" s="38"/>
      <c r="L1085" s="34"/>
      <c r="M1085" s="34"/>
      <c r="N1085" s="34"/>
      <c r="O1085" s="40"/>
    </row>
    <row r="1086" spans="1:15" ht="14.25">
      <c r="A1086" s="41">
        <v>0</v>
      </c>
      <c r="B1086" s="42"/>
      <c r="C1086" s="43"/>
      <c r="D1086" s="44"/>
      <c r="E1086" s="45" t="str">
        <f t="shared" si="82"/>
        <v/>
      </c>
      <c r="F1086" s="43">
        <f t="shared" si="83"/>
        <v>0</v>
      </c>
      <c r="G1086" s="75">
        <f>IF($C1086="",0,COUNTIF(男子名簿!$F$12:$F$520,$C1086))</f>
        <v>0</v>
      </c>
      <c r="H1086" s="76">
        <f>IF($C1086="",0,COUNTIF(女子名簿!$F$12:$F$520,$C1086))</f>
        <v>0</v>
      </c>
      <c r="I1086" s="77">
        <f t="shared" si="77"/>
        <v>0</v>
      </c>
      <c r="J1086" s="38"/>
      <c r="K1086" s="38"/>
      <c r="L1086" s="34"/>
      <c r="M1086" s="34"/>
      <c r="N1086" s="34"/>
      <c r="O1086" s="40"/>
    </row>
    <row r="1087" spans="1:15" ht="14.25">
      <c r="A1087" s="41">
        <v>0</v>
      </c>
      <c r="B1087" s="46"/>
      <c r="C1087" s="62"/>
      <c r="D1087" s="66"/>
      <c r="E1087" s="48" t="str">
        <f t="shared" si="82"/>
        <v/>
      </c>
      <c r="F1087" s="49">
        <f t="shared" si="83"/>
        <v>0</v>
      </c>
      <c r="G1087" s="78">
        <f>IF($C1087="",0,COUNTIF(男子名簿!$F$12:$F$520,$C1087))</f>
        <v>0</v>
      </c>
      <c r="H1087" s="79">
        <f>IF($C1087="",0,COUNTIF(女子名簿!$F$12:$F$520,$C1087))</f>
        <v>0</v>
      </c>
      <c r="I1087" s="80">
        <f t="shared" si="77"/>
        <v>0</v>
      </c>
      <c r="J1087" s="38"/>
      <c r="K1087" s="38"/>
      <c r="L1087" s="34"/>
      <c r="M1087" s="34"/>
      <c r="N1087" s="34"/>
      <c r="O1087" s="40"/>
    </row>
    <row r="1088" spans="1:15" ht="14.25">
      <c r="A1088" s="41">
        <v>0</v>
      </c>
      <c r="B1088" s="50"/>
      <c r="C1088" s="64"/>
      <c r="D1088" s="67"/>
      <c r="E1088" s="52" t="str">
        <f t="shared" si="82"/>
        <v/>
      </c>
      <c r="F1088" s="51">
        <f t="shared" si="83"/>
        <v>0</v>
      </c>
      <c r="G1088" s="81">
        <f>IF($C1088="",0,COUNTIF(男子名簿!$F$12:$F$520,$C1088))</f>
        <v>0</v>
      </c>
      <c r="H1088" s="82">
        <f>IF($C1088="",0,COUNTIF(女子名簿!$F$12:$F$520,$C1088))</f>
        <v>0</v>
      </c>
      <c r="I1088" s="83">
        <f t="shared" si="77"/>
        <v>0</v>
      </c>
      <c r="J1088" s="38"/>
      <c r="K1088" s="38"/>
      <c r="L1088" s="34"/>
      <c r="M1088" s="34"/>
      <c r="N1088" s="34"/>
      <c r="O1088" s="40"/>
    </row>
    <row r="1089" spans="1:15" ht="14.25">
      <c r="A1089" s="41">
        <v>0</v>
      </c>
      <c r="B1089" s="42"/>
      <c r="C1089" s="43"/>
      <c r="D1089" s="44"/>
      <c r="E1089" s="45" t="str">
        <f t="shared" si="82"/>
        <v/>
      </c>
      <c r="F1089" s="43">
        <f t="shared" si="83"/>
        <v>0</v>
      </c>
      <c r="G1089" s="75">
        <f>IF($C1089="",0,COUNTIF(男子名簿!$F$12:$F$520,$C1089))</f>
        <v>0</v>
      </c>
      <c r="H1089" s="76">
        <f>IF($C1089="",0,COUNTIF(女子名簿!$F$12:$F$520,$C1089))</f>
        <v>0</v>
      </c>
      <c r="I1089" s="77">
        <f t="shared" si="77"/>
        <v>0</v>
      </c>
      <c r="J1089" s="38"/>
      <c r="K1089" s="38"/>
      <c r="L1089" s="34"/>
      <c r="M1089" s="34"/>
      <c r="N1089" s="34"/>
      <c r="O1089" s="40"/>
    </row>
    <row r="1090" spans="1:15" ht="14.25">
      <c r="A1090" s="41">
        <v>0</v>
      </c>
      <c r="B1090" s="42"/>
      <c r="C1090" s="53"/>
      <c r="D1090" s="54"/>
      <c r="E1090" s="45" t="str">
        <f t="shared" si="82"/>
        <v/>
      </c>
      <c r="F1090" s="43">
        <f t="shared" si="83"/>
        <v>0</v>
      </c>
      <c r="G1090" s="75">
        <f>IF($C1090="",0,COUNTIF(男子名簿!$F$12:$F$520,$C1090))</f>
        <v>0</v>
      </c>
      <c r="H1090" s="76">
        <f>IF($C1090="",0,COUNTIF(女子名簿!$F$12:$F$520,$C1090))</f>
        <v>0</v>
      </c>
      <c r="I1090" s="77">
        <f t="shared" si="77"/>
        <v>0</v>
      </c>
      <c r="J1090" s="38"/>
      <c r="K1090" s="38"/>
      <c r="L1090" s="34"/>
      <c r="M1090" s="34"/>
      <c r="N1090" s="34"/>
      <c r="O1090" s="40"/>
    </row>
    <row r="1091" spans="1:15" ht="14.25">
      <c r="A1091" s="41">
        <v>0</v>
      </c>
      <c r="B1091" s="42"/>
      <c r="C1091" s="53"/>
      <c r="D1091" s="54"/>
      <c r="E1091" s="45" t="str">
        <f t="shared" si="82"/>
        <v/>
      </c>
      <c r="F1091" s="43">
        <f t="shared" si="83"/>
        <v>0</v>
      </c>
      <c r="G1091" s="75">
        <f>IF($C1091="",0,COUNTIF(男子名簿!$F$12:$F$520,$C1091))</f>
        <v>0</v>
      </c>
      <c r="H1091" s="76">
        <f>IF($C1091="",0,COUNTIF(女子名簿!$F$12:$F$520,$C1091))</f>
        <v>0</v>
      </c>
      <c r="I1091" s="77">
        <f t="shared" si="77"/>
        <v>0</v>
      </c>
      <c r="J1091" s="38"/>
      <c r="K1091" s="38"/>
      <c r="L1091" s="34"/>
      <c r="M1091" s="34"/>
      <c r="N1091" s="34"/>
      <c r="O1091" s="40"/>
    </row>
    <row r="1092" spans="1:15" ht="14.25">
      <c r="A1092" s="41">
        <v>0</v>
      </c>
      <c r="B1092" s="55"/>
      <c r="C1092" s="62"/>
      <c r="D1092" s="63"/>
      <c r="E1092" s="57" t="str">
        <f t="shared" si="82"/>
        <v/>
      </c>
      <c r="F1092" s="47">
        <f t="shared" si="83"/>
        <v>0</v>
      </c>
      <c r="G1092" s="84">
        <f>IF($C1092="",0,COUNTIF(男子名簿!$F$12:$F$520,$C1092))</f>
        <v>0</v>
      </c>
      <c r="H1092" s="85">
        <f>IF($C1092="",0,COUNTIF(女子名簿!$F$12:$F$520,$C1092))</f>
        <v>0</v>
      </c>
      <c r="I1092" s="86">
        <f t="shared" si="77"/>
        <v>0</v>
      </c>
      <c r="J1092" s="38"/>
      <c r="K1092" s="38"/>
      <c r="L1092" s="34"/>
      <c r="M1092" s="34"/>
      <c r="N1092" s="34"/>
      <c r="O1092" s="40"/>
    </row>
    <row r="1093" spans="1:15" ht="14.25">
      <c r="A1093" s="41">
        <v>0</v>
      </c>
      <c r="B1093" s="58"/>
      <c r="C1093" s="64"/>
      <c r="D1093" s="65"/>
      <c r="E1093" s="60" t="str">
        <f t="shared" si="82"/>
        <v/>
      </c>
      <c r="F1093" s="61">
        <f t="shared" si="83"/>
        <v>0</v>
      </c>
      <c r="G1093" s="87">
        <f>IF($C1093="",0,COUNTIF(男子名簿!$F$12:$F$520,$C1093))</f>
        <v>0</v>
      </c>
      <c r="H1093" s="88">
        <f>IF($C1093="",0,COUNTIF(女子名簿!$F$12:$F$520,$C1093))</f>
        <v>0</v>
      </c>
      <c r="I1093" s="89">
        <f t="shared" si="77"/>
        <v>0</v>
      </c>
      <c r="J1093" s="38"/>
      <c r="K1093" s="38"/>
      <c r="L1093" s="34"/>
      <c r="M1093" s="34"/>
      <c r="N1093" s="34"/>
      <c r="O1093" s="40"/>
    </row>
    <row r="1094" spans="1:15" ht="14.25">
      <c r="A1094" s="41">
        <v>0</v>
      </c>
      <c r="B1094" s="42"/>
      <c r="C1094" s="53"/>
      <c r="D1094" s="54"/>
      <c r="E1094" s="45" t="str">
        <f t="shared" si="82"/>
        <v/>
      </c>
      <c r="F1094" s="43">
        <f t="shared" si="83"/>
        <v>0</v>
      </c>
      <c r="G1094" s="75">
        <f>IF($C1094="",0,COUNTIF(男子名簿!$F$12:$F$520,$C1094))</f>
        <v>0</v>
      </c>
      <c r="H1094" s="76">
        <f>IF($C1094="",0,COUNTIF(女子名簿!$F$12:$F$520,$C1094))</f>
        <v>0</v>
      </c>
      <c r="I1094" s="77">
        <f t="shared" si="77"/>
        <v>0</v>
      </c>
      <c r="J1094" s="38"/>
      <c r="K1094" s="38"/>
      <c r="L1094" s="34"/>
      <c r="M1094" s="34"/>
      <c r="N1094" s="34"/>
      <c r="O1094" s="40"/>
    </row>
    <row r="1095" spans="1:15" ht="14.25">
      <c r="A1095" s="41">
        <v>0</v>
      </c>
      <c r="B1095" s="42"/>
      <c r="C1095" s="53"/>
      <c r="D1095" s="54"/>
      <c r="E1095" s="45" t="str">
        <f t="shared" si="82"/>
        <v/>
      </c>
      <c r="F1095" s="43">
        <f t="shared" si="83"/>
        <v>0</v>
      </c>
      <c r="G1095" s="75">
        <f>IF($C1095="",0,COUNTIF(男子名簿!$F$12:$F$520,$C1095))</f>
        <v>0</v>
      </c>
      <c r="H1095" s="76">
        <f>IF($C1095="",0,COUNTIF(女子名簿!$F$12:$F$520,$C1095))</f>
        <v>0</v>
      </c>
      <c r="I1095" s="77">
        <f t="shared" si="77"/>
        <v>0</v>
      </c>
      <c r="J1095" s="38"/>
      <c r="K1095" s="38"/>
      <c r="L1095" s="34"/>
      <c r="M1095" s="34"/>
      <c r="N1095" s="34"/>
      <c r="O1095" s="40"/>
    </row>
    <row r="1096" spans="1:15" ht="14.25">
      <c r="A1096" s="41">
        <v>0</v>
      </c>
      <c r="B1096" s="42"/>
      <c r="C1096" s="53"/>
      <c r="D1096" s="54"/>
      <c r="E1096" s="45" t="str">
        <f t="shared" si="82"/>
        <v/>
      </c>
      <c r="F1096" s="43">
        <f t="shared" si="83"/>
        <v>0</v>
      </c>
      <c r="G1096" s="75">
        <f>IF($C1096="",0,COUNTIF(男子名簿!$F$12:$F$520,$C1096))</f>
        <v>0</v>
      </c>
      <c r="H1096" s="76">
        <f>IF($C1096="",0,COUNTIF(女子名簿!$F$12:$F$520,$C1096))</f>
        <v>0</v>
      </c>
      <c r="I1096" s="77">
        <f t="shared" si="77"/>
        <v>0</v>
      </c>
      <c r="J1096" s="38"/>
      <c r="K1096" s="38"/>
      <c r="L1096" s="34"/>
      <c r="M1096" s="34"/>
      <c r="N1096" s="34"/>
      <c r="O1096" s="40"/>
    </row>
    <row r="1097" spans="1:15" ht="14.25">
      <c r="A1097" s="41">
        <v>0</v>
      </c>
      <c r="B1097" s="46"/>
      <c r="C1097" s="62"/>
      <c r="D1097" s="66"/>
      <c r="E1097" s="48" t="str">
        <f t="shared" si="82"/>
        <v/>
      </c>
      <c r="F1097" s="49">
        <f t="shared" si="83"/>
        <v>0</v>
      </c>
      <c r="G1097" s="78">
        <f>IF($C1097="",0,COUNTIF(男子名簿!$F$12:$F$520,$C1097))</f>
        <v>0</v>
      </c>
      <c r="H1097" s="79">
        <f>IF($C1097="",0,COUNTIF(女子名簿!$F$12:$F$520,$C1097))</f>
        <v>0</v>
      </c>
      <c r="I1097" s="80">
        <f t="shared" si="77"/>
        <v>0</v>
      </c>
      <c r="J1097" s="38"/>
      <c r="K1097" s="38"/>
      <c r="L1097" s="34"/>
      <c r="M1097" s="34"/>
      <c r="N1097" s="34"/>
      <c r="O1097" s="40"/>
    </row>
    <row r="1098" spans="1:15" ht="14.25">
      <c r="A1098" s="41">
        <v>0</v>
      </c>
      <c r="B1098" s="50"/>
      <c r="C1098" s="61"/>
      <c r="D1098" s="59"/>
      <c r="E1098" s="52"/>
      <c r="F1098" s="51"/>
      <c r="G1098" s="81">
        <f>IF($C1098="",0,COUNTIF(男子名簿!$F$12:$F$520,$C1098))</f>
        <v>0</v>
      </c>
      <c r="H1098" s="82">
        <f>IF($C1098="",0,COUNTIF(女子名簿!$F$12:$F$520,$C1098))</f>
        <v>0</v>
      </c>
      <c r="I1098" s="83">
        <f t="shared" ref="I1098:I1129" si="84">G1098+H1098</f>
        <v>0</v>
      </c>
      <c r="J1098" s="38"/>
      <c r="K1098" s="38"/>
      <c r="L1098" s="34"/>
      <c r="M1098" s="34"/>
      <c r="N1098" s="34"/>
      <c r="O1098" s="40"/>
    </row>
    <row r="1099" spans="1:15" ht="14.25">
      <c r="A1099" s="41">
        <v>0</v>
      </c>
      <c r="B1099" s="42"/>
      <c r="C1099" s="43"/>
      <c r="D1099" s="44"/>
      <c r="E1099" s="45" t="str">
        <f t="shared" ref="E1099:E1117" si="85">IF($C1099="","",ASC(PHONETIC($C1099)))</f>
        <v/>
      </c>
      <c r="F1099" s="43">
        <f t="shared" ref="F1099:F1117" si="86">C1099</f>
        <v>0</v>
      </c>
      <c r="G1099" s="75">
        <f>IF($C1099="",0,COUNTIF(男子名簿!$F$12:$F$520,$C1099))</f>
        <v>0</v>
      </c>
      <c r="H1099" s="76">
        <f>IF($C1099="",0,COUNTIF(女子名簿!$F$12:$F$520,$C1099))</f>
        <v>0</v>
      </c>
      <c r="I1099" s="77">
        <f t="shared" si="84"/>
        <v>0</v>
      </c>
      <c r="J1099" s="38"/>
      <c r="K1099" s="38"/>
      <c r="L1099" s="34"/>
      <c r="M1099" s="34"/>
      <c r="N1099" s="34"/>
      <c r="O1099" s="34"/>
    </row>
    <row r="1100" spans="1:15" ht="14.25">
      <c r="A1100" s="41">
        <v>0</v>
      </c>
      <c r="B1100" s="42"/>
      <c r="C1100" s="43"/>
      <c r="D1100" s="44"/>
      <c r="E1100" s="45" t="str">
        <f t="shared" si="85"/>
        <v/>
      </c>
      <c r="F1100" s="43">
        <f t="shared" si="86"/>
        <v>0</v>
      </c>
      <c r="G1100" s="75">
        <f>IF($C1100="",0,COUNTIF(男子名簿!$F$12:$F$520,$C1100))</f>
        <v>0</v>
      </c>
      <c r="H1100" s="76">
        <f>IF($C1100="",0,COUNTIF(女子名簿!$F$12:$F$520,$C1100))</f>
        <v>0</v>
      </c>
      <c r="I1100" s="77">
        <f t="shared" si="84"/>
        <v>0</v>
      </c>
      <c r="J1100" s="38"/>
      <c r="K1100" s="38"/>
      <c r="L1100" s="34"/>
      <c r="M1100" s="34"/>
      <c r="N1100" s="34"/>
      <c r="O1100" s="34"/>
    </row>
    <row r="1101" spans="1:15" ht="14.25">
      <c r="A1101" s="41">
        <v>0</v>
      </c>
      <c r="B1101" s="42"/>
      <c r="C1101" s="43"/>
      <c r="D1101" s="44"/>
      <c r="E1101" s="45" t="str">
        <f t="shared" si="85"/>
        <v/>
      </c>
      <c r="F1101" s="43">
        <f t="shared" si="86"/>
        <v>0</v>
      </c>
      <c r="G1101" s="75">
        <f>IF($C1101="",0,COUNTIF(男子名簿!$F$12:$F$520,$C1101))</f>
        <v>0</v>
      </c>
      <c r="H1101" s="76">
        <f>IF($C1101="",0,COUNTIF(女子名簿!$F$12:$F$520,$C1101))</f>
        <v>0</v>
      </c>
      <c r="I1101" s="77">
        <f t="shared" si="84"/>
        <v>0</v>
      </c>
      <c r="J1101" s="38"/>
      <c r="K1101" s="38"/>
      <c r="L1101" s="34"/>
      <c r="M1101" s="34"/>
      <c r="N1101" s="34"/>
      <c r="O1101" s="34"/>
    </row>
    <row r="1102" spans="1:15" ht="14.25">
      <c r="A1102" s="41">
        <v>0</v>
      </c>
      <c r="B1102" s="55"/>
      <c r="C1102" s="47"/>
      <c r="D1102" s="56"/>
      <c r="E1102" s="57" t="str">
        <f t="shared" si="85"/>
        <v/>
      </c>
      <c r="F1102" s="47">
        <f t="shared" si="86"/>
        <v>0</v>
      </c>
      <c r="G1102" s="84">
        <f>IF($C1102="",0,COUNTIF(男子名簿!$F$12:$F$520,$C1102))</f>
        <v>0</v>
      </c>
      <c r="H1102" s="85">
        <f>IF($C1102="",0,COUNTIF(女子名簿!$F$12:$F$520,$C1102))</f>
        <v>0</v>
      </c>
      <c r="I1102" s="86">
        <f t="shared" si="84"/>
        <v>0</v>
      </c>
      <c r="J1102" s="38"/>
      <c r="K1102" s="38"/>
      <c r="L1102" s="34"/>
      <c r="M1102" s="34"/>
      <c r="N1102" s="34"/>
      <c r="O1102" s="34"/>
    </row>
    <row r="1103" spans="1:15" ht="14.25">
      <c r="A1103" s="41">
        <v>0</v>
      </c>
      <c r="B1103" s="58"/>
      <c r="C1103" s="64"/>
      <c r="D1103" s="65"/>
      <c r="E1103" s="60" t="str">
        <f t="shared" si="85"/>
        <v/>
      </c>
      <c r="F1103" s="61">
        <f t="shared" si="86"/>
        <v>0</v>
      </c>
      <c r="G1103" s="87">
        <f>IF($C1103="",0,COUNTIF(男子名簿!$F$12:$F$520,$C1103))</f>
        <v>0</v>
      </c>
      <c r="H1103" s="88">
        <f>IF($C1103="",0,COUNTIF(女子名簿!$F$12:$F$520,$C1103))</f>
        <v>0</v>
      </c>
      <c r="I1103" s="89">
        <f t="shared" si="84"/>
        <v>0</v>
      </c>
      <c r="J1103" s="38"/>
      <c r="K1103" s="38"/>
      <c r="L1103" s="34"/>
      <c r="M1103" s="34"/>
      <c r="N1103" s="34"/>
      <c r="O1103" s="40"/>
    </row>
    <row r="1104" spans="1:15" ht="14.25">
      <c r="A1104" s="41">
        <v>0</v>
      </c>
      <c r="B1104" s="42"/>
      <c r="C1104" s="53"/>
      <c r="D1104" s="54"/>
      <c r="E1104" s="45" t="str">
        <f t="shared" si="85"/>
        <v/>
      </c>
      <c r="F1104" s="43">
        <f t="shared" si="86"/>
        <v>0</v>
      </c>
      <c r="G1104" s="75">
        <f>IF($C1104="",0,COUNTIF(男子名簿!$F$12:$F$520,$C1104))</f>
        <v>0</v>
      </c>
      <c r="H1104" s="76">
        <f>IF($C1104="",0,COUNTIF(女子名簿!$F$12:$F$520,$C1104))</f>
        <v>0</v>
      </c>
      <c r="I1104" s="77">
        <f t="shared" si="84"/>
        <v>0</v>
      </c>
      <c r="J1104" s="38"/>
      <c r="K1104" s="38"/>
      <c r="L1104" s="34"/>
      <c r="M1104" s="34"/>
      <c r="N1104" s="34"/>
      <c r="O1104" s="40"/>
    </row>
    <row r="1105" spans="1:15" ht="14.25">
      <c r="A1105" s="41">
        <v>0</v>
      </c>
      <c r="B1105" s="42"/>
      <c r="C1105" s="53"/>
      <c r="D1105" s="54"/>
      <c r="E1105" s="45" t="str">
        <f t="shared" si="85"/>
        <v/>
      </c>
      <c r="F1105" s="43">
        <f t="shared" si="86"/>
        <v>0</v>
      </c>
      <c r="G1105" s="75">
        <f>IF($C1105="",0,COUNTIF(男子名簿!$F$12:$F$520,$C1105))</f>
        <v>0</v>
      </c>
      <c r="H1105" s="76">
        <f>IF($C1105="",0,COUNTIF(女子名簿!$F$12:$F$520,$C1105))</f>
        <v>0</v>
      </c>
      <c r="I1105" s="77">
        <f t="shared" si="84"/>
        <v>0</v>
      </c>
      <c r="J1105" s="38"/>
      <c r="K1105" s="38"/>
      <c r="L1105" s="34"/>
      <c r="M1105" s="34"/>
      <c r="N1105" s="34"/>
      <c r="O1105" s="40"/>
    </row>
    <row r="1106" spans="1:15" ht="14.25">
      <c r="A1106" s="41">
        <v>0</v>
      </c>
      <c r="B1106" s="42"/>
      <c r="C1106" s="43"/>
      <c r="D1106" s="44"/>
      <c r="E1106" s="45" t="str">
        <f t="shared" si="85"/>
        <v/>
      </c>
      <c r="F1106" s="43">
        <f t="shared" si="86"/>
        <v>0</v>
      </c>
      <c r="G1106" s="75">
        <f>IF($C1106="",0,COUNTIF(男子名簿!$F$12:$F$520,$C1106))</f>
        <v>0</v>
      </c>
      <c r="H1106" s="76">
        <f>IF($C1106="",0,COUNTIF(女子名簿!$F$12:$F$520,$C1106))</f>
        <v>0</v>
      </c>
      <c r="I1106" s="77">
        <f t="shared" si="84"/>
        <v>0</v>
      </c>
      <c r="J1106" s="38"/>
      <c r="K1106" s="38"/>
      <c r="L1106" s="34"/>
      <c r="M1106" s="34"/>
      <c r="N1106" s="34"/>
      <c r="O1106" s="40"/>
    </row>
    <row r="1107" spans="1:15" ht="14.25">
      <c r="A1107" s="41">
        <v>0</v>
      </c>
      <c r="B1107" s="46"/>
      <c r="C1107" s="62"/>
      <c r="D1107" s="66"/>
      <c r="E1107" s="48" t="str">
        <f t="shared" si="85"/>
        <v/>
      </c>
      <c r="F1107" s="49">
        <f t="shared" si="86"/>
        <v>0</v>
      </c>
      <c r="G1107" s="78">
        <f>IF($C1107="",0,COUNTIF(男子名簿!$F$12:$F$520,$C1107))</f>
        <v>0</v>
      </c>
      <c r="H1107" s="79">
        <f>IF($C1107="",0,COUNTIF(女子名簿!$F$12:$F$520,$C1107))</f>
        <v>0</v>
      </c>
      <c r="I1107" s="80">
        <f t="shared" si="84"/>
        <v>0</v>
      </c>
      <c r="J1107" s="38"/>
      <c r="K1107" s="38"/>
      <c r="L1107" s="34"/>
      <c r="M1107" s="34"/>
      <c r="N1107" s="34"/>
      <c r="O1107" s="40"/>
    </row>
    <row r="1108" spans="1:15" ht="14.25">
      <c r="A1108" s="41">
        <v>0</v>
      </c>
      <c r="B1108" s="50"/>
      <c r="C1108" s="64"/>
      <c r="D1108" s="67"/>
      <c r="E1108" s="52" t="str">
        <f t="shared" si="85"/>
        <v/>
      </c>
      <c r="F1108" s="51">
        <f t="shared" si="86"/>
        <v>0</v>
      </c>
      <c r="G1108" s="81">
        <f>IF($C1108="",0,COUNTIF(男子名簿!$F$12:$F$520,$C1108))</f>
        <v>0</v>
      </c>
      <c r="H1108" s="82">
        <f>IF($C1108="",0,COUNTIF(女子名簿!$F$12:$F$520,$C1108))</f>
        <v>0</v>
      </c>
      <c r="I1108" s="83">
        <f t="shared" si="84"/>
        <v>0</v>
      </c>
      <c r="J1108" s="38"/>
      <c r="K1108" s="38"/>
      <c r="L1108" s="34"/>
      <c r="M1108" s="34"/>
      <c r="N1108" s="34"/>
      <c r="O1108" s="40"/>
    </row>
    <row r="1109" spans="1:15" ht="14.25">
      <c r="A1109" s="41">
        <v>0</v>
      </c>
      <c r="B1109" s="42"/>
      <c r="C1109" s="43"/>
      <c r="D1109" s="44"/>
      <c r="E1109" s="45" t="str">
        <f t="shared" si="85"/>
        <v/>
      </c>
      <c r="F1109" s="43">
        <f t="shared" si="86"/>
        <v>0</v>
      </c>
      <c r="G1109" s="75">
        <f>IF($C1109="",0,COUNTIF(男子名簿!$F$12:$F$520,$C1109))</f>
        <v>0</v>
      </c>
      <c r="H1109" s="76">
        <f>IF($C1109="",0,COUNTIF(女子名簿!$F$12:$F$520,$C1109))</f>
        <v>0</v>
      </c>
      <c r="I1109" s="77">
        <f t="shared" si="84"/>
        <v>0</v>
      </c>
      <c r="J1109" s="38"/>
      <c r="K1109" s="38"/>
      <c r="L1109" s="34"/>
      <c r="M1109" s="34"/>
      <c r="N1109" s="34"/>
      <c r="O1109" s="40"/>
    </row>
    <row r="1110" spans="1:15" ht="14.25">
      <c r="A1110" s="41">
        <v>0</v>
      </c>
      <c r="B1110" s="42"/>
      <c r="C1110" s="53"/>
      <c r="D1110" s="54"/>
      <c r="E1110" s="45" t="str">
        <f t="shared" si="85"/>
        <v/>
      </c>
      <c r="F1110" s="43">
        <f t="shared" si="86"/>
        <v>0</v>
      </c>
      <c r="G1110" s="75">
        <f>IF($C1110="",0,COUNTIF(男子名簿!$F$12:$F$520,$C1110))</f>
        <v>0</v>
      </c>
      <c r="H1110" s="76">
        <f>IF($C1110="",0,COUNTIF(女子名簿!$F$12:$F$520,$C1110))</f>
        <v>0</v>
      </c>
      <c r="I1110" s="77">
        <f t="shared" si="84"/>
        <v>0</v>
      </c>
      <c r="J1110" s="38"/>
      <c r="K1110" s="38"/>
      <c r="L1110" s="34"/>
      <c r="M1110" s="34"/>
      <c r="N1110" s="34"/>
      <c r="O1110" s="40"/>
    </row>
    <row r="1111" spans="1:15" ht="14.25">
      <c r="A1111" s="41">
        <v>0</v>
      </c>
      <c r="B1111" s="42"/>
      <c r="C1111" s="53"/>
      <c r="D1111" s="54"/>
      <c r="E1111" s="45" t="str">
        <f t="shared" si="85"/>
        <v/>
      </c>
      <c r="F1111" s="43">
        <f t="shared" si="86"/>
        <v>0</v>
      </c>
      <c r="G1111" s="75">
        <f>IF($C1111="",0,COUNTIF(男子名簿!$F$12:$F$520,$C1111))</f>
        <v>0</v>
      </c>
      <c r="H1111" s="76">
        <f>IF($C1111="",0,COUNTIF(女子名簿!$F$12:$F$520,$C1111))</f>
        <v>0</v>
      </c>
      <c r="I1111" s="77">
        <f t="shared" si="84"/>
        <v>0</v>
      </c>
      <c r="J1111" s="38"/>
      <c r="K1111" s="38"/>
      <c r="L1111" s="34"/>
      <c r="M1111" s="34"/>
      <c r="N1111" s="34"/>
      <c r="O1111" s="40"/>
    </row>
    <row r="1112" spans="1:15" ht="14.25">
      <c r="A1112" s="41">
        <v>0</v>
      </c>
      <c r="B1112" s="55"/>
      <c r="C1112" s="62"/>
      <c r="D1112" s="63"/>
      <c r="E1112" s="57" t="str">
        <f t="shared" si="85"/>
        <v/>
      </c>
      <c r="F1112" s="47">
        <f t="shared" si="86"/>
        <v>0</v>
      </c>
      <c r="G1112" s="84">
        <f>IF($C1112="",0,COUNTIF(男子名簿!$F$12:$F$520,$C1112))</f>
        <v>0</v>
      </c>
      <c r="H1112" s="85">
        <f>IF($C1112="",0,COUNTIF(女子名簿!$F$12:$F$520,$C1112))</f>
        <v>0</v>
      </c>
      <c r="I1112" s="86">
        <f t="shared" si="84"/>
        <v>0</v>
      </c>
      <c r="J1112" s="38"/>
      <c r="K1112" s="38"/>
      <c r="L1112" s="34"/>
      <c r="M1112" s="34"/>
      <c r="N1112" s="34"/>
      <c r="O1112" s="40"/>
    </row>
    <row r="1113" spans="1:15" ht="14.25">
      <c r="A1113" s="41">
        <v>0</v>
      </c>
      <c r="B1113" s="58"/>
      <c r="C1113" s="64"/>
      <c r="D1113" s="65"/>
      <c r="E1113" s="60" t="str">
        <f t="shared" si="85"/>
        <v/>
      </c>
      <c r="F1113" s="61">
        <f t="shared" si="86"/>
        <v>0</v>
      </c>
      <c r="G1113" s="87">
        <f>IF($C1113="",0,COUNTIF(男子名簿!$F$12:$F$520,$C1113))</f>
        <v>0</v>
      </c>
      <c r="H1113" s="88">
        <f>IF($C1113="",0,COUNTIF(女子名簿!$F$12:$F$520,$C1113))</f>
        <v>0</v>
      </c>
      <c r="I1113" s="89">
        <f t="shared" si="84"/>
        <v>0</v>
      </c>
      <c r="J1113" s="38"/>
      <c r="K1113" s="38"/>
      <c r="L1113" s="34"/>
      <c r="M1113" s="34"/>
      <c r="N1113" s="34"/>
      <c r="O1113" s="40"/>
    </row>
    <row r="1114" spans="1:15" ht="14.25">
      <c r="A1114" s="41">
        <v>0</v>
      </c>
      <c r="B1114" s="42"/>
      <c r="C1114" s="53"/>
      <c r="D1114" s="54"/>
      <c r="E1114" s="45" t="str">
        <f t="shared" si="85"/>
        <v/>
      </c>
      <c r="F1114" s="43">
        <f t="shared" si="86"/>
        <v>0</v>
      </c>
      <c r="G1114" s="75">
        <f>IF($C1114="",0,COUNTIF(男子名簿!$F$12:$F$520,$C1114))</f>
        <v>0</v>
      </c>
      <c r="H1114" s="76">
        <f>IF($C1114="",0,COUNTIF(女子名簿!$F$12:$F$520,$C1114))</f>
        <v>0</v>
      </c>
      <c r="I1114" s="77">
        <f t="shared" si="84"/>
        <v>0</v>
      </c>
      <c r="J1114" s="38"/>
      <c r="K1114" s="38"/>
      <c r="L1114" s="34"/>
      <c r="M1114" s="34"/>
      <c r="N1114" s="34"/>
      <c r="O1114" s="40"/>
    </row>
    <row r="1115" spans="1:15" ht="14.25">
      <c r="A1115" s="41">
        <v>0</v>
      </c>
      <c r="B1115" s="42"/>
      <c r="C1115" s="53"/>
      <c r="D1115" s="54"/>
      <c r="E1115" s="45" t="str">
        <f t="shared" si="85"/>
        <v/>
      </c>
      <c r="F1115" s="43">
        <f t="shared" si="86"/>
        <v>0</v>
      </c>
      <c r="G1115" s="75">
        <f>IF($C1115="",0,COUNTIF(男子名簿!$F$12:$F$520,$C1115))</f>
        <v>0</v>
      </c>
      <c r="H1115" s="76">
        <f>IF($C1115="",0,COUNTIF(女子名簿!$F$12:$F$520,$C1115))</f>
        <v>0</v>
      </c>
      <c r="I1115" s="77">
        <f t="shared" si="84"/>
        <v>0</v>
      </c>
      <c r="J1115" s="38"/>
      <c r="K1115" s="38"/>
      <c r="L1115" s="34"/>
      <c r="M1115" s="34"/>
      <c r="N1115" s="34"/>
      <c r="O1115" s="40"/>
    </row>
    <row r="1116" spans="1:15" ht="14.25">
      <c r="A1116" s="41">
        <v>0</v>
      </c>
      <c r="B1116" s="42"/>
      <c r="C1116" s="53"/>
      <c r="D1116" s="54"/>
      <c r="E1116" s="45" t="str">
        <f t="shared" si="85"/>
        <v/>
      </c>
      <c r="F1116" s="43">
        <f t="shared" si="86"/>
        <v>0</v>
      </c>
      <c r="G1116" s="75">
        <f>IF($C1116="",0,COUNTIF(男子名簿!$F$12:$F$520,$C1116))</f>
        <v>0</v>
      </c>
      <c r="H1116" s="76">
        <f>IF($C1116="",0,COUNTIF(女子名簿!$F$12:$F$520,$C1116))</f>
        <v>0</v>
      </c>
      <c r="I1116" s="77">
        <f t="shared" si="84"/>
        <v>0</v>
      </c>
      <c r="J1116" s="38"/>
      <c r="K1116" s="38"/>
      <c r="L1116" s="34"/>
      <c r="M1116" s="34"/>
      <c r="N1116" s="34"/>
      <c r="O1116" s="40"/>
    </row>
    <row r="1117" spans="1:15" ht="14.25">
      <c r="A1117" s="41">
        <v>0</v>
      </c>
      <c r="B1117" s="46"/>
      <c r="C1117" s="62"/>
      <c r="D1117" s="66"/>
      <c r="E1117" s="48" t="str">
        <f t="shared" si="85"/>
        <v/>
      </c>
      <c r="F1117" s="49">
        <f t="shared" si="86"/>
        <v>0</v>
      </c>
      <c r="G1117" s="78">
        <f>IF($C1117="",0,COUNTIF(男子名簿!$F$12:$F$520,$C1117))</f>
        <v>0</v>
      </c>
      <c r="H1117" s="79">
        <f>IF($C1117="",0,COUNTIF(女子名簿!$F$12:$F$520,$C1117))</f>
        <v>0</v>
      </c>
      <c r="I1117" s="80">
        <f t="shared" si="84"/>
        <v>0</v>
      </c>
      <c r="J1117" s="38"/>
      <c r="K1117" s="38"/>
      <c r="L1117" s="34"/>
      <c r="M1117" s="34"/>
      <c r="N1117" s="34"/>
      <c r="O1117" s="40"/>
    </row>
    <row r="1118" spans="1:15" ht="14.25">
      <c r="A1118" s="41">
        <v>0</v>
      </c>
      <c r="B1118" s="50"/>
      <c r="C1118" s="61"/>
      <c r="D1118" s="59"/>
      <c r="E1118" s="52"/>
      <c r="F1118" s="51"/>
      <c r="G1118" s="81">
        <f>IF($C1118="",0,COUNTIF(男子名簿!$F$12:$F$520,$C1118))</f>
        <v>0</v>
      </c>
      <c r="H1118" s="82">
        <f>IF($C1118="",0,COUNTIF(女子名簿!$F$12:$F$520,$C1118))</f>
        <v>0</v>
      </c>
      <c r="I1118" s="83">
        <f t="shared" si="84"/>
        <v>0</v>
      </c>
      <c r="J1118" s="38"/>
      <c r="K1118" s="38"/>
      <c r="L1118" s="34"/>
      <c r="M1118" s="34"/>
      <c r="N1118" s="34"/>
      <c r="O1118" s="40"/>
    </row>
    <row r="1119" spans="1:15" ht="14.25">
      <c r="A1119" s="41">
        <v>0</v>
      </c>
      <c r="B1119" s="42"/>
      <c r="C1119" s="43"/>
      <c r="D1119" s="44"/>
      <c r="E1119" s="45" t="str">
        <f t="shared" ref="E1119:E1137" si="87">IF($C1119="","",ASC(PHONETIC($C1119)))</f>
        <v/>
      </c>
      <c r="F1119" s="43">
        <f t="shared" ref="F1119:F1137" si="88">C1119</f>
        <v>0</v>
      </c>
      <c r="G1119" s="75">
        <f>IF($C1119="",0,COUNTIF(男子名簿!$F$12:$F$520,$C1119))</f>
        <v>0</v>
      </c>
      <c r="H1119" s="76">
        <f>IF($C1119="",0,COUNTIF(女子名簿!$F$12:$F$520,$C1119))</f>
        <v>0</v>
      </c>
      <c r="I1119" s="77">
        <f t="shared" si="84"/>
        <v>0</v>
      </c>
      <c r="J1119" s="38"/>
      <c r="K1119" s="38"/>
      <c r="L1119" s="34"/>
      <c r="M1119" s="34"/>
      <c r="N1119" s="34"/>
      <c r="O1119" s="34"/>
    </row>
    <row r="1120" spans="1:15" ht="14.25">
      <c r="A1120" s="41">
        <v>0</v>
      </c>
      <c r="B1120" s="42"/>
      <c r="C1120" s="43"/>
      <c r="D1120" s="44"/>
      <c r="E1120" s="45" t="str">
        <f t="shared" si="87"/>
        <v/>
      </c>
      <c r="F1120" s="43">
        <f t="shared" si="88"/>
        <v>0</v>
      </c>
      <c r="G1120" s="75">
        <f>IF($C1120="",0,COUNTIF(男子名簿!$F$12:$F$520,$C1120))</f>
        <v>0</v>
      </c>
      <c r="H1120" s="76">
        <f>IF($C1120="",0,COUNTIF(女子名簿!$F$12:$F$520,$C1120))</f>
        <v>0</v>
      </c>
      <c r="I1120" s="77">
        <f t="shared" si="84"/>
        <v>0</v>
      </c>
      <c r="J1120" s="38"/>
      <c r="K1120" s="38"/>
      <c r="L1120" s="34"/>
      <c r="M1120" s="34"/>
      <c r="N1120" s="34"/>
      <c r="O1120" s="34"/>
    </row>
    <row r="1121" spans="1:15" ht="14.25">
      <c r="A1121" s="41">
        <v>0</v>
      </c>
      <c r="B1121" s="42"/>
      <c r="C1121" s="43"/>
      <c r="D1121" s="44"/>
      <c r="E1121" s="45" t="str">
        <f t="shared" si="87"/>
        <v/>
      </c>
      <c r="F1121" s="43">
        <f t="shared" si="88"/>
        <v>0</v>
      </c>
      <c r="G1121" s="75">
        <f>IF($C1121="",0,COUNTIF(男子名簿!$F$12:$F$520,$C1121))</f>
        <v>0</v>
      </c>
      <c r="H1121" s="76">
        <f>IF($C1121="",0,COUNTIF(女子名簿!$F$12:$F$520,$C1121))</f>
        <v>0</v>
      </c>
      <c r="I1121" s="77">
        <f t="shared" si="84"/>
        <v>0</v>
      </c>
      <c r="J1121" s="38"/>
      <c r="K1121" s="38"/>
      <c r="L1121" s="34"/>
      <c r="M1121" s="34"/>
      <c r="N1121" s="34"/>
      <c r="O1121" s="34"/>
    </row>
    <row r="1122" spans="1:15" ht="14.25">
      <c r="A1122" s="41">
        <v>0</v>
      </c>
      <c r="B1122" s="55"/>
      <c r="C1122" s="47"/>
      <c r="D1122" s="56"/>
      <c r="E1122" s="57" t="str">
        <f t="shared" si="87"/>
        <v/>
      </c>
      <c r="F1122" s="47">
        <f t="shared" si="88"/>
        <v>0</v>
      </c>
      <c r="G1122" s="84">
        <f>IF($C1122="",0,COUNTIF(男子名簿!$F$12:$F$520,$C1122))</f>
        <v>0</v>
      </c>
      <c r="H1122" s="85">
        <f>IF($C1122="",0,COUNTIF(女子名簿!$F$12:$F$520,$C1122))</f>
        <v>0</v>
      </c>
      <c r="I1122" s="86">
        <f t="shared" si="84"/>
        <v>0</v>
      </c>
      <c r="J1122" s="38"/>
      <c r="K1122" s="38"/>
      <c r="L1122" s="34"/>
      <c r="M1122" s="34"/>
      <c r="N1122" s="34"/>
      <c r="O1122" s="34"/>
    </row>
    <row r="1123" spans="1:15" ht="14.25">
      <c r="A1123" s="41">
        <v>0</v>
      </c>
      <c r="B1123" s="58"/>
      <c r="C1123" s="64"/>
      <c r="D1123" s="65"/>
      <c r="E1123" s="60" t="str">
        <f t="shared" si="87"/>
        <v/>
      </c>
      <c r="F1123" s="61">
        <f t="shared" si="88"/>
        <v>0</v>
      </c>
      <c r="G1123" s="87">
        <f>IF($C1123="",0,COUNTIF(男子名簿!$F$12:$F$520,$C1123))</f>
        <v>0</v>
      </c>
      <c r="H1123" s="88">
        <f>IF($C1123="",0,COUNTIF(女子名簿!$F$12:$F$520,$C1123))</f>
        <v>0</v>
      </c>
      <c r="I1123" s="89">
        <f t="shared" si="84"/>
        <v>0</v>
      </c>
      <c r="J1123" s="38"/>
      <c r="K1123" s="38"/>
      <c r="L1123" s="34"/>
      <c r="M1123" s="34"/>
      <c r="N1123" s="34"/>
      <c r="O1123" s="40"/>
    </row>
    <row r="1124" spans="1:15" ht="14.25">
      <c r="A1124" s="41">
        <v>0</v>
      </c>
      <c r="B1124" s="42"/>
      <c r="C1124" s="53"/>
      <c r="D1124" s="54"/>
      <c r="E1124" s="45" t="str">
        <f t="shared" si="87"/>
        <v/>
      </c>
      <c r="F1124" s="43">
        <f t="shared" si="88"/>
        <v>0</v>
      </c>
      <c r="G1124" s="75">
        <f>IF($C1124="",0,COUNTIF(男子名簿!$F$12:$F$520,$C1124))</f>
        <v>0</v>
      </c>
      <c r="H1124" s="76">
        <f>IF($C1124="",0,COUNTIF(女子名簿!$F$12:$F$520,$C1124))</f>
        <v>0</v>
      </c>
      <c r="I1124" s="77">
        <f t="shared" si="84"/>
        <v>0</v>
      </c>
      <c r="J1124" s="38"/>
      <c r="K1124" s="38"/>
      <c r="L1124" s="34"/>
      <c r="M1124" s="34"/>
      <c r="N1124" s="34"/>
      <c r="O1124" s="40"/>
    </row>
    <row r="1125" spans="1:15" ht="14.25">
      <c r="A1125" s="41">
        <v>0</v>
      </c>
      <c r="B1125" s="42"/>
      <c r="C1125" s="53"/>
      <c r="D1125" s="54"/>
      <c r="E1125" s="45" t="str">
        <f t="shared" si="87"/>
        <v/>
      </c>
      <c r="F1125" s="43">
        <f t="shared" si="88"/>
        <v>0</v>
      </c>
      <c r="G1125" s="75">
        <f>IF($C1125="",0,COUNTIF(男子名簿!$F$12:$F$520,$C1125))</f>
        <v>0</v>
      </c>
      <c r="H1125" s="76">
        <f>IF($C1125="",0,COUNTIF(女子名簿!$F$12:$F$520,$C1125))</f>
        <v>0</v>
      </c>
      <c r="I1125" s="77">
        <f t="shared" si="84"/>
        <v>0</v>
      </c>
      <c r="J1125" s="38"/>
      <c r="K1125" s="38"/>
      <c r="L1125" s="34"/>
      <c r="M1125" s="34"/>
      <c r="N1125" s="34"/>
      <c r="O1125" s="40"/>
    </row>
    <row r="1126" spans="1:15" ht="14.25">
      <c r="A1126" s="41">
        <v>0</v>
      </c>
      <c r="B1126" s="42"/>
      <c r="C1126" s="43"/>
      <c r="D1126" s="44"/>
      <c r="E1126" s="45" t="str">
        <f t="shared" si="87"/>
        <v/>
      </c>
      <c r="F1126" s="43">
        <f t="shared" si="88"/>
        <v>0</v>
      </c>
      <c r="G1126" s="75">
        <f>IF($C1126="",0,COUNTIF(男子名簿!$F$12:$F$520,$C1126))</f>
        <v>0</v>
      </c>
      <c r="H1126" s="76">
        <f>IF($C1126="",0,COUNTIF(女子名簿!$F$12:$F$520,$C1126))</f>
        <v>0</v>
      </c>
      <c r="I1126" s="77">
        <f t="shared" si="84"/>
        <v>0</v>
      </c>
      <c r="J1126" s="38"/>
      <c r="K1126" s="38"/>
      <c r="L1126" s="34"/>
      <c r="M1126" s="34"/>
      <c r="N1126" s="34"/>
      <c r="O1126" s="40"/>
    </row>
    <row r="1127" spans="1:15" ht="14.25">
      <c r="A1127" s="41">
        <v>0</v>
      </c>
      <c r="B1127" s="46"/>
      <c r="C1127" s="62"/>
      <c r="D1127" s="66"/>
      <c r="E1127" s="48" t="str">
        <f t="shared" si="87"/>
        <v/>
      </c>
      <c r="F1127" s="49">
        <f t="shared" si="88"/>
        <v>0</v>
      </c>
      <c r="G1127" s="78">
        <f>IF($C1127="",0,COUNTIF(男子名簿!$F$12:$F$520,$C1127))</f>
        <v>0</v>
      </c>
      <c r="H1127" s="79">
        <f>IF($C1127="",0,COUNTIF(女子名簿!$F$12:$F$520,$C1127))</f>
        <v>0</v>
      </c>
      <c r="I1127" s="80">
        <f t="shared" si="84"/>
        <v>0</v>
      </c>
      <c r="J1127" s="38"/>
      <c r="K1127" s="38"/>
      <c r="L1127" s="34"/>
      <c r="M1127" s="34"/>
      <c r="N1127" s="34"/>
      <c r="O1127" s="40"/>
    </row>
    <row r="1128" spans="1:15" ht="14.25">
      <c r="A1128" s="41">
        <v>0</v>
      </c>
      <c r="B1128" s="50"/>
      <c r="C1128" s="64"/>
      <c r="D1128" s="67"/>
      <c r="E1128" s="52" t="str">
        <f t="shared" si="87"/>
        <v/>
      </c>
      <c r="F1128" s="51">
        <f t="shared" si="88"/>
        <v>0</v>
      </c>
      <c r="G1128" s="81">
        <f>IF($C1128="",0,COUNTIF(男子名簿!$F$12:$F$520,$C1128))</f>
        <v>0</v>
      </c>
      <c r="H1128" s="82">
        <f>IF($C1128="",0,COUNTIF(女子名簿!$F$12:$F$520,$C1128))</f>
        <v>0</v>
      </c>
      <c r="I1128" s="83">
        <f t="shared" si="84"/>
        <v>0</v>
      </c>
      <c r="J1128" s="38"/>
      <c r="K1128" s="38"/>
      <c r="L1128" s="34"/>
      <c r="M1128" s="34"/>
      <c r="N1128" s="34"/>
      <c r="O1128" s="40"/>
    </row>
    <row r="1129" spans="1:15" ht="14.25">
      <c r="A1129" s="41">
        <v>0</v>
      </c>
      <c r="B1129" s="42"/>
      <c r="C1129" s="43"/>
      <c r="D1129" s="44"/>
      <c r="E1129" s="45" t="str">
        <f t="shared" si="87"/>
        <v/>
      </c>
      <c r="F1129" s="43">
        <f t="shared" si="88"/>
        <v>0</v>
      </c>
      <c r="G1129" s="75">
        <f>IF($C1129="",0,COUNTIF(男子名簿!$F$12:$F$520,$C1129))</f>
        <v>0</v>
      </c>
      <c r="H1129" s="76">
        <f>IF($C1129="",0,COUNTIF(女子名簿!$F$12:$F$520,$C1129))</f>
        <v>0</v>
      </c>
      <c r="I1129" s="77">
        <f t="shared" si="84"/>
        <v>0</v>
      </c>
      <c r="J1129" s="38"/>
      <c r="K1129" s="38"/>
      <c r="L1129" s="34"/>
      <c r="M1129" s="34"/>
      <c r="N1129" s="34"/>
      <c r="O1129" s="40"/>
    </row>
    <row r="1130" spans="1:15" ht="14.25">
      <c r="A1130" s="41">
        <v>0</v>
      </c>
      <c r="B1130" s="42"/>
      <c r="C1130" s="53"/>
      <c r="D1130" s="54"/>
      <c r="E1130" s="45" t="str">
        <f t="shared" si="87"/>
        <v/>
      </c>
      <c r="F1130" s="43">
        <f t="shared" si="88"/>
        <v>0</v>
      </c>
      <c r="G1130" s="75">
        <f>IF($C1130="",0,COUNTIF(男子名簿!$F$12:$F$520,$C1130))</f>
        <v>0</v>
      </c>
      <c r="H1130" s="76">
        <f>IF($C1130="",0,COUNTIF(女子名簿!$F$12:$F$520,$C1130))</f>
        <v>0</v>
      </c>
      <c r="I1130" s="77">
        <f t="shared" ref="I1130:I1161" si="89">G1130+H1130</f>
        <v>0</v>
      </c>
      <c r="J1130" s="38"/>
      <c r="K1130" s="38"/>
      <c r="L1130" s="34"/>
      <c r="M1130" s="34"/>
      <c r="N1130" s="34"/>
      <c r="O1130" s="40"/>
    </row>
    <row r="1131" spans="1:15" ht="14.25">
      <c r="A1131" s="41">
        <v>0</v>
      </c>
      <c r="B1131" s="42"/>
      <c r="C1131" s="53"/>
      <c r="D1131" s="54"/>
      <c r="E1131" s="45" t="str">
        <f t="shared" si="87"/>
        <v/>
      </c>
      <c r="F1131" s="43">
        <f t="shared" si="88"/>
        <v>0</v>
      </c>
      <c r="G1131" s="75">
        <f>IF($C1131="",0,COUNTIF(男子名簿!$F$12:$F$520,$C1131))</f>
        <v>0</v>
      </c>
      <c r="H1131" s="76">
        <f>IF($C1131="",0,COUNTIF(女子名簿!$F$12:$F$520,$C1131))</f>
        <v>0</v>
      </c>
      <c r="I1131" s="77">
        <f t="shared" si="89"/>
        <v>0</v>
      </c>
      <c r="J1131" s="38"/>
      <c r="K1131" s="38"/>
      <c r="L1131" s="34"/>
      <c r="M1131" s="34"/>
      <c r="N1131" s="34"/>
      <c r="O1131" s="40"/>
    </row>
    <row r="1132" spans="1:15" ht="14.25">
      <c r="A1132" s="41">
        <v>0</v>
      </c>
      <c r="B1132" s="55"/>
      <c r="C1132" s="62"/>
      <c r="D1132" s="63"/>
      <c r="E1132" s="57" t="str">
        <f t="shared" si="87"/>
        <v/>
      </c>
      <c r="F1132" s="47">
        <f t="shared" si="88"/>
        <v>0</v>
      </c>
      <c r="G1132" s="84">
        <f>IF($C1132="",0,COUNTIF(男子名簿!$F$12:$F$520,$C1132))</f>
        <v>0</v>
      </c>
      <c r="H1132" s="85">
        <f>IF($C1132="",0,COUNTIF(女子名簿!$F$12:$F$520,$C1132))</f>
        <v>0</v>
      </c>
      <c r="I1132" s="86">
        <f t="shared" si="89"/>
        <v>0</v>
      </c>
      <c r="J1132" s="38"/>
      <c r="K1132" s="38"/>
      <c r="L1132" s="34"/>
      <c r="M1132" s="34"/>
      <c r="N1132" s="34"/>
      <c r="O1132" s="40"/>
    </row>
    <row r="1133" spans="1:15" ht="14.25">
      <c r="A1133" s="41">
        <v>0</v>
      </c>
      <c r="B1133" s="58"/>
      <c r="C1133" s="64"/>
      <c r="D1133" s="65"/>
      <c r="E1133" s="60" t="str">
        <f t="shared" si="87"/>
        <v/>
      </c>
      <c r="F1133" s="61">
        <f t="shared" si="88"/>
        <v>0</v>
      </c>
      <c r="G1133" s="87">
        <f>IF($C1133="",0,COUNTIF(男子名簿!$F$12:$F$520,$C1133))</f>
        <v>0</v>
      </c>
      <c r="H1133" s="88">
        <f>IF($C1133="",0,COUNTIF(女子名簿!$F$12:$F$520,$C1133))</f>
        <v>0</v>
      </c>
      <c r="I1133" s="89">
        <f t="shared" si="89"/>
        <v>0</v>
      </c>
      <c r="J1133" s="38"/>
      <c r="K1133" s="38"/>
      <c r="L1133" s="34"/>
      <c r="M1133" s="34"/>
      <c r="N1133" s="34"/>
      <c r="O1133" s="40"/>
    </row>
    <row r="1134" spans="1:15" ht="14.25">
      <c r="A1134" s="41">
        <v>0</v>
      </c>
      <c r="B1134" s="42"/>
      <c r="C1134" s="53"/>
      <c r="D1134" s="54"/>
      <c r="E1134" s="45" t="str">
        <f t="shared" si="87"/>
        <v/>
      </c>
      <c r="F1134" s="43">
        <f t="shared" si="88"/>
        <v>0</v>
      </c>
      <c r="G1134" s="75">
        <f>IF($C1134="",0,COUNTIF(男子名簿!$F$12:$F$520,$C1134))</f>
        <v>0</v>
      </c>
      <c r="H1134" s="76">
        <f>IF($C1134="",0,COUNTIF(女子名簿!$F$12:$F$520,$C1134))</f>
        <v>0</v>
      </c>
      <c r="I1134" s="77">
        <f t="shared" si="89"/>
        <v>0</v>
      </c>
      <c r="J1134" s="38"/>
      <c r="K1134" s="38"/>
      <c r="L1134" s="34"/>
      <c r="M1134" s="34"/>
      <c r="N1134" s="34"/>
      <c r="O1134" s="40"/>
    </row>
    <row r="1135" spans="1:15" ht="14.25">
      <c r="A1135" s="41">
        <v>0</v>
      </c>
      <c r="B1135" s="42"/>
      <c r="C1135" s="53"/>
      <c r="D1135" s="54"/>
      <c r="E1135" s="45" t="str">
        <f t="shared" si="87"/>
        <v/>
      </c>
      <c r="F1135" s="43">
        <f t="shared" si="88"/>
        <v>0</v>
      </c>
      <c r="G1135" s="75">
        <f>IF($C1135="",0,COUNTIF(男子名簿!$F$12:$F$520,$C1135))</f>
        <v>0</v>
      </c>
      <c r="H1135" s="76">
        <f>IF($C1135="",0,COUNTIF(女子名簿!$F$12:$F$520,$C1135))</f>
        <v>0</v>
      </c>
      <c r="I1135" s="77">
        <f t="shared" si="89"/>
        <v>0</v>
      </c>
      <c r="J1135" s="38"/>
      <c r="K1135" s="38"/>
      <c r="L1135" s="34"/>
      <c r="M1135" s="34"/>
      <c r="N1135" s="34"/>
      <c r="O1135" s="40"/>
    </row>
    <row r="1136" spans="1:15" ht="14.25">
      <c r="A1136" s="41">
        <v>0</v>
      </c>
      <c r="B1136" s="42"/>
      <c r="C1136" s="53"/>
      <c r="D1136" s="54"/>
      <c r="E1136" s="45" t="str">
        <f t="shared" si="87"/>
        <v/>
      </c>
      <c r="F1136" s="43">
        <f t="shared" si="88"/>
        <v>0</v>
      </c>
      <c r="G1136" s="75">
        <f>IF($C1136="",0,COUNTIF(男子名簿!$F$12:$F$520,$C1136))</f>
        <v>0</v>
      </c>
      <c r="H1136" s="76">
        <f>IF($C1136="",0,COUNTIF(女子名簿!$F$12:$F$520,$C1136))</f>
        <v>0</v>
      </c>
      <c r="I1136" s="77">
        <f t="shared" si="89"/>
        <v>0</v>
      </c>
      <c r="J1136" s="38"/>
      <c r="K1136" s="38"/>
      <c r="L1136" s="34"/>
      <c r="M1136" s="34"/>
      <c r="N1136" s="34"/>
      <c r="O1136" s="40"/>
    </row>
    <row r="1137" spans="1:15" ht="14.25">
      <c r="A1137" s="41">
        <v>0</v>
      </c>
      <c r="B1137" s="46"/>
      <c r="C1137" s="62"/>
      <c r="D1137" s="66"/>
      <c r="E1137" s="48" t="str">
        <f t="shared" si="87"/>
        <v/>
      </c>
      <c r="F1137" s="49">
        <f t="shared" si="88"/>
        <v>0</v>
      </c>
      <c r="G1137" s="78">
        <f>IF($C1137="",0,COUNTIF(男子名簿!$F$12:$F$520,$C1137))</f>
        <v>0</v>
      </c>
      <c r="H1137" s="79">
        <f>IF($C1137="",0,COUNTIF(女子名簿!$F$12:$F$520,$C1137))</f>
        <v>0</v>
      </c>
      <c r="I1137" s="80">
        <f t="shared" si="89"/>
        <v>0</v>
      </c>
      <c r="J1137" s="38"/>
      <c r="K1137" s="38"/>
      <c r="L1137" s="34"/>
      <c r="M1137" s="34"/>
      <c r="N1137" s="34"/>
      <c r="O1137" s="40"/>
    </row>
    <row r="1138" spans="1:15" ht="14.25">
      <c r="A1138" s="41">
        <v>0</v>
      </c>
      <c r="B1138" s="50"/>
      <c r="C1138" s="61"/>
      <c r="D1138" s="59"/>
      <c r="E1138" s="52"/>
      <c r="F1138" s="51"/>
      <c r="G1138" s="81">
        <f>IF($C1138="",0,COUNTIF(男子名簿!$F$12:$F$520,$C1138))</f>
        <v>0</v>
      </c>
      <c r="H1138" s="82">
        <f>IF($C1138="",0,COUNTIF(女子名簿!$F$12:$F$520,$C1138))</f>
        <v>0</v>
      </c>
      <c r="I1138" s="83">
        <f t="shared" si="89"/>
        <v>0</v>
      </c>
      <c r="J1138" s="38"/>
      <c r="K1138" s="38"/>
      <c r="L1138" s="34"/>
      <c r="M1138" s="34"/>
      <c r="N1138" s="34"/>
      <c r="O1138" s="40"/>
    </row>
    <row r="1139" spans="1:15" ht="14.25">
      <c r="A1139" s="41">
        <v>0</v>
      </c>
      <c r="B1139" s="42"/>
      <c r="C1139" s="43"/>
      <c r="D1139" s="44"/>
      <c r="E1139" s="45" t="str">
        <f t="shared" ref="E1139:E1157" si="90">IF($C1139="","",ASC(PHONETIC($C1139)))</f>
        <v/>
      </c>
      <c r="F1139" s="43">
        <f t="shared" ref="F1139:F1157" si="91">C1139</f>
        <v>0</v>
      </c>
      <c r="G1139" s="75">
        <f>IF($C1139="",0,COUNTIF(男子名簿!$F$12:$F$520,$C1139))</f>
        <v>0</v>
      </c>
      <c r="H1139" s="76">
        <f>IF($C1139="",0,COUNTIF(女子名簿!$F$12:$F$520,$C1139))</f>
        <v>0</v>
      </c>
      <c r="I1139" s="77">
        <f t="shared" si="89"/>
        <v>0</v>
      </c>
      <c r="J1139" s="38"/>
      <c r="K1139" s="38"/>
      <c r="L1139" s="34"/>
      <c r="M1139" s="34"/>
      <c r="N1139" s="34"/>
      <c r="O1139" s="34"/>
    </row>
    <row r="1140" spans="1:15" ht="14.25">
      <c r="A1140" s="41">
        <v>0</v>
      </c>
      <c r="B1140" s="42"/>
      <c r="C1140" s="43"/>
      <c r="D1140" s="44"/>
      <c r="E1140" s="45" t="str">
        <f t="shared" si="90"/>
        <v/>
      </c>
      <c r="F1140" s="43">
        <f t="shared" si="91"/>
        <v>0</v>
      </c>
      <c r="G1140" s="75">
        <f>IF($C1140="",0,COUNTIF(男子名簿!$F$12:$F$520,$C1140))</f>
        <v>0</v>
      </c>
      <c r="H1140" s="76">
        <f>IF($C1140="",0,COUNTIF(女子名簿!$F$12:$F$520,$C1140))</f>
        <v>0</v>
      </c>
      <c r="I1140" s="77">
        <f t="shared" si="89"/>
        <v>0</v>
      </c>
      <c r="J1140" s="38"/>
      <c r="K1140" s="38"/>
      <c r="L1140" s="34"/>
      <c r="M1140" s="34"/>
      <c r="N1140" s="34"/>
      <c r="O1140" s="34"/>
    </row>
    <row r="1141" spans="1:15" ht="14.25">
      <c r="A1141" s="41">
        <v>0</v>
      </c>
      <c r="B1141" s="42"/>
      <c r="C1141" s="43"/>
      <c r="D1141" s="44"/>
      <c r="E1141" s="45" t="str">
        <f t="shared" si="90"/>
        <v/>
      </c>
      <c r="F1141" s="43">
        <f t="shared" si="91"/>
        <v>0</v>
      </c>
      <c r="G1141" s="75">
        <f>IF($C1141="",0,COUNTIF(男子名簿!$F$12:$F$520,$C1141))</f>
        <v>0</v>
      </c>
      <c r="H1141" s="76">
        <f>IF($C1141="",0,COUNTIF(女子名簿!$F$12:$F$520,$C1141))</f>
        <v>0</v>
      </c>
      <c r="I1141" s="77">
        <f t="shared" si="89"/>
        <v>0</v>
      </c>
      <c r="J1141" s="38"/>
      <c r="K1141" s="38"/>
      <c r="L1141" s="34"/>
      <c r="M1141" s="34"/>
      <c r="N1141" s="34"/>
      <c r="O1141" s="34"/>
    </row>
    <row r="1142" spans="1:15" ht="14.25">
      <c r="A1142" s="41">
        <v>0</v>
      </c>
      <c r="B1142" s="55"/>
      <c r="C1142" s="47"/>
      <c r="D1142" s="56"/>
      <c r="E1142" s="57" t="str">
        <f t="shared" si="90"/>
        <v/>
      </c>
      <c r="F1142" s="47">
        <f t="shared" si="91"/>
        <v>0</v>
      </c>
      <c r="G1142" s="84">
        <f>IF($C1142="",0,COUNTIF(男子名簿!$F$12:$F$520,$C1142))</f>
        <v>0</v>
      </c>
      <c r="H1142" s="85">
        <f>IF($C1142="",0,COUNTIF(女子名簿!$F$12:$F$520,$C1142))</f>
        <v>0</v>
      </c>
      <c r="I1142" s="86">
        <f t="shared" si="89"/>
        <v>0</v>
      </c>
      <c r="J1142" s="38"/>
      <c r="K1142" s="38"/>
      <c r="L1142" s="34"/>
      <c r="M1142" s="34"/>
      <c r="N1142" s="34"/>
      <c r="O1142" s="34"/>
    </row>
    <row r="1143" spans="1:15" ht="14.25">
      <c r="A1143" s="41">
        <v>0</v>
      </c>
      <c r="B1143" s="58"/>
      <c r="C1143" s="64"/>
      <c r="D1143" s="65"/>
      <c r="E1143" s="60" t="str">
        <f t="shared" si="90"/>
        <v/>
      </c>
      <c r="F1143" s="61">
        <f t="shared" si="91"/>
        <v>0</v>
      </c>
      <c r="G1143" s="87">
        <f>IF($C1143="",0,COUNTIF(男子名簿!$F$12:$F$520,$C1143))</f>
        <v>0</v>
      </c>
      <c r="H1143" s="88">
        <f>IF($C1143="",0,COUNTIF(女子名簿!$F$12:$F$520,$C1143))</f>
        <v>0</v>
      </c>
      <c r="I1143" s="89">
        <f t="shared" si="89"/>
        <v>0</v>
      </c>
      <c r="J1143" s="38"/>
      <c r="K1143" s="38"/>
      <c r="L1143" s="34"/>
      <c r="M1143" s="34"/>
      <c r="N1143" s="34"/>
      <c r="O1143" s="40"/>
    </row>
    <row r="1144" spans="1:15" ht="14.25">
      <c r="A1144" s="41">
        <v>0</v>
      </c>
      <c r="B1144" s="42"/>
      <c r="C1144" s="53"/>
      <c r="D1144" s="54"/>
      <c r="E1144" s="45" t="str">
        <f t="shared" si="90"/>
        <v/>
      </c>
      <c r="F1144" s="43">
        <f t="shared" si="91"/>
        <v>0</v>
      </c>
      <c r="G1144" s="75">
        <f>IF($C1144="",0,COUNTIF(男子名簿!$F$12:$F$520,$C1144))</f>
        <v>0</v>
      </c>
      <c r="H1144" s="76">
        <f>IF($C1144="",0,COUNTIF(女子名簿!$F$12:$F$520,$C1144))</f>
        <v>0</v>
      </c>
      <c r="I1144" s="77">
        <f t="shared" si="89"/>
        <v>0</v>
      </c>
      <c r="J1144" s="38"/>
      <c r="K1144" s="38"/>
      <c r="L1144" s="34"/>
      <c r="M1144" s="34"/>
      <c r="N1144" s="34"/>
      <c r="O1144" s="40"/>
    </row>
    <row r="1145" spans="1:15" ht="14.25">
      <c r="A1145" s="41">
        <v>0</v>
      </c>
      <c r="B1145" s="42"/>
      <c r="C1145" s="53"/>
      <c r="D1145" s="54"/>
      <c r="E1145" s="45" t="str">
        <f t="shared" si="90"/>
        <v/>
      </c>
      <c r="F1145" s="43">
        <f t="shared" si="91"/>
        <v>0</v>
      </c>
      <c r="G1145" s="75">
        <f>IF($C1145="",0,COUNTIF(男子名簿!$F$12:$F$520,$C1145))</f>
        <v>0</v>
      </c>
      <c r="H1145" s="76">
        <f>IF($C1145="",0,COUNTIF(女子名簿!$F$12:$F$520,$C1145))</f>
        <v>0</v>
      </c>
      <c r="I1145" s="77">
        <f t="shared" si="89"/>
        <v>0</v>
      </c>
      <c r="J1145" s="38"/>
      <c r="K1145" s="38"/>
      <c r="L1145" s="34"/>
      <c r="M1145" s="34"/>
      <c r="N1145" s="34"/>
      <c r="O1145" s="40"/>
    </row>
    <row r="1146" spans="1:15" ht="14.25">
      <c r="A1146" s="41">
        <v>0</v>
      </c>
      <c r="B1146" s="42"/>
      <c r="C1146" s="43"/>
      <c r="D1146" s="44"/>
      <c r="E1146" s="45" t="str">
        <f t="shared" si="90"/>
        <v/>
      </c>
      <c r="F1146" s="43">
        <f t="shared" si="91"/>
        <v>0</v>
      </c>
      <c r="G1146" s="75">
        <f>IF($C1146="",0,COUNTIF(男子名簿!$F$12:$F$520,$C1146))</f>
        <v>0</v>
      </c>
      <c r="H1146" s="76">
        <f>IF($C1146="",0,COUNTIF(女子名簿!$F$12:$F$520,$C1146))</f>
        <v>0</v>
      </c>
      <c r="I1146" s="77">
        <f t="shared" si="89"/>
        <v>0</v>
      </c>
      <c r="J1146" s="38"/>
      <c r="K1146" s="38"/>
      <c r="L1146" s="34"/>
      <c r="M1146" s="34"/>
      <c r="N1146" s="34"/>
      <c r="O1146" s="40"/>
    </row>
    <row r="1147" spans="1:15" ht="14.25">
      <c r="A1147" s="41">
        <v>0</v>
      </c>
      <c r="B1147" s="46"/>
      <c r="C1147" s="62"/>
      <c r="D1147" s="66"/>
      <c r="E1147" s="48" t="str">
        <f t="shared" si="90"/>
        <v/>
      </c>
      <c r="F1147" s="49">
        <f t="shared" si="91"/>
        <v>0</v>
      </c>
      <c r="G1147" s="78">
        <f>IF($C1147="",0,COUNTIF(男子名簿!$F$12:$F$520,$C1147))</f>
        <v>0</v>
      </c>
      <c r="H1147" s="79">
        <f>IF($C1147="",0,COUNTIF(女子名簿!$F$12:$F$520,$C1147))</f>
        <v>0</v>
      </c>
      <c r="I1147" s="80">
        <f t="shared" si="89"/>
        <v>0</v>
      </c>
      <c r="J1147" s="38"/>
      <c r="K1147" s="38"/>
      <c r="L1147" s="34"/>
      <c r="M1147" s="34"/>
      <c r="N1147" s="34"/>
      <c r="O1147" s="40"/>
    </row>
    <row r="1148" spans="1:15" ht="14.25">
      <c r="A1148" s="41">
        <v>0</v>
      </c>
      <c r="B1148" s="50"/>
      <c r="C1148" s="64"/>
      <c r="D1148" s="67"/>
      <c r="E1148" s="52" t="str">
        <f t="shared" si="90"/>
        <v/>
      </c>
      <c r="F1148" s="51">
        <f t="shared" si="91"/>
        <v>0</v>
      </c>
      <c r="G1148" s="81">
        <f>IF($C1148="",0,COUNTIF(男子名簿!$F$12:$F$520,$C1148))</f>
        <v>0</v>
      </c>
      <c r="H1148" s="82">
        <f>IF($C1148="",0,COUNTIF(女子名簿!$F$12:$F$520,$C1148))</f>
        <v>0</v>
      </c>
      <c r="I1148" s="83">
        <f t="shared" si="89"/>
        <v>0</v>
      </c>
      <c r="J1148" s="38"/>
      <c r="K1148" s="38"/>
      <c r="L1148" s="34"/>
      <c r="M1148" s="34"/>
      <c r="N1148" s="34"/>
      <c r="O1148" s="40"/>
    </row>
    <row r="1149" spans="1:15" ht="14.25">
      <c r="A1149" s="41">
        <v>0</v>
      </c>
      <c r="B1149" s="42"/>
      <c r="C1149" s="43"/>
      <c r="D1149" s="44"/>
      <c r="E1149" s="45" t="str">
        <f t="shared" si="90"/>
        <v/>
      </c>
      <c r="F1149" s="43">
        <f t="shared" si="91"/>
        <v>0</v>
      </c>
      <c r="G1149" s="75">
        <f>IF($C1149="",0,COUNTIF(男子名簿!$F$12:$F$520,$C1149))</f>
        <v>0</v>
      </c>
      <c r="H1149" s="76">
        <f>IF($C1149="",0,COUNTIF(女子名簿!$F$12:$F$520,$C1149))</f>
        <v>0</v>
      </c>
      <c r="I1149" s="77">
        <f t="shared" si="89"/>
        <v>0</v>
      </c>
      <c r="J1149" s="38"/>
      <c r="K1149" s="38"/>
      <c r="L1149" s="34"/>
      <c r="M1149" s="34"/>
      <c r="N1149" s="34"/>
      <c r="O1149" s="40"/>
    </row>
    <row r="1150" spans="1:15" ht="14.25">
      <c r="A1150" s="41">
        <v>0</v>
      </c>
      <c r="B1150" s="42"/>
      <c r="C1150" s="53"/>
      <c r="D1150" s="54"/>
      <c r="E1150" s="45" t="str">
        <f t="shared" si="90"/>
        <v/>
      </c>
      <c r="F1150" s="43">
        <f t="shared" si="91"/>
        <v>0</v>
      </c>
      <c r="G1150" s="75">
        <f>IF($C1150="",0,COUNTIF(男子名簿!$F$12:$F$520,$C1150))</f>
        <v>0</v>
      </c>
      <c r="H1150" s="76">
        <f>IF($C1150="",0,COUNTIF(女子名簿!$F$12:$F$520,$C1150))</f>
        <v>0</v>
      </c>
      <c r="I1150" s="77">
        <f t="shared" si="89"/>
        <v>0</v>
      </c>
      <c r="J1150" s="38"/>
      <c r="K1150" s="38"/>
      <c r="L1150" s="34"/>
      <c r="M1150" s="34"/>
      <c r="N1150" s="34"/>
      <c r="O1150" s="40"/>
    </row>
    <row r="1151" spans="1:15" ht="14.25">
      <c r="A1151" s="41">
        <v>0</v>
      </c>
      <c r="B1151" s="42"/>
      <c r="C1151" s="53"/>
      <c r="D1151" s="54"/>
      <c r="E1151" s="45" t="str">
        <f t="shared" si="90"/>
        <v/>
      </c>
      <c r="F1151" s="43">
        <f t="shared" si="91"/>
        <v>0</v>
      </c>
      <c r="G1151" s="75">
        <f>IF($C1151="",0,COUNTIF(男子名簿!$F$12:$F$520,$C1151))</f>
        <v>0</v>
      </c>
      <c r="H1151" s="76">
        <f>IF($C1151="",0,COUNTIF(女子名簿!$F$12:$F$520,$C1151))</f>
        <v>0</v>
      </c>
      <c r="I1151" s="77">
        <f t="shared" si="89"/>
        <v>0</v>
      </c>
      <c r="J1151" s="38"/>
      <c r="K1151" s="38"/>
      <c r="L1151" s="34"/>
      <c r="M1151" s="34"/>
      <c r="N1151" s="34"/>
      <c r="O1151" s="40"/>
    </row>
    <row r="1152" spans="1:15" ht="14.25">
      <c r="A1152" s="41">
        <v>0</v>
      </c>
      <c r="B1152" s="55"/>
      <c r="C1152" s="62"/>
      <c r="D1152" s="63"/>
      <c r="E1152" s="57" t="str">
        <f t="shared" si="90"/>
        <v/>
      </c>
      <c r="F1152" s="47">
        <f t="shared" si="91"/>
        <v>0</v>
      </c>
      <c r="G1152" s="84">
        <f>IF($C1152="",0,COUNTIF(男子名簿!$F$12:$F$520,$C1152))</f>
        <v>0</v>
      </c>
      <c r="H1152" s="85">
        <f>IF($C1152="",0,COUNTIF(女子名簿!$F$12:$F$520,$C1152))</f>
        <v>0</v>
      </c>
      <c r="I1152" s="86">
        <f t="shared" si="89"/>
        <v>0</v>
      </c>
      <c r="J1152" s="38"/>
      <c r="K1152" s="38"/>
      <c r="L1152" s="34"/>
      <c r="M1152" s="34"/>
      <c r="N1152" s="34"/>
      <c r="O1152" s="40"/>
    </row>
    <row r="1153" spans="1:15" ht="14.25">
      <c r="A1153" s="41">
        <v>0</v>
      </c>
      <c r="B1153" s="58"/>
      <c r="C1153" s="64"/>
      <c r="D1153" s="65"/>
      <c r="E1153" s="60" t="str">
        <f t="shared" si="90"/>
        <v/>
      </c>
      <c r="F1153" s="61">
        <f t="shared" si="91"/>
        <v>0</v>
      </c>
      <c r="G1153" s="87">
        <f>IF($C1153="",0,COUNTIF(男子名簿!$F$12:$F$520,$C1153))</f>
        <v>0</v>
      </c>
      <c r="H1153" s="88">
        <f>IF($C1153="",0,COUNTIF(女子名簿!$F$12:$F$520,$C1153))</f>
        <v>0</v>
      </c>
      <c r="I1153" s="89">
        <f t="shared" si="89"/>
        <v>0</v>
      </c>
      <c r="J1153" s="38"/>
      <c r="K1153" s="38"/>
      <c r="L1153" s="34"/>
      <c r="M1153" s="34"/>
      <c r="N1153" s="34"/>
      <c r="O1153" s="40"/>
    </row>
    <row r="1154" spans="1:15" ht="14.25">
      <c r="A1154" s="41">
        <v>0</v>
      </c>
      <c r="B1154" s="42"/>
      <c r="C1154" s="53"/>
      <c r="D1154" s="54"/>
      <c r="E1154" s="45" t="str">
        <f t="shared" si="90"/>
        <v/>
      </c>
      <c r="F1154" s="43">
        <f t="shared" si="91"/>
        <v>0</v>
      </c>
      <c r="G1154" s="75">
        <f>IF($C1154="",0,COUNTIF(男子名簿!$F$12:$F$520,$C1154))</f>
        <v>0</v>
      </c>
      <c r="H1154" s="76">
        <f>IF($C1154="",0,COUNTIF(女子名簿!$F$12:$F$520,$C1154))</f>
        <v>0</v>
      </c>
      <c r="I1154" s="77">
        <f t="shared" si="89"/>
        <v>0</v>
      </c>
      <c r="J1154" s="38"/>
      <c r="K1154" s="38"/>
      <c r="L1154" s="34"/>
      <c r="M1154" s="34"/>
      <c r="N1154" s="34"/>
      <c r="O1154" s="40"/>
    </row>
    <row r="1155" spans="1:15" ht="14.25">
      <c r="A1155" s="41">
        <v>0</v>
      </c>
      <c r="B1155" s="42"/>
      <c r="C1155" s="53"/>
      <c r="D1155" s="54"/>
      <c r="E1155" s="45" t="str">
        <f t="shared" si="90"/>
        <v/>
      </c>
      <c r="F1155" s="43">
        <f t="shared" si="91"/>
        <v>0</v>
      </c>
      <c r="G1155" s="75">
        <f>IF($C1155="",0,COUNTIF(男子名簿!$F$12:$F$520,$C1155))</f>
        <v>0</v>
      </c>
      <c r="H1155" s="76">
        <f>IF($C1155="",0,COUNTIF(女子名簿!$F$12:$F$520,$C1155))</f>
        <v>0</v>
      </c>
      <c r="I1155" s="77">
        <f t="shared" si="89"/>
        <v>0</v>
      </c>
      <c r="J1155" s="38"/>
      <c r="K1155" s="38"/>
      <c r="L1155" s="34"/>
      <c r="M1155" s="34"/>
      <c r="N1155" s="34"/>
      <c r="O1155" s="40"/>
    </row>
    <row r="1156" spans="1:15" ht="14.25">
      <c r="A1156" s="41">
        <v>0</v>
      </c>
      <c r="B1156" s="42"/>
      <c r="C1156" s="53"/>
      <c r="D1156" s="54"/>
      <c r="E1156" s="45" t="str">
        <f t="shared" si="90"/>
        <v/>
      </c>
      <c r="F1156" s="43">
        <f t="shared" si="91"/>
        <v>0</v>
      </c>
      <c r="G1156" s="75">
        <f>IF($C1156="",0,COUNTIF(男子名簿!$F$12:$F$520,$C1156))</f>
        <v>0</v>
      </c>
      <c r="H1156" s="76">
        <f>IF($C1156="",0,COUNTIF(女子名簿!$F$12:$F$520,$C1156))</f>
        <v>0</v>
      </c>
      <c r="I1156" s="77">
        <f t="shared" si="89"/>
        <v>0</v>
      </c>
      <c r="J1156" s="38"/>
      <c r="K1156" s="38"/>
      <c r="L1156" s="34"/>
      <c r="M1156" s="34"/>
      <c r="N1156" s="34"/>
      <c r="O1156" s="40"/>
    </row>
    <row r="1157" spans="1:15" ht="14.25">
      <c r="A1157" s="41">
        <v>0</v>
      </c>
      <c r="B1157" s="46"/>
      <c r="C1157" s="62"/>
      <c r="D1157" s="66"/>
      <c r="E1157" s="48" t="str">
        <f t="shared" si="90"/>
        <v/>
      </c>
      <c r="F1157" s="49">
        <f t="shared" si="91"/>
        <v>0</v>
      </c>
      <c r="G1157" s="78">
        <f>IF($C1157="",0,COUNTIF(男子名簿!$F$12:$F$520,$C1157))</f>
        <v>0</v>
      </c>
      <c r="H1157" s="79">
        <f>IF($C1157="",0,COUNTIF(女子名簿!$F$12:$F$520,$C1157))</f>
        <v>0</v>
      </c>
      <c r="I1157" s="80">
        <f t="shared" si="89"/>
        <v>0</v>
      </c>
      <c r="J1157" s="38"/>
      <c r="K1157" s="38"/>
      <c r="L1157" s="34"/>
      <c r="M1157" s="34"/>
      <c r="N1157" s="34"/>
      <c r="O1157" s="40"/>
    </row>
    <row r="1158" spans="1:15" ht="14.25">
      <c r="A1158" s="41">
        <v>0</v>
      </c>
      <c r="B1158" s="50"/>
      <c r="C1158" s="61"/>
      <c r="D1158" s="59"/>
      <c r="E1158" s="52"/>
      <c r="F1158" s="51"/>
      <c r="G1158" s="81">
        <f>IF($C1158="",0,COUNTIF(男子名簿!$F$12:$F$520,$C1158))</f>
        <v>0</v>
      </c>
      <c r="H1158" s="82">
        <f>IF($C1158="",0,COUNTIF(女子名簿!$F$12:$F$520,$C1158))</f>
        <v>0</v>
      </c>
      <c r="I1158" s="83">
        <f t="shared" si="89"/>
        <v>0</v>
      </c>
      <c r="J1158" s="38"/>
      <c r="K1158" s="38"/>
      <c r="L1158" s="34"/>
      <c r="M1158" s="34"/>
      <c r="N1158" s="34"/>
      <c r="O1158" s="40"/>
    </row>
    <row r="1159" spans="1:15" ht="14.25">
      <c r="A1159" s="41">
        <v>0</v>
      </c>
      <c r="B1159" s="42"/>
      <c r="C1159" s="43"/>
      <c r="D1159" s="44"/>
      <c r="E1159" s="45" t="str">
        <f t="shared" ref="E1159:E1177" si="92">IF($C1159="","",ASC(PHONETIC($C1159)))</f>
        <v/>
      </c>
      <c r="F1159" s="43">
        <f t="shared" ref="F1159:F1177" si="93">C1159</f>
        <v>0</v>
      </c>
      <c r="G1159" s="75">
        <f>IF($C1159="",0,COUNTIF(男子名簿!$F$12:$F$520,$C1159))</f>
        <v>0</v>
      </c>
      <c r="H1159" s="76">
        <f>IF($C1159="",0,COUNTIF(女子名簿!$F$12:$F$520,$C1159))</f>
        <v>0</v>
      </c>
      <c r="I1159" s="77">
        <f t="shared" si="89"/>
        <v>0</v>
      </c>
      <c r="J1159" s="38"/>
      <c r="K1159" s="38"/>
      <c r="L1159" s="34"/>
      <c r="M1159" s="34"/>
      <c r="N1159" s="34"/>
      <c r="O1159" s="34"/>
    </row>
    <row r="1160" spans="1:15" ht="14.25">
      <c r="A1160" s="41">
        <v>0</v>
      </c>
      <c r="B1160" s="42"/>
      <c r="C1160" s="43"/>
      <c r="D1160" s="44"/>
      <c r="E1160" s="45" t="str">
        <f t="shared" si="92"/>
        <v/>
      </c>
      <c r="F1160" s="43">
        <f t="shared" si="93"/>
        <v>0</v>
      </c>
      <c r="G1160" s="75">
        <f>IF($C1160="",0,COUNTIF(男子名簿!$F$12:$F$520,$C1160))</f>
        <v>0</v>
      </c>
      <c r="H1160" s="76">
        <f>IF($C1160="",0,COUNTIF(女子名簿!$F$12:$F$520,$C1160))</f>
        <v>0</v>
      </c>
      <c r="I1160" s="77">
        <f t="shared" si="89"/>
        <v>0</v>
      </c>
      <c r="J1160" s="38"/>
      <c r="K1160" s="38"/>
      <c r="L1160" s="34"/>
      <c r="M1160" s="34"/>
      <c r="N1160" s="34"/>
      <c r="O1160" s="34"/>
    </row>
    <row r="1161" spans="1:15" ht="14.25">
      <c r="A1161" s="41">
        <v>0</v>
      </c>
      <c r="B1161" s="42"/>
      <c r="C1161" s="43"/>
      <c r="D1161" s="44"/>
      <c r="E1161" s="45" t="str">
        <f t="shared" si="92"/>
        <v/>
      </c>
      <c r="F1161" s="43">
        <f t="shared" si="93"/>
        <v>0</v>
      </c>
      <c r="G1161" s="75">
        <f>IF($C1161="",0,COUNTIF(男子名簿!$F$12:$F$520,$C1161))</f>
        <v>0</v>
      </c>
      <c r="H1161" s="76">
        <f>IF($C1161="",0,COUNTIF(女子名簿!$F$12:$F$520,$C1161))</f>
        <v>0</v>
      </c>
      <c r="I1161" s="77">
        <f t="shared" si="89"/>
        <v>0</v>
      </c>
      <c r="J1161" s="38"/>
      <c r="K1161" s="38"/>
      <c r="L1161" s="34"/>
      <c r="M1161" s="34"/>
      <c r="N1161" s="34"/>
      <c r="O1161" s="34"/>
    </row>
    <row r="1162" spans="1:15" ht="14.25">
      <c r="A1162" s="41">
        <v>0</v>
      </c>
      <c r="B1162" s="55"/>
      <c r="C1162" s="47"/>
      <c r="D1162" s="56"/>
      <c r="E1162" s="57" t="str">
        <f t="shared" si="92"/>
        <v/>
      </c>
      <c r="F1162" s="47">
        <f t="shared" si="93"/>
        <v>0</v>
      </c>
      <c r="G1162" s="84">
        <f>IF($C1162="",0,COUNTIF(男子名簿!$F$12:$F$520,$C1162))</f>
        <v>0</v>
      </c>
      <c r="H1162" s="85">
        <f>IF($C1162="",0,COUNTIF(女子名簿!$F$12:$F$520,$C1162))</f>
        <v>0</v>
      </c>
      <c r="I1162" s="86">
        <f t="shared" ref="I1162:I1177" si="94">G1162+H1162</f>
        <v>0</v>
      </c>
      <c r="J1162" s="38"/>
      <c r="K1162" s="38"/>
      <c r="L1162" s="34"/>
      <c r="M1162" s="34"/>
      <c r="N1162" s="34"/>
      <c r="O1162" s="34"/>
    </row>
    <row r="1163" spans="1:15" ht="14.25">
      <c r="A1163" s="41">
        <v>0</v>
      </c>
      <c r="B1163" s="58"/>
      <c r="C1163" s="64"/>
      <c r="D1163" s="65"/>
      <c r="E1163" s="60" t="str">
        <f t="shared" si="92"/>
        <v/>
      </c>
      <c r="F1163" s="61">
        <f t="shared" si="93"/>
        <v>0</v>
      </c>
      <c r="G1163" s="87">
        <f>IF($C1163="",0,COUNTIF(男子名簿!$F$12:$F$520,$C1163))</f>
        <v>0</v>
      </c>
      <c r="H1163" s="88">
        <f>IF($C1163="",0,COUNTIF(女子名簿!$F$12:$F$520,$C1163))</f>
        <v>0</v>
      </c>
      <c r="I1163" s="89">
        <f t="shared" si="94"/>
        <v>0</v>
      </c>
      <c r="J1163" s="38"/>
      <c r="K1163" s="38"/>
      <c r="L1163" s="34"/>
      <c r="M1163" s="34"/>
      <c r="N1163" s="34"/>
      <c r="O1163" s="40"/>
    </row>
    <row r="1164" spans="1:15" ht="14.25">
      <c r="A1164" s="41">
        <v>0</v>
      </c>
      <c r="B1164" s="42"/>
      <c r="C1164" s="53"/>
      <c r="D1164" s="54"/>
      <c r="E1164" s="45" t="str">
        <f t="shared" si="92"/>
        <v/>
      </c>
      <c r="F1164" s="43">
        <f t="shared" si="93"/>
        <v>0</v>
      </c>
      <c r="G1164" s="75">
        <f>IF($C1164="",0,COUNTIF(男子名簿!$F$12:$F$520,$C1164))</f>
        <v>0</v>
      </c>
      <c r="H1164" s="76">
        <f>IF($C1164="",0,COUNTIF(女子名簿!$F$12:$F$520,$C1164))</f>
        <v>0</v>
      </c>
      <c r="I1164" s="77">
        <f t="shared" si="94"/>
        <v>0</v>
      </c>
      <c r="J1164" s="38"/>
      <c r="K1164" s="38"/>
      <c r="L1164" s="34"/>
      <c r="M1164" s="34"/>
      <c r="N1164" s="34"/>
      <c r="O1164" s="40"/>
    </row>
    <row r="1165" spans="1:15" ht="14.25">
      <c r="A1165" s="41">
        <v>0</v>
      </c>
      <c r="B1165" s="42"/>
      <c r="C1165" s="53"/>
      <c r="D1165" s="54"/>
      <c r="E1165" s="45" t="str">
        <f t="shared" si="92"/>
        <v/>
      </c>
      <c r="F1165" s="43">
        <f t="shared" si="93"/>
        <v>0</v>
      </c>
      <c r="G1165" s="75">
        <f>IF($C1165="",0,COUNTIF(男子名簿!$F$12:$F$520,$C1165))</f>
        <v>0</v>
      </c>
      <c r="H1165" s="76">
        <f>IF($C1165="",0,COUNTIF(女子名簿!$F$12:$F$520,$C1165))</f>
        <v>0</v>
      </c>
      <c r="I1165" s="77">
        <f t="shared" si="94"/>
        <v>0</v>
      </c>
      <c r="J1165" s="38"/>
      <c r="K1165" s="38"/>
      <c r="L1165" s="34"/>
      <c r="M1165" s="34"/>
      <c r="N1165" s="34"/>
      <c r="O1165" s="40"/>
    </row>
    <row r="1166" spans="1:15" ht="14.25">
      <c r="A1166" s="41">
        <v>0</v>
      </c>
      <c r="B1166" s="42"/>
      <c r="C1166" s="43"/>
      <c r="D1166" s="44"/>
      <c r="E1166" s="45" t="str">
        <f t="shared" si="92"/>
        <v/>
      </c>
      <c r="F1166" s="43">
        <f t="shared" si="93"/>
        <v>0</v>
      </c>
      <c r="G1166" s="75">
        <f>IF($C1166="",0,COUNTIF(男子名簿!$F$12:$F$520,$C1166))</f>
        <v>0</v>
      </c>
      <c r="H1166" s="76">
        <f>IF($C1166="",0,COUNTIF(女子名簿!$F$12:$F$520,$C1166))</f>
        <v>0</v>
      </c>
      <c r="I1166" s="77">
        <f t="shared" si="94"/>
        <v>0</v>
      </c>
      <c r="J1166" s="38"/>
      <c r="K1166" s="38"/>
      <c r="L1166" s="34"/>
      <c r="M1166" s="34"/>
      <c r="N1166" s="34"/>
      <c r="O1166" s="40"/>
    </row>
    <row r="1167" spans="1:15" ht="14.25">
      <c r="A1167" s="41">
        <v>0</v>
      </c>
      <c r="B1167" s="46"/>
      <c r="C1167" s="62"/>
      <c r="D1167" s="66"/>
      <c r="E1167" s="48" t="str">
        <f t="shared" si="92"/>
        <v/>
      </c>
      <c r="F1167" s="49">
        <f t="shared" si="93"/>
        <v>0</v>
      </c>
      <c r="G1167" s="78">
        <f>IF($C1167="",0,COUNTIF(男子名簿!$F$12:$F$520,$C1167))</f>
        <v>0</v>
      </c>
      <c r="H1167" s="79">
        <f>IF($C1167="",0,COUNTIF(女子名簿!$F$12:$F$520,$C1167))</f>
        <v>0</v>
      </c>
      <c r="I1167" s="80">
        <f t="shared" si="94"/>
        <v>0</v>
      </c>
      <c r="J1167" s="38"/>
      <c r="K1167" s="38"/>
      <c r="L1167" s="34"/>
      <c r="M1167" s="34"/>
      <c r="N1167" s="34"/>
      <c r="O1167" s="40"/>
    </row>
    <row r="1168" spans="1:15" ht="14.25">
      <c r="A1168" s="41">
        <v>0</v>
      </c>
      <c r="B1168" s="50"/>
      <c r="C1168" s="64"/>
      <c r="D1168" s="67"/>
      <c r="E1168" s="52" t="str">
        <f t="shared" si="92"/>
        <v/>
      </c>
      <c r="F1168" s="51">
        <f t="shared" si="93"/>
        <v>0</v>
      </c>
      <c r="G1168" s="81">
        <f>IF($C1168="",0,COUNTIF(男子名簿!$F$12:$F$520,$C1168))</f>
        <v>0</v>
      </c>
      <c r="H1168" s="82">
        <f>IF($C1168="",0,COUNTIF(女子名簿!$F$12:$F$520,$C1168))</f>
        <v>0</v>
      </c>
      <c r="I1168" s="83">
        <f t="shared" si="94"/>
        <v>0</v>
      </c>
      <c r="J1168" s="38"/>
      <c r="K1168" s="38"/>
      <c r="L1168" s="34"/>
      <c r="M1168" s="34"/>
      <c r="N1168" s="34"/>
      <c r="O1168" s="40"/>
    </row>
    <row r="1169" spans="1:15" ht="14.25">
      <c r="A1169" s="41">
        <v>0</v>
      </c>
      <c r="B1169" s="42"/>
      <c r="C1169" s="43"/>
      <c r="D1169" s="44"/>
      <c r="E1169" s="45" t="str">
        <f t="shared" si="92"/>
        <v/>
      </c>
      <c r="F1169" s="43">
        <f t="shared" si="93"/>
        <v>0</v>
      </c>
      <c r="G1169" s="75">
        <f>IF($C1169="",0,COUNTIF(男子名簿!$F$12:$F$520,$C1169))</f>
        <v>0</v>
      </c>
      <c r="H1169" s="76">
        <f>IF($C1169="",0,COUNTIF(女子名簿!$F$12:$F$520,$C1169))</f>
        <v>0</v>
      </c>
      <c r="I1169" s="77">
        <f t="shared" si="94"/>
        <v>0</v>
      </c>
      <c r="J1169" s="38"/>
      <c r="K1169" s="38"/>
      <c r="L1169" s="34"/>
      <c r="M1169" s="34"/>
      <c r="N1169" s="34"/>
      <c r="O1169" s="40"/>
    </row>
    <row r="1170" spans="1:15" ht="14.25">
      <c r="A1170" s="41">
        <v>0</v>
      </c>
      <c r="B1170" s="42"/>
      <c r="C1170" s="53"/>
      <c r="D1170" s="54"/>
      <c r="E1170" s="45" t="str">
        <f t="shared" si="92"/>
        <v/>
      </c>
      <c r="F1170" s="43">
        <f t="shared" si="93"/>
        <v>0</v>
      </c>
      <c r="G1170" s="75">
        <f>IF($C1170="",0,COUNTIF(男子名簿!$F$12:$F$520,$C1170))</f>
        <v>0</v>
      </c>
      <c r="H1170" s="76">
        <f>IF($C1170="",0,COUNTIF(女子名簿!$F$12:$F$520,$C1170))</f>
        <v>0</v>
      </c>
      <c r="I1170" s="77">
        <f t="shared" si="94"/>
        <v>0</v>
      </c>
      <c r="J1170" s="38"/>
      <c r="K1170" s="38"/>
      <c r="L1170" s="34"/>
      <c r="M1170" s="34"/>
      <c r="N1170" s="34"/>
      <c r="O1170" s="40"/>
    </row>
    <row r="1171" spans="1:15" ht="14.25">
      <c r="A1171" s="41">
        <v>0</v>
      </c>
      <c r="B1171" s="42"/>
      <c r="C1171" s="53"/>
      <c r="D1171" s="54"/>
      <c r="E1171" s="45" t="str">
        <f t="shared" si="92"/>
        <v/>
      </c>
      <c r="F1171" s="43">
        <f t="shared" si="93"/>
        <v>0</v>
      </c>
      <c r="G1171" s="75">
        <f>IF($C1171="",0,COUNTIF(男子名簿!$F$12:$F$520,$C1171))</f>
        <v>0</v>
      </c>
      <c r="H1171" s="76">
        <f>IF($C1171="",0,COUNTIF(女子名簿!$F$12:$F$520,$C1171))</f>
        <v>0</v>
      </c>
      <c r="I1171" s="77">
        <f t="shared" si="94"/>
        <v>0</v>
      </c>
      <c r="J1171" s="38"/>
      <c r="K1171" s="38"/>
      <c r="L1171" s="34"/>
      <c r="M1171" s="34"/>
      <c r="N1171" s="34"/>
      <c r="O1171" s="40"/>
    </row>
    <row r="1172" spans="1:15" ht="14.25">
      <c r="A1172" s="41">
        <v>0</v>
      </c>
      <c r="B1172" s="55"/>
      <c r="C1172" s="62"/>
      <c r="D1172" s="63"/>
      <c r="E1172" s="57" t="str">
        <f t="shared" si="92"/>
        <v/>
      </c>
      <c r="F1172" s="47">
        <f t="shared" si="93"/>
        <v>0</v>
      </c>
      <c r="G1172" s="84">
        <f>IF($C1172="",0,COUNTIF(男子名簿!$F$12:$F$520,$C1172))</f>
        <v>0</v>
      </c>
      <c r="H1172" s="85">
        <f>IF($C1172="",0,COUNTIF(女子名簿!$F$12:$F$520,$C1172))</f>
        <v>0</v>
      </c>
      <c r="I1172" s="86">
        <f t="shared" si="94"/>
        <v>0</v>
      </c>
      <c r="J1172" s="38"/>
      <c r="K1172" s="38"/>
      <c r="L1172" s="34"/>
      <c r="M1172" s="34"/>
      <c r="N1172" s="34"/>
      <c r="O1172" s="40"/>
    </row>
    <row r="1173" spans="1:15" ht="14.25">
      <c r="A1173" s="41">
        <v>0</v>
      </c>
      <c r="B1173" s="58"/>
      <c r="C1173" s="64"/>
      <c r="D1173" s="65"/>
      <c r="E1173" s="60" t="str">
        <f t="shared" si="92"/>
        <v/>
      </c>
      <c r="F1173" s="61">
        <f t="shared" si="93"/>
        <v>0</v>
      </c>
      <c r="G1173" s="87">
        <f>IF($C1173="",0,COUNTIF(男子名簿!$F$12:$F$520,$C1173))</f>
        <v>0</v>
      </c>
      <c r="H1173" s="88">
        <f>IF($C1173="",0,COUNTIF(女子名簿!$F$12:$F$520,$C1173))</f>
        <v>0</v>
      </c>
      <c r="I1173" s="89">
        <f t="shared" si="94"/>
        <v>0</v>
      </c>
      <c r="J1173" s="38"/>
      <c r="K1173" s="38"/>
      <c r="L1173" s="34"/>
      <c r="M1173" s="34"/>
      <c r="N1173" s="34"/>
      <c r="O1173" s="40"/>
    </row>
    <row r="1174" spans="1:15" ht="14.25">
      <c r="A1174" s="41">
        <v>0</v>
      </c>
      <c r="B1174" s="42"/>
      <c r="C1174" s="53"/>
      <c r="D1174" s="54"/>
      <c r="E1174" s="45" t="str">
        <f t="shared" si="92"/>
        <v/>
      </c>
      <c r="F1174" s="43">
        <f t="shared" si="93"/>
        <v>0</v>
      </c>
      <c r="G1174" s="75">
        <f>IF($C1174="",0,COUNTIF(男子名簿!$F$12:$F$520,$C1174))</f>
        <v>0</v>
      </c>
      <c r="H1174" s="76">
        <f>IF($C1174="",0,COUNTIF(女子名簿!$F$12:$F$520,$C1174))</f>
        <v>0</v>
      </c>
      <c r="I1174" s="77">
        <f t="shared" si="94"/>
        <v>0</v>
      </c>
      <c r="J1174" s="38"/>
      <c r="K1174" s="38"/>
      <c r="L1174" s="34"/>
      <c r="M1174" s="34"/>
      <c r="N1174" s="34"/>
      <c r="O1174" s="40"/>
    </row>
    <row r="1175" spans="1:15" ht="14.25">
      <c r="A1175" s="41">
        <v>0</v>
      </c>
      <c r="B1175" s="42"/>
      <c r="C1175" s="53"/>
      <c r="D1175" s="54"/>
      <c r="E1175" s="45" t="str">
        <f t="shared" si="92"/>
        <v/>
      </c>
      <c r="F1175" s="43">
        <f t="shared" si="93"/>
        <v>0</v>
      </c>
      <c r="G1175" s="75">
        <f>IF($C1175="",0,COUNTIF(男子名簿!$F$12:$F$520,$C1175))</f>
        <v>0</v>
      </c>
      <c r="H1175" s="76">
        <f>IF($C1175="",0,COUNTIF(女子名簿!$F$12:$F$520,$C1175))</f>
        <v>0</v>
      </c>
      <c r="I1175" s="77">
        <f t="shared" si="94"/>
        <v>0</v>
      </c>
      <c r="J1175" s="38"/>
      <c r="K1175" s="38"/>
      <c r="L1175" s="34"/>
      <c r="M1175" s="34"/>
      <c r="N1175" s="34"/>
      <c r="O1175" s="40"/>
    </row>
    <row r="1176" spans="1:15" ht="14.25">
      <c r="A1176" s="41">
        <v>0</v>
      </c>
      <c r="B1176" s="42"/>
      <c r="C1176" s="53"/>
      <c r="D1176" s="54"/>
      <c r="E1176" s="45" t="str">
        <f t="shared" si="92"/>
        <v/>
      </c>
      <c r="F1176" s="43">
        <f t="shared" si="93"/>
        <v>0</v>
      </c>
      <c r="G1176" s="75">
        <f>IF($C1176="",0,COUNTIF(男子名簿!$F$12:$F$520,$C1176))</f>
        <v>0</v>
      </c>
      <c r="H1176" s="76">
        <f>IF($C1176="",0,COUNTIF(女子名簿!$F$12:$F$520,$C1176))</f>
        <v>0</v>
      </c>
      <c r="I1176" s="77">
        <f t="shared" si="94"/>
        <v>0</v>
      </c>
      <c r="J1176" s="38"/>
      <c r="K1176" s="38"/>
      <c r="L1176" s="34"/>
      <c r="M1176" s="34"/>
      <c r="N1176" s="34"/>
      <c r="O1176" s="40"/>
    </row>
    <row r="1177" spans="1:15" ht="14.25">
      <c r="A1177" s="41">
        <v>0</v>
      </c>
      <c r="B1177" s="46"/>
      <c r="C1177" s="62"/>
      <c r="D1177" s="66"/>
      <c r="E1177" s="48" t="str">
        <f t="shared" si="92"/>
        <v/>
      </c>
      <c r="F1177" s="49">
        <f t="shared" si="93"/>
        <v>0</v>
      </c>
      <c r="G1177" s="78">
        <f>IF($C1177="",0,COUNTIF(男子名簿!$F$12:$F$520,$C1177))</f>
        <v>0</v>
      </c>
      <c r="H1177" s="79">
        <f>IF($C1177="",0,COUNTIF(女子名簿!$F$12:$F$520,$C1177))</f>
        <v>0</v>
      </c>
      <c r="I1177" s="80">
        <f t="shared" si="94"/>
        <v>0</v>
      </c>
      <c r="J1177" s="38"/>
      <c r="K1177" s="38"/>
      <c r="L1177" s="34"/>
      <c r="M1177" s="34"/>
      <c r="N1177" s="34"/>
      <c r="O1177" s="40"/>
    </row>
    <row r="1178" spans="1:15" ht="14.25">
      <c r="A1178" s="41">
        <v>0</v>
      </c>
      <c r="B1178" s="50"/>
      <c r="C1178" s="61"/>
      <c r="D1178" s="59"/>
      <c r="E1178" s="52"/>
      <c r="F1178" s="51"/>
      <c r="G1178" s="81">
        <f>IF($C1178="",0,COUNTIF(男子名簿!$F$12:$F$520,$C1178))</f>
        <v>0</v>
      </c>
      <c r="H1178" s="82">
        <f>IF($C1178="",0,COUNTIF(女子名簿!$F$12:$F$520,$C1178))</f>
        <v>0</v>
      </c>
      <c r="I1178" s="83">
        <f t="shared" ref="I1178:I1257" si="95">G1178+H1178</f>
        <v>0</v>
      </c>
      <c r="J1178" s="38"/>
      <c r="K1178" s="38"/>
      <c r="L1178" s="34"/>
      <c r="M1178" s="34"/>
      <c r="N1178" s="34"/>
      <c r="O1178" s="40"/>
    </row>
    <row r="1179" spans="1:15" ht="14.25">
      <c r="A1179" s="41">
        <v>0</v>
      </c>
      <c r="B1179" s="42"/>
      <c r="C1179" s="43"/>
      <c r="D1179" s="44"/>
      <c r="E1179" s="45" t="str">
        <f t="shared" ref="E1179:E1197" si="96">IF($C1179="","",ASC(PHONETIC($C1179)))</f>
        <v/>
      </c>
      <c r="F1179" s="43">
        <f t="shared" ref="F1179:F1197" si="97">C1179</f>
        <v>0</v>
      </c>
      <c r="G1179" s="75">
        <f>IF($C1179="",0,COUNTIF(男子名簿!$F$12:$F$520,$C1179))</f>
        <v>0</v>
      </c>
      <c r="H1179" s="76">
        <f>IF($C1179="",0,COUNTIF(女子名簿!$F$12:$F$520,$C1179))</f>
        <v>0</v>
      </c>
      <c r="I1179" s="77">
        <f t="shared" si="95"/>
        <v>0</v>
      </c>
      <c r="J1179" s="38"/>
      <c r="K1179" s="38"/>
      <c r="L1179" s="34"/>
      <c r="M1179" s="34"/>
      <c r="N1179" s="34"/>
      <c r="O1179" s="34"/>
    </row>
    <row r="1180" spans="1:15" ht="14.25">
      <c r="A1180" s="41">
        <v>0</v>
      </c>
      <c r="B1180" s="42"/>
      <c r="C1180" s="43"/>
      <c r="D1180" s="44"/>
      <c r="E1180" s="45" t="str">
        <f t="shared" si="96"/>
        <v/>
      </c>
      <c r="F1180" s="43">
        <f t="shared" si="97"/>
        <v>0</v>
      </c>
      <c r="G1180" s="75">
        <f>IF($C1180="",0,COUNTIF(男子名簿!$F$12:$F$520,$C1180))</f>
        <v>0</v>
      </c>
      <c r="H1180" s="76">
        <f>IF($C1180="",0,COUNTIF(女子名簿!$F$12:$F$520,$C1180))</f>
        <v>0</v>
      </c>
      <c r="I1180" s="77">
        <f t="shared" si="95"/>
        <v>0</v>
      </c>
      <c r="J1180" s="38"/>
      <c r="K1180" s="38"/>
      <c r="L1180" s="34"/>
      <c r="M1180" s="34"/>
      <c r="N1180" s="34"/>
      <c r="O1180" s="34"/>
    </row>
    <row r="1181" spans="1:15" ht="14.25">
      <c r="A1181" s="41">
        <v>0</v>
      </c>
      <c r="B1181" s="42"/>
      <c r="C1181" s="43"/>
      <c r="D1181" s="44"/>
      <c r="E1181" s="45" t="str">
        <f t="shared" si="96"/>
        <v/>
      </c>
      <c r="F1181" s="43">
        <f t="shared" si="97"/>
        <v>0</v>
      </c>
      <c r="G1181" s="75">
        <f>IF($C1181="",0,COUNTIF(男子名簿!$F$12:$F$520,$C1181))</f>
        <v>0</v>
      </c>
      <c r="H1181" s="76">
        <f>IF($C1181="",0,COUNTIF(女子名簿!$F$12:$F$520,$C1181))</f>
        <v>0</v>
      </c>
      <c r="I1181" s="77">
        <f t="shared" si="95"/>
        <v>0</v>
      </c>
      <c r="J1181" s="38"/>
      <c r="K1181" s="38"/>
      <c r="L1181" s="34"/>
      <c r="M1181" s="34"/>
      <c r="N1181" s="34"/>
      <c r="O1181" s="34"/>
    </row>
    <row r="1182" spans="1:15" ht="14.25">
      <c r="A1182" s="41">
        <v>0</v>
      </c>
      <c r="B1182" s="55"/>
      <c r="C1182" s="47"/>
      <c r="D1182" s="56"/>
      <c r="E1182" s="57" t="str">
        <f t="shared" si="96"/>
        <v/>
      </c>
      <c r="F1182" s="47">
        <f t="shared" si="97"/>
        <v>0</v>
      </c>
      <c r="G1182" s="84">
        <f>IF($C1182="",0,COUNTIF(男子名簿!$F$12:$F$520,$C1182))</f>
        <v>0</v>
      </c>
      <c r="H1182" s="85">
        <f>IF($C1182="",0,COUNTIF(女子名簿!$F$12:$F$520,$C1182))</f>
        <v>0</v>
      </c>
      <c r="I1182" s="86">
        <f t="shared" si="95"/>
        <v>0</v>
      </c>
      <c r="J1182" s="38"/>
      <c r="K1182" s="38"/>
      <c r="L1182" s="34"/>
      <c r="M1182" s="34"/>
      <c r="N1182" s="34"/>
      <c r="O1182" s="34"/>
    </row>
    <row r="1183" spans="1:15" ht="14.25">
      <c r="A1183" s="41">
        <v>0</v>
      </c>
      <c r="B1183" s="58"/>
      <c r="C1183" s="64"/>
      <c r="D1183" s="65"/>
      <c r="E1183" s="60" t="str">
        <f t="shared" si="96"/>
        <v/>
      </c>
      <c r="F1183" s="61">
        <f t="shared" si="97"/>
        <v>0</v>
      </c>
      <c r="G1183" s="87">
        <f>IF($C1183="",0,COUNTIF(男子名簿!$F$12:$F$520,$C1183))</f>
        <v>0</v>
      </c>
      <c r="H1183" s="88">
        <f>IF($C1183="",0,COUNTIF(女子名簿!$F$12:$F$520,$C1183))</f>
        <v>0</v>
      </c>
      <c r="I1183" s="89">
        <f t="shared" si="95"/>
        <v>0</v>
      </c>
      <c r="J1183" s="38"/>
      <c r="K1183" s="38"/>
      <c r="L1183" s="34"/>
      <c r="M1183" s="34"/>
      <c r="N1183" s="34"/>
      <c r="O1183" s="40"/>
    </row>
    <row r="1184" spans="1:15" ht="14.25">
      <c r="A1184" s="41">
        <v>0</v>
      </c>
      <c r="B1184" s="42"/>
      <c r="C1184" s="53"/>
      <c r="D1184" s="54"/>
      <c r="E1184" s="45" t="str">
        <f t="shared" si="96"/>
        <v/>
      </c>
      <c r="F1184" s="43">
        <f t="shared" si="97"/>
        <v>0</v>
      </c>
      <c r="G1184" s="75">
        <f>IF($C1184="",0,COUNTIF(男子名簿!$F$12:$F$520,$C1184))</f>
        <v>0</v>
      </c>
      <c r="H1184" s="76">
        <f>IF($C1184="",0,COUNTIF(女子名簿!$F$12:$F$520,$C1184))</f>
        <v>0</v>
      </c>
      <c r="I1184" s="77">
        <f t="shared" si="95"/>
        <v>0</v>
      </c>
      <c r="J1184" s="38"/>
      <c r="K1184" s="38"/>
      <c r="L1184" s="34"/>
      <c r="M1184" s="34"/>
      <c r="N1184" s="34"/>
      <c r="O1184" s="40"/>
    </row>
    <row r="1185" spans="1:15" ht="14.25">
      <c r="A1185" s="41">
        <v>0</v>
      </c>
      <c r="B1185" s="42"/>
      <c r="C1185" s="53"/>
      <c r="D1185" s="54"/>
      <c r="E1185" s="45" t="str">
        <f t="shared" si="96"/>
        <v/>
      </c>
      <c r="F1185" s="43">
        <f t="shared" si="97"/>
        <v>0</v>
      </c>
      <c r="G1185" s="75">
        <f>IF($C1185="",0,COUNTIF(男子名簿!$F$12:$F$520,$C1185))</f>
        <v>0</v>
      </c>
      <c r="H1185" s="76">
        <f>IF($C1185="",0,COUNTIF(女子名簿!$F$12:$F$520,$C1185))</f>
        <v>0</v>
      </c>
      <c r="I1185" s="77">
        <f t="shared" si="95"/>
        <v>0</v>
      </c>
      <c r="J1185" s="38"/>
      <c r="K1185" s="38"/>
      <c r="L1185" s="34"/>
      <c r="M1185" s="34"/>
      <c r="N1185" s="34"/>
      <c r="O1185" s="40"/>
    </row>
    <row r="1186" spans="1:15" ht="14.25">
      <c r="A1186" s="41">
        <v>0</v>
      </c>
      <c r="B1186" s="42"/>
      <c r="C1186" s="43"/>
      <c r="D1186" s="44"/>
      <c r="E1186" s="45" t="str">
        <f t="shared" si="96"/>
        <v/>
      </c>
      <c r="F1186" s="43">
        <f t="shared" si="97"/>
        <v>0</v>
      </c>
      <c r="G1186" s="75">
        <f>IF($C1186="",0,COUNTIF(男子名簿!$F$12:$F$520,$C1186))</f>
        <v>0</v>
      </c>
      <c r="H1186" s="76">
        <f>IF($C1186="",0,COUNTIF(女子名簿!$F$12:$F$520,$C1186))</f>
        <v>0</v>
      </c>
      <c r="I1186" s="77">
        <f t="shared" si="95"/>
        <v>0</v>
      </c>
      <c r="J1186" s="38"/>
      <c r="K1186" s="38"/>
      <c r="L1186" s="34"/>
      <c r="M1186" s="34"/>
      <c r="N1186" s="34"/>
      <c r="O1186" s="40"/>
    </row>
    <row r="1187" spans="1:15" ht="14.25">
      <c r="A1187" s="41">
        <v>0</v>
      </c>
      <c r="B1187" s="46"/>
      <c r="C1187" s="62"/>
      <c r="D1187" s="66"/>
      <c r="E1187" s="48" t="str">
        <f t="shared" si="96"/>
        <v/>
      </c>
      <c r="F1187" s="49">
        <f t="shared" si="97"/>
        <v>0</v>
      </c>
      <c r="G1187" s="78">
        <f>IF($C1187="",0,COUNTIF(男子名簿!$F$12:$F$520,$C1187))</f>
        <v>0</v>
      </c>
      <c r="H1187" s="79">
        <f>IF($C1187="",0,COUNTIF(女子名簿!$F$12:$F$520,$C1187))</f>
        <v>0</v>
      </c>
      <c r="I1187" s="80">
        <f t="shared" si="95"/>
        <v>0</v>
      </c>
      <c r="J1187" s="38"/>
      <c r="K1187" s="38"/>
      <c r="L1187" s="34"/>
      <c r="M1187" s="34"/>
      <c r="N1187" s="34"/>
      <c r="O1187" s="40"/>
    </row>
    <row r="1188" spans="1:15" ht="14.25">
      <c r="A1188" s="41">
        <v>0</v>
      </c>
      <c r="B1188" s="50"/>
      <c r="C1188" s="64"/>
      <c r="D1188" s="67"/>
      <c r="E1188" s="52" t="str">
        <f t="shared" si="96"/>
        <v/>
      </c>
      <c r="F1188" s="51">
        <f t="shared" si="97"/>
        <v>0</v>
      </c>
      <c r="G1188" s="81">
        <f>IF($C1188="",0,COUNTIF(男子名簿!$F$12:$F$520,$C1188))</f>
        <v>0</v>
      </c>
      <c r="H1188" s="82">
        <f>IF($C1188="",0,COUNTIF(女子名簿!$F$12:$F$520,$C1188))</f>
        <v>0</v>
      </c>
      <c r="I1188" s="83">
        <f t="shared" si="95"/>
        <v>0</v>
      </c>
      <c r="J1188" s="38"/>
      <c r="K1188" s="38"/>
      <c r="L1188" s="34"/>
      <c r="M1188" s="34"/>
      <c r="N1188" s="34"/>
      <c r="O1188" s="40"/>
    </row>
    <row r="1189" spans="1:15" ht="14.25">
      <c r="A1189" s="41">
        <v>0</v>
      </c>
      <c r="B1189" s="42"/>
      <c r="C1189" s="43"/>
      <c r="D1189" s="44"/>
      <c r="E1189" s="45" t="str">
        <f t="shared" si="96"/>
        <v/>
      </c>
      <c r="F1189" s="43">
        <f t="shared" si="97"/>
        <v>0</v>
      </c>
      <c r="G1189" s="75">
        <f>IF($C1189="",0,COUNTIF(男子名簿!$F$12:$F$520,$C1189))</f>
        <v>0</v>
      </c>
      <c r="H1189" s="76">
        <f>IF($C1189="",0,COUNTIF(女子名簿!$F$12:$F$520,$C1189))</f>
        <v>0</v>
      </c>
      <c r="I1189" s="77">
        <f t="shared" si="95"/>
        <v>0</v>
      </c>
      <c r="J1189" s="38"/>
      <c r="K1189" s="38"/>
      <c r="L1189" s="34"/>
      <c r="M1189" s="34"/>
      <c r="N1189" s="34"/>
      <c r="O1189" s="40"/>
    </row>
    <row r="1190" spans="1:15" ht="14.25">
      <c r="A1190" s="41">
        <v>0</v>
      </c>
      <c r="B1190" s="42"/>
      <c r="C1190" s="53"/>
      <c r="D1190" s="54"/>
      <c r="E1190" s="45" t="str">
        <f t="shared" si="96"/>
        <v/>
      </c>
      <c r="F1190" s="43">
        <f t="shared" si="97"/>
        <v>0</v>
      </c>
      <c r="G1190" s="75">
        <f>IF($C1190="",0,COUNTIF(男子名簿!$F$12:$F$520,$C1190))</f>
        <v>0</v>
      </c>
      <c r="H1190" s="76">
        <f>IF($C1190="",0,COUNTIF(女子名簿!$F$12:$F$520,$C1190))</f>
        <v>0</v>
      </c>
      <c r="I1190" s="77">
        <f t="shared" si="95"/>
        <v>0</v>
      </c>
      <c r="J1190" s="38"/>
      <c r="K1190" s="38"/>
      <c r="L1190" s="34"/>
      <c r="M1190" s="34"/>
      <c r="N1190" s="34"/>
      <c r="O1190" s="40"/>
    </row>
    <row r="1191" spans="1:15" ht="14.25">
      <c r="A1191" s="41">
        <v>0</v>
      </c>
      <c r="B1191" s="42"/>
      <c r="C1191" s="53"/>
      <c r="D1191" s="54"/>
      <c r="E1191" s="45" t="str">
        <f t="shared" si="96"/>
        <v/>
      </c>
      <c r="F1191" s="43">
        <f t="shared" si="97"/>
        <v>0</v>
      </c>
      <c r="G1191" s="75">
        <f>IF($C1191="",0,COUNTIF(男子名簿!$F$12:$F$520,$C1191))</f>
        <v>0</v>
      </c>
      <c r="H1191" s="76">
        <f>IF($C1191="",0,COUNTIF(女子名簿!$F$12:$F$520,$C1191))</f>
        <v>0</v>
      </c>
      <c r="I1191" s="77">
        <f t="shared" si="95"/>
        <v>0</v>
      </c>
      <c r="J1191" s="38"/>
      <c r="K1191" s="38"/>
      <c r="L1191" s="34"/>
      <c r="M1191" s="34"/>
      <c r="N1191" s="34"/>
      <c r="O1191" s="40"/>
    </row>
    <row r="1192" spans="1:15" ht="14.25">
      <c r="A1192" s="41">
        <v>0</v>
      </c>
      <c r="B1192" s="55"/>
      <c r="C1192" s="62"/>
      <c r="D1192" s="63"/>
      <c r="E1192" s="57" t="str">
        <f t="shared" si="96"/>
        <v/>
      </c>
      <c r="F1192" s="47">
        <f t="shared" si="97"/>
        <v>0</v>
      </c>
      <c r="G1192" s="84">
        <f>IF($C1192="",0,COUNTIF(男子名簿!$F$12:$F$520,$C1192))</f>
        <v>0</v>
      </c>
      <c r="H1192" s="85">
        <f>IF($C1192="",0,COUNTIF(女子名簿!$F$12:$F$520,$C1192))</f>
        <v>0</v>
      </c>
      <c r="I1192" s="86">
        <f t="shared" si="95"/>
        <v>0</v>
      </c>
      <c r="J1192" s="38"/>
      <c r="K1192" s="38"/>
      <c r="L1192" s="34"/>
      <c r="M1192" s="34"/>
      <c r="N1192" s="34"/>
      <c r="O1192" s="40"/>
    </row>
    <row r="1193" spans="1:15" ht="14.25">
      <c r="A1193" s="41">
        <v>0</v>
      </c>
      <c r="B1193" s="58"/>
      <c r="C1193" s="64"/>
      <c r="D1193" s="65"/>
      <c r="E1193" s="60" t="str">
        <f t="shared" si="96"/>
        <v/>
      </c>
      <c r="F1193" s="61">
        <f t="shared" si="97"/>
        <v>0</v>
      </c>
      <c r="G1193" s="87">
        <f>IF($C1193="",0,COUNTIF(男子名簿!$F$12:$F$520,$C1193))</f>
        <v>0</v>
      </c>
      <c r="H1193" s="88">
        <f>IF($C1193="",0,COUNTIF(女子名簿!$F$12:$F$520,$C1193))</f>
        <v>0</v>
      </c>
      <c r="I1193" s="89">
        <f t="shared" si="95"/>
        <v>0</v>
      </c>
      <c r="J1193" s="38"/>
      <c r="K1193" s="38"/>
      <c r="L1193" s="34"/>
      <c r="M1193" s="34"/>
      <c r="N1193" s="34"/>
      <c r="O1193" s="40"/>
    </row>
    <row r="1194" spans="1:15" ht="14.25">
      <c r="A1194" s="41">
        <v>0</v>
      </c>
      <c r="B1194" s="42"/>
      <c r="C1194" s="53"/>
      <c r="D1194" s="54"/>
      <c r="E1194" s="45" t="str">
        <f t="shared" si="96"/>
        <v/>
      </c>
      <c r="F1194" s="43">
        <f t="shared" si="97"/>
        <v>0</v>
      </c>
      <c r="G1194" s="75">
        <f>IF($C1194="",0,COUNTIF(男子名簿!$F$12:$F$520,$C1194))</f>
        <v>0</v>
      </c>
      <c r="H1194" s="76">
        <f>IF($C1194="",0,COUNTIF(女子名簿!$F$12:$F$520,$C1194))</f>
        <v>0</v>
      </c>
      <c r="I1194" s="77">
        <f t="shared" si="95"/>
        <v>0</v>
      </c>
      <c r="J1194" s="38"/>
      <c r="K1194" s="38"/>
      <c r="L1194" s="34"/>
      <c r="M1194" s="34"/>
      <c r="N1194" s="34"/>
      <c r="O1194" s="40"/>
    </row>
    <row r="1195" spans="1:15" ht="14.25">
      <c r="A1195" s="41">
        <v>0</v>
      </c>
      <c r="B1195" s="42"/>
      <c r="C1195" s="53"/>
      <c r="D1195" s="54"/>
      <c r="E1195" s="45" t="str">
        <f t="shared" si="96"/>
        <v/>
      </c>
      <c r="F1195" s="43">
        <f t="shared" si="97"/>
        <v>0</v>
      </c>
      <c r="G1195" s="75">
        <f>IF($C1195="",0,COUNTIF(男子名簿!$F$12:$F$520,$C1195))</f>
        <v>0</v>
      </c>
      <c r="H1195" s="76">
        <f>IF($C1195="",0,COUNTIF(女子名簿!$F$12:$F$520,$C1195))</f>
        <v>0</v>
      </c>
      <c r="I1195" s="77">
        <f t="shared" si="95"/>
        <v>0</v>
      </c>
      <c r="J1195" s="38"/>
      <c r="K1195" s="38"/>
      <c r="L1195" s="34"/>
      <c r="M1195" s="34"/>
      <c r="N1195" s="34"/>
      <c r="O1195" s="40"/>
    </row>
    <row r="1196" spans="1:15" ht="14.25">
      <c r="A1196" s="41">
        <v>0</v>
      </c>
      <c r="B1196" s="42"/>
      <c r="C1196" s="53"/>
      <c r="D1196" s="54"/>
      <c r="E1196" s="45" t="str">
        <f t="shared" si="96"/>
        <v/>
      </c>
      <c r="F1196" s="43">
        <f t="shared" si="97"/>
        <v>0</v>
      </c>
      <c r="G1196" s="75">
        <f>IF($C1196="",0,COUNTIF(男子名簿!$F$12:$F$520,$C1196))</f>
        <v>0</v>
      </c>
      <c r="H1196" s="76">
        <f>IF($C1196="",0,COUNTIF(女子名簿!$F$12:$F$520,$C1196))</f>
        <v>0</v>
      </c>
      <c r="I1196" s="77">
        <f t="shared" si="95"/>
        <v>0</v>
      </c>
      <c r="J1196" s="38"/>
      <c r="K1196" s="38"/>
      <c r="L1196" s="34"/>
      <c r="M1196" s="34"/>
      <c r="N1196" s="34"/>
      <c r="O1196" s="40"/>
    </row>
    <row r="1197" spans="1:15" ht="14.25">
      <c r="A1197" s="41">
        <v>0</v>
      </c>
      <c r="B1197" s="46"/>
      <c r="C1197" s="62"/>
      <c r="D1197" s="66"/>
      <c r="E1197" s="48" t="str">
        <f t="shared" si="96"/>
        <v/>
      </c>
      <c r="F1197" s="49">
        <f t="shared" si="97"/>
        <v>0</v>
      </c>
      <c r="G1197" s="78">
        <f>IF($C1197="",0,COUNTIF(男子名簿!$F$12:$F$520,$C1197))</f>
        <v>0</v>
      </c>
      <c r="H1197" s="79">
        <f>IF($C1197="",0,COUNTIF(女子名簿!$F$12:$F$520,$C1197))</f>
        <v>0</v>
      </c>
      <c r="I1197" s="80">
        <f t="shared" si="95"/>
        <v>0</v>
      </c>
      <c r="J1197" s="38"/>
      <c r="K1197" s="38"/>
      <c r="L1197" s="34"/>
      <c r="M1197" s="34"/>
      <c r="N1197" s="34"/>
      <c r="O1197" s="40"/>
    </row>
    <row r="1198" spans="1:15" ht="14.25">
      <c r="A1198" s="41">
        <v>0</v>
      </c>
      <c r="B1198" s="50"/>
      <c r="C1198" s="61"/>
      <c r="D1198" s="59"/>
      <c r="E1198" s="52"/>
      <c r="F1198" s="51"/>
      <c r="G1198" s="81">
        <f>IF($C1198="",0,COUNTIF(男子名簿!$F$12:$F$520,$C1198))</f>
        <v>0</v>
      </c>
      <c r="H1198" s="82">
        <f>IF($C1198="",0,COUNTIF(女子名簿!$F$12:$F$520,$C1198))</f>
        <v>0</v>
      </c>
      <c r="I1198" s="83">
        <f t="shared" si="95"/>
        <v>0</v>
      </c>
      <c r="J1198" s="38"/>
      <c r="K1198" s="38"/>
      <c r="L1198" s="34"/>
      <c r="M1198" s="34"/>
      <c r="N1198" s="34"/>
      <c r="O1198" s="40"/>
    </row>
    <row r="1199" spans="1:15" ht="14.25">
      <c r="A1199" s="41">
        <v>0</v>
      </c>
      <c r="B1199" s="42"/>
      <c r="C1199" s="43"/>
      <c r="D1199" s="44"/>
      <c r="E1199" s="45" t="str">
        <f t="shared" ref="E1199:E1217" si="98">IF($C1199="","",ASC(PHONETIC($C1199)))</f>
        <v/>
      </c>
      <c r="F1199" s="43">
        <f t="shared" ref="F1199:F1217" si="99">C1199</f>
        <v>0</v>
      </c>
      <c r="G1199" s="75">
        <f>IF($C1199="",0,COUNTIF(男子名簿!$F$12:$F$520,$C1199))</f>
        <v>0</v>
      </c>
      <c r="H1199" s="76">
        <f>IF($C1199="",0,COUNTIF(女子名簿!$F$12:$F$520,$C1199))</f>
        <v>0</v>
      </c>
      <c r="I1199" s="77">
        <f t="shared" si="95"/>
        <v>0</v>
      </c>
      <c r="J1199" s="38"/>
      <c r="K1199" s="38"/>
      <c r="L1199" s="34"/>
      <c r="M1199" s="34"/>
      <c r="N1199" s="34"/>
      <c r="O1199" s="34"/>
    </row>
    <row r="1200" spans="1:15" ht="14.25">
      <c r="A1200" s="41">
        <v>0</v>
      </c>
      <c r="B1200" s="42"/>
      <c r="C1200" s="43"/>
      <c r="D1200" s="44"/>
      <c r="E1200" s="45" t="str">
        <f t="shared" si="98"/>
        <v/>
      </c>
      <c r="F1200" s="43">
        <f t="shared" si="99"/>
        <v>0</v>
      </c>
      <c r="G1200" s="75">
        <f>IF($C1200="",0,COUNTIF(男子名簿!$F$12:$F$520,$C1200))</f>
        <v>0</v>
      </c>
      <c r="H1200" s="76">
        <f>IF($C1200="",0,COUNTIF(女子名簿!$F$12:$F$520,$C1200))</f>
        <v>0</v>
      </c>
      <c r="I1200" s="77">
        <f t="shared" si="95"/>
        <v>0</v>
      </c>
      <c r="J1200" s="38"/>
      <c r="K1200" s="38"/>
      <c r="L1200" s="34"/>
      <c r="M1200" s="34"/>
      <c r="N1200" s="34"/>
      <c r="O1200" s="34"/>
    </row>
    <row r="1201" spans="1:15" ht="14.25">
      <c r="A1201" s="41">
        <v>0</v>
      </c>
      <c r="B1201" s="42"/>
      <c r="C1201" s="43"/>
      <c r="D1201" s="44"/>
      <c r="E1201" s="45" t="str">
        <f t="shared" si="98"/>
        <v/>
      </c>
      <c r="F1201" s="43">
        <f t="shared" si="99"/>
        <v>0</v>
      </c>
      <c r="G1201" s="75">
        <f>IF($C1201="",0,COUNTIF(男子名簿!$F$12:$F$520,$C1201))</f>
        <v>0</v>
      </c>
      <c r="H1201" s="76">
        <f>IF($C1201="",0,COUNTIF(女子名簿!$F$12:$F$520,$C1201))</f>
        <v>0</v>
      </c>
      <c r="I1201" s="77">
        <f t="shared" si="95"/>
        <v>0</v>
      </c>
      <c r="J1201" s="38"/>
      <c r="K1201" s="38"/>
      <c r="L1201" s="34"/>
      <c r="M1201" s="34"/>
      <c r="N1201" s="34"/>
      <c r="O1201" s="34"/>
    </row>
    <row r="1202" spans="1:15" ht="14.25">
      <c r="A1202" s="41">
        <v>0</v>
      </c>
      <c r="B1202" s="55"/>
      <c r="C1202" s="47"/>
      <c r="D1202" s="56"/>
      <c r="E1202" s="57" t="str">
        <f t="shared" si="98"/>
        <v/>
      </c>
      <c r="F1202" s="47">
        <f t="shared" si="99"/>
        <v>0</v>
      </c>
      <c r="G1202" s="84">
        <f>IF($C1202="",0,COUNTIF(男子名簿!$F$12:$F$520,$C1202))</f>
        <v>0</v>
      </c>
      <c r="H1202" s="85">
        <f>IF($C1202="",0,COUNTIF(女子名簿!$F$12:$F$520,$C1202))</f>
        <v>0</v>
      </c>
      <c r="I1202" s="86">
        <f t="shared" si="95"/>
        <v>0</v>
      </c>
      <c r="J1202" s="38"/>
      <c r="K1202" s="38"/>
      <c r="L1202" s="34"/>
      <c r="M1202" s="34"/>
      <c r="N1202" s="34"/>
      <c r="O1202" s="34"/>
    </row>
    <row r="1203" spans="1:15" ht="14.25">
      <c r="A1203" s="41">
        <v>0</v>
      </c>
      <c r="B1203" s="58"/>
      <c r="C1203" s="64"/>
      <c r="D1203" s="65"/>
      <c r="E1203" s="60" t="str">
        <f t="shared" si="98"/>
        <v/>
      </c>
      <c r="F1203" s="61">
        <f t="shared" si="99"/>
        <v>0</v>
      </c>
      <c r="G1203" s="87">
        <f>IF($C1203="",0,COUNTIF(男子名簿!$F$12:$F$520,$C1203))</f>
        <v>0</v>
      </c>
      <c r="H1203" s="88">
        <f>IF($C1203="",0,COUNTIF(女子名簿!$F$12:$F$520,$C1203))</f>
        <v>0</v>
      </c>
      <c r="I1203" s="89">
        <f t="shared" si="95"/>
        <v>0</v>
      </c>
      <c r="J1203" s="38"/>
      <c r="K1203" s="38"/>
      <c r="L1203" s="34"/>
      <c r="M1203" s="34"/>
      <c r="N1203" s="34"/>
      <c r="O1203" s="40"/>
    </row>
    <row r="1204" spans="1:15" ht="14.25">
      <c r="A1204" s="41">
        <v>0</v>
      </c>
      <c r="B1204" s="42"/>
      <c r="C1204" s="53"/>
      <c r="D1204" s="54"/>
      <c r="E1204" s="45" t="str">
        <f t="shared" si="98"/>
        <v/>
      </c>
      <c r="F1204" s="43">
        <f t="shared" si="99"/>
        <v>0</v>
      </c>
      <c r="G1204" s="75">
        <f>IF($C1204="",0,COUNTIF(男子名簿!$F$12:$F$520,$C1204))</f>
        <v>0</v>
      </c>
      <c r="H1204" s="76">
        <f>IF($C1204="",0,COUNTIF(女子名簿!$F$12:$F$520,$C1204))</f>
        <v>0</v>
      </c>
      <c r="I1204" s="77">
        <f t="shared" si="95"/>
        <v>0</v>
      </c>
      <c r="J1204" s="38"/>
      <c r="K1204" s="38"/>
      <c r="L1204" s="34"/>
      <c r="M1204" s="34"/>
      <c r="N1204" s="34"/>
      <c r="O1204" s="40"/>
    </row>
    <row r="1205" spans="1:15" ht="14.25">
      <c r="A1205" s="41">
        <v>0</v>
      </c>
      <c r="B1205" s="42"/>
      <c r="C1205" s="53"/>
      <c r="D1205" s="54"/>
      <c r="E1205" s="45" t="str">
        <f t="shared" si="98"/>
        <v/>
      </c>
      <c r="F1205" s="43">
        <f t="shared" si="99"/>
        <v>0</v>
      </c>
      <c r="G1205" s="75">
        <f>IF($C1205="",0,COUNTIF(男子名簿!$F$12:$F$520,$C1205))</f>
        <v>0</v>
      </c>
      <c r="H1205" s="76">
        <f>IF($C1205="",0,COUNTIF(女子名簿!$F$12:$F$520,$C1205))</f>
        <v>0</v>
      </c>
      <c r="I1205" s="77">
        <f t="shared" si="95"/>
        <v>0</v>
      </c>
      <c r="J1205" s="38"/>
      <c r="K1205" s="38"/>
      <c r="L1205" s="34"/>
      <c r="M1205" s="34"/>
      <c r="N1205" s="34"/>
      <c r="O1205" s="40"/>
    </row>
    <row r="1206" spans="1:15" ht="14.25">
      <c r="A1206" s="41">
        <v>0</v>
      </c>
      <c r="B1206" s="42"/>
      <c r="C1206" s="43"/>
      <c r="D1206" s="44"/>
      <c r="E1206" s="45" t="str">
        <f t="shared" si="98"/>
        <v/>
      </c>
      <c r="F1206" s="43">
        <f t="shared" si="99"/>
        <v>0</v>
      </c>
      <c r="G1206" s="75">
        <f>IF($C1206="",0,COUNTIF(男子名簿!$F$12:$F$520,$C1206))</f>
        <v>0</v>
      </c>
      <c r="H1206" s="76">
        <f>IF($C1206="",0,COUNTIF(女子名簿!$F$12:$F$520,$C1206))</f>
        <v>0</v>
      </c>
      <c r="I1206" s="77">
        <f t="shared" si="95"/>
        <v>0</v>
      </c>
      <c r="J1206" s="38"/>
      <c r="K1206" s="38"/>
      <c r="L1206" s="34"/>
      <c r="M1206" s="34"/>
      <c r="N1206" s="34"/>
      <c r="O1206" s="40"/>
    </row>
    <row r="1207" spans="1:15" ht="14.25">
      <c r="A1207" s="41">
        <v>0</v>
      </c>
      <c r="B1207" s="46"/>
      <c r="C1207" s="62"/>
      <c r="D1207" s="66"/>
      <c r="E1207" s="48" t="str">
        <f t="shared" si="98"/>
        <v/>
      </c>
      <c r="F1207" s="49">
        <f t="shared" si="99"/>
        <v>0</v>
      </c>
      <c r="G1207" s="78">
        <f>IF($C1207="",0,COUNTIF(男子名簿!$F$12:$F$520,$C1207))</f>
        <v>0</v>
      </c>
      <c r="H1207" s="79">
        <f>IF($C1207="",0,COUNTIF(女子名簿!$F$12:$F$520,$C1207))</f>
        <v>0</v>
      </c>
      <c r="I1207" s="80">
        <f t="shared" si="95"/>
        <v>0</v>
      </c>
      <c r="J1207" s="38"/>
      <c r="K1207" s="38"/>
      <c r="L1207" s="34"/>
      <c r="M1207" s="34"/>
      <c r="N1207" s="34"/>
      <c r="O1207" s="40"/>
    </row>
    <row r="1208" spans="1:15" ht="14.25">
      <c r="A1208" s="41">
        <v>0</v>
      </c>
      <c r="B1208" s="50"/>
      <c r="C1208" s="64"/>
      <c r="D1208" s="67"/>
      <c r="E1208" s="52" t="str">
        <f t="shared" si="98"/>
        <v/>
      </c>
      <c r="F1208" s="51">
        <f t="shared" si="99"/>
        <v>0</v>
      </c>
      <c r="G1208" s="81">
        <f>IF($C1208="",0,COUNTIF(男子名簿!$F$12:$F$520,$C1208))</f>
        <v>0</v>
      </c>
      <c r="H1208" s="82">
        <f>IF($C1208="",0,COUNTIF(女子名簿!$F$12:$F$520,$C1208))</f>
        <v>0</v>
      </c>
      <c r="I1208" s="83">
        <f t="shared" si="95"/>
        <v>0</v>
      </c>
      <c r="J1208" s="38"/>
      <c r="K1208" s="38"/>
      <c r="L1208" s="34"/>
      <c r="M1208" s="34"/>
      <c r="N1208" s="34"/>
      <c r="O1208" s="40"/>
    </row>
    <row r="1209" spans="1:15" ht="14.25">
      <c r="A1209" s="41">
        <v>0</v>
      </c>
      <c r="B1209" s="42"/>
      <c r="C1209" s="43"/>
      <c r="D1209" s="44"/>
      <c r="E1209" s="45" t="str">
        <f t="shared" si="98"/>
        <v/>
      </c>
      <c r="F1209" s="43">
        <f t="shared" si="99"/>
        <v>0</v>
      </c>
      <c r="G1209" s="75">
        <f>IF($C1209="",0,COUNTIF(男子名簿!$F$12:$F$520,$C1209))</f>
        <v>0</v>
      </c>
      <c r="H1209" s="76">
        <f>IF($C1209="",0,COUNTIF(女子名簿!$F$12:$F$520,$C1209))</f>
        <v>0</v>
      </c>
      <c r="I1209" s="77">
        <f t="shared" si="95"/>
        <v>0</v>
      </c>
      <c r="J1209" s="38"/>
      <c r="K1209" s="38"/>
      <c r="L1209" s="34"/>
      <c r="M1209" s="34"/>
      <c r="N1209" s="34"/>
      <c r="O1209" s="40"/>
    </row>
    <row r="1210" spans="1:15" ht="14.25">
      <c r="A1210" s="41">
        <v>0</v>
      </c>
      <c r="B1210" s="42"/>
      <c r="C1210" s="53"/>
      <c r="D1210" s="54"/>
      <c r="E1210" s="45" t="str">
        <f t="shared" si="98"/>
        <v/>
      </c>
      <c r="F1210" s="43">
        <f t="shared" si="99"/>
        <v>0</v>
      </c>
      <c r="G1210" s="75">
        <f>IF($C1210="",0,COUNTIF(男子名簿!$F$12:$F$520,$C1210))</f>
        <v>0</v>
      </c>
      <c r="H1210" s="76">
        <f>IF($C1210="",0,COUNTIF(女子名簿!$F$12:$F$520,$C1210))</f>
        <v>0</v>
      </c>
      <c r="I1210" s="77">
        <f t="shared" si="95"/>
        <v>0</v>
      </c>
      <c r="J1210" s="38"/>
      <c r="K1210" s="38"/>
      <c r="L1210" s="34"/>
      <c r="M1210" s="34"/>
      <c r="N1210" s="34"/>
      <c r="O1210" s="40"/>
    </row>
    <row r="1211" spans="1:15" ht="14.25">
      <c r="A1211" s="41">
        <v>0</v>
      </c>
      <c r="B1211" s="42"/>
      <c r="C1211" s="53"/>
      <c r="D1211" s="54"/>
      <c r="E1211" s="45" t="str">
        <f t="shared" si="98"/>
        <v/>
      </c>
      <c r="F1211" s="43">
        <f t="shared" si="99"/>
        <v>0</v>
      </c>
      <c r="G1211" s="75">
        <f>IF($C1211="",0,COUNTIF(男子名簿!$F$12:$F$520,$C1211))</f>
        <v>0</v>
      </c>
      <c r="H1211" s="76">
        <f>IF($C1211="",0,COUNTIF(女子名簿!$F$12:$F$520,$C1211))</f>
        <v>0</v>
      </c>
      <c r="I1211" s="77">
        <f t="shared" si="95"/>
        <v>0</v>
      </c>
      <c r="J1211" s="38"/>
      <c r="K1211" s="38"/>
      <c r="L1211" s="34"/>
      <c r="M1211" s="34"/>
      <c r="N1211" s="34"/>
      <c r="O1211" s="40"/>
    </row>
    <row r="1212" spans="1:15" ht="14.25">
      <c r="A1212" s="41">
        <v>0</v>
      </c>
      <c r="B1212" s="55"/>
      <c r="C1212" s="62"/>
      <c r="D1212" s="63"/>
      <c r="E1212" s="57" t="str">
        <f t="shared" si="98"/>
        <v/>
      </c>
      <c r="F1212" s="47">
        <f t="shared" si="99"/>
        <v>0</v>
      </c>
      <c r="G1212" s="84">
        <f>IF($C1212="",0,COUNTIF(男子名簿!$F$12:$F$520,$C1212))</f>
        <v>0</v>
      </c>
      <c r="H1212" s="85">
        <f>IF($C1212="",0,COUNTIF(女子名簿!$F$12:$F$520,$C1212))</f>
        <v>0</v>
      </c>
      <c r="I1212" s="86">
        <f t="shared" si="95"/>
        <v>0</v>
      </c>
      <c r="J1212" s="38"/>
      <c r="K1212" s="38"/>
      <c r="L1212" s="34"/>
      <c r="M1212" s="34"/>
      <c r="N1212" s="34"/>
      <c r="O1212" s="40"/>
    </row>
    <row r="1213" spans="1:15" ht="14.25">
      <c r="A1213" s="41">
        <v>0</v>
      </c>
      <c r="B1213" s="58"/>
      <c r="C1213" s="64"/>
      <c r="D1213" s="65"/>
      <c r="E1213" s="60" t="str">
        <f t="shared" si="98"/>
        <v/>
      </c>
      <c r="F1213" s="61">
        <f t="shared" si="99"/>
        <v>0</v>
      </c>
      <c r="G1213" s="87">
        <f>IF($C1213="",0,COUNTIF(男子名簿!$F$12:$F$520,$C1213))</f>
        <v>0</v>
      </c>
      <c r="H1213" s="88">
        <f>IF($C1213="",0,COUNTIF(女子名簿!$F$12:$F$520,$C1213))</f>
        <v>0</v>
      </c>
      <c r="I1213" s="89">
        <f t="shared" si="95"/>
        <v>0</v>
      </c>
      <c r="J1213" s="38"/>
      <c r="K1213" s="38"/>
      <c r="L1213" s="34"/>
      <c r="M1213" s="34"/>
      <c r="N1213" s="34"/>
      <c r="O1213" s="40"/>
    </row>
    <row r="1214" spans="1:15" ht="14.25">
      <c r="A1214" s="41">
        <v>0</v>
      </c>
      <c r="B1214" s="42"/>
      <c r="C1214" s="53"/>
      <c r="D1214" s="54"/>
      <c r="E1214" s="45" t="str">
        <f t="shared" si="98"/>
        <v/>
      </c>
      <c r="F1214" s="43">
        <f t="shared" si="99"/>
        <v>0</v>
      </c>
      <c r="G1214" s="75">
        <f>IF($C1214="",0,COUNTIF(男子名簿!$F$12:$F$520,$C1214))</f>
        <v>0</v>
      </c>
      <c r="H1214" s="76">
        <f>IF($C1214="",0,COUNTIF(女子名簿!$F$12:$F$520,$C1214))</f>
        <v>0</v>
      </c>
      <c r="I1214" s="77">
        <f t="shared" si="95"/>
        <v>0</v>
      </c>
      <c r="J1214" s="38"/>
      <c r="K1214" s="38"/>
      <c r="L1214" s="34"/>
      <c r="M1214" s="34"/>
      <c r="N1214" s="34"/>
      <c r="O1214" s="40"/>
    </row>
    <row r="1215" spans="1:15" ht="14.25">
      <c r="A1215" s="41">
        <v>0</v>
      </c>
      <c r="B1215" s="42"/>
      <c r="C1215" s="53"/>
      <c r="D1215" s="54"/>
      <c r="E1215" s="45" t="str">
        <f t="shared" si="98"/>
        <v/>
      </c>
      <c r="F1215" s="43">
        <f t="shared" si="99"/>
        <v>0</v>
      </c>
      <c r="G1215" s="75">
        <f>IF($C1215="",0,COUNTIF(男子名簿!$F$12:$F$520,$C1215))</f>
        <v>0</v>
      </c>
      <c r="H1215" s="76">
        <f>IF($C1215="",0,COUNTIF(女子名簿!$F$12:$F$520,$C1215))</f>
        <v>0</v>
      </c>
      <c r="I1215" s="77">
        <f t="shared" si="95"/>
        <v>0</v>
      </c>
      <c r="J1215" s="38"/>
      <c r="K1215" s="38"/>
      <c r="L1215" s="34"/>
      <c r="M1215" s="34"/>
      <c r="N1215" s="34"/>
      <c r="O1215" s="40"/>
    </row>
    <row r="1216" spans="1:15" ht="14.25">
      <c r="A1216" s="41">
        <v>0</v>
      </c>
      <c r="B1216" s="42"/>
      <c r="C1216" s="53"/>
      <c r="D1216" s="54"/>
      <c r="E1216" s="45" t="str">
        <f t="shared" si="98"/>
        <v/>
      </c>
      <c r="F1216" s="43">
        <f t="shared" si="99"/>
        <v>0</v>
      </c>
      <c r="G1216" s="75">
        <f>IF($C1216="",0,COUNTIF(男子名簿!$F$12:$F$520,$C1216))</f>
        <v>0</v>
      </c>
      <c r="H1216" s="76">
        <f>IF($C1216="",0,COUNTIF(女子名簿!$F$12:$F$520,$C1216))</f>
        <v>0</v>
      </c>
      <c r="I1216" s="77">
        <f t="shared" si="95"/>
        <v>0</v>
      </c>
      <c r="J1216" s="38"/>
      <c r="K1216" s="38"/>
      <c r="L1216" s="34"/>
      <c r="M1216" s="34"/>
      <c r="N1216" s="34"/>
      <c r="O1216" s="40"/>
    </row>
    <row r="1217" spans="1:15" ht="14.25">
      <c r="A1217" s="41">
        <v>0</v>
      </c>
      <c r="B1217" s="46"/>
      <c r="C1217" s="62"/>
      <c r="D1217" s="66"/>
      <c r="E1217" s="48" t="str">
        <f t="shared" si="98"/>
        <v/>
      </c>
      <c r="F1217" s="49">
        <f t="shared" si="99"/>
        <v>0</v>
      </c>
      <c r="G1217" s="78">
        <f>IF($C1217="",0,COUNTIF(男子名簿!$F$12:$F$520,$C1217))</f>
        <v>0</v>
      </c>
      <c r="H1217" s="79">
        <f>IF($C1217="",0,COUNTIF(女子名簿!$F$12:$F$520,$C1217))</f>
        <v>0</v>
      </c>
      <c r="I1217" s="80">
        <f t="shared" si="95"/>
        <v>0</v>
      </c>
      <c r="J1217" s="38"/>
      <c r="K1217" s="38"/>
      <c r="L1217" s="34"/>
      <c r="M1217" s="34"/>
      <c r="N1217" s="34"/>
      <c r="O1217" s="40"/>
    </row>
    <row r="1218" spans="1:15" ht="14.25">
      <c r="A1218" s="41">
        <v>0</v>
      </c>
      <c r="B1218" s="50"/>
      <c r="C1218" s="61"/>
      <c r="D1218" s="59"/>
      <c r="E1218" s="52"/>
      <c r="F1218" s="51"/>
      <c r="G1218" s="81">
        <f>IF($C1218="",0,COUNTIF(男子名簿!$F$12:$F$520,$C1218))</f>
        <v>0</v>
      </c>
      <c r="H1218" s="82">
        <f>IF($C1218="",0,COUNTIF(女子名簿!$F$12:$F$520,$C1218))</f>
        <v>0</v>
      </c>
      <c r="I1218" s="83">
        <f t="shared" si="95"/>
        <v>0</v>
      </c>
      <c r="J1218" s="38"/>
      <c r="K1218" s="38"/>
      <c r="L1218" s="34"/>
      <c r="M1218" s="34"/>
      <c r="N1218" s="34"/>
      <c r="O1218" s="40"/>
    </row>
    <row r="1219" spans="1:15" ht="14.25">
      <c r="A1219" s="41">
        <v>0</v>
      </c>
      <c r="B1219" s="42"/>
      <c r="C1219" s="43"/>
      <c r="D1219" s="44"/>
      <c r="E1219" s="45" t="str">
        <f t="shared" ref="E1219:E1237" si="100">IF($C1219="","",ASC(PHONETIC($C1219)))</f>
        <v/>
      </c>
      <c r="F1219" s="43">
        <f t="shared" ref="F1219:F1237" si="101">C1219</f>
        <v>0</v>
      </c>
      <c r="G1219" s="75">
        <f>IF($C1219="",0,COUNTIF(男子名簿!$F$12:$F$520,$C1219))</f>
        <v>0</v>
      </c>
      <c r="H1219" s="76">
        <f>IF($C1219="",0,COUNTIF(女子名簿!$F$12:$F$520,$C1219))</f>
        <v>0</v>
      </c>
      <c r="I1219" s="77">
        <f t="shared" si="95"/>
        <v>0</v>
      </c>
      <c r="J1219" s="38"/>
      <c r="K1219" s="38"/>
      <c r="L1219" s="34"/>
      <c r="M1219" s="34"/>
      <c r="N1219" s="34"/>
      <c r="O1219" s="34"/>
    </row>
    <row r="1220" spans="1:15" ht="14.25">
      <c r="A1220" s="41">
        <v>0</v>
      </c>
      <c r="B1220" s="42"/>
      <c r="C1220" s="43"/>
      <c r="D1220" s="44"/>
      <c r="E1220" s="45" t="str">
        <f t="shared" si="100"/>
        <v/>
      </c>
      <c r="F1220" s="43">
        <f t="shared" si="101"/>
        <v>0</v>
      </c>
      <c r="G1220" s="75">
        <f>IF($C1220="",0,COUNTIF(男子名簿!$F$12:$F$520,$C1220))</f>
        <v>0</v>
      </c>
      <c r="H1220" s="76">
        <f>IF($C1220="",0,COUNTIF(女子名簿!$F$12:$F$520,$C1220))</f>
        <v>0</v>
      </c>
      <c r="I1220" s="77">
        <f t="shared" si="95"/>
        <v>0</v>
      </c>
      <c r="J1220" s="38"/>
      <c r="K1220" s="38"/>
      <c r="L1220" s="34"/>
      <c r="M1220" s="34"/>
      <c r="N1220" s="34"/>
      <c r="O1220" s="34"/>
    </row>
    <row r="1221" spans="1:15" ht="14.25">
      <c r="A1221" s="41">
        <v>0</v>
      </c>
      <c r="B1221" s="42"/>
      <c r="C1221" s="43"/>
      <c r="D1221" s="44"/>
      <c r="E1221" s="45" t="str">
        <f t="shared" si="100"/>
        <v/>
      </c>
      <c r="F1221" s="43">
        <f t="shared" si="101"/>
        <v>0</v>
      </c>
      <c r="G1221" s="75">
        <f>IF($C1221="",0,COUNTIF(男子名簿!$F$12:$F$520,$C1221))</f>
        <v>0</v>
      </c>
      <c r="H1221" s="76">
        <f>IF($C1221="",0,COUNTIF(女子名簿!$F$12:$F$520,$C1221))</f>
        <v>0</v>
      </c>
      <c r="I1221" s="77">
        <f t="shared" si="95"/>
        <v>0</v>
      </c>
      <c r="J1221" s="38"/>
      <c r="K1221" s="38"/>
      <c r="L1221" s="34"/>
      <c r="M1221" s="34"/>
      <c r="N1221" s="34"/>
      <c r="O1221" s="34"/>
    </row>
    <row r="1222" spans="1:15" ht="14.25">
      <c r="A1222" s="41">
        <v>0</v>
      </c>
      <c r="B1222" s="55"/>
      <c r="C1222" s="47"/>
      <c r="D1222" s="56"/>
      <c r="E1222" s="57" t="str">
        <f t="shared" si="100"/>
        <v/>
      </c>
      <c r="F1222" s="47">
        <f t="shared" si="101"/>
        <v>0</v>
      </c>
      <c r="G1222" s="84">
        <f>IF($C1222="",0,COUNTIF(男子名簿!$F$12:$F$520,$C1222))</f>
        <v>0</v>
      </c>
      <c r="H1222" s="85">
        <f>IF($C1222="",0,COUNTIF(女子名簿!$F$12:$F$520,$C1222))</f>
        <v>0</v>
      </c>
      <c r="I1222" s="86">
        <f t="shared" si="95"/>
        <v>0</v>
      </c>
      <c r="J1222" s="38"/>
      <c r="K1222" s="38"/>
      <c r="L1222" s="34"/>
      <c r="M1222" s="34"/>
      <c r="N1222" s="34"/>
      <c r="O1222" s="34"/>
    </row>
    <row r="1223" spans="1:15" ht="14.25">
      <c r="A1223" s="41">
        <v>0</v>
      </c>
      <c r="B1223" s="58"/>
      <c r="C1223" s="64"/>
      <c r="D1223" s="65"/>
      <c r="E1223" s="60" t="str">
        <f t="shared" si="100"/>
        <v/>
      </c>
      <c r="F1223" s="61">
        <f t="shared" si="101"/>
        <v>0</v>
      </c>
      <c r="G1223" s="87">
        <f>IF($C1223="",0,COUNTIF(男子名簿!$F$12:$F$520,$C1223))</f>
        <v>0</v>
      </c>
      <c r="H1223" s="88">
        <f>IF($C1223="",0,COUNTIF(女子名簿!$F$12:$F$520,$C1223))</f>
        <v>0</v>
      </c>
      <c r="I1223" s="89">
        <f t="shared" si="95"/>
        <v>0</v>
      </c>
      <c r="J1223" s="38"/>
      <c r="K1223" s="38"/>
      <c r="L1223" s="34"/>
      <c r="M1223" s="34"/>
      <c r="N1223" s="34"/>
      <c r="O1223" s="40"/>
    </row>
    <row r="1224" spans="1:15" ht="14.25">
      <c r="A1224" s="41">
        <v>0</v>
      </c>
      <c r="B1224" s="42"/>
      <c r="C1224" s="53"/>
      <c r="D1224" s="54"/>
      <c r="E1224" s="45" t="str">
        <f t="shared" si="100"/>
        <v/>
      </c>
      <c r="F1224" s="43">
        <f t="shared" si="101"/>
        <v>0</v>
      </c>
      <c r="G1224" s="75">
        <f>IF($C1224="",0,COUNTIF(男子名簿!$F$12:$F$520,$C1224))</f>
        <v>0</v>
      </c>
      <c r="H1224" s="76">
        <f>IF($C1224="",0,COUNTIF(女子名簿!$F$12:$F$520,$C1224))</f>
        <v>0</v>
      </c>
      <c r="I1224" s="77">
        <f t="shared" si="95"/>
        <v>0</v>
      </c>
      <c r="J1224" s="38"/>
      <c r="K1224" s="38"/>
      <c r="L1224" s="34"/>
      <c r="M1224" s="34"/>
      <c r="N1224" s="34"/>
      <c r="O1224" s="40"/>
    </row>
    <row r="1225" spans="1:15" ht="14.25">
      <c r="A1225" s="41">
        <v>0</v>
      </c>
      <c r="B1225" s="42"/>
      <c r="C1225" s="53"/>
      <c r="D1225" s="54"/>
      <c r="E1225" s="45" t="str">
        <f t="shared" si="100"/>
        <v/>
      </c>
      <c r="F1225" s="43">
        <f t="shared" si="101"/>
        <v>0</v>
      </c>
      <c r="G1225" s="75">
        <f>IF($C1225="",0,COUNTIF(男子名簿!$F$12:$F$520,$C1225))</f>
        <v>0</v>
      </c>
      <c r="H1225" s="76">
        <f>IF($C1225="",0,COUNTIF(女子名簿!$F$12:$F$520,$C1225))</f>
        <v>0</v>
      </c>
      <c r="I1225" s="77">
        <f t="shared" si="95"/>
        <v>0</v>
      </c>
      <c r="J1225" s="38"/>
      <c r="K1225" s="38"/>
      <c r="L1225" s="34"/>
      <c r="M1225" s="34"/>
      <c r="N1225" s="34"/>
      <c r="O1225" s="40"/>
    </row>
    <row r="1226" spans="1:15" ht="14.25">
      <c r="A1226" s="41">
        <v>0</v>
      </c>
      <c r="B1226" s="42"/>
      <c r="C1226" s="43"/>
      <c r="D1226" s="44"/>
      <c r="E1226" s="45" t="str">
        <f t="shared" si="100"/>
        <v/>
      </c>
      <c r="F1226" s="43">
        <f t="shared" si="101"/>
        <v>0</v>
      </c>
      <c r="G1226" s="75">
        <f>IF($C1226="",0,COUNTIF(男子名簿!$F$12:$F$520,$C1226))</f>
        <v>0</v>
      </c>
      <c r="H1226" s="76">
        <f>IF($C1226="",0,COUNTIF(女子名簿!$F$12:$F$520,$C1226))</f>
        <v>0</v>
      </c>
      <c r="I1226" s="77">
        <f t="shared" si="95"/>
        <v>0</v>
      </c>
      <c r="J1226" s="38"/>
      <c r="K1226" s="38"/>
      <c r="L1226" s="34"/>
      <c r="M1226" s="34"/>
      <c r="N1226" s="34"/>
      <c r="O1226" s="40"/>
    </row>
    <row r="1227" spans="1:15" ht="14.25">
      <c r="A1227" s="41">
        <v>0</v>
      </c>
      <c r="B1227" s="46"/>
      <c r="C1227" s="62"/>
      <c r="D1227" s="66"/>
      <c r="E1227" s="48" t="str">
        <f t="shared" si="100"/>
        <v/>
      </c>
      <c r="F1227" s="49">
        <f t="shared" si="101"/>
        <v>0</v>
      </c>
      <c r="G1227" s="78">
        <f>IF($C1227="",0,COUNTIF(男子名簿!$F$12:$F$520,$C1227))</f>
        <v>0</v>
      </c>
      <c r="H1227" s="79">
        <f>IF($C1227="",0,COUNTIF(女子名簿!$F$12:$F$520,$C1227))</f>
        <v>0</v>
      </c>
      <c r="I1227" s="80">
        <f t="shared" si="95"/>
        <v>0</v>
      </c>
      <c r="J1227" s="38"/>
      <c r="K1227" s="38"/>
      <c r="L1227" s="34"/>
      <c r="M1227" s="34"/>
      <c r="N1227" s="34"/>
      <c r="O1227" s="40"/>
    </row>
    <row r="1228" spans="1:15" ht="14.25">
      <c r="A1228" s="41">
        <v>0</v>
      </c>
      <c r="B1228" s="50"/>
      <c r="C1228" s="64"/>
      <c r="D1228" s="67"/>
      <c r="E1228" s="52" t="str">
        <f t="shared" si="100"/>
        <v/>
      </c>
      <c r="F1228" s="51">
        <f t="shared" si="101"/>
        <v>0</v>
      </c>
      <c r="G1228" s="81">
        <f>IF($C1228="",0,COUNTIF(男子名簿!$F$12:$F$520,$C1228))</f>
        <v>0</v>
      </c>
      <c r="H1228" s="82">
        <f>IF($C1228="",0,COUNTIF(女子名簿!$F$12:$F$520,$C1228))</f>
        <v>0</v>
      </c>
      <c r="I1228" s="83">
        <f t="shared" si="95"/>
        <v>0</v>
      </c>
      <c r="J1228" s="38"/>
      <c r="K1228" s="38"/>
      <c r="L1228" s="34"/>
      <c r="M1228" s="34"/>
      <c r="N1228" s="34"/>
      <c r="O1228" s="40"/>
    </row>
    <row r="1229" spans="1:15" ht="14.25">
      <c r="A1229" s="41">
        <v>0</v>
      </c>
      <c r="B1229" s="42"/>
      <c r="C1229" s="43"/>
      <c r="D1229" s="44"/>
      <c r="E1229" s="45" t="str">
        <f t="shared" si="100"/>
        <v/>
      </c>
      <c r="F1229" s="43">
        <f t="shared" si="101"/>
        <v>0</v>
      </c>
      <c r="G1229" s="75">
        <f>IF($C1229="",0,COUNTIF(男子名簿!$F$12:$F$520,$C1229))</f>
        <v>0</v>
      </c>
      <c r="H1229" s="76">
        <f>IF($C1229="",0,COUNTIF(女子名簿!$F$12:$F$520,$C1229))</f>
        <v>0</v>
      </c>
      <c r="I1229" s="77">
        <f t="shared" si="95"/>
        <v>0</v>
      </c>
      <c r="J1229" s="38"/>
      <c r="K1229" s="38"/>
      <c r="L1229" s="34"/>
      <c r="M1229" s="34"/>
      <c r="N1229" s="34"/>
      <c r="O1229" s="40"/>
    </row>
    <row r="1230" spans="1:15" ht="14.25">
      <c r="A1230" s="41">
        <v>0</v>
      </c>
      <c r="B1230" s="42"/>
      <c r="C1230" s="53"/>
      <c r="D1230" s="54"/>
      <c r="E1230" s="45" t="str">
        <f t="shared" si="100"/>
        <v/>
      </c>
      <c r="F1230" s="43">
        <f t="shared" si="101"/>
        <v>0</v>
      </c>
      <c r="G1230" s="75">
        <f>IF($C1230="",0,COUNTIF(男子名簿!$F$12:$F$520,$C1230))</f>
        <v>0</v>
      </c>
      <c r="H1230" s="76">
        <f>IF($C1230="",0,COUNTIF(女子名簿!$F$12:$F$520,$C1230))</f>
        <v>0</v>
      </c>
      <c r="I1230" s="77">
        <f t="shared" si="95"/>
        <v>0</v>
      </c>
      <c r="J1230" s="38"/>
      <c r="K1230" s="38"/>
      <c r="L1230" s="34"/>
      <c r="M1230" s="34"/>
      <c r="N1230" s="34"/>
      <c r="O1230" s="40"/>
    </row>
    <row r="1231" spans="1:15" ht="14.25">
      <c r="A1231" s="41">
        <v>0</v>
      </c>
      <c r="B1231" s="42"/>
      <c r="C1231" s="53"/>
      <c r="D1231" s="54"/>
      <c r="E1231" s="45" t="str">
        <f t="shared" si="100"/>
        <v/>
      </c>
      <c r="F1231" s="43">
        <f t="shared" si="101"/>
        <v>0</v>
      </c>
      <c r="G1231" s="75">
        <f>IF($C1231="",0,COUNTIF(男子名簿!$F$12:$F$520,$C1231))</f>
        <v>0</v>
      </c>
      <c r="H1231" s="76">
        <f>IF($C1231="",0,COUNTIF(女子名簿!$F$12:$F$520,$C1231))</f>
        <v>0</v>
      </c>
      <c r="I1231" s="77">
        <f t="shared" si="95"/>
        <v>0</v>
      </c>
      <c r="J1231" s="38"/>
      <c r="K1231" s="38"/>
      <c r="L1231" s="34"/>
      <c r="M1231" s="34"/>
      <c r="N1231" s="34"/>
      <c r="O1231" s="40"/>
    </row>
    <row r="1232" spans="1:15" ht="14.25">
      <c r="A1232" s="41">
        <v>0</v>
      </c>
      <c r="B1232" s="55"/>
      <c r="C1232" s="62"/>
      <c r="D1232" s="63"/>
      <c r="E1232" s="57" t="str">
        <f t="shared" si="100"/>
        <v/>
      </c>
      <c r="F1232" s="47">
        <f t="shared" si="101"/>
        <v>0</v>
      </c>
      <c r="G1232" s="84">
        <f>IF($C1232="",0,COUNTIF(男子名簿!$F$12:$F$520,$C1232))</f>
        <v>0</v>
      </c>
      <c r="H1232" s="85">
        <f>IF($C1232="",0,COUNTIF(女子名簿!$F$12:$F$520,$C1232))</f>
        <v>0</v>
      </c>
      <c r="I1232" s="86">
        <f t="shared" si="95"/>
        <v>0</v>
      </c>
      <c r="J1232" s="38"/>
      <c r="K1232" s="38"/>
      <c r="L1232" s="34"/>
      <c r="M1232" s="34"/>
      <c r="N1232" s="34"/>
      <c r="O1232" s="40"/>
    </row>
    <row r="1233" spans="1:15" ht="14.25">
      <c r="A1233" s="41">
        <v>0</v>
      </c>
      <c r="B1233" s="58"/>
      <c r="C1233" s="64"/>
      <c r="D1233" s="65"/>
      <c r="E1233" s="60" t="str">
        <f t="shared" si="100"/>
        <v/>
      </c>
      <c r="F1233" s="61">
        <f t="shared" si="101"/>
        <v>0</v>
      </c>
      <c r="G1233" s="87">
        <f>IF($C1233="",0,COUNTIF(男子名簿!$F$12:$F$520,$C1233))</f>
        <v>0</v>
      </c>
      <c r="H1233" s="88">
        <f>IF($C1233="",0,COUNTIF(女子名簿!$F$12:$F$520,$C1233))</f>
        <v>0</v>
      </c>
      <c r="I1233" s="89">
        <f t="shared" si="95"/>
        <v>0</v>
      </c>
      <c r="J1233" s="38"/>
      <c r="K1233" s="38"/>
      <c r="L1233" s="34"/>
      <c r="M1233" s="34"/>
      <c r="N1233" s="34"/>
      <c r="O1233" s="40"/>
    </row>
    <row r="1234" spans="1:15" ht="14.25">
      <c r="A1234" s="41">
        <v>0</v>
      </c>
      <c r="B1234" s="42"/>
      <c r="C1234" s="53"/>
      <c r="D1234" s="54"/>
      <c r="E1234" s="45" t="str">
        <f t="shared" si="100"/>
        <v/>
      </c>
      <c r="F1234" s="43">
        <f t="shared" si="101"/>
        <v>0</v>
      </c>
      <c r="G1234" s="75">
        <f>IF($C1234="",0,COUNTIF(男子名簿!$F$12:$F$520,$C1234))</f>
        <v>0</v>
      </c>
      <c r="H1234" s="76">
        <f>IF($C1234="",0,COUNTIF(女子名簿!$F$12:$F$520,$C1234))</f>
        <v>0</v>
      </c>
      <c r="I1234" s="77">
        <f t="shared" si="95"/>
        <v>0</v>
      </c>
      <c r="J1234" s="38"/>
      <c r="K1234" s="38"/>
      <c r="L1234" s="34"/>
      <c r="M1234" s="34"/>
      <c r="N1234" s="34"/>
      <c r="O1234" s="40"/>
    </row>
    <row r="1235" spans="1:15" ht="14.25">
      <c r="A1235" s="41">
        <v>0</v>
      </c>
      <c r="B1235" s="42"/>
      <c r="C1235" s="53"/>
      <c r="D1235" s="54"/>
      <c r="E1235" s="45" t="str">
        <f t="shared" si="100"/>
        <v/>
      </c>
      <c r="F1235" s="43">
        <f t="shared" si="101"/>
        <v>0</v>
      </c>
      <c r="G1235" s="75">
        <f>IF($C1235="",0,COUNTIF(男子名簿!$F$12:$F$520,$C1235))</f>
        <v>0</v>
      </c>
      <c r="H1235" s="76">
        <f>IF($C1235="",0,COUNTIF(女子名簿!$F$12:$F$520,$C1235))</f>
        <v>0</v>
      </c>
      <c r="I1235" s="77">
        <f t="shared" si="95"/>
        <v>0</v>
      </c>
      <c r="J1235" s="38"/>
      <c r="K1235" s="38"/>
      <c r="L1235" s="34"/>
      <c r="M1235" s="34"/>
      <c r="N1235" s="34"/>
      <c r="O1235" s="40"/>
    </row>
    <row r="1236" spans="1:15" ht="14.25">
      <c r="A1236" s="41">
        <v>0</v>
      </c>
      <c r="B1236" s="42"/>
      <c r="C1236" s="53"/>
      <c r="D1236" s="54"/>
      <c r="E1236" s="45" t="str">
        <f t="shared" si="100"/>
        <v/>
      </c>
      <c r="F1236" s="43">
        <f t="shared" si="101"/>
        <v>0</v>
      </c>
      <c r="G1236" s="75">
        <f>IF($C1236="",0,COUNTIF(男子名簿!$F$12:$F$520,$C1236))</f>
        <v>0</v>
      </c>
      <c r="H1236" s="76">
        <f>IF($C1236="",0,COUNTIF(女子名簿!$F$12:$F$520,$C1236))</f>
        <v>0</v>
      </c>
      <c r="I1236" s="77">
        <f t="shared" si="95"/>
        <v>0</v>
      </c>
      <c r="J1236" s="38"/>
      <c r="K1236" s="38"/>
      <c r="L1236" s="34"/>
      <c r="M1236" s="34"/>
      <c r="N1236" s="34"/>
      <c r="O1236" s="40"/>
    </row>
    <row r="1237" spans="1:15" ht="14.25">
      <c r="A1237" s="41">
        <v>0</v>
      </c>
      <c r="B1237" s="46"/>
      <c r="C1237" s="62"/>
      <c r="D1237" s="66"/>
      <c r="E1237" s="48" t="str">
        <f t="shared" si="100"/>
        <v/>
      </c>
      <c r="F1237" s="49">
        <f t="shared" si="101"/>
        <v>0</v>
      </c>
      <c r="G1237" s="78">
        <f>IF($C1237="",0,COUNTIF(男子名簿!$F$12:$F$520,$C1237))</f>
        <v>0</v>
      </c>
      <c r="H1237" s="79">
        <f>IF($C1237="",0,COUNTIF(女子名簿!$F$12:$F$520,$C1237))</f>
        <v>0</v>
      </c>
      <c r="I1237" s="80">
        <f t="shared" si="95"/>
        <v>0</v>
      </c>
      <c r="J1237" s="38"/>
      <c r="K1237" s="38"/>
      <c r="L1237" s="34"/>
      <c r="M1237" s="34"/>
      <c r="N1237" s="34"/>
      <c r="O1237" s="40"/>
    </row>
    <row r="1238" spans="1:15" ht="14.25">
      <c r="A1238" s="41">
        <v>0</v>
      </c>
      <c r="B1238" s="50"/>
      <c r="C1238" s="61"/>
      <c r="D1238" s="59"/>
      <c r="E1238" s="52"/>
      <c r="F1238" s="51"/>
      <c r="G1238" s="81">
        <f>IF($C1238="",0,COUNTIF(男子名簿!$F$12:$F$520,$C1238))</f>
        <v>0</v>
      </c>
      <c r="H1238" s="82">
        <f>IF($C1238="",0,COUNTIF(女子名簿!$F$12:$F$520,$C1238))</f>
        <v>0</v>
      </c>
      <c r="I1238" s="83">
        <f t="shared" si="95"/>
        <v>0</v>
      </c>
      <c r="J1238" s="38"/>
      <c r="K1238" s="38"/>
      <c r="L1238" s="34"/>
      <c r="M1238" s="34"/>
      <c r="N1238" s="34"/>
      <c r="O1238" s="40"/>
    </row>
    <row r="1239" spans="1:15" ht="14.25">
      <c r="A1239" s="41">
        <v>0</v>
      </c>
      <c r="B1239" s="42"/>
      <c r="C1239" s="43"/>
      <c r="D1239" s="44"/>
      <c r="E1239" s="45" t="str">
        <f t="shared" ref="E1239:E1257" si="102">IF($C1239="","",ASC(PHONETIC($C1239)))</f>
        <v/>
      </c>
      <c r="F1239" s="43">
        <f t="shared" ref="F1239:F1257" si="103">C1239</f>
        <v>0</v>
      </c>
      <c r="G1239" s="75">
        <f>IF($C1239="",0,COUNTIF(男子名簿!$F$12:$F$520,$C1239))</f>
        <v>0</v>
      </c>
      <c r="H1239" s="76">
        <f>IF($C1239="",0,COUNTIF(女子名簿!$F$12:$F$520,$C1239))</f>
        <v>0</v>
      </c>
      <c r="I1239" s="77">
        <f t="shared" si="95"/>
        <v>0</v>
      </c>
      <c r="J1239" s="38"/>
      <c r="K1239" s="38"/>
      <c r="L1239" s="34"/>
      <c r="M1239" s="34"/>
      <c r="N1239" s="34"/>
      <c r="O1239" s="34"/>
    </row>
    <row r="1240" spans="1:15" ht="14.25">
      <c r="A1240" s="41">
        <v>0</v>
      </c>
      <c r="B1240" s="42"/>
      <c r="C1240" s="43"/>
      <c r="D1240" s="44"/>
      <c r="E1240" s="45" t="str">
        <f t="shared" si="102"/>
        <v/>
      </c>
      <c r="F1240" s="43">
        <f t="shared" si="103"/>
        <v>0</v>
      </c>
      <c r="G1240" s="75">
        <f>IF($C1240="",0,COUNTIF(男子名簿!$F$12:$F$520,$C1240))</f>
        <v>0</v>
      </c>
      <c r="H1240" s="76">
        <f>IF($C1240="",0,COUNTIF(女子名簿!$F$12:$F$520,$C1240))</f>
        <v>0</v>
      </c>
      <c r="I1240" s="77">
        <f t="shared" si="95"/>
        <v>0</v>
      </c>
      <c r="J1240" s="38"/>
      <c r="K1240" s="38"/>
      <c r="L1240" s="34"/>
      <c r="M1240" s="34"/>
      <c r="N1240" s="34"/>
      <c r="O1240" s="34"/>
    </row>
    <row r="1241" spans="1:15" ht="14.25">
      <c r="A1241" s="41">
        <v>0</v>
      </c>
      <c r="B1241" s="42"/>
      <c r="C1241" s="43"/>
      <c r="D1241" s="44"/>
      <c r="E1241" s="45" t="str">
        <f t="shared" si="102"/>
        <v/>
      </c>
      <c r="F1241" s="43">
        <f t="shared" si="103"/>
        <v>0</v>
      </c>
      <c r="G1241" s="75">
        <f>IF($C1241="",0,COUNTIF(男子名簿!$F$12:$F$520,$C1241))</f>
        <v>0</v>
      </c>
      <c r="H1241" s="76">
        <f>IF($C1241="",0,COUNTIF(女子名簿!$F$12:$F$520,$C1241))</f>
        <v>0</v>
      </c>
      <c r="I1241" s="77">
        <f t="shared" si="95"/>
        <v>0</v>
      </c>
      <c r="J1241" s="38"/>
      <c r="K1241" s="38"/>
      <c r="L1241" s="34"/>
      <c r="M1241" s="34"/>
      <c r="N1241" s="34"/>
      <c r="O1241" s="34"/>
    </row>
    <row r="1242" spans="1:15" ht="14.25">
      <c r="A1242" s="41">
        <v>0</v>
      </c>
      <c r="B1242" s="55"/>
      <c r="C1242" s="47"/>
      <c r="D1242" s="56"/>
      <c r="E1242" s="57" t="str">
        <f t="shared" si="102"/>
        <v/>
      </c>
      <c r="F1242" s="47">
        <f t="shared" si="103"/>
        <v>0</v>
      </c>
      <c r="G1242" s="84">
        <f>IF($C1242="",0,COUNTIF(男子名簿!$F$12:$F$520,$C1242))</f>
        <v>0</v>
      </c>
      <c r="H1242" s="85">
        <f>IF($C1242="",0,COUNTIF(女子名簿!$F$12:$F$520,$C1242))</f>
        <v>0</v>
      </c>
      <c r="I1242" s="86">
        <f t="shared" si="95"/>
        <v>0</v>
      </c>
      <c r="J1242" s="38"/>
      <c r="K1242" s="38"/>
      <c r="L1242" s="34"/>
      <c r="M1242" s="34"/>
      <c r="N1242" s="34"/>
      <c r="O1242" s="34"/>
    </row>
    <row r="1243" spans="1:15" ht="14.25">
      <c r="A1243" s="41">
        <v>0</v>
      </c>
      <c r="B1243" s="58"/>
      <c r="C1243" s="64"/>
      <c r="D1243" s="65"/>
      <c r="E1243" s="60" t="str">
        <f t="shared" si="102"/>
        <v/>
      </c>
      <c r="F1243" s="61">
        <f t="shared" si="103"/>
        <v>0</v>
      </c>
      <c r="G1243" s="87">
        <f>IF($C1243="",0,COUNTIF(男子名簿!$F$12:$F$520,$C1243))</f>
        <v>0</v>
      </c>
      <c r="H1243" s="88">
        <f>IF($C1243="",0,COUNTIF(女子名簿!$F$12:$F$520,$C1243))</f>
        <v>0</v>
      </c>
      <c r="I1243" s="89">
        <f t="shared" si="95"/>
        <v>0</v>
      </c>
      <c r="J1243" s="38"/>
      <c r="K1243" s="38"/>
      <c r="L1243" s="34"/>
      <c r="M1243" s="34"/>
      <c r="N1243" s="34"/>
      <c r="O1243" s="40"/>
    </row>
    <row r="1244" spans="1:15" ht="14.25">
      <c r="A1244" s="41">
        <v>0</v>
      </c>
      <c r="B1244" s="42"/>
      <c r="C1244" s="53"/>
      <c r="D1244" s="54"/>
      <c r="E1244" s="45" t="str">
        <f t="shared" si="102"/>
        <v/>
      </c>
      <c r="F1244" s="43">
        <f t="shared" si="103"/>
        <v>0</v>
      </c>
      <c r="G1244" s="75">
        <f>IF($C1244="",0,COUNTIF(男子名簿!$F$12:$F$520,$C1244))</f>
        <v>0</v>
      </c>
      <c r="H1244" s="76">
        <f>IF($C1244="",0,COUNTIF(女子名簿!$F$12:$F$520,$C1244))</f>
        <v>0</v>
      </c>
      <c r="I1244" s="77">
        <f t="shared" si="95"/>
        <v>0</v>
      </c>
      <c r="J1244" s="38"/>
      <c r="K1244" s="38"/>
      <c r="L1244" s="34"/>
      <c r="M1244" s="34"/>
      <c r="N1244" s="34"/>
      <c r="O1244" s="40"/>
    </row>
    <row r="1245" spans="1:15" ht="14.25">
      <c r="A1245" s="41">
        <v>0</v>
      </c>
      <c r="B1245" s="42"/>
      <c r="C1245" s="53"/>
      <c r="D1245" s="54"/>
      <c r="E1245" s="45" t="str">
        <f t="shared" si="102"/>
        <v/>
      </c>
      <c r="F1245" s="43">
        <f t="shared" si="103"/>
        <v>0</v>
      </c>
      <c r="G1245" s="75">
        <f>IF($C1245="",0,COUNTIF(男子名簿!$F$12:$F$520,$C1245))</f>
        <v>0</v>
      </c>
      <c r="H1245" s="76">
        <f>IF($C1245="",0,COUNTIF(女子名簿!$F$12:$F$520,$C1245))</f>
        <v>0</v>
      </c>
      <c r="I1245" s="77">
        <f t="shared" si="95"/>
        <v>0</v>
      </c>
      <c r="J1245" s="38"/>
      <c r="K1245" s="38"/>
      <c r="L1245" s="34"/>
      <c r="M1245" s="34"/>
      <c r="N1245" s="34"/>
      <c r="O1245" s="40"/>
    </row>
    <row r="1246" spans="1:15" ht="14.25">
      <c r="A1246" s="41">
        <v>0</v>
      </c>
      <c r="B1246" s="42"/>
      <c r="C1246" s="43"/>
      <c r="D1246" s="44"/>
      <c r="E1246" s="45" t="str">
        <f t="shared" si="102"/>
        <v/>
      </c>
      <c r="F1246" s="43">
        <f t="shared" si="103"/>
        <v>0</v>
      </c>
      <c r="G1246" s="75">
        <f>IF($C1246="",0,COUNTIF(男子名簿!$F$12:$F$520,$C1246))</f>
        <v>0</v>
      </c>
      <c r="H1246" s="76">
        <f>IF($C1246="",0,COUNTIF(女子名簿!$F$12:$F$520,$C1246))</f>
        <v>0</v>
      </c>
      <c r="I1246" s="77">
        <f t="shared" si="95"/>
        <v>0</v>
      </c>
      <c r="J1246" s="38"/>
      <c r="K1246" s="38"/>
      <c r="L1246" s="34"/>
      <c r="M1246" s="34"/>
      <c r="N1246" s="34"/>
      <c r="O1246" s="40"/>
    </row>
    <row r="1247" spans="1:15" ht="14.25">
      <c r="A1247" s="41">
        <v>0</v>
      </c>
      <c r="B1247" s="46"/>
      <c r="C1247" s="62"/>
      <c r="D1247" s="66"/>
      <c r="E1247" s="48" t="str">
        <f t="shared" si="102"/>
        <v/>
      </c>
      <c r="F1247" s="49">
        <f t="shared" si="103"/>
        <v>0</v>
      </c>
      <c r="G1247" s="78">
        <f>IF($C1247="",0,COUNTIF(男子名簿!$F$12:$F$520,$C1247))</f>
        <v>0</v>
      </c>
      <c r="H1247" s="79">
        <f>IF($C1247="",0,COUNTIF(女子名簿!$F$12:$F$520,$C1247))</f>
        <v>0</v>
      </c>
      <c r="I1247" s="80">
        <f t="shared" si="95"/>
        <v>0</v>
      </c>
      <c r="J1247" s="38"/>
      <c r="K1247" s="38"/>
      <c r="L1247" s="34"/>
      <c r="M1247" s="34"/>
      <c r="N1247" s="34"/>
      <c r="O1247" s="40"/>
    </row>
    <row r="1248" spans="1:15" ht="14.25">
      <c r="A1248" s="41">
        <v>0</v>
      </c>
      <c r="B1248" s="50"/>
      <c r="C1248" s="64"/>
      <c r="D1248" s="67"/>
      <c r="E1248" s="52" t="str">
        <f t="shared" si="102"/>
        <v/>
      </c>
      <c r="F1248" s="51">
        <f t="shared" si="103"/>
        <v>0</v>
      </c>
      <c r="G1248" s="81">
        <f>IF($C1248="",0,COUNTIF(男子名簿!$F$12:$F$520,$C1248))</f>
        <v>0</v>
      </c>
      <c r="H1248" s="82">
        <f>IF($C1248="",0,COUNTIF(女子名簿!$F$12:$F$520,$C1248))</f>
        <v>0</v>
      </c>
      <c r="I1248" s="83">
        <f t="shared" si="95"/>
        <v>0</v>
      </c>
      <c r="J1248" s="38"/>
      <c r="K1248" s="38"/>
      <c r="L1248" s="34"/>
      <c r="M1248" s="34"/>
      <c r="N1248" s="34"/>
      <c r="O1248" s="40"/>
    </row>
    <row r="1249" spans="1:15" ht="14.25">
      <c r="A1249" s="41">
        <v>0</v>
      </c>
      <c r="B1249" s="42"/>
      <c r="C1249" s="43"/>
      <c r="D1249" s="44"/>
      <c r="E1249" s="45" t="str">
        <f t="shared" si="102"/>
        <v/>
      </c>
      <c r="F1249" s="43">
        <f t="shared" si="103"/>
        <v>0</v>
      </c>
      <c r="G1249" s="75">
        <f>IF($C1249="",0,COUNTIF(男子名簿!$F$12:$F$520,$C1249))</f>
        <v>0</v>
      </c>
      <c r="H1249" s="76">
        <f>IF($C1249="",0,COUNTIF(女子名簿!$F$12:$F$520,$C1249))</f>
        <v>0</v>
      </c>
      <c r="I1249" s="77">
        <f t="shared" si="95"/>
        <v>0</v>
      </c>
      <c r="J1249" s="38"/>
      <c r="K1249" s="38"/>
      <c r="L1249" s="34"/>
      <c r="M1249" s="34"/>
      <c r="N1249" s="34"/>
      <c r="O1249" s="40"/>
    </row>
    <row r="1250" spans="1:15" ht="14.25">
      <c r="A1250" s="41">
        <v>0</v>
      </c>
      <c r="B1250" s="42"/>
      <c r="C1250" s="53"/>
      <c r="D1250" s="54"/>
      <c r="E1250" s="45" t="str">
        <f t="shared" si="102"/>
        <v/>
      </c>
      <c r="F1250" s="43">
        <f t="shared" si="103"/>
        <v>0</v>
      </c>
      <c r="G1250" s="75">
        <f>IF($C1250="",0,COUNTIF(男子名簿!$F$12:$F$520,$C1250))</f>
        <v>0</v>
      </c>
      <c r="H1250" s="76">
        <f>IF($C1250="",0,COUNTIF(女子名簿!$F$12:$F$520,$C1250))</f>
        <v>0</v>
      </c>
      <c r="I1250" s="77">
        <f t="shared" si="95"/>
        <v>0</v>
      </c>
      <c r="J1250" s="38"/>
      <c r="K1250" s="38"/>
      <c r="L1250" s="34"/>
      <c r="M1250" s="34"/>
      <c r="N1250" s="34"/>
      <c r="O1250" s="40"/>
    </row>
    <row r="1251" spans="1:15" ht="14.25">
      <c r="A1251" s="41">
        <v>0</v>
      </c>
      <c r="B1251" s="42"/>
      <c r="C1251" s="53"/>
      <c r="D1251" s="54"/>
      <c r="E1251" s="45" t="str">
        <f t="shared" si="102"/>
        <v/>
      </c>
      <c r="F1251" s="43">
        <f t="shared" si="103"/>
        <v>0</v>
      </c>
      <c r="G1251" s="75">
        <f>IF($C1251="",0,COUNTIF(男子名簿!$F$12:$F$520,$C1251))</f>
        <v>0</v>
      </c>
      <c r="H1251" s="76">
        <f>IF($C1251="",0,COUNTIF(女子名簿!$F$12:$F$520,$C1251))</f>
        <v>0</v>
      </c>
      <c r="I1251" s="77">
        <f t="shared" si="95"/>
        <v>0</v>
      </c>
      <c r="J1251" s="38"/>
      <c r="K1251" s="38"/>
      <c r="L1251" s="34"/>
      <c r="M1251" s="34"/>
      <c r="N1251" s="34"/>
      <c r="O1251" s="40"/>
    </row>
    <row r="1252" spans="1:15" ht="14.25">
      <c r="A1252" s="41">
        <v>0</v>
      </c>
      <c r="B1252" s="55"/>
      <c r="C1252" s="62"/>
      <c r="D1252" s="63"/>
      <c r="E1252" s="57" t="str">
        <f t="shared" si="102"/>
        <v/>
      </c>
      <c r="F1252" s="47">
        <f t="shared" si="103"/>
        <v>0</v>
      </c>
      <c r="G1252" s="84">
        <f>IF($C1252="",0,COUNTIF(男子名簿!$F$12:$F$520,$C1252))</f>
        <v>0</v>
      </c>
      <c r="H1252" s="85">
        <f>IF($C1252="",0,COUNTIF(女子名簿!$F$12:$F$520,$C1252))</f>
        <v>0</v>
      </c>
      <c r="I1252" s="86">
        <f t="shared" si="95"/>
        <v>0</v>
      </c>
      <c r="J1252" s="38"/>
      <c r="K1252" s="38"/>
      <c r="L1252" s="34"/>
      <c r="M1252" s="34"/>
      <c r="N1252" s="34"/>
      <c r="O1252" s="40"/>
    </row>
    <row r="1253" spans="1:15" ht="14.25">
      <c r="A1253" s="41">
        <v>0</v>
      </c>
      <c r="B1253" s="58"/>
      <c r="C1253" s="64"/>
      <c r="D1253" s="65"/>
      <c r="E1253" s="60" t="str">
        <f t="shared" si="102"/>
        <v/>
      </c>
      <c r="F1253" s="61">
        <f t="shared" si="103"/>
        <v>0</v>
      </c>
      <c r="G1253" s="87">
        <f>IF($C1253="",0,COUNTIF(男子名簿!$F$12:$F$520,$C1253))</f>
        <v>0</v>
      </c>
      <c r="H1253" s="88">
        <f>IF($C1253="",0,COUNTIF(女子名簿!$F$12:$F$520,$C1253))</f>
        <v>0</v>
      </c>
      <c r="I1253" s="89">
        <f t="shared" si="95"/>
        <v>0</v>
      </c>
      <c r="J1253" s="38"/>
      <c r="K1253" s="38"/>
      <c r="L1253" s="34"/>
      <c r="M1253" s="34"/>
      <c r="N1253" s="34"/>
      <c r="O1253" s="40"/>
    </row>
    <row r="1254" spans="1:15" ht="14.25">
      <c r="A1254" s="41">
        <v>0</v>
      </c>
      <c r="B1254" s="42"/>
      <c r="C1254" s="53"/>
      <c r="D1254" s="54"/>
      <c r="E1254" s="45" t="str">
        <f t="shared" si="102"/>
        <v/>
      </c>
      <c r="F1254" s="43">
        <f t="shared" si="103"/>
        <v>0</v>
      </c>
      <c r="G1254" s="75">
        <f>IF($C1254="",0,COUNTIF(男子名簿!$F$12:$F$520,$C1254))</f>
        <v>0</v>
      </c>
      <c r="H1254" s="76">
        <f>IF($C1254="",0,COUNTIF(女子名簿!$F$12:$F$520,$C1254))</f>
        <v>0</v>
      </c>
      <c r="I1254" s="77">
        <f t="shared" si="95"/>
        <v>0</v>
      </c>
      <c r="J1254" s="38"/>
      <c r="K1254" s="38"/>
      <c r="L1254" s="34"/>
      <c r="M1254" s="34"/>
      <c r="N1254" s="34"/>
      <c r="O1254" s="40"/>
    </row>
    <row r="1255" spans="1:15" ht="14.25">
      <c r="A1255" s="41">
        <v>0</v>
      </c>
      <c r="B1255" s="42"/>
      <c r="C1255" s="53"/>
      <c r="D1255" s="54"/>
      <c r="E1255" s="45" t="str">
        <f t="shared" si="102"/>
        <v/>
      </c>
      <c r="F1255" s="43">
        <f t="shared" si="103"/>
        <v>0</v>
      </c>
      <c r="G1255" s="75">
        <f>IF($C1255="",0,COUNTIF(男子名簿!$F$12:$F$520,$C1255))</f>
        <v>0</v>
      </c>
      <c r="H1255" s="76">
        <f>IF($C1255="",0,COUNTIF(女子名簿!$F$12:$F$520,$C1255))</f>
        <v>0</v>
      </c>
      <c r="I1255" s="77">
        <f t="shared" si="95"/>
        <v>0</v>
      </c>
      <c r="J1255" s="38"/>
      <c r="K1255" s="38"/>
      <c r="L1255" s="34"/>
      <c r="M1255" s="34"/>
      <c r="N1255" s="34"/>
      <c r="O1255" s="40"/>
    </row>
    <row r="1256" spans="1:15" ht="14.25">
      <c r="A1256" s="41">
        <v>0</v>
      </c>
      <c r="B1256" s="42"/>
      <c r="C1256" s="53"/>
      <c r="D1256" s="54"/>
      <c r="E1256" s="45" t="str">
        <f t="shared" si="102"/>
        <v/>
      </c>
      <c r="F1256" s="43">
        <f t="shared" si="103"/>
        <v>0</v>
      </c>
      <c r="G1256" s="75">
        <f>IF($C1256="",0,COUNTIF(男子名簿!$F$12:$F$520,$C1256))</f>
        <v>0</v>
      </c>
      <c r="H1256" s="76">
        <f>IF($C1256="",0,COUNTIF(女子名簿!$F$12:$F$520,$C1256))</f>
        <v>0</v>
      </c>
      <c r="I1256" s="77">
        <f t="shared" si="95"/>
        <v>0</v>
      </c>
      <c r="J1256" s="38"/>
      <c r="K1256" s="38"/>
      <c r="L1256" s="34"/>
      <c r="M1256" s="34"/>
      <c r="N1256" s="34"/>
      <c r="O1256" s="40"/>
    </row>
    <row r="1257" spans="1:15" ht="14.25">
      <c r="A1257" s="41">
        <v>0</v>
      </c>
      <c r="B1257" s="46"/>
      <c r="C1257" s="62"/>
      <c r="D1257" s="66"/>
      <c r="E1257" s="48" t="str">
        <f t="shared" si="102"/>
        <v/>
      </c>
      <c r="F1257" s="49">
        <f t="shared" si="103"/>
        <v>0</v>
      </c>
      <c r="G1257" s="78">
        <f>IF($C1257="",0,COUNTIF(男子名簿!$F$12:$F$520,$C1257))</f>
        <v>0</v>
      </c>
      <c r="H1257" s="79">
        <f>IF($C1257="",0,COUNTIF(女子名簿!$F$12:$F$520,$C1257))</f>
        <v>0</v>
      </c>
      <c r="I1257" s="80">
        <f t="shared" si="95"/>
        <v>0</v>
      </c>
      <c r="J1257" s="38"/>
      <c r="K1257" s="38"/>
      <c r="L1257" s="34"/>
      <c r="M1257" s="34"/>
      <c r="N1257" s="34"/>
      <c r="O1257" s="40"/>
    </row>
    <row r="1258" spans="1:15" ht="14.25">
      <c r="A1258" s="41">
        <v>0</v>
      </c>
      <c r="B1258" s="50"/>
      <c r="C1258" s="61"/>
      <c r="D1258" s="59"/>
      <c r="E1258" s="52"/>
      <c r="F1258" s="51"/>
      <c r="G1258" s="81">
        <f>IF($C1258="",0,COUNTIF(男子名簿!$F$12:$F$520,$C1258))</f>
        <v>0</v>
      </c>
      <c r="H1258" s="82">
        <f>IF($C1258="",0,COUNTIF(女子名簿!$F$12:$F$520,$C1258))</f>
        <v>0</v>
      </c>
      <c r="I1258" s="83">
        <f t="shared" ref="I1258:I1337" si="104">G1258+H1258</f>
        <v>0</v>
      </c>
      <c r="J1258" s="38"/>
      <c r="K1258" s="38"/>
      <c r="L1258" s="34"/>
      <c r="M1258" s="34"/>
      <c r="N1258" s="34"/>
      <c r="O1258" s="40"/>
    </row>
    <row r="1259" spans="1:15" ht="14.25">
      <c r="A1259" s="41">
        <v>0</v>
      </c>
      <c r="B1259" s="42"/>
      <c r="C1259" s="43"/>
      <c r="D1259" s="44"/>
      <c r="E1259" s="45" t="str">
        <f t="shared" ref="E1259:E1277" si="105">IF($C1259="","",ASC(PHONETIC($C1259)))</f>
        <v/>
      </c>
      <c r="F1259" s="43">
        <f t="shared" ref="F1259:F1277" si="106">C1259</f>
        <v>0</v>
      </c>
      <c r="G1259" s="75">
        <f>IF($C1259="",0,COUNTIF(男子名簿!$F$12:$F$520,$C1259))</f>
        <v>0</v>
      </c>
      <c r="H1259" s="76">
        <f>IF($C1259="",0,COUNTIF(女子名簿!$F$12:$F$520,$C1259))</f>
        <v>0</v>
      </c>
      <c r="I1259" s="77">
        <f t="shared" si="104"/>
        <v>0</v>
      </c>
      <c r="J1259" s="38"/>
      <c r="K1259" s="38"/>
      <c r="L1259" s="34"/>
      <c r="M1259" s="34"/>
      <c r="N1259" s="34"/>
      <c r="O1259" s="34"/>
    </row>
    <row r="1260" spans="1:15" ht="14.25">
      <c r="A1260" s="41">
        <v>0</v>
      </c>
      <c r="B1260" s="42"/>
      <c r="C1260" s="43"/>
      <c r="D1260" s="44"/>
      <c r="E1260" s="45" t="str">
        <f t="shared" si="105"/>
        <v/>
      </c>
      <c r="F1260" s="43">
        <f t="shared" si="106"/>
        <v>0</v>
      </c>
      <c r="G1260" s="75">
        <f>IF($C1260="",0,COUNTIF(男子名簿!$F$12:$F$520,$C1260))</f>
        <v>0</v>
      </c>
      <c r="H1260" s="76">
        <f>IF($C1260="",0,COUNTIF(女子名簿!$F$12:$F$520,$C1260))</f>
        <v>0</v>
      </c>
      <c r="I1260" s="77">
        <f t="shared" si="104"/>
        <v>0</v>
      </c>
      <c r="J1260" s="38"/>
      <c r="K1260" s="38"/>
      <c r="L1260" s="34"/>
      <c r="M1260" s="34"/>
      <c r="N1260" s="34"/>
      <c r="O1260" s="34"/>
    </row>
    <row r="1261" spans="1:15" ht="14.25">
      <c r="A1261" s="41">
        <v>0</v>
      </c>
      <c r="B1261" s="42"/>
      <c r="C1261" s="43"/>
      <c r="D1261" s="44"/>
      <c r="E1261" s="45" t="str">
        <f t="shared" si="105"/>
        <v/>
      </c>
      <c r="F1261" s="43">
        <f t="shared" si="106"/>
        <v>0</v>
      </c>
      <c r="G1261" s="75">
        <f>IF($C1261="",0,COUNTIF(男子名簿!$F$12:$F$520,$C1261))</f>
        <v>0</v>
      </c>
      <c r="H1261" s="76">
        <f>IF($C1261="",0,COUNTIF(女子名簿!$F$12:$F$520,$C1261))</f>
        <v>0</v>
      </c>
      <c r="I1261" s="77">
        <f t="shared" si="104"/>
        <v>0</v>
      </c>
      <c r="J1261" s="38"/>
      <c r="K1261" s="38"/>
      <c r="L1261" s="34"/>
      <c r="M1261" s="34"/>
      <c r="N1261" s="34"/>
      <c r="O1261" s="34"/>
    </row>
    <row r="1262" spans="1:15" ht="14.25">
      <c r="A1262" s="41">
        <v>0</v>
      </c>
      <c r="B1262" s="55"/>
      <c r="C1262" s="47"/>
      <c r="D1262" s="56"/>
      <c r="E1262" s="57" t="str">
        <f t="shared" si="105"/>
        <v/>
      </c>
      <c r="F1262" s="47">
        <f t="shared" si="106"/>
        <v>0</v>
      </c>
      <c r="G1262" s="84">
        <f>IF($C1262="",0,COUNTIF(男子名簿!$F$12:$F$520,$C1262))</f>
        <v>0</v>
      </c>
      <c r="H1262" s="85">
        <f>IF($C1262="",0,COUNTIF(女子名簿!$F$12:$F$520,$C1262))</f>
        <v>0</v>
      </c>
      <c r="I1262" s="86">
        <f t="shared" si="104"/>
        <v>0</v>
      </c>
      <c r="J1262" s="38"/>
      <c r="K1262" s="38"/>
      <c r="L1262" s="34"/>
      <c r="M1262" s="34"/>
      <c r="N1262" s="34"/>
      <c r="O1262" s="34"/>
    </row>
    <row r="1263" spans="1:15" ht="14.25">
      <c r="A1263" s="41">
        <v>0</v>
      </c>
      <c r="B1263" s="58"/>
      <c r="C1263" s="64"/>
      <c r="D1263" s="65"/>
      <c r="E1263" s="60" t="str">
        <f t="shared" si="105"/>
        <v/>
      </c>
      <c r="F1263" s="61">
        <f t="shared" si="106"/>
        <v>0</v>
      </c>
      <c r="G1263" s="87">
        <f>IF($C1263="",0,COUNTIF(男子名簿!$F$12:$F$520,$C1263))</f>
        <v>0</v>
      </c>
      <c r="H1263" s="88">
        <f>IF($C1263="",0,COUNTIF(女子名簿!$F$12:$F$520,$C1263))</f>
        <v>0</v>
      </c>
      <c r="I1263" s="89">
        <f t="shared" si="104"/>
        <v>0</v>
      </c>
      <c r="J1263" s="38"/>
      <c r="K1263" s="38"/>
      <c r="L1263" s="34"/>
      <c r="M1263" s="34"/>
      <c r="N1263" s="34"/>
      <c r="O1263" s="40"/>
    </row>
    <row r="1264" spans="1:15" ht="14.25">
      <c r="A1264" s="41">
        <v>0</v>
      </c>
      <c r="B1264" s="42"/>
      <c r="C1264" s="53"/>
      <c r="D1264" s="54"/>
      <c r="E1264" s="45" t="str">
        <f t="shared" si="105"/>
        <v/>
      </c>
      <c r="F1264" s="43">
        <f t="shared" si="106"/>
        <v>0</v>
      </c>
      <c r="G1264" s="75">
        <f>IF($C1264="",0,COUNTIF(男子名簿!$F$12:$F$520,$C1264))</f>
        <v>0</v>
      </c>
      <c r="H1264" s="76">
        <f>IF($C1264="",0,COUNTIF(女子名簿!$F$12:$F$520,$C1264))</f>
        <v>0</v>
      </c>
      <c r="I1264" s="77">
        <f t="shared" si="104"/>
        <v>0</v>
      </c>
      <c r="J1264" s="38"/>
      <c r="K1264" s="38"/>
      <c r="L1264" s="34"/>
      <c r="M1264" s="34"/>
      <c r="N1264" s="34"/>
      <c r="O1264" s="40"/>
    </row>
    <row r="1265" spans="1:15" ht="14.25">
      <c r="A1265" s="41">
        <v>0</v>
      </c>
      <c r="B1265" s="42"/>
      <c r="C1265" s="53"/>
      <c r="D1265" s="54"/>
      <c r="E1265" s="45" t="str">
        <f t="shared" si="105"/>
        <v/>
      </c>
      <c r="F1265" s="43">
        <f t="shared" si="106"/>
        <v>0</v>
      </c>
      <c r="G1265" s="75">
        <f>IF($C1265="",0,COUNTIF(男子名簿!$F$12:$F$520,$C1265))</f>
        <v>0</v>
      </c>
      <c r="H1265" s="76">
        <f>IF($C1265="",0,COUNTIF(女子名簿!$F$12:$F$520,$C1265))</f>
        <v>0</v>
      </c>
      <c r="I1265" s="77">
        <f t="shared" si="104"/>
        <v>0</v>
      </c>
      <c r="J1265" s="38"/>
      <c r="K1265" s="38"/>
      <c r="L1265" s="34"/>
      <c r="M1265" s="34"/>
      <c r="N1265" s="34"/>
      <c r="O1265" s="40"/>
    </row>
    <row r="1266" spans="1:15" ht="14.25">
      <c r="A1266" s="41">
        <v>0</v>
      </c>
      <c r="B1266" s="42"/>
      <c r="C1266" s="43"/>
      <c r="D1266" s="44"/>
      <c r="E1266" s="45" t="str">
        <f t="shared" si="105"/>
        <v/>
      </c>
      <c r="F1266" s="43">
        <f t="shared" si="106"/>
        <v>0</v>
      </c>
      <c r="G1266" s="75">
        <f>IF($C1266="",0,COUNTIF(男子名簿!$F$12:$F$520,$C1266))</f>
        <v>0</v>
      </c>
      <c r="H1266" s="76">
        <f>IF($C1266="",0,COUNTIF(女子名簿!$F$12:$F$520,$C1266))</f>
        <v>0</v>
      </c>
      <c r="I1266" s="77">
        <f t="shared" si="104"/>
        <v>0</v>
      </c>
      <c r="J1266" s="38"/>
      <c r="K1266" s="38"/>
      <c r="L1266" s="34"/>
      <c r="M1266" s="34"/>
      <c r="N1266" s="34"/>
      <c r="O1266" s="40"/>
    </row>
    <row r="1267" spans="1:15" ht="14.25">
      <c r="A1267" s="41">
        <v>0</v>
      </c>
      <c r="B1267" s="46"/>
      <c r="C1267" s="62"/>
      <c r="D1267" s="66"/>
      <c r="E1267" s="48" t="str">
        <f t="shared" si="105"/>
        <v/>
      </c>
      <c r="F1267" s="49">
        <f t="shared" si="106"/>
        <v>0</v>
      </c>
      <c r="G1267" s="78">
        <f>IF($C1267="",0,COUNTIF(男子名簿!$F$12:$F$520,$C1267))</f>
        <v>0</v>
      </c>
      <c r="H1267" s="79">
        <f>IF($C1267="",0,COUNTIF(女子名簿!$F$12:$F$520,$C1267))</f>
        <v>0</v>
      </c>
      <c r="I1267" s="80">
        <f t="shared" si="104"/>
        <v>0</v>
      </c>
      <c r="J1267" s="38"/>
      <c r="K1267" s="38"/>
      <c r="L1267" s="34"/>
      <c r="M1267" s="34"/>
      <c r="N1267" s="34"/>
      <c r="O1267" s="40"/>
    </row>
    <row r="1268" spans="1:15" ht="14.25">
      <c r="A1268" s="41">
        <v>0</v>
      </c>
      <c r="B1268" s="50"/>
      <c r="C1268" s="64"/>
      <c r="D1268" s="67"/>
      <c r="E1268" s="52" t="str">
        <f t="shared" si="105"/>
        <v/>
      </c>
      <c r="F1268" s="51">
        <f t="shared" si="106"/>
        <v>0</v>
      </c>
      <c r="G1268" s="81">
        <f>IF($C1268="",0,COUNTIF(男子名簿!$F$12:$F$520,$C1268))</f>
        <v>0</v>
      </c>
      <c r="H1268" s="82">
        <f>IF($C1268="",0,COUNTIF(女子名簿!$F$12:$F$520,$C1268))</f>
        <v>0</v>
      </c>
      <c r="I1268" s="83">
        <f t="shared" si="104"/>
        <v>0</v>
      </c>
      <c r="J1268" s="38"/>
      <c r="K1268" s="38"/>
      <c r="L1268" s="34"/>
      <c r="M1268" s="34"/>
      <c r="N1268" s="34"/>
      <c r="O1268" s="40"/>
    </row>
    <row r="1269" spans="1:15" ht="14.25">
      <c r="A1269" s="41">
        <v>0</v>
      </c>
      <c r="B1269" s="42"/>
      <c r="C1269" s="43"/>
      <c r="D1269" s="44"/>
      <c r="E1269" s="45" t="str">
        <f t="shared" si="105"/>
        <v/>
      </c>
      <c r="F1269" s="43">
        <f t="shared" si="106"/>
        <v>0</v>
      </c>
      <c r="G1269" s="75">
        <f>IF($C1269="",0,COUNTIF(男子名簿!$F$12:$F$520,$C1269))</f>
        <v>0</v>
      </c>
      <c r="H1269" s="76">
        <f>IF($C1269="",0,COUNTIF(女子名簿!$F$12:$F$520,$C1269))</f>
        <v>0</v>
      </c>
      <c r="I1269" s="77">
        <f t="shared" si="104"/>
        <v>0</v>
      </c>
      <c r="J1269" s="38"/>
      <c r="K1269" s="38"/>
      <c r="L1269" s="34"/>
      <c r="M1269" s="34"/>
      <c r="N1269" s="34"/>
      <c r="O1269" s="40"/>
    </row>
    <row r="1270" spans="1:15" ht="14.25">
      <c r="A1270" s="41">
        <v>0</v>
      </c>
      <c r="B1270" s="42"/>
      <c r="C1270" s="53"/>
      <c r="D1270" s="54"/>
      <c r="E1270" s="45" t="str">
        <f t="shared" si="105"/>
        <v/>
      </c>
      <c r="F1270" s="43">
        <f t="shared" si="106"/>
        <v>0</v>
      </c>
      <c r="G1270" s="75">
        <f>IF($C1270="",0,COUNTIF(男子名簿!$F$12:$F$520,$C1270))</f>
        <v>0</v>
      </c>
      <c r="H1270" s="76">
        <f>IF($C1270="",0,COUNTIF(女子名簿!$F$12:$F$520,$C1270))</f>
        <v>0</v>
      </c>
      <c r="I1270" s="77">
        <f t="shared" si="104"/>
        <v>0</v>
      </c>
      <c r="J1270" s="38"/>
      <c r="K1270" s="38"/>
      <c r="L1270" s="34"/>
      <c r="M1270" s="34"/>
      <c r="N1270" s="34"/>
      <c r="O1270" s="40"/>
    </row>
    <row r="1271" spans="1:15" ht="14.25">
      <c r="A1271" s="41">
        <v>0</v>
      </c>
      <c r="B1271" s="42"/>
      <c r="C1271" s="53"/>
      <c r="D1271" s="54"/>
      <c r="E1271" s="45" t="str">
        <f t="shared" si="105"/>
        <v/>
      </c>
      <c r="F1271" s="43">
        <f t="shared" si="106"/>
        <v>0</v>
      </c>
      <c r="G1271" s="75">
        <f>IF($C1271="",0,COUNTIF(男子名簿!$F$12:$F$520,$C1271))</f>
        <v>0</v>
      </c>
      <c r="H1271" s="76">
        <f>IF($C1271="",0,COUNTIF(女子名簿!$F$12:$F$520,$C1271))</f>
        <v>0</v>
      </c>
      <c r="I1271" s="77">
        <f t="shared" si="104"/>
        <v>0</v>
      </c>
      <c r="J1271" s="38"/>
      <c r="K1271" s="38"/>
      <c r="L1271" s="34"/>
      <c r="M1271" s="34"/>
      <c r="N1271" s="34"/>
      <c r="O1271" s="40"/>
    </row>
    <row r="1272" spans="1:15" ht="14.25">
      <c r="A1272" s="41">
        <v>0</v>
      </c>
      <c r="B1272" s="55"/>
      <c r="C1272" s="62"/>
      <c r="D1272" s="63"/>
      <c r="E1272" s="57" t="str">
        <f t="shared" si="105"/>
        <v/>
      </c>
      <c r="F1272" s="47">
        <f t="shared" si="106"/>
        <v>0</v>
      </c>
      <c r="G1272" s="84">
        <f>IF($C1272="",0,COUNTIF(男子名簿!$F$12:$F$520,$C1272))</f>
        <v>0</v>
      </c>
      <c r="H1272" s="85">
        <f>IF($C1272="",0,COUNTIF(女子名簿!$F$12:$F$520,$C1272))</f>
        <v>0</v>
      </c>
      <c r="I1272" s="86">
        <f t="shared" si="104"/>
        <v>0</v>
      </c>
      <c r="J1272" s="38"/>
      <c r="K1272" s="38"/>
      <c r="L1272" s="34"/>
      <c r="M1272" s="34"/>
      <c r="N1272" s="34"/>
      <c r="O1272" s="40"/>
    </row>
    <row r="1273" spans="1:15" ht="14.25">
      <c r="A1273" s="41">
        <v>0</v>
      </c>
      <c r="B1273" s="58"/>
      <c r="C1273" s="64"/>
      <c r="D1273" s="65"/>
      <c r="E1273" s="60" t="str">
        <f t="shared" si="105"/>
        <v/>
      </c>
      <c r="F1273" s="61">
        <f t="shared" si="106"/>
        <v>0</v>
      </c>
      <c r="G1273" s="87">
        <f>IF($C1273="",0,COUNTIF(男子名簿!$F$12:$F$520,$C1273))</f>
        <v>0</v>
      </c>
      <c r="H1273" s="88">
        <f>IF($C1273="",0,COUNTIF(女子名簿!$F$12:$F$520,$C1273))</f>
        <v>0</v>
      </c>
      <c r="I1273" s="89">
        <f t="shared" si="104"/>
        <v>0</v>
      </c>
      <c r="J1273" s="38"/>
      <c r="K1273" s="38"/>
      <c r="L1273" s="34"/>
      <c r="M1273" s="34"/>
      <c r="N1273" s="34"/>
      <c r="O1273" s="40"/>
    </row>
    <row r="1274" spans="1:15" ht="14.25">
      <c r="A1274" s="41">
        <v>0</v>
      </c>
      <c r="B1274" s="42"/>
      <c r="C1274" s="53"/>
      <c r="D1274" s="54"/>
      <c r="E1274" s="45" t="str">
        <f t="shared" si="105"/>
        <v/>
      </c>
      <c r="F1274" s="43">
        <f t="shared" si="106"/>
        <v>0</v>
      </c>
      <c r="G1274" s="75">
        <f>IF($C1274="",0,COUNTIF(男子名簿!$F$12:$F$520,$C1274))</f>
        <v>0</v>
      </c>
      <c r="H1274" s="76">
        <f>IF($C1274="",0,COUNTIF(女子名簿!$F$12:$F$520,$C1274))</f>
        <v>0</v>
      </c>
      <c r="I1274" s="77">
        <f t="shared" si="104"/>
        <v>0</v>
      </c>
      <c r="J1274" s="38"/>
      <c r="K1274" s="38"/>
      <c r="L1274" s="34"/>
      <c r="M1274" s="34"/>
      <c r="N1274" s="34"/>
      <c r="O1274" s="40"/>
    </row>
    <row r="1275" spans="1:15" ht="14.25">
      <c r="A1275" s="41">
        <v>0</v>
      </c>
      <c r="B1275" s="42"/>
      <c r="C1275" s="53"/>
      <c r="D1275" s="54"/>
      <c r="E1275" s="45" t="str">
        <f t="shared" si="105"/>
        <v/>
      </c>
      <c r="F1275" s="43">
        <f t="shared" si="106"/>
        <v>0</v>
      </c>
      <c r="G1275" s="75">
        <f>IF($C1275="",0,COUNTIF(男子名簿!$F$12:$F$520,$C1275))</f>
        <v>0</v>
      </c>
      <c r="H1275" s="76">
        <f>IF($C1275="",0,COUNTIF(女子名簿!$F$12:$F$520,$C1275))</f>
        <v>0</v>
      </c>
      <c r="I1275" s="77">
        <f t="shared" si="104"/>
        <v>0</v>
      </c>
      <c r="J1275" s="38"/>
      <c r="K1275" s="38"/>
      <c r="L1275" s="34"/>
      <c r="M1275" s="34"/>
      <c r="N1275" s="34"/>
      <c r="O1275" s="40"/>
    </row>
    <row r="1276" spans="1:15" ht="14.25">
      <c r="A1276" s="41">
        <v>0</v>
      </c>
      <c r="B1276" s="42"/>
      <c r="C1276" s="53"/>
      <c r="D1276" s="54"/>
      <c r="E1276" s="45" t="str">
        <f t="shared" si="105"/>
        <v/>
      </c>
      <c r="F1276" s="43">
        <f t="shared" si="106"/>
        <v>0</v>
      </c>
      <c r="G1276" s="75">
        <f>IF($C1276="",0,COUNTIF(男子名簿!$F$12:$F$520,$C1276))</f>
        <v>0</v>
      </c>
      <c r="H1276" s="76">
        <f>IF($C1276="",0,COUNTIF(女子名簿!$F$12:$F$520,$C1276))</f>
        <v>0</v>
      </c>
      <c r="I1276" s="77">
        <f t="shared" si="104"/>
        <v>0</v>
      </c>
      <c r="J1276" s="38"/>
      <c r="K1276" s="38"/>
      <c r="L1276" s="34"/>
      <c r="M1276" s="34"/>
      <c r="N1276" s="34"/>
      <c r="O1276" s="40"/>
    </row>
    <row r="1277" spans="1:15" ht="14.25">
      <c r="A1277" s="41">
        <v>0</v>
      </c>
      <c r="B1277" s="46"/>
      <c r="C1277" s="62"/>
      <c r="D1277" s="66"/>
      <c r="E1277" s="48" t="str">
        <f t="shared" si="105"/>
        <v/>
      </c>
      <c r="F1277" s="49">
        <f t="shared" si="106"/>
        <v>0</v>
      </c>
      <c r="G1277" s="78">
        <f>IF($C1277="",0,COUNTIF(男子名簿!$F$12:$F$520,$C1277))</f>
        <v>0</v>
      </c>
      <c r="H1277" s="79">
        <f>IF($C1277="",0,COUNTIF(女子名簿!$F$12:$F$520,$C1277))</f>
        <v>0</v>
      </c>
      <c r="I1277" s="80">
        <f t="shared" si="104"/>
        <v>0</v>
      </c>
      <c r="J1277" s="38"/>
      <c r="K1277" s="38"/>
      <c r="L1277" s="34"/>
      <c r="M1277" s="34"/>
      <c r="N1277" s="34"/>
      <c r="O1277" s="40"/>
    </row>
    <row r="1278" spans="1:15" ht="14.25">
      <c r="A1278" s="41">
        <v>0</v>
      </c>
      <c r="B1278" s="50"/>
      <c r="C1278" s="61"/>
      <c r="D1278" s="59"/>
      <c r="E1278" s="52"/>
      <c r="F1278" s="51"/>
      <c r="G1278" s="81">
        <f>IF($C1278="",0,COUNTIF(男子名簿!$F$12:$F$520,$C1278))</f>
        <v>0</v>
      </c>
      <c r="H1278" s="82">
        <f>IF($C1278="",0,COUNTIF(女子名簿!$F$12:$F$520,$C1278))</f>
        <v>0</v>
      </c>
      <c r="I1278" s="83">
        <f t="shared" si="104"/>
        <v>0</v>
      </c>
      <c r="J1278" s="38"/>
      <c r="K1278" s="38"/>
      <c r="L1278" s="34"/>
      <c r="M1278" s="34"/>
      <c r="N1278" s="34"/>
      <c r="O1278" s="40"/>
    </row>
    <row r="1279" spans="1:15" ht="14.25">
      <c r="A1279" s="41">
        <v>0</v>
      </c>
      <c r="B1279" s="42"/>
      <c r="C1279" s="43"/>
      <c r="D1279" s="44"/>
      <c r="E1279" s="45" t="str">
        <f t="shared" ref="E1279:E1297" si="107">IF($C1279="","",ASC(PHONETIC($C1279)))</f>
        <v/>
      </c>
      <c r="F1279" s="43">
        <f t="shared" ref="F1279:F1297" si="108">C1279</f>
        <v>0</v>
      </c>
      <c r="G1279" s="75">
        <f>IF($C1279="",0,COUNTIF(男子名簿!$F$12:$F$520,$C1279))</f>
        <v>0</v>
      </c>
      <c r="H1279" s="76">
        <f>IF($C1279="",0,COUNTIF(女子名簿!$F$12:$F$520,$C1279))</f>
        <v>0</v>
      </c>
      <c r="I1279" s="77">
        <f t="shared" si="104"/>
        <v>0</v>
      </c>
      <c r="J1279" s="38"/>
      <c r="K1279" s="38"/>
      <c r="L1279" s="34"/>
      <c r="M1279" s="34"/>
      <c r="N1279" s="34"/>
      <c r="O1279" s="34"/>
    </row>
    <row r="1280" spans="1:15" ht="14.25">
      <c r="A1280" s="41">
        <v>0</v>
      </c>
      <c r="B1280" s="42"/>
      <c r="C1280" s="43"/>
      <c r="D1280" s="44"/>
      <c r="E1280" s="45" t="str">
        <f t="shared" si="107"/>
        <v/>
      </c>
      <c r="F1280" s="43">
        <f t="shared" si="108"/>
        <v>0</v>
      </c>
      <c r="G1280" s="75">
        <f>IF($C1280="",0,COUNTIF(男子名簿!$F$12:$F$520,$C1280))</f>
        <v>0</v>
      </c>
      <c r="H1280" s="76">
        <f>IF($C1280="",0,COUNTIF(女子名簿!$F$12:$F$520,$C1280))</f>
        <v>0</v>
      </c>
      <c r="I1280" s="77">
        <f t="shared" si="104"/>
        <v>0</v>
      </c>
      <c r="J1280" s="38"/>
      <c r="K1280" s="38"/>
      <c r="L1280" s="34"/>
      <c r="M1280" s="34"/>
      <c r="N1280" s="34"/>
      <c r="O1280" s="34"/>
    </row>
    <row r="1281" spans="1:15" ht="14.25">
      <c r="A1281" s="41">
        <v>0</v>
      </c>
      <c r="B1281" s="42"/>
      <c r="C1281" s="43"/>
      <c r="D1281" s="44"/>
      <c r="E1281" s="45" t="str">
        <f t="shared" si="107"/>
        <v/>
      </c>
      <c r="F1281" s="43">
        <f t="shared" si="108"/>
        <v>0</v>
      </c>
      <c r="G1281" s="75">
        <f>IF($C1281="",0,COUNTIF(男子名簿!$F$12:$F$520,$C1281))</f>
        <v>0</v>
      </c>
      <c r="H1281" s="76">
        <f>IF($C1281="",0,COUNTIF(女子名簿!$F$12:$F$520,$C1281))</f>
        <v>0</v>
      </c>
      <c r="I1281" s="77">
        <f t="shared" si="104"/>
        <v>0</v>
      </c>
      <c r="J1281" s="38"/>
      <c r="K1281" s="38"/>
      <c r="L1281" s="34"/>
      <c r="M1281" s="34"/>
      <c r="N1281" s="34"/>
      <c r="O1281" s="34"/>
    </row>
    <row r="1282" spans="1:15" ht="14.25">
      <c r="A1282" s="41">
        <v>0</v>
      </c>
      <c r="B1282" s="55"/>
      <c r="C1282" s="47"/>
      <c r="D1282" s="56"/>
      <c r="E1282" s="57" t="str">
        <f t="shared" si="107"/>
        <v/>
      </c>
      <c r="F1282" s="47">
        <f t="shared" si="108"/>
        <v>0</v>
      </c>
      <c r="G1282" s="84">
        <f>IF($C1282="",0,COUNTIF(男子名簿!$F$12:$F$520,$C1282))</f>
        <v>0</v>
      </c>
      <c r="H1282" s="85">
        <f>IF($C1282="",0,COUNTIF(女子名簿!$F$12:$F$520,$C1282))</f>
        <v>0</v>
      </c>
      <c r="I1282" s="86">
        <f t="shared" si="104"/>
        <v>0</v>
      </c>
      <c r="J1282" s="38"/>
      <c r="K1282" s="38"/>
      <c r="L1282" s="34"/>
      <c r="M1282" s="34"/>
      <c r="N1282" s="34"/>
      <c r="O1282" s="34"/>
    </row>
    <row r="1283" spans="1:15" ht="14.25">
      <c r="A1283" s="41">
        <v>0</v>
      </c>
      <c r="B1283" s="58"/>
      <c r="C1283" s="64"/>
      <c r="D1283" s="65"/>
      <c r="E1283" s="60" t="str">
        <f t="shared" si="107"/>
        <v/>
      </c>
      <c r="F1283" s="61">
        <f t="shared" si="108"/>
        <v>0</v>
      </c>
      <c r="G1283" s="87">
        <f>IF($C1283="",0,COUNTIF(男子名簿!$F$12:$F$520,$C1283))</f>
        <v>0</v>
      </c>
      <c r="H1283" s="88">
        <f>IF($C1283="",0,COUNTIF(女子名簿!$F$12:$F$520,$C1283))</f>
        <v>0</v>
      </c>
      <c r="I1283" s="89">
        <f t="shared" si="104"/>
        <v>0</v>
      </c>
      <c r="J1283" s="38"/>
      <c r="K1283" s="38"/>
      <c r="L1283" s="34"/>
      <c r="M1283" s="34"/>
      <c r="N1283" s="34"/>
      <c r="O1283" s="40"/>
    </row>
    <row r="1284" spans="1:15" ht="14.25">
      <c r="A1284" s="41">
        <v>0</v>
      </c>
      <c r="B1284" s="42"/>
      <c r="C1284" s="53"/>
      <c r="D1284" s="54"/>
      <c r="E1284" s="45" t="str">
        <f t="shared" si="107"/>
        <v/>
      </c>
      <c r="F1284" s="43">
        <f t="shared" si="108"/>
        <v>0</v>
      </c>
      <c r="G1284" s="75">
        <f>IF($C1284="",0,COUNTIF(男子名簿!$F$12:$F$520,$C1284))</f>
        <v>0</v>
      </c>
      <c r="H1284" s="76">
        <f>IF($C1284="",0,COUNTIF(女子名簿!$F$12:$F$520,$C1284))</f>
        <v>0</v>
      </c>
      <c r="I1284" s="77">
        <f t="shared" si="104"/>
        <v>0</v>
      </c>
      <c r="J1284" s="38"/>
      <c r="K1284" s="38"/>
      <c r="L1284" s="34"/>
      <c r="M1284" s="34"/>
      <c r="N1284" s="34"/>
      <c r="O1284" s="40"/>
    </row>
    <row r="1285" spans="1:15" ht="14.25">
      <c r="A1285" s="41">
        <v>0</v>
      </c>
      <c r="B1285" s="42"/>
      <c r="C1285" s="53"/>
      <c r="D1285" s="54"/>
      <c r="E1285" s="45" t="str">
        <f t="shared" si="107"/>
        <v/>
      </c>
      <c r="F1285" s="43">
        <f t="shared" si="108"/>
        <v>0</v>
      </c>
      <c r="G1285" s="75">
        <f>IF($C1285="",0,COUNTIF(男子名簿!$F$12:$F$520,$C1285))</f>
        <v>0</v>
      </c>
      <c r="H1285" s="76">
        <f>IF($C1285="",0,COUNTIF(女子名簿!$F$12:$F$520,$C1285))</f>
        <v>0</v>
      </c>
      <c r="I1285" s="77">
        <f t="shared" si="104"/>
        <v>0</v>
      </c>
      <c r="J1285" s="38"/>
      <c r="K1285" s="38"/>
      <c r="L1285" s="34"/>
      <c r="M1285" s="34"/>
      <c r="N1285" s="34"/>
      <c r="O1285" s="40"/>
    </row>
    <row r="1286" spans="1:15" ht="14.25">
      <c r="A1286" s="41">
        <v>0</v>
      </c>
      <c r="B1286" s="42"/>
      <c r="C1286" s="43"/>
      <c r="D1286" s="44"/>
      <c r="E1286" s="45" t="str">
        <f t="shared" si="107"/>
        <v/>
      </c>
      <c r="F1286" s="43">
        <f t="shared" si="108"/>
        <v>0</v>
      </c>
      <c r="G1286" s="75">
        <f>IF($C1286="",0,COUNTIF(男子名簿!$F$12:$F$520,$C1286))</f>
        <v>0</v>
      </c>
      <c r="H1286" s="76">
        <f>IF($C1286="",0,COUNTIF(女子名簿!$F$12:$F$520,$C1286))</f>
        <v>0</v>
      </c>
      <c r="I1286" s="77">
        <f t="shared" si="104"/>
        <v>0</v>
      </c>
      <c r="J1286" s="38"/>
      <c r="K1286" s="38"/>
      <c r="L1286" s="34"/>
      <c r="M1286" s="34"/>
      <c r="N1286" s="34"/>
      <c r="O1286" s="40"/>
    </row>
    <row r="1287" spans="1:15" ht="14.25">
      <c r="A1287" s="41">
        <v>0</v>
      </c>
      <c r="B1287" s="46"/>
      <c r="C1287" s="62"/>
      <c r="D1287" s="66"/>
      <c r="E1287" s="48" t="str">
        <f t="shared" si="107"/>
        <v/>
      </c>
      <c r="F1287" s="49">
        <f t="shared" si="108"/>
        <v>0</v>
      </c>
      <c r="G1287" s="78">
        <f>IF($C1287="",0,COUNTIF(男子名簿!$F$12:$F$520,$C1287))</f>
        <v>0</v>
      </c>
      <c r="H1287" s="79">
        <f>IF($C1287="",0,COUNTIF(女子名簿!$F$12:$F$520,$C1287))</f>
        <v>0</v>
      </c>
      <c r="I1287" s="80">
        <f t="shared" si="104"/>
        <v>0</v>
      </c>
      <c r="J1287" s="38"/>
      <c r="K1287" s="38"/>
      <c r="L1287" s="34"/>
      <c r="M1287" s="34"/>
      <c r="N1287" s="34"/>
      <c r="O1287" s="40"/>
    </row>
    <row r="1288" spans="1:15" ht="14.25">
      <c r="A1288" s="41">
        <v>0</v>
      </c>
      <c r="B1288" s="50"/>
      <c r="C1288" s="64"/>
      <c r="D1288" s="67"/>
      <c r="E1288" s="52" t="str">
        <f t="shared" si="107"/>
        <v/>
      </c>
      <c r="F1288" s="51">
        <f t="shared" si="108"/>
        <v>0</v>
      </c>
      <c r="G1288" s="81">
        <f>IF($C1288="",0,COUNTIF(男子名簿!$F$12:$F$520,$C1288))</f>
        <v>0</v>
      </c>
      <c r="H1288" s="82">
        <f>IF($C1288="",0,COUNTIF(女子名簿!$F$12:$F$520,$C1288))</f>
        <v>0</v>
      </c>
      <c r="I1288" s="83">
        <f t="shared" si="104"/>
        <v>0</v>
      </c>
      <c r="J1288" s="38"/>
      <c r="K1288" s="38"/>
      <c r="L1288" s="34"/>
      <c r="M1288" s="34"/>
      <c r="N1288" s="34"/>
      <c r="O1288" s="40"/>
    </row>
    <row r="1289" spans="1:15" ht="14.25">
      <c r="A1289" s="41">
        <v>0</v>
      </c>
      <c r="B1289" s="42"/>
      <c r="C1289" s="43"/>
      <c r="D1289" s="44"/>
      <c r="E1289" s="45" t="str">
        <f t="shared" si="107"/>
        <v/>
      </c>
      <c r="F1289" s="43">
        <f t="shared" si="108"/>
        <v>0</v>
      </c>
      <c r="G1289" s="75">
        <f>IF($C1289="",0,COUNTIF(男子名簿!$F$12:$F$520,$C1289))</f>
        <v>0</v>
      </c>
      <c r="H1289" s="76">
        <f>IF($C1289="",0,COUNTIF(女子名簿!$F$12:$F$520,$C1289))</f>
        <v>0</v>
      </c>
      <c r="I1289" s="77">
        <f t="shared" si="104"/>
        <v>0</v>
      </c>
      <c r="J1289" s="38"/>
      <c r="K1289" s="38"/>
      <c r="L1289" s="34"/>
      <c r="M1289" s="34"/>
      <c r="N1289" s="34"/>
      <c r="O1289" s="40"/>
    </row>
    <row r="1290" spans="1:15" ht="14.25">
      <c r="A1290" s="41">
        <v>0</v>
      </c>
      <c r="B1290" s="42"/>
      <c r="C1290" s="53"/>
      <c r="D1290" s="54"/>
      <c r="E1290" s="45" t="str">
        <f t="shared" si="107"/>
        <v/>
      </c>
      <c r="F1290" s="43">
        <f t="shared" si="108"/>
        <v>0</v>
      </c>
      <c r="G1290" s="75">
        <f>IF($C1290="",0,COUNTIF(男子名簿!$F$12:$F$520,$C1290))</f>
        <v>0</v>
      </c>
      <c r="H1290" s="76">
        <f>IF($C1290="",0,COUNTIF(女子名簿!$F$12:$F$520,$C1290))</f>
        <v>0</v>
      </c>
      <c r="I1290" s="77">
        <f t="shared" si="104"/>
        <v>0</v>
      </c>
      <c r="J1290" s="38"/>
      <c r="K1290" s="38"/>
      <c r="L1290" s="34"/>
      <c r="M1290" s="34"/>
      <c r="N1290" s="34"/>
      <c r="O1290" s="40"/>
    </row>
    <row r="1291" spans="1:15" ht="14.25">
      <c r="A1291" s="41">
        <v>0</v>
      </c>
      <c r="B1291" s="42"/>
      <c r="C1291" s="53"/>
      <c r="D1291" s="54"/>
      <c r="E1291" s="45" t="str">
        <f t="shared" si="107"/>
        <v/>
      </c>
      <c r="F1291" s="43">
        <f t="shared" si="108"/>
        <v>0</v>
      </c>
      <c r="G1291" s="75">
        <f>IF($C1291="",0,COUNTIF(男子名簿!$F$12:$F$520,$C1291))</f>
        <v>0</v>
      </c>
      <c r="H1291" s="76">
        <f>IF($C1291="",0,COUNTIF(女子名簿!$F$12:$F$520,$C1291))</f>
        <v>0</v>
      </c>
      <c r="I1291" s="77">
        <f t="shared" si="104"/>
        <v>0</v>
      </c>
      <c r="J1291" s="38"/>
      <c r="K1291" s="38"/>
      <c r="L1291" s="34"/>
      <c r="M1291" s="34"/>
      <c r="N1291" s="34"/>
      <c r="O1291" s="40"/>
    </row>
    <row r="1292" spans="1:15" ht="14.25">
      <c r="A1292" s="41">
        <v>0</v>
      </c>
      <c r="B1292" s="55"/>
      <c r="C1292" s="62"/>
      <c r="D1292" s="63"/>
      <c r="E1292" s="57" t="str">
        <f t="shared" si="107"/>
        <v/>
      </c>
      <c r="F1292" s="47">
        <f t="shared" si="108"/>
        <v>0</v>
      </c>
      <c r="G1292" s="84">
        <f>IF($C1292="",0,COUNTIF(男子名簿!$F$12:$F$520,$C1292))</f>
        <v>0</v>
      </c>
      <c r="H1292" s="85">
        <f>IF($C1292="",0,COUNTIF(女子名簿!$F$12:$F$520,$C1292))</f>
        <v>0</v>
      </c>
      <c r="I1292" s="86">
        <f t="shared" si="104"/>
        <v>0</v>
      </c>
      <c r="J1292" s="38"/>
      <c r="K1292" s="38"/>
      <c r="L1292" s="34"/>
      <c r="M1292" s="34"/>
      <c r="N1292" s="34"/>
      <c r="O1292" s="40"/>
    </row>
    <row r="1293" spans="1:15" ht="14.25">
      <c r="A1293" s="41">
        <v>0</v>
      </c>
      <c r="B1293" s="58"/>
      <c r="C1293" s="64"/>
      <c r="D1293" s="65"/>
      <c r="E1293" s="60" t="str">
        <f t="shared" si="107"/>
        <v/>
      </c>
      <c r="F1293" s="61">
        <f t="shared" si="108"/>
        <v>0</v>
      </c>
      <c r="G1293" s="87">
        <f>IF($C1293="",0,COUNTIF(男子名簿!$F$12:$F$520,$C1293))</f>
        <v>0</v>
      </c>
      <c r="H1293" s="88">
        <f>IF($C1293="",0,COUNTIF(女子名簿!$F$12:$F$520,$C1293))</f>
        <v>0</v>
      </c>
      <c r="I1293" s="89">
        <f t="shared" si="104"/>
        <v>0</v>
      </c>
      <c r="J1293" s="38"/>
      <c r="K1293" s="38"/>
      <c r="L1293" s="34"/>
      <c r="M1293" s="34"/>
      <c r="N1293" s="34"/>
      <c r="O1293" s="40"/>
    </row>
    <row r="1294" spans="1:15" ht="14.25">
      <c r="A1294" s="41">
        <v>0</v>
      </c>
      <c r="B1294" s="42"/>
      <c r="C1294" s="53"/>
      <c r="D1294" s="54"/>
      <c r="E1294" s="45" t="str">
        <f t="shared" si="107"/>
        <v/>
      </c>
      <c r="F1294" s="43">
        <f t="shared" si="108"/>
        <v>0</v>
      </c>
      <c r="G1294" s="75">
        <f>IF($C1294="",0,COUNTIF(男子名簿!$F$12:$F$520,$C1294))</f>
        <v>0</v>
      </c>
      <c r="H1294" s="76">
        <f>IF($C1294="",0,COUNTIF(女子名簿!$F$12:$F$520,$C1294))</f>
        <v>0</v>
      </c>
      <c r="I1294" s="77">
        <f t="shared" si="104"/>
        <v>0</v>
      </c>
      <c r="J1294" s="38"/>
      <c r="K1294" s="38"/>
      <c r="L1294" s="34"/>
      <c r="M1294" s="34"/>
      <c r="N1294" s="34"/>
      <c r="O1294" s="40"/>
    </row>
    <row r="1295" spans="1:15" ht="14.25">
      <c r="A1295" s="41">
        <v>0</v>
      </c>
      <c r="B1295" s="42"/>
      <c r="C1295" s="53"/>
      <c r="D1295" s="54"/>
      <c r="E1295" s="45" t="str">
        <f t="shared" si="107"/>
        <v/>
      </c>
      <c r="F1295" s="43">
        <f t="shared" si="108"/>
        <v>0</v>
      </c>
      <c r="G1295" s="75">
        <f>IF($C1295="",0,COUNTIF(男子名簿!$F$12:$F$520,$C1295))</f>
        <v>0</v>
      </c>
      <c r="H1295" s="76">
        <f>IF($C1295="",0,COUNTIF(女子名簿!$F$12:$F$520,$C1295))</f>
        <v>0</v>
      </c>
      <c r="I1295" s="77">
        <f t="shared" si="104"/>
        <v>0</v>
      </c>
      <c r="J1295" s="38"/>
      <c r="K1295" s="38"/>
      <c r="L1295" s="34"/>
      <c r="M1295" s="34"/>
      <c r="N1295" s="34"/>
      <c r="O1295" s="40"/>
    </row>
    <row r="1296" spans="1:15" ht="14.25">
      <c r="A1296" s="41">
        <v>0</v>
      </c>
      <c r="B1296" s="42"/>
      <c r="C1296" s="53"/>
      <c r="D1296" s="54"/>
      <c r="E1296" s="45" t="str">
        <f t="shared" si="107"/>
        <v/>
      </c>
      <c r="F1296" s="43">
        <f t="shared" si="108"/>
        <v>0</v>
      </c>
      <c r="G1296" s="75">
        <f>IF($C1296="",0,COUNTIF(男子名簿!$F$12:$F$520,$C1296))</f>
        <v>0</v>
      </c>
      <c r="H1296" s="76">
        <f>IF($C1296="",0,COUNTIF(女子名簿!$F$12:$F$520,$C1296))</f>
        <v>0</v>
      </c>
      <c r="I1296" s="77">
        <f t="shared" si="104"/>
        <v>0</v>
      </c>
      <c r="J1296" s="38"/>
      <c r="K1296" s="38"/>
      <c r="L1296" s="34"/>
      <c r="M1296" s="34"/>
      <c r="N1296" s="34"/>
      <c r="O1296" s="40"/>
    </row>
    <row r="1297" spans="1:15" ht="14.25">
      <c r="A1297" s="41">
        <v>0</v>
      </c>
      <c r="B1297" s="46"/>
      <c r="C1297" s="62"/>
      <c r="D1297" s="66"/>
      <c r="E1297" s="48" t="str">
        <f t="shared" si="107"/>
        <v/>
      </c>
      <c r="F1297" s="49">
        <f t="shared" si="108"/>
        <v>0</v>
      </c>
      <c r="G1297" s="78">
        <f>IF($C1297="",0,COUNTIF(男子名簿!$F$12:$F$520,$C1297))</f>
        <v>0</v>
      </c>
      <c r="H1297" s="79">
        <f>IF($C1297="",0,COUNTIF(女子名簿!$F$12:$F$520,$C1297))</f>
        <v>0</v>
      </c>
      <c r="I1297" s="80">
        <f t="shared" si="104"/>
        <v>0</v>
      </c>
      <c r="J1297" s="38"/>
      <c r="K1297" s="38"/>
      <c r="L1297" s="34"/>
      <c r="M1297" s="34"/>
      <c r="N1297" s="34"/>
      <c r="O1297" s="40"/>
    </row>
    <row r="1298" spans="1:15" ht="14.25">
      <c r="A1298" s="41">
        <v>0</v>
      </c>
      <c r="B1298" s="50"/>
      <c r="C1298" s="61"/>
      <c r="D1298" s="59"/>
      <c r="E1298" s="52"/>
      <c r="F1298" s="51"/>
      <c r="G1298" s="81">
        <f>IF($C1298="",0,COUNTIF(男子名簿!$F$12:$F$520,$C1298))</f>
        <v>0</v>
      </c>
      <c r="H1298" s="82">
        <f>IF($C1298="",0,COUNTIF(女子名簿!$F$12:$F$520,$C1298))</f>
        <v>0</v>
      </c>
      <c r="I1298" s="83">
        <f t="shared" si="104"/>
        <v>0</v>
      </c>
      <c r="J1298" s="38"/>
      <c r="K1298" s="38"/>
      <c r="L1298" s="34"/>
      <c r="M1298" s="34"/>
      <c r="N1298" s="34"/>
      <c r="O1298" s="40"/>
    </row>
    <row r="1299" spans="1:15" ht="14.25">
      <c r="A1299" s="41">
        <v>0</v>
      </c>
      <c r="B1299" s="42"/>
      <c r="C1299" s="43"/>
      <c r="D1299" s="44"/>
      <c r="E1299" s="45" t="str">
        <f t="shared" ref="E1299:E1317" si="109">IF($C1299="","",ASC(PHONETIC($C1299)))</f>
        <v/>
      </c>
      <c r="F1299" s="43">
        <f t="shared" ref="F1299:F1317" si="110">C1299</f>
        <v>0</v>
      </c>
      <c r="G1299" s="75">
        <f>IF($C1299="",0,COUNTIF(男子名簿!$F$12:$F$520,$C1299))</f>
        <v>0</v>
      </c>
      <c r="H1299" s="76">
        <f>IF($C1299="",0,COUNTIF(女子名簿!$F$12:$F$520,$C1299))</f>
        <v>0</v>
      </c>
      <c r="I1299" s="77">
        <f t="shared" si="104"/>
        <v>0</v>
      </c>
      <c r="J1299" s="38"/>
      <c r="K1299" s="38"/>
      <c r="L1299" s="34"/>
      <c r="M1299" s="34"/>
      <c r="N1299" s="34"/>
      <c r="O1299" s="34"/>
    </row>
    <row r="1300" spans="1:15" ht="14.25">
      <c r="A1300" s="41">
        <v>0</v>
      </c>
      <c r="B1300" s="42"/>
      <c r="C1300" s="43"/>
      <c r="D1300" s="44"/>
      <c r="E1300" s="45" t="str">
        <f t="shared" si="109"/>
        <v/>
      </c>
      <c r="F1300" s="43">
        <f t="shared" si="110"/>
        <v>0</v>
      </c>
      <c r="G1300" s="75">
        <f>IF($C1300="",0,COUNTIF(男子名簿!$F$12:$F$520,$C1300))</f>
        <v>0</v>
      </c>
      <c r="H1300" s="76">
        <f>IF($C1300="",0,COUNTIF(女子名簿!$F$12:$F$520,$C1300))</f>
        <v>0</v>
      </c>
      <c r="I1300" s="77">
        <f t="shared" si="104"/>
        <v>0</v>
      </c>
      <c r="J1300" s="38"/>
      <c r="K1300" s="38"/>
      <c r="L1300" s="34"/>
      <c r="M1300" s="34"/>
      <c r="N1300" s="34"/>
      <c r="O1300" s="34"/>
    </row>
    <row r="1301" spans="1:15" ht="14.25">
      <c r="A1301" s="41">
        <v>0</v>
      </c>
      <c r="B1301" s="42"/>
      <c r="C1301" s="43"/>
      <c r="D1301" s="44"/>
      <c r="E1301" s="45" t="str">
        <f t="shared" si="109"/>
        <v/>
      </c>
      <c r="F1301" s="43">
        <f t="shared" si="110"/>
        <v>0</v>
      </c>
      <c r="G1301" s="75">
        <f>IF($C1301="",0,COUNTIF(男子名簿!$F$12:$F$520,$C1301))</f>
        <v>0</v>
      </c>
      <c r="H1301" s="76">
        <f>IF($C1301="",0,COUNTIF(女子名簿!$F$12:$F$520,$C1301))</f>
        <v>0</v>
      </c>
      <c r="I1301" s="77">
        <f t="shared" si="104"/>
        <v>0</v>
      </c>
      <c r="J1301" s="38"/>
      <c r="K1301" s="38"/>
      <c r="L1301" s="34"/>
      <c r="M1301" s="34"/>
      <c r="N1301" s="34"/>
      <c r="O1301" s="34"/>
    </row>
    <row r="1302" spans="1:15" ht="14.25">
      <c r="A1302" s="41">
        <v>0</v>
      </c>
      <c r="B1302" s="55"/>
      <c r="C1302" s="47"/>
      <c r="D1302" s="56"/>
      <c r="E1302" s="57" t="str">
        <f t="shared" si="109"/>
        <v/>
      </c>
      <c r="F1302" s="47">
        <f t="shared" si="110"/>
        <v>0</v>
      </c>
      <c r="G1302" s="84">
        <f>IF($C1302="",0,COUNTIF(男子名簿!$F$12:$F$520,$C1302))</f>
        <v>0</v>
      </c>
      <c r="H1302" s="85">
        <f>IF($C1302="",0,COUNTIF(女子名簿!$F$12:$F$520,$C1302))</f>
        <v>0</v>
      </c>
      <c r="I1302" s="86">
        <f t="shared" si="104"/>
        <v>0</v>
      </c>
      <c r="J1302" s="38"/>
      <c r="K1302" s="38"/>
      <c r="L1302" s="34"/>
      <c r="M1302" s="34"/>
      <c r="N1302" s="34"/>
      <c r="O1302" s="34"/>
    </row>
    <row r="1303" spans="1:15" ht="14.25">
      <c r="A1303" s="41">
        <v>0</v>
      </c>
      <c r="B1303" s="58"/>
      <c r="C1303" s="64"/>
      <c r="D1303" s="65"/>
      <c r="E1303" s="60" t="str">
        <f t="shared" si="109"/>
        <v/>
      </c>
      <c r="F1303" s="61">
        <f t="shared" si="110"/>
        <v>0</v>
      </c>
      <c r="G1303" s="87">
        <f>IF($C1303="",0,COUNTIF(男子名簿!$F$12:$F$520,$C1303))</f>
        <v>0</v>
      </c>
      <c r="H1303" s="88">
        <f>IF($C1303="",0,COUNTIF(女子名簿!$F$12:$F$520,$C1303))</f>
        <v>0</v>
      </c>
      <c r="I1303" s="89">
        <f t="shared" si="104"/>
        <v>0</v>
      </c>
      <c r="J1303" s="38"/>
      <c r="K1303" s="38"/>
      <c r="L1303" s="34"/>
      <c r="M1303" s="34"/>
      <c r="N1303" s="34"/>
      <c r="O1303" s="40"/>
    </row>
    <row r="1304" spans="1:15" ht="14.25">
      <c r="A1304" s="41">
        <v>0</v>
      </c>
      <c r="B1304" s="42"/>
      <c r="C1304" s="53"/>
      <c r="D1304" s="54"/>
      <c r="E1304" s="45" t="str">
        <f t="shared" si="109"/>
        <v/>
      </c>
      <c r="F1304" s="43">
        <f t="shared" si="110"/>
        <v>0</v>
      </c>
      <c r="G1304" s="75">
        <f>IF($C1304="",0,COUNTIF(男子名簿!$F$12:$F$520,$C1304))</f>
        <v>0</v>
      </c>
      <c r="H1304" s="76">
        <f>IF($C1304="",0,COUNTIF(女子名簿!$F$12:$F$520,$C1304))</f>
        <v>0</v>
      </c>
      <c r="I1304" s="77">
        <f t="shared" si="104"/>
        <v>0</v>
      </c>
      <c r="J1304" s="38"/>
      <c r="K1304" s="38"/>
      <c r="L1304" s="34"/>
      <c r="M1304" s="34"/>
      <c r="N1304" s="34"/>
      <c r="O1304" s="40"/>
    </row>
    <row r="1305" spans="1:15" ht="14.25">
      <c r="A1305" s="41">
        <v>0</v>
      </c>
      <c r="B1305" s="42"/>
      <c r="C1305" s="53"/>
      <c r="D1305" s="54"/>
      <c r="E1305" s="45" t="str">
        <f t="shared" si="109"/>
        <v/>
      </c>
      <c r="F1305" s="43">
        <f t="shared" si="110"/>
        <v>0</v>
      </c>
      <c r="G1305" s="75">
        <f>IF($C1305="",0,COUNTIF(男子名簿!$F$12:$F$520,$C1305))</f>
        <v>0</v>
      </c>
      <c r="H1305" s="76">
        <f>IF($C1305="",0,COUNTIF(女子名簿!$F$12:$F$520,$C1305))</f>
        <v>0</v>
      </c>
      <c r="I1305" s="77">
        <f t="shared" si="104"/>
        <v>0</v>
      </c>
      <c r="J1305" s="38"/>
      <c r="K1305" s="38"/>
      <c r="L1305" s="34"/>
      <c r="M1305" s="34"/>
      <c r="N1305" s="34"/>
      <c r="O1305" s="40"/>
    </row>
    <row r="1306" spans="1:15" ht="14.25">
      <c r="A1306" s="41">
        <v>0</v>
      </c>
      <c r="B1306" s="42"/>
      <c r="C1306" s="43"/>
      <c r="D1306" s="44"/>
      <c r="E1306" s="45" t="str">
        <f t="shared" si="109"/>
        <v/>
      </c>
      <c r="F1306" s="43">
        <f t="shared" si="110"/>
        <v>0</v>
      </c>
      <c r="G1306" s="75">
        <f>IF($C1306="",0,COUNTIF(男子名簿!$F$12:$F$520,$C1306))</f>
        <v>0</v>
      </c>
      <c r="H1306" s="76">
        <f>IF($C1306="",0,COUNTIF(女子名簿!$F$12:$F$520,$C1306))</f>
        <v>0</v>
      </c>
      <c r="I1306" s="77">
        <f t="shared" si="104"/>
        <v>0</v>
      </c>
      <c r="J1306" s="38"/>
      <c r="K1306" s="38"/>
      <c r="L1306" s="34"/>
      <c r="M1306" s="34"/>
      <c r="N1306" s="34"/>
      <c r="O1306" s="40"/>
    </row>
    <row r="1307" spans="1:15" ht="14.25">
      <c r="A1307" s="41">
        <v>0</v>
      </c>
      <c r="B1307" s="46"/>
      <c r="C1307" s="62"/>
      <c r="D1307" s="66"/>
      <c r="E1307" s="48" t="str">
        <f t="shared" si="109"/>
        <v/>
      </c>
      <c r="F1307" s="49">
        <f t="shared" si="110"/>
        <v>0</v>
      </c>
      <c r="G1307" s="78">
        <f>IF($C1307="",0,COUNTIF(男子名簿!$F$12:$F$520,$C1307))</f>
        <v>0</v>
      </c>
      <c r="H1307" s="79">
        <f>IF($C1307="",0,COUNTIF(女子名簿!$F$12:$F$520,$C1307))</f>
        <v>0</v>
      </c>
      <c r="I1307" s="80">
        <f t="shared" si="104"/>
        <v>0</v>
      </c>
      <c r="J1307" s="38"/>
      <c r="K1307" s="38"/>
      <c r="L1307" s="34"/>
      <c r="M1307" s="34"/>
      <c r="N1307" s="34"/>
      <c r="O1307" s="40"/>
    </row>
    <row r="1308" spans="1:15" ht="14.25">
      <c r="A1308" s="41">
        <v>0</v>
      </c>
      <c r="B1308" s="50"/>
      <c r="C1308" s="64"/>
      <c r="D1308" s="67"/>
      <c r="E1308" s="52" t="str">
        <f t="shared" si="109"/>
        <v/>
      </c>
      <c r="F1308" s="51">
        <f t="shared" si="110"/>
        <v>0</v>
      </c>
      <c r="G1308" s="81">
        <f>IF($C1308="",0,COUNTIF(男子名簿!$F$12:$F$520,$C1308))</f>
        <v>0</v>
      </c>
      <c r="H1308" s="82">
        <f>IF($C1308="",0,COUNTIF(女子名簿!$F$12:$F$520,$C1308))</f>
        <v>0</v>
      </c>
      <c r="I1308" s="83">
        <f t="shared" si="104"/>
        <v>0</v>
      </c>
      <c r="J1308" s="38"/>
      <c r="K1308" s="38"/>
      <c r="L1308" s="34"/>
      <c r="M1308" s="34"/>
      <c r="N1308" s="34"/>
      <c r="O1308" s="40"/>
    </row>
    <row r="1309" spans="1:15" ht="14.25">
      <c r="A1309" s="41">
        <v>0</v>
      </c>
      <c r="B1309" s="42"/>
      <c r="C1309" s="43"/>
      <c r="D1309" s="44"/>
      <c r="E1309" s="45" t="str">
        <f t="shared" si="109"/>
        <v/>
      </c>
      <c r="F1309" s="43">
        <f t="shared" si="110"/>
        <v>0</v>
      </c>
      <c r="G1309" s="75">
        <f>IF($C1309="",0,COUNTIF(男子名簿!$F$12:$F$520,$C1309))</f>
        <v>0</v>
      </c>
      <c r="H1309" s="76">
        <f>IF($C1309="",0,COUNTIF(女子名簿!$F$12:$F$520,$C1309))</f>
        <v>0</v>
      </c>
      <c r="I1309" s="77">
        <f t="shared" si="104"/>
        <v>0</v>
      </c>
      <c r="J1309" s="38"/>
      <c r="K1309" s="38"/>
      <c r="L1309" s="34"/>
      <c r="M1309" s="34"/>
      <c r="N1309" s="34"/>
      <c r="O1309" s="40"/>
    </row>
    <row r="1310" spans="1:15" ht="14.25">
      <c r="A1310" s="41">
        <v>0</v>
      </c>
      <c r="B1310" s="42"/>
      <c r="C1310" s="53"/>
      <c r="D1310" s="54"/>
      <c r="E1310" s="45" t="str">
        <f t="shared" si="109"/>
        <v/>
      </c>
      <c r="F1310" s="43">
        <f t="shared" si="110"/>
        <v>0</v>
      </c>
      <c r="G1310" s="75">
        <f>IF($C1310="",0,COUNTIF(男子名簿!$F$12:$F$520,$C1310))</f>
        <v>0</v>
      </c>
      <c r="H1310" s="76">
        <f>IF($C1310="",0,COUNTIF(女子名簿!$F$12:$F$520,$C1310))</f>
        <v>0</v>
      </c>
      <c r="I1310" s="77">
        <f t="shared" si="104"/>
        <v>0</v>
      </c>
      <c r="J1310" s="38"/>
      <c r="K1310" s="38"/>
      <c r="L1310" s="34"/>
      <c r="M1310" s="34"/>
      <c r="N1310" s="34"/>
      <c r="O1310" s="40"/>
    </row>
    <row r="1311" spans="1:15" ht="14.25">
      <c r="A1311" s="41">
        <v>0</v>
      </c>
      <c r="B1311" s="42"/>
      <c r="C1311" s="53"/>
      <c r="D1311" s="54"/>
      <c r="E1311" s="45" t="str">
        <f t="shared" si="109"/>
        <v/>
      </c>
      <c r="F1311" s="43">
        <f t="shared" si="110"/>
        <v>0</v>
      </c>
      <c r="G1311" s="75">
        <f>IF($C1311="",0,COUNTIF(男子名簿!$F$12:$F$520,$C1311))</f>
        <v>0</v>
      </c>
      <c r="H1311" s="76">
        <f>IF($C1311="",0,COUNTIF(女子名簿!$F$12:$F$520,$C1311))</f>
        <v>0</v>
      </c>
      <c r="I1311" s="77">
        <f t="shared" si="104"/>
        <v>0</v>
      </c>
      <c r="J1311" s="38"/>
      <c r="K1311" s="38"/>
      <c r="L1311" s="34"/>
      <c r="M1311" s="34"/>
      <c r="N1311" s="34"/>
      <c r="O1311" s="40"/>
    </row>
    <row r="1312" spans="1:15" ht="14.25">
      <c r="A1312" s="41">
        <v>0</v>
      </c>
      <c r="B1312" s="55"/>
      <c r="C1312" s="62"/>
      <c r="D1312" s="63"/>
      <c r="E1312" s="57" t="str">
        <f t="shared" si="109"/>
        <v/>
      </c>
      <c r="F1312" s="47">
        <f t="shared" si="110"/>
        <v>0</v>
      </c>
      <c r="G1312" s="84">
        <f>IF($C1312="",0,COUNTIF(男子名簿!$F$12:$F$520,$C1312))</f>
        <v>0</v>
      </c>
      <c r="H1312" s="85">
        <f>IF($C1312="",0,COUNTIF(女子名簿!$F$12:$F$520,$C1312))</f>
        <v>0</v>
      </c>
      <c r="I1312" s="86">
        <f t="shared" si="104"/>
        <v>0</v>
      </c>
      <c r="J1312" s="38"/>
      <c r="K1312" s="38"/>
      <c r="L1312" s="34"/>
      <c r="M1312" s="34"/>
      <c r="N1312" s="34"/>
      <c r="O1312" s="40"/>
    </row>
    <row r="1313" spans="1:15" ht="14.25">
      <c r="A1313" s="41">
        <v>0</v>
      </c>
      <c r="B1313" s="58"/>
      <c r="C1313" s="64"/>
      <c r="D1313" s="65"/>
      <c r="E1313" s="60" t="str">
        <f t="shared" si="109"/>
        <v/>
      </c>
      <c r="F1313" s="61">
        <f t="shared" si="110"/>
        <v>0</v>
      </c>
      <c r="G1313" s="87">
        <f>IF($C1313="",0,COUNTIF(男子名簿!$F$12:$F$520,$C1313))</f>
        <v>0</v>
      </c>
      <c r="H1313" s="88">
        <f>IF($C1313="",0,COUNTIF(女子名簿!$F$12:$F$520,$C1313))</f>
        <v>0</v>
      </c>
      <c r="I1313" s="89">
        <f t="shared" si="104"/>
        <v>0</v>
      </c>
      <c r="J1313" s="38"/>
      <c r="K1313" s="38"/>
      <c r="L1313" s="34"/>
      <c r="M1313" s="34"/>
      <c r="N1313" s="34"/>
      <c r="O1313" s="40"/>
    </row>
    <row r="1314" spans="1:15" ht="14.25">
      <c r="A1314" s="41">
        <v>0</v>
      </c>
      <c r="B1314" s="42"/>
      <c r="C1314" s="53"/>
      <c r="D1314" s="54"/>
      <c r="E1314" s="45" t="str">
        <f t="shared" si="109"/>
        <v/>
      </c>
      <c r="F1314" s="43">
        <f t="shared" si="110"/>
        <v>0</v>
      </c>
      <c r="G1314" s="75">
        <f>IF($C1314="",0,COUNTIF(男子名簿!$F$12:$F$520,$C1314))</f>
        <v>0</v>
      </c>
      <c r="H1314" s="76">
        <f>IF($C1314="",0,COUNTIF(女子名簿!$F$12:$F$520,$C1314))</f>
        <v>0</v>
      </c>
      <c r="I1314" s="77">
        <f t="shared" si="104"/>
        <v>0</v>
      </c>
      <c r="J1314" s="38"/>
      <c r="K1314" s="38"/>
      <c r="L1314" s="34"/>
      <c r="M1314" s="34"/>
      <c r="N1314" s="34"/>
      <c r="O1314" s="40"/>
    </row>
    <row r="1315" spans="1:15" ht="14.25">
      <c r="A1315" s="41">
        <v>0</v>
      </c>
      <c r="B1315" s="42"/>
      <c r="C1315" s="53"/>
      <c r="D1315" s="54"/>
      <c r="E1315" s="45" t="str">
        <f t="shared" si="109"/>
        <v/>
      </c>
      <c r="F1315" s="43">
        <f t="shared" si="110"/>
        <v>0</v>
      </c>
      <c r="G1315" s="75">
        <f>IF($C1315="",0,COUNTIF(男子名簿!$F$12:$F$520,$C1315))</f>
        <v>0</v>
      </c>
      <c r="H1315" s="76">
        <f>IF($C1315="",0,COUNTIF(女子名簿!$F$12:$F$520,$C1315))</f>
        <v>0</v>
      </c>
      <c r="I1315" s="77">
        <f t="shared" si="104"/>
        <v>0</v>
      </c>
      <c r="J1315" s="38"/>
      <c r="K1315" s="38"/>
      <c r="L1315" s="34"/>
      <c r="M1315" s="34"/>
      <c r="N1315" s="34"/>
      <c r="O1315" s="40"/>
    </row>
    <row r="1316" spans="1:15" ht="14.25">
      <c r="A1316" s="41">
        <v>0</v>
      </c>
      <c r="B1316" s="42"/>
      <c r="C1316" s="53"/>
      <c r="D1316" s="54"/>
      <c r="E1316" s="45" t="str">
        <f t="shared" si="109"/>
        <v/>
      </c>
      <c r="F1316" s="43">
        <f t="shared" si="110"/>
        <v>0</v>
      </c>
      <c r="G1316" s="75">
        <f>IF($C1316="",0,COUNTIF(男子名簿!$F$12:$F$520,$C1316))</f>
        <v>0</v>
      </c>
      <c r="H1316" s="76">
        <f>IF($C1316="",0,COUNTIF(女子名簿!$F$12:$F$520,$C1316))</f>
        <v>0</v>
      </c>
      <c r="I1316" s="77">
        <f t="shared" si="104"/>
        <v>0</v>
      </c>
      <c r="J1316" s="38"/>
      <c r="K1316" s="38"/>
      <c r="L1316" s="34"/>
      <c r="M1316" s="34"/>
      <c r="N1316" s="34"/>
      <c r="O1316" s="40"/>
    </row>
    <row r="1317" spans="1:15" ht="14.25">
      <c r="A1317" s="41">
        <v>0</v>
      </c>
      <c r="B1317" s="46"/>
      <c r="C1317" s="62"/>
      <c r="D1317" s="66"/>
      <c r="E1317" s="48" t="str">
        <f t="shared" si="109"/>
        <v/>
      </c>
      <c r="F1317" s="49">
        <f t="shared" si="110"/>
        <v>0</v>
      </c>
      <c r="G1317" s="78">
        <f>IF($C1317="",0,COUNTIF(男子名簿!$F$12:$F$520,$C1317))</f>
        <v>0</v>
      </c>
      <c r="H1317" s="79">
        <f>IF($C1317="",0,COUNTIF(女子名簿!$F$12:$F$520,$C1317))</f>
        <v>0</v>
      </c>
      <c r="I1317" s="80">
        <f t="shared" si="104"/>
        <v>0</v>
      </c>
      <c r="J1317" s="38"/>
      <c r="K1317" s="38"/>
      <c r="L1317" s="34"/>
      <c r="M1317" s="34"/>
      <c r="N1317" s="34"/>
      <c r="O1317" s="40"/>
    </row>
    <row r="1318" spans="1:15" ht="14.25">
      <c r="A1318" s="41">
        <v>0</v>
      </c>
      <c r="B1318" s="50"/>
      <c r="C1318" s="61"/>
      <c r="D1318" s="59"/>
      <c r="E1318" s="52"/>
      <c r="F1318" s="51"/>
      <c r="G1318" s="81">
        <f>IF($C1318="",0,COUNTIF(男子名簿!$F$12:$F$520,$C1318))</f>
        <v>0</v>
      </c>
      <c r="H1318" s="82">
        <f>IF($C1318="",0,COUNTIF(女子名簿!$F$12:$F$520,$C1318))</f>
        <v>0</v>
      </c>
      <c r="I1318" s="83">
        <f t="shared" si="104"/>
        <v>0</v>
      </c>
      <c r="J1318" s="38"/>
      <c r="K1318" s="38"/>
      <c r="L1318" s="34"/>
      <c r="M1318" s="34"/>
      <c r="N1318" s="34"/>
      <c r="O1318" s="40"/>
    </row>
    <row r="1319" spans="1:15" ht="14.25">
      <c r="A1319" s="41">
        <v>0</v>
      </c>
      <c r="B1319" s="42"/>
      <c r="C1319" s="43"/>
      <c r="D1319" s="44"/>
      <c r="E1319" s="45" t="str">
        <f t="shared" ref="E1319:E1337" si="111">IF($C1319="","",ASC(PHONETIC($C1319)))</f>
        <v/>
      </c>
      <c r="F1319" s="43">
        <f t="shared" ref="F1319:F1337" si="112">C1319</f>
        <v>0</v>
      </c>
      <c r="G1319" s="75">
        <f>IF($C1319="",0,COUNTIF(男子名簿!$F$12:$F$520,$C1319))</f>
        <v>0</v>
      </c>
      <c r="H1319" s="76">
        <f>IF($C1319="",0,COUNTIF(女子名簿!$F$12:$F$520,$C1319))</f>
        <v>0</v>
      </c>
      <c r="I1319" s="77">
        <f t="shared" si="104"/>
        <v>0</v>
      </c>
      <c r="J1319" s="38"/>
      <c r="K1319" s="38"/>
      <c r="L1319" s="34"/>
      <c r="M1319" s="34"/>
      <c r="N1319" s="34"/>
      <c r="O1319" s="34"/>
    </row>
    <row r="1320" spans="1:15" ht="14.25">
      <c r="A1320" s="41">
        <v>0</v>
      </c>
      <c r="B1320" s="42"/>
      <c r="C1320" s="43"/>
      <c r="D1320" s="44"/>
      <c r="E1320" s="45" t="str">
        <f t="shared" si="111"/>
        <v/>
      </c>
      <c r="F1320" s="43">
        <f t="shared" si="112"/>
        <v>0</v>
      </c>
      <c r="G1320" s="75">
        <f>IF($C1320="",0,COUNTIF(男子名簿!$F$12:$F$520,$C1320))</f>
        <v>0</v>
      </c>
      <c r="H1320" s="76">
        <f>IF($C1320="",0,COUNTIF(女子名簿!$F$12:$F$520,$C1320))</f>
        <v>0</v>
      </c>
      <c r="I1320" s="77">
        <f t="shared" si="104"/>
        <v>0</v>
      </c>
      <c r="J1320" s="38"/>
      <c r="K1320" s="38"/>
      <c r="L1320" s="34"/>
      <c r="M1320" s="34"/>
      <c r="N1320" s="34"/>
      <c r="O1320" s="34"/>
    </row>
    <row r="1321" spans="1:15" ht="14.25">
      <c r="A1321" s="41">
        <v>0</v>
      </c>
      <c r="B1321" s="42"/>
      <c r="C1321" s="43"/>
      <c r="D1321" s="44"/>
      <c r="E1321" s="45" t="str">
        <f t="shared" si="111"/>
        <v/>
      </c>
      <c r="F1321" s="43">
        <f t="shared" si="112"/>
        <v>0</v>
      </c>
      <c r="G1321" s="75">
        <f>IF($C1321="",0,COUNTIF(男子名簿!$F$12:$F$520,$C1321))</f>
        <v>0</v>
      </c>
      <c r="H1321" s="76">
        <f>IF($C1321="",0,COUNTIF(女子名簿!$F$12:$F$520,$C1321))</f>
        <v>0</v>
      </c>
      <c r="I1321" s="77">
        <f t="shared" si="104"/>
        <v>0</v>
      </c>
      <c r="J1321" s="38"/>
      <c r="K1321" s="38"/>
      <c r="L1321" s="34"/>
      <c r="M1321" s="34"/>
      <c r="N1321" s="34"/>
      <c r="O1321" s="34"/>
    </row>
    <row r="1322" spans="1:15" ht="14.25">
      <c r="A1322" s="41">
        <v>0</v>
      </c>
      <c r="B1322" s="55"/>
      <c r="C1322" s="47"/>
      <c r="D1322" s="56"/>
      <c r="E1322" s="57" t="str">
        <f t="shared" si="111"/>
        <v/>
      </c>
      <c r="F1322" s="47">
        <f t="shared" si="112"/>
        <v>0</v>
      </c>
      <c r="G1322" s="84">
        <f>IF($C1322="",0,COUNTIF(男子名簿!$F$12:$F$520,$C1322))</f>
        <v>0</v>
      </c>
      <c r="H1322" s="85">
        <f>IF($C1322="",0,COUNTIF(女子名簿!$F$12:$F$520,$C1322))</f>
        <v>0</v>
      </c>
      <c r="I1322" s="86">
        <f t="shared" si="104"/>
        <v>0</v>
      </c>
      <c r="J1322" s="38"/>
      <c r="K1322" s="38"/>
      <c r="L1322" s="34"/>
      <c r="M1322" s="34"/>
      <c r="N1322" s="34"/>
      <c r="O1322" s="34"/>
    </row>
    <row r="1323" spans="1:15" ht="14.25">
      <c r="A1323" s="41">
        <v>0</v>
      </c>
      <c r="B1323" s="58"/>
      <c r="C1323" s="64"/>
      <c r="D1323" s="65"/>
      <c r="E1323" s="60" t="str">
        <f t="shared" si="111"/>
        <v/>
      </c>
      <c r="F1323" s="61">
        <f t="shared" si="112"/>
        <v>0</v>
      </c>
      <c r="G1323" s="87">
        <f>IF($C1323="",0,COUNTIF(男子名簿!$F$12:$F$520,$C1323))</f>
        <v>0</v>
      </c>
      <c r="H1323" s="88">
        <f>IF($C1323="",0,COUNTIF(女子名簿!$F$12:$F$520,$C1323))</f>
        <v>0</v>
      </c>
      <c r="I1323" s="89">
        <f t="shared" si="104"/>
        <v>0</v>
      </c>
      <c r="J1323" s="38"/>
      <c r="K1323" s="38"/>
      <c r="L1323" s="34"/>
      <c r="M1323" s="34"/>
      <c r="N1323" s="34"/>
      <c r="O1323" s="40"/>
    </row>
    <row r="1324" spans="1:15" ht="14.25">
      <c r="A1324" s="41">
        <v>0</v>
      </c>
      <c r="B1324" s="42"/>
      <c r="C1324" s="53"/>
      <c r="D1324" s="54"/>
      <c r="E1324" s="45" t="str">
        <f t="shared" si="111"/>
        <v/>
      </c>
      <c r="F1324" s="43">
        <f t="shared" si="112"/>
        <v>0</v>
      </c>
      <c r="G1324" s="75">
        <f>IF($C1324="",0,COUNTIF(男子名簿!$F$12:$F$520,$C1324))</f>
        <v>0</v>
      </c>
      <c r="H1324" s="76">
        <f>IF($C1324="",0,COUNTIF(女子名簿!$F$12:$F$520,$C1324))</f>
        <v>0</v>
      </c>
      <c r="I1324" s="77">
        <f t="shared" si="104"/>
        <v>0</v>
      </c>
      <c r="J1324" s="38"/>
      <c r="K1324" s="38"/>
      <c r="L1324" s="34"/>
      <c r="M1324" s="34"/>
      <c r="N1324" s="34"/>
      <c r="O1324" s="40"/>
    </row>
    <row r="1325" spans="1:15" ht="14.25">
      <c r="A1325" s="41">
        <v>0</v>
      </c>
      <c r="B1325" s="42"/>
      <c r="C1325" s="53"/>
      <c r="D1325" s="54"/>
      <c r="E1325" s="45" t="str">
        <f t="shared" si="111"/>
        <v/>
      </c>
      <c r="F1325" s="43">
        <f t="shared" si="112"/>
        <v>0</v>
      </c>
      <c r="G1325" s="75">
        <f>IF($C1325="",0,COUNTIF(男子名簿!$F$12:$F$520,$C1325))</f>
        <v>0</v>
      </c>
      <c r="H1325" s="76">
        <f>IF($C1325="",0,COUNTIF(女子名簿!$F$12:$F$520,$C1325))</f>
        <v>0</v>
      </c>
      <c r="I1325" s="77">
        <f t="shared" si="104"/>
        <v>0</v>
      </c>
      <c r="J1325" s="38"/>
      <c r="K1325" s="38"/>
      <c r="L1325" s="34"/>
      <c r="M1325" s="34"/>
      <c r="N1325" s="34"/>
      <c r="O1325" s="40"/>
    </row>
    <row r="1326" spans="1:15" ht="14.25">
      <c r="A1326" s="41">
        <v>0</v>
      </c>
      <c r="B1326" s="42"/>
      <c r="C1326" s="43"/>
      <c r="D1326" s="44"/>
      <c r="E1326" s="45" t="str">
        <f t="shared" si="111"/>
        <v/>
      </c>
      <c r="F1326" s="43">
        <f t="shared" si="112"/>
        <v>0</v>
      </c>
      <c r="G1326" s="75">
        <f>IF($C1326="",0,COUNTIF(男子名簿!$F$12:$F$520,$C1326))</f>
        <v>0</v>
      </c>
      <c r="H1326" s="76">
        <f>IF($C1326="",0,COUNTIF(女子名簿!$F$12:$F$520,$C1326))</f>
        <v>0</v>
      </c>
      <c r="I1326" s="77">
        <f t="shared" si="104"/>
        <v>0</v>
      </c>
      <c r="J1326" s="38"/>
      <c r="K1326" s="38"/>
      <c r="L1326" s="34"/>
      <c r="M1326" s="34"/>
      <c r="N1326" s="34"/>
      <c r="O1326" s="40"/>
    </row>
    <row r="1327" spans="1:15" ht="14.25">
      <c r="A1327" s="41">
        <v>0</v>
      </c>
      <c r="B1327" s="46"/>
      <c r="C1327" s="62"/>
      <c r="D1327" s="66"/>
      <c r="E1327" s="48" t="str">
        <f t="shared" si="111"/>
        <v/>
      </c>
      <c r="F1327" s="49">
        <f t="shared" si="112"/>
        <v>0</v>
      </c>
      <c r="G1327" s="78">
        <f>IF($C1327="",0,COUNTIF(男子名簿!$F$12:$F$520,$C1327))</f>
        <v>0</v>
      </c>
      <c r="H1327" s="79">
        <f>IF($C1327="",0,COUNTIF(女子名簿!$F$12:$F$520,$C1327))</f>
        <v>0</v>
      </c>
      <c r="I1327" s="80">
        <f t="shared" si="104"/>
        <v>0</v>
      </c>
      <c r="J1327" s="38"/>
      <c r="K1327" s="38"/>
      <c r="L1327" s="34"/>
      <c r="M1327" s="34"/>
      <c r="N1327" s="34"/>
      <c r="O1327" s="40"/>
    </row>
    <row r="1328" spans="1:15" ht="14.25">
      <c r="A1328" s="41">
        <v>0</v>
      </c>
      <c r="B1328" s="50"/>
      <c r="C1328" s="64"/>
      <c r="D1328" s="67"/>
      <c r="E1328" s="52" t="str">
        <f t="shared" si="111"/>
        <v/>
      </c>
      <c r="F1328" s="51">
        <f t="shared" si="112"/>
        <v>0</v>
      </c>
      <c r="G1328" s="81">
        <f>IF($C1328="",0,COUNTIF(男子名簿!$F$12:$F$520,$C1328))</f>
        <v>0</v>
      </c>
      <c r="H1328" s="82">
        <f>IF($C1328="",0,COUNTIF(女子名簿!$F$12:$F$520,$C1328))</f>
        <v>0</v>
      </c>
      <c r="I1328" s="83">
        <f t="shared" si="104"/>
        <v>0</v>
      </c>
      <c r="J1328" s="38"/>
      <c r="K1328" s="38"/>
      <c r="L1328" s="34"/>
      <c r="M1328" s="34"/>
      <c r="N1328" s="34"/>
      <c r="O1328" s="40"/>
    </row>
    <row r="1329" spans="1:15" ht="14.25">
      <c r="A1329" s="41">
        <v>0</v>
      </c>
      <c r="B1329" s="42"/>
      <c r="C1329" s="43"/>
      <c r="D1329" s="44"/>
      <c r="E1329" s="45" t="str">
        <f t="shared" si="111"/>
        <v/>
      </c>
      <c r="F1329" s="43">
        <f t="shared" si="112"/>
        <v>0</v>
      </c>
      <c r="G1329" s="75">
        <f>IF($C1329="",0,COUNTIF(男子名簿!$F$12:$F$520,$C1329))</f>
        <v>0</v>
      </c>
      <c r="H1329" s="76">
        <f>IF($C1329="",0,COUNTIF(女子名簿!$F$12:$F$520,$C1329))</f>
        <v>0</v>
      </c>
      <c r="I1329" s="77">
        <f t="shared" si="104"/>
        <v>0</v>
      </c>
      <c r="J1329" s="38"/>
      <c r="K1329" s="38"/>
      <c r="L1329" s="34"/>
      <c r="M1329" s="34"/>
      <c r="N1329" s="34"/>
      <c r="O1329" s="40"/>
    </row>
    <row r="1330" spans="1:15" ht="14.25">
      <c r="A1330" s="41">
        <v>0</v>
      </c>
      <c r="B1330" s="42"/>
      <c r="C1330" s="53"/>
      <c r="D1330" s="54"/>
      <c r="E1330" s="45" t="str">
        <f t="shared" si="111"/>
        <v/>
      </c>
      <c r="F1330" s="43">
        <f t="shared" si="112"/>
        <v>0</v>
      </c>
      <c r="G1330" s="75">
        <f>IF($C1330="",0,COUNTIF(男子名簿!$F$12:$F$520,$C1330))</f>
        <v>0</v>
      </c>
      <c r="H1330" s="76">
        <f>IF($C1330="",0,COUNTIF(女子名簿!$F$12:$F$520,$C1330))</f>
        <v>0</v>
      </c>
      <c r="I1330" s="77">
        <f t="shared" si="104"/>
        <v>0</v>
      </c>
      <c r="J1330" s="38"/>
      <c r="K1330" s="38"/>
      <c r="L1330" s="34"/>
      <c r="M1330" s="34"/>
      <c r="N1330" s="34"/>
      <c r="O1330" s="40"/>
    </row>
    <row r="1331" spans="1:15" ht="14.25">
      <c r="A1331" s="41">
        <v>0</v>
      </c>
      <c r="B1331" s="42"/>
      <c r="C1331" s="53"/>
      <c r="D1331" s="54"/>
      <c r="E1331" s="45" t="str">
        <f t="shared" si="111"/>
        <v/>
      </c>
      <c r="F1331" s="43">
        <f t="shared" si="112"/>
        <v>0</v>
      </c>
      <c r="G1331" s="75">
        <f>IF($C1331="",0,COUNTIF(男子名簿!$F$12:$F$520,$C1331))</f>
        <v>0</v>
      </c>
      <c r="H1331" s="76">
        <f>IF($C1331="",0,COUNTIF(女子名簿!$F$12:$F$520,$C1331))</f>
        <v>0</v>
      </c>
      <c r="I1331" s="77">
        <f t="shared" si="104"/>
        <v>0</v>
      </c>
      <c r="J1331" s="38"/>
      <c r="K1331" s="38"/>
      <c r="L1331" s="34"/>
      <c r="M1331" s="34"/>
      <c r="N1331" s="34"/>
      <c r="O1331" s="40"/>
    </row>
    <row r="1332" spans="1:15" ht="14.25">
      <c r="A1332" s="41">
        <v>0</v>
      </c>
      <c r="B1332" s="55"/>
      <c r="C1332" s="62"/>
      <c r="D1332" s="63"/>
      <c r="E1332" s="57" t="str">
        <f t="shared" si="111"/>
        <v/>
      </c>
      <c r="F1332" s="47">
        <f t="shared" si="112"/>
        <v>0</v>
      </c>
      <c r="G1332" s="84">
        <f>IF($C1332="",0,COUNTIF(男子名簿!$F$12:$F$520,$C1332))</f>
        <v>0</v>
      </c>
      <c r="H1332" s="85">
        <f>IF($C1332="",0,COUNTIF(女子名簿!$F$12:$F$520,$C1332))</f>
        <v>0</v>
      </c>
      <c r="I1332" s="86">
        <f t="shared" si="104"/>
        <v>0</v>
      </c>
      <c r="J1332" s="38"/>
      <c r="K1332" s="38"/>
      <c r="L1332" s="34"/>
      <c r="M1332" s="34"/>
      <c r="N1332" s="34"/>
      <c r="O1332" s="40"/>
    </row>
    <row r="1333" spans="1:15" ht="14.25">
      <c r="A1333" s="41">
        <v>0</v>
      </c>
      <c r="B1333" s="58"/>
      <c r="C1333" s="64"/>
      <c r="D1333" s="65"/>
      <c r="E1333" s="60" t="str">
        <f t="shared" si="111"/>
        <v/>
      </c>
      <c r="F1333" s="61">
        <f t="shared" si="112"/>
        <v>0</v>
      </c>
      <c r="G1333" s="87">
        <f>IF($C1333="",0,COUNTIF(男子名簿!$F$12:$F$520,$C1333))</f>
        <v>0</v>
      </c>
      <c r="H1333" s="88">
        <f>IF($C1333="",0,COUNTIF(女子名簿!$F$12:$F$520,$C1333))</f>
        <v>0</v>
      </c>
      <c r="I1333" s="89">
        <f t="shared" si="104"/>
        <v>0</v>
      </c>
      <c r="J1333" s="38"/>
      <c r="K1333" s="38"/>
      <c r="L1333" s="34"/>
      <c r="M1333" s="34"/>
      <c r="N1333" s="34"/>
      <c r="O1333" s="40"/>
    </row>
    <row r="1334" spans="1:15" ht="14.25">
      <c r="A1334" s="41">
        <v>0</v>
      </c>
      <c r="B1334" s="42"/>
      <c r="C1334" s="53"/>
      <c r="D1334" s="54"/>
      <c r="E1334" s="45" t="str">
        <f t="shared" si="111"/>
        <v/>
      </c>
      <c r="F1334" s="43">
        <f t="shared" si="112"/>
        <v>0</v>
      </c>
      <c r="G1334" s="75">
        <f>IF($C1334="",0,COUNTIF(男子名簿!$F$12:$F$520,$C1334))</f>
        <v>0</v>
      </c>
      <c r="H1334" s="76">
        <f>IF($C1334="",0,COUNTIF(女子名簿!$F$12:$F$520,$C1334))</f>
        <v>0</v>
      </c>
      <c r="I1334" s="77">
        <f t="shared" si="104"/>
        <v>0</v>
      </c>
      <c r="J1334" s="38"/>
      <c r="K1334" s="38"/>
      <c r="L1334" s="34"/>
      <c r="M1334" s="34"/>
      <c r="N1334" s="34"/>
      <c r="O1334" s="40"/>
    </row>
    <row r="1335" spans="1:15" ht="14.25">
      <c r="A1335" s="41">
        <v>0</v>
      </c>
      <c r="B1335" s="42"/>
      <c r="C1335" s="53"/>
      <c r="D1335" s="54"/>
      <c r="E1335" s="45" t="str">
        <f t="shared" si="111"/>
        <v/>
      </c>
      <c r="F1335" s="43">
        <f t="shared" si="112"/>
        <v>0</v>
      </c>
      <c r="G1335" s="75">
        <f>IF($C1335="",0,COUNTIF(男子名簿!$F$12:$F$520,$C1335))</f>
        <v>0</v>
      </c>
      <c r="H1335" s="76">
        <f>IF($C1335="",0,COUNTIF(女子名簿!$F$12:$F$520,$C1335))</f>
        <v>0</v>
      </c>
      <c r="I1335" s="77">
        <f t="shared" si="104"/>
        <v>0</v>
      </c>
      <c r="J1335" s="38"/>
      <c r="K1335" s="38"/>
      <c r="L1335" s="34"/>
      <c r="M1335" s="34"/>
      <c r="N1335" s="34"/>
      <c r="O1335" s="40"/>
    </row>
    <row r="1336" spans="1:15" ht="14.25">
      <c r="A1336" s="41">
        <v>0</v>
      </c>
      <c r="B1336" s="42"/>
      <c r="C1336" s="53"/>
      <c r="D1336" s="54"/>
      <c r="E1336" s="45" t="str">
        <f t="shared" si="111"/>
        <v/>
      </c>
      <c r="F1336" s="43">
        <f t="shared" si="112"/>
        <v>0</v>
      </c>
      <c r="G1336" s="75">
        <f>IF($C1336="",0,COUNTIF(男子名簿!$F$12:$F$520,$C1336))</f>
        <v>0</v>
      </c>
      <c r="H1336" s="76">
        <f>IF($C1336="",0,COUNTIF(女子名簿!$F$12:$F$520,$C1336))</f>
        <v>0</v>
      </c>
      <c r="I1336" s="77">
        <f t="shared" si="104"/>
        <v>0</v>
      </c>
      <c r="J1336" s="38"/>
      <c r="K1336" s="38"/>
      <c r="L1336" s="34"/>
      <c r="M1336" s="34"/>
      <c r="N1336" s="34"/>
      <c r="O1336" s="40"/>
    </row>
    <row r="1337" spans="1:15" ht="14.25">
      <c r="A1337" s="41">
        <v>0</v>
      </c>
      <c r="B1337" s="46"/>
      <c r="C1337" s="62"/>
      <c r="D1337" s="66"/>
      <c r="E1337" s="48" t="str">
        <f t="shared" si="111"/>
        <v/>
      </c>
      <c r="F1337" s="49">
        <f t="shared" si="112"/>
        <v>0</v>
      </c>
      <c r="G1337" s="78">
        <f>IF($C1337="",0,COUNTIF(男子名簿!$F$12:$F$520,$C1337))</f>
        <v>0</v>
      </c>
      <c r="H1337" s="79">
        <f>IF($C1337="",0,COUNTIF(女子名簿!$F$12:$F$520,$C1337))</f>
        <v>0</v>
      </c>
      <c r="I1337" s="80">
        <f t="shared" si="104"/>
        <v>0</v>
      </c>
      <c r="J1337" s="38"/>
      <c r="K1337" s="38"/>
      <c r="L1337" s="34"/>
      <c r="M1337" s="34"/>
      <c r="N1337" s="34"/>
      <c r="O1337" s="40"/>
    </row>
    <row r="1338" spans="1:15" ht="14.25">
      <c r="A1338" s="41">
        <v>0</v>
      </c>
      <c r="B1338" s="50"/>
      <c r="C1338" s="61"/>
      <c r="D1338" s="59"/>
      <c r="E1338" s="52"/>
      <c r="F1338" s="51"/>
      <c r="G1338" s="81">
        <f>IF($C1338="",0,COUNTIF(男子名簿!$F$12:$F$520,$C1338))</f>
        <v>0</v>
      </c>
      <c r="H1338" s="82">
        <f>IF($C1338="",0,COUNTIF(女子名簿!$F$12:$F$520,$C1338))</f>
        <v>0</v>
      </c>
      <c r="I1338" s="83">
        <f t="shared" ref="I1338:I1357" si="113">G1338+H1338</f>
        <v>0</v>
      </c>
      <c r="J1338" s="38"/>
      <c r="K1338" s="38"/>
      <c r="L1338" s="34"/>
      <c r="M1338" s="34"/>
      <c r="N1338" s="34"/>
      <c r="O1338" s="40"/>
    </row>
    <row r="1339" spans="1:15" ht="14.25">
      <c r="A1339" s="41">
        <v>0</v>
      </c>
      <c r="B1339" s="42"/>
      <c r="C1339" s="43"/>
      <c r="D1339" s="44"/>
      <c r="E1339" s="45" t="str">
        <f t="shared" ref="E1339:E1357" si="114">IF($C1339="","",ASC(PHONETIC($C1339)))</f>
        <v/>
      </c>
      <c r="F1339" s="43">
        <f t="shared" ref="F1339:F1357" si="115">C1339</f>
        <v>0</v>
      </c>
      <c r="G1339" s="75">
        <f>IF($C1339="",0,COUNTIF(男子名簿!$F$12:$F$520,$C1339))</f>
        <v>0</v>
      </c>
      <c r="H1339" s="76">
        <f>IF($C1339="",0,COUNTIF(女子名簿!$F$12:$F$520,$C1339))</f>
        <v>0</v>
      </c>
      <c r="I1339" s="77">
        <f t="shared" si="113"/>
        <v>0</v>
      </c>
      <c r="J1339" s="38"/>
      <c r="K1339" s="38"/>
      <c r="L1339" s="34"/>
      <c r="M1339" s="34"/>
      <c r="N1339" s="34"/>
      <c r="O1339" s="34"/>
    </row>
    <row r="1340" spans="1:15" ht="14.25">
      <c r="A1340" s="41">
        <v>0</v>
      </c>
      <c r="B1340" s="42"/>
      <c r="C1340" s="43"/>
      <c r="D1340" s="44"/>
      <c r="E1340" s="45" t="str">
        <f t="shared" si="114"/>
        <v/>
      </c>
      <c r="F1340" s="43">
        <f t="shared" si="115"/>
        <v>0</v>
      </c>
      <c r="G1340" s="75">
        <f>IF($C1340="",0,COUNTIF(男子名簿!$F$12:$F$520,$C1340))</f>
        <v>0</v>
      </c>
      <c r="H1340" s="76">
        <f>IF($C1340="",0,COUNTIF(女子名簿!$F$12:$F$520,$C1340))</f>
        <v>0</v>
      </c>
      <c r="I1340" s="77">
        <f t="shared" si="113"/>
        <v>0</v>
      </c>
      <c r="J1340" s="38"/>
      <c r="K1340" s="38"/>
      <c r="L1340" s="34"/>
      <c r="M1340" s="34"/>
      <c r="N1340" s="34"/>
      <c r="O1340" s="34"/>
    </row>
    <row r="1341" spans="1:15" ht="14.25">
      <c r="A1341" s="41">
        <v>0</v>
      </c>
      <c r="B1341" s="42"/>
      <c r="C1341" s="43"/>
      <c r="D1341" s="44"/>
      <c r="E1341" s="45" t="str">
        <f t="shared" si="114"/>
        <v/>
      </c>
      <c r="F1341" s="43">
        <f t="shared" si="115"/>
        <v>0</v>
      </c>
      <c r="G1341" s="75">
        <f>IF($C1341="",0,COUNTIF(男子名簿!$F$12:$F$520,$C1341))</f>
        <v>0</v>
      </c>
      <c r="H1341" s="76">
        <f>IF($C1341="",0,COUNTIF(女子名簿!$F$12:$F$520,$C1341))</f>
        <v>0</v>
      </c>
      <c r="I1341" s="77">
        <f t="shared" si="113"/>
        <v>0</v>
      </c>
      <c r="J1341" s="38"/>
      <c r="K1341" s="38"/>
      <c r="L1341" s="34"/>
      <c r="M1341" s="34"/>
      <c r="N1341" s="34"/>
      <c r="O1341" s="34"/>
    </row>
    <row r="1342" spans="1:15" ht="14.25">
      <c r="A1342" s="41">
        <v>0</v>
      </c>
      <c r="B1342" s="55"/>
      <c r="C1342" s="47"/>
      <c r="D1342" s="56"/>
      <c r="E1342" s="57" t="str">
        <f t="shared" si="114"/>
        <v/>
      </c>
      <c r="F1342" s="47">
        <f t="shared" si="115"/>
        <v>0</v>
      </c>
      <c r="G1342" s="84">
        <f>IF($C1342="",0,COUNTIF(男子名簿!$F$12:$F$520,$C1342))</f>
        <v>0</v>
      </c>
      <c r="H1342" s="85">
        <f>IF($C1342="",0,COUNTIF(女子名簿!$F$12:$F$520,$C1342))</f>
        <v>0</v>
      </c>
      <c r="I1342" s="86">
        <f t="shared" si="113"/>
        <v>0</v>
      </c>
      <c r="J1342" s="38"/>
      <c r="K1342" s="38"/>
      <c r="L1342" s="34"/>
      <c r="M1342" s="34"/>
      <c r="N1342" s="34"/>
      <c r="O1342" s="34"/>
    </row>
    <row r="1343" spans="1:15" ht="14.25">
      <c r="A1343" s="41">
        <v>0</v>
      </c>
      <c r="B1343" s="58"/>
      <c r="C1343" s="64"/>
      <c r="D1343" s="65"/>
      <c r="E1343" s="60" t="str">
        <f t="shared" si="114"/>
        <v/>
      </c>
      <c r="F1343" s="61">
        <f t="shared" si="115"/>
        <v>0</v>
      </c>
      <c r="G1343" s="87">
        <f>IF($C1343="",0,COUNTIF(男子名簿!$F$12:$F$520,$C1343))</f>
        <v>0</v>
      </c>
      <c r="H1343" s="88">
        <f>IF($C1343="",0,COUNTIF(女子名簿!$F$12:$F$520,$C1343))</f>
        <v>0</v>
      </c>
      <c r="I1343" s="89">
        <f t="shared" si="113"/>
        <v>0</v>
      </c>
      <c r="J1343" s="38"/>
      <c r="K1343" s="38"/>
      <c r="L1343" s="34"/>
      <c r="M1343" s="34"/>
      <c r="N1343" s="34"/>
      <c r="O1343" s="40"/>
    </row>
    <row r="1344" spans="1:15" ht="14.25">
      <c r="A1344" s="41">
        <v>0</v>
      </c>
      <c r="B1344" s="42"/>
      <c r="C1344" s="53"/>
      <c r="D1344" s="54"/>
      <c r="E1344" s="45" t="str">
        <f t="shared" si="114"/>
        <v/>
      </c>
      <c r="F1344" s="43">
        <f t="shared" si="115"/>
        <v>0</v>
      </c>
      <c r="G1344" s="75">
        <f>IF($C1344="",0,COUNTIF(男子名簿!$F$12:$F$520,$C1344))</f>
        <v>0</v>
      </c>
      <c r="H1344" s="76">
        <f>IF($C1344="",0,COUNTIF(女子名簿!$F$12:$F$520,$C1344))</f>
        <v>0</v>
      </c>
      <c r="I1344" s="77">
        <f t="shared" si="113"/>
        <v>0</v>
      </c>
      <c r="J1344" s="38"/>
      <c r="K1344" s="38"/>
      <c r="L1344" s="34"/>
      <c r="M1344" s="34"/>
      <c r="N1344" s="34"/>
      <c r="O1344" s="40"/>
    </row>
    <row r="1345" spans="1:15" ht="14.25">
      <c r="A1345" s="41">
        <v>0</v>
      </c>
      <c r="B1345" s="42"/>
      <c r="C1345" s="53"/>
      <c r="D1345" s="54"/>
      <c r="E1345" s="45" t="str">
        <f t="shared" si="114"/>
        <v/>
      </c>
      <c r="F1345" s="43">
        <f t="shared" si="115"/>
        <v>0</v>
      </c>
      <c r="G1345" s="75">
        <f>IF($C1345="",0,COUNTIF(男子名簿!$F$12:$F$520,$C1345))</f>
        <v>0</v>
      </c>
      <c r="H1345" s="76">
        <f>IF($C1345="",0,COUNTIF(女子名簿!$F$12:$F$520,$C1345))</f>
        <v>0</v>
      </c>
      <c r="I1345" s="77">
        <f t="shared" si="113"/>
        <v>0</v>
      </c>
      <c r="J1345" s="38"/>
      <c r="K1345" s="38"/>
      <c r="L1345" s="34"/>
      <c r="M1345" s="34"/>
      <c r="N1345" s="34"/>
      <c r="O1345" s="40"/>
    </row>
    <row r="1346" spans="1:15" ht="14.25">
      <c r="A1346" s="41">
        <v>0</v>
      </c>
      <c r="B1346" s="42"/>
      <c r="C1346" s="43"/>
      <c r="D1346" s="44"/>
      <c r="E1346" s="45" t="str">
        <f t="shared" si="114"/>
        <v/>
      </c>
      <c r="F1346" s="43">
        <f t="shared" si="115"/>
        <v>0</v>
      </c>
      <c r="G1346" s="75">
        <f>IF($C1346="",0,COUNTIF(男子名簿!$F$12:$F$520,$C1346))</f>
        <v>0</v>
      </c>
      <c r="H1346" s="76">
        <f>IF($C1346="",0,COUNTIF(女子名簿!$F$12:$F$520,$C1346))</f>
        <v>0</v>
      </c>
      <c r="I1346" s="77">
        <f t="shared" si="113"/>
        <v>0</v>
      </c>
      <c r="J1346" s="38"/>
      <c r="K1346" s="38"/>
      <c r="L1346" s="34"/>
      <c r="M1346" s="34"/>
      <c r="N1346" s="34"/>
      <c r="O1346" s="40"/>
    </row>
    <row r="1347" spans="1:15" ht="14.25">
      <c r="A1347" s="41">
        <v>0</v>
      </c>
      <c r="B1347" s="46"/>
      <c r="C1347" s="62"/>
      <c r="D1347" s="66"/>
      <c r="E1347" s="48" t="str">
        <f t="shared" si="114"/>
        <v/>
      </c>
      <c r="F1347" s="49">
        <f t="shared" si="115"/>
        <v>0</v>
      </c>
      <c r="G1347" s="78">
        <f>IF($C1347="",0,COUNTIF(男子名簿!$F$12:$F$520,$C1347))</f>
        <v>0</v>
      </c>
      <c r="H1347" s="79">
        <f>IF($C1347="",0,COUNTIF(女子名簿!$F$12:$F$520,$C1347))</f>
        <v>0</v>
      </c>
      <c r="I1347" s="80">
        <f t="shared" si="113"/>
        <v>0</v>
      </c>
      <c r="J1347" s="38"/>
      <c r="K1347" s="38"/>
      <c r="L1347" s="34"/>
      <c r="M1347" s="34"/>
      <c r="N1347" s="34"/>
      <c r="O1347" s="40"/>
    </row>
    <row r="1348" spans="1:15" ht="14.25">
      <c r="A1348" s="41">
        <v>0</v>
      </c>
      <c r="B1348" s="50"/>
      <c r="C1348" s="64"/>
      <c r="D1348" s="67"/>
      <c r="E1348" s="52" t="str">
        <f t="shared" si="114"/>
        <v/>
      </c>
      <c r="F1348" s="51">
        <f t="shared" si="115"/>
        <v>0</v>
      </c>
      <c r="G1348" s="81">
        <f>IF($C1348="",0,COUNTIF(男子名簿!$F$12:$F$520,$C1348))</f>
        <v>0</v>
      </c>
      <c r="H1348" s="82">
        <f>IF($C1348="",0,COUNTIF(女子名簿!$F$12:$F$520,$C1348))</f>
        <v>0</v>
      </c>
      <c r="I1348" s="83">
        <f t="shared" si="113"/>
        <v>0</v>
      </c>
      <c r="J1348" s="38"/>
      <c r="K1348" s="38"/>
      <c r="L1348" s="34"/>
      <c r="M1348" s="34"/>
      <c r="N1348" s="34"/>
      <c r="O1348" s="40"/>
    </row>
    <row r="1349" spans="1:15" ht="14.25">
      <c r="A1349" s="41">
        <v>0</v>
      </c>
      <c r="B1349" s="42"/>
      <c r="C1349" s="43"/>
      <c r="D1349" s="44"/>
      <c r="E1349" s="45" t="str">
        <f t="shared" si="114"/>
        <v/>
      </c>
      <c r="F1349" s="43">
        <f t="shared" si="115"/>
        <v>0</v>
      </c>
      <c r="G1349" s="75">
        <f>IF($C1349="",0,COUNTIF(男子名簿!$F$12:$F$520,$C1349))</f>
        <v>0</v>
      </c>
      <c r="H1349" s="76">
        <f>IF($C1349="",0,COUNTIF(女子名簿!$F$12:$F$520,$C1349))</f>
        <v>0</v>
      </c>
      <c r="I1349" s="77">
        <f t="shared" si="113"/>
        <v>0</v>
      </c>
      <c r="J1349" s="38"/>
      <c r="K1349" s="38"/>
      <c r="L1349" s="34"/>
      <c r="M1349" s="34"/>
      <c r="N1349" s="34"/>
      <c r="O1349" s="40"/>
    </row>
    <row r="1350" spans="1:15" ht="14.25">
      <c r="A1350" s="41">
        <v>0</v>
      </c>
      <c r="B1350" s="42"/>
      <c r="C1350" s="53"/>
      <c r="D1350" s="54"/>
      <c r="E1350" s="45" t="str">
        <f t="shared" si="114"/>
        <v/>
      </c>
      <c r="F1350" s="43">
        <f t="shared" si="115"/>
        <v>0</v>
      </c>
      <c r="G1350" s="75">
        <f>IF($C1350="",0,COUNTIF(男子名簿!$F$12:$F$520,$C1350))</f>
        <v>0</v>
      </c>
      <c r="H1350" s="76">
        <f>IF($C1350="",0,COUNTIF(女子名簿!$F$12:$F$520,$C1350))</f>
        <v>0</v>
      </c>
      <c r="I1350" s="77">
        <f t="shared" si="113"/>
        <v>0</v>
      </c>
      <c r="J1350" s="38"/>
      <c r="K1350" s="38"/>
      <c r="L1350" s="34"/>
      <c r="M1350" s="34"/>
      <c r="N1350" s="34"/>
      <c r="O1350" s="40"/>
    </row>
    <row r="1351" spans="1:15" ht="14.25">
      <c r="A1351" s="41">
        <v>0</v>
      </c>
      <c r="B1351" s="42"/>
      <c r="C1351" s="53"/>
      <c r="D1351" s="54"/>
      <c r="E1351" s="45" t="str">
        <f t="shared" si="114"/>
        <v/>
      </c>
      <c r="F1351" s="43">
        <f t="shared" si="115"/>
        <v>0</v>
      </c>
      <c r="G1351" s="75">
        <f>IF($C1351="",0,COUNTIF(男子名簿!$F$12:$F$520,$C1351))</f>
        <v>0</v>
      </c>
      <c r="H1351" s="76">
        <f>IF($C1351="",0,COUNTIF(女子名簿!$F$12:$F$520,$C1351))</f>
        <v>0</v>
      </c>
      <c r="I1351" s="77">
        <f t="shared" si="113"/>
        <v>0</v>
      </c>
      <c r="J1351" s="38"/>
      <c r="K1351" s="38"/>
      <c r="L1351" s="34"/>
      <c r="M1351" s="34"/>
      <c r="N1351" s="34"/>
      <c r="O1351" s="40"/>
    </row>
    <row r="1352" spans="1:15" ht="14.25">
      <c r="A1352" s="41">
        <v>0</v>
      </c>
      <c r="B1352" s="55"/>
      <c r="C1352" s="62"/>
      <c r="D1352" s="63"/>
      <c r="E1352" s="57" t="str">
        <f t="shared" si="114"/>
        <v/>
      </c>
      <c r="F1352" s="47">
        <f t="shared" si="115"/>
        <v>0</v>
      </c>
      <c r="G1352" s="84">
        <f>IF($C1352="",0,COUNTIF(男子名簿!$F$12:$F$520,$C1352))</f>
        <v>0</v>
      </c>
      <c r="H1352" s="85">
        <f>IF($C1352="",0,COUNTIF(女子名簿!$F$12:$F$520,$C1352))</f>
        <v>0</v>
      </c>
      <c r="I1352" s="86">
        <f t="shared" si="113"/>
        <v>0</v>
      </c>
      <c r="J1352" s="38"/>
      <c r="K1352" s="38"/>
      <c r="L1352" s="34"/>
      <c r="M1352" s="34"/>
      <c r="N1352" s="34"/>
      <c r="O1352" s="40"/>
    </row>
    <row r="1353" spans="1:15" ht="14.25">
      <c r="A1353" s="41">
        <v>0</v>
      </c>
      <c r="B1353" s="58"/>
      <c r="C1353" s="64"/>
      <c r="D1353" s="65"/>
      <c r="E1353" s="60" t="str">
        <f t="shared" si="114"/>
        <v/>
      </c>
      <c r="F1353" s="61">
        <f t="shared" si="115"/>
        <v>0</v>
      </c>
      <c r="G1353" s="87">
        <f>IF($C1353="",0,COUNTIF(男子名簿!$F$12:$F$520,$C1353))</f>
        <v>0</v>
      </c>
      <c r="H1353" s="88">
        <f>IF($C1353="",0,COUNTIF(女子名簿!$F$12:$F$520,$C1353))</f>
        <v>0</v>
      </c>
      <c r="I1353" s="89">
        <f t="shared" si="113"/>
        <v>0</v>
      </c>
      <c r="J1353" s="38"/>
      <c r="K1353" s="38"/>
      <c r="L1353" s="34"/>
      <c r="M1353" s="34"/>
      <c r="N1353" s="34"/>
      <c r="O1353" s="40"/>
    </row>
    <row r="1354" spans="1:15" ht="14.25">
      <c r="A1354" s="41">
        <v>0</v>
      </c>
      <c r="B1354" s="42"/>
      <c r="C1354" s="53"/>
      <c r="D1354" s="54"/>
      <c r="E1354" s="45" t="str">
        <f t="shared" si="114"/>
        <v/>
      </c>
      <c r="F1354" s="43">
        <f t="shared" si="115"/>
        <v>0</v>
      </c>
      <c r="G1354" s="75">
        <f>IF($C1354="",0,COUNTIF(男子名簿!$F$12:$F$520,$C1354))</f>
        <v>0</v>
      </c>
      <c r="H1354" s="76">
        <f>IF($C1354="",0,COUNTIF(女子名簿!$F$12:$F$520,$C1354))</f>
        <v>0</v>
      </c>
      <c r="I1354" s="77">
        <f t="shared" si="113"/>
        <v>0</v>
      </c>
      <c r="J1354" s="38"/>
      <c r="K1354" s="38"/>
      <c r="L1354" s="34"/>
      <c r="M1354" s="34"/>
      <c r="N1354" s="34"/>
      <c r="O1354" s="40"/>
    </row>
    <row r="1355" spans="1:15" ht="14.25">
      <c r="A1355" s="41">
        <v>0</v>
      </c>
      <c r="B1355" s="42"/>
      <c r="C1355" s="53"/>
      <c r="D1355" s="54"/>
      <c r="E1355" s="45" t="str">
        <f t="shared" si="114"/>
        <v/>
      </c>
      <c r="F1355" s="43">
        <f t="shared" si="115"/>
        <v>0</v>
      </c>
      <c r="G1355" s="75">
        <f>IF($C1355="",0,COUNTIF(男子名簿!$F$12:$F$520,$C1355))</f>
        <v>0</v>
      </c>
      <c r="H1355" s="76">
        <f>IF($C1355="",0,COUNTIF(女子名簿!$F$12:$F$520,$C1355))</f>
        <v>0</v>
      </c>
      <c r="I1355" s="77">
        <f t="shared" si="113"/>
        <v>0</v>
      </c>
      <c r="J1355" s="38"/>
      <c r="K1355" s="38"/>
      <c r="L1355" s="34"/>
      <c r="M1355" s="34"/>
      <c r="N1355" s="34"/>
      <c r="O1355" s="40"/>
    </row>
    <row r="1356" spans="1:15" ht="14.25">
      <c r="A1356" s="41">
        <v>0</v>
      </c>
      <c r="B1356" s="42"/>
      <c r="C1356" s="53"/>
      <c r="D1356" s="54"/>
      <c r="E1356" s="45" t="str">
        <f t="shared" si="114"/>
        <v/>
      </c>
      <c r="F1356" s="43">
        <f t="shared" si="115"/>
        <v>0</v>
      </c>
      <c r="G1356" s="75">
        <f>IF($C1356="",0,COUNTIF(男子名簿!$F$12:$F$520,$C1356))</f>
        <v>0</v>
      </c>
      <c r="H1356" s="76">
        <f>IF($C1356="",0,COUNTIF(女子名簿!$F$12:$F$520,$C1356))</f>
        <v>0</v>
      </c>
      <c r="I1356" s="77">
        <f t="shared" si="113"/>
        <v>0</v>
      </c>
      <c r="J1356" s="38"/>
      <c r="K1356" s="38"/>
      <c r="L1356" s="34"/>
      <c r="M1356" s="34"/>
      <c r="N1356" s="34"/>
      <c r="O1356" s="40"/>
    </row>
    <row r="1357" spans="1:15" ht="14.25">
      <c r="A1357" s="41">
        <v>0</v>
      </c>
      <c r="B1357" s="46"/>
      <c r="C1357" s="62"/>
      <c r="D1357" s="66"/>
      <c r="E1357" s="48" t="str">
        <f t="shared" si="114"/>
        <v/>
      </c>
      <c r="F1357" s="49">
        <f t="shared" si="115"/>
        <v>0</v>
      </c>
      <c r="G1357" s="78">
        <f>IF($C1357="",0,COUNTIF(男子名簿!$F$12:$F$520,$C1357))</f>
        <v>0</v>
      </c>
      <c r="H1357" s="79">
        <f>IF($C1357="",0,COUNTIF(女子名簿!$F$12:$F$520,$C1357))</f>
        <v>0</v>
      </c>
      <c r="I1357" s="80">
        <f t="shared" si="113"/>
        <v>0</v>
      </c>
      <c r="J1357" s="38"/>
      <c r="K1357" s="38"/>
      <c r="L1357" s="34"/>
      <c r="M1357" s="34"/>
      <c r="N1357" s="34"/>
      <c r="O1357" s="40"/>
    </row>
    <row r="1358" spans="1:15" ht="14.25">
      <c r="A1358" s="41">
        <v>0</v>
      </c>
      <c r="B1358" s="50"/>
      <c r="C1358" s="61"/>
      <c r="D1358" s="59"/>
      <c r="E1358" s="52"/>
      <c r="F1358" s="51"/>
      <c r="G1358" s="81">
        <f>IF($C1358="",0,COUNTIF(男子名簿!$F$12:$F$520,$C1358))</f>
        <v>0</v>
      </c>
      <c r="H1358" s="82">
        <f>IF($C1358="",0,COUNTIF(女子名簿!$F$12:$F$520,$C1358))</f>
        <v>0</v>
      </c>
      <c r="I1358" s="83">
        <f t="shared" ref="I1358:I1377" si="116">G1358+H1358</f>
        <v>0</v>
      </c>
      <c r="J1358" s="38"/>
      <c r="K1358" s="38"/>
      <c r="L1358" s="34"/>
      <c r="M1358" s="34"/>
      <c r="N1358" s="34"/>
      <c r="O1358" s="40"/>
    </row>
    <row r="1359" spans="1:15" ht="14.25">
      <c r="A1359" s="41">
        <v>0</v>
      </c>
      <c r="B1359" s="42"/>
      <c r="C1359" s="43"/>
      <c r="D1359" s="44"/>
      <c r="E1359" s="45" t="str">
        <f t="shared" ref="E1359:E1377" si="117">IF($C1359="","",ASC(PHONETIC($C1359)))</f>
        <v/>
      </c>
      <c r="F1359" s="43">
        <f t="shared" ref="F1359:F1377" si="118">C1359</f>
        <v>0</v>
      </c>
      <c r="G1359" s="75">
        <f>IF($C1359="",0,COUNTIF(男子名簿!$F$12:$F$520,$C1359))</f>
        <v>0</v>
      </c>
      <c r="H1359" s="76">
        <f>IF($C1359="",0,COUNTIF(女子名簿!$F$12:$F$520,$C1359))</f>
        <v>0</v>
      </c>
      <c r="I1359" s="77">
        <f t="shared" si="116"/>
        <v>0</v>
      </c>
      <c r="J1359" s="38"/>
      <c r="K1359" s="38"/>
      <c r="L1359" s="34"/>
      <c r="M1359" s="34"/>
      <c r="N1359" s="34"/>
      <c r="O1359" s="34"/>
    </row>
    <row r="1360" spans="1:15" ht="14.25">
      <c r="A1360" s="41">
        <v>0</v>
      </c>
      <c r="B1360" s="42"/>
      <c r="C1360" s="43"/>
      <c r="D1360" s="44"/>
      <c r="E1360" s="45" t="str">
        <f t="shared" si="117"/>
        <v/>
      </c>
      <c r="F1360" s="43">
        <f t="shared" si="118"/>
        <v>0</v>
      </c>
      <c r="G1360" s="75">
        <f>IF($C1360="",0,COUNTIF(男子名簿!$F$12:$F$520,$C1360))</f>
        <v>0</v>
      </c>
      <c r="H1360" s="76">
        <f>IF($C1360="",0,COUNTIF(女子名簿!$F$12:$F$520,$C1360))</f>
        <v>0</v>
      </c>
      <c r="I1360" s="77">
        <f t="shared" si="116"/>
        <v>0</v>
      </c>
      <c r="J1360" s="38"/>
      <c r="K1360" s="38"/>
      <c r="L1360" s="34"/>
      <c r="M1360" s="34"/>
      <c r="N1360" s="34"/>
      <c r="O1360" s="34"/>
    </row>
    <row r="1361" spans="1:15" ht="14.25">
      <c r="A1361" s="41">
        <v>0</v>
      </c>
      <c r="B1361" s="42"/>
      <c r="C1361" s="43"/>
      <c r="D1361" s="44"/>
      <c r="E1361" s="45" t="str">
        <f t="shared" si="117"/>
        <v/>
      </c>
      <c r="F1361" s="43">
        <f t="shared" si="118"/>
        <v>0</v>
      </c>
      <c r="G1361" s="75">
        <f>IF($C1361="",0,COUNTIF(男子名簿!$F$12:$F$520,$C1361))</f>
        <v>0</v>
      </c>
      <c r="H1361" s="76">
        <f>IF($C1361="",0,COUNTIF(女子名簿!$F$12:$F$520,$C1361))</f>
        <v>0</v>
      </c>
      <c r="I1361" s="77">
        <f t="shared" si="116"/>
        <v>0</v>
      </c>
      <c r="J1361" s="38"/>
      <c r="K1361" s="38"/>
      <c r="L1361" s="34"/>
      <c r="M1361" s="34"/>
      <c r="N1361" s="34"/>
      <c r="O1361" s="34"/>
    </row>
    <row r="1362" spans="1:15" ht="14.25">
      <c r="A1362" s="41">
        <v>0</v>
      </c>
      <c r="B1362" s="55"/>
      <c r="C1362" s="47"/>
      <c r="D1362" s="56"/>
      <c r="E1362" s="57" t="str">
        <f t="shared" si="117"/>
        <v/>
      </c>
      <c r="F1362" s="47">
        <f t="shared" si="118"/>
        <v>0</v>
      </c>
      <c r="G1362" s="84">
        <f>IF($C1362="",0,COUNTIF(男子名簿!$F$12:$F$520,$C1362))</f>
        <v>0</v>
      </c>
      <c r="H1362" s="85">
        <f>IF($C1362="",0,COUNTIF(女子名簿!$F$12:$F$520,$C1362))</f>
        <v>0</v>
      </c>
      <c r="I1362" s="86">
        <f t="shared" si="116"/>
        <v>0</v>
      </c>
      <c r="J1362" s="38"/>
      <c r="K1362" s="38"/>
      <c r="L1362" s="34"/>
      <c r="M1362" s="34"/>
      <c r="N1362" s="34"/>
      <c r="O1362" s="34"/>
    </row>
    <row r="1363" spans="1:15" ht="14.25">
      <c r="A1363" s="41">
        <v>0</v>
      </c>
      <c r="B1363" s="58"/>
      <c r="C1363" s="64"/>
      <c r="D1363" s="65"/>
      <c r="E1363" s="60" t="str">
        <f t="shared" si="117"/>
        <v/>
      </c>
      <c r="F1363" s="61">
        <f t="shared" si="118"/>
        <v>0</v>
      </c>
      <c r="G1363" s="87">
        <f>IF($C1363="",0,COUNTIF(男子名簿!$F$12:$F$520,$C1363))</f>
        <v>0</v>
      </c>
      <c r="H1363" s="88">
        <f>IF($C1363="",0,COUNTIF(女子名簿!$F$12:$F$520,$C1363))</f>
        <v>0</v>
      </c>
      <c r="I1363" s="89">
        <f t="shared" si="116"/>
        <v>0</v>
      </c>
      <c r="J1363" s="38"/>
      <c r="K1363" s="38"/>
      <c r="L1363" s="34"/>
      <c r="M1363" s="34"/>
      <c r="N1363" s="34"/>
      <c r="O1363" s="40"/>
    </row>
    <row r="1364" spans="1:15" ht="14.25">
      <c r="A1364" s="41">
        <v>0</v>
      </c>
      <c r="B1364" s="42"/>
      <c r="C1364" s="53"/>
      <c r="D1364" s="54"/>
      <c r="E1364" s="45" t="str">
        <f t="shared" si="117"/>
        <v/>
      </c>
      <c r="F1364" s="43">
        <f t="shared" si="118"/>
        <v>0</v>
      </c>
      <c r="G1364" s="75">
        <f>IF($C1364="",0,COUNTIF(男子名簿!$F$12:$F$520,$C1364))</f>
        <v>0</v>
      </c>
      <c r="H1364" s="76">
        <f>IF($C1364="",0,COUNTIF(女子名簿!$F$12:$F$520,$C1364))</f>
        <v>0</v>
      </c>
      <c r="I1364" s="77">
        <f t="shared" si="116"/>
        <v>0</v>
      </c>
      <c r="J1364" s="38"/>
      <c r="K1364" s="38"/>
      <c r="L1364" s="34"/>
      <c r="M1364" s="34"/>
      <c r="N1364" s="34"/>
      <c r="O1364" s="40"/>
    </row>
    <row r="1365" spans="1:15" ht="14.25">
      <c r="A1365" s="41">
        <v>0</v>
      </c>
      <c r="B1365" s="42"/>
      <c r="C1365" s="53"/>
      <c r="D1365" s="54"/>
      <c r="E1365" s="45" t="str">
        <f t="shared" si="117"/>
        <v/>
      </c>
      <c r="F1365" s="43">
        <f t="shared" si="118"/>
        <v>0</v>
      </c>
      <c r="G1365" s="75">
        <f>IF($C1365="",0,COUNTIF(男子名簿!$F$12:$F$520,$C1365))</f>
        <v>0</v>
      </c>
      <c r="H1365" s="76">
        <f>IF($C1365="",0,COUNTIF(女子名簿!$F$12:$F$520,$C1365))</f>
        <v>0</v>
      </c>
      <c r="I1365" s="77">
        <f t="shared" si="116"/>
        <v>0</v>
      </c>
      <c r="J1365" s="38"/>
      <c r="K1365" s="38"/>
      <c r="L1365" s="34"/>
      <c r="M1365" s="34"/>
      <c r="N1365" s="34"/>
      <c r="O1365" s="40"/>
    </row>
    <row r="1366" spans="1:15" ht="14.25">
      <c r="A1366" s="41">
        <v>0</v>
      </c>
      <c r="B1366" s="42"/>
      <c r="C1366" s="43"/>
      <c r="D1366" s="44"/>
      <c r="E1366" s="45" t="str">
        <f t="shared" si="117"/>
        <v/>
      </c>
      <c r="F1366" s="43">
        <f t="shared" si="118"/>
        <v>0</v>
      </c>
      <c r="G1366" s="75">
        <f>IF($C1366="",0,COUNTIF(男子名簿!$F$12:$F$520,$C1366))</f>
        <v>0</v>
      </c>
      <c r="H1366" s="76">
        <f>IF($C1366="",0,COUNTIF(女子名簿!$F$12:$F$520,$C1366))</f>
        <v>0</v>
      </c>
      <c r="I1366" s="77">
        <f t="shared" si="116"/>
        <v>0</v>
      </c>
      <c r="J1366" s="38"/>
      <c r="K1366" s="38"/>
      <c r="L1366" s="34"/>
      <c r="M1366" s="34"/>
      <c r="N1366" s="34"/>
      <c r="O1366" s="40"/>
    </row>
    <row r="1367" spans="1:15" ht="14.25">
      <c r="A1367" s="41">
        <v>0</v>
      </c>
      <c r="B1367" s="46"/>
      <c r="C1367" s="62"/>
      <c r="D1367" s="66"/>
      <c r="E1367" s="48" t="str">
        <f t="shared" si="117"/>
        <v/>
      </c>
      <c r="F1367" s="49">
        <f t="shared" si="118"/>
        <v>0</v>
      </c>
      <c r="G1367" s="78">
        <f>IF($C1367="",0,COUNTIF(男子名簿!$F$12:$F$520,$C1367))</f>
        <v>0</v>
      </c>
      <c r="H1367" s="79">
        <f>IF($C1367="",0,COUNTIF(女子名簿!$F$12:$F$520,$C1367))</f>
        <v>0</v>
      </c>
      <c r="I1367" s="80">
        <f t="shared" si="116"/>
        <v>0</v>
      </c>
      <c r="J1367" s="38"/>
      <c r="K1367" s="38"/>
      <c r="L1367" s="34"/>
      <c r="M1367" s="34"/>
      <c r="N1367" s="34"/>
      <c r="O1367" s="40"/>
    </row>
    <row r="1368" spans="1:15" ht="14.25">
      <c r="A1368" s="41">
        <v>0</v>
      </c>
      <c r="B1368" s="50"/>
      <c r="C1368" s="64"/>
      <c r="D1368" s="67"/>
      <c r="E1368" s="52" t="str">
        <f t="shared" si="117"/>
        <v/>
      </c>
      <c r="F1368" s="51">
        <f t="shared" si="118"/>
        <v>0</v>
      </c>
      <c r="G1368" s="81">
        <f>IF($C1368="",0,COUNTIF(男子名簿!$F$12:$F$520,$C1368))</f>
        <v>0</v>
      </c>
      <c r="H1368" s="82">
        <f>IF($C1368="",0,COUNTIF(女子名簿!$F$12:$F$520,$C1368))</f>
        <v>0</v>
      </c>
      <c r="I1368" s="83">
        <f t="shared" si="116"/>
        <v>0</v>
      </c>
      <c r="J1368" s="38"/>
      <c r="K1368" s="38"/>
      <c r="L1368" s="34"/>
      <c r="M1368" s="34"/>
      <c r="N1368" s="34"/>
      <c r="O1368" s="40"/>
    </row>
    <row r="1369" spans="1:15" ht="14.25">
      <c r="A1369" s="41">
        <v>0</v>
      </c>
      <c r="B1369" s="42"/>
      <c r="C1369" s="43"/>
      <c r="D1369" s="44"/>
      <c r="E1369" s="45" t="str">
        <f t="shared" si="117"/>
        <v/>
      </c>
      <c r="F1369" s="43">
        <f t="shared" si="118"/>
        <v>0</v>
      </c>
      <c r="G1369" s="75">
        <f>IF($C1369="",0,COUNTIF(男子名簿!$F$12:$F$520,$C1369))</f>
        <v>0</v>
      </c>
      <c r="H1369" s="76">
        <f>IF($C1369="",0,COUNTIF(女子名簿!$F$12:$F$520,$C1369))</f>
        <v>0</v>
      </c>
      <c r="I1369" s="77">
        <f t="shared" si="116"/>
        <v>0</v>
      </c>
      <c r="J1369" s="38"/>
      <c r="K1369" s="38"/>
      <c r="L1369" s="34"/>
      <c r="M1369" s="34"/>
      <c r="N1369" s="34"/>
      <c r="O1369" s="40"/>
    </row>
    <row r="1370" spans="1:15" ht="14.25">
      <c r="A1370" s="41">
        <v>0</v>
      </c>
      <c r="B1370" s="42"/>
      <c r="C1370" s="53"/>
      <c r="D1370" s="54"/>
      <c r="E1370" s="45" t="str">
        <f t="shared" si="117"/>
        <v/>
      </c>
      <c r="F1370" s="43">
        <f t="shared" si="118"/>
        <v>0</v>
      </c>
      <c r="G1370" s="75">
        <f>IF($C1370="",0,COUNTIF(男子名簿!$F$12:$F$520,$C1370))</f>
        <v>0</v>
      </c>
      <c r="H1370" s="76">
        <f>IF($C1370="",0,COUNTIF(女子名簿!$F$12:$F$520,$C1370))</f>
        <v>0</v>
      </c>
      <c r="I1370" s="77">
        <f t="shared" si="116"/>
        <v>0</v>
      </c>
      <c r="J1370" s="38"/>
      <c r="K1370" s="38"/>
      <c r="L1370" s="34"/>
      <c r="M1370" s="34"/>
      <c r="N1370" s="34"/>
      <c r="O1370" s="40"/>
    </row>
    <row r="1371" spans="1:15" ht="14.25">
      <c r="A1371" s="41">
        <v>0</v>
      </c>
      <c r="B1371" s="42"/>
      <c r="C1371" s="53"/>
      <c r="D1371" s="54"/>
      <c r="E1371" s="45" t="str">
        <f t="shared" si="117"/>
        <v/>
      </c>
      <c r="F1371" s="43">
        <f t="shared" si="118"/>
        <v>0</v>
      </c>
      <c r="G1371" s="75">
        <f>IF($C1371="",0,COUNTIF(男子名簿!$F$12:$F$520,$C1371))</f>
        <v>0</v>
      </c>
      <c r="H1371" s="76">
        <f>IF($C1371="",0,COUNTIF(女子名簿!$F$12:$F$520,$C1371))</f>
        <v>0</v>
      </c>
      <c r="I1371" s="77">
        <f t="shared" si="116"/>
        <v>0</v>
      </c>
      <c r="J1371" s="38"/>
      <c r="K1371" s="38"/>
      <c r="L1371" s="34"/>
      <c r="M1371" s="34"/>
      <c r="N1371" s="34"/>
      <c r="O1371" s="40"/>
    </row>
    <row r="1372" spans="1:15" ht="14.25">
      <c r="A1372" s="41">
        <v>0</v>
      </c>
      <c r="B1372" s="55"/>
      <c r="C1372" s="62"/>
      <c r="D1372" s="63"/>
      <c r="E1372" s="57" t="str">
        <f t="shared" si="117"/>
        <v/>
      </c>
      <c r="F1372" s="47">
        <f t="shared" si="118"/>
        <v>0</v>
      </c>
      <c r="G1372" s="84">
        <f>IF($C1372="",0,COUNTIF(男子名簿!$F$12:$F$520,$C1372))</f>
        <v>0</v>
      </c>
      <c r="H1372" s="85">
        <f>IF($C1372="",0,COUNTIF(女子名簿!$F$12:$F$520,$C1372))</f>
        <v>0</v>
      </c>
      <c r="I1372" s="86">
        <f t="shared" si="116"/>
        <v>0</v>
      </c>
      <c r="J1372" s="38"/>
      <c r="K1372" s="38"/>
      <c r="L1372" s="34"/>
      <c r="M1372" s="34"/>
      <c r="N1372" s="34"/>
      <c r="O1372" s="40"/>
    </row>
    <row r="1373" spans="1:15" ht="14.25">
      <c r="A1373" s="41">
        <v>0</v>
      </c>
      <c r="B1373" s="58"/>
      <c r="C1373" s="64"/>
      <c r="D1373" s="65"/>
      <c r="E1373" s="60" t="str">
        <f t="shared" si="117"/>
        <v/>
      </c>
      <c r="F1373" s="61">
        <f t="shared" si="118"/>
        <v>0</v>
      </c>
      <c r="G1373" s="87">
        <f>IF($C1373="",0,COUNTIF(男子名簿!$F$12:$F$520,$C1373))</f>
        <v>0</v>
      </c>
      <c r="H1373" s="88">
        <f>IF($C1373="",0,COUNTIF(女子名簿!$F$12:$F$520,$C1373))</f>
        <v>0</v>
      </c>
      <c r="I1373" s="89">
        <f t="shared" si="116"/>
        <v>0</v>
      </c>
      <c r="J1373" s="38"/>
      <c r="K1373" s="38"/>
      <c r="L1373" s="34"/>
      <c r="M1373" s="34"/>
      <c r="N1373" s="34"/>
      <c r="O1373" s="40"/>
    </row>
    <row r="1374" spans="1:15" ht="14.25">
      <c r="A1374" s="41">
        <v>0</v>
      </c>
      <c r="B1374" s="42"/>
      <c r="C1374" s="53"/>
      <c r="D1374" s="54"/>
      <c r="E1374" s="45" t="str">
        <f t="shared" si="117"/>
        <v/>
      </c>
      <c r="F1374" s="43">
        <f t="shared" si="118"/>
        <v>0</v>
      </c>
      <c r="G1374" s="75">
        <f>IF($C1374="",0,COUNTIF(男子名簿!$F$12:$F$520,$C1374))</f>
        <v>0</v>
      </c>
      <c r="H1374" s="76">
        <f>IF($C1374="",0,COUNTIF(女子名簿!$F$12:$F$520,$C1374))</f>
        <v>0</v>
      </c>
      <c r="I1374" s="77">
        <f t="shared" si="116"/>
        <v>0</v>
      </c>
      <c r="J1374" s="38"/>
      <c r="K1374" s="38"/>
      <c r="L1374" s="34"/>
      <c r="M1374" s="34"/>
      <c r="N1374" s="34"/>
      <c r="O1374" s="40"/>
    </row>
    <row r="1375" spans="1:15" ht="14.25">
      <c r="A1375" s="41">
        <v>0</v>
      </c>
      <c r="B1375" s="42"/>
      <c r="C1375" s="53"/>
      <c r="D1375" s="54"/>
      <c r="E1375" s="45" t="str">
        <f t="shared" si="117"/>
        <v/>
      </c>
      <c r="F1375" s="43">
        <f t="shared" si="118"/>
        <v>0</v>
      </c>
      <c r="G1375" s="75">
        <f>IF($C1375="",0,COUNTIF(男子名簿!$F$12:$F$520,$C1375))</f>
        <v>0</v>
      </c>
      <c r="H1375" s="76">
        <f>IF($C1375="",0,COUNTIF(女子名簿!$F$12:$F$520,$C1375))</f>
        <v>0</v>
      </c>
      <c r="I1375" s="77">
        <f t="shared" si="116"/>
        <v>0</v>
      </c>
      <c r="J1375" s="38"/>
      <c r="K1375" s="38"/>
      <c r="L1375" s="34"/>
      <c r="M1375" s="34"/>
      <c r="N1375" s="34"/>
      <c r="O1375" s="40"/>
    </row>
    <row r="1376" spans="1:15" ht="14.25">
      <c r="A1376" s="41">
        <v>0</v>
      </c>
      <c r="B1376" s="42"/>
      <c r="C1376" s="53"/>
      <c r="D1376" s="54"/>
      <c r="E1376" s="45" t="str">
        <f t="shared" si="117"/>
        <v/>
      </c>
      <c r="F1376" s="43">
        <f t="shared" si="118"/>
        <v>0</v>
      </c>
      <c r="G1376" s="75">
        <f>IF($C1376="",0,COUNTIF(男子名簿!$F$12:$F$520,$C1376))</f>
        <v>0</v>
      </c>
      <c r="H1376" s="76">
        <f>IF($C1376="",0,COUNTIF(女子名簿!$F$12:$F$520,$C1376))</f>
        <v>0</v>
      </c>
      <c r="I1376" s="77">
        <f t="shared" si="116"/>
        <v>0</v>
      </c>
      <c r="J1376" s="38"/>
      <c r="K1376" s="38"/>
      <c r="L1376" s="34"/>
      <c r="M1376" s="34"/>
      <c r="N1376" s="34"/>
      <c r="O1376" s="40"/>
    </row>
    <row r="1377" spans="1:15" ht="14.25">
      <c r="A1377" s="41">
        <v>0</v>
      </c>
      <c r="B1377" s="46"/>
      <c r="C1377" s="62"/>
      <c r="D1377" s="66"/>
      <c r="E1377" s="48" t="str">
        <f t="shared" si="117"/>
        <v/>
      </c>
      <c r="F1377" s="49">
        <f t="shared" si="118"/>
        <v>0</v>
      </c>
      <c r="G1377" s="78">
        <f>IF($C1377="",0,COUNTIF(男子名簿!$F$12:$F$520,$C1377))</f>
        <v>0</v>
      </c>
      <c r="H1377" s="79">
        <f>IF($C1377="",0,COUNTIF(女子名簿!$F$12:$F$520,$C1377))</f>
        <v>0</v>
      </c>
      <c r="I1377" s="80">
        <f t="shared" si="116"/>
        <v>0</v>
      </c>
      <c r="J1377" s="38"/>
      <c r="K1377" s="38"/>
      <c r="L1377" s="34"/>
      <c r="M1377" s="34"/>
      <c r="N1377" s="34"/>
      <c r="O1377" s="40"/>
    </row>
    <row r="1378" spans="1:15" ht="14.25">
      <c r="A1378" s="41">
        <v>0</v>
      </c>
      <c r="B1378" s="50"/>
      <c r="C1378" s="61"/>
      <c r="D1378" s="59"/>
      <c r="E1378" s="52"/>
      <c r="F1378" s="51"/>
      <c r="G1378" s="81">
        <f>IF($C1378="",0,COUNTIF(男子名簿!$F$12:$F$520,$C1378))</f>
        <v>0</v>
      </c>
      <c r="H1378" s="82">
        <f>IF($C1378="",0,COUNTIF(女子名簿!$F$12:$F$520,$C1378))</f>
        <v>0</v>
      </c>
      <c r="I1378" s="83">
        <f t="shared" ref="I1378:I1397" si="119">G1378+H1378</f>
        <v>0</v>
      </c>
      <c r="J1378" s="38"/>
      <c r="K1378" s="38"/>
      <c r="L1378" s="34"/>
      <c r="M1378" s="34"/>
      <c r="N1378" s="34"/>
      <c r="O1378" s="40"/>
    </row>
    <row r="1379" spans="1:15" ht="14.25">
      <c r="A1379" s="41">
        <v>0</v>
      </c>
      <c r="B1379" s="42"/>
      <c r="C1379" s="43"/>
      <c r="D1379" s="44"/>
      <c r="E1379" s="45" t="str">
        <f t="shared" ref="E1379:E1397" si="120">IF($C1379="","",ASC(PHONETIC($C1379)))</f>
        <v/>
      </c>
      <c r="F1379" s="43">
        <f t="shared" ref="F1379:F1397" si="121">C1379</f>
        <v>0</v>
      </c>
      <c r="G1379" s="75">
        <f>IF($C1379="",0,COUNTIF(男子名簿!$F$12:$F$520,$C1379))</f>
        <v>0</v>
      </c>
      <c r="H1379" s="76">
        <f>IF($C1379="",0,COUNTIF(女子名簿!$F$12:$F$520,$C1379))</f>
        <v>0</v>
      </c>
      <c r="I1379" s="77">
        <f t="shared" si="119"/>
        <v>0</v>
      </c>
      <c r="J1379" s="38"/>
      <c r="K1379" s="38"/>
      <c r="L1379" s="34"/>
      <c r="M1379" s="34"/>
      <c r="N1379" s="34"/>
      <c r="O1379" s="34"/>
    </row>
    <row r="1380" spans="1:15" ht="14.25">
      <c r="A1380" s="41">
        <v>0</v>
      </c>
      <c r="B1380" s="42"/>
      <c r="C1380" s="43"/>
      <c r="D1380" s="44"/>
      <c r="E1380" s="45" t="str">
        <f t="shared" si="120"/>
        <v/>
      </c>
      <c r="F1380" s="43">
        <f t="shared" si="121"/>
        <v>0</v>
      </c>
      <c r="G1380" s="75">
        <f>IF($C1380="",0,COUNTIF(男子名簿!$F$12:$F$520,$C1380))</f>
        <v>0</v>
      </c>
      <c r="H1380" s="76">
        <f>IF($C1380="",0,COUNTIF(女子名簿!$F$12:$F$520,$C1380))</f>
        <v>0</v>
      </c>
      <c r="I1380" s="77">
        <f t="shared" si="119"/>
        <v>0</v>
      </c>
      <c r="J1380" s="38"/>
      <c r="K1380" s="38"/>
      <c r="L1380" s="34"/>
      <c r="M1380" s="34"/>
      <c r="N1380" s="34"/>
      <c r="O1380" s="34"/>
    </row>
    <row r="1381" spans="1:15" ht="14.25">
      <c r="A1381" s="41">
        <v>0</v>
      </c>
      <c r="B1381" s="42"/>
      <c r="C1381" s="43"/>
      <c r="D1381" s="44"/>
      <c r="E1381" s="45" t="str">
        <f t="shared" si="120"/>
        <v/>
      </c>
      <c r="F1381" s="43">
        <f t="shared" si="121"/>
        <v>0</v>
      </c>
      <c r="G1381" s="75">
        <f>IF($C1381="",0,COUNTIF(男子名簿!$F$12:$F$520,$C1381))</f>
        <v>0</v>
      </c>
      <c r="H1381" s="76">
        <f>IF($C1381="",0,COUNTIF(女子名簿!$F$12:$F$520,$C1381))</f>
        <v>0</v>
      </c>
      <c r="I1381" s="77">
        <f t="shared" si="119"/>
        <v>0</v>
      </c>
      <c r="J1381" s="38"/>
      <c r="K1381" s="38"/>
      <c r="L1381" s="34"/>
      <c r="M1381" s="34"/>
      <c r="N1381" s="34"/>
      <c r="O1381" s="34"/>
    </row>
    <row r="1382" spans="1:15" ht="14.25">
      <c r="A1382" s="41">
        <v>0</v>
      </c>
      <c r="B1382" s="55"/>
      <c r="C1382" s="47"/>
      <c r="D1382" s="56"/>
      <c r="E1382" s="57" t="str">
        <f t="shared" si="120"/>
        <v/>
      </c>
      <c r="F1382" s="47">
        <f t="shared" si="121"/>
        <v>0</v>
      </c>
      <c r="G1382" s="84">
        <f>IF($C1382="",0,COUNTIF(男子名簿!$F$12:$F$520,$C1382))</f>
        <v>0</v>
      </c>
      <c r="H1382" s="85">
        <f>IF($C1382="",0,COUNTIF(女子名簿!$F$12:$F$520,$C1382))</f>
        <v>0</v>
      </c>
      <c r="I1382" s="86">
        <f t="shared" si="119"/>
        <v>0</v>
      </c>
      <c r="J1382" s="38"/>
      <c r="K1382" s="38"/>
      <c r="L1382" s="34"/>
      <c r="M1382" s="34"/>
      <c r="N1382" s="34"/>
      <c r="O1382" s="34"/>
    </row>
    <row r="1383" spans="1:15" ht="14.25">
      <c r="A1383" s="41">
        <v>0</v>
      </c>
      <c r="B1383" s="58"/>
      <c r="C1383" s="64"/>
      <c r="D1383" s="65"/>
      <c r="E1383" s="60" t="str">
        <f t="shared" si="120"/>
        <v/>
      </c>
      <c r="F1383" s="61">
        <f t="shared" si="121"/>
        <v>0</v>
      </c>
      <c r="G1383" s="87">
        <f>IF($C1383="",0,COUNTIF(男子名簿!$F$12:$F$520,$C1383))</f>
        <v>0</v>
      </c>
      <c r="H1383" s="88">
        <f>IF($C1383="",0,COUNTIF(女子名簿!$F$12:$F$520,$C1383))</f>
        <v>0</v>
      </c>
      <c r="I1383" s="89">
        <f t="shared" si="119"/>
        <v>0</v>
      </c>
      <c r="J1383" s="38"/>
      <c r="K1383" s="38"/>
      <c r="L1383" s="34"/>
      <c r="M1383" s="34"/>
      <c r="N1383" s="34"/>
      <c r="O1383" s="40"/>
    </row>
    <row r="1384" spans="1:15" ht="14.25">
      <c r="A1384" s="41">
        <v>0</v>
      </c>
      <c r="B1384" s="42"/>
      <c r="C1384" s="53"/>
      <c r="D1384" s="54"/>
      <c r="E1384" s="45" t="str">
        <f t="shared" si="120"/>
        <v/>
      </c>
      <c r="F1384" s="43">
        <f t="shared" si="121"/>
        <v>0</v>
      </c>
      <c r="G1384" s="75">
        <f>IF($C1384="",0,COUNTIF(男子名簿!$F$12:$F$520,$C1384))</f>
        <v>0</v>
      </c>
      <c r="H1384" s="76">
        <f>IF($C1384="",0,COUNTIF(女子名簿!$F$12:$F$520,$C1384))</f>
        <v>0</v>
      </c>
      <c r="I1384" s="77">
        <f t="shared" si="119"/>
        <v>0</v>
      </c>
      <c r="J1384" s="38"/>
      <c r="K1384" s="38"/>
      <c r="L1384" s="34"/>
      <c r="M1384" s="34"/>
      <c r="N1384" s="34"/>
      <c r="O1384" s="40"/>
    </row>
    <row r="1385" spans="1:15" ht="14.25">
      <c r="A1385" s="41">
        <v>0</v>
      </c>
      <c r="B1385" s="42"/>
      <c r="C1385" s="53"/>
      <c r="D1385" s="54"/>
      <c r="E1385" s="45" t="str">
        <f t="shared" si="120"/>
        <v/>
      </c>
      <c r="F1385" s="43">
        <f t="shared" si="121"/>
        <v>0</v>
      </c>
      <c r="G1385" s="75">
        <f>IF($C1385="",0,COUNTIF(男子名簿!$F$12:$F$520,$C1385))</f>
        <v>0</v>
      </c>
      <c r="H1385" s="76">
        <f>IF($C1385="",0,COUNTIF(女子名簿!$F$12:$F$520,$C1385))</f>
        <v>0</v>
      </c>
      <c r="I1385" s="77">
        <f t="shared" si="119"/>
        <v>0</v>
      </c>
      <c r="J1385" s="38"/>
      <c r="K1385" s="38"/>
      <c r="L1385" s="34"/>
      <c r="M1385" s="34"/>
      <c r="N1385" s="34"/>
      <c r="O1385" s="40"/>
    </row>
    <row r="1386" spans="1:15" ht="14.25">
      <c r="A1386" s="41">
        <v>0</v>
      </c>
      <c r="B1386" s="42"/>
      <c r="C1386" s="43"/>
      <c r="D1386" s="44"/>
      <c r="E1386" s="45" t="str">
        <f t="shared" si="120"/>
        <v/>
      </c>
      <c r="F1386" s="43">
        <f t="shared" si="121"/>
        <v>0</v>
      </c>
      <c r="G1386" s="75">
        <f>IF($C1386="",0,COUNTIF(男子名簿!$F$12:$F$520,$C1386))</f>
        <v>0</v>
      </c>
      <c r="H1386" s="76">
        <f>IF($C1386="",0,COUNTIF(女子名簿!$F$12:$F$520,$C1386))</f>
        <v>0</v>
      </c>
      <c r="I1386" s="77">
        <f t="shared" si="119"/>
        <v>0</v>
      </c>
      <c r="J1386" s="38"/>
      <c r="K1386" s="38"/>
      <c r="L1386" s="34"/>
      <c r="M1386" s="34"/>
      <c r="N1386" s="34"/>
      <c r="O1386" s="40"/>
    </row>
    <row r="1387" spans="1:15" ht="14.25">
      <c r="A1387" s="41">
        <v>0</v>
      </c>
      <c r="B1387" s="46"/>
      <c r="C1387" s="62"/>
      <c r="D1387" s="66"/>
      <c r="E1387" s="48" t="str">
        <f t="shared" si="120"/>
        <v/>
      </c>
      <c r="F1387" s="49">
        <f t="shared" si="121"/>
        <v>0</v>
      </c>
      <c r="G1387" s="78">
        <f>IF($C1387="",0,COUNTIF(男子名簿!$F$12:$F$520,$C1387))</f>
        <v>0</v>
      </c>
      <c r="H1387" s="79">
        <f>IF($C1387="",0,COUNTIF(女子名簿!$F$12:$F$520,$C1387))</f>
        <v>0</v>
      </c>
      <c r="I1387" s="80">
        <f t="shared" si="119"/>
        <v>0</v>
      </c>
      <c r="J1387" s="38"/>
      <c r="K1387" s="38"/>
      <c r="L1387" s="34"/>
      <c r="M1387" s="34"/>
      <c r="N1387" s="34"/>
      <c r="O1387" s="40"/>
    </row>
    <row r="1388" spans="1:15" ht="14.25">
      <c r="A1388" s="41">
        <v>0</v>
      </c>
      <c r="B1388" s="50"/>
      <c r="C1388" s="64"/>
      <c r="D1388" s="67"/>
      <c r="E1388" s="52" t="str">
        <f t="shared" si="120"/>
        <v/>
      </c>
      <c r="F1388" s="51">
        <f t="shared" si="121"/>
        <v>0</v>
      </c>
      <c r="G1388" s="81">
        <f>IF($C1388="",0,COUNTIF(男子名簿!$F$12:$F$520,$C1388))</f>
        <v>0</v>
      </c>
      <c r="H1388" s="82">
        <f>IF($C1388="",0,COUNTIF(女子名簿!$F$12:$F$520,$C1388))</f>
        <v>0</v>
      </c>
      <c r="I1388" s="83">
        <f t="shared" si="119"/>
        <v>0</v>
      </c>
      <c r="J1388" s="38"/>
      <c r="K1388" s="38"/>
      <c r="L1388" s="34"/>
      <c r="M1388" s="34"/>
      <c r="N1388" s="34"/>
      <c r="O1388" s="40"/>
    </row>
    <row r="1389" spans="1:15" ht="14.25">
      <c r="A1389" s="41">
        <v>0</v>
      </c>
      <c r="B1389" s="42"/>
      <c r="C1389" s="43"/>
      <c r="D1389" s="44"/>
      <c r="E1389" s="45" t="str">
        <f t="shared" si="120"/>
        <v/>
      </c>
      <c r="F1389" s="43">
        <f t="shared" si="121"/>
        <v>0</v>
      </c>
      <c r="G1389" s="75">
        <f>IF($C1389="",0,COUNTIF(男子名簿!$F$12:$F$520,$C1389))</f>
        <v>0</v>
      </c>
      <c r="H1389" s="76">
        <f>IF($C1389="",0,COUNTIF(女子名簿!$F$12:$F$520,$C1389))</f>
        <v>0</v>
      </c>
      <c r="I1389" s="77">
        <f t="shared" si="119"/>
        <v>0</v>
      </c>
      <c r="J1389" s="38"/>
      <c r="K1389" s="38"/>
      <c r="L1389" s="34"/>
      <c r="M1389" s="34"/>
      <c r="N1389" s="34"/>
      <c r="O1389" s="40"/>
    </row>
    <row r="1390" spans="1:15" ht="14.25">
      <c r="A1390" s="41">
        <v>0</v>
      </c>
      <c r="B1390" s="42"/>
      <c r="C1390" s="53"/>
      <c r="D1390" s="54"/>
      <c r="E1390" s="45" t="str">
        <f t="shared" si="120"/>
        <v/>
      </c>
      <c r="F1390" s="43">
        <f t="shared" si="121"/>
        <v>0</v>
      </c>
      <c r="G1390" s="75">
        <f>IF($C1390="",0,COUNTIF(男子名簿!$F$12:$F$520,$C1390))</f>
        <v>0</v>
      </c>
      <c r="H1390" s="76">
        <f>IF($C1390="",0,COUNTIF(女子名簿!$F$12:$F$520,$C1390))</f>
        <v>0</v>
      </c>
      <c r="I1390" s="77">
        <f t="shared" si="119"/>
        <v>0</v>
      </c>
      <c r="J1390" s="38"/>
      <c r="K1390" s="38"/>
      <c r="L1390" s="34"/>
      <c r="M1390" s="34"/>
      <c r="N1390" s="34"/>
      <c r="O1390" s="40"/>
    </row>
    <row r="1391" spans="1:15" ht="14.25">
      <c r="A1391" s="41">
        <v>0</v>
      </c>
      <c r="B1391" s="42"/>
      <c r="C1391" s="53"/>
      <c r="D1391" s="54"/>
      <c r="E1391" s="45" t="str">
        <f t="shared" si="120"/>
        <v/>
      </c>
      <c r="F1391" s="43">
        <f t="shared" si="121"/>
        <v>0</v>
      </c>
      <c r="G1391" s="75">
        <f>IF($C1391="",0,COUNTIF(男子名簿!$F$12:$F$520,$C1391))</f>
        <v>0</v>
      </c>
      <c r="H1391" s="76">
        <f>IF($C1391="",0,COUNTIF(女子名簿!$F$12:$F$520,$C1391))</f>
        <v>0</v>
      </c>
      <c r="I1391" s="77">
        <f t="shared" si="119"/>
        <v>0</v>
      </c>
      <c r="J1391" s="38"/>
      <c r="K1391" s="38"/>
      <c r="L1391" s="34"/>
      <c r="M1391" s="34"/>
      <c r="N1391" s="34"/>
      <c r="O1391" s="40"/>
    </row>
    <row r="1392" spans="1:15" ht="14.25">
      <c r="A1392" s="41">
        <v>0</v>
      </c>
      <c r="B1392" s="55"/>
      <c r="C1392" s="62"/>
      <c r="D1392" s="63"/>
      <c r="E1392" s="57" t="str">
        <f t="shared" si="120"/>
        <v/>
      </c>
      <c r="F1392" s="47">
        <f t="shared" si="121"/>
        <v>0</v>
      </c>
      <c r="G1392" s="84">
        <f>IF($C1392="",0,COUNTIF(男子名簿!$F$12:$F$520,$C1392))</f>
        <v>0</v>
      </c>
      <c r="H1392" s="85">
        <f>IF($C1392="",0,COUNTIF(女子名簿!$F$12:$F$520,$C1392))</f>
        <v>0</v>
      </c>
      <c r="I1392" s="86">
        <f t="shared" si="119"/>
        <v>0</v>
      </c>
      <c r="J1392" s="38"/>
      <c r="K1392" s="38"/>
      <c r="L1392" s="34"/>
      <c r="M1392" s="34"/>
      <c r="N1392" s="34"/>
      <c r="O1392" s="40"/>
    </row>
    <row r="1393" spans="1:15" ht="14.25">
      <c r="A1393" s="41">
        <v>0</v>
      </c>
      <c r="B1393" s="58"/>
      <c r="C1393" s="64"/>
      <c r="D1393" s="65"/>
      <c r="E1393" s="60" t="str">
        <f t="shared" si="120"/>
        <v/>
      </c>
      <c r="F1393" s="61">
        <f t="shared" si="121"/>
        <v>0</v>
      </c>
      <c r="G1393" s="87">
        <f>IF($C1393="",0,COUNTIF(男子名簿!$F$12:$F$520,$C1393))</f>
        <v>0</v>
      </c>
      <c r="H1393" s="88">
        <f>IF($C1393="",0,COUNTIF(女子名簿!$F$12:$F$520,$C1393))</f>
        <v>0</v>
      </c>
      <c r="I1393" s="89">
        <f t="shared" si="119"/>
        <v>0</v>
      </c>
      <c r="J1393" s="38"/>
      <c r="K1393" s="38"/>
      <c r="L1393" s="34"/>
      <c r="M1393" s="34"/>
      <c r="N1393" s="34"/>
      <c r="O1393" s="40"/>
    </row>
    <row r="1394" spans="1:15" ht="14.25">
      <c r="A1394" s="41">
        <v>0</v>
      </c>
      <c r="B1394" s="42"/>
      <c r="C1394" s="53"/>
      <c r="D1394" s="54"/>
      <c r="E1394" s="45" t="str">
        <f t="shared" si="120"/>
        <v/>
      </c>
      <c r="F1394" s="43">
        <f t="shared" si="121"/>
        <v>0</v>
      </c>
      <c r="G1394" s="75">
        <f>IF($C1394="",0,COUNTIF(男子名簿!$F$12:$F$520,$C1394))</f>
        <v>0</v>
      </c>
      <c r="H1394" s="76">
        <f>IF($C1394="",0,COUNTIF(女子名簿!$F$12:$F$520,$C1394))</f>
        <v>0</v>
      </c>
      <c r="I1394" s="77">
        <f t="shared" si="119"/>
        <v>0</v>
      </c>
      <c r="J1394" s="38"/>
      <c r="K1394" s="38"/>
      <c r="L1394" s="34"/>
      <c r="M1394" s="34"/>
      <c r="N1394" s="34"/>
      <c r="O1394" s="40"/>
    </row>
    <row r="1395" spans="1:15" ht="14.25">
      <c r="A1395" s="41">
        <v>0</v>
      </c>
      <c r="B1395" s="42"/>
      <c r="C1395" s="53"/>
      <c r="D1395" s="54"/>
      <c r="E1395" s="45" t="str">
        <f t="shared" si="120"/>
        <v/>
      </c>
      <c r="F1395" s="43">
        <f t="shared" si="121"/>
        <v>0</v>
      </c>
      <c r="G1395" s="75">
        <f>IF($C1395="",0,COUNTIF(男子名簿!$F$12:$F$520,$C1395))</f>
        <v>0</v>
      </c>
      <c r="H1395" s="76">
        <f>IF($C1395="",0,COUNTIF(女子名簿!$F$12:$F$520,$C1395))</f>
        <v>0</v>
      </c>
      <c r="I1395" s="77">
        <f t="shared" si="119"/>
        <v>0</v>
      </c>
      <c r="J1395" s="38"/>
      <c r="K1395" s="38"/>
      <c r="L1395" s="34"/>
      <c r="M1395" s="34"/>
      <c r="N1395" s="34"/>
      <c r="O1395" s="40"/>
    </row>
    <row r="1396" spans="1:15" ht="14.25">
      <c r="A1396" s="41">
        <v>0</v>
      </c>
      <c r="B1396" s="42"/>
      <c r="C1396" s="53"/>
      <c r="D1396" s="54"/>
      <c r="E1396" s="45" t="str">
        <f t="shared" si="120"/>
        <v/>
      </c>
      <c r="F1396" s="43">
        <f t="shared" si="121"/>
        <v>0</v>
      </c>
      <c r="G1396" s="75">
        <f>IF($C1396="",0,COUNTIF(男子名簿!$F$12:$F$520,$C1396))</f>
        <v>0</v>
      </c>
      <c r="H1396" s="76">
        <f>IF($C1396="",0,COUNTIF(女子名簿!$F$12:$F$520,$C1396))</f>
        <v>0</v>
      </c>
      <c r="I1396" s="77">
        <f t="shared" si="119"/>
        <v>0</v>
      </c>
      <c r="J1396" s="38"/>
      <c r="K1396" s="38"/>
      <c r="L1396" s="34"/>
      <c r="M1396" s="34"/>
      <c r="N1396" s="34"/>
      <c r="O1396" s="40"/>
    </row>
    <row r="1397" spans="1:15" ht="14.25">
      <c r="A1397" s="41">
        <v>0</v>
      </c>
      <c r="B1397" s="46"/>
      <c r="C1397" s="62"/>
      <c r="D1397" s="66"/>
      <c r="E1397" s="48" t="str">
        <f t="shared" si="120"/>
        <v/>
      </c>
      <c r="F1397" s="49">
        <f t="shared" si="121"/>
        <v>0</v>
      </c>
      <c r="G1397" s="78">
        <f>IF($C1397="",0,COUNTIF(男子名簿!$F$12:$F$520,$C1397))</f>
        <v>0</v>
      </c>
      <c r="H1397" s="79">
        <f>IF($C1397="",0,COUNTIF(女子名簿!$F$12:$F$520,$C1397))</f>
        <v>0</v>
      </c>
      <c r="I1397" s="80">
        <f t="shared" si="119"/>
        <v>0</v>
      </c>
      <c r="J1397" s="38"/>
      <c r="K1397" s="38"/>
      <c r="L1397" s="34"/>
      <c r="M1397" s="34"/>
      <c r="N1397" s="34"/>
      <c r="O1397" s="40"/>
    </row>
    <row r="1398" spans="1:15" ht="14.25">
      <c r="A1398" s="41">
        <v>0</v>
      </c>
      <c r="B1398" s="50"/>
      <c r="C1398" s="61"/>
      <c r="D1398" s="59"/>
      <c r="E1398" s="52"/>
      <c r="F1398" s="51"/>
      <c r="G1398" s="81">
        <f>IF($C1398="",0,COUNTIF(男子名簿!$F$12:$F$520,$C1398))</f>
        <v>0</v>
      </c>
      <c r="H1398" s="82">
        <f>IF($C1398="",0,COUNTIF(女子名簿!$F$12:$F$520,$C1398))</f>
        <v>0</v>
      </c>
      <c r="I1398" s="83">
        <f t="shared" ref="I1398:I1408" si="122">G1398+H1398</f>
        <v>0</v>
      </c>
      <c r="J1398" s="38"/>
      <c r="K1398" s="38"/>
      <c r="L1398" s="34"/>
      <c r="M1398" s="34"/>
      <c r="N1398" s="34"/>
      <c r="O1398" s="40"/>
    </row>
    <row r="1399" spans="1:15" ht="14.25">
      <c r="A1399" s="41">
        <v>0</v>
      </c>
      <c r="B1399" s="42"/>
      <c r="C1399" s="43"/>
      <c r="D1399" s="44"/>
      <c r="E1399" s="45" t="str">
        <f t="shared" ref="E1399:E1417" si="123">IF($C1399="","",ASC(PHONETIC($C1399)))</f>
        <v/>
      </c>
      <c r="F1399" s="43">
        <f t="shared" ref="F1399:F1408" si="124">C1399</f>
        <v>0</v>
      </c>
      <c r="G1399" s="75">
        <f>IF($C1399="",0,COUNTIF(男子名簿!$F$12:$F$520,$C1399))</f>
        <v>0</v>
      </c>
      <c r="H1399" s="76">
        <f>IF($C1399="",0,COUNTIF(女子名簿!$F$12:$F$520,$C1399))</f>
        <v>0</v>
      </c>
      <c r="I1399" s="77">
        <f t="shared" si="122"/>
        <v>0</v>
      </c>
      <c r="J1399" s="38"/>
      <c r="K1399" s="38"/>
      <c r="L1399" s="34"/>
      <c r="M1399" s="34"/>
      <c r="N1399" s="34"/>
      <c r="O1399" s="34"/>
    </row>
    <row r="1400" spans="1:15" ht="14.25">
      <c r="A1400" s="41">
        <v>0</v>
      </c>
      <c r="B1400" s="42"/>
      <c r="C1400" s="43"/>
      <c r="D1400" s="44"/>
      <c r="E1400" s="45" t="str">
        <f t="shared" si="123"/>
        <v/>
      </c>
      <c r="F1400" s="43">
        <f t="shared" si="124"/>
        <v>0</v>
      </c>
      <c r="G1400" s="75">
        <f>IF($C1400="",0,COUNTIF(男子名簿!$F$12:$F$520,$C1400))</f>
        <v>0</v>
      </c>
      <c r="H1400" s="76">
        <f>IF($C1400="",0,COUNTIF(女子名簿!$F$12:$F$520,$C1400))</f>
        <v>0</v>
      </c>
      <c r="I1400" s="77">
        <f t="shared" si="122"/>
        <v>0</v>
      </c>
      <c r="J1400" s="38"/>
      <c r="K1400" s="38"/>
      <c r="L1400" s="34"/>
      <c r="M1400" s="34"/>
      <c r="N1400" s="34"/>
      <c r="O1400" s="34"/>
    </row>
    <row r="1401" spans="1:15" ht="14.25">
      <c r="A1401" s="41">
        <v>0</v>
      </c>
      <c r="B1401" s="42"/>
      <c r="C1401" s="43"/>
      <c r="D1401" s="44"/>
      <c r="E1401" s="45" t="str">
        <f t="shared" si="123"/>
        <v/>
      </c>
      <c r="F1401" s="43">
        <f t="shared" si="124"/>
        <v>0</v>
      </c>
      <c r="G1401" s="75">
        <f>IF($C1401="",0,COUNTIF(男子名簿!$F$12:$F$520,$C1401))</f>
        <v>0</v>
      </c>
      <c r="H1401" s="76">
        <f>IF($C1401="",0,COUNTIF(女子名簿!$F$12:$F$520,$C1401))</f>
        <v>0</v>
      </c>
      <c r="I1401" s="77">
        <f t="shared" si="122"/>
        <v>0</v>
      </c>
      <c r="J1401" s="38"/>
      <c r="K1401" s="38"/>
      <c r="L1401" s="34"/>
      <c r="M1401" s="34"/>
      <c r="N1401" s="34"/>
      <c r="O1401" s="34"/>
    </row>
    <row r="1402" spans="1:15" ht="14.25">
      <c r="A1402" s="41">
        <v>0</v>
      </c>
      <c r="B1402" s="55"/>
      <c r="C1402" s="47"/>
      <c r="D1402" s="56"/>
      <c r="E1402" s="57" t="str">
        <f t="shared" si="123"/>
        <v/>
      </c>
      <c r="F1402" s="47">
        <f t="shared" si="124"/>
        <v>0</v>
      </c>
      <c r="G1402" s="84">
        <f>IF($C1402="",0,COUNTIF(男子名簿!$F$12:$F$520,$C1402))</f>
        <v>0</v>
      </c>
      <c r="H1402" s="85">
        <f>IF($C1402="",0,COUNTIF(女子名簿!$F$12:$F$520,$C1402))</f>
        <v>0</v>
      </c>
      <c r="I1402" s="86">
        <f t="shared" si="122"/>
        <v>0</v>
      </c>
      <c r="J1402" s="38"/>
      <c r="K1402" s="38"/>
      <c r="L1402" s="34"/>
      <c r="M1402" s="34"/>
      <c r="N1402" s="34"/>
      <c r="O1402" s="34"/>
    </row>
    <row r="1403" spans="1:15" ht="14.25">
      <c r="A1403" s="41">
        <v>0</v>
      </c>
      <c r="B1403" s="58"/>
      <c r="C1403" s="64"/>
      <c r="D1403" s="65"/>
      <c r="E1403" s="60" t="str">
        <f t="shared" si="123"/>
        <v/>
      </c>
      <c r="F1403" s="61">
        <f t="shared" si="124"/>
        <v>0</v>
      </c>
      <c r="G1403" s="87">
        <f>IF($C1403="",0,COUNTIF(男子名簿!$F$12:$F$520,$C1403))</f>
        <v>0</v>
      </c>
      <c r="H1403" s="88">
        <f>IF($C1403="",0,COUNTIF(女子名簿!$F$12:$F$520,$C1403))</f>
        <v>0</v>
      </c>
      <c r="I1403" s="89">
        <f t="shared" si="122"/>
        <v>0</v>
      </c>
      <c r="J1403" s="38"/>
      <c r="K1403" s="38"/>
      <c r="L1403" s="34"/>
      <c r="M1403" s="34"/>
      <c r="N1403" s="34"/>
      <c r="O1403" s="40"/>
    </row>
    <row r="1404" spans="1:15" ht="14.25">
      <c r="A1404" s="41">
        <v>0</v>
      </c>
      <c r="B1404" s="42"/>
      <c r="C1404" s="53"/>
      <c r="D1404" s="54"/>
      <c r="E1404" s="45" t="str">
        <f t="shared" si="123"/>
        <v/>
      </c>
      <c r="F1404" s="43">
        <f t="shared" si="124"/>
        <v>0</v>
      </c>
      <c r="G1404" s="75">
        <f>IF($C1404="",0,COUNTIF(男子名簿!$F$12:$F$520,$C1404))</f>
        <v>0</v>
      </c>
      <c r="H1404" s="76">
        <f>IF($C1404="",0,COUNTIF(女子名簿!$F$12:$F$520,$C1404))</f>
        <v>0</v>
      </c>
      <c r="I1404" s="77">
        <f t="shared" si="122"/>
        <v>0</v>
      </c>
      <c r="J1404" s="38"/>
      <c r="K1404" s="38"/>
      <c r="L1404" s="34"/>
      <c r="M1404" s="34"/>
      <c r="N1404" s="34"/>
      <c r="O1404" s="40"/>
    </row>
    <row r="1405" spans="1:15" ht="14.25">
      <c r="A1405" s="41">
        <v>0</v>
      </c>
      <c r="B1405" s="42"/>
      <c r="C1405" s="53"/>
      <c r="D1405" s="54"/>
      <c r="E1405" s="45" t="str">
        <f t="shared" si="123"/>
        <v/>
      </c>
      <c r="F1405" s="43">
        <f t="shared" si="124"/>
        <v>0</v>
      </c>
      <c r="G1405" s="75">
        <f>IF($C1405="",0,COUNTIF(男子名簿!$F$12:$F$520,$C1405))</f>
        <v>0</v>
      </c>
      <c r="H1405" s="76">
        <f>IF($C1405="",0,COUNTIF(女子名簿!$F$12:$F$520,$C1405))</f>
        <v>0</v>
      </c>
      <c r="I1405" s="77">
        <f t="shared" si="122"/>
        <v>0</v>
      </c>
      <c r="J1405" s="38"/>
      <c r="K1405" s="38"/>
      <c r="L1405" s="34"/>
      <c r="M1405" s="34"/>
      <c r="N1405" s="34"/>
      <c r="O1405" s="40"/>
    </row>
    <row r="1406" spans="1:15" ht="14.25">
      <c r="A1406" s="41">
        <v>0</v>
      </c>
      <c r="B1406" s="42"/>
      <c r="C1406" s="43"/>
      <c r="D1406" s="44"/>
      <c r="E1406" s="45" t="str">
        <f t="shared" si="123"/>
        <v/>
      </c>
      <c r="F1406" s="43">
        <f t="shared" si="124"/>
        <v>0</v>
      </c>
      <c r="G1406" s="75">
        <f>IF($C1406="",0,COUNTIF(男子名簿!$F$12:$F$520,$C1406))</f>
        <v>0</v>
      </c>
      <c r="H1406" s="76">
        <f>IF($C1406="",0,COUNTIF(女子名簿!$F$12:$F$520,$C1406))</f>
        <v>0</v>
      </c>
      <c r="I1406" s="77">
        <f t="shared" si="122"/>
        <v>0</v>
      </c>
      <c r="J1406" s="38"/>
      <c r="K1406" s="38"/>
      <c r="L1406" s="34"/>
      <c r="M1406" s="34"/>
      <c r="N1406" s="34"/>
      <c r="O1406" s="40"/>
    </row>
    <row r="1407" spans="1:15" ht="14.25">
      <c r="A1407" s="41">
        <v>0</v>
      </c>
      <c r="B1407" s="46"/>
      <c r="C1407" s="62"/>
      <c r="D1407" s="66"/>
      <c r="E1407" s="48" t="str">
        <f t="shared" si="123"/>
        <v/>
      </c>
      <c r="F1407" s="49">
        <f t="shared" si="124"/>
        <v>0</v>
      </c>
      <c r="G1407" s="78">
        <f>IF($C1407="",0,COUNTIF(男子名簿!$F$12:$F$520,$C1407))</f>
        <v>0</v>
      </c>
      <c r="H1407" s="79">
        <f>IF($C1407="",0,COUNTIF(女子名簿!$F$12:$F$520,$C1407))</f>
        <v>0</v>
      </c>
      <c r="I1407" s="80">
        <f t="shared" si="122"/>
        <v>0</v>
      </c>
      <c r="J1407" s="38"/>
      <c r="K1407" s="38"/>
      <c r="L1407" s="34"/>
      <c r="M1407" s="34"/>
      <c r="N1407" s="34"/>
      <c r="O1407" s="40"/>
    </row>
    <row r="1408" spans="1:15" ht="14.25">
      <c r="A1408" s="41">
        <v>0</v>
      </c>
      <c r="B1408" s="50"/>
      <c r="C1408" s="64"/>
      <c r="D1408" s="67"/>
      <c r="E1408" s="52" t="str">
        <f t="shared" si="123"/>
        <v/>
      </c>
      <c r="F1408" s="51">
        <f t="shared" si="124"/>
        <v>0</v>
      </c>
      <c r="G1408" s="81">
        <f>IF($C1408="",0,COUNTIF(男子名簿!$F$12:$F$520,$C1408))</f>
        <v>0</v>
      </c>
      <c r="H1408" s="82">
        <f>IF($C1408="",0,COUNTIF(女子名簿!$F$12:$F$520,$C1408))</f>
        <v>0</v>
      </c>
      <c r="I1408" s="83">
        <f t="shared" si="122"/>
        <v>0</v>
      </c>
      <c r="J1408" s="38"/>
      <c r="K1408" s="38"/>
      <c r="L1408" s="34"/>
      <c r="M1408" s="34"/>
      <c r="N1408" s="34"/>
      <c r="O1408" s="40"/>
    </row>
    <row r="1409" spans="1:15" ht="14.25">
      <c r="A1409" s="41">
        <v>0</v>
      </c>
      <c r="B1409" s="42"/>
      <c r="C1409" s="43"/>
      <c r="D1409" s="44"/>
      <c r="E1409" s="45" t="str">
        <f t="shared" si="123"/>
        <v/>
      </c>
      <c r="F1409" s="43">
        <f t="shared" ref="F1409:F1417" si="125">C1409</f>
        <v>0</v>
      </c>
      <c r="G1409" s="75">
        <f>IF($C1409="",0,COUNTIF(男子名簿!$F$12:$F$520,$C1409))</f>
        <v>0</v>
      </c>
      <c r="H1409" s="76">
        <f>IF($C1409="",0,COUNTIF(女子名簿!$F$12:$F$520,$C1409))</f>
        <v>0</v>
      </c>
      <c r="I1409" s="77">
        <f t="shared" ref="I1409:I1417" si="126">G1409+H1409</f>
        <v>0</v>
      </c>
      <c r="J1409" s="38"/>
      <c r="K1409" s="38"/>
      <c r="L1409" s="34"/>
      <c r="M1409" s="34"/>
      <c r="N1409" s="34"/>
      <c r="O1409" s="40"/>
    </row>
    <row r="1410" spans="1:15" ht="14.25">
      <c r="A1410" s="41">
        <v>0</v>
      </c>
      <c r="B1410" s="42"/>
      <c r="C1410" s="53"/>
      <c r="D1410" s="54"/>
      <c r="E1410" s="45" t="str">
        <f t="shared" si="123"/>
        <v/>
      </c>
      <c r="F1410" s="43">
        <f t="shared" si="125"/>
        <v>0</v>
      </c>
      <c r="G1410" s="75">
        <f>IF($C1410="",0,COUNTIF(男子名簿!$F$12:$F$520,$C1410))</f>
        <v>0</v>
      </c>
      <c r="H1410" s="76">
        <f>IF($C1410="",0,COUNTIF(女子名簿!$F$12:$F$520,$C1410))</f>
        <v>0</v>
      </c>
      <c r="I1410" s="77">
        <f t="shared" si="126"/>
        <v>0</v>
      </c>
      <c r="J1410" s="38"/>
      <c r="K1410" s="38"/>
      <c r="L1410" s="34"/>
      <c r="M1410" s="34"/>
      <c r="N1410" s="34"/>
      <c r="O1410" s="40"/>
    </row>
    <row r="1411" spans="1:15" ht="14.25">
      <c r="A1411" s="41">
        <v>0</v>
      </c>
      <c r="B1411" s="42"/>
      <c r="C1411" s="53"/>
      <c r="D1411" s="54"/>
      <c r="E1411" s="45" t="str">
        <f t="shared" si="123"/>
        <v/>
      </c>
      <c r="F1411" s="43">
        <f t="shared" si="125"/>
        <v>0</v>
      </c>
      <c r="G1411" s="75">
        <f>IF($C1411="",0,COUNTIF(男子名簿!$F$12:$F$520,$C1411))</f>
        <v>0</v>
      </c>
      <c r="H1411" s="76">
        <f>IF($C1411="",0,COUNTIF(女子名簿!$F$12:$F$520,$C1411))</f>
        <v>0</v>
      </c>
      <c r="I1411" s="77">
        <f t="shared" si="126"/>
        <v>0</v>
      </c>
      <c r="J1411" s="38"/>
      <c r="K1411" s="38"/>
      <c r="L1411" s="34"/>
      <c r="M1411" s="34"/>
      <c r="N1411" s="34"/>
      <c r="O1411" s="40"/>
    </row>
    <row r="1412" spans="1:15" ht="14.25">
      <c r="A1412" s="41">
        <v>0</v>
      </c>
      <c r="B1412" s="55"/>
      <c r="C1412" s="62"/>
      <c r="D1412" s="63"/>
      <c r="E1412" s="57" t="str">
        <f t="shared" si="123"/>
        <v/>
      </c>
      <c r="F1412" s="47">
        <f t="shared" si="125"/>
        <v>0</v>
      </c>
      <c r="G1412" s="84">
        <f>IF($C1412="",0,COUNTIF(男子名簿!$F$12:$F$520,$C1412))</f>
        <v>0</v>
      </c>
      <c r="H1412" s="85">
        <f>IF($C1412="",0,COUNTIF(女子名簿!$F$12:$F$520,$C1412))</f>
        <v>0</v>
      </c>
      <c r="I1412" s="86">
        <f t="shared" si="126"/>
        <v>0</v>
      </c>
      <c r="J1412" s="38"/>
      <c r="K1412" s="38"/>
      <c r="L1412" s="34"/>
      <c r="M1412" s="34"/>
      <c r="N1412" s="34"/>
      <c r="O1412" s="40"/>
    </row>
    <row r="1413" spans="1:15" ht="14.25">
      <c r="A1413" s="41">
        <v>0</v>
      </c>
      <c r="B1413" s="58"/>
      <c r="C1413" s="64"/>
      <c r="D1413" s="65"/>
      <c r="E1413" s="60" t="str">
        <f t="shared" si="123"/>
        <v/>
      </c>
      <c r="F1413" s="61">
        <f t="shared" si="125"/>
        <v>0</v>
      </c>
      <c r="G1413" s="87">
        <f>IF($C1413="",0,COUNTIF(男子名簿!$F$12:$F$520,$C1413))</f>
        <v>0</v>
      </c>
      <c r="H1413" s="88">
        <f>IF($C1413="",0,COUNTIF(女子名簿!$F$12:$F$520,$C1413))</f>
        <v>0</v>
      </c>
      <c r="I1413" s="89">
        <f t="shared" si="126"/>
        <v>0</v>
      </c>
      <c r="J1413" s="38"/>
      <c r="K1413" s="38"/>
      <c r="L1413" s="34"/>
      <c r="M1413" s="34"/>
      <c r="N1413" s="34"/>
      <c r="O1413" s="40"/>
    </row>
    <row r="1414" spans="1:15" ht="14.25">
      <c r="A1414" s="41">
        <v>0</v>
      </c>
      <c r="B1414" s="42"/>
      <c r="C1414" s="53"/>
      <c r="D1414" s="54"/>
      <c r="E1414" s="45" t="str">
        <f t="shared" si="123"/>
        <v/>
      </c>
      <c r="F1414" s="43">
        <f t="shared" si="125"/>
        <v>0</v>
      </c>
      <c r="G1414" s="75">
        <f>IF($C1414="",0,COUNTIF(男子名簿!$F$12:$F$520,$C1414))</f>
        <v>0</v>
      </c>
      <c r="H1414" s="76">
        <f>IF($C1414="",0,COUNTIF(女子名簿!$F$12:$F$520,$C1414))</f>
        <v>0</v>
      </c>
      <c r="I1414" s="77">
        <f t="shared" si="126"/>
        <v>0</v>
      </c>
      <c r="J1414" s="38"/>
      <c r="K1414" s="38"/>
      <c r="L1414" s="34"/>
      <c r="M1414" s="34"/>
      <c r="N1414" s="34"/>
      <c r="O1414" s="40"/>
    </row>
    <row r="1415" spans="1:15" ht="14.25">
      <c r="A1415" s="41">
        <v>0</v>
      </c>
      <c r="B1415" s="42"/>
      <c r="C1415" s="53"/>
      <c r="D1415" s="54"/>
      <c r="E1415" s="45" t="str">
        <f t="shared" si="123"/>
        <v/>
      </c>
      <c r="F1415" s="43">
        <f t="shared" si="125"/>
        <v>0</v>
      </c>
      <c r="G1415" s="75">
        <f>IF($C1415="",0,COUNTIF(男子名簿!$F$12:$F$520,$C1415))</f>
        <v>0</v>
      </c>
      <c r="H1415" s="76">
        <f>IF($C1415="",0,COUNTIF(女子名簿!$F$12:$F$520,$C1415))</f>
        <v>0</v>
      </c>
      <c r="I1415" s="77">
        <f t="shared" si="126"/>
        <v>0</v>
      </c>
      <c r="J1415" s="38"/>
      <c r="K1415" s="38"/>
      <c r="L1415" s="34"/>
      <c r="M1415" s="34"/>
      <c r="N1415" s="34"/>
      <c r="O1415" s="40"/>
    </row>
    <row r="1416" spans="1:15" ht="14.25">
      <c r="A1416" s="41">
        <v>0</v>
      </c>
      <c r="B1416" s="42"/>
      <c r="C1416" s="53"/>
      <c r="D1416" s="54"/>
      <c r="E1416" s="45" t="str">
        <f t="shared" si="123"/>
        <v/>
      </c>
      <c r="F1416" s="43">
        <f t="shared" si="125"/>
        <v>0</v>
      </c>
      <c r="G1416" s="75">
        <f>IF($C1416="",0,COUNTIF(男子名簿!$F$12:$F$520,$C1416))</f>
        <v>0</v>
      </c>
      <c r="H1416" s="76">
        <f>IF($C1416="",0,COUNTIF(女子名簿!$F$12:$F$520,$C1416))</f>
        <v>0</v>
      </c>
      <c r="I1416" s="77">
        <f t="shared" si="126"/>
        <v>0</v>
      </c>
      <c r="J1416" s="38"/>
      <c r="K1416" s="38"/>
      <c r="L1416" s="34"/>
      <c r="M1416" s="34"/>
      <c r="N1416" s="34"/>
      <c r="O1416" s="40"/>
    </row>
    <row r="1417" spans="1:15" ht="15" thickBot="1">
      <c r="A1417" s="41">
        <v>0</v>
      </c>
      <c r="B1417" s="46"/>
      <c r="C1417" s="62"/>
      <c r="D1417" s="66"/>
      <c r="E1417" s="48" t="str">
        <f t="shared" si="123"/>
        <v/>
      </c>
      <c r="F1417" s="49">
        <f t="shared" si="125"/>
        <v>0</v>
      </c>
      <c r="G1417" s="78">
        <f>IF($C1417="",0,COUNTIF(男子名簿!$F$12:$F$520,$C1417))</f>
        <v>0</v>
      </c>
      <c r="H1417" s="79">
        <f>IF($C1417="",0,COUNTIF(女子名簿!$F$12:$F$520,$C1417))</f>
        <v>0</v>
      </c>
      <c r="I1417" s="80">
        <f t="shared" si="126"/>
        <v>0</v>
      </c>
      <c r="J1417" s="38"/>
      <c r="K1417" s="38"/>
      <c r="L1417" s="34"/>
      <c r="M1417" s="34"/>
      <c r="N1417" s="34"/>
      <c r="O1417" s="40"/>
    </row>
    <row r="1418" spans="1:15" ht="21.75" thickBot="1">
      <c r="A1418" s="41"/>
      <c r="B1418" s="69"/>
      <c r="C1418" s="70"/>
      <c r="D1418" s="70"/>
      <c r="E1418" s="71"/>
      <c r="F1418" s="17" t="s">
        <v>83</v>
      </c>
      <c r="G1418" s="90">
        <f>SUM(G8:G107)</f>
        <v>0</v>
      </c>
      <c r="H1418" s="91">
        <f>SUM(H8:H107)</f>
        <v>0</v>
      </c>
      <c r="I1418" s="92">
        <f>SUM(I8:I107)</f>
        <v>0</v>
      </c>
      <c r="J1418" s="38"/>
      <c r="K1418" s="38"/>
      <c r="L1418" s="34"/>
      <c r="M1418" s="34"/>
      <c r="N1418" s="34"/>
      <c r="O1418" s="34"/>
    </row>
    <row r="1419" spans="1:15" ht="14.25">
      <c r="A1419" s="41"/>
      <c r="B1419" s="34"/>
      <c r="C1419" s="34"/>
      <c r="D1419" s="34"/>
      <c r="E1419" s="34"/>
      <c r="F1419" s="34"/>
      <c r="G1419" s="34"/>
      <c r="H1419" s="34"/>
      <c r="I1419" s="34"/>
      <c r="J1419" s="34"/>
      <c r="K1419" s="34"/>
      <c r="L1419" s="34"/>
      <c r="M1419" s="34"/>
      <c r="N1419" s="34"/>
      <c r="O1419" s="34"/>
    </row>
    <row r="1424" spans="1:15" ht="14.25">
      <c r="B1424" s="34"/>
      <c r="C1424" s="34"/>
      <c r="D1424" s="34"/>
      <c r="E1424" s="3"/>
      <c r="F1424" s="34"/>
    </row>
    <row r="1431" spans="2:6" ht="14.25">
      <c r="B1431" s="5"/>
      <c r="C1431" s="5"/>
      <c r="D1431" s="5"/>
      <c r="E1431" s="5"/>
      <c r="F1431" s="5"/>
    </row>
    <row r="1432" spans="2:6" ht="14.25">
      <c r="B1432" s="35"/>
      <c r="C1432" s="34"/>
      <c r="D1432" s="34"/>
      <c r="E1432" s="34"/>
      <c r="F1432" s="5"/>
    </row>
    <row r="1433" spans="2:6" ht="14.25">
      <c r="B1433" s="35"/>
      <c r="C1433" s="34"/>
      <c r="D1433" s="34"/>
      <c r="E1433" s="34"/>
      <c r="F1433" s="5"/>
    </row>
  </sheetData>
  <phoneticPr fontId="22"/>
  <dataValidations count="1">
    <dataValidation type="list" allowBlank="1" showInputMessage="1" showErrorMessage="1" sqref="C4">
      <formula1>$N$7:$N$54</formula1>
    </dataValidation>
  </dataValidations>
  <pageMargins left="0.7" right="0.7" top="0.75" bottom="0.75" header="0.3" footer="0.3"/>
  <pageSetup paperSize="9" scale="62" orientation="portrait" r:id="rId1"/>
  <rowBreaks count="1" manualBreakCount="1">
    <brk id="87" min="1" max="11" man="1"/>
  </rowBreaks>
  <colBreaks count="1" manualBreakCount="1">
    <brk id="12" max="107"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L42"/>
  <sheetViews>
    <sheetView showGridLines="0" showRowColHeaders="0" zoomScaleNormal="100" workbookViewId="0">
      <selection activeCell="A11" sqref="A11"/>
    </sheetView>
  </sheetViews>
  <sheetFormatPr defaultRowHeight="13.5"/>
  <sheetData>
    <row r="2" spans="12:12">
      <c r="L2" t="s">
        <v>241</v>
      </c>
    </row>
    <row r="3" spans="12:12">
      <c r="L3" t="s">
        <v>242</v>
      </c>
    </row>
    <row r="26" spans="1:11">
      <c r="A26" s="164" t="s">
        <v>231</v>
      </c>
      <c r="I26" s="165" t="s">
        <v>563</v>
      </c>
    </row>
    <row r="27" spans="1:11">
      <c r="A27" s="165" t="s">
        <v>232</v>
      </c>
      <c r="I27" s="165" t="s">
        <v>564</v>
      </c>
      <c r="K27" s="166" t="s">
        <v>565</v>
      </c>
    </row>
    <row r="28" spans="1:11">
      <c r="A28" t="s">
        <v>233</v>
      </c>
      <c r="I28" s="165" t="s">
        <v>566</v>
      </c>
      <c r="K28" s="166" t="s">
        <v>567</v>
      </c>
    </row>
    <row r="29" spans="1:11">
      <c r="A29" t="s">
        <v>234</v>
      </c>
      <c r="I29" s="165" t="s">
        <v>568</v>
      </c>
      <c r="K29" s="166" t="s">
        <v>567</v>
      </c>
    </row>
    <row r="30" spans="1:11">
      <c r="A30" t="s">
        <v>235</v>
      </c>
      <c r="I30" s="165" t="s">
        <v>569</v>
      </c>
      <c r="K30" s="166" t="s">
        <v>567</v>
      </c>
    </row>
    <row r="31" spans="1:11">
      <c r="A31" t="s">
        <v>236</v>
      </c>
      <c r="I31" s="165" t="s">
        <v>570</v>
      </c>
      <c r="K31" s="166" t="s">
        <v>571</v>
      </c>
    </row>
    <row r="32" spans="1:11">
      <c r="A32" t="s">
        <v>237</v>
      </c>
      <c r="I32" s="165" t="s">
        <v>572</v>
      </c>
      <c r="K32" s="166" t="s">
        <v>573</v>
      </c>
    </row>
    <row r="33" spans="8:11">
      <c r="I33" s="165"/>
      <c r="K33" s="166" t="s">
        <v>574</v>
      </c>
    </row>
    <row r="34" spans="8:11">
      <c r="I34" s="165" t="s">
        <v>575</v>
      </c>
      <c r="K34" s="166" t="s">
        <v>576</v>
      </c>
    </row>
    <row r="35" spans="8:11">
      <c r="I35" s="165" t="s">
        <v>577</v>
      </c>
      <c r="K35" s="166" t="s">
        <v>567</v>
      </c>
    </row>
    <row r="36" spans="8:11">
      <c r="K36" s="166"/>
    </row>
    <row r="37" spans="8:11">
      <c r="I37" s="143"/>
    </row>
    <row r="42" spans="8:11">
      <c r="H42" s="165" t="s">
        <v>238</v>
      </c>
    </row>
  </sheetData>
  <sheetProtection selectLockedCells="1" selectUnlockedCells="1"/>
  <phoneticPr fontId="40"/>
  <pageMargins left="0.2" right="0.21" top="0.2" bottom="0.21" header="0.3" footer="0.3"/>
  <pageSetup paperSize="9" scale="96"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基本情報</vt:lpstr>
      <vt:lpstr>総括申込書</vt:lpstr>
      <vt:lpstr>男子名簿</vt:lpstr>
      <vt:lpstr>チームエントリー</vt:lpstr>
      <vt:lpstr>女子名簿</vt:lpstr>
      <vt:lpstr>チームエントリー </vt:lpstr>
      <vt:lpstr>トレーナー誓約書(必要な大学のみ)</vt:lpstr>
      <vt:lpstr>学校名</vt:lpstr>
      <vt:lpstr>入力見本</vt:lpstr>
      <vt:lpstr>団体コード</vt:lpstr>
      <vt:lpstr>種目別申込表</vt:lpstr>
      <vt:lpstr>種目名</vt:lpstr>
      <vt:lpstr>管理者入力</vt:lpstr>
      <vt:lpstr>久米さんチェック</vt:lpstr>
      <vt:lpstr>Sheet1</vt:lpstr>
      <vt:lpstr>Sheet2</vt:lpstr>
      <vt:lpstr>Sheet3</vt:lpstr>
      <vt:lpstr>県名</vt:lpstr>
      <vt:lpstr>学連登録</vt:lpstr>
      <vt:lpstr>'チームエントリー '!Print_Area</vt:lpstr>
      <vt:lpstr>'トレーナー誓約書(必要な大学のみ)'!Print_Area</vt:lpstr>
      <vt:lpstr>基本情報!Print_Area</vt:lpstr>
      <vt:lpstr>女子名簿!Print_Area</vt:lpstr>
      <vt:lpstr>総括申込書!Print_Area</vt:lpstr>
      <vt:lpstr>団体コード!Print_Area</vt:lpstr>
      <vt:lpstr>男子名簿!Print_Area</vt:lpstr>
      <vt:lpstr>男子名簿!Print_Titles</vt:lpstr>
      <vt:lpstr>学校名</vt:lpstr>
      <vt:lpstr>女子種目</vt:lpstr>
      <vt:lpstr>男子種目</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松田　克洋</dc:creator>
  <cp:lastModifiedBy>東海学連事務局</cp:lastModifiedBy>
  <cp:lastPrinted>2019-08-16T08:54:09Z</cp:lastPrinted>
  <dcterms:created xsi:type="dcterms:W3CDTF">2009-03-03T02:04:53Z</dcterms:created>
  <dcterms:modified xsi:type="dcterms:W3CDTF">2019-08-25T07:03:45Z</dcterms:modified>
</cp:coreProperties>
</file>